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45" windowWidth="19440" windowHeight="7995" tabRatio="940"/>
  </bookViews>
  <sheets>
    <sheet name="VALORES MENSAIS" sheetId="1" r:id="rId1"/>
    <sheet name="TT SECRETARIAS" sheetId="5" r:id="rId2"/>
    <sheet name="GRAFICO BARRAS" sheetId="7" r:id="rId3"/>
    <sheet name="GRAFICO PIZZA" sheetId="6" r:id="rId4"/>
    <sheet name="Q.AP.SEC.FUNC" sheetId="8" r:id="rId5"/>
    <sheet name="DESPESAS" sheetId="9" r:id="rId6"/>
    <sheet name="REPOSIÇÃO" sheetId="11" r:id="rId7"/>
    <sheet name="Plan2" sheetId="10" r:id="rId8"/>
    <sheet name="fator ind" sheetId="12" r:id="rId9"/>
    <sheet name="SF" sheetId="13" r:id="rId10"/>
    <sheet name="VALOR MENSAL PDV" sheetId="14" r:id="rId11"/>
    <sheet name="LEV. M.FUNC" sheetId="17" r:id="rId12"/>
    <sheet name="LEV. M SEC" sheetId="18" r:id="rId13"/>
    <sheet name="Plan1" sheetId="15" r:id="rId14"/>
    <sheet name="CUSTO MENSAL FUNC NOVO" sheetId="16" r:id="rId15"/>
    <sheet name="dem" sheetId="19" r:id="rId16"/>
  </sheets>
  <definedNames>
    <definedName name="_xlnm.Print_Area" localSheetId="0">'VALORES MENSAIS'!$A$1:$S$736</definedName>
    <definedName name="CUST">#REF!</definedName>
    <definedName name="dem">dem!$A:$A</definedName>
    <definedName name="FIND">'fator ind'!$A$1:$C$6</definedName>
    <definedName name="mes">'VALOR MENSAL PDV'!$F:$F</definedName>
    <definedName name="ORIGEM">Plan2!$G$15:$H$7911</definedName>
    <definedName name="PLAN">#REF!</definedName>
    <definedName name="REF">#REF!</definedName>
    <definedName name="SAL">#REF!</definedName>
    <definedName name="SUB">#REF!</definedName>
    <definedName name="TEMPO">'fator ind'!$A$8:$B$35</definedName>
  </definedNames>
  <calcPr calcId="125725"/>
</workbook>
</file>

<file path=xl/calcChain.xml><?xml version="1.0" encoding="utf-8"?>
<calcChain xmlns="http://schemas.openxmlformats.org/spreadsheetml/2006/main">
  <c r="AE3" i="1"/>
  <c r="AE4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C13" i="17" s="1"/>
  <c r="AE53" i="1"/>
  <c r="AE54"/>
  <c r="AE55"/>
  <c r="AE56"/>
  <c r="AE57"/>
  <c r="AE58"/>
  <c r="AE59"/>
  <c r="AE60"/>
  <c r="AE61"/>
  <c r="AE62"/>
  <c r="AE63"/>
  <c r="AE64"/>
  <c r="AE65"/>
  <c r="AE66"/>
  <c r="AE67"/>
  <c r="AE68"/>
  <c r="AE69"/>
  <c r="AE70"/>
  <c r="AE71"/>
  <c r="AE72"/>
  <c r="AE73"/>
  <c r="AE74"/>
  <c r="AE75"/>
  <c r="AE76"/>
  <c r="AE77"/>
  <c r="AE78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7"/>
  <c r="AE108"/>
  <c r="AE109"/>
  <c r="AE110"/>
  <c r="AE111"/>
  <c r="AE112"/>
  <c r="AE113"/>
  <c r="AE114"/>
  <c r="AE115"/>
  <c r="AE116"/>
  <c r="AE117"/>
  <c r="AE118"/>
  <c r="AE119"/>
  <c r="AE120"/>
  <c r="AE121"/>
  <c r="AE122"/>
  <c r="AE123"/>
  <c r="AE124"/>
  <c r="AE125"/>
  <c r="AE126"/>
  <c r="AE127"/>
  <c r="AE128"/>
  <c r="AE129"/>
  <c r="AE130"/>
  <c r="AE131"/>
  <c r="AE132"/>
  <c r="AE133"/>
  <c r="AE134"/>
  <c r="AE135"/>
  <c r="AE136"/>
  <c r="AE137"/>
  <c r="AE138"/>
  <c r="AE139"/>
  <c r="AE140"/>
  <c r="AE141"/>
  <c r="AE142"/>
  <c r="AE143"/>
  <c r="AE144"/>
  <c r="AE145"/>
  <c r="AE146"/>
  <c r="AE147"/>
  <c r="AE148"/>
  <c r="AE149"/>
  <c r="AE150"/>
  <c r="AE151"/>
  <c r="AE152"/>
  <c r="AE153"/>
  <c r="AE154"/>
  <c r="AE155"/>
  <c r="AE156"/>
  <c r="AE157"/>
  <c r="AE158"/>
  <c r="AE159"/>
  <c r="AE160"/>
  <c r="AE161"/>
  <c r="AE162"/>
  <c r="AE163"/>
  <c r="AE164"/>
  <c r="AE165"/>
  <c r="AE166"/>
  <c r="AE167"/>
  <c r="AE168"/>
  <c r="AE169"/>
  <c r="AE170"/>
  <c r="AE171"/>
  <c r="AE172"/>
  <c r="AE173"/>
  <c r="AE174"/>
  <c r="AE175"/>
  <c r="AE176"/>
  <c r="AE177"/>
  <c r="AE178"/>
  <c r="AE179"/>
  <c r="AE180"/>
  <c r="AE181"/>
  <c r="C28" i="17" s="1"/>
  <c r="AE182" i="1"/>
  <c r="AE183"/>
  <c r="AE184"/>
  <c r="AE185"/>
  <c r="AE186"/>
  <c r="AE187"/>
  <c r="AE188"/>
  <c r="AE189"/>
  <c r="AE190"/>
  <c r="AE191"/>
  <c r="AE192"/>
  <c r="AE193"/>
  <c r="AE194"/>
  <c r="AE195"/>
  <c r="AE196"/>
  <c r="AE197"/>
  <c r="AE198"/>
  <c r="AE199"/>
  <c r="AE200"/>
  <c r="AE201"/>
  <c r="AE202"/>
  <c r="AE203"/>
  <c r="AE204"/>
  <c r="AE205"/>
  <c r="AE206"/>
  <c r="AE207"/>
  <c r="AE208"/>
  <c r="AE209"/>
  <c r="AE210"/>
  <c r="AE211"/>
  <c r="AE212"/>
  <c r="AE213"/>
  <c r="AE214"/>
  <c r="AE215"/>
  <c r="AE216"/>
  <c r="AE217"/>
  <c r="AE218"/>
  <c r="AE219"/>
  <c r="AE220"/>
  <c r="AE221"/>
  <c r="AE222"/>
  <c r="AE223"/>
  <c r="AE224"/>
  <c r="AE225"/>
  <c r="AE226"/>
  <c r="AE227"/>
  <c r="AE228"/>
  <c r="AE229"/>
  <c r="AE230"/>
  <c r="AE231"/>
  <c r="AE232"/>
  <c r="AE233"/>
  <c r="AE234"/>
  <c r="AE235"/>
  <c r="AE236"/>
  <c r="AE237"/>
  <c r="AE238"/>
  <c r="AE239"/>
  <c r="AE240"/>
  <c r="AE241"/>
  <c r="AE242"/>
  <c r="AE243"/>
  <c r="AE244"/>
  <c r="AE245"/>
  <c r="AE246"/>
  <c r="AE247"/>
  <c r="AE248"/>
  <c r="AE249"/>
  <c r="AE250"/>
  <c r="AE251"/>
  <c r="AE252"/>
  <c r="AE253"/>
  <c r="AE254"/>
  <c r="AE255"/>
  <c r="AE256"/>
  <c r="AE257"/>
  <c r="AE258"/>
  <c r="AE259"/>
  <c r="AE260"/>
  <c r="AE261"/>
  <c r="AE262"/>
  <c r="AE263"/>
  <c r="AE264"/>
  <c r="AE265"/>
  <c r="AE266"/>
  <c r="AE267"/>
  <c r="AE268"/>
  <c r="AE269"/>
  <c r="AE270"/>
  <c r="AE271"/>
  <c r="AE272"/>
  <c r="AE273"/>
  <c r="AE274"/>
  <c r="AE275"/>
  <c r="AE276"/>
  <c r="AE277"/>
  <c r="AE278"/>
  <c r="AE279"/>
  <c r="AE280"/>
  <c r="AE281"/>
  <c r="AE282"/>
  <c r="AE283"/>
  <c r="AE284"/>
  <c r="AE285"/>
  <c r="AE286"/>
  <c r="AE287"/>
  <c r="AE288"/>
  <c r="AE289"/>
  <c r="AE290"/>
  <c r="AE291"/>
  <c r="AE292"/>
  <c r="AE293"/>
  <c r="AE294"/>
  <c r="AE295"/>
  <c r="AE296"/>
  <c r="AE297"/>
  <c r="AE298"/>
  <c r="AE299"/>
  <c r="AE300"/>
  <c r="AE301"/>
  <c r="AE302"/>
  <c r="AE303"/>
  <c r="AE304"/>
  <c r="AE305"/>
  <c r="AE306"/>
  <c r="AE307"/>
  <c r="AE308"/>
  <c r="AE309"/>
  <c r="AE310"/>
  <c r="AE311"/>
  <c r="AE312"/>
  <c r="AE313"/>
  <c r="AE314"/>
  <c r="AE315"/>
  <c r="AE316"/>
  <c r="AE317"/>
  <c r="AE318"/>
  <c r="AE319"/>
  <c r="AE320"/>
  <c r="AE321"/>
  <c r="AE322"/>
  <c r="AE323"/>
  <c r="AE324"/>
  <c r="AE325"/>
  <c r="AE326"/>
  <c r="AE327"/>
  <c r="AE328"/>
  <c r="AE329"/>
  <c r="AE330"/>
  <c r="AE331"/>
  <c r="AE332"/>
  <c r="AE333"/>
  <c r="AE334"/>
  <c r="AE335"/>
  <c r="AE336"/>
  <c r="AE337"/>
  <c r="AE338"/>
  <c r="AE339"/>
  <c r="AE340"/>
  <c r="AE341"/>
  <c r="AE342"/>
  <c r="AE343"/>
  <c r="AE344"/>
  <c r="AE345"/>
  <c r="AE346"/>
  <c r="AE347"/>
  <c r="AE348"/>
  <c r="AE349"/>
  <c r="AE350"/>
  <c r="AE351"/>
  <c r="AE352"/>
  <c r="AE353"/>
  <c r="AE354"/>
  <c r="AE355"/>
  <c r="AE356"/>
  <c r="AE357"/>
  <c r="AE358"/>
  <c r="AE359"/>
  <c r="AE360"/>
  <c r="AE361"/>
  <c r="AE362"/>
  <c r="AE363"/>
  <c r="AE364"/>
  <c r="AE365"/>
  <c r="AE366"/>
  <c r="AE367"/>
  <c r="AE368"/>
  <c r="AE369"/>
  <c r="AE370"/>
  <c r="AE371"/>
  <c r="AE372"/>
  <c r="AE373"/>
  <c r="AE374"/>
  <c r="AE375"/>
  <c r="AE376"/>
  <c r="AE377"/>
  <c r="AE378"/>
  <c r="AE379"/>
  <c r="AE380"/>
  <c r="AE381"/>
  <c r="AE382"/>
  <c r="AE383"/>
  <c r="AE384"/>
  <c r="AE385"/>
  <c r="AE386"/>
  <c r="AE387"/>
  <c r="C10" i="18" s="1"/>
  <c r="AE388" i="1"/>
  <c r="AE389"/>
  <c r="AE390"/>
  <c r="AE391"/>
  <c r="AE392"/>
  <c r="AE393"/>
  <c r="AE394"/>
  <c r="AE395"/>
  <c r="AE396"/>
  <c r="AE397"/>
  <c r="AE398"/>
  <c r="AE399"/>
  <c r="AE400"/>
  <c r="AE401"/>
  <c r="AE402"/>
  <c r="AE403"/>
  <c r="AE404"/>
  <c r="AE405"/>
  <c r="AE406"/>
  <c r="AE407"/>
  <c r="AE408"/>
  <c r="AE409"/>
  <c r="AE410"/>
  <c r="AE411"/>
  <c r="AE412"/>
  <c r="AE413"/>
  <c r="AE414"/>
  <c r="AE415"/>
  <c r="AE416"/>
  <c r="AE417"/>
  <c r="AE418"/>
  <c r="AE419"/>
  <c r="AE420"/>
  <c r="AE421"/>
  <c r="AE422"/>
  <c r="AE423"/>
  <c r="AE424"/>
  <c r="AE425"/>
  <c r="AE426"/>
  <c r="AE427"/>
  <c r="AE428"/>
  <c r="AE429"/>
  <c r="AE430"/>
  <c r="C14" i="17" s="1"/>
  <c r="AE431" i="1"/>
  <c r="AE432"/>
  <c r="AE433"/>
  <c r="AE434"/>
  <c r="AE435"/>
  <c r="AE436"/>
  <c r="AE437"/>
  <c r="AE438"/>
  <c r="AE439"/>
  <c r="AE440"/>
  <c r="AE441"/>
  <c r="AE442"/>
  <c r="AE443"/>
  <c r="AE444"/>
  <c r="AE445"/>
  <c r="AE446"/>
  <c r="AE447"/>
  <c r="AE448"/>
  <c r="AE449"/>
  <c r="AE450"/>
  <c r="AE451"/>
  <c r="AE452"/>
  <c r="AE453"/>
  <c r="AE454"/>
  <c r="AE455"/>
  <c r="AE456"/>
  <c r="AE457"/>
  <c r="AE458"/>
  <c r="AE459"/>
  <c r="AE460"/>
  <c r="AE461"/>
  <c r="AE462"/>
  <c r="AE463"/>
  <c r="AE464"/>
  <c r="AE465"/>
  <c r="AE466"/>
  <c r="AE467"/>
  <c r="AE468"/>
  <c r="AE469"/>
  <c r="AE470"/>
  <c r="AE471"/>
  <c r="AE472"/>
  <c r="AE473"/>
  <c r="AE474"/>
  <c r="AE475"/>
  <c r="AE476"/>
  <c r="AE477"/>
  <c r="AE478"/>
  <c r="AE479"/>
  <c r="AE480"/>
  <c r="AE481"/>
  <c r="AE482"/>
  <c r="AE483"/>
  <c r="AE484"/>
  <c r="AE485"/>
  <c r="AE486"/>
  <c r="AE487"/>
  <c r="AE488"/>
  <c r="AE489"/>
  <c r="AE490"/>
  <c r="AE491"/>
  <c r="AE492"/>
  <c r="AE493"/>
  <c r="C33" i="17" s="1"/>
  <c r="AE494" i="1"/>
  <c r="AE495"/>
  <c r="AE496"/>
  <c r="AE497"/>
  <c r="AE498"/>
  <c r="AE499"/>
  <c r="AE500"/>
  <c r="AE501"/>
  <c r="AE502"/>
  <c r="AE503"/>
  <c r="AE504"/>
  <c r="AE505"/>
  <c r="AE506"/>
  <c r="AE507"/>
  <c r="AE508"/>
  <c r="AE509"/>
  <c r="AE510"/>
  <c r="AE511"/>
  <c r="AE512"/>
  <c r="AE513"/>
  <c r="AE514"/>
  <c r="AE515"/>
  <c r="AE516"/>
  <c r="AE517"/>
  <c r="AE518"/>
  <c r="AE519"/>
  <c r="AE520"/>
  <c r="AE521"/>
  <c r="AE522"/>
  <c r="AE523"/>
  <c r="AE524"/>
  <c r="AE525"/>
  <c r="AE526"/>
  <c r="AE527"/>
  <c r="AE528"/>
  <c r="AE529"/>
  <c r="AE530"/>
  <c r="AE531"/>
  <c r="AE532"/>
  <c r="AE533"/>
  <c r="AE534"/>
  <c r="AE535"/>
  <c r="AE536"/>
  <c r="AE537"/>
  <c r="AE538"/>
  <c r="AE539"/>
  <c r="AE540"/>
  <c r="AE541"/>
  <c r="AE542"/>
  <c r="AE543"/>
  <c r="AE544"/>
  <c r="AE545"/>
  <c r="C26" i="17" s="1"/>
  <c r="AE546" i="1"/>
  <c r="AE547"/>
  <c r="AE548"/>
  <c r="AE549"/>
  <c r="AE550"/>
  <c r="AE551"/>
  <c r="AE552"/>
  <c r="AE553"/>
  <c r="AE554"/>
  <c r="AE555"/>
  <c r="AE556"/>
  <c r="AE557"/>
  <c r="AE558"/>
  <c r="AE559"/>
  <c r="AE560"/>
  <c r="AE561"/>
  <c r="AE562"/>
  <c r="AE563"/>
  <c r="AE564"/>
  <c r="AE565"/>
  <c r="AE566"/>
  <c r="AE567"/>
  <c r="AE568"/>
  <c r="AE569"/>
  <c r="AE570"/>
  <c r="AE571"/>
  <c r="AE572"/>
  <c r="AE573"/>
  <c r="AE574"/>
  <c r="AE575"/>
  <c r="AE576"/>
  <c r="AE577"/>
  <c r="AE578"/>
  <c r="AE579"/>
  <c r="AE580"/>
  <c r="AE581"/>
  <c r="AE582"/>
  <c r="AE583"/>
  <c r="AE584"/>
  <c r="AE585"/>
  <c r="AE586"/>
  <c r="AE587"/>
  <c r="AE588"/>
  <c r="AE589"/>
  <c r="AE590"/>
  <c r="AE591"/>
  <c r="AE592"/>
  <c r="AE593"/>
  <c r="AE594"/>
  <c r="AE595"/>
  <c r="AE596"/>
  <c r="AE597"/>
  <c r="AE598"/>
  <c r="AE599"/>
  <c r="AE600"/>
  <c r="AE601"/>
  <c r="AE602"/>
  <c r="AE603"/>
  <c r="AE604"/>
  <c r="AE605"/>
  <c r="AE606"/>
  <c r="AE607"/>
  <c r="AE608"/>
  <c r="AE609"/>
  <c r="AE610"/>
  <c r="AE611"/>
  <c r="AE612"/>
  <c r="AE613"/>
  <c r="AE614"/>
  <c r="AE615"/>
  <c r="AE616"/>
  <c r="AE617"/>
  <c r="AE618"/>
  <c r="AE619"/>
  <c r="AE620"/>
  <c r="AE621"/>
  <c r="AE622"/>
  <c r="AE623"/>
  <c r="AE624"/>
  <c r="AE625"/>
  <c r="AE626"/>
  <c r="AE627"/>
  <c r="AE628"/>
  <c r="AE629"/>
  <c r="AE630"/>
  <c r="AE631"/>
  <c r="AE632"/>
  <c r="AE633"/>
  <c r="AE634"/>
  <c r="AE635"/>
  <c r="AE636"/>
  <c r="AE637"/>
  <c r="AE638"/>
  <c r="AE639"/>
  <c r="AE640"/>
  <c r="AE641"/>
  <c r="AE642"/>
  <c r="AE643"/>
  <c r="AE644"/>
  <c r="AE645"/>
  <c r="AE646"/>
  <c r="AE647"/>
  <c r="AE648"/>
  <c r="AE649"/>
  <c r="AE650"/>
  <c r="AE651"/>
  <c r="AE652"/>
  <c r="AE653"/>
  <c r="AE654"/>
  <c r="AE655"/>
  <c r="AE656"/>
  <c r="AE657"/>
  <c r="AE658"/>
  <c r="AE659"/>
  <c r="AE660"/>
  <c r="AE661"/>
  <c r="AE662"/>
  <c r="AE663"/>
  <c r="AE664"/>
  <c r="AE665"/>
  <c r="AE666"/>
  <c r="AE667"/>
  <c r="AE668"/>
  <c r="AE669"/>
  <c r="AE670"/>
  <c r="AE671"/>
  <c r="C5" i="17" s="1"/>
  <c r="AE672" i="1"/>
  <c r="AE673"/>
  <c r="AE674"/>
  <c r="AE675"/>
  <c r="AE676"/>
  <c r="AE677"/>
  <c r="AE678"/>
  <c r="AE679"/>
  <c r="AE680"/>
  <c r="AE681"/>
  <c r="AE682"/>
  <c r="AE683"/>
  <c r="AE684"/>
  <c r="AE685"/>
  <c r="AE686"/>
  <c r="AE687"/>
  <c r="AE688"/>
  <c r="AE689"/>
  <c r="AE690"/>
  <c r="AE691"/>
  <c r="AE692"/>
  <c r="AE693"/>
  <c r="AE694"/>
  <c r="AE695"/>
  <c r="AE696"/>
  <c r="AE697"/>
  <c r="AE698"/>
  <c r="AE699"/>
  <c r="AE700"/>
  <c r="AE701"/>
  <c r="AE702"/>
  <c r="AE703"/>
  <c r="AE704"/>
  <c r="AE705"/>
  <c r="AE706"/>
  <c r="AE707"/>
  <c r="AE708"/>
  <c r="AE709"/>
  <c r="AE710"/>
  <c r="AE711"/>
  <c r="AE712"/>
  <c r="AE713"/>
  <c r="AE714"/>
  <c r="AE715"/>
  <c r="AE716"/>
  <c r="AE717"/>
  <c r="AE718"/>
  <c r="AE719"/>
  <c r="AE720"/>
  <c r="AE721"/>
  <c r="AE722"/>
  <c r="AE723"/>
  <c r="AE724"/>
  <c r="AE725"/>
  <c r="AE726"/>
  <c r="AE727"/>
  <c r="AE728"/>
  <c r="AE729"/>
  <c r="AE730"/>
  <c r="AE731"/>
  <c r="AE732"/>
  <c r="AE733"/>
  <c r="AE2"/>
  <c r="C2" i="18" s="1"/>
  <c r="B6" i="9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"/>
  <c r="B4" i="5"/>
  <c r="B5"/>
  <c r="B6"/>
  <c r="B7"/>
  <c r="B8"/>
  <c r="B9"/>
  <c r="B10"/>
  <c r="B11"/>
  <c r="B12"/>
  <c r="B13"/>
  <c r="B14"/>
  <c r="B15"/>
  <c r="B16"/>
  <c r="B17"/>
  <c r="B18"/>
  <c r="B3"/>
  <c r="AD185" i="1"/>
  <c r="AD186"/>
  <c r="AD187"/>
  <c r="AD188"/>
  <c r="AD189"/>
  <c r="AD190"/>
  <c r="AD191"/>
  <c r="AD192"/>
  <c r="AD193"/>
  <c r="AD194"/>
  <c r="AD195"/>
  <c r="AD196"/>
  <c r="AD197"/>
  <c r="AD198"/>
  <c r="AD199"/>
  <c r="AD200"/>
  <c r="AD201"/>
  <c r="AD202"/>
  <c r="AD203"/>
  <c r="AD204"/>
  <c r="AD205"/>
  <c r="AD206"/>
  <c r="AD207"/>
  <c r="AD208"/>
  <c r="AD209"/>
  <c r="AD210"/>
  <c r="AD211"/>
  <c r="AD212"/>
  <c r="AD213"/>
  <c r="AD214"/>
  <c r="AD215"/>
  <c r="AD216"/>
  <c r="AD217"/>
  <c r="AD218"/>
  <c r="AD219"/>
  <c r="AD220"/>
  <c r="AD221"/>
  <c r="AD222"/>
  <c r="AD223"/>
  <c r="AD224"/>
  <c r="AD225"/>
  <c r="AD226"/>
  <c r="AD227"/>
  <c r="AD228"/>
  <c r="AD229"/>
  <c r="AD230"/>
  <c r="AD231"/>
  <c r="AD232"/>
  <c r="AD233"/>
  <c r="AD234"/>
  <c r="AD235"/>
  <c r="AD236"/>
  <c r="AD237"/>
  <c r="AD238"/>
  <c r="AD239"/>
  <c r="AD240"/>
  <c r="AD241"/>
  <c r="AD242"/>
  <c r="AD243"/>
  <c r="AD244"/>
  <c r="AD245"/>
  <c r="AD246"/>
  <c r="AD247"/>
  <c r="AD248"/>
  <c r="AD249"/>
  <c r="AD250"/>
  <c r="AD251"/>
  <c r="B40" i="17" s="1"/>
  <c r="AD252" i="1"/>
  <c r="AD253"/>
  <c r="AD254"/>
  <c r="AD255"/>
  <c r="AD256"/>
  <c r="AD257"/>
  <c r="AD258"/>
  <c r="AD259"/>
  <c r="AD260"/>
  <c r="AD261"/>
  <c r="AD262"/>
  <c r="AD263"/>
  <c r="AD264"/>
  <c r="AD265"/>
  <c r="AD266"/>
  <c r="AD267"/>
  <c r="AD268"/>
  <c r="AD269"/>
  <c r="AD270"/>
  <c r="AD271"/>
  <c r="AD272"/>
  <c r="AD273"/>
  <c r="AD274"/>
  <c r="AD275"/>
  <c r="AD276"/>
  <c r="AD277"/>
  <c r="AD278"/>
  <c r="AD279"/>
  <c r="AD280"/>
  <c r="AD281"/>
  <c r="AD282"/>
  <c r="AD283"/>
  <c r="AD284"/>
  <c r="AD285"/>
  <c r="AD286"/>
  <c r="AD287"/>
  <c r="AD288"/>
  <c r="AD289"/>
  <c r="AD290"/>
  <c r="AD291"/>
  <c r="AD292"/>
  <c r="AD293"/>
  <c r="AD294"/>
  <c r="AD295"/>
  <c r="AD296"/>
  <c r="AD297"/>
  <c r="AD298"/>
  <c r="AD299"/>
  <c r="AD300"/>
  <c r="AD301"/>
  <c r="AD302"/>
  <c r="AD303"/>
  <c r="AD304"/>
  <c r="AD305"/>
  <c r="AD306"/>
  <c r="AD307"/>
  <c r="AD308"/>
  <c r="AD309"/>
  <c r="AD310"/>
  <c r="AD311"/>
  <c r="AD312"/>
  <c r="AD313"/>
  <c r="AD314"/>
  <c r="AD315"/>
  <c r="AD316"/>
  <c r="AD317"/>
  <c r="AD318"/>
  <c r="AD319"/>
  <c r="AD320"/>
  <c r="AD321"/>
  <c r="AD322"/>
  <c r="AD323"/>
  <c r="AD324"/>
  <c r="AD325"/>
  <c r="AD326"/>
  <c r="AD327"/>
  <c r="AD328"/>
  <c r="AD329"/>
  <c r="AD330"/>
  <c r="AD331"/>
  <c r="AD332"/>
  <c r="AD333"/>
  <c r="AD334"/>
  <c r="AD335"/>
  <c r="AD336"/>
  <c r="AD337"/>
  <c r="AD338"/>
  <c r="AD339"/>
  <c r="AD340"/>
  <c r="AD341"/>
  <c r="AD342"/>
  <c r="AD343"/>
  <c r="AD344"/>
  <c r="AD345"/>
  <c r="AD346"/>
  <c r="AD347"/>
  <c r="AD348"/>
  <c r="AD349"/>
  <c r="AD350"/>
  <c r="AD351"/>
  <c r="AD352"/>
  <c r="AD353"/>
  <c r="AD354"/>
  <c r="AD355"/>
  <c r="AD356"/>
  <c r="AD357"/>
  <c r="AD358"/>
  <c r="AD359"/>
  <c r="AD360"/>
  <c r="AD361"/>
  <c r="AD362"/>
  <c r="AD363"/>
  <c r="AD364"/>
  <c r="AD365"/>
  <c r="AD366"/>
  <c r="AD367"/>
  <c r="AD368"/>
  <c r="AD369"/>
  <c r="AD370"/>
  <c r="AD371"/>
  <c r="AD372"/>
  <c r="AD373"/>
  <c r="AD374"/>
  <c r="AD375"/>
  <c r="AD376"/>
  <c r="AD377"/>
  <c r="AD378"/>
  <c r="AD379"/>
  <c r="AD380"/>
  <c r="AD381"/>
  <c r="AD382"/>
  <c r="AD383"/>
  <c r="AD384"/>
  <c r="AD385"/>
  <c r="AD386"/>
  <c r="AD387"/>
  <c r="B10" i="18" s="1"/>
  <c r="AD388" i="1"/>
  <c r="AD389"/>
  <c r="AD390"/>
  <c r="AD391"/>
  <c r="AD392"/>
  <c r="AD393"/>
  <c r="AD394"/>
  <c r="AD395"/>
  <c r="AD396"/>
  <c r="AD397"/>
  <c r="AD398"/>
  <c r="AD399"/>
  <c r="AD400"/>
  <c r="AD401"/>
  <c r="AD402"/>
  <c r="AD403"/>
  <c r="AD404"/>
  <c r="AD405"/>
  <c r="AD406"/>
  <c r="AD407"/>
  <c r="AD408"/>
  <c r="AD409"/>
  <c r="AD410"/>
  <c r="AD411"/>
  <c r="AD412"/>
  <c r="AD413"/>
  <c r="AD414"/>
  <c r="AD415"/>
  <c r="AD416"/>
  <c r="AD417"/>
  <c r="AD418"/>
  <c r="AD419"/>
  <c r="AD420"/>
  <c r="AD421"/>
  <c r="AD422"/>
  <c r="AD423"/>
  <c r="AD424"/>
  <c r="AD425"/>
  <c r="AD426"/>
  <c r="AD427"/>
  <c r="AD428"/>
  <c r="AD429"/>
  <c r="AD430"/>
  <c r="B14" i="17" s="1"/>
  <c r="AD431" i="1"/>
  <c r="AD432"/>
  <c r="AD433"/>
  <c r="AD434"/>
  <c r="AD435"/>
  <c r="AD436"/>
  <c r="AD437"/>
  <c r="AD438"/>
  <c r="AD439"/>
  <c r="AD440"/>
  <c r="AD441"/>
  <c r="AD442"/>
  <c r="AD443"/>
  <c r="AD444"/>
  <c r="AD445"/>
  <c r="AD446"/>
  <c r="AD447"/>
  <c r="AD448"/>
  <c r="AD449"/>
  <c r="AD450"/>
  <c r="AD451"/>
  <c r="AD452"/>
  <c r="AD453"/>
  <c r="AD454"/>
  <c r="AD455"/>
  <c r="AD456"/>
  <c r="AD457"/>
  <c r="AD458"/>
  <c r="AD459"/>
  <c r="AD460"/>
  <c r="AD461"/>
  <c r="AD462"/>
  <c r="AD463"/>
  <c r="AD464"/>
  <c r="AD465"/>
  <c r="AD466"/>
  <c r="AD467"/>
  <c r="AD468"/>
  <c r="AD469"/>
  <c r="AD470"/>
  <c r="AD471"/>
  <c r="AD472"/>
  <c r="AD473"/>
  <c r="AD474"/>
  <c r="AD475"/>
  <c r="AD476"/>
  <c r="AD477"/>
  <c r="AD478"/>
  <c r="AD479"/>
  <c r="AD480"/>
  <c r="AD481"/>
  <c r="AD482"/>
  <c r="AD483"/>
  <c r="AD484"/>
  <c r="AD485"/>
  <c r="AD486"/>
  <c r="AD487"/>
  <c r="AD488"/>
  <c r="AD489"/>
  <c r="AD490"/>
  <c r="AD491"/>
  <c r="AD492"/>
  <c r="AD493"/>
  <c r="B33" i="17" s="1"/>
  <c r="AD494" i="1"/>
  <c r="AD495"/>
  <c r="AD496"/>
  <c r="AD497"/>
  <c r="AD498"/>
  <c r="AD499"/>
  <c r="AD500"/>
  <c r="AD501"/>
  <c r="AD502"/>
  <c r="AD503"/>
  <c r="AD504"/>
  <c r="AD505"/>
  <c r="AD506"/>
  <c r="AD507"/>
  <c r="AD508"/>
  <c r="AD509"/>
  <c r="AD510"/>
  <c r="AD511"/>
  <c r="AD512"/>
  <c r="AD513"/>
  <c r="AD514"/>
  <c r="AD515"/>
  <c r="AD516"/>
  <c r="AD517"/>
  <c r="AD518"/>
  <c r="AD519"/>
  <c r="AD520"/>
  <c r="AD521"/>
  <c r="AD522"/>
  <c r="AD523"/>
  <c r="AD524"/>
  <c r="AD525"/>
  <c r="AD526"/>
  <c r="AD527"/>
  <c r="AD528"/>
  <c r="AD529"/>
  <c r="AD530"/>
  <c r="AD531"/>
  <c r="AD532"/>
  <c r="AD533"/>
  <c r="AD534"/>
  <c r="AD535"/>
  <c r="AD536"/>
  <c r="AD537"/>
  <c r="AD538"/>
  <c r="AD539"/>
  <c r="AD540"/>
  <c r="AD541"/>
  <c r="AD542"/>
  <c r="AD543"/>
  <c r="AD544"/>
  <c r="AD545"/>
  <c r="B26" i="17" s="1"/>
  <c r="AD546" i="1"/>
  <c r="AD547"/>
  <c r="AD548"/>
  <c r="AD549"/>
  <c r="AD550"/>
  <c r="AD551"/>
  <c r="AD552"/>
  <c r="AD553"/>
  <c r="AD554"/>
  <c r="AD555"/>
  <c r="AD556"/>
  <c r="AD557"/>
  <c r="AD558"/>
  <c r="AD559"/>
  <c r="AD560"/>
  <c r="AD561"/>
  <c r="AD562"/>
  <c r="AD563"/>
  <c r="AD564"/>
  <c r="AD565"/>
  <c r="AD566"/>
  <c r="AD567"/>
  <c r="AD568"/>
  <c r="AD569"/>
  <c r="AD570"/>
  <c r="AD571"/>
  <c r="AD572"/>
  <c r="AD573"/>
  <c r="AD574"/>
  <c r="AD575"/>
  <c r="AD576"/>
  <c r="AD577"/>
  <c r="AD578"/>
  <c r="AD579"/>
  <c r="AD580"/>
  <c r="AD581"/>
  <c r="AD582"/>
  <c r="AD583"/>
  <c r="AD584"/>
  <c r="AD585"/>
  <c r="AD586"/>
  <c r="AD587"/>
  <c r="AD588"/>
  <c r="AD589"/>
  <c r="AD590"/>
  <c r="AD591"/>
  <c r="AD592"/>
  <c r="AD593"/>
  <c r="AD594"/>
  <c r="AD595"/>
  <c r="AD596"/>
  <c r="AD597"/>
  <c r="AD598"/>
  <c r="AD599"/>
  <c r="AD600"/>
  <c r="AD601"/>
  <c r="AD602"/>
  <c r="AD603"/>
  <c r="AD604"/>
  <c r="AD605"/>
  <c r="AD606"/>
  <c r="AD607"/>
  <c r="AD608"/>
  <c r="AD609"/>
  <c r="AD610"/>
  <c r="AD611"/>
  <c r="AD612"/>
  <c r="AD613"/>
  <c r="AD614"/>
  <c r="AD615"/>
  <c r="AD616"/>
  <c r="AD617"/>
  <c r="AD618"/>
  <c r="AD619"/>
  <c r="AD620"/>
  <c r="AD621"/>
  <c r="AD622"/>
  <c r="AD623"/>
  <c r="AD624"/>
  <c r="AD625"/>
  <c r="AD626"/>
  <c r="AD627"/>
  <c r="AD628"/>
  <c r="AD629"/>
  <c r="AD630"/>
  <c r="AD631"/>
  <c r="AD632"/>
  <c r="AD633"/>
  <c r="AD634"/>
  <c r="AD635"/>
  <c r="AD636"/>
  <c r="AD637"/>
  <c r="AD638"/>
  <c r="AD639"/>
  <c r="AD640"/>
  <c r="AD641"/>
  <c r="AD642"/>
  <c r="AD643"/>
  <c r="AD644"/>
  <c r="AD645"/>
  <c r="AD646"/>
  <c r="AD647"/>
  <c r="AD648"/>
  <c r="AD649"/>
  <c r="AD650"/>
  <c r="AD651"/>
  <c r="AD652"/>
  <c r="AD653"/>
  <c r="AD654"/>
  <c r="AD655"/>
  <c r="AD656"/>
  <c r="AD657"/>
  <c r="AD658"/>
  <c r="AD659"/>
  <c r="AD660"/>
  <c r="AD661"/>
  <c r="AD662"/>
  <c r="AD663"/>
  <c r="AD664"/>
  <c r="AD665"/>
  <c r="AD666"/>
  <c r="AD667"/>
  <c r="AD668"/>
  <c r="AD669"/>
  <c r="AD670"/>
  <c r="AD671"/>
  <c r="B5" i="17" s="1"/>
  <c r="AD672" i="1"/>
  <c r="B12" i="17" s="1"/>
  <c r="AD673" i="1"/>
  <c r="AD674"/>
  <c r="AD675"/>
  <c r="AD676"/>
  <c r="AD677"/>
  <c r="AD678"/>
  <c r="AD679"/>
  <c r="AD680"/>
  <c r="AD681"/>
  <c r="AD682"/>
  <c r="AD683"/>
  <c r="AD684"/>
  <c r="AD685"/>
  <c r="B25" i="17" s="1"/>
  <c r="AD686" i="1"/>
  <c r="AD687"/>
  <c r="AD688"/>
  <c r="AD689"/>
  <c r="AD690"/>
  <c r="AD691"/>
  <c r="AD692"/>
  <c r="AD693"/>
  <c r="AD694"/>
  <c r="AD695"/>
  <c r="AD696"/>
  <c r="AD697"/>
  <c r="AD698"/>
  <c r="AD699"/>
  <c r="AD700"/>
  <c r="AD701"/>
  <c r="AD702"/>
  <c r="AD703"/>
  <c r="AD704"/>
  <c r="AD705"/>
  <c r="AD706"/>
  <c r="AD707"/>
  <c r="AD708"/>
  <c r="AD709"/>
  <c r="AD710"/>
  <c r="AD711"/>
  <c r="AD712"/>
  <c r="AD713"/>
  <c r="AD714"/>
  <c r="AD715"/>
  <c r="AD716"/>
  <c r="AD717"/>
  <c r="AD718"/>
  <c r="AD719"/>
  <c r="AD720"/>
  <c r="AD721"/>
  <c r="AD722"/>
  <c r="AD723"/>
  <c r="AD724"/>
  <c r="AD725"/>
  <c r="AD726"/>
  <c r="AD727"/>
  <c r="AD728"/>
  <c r="AD729"/>
  <c r="AD730"/>
  <c r="AD731"/>
  <c r="AD732"/>
  <c r="AD733"/>
  <c r="AD3"/>
  <c r="B3" i="18" s="1"/>
  <c r="AD4" i="1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B13" i="17" s="1"/>
  <c r="AD53" i="1"/>
  <c r="AD54"/>
  <c r="AD55"/>
  <c r="AD56"/>
  <c r="AD57"/>
  <c r="AD58"/>
  <c r="AD59"/>
  <c r="AD60"/>
  <c r="AD61"/>
  <c r="AD62"/>
  <c r="AD63"/>
  <c r="B18" i="17"/>
  <c r="AD64" i="1"/>
  <c r="AD65"/>
  <c r="AD66"/>
  <c r="AD67"/>
  <c r="AD68"/>
  <c r="AD69"/>
  <c r="B20" i="17" s="1"/>
  <c r="AD70" i="1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D108"/>
  <c r="AD109"/>
  <c r="AD110"/>
  <c r="AD111"/>
  <c r="AD112"/>
  <c r="AD113"/>
  <c r="AD114"/>
  <c r="AD115"/>
  <c r="AD116"/>
  <c r="AD117"/>
  <c r="AD118"/>
  <c r="AD119"/>
  <c r="AD120"/>
  <c r="AD121"/>
  <c r="AD122"/>
  <c r="AD123"/>
  <c r="AD124"/>
  <c r="AD125"/>
  <c r="AD126"/>
  <c r="AD127"/>
  <c r="AD128"/>
  <c r="AD129"/>
  <c r="AD130"/>
  <c r="AD131"/>
  <c r="AD132"/>
  <c r="AD133"/>
  <c r="AD134"/>
  <c r="AD135"/>
  <c r="AD136"/>
  <c r="AD137"/>
  <c r="AD138"/>
  <c r="AD139"/>
  <c r="AD140"/>
  <c r="AD141"/>
  <c r="AD142"/>
  <c r="AD143"/>
  <c r="AD144"/>
  <c r="AD145"/>
  <c r="AD146"/>
  <c r="AD147"/>
  <c r="AD148"/>
  <c r="AD149"/>
  <c r="AD150"/>
  <c r="AD151"/>
  <c r="AD152"/>
  <c r="AD153"/>
  <c r="AD154"/>
  <c r="AD155"/>
  <c r="AD156"/>
  <c r="AD157"/>
  <c r="AD158"/>
  <c r="AD159"/>
  <c r="AD160"/>
  <c r="AD161"/>
  <c r="AD162"/>
  <c r="AD163"/>
  <c r="AD164"/>
  <c r="AD165"/>
  <c r="AD166"/>
  <c r="AD167"/>
  <c r="AD168"/>
  <c r="AD169"/>
  <c r="AD170"/>
  <c r="AD171"/>
  <c r="AD172"/>
  <c r="AD173"/>
  <c r="AD174"/>
  <c r="AD175"/>
  <c r="AD176"/>
  <c r="AD177"/>
  <c r="AD178"/>
  <c r="AD179"/>
  <c r="AD180"/>
  <c r="AD181"/>
  <c r="B28" i="17" s="1"/>
  <c r="AD182" i="1"/>
  <c r="AD183"/>
  <c r="AD184"/>
  <c r="AD2"/>
  <c r="B2" i="18" s="1"/>
  <c r="C18" i="17"/>
  <c r="C25"/>
  <c r="C3" i="18"/>
  <c r="H2" i="16"/>
  <c r="H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1"/>
  <c r="G2"/>
  <c r="G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1"/>
  <c r="D4"/>
  <c r="D3"/>
  <c r="D2"/>
  <c r="D1"/>
  <c r="D12"/>
  <c r="D11"/>
  <c r="D10"/>
  <c r="D9"/>
  <c r="D8"/>
  <c r="D7"/>
  <c r="D21"/>
  <c r="D20"/>
  <c r="D19"/>
  <c r="D18"/>
  <c r="D17"/>
  <c r="D16"/>
  <c r="D14"/>
  <c r="D29"/>
  <c r="D27"/>
  <c r="D26"/>
  <c r="D25"/>
  <c r="D24"/>
  <c r="D23"/>
  <c r="D35"/>
  <c r="D34"/>
  <c r="D41"/>
  <c r="D40"/>
  <c r="D39"/>
  <c r="D38"/>
  <c r="D33"/>
  <c r="D32"/>
  <c r="D37"/>
  <c r="D36"/>
  <c r="C32"/>
  <c r="D31"/>
  <c r="D22"/>
  <c r="D13"/>
  <c r="D6"/>
  <c r="C35"/>
  <c r="C30"/>
  <c r="D30" s="1"/>
  <c r="C28"/>
  <c r="D28" s="1"/>
  <c r="C21"/>
  <c r="C15"/>
  <c r="D15" s="1"/>
  <c r="C5"/>
  <c r="D5" s="1"/>
  <c r="B17" i="18" l="1"/>
  <c r="B7" i="17"/>
  <c r="B38"/>
  <c r="B10"/>
  <c r="B16" i="18"/>
  <c r="B36" i="17"/>
  <c r="B24"/>
  <c r="B4"/>
  <c r="B11" i="18"/>
  <c r="B37" i="17"/>
  <c r="B8"/>
  <c r="B14" i="18"/>
  <c r="B21" i="17"/>
  <c r="B13" i="18"/>
  <c r="B12"/>
  <c r="B17" i="17"/>
  <c r="B31"/>
  <c r="B32"/>
  <c r="B22"/>
  <c r="B16"/>
  <c r="B23"/>
  <c r="B3"/>
  <c r="B34"/>
  <c r="B15" i="18"/>
  <c r="B19" i="17"/>
  <c r="C8"/>
  <c r="B41"/>
  <c r="B35"/>
  <c r="B4" i="18"/>
  <c r="B9"/>
  <c r="C23" i="17"/>
  <c r="C41"/>
  <c r="C13" i="18"/>
  <c r="C3" i="17"/>
  <c r="C9"/>
  <c r="C11" i="18"/>
  <c r="C30" i="17"/>
  <c r="C17" i="18"/>
  <c r="B6" i="17"/>
  <c r="B39"/>
  <c r="B2"/>
  <c r="B9"/>
  <c r="B15"/>
  <c r="B27"/>
  <c r="B8" i="18"/>
  <c r="B7"/>
  <c r="B6"/>
  <c r="B30" i="17"/>
  <c r="C17"/>
  <c r="C19"/>
  <c r="C8" i="18"/>
  <c r="C15" i="17"/>
  <c r="C31"/>
  <c r="C12" i="18"/>
  <c r="C37" i="17"/>
  <c r="C22"/>
  <c r="C38"/>
  <c r="C21"/>
  <c r="C6" i="18"/>
  <c r="C11" i="17"/>
  <c r="C16" i="18"/>
  <c r="C14"/>
  <c r="C24" i="17"/>
  <c r="C32"/>
  <c r="C40"/>
  <c r="AD735" i="1"/>
  <c r="B42" i="17"/>
  <c r="B5" i="18"/>
  <c r="C27" i="17"/>
  <c r="C15" i="18"/>
  <c r="C12" i="17"/>
  <c r="C39"/>
  <c r="C4"/>
  <c r="C34"/>
  <c r="C7"/>
  <c r="C6"/>
  <c r="C42"/>
  <c r="C20"/>
  <c r="B29"/>
  <c r="B11"/>
  <c r="C9" i="18"/>
  <c r="C2" i="17"/>
  <c r="C16"/>
  <c r="C36"/>
  <c r="C4" i="18"/>
  <c r="AE735" i="1"/>
  <c r="C29" i="17"/>
  <c r="C5" i="18"/>
  <c r="C35" i="17"/>
  <c r="C7" i="18"/>
  <c r="C10" i="17"/>
  <c r="AA19" i="15"/>
  <c r="Y19"/>
  <c r="W19"/>
  <c r="U19"/>
  <c r="S19"/>
  <c r="Q19"/>
  <c r="O19"/>
  <c r="M19"/>
  <c r="K19"/>
  <c r="I19"/>
  <c r="G19"/>
  <c r="E19"/>
  <c r="C19"/>
  <c r="Z19"/>
  <c r="X19"/>
  <c r="V19"/>
  <c r="T19"/>
  <c r="R19"/>
  <c r="P19"/>
  <c r="N19"/>
  <c r="L19"/>
  <c r="J19"/>
  <c r="H19"/>
  <c r="F19"/>
  <c r="D19"/>
  <c r="U3" i="1"/>
  <c r="U4"/>
  <c r="U5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108"/>
  <c r="U109"/>
  <c r="U110"/>
  <c r="U111"/>
  <c r="U112"/>
  <c r="U113"/>
  <c r="U114"/>
  <c r="U115"/>
  <c r="U116"/>
  <c r="U117"/>
  <c r="U118"/>
  <c r="U119"/>
  <c r="U120"/>
  <c r="U121"/>
  <c r="U122"/>
  <c r="U123"/>
  <c r="U124"/>
  <c r="U125"/>
  <c r="U126"/>
  <c r="U127"/>
  <c r="U128"/>
  <c r="U129"/>
  <c r="U130"/>
  <c r="U131"/>
  <c r="U132"/>
  <c r="U133"/>
  <c r="U134"/>
  <c r="U135"/>
  <c r="U136"/>
  <c r="U137"/>
  <c r="U138"/>
  <c r="U139"/>
  <c r="U140"/>
  <c r="U141"/>
  <c r="U142"/>
  <c r="U143"/>
  <c r="U144"/>
  <c r="U145"/>
  <c r="U146"/>
  <c r="U147"/>
  <c r="U148"/>
  <c r="U149"/>
  <c r="U150"/>
  <c r="U151"/>
  <c r="U152"/>
  <c r="U153"/>
  <c r="U154"/>
  <c r="U155"/>
  <c r="U156"/>
  <c r="U157"/>
  <c r="U158"/>
  <c r="U159"/>
  <c r="U160"/>
  <c r="U161"/>
  <c r="U162"/>
  <c r="U163"/>
  <c r="U164"/>
  <c r="U165"/>
  <c r="U166"/>
  <c r="U167"/>
  <c r="U168"/>
  <c r="U169"/>
  <c r="U170"/>
  <c r="U171"/>
  <c r="U172"/>
  <c r="U173"/>
  <c r="U174"/>
  <c r="U175"/>
  <c r="U176"/>
  <c r="U177"/>
  <c r="U178"/>
  <c r="U179"/>
  <c r="U180"/>
  <c r="U181"/>
  <c r="U182"/>
  <c r="U183"/>
  <c r="U184"/>
  <c r="U185"/>
  <c r="U186"/>
  <c r="U187"/>
  <c r="U188"/>
  <c r="U189"/>
  <c r="U190"/>
  <c r="U191"/>
  <c r="U192"/>
  <c r="U193"/>
  <c r="U194"/>
  <c r="U195"/>
  <c r="U196"/>
  <c r="U197"/>
  <c r="U198"/>
  <c r="U199"/>
  <c r="U200"/>
  <c r="U201"/>
  <c r="U202"/>
  <c r="U203"/>
  <c r="U204"/>
  <c r="U205"/>
  <c r="U206"/>
  <c r="U207"/>
  <c r="U208"/>
  <c r="U209"/>
  <c r="U210"/>
  <c r="U211"/>
  <c r="U212"/>
  <c r="U213"/>
  <c r="U214"/>
  <c r="U215"/>
  <c r="U216"/>
  <c r="U217"/>
  <c r="U218"/>
  <c r="U219"/>
  <c r="U220"/>
  <c r="U221"/>
  <c r="U222"/>
  <c r="U223"/>
  <c r="U224"/>
  <c r="U225"/>
  <c r="U226"/>
  <c r="U227"/>
  <c r="U228"/>
  <c r="U229"/>
  <c r="U230"/>
  <c r="U231"/>
  <c r="U232"/>
  <c r="U233"/>
  <c r="U234"/>
  <c r="U235"/>
  <c r="U236"/>
  <c r="U237"/>
  <c r="U238"/>
  <c r="U239"/>
  <c r="U240"/>
  <c r="U241"/>
  <c r="U242"/>
  <c r="U243"/>
  <c r="U244"/>
  <c r="U245"/>
  <c r="U246"/>
  <c r="U247"/>
  <c r="U248"/>
  <c r="U249"/>
  <c r="U250"/>
  <c r="U251"/>
  <c r="U252"/>
  <c r="U253"/>
  <c r="U254"/>
  <c r="U255"/>
  <c r="U256"/>
  <c r="U257"/>
  <c r="U258"/>
  <c r="U259"/>
  <c r="U260"/>
  <c r="U261"/>
  <c r="U262"/>
  <c r="U263"/>
  <c r="U264"/>
  <c r="U265"/>
  <c r="U266"/>
  <c r="U267"/>
  <c r="U268"/>
  <c r="U269"/>
  <c r="U270"/>
  <c r="U271"/>
  <c r="U272"/>
  <c r="U273"/>
  <c r="U274"/>
  <c r="U275"/>
  <c r="U276"/>
  <c r="U277"/>
  <c r="U278"/>
  <c r="U279"/>
  <c r="U280"/>
  <c r="U281"/>
  <c r="U282"/>
  <c r="U283"/>
  <c r="U284"/>
  <c r="U285"/>
  <c r="U286"/>
  <c r="U287"/>
  <c r="U288"/>
  <c r="U289"/>
  <c r="U290"/>
  <c r="U291"/>
  <c r="U292"/>
  <c r="U293"/>
  <c r="U294"/>
  <c r="U295"/>
  <c r="U296"/>
  <c r="U297"/>
  <c r="U298"/>
  <c r="U299"/>
  <c r="U300"/>
  <c r="U301"/>
  <c r="U302"/>
  <c r="U303"/>
  <c r="U304"/>
  <c r="U305"/>
  <c r="U306"/>
  <c r="U307"/>
  <c r="U308"/>
  <c r="U309"/>
  <c r="U310"/>
  <c r="U311"/>
  <c r="U312"/>
  <c r="U313"/>
  <c r="U314"/>
  <c r="U315"/>
  <c r="U316"/>
  <c r="U317"/>
  <c r="U318"/>
  <c r="U319"/>
  <c r="U320"/>
  <c r="U321"/>
  <c r="U322"/>
  <c r="U323"/>
  <c r="U324"/>
  <c r="U325"/>
  <c r="U326"/>
  <c r="U327"/>
  <c r="U328"/>
  <c r="U329"/>
  <c r="U330"/>
  <c r="U331"/>
  <c r="U332"/>
  <c r="U333"/>
  <c r="U334"/>
  <c r="U335"/>
  <c r="U336"/>
  <c r="U337"/>
  <c r="U338"/>
  <c r="U339"/>
  <c r="U340"/>
  <c r="U341"/>
  <c r="U342"/>
  <c r="U343"/>
  <c r="U344"/>
  <c r="U345"/>
  <c r="U346"/>
  <c r="U347"/>
  <c r="U348"/>
  <c r="U349"/>
  <c r="U350"/>
  <c r="U351"/>
  <c r="U352"/>
  <c r="U353"/>
  <c r="U354"/>
  <c r="U355"/>
  <c r="U356"/>
  <c r="U357"/>
  <c r="U358"/>
  <c r="U359"/>
  <c r="U360"/>
  <c r="U361"/>
  <c r="U362"/>
  <c r="U363"/>
  <c r="U364"/>
  <c r="U365"/>
  <c r="U366"/>
  <c r="U367"/>
  <c r="U368"/>
  <c r="U369"/>
  <c r="U370"/>
  <c r="U371"/>
  <c r="U372"/>
  <c r="U373"/>
  <c r="U374"/>
  <c r="U375"/>
  <c r="U376"/>
  <c r="U377"/>
  <c r="U378"/>
  <c r="U379"/>
  <c r="U380"/>
  <c r="U381"/>
  <c r="U382"/>
  <c r="U383"/>
  <c r="U384"/>
  <c r="U385"/>
  <c r="U386"/>
  <c r="U387"/>
  <c r="U388"/>
  <c r="U389"/>
  <c r="U390"/>
  <c r="U391"/>
  <c r="U392"/>
  <c r="U393"/>
  <c r="U394"/>
  <c r="U395"/>
  <c r="U396"/>
  <c r="U397"/>
  <c r="U398"/>
  <c r="U399"/>
  <c r="U400"/>
  <c r="U401"/>
  <c r="U402"/>
  <c r="U403"/>
  <c r="U404"/>
  <c r="U405"/>
  <c r="U406"/>
  <c r="U407"/>
  <c r="U408"/>
  <c r="U409"/>
  <c r="U410"/>
  <c r="U411"/>
  <c r="U412"/>
  <c r="U413"/>
  <c r="U414"/>
  <c r="U415"/>
  <c r="U416"/>
  <c r="U417"/>
  <c r="U418"/>
  <c r="U419"/>
  <c r="U420"/>
  <c r="U421"/>
  <c r="U422"/>
  <c r="U423"/>
  <c r="U424"/>
  <c r="U425"/>
  <c r="U426"/>
  <c r="U427"/>
  <c r="U428"/>
  <c r="U429"/>
  <c r="U430"/>
  <c r="U431"/>
  <c r="U432"/>
  <c r="U433"/>
  <c r="U434"/>
  <c r="U435"/>
  <c r="U436"/>
  <c r="U437"/>
  <c r="U438"/>
  <c r="U439"/>
  <c r="U440"/>
  <c r="U441"/>
  <c r="U442"/>
  <c r="U443"/>
  <c r="U444"/>
  <c r="U445"/>
  <c r="U446"/>
  <c r="U447"/>
  <c r="U448"/>
  <c r="U449"/>
  <c r="U450"/>
  <c r="U451"/>
  <c r="U452"/>
  <c r="U453"/>
  <c r="U454"/>
  <c r="U455"/>
  <c r="U456"/>
  <c r="U457"/>
  <c r="U458"/>
  <c r="U459"/>
  <c r="U460"/>
  <c r="U461"/>
  <c r="U462"/>
  <c r="U463"/>
  <c r="U464"/>
  <c r="U465"/>
  <c r="U466"/>
  <c r="U467"/>
  <c r="U468"/>
  <c r="U469"/>
  <c r="U470"/>
  <c r="U471"/>
  <c r="U472"/>
  <c r="U473"/>
  <c r="U474"/>
  <c r="U475"/>
  <c r="U476"/>
  <c r="U477"/>
  <c r="U478"/>
  <c r="U479"/>
  <c r="U480"/>
  <c r="U481"/>
  <c r="U482"/>
  <c r="U483"/>
  <c r="U484"/>
  <c r="U485"/>
  <c r="U486"/>
  <c r="U487"/>
  <c r="U488"/>
  <c r="U489"/>
  <c r="U490"/>
  <c r="U491"/>
  <c r="U492"/>
  <c r="U493"/>
  <c r="U494"/>
  <c r="U495"/>
  <c r="U496"/>
  <c r="U497"/>
  <c r="U498"/>
  <c r="U499"/>
  <c r="U500"/>
  <c r="U501"/>
  <c r="U502"/>
  <c r="U503"/>
  <c r="U504"/>
  <c r="U505"/>
  <c r="U506"/>
  <c r="U507"/>
  <c r="U508"/>
  <c r="U509"/>
  <c r="U510"/>
  <c r="U511"/>
  <c r="U512"/>
  <c r="U513"/>
  <c r="U514"/>
  <c r="U515"/>
  <c r="U516"/>
  <c r="U517"/>
  <c r="U518"/>
  <c r="U519"/>
  <c r="U520"/>
  <c r="U521"/>
  <c r="U522"/>
  <c r="U523"/>
  <c r="U524"/>
  <c r="U525"/>
  <c r="U526"/>
  <c r="U527"/>
  <c r="U528"/>
  <c r="U529"/>
  <c r="U530"/>
  <c r="U531"/>
  <c r="U532"/>
  <c r="U533"/>
  <c r="U534"/>
  <c r="U535"/>
  <c r="U536"/>
  <c r="U537"/>
  <c r="U538"/>
  <c r="U539"/>
  <c r="U540"/>
  <c r="U541"/>
  <c r="U542"/>
  <c r="U543"/>
  <c r="U544"/>
  <c r="U545"/>
  <c r="U546"/>
  <c r="U547"/>
  <c r="U548"/>
  <c r="U549"/>
  <c r="U550"/>
  <c r="U551"/>
  <c r="U552"/>
  <c r="U553"/>
  <c r="U554"/>
  <c r="U555"/>
  <c r="U556"/>
  <c r="U557"/>
  <c r="U558"/>
  <c r="U559"/>
  <c r="U560"/>
  <c r="U561"/>
  <c r="U562"/>
  <c r="U563"/>
  <c r="U564"/>
  <c r="U565"/>
  <c r="U566"/>
  <c r="U567"/>
  <c r="U568"/>
  <c r="U569"/>
  <c r="U570"/>
  <c r="U571"/>
  <c r="U572"/>
  <c r="U573"/>
  <c r="U574"/>
  <c r="U575"/>
  <c r="U576"/>
  <c r="U577"/>
  <c r="U578"/>
  <c r="U579"/>
  <c r="U580"/>
  <c r="U581"/>
  <c r="U582"/>
  <c r="U583"/>
  <c r="U584"/>
  <c r="U585"/>
  <c r="U586"/>
  <c r="U587"/>
  <c r="U588"/>
  <c r="U589"/>
  <c r="U590"/>
  <c r="U591"/>
  <c r="U592"/>
  <c r="U593"/>
  <c r="U594"/>
  <c r="U595"/>
  <c r="U596"/>
  <c r="U597"/>
  <c r="U598"/>
  <c r="U599"/>
  <c r="U600"/>
  <c r="U601"/>
  <c r="U602"/>
  <c r="U603"/>
  <c r="U604"/>
  <c r="U605"/>
  <c r="U606"/>
  <c r="U607"/>
  <c r="U608"/>
  <c r="U609"/>
  <c r="U610"/>
  <c r="U611"/>
  <c r="U612"/>
  <c r="U613"/>
  <c r="U614"/>
  <c r="U615"/>
  <c r="U616"/>
  <c r="U617"/>
  <c r="U618"/>
  <c r="U619"/>
  <c r="U620"/>
  <c r="U621"/>
  <c r="U622"/>
  <c r="U623"/>
  <c r="U624"/>
  <c r="U625"/>
  <c r="U626"/>
  <c r="U627"/>
  <c r="U628"/>
  <c r="U629"/>
  <c r="U630"/>
  <c r="U631"/>
  <c r="U632"/>
  <c r="U633"/>
  <c r="U634"/>
  <c r="U635"/>
  <c r="U636"/>
  <c r="U637"/>
  <c r="U638"/>
  <c r="U639"/>
  <c r="U640"/>
  <c r="U641"/>
  <c r="U642"/>
  <c r="U643"/>
  <c r="U644"/>
  <c r="U645"/>
  <c r="U646"/>
  <c r="U647"/>
  <c r="U648"/>
  <c r="U649"/>
  <c r="U650"/>
  <c r="U651"/>
  <c r="U652"/>
  <c r="U653"/>
  <c r="U654"/>
  <c r="U655"/>
  <c r="U656"/>
  <c r="U657"/>
  <c r="U658"/>
  <c r="U659"/>
  <c r="U660"/>
  <c r="U661"/>
  <c r="U662"/>
  <c r="U663"/>
  <c r="U664"/>
  <c r="U665"/>
  <c r="U666"/>
  <c r="U667"/>
  <c r="U668"/>
  <c r="U669"/>
  <c r="U670"/>
  <c r="U671"/>
  <c r="U672"/>
  <c r="U673"/>
  <c r="U674"/>
  <c r="U675"/>
  <c r="U676"/>
  <c r="U677"/>
  <c r="U678"/>
  <c r="U679"/>
  <c r="U680"/>
  <c r="U681"/>
  <c r="U682"/>
  <c r="U683"/>
  <c r="U684"/>
  <c r="U685"/>
  <c r="U686"/>
  <c r="U687"/>
  <c r="U688"/>
  <c r="U689"/>
  <c r="U690"/>
  <c r="U691"/>
  <c r="U692"/>
  <c r="U693"/>
  <c r="U694"/>
  <c r="U695"/>
  <c r="U696"/>
  <c r="U697"/>
  <c r="U698"/>
  <c r="U699"/>
  <c r="U700"/>
  <c r="U701"/>
  <c r="U702"/>
  <c r="U703"/>
  <c r="U704"/>
  <c r="U705"/>
  <c r="U706"/>
  <c r="U707"/>
  <c r="U708"/>
  <c r="U709"/>
  <c r="U710"/>
  <c r="U711"/>
  <c r="U712"/>
  <c r="U713"/>
  <c r="U714"/>
  <c r="U715"/>
  <c r="U716"/>
  <c r="U717"/>
  <c r="U718"/>
  <c r="U719"/>
  <c r="U720"/>
  <c r="U721"/>
  <c r="U722"/>
  <c r="U723"/>
  <c r="U724"/>
  <c r="U725"/>
  <c r="U726"/>
  <c r="U727"/>
  <c r="U728"/>
  <c r="U729"/>
  <c r="U730"/>
  <c r="U731"/>
  <c r="U732"/>
  <c r="U733"/>
  <c r="U2"/>
  <c r="Y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25"/>
  <c r="Y26"/>
  <c r="Y27"/>
  <c r="Y28"/>
  <c r="Y29"/>
  <c r="Y30"/>
  <c r="Y31"/>
  <c r="Y32"/>
  <c r="Y33"/>
  <c r="Y34"/>
  <c r="Y35"/>
  <c r="Y36"/>
  <c r="Y37"/>
  <c r="Y38"/>
  <c r="Y39"/>
  <c r="Y40"/>
  <c r="Y41"/>
  <c r="Y42"/>
  <c r="Y43"/>
  <c r="Y44"/>
  <c r="Y45"/>
  <c r="Y46"/>
  <c r="Y47"/>
  <c r="Y48"/>
  <c r="Y49"/>
  <c r="Y50"/>
  <c r="Y51"/>
  <c r="Y52"/>
  <c r="Y53"/>
  <c r="Y54"/>
  <c r="Y55"/>
  <c r="Y56"/>
  <c r="Y57"/>
  <c r="Y58"/>
  <c r="Y59"/>
  <c r="Y60"/>
  <c r="Y61"/>
  <c r="Y62"/>
  <c r="Y63"/>
  <c r="Y64"/>
  <c r="Y65"/>
  <c r="Y66"/>
  <c r="Y67"/>
  <c r="Y68"/>
  <c r="Y69"/>
  <c r="Y70"/>
  <c r="Y71"/>
  <c r="Y72"/>
  <c r="Y73"/>
  <c r="Y74"/>
  <c r="Y75"/>
  <c r="Y76"/>
  <c r="Y77"/>
  <c r="Y78"/>
  <c r="Y79"/>
  <c r="Y80"/>
  <c r="Y81"/>
  <c r="Y82"/>
  <c r="Y83"/>
  <c r="Y84"/>
  <c r="Y85"/>
  <c r="Y86"/>
  <c r="Y87"/>
  <c r="Y88"/>
  <c r="Y89"/>
  <c r="Y90"/>
  <c r="Y91"/>
  <c r="Y92"/>
  <c r="Y93"/>
  <c r="Y94"/>
  <c r="Y95"/>
  <c r="Y96"/>
  <c r="Y97"/>
  <c r="Y98"/>
  <c r="Y99"/>
  <c r="Y100"/>
  <c r="Y101"/>
  <c r="Y102"/>
  <c r="Y103"/>
  <c r="Y104"/>
  <c r="Y105"/>
  <c r="Y106"/>
  <c r="Y107"/>
  <c r="Y108"/>
  <c r="Y109"/>
  <c r="Y110"/>
  <c r="Y111"/>
  <c r="Y112"/>
  <c r="Y113"/>
  <c r="Y114"/>
  <c r="Y115"/>
  <c r="Y116"/>
  <c r="Y117"/>
  <c r="Y118"/>
  <c r="Y119"/>
  <c r="Y120"/>
  <c r="Y121"/>
  <c r="Y122"/>
  <c r="Y123"/>
  <c r="Y124"/>
  <c r="Y125"/>
  <c r="Y126"/>
  <c r="Y127"/>
  <c r="Y128"/>
  <c r="Y129"/>
  <c r="Y130"/>
  <c r="Y131"/>
  <c r="Y132"/>
  <c r="Y133"/>
  <c r="Y134"/>
  <c r="Y135"/>
  <c r="Y136"/>
  <c r="Y137"/>
  <c r="Y138"/>
  <c r="Y139"/>
  <c r="Y140"/>
  <c r="Y141"/>
  <c r="Y142"/>
  <c r="Y143"/>
  <c r="Y144"/>
  <c r="Y145"/>
  <c r="Y146"/>
  <c r="Y147"/>
  <c r="Y148"/>
  <c r="Y149"/>
  <c r="Y150"/>
  <c r="Y151"/>
  <c r="Y152"/>
  <c r="Y153"/>
  <c r="Y154"/>
  <c r="Y155"/>
  <c r="Y156"/>
  <c r="Y157"/>
  <c r="Y158"/>
  <c r="Y159"/>
  <c r="Y160"/>
  <c r="Y161"/>
  <c r="Y162"/>
  <c r="Y163"/>
  <c r="Y164"/>
  <c r="Y165"/>
  <c r="Y166"/>
  <c r="Y167"/>
  <c r="Y168"/>
  <c r="Y169"/>
  <c r="Y170"/>
  <c r="Y171"/>
  <c r="Y172"/>
  <c r="Y173"/>
  <c r="Y174"/>
  <c r="Y175"/>
  <c r="Y176"/>
  <c r="Y177"/>
  <c r="Y178"/>
  <c r="Y179"/>
  <c r="Y180"/>
  <c r="Y181"/>
  <c r="Y182"/>
  <c r="Y183"/>
  <c r="Y184"/>
  <c r="Y185"/>
  <c r="Y186"/>
  <c r="Y187"/>
  <c r="Y188"/>
  <c r="Y189"/>
  <c r="Y190"/>
  <c r="Y191"/>
  <c r="Y192"/>
  <c r="Y193"/>
  <c r="Y194"/>
  <c r="Y195"/>
  <c r="Y196"/>
  <c r="Y197"/>
  <c r="Y198"/>
  <c r="Y199"/>
  <c r="Y200"/>
  <c r="Y201"/>
  <c r="Y202"/>
  <c r="Y203"/>
  <c r="Y204"/>
  <c r="Y205"/>
  <c r="Y206"/>
  <c r="Y207"/>
  <c r="Y208"/>
  <c r="Y209"/>
  <c r="Y210"/>
  <c r="Y211"/>
  <c r="Y212"/>
  <c r="Y213"/>
  <c r="Y214"/>
  <c r="Y215"/>
  <c r="Y216"/>
  <c r="Y217"/>
  <c r="Y218"/>
  <c r="Y219"/>
  <c r="Y220"/>
  <c r="Y221"/>
  <c r="Y222"/>
  <c r="Y223"/>
  <c r="Y224"/>
  <c r="Y225"/>
  <c r="Y226"/>
  <c r="Y227"/>
  <c r="Y228"/>
  <c r="Y229"/>
  <c r="Y230"/>
  <c r="Y231"/>
  <c r="Y232"/>
  <c r="Y233"/>
  <c r="Y234"/>
  <c r="Y235"/>
  <c r="Y236"/>
  <c r="Y237"/>
  <c r="Y238"/>
  <c r="Y239"/>
  <c r="Y240"/>
  <c r="Y241"/>
  <c r="Y242"/>
  <c r="Y243"/>
  <c r="Y244"/>
  <c r="Y245"/>
  <c r="Y246"/>
  <c r="Y247"/>
  <c r="Y248"/>
  <c r="Y249"/>
  <c r="Y250"/>
  <c r="Y251"/>
  <c r="Y252"/>
  <c r="Y253"/>
  <c r="Y254"/>
  <c r="Y255"/>
  <c r="Y256"/>
  <c r="Y257"/>
  <c r="Y258"/>
  <c r="Y259"/>
  <c r="Y260"/>
  <c r="Y261"/>
  <c r="Y262"/>
  <c r="Y263"/>
  <c r="Y264"/>
  <c r="Y265"/>
  <c r="Y266"/>
  <c r="Y267"/>
  <c r="Y268"/>
  <c r="Y269"/>
  <c r="Y270"/>
  <c r="Y271"/>
  <c r="Y272"/>
  <c r="Y273"/>
  <c r="Y274"/>
  <c r="Y275"/>
  <c r="Y276"/>
  <c r="Y277"/>
  <c r="Y278"/>
  <c r="Y279"/>
  <c r="Y280"/>
  <c r="Y281"/>
  <c r="Y282"/>
  <c r="Y283"/>
  <c r="Y284"/>
  <c r="Y285"/>
  <c r="Y286"/>
  <c r="Y287"/>
  <c r="Y288"/>
  <c r="Y289"/>
  <c r="Y290"/>
  <c r="Y291"/>
  <c r="Y292"/>
  <c r="Y293"/>
  <c r="Y294"/>
  <c r="Y295"/>
  <c r="Y296"/>
  <c r="Y297"/>
  <c r="Y298"/>
  <c r="Y299"/>
  <c r="Y300"/>
  <c r="Y301"/>
  <c r="Y302"/>
  <c r="Y303"/>
  <c r="Y304"/>
  <c r="Y305"/>
  <c r="Y306"/>
  <c r="Y307"/>
  <c r="Y308"/>
  <c r="Y309"/>
  <c r="Y310"/>
  <c r="Y311"/>
  <c r="Y312"/>
  <c r="Y313"/>
  <c r="Y314"/>
  <c r="Y315"/>
  <c r="Y316"/>
  <c r="Y317"/>
  <c r="Y318"/>
  <c r="Y319"/>
  <c r="Y320"/>
  <c r="Y321"/>
  <c r="Y322"/>
  <c r="Y323"/>
  <c r="Y324"/>
  <c r="Y325"/>
  <c r="Y326"/>
  <c r="Y327"/>
  <c r="Y328"/>
  <c r="Y329"/>
  <c r="Y330"/>
  <c r="Y331"/>
  <c r="Y332"/>
  <c r="Y333"/>
  <c r="Y334"/>
  <c r="Y335"/>
  <c r="Y336"/>
  <c r="Y337"/>
  <c r="Y338"/>
  <c r="Y339"/>
  <c r="Y340"/>
  <c r="Y341"/>
  <c r="Y342"/>
  <c r="Y343"/>
  <c r="Y344"/>
  <c r="Y345"/>
  <c r="Y346"/>
  <c r="Y347"/>
  <c r="Y348"/>
  <c r="Y349"/>
  <c r="Y350"/>
  <c r="Y351"/>
  <c r="Y352"/>
  <c r="Y353"/>
  <c r="Y354"/>
  <c r="Y355"/>
  <c r="Y356"/>
  <c r="Y357"/>
  <c r="Y358"/>
  <c r="Y359"/>
  <c r="Y360"/>
  <c r="Y361"/>
  <c r="Y362"/>
  <c r="Y363"/>
  <c r="Y364"/>
  <c r="Y365"/>
  <c r="Y366"/>
  <c r="Y367"/>
  <c r="Y368"/>
  <c r="Y369"/>
  <c r="Y370"/>
  <c r="Y371"/>
  <c r="Y372"/>
  <c r="Y373"/>
  <c r="Y374"/>
  <c r="Y375"/>
  <c r="Y376"/>
  <c r="Y377"/>
  <c r="Y378"/>
  <c r="Y379"/>
  <c r="Y380"/>
  <c r="Y381"/>
  <c r="Y382"/>
  <c r="Y383"/>
  <c r="Y384"/>
  <c r="Y385"/>
  <c r="Y386"/>
  <c r="Y387"/>
  <c r="Y388"/>
  <c r="Y389"/>
  <c r="Y390"/>
  <c r="Y391"/>
  <c r="Y392"/>
  <c r="Y393"/>
  <c r="Y394"/>
  <c r="Y395"/>
  <c r="Y396"/>
  <c r="Y397"/>
  <c r="Y398"/>
  <c r="Y399"/>
  <c r="Y400"/>
  <c r="Y401"/>
  <c r="Y402"/>
  <c r="Y403"/>
  <c r="Y404"/>
  <c r="Y405"/>
  <c r="Y406"/>
  <c r="Y407"/>
  <c r="Y408"/>
  <c r="Y409"/>
  <c r="Y410"/>
  <c r="Y411"/>
  <c r="Y412"/>
  <c r="Y413"/>
  <c r="Y414"/>
  <c r="Y415"/>
  <c r="Y416"/>
  <c r="Y417"/>
  <c r="Y418"/>
  <c r="Y419"/>
  <c r="Y420"/>
  <c r="Y421"/>
  <c r="Y422"/>
  <c r="Y423"/>
  <c r="Y424"/>
  <c r="Y425"/>
  <c r="Y426"/>
  <c r="Y427"/>
  <c r="Y428"/>
  <c r="Y429"/>
  <c r="Y430"/>
  <c r="Y431"/>
  <c r="Y432"/>
  <c r="Y433"/>
  <c r="Y434"/>
  <c r="Y435"/>
  <c r="Y436"/>
  <c r="Y437"/>
  <c r="Y438"/>
  <c r="Y439"/>
  <c r="Y440"/>
  <c r="Y441"/>
  <c r="Y442"/>
  <c r="Y443"/>
  <c r="Y444"/>
  <c r="Y445"/>
  <c r="Y446"/>
  <c r="Y447"/>
  <c r="Y448"/>
  <c r="Y449"/>
  <c r="Y450"/>
  <c r="Y451"/>
  <c r="Y452"/>
  <c r="Y453"/>
  <c r="Y454"/>
  <c r="Y455"/>
  <c r="Y456"/>
  <c r="Y457"/>
  <c r="Y458"/>
  <c r="Y459"/>
  <c r="Y460"/>
  <c r="Y461"/>
  <c r="Y462"/>
  <c r="Y463"/>
  <c r="Y464"/>
  <c r="Y465"/>
  <c r="Y466"/>
  <c r="Y467"/>
  <c r="Y468"/>
  <c r="Y469"/>
  <c r="Y470"/>
  <c r="Y471"/>
  <c r="Y472"/>
  <c r="Y473"/>
  <c r="Y474"/>
  <c r="Y475"/>
  <c r="Y476"/>
  <c r="Y477"/>
  <c r="Y478"/>
  <c r="Y479"/>
  <c r="Y480"/>
  <c r="Y481"/>
  <c r="Y482"/>
  <c r="Y483"/>
  <c r="Y484"/>
  <c r="Y485"/>
  <c r="Y486"/>
  <c r="Y487"/>
  <c r="Y488"/>
  <c r="Y489"/>
  <c r="Y490"/>
  <c r="Y491"/>
  <c r="Y492"/>
  <c r="Y493"/>
  <c r="Y494"/>
  <c r="Y495"/>
  <c r="Y496"/>
  <c r="Y497"/>
  <c r="Y498"/>
  <c r="Y499"/>
  <c r="Y500"/>
  <c r="Y501"/>
  <c r="Y502"/>
  <c r="Y503"/>
  <c r="Y504"/>
  <c r="Y505"/>
  <c r="Y506"/>
  <c r="Y507"/>
  <c r="Y508"/>
  <c r="Y509"/>
  <c r="Y510"/>
  <c r="Y511"/>
  <c r="Y512"/>
  <c r="Y513"/>
  <c r="Y514"/>
  <c r="Y515"/>
  <c r="Y516"/>
  <c r="Y517"/>
  <c r="Y518"/>
  <c r="Y519"/>
  <c r="Y520"/>
  <c r="Y521"/>
  <c r="Y522"/>
  <c r="Y523"/>
  <c r="Y524"/>
  <c r="Y525"/>
  <c r="Y526"/>
  <c r="Y527"/>
  <c r="Y528"/>
  <c r="Y529"/>
  <c r="Y530"/>
  <c r="Y531"/>
  <c r="Y532"/>
  <c r="Y533"/>
  <c r="Y534"/>
  <c r="Y535"/>
  <c r="Y536"/>
  <c r="Y537"/>
  <c r="Y538"/>
  <c r="Y539"/>
  <c r="Y540"/>
  <c r="Y541"/>
  <c r="Y542"/>
  <c r="Y543"/>
  <c r="Y544"/>
  <c r="Y545"/>
  <c r="Y546"/>
  <c r="Y547"/>
  <c r="Y548"/>
  <c r="Y549"/>
  <c r="Y550"/>
  <c r="Y551"/>
  <c r="Y552"/>
  <c r="Y553"/>
  <c r="Y554"/>
  <c r="Y555"/>
  <c r="Y556"/>
  <c r="Y557"/>
  <c r="Y558"/>
  <c r="Y559"/>
  <c r="Y560"/>
  <c r="Y561"/>
  <c r="Y562"/>
  <c r="Y563"/>
  <c r="Y564"/>
  <c r="Y565"/>
  <c r="Y566"/>
  <c r="Y567"/>
  <c r="Y568"/>
  <c r="Y569"/>
  <c r="Y570"/>
  <c r="Y571"/>
  <c r="Y572"/>
  <c r="Y573"/>
  <c r="Y574"/>
  <c r="Y575"/>
  <c r="Y576"/>
  <c r="Y577"/>
  <c r="Y578"/>
  <c r="Y579"/>
  <c r="Y580"/>
  <c r="Y581"/>
  <c r="Y582"/>
  <c r="Y583"/>
  <c r="Y584"/>
  <c r="Y585"/>
  <c r="Y586"/>
  <c r="Y587"/>
  <c r="Y588"/>
  <c r="Y589"/>
  <c r="Y590"/>
  <c r="Y591"/>
  <c r="Y592"/>
  <c r="Y593"/>
  <c r="Y594"/>
  <c r="Y595"/>
  <c r="Y596"/>
  <c r="Y597"/>
  <c r="Y598"/>
  <c r="Y599"/>
  <c r="Y600"/>
  <c r="Y601"/>
  <c r="Y602"/>
  <c r="Y603"/>
  <c r="Y604"/>
  <c r="Y605"/>
  <c r="Y606"/>
  <c r="Y607"/>
  <c r="Y608"/>
  <c r="Y609"/>
  <c r="Y610"/>
  <c r="Y611"/>
  <c r="Y612"/>
  <c r="Y613"/>
  <c r="Y614"/>
  <c r="Y615"/>
  <c r="Y616"/>
  <c r="Y617"/>
  <c r="Y618"/>
  <c r="Y619"/>
  <c r="Y620"/>
  <c r="Y621"/>
  <c r="Y622"/>
  <c r="Y623"/>
  <c r="Y624"/>
  <c r="Y625"/>
  <c r="Y626"/>
  <c r="Y627"/>
  <c r="Y628"/>
  <c r="Y629"/>
  <c r="Y630"/>
  <c r="Y631"/>
  <c r="Y632"/>
  <c r="Y633"/>
  <c r="Y634"/>
  <c r="Y635"/>
  <c r="Y636"/>
  <c r="Y637"/>
  <c r="Y638"/>
  <c r="Y639"/>
  <c r="Y640"/>
  <c r="Y641"/>
  <c r="Y642"/>
  <c r="Y643"/>
  <c r="Y644"/>
  <c r="Y645"/>
  <c r="Y646"/>
  <c r="Y647"/>
  <c r="Y648"/>
  <c r="Y649"/>
  <c r="Y650"/>
  <c r="Y651"/>
  <c r="Y652"/>
  <c r="Y653"/>
  <c r="Y654"/>
  <c r="Y655"/>
  <c r="Y656"/>
  <c r="Y657"/>
  <c r="Y658"/>
  <c r="Y659"/>
  <c r="Y660"/>
  <c r="Y661"/>
  <c r="Y662"/>
  <c r="Y663"/>
  <c r="Y664"/>
  <c r="Y665"/>
  <c r="Y666"/>
  <c r="Y667"/>
  <c r="Y668"/>
  <c r="Y669"/>
  <c r="Y670"/>
  <c r="Y671"/>
  <c r="Y672"/>
  <c r="Y673"/>
  <c r="Y674"/>
  <c r="Y675"/>
  <c r="Y676"/>
  <c r="Y677"/>
  <c r="Y678"/>
  <c r="Y679"/>
  <c r="Y680"/>
  <c r="Y681"/>
  <c r="Y682"/>
  <c r="Y683"/>
  <c r="Y684"/>
  <c r="Y685"/>
  <c r="Y686"/>
  <c r="Y687"/>
  <c r="Y688"/>
  <c r="Y689"/>
  <c r="Y690"/>
  <c r="Y691"/>
  <c r="Y692"/>
  <c r="Y693"/>
  <c r="Y694"/>
  <c r="Y695"/>
  <c r="Y696"/>
  <c r="Y697"/>
  <c r="Y698"/>
  <c r="Y699"/>
  <c r="Y700"/>
  <c r="Y701"/>
  <c r="Y702"/>
  <c r="Y703"/>
  <c r="Y704"/>
  <c r="Y705"/>
  <c r="Y706"/>
  <c r="Y707"/>
  <c r="Y708"/>
  <c r="Y709"/>
  <c r="Y710"/>
  <c r="Y711"/>
  <c r="Y712"/>
  <c r="Y713"/>
  <c r="Y714"/>
  <c r="Y715"/>
  <c r="Y716"/>
  <c r="Y717"/>
  <c r="Y718"/>
  <c r="Y719"/>
  <c r="Y720"/>
  <c r="Y721"/>
  <c r="Y722"/>
  <c r="Y723"/>
  <c r="Y724"/>
  <c r="Y725"/>
  <c r="Y726"/>
  <c r="Y727"/>
  <c r="Y728"/>
  <c r="Y729"/>
  <c r="Y730"/>
  <c r="Y731"/>
  <c r="Y732"/>
  <c r="Y733"/>
  <c r="Y2"/>
  <c r="AB2" s="1"/>
  <c r="C7" i="8" s="1"/>
  <c r="B43" i="17" l="1"/>
  <c r="B18" i="18"/>
  <c r="C43" i="17"/>
  <c r="C18" i="18"/>
  <c r="B22" i="8"/>
  <c r="B20"/>
  <c r="B16" i="15"/>
  <c r="B18"/>
  <c r="B21" i="8"/>
  <c r="B17" i="15"/>
  <c r="B19" i="8"/>
  <c r="B15" i="15"/>
  <c r="B14" i="8"/>
  <c r="B10" i="15"/>
  <c r="B9" i="8"/>
  <c r="B5" i="15"/>
  <c r="B16" i="8"/>
  <c r="B12" i="15"/>
  <c r="B18" i="8"/>
  <c r="B14" i="15"/>
  <c r="B15" i="8"/>
  <c r="B11" i="15"/>
  <c r="B10" i="8"/>
  <c r="B6" i="15"/>
  <c r="B7" i="8"/>
  <c r="B3" i="15"/>
  <c r="B17" i="8"/>
  <c r="B13" i="15"/>
  <c r="B13" i="8"/>
  <c r="B9" i="15"/>
  <c r="B12" i="8"/>
  <c r="B8" i="15"/>
  <c r="B11" i="8"/>
  <c r="B7" i="15"/>
  <c r="B8" i="8"/>
  <c r="B4" i="15"/>
  <c r="Q3" i="1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6"/>
  <c r="Q127"/>
  <c r="Q128"/>
  <c r="Q129"/>
  <c r="Q130"/>
  <c r="Q131"/>
  <c r="Q132"/>
  <c r="Q133"/>
  <c r="Q134"/>
  <c r="Q135"/>
  <c r="Q136"/>
  <c r="Q137"/>
  <c r="Q138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83"/>
  <c r="Q184"/>
  <c r="Q185"/>
  <c r="Q186"/>
  <c r="Q187"/>
  <c r="Q188"/>
  <c r="Q189"/>
  <c r="Q190"/>
  <c r="Q191"/>
  <c r="Q192"/>
  <c r="Q193"/>
  <c r="Q194"/>
  <c r="Q195"/>
  <c r="Q196"/>
  <c r="Q197"/>
  <c r="Q198"/>
  <c r="Q199"/>
  <c r="Q200"/>
  <c r="Q201"/>
  <c r="Q202"/>
  <c r="Q203"/>
  <c r="Q204"/>
  <c r="Q205"/>
  <c r="Q206"/>
  <c r="Q207"/>
  <c r="Q208"/>
  <c r="Q209"/>
  <c r="Q210"/>
  <c r="Q211"/>
  <c r="Q212"/>
  <c r="Q213"/>
  <c r="Q214"/>
  <c r="Q215"/>
  <c r="Q216"/>
  <c r="Q217"/>
  <c r="Q218"/>
  <c r="Q219"/>
  <c r="Q220"/>
  <c r="Q221"/>
  <c r="Q222"/>
  <c r="Q223"/>
  <c r="Q224"/>
  <c r="Q225"/>
  <c r="Q226"/>
  <c r="Q227"/>
  <c r="Q228"/>
  <c r="Q229"/>
  <c r="Q230"/>
  <c r="Q231"/>
  <c r="Q232"/>
  <c r="Q233"/>
  <c r="Q234"/>
  <c r="Q235"/>
  <c r="Q236"/>
  <c r="Q237"/>
  <c r="Q238"/>
  <c r="Q239"/>
  <c r="Q240"/>
  <c r="Q241"/>
  <c r="Q242"/>
  <c r="Q243"/>
  <c r="Q244"/>
  <c r="Q245"/>
  <c r="Q246"/>
  <c r="Q247"/>
  <c r="Q248"/>
  <c r="Q249"/>
  <c r="Q250"/>
  <c r="Q251"/>
  <c r="Q252"/>
  <c r="Q253"/>
  <c r="Q254"/>
  <c r="Q255"/>
  <c r="Q256"/>
  <c r="Q257"/>
  <c r="Q258"/>
  <c r="Q259"/>
  <c r="Q260"/>
  <c r="Q261"/>
  <c r="Q262"/>
  <c r="Q263"/>
  <c r="Q264"/>
  <c r="Q265"/>
  <c r="Q266"/>
  <c r="Q267"/>
  <c r="Q268"/>
  <c r="Q269"/>
  <c r="Q270"/>
  <c r="Q271"/>
  <c r="Q272"/>
  <c r="Q273"/>
  <c r="Q274"/>
  <c r="Q275"/>
  <c r="Q276"/>
  <c r="Q277"/>
  <c r="Q278"/>
  <c r="Q279"/>
  <c r="Q280"/>
  <c r="Q281"/>
  <c r="Q282"/>
  <c r="Q283"/>
  <c r="Q284"/>
  <c r="Q285"/>
  <c r="Q286"/>
  <c r="Q287"/>
  <c r="Q288"/>
  <c r="Q289"/>
  <c r="Q290"/>
  <c r="Q291"/>
  <c r="Q292"/>
  <c r="Q293"/>
  <c r="Q294"/>
  <c r="Q295"/>
  <c r="Q296"/>
  <c r="Q297"/>
  <c r="Q298"/>
  <c r="Q299"/>
  <c r="Q300"/>
  <c r="Q301"/>
  <c r="Q302"/>
  <c r="Q303"/>
  <c r="Q304"/>
  <c r="Q305"/>
  <c r="Q306"/>
  <c r="Q307"/>
  <c r="Q308"/>
  <c r="Q309"/>
  <c r="Q310"/>
  <c r="Q311"/>
  <c r="Q312"/>
  <c r="Q313"/>
  <c r="Q314"/>
  <c r="Q315"/>
  <c r="Q316"/>
  <c r="Q317"/>
  <c r="Q318"/>
  <c r="Q319"/>
  <c r="Q320"/>
  <c r="Q321"/>
  <c r="Q322"/>
  <c r="Q323"/>
  <c r="Q324"/>
  <c r="Q325"/>
  <c r="Q326"/>
  <c r="Q327"/>
  <c r="Q328"/>
  <c r="Q329"/>
  <c r="Q330"/>
  <c r="Q331"/>
  <c r="Q332"/>
  <c r="Q333"/>
  <c r="Q334"/>
  <c r="Q335"/>
  <c r="Q336"/>
  <c r="Q337"/>
  <c r="Q338"/>
  <c r="Q339"/>
  <c r="Q340"/>
  <c r="Q341"/>
  <c r="Q342"/>
  <c r="Q343"/>
  <c r="Q344"/>
  <c r="Q345"/>
  <c r="Q346"/>
  <c r="Q347"/>
  <c r="Q348"/>
  <c r="Q349"/>
  <c r="Q350"/>
  <c r="Q351"/>
  <c r="Q352"/>
  <c r="Q353"/>
  <c r="Q354"/>
  <c r="Q355"/>
  <c r="Q356"/>
  <c r="Q357"/>
  <c r="Q358"/>
  <c r="Q359"/>
  <c r="Q360"/>
  <c r="Q361"/>
  <c r="Q362"/>
  <c r="Q363"/>
  <c r="Q364"/>
  <c r="Q365"/>
  <c r="Q366"/>
  <c r="Q367"/>
  <c r="Q368"/>
  <c r="Q369"/>
  <c r="Q370"/>
  <c r="Q371"/>
  <c r="Q372"/>
  <c r="Q373"/>
  <c r="Q374"/>
  <c r="Q375"/>
  <c r="Q376"/>
  <c r="Q377"/>
  <c r="Q378"/>
  <c r="Q379"/>
  <c r="Q380"/>
  <c r="Q381"/>
  <c r="Q382"/>
  <c r="Q383"/>
  <c r="Q384"/>
  <c r="Q385"/>
  <c r="Q386"/>
  <c r="Q387"/>
  <c r="Q388"/>
  <c r="Q389"/>
  <c r="Q390"/>
  <c r="Q391"/>
  <c r="Q392"/>
  <c r="Q393"/>
  <c r="Q394"/>
  <c r="Q395"/>
  <c r="Q396"/>
  <c r="Q397"/>
  <c r="Q398"/>
  <c r="Q399"/>
  <c r="Q400"/>
  <c r="Q401"/>
  <c r="Q402"/>
  <c r="Q403"/>
  <c r="Q404"/>
  <c r="Q405"/>
  <c r="Q406"/>
  <c r="Q407"/>
  <c r="Q408"/>
  <c r="Q409"/>
  <c r="Q410"/>
  <c r="Q411"/>
  <c r="Q412"/>
  <c r="Q413"/>
  <c r="Q414"/>
  <c r="Q415"/>
  <c r="Q416"/>
  <c r="Q417"/>
  <c r="Q418"/>
  <c r="Q419"/>
  <c r="Q420"/>
  <c r="Q421"/>
  <c r="Q422"/>
  <c r="Q423"/>
  <c r="Q424"/>
  <c r="Q425"/>
  <c r="Q426"/>
  <c r="Q427"/>
  <c r="Q428"/>
  <c r="Q429"/>
  <c r="Q430"/>
  <c r="Q431"/>
  <c r="Q432"/>
  <c r="Q433"/>
  <c r="Q434"/>
  <c r="Q435"/>
  <c r="Q436"/>
  <c r="Q437"/>
  <c r="Q438"/>
  <c r="Q439"/>
  <c r="Q440"/>
  <c r="Q441"/>
  <c r="Q442"/>
  <c r="Q443"/>
  <c r="Q444"/>
  <c r="Q445"/>
  <c r="Q446"/>
  <c r="Q447"/>
  <c r="Q448"/>
  <c r="Q449"/>
  <c r="Q450"/>
  <c r="Q451"/>
  <c r="Q452"/>
  <c r="Q453"/>
  <c r="Q454"/>
  <c r="Q455"/>
  <c r="Q456"/>
  <c r="Q457"/>
  <c r="Q458"/>
  <c r="Q459"/>
  <c r="Q460"/>
  <c r="Q461"/>
  <c r="Q462"/>
  <c r="Q463"/>
  <c r="Q464"/>
  <c r="Q465"/>
  <c r="Q466"/>
  <c r="Q467"/>
  <c r="Q468"/>
  <c r="Q469"/>
  <c r="Q470"/>
  <c r="Q471"/>
  <c r="Q472"/>
  <c r="Q473"/>
  <c r="Q474"/>
  <c r="Q475"/>
  <c r="Q476"/>
  <c r="Q477"/>
  <c r="Q478"/>
  <c r="Q479"/>
  <c r="Q480"/>
  <c r="Q481"/>
  <c r="Q482"/>
  <c r="Q483"/>
  <c r="Q484"/>
  <c r="Q485"/>
  <c r="Q486"/>
  <c r="Q487"/>
  <c r="Q488"/>
  <c r="Q489"/>
  <c r="Q490"/>
  <c r="Q491"/>
  <c r="Q492"/>
  <c r="Q493"/>
  <c r="Q494"/>
  <c r="Q495"/>
  <c r="Q496"/>
  <c r="Q497"/>
  <c r="Q498"/>
  <c r="Q499"/>
  <c r="Q500"/>
  <c r="Q501"/>
  <c r="Q502"/>
  <c r="Q503"/>
  <c r="Q504"/>
  <c r="Q505"/>
  <c r="Q506"/>
  <c r="Q507"/>
  <c r="Q508"/>
  <c r="Q509"/>
  <c r="Q510"/>
  <c r="Q511"/>
  <c r="Q512"/>
  <c r="Q513"/>
  <c r="Q514"/>
  <c r="Q515"/>
  <c r="Q516"/>
  <c r="Q517"/>
  <c r="Q518"/>
  <c r="Q519"/>
  <c r="Q520"/>
  <c r="Q521"/>
  <c r="Q522"/>
  <c r="Q523"/>
  <c r="Q524"/>
  <c r="Q525"/>
  <c r="Q526"/>
  <c r="Q527"/>
  <c r="Q528"/>
  <c r="Q529"/>
  <c r="Q530"/>
  <c r="Q531"/>
  <c r="Q532"/>
  <c r="Q533"/>
  <c r="Q534"/>
  <c r="Q535"/>
  <c r="Q536"/>
  <c r="Q537"/>
  <c r="Q538"/>
  <c r="Q539"/>
  <c r="Q540"/>
  <c r="Q541"/>
  <c r="Q542"/>
  <c r="Q543"/>
  <c r="Q544"/>
  <c r="Q545"/>
  <c r="Q546"/>
  <c r="Q547"/>
  <c r="Q548"/>
  <c r="Q549"/>
  <c r="Q550"/>
  <c r="Q551"/>
  <c r="Q552"/>
  <c r="Q553"/>
  <c r="Q554"/>
  <c r="Q555"/>
  <c r="Q556"/>
  <c r="Q557"/>
  <c r="Q558"/>
  <c r="Q559"/>
  <c r="Q560"/>
  <c r="Q561"/>
  <c r="Q562"/>
  <c r="Q563"/>
  <c r="Q564"/>
  <c r="Q565"/>
  <c r="Q566"/>
  <c r="Q567"/>
  <c r="Q568"/>
  <c r="Q569"/>
  <c r="Q570"/>
  <c r="Q571"/>
  <c r="Q572"/>
  <c r="Q573"/>
  <c r="Q574"/>
  <c r="Q575"/>
  <c r="Q576"/>
  <c r="Q577"/>
  <c r="Q578"/>
  <c r="Q579"/>
  <c r="Q580"/>
  <c r="Q581"/>
  <c r="Q582"/>
  <c r="Q583"/>
  <c r="Q584"/>
  <c r="Q585"/>
  <c r="Q586"/>
  <c r="Q587"/>
  <c r="Q588"/>
  <c r="Q589"/>
  <c r="Q590"/>
  <c r="Q591"/>
  <c r="Q592"/>
  <c r="Q593"/>
  <c r="Q594"/>
  <c r="Q595"/>
  <c r="Q596"/>
  <c r="Q597"/>
  <c r="Q598"/>
  <c r="Q599"/>
  <c r="Q600"/>
  <c r="Q601"/>
  <c r="Q602"/>
  <c r="Q603"/>
  <c r="Q604"/>
  <c r="Q605"/>
  <c r="Q606"/>
  <c r="Q607"/>
  <c r="Q608"/>
  <c r="Q609"/>
  <c r="Q610"/>
  <c r="Q611"/>
  <c r="Q612"/>
  <c r="Q613"/>
  <c r="Q614"/>
  <c r="Q615"/>
  <c r="Q616"/>
  <c r="Q617"/>
  <c r="Q618"/>
  <c r="Q619"/>
  <c r="Q620"/>
  <c r="Q621"/>
  <c r="Q622"/>
  <c r="Q623"/>
  <c r="Q624"/>
  <c r="Q625"/>
  <c r="Q626"/>
  <c r="Q627"/>
  <c r="Q628"/>
  <c r="Q629"/>
  <c r="Q630"/>
  <c r="Q631"/>
  <c r="Q632"/>
  <c r="Q633"/>
  <c r="Q634"/>
  <c r="Q635"/>
  <c r="Q636"/>
  <c r="Q637"/>
  <c r="Q638"/>
  <c r="Q639"/>
  <c r="Q640"/>
  <c r="Q641"/>
  <c r="Q642"/>
  <c r="Q643"/>
  <c r="Q644"/>
  <c r="Q645"/>
  <c r="Q646"/>
  <c r="Q647"/>
  <c r="Q648"/>
  <c r="Q649"/>
  <c r="Q650"/>
  <c r="Q651"/>
  <c r="Q652"/>
  <c r="Q653"/>
  <c r="Q654"/>
  <c r="Q655"/>
  <c r="Q656"/>
  <c r="Q657"/>
  <c r="Q658"/>
  <c r="Q659"/>
  <c r="Q660"/>
  <c r="Q661"/>
  <c r="Q662"/>
  <c r="Q663"/>
  <c r="Q664"/>
  <c r="Q665"/>
  <c r="Q666"/>
  <c r="Q667"/>
  <c r="Q668"/>
  <c r="Q669"/>
  <c r="Q670"/>
  <c r="Q671"/>
  <c r="Q672"/>
  <c r="Q673"/>
  <c r="Q674"/>
  <c r="Q675"/>
  <c r="Q676"/>
  <c r="Q677"/>
  <c r="Q678"/>
  <c r="Q679"/>
  <c r="Q680"/>
  <c r="Q681"/>
  <c r="Q682"/>
  <c r="Q683"/>
  <c r="Q684"/>
  <c r="Q685"/>
  <c r="Q686"/>
  <c r="Q687"/>
  <c r="Q688"/>
  <c r="Q689"/>
  <c r="Q690"/>
  <c r="Q691"/>
  <c r="Q692"/>
  <c r="Q693"/>
  <c r="Q694"/>
  <c r="Q695"/>
  <c r="Q696"/>
  <c r="Q697"/>
  <c r="Q698"/>
  <c r="Q699"/>
  <c r="Q700"/>
  <c r="Q701"/>
  <c r="Q702"/>
  <c r="Q703"/>
  <c r="Q704"/>
  <c r="Q705"/>
  <c r="Q706"/>
  <c r="Q707"/>
  <c r="Q708"/>
  <c r="Q709"/>
  <c r="Q710"/>
  <c r="Q711"/>
  <c r="Q712"/>
  <c r="Q713"/>
  <c r="Q714"/>
  <c r="Q715"/>
  <c r="Q716"/>
  <c r="Q717"/>
  <c r="Q718"/>
  <c r="Q719"/>
  <c r="Q720"/>
  <c r="Q721"/>
  <c r="Q722"/>
  <c r="Q723"/>
  <c r="Q724"/>
  <c r="Q725"/>
  <c r="Q726"/>
  <c r="Q727"/>
  <c r="Q728"/>
  <c r="Q729"/>
  <c r="Q730"/>
  <c r="Q731"/>
  <c r="Q732"/>
  <c r="Q733"/>
  <c r="Q2"/>
  <c r="B23" i="8" l="1"/>
  <c r="B19" i="15"/>
  <c r="N3" i="1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2"/>
  <c r="M3"/>
  <c r="P3" s="1"/>
  <c r="M4"/>
  <c r="P4" s="1"/>
  <c r="M5"/>
  <c r="P5" s="1"/>
  <c r="M6"/>
  <c r="P6" s="1"/>
  <c r="M7"/>
  <c r="P7" s="1"/>
  <c r="M8"/>
  <c r="P8" s="1"/>
  <c r="M9"/>
  <c r="P9" s="1"/>
  <c r="M10"/>
  <c r="P10" s="1"/>
  <c r="M11"/>
  <c r="P11" s="1"/>
  <c r="M12"/>
  <c r="P12" s="1"/>
  <c r="M13"/>
  <c r="P13" s="1"/>
  <c r="M14"/>
  <c r="P14" s="1"/>
  <c r="M15"/>
  <c r="P15" s="1"/>
  <c r="M16"/>
  <c r="P16" s="1"/>
  <c r="M17"/>
  <c r="P17" s="1"/>
  <c r="M18"/>
  <c r="P18" s="1"/>
  <c r="M19"/>
  <c r="P19" s="1"/>
  <c r="M20"/>
  <c r="P20" s="1"/>
  <c r="M21"/>
  <c r="P21" s="1"/>
  <c r="M22"/>
  <c r="P22" s="1"/>
  <c r="M23"/>
  <c r="P23" s="1"/>
  <c r="M24"/>
  <c r="P24" s="1"/>
  <c r="M25"/>
  <c r="P25" s="1"/>
  <c r="M26"/>
  <c r="P26" s="1"/>
  <c r="M27"/>
  <c r="P27" s="1"/>
  <c r="M28"/>
  <c r="P28" s="1"/>
  <c r="M29"/>
  <c r="P29" s="1"/>
  <c r="M30"/>
  <c r="P30" s="1"/>
  <c r="M31"/>
  <c r="P31" s="1"/>
  <c r="M32"/>
  <c r="P32" s="1"/>
  <c r="M33"/>
  <c r="P33" s="1"/>
  <c r="M34"/>
  <c r="P34" s="1"/>
  <c r="M35"/>
  <c r="P35" s="1"/>
  <c r="M36"/>
  <c r="P36" s="1"/>
  <c r="M37"/>
  <c r="P37" s="1"/>
  <c r="M38"/>
  <c r="P38" s="1"/>
  <c r="M39"/>
  <c r="P39" s="1"/>
  <c r="M40"/>
  <c r="P40" s="1"/>
  <c r="M41"/>
  <c r="P41" s="1"/>
  <c r="M42"/>
  <c r="P42" s="1"/>
  <c r="M43"/>
  <c r="P43" s="1"/>
  <c r="M44"/>
  <c r="P44" s="1"/>
  <c r="M45"/>
  <c r="P45" s="1"/>
  <c r="M46"/>
  <c r="P46" s="1"/>
  <c r="M47"/>
  <c r="P47" s="1"/>
  <c r="M48"/>
  <c r="P48" s="1"/>
  <c r="M49"/>
  <c r="P49" s="1"/>
  <c r="M50"/>
  <c r="P50" s="1"/>
  <c r="M51"/>
  <c r="P51" s="1"/>
  <c r="M52"/>
  <c r="P52" s="1"/>
  <c r="M53"/>
  <c r="P53" s="1"/>
  <c r="M54"/>
  <c r="P54" s="1"/>
  <c r="M55"/>
  <c r="P55" s="1"/>
  <c r="M56"/>
  <c r="P56" s="1"/>
  <c r="M57"/>
  <c r="P57" s="1"/>
  <c r="M58"/>
  <c r="P58" s="1"/>
  <c r="M59"/>
  <c r="P59" s="1"/>
  <c r="M60"/>
  <c r="P60" s="1"/>
  <c r="M61"/>
  <c r="P61" s="1"/>
  <c r="M62"/>
  <c r="P62" s="1"/>
  <c r="M63"/>
  <c r="P63" s="1"/>
  <c r="M64"/>
  <c r="P64" s="1"/>
  <c r="M65"/>
  <c r="P65" s="1"/>
  <c r="M66"/>
  <c r="P66" s="1"/>
  <c r="M67"/>
  <c r="P67" s="1"/>
  <c r="M68"/>
  <c r="P68" s="1"/>
  <c r="M69"/>
  <c r="P69" s="1"/>
  <c r="M70"/>
  <c r="P70" s="1"/>
  <c r="M71"/>
  <c r="P71" s="1"/>
  <c r="M72"/>
  <c r="P72" s="1"/>
  <c r="M73"/>
  <c r="P73" s="1"/>
  <c r="M74"/>
  <c r="P74" s="1"/>
  <c r="M75"/>
  <c r="P75" s="1"/>
  <c r="M76"/>
  <c r="P76" s="1"/>
  <c r="M77"/>
  <c r="P77" s="1"/>
  <c r="M78"/>
  <c r="P78" s="1"/>
  <c r="M79"/>
  <c r="P79" s="1"/>
  <c r="M80"/>
  <c r="P80" s="1"/>
  <c r="M81"/>
  <c r="P81" s="1"/>
  <c r="M82"/>
  <c r="P82" s="1"/>
  <c r="M83"/>
  <c r="P83" s="1"/>
  <c r="M84"/>
  <c r="P84" s="1"/>
  <c r="M85"/>
  <c r="P85" s="1"/>
  <c r="M86"/>
  <c r="P86" s="1"/>
  <c r="M87"/>
  <c r="P87" s="1"/>
  <c r="M88"/>
  <c r="P88" s="1"/>
  <c r="M89"/>
  <c r="P89" s="1"/>
  <c r="M90"/>
  <c r="P90" s="1"/>
  <c r="M91"/>
  <c r="P91" s="1"/>
  <c r="M92"/>
  <c r="P92" s="1"/>
  <c r="M93"/>
  <c r="P93" s="1"/>
  <c r="M94"/>
  <c r="P94" s="1"/>
  <c r="M95"/>
  <c r="P95" s="1"/>
  <c r="M96"/>
  <c r="P96" s="1"/>
  <c r="M97"/>
  <c r="P97" s="1"/>
  <c r="M98"/>
  <c r="P98" s="1"/>
  <c r="M99"/>
  <c r="P99" s="1"/>
  <c r="M100"/>
  <c r="P100" s="1"/>
  <c r="M101"/>
  <c r="P101" s="1"/>
  <c r="M102"/>
  <c r="P102" s="1"/>
  <c r="M103"/>
  <c r="P103" s="1"/>
  <c r="M104"/>
  <c r="P104" s="1"/>
  <c r="M105"/>
  <c r="P105" s="1"/>
  <c r="M106"/>
  <c r="P106" s="1"/>
  <c r="M107"/>
  <c r="P107" s="1"/>
  <c r="M108"/>
  <c r="P108" s="1"/>
  <c r="M109"/>
  <c r="P109" s="1"/>
  <c r="M110"/>
  <c r="P110" s="1"/>
  <c r="M111"/>
  <c r="P111" s="1"/>
  <c r="M112"/>
  <c r="P112" s="1"/>
  <c r="M113"/>
  <c r="P113" s="1"/>
  <c r="M114"/>
  <c r="P114" s="1"/>
  <c r="M115"/>
  <c r="P115" s="1"/>
  <c r="M116"/>
  <c r="P116" s="1"/>
  <c r="M117"/>
  <c r="P117" s="1"/>
  <c r="M118"/>
  <c r="P118" s="1"/>
  <c r="M119"/>
  <c r="P119" s="1"/>
  <c r="M120"/>
  <c r="P120" s="1"/>
  <c r="M121"/>
  <c r="P121" s="1"/>
  <c r="M122"/>
  <c r="P122" s="1"/>
  <c r="M123"/>
  <c r="P123" s="1"/>
  <c r="M124"/>
  <c r="P124" s="1"/>
  <c r="M125"/>
  <c r="P125" s="1"/>
  <c r="M126"/>
  <c r="P126" s="1"/>
  <c r="M127"/>
  <c r="P127" s="1"/>
  <c r="M128"/>
  <c r="P128" s="1"/>
  <c r="M129"/>
  <c r="P129" s="1"/>
  <c r="M130"/>
  <c r="P130" s="1"/>
  <c r="M131"/>
  <c r="P131" s="1"/>
  <c r="M132"/>
  <c r="P132" s="1"/>
  <c r="M133"/>
  <c r="P133" s="1"/>
  <c r="M134"/>
  <c r="P134" s="1"/>
  <c r="M135"/>
  <c r="P135" s="1"/>
  <c r="M136"/>
  <c r="P136" s="1"/>
  <c r="M137"/>
  <c r="P137" s="1"/>
  <c r="M138"/>
  <c r="P138" s="1"/>
  <c r="M139"/>
  <c r="P139" s="1"/>
  <c r="M140"/>
  <c r="P140" s="1"/>
  <c r="M141"/>
  <c r="P141" s="1"/>
  <c r="M142"/>
  <c r="P142" s="1"/>
  <c r="M143"/>
  <c r="P143" s="1"/>
  <c r="M144"/>
  <c r="P144" s="1"/>
  <c r="M145"/>
  <c r="P145" s="1"/>
  <c r="M146"/>
  <c r="P146" s="1"/>
  <c r="M147"/>
  <c r="P147" s="1"/>
  <c r="M148"/>
  <c r="P148" s="1"/>
  <c r="M149"/>
  <c r="P149" s="1"/>
  <c r="M150"/>
  <c r="P150" s="1"/>
  <c r="M151"/>
  <c r="P151" s="1"/>
  <c r="M152"/>
  <c r="P152" s="1"/>
  <c r="M153"/>
  <c r="P153" s="1"/>
  <c r="M154"/>
  <c r="P154" s="1"/>
  <c r="M155"/>
  <c r="P155" s="1"/>
  <c r="M156"/>
  <c r="P156" s="1"/>
  <c r="M157"/>
  <c r="P157" s="1"/>
  <c r="M158"/>
  <c r="P158" s="1"/>
  <c r="M159"/>
  <c r="P159" s="1"/>
  <c r="M160"/>
  <c r="P160" s="1"/>
  <c r="M161"/>
  <c r="P161" s="1"/>
  <c r="M162"/>
  <c r="P162" s="1"/>
  <c r="M163"/>
  <c r="P163" s="1"/>
  <c r="M164"/>
  <c r="P164" s="1"/>
  <c r="M165"/>
  <c r="P165" s="1"/>
  <c r="M166"/>
  <c r="P166" s="1"/>
  <c r="M167"/>
  <c r="P167" s="1"/>
  <c r="M168"/>
  <c r="P168" s="1"/>
  <c r="M169"/>
  <c r="P169" s="1"/>
  <c r="M170"/>
  <c r="P170" s="1"/>
  <c r="M171"/>
  <c r="P171" s="1"/>
  <c r="M172"/>
  <c r="P172" s="1"/>
  <c r="M173"/>
  <c r="P173" s="1"/>
  <c r="M174"/>
  <c r="P174" s="1"/>
  <c r="M175"/>
  <c r="P175" s="1"/>
  <c r="M176"/>
  <c r="P176" s="1"/>
  <c r="M177"/>
  <c r="P177" s="1"/>
  <c r="M178"/>
  <c r="P178" s="1"/>
  <c r="M179"/>
  <c r="P179" s="1"/>
  <c r="M180"/>
  <c r="P180" s="1"/>
  <c r="M181"/>
  <c r="P181" s="1"/>
  <c r="M182"/>
  <c r="P182" s="1"/>
  <c r="M183"/>
  <c r="P183" s="1"/>
  <c r="M184"/>
  <c r="P184" s="1"/>
  <c r="M185"/>
  <c r="P185" s="1"/>
  <c r="M186"/>
  <c r="P186" s="1"/>
  <c r="M187"/>
  <c r="P187" s="1"/>
  <c r="M188"/>
  <c r="P188" s="1"/>
  <c r="M189"/>
  <c r="P189" s="1"/>
  <c r="M190"/>
  <c r="P190" s="1"/>
  <c r="M191"/>
  <c r="P191" s="1"/>
  <c r="M192"/>
  <c r="P192" s="1"/>
  <c r="M193"/>
  <c r="P193" s="1"/>
  <c r="M194"/>
  <c r="P194" s="1"/>
  <c r="M195"/>
  <c r="P195" s="1"/>
  <c r="M196"/>
  <c r="P196" s="1"/>
  <c r="M197"/>
  <c r="P197" s="1"/>
  <c r="M198"/>
  <c r="P198" s="1"/>
  <c r="M199"/>
  <c r="P199" s="1"/>
  <c r="M200"/>
  <c r="P200" s="1"/>
  <c r="M201"/>
  <c r="P201" s="1"/>
  <c r="M202"/>
  <c r="P202" s="1"/>
  <c r="M203"/>
  <c r="P203" s="1"/>
  <c r="M204"/>
  <c r="P204" s="1"/>
  <c r="M205"/>
  <c r="P205" s="1"/>
  <c r="M206"/>
  <c r="P206" s="1"/>
  <c r="M207"/>
  <c r="P207" s="1"/>
  <c r="M208"/>
  <c r="P208" s="1"/>
  <c r="M209"/>
  <c r="P209" s="1"/>
  <c r="M210"/>
  <c r="P210" s="1"/>
  <c r="M211"/>
  <c r="P211" s="1"/>
  <c r="M212"/>
  <c r="P212" s="1"/>
  <c r="M213"/>
  <c r="P213" s="1"/>
  <c r="M214"/>
  <c r="P214" s="1"/>
  <c r="M215"/>
  <c r="P215" s="1"/>
  <c r="M216"/>
  <c r="P216" s="1"/>
  <c r="M217"/>
  <c r="P217" s="1"/>
  <c r="M218"/>
  <c r="P218" s="1"/>
  <c r="M219"/>
  <c r="P219" s="1"/>
  <c r="M220"/>
  <c r="P220" s="1"/>
  <c r="M221"/>
  <c r="P221" s="1"/>
  <c r="M222"/>
  <c r="P222" s="1"/>
  <c r="M223"/>
  <c r="P223" s="1"/>
  <c r="M224"/>
  <c r="P224" s="1"/>
  <c r="M225"/>
  <c r="P225" s="1"/>
  <c r="M226"/>
  <c r="P226" s="1"/>
  <c r="M227"/>
  <c r="P227" s="1"/>
  <c r="M228"/>
  <c r="P228" s="1"/>
  <c r="M229"/>
  <c r="P229" s="1"/>
  <c r="M230"/>
  <c r="P230" s="1"/>
  <c r="M231"/>
  <c r="P231" s="1"/>
  <c r="M232"/>
  <c r="P232" s="1"/>
  <c r="M233"/>
  <c r="P233" s="1"/>
  <c r="M234"/>
  <c r="P234" s="1"/>
  <c r="M235"/>
  <c r="P235" s="1"/>
  <c r="M236"/>
  <c r="P236" s="1"/>
  <c r="M237"/>
  <c r="P237" s="1"/>
  <c r="M238"/>
  <c r="P238" s="1"/>
  <c r="M239"/>
  <c r="P239" s="1"/>
  <c r="M240"/>
  <c r="P240" s="1"/>
  <c r="M241"/>
  <c r="P241" s="1"/>
  <c r="M242"/>
  <c r="P242" s="1"/>
  <c r="M243"/>
  <c r="P243" s="1"/>
  <c r="M244"/>
  <c r="P244" s="1"/>
  <c r="M245"/>
  <c r="P245" s="1"/>
  <c r="M246"/>
  <c r="P246" s="1"/>
  <c r="M247"/>
  <c r="P247" s="1"/>
  <c r="M248"/>
  <c r="P248" s="1"/>
  <c r="M249"/>
  <c r="P249" s="1"/>
  <c r="M250"/>
  <c r="P250" s="1"/>
  <c r="M251"/>
  <c r="P251" s="1"/>
  <c r="M252"/>
  <c r="P252" s="1"/>
  <c r="M253"/>
  <c r="P253" s="1"/>
  <c r="M254"/>
  <c r="P254" s="1"/>
  <c r="M255"/>
  <c r="P255" s="1"/>
  <c r="M256"/>
  <c r="P256" s="1"/>
  <c r="M257"/>
  <c r="P257" s="1"/>
  <c r="M258"/>
  <c r="P258" s="1"/>
  <c r="M259"/>
  <c r="P259" s="1"/>
  <c r="M260"/>
  <c r="P260" s="1"/>
  <c r="M261"/>
  <c r="P261" s="1"/>
  <c r="M262"/>
  <c r="P262" s="1"/>
  <c r="M263"/>
  <c r="P263" s="1"/>
  <c r="M264"/>
  <c r="P264" s="1"/>
  <c r="M265"/>
  <c r="P265" s="1"/>
  <c r="M266"/>
  <c r="P266" s="1"/>
  <c r="M267"/>
  <c r="P267" s="1"/>
  <c r="M268"/>
  <c r="P268" s="1"/>
  <c r="M269"/>
  <c r="P269" s="1"/>
  <c r="M270"/>
  <c r="P270" s="1"/>
  <c r="M271"/>
  <c r="P271" s="1"/>
  <c r="M272"/>
  <c r="P272" s="1"/>
  <c r="M273"/>
  <c r="P273" s="1"/>
  <c r="M274"/>
  <c r="P274" s="1"/>
  <c r="M275"/>
  <c r="P275" s="1"/>
  <c r="M276"/>
  <c r="P276" s="1"/>
  <c r="M277"/>
  <c r="P277" s="1"/>
  <c r="M278"/>
  <c r="P278" s="1"/>
  <c r="M279"/>
  <c r="P279" s="1"/>
  <c r="M280"/>
  <c r="P280" s="1"/>
  <c r="M281"/>
  <c r="P281" s="1"/>
  <c r="M282"/>
  <c r="P282" s="1"/>
  <c r="M283"/>
  <c r="P283" s="1"/>
  <c r="M284"/>
  <c r="P284" s="1"/>
  <c r="M285"/>
  <c r="P285" s="1"/>
  <c r="M286"/>
  <c r="P286" s="1"/>
  <c r="M287"/>
  <c r="P287" s="1"/>
  <c r="M288"/>
  <c r="P288" s="1"/>
  <c r="M289"/>
  <c r="P289" s="1"/>
  <c r="M290"/>
  <c r="P290" s="1"/>
  <c r="M291"/>
  <c r="P291" s="1"/>
  <c r="M292"/>
  <c r="P292" s="1"/>
  <c r="M293"/>
  <c r="P293" s="1"/>
  <c r="M294"/>
  <c r="P294" s="1"/>
  <c r="M295"/>
  <c r="P295" s="1"/>
  <c r="M296"/>
  <c r="P296" s="1"/>
  <c r="M297"/>
  <c r="P297" s="1"/>
  <c r="M298"/>
  <c r="P298" s="1"/>
  <c r="M299"/>
  <c r="P299" s="1"/>
  <c r="M300"/>
  <c r="P300" s="1"/>
  <c r="M301"/>
  <c r="P301" s="1"/>
  <c r="M302"/>
  <c r="P302" s="1"/>
  <c r="M303"/>
  <c r="P303" s="1"/>
  <c r="M304"/>
  <c r="P304" s="1"/>
  <c r="M305"/>
  <c r="P305" s="1"/>
  <c r="M306"/>
  <c r="P306" s="1"/>
  <c r="M307"/>
  <c r="P307" s="1"/>
  <c r="M308"/>
  <c r="P308" s="1"/>
  <c r="M309"/>
  <c r="P309" s="1"/>
  <c r="M310"/>
  <c r="P310" s="1"/>
  <c r="M311"/>
  <c r="P311" s="1"/>
  <c r="M312"/>
  <c r="P312" s="1"/>
  <c r="M313"/>
  <c r="P313" s="1"/>
  <c r="M314"/>
  <c r="P314" s="1"/>
  <c r="M315"/>
  <c r="P315" s="1"/>
  <c r="M316"/>
  <c r="P316" s="1"/>
  <c r="M317"/>
  <c r="P317" s="1"/>
  <c r="M318"/>
  <c r="P318" s="1"/>
  <c r="M319"/>
  <c r="P319" s="1"/>
  <c r="M320"/>
  <c r="P320" s="1"/>
  <c r="M321"/>
  <c r="P321" s="1"/>
  <c r="M322"/>
  <c r="P322" s="1"/>
  <c r="M323"/>
  <c r="P323" s="1"/>
  <c r="M324"/>
  <c r="P324" s="1"/>
  <c r="M325"/>
  <c r="P325" s="1"/>
  <c r="M326"/>
  <c r="P326" s="1"/>
  <c r="M327"/>
  <c r="P327" s="1"/>
  <c r="M328"/>
  <c r="P328" s="1"/>
  <c r="M329"/>
  <c r="P329" s="1"/>
  <c r="M330"/>
  <c r="P330" s="1"/>
  <c r="M331"/>
  <c r="P331" s="1"/>
  <c r="M332"/>
  <c r="P332" s="1"/>
  <c r="M333"/>
  <c r="P333" s="1"/>
  <c r="M334"/>
  <c r="P334" s="1"/>
  <c r="M335"/>
  <c r="P335" s="1"/>
  <c r="M336"/>
  <c r="P336" s="1"/>
  <c r="M337"/>
  <c r="P337" s="1"/>
  <c r="M338"/>
  <c r="P338" s="1"/>
  <c r="M339"/>
  <c r="P339" s="1"/>
  <c r="M340"/>
  <c r="P340" s="1"/>
  <c r="M341"/>
  <c r="P341" s="1"/>
  <c r="M342"/>
  <c r="P342" s="1"/>
  <c r="M343"/>
  <c r="P343" s="1"/>
  <c r="M344"/>
  <c r="P344" s="1"/>
  <c r="M345"/>
  <c r="P345" s="1"/>
  <c r="M346"/>
  <c r="P346" s="1"/>
  <c r="M347"/>
  <c r="P347" s="1"/>
  <c r="M348"/>
  <c r="P348" s="1"/>
  <c r="M349"/>
  <c r="P349" s="1"/>
  <c r="M350"/>
  <c r="P350" s="1"/>
  <c r="M351"/>
  <c r="P351" s="1"/>
  <c r="M352"/>
  <c r="P352" s="1"/>
  <c r="M353"/>
  <c r="P353" s="1"/>
  <c r="M354"/>
  <c r="P354" s="1"/>
  <c r="M355"/>
  <c r="P355" s="1"/>
  <c r="M356"/>
  <c r="P356" s="1"/>
  <c r="M357"/>
  <c r="P357" s="1"/>
  <c r="M358"/>
  <c r="P358" s="1"/>
  <c r="M359"/>
  <c r="P359" s="1"/>
  <c r="M360"/>
  <c r="P360" s="1"/>
  <c r="M361"/>
  <c r="P361" s="1"/>
  <c r="M362"/>
  <c r="P362" s="1"/>
  <c r="M363"/>
  <c r="P363" s="1"/>
  <c r="M364"/>
  <c r="P364" s="1"/>
  <c r="M365"/>
  <c r="P365" s="1"/>
  <c r="M366"/>
  <c r="P366" s="1"/>
  <c r="M367"/>
  <c r="P367" s="1"/>
  <c r="M368"/>
  <c r="P368" s="1"/>
  <c r="M369"/>
  <c r="P369" s="1"/>
  <c r="M370"/>
  <c r="P370" s="1"/>
  <c r="M371"/>
  <c r="P371" s="1"/>
  <c r="M372"/>
  <c r="P372" s="1"/>
  <c r="M373"/>
  <c r="P373" s="1"/>
  <c r="M374"/>
  <c r="P374" s="1"/>
  <c r="M375"/>
  <c r="P375" s="1"/>
  <c r="M376"/>
  <c r="P376" s="1"/>
  <c r="M377"/>
  <c r="P377" s="1"/>
  <c r="M378"/>
  <c r="P378" s="1"/>
  <c r="M379"/>
  <c r="P379" s="1"/>
  <c r="M380"/>
  <c r="P380" s="1"/>
  <c r="M381"/>
  <c r="P381" s="1"/>
  <c r="M382"/>
  <c r="P382" s="1"/>
  <c r="M383"/>
  <c r="P383" s="1"/>
  <c r="M384"/>
  <c r="P384" s="1"/>
  <c r="M385"/>
  <c r="P385" s="1"/>
  <c r="M386"/>
  <c r="P386" s="1"/>
  <c r="M387"/>
  <c r="P387" s="1"/>
  <c r="M388"/>
  <c r="P388" s="1"/>
  <c r="M389"/>
  <c r="P389" s="1"/>
  <c r="M390"/>
  <c r="P390" s="1"/>
  <c r="M391"/>
  <c r="P391" s="1"/>
  <c r="M392"/>
  <c r="P392" s="1"/>
  <c r="M393"/>
  <c r="P393" s="1"/>
  <c r="M394"/>
  <c r="P394" s="1"/>
  <c r="M395"/>
  <c r="P395" s="1"/>
  <c r="M396"/>
  <c r="P396" s="1"/>
  <c r="M397"/>
  <c r="P397" s="1"/>
  <c r="M398"/>
  <c r="P398" s="1"/>
  <c r="M399"/>
  <c r="P399" s="1"/>
  <c r="M400"/>
  <c r="P400" s="1"/>
  <c r="M401"/>
  <c r="P401" s="1"/>
  <c r="M402"/>
  <c r="P402" s="1"/>
  <c r="M403"/>
  <c r="P403" s="1"/>
  <c r="M404"/>
  <c r="P404" s="1"/>
  <c r="M405"/>
  <c r="P405" s="1"/>
  <c r="M406"/>
  <c r="P406" s="1"/>
  <c r="M407"/>
  <c r="P407" s="1"/>
  <c r="M408"/>
  <c r="P408" s="1"/>
  <c r="M409"/>
  <c r="P409" s="1"/>
  <c r="M410"/>
  <c r="P410" s="1"/>
  <c r="M411"/>
  <c r="P411" s="1"/>
  <c r="M412"/>
  <c r="P412" s="1"/>
  <c r="M413"/>
  <c r="P413" s="1"/>
  <c r="M414"/>
  <c r="P414" s="1"/>
  <c r="M415"/>
  <c r="P415" s="1"/>
  <c r="M416"/>
  <c r="P416" s="1"/>
  <c r="M417"/>
  <c r="P417" s="1"/>
  <c r="M418"/>
  <c r="P418" s="1"/>
  <c r="M419"/>
  <c r="P419" s="1"/>
  <c r="M420"/>
  <c r="P420" s="1"/>
  <c r="M421"/>
  <c r="P421" s="1"/>
  <c r="M422"/>
  <c r="P422" s="1"/>
  <c r="M423"/>
  <c r="P423" s="1"/>
  <c r="M424"/>
  <c r="P424" s="1"/>
  <c r="M425"/>
  <c r="P425" s="1"/>
  <c r="M426"/>
  <c r="P426" s="1"/>
  <c r="M427"/>
  <c r="P427" s="1"/>
  <c r="M428"/>
  <c r="P428" s="1"/>
  <c r="M429"/>
  <c r="P429" s="1"/>
  <c r="M430"/>
  <c r="P430" s="1"/>
  <c r="M431"/>
  <c r="P431" s="1"/>
  <c r="M432"/>
  <c r="P432" s="1"/>
  <c r="M433"/>
  <c r="P433" s="1"/>
  <c r="M434"/>
  <c r="P434" s="1"/>
  <c r="M435"/>
  <c r="P435" s="1"/>
  <c r="M436"/>
  <c r="P436" s="1"/>
  <c r="M437"/>
  <c r="P437" s="1"/>
  <c r="M438"/>
  <c r="P438" s="1"/>
  <c r="M439"/>
  <c r="P439" s="1"/>
  <c r="M440"/>
  <c r="P440" s="1"/>
  <c r="M441"/>
  <c r="P441" s="1"/>
  <c r="M442"/>
  <c r="P442" s="1"/>
  <c r="M443"/>
  <c r="P443" s="1"/>
  <c r="M444"/>
  <c r="P444" s="1"/>
  <c r="M445"/>
  <c r="P445" s="1"/>
  <c r="M446"/>
  <c r="P446" s="1"/>
  <c r="M447"/>
  <c r="P447" s="1"/>
  <c r="M448"/>
  <c r="P448" s="1"/>
  <c r="M449"/>
  <c r="P449" s="1"/>
  <c r="M450"/>
  <c r="P450" s="1"/>
  <c r="M451"/>
  <c r="P451" s="1"/>
  <c r="M452"/>
  <c r="P452" s="1"/>
  <c r="M453"/>
  <c r="P453" s="1"/>
  <c r="M454"/>
  <c r="P454" s="1"/>
  <c r="M455"/>
  <c r="P455" s="1"/>
  <c r="M456"/>
  <c r="P456" s="1"/>
  <c r="M457"/>
  <c r="P457" s="1"/>
  <c r="M458"/>
  <c r="P458" s="1"/>
  <c r="M459"/>
  <c r="P459" s="1"/>
  <c r="M460"/>
  <c r="P460" s="1"/>
  <c r="M461"/>
  <c r="P461" s="1"/>
  <c r="M462"/>
  <c r="P462" s="1"/>
  <c r="M463"/>
  <c r="P463" s="1"/>
  <c r="M464"/>
  <c r="P464" s="1"/>
  <c r="M465"/>
  <c r="P465" s="1"/>
  <c r="M466"/>
  <c r="P466" s="1"/>
  <c r="M467"/>
  <c r="P467" s="1"/>
  <c r="M468"/>
  <c r="P468" s="1"/>
  <c r="M469"/>
  <c r="P469" s="1"/>
  <c r="M470"/>
  <c r="P470" s="1"/>
  <c r="M471"/>
  <c r="P471" s="1"/>
  <c r="M472"/>
  <c r="P472" s="1"/>
  <c r="M473"/>
  <c r="P473" s="1"/>
  <c r="M474"/>
  <c r="P474" s="1"/>
  <c r="M475"/>
  <c r="P475" s="1"/>
  <c r="M476"/>
  <c r="P476" s="1"/>
  <c r="M477"/>
  <c r="P477" s="1"/>
  <c r="M478"/>
  <c r="P478" s="1"/>
  <c r="M479"/>
  <c r="P479" s="1"/>
  <c r="M480"/>
  <c r="P480" s="1"/>
  <c r="M481"/>
  <c r="P481" s="1"/>
  <c r="M482"/>
  <c r="P482" s="1"/>
  <c r="M483"/>
  <c r="P483" s="1"/>
  <c r="M484"/>
  <c r="P484" s="1"/>
  <c r="M485"/>
  <c r="P485" s="1"/>
  <c r="M486"/>
  <c r="P486" s="1"/>
  <c r="M487"/>
  <c r="P487" s="1"/>
  <c r="M488"/>
  <c r="P488" s="1"/>
  <c r="M489"/>
  <c r="P489" s="1"/>
  <c r="M490"/>
  <c r="P490" s="1"/>
  <c r="M491"/>
  <c r="P491" s="1"/>
  <c r="M492"/>
  <c r="P492" s="1"/>
  <c r="M493"/>
  <c r="P493" s="1"/>
  <c r="M494"/>
  <c r="P494" s="1"/>
  <c r="M495"/>
  <c r="P495" s="1"/>
  <c r="M496"/>
  <c r="P496" s="1"/>
  <c r="M497"/>
  <c r="P497" s="1"/>
  <c r="M498"/>
  <c r="P498" s="1"/>
  <c r="M499"/>
  <c r="P499" s="1"/>
  <c r="M500"/>
  <c r="P500" s="1"/>
  <c r="M501"/>
  <c r="P501" s="1"/>
  <c r="M502"/>
  <c r="P502" s="1"/>
  <c r="M503"/>
  <c r="P503" s="1"/>
  <c r="M504"/>
  <c r="P504" s="1"/>
  <c r="M505"/>
  <c r="P505" s="1"/>
  <c r="M506"/>
  <c r="P506" s="1"/>
  <c r="M507"/>
  <c r="P507" s="1"/>
  <c r="M508"/>
  <c r="P508" s="1"/>
  <c r="M509"/>
  <c r="P509" s="1"/>
  <c r="M510"/>
  <c r="P510" s="1"/>
  <c r="M511"/>
  <c r="P511" s="1"/>
  <c r="M512"/>
  <c r="P512" s="1"/>
  <c r="M513"/>
  <c r="P513" s="1"/>
  <c r="M514"/>
  <c r="P514" s="1"/>
  <c r="M515"/>
  <c r="P515" s="1"/>
  <c r="M516"/>
  <c r="P516" s="1"/>
  <c r="M517"/>
  <c r="P517" s="1"/>
  <c r="M518"/>
  <c r="P518" s="1"/>
  <c r="M519"/>
  <c r="P519" s="1"/>
  <c r="M520"/>
  <c r="P520" s="1"/>
  <c r="M521"/>
  <c r="P521" s="1"/>
  <c r="M522"/>
  <c r="P522" s="1"/>
  <c r="M523"/>
  <c r="P523" s="1"/>
  <c r="M524"/>
  <c r="P524" s="1"/>
  <c r="M525"/>
  <c r="P525" s="1"/>
  <c r="M526"/>
  <c r="P526" s="1"/>
  <c r="M527"/>
  <c r="P527" s="1"/>
  <c r="M528"/>
  <c r="P528" s="1"/>
  <c r="M529"/>
  <c r="P529" s="1"/>
  <c r="M530"/>
  <c r="P530" s="1"/>
  <c r="M531"/>
  <c r="P531" s="1"/>
  <c r="M532"/>
  <c r="P532" s="1"/>
  <c r="M533"/>
  <c r="P533" s="1"/>
  <c r="M534"/>
  <c r="P534" s="1"/>
  <c r="M535"/>
  <c r="P535" s="1"/>
  <c r="M536"/>
  <c r="P536" s="1"/>
  <c r="M537"/>
  <c r="P537" s="1"/>
  <c r="M538"/>
  <c r="P538" s="1"/>
  <c r="M539"/>
  <c r="P539" s="1"/>
  <c r="M540"/>
  <c r="P540" s="1"/>
  <c r="M541"/>
  <c r="P541" s="1"/>
  <c r="M542"/>
  <c r="P542" s="1"/>
  <c r="M543"/>
  <c r="P543" s="1"/>
  <c r="M544"/>
  <c r="P544" s="1"/>
  <c r="M545"/>
  <c r="P545" s="1"/>
  <c r="M546"/>
  <c r="P546" s="1"/>
  <c r="M547"/>
  <c r="P547" s="1"/>
  <c r="M548"/>
  <c r="P548" s="1"/>
  <c r="M549"/>
  <c r="P549" s="1"/>
  <c r="M550"/>
  <c r="P550" s="1"/>
  <c r="M551"/>
  <c r="P551" s="1"/>
  <c r="M552"/>
  <c r="P552" s="1"/>
  <c r="M553"/>
  <c r="P553" s="1"/>
  <c r="M554"/>
  <c r="P554" s="1"/>
  <c r="M555"/>
  <c r="P555" s="1"/>
  <c r="M556"/>
  <c r="P556" s="1"/>
  <c r="M557"/>
  <c r="P557" s="1"/>
  <c r="M558"/>
  <c r="P558" s="1"/>
  <c r="M559"/>
  <c r="P559" s="1"/>
  <c r="M560"/>
  <c r="P560" s="1"/>
  <c r="M561"/>
  <c r="P561" s="1"/>
  <c r="M562"/>
  <c r="P562" s="1"/>
  <c r="M563"/>
  <c r="P563" s="1"/>
  <c r="M564"/>
  <c r="P564" s="1"/>
  <c r="M565"/>
  <c r="P565" s="1"/>
  <c r="M566"/>
  <c r="P566" s="1"/>
  <c r="M567"/>
  <c r="P567" s="1"/>
  <c r="M568"/>
  <c r="P568" s="1"/>
  <c r="M569"/>
  <c r="P569" s="1"/>
  <c r="M570"/>
  <c r="P570" s="1"/>
  <c r="M571"/>
  <c r="P571" s="1"/>
  <c r="M572"/>
  <c r="P572" s="1"/>
  <c r="M573"/>
  <c r="P573" s="1"/>
  <c r="M574"/>
  <c r="P574" s="1"/>
  <c r="M575"/>
  <c r="P575" s="1"/>
  <c r="M576"/>
  <c r="P576" s="1"/>
  <c r="M577"/>
  <c r="P577" s="1"/>
  <c r="M578"/>
  <c r="P578" s="1"/>
  <c r="M579"/>
  <c r="P579" s="1"/>
  <c r="M580"/>
  <c r="P580" s="1"/>
  <c r="M581"/>
  <c r="P581" s="1"/>
  <c r="M582"/>
  <c r="P582" s="1"/>
  <c r="M583"/>
  <c r="P583" s="1"/>
  <c r="M584"/>
  <c r="P584" s="1"/>
  <c r="M585"/>
  <c r="P585" s="1"/>
  <c r="M586"/>
  <c r="P586" s="1"/>
  <c r="M587"/>
  <c r="P587" s="1"/>
  <c r="M588"/>
  <c r="P588" s="1"/>
  <c r="M589"/>
  <c r="P589" s="1"/>
  <c r="M590"/>
  <c r="P590" s="1"/>
  <c r="M591"/>
  <c r="P591" s="1"/>
  <c r="M592"/>
  <c r="P592" s="1"/>
  <c r="M593"/>
  <c r="P593" s="1"/>
  <c r="M594"/>
  <c r="P594" s="1"/>
  <c r="M595"/>
  <c r="P595" s="1"/>
  <c r="M596"/>
  <c r="P596" s="1"/>
  <c r="M597"/>
  <c r="P597" s="1"/>
  <c r="M598"/>
  <c r="P598" s="1"/>
  <c r="M599"/>
  <c r="P599" s="1"/>
  <c r="M600"/>
  <c r="P600" s="1"/>
  <c r="M601"/>
  <c r="P601" s="1"/>
  <c r="M602"/>
  <c r="P602" s="1"/>
  <c r="M603"/>
  <c r="P603" s="1"/>
  <c r="M604"/>
  <c r="P604" s="1"/>
  <c r="M605"/>
  <c r="P605" s="1"/>
  <c r="M606"/>
  <c r="P606" s="1"/>
  <c r="M607"/>
  <c r="P607" s="1"/>
  <c r="M608"/>
  <c r="P608" s="1"/>
  <c r="M609"/>
  <c r="P609" s="1"/>
  <c r="M610"/>
  <c r="P610" s="1"/>
  <c r="M611"/>
  <c r="P611" s="1"/>
  <c r="M612"/>
  <c r="P612" s="1"/>
  <c r="M613"/>
  <c r="P613" s="1"/>
  <c r="M614"/>
  <c r="P614" s="1"/>
  <c r="M615"/>
  <c r="P615" s="1"/>
  <c r="M616"/>
  <c r="P616" s="1"/>
  <c r="M617"/>
  <c r="P617" s="1"/>
  <c r="M618"/>
  <c r="P618" s="1"/>
  <c r="M619"/>
  <c r="P619" s="1"/>
  <c r="M620"/>
  <c r="P620" s="1"/>
  <c r="M621"/>
  <c r="P621" s="1"/>
  <c r="M622"/>
  <c r="P622" s="1"/>
  <c r="M623"/>
  <c r="P623" s="1"/>
  <c r="M624"/>
  <c r="P624" s="1"/>
  <c r="M625"/>
  <c r="P625" s="1"/>
  <c r="M626"/>
  <c r="P626" s="1"/>
  <c r="M627"/>
  <c r="P627" s="1"/>
  <c r="M628"/>
  <c r="P628" s="1"/>
  <c r="M629"/>
  <c r="P629" s="1"/>
  <c r="M630"/>
  <c r="P630" s="1"/>
  <c r="M631"/>
  <c r="P631" s="1"/>
  <c r="M632"/>
  <c r="P632" s="1"/>
  <c r="M633"/>
  <c r="P633" s="1"/>
  <c r="M634"/>
  <c r="P634" s="1"/>
  <c r="M635"/>
  <c r="P635" s="1"/>
  <c r="M636"/>
  <c r="P636" s="1"/>
  <c r="M637"/>
  <c r="P637" s="1"/>
  <c r="M638"/>
  <c r="P638" s="1"/>
  <c r="M639"/>
  <c r="P639" s="1"/>
  <c r="M640"/>
  <c r="P640" s="1"/>
  <c r="M641"/>
  <c r="P641" s="1"/>
  <c r="M642"/>
  <c r="P642" s="1"/>
  <c r="M643"/>
  <c r="P643" s="1"/>
  <c r="M644"/>
  <c r="P644" s="1"/>
  <c r="M645"/>
  <c r="P645" s="1"/>
  <c r="M646"/>
  <c r="P646" s="1"/>
  <c r="M647"/>
  <c r="P647" s="1"/>
  <c r="M648"/>
  <c r="P648" s="1"/>
  <c r="M649"/>
  <c r="P649" s="1"/>
  <c r="M650"/>
  <c r="P650" s="1"/>
  <c r="M651"/>
  <c r="P651" s="1"/>
  <c r="M652"/>
  <c r="P652" s="1"/>
  <c r="M653"/>
  <c r="P653" s="1"/>
  <c r="M654"/>
  <c r="P654" s="1"/>
  <c r="M655"/>
  <c r="P655" s="1"/>
  <c r="M656"/>
  <c r="P656" s="1"/>
  <c r="M657"/>
  <c r="P657" s="1"/>
  <c r="M658"/>
  <c r="P658" s="1"/>
  <c r="M659"/>
  <c r="P659" s="1"/>
  <c r="M660"/>
  <c r="P660" s="1"/>
  <c r="M661"/>
  <c r="P661" s="1"/>
  <c r="M662"/>
  <c r="P662" s="1"/>
  <c r="M663"/>
  <c r="P663" s="1"/>
  <c r="M664"/>
  <c r="P664" s="1"/>
  <c r="M665"/>
  <c r="P665" s="1"/>
  <c r="M666"/>
  <c r="P666" s="1"/>
  <c r="M667"/>
  <c r="P667" s="1"/>
  <c r="M668"/>
  <c r="P668" s="1"/>
  <c r="M669"/>
  <c r="P669" s="1"/>
  <c r="M670"/>
  <c r="P670" s="1"/>
  <c r="M671"/>
  <c r="P671" s="1"/>
  <c r="M672"/>
  <c r="P672" s="1"/>
  <c r="M673"/>
  <c r="P673" s="1"/>
  <c r="M674"/>
  <c r="P674" s="1"/>
  <c r="M675"/>
  <c r="P675" s="1"/>
  <c r="M676"/>
  <c r="P676" s="1"/>
  <c r="M677"/>
  <c r="P677" s="1"/>
  <c r="M678"/>
  <c r="P678" s="1"/>
  <c r="M679"/>
  <c r="P679" s="1"/>
  <c r="M680"/>
  <c r="P680" s="1"/>
  <c r="M681"/>
  <c r="P681" s="1"/>
  <c r="M682"/>
  <c r="P682" s="1"/>
  <c r="M683"/>
  <c r="P683" s="1"/>
  <c r="M684"/>
  <c r="P684" s="1"/>
  <c r="M685"/>
  <c r="P685" s="1"/>
  <c r="M686"/>
  <c r="P686" s="1"/>
  <c r="M687"/>
  <c r="P687" s="1"/>
  <c r="M688"/>
  <c r="P688" s="1"/>
  <c r="M689"/>
  <c r="P689" s="1"/>
  <c r="M690"/>
  <c r="P690" s="1"/>
  <c r="M691"/>
  <c r="P691" s="1"/>
  <c r="M692"/>
  <c r="P692" s="1"/>
  <c r="M693"/>
  <c r="P693" s="1"/>
  <c r="M694"/>
  <c r="P694" s="1"/>
  <c r="M695"/>
  <c r="P695" s="1"/>
  <c r="M696"/>
  <c r="P696" s="1"/>
  <c r="M697"/>
  <c r="P697" s="1"/>
  <c r="M698"/>
  <c r="P698" s="1"/>
  <c r="M699"/>
  <c r="P699" s="1"/>
  <c r="M700"/>
  <c r="P700" s="1"/>
  <c r="M701"/>
  <c r="P701" s="1"/>
  <c r="M702"/>
  <c r="P702" s="1"/>
  <c r="M703"/>
  <c r="P703" s="1"/>
  <c r="M704"/>
  <c r="P704" s="1"/>
  <c r="M705"/>
  <c r="P705" s="1"/>
  <c r="M706"/>
  <c r="P706" s="1"/>
  <c r="M707"/>
  <c r="P707" s="1"/>
  <c r="M708"/>
  <c r="P708" s="1"/>
  <c r="M709"/>
  <c r="P709" s="1"/>
  <c r="M710"/>
  <c r="P710" s="1"/>
  <c r="M711"/>
  <c r="P711" s="1"/>
  <c r="M712"/>
  <c r="P712" s="1"/>
  <c r="M713"/>
  <c r="P713" s="1"/>
  <c r="M714"/>
  <c r="P714" s="1"/>
  <c r="M715"/>
  <c r="P715" s="1"/>
  <c r="M716"/>
  <c r="P716" s="1"/>
  <c r="M717"/>
  <c r="P717" s="1"/>
  <c r="M718"/>
  <c r="P718" s="1"/>
  <c r="M719"/>
  <c r="P719" s="1"/>
  <c r="M720"/>
  <c r="P720" s="1"/>
  <c r="M721"/>
  <c r="P721" s="1"/>
  <c r="M722"/>
  <c r="P722" s="1"/>
  <c r="M723"/>
  <c r="P723" s="1"/>
  <c r="M724"/>
  <c r="P724" s="1"/>
  <c r="M725"/>
  <c r="P725" s="1"/>
  <c r="M726"/>
  <c r="P726" s="1"/>
  <c r="M727"/>
  <c r="P727" s="1"/>
  <c r="M728"/>
  <c r="P728" s="1"/>
  <c r="M729"/>
  <c r="P729" s="1"/>
  <c r="M730"/>
  <c r="P730" s="1"/>
  <c r="M731"/>
  <c r="P731" s="1"/>
  <c r="M732"/>
  <c r="P732" s="1"/>
  <c r="M733"/>
  <c r="P733" s="1"/>
  <c r="M2"/>
  <c r="P2" s="1"/>
  <c r="R731" l="1"/>
  <c r="S731"/>
  <c r="S721"/>
  <c r="R721"/>
  <c r="S715"/>
  <c r="R715"/>
  <c r="R705"/>
  <c r="S705"/>
  <c r="S699"/>
  <c r="R699"/>
  <c r="S688"/>
  <c r="R688"/>
  <c r="R682"/>
  <c r="S682"/>
  <c r="S675"/>
  <c r="R675"/>
  <c r="R666"/>
  <c r="S666"/>
  <c r="S656"/>
  <c r="R656"/>
  <c r="S649"/>
  <c r="R649"/>
  <c r="R633"/>
  <c r="S633"/>
  <c r="S623"/>
  <c r="R623"/>
  <c r="R614"/>
  <c r="S614"/>
  <c r="S603"/>
  <c r="R603"/>
  <c r="S592"/>
  <c r="R592"/>
  <c r="R587"/>
  <c r="S587"/>
  <c r="S577"/>
  <c r="R577"/>
  <c r="S566"/>
  <c r="R566"/>
  <c r="S555"/>
  <c r="R555"/>
  <c r="S547"/>
  <c r="R547"/>
  <c r="S536"/>
  <c r="R536"/>
  <c r="S511"/>
  <c r="R511"/>
  <c r="S501"/>
  <c r="R501"/>
  <c r="S483"/>
  <c r="R483"/>
  <c r="S465"/>
  <c r="R465"/>
  <c r="S459"/>
  <c r="R459"/>
  <c r="S448"/>
  <c r="R448"/>
  <c r="S438"/>
  <c r="R438"/>
  <c r="S427"/>
  <c r="R427"/>
  <c r="S419"/>
  <c r="R419"/>
  <c r="S409"/>
  <c r="R409"/>
  <c r="S394"/>
  <c r="R394"/>
  <c r="S388"/>
  <c r="R388"/>
  <c r="S382"/>
  <c r="R382"/>
  <c r="S369"/>
  <c r="R369"/>
  <c r="S363"/>
  <c r="R363"/>
  <c r="S351"/>
  <c r="R351"/>
  <c r="S343"/>
  <c r="R343"/>
  <c r="S330"/>
  <c r="R330"/>
  <c r="S323"/>
  <c r="R323"/>
  <c r="S316"/>
  <c r="R316"/>
  <c r="S306"/>
  <c r="R306"/>
  <c r="S298"/>
  <c r="R298"/>
  <c r="S282"/>
  <c r="R282"/>
  <c r="S274"/>
  <c r="R274"/>
  <c r="S258"/>
  <c r="R258"/>
  <c r="S246"/>
  <c r="R246"/>
  <c r="S226"/>
  <c r="R226"/>
  <c r="S218"/>
  <c r="R218"/>
  <c r="S211"/>
  <c r="R211"/>
  <c r="S200"/>
  <c r="R200"/>
  <c r="S190"/>
  <c r="R190"/>
  <c r="S183"/>
  <c r="R183"/>
  <c r="S168"/>
  <c r="R168"/>
  <c r="S160"/>
  <c r="R160"/>
  <c r="S148"/>
  <c r="R148"/>
  <c r="S141"/>
  <c r="R141"/>
  <c r="S130"/>
  <c r="R130"/>
  <c r="S122"/>
  <c r="R122"/>
  <c r="S104"/>
  <c r="R104"/>
  <c r="S91"/>
  <c r="R91"/>
  <c r="S85"/>
  <c r="R85"/>
  <c r="S73"/>
  <c r="R73"/>
  <c r="S67"/>
  <c r="R67"/>
  <c r="S55"/>
  <c r="R55"/>
  <c r="S47"/>
  <c r="R47"/>
  <c r="S37"/>
  <c r="R37"/>
  <c r="S32"/>
  <c r="R32"/>
  <c r="S25"/>
  <c r="R25"/>
  <c r="S12"/>
  <c r="R12"/>
  <c r="S6"/>
  <c r="R6"/>
  <c r="S729"/>
  <c r="R729"/>
  <c r="S722"/>
  <c r="R722"/>
  <c r="S712"/>
  <c r="R712"/>
  <c r="S706"/>
  <c r="R706"/>
  <c r="S700"/>
  <c r="R700"/>
  <c r="S683"/>
  <c r="R683"/>
  <c r="S676"/>
  <c r="R676"/>
  <c r="S671"/>
  <c r="R671"/>
  <c r="S659"/>
  <c r="R659"/>
  <c r="S653"/>
  <c r="R653"/>
  <c r="S643"/>
  <c r="R643"/>
  <c r="S634"/>
  <c r="R634"/>
  <c r="S627"/>
  <c r="R627"/>
  <c r="S618"/>
  <c r="R618"/>
  <c r="S600"/>
  <c r="R600"/>
  <c r="S593"/>
  <c r="R593"/>
  <c r="S585"/>
  <c r="R585"/>
  <c r="S578"/>
  <c r="R578"/>
  <c r="S548"/>
  <c r="R548"/>
  <c r="S541"/>
  <c r="R541"/>
  <c r="S525"/>
  <c r="R525"/>
  <c r="S512"/>
  <c r="R512"/>
  <c r="S502"/>
  <c r="R502"/>
  <c r="S493"/>
  <c r="R493"/>
  <c r="S487"/>
  <c r="R487"/>
  <c r="S478"/>
  <c r="R478"/>
  <c r="S472"/>
  <c r="R472"/>
  <c r="S463"/>
  <c r="R463"/>
  <c r="S457"/>
  <c r="R457"/>
  <c r="S445"/>
  <c r="R445"/>
  <c r="S439"/>
  <c r="R439"/>
  <c r="S428"/>
  <c r="R428"/>
  <c r="S417"/>
  <c r="R417"/>
  <c r="S410"/>
  <c r="R410"/>
  <c r="S398"/>
  <c r="R398"/>
  <c r="S391"/>
  <c r="R391"/>
  <c r="S383"/>
  <c r="R383"/>
  <c r="S377"/>
  <c r="R377"/>
  <c r="S360"/>
  <c r="R360"/>
  <c r="S348"/>
  <c r="R348"/>
  <c r="S340"/>
  <c r="R340"/>
  <c r="S331"/>
  <c r="R331"/>
  <c r="S324"/>
  <c r="R324"/>
  <c r="S313"/>
  <c r="R313"/>
  <c r="S307"/>
  <c r="R307"/>
  <c r="S295"/>
  <c r="R295"/>
  <c r="S287"/>
  <c r="R287"/>
  <c r="S273"/>
  <c r="R273"/>
  <c r="S263"/>
  <c r="R263"/>
  <c r="S255"/>
  <c r="R255"/>
  <c r="S243"/>
  <c r="R243"/>
  <c r="S236"/>
  <c r="R236"/>
  <c r="S227"/>
  <c r="R227"/>
  <c r="S219"/>
  <c r="R219"/>
  <c r="R208"/>
  <c r="S208"/>
  <c r="S201"/>
  <c r="R201"/>
  <c r="S191"/>
  <c r="R191"/>
  <c r="R180"/>
  <c r="S180"/>
  <c r="S172"/>
  <c r="R172"/>
  <c r="S161"/>
  <c r="R161"/>
  <c r="S153"/>
  <c r="R153"/>
  <c r="S145"/>
  <c r="R145"/>
  <c r="R135"/>
  <c r="S135"/>
  <c r="S119"/>
  <c r="R119"/>
  <c r="R111"/>
  <c r="S111"/>
  <c r="S105"/>
  <c r="R105"/>
  <c r="S94"/>
  <c r="R94"/>
  <c r="S78"/>
  <c r="R78"/>
  <c r="R68"/>
  <c r="S68"/>
  <c r="S56"/>
  <c r="R56"/>
  <c r="R44"/>
  <c r="S44"/>
  <c r="S38"/>
  <c r="R38"/>
  <c r="R20"/>
  <c r="S20"/>
  <c r="S13"/>
  <c r="R13"/>
  <c r="S3"/>
  <c r="R3"/>
  <c r="S730"/>
  <c r="R730"/>
  <c r="S723"/>
  <c r="R723"/>
  <c r="S713"/>
  <c r="R713"/>
  <c r="S697"/>
  <c r="R697"/>
  <c r="S677"/>
  <c r="R677"/>
  <c r="S668"/>
  <c r="R668"/>
  <c r="S644"/>
  <c r="R644"/>
  <c r="S635"/>
  <c r="R635"/>
  <c r="S628"/>
  <c r="R628"/>
  <c r="S619"/>
  <c r="R619"/>
  <c r="S612"/>
  <c r="R612"/>
  <c r="S601"/>
  <c r="R601"/>
  <c r="S594"/>
  <c r="R594"/>
  <c r="S575"/>
  <c r="R575"/>
  <c r="S568"/>
  <c r="R568"/>
  <c r="S557"/>
  <c r="R557"/>
  <c r="S549"/>
  <c r="R549"/>
  <c r="S538"/>
  <c r="R538"/>
  <c r="S529"/>
  <c r="R529"/>
  <c r="S520"/>
  <c r="R520"/>
  <c r="S509"/>
  <c r="R509"/>
  <c r="S429"/>
  <c r="R429"/>
  <c r="S2"/>
  <c r="R2"/>
  <c r="S725"/>
  <c r="R725"/>
  <c r="S718"/>
  <c r="R718"/>
  <c r="S708"/>
  <c r="R708"/>
  <c r="R702"/>
  <c r="S702"/>
  <c r="S691"/>
  <c r="R691"/>
  <c r="S685"/>
  <c r="R685"/>
  <c r="R679"/>
  <c r="S679"/>
  <c r="S670"/>
  <c r="R670"/>
  <c r="S662"/>
  <c r="R662"/>
  <c r="R652"/>
  <c r="S652"/>
  <c r="S646"/>
  <c r="R646"/>
  <c r="S637"/>
  <c r="R637"/>
  <c r="S630"/>
  <c r="R630"/>
  <c r="S626"/>
  <c r="R626"/>
  <c r="S611"/>
  <c r="R611"/>
  <c r="R607"/>
  <c r="S607"/>
  <c r="S599"/>
  <c r="R599"/>
  <c r="S589"/>
  <c r="R589"/>
  <c r="S584"/>
  <c r="R584"/>
  <c r="R581"/>
  <c r="S581"/>
  <c r="S573"/>
  <c r="R573"/>
  <c r="S562"/>
  <c r="R562"/>
  <c r="S559"/>
  <c r="R559"/>
  <c r="R551"/>
  <c r="S551"/>
  <c r="S543"/>
  <c r="R543"/>
  <c r="S540"/>
  <c r="R540"/>
  <c r="S533"/>
  <c r="R533"/>
  <c r="S527"/>
  <c r="R527"/>
  <c r="S522"/>
  <c r="R522"/>
  <c r="S515"/>
  <c r="R515"/>
  <c r="S507"/>
  <c r="R507"/>
  <c r="S504"/>
  <c r="R504"/>
  <c r="S498"/>
  <c r="R498"/>
  <c r="S489"/>
  <c r="R489"/>
  <c r="S479"/>
  <c r="R479"/>
  <c r="S474"/>
  <c r="R474"/>
  <c r="S469"/>
  <c r="R469"/>
  <c r="S456"/>
  <c r="R456"/>
  <c r="S452"/>
  <c r="R452"/>
  <c r="S444"/>
  <c r="R444"/>
  <c r="S434"/>
  <c r="R434"/>
  <c r="S431"/>
  <c r="R431"/>
  <c r="S423"/>
  <c r="R423"/>
  <c r="S416"/>
  <c r="R416"/>
  <c r="S405"/>
  <c r="R405"/>
  <c r="S397"/>
  <c r="R397"/>
  <c r="S373"/>
  <c r="R373"/>
  <c r="S367"/>
  <c r="R367"/>
  <c r="S359"/>
  <c r="R359"/>
  <c r="S355"/>
  <c r="R355"/>
  <c r="S347"/>
  <c r="R347"/>
  <c r="S339"/>
  <c r="R339"/>
  <c r="S334"/>
  <c r="R334"/>
  <c r="S327"/>
  <c r="R327"/>
  <c r="S320"/>
  <c r="R320"/>
  <c r="S310"/>
  <c r="R310"/>
  <c r="S302"/>
  <c r="R302"/>
  <c r="S294"/>
  <c r="R294"/>
  <c r="S286"/>
  <c r="R286"/>
  <c r="S272"/>
  <c r="R272"/>
  <c r="S262"/>
  <c r="R262"/>
  <c r="S254"/>
  <c r="R254"/>
  <c r="S250"/>
  <c r="R250"/>
  <c r="S242"/>
  <c r="R242"/>
  <c r="S232"/>
  <c r="R232"/>
  <c r="S222"/>
  <c r="R222"/>
  <c r="S214"/>
  <c r="R214"/>
  <c r="S204"/>
  <c r="R204"/>
  <c r="S192"/>
  <c r="R192"/>
  <c r="S186"/>
  <c r="R186"/>
  <c r="S179"/>
  <c r="R179"/>
  <c r="S175"/>
  <c r="R175"/>
  <c r="S164"/>
  <c r="R164"/>
  <c r="S156"/>
  <c r="R156"/>
  <c r="S152"/>
  <c r="R152"/>
  <c r="S144"/>
  <c r="R144"/>
  <c r="S138"/>
  <c r="R138"/>
  <c r="S134"/>
  <c r="R134"/>
  <c r="S125"/>
  <c r="R125"/>
  <c r="S118"/>
  <c r="R118"/>
  <c r="S114"/>
  <c r="R114"/>
  <c r="S108"/>
  <c r="R108"/>
  <c r="S101"/>
  <c r="R101"/>
  <c r="S93"/>
  <c r="R93"/>
  <c r="S81"/>
  <c r="R81"/>
  <c r="S77"/>
  <c r="R77"/>
  <c r="S64"/>
  <c r="R64"/>
  <c r="S59"/>
  <c r="R59"/>
  <c r="S51"/>
  <c r="R51"/>
  <c r="S41"/>
  <c r="R41"/>
  <c r="S35"/>
  <c r="R35"/>
  <c r="S29"/>
  <c r="R29"/>
  <c r="S22"/>
  <c r="R22"/>
  <c r="S16"/>
  <c r="R16"/>
  <c r="S726"/>
  <c r="R726"/>
  <c r="R709"/>
  <c r="S709"/>
  <c r="S696"/>
  <c r="R696"/>
  <c r="S693"/>
  <c r="R693"/>
  <c r="S689"/>
  <c r="R689"/>
  <c r="S680"/>
  <c r="R680"/>
  <c r="S667"/>
  <c r="R667"/>
  <c r="R663"/>
  <c r="S663"/>
  <c r="S657"/>
  <c r="R657"/>
  <c r="S650"/>
  <c r="R650"/>
  <c r="S640"/>
  <c r="R640"/>
  <c r="S615"/>
  <c r="R615"/>
  <c r="S608"/>
  <c r="R608"/>
  <c r="S604"/>
  <c r="R604"/>
  <c r="S596"/>
  <c r="R596"/>
  <c r="S590"/>
  <c r="R590"/>
  <c r="S582"/>
  <c r="R582"/>
  <c r="S574"/>
  <c r="R574"/>
  <c r="S567"/>
  <c r="R567"/>
  <c r="S563"/>
  <c r="R563"/>
  <c r="S556"/>
  <c r="R556"/>
  <c r="S552"/>
  <c r="R552"/>
  <c r="S544"/>
  <c r="R544"/>
  <c r="S537"/>
  <c r="R537"/>
  <c r="S528"/>
  <c r="R528"/>
  <c r="S523"/>
  <c r="R523"/>
  <c r="S519"/>
  <c r="R519"/>
  <c r="S516"/>
  <c r="R516"/>
  <c r="S508"/>
  <c r="R508"/>
  <c r="S505"/>
  <c r="R505"/>
  <c r="S490"/>
  <c r="R490"/>
  <c r="S484"/>
  <c r="R484"/>
  <c r="S480"/>
  <c r="R480"/>
  <c r="S475"/>
  <c r="R475"/>
  <c r="S470"/>
  <c r="R470"/>
  <c r="S466"/>
  <c r="R466"/>
  <c r="S460"/>
  <c r="R460"/>
  <c r="S453"/>
  <c r="R453"/>
  <c r="S449"/>
  <c r="R449"/>
  <c r="S442"/>
  <c r="R442"/>
  <c r="S435"/>
  <c r="R435"/>
  <c r="S424"/>
  <c r="R424"/>
  <c r="S420"/>
  <c r="R420"/>
  <c r="S413"/>
  <c r="R413"/>
  <c r="S406"/>
  <c r="R406"/>
  <c r="S402"/>
  <c r="R402"/>
  <c r="S395"/>
  <c r="R395"/>
  <c r="S386"/>
  <c r="R386"/>
  <c r="S380"/>
  <c r="R380"/>
  <c r="S374"/>
  <c r="R374"/>
  <c r="S370"/>
  <c r="R370"/>
  <c r="S364"/>
  <c r="R364"/>
  <c r="S356"/>
  <c r="R356"/>
  <c r="S352"/>
  <c r="R352"/>
  <c r="S344"/>
  <c r="R344"/>
  <c r="S335"/>
  <c r="R335"/>
  <c r="S328"/>
  <c r="R328"/>
  <c r="S321"/>
  <c r="R321"/>
  <c r="S317"/>
  <c r="R317"/>
  <c r="S303"/>
  <c r="R303"/>
  <c r="S299"/>
  <c r="R299"/>
  <c r="S291"/>
  <c r="R291"/>
  <c r="S283"/>
  <c r="R283"/>
  <c r="S279"/>
  <c r="R279"/>
  <c r="S275"/>
  <c r="R275"/>
  <c r="S269"/>
  <c r="R269"/>
  <c r="S265"/>
  <c r="R265"/>
  <c r="S259"/>
  <c r="R259"/>
  <c r="S251"/>
  <c r="R251"/>
  <c r="S247"/>
  <c r="R247"/>
  <c r="S240"/>
  <c r="R240"/>
  <c r="S233"/>
  <c r="R233"/>
  <c r="S229"/>
  <c r="R229"/>
  <c r="R223"/>
  <c r="S223"/>
  <c r="S215"/>
  <c r="R215"/>
  <c r="S205"/>
  <c r="R205"/>
  <c r="S197"/>
  <c r="R197"/>
  <c r="R193"/>
  <c r="S193"/>
  <c r="S187"/>
  <c r="R187"/>
  <c r="S184"/>
  <c r="R184"/>
  <c r="S176"/>
  <c r="R176"/>
  <c r="S169"/>
  <c r="R169"/>
  <c r="R165"/>
  <c r="S165"/>
  <c r="S157"/>
  <c r="R157"/>
  <c r="R149"/>
  <c r="S149"/>
  <c r="S142"/>
  <c r="R142"/>
  <c r="S139"/>
  <c r="R139"/>
  <c r="S131"/>
  <c r="R131"/>
  <c r="R126"/>
  <c r="S126"/>
  <c r="S115"/>
  <c r="R115"/>
  <c r="S102"/>
  <c r="R102"/>
  <c r="R98"/>
  <c r="S98"/>
  <c r="S88"/>
  <c r="R88"/>
  <c r="S82"/>
  <c r="R82"/>
  <c r="S74"/>
  <c r="R74"/>
  <c r="R70"/>
  <c r="S70"/>
  <c r="R60"/>
  <c r="S60"/>
  <c r="S52"/>
  <c r="R52"/>
  <c r="S48"/>
  <c r="R48"/>
  <c r="S42"/>
  <c r="R42"/>
  <c r="R33"/>
  <c r="S33"/>
  <c r="S26"/>
  <c r="R26"/>
  <c r="R17"/>
  <c r="S17"/>
  <c r="S9"/>
  <c r="R9"/>
  <c r="S732"/>
  <c r="R732"/>
  <c r="R727"/>
  <c r="S727"/>
  <c r="S719"/>
  <c r="R719"/>
  <c r="S716"/>
  <c r="R716"/>
  <c r="S710"/>
  <c r="R710"/>
  <c r="S703"/>
  <c r="R703"/>
  <c r="S701"/>
  <c r="R701"/>
  <c r="S694"/>
  <c r="R694"/>
  <c r="S686"/>
  <c r="R686"/>
  <c r="S673"/>
  <c r="R673"/>
  <c r="S672"/>
  <c r="R672"/>
  <c r="S664"/>
  <c r="R664"/>
  <c r="S660"/>
  <c r="R660"/>
  <c r="S654"/>
  <c r="R654"/>
  <c r="S647"/>
  <c r="R647"/>
  <c r="S641"/>
  <c r="R641"/>
  <c r="S638"/>
  <c r="R638"/>
  <c r="S631"/>
  <c r="R631"/>
  <c r="S624"/>
  <c r="R624"/>
  <c r="S622"/>
  <c r="R622"/>
  <c r="S616"/>
  <c r="R616"/>
  <c r="S609"/>
  <c r="R609"/>
  <c r="S605"/>
  <c r="R605"/>
  <c r="S597"/>
  <c r="R597"/>
  <c r="S588"/>
  <c r="R588"/>
  <c r="S583"/>
  <c r="R583"/>
  <c r="S579"/>
  <c r="R579"/>
  <c r="S571"/>
  <c r="R571"/>
  <c r="S564"/>
  <c r="R564"/>
  <c r="S560"/>
  <c r="R560"/>
  <c r="S553"/>
  <c r="R553"/>
  <c r="S545"/>
  <c r="R545"/>
  <c r="S542"/>
  <c r="R542"/>
  <c r="S534"/>
  <c r="R534"/>
  <c r="S531"/>
  <c r="R531"/>
  <c r="S517"/>
  <c r="R517"/>
  <c r="S513"/>
  <c r="R513"/>
  <c r="S506"/>
  <c r="R506"/>
  <c r="S503"/>
  <c r="R503"/>
  <c r="S499"/>
  <c r="R499"/>
  <c r="S496"/>
  <c r="R496"/>
  <c r="S491"/>
  <c r="R491"/>
  <c r="S488"/>
  <c r="R488"/>
  <c r="S485"/>
  <c r="R485"/>
  <c r="S481"/>
  <c r="R481"/>
  <c r="S476"/>
  <c r="R476"/>
  <c r="S473"/>
  <c r="R473"/>
  <c r="S471"/>
  <c r="R471"/>
  <c r="S467"/>
  <c r="R467"/>
  <c r="S464"/>
  <c r="R464"/>
  <c r="S461"/>
  <c r="R461"/>
  <c r="S458"/>
  <c r="R458"/>
  <c r="S454"/>
  <c r="R454"/>
  <c r="S450"/>
  <c r="R450"/>
  <c r="S446"/>
  <c r="R446"/>
  <c r="S443"/>
  <c r="R443"/>
  <c r="S436"/>
  <c r="R436"/>
  <c r="S432"/>
  <c r="R432"/>
  <c r="S425"/>
  <c r="R425"/>
  <c r="R621"/>
  <c r="S621"/>
  <c r="S570"/>
  <c r="R570"/>
  <c r="S530"/>
  <c r="R530"/>
  <c r="S495"/>
  <c r="R495"/>
  <c r="S441"/>
  <c r="R441"/>
  <c r="S401"/>
  <c r="R401"/>
  <c r="S376"/>
  <c r="R376"/>
  <c r="S336"/>
  <c r="R336"/>
  <c r="S290"/>
  <c r="R290"/>
  <c r="S268"/>
  <c r="R268"/>
  <c r="S239"/>
  <c r="R239"/>
  <c r="S196"/>
  <c r="R196"/>
  <c r="S97"/>
  <c r="R97"/>
  <c r="S63"/>
  <c r="R63"/>
  <c r="S19"/>
  <c r="R19"/>
  <c r="S421"/>
  <c r="R421"/>
  <c r="S411"/>
  <c r="R411"/>
  <c r="S403"/>
  <c r="R403"/>
  <c r="S392"/>
  <c r="R392"/>
  <c r="S387"/>
  <c r="R387"/>
  <c r="S378"/>
  <c r="R378"/>
  <c r="S371"/>
  <c r="R371"/>
  <c r="S361"/>
  <c r="R361"/>
  <c r="S353"/>
  <c r="R353"/>
  <c r="S345"/>
  <c r="R345"/>
  <c r="S325"/>
  <c r="R325"/>
  <c r="S318"/>
  <c r="R318"/>
  <c r="S311"/>
  <c r="R311"/>
  <c r="S300"/>
  <c r="R300"/>
  <c r="S292"/>
  <c r="R292"/>
  <c r="S280"/>
  <c r="R280"/>
  <c r="S266"/>
  <c r="R266"/>
  <c r="S260"/>
  <c r="R260"/>
  <c r="S248"/>
  <c r="R248"/>
  <c r="S241"/>
  <c r="R241"/>
  <c r="S230"/>
  <c r="R230"/>
  <c r="S224"/>
  <c r="R224"/>
  <c r="S212"/>
  <c r="R212"/>
  <c r="S206"/>
  <c r="R206"/>
  <c r="S202"/>
  <c r="R202"/>
  <c r="S198"/>
  <c r="R198"/>
  <c r="S194"/>
  <c r="R194"/>
  <c r="S188"/>
  <c r="R188"/>
  <c r="S181"/>
  <c r="R181"/>
  <c r="S177"/>
  <c r="R177"/>
  <c r="S173"/>
  <c r="R173"/>
  <c r="S170"/>
  <c r="R170"/>
  <c r="S166"/>
  <c r="R166"/>
  <c r="S162"/>
  <c r="R162"/>
  <c r="S158"/>
  <c r="R158"/>
  <c r="S154"/>
  <c r="R154"/>
  <c r="S150"/>
  <c r="R150"/>
  <c r="S146"/>
  <c r="R146"/>
  <c r="S136"/>
  <c r="R136"/>
  <c r="S132"/>
  <c r="R132"/>
  <c r="S128"/>
  <c r="R128"/>
  <c r="S123"/>
  <c r="R123"/>
  <c r="S120"/>
  <c r="R120"/>
  <c r="S116"/>
  <c r="R116"/>
  <c r="S112"/>
  <c r="R112"/>
  <c r="S109"/>
  <c r="R109"/>
  <c r="S106"/>
  <c r="R106"/>
  <c r="S103"/>
  <c r="R103"/>
  <c r="S99"/>
  <c r="R99"/>
  <c r="S95"/>
  <c r="R95"/>
  <c r="S92"/>
  <c r="R92"/>
  <c r="S89"/>
  <c r="R89"/>
  <c r="S86"/>
  <c r="R86"/>
  <c r="S83"/>
  <c r="R83"/>
  <c r="S79"/>
  <c r="R79"/>
  <c r="S75"/>
  <c r="R75"/>
  <c r="S71"/>
  <c r="R71"/>
  <c r="S65"/>
  <c r="R65"/>
  <c r="S61"/>
  <c r="R61"/>
  <c r="S57"/>
  <c r="R57"/>
  <c r="S53"/>
  <c r="R53"/>
  <c r="S49"/>
  <c r="R49"/>
  <c r="S45"/>
  <c r="R45"/>
  <c r="S43"/>
  <c r="R43"/>
  <c r="S39"/>
  <c r="R39"/>
  <c r="S34"/>
  <c r="R34"/>
  <c r="S30"/>
  <c r="R30"/>
  <c r="S27"/>
  <c r="R27"/>
  <c r="S23"/>
  <c r="R23"/>
  <c r="S21"/>
  <c r="R21"/>
  <c r="S14"/>
  <c r="R14"/>
  <c r="S10"/>
  <c r="R10"/>
  <c r="S7"/>
  <c r="R7"/>
  <c r="S4"/>
  <c r="R4"/>
  <c r="S418"/>
  <c r="R418"/>
  <c r="S414"/>
  <c r="R414"/>
  <c r="S407"/>
  <c r="R407"/>
  <c r="S399"/>
  <c r="R399"/>
  <c r="S389"/>
  <c r="R389"/>
  <c r="S384"/>
  <c r="R384"/>
  <c r="S381"/>
  <c r="R381"/>
  <c r="S375"/>
  <c r="R375"/>
  <c r="S368"/>
  <c r="R368"/>
  <c r="S365"/>
  <c r="R365"/>
  <c r="S357"/>
  <c r="R357"/>
  <c r="S349"/>
  <c r="R349"/>
  <c r="S341"/>
  <c r="R341"/>
  <c r="S337"/>
  <c r="R337"/>
  <c r="S332"/>
  <c r="R332"/>
  <c r="S329"/>
  <c r="R329"/>
  <c r="S314"/>
  <c r="R314"/>
  <c r="S308"/>
  <c r="R308"/>
  <c r="S304"/>
  <c r="R304"/>
  <c r="S296"/>
  <c r="R296"/>
  <c r="S288"/>
  <c r="R288"/>
  <c r="S284"/>
  <c r="R284"/>
  <c r="S277"/>
  <c r="R277"/>
  <c r="S276"/>
  <c r="R276"/>
  <c r="S270"/>
  <c r="R270"/>
  <c r="S256"/>
  <c r="R256"/>
  <c r="S252"/>
  <c r="R252"/>
  <c r="S244"/>
  <c r="R244"/>
  <c r="S237"/>
  <c r="R237"/>
  <c r="S234"/>
  <c r="R234"/>
  <c r="S220"/>
  <c r="R220"/>
  <c r="S216"/>
  <c r="R216"/>
  <c r="S209"/>
  <c r="R209"/>
  <c r="S733"/>
  <c r="R733"/>
  <c r="S728"/>
  <c r="R728"/>
  <c r="S724"/>
  <c r="R724"/>
  <c r="S720"/>
  <c r="R720"/>
  <c r="S717"/>
  <c r="R717"/>
  <c r="S714"/>
  <c r="R714"/>
  <c r="S711"/>
  <c r="R711"/>
  <c r="S707"/>
  <c r="R707"/>
  <c r="S704"/>
  <c r="R704"/>
  <c r="S698"/>
  <c r="R698"/>
  <c r="S695"/>
  <c r="R695"/>
  <c r="S692"/>
  <c r="R692"/>
  <c r="S690"/>
  <c r="R690"/>
  <c r="S687"/>
  <c r="R687"/>
  <c r="S684"/>
  <c r="R684"/>
  <c r="S681"/>
  <c r="R681"/>
  <c r="S678"/>
  <c r="R678"/>
  <c r="S674"/>
  <c r="R674"/>
  <c r="S669"/>
  <c r="R669"/>
  <c r="S665"/>
  <c r="R665"/>
  <c r="S661"/>
  <c r="R661"/>
  <c r="S658"/>
  <c r="R658"/>
  <c r="S655"/>
  <c r="R655"/>
  <c r="S651"/>
  <c r="R651"/>
  <c r="S648"/>
  <c r="R648"/>
  <c r="S645"/>
  <c r="R645"/>
  <c r="S642"/>
  <c r="R642"/>
  <c r="S639"/>
  <c r="R639"/>
  <c r="S636"/>
  <c r="R636"/>
  <c r="S632"/>
  <c r="R632"/>
  <c r="S629"/>
  <c r="R629"/>
  <c r="S625"/>
  <c r="R625"/>
  <c r="S620"/>
  <c r="R620"/>
  <c r="S617"/>
  <c r="R617"/>
  <c r="S613"/>
  <c r="R613"/>
  <c r="S610"/>
  <c r="R610"/>
  <c r="S606"/>
  <c r="R606"/>
  <c r="S602"/>
  <c r="R602"/>
  <c r="S598"/>
  <c r="R598"/>
  <c r="S595"/>
  <c r="R595"/>
  <c r="S591"/>
  <c r="R591"/>
  <c r="S586"/>
  <c r="R586"/>
  <c r="S580"/>
  <c r="R580"/>
  <c r="S576"/>
  <c r="R576"/>
  <c r="S572"/>
  <c r="R572"/>
  <c r="S569"/>
  <c r="R569"/>
  <c r="S565"/>
  <c r="R565"/>
  <c r="S561"/>
  <c r="R561"/>
  <c r="S558"/>
  <c r="R558"/>
  <c r="S554"/>
  <c r="R554"/>
  <c r="S550"/>
  <c r="R550"/>
  <c r="S546"/>
  <c r="R546"/>
  <c r="S539"/>
  <c r="R539"/>
  <c r="S535"/>
  <c r="R535"/>
  <c r="S532"/>
  <c r="R532"/>
  <c r="S526"/>
  <c r="R526"/>
  <c r="S524"/>
  <c r="R524"/>
  <c r="S521"/>
  <c r="R521"/>
  <c r="S518"/>
  <c r="R518"/>
  <c r="S514"/>
  <c r="R514"/>
  <c r="S510"/>
  <c r="R510"/>
  <c r="S500"/>
  <c r="R500"/>
  <c r="S497"/>
  <c r="R497"/>
  <c r="S494"/>
  <c r="R494"/>
  <c r="S492"/>
  <c r="R492"/>
  <c r="S486"/>
  <c r="R486"/>
  <c r="S482"/>
  <c r="R482"/>
  <c r="S477"/>
  <c r="R477"/>
  <c r="S468"/>
  <c r="R468"/>
  <c r="S462"/>
  <c r="R462"/>
  <c r="S455"/>
  <c r="R455"/>
  <c r="S451"/>
  <c r="R451"/>
  <c r="S447"/>
  <c r="R447"/>
  <c r="S440"/>
  <c r="R440"/>
  <c r="S437"/>
  <c r="R437"/>
  <c r="S433"/>
  <c r="R433"/>
  <c r="S430"/>
  <c r="R430"/>
  <c r="S426"/>
  <c r="R426"/>
  <c r="S422"/>
  <c r="R422"/>
  <c r="S415"/>
  <c r="R415"/>
  <c r="S412"/>
  <c r="R412"/>
  <c r="S408"/>
  <c r="R408"/>
  <c r="S404"/>
  <c r="R404"/>
  <c r="S400"/>
  <c r="R400"/>
  <c r="S396"/>
  <c r="R396"/>
  <c r="S393"/>
  <c r="R393"/>
  <c r="S390"/>
  <c r="R390"/>
  <c r="S385"/>
  <c r="R385"/>
  <c r="S379"/>
  <c r="R379"/>
  <c r="S372"/>
  <c r="R372"/>
  <c r="S366"/>
  <c r="R366"/>
  <c r="S362"/>
  <c r="R362"/>
  <c r="S358"/>
  <c r="R358"/>
  <c r="S354"/>
  <c r="R354"/>
  <c r="S350"/>
  <c r="R350"/>
  <c r="S346"/>
  <c r="R346"/>
  <c r="S342"/>
  <c r="R342"/>
  <c r="S338"/>
  <c r="R338"/>
  <c r="S333"/>
  <c r="R333"/>
  <c r="S326"/>
  <c r="R326"/>
  <c r="S322"/>
  <c r="R322"/>
  <c r="S319"/>
  <c r="R319"/>
  <c r="S315"/>
  <c r="R315"/>
  <c r="S312"/>
  <c r="R312"/>
  <c r="S309"/>
  <c r="R309"/>
  <c r="S305"/>
  <c r="R305"/>
  <c r="S301"/>
  <c r="R301"/>
  <c r="S297"/>
  <c r="R297"/>
  <c r="S293"/>
  <c r="R293"/>
  <c r="S289"/>
  <c r="R289"/>
  <c r="S285"/>
  <c r="R285"/>
  <c r="S281"/>
  <c r="R281"/>
  <c r="S278"/>
  <c r="R278"/>
  <c r="S271"/>
  <c r="R271"/>
  <c r="S267"/>
  <c r="R267"/>
  <c r="S264"/>
  <c r="R264"/>
  <c r="S261"/>
  <c r="R261"/>
  <c r="S257"/>
  <c r="R257"/>
  <c r="S253"/>
  <c r="R253"/>
  <c r="S249"/>
  <c r="R249"/>
  <c r="S245"/>
  <c r="R245"/>
  <c r="S238"/>
  <c r="R238"/>
  <c r="S235"/>
  <c r="R235"/>
  <c r="S231"/>
  <c r="R231"/>
  <c r="S228"/>
  <c r="R228"/>
  <c r="S225"/>
  <c r="R225"/>
  <c r="S221"/>
  <c r="R221"/>
  <c r="S217"/>
  <c r="R217"/>
  <c r="S213"/>
  <c r="R213"/>
  <c r="S210"/>
  <c r="R210"/>
  <c r="S207"/>
  <c r="R207"/>
  <c r="S203"/>
  <c r="R203"/>
  <c r="S199"/>
  <c r="R199"/>
  <c r="S195"/>
  <c r="R195"/>
  <c r="S189"/>
  <c r="R189"/>
  <c r="S185"/>
  <c r="R185"/>
  <c r="S182"/>
  <c r="R182"/>
  <c r="S178"/>
  <c r="R178"/>
  <c r="S174"/>
  <c r="R174"/>
  <c r="S171"/>
  <c r="R171"/>
  <c r="S167"/>
  <c r="R167"/>
  <c r="S163"/>
  <c r="R163"/>
  <c r="S159"/>
  <c r="R159"/>
  <c r="S155"/>
  <c r="R155"/>
  <c r="S151"/>
  <c r="R151"/>
  <c r="S147"/>
  <c r="R147"/>
  <c r="S143"/>
  <c r="R143"/>
  <c r="S140"/>
  <c r="R140"/>
  <c r="S137"/>
  <c r="R137"/>
  <c r="S133"/>
  <c r="R133"/>
  <c r="S129"/>
  <c r="R129"/>
  <c r="S127"/>
  <c r="R127"/>
  <c r="S124"/>
  <c r="R124"/>
  <c r="S121"/>
  <c r="R121"/>
  <c r="S117"/>
  <c r="R117"/>
  <c r="S113"/>
  <c r="R113"/>
  <c r="S110"/>
  <c r="R110"/>
  <c r="S107"/>
  <c r="R107"/>
  <c r="S100"/>
  <c r="R100"/>
  <c r="S96"/>
  <c r="R96"/>
  <c r="S90"/>
  <c r="R90"/>
  <c r="S87"/>
  <c r="R87"/>
  <c r="S84"/>
  <c r="R84"/>
  <c r="S80"/>
  <c r="R80"/>
  <c r="S76"/>
  <c r="R76"/>
  <c r="S72"/>
  <c r="R72"/>
  <c r="S69"/>
  <c r="R69"/>
  <c r="S66"/>
  <c r="R66"/>
  <c r="S62"/>
  <c r="R62"/>
  <c r="S58"/>
  <c r="R58"/>
  <c r="S54"/>
  <c r="R54"/>
  <c r="S50"/>
  <c r="R50"/>
  <c r="S46"/>
  <c r="R46"/>
  <c r="S40"/>
  <c r="R40"/>
  <c r="S36"/>
  <c r="R36"/>
  <c r="S31"/>
  <c r="R31"/>
  <c r="S28"/>
  <c r="R28"/>
  <c r="S24"/>
  <c r="R24"/>
  <c r="S18"/>
  <c r="R18"/>
  <c r="S15"/>
  <c r="R15"/>
  <c r="S11"/>
  <c r="R11"/>
  <c r="S8"/>
  <c r="R8"/>
  <c r="S5"/>
  <c r="R5"/>
  <c r="E6" i="11"/>
  <c r="F6"/>
  <c r="G6"/>
  <c r="H6" s="1"/>
  <c r="E7"/>
  <c r="F7"/>
  <c r="G7"/>
  <c r="H7" s="1"/>
  <c r="E8"/>
  <c r="F8"/>
  <c r="G8"/>
  <c r="H8" s="1"/>
  <c r="E9"/>
  <c r="F9"/>
  <c r="G9"/>
  <c r="H9" s="1"/>
  <c r="E10"/>
  <c r="F10"/>
  <c r="I10" s="1"/>
  <c r="G10"/>
  <c r="H10" s="1"/>
  <c r="E11"/>
  <c r="F11"/>
  <c r="G11"/>
  <c r="H11" s="1"/>
  <c r="E12"/>
  <c r="F12"/>
  <c r="G12"/>
  <c r="H12" s="1"/>
  <c r="E13"/>
  <c r="F13"/>
  <c r="G13"/>
  <c r="E14"/>
  <c r="F14"/>
  <c r="I14" s="1"/>
  <c r="G14"/>
  <c r="H14" s="1"/>
  <c r="E15"/>
  <c r="F15"/>
  <c r="G15"/>
  <c r="H15" s="1"/>
  <c r="E16"/>
  <c r="F16"/>
  <c r="G16"/>
  <c r="H16" s="1"/>
  <c r="E17"/>
  <c r="F17"/>
  <c r="G17"/>
  <c r="H17" s="1"/>
  <c r="E18"/>
  <c r="F18"/>
  <c r="I18" s="1"/>
  <c r="G18"/>
  <c r="H18" s="1"/>
  <c r="E19"/>
  <c r="F19"/>
  <c r="G19"/>
  <c r="H19" s="1"/>
  <c r="E20"/>
  <c r="F20"/>
  <c r="G20"/>
  <c r="H20" s="1"/>
  <c r="E21"/>
  <c r="F21"/>
  <c r="G21"/>
  <c r="H21" s="1"/>
  <c r="E22"/>
  <c r="F22"/>
  <c r="I22" s="1"/>
  <c r="G22"/>
  <c r="H22" s="1"/>
  <c r="E23"/>
  <c r="F23"/>
  <c r="G23"/>
  <c r="H23" s="1"/>
  <c r="E24"/>
  <c r="F24"/>
  <c r="G24"/>
  <c r="H24" s="1"/>
  <c r="E25"/>
  <c r="F25"/>
  <c r="G25"/>
  <c r="E26"/>
  <c r="F26"/>
  <c r="I26" s="1"/>
  <c r="G26"/>
  <c r="H26" s="1"/>
  <c r="E27"/>
  <c r="F27"/>
  <c r="G27"/>
  <c r="H27" s="1"/>
  <c r="E28"/>
  <c r="F28"/>
  <c r="G28"/>
  <c r="H28" s="1"/>
  <c r="E29"/>
  <c r="F29"/>
  <c r="G29"/>
  <c r="E30"/>
  <c r="F30"/>
  <c r="I30" s="1"/>
  <c r="G30"/>
  <c r="H30" s="1"/>
  <c r="E31"/>
  <c r="F31"/>
  <c r="G31"/>
  <c r="H31" s="1"/>
  <c r="E32"/>
  <c r="F32"/>
  <c r="G32"/>
  <c r="H32" s="1"/>
  <c r="E33"/>
  <c r="F33"/>
  <c r="G33"/>
  <c r="H33" s="1"/>
  <c r="E34"/>
  <c r="F34"/>
  <c r="I34" s="1"/>
  <c r="G34"/>
  <c r="H34" s="1"/>
  <c r="E35"/>
  <c r="F35"/>
  <c r="G35"/>
  <c r="H35" s="1"/>
  <c r="E36"/>
  <c r="F36"/>
  <c r="G36"/>
  <c r="H36" s="1"/>
  <c r="E37"/>
  <c r="F37"/>
  <c r="G37"/>
  <c r="E38"/>
  <c r="F38"/>
  <c r="I38" s="1"/>
  <c r="G38"/>
  <c r="H38" s="1"/>
  <c r="E39"/>
  <c r="F39"/>
  <c r="G39"/>
  <c r="H39" s="1"/>
  <c r="E40"/>
  <c r="F40"/>
  <c r="G40"/>
  <c r="H40" s="1"/>
  <c r="E41"/>
  <c r="F41"/>
  <c r="G41"/>
  <c r="E42"/>
  <c r="F42"/>
  <c r="I42" s="1"/>
  <c r="G42"/>
  <c r="H42" s="1"/>
  <c r="E43"/>
  <c r="F43"/>
  <c r="G43"/>
  <c r="H43" s="1"/>
  <c r="E44"/>
  <c r="F44"/>
  <c r="G44"/>
  <c r="H44" s="1"/>
  <c r="E45"/>
  <c r="F45"/>
  <c r="G45"/>
  <c r="H45" s="1"/>
  <c r="E46"/>
  <c r="F46"/>
  <c r="I46" s="1"/>
  <c r="G46"/>
  <c r="H46" s="1"/>
  <c r="G5"/>
  <c r="H5" s="1"/>
  <c r="F5"/>
  <c r="I5" s="1"/>
  <c r="E5"/>
  <c r="B6"/>
  <c r="J6" s="1"/>
  <c r="B7"/>
  <c r="K7" s="1"/>
  <c r="B8"/>
  <c r="L8" s="1"/>
  <c r="B9"/>
  <c r="M9" s="1"/>
  <c r="B10"/>
  <c r="J10" s="1"/>
  <c r="B11"/>
  <c r="K11" s="1"/>
  <c r="B12"/>
  <c r="L12" s="1"/>
  <c r="B13"/>
  <c r="M13" s="1"/>
  <c r="B14"/>
  <c r="J14" s="1"/>
  <c r="B15"/>
  <c r="K15" s="1"/>
  <c r="B16"/>
  <c r="L16" s="1"/>
  <c r="B17"/>
  <c r="M17" s="1"/>
  <c r="B18"/>
  <c r="J18" s="1"/>
  <c r="B19"/>
  <c r="K19" s="1"/>
  <c r="B20"/>
  <c r="L20" s="1"/>
  <c r="B21"/>
  <c r="M21" s="1"/>
  <c r="B22"/>
  <c r="J22" s="1"/>
  <c r="B23"/>
  <c r="K23" s="1"/>
  <c r="B24"/>
  <c r="L24" s="1"/>
  <c r="B25"/>
  <c r="M25" s="1"/>
  <c r="B26"/>
  <c r="J26" s="1"/>
  <c r="B27"/>
  <c r="K27" s="1"/>
  <c r="B28"/>
  <c r="L28" s="1"/>
  <c r="B29"/>
  <c r="M29" s="1"/>
  <c r="B30"/>
  <c r="J30" s="1"/>
  <c r="B31"/>
  <c r="K31" s="1"/>
  <c r="B32"/>
  <c r="L32" s="1"/>
  <c r="B33"/>
  <c r="M33" s="1"/>
  <c r="B34"/>
  <c r="J34" s="1"/>
  <c r="B35"/>
  <c r="K35" s="1"/>
  <c r="B36"/>
  <c r="L36" s="1"/>
  <c r="B37"/>
  <c r="M37" s="1"/>
  <c r="B38"/>
  <c r="J38" s="1"/>
  <c r="B39"/>
  <c r="K39" s="1"/>
  <c r="B40"/>
  <c r="L40" s="1"/>
  <c r="B41"/>
  <c r="M41" s="1"/>
  <c r="B42"/>
  <c r="J42" s="1"/>
  <c r="B43"/>
  <c r="K43" s="1"/>
  <c r="B44"/>
  <c r="L44" s="1"/>
  <c r="B45"/>
  <c r="M45" s="1"/>
  <c r="B46"/>
  <c r="J46" s="1"/>
  <c r="B5"/>
  <c r="J5" s="1"/>
  <c r="I6" l="1"/>
  <c r="AG5" i="1"/>
  <c r="AF5"/>
  <c r="AI5"/>
  <c r="AH5"/>
  <c r="O5"/>
  <c r="AG11"/>
  <c r="AF11"/>
  <c r="AI11"/>
  <c r="AH11"/>
  <c r="O11"/>
  <c r="AG18"/>
  <c r="AF18"/>
  <c r="AI18"/>
  <c r="AH18"/>
  <c r="O18"/>
  <c r="AG24"/>
  <c r="AF24"/>
  <c r="AI24"/>
  <c r="AH24"/>
  <c r="O24"/>
  <c r="AG31"/>
  <c r="AF31"/>
  <c r="AI31"/>
  <c r="AH31"/>
  <c r="O31"/>
  <c r="AG36"/>
  <c r="AF36"/>
  <c r="AI36"/>
  <c r="AH36"/>
  <c r="O36"/>
  <c r="D6" i="17"/>
  <c r="E6" s="1"/>
  <c r="F6" s="1"/>
  <c r="AG50" i="1"/>
  <c r="AF50"/>
  <c r="AH50"/>
  <c r="AI50"/>
  <c r="O50"/>
  <c r="AG58"/>
  <c r="AF58"/>
  <c r="AI58"/>
  <c r="AH58"/>
  <c r="O58"/>
  <c r="AG69"/>
  <c r="AF69"/>
  <c r="AI69"/>
  <c r="AH69"/>
  <c r="O69"/>
  <c r="AI76"/>
  <c r="AH76"/>
  <c r="AG76"/>
  <c r="AF76"/>
  <c r="O76"/>
  <c r="AI84"/>
  <c r="AH84"/>
  <c r="AG84"/>
  <c r="AF84"/>
  <c r="O84"/>
  <c r="AI90"/>
  <c r="AH90"/>
  <c r="AG90"/>
  <c r="AF90"/>
  <c r="O90"/>
  <c r="AI96"/>
  <c r="AH96"/>
  <c r="AG96"/>
  <c r="AF96"/>
  <c r="O96"/>
  <c r="AI110"/>
  <c r="AH110"/>
  <c r="AG110"/>
  <c r="AF110"/>
  <c r="O110"/>
  <c r="AI117"/>
  <c r="AH117"/>
  <c r="AG117"/>
  <c r="AF117"/>
  <c r="O117"/>
  <c r="AI124"/>
  <c r="AH124"/>
  <c r="AG124"/>
  <c r="AF124"/>
  <c r="O124"/>
  <c r="AI129"/>
  <c r="AG129"/>
  <c r="AF129"/>
  <c r="AH129"/>
  <c r="O129"/>
  <c r="AI137"/>
  <c r="AF137"/>
  <c r="AG137"/>
  <c r="AH137"/>
  <c r="O137"/>
  <c r="AI143"/>
  <c r="AF143"/>
  <c r="AH143"/>
  <c r="AG143"/>
  <c r="O143"/>
  <c r="AI151"/>
  <c r="AF151"/>
  <c r="AG151"/>
  <c r="AH151"/>
  <c r="O151"/>
  <c r="AI159"/>
  <c r="AF159"/>
  <c r="AH159"/>
  <c r="AG159"/>
  <c r="O159"/>
  <c r="AI167"/>
  <c r="AF167"/>
  <c r="AG167"/>
  <c r="AH167"/>
  <c r="O167"/>
  <c r="AI174"/>
  <c r="AF174"/>
  <c r="AH174"/>
  <c r="AG174"/>
  <c r="O174"/>
  <c r="AI182"/>
  <c r="AF182"/>
  <c r="AG182"/>
  <c r="AH182"/>
  <c r="O182"/>
  <c r="AH189"/>
  <c r="AG189"/>
  <c r="AI189"/>
  <c r="AF189"/>
  <c r="O189"/>
  <c r="AH195"/>
  <c r="AG195"/>
  <c r="AI195"/>
  <c r="AF195"/>
  <c r="O195"/>
  <c r="AH203"/>
  <c r="AG203"/>
  <c r="AI203"/>
  <c r="AF203"/>
  <c r="O203"/>
  <c r="AH210"/>
  <c r="AG210"/>
  <c r="AI210"/>
  <c r="AF210"/>
  <c r="O210"/>
  <c r="AH217"/>
  <c r="AG217"/>
  <c r="AI217"/>
  <c r="AF217"/>
  <c r="O217"/>
  <c r="AH225"/>
  <c r="AG225"/>
  <c r="AI225"/>
  <c r="AF225"/>
  <c r="O225"/>
  <c r="AH231"/>
  <c r="AG231"/>
  <c r="AI231"/>
  <c r="AF231"/>
  <c r="O231"/>
  <c r="AH238"/>
  <c r="AG238"/>
  <c r="AI238"/>
  <c r="AF238"/>
  <c r="O238"/>
  <c r="AH245"/>
  <c r="AG245"/>
  <c r="AI245"/>
  <c r="AF245"/>
  <c r="O245"/>
  <c r="AH253"/>
  <c r="AG253"/>
  <c r="AI253"/>
  <c r="AF253"/>
  <c r="O253"/>
  <c r="AH261"/>
  <c r="AF261"/>
  <c r="AI261"/>
  <c r="AG261"/>
  <c r="O261"/>
  <c r="AH267"/>
  <c r="AF267"/>
  <c r="AI267"/>
  <c r="AG267"/>
  <c r="O267"/>
  <c r="AH278"/>
  <c r="AI278"/>
  <c r="AG278"/>
  <c r="AF278"/>
  <c r="O278"/>
  <c r="AH285"/>
  <c r="AI285"/>
  <c r="AG285"/>
  <c r="AF285"/>
  <c r="O285"/>
  <c r="AH293"/>
  <c r="AI293"/>
  <c r="AG293"/>
  <c r="AF293"/>
  <c r="O293"/>
  <c r="AH301"/>
  <c r="AI301"/>
  <c r="AG301"/>
  <c r="AF301"/>
  <c r="O301"/>
  <c r="AG309"/>
  <c r="AF309"/>
  <c r="AI309"/>
  <c r="AH309"/>
  <c r="O309"/>
  <c r="AG315"/>
  <c r="AF315"/>
  <c r="AI315"/>
  <c r="AH315"/>
  <c r="O315"/>
  <c r="AG322"/>
  <c r="AF322"/>
  <c r="AI322"/>
  <c r="AH322"/>
  <c r="O322"/>
  <c r="AG342"/>
  <c r="AF342"/>
  <c r="AI342"/>
  <c r="AH342"/>
  <c r="O342"/>
  <c r="AG350"/>
  <c r="AF350"/>
  <c r="AI350"/>
  <c r="AH350"/>
  <c r="O350"/>
  <c r="AG358"/>
  <c r="AF358"/>
  <c r="AI358"/>
  <c r="AH358"/>
  <c r="O358"/>
  <c r="AG366"/>
  <c r="AF366"/>
  <c r="AI366"/>
  <c r="AH366"/>
  <c r="O366"/>
  <c r="AG372"/>
  <c r="AF372"/>
  <c r="AI372"/>
  <c r="AH372"/>
  <c r="O372"/>
  <c r="AG379"/>
  <c r="AF379"/>
  <c r="AI379"/>
  <c r="AH379"/>
  <c r="O379"/>
  <c r="AG385"/>
  <c r="AF385"/>
  <c r="AI385"/>
  <c r="AH385"/>
  <c r="O385"/>
  <c r="AG390"/>
  <c r="AF390"/>
  <c r="AI390"/>
  <c r="AH390"/>
  <c r="O390"/>
  <c r="AG396"/>
  <c r="AF396"/>
  <c r="AI396"/>
  <c r="AH396"/>
  <c r="O396"/>
  <c r="AG404"/>
  <c r="AF404"/>
  <c r="AI404"/>
  <c r="AH404"/>
  <c r="O404"/>
  <c r="AG412"/>
  <c r="AF412"/>
  <c r="AI412"/>
  <c r="AH412"/>
  <c r="O412"/>
  <c r="AG426"/>
  <c r="AF426"/>
  <c r="AI426"/>
  <c r="AH426"/>
  <c r="O426"/>
  <c r="AG433"/>
  <c r="AI433"/>
  <c r="AF433"/>
  <c r="AH433"/>
  <c r="O433"/>
  <c r="AG440"/>
  <c r="AI440"/>
  <c r="AF440"/>
  <c r="AH440"/>
  <c r="O440"/>
  <c r="AG447"/>
  <c r="AI447"/>
  <c r="AF447"/>
  <c r="AH447"/>
  <c r="O447"/>
  <c r="AG455"/>
  <c r="AI455"/>
  <c r="AF455"/>
  <c r="AH455"/>
  <c r="O455"/>
  <c r="AG462"/>
  <c r="AI462"/>
  <c r="AF462"/>
  <c r="AH462"/>
  <c r="O462"/>
  <c r="AG468"/>
  <c r="AI468"/>
  <c r="AF468"/>
  <c r="AH468"/>
  <c r="O468"/>
  <c r="AG486"/>
  <c r="AF486"/>
  <c r="AI486"/>
  <c r="AH486"/>
  <c r="O486"/>
  <c r="AI492"/>
  <c r="AF492"/>
  <c r="AH492"/>
  <c r="AG492"/>
  <c r="O492"/>
  <c r="AI497"/>
  <c r="AF497"/>
  <c r="AH497"/>
  <c r="AG497"/>
  <c r="O497"/>
  <c r="AF510"/>
  <c r="AI510"/>
  <c r="AH510"/>
  <c r="AG510"/>
  <c r="O510"/>
  <c r="AI518"/>
  <c r="AH518"/>
  <c r="AG518"/>
  <c r="O518"/>
  <c r="AF518"/>
  <c r="AI521"/>
  <c r="AH521"/>
  <c r="AF521"/>
  <c r="AG521"/>
  <c r="O521"/>
  <c r="AH526"/>
  <c r="AI526"/>
  <c r="AF526"/>
  <c r="AG526"/>
  <c r="O526"/>
  <c r="AF532"/>
  <c r="AG532"/>
  <c r="AI532"/>
  <c r="AH532"/>
  <c r="O532"/>
  <c r="AF539"/>
  <c r="AI539"/>
  <c r="AH539"/>
  <c r="AG539"/>
  <c r="O539"/>
  <c r="AF546"/>
  <c r="AH546"/>
  <c r="AG546"/>
  <c r="AI546"/>
  <c r="O546"/>
  <c r="AH554"/>
  <c r="AG554"/>
  <c r="AF554"/>
  <c r="AI554"/>
  <c r="O554"/>
  <c r="AG561"/>
  <c r="AI561"/>
  <c r="AF561"/>
  <c r="AH561"/>
  <c r="O561"/>
  <c r="AH569"/>
  <c r="AF569"/>
  <c r="AI569"/>
  <c r="AG569"/>
  <c r="O569"/>
  <c r="AI576"/>
  <c r="AH576"/>
  <c r="AG576"/>
  <c r="AF576"/>
  <c r="O576"/>
  <c r="AH595"/>
  <c r="AG595"/>
  <c r="AI595"/>
  <c r="AF595"/>
  <c r="O595"/>
  <c r="AH602"/>
  <c r="AG602"/>
  <c r="AI602"/>
  <c r="AF602"/>
  <c r="O602"/>
  <c r="AH610"/>
  <c r="AI610"/>
  <c r="AG610"/>
  <c r="AF610"/>
  <c r="O610"/>
  <c r="AG617"/>
  <c r="AI617"/>
  <c r="AH617"/>
  <c r="AF617"/>
  <c r="O617"/>
  <c r="AF629"/>
  <c r="AI629"/>
  <c r="AH629"/>
  <c r="AG629"/>
  <c r="O629"/>
  <c r="AF636"/>
  <c r="AI636"/>
  <c r="AH636"/>
  <c r="AG636"/>
  <c r="O636"/>
  <c r="AF642"/>
  <c r="AI642"/>
  <c r="AH642"/>
  <c r="AG642"/>
  <c r="O642"/>
  <c r="AF648"/>
  <c r="AH648"/>
  <c r="AG648"/>
  <c r="AI648"/>
  <c r="O648"/>
  <c r="AF655"/>
  <c r="AH655"/>
  <c r="AG655"/>
  <c r="AI655"/>
  <c r="O655"/>
  <c r="AG661"/>
  <c r="AF661"/>
  <c r="AI661"/>
  <c r="AH661"/>
  <c r="O661"/>
  <c r="AG669"/>
  <c r="AI669"/>
  <c r="AH669"/>
  <c r="AF669"/>
  <c r="O669"/>
  <c r="AG674"/>
  <c r="AF674"/>
  <c r="AI674"/>
  <c r="AH674"/>
  <c r="O674"/>
  <c r="AG681"/>
  <c r="AF681"/>
  <c r="AI681"/>
  <c r="AH681"/>
  <c r="O681"/>
  <c r="AG687"/>
  <c r="AF687"/>
  <c r="AI687"/>
  <c r="AH687"/>
  <c r="O687"/>
  <c r="AG692"/>
  <c r="AF692"/>
  <c r="AI692"/>
  <c r="AH692"/>
  <c r="O692"/>
  <c r="AG698"/>
  <c r="AF698"/>
  <c r="AI698"/>
  <c r="AH698"/>
  <c r="O698"/>
  <c r="AG704"/>
  <c r="AH704"/>
  <c r="AF704"/>
  <c r="AI704"/>
  <c r="O704"/>
  <c r="AG711"/>
  <c r="AH711"/>
  <c r="AF711"/>
  <c r="AI711"/>
  <c r="O711"/>
  <c r="AG717"/>
  <c r="AH717"/>
  <c r="AF717"/>
  <c r="AI717"/>
  <c r="O717"/>
  <c r="AG724"/>
  <c r="AF724"/>
  <c r="AH724"/>
  <c r="AI724"/>
  <c r="O724"/>
  <c r="AF216"/>
  <c r="AI216"/>
  <c r="AH216"/>
  <c r="AG216"/>
  <c r="O216"/>
  <c r="AF237"/>
  <c r="AI237"/>
  <c r="AH237"/>
  <c r="AG237"/>
  <c r="O237"/>
  <c r="AF252"/>
  <c r="AI252"/>
  <c r="AH252"/>
  <c r="AG252"/>
  <c r="O252"/>
  <c r="AF276"/>
  <c r="AI276"/>
  <c r="AH276"/>
  <c r="AG276"/>
  <c r="O276"/>
  <c r="AF284"/>
  <c r="AG284"/>
  <c r="AI284"/>
  <c r="AH284"/>
  <c r="O284"/>
  <c r="AF296"/>
  <c r="AI296"/>
  <c r="AH296"/>
  <c r="AG296"/>
  <c r="O296"/>
  <c r="AI308"/>
  <c r="AH308"/>
  <c r="AF308"/>
  <c r="AG308"/>
  <c r="O308"/>
  <c r="AI332"/>
  <c r="AH332"/>
  <c r="AF332"/>
  <c r="AG332"/>
  <c r="O332"/>
  <c r="AI341"/>
  <c r="AH341"/>
  <c r="AF341"/>
  <c r="AG341"/>
  <c r="O341"/>
  <c r="AI357"/>
  <c r="AH357"/>
  <c r="AF357"/>
  <c r="AG357"/>
  <c r="O357"/>
  <c r="AI368"/>
  <c r="AH368"/>
  <c r="AF368"/>
  <c r="AG368"/>
  <c r="O368"/>
  <c r="AI381"/>
  <c r="AH381"/>
  <c r="AF381"/>
  <c r="AG381"/>
  <c r="O381"/>
  <c r="AI389"/>
  <c r="AH389"/>
  <c r="AF389"/>
  <c r="AG389"/>
  <c r="O389"/>
  <c r="AI399"/>
  <c r="AH399"/>
  <c r="AF399"/>
  <c r="AG399"/>
  <c r="O399"/>
  <c r="AI414"/>
  <c r="AH414"/>
  <c r="AF414"/>
  <c r="AG414"/>
  <c r="O414"/>
  <c r="AI4"/>
  <c r="AH4"/>
  <c r="AF4"/>
  <c r="AG4"/>
  <c r="O4"/>
  <c r="AI10"/>
  <c r="AH10"/>
  <c r="AF10"/>
  <c r="AG10"/>
  <c r="O10"/>
  <c r="AI23"/>
  <c r="AH23"/>
  <c r="AF23"/>
  <c r="AG23"/>
  <c r="O23"/>
  <c r="AI30"/>
  <c r="AH30"/>
  <c r="AF30"/>
  <c r="AG30"/>
  <c r="O30"/>
  <c r="AI43"/>
  <c r="AH43"/>
  <c r="AF43"/>
  <c r="AG43"/>
  <c r="O43"/>
  <c r="AI49"/>
  <c r="AH49"/>
  <c r="AG49"/>
  <c r="AF49"/>
  <c r="O49"/>
  <c r="AI57"/>
  <c r="AH57"/>
  <c r="AG57"/>
  <c r="AF57"/>
  <c r="O57"/>
  <c r="AG75"/>
  <c r="AF75"/>
  <c r="AI75"/>
  <c r="AH75"/>
  <c r="O75"/>
  <c r="AG83"/>
  <c r="AF83"/>
  <c r="AI83"/>
  <c r="AH83"/>
  <c r="O83"/>
  <c r="AG89"/>
  <c r="AF89"/>
  <c r="AI89"/>
  <c r="AH89"/>
  <c r="O89"/>
  <c r="AG95"/>
  <c r="AF95"/>
  <c r="AI95"/>
  <c r="AH95"/>
  <c r="O95"/>
  <c r="AG103"/>
  <c r="AF103"/>
  <c r="AI103"/>
  <c r="AH103"/>
  <c r="O103"/>
  <c r="AG109"/>
  <c r="AF109"/>
  <c r="AI109"/>
  <c r="AH109"/>
  <c r="O109"/>
  <c r="AG116"/>
  <c r="AF116"/>
  <c r="AI116"/>
  <c r="AH116"/>
  <c r="O116"/>
  <c r="AG123"/>
  <c r="AF123"/>
  <c r="AI123"/>
  <c r="AH123"/>
  <c r="O123"/>
  <c r="AG128"/>
  <c r="AI128"/>
  <c r="AH128"/>
  <c r="AF128"/>
  <c r="O128"/>
  <c r="AG136"/>
  <c r="AH136"/>
  <c r="AF136"/>
  <c r="AI136"/>
  <c r="O136"/>
  <c r="AG150"/>
  <c r="AH150"/>
  <c r="AF150"/>
  <c r="AI150"/>
  <c r="O150"/>
  <c r="AG158"/>
  <c r="AH158"/>
  <c r="AF158"/>
  <c r="AI158"/>
  <c r="O158"/>
  <c r="AG166"/>
  <c r="AH166"/>
  <c r="AF166"/>
  <c r="AI166"/>
  <c r="O166"/>
  <c r="AG173"/>
  <c r="AH173"/>
  <c r="AF173"/>
  <c r="AI173"/>
  <c r="O173"/>
  <c r="AG181"/>
  <c r="AH181"/>
  <c r="AF181"/>
  <c r="D28" i="17" s="1"/>
  <c r="E28" s="1"/>
  <c r="F28" s="1"/>
  <c r="AI181" i="1"/>
  <c r="O181"/>
  <c r="AF188"/>
  <c r="AI188"/>
  <c r="AH188"/>
  <c r="AG188"/>
  <c r="O188"/>
  <c r="AF198"/>
  <c r="AI198"/>
  <c r="AH198"/>
  <c r="AG198"/>
  <c r="O198"/>
  <c r="AF206"/>
  <c r="AI206"/>
  <c r="AH206"/>
  <c r="AG206"/>
  <c r="O206"/>
  <c r="AF224"/>
  <c r="AI224"/>
  <c r="AH224"/>
  <c r="AG224"/>
  <c r="O224"/>
  <c r="AF241"/>
  <c r="AI241"/>
  <c r="AH241"/>
  <c r="AG241"/>
  <c r="O241"/>
  <c r="AF260"/>
  <c r="AH260"/>
  <c r="AG260"/>
  <c r="AI260"/>
  <c r="O260"/>
  <c r="AG8"/>
  <c r="AF8"/>
  <c r="AI8"/>
  <c r="AH8"/>
  <c r="O8"/>
  <c r="AG15"/>
  <c r="AF15"/>
  <c r="AI15"/>
  <c r="AH15"/>
  <c r="O15"/>
  <c r="AG28"/>
  <c r="AF28"/>
  <c r="AI28"/>
  <c r="AH28"/>
  <c r="O28"/>
  <c r="D20" i="17"/>
  <c r="E20" s="1"/>
  <c r="F20" s="1"/>
  <c r="AG40" i="1"/>
  <c r="AF40"/>
  <c r="AI40"/>
  <c r="AH40"/>
  <c r="O40"/>
  <c r="AG46"/>
  <c r="AF46"/>
  <c r="AI46"/>
  <c r="AH46"/>
  <c r="O46"/>
  <c r="AG54"/>
  <c r="AI54"/>
  <c r="AH54"/>
  <c r="AF54"/>
  <c r="O54"/>
  <c r="AG62"/>
  <c r="AI62"/>
  <c r="AH62"/>
  <c r="AF62"/>
  <c r="O62"/>
  <c r="AG66"/>
  <c r="AI66"/>
  <c r="AH66"/>
  <c r="AF66"/>
  <c r="O66"/>
  <c r="AG72"/>
  <c r="AI72"/>
  <c r="AH72"/>
  <c r="AF72"/>
  <c r="O72"/>
  <c r="AI80"/>
  <c r="AH80"/>
  <c r="AG80"/>
  <c r="AF80"/>
  <c r="O80"/>
  <c r="AI87"/>
  <c r="AH87"/>
  <c r="AG87"/>
  <c r="AF87"/>
  <c r="O87"/>
  <c r="AI100"/>
  <c r="AH100"/>
  <c r="AG100"/>
  <c r="AF100"/>
  <c r="O100"/>
  <c r="AI107"/>
  <c r="AH107"/>
  <c r="AG107"/>
  <c r="AF107"/>
  <c r="O107"/>
  <c r="AI113"/>
  <c r="AH113"/>
  <c r="AG113"/>
  <c r="AF113"/>
  <c r="O113"/>
  <c r="AI121"/>
  <c r="AH121"/>
  <c r="AG121"/>
  <c r="AF121"/>
  <c r="O121"/>
  <c r="AI127"/>
  <c r="AH127"/>
  <c r="AG127"/>
  <c r="AF127"/>
  <c r="O127"/>
  <c r="AI133"/>
  <c r="AH133"/>
  <c r="AG133"/>
  <c r="AF133"/>
  <c r="O133"/>
  <c r="AI140"/>
  <c r="AH140"/>
  <c r="AG140"/>
  <c r="AF140"/>
  <c r="O140"/>
  <c r="AI147"/>
  <c r="AH147"/>
  <c r="AG147"/>
  <c r="AF147"/>
  <c r="O147"/>
  <c r="AI155"/>
  <c r="AH155"/>
  <c r="AG155"/>
  <c r="AF155"/>
  <c r="O155"/>
  <c r="AI163"/>
  <c r="AH163"/>
  <c r="AG163"/>
  <c r="AF163"/>
  <c r="O163"/>
  <c r="AI171"/>
  <c r="AH171"/>
  <c r="AG171"/>
  <c r="AF171"/>
  <c r="O171"/>
  <c r="AI178"/>
  <c r="AH178"/>
  <c r="AG178"/>
  <c r="AF178"/>
  <c r="O178"/>
  <c r="AH185"/>
  <c r="AG185"/>
  <c r="AI185"/>
  <c r="AF185"/>
  <c r="O185"/>
  <c r="AH199"/>
  <c r="AG199"/>
  <c r="AI199"/>
  <c r="AF199"/>
  <c r="O199"/>
  <c r="AH207"/>
  <c r="AG207"/>
  <c r="AI207"/>
  <c r="AF207"/>
  <c r="O207"/>
  <c r="AH213"/>
  <c r="AG213"/>
  <c r="AI213"/>
  <c r="AF213"/>
  <c r="O213"/>
  <c r="AH221"/>
  <c r="AG221"/>
  <c r="AI221"/>
  <c r="AF221"/>
  <c r="O221"/>
  <c r="AH228"/>
  <c r="AG228"/>
  <c r="AI228"/>
  <c r="AF228"/>
  <c r="O228"/>
  <c r="AH235"/>
  <c r="AG235"/>
  <c r="AI235"/>
  <c r="AF235"/>
  <c r="O235"/>
  <c r="AH249"/>
  <c r="AG249"/>
  <c r="AI249"/>
  <c r="AF249"/>
  <c r="O249"/>
  <c r="AH257"/>
  <c r="AG257"/>
  <c r="AI257"/>
  <c r="AF257"/>
  <c r="O257"/>
  <c r="AH264"/>
  <c r="AI264"/>
  <c r="AG264"/>
  <c r="AF264"/>
  <c r="O264"/>
  <c r="AH271"/>
  <c r="AI271"/>
  <c r="AG271"/>
  <c r="AF271"/>
  <c r="O271"/>
  <c r="AH281"/>
  <c r="AG281"/>
  <c r="AF281"/>
  <c r="AI281"/>
  <c r="O281"/>
  <c r="AH289"/>
  <c r="AG289"/>
  <c r="AF289"/>
  <c r="AI289"/>
  <c r="O289"/>
  <c r="AH297"/>
  <c r="AG297"/>
  <c r="AF297"/>
  <c r="AI297"/>
  <c r="O297"/>
  <c r="AH305"/>
  <c r="AG305"/>
  <c r="AF305"/>
  <c r="AI305"/>
  <c r="O305"/>
  <c r="AG312"/>
  <c r="AF312"/>
  <c r="AI312"/>
  <c r="AH312"/>
  <c r="O312"/>
  <c r="AG319"/>
  <c r="AF319"/>
  <c r="AI319"/>
  <c r="AH319"/>
  <c r="O319"/>
  <c r="AG326"/>
  <c r="AF326"/>
  <c r="AI326"/>
  <c r="AH326"/>
  <c r="O326"/>
  <c r="AG333"/>
  <c r="AF333"/>
  <c r="AI333"/>
  <c r="AH333"/>
  <c r="O333"/>
  <c r="AG338"/>
  <c r="AF338"/>
  <c r="AI338"/>
  <c r="AH338"/>
  <c r="O338"/>
  <c r="AG346"/>
  <c r="AF346"/>
  <c r="AI346"/>
  <c r="AH346"/>
  <c r="O346"/>
  <c r="AG354"/>
  <c r="AF354"/>
  <c r="AI354"/>
  <c r="AH354"/>
  <c r="O354"/>
  <c r="AG362"/>
  <c r="AF362"/>
  <c r="AI362"/>
  <c r="AH362"/>
  <c r="O362"/>
  <c r="AG393"/>
  <c r="AF393"/>
  <c r="AI393"/>
  <c r="AH393"/>
  <c r="O393"/>
  <c r="AG400"/>
  <c r="AF400"/>
  <c r="AI400"/>
  <c r="AH400"/>
  <c r="O400"/>
  <c r="AG408"/>
  <c r="AF408"/>
  <c r="AI408"/>
  <c r="AH408"/>
  <c r="O408"/>
  <c r="AG415"/>
  <c r="AF415"/>
  <c r="AI415"/>
  <c r="AH415"/>
  <c r="O415"/>
  <c r="AG422"/>
  <c r="AF422"/>
  <c r="AI422"/>
  <c r="AH422"/>
  <c r="O422"/>
  <c r="AG430"/>
  <c r="AF430"/>
  <c r="D14" i="17" s="1"/>
  <c r="E14" s="1"/>
  <c r="F14" s="1"/>
  <c r="AI430" i="1"/>
  <c r="AH430"/>
  <c r="O430"/>
  <c r="AG437"/>
  <c r="AH437"/>
  <c r="AF437"/>
  <c r="AI437"/>
  <c r="O437"/>
  <c r="AG451"/>
  <c r="AH451"/>
  <c r="AF451"/>
  <c r="AI451"/>
  <c r="O451"/>
  <c r="AG477"/>
  <c r="AH477"/>
  <c r="AF477"/>
  <c r="AI477"/>
  <c r="O477"/>
  <c r="AG482"/>
  <c r="AH482"/>
  <c r="AI482"/>
  <c r="AF482"/>
  <c r="O482"/>
  <c r="AI494"/>
  <c r="AF494"/>
  <c r="AH494"/>
  <c r="AG494"/>
  <c r="O494"/>
  <c r="AI500"/>
  <c r="AH500"/>
  <c r="AF500"/>
  <c r="AG500"/>
  <c r="O500"/>
  <c r="AI514"/>
  <c r="AF514"/>
  <c r="AH514"/>
  <c r="AG514"/>
  <c r="O514"/>
  <c r="AI524"/>
  <c r="AH524"/>
  <c r="AG524"/>
  <c r="O524"/>
  <c r="AF524"/>
  <c r="AF535"/>
  <c r="AI535"/>
  <c r="AH535"/>
  <c r="AG535"/>
  <c r="O535"/>
  <c r="AH550"/>
  <c r="AG550"/>
  <c r="AF550"/>
  <c r="AI550"/>
  <c r="O550"/>
  <c r="AG558"/>
  <c r="AF558"/>
  <c r="AI558"/>
  <c r="AH558"/>
  <c r="O558"/>
  <c r="AH565"/>
  <c r="AF565"/>
  <c r="AG565"/>
  <c r="AI565"/>
  <c r="O565"/>
  <c r="AH572"/>
  <c r="AI572"/>
  <c r="AG572"/>
  <c r="AF572"/>
  <c r="O572"/>
  <c r="AI580"/>
  <c r="AH580"/>
  <c r="AG580"/>
  <c r="AF580"/>
  <c r="O580"/>
  <c r="AI586"/>
  <c r="AH586"/>
  <c r="AF586"/>
  <c r="AG586"/>
  <c r="O586"/>
  <c r="AH591"/>
  <c r="AG591"/>
  <c r="AF591"/>
  <c r="AI591"/>
  <c r="O591"/>
  <c r="AH598"/>
  <c r="AG598"/>
  <c r="AF598"/>
  <c r="AI598"/>
  <c r="O598"/>
  <c r="AH606"/>
  <c r="AG606"/>
  <c r="AF606"/>
  <c r="AI606"/>
  <c r="O606"/>
  <c r="AH613"/>
  <c r="AG613"/>
  <c r="AF613"/>
  <c r="AI613"/>
  <c r="O613"/>
  <c r="AG620"/>
  <c r="AF620"/>
  <c r="AI620"/>
  <c r="AH620"/>
  <c r="O620"/>
  <c r="AF625"/>
  <c r="AI625"/>
  <c r="AH625"/>
  <c r="AG625"/>
  <c r="O625"/>
  <c r="AF632"/>
  <c r="AI632"/>
  <c r="AH632"/>
  <c r="AG632"/>
  <c r="O632"/>
  <c r="AF639"/>
  <c r="AI639"/>
  <c r="AH639"/>
  <c r="AG639"/>
  <c r="O639"/>
  <c r="AF645"/>
  <c r="AI645"/>
  <c r="AH645"/>
  <c r="AG645"/>
  <c r="O645"/>
  <c r="AF651"/>
  <c r="AI651"/>
  <c r="AG651"/>
  <c r="AH651"/>
  <c r="O651"/>
  <c r="AF658"/>
  <c r="AI658"/>
  <c r="AH658"/>
  <c r="AG658"/>
  <c r="O658"/>
  <c r="AG665"/>
  <c r="AI665"/>
  <c r="AH665"/>
  <c r="AF665"/>
  <c r="O665"/>
  <c r="AG678"/>
  <c r="AF678"/>
  <c r="AI678"/>
  <c r="AH678"/>
  <c r="O678"/>
  <c r="AG684"/>
  <c r="AF684"/>
  <c r="AI684"/>
  <c r="AH684"/>
  <c r="O684"/>
  <c r="AG690"/>
  <c r="AF690"/>
  <c r="AI690"/>
  <c r="AH690"/>
  <c r="O690"/>
  <c r="AG695"/>
  <c r="AF695"/>
  <c r="AI695"/>
  <c r="AH695"/>
  <c r="O695"/>
  <c r="AG707"/>
  <c r="AI707"/>
  <c r="AH707"/>
  <c r="AF707"/>
  <c r="O707"/>
  <c r="AG714"/>
  <c r="AI714"/>
  <c r="AH714"/>
  <c r="AF714"/>
  <c r="O714"/>
  <c r="AG720"/>
  <c r="AI720"/>
  <c r="AH720"/>
  <c r="AF720"/>
  <c r="O720"/>
  <c r="AF728"/>
  <c r="AG728"/>
  <c r="AI728"/>
  <c r="AH728"/>
  <c r="O728"/>
  <c r="AG733"/>
  <c r="AH733"/>
  <c r="AI733"/>
  <c r="AF733"/>
  <c r="O733"/>
  <c r="AF209"/>
  <c r="AI209"/>
  <c r="AH209"/>
  <c r="AG209"/>
  <c r="O209"/>
  <c r="AF220"/>
  <c r="AI220"/>
  <c r="AH220"/>
  <c r="AG220"/>
  <c r="O220"/>
  <c r="AF234"/>
  <c r="AI234"/>
  <c r="AH234"/>
  <c r="AG234"/>
  <c r="O234"/>
  <c r="AF244"/>
  <c r="AI244"/>
  <c r="AH244"/>
  <c r="AG244"/>
  <c r="O244"/>
  <c r="AF256"/>
  <c r="AI256"/>
  <c r="AH256"/>
  <c r="AG256"/>
  <c r="O256"/>
  <c r="AF270"/>
  <c r="AI270"/>
  <c r="AH270"/>
  <c r="AG270"/>
  <c r="O270"/>
  <c r="AF277"/>
  <c r="AG277"/>
  <c r="AI277"/>
  <c r="AH277"/>
  <c r="O277"/>
  <c r="AF288"/>
  <c r="AI288"/>
  <c r="AH288"/>
  <c r="AG288"/>
  <c r="O288"/>
  <c r="AF304"/>
  <c r="AI304"/>
  <c r="AH304"/>
  <c r="AG304"/>
  <c r="O304"/>
  <c r="AI314"/>
  <c r="AH314"/>
  <c r="AF314"/>
  <c r="AG314"/>
  <c r="O314"/>
  <c r="AI329"/>
  <c r="AH329"/>
  <c r="AF329"/>
  <c r="AG329"/>
  <c r="O329"/>
  <c r="AI337"/>
  <c r="AH337"/>
  <c r="AF337"/>
  <c r="AG337"/>
  <c r="O337"/>
  <c r="AI349"/>
  <c r="AH349"/>
  <c r="AF349"/>
  <c r="AG349"/>
  <c r="O349"/>
  <c r="AI365"/>
  <c r="AH365"/>
  <c r="AF365"/>
  <c r="AG365"/>
  <c r="O365"/>
  <c r="AI375"/>
  <c r="AH375"/>
  <c r="AF375"/>
  <c r="AG375"/>
  <c r="O375"/>
  <c r="AI384"/>
  <c r="AH384"/>
  <c r="AF384"/>
  <c r="AG384"/>
  <c r="O384"/>
  <c r="AI407"/>
  <c r="AH407"/>
  <c r="AF407"/>
  <c r="AG407"/>
  <c r="O407"/>
  <c r="AI418"/>
  <c r="AH418"/>
  <c r="AF418"/>
  <c r="AG418"/>
  <c r="O418"/>
  <c r="AI7"/>
  <c r="AH7"/>
  <c r="AF7"/>
  <c r="AG7"/>
  <c r="O7"/>
  <c r="AI14"/>
  <c r="AH14"/>
  <c r="AF14"/>
  <c r="AG14"/>
  <c r="O14"/>
  <c r="AI21"/>
  <c r="AH21"/>
  <c r="AF21"/>
  <c r="AG21"/>
  <c r="O21"/>
  <c r="AI27"/>
  <c r="AH27"/>
  <c r="AF27"/>
  <c r="AG27"/>
  <c r="O27"/>
  <c r="AI34"/>
  <c r="AH34"/>
  <c r="AF34"/>
  <c r="AG34"/>
  <c r="O34"/>
  <c r="AI39"/>
  <c r="AH39"/>
  <c r="AF39"/>
  <c r="AG39"/>
  <c r="O39"/>
  <c r="AI45"/>
  <c r="AH45"/>
  <c r="AF45"/>
  <c r="AG45"/>
  <c r="O45"/>
  <c r="AI53"/>
  <c r="AF53"/>
  <c r="AG53"/>
  <c r="AH53"/>
  <c r="O53"/>
  <c r="AI61"/>
  <c r="AF61"/>
  <c r="AH61"/>
  <c r="AG61"/>
  <c r="O61"/>
  <c r="AI65"/>
  <c r="AF65"/>
  <c r="AG65"/>
  <c r="AH65"/>
  <c r="O65"/>
  <c r="AI71"/>
  <c r="AF71"/>
  <c r="AH71"/>
  <c r="AG71"/>
  <c r="O71"/>
  <c r="AG79"/>
  <c r="AF79"/>
  <c r="AI79"/>
  <c r="AH79"/>
  <c r="O79"/>
  <c r="AG86"/>
  <c r="AF86"/>
  <c r="AI86"/>
  <c r="AH86"/>
  <c r="O86"/>
  <c r="AG92"/>
  <c r="AF92"/>
  <c r="AI92"/>
  <c r="AH92"/>
  <c r="O92"/>
  <c r="AG99"/>
  <c r="AF99"/>
  <c r="AI99"/>
  <c r="AH99"/>
  <c r="O99"/>
  <c r="AG106"/>
  <c r="AF106"/>
  <c r="AI106"/>
  <c r="AH106"/>
  <c r="O106"/>
  <c r="AG112"/>
  <c r="AF112"/>
  <c r="AI112"/>
  <c r="AH112"/>
  <c r="O112"/>
  <c r="AG120"/>
  <c r="AF120"/>
  <c r="AI120"/>
  <c r="AH120"/>
  <c r="O120"/>
  <c r="AG132"/>
  <c r="AF132"/>
  <c r="AI132"/>
  <c r="AH132"/>
  <c r="O132"/>
  <c r="AG146"/>
  <c r="AI146"/>
  <c r="AH146"/>
  <c r="AF146"/>
  <c r="O146"/>
  <c r="AG154"/>
  <c r="AI154"/>
  <c r="AF154"/>
  <c r="AH154"/>
  <c r="O154"/>
  <c r="AG162"/>
  <c r="AI162"/>
  <c r="AH162"/>
  <c r="AF162"/>
  <c r="O162"/>
  <c r="AG170"/>
  <c r="AI170"/>
  <c r="AF170"/>
  <c r="AH170"/>
  <c r="O170"/>
  <c r="AG177"/>
  <c r="AI177"/>
  <c r="AH177"/>
  <c r="AF177"/>
  <c r="O177"/>
  <c r="AF194"/>
  <c r="AI194"/>
  <c r="AH194"/>
  <c r="AG194"/>
  <c r="O194"/>
  <c r="AF202"/>
  <c r="AI202"/>
  <c r="AH202"/>
  <c r="AG202"/>
  <c r="O202"/>
  <c r="AF212"/>
  <c r="AI212"/>
  <c r="AH212"/>
  <c r="AG212"/>
  <c r="O212"/>
  <c r="AF230"/>
  <c r="AI230"/>
  <c r="AH230"/>
  <c r="AG230"/>
  <c r="O230"/>
  <c r="AF248"/>
  <c r="AI248"/>
  <c r="AH248"/>
  <c r="AG248"/>
  <c r="O248"/>
  <c r="AF266"/>
  <c r="AH266"/>
  <c r="AG266"/>
  <c r="AI266"/>
  <c r="O266"/>
  <c r="AF280"/>
  <c r="AI280"/>
  <c r="AH280"/>
  <c r="AG280"/>
  <c r="O280"/>
  <c r="AI621"/>
  <c r="AH621"/>
  <c r="AG621"/>
  <c r="AF621"/>
  <c r="O621"/>
  <c r="AG33"/>
  <c r="AF33"/>
  <c r="AH33"/>
  <c r="AI33"/>
  <c r="O33"/>
  <c r="AI98"/>
  <c r="AH98"/>
  <c r="AF98"/>
  <c r="AG98"/>
  <c r="O98"/>
  <c r="AH193"/>
  <c r="AG193"/>
  <c r="AI193"/>
  <c r="AF193"/>
  <c r="O193"/>
  <c r="AG663"/>
  <c r="AH663"/>
  <c r="AF663"/>
  <c r="AI663"/>
  <c r="O663"/>
  <c r="AF551"/>
  <c r="AI551"/>
  <c r="AH551"/>
  <c r="AG551"/>
  <c r="O551"/>
  <c r="AG581"/>
  <c r="AF581"/>
  <c r="AH581"/>
  <c r="AI581"/>
  <c r="O581"/>
  <c r="AF607"/>
  <c r="AI607"/>
  <c r="AH607"/>
  <c r="AG607"/>
  <c r="O607"/>
  <c r="AH652"/>
  <c r="AI652"/>
  <c r="AG652"/>
  <c r="AF652"/>
  <c r="O652"/>
  <c r="AI679"/>
  <c r="AH679"/>
  <c r="AG679"/>
  <c r="AF679"/>
  <c r="O679"/>
  <c r="AI702"/>
  <c r="AH702"/>
  <c r="AG702"/>
  <c r="AF702"/>
  <c r="O702"/>
  <c r="AF292"/>
  <c r="AG292"/>
  <c r="AI292"/>
  <c r="AH292"/>
  <c r="O292"/>
  <c r="AI311"/>
  <c r="AH311"/>
  <c r="AF311"/>
  <c r="AG311"/>
  <c r="O311"/>
  <c r="AI325"/>
  <c r="AH325"/>
  <c r="AF325"/>
  <c r="AG325"/>
  <c r="O325"/>
  <c r="AI345"/>
  <c r="AH345"/>
  <c r="AF345"/>
  <c r="AG345"/>
  <c r="O345"/>
  <c r="AI361"/>
  <c r="AH361"/>
  <c r="AF361"/>
  <c r="AG361"/>
  <c r="O361"/>
  <c r="AI378"/>
  <c r="AH378"/>
  <c r="AF378"/>
  <c r="AG378"/>
  <c r="O378"/>
  <c r="AI392"/>
  <c r="AH392"/>
  <c r="AF392"/>
  <c r="AG392"/>
  <c r="O392"/>
  <c r="AI411"/>
  <c r="AH411"/>
  <c r="AF411"/>
  <c r="AG411"/>
  <c r="O411"/>
  <c r="AI19"/>
  <c r="AH19"/>
  <c r="AG19"/>
  <c r="AF19"/>
  <c r="O19"/>
  <c r="AG97"/>
  <c r="AF97"/>
  <c r="AH97"/>
  <c r="AI97"/>
  <c r="O97"/>
  <c r="AF239"/>
  <c r="AI239"/>
  <c r="AG239"/>
  <c r="AH239"/>
  <c r="O239"/>
  <c r="AF290"/>
  <c r="AI290"/>
  <c r="AH290"/>
  <c r="AG290"/>
  <c r="O290"/>
  <c r="AI376"/>
  <c r="AH376"/>
  <c r="AG376"/>
  <c r="AF376"/>
  <c r="O376"/>
  <c r="AI441"/>
  <c r="AH441"/>
  <c r="AG441"/>
  <c r="AF441"/>
  <c r="O441"/>
  <c r="AH495"/>
  <c r="AG495"/>
  <c r="O495"/>
  <c r="AF495"/>
  <c r="AI495"/>
  <c r="AF570"/>
  <c r="AI570"/>
  <c r="AH570"/>
  <c r="AG570"/>
  <c r="O570"/>
  <c r="AI432"/>
  <c r="AG432"/>
  <c r="AF432"/>
  <c r="AH432"/>
  <c r="O432"/>
  <c r="AI446"/>
  <c r="AG446"/>
  <c r="AF446"/>
  <c r="AH446"/>
  <c r="O446"/>
  <c r="AI454"/>
  <c r="AG454"/>
  <c r="AF454"/>
  <c r="AH454"/>
  <c r="O454"/>
  <c r="AI461"/>
  <c r="AG461"/>
  <c r="AF461"/>
  <c r="AH461"/>
  <c r="O461"/>
  <c r="AI467"/>
  <c r="AG467"/>
  <c r="AF467"/>
  <c r="AH467"/>
  <c r="O467"/>
  <c r="AI473"/>
  <c r="AG473"/>
  <c r="AF473"/>
  <c r="AH473"/>
  <c r="O473"/>
  <c r="AI485"/>
  <c r="AH485"/>
  <c r="O485"/>
  <c r="AG485"/>
  <c r="AF485"/>
  <c r="AG491"/>
  <c r="AF491"/>
  <c r="O491"/>
  <c r="AI491"/>
  <c r="AH491"/>
  <c r="AG496"/>
  <c r="AH496"/>
  <c r="AF496"/>
  <c r="AI496"/>
  <c r="O496"/>
  <c r="AG503"/>
  <c r="AH503"/>
  <c r="O503"/>
  <c r="AF503"/>
  <c r="AI503"/>
  <c r="AG513"/>
  <c r="AH513"/>
  <c r="O513"/>
  <c r="AF513"/>
  <c r="AI513"/>
  <c r="AH534"/>
  <c r="AF534"/>
  <c r="AI534"/>
  <c r="AG534"/>
  <c r="O534"/>
  <c r="AH545"/>
  <c r="AI545"/>
  <c r="AG545"/>
  <c r="AF545"/>
  <c r="D26" i="17" s="1"/>
  <c r="E26" s="1"/>
  <c r="F26" s="1"/>
  <c r="O545" i="1"/>
  <c r="AI560"/>
  <c r="AF560"/>
  <c r="AH560"/>
  <c r="AG560"/>
  <c r="O560"/>
  <c r="AF571"/>
  <c r="AI571"/>
  <c r="AH571"/>
  <c r="AG571"/>
  <c r="O571"/>
  <c r="AG583"/>
  <c r="AF583"/>
  <c r="AI583"/>
  <c r="AH583"/>
  <c r="O583"/>
  <c r="AF605"/>
  <c r="AI605"/>
  <c r="AG605"/>
  <c r="AH605"/>
  <c r="O605"/>
  <c r="AI616"/>
  <c r="AF616"/>
  <c r="AH616"/>
  <c r="AG616"/>
  <c r="O616"/>
  <c r="AH624"/>
  <c r="AG624"/>
  <c r="AI624"/>
  <c r="AF624"/>
  <c r="O624"/>
  <c r="AH638"/>
  <c r="AG638"/>
  <c r="AI638"/>
  <c r="AF638"/>
  <c r="O638"/>
  <c r="AH647"/>
  <c r="AI647"/>
  <c r="AG647"/>
  <c r="AF647"/>
  <c r="O647"/>
  <c r="AI660"/>
  <c r="AH660"/>
  <c r="AG660"/>
  <c r="AF660"/>
  <c r="O660"/>
  <c r="AI672"/>
  <c r="AH672"/>
  <c r="AG672"/>
  <c r="AF672"/>
  <c r="O672"/>
  <c r="AI701"/>
  <c r="AH701"/>
  <c r="AF701"/>
  <c r="AG701"/>
  <c r="O701"/>
  <c r="AI710"/>
  <c r="AH710"/>
  <c r="AG710"/>
  <c r="AF710"/>
  <c r="O710"/>
  <c r="AI719"/>
  <c r="AG719"/>
  <c r="AF719"/>
  <c r="AH719"/>
  <c r="O719"/>
  <c r="AH732"/>
  <c r="AI732"/>
  <c r="AG732"/>
  <c r="AF732"/>
  <c r="O732"/>
  <c r="AG9"/>
  <c r="AF9"/>
  <c r="AH9"/>
  <c r="AI9"/>
  <c r="O9"/>
  <c r="AG42"/>
  <c r="AF42"/>
  <c r="AH42"/>
  <c r="AI42"/>
  <c r="O42"/>
  <c r="AG52"/>
  <c r="AH52"/>
  <c r="AF52"/>
  <c r="D13" i="17" s="1"/>
  <c r="E13" s="1"/>
  <c r="F13" s="1"/>
  <c r="AI52" i="1"/>
  <c r="O52"/>
  <c r="AG74"/>
  <c r="AI74"/>
  <c r="AH74"/>
  <c r="AF74"/>
  <c r="O74"/>
  <c r="AI88"/>
  <c r="AH88"/>
  <c r="AF88"/>
  <c r="AG88"/>
  <c r="O88"/>
  <c r="AI131"/>
  <c r="AH131"/>
  <c r="AG131"/>
  <c r="AF131"/>
  <c r="O131"/>
  <c r="AI142"/>
  <c r="AH142"/>
  <c r="AF142"/>
  <c r="AG142"/>
  <c r="O142"/>
  <c r="AI157"/>
  <c r="AH157"/>
  <c r="AF157"/>
  <c r="AG157"/>
  <c r="O157"/>
  <c r="AI169"/>
  <c r="AG169"/>
  <c r="AF169"/>
  <c r="AH169"/>
  <c r="O169"/>
  <c r="AF184"/>
  <c r="AI184"/>
  <c r="AG184"/>
  <c r="AH184"/>
  <c r="O184"/>
  <c r="AH205"/>
  <c r="AG205"/>
  <c r="AI205"/>
  <c r="AF205"/>
  <c r="O205"/>
  <c r="AH215"/>
  <c r="AG215"/>
  <c r="AI215"/>
  <c r="AF215"/>
  <c r="O215"/>
  <c r="AH229"/>
  <c r="AG229"/>
  <c r="AI229"/>
  <c r="AF229"/>
  <c r="O229"/>
  <c r="AH240"/>
  <c r="AG240"/>
  <c r="AI240"/>
  <c r="AF240"/>
  <c r="O240"/>
  <c r="AH251"/>
  <c r="AG251"/>
  <c r="AI251"/>
  <c r="AF251"/>
  <c r="O251"/>
  <c r="AH265"/>
  <c r="AI265"/>
  <c r="AG265"/>
  <c r="AF265"/>
  <c r="O265"/>
  <c r="AH275"/>
  <c r="AF275"/>
  <c r="AI275"/>
  <c r="AG275"/>
  <c r="O275"/>
  <c r="AH283"/>
  <c r="AI283"/>
  <c r="AG283"/>
  <c r="AF283"/>
  <c r="O283"/>
  <c r="AH299"/>
  <c r="AI299"/>
  <c r="AG299"/>
  <c r="AF299"/>
  <c r="O299"/>
  <c r="AG321"/>
  <c r="AF321"/>
  <c r="AH321"/>
  <c r="AI321"/>
  <c r="O321"/>
  <c r="AG335"/>
  <c r="AF335"/>
  <c r="AH335"/>
  <c r="AI335"/>
  <c r="O335"/>
  <c r="AG344"/>
  <c r="AF344"/>
  <c r="AH344"/>
  <c r="AI344"/>
  <c r="O344"/>
  <c r="AG356"/>
  <c r="AF356"/>
  <c r="AH356"/>
  <c r="AI356"/>
  <c r="O356"/>
  <c r="AG370"/>
  <c r="AF370"/>
  <c r="AH370"/>
  <c r="AI370"/>
  <c r="O370"/>
  <c r="AG380"/>
  <c r="AF380"/>
  <c r="AH380"/>
  <c r="AI380"/>
  <c r="O380"/>
  <c r="AG402"/>
  <c r="AF402"/>
  <c r="AH402"/>
  <c r="AI402"/>
  <c r="O402"/>
  <c r="AG413"/>
  <c r="AF413"/>
  <c r="AH413"/>
  <c r="AI413"/>
  <c r="O413"/>
  <c r="AG424"/>
  <c r="AF424"/>
  <c r="AH424"/>
  <c r="AI424"/>
  <c r="O424"/>
  <c r="AG435"/>
  <c r="AF435"/>
  <c r="AH435"/>
  <c r="O435"/>
  <c r="AI435"/>
  <c r="AG449"/>
  <c r="AF449"/>
  <c r="AH449"/>
  <c r="AI449"/>
  <c r="O449"/>
  <c r="AG460"/>
  <c r="AI460"/>
  <c r="AH460"/>
  <c r="AF460"/>
  <c r="O460"/>
  <c r="AG470"/>
  <c r="AF470"/>
  <c r="AH470"/>
  <c r="O470"/>
  <c r="AI470"/>
  <c r="AG480"/>
  <c r="AF480"/>
  <c r="O480"/>
  <c r="AI480"/>
  <c r="AH480"/>
  <c r="AF490"/>
  <c r="AI490"/>
  <c r="O490"/>
  <c r="AH490"/>
  <c r="AG490"/>
  <c r="AI508"/>
  <c r="O508"/>
  <c r="AH508"/>
  <c r="AF508"/>
  <c r="AG508"/>
  <c r="AI519"/>
  <c r="O519"/>
  <c r="AH519"/>
  <c r="AF519"/>
  <c r="AG519"/>
  <c r="AH528"/>
  <c r="AI528"/>
  <c r="AG528"/>
  <c r="AF528"/>
  <c r="O528"/>
  <c r="AF537"/>
  <c r="AI537"/>
  <c r="AH537"/>
  <c r="AG537"/>
  <c r="O537"/>
  <c r="AH552"/>
  <c r="AG552"/>
  <c r="AF552"/>
  <c r="AI552"/>
  <c r="O552"/>
  <c r="AH563"/>
  <c r="AF563"/>
  <c r="AI563"/>
  <c r="AG563"/>
  <c r="O563"/>
  <c r="AI574"/>
  <c r="AH574"/>
  <c r="AF574"/>
  <c r="AG574"/>
  <c r="O574"/>
  <c r="AH596"/>
  <c r="AG596"/>
  <c r="AI596"/>
  <c r="AF596"/>
  <c r="O596"/>
  <c r="AH608"/>
  <c r="AI608"/>
  <c r="AG608"/>
  <c r="AF608"/>
  <c r="O608"/>
  <c r="AF640"/>
  <c r="AI640"/>
  <c r="AG640"/>
  <c r="AH640"/>
  <c r="O640"/>
  <c r="AF650"/>
  <c r="AI650"/>
  <c r="AH650"/>
  <c r="AG650"/>
  <c r="O650"/>
  <c r="AG693"/>
  <c r="AF693"/>
  <c r="AH693"/>
  <c r="AI693"/>
  <c r="O693"/>
  <c r="AF726"/>
  <c r="AI726"/>
  <c r="AH726"/>
  <c r="AG726"/>
  <c r="O726"/>
  <c r="AI22"/>
  <c r="AH22"/>
  <c r="AG22"/>
  <c r="AF22"/>
  <c r="O22"/>
  <c r="AI35"/>
  <c r="AH35"/>
  <c r="AG35"/>
  <c r="AF35"/>
  <c r="O35"/>
  <c r="AI59"/>
  <c r="AH59"/>
  <c r="AF59"/>
  <c r="AG59"/>
  <c r="O59"/>
  <c r="AG81"/>
  <c r="AF81"/>
  <c r="AH81"/>
  <c r="AI81"/>
  <c r="O81"/>
  <c r="AG93"/>
  <c r="AF93"/>
  <c r="AH93"/>
  <c r="AI93"/>
  <c r="O93"/>
  <c r="AG108"/>
  <c r="AF108"/>
  <c r="AH108"/>
  <c r="AI108"/>
  <c r="O108"/>
  <c r="AG118"/>
  <c r="AF118"/>
  <c r="AH118"/>
  <c r="AI118"/>
  <c r="O118"/>
  <c r="AG134"/>
  <c r="AF134"/>
  <c r="AH134"/>
  <c r="AI134"/>
  <c r="O134"/>
  <c r="AG144"/>
  <c r="AI144"/>
  <c r="AH144"/>
  <c r="AF144"/>
  <c r="O144"/>
  <c r="AG156"/>
  <c r="AF156"/>
  <c r="AI156"/>
  <c r="AH156"/>
  <c r="O156"/>
  <c r="AG175"/>
  <c r="AI175"/>
  <c r="AH175"/>
  <c r="AF175"/>
  <c r="O175"/>
  <c r="AF186"/>
  <c r="AI186"/>
  <c r="AG186"/>
  <c r="AH186"/>
  <c r="O186"/>
  <c r="AF204"/>
  <c r="AI204"/>
  <c r="AG204"/>
  <c r="AH204"/>
  <c r="O204"/>
  <c r="AF214"/>
  <c r="AI214"/>
  <c r="AG214"/>
  <c r="AH214"/>
  <c r="O214"/>
  <c r="AF242"/>
  <c r="AI242"/>
  <c r="AG242"/>
  <c r="AH242"/>
  <c r="O242"/>
  <c r="AF254"/>
  <c r="AI254"/>
  <c r="AG254"/>
  <c r="AH254"/>
  <c r="O254"/>
  <c r="AF272"/>
  <c r="AG272"/>
  <c r="AI272"/>
  <c r="AH272"/>
  <c r="O272"/>
  <c r="AF294"/>
  <c r="AH294"/>
  <c r="AG294"/>
  <c r="AI294"/>
  <c r="O294"/>
  <c r="AI310"/>
  <c r="AH310"/>
  <c r="AG310"/>
  <c r="AF310"/>
  <c r="O310"/>
  <c r="AI320"/>
  <c r="AH320"/>
  <c r="AG320"/>
  <c r="AF320"/>
  <c r="O320"/>
  <c r="AI334"/>
  <c r="AH334"/>
  <c r="AG334"/>
  <c r="AF334"/>
  <c r="O334"/>
  <c r="AI347"/>
  <c r="AH347"/>
  <c r="AG347"/>
  <c r="AF347"/>
  <c r="O347"/>
  <c r="AI359"/>
  <c r="AH359"/>
  <c r="AG359"/>
  <c r="AF359"/>
  <c r="O359"/>
  <c r="AI373"/>
  <c r="AH373"/>
  <c r="AG373"/>
  <c r="AF373"/>
  <c r="O373"/>
  <c r="AI397"/>
  <c r="AH397"/>
  <c r="AG397"/>
  <c r="AF397"/>
  <c r="O397"/>
  <c r="AI423"/>
  <c r="AH423"/>
  <c r="AG423"/>
  <c r="O423"/>
  <c r="AF423"/>
  <c r="AI434"/>
  <c r="AH434"/>
  <c r="AG434"/>
  <c r="AF434"/>
  <c r="O434"/>
  <c r="AI452"/>
  <c r="AF452"/>
  <c r="AG452"/>
  <c r="AH452"/>
  <c r="O452"/>
  <c r="AI474"/>
  <c r="AH474"/>
  <c r="AG474"/>
  <c r="O474"/>
  <c r="AF474"/>
  <c r="AG498"/>
  <c r="AF498"/>
  <c r="O498"/>
  <c r="AI498"/>
  <c r="AH498"/>
  <c r="AG507"/>
  <c r="O507"/>
  <c r="AF507"/>
  <c r="AH507"/>
  <c r="AI507"/>
  <c r="AF527"/>
  <c r="AG527"/>
  <c r="AI527"/>
  <c r="AH527"/>
  <c r="O527"/>
  <c r="AG540"/>
  <c r="AH540"/>
  <c r="AI540"/>
  <c r="AF540"/>
  <c r="O540"/>
  <c r="AI562"/>
  <c r="AG562"/>
  <c r="AF562"/>
  <c r="AH562"/>
  <c r="O562"/>
  <c r="AF589"/>
  <c r="AI589"/>
  <c r="AH589"/>
  <c r="AG589"/>
  <c r="O589"/>
  <c r="AH630"/>
  <c r="AG630"/>
  <c r="AI630"/>
  <c r="AF630"/>
  <c r="O630"/>
  <c r="AI670"/>
  <c r="AH670"/>
  <c r="AG670"/>
  <c r="AF670"/>
  <c r="O670"/>
  <c r="AI691"/>
  <c r="AH691"/>
  <c r="AG691"/>
  <c r="AF691"/>
  <c r="O691"/>
  <c r="AH725"/>
  <c r="AG725"/>
  <c r="AF725"/>
  <c r="AI725"/>
  <c r="O725"/>
  <c r="AH2"/>
  <c r="O2"/>
  <c r="AI2"/>
  <c r="AF2"/>
  <c r="AG2"/>
  <c r="AG509"/>
  <c r="AF509"/>
  <c r="O509"/>
  <c r="AI509"/>
  <c r="AH509"/>
  <c r="AF529"/>
  <c r="AG529"/>
  <c r="AH529"/>
  <c r="AI529"/>
  <c r="O529"/>
  <c r="AF549"/>
  <c r="AI549"/>
  <c r="AH549"/>
  <c r="AG549"/>
  <c r="O549"/>
  <c r="AF568"/>
  <c r="AH568"/>
  <c r="AI568"/>
  <c r="AG568"/>
  <c r="O568"/>
  <c r="AF601"/>
  <c r="AI601"/>
  <c r="AG601"/>
  <c r="AH601"/>
  <c r="O601"/>
  <c r="AI619"/>
  <c r="AH619"/>
  <c r="AG619"/>
  <c r="AF619"/>
  <c r="O619"/>
  <c r="AH635"/>
  <c r="AG635"/>
  <c r="AF635"/>
  <c r="AI635"/>
  <c r="O635"/>
  <c r="AI668"/>
  <c r="AG668"/>
  <c r="AF668"/>
  <c r="AH668"/>
  <c r="O668"/>
  <c r="AI697"/>
  <c r="AH697"/>
  <c r="AF697"/>
  <c r="AG697"/>
  <c r="O697"/>
  <c r="AI713"/>
  <c r="AG713"/>
  <c r="AF713"/>
  <c r="AH713"/>
  <c r="O713"/>
  <c r="AH730"/>
  <c r="AF730"/>
  <c r="AI730"/>
  <c r="AG730"/>
  <c r="O730"/>
  <c r="AG13"/>
  <c r="AF13"/>
  <c r="AH13"/>
  <c r="AI13"/>
  <c r="O13"/>
  <c r="D18" i="17"/>
  <c r="E18" s="1"/>
  <c r="F18" s="1"/>
  <c r="AI78" i="1"/>
  <c r="AH78"/>
  <c r="AF78"/>
  <c r="AG78"/>
  <c r="O78"/>
  <c r="AI94"/>
  <c r="AH94"/>
  <c r="AF94"/>
  <c r="AG94"/>
  <c r="O94"/>
  <c r="AI145"/>
  <c r="AG145"/>
  <c r="AF145"/>
  <c r="AH145"/>
  <c r="O145"/>
  <c r="AI161"/>
  <c r="AG161"/>
  <c r="AF161"/>
  <c r="AH161"/>
  <c r="O161"/>
  <c r="AH201"/>
  <c r="AG201"/>
  <c r="AI201"/>
  <c r="AF201"/>
  <c r="O201"/>
  <c r="AH219"/>
  <c r="AG219"/>
  <c r="AI219"/>
  <c r="AF219"/>
  <c r="O219"/>
  <c r="AH236"/>
  <c r="AG236"/>
  <c r="AI236"/>
  <c r="AF236"/>
  <c r="O236"/>
  <c r="AH255"/>
  <c r="AG255"/>
  <c r="AI255"/>
  <c r="AF255"/>
  <c r="O255"/>
  <c r="AH273"/>
  <c r="AI273"/>
  <c r="AG273"/>
  <c r="AF273"/>
  <c r="O273"/>
  <c r="AH287"/>
  <c r="AF287"/>
  <c r="AI287"/>
  <c r="AG287"/>
  <c r="O287"/>
  <c r="AH307"/>
  <c r="AI307"/>
  <c r="AG307"/>
  <c r="AF307"/>
  <c r="O307"/>
  <c r="AG324"/>
  <c r="AF324"/>
  <c r="AH324"/>
  <c r="AI324"/>
  <c r="O324"/>
  <c r="AG340"/>
  <c r="AF340"/>
  <c r="AH340"/>
  <c r="AI340"/>
  <c r="O340"/>
  <c r="AG360"/>
  <c r="AF360"/>
  <c r="AH360"/>
  <c r="AI360"/>
  <c r="O360"/>
  <c r="AG377"/>
  <c r="AF377"/>
  <c r="AH377"/>
  <c r="AI377"/>
  <c r="O377"/>
  <c r="AG391"/>
  <c r="AF391"/>
  <c r="AH391"/>
  <c r="AI391"/>
  <c r="O391"/>
  <c r="AG410"/>
  <c r="AF410"/>
  <c r="AH410"/>
  <c r="AI410"/>
  <c r="O410"/>
  <c r="AG428"/>
  <c r="AF428"/>
  <c r="AH428"/>
  <c r="AI428"/>
  <c r="O428"/>
  <c r="AG445"/>
  <c r="AI445"/>
  <c r="AH445"/>
  <c r="O445"/>
  <c r="AF445"/>
  <c r="AG463"/>
  <c r="AF463"/>
  <c r="AH463"/>
  <c r="O463"/>
  <c r="AI463"/>
  <c r="AG478"/>
  <c r="AI478"/>
  <c r="AF478"/>
  <c r="O478"/>
  <c r="AH478"/>
  <c r="AI493"/>
  <c r="O493"/>
  <c r="AH493"/>
  <c r="AF493"/>
  <c r="D33" i="17" s="1"/>
  <c r="E33" s="1"/>
  <c r="F33" s="1"/>
  <c r="AG493" i="1"/>
  <c r="AI512"/>
  <c r="O512"/>
  <c r="AH512"/>
  <c r="AG512"/>
  <c r="AF512"/>
  <c r="AI525"/>
  <c r="O525"/>
  <c r="AH525"/>
  <c r="AF525"/>
  <c r="AG525"/>
  <c r="AI541"/>
  <c r="AH541"/>
  <c r="AF541"/>
  <c r="AG541"/>
  <c r="O541"/>
  <c r="AI578"/>
  <c r="AH578"/>
  <c r="AF578"/>
  <c r="AG578"/>
  <c r="O578"/>
  <c r="AH593"/>
  <c r="AG593"/>
  <c r="AI593"/>
  <c r="AF593"/>
  <c r="O593"/>
  <c r="AF627"/>
  <c r="AI627"/>
  <c r="AG627"/>
  <c r="AH627"/>
  <c r="O627"/>
  <c r="AF643"/>
  <c r="AI643"/>
  <c r="AG643"/>
  <c r="AH643"/>
  <c r="O643"/>
  <c r="AG659"/>
  <c r="AF659"/>
  <c r="AH659"/>
  <c r="AI659"/>
  <c r="O659"/>
  <c r="AG676"/>
  <c r="AF676"/>
  <c r="AH676"/>
  <c r="AI676"/>
  <c r="O676"/>
  <c r="AG706"/>
  <c r="AI706"/>
  <c r="AH706"/>
  <c r="AF706"/>
  <c r="O706"/>
  <c r="AG722"/>
  <c r="AH722"/>
  <c r="AF722"/>
  <c r="AI722"/>
  <c r="O722"/>
  <c r="AI6"/>
  <c r="AH6"/>
  <c r="AG6"/>
  <c r="AF6"/>
  <c r="O6"/>
  <c r="AI25"/>
  <c r="AH25"/>
  <c r="AG25"/>
  <c r="AF25"/>
  <c r="O25"/>
  <c r="AI37"/>
  <c r="AH37"/>
  <c r="AG37"/>
  <c r="AF37"/>
  <c r="O37"/>
  <c r="AI55"/>
  <c r="AG55"/>
  <c r="AF55"/>
  <c r="AH55"/>
  <c r="O55"/>
  <c r="AI73"/>
  <c r="AG73"/>
  <c r="AF73"/>
  <c r="AH73"/>
  <c r="O73"/>
  <c r="AG91"/>
  <c r="AF91"/>
  <c r="AH91"/>
  <c r="AI91"/>
  <c r="O91"/>
  <c r="AG130"/>
  <c r="AI130"/>
  <c r="AH130"/>
  <c r="AF130"/>
  <c r="O130"/>
  <c r="AG148"/>
  <c r="AF148"/>
  <c r="AH148"/>
  <c r="AI148"/>
  <c r="O148"/>
  <c r="AG168"/>
  <c r="AI168"/>
  <c r="AH168"/>
  <c r="AF168"/>
  <c r="O168"/>
  <c r="AF190"/>
  <c r="AI190"/>
  <c r="AG190"/>
  <c r="AH190"/>
  <c r="O190"/>
  <c r="AF211"/>
  <c r="AI211"/>
  <c r="AG211"/>
  <c r="AH211"/>
  <c r="O211"/>
  <c r="AF226"/>
  <c r="AI226"/>
  <c r="AG226"/>
  <c r="AH226"/>
  <c r="O226"/>
  <c r="AF246"/>
  <c r="AI246"/>
  <c r="AG246"/>
  <c r="AH246"/>
  <c r="O246"/>
  <c r="AF282"/>
  <c r="AI282"/>
  <c r="AH282"/>
  <c r="AG282"/>
  <c r="O282"/>
  <c r="AF306"/>
  <c r="AI306"/>
  <c r="AG306"/>
  <c r="AH306"/>
  <c r="O306"/>
  <c r="AI323"/>
  <c r="AH323"/>
  <c r="AG323"/>
  <c r="AF323"/>
  <c r="O323"/>
  <c r="AI343"/>
  <c r="AH343"/>
  <c r="AG343"/>
  <c r="AF343"/>
  <c r="O343"/>
  <c r="AI363"/>
  <c r="AH363"/>
  <c r="AG363"/>
  <c r="AF363"/>
  <c r="O363"/>
  <c r="AI382"/>
  <c r="AH382"/>
  <c r="AG382"/>
  <c r="AF382"/>
  <c r="O382"/>
  <c r="AI394"/>
  <c r="AH394"/>
  <c r="AG394"/>
  <c r="AF394"/>
  <c r="O394"/>
  <c r="AI419"/>
  <c r="AH419"/>
  <c r="AG419"/>
  <c r="O419"/>
  <c r="AF419"/>
  <c r="AI438"/>
  <c r="AF438"/>
  <c r="AG438"/>
  <c r="AH438"/>
  <c r="O438"/>
  <c r="AI459"/>
  <c r="AF459"/>
  <c r="AG459"/>
  <c r="AH459"/>
  <c r="O459"/>
  <c r="AG511"/>
  <c r="AH511"/>
  <c r="AF511"/>
  <c r="O511"/>
  <c r="AI511"/>
  <c r="AF547"/>
  <c r="AI547"/>
  <c r="AH547"/>
  <c r="AG547"/>
  <c r="O547"/>
  <c r="AF566"/>
  <c r="AH566"/>
  <c r="AI566"/>
  <c r="AG566"/>
  <c r="O566"/>
  <c r="AF603"/>
  <c r="AI603"/>
  <c r="AH603"/>
  <c r="AG603"/>
  <c r="O603"/>
  <c r="AH623"/>
  <c r="AG623"/>
  <c r="AI623"/>
  <c r="AF623"/>
  <c r="O623"/>
  <c r="AH656"/>
  <c r="AF656"/>
  <c r="AI656"/>
  <c r="AG656"/>
  <c r="O656"/>
  <c r="AI675"/>
  <c r="AH675"/>
  <c r="AG675"/>
  <c r="AF675"/>
  <c r="O675"/>
  <c r="AI688"/>
  <c r="AH688"/>
  <c r="AG688"/>
  <c r="AF688"/>
  <c r="O688"/>
  <c r="AI721"/>
  <c r="AH721"/>
  <c r="AG721"/>
  <c r="AF721"/>
  <c r="O721"/>
  <c r="AH727"/>
  <c r="AI727"/>
  <c r="AG727"/>
  <c r="AF727"/>
  <c r="O727"/>
  <c r="AG17"/>
  <c r="AF17"/>
  <c r="AH17"/>
  <c r="AI17"/>
  <c r="O17"/>
  <c r="AG60"/>
  <c r="AH60"/>
  <c r="AF60"/>
  <c r="AI60"/>
  <c r="O60"/>
  <c r="AG70"/>
  <c r="AH70"/>
  <c r="AF70"/>
  <c r="AI70"/>
  <c r="O70"/>
  <c r="AI126"/>
  <c r="AH126"/>
  <c r="AF126"/>
  <c r="AG126"/>
  <c r="O126"/>
  <c r="AI149"/>
  <c r="AH149"/>
  <c r="AG149"/>
  <c r="AF149"/>
  <c r="O149"/>
  <c r="AI165"/>
  <c r="AH165"/>
  <c r="AG165"/>
  <c r="AF165"/>
  <c r="O165"/>
  <c r="AH223"/>
  <c r="AG223"/>
  <c r="AI223"/>
  <c r="AF223"/>
  <c r="O223"/>
  <c r="AG709"/>
  <c r="AF709"/>
  <c r="AI709"/>
  <c r="AH709"/>
  <c r="O709"/>
  <c r="AG20"/>
  <c r="AF20"/>
  <c r="AH20"/>
  <c r="AI20"/>
  <c r="O20"/>
  <c r="AG68"/>
  <c r="AI68"/>
  <c r="AF68"/>
  <c r="AH68"/>
  <c r="O68"/>
  <c r="AI135"/>
  <c r="AH135"/>
  <c r="AG135"/>
  <c r="AF135"/>
  <c r="O135"/>
  <c r="AH208"/>
  <c r="AG208"/>
  <c r="AI208"/>
  <c r="AF208"/>
  <c r="O208"/>
  <c r="AF614"/>
  <c r="AI614"/>
  <c r="AG614"/>
  <c r="AH614"/>
  <c r="O614"/>
  <c r="AH633"/>
  <c r="AG633"/>
  <c r="AI633"/>
  <c r="AF633"/>
  <c r="O633"/>
  <c r="AI666"/>
  <c r="AG666"/>
  <c r="AF666"/>
  <c r="AH666"/>
  <c r="O666"/>
  <c r="AI682"/>
  <c r="AH682"/>
  <c r="AG682"/>
  <c r="AF682"/>
  <c r="O682"/>
  <c r="AH731"/>
  <c r="AG731"/>
  <c r="AF731"/>
  <c r="AI731"/>
  <c r="O731"/>
  <c r="AF300"/>
  <c r="AG300"/>
  <c r="AI300"/>
  <c r="AH300"/>
  <c r="O300"/>
  <c r="AI318"/>
  <c r="AH318"/>
  <c r="AF318"/>
  <c r="AG318"/>
  <c r="O318"/>
  <c r="AI353"/>
  <c r="AH353"/>
  <c r="AF353"/>
  <c r="AG353"/>
  <c r="O353"/>
  <c r="AI371"/>
  <c r="AH371"/>
  <c r="AF371"/>
  <c r="AG371"/>
  <c r="O371"/>
  <c r="AI387"/>
  <c r="AH387"/>
  <c r="AF387"/>
  <c r="AG387"/>
  <c r="O387"/>
  <c r="AI403"/>
  <c r="AH403"/>
  <c r="AF403"/>
  <c r="AG403"/>
  <c r="O403"/>
  <c r="AI421"/>
  <c r="AH421"/>
  <c r="AF421"/>
  <c r="AG421"/>
  <c r="O421"/>
  <c r="AI63"/>
  <c r="AG63"/>
  <c r="AF63"/>
  <c r="AH63"/>
  <c r="O63"/>
  <c r="AF196"/>
  <c r="AI196"/>
  <c r="AG196"/>
  <c r="AH196"/>
  <c r="O196"/>
  <c r="AF268"/>
  <c r="AI268"/>
  <c r="AH268"/>
  <c r="AG268"/>
  <c r="O268"/>
  <c r="AI336"/>
  <c r="AH336"/>
  <c r="AG336"/>
  <c r="AF336"/>
  <c r="O336"/>
  <c r="AI401"/>
  <c r="AH401"/>
  <c r="AG401"/>
  <c r="AF401"/>
  <c r="O401"/>
  <c r="AH530"/>
  <c r="AG530"/>
  <c r="AF530"/>
  <c r="AI530"/>
  <c r="O530"/>
  <c r="AI425"/>
  <c r="AH425"/>
  <c r="AF425"/>
  <c r="AG425"/>
  <c r="O425"/>
  <c r="AI436"/>
  <c r="AH436"/>
  <c r="AF436"/>
  <c r="AG436"/>
  <c r="O436"/>
  <c r="AI443"/>
  <c r="AH443"/>
  <c r="AF443"/>
  <c r="AG443"/>
  <c r="O443"/>
  <c r="AI450"/>
  <c r="AH450"/>
  <c r="AF450"/>
  <c r="O450"/>
  <c r="AG450"/>
  <c r="AI458"/>
  <c r="AH458"/>
  <c r="AF458"/>
  <c r="AG458"/>
  <c r="O458"/>
  <c r="AI464"/>
  <c r="AH464"/>
  <c r="AF464"/>
  <c r="O464"/>
  <c r="AG464"/>
  <c r="AI471"/>
  <c r="AH471"/>
  <c r="AF471"/>
  <c r="O471"/>
  <c r="AG471"/>
  <c r="AI476"/>
  <c r="AH476"/>
  <c r="AF476"/>
  <c r="AG476"/>
  <c r="O476"/>
  <c r="AI481"/>
  <c r="AF481"/>
  <c r="O481"/>
  <c r="AH481"/>
  <c r="AG481"/>
  <c r="AH488"/>
  <c r="AG488"/>
  <c r="AF488"/>
  <c r="AI488"/>
  <c r="O488"/>
  <c r="AG499"/>
  <c r="AH499"/>
  <c r="AF499"/>
  <c r="O499"/>
  <c r="AI499"/>
  <c r="AG506"/>
  <c r="AF506"/>
  <c r="AH506"/>
  <c r="AI506"/>
  <c r="O506"/>
  <c r="AH517"/>
  <c r="AG517"/>
  <c r="O517"/>
  <c r="AF517"/>
  <c r="AI517"/>
  <c r="AH531"/>
  <c r="AG531"/>
  <c r="AI531"/>
  <c r="AF531"/>
  <c r="O531"/>
  <c r="AG542"/>
  <c r="AF542"/>
  <c r="AI542"/>
  <c r="AH542"/>
  <c r="O542"/>
  <c r="AF553"/>
  <c r="AI553"/>
  <c r="AH553"/>
  <c r="AG553"/>
  <c r="O553"/>
  <c r="AF564"/>
  <c r="AH564"/>
  <c r="AI564"/>
  <c r="AG564"/>
  <c r="O564"/>
  <c r="AG579"/>
  <c r="AF579"/>
  <c r="AI579"/>
  <c r="AH579"/>
  <c r="O579"/>
  <c r="AG588"/>
  <c r="AI588"/>
  <c r="AH588"/>
  <c r="AF588"/>
  <c r="O588"/>
  <c r="AF597"/>
  <c r="AI597"/>
  <c r="AG597"/>
  <c r="AH597"/>
  <c r="O597"/>
  <c r="AF609"/>
  <c r="AG609"/>
  <c r="AH609"/>
  <c r="AI609"/>
  <c r="O609"/>
  <c r="AH622"/>
  <c r="AG622"/>
  <c r="AI622"/>
  <c r="AF622"/>
  <c r="O622"/>
  <c r="AH631"/>
  <c r="AG631"/>
  <c r="AI631"/>
  <c r="AF631"/>
  <c r="O631"/>
  <c r="AH641"/>
  <c r="AG641"/>
  <c r="AF641"/>
  <c r="AI641"/>
  <c r="O641"/>
  <c r="AH654"/>
  <c r="AI654"/>
  <c r="AF654"/>
  <c r="AG654"/>
  <c r="O654"/>
  <c r="AI664"/>
  <c r="AF664"/>
  <c r="AH664"/>
  <c r="AG664"/>
  <c r="O664"/>
  <c r="AI673"/>
  <c r="AH673"/>
  <c r="AF673"/>
  <c r="AG673"/>
  <c r="O673"/>
  <c r="AI686"/>
  <c r="AH686"/>
  <c r="AF686"/>
  <c r="AG686"/>
  <c r="O686"/>
  <c r="AI694"/>
  <c r="AH694"/>
  <c r="AF694"/>
  <c r="AG694"/>
  <c r="O694"/>
  <c r="AI703"/>
  <c r="AH703"/>
  <c r="AG703"/>
  <c r="AF703"/>
  <c r="O703"/>
  <c r="AI716"/>
  <c r="AH716"/>
  <c r="AG716"/>
  <c r="AF716"/>
  <c r="O716"/>
  <c r="AG26"/>
  <c r="AF26"/>
  <c r="AH26"/>
  <c r="AI26"/>
  <c r="O26"/>
  <c r="AG48"/>
  <c r="AF48"/>
  <c r="AI48"/>
  <c r="AH48"/>
  <c r="O48"/>
  <c r="AI82"/>
  <c r="AH82"/>
  <c r="AF82"/>
  <c r="AG82"/>
  <c r="O82"/>
  <c r="AI102"/>
  <c r="AH102"/>
  <c r="AF102"/>
  <c r="AG102"/>
  <c r="O102"/>
  <c r="AI115"/>
  <c r="AH115"/>
  <c r="AF115"/>
  <c r="AG115"/>
  <c r="O115"/>
  <c r="AI139"/>
  <c r="AG139"/>
  <c r="AF139"/>
  <c r="AH139"/>
  <c r="O139"/>
  <c r="AI176"/>
  <c r="AG176"/>
  <c r="AF176"/>
  <c r="AH176"/>
  <c r="O176"/>
  <c r="AH187"/>
  <c r="AG187"/>
  <c r="AI187"/>
  <c r="AF187"/>
  <c r="O187"/>
  <c r="AH197"/>
  <c r="AG197"/>
  <c r="AI197"/>
  <c r="AF197"/>
  <c r="O197"/>
  <c r="AH233"/>
  <c r="AG233"/>
  <c r="AI233"/>
  <c r="AF233"/>
  <c r="O233"/>
  <c r="AH247"/>
  <c r="AG247"/>
  <c r="AI247"/>
  <c r="AF247"/>
  <c r="O247"/>
  <c r="AH259"/>
  <c r="AI259"/>
  <c r="AG259"/>
  <c r="AF259"/>
  <c r="O259"/>
  <c r="AH269"/>
  <c r="AG269"/>
  <c r="AF269"/>
  <c r="AI269"/>
  <c r="O269"/>
  <c r="AH279"/>
  <c r="AF279"/>
  <c r="AI279"/>
  <c r="AG279"/>
  <c r="O279"/>
  <c r="AH291"/>
  <c r="AI291"/>
  <c r="AG291"/>
  <c r="AF291"/>
  <c r="O291"/>
  <c r="AH303"/>
  <c r="AF303"/>
  <c r="AI303"/>
  <c r="AG303"/>
  <c r="O303"/>
  <c r="AG317"/>
  <c r="AF317"/>
  <c r="AH317"/>
  <c r="AI317"/>
  <c r="O317"/>
  <c r="AG328"/>
  <c r="AF328"/>
  <c r="AH328"/>
  <c r="AI328"/>
  <c r="O328"/>
  <c r="AG352"/>
  <c r="AF352"/>
  <c r="AH352"/>
  <c r="AI352"/>
  <c r="O352"/>
  <c r="AG364"/>
  <c r="AF364"/>
  <c r="AH364"/>
  <c r="AI364"/>
  <c r="O364"/>
  <c r="AG374"/>
  <c r="AF374"/>
  <c r="AH374"/>
  <c r="AI374"/>
  <c r="O374"/>
  <c r="AG386"/>
  <c r="AF386"/>
  <c r="AH386"/>
  <c r="AI386"/>
  <c r="O386"/>
  <c r="AG395"/>
  <c r="AF395"/>
  <c r="AH395"/>
  <c r="AI395"/>
  <c r="O395"/>
  <c r="AG406"/>
  <c r="AF406"/>
  <c r="AH406"/>
  <c r="AI406"/>
  <c r="O406"/>
  <c r="AG420"/>
  <c r="AF420"/>
  <c r="AH420"/>
  <c r="AI420"/>
  <c r="O420"/>
  <c r="AG442"/>
  <c r="AF442"/>
  <c r="AH442"/>
  <c r="O442"/>
  <c r="AI442"/>
  <c r="AG453"/>
  <c r="AI453"/>
  <c r="AH453"/>
  <c r="O453"/>
  <c r="AF453"/>
  <c r="AG466"/>
  <c r="AI466"/>
  <c r="AH466"/>
  <c r="AF466"/>
  <c r="O466"/>
  <c r="AG475"/>
  <c r="AF475"/>
  <c r="AH475"/>
  <c r="AI475"/>
  <c r="O475"/>
  <c r="AG484"/>
  <c r="AI484"/>
  <c r="O484"/>
  <c r="AH484"/>
  <c r="AF484"/>
  <c r="AI505"/>
  <c r="O505"/>
  <c r="AH505"/>
  <c r="AF505"/>
  <c r="AG505"/>
  <c r="AI516"/>
  <c r="O516"/>
  <c r="AF516"/>
  <c r="AH516"/>
  <c r="AG516"/>
  <c r="AI523"/>
  <c r="O523"/>
  <c r="AF523"/>
  <c r="AH523"/>
  <c r="AG523"/>
  <c r="AH544"/>
  <c r="AF544"/>
  <c r="AG544"/>
  <c r="AI544"/>
  <c r="O544"/>
  <c r="AH556"/>
  <c r="AG556"/>
  <c r="AF556"/>
  <c r="AI556"/>
  <c r="O556"/>
  <c r="AH567"/>
  <c r="AF567"/>
  <c r="AI567"/>
  <c r="AG567"/>
  <c r="O567"/>
  <c r="AI582"/>
  <c r="AH582"/>
  <c r="AF582"/>
  <c r="AG582"/>
  <c r="O582"/>
  <c r="AH590"/>
  <c r="AG590"/>
  <c r="AI590"/>
  <c r="AF590"/>
  <c r="O590"/>
  <c r="AH604"/>
  <c r="AG604"/>
  <c r="AI604"/>
  <c r="AF604"/>
  <c r="O604"/>
  <c r="AH615"/>
  <c r="AI615"/>
  <c r="AG615"/>
  <c r="AF615"/>
  <c r="O615"/>
  <c r="AF657"/>
  <c r="AI657"/>
  <c r="AH657"/>
  <c r="AG657"/>
  <c r="O657"/>
  <c r="AG667"/>
  <c r="AI667"/>
  <c r="AH667"/>
  <c r="AF667"/>
  <c r="O667"/>
  <c r="AG680"/>
  <c r="AF680"/>
  <c r="AH680"/>
  <c r="AI680"/>
  <c r="O680"/>
  <c r="AG689"/>
  <c r="AF689"/>
  <c r="AH689"/>
  <c r="AI689"/>
  <c r="O689"/>
  <c r="AG696"/>
  <c r="AF696"/>
  <c r="AH696"/>
  <c r="AI696"/>
  <c r="O696"/>
  <c r="AI16"/>
  <c r="AH16"/>
  <c r="AG16"/>
  <c r="AF16"/>
  <c r="O16"/>
  <c r="AI29"/>
  <c r="AH29"/>
  <c r="AG29"/>
  <c r="AF29"/>
  <c r="O29"/>
  <c r="AI41"/>
  <c r="AH41"/>
  <c r="AG41"/>
  <c r="AF41"/>
  <c r="O41"/>
  <c r="AI51"/>
  <c r="AH51"/>
  <c r="AG51"/>
  <c r="AF51"/>
  <c r="O51"/>
  <c r="AI64"/>
  <c r="AH64"/>
  <c r="AG64"/>
  <c r="AF64"/>
  <c r="O64"/>
  <c r="AG77"/>
  <c r="AF77"/>
  <c r="AH77"/>
  <c r="AI77"/>
  <c r="O77"/>
  <c r="AG101"/>
  <c r="AF101"/>
  <c r="AH101"/>
  <c r="AI101"/>
  <c r="O101"/>
  <c r="AG114"/>
  <c r="AF114"/>
  <c r="AH114"/>
  <c r="AI114"/>
  <c r="O114"/>
  <c r="AG125"/>
  <c r="AF125"/>
  <c r="AH125"/>
  <c r="AI125"/>
  <c r="O125"/>
  <c r="AG138"/>
  <c r="AI138"/>
  <c r="AH138"/>
  <c r="AF138"/>
  <c r="O138"/>
  <c r="AG152"/>
  <c r="AI152"/>
  <c r="AH152"/>
  <c r="AF152"/>
  <c r="O152"/>
  <c r="AG164"/>
  <c r="AF164"/>
  <c r="AH164"/>
  <c r="AI164"/>
  <c r="O164"/>
  <c r="AG179"/>
  <c r="AF179"/>
  <c r="AH179"/>
  <c r="AI179"/>
  <c r="O179"/>
  <c r="AF192"/>
  <c r="AI192"/>
  <c r="AG192"/>
  <c r="AH192"/>
  <c r="O192"/>
  <c r="AF222"/>
  <c r="AI222"/>
  <c r="AG222"/>
  <c r="AH222"/>
  <c r="O222"/>
  <c r="AF232"/>
  <c r="AI232"/>
  <c r="AG232"/>
  <c r="AH232"/>
  <c r="O232"/>
  <c r="AF250"/>
  <c r="AI250"/>
  <c r="AG250"/>
  <c r="AH250"/>
  <c r="O250"/>
  <c r="AF262"/>
  <c r="AI262"/>
  <c r="AH262"/>
  <c r="AG262"/>
  <c r="O262"/>
  <c r="AF286"/>
  <c r="AH286"/>
  <c r="AG286"/>
  <c r="AI286"/>
  <c r="O286"/>
  <c r="AF302"/>
  <c r="AH302"/>
  <c r="AG302"/>
  <c r="AI302"/>
  <c r="O302"/>
  <c r="AI327"/>
  <c r="AH327"/>
  <c r="AG327"/>
  <c r="AF327"/>
  <c r="O327"/>
  <c r="AI339"/>
  <c r="AH339"/>
  <c r="AG339"/>
  <c r="AF339"/>
  <c r="O339"/>
  <c r="AI355"/>
  <c r="AH355"/>
  <c r="AG355"/>
  <c r="AF355"/>
  <c r="O355"/>
  <c r="AI367"/>
  <c r="AH367"/>
  <c r="AG367"/>
  <c r="AF367"/>
  <c r="O367"/>
  <c r="AI405"/>
  <c r="AH405"/>
  <c r="AG405"/>
  <c r="O405"/>
  <c r="AF405"/>
  <c r="AI416"/>
  <c r="AH416"/>
  <c r="AG416"/>
  <c r="AF416"/>
  <c r="O416"/>
  <c r="AI431"/>
  <c r="AF431"/>
  <c r="AG431"/>
  <c r="AH431"/>
  <c r="O431"/>
  <c r="AI444"/>
  <c r="AF444"/>
  <c r="AG444"/>
  <c r="O444"/>
  <c r="AH444"/>
  <c r="AI456"/>
  <c r="AH456"/>
  <c r="AG456"/>
  <c r="O456"/>
  <c r="AF456"/>
  <c r="AI469"/>
  <c r="AH469"/>
  <c r="AG469"/>
  <c r="AF469"/>
  <c r="O469"/>
  <c r="AI479"/>
  <c r="AH479"/>
  <c r="AF479"/>
  <c r="O479"/>
  <c r="AG479"/>
  <c r="AH489"/>
  <c r="AG489"/>
  <c r="O489"/>
  <c r="AF489"/>
  <c r="AI489"/>
  <c r="AG504"/>
  <c r="AF504"/>
  <c r="O504"/>
  <c r="AI504"/>
  <c r="AH504"/>
  <c r="AG515"/>
  <c r="O515"/>
  <c r="AF515"/>
  <c r="AH515"/>
  <c r="AI515"/>
  <c r="AG522"/>
  <c r="O522"/>
  <c r="AF522"/>
  <c r="AI522"/>
  <c r="AH522"/>
  <c r="AH533"/>
  <c r="AI533"/>
  <c r="AG533"/>
  <c r="AF533"/>
  <c r="O533"/>
  <c r="AF543"/>
  <c r="AH543"/>
  <c r="AG543"/>
  <c r="AI543"/>
  <c r="O543"/>
  <c r="AI559"/>
  <c r="AG559"/>
  <c r="AH559"/>
  <c r="AF559"/>
  <c r="O559"/>
  <c r="AG573"/>
  <c r="AF573"/>
  <c r="AH573"/>
  <c r="AI573"/>
  <c r="O573"/>
  <c r="AG584"/>
  <c r="AF584"/>
  <c r="AI584"/>
  <c r="AH584"/>
  <c r="O584"/>
  <c r="AF599"/>
  <c r="AI599"/>
  <c r="AH599"/>
  <c r="AG599"/>
  <c r="O599"/>
  <c r="AF611"/>
  <c r="AH611"/>
  <c r="AG611"/>
  <c r="AI611"/>
  <c r="O611"/>
  <c r="AH626"/>
  <c r="AG626"/>
  <c r="AI626"/>
  <c r="AF626"/>
  <c r="O626"/>
  <c r="AH637"/>
  <c r="AG637"/>
  <c r="AI637"/>
  <c r="AF637"/>
  <c r="O637"/>
  <c r="AH646"/>
  <c r="AG646"/>
  <c r="AI646"/>
  <c r="AF646"/>
  <c r="O646"/>
  <c r="AI662"/>
  <c r="AH662"/>
  <c r="AG662"/>
  <c r="AF662"/>
  <c r="O662"/>
  <c r="AI685"/>
  <c r="AH685"/>
  <c r="AG685"/>
  <c r="AF685"/>
  <c r="D25" i="17" s="1"/>
  <c r="E25" s="1"/>
  <c r="F25" s="1"/>
  <c r="O685" i="1"/>
  <c r="AI708"/>
  <c r="AH708"/>
  <c r="AG708"/>
  <c r="AF708"/>
  <c r="O708"/>
  <c r="AI718"/>
  <c r="AF718"/>
  <c r="AH718"/>
  <c r="AG718"/>
  <c r="O718"/>
  <c r="AI429"/>
  <c r="AH429"/>
  <c r="AF429"/>
  <c r="AG429"/>
  <c r="O429"/>
  <c r="AG520"/>
  <c r="AF520"/>
  <c r="O520"/>
  <c r="AI520"/>
  <c r="AH520"/>
  <c r="AH538"/>
  <c r="AG538"/>
  <c r="AF538"/>
  <c r="AI538"/>
  <c r="O538"/>
  <c r="AF557"/>
  <c r="AI557"/>
  <c r="AH557"/>
  <c r="AG557"/>
  <c r="O557"/>
  <c r="AG575"/>
  <c r="AF575"/>
  <c r="AI575"/>
  <c r="AH575"/>
  <c r="O575"/>
  <c r="AF594"/>
  <c r="AI594"/>
  <c r="AG594"/>
  <c r="AH594"/>
  <c r="O594"/>
  <c r="AF612"/>
  <c r="AI612"/>
  <c r="AH612"/>
  <c r="AG612"/>
  <c r="O612"/>
  <c r="AH628"/>
  <c r="AG628"/>
  <c r="AI628"/>
  <c r="AF628"/>
  <c r="O628"/>
  <c r="AH644"/>
  <c r="AG644"/>
  <c r="AI644"/>
  <c r="AF644"/>
  <c r="O644"/>
  <c r="AI677"/>
  <c r="AH677"/>
  <c r="AF677"/>
  <c r="AG677"/>
  <c r="O677"/>
  <c r="AI723"/>
  <c r="AH723"/>
  <c r="AG723"/>
  <c r="AF723"/>
  <c r="O723"/>
  <c r="AF3"/>
  <c r="AG3"/>
  <c r="O3"/>
  <c r="AH3"/>
  <c r="AI3"/>
  <c r="AG38"/>
  <c r="AF38"/>
  <c r="AH38"/>
  <c r="AI38"/>
  <c r="O38"/>
  <c r="AG56"/>
  <c r="AI56"/>
  <c r="AF56"/>
  <c r="AH56"/>
  <c r="O56"/>
  <c r="AI105"/>
  <c r="AH105"/>
  <c r="AF105"/>
  <c r="AG105"/>
  <c r="O105"/>
  <c r="AI119"/>
  <c r="AH119"/>
  <c r="AF119"/>
  <c r="AG119"/>
  <c r="O119"/>
  <c r="AI153"/>
  <c r="AG153"/>
  <c r="AF153"/>
  <c r="AH153"/>
  <c r="O153"/>
  <c r="AI172"/>
  <c r="AH172"/>
  <c r="AF172"/>
  <c r="AG172"/>
  <c r="O172"/>
  <c r="AH191"/>
  <c r="AG191"/>
  <c r="AI191"/>
  <c r="AF191"/>
  <c r="O191"/>
  <c r="AH227"/>
  <c r="AG227"/>
  <c r="AI227"/>
  <c r="AF227"/>
  <c r="O227"/>
  <c r="AH243"/>
  <c r="AG243"/>
  <c r="AI243"/>
  <c r="AF243"/>
  <c r="O243"/>
  <c r="AH263"/>
  <c r="AG263"/>
  <c r="AF263"/>
  <c r="AI263"/>
  <c r="O263"/>
  <c r="AH295"/>
  <c r="AF295"/>
  <c r="AI295"/>
  <c r="AG295"/>
  <c r="O295"/>
  <c r="AG313"/>
  <c r="AF313"/>
  <c r="AH313"/>
  <c r="AI313"/>
  <c r="O313"/>
  <c r="AG331"/>
  <c r="AF331"/>
  <c r="AH331"/>
  <c r="AI331"/>
  <c r="O331"/>
  <c r="AG348"/>
  <c r="AF348"/>
  <c r="AH348"/>
  <c r="AI348"/>
  <c r="O348"/>
  <c r="AG383"/>
  <c r="AF383"/>
  <c r="AH383"/>
  <c r="AI383"/>
  <c r="O383"/>
  <c r="AG398"/>
  <c r="AF398"/>
  <c r="AH398"/>
  <c r="AI398"/>
  <c r="O398"/>
  <c r="AG417"/>
  <c r="AF417"/>
  <c r="AH417"/>
  <c r="AI417"/>
  <c r="O417"/>
  <c r="AG439"/>
  <c r="AI439"/>
  <c r="AH439"/>
  <c r="AF439"/>
  <c r="O439"/>
  <c r="AG457"/>
  <c r="AF457"/>
  <c r="AH457"/>
  <c r="AI457"/>
  <c r="O457"/>
  <c r="AG472"/>
  <c r="AI472"/>
  <c r="AH472"/>
  <c r="O472"/>
  <c r="AF472"/>
  <c r="AF487"/>
  <c r="AI487"/>
  <c r="O487"/>
  <c r="AH487"/>
  <c r="AG487"/>
  <c r="AI502"/>
  <c r="O502"/>
  <c r="AH502"/>
  <c r="AF502"/>
  <c r="AG502"/>
  <c r="AH548"/>
  <c r="AG548"/>
  <c r="AF548"/>
  <c r="AI548"/>
  <c r="O548"/>
  <c r="AI585"/>
  <c r="AH585"/>
  <c r="AG585"/>
  <c r="AF585"/>
  <c r="O585"/>
  <c r="AH600"/>
  <c r="AG600"/>
  <c r="AI600"/>
  <c r="AF600"/>
  <c r="O600"/>
  <c r="AG618"/>
  <c r="AI618"/>
  <c r="AH618"/>
  <c r="AF618"/>
  <c r="O618"/>
  <c r="AF634"/>
  <c r="AI634"/>
  <c r="AG634"/>
  <c r="AH634"/>
  <c r="O634"/>
  <c r="AF653"/>
  <c r="AG653"/>
  <c r="AI653"/>
  <c r="AH653"/>
  <c r="O653"/>
  <c r="AG671"/>
  <c r="AF671"/>
  <c r="D5" i="17" s="1"/>
  <c r="E5" s="1"/>
  <c r="F5" s="1"/>
  <c r="AH671" i="1"/>
  <c r="AI671"/>
  <c r="O671"/>
  <c r="AG683"/>
  <c r="AF683"/>
  <c r="AH683"/>
  <c r="AI683"/>
  <c r="O683"/>
  <c r="AG700"/>
  <c r="AF700"/>
  <c r="AH700"/>
  <c r="AI700"/>
  <c r="O700"/>
  <c r="AG712"/>
  <c r="AI712"/>
  <c r="AH712"/>
  <c r="AF712"/>
  <c r="O712"/>
  <c r="AF729"/>
  <c r="AH729"/>
  <c r="AG729"/>
  <c r="AI729"/>
  <c r="O729"/>
  <c r="AI12"/>
  <c r="AH12"/>
  <c r="AG12"/>
  <c r="AF12"/>
  <c r="O12"/>
  <c r="AI32"/>
  <c r="AH32"/>
  <c r="AG32"/>
  <c r="AF32"/>
  <c r="O32"/>
  <c r="AI47"/>
  <c r="AH47"/>
  <c r="AG47"/>
  <c r="AF47"/>
  <c r="O47"/>
  <c r="AI67"/>
  <c r="AG67"/>
  <c r="AF67"/>
  <c r="AH67"/>
  <c r="O67"/>
  <c r="AG85"/>
  <c r="AF85"/>
  <c r="AH85"/>
  <c r="AI85"/>
  <c r="O85"/>
  <c r="AG104"/>
  <c r="AF104"/>
  <c r="AH104"/>
  <c r="AI104"/>
  <c r="O104"/>
  <c r="AG122"/>
  <c r="AF122"/>
  <c r="AH122"/>
  <c r="AI122"/>
  <c r="O122"/>
  <c r="AG141"/>
  <c r="AF141"/>
  <c r="AI141"/>
  <c r="AH141"/>
  <c r="O141"/>
  <c r="AG160"/>
  <c r="AI160"/>
  <c r="AH160"/>
  <c r="AF160"/>
  <c r="O160"/>
  <c r="AG183"/>
  <c r="AI183"/>
  <c r="AH183"/>
  <c r="AF183"/>
  <c r="O183"/>
  <c r="AF200"/>
  <c r="AI200"/>
  <c r="AG200"/>
  <c r="AH200"/>
  <c r="O200"/>
  <c r="AF218"/>
  <c r="AI218"/>
  <c r="AG218"/>
  <c r="AH218"/>
  <c r="O218"/>
  <c r="AF258"/>
  <c r="AI258"/>
  <c r="AG258"/>
  <c r="AH258"/>
  <c r="O258"/>
  <c r="AF274"/>
  <c r="AI274"/>
  <c r="AH274"/>
  <c r="AG274"/>
  <c r="O274"/>
  <c r="AF298"/>
  <c r="AI298"/>
  <c r="AH298"/>
  <c r="AG298"/>
  <c r="O298"/>
  <c r="AI316"/>
  <c r="AH316"/>
  <c r="AG316"/>
  <c r="AF316"/>
  <c r="O316"/>
  <c r="AI330"/>
  <c r="AH330"/>
  <c r="AG330"/>
  <c r="AF330"/>
  <c r="O330"/>
  <c r="AI351"/>
  <c r="AH351"/>
  <c r="AG351"/>
  <c r="AF351"/>
  <c r="O351"/>
  <c r="AI369"/>
  <c r="AH369"/>
  <c r="AG369"/>
  <c r="AF369"/>
  <c r="O369"/>
  <c r="AI388"/>
  <c r="AH388"/>
  <c r="AG388"/>
  <c r="AF388"/>
  <c r="O388"/>
  <c r="AI409"/>
  <c r="AH409"/>
  <c r="AG409"/>
  <c r="AF409"/>
  <c r="O409"/>
  <c r="AI427"/>
  <c r="AH427"/>
  <c r="AG427"/>
  <c r="AF427"/>
  <c r="O427"/>
  <c r="AI448"/>
  <c r="AH448"/>
  <c r="AG448"/>
  <c r="O448"/>
  <c r="AF448"/>
  <c r="AI465"/>
  <c r="AF465"/>
  <c r="AG465"/>
  <c r="O465"/>
  <c r="AH465"/>
  <c r="AI483"/>
  <c r="AG483"/>
  <c r="AF483"/>
  <c r="O483"/>
  <c r="AH483"/>
  <c r="AG501"/>
  <c r="O501"/>
  <c r="AF501"/>
  <c r="AH501"/>
  <c r="AI501"/>
  <c r="AH536"/>
  <c r="AG536"/>
  <c r="AF536"/>
  <c r="AI536"/>
  <c r="O536"/>
  <c r="AF555"/>
  <c r="AI555"/>
  <c r="AH555"/>
  <c r="AG555"/>
  <c r="O555"/>
  <c r="AG577"/>
  <c r="AF577"/>
  <c r="AH577"/>
  <c r="AI577"/>
  <c r="O577"/>
  <c r="AF592"/>
  <c r="AI592"/>
  <c r="AH592"/>
  <c r="AG592"/>
  <c r="O592"/>
  <c r="AH649"/>
  <c r="AF649"/>
  <c r="AG649"/>
  <c r="AI649"/>
  <c r="O649"/>
  <c r="AI699"/>
  <c r="AH699"/>
  <c r="AG699"/>
  <c r="AF699"/>
  <c r="O699"/>
  <c r="AI715"/>
  <c r="AH715"/>
  <c r="AG715"/>
  <c r="AF715"/>
  <c r="O715"/>
  <c r="AG44"/>
  <c r="AF44"/>
  <c r="AH44"/>
  <c r="AI44"/>
  <c r="O44"/>
  <c r="AI111"/>
  <c r="AH111"/>
  <c r="AF111"/>
  <c r="AG111"/>
  <c r="O111"/>
  <c r="AI180"/>
  <c r="AH180"/>
  <c r="AG180"/>
  <c r="AF180"/>
  <c r="O180"/>
  <c r="AG587"/>
  <c r="AH587"/>
  <c r="AF587"/>
  <c r="AI587"/>
  <c r="O587"/>
  <c r="AI705"/>
  <c r="AF705"/>
  <c r="AH705"/>
  <c r="AG705"/>
  <c r="O705"/>
  <c r="O45" i="11"/>
  <c r="N41"/>
  <c r="M40"/>
  <c r="N37"/>
  <c r="M36"/>
  <c r="O33"/>
  <c r="M32"/>
  <c r="N29"/>
  <c r="M28"/>
  <c r="N25"/>
  <c r="M24"/>
  <c r="O21"/>
  <c r="O17"/>
  <c r="M16"/>
  <c r="N13"/>
  <c r="M12"/>
  <c r="O9"/>
  <c r="M8"/>
  <c r="L10"/>
  <c r="L6"/>
  <c r="O30"/>
  <c r="O26"/>
  <c r="O22"/>
  <c r="O18"/>
  <c r="O14"/>
  <c r="O10"/>
  <c r="O6"/>
  <c r="P10"/>
  <c r="P6"/>
  <c r="I39"/>
  <c r="I35"/>
  <c r="P35" s="1"/>
  <c r="I31"/>
  <c r="I27"/>
  <c r="P27" s="1"/>
  <c r="I23"/>
  <c r="I19"/>
  <c r="P19" s="1"/>
  <c r="I15"/>
  <c r="P15" s="1"/>
  <c r="I11"/>
  <c r="P11" s="1"/>
  <c r="I44"/>
  <c r="I20"/>
  <c r="P20" s="1"/>
  <c r="I45"/>
  <c r="P45" s="1"/>
  <c r="I33"/>
  <c r="I21"/>
  <c r="P21" s="1"/>
  <c r="I17"/>
  <c r="P17" s="1"/>
  <c r="I9"/>
  <c r="P9" s="1"/>
  <c r="I43"/>
  <c r="P43" s="1"/>
  <c r="I7"/>
  <c r="O5"/>
  <c r="M44"/>
  <c r="J41"/>
  <c r="K37"/>
  <c r="N33"/>
  <c r="K29"/>
  <c r="K26"/>
  <c r="J25"/>
  <c r="M20"/>
  <c r="N17"/>
  <c r="K13"/>
  <c r="N9"/>
  <c r="I40"/>
  <c r="P40" s="1"/>
  <c r="I36"/>
  <c r="I32"/>
  <c r="P32" s="1"/>
  <c r="I28"/>
  <c r="I24"/>
  <c r="P24" s="1"/>
  <c r="I16"/>
  <c r="I12"/>
  <c r="P12" s="1"/>
  <c r="I8"/>
  <c r="P8" s="1"/>
  <c r="N45"/>
  <c r="J37"/>
  <c r="K33"/>
  <c r="K30"/>
  <c r="J29"/>
  <c r="N21"/>
  <c r="K17"/>
  <c r="K14"/>
  <c r="J13"/>
  <c r="K9"/>
  <c r="H41"/>
  <c r="O41" s="1"/>
  <c r="H37"/>
  <c r="O37" s="1"/>
  <c r="H29"/>
  <c r="O29" s="1"/>
  <c r="H25"/>
  <c r="O25" s="1"/>
  <c r="H13"/>
  <c r="O13" s="1"/>
  <c r="K45"/>
  <c r="J33"/>
  <c r="K21"/>
  <c r="K18"/>
  <c r="J17"/>
  <c r="K10"/>
  <c r="J9"/>
  <c r="J45"/>
  <c r="K41"/>
  <c r="K25"/>
  <c r="K22"/>
  <c r="J21"/>
  <c r="K6"/>
  <c r="N5"/>
  <c r="O46"/>
  <c r="K46"/>
  <c r="L43"/>
  <c r="O42"/>
  <c r="K42"/>
  <c r="P39"/>
  <c r="L39"/>
  <c r="O38"/>
  <c r="K38"/>
  <c r="L35"/>
  <c r="O34"/>
  <c r="K34"/>
  <c r="P31"/>
  <c r="L31"/>
  <c r="L27"/>
  <c r="P23"/>
  <c r="L23"/>
  <c r="L19"/>
  <c r="L15"/>
  <c r="L11"/>
  <c r="P7"/>
  <c r="L7"/>
  <c r="M5"/>
  <c r="P46"/>
  <c r="L46"/>
  <c r="N44"/>
  <c r="J44"/>
  <c r="M43"/>
  <c r="P42"/>
  <c r="L42"/>
  <c r="N40"/>
  <c r="J40"/>
  <c r="M39"/>
  <c r="P38"/>
  <c r="L38"/>
  <c r="N36"/>
  <c r="J36"/>
  <c r="M35"/>
  <c r="P34"/>
  <c r="L34"/>
  <c r="N32"/>
  <c r="J32"/>
  <c r="M31"/>
  <c r="P30"/>
  <c r="L30"/>
  <c r="N28"/>
  <c r="J28"/>
  <c r="M27"/>
  <c r="P26"/>
  <c r="L26"/>
  <c r="N24"/>
  <c r="J24"/>
  <c r="M23"/>
  <c r="P22"/>
  <c r="L22"/>
  <c r="N20"/>
  <c r="J20"/>
  <c r="M19"/>
  <c r="P18"/>
  <c r="L18"/>
  <c r="N16"/>
  <c r="J16"/>
  <c r="M15"/>
  <c r="P14"/>
  <c r="L14"/>
  <c r="N12"/>
  <c r="J12"/>
  <c r="M11"/>
  <c r="N8"/>
  <c r="J8"/>
  <c r="M7"/>
  <c r="L5"/>
  <c r="P5"/>
  <c r="M46"/>
  <c r="L45"/>
  <c r="O44"/>
  <c r="K44"/>
  <c r="N43"/>
  <c r="J43"/>
  <c r="M42"/>
  <c r="L41"/>
  <c r="O40"/>
  <c r="K40"/>
  <c r="N39"/>
  <c r="J39"/>
  <c r="M38"/>
  <c r="L37"/>
  <c r="O36"/>
  <c r="K36"/>
  <c r="N35"/>
  <c r="J35"/>
  <c r="M34"/>
  <c r="P33"/>
  <c r="L33"/>
  <c r="O32"/>
  <c r="K32"/>
  <c r="N31"/>
  <c r="J31"/>
  <c r="M30"/>
  <c r="L29"/>
  <c r="O28"/>
  <c r="K28"/>
  <c r="N27"/>
  <c r="J27"/>
  <c r="M26"/>
  <c r="L25"/>
  <c r="O24"/>
  <c r="K24"/>
  <c r="N23"/>
  <c r="J23"/>
  <c r="M22"/>
  <c r="L21"/>
  <c r="O20"/>
  <c r="K20"/>
  <c r="N19"/>
  <c r="J19"/>
  <c r="M18"/>
  <c r="L17"/>
  <c r="O16"/>
  <c r="K16"/>
  <c r="N15"/>
  <c r="J15"/>
  <c r="M14"/>
  <c r="L13"/>
  <c r="O12"/>
  <c r="K12"/>
  <c r="N11"/>
  <c r="J11"/>
  <c r="M10"/>
  <c r="L9"/>
  <c r="O8"/>
  <c r="K8"/>
  <c r="N7"/>
  <c r="J7"/>
  <c r="M6"/>
  <c r="K5"/>
  <c r="N46"/>
  <c r="P44"/>
  <c r="O43"/>
  <c r="N42"/>
  <c r="O39"/>
  <c r="N38"/>
  <c r="P36"/>
  <c r="O35"/>
  <c r="N34"/>
  <c r="O31"/>
  <c r="N30"/>
  <c r="P28"/>
  <c r="O27"/>
  <c r="N26"/>
  <c r="O23"/>
  <c r="N22"/>
  <c r="O19"/>
  <c r="N18"/>
  <c r="P16"/>
  <c r="O15"/>
  <c r="N14"/>
  <c r="O11"/>
  <c r="N10"/>
  <c r="O7"/>
  <c r="N6"/>
  <c r="C6" i="10"/>
  <c r="C5"/>
  <c r="C4"/>
  <c r="C3"/>
  <c r="B52"/>
  <c r="D6" i="9"/>
  <c r="E6"/>
  <c r="D7"/>
  <c r="E7"/>
  <c r="D8"/>
  <c r="E8"/>
  <c r="D9"/>
  <c r="E9"/>
  <c r="D10"/>
  <c r="E10"/>
  <c r="D11"/>
  <c r="E11"/>
  <c r="D12"/>
  <c r="E12"/>
  <c r="D13"/>
  <c r="E13"/>
  <c r="D14"/>
  <c r="E14"/>
  <c r="D15"/>
  <c r="E15"/>
  <c r="D16"/>
  <c r="E16"/>
  <c r="D17"/>
  <c r="E17"/>
  <c r="D18"/>
  <c r="E18"/>
  <c r="D19"/>
  <c r="E19"/>
  <c r="D20"/>
  <c r="E20"/>
  <c r="D21"/>
  <c r="E21"/>
  <c r="D22"/>
  <c r="E22"/>
  <c r="D23"/>
  <c r="E23"/>
  <c r="D24"/>
  <c r="E24"/>
  <c r="D25"/>
  <c r="E25"/>
  <c r="D26"/>
  <c r="E26"/>
  <c r="D27"/>
  <c r="E27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E5"/>
  <c r="D5"/>
  <c r="D63"/>
  <c r="E63"/>
  <c r="D64"/>
  <c r="E64"/>
  <c r="D65"/>
  <c r="E65"/>
  <c r="D66"/>
  <c r="E66"/>
  <c r="D67"/>
  <c r="E67"/>
  <c r="D68"/>
  <c r="E68"/>
  <c r="D69"/>
  <c r="E69"/>
  <c r="D70"/>
  <c r="E70"/>
  <c r="D71"/>
  <c r="E71"/>
  <c r="D72"/>
  <c r="E72"/>
  <c r="D73"/>
  <c r="E73"/>
  <c r="D74"/>
  <c r="E74"/>
  <c r="D75"/>
  <c r="E75"/>
  <c r="D76"/>
  <c r="E76"/>
  <c r="D77"/>
  <c r="E77"/>
  <c r="D62"/>
  <c r="E62"/>
  <c r="B78"/>
  <c r="B56"/>
  <c r="F7" i="8"/>
  <c r="AB3" i="1"/>
  <c r="C8" i="8" s="1"/>
  <c r="AB4" i="1"/>
  <c r="AB5"/>
  <c r="AB6"/>
  <c r="AB7"/>
  <c r="AB8"/>
  <c r="AB9"/>
  <c r="AB10"/>
  <c r="AB11"/>
  <c r="AB12"/>
  <c r="AB13"/>
  <c r="AB14"/>
  <c r="AB15"/>
  <c r="AB16"/>
  <c r="AB17"/>
  <c r="AB18"/>
  <c r="AB19"/>
  <c r="AB20"/>
  <c r="AB21"/>
  <c r="AB22"/>
  <c r="AB23"/>
  <c r="AB24"/>
  <c r="AB25"/>
  <c r="AB26"/>
  <c r="AB27"/>
  <c r="AB28"/>
  <c r="AB29"/>
  <c r="AB30"/>
  <c r="AB31"/>
  <c r="AB32"/>
  <c r="AB33"/>
  <c r="AB34"/>
  <c r="AB35"/>
  <c r="AB36"/>
  <c r="AB37"/>
  <c r="AB38"/>
  <c r="AB39"/>
  <c r="AB40"/>
  <c r="AB41"/>
  <c r="AB42"/>
  <c r="AB43"/>
  <c r="AB44"/>
  <c r="AB45"/>
  <c r="AB46"/>
  <c r="AB47"/>
  <c r="AB48"/>
  <c r="AB49"/>
  <c r="AB50"/>
  <c r="AB51"/>
  <c r="AB52"/>
  <c r="AB53"/>
  <c r="AB54"/>
  <c r="AB55"/>
  <c r="AB56"/>
  <c r="AB57"/>
  <c r="AB58"/>
  <c r="AB59"/>
  <c r="AB60"/>
  <c r="AB61"/>
  <c r="AB62"/>
  <c r="AB63"/>
  <c r="AB64"/>
  <c r="AB65"/>
  <c r="AB66"/>
  <c r="AB67"/>
  <c r="AB68"/>
  <c r="AB69"/>
  <c r="AB70"/>
  <c r="AB71"/>
  <c r="AB72"/>
  <c r="AB73"/>
  <c r="AB74"/>
  <c r="AB75"/>
  <c r="AB76"/>
  <c r="AB77"/>
  <c r="AB78"/>
  <c r="AB79"/>
  <c r="AB80"/>
  <c r="AB81"/>
  <c r="AB82"/>
  <c r="AB83"/>
  <c r="AB84"/>
  <c r="AB85"/>
  <c r="AB86"/>
  <c r="AB87"/>
  <c r="AB88"/>
  <c r="AB89"/>
  <c r="AB90"/>
  <c r="AB91"/>
  <c r="AB92"/>
  <c r="AB93"/>
  <c r="AB94"/>
  <c r="AB95"/>
  <c r="AB96"/>
  <c r="AB97"/>
  <c r="AB98"/>
  <c r="AB99"/>
  <c r="AB100"/>
  <c r="AB101"/>
  <c r="AB102"/>
  <c r="AB103"/>
  <c r="AB104"/>
  <c r="AB105"/>
  <c r="AB106"/>
  <c r="AB107"/>
  <c r="AB108"/>
  <c r="AB109"/>
  <c r="AB110"/>
  <c r="AB111"/>
  <c r="AB112"/>
  <c r="AB113"/>
  <c r="AB114"/>
  <c r="AB115"/>
  <c r="AB116"/>
  <c r="AB117"/>
  <c r="AB118"/>
  <c r="AB119"/>
  <c r="AB120"/>
  <c r="AB121"/>
  <c r="AB122"/>
  <c r="AB123"/>
  <c r="AB124"/>
  <c r="AB125"/>
  <c r="AB126"/>
  <c r="AB127"/>
  <c r="AB128"/>
  <c r="AB129"/>
  <c r="AB130"/>
  <c r="AB131"/>
  <c r="AB132"/>
  <c r="AB133"/>
  <c r="AB134"/>
  <c r="AB135"/>
  <c r="AB136"/>
  <c r="AB137"/>
  <c r="AB138"/>
  <c r="AB139"/>
  <c r="AB140"/>
  <c r="AB141"/>
  <c r="AB142"/>
  <c r="AB143"/>
  <c r="AB144"/>
  <c r="AB145"/>
  <c r="AB146"/>
  <c r="AB147"/>
  <c r="AB148"/>
  <c r="AB149"/>
  <c r="AB150"/>
  <c r="AB151"/>
  <c r="AB152"/>
  <c r="AB153"/>
  <c r="AB154"/>
  <c r="AB155"/>
  <c r="AB156"/>
  <c r="AB157"/>
  <c r="AB158"/>
  <c r="AB159"/>
  <c r="AB160"/>
  <c r="AB161"/>
  <c r="AB162"/>
  <c r="AB163"/>
  <c r="AB164"/>
  <c r="AB165"/>
  <c r="AB166"/>
  <c r="AB167"/>
  <c r="AB168"/>
  <c r="AB169"/>
  <c r="AB170"/>
  <c r="AB171"/>
  <c r="AB172"/>
  <c r="AB173"/>
  <c r="AB174"/>
  <c r="AB175"/>
  <c r="AB176"/>
  <c r="AB177"/>
  <c r="AB178"/>
  <c r="AB179"/>
  <c r="AB180"/>
  <c r="AB181"/>
  <c r="AB182"/>
  <c r="AB183"/>
  <c r="AB184"/>
  <c r="AB185"/>
  <c r="AB186"/>
  <c r="AB187"/>
  <c r="AB188"/>
  <c r="AB189"/>
  <c r="AB190"/>
  <c r="AB191"/>
  <c r="AB192"/>
  <c r="AB193"/>
  <c r="AB194"/>
  <c r="AB195"/>
  <c r="AB196"/>
  <c r="AB197"/>
  <c r="AB198"/>
  <c r="AB199"/>
  <c r="AB200"/>
  <c r="AB201"/>
  <c r="AB202"/>
  <c r="AB203"/>
  <c r="AB204"/>
  <c r="AB205"/>
  <c r="AB206"/>
  <c r="AB207"/>
  <c r="AB208"/>
  <c r="AB209"/>
  <c r="AB210"/>
  <c r="AB211"/>
  <c r="AB212"/>
  <c r="AB213"/>
  <c r="AB214"/>
  <c r="AB215"/>
  <c r="AB216"/>
  <c r="AB217"/>
  <c r="AB218"/>
  <c r="AB219"/>
  <c r="AB220"/>
  <c r="AB221"/>
  <c r="AB222"/>
  <c r="AB223"/>
  <c r="AB224"/>
  <c r="AB225"/>
  <c r="AB226"/>
  <c r="AB227"/>
  <c r="AB228"/>
  <c r="AB229"/>
  <c r="AB230"/>
  <c r="AB231"/>
  <c r="AB232"/>
  <c r="AB233"/>
  <c r="AB234"/>
  <c r="AB235"/>
  <c r="AB236"/>
  <c r="AB237"/>
  <c r="AB238"/>
  <c r="AB239"/>
  <c r="AB240"/>
  <c r="AB241"/>
  <c r="AB242"/>
  <c r="AB243"/>
  <c r="AB244"/>
  <c r="AB245"/>
  <c r="AB246"/>
  <c r="AB247"/>
  <c r="AB248"/>
  <c r="AB249"/>
  <c r="AB250"/>
  <c r="AB251"/>
  <c r="AB252"/>
  <c r="AB253"/>
  <c r="AB254"/>
  <c r="AB255"/>
  <c r="AB256"/>
  <c r="AB257"/>
  <c r="AB258"/>
  <c r="AB259"/>
  <c r="AB260"/>
  <c r="AB261"/>
  <c r="AB262"/>
  <c r="AB263"/>
  <c r="AB264"/>
  <c r="AB265"/>
  <c r="AB266"/>
  <c r="AB267"/>
  <c r="AB268"/>
  <c r="AB269"/>
  <c r="AB270"/>
  <c r="AB271"/>
  <c r="AB272"/>
  <c r="AB273"/>
  <c r="AB274"/>
  <c r="AB275"/>
  <c r="AB276"/>
  <c r="AB277"/>
  <c r="AB278"/>
  <c r="AB279"/>
  <c r="AB280"/>
  <c r="AB281"/>
  <c r="AB282"/>
  <c r="AB283"/>
  <c r="AB284"/>
  <c r="AB285"/>
  <c r="AB286"/>
  <c r="AB287"/>
  <c r="AB288"/>
  <c r="AB289"/>
  <c r="AB290"/>
  <c r="AB291"/>
  <c r="AB292"/>
  <c r="AB293"/>
  <c r="AB294"/>
  <c r="AB295"/>
  <c r="AB296"/>
  <c r="AB297"/>
  <c r="AB298"/>
  <c r="AB299"/>
  <c r="AB300"/>
  <c r="AB301"/>
  <c r="AB302"/>
  <c r="AB303"/>
  <c r="AB304"/>
  <c r="AB305"/>
  <c r="AB306"/>
  <c r="AB307"/>
  <c r="AB308"/>
  <c r="AB309"/>
  <c r="AB310"/>
  <c r="AB311"/>
  <c r="AB312"/>
  <c r="AB313"/>
  <c r="AB314"/>
  <c r="AB315"/>
  <c r="AB316"/>
  <c r="AB317"/>
  <c r="AB318"/>
  <c r="AB319"/>
  <c r="AB320"/>
  <c r="AB321"/>
  <c r="AB322"/>
  <c r="AB323"/>
  <c r="AB324"/>
  <c r="AB325"/>
  <c r="AB326"/>
  <c r="AB327"/>
  <c r="AB328"/>
  <c r="AB329"/>
  <c r="AB330"/>
  <c r="AB331"/>
  <c r="AB332"/>
  <c r="AB333"/>
  <c r="AB334"/>
  <c r="AB335"/>
  <c r="AB336"/>
  <c r="AB337"/>
  <c r="AB338"/>
  <c r="AB339"/>
  <c r="AB340"/>
  <c r="AB341"/>
  <c r="AB342"/>
  <c r="AB343"/>
  <c r="AB344"/>
  <c r="AB345"/>
  <c r="AB346"/>
  <c r="AB347"/>
  <c r="AB348"/>
  <c r="AB349"/>
  <c r="AB350"/>
  <c r="AB351"/>
  <c r="AB352"/>
  <c r="AB353"/>
  <c r="AB354"/>
  <c r="AB355"/>
  <c r="AB356"/>
  <c r="AB357"/>
  <c r="AB358"/>
  <c r="AB359"/>
  <c r="AB360"/>
  <c r="AB361"/>
  <c r="AB362"/>
  <c r="AB363"/>
  <c r="AB364"/>
  <c r="AB365"/>
  <c r="AB366"/>
  <c r="AB367"/>
  <c r="AB368"/>
  <c r="AB369"/>
  <c r="AB370"/>
  <c r="AB371"/>
  <c r="AB372"/>
  <c r="AB373"/>
  <c r="AB374"/>
  <c r="AB375"/>
  <c r="AB376"/>
  <c r="AB377"/>
  <c r="AB378"/>
  <c r="AB379"/>
  <c r="AB380"/>
  <c r="AB381"/>
  <c r="AB382"/>
  <c r="AB383"/>
  <c r="AB384"/>
  <c r="AB385"/>
  <c r="AB386"/>
  <c r="AB387"/>
  <c r="C15" i="8" s="1"/>
  <c r="F15" s="1"/>
  <c r="AB388" i="1"/>
  <c r="AB389"/>
  <c r="AB390"/>
  <c r="AB391"/>
  <c r="AB392"/>
  <c r="AB393"/>
  <c r="AB394"/>
  <c r="AB395"/>
  <c r="AB396"/>
  <c r="AB397"/>
  <c r="AB398"/>
  <c r="AB399"/>
  <c r="AB400"/>
  <c r="AB401"/>
  <c r="AB402"/>
  <c r="AB403"/>
  <c r="AB404"/>
  <c r="AB405"/>
  <c r="AB406"/>
  <c r="AB407"/>
  <c r="AB408"/>
  <c r="AB409"/>
  <c r="AB410"/>
  <c r="AB411"/>
  <c r="AB412"/>
  <c r="AB413"/>
  <c r="AB414"/>
  <c r="AB415"/>
  <c r="AB416"/>
  <c r="AB417"/>
  <c r="AB418"/>
  <c r="AB419"/>
  <c r="AB420"/>
  <c r="AB421"/>
  <c r="AB422"/>
  <c r="AB423"/>
  <c r="AB424"/>
  <c r="AB425"/>
  <c r="AB426"/>
  <c r="AB427"/>
  <c r="AB428"/>
  <c r="AB429"/>
  <c r="AB430"/>
  <c r="AB431"/>
  <c r="AB432"/>
  <c r="AB433"/>
  <c r="AB434"/>
  <c r="AB435"/>
  <c r="AB436"/>
  <c r="AB437"/>
  <c r="AB438"/>
  <c r="AB439"/>
  <c r="AB440"/>
  <c r="AB441"/>
  <c r="AB442"/>
  <c r="AB443"/>
  <c r="AB444"/>
  <c r="AB445"/>
  <c r="AB446"/>
  <c r="AB447"/>
  <c r="AB448"/>
  <c r="AB449"/>
  <c r="AB450"/>
  <c r="AB451"/>
  <c r="AB452"/>
  <c r="AB453"/>
  <c r="AB454"/>
  <c r="AB455"/>
  <c r="AB456"/>
  <c r="AB457"/>
  <c r="AB458"/>
  <c r="AB459"/>
  <c r="AB460"/>
  <c r="AB461"/>
  <c r="AB462"/>
  <c r="AB463"/>
  <c r="AB464"/>
  <c r="AB465"/>
  <c r="AB466"/>
  <c r="AB467"/>
  <c r="AB468"/>
  <c r="AB469"/>
  <c r="AB470"/>
  <c r="AB471"/>
  <c r="AB472"/>
  <c r="AB473"/>
  <c r="AB474"/>
  <c r="AB475"/>
  <c r="AB476"/>
  <c r="AB477"/>
  <c r="AB478"/>
  <c r="AB479"/>
  <c r="AB480"/>
  <c r="AB481"/>
  <c r="AB482"/>
  <c r="AB483"/>
  <c r="AB484"/>
  <c r="AB485"/>
  <c r="AB486"/>
  <c r="AB487"/>
  <c r="AB488"/>
  <c r="AB489"/>
  <c r="AB490"/>
  <c r="AB491"/>
  <c r="AB492"/>
  <c r="AB493"/>
  <c r="AB494"/>
  <c r="AB495"/>
  <c r="AB496"/>
  <c r="AB497"/>
  <c r="AB498"/>
  <c r="AB499"/>
  <c r="AB500"/>
  <c r="AB501"/>
  <c r="AB502"/>
  <c r="AB503"/>
  <c r="AB504"/>
  <c r="AB505"/>
  <c r="AB506"/>
  <c r="AB507"/>
  <c r="AB508"/>
  <c r="AB509"/>
  <c r="AB510"/>
  <c r="AB511"/>
  <c r="AB512"/>
  <c r="AB513"/>
  <c r="AB514"/>
  <c r="AB515"/>
  <c r="AB516"/>
  <c r="AB517"/>
  <c r="AB518"/>
  <c r="AB519"/>
  <c r="AB520"/>
  <c r="AB521"/>
  <c r="AB522"/>
  <c r="AB523"/>
  <c r="AB524"/>
  <c r="AB525"/>
  <c r="AB526"/>
  <c r="AB527"/>
  <c r="AB528"/>
  <c r="AB529"/>
  <c r="AB530"/>
  <c r="AB531"/>
  <c r="AB532"/>
  <c r="AB533"/>
  <c r="AB534"/>
  <c r="AB535"/>
  <c r="AB536"/>
  <c r="AB537"/>
  <c r="AB538"/>
  <c r="AB539"/>
  <c r="AB540"/>
  <c r="AB541"/>
  <c r="AB542"/>
  <c r="AB543"/>
  <c r="AB544"/>
  <c r="AB545"/>
  <c r="AB546"/>
  <c r="AB547"/>
  <c r="AB548"/>
  <c r="AB549"/>
  <c r="AB550"/>
  <c r="AB551"/>
  <c r="AB552"/>
  <c r="AB553"/>
  <c r="AB554"/>
  <c r="AB555"/>
  <c r="AB556"/>
  <c r="AB557"/>
  <c r="AB558"/>
  <c r="AB559"/>
  <c r="AB560"/>
  <c r="AB561"/>
  <c r="AB562"/>
  <c r="AB563"/>
  <c r="AB564"/>
  <c r="AB565"/>
  <c r="AB566"/>
  <c r="AB567"/>
  <c r="AB568"/>
  <c r="AB569"/>
  <c r="AB570"/>
  <c r="AB571"/>
  <c r="AB572"/>
  <c r="AB573"/>
  <c r="AB574"/>
  <c r="AB575"/>
  <c r="AB576"/>
  <c r="AB577"/>
  <c r="AB578"/>
  <c r="AB579"/>
  <c r="AB580"/>
  <c r="AB581"/>
  <c r="AB582"/>
  <c r="AB583"/>
  <c r="AB584"/>
  <c r="AB585"/>
  <c r="AB586"/>
  <c r="AB587"/>
  <c r="AB588"/>
  <c r="AB589"/>
  <c r="AB590"/>
  <c r="AB591"/>
  <c r="AB592"/>
  <c r="AB593"/>
  <c r="AB594"/>
  <c r="AB595"/>
  <c r="AB596"/>
  <c r="AB597"/>
  <c r="AB598"/>
  <c r="AB599"/>
  <c r="AB600"/>
  <c r="AB601"/>
  <c r="AB602"/>
  <c r="AB603"/>
  <c r="AB604"/>
  <c r="AB605"/>
  <c r="AB606"/>
  <c r="AB607"/>
  <c r="AB608"/>
  <c r="AB609"/>
  <c r="AB610"/>
  <c r="AB611"/>
  <c r="AB612"/>
  <c r="AB613"/>
  <c r="AB614"/>
  <c r="AB615"/>
  <c r="AB616"/>
  <c r="AB617"/>
  <c r="AB618"/>
  <c r="AB619"/>
  <c r="AB620"/>
  <c r="AB621"/>
  <c r="AB622"/>
  <c r="AB623"/>
  <c r="AB624"/>
  <c r="AB625"/>
  <c r="AB626"/>
  <c r="AB627"/>
  <c r="AB628"/>
  <c r="AB629"/>
  <c r="AB630"/>
  <c r="AB631"/>
  <c r="AB632"/>
  <c r="AB633"/>
  <c r="AB634"/>
  <c r="AB635"/>
  <c r="AB636"/>
  <c r="AB637"/>
  <c r="AB638"/>
  <c r="AB639"/>
  <c r="AB640"/>
  <c r="AB641"/>
  <c r="AB642"/>
  <c r="AB643"/>
  <c r="AB644"/>
  <c r="AB645"/>
  <c r="AB646"/>
  <c r="AB647"/>
  <c r="AB648"/>
  <c r="AB649"/>
  <c r="AB650"/>
  <c r="AB651"/>
  <c r="AB652"/>
  <c r="AB653"/>
  <c r="AB654"/>
  <c r="AB655"/>
  <c r="AB656"/>
  <c r="AB657"/>
  <c r="AB658"/>
  <c r="AB659"/>
  <c r="AB660"/>
  <c r="AB661"/>
  <c r="AB662"/>
  <c r="AB663"/>
  <c r="AB664"/>
  <c r="AB665"/>
  <c r="AB666"/>
  <c r="AB667"/>
  <c r="AB668"/>
  <c r="AB669"/>
  <c r="AB670"/>
  <c r="AB671"/>
  <c r="AB672"/>
  <c r="AB673"/>
  <c r="AB674"/>
  <c r="AB675"/>
  <c r="AB676"/>
  <c r="AB677"/>
  <c r="AB678"/>
  <c r="AB679"/>
  <c r="AB680"/>
  <c r="AB681"/>
  <c r="AB682"/>
  <c r="AB683"/>
  <c r="AB684"/>
  <c r="AB685"/>
  <c r="AB686"/>
  <c r="AB687"/>
  <c r="AB688"/>
  <c r="AB689"/>
  <c r="AB690"/>
  <c r="AB691"/>
  <c r="AB692"/>
  <c r="AB693"/>
  <c r="AB694"/>
  <c r="AB695"/>
  <c r="AB696"/>
  <c r="AB697"/>
  <c r="AB698"/>
  <c r="AB699"/>
  <c r="AB700"/>
  <c r="AB701"/>
  <c r="AB702"/>
  <c r="AB703"/>
  <c r="AB704"/>
  <c r="AB705"/>
  <c r="AB706"/>
  <c r="AB707"/>
  <c r="AB708"/>
  <c r="AB709"/>
  <c r="AB710"/>
  <c r="AB711"/>
  <c r="AB712"/>
  <c r="AB713"/>
  <c r="AB714"/>
  <c r="AB715"/>
  <c r="AB716"/>
  <c r="AB717"/>
  <c r="AB718"/>
  <c r="AB719"/>
  <c r="AB720"/>
  <c r="AB721"/>
  <c r="AB722"/>
  <c r="AB723"/>
  <c r="AB724"/>
  <c r="AB725"/>
  <c r="AB726"/>
  <c r="AB727"/>
  <c r="AB728"/>
  <c r="AB729"/>
  <c r="AB730"/>
  <c r="AB731"/>
  <c r="AB732"/>
  <c r="AB733"/>
  <c r="D40" i="17" l="1"/>
  <c r="E40" s="1"/>
  <c r="F40" s="1"/>
  <c r="D15"/>
  <c r="E15" s="1"/>
  <c r="F15" s="1"/>
  <c r="D15" i="18"/>
  <c r="E15" s="1"/>
  <c r="F15" s="1"/>
  <c r="D23" i="17"/>
  <c r="E23" s="1"/>
  <c r="F23" s="1"/>
  <c r="D19"/>
  <c r="E19" s="1"/>
  <c r="F19" s="1"/>
  <c r="D12" i="18"/>
  <c r="E12" s="1"/>
  <c r="F12" s="1"/>
  <c r="D4" i="17"/>
  <c r="E4" s="1"/>
  <c r="F4" s="1"/>
  <c r="D13" i="18"/>
  <c r="E13" s="1"/>
  <c r="F13" s="1"/>
  <c r="C22" i="8"/>
  <c r="F22" s="1"/>
  <c r="C19"/>
  <c r="F19" s="1"/>
  <c r="D17" i="18"/>
  <c r="E17" s="1"/>
  <c r="F17" s="1"/>
  <c r="D22" i="17"/>
  <c r="E22" s="1"/>
  <c r="F22" s="1"/>
  <c r="D8"/>
  <c r="E8" s="1"/>
  <c r="F8" s="1"/>
  <c r="D38"/>
  <c r="E38" s="1"/>
  <c r="F38" s="1"/>
  <c r="D24"/>
  <c r="E24" s="1"/>
  <c r="F24" s="1"/>
  <c r="D41"/>
  <c r="E41" s="1"/>
  <c r="F41" s="1"/>
  <c r="D16"/>
  <c r="E16" s="1"/>
  <c r="F16" s="1"/>
  <c r="D31"/>
  <c r="E31" s="1"/>
  <c r="F31" s="1"/>
  <c r="D15" i="8"/>
  <c r="D10" i="18"/>
  <c r="E10" s="1"/>
  <c r="F10" s="1"/>
  <c r="D9"/>
  <c r="E9" s="1"/>
  <c r="F9" s="1"/>
  <c r="D21" i="17"/>
  <c r="E21" s="1"/>
  <c r="F21" s="1"/>
  <c r="D9"/>
  <c r="E9" s="1"/>
  <c r="F9" s="1"/>
  <c r="D39"/>
  <c r="E39" s="1"/>
  <c r="F39" s="1"/>
  <c r="D14" i="18"/>
  <c r="E14" s="1"/>
  <c r="F14" s="1"/>
  <c r="D32" i="17"/>
  <c r="E32" s="1"/>
  <c r="F32" s="1"/>
  <c r="D16" i="18"/>
  <c r="E16" s="1"/>
  <c r="F16" s="1"/>
  <c r="D34" i="17"/>
  <c r="E34" s="1"/>
  <c r="F34" s="1"/>
  <c r="D7"/>
  <c r="E7" s="1"/>
  <c r="F7" s="1"/>
  <c r="D11" i="18"/>
  <c r="E11" s="1"/>
  <c r="F11" s="1"/>
  <c r="D12" i="17"/>
  <c r="E12" s="1"/>
  <c r="F12" s="1"/>
  <c r="D27"/>
  <c r="E27" s="1"/>
  <c r="F27" s="1"/>
  <c r="D17"/>
  <c r="E17" s="1"/>
  <c r="F17" s="1"/>
  <c r="D3"/>
  <c r="E3" s="1"/>
  <c r="F3" s="1"/>
  <c r="D36"/>
  <c r="E36" s="1"/>
  <c r="F36" s="1"/>
  <c r="D37"/>
  <c r="E37" s="1"/>
  <c r="F37" s="1"/>
  <c r="D8" i="8"/>
  <c r="E8" s="1"/>
  <c r="D3" i="18"/>
  <c r="E3" s="1"/>
  <c r="F3" s="1"/>
  <c r="D35" i="17"/>
  <c r="E35" s="1"/>
  <c r="F35" s="1"/>
  <c r="D7" i="8"/>
  <c r="E7" s="1"/>
  <c r="D2" i="18"/>
  <c r="D10" i="17"/>
  <c r="E10" s="1"/>
  <c r="F10" s="1"/>
  <c r="D2"/>
  <c r="D5" i="18"/>
  <c r="E5" s="1"/>
  <c r="F5" s="1"/>
  <c r="C12" i="8"/>
  <c r="F12" s="1"/>
  <c r="C11"/>
  <c r="F11" s="1"/>
  <c r="D8" i="18"/>
  <c r="E8" s="1"/>
  <c r="F8" s="1"/>
  <c r="D29" i="17"/>
  <c r="E29" s="1"/>
  <c r="F29" s="1"/>
  <c r="D6" i="18"/>
  <c r="E6" s="1"/>
  <c r="F6" s="1"/>
  <c r="D7"/>
  <c r="E7" s="1"/>
  <c r="F7" s="1"/>
  <c r="D30" i="17"/>
  <c r="E30" s="1"/>
  <c r="F30" s="1"/>
  <c r="D11"/>
  <c r="E11" s="1"/>
  <c r="F11" s="1"/>
  <c r="D4" i="18"/>
  <c r="E4" s="1"/>
  <c r="F4" s="1"/>
  <c r="D42" i="17"/>
  <c r="E42" s="1"/>
  <c r="F42" s="1"/>
  <c r="E15" i="8"/>
  <c r="D20"/>
  <c r="C16"/>
  <c r="F16" s="1"/>
  <c r="C10"/>
  <c r="F10" s="1"/>
  <c r="F8"/>
  <c r="D11"/>
  <c r="C21"/>
  <c r="F21" s="1"/>
  <c r="C13"/>
  <c r="F13" s="1"/>
  <c r="C17"/>
  <c r="F17" s="1"/>
  <c r="D12"/>
  <c r="C20"/>
  <c r="C18"/>
  <c r="F18" s="1"/>
  <c r="C14"/>
  <c r="F14" s="1"/>
  <c r="C9"/>
  <c r="F9" s="1"/>
  <c r="D22"/>
  <c r="D18"/>
  <c r="E18" s="1"/>
  <c r="D16"/>
  <c r="D9"/>
  <c r="D13"/>
  <c r="I13" i="11"/>
  <c r="P13" s="1"/>
  <c r="I37"/>
  <c r="P37" s="1"/>
  <c r="D21" i="8"/>
  <c r="D19"/>
  <c r="D14"/>
  <c r="D17"/>
  <c r="E17" s="1"/>
  <c r="D10"/>
  <c r="CO180" i="1"/>
  <c r="CN180"/>
  <c r="AM180"/>
  <c r="AQ180"/>
  <c r="AU180"/>
  <c r="AY180"/>
  <c r="BC180"/>
  <c r="BG180"/>
  <c r="BK180"/>
  <c r="BO180"/>
  <c r="BS180"/>
  <c r="BW180"/>
  <c r="CA180"/>
  <c r="CE180"/>
  <c r="CI180"/>
  <c r="CM180"/>
  <c r="CS180"/>
  <c r="CW180"/>
  <c r="DA180"/>
  <c r="DE180"/>
  <c r="DI180"/>
  <c r="DM180"/>
  <c r="DQ180"/>
  <c r="DU180"/>
  <c r="DY180"/>
  <c r="EC180"/>
  <c r="EG180"/>
  <c r="EK180"/>
  <c r="EO180"/>
  <c r="ES180"/>
  <c r="EW180"/>
  <c r="FA180"/>
  <c r="FE180"/>
  <c r="FI180"/>
  <c r="FM180"/>
  <c r="FQ180"/>
  <c r="FU180"/>
  <c r="FY180"/>
  <c r="GC180"/>
  <c r="GG180"/>
  <c r="GK180"/>
  <c r="GO180"/>
  <c r="GS180"/>
  <c r="GW180"/>
  <c r="HA180"/>
  <c r="AJ180"/>
  <c r="AO180"/>
  <c r="AT180"/>
  <c r="AZ180"/>
  <c r="BE180"/>
  <c r="BJ180"/>
  <c r="BP180"/>
  <c r="BU180"/>
  <c r="BZ180"/>
  <c r="CF180"/>
  <c r="CK180"/>
  <c r="CR180"/>
  <c r="CX180"/>
  <c r="DC180"/>
  <c r="DH180"/>
  <c r="DN180"/>
  <c r="DS180"/>
  <c r="DX180"/>
  <c r="ED180"/>
  <c r="EI180"/>
  <c r="EN180"/>
  <c r="ET180"/>
  <c r="EY180"/>
  <c r="FD180"/>
  <c r="FJ180"/>
  <c r="FO180"/>
  <c r="FT180"/>
  <c r="FZ180"/>
  <c r="GE180"/>
  <c r="GJ180"/>
  <c r="GP180"/>
  <c r="GU180"/>
  <c r="GZ180"/>
  <c r="AN180"/>
  <c r="AS180"/>
  <c r="AX180"/>
  <c r="BD180"/>
  <c r="BI180"/>
  <c r="BN180"/>
  <c r="BT180"/>
  <c r="BY180"/>
  <c r="CD180"/>
  <c r="CJ180"/>
  <c r="CQ180"/>
  <c r="CV180"/>
  <c r="DB180"/>
  <c r="DG180"/>
  <c r="DL180"/>
  <c r="DR180"/>
  <c r="DW180"/>
  <c r="EB180"/>
  <c r="EH180"/>
  <c r="EM180"/>
  <c r="ER180"/>
  <c r="EX180"/>
  <c r="FC180"/>
  <c r="FH180"/>
  <c r="FN180"/>
  <c r="FS180"/>
  <c r="FX180"/>
  <c r="GD180"/>
  <c r="GI180"/>
  <c r="GN180"/>
  <c r="GT180"/>
  <c r="GY180"/>
  <c r="AK180"/>
  <c r="AV180"/>
  <c r="BF180"/>
  <c r="BQ180"/>
  <c r="CB180"/>
  <c r="CL180"/>
  <c r="CY180"/>
  <c r="DJ180"/>
  <c r="DT180"/>
  <c r="EE180"/>
  <c r="EP180"/>
  <c r="EZ180"/>
  <c r="FK180"/>
  <c r="FV180"/>
  <c r="GF180"/>
  <c r="GQ180"/>
  <c r="HB180"/>
  <c r="AR180"/>
  <c r="BB180"/>
  <c r="BM180"/>
  <c r="BX180"/>
  <c r="CH180"/>
  <c r="CU180"/>
  <c r="DF180"/>
  <c r="DP180"/>
  <c r="EA180"/>
  <c r="EL180"/>
  <c r="EV180"/>
  <c r="FG180"/>
  <c r="FR180"/>
  <c r="GB180"/>
  <c r="GM180"/>
  <c r="GX180"/>
  <c r="AP180"/>
  <c r="BA180"/>
  <c r="BL180"/>
  <c r="BV180"/>
  <c r="CG180"/>
  <c r="CT180"/>
  <c r="DD180"/>
  <c r="DO180"/>
  <c r="DZ180"/>
  <c r="EJ180"/>
  <c r="EU180"/>
  <c r="FF180"/>
  <c r="FP180"/>
  <c r="GA180"/>
  <c r="GL180"/>
  <c r="GV180"/>
  <c r="AW180"/>
  <c r="CP180"/>
  <c r="EF180"/>
  <c r="FW180"/>
  <c r="AL180"/>
  <c r="CC180"/>
  <c r="DV180"/>
  <c r="FL180"/>
  <c r="HC180"/>
  <c r="BR180"/>
  <c r="DK180"/>
  <c r="FB180"/>
  <c r="GR180"/>
  <c r="EQ180"/>
  <c r="CZ180"/>
  <c r="BH180"/>
  <c r="GH180"/>
  <c r="CO699"/>
  <c r="CN699"/>
  <c r="AM699"/>
  <c r="AQ699"/>
  <c r="AU699"/>
  <c r="AY699"/>
  <c r="BC699"/>
  <c r="BG699"/>
  <c r="BK699"/>
  <c r="BO699"/>
  <c r="BS699"/>
  <c r="BW699"/>
  <c r="CA699"/>
  <c r="CE699"/>
  <c r="CI699"/>
  <c r="CM699"/>
  <c r="CS699"/>
  <c r="CW699"/>
  <c r="DA699"/>
  <c r="DE699"/>
  <c r="DI699"/>
  <c r="DM699"/>
  <c r="DQ699"/>
  <c r="DU699"/>
  <c r="DY699"/>
  <c r="EC699"/>
  <c r="EG699"/>
  <c r="EK699"/>
  <c r="EO699"/>
  <c r="ES699"/>
  <c r="EW699"/>
  <c r="FA699"/>
  <c r="FE699"/>
  <c r="FI699"/>
  <c r="FM699"/>
  <c r="FQ699"/>
  <c r="FU699"/>
  <c r="FY699"/>
  <c r="GC699"/>
  <c r="GG699"/>
  <c r="GK699"/>
  <c r="GO699"/>
  <c r="GS699"/>
  <c r="GW699"/>
  <c r="HA699"/>
  <c r="AL699"/>
  <c r="AP699"/>
  <c r="AT699"/>
  <c r="AX699"/>
  <c r="BB699"/>
  <c r="BF699"/>
  <c r="BJ699"/>
  <c r="BN699"/>
  <c r="BR699"/>
  <c r="BV699"/>
  <c r="BZ699"/>
  <c r="CD699"/>
  <c r="CH699"/>
  <c r="CL699"/>
  <c r="CR699"/>
  <c r="CV699"/>
  <c r="CZ699"/>
  <c r="DD699"/>
  <c r="DH699"/>
  <c r="DL699"/>
  <c r="DP699"/>
  <c r="DT699"/>
  <c r="DX699"/>
  <c r="EB699"/>
  <c r="EF699"/>
  <c r="EJ699"/>
  <c r="EN699"/>
  <c r="ER699"/>
  <c r="EV699"/>
  <c r="EZ699"/>
  <c r="FD699"/>
  <c r="FH699"/>
  <c r="FL699"/>
  <c r="FP699"/>
  <c r="FT699"/>
  <c r="FX699"/>
  <c r="GB699"/>
  <c r="GF699"/>
  <c r="GJ699"/>
  <c r="GN699"/>
  <c r="GR699"/>
  <c r="GV699"/>
  <c r="GZ699"/>
  <c r="AJ699"/>
  <c r="AR699"/>
  <c r="AZ699"/>
  <c r="BH699"/>
  <c r="BP699"/>
  <c r="BX699"/>
  <c r="CF699"/>
  <c r="CP699"/>
  <c r="CX699"/>
  <c r="DF699"/>
  <c r="DN699"/>
  <c r="DV699"/>
  <c r="ED699"/>
  <c r="EL699"/>
  <c r="ET699"/>
  <c r="FB699"/>
  <c r="FJ699"/>
  <c r="FR699"/>
  <c r="FZ699"/>
  <c r="GH699"/>
  <c r="GP699"/>
  <c r="GX699"/>
  <c r="AO699"/>
  <c r="AW699"/>
  <c r="BE699"/>
  <c r="BM699"/>
  <c r="BU699"/>
  <c r="CC699"/>
  <c r="CK699"/>
  <c r="CU699"/>
  <c r="DC699"/>
  <c r="DK699"/>
  <c r="DS699"/>
  <c r="EA699"/>
  <c r="EI699"/>
  <c r="EQ699"/>
  <c r="EY699"/>
  <c r="FG699"/>
  <c r="FO699"/>
  <c r="FW699"/>
  <c r="GE699"/>
  <c r="GM699"/>
  <c r="GU699"/>
  <c r="HC699"/>
  <c r="AV699"/>
  <c r="BL699"/>
  <c r="CB699"/>
  <c r="CT699"/>
  <c r="DJ699"/>
  <c r="DZ699"/>
  <c r="EP699"/>
  <c r="FF699"/>
  <c r="FV699"/>
  <c r="GL699"/>
  <c r="HB699"/>
  <c r="AS699"/>
  <c r="BI699"/>
  <c r="BY699"/>
  <c r="CQ699"/>
  <c r="DG699"/>
  <c r="DW699"/>
  <c r="EM699"/>
  <c r="FC699"/>
  <c r="FS699"/>
  <c r="GI699"/>
  <c r="GY699"/>
  <c r="AN699"/>
  <c r="BD699"/>
  <c r="BT699"/>
  <c r="CJ699"/>
  <c r="DB699"/>
  <c r="DR699"/>
  <c r="EH699"/>
  <c r="EX699"/>
  <c r="FN699"/>
  <c r="GD699"/>
  <c r="GT699"/>
  <c r="AK699"/>
  <c r="CY699"/>
  <c r="FK699"/>
  <c r="CG699"/>
  <c r="EU699"/>
  <c r="BQ699"/>
  <c r="EE699"/>
  <c r="GQ699"/>
  <c r="BA699"/>
  <c r="GA699"/>
  <c r="DO699"/>
  <c r="CO555"/>
  <c r="CN555"/>
  <c r="AJ555"/>
  <c r="AN555"/>
  <c r="AR555"/>
  <c r="AV555"/>
  <c r="AZ555"/>
  <c r="BD555"/>
  <c r="BH555"/>
  <c r="BL555"/>
  <c r="BP555"/>
  <c r="BT555"/>
  <c r="BX555"/>
  <c r="CB555"/>
  <c r="CF555"/>
  <c r="CJ555"/>
  <c r="CP555"/>
  <c r="CT555"/>
  <c r="CX555"/>
  <c r="DB555"/>
  <c r="DF555"/>
  <c r="DJ555"/>
  <c r="DN555"/>
  <c r="DR555"/>
  <c r="DV555"/>
  <c r="DZ555"/>
  <c r="ED555"/>
  <c r="EH555"/>
  <c r="EL555"/>
  <c r="EP555"/>
  <c r="ET555"/>
  <c r="EX555"/>
  <c r="FB555"/>
  <c r="FF555"/>
  <c r="FJ555"/>
  <c r="FN555"/>
  <c r="FR555"/>
  <c r="FV555"/>
  <c r="FZ555"/>
  <c r="GD555"/>
  <c r="GH555"/>
  <c r="GL555"/>
  <c r="GP555"/>
  <c r="GT555"/>
  <c r="GX555"/>
  <c r="HB555"/>
  <c r="AM555"/>
  <c r="AQ555"/>
  <c r="AU555"/>
  <c r="AY555"/>
  <c r="BC555"/>
  <c r="BG555"/>
  <c r="BK555"/>
  <c r="BO555"/>
  <c r="BS555"/>
  <c r="BW555"/>
  <c r="CA555"/>
  <c r="CE555"/>
  <c r="CI555"/>
  <c r="CM555"/>
  <c r="CS555"/>
  <c r="CW555"/>
  <c r="DA555"/>
  <c r="DE555"/>
  <c r="DI555"/>
  <c r="DM555"/>
  <c r="DQ555"/>
  <c r="DU555"/>
  <c r="DY555"/>
  <c r="EC555"/>
  <c r="EG555"/>
  <c r="EK555"/>
  <c r="EO555"/>
  <c r="ES555"/>
  <c r="EW555"/>
  <c r="FA555"/>
  <c r="FE555"/>
  <c r="FI555"/>
  <c r="FM555"/>
  <c r="FQ555"/>
  <c r="FU555"/>
  <c r="FY555"/>
  <c r="GC555"/>
  <c r="GG555"/>
  <c r="GK555"/>
  <c r="GO555"/>
  <c r="GS555"/>
  <c r="GW555"/>
  <c r="HA555"/>
  <c r="AP555"/>
  <c r="AX555"/>
  <c r="BF555"/>
  <c r="BN555"/>
  <c r="BV555"/>
  <c r="CD555"/>
  <c r="CL555"/>
  <c r="CV555"/>
  <c r="DD555"/>
  <c r="DL555"/>
  <c r="DT555"/>
  <c r="EB555"/>
  <c r="EJ555"/>
  <c r="ER555"/>
  <c r="EZ555"/>
  <c r="FH555"/>
  <c r="FP555"/>
  <c r="FX555"/>
  <c r="GF555"/>
  <c r="GN555"/>
  <c r="GV555"/>
  <c r="AL555"/>
  <c r="AT555"/>
  <c r="BB555"/>
  <c r="BJ555"/>
  <c r="BR555"/>
  <c r="BZ555"/>
  <c r="CH555"/>
  <c r="CR555"/>
  <c r="CZ555"/>
  <c r="DH555"/>
  <c r="DP555"/>
  <c r="DX555"/>
  <c r="EF555"/>
  <c r="EN555"/>
  <c r="EV555"/>
  <c r="FD555"/>
  <c r="FL555"/>
  <c r="FT555"/>
  <c r="GB555"/>
  <c r="GJ555"/>
  <c r="GR555"/>
  <c r="GZ555"/>
  <c r="AW555"/>
  <c r="BM555"/>
  <c r="CC555"/>
  <c r="CU555"/>
  <c r="DK555"/>
  <c r="EA555"/>
  <c r="EQ555"/>
  <c r="FG555"/>
  <c r="FW555"/>
  <c r="GM555"/>
  <c r="HC555"/>
  <c r="AS555"/>
  <c r="BI555"/>
  <c r="BY555"/>
  <c r="CQ555"/>
  <c r="DG555"/>
  <c r="DW555"/>
  <c r="EM555"/>
  <c r="FC555"/>
  <c r="FS555"/>
  <c r="GI555"/>
  <c r="GY555"/>
  <c r="AO555"/>
  <c r="BE555"/>
  <c r="BU555"/>
  <c r="CK555"/>
  <c r="DC555"/>
  <c r="DS555"/>
  <c r="EI555"/>
  <c r="EY555"/>
  <c r="FO555"/>
  <c r="GE555"/>
  <c r="GU555"/>
  <c r="AK555"/>
  <c r="CY555"/>
  <c r="FK555"/>
  <c r="CG555"/>
  <c r="EU555"/>
  <c r="BQ555"/>
  <c r="EE555"/>
  <c r="GQ555"/>
  <c r="DO555"/>
  <c r="BA555"/>
  <c r="GA555"/>
  <c r="CO409"/>
  <c r="CN409"/>
  <c r="AM409"/>
  <c r="AQ409"/>
  <c r="AU409"/>
  <c r="AY409"/>
  <c r="BC409"/>
  <c r="BG409"/>
  <c r="BK409"/>
  <c r="BO409"/>
  <c r="BS409"/>
  <c r="BW409"/>
  <c r="CA409"/>
  <c r="CE409"/>
  <c r="CI409"/>
  <c r="CM409"/>
  <c r="CS409"/>
  <c r="CW409"/>
  <c r="DA409"/>
  <c r="DE409"/>
  <c r="DI409"/>
  <c r="DM409"/>
  <c r="DQ409"/>
  <c r="DU409"/>
  <c r="DY409"/>
  <c r="EC409"/>
  <c r="EG409"/>
  <c r="EK409"/>
  <c r="EO409"/>
  <c r="ES409"/>
  <c r="EW409"/>
  <c r="FA409"/>
  <c r="FE409"/>
  <c r="FI409"/>
  <c r="FM409"/>
  <c r="FQ409"/>
  <c r="FU409"/>
  <c r="FY409"/>
  <c r="GC409"/>
  <c r="GG409"/>
  <c r="GK409"/>
  <c r="GO409"/>
  <c r="GS409"/>
  <c r="GW409"/>
  <c r="HA409"/>
  <c r="AL409"/>
  <c r="AP409"/>
  <c r="AT409"/>
  <c r="AX409"/>
  <c r="BB409"/>
  <c r="BF409"/>
  <c r="BJ409"/>
  <c r="BN409"/>
  <c r="BR409"/>
  <c r="BV409"/>
  <c r="BZ409"/>
  <c r="CD409"/>
  <c r="CH409"/>
  <c r="CL409"/>
  <c r="CR409"/>
  <c r="CV409"/>
  <c r="CZ409"/>
  <c r="DD409"/>
  <c r="DH409"/>
  <c r="DL409"/>
  <c r="DP409"/>
  <c r="DT409"/>
  <c r="DX409"/>
  <c r="EB409"/>
  <c r="EF409"/>
  <c r="EJ409"/>
  <c r="EN409"/>
  <c r="ER409"/>
  <c r="EV409"/>
  <c r="EZ409"/>
  <c r="FD409"/>
  <c r="FH409"/>
  <c r="FL409"/>
  <c r="FP409"/>
  <c r="FT409"/>
  <c r="FX409"/>
  <c r="GB409"/>
  <c r="GF409"/>
  <c r="GJ409"/>
  <c r="GN409"/>
  <c r="GR409"/>
  <c r="GV409"/>
  <c r="GZ409"/>
  <c r="AJ409"/>
  <c r="AR409"/>
  <c r="AZ409"/>
  <c r="BH409"/>
  <c r="BP409"/>
  <c r="BX409"/>
  <c r="CF409"/>
  <c r="CP409"/>
  <c r="CX409"/>
  <c r="DF409"/>
  <c r="DN409"/>
  <c r="DV409"/>
  <c r="ED409"/>
  <c r="EL409"/>
  <c r="ET409"/>
  <c r="FB409"/>
  <c r="FJ409"/>
  <c r="FR409"/>
  <c r="FZ409"/>
  <c r="GH409"/>
  <c r="GP409"/>
  <c r="GX409"/>
  <c r="AO409"/>
  <c r="AW409"/>
  <c r="BE409"/>
  <c r="BM409"/>
  <c r="BU409"/>
  <c r="CC409"/>
  <c r="CK409"/>
  <c r="CU409"/>
  <c r="DC409"/>
  <c r="DK409"/>
  <c r="DS409"/>
  <c r="EA409"/>
  <c r="EI409"/>
  <c r="EQ409"/>
  <c r="EY409"/>
  <c r="FG409"/>
  <c r="FO409"/>
  <c r="FW409"/>
  <c r="GE409"/>
  <c r="GM409"/>
  <c r="GU409"/>
  <c r="HC409"/>
  <c r="AK409"/>
  <c r="AS409"/>
  <c r="BA409"/>
  <c r="BI409"/>
  <c r="BQ409"/>
  <c r="BY409"/>
  <c r="CG409"/>
  <c r="CQ409"/>
  <c r="CY409"/>
  <c r="DG409"/>
  <c r="DO409"/>
  <c r="DW409"/>
  <c r="EE409"/>
  <c r="EM409"/>
  <c r="EU409"/>
  <c r="FC409"/>
  <c r="FK409"/>
  <c r="FS409"/>
  <c r="GA409"/>
  <c r="GI409"/>
  <c r="GQ409"/>
  <c r="GY409"/>
  <c r="AV409"/>
  <c r="CB409"/>
  <c r="DJ409"/>
  <c r="EP409"/>
  <c r="FV409"/>
  <c r="HB409"/>
  <c r="AN409"/>
  <c r="BT409"/>
  <c r="DB409"/>
  <c r="EH409"/>
  <c r="FN409"/>
  <c r="GT409"/>
  <c r="BL409"/>
  <c r="CT409"/>
  <c r="DZ409"/>
  <c r="FF409"/>
  <c r="GL409"/>
  <c r="BD409"/>
  <c r="CJ409"/>
  <c r="DR409"/>
  <c r="EX409"/>
  <c r="GD409"/>
  <c r="CO330"/>
  <c r="CN330"/>
  <c r="AM330"/>
  <c r="AQ330"/>
  <c r="AU330"/>
  <c r="AY330"/>
  <c r="BC330"/>
  <c r="BG330"/>
  <c r="BK330"/>
  <c r="BO330"/>
  <c r="BS330"/>
  <c r="BW330"/>
  <c r="CA330"/>
  <c r="CE330"/>
  <c r="CI330"/>
  <c r="CM330"/>
  <c r="CS330"/>
  <c r="CW330"/>
  <c r="DA330"/>
  <c r="DE330"/>
  <c r="DI330"/>
  <c r="DM330"/>
  <c r="DQ330"/>
  <c r="DU330"/>
  <c r="DY330"/>
  <c r="EC330"/>
  <c r="EG330"/>
  <c r="EK330"/>
  <c r="EO330"/>
  <c r="ES330"/>
  <c r="EW330"/>
  <c r="FA330"/>
  <c r="FE330"/>
  <c r="FI330"/>
  <c r="FM330"/>
  <c r="FQ330"/>
  <c r="FU330"/>
  <c r="FY330"/>
  <c r="GC330"/>
  <c r="GG330"/>
  <c r="GK330"/>
  <c r="GO330"/>
  <c r="GS330"/>
  <c r="GW330"/>
  <c r="HA330"/>
  <c r="AL330"/>
  <c r="AP330"/>
  <c r="AT330"/>
  <c r="AX330"/>
  <c r="BB330"/>
  <c r="BF330"/>
  <c r="BJ330"/>
  <c r="BN330"/>
  <c r="BR330"/>
  <c r="BV330"/>
  <c r="BZ330"/>
  <c r="CD330"/>
  <c r="CH330"/>
  <c r="CL330"/>
  <c r="CR330"/>
  <c r="CV330"/>
  <c r="CZ330"/>
  <c r="DD330"/>
  <c r="DH330"/>
  <c r="DL330"/>
  <c r="DP330"/>
  <c r="DT330"/>
  <c r="DX330"/>
  <c r="EB330"/>
  <c r="EF330"/>
  <c r="EJ330"/>
  <c r="EN330"/>
  <c r="ER330"/>
  <c r="EV330"/>
  <c r="EZ330"/>
  <c r="FD330"/>
  <c r="FH330"/>
  <c r="FL330"/>
  <c r="FP330"/>
  <c r="FT330"/>
  <c r="FX330"/>
  <c r="GB330"/>
  <c r="GF330"/>
  <c r="GJ330"/>
  <c r="GN330"/>
  <c r="GR330"/>
  <c r="GV330"/>
  <c r="GZ330"/>
  <c r="AJ330"/>
  <c r="AR330"/>
  <c r="AZ330"/>
  <c r="BH330"/>
  <c r="BP330"/>
  <c r="BX330"/>
  <c r="CF330"/>
  <c r="CP330"/>
  <c r="CX330"/>
  <c r="DF330"/>
  <c r="DN330"/>
  <c r="DV330"/>
  <c r="ED330"/>
  <c r="EL330"/>
  <c r="ET330"/>
  <c r="FB330"/>
  <c r="FJ330"/>
  <c r="FR330"/>
  <c r="FZ330"/>
  <c r="GH330"/>
  <c r="GP330"/>
  <c r="GX330"/>
  <c r="AO330"/>
  <c r="AW330"/>
  <c r="BE330"/>
  <c r="BM330"/>
  <c r="BU330"/>
  <c r="CC330"/>
  <c r="CK330"/>
  <c r="CU330"/>
  <c r="DC330"/>
  <c r="DK330"/>
  <c r="DS330"/>
  <c r="EA330"/>
  <c r="EI330"/>
  <c r="EQ330"/>
  <c r="EY330"/>
  <c r="FG330"/>
  <c r="FO330"/>
  <c r="FW330"/>
  <c r="GE330"/>
  <c r="GM330"/>
  <c r="GU330"/>
  <c r="HC330"/>
  <c r="AN330"/>
  <c r="AV330"/>
  <c r="BD330"/>
  <c r="BL330"/>
  <c r="BT330"/>
  <c r="CB330"/>
  <c r="CJ330"/>
  <c r="CT330"/>
  <c r="DB330"/>
  <c r="DJ330"/>
  <c r="DR330"/>
  <c r="DZ330"/>
  <c r="EH330"/>
  <c r="EP330"/>
  <c r="EX330"/>
  <c r="FF330"/>
  <c r="FN330"/>
  <c r="FV330"/>
  <c r="GD330"/>
  <c r="GL330"/>
  <c r="GT330"/>
  <c r="HB330"/>
  <c r="BI330"/>
  <c r="CQ330"/>
  <c r="DW330"/>
  <c r="FC330"/>
  <c r="GI330"/>
  <c r="BA330"/>
  <c r="CG330"/>
  <c r="DO330"/>
  <c r="EU330"/>
  <c r="GA330"/>
  <c r="AS330"/>
  <c r="BY330"/>
  <c r="DG330"/>
  <c r="EM330"/>
  <c r="FS330"/>
  <c r="GY330"/>
  <c r="AK330"/>
  <c r="BQ330"/>
  <c r="CY330"/>
  <c r="EE330"/>
  <c r="FK330"/>
  <c r="GQ330"/>
  <c r="CO258"/>
  <c r="CN258"/>
  <c r="AJ258"/>
  <c r="AN258"/>
  <c r="AR258"/>
  <c r="AV258"/>
  <c r="AZ258"/>
  <c r="BD258"/>
  <c r="BH258"/>
  <c r="BL258"/>
  <c r="BP258"/>
  <c r="BT258"/>
  <c r="BX258"/>
  <c r="CB258"/>
  <c r="CF258"/>
  <c r="CJ258"/>
  <c r="CP258"/>
  <c r="CT258"/>
  <c r="CX258"/>
  <c r="DB258"/>
  <c r="DF258"/>
  <c r="DJ258"/>
  <c r="DN258"/>
  <c r="DR258"/>
  <c r="DV258"/>
  <c r="DZ258"/>
  <c r="ED258"/>
  <c r="EH258"/>
  <c r="EL258"/>
  <c r="EP258"/>
  <c r="ET258"/>
  <c r="EX258"/>
  <c r="FB258"/>
  <c r="FF258"/>
  <c r="FJ258"/>
  <c r="FN258"/>
  <c r="FR258"/>
  <c r="FV258"/>
  <c r="FZ258"/>
  <c r="GD258"/>
  <c r="GH258"/>
  <c r="GL258"/>
  <c r="GP258"/>
  <c r="GT258"/>
  <c r="GX258"/>
  <c r="HB258"/>
  <c r="AM258"/>
  <c r="AQ258"/>
  <c r="AU258"/>
  <c r="AY258"/>
  <c r="BC258"/>
  <c r="BG258"/>
  <c r="BK258"/>
  <c r="BO258"/>
  <c r="BS258"/>
  <c r="BW258"/>
  <c r="CA258"/>
  <c r="CE258"/>
  <c r="CI258"/>
  <c r="CM258"/>
  <c r="CS258"/>
  <c r="CW258"/>
  <c r="DA258"/>
  <c r="DE258"/>
  <c r="DI258"/>
  <c r="DM258"/>
  <c r="DQ258"/>
  <c r="DU258"/>
  <c r="DY258"/>
  <c r="EC258"/>
  <c r="EG258"/>
  <c r="EK258"/>
  <c r="EO258"/>
  <c r="ES258"/>
  <c r="EW258"/>
  <c r="FA258"/>
  <c r="FE258"/>
  <c r="FI258"/>
  <c r="FM258"/>
  <c r="FQ258"/>
  <c r="FU258"/>
  <c r="FY258"/>
  <c r="GC258"/>
  <c r="GG258"/>
  <c r="GK258"/>
  <c r="GO258"/>
  <c r="GS258"/>
  <c r="GW258"/>
  <c r="HA258"/>
  <c r="AO258"/>
  <c r="AW258"/>
  <c r="BE258"/>
  <c r="BM258"/>
  <c r="BU258"/>
  <c r="CC258"/>
  <c r="CK258"/>
  <c r="CU258"/>
  <c r="DC258"/>
  <c r="DK258"/>
  <c r="DS258"/>
  <c r="EA258"/>
  <c r="EI258"/>
  <c r="EQ258"/>
  <c r="EY258"/>
  <c r="FG258"/>
  <c r="FO258"/>
  <c r="FW258"/>
  <c r="GE258"/>
  <c r="GM258"/>
  <c r="GU258"/>
  <c r="HC258"/>
  <c r="AL258"/>
  <c r="AT258"/>
  <c r="BB258"/>
  <c r="BJ258"/>
  <c r="BR258"/>
  <c r="BZ258"/>
  <c r="CH258"/>
  <c r="CR258"/>
  <c r="CZ258"/>
  <c r="DH258"/>
  <c r="DP258"/>
  <c r="DX258"/>
  <c r="EF258"/>
  <c r="EN258"/>
  <c r="EV258"/>
  <c r="FD258"/>
  <c r="FL258"/>
  <c r="FT258"/>
  <c r="GB258"/>
  <c r="GJ258"/>
  <c r="GR258"/>
  <c r="GZ258"/>
  <c r="AK258"/>
  <c r="AS258"/>
  <c r="BA258"/>
  <c r="BI258"/>
  <c r="BQ258"/>
  <c r="BY258"/>
  <c r="CG258"/>
  <c r="CQ258"/>
  <c r="CY258"/>
  <c r="DG258"/>
  <c r="DO258"/>
  <c r="DW258"/>
  <c r="EE258"/>
  <c r="EM258"/>
  <c r="EU258"/>
  <c r="FC258"/>
  <c r="FK258"/>
  <c r="FS258"/>
  <c r="GA258"/>
  <c r="GI258"/>
  <c r="GQ258"/>
  <c r="GY258"/>
  <c r="AX258"/>
  <c r="CD258"/>
  <c r="DL258"/>
  <c r="ER258"/>
  <c r="FX258"/>
  <c r="AP258"/>
  <c r="BV258"/>
  <c r="DD258"/>
  <c r="EJ258"/>
  <c r="FP258"/>
  <c r="GV258"/>
  <c r="BN258"/>
  <c r="CV258"/>
  <c r="EB258"/>
  <c r="FH258"/>
  <c r="GN258"/>
  <c r="CL258"/>
  <c r="BF258"/>
  <c r="GF258"/>
  <c r="EZ258"/>
  <c r="DT258"/>
  <c r="CN183"/>
  <c r="CO183"/>
  <c r="AK183"/>
  <c r="AO183"/>
  <c r="AS183"/>
  <c r="AW183"/>
  <c r="BA183"/>
  <c r="BE183"/>
  <c r="BI183"/>
  <c r="BM183"/>
  <c r="BQ183"/>
  <c r="BU183"/>
  <c r="BY183"/>
  <c r="CC183"/>
  <c r="CG183"/>
  <c r="CK183"/>
  <c r="CQ183"/>
  <c r="AN183"/>
  <c r="AT183"/>
  <c r="AY183"/>
  <c r="BD183"/>
  <c r="BJ183"/>
  <c r="BO183"/>
  <c r="BT183"/>
  <c r="BZ183"/>
  <c r="CE183"/>
  <c r="CJ183"/>
  <c r="CR183"/>
  <c r="CV183"/>
  <c r="CZ183"/>
  <c r="DD183"/>
  <c r="DH183"/>
  <c r="DL183"/>
  <c r="DP183"/>
  <c r="DT183"/>
  <c r="DX183"/>
  <c r="EB183"/>
  <c r="EF183"/>
  <c r="EJ183"/>
  <c r="EN183"/>
  <c r="ER183"/>
  <c r="EV183"/>
  <c r="EZ183"/>
  <c r="FD183"/>
  <c r="FH183"/>
  <c r="FL183"/>
  <c r="FP183"/>
  <c r="FT183"/>
  <c r="FX183"/>
  <c r="GB183"/>
  <c r="GF183"/>
  <c r="GJ183"/>
  <c r="GN183"/>
  <c r="GR183"/>
  <c r="GV183"/>
  <c r="GZ183"/>
  <c r="AM183"/>
  <c r="AR183"/>
  <c r="AX183"/>
  <c r="BC183"/>
  <c r="BH183"/>
  <c r="BN183"/>
  <c r="BS183"/>
  <c r="BX183"/>
  <c r="CD183"/>
  <c r="CI183"/>
  <c r="CP183"/>
  <c r="CU183"/>
  <c r="CY183"/>
  <c r="DC183"/>
  <c r="DG183"/>
  <c r="DK183"/>
  <c r="DO183"/>
  <c r="DS183"/>
  <c r="DW183"/>
  <c r="EA183"/>
  <c r="EE183"/>
  <c r="EI183"/>
  <c r="EM183"/>
  <c r="EQ183"/>
  <c r="EU183"/>
  <c r="EY183"/>
  <c r="FC183"/>
  <c r="FG183"/>
  <c r="FK183"/>
  <c r="FO183"/>
  <c r="FS183"/>
  <c r="FW183"/>
  <c r="GA183"/>
  <c r="GE183"/>
  <c r="GI183"/>
  <c r="GM183"/>
  <c r="GQ183"/>
  <c r="GU183"/>
  <c r="GY183"/>
  <c r="HC183"/>
  <c r="AJ183"/>
  <c r="AU183"/>
  <c r="BF183"/>
  <c r="BP183"/>
  <c r="CA183"/>
  <c r="CL183"/>
  <c r="CW183"/>
  <c r="DE183"/>
  <c r="DM183"/>
  <c r="DU183"/>
  <c r="EC183"/>
  <c r="EK183"/>
  <c r="ES183"/>
  <c r="FA183"/>
  <c r="FI183"/>
  <c r="FQ183"/>
  <c r="FY183"/>
  <c r="GG183"/>
  <c r="GO183"/>
  <c r="GW183"/>
  <c r="AQ183"/>
  <c r="BB183"/>
  <c r="BL183"/>
  <c r="BW183"/>
  <c r="CH183"/>
  <c r="CT183"/>
  <c r="DB183"/>
  <c r="DJ183"/>
  <c r="DR183"/>
  <c r="DZ183"/>
  <c r="EH183"/>
  <c r="EP183"/>
  <c r="EX183"/>
  <c r="FF183"/>
  <c r="FN183"/>
  <c r="FV183"/>
  <c r="GD183"/>
  <c r="GL183"/>
  <c r="GT183"/>
  <c r="HB183"/>
  <c r="AP183"/>
  <c r="AZ183"/>
  <c r="BK183"/>
  <c r="BV183"/>
  <c r="CF183"/>
  <c r="CS183"/>
  <c r="DA183"/>
  <c r="DI183"/>
  <c r="DQ183"/>
  <c r="DY183"/>
  <c r="EG183"/>
  <c r="EO183"/>
  <c r="EW183"/>
  <c r="FE183"/>
  <c r="FM183"/>
  <c r="FU183"/>
  <c r="GC183"/>
  <c r="GK183"/>
  <c r="GS183"/>
  <c r="HA183"/>
  <c r="BR183"/>
  <c r="DF183"/>
  <c r="EL183"/>
  <c r="FR183"/>
  <c r="GX183"/>
  <c r="BG183"/>
  <c r="CX183"/>
  <c r="ED183"/>
  <c r="FJ183"/>
  <c r="GP183"/>
  <c r="AV183"/>
  <c r="CM183"/>
  <c r="DV183"/>
  <c r="FB183"/>
  <c r="GH183"/>
  <c r="DN183"/>
  <c r="CB183"/>
  <c r="AL183"/>
  <c r="FZ183"/>
  <c r="ET183"/>
  <c r="CN104"/>
  <c r="CO104"/>
  <c r="AK104"/>
  <c r="AO104"/>
  <c r="AS104"/>
  <c r="AW104"/>
  <c r="BA104"/>
  <c r="BE104"/>
  <c r="BI104"/>
  <c r="BM104"/>
  <c r="BQ104"/>
  <c r="BU104"/>
  <c r="BY104"/>
  <c r="CC104"/>
  <c r="CG104"/>
  <c r="CK104"/>
  <c r="CQ104"/>
  <c r="CU104"/>
  <c r="CY104"/>
  <c r="DC104"/>
  <c r="DG104"/>
  <c r="DK104"/>
  <c r="DO104"/>
  <c r="DS104"/>
  <c r="DW104"/>
  <c r="EA104"/>
  <c r="EE104"/>
  <c r="EI104"/>
  <c r="EM104"/>
  <c r="EQ104"/>
  <c r="EU104"/>
  <c r="EY104"/>
  <c r="FC104"/>
  <c r="FG104"/>
  <c r="FK104"/>
  <c r="FO104"/>
  <c r="FS104"/>
  <c r="FW104"/>
  <c r="GA104"/>
  <c r="GE104"/>
  <c r="GI104"/>
  <c r="GM104"/>
  <c r="GQ104"/>
  <c r="GU104"/>
  <c r="GY104"/>
  <c r="HC104"/>
  <c r="AJ104"/>
  <c r="AN104"/>
  <c r="AR104"/>
  <c r="AV104"/>
  <c r="AZ104"/>
  <c r="BD104"/>
  <c r="BH104"/>
  <c r="BL104"/>
  <c r="BP104"/>
  <c r="BT104"/>
  <c r="BX104"/>
  <c r="CB104"/>
  <c r="CF104"/>
  <c r="CJ104"/>
  <c r="CP104"/>
  <c r="CT104"/>
  <c r="CX104"/>
  <c r="DB104"/>
  <c r="DF104"/>
  <c r="DJ104"/>
  <c r="DN104"/>
  <c r="DR104"/>
  <c r="DV104"/>
  <c r="DZ104"/>
  <c r="ED104"/>
  <c r="EH104"/>
  <c r="EL104"/>
  <c r="EP104"/>
  <c r="ET104"/>
  <c r="EX104"/>
  <c r="FB104"/>
  <c r="FF104"/>
  <c r="FJ104"/>
  <c r="FN104"/>
  <c r="FR104"/>
  <c r="FV104"/>
  <c r="FZ104"/>
  <c r="GD104"/>
  <c r="GH104"/>
  <c r="GL104"/>
  <c r="GP104"/>
  <c r="GT104"/>
  <c r="GX104"/>
  <c r="HB104"/>
  <c r="AP104"/>
  <c r="AX104"/>
  <c r="BF104"/>
  <c r="BN104"/>
  <c r="BV104"/>
  <c r="CD104"/>
  <c r="CL104"/>
  <c r="CV104"/>
  <c r="DD104"/>
  <c r="DL104"/>
  <c r="DT104"/>
  <c r="EB104"/>
  <c r="EJ104"/>
  <c r="ER104"/>
  <c r="EZ104"/>
  <c r="FH104"/>
  <c r="FP104"/>
  <c r="FX104"/>
  <c r="GF104"/>
  <c r="GN104"/>
  <c r="GV104"/>
  <c r="AM104"/>
  <c r="AU104"/>
  <c r="BC104"/>
  <c r="BK104"/>
  <c r="BS104"/>
  <c r="CA104"/>
  <c r="CI104"/>
  <c r="CS104"/>
  <c r="DA104"/>
  <c r="DI104"/>
  <c r="DQ104"/>
  <c r="DY104"/>
  <c r="EG104"/>
  <c r="EO104"/>
  <c r="EW104"/>
  <c r="FE104"/>
  <c r="FM104"/>
  <c r="FU104"/>
  <c r="GC104"/>
  <c r="GK104"/>
  <c r="GS104"/>
  <c r="HA104"/>
  <c r="AL104"/>
  <c r="AT104"/>
  <c r="BB104"/>
  <c r="BJ104"/>
  <c r="BR104"/>
  <c r="BZ104"/>
  <c r="CH104"/>
  <c r="CR104"/>
  <c r="CZ104"/>
  <c r="DH104"/>
  <c r="DP104"/>
  <c r="DX104"/>
  <c r="EF104"/>
  <c r="EN104"/>
  <c r="EV104"/>
  <c r="FD104"/>
  <c r="FL104"/>
  <c r="FT104"/>
  <c r="GB104"/>
  <c r="GJ104"/>
  <c r="GR104"/>
  <c r="GZ104"/>
  <c r="AQ104"/>
  <c r="BW104"/>
  <c r="DE104"/>
  <c r="EK104"/>
  <c r="FQ104"/>
  <c r="GW104"/>
  <c r="BO104"/>
  <c r="CW104"/>
  <c r="EC104"/>
  <c r="FI104"/>
  <c r="GO104"/>
  <c r="BG104"/>
  <c r="CM104"/>
  <c r="DU104"/>
  <c r="FA104"/>
  <c r="GG104"/>
  <c r="AY104"/>
  <c r="FY104"/>
  <c r="ES104"/>
  <c r="DM104"/>
  <c r="CE104"/>
  <c r="CN32"/>
  <c r="CO32"/>
  <c r="AM32"/>
  <c r="AQ32"/>
  <c r="AU32"/>
  <c r="AY32"/>
  <c r="BC32"/>
  <c r="BG32"/>
  <c r="BK32"/>
  <c r="BO32"/>
  <c r="BS32"/>
  <c r="BW32"/>
  <c r="CA32"/>
  <c r="CE32"/>
  <c r="CI32"/>
  <c r="CM32"/>
  <c r="CS32"/>
  <c r="CW32"/>
  <c r="DA32"/>
  <c r="DE32"/>
  <c r="DI32"/>
  <c r="DM32"/>
  <c r="DQ32"/>
  <c r="DU32"/>
  <c r="DY32"/>
  <c r="EC32"/>
  <c r="EG32"/>
  <c r="EK32"/>
  <c r="EO32"/>
  <c r="ES32"/>
  <c r="EW32"/>
  <c r="FA32"/>
  <c r="FE32"/>
  <c r="FI32"/>
  <c r="FM32"/>
  <c r="FQ32"/>
  <c r="FU32"/>
  <c r="FY32"/>
  <c r="GC32"/>
  <c r="GG32"/>
  <c r="GK32"/>
  <c r="GO32"/>
  <c r="GS32"/>
  <c r="GW32"/>
  <c r="HA32"/>
  <c r="AL32"/>
  <c r="AP32"/>
  <c r="AT32"/>
  <c r="AX32"/>
  <c r="BB32"/>
  <c r="BF32"/>
  <c r="BJ32"/>
  <c r="BN32"/>
  <c r="BR32"/>
  <c r="BV32"/>
  <c r="BZ32"/>
  <c r="CD32"/>
  <c r="CH32"/>
  <c r="CL32"/>
  <c r="CR32"/>
  <c r="CV32"/>
  <c r="CZ32"/>
  <c r="DD32"/>
  <c r="DH32"/>
  <c r="DL32"/>
  <c r="DP32"/>
  <c r="DT32"/>
  <c r="DX32"/>
  <c r="EB32"/>
  <c r="EF32"/>
  <c r="EJ32"/>
  <c r="EN32"/>
  <c r="ER32"/>
  <c r="EV32"/>
  <c r="EZ32"/>
  <c r="FD32"/>
  <c r="FH32"/>
  <c r="FL32"/>
  <c r="FP32"/>
  <c r="FT32"/>
  <c r="FX32"/>
  <c r="GB32"/>
  <c r="GF32"/>
  <c r="GJ32"/>
  <c r="GN32"/>
  <c r="GR32"/>
  <c r="GV32"/>
  <c r="GZ32"/>
  <c r="AJ32"/>
  <c r="AR32"/>
  <c r="AZ32"/>
  <c r="BH32"/>
  <c r="BP32"/>
  <c r="BX32"/>
  <c r="CF32"/>
  <c r="CP32"/>
  <c r="CX32"/>
  <c r="DF32"/>
  <c r="DN32"/>
  <c r="DV32"/>
  <c r="ED32"/>
  <c r="EL32"/>
  <c r="ET32"/>
  <c r="FB32"/>
  <c r="FJ32"/>
  <c r="FR32"/>
  <c r="FZ32"/>
  <c r="GH32"/>
  <c r="GP32"/>
  <c r="GX32"/>
  <c r="AO32"/>
  <c r="AW32"/>
  <c r="BE32"/>
  <c r="BM32"/>
  <c r="BU32"/>
  <c r="CC32"/>
  <c r="CK32"/>
  <c r="CU32"/>
  <c r="DC32"/>
  <c r="DK32"/>
  <c r="DS32"/>
  <c r="EA32"/>
  <c r="EI32"/>
  <c r="EQ32"/>
  <c r="EY32"/>
  <c r="FG32"/>
  <c r="FO32"/>
  <c r="FW32"/>
  <c r="GE32"/>
  <c r="GM32"/>
  <c r="GU32"/>
  <c r="HC32"/>
  <c r="AN32"/>
  <c r="AV32"/>
  <c r="BD32"/>
  <c r="BL32"/>
  <c r="BT32"/>
  <c r="CB32"/>
  <c r="CJ32"/>
  <c r="CT32"/>
  <c r="DB32"/>
  <c r="DJ32"/>
  <c r="DR32"/>
  <c r="DZ32"/>
  <c r="EH32"/>
  <c r="EP32"/>
  <c r="EX32"/>
  <c r="FF32"/>
  <c r="FN32"/>
  <c r="FV32"/>
  <c r="GD32"/>
  <c r="GL32"/>
  <c r="GT32"/>
  <c r="HB32"/>
  <c r="BA32"/>
  <c r="CG32"/>
  <c r="DO32"/>
  <c r="EU32"/>
  <c r="GA32"/>
  <c r="AS32"/>
  <c r="BY32"/>
  <c r="DG32"/>
  <c r="EM32"/>
  <c r="FS32"/>
  <c r="GY32"/>
  <c r="AK32"/>
  <c r="BQ32"/>
  <c r="CY32"/>
  <c r="EE32"/>
  <c r="FK32"/>
  <c r="GQ32"/>
  <c r="FC32"/>
  <c r="DW32"/>
  <c r="CQ32"/>
  <c r="BI32"/>
  <c r="GI32"/>
  <c r="CO700"/>
  <c r="CN700"/>
  <c r="AK700"/>
  <c r="AO700"/>
  <c r="AS700"/>
  <c r="AW700"/>
  <c r="BA700"/>
  <c r="BE700"/>
  <c r="BI700"/>
  <c r="BM700"/>
  <c r="BQ700"/>
  <c r="BU700"/>
  <c r="BY700"/>
  <c r="CC700"/>
  <c r="CG700"/>
  <c r="CK700"/>
  <c r="CQ700"/>
  <c r="CU700"/>
  <c r="CY700"/>
  <c r="DC700"/>
  <c r="DG700"/>
  <c r="DK700"/>
  <c r="DO700"/>
  <c r="DS700"/>
  <c r="DW700"/>
  <c r="EA700"/>
  <c r="EE700"/>
  <c r="EI700"/>
  <c r="EM700"/>
  <c r="EQ700"/>
  <c r="EU700"/>
  <c r="EY700"/>
  <c r="FC700"/>
  <c r="FG700"/>
  <c r="FK700"/>
  <c r="FO700"/>
  <c r="FS700"/>
  <c r="FW700"/>
  <c r="GA700"/>
  <c r="GE700"/>
  <c r="GI700"/>
  <c r="GM700"/>
  <c r="GQ700"/>
  <c r="GU700"/>
  <c r="GY700"/>
  <c r="HC700"/>
  <c r="AJ700"/>
  <c r="AN700"/>
  <c r="AR700"/>
  <c r="AV700"/>
  <c r="AZ700"/>
  <c r="BD700"/>
  <c r="BH700"/>
  <c r="BL700"/>
  <c r="BP700"/>
  <c r="BT700"/>
  <c r="BX700"/>
  <c r="CB700"/>
  <c r="CF700"/>
  <c r="CJ700"/>
  <c r="CP700"/>
  <c r="CT700"/>
  <c r="CX700"/>
  <c r="DB700"/>
  <c r="DF700"/>
  <c r="DJ700"/>
  <c r="DN700"/>
  <c r="DR700"/>
  <c r="DV700"/>
  <c r="DZ700"/>
  <c r="ED700"/>
  <c r="EH700"/>
  <c r="EL700"/>
  <c r="EP700"/>
  <c r="ET700"/>
  <c r="EX700"/>
  <c r="FB700"/>
  <c r="FF700"/>
  <c r="FJ700"/>
  <c r="FN700"/>
  <c r="FR700"/>
  <c r="FV700"/>
  <c r="FZ700"/>
  <c r="GD700"/>
  <c r="GH700"/>
  <c r="GL700"/>
  <c r="GP700"/>
  <c r="GT700"/>
  <c r="GX700"/>
  <c r="HB700"/>
  <c r="AP700"/>
  <c r="AX700"/>
  <c r="BF700"/>
  <c r="BN700"/>
  <c r="BV700"/>
  <c r="CD700"/>
  <c r="CL700"/>
  <c r="CV700"/>
  <c r="DD700"/>
  <c r="DL700"/>
  <c r="DT700"/>
  <c r="EB700"/>
  <c r="EJ700"/>
  <c r="ER700"/>
  <c r="EZ700"/>
  <c r="FH700"/>
  <c r="FP700"/>
  <c r="FX700"/>
  <c r="GF700"/>
  <c r="GN700"/>
  <c r="GV700"/>
  <c r="AM700"/>
  <c r="AU700"/>
  <c r="BC700"/>
  <c r="BK700"/>
  <c r="BS700"/>
  <c r="CA700"/>
  <c r="CI700"/>
  <c r="CS700"/>
  <c r="DA700"/>
  <c r="DI700"/>
  <c r="DQ700"/>
  <c r="DY700"/>
  <c r="EG700"/>
  <c r="EO700"/>
  <c r="EW700"/>
  <c r="FE700"/>
  <c r="FM700"/>
  <c r="FU700"/>
  <c r="GC700"/>
  <c r="GK700"/>
  <c r="GS700"/>
  <c r="HA700"/>
  <c r="AT700"/>
  <c r="BJ700"/>
  <c r="BZ700"/>
  <c r="CR700"/>
  <c r="DH700"/>
  <c r="DX700"/>
  <c r="EN700"/>
  <c r="FD700"/>
  <c r="FT700"/>
  <c r="GJ700"/>
  <c r="GZ700"/>
  <c r="AQ700"/>
  <c r="BG700"/>
  <c r="BW700"/>
  <c r="CM700"/>
  <c r="DE700"/>
  <c r="DU700"/>
  <c r="EK700"/>
  <c r="FA700"/>
  <c r="FQ700"/>
  <c r="GG700"/>
  <c r="GW700"/>
  <c r="AL700"/>
  <c r="BB700"/>
  <c r="BR700"/>
  <c r="CH700"/>
  <c r="CZ700"/>
  <c r="DP700"/>
  <c r="EF700"/>
  <c r="EV700"/>
  <c r="FL700"/>
  <c r="GB700"/>
  <c r="GR700"/>
  <c r="AY700"/>
  <c r="DM700"/>
  <c r="FY700"/>
  <c r="CW700"/>
  <c r="FI700"/>
  <c r="CE700"/>
  <c r="ES700"/>
  <c r="EC700"/>
  <c r="BO700"/>
  <c r="GO700"/>
  <c r="CO634"/>
  <c r="CN634"/>
  <c r="AJ634"/>
  <c r="AN634"/>
  <c r="AR634"/>
  <c r="AV634"/>
  <c r="AZ634"/>
  <c r="BD634"/>
  <c r="BH634"/>
  <c r="BL634"/>
  <c r="BP634"/>
  <c r="BT634"/>
  <c r="BX634"/>
  <c r="CB634"/>
  <c r="CF634"/>
  <c r="CJ634"/>
  <c r="CP634"/>
  <c r="CT634"/>
  <c r="CX634"/>
  <c r="DB634"/>
  <c r="DF634"/>
  <c r="DJ634"/>
  <c r="DN634"/>
  <c r="DR634"/>
  <c r="DV634"/>
  <c r="DZ634"/>
  <c r="ED634"/>
  <c r="EH634"/>
  <c r="EL634"/>
  <c r="EP634"/>
  <c r="ET634"/>
  <c r="EX634"/>
  <c r="FB634"/>
  <c r="FF634"/>
  <c r="FJ634"/>
  <c r="FN634"/>
  <c r="FR634"/>
  <c r="FV634"/>
  <c r="FZ634"/>
  <c r="GD634"/>
  <c r="GH634"/>
  <c r="GL634"/>
  <c r="GP634"/>
  <c r="GT634"/>
  <c r="GX634"/>
  <c r="HB634"/>
  <c r="AM634"/>
  <c r="AQ634"/>
  <c r="AU634"/>
  <c r="AY634"/>
  <c r="BC634"/>
  <c r="BG634"/>
  <c r="BK634"/>
  <c r="BO634"/>
  <c r="BS634"/>
  <c r="BW634"/>
  <c r="CA634"/>
  <c r="CE634"/>
  <c r="CI634"/>
  <c r="CM634"/>
  <c r="CS634"/>
  <c r="CW634"/>
  <c r="DA634"/>
  <c r="DE634"/>
  <c r="DI634"/>
  <c r="DM634"/>
  <c r="DQ634"/>
  <c r="DU634"/>
  <c r="DY634"/>
  <c r="EC634"/>
  <c r="EG634"/>
  <c r="EK634"/>
  <c r="EO634"/>
  <c r="ES634"/>
  <c r="EW634"/>
  <c r="FA634"/>
  <c r="FE634"/>
  <c r="FI634"/>
  <c r="FM634"/>
  <c r="FQ634"/>
  <c r="FU634"/>
  <c r="FY634"/>
  <c r="GC634"/>
  <c r="GG634"/>
  <c r="GK634"/>
  <c r="GO634"/>
  <c r="GS634"/>
  <c r="GW634"/>
  <c r="HA634"/>
  <c r="AO634"/>
  <c r="AW634"/>
  <c r="BE634"/>
  <c r="BM634"/>
  <c r="BU634"/>
  <c r="CC634"/>
  <c r="CK634"/>
  <c r="CU634"/>
  <c r="DC634"/>
  <c r="DK634"/>
  <c r="DS634"/>
  <c r="EA634"/>
  <c r="EI634"/>
  <c r="EQ634"/>
  <c r="EY634"/>
  <c r="FG634"/>
  <c r="FO634"/>
  <c r="FW634"/>
  <c r="GE634"/>
  <c r="GM634"/>
  <c r="GU634"/>
  <c r="HC634"/>
  <c r="AL634"/>
  <c r="AT634"/>
  <c r="BB634"/>
  <c r="BJ634"/>
  <c r="BR634"/>
  <c r="BZ634"/>
  <c r="CH634"/>
  <c r="CR634"/>
  <c r="CZ634"/>
  <c r="DH634"/>
  <c r="DP634"/>
  <c r="DX634"/>
  <c r="EF634"/>
  <c r="EN634"/>
  <c r="EV634"/>
  <c r="FD634"/>
  <c r="FL634"/>
  <c r="FT634"/>
  <c r="GB634"/>
  <c r="GJ634"/>
  <c r="GR634"/>
  <c r="GZ634"/>
  <c r="AX634"/>
  <c r="BN634"/>
  <c r="CD634"/>
  <c r="CV634"/>
  <c r="DL634"/>
  <c r="EB634"/>
  <c r="ER634"/>
  <c r="FH634"/>
  <c r="FX634"/>
  <c r="GN634"/>
  <c r="AS634"/>
  <c r="BI634"/>
  <c r="BY634"/>
  <c r="CQ634"/>
  <c r="DG634"/>
  <c r="DW634"/>
  <c r="EM634"/>
  <c r="FC634"/>
  <c r="FS634"/>
  <c r="GI634"/>
  <c r="GY634"/>
  <c r="AP634"/>
  <c r="BF634"/>
  <c r="BV634"/>
  <c r="CL634"/>
  <c r="DD634"/>
  <c r="DT634"/>
  <c r="EJ634"/>
  <c r="EZ634"/>
  <c r="FP634"/>
  <c r="GF634"/>
  <c r="GV634"/>
  <c r="BA634"/>
  <c r="DO634"/>
  <c r="GA634"/>
  <c r="AK634"/>
  <c r="CY634"/>
  <c r="FK634"/>
  <c r="BQ634"/>
  <c r="EE634"/>
  <c r="GQ634"/>
  <c r="EU634"/>
  <c r="CG634"/>
  <c r="CO439"/>
  <c r="CN439"/>
  <c r="AK439"/>
  <c r="AO439"/>
  <c r="AS439"/>
  <c r="AW439"/>
  <c r="BA439"/>
  <c r="BE439"/>
  <c r="BI439"/>
  <c r="BM439"/>
  <c r="BQ439"/>
  <c r="BU439"/>
  <c r="BY439"/>
  <c r="CC439"/>
  <c r="CG439"/>
  <c r="CK439"/>
  <c r="CQ439"/>
  <c r="CU439"/>
  <c r="CY439"/>
  <c r="DC439"/>
  <c r="DG439"/>
  <c r="DK439"/>
  <c r="DO439"/>
  <c r="DS439"/>
  <c r="DW439"/>
  <c r="EA439"/>
  <c r="EE439"/>
  <c r="EI439"/>
  <c r="EM439"/>
  <c r="EQ439"/>
  <c r="EU439"/>
  <c r="EY439"/>
  <c r="FC439"/>
  <c r="FG439"/>
  <c r="FK439"/>
  <c r="FO439"/>
  <c r="FS439"/>
  <c r="FW439"/>
  <c r="GA439"/>
  <c r="GE439"/>
  <c r="GI439"/>
  <c r="GM439"/>
  <c r="GQ439"/>
  <c r="GU439"/>
  <c r="GY439"/>
  <c r="HC439"/>
  <c r="AN439"/>
  <c r="AT439"/>
  <c r="AY439"/>
  <c r="BD439"/>
  <c r="BJ439"/>
  <c r="BO439"/>
  <c r="BT439"/>
  <c r="BZ439"/>
  <c r="CE439"/>
  <c r="CJ439"/>
  <c r="CR439"/>
  <c r="CW439"/>
  <c r="DB439"/>
  <c r="DH439"/>
  <c r="DM439"/>
  <c r="DR439"/>
  <c r="DX439"/>
  <c r="EC439"/>
  <c r="EH439"/>
  <c r="EN439"/>
  <c r="ES439"/>
  <c r="EX439"/>
  <c r="FD439"/>
  <c r="FI439"/>
  <c r="FN439"/>
  <c r="FT439"/>
  <c r="FY439"/>
  <c r="GD439"/>
  <c r="GJ439"/>
  <c r="GO439"/>
  <c r="GT439"/>
  <c r="GZ439"/>
  <c r="AM439"/>
  <c r="AR439"/>
  <c r="AX439"/>
  <c r="BC439"/>
  <c r="BH439"/>
  <c r="BN439"/>
  <c r="BS439"/>
  <c r="BX439"/>
  <c r="CD439"/>
  <c r="CI439"/>
  <c r="CP439"/>
  <c r="CV439"/>
  <c r="DA439"/>
  <c r="DF439"/>
  <c r="DL439"/>
  <c r="DQ439"/>
  <c r="DV439"/>
  <c r="EB439"/>
  <c r="EG439"/>
  <c r="EL439"/>
  <c r="ER439"/>
  <c r="EW439"/>
  <c r="FB439"/>
  <c r="FH439"/>
  <c r="FM439"/>
  <c r="FR439"/>
  <c r="FX439"/>
  <c r="GC439"/>
  <c r="GH439"/>
  <c r="GN439"/>
  <c r="GS439"/>
  <c r="GX439"/>
  <c r="AJ439"/>
  <c r="AP439"/>
  <c r="AU439"/>
  <c r="AZ439"/>
  <c r="BF439"/>
  <c r="BK439"/>
  <c r="BP439"/>
  <c r="BV439"/>
  <c r="CA439"/>
  <c r="CF439"/>
  <c r="CL439"/>
  <c r="CS439"/>
  <c r="CX439"/>
  <c r="DD439"/>
  <c r="DI439"/>
  <c r="DN439"/>
  <c r="DT439"/>
  <c r="DY439"/>
  <c r="ED439"/>
  <c r="EJ439"/>
  <c r="EO439"/>
  <c r="ET439"/>
  <c r="EZ439"/>
  <c r="FE439"/>
  <c r="FJ439"/>
  <c r="FP439"/>
  <c r="FU439"/>
  <c r="FZ439"/>
  <c r="GF439"/>
  <c r="GK439"/>
  <c r="GP439"/>
  <c r="GV439"/>
  <c r="HA439"/>
  <c r="AL439"/>
  <c r="BG439"/>
  <c r="CB439"/>
  <c r="CZ439"/>
  <c r="DU439"/>
  <c r="EP439"/>
  <c r="FL439"/>
  <c r="GG439"/>
  <c r="HB439"/>
  <c r="BB439"/>
  <c r="BW439"/>
  <c r="CT439"/>
  <c r="DP439"/>
  <c r="EK439"/>
  <c r="FF439"/>
  <c r="GB439"/>
  <c r="GW439"/>
  <c r="AV439"/>
  <c r="BR439"/>
  <c r="CM439"/>
  <c r="DJ439"/>
  <c r="EF439"/>
  <c r="FA439"/>
  <c r="FV439"/>
  <c r="GR439"/>
  <c r="AQ439"/>
  <c r="BL439"/>
  <c r="CH439"/>
  <c r="DE439"/>
  <c r="DZ439"/>
  <c r="EV439"/>
  <c r="FQ439"/>
  <c r="GL439"/>
  <c r="CO295"/>
  <c r="CN295"/>
  <c r="AL295"/>
  <c r="AP295"/>
  <c r="AT295"/>
  <c r="AX295"/>
  <c r="BB295"/>
  <c r="BF295"/>
  <c r="BJ295"/>
  <c r="BN295"/>
  <c r="BR295"/>
  <c r="BV295"/>
  <c r="BZ295"/>
  <c r="CD295"/>
  <c r="CH295"/>
  <c r="CL295"/>
  <c r="CR295"/>
  <c r="CV295"/>
  <c r="CZ295"/>
  <c r="DD295"/>
  <c r="DH295"/>
  <c r="DL295"/>
  <c r="DP295"/>
  <c r="DT295"/>
  <c r="DX295"/>
  <c r="EB295"/>
  <c r="EF295"/>
  <c r="EJ295"/>
  <c r="EN295"/>
  <c r="ER295"/>
  <c r="EV295"/>
  <c r="EZ295"/>
  <c r="FD295"/>
  <c r="FH295"/>
  <c r="FL295"/>
  <c r="FP295"/>
  <c r="FT295"/>
  <c r="FX295"/>
  <c r="GB295"/>
  <c r="GF295"/>
  <c r="GJ295"/>
  <c r="GN295"/>
  <c r="GR295"/>
  <c r="GV295"/>
  <c r="GZ295"/>
  <c r="AK295"/>
  <c r="AQ295"/>
  <c r="AV295"/>
  <c r="BA295"/>
  <c r="BG295"/>
  <c r="BL295"/>
  <c r="BQ295"/>
  <c r="BW295"/>
  <c r="CB295"/>
  <c r="CG295"/>
  <c r="CM295"/>
  <c r="CT295"/>
  <c r="CY295"/>
  <c r="DE295"/>
  <c r="DJ295"/>
  <c r="DO295"/>
  <c r="DU295"/>
  <c r="DZ295"/>
  <c r="EE295"/>
  <c r="EK295"/>
  <c r="EP295"/>
  <c r="EU295"/>
  <c r="FA295"/>
  <c r="FF295"/>
  <c r="FK295"/>
  <c r="FQ295"/>
  <c r="FV295"/>
  <c r="GA295"/>
  <c r="GG295"/>
  <c r="GL295"/>
  <c r="GQ295"/>
  <c r="GW295"/>
  <c r="HB295"/>
  <c r="AJ295"/>
  <c r="AO295"/>
  <c r="AU295"/>
  <c r="AZ295"/>
  <c r="BE295"/>
  <c r="BK295"/>
  <c r="BP295"/>
  <c r="BU295"/>
  <c r="CA295"/>
  <c r="CF295"/>
  <c r="CK295"/>
  <c r="CS295"/>
  <c r="CX295"/>
  <c r="DC295"/>
  <c r="DI295"/>
  <c r="DN295"/>
  <c r="DS295"/>
  <c r="DY295"/>
  <c r="ED295"/>
  <c r="EI295"/>
  <c r="EO295"/>
  <c r="ET295"/>
  <c r="EY295"/>
  <c r="FE295"/>
  <c r="FJ295"/>
  <c r="FO295"/>
  <c r="FU295"/>
  <c r="FZ295"/>
  <c r="GE295"/>
  <c r="GK295"/>
  <c r="GP295"/>
  <c r="GU295"/>
  <c r="HA295"/>
  <c r="AN295"/>
  <c r="AY295"/>
  <c r="BI295"/>
  <c r="BT295"/>
  <c r="CE295"/>
  <c r="CQ295"/>
  <c r="DB295"/>
  <c r="DM295"/>
  <c r="DW295"/>
  <c r="EH295"/>
  <c r="ES295"/>
  <c r="FC295"/>
  <c r="FN295"/>
  <c r="FY295"/>
  <c r="GI295"/>
  <c r="GT295"/>
  <c r="AM295"/>
  <c r="AW295"/>
  <c r="BH295"/>
  <c r="BS295"/>
  <c r="CC295"/>
  <c r="CP295"/>
  <c r="DA295"/>
  <c r="DK295"/>
  <c r="DV295"/>
  <c r="EG295"/>
  <c r="EQ295"/>
  <c r="FB295"/>
  <c r="FM295"/>
  <c r="FW295"/>
  <c r="GH295"/>
  <c r="GS295"/>
  <c r="HC295"/>
  <c r="AS295"/>
  <c r="BD295"/>
  <c r="BO295"/>
  <c r="BY295"/>
  <c r="CJ295"/>
  <c r="CW295"/>
  <c r="DG295"/>
  <c r="DR295"/>
  <c r="EC295"/>
  <c r="EM295"/>
  <c r="EX295"/>
  <c r="FI295"/>
  <c r="FS295"/>
  <c r="GD295"/>
  <c r="GO295"/>
  <c r="GY295"/>
  <c r="AR295"/>
  <c r="BC295"/>
  <c r="BM295"/>
  <c r="BX295"/>
  <c r="CI295"/>
  <c r="CU295"/>
  <c r="DF295"/>
  <c r="DQ295"/>
  <c r="EA295"/>
  <c r="EL295"/>
  <c r="EW295"/>
  <c r="FG295"/>
  <c r="FR295"/>
  <c r="GC295"/>
  <c r="GM295"/>
  <c r="GX295"/>
  <c r="CO227"/>
  <c r="CN227"/>
  <c r="AL227"/>
  <c r="AP227"/>
  <c r="AT227"/>
  <c r="AX227"/>
  <c r="BB227"/>
  <c r="BF227"/>
  <c r="BJ227"/>
  <c r="BN227"/>
  <c r="BR227"/>
  <c r="BV227"/>
  <c r="BZ227"/>
  <c r="CD227"/>
  <c r="CH227"/>
  <c r="CL227"/>
  <c r="CR227"/>
  <c r="CV227"/>
  <c r="CZ227"/>
  <c r="DD227"/>
  <c r="DH227"/>
  <c r="DL227"/>
  <c r="DP227"/>
  <c r="DT227"/>
  <c r="DX227"/>
  <c r="EB227"/>
  <c r="EF227"/>
  <c r="EJ227"/>
  <c r="EN227"/>
  <c r="ER227"/>
  <c r="EV227"/>
  <c r="EZ227"/>
  <c r="FD227"/>
  <c r="FH227"/>
  <c r="FL227"/>
  <c r="FP227"/>
  <c r="FT227"/>
  <c r="FX227"/>
  <c r="GB227"/>
  <c r="GF227"/>
  <c r="GJ227"/>
  <c r="GN227"/>
  <c r="GR227"/>
  <c r="GV227"/>
  <c r="GZ227"/>
  <c r="AK227"/>
  <c r="AO227"/>
  <c r="AS227"/>
  <c r="AW227"/>
  <c r="BA227"/>
  <c r="BE227"/>
  <c r="BI227"/>
  <c r="BM227"/>
  <c r="BQ227"/>
  <c r="BU227"/>
  <c r="BY227"/>
  <c r="CC227"/>
  <c r="CG227"/>
  <c r="CK227"/>
  <c r="CQ227"/>
  <c r="CU227"/>
  <c r="CY227"/>
  <c r="DC227"/>
  <c r="DG227"/>
  <c r="DK227"/>
  <c r="DO227"/>
  <c r="DS227"/>
  <c r="DW227"/>
  <c r="EA227"/>
  <c r="EE227"/>
  <c r="EI227"/>
  <c r="EM227"/>
  <c r="EQ227"/>
  <c r="EU227"/>
  <c r="EY227"/>
  <c r="FC227"/>
  <c r="FG227"/>
  <c r="FK227"/>
  <c r="FO227"/>
  <c r="FS227"/>
  <c r="FW227"/>
  <c r="GA227"/>
  <c r="GE227"/>
  <c r="GI227"/>
  <c r="GM227"/>
  <c r="GQ227"/>
  <c r="GU227"/>
  <c r="GY227"/>
  <c r="HC227"/>
  <c r="AM227"/>
  <c r="AU227"/>
  <c r="BC227"/>
  <c r="BK227"/>
  <c r="BS227"/>
  <c r="CA227"/>
  <c r="CI227"/>
  <c r="CS227"/>
  <c r="DA227"/>
  <c r="DI227"/>
  <c r="DQ227"/>
  <c r="DY227"/>
  <c r="EG227"/>
  <c r="EO227"/>
  <c r="EW227"/>
  <c r="FE227"/>
  <c r="FM227"/>
  <c r="FU227"/>
  <c r="GC227"/>
  <c r="GK227"/>
  <c r="GS227"/>
  <c r="HA227"/>
  <c r="AJ227"/>
  <c r="AR227"/>
  <c r="AZ227"/>
  <c r="BH227"/>
  <c r="BP227"/>
  <c r="BX227"/>
  <c r="CF227"/>
  <c r="CP227"/>
  <c r="CX227"/>
  <c r="DF227"/>
  <c r="DN227"/>
  <c r="DV227"/>
  <c r="ED227"/>
  <c r="EL227"/>
  <c r="ET227"/>
  <c r="FB227"/>
  <c r="FJ227"/>
  <c r="FR227"/>
  <c r="FZ227"/>
  <c r="GH227"/>
  <c r="GP227"/>
  <c r="GX227"/>
  <c r="AQ227"/>
  <c r="AY227"/>
  <c r="BG227"/>
  <c r="BO227"/>
  <c r="BW227"/>
  <c r="CE227"/>
  <c r="CM227"/>
  <c r="CW227"/>
  <c r="DE227"/>
  <c r="DM227"/>
  <c r="DU227"/>
  <c r="EC227"/>
  <c r="EK227"/>
  <c r="ES227"/>
  <c r="FA227"/>
  <c r="FI227"/>
  <c r="FQ227"/>
  <c r="FY227"/>
  <c r="GG227"/>
  <c r="GO227"/>
  <c r="GW227"/>
  <c r="AN227"/>
  <c r="BT227"/>
  <c r="DB227"/>
  <c r="EH227"/>
  <c r="FN227"/>
  <c r="GT227"/>
  <c r="BL227"/>
  <c r="CT227"/>
  <c r="DZ227"/>
  <c r="FF227"/>
  <c r="GL227"/>
  <c r="BD227"/>
  <c r="CJ227"/>
  <c r="DR227"/>
  <c r="EX227"/>
  <c r="GD227"/>
  <c r="AV227"/>
  <c r="FV227"/>
  <c r="EP227"/>
  <c r="DJ227"/>
  <c r="CB227"/>
  <c r="HB227"/>
  <c r="CO119"/>
  <c r="CN119"/>
  <c r="AM119"/>
  <c r="AQ119"/>
  <c r="AU119"/>
  <c r="AY119"/>
  <c r="BC119"/>
  <c r="BG119"/>
  <c r="BK119"/>
  <c r="BO119"/>
  <c r="BS119"/>
  <c r="BW119"/>
  <c r="CA119"/>
  <c r="CE119"/>
  <c r="CI119"/>
  <c r="CM119"/>
  <c r="CS119"/>
  <c r="CW119"/>
  <c r="DA119"/>
  <c r="DE119"/>
  <c r="DI119"/>
  <c r="DM119"/>
  <c r="DQ119"/>
  <c r="DU119"/>
  <c r="DY119"/>
  <c r="EC119"/>
  <c r="EG119"/>
  <c r="EK119"/>
  <c r="EO119"/>
  <c r="ES119"/>
  <c r="EW119"/>
  <c r="FA119"/>
  <c r="FE119"/>
  <c r="FI119"/>
  <c r="FM119"/>
  <c r="FQ119"/>
  <c r="FU119"/>
  <c r="FY119"/>
  <c r="GC119"/>
  <c r="GG119"/>
  <c r="GK119"/>
  <c r="GO119"/>
  <c r="GS119"/>
  <c r="GW119"/>
  <c r="HA119"/>
  <c r="AL119"/>
  <c r="AP119"/>
  <c r="AT119"/>
  <c r="AX119"/>
  <c r="BB119"/>
  <c r="BF119"/>
  <c r="BJ119"/>
  <c r="BN119"/>
  <c r="BR119"/>
  <c r="BV119"/>
  <c r="BZ119"/>
  <c r="CD119"/>
  <c r="CH119"/>
  <c r="CL119"/>
  <c r="CR119"/>
  <c r="CV119"/>
  <c r="CZ119"/>
  <c r="DD119"/>
  <c r="DH119"/>
  <c r="DL119"/>
  <c r="DP119"/>
  <c r="DT119"/>
  <c r="DX119"/>
  <c r="EB119"/>
  <c r="EF119"/>
  <c r="EJ119"/>
  <c r="EN119"/>
  <c r="ER119"/>
  <c r="EV119"/>
  <c r="EZ119"/>
  <c r="FD119"/>
  <c r="FH119"/>
  <c r="FL119"/>
  <c r="FP119"/>
  <c r="FT119"/>
  <c r="FX119"/>
  <c r="GB119"/>
  <c r="GF119"/>
  <c r="GJ119"/>
  <c r="GN119"/>
  <c r="GR119"/>
  <c r="GV119"/>
  <c r="GZ119"/>
  <c r="AN119"/>
  <c r="AV119"/>
  <c r="BD119"/>
  <c r="BL119"/>
  <c r="BT119"/>
  <c r="CB119"/>
  <c r="CJ119"/>
  <c r="CT119"/>
  <c r="DB119"/>
  <c r="DJ119"/>
  <c r="DR119"/>
  <c r="DZ119"/>
  <c r="EH119"/>
  <c r="EP119"/>
  <c r="EX119"/>
  <c r="FF119"/>
  <c r="FN119"/>
  <c r="FV119"/>
  <c r="GD119"/>
  <c r="GL119"/>
  <c r="GT119"/>
  <c r="HB119"/>
  <c r="AK119"/>
  <c r="AS119"/>
  <c r="BA119"/>
  <c r="BI119"/>
  <c r="BQ119"/>
  <c r="BY119"/>
  <c r="CG119"/>
  <c r="CQ119"/>
  <c r="CY119"/>
  <c r="DG119"/>
  <c r="DO119"/>
  <c r="DW119"/>
  <c r="EE119"/>
  <c r="EM119"/>
  <c r="EU119"/>
  <c r="FC119"/>
  <c r="FK119"/>
  <c r="FS119"/>
  <c r="GA119"/>
  <c r="GI119"/>
  <c r="GQ119"/>
  <c r="GY119"/>
  <c r="AJ119"/>
  <c r="AR119"/>
  <c r="AZ119"/>
  <c r="BH119"/>
  <c r="BP119"/>
  <c r="BX119"/>
  <c r="CF119"/>
  <c r="CP119"/>
  <c r="CX119"/>
  <c r="DF119"/>
  <c r="DN119"/>
  <c r="DV119"/>
  <c r="ED119"/>
  <c r="EL119"/>
  <c r="ET119"/>
  <c r="FB119"/>
  <c r="FJ119"/>
  <c r="FR119"/>
  <c r="FZ119"/>
  <c r="GH119"/>
  <c r="GP119"/>
  <c r="GX119"/>
  <c r="BE119"/>
  <c r="CK119"/>
  <c r="DS119"/>
  <c r="EY119"/>
  <c r="GE119"/>
  <c r="AW119"/>
  <c r="CC119"/>
  <c r="DK119"/>
  <c r="EQ119"/>
  <c r="FW119"/>
  <c r="HC119"/>
  <c r="AO119"/>
  <c r="BU119"/>
  <c r="DC119"/>
  <c r="EI119"/>
  <c r="FO119"/>
  <c r="GU119"/>
  <c r="CU119"/>
  <c r="BM119"/>
  <c r="GM119"/>
  <c r="FG119"/>
  <c r="EA119"/>
  <c r="CO677"/>
  <c r="CN677"/>
  <c r="AM677"/>
  <c r="AQ677"/>
  <c r="AU677"/>
  <c r="AY677"/>
  <c r="BC677"/>
  <c r="BG677"/>
  <c r="BK677"/>
  <c r="BO677"/>
  <c r="BS677"/>
  <c r="BW677"/>
  <c r="CA677"/>
  <c r="CE677"/>
  <c r="CI677"/>
  <c r="CM677"/>
  <c r="CS677"/>
  <c r="CW677"/>
  <c r="DA677"/>
  <c r="DE677"/>
  <c r="DI677"/>
  <c r="DM677"/>
  <c r="DQ677"/>
  <c r="DU677"/>
  <c r="DY677"/>
  <c r="EC677"/>
  <c r="EG677"/>
  <c r="EK677"/>
  <c r="EO677"/>
  <c r="ES677"/>
  <c r="EW677"/>
  <c r="FA677"/>
  <c r="FE677"/>
  <c r="FI677"/>
  <c r="FM677"/>
  <c r="FQ677"/>
  <c r="FU677"/>
  <c r="FY677"/>
  <c r="GC677"/>
  <c r="GG677"/>
  <c r="GK677"/>
  <c r="GO677"/>
  <c r="GS677"/>
  <c r="GW677"/>
  <c r="HA677"/>
  <c r="AL677"/>
  <c r="AP677"/>
  <c r="AT677"/>
  <c r="AX677"/>
  <c r="BB677"/>
  <c r="BF677"/>
  <c r="BJ677"/>
  <c r="BN677"/>
  <c r="BR677"/>
  <c r="BV677"/>
  <c r="BZ677"/>
  <c r="CD677"/>
  <c r="CH677"/>
  <c r="CL677"/>
  <c r="CR677"/>
  <c r="CV677"/>
  <c r="CZ677"/>
  <c r="DD677"/>
  <c r="DH677"/>
  <c r="DL677"/>
  <c r="DP677"/>
  <c r="DT677"/>
  <c r="DX677"/>
  <c r="EB677"/>
  <c r="EF677"/>
  <c r="EJ677"/>
  <c r="EN677"/>
  <c r="ER677"/>
  <c r="EV677"/>
  <c r="EZ677"/>
  <c r="FD677"/>
  <c r="FH677"/>
  <c r="FL677"/>
  <c r="FP677"/>
  <c r="FT677"/>
  <c r="FX677"/>
  <c r="GB677"/>
  <c r="GF677"/>
  <c r="GJ677"/>
  <c r="GN677"/>
  <c r="GR677"/>
  <c r="GV677"/>
  <c r="GZ677"/>
  <c r="AN677"/>
  <c r="AV677"/>
  <c r="BD677"/>
  <c r="BL677"/>
  <c r="BT677"/>
  <c r="CB677"/>
  <c r="CJ677"/>
  <c r="CT677"/>
  <c r="DB677"/>
  <c r="DJ677"/>
  <c r="DR677"/>
  <c r="DZ677"/>
  <c r="EH677"/>
  <c r="EP677"/>
  <c r="EX677"/>
  <c r="FF677"/>
  <c r="FN677"/>
  <c r="FV677"/>
  <c r="GD677"/>
  <c r="GL677"/>
  <c r="GT677"/>
  <c r="HB677"/>
  <c r="AK677"/>
  <c r="AS677"/>
  <c r="BA677"/>
  <c r="BI677"/>
  <c r="BQ677"/>
  <c r="BY677"/>
  <c r="CG677"/>
  <c r="CQ677"/>
  <c r="CY677"/>
  <c r="DG677"/>
  <c r="DO677"/>
  <c r="DW677"/>
  <c r="EE677"/>
  <c r="EM677"/>
  <c r="EU677"/>
  <c r="FC677"/>
  <c r="FK677"/>
  <c r="FS677"/>
  <c r="GA677"/>
  <c r="GI677"/>
  <c r="GQ677"/>
  <c r="GY677"/>
  <c r="AO677"/>
  <c r="AW677"/>
  <c r="BE677"/>
  <c r="BM677"/>
  <c r="BU677"/>
  <c r="CC677"/>
  <c r="CK677"/>
  <c r="CU677"/>
  <c r="DC677"/>
  <c r="DK677"/>
  <c r="DS677"/>
  <c r="EA677"/>
  <c r="EI677"/>
  <c r="EQ677"/>
  <c r="EY677"/>
  <c r="FG677"/>
  <c r="FO677"/>
  <c r="FW677"/>
  <c r="GE677"/>
  <c r="GM677"/>
  <c r="GU677"/>
  <c r="HC677"/>
  <c r="BH677"/>
  <c r="CP677"/>
  <c r="DV677"/>
  <c r="FB677"/>
  <c r="GH677"/>
  <c r="AZ677"/>
  <c r="CF677"/>
  <c r="DN677"/>
  <c r="ET677"/>
  <c r="FZ677"/>
  <c r="AR677"/>
  <c r="BX677"/>
  <c r="DF677"/>
  <c r="EL677"/>
  <c r="FR677"/>
  <c r="GX677"/>
  <c r="CX677"/>
  <c r="BP677"/>
  <c r="GP677"/>
  <c r="AJ677"/>
  <c r="FJ677"/>
  <c r="ED677"/>
  <c r="CO612"/>
  <c r="CN612"/>
  <c r="AJ612"/>
  <c r="AN612"/>
  <c r="AR612"/>
  <c r="AV612"/>
  <c r="AZ612"/>
  <c r="BD612"/>
  <c r="BH612"/>
  <c r="BL612"/>
  <c r="BP612"/>
  <c r="BT612"/>
  <c r="BX612"/>
  <c r="CB612"/>
  <c r="CF612"/>
  <c r="CJ612"/>
  <c r="CP612"/>
  <c r="CT612"/>
  <c r="CX612"/>
  <c r="DB612"/>
  <c r="DF612"/>
  <c r="DJ612"/>
  <c r="DN612"/>
  <c r="DR612"/>
  <c r="DV612"/>
  <c r="DZ612"/>
  <c r="ED612"/>
  <c r="EH612"/>
  <c r="EL612"/>
  <c r="EP612"/>
  <c r="ET612"/>
  <c r="EX612"/>
  <c r="FB612"/>
  <c r="FF612"/>
  <c r="FJ612"/>
  <c r="FN612"/>
  <c r="FR612"/>
  <c r="FV612"/>
  <c r="FZ612"/>
  <c r="GD612"/>
  <c r="GH612"/>
  <c r="GL612"/>
  <c r="GP612"/>
  <c r="GT612"/>
  <c r="GX612"/>
  <c r="HB612"/>
  <c r="AO612"/>
  <c r="AT612"/>
  <c r="AY612"/>
  <c r="BE612"/>
  <c r="BJ612"/>
  <c r="BO612"/>
  <c r="BU612"/>
  <c r="BZ612"/>
  <c r="CE612"/>
  <c r="CK612"/>
  <c r="CR612"/>
  <c r="CW612"/>
  <c r="DC612"/>
  <c r="DH612"/>
  <c r="DM612"/>
  <c r="DS612"/>
  <c r="DX612"/>
  <c r="EC612"/>
  <c r="EI612"/>
  <c r="EN612"/>
  <c r="ES612"/>
  <c r="EY612"/>
  <c r="FD612"/>
  <c r="FI612"/>
  <c r="FO612"/>
  <c r="FT612"/>
  <c r="FY612"/>
  <c r="GE612"/>
  <c r="GJ612"/>
  <c r="GO612"/>
  <c r="GU612"/>
  <c r="GZ612"/>
  <c r="AM612"/>
  <c r="AS612"/>
  <c r="AX612"/>
  <c r="BC612"/>
  <c r="BI612"/>
  <c r="BN612"/>
  <c r="BS612"/>
  <c r="BY612"/>
  <c r="CD612"/>
  <c r="CI612"/>
  <c r="CQ612"/>
  <c r="CV612"/>
  <c r="DA612"/>
  <c r="DG612"/>
  <c r="DL612"/>
  <c r="DQ612"/>
  <c r="DW612"/>
  <c r="EB612"/>
  <c r="EG612"/>
  <c r="EM612"/>
  <c r="ER612"/>
  <c r="EW612"/>
  <c r="FC612"/>
  <c r="FH612"/>
  <c r="FM612"/>
  <c r="FS612"/>
  <c r="FX612"/>
  <c r="GC612"/>
  <c r="GI612"/>
  <c r="GN612"/>
  <c r="GS612"/>
  <c r="GY612"/>
  <c r="AK612"/>
  <c r="AU612"/>
  <c r="BF612"/>
  <c r="BQ612"/>
  <c r="CA612"/>
  <c r="CL612"/>
  <c r="CY612"/>
  <c r="DI612"/>
  <c r="DT612"/>
  <c r="EE612"/>
  <c r="EO612"/>
  <c r="EZ612"/>
  <c r="FK612"/>
  <c r="FU612"/>
  <c r="GF612"/>
  <c r="GQ612"/>
  <c r="HA612"/>
  <c r="AQ612"/>
  <c r="BB612"/>
  <c r="BM612"/>
  <c r="BW612"/>
  <c r="CH612"/>
  <c r="CU612"/>
  <c r="DE612"/>
  <c r="DP612"/>
  <c r="EA612"/>
  <c r="EK612"/>
  <c r="EV612"/>
  <c r="FG612"/>
  <c r="FQ612"/>
  <c r="GB612"/>
  <c r="GM612"/>
  <c r="GW612"/>
  <c r="AP612"/>
  <c r="BA612"/>
  <c r="BK612"/>
  <c r="BV612"/>
  <c r="CG612"/>
  <c r="CS612"/>
  <c r="DD612"/>
  <c r="DO612"/>
  <c r="DY612"/>
  <c r="EJ612"/>
  <c r="EU612"/>
  <c r="FE612"/>
  <c r="FP612"/>
  <c r="GA612"/>
  <c r="GK612"/>
  <c r="GV612"/>
  <c r="AL612"/>
  <c r="CC612"/>
  <c r="DU612"/>
  <c r="FL612"/>
  <c r="HC612"/>
  <c r="BR612"/>
  <c r="DK612"/>
  <c r="FA612"/>
  <c r="GR612"/>
  <c r="BG612"/>
  <c r="CZ612"/>
  <c r="EQ612"/>
  <c r="GG612"/>
  <c r="AW612"/>
  <c r="FW612"/>
  <c r="EF612"/>
  <c r="CM612"/>
  <c r="CO538"/>
  <c r="CN538"/>
  <c r="AL538"/>
  <c r="AP538"/>
  <c r="AT538"/>
  <c r="AX538"/>
  <c r="BB538"/>
  <c r="BF538"/>
  <c r="BJ538"/>
  <c r="BN538"/>
  <c r="BR538"/>
  <c r="BV538"/>
  <c r="BZ538"/>
  <c r="CD538"/>
  <c r="CH538"/>
  <c r="CL538"/>
  <c r="CR538"/>
  <c r="CV538"/>
  <c r="CZ538"/>
  <c r="DD538"/>
  <c r="DH538"/>
  <c r="DL538"/>
  <c r="DP538"/>
  <c r="DT538"/>
  <c r="DX538"/>
  <c r="EB538"/>
  <c r="EF538"/>
  <c r="EJ538"/>
  <c r="EN538"/>
  <c r="ER538"/>
  <c r="EV538"/>
  <c r="EZ538"/>
  <c r="FD538"/>
  <c r="FH538"/>
  <c r="FL538"/>
  <c r="FP538"/>
  <c r="FT538"/>
  <c r="FX538"/>
  <c r="GB538"/>
  <c r="GF538"/>
  <c r="GJ538"/>
  <c r="GN538"/>
  <c r="GR538"/>
  <c r="GV538"/>
  <c r="GZ538"/>
  <c r="AK538"/>
  <c r="AO538"/>
  <c r="AS538"/>
  <c r="AW538"/>
  <c r="BA538"/>
  <c r="BE538"/>
  <c r="BI538"/>
  <c r="BM538"/>
  <c r="BQ538"/>
  <c r="BU538"/>
  <c r="BY538"/>
  <c r="CC538"/>
  <c r="CG538"/>
  <c r="CK538"/>
  <c r="CQ538"/>
  <c r="CU538"/>
  <c r="CY538"/>
  <c r="DC538"/>
  <c r="DG538"/>
  <c r="DK538"/>
  <c r="DO538"/>
  <c r="DS538"/>
  <c r="DW538"/>
  <c r="EA538"/>
  <c r="EE538"/>
  <c r="EI538"/>
  <c r="EM538"/>
  <c r="EQ538"/>
  <c r="EU538"/>
  <c r="EY538"/>
  <c r="FC538"/>
  <c r="FG538"/>
  <c r="FK538"/>
  <c r="FO538"/>
  <c r="FS538"/>
  <c r="FW538"/>
  <c r="GA538"/>
  <c r="GE538"/>
  <c r="GI538"/>
  <c r="GM538"/>
  <c r="GQ538"/>
  <c r="GU538"/>
  <c r="GY538"/>
  <c r="HC538"/>
  <c r="AN538"/>
  <c r="AV538"/>
  <c r="BD538"/>
  <c r="BL538"/>
  <c r="BT538"/>
  <c r="CB538"/>
  <c r="CJ538"/>
  <c r="CT538"/>
  <c r="DB538"/>
  <c r="DJ538"/>
  <c r="DR538"/>
  <c r="DZ538"/>
  <c r="EH538"/>
  <c r="EP538"/>
  <c r="EX538"/>
  <c r="FF538"/>
  <c r="FN538"/>
  <c r="FV538"/>
  <c r="GD538"/>
  <c r="GL538"/>
  <c r="GT538"/>
  <c r="HB538"/>
  <c r="AJ538"/>
  <c r="AR538"/>
  <c r="AZ538"/>
  <c r="BH538"/>
  <c r="BP538"/>
  <c r="BX538"/>
  <c r="CF538"/>
  <c r="CP538"/>
  <c r="CX538"/>
  <c r="DF538"/>
  <c r="DN538"/>
  <c r="DV538"/>
  <c r="ED538"/>
  <c r="EL538"/>
  <c r="ET538"/>
  <c r="FB538"/>
  <c r="FJ538"/>
  <c r="FR538"/>
  <c r="FZ538"/>
  <c r="GH538"/>
  <c r="GP538"/>
  <c r="GX538"/>
  <c r="AQ538"/>
  <c r="BG538"/>
  <c r="BW538"/>
  <c r="CM538"/>
  <c r="DE538"/>
  <c r="DU538"/>
  <c r="EK538"/>
  <c r="FA538"/>
  <c r="FQ538"/>
  <c r="GG538"/>
  <c r="GW538"/>
  <c r="AM538"/>
  <c r="BC538"/>
  <c r="BS538"/>
  <c r="CI538"/>
  <c r="DA538"/>
  <c r="DQ538"/>
  <c r="EG538"/>
  <c r="EW538"/>
  <c r="FM538"/>
  <c r="GC538"/>
  <c r="GS538"/>
  <c r="AU538"/>
  <c r="BK538"/>
  <c r="CA538"/>
  <c r="CS538"/>
  <c r="DI538"/>
  <c r="DY538"/>
  <c r="EO538"/>
  <c r="FE538"/>
  <c r="FU538"/>
  <c r="GK538"/>
  <c r="HA538"/>
  <c r="CW538"/>
  <c r="FI538"/>
  <c r="BO538"/>
  <c r="EC538"/>
  <c r="GO538"/>
  <c r="AY538"/>
  <c r="DM538"/>
  <c r="FY538"/>
  <c r="ES538"/>
  <c r="CE538"/>
  <c r="CO708"/>
  <c r="CN708"/>
  <c r="AM708"/>
  <c r="AQ708"/>
  <c r="AU708"/>
  <c r="AY708"/>
  <c r="BC708"/>
  <c r="BG708"/>
  <c r="BK708"/>
  <c r="BO708"/>
  <c r="BS708"/>
  <c r="BW708"/>
  <c r="CA708"/>
  <c r="CE708"/>
  <c r="CI708"/>
  <c r="CM708"/>
  <c r="CS708"/>
  <c r="CW708"/>
  <c r="DA708"/>
  <c r="DE708"/>
  <c r="DI708"/>
  <c r="DM708"/>
  <c r="DQ708"/>
  <c r="DU708"/>
  <c r="DY708"/>
  <c r="EC708"/>
  <c r="EG708"/>
  <c r="EK708"/>
  <c r="EO708"/>
  <c r="ES708"/>
  <c r="EW708"/>
  <c r="FA708"/>
  <c r="FE708"/>
  <c r="FI708"/>
  <c r="FM708"/>
  <c r="FQ708"/>
  <c r="FU708"/>
  <c r="FY708"/>
  <c r="GC708"/>
  <c r="GG708"/>
  <c r="GK708"/>
  <c r="GO708"/>
  <c r="GS708"/>
  <c r="GW708"/>
  <c r="HA708"/>
  <c r="AN708"/>
  <c r="AS708"/>
  <c r="AX708"/>
  <c r="BD708"/>
  <c r="BI708"/>
  <c r="BN708"/>
  <c r="BT708"/>
  <c r="BY708"/>
  <c r="CD708"/>
  <c r="CJ708"/>
  <c r="CQ708"/>
  <c r="CV708"/>
  <c r="DB708"/>
  <c r="DG708"/>
  <c r="DL708"/>
  <c r="DR708"/>
  <c r="DW708"/>
  <c r="EB708"/>
  <c r="EH708"/>
  <c r="EM708"/>
  <c r="ER708"/>
  <c r="EX708"/>
  <c r="FC708"/>
  <c r="FH708"/>
  <c r="FN708"/>
  <c r="FS708"/>
  <c r="FX708"/>
  <c r="GD708"/>
  <c r="GI708"/>
  <c r="GN708"/>
  <c r="GT708"/>
  <c r="GY708"/>
  <c r="AL708"/>
  <c r="AR708"/>
  <c r="AW708"/>
  <c r="BB708"/>
  <c r="BH708"/>
  <c r="BM708"/>
  <c r="BR708"/>
  <c r="BX708"/>
  <c r="CC708"/>
  <c r="CH708"/>
  <c r="CP708"/>
  <c r="CU708"/>
  <c r="CZ708"/>
  <c r="DF708"/>
  <c r="DK708"/>
  <c r="DP708"/>
  <c r="DV708"/>
  <c r="EA708"/>
  <c r="EF708"/>
  <c r="EL708"/>
  <c r="EQ708"/>
  <c r="EV708"/>
  <c r="FB708"/>
  <c r="FG708"/>
  <c r="FL708"/>
  <c r="FR708"/>
  <c r="FW708"/>
  <c r="GB708"/>
  <c r="GH708"/>
  <c r="GM708"/>
  <c r="GR708"/>
  <c r="GX708"/>
  <c r="HC708"/>
  <c r="AK708"/>
  <c r="AV708"/>
  <c r="BF708"/>
  <c r="BQ708"/>
  <c r="CB708"/>
  <c r="CL708"/>
  <c r="CY708"/>
  <c r="DJ708"/>
  <c r="DT708"/>
  <c r="EE708"/>
  <c r="EP708"/>
  <c r="EZ708"/>
  <c r="FK708"/>
  <c r="FV708"/>
  <c r="GF708"/>
  <c r="GQ708"/>
  <c r="HB708"/>
  <c r="AJ708"/>
  <c r="AT708"/>
  <c r="BE708"/>
  <c r="BP708"/>
  <c r="BZ708"/>
  <c r="CK708"/>
  <c r="CX708"/>
  <c r="DH708"/>
  <c r="DS708"/>
  <c r="ED708"/>
  <c r="EN708"/>
  <c r="EY708"/>
  <c r="FJ708"/>
  <c r="FT708"/>
  <c r="GE708"/>
  <c r="GP708"/>
  <c r="GZ708"/>
  <c r="AP708"/>
  <c r="BA708"/>
  <c r="BL708"/>
  <c r="BV708"/>
  <c r="CG708"/>
  <c r="CT708"/>
  <c r="DD708"/>
  <c r="DO708"/>
  <c r="DZ708"/>
  <c r="EJ708"/>
  <c r="EU708"/>
  <c r="FF708"/>
  <c r="FP708"/>
  <c r="GA708"/>
  <c r="GL708"/>
  <c r="GV708"/>
  <c r="AZ708"/>
  <c r="CR708"/>
  <c r="EI708"/>
  <c r="FZ708"/>
  <c r="AO708"/>
  <c r="CF708"/>
  <c r="DX708"/>
  <c r="FO708"/>
  <c r="BU708"/>
  <c r="DN708"/>
  <c r="FD708"/>
  <c r="GU708"/>
  <c r="GJ708"/>
  <c r="ET708"/>
  <c r="DC708"/>
  <c r="BJ708"/>
  <c r="CO646"/>
  <c r="CN646"/>
  <c r="AL646"/>
  <c r="AP646"/>
  <c r="AT646"/>
  <c r="AX646"/>
  <c r="BB646"/>
  <c r="BF646"/>
  <c r="BJ646"/>
  <c r="BN646"/>
  <c r="BR646"/>
  <c r="BV646"/>
  <c r="BZ646"/>
  <c r="CD646"/>
  <c r="CH646"/>
  <c r="CL646"/>
  <c r="CR646"/>
  <c r="CV646"/>
  <c r="CZ646"/>
  <c r="DD646"/>
  <c r="DH646"/>
  <c r="DL646"/>
  <c r="DP646"/>
  <c r="DT646"/>
  <c r="DX646"/>
  <c r="EB646"/>
  <c r="EF646"/>
  <c r="EJ646"/>
  <c r="EN646"/>
  <c r="ER646"/>
  <c r="EV646"/>
  <c r="EZ646"/>
  <c r="FD646"/>
  <c r="FH646"/>
  <c r="FL646"/>
  <c r="FP646"/>
  <c r="FT646"/>
  <c r="FX646"/>
  <c r="GB646"/>
  <c r="GF646"/>
  <c r="GJ646"/>
  <c r="GN646"/>
  <c r="GR646"/>
  <c r="GV646"/>
  <c r="GZ646"/>
  <c r="AK646"/>
  <c r="AO646"/>
  <c r="AS646"/>
  <c r="AW646"/>
  <c r="AQ646"/>
  <c r="AY646"/>
  <c r="BD646"/>
  <c r="BI646"/>
  <c r="BO646"/>
  <c r="BT646"/>
  <c r="BY646"/>
  <c r="CE646"/>
  <c r="CJ646"/>
  <c r="CQ646"/>
  <c r="CW646"/>
  <c r="DB646"/>
  <c r="DG646"/>
  <c r="DM646"/>
  <c r="DR646"/>
  <c r="DW646"/>
  <c r="EC646"/>
  <c r="EH646"/>
  <c r="EM646"/>
  <c r="ES646"/>
  <c r="EX646"/>
  <c r="FC646"/>
  <c r="FI646"/>
  <c r="FN646"/>
  <c r="FS646"/>
  <c r="FY646"/>
  <c r="GD646"/>
  <c r="GI646"/>
  <c r="GO646"/>
  <c r="GT646"/>
  <c r="GY646"/>
  <c r="AN646"/>
  <c r="AV646"/>
  <c r="BC646"/>
  <c r="BH646"/>
  <c r="BM646"/>
  <c r="BS646"/>
  <c r="BX646"/>
  <c r="CC646"/>
  <c r="CI646"/>
  <c r="CP646"/>
  <c r="CU646"/>
  <c r="DA646"/>
  <c r="DF646"/>
  <c r="DK646"/>
  <c r="DQ646"/>
  <c r="DV646"/>
  <c r="EA646"/>
  <c r="EG646"/>
  <c r="EL646"/>
  <c r="EQ646"/>
  <c r="EW646"/>
  <c r="FB646"/>
  <c r="FG646"/>
  <c r="FM646"/>
  <c r="FR646"/>
  <c r="FW646"/>
  <c r="GC646"/>
  <c r="GH646"/>
  <c r="GM646"/>
  <c r="GS646"/>
  <c r="GX646"/>
  <c r="HC646"/>
  <c r="AJ646"/>
  <c r="AZ646"/>
  <c r="BK646"/>
  <c r="BU646"/>
  <c r="CF646"/>
  <c r="CS646"/>
  <c r="DC646"/>
  <c r="DN646"/>
  <c r="DY646"/>
  <c r="EI646"/>
  <c r="ET646"/>
  <c r="FE646"/>
  <c r="FO646"/>
  <c r="FZ646"/>
  <c r="GK646"/>
  <c r="GU646"/>
  <c r="AU646"/>
  <c r="BG646"/>
  <c r="BQ646"/>
  <c r="CB646"/>
  <c r="CM646"/>
  <c r="CY646"/>
  <c r="DJ646"/>
  <c r="DU646"/>
  <c r="EE646"/>
  <c r="EP646"/>
  <c r="FA646"/>
  <c r="FK646"/>
  <c r="FV646"/>
  <c r="GG646"/>
  <c r="GQ646"/>
  <c r="HB646"/>
  <c r="AR646"/>
  <c r="BE646"/>
  <c r="BP646"/>
  <c r="CA646"/>
  <c r="CK646"/>
  <c r="CX646"/>
  <c r="DI646"/>
  <c r="DS646"/>
  <c r="ED646"/>
  <c r="EO646"/>
  <c r="EY646"/>
  <c r="FJ646"/>
  <c r="FU646"/>
  <c r="GE646"/>
  <c r="GP646"/>
  <c r="HA646"/>
  <c r="BL646"/>
  <c r="DE646"/>
  <c r="EU646"/>
  <c r="GL646"/>
  <c r="BA646"/>
  <c r="CT646"/>
  <c r="EK646"/>
  <c r="GA646"/>
  <c r="BW646"/>
  <c r="DO646"/>
  <c r="FF646"/>
  <c r="GW646"/>
  <c r="AM646"/>
  <c r="FQ646"/>
  <c r="DZ646"/>
  <c r="CG646"/>
  <c r="CO599"/>
  <c r="CN599"/>
  <c r="AJ599"/>
  <c r="AN599"/>
  <c r="AR599"/>
  <c r="AV599"/>
  <c r="AZ599"/>
  <c r="BD599"/>
  <c r="BH599"/>
  <c r="BL599"/>
  <c r="BP599"/>
  <c r="BT599"/>
  <c r="BX599"/>
  <c r="CB599"/>
  <c r="CF599"/>
  <c r="CJ599"/>
  <c r="CP599"/>
  <c r="CT599"/>
  <c r="CX599"/>
  <c r="DB599"/>
  <c r="DF599"/>
  <c r="DJ599"/>
  <c r="DN599"/>
  <c r="DR599"/>
  <c r="DV599"/>
  <c r="DZ599"/>
  <c r="ED599"/>
  <c r="EH599"/>
  <c r="EL599"/>
  <c r="EP599"/>
  <c r="ET599"/>
  <c r="EX599"/>
  <c r="FB599"/>
  <c r="FF599"/>
  <c r="FJ599"/>
  <c r="FN599"/>
  <c r="FR599"/>
  <c r="FV599"/>
  <c r="FZ599"/>
  <c r="GD599"/>
  <c r="GH599"/>
  <c r="GL599"/>
  <c r="GP599"/>
  <c r="GT599"/>
  <c r="GX599"/>
  <c r="HB599"/>
  <c r="AM599"/>
  <c r="AQ599"/>
  <c r="AU599"/>
  <c r="AY599"/>
  <c r="BC599"/>
  <c r="BG599"/>
  <c r="BK599"/>
  <c r="BO599"/>
  <c r="BS599"/>
  <c r="BW599"/>
  <c r="CA599"/>
  <c r="CE599"/>
  <c r="CI599"/>
  <c r="CM599"/>
  <c r="CS599"/>
  <c r="CW599"/>
  <c r="DA599"/>
  <c r="DE599"/>
  <c r="DI599"/>
  <c r="DM599"/>
  <c r="DQ599"/>
  <c r="DU599"/>
  <c r="DY599"/>
  <c r="EC599"/>
  <c r="EG599"/>
  <c r="EK599"/>
  <c r="EO599"/>
  <c r="ES599"/>
  <c r="EW599"/>
  <c r="FA599"/>
  <c r="FE599"/>
  <c r="FI599"/>
  <c r="FM599"/>
  <c r="FQ599"/>
  <c r="FU599"/>
  <c r="FY599"/>
  <c r="GC599"/>
  <c r="GG599"/>
  <c r="GK599"/>
  <c r="GO599"/>
  <c r="GS599"/>
  <c r="GW599"/>
  <c r="HA599"/>
  <c r="AK599"/>
  <c r="AS599"/>
  <c r="BA599"/>
  <c r="BI599"/>
  <c r="BQ599"/>
  <c r="BY599"/>
  <c r="CG599"/>
  <c r="CQ599"/>
  <c r="CY599"/>
  <c r="DG599"/>
  <c r="DO599"/>
  <c r="DW599"/>
  <c r="EE599"/>
  <c r="EM599"/>
  <c r="EU599"/>
  <c r="FC599"/>
  <c r="FK599"/>
  <c r="FS599"/>
  <c r="GA599"/>
  <c r="GI599"/>
  <c r="GQ599"/>
  <c r="GY599"/>
  <c r="AP599"/>
  <c r="AX599"/>
  <c r="BF599"/>
  <c r="BN599"/>
  <c r="BV599"/>
  <c r="CD599"/>
  <c r="CL599"/>
  <c r="CV599"/>
  <c r="DD599"/>
  <c r="DL599"/>
  <c r="DT599"/>
  <c r="EB599"/>
  <c r="EJ599"/>
  <c r="ER599"/>
  <c r="EZ599"/>
  <c r="FH599"/>
  <c r="FP599"/>
  <c r="FX599"/>
  <c r="GF599"/>
  <c r="GN599"/>
  <c r="GV599"/>
  <c r="AT599"/>
  <c r="BJ599"/>
  <c r="BZ599"/>
  <c r="CR599"/>
  <c r="DH599"/>
  <c r="DX599"/>
  <c r="EN599"/>
  <c r="FD599"/>
  <c r="FT599"/>
  <c r="GJ599"/>
  <c r="GZ599"/>
  <c r="AO599"/>
  <c r="BE599"/>
  <c r="BU599"/>
  <c r="CK599"/>
  <c r="DC599"/>
  <c r="DS599"/>
  <c r="EI599"/>
  <c r="EY599"/>
  <c r="FO599"/>
  <c r="GE599"/>
  <c r="GU599"/>
  <c r="AL599"/>
  <c r="BB599"/>
  <c r="BR599"/>
  <c r="CH599"/>
  <c r="CZ599"/>
  <c r="DP599"/>
  <c r="EF599"/>
  <c r="EV599"/>
  <c r="FL599"/>
  <c r="GB599"/>
  <c r="GR599"/>
  <c r="BM599"/>
  <c r="EA599"/>
  <c r="GM599"/>
  <c r="AW599"/>
  <c r="DK599"/>
  <c r="FW599"/>
  <c r="CU599"/>
  <c r="FG599"/>
  <c r="EQ599"/>
  <c r="CC599"/>
  <c r="HC599"/>
  <c r="CO543"/>
  <c r="CN543"/>
  <c r="AJ543"/>
  <c r="AN543"/>
  <c r="AR543"/>
  <c r="AV543"/>
  <c r="AZ543"/>
  <c r="BD543"/>
  <c r="BH543"/>
  <c r="BL543"/>
  <c r="BP543"/>
  <c r="BT543"/>
  <c r="BX543"/>
  <c r="CB543"/>
  <c r="CF543"/>
  <c r="CJ543"/>
  <c r="CP543"/>
  <c r="CT543"/>
  <c r="CX543"/>
  <c r="DB543"/>
  <c r="DF543"/>
  <c r="DJ543"/>
  <c r="DN543"/>
  <c r="DR543"/>
  <c r="DV543"/>
  <c r="DZ543"/>
  <c r="ED543"/>
  <c r="EH543"/>
  <c r="EL543"/>
  <c r="EP543"/>
  <c r="ET543"/>
  <c r="EX543"/>
  <c r="FB543"/>
  <c r="FF543"/>
  <c r="FJ543"/>
  <c r="FN543"/>
  <c r="FR543"/>
  <c r="FV543"/>
  <c r="FZ543"/>
  <c r="GD543"/>
  <c r="GH543"/>
  <c r="GL543"/>
  <c r="GP543"/>
  <c r="GT543"/>
  <c r="GX543"/>
  <c r="HB543"/>
  <c r="AL543"/>
  <c r="AP543"/>
  <c r="AT543"/>
  <c r="AX543"/>
  <c r="BB543"/>
  <c r="BF543"/>
  <c r="BJ543"/>
  <c r="BN543"/>
  <c r="BR543"/>
  <c r="BV543"/>
  <c r="BZ543"/>
  <c r="CD543"/>
  <c r="CH543"/>
  <c r="CL543"/>
  <c r="CR543"/>
  <c r="CV543"/>
  <c r="CZ543"/>
  <c r="DD543"/>
  <c r="DH543"/>
  <c r="DL543"/>
  <c r="DP543"/>
  <c r="DT543"/>
  <c r="DX543"/>
  <c r="EB543"/>
  <c r="EF543"/>
  <c r="EJ543"/>
  <c r="EN543"/>
  <c r="ER543"/>
  <c r="EV543"/>
  <c r="EZ543"/>
  <c r="FD543"/>
  <c r="FH543"/>
  <c r="FL543"/>
  <c r="FP543"/>
  <c r="FT543"/>
  <c r="FX543"/>
  <c r="GB543"/>
  <c r="GF543"/>
  <c r="GJ543"/>
  <c r="GN543"/>
  <c r="GR543"/>
  <c r="GV543"/>
  <c r="GZ543"/>
  <c r="AO543"/>
  <c r="AW543"/>
  <c r="BE543"/>
  <c r="BM543"/>
  <c r="BU543"/>
  <c r="CC543"/>
  <c r="CK543"/>
  <c r="CU543"/>
  <c r="DC543"/>
  <c r="DK543"/>
  <c r="DS543"/>
  <c r="EA543"/>
  <c r="EI543"/>
  <c r="EQ543"/>
  <c r="EY543"/>
  <c r="FG543"/>
  <c r="FO543"/>
  <c r="FW543"/>
  <c r="GE543"/>
  <c r="GM543"/>
  <c r="GU543"/>
  <c r="HC543"/>
  <c r="AM543"/>
  <c r="AU543"/>
  <c r="BC543"/>
  <c r="BK543"/>
  <c r="BS543"/>
  <c r="CA543"/>
  <c r="CI543"/>
  <c r="CS543"/>
  <c r="DA543"/>
  <c r="DI543"/>
  <c r="DQ543"/>
  <c r="DY543"/>
  <c r="EG543"/>
  <c r="EO543"/>
  <c r="EW543"/>
  <c r="FE543"/>
  <c r="FM543"/>
  <c r="FU543"/>
  <c r="GC543"/>
  <c r="GK543"/>
  <c r="GS543"/>
  <c r="HA543"/>
  <c r="AQ543"/>
  <c r="AY543"/>
  <c r="BG543"/>
  <c r="BO543"/>
  <c r="BW543"/>
  <c r="CE543"/>
  <c r="CM543"/>
  <c r="CW543"/>
  <c r="DE543"/>
  <c r="DM543"/>
  <c r="DU543"/>
  <c r="EC543"/>
  <c r="EK543"/>
  <c r="ES543"/>
  <c r="FA543"/>
  <c r="FI543"/>
  <c r="FQ543"/>
  <c r="FY543"/>
  <c r="GG543"/>
  <c r="GO543"/>
  <c r="GW543"/>
  <c r="AS543"/>
  <c r="BY543"/>
  <c r="DG543"/>
  <c r="EM543"/>
  <c r="FS543"/>
  <c r="GY543"/>
  <c r="BI543"/>
  <c r="CQ543"/>
  <c r="DW543"/>
  <c r="FC543"/>
  <c r="GI543"/>
  <c r="BA543"/>
  <c r="CG543"/>
  <c r="DO543"/>
  <c r="EU543"/>
  <c r="GA543"/>
  <c r="AK543"/>
  <c r="FK543"/>
  <c r="EE543"/>
  <c r="CY543"/>
  <c r="GQ543"/>
  <c r="BQ543"/>
  <c r="CO355"/>
  <c r="CN355"/>
  <c r="AM355"/>
  <c r="AQ355"/>
  <c r="AU355"/>
  <c r="AY355"/>
  <c r="BC355"/>
  <c r="BG355"/>
  <c r="BK355"/>
  <c r="BO355"/>
  <c r="BS355"/>
  <c r="BW355"/>
  <c r="CA355"/>
  <c r="CE355"/>
  <c r="CI355"/>
  <c r="CM355"/>
  <c r="CS355"/>
  <c r="CW355"/>
  <c r="DA355"/>
  <c r="DE355"/>
  <c r="DI355"/>
  <c r="DM355"/>
  <c r="DQ355"/>
  <c r="DU355"/>
  <c r="DY355"/>
  <c r="EC355"/>
  <c r="EG355"/>
  <c r="EK355"/>
  <c r="EO355"/>
  <c r="ES355"/>
  <c r="EW355"/>
  <c r="FA355"/>
  <c r="FE355"/>
  <c r="FI355"/>
  <c r="FM355"/>
  <c r="FQ355"/>
  <c r="FU355"/>
  <c r="FY355"/>
  <c r="GC355"/>
  <c r="GG355"/>
  <c r="GK355"/>
  <c r="GO355"/>
  <c r="GS355"/>
  <c r="GW355"/>
  <c r="HA355"/>
  <c r="AL355"/>
  <c r="AP355"/>
  <c r="AT355"/>
  <c r="AX355"/>
  <c r="BB355"/>
  <c r="BF355"/>
  <c r="BJ355"/>
  <c r="BN355"/>
  <c r="BR355"/>
  <c r="BV355"/>
  <c r="BZ355"/>
  <c r="CD355"/>
  <c r="CH355"/>
  <c r="CL355"/>
  <c r="CR355"/>
  <c r="CV355"/>
  <c r="CZ355"/>
  <c r="DD355"/>
  <c r="DH355"/>
  <c r="DL355"/>
  <c r="DP355"/>
  <c r="DT355"/>
  <c r="DX355"/>
  <c r="EB355"/>
  <c r="EF355"/>
  <c r="EJ355"/>
  <c r="EN355"/>
  <c r="ER355"/>
  <c r="EV355"/>
  <c r="EZ355"/>
  <c r="FD355"/>
  <c r="FH355"/>
  <c r="FL355"/>
  <c r="FP355"/>
  <c r="FT355"/>
  <c r="FX355"/>
  <c r="GB355"/>
  <c r="GF355"/>
  <c r="GJ355"/>
  <c r="GN355"/>
  <c r="GR355"/>
  <c r="GV355"/>
  <c r="GZ355"/>
  <c r="AJ355"/>
  <c r="AR355"/>
  <c r="AZ355"/>
  <c r="BH355"/>
  <c r="BP355"/>
  <c r="BX355"/>
  <c r="CF355"/>
  <c r="CP355"/>
  <c r="CX355"/>
  <c r="DF355"/>
  <c r="DN355"/>
  <c r="DV355"/>
  <c r="ED355"/>
  <c r="EL355"/>
  <c r="ET355"/>
  <c r="FB355"/>
  <c r="FJ355"/>
  <c r="FR355"/>
  <c r="FZ355"/>
  <c r="GH355"/>
  <c r="GP355"/>
  <c r="GX355"/>
  <c r="AO355"/>
  <c r="AW355"/>
  <c r="BE355"/>
  <c r="BM355"/>
  <c r="BU355"/>
  <c r="CC355"/>
  <c r="CK355"/>
  <c r="CU355"/>
  <c r="DC355"/>
  <c r="DK355"/>
  <c r="DS355"/>
  <c r="EA355"/>
  <c r="EI355"/>
  <c r="EQ355"/>
  <c r="EY355"/>
  <c r="FG355"/>
  <c r="FO355"/>
  <c r="FW355"/>
  <c r="GE355"/>
  <c r="GM355"/>
  <c r="GU355"/>
  <c r="HC355"/>
  <c r="AN355"/>
  <c r="AV355"/>
  <c r="BD355"/>
  <c r="BL355"/>
  <c r="BT355"/>
  <c r="CB355"/>
  <c r="CJ355"/>
  <c r="CT355"/>
  <c r="DB355"/>
  <c r="DJ355"/>
  <c r="DR355"/>
  <c r="DZ355"/>
  <c r="EH355"/>
  <c r="EP355"/>
  <c r="EX355"/>
  <c r="FF355"/>
  <c r="FN355"/>
  <c r="FV355"/>
  <c r="GD355"/>
  <c r="GL355"/>
  <c r="GT355"/>
  <c r="HB355"/>
  <c r="AK355"/>
  <c r="BQ355"/>
  <c r="CY355"/>
  <c r="EE355"/>
  <c r="FK355"/>
  <c r="GQ355"/>
  <c r="BI355"/>
  <c r="CQ355"/>
  <c r="DW355"/>
  <c r="FC355"/>
  <c r="GI355"/>
  <c r="BA355"/>
  <c r="CG355"/>
  <c r="DO355"/>
  <c r="EU355"/>
  <c r="GA355"/>
  <c r="AS355"/>
  <c r="BY355"/>
  <c r="DG355"/>
  <c r="EM355"/>
  <c r="FS355"/>
  <c r="GY355"/>
  <c r="CO302"/>
  <c r="CN302"/>
  <c r="AJ302"/>
  <c r="AN302"/>
  <c r="AR302"/>
  <c r="AV302"/>
  <c r="AZ302"/>
  <c r="BD302"/>
  <c r="BH302"/>
  <c r="BL302"/>
  <c r="BP302"/>
  <c r="BT302"/>
  <c r="BX302"/>
  <c r="CB302"/>
  <c r="CF302"/>
  <c r="CJ302"/>
  <c r="CP302"/>
  <c r="CT302"/>
  <c r="CX302"/>
  <c r="DB302"/>
  <c r="DF302"/>
  <c r="DJ302"/>
  <c r="DN302"/>
  <c r="DR302"/>
  <c r="DV302"/>
  <c r="DZ302"/>
  <c r="ED302"/>
  <c r="EH302"/>
  <c r="EL302"/>
  <c r="EP302"/>
  <c r="ET302"/>
  <c r="EX302"/>
  <c r="FB302"/>
  <c r="FF302"/>
  <c r="FJ302"/>
  <c r="FN302"/>
  <c r="FR302"/>
  <c r="FV302"/>
  <c r="FZ302"/>
  <c r="GD302"/>
  <c r="GH302"/>
  <c r="GL302"/>
  <c r="GP302"/>
  <c r="GT302"/>
  <c r="GX302"/>
  <c r="HB302"/>
  <c r="AM302"/>
  <c r="AS302"/>
  <c r="AX302"/>
  <c r="BC302"/>
  <c r="BI302"/>
  <c r="BN302"/>
  <c r="BS302"/>
  <c r="BY302"/>
  <c r="CD302"/>
  <c r="CI302"/>
  <c r="CQ302"/>
  <c r="CV302"/>
  <c r="DA302"/>
  <c r="DG302"/>
  <c r="DL302"/>
  <c r="DQ302"/>
  <c r="DW302"/>
  <c r="EB302"/>
  <c r="EG302"/>
  <c r="EM302"/>
  <c r="ER302"/>
  <c r="EW302"/>
  <c r="FC302"/>
  <c r="FH302"/>
  <c r="FM302"/>
  <c r="FS302"/>
  <c r="FX302"/>
  <c r="GC302"/>
  <c r="GI302"/>
  <c r="GN302"/>
  <c r="GS302"/>
  <c r="GY302"/>
  <c r="AL302"/>
  <c r="AQ302"/>
  <c r="AW302"/>
  <c r="BB302"/>
  <c r="BG302"/>
  <c r="BM302"/>
  <c r="BR302"/>
  <c r="BW302"/>
  <c r="CC302"/>
  <c r="CH302"/>
  <c r="CM302"/>
  <c r="CU302"/>
  <c r="CZ302"/>
  <c r="DE302"/>
  <c r="DK302"/>
  <c r="DP302"/>
  <c r="DU302"/>
  <c r="EA302"/>
  <c r="EF302"/>
  <c r="EK302"/>
  <c r="EQ302"/>
  <c r="EV302"/>
  <c r="FA302"/>
  <c r="FG302"/>
  <c r="FL302"/>
  <c r="FQ302"/>
  <c r="FW302"/>
  <c r="GB302"/>
  <c r="GG302"/>
  <c r="GM302"/>
  <c r="GR302"/>
  <c r="GW302"/>
  <c r="HC302"/>
  <c r="AP302"/>
  <c r="BA302"/>
  <c r="BK302"/>
  <c r="BV302"/>
  <c r="CG302"/>
  <c r="CS302"/>
  <c r="DD302"/>
  <c r="DO302"/>
  <c r="DY302"/>
  <c r="EJ302"/>
  <c r="EU302"/>
  <c r="FE302"/>
  <c r="FP302"/>
  <c r="GA302"/>
  <c r="GK302"/>
  <c r="GV302"/>
  <c r="AO302"/>
  <c r="AY302"/>
  <c r="BJ302"/>
  <c r="BU302"/>
  <c r="CE302"/>
  <c r="CR302"/>
  <c r="DC302"/>
  <c r="DM302"/>
  <c r="DX302"/>
  <c r="EI302"/>
  <c r="ES302"/>
  <c r="FD302"/>
  <c r="FO302"/>
  <c r="FY302"/>
  <c r="GJ302"/>
  <c r="GU302"/>
  <c r="AK302"/>
  <c r="AU302"/>
  <c r="BF302"/>
  <c r="BQ302"/>
  <c r="CA302"/>
  <c r="CL302"/>
  <c r="CY302"/>
  <c r="DI302"/>
  <c r="DT302"/>
  <c r="EE302"/>
  <c r="EO302"/>
  <c r="EZ302"/>
  <c r="FK302"/>
  <c r="FU302"/>
  <c r="GF302"/>
  <c r="GQ302"/>
  <c r="HA302"/>
  <c r="AT302"/>
  <c r="BE302"/>
  <c r="BO302"/>
  <c r="BZ302"/>
  <c r="CK302"/>
  <c r="CW302"/>
  <c r="DH302"/>
  <c r="DS302"/>
  <c r="EC302"/>
  <c r="EN302"/>
  <c r="EY302"/>
  <c r="FI302"/>
  <c r="FT302"/>
  <c r="GE302"/>
  <c r="GO302"/>
  <c r="GZ302"/>
  <c r="CO250"/>
  <c r="CN250"/>
  <c r="AJ250"/>
  <c r="AN250"/>
  <c r="AR250"/>
  <c r="AV250"/>
  <c r="AZ250"/>
  <c r="BD250"/>
  <c r="BH250"/>
  <c r="BL250"/>
  <c r="BP250"/>
  <c r="BT250"/>
  <c r="BX250"/>
  <c r="CB250"/>
  <c r="CF250"/>
  <c r="CJ250"/>
  <c r="CP250"/>
  <c r="CT250"/>
  <c r="CX250"/>
  <c r="DB250"/>
  <c r="DF250"/>
  <c r="DJ250"/>
  <c r="DN250"/>
  <c r="DR250"/>
  <c r="DV250"/>
  <c r="DZ250"/>
  <c r="ED250"/>
  <c r="EH250"/>
  <c r="EL250"/>
  <c r="EP250"/>
  <c r="ET250"/>
  <c r="EX250"/>
  <c r="FB250"/>
  <c r="FF250"/>
  <c r="FJ250"/>
  <c r="FN250"/>
  <c r="FR250"/>
  <c r="FV250"/>
  <c r="FZ250"/>
  <c r="GD250"/>
  <c r="GH250"/>
  <c r="GL250"/>
  <c r="GP250"/>
  <c r="GT250"/>
  <c r="GX250"/>
  <c r="HB250"/>
  <c r="AM250"/>
  <c r="AQ250"/>
  <c r="AU250"/>
  <c r="AY250"/>
  <c r="BC250"/>
  <c r="BG250"/>
  <c r="BK250"/>
  <c r="BO250"/>
  <c r="BS250"/>
  <c r="BW250"/>
  <c r="CA250"/>
  <c r="CE250"/>
  <c r="CI250"/>
  <c r="CM250"/>
  <c r="CS250"/>
  <c r="CW250"/>
  <c r="DA250"/>
  <c r="DE250"/>
  <c r="DI250"/>
  <c r="DM250"/>
  <c r="DQ250"/>
  <c r="DU250"/>
  <c r="DY250"/>
  <c r="EC250"/>
  <c r="EG250"/>
  <c r="EK250"/>
  <c r="EO250"/>
  <c r="ES250"/>
  <c r="EW250"/>
  <c r="FA250"/>
  <c r="FE250"/>
  <c r="FI250"/>
  <c r="FM250"/>
  <c r="FQ250"/>
  <c r="FU250"/>
  <c r="FY250"/>
  <c r="GC250"/>
  <c r="GG250"/>
  <c r="GK250"/>
  <c r="GO250"/>
  <c r="GS250"/>
  <c r="GW250"/>
  <c r="HA250"/>
  <c r="AO250"/>
  <c r="AW250"/>
  <c r="BE250"/>
  <c r="BM250"/>
  <c r="BU250"/>
  <c r="CC250"/>
  <c r="CK250"/>
  <c r="CU250"/>
  <c r="DC250"/>
  <c r="DK250"/>
  <c r="DS250"/>
  <c r="EA250"/>
  <c r="EI250"/>
  <c r="EQ250"/>
  <c r="EY250"/>
  <c r="FG250"/>
  <c r="FO250"/>
  <c r="FW250"/>
  <c r="GE250"/>
  <c r="GM250"/>
  <c r="GU250"/>
  <c r="HC250"/>
  <c r="AL250"/>
  <c r="AT250"/>
  <c r="BB250"/>
  <c r="BJ250"/>
  <c r="BR250"/>
  <c r="BZ250"/>
  <c r="CH250"/>
  <c r="CR250"/>
  <c r="CZ250"/>
  <c r="DH250"/>
  <c r="DP250"/>
  <c r="DX250"/>
  <c r="EF250"/>
  <c r="EN250"/>
  <c r="EV250"/>
  <c r="FD250"/>
  <c r="FL250"/>
  <c r="FT250"/>
  <c r="GB250"/>
  <c r="GJ250"/>
  <c r="GR250"/>
  <c r="GZ250"/>
  <c r="AK250"/>
  <c r="AS250"/>
  <c r="BA250"/>
  <c r="BI250"/>
  <c r="BQ250"/>
  <c r="BY250"/>
  <c r="CG250"/>
  <c r="CQ250"/>
  <c r="CY250"/>
  <c r="DG250"/>
  <c r="DO250"/>
  <c r="DW250"/>
  <c r="EE250"/>
  <c r="EM250"/>
  <c r="EU250"/>
  <c r="FC250"/>
  <c r="FK250"/>
  <c r="FS250"/>
  <c r="GA250"/>
  <c r="GI250"/>
  <c r="GQ250"/>
  <c r="GY250"/>
  <c r="BN250"/>
  <c r="CV250"/>
  <c r="EB250"/>
  <c r="FH250"/>
  <c r="GN250"/>
  <c r="BF250"/>
  <c r="CL250"/>
  <c r="DT250"/>
  <c r="EZ250"/>
  <c r="GF250"/>
  <c r="AX250"/>
  <c r="CD250"/>
  <c r="DL250"/>
  <c r="ER250"/>
  <c r="FX250"/>
  <c r="DD250"/>
  <c r="BV250"/>
  <c r="GV250"/>
  <c r="AP250"/>
  <c r="FP250"/>
  <c r="EJ250"/>
  <c r="CO192"/>
  <c r="CN192"/>
  <c r="AJ192"/>
  <c r="AN192"/>
  <c r="AR192"/>
  <c r="AV192"/>
  <c r="AZ192"/>
  <c r="BD192"/>
  <c r="BH192"/>
  <c r="BL192"/>
  <c r="BP192"/>
  <c r="BT192"/>
  <c r="BX192"/>
  <c r="CB192"/>
  <c r="CF192"/>
  <c r="CJ192"/>
  <c r="CP192"/>
  <c r="CT192"/>
  <c r="CX192"/>
  <c r="DB192"/>
  <c r="DF192"/>
  <c r="DJ192"/>
  <c r="DN192"/>
  <c r="DR192"/>
  <c r="DV192"/>
  <c r="DZ192"/>
  <c r="ED192"/>
  <c r="EH192"/>
  <c r="EL192"/>
  <c r="EP192"/>
  <c r="ET192"/>
  <c r="EX192"/>
  <c r="FB192"/>
  <c r="FF192"/>
  <c r="FJ192"/>
  <c r="FN192"/>
  <c r="FR192"/>
  <c r="FV192"/>
  <c r="FZ192"/>
  <c r="GD192"/>
  <c r="GH192"/>
  <c r="GL192"/>
  <c r="GP192"/>
  <c r="GT192"/>
  <c r="GX192"/>
  <c r="HB192"/>
  <c r="AM192"/>
  <c r="AQ192"/>
  <c r="AU192"/>
  <c r="AY192"/>
  <c r="BC192"/>
  <c r="BG192"/>
  <c r="BK192"/>
  <c r="BO192"/>
  <c r="BS192"/>
  <c r="BW192"/>
  <c r="CA192"/>
  <c r="CE192"/>
  <c r="CI192"/>
  <c r="CM192"/>
  <c r="CS192"/>
  <c r="CW192"/>
  <c r="DA192"/>
  <c r="DE192"/>
  <c r="DI192"/>
  <c r="DM192"/>
  <c r="DQ192"/>
  <c r="DU192"/>
  <c r="DY192"/>
  <c r="EC192"/>
  <c r="EG192"/>
  <c r="EK192"/>
  <c r="EO192"/>
  <c r="ES192"/>
  <c r="EW192"/>
  <c r="FA192"/>
  <c r="FE192"/>
  <c r="FI192"/>
  <c r="FM192"/>
  <c r="FQ192"/>
  <c r="FU192"/>
  <c r="FY192"/>
  <c r="GC192"/>
  <c r="GG192"/>
  <c r="GK192"/>
  <c r="GO192"/>
  <c r="GS192"/>
  <c r="GW192"/>
  <c r="HA192"/>
  <c r="AO192"/>
  <c r="AW192"/>
  <c r="BE192"/>
  <c r="BM192"/>
  <c r="BU192"/>
  <c r="CC192"/>
  <c r="CK192"/>
  <c r="CU192"/>
  <c r="DC192"/>
  <c r="DK192"/>
  <c r="DS192"/>
  <c r="EA192"/>
  <c r="EI192"/>
  <c r="EQ192"/>
  <c r="EY192"/>
  <c r="FG192"/>
  <c r="FO192"/>
  <c r="FW192"/>
  <c r="GE192"/>
  <c r="GM192"/>
  <c r="GU192"/>
  <c r="HC192"/>
  <c r="AL192"/>
  <c r="AT192"/>
  <c r="BB192"/>
  <c r="BJ192"/>
  <c r="BR192"/>
  <c r="BZ192"/>
  <c r="CH192"/>
  <c r="CR192"/>
  <c r="CZ192"/>
  <c r="DH192"/>
  <c r="DP192"/>
  <c r="DX192"/>
  <c r="EF192"/>
  <c r="EN192"/>
  <c r="EV192"/>
  <c r="FD192"/>
  <c r="FL192"/>
  <c r="FT192"/>
  <c r="GB192"/>
  <c r="GJ192"/>
  <c r="GR192"/>
  <c r="GZ192"/>
  <c r="AK192"/>
  <c r="AS192"/>
  <c r="BA192"/>
  <c r="BI192"/>
  <c r="BQ192"/>
  <c r="BY192"/>
  <c r="CG192"/>
  <c r="CQ192"/>
  <c r="CY192"/>
  <c r="DG192"/>
  <c r="DO192"/>
  <c r="DW192"/>
  <c r="EE192"/>
  <c r="EM192"/>
  <c r="EU192"/>
  <c r="FC192"/>
  <c r="FK192"/>
  <c r="FS192"/>
  <c r="GA192"/>
  <c r="GI192"/>
  <c r="GQ192"/>
  <c r="GY192"/>
  <c r="BN192"/>
  <c r="CV192"/>
  <c r="EB192"/>
  <c r="FH192"/>
  <c r="GN192"/>
  <c r="BF192"/>
  <c r="CL192"/>
  <c r="DT192"/>
  <c r="EZ192"/>
  <c r="GF192"/>
  <c r="AX192"/>
  <c r="CD192"/>
  <c r="DL192"/>
  <c r="ER192"/>
  <c r="FX192"/>
  <c r="DD192"/>
  <c r="BV192"/>
  <c r="GV192"/>
  <c r="AP192"/>
  <c r="FP192"/>
  <c r="EJ192"/>
  <c r="CN138"/>
  <c r="CO138"/>
  <c r="AK138"/>
  <c r="AO138"/>
  <c r="AS138"/>
  <c r="AW138"/>
  <c r="BA138"/>
  <c r="BE138"/>
  <c r="BI138"/>
  <c r="BM138"/>
  <c r="BQ138"/>
  <c r="BU138"/>
  <c r="BY138"/>
  <c r="CC138"/>
  <c r="CG138"/>
  <c r="CK138"/>
  <c r="CQ138"/>
  <c r="CU138"/>
  <c r="CY138"/>
  <c r="DC138"/>
  <c r="DG138"/>
  <c r="DK138"/>
  <c r="DO138"/>
  <c r="DS138"/>
  <c r="DW138"/>
  <c r="EA138"/>
  <c r="EE138"/>
  <c r="EI138"/>
  <c r="EM138"/>
  <c r="EQ138"/>
  <c r="EU138"/>
  <c r="EY138"/>
  <c r="FC138"/>
  <c r="FG138"/>
  <c r="FK138"/>
  <c r="FO138"/>
  <c r="FS138"/>
  <c r="FW138"/>
  <c r="GA138"/>
  <c r="GE138"/>
  <c r="GI138"/>
  <c r="GM138"/>
  <c r="GQ138"/>
  <c r="GU138"/>
  <c r="GY138"/>
  <c r="HC138"/>
  <c r="AN138"/>
  <c r="AT138"/>
  <c r="AY138"/>
  <c r="BD138"/>
  <c r="BJ138"/>
  <c r="BO138"/>
  <c r="BT138"/>
  <c r="BZ138"/>
  <c r="CE138"/>
  <c r="CJ138"/>
  <c r="CR138"/>
  <c r="CW138"/>
  <c r="DB138"/>
  <c r="DH138"/>
  <c r="DM138"/>
  <c r="DR138"/>
  <c r="DX138"/>
  <c r="EC138"/>
  <c r="EH138"/>
  <c r="EN138"/>
  <c r="ES138"/>
  <c r="EX138"/>
  <c r="FD138"/>
  <c r="FI138"/>
  <c r="FN138"/>
  <c r="FT138"/>
  <c r="FY138"/>
  <c r="GD138"/>
  <c r="GJ138"/>
  <c r="GO138"/>
  <c r="GT138"/>
  <c r="GZ138"/>
  <c r="AM138"/>
  <c r="AR138"/>
  <c r="AX138"/>
  <c r="BC138"/>
  <c r="BH138"/>
  <c r="BN138"/>
  <c r="BS138"/>
  <c r="BX138"/>
  <c r="CD138"/>
  <c r="CI138"/>
  <c r="CP138"/>
  <c r="CV138"/>
  <c r="DA138"/>
  <c r="DF138"/>
  <c r="DL138"/>
  <c r="DQ138"/>
  <c r="DV138"/>
  <c r="EB138"/>
  <c r="EG138"/>
  <c r="EL138"/>
  <c r="ER138"/>
  <c r="EW138"/>
  <c r="FB138"/>
  <c r="FH138"/>
  <c r="FM138"/>
  <c r="FR138"/>
  <c r="FX138"/>
  <c r="GC138"/>
  <c r="GH138"/>
  <c r="GN138"/>
  <c r="GS138"/>
  <c r="GX138"/>
  <c r="AJ138"/>
  <c r="AU138"/>
  <c r="BF138"/>
  <c r="BP138"/>
  <c r="CA138"/>
  <c r="CL138"/>
  <c r="CX138"/>
  <c r="DI138"/>
  <c r="DT138"/>
  <c r="ED138"/>
  <c r="EO138"/>
  <c r="EZ138"/>
  <c r="FJ138"/>
  <c r="FU138"/>
  <c r="GF138"/>
  <c r="GP138"/>
  <c r="HA138"/>
  <c r="AQ138"/>
  <c r="BB138"/>
  <c r="BL138"/>
  <c r="BW138"/>
  <c r="CH138"/>
  <c r="CT138"/>
  <c r="DE138"/>
  <c r="DP138"/>
  <c r="DZ138"/>
  <c r="EK138"/>
  <c r="EV138"/>
  <c r="FF138"/>
  <c r="FQ138"/>
  <c r="GB138"/>
  <c r="GL138"/>
  <c r="GW138"/>
  <c r="AP138"/>
  <c r="AZ138"/>
  <c r="BK138"/>
  <c r="BV138"/>
  <c r="CF138"/>
  <c r="CS138"/>
  <c r="DD138"/>
  <c r="DN138"/>
  <c r="DY138"/>
  <c r="EJ138"/>
  <c r="ET138"/>
  <c r="FE138"/>
  <c r="FP138"/>
  <c r="FZ138"/>
  <c r="GK138"/>
  <c r="GV138"/>
  <c r="AV138"/>
  <c r="CM138"/>
  <c r="EF138"/>
  <c r="FV138"/>
  <c r="AL138"/>
  <c r="CB138"/>
  <c r="DU138"/>
  <c r="FL138"/>
  <c r="HB138"/>
  <c r="BR138"/>
  <c r="DJ138"/>
  <c r="FA138"/>
  <c r="GR138"/>
  <c r="BG138"/>
  <c r="CZ138"/>
  <c r="EP138"/>
  <c r="GG138"/>
  <c r="CO41"/>
  <c r="CN41"/>
  <c r="AM41"/>
  <c r="AQ41"/>
  <c r="AU41"/>
  <c r="AY41"/>
  <c r="BC41"/>
  <c r="BG41"/>
  <c r="BK41"/>
  <c r="BO41"/>
  <c r="BS41"/>
  <c r="BW41"/>
  <c r="CA41"/>
  <c r="CE41"/>
  <c r="CI41"/>
  <c r="CM41"/>
  <c r="CS41"/>
  <c r="CW41"/>
  <c r="DA41"/>
  <c r="DE41"/>
  <c r="DI41"/>
  <c r="DM41"/>
  <c r="DQ41"/>
  <c r="DU41"/>
  <c r="DY41"/>
  <c r="EC41"/>
  <c r="EG41"/>
  <c r="EK41"/>
  <c r="EO41"/>
  <c r="ES41"/>
  <c r="EW41"/>
  <c r="FA41"/>
  <c r="FE41"/>
  <c r="FI41"/>
  <c r="FM41"/>
  <c r="FQ41"/>
  <c r="FU41"/>
  <c r="FY41"/>
  <c r="GC41"/>
  <c r="GG41"/>
  <c r="GK41"/>
  <c r="GO41"/>
  <c r="GS41"/>
  <c r="GW41"/>
  <c r="HA41"/>
  <c r="AL41"/>
  <c r="AP41"/>
  <c r="AT41"/>
  <c r="AX41"/>
  <c r="BB41"/>
  <c r="BF41"/>
  <c r="BJ41"/>
  <c r="BN41"/>
  <c r="BR41"/>
  <c r="BV41"/>
  <c r="BZ41"/>
  <c r="CD41"/>
  <c r="CH41"/>
  <c r="CL41"/>
  <c r="CR41"/>
  <c r="CV41"/>
  <c r="CZ41"/>
  <c r="DD41"/>
  <c r="DH41"/>
  <c r="DL41"/>
  <c r="DP41"/>
  <c r="DT41"/>
  <c r="DX41"/>
  <c r="EB41"/>
  <c r="EF41"/>
  <c r="EJ41"/>
  <c r="EN41"/>
  <c r="ER41"/>
  <c r="EV41"/>
  <c r="EZ41"/>
  <c r="FD41"/>
  <c r="FH41"/>
  <c r="FL41"/>
  <c r="FP41"/>
  <c r="FT41"/>
  <c r="FX41"/>
  <c r="GB41"/>
  <c r="GF41"/>
  <c r="GJ41"/>
  <c r="GN41"/>
  <c r="GR41"/>
  <c r="GV41"/>
  <c r="GZ41"/>
  <c r="AJ41"/>
  <c r="AR41"/>
  <c r="AZ41"/>
  <c r="BH41"/>
  <c r="BP41"/>
  <c r="BX41"/>
  <c r="CF41"/>
  <c r="CP41"/>
  <c r="CX41"/>
  <c r="DF41"/>
  <c r="DN41"/>
  <c r="DV41"/>
  <c r="ED41"/>
  <c r="EL41"/>
  <c r="ET41"/>
  <c r="FB41"/>
  <c r="FJ41"/>
  <c r="FR41"/>
  <c r="FZ41"/>
  <c r="GH41"/>
  <c r="GP41"/>
  <c r="GX41"/>
  <c r="AO41"/>
  <c r="AW41"/>
  <c r="BE41"/>
  <c r="BM41"/>
  <c r="BU41"/>
  <c r="CC41"/>
  <c r="CK41"/>
  <c r="CU41"/>
  <c r="DC41"/>
  <c r="DK41"/>
  <c r="DS41"/>
  <c r="EA41"/>
  <c r="EI41"/>
  <c r="EQ41"/>
  <c r="EY41"/>
  <c r="FG41"/>
  <c r="FO41"/>
  <c r="FW41"/>
  <c r="GE41"/>
  <c r="GM41"/>
  <c r="GU41"/>
  <c r="HC41"/>
  <c r="AN41"/>
  <c r="AV41"/>
  <c r="BD41"/>
  <c r="BL41"/>
  <c r="BT41"/>
  <c r="CB41"/>
  <c r="CJ41"/>
  <c r="CT41"/>
  <c r="DB41"/>
  <c r="DJ41"/>
  <c r="DR41"/>
  <c r="DZ41"/>
  <c r="EH41"/>
  <c r="EP41"/>
  <c r="EX41"/>
  <c r="FF41"/>
  <c r="FN41"/>
  <c r="FV41"/>
  <c r="GD41"/>
  <c r="GL41"/>
  <c r="GT41"/>
  <c r="HB41"/>
  <c r="BI41"/>
  <c r="CQ41"/>
  <c r="DW41"/>
  <c r="FC41"/>
  <c r="GI41"/>
  <c r="BA41"/>
  <c r="CG41"/>
  <c r="DO41"/>
  <c r="EU41"/>
  <c r="GA41"/>
  <c r="AS41"/>
  <c r="BY41"/>
  <c r="DG41"/>
  <c r="EM41"/>
  <c r="FS41"/>
  <c r="GY41"/>
  <c r="BQ41"/>
  <c r="GQ41"/>
  <c r="AK41"/>
  <c r="FK41"/>
  <c r="EE41"/>
  <c r="CY41"/>
  <c r="CO696"/>
  <c r="CN696"/>
  <c r="AK696"/>
  <c r="AO696"/>
  <c r="AS696"/>
  <c r="AW696"/>
  <c r="BA696"/>
  <c r="BE696"/>
  <c r="BI696"/>
  <c r="BM696"/>
  <c r="BQ696"/>
  <c r="BU696"/>
  <c r="BY696"/>
  <c r="CC696"/>
  <c r="CG696"/>
  <c r="CK696"/>
  <c r="CQ696"/>
  <c r="CU696"/>
  <c r="CY696"/>
  <c r="DC696"/>
  <c r="DG696"/>
  <c r="DK696"/>
  <c r="DO696"/>
  <c r="DS696"/>
  <c r="DW696"/>
  <c r="EA696"/>
  <c r="EE696"/>
  <c r="EI696"/>
  <c r="EM696"/>
  <c r="EQ696"/>
  <c r="EU696"/>
  <c r="EY696"/>
  <c r="FC696"/>
  <c r="FG696"/>
  <c r="FK696"/>
  <c r="FO696"/>
  <c r="FS696"/>
  <c r="FW696"/>
  <c r="GA696"/>
  <c r="GE696"/>
  <c r="GI696"/>
  <c r="GM696"/>
  <c r="GQ696"/>
  <c r="GU696"/>
  <c r="GY696"/>
  <c r="HC696"/>
  <c r="AJ696"/>
  <c r="AN696"/>
  <c r="AR696"/>
  <c r="AV696"/>
  <c r="AZ696"/>
  <c r="BD696"/>
  <c r="BH696"/>
  <c r="BL696"/>
  <c r="BP696"/>
  <c r="BT696"/>
  <c r="BX696"/>
  <c r="CB696"/>
  <c r="CF696"/>
  <c r="CJ696"/>
  <c r="CP696"/>
  <c r="CT696"/>
  <c r="CX696"/>
  <c r="DB696"/>
  <c r="DF696"/>
  <c r="DJ696"/>
  <c r="DN696"/>
  <c r="DR696"/>
  <c r="DV696"/>
  <c r="DZ696"/>
  <c r="ED696"/>
  <c r="EH696"/>
  <c r="EL696"/>
  <c r="EP696"/>
  <c r="ET696"/>
  <c r="EX696"/>
  <c r="FB696"/>
  <c r="FF696"/>
  <c r="FJ696"/>
  <c r="FN696"/>
  <c r="FR696"/>
  <c r="FV696"/>
  <c r="FZ696"/>
  <c r="GD696"/>
  <c r="GH696"/>
  <c r="GL696"/>
  <c r="GP696"/>
  <c r="GT696"/>
  <c r="GX696"/>
  <c r="HB696"/>
  <c r="AP696"/>
  <c r="AX696"/>
  <c r="BF696"/>
  <c r="BN696"/>
  <c r="BV696"/>
  <c r="CD696"/>
  <c r="CL696"/>
  <c r="CV696"/>
  <c r="DD696"/>
  <c r="DL696"/>
  <c r="DT696"/>
  <c r="EB696"/>
  <c r="EJ696"/>
  <c r="ER696"/>
  <c r="EZ696"/>
  <c r="FH696"/>
  <c r="FP696"/>
  <c r="FX696"/>
  <c r="GF696"/>
  <c r="GN696"/>
  <c r="GV696"/>
  <c r="AM696"/>
  <c r="AU696"/>
  <c r="BC696"/>
  <c r="BK696"/>
  <c r="BS696"/>
  <c r="CA696"/>
  <c r="CI696"/>
  <c r="CS696"/>
  <c r="DA696"/>
  <c r="DI696"/>
  <c r="DQ696"/>
  <c r="DY696"/>
  <c r="EG696"/>
  <c r="EO696"/>
  <c r="EW696"/>
  <c r="FE696"/>
  <c r="FM696"/>
  <c r="FU696"/>
  <c r="GC696"/>
  <c r="GK696"/>
  <c r="GS696"/>
  <c r="HA696"/>
  <c r="AL696"/>
  <c r="BB696"/>
  <c r="BR696"/>
  <c r="CH696"/>
  <c r="CZ696"/>
  <c r="DP696"/>
  <c r="EF696"/>
  <c r="EV696"/>
  <c r="FL696"/>
  <c r="GB696"/>
  <c r="GR696"/>
  <c r="AY696"/>
  <c r="BO696"/>
  <c r="CE696"/>
  <c r="CW696"/>
  <c r="DM696"/>
  <c r="EC696"/>
  <c r="ES696"/>
  <c r="FI696"/>
  <c r="FY696"/>
  <c r="GO696"/>
  <c r="AT696"/>
  <c r="BJ696"/>
  <c r="BZ696"/>
  <c r="CR696"/>
  <c r="DH696"/>
  <c r="DX696"/>
  <c r="EN696"/>
  <c r="FD696"/>
  <c r="FT696"/>
  <c r="GJ696"/>
  <c r="GZ696"/>
  <c r="BG696"/>
  <c r="DU696"/>
  <c r="GG696"/>
  <c r="AQ696"/>
  <c r="DE696"/>
  <c r="FQ696"/>
  <c r="CM696"/>
  <c r="FA696"/>
  <c r="BW696"/>
  <c r="GW696"/>
  <c r="EK696"/>
  <c r="CO657"/>
  <c r="CN657"/>
  <c r="AJ657"/>
  <c r="AN657"/>
  <c r="AR657"/>
  <c r="AV657"/>
  <c r="AZ657"/>
  <c r="BD657"/>
  <c r="BH657"/>
  <c r="BL657"/>
  <c r="BP657"/>
  <c r="BT657"/>
  <c r="BX657"/>
  <c r="CB657"/>
  <c r="CF657"/>
  <c r="CJ657"/>
  <c r="CP657"/>
  <c r="CT657"/>
  <c r="CX657"/>
  <c r="DB657"/>
  <c r="DF657"/>
  <c r="DJ657"/>
  <c r="DN657"/>
  <c r="DR657"/>
  <c r="DV657"/>
  <c r="DZ657"/>
  <c r="ED657"/>
  <c r="EH657"/>
  <c r="EL657"/>
  <c r="EP657"/>
  <c r="ET657"/>
  <c r="EX657"/>
  <c r="FB657"/>
  <c r="FF657"/>
  <c r="FJ657"/>
  <c r="FN657"/>
  <c r="FR657"/>
  <c r="FV657"/>
  <c r="FZ657"/>
  <c r="GD657"/>
  <c r="GH657"/>
  <c r="GL657"/>
  <c r="GP657"/>
  <c r="GT657"/>
  <c r="GX657"/>
  <c r="HB657"/>
  <c r="AO657"/>
  <c r="AT657"/>
  <c r="AY657"/>
  <c r="BE657"/>
  <c r="BJ657"/>
  <c r="BO657"/>
  <c r="BU657"/>
  <c r="BZ657"/>
  <c r="CE657"/>
  <c r="CK657"/>
  <c r="CR657"/>
  <c r="CW657"/>
  <c r="DC657"/>
  <c r="DH657"/>
  <c r="DM657"/>
  <c r="DS657"/>
  <c r="DX657"/>
  <c r="EC657"/>
  <c r="EI657"/>
  <c r="EN657"/>
  <c r="ES657"/>
  <c r="EY657"/>
  <c r="FD657"/>
  <c r="FI657"/>
  <c r="FO657"/>
  <c r="FT657"/>
  <c r="FY657"/>
  <c r="GE657"/>
  <c r="GJ657"/>
  <c r="GO657"/>
  <c r="GU657"/>
  <c r="GZ657"/>
  <c r="AM657"/>
  <c r="AS657"/>
  <c r="AX657"/>
  <c r="BC657"/>
  <c r="BI657"/>
  <c r="BN657"/>
  <c r="BS657"/>
  <c r="BY657"/>
  <c r="CD657"/>
  <c r="CI657"/>
  <c r="CQ657"/>
  <c r="CV657"/>
  <c r="DA657"/>
  <c r="DG657"/>
  <c r="DL657"/>
  <c r="DQ657"/>
  <c r="DW657"/>
  <c r="EB657"/>
  <c r="EG657"/>
  <c r="EM657"/>
  <c r="ER657"/>
  <c r="EW657"/>
  <c r="FC657"/>
  <c r="FH657"/>
  <c r="FM657"/>
  <c r="FS657"/>
  <c r="FX657"/>
  <c r="GC657"/>
  <c r="GI657"/>
  <c r="GN657"/>
  <c r="GS657"/>
  <c r="GY657"/>
  <c r="AP657"/>
  <c r="BA657"/>
  <c r="BK657"/>
  <c r="BV657"/>
  <c r="CG657"/>
  <c r="CS657"/>
  <c r="DD657"/>
  <c r="DO657"/>
  <c r="DY657"/>
  <c r="EJ657"/>
  <c r="EU657"/>
  <c r="FE657"/>
  <c r="FP657"/>
  <c r="GA657"/>
  <c r="GK657"/>
  <c r="GV657"/>
  <c r="AL657"/>
  <c r="AW657"/>
  <c r="BG657"/>
  <c r="BR657"/>
  <c r="CC657"/>
  <c r="CM657"/>
  <c r="CZ657"/>
  <c r="DK657"/>
  <c r="DU657"/>
  <c r="EF657"/>
  <c r="EQ657"/>
  <c r="FA657"/>
  <c r="FL657"/>
  <c r="FW657"/>
  <c r="GG657"/>
  <c r="GR657"/>
  <c r="HC657"/>
  <c r="AK657"/>
  <c r="AU657"/>
  <c r="BF657"/>
  <c r="BQ657"/>
  <c r="CA657"/>
  <c r="CL657"/>
  <c r="CY657"/>
  <c r="DI657"/>
  <c r="DT657"/>
  <c r="EE657"/>
  <c r="EO657"/>
  <c r="EZ657"/>
  <c r="FK657"/>
  <c r="FU657"/>
  <c r="GF657"/>
  <c r="GQ657"/>
  <c r="HA657"/>
  <c r="BB657"/>
  <c r="CU657"/>
  <c r="EK657"/>
  <c r="GB657"/>
  <c r="AQ657"/>
  <c r="CH657"/>
  <c r="EA657"/>
  <c r="FQ657"/>
  <c r="BM657"/>
  <c r="DE657"/>
  <c r="EV657"/>
  <c r="GM657"/>
  <c r="DP657"/>
  <c r="BW657"/>
  <c r="GW657"/>
  <c r="FG657"/>
  <c r="CO615"/>
  <c r="CN615"/>
  <c r="AL615"/>
  <c r="AP615"/>
  <c r="AT615"/>
  <c r="AX615"/>
  <c r="BB615"/>
  <c r="BF615"/>
  <c r="BJ615"/>
  <c r="BN615"/>
  <c r="BR615"/>
  <c r="BV615"/>
  <c r="BZ615"/>
  <c r="CD615"/>
  <c r="CH615"/>
  <c r="CL615"/>
  <c r="CR615"/>
  <c r="CV615"/>
  <c r="CZ615"/>
  <c r="DD615"/>
  <c r="DH615"/>
  <c r="DL615"/>
  <c r="DP615"/>
  <c r="DT615"/>
  <c r="DX615"/>
  <c r="EB615"/>
  <c r="EF615"/>
  <c r="EJ615"/>
  <c r="EN615"/>
  <c r="ER615"/>
  <c r="EV615"/>
  <c r="EZ615"/>
  <c r="FD615"/>
  <c r="FH615"/>
  <c r="FL615"/>
  <c r="FP615"/>
  <c r="FT615"/>
  <c r="FX615"/>
  <c r="GB615"/>
  <c r="GF615"/>
  <c r="GJ615"/>
  <c r="AN615"/>
  <c r="AS615"/>
  <c r="AY615"/>
  <c r="BD615"/>
  <c r="BI615"/>
  <c r="BO615"/>
  <c r="BT615"/>
  <c r="BY615"/>
  <c r="CE615"/>
  <c r="CJ615"/>
  <c r="CQ615"/>
  <c r="CW615"/>
  <c r="DB615"/>
  <c r="DG615"/>
  <c r="DM615"/>
  <c r="DR615"/>
  <c r="DW615"/>
  <c r="EC615"/>
  <c r="EH615"/>
  <c r="EM615"/>
  <c r="ES615"/>
  <c r="EX615"/>
  <c r="FC615"/>
  <c r="FI615"/>
  <c r="FN615"/>
  <c r="FS615"/>
  <c r="FY615"/>
  <c r="GD615"/>
  <c r="GI615"/>
  <c r="AM615"/>
  <c r="AR615"/>
  <c r="AW615"/>
  <c r="BC615"/>
  <c r="BH615"/>
  <c r="BM615"/>
  <c r="BS615"/>
  <c r="BX615"/>
  <c r="CC615"/>
  <c r="CI615"/>
  <c r="CP615"/>
  <c r="CU615"/>
  <c r="DA615"/>
  <c r="DF615"/>
  <c r="DK615"/>
  <c r="DQ615"/>
  <c r="DV615"/>
  <c r="EA615"/>
  <c r="EG615"/>
  <c r="EL615"/>
  <c r="EQ615"/>
  <c r="EW615"/>
  <c r="FB615"/>
  <c r="FG615"/>
  <c r="FM615"/>
  <c r="FR615"/>
  <c r="FW615"/>
  <c r="GC615"/>
  <c r="GH615"/>
  <c r="GM615"/>
  <c r="GQ615"/>
  <c r="GU615"/>
  <c r="GY615"/>
  <c r="HC615"/>
  <c r="AJ615"/>
  <c r="AU615"/>
  <c r="BE615"/>
  <c r="BP615"/>
  <c r="CA615"/>
  <c r="CK615"/>
  <c r="CX615"/>
  <c r="DI615"/>
  <c r="DS615"/>
  <c r="ED615"/>
  <c r="EO615"/>
  <c r="EY615"/>
  <c r="FJ615"/>
  <c r="FU615"/>
  <c r="GE615"/>
  <c r="GN615"/>
  <c r="GS615"/>
  <c r="GX615"/>
  <c r="AQ615"/>
  <c r="BA615"/>
  <c r="BL615"/>
  <c r="BW615"/>
  <c r="CG615"/>
  <c r="CT615"/>
  <c r="DE615"/>
  <c r="DO615"/>
  <c r="DZ615"/>
  <c r="EK615"/>
  <c r="EU615"/>
  <c r="FF615"/>
  <c r="FQ615"/>
  <c r="GA615"/>
  <c r="GL615"/>
  <c r="GR615"/>
  <c r="GW615"/>
  <c r="HB615"/>
  <c r="AO615"/>
  <c r="AZ615"/>
  <c r="BK615"/>
  <c r="BU615"/>
  <c r="CF615"/>
  <c r="CS615"/>
  <c r="DC615"/>
  <c r="DN615"/>
  <c r="DY615"/>
  <c r="EI615"/>
  <c r="ET615"/>
  <c r="FE615"/>
  <c r="FO615"/>
  <c r="FZ615"/>
  <c r="GK615"/>
  <c r="GP615"/>
  <c r="GV615"/>
  <c r="HA615"/>
  <c r="BG615"/>
  <c r="CY615"/>
  <c r="EP615"/>
  <c r="GG615"/>
  <c r="AV615"/>
  <c r="CM615"/>
  <c r="EE615"/>
  <c r="FV615"/>
  <c r="GZ615"/>
  <c r="AK615"/>
  <c r="CB615"/>
  <c r="DU615"/>
  <c r="FK615"/>
  <c r="GT615"/>
  <c r="GO615"/>
  <c r="FA615"/>
  <c r="DJ615"/>
  <c r="BQ615"/>
  <c r="CO567"/>
  <c r="CN567"/>
  <c r="AL567"/>
  <c r="AP567"/>
  <c r="AT567"/>
  <c r="AX567"/>
  <c r="BB567"/>
  <c r="BF567"/>
  <c r="BJ567"/>
  <c r="BN567"/>
  <c r="BR567"/>
  <c r="BV567"/>
  <c r="BZ567"/>
  <c r="CD567"/>
  <c r="CH567"/>
  <c r="CL567"/>
  <c r="CR567"/>
  <c r="CV567"/>
  <c r="CZ567"/>
  <c r="DD567"/>
  <c r="DH567"/>
  <c r="DL567"/>
  <c r="DP567"/>
  <c r="DT567"/>
  <c r="DX567"/>
  <c r="EB567"/>
  <c r="EF567"/>
  <c r="EJ567"/>
  <c r="EN567"/>
  <c r="ER567"/>
  <c r="EV567"/>
  <c r="EZ567"/>
  <c r="FD567"/>
  <c r="FH567"/>
  <c r="FL567"/>
  <c r="FP567"/>
  <c r="FT567"/>
  <c r="FX567"/>
  <c r="GB567"/>
  <c r="GF567"/>
  <c r="GJ567"/>
  <c r="GN567"/>
  <c r="GR567"/>
  <c r="GV567"/>
  <c r="GZ567"/>
  <c r="AJ567"/>
  <c r="AN567"/>
  <c r="AR567"/>
  <c r="AV567"/>
  <c r="AZ567"/>
  <c r="BD567"/>
  <c r="BH567"/>
  <c r="BL567"/>
  <c r="BP567"/>
  <c r="BT567"/>
  <c r="BX567"/>
  <c r="CB567"/>
  <c r="CF567"/>
  <c r="CJ567"/>
  <c r="CP567"/>
  <c r="CT567"/>
  <c r="CX567"/>
  <c r="DB567"/>
  <c r="DF567"/>
  <c r="DJ567"/>
  <c r="DN567"/>
  <c r="DR567"/>
  <c r="DV567"/>
  <c r="DZ567"/>
  <c r="ED567"/>
  <c r="EH567"/>
  <c r="EL567"/>
  <c r="EP567"/>
  <c r="ET567"/>
  <c r="EX567"/>
  <c r="FB567"/>
  <c r="FF567"/>
  <c r="FJ567"/>
  <c r="FN567"/>
  <c r="FR567"/>
  <c r="FV567"/>
  <c r="FZ567"/>
  <c r="GD567"/>
  <c r="GH567"/>
  <c r="GL567"/>
  <c r="GP567"/>
  <c r="GT567"/>
  <c r="GX567"/>
  <c r="HB567"/>
  <c r="AK567"/>
  <c r="AS567"/>
  <c r="BA567"/>
  <c r="BI567"/>
  <c r="BQ567"/>
  <c r="BY567"/>
  <c r="CG567"/>
  <c r="CQ567"/>
  <c r="CY567"/>
  <c r="DG567"/>
  <c r="DO567"/>
  <c r="DW567"/>
  <c r="EE567"/>
  <c r="EM567"/>
  <c r="EU567"/>
  <c r="FC567"/>
  <c r="FK567"/>
  <c r="FS567"/>
  <c r="GA567"/>
  <c r="GI567"/>
  <c r="GQ567"/>
  <c r="GY567"/>
  <c r="AQ567"/>
  <c r="AY567"/>
  <c r="BG567"/>
  <c r="BO567"/>
  <c r="BW567"/>
  <c r="CE567"/>
  <c r="CM567"/>
  <c r="CW567"/>
  <c r="DE567"/>
  <c r="DM567"/>
  <c r="DU567"/>
  <c r="EC567"/>
  <c r="EK567"/>
  <c r="ES567"/>
  <c r="FA567"/>
  <c r="FI567"/>
  <c r="FQ567"/>
  <c r="FY567"/>
  <c r="GG567"/>
  <c r="GO567"/>
  <c r="GW567"/>
  <c r="AO567"/>
  <c r="AW567"/>
  <c r="BE567"/>
  <c r="BM567"/>
  <c r="BU567"/>
  <c r="CC567"/>
  <c r="CK567"/>
  <c r="CU567"/>
  <c r="DC567"/>
  <c r="DK567"/>
  <c r="DS567"/>
  <c r="EA567"/>
  <c r="EI567"/>
  <c r="EQ567"/>
  <c r="EY567"/>
  <c r="FG567"/>
  <c r="FO567"/>
  <c r="FW567"/>
  <c r="GE567"/>
  <c r="GM567"/>
  <c r="GU567"/>
  <c r="HC567"/>
  <c r="BK567"/>
  <c r="CS567"/>
  <c r="DY567"/>
  <c r="FE567"/>
  <c r="GK567"/>
  <c r="BC567"/>
  <c r="CI567"/>
  <c r="DQ567"/>
  <c r="EW567"/>
  <c r="GC567"/>
  <c r="AU567"/>
  <c r="CA567"/>
  <c r="DI567"/>
  <c r="EO567"/>
  <c r="FU567"/>
  <c r="HA567"/>
  <c r="BS567"/>
  <c r="GS567"/>
  <c r="AM567"/>
  <c r="FM567"/>
  <c r="DA567"/>
  <c r="EG567"/>
  <c r="CO516"/>
  <c r="CN516"/>
  <c r="AR516"/>
  <c r="BL516"/>
  <c r="FN516"/>
  <c r="GP516"/>
  <c r="AM516"/>
  <c r="AQ516"/>
  <c r="AU516"/>
  <c r="AY516"/>
  <c r="BC516"/>
  <c r="BG516"/>
  <c r="BK516"/>
  <c r="BO516"/>
  <c r="BS516"/>
  <c r="BW516"/>
  <c r="CA516"/>
  <c r="CE516"/>
  <c r="CI516"/>
  <c r="CM516"/>
  <c r="CS516"/>
  <c r="CW516"/>
  <c r="DA516"/>
  <c r="DE516"/>
  <c r="DI516"/>
  <c r="DM516"/>
  <c r="DQ516"/>
  <c r="DU516"/>
  <c r="DY516"/>
  <c r="EC516"/>
  <c r="EG516"/>
  <c r="EK516"/>
  <c r="EO516"/>
  <c r="ES516"/>
  <c r="EW516"/>
  <c r="FA516"/>
  <c r="FE516"/>
  <c r="FI516"/>
  <c r="FM516"/>
  <c r="FQ516"/>
  <c r="FU516"/>
  <c r="FY516"/>
  <c r="GC516"/>
  <c r="GG516"/>
  <c r="GK516"/>
  <c r="GO516"/>
  <c r="GS516"/>
  <c r="GW516"/>
  <c r="HA516"/>
  <c r="AV516"/>
  <c r="BH516"/>
  <c r="BX516"/>
  <c r="CJ516"/>
  <c r="CX516"/>
  <c r="DF516"/>
  <c r="DR516"/>
  <c r="DZ516"/>
  <c r="EL516"/>
  <c r="EX516"/>
  <c r="FJ516"/>
  <c r="FZ516"/>
  <c r="GL516"/>
  <c r="HB516"/>
  <c r="AL516"/>
  <c r="AP516"/>
  <c r="AT516"/>
  <c r="AX516"/>
  <c r="BB516"/>
  <c r="BF516"/>
  <c r="BJ516"/>
  <c r="BN516"/>
  <c r="BR516"/>
  <c r="BV516"/>
  <c r="BZ516"/>
  <c r="CD516"/>
  <c r="CH516"/>
  <c r="CL516"/>
  <c r="CR516"/>
  <c r="CV516"/>
  <c r="CZ516"/>
  <c r="DD516"/>
  <c r="DH516"/>
  <c r="DL516"/>
  <c r="DP516"/>
  <c r="DT516"/>
  <c r="DX516"/>
  <c r="EB516"/>
  <c r="EF516"/>
  <c r="EJ516"/>
  <c r="EN516"/>
  <c r="ER516"/>
  <c r="EV516"/>
  <c r="EZ516"/>
  <c r="FD516"/>
  <c r="FH516"/>
  <c r="FL516"/>
  <c r="FP516"/>
  <c r="FT516"/>
  <c r="FX516"/>
  <c r="GB516"/>
  <c r="GF516"/>
  <c r="GJ516"/>
  <c r="GN516"/>
  <c r="GR516"/>
  <c r="GV516"/>
  <c r="GZ516"/>
  <c r="AN516"/>
  <c r="BD516"/>
  <c r="BT516"/>
  <c r="CF516"/>
  <c r="CT516"/>
  <c r="DJ516"/>
  <c r="DV516"/>
  <c r="EH516"/>
  <c r="EP516"/>
  <c r="FB516"/>
  <c r="FR516"/>
  <c r="GH516"/>
  <c r="GX516"/>
  <c r="AK516"/>
  <c r="AO516"/>
  <c r="AS516"/>
  <c r="AW516"/>
  <c r="BA516"/>
  <c r="BE516"/>
  <c r="BI516"/>
  <c r="BM516"/>
  <c r="BQ516"/>
  <c r="BU516"/>
  <c r="BY516"/>
  <c r="CC516"/>
  <c r="CG516"/>
  <c r="CK516"/>
  <c r="CQ516"/>
  <c r="CU516"/>
  <c r="CY516"/>
  <c r="DC516"/>
  <c r="DG516"/>
  <c r="DK516"/>
  <c r="DO516"/>
  <c r="DS516"/>
  <c r="DW516"/>
  <c r="EA516"/>
  <c r="EE516"/>
  <c r="EI516"/>
  <c r="EM516"/>
  <c r="EQ516"/>
  <c r="EU516"/>
  <c r="EY516"/>
  <c r="FC516"/>
  <c r="FG516"/>
  <c r="FK516"/>
  <c r="FO516"/>
  <c r="FS516"/>
  <c r="FW516"/>
  <c r="GA516"/>
  <c r="GE516"/>
  <c r="GI516"/>
  <c r="GM516"/>
  <c r="GQ516"/>
  <c r="GU516"/>
  <c r="GY516"/>
  <c r="HC516"/>
  <c r="AJ516"/>
  <c r="AZ516"/>
  <c r="BP516"/>
  <c r="CB516"/>
  <c r="CP516"/>
  <c r="DB516"/>
  <c r="DN516"/>
  <c r="ED516"/>
  <c r="ET516"/>
  <c r="FF516"/>
  <c r="FV516"/>
  <c r="GD516"/>
  <c r="GT516"/>
  <c r="CO453"/>
  <c r="CN453"/>
  <c r="AK453"/>
  <c r="AO453"/>
  <c r="AS453"/>
  <c r="AW453"/>
  <c r="BA453"/>
  <c r="BE453"/>
  <c r="BI453"/>
  <c r="BM453"/>
  <c r="BQ453"/>
  <c r="BU453"/>
  <c r="BY453"/>
  <c r="CC453"/>
  <c r="CG453"/>
  <c r="CK453"/>
  <c r="CQ453"/>
  <c r="CU453"/>
  <c r="CY453"/>
  <c r="DC453"/>
  <c r="DG453"/>
  <c r="DK453"/>
  <c r="DO453"/>
  <c r="DS453"/>
  <c r="DW453"/>
  <c r="EA453"/>
  <c r="EE453"/>
  <c r="EI453"/>
  <c r="EM453"/>
  <c r="EQ453"/>
  <c r="EU453"/>
  <c r="EY453"/>
  <c r="FC453"/>
  <c r="FG453"/>
  <c r="FK453"/>
  <c r="FO453"/>
  <c r="FS453"/>
  <c r="FW453"/>
  <c r="GA453"/>
  <c r="GE453"/>
  <c r="GI453"/>
  <c r="GM453"/>
  <c r="GQ453"/>
  <c r="GU453"/>
  <c r="GY453"/>
  <c r="HC453"/>
  <c r="AN453"/>
  <c r="AT453"/>
  <c r="AY453"/>
  <c r="BD453"/>
  <c r="BJ453"/>
  <c r="BO453"/>
  <c r="BT453"/>
  <c r="BZ453"/>
  <c r="CE453"/>
  <c r="CJ453"/>
  <c r="CR453"/>
  <c r="CW453"/>
  <c r="DB453"/>
  <c r="DH453"/>
  <c r="DM453"/>
  <c r="DR453"/>
  <c r="DX453"/>
  <c r="EC453"/>
  <c r="EH453"/>
  <c r="EN453"/>
  <c r="ES453"/>
  <c r="EX453"/>
  <c r="FD453"/>
  <c r="FI453"/>
  <c r="FN453"/>
  <c r="FT453"/>
  <c r="FY453"/>
  <c r="GD453"/>
  <c r="GJ453"/>
  <c r="GO453"/>
  <c r="GT453"/>
  <c r="GZ453"/>
  <c r="AM453"/>
  <c r="AR453"/>
  <c r="AX453"/>
  <c r="BC453"/>
  <c r="BH453"/>
  <c r="BN453"/>
  <c r="BS453"/>
  <c r="BX453"/>
  <c r="CD453"/>
  <c r="CI453"/>
  <c r="CP453"/>
  <c r="CV453"/>
  <c r="DA453"/>
  <c r="DF453"/>
  <c r="DL453"/>
  <c r="DQ453"/>
  <c r="DV453"/>
  <c r="EB453"/>
  <c r="EG453"/>
  <c r="EL453"/>
  <c r="ER453"/>
  <c r="EW453"/>
  <c r="FB453"/>
  <c r="FH453"/>
  <c r="FM453"/>
  <c r="FR453"/>
  <c r="FX453"/>
  <c r="GC453"/>
  <c r="GH453"/>
  <c r="GN453"/>
  <c r="GS453"/>
  <c r="GX453"/>
  <c r="AJ453"/>
  <c r="AP453"/>
  <c r="AU453"/>
  <c r="AZ453"/>
  <c r="BF453"/>
  <c r="BK453"/>
  <c r="BP453"/>
  <c r="BV453"/>
  <c r="CA453"/>
  <c r="CF453"/>
  <c r="CL453"/>
  <c r="CS453"/>
  <c r="CX453"/>
  <c r="DD453"/>
  <c r="DI453"/>
  <c r="DN453"/>
  <c r="DT453"/>
  <c r="DY453"/>
  <c r="ED453"/>
  <c r="EJ453"/>
  <c r="EO453"/>
  <c r="ET453"/>
  <c r="EZ453"/>
  <c r="FE453"/>
  <c r="FJ453"/>
  <c r="FP453"/>
  <c r="FU453"/>
  <c r="FZ453"/>
  <c r="GF453"/>
  <c r="GK453"/>
  <c r="GP453"/>
  <c r="GV453"/>
  <c r="HA453"/>
  <c r="AV453"/>
  <c r="BR453"/>
  <c r="CM453"/>
  <c r="DJ453"/>
  <c r="EF453"/>
  <c r="FA453"/>
  <c r="FV453"/>
  <c r="GR453"/>
  <c r="AQ453"/>
  <c r="BL453"/>
  <c r="CH453"/>
  <c r="DE453"/>
  <c r="DZ453"/>
  <c r="EV453"/>
  <c r="FQ453"/>
  <c r="GL453"/>
  <c r="AL453"/>
  <c r="BG453"/>
  <c r="CB453"/>
  <c r="CZ453"/>
  <c r="DU453"/>
  <c r="EP453"/>
  <c r="FL453"/>
  <c r="GG453"/>
  <c r="HB453"/>
  <c r="BB453"/>
  <c r="BW453"/>
  <c r="CT453"/>
  <c r="DP453"/>
  <c r="EK453"/>
  <c r="FF453"/>
  <c r="GB453"/>
  <c r="GW453"/>
  <c r="CO395"/>
  <c r="CN395"/>
  <c r="AK395"/>
  <c r="AO395"/>
  <c r="AS395"/>
  <c r="AW395"/>
  <c r="BA395"/>
  <c r="BE395"/>
  <c r="BI395"/>
  <c r="BM395"/>
  <c r="BQ395"/>
  <c r="BU395"/>
  <c r="BY395"/>
  <c r="CC395"/>
  <c r="CG395"/>
  <c r="CK395"/>
  <c r="CQ395"/>
  <c r="CU395"/>
  <c r="CY395"/>
  <c r="DC395"/>
  <c r="DG395"/>
  <c r="DK395"/>
  <c r="DO395"/>
  <c r="DS395"/>
  <c r="DW395"/>
  <c r="EA395"/>
  <c r="EE395"/>
  <c r="EI395"/>
  <c r="EM395"/>
  <c r="EQ395"/>
  <c r="EU395"/>
  <c r="EY395"/>
  <c r="FC395"/>
  <c r="FG395"/>
  <c r="FK395"/>
  <c r="FO395"/>
  <c r="FS395"/>
  <c r="FW395"/>
  <c r="GA395"/>
  <c r="GE395"/>
  <c r="GI395"/>
  <c r="GM395"/>
  <c r="GQ395"/>
  <c r="GU395"/>
  <c r="GY395"/>
  <c r="HC395"/>
  <c r="AJ395"/>
  <c r="AN395"/>
  <c r="AR395"/>
  <c r="AV395"/>
  <c r="AZ395"/>
  <c r="BD395"/>
  <c r="BH395"/>
  <c r="BL395"/>
  <c r="BP395"/>
  <c r="BT395"/>
  <c r="BX395"/>
  <c r="CB395"/>
  <c r="CF395"/>
  <c r="CJ395"/>
  <c r="CP395"/>
  <c r="CT395"/>
  <c r="CX395"/>
  <c r="DB395"/>
  <c r="DF395"/>
  <c r="DJ395"/>
  <c r="DN395"/>
  <c r="DR395"/>
  <c r="DV395"/>
  <c r="DZ395"/>
  <c r="ED395"/>
  <c r="EH395"/>
  <c r="EL395"/>
  <c r="EP395"/>
  <c r="ET395"/>
  <c r="EX395"/>
  <c r="FB395"/>
  <c r="FF395"/>
  <c r="FJ395"/>
  <c r="FN395"/>
  <c r="FR395"/>
  <c r="FV395"/>
  <c r="FZ395"/>
  <c r="GD395"/>
  <c r="GH395"/>
  <c r="GL395"/>
  <c r="GP395"/>
  <c r="GT395"/>
  <c r="GX395"/>
  <c r="HB395"/>
  <c r="AP395"/>
  <c r="AX395"/>
  <c r="BF395"/>
  <c r="BN395"/>
  <c r="BV395"/>
  <c r="CD395"/>
  <c r="CL395"/>
  <c r="CV395"/>
  <c r="DD395"/>
  <c r="DL395"/>
  <c r="DT395"/>
  <c r="EB395"/>
  <c r="EJ395"/>
  <c r="ER395"/>
  <c r="EZ395"/>
  <c r="FH395"/>
  <c r="FP395"/>
  <c r="FX395"/>
  <c r="GF395"/>
  <c r="GN395"/>
  <c r="GV395"/>
  <c r="AM395"/>
  <c r="AU395"/>
  <c r="BC395"/>
  <c r="BK395"/>
  <c r="BS395"/>
  <c r="CA395"/>
  <c r="CI395"/>
  <c r="CS395"/>
  <c r="DA395"/>
  <c r="DI395"/>
  <c r="DQ395"/>
  <c r="DY395"/>
  <c r="EG395"/>
  <c r="EO395"/>
  <c r="EW395"/>
  <c r="FE395"/>
  <c r="FM395"/>
  <c r="FU395"/>
  <c r="GC395"/>
  <c r="GK395"/>
  <c r="GS395"/>
  <c r="HA395"/>
  <c r="AL395"/>
  <c r="AT395"/>
  <c r="BB395"/>
  <c r="BJ395"/>
  <c r="BR395"/>
  <c r="BZ395"/>
  <c r="CH395"/>
  <c r="CR395"/>
  <c r="CZ395"/>
  <c r="DH395"/>
  <c r="DP395"/>
  <c r="DX395"/>
  <c r="EF395"/>
  <c r="EN395"/>
  <c r="EV395"/>
  <c r="FD395"/>
  <c r="FL395"/>
  <c r="FT395"/>
  <c r="GB395"/>
  <c r="GJ395"/>
  <c r="GR395"/>
  <c r="GZ395"/>
  <c r="AQ395"/>
  <c r="AY395"/>
  <c r="BG395"/>
  <c r="BO395"/>
  <c r="BW395"/>
  <c r="CE395"/>
  <c r="CM395"/>
  <c r="CW395"/>
  <c r="DE395"/>
  <c r="DM395"/>
  <c r="DU395"/>
  <c r="EC395"/>
  <c r="EK395"/>
  <c r="ES395"/>
  <c r="FA395"/>
  <c r="FI395"/>
  <c r="FQ395"/>
  <c r="FY395"/>
  <c r="GG395"/>
  <c r="GO395"/>
  <c r="GW395"/>
  <c r="CO352"/>
  <c r="CN352"/>
  <c r="AK352"/>
  <c r="AO352"/>
  <c r="AS352"/>
  <c r="AW352"/>
  <c r="BA352"/>
  <c r="BE352"/>
  <c r="BI352"/>
  <c r="BM352"/>
  <c r="BQ352"/>
  <c r="BU352"/>
  <c r="BY352"/>
  <c r="CC352"/>
  <c r="CG352"/>
  <c r="CK352"/>
  <c r="CQ352"/>
  <c r="CU352"/>
  <c r="CY352"/>
  <c r="DC352"/>
  <c r="DG352"/>
  <c r="DK352"/>
  <c r="DO352"/>
  <c r="DS352"/>
  <c r="DW352"/>
  <c r="EA352"/>
  <c r="EE352"/>
  <c r="EI352"/>
  <c r="EM352"/>
  <c r="EQ352"/>
  <c r="EU352"/>
  <c r="EY352"/>
  <c r="FC352"/>
  <c r="FG352"/>
  <c r="FK352"/>
  <c r="FO352"/>
  <c r="FS352"/>
  <c r="FW352"/>
  <c r="GA352"/>
  <c r="GE352"/>
  <c r="GI352"/>
  <c r="GM352"/>
  <c r="GQ352"/>
  <c r="GU352"/>
  <c r="GY352"/>
  <c r="HC352"/>
  <c r="AJ352"/>
  <c r="AN352"/>
  <c r="AR352"/>
  <c r="AV352"/>
  <c r="AZ352"/>
  <c r="BD352"/>
  <c r="BH352"/>
  <c r="BL352"/>
  <c r="BP352"/>
  <c r="BT352"/>
  <c r="BX352"/>
  <c r="CB352"/>
  <c r="CF352"/>
  <c r="CJ352"/>
  <c r="CP352"/>
  <c r="CT352"/>
  <c r="CX352"/>
  <c r="DB352"/>
  <c r="DF352"/>
  <c r="DJ352"/>
  <c r="DN352"/>
  <c r="DR352"/>
  <c r="DV352"/>
  <c r="DZ352"/>
  <c r="ED352"/>
  <c r="EH352"/>
  <c r="EL352"/>
  <c r="EP352"/>
  <c r="ET352"/>
  <c r="EX352"/>
  <c r="FB352"/>
  <c r="FF352"/>
  <c r="FJ352"/>
  <c r="FN352"/>
  <c r="FR352"/>
  <c r="FV352"/>
  <c r="FZ352"/>
  <c r="GD352"/>
  <c r="GH352"/>
  <c r="GL352"/>
  <c r="GP352"/>
  <c r="GT352"/>
  <c r="GX352"/>
  <c r="HB352"/>
  <c r="AP352"/>
  <c r="AX352"/>
  <c r="BF352"/>
  <c r="BN352"/>
  <c r="BV352"/>
  <c r="CD352"/>
  <c r="CL352"/>
  <c r="CV352"/>
  <c r="DD352"/>
  <c r="DL352"/>
  <c r="DT352"/>
  <c r="EB352"/>
  <c r="EJ352"/>
  <c r="ER352"/>
  <c r="EZ352"/>
  <c r="FH352"/>
  <c r="FP352"/>
  <c r="FX352"/>
  <c r="GF352"/>
  <c r="GN352"/>
  <c r="GV352"/>
  <c r="AM352"/>
  <c r="AU352"/>
  <c r="BC352"/>
  <c r="BK352"/>
  <c r="BS352"/>
  <c r="CA352"/>
  <c r="CI352"/>
  <c r="CS352"/>
  <c r="DA352"/>
  <c r="DI352"/>
  <c r="DQ352"/>
  <c r="DY352"/>
  <c r="EG352"/>
  <c r="EO352"/>
  <c r="EW352"/>
  <c r="FE352"/>
  <c r="FM352"/>
  <c r="FU352"/>
  <c r="GC352"/>
  <c r="GK352"/>
  <c r="GS352"/>
  <c r="HA352"/>
  <c r="AL352"/>
  <c r="AT352"/>
  <c r="BB352"/>
  <c r="BJ352"/>
  <c r="BR352"/>
  <c r="BZ352"/>
  <c r="CH352"/>
  <c r="CR352"/>
  <c r="CZ352"/>
  <c r="DH352"/>
  <c r="DP352"/>
  <c r="DX352"/>
  <c r="EF352"/>
  <c r="EN352"/>
  <c r="EV352"/>
  <c r="FD352"/>
  <c r="FL352"/>
  <c r="FT352"/>
  <c r="GB352"/>
  <c r="GJ352"/>
  <c r="GR352"/>
  <c r="GZ352"/>
  <c r="BG352"/>
  <c r="CM352"/>
  <c r="DU352"/>
  <c r="FA352"/>
  <c r="GG352"/>
  <c r="AY352"/>
  <c r="CE352"/>
  <c r="DM352"/>
  <c r="ES352"/>
  <c r="FY352"/>
  <c r="AQ352"/>
  <c r="BW352"/>
  <c r="DE352"/>
  <c r="EK352"/>
  <c r="FQ352"/>
  <c r="GW352"/>
  <c r="BO352"/>
  <c r="CW352"/>
  <c r="EC352"/>
  <c r="FI352"/>
  <c r="GO352"/>
  <c r="CO303"/>
  <c r="CN303"/>
  <c r="AL303"/>
  <c r="AP303"/>
  <c r="AT303"/>
  <c r="AX303"/>
  <c r="BB303"/>
  <c r="BF303"/>
  <c r="BJ303"/>
  <c r="BN303"/>
  <c r="BR303"/>
  <c r="BV303"/>
  <c r="BZ303"/>
  <c r="CD303"/>
  <c r="CH303"/>
  <c r="CL303"/>
  <c r="CR303"/>
  <c r="CV303"/>
  <c r="CZ303"/>
  <c r="DD303"/>
  <c r="DH303"/>
  <c r="DL303"/>
  <c r="DP303"/>
  <c r="DT303"/>
  <c r="DX303"/>
  <c r="EB303"/>
  <c r="EF303"/>
  <c r="EJ303"/>
  <c r="EN303"/>
  <c r="ER303"/>
  <c r="EV303"/>
  <c r="EZ303"/>
  <c r="FD303"/>
  <c r="FH303"/>
  <c r="FL303"/>
  <c r="FP303"/>
  <c r="FT303"/>
  <c r="FX303"/>
  <c r="GB303"/>
  <c r="GF303"/>
  <c r="GJ303"/>
  <c r="GN303"/>
  <c r="GR303"/>
  <c r="GV303"/>
  <c r="GZ303"/>
  <c r="AK303"/>
  <c r="AQ303"/>
  <c r="AV303"/>
  <c r="BA303"/>
  <c r="BG303"/>
  <c r="BL303"/>
  <c r="BQ303"/>
  <c r="BW303"/>
  <c r="CB303"/>
  <c r="CG303"/>
  <c r="CM303"/>
  <c r="CT303"/>
  <c r="CY303"/>
  <c r="DE303"/>
  <c r="DJ303"/>
  <c r="DO303"/>
  <c r="DU303"/>
  <c r="DZ303"/>
  <c r="EE303"/>
  <c r="EK303"/>
  <c r="EP303"/>
  <c r="EU303"/>
  <c r="FA303"/>
  <c r="FF303"/>
  <c r="FK303"/>
  <c r="FQ303"/>
  <c r="FV303"/>
  <c r="GA303"/>
  <c r="GG303"/>
  <c r="GL303"/>
  <c r="GQ303"/>
  <c r="GW303"/>
  <c r="HB303"/>
  <c r="AJ303"/>
  <c r="AO303"/>
  <c r="AU303"/>
  <c r="AZ303"/>
  <c r="BE303"/>
  <c r="BK303"/>
  <c r="BP303"/>
  <c r="BU303"/>
  <c r="CA303"/>
  <c r="CF303"/>
  <c r="CK303"/>
  <c r="CS303"/>
  <c r="CX303"/>
  <c r="DC303"/>
  <c r="DI303"/>
  <c r="DN303"/>
  <c r="DS303"/>
  <c r="DY303"/>
  <c r="ED303"/>
  <c r="EI303"/>
  <c r="EO303"/>
  <c r="ET303"/>
  <c r="EY303"/>
  <c r="FE303"/>
  <c r="FJ303"/>
  <c r="FO303"/>
  <c r="FU303"/>
  <c r="FZ303"/>
  <c r="GE303"/>
  <c r="GK303"/>
  <c r="GP303"/>
  <c r="GU303"/>
  <c r="HA303"/>
  <c r="AS303"/>
  <c r="BD303"/>
  <c r="BO303"/>
  <c r="BY303"/>
  <c r="CJ303"/>
  <c r="CW303"/>
  <c r="DG303"/>
  <c r="DR303"/>
  <c r="EC303"/>
  <c r="EM303"/>
  <c r="EX303"/>
  <c r="FI303"/>
  <c r="FS303"/>
  <c r="GD303"/>
  <c r="GO303"/>
  <c r="GY303"/>
  <c r="AR303"/>
  <c r="BC303"/>
  <c r="BM303"/>
  <c r="BX303"/>
  <c r="CI303"/>
  <c r="CU303"/>
  <c r="DF303"/>
  <c r="DQ303"/>
  <c r="EA303"/>
  <c r="EL303"/>
  <c r="EW303"/>
  <c r="FG303"/>
  <c r="FR303"/>
  <c r="GC303"/>
  <c r="GM303"/>
  <c r="GX303"/>
  <c r="AN303"/>
  <c r="AY303"/>
  <c r="BI303"/>
  <c r="BT303"/>
  <c r="CE303"/>
  <c r="CQ303"/>
  <c r="DB303"/>
  <c r="DM303"/>
  <c r="DW303"/>
  <c r="EH303"/>
  <c r="ES303"/>
  <c r="FC303"/>
  <c r="FN303"/>
  <c r="FY303"/>
  <c r="GI303"/>
  <c r="GT303"/>
  <c r="AM303"/>
  <c r="AW303"/>
  <c r="BH303"/>
  <c r="BS303"/>
  <c r="CC303"/>
  <c r="CP303"/>
  <c r="DA303"/>
  <c r="DK303"/>
  <c r="DV303"/>
  <c r="EG303"/>
  <c r="EQ303"/>
  <c r="FB303"/>
  <c r="FM303"/>
  <c r="FW303"/>
  <c r="GH303"/>
  <c r="GS303"/>
  <c r="HC303"/>
  <c r="CO259"/>
  <c r="CN259"/>
  <c r="AL259"/>
  <c r="AP259"/>
  <c r="AT259"/>
  <c r="AX259"/>
  <c r="BB259"/>
  <c r="BF259"/>
  <c r="BJ259"/>
  <c r="BN259"/>
  <c r="BR259"/>
  <c r="BV259"/>
  <c r="BZ259"/>
  <c r="CD259"/>
  <c r="CH259"/>
  <c r="CL259"/>
  <c r="CR259"/>
  <c r="CV259"/>
  <c r="CZ259"/>
  <c r="DD259"/>
  <c r="DH259"/>
  <c r="DL259"/>
  <c r="DP259"/>
  <c r="DT259"/>
  <c r="DX259"/>
  <c r="EB259"/>
  <c r="EF259"/>
  <c r="EJ259"/>
  <c r="EN259"/>
  <c r="ER259"/>
  <c r="EV259"/>
  <c r="EZ259"/>
  <c r="FD259"/>
  <c r="FH259"/>
  <c r="FL259"/>
  <c r="FP259"/>
  <c r="FT259"/>
  <c r="FX259"/>
  <c r="GB259"/>
  <c r="GF259"/>
  <c r="GJ259"/>
  <c r="GN259"/>
  <c r="GR259"/>
  <c r="GV259"/>
  <c r="GZ259"/>
  <c r="AJ259"/>
  <c r="AO259"/>
  <c r="AU259"/>
  <c r="AZ259"/>
  <c r="BE259"/>
  <c r="BK259"/>
  <c r="BP259"/>
  <c r="BU259"/>
  <c r="CA259"/>
  <c r="CF259"/>
  <c r="CK259"/>
  <c r="CS259"/>
  <c r="CX259"/>
  <c r="DC259"/>
  <c r="DI259"/>
  <c r="DN259"/>
  <c r="DS259"/>
  <c r="DY259"/>
  <c r="ED259"/>
  <c r="EI259"/>
  <c r="EO259"/>
  <c r="ET259"/>
  <c r="EY259"/>
  <c r="FE259"/>
  <c r="FJ259"/>
  <c r="FO259"/>
  <c r="FU259"/>
  <c r="FZ259"/>
  <c r="GE259"/>
  <c r="GK259"/>
  <c r="GP259"/>
  <c r="GU259"/>
  <c r="HA259"/>
  <c r="AN259"/>
  <c r="AS259"/>
  <c r="AY259"/>
  <c r="BD259"/>
  <c r="BI259"/>
  <c r="BO259"/>
  <c r="BT259"/>
  <c r="BY259"/>
  <c r="CE259"/>
  <c r="CJ259"/>
  <c r="CQ259"/>
  <c r="CW259"/>
  <c r="DB259"/>
  <c r="DG259"/>
  <c r="DM259"/>
  <c r="DR259"/>
  <c r="DW259"/>
  <c r="EC259"/>
  <c r="EH259"/>
  <c r="EM259"/>
  <c r="ES259"/>
  <c r="EX259"/>
  <c r="FC259"/>
  <c r="FI259"/>
  <c r="FN259"/>
  <c r="FS259"/>
  <c r="FY259"/>
  <c r="GD259"/>
  <c r="GI259"/>
  <c r="GO259"/>
  <c r="GT259"/>
  <c r="GY259"/>
  <c r="AM259"/>
  <c r="AR259"/>
  <c r="AW259"/>
  <c r="BC259"/>
  <c r="BH259"/>
  <c r="BM259"/>
  <c r="BS259"/>
  <c r="BX259"/>
  <c r="CC259"/>
  <c r="CI259"/>
  <c r="CP259"/>
  <c r="CU259"/>
  <c r="DA259"/>
  <c r="DF259"/>
  <c r="DK259"/>
  <c r="DQ259"/>
  <c r="DV259"/>
  <c r="EA259"/>
  <c r="EG259"/>
  <c r="EL259"/>
  <c r="EQ259"/>
  <c r="EW259"/>
  <c r="FB259"/>
  <c r="FG259"/>
  <c r="FM259"/>
  <c r="FR259"/>
  <c r="FW259"/>
  <c r="GC259"/>
  <c r="GH259"/>
  <c r="GM259"/>
  <c r="GS259"/>
  <c r="GX259"/>
  <c r="HC259"/>
  <c r="BA259"/>
  <c r="BW259"/>
  <c r="CT259"/>
  <c r="DO259"/>
  <c r="EK259"/>
  <c r="FF259"/>
  <c r="GA259"/>
  <c r="GW259"/>
  <c r="AV259"/>
  <c r="BQ259"/>
  <c r="CM259"/>
  <c r="DJ259"/>
  <c r="EE259"/>
  <c r="FA259"/>
  <c r="FV259"/>
  <c r="GQ259"/>
  <c r="AQ259"/>
  <c r="BL259"/>
  <c r="CG259"/>
  <c r="DE259"/>
  <c r="DZ259"/>
  <c r="EU259"/>
  <c r="FQ259"/>
  <c r="GL259"/>
  <c r="AK259"/>
  <c r="DU259"/>
  <c r="HB259"/>
  <c r="CY259"/>
  <c r="GG259"/>
  <c r="CB259"/>
  <c r="FK259"/>
  <c r="BG259"/>
  <c r="EP259"/>
  <c r="CO197"/>
  <c r="CN197"/>
  <c r="AL197"/>
  <c r="AP197"/>
  <c r="AT197"/>
  <c r="AX197"/>
  <c r="BB197"/>
  <c r="BF197"/>
  <c r="BJ197"/>
  <c r="BN197"/>
  <c r="BR197"/>
  <c r="BV197"/>
  <c r="BZ197"/>
  <c r="CD197"/>
  <c r="CH197"/>
  <c r="CL197"/>
  <c r="CR197"/>
  <c r="CV197"/>
  <c r="CZ197"/>
  <c r="DD197"/>
  <c r="DH197"/>
  <c r="DL197"/>
  <c r="DP197"/>
  <c r="DT197"/>
  <c r="DX197"/>
  <c r="EB197"/>
  <c r="EF197"/>
  <c r="EJ197"/>
  <c r="EN197"/>
  <c r="ER197"/>
  <c r="EV197"/>
  <c r="EZ197"/>
  <c r="FD197"/>
  <c r="FH197"/>
  <c r="FL197"/>
  <c r="FP197"/>
  <c r="FT197"/>
  <c r="FX197"/>
  <c r="GB197"/>
  <c r="GF197"/>
  <c r="GJ197"/>
  <c r="GN197"/>
  <c r="GR197"/>
  <c r="GV197"/>
  <c r="GZ197"/>
  <c r="AK197"/>
  <c r="AO197"/>
  <c r="AS197"/>
  <c r="AW197"/>
  <c r="BA197"/>
  <c r="BE197"/>
  <c r="BI197"/>
  <c r="BM197"/>
  <c r="BQ197"/>
  <c r="BU197"/>
  <c r="BY197"/>
  <c r="CC197"/>
  <c r="CG197"/>
  <c r="CK197"/>
  <c r="CQ197"/>
  <c r="CU197"/>
  <c r="CY197"/>
  <c r="DC197"/>
  <c r="DG197"/>
  <c r="DK197"/>
  <c r="DO197"/>
  <c r="DS197"/>
  <c r="DW197"/>
  <c r="EA197"/>
  <c r="EE197"/>
  <c r="EI197"/>
  <c r="EM197"/>
  <c r="EQ197"/>
  <c r="EU197"/>
  <c r="EY197"/>
  <c r="FC197"/>
  <c r="FG197"/>
  <c r="FK197"/>
  <c r="FO197"/>
  <c r="FS197"/>
  <c r="FW197"/>
  <c r="GA197"/>
  <c r="GE197"/>
  <c r="GI197"/>
  <c r="GM197"/>
  <c r="GQ197"/>
  <c r="GU197"/>
  <c r="GY197"/>
  <c r="HC197"/>
  <c r="AM197"/>
  <c r="AU197"/>
  <c r="BC197"/>
  <c r="BK197"/>
  <c r="BS197"/>
  <c r="CA197"/>
  <c r="CI197"/>
  <c r="CS197"/>
  <c r="DA197"/>
  <c r="DI197"/>
  <c r="DQ197"/>
  <c r="DY197"/>
  <c r="EG197"/>
  <c r="EO197"/>
  <c r="EW197"/>
  <c r="FE197"/>
  <c r="FM197"/>
  <c r="FU197"/>
  <c r="GC197"/>
  <c r="GK197"/>
  <c r="GS197"/>
  <c r="HA197"/>
  <c r="AJ197"/>
  <c r="AR197"/>
  <c r="AZ197"/>
  <c r="BH197"/>
  <c r="BP197"/>
  <c r="BX197"/>
  <c r="CF197"/>
  <c r="CP197"/>
  <c r="CX197"/>
  <c r="DF197"/>
  <c r="DN197"/>
  <c r="DV197"/>
  <c r="ED197"/>
  <c r="EL197"/>
  <c r="ET197"/>
  <c r="FB197"/>
  <c r="FJ197"/>
  <c r="FR197"/>
  <c r="FZ197"/>
  <c r="GH197"/>
  <c r="GP197"/>
  <c r="GX197"/>
  <c r="AQ197"/>
  <c r="AY197"/>
  <c r="BG197"/>
  <c r="BO197"/>
  <c r="BW197"/>
  <c r="CE197"/>
  <c r="CM197"/>
  <c r="CW197"/>
  <c r="DE197"/>
  <c r="DM197"/>
  <c r="DU197"/>
  <c r="EC197"/>
  <c r="EK197"/>
  <c r="ES197"/>
  <c r="FA197"/>
  <c r="FI197"/>
  <c r="FQ197"/>
  <c r="FY197"/>
  <c r="GG197"/>
  <c r="GO197"/>
  <c r="GW197"/>
  <c r="AN197"/>
  <c r="BT197"/>
  <c r="DB197"/>
  <c r="EH197"/>
  <c r="FN197"/>
  <c r="GT197"/>
  <c r="BL197"/>
  <c r="CT197"/>
  <c r="DZ197"/>
  <c r="FF197"/>
  <c r="GL197"/>
  <c r="BD197"/>
  <c r="CJ197"/>
  <c r="DR197"/>
  <c r="EX197"/>
  <c r="GD197"/>
  <c r="DJ197"/>
  <c r="CB197"/>
  <c r="HB197"/>
  <c r="AV197"/>
  <c r="FV197"/>
  <c r="EP197"/>
  <c r="CO115"/>
  <c r="CN115"/>
  <c r="AM115"/>
  <c r="AQ115"/>
  <c r="AU115"/>
  <c r="AY115"/>
  <c r="BC115"/>
  <c r="BG115"/>
  <c r="BK115"/>
  <c r="BO115"/>
  <c r="BS115"/>
  <c r="BW115"/>
  <c r="CA115"/>
  <c r="CE115"/>
  <c r="CI115"/>
  <c r="CM115"/>
  <c r="CS115"/>
  <c r="CW115"/>
  <c r="DA115"/>
  <c r="DE115"/>
  <c r="DI115"/>
  <c r="DM115"/>
  <c r="DQ115"/>
  <c r="DU115"/>
  <c r="DY115"/>
  <c r="EC115"/>
  <c r="EG115"/>
  <c r="EK115"/>
  <c r="EO115"/>
  <c r="ES115"/>
  <c r="EW115"/>
  <c r="FA115"/>
  <c r="FE115"/>
  <c r="FI115"/>
  <c r="FM115"/>
  <c r="FQ115"/>
  <c r="FU115"/>
  <c r="FY115"/>
  <c r="GC115"/>
  <c r="GG115"/>
  <c r="GK115"/>
  <c r="GO115"/>
  <c r="GS115"/>
  <c r="GW115"/>
  <c r="HA115"/>
  <c r="AL115"/>
  <c r="AP115"/>
  <c r="AT115"/>
  <c r="AX115"/>
  <c r="BB115"/>
  <c r="BF115"/>
  <c r="BJ115"/>
  <c r="BN115"/>
  <c r="BR115"/>
  <c r="BV115"/>
  <c r="BZ115"/>
  <c r="CD115"/>
  <c r="CH115"/>
  <c r="CL115"/>
  <c r="CR115"/>
  <c r="CV115"/>
  <c r="CZ115"/>
  <c r="DD115"/>
  <c r="DH115"/>
  <c r="DL115"/>
  <c r="DP115"/>
  <c r="DT115"/>
  <c r="DX115"/>
  <c r="EB115"/>
  <c r="EF115"/>
  <c r="EJ115"/>
  <c r="EN115"/>
  <c r="ER115"/>
  <c r="EV115"/>
  <c r="EZ115"/>
  <c r="FD115"/>
  <c r="FH115"/>
  <c r="FL115"/>
  <c r="FP115"/>
  <c r="FT115"/>
  <c r="FX115"/>
  <c r="GB115"/>
  <c r="GF115"/>
  <c r="GJ115"/>
  <c r="GN115"/>
  <c r="GR115"/>
  <c r="GV115"/>
  <c r="GZ115"/>
  <c r="AN115"/>
  <c r="AV115"/>
  <c r="BD115"/>
  <c r="BL115"/>
  <c r="BT115"/>
  <c r="CB115"/>
  <c r="CJ115"/>
  <c r="CT115"/>
  <c r="DB115"/>
  <c r="DJ115"/>
  <c r="DR115"/>
  <c r="DZ115"/>
  <c r="EH115"/>
  <c r="EP115"/>
  <c r="EX115"/>
  <c r="FF115"/>
  <c r="FN115"/>
  <c r="FV115"/>
  <c r="GD115"/>
  <c r="GL115"/>
  <c r="GT115"/>
  <c r="HB115"/>
  <c r="AK115"/>
  <c r="AS115"/>
  <c r="BA115"/>
  <c r="BI115"/>
  <c r="BQ115"/>
  <c r="BY115"/>
  <c r="CG115"/>
  <c r="CQ115"/>
  <c r="CY115"/>
  <c r="DG115"/>
  <c r="DO115"/>
  <c r="DW115"/>
  <c r="EE115"/>
  <c r="EM115"/>
  <c r="EU115"/>
  <c r="FC115"/>
  <c r="FK115"/>
  <c r="FS115"/>
  <c r="GA115"/>
  <c r="GI115"/>
  <c r="GQ115"/>
  <c r="GY115"/>
  <c r="AJ115"/>
  <c r="AR115"/>
  <c r="AZ115"/>
  <c r="BH115"/>
  <c r="BP115"/>
  <c r="BX115"/>
  <c r="CF115"/>
  <c r="CP115"/>
  <c r="CX115"/>
  <c r="DF115"/>
  <c r="DN115"/>
  <c r="DV115"/>
  <c r="ED115"/>
  <c r="EL115"/>
  <c r="ET115"/>
  <c r="FB115"/>
  <c r="FJ115"/>
  <c r="FR115"/>
  <c r="FZ115"/>
  <c r="GH115"/>
  <c r="GP115"/>
  <c r="GX115"/>
  <c r="BM115"/>
  <c r="CU115"/>
  <c r="EA115"/>
  <c r="FG115"/>
  <c r="GM115"/>
  <c r="BE115"/>
  <c r="CK115"/>
  <c r="DS115"/>
  <c r="EY115"/>
  <c r="GE115"/>
  <c r="AW115"/>
  <c r="CC115"/>
  <c r="DK115"/>
  <c r="EQ115"/>
  <c r="FW115"/>
  <c r="HC115"/>
  <c r="AO115"/>
  <c r="FO115"/>
  <c r="EI115"/>
  <c r="DC115"/>
  <c r="BU115"/>
  <c r="GU115"/>
  <c r="CO48"/>
  <c r="CN48"/>
  <c r="AK48"/>
  <c r="AO48"/>
  <c r="AS48"/>
  <c r="AW48"/>
  <c r="BA48"/>
  <c r="BE48"/>
  <c r="BI48"/>
  <c r="BM48"/>
  <c r="BQ48"/>
  <c r="BU48"/>
  <c r="BY48"/>
  <c r="CC48"/>
  <c r="CG48"/>
  <c r="CK48"/>
  <c r="CQ48"/>
  <c r="CU48"/>
  <c r="CY48"/>
  <c r="DC48"/>
  <c r="DG48"/>
  <c r="DK48"/>
  <c r="DO48"/>
  <c r="DS48"/>
  <c r="DW48"/>
  <c r="EA48"/>
  <c r="EE48"/>
  <c r="EI48"/>
  <c r="EM48"/>
  <c r="EQ48"/>
  <c r="EU48"/>
  <c r="EY48"/>
  <c r="FC48"/>
  <c r="FG48"/>
  <c r="FK48"/>
  <c r="FO48"/>
  <c r="FS48"/>
  <c r="FW48"/>
  <c r="GA48"/>
  <c r="GE48"/>
  <c r="GI48"/>
  <c r="GM48"/>
  <c r="GQ48"/>
  <c r="GU48"/>
  <c r="GY48"/>
  <c r="HC48"/>
  <c r="AJ48"/>
  <c r="AN48"/>
  <c r="AR48"/>
  <c r="AV48"/>
  <c r="AZ48"/>
  <c r="BD48"/>
  <c r="BH48"/>
  <c r="BL48"/>
  <c r="BP48"/>
  <c r="BT48"/>
  <c r="BX48"/>
  <c r="CB48"/>
  <c r="CF48"/>
  <c r="CJ48"/>
  <c r="CP48"/>
  <c r="CT48"/>
  <c r="CX48"/>
  <c r="DB48"/>
  <c r="DF48"/>
  <c r="DJ48"/>
  <c r="DN48"/>
  <c r="DR48"/>
  <c r="DV48"/>
  <c r="DZ48"/>
  <c r="ED48"/>
  <c r="EH48"/>
  <c r="EL48"/>
  <c r="EP48"/>
  <c r="ET48"/>
  <c r="EX48"/>
  <c r="FB48"/>
  <c r="FF48"/>
  <c r="FJ48"/>
  <c r="FN48"/>
  <c r="FR48"/>
  <c r="FV48"/>
  <c r="FZ48"/>
  <c r="GD48"/>
  <c r="GH48"/>
  <c r="GL48"/>
  <c r="GP48"/>
  <c r="GT48"/>
  <c r="GX48"/>
  <c r="HB48"/>
  <c r="AM48"/>
  <c r="AU48"/>
  <c r="BC48"/>
  <c r="BK48"/>
  <c r="BS48"/>
  <c r="CA48"/>
  <c r="CI48"/>
  <c r="CS48"/>
  <c r="DA48"/>
  <c r="DI48"/>
  <c r="DQ48"/>
  <c r="DY48"/>
  <c r="EG48"/>
  <c r="EO48"/>
  <c r="EW48"/>
  <c r="FE48"/>
  <c r="FM48"/>
  <c r="FU48"/>
  <c r="GC48"/>
  <c r="GK48"/>
  <c r="GS48"/>
  <c r="HA48"/>
  <c r="AL48"/>
  <c r="AT48"/>
  <c r="BB48"/>
  <c r="BJ48"/>
  <c r="BR48"/>
  <c r="BZ48"/>
  <c r="CH48"/>
  <c r="CR48"/>
  <c r="CZ48"/>
  <c r="DH48"/>
  <c r="DP48"/>
  <c r="DX48"/>
  <c r="EF48"/>
  <c r="EN48"/>
  <c r="EV48"/>
  <c r="FD48"/>
  <c r="FL48"/>
  <c r="FT48"/>
  <c r="GB48"/>
  <c r="GJ48"/>
  <c r="GR48"/>
  <c r="GZ48"/>
  <c r="AP48"/>
  <c r="BF48"/>
  <c r="BV48"/>
  <c r="CL48"/>
  <c r="DD48"/>
  <c r="DT48"/>
  <c r="EJ48"/>
  <c r="EZ48"/>
  <c r="FP48"/>
  <c r="GF48"/>
  <c r="GV48"/>
  <c r="AY48"/>
  <c r="BO48"/>
  <c r="CE48"/>
  <c r="CW48"/>
  <c r="DM48"/>
  <c r="EC48"/>
  <c r="ES48"/>
  <c r="FI48"/>
  <c r="FY48"/>
  <c r="GO48"/>
  <c r="AX48"/>
  <c r="BN48"/>
  <c r="CD48"/>
  <c r="CV48"/>
  <c r="DL48"/>
  <c r="EB48"/>
  <c r="ER48"/>
  <c r="FH48"/>
  <c r="FX48"/>
  <c r="GN48"/>
  <c r="CM48"/>
  <c r="FA48"/>
  <c r="BW48"/>
  <c r="EK48"/>
  <c r="GW48"/>
  <c r="BG48"/>
  <c r="DU48"/>
  <c r="GG48"/>
  <c r="DE48"/>
  <c r="AQ48"/>
  <c r="FQ48"/>
  <c r="CO703"/>
  <c r="CN703"/>
  <c r="AM703"/>
  <c r="AQ703"/>
  <c r="AU703"/>
  <c r="AY703"/>
  <c r="BC703"/>
  <c r="BG703"/>
  <c r="BK703"/>
  <c r="BO703"/>
  <c r="BS703"/>
  <c r="BW703"/>
  <c r="CA703"/>
  <c r="CE703"/>
  <c r="CI703"/>
  <c r="CM703"/>
  <c r="CS703"/>
  <c r="CW703"/>
  <c r="DA703"/>
  <c r="DE703"/>
  <c r="DI703"/>
  <c r="DM703"/>
  <c r="DQ703"/>
  <c r="DU703"/>
  <c r="DY703"/>
  <c r="EC703"/>
  <c r="EG703"/>
  <c r="EK703"/>
  <c r="EO703"/>
  <c r="ES703"/>
  <c r="EW703"/>
  <c r="FA703"/>
  <c r="FE703"/>
  <c r="FI703"/>
  <c r="FM703"/>
  <c r="FQ703"/>
  <c r="FU703"/>
  <c r="FY703"/>
  <c r="GC703"/>
  <c r="GG703"/>
  <c r="GK703"/>
  <c r="GO703"/>
  <c r="GS703"/>
  <c r="GW703"/>
  <c r="HA703"/>
  <c r="AJ703"/>
  <c r="AO703"/>
  <c r="AT703"/>
  <c r="AZ703"/>
  <c r="BE703"/>
  <c r="BJ703"/>
  <c r="BP703"/>
  <c r="BU703"/>
  <c r="BZ703"/>
  <c r="CF703"/>
  <c r="CK703"/>
  <c r="CR703"/>
  <c r="CX703"/>
  <c r="DC703"/>
  <c r="DH703"/>
  <c r="DN703"/>
  <c r="DS703"/>
  <c r="DX703"/>
  <c r="ED703"/>
  <c r="EI703"/>
  <c r="EN703"/>
  <c r="ET703"/>
  <c r="EY703"/>
  <c r="FD703"/>
  <c r="FJ703"/>
  <c r="FO703"/>
  <c r="FT703"/>
  <c r="FZ703"/>
  <c r="GE703"/>
  <c r="GJ703"/>
  <c r="GP703"/>
  <c r="GU703"/>
  <c r="GZ703"/>
  <c r="AN703"/>
  <c r="AS703"/>
  <c r="AX703"/>
  <c r="BD703"/>
  <c r="BI703"/>
  <c r="BN703"/>
  <c r="BT703"/>
  <c r="BY703"/>
  <c r="CD703"/>
  <c r="CJ703"/>
  <c r="CQ703"/>
  <c r="CV703"/>
  <c r="DB703"/>
  <c r="DG703"/>
  <c r="DL703"/>
  <c r="DR703"/>
  <c r="DW703"/>
  <c r="EB703"/>
  <c r="EH703"/>
  <c r="EM703"/>
  <c r="ER703"/>
  <c r="EX703"/>
  <c r="FC703"/>
  <c r="FH703"/>
  <c r="FN703"/>
  <c r="FS703"/>
  <c r="FX703"/>
  <c r="GD703"/>
  <c r="GI703"/>
  <c r="GN703"/>
  <c r="GT703"/>
  <c r="GY703"/>
  <c r="AL703"/>
  <c r="AW703"/>
  <c r="BH703"/>
  <c r="BR703"/>
  <c r="CC703"/>
  <c r="CP703"/>
  <c r="CZ703"/>
  <c r="DK703"/>
  <c r="DV703"/>
  <c r="EF703"/>
  <c r="EQ703"/>
  <c r="FB703"/>
  <c r="FL703"/>
  <c r="FW703"/>
  <c r="GH703"/>
  <c r="GR703"/>
  <c r="HC703"/>
  <c r="AK703"/>
  <c r="AV703"/>
  <c r="BF703"/>
  <c r="BQ703"/>
  <c r="CB703"/>
  <c r="CL703"/>
  <c r="CY703"/>
  <c r="DJ703"/>
  <c r="DT703"/>
  <c r="EE703"/>
  <c r="EP703"/>
  <c r="EZ703"/>
  <c r="FK703"/>
  <c r="FV703"/>
  <c r="GF703"/>
  <c r="GQ703"/>
  <c r="HB703"/>
  <c r="AR703"/>
  <c r="BB703"/>
  <c r="BM703"/>
  <c r="BX703"/>
  <c r="CH703"/>
  <c r="CU703"/>
  <c r="DF703"/>
  <c r="DP703"/>
  <c r="EA703"/>
  <c r="EL703"/>
  <c r="EV703"/>
  <c r="FG703"/>
  <c r="FR703"/>
  <c r="GB703"/>
  <c r="GM703"/>
  <c r="GX703"/>
  <c r="BA703"/>
  <c r="CT703"/>
  <c r="EJ703"/>
  <c r="GA703"/>
  <c r="AP703"/>
  <c r="CG703"/>
  <c r="DZ703"/>
  <c r="FP703"/>
  <c r="BV703"/>
  <c r="DO703"/>
  <c r="FF703"/>
  <c r="GV703"/>
  <c r="BL703"/>
  <c r="GL703"/>
  <c r="EU703"/>
  <c r="DD703"/>
  <c r="CO664"/>
  <c r="CN664"/>
  <c r="AM664"/>
  <c r="AQ664"/>
  <c r="AU664"/>
  <c r="AY664"/>
  <c r="BC664"/>
  <c r="BG664"/>
  <c r="BK664"/>
  <c r="BO664"/>
  <c r="BS664"/>
  <c r="BW664"/>
  <c r="CA664"/>
  <c r="CE664"/>
  <c r="CI664"/>
  <c r="CM664"/>
  <c r="CS664"/>
  <c r="CW664"/>
  <c r="DA664"/>
  <c r="DE664"/>
  <c r="DI664"/>
  <c r="DM664"/>
  <c r="DQ664"/>
  <c r="DU664"/>
  <c r="DY664"/>
  <c r="EC664"/>
  <c r="EG664"/>
  <c r="EK664"/>
  <c r="EO664"/>
  <c r="ES664"/>
  <c r="EW664"/>
  <c r="FA664"/>
  <c r="FE664"/>
  <c r="FI664"/>
  <c r="FM664"/>
  <c r="FQ664"/>
  <c r="FU664"/>
  <c r="FY664"/>
  <c r="GC664"/>
  <c r="GG664"/>
  <c r="GK664"/>
  <c r="GO664"/>
  <c r="GS664"/>
  <c r="GW664"/>
  <c r="HA664"/>
  <c r="AK664"/>
  <c r="AP664"/>
  <c r="AV664"/>
  <c r="BA664"/>
  <c r="BF664"/>
  <c r="BL664"/>
  <c r="BQ664"/>
  <c r="BV664"/>
  <c r="CB664"/>
  <c r="CG664"/>
  <c r="CL664"/>
  <c r="CT664"/>
  <c r="CY664"/>
  <c r="DD664"/>
  <c r="DJ664"/>
  <c r="DO664"/>
  <c r="DT664"/>
  <c r="DZ664"/>
  <c r="EE664"/>
  <c r="EJ664"/>
  <c r="EP664"/>
  <c r="EU664"/>
  <c r="EZ664"/>
  <c r="FF664"/>
  <c r="FK664"/>
  <c r="FP664"/>
  <c r="FV664"/>
  <c r="GA664"/>
  <c r="GF664"/>
  <c r="GL664"/>
  <c r="GQ664"/>
  <c r="GV664"/>
  <c r="HB664"/>
  <c r="AJ664"/>
  <c r="AO664"/>
  <c r="AT664"/>
  <c r="AZ664"/>
  <c r="BE664"/>
  <c r="BJ664"/>
  <c r="BP664"/>
  <c r="BU664"/>
  <c r="BZ664"/>
  <c r="CF664"/>
  <c r="CK664"/>
  <c r="CR664"/>
  <c r="CX664"/>
  <c r="DC664"/>
  <c r="DH664"/>
  <c r="DN664"/>
  <c r="DS664"/>
  <c r="DX664"/>
  <c r="ED664"/>
  <c r="EI664"/>
  <c r="EN664"/>
  <c r="ET664"/>
  <c r="EY664"/>
  <c r="FD664"/>
  <c r="FJ664"/>
  <c r="FO664"/>
  <c r="FT664"/>
  <c r="FZ664"/>
  <c r="GE664"/>
  <c r="GJ664"/>
  <c r="GP664"/>
  <c r="GU664"/>
  <c r="GZ664"/>
  <c r="AN664"/>
  <c r="AS664"/>
  <c r="AX664"/>
  <c r="BD664"/>
  <c r="BI664"/>
  <c r="BN664"/>
  <c r="BT664"/>
  <c r="BY664"/>
  <c r="CD664"/>
  <c r="CJ664"/>
  <c r="CQ664"/>
  <c r="CV664"/>
  <c r="DB664"/>
  <c r="DG664"/>
  <c r="DL664"/>
  <c r="DR664"/>
  <c r="DW664"/>
  <c r="EB664"/>
  <c r="EH664"/>
  <c r="EM664"/>
  <c r="ER664"/>
  <c r="EX664"/>
  <c r="FC664"/>
  <c r="FH664"/>
  <c r="FN664"/>
  <c r="FS664"/>
  <c r="FX664"/>
  <c r="GD664"/>
  <c r="GI664"/>
  <c r="GN664"/>
  <c r="GT664"/>
  <c r="GY664"/>
  <c r="AW664"/>
  <c r="BR664"/>
  <c r="CP664"/>
  <c r="DK664"/>
  <c r="EF664"/>
  <c r="FB664"/>
  <c r="FW664"/>
  <c r="GR664"/>
  <c r="AR664"/>
  <c r="BM664"/>
  <c r="CH664"/>
  <c r="DF664"/>
  <c r="EA664"/>
  <c r="EV664"/>
  <c r="FR664"/>
  <c r="GM664"/>
  <c r="BB664"/>
  <c r="BX664"/>
  <c r="CU664"/>
  <c r="DP664"/>
  <c r="EL664"/>
  <c r="FG664"/>
  <c r="GB664"/>
  <c r="GX664"/>
  <c r="CC664"/>
  <c r="FL664"/>
  <c r="BH664"/>
  <c r="EQ664"/>
  <c r="AL664"/>
  <c r="DV664"/>
  <c r="HC664"/>
  <c r="GH664"/>
  <c r="CZ664"/>
  <c r="CO622"/>
  <c r="CN622"/>
  <c r="AL622"/>
  <c r="AP622"/>
  <c r="AT622"/>
  <c r="AX622"/>
  <c r="BB622"/>
  <c r="BF622"/>
  <c r="BJ622"/>
  <c r="BN622"/>
  <c r="BR622"/>
  <c r="BV622"/>
  <c r="BZ622"/>
  <c r="CD622"/>
  <c r="CH622"/>
  <c r="CL622"/>
  <c r="CR622"/>
  <c r="CV622"/>
  <c r="CZ622"/>
  <c r="DD622"/>
  <c r="DH622"/>
  <c r="DL622"/>
  <c r="DP622"/>
  <c r="DT622"/>
  <c r="DX622"/>
  <c r="EB622"/>
  <c r="EF622"/>
  <c r="EJ622"/>
  <c r="EN622"/>
  <c r="ER622"/>
  <c r="EV622"/>
  <c r="EZ622"/>
  <c r="FD622"/>
  <c r="FH622"/>
  <c r="FL622"/>
  <c r="FP622"/>
  <c r="FT622"/>
  <c r="FX622"/>
  <c r="GB622"/>
  <c r="GF622"/>
  <c r="GJ622"/>
  <c r="GN622"/>
  <c r="GR622"/>
  <c r="GV622"/>
  <c r="GZ622"/>
  <c r="AK622"/>
  <c r="AO622"/>
  <c r="AS622"/>
  <c r="AW622"/>
  <c r="BA622"/>
  <c r="BE622"/>
  <c r="BI622"/>
  <c r="BM622"/>
  <c r="BQ622"/>
  <c r="BU622"/>
  <c r="BY622"/>
  <c r="CC622"/>
  <c r="CG622"/>
  <c r="CK622"/>
  <c r="CQ622"/>
  <c r="CU622"/>
  <c r="CY622"/>
  <c r="DC622"/>
  <c r="DG622"/>
  <c r="DK622"/>
  <c r="DO622"/>
  <c r="DS622"/>
  <c r="DW622"/>
  <c r="EA622"/>
  <c r="EE622"/>
  <c r="EI622"/>
  <c r="EM622"/>
  <c r="EQ622"/>
  <c r="EU622"/>
  <c r="EY622"/>
  <c r="FC622"/>
  <c r="FG622"/>
  <c r="FK622"/>
  <c r="FO622"/>
  <c r="FS622"/>
  <c r="FW622"/>
  <c r="GA622"/>
  <c r="GE622"/>
  <c r="GI622"/>
  <c r="GM622"/>
  <c r="GQ622"/>
  <c r="GU622"/>
  <c r="GY622"/>
  <c r="HC622"/>
  <c r="AM622"/>
  <c r="AU622"/>
  <c r="BC622"/>
  <c r="BK622"/>
  <c r="BS622"/>
  <c r="CA622"/>
  <c r="CI622"/>
  <c r="CS622"/>
  <c r="DA622"/>
  <c r="DI622"/>
  <c r="DQ622"/>
  <c r="DY622"/>
  <c r="EG622"/>
  <c r="EO622"/>
  <c r="EW622"/>
  <c r="FE622"/>
  <c r="FM622"/>
  <c r="FU622"/>
  <c r="GC622"/>
  <c r="GK622"/>
  <c r="GS622"/>
  <c r="HA622"/>
  <c r="AJ622"/>
  <c r="AR622"/>
  <c r="AZ622"/>
  <c r="BH622"/>
  <c r="BP622"/>
  <c r="BX622"/>
  <c r="CF622"/>
  <c r="CP622"/>
  <c r="CX622"/>
  <c r="DF622"/>
  <c r="DN622"/>
  <c r="DV622"/>
  <c r="ED622"/>
  <c r="EL622"/>
  <c r="ET622"/>
  <c r="FB622"/>
  <c r="FJ622"/>
  <c r="FR622"/>
  <c r="FZ622"/>
  <c r="GH622"/>
  <c r="GP622"/>
  <c r="GX622"/>
  <c r="AQ622"/>
  <c r="AY622"/>
  <c r="BG622"/>
  <c r="BO622"/>
  <c r="BW622"/>
  <c r="CE622"/>
  <c r="CM622"/>
  <c r="CW622"/>
  <c r="DE622"/>
  <c r="DM622"/>
  <c r="DU622"/>
  <c r="EC622"/>
  <c r="EK622"/>
  <c r="ES622"/>
  <c r="FA622"/>
  <c r="FI622"/>
  <c r="FQ622"/>
  <c r="FY622"/>
  <c r="GG622"/>
  <c r="GO622"/>
  <c r="GW622"/>
  <c r="AN622"/>
  <c r="BT622"/>
  <c r="DB622"/>
  <c r="EH622"/>
  <c r="FN622"/>
  <c r="GT622"/>
  <c r="BL622"/>
  <c r="CT622"/>
  <c r="DZ622"/>
  <c r="FF622"/>
  <c r="GL622"/>
  <c r="BD622"/>
  <c r="CJ622"/>
  <c r="DR622"/>
  <c r="EX622"/>
  <c r="GD622"/>
  <c r="CB622"/>
  <c r="HB622"/>
  <c r="AV622"/>
  <c r="FV622"/>
  <c r="DJ622"/>
  <c r="EP622"/>
  <c r="CO579"/>
  <c r="CN579"/>
  <c r="AK579"/>
  <c r="AO579"/>
  <c r="AS579"/>
  <c r="AW579"/>
  <c r="BA579"/>
  <c r="BE579"/>
  <c r="BI579"/>
  <c r="BM579"/>
  <c r="BQ579"/>
  <c r="BU579"/>
  <c r="BY579"/>
  <c r="CC579"/>
  <c r="CG579"/>
  <c r="CK579"/>
  <c r="CQ579"/>
  <c r="CU579"/>
  <c r="CY579"/>
  <c r="DC579"/>
  <c r="DG579"/>
  <c r="DK579"/>
  <c r="DO579"/>
  <c r="DS579"/>
  <c r="DW579"/>
  <c r="EA579"/>
  <c r="EE579"/>
  <c r="EI579"/>
  <c r="EM579"/>
  <c r="EQ579"/>
  <c r="EU579"/>
  <c r="EY579"/>
  <c r="FC579"/>
  <c r="FG579"/>
  <c r="FK579"/>
  <c r="FO579"/>
  <c r="FS579"/>
  <c r="FW579"/>
  <c r="GA579"/>
  <c r="GE579"/>
  <c r="GI579"/>
  <c r="GM579"/>
  <c r="GQ579"/>
  <c r="GU579"/>
  <c r="GY579"/>
  <c r="HC579"/>
  <c r="AJ579"/>
  <c r="AN579"/>
  <c r="AR579"/>
  <c r="AV579"/>
  <c r="AZ579"/>
  <c r="BD579"/>
  <c r="BH579"/>
  <c r="BL579"/>
  <c r="BP579"/>
  <c r="BT579"/>
  <c r="BX579"/>
  <c r="CB579"/>
  <c r="CF579"/>
  <c r="CJ579"/>
  <c r="CP579"/>
  <c r="CT579"/>
  <c r="CX579"/>
  <c r="DB579"/>
  <c r="DF579"/>
  <c r="DJ579"/>
  <c r="DN579"/>
  <c r="DR579"/>
  <c r="DV579"/>
  <c r="DZ579"/>
  <c r="ED579"/>
  <c r="EH579"/>
  <c r="EL579"/>
  <c r="EP579"/>
  <c r="ET579"/>
  <c r="EX579"/>
  <c r="FB579"/>
  <c r="FF579"/>
  <c r="FJ579"/>
  <c r="FN579"/>
  <c r="FR579"/>
  <c r="FV579"/>
  <c r="FZ579"/>
  <c r="GD579"/>
  <c r="GH579"/>
  <c r="GL579"/>
  <c r="GP579"/>
  <c r="GT579"/>
  <c r="GX579"/>
  <c r="HB579"/>
  <c r="AL579"/>
  <c r="AT579"/>
  <c r="BB579"/>
  <c r="BJ579"/>
  <c r="BR579"/>
  <c r="BZ579"/>
  <c r="CH579"/>
  <c r="CR579"/>
  <c r="CZ579"/>
  <c r="DH579"/>
  <c r="DP579"/>
  <c r="DX579"/>
  <c r="EF579"/>
  <c r="EN579"/>
  <c r="EV579"/>
  <c r="FD579"/>
  <c r="FL579"/>
  <c r="FT579"/>
  <c r="GB579"/>
  <c r="GJ579"/>
  <c r="GR579"/>
  <c r="GZ579"/>
  <c r="AQ579"/>
  <c r="AY579"/>
  <c r="BG579"/>
  <c r="BO579"/>
  <c r="BW579"/>
  <c r="CE579"/>
  <c r="CM579"/>
  <c r="CW579"/>
  <c r="DE579"/>
  <c r="DM579"/>
  <c r="DU579"/>
  <c r="EC579"/>
  <c r="EK579"/>
  <c r="ES579"/>
  <c r="FA579"/>
  <c r="FI579"/>
  <c r="FQ579"/>
  <c r="FY579"/>
  <c r="GG579"/>
  <c r="GO579"/>
  <c r="GW579"/>
  <c r="AP579"/>
  <c r="AX579"/>
  <c r="BF579"/>
  <c r="BN579"/>
  <c r="BV579"/>
  <c r="CD579"/>
  <c r="CL579"/>
  <c r="CV579"/>
  <c r="DD579"/>
  <c r="DL579"/>
  <c r="DT579"/>
  <c r="EB579"/>
  <c r="EJ579"/>
  <c r="ER579"/>
  <c r="EZ579"/>
  <c r="FH579"/>
  <c r="FP579"/>
  <c r="FX579"/>
  <c r="GF579"/>
  <c r="GN579"/>
  <c r="GV579"/>
  <c r="BC579"/>
  <c r="CI579"/>
  <c r="DQ579"/>
  <c r="EW579"/>
  <c r="GC579"/>
  <c r="AU579"/>
  <c r="CA579"/>
  <c r="DI579"/>
  <c r="EO579"/>
  <c r="FU579"/>
  <c r="HA579"/>
  <c r="BK579"/>
  <c r="CS579"/>
  <c r="DY579"/>
  <c r="FE579"/>
  <c r="GK579"/>
  <c r="DA579"/>
  <c r="BS579"/>
  <c r="GS579"/>
  <c r="AM579"/>
  <c r="FM579"/>
  <c r="EG579"/>
  <c r="CO531"/>
  <c r="AL531"/>
  <c r="AP531"/>
  <c r="AT531"/>
  <c r="AX531"/>
  <c r="BB531"/>
  <c r="BF531"/>
  <c r="BJ531"/>
  <c r="BN531"/>
  <c r="BR531"/>
  <c r="BV531"/>
  <c r="BZ531"/>
  <c r="CD531"/>
  <c r="CH531"/>
  <c r="CL531"/>
  <c r="CR531"/>
  <c r="CV531"/>
  <c r="CZ531"/>
  <c r="DD531"/>
  <c r="DH531"/>
  <c r="DL531"/>
  <c r="DP531"/>
  <c r="DT531"/>
  <c r="DX531"/>
  <c r="EB531"/>
  <c r="EF531"/>
  <c r="EJ531"/>
  <c r="EN531"/>
  <c r="ER531"/>
  <c r="EV531"/>
  <c r="EZ531"/>
  <c r="FD531"/>
  <c r="FH531"/>
  <c r="FL531"/>
  <c r="FP531"/>
  <c r="FT531"/>
  <c r="FX531"/>
  <c r="GB531"/>
  <c r="GF531"/>
  <c r="GJ531"/>
  <c r="GN531"/>
  <c r="GR531"/>
  <c r="GV531"/>
  <c r="GZ531"/>
  <c r="CN531"/>
  <c r="AK531"/>
  <c r="AO531"/>
  <c r="AS531"/>
  <c r="AW531"/>
  <c r="BA531"/>
  <c r="BE531"/>
  <c r="BI531"/>
  <c r="BM531"/>
  <c r="BQ531"/>
  <c r="BU531"/>
  <c r="BY531"/>
  <c r="CC531"/>
  <c r="CG531"/>
  <c r="CK531"/>
  <c r="CQ531"/>
  <c r="CU531"/>
  <c r="CY531"/>
  <c r="DC531"/>
  <c r="DG531"/>
  <c r="DK531"/>
  <c r="DO531"/>
  <c r="DS531"/>
  <c r="DW531"/>
  <c r="EA531"/>
  <c r="EE531"/>
  <c r="EI531"/>
  <c r="EM531"/>
  <c r="EQ531"/>
  <c r="EU531"/>
  <c r="EY531"/>
  <c r="FC531"/>
  <c r="FG531"/>
  <c r="FK531"/>
  <c r="FO531"/>
  <c r="FS531"/>
  <c r="FW531"/>
  <c r="GA531"/>
  <c r="GE531"/>
  <c r="GI531"/>
  <c r="AJ531"/>
  <c r="AR531"/>
  <c r="AZ531"/>
  <c r="BH531"/>
  <c r="BP531"/>
  <c r="BX531"/>
  <c r="CF531"/>
  <c r="CP531"/>
  <c r="CX531"/>
  <c r="DF531"/>
  <c r="DN531"/>
  <c r="DV531"/>
  <c r="ED531"/>
  <c r="EL531"/>
  <c r="ET531"/>
  <c r="FB531"/>
  <c r="FJ531"/>
  <c r="FR531"/>
  <c r="FZ531"/>
  <c r="GH531"/>
  <c r="GO531"/>
  <c r="GT531"/>
  <c r="GY531"/>
  <c r="AQ531"/>
  <c r="AY531"/>
  <c r="BG531"/>
  <c r="BO531"/>
  <c r="BW531"/>
  <c r="CE531"/>
  <c r="CM531"/>
  <c r="CW531"/>
  <c r="DE531"/>
  <c r="DM531"/>
  <c r="DU531"/>
  <c r="EC531"/>
  <c r="EK531"/>
  <c r="ES531"/>
  <c r="FA531"/>
  <c r="FI531"/>
  <c r="FQ531"/>
  <c r="FY531"/>
  <c r="GG531"/>
  <c r="GM531"/>
  <c r="GS531"/>
  <c r="GX531"/>
  <c r="HC531"/>
  <c r="AM531"/>
  <c r="AU531"/>
  <c r="BC531"/>
  <c r="BK531"/>
  <c r="BS531"/>
  <c r="CA531"/>
  <c r="CI531"/>
  <c r="CS531"/>
  <c r="DA531"/>
  <c r="DI531"/>
  <c r="DQ531"/>
  <c r="DY531"/>
  <c r="EG531"/>
  <c r="EO531"/>
  <c r="EW531"/>
  <c r="FE531"/>
  <c r="FM531"/>
  <c r="FU531"/>
  <c r="GC531"/>
  <c r="GK531"/>
  <c r="GP531"/>
  <c r="GU531"/>
  <c r="AV531"/>
  <c r="CB531"/>
  <c r="DJ531"/>
  <c r="EP531"/>
  <c r="FV531"/>
  <c r="GW531"/>
  <c r="BL531"/>
  <c r="CT531"/>
  <c r="DZ531"/>
  <c r="FF531"/>
  <c r="GL531"/>
  <c r="HB531"/>
  <c r="BD531"/>
  <c r="CJ531"/>
  <c r="DR531"/>
  <c r="EX531"/>
  <c r="GD531"/>
  <c r="HA531"/>
  <c r="BT531"/>
  <c r="GQ531"/>
  <c r="AN531"/>
  <c r="FN531"/>
  <c r="DB531"/>
  <c r="EH531"/>
  <c r="CO517"/>
  <c r="CN517"/>
  <c r="EV517"/>
  <c r="FX517"/>
  <c r="GN517"/>
  <c r="AK517"/>
  <c r="AO517"/>
  <c r="AS517"/>
  <c r="AW517"/>
  <c r="BA517"/>
  <c r="BE517"/>
  <c r="BI517"/>
  <c r="BM517"/>
  <c r="BQ517"/>
  <c r="BU517"/>
  <c r="BY517"/>
  <c r="CC517"/>
  <c r="CG517"/>
  <c r="CK517"/>
  <c r="CQ517"/>
  <c r="CU517"/>
  <c r="CY517"/>
  <c r="DC517"/>
  <c r="DG517"/>
  <c r="DK517"/>
  <c r="DO517"/>
  <c r="DS517"/>
  <c r="DW517"/>
  <c r="EA517"/>
  <c r="EE517"/>
  <c r="EI517"/>
  <c r="EM517"/>
  <c r="EQ517"/>
  <c r="EU517"/>
  <c r="EY517"/>
  <c r="FC517"/>
  <c r="FG517"/>
  <c r="FK517"/>
  <c r="FO517"/>
  <c r="FS517"/>
  <c r="FW517"/>
  <c r="GA517"/>
  <c r="GE517"/>
  <c r="GI517"/>
  <c r="GM517"/>
  <c r="GQ517"/>
  <c r="GU517"/>
  <c r="GY517"/>
  <c r="HC517"/>
  <c r="AP517"/>
  <c r="BB517"/>
  <c r="BN517"/>
  <c r="BZ517"/>
  <c r="CL517"/>
  <c r="CV517"/>
  <c r="DH517"/>
  <c r="DT517"/>
  <c r="EF517"/>
  <c r="ER517"/>
  <c r="FH517"/>
  <c r="FT517"/>
  <c r="GJ517"/>
  <c r="GZ517"/>
  <c r="AJ517"/>
  <c r="AN517"/>
  <c r="AR517"/>
  <c r="AV517"/>
  <c r="AZ517"/>
  <c r="BD517"/>
  <c r="BH517"/>
  <c r="BL517"/>
  <c r="BP517"/>
  <c r="BT517"/>
  <c r="BX517"/>
  <c r="CB517"/>
  <c r="CF517"/>
  <c r="CJ517"/>
  <c r="CP517"/>
  <c r="CT517"/>
  <c r="CX517"/>
  <c r="DB517"/>
  <c r="DF517"/>
  <c r="DJ517"/>
  <c r="DN517"/>
  <c r="DR517"/>
  <c r="DV517"/>
  <c r="DZ517"/>
  <c r="ED517"/>
  <c r="EH517"/>
  <c r="EL517"/>
  <c r="EP517"/>
  <c r="ET517"/>
  <c r="EX517"/>
  <c r="FB517"/>
  <c r="FF517"/>
  <c r="FJ517"/>
  <c r="FN517"/>
  <c r="FR517"/>
  <c r="FV517"/>
  <c r="FZ517"/>
  <c r="GD517"/>
  <c r="GH517"/>
  <c r="GL517"/>
  <c r="GP517"/>
  <c r="GT517"/>
  <c r="GX517"/>
  <c r="HB517"/>
  <c r="AT517"/>
  <c r="BF517"/>
  <c r="BR517"/>
  <c r="CD517"/>
  <c r="CR517"/>
  <c r="DD517"/>
  <c r="DP517"/>
  <c r="EB517"/>
  <c r="EN517"/>
  <c r="FD517"/>
  <c r="FL517"/>
  <c r="GB517"/>
  <c r="GV517"/>
  <c r="AM517"/>
  <c r="AQ517"/>
  <c r="AU517"/>
  <c r="AY517"/>
  <c r="BC517"/>
  <c r="BG517"/>
  <c r="BK517"/>
  <c r="BO517"/>
  <c r="BS517"/>
  <c r="BW517"/>
  <c r="CA517"/>
  <c r="CE517"/>
  <c r="CI517"/>
  <c r="CM517"/>
  <c r="CS517"/>
  <c r="CW517"/>
  <c r="DA517"/>
  <c r="DE517"/>
  <c r="DI517"/>
  <c r="DM517"/>
  <c r="DQ517"/>
  <c r="DU517"/>
  <c r="DY517"/>
  <c r="EC517"/>
  <c r="EG517"/>
  <c r="EK517"/>
  <c r="EO517"/>
  <c r="ES517"/>
  <c r="EW517"/>
  <c r="FA517"/>
  <c r="FE517"/>
  <c r="FI517"/>
  <c r="FM517"/>
  <c r="FQ517"/>
  <c r="FU517"/>
  <c r="FY517"/>
  <c r="GC517"/>
  <c r="GG517"/>
  <c r="GK517"/>
  <c r="GO517"/>
  <c r="GS517"/>
  <c r="GW517"/>
  <c r="HA517"/>
  <c r="AL517"/>
  <c r="AX517"/>
  <c r="BJ517"/>
  <c r="BV517"/>
  <c r="CH517"/>
  <c r="CZ517"/>
  <c r="DL517"/>
  <c r="DX517"/>
  <c r="EJ517"/>
  <c r="EZ517"/>
  <c r="FP517"/>
  <c r="GF517"/>
  <c r="GR517"/>
  <c r="CO476"/>
  <c r="CN476"/>
  <c r="AM476"/>
  <c r="AQ476"/>
  <c r="AU476"/>
  <c r="AY476"/>
  <c r="BC476"/>
  <c r="BG476"/>
  <c r="BK476"/>
  <c r="BO476"/>
  <c r="BS476"/>
  <c r="BW476"/>
  <c r="CA476"/>
  <c r="CE476"/>
  <c r="CI476"/>
  <c r="CM476"/>
  <c r="CS476"/>
  <c r="CW476"/>
  <c r="DA476"/>
  <c r="DE476"/>
  <c r="DI476"/>
  <c r="DM476"/>
  <c r="DQ476"/>
  <c r="DU476"/>
  <c r="DY476"/>
  <c r="EC476"/>
  <c r="EG476"/>
  <c r="EK476"/>
  <c r="EO476"/>
  <c r="ES476"/>
  <c r="EW476"/>
  <c r="FA476"/>
  <c r="FE476"/>
  <c r="FI476"/>
  <c r="FM476"/>
  <c r="FQ476"/>
  <c r="FU476"/>
  <c r="FY476"/>
  <c r="GC476"/>
  <c r="GG476"/>
  <c r="GK476"/>
  <c r="GO476"/>
  <c r="GS476"/>
  <c r="GW476"/>
  <c r="HA476"/>
  <c r="AJ476"/>
  <c r="AO476"/>
  <c r="AT476"/>
  <c r="AZ476"/>
  <c r="BE476"/>
  <c r="BJ476"/>
  <c r="BP476"/>
  <c r="BU476"/>
  <c r="BZ476"/>
  <c r="CF476"/>
  <c r="CK476"/>
  <c r="CR476"/>
  <c r="CX476"/>
  <c r="DC476"/>
  <c r="DH476"/>
  <c r="DN476"/>
  <c r="DS476"/>
  <c r="DX476"/>
  <c r="ED476"/>
  <c r="EI476"/>
  <c r="EN476"/>
  <c r="ET476"/>
  <c r="EY476"/>
  <c r="FD476"/>
  <c r="FJ476"/>
  <c r="FO476"/>
  <c r="FT476"/>
  <c r="FZ476"/>
  <c r="GE476"/>
  <c r="GJ476"/>
  <c r="GP476"/>
  <c r="GU476"/>
  <c r="GZ476"/>
  <c r="AN476"/>
  <c r="AS476"/>
  <c r="AX476"/>
  <c r="BD476"/>
  <c r="BI476"/>
  <c r="BN476"/>
  <c r="BT476"/>
  <c r="BY476"/>
  <c r="CD476"/>
  <c r="CJ476"/>
  <c r="CQ476"/>
  <c r="CV476"/>
  <c r="DB476"/>
  <c r="DG476"/>
  <c r="DL476"/>
  <c r="DR476"/>
  <c r="DW476"/>
  <c r="EB476"/>
  <c r="EH476"/>
  <c r="EM476"/>
  <c r="ER476"/>
  <c r="EX476"/>
  <c r="FC476"/>
  <c r="FH476"/>
  <c r="FN476"/>
  <c r="FS476"/>
  <c r="FX476"/>
  <c r="GD476"/>
  <c r="GI476"/>
  <c r="GN476"/>
  <c r="GT476"/>
  <c r="GY476"/>
  <c r="AK476"/>
  <c r="AP476"/>
  <c r="AV476"/>
  <c r="BA476"/>
  <c r="BF476"/>
  <c r="BL476"/>
  <c r="BQ476"/>
  <c r="BV476"/>
  <c r="CB476"/>
  <c r="CG476"/>
  <c r="CL476"/>
  <c r="CT476"/>
  <c r="CY476"/>
  <c r="DD476"/>
  <c r="DJ476"/>
  <c r="DO476"/>
  <c r="DT476"/>
  <c r="DZ476"/>
  <c r="EE476"/>
  <c r="EJ476"/>
  <c r="EP476"/>
  <c r="EU476"/>
  <c r="EZ476"/>
  <c r="FF476"/>
  <c r="FK476"/>
  <c r="FP476"/>
  <c r="FV476"/>
  <c r="GA476"/>
  <c r="GF476"/>
  <c r="GL476"/>
  <c r="GQ476"/>
  <c r="GV476"/>
  <c r="HB476"/>
  <c r="AW476"/>
  <c r="BR476"/>
  <c r="CP476"/>
  <c r="DK476"/>
  <c r="EF476"/>
  <c r="FB476"/>
  <c r="FW476"/>
  <c r="GR476"/>
  <c r="AR476"/>
  <c r="BM476"/>
  <c r="CH476"/>
  <c r="DF476"/>
  <c r="EA476"/>
  <c r="EV476"/>
  <c r="FR476"/>
  <c r="GM476"/>
  <c r="AL476"/>
  <c r="BH476"/>
  <c r="CC476"/>
  <c r="CZ476"/>
  <c r="DV476"/>
  <c r="EQ476"/>
  <c r="FL476"/>
  <c r="GH476"/>
  <c r="HC476"/>
  <c r="BB476"/>
  <c r="BX476"/>
  <c r="CU476"/>
  <c r="DP476"/>
  <c r="EL476"/>
  <c r="FG476"/>
  <c r="GB476"/>
  <c r="GX476"/>
  <c r="CO401"/>
  <c r="CN401"/>
  <c r="AM401"/>
  <c r="AQ401"/>
  <c r="AU401"/>
  <c r="AY401"/>
  <c r="BC401"/>
  <c r="BG401"/>
  <c r="BK401"/>
  <c r="BO401"/>
  <c r="BS401"/>
  <c r="BW401"/>
  <c r="CA401"/>
  <c r="CE401"/>
  <c r="CI401"/>
  <c r="CM401"/>
  <c r="CS401"/>
  <c r="CW401"/>
  <c r="DA401"/>
  <c r="DE401"/>
  <c r="DI401"/>
  <c r="DM401"/>
  <c r="DQ401"/>
  <c r="DU401"/>
  <c r="DY401"/>
  <c r="EC401"/>
  <c r="EG401"/>
  <c r="EK401"/>
  <c r="EO401"/>
  <c r="ES401"/>
  <c r="EW401"/>
  <c r="FA401"/>
  <c r="FE401"/>
  <c r="FI401"/>
  <c r="FM401"/>
  <c r="FQ401"/>
  <c r="FU401"/>
  <c r="FY401"/>
  <c r="GC401"/>
  <c r="GG401"/>
  <c r="GK401"/>
  <c r="GO401"/>
  <c r="GS401"/>
  <c r="GW401"/>
  <c r="HA401"/>
  <c r="AL401"/>
  <c r="AP401"/>
  <c r="AT401"/>
  <c r="AX401"/>
  <c r="BB401"/>
  <c r="BF401"/>
  <c r="BJ401"/>
  <c r="BN401"/>
  <c r="BR401"/>
  <c r="BV401"/>
  <c r="BZ401"/>
  <c r="CD401"/>
  <c r="CH401"/>
  <c r="CL401"/>
  <c r="CR401"/>
  <c r="CV401"/>
  <c r="CZ401"/>
  <c r="DD401"/>
  <c r="DH401"/>
  <c r="DL401"/>
  <c r="DP401"/>
  <c r="DT401"/>
  <c r="DX401"/>
  <c r="EB401"/>
  <c r="EF401"/>
  <c r="EJ401"/>
  <c r="EN401"/>
  <c r="ER401"/>
  <c r="EV401"/>
  <c r="EZ401"/>
  <c r="FD401"/>
  <c r="FH401"/>
  <c r="FL401"/>
  <c r="FP401"/>
  <c r="FT401"/>
  <c r="FX401"/>
  <c r="GB401"/>
  <c r="GF401"/>
  <c r="GJ401"/>
  <c r="GN401"/>
  <c r="GR401"/>
  <c r="GV401"/>
  <c r="GZ401"/>
  <c r="AJ401"/>
  <c r="AR401"/>
  <c r="AZ401"/>
  <c r="BH401"/>
  <c r="BP401"/>
  <c r="BX401"/>
  <c r="CF401"/>
  <c r="CP401"/>
  <c r="CX401"/>
  <c r="DF401"/>
  <c r="DN401"/>
  <c r="DV401"/>
  <c r="ED401"/>
  <c r="EL401"/>
  <c r="ET401"/>
  <c r="FB401"/>
  <c r="FJ401"/>
  <c r="FR401"/>
  <c r="FZ401"/>
  <c r="GH401"/>
  <c r="GP401"/>
  <c r="GX401"/>
  <c r="AO401"/>
  <c r="AW401"/>
  <c r="BE401"/>
  <c r="BM401"/>
  <c r="BU401"/>
  <c r="CC401"/>
  <c r="CK401"/>
  <c r="CU401"/>
  <c r="DC401"/>
  <c r="DK401"/>
  <c r="DS401"/>
  <c r="EA401"/>
  <c r="EI401"/>
  <c r="EQ401"/>
  <c r="EY401"/>
  <c r="FG401"/>
  <c r="FO401"/>
  <c r="FW401"/>
  <c r="GE401"/>
  <c r="GM401"/>
  <c r="GU401"/>
  <c r="HC401"/>
  <c r="AK401"/>
  <c r="AS401"/>
  <c r="BA401"/>
  <c r="BI401"/>
  <c r="BQ401"/>
  <c r="BY401"/>
  <c r="CG401"/>
  <c r="CQ401"/>
  <c r="CY401"/>
  <c r="DG401"/>
  <c r="DO401"/>
  <c r="DW401"/>
  <c r="EE401"/>
  <c r="EM401"/>
  <c r="EU401"/>
  <c r="FC401"/>
  <c r="FK401"/>
  <c r="FS401"/>
  <c r="GA401"/>
  <c r="GI401"/>
  <c r="GQ401"/>
  <c r="GY401"/>
  <c r="BL401"/>
  <c r="CT401"/>
  <c r="DZ401"/>
  <c r="FF401"/>
  <c r="GL401"/>
  <c r="BD401"/>
  <c r="CJ401"/>
  <c r="DR401"/>
  <c r="EX401"/>
  <c r="GD401"/>
  <c r="AV401"/>
  <c r="CB401"/>
  <c r="DJ401"/>
  <c r="EP401"/>
  <c r="FV401"/>
  <c r="HB401"/>
  <c r="AN401"/>
  <c r="BT401"/>
  <c r="DB401"/>
  <c r="EH401"/>
  <c r="FN401"/>
  <c r="GT401"/>
  <c r="CO387"/>
  <c r="CN387"/>
  <c r="AM387"/>
  <c r="AQ387"/>
  <c r="AU387"/>
  <c r="AY387"/>
  <c r="BC387"/>
  <c r="BG387"/>
  <c r="BK387"/>
  <c r="BO387"/>
  <c r="BS387"/>
  <c r="BW387"/>
  <c r="CA387"/>
  <c r="CE387"/>
  <c r="CI387"/>
  <c r="CM387"/>
  <c r="CS387"/>
  <c r="CW387"/>
  <c r="DA387"/>
  <c r="DE387"/>
  <c r="DI387"/>
  <c r="DM387"/>
  <c r="DQ387"/>
  <c r="DU387"/>
  <c r="DY387"/>
  <c r="EC387"/>
  <c r="EG387"/>
  <c r="EK387"/>
  <c r="EO387"/>
  <c r="ES387"/>
  <c r="EW387"/>
  <c r="FA387"/>
  <c r="FE387"/>
  <c r="FI387"/>
  <c r="FM387"/>
  <c r="FQ387"/>
  <c r="FU387"/>
  <c r="FY387"/>
  <c r="GC387"/>
  <c r="GG387"/>
  <c r="GK387"/>
  <c r="GO387"/>
  <c r="GS387"/>
  <c r="GW387"/>
  <c r="HA387"/>
  <c r="AL387"/>
  <c r="AP387"/>
  <c r="AT387"/>
  <c r="AX387"/>
  <c r="BB387"/>
  <c r="BF387"/>
  <c r="BJ387"/>
  <c r="BN387"/>
  <c r="BR387"/>
  <c r="BV387"/>
  <c r="BZ387"/>
  <c r="CD387"/>
  <c r="CH387"/>
  <c r="CL387"/>
  <c r="CR387"/>
  <c r="CV387"/>
  <c r="CZ387"/>
  <c r="DD387"/>
  <c r="DH387"/>
  <c r="DL387"/>
  <c r="DP387"/>
  <c r="DT387"/>
  <c r="DX387"/>
  <c r="EB387"/>
  <c r="EF387"/>
  <c r="EJ387"/>
  <c r="EN387"/>
  <c r="ER387"/>
  <c r="EV387"/>
  <c r="EZ387"/>
  <c r="FD387"/>
  <c r="FH387"/>
  <c r="FL387"/>
  <c r="FP387"/>
  <c r="FT387"/>
  <c r="FX387"/>
  <c r="GB387"/>
  <c r="GF387"/>
  <c r="GJ387"/>
  <c r="GN387"/>
  <c r="GR387"/>
  <c r="GV387"/>
  <c r="GZ387"/>
  <c r="AN387"/>
  <c r="AV387"/>
  <c r="BD387"/>
  <c r="BL387"/>
  <c r="BT387"/>
  <c r="CB387"/>
  <c r="CJ387"/>
  <c r="CT387"/>
  <c r="DB387"/>
  <c r="DJ387"/>
  <c r="DR387"/>
  <c r="DZ387"/>
  <c r="EH387"/>
  <c r="EP387"/>
  <c r="EX387"/>
  <c r="FF387"/>
  <c r="FN387"/>
  <c r="FV387"/>
  <c r="GD387"/>
  <c r="GL387"/>
  <c r="GT387"/>
  <c r="HB387"/>
  <c r="AK387"/>
  <c r="AS387"/>
  <c r="BA387"/>
  <c r="BI387"/>
  <c r="BQ387"/>
  <c r="BY387"/>
  <c r="CG387"/>
  <c r="CQ387"/>
  <c r="CY387"/>
  <c r="DG387"/>
  <c r="DO387"/>
  <c r="DW387"/>
  <c r="EE387"/>
  <c r="EM387"/>
  <c r="EU387"/>
  <c r="FC387"/>
  <c r="FK387"/>
  <c r="FS387"/>
  <c r="GA387"/>
  <c r="GI387"/>
  <c r="GQ387"/>
  <c r="GY387"/>
  <c r="AJ387"/>
  <c r="AR387"/>
  <c r="AZ387"/>
  <c r="BH387"/>
  <c r="BP387"/>
  <c r="BX387"/>
  <c r="CF387"/>
  <c r="CP387"/>
  <c r="CX387"/>
  <c r="DF387"/>
  <c r="DN387"/>
  <c r="DV387"/>
  <c r="ED387"/>
  <c r="EL387"/>
  <c r="ET387"/>
  <c r="FB387"/>
  <c r="FJ387"/>
  <c r="FR387"/>
  <c r="FZ387"/>
  <c r="GH387"/>
  <c r="GP387"/>
  <c r="GX387"/>
  <c r="AO387"/>
  <c r="AW387"/>
  <c r="BE387"/>
  <c r="BM387"/>
  <c r="BU387"/>
  <c r="CC387"/>
  <c r="CK387"/>
  <c r="CU387"/>
  <c r="DC387"/>
  <c r="DK387"/>
  <c r="DS387"/>
  <c r="EA387"/>
  <c r="EI387"/>
  <c r="EQ387"/>
  <c r="EY387"/>
  <c r="FG387"/>
  <c r="FO387"/>
  <c r="FW387"/>
  <c r="GE387"/>
  <c r="GM387"/>
  <c r="GU387"/>
  <c r="HC387"/>
  <c r="CO318"/>
  <c r="CN318"/>
  <c r="AM318"/>
  <c r="AQ318"/>
  <c r="AU318"/>
  <c r="AY318"/>
  <c r="BC318"/>
  <c r="BG318"/>
  <c r="BK318"/>
  <c r="BO318"/>
  <c r="BS318"/>
  <c r="BW318"/>
  <c r="CA318"/>
  <c r="CE318"/>
  <c r="CI318"/>
  <c r="CM318"/>
  <c r="CS318"/>
  <c r="CW318"/>
  <c r="DA318"/>
  <c r="DE318"/>
  <c r="DI318"/>
  <c r="DM318"/>
  <c r="DQ318"/>
  <c r="DU318"/>
  <c r="DY318"/>
  <c r="EC318"/>
  <c r="EG318"/>
  <c r="EK318"/>
  <c r="EO318"/>
  <c r="ES318"/>
  <c r="EW318"/>
  <c r="FA318"/>
  <c r="FE318"/>
  <c r="FI318"/>
  <c r="FM318"/>
  <c r="FQ318"/>
  <c r="FU318"/>
  <c r="FY318"/>
  <c r="GC318"/>
  <c r="GG318"/>
  <c r="GK318"/>
  <c r="GO318"/>
  <c r="GS318"/>
  <c r="GW318"/>
  <c r="HA318"/>
  <c r="AL318"/>
  <c r="AP318"/>
  <c r="AT318"/>
  <c r="AX318"/>
  <c r="BB318"/>
  <c r="BF318"/>
  <c r="BJ318"/>
  <c r="BN318"/>
  <c r="BR318"/>
  <c r="BV318"/>
  <c r="BZ318"/>
  <c r="CD318"/>
  <c r="CH318"/>
  <c r="CL318"/>
  <c r="CR318"/>
  <c r="CV318"/>
  <c r="CZ318"/>
  <c r="DD318"/>
  <c r="DH318"/>
  <c r="DL318"/>
  <c r="DP318"/>
  <c r="DT318"/>
  <c r="DX318"/>
  <c r="EB318"/>
  <c r="EF318"/>
  <c r="EJ318"/>
  <c r="EN318"/>
  <c r="ER318"/>
  <c r="EV318"/>
  <c r="EZ318"/>
  <c r="FD318"/>
  <c r="FH318"/>
  <c r="FL318"/>
  <c r="FP318"/>
  <c r="FT318"/>
  <c r="FX318"/>
  <c r="GB318"/>
  <c r="GF318"/>
  <c r="GJ318"/>
  <c r="GN318"/>
  <c r="GR318"/>
  <c r="GV318"/>
  <c r="GZ318"/>
  <c r="AN318"/>
  <c r="AV318"/>
  <c r="BD318"/>
  <c r="BL318"/>
  <c r="BT318"/>
  <c r="CB318"/>
  <c r="CJ318"/>
  <c r="CT318"/>
  <c r="DB318"/>
  <c r="DJ318"/>
  <c r="DR318"/>
  <c r="DZ318"/>
  <c r="EH318"/>
  <c r="EP318"/>
  <c r="EX318"/>
  <c r="FF318"/>
  <c r="FN318"/>
  <c r="FV318"/>
  <c r="GD318"/>
  <c r="GL318"/>
  <c r="GT318"/>
  <c r="HB318"/>
  <c r="AK318"/>
  <c r="AS318"/>
  <c r="BA318"/>
  <c r="BI318"/>
  <c r="BQ318"/>
  <c r="BY318"/>
  <c r="CG318"/>
  <c r="CQ318"/>
  <c r="CY318"/>
  <c r="DG318"/>
  <c r="DO318"/>
  <c r="DW318"/>
  <c r="EE318"/>
  <c r="EM318"/>
  <c r="EU318"/>
  <c r="FC318"/>
  <c r="FK318"/>
  <c r="FS318"/>
  <c r="GA318"/>
  <c r="GI318"/>
  <c r="GQ318"/>
  <c r="GY318"/>
  <c r="AJ318"/>
  <c r="AR318"/>
  <c r="AZ318"/>
  <c r="BH318"/>
  <c r="BP318"/>
  <c r="BX318"/>
  <c r="CF318"/>
  <c r="CP318"/>
  <c r="CX318"/>
  <c r="DF318"/>
  <c r="DN318"/>
  <c r="DV318"/>
  <c r="ED318"/>
  <c r="EL318"/>
  <c r="ET318"/>
  <c r="FB318"/>
  <c r="FJ318"/>
  <c r="FR318"/>
  <c r="FZ318"/>
  <c r="GH318"/>
  <c r="GP318"/>
  <c r="GX318"/>
  <c r="BE318"/>
  <c r="CK318"/>
  <c r="DS318"/>
  <c r="EY318"/>
  <c r="GE318"/>
  <c r="AW318"/>
  <c r="CC318"/>
  <c r="DK318"/>
  <c r="EQ318"/>
  <c r="FW318"/>
  <c r="HC318"/>
  <c r="AO318"/>
  <c r="BU318"/>
  <c r="DC318"/>
  <c r="EI318"/>
  <c r="FO318"/>
  <c r="GU318"/>
  <c r="BM318"/>
  <c r="CU318"/>
  <c r="EA318"/>
  <c r="FG318"/>
  <c r="GM318"/>
  <c r="CO666"/>
  <c r="CN666"/>
  <c r="AM666"/>
  <c r="AQ666"/>
  <c r="AU666"/>
  <c r="AY666"/>
  <c r="BC666"/>
  <c r="BG666"/>
  <c r="BK666"/>
  <c r="BO666"/>
  <c r="BS666"/>
  <c r="BW666"/>
  <c r="CA666"/>
  <c r="CE666"/>
  <c r="CI666"/>
  <c r="CM666"/>
  <c r="CS666"/>
  <c r="CW666"/>
  <c r="DA666"/>
  <c r="DE666"/>
  <c r="DI666"/>
  <c r="DM666"/>
  <c r="DQ666"/>
  <c r="DU666"/>
  <c r="DY666"/>
  <c r="EC666"/>
  <c r="EG666"/>
  <c r="EK666"/>
  <c r="EO666"/>
  <c r="ES666"/>
  <c r="EW666"/>
  <c r="FA666"/>
  <c r="FE666"/>
  <c r="FI666"/>
  <c r="FM666"/>
  <c r="FQ666"/>
  <c r="FU666"/>
  <c r="FY666"/>
  <c r="GC666"/>
  <c r="GG666"/>
  <c r="GK666"/>
  <c r="GO666"/>
  <c r="GS666"/>
  <c r="GW666"/>
  <c r="HA666"/>
  <c r="AL666"/>
  <c r="AR666"/>
  <c r="AW666"/>
  <c r="BB666"/>
  <c r="BH666"/>
  <c r="BM666"/>
  <c r="BR666"/>
  <c r="BX666"/>
  <c r="CC666"/>
  <c r="CH666"/>
  <c r="CP666"/>
  <c r="CU666"/>
  <c r="CZ666"/>
  <c r="DF666"/>
  <c r="DK666"/>
  <c r="DP666"/>
  <c r="DV666"/>
  <c r="EA666"/>
  <c r="EF666"/>
  <c r="EL666"/>
  <c r="EQ666"/>
  <c r="EV666"/>
  <c r="FB666"/>
  <c r="FG666"/>
  <c r="FL666"/>
  <c r="FR666"/>
  <c r="FW666"/>
  <c r="GB666"/>
  <c r="GH666"/>
  <c r="GM666"/>
  <c r="GR666"/>
  <c r="GX666"/>
  <c r="HC666"/>
  <c r="AK666"/>
  <c r="AP666"/>
  <c r="AV666"/>
  <c r="BA666"/>
  <c r="BF666"/>
  <c r="BL666"/>
  <c r="BQ666"/>
  <c r="BV666"/>
  <c r="CB666"/>
  <c r="CG666"/>
  <c r="CL666"/>
  <c r="CT666"/>
  <c r="CY666"/>
  <c r="DD666"/>
  <c r="DJ666"/>
  <c r="DO666"/>
  <c r="DT666"/>
  <c r="DZ666"/>
  <c r="EE666"/>
  <c r="EJ666"/>
  <c r="EP666"/>
  <c r="EU666"/>
  <c r="EZ666"/>
  <c r="FF666"/>
  <c r="FK666"/>
  <c r="FP666"/>
  <c r="FV666"/>
  <c r="GA666"/>
  <c r="GF666"/>
  <c r="GL666"/>
  <c r="GQ666"/>
  <c r="GV666"/>
  <c r="HB666"/>
  <c r="AJ666"/>
  <c r="AO666"/>
  <c r="AT666"/>
  <c r="AZ666"/>
  <c r="BE666"/>
  <c r="BJ666"/>
  <c r="BP666"/>
  <c r="BU666"/>
  <c r="BZ666"/>
  <c r="CF666"/>
  <c r="CK666"/>
  <c r="CR666"/>
  <c r="CX666"/>
  <c r="DC666"/>
  <c r="DH666"/>
  <c r="DN666"/>
  <c r="DS666"/>
  <c r="DX666"/>
  <c r="ED666"/>
  <c r="EI666"/>
  <c r="EN666"/>
  <c r="ET666"/>
  <c r="EY666"/>
  <c r="FD666"/>
  <c r="FJ666"/>
  <c r="FO666"/>
  <c r="FT666"/>
  <c r="FZ666"/>
  <c r="GE666"/>
  <c r="GJ666"/>
  <c r="GP666"/>
  <c r="GU666"/>
  <c r="GZ666"/>
  <c r="BD666"/>
  <c r="BY666"/>
  <c r="CV666"/>
  <c r="DR666"/>
  <c r="EM666"/>
  <c r="FH666"/>
  <c r="GD666"/>
  <c r="GY666"/>
  <c r="AX666"/>
  <c r="BT666"/>
  <c r="CQ666"/>
  <c r="DL666"/>
  <c r="EH666"/>
  <c r="FC666"/>
  <c r="FX666"/>
  <c r="GT666"/>
  <c r="AN666"/>
  <c r="BI666"/>
  <c r="CD666"/>
  <c r="DB666"/>
  <c r="DW666"/>
  <c r="ER666"/>
  <c r="FN666"/>
  <c r="GI666"/>
  <c r="BN666"/>
  <c r="EX666"/>
  <c r="AS666"/>
  <c r="EB666"/>
  <c r="DG666"/>
  <c r="GN666"/>
  <c r="FS666"/>
  <c r="CJ666"/>
  <c r="CO135"/>
  <c r="CN135"/>
  <c r="AM135"/>
  <c r="AQ135"/>
  <c r="AU135"/>
  <c r="AY135"/>
  <c r="BC135"/>
  <c r="BG135"/>
  <c r="BK135"/>
  <c r="BO135"/>
  <c r="BS135"/>
  <c r="BW135"/>
  <c r="CA135"/>
  <c r="CE135"/>
  <c r="CI135"/>
  <c r="CM135"/>
  <c r="CS135"/>
  <c r="CW135"/>
  <c r="DA135"/>
  <c r="DE135"/>
  <c r="DI135"/>
  <c r="DM135"/>
  <c r="DQ135"/>
  <c r="DU135"/>
  <c r="DY135"/>
  <c r="EC135"/>
  <c r="EG135"/>
  <c r="EK135"/>
  <c r="EO135"/>
  <c r="ES135"/>
  <c r="EW135"/>
  <c r="FA135"/>
  <c r="FE135"/>
  <c r="FI135"/>
  <c r="FM135"/>
  <c r="FQ135"/>
  <c r="FU135"/>
  <c r="FY135"/>
  <c r="GC135"/>
  <c r="GG135"/>
  <c r="GK135"/>
  <c r="GO135"/>
  <c r="GS135"/>
  <c r="GW135"/>
  <c r="HA135"/>
  <c r="AJ135"/>
  <c r="AO135"/>
  <c r="AT135"/>
  <c r="AZ135"/>
  <c r="BE135"/>
  <c r="BJ135"/>
  <c r="BP135"/>
  <c r="BU135"/>
  <c r="BZ135"/>
  <c r="CF135"/>
  <c r="CK135"/>
  <c r="CR135"/>
  <c r="CX135"/>
  <c r="DC135"/>
  <c r="DH135"/>
  <c r="DN135"/>
  <c r="DS135"/>
  <c r="DX135"/>
  <c r="ED135"/>
  <c r="EI135"/>
  <c r="EN135"/>
  <c r="ET135"/>
  <c r="EY135"/>
  <c r="FD135"/>
  <c r="FJ135"/>
  <c r="FO135"/>
  <c r="FT135"/>
  <c r="FZ135"/>
  <c r="GE135"/>
  <c r="GJ135"/>
  <c r="GP135"/>
  <c r="GU135"/>
  <c r="GZ135"/>
  <c r="AN135"/>
  <c r="AS135"/>
  <c r="AX135"/>
  <c r="BD135"/>
  <c r="BI135"/>
  <c r="BN135"/>
  <c r="BT135"/>
  <c r="BY135"/>
  <c r="CD135"/>
  <c r="CJ135"/>
  <c r="CQ135"/>
  <c r="CV135"/>
  <c r="DB135"/>
  <c r="DG135"/>
  <c r="DL135"/>
  <c r="DR135"/>
  <c r="DW135"/>
  <c r="EB135"/>
  <c r="EH135"/>
  <c r="EM135"/>
  <c r="ER135"/>
  <c r="EX135"/>
  <c r="FC135"/>
  <c r="FH135"/>
  <c r="FN135"/>
  <c r="FS135"/>
  <c r="FX135"/>
  <c r="GD135"/>
  <c r="GI135"/>
  <c r="GN135"/>
  <c r="GT135"/>
  <c r="GY135"/>
  <c r="AK135"/>
  <c r="AV135"/>
  <c r="BF135"/>
  <c r="BQ135"/>
  <c r="CB135"/>
  <c r="CL135"/>
  <c r="CY135"/>
  <c r="DJ135"/>
  <c r="DT135"/>
  <c r="EE135"/>
  <c r="EP135"/>
  <c r="EZ135"/>
  <c r="FK135"/>
  <c r="FV135"/>
  <c r="GF135"/>
  <c r="GQ135"/>
  <c r="HB135"/>
  <c r="AR135"/>
  <c r="BB135"/>
  <c r="BM135"/>
  <c r="BX135"/>
  <c r="CH135"/>
  <c r="CU135"/>
  <c r="DF135"/>
  <c r="DP135"/>
  <c r="EA135"/>
  <c r="EL135"/>
  <c r="EV135"/>
  <c r="FG135"/>
  <c r="FR135"/>
  <c r="GB135"/>
  <c r="GM135"/>
  <c r="GX135"/>
  <c r="AP135"/>
  <c r="BA135"/>
  <c r="BL135"/>
  <c r="BV135"/>
  <c r="CG135"/>
  <c r="CT135"/>
  <c r="DD135"/>
  <c r="DO135"/>
  <c r="DZ135"/>
  <c r="EJ135"/>
  <c r="EU135"/>
  <c r="FF135"/>
  <c r="FP135"/>
  <c r="GA135"/>
  <c r="GL135"/>
  <c r="GV135"/>
  <c r="BR135"/>
  <c r="DK135"/>
  <c r="FB135"/>
  <c r="GR135"/>
  <c r="BH135"/>
  <c r="CZ135"/>
  <c r="EQ135"/>
  <c r="GH135"/>
  <c r="AW135"/>
  <c r="CP135"/>
  <c r="EF135"/>
  <c r="FW135"/>
  <c r="AL135"/>
  <c r="CC135"/>
  <c r="DV135"/>
  <c r="FL135"/>
  <c r="HC135"/>
  <c r="CO223"/>
  <c r="CN223"/>
  <c r="AL223"/>
  <c r="AP223"/>
  <c r="AT223"/>
  <c r="AX223"/>
  <c r="BB223"/>
  <c r="BF223"/>
  <c r="BJ223"/>
  <c r="BN223"/>
  <c r="BR223"/>
  <c r="BV223"/>
  <c r="BZ223"/>
  <c r="CD223"/>
  <c r="CH223"/>
  <c r="CL223"/>
  <c r="CR223"/>
  <c r="CV223"/>
  <c r="CZ223"/>
  <c r="DD223"/>
  <c r="DH223"/>
  <c r="DL223"/>
  <c r="DP223"/>
  <c r="DT223"/>
  <c r="DX223"/>
  <c r="EB223"/>
  <c r="EF223"/>
  <c r="EJ223"/>
  <c r="EN223"/>
  <c r="ER223"/>
  <c r="EV223"/>
  <c r="EZ223"/>
  <c r="FD223"/>
  <c r="FH223"/>
  <c r="FL223"/>
  <c r="FP223"/>
  <c r="FT223"/>
  <c r="FX223"/>
  <c r="GB223"/>
  <c r="GF223"/>
  <c r="GJ223"/>
  <c r="GN223"/>
  <c r="GR223"/>
  <c r="GV223"/>
  <c r="GZ223"/>
  <c r="AK223"/>
  <c r="AO223"/>
  <c r="AS223"/>
  <c r="AW223"/>
  <c r="BA223"/>
  <c r="BE223"/>
  <c r="BI223"/>
  <c r="BM223"/>
  <c r="BQ223"/>
  <c r="BU223"/>
  <c r="BY223"/>
  <c r="CC223"/>
  <c r="CG223"/>
  <c r="CK223"/>
  <c r="CQ223"/>
  <c r="CU223"/>
  <c r="CY223"/>
  <c r="DC223"/>
  <c r="DG223"/>
  <c r="DK223"/>
  <c r="DO223"/>
  <c r="DS223"/>
  <c r="DW223"/>
  <c r="EA223"/>
  <c r="EE223"/>
  <c r="EI223"/>
  <c r="EM223"/>
  <c r="EQ223"/>
  <c r="EU223"/>
  <c r="EY223"/>
  <c r="FC223"/>
  <c r="FG223"/>
  <c r="FK223"/>
  <c r="FO223"/>
  <c r="FS223"/>
  <c r="FW223"/>
  <c r="GA223"/>
  <c r="GE223"/>
  <c r="GI223"/>
  <c r="GM223"/>
  <c r="GQ223"/>
  <c r="GU223"/>
  <c r="GY223"/>
  <c r="HC223"/>
  <c r="AM223"/>
  <c r="AU223"/>
  <c r="BC223"/>
  <c r="BK223"/>
  <c r="BS223"/>
  <c r="CA223"/>
  <c r="CI223"/>
  <c r="CS223"/>
  <c r="DA223"/>
  <c r="DI223"/>
  <c r="DQ223"/>
  <c r="DY223"/>
  <c r="EG223"/>
  <c r="EO223"/>
  <c r="EW223"/>
  <c r="FE223"/>
  <c r="FM223"/>
  <c r="FU223"/>
  <c r="GC223"/>
  <c r="GK223"/>
  <c r="GS223"/>
  <c r="HA223"/>
  <c r="AJ223"/>
  <c r="AR223"/>
  <c r="AZ223"/>
  <c r="BH223"/>
  <c r="BP223"/>
  <c r="BX223"/>
  <c r="CF223"/>
  <c r="CP223"/>
  <c r="CX223"/>
  <c r="DF223"/>
  <c r="DN223"/>
  <c r="DV223"/>
  <c r="ED223"/>
  <c r="EL223"/>
  <c r="ET223"/>
  <c r="FB223"/>
  <c r="FJ223"/>
  <c r="FR223"/>
  <c r="FZ223"/>
  <c r="GH223"/>
  <c r="GP223"/>
  <c r="GX223"/>
  <c r="AQ223"/>
  <c r="AY223"/>
  <c r="BG223"/>
  <c r="BO223"/>
  <c r="BW223"/>
  <c r="CE223"/>
  <c r="CM223"/>
  <c r="CW223"/>
  <c r="DE223"/>
  <c r="DM223"/>
  <c r="DU223"/>
  <c r="EC223"/>
  <c r="EK223"/>
  <c r="ES223"/>
  <c r="FA223"/>
  <c r="FI223"/>
  <c r="FQ223"/>
  <c r="FY223"/>
  <c r="GG223"/>
  <c r="GO223"/>
  <c r="GW223"/>
  <c r="AV223"/>
  <c r="CB223"/>
  <c r="DJ223"/>
  <c r="EP223"/>
  <c r="FV223"/>
  <c r="HB223"/>
  <c r="AN223"/>
  <c r="BT223"/>
  <c r="DB223"/>
  <c r="EH223"/>
  <c r="FN223"/>
  <c r="GT223"/>
  <c r="BL223"/>
  <c r="CT223"/>
  <c r="DZ223"/>
  <c r="FF223"/>
  <c r="GL223"/>
  <c r="DR223"/>
  <c r="CJ223"/>
  <c r="BD223"/>
  <c r="GD223"/>
  <c r="EX223"/>
  <c r="CO70"/>
  <c r="CN70"/>
  <c r="AK70"/>
  <c r="AO70"/>
  <c r="AS70"/>
  <c r="AW70"/>
  <c r="BA70"/>
  <c r="BE70"/>
  <c r="BI70"/>
  <c r="BM70"/>
  <c r="BQ70"/>
  <c r="BU70"/>
  <c r="BY70"/>
  <c r="CC70"/>
  <c r="CG70"/>
  <c r="CK70"/>
  <c r="CQ70"/>
  <c r="CU70"/>
  <c r="CY70"/>
  <c r="DC70"/>
  <c r="DG70"/>
  <c r="DK70"/>
  <c r="DO70"/>
  <c r="DS70"/>
  <c r="DW70"/>
  <c r="EA70"/>
  <c r="EE70"/>
  <c r="EI70"/>
  <c r="EM70"/>
  <c r="EQ70"/>
  <c r="EU70"/>
  <c r="EY70"/>
  <c r="FC70"/>
  <c r="FG70"/>
  <c r="FK70"/>
  <c r="FO70"/>
  <c r="FS70"/>
  <c r="FW70"/>
  <c r="GA70"/>
  <c r="GE70"/>
  <c r="GI70"/>
  <c r="GM70"/>
  <c r="GQ70"/>
  <c r="GU70"/>
  <c r="GY70"/>
  <c r="HC70"/>
  <c r="AM70"/>
  <c r="AR70"/>
  <c r="AX70"/>
  <c r="BC70"/>
  <c r="BH70"/>
  <c r="BN70"/>
  <c r="BS70"/>
  <c r="BX70"/>
  <c r="CD70"/>
  <c r="CI70"/>
  <c r="CP70"/>
  <c r="CV70"/>
  <c r="DA70"/>
  <c r="DF70"/>
  <c r="DL70"/>
  <c r="DQ70"/>
  <c r="DV70"/>
  <c r="EB70"/>
  <c r="EG70"/>
  <c r="EL70"/>
  <c r="ER70"/>
  <c r="EW70"/>
  <c r="FB70"/>
  <c r="FH70"/>
  <c r="FM70"/>
  <c r="FR70"/>
  <c r="FX70"/>
  <c r="GC70"/>
  <c r="GH70"/>
  <c r="GN70"/>
  <c r="GS70"/>
  <c r="GX70"/>
  <c r="AL70"/>
  <c r="AQ70"/>
  <c r="AV70"/>
  <c r="BB70"/>
  <c r="BG70"/>
  <c r="BL70"/>
  <c r="BR70"/>
  <c r="BW70"/>
  <c r="CB70"/>
  <c r="CH70"/>
  <c r="CM70"/>
  <c r="CT70"/>
  <c r="CZ70"/>
  <c r="DE70"/>
  <c r="DJ70"/>
  <c r="DP70"/>
  <c r="DU70"/>
  <c r="DZ70"/>
  <c r="EF70"/>
  <c r="EK70"/>
  <c r="EP70"/>
  <c r="EV70"/>
  <c r="FA70"/>
  <c r="FF70"/>
  <c r="FL70"/>
  <c r="FQ70"/>
  <c r="FV70"/>
  <c r="GB70"/>
  <c r="GG70"/>
  <c r="GL70"/>
  <c r="GR70"/>
  <c r="GW70"/>
  <c r="HB70"/>
  <c r="AT70"/>
  <c r="BD70"/>
  <c r="BO70"/>
  <c r="BZ70"/>
  <c r="CJ70"/>
  <c r="CW70"/>
  <c r="DH70"/>
  <c r="DR70"/>
  <c r="EC70"/>
  <c r="EN70"/>
  <c r="EX70"/>
  <c r="FI70"/>
  <c r="FT70"/>
  <c r="GD70"/>
  <c r="GO70"/>
  <c r="GZ70"/>
  <c r="AP70"/>
  <c r="AZ70"/>
  <c r="BK70"/>
  <c r="BV70"/>
  <c r="CF70"/>
  <c r="CS70"/>
  <c r="DD70"/>
  <c r="DN70"/>
  <c r="DY70"/>
  <c r="EJ70"/>
  <c r="ET70"/>
  <c r="FE70"/>
  <c r="FP70"/>
  <c r="FZ70"/>
  <c r="GK70"/>
  <c r="GV70"/>
  <c r="AN70"/>
  <c r="AY70"/>
  <c r="BJ70"/>
  <c r="BT70"/>
  <c r="CE70"/>
  <c r="CR70"/>
  <c r="DB70"/>
  <c r="DM70"/>
  <c r="DX70"/>
  <c r="EH70"/>
  <c r="ES70"/>
  <c r="FD70"/>
  <c r="FN70"/>
  <c r="FY70"/>
  <c r="GJ70"/>
  <c r="GT70"/>
  <c r="BF70"/>
  <c r="CX70"/>
  <c r="EO70"/>
  <c r="GF70"/>
  <c r="AU70"/>
  <c r="CL70"/>
  <c r="ED70"/>
  <c r="FU70"/>
  <c r="AJ70"/>
  <c r="CA70"/>
  <c r="DT70"/>
  <c r="FJ70"/>
  <c r="HA70"/>
  <c r="EZ70"/>
  <c r="DI70"/>
  <c r="BP70"/>
  <c r="GP70"/>
  <c r="CO727"/>
  <c r="CN727"/>
  <c r="AL727"/>
  <c r="AP727"/>
  <c r="AT727"/>
  <c r="AX727"/>
  <c r="BB727"/>
  <c r="BF727"/>
  <c r="BJ727"/>
  <c r="BN727"/>
  <c r="BR727"/>
  <c r="BV727"/>
  <c r="BZ727"/>
  <c r="CD727"/>
  <c r="CH727"/>
  <c r="CL727"/>
  <c r="CR727"/>
  <c r="CV727"/>
  <c r="CZ727"/>
  <c r="DD727"/>
  <c r="DH727"/>
  <c r="DL727"/>
  <c r="DP727"/>
  <c r="DT727"/>
  <c r="DX727"/>
  <c r="EB727"/>
  <c r="EF727"/>
  <c r="EJ727"/>
  <c r="EN727"/>
  <c r="ER727"/>
  <c r="EV727"/>
  <c r="EZ727"/>
  <c r="FD727"/>
  <c r="FH727"/>
  <c r="FL727"/>
  <c r="FP727"/>
  <c r="FT727"/>
  <c r="FX727"/>
  <c r="GB727"/>
  <c r="GF727"/>
  <c r="GJ727"/>
  <c r="GN727"/>
  <c r="GR727"/>
  <c r="GV727"/>
  <c r="GZ727"/>
  <c r="AN727"/>
  <c r="AS727"/>
  <c r="AY727"/>
  <c r="BD727"/>
  <c r="BI727"/>
  <c r="BO727"/>
  <c r="BT727"/>
  <c r="BY727"/>
  <c r="CE727"/>
  <c r="CJ727"/>
  <c r="CQ727"/>
  <c r="CW727"/>
  <c r="DB727"/>
  <c r="DG727"/>
  <c r="DM727"/>
  <c r="DR727"/>
  <c r="DW727"/>
  <c r="EC727"/>
  <c r="EH727"/>
  <c r="EM727"/>
  <c r="ES727"/>
  <c r="EX727"/>
  <c r="FC727"/>
  <c r="FI727"/>
  <c r="FN727"/>
  <c r="FS727"/>
  <c r="FY727"/>
  <c r="GD727"/>
  <c r="GI727"/>
  <c r="GO727"/>
  <c r="GT727"/>
  <c r="GY727"/>
  <c r="AM727"/>
  <c r="AR727"/>
  <c r="AW727"/>
  <c r="BC727"/>
  <c r="BH727"/>
  <c r="BM727"/>
  <c r="BS727"/>
  <c r="BX727"/>
  <c r="CC727"/>
  <c r="CI727"/>
  <c r="CP727"/>
  <c r="CU727"/>
  <c r="DA727"/>
  <c r="DF727"/>
  <c r="DK727"/>
  <c r="DQ727"/>
  <c r="DV727"/>
  <c r="EA727"/>
  <c r="EG727"/>
  <c r="EL727"/>
  <c r="EQ727"/>
  <c r="EW727"/>
  <c r="FB727"/>
  <c r="FG727"/>
  <c r="FM727"/>
  <c r="FR727"/>
  <c r="FW727"/>
  <c r="GC727"/>
  <c r="GH727"/>
  <c r="GM727"/>
  <c r="GS727"/>
  <c r="GX727"/>
  <c r="HC727"/>
  <c r="AK727"/>
  <c r="AQ727"/>
  <c r="AV727"/>
  <c r="BA727"/>
  <c r="BG727"/>
  <c r="BL727"/>
  <c r="BQ727"/>
  <c r="BW727"/>
  <c r="CB727"/>
  <c r="CG727"/>
  <c r="CM727"/>
  <c r="CT727"/>
  <c r="CY727"/>
  <c r="DE727"/>
  <c r="DJ727"/>
  <c r="DO727"/>
  <c r="DU727"/>
  <c r="DZ727"/>
  <c r="EE727"/>
  <c r="EK727"/>
  <c r="EP727"/>
  <c r="EU727"/>
  <c r="FA727"/>
  <c r="FF727"/>
  <c r="FK727"/>
  <c r="FQ727"/>
  <c r="FV727"/>
  <c r="GA727"/>
  <c r="GG727"/>
  <c r="GL727"/>
  <c r="GQ727"/>
  <c r="GW727"/>
  <c r="HB727"/>
  <c r="AU727"/>
  <c r="BP727"/>
  <c r="CK727"/>
  <c r="DI727"/>
  <c r="ED727"/>
  <c r="EY727"/>
  <c r="FU727"/>
  <c r="GP727"/>
  <c r="AO727"/>
  <c r="BK727"/>
  <c r="CF727"/>
  <c r="DC727"/>
  <c r="DY727"/>
  <c r="ET727"/>
  <c r="FO727"/>
  <c r="GK727"/>
  <c r="AJ727"/>
  <c r="BE727"/>
  <c r="CA727"/>
  <c r="CX727"/>
  <c r="DS727"/>
  <c r="EO727"/>
  <c r="FJ727"/>
  <c r="GE727"/>
  <c r="HA727"/>
  <c r="CS727"/>
  <c r="FZ727"/>
  <c r="BU727"/>
  <c r="FE727"/>
  <c r="AZ727"/>
  <c r="EI727"/>
  <c r="GU727"/>
  <c r="DN727"/>
  <c r="CO656"/>
  <c r="CN656"/>
  <c r="AL656"/>
  <c r="AP656"/>
  <c r="AT656"/>
  <c r="AX656"/>
  <c r="BB656"/>
  <c r="BF656"/>
  <c r="BJ656"/>
  <c r="BN656"/>
  <c r="BR656"/>
  <c r="BV656"/>
  <c r="BZ656"/>
  <c r="CD656"/>
  <c r="CH656"/>
  <c r="CL656"/>
  <c r="CR656"/>
  <c r="CV656"/>
  <c r="CZ656"/>
  <c r="DD656"/>
  <c r="DH656"/>
  <c r="DL656"/>
  <c r="DP656"/>
  <c r="DT656"/>
  <c r="DX656"/>
  <c r="EB656"/>
  <c r="EF656"/>
  <c r="EJ656"/>
  <c r="EN656"/>
  <c r="ER656"/>
  <c r="EV656"/>
  <c r="EZ656"/>
  <c r="FD656"/>
  <c r="FH656"/>
  <c r="FL656"/>
  <c r="FP656"/>
  <c r="FT656"/>
  <c r="FX656"/>
  <c r="GB656"/>
  <c r="GF656"/>
  <c r="GJ656"/>
  <c r="GN656"/>
  <c r="GR656"/>
  <c r="GV656"/>
  <c r="GZ656"/>
  <c r="AK656"/>
  <c r="AQ656"/>
  <c r="AV656"/>
  <c r="BA656"/>
  <c r="BG656"/>
  <c r="BL656"/>
  <c r="BQ656"/>
  <c r="BW656"/>
  <c r="CB656"/>
  <c r="CG656"/>
  <c r="CM656"/>
  <c r="CT656"/>
  <c r="CY656"/>
  <c r="DE656"/>
  <c r="DJ656"/>
  <c r="DO656"/>
  <c r="DU656"/>
  <c r="DZ656"/>
  <c r="EE656"/>
  <c r="EK656"/>
  <c r="EP656"/>
  <c r="EU656"/>
  <c r="FA656"/>
  <c r="FF656"/>
  <c r="FK656"/>
  <c r="FQ656"/>
  <c r="FV656"/>
  <c r="GA656"/>
  <c r="GG656"/>
  <c r="GL656"/>
  <c r="GQ656"/>
  <c r="GW656"/>
  <c r="HB656"/>
  <c r="AJ656"/>
  <c r="AO656"/>
  <c r="AU656"/>
  <c r="AZ656"/>
  <c r="BE656"/>
  <c r="BK656"/>
  <c r="BP656"/>
  <c r="BU656"/>
  <c r="CA656"/>
  <c r="CF656"/>
  <c r="CK656"/>
  <c r="CS656"/>
  <c r="CX656"/>
  <c r="DC656"/>
  <c r="DI656"/>
  <c r="DN656"/>
  <c r="DS656"/>
  <c r="DY656"/>
  <c r="ED656"/>
  <c r="EI656"/>
  <c r="EO656"/>
  <c r="ET656"/>
  <c r="EY656"/>
  <c r="FE656"/>
  <c r="FJ656"/>
  <c r="FO656"/>
  <c r="FU656"/>
  <c r="FZ656"/>
  <c r="GE656"/>
  <c r="GK656"/>
  <c r="GP656"/>
  <c r="GU656"/>
  <c r="HA656"/>
  <c r="AM656"/>
  <c r="AW656"/>
  <c r="BH656"/>
  <c r="BS656"/>
  <c r="CC656"/>
  <c r="CP656"/>
  <c r="DA656"/>
  <c r="DK656"/>
  <c r="DV656"/>
  <c r="EG656"/>
  <c r="EQ656"/>
  <c r="FB656"/>
  <c r="FM656"/>
  <c r="FW656"/>
  <c r="GH656"/>
  <c r="GS656"/>
  <c r="HC656"/>
  <c r="AS656"/>
  <c r="BD656"/>
  <c r="BO656"/>
  <c r="BY656"/>
  <c r="CJ656"/>
  <c r="CW656"/>
  <c r="DG656"/>
  <c r="DR656"/>
  <c r="EC656"/>
  <c r="EM656"/>
  <c r="EX656"/>
  <c r="FI656"/>
  <c r="FS656"/>
  <c r="GD656"/>
  <c r="GO656"/>
  <c r="GY656"/>
  <c r="AR656"/>
  <c r="BC656"/>
  <c r="BM656"/>
  <c r="BX656"/>
  <c r="CI656"/>
  <c r="CU656"/>
  <c r="DF656"/>
  <c r="DQ656"/>
  <c r="EA656"/>
  <c r="EL656"/>
  <c r="EW656"/>
  <c r="FG656"/>
  <c r="FR656"/>
  <c r="GC656"/>
  <c r="GM656"/>
  <c r="GX656"/>
  <c r="BI656"/>
  <c r="DB656"/>
  <c r="ES656"/>
  <c r="GI656"/>
  <c r="AY656"/>
  <c r="CQ656"/>
  <c r="EH656"/>
  <c r="FY656"/>
  <c r="BT656"/>
  <c r="DM656"/>
  <c r="FC656"/>
  <c r="GT656"/>
  <c r="DW656"/>
  <c r="CE656"/>
  <c r="AN656"/>
  <c r="FN656"/>
  <c r="CO547"/>
  <c r="CN547"/>
  <c r="AJ547"/>
  <c r="AN547"/>
  <c r="AR547"/>
  <c r="AV547"/>
  <c r="AZ547"/>
  <c r="BD547"/>
  <c r="BH547"/>
  <c r="BL547"/>
  <c r="BP547"/>
  <c r="BT547"/>
  <c r="BX547"/>
  <c r="CB547"/>
  <c r="CF547"/>
  <c r="CJ547"/>
  <c r="CP547"/>
  <c r="CT547"/>
  <c r="CX547"/>
  <c r="DB547"/>
  <c r="DF547"/>
  <c r="DJ547"/>
  <c r="DN547"/>
  <c r="DR547"/>
  <c r="DV547"/>
  <c r="DZ547"/>
  <c r="ED547"/>
  <c r="EH547"/>
  <c r="EL547"/>
  <c r="EP547"/>
  <c r="ET547"/>
  <c r="EX547"/>
  <c r="FB547"/>
  <c r="FF547"/>
  <c r="FJ547"/>
  <c r="FN547"/>
  <c r="FR547"/>
  <c r="FV547"/>
  <c r="FZ547"/>
  <c r="GD547"/>
  <c r="GH547"/>
  <c r="GL547"/>
  <c r="GP547"/>
  <c r="GT547"/>
  <c r="GX547"/>
  <c r="HB547"/>
  <c r="AM547"/>
  <c r="AQ547"/>
  <c r="AU547"/>
  <c r="AY547"/>
  <c r="BC547"/>
  <c r="BG547"/>
  <c r="BK547"/>
  <c r="BO547"/>
  <c r="BS547"/>
  <c r="BW547"/>
  <c r="CA547"/>
  <c r="CE547"/>
  <c r="CI547"/>
  <c r="CM547"/>
  <c r="CS547"/>
  <c r="CW547"/>
  <c r="DA547"/>
  <c r="DE547"/>
  <c r="DI547"/>
  <c r="DM547"/>
  <c r="DQ547"/>
  <c r="DU547"/>
  <c r="DY547"/>
  <c r="EC547"/>
  <c r="EG547"/>
  <c r="EK547"/>
  <c r="EO547"/>
  <c r="ES547"/>
  <c r="EW547"/>
  <c r="FA547"/>
  <c r="FE547"/>
  <c r="FI547"/>
  <c r="FM547"/>
  <c r="FQ547"/>
  <c r="FU547"/>
  <c r="FY547"/>
  <c r="GC547"/>
  <c r="GG547"/>
  <c r="GK547"/>
  <c r="GO547"/>
  <c r="GS547"/>
  <c r="GW547"/>
  <c r="HA547"/>
  <c r="AP547"/>
  <c r="AX547"/>
  <c r="BF547"/>
  <c r="BN547"/>
  <c r="BV547"/>
  <c r="CD547"/>
  <c r="CL547"/>
  <c r="CV547"/>
  <c r="DD547"/>
  <c r="DL547"/>
  <c r="DT547"/>
  <c r="EB547"/>
  <c r="EJ547"/>
  <c r="ER547"/>
  <c r="EZ547"/>
  <c r="FH547"/>
  <c r="FP547"/>
  <c r="FX547"/>
  <c r="GF547"/>
  <c r="GN547"/>
  <c r="GV547"/>
  <c r="AL547"/>
  <c r="AT547"/>
  <c r="BB547"/>
  <c r="BJ547"/>
  <c r="BR547"/>
  <c r="BZ547"/>
  <c r="CH547"/>
  <c r="CR547"/>
  <c r="CZ547"/>
  <c r="DH547"/>
  <c r="DP547"/>
  <c r="DX547"/>
  <c r="EF547"/>
  <c r="EN547"/>
  <c r="EV547"/>
  <c r="FD547"/>
  <c r="FL547"/>
  <c r="FT547"/>
  <c r="GB547"/>
  <c r="GJ547"/>
  <c r="GR547"/>
  <c r="GZ547"/>
  <c r="AK547"/>
  <c r="AS547"/>
  <c r="BA547"/>
  <c r="BI547"/>
  <c r="BQ547"/>
  <c r="BY547"/>
  <c r="CG547"/>
  <c r="CQ547"/>
  <c r="CY547"/>
  <c r="DG547"/>
  <c r="DO547"/>
  <c r="DW547"/>
  <c r="EE547"/>
  <c r="EM547"/>
  <c r="EU547"/>
  <c r="FC547"/>
  <c r="FK547"/>
  <c r="FS547"/>
  <c r="GA547"/>
  <c r="GI547"/>
  <c r="GQ547"/>
  <c r="GY547"/>
  <c r="BE547"/>
  <c r="CK547"/>
  <c r="DS547"/>
  <c r="EY547"/>
  <c r="GE547"/>
  <c r="AW547"/>
  <c r="CC547"/>
  <c r="DK547"/>
  <c r="EQ547"/>
  <c r="FW547"/>
  <c r="HC547"/>
  <c r="AO547"/>
  <c r="BU547"/>
  <c r="DC547"/>
  <c r="EI547"/>
  <c r="FO547"/>
  <c r="GU547"/>
  <c r="FG547"/>
  <c r="EA547"/>
  <c r="CU547"/>
  <c r="GM547"/>
  <c r="BM547"/>
  <c r="CO419"/>
  <c r="CN419"/>
  <c r="AM419"/>
  <c r="AQ419"/>
  <c r="AU419"/>
  <c r="AY419"/>
  <c r="BC419"/>
  <c r="BG419"/>
  <c r="BK419"/>
  <c r="BO419"/>
  <c r="BS419"/>
  <c r="BW419"/>
  <c r="CA419"/>
  <c r="CE419"/>
  <c r="CI419"/>
  <c r="CM419"/>
  <c r="CS419"/>
  <c r="CW419"/>
  <c r="DA419"/>
  <c r="DE419"/>
  <c r="DI419"/>
  <c r="DM419"/>
  <c r="DQ419"/>
  <c r="DU419"/>
  <c r="DY419"/>
  <c r="EC419"/>
  <c r="EG419"/>
  <c r="EK419"/>
  <c r="EO419"/>
  <c r="ES419"/>
  <c r="EW419"/>
  <c r="FA419"/>
  <c r="FE419"/>
  <c r="FI419"/>
  <c r="FM419"/>
  <c r="FQ419"/>
  <c r="FU419"/>
  <c r="FY419"/>
  <c r="GC419"/>
  <c r="GG419"/>
  <c r="GK419"/>
  <c r="GO419"/>
  <c r="GS419"/>
  <c r="GW419"/>
  <c r="HA419"/>
  <c r="AL419"/>
  <c r="AP419"/>
  <c r="AT419"/>
  <c r="AX419"/>
  <c r="BB419"/>
  <c r="BF419"/>
  <c r="BJ419"/>
  <c r="BN419"/>
  <c r="BR419"/>
  <c r="BV419"/>
  <c r="BZ419"/>
  <c r="CD419"/>
  <c r="CH419"/>
  <c r="CL419"/>
  <c r="CR419"/>
  <c r="CV419"/>
  <c r="CZ419"/>
  <c r="DD419"/>
  <c r="DH419"/>
  <c r="DL419"/>
  <c r="DP419"/>
  <c r="DT419"/>
  <c r="DX419"/>
  <c r="EB419"/>
  <c r="EF419"/>
  <c r="EJ419"/>
  <c r="EN419"/>
  <c r="ER419"/>
  <c r="EV419"/>
  <c r="EZ419"/>
  <c r="FD419"/>
  <c r="FH419"/>
  <c r="FL419"/>
  <c r="FP419"/>
  <c r="FT419"/>
  <c r="FX419"/>
  <c r="GB419"/>
  <c r="GF419"/>
  <c r="GJ419"/>
  <c r="GN419"/>
  <c r="GR419"/>
  <c r="GV419"/>
  <c r="GZ419"/>
  <c r="AJ419"/>
  <c r="AR419"/>
  <c r="AZ419"/>
  <c r="BH419"/>
  <c r="BP419"/>
  <c r="BX419"/>
  <c r="CF419"/>
  <c r="CP419"/>
  <c r="CX419"/>
  <c r="DF419"/>
  <c r="DN419"/>
  <c r="DV419"/>
  <c r="ED419"/>
  <c r="EL419"/>
  <c r="ET419"/>
  <c r="FB419"/>
  <c r="FJ419"/>
  <c r="FR419"/>
  <c r="FZ419"/>
  <c r="GH419"/>
  <c r="GP419"/>
  <c r="GX419"/>
  <c r="AO419"/>
  <c r="AW419"/>
  <c r="BE419"/>
  <c r="BM419"/>
  <c r="BU419"/>
  <c r="CC419"/>
  <c r="CK419"/>
  <c r="CU419"/>
  <c r="DC419"/>
  <c r="DK419"/>
  <c r="DS419"/>
  <c r="EA419"/>
  <c r="EI419"/>
  <c r="EQ419"/>
  <c r="EY419"/>
  <c r="FG419"/>
  <c r="FO419"/>
  <c r="FW419"/>
  <c r="GE419"/>
  <c r="GM419"/>
  <c r="GU419"/>
  <c r="HC419"/>
  <c r="AK419"/>
  <c r="AS419"/>
  <c r="BA419"/>
  <c r="BI419"/>
  <c r="BQ419"/>
  <c r="BY419"/>
  <c r="CG419"/>
  <c r="CQ419"/>
  <c r="CY419"/>
  <c r="DG419"/>
  <c r="DO419"/>
  <c r="DW419"/>
  <c r="EE419"/>
  <c r="EM419"/>
  <c r="EU419"/>
  <c r="FC419"/>
  <c r="FK419"/>
  <c r="FS419"/>
  <c r="GA419"/>
  <c r="GI419"/>
  <c r="GQ419"/>
  <c r="GY419"/>
  <c r="BD419"/>
  <c r="CJ419"/>
  <c r="DR419"/>
  <c r="EX419"/>
  <c r="GD419"/>
  <c r="AV419"/>
  <c r="CB419"/>
  <c r="DJ419"/>
  <c r="EP419"/>
  <c r="FV419"/>
  <c r="HB419"/>
  <c r="AN419"/>
  <c r="BT419"/>
  <c r="DB419"/>
  <c r="EH419"/>
  <c r="FN419"/>
  <c r="GT419"/>
  <c r="BL419"/>
  <c r="CT419"/>
  <c r="DZ419"/>
  <c r="FF419"/>
  <c r="GL419"/>
  <c r="CO394"/>
  <c r="CN394"/>
  <c r="AM394"/>
  <c r="AQ394"/>
  <c r="AU394"/>
  <c r="AY394"/>
  <c r="BC394"/>
  <c r="BG394"/>
  <c r="BK394"/>
  <c r="BO394"/>
  <c r="BS394"/>
  <c r="BW394"/>
  <c r="CA394"/>
  <c r="CE394"/>
  <c r="CI394"/>
  <c r="CM394"/>
  <c r="CS394"/>
  <c r="CW394"/>
  <c r="DA394"/>
  <c r="DE394"/>
  <c r="DI394"/>
  <c r="DM394"/>
  <c r="DQ394"/>
  <c r="DU394"/>
  <c r="DY394"/>
  <c r="EC394"/>
  <c r="EG394"/>
  <c r="EK394"/>
  <c r="EO394"/>
  <c r="ES394"/>
  <c r="EW394"/>
  <c r="FA394"/>
  <c r="FE394"/>
  <c r="FI394"/>
  <c r="FM394"/>
  <c r="FQ394"/>
  <c r="FU394"/>
  <c r="FY394"/>
  <c r="GC394"/>
  <c r="GG394"/>
  <c r="GK394"/>
  <c r="GO394"/>
  <c r="GS394"/>
  <c r="GW394"/>
  <c r="HA394"/>
  <c r="AL394"/>
  <c r="AP394"/>
  <c r="AT394"/>
  <c r="AX394"/>
  <c r="BB394"/>
  <c r="BF394"/>
  <c r="BJ394"/>
  <c r="BN394"/>
  <c r="BR394"/>
  <c r="BV394"/>
  <c r="BZ394"/>
  <c r="CD394"/>
  <c r="CH394"/>
  <c r="CL394"/>
  <c r="CR394"/>
  <c r="CV394"/>
  <c r="CZ394"/>
  <c r="DD394"/>
  <c r="DH394"/>
  <c r="DL394"/>
  <c r="DP394"/>
  <c r="DT394"/>
  <c r="DX394"/>
  <c r="EB394"/>
  <c r="EF394"/>
  <c r="EJ394"/>
  <c r="EN394"/>
  <c r="ER394"/>
  <c r="EV394"/>
  <c r="EZ394"/>
  <c r="FD394"/>
  <c r="FH394"/>
  <c r="FL394"/>
  <c r="FP394"/>
  <c r="FT394"/>
  <c r="FX394"/>
  <c r="GB394"/>
  <c r="GF394"/>
  <c r="GJ394"/>
  <c r="GN394"/>
  <c r="GR394"/>
  <c r="GV394"/>
  <c r="GZ394"/>
  <c r="AJ394"/>
  <c r="AR394"/>
  <c r="AZ394"/>
  <c r="BH394"/>
  <c r="BP394"/>
  <c r="BX394"/>
  <c r="CF394"/>
  <c r="CP394"/>
  <c r="CX394"/>
  <c r="DF394"/>
  <c r="DN394"/>
  <c r="DV394"/>
  <c r="ED394"/>
  <c r="EL394"/>
  <c r="ET394"/>
  <c r="FB394"/>
  <c r="FJ394"/>
  <c r="FR394"/>
  <c r="FZ394"/>
  <c r="GH394"/>
  <c r="GP394"/>
  <c r="GX394"/>
  <c r="AO394"/>
  <c r="AW394"/>
  <c r="BE394"/>
  <c r="BM394"/>
  <c r="BU394"/>
  <c r="CC394"/>
  <c r="CK394"/>
  <c r="CU394"/>
  <c r="DC394"/>
  <c r="DK394"/>
  <c r="DS394"/>
  <c r="EA394"/>
  <c r="EI394"/>
  <c r="EQ394"/>
  <c r="EY394"/>
  <c r="FG394"/>
  <c r="FO394"/>
  <c r="FW394"/>
  <c r="GE394"/>
  <c r="GM394"/>
  <c r="GU394"/>
  <c r="HC394"/>
  <c r="AN394"/>
  <c r="AV394"/>
  <c r="BD394"/>
  <c r="BL394"/>
  <c r="BT394"/>
  <c r="CB394"/>
  <c r="CJ394"/>
  <c r="CT394"/>
  <c r="DB394"/>
  <c r="DJ394"/>
  <c r="DR394"/>
  <c r="DZ394"/>
  <c r="EH394"/>
  <c r="EP394"/>
  <c r="EX394"/>
  <c r="FF394"/>
  <c r="FN394"/>
  <c r="FV394"/>
  <c r="GD394"/>
  <c r="GL394"/>
  <c r="GT394"/>
  <c r="HB394"/>
  <c r="AK394"/>
  <c r="AS394"/>
  <c r="BA394"/>
  <c r="BI394"/>
  <c r="BQ394"/>
  <c r="BY394"/>
  <c r="CG394"/>
  <c r="CQ394"/>
  <c r="CY394"/>
  <c r="DG394"/>
  <c r="DO394"/>
  <c r="DW394"/>
  <c r="EE394"/>
  <c r="EM394"/>
  <c r="EU394"/>
  <c r="FC394"/>
  <c r="FK394"/>
  <c r="FS394"/>
  <c r="GA394"/>
  <c r="GI394"/>
  <c r="GQ394"/>
  <c r="GY394"/>
  <c r="CO323"/>
  <c r="CN323"/>
  <c r="AM323"/>
  <c r="AQ323"/>
  <c r="AU323"/>
  <c r="AY323"/>
  <c r="BC323"/>
  <c r="BG323"/>
  <c r="BK323"/>
  <c r="BO323"/>
  <c r="BS323"/>
  <c r="BW323"/>
  <c r="CA323"/>
  <c r="CE323"/>
  <c r="CI323"/>
  <c r="CM323"/>
  <c r="CS323"/>
  <c r="CW323"/>
  <c r="DA323"/>
  <c r="DE323"/>
  <c r="DI323"/>
  <c r="DM323"/>
  <c r="DQ323"/>
  <c r="DU323"/>
  <c r="DY323"/>
  <c r="EC323"/>
  <c r="EG323"/>
  <c r="EK323"/>
  <c r="EO323"/>
  <c r="ES323"/>
  <c r="EW323"/>
  <c r="FA323"/>
  <c r="FE323"/>
  <c r="FI323"/>
  <c r="FM323"/>
  <c r="FQ323"/>
  <c r="FU323"/>
  <c r="FY323"/>
  <c r="GC323"/>
  <c r="GG323"/>
  <c r="GK323"/>
  <c r="GO323"/>
  <c r="GS323"/>
  <c r="GW323"/>
  <c r="HA323"/>
  <c r="AL323"/>
  <c r="AP323"/>
  <c r="AT323"/>
  <c r="AX323"/>
  <c r="BB323"/>
  <c r="BF323"/>
  <c r="BJ323"/>
  <c r="BN323"/>
  <c r="BR323"/>
  <c r="BV323"/>
  <c r="BZ323"/>
  <c r="CD323"/>
  <c r="CH323"/>
  <c r="CL323"/>
  <c r="CR323"/>
  <c r="CV323"/>
  <c r="CZ323"/>
  <c r="DD323"/>
  <c r="DH323"/>
  <c r="DL323"/>
  <c r="DP323"/>
  <c r="DT323"/>
  <c r="DX323"/>
  <c r="EB323"/>
  <c r="EF323"/>
  <c r="EJ323"/>
  <c r="EN323"/>
  <c r="ER323"/>
  <c r="EV323"/>
  <c r="EZ323"/>
  <c r="FD323"/>
  <c r="FH323"/>
  <c r="FL323"/>
  <c r="FP323"/>
  <c r="FT323"/>
  <c r="FX323"/>
  <c r="GB323"/>
  <c r="GF323"/>
  <c r="GJ323"/>
  <c r="GN323"/>
  <c r="GR323"/>
  <c r="GV323"/>
  <c r="GZ323"/>
  <c r="AJ323"/>
  <c r="AR323"/>
  <c r="AZ323"/>
  <c r="BH323"/>
  <c r="BP323"/>
  <c r="BX323"/>
  <c r="CF323"/>
  <c r="CP323"/>
  <c r="CX323"/>
  <c r="DF323"/>
  <c r="DN323"/>
  <c r="DV323"/>
  <c r="ED323"/>
  <c r="EL323"/>
  <c r="ET323"/>
  <c r="FB323"/>
  <c r="FJ323"/>
  <c r="FR323"/>
  <c r="FZ323"/>
  <c r="GH323"/>
  <c r="GP323"/>
  <c r="GX323"/>
  <c r="AO323"/>
  <c r="AW323"/>
  <c r="BE323"/>
  <c r="BM323"/>
  <c r="BU323"/>
  <c r="CC323"/>
  <c r="CK323"/>
  <c r="CU323"/>
  <c r="DC323"/>
  <c r="DK323"/>
  <c r="DS323"/>
  <c r="EA323"/>
  <c r="EI323"/>
  <c r="EQ323"/>
  <c r="EY323"/>
  <c r="FG323"/>
  <c r="FO323"/>
  <c r="FW323"/>
  <c r="GE323"/>
  <c r="GM323"/>
  <c r="GU323"/>
  <c r="HC323"/>
  <c r="AN323"/>
  <c r="AV323"/>
  <c r="BD323"/>
  <c r="BL323"/>
  <c r="BT323"/>
  <c r="CB323"/>
  <c r="CJ323"/>
  <c r="CT323"/>
  <c r="DB323"/>
  <c r="DJ323"/>
  <c r="DR323"/>
  <c r="DZ323"/>
  <c r="EH323"/>
  <c r="EP323"/>
  <c r="EX323"/>
  <c r="FF323"/>
  <c r="FN323"/>
  <c r="FV323"/>
  <c r="GD323"/>
  <c r="GL323"/>
  <c r="GT323"/>
  <c r="HB323"/>
  <c r="AS323"/>
  <c r="BY323"/>
  <c r="DG323"/>
  <c r="EM323"/>
  <c r="FS323"/>
  <c r="GY323"/>
  <c r="AK323"/>
  <c r="BQ323"/>
  <c r="CY323"/>
  <c r="EE323"/>
  <c r="FK323"/>
  <c r="GQ323"/>
  <c r="BI323"/>
  <c r="CQ323"/>
  <c r="DW323"/>
  <c r="FC323"/>
  <c r="GI323"/>
  <c r="BA323"/>
  <c r="CG323"/>
  <c r="DO323"/>
  <c r="EU323"/>
  <c r="GA323"/>
  <c r="CO246"/>
  <c r="CN246"/>
  <c r="AJ246"/>
  <c r="AN246"/>
  <c r="AR246"/>
  <c r="AV246"/>
  <c r="AZ246"/>
  <c r="BD246"/>
  <c r="BH246"/>
  <c r="BL246"/>
  <c r="BP246"/>
  <c r="BT246"/>
  <c r="BX246"/>
  <c r="CB246"/>
  <c r="CF246"/>
  <c r="CJ246"/>
  <c r="CP246"/>
  <c r="CT246"/>
  <c r="CX246"/>
  <c r="DB246"/>
  <c r="DF246"/>
  <c r="DJ246"/>
  <c r="DN246"/>
  <c r="DR246"/>
  <c r="DV246"/>
  <c r="DZ246"/>
  <c r="ED246"/>
  <c r="EH246"/>
  <c r="EL246"/>
  <c r="EP246"/>
  <c r="ET246"/>
  <c r="EX246"/>
  <c r="FB246"/>
  <c r="FF246"/>
  <c r="FJ246"/>
  <c r="FN246"/>
  <c r="FR246"/>
  <c r="FV246"/>
  <c r="FZ246"/>
  <c r="GD246"/>
  <c r="GH246"/>
  <c r="GL246"/>
  <c r="GP246"/>
  <c r="GT246"/>
  <c r="GX246"/>
  <c r="HB246"/>
  <c r="AM246"/>
  <c r="AQ246"/>
  <c r="AU246"/>
  <c r="AY246"/>
  <c r="BC246"/>
  <c r="BG246"/>
  <c r="BK246"/>
  <c r="BO246"/>
  <c r="BS246"/>
  <c r="BW246"/>
  <c r="CA246"/>
  <c r="CE246"/>
  <c r="CI246"/>
  <c r="CM246"/>
  <c r="CS246"/>
  <c r="CW246"/>
  <c r="DA246"/>
  <c r="DE246"/>
  <c r="DI246"/>
  <c r="DM246"/>
  <c r="DQ246"/>
  <c r="DU246"/>
  <c r="DY246"/>
  <c r="EC246"/>
  <c r="EG246"/>
  <c r="EK246"/>
  <c r="EO246"/>
  <c r="ES246"/>
  <c r="EW246"/>
  <c r="FA246"/>
  <c r="FE246"/>
  <c r="FI246"/>
  <c r="FM246"/>
  <c r="FQ246"/>
  <c r="FU246"/>
  <c r="FY246"/>
  <c r="GC246"/>
  <c r="GG246"/>
  <c r="GK246"/>
  <c r="GO246"/>
  <c r="GS246"/>
  <c r="GW246"/>
  <c r="HA246"/>
  <c r="AO246"/>
  <c r="AW246"/>
  <c r="BE246"/>
  <c r="BM246"/>
  <c r="BU246"/>
  <c r="CC246"/>
  <c r="CK246"/>
  <c r="CU246"/>
  <c r="DC246"/>
  <c r="DK246"/>
  <c r="DS246"/>
  <c r="EA246"/>
  <c r="EI246"/>
  <c r="EQ246"/>
  <c r="EY246"/>
  <c r="FG246"/>
  <c r="FO246"/>
  <c r="FW246"/>
  <c r="GE246"/>
  <c r="GM246"/>
  <c r="GU246"/>
  <c r="HC246"/>
  <c r="AL246"/>
  <c r="AT246"/>
  <c r="BB246"/>
  <c r="BJ246"/>
  <c r="BR246"/>
  <c r="BZ246"/>
  <c r="CH246"/>
  <c r="CR246"/>
  <c r="CZ246"/>
  <c r="DH246"/>
  <c r="DP246"/>
  <c r="DX246"/>
  <c r="EF246"/>
  <c r="EN246"/>
  <c r="EV246"/>
  <c r="FD246"/>
  <c r="FL246"/>
  <c r="FT246"/>
  <c r="GB246"/>
  <c r="GJ246"/>
  <c r="GR246"/>
  <c r="GZ246"/>
  <c r="AK246"/>
  <c r="AS246"/>
  <c r="BA246"/>
  <c r="BI246"/>
  <c r="BQ246"/>
  <c r="BY246"/>
  <c r="CG246"/>
  <c r="CQ246"/>
  <c r="CY246"/>
  <c r="DG246"/>
  <c r="DO246"/>
  <c r="DW246"/>
  <c r="EE246"/>
  <c r="EM246"/>
  <c r="EU246"/>
  <c r="FC246"/>
  <c r="FK246"/>
  <c r="FS246"/>
  <c r="GA246"/>
  <c r="GI246"/>
  <c r="GQ246"/>
  <c r="GY246"/>
  <c r="AP246"/>
  <c r="BV246"/>
  <c r="DD246"/>
  <c r="EJ246"/>
  <c r="FP246"/>
  <c r="GV246"/>
  <c r="BN246"/>
  <c r="CV246"/>
  <c r="EB246"/>
  <c r="FH246"/>
  <c r="GN246"/>
  <c r="BF246"/>
  <c r="CL246"/>
  <c r="DT246"/>
  <c r="EZ246"/>
  <c r="GF246"/>
  <c r="AX246"/>
  <c r="FX246"/>
  <c r="ER246"/>
  <c r="DL246"/>
  <c r="CD246"/>
  <c r="CN168"/>
  <c r="CO168"/>
  <c r="AK168"/>
  <c r="AO168"/>
  <c r="AS168"/>
  <c r="AW168"/>
  <c r="BA168"/>
  <c r="BE168"/>
  <c r="BI168"/>
  <c r="BM168"/>
  <c r="BQ168"/>
  <c r="BU168"/>
  <c r="BY168"/>
  <c r="CC168"/>
  <c r="CG168"/>
  <c r="CK168"/>
  <c r="CQ168"/>
  <c r="CU168"/>
  <c r="CY168"/>
  <c r="DC168"/>
  <c r="DG168"/>
  <c r="DK168"/>
  <c r="DO168"/>
  <c r="DS168"/>
  <c r="DW168"/>
  <c r="EA168"/>
  <c r="EE168"/>
  <c r="EI168"/>
  <c r="EM168"/>
  <c r="EQ168"/>
  <c r="EU168"/>
  <c r="EY168"/>
  <c r="FC168"/>
  <c r="FG168"/>
  <c r="FK168"/>
  <c r="FO168"/>
  <c r="FS168"/>
  <c r="FW168"/>
  <c r="GA168"/>
  <c r="GE168"/>
  <c r="GI168"/>
  <c r="GM168"/>
  <c r="GQ168"/>
  <c r="GU168"/>
  <c r="GY168"/>
  <c r="HC168"/>
  <c r="AN168"/>
  <c r="AT168"/>
  <c r="AY168"/>
  <c r="BD168"/>
  <c r="BJ168"/>
  <c r="BO168"/>
  <c r="BT168"/>
  <c r="BZ168"/>
  <c r="CE168"/>
  <c r="CJ168"/>
  <c r="CR168"/>
  <c r="CW168"/>
  <c r="DB168"/>
  <c r="DH168"/>
  <c r="DM168"/>
  <c r="DR168"/>
  <c r="DX168"/>
  <c r="EC168"/>
  <c r="EH168"/>
  <c r="EN168"/>
  <c r="ES168"/>
  <c r="EX168"/>
  <c r="FD168"/>
  <c r="FI168"/>
  <c r="FN168"/>
  <c r="FT168"/>
  <c r="FY168"/>
  <c r="GD168"/>
  <c r="GJ168"/>
  <c r="GO168"/>
  <c r="GT168"/>
  <c r="GZ168"/>
  <c r="AM168"/>
  <c r="AR168"/>
  <c r="AX168"/>
  <c r="BC168"/>
  <c r="BH168"/>
  <c r="BN168"/>
  <c r="BS168"/>
  <c r="BX168"/>
  <c r="CD168"/>
  <c r="CI168"/>
  <c r="CP168"/>
  <c r="CV168"/>
  <c r="DA168"/>
  <c r="DF168"/>
  <c r="DL168"/>
  <c r="DQ168"/>
  <c r="DV168"/>
  <c r="EB168"/>
  <c r="EG168"/>
  <c r="EL168"/>
  <c r="ER168"/>
  <c r="EW168"/>
  <c r="FB168"/>
  <c r="FH168"/>
  <c r="FM168"/>
  <c r="FR168"/>
  <c r="FX168"/>
  <c r="GC168"/>
  <c r="GH168"/>
  <c r="GN168"/>
  <c r="GS168"/>
  <c r="GX168"/>
  <c r="AJ168"/>
  <c r="AU168"/>
  <c r="BF168"/>
  <c r="BP168"/>
  <c r="CA168"/>
  <c r="CL168"/>
  <c r="CX168"/>
  <c r="DI168"/>
  <c r="DT168"/>
  <c r="ED168"/>
  <c r="EO168"/>
  <c r="EZ168"/>
  <c r="FJ168"/>
  <c r="FU168"/>
  <c r="GF168"/>
  <c r="GP168"/>
  <c r="HA168"/>
  <c r="AQ168"/>
  <c r="BB168"/>
  <c r="BL168"/>
  <c r="BW168"/>
  <c r="CH168"/>
  <c r="CT168"/>
  <c r="DE168"/>
  <c r="DP168"/>
  <c r="DZ168"/>
  <c r="EK168"/>
  <c r="EV168"/>
  <c r="FF168"/>
  <c r="FQ168"/>
  <c r="GB168"/>
  <c r="GL168"/>
  <c r="GW168"/>
  <c r="AP168"/>
  <c r="AZ168"/>
  <c r="BK168"/>
  <c r="BV168"/>
  <c r="CF168"/>
  <c r="CS168"/>
  <c r="DD168"/>
  <c r="DN168"/>
  <c r="DY168"/>
  <c r="EJ168"/>
  <c r="ET168"/>
  <c r="FE168"/>
  <c r="FP168"/>
  <c r="FZ168"/>
  <c r="GK168"/>
  <c r="GV168"/>
  <c r="BR168"/>
  <c r="DJ168"/>
  <c r="FA168"/>
  <c r="GR168"/>
  <c r="BG168"/>
  <c r="CZ168"/>
  <c r="EP168"/>
  <c r="GG168"/>
  <c r="AV168"/>
  <c r="CM168"/>
  <c r="EF168"/>
  <c r="FV168"/>
  <c r="AL168"/>
  <c r="CB168"/>
  <c r="DU168"/>
  <c r="FL168"/>
  <c r="HB168"/>
  <c r="CN91"/>
  <c r="CO91"/>
  <c r="AK91"/>
  <c r="AO91"/>
  <c r="AS91"/>
  <c r="AW91"/>
  <c r="BA91"/>
  <c r="BE91"/>
  <c r="BI91"/>
  <c r="BM91"/>
  <c r="BQ91"/>
  <c r="BU91"/>
  <c r="BY91"/>
  <c r="CC91"/>
  <c r="CG91"/>
  <c r="CK91"/>
  <c r="CQ91"/>
  <c r="CU91"/>
  <c r="CY91"/>
  <c r="DC91"/>
  <c r="DG91"/>
  <c r="DK91"/>
  <c r="DO91"/>
  <c r="DS91"/>
  <c r="DW91"/>
  <c r="EA91"/>
  <c r="EE91"/>
  <c r="EI91"/>
  <c r="EM91"/>
  <c r="EQ91"/>
  <c r="EU91"/>
  <c r="EY91"/>
  <c r="FC91"/>
  <c r="FG91"/>
  <c r="FK91"/>
  <c r="FO91"/>
  <c r="FS91"/>
  <c r="FW91"/>
  <c r="GA91"/>
  <c r="GE91"/>
  <c r="GI91"/>
  <c r="GM91"/>
  <c r="GQ91"/>
  <c r="GU91"/>
  <c r="GY91"/>
  <c r="HC91"/>
  <c r="AJ91"/>
  <c r="AN91"/>
  <c r="AR91"/>
  <c r="AV91"/>
  <c r="AZ91"/>
  <c r="BD91"/>
  <c r="BH91"/>
  <c r="BL91"/>
  <c r="BP91"/>
  <c r="BT91"/>
  <c r="BX91"/>
  <c r="CB91"/>
  <c r="CF91"/>
  <c r="CJ91"/>
  <c r="CP91"/>
  <c r="CT91"/>
  <c r="CX91"/>
  <c r="DB91"/>
  <c r="DF91"/>
  <c r="DJ91"/>
  <c r="DN91"/>
  <c r="DR91"/>
  <c r="DV91"/>
  <c r="DZ91"/>
  <c r="ED91"/>
  <c r="EH91"/>
  <c r="EL91"/>
  <c r="EP91"/>
  <c r="ET91"/>
  <c r="EX91"/>
  <c r="FB91"/>
  <c r="FF91"/>
  <c r="FJ91"/>
  <c r="FN91"/>
  <c r="FR91"/>
  <c r="FV91"/>
  <c r="FZ91"/>
  <c r="GD91"/>
  <c r="GH91"/>
  <c r="GL91"/>
  <c r="GP91"/>
  <c r="GT91"/>
  <c r="GX91"/>
  <c r="HB91"/>
  <c r="AP91"/>
  <c r="AX91"/>
  <c r="BF91"/>
  <c r="BN91"/>
  <c r="BV91"/>
  <c r="CD91"/>
  <c r="CL91"/>
  <c r="CV91"/>
  <c r="DD91"/>
  <c r="DL91"/>
  <c r="DT91"/>
  <c r="EB91"/>
  <c r="EJ91"/>
  <c r="ER91"/>
  <c r="EZ91"/>
  <c r="FH91"/>
  <c r="FP91"/>
  <c r="FX91"/>
  <c r="GF91"/>
  <c r="GN91"/>
  <c r="GV91"/>
  <c r="AM91"/>
  <c r="AU91"/>
  <c r="BC91"/>
  <c r="BK91"/>
  <c r="BS91"/>
  <c r="CA91"/>
  <c r="CI91"/>
  <c r="CS91"/>
  <c r="DA91"/>
  <c r="DI91"/>
  <c r="DQ91"/>
  <c r="DY91"/>
  <c r="EG91"/>
  <c r="EO91"/>
  <c r="EW91"/>
  <c r="FE91"/>
  <c r="FM91"/>
  <c r="FU91"/>
  <c r="GC91"/>
  <c r="GK91"/>
  <c r="GS91"/>
  <c r="HA91"/>
  <c r="AL91"/>
  <c r="AT91"/>
  <c r="BB91"/>
  <c r="BJ91"/>
  <c r="BR91"/>
  <c r="BZ91"/>
  <c r="CH91"/>
  <c r="CR91"/>
  <c r="CZ91"/>
  <c r="DH91"/>
  <c r="DP91"/>
  <c r="DX91"/>
  <c r="EF91"/>
  <c r="EN91"/>
  <c r="EV91"/>
  <c r="FD91"/>
  <c r="FL91"/>
  <c r="FT91"/>
  <c r="GB91"/>
  <c r="GJ91"/>
  <c r="GR91"/>
  <c r="GZ91"/>
  <c r="AQ91"/>
  <c r="BW91"/>
  <c r="DE91"/>
  <c r="EK91"/>
  <c r="FQ91"/>
  <c r="GW91"/>
  <c r="BO91"/>
  <c r="CW91"/>
  <c r="EC91"/>
  <c r="FI91"/>
  <c r="GO91"/>
  <c r="BG91"/>
  <c r="CM91"/>
  <c r="DU91"/>
  <c r="FA91"/>
  <c r="GG91"/>
  <c r="CE91"/>
  <c r="AY91"/>
  <c r="FY91"/>
  <c r="ES91"/>
  <c r="DM91"/>
  <c r="CN25"/>
  <c r="CO25"/>
  <c r="AM25"/>
  <c r="AQ25"/>
  <c r="AU25"/>
  <c r="AY25"/>
  <c r="BC25"/>
  <c r="BG25"/>
  <c r="BK25"/>
  <c r="BO25"/>
  <c r="BS25"/>
  <c r="BW25"/>
  <c r="CA25"/>
  <c r="CE25"/>
  <c r="CI25"/>
  <c r="CM25"/>
  <c r="CS25"/>
  <c r="CW25"/>
  <c r="DA25"/>
  <c r="DE25"/>
  <c r="DI25"/>
  <c r="DM25"/>
  <c r="DQ25"/>
  <c r="DU25"/>
  <c r="DY25"/>
  <c r="EC25"/>
  <c r="EG25"/>
  <c r="EK25"/>
  <c r="EO25"/>
  <c r="ES25"/>
  <c r="EW25"/>
  <c r="FA25"/>
  <c r="FE25"/>
  <c r="FI25"/>
  <c r="FM25"/>
  <c r="FQ25"/>
  <c r="FU25"/>
  <c r="FY25"/>
  <c r="GC25"/>
  <c r="GG25"/>
  <c r="GK25"/>
  <c r="GO25"/>
  <c r="GS25"/>
  <c r="GW25"/>
  <c r="HA25"/>
  <c r="AL25"/>
  <c r="AP25"/>
  <c r="AT25"/>
  <c r="AX25"/>
  <c r="BB25"/>
  <c r="BF25"/>
  <c r="BJ25"/>
  <c r="BN25"/>
  <c r="BR25"/>
  <c r="BV25"/>
  <c r="BZ25"/>
  <c r="CD25"/>
  <c r="CH25"/>
  <c r="CL25"/>
  <c r="CR25"/>
  <c r="CV25"/>
  <c r="CZ25"/>
  <c r="DD25"/>
  <c r="DH25"/>
  <c r="DL25"/>
  <c r="DP25"/>
  <c r="DT25"/>
  <c r="DX25"/>
  <c r="EB25"/>
  <c r="EF25"/>
  <c r="EJ25"/>
  <c r="EN25"/>
  <c r="ER25"/>
  <c r="EV25"/>
  <c r="EZ25"/>
  <c r="FD25"/>
  <c r="FH25"/>
  <c r="FL25"/>
  <c r="FP25"/>
  <c r="FT25"/>
  <c r="FX25"/>
  <c r="GB25"/>
  <c r="GF25"/>
  <c r="GJ25"/>
  <c r="GN25"/>
  <c r="GR25"/>
  <c r="GV25"/>
  <c r="GZ25"/>
  <c r="AJ25"/>
  <c r="AR25"/>
  <c r="AZ25"/>
  <c r="BH25"/>
  <c r="BP25"/>
  <c r="BX25"/>
  <c r="CF25"/>
  <c r="CP25"/>
  <c r="CX25"/>
  <c r="DF25"/>
  <c r="DN25"/>
  <c r="DV25"/>
  <c r="ED25"/>
  <c r="EL25"/>
  <c r="ET25"/>
  <c r="FB25"/>
  <c r="FJ25"/>
  <c r="FR25"/>
  <c r="FZ25"/>
  <c r="GH25"/>
  <c r="GP25"/>
  <c r="GX25"/>
  <c r="AO25"/>
  <c r="AW25"/>
  <c r="BE25"/>
  <c r="BM25"/>
  <c r="BU25"/>
  <c r="CC25"/>
  <c r="CK25"/>
  <c r="CU25"/>
  <c r="DC25"/>
  <c r="DK25"/>
  <c r="DS25"/>
  <c r="EA25"/>
  <c r="EI25"/>
  <c r="EQ25"/>
  <c r="EY25"/>
  <c r="FG25"/>
  <c r="FO25"/>
  <c r="FW25"/>
  <c r="GE25"/>
  <c r="GM25"/>
  <c r="GU25"/>
  <c r="HC25"/>
  <c r="AN25"/>
  <c r="AV25"/>
  <c r="BD25"/>
  <c r="BL25"/>
  <c r="BT25"/>
  <c r="CB25"/>
  <c r="CJ25"/>
  <c r="CT25"/>
  <c r="DB25"/>
  <c r="DJ25"/>
  <c r="DR25"/>
  <c r="DZ25"/>
  <c r="EH25"/>
  <c r="EP25"/>
  <c r="EX25"/>
  <c r="FF25"/>
  <c r="FN25"/>
  <c r="FV25"/>
  <c r="GD25"/>
  <c r="GL25"/>
  <c r="GT25"/>
  <c r="HB25"/>
  <c r="AK25"/>
  <c r="BQ25"/>
  <c r="CY25"/>
  <c r="EE25"/>
  <c r="FK25"/>
  <c r="GQ25"/>
  <c r="BI25"/>
  <c r="CQ25"/>
  <c r="DW25"/>
  <c r="FC25"/>
  <c r="GI25"/>
  <c r="BA25"/>
  <c r="CG25"/>
  <c r="DO25"/>
  <c r="EU25"/>
  <c r="GA25"/>
  <c r="AS25"/>
  <c r="FS25"/>
  <c r="EM25"/>
  <c r="DG25"/>
  <c r="GY25"/>
  <c r="BY25"/>
  <c r="CO627"/>
  <c r="CN627"/>
  <c r="AJ627"/>
  <c r="AN627"/>
  <c r="AR627"/>
  <c r="AV627"/>
  <c r="AZ627"/>
  <c r="BD627"/>
  <c r="BH627"/>
  <c r="BL627"/>
  <c r="BP627"/>
  <c r="BT627"/>
  <c r="BX627"/>
  <c r="CB627"/>
  <c r="CF627"/>
  <c r="CJ627"/>
  <c r="CP627"/>
  <c r="CT627"/>
  <c r="CX627"/>
  <c r="DB627"/>
  <c r="DF627"/>
  <c r="DJ627"/>
  <c r="DN627"/>
  <c r="DR627"/>
  <c r="DV627"/>
  <c r="DZ627"/>
  <c r="ED627"/>
  <c r="EH627"/>
  <c r="EL627"/>
  <c r="EP627"/>
  <c r="ET627"/>
  <c r="EX627"/>
  <c r="FB627"/>
  <c r="FF627"/>
  <c r="FJ627"/>
  <c r="FN627"/>
  <c r="FR627"/>
  <c r="FV627"/>
  <c r="FZ627"/>
  <c r="GD627"/>
  <c r="GH627"/>
  <c r="GL627"/>
  <c r="GP627"/>
  <c r="GT627"/>
  <c r="GX627"/>
  <c r="HB627"/>
  <c r="AM627"/>
  <c r="AQ627"/>
  <c r="AU627"/>
  <c r="AY627"/>
  <c r="BC627"/>
  <c r="BG627"/>
  <c r="BK627"/>
  <c r="BO627"/>
  <c r="BS627"/>
  <c r="BW627"/>
  <c r="CA627"/>
  <c r="CE627"/>
  <c r="CI627"/>
  <c r="CM627"/>
  <c r="CS627"/>
  <c r="CW627"/>
  <c r="DA627"/>
  <c r="DE627"/>
  <c r="DI627"/>
  <c r="DM627"/>
  <c r="DQ627"/>
  <c r="DU627"/>
  <c r="DY627"/>
  <c r="EC627"/>
  <c r="EG627"/>
  <c r="EK627"/>
  <c r="EO627"/>
  <c r="ES627"/>
  <c r="EW627"/>
  <c r="FA627"/>
  <c r="FE627"/>
  <c r="FI627"/>
  <c r="FM627"/>
  <c r="FQ627"/>
  <c r="FU627"/>
  <c r="FY627"/>
  <c r="GC627"/>
  <c r="GG627"/>
  <c r="GK627"/>
  <c r="GO627"/>
  <c r="GS627"/>
  <c r="GW627"/>
  <c r="HA627"/>
  <c r="AO627"/>
  <c r="AW627"/>
  <c r="BE627"/>
  <c r="BM627"/>
  <c r="BU627"/>
  <c r="CC627"/>
  <c r="CK627"/>
  <c r="CU627"/>
  <c r="DC627"/>
  <c r="DK627"/>
  <c r="DS627"/>
  <c r="EA627"/>
  <c r="EI627"/>
  <c r="EQ627"/>
  <c r="EY627"/>
  <c r="FG627"/>
  <c r="FO627"/>
  <c r="FW627"/>
  <c r="GE627"/>
  <c r="GM627"/>
  <c r="GU627"/>
  <c r="HC627"/>
  <c r="AL627"/>
  <c r="AT627"/>
  <c r="BB627"/>
  <c r="BJ627"/>
  <c r="BR627"/>
  <c r="BZ627"/>
  <c r="CH627"/>
  <c r="CR627"/>
  <c r="CZ627"/>
  <c r="DH627"/>
  <c r="DP627"/>
  <c r="DX627"/>
  <c r="EF627"/>
  <c r="EN627"/>
  <c r="EV627"/>
  <c r="FD627"/>
  <c r="FL627"/>
  <c r="FT627"/>
  <c r="GB627"/>
  <c r="GJ627"/>
  <c r="GR627"/>
  <c r="GZ627"/>
  <c r="AK627"/>
  <c r="AS627"/>
  <c r="BA627"/>
  <c r="BI627"/>
  <c r="BQ627"/>
  <c r="BY627"/>
  <c r="CG627"/>
  <c r="CQ627"/>
  <c r="CY627"/>
  <c r="DG627"/>
  <c r="DO627"/>
  <c r="DW627"/>
  <c r="EE627"/>
  <c r="EM627"/>
  <c r="EU627"/>
  <c r="FC627"/>
  <c r="FK627"/>
  <c r="FS627"/>
  <c r="GA627"/>
  <c r="GI627"/>
  <c r="GQ627"/>
  <c r="GY627"/>
  <c r="AP627"/>
  <c r="BV627"/>
  <c r="DD627"/>
  <c r="EJ627"/>
  <c r="FP627"/>
  <c r="GV627"/>
  <c r="BN627"/>
  <c r="CV627"/>
  <c r="EB627"/>
  <c r="FH627"/>
  <c r="GN627"/>
  <c r="BF627"/>
  <c r="CL627"/>
  <c r="DT627"/>
  <c r="EZ627"/>
  <c r="GF627"/>
  <c r="DL627"/>
  <c r="CD627"/>
  <c r="ER627"/>
  <c r="FX627"/>
  <c r="AX627"/>
  <c r="CO445"/>
  <c r="CN445"/>
  <c r="AK445"/>
  <c r="AO445"/>
  <c r="AS445"/>
  <c r="AW445"/>
  <c r="BA445"/>
  <c r="BE445"/>
  <c r="BI445"/>
  <c r="BM445"/>
  <c r="BQ445"/>
  <c r="BU445"/>
  <c r="BY445"/>
  <c r="CC445"/>
  <c r="CG445"/>
  <c r="CK445"/>
  <c r="CQ445"/>
  <c r="CU445"/>
  <c r="CY445"/>
  <c r="DC445"/>
  <c r="DG445"/>
  <c r="DK445"/>
  <c r="DO445"/>
  <c r="DS445"/>
  <c r="DW445"/>
  <c r="EA445"/>
  <c r="EE445"/>
  <c r="EI445"/>
  <c r="EM445"/>
  <c r="EQ445"/>
  <c r="EU445"/>
  <c r="EY445"/>
  <c r="FC445"/>
  <c r="FG445"/>
  <c r="FK445"/>
  <c r="FO445"/>
  <c r="FS445"/>
  <c r="FW445"/>
  <c r="GA445"/>
  <c r="GE445"/>
  <c r="GI445"/>
  <c r="GM445"/>
  <c r="GQ445"/>
  <c r="GU445"/>
  <c r="GY445"/>
  <c r="HC445"/>
  <c r="AN445"/>
  <c r="AT445"/>
  <c r="AY445"/>
  <c r="BD445"/>
  <c r="BJ445"/>
  <c r="BO445"/>
  <c r="BT445"/>
  <c r="BZ445"/>
  <c r="CE445"/>
  <c r="CJ445"/>
  <c r="CR445"/>
  <c r="CW445"/>
  <c r="DB445"/>
  <c r="DH445"/>
  <c r="DM445"/>
  <c r="DR445"/>
  <c r="DX445"/>
  <c r="EC445"/>
  <c r="EH445"/>
  <c r="EN445"/>
  <c r="ES445"/>
  <c r="EX445"/>
  <c r="FD445"/>
  <c r="FI445"/>
  <c r="FN445"/>
  <c r="FT445"/>
  <c r="FY445"/>
  <c r="GD445"/>
  <c r="GJ445"/>
  <c r="GO445"/>
  <c r="GT445"/>
  <c r="GZ445"/>
  <c r="AM445"/>
  <c r="AR445"/>
  <c r="AX445"/>
  <c r="BC445"/>
  <c r="BH445"/>
  <c r="BN445"/>
  <c r="BS445"/>
  <c r="BX445"/>
  <c r="CD445"/>
  <c r="CI445"/>
  <c r="CP445"/>
  <c r="CV445"/>
  <c r="DA445"/>
  <c r="DF445"/>
  <c r="DL445"/>
  <c r="DQ445"/>
  <c r="DV445"/>
  <c r="EB445"/>
  <c r="EG445"/>
  <c r="EL445"/>
  <c r="ER445"/>
  <c r="EW445"/>
  <c r="FB445"/>
  <c r="FH445"/>
  <c r="FM445"/>
  <c r="FR445"/>
  <c r="FX445"/>
  <c r="GC445"/>
  <c r="GH445"/>
  <c r="GN445"/>
  <c r="GS445"/>
  <c r="GX445"/>
  <c r="AJ445"/>
  <c r="AP445"/>
  <c r="AU445"/>
  <c r="AZ445"/>
  <c r="BF445"/>
  <c r="BK445"/>
  <c r="BP445"/>
  <c r="BV445"/>
  <c r="CA445"/>
  <c r="CF445"/>
  <c r="CL445"/>
  <c r="CS445"/>
  <c r="CX445"/>
  <c r="DD445"/>
  <c r="DI445"/>
  <c r="DN445"/>
  <c r="DT445"/>
  <c r="DY445"/>
  <c r="ED445"/>
  <c r="EJ445"/>
  <c r="EO445"/>
  <c r="ET445"/>
  <c r="EZ445"/>
  <c r="FE445"/>
  <c r="FJ445"/>
  <c r="FP445"/>
  <c r="FU445"/>
  <c r="FZ445"/>
  <c r="GF445"/>
  <c r="GK445"/>
  <c r="GP445"/>
  <c r="GV445"/>
  <c r="HA445"/>
  <c r="AQ445"/>
  <c r="BL445"/>
  <c r="CH445"/>
  <c r="DE445"/>
  <c r="DZ445"/>
  <c r="EV445"/>
  <c r="FQ445"/>
  <c r="GL445"/>
  <c r="AL445"/>
  <c r="BG445"/>
  <c r="CB445"/>
  <c r="CZ445"/>
  <c r="DU445"/>
  <c r="EP445"/>
  <c r="FL445"/>
  <c r="GG445"/>
  <c r="HB445"/>
  <c r="BB445"/>
  <c r="BW445"/>
  <c r="CT445"/>
  <c r="DP445"/>
  <c r="EK445"/>
  <c r="FF445"/>
  <c r="GB445"/>
  <c r="GW445"/>
  <c r="AV445"/>
  <c r="BR445"/>
  <c r="CM445"/>
  <c r="DJ445"/>
  <c r="EF445"/>
  <c r="FA445"/>
  <c r="FV445"/>
  <c r="GR445"/>
  <c r="CO428"/>
  <c r="CN428"/>
  <c r="AK428"/>
  <c r="AO428"/>
  <c r="AS428"/>
  <c r="AW428"/>
  <c r="BA428"/>
  <c r="BE428"/>
  <c r="BI428"/>
  <c r="BM428"/>
  <c r="BQ428"/>
  <c r="BU428"/>
  <c r="BY428"/>
  <c r="CC428"/>
  <c r="CG428"/>
  <c r="CK428"/>
  <c r="CQ428"/>
  <c r="CU428"/>
  <c r="CY428"/>
  <c r="DC428"/>
  <c r="DG428"/>
  <c r="DK428"/>
  <c r="DO428"/>
  <c r="DS428"/>
  <c r="DW428"/>
  <c r="EA428"/>
  <c r="EE428"/>
  <c r="EI428"/>
  <c r="EM428"/>
  <c r="EQ428"/>
  <c r="EU428"/>
  <c r="EY428"/>
  <c r="FC428"/>
  <c r="FG428"/>
  <c r="FK428"/>
  <c r="FO428"/>
  <c r="FS428"/>
  <c r="FW428"/>
  <c r="GA428"/>
  <c r="GE428"/>
  <c r="GI428"/>
  <c r="GM428"/>
  <c r="GQ428"/>
  <c r="GU428"/>
  <c r="GY428"/>
  <c r="HC428"/>
  <c r="AJ428"/>
  <c r="AN428"/>
  <c r="AR428"/>
  <c r="AV428"/>
  <c r="AZ428"/>
  <c r="BD428"/>
  <c r="BH428"/>
  <c r="BL428"/>
  <c r="BP428"/>
  <c r="BT428"/>
  <c r="BX428"/>
  <c r="CB428"/>
  <c r="CF428"/>
  <c r="CJ428"/>
  <c r="CP428"/>
  <c r="CT428"/>
  <c r="CX428"/>
  <c r="DB428"/>
  <c r="DF428"/>
  <c r="DJ428"/>
  <c r="DN428"/>
  <c r="DR428"/>
  <c r="DV428"/>
  <c r="DZ428"/>
  <c r="ED428"/>
  <c r="EH428"/>
  <c r="EL428"/>
  <c r="EP428"/>
  <c r="ET428"/>
  <c r="EX428"/>
  <c r="FB428"/>
  <c r="FF428"/>
  <c r="FJ428"/>
  <c r="FN428"/>
  <c r="FR428"/>
  <c r="FV428"/>
  <c r="FZ428"/>
  <c r="GD428"/>
  <c r="GH428"/>
  <c r="GL428"/>
  <c r="GP428"/>
  <c r="GT428"/>
  <c r="GX428"/>
  <c r="HB428"/>
  <c r="AP428"/>
  <c r="AX428"/>
  <c r="BF428"/>
  <c r="BN428"/>
  <c r="BV428"/>
  <c r="CD428"/>
  <c r="CL428"/>
  <c r="CV428"/>
  <c r="DD428"/>
  <c r="DL428"/>
  <c r="DT428"/>
  <c r="EB428"/>
  <c r="EJ428"/>
  <c r="ER428"/>
  <c r="EZ428"/>
  <c r="FH428"/>
  <c r="FP428"/>
  <c r="FX428"/>
  <c r="GF428"/>
  <c r="GN428"/>
  <c r="GV428"/>
  <c r="AM428"/>
  <c r="AU428"/>
  <c r="BC428"/>
  <c r="BK428"/>
  <c r="BS428"/>
  <c r="CA428"/>
  <c r="CI428"/>
  <c r="CS428"/>
  <c r="DA428"/>
  <c r="DI428"/>
  <c r="DQ428"/>
  <c r="DY428"/>
  <c r="EG428"/>
  <c r="EO428"/>
  <c r="EW428"/>
  <c r="FE428"/>
  <c r="FM428"/>
  <c r="FU428"/>
  <c r="GC428"/>
  <c r="GK428"/>
  <c r="GS428"/>
  <c r="HA428"/>
  <c r="AQ428"/>
  <c r="AY428"/>
  <c r="BG428"/>
  <c r="BO428"/>
  <c r="BW428"/>
  <c r="CE428"/>
  <c r="CM428"/>
  <c r="CW428"/>
  <c r="DE428"/>
  <c r="DM428"/>
  <c r="DU428"/>
  <c r="EC428"/>
  <c r="EK428"/>
  <c r="ES428"/>
  <c r="FA428"/>
  <c r="FI428"/>
  <c r="FQ428"/>
  <c r="FY428"/>
  <c r="GG428"/>
  <c r="GO428"/>
  <c r="GW428"/>
  <c r="BB428"/>
  <c r="CH428"/>
  <c r="DP428"/>
  <c r="EV428"/>
  <c r="GB428"/>
  <c r="AT428"/>
  <c r="BZ428"/>
  <c r="DH428"/>
  <c r="EN428"/>
  <c r="FT428"/>
  <c r="GZ428"/>
  <c r="AL428"/>
  <c r="BR428"/>
  <c r="CZ428"/>
  <c r="EF428"/>
  <c r="FL428"/>
  <c r="GR428"/>
  <c r="BJ428"/>
  <c r="CR428"/>
  <c r="DX428"/>
  <c r="FD428"/>
  <c r="GJ428"/>
  <c r="CO360"/>
  <c r="CN360"/>
  <c r="AK360"/>
  <c r="AO360"/>
  <c r="AS360"/>
  <c r="AW360"/>
  <c r="BA360"/>
  <c r="BE360"/>
  <c r="BI360"/>
  <c r="BM360"/>
  <c r="BQ360"/>
  <c r="BU360"/>
  <c r="BY360"/>
  <c r="CC360"/>
  <c r="CG360"/>
  <c r="CK360"/>
  <c r="CQ360"/>
  <c r="CU360"/>
  <c r="CY360"/>
  <c r="DC360"/>
  <c r="DG360"/>
  <c r="DK360"/>
  <c r="DO360"/>
  <c r="DS360"/>
  <c r="DW360"/>
  <c r="EA360"/>
  <c r="EE360"/>
  <c r="EI360"/>
  <c r="EM360"/>
  <c r="EQ360"/>
  <c r="EU360"/>
  <c r="EY360"/>
  <c r="FC360"/>
  <c r="FG360"/>
  <c r="FK360"/>
  <c r="FO360"/>
  <c r="FS360"/>
  <c r="FW360"/>
  <c r="GA360"/>
  <c r="GE360"/>
  <c r="GI360"/>
  <c r="GM360"/>
  <c r="GQ360"/>
  <c r="GU360"/>
  <c r="GY360"/>
  <c r="HC360"/>
  <c r="AJ360"/>
  <c r="AN360"/>
  <c r="AR360"/>
  <c r="AV360"/>
  <c r="AZ360"/>
  <c r="BD360"/>
  <c r="BH360"/>
  <c r="BL360"/>
  <c r="BP360"/>
  <c r="BT360"/>
  <c r="BX360"/>
  <c r="CB360"/>
  <c r="CF360"/>
  <c r="CJ360"/>
  <c r="CP360"/>
  <c r="CT360"/>
  <c r="CX360"/>
  <c r="DB360"/>
  <c r="DF360"/>
  <c r="DJ360"/>
  <c r="DN360"/>
  <c r="DR360"/>
  <c r="DV360"/>
  <c r="DZ360"/>
  <c r="ED360"/>
  <c r="EH360"/>
  <c r="EL360"/>
  <c r="EP360"/>
  <c r="ET360"/>
  <c r="EX360"/>
  <c r="FB360"/>
  <c r="FF360"/>
  <c r="FJ360"/>
  <c r="FN360"/>
  <c r="FR360"/>
  <c r="FV360"/>
  <c r="FZ360"/>
  <c r="GD360"/>
  <c r="GH360"/>
  <c r="GL360"/>
  <c r="GP360"/>
  <c r="GT360"/>
  <c r="GX360"/>
  <c r="HB360"/>
  <c r="AP360"/>
  <c r="AX360"/>
  <c r="BF360"/>
  <c r="BN360"/>
  <c r="BV360"/>
  <c r="CD360"/>
  <c r="CL360"/>
  <c r="CV360"/>
  <c r="DD360"/>
  <c r="DL360"/>
  <c r="DT360"/>
  <c r="EB360"/>
  <c r="EJ360"/>
  <c r="ER360"/>
  <c r="EZ360"/>
  <c r="FH360"/>
  <c r="FP360"/>
  <c r="FX360"/>
  <c r="GF360"/>
  <c r="GN360"/>
  <c r="GV360"/>
  <c r="AM360"/>
  <c r="AU360"/>
  <c r="BC360"/>
  <c r="BK360"/>
  <c r="BS360"/>
  <c r="CA360"/>
  <c r="CI360"/>
  <c r="CS360"/>
  <c r="DA360"/>
  <c r="DI360"/>
  <c r="DQ360"/>
  <c r="DY360"/>
  <c r="EG360"/>
  <c r="EO360"/>
  <c r="EW360"/>
  <c r="FE360"/>
  <c r="FM360"/>
  <c r="FU360"/>
  <c r="GC360"/>
  <c r="GK360"/>
  <c r="GS360"/>
  <c r="HA360"/>
  <c r="AL360"/>
  <c r="AT360"/>
  <c r="BB360"/>
  <c r="BJ360"/>
  <c r="BR360"/>
  <c r="BZ360"/>
  <c r="CH360"/>
  <c r="CR360"/>
  <c r="CZ360"/>
  <c r="DH360"/>
  <c r="DP360"/>
  <c r="DX360"/>
  <c r="EF360"/>
  <c r="EN360"/>
  <c r="EV360"/>
  <c r="FD360"/>
  <c r="FL360"/>
  <c r="FT360"/>
  <c r="GB360"/>
  <c r="GJ360"/>
  <c r="GR360"/>
  <c r="GZ360"/>
  <c r="AQ360"/>
  <c r="AY360"/>
  <c r="BG360"/>
  <c r="BO360"/>
  <c r="BW360"/>
  <c r="CE360"/>
  <c r="CM360"/>
  <c r="CW360"/>
  <c r="DE360"/>
  <c r="DM360"/>
  <c r="DU360"/>
  <c r="EC360"/>
  <c r="EK360"/>
  <c r="ES360"/>
  <c r="FA360"/>
  <c r="FI360"/>
  <c r="FQ360"/>
  <c r="FY360"/>
  <c r="GG360"/>
  <c r="GO360"/>
  <c r="GW360"/>
  <c r="CO287"/>
  <c r="CN287"/>
  <c r="AL287"/>
  <c r="AP287"/>
  <c r="AT287"/>
  <c r="AX287"/>
  <c r="BB287"/>
  <c r="BF287"/>
  <c r="BJ287"/>
  <c r="BN287"/>
  <c r="BR287"/>
  <c r="BV287"/>
  <c r="BZ287"/>
  <c r="CD287"/>
  <c r="CH287"/>
  <c r="CL287"/>
  <c r="CR287"/>
  <c r="CV287"/>
  <c r="CZ287"/>
  <c r="DD287"/>
  <c r="DH287"/>
  <c r="DL287"/>
  <c r="DP287"/>
  <c r="DT287"/>
  <c r="DX287"/>
  <c r="EB287"/>
  <c r="EF287"/>
  <c r="EJ287"/>
  <c r="EN287"/>
  <c r="ER287"/>
  <c r="EV287"/>
  <c r="EZ287"/>
  <c r="FD287"/>
  <c r="FH287"/>
  <c r="FL287"/>
  <c r="FP287"/>
  <c r="FT287"/>
  <c r="FX287"/>
  <c r="GB287"/>
  <c r="GF287"/>
  <c r="GJ287"/>
  <c r="GN287"/>
  <c r="GR287"/>
  <c r="GV287"/>
  <c r="GZ287"/>
  <c r="AK287"/>
  <c r="AQ287"/>
  <c r="AV287"/>
  <c r="BA287"/>
  <c r="BG287"/>
  <c r="BL287"/>
  <c r="BQ287"/>
  <c r="BW287"/>
  <c r="CB287"/>
  <c r="CG287"/>
  <c r="CM287"/>
  <c r="CT287"/>
  <c r="CY287"/>
  <c r="DE287"/>
  <c r="DJ287"/>
  <c r="DO287"/>
  <c r="DU287"/>
  <c r="DZ287"/>
  <c r="EE287"/>
  <c r="EK287"/>
  <c r="EP287"/>
  <c r="EU287"/>
  <c r="FA287"/>
  <c r="FF287"/>
  <c r="FK287"/>
  <c r="FQ287"/>
  <c r="FV287"/>
  <c r="GA287"/>
  <c r="GG287"/>
  <c r="GL287"/>
  <c r="GQ287"/>
  <c r="GW287"/>
  <c r="HB287"/>
  <c r="AJ287"/>
  <c r="AO287"/>
  <c r="AU287"/>
  <c r="AZ287"/>
  <c r="BE287"/>
  <c r="BK287"/>
  <c r="BP287"/>
  <c r="BU287"/>
  <c r="CA287"/>
  <c r="CF287"/>
  <c r="CK287"/>
  <c r="CS287"/>
  <c r="CX287"/>
  <c r="DC287"/>
  <c r="DI287"/>
  <c r="DN287"/>
  <c r="DS287"/>
  <c r="DY287"/>
  <c r="ED287"/>
  <c r="EI287"/>
  <c r="EO287"/>
  <c r="ET287"/>
  <c r="EY287"/>
  <c r="FE287"/>
  <c r="FJ287"/>
  <c r="FO287"/>
  <c r="FU287"/>
  <c r="FZ287"/>
  <c r="GE287"/>
  <c r="GK287"/>
  <c r="GP287"/>
  <c r="GU287"/>
  <c r="HA287"/>
  <c r="AS287"/>
  <c r="BD287"/>
  <c r="BO287"/>
  <c r="BY287"/>
  <c r="CJ287"/>
  <c r="CW287"/>
  <c r="DG287"/>
  <c r="DR287"/>
  <c r="EC287"/>
  <c r="EM287"/>
  <c r="EX287"/>
  <c r="FI287"/>
  <c r="FS287"/>
  <c r="GD287"/>
  <c r="GO287"/>
  <c r="GY287"/>
  <c r="AR287"/>
  <c r="BC287"/>
  <c r="BM287"/>
  <c r="BX287"/>
  <c r="CI287"/>
  <c r="CU287"/>
  <c r="DF287"/>
  <c r="DQ287"/>
  <c r="EA287"/>
  <c r="EL287"/>
  <c r="EW287"/>
  <c r="FG287"/>
  <c r="FR287"/>
  <c r="GC287"/>
  <c r="GM287"/>
  <c r="GX287"/>
  <c r="AN287"/>
  <c r="AY287"/>
  <c r="BI287"/>
  <c r="BT287"/>
  <c r="CE287"/>
  <c r="CQ287"/>
  <c r="DB287"/>
  <c r="DM287"/>
  <c r="DW287"/>
  <c r="EH287"/>
  <c r="ES287"/>
  <c r="FC287"/>
  <c r="FN287"/>
  <c r="FY287"/>
  <c r="GI287"/>
  <c r="GT287"/>
  <c r="AM287"/>
  <c r="AW287"/>
  <c r="BH287"/>
  <c r="BS287"/>
  <c r="CC287"/>
  <c r="CP287"/>
  <c r="DA287"/>
  <c r="DK287"/>
  <c r="DV287"/>
  <c r="EG287"/>
  <c r="EQ287"/>
  <c r="FB287"/>
  <c r="FM287"/>
  <c r="FW287"/>
  <c r="GH287"/>
  <c r="GS287"/>
  <c r="HC287"/>
  <c r="CO219"/>
  <c r="CN219"/>
  <c r="AL219"/>
  <c r="AP219"/>
  <c r="AT219"/>
  <c r="AX219"/>
  <c r="BB219"/>
  <c r="BF219"/>
  <c r="BJ219"/>
  <c r="BN219"/>
  <c r="BR219"/>
  <c r="BV219"/>
  <c r="BZ219"/>
  <c r="CD219"/>
  <c r="CH219"/>
  <c r="CL219"/>
  <c r="CR219"/>
  <c r="CV219"/>
  <c r="CZ219"/>
  <c r="DD219"/>
  <c r="DH219"/>
  <c r="DL219"/>
  <c r="DP219"/>
  <c r="DT219"/>
  <c r="DX219"/>
  <c r="EB219"/>
  <c r="EF219"/>
  <c r="EJ219"/>
  <c r="EN219"/>
  <c r="ER219"/>
  <c r="EV219"/>
  <c r="EZ219"/>
  <c r="FD219"/>
  <c r="FH219"/>
  <c r="FL219"/>
  <c r="FP219"/>
  <c r="FT219"/>
  <c r="FX219"/>
  <c r="GB219"/>
  <c r="GF219"/>
  <c r="GJ219"/>
  <c r="GN219"/>
  <c r="GR219"/>
  <c r="GV219"/>
  <c r="GZ219"/>
  <c r="AK219"/>
  <c r="AO219"/>
  <c r="AS219"/>
  <c r="AW219"/>
  <c r="BA219"/>
  <c r="BE219"/>
  <c r="BI219"/>
  <c r="BM219"/>
  <c r="BQ219"/>
  <c r="BU219"/>
  <c r="BY219"/>
  <c r="CC219"/>
  <c r="CG219"/>
  <c r="CK219"/>
  <c r="CQ219"/>
  <c r="CU219"/>
  <c r="CY219"/>
  <c r="DC219"/>
  <c r="DG219"/>
  <c r="DK219"/>
  <c r="DO219"/>
  <c r="DS219"/>
  <c r="DW219"/>
  <c r="EA219"/>
  <c r="EE219"/>
  <c r="EI219"/>
  <c r="EM219"/>
  <c r="EQ219"/>
  <c r="EU219"/>
  <c r="EY219"/>
  <c r="FC219"/>
  <c r="FG219"/>
  <c r="FK219"/>
  <c r="FO219"/>
  <c r="FS219"/>
  <c r="FW219"/>
  <c r="GA219"/>
  <c r="GE219"/>
  <c r="GI219"/>
  <c r="GM219"/>
  <c r="GQ219"/>
  <c r="GU219"/>
  <c r="GY219"/>
  <c r="HC219"/>
  <c r="AM219"/>
  <c r="AU219"/>
  <c r="BC219"/>
  <c r="BK219"/>
  <c r="BS219"/>
  <c r="CA219"/>
  <c r="CI219"/>
  <c r="CS219"/>
  <c r="DA219"/>
  <c r="DI219"/>
  <c r="DQ219"/>
  <c r="DY219"/>
  <c r="EG219"/>
  <c r="EO219"/>
  <c r="EW219"/>
  <c r="FE219"/>
  <c r="FM219"/>
  <c r="FU219"/>
  <c r="GC219"/>
  <c r="GK219"/>
  <c r="GS219"/>
  <c r="HA219"/>
  <c r="AJ219"/>
  <c r="AR219"/>
  <c r="AZ219"/>
  <c r="BH219"/>
  <c r="BP219"/>
  <c r="BX219"/>
  <c r="CF219"/>
  <c r="CP219"/>
  <c r="CX219"/>
  <c r="DF219"/>
  <c r="DN219"/>
  <c r="DV219"/>
  <c r="ED219"/>
  <c r="EL219"/>
  <c r="ET219"/>
  <c r="FB219"/>
  <c r="FJ219"/>
  <c r="FR219"/>
  <c r="FZ219"/>
  <c r="GH219"/>
  <c r="GP219"/>
  <c r="GX219"/>
  <c r="AQ219"/>
  <c r="AY219"/>
  <c r="BG219"/>
  <c r="BO219"/>
  <c r="BW219"/>
  <c r="CE219"/>
  <c r="CM219"/>
  <c r="CW219"/>
  <c r="DE219"/>
  <c r="DM219"/>
  <c r="DU219"/>
  <c r="EC219"/>
  <c r="EK219"/>
  <c r="ES219"/>
  <c r="FA219"/>
  <c r="FI219"/>
  <c r="FQ219"/>
  <c r="FY219"/>
  <c r="GG219"/>
  <c r="GO219"/>
  <c r="GW219"/>
  <c r="BD219"/>
  <c r="CJ219"/>
  <c r="DR219"/>
  <c r="EX219"/>
  <c r="GD219"/>
  <c r="AV219"/>
  <c r="CB219"/>
  <c r="DJ219"/>
  <c r="EP219"/>
  <c r="FV219"/>
  <c r="HB219"/>
  <c r="AN219"/>
  <c r="BT219"/>
  <c r="DB219"/>
  <c r="EH219"/>
  <c r="FN219"/>
  <c r="GT219"/>
  <c r="BL219"/>
  <c r="GL219"/>
  <c r="FF219"/>
  <c r="DZ219"/>
  <c r="CT219"/>
  <c r="CO697"/>
  <c r="CN697"/>
  <c r="AM697"/>
  <c r="AQ697"/>
  <c r="AU697"/>
  <c r="AY697"/>
  <c r="BC697"/>
  <c r="BG697"/>
  <c r="BK697"/>
  <c r="BO697"/>
  <c r="BS697"/>
  <c r="BW697"/>
  <c r="CA697"/>
  <c r="CE697"/>
  <c r="CI697"/>
  <c r="CM697"/>
  <c r="CS697"/>
  <c r="CW697"/>
  <c r="DA697"/>
  <c r="DE697"/>
  <c r="DI697"/>
  <c r="DM697"/>
  <c r="DQ697"/>
  <c r="DU697"/>
  <c r="DY697"/>
  <c r="EC697"/>
  <c r="EG697"/>
  <c r="EK697"/>
  <c r="EO697"/>
  <c r="ES697"/>
  <c r="EW697"/>
  <c r="FA697"/>
  <c r="FE697"/>
  <c r="FI697"/>
  <c r="FM697"/>
  <c r="FQ697"/>
  <c r="FU697"/>
  <c r="FY697"/>
  <c r="GC697"/>
  <c r="GG697"/>
  <c r="GK697"/>
  <c r="GO697"/>
  <c r="GS697"/>
  <c r="GW697"/>
  <c r="HA697"/>
  <c r="AL697"/>
  <c r="AP697"/>
  <c r="AT697"/>
  <c r="AX697"/>
  <c r="BB697"/>
  <c r="BF697"/>
  <c r="BJ697"/>
  <c r="BN697"/>
  <c r="BR697"/>
  <c r="BV697"/>
  <c r="BZ697"/>
  <c r="CD697"/>
  <c r="CH697"/>
  <c r="CL697"/>
  <c r="CR697"/>
  <c r="CV697"/>
  <c r="CZ697"/>
  <c r="DD697"/>
  <c r="DH697"/>
  <c r="DL697"/>
  <c r="DP697"/>
  <c r="DT697"/>
  <c r="DX697"/>
  <c r="EB697"/>
  <c r="EF697"/>
  <c r="EJ697"/>
  <c r="EN697"/>
  <c r="ER697"/>
  <c r="EV697"/>
  <c r="EZ697"/>
  <c r="FD697"/>
  <c r="FH697"/>
  <c r="FL697"/>
  <c r="FP697"/>
  <c r="FT697"/>
  <c r="FX697"/>
  <c r="GB697"/>
  <c r="GF697"/>
  <c r="GJ697"/>
  <c r="GN697"/>
  <c r="GR697"/>
  <c r="GV697"/>
  <c r="GZ697"/>
  <c r="AN697"/>
  <c r="AV697"/>
  <c r="BD697"/>
  <c r="BL697"/>
  <c r="BT697"/>
  <c r="CB697"/>
  <c r="CJ697"/>
  <c r="CT697"/>
  <c r="DB697"/>
  <c r="DJ697"/>
  <c r="DR697"/>
  <c r="DZ697"/>
  <c r="EH697"/>
  <c r="EP697"/>
  <c r="EX697"/>
  <c r="FF697"/>
  <c r="FN697"/>
  <c r="FV697"/>
  <c r="GD697"/>
  <c r="GL697"/>
  <c r="GT697"/>
  <c r="HB697"/>
  <c r="AK697"/>
  <c r="AS697"/>
  <c r="BA697"/>
  <c r="BI697"/>
  <c r="BQ697"/>
  <c r="BY697"/>
  <c r="CG697"/>
  <c r="CQ697"/>
  <c r="CY697"/>
  <c r="DG697"/>
  <c r="DO697"/>
  <c r="DW697"/>
  <c r="EE697"/>
  <c r="EM697"/>
  <c r="EU697"/>
  <c r="FC697"/>
  <c r="FK697"/>
  <c r="FS697"/>
  <c r="GA697"/>
  <c r="GI697"/>
  <c r="GQ697"/>
  <c r="GY697"/>
  <c r="AJ697"/>
  <c r="AZ697"/>
  <c r="BP697"/>
  <c r="CF697"/>
  <c r="CX697"/>
  <c r="DN697"/>
  <c r="ED697"/>
  <c r="ET697"/>
  <c r="FJ697"/>
  <c r="FZ697"/>
  <c r="GP697"/>
  <c r="AW697"/>
  <c r="BM697"/>
  <c r="CC697"/>
  <c r="CU697"/>
  <c r="DK697"/>
  <c r="EA697"/>
  <c r="EQ697"/>
  <c r="FG697"/>
  <c r="FW697"/>
  <c r="GM697"/>
  <c r="HC697"/>
  <c r="AR697"/>
  <c r="BH697"/>
  <c r="BX697"/>
  <c r="CP697"/>
  <c r="DF697"/>
  <c r="DV697"/>
  <c r="EL697"/>
  <c r="FB697"/>
  <c r="FR697"/>
  <c r="GH697"/>
  <c r="GX697"/>
  <c r="BU697"/>
  <c r="EI697"/>
  <c r="GU697"/>
  <c r="BE697"/>
  <c r="DS697"/>
  <c r="GE697"/>
  <c r="AO697"/>
  <c r="DC697"/>
  <c r="FO697"/>
  <c r="EY697"/>
  <c r="CK697"/>
  <c r="CO635"/>
  <c r="CN635"/>
  <c r="AL635"/>
  <c r="AP635"/>
  <c r="AT635"/>
  <c r="AX635"/>
  <c r="BB635"/>
  <c r="BF635"/>
  <c r="BJ635"/>
  <c r="BN635"/>
  <c r="BR635"/>
  <c r="BV635"/>
  <c r="BZ635"/>
  <c r="CD635"/>
  <c r="CH635"/>
  <c r="CL635"/>
  <c r="CR635"/>
  <c r="CV635"/>
  <c r="CZ635"/>
  <c r="DD635"/>
  <c r="DH635"/>
  <c r="DL635"/>
  <c r="DP635"/>
  <c r="DT635"/>
  <c r="DX635"/>
  <c r="EB635"/>
  <c r="EF635"/>
  <c r="EJ635"/>
  <c r="EN635"/>
  <c r="ER635"/>
  <c r="EV635"/>
  <c r="EZ635"/>
  <c r="FD635"/>
  <c r="FH635"/>
  <c r="FL635"/>
  <c r="FP635"/>
  <c r="FT635"/>
  <c r="FX635"/>
  <c r="GB635"/>
  <c r="GF635"/>
  <c r="GJ635"/>
  <c r="GN635"/>
  <c r="GR635"/>
  <c r="GV635"/>
  <c r="GZ635"/>
  <c r="AK635"/>
  <c r="AO635"/>
  <c r="AS635"/>
  <c r="AW635"/>
  <c r="BA635"/>
  <c r="BE635"/>
  <c r="BI635"/>
  <c r="BM635"/>
  <c r="BQ635"/>
  <c r="BU635"/>
  <c r="BY635"/>
  <c r="CC635"/>
  <c r="CG635"/>
  <c r="CK635"/>
  <c r="CQ635"/>
  <c r="CU635"/>
  <c r="CY635"/>
  <c r="DC635"/>
  <c r="DG635"/>
  <c r="DK635"/>
  <c r="DO635"/>
  <c r="DS635"/>
  <c r="DW635"/>
  <c r="EA635"/>
  <c r="EE635"/>
  <c r="EI635"/>
  <c r="EM635"/>
  <c r="EQ635"/>
  <c r="EU635"/>
  <c r="EY635"/>
  <c r="FC635"/>
  <c r="FG635"/>
  <c r="FK635"/>
  <c r="FO635"/>
  <c r="FS635"/>
  <c r="FW635"/>
  <c r="GA635"/>
  <c r="GE635"/>
  <c r="GI635"/>
  <c r="GM635"/>
  <c r="GQ635"/>
  <c r="GU635"/>
  <c r="GY635"/>
  <c r="HC635"/>
  <c r="AM635"/>
  <c r="AU635"/>
  <c r="BC635"/>
  <c r="BK635"/>
  <c r="BS635"/>
  <c r="CA635"/>
  <c r="CI635"/>
  <c r="CS635"/>
  <c r="DA635"/>
  <c r="DI635"/>
  <c r="DQ635"/>
  <c r="DY635"/>
  <c r="EG635"/>
  <c r="EO635"/>
  <c r="EW635"/>
  <c r="FE635"/>
  <c r="FM635"/>
  <c r="FU635"/>
  <c r="GC635"/>
  <c r="GK635"/>
  <c r="GS635"/>
  <c r="HA635"/>
  <c r="AJ635"/>
  <c r="AR635"/>
  <c r="AZ635"/>
  <c r="BH635"/>
  <c r="BP635"/>
  <c r="BX635"/>
  <c r="CF635"/>
  <c r="CP635"/>
  <c r="CX635"/>
  <c r="DF635"/>
  <c r="DN635"/>
  <c r="DV635"/>
  <c r="ED635"/>
  <c r="EL635"/>
  <c r="ET635"/>
  <c r="FB635"/>
  <c r="FJ635"/>
  <c r="FR635"/>
  <c r="FZ635"/>
  <c r="GH635"/>
  <c r="GP635"/>
  <c r="GX635"/>
  <c r="AV635"/>
  <c r="BL635"/>
  <c r="CB635"/>
  <c r="CT635"/>
  <c r="DJ635"/>
  <c r="DZ635"/>
  <c r="EP635"/>
  <c r="FF635"/>
  <c r="FV635"/>
  <c r="GL635"/>
  <c r="HB635"/>
  <c r="AQ635"/>
  <c r="BG635"/>
  <c r="BW635"/>
  <c r="CM635"/>
  <c r="DE635"/>
  <c r="DU635"/>
  <c r="EK635"/>
  <c r="FA635"/>
  <c r="FQ635"/>
  <c r="GG635"/>
  <c r="GW635"/>
  <c r="AN635"/>
  <c r="BD635"/>
  <c r="BT635"/>
  <c r="CJ635"/>
  <c r="DB635"/>
  <c r="DR635"/>
  <c r="EH635"/>
  <c r="EX635"/>
  <c r="FN635"/>
  <c r="GD635"/>
  <c r="GT635"/>
  <c r="BO635"/>
  <c r="EC635"/>
  <c r="GO635"/>
  <c r="AY635"/>
  <c r="DM635"/>
  <c r="FY635"/>
  <c r="CE635"/>
  <c r="ES635"/>
  <c r="FI635"/>
  <c r="CW635"/>
  <c r="CO568"/>
  <c r="CN568"/>
  <c r="AJ568"/>
  <c r="AN568"/>
  <c r="AR568"/>
  <c r="AV568"/>
  <c r="AZ568"/>
  <c r="BD568"/>
  <c r="BH568"/>
  <c r="BL568"/>
  <c r="BP568"/>
  <c r="BT568"/>
  <c r="BX568"/>
  <c r="CB568"/>
  <c r="CF568"/>
  <c r="CJ568"/>
  <c r="CP568"/>
  <c r="CT568"/>
  <c r="CX568"/>
  <c r="DB568"/>
  <c r="DF568"/>
  <c r="DJ568"/>
  <c r="DN568"/>
  <c r="DR568"/>
  <c r="DV568"/>
  <c r="DZ568"/>
  <c r="ED568"/>
  <c r="EH568"/>
  <c r="EL568"/>
  <c r="EP568"/>
  <c r="ET568"/>
  <c r="EX568"/>
  <c r="FB568"/>
  <c r="FF568"/>
  <c r="FJ568"/>
  <c r="FN568"/>
  <c r="FR568"/>
  <c r="FV568"/>
  <c r="FZ568"/>
  <c r="GD568"/>
  <c r="GH568"/>
  <c r="GL568"/>
  <c r="GP568"/>
  <c r="GT568"/>
  <c r="GX568"/>
  <c r="HB568"/>
  <c r="AL568"/>
  <c r="AP568"/>
  <c r="AT568"/>
  <c r="AX568"/>
  <c r="BB568"/>
  <c r="BF568"/>
  <c r="BJ568"/>
  <c r="BN568"/>
  <c r="BR568"/>
  <c r="BV568"/>
  <c r="BZ568"/>
  <c r="CD568"/>
  <c r="CH568"/>
  <c r="CL568"/>
  <c r="CR568"/>
  <c r="CV568"/>
  <c r="CZ568"/>
  <c r="DD568"/>
  <c r="DH568"/>
  <c r="DL568"/>
  <c r="DP568"/>
  <c r="DT568"/>
  <c r="DX568"/>
  <c r="EB568"/>
  <c r="EF568"/>
  <c r="EJ568"/>
  <c r="EN568"/>
  <c r="ER568"/>
  <c r="EV568"/>
  <c r="EZ568"/>
  <c r="FD568"/>
  <c r="FH568"/>
  <c r="FL568"/>
  <c r="FP568"/>
  <c r="FT568"/>
  <c r="FX568"/>
  <c r="GB568"/>
  <c r="GF568"/>
  <c r="GJ568"/>
  <c r="GN568"/>
  <c r="GR568"/>
  <c r="GV568"/>
  <c r="GZ568"/>
  <c r="AQ568"/>
  <c r="AY568"/>
  <c r="BG568"/>
  <c r="BO568"/>
  <c r="BW568"/>
  <c r="CE568"/>
  <c r="CM568"/>
  <c r="CW568"/>
  <c r="DE568"/>
  <c r="DM568"/>
  <c r="DU568"/>
  <c r="EC568"/>
  <c r="EK568"/>
  <c r="ES568"/>
  <c r="FA568"/>
  <c r="FI568"/>
  <c r="FQ568"/>
  <c r="FY568"/>
  <c r="GG568"/>
  <c r="GO568"/>
  <c r="AO568"/>
  <c r="AW568"/>
  <c r="BE568"/>
  <c r="BM568"/>
  <c r="BU568"/>
  <c r="CC568"/>
  <c r="CK568"/>
  <c r="CU568"/>
  <c r="DC568"/>
  <c r="DK568"/>
  <c r="DS568"/>
  <c r="EA568"/>
  <c r="EI568"/>
  <c r="EQ568"/>
  <c r="EY568"/>
  <c r="FG568"/>
  <c r="FO568"/>
  <c r="FW568"/>
  <c r="GE568"/>
  <c r="GM568"/>
  <c r="GU568"/>
  <c r="HC568"/>
  <c r="AM568"/>
  <c r="AU568"/>
  <c r="BC568"/>
  <c r="BK568"/>
  <c r="BS568"/>
  <c r="CA568"/>
  <c r="CI568"/>
  <c r="CS568"/>
  <c r="DA568"/>
  <c r="DI568"/>
  <c r="DQ568"/>
  <c r="DY568"/>
  <c r="EG568"/>
  <c r="EO568"/>
  <c r="EW568"/>
  <c r="FE568"/>
  <c r="FM568"/>
  <c r="FU568"/>
  <c r="GC568"/>
  <c r="GK568"/>
  <c r="GS568"/>
  <c r="HA568"/>
  <c r="AS568"/>
  <c r="BY568"/>
  <c r="DG568"/>
  <c r="EM568"/>
  <c r="FS568"/>
  <c r="GW568"/>
  <c r="AK568"/>
  <c r="BQ568"/>
  <c r="CY568"/>
  <c r="EE568"/>
  <c r="FK568"/>
  <c r="GQ568"/>
  <c r="BI568"/>
  <c r="CQ568"/>
  <c r="DW568"/>
  <c r="FC568"/>
  <c r="GI568"/>
  <c r="EU568"/>
  <c r="DO568"/>
  <c r="BA568"/>
  <c r="GA568"/>
  <c r="GY568"/>
  <c r="CG568"/>
  <c r="CO670"/>
  <c r="CN670"/>
  <c r="AM670"/>
  <c r="AQ670"/>
  <c r="AU670"/>
  <c r="AY670"/>
  <c r="BC670"/>
  <c r="BG670"/>
  <c r="BK670"/>
  <c r="BO670"/>
  <c r="BS670"/>
  <c r="BW670"/>
  <c r="CA670"/>
  <c r="CE670"/>
  <c r="CI670"/>
  <c r="CM670"/>
  <c r="CS670"/>
  <c r="CW670"/>
  <c r="DA670"/>
  <c r="DE670"/>
  <c r="DI670"/>
  <c r="DM670"/>
  <c r="DQ670"/>
  <c r="DU670"/>
  <c r="DY670"/>
  <c r="EC670"/>
  <c r="EG670"/>
  <c r="EK670"/>
  <c r="EO670"/>
  <c r="ES670"/>
  <c r="EW670"/>
  <c r="FA670"/>
  <c r="FE670"/>
  <c r="FI670"/>
  <c r="FM670"/>
  <c r="FQ670"/>
  <c r="FU670"/>
  <c r="FY670"/>
  <c r="GC670"/>
  <c r="GG670"/>
  <c r="GK670"/>
  <c r="GO670"/>
  <c r="GS670"/>
  <c r="GW670"/>
  <c r="HA670"/>
  <c r="AN670"/>
  <c r="AS670"/>
  <c r="AX670"/>
  <c r="BD670"/>
  <c r="BI670"/>
  <c r="BN670"/>
  <c r="BT670"/>
  <c r="BY670"/>
  <c r="CD670"/>
  <c r="CJ670"/>
  <c r="CQ670"/>
  <c r="CV670"/>
  <c r="DB670"/>
  <c r="DG670"/>
  <c r="DL670"/>
  <c r="DR670"/>
  <c r="DW670"/>
  <c r="EB670"/>
  <c r="EH670"/>
  <c r="EM670"/>
  <c r="ER670"/>
  <c r="EX670"/>
  <c r="FC670"/>
  <c r="FH670"/>
  <c r="FN670"/>
  <c r="FS670"/>
  <c r="FX670"/>
  <c r="GD670"/>
  <c r="GI670"/>
  <c r="GN670"/>
  <c r="GT670"/>
  <c r="GY670"/>
  <c r="AL670"/>
  <c r="AR670"/>
  <c r="AW670"/>
  <c r="BB670"/>
  <c r="BH670"/>
  <c r="BM670"/>
  <c r="BR670"/>
  <c r="BX670"/>
  <c r="CC670"/>
  <c r="CH670"/>
  <c r="CP670"/>
  <c r="CU670"/>
  <c r="CZ670"/>
  <c r="DF670"/>
  <c r="DK670"/>
  <c r="DP670"/>
  <c r="DV670"/>
  <c r="EA670"/>
  <c r="EF670"/>
  <c r="EL670"/>
  <c r="EQ670"/>
  <c r="EV670"/>
  <c r="FB670"/>
  <c r="FG670"/>
  <c r="FL670"/>
  <c r="FR670"/>
  <c r="FW670"/>
  <c r="GB670"/>
  <c r="GH670"/>
  <c r="GM670"/>
  <c r="GR670"/>
  <c r="GX670"/>
  <c r="HC670"/>
  <c r="AO670"/>
  <c r="AZ670"/>
  <c r="BJ670"/>
  <c r="BU670"/>
  <c r="CF670"/>
  <c r="CR670"/>
  <c r="DC670"/>
  <c r="DN670"/>
  <c r="DX670"/>
  <c r="EI670"/>
  <c r="ET670"/>
  <c r="FD670"/>
  <c r="FO670"/>
  <c r="FZ670"/>
  <c r="GJ670"/>
  <c r="GU670"/>
  <c r="AK670"/>
  <c r="AV670"/>
  <c r="BF670"/>
  <c r="BQ670"/>
  <c r="CB670"/>
  <c r="CL670"/>
  <c r="CY670"/>
  <c r="DJ670"/>
  <c r="DT670"/>
  <c r="EE670"/>
  <c r="EP670"/>
  <c r="EZ670"/>
  <c r="FK670"/>
  <c r="FV670"/>
  <c r="GF670"/>
  <c r="GQ670"/>
  <c r="HB670"/>
  <c r="AP670"/>
  <c r="BA670"/>
  <c r="BL670"/>
  <c r="BV670"/>
  <c r="CG670"/>
  <c r="CT670"/>
  <c r="DD670"/>
  <c r="DO670"/>
  <c r="DZ670"/>
  <c r="EJ670"/>
  <c r="EU670"/>
  <c r="FF670"/>
  <c r="FP670"/>
  <c r="GA670"/>
  <c r="GL670"/>
  <c r="GV670"/>
  <c r="BE670"/>
  <c r="CX670"/>
  <c r="EN670"/>
  <c r="GE670"/>
  <c r="AT670"/>
  <c r="CK670"/>
  <c r="ED670"/>
  <c r="FT670"/>
  <c r="AJ670"/>
  <c r="BZ670"/>
  <c r="DS670"/>
  <c r="FJ670"/>
  <c r="GZ670"/>
  <c r="EY670"/>
  <c r="DH670"/>
  <c r="BP670"/>
  <c r="GP670"/>
  <c r="CO589"/>
  <c r="CN589"/>
  <c r="AJ589"/>
  <c r="AN589"/>
  <c r="AR589"/>
  <c r="AV589"/>
  <c r="AZ589"/>
  <c r="BD589"/>
  <c r="BH589"/>
  <c r="BL589"/>
  <c r="BP589"/>
  <c r="BT589"/>
  <c r="BX589"/>
  <c r="CB589"/>
  <c r="CF589"/>
  <c r="CJ589"/>
  <c r="CP589"/>
  <c r="CT589"/>
  <c r="CX589"/>
  <c r="DB589"/>
  <c r="DF589"/>
  <c r="DJ589"/>
  <c r="DN589"/>
  <c r="DR589"/>
  <c r="DV589"/>
  <c r="DZ589"/>
  <c r="ED589"/>
  <c r="EH589"/>
  <c r="EL589"/>
  <c r="EP589"/>
  <c r="ET589"/>
  <c r="EX589"/>
  <c r="FB589"/>
  <c r="FF589"/>
  <c r="FJ589"/>
  <c r="FN589"/>
  <c r="FR589"/>
  <c r="FV589"/>
  <c r="FZ589"/>
  <c r="GD589"/>
  <c r="GH589"/>
  <c r="GL589"/>
  <c r="GP589"/>
  <c r="GT589"/>
  <c r="GX589"/>
  <c r="HB589"/>
  <c r="AM589"/>
  <c r="AQ589"/>
  <c r="AU589"/>
  <c r="AY589"/>
  <c r="BC589"/>
  <c r="BG589"/>
  <c r="BK589"/>
  <c r="BO589"/>
  <c r="BS589"/>
  <c r="BW589"/>
  <c r="CA589"/>
  <c r="CE589"/>
  <c r="CI589"/>
  <c r="CM589"/>
  <c r="CS589"/>
  <c r="CW589"/>
  <c r="DA589"/>
  <c r="DE589"/>
  <c r="DI589"/>
  <c r="DM589"/>
  <c r="DQ589"/>
  <c r="DU589"/>
  <c r="DY589"/>
  <c r="EC589"/>
  <c r="EG589"/>
  <c r="EK589"/>
  <c r="EO589"/>
  <c r="ES589"/>
  <c r="EW589"/>
  <c r="FA589"/>
  <c r="FE589"/>
  <c r="FI589"/>
  <c r="FM589"/>
  <c r="FQ589"/>
  <c r="FU589"/>
  <c r="FY589"/>
  <c r="GC589"/>
  <c r="GG589"/>
  <c r="GK589"/>
  <c r="GO589"/>
  <c r="GS589"/>
  <c r="GW589"/>
  <c r="HA589"/>
  <c r="AK589"/>
  <c r="AS589"/>
  <c r="BA589"/>
  <c r="BI589"/>
  <c r="BQ589"/>
  <c r="BY589"/>
  <c r="CG589"/>
  <c r="CQ589"/>
  <c r="CY589"/>
  <c r="DG589"/>
  <c r="DO589"/>
  <c r="DW589"/>
  <c r="EE589"/>
  <c r="EM589"/>
  <c r="EU589"/>
  <c r="FC589"/>
  <c r="FK589"/>
  <c r="FS589"/>
  <c r="GA589"/>
  <c r="GI589"/>
  <c r="GQ589"/>
  <c r="GY589"/>
  <c r="AP589"/>
  <c r="AX589"/>
  <c r="BF589"/>
  <c r="BN589"/>
  <c r="BV589"/>
  <c r="CD589"/>
  <c r="CL589"/>
  <c r="CV589"/>
  <c r="DD589"/>
  <c r="DL589"/>
  <c r="DT589"/>
  <c r="EB589"/>
  <c r="EJ589"/>
  <c r="ER589"/>
  <c r="EZ589"/>
  <c r="FH589"/>
  <c r="FP589"/>
  <c r="FX589"/>
  <c r="GF589"/>
  <c r="GN589"/>
  <c r="GV589"/>
  <c r="AL589"/>
  <c r="AT589"/>
  <c r="BB589"/>
  <c r="BJ589"/>
  <c r="BR589"/>
  <c r="BZ589"/>
  <c r="CH589"/>
  <c r="CR589"/>
  <c r="CZ589"/>
  <c r="DH589"/>
  <c r="DP589"/>
  <c r="DX589"/>
  <c r="EF589"/>
  <c r="EN589"/>
  <c r="EV589"/>
  <c r="FD589"/>
  <c r="FL589"/>
  <c r="FT589"/>
  <c r="GB589"/>
  <c r="GJ589"/>
  <c r="GR589"/>
  <c r="GZ589"/>
  <c r="AW589"/>
  <c r="CC589"/>
  <c r="DK589"/>
  <c r="EQ589"/>
  <c r="FW589"/>
  <c r="HC589"/>
  <c r="AO589"/>
  <c r="BU589"/>
  <c r="DC589"/>
  <c r="EI589"/>
  <c r="FO589"/>
  <c r="GU589"/>
  <c r="BM589"/>
  <c r="CU589"/>
  <c r="EA589"/>
  <c r="FG589"/>
  <c r="GM589"/>
  <c r="EY589"/>
  <c r="DS589"/>
  <c r="CK589"/>
  <c r="BE589"/>
  <c r="GE589"/>
  <c r="CO507"/>
  <c r="CN507"/>
  <c r="AP507"/>
  <c r="EF507"/>
  <c r="FD507"/>
  <c r="AK507"/>
  <c r="AO507"/>
  <c r="AS507"/>
  <c r="AW507"/>
  <c r="BA507"/>
  <c r="BE507"/>
  <c r="BI507"/>
  <c r="BM507"/>
  <c r="BQ507"/>
  <c r="BU507"/>
  <c r="BY507"/>
  <c r="CC507"/>
  <c r="CG507"/>
  <c r="CK507"/>
  <c r="CQ507"/>
  <c r="CU507"/>
  <c r="CY507"/>
  <c r="DC507"/>
  <c r="DG507"/>
  <c r="DK507"/>
  <c r="DO507"/>
  <c r="DS507"/>
  <c r="DW507"/>
  <c r="EA507"/>
  <c r="EE507"/>
  <c r="EI507"/>
  <c r="EM507"/>
  <c r="EQ507"/>
  <c r="EU507"/>
  <c r="EY507"/>
  <c r="FC507"/>
  <c r="FG507"/>
  <c r="FK507"/>
  <c r="FO507"/>
  <c r="FS507"/>
  <c r="FW507"/>
  <c r="GA507"/>
  <c r="GE507"/>
  <c r="GI507"/>
  <c r="GM507"/>
  <c r="GQ507"/>
  <c r="GU507"/>
  <c r="GY507"/>
  <c r="HC507"/>
  <c r="AL507"/>
  <c r="BB507"/>
  <c r="BN507"/>
  <c r="BZ507"/>
  <c r="CD507"/>
  <c r="CR507"/>
  <c r="DD507"/>
  <c r="DP507"/>
  <c r="EB507"/>
  <c r="ER507"/>
  <c r="FH507"/>
  <c r="FT507"/>
  <c r="GF507"/>
  <c r="GR507"/>
  <c r="GZ507"/>
  <c r="AJ507"/>
  <c r="AN507"/>
  <c r="AR507"/>
  <c r="AV507"/>
  <c r="AZ507"/>
  <c r="BD507"/>
  <c r="BH507"/>
  <c r="BL507"/>
  <c r="BP507"/>
  <c r="BT507"/>
  <c r="BX507"/>
  <c r="CB507"/>
  <c r="CF507"/>
  <c r="CJ507"/>
  <c r="CP507"/>
  <c r="CT507"/>
  <c r="CX507"/>
  <c r="DB507"/>
  <c r="DF507"/>
  <c r="DJ507"/>
  <c r="DN507"/>
  <c r="DR507"/>
  <c r="DV507"/>
  <c r="DZ507"/>
  <c r="ED507"/>
  <c r="EH507"/>
  <c r="EL507"/>
  <c r="EP507"/>
  <c r="ET507"/>
  <c r="EX507"/>
  <c r="FB507"/>
  <c r="FF507"/>
  <c r="FJ507"/>
  <c r="FN507"/>
  <c r="FR507"/>
  <c r="FV507"/>
  <c r="FZ507"/>
  <c r="GD507"/>
  <c r="GH507"/>
  <c r="GL507"/>
  <c r="GP507"/>
  <c r="GT507"/>
  <c r="GX507"/>
  <c r="HB507"/>
  <c r="AX507"/>
  <c r="BJ507"/>
  <c r="BV507"/>
  <c r="CH507"/>
  <c r="CV507"/>
  <c r="DH507"/>
  <c r="DT507"/>
  <c r="EJ507"/>
  <c r="EZ507"/>
  <c r="FP507"/>
  <c r="FX507"/>
  <c r="GN507"/>
  <c r="AM507"/>
  <c r="AQ507"/>
  <c r="AU507"/>
  <c r="AY507"/>
  <c r="BC507"/>
  <c r="BG507"/>
  <c r="BK507"/>
  <c r="BO507"/>
  <c r="BS507"/>
  <c r="BW507"/>
  <c r="CA507"/>
  <c r="CE507"/>
  <c r="CI507"/>
  <c r="CM507"/>
  <c r="CS507"/>
  <c r="CW507"/>
  <c r="DA507"/>
  <c r="DE507"/>
  <c r="DI507"/>
  <c r="DM507"/>
  <c r="DQ507"/>
  <c r="DU507"/>
  <c r="DY507"/>
  <c r="EC507"/>
  <c r="EG507"/>
  <c r="EK507"/>
  <c r="EO507"/>
  <c r="ES507"/>
  <c r="EW507"/>
  <c r="FA507"/>
  <c r="FE507"/>
  <c r="FI507"/>
  <c r="FM507"/>
  <c r="FQ507"/>
  <c r="FU507"/>
  <c r="FY507"/>
  <c r="GC507"/>
  <c r="GG507"/>
  <c r="GK507"/>
  <c r="GO507"/>
  <c r="GS507"/>
  <c r="GW507"/>
  <c r="HA507"/>
  <c r="AT507"/>
  <c r="BF507"/>
  <c r="BR507"/>
  <c r="CL507"/>
  <c r="CZ507"/>
  <c r="DL507"/>
  <c r="DX507"/>
  <c r="EN507"/>
  <c r="EV507"/>
  <c r="FL507"/>
  <c r="GB507"/>
  <c r="GJ507"/>
  <c r="GV507"/>
  <c r="CO498"/>
  <c r="CN498"/>
  <c r="DP498"/>
  <c r="ER498"/>
  <c r="AK498"/>
  <c r="AO498"/>
  <c r="AS498"/>
  <c r="AW498"/>
  <c r="BA498"/>
  <c r="BE498"/>
  <c r="BI498"/>
  <c r="BM498"/>
  <c r="BQ498"/>
  <c r="BU498"/>
  <c r="BY498"/>
  <c r="CC498"/>
  <c r="CG498"/>
  <c r="CK498"/>
  <c r="CQ498"/>
  <c r="CU498"/>
  <c r="CY498"/>
  <c r="DC498"/>
  <c r="DG498"/>
  <c r="DK498"/>
  <c r="DO498"/>
  <c r="DS498"/>
  <c r="DW498"/>
  <c r="EA498"/>
  <c r="EE498"/>
  <c r="EI498"/>
  <c r="EM498"/>
  <c r="EQ498"/>
  <c r="EU498"/>
  <c r="EY498"/>
  <c r="FC498"/>
  <c r="FG498"/>
  <c r="FK498"/>
  <c r="FO498"/>
  <c r="FS498"/>
  <c r="FW498"/>
  <c r="GA498"/>
  <c r="GE498"/>
  <c r="GI498"/>
  <c r="GM498"/>
  <c r="GQ498"/>
  <c r="GU498"/>
  <c r="GY498"/>
  <c r="HC498"/>
  <c r="AP498"/>
  <c r="BB498"/>
  <c r="BN498"/>
  <c r="BR498"/>
  <c r="CD498"/>
  <c r="CR498"/>
  <c r="DD498"/>
  <c r="DT498"/>
  <c r="EF498"/>
  <c r="EV498"/>
  <c r="FH498"/>
  <c r="FT498"/>
  <c r="GF498"/>
  <c r="AJ498"/>
  <c r="AN498"/>
  <c r="AR498"/>
  <c r="AV498"/>
  <c r="AZ498"/>
  <c r="BD498"/>
  <c r="BH498"/>
  <c r="BL498"/>
  <c r="BP498"/>
  <c r="BT498"/>
  <c r="BX498"/>
  <c r="CB498"/>
  <c r="CF498"/>
  <c r="CJ498"/>
  <c r="CP498"/>
  <c r="CT498"/>
  <c r="CX498"/>
  <c r="DB498"/>
  <c r="DF498"/>
  <c r="DJ498"/>
  <c r="DN498"/>
  <c r="DR498"/>
  <c r="DV498"/>
  <c r="DZ498"/>
  <c r="ED498"/>
  <c r="EH498"/>
  <c r="EL498"/>
  <c r="EP498"/>
  <c r="ET498"/>
  <c r="EX498"/>
  <c r="FB498"/>
  <c r="FF498"/>
  <c r="FJ498"/>
  <c r="FN498"/>
  <c r="FR498"/>
  <c r="FV498"/>
  <c r="FZ498"/>
  <c r="GD498"/>
  <c r="GH498"/>
  <c r="GL498"/>
  <c r="GP498"/>
  <c r="GT498"/>
  <c r="GX498"/>
  <c r="HB498"/>
  <c r="AL498"/>
  <c r="AX498"/>
  <c r="BJ498"/>
  <c r="BV498"/>
  <c r="CH498"/>
  <c r="CZ498"/>
  <c r="DH498"/>
  <c r="EB498"/>
  <c r="EJ498"/>
  <c r="EZ498"/>
  <c r="FL498"/>
  <c r="GB498"/>
  <c r="GN498"/>
  <c r="GR498"/>
  <c r="GZ498"/>
  <c r="AM498"/>
  <c r="AQ498"/>
  <c r="AU498"/>
  <c r="AY498"/>
  <c r="BC498"/>
  <c r="BG498"/>
  <c r="BK498"/>
  <c r="BO498"/>
  <c r="BS498"/>
  <c r="BW498"/>
  <c r="CA498"/>
  <c r="CE498"/>
  <c r="CI498"/>
  <c r="CM498"/>
  <c r="CS498"/>
  <c r="CW498"/>
  <c r="DA498"/>
  <c r="DE498"/>
  <c r="DI498"/>
  <c r="DM498"/>
  <c r="DQ498"/>
  <c r="DU498"/>
  <c r="DY498"/>
  <c r="EC498"/>
  <c r="EG498"/>
  <c r="EK498"/>
  <c r="EO498"/>
  <c r="ES498"/>
  <c r="EW498"/>
  <c r="FA498"/>
  <c r="FE498"/>
  <c r="FI498"/>
  <c r="FM498"/>
  <c r="FQ498"/>
  <c r="FU498"/>
  <c r="FY498"/>
  <c r="GC498"/>
  <c r="GG498"/>
  <c r="GK498"/>
  <c r="GO498"/>
  <c r="GS498"/>
  <c r="GW498"/>
  <c r="HA498"/>
  <c r="AT498"/>
  <c r="BF498"/>
  <c r="BZ498"/>
  <c r="CL498"/>
  <c r="CV498"/>
  <c r="DL498"/>
  <c r="DX498"/>
  <c r="EN498"/>
  <c r="FD498"/>
  <c r="FP498"/>
  <c r="FX498"/>
  <c r="GJ498"/>
  <c r="GV498"/>
  <c r="CO373"/>
  <c r="CN373"/>
  <c r="AM373"/>
  <c r="AQ373"/>
  <c r="AU373"/>
  <c r="AY373"/>
  <c r="BC373"/>
  <c r="BG373"/>
  <c r="BK373"/>
  <c r="BO373"/>
  <c r="BS373"/>
  <c r="BW373"/>
  <c r="CA373"/>
  <c r="CE373"/>
  <c r="CI373"/>
  <c r="CM373"/>
  <c r="CS373"/>
  <c r="CW373"/>
  <c r="DA373"/>
  <c r="DE373"/>
  <c r="DI373"/>
  <c r="DM373"/>
  <c r="DQ373"/>
  <c r="DU373"/>
  <c r="DY373"/>
  <c r="EC373"/>
  <c r="EG373"/>
  <c r="EK373"/>
  <c r="EO373"/>
  <c r="ES373"/>
  <c r="EW373"/>
  <c r="FA373"/>
  <c r="FE373"/>
  <c r="FI373"/>
  <c r="FM373"/>
  <c r="FQ373"/>
  <c r="FU373"/>
  <c r="FY373"/>
  <c r="GC373"/>
  <c r="GG373"/>
  <c r="GK373"/>
  <c r="GO373"/>
  <c r="GS373"/>
  <c r="GW373"/>
  <c r="HA373"/>
  <c r="AL373"/>
  <c r="AP373"/>
  <c r="AT373"/>
  <c r="AX373"/>
  <c r="BB373"/>
  <c r="BF373"/>
  <c r="BJ373"/>
  <c r="BN373"/>
  <c r="BR373"/>
  <c r="BV373"/>
  <c r="BZ373"/>
  <c r="CD373"/>
  <c r="CH373"/>
  <c r="CL373"/>
  <c r="CR373"/>
  <c r="CV373"/>
  <c r="CZ373"/>
  <c r="DD373"/>
  <c r="DH373"/>
  <c r="DL373"/>
  <c r="DP373"/>
  <c r="DT373"/>
  <c r="DX373"/>
  <c r="EB373"/>
  <c r="EF373"/>
  <c r="EJ373"/>
  <c r="EN373"/>
  <c r="ER373"/>
  <c r="EV373"/>
  <c r="EZ373"/>
  <c r="FD373"/>
  <c r="FH373"/>
  <c r="FL373"/>
  <c r="FP373"/>
  <c r="FT373"/>
  <c r="FX373"/>
  <c r="GB373"/>
  <c r="GF373"/>
  <c r="GJ373"/>
  <c r="GN373"/>
  <c r="GR373"/>
  <c r="GV373"/>
  <c r="GZ373"/>
  <c r="AJ373"/>
  <c r="AR373"/>
  <c r="AZ373"/>
  <c r="BH373"/>
  <c r="BP373"/>
  <c r="BX373"/>
  <c r="CF373"/>
  <c r="CP373"/>
  <c r="CX373"/>
  <c r="DF373"/>
  <c r="DN373"/>
  <c r="DV373"/>
  <c r="ED373"/>
  <c r="EL373"/>
  <c r="ET373"/>
  <c r="FB373"/>
  <c r="FJ373"/>
  <c r="FR373"/>
  <c r="FZ373"/>
  <c r="GH373"/>
  <c r="GP373"/>
  <c r="GX373"/>
  <c r="AO373"/>
  <c r="AW373"/>
  <c r="BE373"/>
  <c r="BM373"/>
  <c r="BU373"/>
  <c r="CC373"/>
  <c r="CK373"/>
  <c r="CU373"/>
  <c r="DC373"/>
  <c r="DK373"/>
  <c r="DS373"/>
  <c r="EA373"/>
  <c r="EI373"/>
  <c r="EQ373"/>
  <c r="EY373"/>
  <c r="FG373"/>
  <c r="FO373"/>
  <c r="FW373"/>
  <c r="GE373"/>
  <c r="GM373"/>
  <c r="GU373"/>
  <c r="HC373"/>
  <c r="AN373"/>
  <c r="AV373"/>
  <c r="BD373"/>
  <c r="BL373"/>
  <c r="BT373"/>
  <c r="CB373"/>
  <c r="CJ373"/>
  <c r="CT373"/>
  <c r="DB373"/>
  <c r="DJ373"/>
  <c r="DR373"/>
  <c r="DZ373"/>
  <c r="EH373"/>
  <c r="EP373"/>
  <c r="EX373"/>
  <c r="FF373"/>
  <c r="FN373"/>
  <c r="FV373"/>
  <c r="GD373"/>
  <c r="GL373"/>
  <c r="GT373"/>
  <c r="HB373"/>
  <c r="AK373"/>
  <c r="AS373"/>
  <c r="BA373"/>
  <c r="BI373"/>
  <c r="BQ373"/>
  <c r="BY373"/>
  <c r="CG373"/>
  <c r="CQ373"/>
  <c r="CY373"/>
  <c r="DG373"/>
  <c r="DO373"/>
  <c r="DW373"/>
  <c r="EE373"/>
  <c r="EM373"/>
  <c r="EU373"/>
  <c r="FC373"/>
  <c r="FK373"/>
  <c r="FS373"/>
  <c r="GA373"/>
  <c r="GI373"/>
  <c r="GQ373"/>
  <c r="GY373"/>
  <c r="CO320"/>
  <c r="CN320"/>
  <c r="AM320"/>
  <c r="AQ320"/>
  <c r="AU320"/>
  <c r="AY320"/>
  <c r="BC320"/>
  <c r="BG320"/>
  <c r="BK320"/>
  <c r="BO320"/>
  <c r="BS320"/>
  <c r="BW320"/>
  <c r="CA320"/>
  <c r="CE320"/>
  <c r="CI320"/>
  <c r="CM320"/>
  <c r="CS320"/>
  <c r="CW320"/>
  <c r="DA320"/>
  <c r="DE320"/>
  <c r="DI320"/>
  <c r="DM320"/>
  <c r="DQ320"/>
  <c r="DU320"/>
  <c r="DY320"/>
  <c r="EC320"/>
  <c r="EG320"/>
  <c r="EK320"/>
  <c r="EO320"/>
  <c r="ES320"/>
  <c r="EW320"/>
  <c r="FA320"/>
  <c r="FE320"/>
  <c r="FI320"/>
  <c r="FM320"/>
  <c r="FQ320"/>
  <c r="FU320"/>
  <c r="FY320"/>
  <c r="GC320"/>
  <c r="GG320"/>
  <c r="GK320"/>
  <c r="GO320"/>
  <c r="GS320"/>
  <c r="GW320"/>
  <c r="HA320"/>
  <c r="AL320"/>
  <c r="AP320"/>
  <c r="AT320"/>
  <c r="AX320"/>
  <c r="BB320"/>
  <c r="BF320"/>
  <c r="BJ320"/>
  <c r="BN320"/>
  <c r="BR320"/>
  <c r="BV320"/>
  <c r="BZ320"/>
  <c r="CD320"/>
  <c r="CH320"/>
  <c r="CL320"/>
  <c r="CR320"/>
  <c r="CV320"/>
  <c r="CZ320"/>
  <c r="DD320"/>
  <c r="DH320"/>
  <c r="DL320"/>
  <c r="DP320"/>
  <c r="DT320"/>
  <c r="DX320"/>
  <c r="EB320"/>
  <c r="EF320"/>
  <c r="EJ320"/>
  <c r="EN320"/>
  <c r="ER320"/>
  <c r="EV320"/>
  <c r="EZ320"/>
  <c r="FD320"/>
  <c r="FH320"/>
  <c r="FL320"/>
  <c r="FP320"/>
  <c r="FT320"/>
  <c r="FX320"/>
  <c r="GB320"/>
  <c r="GF320"/>
  <c r="GJ320"/>
  <c r="GN320"/>
  <c r="GR320"/>
  <c r="GV320"/>
  <c r="GZ320"/>
  <c r="AJ320"/>
  <c r="AR320"/>
  <c r="AZ320"/>
  <c r="BH320"/>
  <c r="BP320"/>
  <c r="BX320"/>
  <c r="CF320"/>
  <c r="CP320"/>
  <c r="CX320"/>
  <c r="DF320"/>
  <c r="DN320"/>
  <c r="DV320"/>
  <c r="ED320"/>
  <c r="EL320"/>
  <c r="ET320"/>
  <c r="FB320"/>
  <c r="FJ320"/>
  <c r="FR320"/>
  <c r="FZ320"/>
  <c r="GH320"/>
  <c r="GP320"/>
  <c r="GX320"/>
  <c r="AO320"/>
  <c r="AW320"/>
  <c r="BE320"/>
  <c r="BM320"/>
  <c r="BU320"/>
  <c r="CC320"/>
  <c r="CK320"/>
  <c r="CU320"/>
  <c r="DC320"/>
  <c r="DK320"/>
  <c r="DS320"/>
  <c r="EA320"/>
  <c r="EI320"/>
  <c r="EQ320"/>
  <c r="EY320"/>
  <c r="FG320"/>
  <c r="FO320"/>
  <c r="FW320"/>
  <c r="GE320"/>
  <c r="GM320"/>
  <c r="GU320"/>
  <c r="HC320"/>
  <c r="AN320"/>
  <c r="AV320"/>
  <c r="BD320"/>
  <c r="BL320"/>
  <c r="BT320"/>
  <c r="CB320"/>
  <c r="CJ320"/>
  <c r="CT320"/>
  <c r="DB320"/>
  <c r="DJ320"/>
  <c r="DR320"/>
  <c r="DZ320"/>
  <c r="EH320"/>
  <c r="EP320"/>
  <c r="EX320"/>
  <c r="FF320"/>
  <c r="FN320"/>
  <c r="FV320"/>
  <c r="GD320"/>
  <c r="GL320"/>
  <c r="GT320"/>
  <c r="HB320"/>
  <c r="BA320"/>
  <c r="CG320"/>
  <c r="DO320"/>
  <c r="EU320"/>
  <c r="GA320"/>
  <c r="AS320"/>
  <c r="BY320"/>
  <c r="DG320"/>
  <c r="EM320"/>
  <c r="FS320"/>
  <c r="GY320"/>
  <c r="AK320"/>
  <c r="BQ320"/>
  <c r="CY320"/>
  <c r="EE320"/>
  <c r="FK320"/>
  <c r="GQ320"/>
  <c r="BI320"/>
  <c r="CQ320"/>
  <c r="DW320"/>
  <c r="FC320"/>
  <c r="GI320"/>
  <c r="CO272"/>
  <c r="CN272"/>
  <c r="AJ272"/>
  <c r="AN272"/>
  <c r="AR272"/>
  <c r="AV272"/>
  <c r="AZ272"/>
  <c r="BD272"/>
  <c r="BH272"/>
  <c r="BL272"/>
  <c r="BP272"/>
  <c r="BT272"/>
  <c r="BX272"/>
  <c r="CB272"/>
  <c r="CF272"/>
  <c r="CJ272"/>
  <c r="CP272"/>
  <c r="CT272"/>
  <c r="CX272"/>
  <c r="DB272"/>
  <c r="DF272"/>
  <c r="DJ272"/>
  <c r="DN272"/>
  <c r="DR272"/>
  <c r="DV272"/>
  <c r="DZ272"/>
  <c r="ED272"/>
  <c r="EH272"/>
  <c r="EL272"/>
  <c r="EP272"/>
  <c r="ET272"/>
  <c r="EX272"/>
  <c r="FB272"/>
  <c r="FF272"/>
  <c r="FJ272"/>
  <c r="FN272"/>
  <c r="FR272"/>
  <c r="FV272"/>
  <c r="FZ272"/>
  <c r="GD272"/>
  <c r="GH272"/>
  <c r="GL272"/>
  <c r="GP272"/>
  <c r="GT272"/>
  <c r="GX272"/>
  <c r="HB272"/>
  <c r="AL272"/>
  <c r="AQ272"/>
  <c r="AW272"/>
  <c r="BB272"/>
  <c r="BG272"/>
  <c r="BM272"/>
  <c r="BR272"/>
  <c r="BW272"/>
  <c r="CC272"/>
  <c r="CH272"/>
  <c r="CM272"/>
  <c r="CU272"/>
  <c r="CZ272"/>
  <c r="DE272"/>
  <c r="DK272"/>
  <c r="DP272"/>
  <c r="DU272"/>
  <c r="EA272"/>
  <c r="EF272"/>
  <c r="EK272"/>
  <c r="EQ272"/>
  <c r="EV272"/>
  <c r="FA272"/>
  <c r="FG272"/>
  <c r="FL272"/>
  <c r="FQ272"/>
  <c r="FW272"/>
  <c r="GB272"/>
  <c r="GG272"/>
  <c r="GM272"/>
  <c r="GR272"/>
  <c r="GW272"/>
  <c r="HC272"/>
  <c r="AK272"/>
  <c r="AP272"/>
  <c r="AU272"/>
  <c r="BA272"/>
  <c r="BF272"/>
  <c r="BK272"/>
  <c r="BQ272"/>
  <c r="BV272"/>
  <c r="CA272"/>
  <c r="CG272"/>
  <c r="CL272"/>
  <c r="CS272"/>
  <c r="CY272"/>
  <c r="DD272"/>
  <c r="DI272"/>
  <c r="DO272"/>
  <c r="DT272"/>
  <c r="DY272"/>
  <c r="EE272"/>
  <c r="EJ272"/>
  <c r="EO272"/>
  <c r="EU272"/>
  <c r="EZ272"/>
  <c r="FE272"/>
  <c r="FK272"/>
  <c r="FP272"/>
  <c r="FU272"/>
  <c r="GA272"/>
  <c r="GF272"/>
  <c r="GK272"/>
  <c r="GQ272"/>
  <c r="GV272"/>
  <c r="HA272"/>
  <c r="AO272"/>
  <c r="AT272"/>
  <c r="AY272"/>
  <c r="BE272"/>
  <c r="BJ272"/>
  <c r="BO272"/>
  <c r="BU272"/>
  <c r="BZ272"/>
  <c r="CE272"/>
  <c r="CK272"/>
  <c r="CR272"/>
  <c r="CW272"/>
  <c r="DC272"/>
  <c r="DH272"/>
  <c r="DM272"/>
  <c r="DS272"/>
  <c r="DX272"/>
  <c r="EC272"/>
  <c r="EI272"/>
  <c r="EN272"/>
  <c r="ES272"/>
  <c r="EY272"/>
  <c r="FD272"/>
  <c r="FI272"/>
  <c r="FO272"/>
  <c r="FT272"/>
  <c r="FY272"/>
  <c r="GE272"/>
  <c r="GJ272"/>
  <c r="GO272"/>
  <c r="GU272"/>
  <c r="GZ272"/>
  <c r="AX272"/>
  <c r="BS272"/>
  <c r="CQ272"/>
  <c r="DL272"/>
  <c r="EG272"/>
  <c r="FC272"/>
  <c r="FX272"/>
  <c r="GS272"/>
  <c r="AM272"/>
  <c r="BI272"/>
  <c r="CD272"/>
  <c r="DA272"/>
  <c r="DW272"/>
  <c r="ER272"/>
  <c r="FM272"/>
  <c r="GI272"/>
  <c r="AS272"/>
  <c r="CI272"/>
  <c r="EB272"/>
  <c r="FS272"/>
  <c r="BY272"/>
  <c r="DQ272"/>
  <c r="FH272"/>
  <c r="GY272"/>
  <c r="BN272"/>
  <c r="DG272"/>
  <c r="EW272"/>
  <c r="GN272"/>
  <c r="BC272"/>
  <c r="CV272"/>
  <c r="EM272"/>
  <c r="GC272"/>
  <c r="CO214"/>
  <c r="CN214"/>
  <c r="AJ214"/>
  <c r="AN214"/>
  <c r="AR214"/>
  <c r="AV214"/>
  <c r="AZ214"/>
  <c r="BD214"/>
  <c r="BH214"/>
  <c r="BL214"/>
  <c r="BP214"/>
  <c r="BT214"/>
  <c r="BX214"/>
  <c r="CB214"/>
  <c r="CF214"/>
  <c r="CJ214"/>
  <c r="CP214"/>
  <c r="CT214"/>
  <c r="CX214"/>
  <c r="DB214"/>
  <c r="DF214"/>
  <c r="DJ214"/>
  <c r="DN214"/>
  <c r="DR214"/>
  <c r="DV214"/>
  <c r="DZ214"/>
  <c r="ED214"/>
  <c r="EH214"/>
  <c r="EL214"/>
  <c r="EP214"/>
  <c r="ET214"/>
  <c r="EX214"/>
  <c r="FB214"/>
  <c r="FF214"/>
  <c r="FJ214"/>
  <c r="FN214"/>
  <c r="FR214"/>
  <c r="FV214"/>
  <c r="FZ214"/>
  <c r="GD214"/>
  <c r="GH214"/>
  <c r="GL214"/>
  <c r="GP214"/>
  <c r="GT214"/>
  <c r="GX214"/>
  <c r="HB214"/>
  <c r="AM214"/>
  <c r="AQ214"/>
  <c r="AU214"/>
  <c r="AY214"/>
  <c r="BC214"/>
  <c r="BG214"/>
  <c r="BK214"/>
  <c r="BO214"/>
  <c r="BS214"/>
  <c r="BW214"/>
  <c r="CA214"/>
  <c r="CE214"/>
  <c r="CI214"/>
  <c r="CM214"/>
  <c r="CS214"/>
  <c r="CW214"/>
  <c r="DA214"/>
  <c r="DE214"/>
  <c r="DI214"/>
  <c r="DM214"/>
  <c r="DQ214"/>
  <c r="DU214"/>
  <c r="DY214"/>
  <c r="EC214"/>
  <c r="EG214"/>
  <c r="EK214"/>
  <c r="EO214"/>
  <c r="ES214"/>
  <c r="EW214"/>
  <c r="FA214"/>
  <c r="FE214"/>
  <c r="FI214"/>
  <c r="FM214"/>
  <c r="FQ214"/>
  <c r="FU214"/>
  <c r="FY214"/>
  <c r="GC214"/>
  <c r="GG214"/>
  <c r="GK214"/>
  <c r="GO214"/>
  <c r="GS214"/>
  <c r="GW214"/>
  <c r="HA214"/>
  <c r="AO214"/>
  <c r="AW214"/>
  <c r="BE214"/>
  <c r="BM214"/>
  <c r="BU214"/>
  <c r="CC214"/>
  <c r="CK214"/>
  <c r="CU214"/>
  <c r="DC214"/>
  <c r="DK214"/>
  <c r="DS214"/>
  <c r="EA214"/>
  <c r="EI214"/>
  <c r="EQ214"/>
  <c r="EY214"/>
  <c r="FG214"/>
  <c r="FO214"/>
  <c r="FW214"/>
  <c r="GE214"/>
  <c r="GM214"/>
  <c r="GU214"/>
  <c r="HC214"/>
  <c r="AL214"/>
  <c r="AT214"/>
  <c r="BB214"/>
  <c r="BJ214"/>
  <c r="BR214"/>
  <c r="BZ214"/>
  <c r="CH214"/>
  <c r="CR214"/>
  <c r="CZ214"/>
  <c r="DH214"/>
  <c r="DP214"/>
  <c r="DX214"/>
  <c r="EF214"/>
  <c r="EN214"/>
  <c r="EV214"/>
  <c r="FD214"/>
  <c r="FL214"/>
  <c r="FT214"/>
  <c r="GB214"/>
  <c r="GJ214"/>
  <c r="GR214"/>
  <c r="GZ214"/>
  <c r="AK214"/>
  <c r="AS214"/>
  <c r="BA214"/>
  <c r="BI214"/>
  <c r="BQ214"/>
  <c r="BY214"/>
  <c r="CG214"/>
  <c r="CQ214"/>
  <c r="CY214"/>
  <c r="DG214"/>
  <c r="DO214"/>
  <c r="DW214"/>
  <c r="EE214"/>
  <c r="EM214"/>
  <c r="EU214"/>
  <c r="FC214"/>
  <c r="FK214"/>
  <c r="FS214"/>
  <c r="GA214"/>
  <c r="GI214"/>
  <c r="GQ214"/>
  <c r="GY214"/>
  <c r="AX214"/>
  <c r="CD214"/>
  <c r="DL214"/>
  <c r="ER214"/>
  <c r="FX214"/>
  <c r="AP214"/>
  <c r="BV214"/>
  <c r="DD214"/>
  <c r="EJ214"/>
  <c r="FP214"/>
  <c r="GV214"/>
  <c r="BN214"/>
  <c r="CV214"/>
  <c r="EB214"/>
  <c r="FH214"/>
  <c r="GN214"/>
  <c r="BF214"/>
  <c r="GF214"/>
  <c r="EZ214"/>
  <c r="DT214"/>
  <c r="CL214"/>
  <c r="CN156"/>
  <c r="CO156"/>
  <c r="AK156"/>
  <c r="AO156"/>
  <c r="AS156"/>
  <c r="AW156"/>
  <c r="BA156"/>
  <c r="BE156"/>
  <c r="BI156"/>
  <c r="BM156"/>
  <c r="BQ156"/>
  <c r="BU156"/>
  <c r="BY156"/>
  <c r="CC156"/>
  <c r="CG156"/>
  <c r="CK156"/>
  <c r="CQ156"/>
  <c r="CU156"/>
  <c r="CY156"/>
  <c r="DC156"/>
  <c r="DG156"/>
  <c r="DK156"/>
  <c r="DO156"/>
  <c r="DS156"/>
  <c r="DW156"/>
  <c r="EA156"/>
  <c r="EE156"/>
  <c r="EI156"/>
  <c r="EM156"/>
  <c r="EQ156"/>
  <c r="EU156"/>
  <c r="EY156"/>
  <c r="FC156"/>
  <c r="FG156"/>
  <c r="FK156"/>
  <c r="FO156"/>
  <c r="FS156"/>
  <c r="FW156"/>
  <c r="GA156"/>
  <c r="GE156"/>
  <c r="GI156"/>
  <c r="GM156"/>
  <c r="GQ156"/>
  <c r="GU156"/>
  <c r="GY156"/>
  <c r="HC156"/>
  <c r="AL156"/>
  <c r="AQ156"/>
  <c r="AV156"/>
  <c r="BB156"/>
  <c r="BG156"/>
  <c r="BL156"/>
  <c r="BR156"/>
  <c r="BW156"/>
  <c r="CB156"/>
  <c r="CH156"/>
  <c r="CM156"/>
  <c r="CT156"/>
  <c r="CZ156"/>
  <c r="DE156"/>
  <c r="DJ156"/>
  <c r="DP156"/>
  <c r="DU156"/>
  <c r="DZ156"/>
  <c r="EF156"/>
  <c r="EK156"/>
  <c r="EP156"/>
  <c r="EV156"/>
  <c r="FA156"/>
  <c r="FF156"/>
  <c r="FL156"/>
  <c r="FQ156"/>
  <c r="FV156"/>
  <c r="GB156"/>
  <c r="GG156"/>
  <c r="GL156"/>
  <c r="GR156"/>
  <c r="GW156"/>
  <c r="HB156"/>
  <c r="AJ156"/>
  <c r="AP156"/>
  <c r="AU156"/>
  <c r="AZ156"/>
  <c r="BF156"/>
  <c r="BK156"/>
  <c r="BP156"/>
  <c r="BV156"/>
  <c r="CA156"/>
  <c r="CF156"/>
  <c r="CL156"/>
  <c r="CS156"/>
  <c r="CX156"/>
  <c r="DD156"/>
  <c r="DI156"/>
  <c r="DN156"/>
  <c r="DT156"/>
  <c r="DY156"/>
  <c r="ED156"/>
  <c r="EJ156"/>
  <c r="EO156"/>
  <c r="ET156"/>
  <c r="EZ156"/>
  <c r="FE156"/>
  <c r="FJ156"/>
  <c r="FP156"/>
  <c r="FU156"/>
  <c r="FZ156"/>
  <c r="GF156"/>
  <c r="GK156"/>
  <c r="GP156"/>
  <c r="GV156"/>
  <c r="HA156"/>
  <c r="AM156"/>
  <c r="AX156"/>
  <c r="BH156"/>
  <c r="BS156"/>
  <c r="CD156"/>
  <c r="CP156"/>
  <c r="DA156"/>
  <c r="DL156"/>
  <c r="DV156"/>
  <c r="EG156"/>
  <c r="ER156"/>
  <c r="FB156"/>
  <c r="FM156"/>
  <c r="FX156"/>
  <c r="GH156"/>
  <c r="GS156"/>
  <c r="AT156"/>
  <c r="BD156"/>
  <c r="BO156"/>
  <c r="BZ156"/>
  <c r="CJ156"/>
  <c r="CW156"/>
  <c r="DH156"/>
  <c r="DR156"/>
  <c r="EC156"/>
  <c r="EN156"/>
  <c r="EX156"/>
  <c r="FI156"/>
  <c r="FT156"/>
  <c r="GD156"/>
  <c r="GO156"/>
  <c r="GZ156"/>
  <c r="AR156"/>
  <c r="BC156"/>
  <c r="BN156"/>
  <c r="BX156"/>
  <c r="CI156"/>
  <c r="CV156"/>
  <c r="DF156"/>
  <c r="DQ156"/>
  <c r="EB156"/>
  <c r="EL156"/>
  <c r="EW156"/>
  <c r="FH156"/>
  <c r="FR156"/>
  <c r="GC156"/>
  <c r="GN156"/>
  <c r="GX156"/>
  <c r="BT156"/>
  <c r="DM156"/>
  <c r="FD156"/>
  <c r="GT156"/>
  <c r="BJ156"/>
  <c r="DB156"/>
  <c r="ES156"/>
  <c r="GJ156"/>
  <c r="AY156"/>
  <c r="CR156"/>
  <c r="EH156"/>
  <c r="FY156"/>
  <c r="AN156"/>
  <c r="CE156"/>
  <c r="DX156"/>
  <c r="FN156"/>
  <c r="CO108"/>
  <c r="CN108"/>
  <c r="AK108"/>
  <c r="AO108"/>
  <c r="AS108"/>
  <c r="AW108"/>
  <c r="BA108"/>
  <c r="BE108"/>
  <c r="BI108"/>
  <c r="BM108"/>
  <c r="BQ108"/>
  <c r="BU108"/>
  <c r="BY108"/>
  <c r="CC108"/>
  <c r="CG108"/>
  <c r="CK108"/>
  <c r="CQ108"/>
  <c r="CU108"/>
  <c r="CY108"/>
  <c r="DC108"/>
  <c r="DG108"/>
  <c r="DK108"/>
  <c r="DO108"/>
  <c r="DS108"/>
  <c r="DW108"/>
  <c r="EA108"/>
  <c r="EE108"/>
  <c r="EI108"/>
  <c r="EM108"/>
  <c r="EQ108"/>
  <c r="EU108"/>
  <c r="EY108"/>
  <c r="FC108"/>
  <c r="FG108"/>
  <c r="FK108"/>
  <c r="FO108"/>
  <c r="FS108"/>
  <c r="FW108"/>
  <c r="GA108"/>
  <c r="GE108"/>
  <c r="GI108"/>
  <c r="GM108"/>
  <c r="GQ108"/>
  <c r="GU108"/>
  <c r="GY108"/>
  <c r="HC108"/>
  <c r="AJ108"/>
  <c r="AN108"/>
  <c r="AR108"/>
  <c r="AV108"/>
  <c r="AZ108"/>
  <c r="BD108"/>
  <c r="BH108"/>
  <c r="BL108"/>
  <c r="BP108"/>
  <c r="BT108"/>
  <c r="BX108"/>
  <c r="CB108"/>
  <c r="CF108"/>
  <c r="CJ108"/>
  <c r="CP108"/>
  <c r="CT108"/>
  <c r="CX108"/>
  <c r="DB108"/>
  <c r="DF108"/>
  <c r="DJ108"/>
  <c r="DN108"/>
  <c r="DR108"/>
  <c r="DV108"/>
  <c r="DZ108"/>
  <c r="ED108"/>
  <c r="EH108"/>
  <c r="EL108"/>
  <c r="EP108"/>
  <c r="ET108"/>
  <c r="EX108"/>
  <c r="FB108"/>
  <c r="FF108"/>
  <c r="FJ108"/>
  <c r="FN108"/>
  <c r="FR108"/>
  <c r="FV108"/>
  <c r="FZ108"/>
  <c r="GD108"/>
  <c r="GH108"/>
  <c r="GL108"/>
  <c r="GP108"/>
  <c r="GT108"/>
  <c r="GX108"/>
  <c r="HB108"/>
  <c r="AP108"/>
  <c r="AX108"/>
  <c r="BF108"/>
  <c r="BN108"/>
  <c r="BV108"/>
  <c r="CD108"/>
  <c r="CL108"/>
  <c r="CV108"/>
  <c r="DD108"/>
  <c r="DL108"/>
  <c r="DT108"/>
  <c r="EB108"/>
  <c r="EJ108"/>
  <c r="ER108"/>
  <c r="EZ108"/>
  <c r="FH108"/>
  <c r="FP108"/>
  <c r="FX108"/>
  <c r="GF108"/>
  <c r="GN108"/>
  <c r="GV108"/>
  <c r="AM108"/>
  <c r="AU108"/>
  <c r="BC108"/>
  <c r="BK108"/>
  <c r="BS108"/>
  <c r="CA108"/>
  <c r="CI108"/>
  <c r="CS108"/>
  <c r="DA108"/>
  <c r="DI108"/>
  <c r="DQ108"/>
  <c r="DY108"/>
  <c r="EG108"/>
  <c r="EO108"/>
  <c r="EW108"/>
  <c r="FE108"/>
  <c r="FM108"/>
  <c r="FU108"/>
  <c r="GC108"/>
  <c r="GK108"/>
  <c r="GS108"/>
  <c r="HA108"/>
  <c r="AL108"/>
  <c r="AT108"/>
  <c r="BB108"/>
  <c r="BJ108"/>
  <c r="BR108"/>
  <c r="BZ108"/>
  <c r="CH108"/>
  <c r="CR108"/>
  <c r="CZ108"/>
  <c r="DH108"/>
  <c r="DP108"/>
  <c r="DX108"/>
  <c r="EF108"/>
  <c r="EN108"/>
  <c r="EV108"/>
  <c r="FD108"/>
  <c r="FL108"/>
  <c r="FT108"/>
  <c r="GB108"/>
  <c r="GJ108"/>
  <c r="GR108"/>
  <c r="GZ108"/>
  <c r="BO108"/>
  <c r="CW108"/>
  <c r="EC108"/>
  <c r="FI108"/>
  <c r="GO108"/>
  <c r="BG108"/>
  <c r="CM108"/>
  <c r="DU108"/>
  <c r="FA108"/>
  <c r="GG108"/>
  <c r="AY108"/>
  <c r="CE108"/>
  <c r="DM108"/>
  <c r="ES108"/>
  <c r="FY108"/>
  <c r="DE108"/>
  <c r="BW108"/>
  <c r="GW108"/>
  <c r="AQ108"/>
  <c r="FQ108"/>
  <c r="EK108"/>
  <c r="CN59"/>
  <c r="CO59"/>
  <c r="AM59"/>
  <c r="AQ59"/>
  <c r="AU59"/>
  <c r="AY59"/>
  <c r="BC59"/>
  <c r="BG59"/>
  <c r="BK59"/>
  <c r="BO59"/>
  <c r="BS59"/>
  <c r="BW59"/>
  <c r="CA59"/>
  <c r="CE59"/>
  <c r="CI59"/>
  <c r="CM59"/>
  <c r="CS59"/>
  <c r="CW59"/>
  <c r="DA59"/>
  <c r="DE59"/>
  <c r="DI59"/>
  <c r="DM59"/>
  <c r="DQ59"/>
  <c r="DU59"/>
  <c r="DY59"/>
  <c r="EC59"/>
  <c r="EG59"/>
  <c r="EK59"/>
  <c r="EO59"/>
  <c r="ES59"/>
  <c r="EW59"/>
  <c r="FA59"/>
  <c r="FE59"/>
  <c r="FI59"/>
  <c r="FM59"/>
  <c r="FQ59"/>
  <c r="FU59"/>
  <c r="FY59"/>
  <c r="GC59"/>
  <c r="GG59"/>
  <c r="GK59"/>
  <c r="GO59"/>
  <c r="GS59"/>
  <c r="GW59"/>
  <c r="HA59"/>
  <c r="AJ59"/>
  <c r="AO59"/>
  <c r="AT59"/>
  <c r="AZ59"/>
  <c r="BE59"/>
  <c r="BJ59"/>
  <c r="BP59"/>
  <c r="BU59"/>
  <c r="BZ59"/>
  <c r="CF59"/>
  <c r="CK59"/>
  <c r="CR59"/>
  <c r="CX59"/>
  <c r="DC59"/>
  <c r="DH59"/>
  <c r="DN59"/>
  <c r="DS59"/>
  <c r="DX59"/>
  <c r="ED59"/>
  <c r="EI59"/>
  <c r="EN59"/>
  <c r="ET59"/>
  <c r="EY59"/>
  <c r="FD59"/>
  <c r="FJ59"/>
  <c r="FO59"/>
  <c r="FT59"/>
  <c r="FZ59"/>
  <c r="GE59"/>
  <c r="GJ59"/>
  <c r="GP59"/>
  <c r="GU59"/>
  <c r="GZ59"/>
  <c r="AN59"/>
  <c r="AS59"/>
  <c r="AX59"/>
  <c r="BD59"/>
  <c r="BI59"/>
  <c r="BN59"/>
  <c r="BT59"/>
  <c r="BY59"/>
  <c r="CD59"/>
  <c r="CJ59"/>
  <c r="CQ59"/>
  <c r="CV59"/>
  <c r="DB59"/>
  <c r="DG59"/>
  <c r="DL59"/>
  <c r="DR59"/>
  <c r="DW59"/>
  <c r="EB59"/>
  <c r="EH59"/>
  <c r="EM59"/>
  <c r="ER59"/>
  <c r="EX59"/>
  <c r="FC59"/>
  <c r="FH59"/>
  <c r="FN59"/>
  <c r="FS59"/>
  <c r="FX59"/>
  <c r="GD59"/>
  <c r="GI59"/>
  <c r="GN59"/>
  <c r="GT59"/>
  <c r="GY59"/>
  <c r="AP59"/>
  <c r="BA59"/>
  <c r="BL59"/>
  <c r="BV59"/>
  <c r="CG59"/>
  <c r="CT59"/>
  <c r="DD59"/>
  <c r="DO59"/>
  <c r="DZ59"/>
  <c r="EJ59"/>
  <c r="EU59"/>
  <c r="FF59"/>
  <c r="FP59"/>
  <c r="GA59"/>
  <c r="GL59"/>
  <c r="GV59"/>
  <c r="AL59"/>
  <c r="AW59"/>
  <c r="BH59"/>
  <c r="BR59"/>
  <c r="CC59"/>
  <c r="CP59"/>
  <c r="CZ59"/>
  <c r="DK59"/>
  <c r="DV59"/>
  <c r="EF59"/>
  <c r="EQ59"/>
  <c r="FB59"/>
  <c r="FL59"/>
  <c r="FW59"/>
  <c r="GH59"/>
  <c r="GR59"/>
  <c r="HC59"/>
  <c r="AK59"/>
  <c r="AV59"/>
  <c r="BF59"/>
  <c r="BQ59"/>
  <c r="CB59"/>
  <c r="CL59"/>
  <c r="CY59"/>
  <c r="DJ59"/>
  <c r="DT59"/>
  <c r="EE59"/>
  <c r="EP59"/>
  <c r="EZ59"/>
  <c r="FK59"/>
  <c r="FV59"/>
  <c r="GF59"/>
  <c r="GQ59"/>
  <c r="HB59"/>
  <c r="BB59"/>
  <c r="CU59"/>
  <c r="EL59"/>
  <c r="GB59"/>
  <c r="AR59"/>
  <c r="CH59"/>
  <c r="EA59"/>
  <c r="FR59"/>
  <c r="BX59"/>
  <c r="DP59"/>
  <c r="FG59"/>
  <c r="GX59"/>
  <c r="DF59"/>
  <c r="BM59"/>
  <c r="GM59"/>
  <c r="EV59"/>
  <c r="CO693"/>
  <c r="CN693"/>
  <c r="AK693"/>
  <c r="AO693"/>
  <c r="AS693"/>
  <c r="AW693"/>
  <c r="BA693"/>
  <c r="BE693"/>
  <c r="BI693"/>
  <c r="BM693"/>
  <c r="BQ693"/>
  <c r="BU693"/>
  <c r="BY693"/>
  <c r="CC693"/>
  <c r="CG693"/>
  <c r="CK693"/>
  <c r="CQ693"/>
  <c r="CU693"/>
  <c r="CY693"/>
  <c r="DC693"/>
  <c r="DG693"/>
  <c r="DK693"/>
  <c r="DO693"/>
  <c r="DS693"/>
  <c r="DW693"/>
  <c r="EA693"/>
  <c r="EE693"/>
  <c r="EI693"/>
  <c r="EM693"/>
  <c r="EQ693"/>
  <c r="EU693"/>
  <c r="EY693"/>
  <c r="FC693"/>
  <c r="FG693"/>
  <c r="FK693"/>
  <c r="FO693"/>
  <c r="FS693"/>
  <c r="FW693"/>
  <c r="GA693"/>
  <c r="GE693"/>
  <c r="GI693"/>
  <c r="GM693"/>
  <c r="GQ693"/>
  <c r="GU693"/>
  <c r="GY693"/>
  <c r="HC693"/>
  <c r="AJ693"/>
  <c r="AN693"/>
  <c r="AR693"/>
  <c r="AV693"/>
  <c r="AZ693"/>
  <c r="BD693"/>
  <c r="BH693"/>
  <c r="BL693"/>
  <c r="BP693"/>
  <c r="BT693"/>
  <c r="BX693"/>
  <c r="CB693"/>
  <c r="CF693"/>
  <c r="CJ693"/>
  <c r="CP693"/>
  <c r="CT693"/>
  <c r="CX693"/>
  <c r="DB693"/>
  <c r="DF693"/>
  <c r="DJ693"/>
  <c r="DN693"/>
  <c r="DR693"/>
  <c r="DV693"/>
  <c r="DZ693"/>
  <c r="ED693"/>
  <c r="EH693"/>
  <c r="EL693"/>
  <c r="EP693"/>
  <c r="ET693"/>
  <c r="EX693"/>
  <c r="FB693"/>
  <c r="FF693"/>
  <c r="FJ693"/>
  <c r="FN693"/>
  <c r="FR693"/>
  <c r="FV693"/>
  <c r="FZ693"/>
  <c r="GD693"/>
  <c r="GH693"/>
  <c r="GL693"/>
  <c r="GP693"/>
  <c r="GT693"/>
  <c r="GX693"/>
  <c r="HB693"/>
  <c r="AP693"/>
  <c r="AX693"/>
  <c r="BF693"/>
  <c r="BN693"/>
  <c r="BV693"/>
  <c r="CD693"/>
  <c r="CL693"/>
  <c r="CV693"/>
  <c r="DD693"/>
  <c r="DL693"/>
  <c r="DT693"/>
  <c r="EB693"/>
  <c r="EJ693"/>
  <c r="ER693"/>
  <c r="EZ693"/>
  <c r="FH693"/>
  <c r="FP693"/>
  <c r="FX693"/>
  <c r="GF693"/>
  <c r="GN693"/>
  <c r="GV693"/>
  <c r="AM693"/>
  <c r="AU693"/>
  <c r="BC693"/>
  <c r="BK693"/>
  <c r="BS693"/>
  <c r="CA693"/>
  <c r="CI693"/>
  <c r="CS693"/>
  <c r="DA693"/>
  <c r="DI693"/>
  <c r="DQ693"/>
  <c r="DY693"/>
  <c r="EG693"/>
  <c r="EO693"/>
  <c r="EW693"/>
  <c r="FE693"/>
  <c r="FM693"/>
  <c r="FU693"/>
  <c r="GC693"/>
  <c r="GK693"/>
  <c r="GS693"/>
  <c r="HA693"/>
  <c r="AT693"/>
  <c r="BJ693"/>
  <c r="BZ693"/>
  <c r="CR693"/>
  <c r="DH693"/>
  <c r="DX693"/>
  <c r="EN693"/>
  <c r="FD693"/>
  <c r="FT693"/>
  <c r="GJ693"/>
  <c r="GZ693"/>
  <c r="AQ693"/>
  <c r="BG693"/>
  <c r="BW693"/>
  <c r="CM693"/>
  <c r="DE693"/>
  <c r="DU693"/>
  <c r="EK693"/>
  <c r="FA693"/>
  <c r="FQ693"/>
  <c r="GG693"/>
  <c r="GW693"/>
  <c r="AL693"/>
  <c r="BB693"/>
  <c r="BR693"/>
  <c r="CH693"/>
  <c r="CZ693"/>
  <c r="DP693"/>
  <c r="EF693"/>
  <c r="EV693"/>
  <c r="FL693"/>
  <c r="GB693"/>
  <c r="GR693"/>
  <c r="BO693"/>
  <c r="EC693"/>
  <c r="GO693"/>
  <c r="AY693"/>
  <c r="DM693"/>
  <c r="FY693"/>
  <c r="CW693"/>
  <c r="FI693"/>
  <c r="ES693"/>
  <c r="CE693"/>
  <c r="CO537"/>
  <c r="CN537"/>
  <c r="AJ537"/>
  <c r="AN537"/>
  <c r="AR537"/>
  <c r="AV537"/>
  <c r="AZ537"/>
  <c r="BD537"/>
  <c r="BH537"/>
  <c r="BL537"/>
  <c r="BP537"/>
  <c r="BT537"/>
  <c r="BX537"/>
  <c r="CB537"/>
  <c r="CF537"/>
  <c r="CJ537"/>
  <c r="CP537"/>
  <c r="CT537"/>
  <c r="CX537"/>
  <c r="DB537"/>
  <c r="DF537"/>
  <c r="DJ537"/>
  <c r="DN537"/>
  <c r="DR537"/>
  <c r="DV537"/>
  <c r="DZ537"/>
  <c r="ED537"/>
  <c r="EH537"/>
  <c r="EL537"/>
  <c r="EP537"/>
  <c r="ET537"/>
  <c r="EX537"/>
  <c r="FB537"/>
  <c r="FF537"/>
  <c r="FJ537"/>
  <c r="FN537"/>
  <c r="FR537"/>
  <c r="FV537"/>
  <c r="FZ537"/>
  <c r="GD537"/>
  <c r="GH537"/>
  <c r="GL537"/>
  <c r="GP537"/>
  <c r="GT537"/>
  <c r="GX537"/>
  <c r="HB537"/>
  <c r="AM537"/>
  <c r="AQ537"/>
  <c r="AU537"/>
  <c r="AY537"/>
  <c r="BC537"/>
  <c r="BG537"/>
  <c r="BK537"/>
  <c r="BO537"/>
  <c r="BS537"/>
  <c r="BW537"/>
  <c r="CA537"/>
  <c r="CE537"/>
  <c r="CI537"/>
  <c r="CM537"/>
  <c r="CS537"/>
  <c r="CW537"/>
  <c r="DA537"/>
  <c r="DE537"/>
  <c r="DI537"/>
  <c r="DM537"/>
  <c r="DQ537"/>
  <c r="DU537"/>
  <c r="DY537"/>
  <c r="EC537"/>
  <c r="EG537"/>
  <c r="EK537"/>
  <c r="EO537"/>
  <c r="ES537"/>
  <c r="EW537"/>
  <c r="FA537"/>
  <c r="FE537"/>
  <c r="FI537"/>
  <c r="FM537"/>
  <c r="FQ537"/>
  <c r="FU537"/>
  <c r="FY537"/>
  <c r="GC537"/>
  <c r="GG537"/>
  <c r="GK537"/>
  <c r="GO537"/>
  <c r="GS537"/>
  <c r="GW537"/>
  <c r="HA537"/>
  <c r="AP537"/>
  <c r="AX537"/>
  <c r="BF537"/>
  <c r="BN537"/>
  <c r="BV537"/>
  <c r="CD537"/>
  <c r="CL537"/>
  <c r="CV537"/>
  <c r="DD537"/>
  <c r="DL537"/>
  <c r="DT537"/>
  <c r="EB537"/>
  <c r="EJ537"/>
  <c r="ER537"/>
  <c r="EZ537"/>
  <c r="FH537"/>
  <c r="FP537"/>
  <c r="FX537"/>
  <c r="GF537"/>
  <c r="GN537"/>
  <c r="GV537"/>
  <c r="AL537"/>
  <c r="AT537"/>
  <c r="BB537"/>
  <c r="BJ537"/>
  <c r="BR537"/>
  <c r="BZ537"/>
  <c r="CH537"/>
  <c r="CR537"/>
  <c r="CZ537"/>
  <c r="DH537"/>
  <c r="DP537"/>
  <c r="DX537"/>
  <c r="EF537"/>
  <c r="EN537"/>
  <c r="EV537"/>
  <c r="FD537"/>
  <c r="FL537"/>
  <c r="FT537"/>
  <c r="GB537"/>
  <c r="GJ537"/>
  <c r="GR537"/>
  <c r="GZ537"/>
  <c r="AS537"/>
  <c r="BI537"/>
  <c r="BY537"/>
  <c r="CQ537"/>
  <c r="DG537"/>
  <c r="DW537"/>
  <c r="EM537"/>
  <c r="FC537"/>
  <c r="FS537"/>
  <c r="GI537"/>
  <c r="GY537"/>
  <c r="AO537"/>
  <c r="BE537"/>
  <c r="BU537"/>
  <c r="CK537"/>
  <c r="DC537"/>
  <c r="DS537"/>
  <c r="EI537"/>
  <c r="EY537"/>
  <c r="FO537"/>
  <c r="GE537"/>
  <c r="GU537"/>
  <c r="AW537"/>
  <c r="BM537"/>
  <c r="CC537"/>
  <c r="CU537"/>
  <c r="DK537"/>
  <c r="EA537"/>
  <c r="EQ537"/>
  <c r="FG537"/>
  <c r="FW537"/>
  <c r="GM537"/>
  <c r="HC537"/>
  <c r="CG537"/>
  <c r="EU537"/>
  <c r="BA537"/>
  <c r="DO537"/>
  <c r="GA537"/>
  <c r="AK537"/>
  <c r="CY537"/>
  <c r="FK537"/>
  <c r="EE537"/>
  <c r="BQ537"/>
  <c r="GQ537"/>
  <c r="CO480"/>
  <c r="CN480"/>
  <c r="AK480"/>
  <c r="AO480"/>
  <c r="AS480"/>
  <c r="AW480"/>
  <c r="BA480"/>
  <c r="BE480"/>
  <c r="BI480"/>
  <c r="BM480"/>
  <c r="BQ480"/>
  <c r="BU480"/>
  <c r="BY480"/>
  <c r="CC480"/>
  <c r="CG480"/>
  <c r="CK480"/>
  <c r="CQ480"/>
  <c r="CU480"/>
  <c r="CY480"/>
  <c r="DC480"/>
  <c r="DG480"/>
  <c r="DK480"/>
  <c r="DO480"/>
  <c r="DS480"/>
  <c r="DW480"/>
  <c r="EA480"/>
  <c r="EE480"/>
  <c r="EI480"/>
  <c r="EM480"/>
  <c r="EQ480"/>
  <c r="EU480"/>
  <c r="EY480"/>
  <c r="FC480"/>
  <c r="FG480"/>
  <c r="FK480"/>
  <c r="FO480"/>
  <c r="FS480"/>
  <c r="FW480"/>
  <c r="GA480"/>
  <c r="GE480"/>
  <c r="GI480"/>
  <c r="GM480"/>
  <c r="GQ480"/>
  <c r="GU480"/>
  <c r="GY480"/>
  <c r="HC480"/>
  <c r="AL480"/>
  <c r="AQ480"/>
  <c r="AV480"/>
  <c r="BB480"/>
  <c r="BG480"/>
  <c r="BL480"/>
  <c r="BR480"/>
  <c r="BW480"/>
  <c r="CB480"/>
  <c r="CH480"/>
  <c r="CM480"/>
  <c r="CT480"/>
  <c r="CZ480"/>
  <c r="DE480"/>
  <c r="DJ480"/>
  <c r="DP480"/>
  <c r="DU480"/>
  <c r="DZ480"/>
  <c r="EF480"/>
  <c r="EK480"/>
  <c r="EP480"/>
  <c r="EV480"/>
  <c r="FA480"/>
  <c r="FF480"/>
  <c r="FL480"/>
  <c r="FQ480"/>
  <c r="FV480"/>
  <c r="GB480"/>
  <c r="GG480"/>
  <c r="GL480"/>
  <c r="GR480"/>
  <c r="GW480"/>
  <c r="HB480"/>
  <c r="AM480"/>
  <c r="AT480"/>
  <c r="AZ480"/>
  <c r="BH480"/>
  <c r="BO480"/>
  <c r="BV480"/>
  <c r="CD480"/>
  <c r="CJ480"/>
  <c r="CS480"/>
  <c r="DA480"/>
  <c r="DH480"/>
  <c r="DN480"/>
  <c r="DV480"/>
  <c r="EC480"/>
  <c r="EJ480"/>
  <c r="ER480"/>
  <c r="EX480"/>
  <c r="FE480"/>
  <c r="FM480"/>
  <c r="FT480"/>
  <c r="FZ480"/>
  <c r="GH480"/>
  <c r="GO480"/>
  <c r="GV480"/>
  <c r="AJ480"/>
  <c r="AR480"/>
  <c r="AY480"/>
  <c r="BF480"/>
  <c r="BN480"/>
  <c r="BT480"/>
  <c r="CA480"/>
  <c r="CI480"/>
  <c r="CR480"/>
  <c r="CX480"/>
  <c r="DF480"/>
  <c r="DM480"/>
  <c r="DT480"/>
  <c r="EB480"/>
  <c r="EH480"/>
  <c r="EO480"/>
  <c r="EW480"/>
  <c r="FD480"/>
  <c r="FJ480"/>
  <c r="FR480"/>
  <c r="FY480"/>
  <c r="GF480"/>
  <c r="GN480"/>
  <c r="GT480"/>
  <c r="HA480"/>
  <c r="AP480"/>
  <c r="AX480"/>
  <c r="BD480"/>
  <c r="BK480"/>
  <c r="BS480"/>
  <c r="BZ480"/>
  <c r="CF480"/>
  <c r="CP480"/>
  <c r="CW480"/>
  <c r="DD480"/>
  <c r="DL480"/>
  <c r="DR480"/>
  <c r="DY480"/>
  <c r="EG480"/>
  <c r="EN480"/>
  <c r="ET480"/>
  <c r="FB480"/>
  <c r="FI480"/>
  <c r="FP480"/>
  <c r="FX480"/>
  <c r="GD480"/>
  <c r="GK480"/>
  <c r="GS480"/>
  <c r="GZ480"/>
  <c r="AN480"/>
  <c r="AU480"/>
  <c r="BC480"/>
  <c r="BJ480"/>
  <c r="BP480"/>
  <c r="BX480"/>
  <c r="CE480"/>
  <c r="CL480"/>
  <c r="CV480"/>
  <c r="DB480"/>
  <c r="DI480"/>
  <c r="DQ480"/>
  <c r="DX480"/>
  <c r="ED480"/>
  <c r="EL480"/>
  <c r="ES480"/>
  <c r="EZ480"/>
  <c r="FH480"/>
  <c r="FN480"/>
  <c r="FU480"/>
  <c r="GC480"/>
  <c r="GJ480"/>
  <c r="GP480"/>
  <c r="GX480"/>
  <c r="CO470"/>
  <c r="CN470"/>
  <c r="AK470"/>
  <c r="AO470"/>
  <c r="AS470"/>
  <c r="AW470"/>
  <c r="BA470"/>
  <c r="BE470"/>
  <c r="BI470"/>
  <c r="BM470"/>
  <c r="BQ470"/>
  <c r="BU470"/>
  <c r="BY470"/>
  <c r="CC470"/>
  <c r="CG470"/>
  <c r="CK470"/>
  <c r="CQ470"/>
  <c r="CU470"/>
  <c r="CY470"/>
  <c r="DC470"/>
  <c r="DG470"/>
  <c r="DK470"/>
  <c r="DO470"/>
  <c r="DS470"/>
  <c r="DW470"/>
  <c r="EA470"/>
  <c r="EE470"/>
  <c r="EI470"/>
  <c r="EM470"/>
  <c r="EQ470"/>
  <c r="EU470"/>
  <c r="EY470"/>
  <c r="FC470"/>
  <c r="FG470"/>
  <c r="FK470"/>
  <c r="FO470"/>
  <c r="FS470"/>
  <c r="FW470"/>
  <c r="GA470"/>
  <c r="GE470"/>
  <c r="GI470"/>
  <c r="GM470"/>
  <c r="GQ470"/>
  <c r="GU470"/>
  <c r="GY470"/>
  <c r="HC470"/>
  <c r="AL470"/>
  <c r="AQ470"/>
  <c r="AV470"/>
  <c r="BB470"/>
  <c r="BG470"/>
  <c r="BL470"/>
  <c r="BR470"/>
  <c r="BW470"/>
  <c r="CB470"/>
  <c r="CH470"/>
  <c r="CM470"/>
  <c r="CT470"/>
  <c r="CZ470"/>
  <c r="DE470"/>
  <c r="DJ470"/>
  <c r="DP470"/>
  <c r="DU470"/>
  <c r="DZ470"/>
  <c r="EF470"/>
  <c r="EK470"/>
  <c r="EP470"/>
  <c r="EV470"/>
  <c r="FA470"/>
  <c r="FF470"/>
  <c r="FL470"/>
  <c r="FQ470"/>
  <c r="FV470"/>
  <c r="GB470"/>
  <c r="GG470"/>
  <c r="GL470"/>
  <c r="GR470"/>
  <c r="GW470"/>
  <c r="HB470"/>
  <c r="AJ470"/>
  <c r="AP470"/>
  <c r="AU470"/>
  <c r="AZ470"/>
  <c r="BF470"/>
  <c r="BK470"/>
  <c r="BP470"/>
  <c r="BV470"/>
  <c r="CA470"/>
  <c r="CF470"/>
  <c r="CL470"/>
  <c r="CS470"/>
  <c r="CX470"/>
  <c r="DD470"/>
  <c r="DI470"/>
  <c r="DN470"/>
  <c r="DT470"/>
  <c r="DY470"/>
  <c r="ED470"/>
  <c r="EJ470"/>
  <c r="EO470"/>
  <c r="ET470"/>
  <c r="EZ470"/>
  <c r="FE470"/>
  <c r="FJ470"/>
  <c r="FP470"/>
  <c r="FU470"/>
  <c r="FZ470"/>
  <c r="GF470"/>
  <c r="GK470"/>
  <c r="GP470"/>
  <c r="GV470"/>
  <c r="HA470"/>
  <c r="AM470"/>
  <c r="AR470"/>
  <c r="AX470"/>
  <c r="BC470"/>
  <c r="BH470"/>
  <c r="BN470"/>
  <c r="BS470"/>
  <c r="BX470"/>
  <c r="CD470"/>
  <c r="CI470"/>
  <c r="CP470"/>
  <c r="CV470"/>
  <c r="DA470"/>
  <c r="DF470"/>
  <c r="DL470"/>
  <c r="DQ470"/>
  <c r="DV470"/>
  <c r="EB470"/>
  <c r="EG470"/>
  <c r="EL470"/>
  <c r="ER470"/>
  <c r="EW470"/>
  <c r="FB470"/>
  <c r="FH470"/>
  <c r="FM470"/>
  <c r="FR470"/>
  <c r="FX470"/>
  <c r="GC470"/>
  <c r="GH470"/>
  <c r="GN470"/>
  <c r="GS470"/>
  <c r="GX470"/>
  <c r="AY470"/>
  <c r="BT470"/>
  <c r="CR470"/>
  <c r="DM470"/>
  <c r="EH470"/>
  <c r="FD470"/>
  <c r="FY470"/>
  <c r="GT470"/>
  <c r="AT470"/>
  <c r="BO470"/>
  <c r="CJ470"/>
  <c r="DH470"/>
  <c r="EC470"/>
  <c r="EX470"/>
  <c r="FT470"/>
  <c r="GO470"/>
  <c r="AN470"/>
  <c r="BJ470"/>
  <c r="CE470"/>
  <c r="DB470"/>
  <c r="DX470"/>
  <c r="ES470"/>
  <c r="FN470"/>
  <c r="GJ470"/>
  <c r="BD470"/>
  <c r="BZ470"/>
  <c r="CW470"/>
  <c r="DR470"/>
  <c r="EN470"/>
  <c r="FI470"/>
  <c r="GD470"/>
  <c r="GZ470"/>
  <c r="CO460"/>
  <c r="CN460"/>
  <c r="AK460"/>
  <c r="AO460"/>
  <c r="AS460"/>
  <c r="AW460"/>
  <c r="BA460"/>
  <c r="BE460"/>
  <c r="BI460"/>
  <c r="BM460"/>
  <c r="BQ460"/>
  <c r="BU460"/>
  <c r="BY460"/>
  <c r="CC460"/>
  <c r="CG460"/>
  <c r="CK460"/>
  <c r="CQ460"/>
  <c r="CU460"/>
  <c r="CY460"/>
  <c r="DC460"/>
  <c r="DG460"/>
  <c r="DK460"/>
  <c r="DO460"/>
  <c r="DS460"/>
  <c r="DW460"/>
  <c r="EA460"/>
  <c r="EE460"/>
  <c r="EI460"/>
  <c r="EM460"/>
  <c r="EQ460"/>
  <c r="EU460"/>
  <c r="EY460"/>
  <c r="FC460"/>
  <c r="FG460"/>
  <c r="FK460"/>
  <c r="FO460"/>
  <c r="FS460"/>
  <c r="FW460"/>
  <c r="GA460"/>
  <c r="GE460"/>
  <c r="GI460"/>
  <c r="GM460"/>
  <c r="GQ460"/>
  <c r="GU460"/>
  <c r="GY460"/>
  <c r="HC460"/>
  <c r="AN460"/>
  <c r="AT460"/>
  <c r="AY460"/>
  <c r="BD460"/>
  <c r="BJ460"/>
  <c r="BO460"/>
  <c r="BT460"/>
  <c r="BZ460"/>
  <c r="CE460"/>
  <c r="CJ460"/>
  <c r="CR460"/>
  <c r="CW460"/>
  <c r="DB460"/>
  <c r="DH460"/>
  <c r="DM460"/>
  <c r="DR460"/>
  <c r="DX460"/>
  <c r="EC460"/>
  <c r="EH460"/>
  <c r="EN460"/>
  <c r="ES460"/>
  <c r="EX460"/>
  <c r="FD460"/>
  <c r="FI460"/>
  <c r="FN460"/>
  <c r="FT460"/>
  <c r="FY460"/>
  <c r="GD460"/>
  <c r="GJ460"/>
  <c r="GO460"/>
  <c r="GT460"/>
  <c r="GZ460"/>
  <c r="AM460"/>
  <c r="AR460"/>
  <c r="AX460"/>
  <c r="BC460"/>
  <c r="BH460"/>
  <c r="BN460"/>
  <c r="BS460"/>
  <c r="BX460"/>
  <c r="CD460"/>
  <c r="CI460"/>
  <c r="CP460"/>
  <c r="CV460"/>
  <c r="DA460"/>
  <c r="DF460"/>
  <c r="DL460"/>
  <c r="DQ460"/>
  <c r="DV460"/>
  <c r="EB460"/>
  <c r="EG460"/>
  <c r="EL460"/>
  <c r="ER460"/>
  <c r="EW460"/>
  <c r="FB460"/>
  <c r="FH460"/>
  <c r="FM460"/>
  <c r="FR460"/>
  <c r="FX460"/>
  <c r="GC460"/>
  <c r="GH460"/>
  <c r="GN460"/>
  <c r="GS460"/>
  <c r="GX460"/>
  <c r="AJ460"/>
  <c r="AP460"/>
  <c r="AU460"/>
  <c r="AZ460"/>
  <c r="BF460"/>
  <c r="BK460"/>
  <c r="BP460"/>
  <c r="BV460"/>
  <c r="CA460"/>
  <c r="CF460"/>
  <c r="CL460"/>
  <c r="CS460"/>
  <c r="CX460"/>
  <c r="DD460"/>
  <c r="DI460"/>
  <c r="DN460"/>
  <c r="DT460"/>
  <c r="DY460"/>
  <c r="ED460"/>
  <c r="EJ460"/>
  <c r="EO460"/>
  <c r="ET460"/>
  <c r="EZ460"/>
  <c r="FE460"/>
  <c r="FJ460"/>
  <c r="FP460"/>
  <c r="FU460"/>
  <c r="FZ460"/>
  <c r="GF460"/>
  <c r="GK460"/>
  <c r="GP460"/>
  <c r="GV460"/>
  <c r="HA460"/>
  <c r="BB460"/>
  <c r="BW460"/>
  <c r="CT460"/>
  <c r="DP460"/>
  <c r="EK460"/>
  <c r="FF460"/>
  <c r="GB460"/>
  <c r="GW460"/>
  <c r="AV460"/>
  <c r="BR460"/>
  <c r="CM460"/>
  <c r="DJ460"/>
  <c r="EF460"/>
  <c r="FA460"/>
  <c r="FV460"/>
  <c r="GR460"/>
  <c r="AQ460"/>
  <c r="BL460"/>
  <c r="CH460"/>
  <c r="DE460"/>
  <c r="DZ460"/>
  <c r="EV460"/>
  <c r="FQ460"/>
  <c r="GL460"/>
  <c r="AL460"/>
  <c r="BG460"/>
  <c r="CB460"/>
  <c r="CZ460"/>
  <c r="DU460"/>
  <c r="EP460"/>
  <c r="FL460"/>
  <c r="GG460"/>
  <c r="HB460"/>
  <c r="CO413"/>
  <c r="CN413"/>
  <c r="AK413"/>
  <c r="AO413"/>
  <c r="AS413"/>
  <c r="AW413"/>
  <c r="BA413"/>
  <c r="BE413"/>
  <c r="BI413"/>
  <c r="BM413"/>
  <c r="BQ413"/>
  <c r="BU413"/>
  <c r="BY413"/>
  <c r="CC413"/>
  <c r="CG413"/>
  <c r="CK413"/>
  <c r="CQ413"/>
  <c r="CU413"/>
  <c r="CY413"/>
  <c r="DC413"/>
  <c r="DG413"/>
  <c r="DK413"/>
  <c r="DO413"/>
  <c r="DS413"/>
  <c r="DW413"/>
  <c r="EA413"/>
  <c r="EE413"/>
  <c r="EI413"/>
  <c r="EM413"/>
  <c r="EQ413"/>
  <c r="EU413"/>
  <c r="EY413"/>
  <c r="FC413"/>
  <c r="FG413"/>
  <c r="FK413"/>
  <c r="FO413"/>
  <c r="FS413"/>
  <c r="FW413"/>
  <c r="GA413"/>
  <c r="GE413"/>
  <c r="GI413"/>
  <c r="GM413"/>
  <c r="GQ413"/>
  <c r="GU413"/>
  <c r="GY413"/>
  <c r="HC413"/>
  <c r="AJ413"/>
  <c r="AN413"/>
  <c r="AR413"/>
  <c r="AV413"/>
  <c r="AZ413"/>
  <c r="BD413"/>
  <c r="BH413"/>
  <c r="BL413"/>
  <c r="BP413"/>
  <c r="BT413"/>
  <c r="BX413"/>
  <c r="CB413"/>
  <c r="CF413"/>
  <c r="CJ413"/>
  <c r="CP413"/>
  <c r="CT413"/>
  <c r="CX413"/>
  <c r="DB413"/>
  <c r="DF413"/>
  <c r="DJ413"/>
  <c r="DN413"/>
  <c r="DR413"/>
  <c r="DV413"/>
  <c r="DZ413"/>
  <c r="ED413"/>
  <c r="EH413"/>
  <c r="EL413"/>
  <c r="EP413"/>
  <c r="ET413"/>
  <c r="EX413"/>
  <c r="FB413"/>
  <c r="FF413"/>
  <c r="FJ413"/>
  <c r="FN413"/>
  <c r="FR413"/>
  <c r="FV413"/>
  <c r="FZ413"/>
  <c r="GD413"/>
  <c r="GH413"/>
  <c r="GL413"/>
  <c r="GP413"/>
  <c r="GT413"/>
  <c r="GX413"/>
  <c r="HB413"/>
  <c r="AP413"/>
  <c r="AX413"/>
  <c r="BF413"/>
  <c r="BN413"/>
  <c r="BV413"/>
  <c r="CD413"/>
  <c r="CL413"/>
  <c r="CV413"/>
  <c r="DD413"/>
  <c r="DL413"/>
  <c r="DT413"/>
  <c r="EB413"/>
  <c r="EJ413"/>
  <c r="ER413"/>
  <c r="EZ413"/>
  <c r="FH413"/>
  <c r="FP413"/>
  <c r="FX413"/>
  <c r="GF413"/>
  <c r="GN413"/>
  <c r="GV413"/>
  <c r="AM413"/>
  <c r="AU413"/>
  <c r="BC413"/>
  <c r="BK413"/>
  <c r="BS413"/>
  <c r="CA413"/>
  <c r="CI413"/>
  <c r="CS413"/>
  <c r="DA413"/>
  <c r="DI413"/>
  <c r="DQ413"/>
  <c r="DY413"/>
  <c r="EG413"/>
  <c r="EO413"/>
  <c r="EW413"/>
  <c r="FE413"/>
  <c r="FM413"/>
  <c r="FU413"/>
  <c r="GC413"/>
  <c r="GK413"/>
  <c r="GS413"/>
  <c r="HA413"/>
  <c r="AQ413"/>
  <c r="AY413"/>
  <c r="BG413"/>
  <c r="BO413"/>
  <c r="BW413"/>
  <c r="CE413"/>
  <c r="CM413"/>
  <c r="CW413"/>
  <c r="DE413"/>
  <c r="DM413"/>
  <c r="DU413"/>
  <c r="EC413"/>
  <c r="EK413"/>
  <c r="ES413"/>
  <c r="FA413"/>
  <c r="FI413"/>
  <c r="FQ413"/>
  <c r="FY413"/>
  <c r="GG413"/>
  <c r="GO413"/>
  <c r="GW413"/>
  <c r="BB413"/>
  <c r="CH413"/>
  <c r="DP413"/>
  <c r="EV413"/>
  <c r="GB413"/>
  <c r="AT413"/>
  <c r="BZ413"/>
  <c r="DH413"/>
  <c r="EN413"/>
  <c r="FT413"/>
  <c r="GZ413"/>
  <c r="AL413"/>
  <c r="BR413"/>
  <c r="CZ413"/>
  <c r="EF413"/>
  <c r="FL413"/>
  <c r="GR413"/>
  <c r="BJ413"/>
  <c r="CR413"/>
  <c r="DX413"/>
  <c r="FD413"/>
  <c r="GJ413"/>
  <c r="CO370"/>
  <c r="CN370"/>
  <c r="AK370"/>
  <c r="AO370"/>
  <c r="AS370"/>
  <c r="AW370"/>
  <c r="BA370"/>
  <c r="BE370"/>
  <c r="BI370"/>
  <c r="BM370"/>
  <c r="BQ370"/>
  <c r="BU370"/>
  <c r="BY370"/>
  <c r="CC370"/>
  <c r="CG370"/>
  <c r="CK370"/>
  <c r="CQ370"/>
  <c r="CU370"/>
  <c r="CY370"/>
  <c r="DC370"/>
  <c r="DG370"/>
  <c r="DK370"/>
  <c r="DO370"/>
  <c r="DS370"/>
  <c r="DW370"/>
  <c r="EA370"/>
  <c r="EE370"/>
  <c r="EI370"/>
  <c r="EM370"/>
  <c r="EQ370"/>
  <c r="EU370"/>
  <c r="EY370"/>
  <c r="FC370"/>
  <c r="FG370"/>
  <c r="FK370"/>
  <c r="FO370"/>
  <c r="FS370"/>
  <c r="FW370"/>
  <c r="GA370"/>
  <c r="GE370"/>
  <c r="GI370"/>
  <c r="GM370"/>
  <c r="GQ370"/>
  <c r="GU370"/>
  <c r="GY370"/>
  <c r="HC370"/>
  <c r="AJ370"/>
  <c r="AN370"/>
  <c r="AR370"/>
  <c r="AV370"/>
  <c r="AZ370"/>
  <c r="BD370"/>
  <c r="BH370"/>
  <c r="BL370"/>
  <c r="BP370"/>
  <c r="BT370"/>
  <c r="BX370"/>
  <c r="CB370"/>
  <c r="CF370"/>
  <c r="CJ370"/>
  <c r="CP370"/>
  <c r="CT370"/>
  <c r="CX370"/>
  <c r="DB370"/>
  <c r="DF370"/>
  <c r="DJ370"/>
  <c r="DN370"/>
  <c r="DR370"/>
  <c r="DV370"/>
  <c r="DZ370"/>
  <c r="ED370"/>
  <c r="EH370"/>
  <c r="EL370"/>
  <c r="EP370"/>
  <c r="ET370"/>
  <c r="EX370"/>
  <c r="FB370"/>
  <c r="FF370"/>
  <c r="FJ370"/>
  <c r="FN370"/>
  <c r="FR370"/>
  <c r="FV370"/>
  <c r="FZ370"/>
  <c r="GD370"/>
  <c r="GH370"/>
  <c r="GL370"/>
  <c r="GP370"/>
  <c r="GT370"/>
  <c r="GX370"/>
  <c r="HB370"/>
  <c r="AP370"/>
  <c r="AX370"/>
  <c r="BF370"/>
  <c r="BN370"/>
  <c r="BV370"/>
  <c r="CD370"/>
  <c r="CL370"/>
  <c r="CV370"/>
  <c r="DD370"/>
  <c r="DL370"/>
  <c r="DT370"/>
  <c r="EB370"/>
  <c r="EJ370"/>
  <c r="ER370"/>
  <c r="EZ370"/>
  <c r="FH370"/>
  <c r="FP370"/>
  <c r="FX370"/>
  <c r="GF370"/>
  <c r="GN370"/>
  <c r="GV370"/>
  <c r="AM370"/>
  <c r="AU370"/>
  <c r="BC370"/>
  <c r="BK370"/>
  <c r="BS370"/>
  <c r="CA370"/>
  <c r="CI370"/>
  <c r="CS370"/>
  <c r="DA370"/>
  <c r="DI370"/>
  <c r="DQ370"/>
  <c r="DY370"/>
  <c r="EG370"/>
  <c r="EO370"/>
  <c r="EW370"/>
  <c r="FE370"/>
  <c r="FM370"/>
  <c r="FU370"/>
  <c r="GC370"/>
  <c r="GK370"/>
  <c r="GS370"/>
  <c r="HA370"/>
  <c r="AL370"/>
  <c r="AT370"/>
  <c r="BB370"/>
  <c r="BJ370"/>
  <c r="BR370"/>
  <c r="BZ370"/>
  <c r="CH370"/>
  <c r="CR370"/>
  <c r="CZ370"/>
  <c r="DH370"/>
  <c r="DP370"/>
  <c r="DX370"/>
  <c r="EF370"/>
  <c r="EN370"/>
  <c r="EV370"/>
  <c r="FD370"/>
  <c r="FL370"/>
  <c r="FT370"/>
  <c r="GB370"/>
  <c r="GJ370"/>
  <c r="GR370"/>
  <c r="GZ370"/>
  <c r="AQ370"/>
  <c r="AY370"/>
  <c r="BG370"/>
  <c r="BO370"/>
  <c r="BW370"/>
  <c r="CE370"/>
  <c r="CM370"/>
  <c r="CW370"/>
  <c r="DE370"/>
  <c r="DM370"/>
  <c r="DU370"/>
  <c r="EC370"/>
  <c r="EK370"/>
  <c r="ES370"/>
  <c r="FA370"/>
  <c r="FI370"/>
  <c r="FQ370"/>
  <c r="FY370"/>
  <c r="GG370"/>
  <c r="GO370"/>
  <c r="GW370"/>
  <c r="CO321"/>
  <c r="CN321"/>
  <c r="AK321"/>
  <c r="AO321"/>
  <c r="AS321"/>
  <c r="AW321"/>
  <c r="BA321"/>
  <c r="BE321"/>
  <c r="BI321"/>
  <c r="BM321"/>
  <c r="BQ321"/>
  <c r="BU321"/>
  <c r="BY321"/>
  <c r="CC321"/>
  <c r="CG321"/>
  <c r="CK321"/>
  <c r="CQ321"/>
  <c r="CU321"/>
  <c r="CY321"/>
  <c r="DC321"/>
  <c r="DG321"/>
  <c r="DK321"/>
  <c r="DO321"/>
  <c r="DS321"/>
  <c r="DW321"/>
  <c r="EA321"/>
  <c r="EE321"/>
  <c r="EI321"/>
  <c r="EM321"/>
  <c r="EQ321"/>
  <c r="EU321"/>
  <c r="EY321"/>
  <c r="FC321"/>
  <c r="FG321"/>
  <c r="FK321"/>
  <c r="FO321"/>
  <c r="FS321"/>
  <c r="FW321"/>
  <c r="GA321"/>
  <c r="GE321"/>
  <c r="GI321"/>
  <c r="GM321"/>
  <c r="GQ321"/>
  <c r="GU321"/>
  <c r="GY321"/>
  <c r="HC321"/>
  <c r="AJ321"/>
  <c r="AN321"/>
  <c r="AR321"/>
  <c r="AV321"/>
  <c r="AZ321"/>
  <c r="BD321"/>
  <c r="BH321"/>
  <c r="BL321"/>
  <c r="BP321"/>
  <c r="BT321"/>
  <c r="BX321"/>
  <c r="CB321"/>
  <c r="CF321"/>
  <c r="CJ321"/>
  <c r="CP321"/>
  <c r="CT321"/>
  <c r="CX321"/>
  <c r="DB321"/>
  <c r="DF321"/>
  <c r="DJ321"/>
  <c r="DN321"/>
  <c r="DR321"/>
  <c r="DV321"/>
  <c r="DZ321"/>
  <c r="ED321"/>
  <c r="EH321"/>
  <c r="EL321"/>
  <c r="EP321"/>
  <c r="ET321"/>
  <c r="EX321"/>
  <c r="FB321"/>
  <c r="FF321"/>
  <c r="FJ321"/>
  <c r="FN321"/>
  <c r="FR321"/>
  <c r="FV321"/>
  <c r="FZ321"/>
  <c r="GD321"/>
  <c r="GH321"/>
  <c r="GL321"/>
  <c r="GP321"/>
  <c r="GT321"/>
  <c r="GX321"/>
  <c r="HB321"/>
  <c r="AP321"/>
  <c r="AX321"/>
  <c r="BF321"/>
  <c r="BN321"/>
  <c r="BV321"/>
  <c r="CD321"/>
  <c r="CL321"/>
  <c r="CV321"/>
  <c r="DD321"/>
  <c r="DL321"/>
  <c r="DT321"/>
  <c r="EB321"/>
  <c r="EJ321"/>
  <c r="ER321"/>
  <c r="EZ321"/>
  <c r="FH321"/>
  <c r="FP321"/>
  <c r="FX321"/>
  <c r="GF321"/>
  <c r="GN321"/>
  <c r="GV321"/>
  <c r="AM321"/>
  <c r="AU321"/>
  <c r="BC321"/>
  <c r="BK321"/>
  <c r="BS321"/>
  <c r="CA321"/>
  <c r="CI321"/>
  <c r="CS321"/>
  <c r="DA321"/>
  <c r="DI321"/>
  <c r="DQ321"/>
  <c r="DY321"/>
  <c r="EG321"/>
  <c r="EO321"/>
  <c r="EW321"/>
  <c r="FE321"/>
  <c r="FM321"/>
  <c r="FU321"/>
  <c r="GC321"/>
  <c r="GK321"/>
  <c r="GS321"/>
  <c r="HA321"/>
  <c r="AL321"/>
  <c r="AT321"/>
  <c r="BB321"/>
  <c r="BJ321"/>
  <c r="BR321"/>
  <c r="BZ321"/>
  <c r="CH321"/>
  <c r="CR321"/>
  <c r="CZ321"/>
  <c r="DH321"/>
  <c r="DP321"/>
  <c r="DX321"/>
  <c r="EF321"/>
  <c r="EN321"/>
  <c r="EV321"/>
  <c r="FD321"/>
  <c r="FL321"/>
  <c r="FT321"/>
  <c r="GB321"/>
  <c r="GJ321"/>
  <c r="GR321"/>
  <c r="GZ321"/>
  <c r="BO321"/>
  <c r="CW321"/>
  <c r="EC321"/>
  <c r="FI321"/>
  <c r="GO321"/>
  <c r="BG321"/>
  <c r="CM321"/>
  <c r="DU321"/>
  <c r="FA321"/>
  <c r="GG321"/>
  <c r="AY321"/>
  <c r="CE321"/>
  <c r="DM321"/>
  <c r="ES321"/>
  <c r="FY321"/>
  <c r="AQ321"/>
  <c r="BW321"/>
  <c r="DE321"/>
  <c r="EK321"/>
  <c r="FQ321"/>
  <c r="GW321"/>
  <c r="CO275"/>
  <c r="CN275"/>
  <c r="AL275"/>
  <c r="AP275"/>
  <c r="AT275"/>
  <c r="AX275"/>
  <c r="BB275"/>
  <c r="BF275"/>
  <c r="BJ275"/>
  <c r="BN275"/>
  <c r="BR275"/>
  <c r="BV275"/>
  <c r="BZ275"/>
  <c r="CD275"/>
  <c r="CH275"/>
  <c r="CL275"/>
  <c r="CR275"/>
  <c r="CV275"/>
  <c r="CZ275"/>
  <c r="DD275"/>
  <c r="DH275"/>
  <c r="DL275"/>
  <c r="DP275"/>
  <c r="DT275"/>
  <c r="DX275"/>
  <c r="EB275"/>
  <c r="EF275"/>
  <c r="EJ275"/>
  <c r="EN275"/>
  <c r="ER275"/>
  <c r="EV275"/>
  <c r="EZ275"/>
  <c r="FD275"/>
  <c r="FH275"/>
  <c r="FL275"/>
  <c r="FP275"/>
  <c r="FT275"/>
  <c r="FX275"/>
  <c r="GB275"/>
  <c r="GF275"/>
  <c r="GJ275"/>
  <c r="GN275"/>
  <c r="GR275"/>
  <c r="GV275"/>
  <c r="GZ275"/>
  <c r="AK275"/>
  <c r="AQ275"/>
  <c r="AV275"/>
  <c r="BA275"/>
  <c r="BG275"/>
  <c r="BL275"/>
  <c r="BQ275"/>
  <c r="BW275"/>
  <c r="CB275"/>
  <c r="CG275"/>
  <c r="CM275"/>
  <c r="CT275"/>
  <c r="CY275"/>
  <c r="DE275"/>
  <c r="DJ275"/>
  <c r="DO275"/>
  <c r="DU275"/>
  <c r="DZ275"/>
  <c r="EE275"/>
  <c r="EK275"/>
  <c r="EP275"/>
  <c r="EU275"/>
  <c r="FA275"/>
  <c r="FF275"/>
  <c r="FK275"/>
  <c r="FQ275"/>
  <c r="FV275"/>
  <c r="GA275"/>
  <c r="GG275"/>
  <c r="GL275"/>
  <c r="GQ275"/>
  <c r="GW275"/>
  <c r="HB275"/>
  <c r="AJ275"/>
  <c r="AO275"/>
  <c r="AU275"/>
  <c r="AZ275"/>
  <c r="BE275"/>
  <c r="BK275"/>
  <c r="BP275"/>
  <c r="BU275"/>
  <c r="CA275"/>
  <c r="CF275"/>
  <c r="CK275"/>
  <c r="CS275"/>
  <c r="CX275"/>
  <c r="DC275"/>
  <c r="DI275"/>
  <c r="DN275"/>
  <c r="DS275"/>
  <c r="DY275"/>
  <c r="ED275"/>
  <c r="EI275"/>
  <c r="EO275"/>
  <c r="ET275"/>
  <c r="EY275"/>
  <c r="FE275"/>
  <c r="FJ275"/>
  <c r="FO275"/>
  <c r="FU275"/>
  <c r="FZ275"/>
  <c r="GE275"/>
  <c r="GK275"/>
  <c r="GP275"/>
  <c r="GU275"/>
  <c r="HA275"/>
  <c r="AS275"/>
  <c r="BD275"/>
  <c r="BO275"/>
  <c r="BY275"/>
  <c r="CJ275"/>
  <c r="CW275"/>
  <c r="DG275"/>
  <c r="DR275"/>
  <c r="EC275"/>
  <c r="EM275"/>
  <c r="EX275"/>
  <c r="FI275"/>
  <c r="FS275"/>
  <c r="GD275"/>
  <c r="GO275"/>
  <c r="GY275"/>
  <c r="AR275"/>
  <c r="BC275"/>
  <c r="BM275"/>
  <c r="BX275"/>
  <c r="CI275"/>
  <c r="CU275"/>
  <c r="DF275"/>
  <c r="DQ275"/>
  <c r="EA275"/>
  <c r="EL275"/>
  <c r="EW275"/>
  <c r="FG275"/>
  <c r="FR275"/>
  <c r="GC275"/>
  <c r="GM275"/>
  <c r="GX275"/>
  <c r="AN275"/>
  <c r="AY275"/>
  <c r="BI275"/>
  <c r="BT275"/>
  <c r="CE275"/>
  <c r="CQ275"/>
  <c r="DB275"/>
  <c r="DM275"/>
  <c r="DW275"/>
  <c r="EH275"/>
  <c r="ES275"/>
  <c r="FC275"/>
  <c r="FN275"/>
  <c r="FY275"/>
  <c r="GI275"/>
  <c r="GT275"/>
  <c r="AM275"/>
  <c r="AW275"/>
  <c r="BH275"/>
  <c r="BS275"/>
  <c r="CC275"/>
  <c r="CP275"/>
  <c r="DA275"/>
  <c r="DK275"/>
  <c r="DV275"/>
  <c r="EG275"/>
  <c r="EQ275"/>
  <c r="FB275"/>
  <c r="FM275"/>
  <c r="FW275"/>
  <c r="GH275"/>
  <c r="GS275"/>
  <c r="HC275"/>
  <c r="CO229"/>
  <c r="CN229"/>
  <c r="AL229"/>
  <c r="AP229"/>
  <c r="AT229"/>
  <c r="AX229"/>
  <c r="BB229"/>
  <c r="BF229"/>
  <c r="BJ229"/>
  <c r="BN229"/>
  <c r="BR229"/>
  <c r="BV229"/>
  <c r="BZ229"/>
  <c r="CD229"/>
  <c r="CH229"/>
  <c r="CL229"/>
  <c r="CR229"/>
  <c r="CV229"/>
  <c r="CZ229"/>
  <c r="DD229"/>
  <c r="DH229"/>
  <c r="DL229"/>
  <c r="DP229"/>
  <c r="DT229"/>
  <c r="DX229"/>
  <c r="EB229"/>
  <c r="EF229"/>
  <c r="EJ229"/>
  <c r="EN229"/>
  <c r="ER229"/>
  <c r="EV229"/>
  <c r="EZ229"/>
  <c r="FD229"/>
  <c r="FH229"/>
  <c r="FL229"/>
  <c r="FP229"/>
  <c r="FT229"/>
  <c r="FX229"/>
  <c r="GB229"/>
  <c r="GF229"/>
  <c r="GJ229"/>
  <c r="GN229"/>
  <c r="GR229"/>
  <c r="GV229"/>
  <c r="GZ229"/>
  <c r="AK229"/>
  <c r="AO229"/>
  <c r="AS229"/>
  <c r="AW229"/>
  <c r="BA229"/>
  <c r="BE229"/>
  <c r="BI229"/>
  <c r="BM229"/>
  <c r="BQ229"/>
  <c r="BU229"/>
  <c r="BY229"/>
  <c r="CC229"/>
  <c r="CG229"/>
  <c r="CK229"/>
  <c r="CQ229"/>
  <c r="CU229"/>
  <c r="CY229"/>
  <c r="DC229"/>
  <c r="DG229"/>
  <c r="DK229"/>
  <c r="DO229"/>
  <c r="DS229"/>
  <c r="DW229"/>
  <c r="EA229"/>
  <c r="EE229"/>
  <c r="EI229"/>
  <c r="EM229"/>
  <c r="EQ229"/>
  <c r="EU229"/>
  <c r="EY229"/>
  <c r="FC229"/>
  <c r="FG229"/>
  <c r="FK229"/>
  <c r="FO229"/>
  <c r="FS229"/>
  <c r="FW229"/>
  <c r="GA229"/>
  <c r="GE229"/>
  <c r="GI229"/>
  <c r="GM229"/>
  <c r="GQ229"/>
  <c r="GU229"/>
  <c r="GY229"/>
  <c r="HC229"/>
  <c r="AM229"/>
  <c r="AU229"/>
  <c r="BC229"/>
  <c r="BK229"/>
  <c r="BS229"/>
  <c r="CA229"/>
  <c r="CI229"/>
  <c r="CS229"/>
  <c r="DA229"/>
  <c r="DI229"/>
  <c r="DQ229"/>
  <c r="DY229"/>
  <c r="EG229"/>
  <c r="EO229"/>
  <c r="EW229"/>
  <c r="FE229"/>
  <c r="FM229"/>
  <c r="FU229"/>
  <c r="GC229"/>
  <c r="GK229"/>
  <c r="GS229"/>
  <c r="HA229"/>
  <c r="AJ229"/>
  <c r="AR229"/>
  <c r="AZ229"/>
  <c r="BH229"/>
  <c r="BP229"/>
  <c r="BX229"/>
  <c r="CF229"/>
  <c r="CP229"/>
  <c r="CX229"/>
  <c r="DF229"/>
  <c r="DN229"/>
  <c r="DV229"/>
  <c r="ED229"/>
  <c r="EL229"/>
  <c r="ET229"/>
  <c r="FB229"/>
  <c r="FJ229"/>
  <c r="FR229"/>
  <c r="FZ229"/>
  <c r="GH229"/>
  <c r="GP229"/>
  <c r="GX229"/>
  <c r="AQ229"/>
  <c r="AY229"/>
  <c r="BG229"/>
  <c r="BO229"/>
  <c r="BW229"/>
  <c r="CE229"/>
  <c r="CM229"/>
  <c r="CW229"/>
  <c r="DE229"/>
  <c r="DM229"/>
  <c r="DU229"/>
  <c r="EC229"/>
  <c r="EK229"/>
  <c r="ES229"/>
  <c r="FA229"/>
  <c r="FI229"/>
  <c r="FQ229"/>
  <c r="FY229"/>
  <c r="GG229"/>
  <c r="GO229"/>
  <c r="GW229"/>
  <c r="BL229"/>
  <c r="CT229"/>
  <c r="DZ229"/>
  <c r="FF229"/>
  <c r="GL229"/>
  <c r="BD229"/>
  <c r="CJ229"/>
  <c r="DR229"/>
  <c r="EX229"/>
  <c r="GD229"/>
  <c r="AV229"/>
  <c r="CB229"/>
  <c r="DJ229"/>
  <c r="EP229"/>
  <c r="FV229"/>
  <c r="HB229"/>
  <c r="DB229"/>
  <c r="BT229"/>
  <c r="GT229"/>
  <c r="AN229"/>
  <c r="FN229"/>
  <c r="EH229"/>
  <c r="CO169"/>
  <c r="CN169"/>
  <c r="AM169"/>
  <c r="AQ169"/>
  <c r="AU169"/>
  <c r="AY169"/>
  <c r="BC169"/>
  <c r="BG169"/>
  <c r="BK169"/>
  <c r="BO169"/>
  <c r="BS169"/>
  <c r="BW169"/>
  <c r="CA169"/>
  <c r="CE169"/>
  <c r="CI169"/>
  <c r="CM169"/>
  <c r="CS169"/>
  <c r="CW169"/>
  <c r="DA169"/>
  <c r="DE169"/>
  <c r="DI169"/>
  <c r="DM169"/>
  <c r="DQ169"/>
  <c r="DU169"/>
  <c r="DY169"/>
  <c r="EC169"/>
  <c r="EG169"/>
  <c r="EK169"/>
  <c r="EO169"/>
  <c r="ES169"/>
  <c r="EW169"/>
  <c r="FA169"/>
  <c r="FE169"/>
  <c r="FI169"/>
  <c r="FM169"/>
  <c r="FQ169"/>
  <c r="FU169"/>
  <c r="FY169"/>
  <c r="GC169"/>
  <c r="GG169"/>
  <c r="GK169"/>
  <c r="GO169"/>
  <c r="GS169"/>
  <c r="GW169"/>
  <c r="HA169"/>
  <c r="AL169"/>
  <c r="AR169"/>
  <c r="AW169"/>
  <c r="BB169"/>
  <c r="BH169"/>
  <c r="BM169"/>
  <c r="BR169"/>
  <c r="BX169"/>
  <c r="CC169"/>
  <c r="CH169"/>
  <c r="CP169"/>
  <c r="CU169"/>
  <c r="CZ169"/>
  <c r="DF169"/>
  <c r="DK169"/>
  <c r="DP169"/>
  <c r="DV169"/>
  <c r="EA169"/>
  <c r="EF169"/>
  <c r="EL169"/>
  <c r="EQ169"/>
  <c r="EV169"/>
  <c r="FB169"/>
  <c r="FG169"/>
  <c r="FL169"/>
  <c r="FR169"/>
  <c r="FW169"/>
  <c r="GB169"/>
  <c r="GH169"/>
  <c r="GM169"/>
  <c r="GR169"/>
  <c r="GX169"/>
  <c r="HC169"/>
  <c r="AK169"/>
  <c r="AP169"/>
  <c r="AV169"/>
  <c r="BA169"/>
  <c r="BF169"/>
  <c r="BL169"/>
  <c r="BQ169"/>
  <c r="BV169"/>
  <c r="CB169"/>
  <c r="CG169"/>
  <c r="CL169"/>
  <c r="CT169"/>
  <c r="CY169"/>
  <c r="DD169"/>
  <c r="DJ169"/>
  <c r="DO169"/>
  <c r="DT169"/>
  <c r="DZ169"/>
  <c r="EE169"/>
  <c r="EJ169"/>
  <c r="EP169"/>
  <c r="EU169"/>
  <c r="EZ169"/>
  <c r="FF169"/>
  <c r="FK169"/>
  <c r="FP169"/>
  <c r="FV169"/>
  <c r="GA169"/>
  <c r="GF169"/>
  <c r="GL169"/>
  <c r="GQ169"/>
  <c r="GV169"/>
  <c r="HB169"/>
  <c r="AN169"/>
  <c r="AX169"/>
  <c r="BI169"/>
  <c r="BT169"/>
  <c r="CD169"/>
  <c r="CQ169"/>
  <c r="DB169"/>
  <c r="DL169"/>
  <c r="DW169"/>
  <c r="EH169"/>
  <c r="ER169"/>
  <c r="FC169"/>
  <c r="FN169"/>
  <c r="FX169"/>
  <c r="GI169"/>
  <c r="GT169"/>
  <c r="AJ169"/>
  <c r="AT169"/>
  <c r="BE169"/>
  <c r="BP169"/>
  <c r="BZ169"/>
  <c r="CK169"/>
  <c r="CX169"/>
  <c r="DH169"/>
  <c r="DS169"/>
  <c r="ED169"/>
  <c r="EN169"/>
  <c r="EY169"/>
  <c r="FJ169"/>
  <c r="FT169"/>
  <c r="GE169"/>
  <c r="GP169"/>
  <c r="GZ169"/>
  <c r="AS169"/>
  <c r="BD169"/>
  <c r="BN169"/>
  <c r="BY169"/>
  <c r="CJ169"/>
  <c r="CV169"/>
  <c r="DG169"/>
  <c r="DR169"/>
  <c r="EB169"/>
  <c r="EM169"/>
  <c r="EX169"/>
  <c r="FH169"/>
  <c r="FS169"/>
  <c r="GD169"/>
  <c r="GN169"/>
  <c r="GY169"/>
  <c r="BJ169"/>
  <c r="DC169"/>
  <c r="ET169"/>
  <c r="GJ169"/>
  <c r="AZ169"/>
  <c r="CR169"/>
  <c r="EI169"/>
  <c r="FZ169"/>
  <c r="AO169"/>
  <c r="CF169"/>
  <c r="DX169"/>
  <c r="FO169"/>
  <c r="BU169"/>
  <c r="DN169"/>
  <c r="FD169"/>
  <c r="GU169"/>
  <c r="CO52"/>
  <c r="CN52"/>
  <c r="AK52"/>
  <c r="AO52"/>
  <c r="AS52"/>
  <c r="AW52"/>
  <c r="BA52"/>
  <c r="BE52"/>
  <c r="BI52"/>
  <c r="BM52"/>
  <c r="BQ52"/>
  <c r="BU52"/>
  <c r="BY52"/>
  <c r="CC52"/>
  <c r="CG52"/>
  <c r="CK52"/>
  <c r="CQ52"/>
  <c r="CU52"/>
  <c r="CY52"/>
  <c r="DC52"/>
  <c r="DG52"/>
  <c r="DK52"/>
  <c r="DO52"/>
  <c r="DS52"/>
  <c r="DW52"/>
  <c r="EA52"/>
  <c r="EE52"/>
  <c r="EI52"/>
  <c r="EM52"/>
  <c r="EQ52"/>
  <c r="EU52"/>
  <c r="EY52"/>
  <c r="FC52"/>
  <c r="FG52"/>
  <c r="FK52"/>
  <c r="FO52"/>
  <c r="FS52"/>
  <c r="FW52"/>
  <c r="GA52"/>
  <c r="GE52"/>
  <c r="GI52"/>
  <c r="GM52"/>
  <c r="GQ52"/>
  <c r="GU52"/>
  <c r="GY52"/>
  <c r="HC52"/>
  <c r="AM52"/>
  <c r="AR52"/>
  <c r="AX52"/>
  <c r="BC52"/>
  <c r="BH52"/>
  <c r="BN52"/>
  <c r="BS52"/>
  <c r="BX52"/>
  <c r="CD52"/>
  <c r="CI52"/>
  <c r="CP52"/>
  <c r="CV52"/>
  <c r="DA52"/>
  <c r="DF52"/>
  <c r="DL52"/>
  <c r="DQ52"/>
  <c r="DV52"/>
  <c r="EB52"/>
  <c r="EG52"/>
  <c r="EL52"/>
  <c r="ER52"/>
  <c r="EW52"/>
  <c r="FB52"/>
  <c r="FH52"/>
  <c r="FM52"/>
  <c r="FR52"/>
  <c r="FX52"/>
  <c r="GC52"/>
  <c r="GH52"/>
  <c r="GN52"/>
  <c r="GS52"/>
  <c r="GX52"/>
  <c r="AL52"/>
  <c r="AQ52"/>
  <c r="AV52"/>
  <c r="BB52"/>
  <c r="BG52"/>
  <c r="BL52"/>
  <c r="BR52"/>
  <c r="BW52"/>
  <c r="CB52"/>
  <c r="CH52"/>
  <c r="CM52"/>
  <c r="CT52"/>
  <c r="CZ52"/>
  <c r="DE52"/>
  <c r="DJ52"/>
  <c r="DP52"/>
  <c r="DU52"/>
  <c r="DZ52"/>
  <c r="EF52"/>
  <c r="EK52"/>
  <c r="EP52"/>
  <c r="EV52"/>
  <c r="FA52"/>
  <c r="FF52"/>
  <c r="FL52"/>
  <c r="FQ52"/>
  <c r="FV52"/>
  <c r="GB52"/>
  <c r="GG52"/>
  <c r="GL52"/>
  <c r="GR52"/>
  <c r="GW52"/>
  <c r="HB52"/>
  <c r="AN52"/>
  <c r="AY52"/>
  <c r="BJ52"/>
  <c r="BT52"/>
  <c r="CE52"/>
  <c r="CR52"/>
  <c r="DB52"/>
  <c r="DM52"/>
  <c r="DX52"/>
  <c r="EH52"/>
  <c r="ES52"/>
  <c r="FD52"/>
  <c r="FN52"/>
  <c r="FY52"/>
  <c r="GJ52"/>
  <c r="GT52"/>
  <c r="AJ52"/>
  <c r="AU52"/>
  <c r="BF52"/>
  <c r="BP52"/>
  <c r="CA52"/>
  <c r="CL52"/>
  <c r="CX52"/>
  <c r="DI52"/>
  <c r="DT52"/>
  <c r="ED52"/>
  <c r="EO52"/>
  <c r="EZ52"/>
  <c r="FJ52"/>
  <c r="FU52"/>
  <c r="GF52"/>
  <c r="GP52"/>
  <c r="HA52"/>
  <c r="AT52"/>
  <c r="BD52"/>
  <c r="BO52"/>
  <c r="BZ52"/>
  <c r="CJ52"/>
  <c r="CW52"/>
  <c r="DH52"/>
  <c r="DR52"/>
  <c r="EC52"/>
  <c r="EN52"/>
  <c r="EX52"/>
  <c r="FI52"/>
  <c r="FT52"/>
  <c r="GD52"/>
  <c r="GO52"/>
  <c r="GZ52"/>
  <c r="BK52"/>
  <c r="DD52"/>
  <c r="ET52"/>
  <c r="GK52"/>
  <c r="AZ52"/>
  <c r="CS52"/>
  <c r="EJ52"/>
  <c r="FZ52"/>
  <c r="AP52"/>
  <c r="CF52"/>
  <c r="DY52"/>
  <c r="FP52"/>
  <c r="FE52"/>
  <c r="DN52"/>
  <c r="BV52"/>
  <c r="GV52"/>
  <c r="CO732"/>
  <c r="CN732"/>
  <c r="AL732"/>
  <c r="AP732"/>
  <c r="AT732"/>
  <c r="AX732"/>
  <c r="BB732"/>
  <c r="BF732"/>
  <c r="BJ732"/>
  <c r="BN732"/>
  <c r="BR732"/>
  <c r="BV732"/>
  <c r="BZ732"/>
  <c r="CD732"/>
  <c r="CH732"/>
  <c r="CL732"/>
  <c r="CR732"/>
  <c r="CV732"/>
  <c r="CZ732"/>
  <c r="DD732"/>
  <c r="DH732"/>
  <c r="DL732"/>
  <c r="DP732"/>
  <c r="DT732"/>
  <c r="DX732"/>
  <c r="EB732"/>
  <c r="EF732"/>
  <c r="EJ732"/>
  <c r="EN732"/>
  <c r="ER732"/>
  <c r="EV732"/>
  <c r="EZ732"/>
  <c r="FD732"/>
  <c r="FH732"/>
  <c r="FL732"/>
  <c r="FP732"/>
  <c r="FT732"/>
  <c r="FX732"/>
  <c r="GB732"/>
  <c r="GF732"/>
  <c r="GJ732"/>
  <c r="GN732"/>
  <c r="GR732"/>
  <c r="GV732"/>
  <c r="GZ732"/>
  <c r="AN732"/>
  <c r="AS732"/>
  <c r="AY732"/>
  <c r="BD732"/>
  <c r="BI732"/>
  <c r="BO732"/>
  <c r="BT732"/>
  <c r="BY732"/>
  <c r="CE732"/>
  <c r="CJ732"/>
  <c r="CQ732"/>
  <c r="CW732"/>
  <c r="DB732"/>
  <c r="DG732"/>
  <c r="DM732"/>
  <c r="DR732"/>
  <c r="DW732"/>
  <c r="EC732"/>
  <c r="EH732"/>
  <c r="EM732"/>
  <c r="ES732"/>
  <c r="EX732"/>
  <c r="FC732"/>
  <c r="FI732"/>
  <c r="FN732"/>
  <c r="FS732"/>
  <c r="FY732"/>
  <c r="GD732"/>
  <c r="GI732"/>
  <c r="GO732"/>
  <c r="GT732"/>
  <c r="GY732"/>
  <c r="AM732"/>
  <c r="AR732"/>
  <c r="AW732"/>
  <c r="BC732"/>
  <c r="BH732"/>
  <c r="BM732"/>
  <c r="BS732"/>
  <c r="BX732"/>
  <c r="CC732"/>
  <c r="CI732"/>
  <c r="CP732"/>
  <c r="CU732"/>
  <c r="DA732"/>
  <c r="DF732"/>
  <c r="DK732"/>
  <c r="DQ732"/>
  <c r="DV732"/>
  <c r="EA732"/>
  <c r="EG732"/>
  <c r="EL732"/>
  <c r="EQ732"/>
  <c r="EW732"/>
  <c r="FB732"/>
  <c r="FG732"/>
  <c r="FM732"/>
  <c r="FR732"/>
  <c r="FW732"/>
  <c r="GC732"/>
  <c r="GH732"/>
  <c r="GM732"/>
  <c r="GS732"/>
  <c r="GX732"/>
  <c r="HC732"/>
  <c r="AK732"/>
  <c r="AQ732"/>
  <c r="AV732"/>
  <c r="BA732"/>
  <c r="BG732"/>
  <c r="BL732"/>
  <c r="BQ732"/>
  <c r="BW732"/>
  <c r="CB732"/>
  <c r="CG732"/>
  <c r="CM732"/>
  <c r="CT732"/>
  <c r="CY732"/>
  <c r="DE732"/>
  <c r="DJ732"/>
  <c r="DO732"/>
  <c r="DU732"/>
  <c r="DZ732"/>
  <c r="EE732"/>
  <c r="EK732"/>
  <c r="EP732"/>
  <c r="EU732"/>
  <c r="FA732"/>
  <c r="FF732"/>
  <c r="FK732"/>
  <c r="FQ732"/>
  <c r="FV732"/>
  <c r="GA732"/>
  <c r="GG732"/>
  <c r="GL732"/>
  <c r="GQ732"/>
  <c r="GW732"/>
  <c r="HB732"/>
  <c r="AZ732"/>
  <c r="BU732"/>
  <c r="CS732"/>
  <c r="DN732"/>
  <c r="EI732"/>
  <c r="FE732"/>
  <c r="FZ732"/>
  <c r="GU732"/>
  <c r="AU732"/>
  <c r="BP732"/>
  <c r="CK732"/>
  <c r="DI732"/>
  <c r="ED732"/>
  <c r="EY732"/>
  <c r="FU732"/>
  <c r="GP732"/>
  <c r="AO732"/>
  <c r="BK732"/>
  <c r="CF732"/>
  <c r="DC732"/>
  <c r="DY732"/>
  <c r="ET732"/>
  <c r="FO732"/>
  <c r="GK732"/>
  <c r="AJ732"/>
  <c r="DS732"/>
  <c r="HA732"/>
  <c r="CX732"/>
  <c r="GE732"/>
  <c r="CA732"/>
  <c r="FJ732"/>
  <c r="EO732"/>
  <c r="BE732"/>
  <c r="CO647"/>
  <c r="CN647"/>
  <c r="AL647"/>
  <c r="AP647"/>
  <c r="AT647"/>
  <c r="AX647"/>
  <c r="BB647"/>
  <c r="BF647"/>
  <c r="BJ647"/>
  <c r="BN647"/>
  <c r="BR647"/>
  <c r="BV647"/>
  <c r="BZ647"/>
  <c r="CD647"/>
  <c r="CH647"/>
  <c r="CL647"/>
  <c r="CR647"/>
  <c r="CV647"/>
  <c r="CZ647"/>
  <c r="DD647"/>
  <c r="DH647"/>
  <c r="DL647"/>
  <c r="DP647"/>
  <c r="DT647"/>
  <c r="DX647"/>
  <c r="EB647"/>
  <c r="EF647"/>
  <c r="EJ647"/>
  <c r="EN647"/>
  <c r="ER647"/>
  <c r="EV647"/>
  <c r="EZ647"/>
  <c r="FD647"/>
  <c r="FH647"/>
  <c r="FL647"/>
  <c r="FP647"/>
  <c r="FT647"/>
  <c r="FX647"/>
  <c r="GB647"/>
  <c r="GF647"/>
  <c r="GJ647"/>
  <c r="GN647"/>
  <c r="GR647"/>
  <c r="GV647"/>
  <c r="GZ647"/>
  <c r="AJ647"/>
  <c r="AO647"/>
  <c r="AU647"/>
  <c r="AZ647"/>
  <c r="BE647"/>
  <c r="BK647"/>
  <c r="BP647"/>
  <c r="BU647"/>
  <c r="CA647"/>
  <c r="CF647"/>
  <c r="CK647"/>
  <c r="CS647"/>
  <c r="CX647"/>
  <c r="DC647"/>
  <c r="DI647"/>
  <c r="DN647"/>
  <c r="DS647"/>
  <c r="DY647"/>
  <c r="ED647"/>
  <c r="EI647"/>
  <c r="EO647"/>
  <c r="ET647"/>
  <c r="EY647"/>
  <c r="FE647"/>
  <c r="FJ647"/>
  <c r="FO647"/>
  <c r="FU647"/>
  <c r="FZ647"/>
  <c r="GE647"/>
  <c r="GK647"/>
  <c r="GP647"/>
  <c r="GU647"/>
  <c r="HA647"/>
  <c r="AN647"/>
  <c r="AS647"/>
  <c r="AY647"/>
  <c r="BD647"/>
  <c r="BI647"/>
  <c r="BO647"/>
  <c r="BT647"/>
  <c r="BY647"/>
  <c r="CE647"/>
  <c r="CJ647"/>
  <c r="CQ647"/>
  <c r="CW647"/>
  <c r="DB647"/>
  <c r="DG647"/>
  <c r="DM647"/>
  <c r="DR647"/>
  <c r="DW647"/>
  <c r="EC647"/>
  <c r="EH647"/>
  <c r="EM647"/>
  <c r="ES647"/>
  <c r="EX647"/>
  <c r="FC647"/>
  <c r="FI647"/>
  <c r="FN647"/>
  <c r="FS647"/>
  <c r="FY647"/>
  <c r="GD647"/>
  <c r="GI647"/>
  <c r="GO647"/>
  <c r="GT647"/>
  <c r="GY647"/>
  <c r="AK647"/>
  <c r="AV647"/>
  <c r="BG647"/>
  <c r="BQ647"/>
  <c r="CB647"/>
  <c r="CM647"/>
  <c r="CY647"/>
  <c r="DJ647"/>
  <c r="DU647"/>
  <c r="EE647"/>
  <c r="EP647"/>
  <c r="FA647"/>
  <c r="FK647"/>
  <c r="FV647"/>
  <c r="GG647"/>
  <c r="GQ647"/>
  <c r="HB647"/>
  <c r="AR647"/>
  <c r="BC647"/>
  <c r="BM647"/>
  <c r="BX647"/>
  <c r="CI647"/>
  <c r="CU647"/>
  <c r="DF647"/>
  <c r="DQ647"/>
  <c r="EA647"/>
  <c r="EL647"/>
  <c r="EW647"/>
  <c r="FG647"/>
  <c r="FR647"/>
  <c r="GC647"/>
  <c r="GM647"/>
  <c r="GX647"/>
  <c r="AQ647"/>
  <c r="BA647"/>
  <c r="BL647"/>
  <c r="BW647"/>
  <c r="CG647"/>
  <c r="CT647"/>
  <c r="DE647"/>
  <c r="DO647"/>
  <c r="DZ647"/>
  <c r="EK647"/>
  <c r="EU647"/>
  <c r="FF647"/>
  <c r="FQ647"/>
  <c r="GA647"/>
  <c r="GL647"/>
  <c r="GW647"/>
  <c r="AW647"/>
  <c r="CP647"/>
  <c r="EG647"/>
  <c r="FW647"/>
  <c r="AM647"/>
  <c r="CC647"/>
  <c r="DV647"/>
  <c r="FM647"/>
  <c r="HC647"/>
  <c r="BH647"/>
  <c r="DA647"/>
  <c r="EQ647"/>
  <c r="GH647"/>
  <c r="GS647"/>
  <c r="FB647"/>
  <c r="DK647"/>
  <c r="BS647"/>
  <c r="CO605"/>
  <c r="CN605"/>
  <c r="AJ605"/>
  <c r="AN605"/>
  <c r="AR605"/>
  <c r="AV605"/>
  <c r="AZ605"/>
  <c r="BD605"/>
  <c r="BH605"/>
  <c r="BL605"/>
  <c r="BP605"/>
  <c r="BT605"/>
  <c r="BX605"/>
  <c r="CB605"/>
  <c r="CF605"/>
  <c r="CJ605"/>
  <c r="CP605"/>
  <c r="CT605"/>
  <c r="CX605"/>
  <c r="DB605"/>
  <c r="DF605"/>
  <c r="DJ605"/>
  <c r="DN605"/>
  <c r="DR605"/>
  <c r="DV605"/>
  <c r="DZ605"/>
  <c r="ED605"/>
  <c r="EH605"/>
  <c r="EL605"/>
  <c r="EP605"/>
  <c r="ET605"/>
  <c r="EX605"/>
  <c r="FB605"/>
  <c r="FF605"/>
  <c r="FJ605"/>
  <c r="FN605"/>
  <c r="FR605"/>
  <c r="FV605"/>
  <c r="FZ605"/>
  <c r="GD605"/>
  <c r="GH605"/>
  <c r="GL605"/>
  <c r="GP605"/>
  <c r="GT605"/>
  <c r="GX605"/>
  <c r="HB605"/>
  <c r="AM605"/>
  <c r="AQ605"/>
  <c r="AU605"/>
  <c r="AY605"/>
  <c r="BC605"/>
  <c r="BG605"/>
  <c r="BK605"/>
  <c r="BO605"/>
  <c r="BS605"/>
  <c r="BW605"/>
  <c r="CA605"/>
  <c r="CE605"/>
  <c r="CI605"/>
  <c r="CM605"/>
  <c r="CS605"/>
  <c r="CW605"/>
  <c r="DA605"/>
  <c r="DE605"/>
  <c r="DI605"/>
  <c r="DM605"/>
  <c r="DQ605"/>
  <c r="AO605"/>
  <c r="AW605"/>
  <c r="BE605"/>
  <c r="BM605"/>
  <c r="BU605"/>
  <c r="CC605"/>
  <c r="CK605"/>
  <c r="CU605"/>
  <c r="DC605"/>
  <c r="DK605"/>
  <c r="DS605"/>
  <c r="DX605"/>
  <c r="EC605"/>
  <c r="EI605"/>
  <c r="EN605"/>
  <c r="ES605"/>
  <c r="EY605"/>
  <c r="FD605"/>
  <c r="FI605"/>
  <c r="FO605"/>
  <c r="FT605"/>
  <c r="FY605"/>
  <c r="GE605"/>
  <c r="GJ605"/>
  <c r="GO605"/>
  <c r="GU605"/>
  <c r="GZ605"/>
  <c r="AL605"/>
  <c r="AT605"/>
  <c r="BB605"/>
  <c r="BJ605"/>
  <c r="BR605"/>
  <c r="BZ605"/>
  <c r="CH605"/>
  <c r="CR605"/>
  <c r="CZ605"/>
  <c r="DH605"/>
  <c r="DP605"/>
  <c r="DW605"/>
  <c r="EB605"/>
  <c r="EG605"/>
  <c r="EM605"/>
  <c r="ER605"/>
  <c r="EW605"/>
  <c r="FC605"/>
  <c r="FH605"/>
  <c r="FM605"/>
  <c r="FS605"/>
  <c r="FX605"/>
  <c r="GC605"/>
  <c r="GI605"/>
  <c r="GN605"/>
  <c r="GS605"/>
  <c r="GY605"/>
  <c r="AX605"/>
  <c r="BN605"/>
  <c r="CD605"/>
  <c r="CV605"/>
  <c r="DL605"/>
  <c r="DY605"/>
  <c r="EJ605"/>
  <c r="EU605"/>
  <c r="FE605"/>
  <c r="FP605"/>
  <c r="GA605"/>
  <c r="GK605"/>
  <c r="GV605"/>
  <c r="AS605"/>
  <c r="BI605"/>
  <c r="BY605"/>
  <c r="CQ605"/>
  <c r="DG605"/>
  <c r="DU605"/>
  <c r="EF605"/>
  <c r="EQ605"/>
  <c r="FA605"/>
  <c r="FL605"/>
  <c r="FW605"/>
  <c r="GG605"/>
  <c r="GR605"/>
  <c r="HC605"/>
  <c r="AP605"/>
  <c r="BF605"/>
  <c r="BV605"/>
  <c r="CL605"/>
  <c r="DD605"/>
  <c r="DT605"/>
  <c r="EE605"/>
  <c r="EO605"/>
  <c r="EZ605"/>
  <c r="FK605"/>
  <c r="FU605"/>
  <c r="GF605"/>
  <c r="GQ605"/>
  <c r="HA605"/>
  <c r="CG605"/>
  <c r="EK605"/>
  <c r="GB605"/>
  <c r="BQ605"/>
  <c r="EA605"/>
  <c r="FQ605"/>
  <c r="BA605"/>
  <c r="DO605"/>
  <c r="FG605"/>
  <c r="GW605"/>
  <c r="CY605"/>
  <c r="AK605"/>
  <c r="GM605"/>
  <c r="EV605"/>
  <c r="CO560"/>
  <c r="CN560"/>
  <c r="AM560"/>
  <c r="AQ560"/>
  <c r="AU560"/>
  <c r="AY560"/>
  <c r="BC560"/>
  <c r="BG560"/>
  <c r="BK560"/>
  <c r="BO560"/>
  <c r="BS560"/>
  <c r="BW560"/>
  <c r="CA560"/>
  <c r="CE560"/>
  <c r="CI560"/>
  <c r="CM560"/>
  <c r="CS560"/>
  <c r="CW560"/>
  <c r="DA560"/>
  <c r="DE560"/>
  <c r="DI560"/>
  <c r="DM560"/>
  <c r="DQ560"/>
  <c r="DU560"/>
  <c r="DY560"/>
  <c r="EC560"/>
  <c r="EG560"/>
  <c r="EK560"/>
  <c r="EO560"/>
  <c r="ES560"/>
  <c r="EW560"/>
  <c r="FA560"/>
  <c r="FE560"/>
  <c r="FI560"/>
  <c r="FM560"/>
  <c r="FQ560"/>
  <c r="FU560"/>
  <c r="FY560"/>
  <c r="GC560"/>
  <c r="GG560"/>
  <c r="GK560"/>
  <c r="GO560"/>
  <c r="GS560"/>
  <c r="GW560"/>
  <c r="HA560"/>
  <c r="AK560"/>
  <c r="AP560"/>
  <c r="AV560"/>
  <c r="BA560"/>
  <c r="BF560"/>
  <c r="BL560"/>
  <c r="BQ560"/>
  <c r="BV560"/>
  <c r="CB560"/>
  <c r="CG560"/>
  <c r="CL560"/>
  <c r="CT560"/>
  <c r="CY560"/>
  <c r="DD560"/>
  <c r="DJ560"/>
  <c r="DO560"/>
  <c r="DT560"/>
  <c r="DZ560"/>
  <c r="EE560"/>
  <c r="EJ560"/>
  <c r="EP560"/>
  <c r="EU560"/>
  <c r="EZ560"/>
  <c r="FF560"/>
  <c r="FK560"/>
  <c r="FP560"/>
  <c r="FV560"/>
  <c r="GA560"/>
  <c r="GF560"/>
  <c r="GL560"/>
  <c r="GQ560"/>
  <c r="GV560"/>
  <c r="HB560"/>
  <c r="AN560"/>
  <c r="AS560"/>
  <c r="AX560"/>
  <c r="BD560"/>
  <c r="BI560"/>
  <c r="BN560"/>
  <c r="BT560"/>
  <c r="BY560"/>
  <c r="CD560"/>
  <c r="CJ560"/>
  <c r="CQ560"/>
  <c r="CV560"/>
  <c r="DB560"/>
  <c r="DG560"/>
  <c r="DL560"/>
  <c r="DR560"/>
  <c r="DW560"/>
  <c r="EB560"/>
  <c r="EH560"/>
  <c r="EM560"/>
  <c r="ER560"/>
  <c r="EX560"/>
  <c r="FC560"/>
  <c r="FH560"/>
  <c r="FN560"/>
  <c r="FS560"/>
  <c r="FX560"/>
  <c r="GD560"/>
  <c r="GI560"/>
  <c r="GN560"/>
  <c r="GT560"/>
  <c r="GY560"/>
  <c r="AJ560"/>
  <c r="AT560"/>
  <c r="BE560"/>
  <c r="BP560"/>
  <c r="BZ560"/>
  <c r="CK560"/>
  <c r="CX560"/>
  <c r="DH560"/>
  <c r="DS560"/>
  <c r="ED560"/>
  <c r="EN560"/>
  <c r="EY560"/>
  <c r="FJ560"/>
  <c r="FT560"/>
  <c r="GE560"/>
  <c r="GP560"/>
  <c r="GZ560"/>
  <c r="AR560"/>
  <c r="BB560"/>
  <c r="BM560"/>
  <c r="BX560"/>
  <c r="CH560"/>
  <c r="CU560"/>
  <c r="DF560"/>
  <c r="DP560"/>
  <c r="EA560"/>
  <c r="EL560"/>
  <c r="EV560"/>
  <c r="FG560"/>
  <c r="FR560"/>
  <c r="GB560"/>
  <c r="GM560"/>
  <c r="GX560"/>
  <c r="AO560"/>
  <c r="AZ560"/>
  <c r="BJ560"/>
  <c r="BU560"/>
  <c r="CF560"/>
  <c r="CR560"/>
  <c r="DC560"/>
  <c r="DN560"/>
  <c r="DX560"/>
  <c r="EI560"/>
  <c r="ET560"/>
  <c r="FD560"/>
  <c r="FO560"/>
  <c r="FZ560"/>
  <c r="GJ560"/>
  <c r="GU560"/>
  <c r="BR560"/>
  <c r="DK560"/>
  <c r="FB560"/>
  <c r="GR560"/>
  <c r="BH560"/>
  <c r="CZ560"/>
  <c r="EQ560"/>
  <c r="GH560"/>
  <c r="AW560"/>
  <c r="CP560"/>
  <c r="EF560"/>
  <c r="FW560"/>
  <c r="AL560"/>
  <c r="HC560"/>
  <c r="FL560"/>
  <c r="CC560"/>
  <c r="DV560"/>
  <c r="CO503"/>
  <c r="CN503"/>
  <c r="BF503"/>
  <c r="CH503"/>
  <c r="CZ503"/>
  <c r="AK503"/>
  <c r="AO503"/>
  <c r="AS503"/>
  <c r="AW503"/>
  <c r="BA503"/>
  <c r="BE503"/>
  <c r="BI503"/>
  <c r="BM503"/>
  <c r="BQ503"/>
  <c r="BU503"/>
  <c r="BY503"/>
  <c r="CC503"/>
  <c r="CG503"/>
  <c r="CK503"/>
  <c r="CQ503"/>
  <c r="CU503"/>
  <c r="CY503"/>
  <c r="DC503"/>
  <c r="DG503"/>
  <c r="DK503"/>
  <c r="DO503"/>
  <c r="DS503"/>
  <c r="DW503"/>
  <c r="EA503"/>
  <c r="EE503"/>
  <c r="EI503"/>
  <c r="EM503"/>
  <c r="EQ503"/>
  <c r="EU503"/>
  <c r="EY503"/>
  <c r="FC503"/>
  <c r="FG503"/>
  <c r="FK503"/>
  <c r="FO503"/>
  <c r="FS503"/>
  <c r="FW503"/>
  <c r="GA503"/>
  <c r="GE503"/>
  <c r="GI503"/>
  <c r="GM503"/>
  <c r="GQ503"/>
  <c r="GU503"/>
  <c r="GY503"/>
  <c r="HC503"/>
  <c r="AT503"/>
  <c r="BJ503"/>
  <c r="BV503"/>
  <c r="CL503"/>
  <c r="DD503"/>
  <c r="DP503"/>
  <c r="EB503"/>
  <c r="EN503"/>
  <c r="EZ503"/>
  <c r="FL503"/>
  <c r="FP503"/>
  <c r="GB503"/>
  <c r="GN503"/>
  <c r="GZ503"/>
  <c r="AJ503"/>
  <c r="AN503"/>
  <c r="AR503"/>
  <c r="AV503"/>
  <c r="AZ503"/>
  <c r="BD503"/>
  <c r="BH503"/>
  <c r="BL503"/>
  <c r="BP503"/>
  <c r="BT503"/>
  <c r="BX503"/>
  <c r="CB503"/>
  <c r="CF503"/>
  <c r="CJ503"/>
  <c r="CP503"/>
  <c r="CT503"/>
  <c r="CX503"/>
  <c r="DB503"/>
  <c r="DF503"/>
  <c r="DJ503"/>
  <c r="DN503"/>
  <c r="DR503"/>
  <c r="DV503"/>
  <c r="DZ503"/>
  <c r="ED503"/>
  <c r="EH503"/>
  <c r="EL503"/>
  <c r="EP503"/>
  <c r="ET503"/>
  <c r="EX503"/>
  <c r="FB503"/>
  <c r="FF503"/>
  <c r="FJ503"/>
  <c r="FN503"/>
  <c r="FR503"/>
  <c r="FV503"/>
  <c r="FZ503"/>
  <c r="GD503"/>
  <c r="GH503"/>
  <c r="GL503"/>
  <c r="GP503"/>
  <c r="GT503"/>
  <c r="GX503"/>
  <c r="HB503"/>
  <c r="AL503"/>
  <c r="BB503"/>
  <c r="BR503"/>
  <c r="CD503"/>
  <c r="CR503"/>
  <c r="DL503"/>
  <c r="DX503"/>
  <c r="EF503"/>
  <c r="ER503"/>
  <c r="FH503"/>
  <c r="FX503"/>
  <c r="GJ503"/>
  <c r="GR503"/>
  <c r="AM503"/>
  <c r="AQ503"/>
  <c r="AU503"/>
  <c r="AY503"/>
  <c r="BC503"/>
  <c r="BG503"/>
  <c r="BK503"/>
  <c r="BO503"/>
  <c r="BS503"/>
  <c r="BW503"/>
  <c r="CA503"/>
  <c r="CE503"/>
  <c r="CI503"/>
  <c r="CM503"/>
  <c r="CS503"/>
  <c r="CW503"/>
  <c r="DA503"/>
  <c r="DE503"/>
  <c r="DI503"/>
  <c r="DM503"/>
  <c r="DQ503"/>
  <c r="DU503"/>
  <c r="DY503"/>
  <c r="EC503"/>
  <c r="EG503"/>
  <c r="EK503"/>
  <c r="EO503"/>
  <c r="ES503"/>
  <c r="EW503"/>
  <c r="FA503"/>
  <c r="FE503"/>
  <c r="FI503"/>
  <c r="FM503"/>
  <c r="FQ503"/>
  <c r="FU503"/>
  <c r="FY503"/>
  <c r="GC503"/>
  <c r="GG503"/>
  <c r="GK503"/>
  <c r="GO503"/>
  <c r="GS503"/>
  <c r="GW503"/>
  <c r="HA503"/>
  <c r="AP503"/>
  <c r="AX503"/>
  <c r="BN503"/>
  <c r="BZ503"/>
  <c r="CV503"/>
  <c r="DH503"/>
  <c r="DT503"/>
  <c r="EJ503"/>
  <c r="EV503"/>
  <c r="FD503"/>
  <c r="FT503"/>
  <c r="GF503"/>
  <c r="GV503"/>
  <c r="CO467"/>
  <c r="CN467"/>
  <c r="AM467"/>
  <c r="AQ467"/>
  <c r="AU467"/>
  <c r="AY467"/>
  <c r="BC467"/>
  <c r="BG467"/>
  <c r="BK467"/>
  <c r="BO467"/>
  <c r="BS467"/>
  <c r="BW467"/>
  <c r="CA467"/>
  <c r="CE467"/>
  <c r="CI467"/>
  <c r="CM467"/>
  <c r="CS467"/>
  <c r="CW467"/>
  <c r="DA467"/>
  <c r="DE467"/>
  <c r="DI467"/>
  <c r="DM467"/>
  <c r="DQ467"/>
  <c r="DU467"/>
  <c r="DY467"/>
  <c r="EC467"/>
  <c r="EG467"/>
  <c r="EK467"/>
  <c r="EO467"/>
  <c r="ES467"/>
  <c r="EW467"/>
  <c r="FA467"/>
  <c r="FE467"/>
  <c r="FI467"/>
  <c r="FM467"/>
  <c r="FQ467"/>
  <c r="FU467"/>
  <c r="FY467"/>
  <c r="GC467"/>
  <c r="GG467"/>
  <c r="GK467"/>
  <c r="GO467"/>
  <c r="GS467"/>
  <c r="GW467"/>
  <c r="HA467"/>
  <c r="AL467"/>
  <c r="AR467"/>
  <c r="AW467"/>
  <c r="BB467"/>
  <c r="BH467"/>
  <c r="BM467"/>
  <c r="BR467"/>
  <c r="BX467"/>
  <c r="CC467"/>
  <c r="CH467"/>
  <c r="CP467"/>
  <c r="CU467"/>
  <c r="CZ467"/>
  <c r="DF467"/>
  <c r="DK467"/>
  <c r="DP467"/>
  <c r="DV467"/>
  <c r="EA467"/>
  <c r="EF467"/>
  <c r="EL467"/>
  <c r="EQ467"/>
  <c r="EV467"/>
  <c r="FB467"/>
  <c r="FG467"/>
  <c r="FL467"/>
  <c r="FR467"/>
  <c r="FW467"/>
  <c r="GB467"/>
  <c r="GH467"/>
  <c r="GM467"/>
  <c r="GR467"/>
  <c r="GX467"/>
  <c r="HC467"/>
  <c r="AK467"/>
  <c r="AP467"/>
  <c r="AV467"/>
  <c r="BA467"/>
  <c r="BF467"/>
  <c r="BL467"/>
  <c r="BQ467"/>
  <c r="BV467"/>
  <c r="CB467"/>
  <c r="CG467"/>
  <c r="CL467"/>
  <c r="CT467"/>
  <c r="CY467"/>
  <c r="DD467"/>
  <c r="DJ467"/>
  <c r="DO467"/>
  <c r="DT467"/>
  <c r="DZ467"/>
  <c r="EE467"/>
  <c r="EJ467"/>
  <c r="EP467"/>
  <c r="EU467"/>
  <c r="EZ467"/>
  <c r="FF467"/>
  <c r="FK467"/>
  <c r="FP467"/>
  <c r="FV467"/>
  <c r="GA467"/>
  <c r="GF467"/>
  <c r="GL467"/>
  <c r="GQ467"/>
  <c r="GV467"/>
  <c r="HB467"/>
  <c r="AN467"/>
  <c r="AS467"/>
  <c r="AX467"/>
  <c r="BD467"/>
  <c r="BI467"/>
  <c r="BN467"/>
  <c r="BT467"/>
  <c r="BY467"/>
  <c r="CD467"/>
  <c r="CJ467"/>
  <c r="CQ467"/>
  <c r="CV467"/>
  <c r="DB467"/>
  <c r="DG467"/>
  <c r="DL467"/>
  <c r="DR467"/>
  <c r="DW467"/>
  <c r="EB467"/>
  <c r="EH467"/>
  <c r="EM467"/>
  <c r="ER467"/>
  <c r="EX467"/>
  <c r="FC467"/>
  <c r="FH467"/>
  <c r="FN467"/>
  <c r="FS467"/>
  <c r="FX467"/>
  <c r="GD467"/>
  <c r="GI467"/>
  <c r="GN467"/>
  <c r="GT467"/>
  <c r="GY467"/>
  <c r="AZ467"/>
  <c r="BU467"/>
  <c r="CR467"/>
  <c r="DN467"/>
  <c r="EI467"/>
  <c r="FD467"/>
  <c r="FZ467"/>
  <c r="GU467"/>
  <c r="AT467"/>
  <c r="BP467"/>
  <c r="CK467"/>
  <c r="DH467"/>
  <c r="ED467"/>
  <c r="EY467"/>
  <c r="FT467"/>
  <c r="GP467"/>
  <c r="AO467"/>
  <c r="BJ467"/>
  <c r="CF467"/>
  <c r="DC467"/>
  <c r="DX467"/>
  <c r="ET467"/>
  <c r="FO467"/>
  <c r="GJ467"/>
  <c r="AJ467"/>
  <c r="BE467"/>
  <c r="BZ467"/>
  <c r="CX467"/>
  <c r="DS467"/>
  <c r="EN467"/>
  <c r="FJ467"/>
  <c r="GE467"/>
  <c r="GZ467"/>
  <c r="CO239"/>
  <c r="CN239"/>
  <c r="AJ239"/>
  <c r="AN239"/>
  <c r="AR239"/>
  <c r="AV239"/>
  <c r="AZ239"/>
  <c r="BD239"/>
  <c r="BH239"/>
  <c r="BL239"/>
  <c r="BP239"/>
  <c r="BT239"/>
  <c r="BX239"/>
  <c r="CB239"/>
  <c r="CF239"/>
  <c r="CJ239"/>
  <c r="CP239"/>
  <c r="CT239"/>
  <c r="CX239"/>
  <c r="DB239"/>
  <c r="DF239"/>
  <c r="DJ239"/>
  <c r="DN239"/>
  <c r="DR239"/>
  <c r="DV239"/>
  <c r="DZ239"/>
  <c r="ED239"/>
  <c r="EH239"/>
  <c r="EL239"/>
  <c r="EP239"/>
  <c r="ET239"/>
  <c r="EX239"/>
  <c r="FB239"/>
  <c r="FF239"/>
  <c r="FJ239"/>
  <c r="FN239"/>
  <c r="FR239"/>
  <c r="FV239"/>
  <c r="FZ239"/>
  <c r="GD239"/>
  <c r="GH239"/>
  <c r="GL239"/>
  <c r="GP239"/>
  <c r="GT239"/>
  <c r="GX239"/>
  <c r="HB239"/>
  <c r="AM239"/>
  <c r="AQ239"/>
  <c r="AU239"/>
  <c r="AY239"/>
  <c r="BC239"/>
  <c r="BG239"/>
  <c r="BK239"/>
  <c r="BO239"/>
  <c r="BS239"/>
  <c r="BW239"/>
  <c r="CA239"/>
  <c r="CE239"/>
  <c r="CI239"/>
  <c r="CM239"/>
  <c r="CS239"/>
  <c r="CW239"/>
  <c r="DA239"/>
  <c r="DE239"/>
  <c r="DI239"/>
  <c r="DM239"/>
  <c r="DQ239"/>
  <c r="DU239"/>
  <c r="DY239"/>
  <c r="EC239"/>
  <c r="EG239"/>
  <c r="EK239"/>
  <c r="EO239"/>
  <c r="ES239"/>
  <c r="EW239"/>
  <c r="FA239"/>
  <c r="FE239"/>
  <c r="FI239"/>
  <c r="FM239"/>
  <c r="FQ239"/>
  <c r="FU239"/>
  <c r="FY239"/>
  <c r="GC239"/>
  <c r="GG239"/>
  <c r="GK239"/>
  <c r="GO239"/>
  <c r="GS239"/>
  <c r="GW239"/>
  <c r="HA239"/>
  <c r="AO239"/>
  <c r="AW239"/>
  <c r="BE239"/>
  <c r="BM239"/>
  <c r="BU239"/>
  <c r="CC239"/>
  <c r="CK239"/>
  <c r="CU239"/>
  <c r="DC239"/>
  <c r="DK239"/>
  <c r="DS239"/>
  <c r="EA239"/>
  <c r="EI239"/>
  <c r="EQ239"/>
  <c r="EY239"/>
  <c r="FG239"/>
  <c r="FO239"/>
  <c r="FW239"/>
  <c r="GE239"/>
  <c r="GM239"/>
  <c r="GU239"/>
  <c r="HC239"/>
  <c r="AL239"/>
  <c r="AT239"/>
  <c r="BB239"/>
  <c r="BJ239"/>
  <c r="BR239"/>
  <c r="BZ239"/>
  <c r="CH239"/>
  <c r="CR239"/>
  <c r="CZ239"/>
  <c r="DH239"/>
  <c r="DP239"/>
  <c r="DX239"/>
  <c r="EF239"/>
  <c r="EN239"/>
  <c r="EV239"/>
  <c r="FD239"/>
  <c r="FL239"/>
  <c r="FT239"/>
  <c r="GB239"/>
  <c r="GJ239"/>
  <c r="GR239"/>
  <c r="GZ239"/>
  <c r="AK239"/>
  <c r="AS239"/>
  <c r="BA239"/>
  <c r="BI239"/>
  <c r="BQ239"/>
  <c r="BY239"/>
  <c r="CG239"/>
  <c r="CQ239"/>
  <c r="CY239"/>
  <c r="DG239"/>
  <c r="DO239"/>
  <c r="DW239"/>
  <c r="EE239"/>
  <c r="EM239"/>
  <c r="EU239"/>
  <c r="FC239"/>
  <c r="FK239"/>
  <c r="FS239"/>
  <c r="GA239"/>
  <c r="GI239"/>
  <c r="GQ239"/>
  <c r="GY239"/>
  <c r="BF239"/>
  <c r="CL239"/>
  <c r="DT239"/>
  <c r="EZ239"/>
  <c r="GF239"/>
  <c r="AX239"/>
  <c r="CD239"/>
  <c r="DL239"/>
  <c r="ER239"/>
  <c r="FX239"/>
  <c r="AP239"/>
  <c r="BV239"/>
  <c r="DD239"/>
  <c r="EJ239"/>
  <c r="FP239"/>
  <c r="GV239"/>
  <c r="BN239"/>
  <c r="GN239"/>
  <c r="FH239"/>
  <c r="EB239"/>
  <c r="CV239"/>
  <c r="CO411"/>
  <c r="CN411"/>
  <c r="AM411"/>
  <c r="AQ411"/>
  <c r="AU411"/>
  <c r="AY411"/>
  <c r="BC411"/>
  <c r="BG411"/>
  <c r="BK411"/>
  <c r="BO411"/>
  <c r="BS411"/>
  <c r="BW411"/>
  <c r="CA411"/>
  <c r="CE411"/>
  <c r="CI411"/>
  <c r="CM411"/>
  <c r="CS411"/>
  <c r="CW411"/>
  <c r="DA411"/>
  <c r="DE411"/>
  <c r="DI411"/>
  <c r="DM411"/>
  <c r="DQ411"/>
  <c r="DU411"/>
  <c r="DY411"/>
  <c r="EC411"/>
  <c r="EG411"/>
  <c r="EK411"/>
  <c r="EO411"/>
  <c r="ES411"/>
  <c r="EW411"/>
  <c r="FA411"/>
  <c r="FE411"/>
  <c r="FI411"/>
  <c r="FM411"/>
  <c r="FQ411"/>
  <c r="FU411"/>
  <c r="FY411"/>
  <c r="GC411"/>
  <c r="GG411"/>
  <c r="GK411"/>
  <c r="GO411"/>
  <c r="GS411"/>
  <c r="GW411"/>
  <c r="HA411"/>
  <c r="AL411"/>
  <c r="AP411"/>
  <c r="AT411"/>
  <c r="AX411"/>
  <c r="BB411"/>
  <c r="BF411"/>
  <c r="BJ411"/>
  <c r="BN411"/>
  <c r="BR411"/>
  <c r="BV411"/>
  <c r="BZ411"/>
  <c r="CD411"/>
  <c r="CH411"/>
  <c r="CL411"/>
  <c r="CR411"/>
  <c r="CV411"/>
  <c r="CZ411"/>
  <c r="DD411"/>
  <c r="DH411"/>
  <c r="DL411"/>
  <c r="DP411"/>
  <c r="DT411"/>
  <c r="DX411"/>
  <c r="EB411"/>
  <c r="EF411"/>
  <c r="EJ411"/>
  <c r="EN411"/>
  <c r="ER411"/>
  <c r="EV411"/>
  <c r="EZ411"/>
  <c r="FD411"/>
  <c r="FH411"/>
  <c r="FL411"/>
  <c r="FP411"/>
  <c r="FT411"/>
  <c r="FX411"/>
  <c r="GB411"/>
  <c r="GF411"/>
  <c r="GJ411"/>
  <c r="GN411"/>
  <c r="GR411"/>
  <c r="GV411"/>
  <c r="GZ411"/>
  <c r="AN411"/>
  <c r="AV411"/>
  <c r="BD411"/>
  <c r="BL411"/>
  <c r="BT411"/>
  <c r="CB411"/>
  <c r="CJ411"/>
  <c r="CT411"/>
  <c r="DB411"/>
  <c r="DJ411"/>
  <c r="DR411"/>
  <c r="DZ411"/>
  <c r="EH411"/>
  <c r="EP411"/>
  <c r="EX411"/>
  <c r="FF411"/>
  <c r="FN411"/>
  <c r="FV411"/>
  <c r="GD411"/>
  <c r="GL411"/>
  <c r="GT411"/>
  <c r="HB411"/>
  <c r="AK411"/>
  <c r="AS411"/>
  <c r="BA411"/>
  <c r="BI411"/>
  <c r="BQ411"/>
  <c r="BY411"/>
  <c r="CG411"/>
  <c r="CQ411"/>
  <c r="CY411"/>
  <c r="DG411"/>
  <c r="DO411"/>
  <c r="DW411"/>
  <c r="EE411"/>
  <c r="EM411"/>
  <c r="EU411"/>
  <c r="FC411"/>
  <c r="FK411"/>
  <c r="FS411"/>
  <c r="GA411"/>
  <c r="GI411"/>
  <c r="GQ411"/>
  <c r="GY411"/>
  <c r="AO411"/>
  <c r="AW411"/>
  <c r="BE411"/>
  <c r="BM411"/>
  <c r="BU411"/>
  <c r="CC411"/>
  <c r="CK411"/>
  <c r="CU411"/>
  <c r="DC411"/>
  <c r="DK411"/>
  <c r="DS411"/>
  <c r="EA411"/>
  <c r="EI411"/>
  <c r="EQ411"/>
  <c r="EY411"/>
  <c r="FG411"/>
  <c r="FO411"/>
  <c r="FW411"/>
  <c r="GE411"/>
  <c r="GM411"/>
  <c r="GU411"/>
  <c r="HC411"/>
  <c r="AR411"/>
  <c r="BX411"/>
  <c r="DF411"/>
  <c r="EL411"/>
  <c r="FR411"/>
  <c r="GX411"/>
  <c r="AJ411"/>
  <c r="BP411"/>
  <c r="CX411"/>
  <c r="ED411"/>
  <c r="FJ411"/>
  <c r="GP411"/>
  <c r="BH411"/>
  <c r="CP411"/>
  <c r="DV411"/>
  <c r="FB411"/>
  <c r="GH411"/>
  <c r="AZ411"/>
  <c r="CF411"/>
  <c r="DN411"/>
  <c r="ET411"/>
  <c r="FZ411"/>
  <c r="CO345"/>
  <c r="CN345"/>
  <c r="AM345"/>
  <c r="AQ345"/>
  <c r="AU345"/>
  <c r="AY345"/>
  <c r="BC345"/>
  <c r="BG345"/>
  <c r="BK345"/>
  <c r="BO345"/>
  <c r="BS345"/>
  <c r="BW345"/>
  <c r="CA345"/>
  <c r="CE345"/>
  <c r="CI345"/>
  <c r="CM345"/>
  <c r="CS345"/>
  <c r="CW345"/>
  <c r="DA345"/>
  <c r="DE345"/>
  <c r="DI345"/>
  <c r="DM345"/>
  <c r="DQ345"/>
  <c r="DU345"/>
  <c r="DY345"/>
  <c r="EC345"/>
  <c r="EG345"/>
  <c r="EK345"/>
  <c r="EO345"/>
  <c r="ES345"/>
  <c r="EW345"/>
  <c r="FA345"/>
  <c r="FE345"/>
  <c r="FI345"/>
  <c r="FM345"/>
  <c r="FQ345"/>
  <c r="FU345"/>
  <c r="FY345"/>
  <c r="GC345"/>
  <c r="GG345"/>
  <c r="GK345"/>
  <c r="GO345"/>
  <c r="GS345"/>
  <c r="GW345"/>
  <c r="HA345"/>
  <c r="AL345"/>
  <c r="AP345"/>
  <c r="AT345"/>
  <c r="AX345"/>
  <c r="BB345"/>
  <c r="BF345"/>
  <c r="BJ345"/>
  <c r="BN345"/>
  <c r="BR345"/>
  <c r="BV345"/>
  <c r="BZ345"/>
  <c r="CD345"/>
  <c r="CH345"/>
  <c r="CL345"/>
  <c r="CR345"/>
  <c r="CV345"/>
  <c r="CZ345"/>
  <c r="DD345"/>
  <c r="DH345"/>
  <c r="DL345"/>
  <c r="DP345"/>
  <c r="DT345"/>
  <c r="DX345"/>
  <c r="EB345"/>
  <c r="EF345"/>
  <c r="EJ345"/>
  <c r="EN345"/>
  <c r="ER345"/>
  <c r="EV345"/>
  <c r="EZ345"/>
  <c r="FD345"/>
  <c r="FH345"/>
  <c r="FL345"/>
  <c r="FP345"/>
  <c r="FT345"/>
  <c r="FX345"/>
  <c r="GB345"/>
  <c r="GF345"/>
  <c r="GJ345"/>
  <c r="GN345"/>
  <c r="GR345"/>
  <c r="GV345"/>
  <c r="GZ345"/>
  <c r="AN345"/>
  <c r="AV345"/>
  <c r="BD345"/>
  <c r="BL345"/>
  <c r="BT345"/>
  <c r="CB345"/>
  <c r="CJ345"/>
  <c r="CT345"/>
  <c r="DB345"/>
  <c r="DJ345"/>
  <c r="DR345"/>
  <c r="DZ345"/>
  <c r="EH345"/>
  <c r="EP345"/>
  <c r="EX345"/>
  <c r="FF345"/>
  <c r="FN345"/>
  <c r="FV345"/>
  <c r="GD345"/>
  <c r="GL345"/>
  <c r="GT345"/>
  <c r="HB345"/>
  <c r="AK345"/>
  <c r="AS345"/>
  <c r="BA345"/>
  <c r="BI345"/>
  <c r="BQ345"/>
  <c r="BY345"/>
  <c r="CG345"/>
  <c r="CQ345"/>
  <c r="CY345"/>
  <c r="DG345"/>
  <c r="DO345"/>
  <c r="DW345"/>
  <c r="EE345"/>
  <c r="EM345"/>
  <c r="EU345"/>
  <c r="FC345"/>
  <c r="FK345"/>
  <c r="FS345"/>
  <c r="GA345"/>
  <c r="GI345"/>
  <c r="GQ345"/>
  <c r="GY345"/>
  <c r="AJ345"/>
  <c r="AR345"/>
  <c r="AZ345"/>
  <c r="BH345"/>
  <c r="BP345"/>
  <c r="BX345"/>
  <c r="CF345"/>
  <c r="CP345"/>
  <c r="CX345"/>
  <c r="DF345"/>
  <c r="DN345"/>
  <c r="DV345"/>
  <c r="ED345"/>
  <c r="EL345"/>
  <c r="ET345"/>
  <c r="FB345"/>
  <c r="FJ345"/>
  <c r="FR345"/>
  <c r="FZ345"/>
  <c r="GH345"/>
  <c r="GP345"/>
  <c r="GX345"/>
  <c r="BE345"/>
  <c r="CK345"/>
  <c r="DS345"/>
  <c r="EY345"/>
  <c r="GE345"/>
  <c r="AW345"/>
  <c r="CC345"/>
  <c r="DK345"/>
  <c r="EQ345"/>
  <c r="FW345"/>
  <c r="HC345"/>
  <c r="AO345"/>
  <c r="BU345"/>
  <c r="DC345"/>
  <c r="EI345"/>
  <c r="FO345"/>
  <c r="GU345"/>
  <c r="BM345"/>
  <c r="CU345"/>
  <c r="EA345"/>
  <c r="FG345"/>
  <c r="GM345"/>
  <c r="CO702"/>
  <c r="CN702"/>
  <c r="AM702"/>
  <c r="AQ702"/>
  <c r="AU702"/>
  <c r="AY702"/>
  <c r="BC702"/>
  <c r="BG702"/>
  <c r="BK702"/>
  <c r="BO702"/>
  <c r="BS702"/>
  <c r="BW702"/>
  <c r="CA702"/>
  <c r="CE702"/>
  <c r="CI702"/>
  <c r="CM702"/>
  <c r="CS702"/>
  <c r="CW702"/>
  <c r="DA702"/>
  <c r="DE702"/>
  <c r="DI702"/>
  <c r="DM702"/>
  <c r="DQ702"/>
  <c r="DU702"/>
  <c r="DY702"/>
  <c r="EC702"/>
  <c r="EG702"/>
  <c r="EK702"/>
  <c r="EO702"/>
  <c r="ES702"/>
  <c r="EW702"/>
  <c r="FA702"/>
  <c r="FE702"/>
  <c r="FI702"/>
  <c r="FM702"/>
  <c r="FQ702"/>
  <c r="FU702"/>
  <c r="FY702"/>
  <c r="GC702"/>
  <c r="GG702"/>
  <c r="GK702"/>
  <c r="GO702"/>
  <c r="GS702"/>
  <c r="GW702"/>
  <c r="HA702"/>
  <c r="AN702"/>
  <c r="AS702"/>
  <c r="AX702"/>
  <c r="BD702"/>
  <c r="BI702"/>
  <c r="BN702"/>
  <c r="BT702"/>
  <c r="BY702"/>
  <c r="CD702"/>
  <c r="CJ702"/>
  <c r="CQ702"/>
  <c r="CV702"/>
  <c r="DB702"/>
  <c r="DG702"/>
  <c r="DL702"/>
  <c r="DR702"/>
  <c r="DW702"/>
  <c r="EB702"/>
  <c r="EH702"/>
  <c r="EM702"/>
  <c r="ER702"/>
  <c r="EX702"/>
  <c r="FC702"/>
  <c r="FH702"/>
  <c r="FN702"/>
  <c r="FS702"/>
  <c r="FX702"/>
  <c r="GD702"/>
  <c r="GI702"/>
  <c r="GN702"/>
  <c r="GT702"/>
  <c r="GY702"/>
  <c r="AL702"/>
  <c r="AR702"/>
  <c r="AW702"/>
  <c r="BB702"/>
  <c r="BH702"/>
  <c r="BM702"/>
  <c r="BR702"/>
  <c r="BX702"/>
  <c r="CC702"/>
  <c r="CH702"/>
  <c r="CP702"/>
  <c r="CU702"/>
  <c r="CZ702"/>
  <c r="DF702"/>
  <c r="DK702"/>
  <c r="DP702"/>
  <c r="DV702"/>
  <c r="EA702"/>
  <c r="EF702"/>
  <c r="EL702"/>
  <c r="EQ702"/>
  <c r="EV702"/>
  <c r="FB702"/>
  <c r="FG702"/>
  <c r="FL702"/>
  <c r="FR702"/>
  <c r="FW702"/>
  <c r="GB702"/>
  <c r="GH702"/>
  <c r="GM702"/>
  <c r="GR702"/>
  <c r="GX702"/>
  <c r="HC702"/>
  <c r="AP702"/>
  <c r="BA702"/>
  <c r="BL702"/>
  <c r="BV702"/>
  <c r="CG702"/>
  <c r="CT702"/>
  <c r="DD702"/>
  <c r="DO702"/>
  <c r="DZ702"/>
  <c r="EJ702"/>
  <c r="EU702"/>
  <c r="FF702"/>
  <c r="FP702"/>
  <c r="GA702"/>
  <c r="GL702"/>
  <c r="GV702"/>
  <c r="AO702"/>
  <c r="AZ702"/>
  <c r="BJ702"/>
  <c r="BU702"/>
  <c r="CF702"/>
  <c r="CR702"/>
  <c r="DC702"/>
  <c r="DN702"/>
  <c r="DX702"/>
  <c r="EI702"/>
  <c r="ET702"/>
  <c r="FD702"/>
  <c r="FO702"/>
  <c r="FZ702"/>
  <c r="GJ702"/>
  <c r="GU702"/>
  <c r="AK702"/>
  <c r="AV702"/>
  <c r="BF702"/>
  <c r="BQ702"/>
  <c r="CB702"/>
  <c r="CL702"/>
  <c r="CY702"/>
  <c r="DJ702"/>
  <c r="DT702"/>
  <c r="EE702"/>
  <c r="EP702"/>
  <c r="EZ702"/>
  <c r="FK702"/>
  <c r="FV702"/>
  <c r="GF702"/>
  <c r="GQ702"/>
  <c r="HB702"/>
  <c r="BP702"/>
  <c r="DH702"/>
  <c r="EY702"/>
  <c r="GP702"/>
  <c r="BE702"/>
  <c r="CX702"/>
  <c r="EN702"/>
  <c r="GE702"/>
  <c r="AT702"/>
  <c r="CK702"/>
  <c r="ED702"/>
  <c r="FT702"/>
  <c r="BZ702"/>
  <c r="AJ702"/>
  <c r="GZ702"/>
  <c r="FJ702"/>
  <c r="DS702"/>
  <c r="CO581"/>
  <c r="CN581"/>
  <c r="AK581"/>
  <c r="AO581"/>
  <c r="AS581"/>
  <c r="AW581"/>
  <c r="BA581"/>
  <c r="BE581"/>
  <c r="BI581"/>
  <c r="BM581"/>
  <c r="BQ581"/>
  <c r="BU581"/>
  <c r="BY581"/>
  <c r="CC581"/>
  <c r="CG581"/>
  <c r="CK581"/>
  <c r="CQ581"/>
  <c r="CU581"/>
  <c r="CY581"/>
  <c r="DC581"/>
  <c r="DG581"/>
  <c r="DK581"/>
  <c r="DO581"/>
  <c r="DS581"/>
  <c r="DW581"/>
  <c r="EA581"/>
  <c r="EE581"/>
  <c r="EI581"/>
  <c r="EM581"/>
  <c r="EQ581"/>
  <c r="EU581"/>
  <c r="EY581"/>
  <c r="FC581"/>
  <c r="FG581"/>
  <c r="FK581"/>
  <c r="FO581"/>
  <c r="FS581"/>
  <c r="FW581"/>
  <c r="GA581"/>
  <c r="GE581"/>
  <c r="GI581"/>
  <c r="GM581"/>
  <c r="GQ581"/>
  <c r="GU581"/>
  <c r="GY581"/>
  <c r="HC581"/>
  <c r="AJ581"/>
  <c r="AN581"/>
  <c r="AR581"/>
  <c r="AV581"/>
  <c r="AZ581"/>
  <c r="BD581"/>
  <c r="BH581"/>
  <c r="BL581"/>
  <c r="BP581"/>
  <c r="BT581"/>
  <c r="BX581"/>
  <c r="CB581"/>
  <c r="CF581"/>
  <c r="CJ581"/>
  <c r="CP581"/>
  <c r="CT581"/>
  <c r="CX581"/>
  <c r="DB581"/>
  <c r="DF581"/>
  <c r="DJ581"/>
  <c r="DN581"/>
  <c r="DR581"/>
  <c r="DV581"/>
  <c r="DZ581"/>
  <c r="ED581"/>
  <c r="EH581"/>
  <c r="EL581"/>
  <c r="EP581"/>
  <c r="ET581"/>
  <c r="EX581"/>
  <c r="FB581"/>
  <c r="FF581"/>
  <c r="FJ581"/>
  <c r="FN581"/>
  <c r="FR581"/>
  <c r="FV581"/>
  <c r="FZ581"/>
  <c r="GD581"/>
  <c r="GH581"/>
  <c r="GL581"/>
  <c r="GP581"/>
  <c r="GT581"/>
  <c r="GX581"/>
  <c r="HB581"/>
  <c r="AP581"/>
  <c r="AX581"/>
  <c r="BF581"/>
  <c r="BN581"/>
  <c r="BV581"/>
  <c r="CD581"/>
  <c r="CL581"/>
  <c r="CV581"/>
  <c r="DD581"/>
  <c r="DL581"/>
  <c r="DT581"/>
  <c r="EB581"/>
  <c r="EJ581"/>
  <c r="ER581"/>
  <c r="EZ581"/>
  <c r="FH581"/>
  <c r="FP581"/>
  <c r="FX581"/>
  <c r="GF581"/>
  <c r="GN581"/>
  <c r="GV581"/>
  <c r="AM581"/>
  <c r="AU581"/>
  <c r="BC581"/>
  <c r="BK581"/>
  <c r="BS581"/>
  <c r="CA581"/>
  <c r="CI581"/>
  <c r="CS581"/>
  <c r="DA581"/>
  <c r="DI581"/>
  <c r="DQ581"/>
  <c r="DY581"/>
  <c r="EG581"/>
  <c r="EO581"/>
  <c r="EW581"/>
  <c r="FE581"/>
  <c r="FM581"/>
  <c r="FU581"/>
  <c r="GC581"/>
  <c r="GK581"/>
  <c r="GS581"/>
  <c r="HA581"/>
  <c r="AL581"/>
  <c r="AT581"/>
  <c r="BB581"/>
  <c r="BJ581"/>
  <c r="BR581"/>
  <c r="BZ581"/>
  <c r="CH581"/>
  <c r="CR581"/>
  <c r="CZ581"/>
  <c r="DH581"/>
  <c r="DP581"/>
  <c r="DX581"/>
  <c r="EF581"/>
  <c r="EN581"/>
  <c r="EV581"/>
  <c r="FD581"/>
  <c r="FL581"/>
  <c r="FT581"/>
  <c r="GB581"/>
  <c r="GJ581"/>
  <c r="GR581"/>
  <c r="GZ581"/>
  <c r="AY581"/>
  <c r="CE581"/>
  <c r="DM581"/>
  <c r="ES581"/>
  <c r="FY581"/>
  <c r="AQ581"/>
  <c r="BW581"/>
  <c r="DE581"/>
  <c r="EK581"/>
  <c r="FQ581"/>
  <c r="GW581"/>
  <c r="BG581"/>
  <c r="CM581"/>
  <c r="DU581"/>
  <c r="FA581"/>
  <c r="GG581"/>
  <c r="EC581"/>
  <c r="CW581"/>
  <c r="BO581"/>
  <c r="GO581"/>
  <c r="FI581"/>
  <c r="CO193"/>
  <c r="CN193"/>
  <c r="AL193"/>
  <c r="AP193"/>
  <c r="AT193"/>
  <c r="AX193"/>
  <c r="BB193"/>
  <c r="BF193"/>
  <c r="BJ193"/>
  <c r="BN193"/>
  <c r="BR193"/>
  <c r="BV193"/>
  <c r="BZ193"/>
  <c r="CD193"/>
  <c r="CH193"/>
  <c r="CL193"/>
  <c r="CR193"/>
  <c r="CV193"/>
  <c r="CZ193"/>
  <c r="DD193"/>
  <c r="DH193"/>
  <c r="DL193"/>
  <c r="DP193"/>
  <c r="DT193"/>
  <c r="DX193"/>
  <c r="EB193"/>
  <c r="EF193"/>
  <c r="EJ193"/>
  <c r="EN193"/>
  <c r="ER193"/>
  <c r="EV193"/>
  <c r="EZ193"/>
  <c r="FD193"/>
  <c r="FH193"/>
  <c r="FL193"/>
  <c r="FP193"/>
  <c r="FT193"/>
  <c r="FX193"/>
  <c r="GB193"/>
  <c r="GF193"/>
  <c r="GJ193"/>
  <c r="GN193"/>
  <c r="GR193"/>
  <c r="GV193"/>
  <c r="GZ193"/>
  <c r="AK193"/>
  <c r="AO193"/>
  <c r="AS193"/>
  <c r="AW193"/>
  <c r="BA193"/>
  <c r="BE193"/>
  <c r="BI193"/>
  <c r="BM193"/>
  <c r="BQ193"/>
  <c r="BU193"/>
  <c r="BY193"/>
  <c r="CC193"/>
  <c r="CG193"/>
  <c r="CK193"/>
  <c r="CQ193"/>
  <c r="CU193"/>
  <c r="CY193"/>
  <c r="DC193"/>
  <c r="DG193"/>
  <c r="DK193"/>
  <c r="DO193"/>
  <c r="DS193"/>
  <c r="DW193"/>
  <c r="EA193"/>
  <c r="EE193"/>
  <c r="EI193"/>
  <c r="EM193"/>
  <c r="EQ193"/>
  <c r="EU193"/>
  <c r="EY193"/>
  <c r="FC193"/>
  <c r="FG193"/>
  <c r="FK193"/>
  <c r="FO193"/>
  <c r="FS193"/>
  <c r="FW193"/>
  <c r="GA193"/>
  <c r="GE193"/>
  <c r="GI193"/>
  <c r="GM193"/>
  <c r="GQ193"/>
  <c r="GU193"/>
  <c r="GY193"/>
  <c r="HC193"/>
  <c r="AM193"/>
  <c r="AU193"/>
  <c r="BC193"/>
  <c r="BK193"/>
  <c r="BS193"/>
  <c r="CA193"/>
  <c r="CI193"/>
  <c r="CS193"/>
  <c r="DA193"/>
  <c r="DI193"/>
  <c r="DQ193"/>
  <c r="DY193"/>
  <c r="EG193"/>
  <c r="EO193"/>
  <c r="EW193"/>
  <c r="FE193"/>
  <c r="FM193"/>
  <c r="FU193"/>
  <c r="GC193"/>
  <c r="GK193"/>
  <c r="GS193"/>
  <c r="HA193"/>
  <c r="AJ193"/>
  <c r="AR193"/>
  <c r="AZ193"/>
  <c r="BH193"/>
  <c r="BP193"/>
  <c r="BX193"/>
  <c r="CF193"/>
  <c r="CP193"/>
  <c r="CX193"/>
  <c r="DF193"/>
  <c r="DN193"/>
  <c r="DV193"/>
  <c r="ED193"/>
  <c r="EL193"/>
  <c r="ET193"/>
  <c r="FB193"/>
  <c r="FJ193"/>
  <c r="FR193"/>
  <c r="FZ193"/>
  <c r="GH193"/>
  <c r="GP193"/>
  <c r="GX193"/>
  <c r="AQ193"/>
  <c r="AY193"/>
  <c r="BG193"/>
  <c r="BO193"/>
  <c r="BW193"/>
  <c r="CE193"/>
  <c r="CM193"/>
  <c r="CW193"/>
  <c r="DE193"/>
  <c r="DM193"/>
  <c r="DU193"/>
  <c r="EC193"/>
  <c r="EK193"/>
  <c r="ES193"/>
  <c r="FA193"/>
  <c r="FI193"/>
  <c r="FQ193"/>
  <c r="FY193"/>
  <c r="GG193"/>
  <c r="GO193"/>
  <c r="GW193"/>
  <c r="AV193"/>
  <c r="CB193"/>
  <c r="DJ193"/>
  <c r="EP193"/>
  <c r="FV193"/>
  <c r="HB193"/>
  <c r="AN193"/>
  <c r="BT193"/>
  <c r="DB193"/>
  <c r="EH193"/>
  <c r="FN193"/>
  <c r="GT193"/>
  <c r="BL193"/>
  <c r="CT193"/>
  <c r="DZ193"/>
  <c r="FF193"/>
  <c r="GL193"/>
  <c r="BD193"/>
  <c r="GD193"/>
  <c r="EX193"/>
  <c r="DR193"/>
  <c r="CJ193"/>
  <c r="CO621"/>
  <c r="CN621"/>
  <c r="AM621"/>
  <c r="AQ621"/>
  <c r="AU621"/>
  <c r="AY621"/>
  <c r="BC621"/>
  <c r="BG621"/>
  <c r="BK621"/>
  <c r="BO621"/>
  <c r="BS621"/>
  <c r="BW621"/>
  <c r="CA621"/>
  <c r="CE621"/>
  <c r="CI621"/>
  <c r="CM621"/>
  <c r="CS621"/>
  <c r="CW621"/>
  <c r="DA621"/>
  <c r="DE621"/>
  <c r="DI621"/>
  <c r="DM621"/>
  <c r="DQ621"/>
  <c r="DU621"/>
  <c r="DY621"/>
  <c r="EC621"/>
  <c r="EG621"/>
  <c r="EK621"/>
  <c r="EO621"/>
  <c r="ES621"/>
  <c r="EW621"/>
  <c r="FA621"/>
  <c r="FE621"/>
  <c r="FI621"/>
  <c r="FM621"/>
  <c r="FQ621"/>
  <c r="FU621"/>
  <c r="FY621"/>
  <c r="GC621"/>
  <c r="GG621"/>
  <c r="GK621"/>
  <c r="GO621"/>
  <c r="GS621"/>
  <c r="GW621"/>
  <c r="HA621"/>
  <c r="AJ621"/>
  <c r="AO621"/>
  <c r="AT621"/>
  <c r="AZ621"/>
  <c r="BE621"/>
  <c r="BJ621"/>
  <c r="BP621"/>
  <c r="BU621"/>
  <c r="BZ621"/>
  <c r="CF621"/>
  <c r="CK621"/>
  <c r="CR621"/>
  <c r="CX621"/>
  <c r="DC621"/>
  <c r="DH621"/>
  <c r="DN621"/>
  <c r="DS621"/>
  <c r="DX621"/>
  <c r="ED621"/>
  <c r="EI621"/>
  <c r="EN621"/>
  <c r="ET621"/>
  <c r="EY621"/>
  <c r="FD621"/>
  <c r="FJ621"/>
  <c r="FO621"/>
  <c r="FT621"/>
  <c r="FZ621"/>
  <c r="GE621"/>
  <c r="GJ621"/>
  <c r="GP621"/>
  <c r="GU621"/>
  <c r="GZ621"/>
  <c r="AN621"/>
  <c r="AS621"/>
  <c r="AX621"/>
  <c r="BD621"/>
  <c r="BI621"/>
  <c r="BN621"/>
  <c r="BT621"/>
  <c r="BY621"/>
  <c r="CD621"/>
  <c r="CJ621"/>
  <c r="CQ621"/>
  <c r="CV621"/>
  <c r="DB621"/>
  <c r="DG621"/>
  <c r="DL621"/>
  <c r="DR621"/>
  <c r="DW621"/>
  <c r="EB621"/>
  <c r="EH621"/>
  <c r="EM621"/>
  <c r="ER621"/>
  <c r="EX621"/>
  <c r="FC621"/>
  <c r="FH621"/>
  <c r="FN621"/>
  <c r="FS621"/>
  <c r="FX621"/>
  <c r="GD621"/>
  <c r="GI621"/>
  <c r="GN621"/>
  <c r="GT621"/>
  <c r="GY621"/>
  <c r="AL621"/>
  <c r="AR621"/>
  <c r="AW621"/>
  <c r="BB621"/>
  <c r="BH621"/>
  <c r="BM621"/>
  <c r="BR621"/>
  <c r="BX621"/>
  <c r="CC621"/>
  <c r="CH621"/>
  <c r="CP621"/>
  <c r="CU621"/>
  <c r="CZ621"/>
  <c r="DF621"/>
  <c r="DK621"/>
  <c r="DP621"/>
  <c r="DV621"/>
  <c r="EA621"/>
  <c r="EF621"/>
  <c r="EL621"/>
  <c r="EQ621"/>
  <c r="EV621"/>
  <c r="FB621"/>
  <c r="FG621"/>
  <c r="FL621"/>
  <c r="FR621"/>
  <c r="FW621"/>
  <c r="GB621"/>
  <c r="GH621"/>
  <c r="GM621"/>
  <c r="GR621"/>
  <c r="GX621"/>
  <c r="HC621"/>
  <c r="BA621"/>
  <c r="BV621"/>
  <c r="CT621"/>
  <c r="DO621"/>
  <c r="EJ621"/>
  <c r="FF621"/>
  <c r="GA621"/>
  <c r="GV621"/>
  <c r="AV621"/>
  <c r="BQ621"/>
  <c r="CL621"/>
  <c r="DJ621"/>
  <c r="EE621"/>
  <c r="EZ621"/>
  <c r="FV621"/>
  <c r="GQ621"/>
  <c r="AP621"/>
  <c r="BL621"/>
  <c r="CG621"/>
  <c r="DD621"/>
  <c r="DZ621"/>
  <c r="EU621"/>
  <c r="FP621"/>
  <c r="GL621"/>
  <c r="BF621"/>
  <c r="EP621"/>
  <c r="AK621"/>
  <c r="DT621"/>
  <c r="HB621"/>
  <c r="CY621"/>
  <c r="GF621"/>
  <c r="CB621"/>
  <c r="FK621"/>
  <c r="CO230"/>
  <c r="CN230"/>
  <c r="AJ230"/>
  <c r="AN230"/>
  <c r="AR230"/>
  <c r="AV230"/>
  <c r="AZ230"/>
  <c r="BD230"/>
  <c r="BH230"/>
  <c r="BL230"/>
  <c r="BP230"/>
  <c r="BT230"/>
  <c r="BX230"/>
  <c r="CB230"/>
  <c r="CF230"/>
  <c r="CJ230"/>
  <c r="CP230"/>
  <c r="CT230"/>
  <c r="CX230"/>
  <c r="DB230"/>
  <c r="DF230"/>
  <c r="DJ230"/>
  <c r="DN230"/>
  <c r="DR230"/>
  <c r="DV230"/>
  <c r="DZ230"/>
  <c r="ED230"/>
  <c r="EH230"/>
  <c r="EL230"/>
  <c r="EP230"/>
  <c r="ET230"/>
  <c r="EX230"/>
  <c r="FB230"/>
  <c r="FF230"/>
  <c r="FJ230"/>
  <c r="FN230"/>
  <c r="FR230"/>
  <c r="FV230"/>
  <c r="FZ230"/>
  <c r="GD230"/>
  <c r="GH230"/>
  <c r="GL230"/>
  <c r="GP230"/>
  <c r="GT230"/>
  <c r="GX230"/>
  <c r="HB230"/>
  <c r="AM230"/>
  <c r="AQ230"/>
  <c r="AU230"/>
  <c r="AY230"/>
  <c r="BC230"/>
  <c r="BG230"/>
  <c r="BK230"/>
  <c r="BO230"/>
  <c r="BS230"/>
  <c r="BW230"/>
  <c r="CA230"/>
  <c r="CE230"/>
  <c r="CI230"/>
  <c r="CM230"/>
  <c r="CS230"/>
  <c r="CW230"/>
  <c r="DA230"/>
  <c r="DE230"/>
  <c r="DI230"/>
  <c r="DM230"/>
  <c r="DQ230"/>
  <c r="DU230"/>
  <c r="DY230"/>
  <c r="EC230"/>
  <c r="EG230"/>
  <c r="EK230"/>
  <c r="EO230"/>
  <c r="ES230"/>
  <c r="EW230"/>
  <c r="FA230"/>
  <c r="FE230"/>
  <c r="FI230"/>
  <c r="FM230"/>
  <c r="FQ230"/>
  <c r="FU230"/>
  <c r="FY230"/>
  <c r="GC230"/>
  <c r="GG230"/>
  <c r="GK230"/>
  <c r="GO230"/>
  <c r="GS230"/>
  <c r="GW230"/>
  <c r="HA230"/>
  <c r="AK230"/>
  <c r="AS230"/>
  <c r="BA230"/>
  <c r="BI230"/>
  <c r="BQ230"/>
  <c r="BY230"/>
  <c r="CG230"/>
  <c r="CQ230"/>
  <c r="CY230"/>
  <c r="DG230"/>
  <c r="DO230"/>
  <c r="DW230"/>
  <c r="EE230"/>
  <c r="EM230"/>
  <c r="EU230"/>
  <c r="FC230"/>
  <c r="FK230"/>
  <c r="FS230"/>
  <c r="GA230"/>
  <c r="GI230"/>
  <c r="GQ230"/>
  <c r="GY230"/>
  <c r="AP230"/>
  <c r="AX230"/>
  <c r="BF230"/>
  <c r="BN230"/>
  <c r="BV230"/>
  <c r="CD230"/>
  <c r="CL230"/>
  <c r="CV230"/>
  <c r="DD230"/>
  <c r="DL230"/>
  <c r="DT230"/>
  <c r="EB230"/>
  <c r="EJ230"/>
  <c r="ER230"/>
  <c r="EZ230"/>
  <c r="FH230"/>
  <c r="FP230"/>
  <c r="FX230"/>
  <c r="GF230"/>
  <c r="GN230"/>
  <c r="GV230"/>
  <c r="AO230"/>
  <c r="AW230"/>
  <c r="BE230"/>
  <c r="BM230"/>
  <c r="BU230"/>
  <c r="CC230"/>
  <c r="CK230"/>
  <c r="CU230"/>
  <c r="DC230"/>
  <c r="DK230"/>
  <c r="DS230"/>
  <c r="EA230"/>
  <c r="EI230"/>
  <c r="EQ230"/>
  <c r="EY230"/>
  <c r="FG230"/>
  <c r="FO230"/>
  <c r="FW230"/>
  <c r="GE230"/>
  <c r="GM230"/>
  <c r="GU230"/>
  <c r="HC230"/>
  <c r="AT230"/>
  <c r="BZ230"/>
  <c r="DH230"/>
  <c r="EN230"/>
  <c r="FT230"/>
  <c r="GZ230"/>
  <c r="AL230"/>
  <c r="BR230"/>
  <c r="CZ230"/>
  <c r="EF230"/>
  <c r="FL230"/>
  <c r="GR230"/>
  <c r="BJ230"/>
  <c r="CR230"/>
  <c r="DX230"/>
  <c r="FD230"/>
  <c r="GJ230"/>
  <c r="BB230"/>
  <c r="GB230"/>
  <c r="EV230"/>
  <c r="DP230"/>
  <c r="CH230"/>
  <c r="CO154"/>
  <c r="CN154"/>
  <c r="AK154"/>
  <c r="AO154"/>
  <c r="AS154"/>
  <c r="AW154"/>
  <c r="BA154"/>
  <c r="BE154"/>
  <c r="BI154"/>
  <c r="BM154"/>
  <c r="BQ154"/>
  <c r="BU154"/>
  <c r="BY154"/>
  <c r="CC154"/>
  <c r="CG154"/>
  <c r="CK154"/>
  <c r="CQ154"/>
  <c r="CU154"/>
  <c r="CY154"/>
  <c r="DC154"/>
  <c r="DG154"/>
  <c r="DK154"/>
  <c r="DO154"/>
  <c r="DS154"/>
  <c r="DW154"/>
  <c r="EA154"/>
  <c r="EE154"/>
  <c r="EI154"/>
  <c r="EM154"/>
  <c r="EQ154"/>
  <c r="EU154"/>
  <c r="EY154"/>
  <c r="FC154"/>
  <c r="FG154"/>
  <c r="FK154"/>
  <c r="FO154"/>
  <c r="FS154"/>
  <c r="FW154"/>
  <c r="GA154"/>
  <c r="GE154"/>
  <c r="GI154"/>
  <c r="GM154"/>
  <c r="GQ154"/>
  <c r="GU154"/>
  <c r="GY154"/>
  <c r="HC154"/>
  <c r="AJ154"/>
  <c r="AP154"/>
  <c r="AU154"/>
  <c r="AZ154"/>
  <c r="BF154"/>
  <c r="BK154"/>
  <c r="BP154"/>
  <c r="BV154"/>
  <c r="CA154"/>
  <c r="CF154"/>
  <c r="CL154"/>
  <c r="CS154"/>
  <c r="CX154"/>
  <c r="DD154"/>
  <c r="DI154"/>
  <c r="DN154"/>
  <c r="DT154"/>
  <c r="DY154"/>
  <c r="ED154"/>
  <c r="EJ154"/>
  <c r="EO154"/>
  <c r="ET154"/>
  <c r="EZ154"/>
  <c r="FE154"/>
  <c r="FJ154"/>
  <c r="FP154"/>
  <c r="FU154"/>
  <c r="FZ154"/>
  <c r="GF154"/>
  <c r="GK154"/>
  <c r="GP154"/>
  <c r="GV154"/>
  <c r="HA154"/>
  <c r="AN154"/>
  <c r="AT154"/>
  <c r="AY154"/>
  <c r="BD154"/>
  <c r="BJ154"/>
  <c r="BO154"/>
  <c r="BT154"/>
  <c r="BZ154"/>
  <c r="CE154"/>
  <c r="CJ154"/>
  <c r="CR154"/>
  <c r="CW154"/>
  <c r="DB154"/>
  <c r="DH154"/>
  <c r="DM154"/>
  <c r="DR154"/>
  <c r="DX154"/>
  <c r="EC154"/>
  <c r="EH154"/>
  <c r="EN154"/>
  <c r="ES154"/>
  <c r="EX154"/>
  <c r="FD154"/>
  <c r="FI154"/>
  <c r="FN154"/>
  <c r="FT154"/>
  <c r="FY154"/>
  <c r="GD154"/>
  <c r="GJ154"/>
  <c r="GO154"/>
  <c r="GT154"/>
  <c r="GZ154"/>
  <c r="AQ154"/>
  <c r="BB154"/>
  <c r="BL154"/>
  <c r="BW154"/>
  <c r="CH154"/>
  <c r="CT154"/>
  <c r="DE154"/>
  <c r="DP154"/>
  <c r="DZ154"/>
  <c r="EK154"/>
  <c r="EV154"/>
  <c r="FF154"/>
  <c r="FQ154"/>
  <c r="GB154"/>
  <c r="GL154"/>
  <c r="GW154"/>
  <c r="AM154"/>
  <c r="AX154"/>
  <c r="BH154"/>
  <c r="BS154"/>
  <c r="CD154"/>
  <c r="CP154"/>
  <c r="DA154"/>
  <c r="DL154"/>
  <c r="DV154"/>
  <c r="EG154"/>
  <c r="ER154"/>
  <c r="FB154"/>
  <c r="FM154"/>
  <c r="FX154"/>
  <c r="GH154"/>
  <c r="GS154"/>
  <c r="AL154"/>
  <c r="AV154"/>
  <c r="BG154"/>
  <c r="BR154"/>
  <c r="CB154"/>
  <c r="CM154"/>
  <c r="CZ154"/>
  <c r="DJ154"/>
  <c r="DU154"/>
  <c r="EF154"/>
  <c r="EP154"/>
  <c r="FA154"/>
  <c r="FL154"/>
  <c r="FV154"/>
  <c r="GG154"/>
  <c r="GR154"/>
  <c r="HB154"/>
  <c r="AR154"/>
  <c r="CI154"/>
  <c r="EB154"/>
  <c r="FR154"/>
  <c r="BX154"/>
  <c r="DQ154"/>
  <c r="FH154"/>
  <c r="GX154"/>
  <c r="BN154"/>
  <c r="DF154"/>
  <c r="EW154"/>
  <c r="GN154"/>
  <c r="BC154"/>
  <c r="CV154"/>
  <c r="EL154"/>
  <c r="GC154"/>
  <c r="CO99"/>
  <c r="CN99"/>
  <c r="AK99"/>
  <c r="AO99"/>
  <c r="AS99"/>
  <c r="AW99"/>
  <c r="BA99"/>
  <c r="BE99"/>
  <c r="BI99"/>
  <c r="BM99"/>
  <c r="BQ99"/>
  <c r="BU99"/>
  <c r="BY99"/>
  <c r="CC99"/>
  <c r="CG99"/>
  <c r="CK99"/>
  <c r="CQ99"/>
  <c r="CU99"/>
  <c r="CY99"/>
  <c r="DC99"/>
  <c r="DG99"/>
  <c r="DK99"/>
  <c r="DO99"/>
  <c r="DS99"/>
  <c r="DW99"/>
  <c r="EA99"/>
  <c r="EE99"/>
  <c r="EI99"/>
  <c r="EM99"/>
  <c r="EQ99"/>
  <c r="EU99"/>
  <c r="EY99"/>
  <c r="FC99"/>
  <c r="FG99"/>
  <c r="FK99"/>
  <c r="FO99"/>
  <c r="FS99"/>
  <c r="FW99"/>
  <c r="GA99"/>
  <c r="GE99"/>
  <c r="GI99"/>
  <c r="GM99"/>
  <c r="GQ99"/>
  <c r="GU99"/>
  <c r="GY99"/>
  <c r="HC99"/>
  <c r="AJ99"/>
  <c r="AN99"/>
  <c r="AR99"/>
  <c r="AV99"/>
  <c r="AZ99"/>
  <c r="BD99"/>
  <c r="BH99"/>
  <c r="BL99"/>
  <c r="BP99"/>
  <c r="BT99"/>
  <c r="BX99"/>
  <c r="CB99"/>
  <c r="CF99"/>
  <c r="CJ99"/>
  <c r="CP99"/>
  <c r="CT99"/>
  <c r="CX99"/>
  <c r="DB99"/>
  <c r="DF99"/>
  <c r="DJ99"/>
  <c r="DN99"/>
  <c r="DR99"/>
  <c r="DV99"/>
  <c r="DZ99"/>
  <c r="ED99"/>
  <c r="EH99"/>
  <c r="EL99"/>
  <c r="EP99"/>
  <c r="ET99"/>
  <c r="EX99"/>
  <c r="FB99"/>
  <c r="FF99"/>
  <c r="FJ99"/>
  <c r="FN99"/>
  <c r="FR99"/>
  <c r="FV99"/>
  <c r="FZ99"/>
  <c r="GD99"/>
  <c r="GH99"/>
  <c r="GL99"/>
  <c r="GP99"/>
  <c r="GT99"/>
  <c r="GX99"/>
  <c r="HB99"/>
  <c r="AL99"/>
  <c r="AT99"/>
  <c r="BB99"/>
  <c r="BJ99"/>
  <c r="BR99"/>
  <c r="BZ99"/>
  <c r="CH99"/>
  <c r="CR99"/>
  <c r="CZ99"/>
  <c r="DH99"/>
  <c r="DP99"/>
  <c r="DX99"/>
  <c r="EF99"/>
  <c r="EN99"/>
  <c r="EV99"/>
  <c r="FD99"/>
  <c r="FL99"/>
  <c r="FT99"/>
  <c r="GB99"/>
  <c r="GJ99"/>
  <c r="GR99"/>
  <c r="GZ99"/>
  <c r="AQ99"/>
  <c r="AY99"/>
  <c r="BG99"/>
  <c r="BO99"/>
  <c r="BW99"/>
  <c r="CE99"/>
  <c r="CM99"/>
  <c r="CW99"/>
  <c r="DE99"/>
  <c r="DM99"/>
  <c r="DU99"/>
  <c r="EC99"/>
  <c r="EK99"/>
  <c r="ES99"/>
  <c r="FA99"/>
  <c r="FI99"/>
  <c r="FQ99"/>
  <c r="FY99"/>
  <c r="GG99"/>
  <c r="GO99"/>
  <c r="GW99"/>
  <c r="AP99"/>
  <c r="AX99"/>
  <c r="BF99"/>
  <c r="BN99"/>
  <c r="BV99"/>
  <c r="CD99"/>
  <c r="CL99"/>
  <c r="CV99"/>
  <c r="DD99"/>
  <c r="DL99"/>
  <c r="DT99"/>
  <c r="EB99"/>
  <c r="EJ99"/>
  <c r="ER99"/>
  <c r="EZ99"/>
  <c r="FH99"/>
  <c r="FP99"/>
  <c r="FX99"/>
  <c r="GF99"/>
  <c r="GN99"/>
  <c r="GV99"/>
  <c r="BC99"/>
  <c r="CI99"/>
  <c r="DQ99"/>
  <c r="EW99"/>
  <c r="GC99"/>
  <c r="AU99"/>
  <c r="CA99"/>
  <c r="DI99"/>
  <c r="EO99"/>
  <c r="FU99"/>
  <c r="HA99"/>
  <c r="AM99"/>
  <c r="BS99"/>
  <c r="DA99"/>
  <c r="EG99"/>
  <c r="FM99"/>
  <c r="GS99"/>
  <c r="CS99"/>
  <c r="BK99"/>
  <c r="GK99"/>
  <c r="FE99"/>
  <c r="DY99"/>
  <c r="CO71"/>
  <c r="CN71"/>
  <c r="AM71"/>
  <c r="AQ71"/>
  <c r="AU71"/>
  <c r="AY71"/>
  <c r="BC71"/>
  <c r="BG71"/>
  <c r="BK71"/>
  <c r="BO71"/>
  <c r="BS71"/>
  <c r="BW71"/>
  <c r="CA71"/>
  <c r="CE71"/>
  <c r="CI71"/>
  <c r="CM71"/>
  <c r="CS71"/>
  <c r="CW71"/>
  <c r="DA71"/>
  <c r="DE71"/>
  <c r="DI71"/>
  <c r="DM71"/>
  <c r="DQ71"/>
  <c r="DU71"/>
  <c r="DY71"/>
  <c r="EC71"/>
  <c r="EG71"/>
  <c r="EK71"/>
  <c r="EO71"/>
  <c r="ES71"/>
  <c r="EW71"/>
  <c r="FA71"/>
  <c r="FE71"/>
  <c r="FI71"/>
  <c r="FM71"/>
  <c r="FQ71"/>
  <c r="FU71"/>
  <c r="FY71"/>
  <c r="GC71"/>
  <c r="GG71"/>
  <c r="GK71"/>
  <c r="GO71"/>
  <c r="GS71"/>
  <c r="GW71"/>
  <c r="HA71"/>
  <c r="AK71"/>
  <c r="AP71"/>
  <c r="AV71"/>
  <c r="BA71"/>
  <c r="BF71"/>
  <c r="BL71"/>
  <c r="BQ71"/>
  <c r="BV71"/>
  <c r="CB71"/>
  <c r="CG71"/>
  <c r="CL71"/>
  <c r="CT71"/>
  <c r="CY71"/>
  <c r="DD71"/>
  <c r="DJ71"/>
  <c r="DO71"/>
  <c r="DT71"/>
  <c r="DZ71"/>
  <c r="EE71"/>
  <c r="EJ71"/>
  <c r="EP71"/>
  <c r="EU71"/>
  <c r="EZ71"/>
  <c r="FF71"/>
  <c r="FK71"/>
  <c r="FP71"/>
  <c r="FV71"/>
  <c r="GA71"/>
  <c r="GF71"/>
  <c r="GL71"/>
  <c r="GQ71"/>
  <c r="GV71"/>
  <c r="HB71"/>
  <c r="AJ71"/>
  <c r="AO71"/>
  <c r="AT71"/>
  <c r="AZ71"/>
  <c r="BE71"/>
  <c r="BJ71"/>
  <c r="BP71"/>
  <c r="BU71"/>
  <c r="BZ71"/>
  <c r="CF71"/>
  <c r="CK71"/>
  <c r="CR71"/>
  <c r="CX71"/>
  <c r="DC71"/>
  <c r="DH71"/>
  <c r="DN71"/>
  <c r="DS71"/>
  <c r="DX71"/>
  <c r="ED71"/>
  <c r="EI71"/>
  <c r="EN71"/>
  <c r="ET71"/>
  <c r="EY71"/>
  <c r="FD71"/>
  <c r="FJ71"/>
  <c r="FO71"/>
  <c r="FT71"/>
  <c r="FZ71"/>
  <c r="GE71"/>
  <c r="GJ71"/>
  <c r="GP71"/>
  <c r="GU71"/>
  <c r="GZ71"/>
  <c r="AL71"/>
  <c r="AW71"/>
  <c r="BH71"/>
  <c r="BR71"/>
  <c r="CC71"/>
  <c r="CP71"/>
  <c r="CZ71"/>
  <c r="DK71"/>
  <c r="DV71"/>
  <c r="EF71"/>
  <c r="EQ71"/>
  <c r="FB71"/>
  <c r="FL71"/>
  <c r="FW71"/>
  <c r="GH71"/>
  <c r="GR71"/>
  <c r="HC71"/>
  <c r="AS71"/>
  <c r="BD71"/>
  <c r="BN71"/>
  <c r="BY71"/>
  <c r="CJ71"/>
  <c r="CV71"/>
  <c r="DG71"/>
  <c r="DR71"/>
  <c r="EB71"/>
  <c r="EM71"/>
  <c r="EX71"/>
  <c r="FH71"/>
  <c r="FS71"/>
  <c r="GD71"/>
  <c r="GN71"/>
  <c r="GY71"/>
  <c r="AR71"/>
  <c r="BB71"/>
  <c r="BM71"/>
  <c r="BX71"/>
  <c r="CH71"/>
  <c r="CU71"/>
  <c r="DF71"/>
  <c r="DP71"/>
  <c r="EA71"/>
  <c r="EL71"/>
  <c r="EV71"/>
  <c r="FG71"/>
  <c r="FR71"/>
  <c r="GB71"/>
  <c r="GM71"/>
  <c r="GX71"/>
  <c r="AX71"/>
  <c r="CQ71"/>
  <c r="EH71"/>
  <c r="FX71"/>
  <c r="AN71"/>
  <c r="CD71"/>
  <c r="DW71"/>
  <c r="FN71"/>
  <c r="BT71"/>
  <c r="DL71"/>
  <c r="FC71"/>
  <c r="GT71"/>
  <c r="ER71"/>
  <c r="DB71"/>
  <c r="BI71"/>
  <c r="GI71"/>
  <c r="CO45"/>
  <c r="CN45"/>
  <c r="AM45"/>
  <c r="AQ45"/>
  <c r="AU45"/>
  <c r="AY45"/>
  <c r="BC45"/>
  <c r="BG45"/>
  <c r="BK45"/>
  <c r="BO45"/>
  <c r="BS45"/>
  <c r="BW45"/>
  <c r="CA45"/>
  <c r="CE45"/>
  <c r="CI45"/>
  <c r="CM45"/>
  <c r="CS45"/>
  <c r="CW45"/>
  <c r="DA45"/>
  <c r="DE45"/>
  <c r="DI45"/>
  <c r="DM45"/>
  <c r="DQ45"/>
  <c r="DU45"/>
  <c r="DY45"/>
  <c r="EC45"/>
  <c r="EG45"/>
  <c r="EK45"/>
  <c r="EO45"/>
  <c r="ES45"/>
  <c r="EW45"/>
  <c r="FA45"/>
  <c r="FE45"/>
  <c r="FI45"/>
  <c r="FM45"/>
  <c r="FQ45"/>
  <c r="FU45"/>
  <c r="FY45"/>
  <c r="GC45"/>
  <c r="GG45"/>
  <c r="GK45"/>
  <c r="GO45"/>
  <c r="GS45"/>
  <c r="GW45"/>
  <c r="HA45"/>
  <c r="AL45"/>
  <c r="AP45"/>
  <c r="AT45"/>
  <c r="AX45"/>
  <c r="BB45"/>
  <c r="BF45"/>
  <c r="BJ45"/>
  <c r="BN45"/>
  <c r="BR45"/>
  <c r="BV45"/>
  <c r="BZ45"/>
  <c r="CD45"/>
  <c r="CH45"/>
  <c r="CL45"/>
  <c r="CR45"/>
  <c r="CV45"/>
  <c r="CZ45"/>
  <c r="DD45"/>
  <c r="DH45"/>
  <c r="DL45"/>
  <c r="DP45"/>
  <c r="DT45"/>
  <c r="DX45"/>
  <c r="EB45"/>
  <c r="EF45"/>
  <c r="EJ45"/>
  <c r="EN45"/>
  <c r="ER45"/>
  <c r="EV45"/>
  <c r="EZ45"/>
  <c r="FD45"/>
  <c r="FH45"/>
  <c r="FL45"/>
  <c r="FP45"/>
  <c r="FT45"/>
  <c r="FX45"/>
  <c r="GB45"/>
  <c r="GF45"/>
  <c r="GJ45"/>
  <c r="GN45"/>
  <c r="GR45"/>
  <c r="GV45"/>
  <c r="GZ45"/>
  <c r="AN45"/>
  <c r="AV45"/>
  <c r="BD45"/>
  <c r="BL45"/>
  <c r="BT45"/>
  <c r="CB45"/>
  <c r="CJ45"/>
  <c r="CT45"/>
  <c r="DB45"/>
  <c r="DJ45"/>
  <c r="DR45"/>
  <c r="DZ45"/>
  <c r="EH45"/>
  <c r="EP45"/>
  <c r="EX45"/>
  <c r="FF45"/>
  <c r="FN45"/>
  <c r="FV45"/>
  <c r="GD45"/>
  <c r="GL45"/>
  <c r="GT45"/>
  <c r="HB45"/>
  <c r="AK45"/>
  <c r="AS45"/>
  <c r="BA45"/>
  <c r="BI45"/>
  <c r="BQ45"/>
  <c r="BY45"/>
  <c r="CG45"/>
  <c r="CQ45"/>
  <c r="CY45"/>
  <c r="DG45"/>
  <c r="DO45"/>
  <c r="DW45"/>
  <c r="EE45"/>
  <c r="EM45"/>
  <c r="EU45"/>
  <c r="FC45"/>
  <c r="FK45"/>
  <c r="FS45"/>
  <c r="GA45"/>
  <c r="GI45"/>
  <c r="GQ45"/>
  <c r="GY45"/>
  <c r="AJ45"/>
  <c r="AR45"/>
  <c r="AZ45"/>
  <c r="BH45"/>
  <c r="BP45"/>
  <c r="BX45"/>
  <c r="CF45"/>
  <c r="CP45"/>
  <c r="CX45"/>
  <c r="DF45"/>
  <c r="DN45"/>
  <c r="DV45"/>
  <c r="ED45"/>
  <c r="EL45"/>
  <c r="ET45"/>
  <c r="FB45"/>
  <c r="FJ45"/>
  <c r="FR45"/>
  <c r="FZ45"/>
  <c r="GH45"/>
  <c r="GP45"/>
  <c r="GX45"/>
  <c r="AW45"/>
  <c r="CC45"/>
  <c r="DK45"/>
  <c r="EQ45"/>
  <c r="FW45"/>
  <c r="HC45"/>
  <c r="AO45"/>
  <c r="BU45"/>
  <c r="DC45"/>
  <c r="EI45"/>
  <c r="FO45"/>
  <c r="GU45"/>
  <c r="BM45"/>
  <c r="CU45"/>
  <c r="EA45"/>
  <c r="FG45"/>
  <c r="GM45"/>
  <c r="EY45"/>
  <c r="DS45"/>
  <c r="CK45"/>
  <c r="GE45"/>
  <c r="BE45"/>
  <c r="CO21"/>
  <c r="CN21"/>
  <c r="AM21"/>
  <c r="AQ21"/>
  <c r="AU21"/>
  <c r="AY21"/>
  <c r="BC21"/>
  <c r="BG21"/>
  <c r="BK21"/>
  <c r="BO21"/>
  <c r="BS21"/>
  <c r="BW21"/>
  <c r="CA21"/>
  <c r="CE21"/>
  <c r="CI21"/>
  <c r="CM21"/>
  <c r="CS21"/>
  <c r="CW21"/>
  <c r="DA21"/>
  <c r="DE21"/>
  <c r="DI21"/>
  <c r="DM21"/>
  <c r="DQ21"/>
  <c r="DU21"/>
  <c r="DY21"/>
  <c r="EC21"/>
  <c r="EG21"/>
  <c r="EK21"/>
  <c r="EO21"/>
  <c r="ES21"/>
  <c r="EW21"/>
  <c r="FA21"/>
  <c r="FE21"/>
  <c r="FI21"/>
  <c r="FM21"/>
  <c r="FQ21"/>
  <c r="FU21"/>
  <c r="FY21"/>
  <c r="GC21"/>
  <c r="GG21"/>
  <c r="GK21"/>
  <c r="GO21"/>
  <c r="GS21"/>
  <c r="GW21"/>
  <c r="HA21"/>
  <c r="AL21"/>
  <c r="AP21"/>
  <c r="AT21"/>
  <c r="AX21"/>
  <c r="BB21"/>
  <c r="BF21"/>
  <c r="BJ21"/>
  <c r="BN21"/>
  <c r="BR21"/>
  <c r="BV21"/>
  <c r="BZ21"/>
  <c r="CD21"/>
  <c r="CH21"/>
  <c r="CL21"/>
  <c r="CR21"/>
  <c r="CV21"/>
  <c r="CZ21"/>
  <c r="DD21"/>
  <c r="DH21"/>
  <c r="DL21"/>
  <c r="DP21"/>
  <c r="DT21"/>
  <c r="DX21"/>
  <c r="EB21"/>
  <c r="EF21"/>
  <c r="EJ21"/>
  <c r="EN21"/>
  <c r="ER21"/>
  <c r="EV21"/>
  <c r="EZ21"/>
  <c r="FD21"/>
  <c r="FH21"/>
  <c r="FL21"/>
  <c r="FP21"/>
  <c r="FT21"/>
  <c r="FX21"/>
  <c r="GB21"/>
  <c r="GF21"/>
  <c r="GJ21"/>
  <c r="GN21"/>
  <c r="GR21"/>
  <c r="GV21"/>
  <c r="GZ21"/>
  <c r="AN21"/>
  <c r="AV21"/>
  <c r="BD21"/>
  <c r="BL21"/>
  <c r="BT21"/>
  <c r="CB21"/>
  <c r="CJ21"/>
  <c r="CT21"/>
  <c r="DB21"/>
  <c r="DJ21"/>
  <c r="DR21"/>
  <c r="DZ21"/>
  <c r="EH21"/>
  <c r="EP21"/>
  <c r="EX21"/>
  <c r="FF21"/>
  <c r="FN21"/>
  <c r="FV21"/>
  <c r="GD21"/>
  <c r="GL21"/>
  <c r="GT21"/>
  <c r="HB21"/>
  <c r="AK21"/>
  <c r="AS21"/>
  <c r="BA21"/>
  <c r="BI21"/>
  <c r="BQ21"/>
  <c r="BY21"/>
  <c r="CG21"/>
  <c r="CQ21"/>
  <c r="CY21"/>
  <c r="DG21"/>
  <c r="DO21"/>
  <c r="DW21"/>
  <c r="EE21"/>
  <c r="EM21"/>
  <c r="EU21"/>
  <c r="FC21"/>
  <c r="FK21"/>
  <c r="FS21"/>
  <c r="GA21"/>
  <c r="GI21"/>
  <c r="GQ21"/>
  <c r="GY21"/>
  <c r="AJ21"/>
  <c r="AR21"/>
  <c r="AZ21"/>
  <c r="BH21"/>
  <c r="BP21"/>
  <c r="BX21"/>
  <c r="CF21"/>
  <c r="CP21"/>
  <c r="CX21"/>
  <c r="DF21"/>
  <c r="DN21"/>
  <c r="DV21"/>
  <c r="ED21"/>
  <c r="EL21"/>
  <c r="ET21"/>
  <c r="FB21"/>
  <c r="FJ21"/>
  <c r="FR21"/>
  <c r="FZ21"/>
  <c r="GH21"/>
  <c r="GP21"/>
  <c r="GX21"/>
  <c r="AW21"/>
  <c r="CC21"/>
  <c r="DK21"/>
  <c r="EQ21"/>
  <c r="FW21"/>
  <c r="HC21"/>
  <c r="AO21"/>
  <c r="BU21"/>
  <c r="DC21"/>
  <c r="EI21"/>
  <c r="FO21"/>
  <c r="GU21"/>
  <c r="BM21"/>
  <c r="CU21"/>
  <c r="EA21"/>
  <c r="FG21"/>
  <c r="GM21"/>
  <c r="CK21"/>
  <c r="BE21"/>
  <c r="GE21"/>
  <c r="EY21"/>
  <c r="DS21"/>
  <c r="CO407"/>
  <c r="CN407"/>
  <c r="AM407"/>
  <c r="AQ407"/>
  <c r="AU407"/>
  <c r="AY407"/>
  <c r="BC407"/>
  <c r="BG407"/>
  <c r="BK407"/>
  <c r="BO407"/>
  <c r="BS407"/>
  <c r="BW407"/>
  <c r="CA407"/>
  <c r="CE407"/>
  <c r="CI407"/>
  <c r="CM407"/>
  <c r="CS407"/>
  <c r="CW407"/>
  <c r="DA407"/>
  <c r="DE407"/>
  <c r="DI407"/>
  <c r="DM407"/>
  <c r="DQ407"/>
  <c r="DU407"/>
  <c r="DY407"/>
  <c r="EC407"/>
  <c r="EG407"/>
  <c r="EK407"/>
  <c r="EO407"/>
  <c r="ES407"/>
  <c r="EW407"/>
  <c r="FA407"/>
  <c r="FE407"/>
  <c r="FI407"/>
  <c r="FM407"/>
  <c r="FQ407"/>
  <c r="FU407"/>
  <c r="FY407"/>
  <c r="GC407"/>
  <c r="GG407"/>
  <c r="GK407"/>
  <c r="GO407"/>
  <c r="GS407"/>
  <c r="GW407"/>
  <c r="HA407"/>
  <c r="AL407"/>
  <c r="AP407"/>
  <c r="AT407"/>
  <c r="AX407"/>
  <c r="BB407"/>
  <c r="BF407"/>
  <c r="BJ407"/>
  <c r="BN407"/>
  <c r="BR407"/>
  <c r="BV407"/>
  <c r="BZ407"/>
  <c r="CD407"/>
  <c r="CH407"/>
  <c r="CL407"/>
  <c r="CR407"/>
  <c r="CV407"/>
  <c r="CZ407"/>
  <c r="DD407"/>
  <c r="DH407"/>
  <c r="DL407"/>
  <c r="DP407"/>
  <c r="DT407"/>
  <c r="DX407"/>
  <c r="EB407"/>
  <c r="EF407"/>
  <c r="EJ407"/>
  <c r="EN407"/>
  <c r="ER407"/>
  <c r="EV407"/>
  <c r="EZ407"/>
  <c r="FD407"/>
  <c r="FH407"/>
  <c r="FL407"/>
  <c r="FP407"/>
  <c r="FT407"/>
  <c r="FX407"/>
  <c r="GB407"/>
  <c r="GF407"/>
  <c r="GJ407"/>
  <c r="GN407"/>
  <c r="GR407"/>
  <c r="GV407"/>
  <c r="GZ407"/>
  <c r="AN407"/>
  <c r="AV407"/>
  <c r="BD407"/>
  <c r="BL407"/>
  <c r="BT407"/>
  <c r="CB407"/>
  <c r="CJ407"/>
  <c r="CT407"/>
  <c r="DB407"/>
  <c r="DJ407"/>
  <c r="DR407"/>
  <c r="DZ407"/>
  <c r="EH407"/>
  <c r="EP407"/>
  <c r="EX407"/>
  <c r="FF407"/>
  <c r="FN407"/>
  <c r="FV407"/>
  <c r="GD407"/>
  <c r="GL407"/>
  <c r="GT407"/>
  <c r="HB407"/>
  <c r="AK407"/>
  <c r="AS407"/>
  <c r="BA407"/>
  <c r="BI407"/>
  <c r="BQ407"/>
  <c r="BY407"/>
  <c r="CG407"/>
  <c r="CQ407"/>
  <c r="CY407"/>
  <c r="DG407"/>
  <c r="DO407"/>
  <c r="DW407"/>
  <c r="EE407"/>
  <c r="EM407"/>
  <c r="EU407"/>
  <c r="FC407"/>
  <c r="FK407"/>
  <c r="FS407"/>
  <c r="GA407"/>
  <c r="GI407"/>
  <c r="GQ407"/>
  <c r="GY407"/>
  <c r="AO407"/>
  <c r="AW407"/>
  <c r="BE407"/>
  <c r="BM407"/>
  <c r="BU407"/>
  <c r="CC407"/>
  <c r="CK407"/>
  <c r="CU407"/>
  <c r="DC407"/>
  <c r="DK407"/>
  <c r="DS407"/>
  <c r="EA407"/>
  <c r="EI407"/>
  <c r="EQ407"/>
  <c r="EY407"/>
  <c r="FG407"/>
  <c r="FO407"/>
  <c r="FW407"/>
  <c r="GE407"/>
  <c r="GM407"/>
  <c r="GU407"/>
  <c r="HC407"/>
  <c r="AZ407"/>
  <c r="CF407"/>
  <c r="DN407"/>
  <c r="ET407"/>
  <c r="FZ407"/>
  <c r="AR407"/>
  <c r="BX407"/>
  <c r="DF407"/>
  <c r="EL407"/>
  <c r="FR407"/>
  <c r="GX407"/>
  <c r="AJ407"/>
  <c r="BP407"/>
  <c r="CX407"/>
  <c r="ED407"/>
  <c r="FJ407"/>
  <c r="GP407"/>
  <c r="BH407"/>
  <c r="CP407"/>
  <c r="DV407"/>
  <c r="FB407"/>
  <c r="GH407"/>
  <c r="CO365"/>
  <c r="CN365"/>
  <c r="AM365"/>
  <c r="AQ365"/>
  <c r="AU365"/>
  <c r="AY365"/>
  <c r="BC365"/>
  <c r="BG365"/>
  <c r="BK365"/>
  <c r="BO365"/>
  <c r="BS365"/>
  <c r="BW365"/>
  <c r="CA365"/>
  <c r="CE365"/>
  <c r="CI365"/>
  <c r="CM365"/>
  <c r="CS365"/>
  <c r="CW365"/>
  <c r="DA365"/>
  <c r="DE365"/>
  <c r="DI365"/>
  <c r="DM365"/>
  <c r="DQ365"/>
  <c r="DU365"/>
  <c r="DY365"/>
  <c r="EC365"/>
  <c r="EG365"/>
  <c r="EK365"/>
  <c r="EO365"/>
  <c r="ES365"/>
  <c r="EW365"/>
  <c r="FA365"/>
  <c r="FE365"/>
  <c r="FI365"/>
  <c r="FM365"/>
  <c r="FQ365"/>
  <c r="FU365"/>
  <c r="FY365"/>
  <c r="GC365"/>
  <c r="GG365"/>
  <c r="GK365"/>
  <c r="GO365"/>
  <c r="GS365"/>
  <c r="GW365"/>
  <c r="HA365"/>
  <c r="AL365"/>
  <c r="AP365"/>
  <c r="AT365"/>
  <c r="AX365"/>
  <c r="BB365"/>
  <c r="BF365"/>
  <c r="BJ365"/>
  <c r="BN365"/>
  <c r="BR365"/>
  <c r="BV365"/>
  <c r="BZ365"/>
  <c r="CD365"/>
  <c r="CH365"/>
  <c r="CL365"/>
  <c r="CR365"/>
  <c r="CV365"/>
  <c r="CZ365"/>
  <c r="DD365"/>
  <c r="DH365"/>
  <c r="DL365"/>
  <c r="DP365"/>
  <c r="DT365"/>
  <c r="DX365"/>
  <c r="EB365"/>
  <c r="EF365"/>
  <c r="EJ365"/>
  <c r="EN365"/>
  <c r="ER365"/>
  <c r="EV365"/>
  <c r="EZ365"/>
  <c r="FD365"/>
  <c r="FH365"/>
  <c r="FL365"/>
  <c r="FP365"/>
  <c r="FT365"/>
  <c r="FX365"/>
  <c r="GB365"/>
  <c r="GF365"/>
  <c r="GJ365"/>
  <c r="GN365"/>
  <c r="GR365"/>
  <c r="GV365"/>
  <c r="GZ365"/>
  <c r="AN365"/>
  <c r="AV365"/>
  <c r="BD365"/>
  <c r="BL365"/>
  <c r="BT365"/>
  <c r="CB365"/>
  <c r="CJ365"/>
  <c r="CT365"/>
  <c r="DB365"/>
  <c r="DJ365"/>
  <c r="DR365"/>
  <c r="DZ365"/>
  <c r="EH365"/>
  <c r="EP365"/>
  <c r="EX365"/>
  <c r="FF365"/>
  <c r="FN365"/>
  <c r="FV365"/>
  <c r="GD365"/>
  <c r="GL365"/>
  <c r="GT365"/>
  <c r="HB365"/>
  <c r="AK365"/>
  <c r="AS365"/>
  <c r="BA365"/>
  <c r="BI365"/>
  <c r="BQ365"/>
  <c r="BY365"/>
  <c r="CG365"/>
  <c r="CQ365"/>
  <c r="CY365"/>
  <c r="DG365"/>
  <c r="DO365"/>
  <c r="DW365"/>
  <c r="EE365"/>
  <c r="EM365"/>
  <c r="EU365"/>
  <c r="FC365"/>
  <c r="FK365"/>
  <c r="FS365"/>
  <c r="GA365"/>
  <c r="GI365"/>
  <c r="GQ365"/>
  <c r="GY365"/>
  <c r="AJ365"/>
  <c r="AR365"/>
  <c r="AZ365"/>
  <c r="BH365"/>
  <c r="BP365"/>
  <c r="BX365"/>
  <c r="CF365"/>
  <c r="CP365"/>
  <c r="CX365"/>
  <c r="DF365"/>
  <c r="DN365"/>
  <c r="DV365"/>
  <c r="ED365"/>
  <c r="EL365"/>
  <c r="ET365"/>
  <c r="FB365"/>
  <c r="FJ365"/>
  <c r="FR365"/>
  <c r="FZ365"/>
  <c r="GH365"/>
  <c r="GP365"/>
  <c r="GX365"/>
  <c r="AO365"/>
  <c r="AW365"/>
  <c r="BE365"/>
  <c r="BM365"/>
  <c r="BU365"/>
  <c r="CC365"/>
  <c r="CK365"/>
  <c r="CU365"/>
  <c r="DC365"/>
  <c r="DK365"/>
  <c r="DS365"/>
  <c r="EA365"/>
  <c r="EI365"/>
  <c r="EQ365"/>
  <c r="EY365"/>
  <c r="FG365"/>
  <c r="FO365"/>
  <c r="FW365"/>
  <c r="GE365"/>
  <c r="GM365"/>
  <c r="GU365"/>
  <c r="HC365"/>
  <c r="CO314"/>
  <c r="CN314"/>
  <c r="AM314"/>
  <c r="AQ314"/>
  <c r="AU314"/>
  <c r="AY314"/>
  <c r="BC314"/>
  <c r="BG314"/>
  <c r="BK314"/>
  <c r="BO314"/>
  <c r="BS314"/>
  <c r="BW314"/>
  <c r="CA314"/>
  <c r="CE314"/>
  <c r="CI314"/>
  <c r="CM314"/>
  <c r="CS314"/>
  <c r="CW314"/>
  <c r="DA314"/>
  <c r="DE314"/>
  <c r="DI314"/>
  <c r="DM314"/>
  <c r="DQ314"/>
  <c r="DU314"/>
  <c r="DY314"/>
  <c r="EC314"/>
  <c r="EG314"/>
  <c r="EK314"/>
  <c r="EO314"/>
  <c r="ES314"/>
  <c r="EW314"/>
  <c r="FA314"/>
  <c r="FE314"/>
  <c r="FI314"/>
  <c r="FM314"/>
  <c r="FQ314"/>
  <c r="FU314"/>
  <c r="FY314"/>
  <c r="GC314"/>
  <c r="GG314"/>
  <c r="GK314"/>
  <c r="GO314"/>
  <c r="GS314"/>
  <c r="GW314"/>
  <c r="HA314"/>
  <c r="AL314"/>
  <c r="AP314"/>
  <c r="AT314"/>
  <c r="AX314"/>
  <c r="BB314"/>
  <c r="BF314"/>
  <c r="BJ314"/>
  <c r="BN314"/>
  <c r="BR314"/>
  <c r="BV314"/>
  <c r="BZ314"/>
  <c r="CD314"/>
  <c r="CH314"/>
  <c r="CL314"/>
  <c r="CR314"/>
  <c r="CV314"/>
  <c r="CZ314"/>
  <c r="DD314"/>
  <c r="DH314"/>
  <c r="DL314"/>
  <c r="DP314"/>
  <c r="DT314"/>
  <c r="DX314"/>
  <c r="EB314"/>
  <c r="EF314"/>
  <c r="EJ314"/>
  <c r="EN314"/>
  <c r="ER314"/>
  <c r="EV314"/>
  <c r="EZ314"/>
  <c r="FD314"/>
  <c r="FH314"/>
  <c r="FL314"/>
  <c r="FP314"/>
  <c r="FT314"/>
  <c r="FX314"/>
  <c r="GB314"/>
  <c r="GF314"/>
  <c r="GJ314"/>
  <c r="GN314"/>
  <c r="GR314"/>
  <c r="GV314"/>
  <c r="GZ314"/>
  <c r="AN314"/>
  <c r="AV314"/>
  <c r="BD314"/>
  <c r="BL314"/>
  <c r="BT314"/>
  <c r="CB314"/>
  <c r="CJ314"/>
  <c r="CT314"/>
  <c r="DB314"/>
  <c r="DJ314"/>
  <c r="DR314"/>
  <c r="DZ314"/>
  <c r="EH314"/>
  <c r="EP314"/>
  <c r="EX314"/>
  <c r="FF314"/>
  <c r="FN314"/>
  <c r="FV314"/>
  <c r="GD314"/>
  <c r="GL314"/>
  <c r="GT314"/>
  <c r="HB314"/>
  <c r="AK314"/>
  <c r="AS314"/>
  <c r="BA314"/>
  <c r="BI314"/>
  <c r="BQ314"/>
  <c r="BY314"/>
  <c r="CG314"/>
  <c r="CQ314"/>
  <c r="CY314"/>
  <c r="DG314"/>
  <c r="DO314"/>
  <c r="DW314"/>
  <c r="EE314"/>
  <c r="EM314"/>
  <c r="EU314"/>
  <c r="FC314"/>
  <c r="FK314"/>
  <c r="FS314"/>
  <c r="GA314"/>
  <c r="GI314"/>
  <c r="GQ314"/>
  <c r="GY314"/>
  <c r="AJ314"/>
  <c r="AR314"/>
  <c r="AZ314"/>
  <c r="BH314"/>
  <c r="BP314"/>
  <c r="BX314"/>
  <c r="CF314"/>
  <c r="CP314"/>
  <c r="CX314"/>
  <c r="DF314"/>
  <c r="DN314"/>
  <c r="DV314"/>
  <c r="ED314"/>
  <c r="EL314"/>
  <c r="ET314"/>
  <c r="FB314"/>
  <c r="FJ314"/>
  <c r="FR314"/>
  <c r="FZ314"/>
  <c r="GH314"/>
  <c r="GP314"/>
  <c r="GX314"/>
  <c r="BM314"/>
  <c r="CU314"/>
  <c r="EA314"/>
  <c r="FG314"/>
  <c r="GM314"/>
  <c r="BE314"/>
  <c r="CK314"/>
  <c r="DS314"/>
  <c r="EY314"/>
  <c r="GE314"/>
  <c r="AW314"/>
  <c r="CC314"/>
  <c r="DK314"/>
  <c r="EQ314"/>
  <c r="FW314"/>
  <c r="HC314"/>
  <c r="AO314"/>
  <c r="BU314"/>
  <c r="DC314"/>
  <c r="EI314"/>
  <c r="FO314"/>
  <c r="GU314"/>
  <c r="CO270"/>
  <c r="CN270"/>
  <c r="AJ270"/>
  <c r="AN270"/>
  <c r="AR270"/>
  <c r="AV270"/>
  <c r="AZ270"/>
  <c r="BD270"/>
  <c r="BH270"/>
  <c r="BL270"/>
  <c r="BP270"/>
  <c r="BT270"/>
  <c r="BX270"/>
  <c r="CB270"/>
  <c r="CF270"/>
  <c r="CJ270"/>
  <c r="CP270"/>
  <c r="CT270"/>
  <c r="CX270"/>
  <c r="DB270"/>
  <c r="DF270"/>
  <c r="DJ270"/>
  <c r="DN270"/>
  <c r="DR270"/>
  <c r="DV270"/>
  <c r="DZ270"/>
  <c r="ED270"/>
  <c r="EH270"/>
  <c r="EL270"/>
  <c r="EP270"/>
  <c r="ET270"/>
  <c r="EX270"/>
  <c r="FB270"/>
  <c r="FF270"/>
  <c r="FJ270"/>
  <c r="FN270"/>
  <c r="FR270"/>
  <c r="FV270"/>
  <c r="FZ270"/>
  <c r="GD270"/>
  <c r="GH270"/>
  <c r="GL270"/>
  <c r="GP270"/>
  <c r="GT270"/>
  <c r="GX270"/>
  <c r="HB270"/>
  <c r="AK270"/>
  <c r="AP270"/>
  <c r="AU270"/>
  <c r="BA270"/>
  <c r="BF270"/>
  <c r="BK270"/>
  <c r="BQ270"/>
  <c r="BV270"/>
  <c r="CA270"/>
  <c r="CG270"/>
  <c r="CL270"/>
  <c r="CS270"/>
  <c r="CY270"/>
  <c r="DD270"/>
  <c r="DI270"/>
  <c r="DO270"/>
  <c r="DT270"/>
  <c r="DY270"/>
  <c r="EE270"/>
  <c r="EJ270"/>
  <c r="EO270"/>
  <c r="EU270"/>
  <c r="EZ270"/>
  <c r="FE270"/>
  <c r="FK270"/>
  <c r="FP270"/>
  <c r="FU270"/>
  <c r="GA270"/>
  <c r="GF270"/>
  <c r="GK270"/>
  <c r="GQ270"/>
  <c r="GV270"/>
  <c r="HA270"/>
  <c r="AO270"/>
  <c r="AT270"/>
  <c r="AY270"/>
  <c r="BE270"/>
  <c r="BJ270"/>
  <c r="BO270"/>
  <c r="BU270"/>
  <c r="BZ270"/>
  <c r="CE270"/>
  <c r="CK270"/>
  <c r="CR270"/>
  <c r="CW270"/>
  <c r="DC270"/>
  <c r="DH270"/>
  <c r="DM270"/>
  <c r="DS270"/>
  <c r="DX270"/>
  <c r="EC270"/>
  <c r="EI270"/>
  <c r="EN270"/>
  <c r="ES270"/>
  <c r="EY270"/>
  <c r="FD270"/>
  <c r="FI270"/>
  <c r="FO270"/>
  <c r="FT270"/>
  <c r="FY270"/>
  <c r="GE270"/>
  <c r="GJ270"/>
  <c r="GO270"/>
  <c r="GU270"/>
  <c r="GZ270"/>
  <c r="AM270"/>
  <c r="AS270"/>
  <c r="AX270"/>
  <c r="BC270"/>
  <c r="BI270"/>
  <c r="BN270"/>
  <c r="BS270"/>
  <c r="BY270"/>
  <c r="CD270"/>
  <c r="CI270"/>
  <c r="CQ270"/>
  <c r="CV270"/>
  <c r="DA270"/>
  <c r="DG270"/>
  <c r="DL270"/>
  <c r="DQ270"/>
  <c r="DW270"/>
  <c r="EB270"/>
  <c r="EG270"/>
  <c r="EM270"/>
  <c r="ER270"/>
  <c r="EW270"/>
  <c r="FC270"/>
  <c r="FH270"/>
  <c r="FM270"/>
  <c r="FS270"/>
  <c r="FX270"/>
  <c r="GC270"/>
  <c r="GI270"/>
  <c r="GN270"/>
  <c r="GS270"/>
  <c r="GY270"/>
  <c r="AQ270"/>
  <c r="BM270"/>
  <c r="CH270"/>
  <c r="DE270"/>
  <c r="EA270"/>
  <c r="EV270"/>
  <c r="FQ270"/>
  <c r="GM270"/>
  <c r="AL270"/>
  <c r="BG270"/>
  <c r="CC270"/>
  <c r="CZ270"/>
  <c r="DU270"/>
  <c r="EQ270"/>
  <c r="FL270"/>
  <c r="GG270"/>
  <c r="HC270"/>
  <c r="BB270"/>
  <c r="BW270"/>
  <c r="CU270"/>
  <c r="DP270"/>
  <c r="EK270"/>
  <c r="FG270"/>
  <c r="GB270"/>
  <c r="GW270"/>
  <c r="DK270"/>
  <c r="GR270"/>
  <c r="CM270"/>
  <c r="FW270"/>
  <c r="BR270"/>
  <c r="FA270"/>
  <c r="AW270"/>
  <c r="EF270"/>
  <c r="CO220"/>
  <c r="CN220"/>
  <c r="AJ220"/>
  <c r="AN220"/>
  <c r="AR220"/>
  <c r="AV220"/>
  <c r="AZ220"/>
  <c r="BD220"/>
  <c r="BH220"/>
  <c r="BL220"/>
  <c r="BP220"/>
  <c r="BT220"/>
  <c r="BX220"/>
  <c r="CB220"/>
  <c r="CF220"/>
  <c r="CJ220"/>
  <c r="CP220"/>
  <c r="CT220"/>
  <c r="CX220"/>
  <c r="DB220"/>
  <c r="DF220"/>
  <c r="DJ220"/>
  <c r="DN220"/>
  <c r="DR220"/>
  <c r="DV220"/>
  <c r="DZ220"/>
  <c r="ED220"/>
  <c r="EH220"/>
  <c r="EL220"/>
  <c r="EP220"/>
  <c r="ET220"/>
  <c r="EX220"/>
  <c r="FB220"/>
  <c r="FF220"/>
  <c r="FJ220"/>
  <c r="FN220"/>
  <c r="FR220"/>
  <c r="FV220"/>
  <c r="FZ220"/>
  <c r="GD220"/>
  <c r="GH220"/>
  <c r="GL220"/>
  <c r="GP220"/>
  <c r="GT220"/>
  <c r="GX220"/>
  <c r="HB220"/>
  <c r="AM220"/>
  <c r="AQ220"/>
  <c r="AU220"/>
  <c r="AY220"/>
  <c r="BC220"/>
  <c r="BG220"/>
  <c r="BK220"/>
  <c r="BO220"/>
  <c r="BS220"/>
  <c r="BW220"/>
  <c r="CA220"/>
  <c r="CE220"/>
  <c r="CI220"/>
  <c r="CM220"/>
  <c r="CS220"/>
  <c r="CW220"/>
  <c r="DA220"/>
  <c r="DE220"/>
  <c r="DI220"/>
  <c r="DM220"/>
  <c r="DQ220"/>
  <c r="DU220"/>
  <c r="DY220"/>
  <c r="EC220"/>
  <c r="EG220"/>
  <c r="EK220"/>
  <c r="EO220"/>
  <c r="ES220"/>
  <c r="EW220"/>
  <c r="FA220"/>
  <c r="FE220"/>
  <c r="FI220"/>
  <c r="FM220"/>
  <c r="FQ220"/>
  <c r="FU220"/>
  <c r="FY220"/>
  <c r="GC220"/>
  <c r="GG220"/>
  <c r="GK220"/>
  <c r="GO220"/>
  <c r="GS220"/>
  <c r="GW220"/>
  <c r="HA220"/>
  <c r="AK220"/>
  <c r="AS220"/>
  <c r="BA220"/>
  <c r="BI220"/>
  <c r="BQ220"/>
  <c r="BY220"/>
  <c r="CG220"/>
  <c r="CQ220"/>
  <c r="CY220"/>
  <c r="DG220"/>
  <c r="DO220"/>
  <c r="DW220"/>
  <c r="EE220"/>
  <c r="EM220"/>
  <c r="EU220"/>
  <c r="FC220"/>
  <c r="FK220"/>
  <c r="FS220"/>
  <c r="GA220"/>
  <c r="GI220"/>
  <c r="GQ220"/>
  <c r="GY220"/>
  <c r="AP220"/>
  <c r="AX220"/>
  <c r="BF220"/>
  <c r="BN220"/>
  <c r="BV220"/>
  <c r="CD220"/>
  <c r="CL220"/>
  <c r="CV220"/>
  <c r="DD220"/>
  <c r="DL220"/>
  <c r="DT220"/>
  <c r="EB220"/>
  <c r="EJ220"/>
  <c r="ER220"/>
  <c r="EZ220"/>
  <c r="FH220"/>
  <c r="FP220"/>
  <c r="FX220"/>
  <c r="GF220"/>
  <c r="GN220"/>
  <c r="GV220"/>
  <c r="AO220"/>
  <c r="AW220"/>
  <c r="BE220"/>
  <c r="BM220"/>
  <c r="BU220"/>
  <c r="CC220"/>
  <c r="CK220"/>
  <c r="CU220"/>
  <c r="DC220"/>
  <c r="DK220"/>
  <c r="DS220"/>
  <c r="EA220"/>
  <c r="EI220"/>
  <c r="EQ220"/>
  <c r="EY220"/>
  <c r="FG220"/>
  <c r="FO220"/>
  <c r="FW220"/>
  <c r="GE220"/>
  <c r="GM220"/>
  <c r="GU220"/>
  <c r="HC220"/>
  <c r="AL220"/>
  <c r="BR220"/>
  <c r="CZ220"/>
  <c r="EF220"/>
  <c r="FL220"/>
  <c r="GR220"/>
  <c r="BJ220"/>
  <c r="CR220"/>
  <c r="DX220"/>
  <c r="FD220"/>
  <c r="GJ220"/>
  <c r="BB220"/>
  <c r="CH220"/>
  <c r="DP220"/>
  <c r="EV220"/>
  <c r="GB220"/>
  <c r="EN220"/>
  <c r="DH220"/>
  <c r="BZ220"/>
  <c r="GZ220"/>
  <c r="AT220"/>
  <c r="FT220"/>
  <c r="CN720"/>
  <c r="CO720"/>
  <c r="AK720"/>
  <c r="AO720"/>
  <c r="AS720"/>
  <c r="AW720"/>
  <c r="BA720"/>
  <c r="BE720"/>
  <c r="BI720"/>
  <c r="BM720"/>
  <c r="BQ720"/>
  <c r="BU720"/>
  <c r="BY720"/>
  <c r="CC720"/>
  <c r="CG720"/>
  <c r="CK720"/>
  <c r="CQ720"/>
  <c r="CU720"/>
  <c r="CY720"/>
  <c r="DC720"/>
  <c r="DG720"/>
  <c r="DK720"/>
  <c r="DO720"/>
  <c r="DS720"/>
  <c r="DW720"/>
  <c r="EA720"/>
  <c r="EE720"/>
  <c r="EI720"/>
  <c r="EM720"/>
  <c r="EQ720"/>
  <c r="EU720"/>
  <c r="EY720"/>
  <c r="FC720"/>
  <c r="FG720"/>
  <c r="FK720"/>
  <c r="FO720"/>
  <c r="FS720"/>
  <c r="FW720"/>
  <c r="GA720"/>
  <c r="GE720"/>
  <c r="GI720"/>
  <c r="GM720"/>
  <c r="GQ720"/>
  <c r="GU720"/>
  <c r="GY720"/>
  <c r="HC720"/>
  <c r="AJ720"/>
  <c r="AP720"/>
  <c r="AU720"/>
  <c r="AZ720"/>
  <c r="BF720"/>
  <c r="BK720"/>
  <c r="BP720"/>
  <c r="BV720"/>
  <c r="CA720"/>
  <c r="CF720"/>
  <c r="CL720"/>
  <c r="CS720"/>
  <c r="CX720"/>
  <c r="DD720"/>
  <c r="DI720"/>
  <c r="DN720"/>
  <c r="DT720"/>
  <c r="DY720"/>
  <c r="ED720"/>
  <c r="EJ720"/>
  <c r="EO720"/>
  <c r="ET720"/>
  <c r="EZ720"/>
  <c r="FE720"/>
  <c r="FJ720"/>
  <c r="FP720"/>
  <c r="FU720"/>
  <c r="FZ720"/>
  <c r="GF720"/>
  <c r="GK720"/>
  <c r="GP720"/>
  <c r="GV720"/>
  <c r="HA720"/>
  <c r="AN720"/>
  <c r="AT720"/>
  <c r="AY720"/>
  <c r="BD720"/>
  <c r="BJ720"/>
  <c r="BO720"/>
  <c r="BT720"/>
  <c r="BZ720"/>
  <c r="CE720"/>
  <c r="CJ720"/>
  <c r="CR720"/>
  <c r="CW720"/>
  <c r="DB720"/>
  <c r="DH720"/>
  <c r="DM720"/>
  <c r="DR720"/>
  <c r="DX720"/>
  <c r="EC720"/>
  <c r="EH720"/>
  <c r="EN720"/>
  <c r="ES720"/>
  <c r="EX720"/>
  <c r="FD720"/>
  <c r="FI720"/>
  <c r="FN720"/>
  <c r="FT720"/>
  <c r="FY720"/>
  <c r="GD720"/>
  <c r="GJ720"/>
  <c r="GO720"/>
  <c r="GT720"/>
  <c r="GZ720"/>
  <c r="AR720"/>
  <c r="BC720"/>
  <c r="BN720"/>
  <c r="BX720"/>
  <c r="CI720"/>
  <c r="CV720"/>
  <c r="DF720"/>
  <c r="DQ720"/>
  <c r="EB720"/>
  <c r="EL720"/>
  <c r="EW720"/>
  <c r="FH720"/>
  <c r="FR720"/>
  <c r="GC720"/>
  <c r="GN720"/>
  <c r="GX720"/>
  <c r="AQ720"/>
  <c r="BB720"/>
  <c r="BL720"/>
  <c r="BW720"/>
  <c r="CH720"/>
  <c r="CT720"/>
  <c r="DE720"/>
  <c r="DP720"/>
  <c r="DZ720"/>
  <c r="EK720"/>
  <c r="EV720"/>
  <c r="FF720"/>
  <c r="FQ720"/>
  <c r="GB720"/>
  <c r="GL720"/>
  <c r="GW720"/>
  <c r="AM720"/>
  <c r="AX720"/>
  <c r="BH720"/>
  <c r="BS720"/>
  <c r="CD720"/>
  <c r="CP720"/>
  <c r="DA720"/>
  <c r="DL720"/>
  <c r="DV720"/>
  <c r="EG720"/>
  <c r="ER720"/>
  <c r="FB720"/>
  <c r="FM720"/>
  <c r="FX720"/>
  <c r="GH720"/>
  <c r="GS720"/>
  <c r="BR720"/>
  <c r="DJ720"/>
  <c r="FA720"/>
  <c r="GR720"/>
  <c r="BG720"/>
  <c r="CZ720"/>
  <c r="EP720"/>
  <c r="GG720"/>
  <c r="AV720"/>
  <c r="CM720"/>
  <c r="EF720"/>
  <c r="FV720"/>
  <c r="CB720"/>
  <c r="AL720"/>
  <c r="HB720"/>
  <c r="FL720"/>
  <c r="DU720"/>
  <c r="CN695"/>
  <c r="CO695"/>
  <c r="AK695"/>
  <c r="AO695"/>
  <c r="AS695"/>
  <c r="AW695"/>
  <c r="BA695"/>
  <c r="BE695"/>
  <c r="BI695"/>
  <c r="BM695"/>
  <c r="BQ695"/>
  <c r="BU695"/>
  <c r="BY695"/>
  <c r="CC695"/>
  <c r="CG695"/>
  <c r="CK695"/>
  <c r="CQ695"/>
  <c r="CU695"/>
  <c r="CY695"/>
  <c r="DC695"/>
  <c r="DG695"/>
  <c r="DK695"/>
  <c r="DO695"/>
  <c r="DS695"/>
  <c r="DW695"/>
  <c r="EA695"/>
  <c r="EE695"/>
  <c r="EI695"/>
  <c r="EM695"/>
  <c r="EQ695"/>
  <c r="EU695"/>
  <c r="EY695"/>
  <c r="FC695"/>
  <c r="FG695"/>
  <c r="FK695"/>
  <c r="FO695"/>
  <c r="FS695"/>
  <c r="FW695"/>
  <c r="GA695"/>
  <c r="GE695"/>
  <c r="GI695"/>
  <c r="GM695"/>
  <c r="GQ695"/>
  <c r="GU695"/>
  <c r="GY695"/>
  <c r="HC695"/>
  <c r="AJ695"/>
  <c r="AN695"/>
  <c r="AR695"/>
  <c r="AV695"/>
  <c r="AZ695"/>
  <c r="BD695"/>
  <c r="BH695"/>
  <c r="BL695"/>
  <c r="BP695"/>
  <c r="BT695"/>
  <c r="BX695"/>
  <c r="CB695"/>
  <c r="CF695"/>
  <c r="CJ695"/>
  <c r="CP695"/>
  <c r="CT695"/>
  <c r="CX695"/>
  <c r="DB695"/>
  <c r="DF695"/>
  <c r="DJ695"/>
  <c r="DN695"/>
  <c r="DR695"/>
  <c r="DV695"/>
  <c r="DZ695"/>
  <c r="ED695"/>
  <c r="EH695"/>
  <c r="EL695"/>
  <c r="EP695"/>
  <c r="ET695"/>
  <c r="EX695"/>
  <c r="FB695"/>
  <c r="FF695"/>
  <c r="FJ695"/>
  <c r="FN695"/>
  <c r="FR695"/>
  <c r="FV695"/>
  <c r="FZ695"/>
  <c r="GD695"/>
  <c r="GH695"/>
  <c r="GL695"/>
  <c r="GP695"/>
  <c r="GT695"/>
  <c r="GX695"/>
  <c r="HB695"/>
  <c r="AL695"/>
  <c r="AT695"/>
  <c r="BB695"/>
  <c r="BJ695"/>
  <c r="BR695"/>
  <c r="BZ695"/>
  <c r="CH695"/>
  <c r="CR695"/>
  <c r="CZ695"/>
  <c r="DH695"/>
  <c r="DP695"/>
  <c r="DX695"/>
  <c r="EF695"/>
  <c r="EN695"/>
  <c r="EV695"/>
  <c r="FD695"/>
  <c r="FL695"/>
  <c r="FT695"/>
  <c r="GB695"/>
  <c r="GJ695"/>
  <c r="GR695"/>
  <c r="GZ695"/>
  <c r="AQ695"/>
  <c r="AY695"/>
  <c r="BG695"/>
  <c r="BO695"/>
  <c r="BW695"/>
  <c r="CE695"/>
  <c r="CM695"/>
  <c r="CW695"/>
  <c r="DE695"/>
  <c r="DM695"/>
  <c r="DU695"/>
  <c r="EC695"/>
  <c r="EK695"/>
  <c r="ES695"/>
  <c r="FA695"/>
  <c r="FI695"/>
  <c r="FQ695"/>
  <c r="FY695"/>
  <c r="GG695"/>
  <c r="GO695"/>
  <c r="GW695"/>
  <c r="AP695"/>
  <c r="BF695"/>
  <c r="BV695"/>
  <c r="CL695"/>
  <c r="DD695"/>
  <c r="DT695"/>
  <c r="EJ695"/>
  <c r="EZ695"/>
  <c r="FP695"/>
  <c r="GF695"/>
  <c r="GV695"/>
  <c r="AM695"/>
  <c r="BC695"/>
  <c r="BS695"/>
  <c r="CI695"/>
  <c r="DA695"/>
  <c r="DQ695"/>
  <c r="EG695"/>
  <c r="EW695"/>
  <c r="FM695"/>
  <c r="GC695"/>
  <c r="GS695"/>
  <c r="AX695"/>
  <c r="BN695"/>
  <c r="CD695"/>
  <c r="CV695"/>
  <c r="DL695"/>
  <c r="EB695"/>
  <c r="ER695"/>
  <c r="FH695"/>
  <c r="FX695"/>
  <c r="GN695"/>
  <c r="CS695"/>
  <c r="FE695"/>
  <c r="CA695"/>
  <c r="EO695"/>
  <c r="HA695"/>
  <c r="BK695"/>
  <c r="DY695"/>
  <c r="GK695"/>
  <c r="FU695"/>
  <c r="DI695"/>
  <c r="AU695"/>
  <c r="CN645"/>
  <c r="CO645"/>
  <c r="AJ645"/>
  <c r="AN645"/>
  <c r="AR645"/>
  <c r="AV645"/>
  <c r="AZ645"/>
  <c r="BD645"/>
  <c r="BH645"/>
  <c r="BL645"/>
  <c r="BP645"/>
  <c r="BT645"/>
  <c r="BX645"/>
  <c r="CB645"/>
  <c r="CF645"/>
  <c r="CJ645"/>
  <c r="CP645"/>
  <c r="CT645"/>
  <c r="CX645"/>
  <c r="DB645"/>
  <c r="DF645"/>
  <c r="DJ645"/>
  <c r="DN645"/>
  <c r="DR645"/>
  <c r="DV645"/>
  <c r="DZ645"/>
  <c r="ED645"/>
  <c r="EH645"/>
  <c r="EL645"/>
  <c r="EP645"/>
  <c r="ET645"/>
  <c r="EX645"/>
  <c r="FB645"/>
  <c r="FF645"/>
  <c r="FJ645"/>
  <c r="FN645"/>
  <c r="FR645"/>
  <c r="FV645"/>
  <c r="FZ645"/>
  <c r="GD645"/>
  <c r="GH645"/>
  <c r="GL645"/>
  <c r="GP645"/>
  <c r="GT645"/>
  <c r="GX645"/>
  <c r="HB645"/>
  <c r="AM645"/>
  <c r="AQ645"/>
  <c r="AU645"/>
  <c r="AY645"/>
  <c r="BC645"/>
  <c r="BG645"/>
  <c r="BK645"/>
  <c r="BO645"/>
  <c r="BS645"/>
  <c r="BW645"/>
  <c r="CA645"/>
  <c r="CE645"/>
  <c r="CI645"/>
  <c r="CM645"/>
  <c r="CS645"/>
  <c r="CW645"/>
  <c r="DA645"/>
  <c r="DE645"/>
  <c r="DI645"/>
  <c r="DM645"/>
  <c r="DQ645"/>
  <c r="DU645"/>
  <c r="DY645"/>
  <c r="EC645"/>
  <c r="EG645"/>
  <c r="EK645"/>
  <c r="EO645"/>
  <c r="ES645"/>
  <c r="EW645"/>
  <c r="FA645"/>
  <c r="FE645"/>
  <c r="FI645"/>
  <c r="FM645"/>
  <c r="FQ645"/>
  <c r="FU645"/>
  <c r="FY645"/>
  <c r="GC645"/>
  <c r="GG645"/>
  <c r="GK645"/>
  <c r="GO645"/>
  <c r="GS645"/>
  <c r="GW645"/>
  <c r="HA645"/>
  <c r="AK645"/>
  <c r="AS645"/>
  <c r="BA645"/>
  <c r="BI645"/>
  <c r="BQ645"/>
  <c r="BY645"/>
  <c r="CG645"/>
  <c r="CQ645"/>
  <c r="CY645"/>
  <c r="DG645"/>
  <c r="DO645"/>
  <c r="DW645"/>
  <c r="EE645"/>
  <c r="EM645"/>
  <c r="EU645"/>
  <c r="FC645"/>
  <c r="FK645"/>
  <c r="FS645"/>
  <c r="GA645"/>
  <c r="GI645"/>
  <c r="GQ645"/>
  <c r="GY645"/>
  <c r="AP645"/>
  <c r="AX645"/>
  <c r="BF645"/>
  <c r="BN645"/>
  <c r="BV645"/>
  <c r="CD645"/>
  <c r="CL645"/>
  <c r="CV645"/>
  <c r="DD645"/>
  <c r="DL645"/>
  <c r="DT645"/>
  <c r="EB645"/>
  <c r="EJ645"/>
  <c r="ER645"/>
  <c r="EZ645"/>
  <c r="FH645"/>
  <c r="FP645"/>
  <c r="FX645"/>
  <c r="GF645"/>
  <c r="GN645"/>
  <c r="GV645"/>
  <c r="AL645"/>
  <c r="BB645"/>
  <c r="BR645"/>
  <c r="CH645"/>
  <c r="CZ645"/>
  <c r="DP645"/>
  <c r="EF645"/>
  <c r="EV645"/>
  <c r="FL645"/>
  <c r="GB645"/>
  <c r="GR645"/>
  <c r="AW645"/>
  <c r="BM645"/>
  <c r="CC645"/>
  <c r="CU645"/>
  <c r="DK645"/>
  <c r="EA645"/>
  <c r="EQ645"/>
  <c r="FG645"/>
  <c r="FW645"/>
  <c r="GM645"/>
  <c r="HC645"/>
  <c r="AT645"/>
  <c r="BJ645"/>
  <c r="BZ645"/>
  <c r="CR645"/>
  <c r="DH645"/>
  <c r="DX645"/>
  <c r="EN645"/>
  <c r="FD645"/>
  <c r="FT645"/>
  <c r="GJ645"/>
  <c r="GZ645"/>
  <c r="BE645"/>
  <c r="DS645"/>
  <c r="GE645"/>
  <c r="AO645"/>
  <c r="DC645"/>
  <c r="FO645"/>
  <c r="BU645"/>
  <c r="EI645"/>
  <c r="GU645"/>
  <c r="EY645"/>
  <c r="CK645"/>
  <c r="CN620"/>
  <c r="CO620"/>
  <c r="AK620"/>
  <c r="AO620"/>
  <c r="AS620"/>
  <c r="AW620"/>
  <c r="BA620"/>
  <c r="BE620"/>
  <c r="BI620"/>
  <c r="BM620"/>
  <c r="BQ620"/>
  <c r="BU620"/>
  <c r="BY620"/>
  <c r="CC620"/>
  <c r="CG620"/>
  <c r="CK620"/>
  <c r="CQ620"/>
  <c r="CU620"/>
  <c r="CY620"/>
  <c r="DC620"/>
  <c r="DG620"/>
  <c r="DK620"/>
  <c r="DO620"/>
  <c r="DS620"/>
  <c r="DW620"/>
  <c r="EA620"/>
  <c r="EE620"/>
  <c r="EI620"/>
  <c r="EM620"/>
  <c r="EQ620"/>
  <c r="EU620"/>
  <c r="EY620"/>
  <c r="FC620"/>
  <c r="FG620"/>
  <c r="FK620"/>
  <c r="FO620"/>
  <c r="FS620"/>
  <c r="FW620"/>
  <c r="GA620"/>
  <c r="GE620"/>
  <c r="GI620"/>
  <c r="GM620"/>
  <c r="GQ620"/>
  <c r="GU620"/>
  <c r="GY620"/>
  <c r="HC620"/>
  <c r="AL620"/>
  <c r="AQ620"/>
  <c r="AV620"/>
  <c r="BB620"/>
  <c r="BG620"/>
  <c r="BL620"/>
  <c r="BR620"/>
  <c r="BW620"/>
  <c r="CB620"/>
  <c r="CH620"/>
  <c r="CM620"/>
  <c r="CT620"/>
  <c r="CZ620"/>
  <c r="DE620"/>
  <c r="DJ620"/>
  <c r="DP620"/>
  <c r="DU620"/>
  <c r="DZ620"/>
  <c r="EF620"/>
  <c r="EK620"/>
  <c r="EP620"/>
  <c r="EV620"/>
  <c r="FA620"/>
  <c r="FF620"/>
  <c r="FL620"/>
  <c r="FQ620"/>
  <c r="FV620"/>
  <c r="GB620"/>
  <c r="GG620"/>
  <c r="GL620"/>
  <c r="GR620"/>
  <c r="GW620"/>
  <c r="HB620"/>
  <c r="AJ620"/>
  <c r="AP620"/>
  <c r="AU620"/>
  <c r="AZ620"/>
  <c r="BF620"/>
  <c r="BK620"/>
  <c r="BP620"/>
  <c r="BV620"/>
  <c r="CA620"/>
  <c r="CF620"/>
  <c r="CL620"/>
  <c r="CS620"/>
  <c r="CX620"/>
  <c r="DD620"/>
  <c r="DI620"/>
  <c r="DN620"/>
  <c r="DT620"/>
  <c r="DY620"/>
  <c r="ED620"/>
  <c r="EJ620"/>
  <c r="EO620"/>
  <c r="ET620"/>
  <c r="EZ620"/>
  <c r="FE620"/>
  <c r="FJ620"/>
  <c r="FP620"/>
  <c r="FU620"/>
  <c r="FZ620"/>
  <c r="GF620"/>
  <c r="GK620"/>
  <c r="GP620"/>
  <c r="GV620"/>
  <c r="HA620"/>
  <c r="AN620"/>
  <c r="AT620"/>
  <c r="AY620"/>
  <c r="BD620"/>
  <c r="BJ620"/>
  <c r="BO620"/>
  <c r="BT620"/>
  <c r="BZ620"/>
  <c r="CE620"/>
  <c r="CJ620"/>
  <c r="CR620"/>
  <c r="CW620"/>
  <c r="DB620"/>
  <c r="DH620"/>
  <c r="DM620"/>
  <c r="DR620"/>
  <c r="DX620"/>
  <c r="EC620"/>
  <c r="EH620"/>
  <c r="EN620"/>
  <c r="ES620"/>
  <c r="EX620"/>
  <c r="FD620"/>
  <c r="FI620"/>
  <c r="FN620"/>
  <c r="FT620"/>
  <c r="FY620"/>
  <c r="GD620"/>
  <c r="GJ620"/>
  <c r="GO620"/>
  <c r="GT620"/>
  <c r="GZ620"/>
  <c r="AM620"/>
  <c r="BH620"/>
  <c r="CD620"/>
  <c r="DA620"/>
  <c r="DV620"/>
  <c r="ER620"/>
  <c r="FM620"/>
  <c r="GH620"/>
  <c r="BC620"/>
  <c r="BX620"/>
  <c r="CV620"/>
  <c r="DQ620"/>
  <c r="EL620"/>
  <c r="FH620"/>
  <c r="GC620"/>
  <c r="GX620"/>
  <c r="AX620"/>
  <c r="BS620"/>
  <c r="CP620"/>
  <c r="DL620"/>
  <c r="EG620"/>
  <c r="FB620"/>
  <c r="FX620"/>
  <c r="GS620"/>
  <c r="BN620"/>
  <c r="EW620"/>
  <c r="AR620"/>
  <c r="EB620"/>
  <c r="DF620"/>
  <c r="GN620"/>
  <c r="FR620"/>
  <c r="CI620"/>
  <c r="CN591"/>
  <c r="CO591"/>
  <c r="AL591"/>
  <c r="AP591"/>
  <c r="AT591"/>
  <c r="AX591"/>
  <c r="BB591"/>
  <c r="BF591"/>
  <c r="BJ591"/>
  <c r="BN591"/>
  <c r="BR591"/>
  <c r="BV591"/>
  <c r="BZ591"/>
  <c r="CD591"/>
  <c r="CH591"/>
  <c r="CL591"/>
  <c r="CR591"/>
  <c r="CV591"/>
  <c r="CZ591"/>
  <c r="DD591"/>
  <c r="DH591"/>
  <c r="DL591"/>
  <c r="DP591"/>
  <c r="DT591"/>
  <c r="DX591"/>
  <c r="EB591"/>
  <c r="EF591"/>
  <c r="EJ591"/>
  <c r="EN591"/>
  <c r="ER591"/>
  <c r="EV591"/>
  <c r="EZ591"/>
  <c r="FD591"/>
  <c r="FH591"/>
  <c r="FL591"/>
  <c r="FP591"/>
  <c r="FT591"/>
  <c r="FX591"/>
  <c r="GB591"/>
  <c r="GF591"/>
  <c r="GJ591"/>
  <c r="GN591"/>
  <c r="GR591"/>
  <c r="GV591"/>
  <c r="GZ591"/>
  <c r="AK591"/>
  <c r="AO591"/>
  <c r="AS591"/>
  <c r="AW591"/>
  <c r="BA591"/>
  <c r="BE591"/>
  <c r="BI591"/>
  <c r="BM591"/>
  <c r="BQ591"/>
  <c r="BU591"/>
  <c r="BY591"/>
  <c r="CC591"/>
  <c r="CG591"/>
  <c r="CK591"/>
  <c r="CQ591"/>
  <c r="CU591"/>
  <c r="CY591"/>
  <c r="DC591"/>
  <c r="DG591"/>
  <c r="DK591"/>
  <c r="DO591"/>
  <c r="DS591"/>
  <c r="DW591"/>
  <c r="EA591"/>
  <c r="EE591"/>
  <c r="EI591"/>
  <c r="EM591"/>
  <c r="EQ591"/>
  <c r="EU591"/>
  <c r="EY591"/>
  <c r="FC591"/>
  <c r="FG591"/>
  <c r="FK591"/>
  <c r="FO591"/>
  <c r="FS591"/>
  <c r="FW591"/>
  <c r="GA591"/>
  <c r="GE591"/>
  <c r="GI591"/>
  <c r="GM591"/>
  <c r="GQ591"/>
  <c r="GU591"/>
  <c r="GY591"/>
  <c r="HC591"/>
  <c r="AM591"/>
  <c r="AU591"/>
  <c r="BC591"/>
  <c r="BK591"/>
  <c r="BS591"/>
  <c r="CA591"/>
  <c r="CI591"/>
  <c r="CS591"/>
  <c r="DA591"/>
  <c r="DI591"/>
  <c r="DQ591"/>
  <c r="DY591"/>
  <c r="EG591"/>
  <c r="EO591"/>
  <c r="EW591"/>
  <c r="FE591"/>
  <c r="FM591"/>
  <c r="FU591"/>
  <c r="GC591"/>
  <c r="GK591"/>
  <c r="GS591"/>
  <c r="HA591"/>
  <c r="AJ591"/>
  <c r="AR591"/>
  <c r="AZ591"/>
  <c r="BH591"/>
  <c r="BP591"/>
  <c r="BX591"/>
  <c r="CF591"/>
  <c r="CP591"/>
  <c r="CX591"/>
  <c r="DF591"/>
  <c r="DN591"/>
  <c r="DV591"/>
  <c r="ED591"/>
  <c r="EL591"/>
  <c r="ET591"/>
  <c r="FB591"/>
  <c r="FJ591"/>
  <c r="FR591"/>
  <c r="FZ591"/>
  <c r="GH591"/>
  <c r="GP591"/>
  <c r="GX591"/>
  <c r="AN591"/>
  <c r="AV591"/>
  <c r="BD591"/>
  <c r="BL591"/>
  <c r="BT591"/>
  <c r="CB591"/>
  <c r="CJ591"/>
  <c r="CT591"/>
  <c r="DB591"/>
  <c r="DJ591"/>
  <c r="DR591"/>
  <c r="DZ591"/>
  <c r="EH591"/>
  <c r="EP591"/>
  <c r="EX591"/>
  <c r="FF591"/>
  <c r="FN591"/>
  <c r="FV591"/>
  <c r="GD591"/>
  <c r="GL591"/>
  <c r="GT591"/>
  <c r="HB591"/>
  <c r="BG591"/>
  <c r="CM591"/>
  <c r="DU591"/>
  <c r="FA591"/>
  <c r="GG591"/>
  <c r="AY591"/>
  <c r="CE591"/>
  <c r="DM591"/>
  <c r="ES591"/>
  <c r="FY591"/>
  <c r="AQ591"/>
  <c r="BW591"/>
  <c r="DE591"/>
  <c r="EK591"/>
  <c r="FQ591"/>
  <c r="GW591"/>
  <c r="EC591"/>
  <c r="CW591"/>
  <c r="BO591"/>
  <c r="GO591"/>
  <c r="FI591"/>
  <c r="CN565"/>
  <c r="CO565"/>
  <c r="AL565"/>
  <c r="AP565"/>
  <c r="AT565"/>
  <c r="AX565"/>
  <c r="BB565"/>
  <c r="BF565"/>
  <c r="BJ565"/>
  <c r="BN565"/>
  <c r="BR565"/>
  <c r="BV565"/>
  <c r="BZ565"/>
  <c r="CD565"/>
  <c r="CH565"/>
  <c r="CL565"/>
  <c r="CR565"/>
  <c r="CV565"/>
  <c r="CZ565"/>
  <c r="DD565"/>
  <c r="DH565"/>
  <c r="DL565"/>
  <c r="DP565"/>
  <c r="DT565"/>
  <c r="DX565"/>
  <c r="EB565"/>
  <c r="EF565"/>
  <c r="EJ565"/>
  <c r="EN565"/>
  <c r="ER565"/>
  <c r="EV565"/>
  <c r="EZ565"/>
  <c r="FD565"/>
  <c r="FH565"/>
  <c r="FL565"/>
  <c r="FP565"/>
  <c r="FT565"/>
  <c r="FX565"/>
  <c r="GB565"/>
  <c r="GF565"/>
  <c r="GJ565"/>
  <c r="GN565"/>
  <c r="GR565"/>
  <c r="GV565"/>
  <c r="GZ565"/>
  <c r="AJ565"/>
  <c r="AN565"/>
  <c r="AR565"/>
  <c r="AV565"/>
  <c r="AZ565"/>
  <c r="BD565"/>
  <c r="BH565"/>
  <c r="BL565"/>
  <c r="BP565"/>
  <c r="BT565"/>
  <c r="BX565"/>
  <c r="CB565"/>
  <c r="CF565"/>
  <c r="CJ565"/>
  <c r="CP565"/>
  <c r="CT565"/>
  <c r="CX565"/>
  <c r="DB565"/>
  <c r="DF565"/>
  <c r="DJ565"/>
  <c r="DN565"/>
  <c r="DR565"/>
  <c r="DV565"/>
  <c r="DZ565"/>
  <c r="ED565"/>
  <c r="EH565"/>
  <c r="EL565"/>
  <c r="EP565"/>
  <c r="ET565"/>
  <c r="EX565"/>
  <c r="FB565"/>
  <c r="FF565"/>
  <c r="FJ565"/>
  <c r="FN565"/>
  <c r="FR565"/>
  <c r="FV565"/>
  <c r="FZ565"/>
  <c r="GD565"/>
  <c r="GH565"/>
  <c r="GL565"/>
  <c r="GP565"/>
  <c r="GT565"/>
  <c r="GX565"/>
  <c r="HB565"/>
  <c r="AO565"/>
  <c r="AW565"/>
  <c r="BE565"/>
  <c r="BM565"/>
  <c r="BU565"/>
  <c r="CC565"/>
  <c r="CK565"/>
  <c r="CU565"/>
  <c r="DC565"/>
  <c r="DK565"/>
  <c r="DS565"/>
  <c r="EA565"/>
  <c r="EI565"/>
  <c r="EQ565"/>
  <c r="EY565"/>
  <c r="FG565"/>
  <c r="FO565"/>
  <c r="FW565"/>
  <c r="GE565"/>
  <c r="GM565"/>
  <c r="GU565"/>
  <c r="HC565"/>
  <c r="AM565"/>
  <c r="AU565"/>
  <c r="BC565"/>
  <c r="BK565"/>
  <c r="BS565"/>
  <c r="CA565"/>
  <c r="CI565"/>
  <c r="CS565"/>
  <c r="DA565"/>
  <c r="DI565"/>
  <c r="DQ565"/>
  <c r="DY565"/>
  <c r="EG565"/>
  <c r="EO565"/>
  <c r="EW565"/>
  <c r="FE565"/>
  <c r="FM565"/>
  <c r="FU565"/>
  <c r="GC565"/>
  <c r="GK565"/>
  <c r="GS565"/>
  <c r="HA565"/>
  <c r="AK565"/>
  <c r="AS565"/>
  <c r="BA565"/>
  <c r="BI565"/>
  <c r="BQ565"/>
  <c r="BY565"/>
  <c r="CG565"/>
  <c r="CQ565"/>
  <c r="CY565"/>
  <c r="DG565"/>
  <c r="DO565"/>
  <c r="DW565"/>
  <c r="EE565"/>
  <c r="EM565"/>
  <c r="EU565"/>
  <c r="FC565"/>
  <c r="FK565"/>
  <c r="FS565"/>
  <c r="GA565"/>
  <c r="GI565"/>
  <c r="GQ565"/>
  <c r="GY565"/>
  <c r="BO565"/>
  <c r="CW565"/>
  <c r="EC565"/>
  <c r="FI565"/>
  <c r="GO565"/>
  <c r="BG565"/>
  <c r="CM565"/>
  <c r="DU565"/>
  <c r="FA565"/>
  <c r="GG565"/>
  <c r="AY565"/>
  <c r="CE565"/>
  <c r="DM565"/>
  <c r="ES565"/>
  <c r="FY565"/>
  <c r="AQ565"/>
  <c r="FQ565"/>
  <c r="EK565"/>
  <c r="BW565"/>
  <c r="GW565"/>
  <c r="DE565"/>
  <c r="CN535"/>
  <c r="CO535"/>
  <c r="AJ535"/>
  <c r="AN535"/>
  <c r="AR535"/>
  <c r="AV535"/>
  <c r="AZ535"/>
  <c r="BD535"/>
  <c r="BH535"/>
  <c r="BL535"/>
  <c r="BP535"/>
  <c r="BT535"/>
  <c r="BX535"/>
  <c r="CB535"/>
  <c r="CF535"/>
  <c r="CJ535"/>
  <c r="CP535"/>
  <c r="CT535"/>
  <c r="CX535"/>
  <c r="DB535"/>
  <c r="DF535"/>
  <c r="DJ535"/>
  <c r="DN535"/>
  <c r="DR535"/>
  <c r="DV535"/>
  <c r="DZ535"/>
  <c r="ED535"/>
  <c r="EH535"/>
  <c r="EL535"/>
  <c r="EP535"/>
  <c r="ET535"/>
  <c r="EX535"/>
  <c r="FB535"/>
  <c r="FF535"/>
  <c r="FJ535"/>
  <c r="FN535"/>
  <c r="FR535"/>
  <c r="FV535"/>
  <c r="FZ535"/>
  <c r="GD535"/>
  <c r="GH535"/>
  <c r="GL535"/>
  <c r="GP535"/>
  <c r="GT535"/>
  <c r="GX535"/>
  <c r="HB535"/>
  <c r="AM535"/>
  <c r="AQ535"/>
  <c r="AU535"/>
  <c r="AY535"/>
  <c r="BC535"/>
  <c r="BG535"/>
  <c r="BK535"/>
  <c r="BO535"/>
  <c r="BS535"/>
  <c r="BW535"/>
  <c r="CA535"/>
  <c r="CE535"/>
  <c r="CI535"/>
  <c r="CM535"/>
  <c r="CS535"/>
  <c r="CW535"/>
  <c r="DA535"/>
  <c r="DE535"/>
  <c r="DI535"/>
  <c r="DM535"/>
  <c r="DQ535"/>
  <c r="DU535"/>
  <c r="DY535"/>
  <c r="EC535"/>
  <c r="EG535"/>
  <c r="EK535"/>
  <c r="EO535"/>
  <c r="ES535"/>
  <c r="EW535"/>
  <c r="FA535"/>
  <c r="FE535"/>
  <c r="FI535"/>
  <c r="FM535"/>
  <c r="FQ535"/>
  <c r="FU535"/>
  <c r="FY535"/>
  <c r="GC535"/>
  <c r="GG535"/>
  <c r="GK535"/>
  <c r="GO535"/>
  <c r="GS535"/>
  <c r="GW535"/>
  <c r="HA535"/>
  <c r="AL535"/>
  <c r="AT535"/>
  <c r="BB535"/>
  <c r="BJ535"/>
  <c r="BR535"/>
  <c r="BZ535"/>
  <c r="CH535"/>
  <c r="CR535"/>
  <c r="CZ535"/>
  <c r="DH535"/>
  <c r="DP535"/>
  <c r="DX535"/>
  <c r="EF535"/>
  <c r="EN535"/>
  <c r="EV535"/>
  <c r="FD535"/>
  <c r="FL535"/>
  <c r="FT535"/>
  <c r="GB535"/>
  <c r="GJ535"/>
  <c r="GR535"/>
  <c r="GZ535"/>
  <c r="AP535"/>
  <c r="AX535"/>
  <c r="BF535"/>
  <c r="BN535"/>
  <c r="BV535"/>
  <c r="CD535"/>
  <c r="CL535"/>
  <c r="CV535"/>
  <c r="DD535"/>
  <c r="DL535"/>
  <c r="DT535"/>
  <c r="EB535"/>
  <c r="EJ535"/>
  <c r="ER535"/>
  <c r="EZ535"/>
  <c r="FH535"/>
  <c r="FP535"/>
  <c r="FX535"/>
  <c r="GF535"/>
  <c r="GN535"/>
  <c r="GV535"/>
  <c r="AW535"/>
  <c r="BM535"/>
  <c r="CC535"/>
  <c r="CU535"/>
  <c r="DK535"/>
  <c r="EA535"/>
  <c r="EQ535"/>
  <c r="FG535"/>
  <c r="FW535"/>
  <c r="GM535"/>
  <c r="HC535"/>
  <c r="AS535"/>
  <c r="BI535"/>
  <c r="BY535"/>
  <c r="CQ535"/>
  <c r="DG535"/>
  <c r="DW535"/>
  <c r="EM535"/>
  <c r="FC535"/>
  <c r="FS535"/>
  <c r="GI535"/>
  <c r="GY535"/>
  <c r="AK535"/>
  <c r="BA535"/>
  <c r="BQ535"/>
  <c r="CG535"/>
  <c r="CY535"/>
  <c r="DO535"/>
  <c r="EE535"/>
  <c r="EU535"/>
  <c r="FK535"/>
  <c r="GA535"/>
  <c r="GQ535"/>
  <c r="BE535"/>
  <c r="DS535"/>
  <c r="GE535"/>
  <c r="CK535"/>
  <c r="EY535"/>
  <c r="BU535"/>
  <c r="EI535"/>
  <c r="GU535"/>
  <c r="FO535"/>
  <c r="DC535"/>
  <c r="AO535"/>
  <c r="CN514"/>
  <c r="CO514"/>
  <c r="BT514"/>
  <c r="CT514"/>
  <c r="DJ514"/>
  <c r="AM514"/>
  <c r="AQ514"/>
  <c r="AU514"/>
  <c r="AY514"/>
  <c r="BC514"/>
  <c r="BG514"/>
  <c r="BK514"/>
  <c r="BO514"/>
  <c r="BS514"/>
  <c r="BW514"/>
  <c r="CA514"/>
  <c r="CE514"/>
  <c r="CI514"/>
  <c r="CM514"/>
  <c r="CS514"/>
  <c r="CW514"/>
  <c r="DA514"/>
  <c r="DE514"/>
  <c r="DI514"/>
  <c r="DM514"/>
  <c r="DQ514"/>
  <c r="DU514"/>
  <c r="DY514"/>
  <c r="EC514"/>
  <c r="EG514"/>
  <c r="EK514"/>
  <c r="EO514"/>
  <c r="ES514"/>
  <c r="EW514"/>
  <c r="FA514"/>
  <c r="FE514"/>
  <c r="FI514"/>
  <c r="FM514"/>
  <c r="FQ514"/>
  <c r="FU514"/>
  <c r="FY514"/>
  <c r="GC514"/>
  <c r="GG514"/>
  <c r="GK514"/>
  <c r="GO514"/>
  <c r="GS514"/>
  <c r="GW514"/>
  <c r="HA514"/>
  <c r="AR514"/>
  <c r="BD514"/>
  <c r="BP514"/>
  <c r="CB514"/>
  <c r="CP514"/>
  <c r="DF514"/>
  <c r="DV514"/>
  <c r="EH514"/>
  <c r="ET514"/>
  <c r="EX514"/>
  <c r="FJ514"/>
  <c r="FV514"/>
  <c r="GH514"/>
  <c r="GL514"/>
  <c r="GX514"/>
  <c r="AL514"/>
  <c r="AP514"/>
  <c r="AT514"/>
  <c r="AX514"/>
  <c r="BB514"/>
  <c r="BF514"/>
  <c r="BJ514"/>
  <c r="BN514"/>
  <c r="BR514"/>
  <c r="BV514"/>
  <c r="BZ514"/>
  <c r="CD514"/>
  <c r="CH514"/>
  <c r="CL514"/>
  <c r="CR514"/>
  <c r="CV514"/>
  <c r="CZ514"/>
  <c r="DD514"/>
  <c r="DH514"/>
  <c r="DL514"/>
  <c r="DP514"/>
  <c r="DT514"/>
  <c r="DX514"/>
  <c r="EB514"/>
  <c r="EF514"/>
  <c r="EJ514"/>
  <c r="EN514"/>
  <c r="ER514"/>
  <c r="EV514"/>
  <c r="EZ514"/>
  <c r="FD514"/>
  <c r="FH514"/>
  <c r="FL514"/>
  <c r="FP514"/>
  <c r="FT514"/>
  <c r="FX514"/>
  <c r="GB514"/>
  <c r="GF514"/>
  <c r="GJ514"/>
  <c r="GN514"/>
  <c r="GR514"/>
  <c r="GV514"/>
  <c r="GZ514"/>
  <c r="AN514"/>
  <c r="AV514"/>
  <c r="BH514"/>
  <c r="BX514"/>
  <c r="CJ514"/>
  <c r="DB514"/>
  <c r="DR514"/>
  <c r="ED514"/>
  <c r="EL514"/>
  <c r="FF514"/>
  <c r="FR514"/>
  <c r="FZ514"/>
  <c r="GT514"/>
  <c r="AK514"/>
  <c r="AO514"/>
  <c r="AS514"/>
  <c r="AW514"/>
  <c r="BA514"/>
  <c r="BE514"/>
  <c r="BI514"/>
  <c r="BM514"/>
  <c r="BQ514"/>
  <c r="BU514"/>
  <c r="BY514"/>
  <c r="CC514"/>
  <c r="CG514"/>
  <c r="CK514"/>
  <c r="CQ514"/>
  <c r="CU514"/>
  <c r="CY514"/>
  <c r="DC514"/>
  <c r="DG514"/>
  <c r="DK514"/>
  <c r="DO514"/>
  <c r="DS514"/>
  <c r="DW514"/>
  <c r="EA514"/>
  <c r="EE514"/>
  <c r="EI514"/>
  <c r="EM514"/>
  <c r="EQ514"/>
  <c r="EU514"/>
  <c r="EY514"/>
  <c r="FC514"/>
  <c r="FG514"/>
  <c r="FK514"/>
  <c r="FO514"/>
  <c r="FS514"/>
  <c r="FW514"/>
  <c r="GA514"/>
  <c r="GE514"/>
  <c r="GI514"/>
  <c r="GM514"/>
  <c r="GQ514"/>
  <c r="GU514"/>
  <c r="GY514"/>
  <c r="HC514"/>
  <c r="AJ514"/>
  <c r="AZ514"/>
  <c r="BL514"/>
  <c r="CF514"/>
  <c r="CX514"/>
  <c r="DN514"/>
  <c r="DZ514"/>
  <c r="EP514"/>
  <c r="FB514"/>
  <c r="FN514"/>
  <c r="GD514"/>
  <c r="GP514"/>
  <c r="HB514"/>
  <c r="CN437"/>
  <c r="CO437"/>
  <c r="AK437"/>
  <c r="AO437"/>
  <c r="AS437"/>
  <c r="AW437"/>
  <c r="BA437"/>
  <c r="BE437"/>
  <c r="BI437"/>
  <c r="BM437"/>
  <c r="BQ437"/>
  <c r="BU437"/>
  <c r="BY437"/>
  <c r="CC437"/>
  <c r="CG437"/>
  <c r="CK437"/>
  <c r="CQ437"/>
  <c r="CU437"/>
  <c r="CY437"/>
  <c r="DC437"/>
  <c r="DG437"/>
  <c r="DK437"/>
  <c r="DO437"/>
  <c r="DS437"/>
  <c r="DW437"/>
  <c r="EA437"/>
  <c r="EE437"/>
  <c r="EI437"/>
  <c r="EM437"/>
  <c r="EQ437"/>
  <c r="EU437"/>
  <c r="EY437"/>
  <c r="FC437"/>
  <c r="FG437"/>
  <c r="FK437"/>
  <c r="FO437"/>
  <c r="FS437"/>
  <c r="FW437"/>
  <c r="GA437"/>
  <c r="GE437"/>
  <c r="GI437"/>
  <c r="GM437"/>
  <c r="GQ437"/>
  <c r="GU437"/>
  <c r="GY437"/>
  <c r="HC437"/>
  <c r="AM437"/>
  <c r="AR437"/>
  <c r="AX437"/>
  <c r="BC437"/>
  <c r="BH437"/>
  <c r="BN437"/>
  <c r="BS437"/>
  <c r="BX437"/>
  <c r="CD437"/>
  <c r="CI437"/>
  <c r="CP437"/>
  <c r="CV437"/>
  <c r="DA437"/>
  <c r="DF437"/>
  <c r="DL437"/>
  <c r="DQ437"/>
  <c r="DV437"/>
  <c r="EB437"/>
  <c r="EG437"/>
  <c r="EL437"/>
  <c r="ER437"/>
  <c r="EW437"/>
  <c r="FB437"/>
  <c r="FH437"/>
  <c r="FM437"/>
  <c r="FR437"/>
  <c r="FX437"/>
  <c r="GC437"/>
  <c r="GH437"/>
  <c r="GN437"/>
  <c r="GS437"/>
  <c r="GX437"/>
  <c r="AL437"/>
  <c r="AQ437"/>
  <c r="AV437"/>
  <c r="BB437"/>
  <c r="BG437"/>
  <c r="BL437"/>
  <c r="BR437"/>
  <c r="BW437"/>
  <c r="CB437"/>
  <c r="CH437"/>
  <c r="CM437"/>
  <c r="CT437"/>
  <c r="CZ437"/>
  <c r="DE437"/>
  <c r="DJ437"/>
  <c r="DP437"/>
  <c r="DU437"/>
  <c r="DZ437"/>
  <c r="EF437"/>
  <c r="EK437"/>
  <c r="EP437"/>
  <c r="EV437"/>
  <c r="FA437"/>
  <c r="FF437"/>
  <c r="FL437"/>
  <c r="FQ437"/>
  <c r="FV437"/>
  <c r="GB437"/>
  <c r="GG437"/>
  <c r="GL437"/>
  <c r="GR437"/>
  <c r="GW437"/>
  <c r="HB437"/>
  <c r="AN437"/>
  <c r="AT437"/>
  <c r="AY437"/>
  <c r="BD437"/>
  <c r="BJ437"/>
  <c r="BO437"/>
  <c r="BT437"/>
  <c r="BZ437"/>
  <c r="CE437"/>
  <c r="CJ437"/>
  <c r="CR437"/>
  <c r="CW437"/>
  <c r="DB437"/>
  <c r="DH437"/>
  <c r="DM437"/>
  <c r="DR437"/>
  <c r="DX437"/>
  <c r="EC437"/>
  <c r="EH437"/>
  <c r="EN437"/>
  <c r="ES437"/>
  <c r="EX437"/>
  <c r="FD437"/>
  <c r="FI437"/>
  <c r="FN437"/>
  <c r="FT437"/>
  <c r="FY437"/>
  <c r="GD437"/>
  <c r="GJ437"/>
  <c r="GO437"/>
  <c r="GT437"/>
  <c r="GZ437"/>
  <c r="AZ437"/>
  <c r="BV437"/>
  <c r="CS437"/>
  <c r="DN437"/>
  <c r="EJ437"/>
  <c r="FE437"/>
  <c r="FZ437"/>
  <c r="GV437"/>
  <c r="AU437"/>
  <c r="BP437"/>
  <c r="CL437"/>
  <c r="DI437"/>
  <c r="ED437"/>
  <c r="EZ437"/>
  <c r="FU437"/>
  <c r="GP437"/>
  <c r="AP437"/>
  <c r="BK437"/>
  <c r="CF437"/>
  <c r="DD437"/>
  <c r="DY437"/>
  <c r="ET437"/>
  <c r="FP437"/>
  <c r="GK437"/>
  <c r="AJ437"/>
  <c r="BF437"/>
  <c r="CA437"/>
  <c r="CX437"/>
  <c r="DT437"/>
  <c r="EO437"/>
  <c r="FJ437"/>
  <c r="GF437"/>
  <c r="HA437"/>
  <c r="CN408"/>
  <c r="CO408"/>
  <c r="AK408"/>
  <c r="AO408"/>
  <c r="AS408"/>
  <c r="AW408"/>
  <c r="BA408"/>
  <c r="BE408"/>
  <c r="BI408"/>
  <c r="BM408"/>
  <c r="BQ408"/>
  <c r="BU408"/>
  <c r="BY408"/>
  <c r="CC408"/>
  <c r="CG408"/>
  <c r="CK408"/>
  <c r="CQ408"/>
  <c r="CU408"/>
  <c r="CY408"/>
  <c r="DC408"/>
  <c r="DG408"/>
  <c r="DK408"/>
  <c r="DO408"/>
  <c r="DS408"/>
  <c r="DW408"/>
  <c r="EA408"/>
  <c r="EE408"/>
  <c r="EI408"/>
  <c r="EM408"/>
  <c r="EQ408"/>
  <c r="EU408"/>
  <c r="EY408"/>
  <c r="FC408"/>
  <c r="FG408"/>
  <c r="FK408"/>
  <c r="FO408"/>
  <c r="FS408"/>
  <c r="FW408"/>
  <c r="GA408"/>
  <c r="GE408"/>
  <c r="GI408"/>
  <c r="GM408"/>
  <c r="GQ408"/>
  <c r="GU408"/>
  <c r="GY408"/>
  <c r="HC408"/>
  <c r="AJ408"/>
  <c r="AN408"/>
  <c r="AR408"/>
  <c r="AV408"/>
  <c r="AZ408"/>
  <c r="BD408"/>
  <c r="BH408"/>
  <c r="BL408"/>
  <c r="BP408"/>
  <c r="BT408"/>
  <c r="BX408"/>
  <c r="CB408"/>
  <c r="CF408"/>
  <c r="CJ408"/>
  <c r="CP408"/>
  <c r="CT408"/>
  <c r="CX408"/>
  <c r="DB408"/>
  <c r="DF408"/>
  <c r="DJ408"/>
  <c r="DN408"/>
  <c r="DR408"/>
  <c r="DV408"/>
  <c r="DZ408"/>
  <c r="ED408"/>
  <c r="EH408"/>
  <c r="EL408"/>
  <c r="EP408"/>
  <c r="ET408"/>
  <c r="EX408"/>
  <c r="FB408"/>
  <c r="FF408"/>
  <c r="FJ408"/>
  <c r="FN408"/>
  <c r="FR408"/>
  <c r="FV408"/>
  <c r="FZ408"/>
  <c r="GD408"/>
  <c r="GH408"/>
  <c r="GL408"/>
  <c r="GP408"/>
  <c r="GT408"/>
  <c r="GX408"/>
  <c r="HB408"/>
  <c r="AL408"/>
  <c r="AT408"/>
  <c r="BB408"/>
  <c r="BJ408"/>
  <c r="BR408"/>
  <c r="BZ408"/>
  <c r="CH408"/>
  <c r="CR408"/>
  <c r="CZ408"/>
  <c r="DH408"/>
  <c r="DP408"/>
  <c r="DX408"/>
  <c r="EF408"/>
  <c r="EN408"/>
  <c r="EV408"/>
  <c r="FD408"/>
  <c r="FL408"/>
  <c r="FT408"/>
  <c r="GB408"/>
  <c r="GJ408"/>
  <c r="GR408"/>
  <c r="GZ408"/>
  <c r="AQ408"/>
  <c r="AY408"/>
  <c r="BG408"/>
  <c r="BO408"/>
  <c r="BW408"/>
  <c r="CE408"/>
  <c r="CM408"/>
  <c r="CW408"/>
  <c r="DE408"/>
  <c r="DM408"/>
  <c r="DU408"/>
  <c r="EC408"/>
  <c r="EK408"/>
  <c r="ES408"/>
  <c r="FA408"/>
  <c r="FI408"/>
  <c r="FQ408"/>
  <c r="FY408"/>
  <c r="GG408"/>
  <c r="GO408"/>
  <c r="GW408"/>
  <c r="AM408"/>
  <c r="AU408"/>
  <c r="BC408"/>
  <c r="BK408"/>
  <c r="BS408"/>
  <c r="CA408"/>
  <c r="CI408"/>
  <c r="CS408"/>
  <c r="DA408"/>
  <c r="DI408"/>
  <c r="DQ408"/>
  <c r="DY408"/>
  <c r="EG408"/>
  <c r="EO408"/>
  <c r="EW408"/>
  <c r="FE408"/>
  <c r="FM408"/>
  <c r="FU408"/>
  <c r="GC408"/>
  <c r="GK408"/>
  <c r="GS408"/>
  <c r="HA408"/>
  <c r="BN408"/>
  <c r="CV408"/>
  <c r="EB408"/>
  <c r="FH408"/>
  <c r="GN408"/>
  <c r="BF408"/>
  <c r="CL408"/>
  <c r="DT408"/>
  <c r="EZ408"/>
  <c r="GF408"/>
  <c r="AX408"/>
  <c r="CD408"/>
  <c r="DL408"/>
  <c r="ER408"/>
  <c r="FX408"/>
  <c r="AP408"/>
  <c r="BV408"/>
  <c r="DD408"/>
  <c r="EJ408"/>
  <c r="FP408"/>
  <c r="GV408"/>
  <c r="CN354"/>
  <c r="CO354"/>
  <c r="AK354"/>
  <c r="AO354"/>
  <c r="AS354"/>
  <c r="AW354"/>
  <c r="BA354"/>
  <c r="BE354"/>
  <c r="BI354"/>
  <c r="BM354"/>
  <c r="BQ354"/>
  <c r="BU354"/>
  <c r="BY354"/>
  <c r="CC354"/>
  <c r="CG354"/>
  <c r="CK354"/>
  <c r="CQ354"/>
  <c r="CU354"/>
  <c r="CY354"/>
  <c r="DC354"/>
  <c r="DG354"/>
  <c r="DK354"/>
  <c r="DO354"/>
  <c r="DS354"/>
  <c r="DW354"/>
  <c r="EA354"/>
  <c r="EE354"/>
  <c r="EI354"/>
  <c r="EM354"/>
  <c r="EQ354"/>
  <c r="EU354"/>
  <c r="EY354"/>
  <c r="FC354"/>
  <c r="FG354"/>
  <c r="FK354"/>
  <c r="FO354"/>
  <c r="FS354"/>
  <c r="FW354"/>
  <c r="GA354"/>
  <c r="GE354"/>
  <c r="GI354"/>
  <c r="GM354"/>
  <c r="GQ354"/>
  <c r="GU354"/>
  <c r="GY354"/>
  <c r="HC354"/>
  <c r="AJ354"/>
  <c r="AN354"/>
  <c r="AR354"/>
  <c r="AV354"/>
  <c r="AZ354"/>
  <c r="BD354"/>
  <c r="BH354"/>
  <c r="BL354"/>
  <c r="BP354"/>
  <c r="BT354"/>
  <c r="BX354"/>
  <c r="CB354"/>
  <c r="CF354"/>
  <c r="CJ354"/>
  <c r="CP354"/>
  <c r="CT354"/>
  <c r="CX354"/>
  <c r="DB354"/>
  <c r="DF354"/>
  <c r="DJ354"/>
  <c r="DN354"/>
  <c r="DR354"/>
  <c r="DV354"/>
  <c r="DZ354"/>
  <c r="ED354"/>
  <c r="EH354"/>
  <c r="EL354"/>
  <c r="EP354"/>
  <c r="ET354"/>
  <c r="EX354"/>
  <c r="FB354"/>
  <c r="FF354"/>
  <c r="FJ354"/>
  <c r="FN354"/>
  <c r="FR354"/>
  <c r="FV354"/>
  <c r="FZ354"/>
  <c r="GD354"/>
  <c r="GH354"/>
  <c r="GL354"/>
  <c r="GP354"/>
  <c r="GT354"/>
  <c r="GX354"/>
  <c r="HB354"/>
  <c r="AL354"/>
  <c r="AT354"/>
  <c r="BB354"/>
  <c r="BJ354"/>
  <c r="BR354"/>
  <c r="BZ354"/>
  <c r="CH354"/>
  <c r="CR354"/>
  <c r="CZ354"/>
  <c r="DH354"/>
  <c r="DP354"/>
  <c r="DX354"/>
  <c r="EF354"/>
  <c r="EN354"/>
  <c r="EV354"/>
  <c r="FD354"/>
  <c r="FL354"/>
  <c r="FT354"/>
  <c r="GB354"/>
  <c r="GJ354"/>
  <c r="GR354"/>
  <c r="GZ354"/>
  <c r="AQ354"/>
  <c r="AY354"/>
  <c r="BG354"/>
  <c r="BO354"/>
  <c r="BW354"/>
  <c r="CE354"/>
  <c r="CM354"/>
  <c r="CW354"/>
  <c r="DE354"/>
  <c r="DM354"/>
  <c r="DU354"/>
  <c r="EC354"/>
  <c r="EK354"/>
  <c r="ES354"/>
  <c r="FA354"/>
  <c r="FI354"/>
  <c r="FQ354"/>
  <c r="FY354"/>
  <c r="GG354"/>
  <c r="GO354"/>
  <c r="GW354"/>
  <c r="AP354"/>
  <c r="AX354"/>
  <c r="BF354"/>
  <c r="BN354"/>
  <c r="BV354"/>
  <c r="CD354"/>
  <c r="CL354"/>
  <c r="CV354"/>
  <c r="DD354"/>
  <c r="DL354"/>
  <c r="DT354"/>
  <c r="EB354"/>
  <c r="EJ354"/>
  <c r="ER354"/>
  <c r="EZ354"/>
  <c r="FH354"/>
  <c r="FP354"/>
  <c r="FX354"/>
  <c r="GF354"/>
  <c r="GN354"/>
  <c r="GV354"/>
  <c r="BC354"/>
  <c r="CI354"/>
  <c r="DQ354"/>
  <c r="EW354"/>
  <c r="GC354"/>
  <c r="AU354"/>
  <c r="CA354"/>
  <c r="DI354"/>
  <c r="EO354"/>
  <c r="FU354"/>
  <c r="HA354"/>
  <c r="AM354"/>
  <c r="BS354"/>
  <c r="DA354"/>
  <c r="EG354"/>
  <c r="FM354"/>
  <c r="GS354"/>
  <c r="BK354"/>
  <c r="CS354"/>
  <c r="DY354"/>
  <c r="FE354"/>
  <c r="GK354"/>
  <c r="CN326"/>
  <c r="CO326"/>
  <c r="AK326"/>
  <c r="AO326"/>
  <c r="AS326"/>
  <c r="AW326"/>
  <c r="BA326"/>
  <c r="BE326"/>
  <c r="BI326"/>
  <c r="BM326"/>
  <c r="BQ326"/>
  <c r="BU326"/>
  <c r="BY326"/>
  <c r="CC326"/>
  <c r="CG326"/>
  <c r="CK326"/>
  <c r="CQ326"/>
  <c r="CU326"/>
  <c r="CY326"/>
  <c r="DC326"/>
  <c r="DG326"/>
  <c r="DK326"/>
  <c r="DO326"/>
  <c r="DS326"/>
  <c r="DW326"/>
  <c r="EA326"/>
  <c r="EE326"/>
  <c r="EI326"/>
  <c r="EM326"/>
  <c r="EQ326"/>
  <c r="EU326"/>
  <c r="EY326"/>
  <c r="FC326"/>
  <c r="FG326"/>
  <c r="FK326"/>
  <c r="FO326"/>
  <c r="FS326"/>
  <c r="FW326"/>
  <c r="GA326"/>
  <c r="GE326"/>
  <c r="GI326"/>
  <c r="GM326"/>
  <c r="GQ326"/>
  <c r="GU326"/>
  <c r="GY326"/>
  <c r="HC326"/>
  <c r="AJ326"/>
  <c r="AN326"/>
  <c r="AR326"/>
  <c r="AV326"/>
  <c r="AZ326"/>
  <c r="BD326"/>
  <c r="BH326"/>
  <c r="BL326"/>
  <c r="BP326"/>
  <c r="BT326"/>
  <c r="BX326"/>
  <c r="CB326"/>
  <c r="CF326"/>
  <c r="CJ326"/>
  <c r="CP326"/>
  <c r="CT326"/>
  <c r="CX326"/>
  <c r="DB326"/>
  <c r="DF326"/>
  <c r="DJ326"/>
  <c r="DN326"/>
  <c r="DR326"/>
  <c r="DV326"/>
  <c r="DZ326"/>
  <c r="ED326"/>
  <c r="EH326"/>
  <c r="EL326"/>
  <c r="EP326"/>
  <c r="ET326"/>
  <c r="EX326"/>
  <c r="FB326"/>
  <c r="FF326"/>
  <c r="FJ326"/>
  <c r="FN326"/>
  <c r="FR326"/>
  <c r="FV326"/>
  <c r="FZ326"/>
  <c r="GD326"/>
  <c r="GH326"/>
  <c r="GL326"/>
  <c r="GP326"/>
  <c r="GT326"/>
  <c r="GX326"/>
  <c r="HB326"/>
  <c r="AL326"/>
  <c r="AT326"/>
  <c r="BB326"/>
  <c r="BJ326"/>
  <c r="BR326"/>
  <c r="BZ326"/>
  <c r="CH326"/>
  <c r="CR326"/>
  <c r="CZ326"/>
  <c r="DH326"/>
  <c r="DP326"/>
  <c r="DX326"/>
  <c r="EF326"/>
  <c r="EN326"/>
  <c r="EV326"/>
  <c r="FD326"/>
  <c r="FL326"/>
  <c r="FT326"/>
  <c r="GB326"/>
  <c r="GJ326"/>
  <c r="GR326"/>
  <c r="GZ326"/>
  <c r="AQ326"/>
  <c r="AY326"/>
  <c r="BG326"/>
  <c r="BO326"/>
  <c r="BW326"/>
  <c r="CE326"/>
  <c r="CM326"/>
  <c r="CW326"/>
  <c r="DE326"/>
  <c r="DM326"/>
  <c r="DU326"/>
  <c r="EC326"/>
  <c r="EK326"/>
  <c r="ES326"/>
  <c r="FA326"/>
  <c r="FI326"/>
  <c r="FQ326"/>
  <c r="FY326"/>
  <c r="GG326"/>
  <c r="GO326"/>
  <c r="GW326"/>
  <c r="AP326"/>
  <c r="AX326"/>
  <c r="BF326"/>
  <c r="BN326"/>
  <c r="BV326"/>
  <c r="CD326"/>
  <c r="CL326"/>
  <c r="CV326"/>
  <c r="DD326"/>
  <c r="DL326"/>
  <c r="DT326"/>
  <c r="EB326"/>
  <c r="EJ326"/>
  <c r="ER326"/>
  <c r="EZ326"/>
  <c r="FH326"/>
  <c r="FP326"/>
  <c r="FX326"/>
  <c r="GF326"/>
  <c r="GN326"/>
  <c r="GV326"/>
  <c r="BC326"/>
  <c r="CI326"/>
  <c r="DQ326"/>
  <c r="EW326"/>
  <c r="GC326"/>
  <c r="AU326"/>
  <c r="CA326"/>
  <c r="DI326"/>
  <c r="EO326"/>
  <c r="FU326"/>
  <c r="HA326"/>
  <c r="AM326"/>
  <c r="BS326"/>
  <c r="DA326"/>
  <c r="EG326"/>
  <c r="FM326"/>
  <c r="GS326"/>
  <c r="BK326"/>
  <c r="CS326"/>
  <c r="DY326"/>
  <c r="FE326"/>
  <c r="GK326"/>
  <c r="CN297"/>
  <c r="CO297"/>
  <c r="AL297"/>
  <c r="AP297"/>
  <c r="AT297"/>
  <c r="AX297"/>
  <c r="BB297"/>
  <c r="BF297"/>
  <c r="BJ297"/>
  <c r="BN297"/>
  <c r="BR297"/>
  <c r="BV297"/>
  <c r="BZ297"/>
  <c r="CD297"/>
  <c r="CH297"/>
  <c r="CL297"/>
  <c r="CR297"/>
  <c r="CV297"/>
  <c r="CZ297"/>
  <c r="DD297"/>
  <c r="DH297"/>
  <c r="DL297"/>
  <c r="DP297"/>
  <c r="DT297"/>
  <c r="DX297"/>
  <c r="EB297"/>
  <c r="EF297"/>
  <c r="EJ297"/>
  <c r="EN297"/>
  <c r="ER297"/>
  <c r="EV297"/>
  <c r="EZ297"/>
  <c r="FD297"/>
  <c r="FH297"/>
  <c r="FL297"/>
  <c r="FP297"/>
  <c r="FT297"/>
  <c r="FX297"/>
  <c r="GB297"/>
  <c r="GF297"/>
  <c r="GJ297"/>
  <c r="GN297"/>
  <c r="GR297"/>
  <c r="GV297"/>
  <c r="GZ297"/>
  <c r="AM297"/>
  <c r="AR297"/>
  <c r="AW297"/>
  <c r="BC297"/>
  <c r="BH297"/>
  <c r="BM297"/>
  <c r="BS297"/>
  <c r="BX297"/>
  <c r="CC297"/>
  <c r="CI297"/>
  <c r="CP297"/>
  <c r="CU297"/>
  <c r="DA297"/>
  <c r="DF297"/>
  <c r="DK297"/>
  <c r="DQ297"/>
  <c r="DV297"/>
  <c r="EA297"/>
  <c r="EG297"/>
  <c r="EL297"/>
  <c r="EQ297"/>
  <c r="EW297"/>
  <c r="FB297"/>
  <c r="FG297"/>
  <c r="FM297"/>
  <c r="FR297"/>
  <c r="FW297"/>
  <c r="GC297"/>
  <c r="GH297"/>
  <c r="GM297"/>
  <c r="GS297"/>
  <c r="GX297"/>
  <c r="HC297"/>
  <c r="AK297"/>
  <c r="AQ297"/>
  <c r="AV297"/>
  <c r="BA297"/>
  <c r="BG297"/>
  <c r="BL297"/>
  <c r="BQ297"/>
  <c r="BW297"/>
  <c r="CB297"/>
  <c r="CG297"/>
  <c r="CM297"/>
  <c r="CT297"/>
  <c r="CY297"/>
  <c r="DE297"/>
  <c r="DJ297"/>
  <c r="DO297"/>
  <c r="DU297"/>
  <c r="DZ297"/>
  <c r="EE297"/>
  <c r="EK297"/>
  <c r="EP297"/>
  <c r="EU297"/>
  <c r="FA297"/>
  <c r="FF297"/>
  <c r="FK297"/>
  <c r="FQ297"/>
  <c r="FV297"/>
  <c r="GA297"/>
  <c r="GG297"/>
  <c r="GL297"/>
  <c r="GQ297"/>
  <c r="GW297"/>
  <c r="HB297"/>
  <c r="AJ297"/>
  <c r="AU297"/>
  <c r="BE297"/>
  <c r="BP297"/>
  <c r="CA297"/>
  <c r="CK297"/>
  <c r="CX297"/>
  <c r="DI297"/>
  <c r="DS297"/>
  <c r="ED297"/>
  <c r="EO297"/>
  <c r="EY297"/>
  <c r="FJ297"/>
  <c r="FU297"/>
  <c r="GE297"/>
  <c r="GP297"/>
  <c r="HA297"/>
  <c r="AS297"/>
  <c r="BD297"/>
  <c r="BO297"/>
  <c r="BY297"/>
  <c r="CJ297"/>
  <c r="CW297"/>
  <c r="DG297"/>
  <c r="DR297"/>
  <c r="EC297"/>
  <c r="EM297"/>
  <c r="EX297"/>
  <c r="FI297"/>
  <c r="FS297"/>
  <c r="GD297"/>
  <c r="GO297"/>
  <c r="GY297"/>
  <c r="AO297"/>
  <c r="AZ297"/>
  <c r="BK297"/>
  <c r="BU297"/>
  <c r="CF297"/>
  <c r="CS297"/>
  <c r="DC297"/>
  <c r="DN297"/>
  <c r="DY297"/>
  <c r="EI297"/>
  <c r="ET297"/>
  <c r="FE297"/>
  <c r="FO297"/>
  <c r="FZ297"/>
  <c r="GK297"/>
  <c r="GU297"/>
  <c r="AN297"/>
  <c r="AY297"/>
  <c r="BI297"/>
  <c r="BT297"/>
  <c r="CE297"/>
  <c r="CQ297"/>
  <c r="DB297"/>
  <c r="DM297"/>
  <c r="DW297"/>
  <c r="EH297"/>
  <c r="ES297"/>
  <c r="FC297"/>
  <c r="FN297"/>
  <c r="FY297"/>
  <c r="GI297"/>
  <c r="GT297"/>
  <c r="CN271"/>
  <c r="CO271"/>
  <c r="AL271"/>
  <c r="AP271"/>
  <c r="AT271"/>
  <c r="AX271"/>
  <c r="BB271"/>
  <c r="BF271"/>
  <c r="BJ271"/>
  <c r="BN271"/>
  <c r="BR271"/>
  <c r="BV271"/>
  <c r="BZ271"/>
  <c r="CD271"/>
  <c r="CH271"/>
  <c r="CL271"/>
  <c r="CR271"/>
  <c r="CV271"/>
  <c r="CZ271"/>
  <c r="DD271"/>
  <c r="DH271"/>
  <c r="DL271"/>
  <c r="DP271"/>
  <c r="DT271"/>
  <c r="DX271"/>
  <c r="EB271"/>
  <c r="EF271"/>
  <c r="EJ271"/>
  <c r="EN271"/>
  <c r="ER271"/>
  <c r="EV271"/>
  <c r="EZ271"/>
  <c r="FD271"/>
  <c r="FH271"/>
  <c r="FL271"/>
  <c r="FP271"/>
  <c r="FT271"/>
  <c r="FX271"/>
  <c r="GB271"/>
  <c r="GF271"/>
  <c r="GJ271"/>
  <c r="GN271"/>
  <c r="GR271"/>
  <c r="GV271"/>
  <c r="GZ271"/>
  <c r="AN271"/>
  <c r="AS271"/>
  <c r="AY271"/>
  <c r="BD271"/>
  <c r="BI271"/>
  <c r="BO271"/>
  <c r="BT271"/>
  <c r="BY271"/>
  <c r="CE271"/>
  <c r="CJ271"/>
  <c r="CQ271"/>
  <c r="CW271"/>
  <c r="DB271"/>
  <c r="DG271"/>
  <c r="DM271"/>
  <c r="DR271"/>
  <c r="DW271"/>
  <c r="EC271"/>
  <c r="EH271"/>
  <c r="EM271"/>
  <c r="ES271"/>
  <c r="EX271"/>
  <c r="FC271"/>
  <c r="FI271"/>
  <c r="FN271"/>
  <c r="FS271"/>
  <c r="FY271"/>
  <c r="GD271"/>
  <c r="GI271"/>
  <c r="GO271"/>
  <c r="GT271"/>
  <c r="GY271"/>
  <c r="AM271"/>
  <c r="AR271"/>
  <c r="AW271"/>
  <c r="BC271"/>
  <c r="BH271"/>
  <c r="BM271"/>
  <c r="BS271"/>
  <c r="BX271"/>
  <c r="CC271"/>
  <c r="CI271"/>
  <c r="CP271"/>
  <c r="CU271"/>
  <c r="DA271"/>
  <c r="DF271"/>
  <c r="DK271"/>
  <c r="DQ271"/>
  <c r="DV271"/>
  <c r="EA271"/>
  <c r="EG271"/>
  <c r="EL271"/>
  <c r="EQ271"/>
  <c r="EW271"/>
  <c r="FB271"/>
  <c r="FG271"/>
  <c r="FM271"/>
  <c r="FR271"/>
  <c r="FW271"/>
  <c r="GC271"/>
  <c r="GH271"/>
  <c r="GM271"/>
  <c r="GS271"/>
  <c r="GX271"/>
  <c r="HC271"/>
  <c r="AK271"/>
  <c r="AQ271"/>
  <c r="AV271"/>
  <c r="BA271"/>
  <c r="BG271"/>
  <c r="BL271"/>
  <c r="BQ271"/>
  <c r="BW271"/>
  <c r="CB271"/>
  <c r="CG271"/>
  <c r="CM271"/>
  <c r="CT271"/>
  <c r="CY271"/>
  <c r="DE271"/>
  <c r="DJ271"/>
  <c r="DO271"/>
  <c r="DU271"/>
  <c r="DZ271"/>
  <c r="EE271"/>
  <c r="EK271"/>
  <c r="EP271"/>
  <c r="EU271"/>
  <c r="FA271"/>
  <c r="FF271"/>
  <c r="FK271"/>
  <c r="FQ271"/>
  <c r="FV271"/>
  <c r="GA271"/>
  <c r="GG271"/>
  <c r="GL271"/>
  <c r="GQ271"/>
  <c r="GW271"/>
  <c r="HB271"/>
  <c r="AJ271"/>
  <c r="BE271"/>
  <c r="CA271"/>
  <c r="CX271"/>
  <c r="DS271"/>
  <c r="EO271"/>
  <c r="FJ271"/>
  <c r="GE271"/>
  <c r="HA271"/>
  <c r="AZ271"/>
  <c r="BU271"/>
  <c r="CS271"/>
  <c r="DN271"/>
  <c r="EI271"/>
  <c r="FE271"/>
  <c r="AU271"/>
  <c r="BP271"/>
  <c r="CK271"/>
  <c r="DI271"/>
  <c r="ED271"/>
  <c r="EY271"/>
  <c r="FU271"/>
  <c r="GP271"/>
  <c r="DC271"/>
  <c r="FZ271"/>
  <c r="CF271"/>
  <c r="FO271"/>
  <c r="BK271"/>
  <c r="ET271"/>
  <c r="GU271"/>
  <c r="AO271"/>
  <c r="DY271"/>
  <c r="GK271"/>
  <c r="CN213"/>
  <c r="CO213"/>
  <c r="AL213"/>
  <c r="AP213"/>
  <c r="AT213"/>
  <c r="AX213"/>
  <c r="BB213"/>
  <c r="BF213"/>
  <c r="BJ213"/>
  <c r="BN213"/>
  <c r="BR213"/>
  <c r="BV213"/>
  <c r="BZ213"/>
  <c r="CD213"/>
  <c r="CH213"/>
  <c r="CL213"/>
  <c r="CR213"/>
  <c r="CV213"/>
  <c r="CZ213"/>
  <c r="DD213"/>
  <c r="DH213"/>
  <c r="DL213"/>
  <c r="DP213"/>
  <c r="DT213"/>
  <c r="DX213"/>
  <c r="EB213"/>
  <c r="EF213"/>
  <c r="EJ213"/>
  <c r="EN213"/>
  <c r="ER213"/>
  <c r="EV213"/>
  <c r="EZ213"/>
  <c r="FD213"/>
  <c r="FH213"/>
  <c r="FL213"/>
  <c r="FP213"/>
  <c r="FT213"/>
  <c r="FX213"/>
  <c r="GB213"/>
  <c r="GF213"/>
  <c r="GJ213"/>
  <c r="GN213"/>
  <c r="GR213"/>
  <c r="GV213"/>
  <c r="GZ213"/>
  <c r="AK213"/>
  <c r="AO213"/>
  <c r="AS213"/>
  <c r="AW213"/>
  <c r="BA213"/>
  <c r="BE213"/>
  <c r="BI213"/>
  <c r="BM213"/>
  <c r="BQ213"/>
  <c r="BU213"/>
  <c r="BY213"/>
  <c r="CC213"/>
  <c r="CG213"/>
  <c r="CK213"/>
  <c r="CQ213"/>
  <c r="CU213"/>
  <c r="CY213"/>
  <c r="DC213"/>
  <c r="DG213"/>
  <c r="DK213"/>
  <c r="DO213"/>
  <c r="DS213"/>
  <c r="DW213"/>
  <c r="EA213"/>
  <c r="EE213"/>
  <c r="EI213"/>
  <c r="EM213"/>
  <c r="EQ213"/>
  <c r="EU213"/>
  <c r="EY213"/>
  <c r="FC213"/>
  <c r="FG213"/>
  <c r="FK213"/>
  <c r="FO213"/>
  <c r="FS213"/>
  <c r="FW213"/>
  <c r="GA213"/>
  <c r="GE213"/>
  <c r="GI213"/>
  <c r="GM213"/>
  <c r="GQ213"/>
  <c r="GU213"/>
  <c r="GY213"/>
  <c r="HC213"/>
  <c r="AQ213"/>
  <c r="AY213"/>
  <c r="BG213"/>
  <c r="BO213"/>
  <c r="BW213"/>
  <c r="CE213"/>
  <c r="CM213"/>
  <c r="CW213"/>
  <c r="DE213"/>
  <c r="DM213"/>
  <c r="DU213"/>
  <c r="EC213"/>
  <c r="EK213"/>
  <c r="ES213"/>
  <c r="FA213"/>
  <c r="FI213"/>
  <c r="FQ213"/>
  <c r="FY213"/>
  <c r="GG213"/>
  <c r="GO213"/>
  <c r="GW213"/>
  <c r="AN213"/>
  <c r="AV213"/>
  <c r="BD213"/>
  <c r="BL213"/>
  <c r="BT213"/>
  <c r="CB213"/>
  <c r="CJ213"/>
  <c r="CT213"/>
  <c r="DB213"/>
  <c r="DJ213"/>
  <c r="DR213"/>
  <c r="DZ213"/>
  <c r="EH213"/>
  <c r="EP213"/>
  <c r="EX213"/>
  <c r="FF213"/>
  <c r="FN213"/>
  <c r="FV213"/>
  <c r="GD213"/>
  <c r="GL213"/>
  <c r="GT213"/>
  <c r="HB213"/>
  <c r="AM213"/>
  <c r="AU213"/>
  <c r="BC213"/>
  <c r="BK213"/>
  <c r="BS213"/>
  <c r="CA213"/>
  <c r="CI213"/>
  <c r="CS213"/>
  <c r="DA213"/>
  <c r="DI213"/>
  <c r="DQ213"/>
  <c r="DY213"/>
  <c r="EG213"/>
  <c r="EO213"/>
  <c r="EW213"/>
  <c r="FE213"/>
  <c r="FM213"/>
  <c r="FU213"/>
  <c r="GC213"/>
  <c r="GK213"/>
  <c r="GS213"/>
  <c r="HA213"/>
  <c r="AJ213"/>
  <c r="BP213"/>
  <c r="CX213"/>
  <c r="ED213"/>
  <c r="FJ213"/>
  <c r="GP213"/>
  <c r="BH213"/>
  <c r="CP213"/>
  <c r="DV213"/>
  <c r="FB213"/>
  <c r="GH213"/>
  <c r="AZ213"/>
  <c r="CF213"/>
  <c r="DN213"/>
  <c r="ET213"/>
  <c r="FZ213"/>
  <c r="DF213"/>
  <c r="BX213"/>
  <c r="GX213"/>
  <c r="AR213"/>
  <c r="FR213"/>
  <c r="EL213"/>
  <c r="CN185"/>
  <c r="CO185"/>
  <c r="AL185"/>
  <c r="AP185"/>
  <c r="AT185"/>
  <c r="AX185"/>
  <c r="BB185"/>
  <c r="BF185"/>
  <c r="BJ185"/>
  <c r="BN185"/>
  <c r="BR185"/>
  <c r="BV185"/>
  <c r="BZ185"/>
  <c r="CD185"/>
  <c r="CH185"/>
  <c r="CL185"/>
  <c r="CR185"/>
  <c r="CV185"/>
  <c r="CZ185"/>
  <c r="DD185"/>
  <c r="DH185"/>
  <c r="DL185"/>
  <c r="DP185"/>
  <c r="DT185"/>
  <c r="DX185"/>
  <c r="EB185"/>
  <c r="EF185"/>
  <c r="EJ185"/>
  <c r="EN185"/>
  <c r="ER185"/>
  <c r="EV185"/>
  <c r="EZ185"/>
  <c r="FD185"/>
  <c r="FH185"/>
  <c r="FL185"/>
  <c r="FP185"/>
  <c r="FT185"/>
  <c r="FX185"/>
  <c r="GB185"/>
  <c r="GF185"/>
  <c r="GJ185"/>
  <c r="GN185"/>
  <c r="GR185"/>
  <c r="GV185"/>
  <c r="GZ185"/>
  <c r="AK185"/>
  <c r="AO185"/>
  <c r="AS185"/>
  <c r="AW185"/>
  <c r="BA185"/>
  <c r="BE185"/>
  <c r="BI185"/>
  <c r="BM185"/>
  <c r="BQ185"/>
  <c r="BU185"/>
  <c r="BY185"/>
  <c r="CC185"/>
  <c r="CG185"/>
  <c r="CK185"/>
  <c r="CQ185"/>
  <c r="CU185"/>
  <c r="CY185"/>
  <c r="DC185"/>
  <c r="DG185"/>
  <c r="DK185"/>
  <c r="DO185"/>
  <c r="DS185"/>
  <c r="DW185"/>
  <c r="EA185"/>
  <c r="EE185"/>
  <c r="EI185"/>
  <c r="EM185"/>
  <c r="EQ185"/>
  <c r="EU185"/>
  <c r="EY185"/>
  <c r="FC185"/>
  <c r="FG185"/>
  <c r="FK185"/>
  <c r="FO185"/>
  <c r="FS185"/>
  <c r="FW185"/>
  <c r="GA185"/>
  <c r="GE185"/>
  <c r="GI185"/>
  <c r="GM185"/>
  <c r="GQ185"/>
  <c r="GU185"/>
  <c r="GY185"/>
  <c r="HC185"/>
  <c r="AQ185"/>
  <c r="AY185"/>
  <c r="BG185"/>
  <c r="BO185"/>
  <c r="BW185"/>
  <c r="CE185"/>
  <c r="CM185"/>
  <c r="CW185"/>
  <c r="DE185"/>
  <c r="DM185"/>
  <c r="DU185"/>
  <c r="EC185"/>
  <c r="EK185"/>
  <c r="ES185"/>
  <c r="FA185"/>
  <c r="FI185"/>
  <c r="FQ185"/>
  <c r="FY185"/>
  <c r="GG185"/>
  <c r="GO185"/>
  <c r="GW185"/>
  <c r="AN185"/>
  <c r="AV185"/>
  <c r="BD185"/>
  <c r="BL185"/>
  <c r="BT185"/>
  <c r="CB185"/>
  <c r="CJ185"/>
  <c r="CT185"/>
  <c r="DB185"/>
  <c r="DJ185"/>
  <c r="DR185"/>
  <c r="DZ185"/>
  <c r="EH185"/>
  <c r="EP185"/>
  <c r="EX185"/>
  <c r="FF185"/>
  <c r="FN185"/>
  <c r="FV185"/>
  <c r="GD185"/>
  <c r="GL185"/>
  <c r="GT185"/>
  <c r="HB185"/>
  <c r="AM185"/>
  <c r="AU185"/>
  <c r="BC185"/>
  <c r="BK185"/>
  <c r="BS185"/>
  <c r="CA185"/>
  <c r="CI185"/>
  <c r="CS185"/>
  <c r="DA185"/>
  <c r="DI185"/>
  <c r="DQ185"/>
  <c r="DY185"/>
  <c r="EG185"/>
  <c r="EO185"/>
  <c r="EW185"/>
  <c r="FE185"/>
  <c r="FM185"/>
  <c r="FU185"/>
  <c r="GC185"/>
  <c r="GK185"/>
  <c r="GS185"/>
  <c r="HA185"/>
  <c r="AJ185"/>
  <c r="BP185"/>
  <c r="CX185"/>
  <c r="ED185"/>
  <c r="FJ185"/>
  <c r="GP185"/>
  <c r="BH185"/>
  <c r="CP185"/>
  <c r="DV185"/>
  <c r="FB185"/>
  <c r="GH185"/>
  <c r="AZ185"/>
  <c r="CF185"/>
  <c r="DN185"/>
  <c r="ET185"/>
  <c r="FZ185"/>
  <c r="AR185"/>
  <c r="FR185"/>
  <c r="EL185"/>
  <c r="DF185"/>
  <c r="BX185"/>
  <c r="GX185"/>
  <c r="CO155"/>
  <c r="CN155"/>
  <c r="AM155"/>
  <c r="AQ155"/>
  <c r="AU155"/>
  <c r="AY155"/>
  <c r="BC155"/>
  <c r="BG155"/>
  <c r="BK155"/>
  <c r="BO155"/>
  <c r="BS155"/>
  <c r="BW155"/>
  <c r="CA155"/>
  <c r="CE155"/>
  <c r="CI155"/>
  <c r="CM155"/>
  <c r="CS155"/>
  <c r="CW155"/>
  <c r="DA155"/>
  <c r="DE155"/>
  <c r="DI155"/>
  <c r="DM155"/>
  <c r="DQ155"/>
  <c r="DU155"/>
  <c r="DY155"/>
  <c r="EC155"/>
  <c r="EG155"/>
  <c r="EK155"/>
  <c r="EO155"/>
  <c r="ES155"/>
  <c r="EW155"/>
  <c r="FA155"/>
  <c r="FE155"/>
  <c r="FI155"/>
  <c r="FM155"/>
  <c r="FQ155"/>
  <c r="FU155"/>
  <c r="FY155"/>
  <c r="GC155"/>
  <c r="GG155"/>
  <c r="GK155"/>
  <c r="GO155"/>
  <c r="GS155"/>
  <c r="GW155"/>
  <c r="HA155"/>
  <c r="AN155"/>
  <c r="AS155"/>
  <c r="AX155"/>
  <c r="BD155"/>
  <c r="BI155"/>
  <c r="BN155"/>
  <c r="BT155"/>
  <c r="BY155"/>
  <c r="CD155"/>
  <c r="CJ155"/>
  <c r="CQ155"/>
  <c r="CV155"/>
  <c r="DB155"/>
  <c r="DG155"/>
  <c r="DL155"/>
  <c r="DR155"/>
  <c r="DW155"/>
  <c r="EB155"/>
  <c r="EH155"/>
  <c r="EM155"/>
  <c r="ER155"/>
  <c r="EX155"/>
  <c r="FC155"/>
  <c r="FH155"/>
  <c r="FN155"/>
  <c r="FS155"/>
  <c r="FX155"/>
  <c r="GD155"/>
  <c r="GI155"/>
  <c r="GN155"/>
  <c r="GT155"/>
  <c r="GY155"/>
  <c r="AL155"/>
  <c r="AR155"/>
  <c r="AW155"/>
  <c r="BB155"/>
  <c r="BH155"/>
  <c r="BM155"/>
  <c r="BR155"/>
  <c r="BX155"/>
  <c r="CC155"/>
  <c r="CH155"/>
  <c r="CP155"/>
  <c r="CU155"/>
  <c r="CZ155"/>
  <c r="DF155"/>
  <c r="DK155"/>
  <c r="DP155"/>
  <c r="DV155"/>
  <c r="EA155"/>
  <c r="EF155"/>
  <c r="EL155"/>
  <c r="EQ155"/>
  <c r="EV155"/>
  <c r="FB155"/>
  <c r="FG155"/>
  <c r="FL155"/>
  <c r="FR155"/>
  <c r="FW155"/>
  <c r="GB155"/>
  <c r="GH155"/>
  <c r="GM155"/>
  <c r="GR155"/>
  <c r="GX155"/>
  <c r="HC155"/>
  <c r="AJ155"/>
  <c r="AT155"/>
  <c r="BE155"/>
  <c r="BP155"/>
  <c r="BZ155"/>
  <c r="CK155"/>
  <c r="CX155"/>
  <c r="DH155"/>
  <c r="DS155"/>
  <c r="ED155"/>
  <c r="EN155"/>
  <c r="EY155"/>
  <c r="FJ155"/>
  <c r="FT155"/>
  <c r="GE155"/>
  <c r="GP155"/>
  <c r="GZ155"/>
  <c r="AP155"/>
  <c r="BA155"/>
  <c r="BL155"/>
  <c r="BV155"/>
  <c r="CG155"/>
  <c r="CT155"/>
  <c r="DD155"/>
  <c r="DO155"/>
  <c r="DZ155"/>
  <c r="EJ155"/>
  <c r="EU155"/>
  <c r="FF155"/>
  <c r="FP155"/>
  <c r="GA155"/>
  <c r="GL155"/>
  <c r="GV155"/>
  <c r="AO155"/>
  <c r="AZ155"/>
  <c r="BJ155"/>
  <c r="BU155"/>
  <c r="CF155"/>
  <c r="CR155"/>
  <c r="DC155"/>
  <c r="DN155"/>
  <c r="DX155"/>
  <c r="EI155"/>
  <c r="ET155"/>
  <c r="FD155"/>
  <c r="FO155"/>
  <c r="FZ155"/>
  <c r="GJ155"/>
  <c r="GU155"/>
  <c r="AK155"/>
  <c r="CB155"/>
  <c r="DT155"/>
  <c r="FK155"/>
  <c r="HB155"/>
  <c r="BQ155"/>
  <c r="DJ155"/>
  <c r="EZ155"/>
  <c r="GQ155"/>
  <c r="BF155"/>
  <c r="CY155"/>
  <c r="EP155"/>
  <c r="GF155"/>
  <c r="AV155"/>
  <c r="CL155"/>
  <c r="EE155"/>
  <c r="FV155"/>
  <c r="CO127"/>
  <c r="CN127"/>
  <c r="AM127"/>
  <c r="AQ127"/>
  <c r="AU127"/>
  <c r="AY127"/>
  <c r="BC127"/>
  <c r="BG127"/>
  <c r="BK127"/>
  <c r="BO127"/>
  <c r="BS127"/>
  <c r="BW127"/>
  <c r="CA127"/>
  <c r="CE127"/>
  <c r="CI127"/>
  <c r="CM127"/>
  <c r="CS127"/>
  <c r="CW127"/>
  <c r="DA127"/>
  <c r="DE127"/>
  <c r="DI127"/>
  <c r="DM127"/>
  <c r="DQ127"/>
  <c r="DU127"/>
  <c r="DY127"/>
  <c r="EC127"/>
  <c r="EG127"/>
  <c r="EK127"/>
  <c r="EO127"/>
  <c r="ES127"/>
  <c r="EW127"/>
  <c r="FA127"/>
  <c r="FE127"/>
  <c r="FI127"/>
  <c r="FM127"/>
  <c r="FQ127"/>
  <c r="FU127"/>
  <c r="FY127"/>
  <c r="GC127"/>
  <c r="GG127"/>
  <c r="GK127"/>
  <c r="GO127"/>
  <c r="GS127"/>
  <c r="GW127"/>
  <c r="HA127"/>
  <c r="AJ127"/>
  <c r="AO127"/>
  <c r="AT127"/>
  <c r="AZ127"/>
  <c r="BE127"/>
  <c r="BJ127"/>
  <c r="BP127"/>
  <c r="BU127"/>
  <c r="BZ127"/>
  <c r="CF127"/>
  <c r="CK127"/>
  <c r="CR127"/>
  <c r="CX127"/>
  <c r="DC127"/>
  <c r="DH127"/>
  <c r="DN127"/>
  <c r="DS127"/>
  <c r="DX127"/>
  <c r="ED127"/>
  <c r="EI127"/>
  <c r="EN127"/>
  <c r="ET127"/>
  <c r="EY127"/>
  <c r="FD127"/>
  <c r="FJ127"/>
  <c r="FO127"/>
  <c r="FT127"/>
  <c r="FZ127"/>
  <c r="GE127"/>
  <c r="GJ127"/>
  <c r="GP127"/>
  <c r="GU127"/>
  <c r="GZ127"/>
  <c r="AN127"/>
  <c r="AS127"/>
  <c r="AX127"/>
  <c r="BD127"/>
  <c r="BI127"/>
  <c r="BN127"/>
  <c r="BT127"/>
  <c r="BY127"/>
  <c r="CD127"/>
  <c r="CJ127"/>
  <c r="CQ127"/>
  <c r="CV127"/>
  <c r="DB127"/>
  <c r="DG127"/>
  <c r="DL127"/>
  <c r="DR127"/>
  <c r="DW127"/>
  <c r="EB127"/>
  <c r="EH127"/>
  <c r="EM127"/>
  <c r="ER127"/>
  <c r="EX127"/>
  <c r="FC127"/>
  <c r="FH127"/>
  <c r="FN127"/>
  <c r="FS127"/>
  <c r="FX127"/>
  <c r="GD127"/>
  <c r="GI127"/>
  <c r="GN127"/>
  <c r="GT127"/>
  <c r="GY127"/>
  <c r="AL127"/>
  <c r="AR127"/>
  <c r="AW127"/>
  <c r="BB127"/>
  <c r="BH127"/>
  <c r="BM127"/>
  <c r="BR127"/>
  <c r="BX127"/>
  <c r="CC127"/>
  <c r="CH127"/>
  <c r="CP127"/>
  <c r="CU127"/>
  <c r="CZ127"/>
  <c r="DF127"/>
  <c r="DK127"/>
  <c r="DP127"/>
  <c r="DV127"/>
  <c r="EA127"/>
  <c r="EF127"/>
  <c r="EL127"/>
  <c r="EQ127"/>
  <c r="EV127"/>
  <c r="FB127"/>
  <c r="FG127"/>
  <c r="FL127"/>
  <c r="FR127"/>
  <c r="FW127"/>
  <c r="GB127"/>
  <c r="GH127"/>
  <c r="GM127"/>
  <c r="GR127"/>
  <c r="GX127"/>
  <c r="HC127"/>
  <c r="AP127"/>
  <c r="BL127"/>
  <c r="CG127"/>
  <c r="DD127"/>
  <c r="DZ127"/>
  <c r="EU127"/>
  <c r="FP127"/>
  <c r="GL127"/>
  <c r="AK127"/>
  <c r="BF127"/>
  <c r="CB127"/>
  <c r="CY127"/>
  <c r="DT127"/>
  <c r="EP127"/>
  <c r="FK127"/>
  <c r="GF127"/>
  <c r="HB127"/>
  <c r="BA127"/>
  <c r="BV127"/>
  <c r="CT127"/>
  <c r="DO127"/>
  <c r="EJ127"/>
  <c r="FF127"/>
  <c r="GA127"/>
  <c r="GV127"/>
  <c r="DJ127"/>
  <c r="GQ127"/>
  <c r="CL127"/>
  <c r="FV127"/>
  <c r="BQ127"/>
  <c r="EZ127"/>
  <c r="AV127"/>
  <c r="EE127"/>
  <c r="CO100"/>
  <c r="CN100"/>
  <c r="AM100"/>
  <c r="AQ100"/>
  <c r="AU100"/>
  <c r="AY100"/>
  <c r="BC100"/>
  <c r="BG100"/>
  <c r="BK100"/>
  <c r="BO100"/>
  <c r="BS100"/>
  <c r="BW100"/>
  <c r="CA100"/>
  <c r="CE100"/>
  <c r="CI100"/>
  <c r="CM100"/>
  <c r="CS100"/>
  <c r="CW100"/>
  <c r="DA100"/>
  <c r="DE100"/>
  <c r="DI100"/>
  <c r="DM100"/>
  <c r="DQ100"/>
  <c r="DU100"/>
  <c r="DY100"/>
  <c r="EC100"/>
  <c r="EG100"/>
  <c r="EK100"/>
  <c r="EO100"/>
  <c r="ES100"/>
  <c r="EW100"/>
  <c r="FA100"/>
  <c r="FE100"/>
  <c r="FI100"/>
  <c r="FM100"/>
  <c r="FQ100"/>
  <c r="FU100"/>
  <c r="FY100"/>
  <c r="GC100"/>
  <c r="GG100"/>
  <c r="GK100"/>
  <c r="GO100"/>
  <c r="GS100"/>
  <c r="GW100"/>
  <c r="HA100"/>
  <c r="AL100"/>
  <c r="AP100"/>
  <c r="AT100"/>
  <c r="AX100"/>
  <c r="BB100"/>
  <c r="BF100"/>
  <c r="BJ100"/>
  <c r="BN100"/>
  <c r="BR100"/>
  <c r="BV100"/>
  <c r="BZ100"/>
  <c r="CD100"/>
  <c r="CH100"/>
  <c r="CL100"/>
  <c r="CR100"/>
  <c r="CV100"/>
  <c r="CZ100"/>
  <c r="DD100"/>
  <c r="DH100"/>
  <c r="DL100"/>
  <c r="DP100"/>
  <c r="DT100"/>
  <c r="DX100"/>
  <c r="EB100"/>
  <c r="EF100"/>
  <c r="EJ100"/>
  <c r="EN100"/>
  <c r="ER100"/>
  <c r="EV100"/>
  <c r="EZ100"/>
  <c r="FD100"/>
  <c r="FH100"/>
  <c r="FL100"/>
  <c r="FP100"/>
  <c r="FT100"/>
  <c r="FX100"/>
  <c r="GB100"/>
  <c r="GF100"/>
  <c r="GJ100"/>
  <c r="GN100"/>
  <c r="GR100"/>
  <c r="GV100"/>
  <c r="GZ100"/>
  <c r="AJ100"/>
  <c r="AR100"/>
  <c r="AZ100"/>
  <c r="BH100"/>
  <c r="BP100"/>
  <c r="BX100"/>
  <c r="CF100"/>
  <c r="CP100"/>
  <c r="CX100"/>
  <c r="DF100"/>
  <c r="DN100"/>
  <c r="DV100"/>
  <c r="ED100"/>
  <c r="EL100"/>
  <c r="ET100"/>
  <c r="FB100"/>
  <c r="FJ100"/>
  <c r="FR100"/>
  <c r="FZ100"/>
  <c r="GH100"/>
  <c r="GP100"/>
  <c r="GX100"/>
  <c r="AO100"/>
  <c r="AW100"/>
  <c r="BE100"/>
  <c r="BM100"/>
  <c r="BU100"/>
  <c r="CC100"/>
  <c r="CK100"/>
  <c r="CU100"/>
  <c r="DC100"/>
  <c r="DK100"/>
  <c r="DS100"/>
  <c r="EA100"/>
  <c r="EI100"/>
  <c r="EQ100"/>
  <c r="EY100"/>
  <c r="FG100"/>
  <c r="FO100"/>
  <c r="FW100"/>
  <c r="GE100"/>
  <c r="GM100"/>
  <c r="GU100"/>
  <c r="HC100"/>
  <c r="AN100"/>
  <c r="AV100"/>
  <c r="BD100"/>
  <c r="BL100"/>
  <c r="BT100"/>
  <c r="CB100"/>
  <c r="CJ100"/>
  <c r="CT100"/>
  <c r="DB100"/>
  <c r="DJ100"/>
  <c r="DR100"/>
  <c r="DZ100"/>
  <c r="EH100"/>
  <c r="EP100"/>
  <c r="EX100"/>
  <c r="FF100"/>
  <c r="FN100"/>
  <c r="FV100"/>
  <c r="GD100"/>
  <c r="GL100"/>
  <c r="GT100"/>
  <c r="HB100"/>
  <c r="AK100"/>
  <c r="BQ100"/>
  <c r="CY100"/>
  <c r="EE100"/>
  <c r="FK100"/>
  <c r="GQ100"/>
  <c r="BI100"/>
  <c r="CQ100"/>
  <c r="DW100"/>
  <c r="FC100"/>
  <c r="GI100"/>
  <c r="BA100"/>
  <c r="CG100"/>
  <c r="DO100"/>
  <c r="EU100"/>
  <c r="GA100"/>
  <c r="AS100"/>
  <c r="FS100"/>
  <c r="EM100"/>
  <c r="DG100"/>
  <c r="BY100"/>
  <c r="GY100"/>
  <c r="CO72"/>
  <c r="CN72"/>
  <c r="AK72"/>
  <c r="AO72"/>
  <c r="AS72"/>
  <c r="AW72"/>
  <c r="BA72"/>
  <c r="BE72"/>
  <c r="BI72"/>
  <c r="BM72"/>
  <c r="BQ72"/>
  <c r="BU72"/>
  <c r="BY72"/>
  <c r="CC72"/>
  <c r="CG72"/>
  <c r="CK72"/>
  <c r="CQ72"/>
  <c r="CU72"/>
  <c r="CY72"/>
  <c r="DC72"/>
  <c r="DG72"/>
  <c r="DK72"/>
  <c r="DO72"/>
  <c r="DS72"/>
  <c r="DW72"/>
  <c r="EA72"/>
  <c r="EE72"/>
  <c r="EI72"/>
  <c r="EM72"/>
  <c r="EQ72"/>
  <c r="EU72"/>
  <c r="EY72"/>
  <c r="FC72"/>
  <c r="FG72"/>
  <c r="FK72"/>
  <c r="FO72"/>
  <c r="FS72"/>
  <c r="FW72"/>
  <c r="GA72"/>
  <c r="GE72"/>
  <c r="GI72"/>
  <c r="GM72"/>
  <c r="GQ72"/>
  <c r="GU72"/>
  <c r="GY72"/>
  <c r="HC72"/>
  <c r="AN72"/>
  <c r="AT72"/>
  <c r="AY72"/>
  <c r="BD72"/>
  <c r="BJ72"/>
  <c r="BO72"/>
  <c r="BT72"/>
  <c r="BZ72"/>
  <c r="CE72"/>
  <c r="CJ72"/>
  <c r="CR72"/>
  <c r="CW72"/>
  <c r="DB72"/>
  <c r="DH72"/>
  <c r="DM72"/>
  <c r="DR72"/>
  <c r="DX72"/>
  <c r="EC72"/>
  <c r="EH72"/>
  <c r="EN72"/>
  <c r="ES72"/>
  <c r="EX72"/>
  <c r="FD72"/>
  <c r="FI72"/>
  <c r="FN72"/>
  <c r="FT72"/>
  <c r="FY72"/>
  <c r="GD72"/>
  <c r="GJ72"/>
  <c r="GO72"/>
  <c r="GT72"/>
  <c r="GZ72"/>
  <c r="AM72"/>
  <c r="AR72"/>
  <c r="AX72"/>
  <c r="BC72"/>
  <c r="BH72"/>
  <c r="BN72"/>
  <c r="BS72"/>
  <c r="BX72"/>
  <c r="CD72"/>
  <c r="CI72"/>
  <c r="CP72"/>
  <c r="CV72"/>
  <c r="DA72"/>
  <c r="DF72"/>
  <c r="DL72"/>
  <c r="DQ72"/>
  <c r="DV72"/>
  <c r="EB72"/>
  <c r="EG72"/>
  <c r="EL72"/>
  <c r="ER72"/>
  <c r="EW72"/>
  <c r="FB72"/>
  <c r="FH72"/>
  <c r="FM72"/>
  <c r="FR72"/>
  <c r="FX72"/>
  <c r="GC72"/>
  <c r="GH72"/>
  <c r="GN72"/>
  <c r="GS72"/>
  <c r="GX72"/>
  <c r="AP72"/>
  <c r="AZ72"/>
  <c r="BK72"/>
  <c r="BV72"/>
  <c r="CF72"/>
  <c r="CS72"/>
  <c r="DD72"/>
  <c r="DN72"/>
  <c r="DY72"/>
  <c r="EJ72"/>
  <c r="ET72"/>
  <c r="FE72"/>
  <c r="FP72"/>
  <c r="FZ72"/>
  <c r="GK72"/>
  <c r="GV72"/>
  <c r="AL72"/>
  <c r="AV72"/>
  <c r="BG72"/>
  <c r="BR72"/>
  <c r="CB72"/>
  <c r="CM72"/>
  <c r="CZ72"/>
  <c r="DJ72"/>
  <c r="DU72"/>
  <c r="EF72"/>
  <c r="EP72"/>
  <c r="FA72"/>
  <c r="FL72"/>
  <c r="FV72"/>
  <c r="GG72"/>
  <c r="GR72"/>
  <c r="HB72"/>
  <c r="AJ72"/>
  <c r="AU72"/>
  <c r="BF72"/>
  <c r="BP72"/>
  <c r="CA72"/>
  <c r="CL72"/>
  <c r="CX72"/>
  <c r="DI72"/>
  <c r="DT72"/>
  <c r="ED72"/>
  <c r="EO72"/>
  <c r="EZ72"/>
  <c r="FJ72"/>
  <c r="FU72"/>
  <c r="GF72"/>
  <c r="GP72"/>
  <c r="HA72"/>
  <c r="AQ72"/>
  <c r="CH72"/>
  <c r="DZ72"/>
  <c r="FQ72"/>
  <c r="BW72"/>
  <c r="DP72"/>
  <c r="FF72"/>
  <c r="GW72"/>
  <c r="BL72"/>
  <c r="DE72"/>
  <c r="EV72"/>
  <c r="GL72"/>
  <c r="EK72"/>
  <c r="CT72"/>
  <c r="BB72"/>
  <c r="GB72"/>
  <c r="CO46"/>
  <c r="CN46"/>
  <c r="AK46"/>
  <c r="AO46"/>
  <c r="AS46"/>
  <c r="AW46"/>
  <c r="BA46"/>
  <c r="BE46"/>
  <c r="BI46"/>
  <c r="BM46"/>
  <c r="BQ46"/>
  <c r="BU46"/>
  <c r="BY46"/>
  <c r="CC46"/>
  <c r="CG46"/>
  <c r="CK46"/>
  <c r="CQ46"/>
  <c r="CU46"/>
  <c r="CY46"/>
  <c r="DC46"/>
  <c r="DG46"/>
  <c r="DK46"/>
  <c r="DO46"/>
  <c r="DS46"/>
  <c r="DW46"/>
  <c r="EA46"/>
  <c r="EE46"/>
  <c r="EI46"/>
  <c r="EM46"/>
  <c r="EQ46"/>
  <c r="EU46"/>
  <c r="EY46"/>
  <c r="FC46"/>
  <c r="FG46"/>
  <c r="FK46"/>
  <c r="FO46"/>
  <c r="FS46"/>
  <c r="FW46"/>
  <c r="GA46"/>
  <c r="GE46"/>
  <c r="GI46"/>
  <c r="GM46"/>
  <c r="GQ46"/>
  <c r="GU46"/>
  <c r="GY46"/>
  <c r="HC46"/>
  <c r="AJ46"/>
  <c r="AN46"/>
  <c r="AR46"/>
  <c r="AV46"/>
  <c r="AZ46"/>
  <c r="BD46"/>
  <c r="BH46"/>
  <c r="BL46"/>
  <c r="BP46"/>
  <c r="BT46"/>
  <c r="BX46"/>
  <c r="CB46"/>
  <c r="CF46"/>
  <c r="CJ46"/>
  <c r="CP46"/>
  <c r="CT46"/>
  <c r="CX46"/>
  <c r="DB46"/>
  <c r="DF46"/>
  <c r="DJ46"/>
  <c r="DN46"/>
  <c r="DR46"/>
  <c r="DV46"/>
  <c r="DZ46"/>
  <c r="ED46"/>
  <c r="EH46"/>
  <c r="EL46"/>
  <c r="EP46"/>
  <c r="ET46"/>
  <c r="EX46"/>
  <c r="FB46"/>
  <c r="FF46"/>
  <c r="FJ46"/>
  <c r="FN46"/>
  <c r="FR46"/>
  <c r="FV46"/>
  <c r="FZ46"/>
  <c r="GD46"/>
  <c r="GH46"/>
  <c r="GL46"/>
  <c r="GP46"/>
  <c r="GT46"/>
  <c r="GX46"/>
  <c r="HB46"/>
  <c r="AL46"/>
  <c r="AT46"/>
  <c r="BB46"/>
  <c r="BJ46"/>
  <c r="BR46"/>
  <c r="BZ46"/>
  <c r="CH46"/>
  <c r="CR46"/>
  <c r="CZ46"/>
  <c r="DH46"/>
  <c r="DP46"/>
  <c r="DX46"/>
  <c r="EF46"/>
  <c r="EN46"/>
  <c r="EV46"/>
  <c r="AQ46"/>
  <c r="AY46"/>
  <c r="BG46"/>
  <c r="BO46"/>
  <c r="BW46"/>
  <c r="CE46"/>
  <c r="CM46"/>
  <c r="CW46"/>
  <c r="DE46"/>
  <c r="DM46"/>
  <c r="DU46"/>
  <c r="EC46"/>
  <c r="EK46"/>
  <c r="ES46"/>
  <c r="FA46"/>
  <c r="FI46"/>
  <c r="FQ46"/>
  <c r="FY46"/>
  <c r="GG46"/>
  <c r="GO46"/>
  <c r="GW46"/>
  <c r="AP46"/>
  <c r="AX46"/>
  <c r="BF46"/>
  <c r="BN46"/>
  <c r="BV46"/>
  <c r="CD46"/>
  <c r="CL46"/>
  <c r="CV46"/>
  <c r="DD46"/>
  <c r="DL46"/>
  <c r="DT46"/>
  <c r="EB46"/>
  <c r="EJ46"/>
  <c r="ER46"/>
  <c r="EZ46"/>
  <c r="FH46"/>
  <c r="FP46"/>
  <c r="FX46"/>
  <c r="GF46"/>
  <c r="GN46"/>
  <c r="GV46"/>
  <c r="BK46"/>
  <c r="CS46"/>
  <c r="DY46"/>
  <c r="FD46"/>
  <c r="FT46"/>
  <c r="GJ46"/>
  <c r="GZ46"/>
  <c r="BC46"/>
  <c r="CI46"/>
  <c r="DQ46"/>
  <c r="EW46"/>
  <c r="FM46"/>
  <c r="GC46"/>
  <c r="GS46"/>
  <c r="AU46"/>
  <c r="CA46"/>
  <c r="DI46"/>
  <c r="EO46"/>
  <c r="FL46"/>
  <c r="GB46"/>
  <c r="GR46"/>
  <c r="DA46"/>
  <c r="GK46"/>
  <c r="BS46"/>
  <c r="FU46"/>
  <c r="AM46"/>
  <c r="FE46"/>
  <c r="HA46"/>
  <c r="EG46"/>
  <c r="CO260"/>
  <c r="CN260"/>
  <c r="AJ260"/>
  <c r="AN260"/>
  <c r="AR260"/>
  <c r="AV260"/>
  <c r="AZ260"/>
  <c r="BD260"/>
  <c r="BH260"/>
  <c r="BL260"/>
  <c r="BP260"/>
  <c r="BT260"/>
  <c r="BX260"/>
  <c r="CB260"/>
  <c r="CF260"/>
  <c r="CJ260"/>
  <c r="CP260"/>
  <c r="CT260"/>
  <c r="CX260"/>
  <c r="DB260"/>
  <c r="DF260"/>
  <c r="DJ260"/>
  <c r="DN260"/>
  <c r="DR260"/>
  <c r="DV260"/>
  <c r="DZ260"/>
  <c r="ED260"/>
  <c r="EH260"/>
  <c r="EL260"/>
  <c r="EP260"/>
  <c r="ET260"/>
  <c r="EX260"/>
  <c r="FB260"/>
  <c r="FF260"/>
  <c r="FJ260"/>
  <c r="FN260"/>
  <c r="FR260"/>
  <c r="FV260"/>
  <c r="FZ260"/>
  <c r="GD260"/>
  <c r="GH260"/>
  <c r="GL260"/>
  <c r="GP260"/>
  <c r="GT260"/>
  <c r="GX260"/>
  <c r="HB260"/>
  <c r="AM260"/>
  <c r="AS260"/>
  <c r="AX260"/>
  <c r="BC260"/>
  <c r="BI260"/>
  <c r="BN260"/>
  <c r="BS260"/>
  <c r="BY260"/>
  <c r="CD260"/>
  <c r="CI260"/>
  <c r="CQ260"/>
  <c r="CV260"/>
  <c r="DA260"/>
  <c r="DG260"/>
  <c r="DL260"/>
  <c r="DQ260"/>
  <c r="DW260"/>
  <c r="EB260"/>
  <c r="EG260"/>
  <c r="EM260"/>
  <c r="ER260"/>
  <c r="EW260"/>
  <c r="FC260"/>
  <c r="FH260"/>
  <c r="FM260"/>
  <c r="FS260"/>
  <c r="FX260"/>
  <c r="GC260"/>
  <c r="GI260"/>
  <c r="GN260"/>
  <c r="GS260"/>
  <c r="GY260"/>
  <c r="AL260"/>
  <c r="AQ260"/>
  <c r="AW260"/>
  <c r="BB260"/>
  <c r="BG260"/>
  <c r="BM260"/>
  <c r="BR260"/>
  <c r="BW260"/>
  <c r="CC260"/>
  <c r="CH260"/>
  <c r="CM260"/>
  <c r="CU260"/>
  <c r="CZ260"/>
  <c r="DE260"/>
  <c r="DK260"/>
  <c r="DP260"/>
  <c r="DU260"/>
  <c r="EA260"/>
  <c r="EF260"/>
  <c r="EK260"/>
  <c r="EQ260"/>
  <c r="EV260"/>
  <c r="FA260"/>
  <c r="FG260"/>
  <c r="FL260"/>
  <c r="FQ260"/>
  <c r="FW260"/>
  <c r="GB260"/>
  <c r="GG260"/>
  <c r="GM260"/>
  <c r="GR260"/>
  <c r="GW260"/>
  <c r="HC260"/>
  <c r="AK260"/>
  <c r="AP260"/>
  <c r="AU260"/>
  <c r="BA260"/>
  <c r="BF260"/>
  <c r="BK260"/>
  <c r="BQ260"/>
  <c r="BV260"/>
  <c r="CA260"/>
  <c r="CG260"/>
  <c r="CL260"/>
  <c r="CS260"/>
  <c r="CY260"/>
  <c r="DD260"/>
  <c r="DI260"/>
  <c r="DO260"/>
  <c r="DT260"/>
  <c r="DY260"/>
  <c r="EE260"/>
  <c r="EJ260"/>
  <c r="EO260"/>
  <c r="EU260"/>
  <c r="EZ260"/>
  <c r="FE260"/>
  <c r="FK260"/>
  <c r="FP260"/>
  <c r="FU260"/>
  <c r="GA260"/>
  <c r="GF260"/>
  <c r="GK260"/>
  <c r="GQ260"/>
  <c r="GV260"/>
  <c r="HA260"/>
  <c r="AT260"/>
  <c r="BO260"/>
  <c r="CK260"/>
  <c r="DH260"/>
  <c r="EC260"/>
  <c r="EY260"/>
  <c r="FT260"/>
  <c r="GO260"/>
  <c r="AO260"/>
  <c r="BJ260"/>
  <c r="CE260"/>
  <c r="DC260"/>
  <c r="DX260"/>
  <c r="ES260"/>
  <c r="FO260"/>
  <c r="GJ260"/>
  <c r="BE260"/>
  <c r="BZ260"/>
  <c r="CW260"/>
  <c r="DS260"/>
  <c r="EN260"/>
  <c r="FI260"/>
  <c r="GE260"/>
  <c r="GZ260"/>
  <c r="DM260"/>
  <c r="GU260"/>
  <c r="CR260"/>
  <c r="FY260"/>
  <c r="BU260"/>
  <c r="FD260"/>
  <c r="AY260"/>
  <c r="EI260"/>
  <c r="CO198"/>
  <c r="CN198"/>
  <c r="AJ198"/>
  <c r="AN198"/>
  <c r="AR198"/>
  <c r="AV198"/>
  <c r="AZ198"/>
  <c r="BD198"/>
  <c r="BH198"/>
  <c r="BL198"/>
  <c r="BP198"/>
  <c r="BT198"/>
  <c r="BX198"/>
  <c r="CB198"/>
  <c r="CF198"/>
  <c r="CJ198"/>
  <c r="CP198"/>
  <c r="CT198"/>
  <c r="CX198"/>
  <c r="DB198"/>
  <c r="DF198"/>
  <c r="DJ198"/>
  <c r="DN198"/>
  <c r="DR198"/>
  <c r="DV198"/>
  <c r="DZ198"/>
  <c r="ED198"/>
  <c r="EH198"/>
  <c r="EL198"/>
  <c r="EP198"/>
  <c r="ET198"/>
  <c r="EX198"/>
  <c r="FB198"/>
  <c r="FF198"/>
  <c r="FJ198"/>
  <c r="FN198"/>
  <c r="FR198"/>
  <c r="FV198"/>
  <c r="FZ198"/>
  <c r="GD198"/>
  <c r="GH198"/>
  <c r="GL198"/>
  <c r="GP198"/>
  <c r="GT198"/>
  <c r="GX198"/>
  <c r="HB198"/>
  <c r="AM198"/>
  <c r="AQ198"/>
  <c r="AU198"/>
  <c r="AY198"/>
  <c r="BC198"/>
  <c r="BG198"/>
  <c r="BK198"/>
  <c r="BO198"/>
  <c r="BS198"/>
  <c r="BW198"/>
  <c r="CA198"/>
  <c r="CE198"/>
  <c r="CI198"/>
  <c r="CM198"/>
  <c r="CS198"/>
  <c r="CW198"/>
  <c r="DA198"/>
  <c r="DE198"/>
  <c r="DI198"/>
  <c r="DM198"/>
  <c r="DQ198"/>
  <c r="DU198"/>
  <c r="DY198"/>
  <c r="EC198"/>
  <c r="EG198"/>
  <c r="EK198"/>
  <c r="EO198"/>
  <c r="ES198"/>
  <c r="EW198"/>
  <c r="FA198"/>
  <c r="FE198"/>
  <c r="FI198"/>
  <c r="FM198"/>
  <c r="FQ198"/>
  <c r="FU198"/>
  <c r="FY198"/>
  <c r="GC198"/>
  <c r="GG198"/>
  <c r="GK198"/>
  <c r="GO198"/>
  <c r="GS198"/>
  <c r="GW198"/>
  <c r="HA198"/>
  <c r="AK198"/>
  <c r="AS198"/>
  <c r="BA198"/>
  <c r="BI198"/>
  <c r="BQ198"/>
  <c r="BY198"/>
  <c r="CG198"/>
  <c r="CQ198"/>
  <c r="CY198"/>
  <c r="DG198"/>
  <c r="DO198"/>
  <c r="DW198"/>
  <c r="EE198"/>
  <c r="EM198"/>
  <c r="EU198"/>
  <c r="FC198"/>
  <c r="FK198"/>
  <c r="FS198"/>
  <c r="GA198"/>
  <c r="GI198"/>
  <c r="GQ198"/>
  <c r="GY198"/>
  <c r="AP198"/>
  <c r="AX198"/>
  <c r="BF198"/>
  <c r="BN198"/>
  <c r="BV198"/>
  <c r="CD198"/>
  <c r="CL198"/>
  <c r="CV198"/>
  <c r="DD198"/>
  <c r="DL198"/>
  <c r="DT198"/>
  <c r="EB198"/>
  <c r="EJ198"/>
  <c r="ER198"/>
  <c r="EZ198"/>
  <c r="FH198"/>
  <c r="FP198"/>
  <c r="FX198"/>
  <c r="GF198"/>
  <c r="GN198"/>
  <c r="GV198"/>
  <c r="AO198"/>
  <c r="AW198"/>
  <c r="BE198"/>
  <c r="BM198"/>
  <c r="BU198"/>
  <c r="CC198"/>
  <c r="CK198"/>
  <c r="CU198"/>
  <c r="DC198"/>
  <c r="DK198"/>
  <c r="DS198"/>
  <c r="EA198"/>
  <c r="EI198"/>
  <c r="EQ198"/>
  <c r="EY198"/>
  <c r="FG198"/>
  <c r="FO198"/>
  <c r="FW198"/>
  <c r="GE198"/>
  <c r="GM198"/>
  <c r="GU198"/>
  <c r="HC198"/>
  <c r="BB198"/>
  <c r="CH198"/>
  <c r="DP198"/>
  <c r="EV198"/>
  <c r="GB198"/>
  <c r="AT198"/>
  <c r="BZ198"/>
  <c r="DH198"/>
  <c r="EN198"/>
  <c r="FT198"/>
  <c r="GZ198"/>
  <c r="AL198"/>
  <c r="BR198"/>
  <c r="CZ198"/>
  <c r="EF198"/>
  <c r="FL198"/>
  <c r="GR198"/>
  <c r="BJ198"/>
  <c r="GJ198"/>
  <c r="FD198"/>
  <c r="DX198"/>
  <c r="CR198"/>
  <c r="CO166"/>
  <c r="CN166"/>
  <c r="AK166"/>
  <c r="AO166"/>
  <c r="AS166"/>
  <c r="AW166"/>
  <c r="BA166"/>
  <c r="BE166"/>
  <c r="BI166"/>
  <c r="BM166"/>
  <c r="BQ166"/>
  <c r="BU166"/>
  <c r="BY166"/>
  <c r="CC166"/>
  <c r="CG166"/>
  <c r="CK166"/>
  <c r="CQ166"/>
  <c r="CU166"/>
  <c r="CY166"/>
  <c r="DC166"/>
  <c r="DG166"/>
  <c r="DK166"/>
  <c r="DO166"/>
  <c r="DS166"/>
  <c r="DW166"/>
  <c r="EA166"/>
  <c r="EE166"/>
  <c r="EI166"/>
  <c r="EM166"/>
  <c r="EQ166"/>
  <c r="EU166"/>
  <c r="EY166"/>
  <c r="FC166"/>
  <c r="FG166"/>
  <c r="FK166"/>
  <c r="FO166"/>
  <c r="FS166"/>
  <c r="FW166"/>
  <c r="GA166"/>
  <c r="GE166"/>
  <c r="GI166"/>
  <c r="GM166"/>
  <c r="GQ166"/>
  <c r="GU166"/>
  <c r="GY166"/>
  <c r="HC166"/>
  <c r="AM166"/>
  <c r="AR166"/>
  <c r="AX166"/>
  <c r="BC166"/>
  <c r="BH166"/>
  <c r="BN166"/>
  <c r="BS166"/>
  <c r="BX166"/>
  <c r="CD166"/>
  <c r="CI166"/>
  <c r="CP166"/>
  <c r="CV166"/>
  <c r="DA166"/>
  <c r="DF166"/>
  <c r="DL166"/>
  <c r="DQ166"/>
  <c r="DV166"/>
  <c r="EB166"/>
  <c r="EG166"/>
  <c r="EL166"/>
  <c r="ER166"/>
  <c r="EW166"/>
  <c r="FB166"/>
  <c r="FH166"/>
  <c r="FM166"/>
  <c r="FR166"/>
  <c r="FX166"/>
  <c r="GC166"/>
  <c r="GH166"/>
  <c r="GN166"/>
  <c r="GS166"/>
  <c r="GX166"/>
  <c r="AL166"/>
  <c r="AQ166"/>
  <c r="AV166"/>
  <c r="BB166"/>
  <c r="BG166"/>
  <c r="BL166"/>
  <c r="BR166"/>
  <c r="BW166"/>
  <c r="CB166"/>
  <c r="CH166"/>
  <c r="CM166"/>
  <c r="CT166"/>
  <c r="CZ166"/>
  <c r="DE166"/>
  <c r="DJ166"/>
  <c r="DP166"/>
  <c r="DU166"/>
  <c r="DZ166"/>
  <c r="EF166"/>
  <c r="EK166"/>
  <c r="EP166"/>
  <c r="EV166"/>
  <c r="FA166"/>
  <c r="FF166"/>
  <c r="FL166"/>
  <c r="FQ166"/>
  <c r="FV166"/>
  <c r="GB166"/>
  <c r="GG166"/>
  <c r="GL166"/>
  <c r="GR166"/>
  <c r="GW166"/>
  <c r="HB166"/>
  <c r="AN166"/>
  <c r="AY166"/>
  <c r="BJ166"/>
  <c r="BT166"/>
  <c r="CE166"/>
  <c r="CR166"/>
  <c r="DB166"/>
  <c r="DM166"/>
  <c r="DX166"/>
  <c r="EH166"/>
  <c r="ES166"/>
  <c r="FD166"/>
  <c r="FN166"/>
  <c r="FY166"/>
  <c r="GJ166"/>
  <c r="GT166"/>
  <c r="AJ166"/>
  <c r="AU166"/>
  <c r="BF166"/>
  <c r="BP166"/>
  <c r="CA166"/>
  <c r="CL166"/>
  <c r="CX166"/>
  <c r="DI166"/>
  <c r="DT166"/>
  <c r="ED166"/>
  <c r="EO166"/>
  <c r="EZ166"/>
  <c r="FJ166"/>
  <c r="FU166"/>
  <c r="GF166"/>
  <c r="GP166"/>
  <c r="HA166"/>
  <c r="AT166"/>
  <c r="BD166"/>
  <c r="BO166"/>
  <c r="BZ166"/>
  <c r="CJ166"/>
  <c r="CW166"/>
  <c r="DH166"/>
  <c r="DR166"/>
  <c r="EC166"/>
  <c r="EN166"/>
  <c r="EX166"/>
  <c r="FI166"/>
  <c r="FT166"/>
  <c r="GD166"/>
  <c r="GO166"/>
  <c r="GZ166"/>
  <c r="AP166"/>
  <c r="CF166"/>
  <c r="DY166"/>
  <c r="FP166"/>
  <c r="BV166"/>
  <c r="DN166"/>
  <c r="FE166"/>
  <c r="GV166"/>
  <c r="BK166"/>
  <c r="DD166"/>
  <c r="ET166"/>
  <c r="GK166"/>
  <c r="AZ166"/>
  <c r="CS166"/>
  <c r="EJ166"/>
  <c r="FZ166"/>
  <c r="CO136"/>
  <c r="CN136"/>
  <c r="AK136"/>
  <c r="AO136"/>
  <c r="AS136"/>
  <c r="AW136"/>
  <c r="BA136"/>
  <c r="BE136"/>
  <c r="BI136"/>
  <c r="BM136"/>
  <c r="BQ136"/>
  <c r="BU136"/>
  <c r="BY136"/>
  <c r="CC136"/>
  <c r="CG136"/>
  <c r="CK136"/>
  <c r="CQ136"/>
  <c r="CU136"/>
  <c r="CY136"/>
  <c r="DC136"/>
  <c r="DG136"/>
  <c r="DK136"/>
  <c r="DO136"/>
  <c r="DS136"/>
  <c r="DW136"/>
  <c r="EA136"/>
  <c r="EE136"/>
  <c r="EI136"/>
  <c r="EM136"/>
  <c r="EQ136"/>
  <c r="EU136"/>
  <c r="EY136"/>
  <c r="FC136"/>
  <c r="FG136"/>
  <c r="FK136"/>
  <c r="FO136"/>
  <c r="FS136"/>
  <c r="FW136"/>
  <c r="GA136"/>
  <c r="GE136"/>
  <c r="GI136"/>
  <c r="GM136"/>
  <c r="GQ136"/>
  <c r="GU136"/>
  <c r="GY136"/>
  <c r="HC136"/>
  <c r="AM136"/>
  <c r="AR136"/>
  <c r="AX136"/>
  <c r="BC136"/>
  <c r="BH136"/>
  <c r="BN136"/>
  <c r="BS136"/>
  <c r="BX136"/>
  <c r="CD136"/>
  <c r="CI136"/>
  <c r="CP136"/>
  <c r="CV136"/>
  <c r="DA136"/>
  <c r="DF136"/>
  <c r="DL136"/>
  <c r="DQ136"/>
  <c r="DV136"/>
  <c r="EB136"/>
  <c r="EG136"/>
  <c r="EL136"/>
  <c r="ER136"/>
  <c r="EW136"/>
  <c r="FB136"/>
  <c r="FH136"/>
  <c r="FM136"/>
  <c r="FR136"/>
  <c r="FX136"/>
  <c r="GC136"/>
  <c r="GH136"/>
  <c r="GN136"/>
  <c r="GS136"/>
  <c r="GX136"/>
  <c r="AL136"/>
  <c r="AQ136"/>
  <c r="AV136"/>
  <c r="BB136"/>
  <c r="BG136"/>
  <c r="BL136"/>
  <c r="BR136"/>
  <c r="BW136"/>
  <c r="CB136"/>
  <c r="CH136"/>
  <c r="CM136"/>
  <c r="CT136"/>
  <c r="CZ136"/>
  <c r="DE136"/>
  <c r="DJ136"/>
  <c r="DP136"/>
  <c r="DU136"/>
  <c r="DZ136"/>
  <c r="EF136"/>
  <c r="EK136"/>
  <c r="EP136"/>
  <c r="EV136"/>
  <c r="FA136"/>
  <c r="FF136"/>
  <c r="FL136"/>
  <c r="FQ136"/>
  <c r="FV136"/>
  <c r="GB136"/>
  <c r="GG136"/>
  <c r="GL136"/>
  <c r="GR136"/>
  <c r="GW136"/>
  <c r="HB136"/>
  <c r="AN136"/>
  <c r="AY136"/>
  <c r="BJ136"/>
  <c r="BT136"/>
  <c r="CE136"/>
  <c r="CR136"/>
  <c r="DB136"/>
  <c r="DM136"/>
  <c r="DX136"/>
  <c r="EH136"/>
  <c r="ES136"/>
  <c r="FD136"/>
  <c r="FN136"/>
  <c r="FY136"/>
  <c r="GJ136"/>
  <c r="GT136"/>
  <c r="AJ136"/>
  <c r="AU136"/>
  <c r="BF136"/>
  <c r="BP136"/>
  <c r="CA136"/>
  <c r="CL136"/>
  <c r="CX136"/>
  <c r="DI136"/>
  <c r="DT136"/>
  <c r="ED136"/>
  <c r="EO136"/>
  <c r="EZ136"/>
  <c r="FJ136"/>
  <c r="FU136"/>
  <c r="GF136"/>
  <c r="GP136"/>
  <c r="HA136"/>
  <c r="AT136"/>
  <c r="BD136"/>
  <c r="BO136"/>
  <c r="BZ136"/>
  <c r="CJ136"/>
  <c r="CW136"/>
  <c r="DH136"/>
  <c r="DR136"/>
  <c r="EC136"/>
  <c r="EN136"/>
  <c r="EX136"/>
  <c r="FI136"/>
  <c r="FT136"/>
  <c r="GD136"/>
  <c r="GO136"/>
  <c r="GZ136"/>
  <c r="BK136"/>
  <c r="DD136"/>
  <c r="ET136"/>
  <c r="GK136"/>
  <c r="AZ136"/>
  <c r="CS136"/>
  <c r="EJ136"/>
  <c r="FZ136"/>
  <c r="AP136"/>
  <c r="CF136"/>
  <c r="DY136"/>
  <c r="FP136"/>
  <c r="BV136"/>
  <c r="DN136"/>
  <c r="FE136"/>
  <c r="GV136"/>
  <c r="CO109"/>
  <c r="CN109"/>
  <c r="AK109"/>
  <c r="AO109"/>
  <c r="AS109"/>
  <c r="AW109"/>
  <c r="BA109"/>
  <c r="BE109"/>
  <c r="BI109"/>
  <c r="BM109"/>
  <c r="BQ109"/>
  <c r="BU109"/>
  <c r="BY109"/>
  <c r="CC109"/>
  <c r="CG109"/>
  <c r="CK109"/>
  <c r="CQ109"/>
  <c r="CU109"/>
  <c r="CY109"/>
  <c r="DC109"/>
  <c r="DG109"/>
  <c r="DK109"/>
  <c r="DO109"/>
  <c r="DS109"/>
  <c r="DW109"/>
  <c r="EA109"/>
  <c r="EE109"/>
  <c r="EI109"/>
  <c r="EM109"/>
  <c r="EQ109"/>
  <c r="EU109"/>
  <c r="EY109"/>
  <c r="FC109"/>
  <c r="FG109"/>
  <c r="FK109"/>
  <c r="FO109"/>
  <c r="FS109"/>
  <c r="FW109"/>
  <c r="GA109"/>
  <c r="GE109"/>
  <c r="GI109"/>
  <c r="GM109"/>
  <c r="GQ109"/>
  <c r="GU109"/>
  <c r="GY109"/>
  <c r="HC109"/>
  <c r="AJ109"/>
  <c r="AN109"/>
  <c r="AR109"/>
  <c r="AV109"/>
  <c r="AZ109"/>
  <c r="BD109"/>
  <c r="BH109"/>
  <c r="BL109"/>
  <c r="BP109"/>
  <c r="BT109"/>
  <c r="BX109"/>
  <c r="CB109"/>
  <c r="CF109"/>
  <c r="CJ109"/>
  <c r="CP109"/>
  <c r="CT109"/>
  <c r="CX109"/>
  <c r="DB109"/>
  <c r="DF109"/>
  <c r="DJ109"/>
  <c r="DN109"/>
  <c r="DR109"/>
  <c r="DV109"/>
  <c r="DZ109"/>
  <c r="ED109"/>
  <c r="EH109"/>
  <c r="EL109"/>
  <c r="EP109"/>
  <c r="ET109"/>
  <c r="EX109"/>
  <c r="FB109"/>
  <c r="FF109"/>
  <c r="FJ109"/>
  <c r="FN109"/>
  <c r="FR109"/>
  <c r="FV109"/>
  <c r="FZ109"/>
  <c r="GD109"/>
  <c r="GH109"/>
  <c r="GL109"/>
  <c r="GP109"/>
  <c r="GT109"/>
  <c r="GX109"/>
  <c r="HB109"/>
  <c r="AL109"/>
  <c r="AT109"/>
  <c r="BB109"/>
  <c r="BJ109"/>
  <c r="BR109"/>
  <c r="BZ109"/>
  <c r="CH109"/>
  <c r="CR109"/>
  <c r="CZ109"/>
  <c r="DH109"/>
  <c r="DP109"/>
  <c r="DX109"/>
  <c r="EF109"/>
  <c r="EN109"/>
  <c r="EV109"/>
  <c r="FD109"/>
  <c r="FL109"/>
  <c r="FT109"/>
  <c r="GB109"/>
  <c r="GJ109"/>
  <c r="GR109"/>
  <c r="GZ109"/>
  <c r="AQ109"/>
  <c r="AY109"/>
  <c r="BG109"/>
  <c r="BO109"/>
  <c r="BW109"/>
  <c r="CE109"/>
  <c r="CM109"/>
  <c r="CW109"/>
  <c r="DE109"/>
  <c r="DM109"/>
  <c r="DU109"/>
  <c r="EC109"/>
  <c r="EK109"/>
  <c r="ES109"/>
  <c r="FA109"/>
  <c r="FI109"/>
  <c r="FQ109"/>
  <c r="FY109"/>
  <c r="GG109"/>
  <c r="GO109"/>
  <c r="GW109"/>
  <c r="AP109"/>
  <c r="AX109"/>
  <c r="BF109"/>
  <c r="BN109"/>
  <c r="BV109"/>
  <c r="CD109"/>
  <c r="CL109"/>
  <c r="CV109"/>
  <c r="DD109"/>
  <c r="DL109"/>
  <c r="DT109"/>
  <c r="EB109"/>
  <c r="EJ109"/>
  <c r="ER109"/>
  <c r="EZ109"/>
  <c r="FH109"/>
  <c r="FP109"/>
  <c r="FX109"/>
  <c r="GF109"/>
  <c r="GN109"/>
  <c r="GV109"/>
  <c r="BK109"/>
  <c r="CS109"/>
  <c r="DY109"/>
  <c r="FE109"/>
  <c r="GK109"/>
  <c r="BC109"/>
  <c r="CI109"/>
  <c r="DQ109"/>
  <c r="EW109"/>
  <c r="GC109"/>
  <c r="AU109"/>
  <c r="CA109"/>
  <c r="DI109"/>
  <c r="EO109"/>
  <c r="FU109"/>
  <c r="HA109"/>
  <c r="EG109"/>
  <c r="DA109"/>
  <c r="BS109"/>
  <c r="GS109"/>
  <c r="AM109"/>
  <c r="FM109"/>
  <c r="CO83"/>
  <c r="CN83"/>
  <c r="AK83"/>
  <c r="AO83"/>
  <c r="AS83"/>
  <c r="AW83"/>
  <c r="BA83"/>
  <c r="BE83"/>
  <c r="BI83"/>
  <c r="BM83"/>
  <c r="BQ83"/>
  <c r="BU83"/>
  <c r="BY83"/>
  <c r="CC83"/>
  <c r="CG83"/>
  <c r="CK83"/>
  <c r="CQ83"/>
  <c r="CU83"/>
  <c r="CY83"/>
  <c r="DC83"/>
  <c r="DG83"/>
  <c r="DK83"/>
  <c r="DO83"/>
  <c r="DS83"/>
  <c r="DW83"/>
  <c r="EA83"/>
  <c r="EE83"/>
  <c r="EI83"/>
  <c r="EM83"/>
  <c r="EQ83"/>
  <c r="EU83"/>
  <c r="EY83"/>
  <c r="FC83"/>
  <c r="FG83"/>
  <c r="FK83"/>
  <c r="FO83"/>
  <c r="FS83"/>
  <c r="FW83"/>
  <c r="GA83"/>
  <c r="GE83"/>
  <c r="GI83"/>
  <c r="GM83"/>
  <c r="GQ83"/>
  <c r="GU83"/>
  <c r="GY83"/>
  <c r="HC83"/>
  <c r="AJ83"/>
  <c r="AN83"/>
  <c r="AR83"/>
  <c r="AV83"/>
  <c r="AZ83"/>
  <c r="BD83"/>
  <c r="BH83"/>
  <c r="BL83"/>
  <c r="BP83"/>
  <c r="BT83"/>
  <c r="BX83"/>
  <c r="CB83"/>
  <c r="CF83"/>
  <c r="CJ83"/>
  <c r="CP83"/>
  <c r="CT83"/>
  <c r="CX83"/>
  <c r="DB83"/>
  <c r="DF83"/>
  <c r="DJ83"/>
  <c r="DN83"/>
  <c r="DR83"/>
  <c r="DV83"/>
  <c r="DZ83"/>
  <c r="ED83"/>
  <c r="EH83"/>
  <c r="EL83"/>
  <c r="EP83"/>
  <c r="ET83"/>
  <c r="EX83"/>
  <c r="FB83"/>
  <c r="FF83"/>
  <c r="FJ83"/>
  <c r="FN83"/>
  <c r="FR83"/>
  <c r="FV83"/>
  <c r="FZ83"/>
  <c r="GD83"/>
  <c r="GH83"/>
  <c r="GL83"/>
  <c r="GP83"/>
  <c r="GT83"/>
  <c r="GX83"/>
  <c r="HB83"/>
  <c r="AL83"/>
  <c r="AT83"/>
  <c r="BB83"/>
  <c r="BJ83"/>
  <c r="BR83"/>
  <c r="BZ83"/>
  <c r="CH83"/>
  <c r="CR83"/>
  <c r="CZ83"/>
  <c r="DH83"/>
  <c r="DP83"/>
  <c r="DX83"/>
  <c r="EF83"/>
  <c r="EN83"/>
  <c r="EV83"/>
  <c r="FD83"/>
  <c r="FL83"/>
  <c r="FT83"/>
  <c r="GB83"/>
  <c r="GJ83"/>
  <c r="GR83"/>
  <c r="GZ83"/>
  <c r="AQ83"/>
  <c r="AY83"/>
  <c r="BG83"/>
  <c r="BO83"/>
  <c r="BW83"/>
  <c r="CE83"/>
  <c r="CM83"/>
  <c r="CW83"/>
  <c r="DE83"/>
  <c r="DM83"/>
  <c r="DU83"/>
  <c r="EC83"/>
  <c r="EK83"/>
  <c r="ES83"/>
  <c r="FA83"/>
  <c r="FI83"/>
  <c r="FQ83"/>
  <c r="FY83"/>
  <c r="GG83"/>
  <c r="GO83"/>
  <c r="GW83"/>
  <c r="AP83"/>
  <c r="AX83"/>
  <c r="BF83"/>
  <c r="BN83"/>
  <c r="BV83"/>
  <c r="CD83"/>
  <c r="CL83"/>
  <c r="CV83"/>
  <c r="DD83"/>
  <c r="DL83"/>
  <c r="DT83"/>
  <c r="EB83"/>
  <c r="EJ83"/>
  <c r="ER83"/>
  <c r="EZ83"/>
  <c r="FH83"/>
  <c r="FP83"/>
  <c r="FX83"/>
  <c r="GF83"/>
  <c r="GN83"/>
  <c r="GV83"/>
  <c r="BK83"/>
  <c r="CS83"/>
  <c r="DY83"/>
  <c r="FE83"/>
  <c r="GK83"/>
  <c r="BC83"/>
  <c r="CI83"/>
  <c r="DQ83"/>
  <c r="EW83"/>
  <c r="GC83"/>
  <c r="AU83"/>
  <c r="CA83"/>
  <c r="DI83"/>
  <c r="EO83"/>
  <c r="FU83"/>
  <c r="HA83"/>
  <c r="BS83"/>
  <c r="GS83"/>
  <c r="AM83"/>
  <c r="FM83"/>
  <c r="EG83"/>
  <c r="DA83"/>
  <c r="CO57"/>
  <c r="CN57"/>
  <c r="AM57"/>
  <c r="AQ57"/>
  <c r="AU57"/>
  <c r="AY57"/>
  <c r="BC57"/>
  <c r="BG57"/>
  <c r="BK57"/>
  <c r="BO57"/>
  <c r="BS57"/>
  <c r="BW57"/>
  <c r="CA57"/>
  <c r="CE57"/>
  <c r="CI57"/>
  <c r="CM57"/>
  <c r="CS57"/>
  <c r="CW57"/>
  <c r="DA57"/>
  <c r="DE57"/>
  <c r="DI57"/>
  <c r="DM57"/>
  <c r="DQ57"/>
  <c r="DU57"/>
  <c r="DY57"/>
  <c r="EC57"/>
  <c r="EG57"/>
  <c r="EK57"/>
  <c r="EO57"/>
  <c r="ES57"/>
  <c r="EW57"/>
  <c r="FA57"/>
  <c r="FE57"/>
  <c r="FI57"/>
  <c r="FM57"/>
  <c r="FQ57"/>
  <c r="FU57"/>
  <c r="FY57"/>
  <c r="GC57"/>
  <c r="GG57"/>
  <c r="GK57"/>
  <c r="GO57"/>
  <c r="GS57"/>
  <c r="GW57"/>
  <c r="HA57"/>
  <c r="AN57"/>
  <c r="AS57"/>
  <c r="AX57"/>
  <c r="BD57"/>
  <c r="BI57"/>
  <c r="BN57"/>
  <c r="BT57"/>
  <c r="BY57"/>
  <c r="CD57"/>
  <c r="CJ57"/>
  <c r="CQ57"/>
  <c r="CV57"/>
  <c r="DB57"/>
  <c r="DG57"/>
  <c r="DL57"/>
  <c r="DR57"/>
  <c r="DW57"/>
  <c r="EB57"/>
  <c r="EH57"/>
  <c r="EM57"/>
  <c r="ER57"/>
  <c r="EX57"/>
  <c r="FC57"/>
  <c r="FH57"/>
  <c r="FN57"/>
  <c r="FS57"/>
  <c r="FX57"/>
  <c r="GD57"/>
  <c r="GI57"/>
  <c r="GN57"/>
  <c r="GT57"/>
  <c r="GY57"/>
  <c r="AL57"/>
  <c r="AR57"/>
  <c r="AW57"/>
  <c r="BB57"/>
  <c r="BH57"/>
  <c r="BM57"/>
  <c r="BR57"/>
  <c r="BX57"/>
  <c r="CC57"/>
  <c r="CH57"/>
  <c r="CP57"/>
  <c r="CU57"/>
  <c r="CZ57"/>
  <c r="DF57"/>
  <c r="DK57"/>
  <c r="DP57"/>
  <c r="DV57"/>
  <c r="EA57"/>
  <c r="EF57"/>
  <c r="EL57"/>
  <c r="EQ57"/>
  <c r="EV57"/>
  <c r="FB57"/>
  <c r="FG57"/>
  <c r="FL57"/>
  <c r="FR57"/>
  <c r="FW57"/>
  <c r="GB57"/>
  <c r="GH57"/>
  <c r="GM57"/>
  <c r="GR57"/>
  <c r="GX57"/>
  <c r="HC57"/>
  <c r="AJ57"/>
  <c r="AT57"/>
  <c r="BE57"/>
  <c r="BP57"/>
  <c r="BZ57"/>
  <c r="CK57"/>
  <c r="CX57"/>
  <c r="DH57"/>
  <c r="DS57"/>
  <c r="ED57"/>
  <c r="EN57"/>
  <c r="EY57"/>
  <c r="FJ57"/>
  <c r="FT57"/>
  <c r="GE57"/>
  <c r="GP57"/>
  <c r="GZ57"/>
  <c r="AP57"/>
  <c r="BA57"/>
  <c r="BL57"/>
  <c r="BV57"/>
  <c r="CG57"/>
  <c r="CT57"/>
  <c r="DD57"/>
  <c r="DO57"/>
  <c r="DZ57"/>
  <c r="EJ57"/>
  <c r="EU57"/>
  <c r="FF57"/>
  <c r="FP57"/>
  <c r="GA57"/>
  <c r="GL57"/>
  <c r="GV57"/>
  <c r="AO57"/>
  <c r="AZ57"/>
  <c r="BJ57"/>
  <c r="BU57"/>
  <c r="CF57"/>
  <c r="CR57"/>
  <c r="DC57"/>
  <c r="DN57"/>
  <c r="DX57"/>
  <c r="EI57"/>
  <c r="ET57"/>
  <c r="FD57"/>
  <c r="FO57"/>
  <c r="FZ57"/>
  <c r="GJ57"/>
  <c r="GU57"/>
  <c r="BQ57"/>
  <c r="DJ57"/>
  <c r="EZ57"/>
  <c r="GQ57"/>
  <c r="BF57"/>
  <c r="CY57"/>
  <c r="EP57"/>
  <c r="GF57"/>
  <c r="AV57"/>
  <c r="CL57"/>
  <c r="EE57"/>
  <c r="FV57"/>
  <c r="DT57"/>
  <c r="CB57"/>
  <c r="AK57"/>
  <c r="HB57"/>
  <c r="FK57"/>
  <c r="CO30"/>
  <c r="CN30"/>
  <c r="AM30"/>
  <c r="AQ30"/>
  <c r="AU30"/>
  <c r="AY30"/>
  <c r="BC30"/>
  <c r="BG30"/>
  <c r="BK30"/>
  <c r="BO30"/>
  <c r="BS30"/>
  <c r="BW30"/>
  <c r="CA30"/>
  <c r="CE30"/>
  <c r="CI30"/>
  <c r="CM30"/>
  <c r="CS30"/>
  <c r="CW30"/>
  <c r="DA30"/>
  <c r="DE30"/>
  <c r="DI30"/>
  <c r="DM30"/>
  <c r="DQ30"/>
  <c r="DU30"/>
  <c r="DY30"/>
  <c r="EC30"/>
  <c r="EG30"/>
  <c r="EK30"/>
  <c r="EO30"/>
  <c r="ES30"/>
  <c r="EW30"/>
  <c r="FA30"/>
  <c r="FE30"/>
  <c r="FI30"/>
  <c r="FM30"/>
  <c r="FQ30"/>
  <c r="FU30"/>
  <c r="FY30"/>
  <c r="GC30"/>
  <c r="GG30"/>
  <c r="GK30"/>
  <c r="GO30"/>
  <c r="GS30"/>
  <c r="GW30"/>
  <c r="HA30"/>
  <c r="AL30"/>
  <c r="AP30"/>
  <c r="AT30"/>
  <c r="AX30"/>
  <c r="BB30"/>
  <c r="BF30"/>
  <c r="BJ30"/>
  <c r="BN30"/>
  <c r="BR30"/>
  <c r="BV30"/>
  <c r="BZ30"/>
  <c r="CD30"/>
  <c r="CH30"/>
  <c r="CL30"/>
  <c r="CR30"/>
  <c r="CV30"/>
  <c r="CZ30"/>
  <c r="DD30"/>
  <c r="DH30"/>
  <c r="DL30"/>
  <c r="DP30"/>
  <c r="DT30"/>
  <c r="DX30"/>
  <c r="EB30"/>
  <c r="EF30"/>
  <c r="EJ30"/>
  <c r="EN30"/>
  <c r="ER30"/>
  <c r="EV30"/>
  <c r="EZ30"/>
  <c r="FD30"/>
  <c r="FH30"/>
  <c r="FL30"/>
  <c r="FP30"/>
  <c r="FT30"/>
  <c r="FX30"/>
  <c r="GB30"/>
  <c r="GF30"/>
  <c r="GJ30"/>
  <c r="GN30"/>
  <c r="GR30"/>
  <c r="GV30"/>
  <c r="GZ30"/>
  <c r="AN30"/>
  <c r="AV30"/>
  <c r="BD30"/>
  <c r="BL30"/>
  <c r="BT30"/>
  <c r="CB30"/>
  <c r="CJ30"/>
  <c r="CT30"/>
  <c r="DB30"/>
  <c r="DJ30"/>
  <c r="DR30"/>
  <c r="DZ30"/>
  <c r="EH30"/>
  <c r="EP30"/>
  <c r="EX30"/>
  <c r="FF30"/>
  <c r="FN30"/>
  <c r="FV30"/>
  <c r="GD30"/>
  <c r="GL30"/>
  <c r="GT30"/>
  <c r="HB30"/>
  <c r="AK30"/>
  <c r="AS30"/>
  <c r="BA30"/>
  <c r="BI30"/>
  <c r="BQ30"/>
  <c r="BY30"/>
  <c r="CG30"/>
  <c r="CQ30"/>
  <c r="CY30"/>
  <c r="DG30"/>
  <c r="DO30"/>
  <c r="DW30"/>
  <c r="EE30"/>
  <c r="EM30"/>
  <c r="EU30"/>
  <c r="FC30"/>
  <c r="FK30"/>
  <c r="FS30"/>
  <c r="GA30"/>
  <c r="GI30"/>
  <c r="GQ30"/>
  <c r="GY30"/>
  <c r="AJ30"/>
  <c r="AR30"/>
  <c r="AZ30"/>
  <c r="BH30"/>
  <c r="BP30"/>
  <c r="BX30"/>
  <c r="CF30"/>
  <c r="CP30"/>
  <c r="CX30"/>
  <c r="DF30"/>
  <c r="DN30"/>
  <c r="DV30"/>
  <c r="ED30"/>
  <c r="EL30"/>
  <c r="ET30"/>
  <c r="FB30"/>
  <c r="FJ30"/>
  <c r="FR30"/>
  <c r="FZ30"/>
  <c r="GH30"/>
  <c r="GP30"/>
  <c r="GX30"/>
  <c r="BE30"/>
  <c r="CK30"/>
  <c r="DS30"/>
  <c r="EY30"/>
  <c r="GE30"/>
  <c r="AW30"/>
  <c r="CC30"/>
  <c r="DK30"/>
  <c r="EQ30"/>
  <c r="FW30"/>
  <c r="HC30"/>
  <c r="AO30"/>
  <c r="BU30"/>
  <c r="DC30"/>
  <c r="EI30"/>
  <c r="FO30"/>
  <c r="GU30"/>
  <c r="EA30"/>
  <c r="CU30"/>
  <c r="BM30"/>
  <c r="GM30"/>
  <c r="FG30"/>
  <c r="CO4"/>
  <c r="CN4"/>
  <c r="AM4"/>
  <c r="AQ4"/>
  <c r="AU4"/>
  <c r="AY4"/>
  <c r="BC4"/>
  <c r="BG4"/>
  <c r="BK4"/>
  <c r="BO4"/>
  <c r="BS4"/>
  <c r="BW4"/>
  <c r="CA4"/>
  <c r="CE4"/>
  <c r="CI4"/>
  <c r="CM4"/>
  <c r="CS4"/>
  <c r="CW4"/>
  <c r="DA4"/>
  <c r="DE4"/>
  <c r="DI4"/>
  <c r="DM4"/>
  <c r="DQ4"/>
  <c r="DU4"/>
  <c r="DY4"/>
  <c r="EC4"/>
  <c r="EG4"/>
  <c r="EK4"/>
  <c r="EO4"/>
  <c r="ES4"/>
  <c r="EW4"/>
  <c r="FA4"/>
  <c r="FE4"/>
  <c r="FI4"/>
  <c r="FM4"/>
  <c r="FQ4"/>
  <c r="FU4"/>
  <c r="FY4"/>
  <c r="GC4"/>
  <c r="GG4"/>
  <c r="GK4"/>
  <c r="GO4"/>
  <c r="GS4"/>
  <c r="GW4"/>
  <c r="HA4"/>
  <c r="AL4"/>
  <c r="AP4"/>
  <c r="AT4"/>
  <c r="AX4"/>
  <c r="BB4"/>
  <c r="BF4"/>
  <c r="BJ4"/>
  <c r="BN4"/>
  <c r="BR4"/>
  <c r="BV4"/>
  <c r="BZ4"/>
  <c r="CD4"/>
  <c r="CH4"/>
  <c r="CL4"/>
  <c r="CR4"/>
  <c r="CV4"/>
  <c r="CZ4"/>
  <c r="DD4"/>
  <c r="DH4"/>
  <c r="DL4"/>
  <c r="DP4"/>
  <c r="DT4"/>
  <c r="DX4"/>
  <c r="EB4"/>
  <c r="EF4"/>
  <c r="EJ4"/>
  <c r="EN4"/>
  <c r="ER4"/>
  <c r="EV4"/>
  <c r="EZ4"/>
  <c r="FD4"/>
  <c r="FH4"/>
  <c r="FL4"/>
  <c r="FP4"/>
  <c r="FT4"/>
  <c r="FX4"/>
  <c r="GB4"/>
  <c r="GF4"/>
  <c r="GJ4"/>
  <c r="GN4"/>
  <c r="GR4"/>
  <c r="GV4"/>
  <c r="GZ4"/>
  <c r="AN4"/>
  <c r="AV4"/>
  <c r="BD4"/>
  <c r="BL4"/>
  <c r="BT4"/>
  <c r="CB4"/>
  <c r="CJ4"/>
  <c r="CT4"/>
  <c r="DB4"/>
  <c r="DJ4"/>
  <c r="DR4"/>
  <c r="DZ4"/>
  <c r="EH4"/>
  <c r="EP4"/>
  <c r="EX4"/>
  <c r="FF4"/>
  <c r="FN4"/>
  <c r="FV4"/>
  <c r="GD4"/>
  <c r="GL4"/>
  <c r="GT4"/>
  <c r="HB4"/>
  <c r="AK4"/>
  <c r="AS4"/>
  <c r="BA4"/>
  <c r="BI4"/>
  <c r="BQ4"/>
  <c r="BY4"/>
  <c r="CG4"/>
  <c r="CQ4"/>
  <c r="CY4"/>
  <c r="DG4"/>
  <c r="DO4"/>
  <c r="DW4"/>
  <c r="EE4"/>
  <c r="EM4"/>
  <c r="EU4"/>
  <c r="FC4"/>
  <c r="FK4"/>
  <c r="FS4"/>
  <c r="GA4"/>
  <c r="GI4"/>
  <c r="GQ4"/>
  <c r="GY4"/>
  <c r="AJ4"/>
  <c r="AR4"/>
  <c r="AZ4"/>
  <c r="BH4"/>
  <c r="BP4"/>
  <c r="BX4"/>
  <c r="CF4"/>
  <c r="CP4"/>
  <c r="CX4"/>
  <c r="DF4"/>
  <c r="DN4"/>
  <c r="DV4"/>
  <c r="ED4"/>
  <c r="EL4"/>
  <c r="ET4"/>
  <c r="FB4"/>
  <c r="FJ4"/>
  <c r="FR4"/>
  <c r="FZ4"/>
  <c r="GH4"/>
  <c r="GP4"/>
  <c r="GX4"/>
  <c r="BE4"/>
  <c r="CK4"/>
  <c r="DS4"/>
  <c r="EY4"/>
  <c r="GE4"/>
  <c r="AW4"/>
  <c r="CC4"/>
  <c r="DK4"/>
  <c r="EQ4"/>
  <c r="FW4"/>
  <c r="HC4"/>
  <c r="AO4"/>
  <c r="BU4"/>
  <c r="DC4"/>
  <c r="EI4"/>
  <c r="FO4"/>
  <c r="GU4"/>
  <c r="BM4"/>
  <c r="GM4"/>
  <c r="FG4"/>
  <c r="EA4"/>
  <c r="CU4"/>
  <c r="CO381"/>
  <c r="CN381"/>
  <c r="AM381"/>
  <c r="AQ381"/>
  <c r="AU381"/>
  <c r="AY381"/>
  <c r="BC381"/>
  <c r="BG381"/>
  <c r="BK381"/>
  <c r="BO381"/>
  <c r="BS381"/>
  <c r="BW381"/>
  <c r="CA381"/>
  <c r="CE381"/>
  <c r="CI381"/>
  <c r="CM381"/>
  <c r="CS381"/>
  <c r="CW381"/>
  <c r="DA381"/>
  <c r="DE381"/>
  <c r="DI381"/>
  <c r="DM381"/>
  <c r="DQ381"/>
  <c r="DU381"/>
  <c r="DY381"/>
  <c r="EC381"/>
  <c r="EG381"/>
  <c r="EK381"/>
  <c r="EO381"/>
  <c r="ES381"/>
  <c r="EW381"/>
  <c r="FA381"/>
  <c r="FE381"/>
  <c r="FI381"/>
  <c r="FM381"/>
  <c r="FQ381"/>
  <c r="FU381"/>
  <c r="FY381"/>
  <c r="GC381"/>
  <c r="GG381"/>
  <c r="GK381"/>
  <c r="GO381"/>
  <c r="GS381"/>
  <c r="GW381"/>
  <c r="HA381"/>
  <c r="AL381"/>
  <c r="AP381"/>
  <c r="AT381"/>
  <c r="AX381"/>
  <c r="BB381"/>
  <c r="BF381"/>
  <c r="BJ381"/>
  <c r="BN381"/>
  <c r="BR381"/>
  <c r="BV381"/>
  <c r="BZ381"/>
  <c r="CD381"/>
  <c r="CH381"/>
  <c r="CL381"/>
  <c r="CR381"/>
  <c r="CV381"/>
  <c r="CZ381"/>
  <c r="DD381"/>
  <c r="DH381"/>
  <c r="DL381"/>
  <c r="DP381"/>
  <c r="DT381"/>
  <c r="DX381"/>
  <c r="EB381"/>
  <c r="EF381"/>
  <c r="EJ381"/>
  <c r="EN381"/>
  <c r="ER381"/>
  <c r="EV381"/>
  <c r="EZ381"/>
  <c r="FD381"/>
  <c r="FH381"/>
  <c r="FL381"/>
  <c r="FP381"/>
  <c r="FT381"/>
  <c r="FX381"/>
  <c r="GB381"/>
  <c r="GF381"/>
  <c r="GJ381"/>
  <c r="GN381"/>
  <c r="GR381"/>
  <c r="GV381"/>
  <c r="GZ381"/>
  <c r="AN381"/>
  <c r="AV381"/>
  <c r="BD381"/>
  <c r="BL381"/>
  <c r="BT381"/>
  <c r="CB381"/>
  <c r="CJ381"/>
  <c r="CT381"/>
  <c r="DB381"/>
  <c r="DJ381"/>
  <c r="DR381"/>
  <c r="DZ381"/>
  <c r="EH381"/>
  <c r="EP381"/>
  <c r="EX381"/>
  <c r="FF381"/>
  <c r="FN381"/>
  <c r="FV381"/>
  <c r="GD381"/>
  <c r="GL381"/>
  <c r="GT381"/>
  <c r="HB381"/>
  <c r="AK381"/>
  <c r="AS381"/>
  <c r="BA381"/>
  <c r="BI381"/>
  <c r="BQ381"/>
  <c r="BY381"/>
  <c r="CG381"/>
  <c r="CQ381"/>
  <c r="CY381"/>
  <c r="DG381"/>
  <c r="DO381"/>
  <c r="DW381"/>
  <c r="EE381"/>
  <c r="EM381"/>
  <c r="EU381"/>
  <c r="FC381"/>
  <c r="FK381"/>
  <c r="FS381"/>
  <c r="GA381"/>
  <c r="GI381"/>
  <c r="GQ381"/>
  <c r="GY381"/>
  <c r="AJ381"/>
  <c r="AR381"/>
  <c r="AZ381"/>
  <c r="BH381"/>
  <c r="BP381"/>
  <c r="BX381"/>
  <c r="CF381"/>
  <c r="CP381"/>
  <c r="CX381"/>
  <c r="DF381"/>
  <c r="DN381"/>
  <c r="DV381"/>
  <c r="ED381"/>
  <c r="EL381"/>
  <c r="ET381"/>
  <c r="FB381"/>
  <c r="FJ381"/>
  <c r="FR381"/>
  <c r="FZ381"/>
  <c r="GH381"/>
  <c r="GP381"/>
  <c r="GX381"/>
  <c r="AO381"/>
  <c r="AW381"/>
  <c r="BE381"/>
  <c r="BM381"/>
  <c r="BU381"/>
  <c r="CC381"/>
  <c r="CK381"/>
  <c r="CU381"/>
  <c r="DC381"/>
  <c r="DK381"/>
  <c r="DS381"/>
  <c r="EA381"/>
  <c r="EI381"/>
  <c r="EQ381"/>
  <c r="EY381"/>
  <c r="FG381"/>
  <c r="FO381"/>
  <c r="FW381"/>
  <c r="GE381"/>
  <c r="GM381"/>
  <c r="GU381"/>
  <c r="HC381"/>
  <c r="CO332"/>
  <c r="CN332"/>
  <c r="AM332"/>
  <c r="AQ332"/>
  <c r="AU332"/>
  <c r="AY332"/>
  <c r="BC332"/>
  <c r="BG332"/>
  <c r="BK332"/>
  <c r="BO332"/>
  <c r="BS332"/>
  <c r="BW332"/>
  <c r="CA332"/>
  <c r="CE332"/>
  <c r="CI332"/>
  <c r="CM332"/>
  <c r="CS332"/>
  <c r="CW332"/>
  <c r="DA332"/>
  <c r="DE332"/>
  <c r="DI332"/>
  <c r="DM332"/>
  <c r="DQ332"/>
  <c r="DU332"/>
  <c r="DY332"/>
  <c r="EC332"/>
  <c r="EG332"/>
  <c r="EK332"/>
  <c r="EO332"/>
  <c r="ES332"/>
  <c r="EW332"/>
  <c r="FA332"/>
  <c r="FE332"/>
  <c r="FI332"/>
  <c r="FM332"/>
  <c r="FQ332"/>
  <c r="FU332"/>
  <c r="FY332"/>
  <c r="GC332"/>
  <c r="GG332"/>
  <c r="GK332"/>
  <c r="GO332"/>
  <c r="GS332"/>
  <c r="GW332"/>
  <c r="HA332"/>
  <c r="AL332"/>
  <c r="AP332"/>
  <c r="AT332"/>
  <c r="AX332"/>
  <c r="BB332"/>
  <c r="BF332"/>
  <c r="BJ332"/>
  <c r="BN332"/>
  <c r="BR332"/>
  <c r="BV332"/>
  <c r="BZ332"/>
  <c r="CD332"/>
  <c r="CH332"/>
  <c r="CL332"/>
  <c r="CR332"/>
  <c r="CV332"/>
  <c r="CZ332"/>
  <c r="DD332"/>
  <c r="DH332"/>
  <c r="DL332"/>
  <c r="DP332"/>
  <c r="DT332"/>
  <c r="DX332"/>
  <c r="EB332"/>
  <c r="EF332"/>
  <c r="EJ332"/>
  <c r="EN332"/>
  <c r="ER332"/>
  <c r="EV332"/>
  <c r="EZ332"/>
  <c r="FD332"/>
  <c r="FH332"/>
  <c r="FL332"/>
  <c r="FP332"/>
  <c r="FT332"/>
  <c r="FX332"/>
  <c r="GB332"/>
  <c r="GF332"/>
  <c r="GJ332"/>
  <c r="GN332"/>
  <c r="GR332"/>
  <c r="GV332"/>
  <c r="GZ332"/>
  <c r="AN332"/>
  <c r="AV332"/>
  <c r="BD332"/>
  <c r="BL332"/>
  <c r="BT332"/>
  <c r="CB332"/>
  <c r="CJ332"/>
  <c r="CT332"/>
  <c r="DB332"/>
  <c r="DJ332"/>
  <c r="DR332"/>
  <c r="DZ332"/>
  <c r="EH332"/>
  <c r="EP332"/>
  <c r="EX332"/>
  <c r="FF332"/>
  <c r="FN332"/>
  <c r="FV332"/>
  <c r="GD332"/>
  <c r="GL332"/>
  <c r="GT332"/>
  <c r="HB332"/>
  <c r="AK332"/>
  <c r="AS332"/>
  <c r="BA332"/>
  <c r="BI332"/>
  <c r="BQ332"/>
  <c r="BY332"/>
  <c r="CG332"/>
  <c r="CQ332"/>
  <c r="CY332"/>
  <c r="DG332"/>
  <c r="DO332"/>
  <c r="DW332"/>
  <c r="EE332"/>
  <c r="EM332"/>
  <c r="EU332"/>
  <c r="FC332"/>
  <c r="FK332"/>
  <c r="FS332"/>
  <c r="GA332"/>
  <c r="GI332"/>
  <c r="GQ332"/>
  <c r="GY332"/>
  <c r="AJ332"/>
  <c r="AR332"/>
  <c r="AZ332"/>
  <c r="BH332"/>
  <c r="BP332"/>
  <c r="BX332"/>
  <c r="CF332"/>
  <c r="CP332"/>
  <c r="CX332"/>
  <c r="DF332"/>
  <c r="DN332"/>
  <c r="DV332"/>
  <c r="ED332"/>
  <c r="EL332"/>
  <c r="ET332"/>
  <c r="FB332"/>
  <c r="FJ332"/>
  <c r="FR332"/>
  <c r="FZ332"/>
  <c r="GH332"/>
  <c r="GP332"/>
  <c r="GX332"/>
  <c r="BE332"/>
  <c r="CK332"/>
  <c r="DS332"/>
  <c r="EY332"/>
  <c r="GE332"/>
  <c r="AW332"/>
  <c r="CC332"/>
  <c r="DK332"/>
  <c r="EQ332"/>
  <c r="FW332"/>
  <c r="HC332"/>
  <c r="AO332"/>
  <c r="BU332"/>
  <c r="DC332"/>
  <c r="EI332"/>
  <c r="FO332"/>
  <c r="GU332"/>
  <c r="BM332"/>
  <c r="CU332"/>
  <c r="EA332"/>
  <c r="FG332"/>
  <c r="GM332"/>
  <c r="CO284"/>
  <c r="CN284"/>
  <c r="AJ284"/>
  <c r="AN284"/>
  <c r="AR284"/>
  <c r="AV284"/>
  <c r="AZ284"/>
  <c r="BD284"/>
  <c r="BH284"/>
  <c r="BL284"/>
  <c r="BP284"/>
  <c r="BT284"/>
  <c r="BX284"/>
  <c r="CB284"/>
  <c r="CF284"/>
  <c r="CJ284"/>
  <c r="CP284"/>
  <c r="CT284"/>
  <c r="CX284"/>
  <c r="DB284"/>
  <c r="DF284"/>
  <c r="DJ284"/>
  <c r="DN284"/>
  <c r="DR284"/>
  <c r="DV284"/>
  <c r="DZ284"/>
  <c r="ED284"/>
  <c r="EH284"/>
  <c r="EL284"/>
  <c r="EP284"/>
  <c r="ET284"/>
  <c r="EX284"/>
  <c r="FB284"/>
  <c r="FF284"/>
  <c r="FJ284"/>
  <c r="FN284"/>
  <c r="FR284"/>
  <c r="FV284"/>
  <c r="FZ284"/>
  <c r="GD284"/>
  <c r="GH284"/>
  <c r="GL284"/>
  <c r="GP284"/>
  <c r="GT284"/>
  <c r="GX284"/>
  <c r="HB284"/>
  <c r="AL284"/>
  <c r="AQ284"/>
  <c r="AW284"/>
  <c r="BB284"/>
  <c r="BG284"/>
  <c r="BM284"/>
  <c r="BR284"/>
  <c r="BW284"/>
  <c r="CC284"/>
  <c r="CH284"/>
  <c r="CM284"/>
  <c r="CU284"/>
  <c r="CZ284"/>
  <c r="DE284"/>
  <c r="DK284"/>
  <c r="DP284"/>
  <c r="DU284"/>
  <c r="EA284"/>
  <c r="EF284"/>
  <c r="EK284"/>
  <c r="EQ284"/>
  <c r="EV284"/>
  <c r="FA284"/>
  <c r="FG284"/>
  <c r="FL284"/>
  <c r="FQ284"/>
  <c r="FW284"/>
  <c r="GB284"/>
  <c r="GG284"/>
  <c r="GM284"/>
  <c r="GR284"/>
  <c r="GW284"/>
  <c r="HC284"/>
  <c r="AK284"/>
  <c r="AP284"/>
  <c r="AU284"/>
  <c r="BA284"/>
  <c r="BF284"/>
  <c r="BK284"/>
  <c r="BQ284"/>
  <c r="BV284"/>
  <c r="CA284"/>
  <c r="CG284"/>
  <c r="CL284"/>
  <c r="CS284"/>
  <c r="CY284"/>
  <c r="DD284"/>
  <c r="DI284"/>
  <c r="DO284"/>
  <c r="DT284"/>
  <c r="DY284"/>
  <c r="EE284"/>
  <c r="EJ284"/>
  <c r="EO284"/>
  <c r="EU284"/>
  <c r="EZ284"/>
  <c r="FE284"/>
  <c r="FK284"/>
  <c r="FP284"/>
  <c r="FU284"/>
  <c r="GA284"/>
  <c r="GF284"/>
  <c r="GK284"/>
  <c r="GQ284"/>
  <c r="GV284"/>
  <c r="HA284"/>
  <c r="AT284"/>
  <c r="BE284"/>
  <c r="BO284"/>
  <c r="BZ284"/>
  <c r="CK284"/>
  <c r="CW284"/>
  <c r="DH284"/>
  <c r="DS284"/>
  <c r="EC284"/>
  <c r="EN284"/>
  <c r="EY284"/>
  <c r="FI284"/>
  <c r="FT284"/>
  <c r="GE284"/>
  <c r="GO284"/>
  <c r="GZ284"/>
  <c r="AS284"/>
  <c r="BC284"/>
  <c r="BN284"/>
  <c r="BY284"/>
  <c r="CI284"/>
  <c r="CV284"/>
  <c r="DG284"/>
  <c r="DQ284"/>
  <c r="EB284"/>
  <c r="EM284"/>
  <c r="EW284"/>
  <c r="FH284"/>
  <c r="FS284"/>
  <c r="GC284"/>
  <c r="GN284"/>
  <c r="GY284"/>
  <c r="AO284"/>
  <c r="AY284"/>
  <c r="BJ284"/>
  <c r="BU284"/>
  <c r="CE284"/>
  <c r="CR284"/>
  <c r="DC284"/>
  <c r="DM284"/>
  <c r="DX284"/>
  <c r="EI284"/>
  <c r="ES284"/>
  <c r="FD284"/>
  <c r="FO284"/>
  <c r="FY284"/>
  <c r="GJ284"/>
  <c r="GU284"/>
  <c r="AM284"/>
  <c r="AX284"/>
  <c r="BI284"/>
  <c r="BS284"/>
  <c r="CD284"/>
  <c r="CQ284"/>
  <c r="DA284"/>
  <c r="DL284"/>
  <c r="DW284"/>
  <c r="EG284"/>
  <c r="ER284"/>
  <c r="FC284"/>
  <c r="FM284"/>
  <c r="FX284"/>
  <c r="GI284"/>
  <c r="GS284"/>
  <c r="CO237"/>
  <c r="CN237"/>
  <c r="AJ237"/>
  <c r="AN237"/>
  <c r="AR237"/>
  <c r="AV237"/>
  <c r="AZ237"/>
  <c r="BD237"/>
  <c r="BH237"/>
  <c r="BL237"/>
  <c r="BP237"/>
  <c r="BT237"/>
  <c r="BX237"/>
  <c r="CB237"/>
  <c r="CF237"/>
  <c r="CJ237"/>
  <c r="CP237"/>
  <c r="CT237"/>
  <c r="CX237"/>
  <c r="DB237"/>
  <c r="DF237"/>
  <c r="DJ237"/>
  <c r="DN237"/>
  <c r="DR237"/>
  <c r="DV237"/>
  <c r="DZ237"/>
  <c r="ED237"/>
  <c r="EH237"/>
  <c r="EL237"/>
  <c r="EP237"/>
  <c r="ET237"/>
  <c r="EX237"/>
  <c r="FB237"/>
  <c r="FF237"/>
  <c r="FJ237"/>
  <c r="FN237"/>
  <c r="FR237"/>
  <c r="FV237"/>
  <c r="FZ237"/>
  <c r="GD237"/>
  <c r="GH237"/>
  <c r="GL237"/>
  <c r="GP237"/>
  <c r="GT237"/>
  <c r="GX237"/>
  <c r="HB237"/>
  <c r="AM237"/>
  <c r="AQ237"/>
  <c r="AU237"/>
  <c r="AY237"/>
  <c r="BC237"/>
  <c r="BG237"/>
  <c r="BK237"/>
  <c r="BO237"/>
  <c r="BS237"/>
  <c r="BW237"/>
  <c r="CA237"/>
  <c r="CE237"/>
  <c r="CI237"/>
  <c r="CM237"/>
  <c r="CS237"/>
  <c r="CW237"/>
  <c r="DA237"/>
  <c r="DE237"/>
  <c r="DI237"/>
  <c r="DM237"/>
  <c r="DQ237"/>
  <c r="DU237"/>
  <c r="DY237"/>
  <c r="EC237"/>
  <c r="EG237"/>
  <c r="EK237"/>
  <c r="EO237"/>
  <c r="ES237"/>
  <c r="EW237"/>
  <c r="FA237"/>
  <c r="FE237"/>
  <c r="FI237"/>
  <c r="FM237"/>
  <c r="FQ237"/>
  <c r="FU237"/>
  <c r="FY237"/>
  <c r="GC237"/>
  <c r="GG237"/>
  <c r="GK237"/>
  <c r="GO237"/>
  <c r="GS237"/>
  <c r="GW237"/>
  <c r="HA237"/>
  <c r="AK237"/>
  <c r="AS237"/>
  <c r="BA237"/>
  <c r="BI237"/>
  <c r="BQ237"/>
  <c r="BY237"/>
  <c r="CG237"/>
  <c r="CQ237"/>
  <c r="CY237"/>
  <c r="DG237"/>
  <c r="DO237"/>
  <c r="DW237"/>
  <c r="EE237"/>
  <c r="EM237"/>
  <c r="EU237"/>
  <c r="FC237"/>
  <c r="FK237"/>
  <c r="FS237"/>
  <c r="GA237"/>
  <c r="GI237"/>
  <c r="GQ237"/>
  <c r="GY237"/>
  <c r="AP237"/>
  <c r="AX237"/>
  <c r="BF237"/>
  <c r="BN237"/>
  <c r="BV237"/>
  <c r="CD237"/>
  <c r="CL237"/>
  <c r="CV237"/>
  <c r="DD237"/>
  <c r="DL237"/>
  <c r="DT237"/>
  <c r="EB237"/>
  <c r="EJ237"/>
  <c r="ER237"/>
  <c r="EZ237"/>
  <c r="FH237"/>
  <c r="FP237"/>
  <c r="FX237"/>
  <c r="GF237"/>
  <c r="GN237"/>
  <c r="GV237"/>
  <c r="AO237"/>
  <c r="AW237"/>
  <c r="BE237"/>
  <c r="BM237"/>
  <c r="BU237"/>
  <c r="CC237"/>
  <c r="CK237"/>
  <c r="CU237"/>
  <c r="DC237"/>
  <c r="DK237"/>
  <c r="DS237"/>
  <c r="EA237"/>
  <c r="EI237"/>
  <c r="EQ237"/>
  <c r="EY237"/>
  <c r="FG237"/>
  <c r="FO237"/>
  <c r="FW237"/>
  <c r="GE237"/>
  <c r="GM237"/>
  <c r="GU237"/>
  <c r="HC237"/>
  <c r="BJ237"/>
  <c r="CR237"/>
  <c r="DX237"/>
  <c r="FD237"/>
  <c r="GJ237"/>
  <c r="BB237"/>
  <c r="CH237"/>
  <c r="DP237"/>
  <c r="EV237"/>
  <c r="GB237"/>
  <c r="AT237"/>
  <c r="BZ237"/>
  <c r="DH237"/>
  <c r="EN237"/>
  <c r="FT237"/>
  <c r="GZ237"/>
  <c r="AL237"/>
  <c r="FL237"/>
  <c r="EF237"/>
  <c r="CZ237"/>
  <c r="BR237"/>
  <c r="GR237"/>
  <c r="CN704"/>
  <c r="CO704"/>
  <c r="AK704"/>
  <c r="AO704"/>
  <c r="AS704"/>
  <c r="AW704"/>
  <c r="BA704"/>
  <c r="BE704"/>
  <c r="BI704"/>
  <c r="BM704"/>
  <c r="BQ704"/>
  <c r="BU704"/>
  <c r="BY704"/>
  <c r="CC704"/>
  <c r="CG704"/>
  <c r="CK704"/>
  <c r="CQ704"/>
  <c r="CU704"/>
  <c r="CY704"/>
  <c r="DC704"/>
  <c r="DG704"/>
  <c r="DK704"/>
  <c r="DO704"/>
  <c r="DS704"/>
  <c r="DW704"/>
  <c r="EA704"/>
  <c r="EE704"/>
  <c r="EI704"/>
  <c r="EM704"/>
  <c r="EQ704"/>
  <c r="EU704"/>
  <c r="EY704"/>
  <c r="FC704"/>
  <c r="FG704"/>
  <c r="FK704"/>
  <c r="FO704"/>
  <c r="FS704"/>
  <c r="FW704"/>
  <c r="GA704"/>
  <c r="GE704"/>
  <c r="GI704"/>
  <c r="GM704"/>
  <c r="GQ704"/>
  <c r="GU704"/>
  <c r="GY704"/>
  <c r="HC704"/>
  <c r="AM704"/>
  <c r="AR704"/>
  <c r="AX704"/>
  <c r="BC704"/>
  <c r="BH704"/>
  <c r="BN704"/>
  <c r="BS704"/>
  <c r="BX704"/>
  <c r="CD704"/>
  <c r="CI704"/>
  <c r="CP704"/>
  <c r="CV704"/>
  <c r="DA704"/>
  <c r="DF704"/>
  <c r="DL704"/>
  <c r="DQ704"/>
  <c r="DV704"/>
  <c r="EB704"/>
  <c r="EG704"/>
  <c r="EL704"/>
  <c r="ER704"/>
  <c r="EW704"/>
  <c r="FB704"/>
  <c r="FH704"/>
  <c r="FM704"/>
  <c r="FR704"/>
  <c r="FX704"/>
  <c r="GC704"/>
  <c r="GH704"/>
  <c r="GN704"/>
  <c r="GS704"/>
  <c r="GX704"/>
  <c r="AL704"/>
  <c r="AQ704"/>
  <c r="AV704"/>
  <c r="BB704"/>
  <c r="BG704"/>
  <c r="BL704"/>
  <c r="BR704"/>
  <c r="BW704"/>
  <c r="CB704"/>
  <c r="CH704"/>
  <c r="CM704"/>
  <c r="CT704"/>
  <c r="CZ704"/>
  <c r="DE704"/>
  <c r="DJ704"/>
  <c r="DP704"/>
  <c r="DU704"/>
  <c r="DZ704"/>
  <c r="EF704"/>
  <c r="EK704"/>
  <c r="EP704"/>
  <c r="EV704"/>
  <c r="FA704"/>
  <c r="FF704"/>
  <c r="FL704"/>
  <c r="FQ704"/>
  <c r="FV704"/>
  <c r="GB704"/>
  <c r="GG704"/>
  <c r="GL704"/>
  <c r="GR704"/>
  <c r="GW704"/>
  <c r="HB704"/>
  <c r="AP704"/>
  <c r="AZ704"/>
  <c r="BK704"/>
  <c r="BV704"/>
  <c r="CF704"/>
  <c r="CS704"/>
  <c r="DD704"/>
  <c r="DN704"/>
  <c r="DY704"/>
  <c r="EJ704"/>
  <c r="ET704"/>
  <c r="FE704"/>
  <c r="FP704"/>
  <c r="FZ704"/>
  <c r="GK704"/>
  <c r="GV704"/>
  <c r="AN704"/>
  <c r="AY704"/>
  <c r="BJ704"/>
  <c r="BT704"/>
  <c r="CE704"/>
  <c r="CR704"/>
  <c r="DB704"/>
  <c r="DM704"/>
  <c r="DX704"/>
  <c r="EH704"/>
  <c r="ES704"/>
  <c r="FD704"/>
  <c r="FN704"/>
  <c r="FY704"/>
  <c r="GJ704"/>
  <c r="GT704"/>
  <c r="AJ704"/>
  <c r="AU704"/>
  <c r="BF704"/>
  <c r="BP704"/>
  <c r="CA704"/>
  <c r="CL704"/>
  <c r="CX704"/>
  <c r="DI704"/>
  <c r="DT704"/>
  <c r="ED704"/>
  <c r="EO704"/>
  <c r="EZ704"/>
  <c r="FJ704"/>
  <c r="FU704"/>
  <c r="GF704"/>
  <c r="GP704"/>
  <c r="HA704"/>
  <c r="AT704"/>
  <c r="CJ704"/>
  <c r="EC704"/>
  <c r="FT704"/>
  <c r="BZ704"/>
  <c r="DR704"/>
  <c r="FI704"/>
  <c r="GZ704"/>
  <c r="BO704"/>
  <c r="DH704"/>
  <c r="EX704"/>
  <c r="GO704"/>
  <c r="BD704"/>
  <c r="GD704"/>
  <c r="EN704"/>
  <c r="CW704"/>
  <c r="CN681"/>
  <c r="CO681"/>
  <c r="AK681"/>
  <c r="AO681"/>
  <c r="AS681"/>
  <c r="AW681"/>
  <c r="BA681"/>
  <c r="BE681"/>
  <c r="BI681"/>
  <c r="BM681"/>
  <c r="BQ681"/>
  <c r="BU681"/>
  <c r="BY681"/>
  <c r="CC681"/>
  <c r="CG681"/>
  <c r="CK681"/>
  <c r="CQ681"/>
  <c r="CU681"/>
  <c r="CY681"/>
  <c r="DC681"/>
  <c r="DG681"/>
  <c r="DK681"/>
  <c r="DO681"/>
  <c r="DS681"/>
  <c r="DW681"/>
  <c r="EA681"/>
  <c r="EE681"/>
  <c r="EI681"/>
  <c r="EM681"/>
  <c r="EQ681"/>
  <c r="EU681"/>
  <c r="EY681"/>
  <c r="FC681"/>
  <c r="FG681"/>
  <c r="FK681"/>
  <c r="FO681"/>
  <c r="FS681"/>
  <c r="FW681"/>
  <c r="GA681"/>
  <c r="GE681"/>
  <c r="GI681"/>
  <c r="GM681"/>
  <c r="GQ681"/>
  <c r="GU681"/>
  <c r="GY681"/>
  <c r="HC681"/>
  <c r="AJ681"/>
  <c r="AN681"/>
  <c r="AR681"/>
  <c r="AV681"/>
  <c r="AZ681"/>
  <c r="BD681"/>
  <c r="BH681"/>
  <c r="BL681"/>
  <c r="BP681"/>
  <c r="BT681"/>
  <c r="BX681"/>
  <c r="CB681"/>
  <c r="CF681"/>
  <c r="CJ681"/>
  <c r="CP681"/>
  <c r="CT681"/>
  <c r="CX681"/>
  <c r="DB681"/>
  <c r="DF681"/>
  <c r="DJ681"/>
  <c r="DN681"/>
  <c r="DR681"/>
  <c r="DV681"/>
  <c r="DZ681"/>
  <c r="ED681"/>
  <c r="EH681"/>
  <c r="EL681"/>
  <c r="EP681"/>
  <c r="ET681"/>
  <c r="EX681"/>
  <c r="FB681"/>
  <c r="FF681"/>
  <c r="FJ681"/>
  <c r="FN681"/>
  <c r="FR681"/>
  <c r="FV681"/>
  <c r="FZ681"/>
  <c r="GD681"/>
  <c r="GH681"/>
  <c r="GL681"/>
  <c r="GP681"/>
  <c r="GT681"/>
  <c r="GX681"/>
  <c r="HB681"/>
  <c r="AL681"/>
  <c r="AT681"/>
  <c r="BB681"/>
  <c r="BJ681"/>
  <c r="BR681"/>
  <c r="BZ681"/>
  <c r="CH681"/>
  <c r="CR681"/>
  <c r="CZ681"/>
  <c r="DH681"/>
  <c r="DP681"/>
  <c r="DX681"/>
  <c r="EF681"/>
  <c r="EN681"/>
  <c r="EV681"/>
  <c r="FD681"/>
  <c r="FL681"/>
  <c r="FT681"/>
  <c r="GB681"/>
  <c r="GJ681"/>
  <c r="GR681"/>
  <c r="GZ681"/>
  <c r="AQ681"/>
  <c r="AY681"/>
  <c r="BG681"/>
  <c r="BO681"/>
  <c r="BW681"/>
  <c r="CE681"/>
  <c r="CM681"/>
  <c r="CW681"/>
  <c r="DE681"/>
  <c r="DM681"/>
  <c r="DU681"/>
  <c r="EC681"/>
  <c r="EK681"/>
  <c r="ES681"/>
  <c r="FA681"/>
  <c r="FI681"/>
  <c r="FQ681"/>
  <c r="FY681"/>
  <c r="GG681"/>
  <c r="GO681"/>
  <c r="GW681"/>
  <c r="AM681"/>
  <c r="AU681"/>
  <c r="BC681"/>
  <c r="BK681"/>
  <c r="BS681"/>
  <c r="CA681"/>
  <c r="CI681"/>
  <c r="CS681"/>
  <c r="DA681"/>
  <c r="DI681"/>
  <c r="DQ681"/>
  <c r="DY681"/>
  <c r="EG681"/>
  <c r="EO681"/>
  <c r="EW681"/>
  <c r="FE681"/>
  <c r="FM681"/>
  <c r="FU681"/>
  <c r="GC681"/>
  <c r="GK681"/>
  <c r="GS681"/>
  <c r="HA681"/>
  <c r="BN681"/>
  <c r="CV681"/>
  <c r="EB681"/>
  <c r="FH681"/>
  <c r="GN681"/>
  <c r="BF681"/>
  <c r="CL681"/>
  <c r="DT681"/>
  <c r="EZ681"/>
  <c r="GF681"/>
  <c r="AX681"/>
  <c r="CD681"/>
  <c r="DL681"/>
  <c r="ER681"/>
  <c r="FX681"/>
  <c r="DD681"/>
  <c r="BV681"/>
  <c r="GV681"/>
  <c r="AP681"/>
  <c r="FP681"/>
  <c r="EJ681"/>
  <c r="CN655"/>
  <c r="CO655"/>
  <c r="AJ655"/>
  <c r="AN655"/>
  <c r="AR655"/>
  <c r="AV655"/>
  <c r="AZ655"/>
  <c r="BD655"/>
  <c r="BH655"/>
  <c r="BL655"/>
  <c r="BP655"/>
  <c r="BT655"/>
  <c r="BX655"/>
  <c r="CB655"/>
  <c r="CF655"/>
  <c r="CJ655"/>
  <c r="CP655"/>
  <c r="CT655"/>
  <c r="CX655"/>
  <c r="DB655"/>
  <c r="DF655"/>
  <c r="DJ655"/>
  <c r="DN655"/>
  <c r="DR655"/>
  <c r="DV655"/>
  <c r="DZ655"/>
  <c r="ED655"/>
  <c r="EH655"/>
  <c r="EL655"/>
  <c r="EP655"/>
  <c r="ET655"/>
  <c r="EX655"/>
  <c r="FB655"/>
  <c r="FF655"/>
  <c r="FJ655"/>
  <c r="FN655"/>
  <c r="FR655"/>
  <c r="FV655"/>
  <c r="FZ655"/>
  <c r="GD655"/>
  <c r="GH655"/>
  <c r="GL655"/>
  <c r="GP655"/>
  <c r="GT655"/>
  <c r="GX655"/>
  <c r="HB655"/>
  <c r="AM655"/>
  <c r="AS655"/>
  <c r="AX655"/>
  <c r="BC655"/>
  <c r="BI655"/>
  <c r="BN655"/>
  <c r="BS655"/>
  <c r="BY655"/>
  <c r="CD655"/>
  <c r="CI655"/>
  <c r="CQ655"/>
  <c r="CV655"/>
  <c r="DA655"/>
  <c r="DG655"/>
  <c r="DL655"/>
  <c r="DQ655"/>
  <c r="DW655"/>
  <c r="EB655"/>
  <c r="EG655"/>
  <c r="EM655"/>
  <c r="ER655"/>
  <c r="EW655"/>
  <c r="FC655"/>
  <c r="FH655"/>
  <c r="FM655"/>
  <c r="FS655"/>
  <c r="FX655"/>
  <c r="GC655"/>
  <c r="GI655"/>
  <c r="GN655"/>
  <c r="GS655"/>
  <c r="GY655"/>
  <c r="AL655"/>
  <c r="AQ655"/>
  <c r="AW655"/>
  <c r="BB655"/>
  <c r="BG655"/>
  <c r="BM655"/>
  <c r="BR655"/>
  <c r="BW655"/>
  <c r="CC655"/>
  <c r="CH655"/>
  <c r="CM655"/>
  <c r="CU655"/>
  <c r="CZ655"/>
  <c r="DE655"/>
  <c r="DK655"/>
  <c r="DP655"/>
  <c r="DU655"/>
  <c r="EA655"/>
  <c r="EF655"/>
  <c r="EK655"/>
  <c r="EQ655"/>
  <c r="EV655"/>
  <c r="FA655"/>
  <c r="FG655"/>
  <c r="FL655"/>
  <c r="FQ655"/>
  <c r="FW655"/>
  <c r="GB655"/>
  <c r="GG655"/>
  <c r="GM655"/>
  <c r="GR655"/>
  <c r="GW655"/>
  <c r="HC655"/>
  <c r="AT655"/>
  <c r="BE655"/>
  <c r="BO655"/>
  <c r="BZ655"/>
  <c r="CK655"/>
  <c r="CW655"/>
  <c r="DH655"/>
  <c r="DS655"/>
  <c r="EC655"/>
  <c r="EN655"/>
  <c r="EY655"/>
  <c r="FI655"/>
  <c r="FT655"/>
  <c r="GE655"/>
  <c r="GO655"/>
  <c r="GZ655"/>
  <c r="AP655"/>
  <c r="BA655"/>
  <c r="BK655"/>
  <c r="BV655"/>
  <c r="CG655"/>
  <c r="CS655"/>
  <c r="DD655"/>
  <c r="DO655"/>
  <c r="DY655"/>
  <c r="EJ655"/>
  <c r="EU655"/>
  <c r="FE655"/>
  <c r="FP655"/>
  <c r="GA655"/>
  <c r="GK655"/>
  <c r="GV655"/>
  <c r="AO655"/>
  <c r="AY655"/>
  <c r="BJ655"/>
  <c r="BU655"/>
  <c r="CE655"/>
  <c r="CR655"/>
  <c r="DC655"/>
  <c r="DM655"/>
  <c r="DX655"/>
  <c r="EI655"/>
  <c r="ES655"/>
  <c r="FD655"/>
  <c r="FO655"/>
  <c r="FY655"/>
  <c r="GJ655"/>
  <c r="GU655"/>
  <c r="BQ655"/>
  <c r="DI655"/>
  <c r="EZ655"/>
  <c r="GQ655"/>
  <c r="BF655"/>
  <c r="CY655"/>
  <c r="EO655"/>
  <c r="GF655"/>
  <c r="AK655"/>
  <c r="CA655"/>
  <c r="DT655"/>
  <c r="FK655"/>
  <c r="HA655"/>
  <c r="EE655"/>
  <c r="CL655"/>
  <c r="AU655"/>
  <c r="FU655"/>
  <c r="CN629"/>
  <c r="CO629"/>
  <c r="AJ629"/>
  <c r="AN629"/>
  <c r="AR629"/>
  <c r="AV629"/>
  <c r="AZ629"/>
  <c r="BD629"/>
  <c r="BH629"/>
  <c r="BL629"/>
  <c r="BP629"/>
  <c r="BT629"/>
  <c r="BX629"/>
  <c r="CB629"/>
  <c r="CF629"/>
  <c r="CJ629"/>
  <c r="CP629"/>
  <c r="CT629"/>
  <c r="CX629"/>
  <c r="DB629"/>
  <c r="DF629"/>
  <c r="DJ629"/>
  <c r="DN629"/>
  <c r="DR629"/>
  <c r="DV629"/>
  <c r="DZ629"/>
  <c r="ED629"/>
  <c r="EH629"/>
  <c r="EL629"/>
  <c r="EP629"/>
  <c r="ET629"/>
  <c r="EX629"/>
  <c r="FB629"/>
  <c r="FF629"/>
  <c r="FJ629"/>
  <c r="FN629"/>
  <c r="FR629"/>
  <c r="FV629"/>
  <c r="FZ629"/>
  <c r="GD629"/>
  <c r="GH629"/>
  <c r="GL629"/>
  <c r="GP629"/>
  <c r="GT629"/>
  <c r="GX629"/>
  <c r="HB629"/>
  <c r="AM629"/>
  <c r="AQ629"/>
  <c r="AU629"/>
  <c r="AY629"/>
  <c r="BC629"/>
  <c r="BG629"/>
  <c r="BK629"/>
  <c r="BO629"/>
  <c r="BS629"/>
  <c r="BW629"/>
  <c r="CA629"/>
  <c r="CE629"/>
  <c r="CI629"/>
  <c r="CM629"/>
  <c r="CS629"/>
  <c r="CW629"/>
  <c r="DA629"/>
  <c r="DE629"/>
  <c r="DI629"/>
  <c r="DM629"/>
  <c r="DQ629"/>
  <c r="DU629"/>
  <c r="DY629"/>
  <c r="EC629"/>
  <c r="EG629"/>
  <c r="EK629"/>
  <c r="EO629"/>
  <c r="ES629"/>
  <c r="EW629"/>
  <c r="FA629"/>
  <c r="FE629"/>
  <c r="FI629"/>
  <c r="FM629"/>
  <c r="FQ629"/>
  <c r="FU629"/>
  <c r="FY629"/>
  <c r="GC629"/>
  <c r="GG629"/>
  <c r="GK629"/>
  <c r="GO629"/>
  <c r="GS629"/>
  <c r="GW629"/>
  <c r="HA629"/>
  <c r="AK629"/>
  <c r="AS629"/>
  <c r="BA629"/>
  <c r="BI629"/>
  <c r="BQ629"/>
  <c r="BY629"/>
  <c r="CG629"/>
  <c r="CQ629"/>
  <c r="CY629"/>
  <c r="DG629"/>
  <c r="DO629"/>
  <c r="DW629"/>
  <c r="EE629"/>
  <c r="EM629"/>
  <c r="EU629"/>
  <c r="FC629"/>
  <c r="FK629"/>
  <c r="FS629"/>
  <c r="GA629"/>
  <c r="GI629"/>
  <c r="GQ629"/>
  <c r="GY629"/>
  <c r="AP629"/>
  <c r="AX629"/>
  <c r="BF629"/>
  <c r="BN629"/>
  <c r="BV629"/>
  <c r="CD629"/>
  <c r="CL629"/>
  <c r="CV629"/>
  <c r="DD629"/>
  <c r="DL629"/>
  <c r="DT629"/>
  <c r="EB629"/>
  <c r="EJ629"/>
  <c r="ER629"/>
  <c r="EZ629"/>
  <c r="FH629"/>
  <c r="FP629"/>
  <c r="FX629"/>
  <c r="GF629"/>
  <c r="GN629"/>
  <c r="GV629"/>
  <c r="AO629"/>
  <c r="AW629"/>
  <c r="BE629"/>
  <c r="BM629"/>
  <c r="BU629"/>
  <c r="CC629"/>
  <c r="CK629"/>
  <c r="CU629"/>
  <c r="DC629"/>
  <c r="DK629"/>
  <c r="DS629"/>
  <c r="EA629"/>
  <c r="EI629"/>
  <c r="EQ629"/>
  <c r="EY629"/>
  <c r="FG629"/>
  <c r="FO629"/>
  <c r="FW629"/>
  <c r="GE629"/>
  <c r="GM629"/>
  <c r="GU629"/>
  <c r="HC629"/>
  <c r="AL629"/>
  <c r="BR629"/>
  <c r="CZ629"/>
  <c r="EF629"/>
  <c r="FL629"/>
  <c r="GR629"/>
  <c r="BJ629"/>
  <c r="CR629"/>
  <c r="DX629"/>
  <c r="FD629"/>
  <c r="GJ629"/>
  <c r="BB629"/>
  <c r="CH629"/>
  <c r="DP629"/>
  <c r="EV629"/>
  <c r="GB629"/>
  <c r="EN629"/>
  <c r="DH629"/>
  <c r="AT629"/>
  <c r="FT629"/>
  <c r="GZ629"/>
  <c r="BZ629"/>
  <c r="CN602"/>
  <c r="CO602"/>
  <c r="AL602"/>
  <c r="AP602"/>
  <c r="AT602"/>
  <c r="AX602"/>
  <c r="BB602"/>
  <c r="BF602"/>
  <c r="BJ602"/>
  <c r="BN602"/>
  <c r="BR602"/>
  <c r="BV602"/>
  <c r="BZ602"/>
  <c r="CD602"/>
  <c r="CH602"/>
  <c r="CL602"/>
  <c r="CR602"/>
  <c r="CV602"/>
  <c r="CZ602"/>
  <c r="DD602"/>
  <c r="DH602"/>
  <c r="DL602"/>
  <c r="DP602"/>
  <c r="DT602"/>
  <c r="DX602"/>
  <c r="EB602"/>
  <c r="EF602"/>
  <c r="EJ602"/>
  <c r="EN602"/>
  <c r="ER602"/>
  <c r="EV602"/>
  <c r="EZ602"/>
  <c r="FD602"/>
  <c r="FH602"/>
  <c r="FL602"/>
  <c r="FP602"/>
  <c r="FT602"/>
  <c r="FX602"/>
  <c r="GB602"/>
  <c r="GF602"/>
  <c r="GJ602"/>
  <c r="GN602"/>
  <c r="GR602"/>
  <c r="GV602"/>
  <c r="GZ602"/>
  <c r="AK602"/>
  <c r="AO602"/>
  <c r="AS602"/>
  <c r="AW602"/>
  <c r="BA602"/>
  <c r="BE602"/>
  <c r="BI602"/>
  <c r="BM602"/>
  <c r="BQ602"/>
  <c r="BU602"/>
  <c r="BY602"/>
  <c r="CC602"/>
  <c r="CG602"/>
  <c r="CK602"/>
  <c r="CQ602"/>
  <c r="CU602"/>
  <c r="CY602"/>
  <c r="DC602"/>
  <c r="DG602"/>
  <c r="DK602"/>
  <c r="DO602"/>
  <c r="DS602"/>
  <c r="DW602"/>
  <c r="EA602"/>
  <c r="EE602"/>
  <c r="EI602"/>
  <c r="EM602"/>
  <c r="EQ602"/>
  <c r="EU602"/>
  <c r="EY602"/>
  <c r="FC602"/>
  <c r="FG602"/>
  <c r="FK602"/>
  <c r="FO602"/>
  <c r="FS602"/>
  <c r="FW602"/>
  <c r="GA602"/>
  <c r="GE602"/>
  <c r="GI602"/>
  <c r="GM602"/>
  <c r="GQ602"/>
  <c r="GU602"/>
  <c r="GY602"/>
  <c r="HC602"/>
  <c r="AM602"/>
  <c r="AU602"/>
  <c r="BC602"/>
  <c r="BK602"/>
  <c r="BS602"/>
  <c r="CA602"/>
  <c r="CI602"/>
  <c r="CS602"/>
  <c r="DA602"/>
  <c r="DI602"/>
  <c r="DQ602"/>
  <c r="DY602"/>
  <c r="EG602"/>
  <c r="EO602"/>
  <c r="EW602"/>
  <c r="FE602"/>
  <c r="FM602"/>
  <c r="FU602"/>
  <c r="GC602"/>
  <c r="GK602"/>
  <c r="GS602"/>
  <c r="HA602"/>
  <c r="AJ602"/>
  <c r="AR602"/>
  <c r="AZ602"/>
  <c r="BH602"/>
  <c r="BP602"/>
  <c r="BX602"/>
  <c r="CF602"/>
  <c r="CP602"/>
  <c r="CX602"/>
  <c r="DF602"/>
  <c r="DN602"/>
  <c r="DV602"/>
  <c r="ED602"/>
  <c r="EL602"/>
  <c r="ET602"/>
  <c r="FB602"/>
  <c r="FJ602"/>
  <c r="FR602"/>
  <c r="FZ602"/>
  <c r="GH602"/>
  <c r="GP602"/>
  <c r="GX602"/>
  <c r="AN602"/>
  <c r="BD602"/>
  <c r="BT602"/>
  <c r="CJ602"/>
  <c r="DB602"/>
  <c r="DR602"/>
  <c r="EH602"/>
  <c r="EX602"/>
  <c r="FN602"/>
  <c r="GD602"/>
  <c r="GT602"/>
  <c r="AY602"/>
  <c r="BO602"/>
  <c r="CE602"/>
  <c r="CW602"/>
  <c r="DM602"/>
  <c r="EC602"/>
  <c r="ES602"/>
  <c r="FI602"/>
  <c r="FY602"/>
  <c r="GO602"/>
  <c r="AV602"/>
  <c r="BL602"/>
  <c r="CB602"/>
  <c r="CT602"/>
  <c r="DJ602"/>
  <c r="DZ602"/>
  <c r="EP602"/>
  <c r="FF602"/>
  <c r="FV602"/>
  <c r="GL602"/>
  <c r="HB602"/>
  <c r="AQ602"/>
  <c r="DE602"/>
  <c r="FQ602"/>
  <c r="CM602"/>
  <c r="FA602"/>
  <c r="BW602"/>
  <c r="EK602"/>
  <c r="GW602"/>
  <c r="DU602"/>
  <c r="BG602"/>
  <c r="GG602"/>
  <c r="CN576"/>
  <c r="CO576"/>
  <c r="AM576"/>
  <c r="AQ576"/>
  <c r="AU576"/>
  <c r="AY576"/>
  <c r="BC576"/>
  <c r="BG576"/>
  <c r="BK576"/>
  <c r="BO576"/>
  <c r="BS576"/>
  <c r="BW576"/>
  <c r="CA576"/>
  <c r="CE576"/>
  <c r="CI576"/>
  <c r="CM576"/>
  <c r="CS576"/>
  <c r="CW576"/>
  <c r="DA576"/>
  <c r="DE576"/>
  <c r="DI576"/>
  <c r="DM576"/>
  <c r="DQ576"/>
  <c r="DU576"/>
  <c r="DY576"/>
  <c r="EC576"/>
  <c r="EG576"/>
  <c r="EK576"/>
  <c r="EO576"/>
  <c r="ES576"/>
  <c r="EW576"/>
  <c r="FA576"/>
  <c r="FE576"/>
  <c r="FI576"/>
  <c r="FM576"/>
  <c r="FQ576"/>
  <c r="FU576"/>
  <c r="FY576"/>
  <c r="GC576"/>
  <c r="GG576"/>
  <c r="GK576"/>
  <c r="GO576"/>
  <c r="GS576"/>
  <c r="GW576"/>
  <c r="HA576"/>
  <c r="AL576"/>
  <c r="AP576"/>
  <c r="AT576"/>
  <c r="AX576"/>
  <c r="BB576"/>
  <c r="BF576"/>
  <c r="BJ576"/>
  <c r="BN576"/>
  <c r="BR576"/>
  <c r="BV576"/>
  <c r="BZ576"/>
  <c r="CD576"/>
  <c r="CH576"/>
  <c r="CL576"/>
  <c r="CR576"/>
  <c r="CV576"/>
  <c r="CZ576"/>
  <c r="DD576"/>
  <c r="DH576"/>
  <c r="DL576"/>
  <c r="DP576"/>
  <c r="DT576"/>
  <c r="DX576"/>
  <c r="EB576"/>
  <c r="EF576"/>
  <c r="EJ576"/>
  <c r="EN576"/>
  <c r="ER576"/>
  <c r="EV576"/>
  <c r="EZ576"/>
  <c r="FD576"/>
  <c r="FH576"/>
  <c r="FL576"/>
  <c r="FP576"/>
  <c r="FT576"/>
  <c r="FX576"/>
  <c r="GB576"/>
  <c r="GF576"/>
  <c r="GJ576"/>
  <c r="GN576"/>
  <c r="GR576"/>
  <c r="GV576"/>
  <c r="GZ576"/>
  <c r="AJ576"/>
  <c r="AR576"/>
  <c r="AZ576"/>
  <c r="BH576"/>
  <c r="BP576"/>
  <c r="BX576"/>
  <c r="CF576"/>
  <c r="CP576"/>
  <c r="CX576"/>
  <c r="DF576"/>
  <c r="DN576"/>
  <c r="DV576"/>
  <c r="ED576"/>
  <c r="EL576"/>
  <c r="ET576"/>
  <c r="FB576"/>
  <c r="FJ576"/>
  <c r="FR576"/>
  <c r="FZ576"/>
  <c r="GH576"/>
  <c r="GP576"/>
  <c r="GX576"/>
  <c r="AO576"/>
  <c r="AW576"/>
  <c r="BE576"/>
  <c r="BM576"/>
  <c r="BU576"/>
  <c r="CC576"/>
  <c r="CK576"/>
  <c r="CU576"/>
  <c r="DC576"/>
  <c r="DK576"/>
  <c r="DS576"/>
  <c r="EA576"/>
  <c r="EI576"/>
  <c r="EQ576"/>
  <c r="EY576"/>
  <c r="FG576"/>
  <c r="FO576"/>
  <c r="FW576"/>
  <c r="GE576"/>
  <c r="GM576"/>
  <c r="GU576"/>
  <c r="HC576"/>
  <c r="AN576"/>
  <c r="AV576"/>
  <c r="BD576"/>
  <c r="BL576"/>
  <c r="BT576"/>
  <c r="CB576"/>
  <c r="CJ576"/>
  <c r="CT576"/>
  <c r="DB576"/>
  <c r="DJ576"/>
  <c r="DR576"/>
  <c r="DZ576"/>
  <c r="EH576"/>
  <c r="EP576"/>
  <c r="EX576"/>
  <c r="FF576"/>
  <c r="FN576"/>
  <c r="FV576"/>
  <c r="GD576"/>
  <c r="GL576"/>
  <c r="GT576"/>
  <c r="HB576"/>
  <c r="AS576"/>
  <c r="BY576"/>
  <c r="DG576"/>
  <c r="EM576"/>
  <c r="FS576"/>
  <c r="GY576"/>
  <c r="AK576"/>
  <c r="BQ576"/>
  <c r="CY576"/>
  <c r="EE576"/>
  <c r="FK576"/>
  <c r="GQ576"/>
  <c r="BA576"/>
  <c r="CG576"/>
  <c r="DO576"/>
  <c r="EU576"/>
  <c r="GA576"/>
  <c r="DW576"/>
  <c r="CQ576"/>
  <c r="BI576"/>
  <c r="GI576"/>
  <c r="FC576"/>
  <c r="CN546"/>
  <c r="CO546"/>
  <c r="AJ546"/>
  <c r="AN546"/>
  <c r="AR546"/>
  <c r="AV546"/>
  <c r="AZ546"/>
  <c r="BD546"/>
  <c r="BH546"/>
  <c r="BL546"/>
  <c r="BP546"/>
  <c r="BT546"/>
  <c r="BX546"/>
  <c r="CB546"/>
  <c r="CF546"/>
  <c r="CJ546"/>
  <c r="CP546"/>
  <c r="CT546"/>
  <c r="CX546"/>
  <c r="DB546"/>
  <c r="DF546"/>
  <c r="DJ546"/>
  <c r="AM546"/>
  <c r="AS546"/>
  <c r="AX546"/>
  <c r="BC546"/>
  <c r="BI546"/>
  <c r="BN546"/>
  <c r="BS546"/>
  <c r="BY546"/>
  <c r="CD546"/>
  <c r="CI546"/>
  <c r="CQ546"/>
  <c r="CV546"/>
  <c r="DA546"/>
  <c r="DG546"/>
  <c r="DL546"/>
  <c r="DP546"/>
  <c r="DT546"/>
  <c r="DX546"/>
  <c r="EB546"/>
  <c r="EF546"/>
  <c r="EJ546"/>
  <c r="EN546"/>
  <c r="ER546"/>
  <c r="EV546"/>
  <c r="EZ546"/>
  <c r="FD546"/>
  <c r="FH546"/>
  <c r="FL546"/>
  <c r="FP546"/>
  <c r="FT546"/>
  <c r="FX546"/>
  <c r="GB546"/>
  <c r="GF546"/>
  <c r="GJ546"/>
  <c r="GN546"/>
  <c r="GR546"/>
  <c r="GV546"/>
  <c r="GZ546"/>
  <c r="AL546"/>
  <c r="AQ546"/>
  <c r="AW546"/>
  <c r="BB546"/>
  <c r="BG546"/>
  <c r="BM546"/>
  <c r="BR546"/>
  <c r="BW546"/>
  <c r="CC546"/>
  <c r="CH546"/>
  <c r="CM546"/>
  <c r="CU546"/>
  <c r="CZ546"/>
  <c r="DE546"/>
  <c r="DK546"/>
  <c r="DO546"/>
  <c r="DS546"/>
  <c r="DW546"/>
  <c r="EA546"/>
  <c r="EE546"/>
  <c r="EI546"/>
  <c r="EM546"/>
  <c r="EQ546"/>
  <c r="EU546"/>
  <c r="EY546"/>
  <c r="FC546"/>
  <c r="FG546"/>
  <c r="FK546"/>
  <c r="FO546"/>
  <c r="FS546"/>
  <c r="FW546"/>
  <c r="GA546"/>
  <c r="GE546"/>
  <c r="GI546"/>
  <c r="GM546"/>
  <c r="GQ546"/>
  <c r="GU546"/>
  <c r="GY546"/>
  <c r="HC546"/>
  <c r="AP546"/>
  <c r="BA546"/>
  <c r="BK546"/>
  <c r="BV546"/>
  <c r="CG546"/>
  <c r="CS546"/>
  <c r="DD546"/>
  <c r="DN546"/>
  <c r="DV546"/>
  <c r="ED546"/>
  <c r="EL546"/>
  <c r="ET546"/>
  <c r="FB546"/>
  <c r="FJ546"/>
  <c r="FR546"/>
  <c r="FZ546"/>
  <c r="GH546"/>
  <c r="GP546"/>
  <c r="GX546"/>
  <c r="AK546"/>
  <c r="AU546"/>
  <c r="BF546"/>
  <c r="BQ546"/>
  <c r="CA546"/>
  <c r="CL546"/>
  <c r="CY546"/>
  <c r="DI546"/>
  <c r="DR546"/>
  <c r="DZ546"/>
  <c r="EH546"/>
  <c r="EP546"/>
  <c r="EX546"/>
  <c r="FF546"/>
  <c r="FN546"/>
  <c r="FV546"/>
  <c r="GD546"/>
  <c r="GL546"/>
  <c r="GT546"/>
  <c r="HB546"/>
  <c r="AT546"/>
  <c r="BE546"/>
  <c r="BO546"/>
  <c r="BZ546"/>
  <c r="CK546"/>
  <c r="CW546"/>
  <c r="DH546"/>
  <c r="DQ546"/>
  <c r="DY546"/>
  <c r="EG546"/>
  <c r="EO546"/>
  <c r="EW546"/>
  <c r="FE546"/>
  <c r="FM546"/>
  <c r="FU546"/>
  <c r="GC546"/>
  <c r="GK546"/>
  <c r="GS546"/>
  <c r="HA546"/>
  <c r="BJ546"/>
  <c r="DC546"/>
  <c r="EK546"/>
  <c r="FQ546"/>
  <c r="GW546"/>
  <c r="AY546"/>
  <c r="CR546"/>
  <c r="EC546"/>
  <c r="FI546"/>
  <c r="GO546"/>
  <c r="AO546"/>
  <c r="CE546"/>
  <c r="DU546"/>
  <c r="FA546"/>
  <c r="GG546"/>
  <c r="BU546"/>
  <c r="FY546"/>
  <c r="ES546"/>
  <c r="DM546"/>
  <c r="CN521"/>
  <c r="CO521"/>
  <c r="DR521"/>
  <c r="ET521"/>
  <c r="FJ521"/>
  <c r="AM521"/>
  <c r="AQ521"/>
  <c r="AU521"/>
  <c r="AY521"/>
  <c r="BC521"/>
  <c r="BG521"/>
  <c r="BK521"/>
  <c r="BO521"/>
  <c r="BS521"/>
  <c r="BW521"/>
  <c r="CA521"/>
  <c r="CE521"/>
  <c r="CI521"/>
  <c r="CM521"/>
  <c r="CS521"/>
  <c r="CW521"/>
  <c r="DA521"/>
  <c r="DE521"/>
  <c r="DI521"/>
  <c r="DM521"/>
  <c r="DQ521"/>
  <c r="DU521"/>
  <c r="DY521"/>
  <c r="EC521"/>
  <c r="EG521"/>
  <c r="EK521"/>
  <c r="EO521"/>
  <c r="ES521"/>
  <c r="EW521"/>
  <c r="FA521"/>
  <c r="FE521"/>
  <c r="FI521"/>
  <c r="FM521"/>
  <c r="FQ521"/>
  <c r="FU521"/>
  <c r="FY521"/>
  <c r="GC521"/>
  <c r="GG521"/>
  <c r="GK521"/>
  <c r="GO521"/>
  <c r="GS521"/>
  <c r="GW521"/>
  <c r="HA521"/>
  <c r="AJ521"/>
  <c r="AV521"/>
  <c r="BH521"/>
  <c r="BT521"/>
  <c r="CB521"/>
  <c r="CP521"/>
  <c r="DB521"/>
  <c r="DN521"/>
  <c r="ED521"/>
  <c r="EP521"/>
  <c r="FF521"/>
  <c r="FV521"/>
  <c r="GH521"/>
  <c r="GP521"/>
  <c r="HB521"/>
  <c r="AL521"/>
  <c r="AP521"/>
  <c r="AT521"/>
  <c r="AX521"/>
  <c r="BB521"/>
  <c r="BF521"/>
  <c r="BJ521"/>
  <c r="BN521"/>
  <c r="BR521"/>
  <c r="BV521"/>
  <c r="BZ521"/>
  <c r="CD521"/>
  <c r="CH521"/>
  <c r="CL521"/>
  <c r="CR521"/>
  <c r="CV521"/>
  <c r="CZ521"/>
  <c r="DD521"/>
  <c r="DH521"/>
  <c r="DL521"/>
  <c r="DP521"/>
  <c r="DT521"/>
  <c r="DX521"/>
  <c r="EB521"/>
  <c r="EF521"/>
  <c r="EJ521"/>
  <c r="EN521"/>
  <c r="ER521"/>
  <c r="EV521"/>
  <c r="EZ521"/>
  <c r="FD521"/>
  <c r="FH521"/>
  <c r="FL521"/>
  <c r="FP521"/>
  <c r="FT521"/>
  <c r="FX521"/>
  <c r="GB521"/>
  <c r="GF521"/>
  <c r="GJ521"/>
  <c r="GN521"/>
  <c r="GR521"/>
  <c r="GV521"/>
  <c r="GZ521"/>
  <c r="AN521"/>
  <c r="BD521"/>
  <c r="BL521"/>
  <c r="CF521"/>
  <c r="CT521"/>
  <c r="DF521"/>
  <c r="DV521"/>
  <c r="EL521"/>
  <c r="EX521"/>
  <c r="FN521"/>
  <c r="FZ521"/>
  <c r="GL521"/>
  <c r="GX521"/>
  <c r="AK521"/>
  <c r="AO521"/>
  <c r="AS521"/>
  <c r="AW521"/>
  <c r="BA521"/>
  <c r="BE521"/>
  <c r="BI521"/>
  <c r="BM521"/>
  <c r="BQ521"/>
  <c r="BU521"/>
  <c r="BY521"/>
  <c r="CC521"/>
  <c r="CG521"/>
  <c r="CK521"/>
  <c r="CQ521"/>
  <c r="CU521"/>
  <c r="CY521"/>
  <c r="DC521"/>
  <c r="DG521"/>
  <c r="DK521"/>
  <c r="DO521"/>
  <c r="DS521"/>
  <c r="DW521"/>
  <c r="EA521"/>
  <c r="EE521"/>
  <c r="EI521"/>
  <c r="EM521"/>
  <c r="EQ521"/>
  <c r="EU521"/>
  <c r="EY521"/>
  <c r="FC521"/>
  <c r="FG521"/>
  <c r="FK521"/>
  <c r="FO521"/>
  <c r="FS521"/>
  <c r="FW521"/>
  <c r="GA521"/>
  <c r="GE521"/>
  <c r="GI521"/>
  <c r="GM521"/>
  <c r="GQ521"/>
  <c r="GU521"/>
  <c r="GY521"/>
  <c r="HC521"/>
  <c r="AR521"/>
  <c r="AZ521"/>
  <c r="BP521"/>
  <c r="BX521"/>
  <c r="CJ521"/>
  <c r="CX521"/>
  <c r="DJ521"/>
  <c r="DZ521"/>
  <c r="EH521"/>
  <c r="FB521"/>
  <c r="FR521"/>
  <c r="GD521"/>
  <c r="GT521"/>
  <c r="CN497"/>
  <c r="CO497"/>
  <c r="BH497"/>
  <c r="CF497"/>
  <c r="FR497"/>
  <c r="GT497"/>
  <c r="AM497"/>
  <c r="AQ497"/>
  <c r="AU497"/>
  <c r="AY497"/>
  <c r="BC497"/>
  <c r="BG497"/>
  <c r="BK497"/>
  <c r="BO497"/>
  <c r="BS497"/>
  <c r="BW497"/>
  <c r="CA497"/>
  <c r="CE497"/>
  <c r="CI497"/>
  <c r="CM497"/>
  <c r="CS497"/>
  <c r="CW497"/>
  <c r="DA497"/>
  <c r="DE497"/>
  <c r="DI497"/>
  <c r="DM497"/>
  <c r="DQ497"/>
  <c r="DU497"/>
  <c r="DY497"/>
  <c r="EC497"/>
  <c r="EG497"/>
  <c r="EK497"/>
  <c r="EO497"/>
  <c r="ES497"/>
  <c r="EW497"/>
  <c r="FA497"/>
  <c r="FE497"/>
  <c r="FI497"/>
  <c r="FM497"/>
  <c r="FQ497"/>
  <c r="FU497"/>
  <c r="FY497"/>
  <c r="GC497"/>
  <c r="GG497"/>
  <c r="GK497"/>
  <c r="GO497"/>
  <c r="GS497"/>
  <c r="GW497"/>
  <c r="HA497"/>
  <c r="AR497"/>
  <c r="BD497"/>
  <c r="BT497"/>
  <c r="CJ497"/>
  <c r="CX497"/>
  <c r="DJ497"/>
  <c r="DR497"/>
  <c r="ED497"/>
  <c r="EP497"/>
  <c r="FB497"/>
  <c r="FN497"/>
  <c r="GD497"/>
  <c r="GP497"/>
  <c r="HB497"/>
  <c r="AL497"/>
  <c r="AP497"/>
  <c r="AT497"/>
  <c r="AX497"/>
  <c r="BB497"/>
  <c r="BF497"/>
  <c r="BJ497"/>
  <c r="BN497"/>
  <c r="BR497"/>
  <c r="BV497"/>
  <c r="BZ497"/>
  <c r="CD497"/>
  <c r="CH497"/>
  <c r="CL497"/>
  <c r="CR497"/>
  <c r="CV497"/>
  <c r="CZ497"/>
  <c r="DD497"/>
  <c r="DH497"/>
  <c r="DL497"/>
  <c r="DP497"/>
  <c r="DT497"/>
  <c r="DX497"/>
  <c r="EB497"/>
  <c r="EF497"/>
  <c r="EJ497"/>
  <c r="EN497"/>
  <c r="ER497"/>
  <c r="EV497"/>
  <c r="EZ497"/>
  <c r="FD497"/>
  <c r="FH497"/>
  <c r="FL497"/>
  <c r="FP497"/>
  <c r="FT497"/>
  <c r="FX497"/>
  <c r="GB497"/>
  <c r="GF497"/>
  <c r="GJ497"/>
  <c r="GN497"/>
  <c r="GR497"/>
  <c r="GV497"/>
  <c r="GZ497"/>
  <c r="AN497"/>
  <c r="AV497"/>
  <c r="BP497"/>
  <c r="BX497"/>
  <c r="CT497"/>
  <c r="DF497"/>
  <c r="DV497"/>
  <c r="EH497"/>
  <c r="ET497"/>
  <c r="FF497"/>
  <c r="FV497"/>
  <c r="GL497"/>
  <c r="GX497"/>
  <c r="AK497"/>
  <c r="AO497"/>
  <c r="AS497"/>
  <c r="AW497"/>
  <c r="BA497"/>
  <c r="BE497"/>
  <c r="BI497"/>
  <c r="BM497"/>
  <c r="BQ497"/>
  <c r="BU497"/>
  <c r="BY497"/>
  <c r="CC497"/>
  <c r="CG497"/>
  <c r="CK497"/>
  <c r="CQ497"/>
  <c r="CU497"/>
  <c r="CY497"/>
  <c r="DC497"/>
  <c r="DG497"/>
  <c r="DK497"/>
  <c r="DO497"/>
  <c r="DS497"/>
  <c r="DW497"/>
  <c r="EA497"/>
  <c r="EE497"/>
  <c r="EI497"/>
  <c r="EM497"/>
  <c r="EQ497"/>
  <c r="EU497"/>
  <c r="EY497"/>
  <c r="FC497"/>
  <c r="FG497"/>
  <c r="FK497"/>
  <c r="FO497"/>
  <c r="FS497"/>
  <c r="FW497"/>
  <c r="GA497"/>
  <c r="GE497"/>
  <c r="GI497"/>
  <c r="GM497"/>
  <c r="GQ497"/>
  <c r="GU497"/>
  <c r="GY497"/>
  <c r="HC497"/>
  <c r="AJ497"/>
  <c r="AZ497"/>
  <c r="BL497"/>
  <c r="CB497"/>
  <c r="CP497"/>
  <c r="DB497"/>
  <c r="DN497"/>
  <c r="DZ497"/>
  <c r="EL497"/>
  <c r="EX497"/>
  <c r="FJ497"/>
  <c r="FZ497"/>
  <c r="GH497"/>
  <c r="CN447"/>
  <c r="CO447"/>
  <c r="AK447"/>
  <c r="AO447"/>
  <c r="AS447"/>
  <c r="AW447"/>
  <c r="BA447"/>
  <c r="BE447"/>
  <c r="BI447"/>
  <c r="BM447"/>
  <c r="BQ447"/>
  <c r="BU447"/>
  <c r="BY447"/>
  <c r="CC447"/>
  <c r="CG447"/>
  <c r="CK447"/>
  <c r="CQ447"/>
  <c r="CU447"/>
  <c r="CY447"/>
  <c r="DC447"/>
  <c r="DG447"/>
  <c r="DK447"/>
  <c r="DO447"/>
  <c r="DS447"/>
  <c r="DW447"/>
  <c r="EA447"/>
  <c r="EE447"/>
  <c r="EI447"/>
  <c r="EM447"/>
  <c r="EQ447"/>
  <c r="EU447"/>
  <c r="EY447"/>
  <c r="FC447"/>
  <c r="FG447"/>
  <c r="FK447"/>
  <c r="FO447"/>
  <c r="FS447"/>
  <c r="FW447"/>
  <c r="GA447"/>
  <c r="GE447"/>
  <c r="GI447"/>
  <c r="GM447"/>
  <c r="GQ447"/>
  <c r="GU447"/>
  <c r="GY447"/>
  <c r="HC447"/>
  <c r="AJ447"/>
  <c r="AP447"/>
  <c r="AU447"/>
  <c r="AZ447"/>
  <c r="BF447"/>
  <c r="BK447"/>
  <c r="BP447"/>
  <c r="BV447"/>
  <c r="CA447"/>
  <c r="CF447"/>
  <c r="CL447"/>
  <c r="CS447"/>
  <c r="CX447"/>
  <c r="DD447"/>
  <c r="DI447"/>
  <c r="DN447"/>
  <c r="DT447"/>
  <c r="DY447"/>
  <c r="ED447"/>
  <c r="EJ447"/>
  <c r="EO447"/>
  <c r="ET447"/>
  <c r="EZ447"/>
  <c r="FE447"/>
  <c r="FJ447"/>
  <c r="FP447"/>
  <c r="FU447"/>
  <c r="FZ447"/>
  <c r="GF447"/>
  <c r="GK447"/>
  <c r="GP447"/>
  <c r="GV447"/>
  <c r="HA447"/>
  <c r="AN447"/>
  <c r="AT447"/>
  <c r="AY447"/>
  <c r="BD447"/>
  <c r="BJ447"/>
  <c r="BO447"/>
  <c r="BT447"/>
  <c r="BZ447"/>
  <c r="CE447"/>
  <c r="CJ447"/>
  <c r="CR447"/>
  <c r="CW447"/>
  <c r="DB447"/>
  <c r="DH447"/>
  <c r="DM447"/>
  <c r="DR447"/>
  <c r="DX447"/>
  <c r="EC447"/>
  <c r="EH447"/>
  <c r="EN447"/>
  <c r="ES447"/>
  <c r="EX447"/>
  <c r="FD447"/>
  <c r="FI447"/>
  <c r="FN447"/>
  <c r="FT447"/>
  <c r="FY447"/>
  <c r="GD447"/>
  <c r="GJ447"/>
  <c r="GO447"/>
  <c r="GT447"/>
  <c r="GZ447"/>
  <c r="AL447"/>
  <c r="AQ447"/>
  <c r="AV447"/>
  <c r="BB447"/>
  <c r="BG447"/>
  <c r="BL447"/>
  <c r="BR447"/>
  <c r="BW447"/>
  <c r="CB447"/>
  <c r="CH447"/>
  <c r="CM447"/>
  <c r="CT447"/>
  <c r="CZ447"/>
  <c r="DE447"/>
  <c r="DJ447"/>
  <c r="DP447"/>
  <c r="DU447"/>
  <c r="DZ447"/>
  <c r="EF447"/>
  <c r="EK447"/>
  <c r="EP447"/>
  <c r="EV447"/>
  <c r="FA447"/>
  <c r="FF447"/>
  <c r="FL447"/>
  <c r="FQ447"/>
  <c r="FV447"/>
  <c r="GB447"/>
  <c r="GG447"/>
  <c r="GL447"/>
  <c r="GR447"/>
  <c r="GW447"/>
  <c r="HB447"/>
  <c r="AX447"/>
  <c r="BS447"/>
  <c r="CP447"/>
  <c r="DL447"/>
  <c r="EG447"/>
  <c r="FB447"/>
  <c r="FX447"/>
  <c r="GS447"/>
  <c r="AR447"/>
  <c r="BN447"/>
  <c r="CI447"/>
  <c r="DF447"/>
  <c r="EB447"/>
  <c r="EW447"/>
  <c r="FR447"/>
  <c r="GN447"/>
  <c r="AM447"/>
  <c r="BH447"/>
  <c r="CD447"/>
  <c r="DA447"/>
  <c r="DV447"/>
  <c r="ER447"/>
  <c r="FM447"/>
  <c r="GH447"/>
  <c r="BC447"/>
  <c r="BX447"/>
  <c r="CV447"/>
  <c r="DQ447"/>
  <c r="EL447"/>
  <c r="FH447"/>
  <c r="GC447"/>
  <c r="GX447"/>
  <c r="CN390"/>
  <c r="CO390"/>
  <c r="AK390"/>
  <c r="AO390"/>
  <c r="AS390"/>
  <c r="AW390"/>
  <c r="BA390"/>
  <c r="BE390"/>
  <c r="BI390"/>
  <c r="BM390"/>
  <c r="BQ390"/>
  <c r="BU390"/>
  <c r="BY390"/>
  <c r="CC390"/>
  <c r="CG390"/>
  <c r="CK390"/>
  <c r="CQ390"/>
  <c r="CU390"/>
  <c r="CY390"/>
  <c r="DC390"/>
  <c r="DG390"/>
  <c r="DK390"/>
  <c r="DO390"/>
  <c r="DS390"/>
  <c r="DW390"/>
  <c r="EA390"/>
  <c r="EE390"/>
  <c r="EI390"/>
  <c r="EM390"/>
  <c r="EQ390"/>
  <c r="EU390"/>
  <c r="EY390"/>
  <c r="FC390"/>
  <c r="FG390"/>
  <c r="FK390"/>
  <c r="FO390"/>
  <c r="FS390"/>
  <c r="FW390"/>
  <c r="GA390"/>
  <c r="GE390"/>
  <c r="GI390"/>
  <c r="GM390"/>
  <c r="GQ390"/>
  <c r="GU390"/>
  <c r="GY390"/>
  <c r="HC390"/>
  <c r="AJ390"/>
  <c r="AN390"/>
  <c r="AR390"/>
  <c r="AV390"/>
  <c r="AZ390"/>
  <c r="BD390"/>
  <c r="BH390"/>
  <c r="BL390"/>
  <c r="BP390"/>
  <c r="BT390"/>
  <c r="BX390"/>
  <c r="CB390"/>
  <c r="CF390"/>
  <c r="CJ390"/>
  <c r="CP390"/>
  <c r="CT390"/>
  <c r="CX390"/>
  <c r="DB390"/>
  <c r="DF390"/>
  <c r="DJ390"/>
  <c r="DN390"/>
  <c r="DR390"/>
  <c r="DV390"/>
  <c r="DZ390"/>
  <c r="ED390"/>
  <c r="EH390"/>
  <c r="EL390"/>
  <c r="EP390"/>
  <c r="ET390"/>
  <c r="EX390"/>
  <c r="FB390"/>
  <c r="FF390"/>
  <c r="FJ390"/>
  <c r="FN390"/>
  <c r="FR390"/>
  <c r="FV390"/>
  <c r="FZ390"/>
  <c r="GD390"/>
  <c r="GH390"/>
  <c r="GL390"/>
  <c r="GP390"/>
  <c r="GT390"/>
  <c r="GX390"/>
  <c r="HB390"/>
  <c r="AL390"/>
  <c r="AT390"/>
  <c r="BB390"/>
  <c r="BJ390"/>
  <c r="BR390"/>
  <c r="BZ390"/>
  <c r="CH390"/>
  <c r="CR390"/>
  <c r="CZ390"/>
  <c r="DH390"/>
  <c r="DP390"/>
  <c r="DX390"/>
  <c r="EF390"/>
  <c r="EN390"/>
  <c r="EV390"/>
  <c r="FD390"/>
  <c r="FL390"/>
  <c r="FT390"/>
  <c r="GB390"/>
  <c r="GJ390"/>
  <c r="GR390"/>
  <c r="GZ390"/>
  <c r="AQ390"/>
  <c r="AY390"/>
  <c r="BG390"/>
  <c r="BO390"/>
  <c r="BW390"/>
  <c r="CE390"/>
  <c r="CM390"/>
  <c r="CW390"/>
  <c r="DE390"/>
  <c r="DM390"/>
  <c r="DU390"/>
  <c r="EC390"/>
  <c r="EK390"/>
  <c r="ES390"/>
  <c r="FA390"/>
  <c r="FI390"/>
  <c r="FQ390"/>
  <c r="FY390"/>
  <c r="GG390"/>
  <c r="GO390"/>
  <c r="GW390"/>
  <c r="AP390"/>
  <c r="AX390"/>
  <c r="BF390"/>
  <c r="BN390"/>
  <c r="BV390"/>
  <c r="CD390"/>
  <c r="CL390"/>
  <c r="CV390"/>
  <c r="DD390"/>
  <c r="DL390"/>
  <c r="DT390"/>
  <c r="EB390"/>
  <c r="EJ390"/>
  <c r="ER390"/>
  <c r="EZ390"/>
  <c r="FH390"/>
  <c r="FP390"/>
  <c r="FX390"/>
  <c r="GF390"/>
  <c r="GN390"/>
  <c r="GV390"/>
  <c r="AM390"/>
  <c r="AU390"/>
  <c r="BC390"/>
  <c r="BK390"/>
  <c r="BS390"/>
  <c r="CA390"/>
  <c r="CI390"/>
  <c r="CS390"/>
  <c r="DA390"/>
  <c r="DI390"/>
  <c r="DQ390"/>
  <c r="DY390"/>
  <c r="EG390"/>
  <c r="EO390"/>
  <c r="EW390"/>
  <c r="FE390"/>
  <c r="FM390"/>
  <c r="FU390"/>
  <c r="GC390"/>
  <c r="GK390"/>
  <c r="GS390"/>
  <c r="HA390"/>
  <c r="CN366"/>
  <c r="CO366"/>
  <c r="AK366"/>
  <c r="AO366"/>
  <c r="AS366"/>
  <c r="AW366"/>
  <c r="BA366"/>
  <c r="BE366"/>
  <c r="BI366"/>
  <c r="BM366"/>
  <c r="BQ366"/>
  <c r="BU366"/>
  <c r="BY366"/>
  <c r="CC366"/>
  <c r="CG366"/>
  <c r="CK366"/>
  <c r="CQ366"/>
  <c r="CU366"/>
  <c r="CY366"/>
  <c r="DC366"/>
  <c r="DG366"/>
  <c r="DK366"/>
  <c r="DO366"/>
  <c r="DS366"/>
  <c r="DW366"/>
  <c r="EA366"/>
  <c r="EE366"/>
  <c r="EI366"/>
  <c r="EM366"/>
  <c r="EQ366"/>
  <c r="EU366"/>
  <c r="EY366"/>
  <c r="FC366"/>
  <c r="FG366"/>
  <c r="FK366"/>
  <c r="FO366"/>
  <c r="FS366"/>
  <c r="FW366"/>
  <c r="GA366"/>
  <c r="GE366"/>
  <c r="GI366"/>
  <c r="GM366"/>
  <c r="GQ366"/>
  <c r="GU366"/>
  <c r="GY366"/>
  <c r="HC366"/>
  <c r="AJ366"/>
  <c r="AN366"/>
  <c r="AR366"/>
  <c r="AV366"/>
  <c r="AZ366"/>
  <c r="BD366"/>
  <c r="BH366"/>
  <c r="BL366"/>
  <c r="BP366"/>
  <c r="BT366"/>
  <c r="BX366"/>
  <c r="CB366"/>
  <c r="CF366"/>
  <c r="CJ366"/>
  <c r="CP366"/>
  <c r="CT366"/>
  <c r="CX366"/>
  <c r="DB366"/>
  <c r="DF366"/>
  <c r="DJ366"/>
  <c r="DN366"/>
  <c r="DR366"/>
  <c r="DV366"/>
  <c r="DZ366"/>
  <c r="ED366"/>
  <c r="EH366"/>
  <c r="EL366"/>
  <c r="EP366"/>
  <c r="ET366"/>
  <c r="EX366"/>
  <c r="FB366"/>
  <c r="FF366"/>
  <c r="FJ366"/>
  <c r="FN366"/>
  <c r="FR366"/>
  <c r="FV366"/>
  <c r="FZ366"/>
  <c r="GD366"/>
  <c r="GH366"/>
  <c r="GL366"/>
  <c r="GP366"/>
  <c r="GT366"/>
  <c r="GX366"/>
  <c r="HB366"/>
  <c r="AL366"/>
  <c r="AT366"/>
  <c r="BB366"/>
  <c r="BJ366"/>
  <c r="BR366"/>
  <c r="BZ366"/>
  <c r="CH366"/>
  <c r="CR366"/>
  <c r="CZ366"/>
  <c r="DH366"/>
  <c r="DP366"/>
  <c r="DX366"/>
  <c r="EF366"/>
  <c r="EN366"/>
  <c r="EV366"/>
  <c r="FD366"/>
  <c r="FL366"/>
  <c r="FT366"/>
  <c r="GB366"/>
  <c r="GJ366"/>
  <c r="GR366"/>
  <c r="GZ366"/>
  <c r="AQ366"/>
  <c r="AY366"/>
  <c r="BG366"/>
  <c r="BO366"/>
  <c r="BW366"/>
  <c r="CE366"/>
  <c r="CM366"/>
  <c r="CW366"/>
  <c r="DE366"/>
  <c r="DM366"/>
  <c r="DU366"/>
  <c r="EC366"/>
  <c r="EK366"/>
  <c r="ES366"/>
  <c r="FA366"/>
  <c r="FI366"/>
  <c r="FQ366"/>
  <c r="FY366"/>
  <c r="GG366"/>
  <c r="GO366"/>
  <c r="GW366"/>
  <c r="AP366"/>
  <c r="AX366"/>
  <c r="BF366"/>
  <c r="BN366"/>
  <c r="BV366"/>
  <c r="CD366"/>
  <c r="CL366"/>
  <c r="CV366"/>
  <c r="DD366"/>
  <c r="DL366"/>
  <c r="DT366"/>
  <c r="EB366"/>
  <c r="EJ366"/>
  <c r="ER366"/>
  <c r="EZ366"/>
  <c r="FH366"/>
  <c r="FP366"/>
  <c r="FX366"/>
  <c r="GF366"/>
  <c r="GN366"/>
  <c r="GV366"/>
  <c r="AM366"/>
  <c r="AU366"/>
  <c r="BC366"/>
  <c r="BK366"/>
  <c r="BS366"/>
  <c r="CA366"/>
  <c r="CI366"/>
  <c r="CS366"/>
  <c r="DA366"/>
  <c r="DI366"/>
  <c r="DQ366"/>
  <c r="DY366"/>
  <c r="EG366"/>
  <c r="EO366"/>
  <c r="EW366"/>
  <c r="FE366"/>
  <c r="FM366"/>
  <c r="FU366"/>
  <c r="GC366"/>
  <c r="GK366"/>
  <c r="GS366"/>
  <c r="HA366"/>
  <c r="CN309"/>
  <c r="CO309"/>
  <c r="AK309"/>
  <c r="AO309"/>
  <c r="AS309"/>
  <c r="AW309"/>
  <c r="BA309"/>
  <c r="BE309"/>
  <c r="BI309"/>
  <c r="BM309"/>
  <c r="BQ309"/>
  <c r="BU309"/>
  <c r="BY309"/>
  <c r="CC309"/>
  <c r="CG309"/>
  <c r="CK309"/>
  <c r="CQ309"/>
  <c r="CU309"/>
  <c r="CY309"/>
  <c r="DC309"/>
  <c r="DG309"/>
  <c r="DK309"/>
  <c r="DO309"/>
  <c r="DS309"/>
  <c r="DW309"/>
  <c r="EA309"/>
  <c r="EE309"/>
  <c r="EI309"/>
  <c r="EM309"/>
  <c r="EQ309"/>
  <c r="EU309"/>
  <c r="EY309"/>
  <c r="FC309"/>
  <c r="FG309"/>
  <c r="FK309"/>
  <c r="FO309"/>
  <c r="FS309"/>
  <c r="FW309"/>
  <c r="GA309"/>
  <c r="GE309"/>
  <c r="GI309"/>
  <c r="GM309"/>
  <c r="GQ309"/>
  <c r="GU309"/>
  <c r="GY309"/>
  <c r="HC309"/>
  <c r="AJ309"/>
  <c r="AN309"/>
  <c r="AR309"/>
  <c r="AV309"/>
  <c r="AZ309"/>
  <c r="BD309"/>
  <c r="BH309"/>
  <c r="BL309"/>
  <c r="BP309"/>
  <c r="BT309"/>
  <c r="BX309"/>
  <c r="CB309"/>
  <c r="CF309"/>
  <c r="CJ309"/>
  <c r="CP309"/>
  <c r="CT309"/>
  <c r="CX309"/>
  <c r="DB309"/>
  <c r="DF309"/>
  <c r="DJ309"/>
  <c r="DN309"/>
  <c r="DR309"/>
  <c r="DV309"/>
  <c r="DZ309"/>
  <c r="ED309"/>
  <c r="EH309"/>
  <c r="EL309"/>
  <c r="EP309"/>
  <c r="ET309"/>
  <c r="EX309"/>
  <c r="FB309"/>
  <c r="FF309"/>
  <c r="FJ309"/>
  <c r="FN309"/>
  <c r="FR309"/>
  <c r="FV309"/>
  <c r="FZ309"/>
  <c r="GD309"/>
  <c r="GH309"/>
  <c r="GL309"/>
  <c r="GP309"/>
  <c r="GT309"/>
  <c r="GX309"/>
  <c r="HB309"/>
  <c r="AL309"/>
  <c r="AT309"/>
  <c r="BB309"/>
  <c r="BJ309"/>
  <c r="BR309"/>
  <c r="BZ309"/>
  <c r="CH309"/>
  <c r="CR309"/>
  <c r="CZ309"/>
  <c r="DH309"/>
  <c r="DP309"/>
  <c r="DX309"/>
  <c r="EF309"/>
  <c r="EN309"/>
  <c r="EV309"/>
  <c r="FD309"/>
  <c r="FL309"/>
  <c r="FT309"/>
  <c r="GB309"/>
  <c r="GJ309"/>
  <c r="GR309"/>
  <c r="GZ309"/>
  <c r="AQ309"/>
  <c r="AY309"/>
  <c r="BG309"/>
  <c r="BO309"/>
  <c r="BW309"/>
  <c r="CE309"/>
  <c r="CM309"/>
  <c r="CW309"/>
  <c r="DE309"/>
  <c r="DM309"/>
  <c r="DU309"/>
  <c r="EC309"/>
  <c r="EK309"/>
  <c r="ES309"/>
  <c r="FA309"/>
  <c r="FI309"/>
  <c r="FQ309"/>
  <c r="FY309"/>
  <c r="GG309"/>
  <c r="GO309"/>
  <c r="GW309"/>
  <c r="AP309"/>
  <c r="AX309"/>
  <c r="BF309"/>
  <c r="BN309"/>
  <c r="BV309"/>
  <c r="CD309"/>
  <c r="CL309"/>
  <c r="CV309"/>
  <c r="DD309"/>
  <c r="DL309"/>
  <c r="DT309"/>
  <c r="EB309"/>
  <c r="EJ309"/>
  <c r="ER309"/>
  <c r="EZ309"/>
  <c r="FH309"/>
  <c r="FP309"/>
  <c r="FX309"/>
  <c r="GF309"/>
  <c r="GN309"/>
  <c r="GV309"/>
  <c r="BK309"/>
  <c r="CS309"/>
  <c r="DY309"/>
  <c r="FE309"/>
  <c r="GK309"/>
  <c r="BC309"/>
  <c r="CI309"/>
  <c r="DQ309"/>
  <c r="EW309"/>
  <c r="GC309"/>
  <c r="AU309"/>
  <c r="CA309"/>
  <c r="DI309"/>
  <c r="EO309"/>
  <c r="FU309"/>
  <c r="HA309"/>
  <c r="AM309"/>
  <c r="BS309"/>
  <c r="DA309"/>
  <c r="EG309"/>
  <c r="FM309"/>
  <c r="GS309"/>
  <c r="CN278"/>
  <c r="CO278"/>
  <c r="AL278"/>
  <c r="AP278"/>
  <c r="AT278"/>
  <c r="AX278"/>
  <c r="BB278"/>
  <c r="BF278"/>
  <c r="BJ278"/>
  <c r="BN278"/>
  <c r="BR278"/>
  <c r="BV278"/>
  <c r="BZ278"/>
  <c r="CD278"/>
  <c r="CH278"/>
  <c r="CL278"/>
  <c r="CR278"/>
  <c r="CV278"/>
  <c r="CZ278"/>
  <c r="DD278"/>
  <c r="DH278"/>
  <c r="DL278"/>
  <c r="DP278"/>
  <c r="DT278"/>
  <c r="DX278"/>
  <c r="EB278"/>
  <c r="EF278"/>
  <c r="EJ278"/>
  <c r="EN278"/>
  <c r="ER278"/>
  <c r="EV278"/>
  <c r="EZ278"/>
  <c r="FD278"/>
  <c r="FH278"/>
  <c r="FL278"/>
  <c r="FP278"/>
  <c r="FT278"/>
  <c r="FX278"/>
  <c r="GB278"/>
  <c r="GF278"/>
  <c r="GJ278"/>
  <c r="GN278"/>
  <c r="GR278"/>
  <c r="GV278"/>
  <c r="GZ278"/>
  <c r="AJ278"/>
  <c r="AO278"/>
  <c r="AU278"/>
  <c r="AZ278"/>
  <c r="BE278"/>
  <c r="BK278"/>
  <c r="BP278"/>
  <c r="BU278"/>
  <c r="CA278"/>
  <c r="CF278"/>
  <c r="CK278"/>
  <c r="CS278"/>
  <c r="CX278"/>
  <c r="DC278"/>
  <c r="DI278"/>
  <c r="DN278"/>
  <c r="DS278"/>
  <c r="DY278"/>
  <c r="ED278"/>
  <c r="EI278"/>
  <c r="EO278"/>
  <c r="ET278"/>
  <c r="EY278"/>
  <c r="FE278"/>
  <c r="FJ278"/>
  <c r="FO278"/>
  <c r="FU278"/>
  <c r="FZ278"/>
  <c r="GE278"/>
  <c r="GK278"/>
  <c r="GP278"/>
  <c r="GU278"/>
  <c r="HA278"/>
  <c r="AN278"/>
  <c r="AS278"/>
  <c r="AY278"/>
  <c r="BD278"/>
  <c r="BI278"/>
  <c r="BO278"/>
  <c r="BT278"/>
  <c r="BY278"/>
  <c r="CE278"/>
  <c r="CJ278"/>
  <c r="CQ278"/>
  <c r="CW278"/>
  <c r="DB278"/>
  <c r="DG278"/>
  <c r="DM278"/>
  <c r="DR278"/>
  <c r="DW278"/>
  <c r="EC278"/>
  <c r="EH278"/>
  <c r="EM278"/>
  <c r="ES278"/>
  <c r="EX278"/>
  <c r="FC278"/>
  <c r="FI278"/>
  <c r="FN278"/>
  <c r="FS278"/>
  <c r="FY278"/>
  <c r="GD278"/>
  <c r="GI278"/>
  <c r="GO278"/>
  <c r="GT278"/>
  <c r="GY278"/>
  <c r="AR278"/>
  <c r="BC278"/>
  <c r="BM278"/>
  <c r="BX278"/>
  <c r="CI278"/>
  <c r="CU278"/>
  <c r="DF278"/>
  <c r="DQ278"/>
  <c r="EA278"/>
  <c r="EL278"/>
  <c r="EW278"/>
  <c r="FG278"/>
  <c r="FR278"/>
  <c r="GC278"/>
  <c r="GM278"/>
  <c r="GX278"/>
  <c r="AQ278"/>
  <c r="BA278"/>
  <c r="BL278"/>
  <c r="BW278"/>
  <c r="CG278"/>
  <c r="CT278"/>
  <c r="DE278"/>
  <c r="DO278"/>
  <c r="DZ278"/>
  <c r="EK278"/>
  <c r="EU278"/>
  <c r="FF278"/>
  <c r="FQ278"/>
  <c r="GA278"/>
  <c r="GL278"/>
  <c r="GW278"/>
  <c r="AM278"/>
  <c r="AW278"/>
  <c r="BH278"/>
  <c r="BS278"/>
  <c r="CC278"/>
  <c r="CP278"/>
  <c r="DA278"/>
  <c r="DK278"/>
  <c r="DV278"/>
  <c r="EG278"/>
  <c r="EQ278"/>
  <c r="FB278"/>
  <c r="FM278"/>
  <c r="FW278"/>
  <c r="GH278"/>
  <c r="GS278"/>
  <c r="HC278"/>
  <c r="AK278"/>
  <c r="AV278"/>
  <c r="BG278"/>
  <c r="BQ278"/>
  <c r="CB278"/>
  <c r="CM278"/>
  <c r="CY278"/>
  <c r="DJ278"/>
  <c r="DU278"/>
  <c r="EE278"/>
  <c r="EP278"/>
  <c r="FA278"/>
  <c r="FK278"/>
  <c r="FV278"/>
  <c r="GG278"/>
  <c r="GQ278"/>
  <c r="HB278"/>
  <c r="CN253"/>
  <c r="CO253"/>
  <c r="AL253"/>
  <c r="AP253"/>
  <c r="AT253"/>
  <c r="AX253"/>
  <c r="BB253"/>
  <c r="BF253"/>
  <c r="BJ253"/>
  <c r="BN253"/>
  <c r="BR253"/>
  <c r="BV253"/>
  <c r="BZ253"/>
  <c r="CD253"/>
  <c r="CH253"/>
  <c r="CL253"/>
  <c r="CR253"/>
  <c r="CV253"/>
  <c r="CZ253"/>
  <c r="DD253"/>
  <c r="DH253"/>
  <c r="DL253"/>
  <c r="DP253"/>
  <c r="DT253"/>
  <c r="DX253"/>
  <c r="EB253"/>
  <c r="EF253"/>
  <c r="EJ253"/>
  <c r="EN253"/>
  <c r="ER253"/>
  <c r="EV253"/>
  <c r="EZ253"/>
  <c r="FD253"/>
  <c r="FH253"/>
  <c r="FL253"/>
  <c r="FP253"/>
  <c r="FT253"/>
  <c r="FX253"/>
  <c r="GB253"/>
  <c r="GF253"/>
  <c r="GJ253"/>
  <c r="GN253"/>
  <c r="GR253"/>
  <c r="GV253"/>
  <c r="GZ253"/>
  <c r="AK253"/>
  <c r="AO253"/>
  <c r="AS253"/>
  <c r="AW253"/>
  <c r="BA253"/>
  <c r="BE253"/>
  <c r="BI253"/>
  <c r="BM253"/>
  <c r="BQ253"/>
  <c r="BU253"/>
  <c r="BY253"/>
  <c r="CC253"/>
  <c r="CG253"/>
  <c r="CK253"/>
  <c r="CQ253"/>
  <c r="CU253"/>
  <c r="CY253"/>
  <c r="DC253"/>
  <c r="DG253"/>
  <c r="DK253"/>
  <c r="DO253"/>
  <c r="DS253"/>
  <c r="DW253"/>
  <c r="EA253"/>
  <c r="EE253"/>
  <c r="EI253"/>
  <c r="EM253"/>
  <c r="EQ253"/>
  <c r="EU253"/>
  <c r="EY253"/>
  <c r="FC253"/>
  <c r="FG253"/>
  <c r="FK253"/>
  <c r="FO253"/>
  <c r="FS253"/>
  <c r="FW253"/>
  <c r="GA253"/>
  <c r="GE253"/>
  <c r="GI253"/>
  <c r="GM253"/>
  <c r="GQ253"/>
  <c r="GU253"/>
  <c r="GY253"/>
  <c r="HC253"/>
  <c r="AQ253"/>
  <c r="AY253"/>
  <c r="BG253"/>
  <c r="BO253"/>
  <c r="BW253"/>
  <c r="CE253"/>
  <c r="CM253"/>
  <c r="CW253"/>
  <c r="DE253"/>
  <c r="DM253"/>
  <c r="DU253"/>
  <c r="EC253"/>
  <c r="EK253"/>
  <c r="ES253"/>
  <c r="FA253"/>
  <c r="FI253"/>
  <c r="FQ253"/>
  <c r="FY253"/>
  <c r="GG253"/>
  <c r="GO253"/>
  <c r="GW253"/>
  <c r="AN253"/>
  <c r="AV253"/>
  <c r="BD253"/>
  <c r="BL253"/>
  <c r="BT253"/>
  <c r="CB253"/>
  <c r="CJ253"/>
  <c r="CT253"/>
  <c r="DB253"/>
  <c r="DJ253"/>
  <c r="DR253"/>
  <c r="DZ253"/>
  <c r="EH253"/>
  <c r="EP253"/>
  <c r="EX253"/>
  <c r="FF253"/>
  <c r="FN253"/>
  <c r="FV253"/>
  <c r="GD253"/>
  <c r="GL253"/>
  <c r="GT253"/>
  <c r="HB253"/>
  <c r="AM253"/>
  <c r="AU253"/>
  <c r="BC253"/>
  <c r="BK253"/>
  <c r="BS253"/>
  <c r="CA253"/>
  <c r="CI253"/>
  <c r="CS253"/>
  <c r="DA253"/>
  <c r="DI253"/>
  <c r="DQ253"/>
  <c r="DY253"/>
  <c r="EG253"/>
  <c r="EO253"/>
  <c r="EW253"/>
  <c r="FE253"/>
  <c r="FM253"/>
  <c r="FU253"/>
  <c r="GC253"/>
  <c r="GK253"/>
  <c r="GS253"/>
  <c r="HA253"/>
  <c r="AR253"/>
  <c r="BX253"/>
  <c r="DF253"/>
  <c r="EL253"/>
  <c r="FR253"/>
  <c r="GX253"/>
  <c r="AJ253"/>
  <c r="BP253"/>
  <c r="CX253"/>
  <c r="ED253"/>
  <c r="FJ253"/>
  <c r="GP253"/>
  <c r="BH253"/>
  <c r="CP253"/>
  <c r="DV253"/>
  <c r="FB253"/>
  <c r="GH253"/>
  <c r="CF253"/>
  <c r="AZ253"/>
  <c r="FZ253"/>
  <c r="ET253"/>
  <c r="DN253"/>
  <c r="CN225"/>
  <c r="CO225"/>
  <c r="AL225"/>
  <c r="AP225"/>
  <c r="AT225"/>
  <c r="AX225"/>
  <c r="BB225"/>
  <c r="BF225"/>
  <c r="BJ225"/>
  <c r="BN225"/>
  <c r="BR225"/>
  <c r="BV225"/>
  <c r="BZ225"/>
  <c r="CD225"/>
  <c r="CH225"/>
  <c r="CL225"/>
  <c r="CR225"/>
  <c r="CV225"/>
  <c r="CZ225"/>
  <c r="DD225"/>
  <c r="DH225"/>
  <c r="DL225"/>
  <c r="DP225"/>
  <c r="DT225"/>
  <c r="DX225"/>
  <c r="EB225"/>
  <c r="EF225"/>
  <c r="EJ225"/>
  <c r="EN225"/>
  <c r="ER225"/>
  <c r="EV225"/>
  <c r="EZ225"/>
  <c r="FD225"/>
  <c r="FH225"/>
  <c r="FL225"/>
  <c r="FP225"/>
  <c r="FT225"/>
  <c r="FX225"/>
  <c r="GB225"/>
  <c r="GF225"/>
  <c r="GJ225"/>
  <c r="GN225"/>
  <c r="GR225"/>
  <c r="GV225"/>
  <c r="GZ225"/>
  <c r="AK225"/>
  <c r="AO225"/>
  <c r="AS225"/>
  <c r="AW225"/>
  <c r="BA225"/>
  <c r="BE225"/>
  <c r="BI225"/>
  <c r="BM225"/>
  <c r="BQ225"/>
  <c r="BU225"/>
  <c r="BY225"/>
  <c r="CC225"/>
  <c r="CG225"/>
  <c r="CK225"/>
  <c r="CQ225"/>
  <c r="CU225"/>
  <c r="CY225"/>
  <c r="DC225"/>
  <c r="DG225"/>
  <c r="DK225"/>
  <c r="DO225"/>
  <c r="DS225"/>
  <c r="DW225"/>
  <c r="EA225"/>
  <c r="EE225"/>
  <c r="EI225"/>
  <c r="EM225"/>
  <c r="EQ225"/>
  <c r="EU225"/>
  <c r="EY225"/>
  <c r="FC225"/>
  <c r="FG225"/>
  <c r="FK225"/>
  <c r="FO225"/>
  <c r="FS225"/>
  <c r="FW225"/>
  <c r="GA225"/>
  <c r="GE225"/>
  <c r="GI225"/>
  <c r="GM225"/>
  <c r="GQ225"/>
  <c r="GU225"/>
  <c r="GY225"/>
  <c r="HC225"/>
  <c r="AQ225"/>
  <c r="AY225"/>
  <c r="BG225"/>
  <c r="BO225"/>
  <c r="BW225"/>
  <c r="CE225"/>
  <c r="CM225"/>
  <c r="CW225"/>
  <c r="DE225"/>
  <c r="DM225"/>
  <c r="DU225"/>
  <c r="EC225"/>
  <c r="EK225"/>
  <c r="ES225"/>
  <c r="FA225"/>
  <c r="FI225"/>
  <c r="FQ225"/>
  <c r="FY225"/>
  <c r="GG225"/>
  <c r="GO225"/>
  <c r="GW225"/>
  <c r="AN225"/>
  <c r="AV225"/>
  <c r="BD225"/>
  <c r="BL225"/>
  <c r="BT225"/>
  <c r="CB225"/>
  <c r="CJ225"/>
  <c r="CT225"/>
  <c r="DB225"/>
  <c r="DJ225"/>
  <c r="DR225"/>
  <c r="DZ225"/>
  <c r="EH225"/>
  <c r="EP225"/>
  <c r="EX225"/>
  <c r="FF225"/>
  <c r="FN225"/>
  <c r="FV225"/>
  <c r="GD225"/>
  <c r="GL225"/>
  <c r="GT225"/>
  <c r="HB225"/>
  <c r="AM225"/>
  <c r="AU225"/>
  <c r="BC225"/>
  <c r="BK225"/>
  <c r="BS225"/>
  <c r="CA225"/>
  <c r="CI225"/>
  <c r="CS225"/>
  <c r="DA225"/>
  <c r="DI225"/>
  <c r="DQ225"/>
  <c r="DY225"/>
  <c r="EG225"/>
  <c r="EO225"/>
  <c r="EW225"/>
  <c r="FE225"/>
  <c r="FM225"/>
  <c r="FU225"/>
  <c r="GC225"/>
  <c r="GK225"/>
  <c r="GS225"/>
  <c r="HA225"/>
  <c r="AR225"/>
  <c r="BX225"/>
  <c r="DF225"/>
  <c r="EL225"/>
  <c r="FR225"/>
  <c r="GX225"/>
  <c r="AJ225"/>
  <c r="BP225"/>
  <c r="CX225"/>
  <c r="ED225"/>
  <c r="FJ225"/>
  <c r="GP225"/>
  <c r="BH225"/>
  <c r="CP225"/>
  <c r="DV225"/>
  <c r="FB225"/>
  <c r="GH225"/>
  <c r="ET225"/>
  <c r="DN225"/>
  <c r="CF225"/>
  <c r="AZ225"/>
  <c r="FZ225"/>
  <c r="CN195"/>
  <c r="CO195"/>
  <c r="AL195"/>
  <c r="AP195"/>
  <c r="AT195"/>
  <c r="AX195"/>
  <c r="BB195"/>
  <c r="BF195"/>
  <c r="BJ195"/>
  <c r="BN195"/>
  <c r="BR195"/>
  <c r="BV195"/>
  <c r="BZ195"/>
  <c r="CD195"/>
  <c r="CH195"/>
  <c r="CL195"/>
  <c r="CR195"/>
  <c r="CV195"/>
  <c r="CZ195"/>
  <c r="DD195"/>
  <c r="DH195"/>
  <c r="DL195"/>
  <c r="DP195"/>
  <c r="DT195"/>
  <c r="DX195"/>
  <c r="EB195"/>
  <c r="EF195"/>
  <c r="EJ195"/>
  <c r="EN195"/>
  <c r="ER195"/>
  <c r="EV195"/>
  <c r="EZ195"/>
  <c r="FD195"/>
  <c r="FH195"/>
  <c r="FL195"/>
  <c r="FP195"/>
  <c r="FT195"/>
  <c r="FX195"/>
  <c r="GB195"/>
  <c r="GF195"/>
  <c r="GJ195"/>
  <c r="GN195"/>
  <c r="GR195"/>
  <c r="GV195"/>
  <c r="GZ195"/>
  <c r="AK195"/>
  <c r="AO195"/>
  <c r="AS195"/>
  <c r="AW195"/>
  <c r="BA195"/>
  <c r="BE195"/>
  <c r="BI195"/>
  <c r="BM195"/>
  <c r="BQ195"/>
  <c r="BU195"/>
  <c r="BY195"/>
  <c r="CC195"/>
  <c r="CG195"/>
  <c r="CK195"/>
  <c r="CQ195"/>
  <c r="CU195"/>
  <c r="CY195"/>
  <c r="DC195"/>
  <c r="DG195"/>
  <c r="DK195"/>
  <c r="DO195"/>
  <c r="DS195"/>
  <c r="DW195"/>
  <c r="EA195"/>
  <c r="EE195"/>
  <c r="EI195"/>
  <c r="EM195"/>
  <c r="EQ195"/>
  <c r="EU195"/>
  <c r="EY195"/>
  <c r="FC195"/>
  <c r="FG195"/>
  <c r="FK195"/>
  <c r="FO195"/>
  <c r="FS195"/>
  <c r="FW195"/>
  <c r="GA195"/>
  <c r="GE195"/>
  <c r="GI195"/>
  <c r="GM195"/>
  <c r="GQ195"/>
  <c r="GU195"/>
  <c r="GY195"/>
  <c r="HC195"/>
  <c r="AQ195"/>
  <c r="AY195"/>
  <c r="BG195"/>
  <c r="BO195"/>
  <c r="BW195"/>
  <c r="CE195"/>
  <c r="CM195"/>
  <c r="CW195"/>
  <c r="DE195"/>
  <c r="DM195"/>
  <c r="DU195"/>
  <c r="EC195"/>
  <c r="EK195"/>
  <c r="ES195"/>
  <c r="FA195"/>
  <c r="FI195"/>
  <c r="FQ195"/>
  <c r="FY195"/>
  <c r="GG195"/>
  <c r="GO195"/>
  <c r="GW195"/>
  <c r="AN195"/>
  <c r="AV195"/>
  <c r="BD195"/>
  <c r="BL195"/>
  <c r="BT195"/>
  <c r="CB195"/>
  <c r="CJ195"/>
  <c r="CT195"/>
  <c r="DB195"/>
  <c r="DJ195"/>
  <c r="DR195"/>
  <c r="DZ195"/>
  <c r="EH195"/>
  <c r="EP195"/>
  <c r="EX195"/>
  <c r="FF195"/>
  <c r="FN195"/>
  <c r="FV195"/>
  <c r="GD195"/>
  <c r="GL195"/>
  <c r="GT195"/>
  <c r="HB195"/>
  <c r="AM195"/>
  <c r="AU195"/>
  <c r="BC195"/>
  <c r="BK195"/>
  <c r="BS195"/>
  <c r="CA195"/>
  <c r="CI195"/>
  <c r="CS195"/>
  <c r="DA195"/>
  <c r="DI195"/>
  <c r="DQ195"/>
  <c r="DY195"/>
  <c r="EG195"/>
  <c r="EO195"/>
  <c r="EW195"/>
  <c r="FE195"/>
  <c r="FM195"/>
  <c r="FU195"/>
  <c r="GC195"/>
  <c r="GK195"/>
  <c r="GS195"/>
  <c r="HA195"/>
  <c r="AR195"/>
  <c r="BX195"/>
  <c r="DF195"/>
  <c r="EL195"/>
  <c r="FR195"/>
  <c r="GX195"/>
  <c r="AJ195"/>
  <c r="BP195"/>
  <c r="CX195"/>
  <c r="ED195"/>
  <c r="FJ195"/>
  <c r="GP195"/>
  <c r="BH195"/>
  <c r="CP195"/>
  <c r="DV195"/>
  <c r="FB195"/>
  <c r="GH195"/>
  <c r="CF195"/>
  <c r="AZ195"/>
  <c r="FZ195"/>
  <c r="ET195"/>
  <c r="DN195"/>
  <c r="CO167"/>
  <c r="CN167"/>
  <c r="AM167"/>
  <c r="AQ167"/>
  <c r="AU167"/>
  <c r="AY167"/>
  <c r="BC167"/>
  <c r="BG167"/>
  <c r="BK167"/>
  <c r="BO167"/>
  <c r="BS167"/>
  <c r="BW167"/>
  <c r="CA167"/>
  <c r="CE167"/>
  <c r="CI167"/>
  <c r="CM167"/>
  <c r="CS167"/>
  <c r="CW167"/>
  <c r="DA167"/>
  <c r="DE167"/>
  <c r="DI167"/>
  <c r="DM167"/>
  <c r="DQ167"/>
  <c r="DU167"/>
  <c r="DY167"/>
  <c r="EC167"/>
  <c r="EG167"/>
  <c r="EK167"/>
  <c r="EO167"/>
  <c r="ES167"/>
  <c r="EW167"/>
  <c r="FA167"/>
  <c r="FE167"/>
  <c r="FI167"/>
  <c r="FM167"/>
  <c r="FQ167"/>
  <c r="FU167"/>
  <c r="FY167"/>
  <c r="GC167"/>
  <c r="GG167"/>
  <c r="GK167"/>
  <c r="GO167"/>
  <c r="GS167"/>
  <c r="GW167"/>
  <c r="HA167"/>
  <c r="AK167"/>
  <c r="AP167"/>
  <c r="AV167"/>
  <c r="BA167"/>
  <c r="BF167"/>
  <c r="BL167"/>
  <c r="BQ167"/>
  <c r="BV167"/>
  <c r="CB167"/>
  <c r="CG167"/>
  <c r="CL167"/>
  <c r="CT167"/>
  <c r="CY167"/>
  <c r="DD167"/>
  <c r="DJ167"/>
  <c r="DO167"/>
  <c r="DT167"/>
  <c r="DZ167"/>
  <c r="EE167"/>
  <c r="EJ167"/>
  <c r="EP167"/>
  <c r="EU167"/>
  <c r="EZ167"/>
  <c r="FF167"/>
  <c r="FK167"/>
  <c r="FP167"/>
  <c r="FV167"/>
  <c r="GA167"/>
  <c r="GF167"/>
  <c r="GL167"/>
  <c r="GQ167"/>
  <c r="GV167"/>
  <c r="HB167"/>
  <c r="AJ167"/>
  <c r="AO167"/>
  <c r="AT167"/>
  <c r="AZ167"/>
  <c r="BE167"/>
  <c r="BJ167"/>
  <c r="BP167"/>
  <c r="BU167"/>
  <c r="BZ167"/>
  <c r="CF167"/>
  <c r="CK167"/>
  <c r="CR167"/>
  <c r="CX167"/>
  <c r="DC167"/>
  <c r="DH167"/>
  <c r="DN167"/>
  <c r="DS167"/>
  <c r="DX167"/>
  <c r="ED167"/>
  <c r="EI167"/>
  <c r="EN167"/>
  <c r="ET167"/>
  <c r="EY167"/>
  <c r="FD167"/>
  <c r="FJ167"/>
  <c r="FO167"/>
  <c r="FT167"/>
  <c r="FZ167"/>
  <c r="GE167"/>
  <c r="GJ167"/>
  <c r="GP167"/>
  <c r="GU167"/>
  <c r="GZ167"/>
  <c r="AR167"/>
  <c r="BB167"/>
  <c r="BM167"/>
  <c r="BX167"/>
  <c r="CH167"/>
  <c r="CU167"/>
  <c r="DF167"/>
  <c r="DP167"/>
  <c r="EA167"/>
  <c r="EL167"/>
  <c r="EV167"/>
  <c r="FG167"/>
  <c r="FR167"/>
  <c r="GB167"/>
  <c r="GM167"/>
  <c r="GX167"/>
  <c r="AN167"/>
  <c r="AX167"/>
  <c r="BI167"/>
  <c r="BT167"/>
  <c r="CD167"/>
  <c r="CQ167"/>
  <c r="DB167"/>
  <c r="DL167"/>
  <c r="DW167"/>
  <c r="EH167"/>
  <c r="ER167"/>
  <c r="FC167"/>
  <c r="FN167"/>
  <c r="FX167"/>
  <c r="GI167"/>
  <c r="GT167"/>
  <c r="AL167"/>
  <c r="AW167"/>
  <c r="BH167"/>
  <c r="BR167"/>
  <c r="CC167"/>
  <c r="CP167"/>
  <c r="CZ167"/>
  <c r="DK167"/>
  <c r="DV167"/>
  <c r="EF167"/>
  <c r="EQ167"/>
  <c r="FB167"/>
  <c r="FL167"/>
  <c r="FW167"/>
  <c r="GH167"/>
  <c r="GR167"/>
  <c r="HC167"/>
  <c r="BY167"/>
  <c r="DR167"/>
  <c r="FH167"/>
  <c r="GY167"/>
  <c r="BN167"/>
  <c r="DG167"/>
  <c r="EX167"/>
  <c r="GN167"/>
  <c r="BD167"/>
  <c r="CV167"/>
  <c r="EM167"/>
  <c r="GD167"/>
  <c r="AS167"/>
  <c r="CJ167"/>
  <c r="EB167"/>
  <c r="FS167"/>
  <c r="CO137"/>
  <c r="CN137"/>
  <c r="AM137"/>
  <c r="AQ137"/>
  <c r="AU137"/>
  <c r="AY137"/>
  <c r="BC137"/>
  <c r="BG137"/>
  <c r="BK137"/>
  <c r="BO137"/>
  <c r="BS137"/>
  <c r="BW137"/>
  <c r="CA137"/>
  <c r="CE137"/>
  <c r="CI137"/>
  <c r="CM137"/>
  <c r="CS137"/>
  <c r="CW137"/>
  <c r="DA137"/>
  <c r="DE137"/>
  <c r="DI137"/>
  <c r="DM137"/>
  <c r="DQ137"/>
  <c r="DU137"/>
  <c r="DY137"/>
  <c r="EC137"/>
  <c r="EG137"/>
  <c r="EK137"/>
  <c r="EO137"/>
  <c r="ES137"/>
  <c r="EW137"/>
  <c r="FA137"/>
  <c r="FE137"/>
  <c r="FI137"/>
  <c r="FM137"/>
  <c r="FQ137"/>
  <c r="FU137"/>
  <c r="FY137"/>
  <c r="GC137"/>
  <c r="GG137"/>
  <c r="GK137"/>
  <c r="GO137"/>
  <c r="GS137"/>
  <c r="GW137"/>
  <c r="HA137"/>
  <c r="AK137"/>
  <c r="AP137"/>
  <c r="AV137"/>
  <c r="BA137"/>
  <c r="BF137"/>
  <c r="BL137"/>
  <c r="BQ137"/>
  <c r="BV137"/>
  <c r="CB137"/>
  <c r="CG137"/>
  <c r="CL137"/>
  <c r="CT137"/>
  <c r="CY137"/>
  <c r="DD137"/>
  <c r="DJ137"/>
  <c r="DO137"/>
  <c r="DT137"/>
  <c r="DZ137"/>
  <c r="EE137"/>
  <c r="EJ137"/>
  <c r="EP137"/>
  <c r="EU137"/>
  <c r="EZ137"/>
  <c r="FF137"/>
  <c r="FK137"/>
  <c r="FP137"/>
  <c r="FV137"/>
  <c r="GA137"/>
  <c r="GF137"/>
  <c r="GL137"/>
  <c r="GQ137"/>
  <c r="GV137"/>
  <c r="HB137"/>
  <c r="AJ137"/>
  <c r="AO137"/>
  <c r="AT137"/>
  <c r="AZ137"/>
  <c r="BE137"/>
  <c r="BJ137"/>
  <c r="BP137"/>
  <c r="BU137"/>
  <c r="BZ137"/>
  <c r="CF137"/>
  <c r="CK137"/>
  <c r="CR137"/>
  <c r="CX137"/>
  <c r="DC137"/>
  <c r="DH137"/>
  <c r="DN137"/>
  <c r="DS137"/>
  <c r="DX137"/>
  <c r="ED137"/>
  <c r="EI137"/>
  <c r="EN137"/>
  <c r="ET137"/>
  <c r="EY137"/>
  <c r="FD137"/>
  <c r="FJ137"/>
  <c r="FO137"/>
  <c r="FT137"/>
  <c r="FZ137"/>
  <c r="GE137"/>
  <c r="GJ137"/>
  <c r="GP137"/>
  <c r="GU137"/>
  <c r="GZ137"/>
  <c r="AR137"/>
  <c r="BB137"/>
  <c r="BM137"/>
  <c r="BX137"/>
  <c r="CH137"/>
  <c r="CU137"/>
  <c r="DF137"/>
  <c r="DP137"/>
  <c r="EA137"/>
  <c r="EL137"/>
  <c r="EV137"/>
  <c r="FG137"/>
  <c r="FR137"/>
  <c r="GB137"/>
  <c r="GM137"/>
  <c r="GX137"/>
  <c r="AN137"/>
  <c r="AX137"/>
  <c r="BI137"/>
  <c r="BT137"/>
  <c r="CD137"/>
  <c r="CQ137"/>
  <c r="DB137"/>
  <c r="DL137"/>
  <c r="DW137"/>
  <c r="EH137"/>
  <c r="ER137"/>
  <c r="FC137"/>
  <c r="FN137"/>
  <c r="FX137"/>
  <c r="GI137"/>
  <c r="GT137"/>
  <c r="AL137"/>
  <c r="AW137"/>
  <c r="BH137"/>
  <c r="BR137"/>
  <c r="CC137"/>
  <c r="CP137"/>
  <c r="CZ137"/>
  <c r="DK137"/>
  <c r="DV137"/>
  <c r="EF137"/>
  <c r="EQ137"/>
  <c r="FB137"/>
  <c r="FL137"/>
  <c r="FW137"/>
  <c r="GH137"/>
  <c r="GR137"/>
  <c r="HC137"/>
  <c r="BD137"/>
  <c r="CV137"/>
  <c r="EM137"/>
  <c r="GD137"/>
  <c r="AS137"/>
  <c r="CJ137"/>
  <c r="EB137"/>
  <c r="FS137"/>
  <c r="BY137"/>
  <c r="DR137"/>
  <c r="FH137"/>
  <c r="GY137"/>
  <c r="BN137"/>
  <c r="DG137"/>
  <c r="EX137"/>
  <c r="GN137"/>
  <c r="CO110"/>
  <c r="CN110"/>
  <c r="AM110"/>
  <c r="AQ110"/>
  <c r="AU110"/>
  <c r="AY110"/>
  <c r="BC110"/>
  <c r="BG110"/>
  <c r="BK110"/>
  <c r="BO110"/>
  <c r="BS110"/>
  <c r="BW110"/>
  <c r="CA110"/>
  <c r="CE110"/>
  <c r="CI110"/>
  <c r="CM110"/>
  <c r="CS110"/>
  <c r="CW110"/>
  <c r="DA110"/>
  <c r="DE110"/>
  <c r="DI110"/>
  <c r="DM110"/>
  <c r="DQ110"/>
  <c r="DU110"/>
  <c r="DY110"/>
  <c r="EC110"/>
  <c r="EG110"/>
  <c r="EK110"/>
  <c r="EO110"/>
  <c r="ES110"/>
  <c r="EW110"/>
  <c r="FA110"/>
  <c r="FE110"/>
  <c r="FI110"/>
  <c r="FM110"/>
  <c r="FQ110"/>
  <c r="FU110"/>
  <c r="FY110"/>
  <c r="GC110"/>
  <c r="GG110"/>
  <c r="GK110"/>
  <c r="GO110"/>
  <c r="GS110"/>
  <c r="GW110"/>
  <c r="HA110"/>
  <c r="AL110"/>
  <c r="AP110"/>
  <c r="AT110"/>
  <c r="AX110"/>
  <c r="BB110"/>
  <c r="BF110"/>
  <c r="BJ110"/>
  <c r="BN110"/>
  <c r="BR110"/>
  <c r="BV110"/>
  <c r="BZ110"/>
  <c r="CD110"/>
  <c r="CH110"/>
  <c r="CL110"/>
  <c r="CR110"/>
  <c r="CV110"/>
  <c r="CZ110"/>
  <c r="DD110"/>
  <c r="DH110"/>
  <c r="DL110"/>
  <c r="DP110"/>
  <c r="DT110"/>
  <c r="DX110"/>
  <c r="EB110"/>
  <c r="EF110"/>
  <c r="EJ110"/>
  <c r="EN110"/>
  <c r="ER110"/>
  <c r="EV110"/>
  <c r="EZ110"/>
  <c r="FD110"/>
  <c r="FH110"/>
  <c r="FL110"/>
  <c r="FP110"/>
  <c r="FT110"/>
  <c r="FX110"/>
  <c r="GB110"/>
  <c r="GF110"/>
  <c r="GJ110"/>
  <c r="GN110"/>
  <c r="GR110"/>
  <c r="GV110"/>
  <c r="GZ110"/>
  <c r="AJ110"/>
  <c r="AR110"/>
  <c r="AZ110"/>
  <c r="BH110"/>
  <c r="BP110"/>
  <c r="BX110"/>
  <c r="CF110"/>
  <c r="CP110"/>
  <c r="CX110"/>
  <c r="DF110"/>
  <c r="DN110"/>
  <c r="DV110"/>
  <c r="ED110"/>
  <c r="EL110"/>
  <c r="ET110"/>
  <c r="FB110"/>
  <c r="FJ110"/>
  <c r="FR110"/>
  <c r="FZ110"/>
  <c r="GH110"/>
  <c r="GP110"/>
  <c r="GX110"/>
  <c r="AO110"/>
  <c r="AW110"/>
  <c r="BE110"/>
  <c r="BM110"/>
  <c r="BU110"/>
  <c r="CC110"/>
  <c r="CK110"/>
  <c r="CU110"/>
  <c r="DC110"/>
  <c r="DK110"/>
  <c r="DS110"/>
  <c r="EA110"/>
  <c r="EI110"/>
  <c r="EQ110"/>
  <c r="EY110"/>
  <c r="FG110"/>
  <c r="FO110"/>
  <c r="FW110"/>
  <c r="GE110"/>
  <c r="GM110"/>
  <c r="GU110"/>
  <c r="HC110"/>
  <c r="AN110"/>
  <c r="AV110"/>
  <c r="BD110"/>
  <c r="BL110"/>
  <c r="BT110"/>
  <c r="CB110"/>
  <c r="CJ110"/>
  <c r="CT110"/>
  <c r="DB110"/>
  <c r="DJ110"/>
  <c r="DR110"/>
  <c r="DZ110"/>
  <c r="EH110"/>
  <c r="EP110"/>
  <c r="EX110"/>
  <c r="FF110"/>
  <c r="FN110"/>
  <c r="FV110"/>
  <c r="GD110"/>
  <c r="GL110"/>
  <c r="GT110"/>
  <c r="HB110"/>
  <c r="AS110"/>
  <c r="BY110"/>
  <c r="DG110"/>
  <c r="EM110"/>
  <c r="FS110"/>
  <c r="GY110"/>
  <c r="AK110"/>
  <c r="BQ110"/>
  <c r="CY110"/>
  <c r="EE110"/>
  <c r="FK110"/>
  <c r="GQ110"/>
  <c r="BI110"/>
  <c r="CQ110"/>
  <c r="DW110"/>
  <c r="FC110"/>
  <c r="GI110"/>
  <c r="CG110"/>
  <c r="BA110"/>
  <c r="GA110"/>
  <c r="EU110"/>
  <c r="DO110"/>
  <c r="CO84"/>
  <c r="CN84"/>
  <c r="AM84"/>
  <c r="AQ84"/>
  <c r="AU84"/>
  <c r="AY84"/>
  <c r="BC84"/>
  <c r="BG84"/>
  <c r="BK84"/>
  <c r="BO84"/>
  <c r="BS84"/>
  <c r="BW84"/>
  <c r="CA84"/>
  <c r="CE84"/>
  <c r="CI84"/>
  <c r="CM84"/>
  <c r="CS84"/>
  <c r="CW84"/>
  <c r="DA84"/>
  <c r="DE84"/>
  <c r="DI84"/>
  <c r="DM84"/>
  <c r="DQ84"/>
  <c r="DU84"/>
  <c r="DY84"/>
  <c r="EC84"/>
  <c r="EG84"/>
  <c r="EK84"/>
  <c r="EO84"/>
  <c r="ES84"/>
  <c r="EW84"/>
  <c r="FA84"/>
  <c r="FE84"/>
  <c r="FI84"/>
  <c r="FM84"/>
  <c r="FQ84"/>
  <c r="FU84"/>
  <c r="FY84"/>
  <c r="GC84"/>
  <c r="GG84"/>
  <c r="GK84"/>
  <c r="GO84"/>
  <c r="GS84"/>
  <c r="GW84"/>
  <c r="HA84"/>
  <c r="AL84"/>
  <c r="AP84"/>
  <c r="AT84"/>
  <c r="AX84"/>
  <c r="BB84"/>
  <c r="BF84"/>
  <c r="BJ84"/>
  <c r="BN84"/>
  <c r="BR84"/>
  <c r="BV84"/>
  <c r="BZ84"/>
  <c r="CD84"/>
  <c r="CH84"/>
  <c r="CL84"/>
  <c r="CR84"/>
  <c r="CV84"/>
  <c r="CZ84"/>
  <c r="DD84"/>
  <c r="DH84"/>
  <c r="DL84"/>
  <c r="DP84"/>
  <c r="DT84"/>
  <c r="DX84"/>
  <c r="EB84"/>
  <c r="EF84"/>
  <c r="EJ84"/>
  <c r="EN84"/>
  <c r="ER84"/>
  <c r="EV84"/>
  <c r="EZ84"/>
  <c r="FD84"/>
  <c r="FH84"/>
  <c r="FL84"/>
  <c r="FP84"/>
  <c r="FT84"/>
  <c r="FX84"/>
  <c r="GB84"/>
  <c r="GF84"/>
  <c r="GJ84"/>
  <c r="GN84"/>
  <c r="GR84"/>
  <c r="GV84"/>
  <c r="GZ84"/>
  <c r="AJ84"/>
  <c r="AR84"/>
  <c r="AZ84"/>
  <c r="BH84"/>
  <c r="BP84"/>
  <c r="BX84"/>
  <c r="CF84"/>
  <c r="CP84"/>
  <c r="CX84"/>
  <c r="DF84"/>
  <c r="DN84"/>
  <c r="DV84"/>
  <c r="ED84"/>
  <c r="EL84"/>
  <c r="ET84"/>
  <c r="FB84"/>
  <c r="FJ84"/>
  <c r="FR84"/>
  <c r="FZ84"/>
  <c r="GH84"/>
  <c r="GP84"/>
  <c r="GX84"/>
  <c r="AO84"/>
  <c r="AW84"/>
  <c r="BE84"/>
  <c r="BM84"/>
  <c r="BU84"/>
  <c r="CC84"/>
  <c r="CK84"/>
  <c r="CU84"/>
  <c r="DC84"/>
  <c r="DK84"/>
  <c r="DS84"/>
  <c r="EA84"/>
  <c r="EI84"/>
  <c r="EQ84"/>
  <c r="EY84"/>
  <c r="FG84"/>
  <c r="FO84"/>
  <c r="FW84"/>
  <c r="GE84"/>
  <c r="GM84"/>
  <c r="GU84"/>
  <c r="HC84"/>
  <c r="AN84"/>
  <c r="AV84"/>
  <c r="BD84"/>
  <c r="BL84"/>
  <c r="BT84"/>
  <c r="CB84"/>
  <c r="CJ84"/>
  <c r="CT84"/>
  <c r="DB84"/>
  <c r="DJ84"/>
  <c r="DR84"/>
  <c r="DZ84"/>
  <c r="EH84"/>
  <c r="EP84"/>
  <c r="EX84"/>
  <c r="FF84"/>
  <c r="FN84"/>
  <c r="FV84"/>
  <c r="GD84"/>
  <c r="GL84"/>
  <c r="GT84"/>
  <c r="HB84"/>
  <c r="AS84"/>
  <c r="BY84"/>
  <c r="DG84"/>
  <c r="EM84"/>
  <c r="FS84"/>
  <c r="GY84"/>
  <c r="AK84"/>
  <c r="BQ84"/>
  <c r="CY84"/>
  <c r="EE84"/>
  <c r="FK84"/>
  <c r="GQ84"/>
  <c r="BI84"/>
  <c r="CQ84"/>
  <c r="DW84"/>
  <c r="FC84"/>
  <c r="GI84"/>
  <c r="EU84"/>
  <c r="DO84"/>
  <c r="CG84"/>
  <c r="BA84"/>
  <c r="GA84"/>
  <c r="CO58"/>
  <c r="CN58"/>
  <c r="AK58"/>
  <c r="AO58"/>
  <c r="AS58"/>
  <c r="AW58"/>
  <c r="BA58"/>
  <c r="BE58"/>
  <c r="BI58"/>
  <c r="BM58"/>
  <c r="BQ58"/>
  <c r="BU58"/>
  <c r="BY58"/>
  <c r="CC58"/>
  <c r="CG58"/>
  <c r="CK58"/>
  <c r="CQ58"/>
  <c r="CU58"/>
  <c r="CY58"/>
  <c r="DC58"/>
  <c r="DG58"/>
  <c r="DK58"/>
  <c r="DO58"/>
  <c r="DS58"/>
  <c r="DW58"/>
  <c r="EA58"/>
  <c r="EE58"/>
  <c r="EI58"/>
  <c r="EM58"/>
  <c r="EQ58"/>
  <c r="EU58"/>
  <c r="EY58"/>
  <c r="FC58"/>
  <c r="FG58"/>
  <c r="FK58"/>
  <c r="FO58"/>
  <c r="FS58"/>
  <c r="FW58"/>
  <c r="GA58"/>
  <c r="GE58"/>
  <c r="GI58"/>
  <c r="GM58"/>
  <c r="GQ58"/>
  <c r="GU58"/>
  <c r="GY58"/>
  <c r="HC58"/>
  <c r="AL58"/>
  <c r="AQ58"/>
  <c r="AV58"/>
  <c r="BB58"/>
  <c r="BG58"/>
  <c r="BL58"/>
  <c r="BR58"/>
  <c r="BW58"/>
  <c r="CB58"/>
  <c r="CH58"/>
  <c r="CM58"/>
  <c r="CT58"/>
  <c r="CZ58"/>
  <c r="DE58"/>
  <c r="DJ58"/>
  <c r="DP58"/>
  <c r="DU58"/>
  <c r="DZ58"/>
  <c r="EF58"/>
  <c r="EK58"/>
  <c r="EP58"/>
  <c r="EV58"/>
  <c r="FA58"/>
  <c r="FF58"/>
  <c r="FL58"/>
  <c r="FQ58"/>
  <c r="FV58"/>
  <c r="GB58"/>
  <c r="GG58"/>
  <c r="GL58"/>
  <c r="GR58"/>
  <c r="GW58"/>
  <c r="HB58"/>
  <c r="AJ58"/>
  <c r="AP58"/>
  <c r="AU58"/>
  <c r="AZ58"/>
  <c r="BF58"/>
  <c r="BK58"/>
  <c r="BP58"/>
  <c r="BV58"/>
  <c r="CA58"/>
  <c r="CF58"/>
  <c r="CL58"/>
  <c r="CS58"/>
  <c r="CX58"/>
  <c r="DD58"/>
  <c r="DI58"/>
  <c r="DN58"/>
  <c r="DT58"/>
  <c r="DY58"/>
  <c r="ED58"/>
  <c r="EJ58"/>
  <c r="EO58"/>
  <c r="ET58"/>
  <c r="EZ58"/>
  <c r="FE58"/>
  <c r="FJ58"/>
  <c r="FP58"/>
  <c r="FU58"/>
  <c r="FZ58"/>
  <c r="GF58"/>
  <c r="GK58"/>
  <c r="GP58"/>
  <c r="GV58"/>
  <c r="HA58"/>
  <c r="AM58"/>
  <c r="AX58"/>
  <c r="BH58"/>
  <c r="BS58"/>
  <c r="CD58"/>
  <c r="CP58"/>
  <c r="DA58"/>
  <c r="DL58"/>
  <c r="DV58"/>
  <c r="EG58"/>
  <c r="ER58"/>
  <c r="FB58"/>
  <c r="FM58"/>
  <c r="FX58"/>
  <c r="GH58"/>
  <c r="GS58"/>
  <c r="AT58"/>
  <c r="BD58"/>
  <c r="BO58"/>
  <c r="BZ58"/>
  <c r="CJ58"/>
  <c r="CW58"/>
  <c r="DH58"/>
  <c r="DR58"/>
  <c r="EC58"/>
  <c r="EN58"/>
  <c r="EX58"/>
  <c r="FI58"/>
  <c r="FT58"/>
  <c r="GD58"/>
  <c r="GO58"/>
  <c r="GZ58"/>
  <c r="AR58"/>
  <c r="BC58"/>
  <c r="BN58"/>
  <c r="BX58"/>
  <c r="CI58"/>
  <c r="CV58"/>
  <c r="DF58"/>
  <c r="DQ58"/>
  <c r="EB58"/>
  <c r="EL58"/>
  <c r="EW58"/>
  <c r="FH58"/>
  <c r="FR58"/>
  <c r="GC58"/>
  <c r="GN58"/>
  <c r="GX58"/>
  <c r="BJ58"/>
  <c r="DB58"/>
  <c r="ES58"/>
  <c r="GJ58"/>
  <c r="AY58"/>
  <c r="CR58"/>
  <c r="EH58"/>
  <c r="FY58"/>
  <c r="AN58"/>
  <c r="CE58"/>
  <c r="DX58"/>
  <c r="FN58"/>
  <c r="DM58"/>
  <c r="BT58"/>
  <c r="GT58"/>
  <c r="FD58"/>
  <c r="CO31"/>
  <c r="CN31"/>
  <c r="AK31"/>
  <c r="AO31"/>
  <c r="AS31"/>
  <c r="AW31"/>
  <c r="BA31"/>
  <c r="BE31"/>
  <c r="BI31"/>
  <c r="BM31"/>
  <c r="BQ31"/>
  <c r="BU31"/>
  <c r="BY31"/>
  <c r="CC31"/>
  <c r="CG31"/>
  <c r="CK31"/>
  <c r="CQ31"/>
  <c r="CU31"/>
  <c r="CY31"/>
  <c r="DC31"/>
  <c r="DG31"/>
  <c r="DK31"/>
  <c r="DO31"/>
  <c r="DS31"/>
  <c r="DW31"/>
  <c r="EA31"/>
  <c r="EE31"/>
  <c r="EI31"/>
  <c r="EM31"/>
  <c r="EQ31"/>
  <c r="EU31"/>
  <c r="EY31"/>
  <c r="FC31"/>
  <c r="FG31"/>
  <c r="FK31"/>
  <c r="FO31"/>
  <c r="FS31"/>
  <c r="FW31"/>
  <c r="GA31"/>
  <c r="GE31"/>
  <c r="GI31"/>
  <c r="GM31"/>
  <c r="GQ31"/>
  <c r="GU31"/>
  <c r="GY31"/>
  <c r="HC31"/>
  <c r="AJ31"/>
  <c r="AN31"/>
  <c r="AR31"/>
  <c r="AV31"/>
  <c r="AZ31"/>
  <c r="BD31"/>
  <c r="BH31"/>
  <c r="BL31"/>
  <c r="BP31"/>
  <c r="BT31"/>
  <c r="BX31"/>
  <c r="CB31"/>
  <c r="CF31"/>
  <c r="CJ31"/>
  <c r="CP31"/>
  <c r="CT31"/>
  <c r="CX31"/>
  <c r="DB31"/>
  <c r="DF31"/>
  <c r="DJ31"/>
  <c r="DN31"/>
  <c r="DR31"/>
  <c r="DV31"/>
  <c r="DZ31"/>
  <c r="ED31"/>
  <c r="EH31"/>
  <c r="EL31"/>
  <c r="EP31"/>
  <c r="ET31"/>
  <c r="EX31"/>
  <c r="FB31"/>
  <c r="FF31"/>
  <c r="FJ31"/>
  <c r="FN31"/>
  <c r="FR31"/>
  <c r="FV31"/>
  <c r="FZ31"/>
  <c r="GD31"/>
  <c r="GH31"/>
  <c r="GL31"/>
  <c r="GP31"/>
  <c r="GT31"/>
  <c r="GX31"/>
  <c r="HB31"/>
  <c r="AL31"/>
  <c r="AT31"/>
  <c r="BB31"/>
  <c r="BJ31"/>
  <c r="BR31"/>
  <c r="BZ31"/>
  <c r="CH31"/>
  <c r="CR31"/>
  <c r="CZ31"/>
  <c r="DH31"/>
  <c r="DP31"/>
  <c r="DX31"/>
  <c r="EF31"/>
  <c r="EN31"/>
  <c r="EV31"/>
  <c r="FD31"/>
  <c r="FL31"/>
  <c r="FT31"/>
  <c r="GB31"/>
  <c r="GJ31"/>
  <c r="GR31"/>
  <c r="GZ31"/>
  <c r="AQ31"/>
  <c r="AY31"/>
  <c r="BG31"/>
  <c r="BO31"/>
  <c r="BW31"/>
  <c r="CE31"/>
  <c r="CM31"/>
  <c r="CW31"/>
  <c r="DE31"/>
  <c r="DM31"/>
  <c r="DU31"/>
  <c r="EC31"/>
  <c r="EK31"/>
  <c r="ES31"/>
  <c r="FA31"/>
  <c r="FI31"/>
  <c r="FQ31"/>
  <c r="FY31"/>
  <c r="GG31"/>
  <c r="GO31"/>
  <c r="GW31"/>
  <c r="AP31"/>
  <c r="AX31"/>
  <c r="BF31"/>
  <c r="BN31"/>
  <c r="BV31"/>
  <c r="CD31"/>
  <c r="CL31"/>
  <c r="CV31"/>
  <c r="DD31"/>
  <c r="DL31"/>
  <c r="DT31"/>
  <c r="EB31"/>
  <c r="EJ31"/>
  <c r="ER31"/>
  <c r="EZ31"/>
  <c r="FH31"/>
  <c r="FP31"/>
  <c r="FX31"/>
  <c r="GF31"/>
  <c r="GN31"/>
  <c r="GV31"/>
  <c r="AM31"/>
  <c r="BS31"/>
  <c r="DA31"/>
  <c r="EG31"/>
  <c r="FM31"/>
  <c r="GS31"/>
  <c r="BK31"/>
  <c r="CS31"/>
  <c r="DY31"/>
  <c r="FE31"/>
  <c r="GK31"/>
  <c r="BC31"/>
  <c r="CI31"/>
  <c r="DQ31"/>
  <c r="EW31"/>
  <c r="GC31"/>
  <c r="CA31"/>
  <c r="HA31"/>
  <c r="AU31"/>
  <c r="FU31"/>
  <c r="EO31"/>
  <c r="DI31"/>
  <c r="CO5"/>
  <c r="CN5"/>
  <c r="AK5"/>
  <c r="AO5"/>
  <c r="AS5"/>
  <c r="AW5"/>
  <c r="BA5"/>
  <c r="BE5"/>
  <c r="BI5"/>
  <c r="BM5"/>
  <c r="BQ5"/>
  <c r="BU5"/>
  <c r="BY5"/>
  <c r="CC5"/>
  <c r="CG5"/>
  <c r="CK5"/>
  <c r="CQ5"/>
  <c r="CU5"/>
  <c r="CY5"/>
  <c r="DC5"/>
  <c r="DG5"/>
  <c r="DK5"/>
  <c r="DO5"/>
  <c r="DS5"/>
  <c r="DW5"/>
  <c r="EA5"/>
  <c r="EE5"/>
  <c r="EI5"/>
  <c r="EM5"/>
  <c r="EQ5"/>
  <c r="EU5"/>
  <c r="EY5"/>
  <c r="FC5"/>
  <c r="FG5"/>
  <c r="FK5"/>
  <c r="FO5"/>
  <c r="FS5"/>
  <c r="FW5"/>
  <c r="GA5"/>
  <c r="GE5"/>
  <c r="GI5"/>
  <c r="GM5"/>
  <c r="GQ5"/>
  <c r="GU5"/>
  <c r="GY5"/>
  <c r="HC5"/>
  <c r="AJ5"/>
  <c r="AN5"/>
  <c r="AR5"/>
  <c r="AV5"/>
  <c r="AZ5"/>
  <c r="BD5"/>
  <c r="BH5"/>
  <c r="BL5"/>
  <c r="BP5"/>
  <c r="BT5"/>
  <c r="BX5"/>
  <c r="CB5"/>
  <c r="CF5"/>
  <c r="CJ5"/>
  <c r="CP5"/>
  <c r="CT5"/>
  <c r="CX5"/>
  <c r="DB5"/>
  <c r="DF5"/>
  <c r="DJ5"/>
  <c r="DN5"/>
  <c r="DR5"/>
  <c r="DV5"/>
  <c r="DZ5"/>
  <c r="ED5"/>
  <c r="EH5"/>
  <c r="EL5"/>
  <c r="EP5"/>
  <c r="ET5"/>
  <c r="EX5"/>
  <c r="FB5"/>
  <c r="FF5"/>
  <c r="FJ5"/>
  <c r="FN5"/>
  <c r="FR5"/>
  <c r="FV5"/>
  <c r="FZ5"/>
  <c r="GD5"/>
  <c r="GH5"/>
  <c r="GL5"/>
  <c r="GP5"/>
  <c r="GT5"/>
  <c r="GX5"/>
  <c r="HB5"/>
  <c r="AL5"/>
  <c r="AT5"/>
  <c r="BB5"/>
  <c r="BJ5"/>
  <c r="BR5"/>
  <c r="BZ5"/>
  <c r="CH5"/>
  <c r="CR5"/>
  <c r="CZ5"/>
  <c r="DH5"/>
  <c r="DP5"/>
  <c r="DX5"/>
  <c r="EF5"/>
  <c r="EN5"/>
  <c r="EV5"/>
  <c r="FD5"/>
  <c r="FL5"/>
  <c r="FT5"/>
  <c r="GB5"/>
  <c r="GJ5"/>
  <c r="GR5"/>
  <c r="GZ5"/>
  <c r="AQ5"/>
  <c r="AY5"/>
  <c r="BG5"/>
  <c r="BO5"/>
  <c r="BW5"/>
  <c r="CE5"/>
  <c r="CM5"/>
  <c r="CW5"/>
  <c r="DE5"/>
  <c r="DM5"/>
  <c r="DU5"/>
  <c r="EC5"/>
  <c r="EK5"/>
  <c r="ES5"/>
  <c r="FA5"/>
  <c r="FI5"/>
  <c r="FQ5"/>
  <c r="FY5"/>
  <c r="GG5"/>
  <c r="GO5"/>
  <c r="GW5"/>
  <c r="AP5"/>
  <c r="AX5"/>
  <c r="BF5"/>
  <c r="BN5"/>
  <c r="BV5"/>
  <c r="CD5"/>
  <c r="CL5"/>
  <c r="CV5"/>
  <c r="DD5"/>
  <c r="DL5"/>
  <c r="DT5"/>
  <c r="EB5"/>
  <c r="EJ5"/>
  <c r="ER5"/>
  <c r="EZ5"/>
  <c r="FH5"/>
  <c r="FP5"/>
  <c r="FX5"/>
  <c r="GF5"/>
  <c r="GN5"/>
  <c r="GV5"/>
  <c r="AM5"/>
  <c r="BS5"/>
  <c r="DA5"/>
  <c r="EG5"/>
  <c r="FM5"/>
  <c r="GS5"/>
  <c r="BK5"/>
  <c r="CS5"/>
  <c r="DY5"/>
  <c r="FE5"/>
  <c r="GK5"/>
  <c r="BC5"/>
  <c r="CI5"/>
  <c r="DQ5"/>
  <c r="EW5"/>
  <c r="GC5"/>
  <c r="EO5"/>
  <c r="DI5"/>
  <c r="CA5"/>
  <c r="HA5"/>
  <c r="FU5"/>
  <c r="AU5"/>
  <c r="AG735"/>
  <c r="AH735"/>
  <c r="CO587"/>
  <c r="CN587"/>
  <c r="AK587"/>
  <c r="AO587"/>
  <c r="AS587"/>
  <c r="AW587"/>
  <c r="BA587"/>
  <c r="BE587"/>
  <c r="BI587"/>
  <c r="BM587"/>
  <c r="BQ587"/>
  <c r="BU587"/>
  <c r="BY587"/>
  <c r="CC587"/>
  <c r="CG587"/>
  <c r="CK587"/>
  <c r="CQ587"/>
  <c r="CU587"/>
  <c r="CY587"/>
  <c r="DC587"/>
  <c r="DG587"/>
  <c r="DK587"/>
  <c r="DO587"/>
  <c r="DS587"/>
  <c r="DW587"/>
  <c r="EA587"/>
  <c r="EE587"/>
  <c r="EI587"/>
  <c r="EM587"/>
  <c r="EQ587"/>
  <c r="EU587"/>
  <c r="EY587"/>
  <c r="FC587"/>
  <c r="FG587"/>
  <c r="FK587"/>
  <c r="FO587"/>
  <c r="FS587"/>
  <c r="FW587"/>
  <c r="GA587"/>
  <c r="GE587"/>
  <c r="GI587"/>
  <c r="GM587"/>
  <c r="GQ587"/>
  <c r="GU587"/>
  <c r="GY587"/>
  <c r="HC587"/>
  <c r="AM587"/>
  <c r="AR587"/>
  <c r="AX587"/>
  <c r="BC587"/>
  <c r="BH587"/>
  <c r="BN587"/>
  <c r="BS587"/>
  <c r="BX587"/>
  <c r="CD587"/>
  <c r="CI587"/>
  <c r="CP587"/>
  <c r="CV587"/>
  <c r="DA587"/>
  <c r="DF587"/>
  <c r="DL587"/>
  <c r="DQ587"/>
  <c r="DV587"/>
  <c r="EB587"/>
  <c r="EG587"/>
  <c r="EL587"/>
  <c r="ER587"/>
  <c r="EW587"/>
  <c r="FB587"/>
  <c r="FH587"/>
  <c r="FM587"/>
  <c r="FR587"/>
  <c r="FX587"/>
  <c r="GC587"/>
  <c r="GH587"/>
  <c r="GN587"/>
  <c r="GS587"/>
  <c r="GX587"/>
  <c r="AL587"/>
  <c r="AQ587"/>
  <c r="AV587"/>
  <c r="BB587"/>
  <c r="BG587"/>
  <c r="BL587"/>
  <c r="BR587"/>
  <c r="BW587"/>
  <c r="CB587"/>
  <c r="CH587"/>
  <c r="CM587"/>
  <c r="CT587"/>
  <c r="CZ587"/>
  <c r="DE587"/>
  <c r="DJ587"/>
  <c r="DP587"/>
  <c r="DU587"/>
  <c r="DZ587"/>
  <c r="EF587"/>
  <c r="EK587"/>
  <c r="EP587"/>
  <c r="EV587"/>
  <c r="FA587"/>
  <c r="FF587"/>
  <c r="FL587"/>
  <c r="FQ587"/>
  <c r="FV587"/>
  <c r="GB587"/>
  <c r="GG587"/>
  <c r="GL587"/>
  <c r="GR587"/>
  <c r="GW587"/>
  <c r="HB587"/>
  <c r="AT587"/>
  <c r="BD587"/>
  <c r="BO587"/>
  <c r="BZ587"/>
  <c r="CJ587"/>
  <c r="CW587"/>
  <c r="DH587"/>
  <c r="DR587"/>
  <c r="EC587"/>
  <c r="EN587"/>
  <c r="EX587"/>
  <c r="FI587"/>
  <c r="FT587"/>
  <c r="GD587"/>
  <c r="GO587"/>
  <c r="GZ587"/>
  <c r="AP587"/>
  <c r="AZ587"/>
  <c r="BK587"/>
  <c r="BV587"/>
  <c r="CF587"/>
  <c r="CS587"/>
  <c r="DD587"/>
  <c r="DN587"/>
  <c r="DY587"/>
  <c r="EJ587"/>
  <c r="ET587"/>
  <c r="FE587"/>
  <c r="FP587"/>
  <c r="FZ587"/>
  <c r="GK587"/>
  <c r="GV587"/>
  <c r="AJ587"/>
  <c r="AU587"/>
  <c r="BF587"/>
  <c r="BP587"/>
  <c r="CA587"/>
  <c r="CL587"/>
  <c r="CX587"/>
  <c r="DI587"/>
  <c r="DT587"/>
  <c r="ED587"/>
  <c r="EO587"/>
  <c r="EZ587"/>
  <c r="FJ587"/>
  <c r="FU587"/>
  <c r="GF587"/>
  <c r="GP587"/>
  <c r="HA587"/>
  <c r="AN587"/>
  <c r="CE587"/>
  <c r="DX587"/>
  <c r="FN587"/>
  <c r="BT587"/>
  <c r="DM587"/>
  <c r="FD587"/>
  <c r="GT587"/>
  <c r="BJ587"/>
  <c r="DB587"/>
  <c r="ES587"/>
  <c r="GJ587"/>
  <c r="CR587"/>
  <c r="AY587"/>
  <c r="FY587"/>
  <c r="EH587"/>
  <c r="CO715"/>
  <c r="CN715"/>
  <c r="AM715"/>
  <c r="AQ715"/>
  <c r="AU715"/>
  <c r="AY715"/>
  <c r="BC715"/>
  <c r="BG715"/>
  <c r="BK715"/>
  <c r="BO715"/>
  <c r="BS715"/>
  <c r="BW715"/>
  <c r="CA715"/>
  <c r="CE715"/>
  <c r="CI715"/>
  <c r="CM715"/>
  <c r="CS715"/>
  <c r="CW715"/>
  <c r="DA715"/>
  <c r="DE715"/>
  <c r="DI715"/>
  <c r="DM715"/>
  <c r="DQ715"/>
  <c r="DU715"/>
  <c r="DY715"/>
  <c r="EC715"/>
  <c r="EG715"/>
  <c r="EK715"/>
  <c r="EO715"/>
  <c r="ES715"/>
  <c r="EW715"/>
  <c r="FA715"/>
  <c r="FE715"/>
  <c r="FI715"/>
  <c r="FM715"/>
  <c r="FQ715"/>
  <c r="FU715"/>
  <c r="FY715"/>
  <c r="GC715"/>
  <c r="GG715"/>
  <c r="GK715"/>
  <c r="GO715"/>
  <c r="GS715"/>
  <c r="GW715"/>
  <c r="HA715"/>
  <c r="AN715"/>
  <c r="AS715"/>
  <c r="AX715"/>
  <c r="BD715"/>
  <c r="BI715"/>
  <c r="BN715"/>
  <c r="BT715"/>
  <c r="BY715"/>
  <c r="CD715"/>
  <c r="CJ715"/>
  <c r="CQ715"/>
  <c r="CV715"/>
  <c r="DB715"/>
  <c r="DG715"/>
  <c r="DL715"/>
  <c r="DR715"/>
  <c r="DW715"/>
  <c r="EB715"/>
  <c r="EH715"/>
  <c r="EM715"/>
  <c r="ER715"/>
  <c r="EX715"/>
  <c r="FC715"/>
  <c r="FH715"/>
  <c r="FN715"/>
  <c r="FS715"/>
  <c r="FX715"/>
  <c r="GD715"/>
  <c r="GI715"/>
  <c r="GN715"/>
  <c r="GT715"/>
  <c r="GY715"/>
  <c r="AL715"/>
  <c r="AR715"/>
  <c r="AW715"/>
  <c r="BB715"/>
  <c r="BH715"/>
  <c r="BM715"/>
  <c r="BR715"/>
  <c r="BX715"/>
  <c r="CC715"/>
  <c r="CH715"/>
  <c r="CP715"/>
  <c r="CU715"/>
  <c r="CZ715"/>
  <c r="DF715"/>
  <c r="DK715"/>
  <c r="DP715"/>
  <c r="DV715"/>
  <c r="EA715"/>
  <c r="EF715"/>
  <c r="EL715"/>
  <c r="EQ715"/>
  <c r="EV715"/>
  <c r="FB715"/>
  <c r="FG715"/>
  <c r="FL715"/>
  <c r="FR715"/>
  <c r="FW715"/>
  <c r="GB715"/>
  <c r="GH715"/>
  <c r="GM715"/>
  <c r="GR715"/>
  <c r="GX715"/>
  <c r="HC715"/>
  <c r="AP715"/>
  <c r="BA715"/>
  <c r="BL715"/>
  <c r="BV715"/>
  <c r="CG715"/>
  <c r="CT715"/>
  <c r="DD715"/>
  <c r="DO715"/>
  <c r="DZ715"/>
  <c r="EJ715"/>
  <c r="EU715"/>
  <c r="FF715"/>
  <c r="FP715"/>
  <c r="GA715"/>
  <c r="GL715"/>
  <c r="GV715"/>
  <c r="AO715"/>
  <c r="AZ715"/>
  <c r="BJ715"/>
  <c r="BU715"/>
  <c r="CF715"/>
  <c r="CR715"/>
  <c r="DC715"/>
  <c r="DN715"/>
  <c r="DX715"/>
  <c r="EI715"/>
  <c r="ET715"/>
  <c r="FD715"/>
  <c r="FO715"/>
  <c r="FZ715"/>
  <c r="GJ715"/>
  <c r="GU715"/>
  <c r="AK715"/>
  <c r="AV715"/>
  <c r="BF715"/>
  <c r="BQ715"/>
  <c r="CB715"/>
  <c r="CL715"/>
  <c r="CY715"/>
  <c r="DJ715"/>
  <c r="DT715"/>
  <c r="EE715"/>
  <c r="EP715"/>
  <c r="EZ715"/>
  <c r="FK715"/>
  <c r="FV715"/>
  <c r="GF715"/>
  <c r="GQ715"/>
  <c r="HB715"/>
  <c r="AJ715"/>
  <c r="BZ715"/>
  <c r="DS715"/>
  <c r="FJ715"/>
  <c r="GZ715"/>
  <c r="BP715"/>
  <c r="DH715"/>
  <c r="EY715"/>
  <c r="GP715"/>
  <c r="BE715"/>
  <c r="CX715"/>
  <c r="EN715"/>
  <c r="GE715"/>
  <c r="ED715"/>
  <c r="CK715"/>
  <c r="AT715"/>
  <c r="FT715"/>
  <c r="CO577"/>
  <c r="CN577"/>
  <c r="AK577"/>
  <c r="AO577"/>
  <c r="AS577"/>
  <c r="AW577"/>
  <c r="BA577"/>
  <c r="BE577"/>
  <c r="BI577"/>
  <c r="BM577"/>
  <c r="BQ577"/>
  <c r="BU577"/>
  <c r="BY577"/>
  <c r="CC577"/>
  <c r="CG577"/>
  <c r="CK577"/>
  <c r="CQ577"/>
  <c r="CU577"/>
  <c r="CY577"/>
  <c r="DC577"/>
  <c r="DG577"/>
  <c r="DK577"/>
  <c r="DO577"/>
  <c r="DS577"/>
  <c r="DW577"/>
  <c r="EA577"/>
  <c r="EE577"/>
  <c r="EI577"/>
  <c r="EM577"/>
  <c r="EQ577"/>
  <c r="EU577"/>
  <c r="EY577"/>
  <c r="FC577"/>
  <c r="FG577"/>
  <c r="FK577"/>
  <c r="FO577"/>
  <c r="FS577"/>
  <c r="FW577"/>
  <c r="GA577"/>
  <c r="GE577"/>
  <c r="GI577"/>
  <c r="GM577"/>
  <c r="GQ577"/>
  <c r="GU577"/>
  <c r="GY577"/>
  <c r="HC577"/>
  <c r="AJ577"/>
  <c r="AN577"/>
  <c r="AR577"/>
  <c r="AV577"/>
  <c r="AZ577"/>
  <c r="BD577"/>
  <c r="BH577"/>
  <c r="BL577"/>
  <c r="BP577"/>
  <c r="BT577"/>
  <c r="BX577"/>
  <c r="CB577"/>
  <c r="CF577"/>
  <c r="CJ577"/>
  <c r="CP577"/>
  <c r="CT577"/>
  <c r="CX577"/>
  <c r="DB577"/>
  <c r="DF577"/>
  <c r="DJ577"/>
  <c r="DN577"/>
  <c r="DR577"/>
  <c r="DV577"/>
  <c r="DZ577"/>
  <c r="ED577"/>
  <c r="EH577"/>
  <c r="EL577"/>
  <c r="EP577"/>
  <c r="ET577"/>
  <c r="EX577"/>
  <c r="FB577"/>
  <c r="FF577"/>
  <c r="FJ577"/>
  <c r="FN577"/>
  <c r="FR577"/>
  <c r="FV577"/>
  <c r="FZ577"/>
  <c r="GD577"/>
  <c r="GH577"/>
  <c r="GL577"/>
  <c r="GP577"/>
  <c r="GT577"/>
  <c r="GX577"/>
  <c r="HB577"/>
  <c r="AP577"/>
  <c r="AX577"/>
  <c r="BF577"/>
  <c r="BN577"/>
  <c r="BV577"/>
  <c r="CD577"/>
  <c r="CL577"/>
  <c r="CV577"/>
  <c r="DD577"/>
  <c r="DL577"/>
  <c r="DT577"/>
  <c r="EB577"/>
  <c r="EJ577"/>
  <c r="ER577"/>
  <c r="EZ577"/>
  <c r="FH577"/>
  <c r="FP577"/>
  <c r="FX577"/>
  <c r="GF577"/>
  <c r="GN577"/>
  <c r="GV577"/>
  <c r="AM577"/>
  <c r="AU577"/>
  <c r="BC577"/>
  <c r="BK577"/>
  <c r="BS577"/>
  <c r="CA577"/>
  <c r="CI577"/>
  <c r="CS577"/>
  <c r="DA577"/>
  <c r="DI577"/>
  <c r="DQ577"/>
  <c r="DY577"/>
  <c r="EG577"/>
  <c r="EO577"/>
  <c r="EW577"/>
  <c r="FE577"/>
  <c r="FM577"/>
  <c r="FU577"/>
  <c r="GC577"/>
  <c r="GK577"/>
  <c r="GS577"/>
  <c r="HA577"/>
  <c r="AL577"/>
  <c r="AT577"/>
  <c r="BB577"/>
  <c r="BJ577"/>
  <c r="BR577"/>
  <c r="BZ577"/>
  <c r="CH577"/>
  <c r="CR577"/>
  <c r="CZ577"/>
  <c r="DH577"/>
  <c r="DP577"/>
  <c r="DX577"/>
  <c r="EF577"/>
  <c r="EN577"/>
  <c r="EV577"/>
  <c r="FD577"/>
  <c r="FL577"/>
  <c r="FT577"/>
  <c r="GB577"/>
  <c r="GJ577"/>
  <c r="GR577"/>
  <c r="GZ577"/>
  <c r="BG577"/>
  <c r="CM577"/>
  <c r="DU577"/>
  <c r="FA577"/>
  <c r="GG577"/>
  <c r="AY577"/>
  <c r="CE577"/>
  <c r="DM577"/>
  <c r="ES577"/>
  <c r="FY577"/>
  <c r="BO577"/>
  <c r="CW577"/>
  <c r="EC577"/>
  <c r="FI577"/>
  <c r="GO577"/>
  <c r="BW577"/>
  <c r="GW577"/>
  <c r="AQ577"/>
  <c r="FQ577"/>
  <c r="EK577"/>
  <c r="DE577"/>
  <c r="CO448"/>
  <c r="CN448"/>
  <c r="AM448"/>
  <c r="AQ448"/>
  <c r="AU448"/>
  <c r="AY448"/>
  <c r="BC448"/>
  <c r="BG448"/>
  <c r="BK448"/>
  <c r="BO448"/>
  <c r="BS448"/>
  <c r="BW448"/>
  <c r="CA448"/>
  <c r="CE448"/>
  <c r="CI448"/>
  <c r="CM448"/>
  <c r="CS448"/>
  <c r="CW448"/>
  <c r="DA448"/>
  <c r="DE448"/>
  <c r="DI448"/>
  <c r="DM448"/>
  <c r="DQ448"/>
  <c r="DU448"/>
  <c r="DY448"/>
  <c r="EC448"/>
  <c r="EG448"/>
  <c r="EK448"/>
  <c r="EO448"/>
  <c r="ES448"/>
  <c r="EW448"/>
  <c r="FA448"/>
  <c r="FE448"/>
  <c r="FI448"/>
  <c r="FM448"/>
  <c r="FQ448"/>
  <c r="FU448"/>
  <c r="FY448"/>
  <c r="GC448"/>
  <c r="GG448"/>
  <c r="GK448"/>
  <c r="GO448"/>
  <c r="GS448"/>
  <c r="GW448"/>
  <c r="HA448"/>
  <c r="AN448"/>
  <c r="AS448"/>
  <c r="AX448"/>
  <c r="BD448"/>
  <c r="BI448"/>
  <c r="BN448"/>
  <c r="BT448"/>
  <c r="BY448"/>
  <c r="CD448"/>
  <c r="CJ448"/>
  <c r="CQ448"/>
  <c r="CV448"/>
  <c r="DB448"/>
  <c r="DG448"/>
  <c r="DL448"/>
  <c r="DR448"/>
  <c r="DW448"/>
  <c r="EB448"/>
  <c r="EH448"/>
  <c r="EM448"/>
  <c r="ER448"/>
  <c r="EX448"/>
  <c r="FC448"/>
  <c r="FH448"/>
  <c r="FN448"/>
  <c r="FS448"/>
  <c r="FX448"/>
  <c r="GD448"/>
  <c r="GI448"/>
  <c r="GN448"/>
  <c r="GT448"/>
  <c r="GY448"/>
  <c r="AL448"/>
  <c r="AR448"/>
  <c r="AW448"/>
  <c r="BB448"/>
  <c r="BH448"/>
  <c r="BM448"/>
  <c r="BR448"/>
  <c r="BX448"/>
  <c r="CC448"/>
  <c r="CH448"/>
  <c r="CP448"/>
  <c r="CU448"/>
  <c r="CZ448"/>
  <c r="DF448"/>
  <c r="DK448"/>
  <c r="DP448"/>
  <c r="DV448"/>
  <c r="EA448"/>
  <c r="EF448"/>
  <c r="EL448"/>
  <c r="EQ448"/>
  <c r="EV448"/>
  <c r="FB448"/>
  <c r="FG448"/>
  <c r="FL448"/>
  <c r="FR448"/>
  <c r="FW448"/>
  <c r="GB448"/>
  <c r="GH448"/>
  <c r="GM448"/>
  <c r="GR448"/>
  <c r="GX448"/>
  <c r="HC448"/>
  <c r="AJ448"/>
  <c r="AO448"/>
  <c r="AT448"/>
  <c r="AZ448"/>
  <c r="BE448"/>
  <c r="BJ448"/>
  <c r="BP448"/>
  <c r="BU448"/>
  <c r="BZ448"/>
  <c r="CF448"/>
  <c r="CK448"/>
  <c r="CR448"/>
  <c r="CX448"/>
  <c r="DC448"/>
  <c r="DH448"/>
  <c r="DN448"/>
  <c r="DS448"/>
  <c r="DX448"/>
  <c r="ED448"/>
  <c r="EI448"/>
  <c r="EN448"/>
  <c r="ET448"/>
  <c r="EY448"/>
  <c r="FD448"/>
  <c r="FJ448"/>
  <c r="FO448"/>
  <c r="FT448"/>
  <c r="FZ448"/>
  <c r="GE448"/>
  <c r="GJ448"/>
  <c r="GP448"/>
  <c r="GU448"/>
  <c r="GZ448"/>
  <c r="AP448"/>
  <c r="BL448"/>
  <c r="CG448"/>
  <c r="DD448"/>
  <c r="DZ448"/>
  <c r="EU448"/>
  <c r="FP448"/>
  <c r="GL448"/>
  <c r="AK448"/>
  <c r="BF448"/>
  <c r="CB448"/>
  <c r="CY448"/>
  <c r="DT448"/>
  <c r="EP448"/>
  <c r="FK448"/>
  <c r="GF448"/>
  <c r="HB448"/>
  <c r="BA448"/>
  <c r="BV448"/>
  <c r="CT448"/>
  <c r="DO448"/>
  <c r="EJ448"/>
  <c r="FF448"/>
  <c r="GA448"/>
  <c r="GV448"/>
  <c r="AV448"/>
  <c r="BQ448"/>
  <c r="CL448"/>
  <c r="DJ448"/>
  <c r="EE448"/>
  <c r="EZ448"/>
  <c r="FV448"/>
  <c r="GQ448"/>
  <c r="CO427"/>
  <c r="CN427"/>
  <c r="AM427"/>
  <c r="AQ427"/>
  <c r="AU427"/>
  <c r="AY427"/>
  <c r="BC427"/>
  <c r="BG427"/>
  <c r="BK427"/>
  <c r="BO427"/>
  <c r="BS427"/>
  <c r="BW427"/>
  <c r="CA427"/>
  <c r="CE427"/>
  <c r="CI427"/>
  <c r="CM427"/>
  <c r="CS427"/>
  <c r="CW427"/>
  <c r="DA427"/>
  <c r="DE427"/>
  <c r="DI427"/>
  <c r="DM427"/>
  <c r="DQ427"/>
  <c r="DU427"/>
  <c r="DY427"/>
  <c r="EC427"/>
  <c r="EG427"/>
  <c r="EK427"/>
  <c r="EO427"/>
  <c r="ES427"/>
  <c r="EW427"/>
  <c r="FA427"/>
  <c r="FE427"/>
  <c r="FI427"/>
  <c r="FM427"/>
  <c r="FQ427"/>
  <c r="FU427"/>
  <c r="FY427"/>
  <c r="GC427"/>
  <c r="GG427"/>
  <c r="GK427"/>
  <c r="GO427"/>
  <c r="GS427"/>
  <c r="GW427"/>
  <c r="HA427"/>
  <c r="AL427"/>
  <c r="AP427"/>
  <c r="AT427"/>
  <c r="AX427"/>
  <c r="BB427"/>
  <c r="BF427"/>
  <c r="BJ427"/>
  <c r="BN427"/>
  <c r="BR427"/>
  <c r="BV427"/>
  <c r="BZ427"/>
  <c r="CD427"/>
  <c r="CH427"/>
  <c r="CL427"/>
  <c r="CR427"/>
  <c r="CV427"/>
  <c r="CZ427"/>
  <c r="DD427"/>
  <c r="DH427"/>
  <c r="DL427"/>
  <c r="DP427"/>
  <c r="DT427"/>
  <c r="DX427"/>
  <c r="EB427"/>
  <c r="EF427"/>
  <c r="EJ427"/>
  <c r="EN427"/>
  <c r="ER427"/>
  <c r="EV427"/>
  <c r="EZ427"/>
  <c r="FD427"/>
  <c r="FH427"/>
  <c r="FL427"/>
  <c r="FP427"/>
  <c r="FT427"/>
  <c r="FX427"/>
  <c r="GB427"/>
  <c r="GF427"/>
  <c r="GJ427"/>
  <c r="GN427"/>
  <c r="GR427"/>
  <c r="GV427"/>
  <c r="GZ427"/>
  <c r="AJ427"/>
  <c r="AR427"/>
  <c r="AZ427"/>
  <c r="BH427"/>
  <c r="BP427"/>
  <c r="BX427"/>
  <c r="CF427"/>
  <c r="CP427"/>
  <c r="CX427"/>
  <c r="DF427"/>
  <c r="DN427"/>
  <c r="DV427"/>
  <c r="ED427"/>
  <c r="EL427"/>
  <c r="ET427"/>
  <c r="FB427"/>
  <c r="FJ427"/>
  <c r="FR427"/>
  <c r="FZ427"/>
  <c r="GH427"/>
  <c r="GP427"/>
  <c r="GX427"/>
  <c r="AO427"/>
  <c r="AW427"/>
  <c r="BE427"/>
  <c r="BM427"/>
  <c r="BU427"/>
  <c r="CC427"/>
  <c r="CK427"/>
  <c r="CU427"/>
  <c r="DC427"/>
  <c r="DK427"/>
  <c r="DS427"/>
  <c r="EA427"/>
  <c r="EI427"/>
  <c r="EQ427"/>
  <c r="EY427"/>
  <c r="FG427"/>
  <c r="FO427"/>
  <c r="FW427"/>
  <c r="GE427"/>
  <c r="GM427"/>
  <c r="GU427"/>
  <c r="HC427"/>
  <c r="AK427"/>
  <c r="AS427"/>
  <c r="BA427"/>
  <c r="BI427"/>
  <c r="BQ427"/>
  <c r="BY427"/>
  <c r="CG427"/>
  <c r="CQ427"/>
  <c r="CY427"/>
  <c r="DG427"/>
  <c r="DO427"/>
  <c r="DW427"/>
  <c r="EE427"/>
  <c r="EM427"/>
  <c r="EU427"/>
  <c r="FC427"/>
  <c r="FK427"/>
  <c r="FS427"/>
  <c r="GA427"/>
  <c r="GI427"/>
  <c r="GQ427"/>
  <c r="GY427"/>
  <c r="AN427"/>
  <c r="BT427"/>
  <c r="DB427"/>
  <c r="EH427"/>
  <c r="FN427"/>
  <c r="GT427"/>
  <c r="BL427"/>
  <c r="CT427"/>
  <c r="DZ427"/>
  <c r="FF427"/>
  <c r="GL427"/>
  <c r="BD427"/>
  <c r="CJ427"/>
  <c r="DR427"/>
  <c r="EX427"/>
  <c r="GD427"/>
  <c r="AV427"/>
  <c r="CB427"/>
  <c r="DJ427"/>
  <c r="EP427"/>
  <c r="FV427"/>
  <c r="HB427"/>
  <c r="CO351"/>
  <c r="CN351"/>
  <c r="AM351"/>
  <c r="AQ351"/>
  <c r="AU351"/>
  <c r="AY351"/>
  <c r="BC351"/>
  <c r="BG351"/>
  <c r="BK351"/>
  <c r="BO351"/>
  <c r="BS351"/>
  <c r="BW351"/>
  <c r="CA351"/>
  <c r="CE351"/>
  <c r="CI351"/>
  <c r="CM351"/>
  <c r="CS351"/>
  <c r="CW351"/>
  <c r="DA351"/>
  <c r="DE351"/>
  <c r="DI351"/>
  <c r="DM351"/>
  <c r="DQ351"/>
  <c r="DU351"/>
  <c r="DY351"/>
  <c r="EC351"/>
  <c r="EG351"/>
  <c r="EK351"/>
  <c r="EO351"/>
  <c r="ES351"/>
  <c r="EW351"/>
  <c r="FA351"/>
  <c r="FE351"/>
  <c r="FI351"/>
  <c r="FM351"/>
  <c r="FQ351"/>
  <c r="FU351"/>
  <c r="FY351"/>
  <c r="GC351"/>
  <c r="GG351"/>
  <c r="GK351"/>
  <c r="GO351"/>
  <c r="GS351"/>
  <c r="GW351"/>
  <c r="HA351"/>
  <c r="AL351"/>
  <c r="AP351"/>
  <c r="AT351"/>
  <c r="AX351"/>
  <c r="BB351"/>
  <c r="BF351"/>
  <c r="BJ351"/>
  <c r="BN351"/>
  <c r="BR351"/>
  <c r="BV351"/>
  <c r="BZ351"/>
  <c r="CD351"/>
  <c r="CH351"/>
  <c r="CL351"/>
  <c r="CR351"/>
  <c r="CV351"/>
  <c r="CZ351"/>
  <c r="DD351"/>
  <c r="DH351"/>
  <c r="DL351"/>
  <c r="DP351"/>
  <c r="DT351"/>
  <c r="DX351"/>
  <c r="EB351"/>
  <c r="EF351"/>
  <c r="EJ351"/>
  <c r="EN351"/>
  <c r="ER351"/>
  <c r="EV351"/>
  <c r="EZ351"/>
  <c r="FD351"/>
  <c r="FH351"/>
  <c r="FL351"/>
  <c r="FP351"/>
  <c r="FT351"/>
  <c r="FX351"/>
  <c r="GB351"/>
  <c r="GF351"/>
  <c r="GJ351"/>
  <c r="GN351"/>
  <c r="GR351"/>
  <c r="GV351"/>
  <c r="GZ351"/>
  <c r="AJ351"/>
  <c r="AR351"/>
  <c r="AZ351"/>
  <c r="BH351"/>
  <c r="BP351"/>
  <c r="BX351"/>
  <c r="CF351"/>
  <c r="CP351"/>
  <c r="CX351"/>
  <c r="DF351"/>
  <c r="DN351"/>
  <c r="DV351"/>
  <c r="ED351"/>
  <c r="EL351"/>
  <c r="ET351"/>
  <c r="FB351"/>
  <c r="FJ351"/>
  <c r="FR351"/>
  <c r="FZ351"/>
  <c r="GH351"/>
  <c r="GP351"/>
  <c r="GX351"/>
  <c r="AO351"/>
  <c r="AW351"/>
  <c r="BE351"/>
  <c r="BM351"/>
  <c r="BU351"/>
  <c r="CC351"/>
  <c r="CK351"/>
  <c r="CU351"/>
  <c r="DC351"/>
  <c r="DK351"/>
  <c r="DS351"/>
  <c r="EA351"/>
  <c r="EI351"/>
  <c r="EQ351"/>
  <c r="EY351"/>
  <c r="FG351"/>
  <c r="FO351"/>
  <c r="FW351"/>
  <c r="GE351"/>
  <c r="GM351"/>
  <c r="GU351"/>
  <c r="HC351"/>
  <c r="AN351"/>
  <c r="AV351"/>
  <c r="BD351"/>
  <c r="BL351"/>
  <c r="BT351"/>
  <c r="CB351"/>
  <c r="CJ351"/>
  <c r="CT351"/>
  <c r="DB351"/>
  <c r="DJ351"/>
  <c r="DR351"/>
  <c r="DZ351"/>
  <c r="EH351"/>
  <c r="EP351"/>
  <c r="EX351"/>
  <c r="FF351"/>
  <c r="FN351"/>
  <c r="FV351"/>
  <c r="GD351"/>
  <c r="GL351"/>
  <c r="GT351"/>
  <c r="HB351"/>
  <c r="AS351"/>
  <c r="BY351"/>
  <c r="DG351"/>
  <c r="EM351"/>
  <c r="FS351"/>
  <c r="GY351"/>
  <c r="AK351"/>
  <c r="BQ351"/>
  <c r="CY351"/>
  <c r="EE351"/>
  <c r="FK351"/>
  <c r="GQ351"/>
  <c r="BI351"/>
  <c r="CQ351"/>
  <c r="DW351"/>
  <c r="FC351"/>
  <c r="GI351"/>
  <c r="BA351"/>
  <c r="CG351"/>
  <c r="DO351"/>
  <c r="EU351"/>
  <c r="GA351"/>
  <c r="CO274"/>
  <c r="CN274"/>
  <c r="AJ274"/>
  <c r="AN274"/>
  <c r="AR274"/>
  <c r="AV274"/>
  <c r="AZ274"/>
  <c r="BD274"/>
  <c r="BH274"/>
  <c r="BL274"/>
  <c r="BP274"/>
  <c r="BT274"/>
  <c r="BX274"/>
  <c r="CB274"/>
  <c r="CF274"/>
  <c r="CJ274"/>
  <c r="CP274"/>
  <c r="CT274"/>
  <c r="CX274"/>
  <c r="DB274"/>
  <c r="DF274"/>
  <c r="DJ274"/>
  <c r="DN274"/>
  <c r="DR274"/>
  <c r="DV274"/>
  <c r="DZ274"/>
  <c r="ED274"/>
  <c r="EH274"/>
  <c r="EL274"/>
  <c r="EP274"/>
  <c r="ET274"/>
  <c r="EX274"/>
  <c r="FB274"/>
  <c r="FF274"/>
  <c r="FJ274"/>
  <c r="FN274"/>
  <c r="FR274"/>
  <c r="FV274"/>
  <c r="FZ274"/>
  <c r="GD274"/>
  <c r="GH274"/>
  <c r="GL274"/>
  <c r="GP274"/>
  <c r="GT274"/>
  <c r="GX274"/>
  <c r="HB274"/>
  <c r="AO274"/>
  <c r="AT274"/>
  <c r="AY274"/>
  <c r="BE274"/>
  <c r="BJ274"/>
  <c r="BO274"/>
  <c r="BU274"/>
  <c r="BZ274"/>
  <c r="CE274"/>
  <c r="CK274"/>
  <c r="CR274"/>
  <c r="CW274"/>
  <c r="DC274"/>
  <c r="DH274"/>
  <c r="DM274"/>
  <c r="DS274"/>
  <c r="DX274"/>
  <c r="EC274"/>
  <c r="EI274"/>
  <c r="EN274"/>
  <c r="ES274"/>
  <c r="EY274"/>
  <c r="FD274"/>
  <c r="AM274"/>
  <c r="AS274"/>
  <c r="AX274"/>
  <c r="BC274"/>
  <c r="BI274"/>
  <c r="BN274"/>
  <c r="BS274"/>
  <c r="BY274"/>
  <c r="CD274"/>
  <c r="CI274"/>
  <c r="CQ274"/>
  <c r="CV274"/>
  <c r="DA274"/>
  <c r="DG274"/>
  <c r="DL274"/>
  <c r="DQ274"/>
  <c r="DW274"/>
  <c r="EB274"/>
  <c r="EG274"/>
  <c r="EM274"/>
  <c r="ER274"/>
  <c r="EW274"/>
  <c r="FC274"/>
  <c r="FH274"/>
  <c r="FM274"/>
  <c r="FS274"/>
  <c r="FX274"/>
  <c r="GC274"/>
  <c r="GI274"/>
  <c r="GN274"/>
  <c r="GS274"/>
  <c r="GY274"/>
  <c r="AL274"/>
  <c r="AQ274"/>
  <c r="AW274"/>
  <c r="BB274"/>
  <c r="BG274"/>
  <c r="BM274"/>
  <c r="BR274"/>
  <c r="BW274"/>
  <c r="CC274"/>
  <c r="CH274"/>
  <c r="CM274"/>
  <c r="CU274"/>
  <c r="CZ274"/>
  <c r="DE274"/>
  <c r="DK274"/>
  <c r="DP274"/>
  <c r="DU274"/>
  <c r="EA274"/>
  <c r="EF274"/>
  <c r="EK274"/>
  <c r="EQ274"/>
  <c r="EV274"/>
  <c r="FA274"/>
  <c r="FG274"/>
  <c r="FL274"/>
  <c r="FQ274"/>
  <c r="FW274"/>
  <c r="GB274"/>
  <c r="GG274"/>
  <c r="GM274"/>
  <c r="GR274"/>
  <c r="GW274"/>
  <c r="HC274"/>
  <c r="AP274"/>
  <c r="BK274"/>
  <c r="CG274"/>
  <c r="DD274"/>
  <c r="DY274"/>
  <c r="EU274"/>
  <c r="FK274"/>
  <c r="BA274"/>
  <c r="BV274"/>
  <c r="CS274"/>
  <c r="DO274"/>
  <c r="EJ274"/>
  <c r="FE274"/>
  <c r="BF274"/>
  <c r="CY274"/>
  <c r="EO274"/>
  <c r="FP274"/>
  <c r="GA274"/>
  <c r="GK274"/>
  <c r="GV274"/>
  <c r="AU274"/>
  <c r="CL274"/>
  <c r="EE274"/>
  <c r="FO274"/>
  <c r="FY274"/>
  <c r="GJ274"/>
  <c r="GU274"/>
  <c r="AK274"/>
  <c r="CA274"/>
  <c r="DT274"/>
  <c r="FI274"/>
  <c r="FU274"/>
  <c r="GF274"/>
  <c r="GQ274"/>
  <c r="HA274"/>
  <c r="BQ274"/>
  <c r="DI274"/>
  <c r="EZ274"/>
  <c r="FT274"/>
  <c r="GE274"/>
  <c r="GO274"/>
  <c r="GZ274"/>
  <c r="CO200"/>
  <c r="CN200"/>
  <c r="AJ200"/>
  <c r="AN200"/>
  <c r="AR200"/>
  <c r="AV200"/>
  <c r="AZ200"/>
  <c r="BD200"/>
  <c r="BH200"/>
  <c r="BL200"/>
  <c r="BP200"/>
  <c r="BT200"/>
  <c r="BX200"/>
  <c r="CB200"/>
  <c r="CF200"/>
  <c r="CJ200"/>
  <c r="CP200"/>
  <c r="CT200"/>
  <c r="CX200"/>
  <c r="DB200"/>
  <c r="DF200"/>
  <c r="DJ200"/>
  <c r="DN200"/>
  <c r="DR200"/>
  <c r="DV200"/>
  <c r="DZ200"/>
  <c r="ED200"/>
  <c r="EH200"/>
  <c r="EL200"/>
  <c r="EP200"/>
  <c r="ET200"/>
  <c r="EX200"/>
  <c r="FB200"/>
  <c r="FF200"/>
  <c r="FJ200"/>
  <c r="FN200"/>
  <c r="FR200"/>
  <c r="FV200"/>
  <c r="FZ200"/>
  <c r="GD200"/>
  <c r="GH200"/>
  <c r="GL200"/>
  <c r="GP200"/>
  <c r="GT200"/>
  <c r="GX200"/>
  <c r="HB200"/>
  <c r="AM200"/>
  <c r="AQ200"/>
  <c r="AU200"/>
  <c r="AY200"/>
  <c r="BC200"/>
  <c r="BG200"/>
  <c r="BK200"/>
  <c r="BO200"/>
  <c r="BS200"/>
  <c r="BW200"/>
  <c r="CA200"/>
  <c r="CE200"/>
  <c r="CI200"/>
  <c r="CM200"/>
  <c r="CS200"/>
  <c r="CW200"/>
  <c r="DA200"/>
  <c r="DE200"/>
  <c r="DI200"/>
  <c r="DM200"/>
  <c r="DQ200"/>
  <c r="DU200"/>
  <c r="DY200"/>
  <c r="EC200"/>
  <c r="EG200"/>
  <c r="EK200"/>
  <c r="EO200"/>
  <c r="ES200"/>
  <c r="EW200"/>
  <c r="FA200"/>
  <c r="FE200"/>
  <c r="FI200"/>
  <c r="FM200"/>
  <c r="FQ200"/>
  <c r="FU200"/>
  <c r="FY200"/>
  <c r="GC200"/>
  <c r="GG200"/>
  <c r="GK200"/>
  <c r="GO200"/>
  <c r="GS200"/>
  <c r="GW200"/>
  <c r="HA200"/>
  <c r="AO200"/>
  <c r="AW200"/>
  <c r="BE200"/>
  <c r="BM200"/>
  <c r="BU200"/>
  <c r="CC200"/>
  <c r="CK200"/>
  <c r="CU200"/>
  <c r="DC200"/>
  <c r="DK200"/>
  <c r="DS200"/>
  <c r="EA200"/>
  <c r="EI200"/>
  <c r="EQ200"/>
  <c r="EY200"/>
  <c r="FG200"/>
  <c r="FO200"/>
  <c r="FW200"/>
  <c r="GE200"/>
  <c r="GM200"/>
  <c r="GU200"/>
  <c r="HC200"/>
  <c r="AL200"/>
  <c r="AT200"/>
  <c r="BB200"/>
  <c r="BJ200"/>
  <c r="BR200"/>
  <c r="BZ200"/>
  <c r="CH200"/>
  <c r="CR200"/>
  <c r="CZ200"/>
  <c r="DH200"/>
  <c r="DP200"/>
  <c r="DX200"/>
  <c r="EF200"/>
  <c r="EN200"/>
  <c r="EV200"/>
  <c r="FD200"/>
  <c r="FL200"/>
  <c r="FT200"/>
  <c r="GB200"/>
  <c r="GJ200"/>
  <c r="GR200"/>
  <c r="GZ200"/>
  <c r="AK200"/>
  <c r="AS200"/>
  <c r="BA200"/>
  <c r="BI200"/>
  <c r="BQ200"/>
  <c r="BY200"/>
  <c r="CG200"/>
  <c r="CQ200"/>
  <c r="CY200"/>
  <c r="DG200"/>
  <c r="DO200"/>
  <c r="DW200"/>
  <c r="EE200"/>
  <c r="EM200"/>
  <c r="EU200"/>
  <c r="FC200"/>
  <c r="FK200"/>
  <c r="FS200"/>
  <c r="GA200"/>
  <c r="GI200"/>
  <c r="GQ200"/>
  <c r="GY200"/>
  <c r="AX200"/>
  <c r="CD200"/>
  <c r="DL200"/>
  <c r="ER200"/>
  <c r="FX200"/>
  <c r="AP200"/>
  <c r="BV200"/>
  <c r="DD200"/>
  <c r="EJ200"/>
  <c r="FP200"/>
  <c r="GV200"/>
  <c r="BN200"/>
  <c r="CV200"/>
  <c r="EB200"/>
  <c r="FH200"/>
  <c r="GN200"/>
  <c r="CL200"/>
  <c r="BF200"/>
  <c r="GF200"/>
  <c r="EZ200"/>
  <c r="DT200"/>
  <c r="CO122"/>
  <c r="CN122"/>
  <c r="AK122"/>
  <c r="AO122"/>
  <c r="AS122"/>
  <c r="AW122"/>
  <c r="BA122"/>
  <c r="BE122"/>
  <c r="BI122"/>
  <c r="BM122"/>
  <c r="BQ122"/>
  <c r="BU122"/>
  <c r="BY122"/>
  <c r="CC122"/>
  <c r="CG122"/>
  <c r="CK122"/>
  <c r="CQ122"/>
  <c r="CU122"/>
  <c r="CY122"/>
  <c r="DC122"/>
  <c r="DG122"/>
  <c r="DK122"/>
  <c r="DO122"/>
  <c r="DS122"/>
  <c r="DW122"/>
  <c r="EA122"/>
  <c r="EE122"/>
  <c r="EI122"/>
  <c r="EM122"/>
  <c r="EQ122"/>
  <c r="EU122"/>
  <c r="EY122"/>
  <c r="FC122"/>
  <c r="FG122"/>
  <c r="FK122"/>
  <c r="FO122"/>
  <c r="FS122"/>
  <c r="FW122"/>
  <c r="GA122"/>
  <c r="GE122"/>
  <c r="GI122"/>
  <c r="GM122"/>
  <c r="GQ122"/>
  <c r="GU122"/>
  <c r="GY122"/>
  <c r="HC122"/>
  <c r="AJ122"/>
  <c r="AN122"/>
  <c r="AR122"/>
  <c r="AV122"/>
  <c r="AZ122"/>
  <c r="BD122"/>
  <c r="BH122"/>
  <c r="BL122"/>
  <c r="BP122"/>
  <c r="BT122"/>
  <c r="BX122"/>
  <c r="CB122"/>
  <c r="CF122"/>
  <c r="CJ122"/>
  <c r="CP122"/>
  <c r="CT122"/>
  <c r="CX122"/>
  <c r="DB122"/>
  <c r="DF122"/>
  <c r="DJ122"/>
  <c r="DN122"/>
  <c r="DR122"/>
  <c r="DV122"/>
  <c r="DZ122"/>
  <c r="ED122"/>
  <c r="EH122"/>
  <c r="EL122"/>
  <c r="EP122"/>
  <c r="ET122"/>
  <c r="EX122"/>
  <c r="FB122"/>
  <c r="FF122"/>
  <c r="FJ122"/>
  <c r="FN122"/>
  <c r="FR122"/>
  <c r="FV122"/>
  <c r="FZ122"/>
  <c r="GD122"/>
  <c r="GH122"/>
  <c r="GL122"/>
  <c r="GP122"/>
  <c r="GT122"/>
  <c r="GX122"/>
  <c r="HB122"/>
  <c r="AP122"/>
  <c r="AX122"/>
  <c r="BF122"/>
  <c r="BN122"/>
  <c r="BV122"/>
  <c r="CD122"/>
  <c r="CL122"/>
  <c r="CV122"/>
  <c r="DD122"/>
  <c r="DL122"/>
  <c r="DT122"/>
  <c r="EB122"/>
  <c r="EJ122"/>
  <c r="ER122"/>
  <c r="EZ122"/>
  <c r="FH122"/>
  <c r="FP122"/>
  <c r="FX122"/>
  <c r="GF122"/>
  <c r="GN122"/>
  <c r="GV122"/>
  <c r="AM122"/>
  <c r="AU122"/>
  <c r="BC122"/>
  <c r="BK122"/>
  <c r="BS122"/>
  <c r="CA122"/>
  <c r="CI122"/>
  <c r="CS122"/>
  <c r="DA122"/>
  <c r="DI122"/>
  <c r="DQ122"/>
  <c r="DY122"/>
  <c r="EG122"/>
  <c r="EO122"/>
  <c r="EW122"/>
  <c r="FE122"/>
  <c r="FM122"/>
  <c r="FU122"/>
  <c r="GC122"/>
  <c r="GK122"/>
  <c r="GS122"/>
  <c r="HA122"/>
  <c r="AL122"/>
  <c r="AT122"/>
  <c r="BB122"/>
  <c r="BJ122"/>
  <c r="BR122"/>
  <c r="BZ122"/>
  <c r="CH122"/>
  <c r="CR122"/>
  <c r="CZ122"/>
  <c r="DH122"/>
  <c r="DP122"/>
  <c r="DX122"/>
  <c r="EF122"/>
  <c r="EN122"/>
  <c r="EV122"/>
  <c r="FD122"/>
  <c r="FL122"/>
  <c r="FT122"/>
  <c r="GB122"/>
  <c r="GJ122"/>
  <c r="GR122"/>
  <c r="GZ122"/>
  <c r="BO122"/>
  <c r="CW122"/>
  <c r="EC122"/>
  <c r="FI122"/>
  <c r="GO122"/>
  <c r="BG122"/>
  <c r="CM122"/>
  <c r="DU122"/>
  <c r="FA122"/>
  <c r="GG122"/>
  <c r="AY122"/>
  <c r="CE122"/>
  <c r="DM122"/>
  <c r="ES122"/>
  <c r="FY122"/>
  <c r="BW122"/>
  <c r="GW122"/>
  <c r="AQ122"/>
  <c r="FQ122"/>
  <c r="EK122"/>
  <c r="DE122"/>
  <c r="CN47"/>
  <c r="CO47"/>
  <c r="AM47"/>
  <c r="AQ47"/>
  <c r="AU47"/>
  <c r="AY47"/>
  <c r="BC47"/>
  <c r="BG47"/>
  <c r="BK47"/>
  <c r="BO47"/>
  <c r="BS47"/>
  <c r="BW47"/>
  <c r="CA47"/>
  <c r="CE47"/>
  <c r="CI47"/>
  <c r="CM47"/>
  <c r="CS47"/>
  <c r="CW47"/>
  <c r="DA47"/>
  <c r="DE47"/>
  <c r="DI47"/>
  <c r="DM47"/>
  <c r="DQ47"/>
  <c r="DU47"/>
  <c r="DY47"/>
  <c r="EC47"/>
  <c r="EG47"/>
  <c r="EK47"/>
  <c r="EO47"/>
  <c r="ES47"/>
  <c r="EW47"/>
  <c r="FA47"/>
  <c r="FE47"/>
  <c r="FI47"/>
  <c r="FM47"/>
  <c r="FQ47"/>
  <c r="FU47"/>
  <c r="FY47"/>
  <c r="GC47"/>
  <c r="GG47"/>
  <c r="GK47"/>
  <c r="GO47"/>
  <c r="GS47"/>
  <c r="GW47"/>
  <c r="HA47"/>
  <c r="AL47"/>
  <c r="AP47"/>
  <c r="AT47"/>
  <c r="AX47"/>
  <c r="BB47"/>
  <c r="BF47"/>
  <c r="BJ47"/>
  <c r="BN47"/>
  <c r="BR47"/>
  <c r="BV47"/>
  <c r="BZ47"/>
  <c r="CD47"/>
  <c r="CH47"/>
  <c r="CL47"/>
  <c r="CR47"/>
  <c r="CV47"/>
  <c r="CZ47"/>
  <c r="DD47"/>
  <c r="DH47"/>
  <c r="DL47"/>
  <c r="DP47"/>
  <c r="DT47"/>
  <c r="DX47"/>
  <c r="EB47"/>
  <c r="EF47"/>
  <c r="EJ47"/>
  <c r="EN47"/>
  <c r="ER47"/>
  <c r="EV47"/>
  <c r="EZ47"/>
  <c r="FD47"/>
  <c r="FH47"/>
  <c r="FL47"/>
  <c r="FP47"/>
  <c r="FT47"/>
  <c r="FX47"/>
  <c r="GB47"/>
  <c r="GF47"/>
  <c r="GJ47"/>
  <c r="GN47"/>
  <c r="GR47"/>
  <c r="GV47"/>
  <c r="GZ47"/>
  <c r="AO47"/>
  <c r="AW47"/>
  <c r="BE47"/>
  <c r="BM47"/>
  <c r="BU47"/>
  <c r="CC47"/>
  <c r="CK47"/>
  <c r="CU47"/>
  <c r="DC47"/>
  <c r="DK47"/>
  <c r="DS47"/>
  <c r="EA47"/>
  <c r="EI47"/>
  <c r="EQ47"/>
  <c r="EY47"/>
  <c r="FG47"/>
  <c r="FO47"/>
  <c r="FW47"/>
  <c r="GE47"/>
  <c r="GM47"/>
  <c r="GU47"/>
  <c r="HC47"/>
  <c r="AN47"/>
  <c r="AV47"/>
  <c r="BD47"/>
  <c r="BL47"/>
  <c r="BT47"/>
  <c r="CB47"/>
  <c r="CJ47"/>
  <c r="CT47"/>
  <c r="DB47"/>
  <c r="DJ47"/>
  <c r="DR47"/>
  <c r="DZ47"/>
  <c r="EH47"/>
  <c r="EP47"/>
  <c r="EX47"/>
  <c r="FF47"/>
  <c r="FN47"/>
  <c r="FV47"/>
  <c r="GD47"/>
  <c r="GL47"/>
  <c r="GT47"/>
  <c r="HB47"/>
  <c r="AR47"/>
  <c r="BH47"/>
  <c r="BX47"/>
  <c r="CP47"/>
  <c r="DF47"/>
  <c r="DV47"/>
  <c r="EL47"/>
  <c r="FB47"/>
  <c r="FR47"/>
  <c r="GH47"/>
  <c r="GX47"/>
  <c r="AK47"/>
  <c r="BA47"/>
  <c r="BQ47"/>
  <c r="CG47"/>
  <c r="CY47"/>
  <c r="DO47"/>
  <c r="EE47"/>
  <c r="EU47"/>
  <c r="FK47"/>
  <c r="GA47"/>
  <c r="GQ47"/>
  <c r="AJ47"/>
  <c r="AZ47"/>
  <c r="BP47"/>
  <c r="CF47"/>
  <c r="CX47"/>
  <c r="DN47"/>
  <c r="ED47"/>
  <c r="ET47"/>
  <c r="FJ47"/>
  <c r="FZ47"/>
  <c r="GP47"/>
  <c r="BY47"/>
  <c r="EM47"/>
  <c r="GY47"/>
  <c r="BI47"/>
  <c r="DW47"/>
  <c r="GI47"/>
  <c r="AS47"/>
  <c r="DG47"/>
  <c r="FS47"/>
  <c r="FC47"/>
  <c r="CQ47"/>
  <c r="CO712"/>
  <c r="CN712"/>
  <c r="AK712"/>
  <c r="AO712"/>
  <c r="AS712"/>
  <c r="AW712"/>
  <c r="BA712"/>
  <c r="BE712"/>
  <c r="BI712"/>
  <c r="BM712"/>
  <c r="BQ712"/>
  <c r="BU712"/>
  <c r="BY712"/>
  <c r="CC712"/>
  <c r="CG712"/>
  <c r="CK712"/>
  <c r="CQ712"/>
  <c r="CU712"/>
  <c r="CY712"/>
  <c r="DC712"/>
  <c r="DG712"/>
  <c r="DK712"/>
  <c r="DO712"/>
  <c r="DS712"/>
  <c r="DW712"/>
  <c r="EA712"/>
  <c r="EE712"/>
  <c r="EI712"/>
  <c r="EM712"/>
  <c r="EQ712"/>
  <c r="EU712"/>
  <c r="EY712"/>
  <c r="FC712"/>
  <c r="FG712"/>
  <c r="FK712"/>
  <c r="FO712"/>
  <c r="FS712"/>
  <c r="FW712"/>
  <c r="GA712"/>
  <c r="GE712"/>
  <c r="GI712"/>
  <c r="GM712"/>
  <c r="GQ712"/>
  <c r="GU712"/>
  <c r="GY712"/>
  <c r="HC712"/>
  <c r="AN712"/>
  <c r="AT712"/>
  <c r="AY712"/>
  <c r="BD712"/>
  <c r="BJ712"/>
  <c r="BO712"/>
  <c r="BT712"/>
  <c r="BZ712"/>
  <c r="CE712"/>
  <c r="CJ712"/>
  <c r="CR712"/>
  <c r="CW712"/>
  <c r="DB712"/>
  <c r="DH712"/>
  <c r="DM712"/>
  <c r="DR712"/>
  <c r="DX712"/>
  <c r="EC712"/>
  <c r="EH712"/>
  <c r="EN712"/>
  <c r="ES712"/>
  <c r="EX712"/>
  <c r="FD712"/>
  <c r="FI712"/>
  <c r="FN712"/>
  <c r="FT712"/>
  <c r="FY712"/>
  <c r="GD712"/>
  <c r="GJ712"/>
  <c r="GO712"/>
  <c r="GT712"/>
  <c r="GZ712"/>
  <c r="AM712"/>
  <c r="AR712"/>
  <c r="AX712"/>
  <c r="BC712"/>
  <c r="BH712"/>
  <c r="BN712"/>
  <c r="BS712"/>
  <c r="BX712"/>
  <c r="CD712"/>
  <c r="CI712"/>
  <c r="CP712"/>
  <c r="CV712"/>
  <c r="DA712"/>
  <c r="DF712"/>
  <c r="DL712"/>
  <c r="DQ712"/>
  <c r="DV712"/>
  <c r="EB712"/>
  <c r="EG712"/>
  <c r="EL712"/>
  <c r="ER712"/>
  <c r="EW712"/>
  <c r="FB712"/>
  <c r="FH712"/>
  <c r="FM712"/>
  <c r="FR712"/>
  <c r="FX712"/>
  <c r="GC712"/>
  <c r="GH712"/>
  <c r="GN712"/>
  <c r="GS712"/>
  <c r="GX712"/>
  <c r="AQ712"/>
  <c r="BB712"/>
  <c r="BL712"/>
  <c r="BW712"/>
  <c r="CH712"/>
  <c r="CT712"/>
  <c r="DE712"/>
  <c r="DP712"/>
  <c r="DZ712"/>
  <c r="EK712"/>
  <c r="EV712"/>
  <c r="FF712"/>
  <c r="FQ712"/>
  <c r="GB712"/>
  <c r="GL712"/>
  <c r="GW712"/>
  <c r="AP712"/>
  <c r="AZ712"/>
  <c r="BK712"/>
  <c r="BV712"/>
  <c r="CF712"/>
  <c r="CS712"/>
  <c r="DD712"/>
  <c r="DN712"/>
  <c r="DY712"/>
  <c r="EJ712"/>
  <c r="ET712"/>
  <c r="FE712"/>
  <c r="FP712"/>
  <c r="FZ712"/>
  <c r="GK712"/>
  <c r="GV712"/>
  <c r="AL712"/>
  <c r="AV712"/>
  <c r="BG712"/>
  <c r="BR712"/>
  <c r="CB712"/>
  <c r="CM712"/>
  <c r="CZ712"/>
  <c r="DJ712"/>
  <c r="DU712"/>
  <c r="EF712"/>
  <c r="EP712"/>
  <c r="FA712"/>
  <c r="FL712"/>
  <c r="FV712"/>
  <c r="GG712"/>
  <c r="GR712"/>
  <c r="HB712"/>
  <c r="BF712"/>
  <c r="CX712"/>
  <c r="EO712"/>
  <c r="GF712"/>
  <c r="AU712"/>
  <c r="CL712"/>
  <c r="ED712"/>
  <c r="FU712"/>
  <c r="AJ712"/>
  <c r="CA712"/>
  <c r="DT712"/>
  <c r="FJ712"/>
  <c r="HA712"/>
  <c r="EZ712"/>
  <c r="DI712"/>
  <c r="BP712"/>
  <c r="GP712"/>
  <c r="CO653"/>
  <c r="CN653"/>
  <c r="AJ653"/>
  <c r="AN653"/>
  <c r="AR653"/>
  <c r="AV653"/>
  <c r="AZ653"/>
  <c r="BD653"/>
  <c r="BH653"/>
  <c r="BL653"/>
  <c r="BP653"/>
  <c r="BT653"/>
  <c r="BX653"/>
  <c r="CB653"/>
  <c r="CF653"/>
  <c r="CJ653"/>
  <c r="CP653"/>
  <c r="CT653"/>
  <c r="CX653"/>
  <c r="DB653"/>
  <c r="DF653"/>
  <c r="DJ653"/>
  <c r="DN653"/>
  <c r="DR653"/>
  <c r="DV653"/>
  <c r="DZ653"/>
  <c r="ED653"/>
  <c r="EH653"/>
  <c r="EL653"/>
  <c r="EP653"/>
  <c r="ET653"/>
  <c r="EX653"/>
  <c r="FB653"/>
  <c r="FF653"/>
  <c r="FJ653"/>
  <c r="FN653"/>
  <c r="FR653"/>
  <c r="FV653"/>
  <c r="FZ653"/>
  <c r="GD653"/>
  <c r="GH653"/>
  <c r="GL653"/>
  <c r="GP653"/>
  <c r="GT653"/>
  <c r="GX653"/>
  <c r="HB653"/>
  <c r="AL653"/>
  <c r="AQ653"/>
  <c r="AW653"/>
  <c r="BB653"/>
  <c r="BG653"/>
  <c r="BM653"/>
  <c r="BR653"/>
  <c r="BW653"/>
  <c r="CC653"/>
  <c r="CH653"/>
  <c r="CM653"/>
  <c r="CU653"/>
  <c r="CZ653"/>
  <c r="DE653"/>
  <c r="DK653"/>
  <c r="DP653"/>
  <c r="DU653"/>
  <c r="EA653"/>
  <c r="EF653"/>
  <c r="EK653"/>
  <c r="EQ653"/>
  <c r="EV653"/>
  <c r="FA653"/>
  <c r="FG653"/>
  <c r="FL653"/>
  <c r="FQ653"/>
  <c r="FW653"/>
  <c r="GB653"/>
  <c r="GG653"/>
  <c r="GM653"/>
  <c r="GR653"/>
  <c r="GW653"/>
  <c r="HC653"/>
  <c r="AK653"/>
  <c r="AP653"/>
  <c r="AU653"/>
  <c r="BA653"/>
  <c r="BF653"/>
  <c r="BK653"/>
  <c r="BQ653"/>
  <c r="BV653"/>
  <c r="CA653"/>
  <c r="CG653"/>
  <c r="CL653"/>
  <c r="CS653"/>
  <c r="CY653"/>
  <c r="DD653"/>
  <c r="DI653"/>
  <c r="DO653"/>
  <c r="DT653"/>
  <c r="DY653"/>
  <c r="EE653"/>
  <c r="EJ653"/>
  <c r="EO653"/>
  <c r="EU653"/>
  <c r="EZ653"/>
  <c r="FE653"/>
  <c r="FK653"/>
  <c r="FP653"/>
  <c r="FU653"/>
  <c r="GA653"/>
  <c r="GF653"/>
  <c r="GK653"/>
  <c r="GQ653"/>
  <c r="GV653"/>
  <c r="HA653"/>
  <c r="AM653"/>
  <c r="AX653"/>
  <c r="BI653"/>
  <c r="BS653"/>
  <c r="CD653"/>
  <c r="CQ653"/>
  <c r="DA653"/>
  <c r="DL653"/>
  <c r="DW653"/>
  <c r="EG653"/>
  <c r="ER653"/>
  <c r="FC653"/>
  <c r="FM653"/>
  <c r="FX653"/>
  <c r="GI653"/>
  <c r="GS653"/>
  <c r="AT653"/>
  <c r="BE653"/>
  <c r="BO653"/>
  <c r="BZ653"/>
  <c r="CK653"/>
  <c r="CW653"/>
  <c r="DH653"/>
  <c r="DS653"/>
  <c r="EC653"/>
  <c r="EN653"/>
  <c r="EY653"/>
  <c r="FI653"/>
  <c r="FT653"/>
  <c r="GE653"/>
  <c r="GO653"/>
  <c r="GZ653"/>
  <c r="AS653"/>
  <c r="BC653"/>
  <c r="BN653"/>
  <c r="BY653"/>
  <c r="CI653"/>
  <c r="CV653"/>
  <c r="DG653"/>
  <c r="DQ653"/>
  <c r="EB653"/>
  <c r="EM653"/>
  <c r="EW653"/>
  <c r="FH653"/>
  <c r="FS653"/>
  <c r="GC653"/>
  <c r="GN653"/>
  <c r="GY653"/>
  <c r="AO653"/>
  <c r="CE653"/>
  <c r="DX653"/>
  <c r="FO653"/>
  <c r="BU653"/>
  <c r="DM653"/>
  <c r="FD653"/>
  <c r="GU653"/>
  <c r="AY653"/>
  <c r="CR653"/>
  <c r="EI653"/>
  <c r="FY653"/>
  <c r="ES653"/>
  <c r="DC653"/>
  <c r="BJ653"/>
  <c r="GJ653"/>
  <c r="CO585"/>
  <c r="CN585"/>
  <c r="AM585"/>
  <c r="AQ585"/>
  <c r="AU585"/>
  <c r="AY585"/>
  <c r="BC585"/>
  <c r="BG585"/>
  <c r="BK585"/>
  <c r="BO585"/>
  <c r="BS585"/>
  <c r="BW585"/>
  <c r="CA585"/>
  <c r="CE585"/>
  <c r="CI585"/>
  <c r="CM585"/>
  <c r="CS585"/>
  <c r="CW585"/>
  <c r="DA585"/>
  <c r="DE585"/>
  <c r="DI585"/>
  <c r="DM585"/>
  <c r="DQ585"/>
  <c r="DU585"/>
  <c r="DY585"/>
  <c r="EC585"/>
  <c r="EG585"/>
  <c r="EK585"/>
  <c r="EO585"/>
  <c r="ES585"/>
  <c r="EW585"/>
  <c r="FA585"/>
  <c r="FE585"/>
  <c r="FI585"/>
  <c r="FM585"/>
  <c r="FQ585"/>
  <c r="FU585"/>
  <c r="FY585"/>
  <c r="GC585"/>
  <c r="GG585"/>
  <c r="GK585"/>
  <c r="GO585"/>
  <c r="GS585"/>
  <c r="GW585"/>
  <c r="HA585"/>
  <c r="AJ585"/>
  <c r="AO585"/>
  <c r="AT585"/>
  <c r="AZ585"/>
  <c r="BE585"/>
  <c r="BJ585"/>
  <c r="BP585"/>
  <c r="BU585"/>
  <c r="BZ585"/>
  <c r="CF585"/>
  <c r="CK585"/>
  <c r="CR585"/>
  <c r="CX585"/>
  <c r="DC585"/>
  <c r="DH585"/>
  <c r="DN585"/>
  <c r="DS585"/>
  <c r="DX585"/>
  <c r="ED585"/>
  <c r="EI585"/>
  <c r="EN585"/>
  <c r="ET585"/>
  <c r="EY585"/>
  <c r="FD585"/>
  <c r="FJ585"/>
  <c r="FO585"/>
  <c r="FT585"/>
  <c r="FZ585"/>
  <c r="GE585"/>
  <c r="GJ585"/>
  <c r="AN585"/>
  <c r="AS585"/>
  <c r="AX585"/>
  <c r="BD585"/>
  <c r="BI585"/>
  <c r="BN585"/>
  <c r="BT585"/>
  <c r="BY585"/>
  <c r="CD585"/>
  <c r="CJ585"/>
  <c r="CQ585"/>
  <c r="CV585"/>
  <c r="DB585"/>
  <c r="DG585"/>
  <c r="DL585"/>
  <c r="DR585"/>
  <c r="DW585"/>
  <c r="EB585"/>
  <c r="EH585"/>
  <c r="EM585"/>
  <c r="ER585"/>
  <c r="EX585"/>
  <c r="FC585"/>
  <c r="FH585"/>
  <c r="FN585"/>
  <c r="FS585"/>
  <c r="FX585"/>
  <c r="GD585"/>
  <c r="GI585"/>
  <c r="GN585"/>
  <c r="GT585"/>
  <c r="GY585"/>
  <c r="AL585"/>
  <c r="AR585"/>
  <c r="AW585"/>
  <c r="BB585"/>
  <c r="BH585"/>
  <c r="BM585"/>
  <c r="BR585"/>
  <c r="BX585"/>
  <c r="CC585"/>
  <c r="CH585"/>
  <c r="CP585"/>
  <c r="CU585"/>
  <c r="CZ585"/>
  <c r="DF585"/>
  <c r="DK585"/>
  <c r="DP585"/>
  <c r="DV585"/>
  <c r="EA585"/>
  <c r="EF585"/>
  <c r="EL585"/>
  <c r="EQ585"/>
  <c r="EV585"/>
  <c r="FB585"/>
  <c r="FG585"/>
  <c r="FL585"/>
  <c r="FR585"/>
  <c r="FW585"/>
  <c r="GB585"/>
  <c r="GH585"/>
  <c r="GM585"/>
  <c r="GR585"/>
  <c r="GX585"/>
  <c r="HC585"/>
  <c r="AV585"/>
  <c r="BQ585"/>
  <c r="CL585"/>
  <c r="DJ585"/>
  <c r="EE585"/>
  <c r="EZ585"/>
  <c r="FV585"/>
  <c r="GP585"/>
  <c r="GZ585"/>
  <c r="AP585"/>
  <c r="BL585"/>
  <c r="CG585"/>
  <c r="DD585"/>
  <c r="DZ585"/>
  <c r="EU585"/>
  <c r="FP585"/>
  <c r="GL585"/>
  <c r="GV585"/>
  <c r="BA585"/>
  <c r="BV585"/>
  <c r="CT585"/>
  <c r="DO585"/>
  <c r="EJ585"/>
  <c r="FF585"/>
  <c r="GA585"/>
  <c r="GQ585"/>
  <c r="HB585"/>
  <c r="CY585"/>
  <c r="GF585"/>
  <c r="CB585"/>
  <c r="FK585"/>
  <c r="BF585"/>
  <c r="EP585"/>
  <c r="AK585"/>
  <c r="GU585"/>
  <c r="DT585"/>
  <c r="CO502"/>
  <c r="CN502"/>
  <c r="CF502"/>
  <c r="DJ502"/>
  <c r="DZ502"/>
  <c r="EP502"/>
  <c r="AM502"/>
  <c r="AQ502"/>
  <c r="AU502"/>
  <c r="AY502"/>
  <c r="BC502"/>
  <c r="BG502"/>
  <c r="BK502"/>
  <c r="BO502"/>
  <c r="BS502"/>
  <c r="BW502"/>
  <c r="CA502"/>
  <c r="CE502"/>
  <c r="CI502"/>
  <c r="CM502"/>
  <c r="CS502"/>
  <c r="CW502"/>
  <c r="DA502"/>
  <c r="DE502"/>
  <c r="DI502"/>
  <c r="DM502"/>
  <c r="DQ502"/>
  <c r="DU502"/>
  <c r="DY502"/>
  <c r="EC502"/>
  <c r="EG502"/>
  <c r="EK502"/>
  <c r="EO502"/>
  <c r="ES502"/>
  <c r="EW502"/>
  <c r="FA502"/>
  <c r="FE502"/>
  <c r="FI502"/>
  <c r="FM502"/>
  <c r="FQ502"/>
  <c r="FU502"/>
  <c r="FY502"/>
  <c r="GC502"/>
  <c r="GG502"/>
  <c r="GK502"/>
  <c r="GO502"/>
  <c r="GS502"/>
  <c r="GW502"/>
  <c r="HA502"/>
  <c r="AN502"/>
  <c r="AR502"/>
  <c r="BD502"/>
  <c r="BP502"/>
  <c r="CB502"/>
  <c r="CT502"/>
  <c r="DF502"/>
  <c r="DV502"/>
  <c r="EL502"/>
  <c r="FB502"/>
  <c r="FN502"/>
  <c r="FV502"/>
  <c r="GD502"/>
  <c r="AL502"/>
  <c r="AP502"/>
  <c r="AT502"/>
  <c r="AX502"/>
  <c r="BB502"/>
  <c r="BF502"/>
  <c r="BJ502"/>
  <c r="BN502"/>
  <c r="BR502"/>
  <c r="BV502"/>
  <c r="BZ502"/>
  <c r="CD502"/>
  <c r="CH502"/>
  <c r="CL502"/>
  <c r="CR502"/>
  <c r="CV502"/>
  <c r="CZ502"/>
  <c r="DD502"/>
  <c r="DH502"/>
  <c r="DL502"/>
  <c r="DP502"/>
  <c r="DT502"/>
  <c r="DX502"/>
  <c r="EB502"/>
  <c r="EF502"/>
  <c r="EJ502"/>
  <c r="EN502"/>
  <c r="ER502"/>
  <c r="EV502"/>
  <c r="EZ502"/>
  <c r="FD502"/>
  <c r="FH502"/>
  <c r="FL502"/>
  <c r="FP502"/>
  <c r="FT502"/>
  <c r="FX502"/>
  <c r="GB502"/>
  <c r="GF502"/>
  <c r="GJ502"/>
  <c r="GN502"/>
  <c r="GR502"/>
  <c r="GV502"/>
  <c r="GZ502"/>
  <c r="AZ502"/>
  <c r="BL502"/>
  <c r="BX502"/>
  <c r="CP502"/>
  <c r="CX502"/>
  <c r="DN502"/>
  <c r="ED502"/>
  <c r="EX502"/>
  <c r="FF502"/>
  <c r="FR502"/>
  <c r="GH502"/>
  <c r="GP502"/>
  <c r="GX502"/>
  <c r="AK502"/>
  <c r="AO502"/>
  <c r="AS502"/>
  <c r="AW502"/>
  <c r="BA502"/>
  <c r="BE502"/>
  <c r="BI502"/>
  <c r="BM502"/>
  <c r="BQ502"/>
  <c r="BU502"/>
  <c r="BY502"/>
  <c r="CC502"/>
  <c r="CG502"/>
  <c r="CK502"/>
  <c r="CQ502"/>
  <c r="CU502"/>
  <c r="CY502"/>
  <c r="DC502"/>
  <c r="DG502"/>
  <c r="DK502"/>
  <c r="DO502"/>
  <c r="DS502"/>
  <c r="DW502"/>
  <c r="EA502"/>
  <c r="EE502"/>
  <c r="EI502"/>
  <c r="EM502"/>
  <c r="EQ502"/>
  <c r="EU502"/>
  <c r="EY502"/>
  <c r="FC502"/>
  <c r="FG502"/>
  <c r="FK502"/>
  <c r="FO502"/>
  <c r="FS502"/>
  <c r="FW502"/>
  <c r="GA502"/>
  <c r="GE502"/>
  <c r="GI502"/>
  <c r="GM502"/>
  <c r="GQ502"/>
  <c r="GU502"/>
  <c r="GY502"/>
  <c r="HC502"/>
  <c r="AJ502"/>
  <c r="AV502"/>
  <c r="BH502"/>
  <c r="BT502"/>
  <c r="CJ502"/>
  <c r="DB502"/>
  <c r="DR502"/>
  <c r="EH502"/>
  <c r="ET502"/>
  <c r="FJ502"/>
  <c r="FZ502"/>
  <c r="GL502"/>
  <c r="GT502"/>
  <c r="HB502"/>
  <c r="CO487"/>
  <c r="CN487"/>
  <c r="AJ487"/>
  <c r="AN487"/>
  <c r="AR487"/>
  <c r="AV487"/>
  <c r="AZ487"/>
  <c r="BD487"/>
  <c r="BH487"/>
  <c r="BL487"/>
  <c r="BP487"/>
  <c r="BT487"/>
  <c r="BX487"/>
  <c r="CB487"/>
  <c r="CF487"/>
  <c r="CJ487"/>
  <c r="CP487"/>
  <c r="CT487"/>
  <c r="CX487"/>
  <c r="DB487"/>
  <c r="DF487"/>
  <c r="DJ487"/>
  <c r="DN487"/>
  <c r="DR487"/>
  <c r="DV487"/>
  <c r="DZ487"/>
  <c r="ED487"/>
  <c r="EH487"/>
  <c r="EL487"/>
  <c r="EP487"/>
  <c r="ET487"/>
  <c r="EX487"/>
  <c r="FB487"/>
  <c r="FF487"/>
  <c r="FJ487"/>
  <c r="FN487"/>
  <c r="FR487"/>
  <c r="FV487"/>
  <c r="FZ487"/>
  <c r="GD487"/>
  <c r="GH487"/>
  <c r="GL487"/>
  <c r="GP487"/>
  <c r="GT487"/>
  <c r="GX487"/>
  <c r="HB487"/>
  <c r="AM487"/>
  <c r="AQ487"/>
  <c r="AU487"/>
  <c r="AY487"/>
  <c r="BC487"/>
  <c r="BG487"/>
  <c r="BK487"/>
  <c r="BO487"/>
  <c r="BS487"/>
  <c r="BW487"/>
  <c r="CA487"/>
  <c r="CE487"/>
  <c r="CI487"/>
  <c r="CM487"/>
  <c r="CS487"/>
  <c r="CW487"/>
  <c r="DA487"/>
  <c r="DE487"/>
  <c r="DI487"/>
  <c r="DM487"/>
  <c r="DQ487"/>
  <c r="DU487"/>
  <c r="DY487"/>
  <c r="EC487"/>
  <c r="EG487"/>
  <c r="EK487"/>
  <c r="EO487"/>
  <c r="ES487"/>
  <c r="EW487"/>
  <c r="FA487"/>
  <c r="FE487"/>
  <c r="FI487"/>
  <c r="FM487"/>
  <c r="FQ487"/>
  <c r="FU487"/>
  <c r="FY487"/>
  <c r="GC487"/>
  <c r="GG487"/>
  <c r="GK487"/>
  <c r="GO487"/>
  <c r="GS487"/>
  <c r="GW487"/>
  <c r="HA487"/>
  <c r="AL487"/>
  <c r="AP487"/>
  <c r="AT487"/>
  <c r="AX487"/>
  <c r="BB487"/>
  <c r="BF487"/>
  <c r="BJ487"/>
  <c r="BN487"/>
  <c r="BR487"/>
  <c r="BV487"/>
  <c r="BZ487"/>
  <c r="CD487"/>
  <c r="CH487"/>
  <c r="CL487"/>
  <c r="CR487"/>
  <c r="CV487"/>
  <c r="CZ487"/>
  <c r="DD487"/>
  <c r="DH487"/>
  <c r="DL487"/>
  <c r="DP487"/>
  <c r="DT487"/>
  <c r="DX487"/>
  <c r="EB487"/>
  <c r="EF487"/>
  <c r="EJ487"/>
  <c r="EN487"/>
  <c r="ER487"/>
  <c r="EV487"/>
  <c r="EZ487"/>
  <c r="FD487"/>
  <c r="FH487"/>
  <c r="FL487"/>
  <c r="FP487"/>
  <c r="FT487"/>
  <c r="FX487"/>
  <c r="GB487"/>
  <c r="GF487"/>
  <c r="GJ487"/>
  <c r="GN487"/>
  <c r="GR487"/>
  <c r="GV487"/>
  <c r="GZ487"/>
  <c r="AK487"/>
  <c r="AO487"/>
  <c r="AS487"/>
  <c r="AW487"/>
  <c r="BA487"/>
  <c r="BE487"/>
  <c r="BI487"/>
  <c r="BM487"/>
  <c r="BQ487"/>
  <c r="BU487"/>
  <c r="BY487"/>
  <c r="CC487"/>
  <c r="CG487"/>
  <c r="CK487"/>
  <c r="CQ487"/>
  <c r="CU487"/>
  <c r="CY487"/>
  <c r="DC487"/>
  <c r="DG487"/>
  <c r="DK487"/>
  <c r="DO487"/>
  <c r="DS487"/>
  <c r="DW487"/>
  <c r="EA487"/>
  <c r="EE487"/>
  <c r="EI487"/>
  <c r="EM487"/>
  <c r="EQ487"/>
  <c r="EU487"/>
  <c r="EY487"/>
  <c r="FC487"/>
  <c r="FG487"/>
  <c r="FK487"/>
  <c r="FO487"/>
  <c r="FS487"/>
  <c r="FW487"/>
  <c r="GA487"/>
  <c r="GE487"/>
  <c r="GI487"/>
  <c r="GM487"/>
  <c r="GQ487"/>
  <c r="GU487"/>
  <c r="GY487"/>
  <c r="HC487"/>
  <c r="CO472"/>
  <c r="CN472"/>
  <c r="AK472"/>
  <c r="AO472"/>
  <c r="AS472"/>
  <c r="AW472"/>
  <c r="BA472"/>
  <c r="BE472"/>
  <c r="BI472"/>
  <c r="BM472"/>
  <c r="BQ472"/>
  <c r="BU472"/>
  <c r="BY472"/>
  <c r="CC472"/>
  <c r="CG472"/>
  <c r="CK472"/>
  <c r="CQ472"/>
  <c r="CU472"/>
  <c r="CY472"/>
  <c r="DC472"/>
  <c r="DG472"/>
  <c r="DK472"/>
  <c r="DO472"/>
  <c r="DS472"/>
  <c r="DW472"/>
  <c r="EA472"/>
  <c r="EE472"/>
  <c r="EI472"/>
  <c r="EM472"/>
  <c r="EQ472"/>
  <c r="EU472"/>
  <c r="EY472"/>
  <c r="FC472"/>
  <c r="FG472"/>
  <c r="FK472"/>
  <c r="FO472"/>
  <c r="FS472"/>
  <c r="FW472"/>
  <c r="GA472"/>
  <c r="GE472"/>
  <c r="GI472"/>
  <c r="GM472"/>
  <c r="GQ472"/>
  <c r="GU472"/>
  <c r="GY472"/>
  <c r="HC472"/>
  <c r="AN472"/>
  <c r="AT472"/>
  <c r="AY472"/>
  <c r="BD472"/>
  <c r="BJ472"/>
  <c r="BO472"/>
  <c r="BT472"/>
  <c r="BZ472"/>
  <c r="CE472"/>
  <c r="CJ472"/>
  <c r="CR472"/>
  <c r="CW472"/>
  <c r="DB472"/>
  <c r="DH472"/>
  <c r="DM472"/>
  <c r="DR472"/>
  <c r="DX472"/>
  <c r="EC472"/>
  <c r="EH472"/>
  <c r="EN472"/>
  <c r="ES472"/>
  <c r="EX472"/>
  <c r="FD472"/>
  <c r="FI472"/>
  <c r="FN472"/>
  <c r="FT472"/>
  <c r="FY472"/>
  <c r="GD472"/>
  <c r="GJ472"/>
  <c r="GO472"/>
  <c r="GT472"/>
  <c r="GZ472"/>
  <c r="AM472"/>
  <c r="AR472"/>
  <c r="AX472"/>
  <c r="BC472"/>
  <c r="BH472"/>
  <c r="BN472"/>
  <c r="BS472"/>
  <c r="BX472"/>
  <c r="CD472"/>
  <c r="CI472"/>
  <c r="CP472"/>
  <c r="CV472"/>
  <c r="DA472"/>
  <c r="DF472"/>
  <c r="DL472"/>
  <c r="DQ472"/>
  <c r="DV472"/>
  <c r="EB472"/>
  <c r="EG472"/>
  <c r="EL472"/>
  <c r="ER472"/>
  <c r="EW472"/>
  <c r="FB472"/>
  <c r="FH472"/>
  <c r="FM472"/>
  <c r="FR472"/>
  <c r="FX472"/>
  <c r="GC472"/>
  <c r="GH472"/>
  <c r="GN472"/>
  <c r="GS472"/>
  <c r="GX472"/>
  <c r="AJ472"/>
  <c r="AP472"/>
  <c r="AU472"/>
  <c r="AZ472"/>
  <c r="BF472"/>
  <c r="BK472"/>
  <c r="BP472"/>
  <c r="BV472"/>
  <c r="CA472"/>
  <c r="CF472"/>
  <c r="CL472"/>
  <c r="CS472"/>
  <c r="CX472"/>
  <c r="DD472"/>
  <c r="DI472"/>
  <c r="DN472"/>
  <c r="DT472"/>
  <c r="DY472"/>
  <c r="ED472"/>
  <c r="EJ472"/>
  <c r="EO472"/>
  <c r="ET472"/>
  <c r="EZ472"/>
  <c r="FE472"/>
  <c r="FJ472"/>
  <c r="FP472"/>
  <c r="FU472"/>
  <c r="FZ472"/>
  <c r="GF472"/>
  <c r="GK472"/>
  <c r="GP472"/>
  <c r="GV472"/>
  <c r="HA472"/>
  <c r="AQ472"/>
  <c r="BL472"/>
  <c r="CH472"/>
  <c r="DE472"/>
  <c r="DZ472"/>
  <c r="EV472"/>
  <c r="FQ472"/>
  <c r="GL472"/>
  <c r="AL472"/>
  <c r="BG472"/>
  <c r="CB472"/>
  <c r="CZ472"/>
  <c r="DU472"/>
  <c r="EP472"/>
  <c r="FL472"/>
  <c r="GG472"/>
  <c r="HB472"/>
  <c r="BB472"/>
  <c r="BW472"/>
  <c r="CT472"/>
  <c r="DP472"/>
  <c r="EK472"/>
  <c r="FF472"/>
  <c r="GB472"/>
  <c r="GW472"/>
  <c r="AV472"/>
  <c r="BR472"/>
  <c r="CM472"/>
  <c r="DJ472"/>
  <c r="EF472"/>
  <c r="FA472"/>
  <c r="FV472"/>
  <c r="GR472"/>
  <c r="CO457"/>
  <c r="CN457"/>
  <c r="AK457"/>
  <c r="AO457"/>
  <c r="AS457"/>
  <c r="AW457"/>
  <c r="BA457"/>
  <c r="BE457"/>
  <c r="BI457"/>
  <c r="BM457"/>
  <c r="BQ457"/>
  <c r="BU457"/>
  <c r="BY457"/>
  <c r="CC457"/>
  <c r="CG457"/>
  <c r="CK457"/>
  <c r="CQ457"/>
  <c r="CU457"/>
  <c r="CY457"/>
  <c r="DC457"/>
  <c r="DG457"/>
  <c r="DK457"/>
  <c r="DO457"/>
  <c r="DS457"/>
  <c r="DW457"/>
  <c r="EA457"/>
  <c r="EE457"/>
  <c r="EI457"/>
  <c r="EM457"/>
  <c r="EQ457"/>
  <c r="EU457"/>
  <c r="EY457"/>
  <c r="FC457"/>
  <c r="FG457"/>
  <c r="FK457"/>
  <c r="FO457"/>
  <c r="FS457"/>
  <c r="FW457"/>
  <c r="GA457"/>
  <c r="GE457"/>
  <c r="GI457"/>
  <c r="GM457"/>
  <c r="GQ457"/>
  <c r="GU457"/>
  <c r="GY457"/>
  <c r="HC457"/>
  <c r="AL457"/>
  <c r="AQ457"/>
  <c r="AV457"/>
  <c r="BB457"/>
  <c r="BG457"/>
  <c r="BL457"/>
  <c r="BR457"/>
  <c r="BW457"/>
  <c r="CB457"/>
  <c r="CH457"/>
  <c r="CM457"/>
  <c r="CT457"/>
  <c r="CZ457"/>
  <c r="DE457"/>
  <c r="DJ457"/>
  <c r="DP457"/>
  <c r="DU457"/>
  <c r="DZ457"/>
  <c r="EF457"/>
  <c r="EK457"/>
  <c r="EP457"/>
  <c r="EV457"/>
  <c r="FA457"/>
  <c r="FF457"/>
  <c r="FL457"/>
  <c r="FQ457"/>
  <c r="FV457"/>
  <c r="GB457"/>
  <c r="GG457"/>
  <c r="GL457"/>
  <c r="GR457"/>
  <c r="GW457"/>
  <c r="HB457"/>
  <c r="AJ457"/>
  <c r="AP457"/>
  <c r="AU457"/>
  <c r="AZ457"/>
  <c r="BF457"/>
  <c r="BK457"/>
  <c r="BP457"/>
  <c r="BV457"/>
  <c r="CA457"/>
  <c r="CF457"/>
  <c r="CL457"/>
  <c r="CS457"/>
  <c r="CX457"/>
  <c r="DD457"/>
  <c r="DI457"/>
  <c r="DN457"/>
  <c r="DT457"/>
  <c r="DY457"/>
  <c r="ED457"/>
  <c r="EJ457"/>
  <c r="EO457"/>
  <c r="ET457"/>
  <c r="EZ457"/>
  <c r="FE457"/>
  <c r="FJ457"/>
  <c r="FP457"/>
  <c r="FU457"/>
  <c r="FZ457"/>
  <c r="GF457"/>
  <c r="GK457"/>
  <c r="GP457"/>
  <c r="GV457"/>
  <c r="HA457"/>
  <c r="AM457"/>
  <c r="AR457"/>
  <c r="AX457"/>
  <c r="BC457"/>
  <c r="BH457"/>
  <c r="BN457"/>
  <c r="BS457"/>
  <c r="BX457"/>
  <c r="CD457"/>
  <c r="CI457"/>
  <c r="CP457"/>
  <c r="CV457"/>
  <c r="DA457"/>
  <c r="DF457"/>
  <c r="DL457"/>
  <c r="DQ457"/>
  <c r="DV457"/>
  <c r="EB457"/>
  <c r="EG457"/>
  <c r="EL457"/>
  <c r="ER457"/>
  <c r="EW457"/>
  <c r="FB457"/>
  <c r="FH457"/>
  <c r="FM457"/>
  <c r="FR457"/>
  <c r="FX457"/>
  <c r="GC457"/>
  <c r="GH457"/>
  <c r="GN457"/>
  <c r="GS457"/>
  <c r="GX457"/>
  <c r="AN457"/>
  <c r="BJ457"/>
  <c r="CE457"/>
  <c r="DB457"/>
  <c r="DX457"/>
  <c r="ES457"/>
  <c r="FN457"/>
  <c r="GJ457"/>
  <c r="BD457"/>
  <c r="BZ457"/>
  <c r="CW457"/>
  <c r="DR457"/>
  <c r="EN457"/>
  <c r="FI457"/>
  <c r="GD457"/>
  <c r="GZ457"/>
  <c r="AY457"/>
  <c r="BT457"/>
  <c r="CR457"/>
  <c r="DM457"/>
  <c r="EH457"/>
  <c r="FD457"/>
  <c r="FY457"/>
  <c r="GT457"/>
  <c r="AT457"/>
  <c r="BO457"/>
  <c r="CJ457"/>
  <c r="DH457"/>
  <c r="EC457"/>
  <c r="EX457"/>
  <c r="FT457"/>
  <c r="GO457"/>
  <c r="CO383"/>
  <c r="CN383"/>
  <c r="AK383"/>
  <c r="AO383"/>
  <c r="AS383"/>
  <c r="AW383"/>
  <c r="BA383"/>
  <c r="BE383"/>
  <c r="BI383"/>
  <c r="BM383"/>
  <c r="BQ383"/>
  <c r="BU383"/>
  <c r="BY383"/>
  <c r="CC383"/>
  <c r="CG383"/>
  <c r="CK383"/>
  <c r="CQ383"/>
  <c r="CU383"/>
  <c r="CY383"/>
  <c r="DC383"/>
  <c r="DG383"/>
  <c r="DK383"/>
  <c r="DO383"/>
  <c r="DS383"/>
  <c r="DW383"/>
  <c r="EA383"/>
  <c r="EE383"/>
  <c r="EI383"/>
  <c r="EM383"/>
  <c r="EQ383"/>
  <c r="EU383"/>
  <c r="EY383"/>
  <c r="FC383"/>
  <c r="FG383"/>
  <c r="FK383"/>
  <c r="FO383"/>
  <c r="FS383"/>
  <c r="FW383"/>
  <c r="GA383"/>
  <c r="GE383"/>
  <c r="GI383"/>
  <c r="GM383"/>
  <c r="GQ383"/>
  <c r="GU383"/>
  <c r="GY383"/>
  <c r="HC383"/>
  <c r="AJ383"/>
  <c r="AN383"/>
  <c r="AR383"/>
  <c r="AV383"/>
  <c r="AZ383"/>
  <c r="BD383"/>
  <c r="BH383"/>
  <c r="BL383"/>
  <c r="BP383"/>
  <c r="BT383"/>
  <c r="BX383"/>
  <c r="CB383"/>
  <c r="CF383"/>
  <c r="CJ383"/>
  <c r="CP383"/>
  <c r="CT383"/>
  <c r="CX383"/>
  <c r="DB383"/>
  <c r="DF383"/>
  <c r="DJ383"/>
  <c r="DN383"/>
  <c r="DR383"/>
  <c r="DV383"/>
  <c r="DZ383"/>
  <c r="ED383"/>
  <c r="EH383"/>
  <c r="EL383"/>
  <c r="EP383"/>
  <c r="ET383"/>
  <c r="EX383"/>
  <c r="FB383"/>
  <c r="FF383"/>
  <c r="FJ383"/>
  <c r="FN383"/>
  <c r="FR383"/>
  <c r="FV383"/>
  <c r="FZ383"/>
  <c r="GD383"/>
  <c r="GH383"/>
  <c r="GL383"/>
  <c r="GP383"/>
  <c r="GT383"/>
  <c r="GX383"/>
  <c r="HB383"/>
  <c r="AP383"/>
  <c r="AX383"/>
  <c r="BF383"/>
  <c r="BN383"/>
  <c r="BV383"/>
  <c r="CD383"/>
  <c r="CL383"/>
  <c r="CV383"/>
  <c r="DD383"/>
  <c r="DL383"/>
  <c r="DT383"/>
  <c r="EB383"/>
  <c r="EJ383"/>
  <c r="ER383"/>
  <c r="EZ383"/>
  <c r="FH383"/>
  <c r="FP383"/>
  <c r="FX383"/>
  <c r="GF383"/>
  <c r="GN383"/>
  <c r="GV383"/>
  <c r="AM383"/>
  <c r="AU383"/>
  <c r="BC383"/>
  <c r="BK383"/>
  <c r="BS383"/>
  <c r="CA383"/>
  <c r="CI383"/>
  <c r="CS383"/>
  <c r="DA383"/>
  <c r="DI383"/>
  <c r="DQ383"/>
  <c r="DY383"/>
  <c r="EG383"/>
  <c r="EO383"/>
  <c r="EW383"/>
  <c r="FE383"/>
  <c r="FM383"/>
  <c r="FU383"/>
  <c r="GC383"/>
  <c r="GK383"/>
  <c r="GS383"/>
  <c r="HA383"/>
  <c r="AL383"/>
  <c r="AT383"/>
  <c r="BB383"/>
  <c r="BJ383"/>
  <c r="BR383"/>
  <c r="BZ383"/>
  <c r="CH383"/>
  <c r="CR383"/>
  <c r="CZ383"/>
  <c r="DH383"/>
  <c r="DP383"/>
  <c r="DX383"/>
  <c r="EF383"/>
  <c r="EN383"/>
  <c r="EV383"/>
  <c r="FD383"/>
  <c r="FL383"/>
  <c r="FT383"/>
  <c r="GB383"/>
  <c r="GJ383"/>
  <c r="GR383"/>
  <c r="GZ383"/>
  <c r="AQ383"/>
  <c r="AY383"/>
  <c r="BG383"/>
  <c r="BO383"/>
  <c r="BW383"/>
  <c r="CE383"/>
  <c r="CM383"/>
  <c r="CW383"/>
  <c r="DE383"/>
  <c r="DM383"/>
  <c r="DU383"/>
  <c r="EC383"/>
  <c r="EK383"/>
  <c r="ES383"/>
  <c r="FA383"/>
  <c r="FI383"/>
  <c r="FQ383"/>
  <c r="FY383"/>
  <c r="GG383"/>
  <c r="GO383"/>
  <c r="GW383"/>
  <c r="CO313"/>
  <c r="CN313"/>
  <c r="AK313"/>
  <c r="AO313"/>
  <c r="AS313"/>
  <c r="AW313"/>
  <c r="BA313"/>
  <c r="BE313"/>
  <c r="BI313"/>
  <c r="BM313"/>
  <c r="BQ313"/>
  <c r="BU313"/>
  <c r="BY313"/>
  <c r="CC313"/>
  <c r="CG313"/>
  <c r="CK313"/>
  <c r="CQ313"/>
  <c r="CU313"/>
  <c r="CY313"/>
  <c r="DC313"/>
  <c r="DG313"/>
  <c r="DK313"/>
  <c r="DO313"/>
  <c r="DS313"/>
  <c r="DW313"/>
  <c r="EA313"/>
  <c r="EE313"/>
  <c r="EI313"/>
  <c r="EM313"/>
  <c r="EQ313"/>
  <c r="EU313"/>
  <c r="EY313"/>
  <c r="FC313"/>
  <c r="FG313"/>
  <c r="FK313"/>
  <c r="FO313"/>
  <c r="FS313"/>
  <c r="FW313"/>
  <c r="GA313"/>
  <c r="GE313"/>
  <c r="GI313"/>
  <c r="GM313"/>
  <c r="GQ313"/>
  <c r="GU313"/>
  <c r="GY313"/>
  <c r="HC313"/>
  <c r="AJ313"/>
  <c r="AN313"/>
  <c r="AR313"/>
  <c r="AV313"/>
  <c r="AZ313"/>
  <c r="BD313"/>
  <c r="BH313"/>
  <c r="BL313"/>
  <c r="BP313"/>
  <c r="BT313"/>
  <c r="BX313"/>
  <c r="CB313"/>
  <c r="CF313"/>
  <c r="CJ313"/>
  <c r="CP313"/>
  <c r="CT313"/>
  <c r="CX313"/>
  <c r="DB313"/>
  <c r="DF313"/>
  <c r="DJ313"/>
  <c r="DN313"/>
  <c r="DR313"/>
  <c r="DV313"/>
  <c r="DZ313"/>
  <c r="ED313"/>
  <c r="EH313"/>
  <c r="EL313"/>
  <c r="EP313"/>
  <c r="ET313"/>
  <c r="EX313"/>
  <c r="FB313"/>
  <c r="FF313"/>
  <c r="FJ313"/>
  <c r="FN313"/>
  <c r="FR313"/>
  <c r="FV313"/>
  <c r="FZ313"/>
  <c r="GD313"/>
  <c r="GH313"/>
  <c r="GL313"/>
  <c r="GP313"/>
  <c r="GT313"/>
  <c r="GX313"/>
  <c r="HB313"/>
  <c r="AP313"/>
  <c r="AX313"/>
  <c r="BF313"/>
  <c r="BN313"/>
  <c r="BV313"/>
  <c r="CD313"/>
  <c r="CL313"/>
  <c r="CV313"/>
  <c r="DD313"/>
  <c r="DL313"/>
  <c r="DT313"/>
  <c r="EB313"/>
  <c r="EJ313"/>
  <c r="ER313"/>
  <c r="EZ313"/>
  <c r="FH313"/>
  <c r="FP313"/>
  <c r="FX313"/>
  <c r="GF313"/>
  <c r="GN313"/>
  <c r="GV313"/>
  <c r="AM313"/>
  <c r="AU313"/>
  <c r="BC313"/>
  <c r="BK313"/>
  <c r="BS313"/>
  <c r="CA313"/>
  <c r="CI313"/>
  <c r="CS313"/>
  <c r="DA313"/>
  <c r="DI313"/>
  <c r="DQ313"/>
  <c r="DY313"/>
  <c r="EG313"/>
  <c r="EO313"/>
  <c r="EW313"/>
  <c r="FE313"/>
  <c r="FM313"/>
  <c r="FU313"/>
  <c r="GC313"/>
  <c r="GK313"/>
  <c r="GS313"/>
  <c r="HA313"/>
  <c r="AL313"/>
  <c r="AT313"/>
  <c r="BB313"/>
  <c r="BJ313"/>
  <c r="BR313"/>
  <c r="BZ313"/>
  <c r="CH313"/>
  <c r="CR313"/>
  <c r="CZ313"/>
  <c r="DH313"/>
  <c r="DP313"/>
  <c r="DX313"/>
  <c r="EF313"/>
  <c r="EN313"/>
  <c r="EV313"/>
  <c r="FD313"/>
  <c r="FL313"/>
  <c r="FT313"/>
  <c r="GB313"/>
  <c r="GJ313"/>
  <c r="GR313"/>
  <c r="GZ313"/>
  <c r="AY313"/>
  <c r="CE313"/>
  <c r="DM313"/>
  <c r="ES313"/>
  <c r="FY313"/>
  <c r="AQ313"/>
  <c r="BW313"/>
  <c r="DE313"/>
  <c r="EK313"/>
  <c r="FQ313"/>
  <c r="GW313"/>
  <c r="BO313"/>
  <c r="CW313"/>
  <c r="EC313"/>
  <c r="FI313"/>
  <c r="GO313"/>
  <c r="BG313"/>
  <c r="CM313"/>
  <c r="DU313"/>
  <c r="FA313"/>
  <c r="GG313"/>
  <c r="CO243"/>
  <c r="CN243"/>
  <c r="AL243"/>
  <c r="AP243"/>
  <c r="AT243"/>
  <c r="AX243"/>
  <c r="BB243"/>
  <c r="BF243"/>
  <c r="BJ243"/>
  <c r="BN243"/>
  <c r="BR243"/>
  <c r="BV243"/>
  <c r="BZ243"/>
  <c r="CD243"/>
  <c r="CH243"/>
  <c r="CL243"/>
  <c r="CR243"/>
  <c r="CV243"/>
  <c r="CZ243"/>
  <c r="DD243"/>
  <c r="DH243"/>
  <c r="DL243"/>
  <c r="DP243"/>
  <c r="DT243"/>
  <c r="DX243"/>
  <c r="EB243"/>
  <c r="EF243"/>
  <c r="EJ243"/>
  <c r="EN243"/>
  <c r="ER243"/>
  <c r="EV243"/>
  <c r="EZ243"/>
  <c r="FD243"/>
  <c r="FH243"/>
  <c r="FL243"/>
  <c r="FP243"/>
  <c r="FT243"/>
  <c r="FX243"/>
  <c r="GB243"/>
  <c r="GF243"/>
  <c r="GJ243"/>
  <c r="GN243"/>
  <c r="GR243"/>
  <c r="GV243"/>
  <c r="GZ243"/>
  <c r="AK243"/>
  <c r="AO243"/>
  <c r="AS243"/>
  <c r="AW243"/>
  <c r="BA243"/>
  <c r="BE243"/>
  <c r="BI243"/>
  <c r="BM243"/>
  <c r="BQ243"/>
  <c r="BU243"/>
  <c r="BY243"/>
  <c r="CC243"/>
  <c r="CG243"/>
  <c r="CK243"/>
  <c r="CQ243"/>
  <c r="CU243"/>
  <c r="CY243"/>
  <c r="DC243"/>
  <c r="DG243"/>
  <c r="DK243"/>
  <c r="DO243"/>
  <c r="DS243"/>
  <c r="DW243"/>
  <c r="EA243"/>
  <c r="EE243"/>
  <c r="EI243"/>
  <c r="EM243"/>
  <c r="EQ243"/>
  <c r="EU243"/>
  <c r="EY243"/>
  <c r="FC243"/>
  <c r="FG243"/>
  <c r="FK243"/>
  <c r="FO243"/>
  <c r="FS243"/>
  <c r="FW243"/>
  <c r="GA243"/>
  <c r="GE243"/>
  <c r="GI243"/>
  <c r="GM243"/>
  <c r="GQ243"/>
  <c r="GU243"/>
  <c r="GY243"/>
  <c r="HC243"/>
  <c r="AM243"/>
  <c r="AU243"/>
  <c r="BC243"/>
  <c r="BK243"/>
  <c r="BS243"/>
  <c r="CA243"/>
  <c r="CI243"/>
  <c r="CS243"/>
  <c r="DA243"/>
  <c r="DI243"/>
  <c r="DQ243"/>
  <c r="DY243"/>
  <c r="EG243"/>
  <c r="EO243"/>
  <c r="EW243"/>
  <c r="FE243"/>
  <c r="FM243"/>
  <c r="FU243"/>
  <c r="GC243"/>
  <c r="GK243"/>
  <c r="GS243"/>
  <c r="HA243"/>
  <c r="AJ243"/>
  <c r="AR243"/>
  <c r="AZ243"/>
  <c r="BH243"/>
  <c r="BP243"/>
  <c r="BX243"/>
  <c r="CF243"/>
  <c r="CP243"/>
  <c r="CX243"/>
  <c r="DF243"/>
  <c r="DN243"/>
  <c r="DV243"/>
  <c r="ED243"/>
  <c r="EL243"/>
  <c r="ET243"/>
  <c r="FB243"/>
  <c r="FJ243"/>
  <c r="FR243"/>
  <c r="FZ243"/>
  <c r="GH243"/>
  <c r="GP243"/>
  <c r="GX243"/>
  <c r="AQ243"/>
  <c r="AY243"/>
  <c r="BG243"/>
  <c r="BO243"/>
  <c r="BW243"/>
  <c r="CE243"/>
  <c r="CM243"/>
  <c r="CW243"/>
  <c r="DE243"/>
  <c r="DM243"/>
  <c r="DU243"/>
  <c r="EC243"/>
  <c r="EK243"/>
  <c r="ES243"/>
  <c r="FA243"/>
  <c r="FI243"/>
  <c r="FQ243"/>
  <c r="FY243"/>
  <c r="GG243"/>
  <c r="GO243"/>
  <c r="GW243"/>
  <c r="BL243"/>
  <c r="CT243"/>
  <c r="DZ243"/>
  <c r="FF243"/>
  <c r="GL243"/>
  <c r="BD243"/>
  <c r="CJ243"/>
  <c r="DR243"/>
  <c r="EX243"/>
  <c r="GD243"/>
  <c r="AV243"/>
  <c r="CB243"/>
  <c r="DJ243"/>
  <c r="EP243"/>
  <c r="FV243"/>
  <c r="HB243"/>
  <c r="BT243"/>
  <c r="GT243"/>
  <c r="AN243"/>
  <c r="FN243"/>
  <c r="EH243"/>
  <c r="DB243"/>
  <c r="CO153"/>
  <c r="CN153"/>
  <c r="AM153"/>
  <c r="AQ153"/>
  <c r="AU153"/>
  <c r="AY153"/>
  <c r="BC153"/>
  <c r="BG153"/>
  <c r="BK153"/>
  <c r="BO153"/>
  <c r="BS153"/>
  <c r="BW153"/>
  <c r="CA153"/>
  <c r="CE153"/>
  <c r="CI153"/>
  <c r="CM153"/>
  <c r="CS153"/>
  <c r="CW153"/>
  <c r="DA153"/>
  <c r="DE153"/>
  <c r="DI153"/>
  <c r="DM153"/>
  <c r="DQ153"/>
  <c r="DU153"/>
  <c r="DY153"/>
  <c r="EC153"/>
  <c r="EG153"/>
  <c r="EK153"/>
  <c r="EO153"/>
  <c r="ES153"/>
  <c r="EW153"/>
  <c r="FA153"/>
  <c r="FE153"/>
  <c r="FI153"/>
  <c r="FM153"/>
  <c r="FQ153"/>
  <c r="FU153"/>
  <c r="FY153"/>
  <c r="GC153"/>
  <c r="GG153"/>
  <c r="GK153"/>
  <c r="GO153"/>
  <c r="GS153"/>
  <c r="GW153"/>
  <c r="HA153"/>
  <c r="AL153"/>
  <c r="AR153"/>
  <c r="AW153"/>
  <c r="BB153"/>
  <c r="BH153"/>
  <c r="BM153"/>
  <c r="BR153"/>
  <c r="BX153"/>
  <c r="CC153"/>
  <c r="CH153"/>
  <c r="CP153"/>
  <c r="CU153"/>
  <c r="CZ153"/>
  <c r="DF153"/>
  <c r="DK153"/>
  <c r="DP153"/>
  <c r="DV153"/>
  <c r="EA153"/>
  <c r="EF153"/>
  <c r="EL153"/>
  <c r="EQ153"/>
  <c r="EV153"/>
  <c r="FB153"/>
  <c r="FG153"/>
  <c r="FL153"/>
  <c r="FR153"/>
  <c r="FW153"/>
  <c r="GB153"/>
  <c r="GH153"/>
  <c r="GM153"/>
  <c r="GR153"/>
  <c r="GX153"/>
  <c r="HC153"/>
  <c r="AK153"/>
  <c r="AP153"/>
  <c r="AV153"/>
  <c r="BA153"/>
  <c r="BF153"/>
  <c r="BL153"/>
  <c r="BQ153"/>
  <c r="BV153"/>
  <c r="CB153"/>
  <c r="CG153"/>
  <c r="CL153"/>
  <c r="CT153"/>
  <c r="CY153"/>
  <c r="DD153"/>
  <c r="DJ153"/>
  <c r="DO153"/>
  <c r="DT153"/>
  <c r="DZ153"/>
  <c r="EE153"/>
  <c r="EJ153"/>
  <c r="EP153"/>
  <c r="EU153"/>
  <c r="EZ153"/>
  <c r="FF153"/>
  <c r="FK153"/>
  <c r="FP153"/>
  <c r="FV153"/>
  <c r="GA153"/>
  <c r="GF153"/>
  <c r="GL153"/>
  <c r="GQ153"/>
  <c r="GV153"/>
  <c r="HB153"/>
  <c r="AN153"/>
  <c r="AX153"/>
  <c r="BI153"/>
  <c r="BT153"/>
  <c r="CD153"/>
  <c r="CQ153"/>
  <c r="DB153"/>
  <c r="DL153"/>
  <c r="DW153"/>
  <c r="EH153"/>
  <c r="ER153"/>
  <c r="FC153"/>
  <c r="FN153"/>
  <c r="FX153"/>
  <c r="GI153"/>
  <c r="GT153"/>
  <c r="AJ153"/>
  <c r="AT153"/>
  <c r="BE153"/>
  <c r="BP153"/>
  <c r="BZ153"/>
  <c r="CK153"/>
  <c r="CX153"/>
  <c r="DH153"/>
  <c r="DS153"/>
  <c r="ED153"/>
  <c r="EN153"/>
  <c r="EY153"/>
  <c r="FJ153"/>
  <c r="FT153"/>
  <c r="GE153"/>
  <c r="GP153"/>
  <c r="GZ153"/>
  <c r="AS153"/>
  <c r="BD153"/>
  <c r="BN153"/>
  <c r="BY153"/>
  <c r="CJ153"/>
  <c r="CV153"/>
  <c r="DG153"/>
  <c r="DR153"/>
  <c r="EB153"/>
  <c r="EM153"/>
  <c r="EX153"/>
  <c r="FH153"/>
  <c r="FS153"/>
  <c r="GD153"/>
  <c r="GN153"/>
  <c r="GY153"/>
  <c r="AZ153"/>
  <c r="CR153"/>
  <c r="EI153"/>
  <c r="FZ153"/>
  <c r="AO153"/>
  <c r="CF153"/>
  <c r="DX153"/>
  <c r="FO153"/>
  <c r="BU153"/>
  <c r="DN153"/>
  <c r="FD153"/>
  <c r="GU153"/>
  <c r="BJ153"/>
  <c r="DC153"/>
  <c r="ET153"/>
  <c r="GJ153"/>
  <c r="CO38"/>
  <c r="CN38"/>
  <c r="AK38"/>
  <c r="AO38"/>
  <c r="AS38"/>
  <c r="AW38"/>
  <c r="BA38"/>
  <c r="BE38"/>
  <c r="BI38"/>
  <c r="BM38"/>
  <c r="BQ38"/>
  <c r="BU38"/>
  <c r="BY38"/>
  <c r="CC38"/>
  <c r="CG38"/>
  <c r="CK38"/>
  <c r="CQ38"/>
  <c r="CU38"/>
  <c r="CY38"/>
  <c r="DC38"/>
  <c r="DG38"/>
  <c r="DK38"/>
  <c r="DO38"/>
  <c r="DS38"/>
  <c r="DW38"/>
  <c r="EA38"/>
  <c r="EE38"/>
  <c r="EI38"/>
  <c r="EM38"/>
  <c r="EQ38"/>
  <c r="EU38"/>
  <c r="EY38"/>
  <c r="FC38"/>
  <c r="FG38"/>
  <c r="FK38"/>
  <c r="FO38"/>
  <c r="FS38"/>
  <c r="FW38"/>
  <c r="GA38"/>
  <c r="GE38"/>
  <c r="GI38"/>
  <c r="GM38"/>
  <c r="GQ38"/>
  <c r="GU38"/>
  <c r="GY38"/>
  <c r="HC38"/>
  <c r="AJ38"/>
  <c r="AN38"/>
  <c r="AR38"/>
  <c r="AV38"/>
  <c r="AZ38"/>
  <c r="BD38"/>
  <c r="BH38"/>
  <c r="BL38"/>
  <c r="BP38"/>
  <c r="BT38"/>
  <c r="BX38"/>
  <c r="CB38"/>
  <c r="CF38"/>
  <c r="CJ38"/>
  <c r="CP38"/>
  <c r="CT38"/>
  <c r="CX38"/>
  <c r="DB38"/>
  <c r="DF38"/>
  <c r="DJ38"/>
  <c r="DN38"/>
  <c r="DR38"/>
  <c r="DV38"/>
  <c r="DZ38"/>
  <c r="ED38"/>
  <c r="EH38"/>
  <c r="EL38"/>
  <c r="EP38"/>
  <c r="ET38"/>
  <c r="EX38"/>
  <c r="FB38"/>
  <c r="FF38"/>
  <c r="FJ38"/>
  <c r="FN38"/>
  <c r="FR38"/>
  <c r="FV38"/>
  <c r="FZ38"/>
  <c r="GD38"/>
  <c r="GH38"/>
  <c r="GL38"/>
  <c r="GP38"/>
  <c r="GT38"/>
  <c r="GX38"/>
  <c r="HB38"/>
  <c r="AP38"/>
  <c r="AX38"/>
  <c r="BF38"/>
  <c r="BN38"/>
  <c r="BV38"/>
  <c r="CD38"/>
  <c r="CL38"/>
  <c r="CV38"/>
  <c r="DD38"/>
  <c r="DL38"/>
  <c r="DT38"/>
  <c r="EB38"/>
  <c r="EJ38"/>
  <c r="ER38"/>
  <c r="EZ38"/>
  <c r="FH38"/>
  <c r="FP38"/>
  <c r="FX38"/>
  <c r="GF38"/>
  <c r="GN38"/>
  <c r="GV38"/>
  <c r="AM38"/>
  <c r="AU38"/>
  <c r="BC38"/>
  <c r="BK38"/>
  <c r="BS38"/>
  <c r="CA38"/>
  <c r="CI38"/>
  <c r="CS38"/>
  <c r="DA38"/>
  <c r="DI38"/>
  <c r="DQ38"/>
  <c r="DY38"/>
  <c r="EG38"/>
  <c r="EO38"/>
  <c r="EW38"/>
  <c r="FE38"/>
  <c r="FM38"/>
  <c r="FU38"/>
  <c r="GC38"/>
  <c r="GK38"/>
  <c r="GS38"/>
  <c r="HA38"/>
  <c r="AL38"/>
  <c r="AT38"/>
  <c r="BB38"/>
  <c r="BJ38"/>
  <c r="BR38"/>
  <c r="BZ38"/>
  <c r="CH38"/>
  <c r="CR38"/>
  <c r="CZ38"/>
  <c r="DH38"/>
  <c r="DP38"/>
  <c r="DX38"/>
  <c r="EF38"/>
  <c r="EN38"/>
  <c r="EV38"/>
  <c r="FD38"/>
  <c r="FL38"/>
  <c r="FT38"/>
  <c r="GB38"/>
  <c r="GJ38"/>
  <c r="GR38"/>
  <c r="GZ38"/>
  <c r="AY38"/>
  <c r="CE38"/>
  <c r="DM38"/>
  <c r="ES38"/>
  <c r="FY38"/>
  <c r="AQ38"/>
  <c r="BW38"/>
  <c r="DE38"/>
  <c r="EK38"/>
  <c r="FQ38"/>
  <c r="GW38"/>
  <c r="BO38"/>
  <c r="CW38"/>
  <c r="EC38"/>
  <c r="FI38"/>
  <c r="GO38"/>
  <c r="CM38"/>
  <c r="BG38"/>
  <c r="GG38"/>
  <c r="FA38"/>
  <c r="DU38"/>
  <c r="CO628"/>
  <c r="CN628"/>
  <c r="AL628"/>
  <c r="AP628"/>
  <c r="AT628"/>
  <c r="AX628"/>
  <c r="BB628"/>
  <c r="BF628"/>
  <c r="BJ628"/>
  <c r="BN628"/>
  <c r="BR628"/>
  <c r="BV628"/>
  <c r="BZ628"/>
  <c r="CD628"/>
  <c r="CH628"/>
  <c r="CL628"/>
  <c r="CR628"/>
  <c r="CV628"/>
  <c r="CZ628"/>
  <c r="DD628"/>
  <c r="DH628"/>
  <c r="DL628"/>
  <c r="DP628"/>
  <c r="DT628"/>
  <c r="DX628"/>
  <c r="EB628"/>
  <c r="EF628"/>
  <c r="EJ628"/>
  <c r="EN628"/>
  <c r="ER628"/>
  <c r="EV628"/>
  <c r="EZ628"/>
  <c r="FD628"/>
  <c r="FH628"/>
  <c r="FL628"/>
  <c r="FP628"/>
  <c r="FT628"/>
  <c r="FX628"/>
  <c r="GB628"/>
  <c r="GF628"/>
  <c r="GJ628"/>
  <c r="GN628"/>
  <c r="GR628"/>
  <c r="GV628"/>
  <c r="GZ628"/>
  <c r="AK628"/>
  <c r="AO628"/>
  <c r="AS628"/>
  <c r="AW628"/>
  <c r="BA628"/>
  <c r="BE628"/>
  <c r="BI628"/>
  <c r="BM628"/>
  <c r="BQ628"/>
  <c r="BU628"/>
  <c r="BY628"/>
  <c r="CC628"/>
  <c r="CG628"/>
  <c r="CK628"/>
  <c r="CQ628"/>
  <c r="CU628"/>
  <c r="CY628"/>
  <c r="DC628"/>
  <c r="DG628"/>
  <c r="DK628"/>
  <c r="DO628"/>
  <c r="DS628"/>
  <c r="DW628"/>
  <c r="EA628"/>
  <c r="EE628"/>
  <c r="EI628"/>
  <c r="EM628"/>
  <c r="EQ628"/>
  <c r="EU628"/>
  <c r="EY628"/>
  <c r="FC628"/>
  <c r="FG628"/>
  <c r="FK628"/>
  <c r="FO628"/>
  <c r="FS628"/>
  <c r="FW628"/>
  <c r="GA628"/>
  <c r="GE628"/>
  <c r="GI628"/>
  <c r="GM628"/>
  <c r="GQ628"/>
  <c r="GU628"/>
  <c r="GY628"/>
  <c r="HC628"/>
  <c r="AM628"/>
  <c r="AU628"/>
  <c r="BC628"/>
  <c r="BK628"/>
  <c r="BS628"/>
  <c r="CA628"/>
  <c r="CI628"/>
  <c r="CS628"/>
  <c r="DA628"/>
  <c r="DI628"/>
  <c r="DQ628"/>
  <c r="DY628"/>
  <c r="EG628"/>
  <c r="EO628"/>
  <c r="EW628"/>
  <c r="FE628"/>
  <c r="FM628"/>
  <c r="FU628"/>
  <c r="GC628"/>
  <c r="GK628"/>
  <c r="GS628"/>
  <c r="HA628"/>
  <c r="AJ628"/>
  <c r="AR628"/>
  <c r="AZ628"/>
  <c r="BH628"/>
  <c r="BP628"/>
  <c r="BX628"/>
  <c r="CF628"/>
  <c r="CP628"/>
  <c r="CX628"/>
  <c r="DF628"/>
  <c r="DN628"/>
  <c r="DV628"/>
  <c r="ED628"/>
  <c r="EL628"/>
  <c r="ET628"/>
  <c r="FB628"/>
  <c r="FJ628"/>
  <c r="FR628"/>
  <c r="FZ628"/>
  <c r="GH628"/>
  <c r="GP628"/>
  <c r="GX628"/>
  <c r="AQ628"/>
  <c r="AY628"/>
  <c r="BG628"/>
  <c r="BO628"/>
  <c r="BW628"/>
  <c r="CE628"/>
  <c r="CM628"/>
  <c r="CW628"/>
  <c r="DE628"/>
  <c r="DM628"/>
  <c r="DU628"/>
  <c r="EC628"/>
  <c r="EK628"/>
  <c r="ES628"/>
  <c r="FA628"/>
  <c r="FI628"/>
  <c r="FQ628"/>
  <c r="FY628"/>
  <c r="GG628"/>
  <c r="GO628"/>
  <c r="GW628"/>
  <c r="BD628"/>
  <c r="CJ628"/>
  <c r="DR628"/>
  <c r="EX628"/>
  <c r="GD628"/>
  <c r="AV628"/>
  <c r="CB628"/>
  <c r="DJ628"/>
  <c r="EP628"/>
  <c r="FV628"/>
  <c r="HB628"/>
  <c r="AN628"/>
  <c r="BT628"/>
  <c r="DB628"/>
  <c r="EH628"/>
  <c r="FN628"/>
  <c r="GT628"/>
  <c r="BL628"/>
  <c r="GL628"/>
  <c r="FF628"/>
  <c r="CT628"/>
  <c r="DZ628"/>
  <c r="CO557"/>
  <c r="CN557"/>
  <c r="AJ557"/>
  <c r="AN557"/>
  <c r="AR557"/>
  <c r="AV557"/>
  <c r="AZ557"/>
  <c r="BD557"/>
  <c r="BH557"/>
  <c r="BL557"/>
  <c r="BP557"/>
  <c r="BT557"/>
  <c r="BX557"/>
  <c r="CB557"/>
  <c r="CF557"/>
  <c r="CJ557"/>
  <c r="CP557"/>
  <c r="CT557"/>
  <c r="CX557"/>
  <c r="DB557"/>
  <c r="DF557"/>
  <c r="DJ557"/>
  <c r="DN557"/>
  <c r="DR557"/>
  <c r="DV557"/>
  <c r="DZ557"/>
  <c r="ED557"/>
  <c r="EH557"/>
  <c r="EL557"/>
  <c r="EP557"/>
  <c r="ET557"/>
  <c r="EX557"/>
  <c r="FB557"/>
  <c r="FF557"/>
  <c r="FJ557"/>
  <c r="FN557"/>
  <c r="AM557"/>
  <c r="AQ557"/>
  <c r="AU557"/>
  <c r="AY557"/>
  <c r="BC557"/>
  <c r="BG557"/>
  <c r="BK557"/>
  <c r="BO557"/>
  <c r="BS557"/>
  <c r="BW557"/>
  <c r="CA557"/>
  <c r="CE557"/>
  <c r="CI557"/>
  <c r="CM557"/>
  <c r="CS557"/>
  <c r="CW557"/>
  <c r="DA557"/>
  <c r="DE557"/>
  <c r="DI557"/>
  <c r="DM557"/>
  <c r="DQ557"/>
  <c r="DU557"/>
  <c r="DY557"/>
  <c r="EC557"/>
  <c r="EG557"/>
  <c r="EK557"/>
  <c r="EO557"/>
  <c r="ES557"/>
  <c r="EW557"/>
  <c r="FA557"/>
  <c r="FE557"/>
  <c r="FI557"/>
  <c r="FM557"/>
  <c r="FQ557"/>
  <c r="FU557"/>
  <c r="FY557"/>
  <c r="GC557"/>
  <c r="GG557"/>
  <c r="GK557"/>
  <c r="GO557"/>
  <c r="GS557"/>
  <c r="GW557"/>
  <c r="HA557"/>
  <c r="AL557"/>
  <c r="AT557"/>
  <c r="BB557"/>
  <c r="BJ557"/>
  <c r="BR557"/>
  <c r="BZ557"/>
  <c r="CH557"/>
  <c r="CR557"/>
  <c r="CZ557"/>
  <c r="DH557"/>
  <c r="DP557"/>
  <c r="DX557"/>
  <c r="EF557"/>
  <c r="EN557"/>
  <c r="EV557"/>
  <c r="FD557"/>
  <c r="FL557"/>
  <c r="FS557"/>
  <c r="FX557"/>
  <c r="GD557"/>
  <c r="GI557"/>
  <c r="GN557"/>
  <c r="GT557"/>
  <c r="GY557"/>
  <c r="AP557"/>
  <c r="AX557"/>
  <c r="BF557"/>
  <c r="BN557"/>
  <c r="BV557"/>
  <c r="CD557"/>
  <c r="CL557"/>
  <c r="CV557"/>
  <c r="DD557"/>
  <c r="DL557"/>
  <c r="DT557"/>
  <c r="EB557"/>
  <c r="EJ557"/>
  <c r="ER557"/>
  <c r="EZ557"/>
  <c r="FH557"/>
  <c r="FP557"/>
  <c r="FV557"/>
  <c r="GA557"/>
  <c r="GF557"/>
  <c r="GL557"/>
  <c r="GQ557"/>
  <c r="GV557"/>
  <c r="HB557"/>
  <c r="AS557"/>
  <c r="BI557"/>
  <c r="BY557"/>
  <c r="CQ557"/>
  <c r="DG557"/>
  <c r="DW557"/>
  <c r="EM557"/>
  <c r="FC557"/>
  <c r="FR557"/>
  <c r="GB557"/>
  <c r="GM557"/>
  <c r="GX557"/>
  <c r="AO557"/>
  <c r="BE557"/>
  <c r="BU557"/>
  <c r="CK557"/>
  <c r="DC557"/>
  <c r="DS557"/>
  <c r="EI557"/>
  <c r="EY557"/>
  <c r="FO557"/>
  <c r="FZ557"/>
  <c r="GJ557"/>
  <c r="GU557"/>
  <c r="AK557"/>
  <c r="BA557"/>
  <c r="BQ557"/>
  <c r="CG557"/>
  <c r="CY557"/>
  <c r="DO557"/>
  <c r="EE557"/>
  <c r="EU557"/>
  <c r="FK557"/>
  <c r="FW557"/>
  <c r="GH557"/>
  <c r="GR557"/>
  <c r="HC557"/>
  <c r="BM557"/>
  <c r="EA557"/>
  <c r="GE557"/>
  <c r="AW557"/>
  <c r="DK557"/>
  <c r="FT557"/>
  <c r="CU557"/>
  <c r="FG557"/>
  <c r="GZ557"/>
  <c r="GP557"/>
  <c r="CC557"/>
  <c r="EQ557"/>
  <c r="CO520"/>
  <c r="CN520"/>
  <c r="AP520"/>
  <c r="BF520"/>
  <c r="FH520"/>
  <c r="GJ520"/>
  <c r="AK520"/>
  <c r="AO520"/>
  <c r="AS520"/>
  <c r="AW520"/>
  <c r="BA520"/>
  <c r="BE520"/>
  <c r="BI520"/>
  <c r="BM520"/>
  <c r="BQ520"/>
  <c r="BU520"/>
  <c r="BY520"/>
  <c r="CC520"/>
  <c r="CG520"/>
  <c r="CK520"/>
  <c r="CQ520"/>
  <c r="CU520"/>
  <c r="CY520"/>
  <c r="DC520"/>
  <c r="DG520"/>
  <c r="DK520"/>
  <c r="DO520"/>
  <c r="DS520"/>
  <c r="DW520"/>
  <c r="EA520"/>
  <c r="EE520"/>
  <c r="EI520"/>
  <c r="EM520"/>
  <c r="EQ520"/>
  <c r="EU520"/>
  <c r="EY520"/>
  <c r="FC520"/>
  <c r="FG520"/>
  <c r="FK520"/>
  <c r="FO520"/>
  <c r="FS520"/>
  <c r="FW520"/>
  <c r="GA520"/>
  <c r="GE520"/>
  <c r="GI520"/>
  <c r="GM520"/>
  <c r="GQ520"/>
  <c r="GU520"/>
  <c r="GY520"/>
  <c r="HC520"/>
  <c r="AL520"/>
  <c r="BB520"/>
  <c r="BR520"/>
  <c r="CD520"/>
  <c r="CR520"/>
  <c r="DD520"/>
  <c r="DP520"/>
  <c r="DX520"/>
  <c r="EF520"/>
  <c r="ER520"/>
  <c r="FD520"/>
  <c r="FT520"/>
  <c r="GF520"/>
  <c r="GV520"/>
  <c r="AJ520"/>
  <c r="AN520"/>
  <c r="AR520"/>
  <c r="AV520"/>
  <c r="AZ520"/>
  <c r="BD520"/>
  <c r="BH520"/>
  <c r="BL520"/>
  <c r="BP520"/>
  <c r="BT520"/>
  <c r="BX520"/>
  <c r="CB520"/>
  <c r="CF520"/>
  <c r="CJ520"/>
  <c r="CP520"/>
  <c r="CT520"/>
  <c r="CX520"/>
  <c r="DB520"/>
  <c r="DF520"/>
  <c r="DJ520"/>
  <c r="DN520"/>
  <c r="DR520"/>
  <c r="DV520"/>
  <c r="DZ520"/>
  <c r="ED520"/>
  <c r="EH520"/>
  <c r="EL520"/>
  <c r="EP520"/>
  <c r="ET520"/>
  <c r="EX520"/>
  <c r="FB520"/>
  <c r="FF520"/>
  <c r="FJ520"/>
  <c r="FN520"/>
  <c r="FR520"/>
  <c r="FV520"/>
  <c r="FZ520"/>
  <c r="GD520"/>
  <c r="GH520"/>
  <c r="GL520"/>
  <c r="GP520"/>
  <c r="GT520"/>
  <c r="GX520"/>
  <c r="HB520"/>
  <c r="AT520"/>
  <c r="BJ520"/>
  <c r="BZ520"/>
  <c r="CL520"/>
  <c r="CZ520"/>
  <c r="DL520"/>
  <c r="EB520"/>
  <c r="EN520"/>
  <c r="EV520"/>
  <c r="FP520"/>
  <c r="GB520"/>
  <c r="GR520"/>
  <c r="AM520"/>
  <c r="AQ520"/>
  <c r="AU520"/>
  <c r="AY520"/>
  <c r="BC520"/>
  <c r="BG520"/>
  <c r="BK520"/>
  <c r="BO520"/>
  <c r="BS520"/>
  <c r="BW520"/>
  <c r="CA520"/>
  <c r="CE520"/>
  <c r="CI520"/>
  <c r="CM520"/>
  <c r="CS520"/>
  <c r="CW520"/>
  <c r="DA520"/>
  <c r="DE520"/>
  <c r="DI520"/>
  <c r="DM520"/>
  <c r="DQ520"/>
  <c r="DU520"/>
  <c r="DY520"/>
  <c r="EC520"/>
  <c r="EG520"/>
  <c r="EK520"/>
  <c r="EO520"/>
  <c r="ES520"/>
  <c r="EW520"/>
  <c r="FA520"/>
  <c r="FE520"/>
  <c r="FI520"/>
  <c r="FM520"/>
  <c r="FQ520"/>
  <c r="FU520"/>
  <c r="FY520"/>
  <c r="GC520"/>
  <c r="GG520"/>
  <c r="GK520"/>
  <c r="GO520"/>
  <c r="GS520"/>
  <c r="GW520"/>
  <c r="HA520"/>
  <c r="AX520"/>
  <c r="BN520"/>
  <c r="BV520"/>
  <c r="CH520"/>
  <c r="CV520"/>
  <c r="DH520"/>
  <c r="DT520"/>
  <c r="EJ520"/>
  <c r="EZ520"/>
  <c r="FL520"/>
  <c r="FX520"/>
  <c r="GN520"/>
  <c r="GZ520"/>
  <c r="CO718"/>
  <c r="CN718"/>
  <c r="AM718"/>
  <c r="AQ718"/>
  <c r="AU718"/>
  <c r="AY718"/>
  <c r="BC718"/>
  <c r="BG718"/>
  <c r="BK718"/>
  <c r="BO718"/>
  <c r="BS718"/>
  <c r="BW718"/>
  <c r="CA718"/>
  <c r="CE718"/>
  <c r="CI718"/>
  <c r="CM718"/>
  <c r="CS718"/>
  <c r="CW718"/>
  <c r="DA718"/>
  <c r="DE718"/>
  <c r="DI718"/>
  <c r="DM718"/>
  <c r="DQ718"/>
  <c r="DU718"/>
  <c r="DY718"/>
  <c r="EC718"/>
  <c r="EG718"/>
  <c r="EK718"/>
  <c r="EO718"/>
  <c r="ES718"/>
  <c r="EW718"/>
  <c r="FA718"/>
  <c r="FE718"/>
  <c r="FI718"/>
  <c r="FM718"/>
  <c r="FQ718"/>
  <c r="FU718"/>
  <c r="FY718"/>
  <c r="GC718"/>
  <c r="GG718"/>
  <c r="GK718"/>
  <c r="GO718"/>
  <c r="GS718"/>
  <c r="GW718"/>
  <c r="HA718"/>
  <c r="AK718"/>
  <c r="AP718"/>
  <c r="AV718"/>
  <c r="BA718"/>
  <c r="BF718"/>
  <c r="BL718"/>
  <c r="BQ718"/>
  <c r="BV718"/>
  <c r="CB718"/>
  <c r="CG718"/>
  <c r="CL718"/>
  <c r="CT718"/>
  <c r="CY718"/>
  <c r="DD718"/>
  <c r="DJ718"/>
  <c r="DO718"/>
  <c r="DT718"/>
  <c r="DZ718"/>
  <c r="EE718"/>
  <c r="EJ718"/>
  <c r="EP718"/>
  <c r="EU718"/>
  <c r="EZ718"/>
  <c r="FF718"/>
  <c r="FK718"/>
  <c r="FP718"/>
  <c r="FV718"/>
  <c r="GA718"/>
  <c r="GF718"/>
  <c r="GL718"/>
  <c r="GQ718"/>
  <c r="GV718"/>
  <c r="HB718"/>
  <c r="AJ718"/>
  <c r="AO718"/>
  <c r="AT718"/>
  <c r="AZ718"/>
  <c r="BE718"/>
  <c r="BJ718"/>
  <c r="BP718"/>
  <c r="BU718"/>
  <c r="BZ718"/>
  <c r="CF718"/>
  <c r="CK718"/>
  <c r="CR718"/>
  <c r="CX718"/>
  <c r="DC718"/>
  <c r="DH718"/>
  <c r="DN718"/>
  <c r="DS718"/>
  <c r="DX718"/>
  <c r="ED718"/>
  <c r="EI718"/>
  <c r="EN718"/>
  <c r="ET718"/>
  <c r="EY718"/>
  <c r="FD718"/>
  <c r="FJ718"/>
  <c r="FO718"/>
  <c r="FT718"/>
  <c r="FZ718"/>
  <c r="GE718"/>
  <c r="GJ718"/>
  <c r="GP718"/>
  <c r="GU718"/>
  <c r="GZ718"/>
  <c r="AS718"/>
  <c r="BD718"/>
  <c r="BN718"/>
  <c r="BY718"/>
  <c r="CJ718"/>
  <c r="CV718"/>
  <c r="DG718"/>
  <c r="DR718"/>
  <c r="EB718"/>
  <c r="EM718"/>
  <c r="EX718"/>
  <c r="FH718"/>
  <c r="FS718"/>
  <c r="GD718"/>
  <c r="GN718"/>
  <c r="GY718"/>
  <c r="AR718"/>
  <c r="BB718"/>
  <c r="BM718"/>
  <c r="BX718"/>
  <c r="CH718"/>
  <c r="CU718"/>
  <c r="DF718"/>
  <c r="DP718"/>
  <c r="EA718"/>
  <c r="EL718"/>
  <c r="EV718"/>
  <c r="FG718"/>
  <c r="FR718"/>
  <c r="GB718"/>
  <c r="GM718"/>
  <c r="GX718"/>
  <c r="AN718"/>
  <c r="AX718"/>
  <c r="BI718"/>
  <c r="BT718"/>
  <c r="CD718"/>
  <c r="CQ718"/>
  <c r="DB718"/>
  <c r="DL718"/>
  <c r="DW718"/>
  <c r="EH718"/>
  <c r="ER718"/>
  <c r="FC718"/>
  <c r="FN718"/>
  <c r="FX718"/>
  <c r="GI718"/>
  <c r="GT718"/>
  <c r="AW718"/>
  <c r="CP718"/>
  <c r="EF718"/>
  <c r="FW718"/>
  <c r="AL718"/>
  <c r="CC718"/>
  <c r="DV718"/>
  <c r="FL718"/>
  <c r="HC718"/>
  <c r="BR718"/>
  <c r="DK718"/>
  <c r="FB718"/>
  <c r="GR718"/>
  <c r="CZ718"/>
  <c r="BH718"/>
  <c r="GH718"/>
  <c r="EQ718"/>
  <c r="CO662"/>
  <c r="CN662"/>
  <c r="AM662"/>
  <c r="AQ662"/>
  <c r="AU662"/>
  <c r="AY662"/>
  <c r="BC662"/>
  <c r="BG662"/>
  <c r="BK662"/>
  <c r="BO662"/>
  <c r="BS662"/>
  <c r="BW662"/>
  <c r="CA662"/>
  <c r="CE662"/>
  <c r="CI662"/>
  <c r="CM662"/>
  <c r="CS662"/>
  <c r="CW662"/>
  <c r="DA662"/>
  <c r="DE662"/>
  <c r="DI662"/>
  <c r="DM662"/>
  <c r="DQ662"/>
  <c r="DU662"/>
  <c r="DY662"/>
  <c r="EC662"/>
  <c r="EG662"/>
  <c r="EK662"/>
  <c r="EO662"/>
  <c r="ES662"/>
  <c r="EW662"/>
  <c r="FA662"/>
  <c r="FE662"/>
  <c r="FI662"/>
  <c r="FM662"/>
  <c r="FQ662"/>
  <c r="FU662"/>
  <c r="FY662"/>
  <c r="GC662"/>
  <c r="GG662"/>
  <c r="GK662"/>
  <c r="GO662"/>
  <c r="GS662"/>
  <c r="GW662"/>
  <c r="HA662"/>
  <c r="AJ662"/>
  <c r="AO662"/>
  <c r="AT662"/>
  <c r="AZ662"/>
  <c r="BE662"/>
  <c r="BJ662"/>
  <c r="BP662"/>
  <c r="BU662"/>
  <c r="BZ662"/>
  <c r="CF662"/>
  <c r="CK662"/>
  <c r="CR662"/>
  <c r="CX662"/>
  <c r="DC662"/>
  <c r="DH662"/>
  <c r="DN662"/>
  <c r="DS662"/>
  <c r="DX662"/>
  <c r="ED662"/>
  <c r="EI662"/>
  <c r="EN662"/>
  <c r="ET662"/>
  <c r="EY662"/>
  <c r="FD662"/>
  <c r="FJ662"/>
  <c r="FO662"/>
  <c r="FT662"/>
  <c r="FZ662"/>
  <c r="GE662"/>
  <c r="GJ662"/>
  <c r="GP662"/>
  <c r="GU662"/>
  <c r="GZ662"/>
  <c r="AN662"/>
  <c r="AS662"/>
  <c r="AX662"/>
  <c r="BD662"/>
  <c r="BI662"/>
  <c r="BN662"/>
  <c r="BT662"/>
  <c r="BY662"/>
  <c r="CD662"/>
  <c r="CJ662"/>
  <c r="CQ662"/>
  <c r="CV662"/>
  <c r="DB662"/>
  <c r="DG662"/>
  <c r="DL662"/>
  <c r="DR662"/>
  <c r="DW662"/>
  <c r="EB662"/>
  <c r="EH662"/>
  <c r="EM662"/>
  <c r="ER662"/>
  <c r="EX662"/>
  <c r="FC662"/>
  <c r="FH662"/>
  <c r="FN662"/>
  <c r="FS662"/>
  <c r="FX662"/>
  <c r="GD662"/>
  <c r="GI662"/>
  <c r="GN662"/>
  <c r="GT662"/>
  <c r="GY662"/>
  <c r="AL662"/>
  <c r="AR662"/>
  <c r="AW662"/>
  <c r="BB662"/>
  <c r="BH662"/>
  <c r="BM662"/>
  <c r="BR662"/>
  <c r="BX662"/>
  <c r="CC662"/>
  <c r="CH662"/>
  <c r="CP662"/>
  <c r="CU662"/>
  <c r="CZ662"/>
  <c r="DF662"/>
  <c r="DK662"/>
  <c r="DP662"/>
  <c r="DV662"/>
  <c r="EA662"/>
  <c r="EF662"/>
  <c r="EL662"/>
  <c r="EQ662"/>
  <c r="EV662"/>
  <c r="FB662"/>
  <c r="FG662"/>
  <c r="FL662"/>
  <c r="FR662"/>
  <c r="FW662"/>
  <c r="GB662"/>
  <c r="GH662"/>
  <c r="GM662"/>
  <c r="GR662"/>
  <c r="GX662"/>
  <c r="HC662"/>
  <c r="AP662"/>
  <c r="BL662"/>
  <c r="CG662"/>
  <c r="DD662"/>
  <c r="DZ662"/>
  <c r="EU662"/>
  <c r="FP662"/>
  <c r="GL662"/>
  <c r="AK662"/>
  <c r="BF662"/>
  <c r="CB662"/>
  <c r="CY662"/>
  <c r="DT662"/>
  <c r="EP662"/>
  <c r="FK662"/>
  <c r="GF662"/>
  <c r="HB662"/>
  <c r="AV662"/>
  <c r="BQ662"/>
  <c r="CL662"/>
  <c r="DJ662"/>
  <c r="EE662"/>
  <c r="EZ662"/>
  <c r="FV662"/>
  <c r="GQ662"/>
  <c r="CT662"/>
  <c r="GA662"/>
  <c r="BV662"/>
  <c r="FF662"/>
  <c r="BA662"/>
  <c r="EJ662"/>
  <c r="GV662"/>
  <c r="DO662"/>
  <c r="CO611"/>
  <c r="CN611"/>
  <c r="AJ611"/>
  <c r="AN611"/>
  <c r="AR611"/>
  <c r="AV611"/>
  <c r="AZ611"/>
  <c r="BD611"/>
  <c r="BH611"/>
  <c r="BL611"/>
  <c r="BP611"/>
  <c r="BT611"/>
  <c r="BX611"/>
  <c r="CB611"/>
  <c r="CF611"/>
  <c r="CJ611"/>
  <c r="CP611"/>
  <c r="CT611"/>
  <c r="CX611"/>
  <c r="DB611"/>
  <c r="DF611"/>
  <c r="DJ611"/>
  <c r="DN611"/>
  <c r="DR611"/>
  <c r="DV611"/>
  <c r="DZ611"/>
  <c r="ED611"/>
  <c r="EH611"/>
  <c r="EL611"/>
  <c r="EP611"/>
  <c r="ET611"/>
  <c r="EX611"/>
  <c r="FB611"/>
  <c r="FF611"/>
  <c r="FJ611"/>
  <c r="FN611"/>
  <c r="FR611"/>
  <c r="FV611"/>
  <c r="FZ611"/>
  <c r="GD611"/>
  <c r="GH611"/>
  <c r="GL611"/>
  <c r="GP611"/>
  <c r="GT611"/>
  <c r="GX611"/>
  <c r="HB611"/>
  <c r="AM611"/>
  <c r="AS611"/>
  <c r="AX611"/>
  <c r="BC611"/>
  <c r="BI611"/>
  <c r="BN611"/>
  <c r="BS611"/>
  <c r="BY611"/>
  <c r="CD611"/>
  <c r="CI611"/>
  <c r="CQ611"/>
  <c r="CV611"/>
  <c r="DA611"/>
  <c r="DG611"/>
  <c r="DL611"/>
  <c r="DQ611"/>
  <c r="DW611"/>
  <c r="EB611"/>
  <c r="EG611"/>
  <c r="EM611"/>
  <c r="ER611"/>
  <c r="EW611"/>
  <c r="FC611"/>
  <c r="FH611"/>
  <c r="FM611"/>
  <c r="FS611"/>
  <c r="FX611"/>
  <c r="GC611"/>
  <c r="GI611"/>
  <c r="GN611"/>
  <c r="GS611"/>
  <c r="GY611"/>
  <c r="AL611"/>
  <c r="AQ611"/>
  <c r="AW611"/>
  <c r="BB611"/>
  <c r="BG611"/>
  <c r="BM611"/>
  <c r="BR611"/>
  <c r="BW611"/>
  <c r="CC611"/>
  <c r="CH611"/>
  <c r="CM611"/>
  <c r="CU611"/>
  <c r="CZ611"/>
  <c r="DE611"/>
  <c r="DK611"/>
  <c r="DP611"/>
  <c r="DU611"/>
  <c r="EA611"/>
  <c r="EF611"/>
  <c r="EK611"/>
  <c r="EQ611"/>
  <c r="EV611"/>
  <c r="FA611"/>
  <c r="FG611"/>
  <c r="FL611"/>
  <c r="FQ611"/>
  <c r="FW611"/>
  <c r="GB611"/>
  <c r="GG611"/>
  <c r="GM611"/>
  <c r="GR611"/>
  <c r="GW611"/>
  <c r="HC611"/>
  <c r="AO611"/>
  <c r="AY611"/>
  <c r="BJ611"/>
  <c r="BU611"/>
  <c r="CE611"/>
  <c r="CR611"/>
  <c r="DC611"/>
  <c r="DM611"/>
  <c r="DX611"/>
  <c r="EI611"/>
  <c r="ES611"/>
  <c r="FD611"/>
  <c r="FO611"/>
  <c r="FY611"/>
  <c r="GJ611"/>
  <c r="GU611"/>
  <c r="AK611"/>
  <c r="AU611"/>
  <c r="BF611"/>
  <c r="BQ611"/>
  <c r="CA611"/>
  <c r="CL611"/>
  <c r="CY611"/>
  <c r="DI611"/>
  <c r="DT611"/>
  <c r="EE611"/>
  <c r="EO611"/>
  <c r="EZ611"/>
  <c r="FK611"/>
  <c r="FU611"/>
  <c r="GF611"/>
  <c r="GQ611"/>
  <c r="HA611"/>
  <c r="AT611"/>
  <c r="BE611"/>
  <c r="BO611"/>
  <c r="BZ611"/>
  <c r="CK611"/>
  <c r="CW611"/>
  <c r="DH611"/>
  <c r="DS611"/>
  <c r="EC611"/>
  <c r="EN611"/>
  <c r="EY611"/>
  <c r="FI611"/>
  <c r="FT611"/>
  <c r="GE611"/>
  <c r="GO611"/>
  <c r="GZ611"/>
  <c r="BA611"/>
  <c r="CS611"/>
  <c r="EJ611"/>
  <c r="GA611"/>
  <c r="AP611"/>
  <c r="CG611"/>
  <c r="DY611"/>
  <c r="FP611"/>
  <c r="BV611"/>
  <c r="DO611"/>
  <c r="FE611"/>
  <c r="GV611"/>
  <c r="BK611"/>
  <c r="GK611"/>
  <c r="EU611"/>
  <c r="DD611"/>
  <c r="CO559"/>
  <c r="CN559"/>
  <c r="AM559"/>
  <c r="AQ559"/>
  <c r="AU559"/>
  <c r="AY559"/>
  <c r="BC559"/>
  <c r="BG559"/>
  <c r="BK559"/>
  <c r="BO559"/>
  <c r="BS559"/>
  <c r="BW559"/>
  <c r="CA559"/>
  <c r="CE559"/>
  <c r="CI559"/>
  <c r="CM559"/>
  <c r="CS559"/>
  <c r="CW559"/>
  <c r="DA559"/>
  <c r="DE559"/>
  <c r="DI559"/>
  <c r="DM559"/>
  <c r="DQ559"/>
  <c r="DU559"/>
  <c r="DY559"/>
  <c r="EC559"/>
  <c r="EG559"/>
  <c r="EK559"/>
  <c r="EO559"/>
  <c r="ES559"/>
  <c r="EW559"/>
  <c r="FA559"/>
  <c r="FE559"/>
  <c r="FI559"/>
  <c r="FM559"/>
  <c r="FQ559"/>
  <c r="FU559"/>
  <c r="FY559"/>
  <c r="GC559"/>
  <c r="GG559"/>
  <c r="GK559"/>
  <c r="GO559"/>
  <c r="GS559"/>
  <c r="GW559"/>
  <c r="HA559"/>
  <c r="AJ559"/>
  <c r="AO559"/>
  <c r="AT559"/>
  <c r="AZ559"/>
  <c r="BE559"/>
  <c r="BJ559"/>
  <c r="BP559"/>
  <c r="BU559"/>
  <c r="BZ559"/>
  <c r="CF559"/>
  <c r="CK559"/>
  <c r="CR559"/>
  <c r="CX559"/>
  <c r="DC559"/>
  <c r="DH559"/>
  <c r="DN559"/>
  <c r="DS559"/>
  <c r="DX559"/>
  <c r="ED559"/>
  <c r="EI559"/>
  <c r="EN559"/>
  <c r="ET559"/>
  <c r="EY559"/>
  <c r="FD559"/>
  <c r="FJ559"/>
  <c r="FO559"/>
  <c r="FT559"/>
  <c r="FZ559"/>
  <c r="GE559"/>
  <c r="GJ559"/>
  <c r="GP559"/>
  <c r="GU559"/>
  <c r="GZ559"/>
  <c r="AL559"/>
  <c r="AR559"/>
  <c r="AW559"/>
  <c r="BB559"/>
  <c r="BH559"/>
  <c r="BM559"/>
  <c r="BR559"/>
  <c r="BX559"/>
  <c r="CC559"/>
  <c r="CH559"/>
  <c r="CP559"/>
  <c r="CU559"/>
  <c r="CZ559"/>
  <c r="DF559"/>
  <c r="DK559"/>
  <c r="DP559"/>
  <c r="DV559"/>
  <c r="EA559"/>
  <c r="EF559"/>
  <c r="EL559"/>
  <c r="EQ559"/>
  <c r="EV559"/>
  <c r="FB559"/>
  <c r="FG559"/>
  <c r="FL559"/>
  <c r="FR559"/>
  <c r="FW559"/>
  <c r="GB559"/>
  <c r="GH559"/>
  <c r="GM559"/>
  <c r="GR559"/>
  <c r="GX559"/>
  <c r="HC559"/>
  <c r="AN559"/>
  <c r="AX559"/>
  <c r="BI559"/>
  <c r="BT559"/>
  <c r="CD559"/>
  <c r="CQ559"/>
  <c r="DB559"/>
  <c r="DL559"/>
  <c r="DW559"/>
  <c r="EH559"/>
  <c r="ER559"/>
  <c r="FC559"/>
  <c r="FN559"/>
  <c r="FX559"/>
  <c r="GI559"/>
  <c r="GT559"/>
  <c r="AK559"/>
  <c r="AV559"/>
  <c r="BF559"/>
  <c r="BQ559"/>
  <c r="CB559"/>
  <c r="CL559"/>
  <c r="CY559"/>
  <c r="DJ559"/>
  <c r="DT559"/>
  <c r="EE559"/>
  <c r="EP559"/>
  <c r="EZ559"/>
  <c r="FK559"/>
  <c r="FV559"/>
  <c r="GF559"/>
  <c r="GQ559"/>
  <c r="HB559"/>
  <c r="AS559"/>
  <c r="BD559"/>
  <c r="BN559"/>
  <c r="BY559"/>
  <c r="CJ559"/>
  <c r="CV559"/>
  <c r="DG559"/>
  <c r="DR559"/>
  <c r="EB559"/>
  <c r="EM559"/>
  <c r="EX559"/>
  <c r="FH559"/>
  <c r="FS559"/>
  <c r="GD559"/>
  <c r="GN559"/>
  <c r="GY559"/>
  <c r="AP559"/>
  <c r="CG559"/>
  <c r="DZ559"/>
  <c r="FP559"/>
  <c r="BV559"/>
  <c r="DO559"/>
  <c r="FF559"/>
  <c r="GV559"/>
  <c r="BL559"/>
  <c r="DD559"/>
  <c r="EU559"/>
  <c r="GL559"/>
  <c r="BA559"/>
  <c r="GA559"/>
  <c r="CT559"/>
  <c r="EJ559"/>
  <c r="CO489"/>
  <c r="CN489"/>
  <c r="AL489"/>
  <c r="AP489"/>
  <c r="AT489"/>
  <c r="AX489"/>
  <c r="BB489"/>
  <c r="BF489"/>
  <c r="BJ489"/>
  <c r="BN489"/>
  <c r="CD489"/>
  <c r="CH489"/>
  <c r="CL489"/>
  <c r="CR489"/>
  <c r="CV489"/>
  <c r="CZ489"/>
  <c r="DD489"/>
  <c r="DH489"/>
  <c r="DL489"/>
  <c r="DP489"/>
  <c r="DT489"/>
  <c r="DX489"/>
  <c r="EB489"/>
  <c r="EF489"/>
  <c r="EJ489"/>
  <c r="EN489"/>
  <c r="ER489"/>
  <c r="EV489"/>
  <c r="EZ489"/>
  <c r="FD489"/>
  <c r="FH489"/>
  <c r="FL489"/>
  <c r="FP489"/>
  <c r="FT489"/>
  <c r="FX489"/>
  <c r="GB489"/>
  <c r="GF489"/>
  <c r="GJ489"/>
  <c r="GN489"/>
  <c r="GR489"/>
  <c r="GV489"/>
  <c r="GZ489"/>
  <c r="AK489"/>
  <c r="AO489"/>
  <c r="AS489"/>
  <c r="AW489"/>
  <c r="BA489"/>
  <c r="BE489"/>
  <c r="BI489"/>
  <c r="BM489"/>
  <c r="BQ489"/>
  <c r="BU489"/>
  <c r="BY489"/>
  <c r="CC489"/>
  <c r="CG489"/>
  <c r="CK489"/>
  <c r="CQ489"/>
  <c r="CU489"/>
  <c r="CY489"/>
  <c r="DC489"/>
  <c r="DG489"/>
  <c r="DK489"/>
  <c r="DO489"/>
  <c r="DS489"/>
  <c r="DW489"/>
  <c r="EA489"/>
  <c r="EE489"/>
  <c r="EI489"/>
  <c r="EM489"/>
  <c r="EQ489"/>
  <c r="EU489"/>
  <c r="EY489"/>
  <c r="FC489"/>
  <c r="FG489"/>
  <c r="FK489"/>
  <c r="FO489"/>
  <c r="FS489"/>
  <c r="FW489"/>
  <c r="GA489"/>
  <c r="GE489"/>
  <c r="GI489"/>
  <c r="GM489"/>
  <c r="GQ489"/>
  <c r="GU489"/>
  <c r="GY489"/>
  <c r="HC489"/>
  <c r="BR489"/>
  <c r="AJ489"/>
  <c r="AN489"/>
  <c r="AR489"/>
  <c r="AV489"/>
  <c r="AZ489"/>
  <c r="BD489"/>
  <c r="BH489"/>
  <c r="BL489"/>
  <c r="BP489"/>
  <c r="BT489"/>
  <c r="BX489"/>
  <c r="CB489"/>
  <c r="CF489"/>
  <c r="CJ489"/>
  <c r="CP489"/>
  <c r="CT489"/>
  <c r="CX489"/>
  <c r="DB489"/>
  <c r="DF489"/>
  <c r="DJ489"/>
  <c r="DN489"/>
  <c r="DR489"/>
  <c r="DV489"/>
  <c r="DZ489"/>
  <c r="ED489"/>
  <c r="EH489"/>
  <c r="EL489"/>
  <c r="EP489"/>
  <c r="ET489"/>
  <c r="EX489"/>
  <c r="FB489"/>
  <c r="FF489"/>
  <c r="FJ489"/>
  <c r="FN489"/>
  <c r="FR489"/>
  <c r="FV489"/>
  <c r="FZ489"/>
  <c r="GD489"/>
  <c r="GH489"/>
  <c r="GL489"/>
  <c r="GP489"/>
  <c r="GT489"/>
  <c r="GX489"/>
  <c r="HB489"/>
  <c r="BZ489"/>
  <c r="AM489"/>
  <c r="AQ489"/>
  <c r="AU489"/>
  <c r="AY489"/>
  <c r="BC489"/>
  <c r="BG489"/>
  <c r="BK489"/>
  <c r="BO489"/>
  <c r="BS489"/>
  <c r="BW489"/>
  <c r="CA489"/>
  <c r="CE489"/>
  <c r="CI489"/>
  <c r="CM489"/>
  <c r="CS489"/>
  <c r="CW489"/>
  <c r="DA489"/>
  <c r="DE489"/>
  <c r="DI489"/>
  <c r="DM489"/>
  <c r="DQ489"/>
  <c r="DU489"/>
  <c r="DY489"/>
  <c r="EC489"/>
  <c r="EG489"/>
  <c r="EK489"/>
  <c r="EO489"/>
  <c r="ES489"/>
  <c r="EW489"/>
  <c r="FA489"/>
  <c r="FE489"/>
  <c r="FI489"/>
  <c r="FM489"/>
  <c r="FQ489"/>
  <c r="FU489"/>
  <c r="FY489"/>
  <c r="GC489"/>
  <c r="GG489"/>
  <c r="GK489"/>
  <c r="GO489"/>
  <c r="GS489"/>
  <c r="GW489"/>
  <c r="HA489"/>
  <c r="BV489"/>
  <c r="CO479"/>
  <c r="CN479"/>
  <c r="AM479"/>
  <c r="AQ479"/>
  <c r="AU479"/>
  <c r="AY479"/>
  <c r="BC479"/>
  <c r="BG479"/>
  <c r="BK479"/>
  <c r="BO479"/>
  <c r="BS479"/>
  <c r="BW479"/>
  <c r="CA479"/>
  <c r="CE479"/>
  <c r="CI479"/>
  <c r="CM479"/>
  <c r="CS479"/>
  <c r="CW479"/>
  <c r="DA479"/>
  <c r="DE479"/>
  <c r="DI479"/>
  <c r="DM479"/>
  <c r="DQ479"/>
  <c r="DU479"/>
  <c r="DY479"/>
  <c r="EC479"/>
  <c r="EG479"/>
  <c r="EK479"/>
  <c r="EO479"/>
  <c r="ES479"/>
  <c r="EW479"/>
  <c r="FA479"/>
  <c r="FE479"/>
  <c r="FI479"/>
  <c r="FM479"/>
  <c r="FQ479"/>
  <c r="FU479"/>
  <c r="FY479"/>
  <c r="GC479"/>
  <c r="GG479"/>
  <c r="GK479"/>
  <c r="GO479"/>
  <c r="GS479"/>
  <c r="GW479"/>
  <c r="HA479"/>
  <c r="AN479"/>
  <c r="AS479"/>
  <c r="AX479"/>
  <c r="BD479"/>
  <c r="BI479"/>
  <c r="BN479"/>
  <c r="BT479"/>
  <c r="BY479"/>
  <c r="CD479"/>
  <c r="CJ479"/>
  <c r="CQ479"/>
  <c r="CV479"/>
  <c r="DB479"/>
  <c r="DG479"/>
  <c r="DL479"/>
  <c r="DR479"/>
  <c r="DW479"/>
  <c r="EB479"/>
  <c r="EH479"/>
  <c r="EM479"/>
  <c r="ER479"/>
  <c r="EX479"/>
  <c r="FC479"/>
  <c r="FH479"/>
  <c r="FN479"/>
  <c r="FS479"/>
  <c r="FX479"/>
  <c r="GD479"/>
  <c r="GI479"/>
  <c r="GN479"/>
  <c r="GT479"/>
  <c r="GY479"/>
  <c r="AL479"/>
  <c r="AT479"/>
  <c r="BA479"/>
  <c r="BH479"/>
  <c r="BP479"/>
  <c r="BV479"/>
  <c r="CC479"/>
  <c r="CK479"/>
  <c r="CT479"/>
  <c r="CZ479"/>
  <c r="DH479"/>
  <c r="DO479"/>
  <c r="DV479"/>
  <c r="ED479"/>
  <c r="EJ479"/>
  <c r="EQ479"/>
  <c r="EY479"/>
  <c r="FF479"/>
  <c r="FL479"/>
  <c r="FT479"/>
  <c r="GA479"/>
  <c r="GH479"/>
  <c r="GP479"/>
  <c r="GV479"/>
  <c r="HC479"/>
  <c r="AK479"/>
  <c r="AR479"/>
  <c r="AZ479"/>
  <c r="BF479"/>
  <c r="BM479"/>
  <c r="BU479"/>
  <c r="CB479"/>
  <c r="CH479"/>
  <c r="CR479"/>
  <c r="CY479"/>
  <c r="DF479"/>
  <c r="DN479"/>
  <c r="DT479"/>
  <c r="EA479"/>
  <c r="EI479"/>
  <c r="EP479"/>
  <c r="EV479"/>
  <c r="FD479"/>
  <c r="FK479"/>
  <c r="FR479"/>
  <c r="FZ479"/>
  <c r="GF479"/>
  <c r="GM479"/>
  <c r="GU479"/>
  <c r="HB479"/>
  <c r="AJ479"/>
  <c r="AP479"/>
  <c r="AW479"/>
  <c r="BE479"/>
  <c r="BL479"/>
  <c r="BR479"/>
  <c r="BZ479"/>
  <c r="CG479"/>
  <c r="CP479"/>
  <c r="CX479"/>
  <c r="DD479"/>
  <c r="DK479"/>
  <c r="DS479"/>
  <c r="DZ479"/>
  <c r="EF479"/>
  <c r="EN479"/>
  <c r="EU479"/>
  <c r="FB479"/>
  <c r="FJ479"/>
  <c r="FP479"/>
  <c r="FW479"/>
  <c r="GE479"/>
  <c r="GL479"/>
  <c r="GR479"/>
  <c r="GZ479"/>
  <c r="AO479"/>
  <c r="AV479"/>
  <c r="BB479"/>
  <c r="BJ479"/>
  <c r="BQ479"/>
  <c r="BX479"/>
  <c r="CF479"/>
  <c r="CL479"/>
  <c r="CU479"/>
  <c r="DC479"/>
  <c r="DJ479"/>
  <c r="DP479"/>
  <c r="DX479"/>
  <c r="EE479"/>
  <c r="EL479"/>
  <c r="ET479"/>
  <c r="EZ479"/>
  <c r="FG479"/>
  <c r="FO479"/>
  <c r="FV479"/>
  <c r="GB479"/>
  <c r="GJ479"/>
  <c r="GQ479"/>
  <c r="GX479"/>
  <c r="CO469"/>
  <c r="CN469"/>
  <c r="AM469"/>
  <c r="AQ469"/>
  <c r="AU469"/>
  <c r="AY469"/>
  <c r="BC469"/>
  <c r="BG469"/>
  <c r="BK469"/>
  <c r="BO469"/>
  <c r="BS469"/>
  <c r="BW469"/>
  <c r="CA469"/>
  <c r="CE469"/>
  <c r="CI469"/>
  <c r="CM469"/>
  <c r="CS469"/>
  <c r="CW469"/>
  <c r="DA469"/>
  <c r="DE469"/>
  <c r="DI469"/>
  <c r="DM469"/>
  <c r="DQ469"/>
  <c r="DU469"/>
  <c r="DY469"/>
  <c r="EC469"/>
  <c r="EG469"/>
  <c r="EK469"/>
  <c r="EO469"/>
  <c r="ES469"/>
  <c r="EW469"/>
  <c r="FA469"/>
  <c r="FE469"/>
  <c r="FI469"/>
  <c r="FM469"/>
  <c r="FQ469"/>
  <c r="FU469"/>
  <c r="FY469"/>
  <c r="GC469"/>
  <c r="GG469"/>
  <c r="GK469"/>
  <c r="GO469"/>
  <c r="GS469"/>
  <c r="GW469"/>
  <c r="HA469"/>
  <c r="AN469"/>
  <c r="AS469"/>
  <c r="AX469"/>
  <c r="BD469"/>
  <c r="BI469"/>
  <c r="BN469"/>
  <c r="BT469"/>
  <c r="BY469"/>
  <c r="CD469"/>
  <c r="CJ469"/>
  <c r="CQ469"/>
  <c r="CV469"/>
  <c r="DB469"/>
  <c r="DG469"/>
  <c r="DL469"/>
  <c r="DR469"/>
  <c r="DW469"/>
  <c r="EB469"/>
  <c r="EH469"/>
  <c r="EM469"/>
  <c r="ER469"/>
  <c r="EX469"/>
  <c r="FC469"/>
  <c r="FH469"/>
  <c r="FN469"/>
  <c r="FS469"/>
  <c r="FX469"/>
  <c r="GD469"/>
  <c r="GI469"/>
  <c r="GN469"/>
  <c r="GT469"/>
  <c r="GY469"/>
  <c r="AL469"/>
  <c r="AR469"/>
  <c r="AW469"/>
  <c r="BB469"/>
  <c r="BH469"/>
  <c r="BM469"/>
  <c r="BR469"/>
  <c r="BX469"/>
  <c r="CC469"/>
  <c r="CH469"/>
  <c r="CP469"/>
  <c r="CU469"/>
  <c r="CZ469"/>
  <c r="DF469"/>
  <c r="DK469"/>
  <c r="DP469"/>
  <c r="DV469"/>
  <c r="EA469"/>
  <c r="EF469"/>
  <c r="EL469"/>
  <c r="EQ469"/>
  <c r="EV469"/>
  <c r="FB469"/>
  <c r="FG469"/>
  <c r="FL469"/>
  <c r="FR469"/>
  <c r="FW469"/>
  <c r="GB469"/>
  <c r="GH469"/>
  <c r="GM469"/>
  <c r="GR469"/>
  <c r="GX469"/>
  <c r="HC469"/>
  <c r="AJ469"/>
  <c r="AO469"/>
  <c r="AT469"/>
  <c r="AZ469"/>
  <c r="BE469"/>
  <c r="BJ469"/>
  <c r="BP469"/>
  <c r="BU469"/>
  <c r="BZ469"/>
  <c r="CF469"/>
  <c r="CK469"/>
  <c r="CR469"/>
  <c r="CX469"/>
  <c r="DC469"/>
  <c r="DH469"/>
  <c r="DN469"/>
  <c r="DS469"/>
  <c r="DX469"/>
  <c r="ED469"/>
  <c r="EI469"/>
  <c r="EN469"/>
  <c r="ET469"/>
  <c r="EY469"/>
  <c r="FD469"/>
  <c r="FJ469"/>
  <c r="FO469"/>
  <c r="FT469"/>
  <c r="FZ469"/>
  <c r="GE469"/>
  <c r="GJ469"/>
  <c r="GP469"/>
  <c r="GU469"/>
  <c r="GZ469"/>
  <c r="AK469"/>
  <c r="BF469"/>
  <c r="CB469"/>
  <c r="CY469"/>
  <c r="DT469"/>
  <c r="EP469"/>
  <c r="FK469"/>
  <c r="GF469"/>
  <c r="HB469"/>
  <c r="BA469"/>
  <c r="BV469"/>
  <c r="CT469"/>
  <c r="DO469"/>
  <c r="EJ469"/>
  <c r="FF469"/>
  <c r="GA469"/>
  <c r="GV469"/>
  <c r="AV469"/>
  <c r="BQ469"/>
  <c r="CL469"/>
  <c r="DJ469"/>
  <c r="EE469"/>
  <c r="EZ469"/>
  <c r="FV469"/>
  <c r="GQ469"/>
  <c r="AP469"/>
  <c r="BL469"/>
  <c r="CG469"/>
  <c r="DD469"/>
  <c r="DZ469"/>
  <c r="EU469"/>
  <c r="FP469"/>
  <c r="GL469"/>
  <c r="CO416"/>
  <c r="CN416"/>
  <c r="AM416"/>
  <c r="AQ416"/>
  <c r="AU416"/>
  <c r="AY416"/>
  <c r="BC416"/>
  <c r="BG416"/>
  <c r="BK416"/>
  <c r="BO416"/>
  <c r="BS416"/>
  <c r="BW416"/>
  <c r="CA416"/>
  <c r="CE416"/>
  <c r="CI416"/>
  <c r="CM416"/>
  <c r="CS416"/>
  <c r="CW416"/>
  <c r="DA416"/>
  <c r="DE416"/>
  <c r="DI416"/>
  <c r="DM416"/>
  <c r="DQ416"/>
  <c r="DU416"/>
  <c r="DY416"/>
  <c r="EC416"/>
  <c r="EG416"/>
  <c r="EK416"/>
  <c r="EO416"/>
  <c r="ES416"/>
  <c r="EW416"/>
  <c r="FA416"/>
  <c r="FE416"/>
  <c r="FI416"/>
  <c r="FM416"/>
  <c r="FQ416"/>
  <c r="FU416"/>
  <c r="FY416"/>
  <c r="GC416"/>
  <c r="GG416"/>
  <c r="GK416"/>
  <c r="GO416"/>
  <c r="GS416"/>
  <c r="GW416"/>
  <c r="HA416"/>
  <c r="AL416"/>
  <c r="AP416"/>
  <c r="AT416"/>
  <c r="AX416"/>
  <c r="BB416"/>
  <c r="BF416"/>
  <c r="BJ416"/>
  <c r="BN416"/>
  <c r="BR416"/>
  <c r="BV416"/>
  <c r="BZ416"/>
  <c r="CD416"/>
  <c r="CH416"/>
  <c r="CL416"/>
  <c r="CR416"/>
  <c r="CV416"/>
  <c r="CZ416"/>
  <c r="DD416"/>
  <c r="DH416"/>
  <c r="DL416"/>
  <c r="DP416"/>
  <c r="DT416"/>
  <c r="DX416"/>
  <c r="EB416"/>
  <c r="EF416"/>
  <c r="EJ416"/>
  <c r="EN416"/>
  <c r="ER416"/>
  <c r="EV416"/>
  <c r="EZ416"/>
  <c r="FD416"/>
  <c r="FH416"/>
  <c r="FL416"/>
  <c r="FP416"/>
  <c r="FT416"/>
  <c r="FX416"/>
  <c r="GB416"/>
  <c r="GF416"/>
  <c r="GJ416"/>
  <c r="GN416"/>
  <c r="GR416"/>
  <c r="GV416"/>
  <c r="GZ416"/>
  <c r="AJ416"/>
  <c r="AR416"/>
  <c r="AZ416"/>
  <c r="BH416"/>
  <c r="BP416"/>
  <c r="BX416"/>
  <c r="CF416"/>
  <c r="CP416"/>
  <c r="CX416"/>
  <c r="DF416"/>
  <c r="DN416"/>
  <c r="DV416"/>
  <c r="ED416"/>
  <c r="EL416"/>
  <c r="ET416"/>
  <c r="FB416"/>
  <c r="FJ416"/>
  <c r="FR416"/>
  <c r="FZ416"/>
  <c r="GH416"/>
  <c r="GP416"/>
  <c r="GX416"/>
  <c r="AO416"/>
  <c r="AW416"/>
  <c r="BE416"/>
  <c r="BM416"/>
  <c r="BU416"/>
  <c r="CC416"/>
  <c r="CK416"/>
  <c r="CU416"/>
  <c r="DC416"/>
  <c r="DK416"/>
  <c r="DS416"/>
  <c r="EA416"/>
  <c r="EI416"/>
  <c r="EQ416"/>
  <c r="EY416"/>
  <c r="FG416"/>
  <c r="FO416"/>
  <c r="FW416"/>
  <c r="GE416"/>
  <c r="GM416"/>
  <c r="GU416"/>
  <c r="HC416"/>
  <c r="AK416"/>
  <c r="AS416"/>
  <c r="BA416"/>
  <c r="BI416"/>
  <c r="BQ416"/>
  <c r="BY416"/>
  <c r="CG416"/>
  <c r="CQ416"/>
  <c r="CY416"/>
  <c r="DG416"/>
  <c r="DO416"/>
  <c r="DW416"/>
  <c r="EE416"/>
  <c r="EM416"/>
  <c r="EU416"/>
  <c r="FC416"/>
  <c r="FK416"/>
  <c r="FS416"/>
  <c r="GA416"/>
  <c r="GI416"/>
  <c r="GQ416"/>
  <c r="GY416"/>
  <c r="BL416"/>
  <c r="CT416"/>
  <c r="DZ416"/>
  <c r="FF416"/>
  <c r="GL416"/>
  <c r="BD416"/>
  <c r="CJ416"/>
  <c r="DR416"/>
  <c r="EX416"/>
  <c r="GD416"/>
  <c r="AV416"/>
  <c r="CB416"/>
  <c r="DJ416"/>
  <c r="EP416"/>
  <c r="FV416"/>
  <c r="HB416"/>
  <c r="AN416"/>
  <c r="BT416"/>
  <c r="DB416"/>
  <c r="EH416"/>
  <c r="FN416"/>
  <c r="GT416"/>
  <c r="CO367"/>
  <c r="CN367"/>
  <c r="AM367"/>
  <c r="AQ367"/>
  <c r="AU367"/>
  <c r="AY367"/>
  <c r="BC367"/>
  <c r="BG367"/>
  <c r="BK367"/>
  <c r="BO367"/>
  <c r="BS367"/>
  <c r="BW367"/>
  <c r="CA367"/>
  <c r="CE367"/>
  <c r="CI367"/>
  <c r="CM367"/>
  <c r="CS367"/>
  <c r="CW367"/>
  <c r="DA367"/>
  <c r="DE367"/>
  <c r="DI367"/>
  <c r="DM367"/>
  <c r="DQ367"/>
  <c r="DU367"/>
  <c r="DY367"/>
  <c r="EC367"/>
  <c r="EG367"/>
  <c r="EK367"/>
  <c r="EO367"/>
  <c r="ES367"/>
  <c r="EW367"/>
  <c r="FA367"/>
  <c r="FE367"/>
  <c r="FI367"/>
  <c r="FM367"/>
  <c r="FQ367"/>
  <c r="FU367"/>
  <c r="FY367"/>
  <c r="GC367"/>
  <c r="GG367"/>
  <c r="GK367"/>
  <c r="GO367"/>
  <c r="GS367"/>
  <c r="GW367"/>
  <c r="HA367"/>
  <c r="AL367"/>
  <c r="AP367"/>
  <c r="AT367"/>
  <c r="AX367"/>
  <c r="BB367"/>
  <c r="BF367"/>
  <c r="BJ367"/>
  <c r="BN367"/>
  <c r="BR367"/>
  <c r="BV367"/>
  <c r="BZ367"/>
  <c r="CD367"/>
  <c r="CH367"/>
  <c r="CL367"/>
  <c r="CR367"/>
  <c r="CV367"/>
  <c r="CZ367"/>
  <c r="DD367"/>
  <c r="DH367"/>
  <c r="DL367"/>
  <c r="DP367"/>
  <c r="DT367"/>
  <c r="DX367"/>
  <c r="EB367"/>
  <c r="EF367"/>
  <c r="EJ367"/>
  <c r="EN367"/>
  <c r="ER367"/>
  <c r="EV367"/>
  <c r="EZ367"/>
  <c r="FD367"/>
  <c r="FH367"/>
  <c r="FL367"/>
  <c r="FP367"/>
  <c r="FT367"/>
  <c r="FX367"/>
  <c r="GB367"/>
  <c r="GF367"/>
  <c r="GJ367"/>
  <c r="GN367"/>
  <c r="GR367"/>
  <c r="GV367"/>
  <c r="GZ367"/>
  <c r="AJ367"/>
  <c r="AR367"/>
  <c r="AZ367"/>
  <c r="BH367"/>
  <c r="BP367"/>
  <c r="BX367"/>
  <c r="CF367"/>
  <c r="CP367"/>
  <c r="CX367"/>
  <c r="DF367"/>
  <c r="DN367"/>
  <c r="DV367"/>
  <c r="ED367"/>
  <c r="EL367"/>
  <c r="ET367"/>
  <c r="FB367"/>
  <c r="FJ367"/>
  <c r="FR367"/>
  <c r="FZ367"/>
  <c r="GH367"/>
  <c r="GP367"/>
  <c r="GX367"/>
  <c r="AO367"/>
  <c r="AW367"/>
  <c r="BE367"/>
  <c r="BM367"/>
  <c r="BU367"/>
  <c r="CC367"/>
  <c r="CK367"/>
  <c r="CU367"/>
  <c r="DC367"/>
  <c r="DK367"/>
  <c r="DS367"/>
  <c r="EA367"/>
  <c r="EI367"/>
  <c r="EQ367"/>
  <c r="EY367"/>
  <c r="FG367"/>
  <c r="FO367"/>
  <c r="FW367"/>
  <c r="GE367"/>
  <c r="GM367"/>
  <c r="GU367"/>
  <c r="HC367"/>
  <c r="AN367"/>
  <c r="AV367"/>
  <c r="BD367"/>
  <c r="BL367"/>
  <c r="BT367"/>
  <c r="CB367"/>
  <c r="CJ367"/>
  <c r="CT367"/>
  <c r="DB367"/>
  <c r="DJ367"/>
  <c r="DR367"/>
  <c r="DZ367"/>
  <c r="EH367"/>
  <c r="EP367"/>
  <c r="EX367"/>
  <c r="FF367"/>
  <c r="FN367"/>
  <c r="FV367"/>
  <c r="GD367"/>
  <c r="GL367"/>
  <c r="GT367"/>
  <c r="HB367"/>
  <c r="AK367"/>
  <c r="AS367"/>
  <c r="BA367"/>
  <c r="BI367"/>
  <c r="BQ367"/>
  <c r="BY367"/>
  <c r="CG367"/>
  <c r="CQ367"/>
  <c r="CY367"/>
  <c r="DG367"/>
  <c r="DO367"/>
  <c r="DW367"/>
  <c r="EE367"/>
  <c r="EM367"/>
  <c r="EU367"/>
  <c r="FC367"/>
  <c r="FK367"/>
  <c r="FS367"/>
  <c r="GA367"/>
  <c r="GI367"/>
  <c r="GQ367"/>
  <c r="GY367"/>
  <c r="CO262"/>
  <c r="CN262"/>
  <c r="AJ262"/>
  <c r="AN262"/>
  <c r="AR262"/>
  <c r="AV262"/>
  <c r="AZ262"/>
  <c r="BD262"/>
  <c r="BH262"/>
  <c r="BL262"/>
  <c r="BP262"/>
  <c r="BT262"/>
  <c r="BX262"/>
  <c r="CB262"/>
  <c r="CF262"/>
  <c r="CJ262"/>
  <c r="CP262"/>
  <c r="CT262"/>
  <c r="CX262"/>
  <c r="DB262"/>
  <c r="DF262"/>
  <c r="DJ262"/>
  <c r="DN262"/>
  <c r="DR262"/>
  <c r="DV262"/>
  <c r="DZ262"/>
  <c r="ED262"/>
  <c r="EH262"/>
  <c r="EL262"/>
  <c r="EP262"/>
  <c r="ET262"/>
  <c r="EX262"/>
  <c r="FB262"/>
  <c r="FF262"/>
  <c r="FJ262"/>
  <c r="FN262"/>
  <c r="FR262"/>
  <c r="FV262"/>
  <c r="FZ262"/>
  <c r="GD262"/>
  <c r="GH262"/>
  <c r="GL262"/>
  <c r="GP262"/>
  <c r="GT262"/>
  <c r="GX262"/>
  <c r="HB262"/>
  <c r="AO262"/>
  <c r="AT262"/>
  <c r="AY262"/>
  <c r="BE262"/>
  <c r="BJ262"/>
  <c r="BO262"/>
  <c r="BU262"/>
  <c r="BZ262"/>
  <c r="CE262"/>
  <c r="CK262"/>
  <c r="CR262"/>
  <c r="CW262"/>
  <c r="DC262"/>
  <c r="DH262"/>
  <c r="DM262"/>
  <c r="DS262"/>
  <c r="DX262"/>
  <c r="EC262"/>
  <c r="EI262"/>
  <c r="EN262"/>
  <c r="ES262"/>
  <c r="EY262"/>
  <c r="FD262"/>
  <c r="FI262"/>
  <c r="FO262"/>
  <c r="FT262"/>
  <c r="FY262"/>
  <c r="GE262"/>
  <c r="GJ262"/>
  <c r="GO262"/>
  <c r="GU262"/>
  <c r="GZ262"/>
  <c r="AM262"/>
  <c r="AS262"/>
  <c r="AX262"/>
  <c r="BC262"/>
  <c r="BI262"/>
  <c r="BN262"/>
  <c r="BS262"/>
  <c r="BY262"/>
  <c r="CD262"/>
  <c r="CI262"/>
  <c r="CQ262"/>
  <c r="CV262"/>
  <c r="DA262"/>
  <c r="DG262"/>
  <c r="DL262"/>
  <c r="DQ262"/>
  <c r="DW262"/>
  <c r="EB262"/>
  <c r="EG262"/>
  <c r="EM262"/>
  <c r="ER262"/>
  <c r="EW262"/>
  <c r="FC262"/>
  <c r="FH262"/>
  <c r="FM262"/>
  <c r="FS262"/>
  <c r="FX262"/>
  <c r="GC262"/>
  <c r="GI262"/>
  <c r="GN262"/>
  <c r="GS262"/>
  <c r="GY262"/>
  <c r="AL262"/>
  <c r="AQ262"/>
  <c r="AW262"/>
  <c r="BB262"/>
  <c r="BG262"/>
  <c r="BM262"/>
  <c r="BR262"/>
  <c r="BW262"/>
  <c r="CC262"/>
  <c r="CH262"/>
  <c r="CM262"/>
  <c r="CU262"/>
  <c r="CZ262"/>
  <c r="DE262"/>
  <c r="DK262"/>
  <c r="DP262"/>
  <c r="DU262"/>
  <c r="EA262"/>
  <c r="EF262"/>
  <c r="EK262"/>
  <c r="EQ262"/>
  <c r="EV262"/>
  <c r="FA262"/>
  <c r="FG262"/>
  <c r="FL262"/>
  <c r="FQ262"/>
  <c r="FW262"/>
  <c r="GB262"/>
  <c r="GG262"/>
  <c r="GM262"/>
  <c r="GR262"/>
  <c r="GW262"/>
  <c r="HC262"/>
  <c r="BA262"/>
  <c r="BV262"/>
  <c r="CS262"/>
  <c r="DO262"/>
  <c r="EJ262"/>
  <c r="FE262"/>
  <c r="GA262"/>
  <c r="GV262"/>
  <c r="AU262"/>
  <c r="BQ262"/>
  <c r="CL262"/>
  <c r="DI262"/>
  <c r="EE262"/>
  <c r="EZ262"/>
  <c r="FU262"/>
  <c r="GQ262"/>
  <c r="AP262"/>
  <c r="BK262"/>
  <c r="CG262"/>
  <c r="DD262"/>
  <c r="DY262"/>
  <c r="EU262"/>
  <c r="FP262"/>
  <c r="GK262"/>
  <c r="CY262"/>
  <c r="GF262"/>
  <c r="CA262"/>
  <c r="FK262"/>
  <c r="BF262"/>
  <c r="EO262"/>
  <c r="AK262"/>
  <c r="DT262"/>
  <c r="HA262"/>
  <c r="CN152"/>
  <c r="CO152"/>
  <c r="AK152"/>
  <c r="AO152"/>
  <c r="AS152"/>
  <c r="AW152"/>
  <c r="BA152"/>
  <c r="BE152"/>
  <c r="BI152"/>
  <c r="BM152"/>
  <c r="BQ152"/>
  <c r="BU152"/>
  <c r="BY152"/>
  <c r="CC152"/>
  <c r="CG152"/>
  <c r="CK152"/>
  <c r="CQ152"/>
  <c r="CU152"/>
  <c r="CY152"/>
  <c r="DC152"/>
  <c r="DG152"/>
  <c r="DK152"/>
  <c r="DO152"/>
  <c r="DS152"/>
  <c r="DW152"/>
  <c r="EA152"/>
  <c r="EE152"/>
  <c r="EI152"/>
  <c r="EM152"/>
  <c r="EQ152"/>
  <c r="EU152"/>
  <c r="EY152"/>
  <c r="FC152"/>
  <c r="FG152"/>
  <c r="FK152"/>
  <c r="FO152"/>
  <c r="FS152"/>
  <c r="FW152"/>
  <c r="GA152"/>
  <c r="GE152"/>
  <c r="GI152"/>
  <c r="GM152"/>
  <c r="GQ152"/>
  <c r="GU152"/>
  <c r="GY152"/>
  <c r="HC152"/>
  <c r="AN152"/>
  <c r="AT152"/>
  <c r="AY152"/>
  <c r="BD152"/>
  <c r="BJ152"/>
  <c r="BO152"/>
  <c r="BT152"/>
  <c r="BZ152"/>
  <c r="CE152"/>
  <c r="CJ152"/>
  <c r="CR152"/>
  <c r="CW152"/>
  <c r="DB152"/>
  <c r="DH152"/>
  <c r="DM152"/>
  <c r="DR152"/>
  <c r="DX152"/>
  <c r="EC152"/>
  <c r="EH152"/>
  <c r="EN152"/>
  <c r="ES152"/>
  <c r="EX152"/>
  <c r="FD152"/>
  <c r="FI152"/>
  <c r="FN152"/>
  <c r="FT152"/>
  <c r="FY152"/>
  <c r="GD152"/>
  <c r="GJ152"/>
  <c r="GO152"/>
  <c r="GT152"/>
  <c r="GZ152"/>
  <c r="AM152"/>
  <c r="AR152"/>
  <c r="AX152"/>
  <c r="BC152"/>
  <c r="BH152"/>
  <c r="BN152"/>
  <c r="BS152"/>
  <c r="BX152"/>
  <c r="CD152"/>
  <c r="CI152"/>
  <c r="CP152"/>
  <c r="CV152"/>
  <c r="DA152"/>
  <c r="DF152"/>
  <c r="DL152"/>
  <c r="DQ152"/>
  <c r="DV152"/>
  <c r="EB152"/>
  <c r="EG152"/>
  <c r="EL152"/>
  <c r="ER152"/>
  <c r="EW152"/>
  <c r="FB152"/>
  <c r="FH152"/>
  <c r="FM152"/>
  <c r="FR152"/>
  <c r="FX152"/>
  <c r="GC152"/>
  <c r="GH152"/>
  <c r="GN152"/>
  <c r="GS152"/>
  <c r="GX152"/>
  <c r="AJ152"/>
  <c r="AU152"/>
  <c r="BF152"/>
  <c r="BP152"/>
  <c r="CA152"/>
  <c r="CL152"/>
  <c r="CX152"/>
  <c r="DI152"/>
  <c r="DT152"/>
  <c r="ED152"/>
  <c r="EO152"/>
  <c r="EZ152"/>
  <c r="FJ152"/>
  <c r="FU152"/>
  <c r="GF152"/>
  <c r="GP152"/>
  <c r="HA152"/>
  <c r="AQ152"/>
  <c r="BB152"/>
  <c r="BL152"/>
  <c r="BW152"/>
  <c r="CH152"/>
  <c r="CT152"/>
  <c r="DE152"/>
  <c r="DP152"/>
  <c r="DZ152"/>
  <c r="EK152"/>
  <c r="EV152"/>
  <c r="FF152"/>
  <c r="FQ152"/>
  <c r="GB152"/>
  <c r="GL152"/>
  <c r="GW152"/>
  <c r="AP152"/>
  <c r="AZ152"/>
  <c r="BK152"/>
  <c r="BV152"/>
  <c r="CF152"/>
  <c r="CS152"/>
  <c r="DD152"/>
  <c r="DN152"/>
  <c r="DY152"/>
  <c r="EJ152"/>
  <c r="ET152"/>
  <c r="FE152"/>
  <c r="FP152"/>
  <c r="FZ152"/>
  <c r="GK152"/>
  <c r="GV152"/>
  <c r="BG152"/>
  <c r="CZ152"/>
  <c r="EP152"/>
  <c r="GG152"/>
  <c r="AV152"/>
  <c r="CM152"/>
  <c r="EF152"/>
  <c r="FV152"/>
  <c r="AL152"/>
  <c r="CB152"/>
  <c r="DU152"/>
  <c r="FL152"/>
  <c r="HB152"/>
  <c r="BR152"/>
  <c r="DJ152"/>
  <c r="FA152"/>
  <c r="GR152"/>
  <c r="CN101"/>
  <c r="CO101"/>
  <c r="AK101"/>
  <c r="AO101"/>
  <c r="AS101"/>
  <c r="AW101"/>
  <c r="BA101"/>
  <c r="BE101"/>
  <c r="BI101"/>
  <c r="BM101"/>
  <c r="BQ101"/>
  <c r="BU101"/>
  <c r="BY101"/>
  <c r="CC101"/>
  <c r="CG101"/>
  <c r="CK101"/>
  <c r="CQ101"/>
  <c r="CU101"/>
  <c r="CY101"/>
  <c r="DC101"/>
  <c r="DG101"/>
  <c r="DK101"/>
  <c r="DO101"/>
  <c r="DS101"/>
  <c r="DW101"/>
  <c r="EA101"/>
  <c r="EE101"/>
  <c r="EI101"/>
  <c r="EM101"/>
  <c r="EQ101"/>
  <c r="EU101"/>
  <c r="EY101"/>
  <c r="FC101"/>
  <c r="FG101"/>
  <c r="FK101"/>
  <c r="FO101"/>
  <c r="FS101"/>
  <c r="FW101"/>
  <c r="GA101"/>
  <c r="GE101"/>
  <c r="GI101"/>
  <c r="GM101"/>
  <c r="GQ101"/>
  <c r="GU101"/>
  <c r="GY101"/>
  <c r="HC101"/>
  <c r="AJ101"/>
  <c r="AN101"/>
  <c r="AR101"/>
  <c r="AV101"/>
  <c r="AZ101"/>
  <c r="BD101"/>
  <c r="BH101"/>
  <c r="BL101"/>
  <c r="BP101"/>
  <c r="BT101"/>
  <c r="BX101"/>
  <c r="CB101"/>
  <c r="CF101"/>
  <c r="CJ101"/>
  <c r="CP101"/>
  <c r="CT101"/>
  <c r="CX101"/>
  <c r="DB101"/>
  <c r="DF101"/>
  <c r="DJ101"/>
  <c r="DN101"/>
  <c r="DR101"/>
  <c r="DV101"/>
  <c r="DZ101"/>
  <c r="ED101"/>
  <c r="EH101"/>
  <c r="EL101"/>
  <c r="EP101"/>
  <c r="ET101"/>
  <c r="EX101"/>
  <c r="FB101"/>
  <c r="FF101"/>
  <c r="FJ101"/>
  <c r="FN101"/>
  <c r="FR101"/>
  <c r="FV101"/>
  <c r="FZ101"/>
  <c r="GD101"/>
  <c r="GH101"/>
  <c r="GL101"/>
  <c r="GP101"/>
  <c r="GT101"/>
  <c r="GX101"/>
  <c r="HB101"/>
  <c r="AP101"/>
  <c r="AX101"/>
  <c r="BF101"/>
  <c r="BN101"/>
  <c r="BV101"/>
  <c r="CD101"/>
  <c r="CL101"/>
  <c r="CV101"/>
  <c r="DD101"/>
  <c r="DL101"/>
  <c r="DT101"/>
  <c r="EB101"/>
  <c r="EJ101"/>
  <c r="ER101"/>
  <c r="EZ101"/>
  <c r="FH101"/>
  <c r="FP101"/>
  <c r="FX101"/>
  <c r="GF101"/>
  <c r="GN101"/>
  <c r="GV101"/>
  <c r="AM101"/>
  <c r="AU101"/>
  <c r="BC101"/>
  <c r="BK101"/>
  <c r="BS101"/>
  <c r="CA101"/>
  <c r="CI101"/>
  <c r="CS101"/>
  <c r="DA101"/>
  <c r="DI101"/>
  <c r="DQ101"/>
  <c r="DY101"/>
  <c r="EG101"/>
  <c r="EO101"/>
  <c r="EW101"/>
  <c r="FE101"/>
  <c r="FM101"/>
  <c r="FU101"/>
  <c r="GC101"/>
  <c r="GK101"/>
  <c r="GS101"/>
  <c r="HA101"/>
  <c r="AL101"/>
  <c r="AT101"/>
  <c r="BB101"/>
  <c r="BJ101"/>
  <c r="BR101"/>
  <c r="BZ101"/>
  <c r="CH101"/>
  <c r="CR101"/>
  <c r="CZ101"/>
  <c r="DH101"/>
  <c r="DP101"/>
  <c r="DX101"/>
  <c r="EF101"/>
  <c r="EN101"/>
  <c r="EV101"/>
  <c r="FD101"/>
  <c r="FL101"/>
  <c r="FT101"/>
  <c r="GB101"/>
  <c r="GJ101"/>
  <c r="GR101"/>
  <c r="GZ101"/>
  <c r="AY101"/>
  <c r="CE101"/>
  <c r="DM101"/>
  <c r="ES101"/>
  <c r="FY101"/>
  <c r="AQ101"/>
  <c r="BW101"/>
  <c r="DE101"/>
  <c r="EK101"/>
  <c r="FQ101"/>
  <c r="GW101"/>
  <c r="BO101"/>
  <c r="CW101"/>
  <c r="EC101"/>
  <c r="FI101"/>
  <c r="GO101"/>
  <c r="DU101"/>
  <c r="CM101"/>
  <c r="BG101"/>
  <c r="GG101"/>
  <c r="FA101"/>
  <c r="CN51"/>
  <c r="CO51"/>
  <c r="AM51"/>
  <c r="AQ51"/>
  <c r="AU51"/>
  <c r="AY51"/>
  <c r="BC51"/>
  <c r="BG51"/>
  <c r="BK51"/>
  <c r="BO51"/>
  <c r="BS51"/>
  <c r="BW51"/>
  <c r="CA51"/>
  <c r="CE51"/>
  <c r="CI51"/>
  <c r="CM51"/>
  <c r="CS51"/>
  <c r="CW51"/>
  <c r="DA51"/>
  <c r="DE51"/>
  <c r="DI51"/>
  <c r="DM51"/>
  <c r="DQ51"/>
  <c r="DU51"/>
  <c r="DY51"/>
  <c r="EC51"/>
  <c r="EG51"/>
  <c r="EK51"/>
  <c r="EO51"/>
  <c r="ES51"/>
  <c r="EW51"/>
  <c r="FA51"/>
  <c r="FE51"/>
  <c r="FI51"/>
  <c r="FM51"/>
  <c r="FQ51"/>
  <c r="FU51"/>
  <c r="FY51"/>
  <c r="GC51"/>
  <c r="GG51"/>
  <c r="GK51"/>
  <c r="GO51"/>
  <c r="GS51"/>
  <c r="GW51"/>
  <c r="HA51"/>
  <c r="AJ51"/>
  <c r="AO51"/>
  <c r="AT51"/>
  <c r="AZ51"/>
  <c r="BE51"/>
  <c r="BJ51"/>
  <c r="BP51"/>
  <c r="BU51"/>
  <c r="BZ51"/>
  <c r="CF51"/>
  <c r="CK51"/>
  <c r="CR51"/>
  <c r="CX51"/>
  <c r="DC51"/>
  <c r="DH51"/>
  <c r="DN51"/>
  <c r="DS51"/>
  <c r="DX51"/>
  <c r="ED51"/>
  <c r="EI51"/>
  <c r="EN51"/>
  <c r="ET51"/>
  <c r="EY51"/>
  <c r="FD51"/>
  <c r="FJ51"/>
  <c r="FO51"/>
  <c r="FT51"/>
  <c r="FZ51"/>
  <c r="GE51"/>
  <c r="GJ51"/>
  <c r="GP51"/>
  <c r="GU51"/>
  <c r="GZ51"/>
  <c r="AN51"/>
  <c r="AS51"/>
  <c r="AX51"/>
  <c r="BD51"/>
  <c r="BI51"/>
  <c r="BN51"/>
  <c r="BT51"/>
  <c r="BY51"/>
  <c r="CD51"/>
  <c r="CJ51"/>
  <c r="CQ51"/>
  <c r="CV51"/>
  <c r="DB51"/>
  <c r="DG51"/>
  <c r="DL51"/>
  <c r="DR51"/>
  <c r="DW51"/>
  <c r="EB51"/>
  <c r="EH51"/>
  <c r="EM51"/>
  <c r="ER51"/>
  <c r="EX51"/>
  <c r="FC51"/>
  <c r="FH51"/>
  <c r="FN51"/>
  <c r="FS51"/>
  <c r="FX51"/>
  <c r="GD51"/>
  <c r="GI51"/>
  <c r="GN51"/>
  <c r="GT51"/>
  <c r="GY51"/>
  <c r="AK51"/>
  <c r="AV51"/>
  <c r="BF51"/>
  <c r="BQ51"/>
  <c r="CB51"/>
  <c r="CL51"/>
  <c r="CY51"/>
  <c r="DJ51"/>
  <c r="DT51"/>
  <c r="EE51"/>
  <c r="EP51"/>
  <c r="EZ51"/>
  <c r="FK51"/>
  <c r="FV51"/>
  <c r="GF51"/>
  <c r="GQ51"/>
  <c r="HB51"/>
  <c r="AR51"/>
  <c r="BB51"/>
  <c r="BM51"/>
  <c r="BX51"/>
  <c r="CH51"/>
  <c r="CU51"/>
  <c r="DF51"/>
  <c r="DP51"/>
  <c r="EA51"/>
  <c r="EL51"/>
  <c r="EV51"/>
  <c r="FG51"/>
  <c r="FR51"/>
  <c r="GB51"/>
  <c r="GM51"/>
  <c r="GX51"/>
  <c r="AP51"/>
  <c r="BA51"/>
  <c r="BL51"/>
  <c r="BV51"/>
  <c r="CG51"/>
  <c r="CT51"/>
  <c r="DD51"/>
  <c r="DO51"/>
  <c r="DZ51"/>
  <c r="EJ51"/>
  <c r="EU51"/>
  <c r="FF51"/>
  <c r="FP51"/>
  <c r="GA51"/>
  <c r="GL51"/>
  <c r="GV51"/>
  <c r="BR51"/>
  <c r="DK51"/>
  <c r="FB51"/>
  <c r="GR51"/>
  <c r="BH51"/>
  <c r="CZ51"/>
  <c r="EQ51"/>
  <c r="GH51"/>
  <c r="AW51"/>
  <c r="CP51"/>
  <c r="EF51"/>
  <c r="FW51"/>
  <c r="FL51"/>
  <c r="DV51"/>
  <c r="CC51"/>
  <c r="AL51"/>
  <c r="HC51"/>
  <c r="CO667"/>
  <c r="CN667"/>
  <c r="AK667"/>
  <c r="AO667"/>
  <c r="AS667"/>
  <c r="AW667"/>
  <c r="BA667"/>
  <c r="BE667"/>
  <c r="BI667"/>
  <c r="BM667"/>
  <c r="BQ667"/>
  <c r="BU667"/>
  <c r="BY667"/>
  <c r="CC667"/>
  <c r="CG667"/>
  <c r="CK667"/>
  <c r="CQ667"/>
  <c r="CU667"/>
  <c r="CY667"/>
  <c r="DC667"/>
  <c r="DG667"/>
  <c r="DK667"/>
  <c r="DO667"/>
  <c r="DS667"/>
  <c r="DW667"/>
  <c r="EA667"/>
  <c r="EE667"/>
  <c r="EI667"/>
  <c r="EM667"/>
  <c r="EQ667"/>
  <c r="EU667"/>
  <c r="EY667"/>
  <c r="FC667"/>
  <c r="FG667"/>
  <c r="FK667"/>
  <c r="FO667"/>
  <c r="FS667"/>
  <c r="FW667"/>
  <c r="GA667"/>
  <c r="GE667"/>
  <c r="GI667"/>
  <c r="GM667"/>
  <c r="GQ667"/>
  <c r="GU667"/>
  <c r="GY667"/>
  <c r="HC667"/>
  <c r="AJ667"/>
  <c r="AP667"/>
  <c r="AU667"/>
  <c r="AZ667"/>
  <c r="BF667"/>
  <c r="BK667"/>
  <c r="BP667"/>
  <c r="BV667"/>
  <c r="CA667"/>
  <c r="CF667"/>
  <c r="CL667"/>
  <c r="CS667"/>
  <c r="CX667"/>
  <c r="DD667"/>
  <c r="DI667"/>
  <c r="DN667"/>
  <c r="DT667"/>
  <c r="DY667"/>
  <c r="ED667"/>
  <c r="EJ667"/>
  <c r="EO667"/>
  <c r="ET667"/>
  <c r="EZ667"/>
  <c r="FE667"/>
  <c r="FJ667"/>
  <c r="FP667"/>
  <c r="FU667"/>
  <c r="FZ667"/>
  <c r="AN667"/>
  <c r="AT667"/>
  <c r="AY667"/>
  <c r="BD667"/>
  <c r="BJ667"/>
  <c r="BO667"/>
  <c r="BT667"/>
  <c r="BZ667"/>
  <c r="CE667"/>
  <c r="CJ667"/>
  <c r="CR667"/>
  <c r="CW667"/>
  <c r="DB667"/>
  <c r="DH667"/>
  <c r="DM667"/>
  <c r="DR667"/>
  <c r="DX667"/>
  <c r="EC667"/>
  <c r="EH667"/>
  <c r="EN667"/>
  <c r="ES667"/>
  <c r="EX667"/>
  <c r="FD667"/>
  <c r="FI667"/>
  <c r="FN667"/>
  <c r="FT667"/>
  <c r="FY667"/>
  <c r="GD667"/>
  <c r="GJ667"/>
  <c r="GO667"/>
  <c r="GT667"/>
  <c r="GZ667"/>
  <c r="AM667"/>
  <c r="AR667"/>
  <c r="AX667"/>
  <c r="BC667"/>
  <c r="BH667"/>
  <c r="BN667"/>
  <c r="BS667"/>
  <c r="BX667"/>
  <c r="CD667"/>
  <c r="CI667"/>
  <c r="CP667"/>
  <c r="CV667"/>
  <c r="DA667"/>
  <c r="DF667"/>
  <c r="DL667"/>
  <c r="DQ667"/>
  <c r="DV667"/>
  <c r="EB667"/>
  <c r="EG667"/>
  <c r="EL667"/>
  <c r="ER667"/>
  <c r="EW667"/>
  <c r="FB667"/>
  <c r="FH667"/>
  <c r="FM667"/>
  <c r="FR667"/>
  <c r="FX667"/>
  <c r="GC667"/>
  <c r="GH667"/>
  <c r="GN667"/>
  <c r="GS667"/>
  <c r="GX667"/>
  <c r="AV667"/>
  <c r="BR667"/>
  <c r="CM667"/>
  <c r="DJ667"/>
  <c r="EF667"/>
  <c r="FA667"/>
  <c r="FV667"/>
  <c r="GK667"/>
  <c r="GV667"/>
  <c r="AQ667"/>
  <c r="BL667"/>
  <c r="CH667"/>
  <c r="DE667"/>
  <c r="DZ667"/>
  <c r="EV667"/>
  <c r="FQ667"/>
  <c r="GG667"/>
  <c r="GR667"/>
  <c r="HB667"/>
  <c r="BB667"/>
  <c r="BW667"/>
  <c r="CT667"/>
  <c r="DP667"/>
  <c r="EK667"/>
  <c r="FF667"/>
  <c r="GB667"/>
  <c r="GL667"/>
  <c r="GW667"/>
  <c r="BG667"/>
  <c r="EP667"/>
  <c r="HA667"/>
  <c r="AL667"/>
  <c r="DU667"/>
  <c r="GP667"/>
  <c r="CZ667"/>
  <c r="GF667"/>
  <c r="FL667"/>
  <c r="CB667"/>
  <c r="CO582"/>
  <c r="CN582"/>
  <c r="AM582"/>
  <c r="AQ582"/>
  <c r="AU582"/>
  <c r="AY582"/>
  <c r="BC582"/>
  <c r="BG582"/>
  <c r="BK582"/>
  <c r="BO582"/>
  <c r="BS582"/>
  <c r="BW582"/>
  <c r="CA582"/>
  <c r="CE582"/>
  <c r="CI582"/>
  <c r="CM582"/>
  <c r="CS582"/>
  <c r="CW582"/>
  <c r="DA582"/>
  <c r="DE582"/>
  <c r="DI582"/>
  <c r="DM582"/>
  <c r="DQ582"/>
  <c r="DU582"/>
  <c r="DY582"/>
  <c r="EC582"/>
  <c r="EG582"/>
  <c r="EK582"/>
  <c r="EO582"/>
  <c r="ES582"/>
  <c r="EW582"/>
  <c r="FA582"/>
  <c r="FE582"/>
  <c r="FI582"/>
  <c r="FM582"/>
  <c r="FQ582"/>
  <c r="FU582"/>
  <c r="FY582"/>
  <c r="GC582"/>
  <c r="GG582"/>
  <c r="GK582"/>
  <c r="GO582"/>
  <c r="GS582"/>
  <c r="GW582"/>
  <c r="HA582"/>
  <c r="AL582"/>
  <c r="AP582"/>
  <c r="AT582"/>
  <c r="AX582"/>
  <c r="BB582"/>
  <c r="BF582"/>
  <c r="BJ582"/>
  <c r="BN582"/>
  <c r="BR582"/>
  <c r="BV582"/>
  <c r="BZ582"/>
  <c r="CD582"/>
  <c r="CH582"/>
  <c r="CL582"/>
  <c r="CR582"/>
  <c r="CV582"/>
  <c r="CZ582"/>
  <c r="DD582"/>
  <c r="DH582"/>
  <c r="DL582"/>
  <c r="DP582"/>
  <c r="DT582"/>
  <c r="DX582"/>
  <c r="EB582"/>
  <c r="EF582"/>
  <c r="EJ582"/>
  <c r="EN582"/>
  <c r="ER582"/>
  <c r="EV582"/>
  <c r="EZ582"/>
  <c r="FD582"/>
  <c r="FH582"/>
  <c r="FL582"/>
  <c r="FP582"/>
  <c r="FT582"/>
  <c r="FX582"/>
  <c r="GB582"/>
  <c r="GF582"/>
  <c r="GJ582"/>
  <c r="GN582"/>
  <c r="GR582"/>
  <c r="GV582"/>
  <c r="GZ582"/>
  <c r="AN582"/>
  <c r="AV582"/>
  <c r="BD582"/>
  <c r="BL582"/>
  <c r="BT582"/>
  <c r="CB582"/>
  <c r="CJ582"/>
  <c r="CT582"/>
  <c r="DB582"/>
  <c r="DJ582"/>
  <c r="DR582"/>
  <c r="DZ582"/>
  <c r="EH582"/>
  <c r="EP582"/>
  <c r="EX582"/>
  <c r="FF582"/>
  <c r="FN582"/>
  <c r="FV582"/>
  <c r="GD582"/>
  <c r="GL582"/>
  <c r="GT582"/>
  <c r="HB582"/>
  <c r="AK582"/>
  <c r="AS582"/>
  <c r="BA582"/>
  <c r="BI582"/>
  <c r="BQ582"/>
  <c r="BY582"/>
  <c r="CG582"/>
  <c r="CQ582"/>
  <c r="CY582"/>
  <c r="DG582"/>
  <c r="DO582"/>
  <c r="DW582"/>
  <c r="EE582"/>
  <c r="EM582"/>
  <c r="EU582"/>
  <c r="FC582"/>
  <c r="FK582"/>
  <c r="FS582"/>
  <c r="GA582"/>
  <c r="GI582"/>
  <c r="GQ582"/>
  <c r="GY582"/>
  <c r="AJ582"/>
  <c r="AR582"/>
  <c r="AZ582"/>
  <c r="BH582"/>
  <c r="BP582"/>
  <c r="BX582"/>
  <c r="CF582"/>
  <c r="CP582"/>
  <c r="CX582"/>
  <c r="DF582"/>
  <c r="DN582"/>
  <c r="DV582"/>
  <c r="ED582"/>
  <c r="EL582"/>
  <c r="ET582"/>
  <c r="FB582"/>
  <c r="FJ582"/>
  <c r="FR582"/>
  <c r="FZ582"/>
  <c r="GH582"/>
  <c r="GP582"/>
  <c r="GX582"/>
  <c r="BM582"/>
  <c r="CU582"/>
  <c r="EA582"/>
  <c r="FG582"/>
  <c r="GM582"/>
  <c r="BE582"/>
  <c r="CK582"/>
  <c r="DS582"/>
  <c r="EY582"/>
  <c r="GE582"/>
  <c r="AO582"/>
  <c r="BU582"/>
  <c r="DC582"/>
  <c r="EI582"/>
  <c r="FO582"/>
  <c r="GU582"/>
  <c r="CC582"/>
  <c r="HC582"/>
  <c r="AW582"/>
  <c r="FW582"/>
  <c r="EQ582"/>
  <c r="DK582"/>
  <c r="CO523"/>
  <c r="CN523"/>
  <c r="BH523"/>
  <c r="CJ523"/>
  <c r="DF523"/>
  <c r="AM523"/>
  <c r="AQ523"/>
  <c r="AU523"/>
  <c r="AY523"/>
  <c r="BC523"/>
  <c r="BG523"/>
  <c r="BK523"/>
  <c r="BO523"/>
  <c r="BS523"/>
  <c r="BW523"/>
  <c r="CA523"/>
  <c r="CE523"/>
  <c r="CI523"/>
  <c r="CM523"/>
  <c r="CS523"/>
  <c r="CW523"/>
  <c r="DA523"/>
  <c r="DE523"/>
  <c r="DI523"/>
  <c r="DM523"/>
  <c r="DQ523"/>
  <c r="DU523"/>
  <c r="DY523"/>
  <c r="EC523"/>
  <c r="EG523"/>
  <c r="EK523"/>
  <c r="EO523"/>
  <c r="ES523"/>
  <c r="EW523"/>
  <c r="FA523"/>
  <c r="FE523"/>
  <c r="FI523"/>
  <c r="FM523"/>
  <c r="FQ523"/>
  <c r="FU523"/>
  <c r="FY523"/>
  <c r="GC523"/>
  <c r="GG523"/>
  <c r="GK523"/>
  <c r="GO523"/>
  <c r="GS523"/>
  <c r="GW523"/>
  <c r="HA523"/>
  <c r="AN523"/>
  <c r="AZ523"/>
  <c r="BP523"/>
  <c r="CB523"/>
  <c r="CT523"/>
  <c r="DJ523"/>
  <c r="DV523"/>
  <c r="EH523"/>
  <c r="ET523"/>
  <c r="FB523"/>
  <c r="FN523"/>
  <c r="FV523"/>
  <c r="GH523"/>
  <c r="GT523"/>
  <c r="AL523"/>
  <c r="AP523"/>
  <c r="AT523"/>
  <c r="AX523"/>
  <c r="BB523"/>
  <c r="BF523"/>
  <c r="BJ523"/>
  <c r="BN523"/>
  <c r="BR523"/>
  <c r="BV523"/>
  <c r="BZ523"/>
  <c r="CD523"/>
  <c r="CH523"/>
  <c r="CL523"/>
  <c r="CR523"/>
  <c r="CV523"/>
  <c r="CZ523"/>
  <c r="DD523"/>
  <c r="DH523"/>
  <c r="DL523"/>
  <c r="DP523"/>
  <c r="DT523"/>
  <c r="DX523"/>
  <c r="EB523"/>
  <c r="EF523"/>
  <c r="EJ523"/>
  <c r="EN523"/>
  <c r="ER523"/>
  <c r="EV523"/>
  <c r="EZ523"/>
  <c r="FD523"/>
  <c r="FH523"/>
  <c r="FL523"/>
  <c r="FP523"/>
  <c r="FT523"/>
  <c r="FX523"/>
  <c r="GB523"/>
  <c r="GF523"/>
  <c r="GJ523"/>
  <c r="GN523"/>
  <c r="GR523"/>
  <c r="GV523"/>
  <c r="GZ523"/>
  <c r="AJ523"/>
  <c r="AV523"/>
  <c r="BL523"/>
  <c r="BX523"/>
  <c r="CP523"/>
  <c r="DB523"/>
  <c r="DR523"/>
  <c r="DZ523"/>
  <c r="EL523"/>
  <c r="FF523"/>
  <c r="FR523"/>
  <c r="GD523"/>
  <c r="GP523"/>
  <c r="GX523"/>
  <c r="AK523"/>
  <c r="AO523"/>
  <c r="AS523"/>
  <c r="AW523"/>
  <c r="BA523"/>
  <c r="BE523"/>
  <c r="BI523"/>
  <c r="BM523"/>
  <c r="BQ523"/>
  <c r="BU523"/>
  <c r="BY523"/>
  <c r="CC523"/>
  <c r="CG523"/>
  <c r="CK523"/>
  <c r="CQ523"/>
  <c r="CU523"/>
  <c r="CY523"/>
  <c r="DC523"/>
  <c r="DG523"/>
  <c r="DK523"/>
  <c r="DO523"/>
  <c r="DS523"/>
  <c r="DW523"/>
  <c r="EA523"/>
  <c r="EE523"/>
  <c r="EI523"/>
  <c r="EM523"/>
  <c r="EQ523"/>
  <c r="EU523"/>
  <c r="EY523"/>
  <c r="FC523"/>
  <c r="FG523"/>
  <c r="FK523"/>
  <c r="FO523"/>
  <c r="FS523"/>
  <c r="FW523"/>
  <c r="GA523"/>
  <c r="GE523"/>
  <c r="GI523"/>
  <c r="GM523"/>
  <c r="GQ523"/>
  <c r="GU523"/>
  <c r="GY523"/>
  <c r="HC523"/>
  <c r="AR523"/>
  <c r="BD523"/>
  <c r="BT523"/>
  <c r="CF523"/>
  <c r="CX523"/>
  <c r="DN523"/>
  <c r="ED523"/>
  <c r="EP523"/>
  <c r="EX523"/>
  <c r="FJ523"/>
  <c r="FZ523"/>
  <c r="GL523"/>
  <c r="HB523"/>
  <c r="CO406"/>
  <c r="CN406"/>
  <c r="AK406"/>
  <c r="AO406"/>
  <c r="AS406"/>
  <c r="AW406"/>
  <c r="BA406"/>
  <c r="BE406"/>
  <c r="BI406"/>
  <c r="BM406"/>
  <c r="BQ406"/>
  <c r="BU406"/>
  <c r="BY406"/>
  <c r="CC406"/>
  <c r="CG406"/>
  <c r="CK406"/>
  <c r="CQ406"/>
  <c r="CU406"/>
  <c r="CY406"/>
  <c r="DC406"/>
  <c r="DG406"/>
  <c r="DK406"/>
  <c r="DO406"/>
  <c r="DS406"/>
  <c r="DW406"/>
  <c r="EA406"/>
  <c r="EE406"/>
  <c r="EI406"/>
  <c r="EM406"/>
  <c r="EQ406"/>
  <c r="EU406"/>
  <c r="EY406"/>
  <c r="FC406"/>
  <c r="FG406"/>
  <c r="FK406"/>
  <c r="FO406"/>
  <c r="FS406"/>
  <c r="FW406"/>
  <c r="GA406"/>
  <c r="GE406"/>
  <c r="GI406"/>
  <c r="GM406"/>
  <c r="GQ406"/>
  <c r="GU406"/>
  <c r="GY406"/>
  <c r="HC406"/>
  <c r="AJ406"/>
  <c r="AN406"/>
  <c r="AR406"/>
  <c r="AV406"/>
  <c r="AZ406"/>
  <c r="BD406"/>
  <c r="BH406"/>
  <c r="BL406"/>
  <c r="BP406"/>
  <c r="BT406"/>
  <c r="BX406"/>
  <c r="CB406"/>
  <c r="CF406"/>
  <c r="CJ406"/>
  <c r="CP406"/>
  <c r="CT406"/>
  <c r="CX406"/>
  <c r="DB406"/>
  <c r="DF406"/>
  <c r="DJ406"/>
  <c r="DN406"/>
  <c r="DR406"/>
  <c r="DV406"/>
  <c r="DZ406"/>
  <c r="ED406"/>
  <c r="EH406"/>
  <c r="EL406"/>
  <c r="EP406"/>
  <c r="ET406"/>
  <c r="EX406"/>
  <c r="FB406"/>
  <c r="FF406"/>
  <c r="FJ406"/>
  <c r="FN406"/>
  <c r="FR406"/>
  <c r="FV406"/>
  <c r="FZ406"/>
  <c r="GD406"/>
  <c r="GH406"/>
  <c r="GL406"/>
  <c r="GP406"/>
  <c r="GT406"/>
  <c r="GX406"/>
  <c r="HB406"/>
  <c r="AP406"/>
  <c r="AX406"/>
  <c r="BF406"/>
  <c r="BN406"/>
  <c r="BV406"/>
  <c r="CD406"/>
  <c r="CL406"/>
  <c r="CV406"/>
  <c r="DD406"/>
  <c r="DL406"/>
  <c r="DT406"/>
  <c r="EB406"/>
  <c r="EJ406"/>
  <c r="ER406"/>
  <c r="EZ406"/>
  <c r="FH406"/>
  <c r="FP406"/>
  <c r="FX406"/>
  <c r="GF406"/>
  <c r="GN406"/>
  <c r="GV406"/>
  <c r="AM406"/>
  <c r="AU406"/>
  <c r="BC406"/>
  <c r="BK406"/>
  <c r="BS406"/>
  <c r="CA406"/>
  <c r="CI406"/>
  <c r="CS406"/>
  <c r="DA406"/>
  <c r="DI406"/>
  <c r="DQ406"/>
  <c r="DY406"/>
  <c r="EG406"/>
  <c r="EO406"/>
  <c r="EW406"/>
  <c r="FE406"/>
  <c r="FM406"/>
  <c r="FU406"/>
  <c r="GC406"/>
  <c r="GK406"/>
  <c r="GS406"/>
  <c r="HA406"/>
  <c r="AQ406"/>
  <c r="AY406"/>
  <c r="BG406"/>
  <c r="BO406"/>
  <c r="BW406"/>
  <c r="CE406"/>
  <c r="CM406"/>
  <c r="CW406"/>
  <c r="DE406"/>
  <c r="DM406"/>
  <c r="DU406"/>
  <c r="EC406"/>
  <c r="EK406"/>
  <c r="ES406"/>
  <c r="FA406"/>
  <c r="FI406"/>
  <c r="FQ406"/>
  <c r="FY406"/>
  <c r="GG406"/>
  <c r="GO406"/>
  <c r="GW406"/>
  <c r="AL406"/>
  <c r="BR406"/>
  <c r="CZ406"/>
  <c r="EF406"/>
  <c r="FL406"/>
  <c r="GR406"/>
  <c r="BJ406"/>
  <c r="CR406"/>
  <c r="DX406"/>
  <c r="FD406"/>
  <c r="GJ406"/>
  <c r="BB406"/>
  <c r="CH406"/>
  <c r="DP406"/>
  <c r="EV406"/>
  <c r="GB406"/>
  <c r="AT406"/>
  <c r="BZ406"/>
  <c r="DH406"/>
  <c r="EN406"/>
  <c r="FT406"/>
  <c r="GZ406"/>
  <c r="CO364"/>
  <c r="CN364"/>
  <c r="AK364"/>
  <c r="AO364"/>
  <c r="AS364"/>
  <c r="AW364"/>
  <c r="BA364"/>
  <c r="BE364"/>
  <c r="BI364"/>
  <c r="BM364"/>
  <c r="BQ364"/>
  <c r="BU364"/>
  <c r="BY364"/>
  <c r="CC364"/>
  <c r="CG364"/>
  <c r="CK364"/>
  <c r="CQ364"/>
  <c r="CU364"/>
  <c r="CY364"/>
  <c r="DC364"/>
  <c r="DG364"/>
  <c r="DK364"/>
  <c r="DO364"/>
  <c r="DS364"/>
  <c r="DW364"/>
  <c r="EA364"/>
  <c r="EE364"/>
  <c r="EI364"/>
  <c r="EM364"/>
  <c r="EQ364"/>
  <c r="EU364"/>
  <c r="EY364"/>
  <c r="FC364"/>
  <c r="FG364"/>
  <c r="FK364"/>
  <c r="FO364"/>
  <c r="FS364"/>
  <c r="FW364"/>
  <c r="GA364"/>
  <c r="GE364"/>
  <c r="GI364"/>
  <c r="GM364"/>
  <c r="GQ364"/>
  <c r="GU364"/>
  <c r="GY364"/>
  <c r="HC364"/>
  <c r="AJ364"/>
  <c r="AN364"/>
  <c r="AR364"/>
  <c r="AV364"/>
  <c r="AZ364"/>
  <c r="BD364"/>
  <c r="BH364"/>
  <c r="BL364"/>
  <c r="BP364"/>
  <c r="BT364"/>
  <c r="BX364"/>
  <c r="CB364"/>
  <c r="CF364"/>
  <c r="CJ364"/>
  <c r="CP364"/>
  <c r="CT364"/>
  <c r="CX364"/>
  <c r="DB364"/>
  <c r="DF364"/>
  <c r="DJ364"/>
  <c r="DN364"/>
  <c r="DR364"/>
  <c r="DV364"/>
  <c r="DZ364"/>
  <c r="ED364"/>
  <c r="EH364"/>
  <c r="EL364"/>
  <c r="EP364"/>
  <c r="ET364"/>
  <c r="EX364"/>
  <c r="FB364"/>
  <c r="FF364"/>
  <c r="FJ364"/>
  <c r="FN364"/>
  <c r="FR364"/>
  <c r="FV364"/>
  <c r="FZ364"/>
  <c r="GD364"/>
  <c r="GH364"/>
  <c r="GL364"/>
  <c r="GP364"/>
  <c r="GT364"/>
  <c r="GX364"/>
  <c r="HB364"/>
  <c r="AP364"/>
  <c r="AX364"/>
  <c r="BF364"/>
  <c r="BN364"/>
  <c r="BV364"/>
  <c r="CD364"/>
  <c r="CL364"/>
  <c r="CV364"/>
  <c r="DD364"/>
  <c r="DL364"/>
  <c r="DT364"/>
  <c r="EB364"/>
  <c r="EJ364"/>
  <c r="ER364"/>
  <c r="EZ364"/>
  <c r="FH364"/>
  <c r="FP364"/>
  <c r="FX364"/>
  <c r="GF364"/>
  <c r="GN364"/>
  <c r="GV364"/>
  <c r="AM364"/>
  <c r="AU364"/>
  <c r="BC364"/>
  <c r="BK364"/>
  <c r="BS364"/>
  <c r="CA364"/>
  <c r="CI364"/>
  <c r="CS364"/>
  <c r="DA364"/>
  <c r="DI364"/>
  <c r="DQ364"/>
  <c r="DY364"/>
  <c r="EG364"/>
  <c r="EO364"/>
  <c r="EW364"/>
  <c r="FE364"/>
  <c r="FM364"/>
  <c r="FU364"/>
  <c r="GC364"/>
  <c r="GK364"/>
  <c r="GS364"/>
  <c r="HA364"/>
  <c r="AL364"/>
  <c r="AT364"/>
  <c r="BB364"/>
  <c r="BJ364"/>
  <c r="BR364"/>
  <c r="BZ364"/>
  <c r="CH364"/>
  <c r="CR364"/>
  <c r="CZ364"/>
  <c r="DH364"/>
  <c r="DP364"/>
  <c r="DX364"/>
  <c r="EF364"/>
  <c r="EN364"/>
  <c r="EV364"/>
  <c r="FD364"/>
  <c r="FL364"/>
  <c r="FT364"/>
  <c r="GB364"/>
  <c r="GJ364"/>
  <c r="GR364"/>
  <c r="GZ364"/>
  <c r="AQ364"/>
  <c r="AY364"/>
  <c r="BG364"/>
  <c r="BO364"/>
  <c r="BW364"/>
  <c r="CE364"/>
  <c r="CM364"/>
  <c r="CW364"/>
  <c r="DE364"/>
  <c r="DM364"/>
  <c r="DU364"/>
  <c r="EC364"/>
  <c r="EK364"/>
  <c r="ES364"/>
  <c r="FA364"/>
  <c r="FI364"/>
  <c r="FQ364"/>
  <c r="FY364"/>
  <c r="GG364"/>
  <c r="GO364"/>
  <c r="GW364"/>
  <c r="CO317"/>
  <c r="CN317"/>
  <c r="AK317"/>
  <c r="AO317"/>
  <c r="AS317"/>
  <c r="AW317"/>
  <c r="BA317"/>
  <c r="BE317"/>
  <c r="BI317"/>
  <c r="BM317"/>
  <c r="BQ317"/>
  <c r="BU317"/>
  <c r="BY317"/>
  <c r="CC317"/>
  <c r="CG317"/>
  <c r="CK317"/>
  <c r="CQ317"/>
  <c r="CU317"/>
  <c r="CY317"/>
  <c r="DC317"/>
  <c r="DG317"/>
  <c r="DK317"/>
  <c r="DO317"/>
  <c r="DS317"/>
  <c r="DW317"/>
  <c r="EA317"/>
  <c r="EE317"/>
  <c r="EI317"/>
  <c r="EM317"/>
  <c r="EQ317"/>
  <c r="EU317"/>
  <c r="EY317"/>
  <c r="FC317"/>
  <c r="FG317"/>
  <c r="FK317"/>
  <c r="FO317"/>
  <c r="FS317"/>
  <c r="FW317"/>
  <c r="GA317"/>
  <c r="GE317"/>
  <c r="GI317"/>
  <c r="GM317"/>
  <c r="GQ317"/>
  <c r="GU317"/>
  <c r="GY317"/>
  <c r="HC317"/>
  <c r="AJ317"/>
  <c r="AN317"/>
  <c r="AR317"/>
  <c r="AV317"/>
  <c r="AZ317"/>
  <c r="BD317"/>
  <c r="BH317"/>
  <c r="BL317"/>
  <c r="BP317"/>
  <c r="BT317"/>
  <c r="BX317"/>
  <c r="CB317"/>
  <c r="CF317"/>
  <c r="CJ317"/>
  <c r="CP317"/>
  <c r="CT317"/>
  <c r="CX317"/>
  <c r="DB317"/>
  <c r="DF317"/>
  <c r="DJ317"/>
  <c r="DN317"/>
  <c r="DR317"/>
  <c r="DV317"/>
  <c r="DZ317"/>
  <c r="ED317"/>
  <c r="EH317"/>
  <c r="EL317"/>
  <c r="EP317"/>
  <c r="ET317"/>
  <c r="EX317"/>
  <c r="FB317"/>
  <c r="FF317"/>
  <c r="FJ317"/>
  <c r="FN317"/>
  <c r="FR317"/>
  <c r="FV317"/>
  <c r="FZ317"/>
  <c r="GD317"/>
  <c r="GH317"/>
  <c r="GL317"/>
  <c r="GP317"/>
  <c r="GT317"/>
  <c r="GX317"/>
  <c r="HB317"/>
  <c r="AP317"/>
  <c r="AX317"/>
  <c r="BF317"/>
  <c r="BN317"/>
  <c r="BV317"/>
  <c r="CD317"/>
  <c r="CL317"/>
  <c r="CV317"/>
  <c r="DD317"/>
  <c r="DL317"/>
  <c r="DT317"/>
  <c r="EB317"/>
  <c r="EJ317"/>
  <c r="ER317"/>
  <c r="EZ317"/>
  <c r="FH317"/>
  <c r="FP317"/>
  <c r="FX317"/>
  <c r="GF317"/>
  <c r="GN317"/>
  <c r="GV317"/>
  <c r="AM317"/>
  <c r="AU317"/>
  <c r="BC317"/>
  <c r="BK317"/>
  <c r="BS317"/>
  <c r="CA317"/>
  <c r="CI317"/>
  <c r="CS317"/>
  <c r="DA317"/>
  <c r="DI317"/>
  <c r="DQ317"/>
  <c r="DY317"/>
  <c r="EG317"/>
  <c r="EO317"/>
  <c r="EW317"/>
  <c r="FE317"/>
  <c r="FM317"/>
  <c r="FU317"/>
  <c r="GC317"/>
  <c r="GK317"/>
  <c r="GS317"/>
  <c r="HA317"/>
  <c r="AL317"/>
  <c r="AT317"/>
  <c r="BB317"/>
  <c r="BJ317"/>
  <c r="BR317"/>
  <c r="BZ317"/>
  <c r="CH317"/>
  <c r="CR317"/>
  <c r="CZ317"/>
  <c r="DH317"/>
  <c r="DP317"/>
  <c r="DX317"/>
  <c r="EF317"/>
  <c r="EN317"/>
  <c r="EV317"/>
  <c r="FD317"/>
  <c r="FL317"/>
  <c r="FT317"/>
  <c r="GB317"/>
  <c r="GJ317"/>
  <c r="GR317"/>
  <c r="GZ317"/>
  <c r="AQ317"/>
  <c r="BW317"/>
  <c r="DE317"/>
  <c r="EK317"/>
  <c r="FQ317"/>
  <c r="GW317"/>
  <c r="BO317"/>
  <c r="CW317"/>
  <c r="EC317"/>
  <c r="FI317"/>
  <c r="GO317"/>
  <c r="BG317"/>
  <c r="CM317"/>
  <c r="DU317"/>
  <c r="FA317"/>
  <c r="GG317"/>
  <c r="AY317"/>
  <c r="CE317"/>
  <c r="DM317"/>
  <c r="ES317"/>
  <c r="FY317"/>
  <c r="CO269"/>
  <c r="CN269"/>
  <c r="AL269"/>
  <c r="AP269"/>
  <c r="AT269"/>
  <c r="AX269"/>
  <c r="BB269"/>
  <c r="BF269"/>
  <c r="BJ269"/>
  <c r="BN269"/>
  <c r="BR269"/>
  <c r="BV269"/>
  <c r="BZ269"/>
  <c r="CD269"/>
  <c r="CH269"/>
  <c r="CL269"/>
  <c r="CR269"/>
  <c r="CV269"/>
  <c r="CZ269"/>
  <c r="DD269"/>
  <c r="DH269"/>
  <c r="DL269"/>
  <c r="DP269"/>
  <c r="DT269"/>
  <c r="DX269"/>
  <c r="EB269"/>
  <c r="EF269"/>
  <c r="EJ269"/>
  <c r="EN269"/>
  <c r="ER269"/>
  <c r="EV269"/>
  <c r="EZ269"/>
  <c r="FD269"/>
  <c r="FH269"/>
  <c r="FL269"/>
  <c r="FP269"/>
  <c r="FT269"/>
  <c r="FX269"/>
  <c r="GB269"/>
  <c r="GF269"/>
  <c r="GJ269"/>
  <c r="GN269"/>
  <c r="GR269"/>
  <c r="GV269"/>
  <c r="GZ269"/>
  <c r="AM269"/>
  <c r="AR269"/>
  <c r="AW269"/>
  <c r="BC269"/>
  <c r="BH269"/>
  <c r="BM269"/>
  <c r="BS269"/>
  <c r="BX269"/>
  <c r="CC269"/>
  <c r="CI269"/>
  <c r="CP269"/>
  <c r="CU269"/>
  <c r="DA269"/>
  <c r="DF269"/>
  <c r="DK269"/>
  <c r="DQ269"/>
  <c r="DV269"/>
  <c r="EA269"/>
  <c r="EG269"/>
  <c r="EL269"/>
  <c r="EQ269"/>
  <c r="EW269"/>
  <c r="FB269"/>
  <c r="FG269"/>
  <c r="FM269"/>
  <c r="FR269"/>
  <c r="FW269"/>
  <c r="GC269"/>
  <c r="GH269"/>
  <c r="GM269"/>
  <c r="GS269"/>
  <c r="GX269"/>
  <c r="HC269"/>
  <c r="AK269"/>
  <c r="AQ269"/>
  <c r="AV269"/>
  <c r="BA269"/>
  <c r="BG269"/>
  <c r="BL269"/>
  <c r="BQ269"/>
  <c r="BW269"/>
  <c r="CB269"/>
  <c r="CG269"/>
  <c r="CM269"/>
  <c r="CT269"/>
  <c r="CY269"/>
  <c r="DE269"/>
  <c r="DJ269"/>
  <c r="DO269"/>
  <c r="DU269"/>
  <c r="DZ269"/>
  <c r="EE269"/>
  <c r="EK269"/>
  <c r="EP269"/>
  <c r="EU269"/>
  <c r="FA269"/>
  <c r="FF269"/>
  <c r="FK269"/>
  <c r="FQ269"/>
  <c r="FV269"/>
  <c r="GA269"/>
  <c r="GG269"/>
  <c r="GL269"/>
  <c r="GQ269"/>
  <c r="GW269"/>
  <c r="HB269"/>
  <c r="AJ269"/>
  <c r="AO269"/>
  <c r="AU269"/>
  <c r="AZ269"/>
  <c r="BE269"/>
  <c r="BK269"/>
  <c r="BP269"/>
  <c r="BU269"/>
  <c r="CA269"/>
  <c r="CF269"/>
  <c r="CK269"/>
  <c r="CS269"/>
  <c r="CX269"/>
  <c r="DC269"/>
  <c r="DI269"/>
  <c r="DN269"/>
  <c r="DS269"/>
  <c r="DY269"/>
  <c r="ED269"/>
  <c r="EI269"/>
  <c r="EO269"/>
  <c r="ET269"/>
  <c r="EY269"/>
  <c r="FE269"/>
  <c r="FJ269"/>
  <c r="FO269"/>
  <c r="FU269"/>
  <c r="FZ269"/>
  <c r="GE269"/>
  <c r="GK269"/>
  <c r="GP269"/>
  <c r="GU269"/>
  <c r="HA269"/>
  <c r="AY269"/>
  <c r="BT269"/>
  <c r="CQ269"/>
  <c r="DM269"/>
  <c r="EH269"/>
  <c r="FC269"/>
  <c r="FY269"/>
  <c r="GT269"/>
  <c r="AS269"/>
  <c r="BO269"/>
  <c r="CJ269"/>
  <c r="DG269"/>
  <c r="EC269"/>
  <c r="EX269"/>
  <c r="FS269"/>
  <c r="GO269"/>
  <c r="AN269"/>
  <c r="BI269"/>
  <c r="CE269"/>
  <c r="DB269"/>
  <c r="DW269"/>
  <c r="ES269"/>
  <c r="FN269"/>
  <c r="GI269"/>
  <c r="DR269"/>
  <c r="GY269"/>
  <c r="CW269"/>
  <c r="GD269"/>
  <c r="BY269"/>
  <c r="FI269"/>
  <c r="BD269"/>
  <c r="EM269"/>
  <c r="CO139"/>
  <c r="CN139"/>
  <c r="AM139"/>
  <c r="AQ139"/>
  <c r="AU139"/>
  <c r="AY139"/>
  <c r="BC139"/>
  <c r="BG139"/>
  <c r="BK139"/>
  <c r="BO139"/>
  <c r="BS139"/>
  <c r="BW139"/>
  <c r="CA139"/>
  <c r="CE139"/>
  <c r="CI139"/>
  <c r="CM139"/>
  <c r="CS139"/>
  <c r="CW139"/>
  <c r="DA139"/>
  <c r="DE139"/>
  <c r="DI139"/>
  <c r="DM139"/>
  <c r="DQ139"/>
  <c r="DU139"/>
  <c r="DY139"/>
  <c r="EC139"/>
  <c r="EG139"/>
  <c r="EK139"/>
  <c r="EO139"/>
  <c r="ES139"/>
  <c r="EW139"/>
  <c r="FA139"/>
  <c r="FE139"/>
  <c r="FI139"/>
  <c r="FM139"/>
  <c r="FQ139"/>
  <c r="FU139"/>
  <c r="FY139"/>
  <c r="GC139"/>
  <c r="GG139"/>
  <c r="GK139"/>
  <c r="GO139"/>
  <c r="GS139"/>
  <c r="GW139"/>
  <c r="HA139"/>
  <c r="AL139"/>
  <c r="AR139"/>
  <c r="AW139"/>
  <c r="BB139"/>
  <c r="BH139"/>
  <c r="BM139"/>
  <c r="BR139"/>
  <c r="BX139"/>
  <c r="CC139"/>
  <c r="CH139"/>
  <c r="CP139"/>
  <c r="CU139"/>
  <c r="CZ139"/>
  <c r="DF139"/>
  <c r="DK139"/>
  <c r="DP139"/>
  <c r="DV139"/>
  <c r="EA139"/>
  <c r="EF139"/>
  <c r="EL139"/>
  <c r="EQ139"/>
  <c r="EV139"/>
  <c r="FB139"/>
  <c r="FG139"/>
  <c r="FL139"/>
  <c r="FR139"/>
  <c r="FW139"/>
  <c r="GB139"/>
  <c r="GH139"/>
  <c r="GM139"/>
  <c r="GR139"/>
  <c r="GX139"/>
  <c r="HC139"/>
  <c r="AK139"/>
  <c r="AP139"/>
  <c r="AV139"/>
  <c r="BA139"/>
  <c r="BF139"/>
  <c r="BL139"/>
  <c r="BQ139"/>
  <c r="BV139"/>
  <c r="CB139"/>
  <c r="CG139"/>
  <c r="CL139"/>
  <c r="CT139"/>
  <c r="CY139"/>
  <c r="DD139"/>
  <c r="DJ139"/>
  <c r="DO139"/>
  <c r="DT139"/>
  <c r="DZ139"/>
  <c r="EE139"/>
  <c r="EJ139"/>
  <c r="EP139"/>
  <c r="EU139"/>
  <c r="EZ139"/>
  <c r="FF139"/>
  <c r="FK139"/>
  <c r="FP139"/>
  <c r="FV139"/>
  <c r="GA139"/>
  <c r="GF139"/>
  <c r="GL139"/>
  <c r="GQ139"/>
  <c r="GV139"/>
  <c r="HB139"/>
  <c r="AN139"/>
  <c r="AX139"/>
  <c r="BI139"/>
  <c r="BT139"/>
  <c r="CD139"/>
  <c r="CQ139"/>
  <c r="DB139"/>
  <c r="DL139"/>
  <c r="DW139"/>
  <c r="EH139"/>
  <c r="ER139"/>
  <c r="FC139"/>
  <c r="FN139"/>
  <c r="FX139"/>
  <c r="GI139"/>
  <c r="GT139"/>
  <c r="AJ139"/>
  <c r="AT139"/>
  <c r="BE139"/>
  <c r="BP139"/>
  <c r="BZ139"/>
  <c r="CK139"/>
  <c r="CX139"/>
  <c r="DH139"/>
  <c r="DS139"/>
  <c r="ED139"/>
  <c r="EN139"/>
  <c r="EY139"/>
  <c r="FJ139"/>
  <c r="FT139"/>
  <c r="GE139"/>
  <c r="GP139"/>
  <c r="GZ139"/>
  <c r="AS139"/>
  <c r="BD139"/>
  <c r="BN139"/>
  <c r="BY139"/>
  <c r="CJ139"/>
  <c r="CV139"/>
  <c r="DG139"/>
  <c r="DR139"/>
  <c r="EB139"/>
  <c r="EM139"/>
  <c r="EX139"/>
  <c r="FH139"/>
  <c r="FS139"/>
  <c r="GD139"/>
  <c r="GN139"/>
  <c r="GY139"/>
  <c r="AO139"/>
  <c r="CF139"/>
  <c r="DX139"/>
  <c r="FO139"/>
  <c r="BU139"/>
  <c r="DN139"/>
  <c r="FD139"/>
  <c r="GU139"/>
  <c r="BJ139"/>
  <c r="DC139"/>
  <c r="ET139"/>
  <c r="GJ139"/>
  <c r="AZ139"/>
  <c r="CR139"/>
  <c r="EI139"/>
  <c r="FZ139"/>
  <c r="CO82"/>
  <c r="CN82"/>
  <c r="AM82"/>
  <c r="AQ82"/>
  <c r="AU82"/>
  <c r="AY82"/>
  <c r="BC82"/>
  <c r="BG82"/>
  <c r="BK82"/>
  <c r="BO82"/>
  <c r="BS82"/>
  <c r="BW82"/>
  <c r="CA82"/>
  <c r="CE82"/>
  <c r="CI82"/>
  <c r="CM82"/>
  <c r="CS82"/>
  <c r="CW82"/>
  <c r="DA82"/>
  <c r="DE82"/>
  <c r="DI82"/>
  <c r="DM82"/>
  <c r="DQ82"/>
  <c r="DU82"/>
  <c r="DY82"/>
  <c r="EC82"/>
  <c r="EG82"/>
  <c r="EK82"/>
  <c r="EO82"/>
  <c r="ES82"/>
  <c r="EW82"/>
  <c r="FA82"/>
  <c r="FE82"/>
  <c r="FI82"/>
  <c r="FM82"/>
  <c r="FQ82"/>
  <c r="FU82"/>
  <c r="FY82"/>
  <c r="GC82"/>
  <c r="GG82"/>
  <c r="GK82"/>
  <c r="GO82"/>
  <c r="GS82"/>
  <c r="GW82"/>
  <c r="HA82"/>
  <c r="AL82"/>
  <c r="AP82"/>
  <c r="AT82"/>
  <c r="AX82"/>
  <c r="BB82"/>
  <c r="BF82"/>
  <c r="BJ82"/>
  <c r="BN82"/>
  <c r="BR82"/>
  <c r="BV82"/>
  <c r="BZ82"/>
  <c r="CD82"/>
  <c r="CH82"/>
  <c r="CL82"/>
  <c r="CR82"/>
  <c r="CV82"/>
  <c r="CZ82"/>
  <c r="DD82"/>
  <c r="DH82"/>
  <c r="DL82"/>
  <c r="DP82"/>
  <c r="DT82"/>
  <c r="DX82"/>
  <c r="EB82"/>
  <c r="EF82"/>
  <c r="EJ82"/>
  <c r="EN82"/>
  <c r="ER82"/>
  <c r="EV82"/>
  <c r="EZ82"/>
  <c r="FD82"/>
  <c r="FH82"/>
  <c r="FL82"/>
  <c r="FP82"/>
  <c r="FT82"/>
  <c r="FX82"/>
  <c r="GB82"/>
  <c r="GF82"/>
  <c r="GJ82"/>
  <c r="GN82"/>
  <c r="GR82"/>
  <c r="GV82"/>
  <c r="GZ82"/>
  <c r="AN82"/>
  <c r="AV82"/>
  <c r="BD82"/>
  <c r="BL82"/>
  <c r="BT82"/>
  <c r="CB82"/>
  <c r="CJ82"/>
  <c r="CT82"/>
  <c r="DB82"/>
  <c r="DJ82"/>
  <c r="DR82"/>
  <c r="DZ82"/>
  <c r="EH82"/>
  <c r="EP82"/>
  <c r="EX82"/>
  <c r="FF82"/>
  <c r="FN82"/>
  <c r="FV82"/>
  <c r="GD82"/>
  <c r="GL82"/>
  <c r="GT82"/>
  <c r="HB82"/>
  <c r="AK82"/>
  <c r="AS82"/>
  <c r="BA82"/>
  <c r="BI82"/>
  <c r="BQ82"/>
  <c r="BY82"/>
  <c r="CG82"/>
  <c r="CQ82"/>
  <c r="CY82"/>
  <c r="DG82"/>
  <c r="DO82"/>
  <c r="DW82"/>
  <c r="EE82"/>
  <c r="EM82"/>
  <c r="EU82"/>
  <c r="FC82"/>
  <c r="FK82"/>
  <c r="FS82"/>
  <c r="GA82"/>
  <c r="GI82"/>
  <c r="GQ82"/>
  <c r="GY82"/>
  <c r="AJ82"/>
  <c r="AR82"/>
  <c r="AZ82"/>
  <c r="BH82"/>
  <c r="BP82"/>
  <c r="BX82"/>
  <c r="CF82"/>
  <c r="CP82"/>
  <c r="CX82"/>
  <c r="DF82"/>
  <c r="DN82"/>
  <c r="DV82"/>
  <c r="ED82"/>
  <c r="EL82"/>
  <c r="ET82"/>
  <c r="FB82"/>
  <c r="FJ82"/>
  <c r="FR82"/>
  <c r="FZ82"/>
  <c r="GH82"/>
  <c r="GP82"/>
  <c r="GX82"/>
  <c r="AW82"/>
  <c r="CC82"/>
  <c r="DK82"/>
  <c r="EQ82"/>
  <c r="FW82"/>
  <c r="HC82"/>
  <c r="AO82"/>
  <c r="BU82"/>
  <c r="DC82"/>
  <c r="EI82"/>
  <c r="FO82"/>
  <c r="GU82"/>
  <c r="BM82"/>
  <c r="CU82"/>
  <c r="EA82"/>
  <c r="FG82"/>
  <c r="GM82"/>
  <c r="DS82"/>
  <c r="CK82"/>
  <c r="BE82"/>
  <c r="GE82"/>
  <c r="EY82"/>
  <c r="CO716"/>
  <c r="CN716"/>
  <c r="AM716"/>
  <c r="AQ716"/>
  <c r="AU716"/>
  <c r="AY716"/>
  <c r="BC716"/>
  <c r="BG716"/>
  <c r="BK716"/>
  <c r="BO716"/>
  <c r="BS716"/>
  <c r="BW716"/>
  <c r="CA716"/>
  <c r="CE716"/>
  <c r="CI716"/>
  <c r="CM716"/>
  <c r="CS716"/>
  <c r="CW716"/>
  <c r="DA716"/>
  <c r="DE716"/>
  <c r="DI716"/>
  <c r="DM716"/>
  <c r="DQ716"/>
  <c r="DU716"/>
  <c r="DY716"/>
  <c r="EC716"/>
  <c r="EG716"/>
  <c r="EK716"/>
  <c r="EO716"/>
  <c r="ES716"/>
  <c r="EW716"/>
  <c r="FA716"/>
  <c r="FE716"/>
  <c r="FI716"/>
  <c r="FM716"/>
  <c r="FQ716"/>
  <c r="FU716"/>
  <c r="FY716"/>
  <c r="GC716"/>
  <c r="GG716"/>
  <c r="GK716"/>
  <c r="GO716"/>
  <c r="GS716"/>
  <c r="GW716"/>
  <c r="HA716"/>
  <c r="AJ716"/>
  <c r="AO716"/>
  <c r="AT716"/>
  <c r="AZ716"/>
  <c r="BE716"/>
  <c r="BJ716"/>
  <c r="BP716"/>
  <c r="BU716"/>
  <c r="BZ716"/>
  <c r="CF716"/>
  <c r="CK716"/>
  <c r="CR716"/>
  <c r="CX716"/>
  <c r="DC716"/>
  <c r="DH716"/>
  <c r="DN716"/>
  <c r="DS716"/>
  <c r="DX716"/>
  <c r="ED716"/>
  <c r="EI716"/>
  <c r="EN716"/>
  <c r="ET716"/>
  <c r="EY716"/>
  <c r="FD716"/>
  <c r="FJ716"/>
  <c r="FO716"/>
  <c r="FT716"/>
  <c r="FZ716"/>
  <c r="GE716"/>
  <c r="GJ716"/>
  <c r="GP716"/>
  <c r="GU716"/>
  <c r="GZ716"/>
  <c r="AN716"/>
  <c r="AS716"/>
  <c r="AX716"/>
  <c r="BD716"/>
  <c r="BI716"/>
  <c r="BN716"/>
  <c r="BT716"/>
  <c r="BY716"/>
  <c r="CD716"/>
  <c r="CJ716"/>
  <c r="CQ716"/>
  <c r="CV716"/>
  <c r="DB716"/>
  <c r="DG716"/>
  <c r="DL716"/>
  <c r="DR716"/>
  <c r="DW716"/>
  <c r="EB716"/>
  <c r="EH716"/>
  <c r="EM716"/>
  <c r="ER716"/>
  <c r="EX716"/>
  <c r="FC716"/>
  <c r="FH716"/>
  <c r="FN716"/>
  <c r="FS716"/>
  <c r="FX716"/>
  <c r="GD716"/>
  <c r="GI716"/>
  <c r="GN716"/>
  <c r="GT716"/>
  <c r="GY716"/>
  <c r="AL716"/>
  <c r="AW716"/>
  <c r="BH716"/>
  <c r="BR716"/>
  <c r="CC716"/>
  <c r="CP716"/>
  <c r="CZ716"/>
  <c r="DK716"/>
  <c r="DV716"/>
  <c r="EF716"/>
  <c r="EQ716"/>
  <c r="FB716"/>
  <c r="FL716"/>
  <c r="FW716"/>
  <c r="GH716"/>
  <c r="GR716"/>
  <c r="HC716"/>
  <c r="AK716"/>
  <c r="AV716"/>
  <c r="BF716"/>
  <c r="BQ716"/>
  <c r="CB716"/>
  <c r="CL716"/>
  <c r="CY716"/>
  <c r="DJ716"/>
  <c r="DT716"/>
  <c r="EE716"/>
  <c r="EP716"/>
  <c r="EZ716"/>
  <c r="FK716"/>
  <c r="FV716"/>
  <c r="GF716"/>
  <c r="GQ716"/>
  <c r="HB716"/>
  <c r="AR716"/>
  <c r="BB716"/>
  <c r="BM716"/>
  <c r="BX716"/>
  <c r="CH716"/>
  <c r="CU716"/>
  <c r="DF716"/>
  <c r="DP716"/>
  <c r="EA716"/>
  <c r="EL716"/>
  <c r="EV716"/>
  <c r="FG716"/>
  <c r="FR716"/>
  <c r="GB716"/>
  <c r="GM716"/>
  <c r="GX716"/>
  <c r="BL716"/>
  <c r="DD716"/>
  <c r="EU716"/>
  <c r="GL716"/>
  <c r="BA716"/>
  <c r="CT716"/>
  <c r="EJ716"/>
  <c r="GA716"/>
  <c r="AP716"/>
  <c r="CG716"/>
  <c r="DZ716"/>
  <c r="FP716"/>
  <c r="DO716"/>
  <c r="BV716"/>
  <c r="GV716"/>
  <c r="FF716"/>
  <c r="CO673"/>
  <c r="CN673"/>
  <c r="AM673"/>
  <c r="AQ673"/>
  <c r="AU673"/>
  <c r="AY673"/>
  <c r="BC673"/>
  <c r="BG673"/>
  <c r="BK673"/>
  <c r="BO673"/>
  <c r="BS673"/>
  <c r="BW673"/>
  <c r="CA673"/>
  <c r="CE673"/>
  <c r="CI673"/>
  <c r="CM673"/>
  <c r="CS673"/>
  <c r="CW673"/>
  <c r="DA673"/>
  <c r="DE673"/>
  <c r="DI673"/>
  <c r="DM673"/>
  <c r="DQ673"/>
  <c r="DU673"/>
  <c r="DY673"/>
  <c r="EC673"/>
  <c r="EG673"/>
  <c r="EK673"/>
  <c r="EO673"/>
  <c r="ES673"/>
  <c r="EW673"/>
  <c r="FA673"/>
  <c r="FE673"/>
  <c r="FI673"/>
  <c r="FM673"/>
  <c r="FQ673"/>
  <c r="FU673"/>
  <c r="FY673"/>
  <c r="GC673"/>
  <c r="GG673"/>
  <c r="GK673"/>
  <c r="GO673"/>
  <c r="GS673"/>
  <c r="GW673"/>
  <c r="HA673"/>
  <c r="AL673"/>
  <c r="AP673"/>
  <c r="AT673"/>
  <c r="AX673"/>
  <c r="BB673"/>
  <c r="BF673"/>
  <c r="BJ673"/>
  <c r="BN673"/>
  <c r="BR673"/>
  <c r="BV673"/>
  <c r="BZ673"/>
  <c r="CD673"/>
  <c r="CH673"/>
  <c r="CL673"/>
  <c r="CR673"/>
  <c r="CV673"/>
  <c r="CZ673"/>
  <c r="DD673"/>
  <c r="DH673"/>
  <c r="DL673"/>
  <c r="DP673"/>
  <c r="DT673"/>
  <c r="DX673"/>
  <c r="EB673"/>
  <c r="EF673"/>
  <c r="EJ673"/>
  <c r="EN673"/>
  <c r="ER673"/>
  <c r="EV673"/>
  <c r="EZ673"/>
  <c r="FD673"/>
  <c r="FH673"/>
  <c r="FL673"/>
  <c r="FP673"/>
  <c r="FT673"/>
  <c r="FX673"/>
  <c r="GB673"/>
  <c r="GF673"/>
  <c r="GJ673"/>
  <c r="GN673"/>
  <c r="GR673"/>
  <c r="GV673"/>
  <c r="GZ673"/>
  <c r="AN673"/>
  <c r="AV673"/>
  <c r="BD673"/>
  <c r="BL673"/>
  <c r="BT673"/>
  <c r="CB673"/>
  <c r="CJ673"/>
  <c r="CT673"/>
  <c r="DB673"/>
  <c r="DJ673"/>
  <c r="DR673"/>
  <c r="DZ673"/>
  <c r="EH673"/>
  <c r="EP673"/>
  <c r="EX673"/>
  <c r="FF673"/>
  <c r="FN673"/>
  <c r="FV673"/>
  <c r="GD673"/>
  <c r="GL673"/>
  <c r="GT673"/>
  <c r="HB673"/>
  <c r="AK673"/>
  <c r="AS673"/>
  <c r="BA673"/>
  <c r="BI673"/>
  <c r="BQ673"/>
  <c r="BY673"/>
  <c r="CG673"/>
  <c r="CQ673"/>
  <c r="CY673"/>
  <c r="DG673"/>
  <c r="DO673"/>
  <c r="DW673"/>
  <c r="EE673"/>
  <c r="EM673"/>
  <c r="EU673"/>
  <c r="FC673"/>
  <c r="FK673"/>
  <c r="FS673"/>
  <c r="GA673"/>
  <c r="GI673"/>
  <c r="GQ673"/>
  <c r="GY673"/>
  <c r="AO673"/>
  <c r="AW673"/>
  <c r="BE673"/>
  <c r="BM673"/>
  <c r="BU673"/>
  <c r="CC673"/>
  <c r="CK673"/>
  <c r="CU673"/>
  <c r="DC673"/>
  <c r="DK673"/>
  <c r="DS673"/>
  <c r="EA673"/>
  <c r="EI673"/>
  <c r="EQ673"/>
  <c r="EY673"/>
  <c r="FG673"/>
  <c r="FO673"/>
  <c r="FW673"/>
  <c r="GE673"/>
  <c r="GM673"/>
  <c r="GU673"/>
  <c r="HC673"/>
  <c r="AJ673"/>
  <c r="BP673"/>
  <c r="CX673"/>
  <c r="ED673"/>
  <c r="FJ673"/>
  <c r="GP673"/>
  <c r="BH673"/>
  <c r="CP673"/>
  <c r="DV673"/>
  <c r="FB673"/>
  <c r="GH673"/>
  <c r="AZ673"/>
  <c r="CF673"/>
  <c r="DN673"/>
  <c r="ET673"/>
  <c r="FZ673"/>
  <c r="AR673"/>
  <c r="FR673"/>
  <c r="EL673"/>
  <c r="DF673"/>
  <c r="GX673"/>
  <c r="BX673"/>
  <c r="CO631"/>
  <c r="CN631"/>
  <c r="AL631"/>
  <c r="AP631"/>
  <c r="AT631"/>
  <c r="AX631"/>
  <c r="BB631"/>
  <c r="BF631"/>
  <c r="BJ631"/>
  <c r="BN631"/>
  <c r="BR631"/>
  <c r="BV631"/>
  <c r="BZ631"/>
  <c r="CD631"/>
  <c r="CH631"/>
  <c r="CL631"/>
  <c r="CR631"/>
  <c r="CV631"/>
  <c r="CZ631"/>
  <c r="DD631"/>
  <c r="DH631"/>
  <c r="DL631"/>
  <c r="DP631"/>
  <c r="DT631"/>
  <c r="DX631"/>
  <c r="EB631"/>
  <c r="EF631"/>
  <c r="EJ631"/>
  <c r="EN631"/>
  <c r="ER631"/>
  <c r="EV631"/>
  <c r="EZ631"/>
  <c r="FD631"/>
  <c r="FH631"/>
  <c r="FL631"/>
  <c r="FP631"/>
  <c r="FT631"/>
  <c r="FX631"/>
  <c r="GB631"/>
  <c r="GF631"/>
  <c r="GJ631"/>
  <c r="GN631"/>
  <c r="GR631"/>
  <c r="GV631"/>
  <c r="GZ631"/>
  <c r="AK631"/>
  <c r="AO631"/>
  <c r="AS631"/>
  <c r="AW631"/>
  <c r="BA631"/>
  <c r="BE631"/>
  <c r="BI631"/>
  <c r="BM631"/>
  <c r="BQ631"/>
  <c r="BU631"/>
  <c r="BY631"/>
  <c r="CC631"/>
  <c r="CG631"/>
  <c r="CK631"/>
  <c r="CQ631"/>
  <c r="CU631"/>
  <c r="CY631"/>
  <c r="DC631"/>
  <c r="DG631"/>
  <c r="DK631"/>
  <c r="DO631"/>
  <c r="DS631"/>
  <c r="DW631"/>
  <c r="EA631"/>
  <c r="EE631"/>
  <c r="EI631"/>
  <c r="EM631"/>
  <c r="EQ631"/>
  <c r="EU631"/>
  <c r="EY631"/>
  <c r="FC631"/>
  <c r="FG631"/>
  <c r="FK631"/>
  <c r="FO631"/>
  <c r="FS631"/>
  <c r="FW631"/>
  <c r="GA631"/>
  <c r="GE631"/>
  <c r="GI631"/>
  <c r="GM631"/>
  <c r="GQ631"/>
  <c r="GU631"/>
  <c r="GY631"/>
  <c r="HC631"/>
  <c r="AM631"/>
  <c r="AU631"/>
  <c r="BC631"/>
  <c r="BK631"/>
  <c r="BS631"/>
  <c r="CA631"/>
  <c r="CI631"/>
  <c r="CS631"/>
  <c r="DA631"/>
  <c r="DI631"/>
  <c r="DQ631"/>
  <c r="DY631"/>
  <c r="EG631"/>
  <c r="EO631"/>
  <c r="EW631"/>
  <c r="FE631"/>
  <c r="FM631"/>
  <c r="FU631"/>
  <c r="GC631"/>
  <c r="GK631"/>
  <c r="GS631"/>
  <c r="HA631"/>
  <c r="AJ631"/>
  <c r="AR631"/>
  <c r="AZ631"/>
  <c r="BH631"/>
  <c r="BP631"/>
  <c r="BX631"/>
  <c r="CF631"/>
  <c r="CP631"/>
  <c r="CX631"/>
  <c r="DF631"/>
  <c r="DN631"/>
  <c r="DV631"/>
  <c r="ED631"/>
  <c r="EL631"/>
  <c r="ET631"/>
  <c r="FB631"/>
  <c r="FJ631"/>
  <c r="FR631"/>
  <c r="FZ631"/>
  <c r="GH631"/>
  <c r="GP631"/>
  <c r="GX631"/>
  <c r="AQ631"/>
  <c r="AY631"/>
  <c r="BG631"/>
  <c r="BO631"/>
  <c r="BW631"/>
  <c r="CE631"/>
  <c r="CM631"/>
  <c r="CW631"/>
  <c r="DE631"/>
  <c r="DM631"/>
  <c r="DU631"/>
  <c r="EC631"/>
  <c r="EK631"/>
  <c r="ES631"/>
  <c r="FA631"/>
  <c r="FI631"/>
  <c r="FQ631"/>
  <c r="FY631"/>
  <c r="GG631"/>
  <c r="GO631"/>
  <c r="GW631"/>
  <c r="AV631"/>
  <c r="CB631"/>
  <c r="DJ631"/>
  <c r="EP631"/>
  <c r="FV631"/>
  <c r="HB631"/>
  <c r="AN631"/>
  <c r="BT631"/>
  <c r="DB631"/>
  <c r="EH631"/>
  <c r="FN631"/>
  <c r="GT631"/>
  <c r="BL631"/>
  <c r="CT631"/>
  <c r="DZ631"/>
  <c r="FF631"/>
  <c r="GL631"/>
  <c r="DR631"/>
  <c r="CJ631"/>
  <c r="EX631"/>
  <c r="GD631"/>
  <c r="BD631"/>
  <c r="CO588"/>
  <c r="CN588"/>
  <c r="AK588"/>
  <c r="AO588"/>
  <c r="AS588"/>
  <c r="AW588"/>
  <c r="BA588"/>
  <c r="BE588"/>
  <c r="BI588"/>
  <c r="BM588"/>
  <c r="BQ588"/>
  <c r="BU588"/>
  <c r="BY588"/>
  <c r="CC588"/>
  <c r="CG588"/>
  <c r="CK588"/>
  <c r="CQ588"/>
  <c r="CU588"/>
  <c r="CY588"/>
  <c r="DC588"/>
  <c r="DG588"/>
  <c r="DK588"/>
  <c r="DO588"/>
  <c r="DS588"/>
  <c r="DW588"/>
  <c r="EA588"/>
  <c r="EE588"/>
  <c r="EI588"/>
  <c r="EM588"/>
  <c r="EQ588"/>
  <c r="EU588"/>
  <c r="EY588"/>
  <c r="FC588"/>
  <c r="FG588"/>
  <c r="FK588"/>
  <c r="FO588"/>
  <c r="FS588"/>
  <c r="FW588"/>
  <c r="GA588"/>
  <c r="GE588"/>
  <c r="GI588"/>
  <c r="GM588"/>
  <c r="GQ588"/>
  <c r="GU588"/>
  <c r="GY588"/>
  <c r="HC588"/>
  <c r="AN588"/>
  <c r="AT588"/>
  <c r="AY588"/>
  <c r="BD588"/>
  <c r="BJ588"/>
  <c r="BO588"/>
  <c r="BT588"/>
  <c r="BZ588"/>
  <c r="CE588"/>
  <c r="CJ588"/>
  <c r="CR588"/>
  <c r="CW588"/>
  <c r="DB588"/>
  <c r="DH588"/>
  <c r="DM588"/>
  <c r="DR588"/>
  <c r="DX588"/>
  <c r="EC588"/>
  <c r="EH588"/>
  <c r="EN588"/>
  <c r="ES588"/>
  <c r="EX588"/>
  <c r="FD588"/>
  <c r="FI588"/>
  <c r="FN588"/>
  <c r="FT588"/>
  <c r="FY588"/>
  <c r="GD588"/>
  <c r="GJ588"/>
  <c r="GO588"/>
  <c r="GT588"/>
  <c r="GZ588"/>
  <c r="AM588"/>
  <c r="AR588"/>
  <c r="AX588"/>
  <c r="BC588"/>
  <c r="BH588"/>
  <c r="BN588"/>
  <c r="BS588"/>
  <c r="BX588"/>
  <c r="CD588"/>
  <c r="CI588"/>
  <c r="CP588"/>
  <c r="CV588"/>
  <c r="DA588"/>
  <c r="DF588"/>
  <c r="DL588"/>
  <c r="DQ588"/>
  <c r="DV588"/>
  <c r="EB588"/>
  <c r="EG588"/>
  <c r="EL588"/>
  <c r="ER588"/>
  <c r="EW588"/>
  <c r="FB588"/>
  <c r="FH588"/>
  <c r="FM588"/>
  <c r="FR588"/>
  <c r="FX588"/>
  <c r="GC588"/>
  <c r="GH588"/>
  <c r="GN588"/>
  <c r="GS588"/>
  <c r="GX588"/>
  <c r="AP588"/>
  <c r="AZ588"/>
  <c r="BK588"/>
  <c r="BV588"/>
  <c r="CF588"/>
  <c r="CS588"/>
  <c r="DD588"/>
  <c r="DN588"/>
  <c r="DY588"/>
  <c r="EJ588"/>
  <c r="ET588"/>
  <c r="FE588"/>
  <c r="FP588"/>
  <c r="FZ588"/>
  <c r="GK588"/>
  <c r="GV588"/>
  <c r="AL588"/>
  <c r="AV588"/>
  <c r="BG588"/>
  <c r="BR588"/>
  <c r="CB588"/>
  <c r="CM588"/>
  <c r="CZ588"/>
  <c r="DJ588"/>
  <c r="DU588"/>
  <c r="EF588"/>
  <c r="EP588"/>
  <c r="FA588"/>
  <c r="FL588"/>
  <c r="FV588"/>
  <c r="GG588"/>
  <c r="GR588"/>
  <c r="HB588"/>
  <c r="AQ588"/>
  <c r="BB588"/>
  <c r="BL588"/>
  <c r="BW588"/>
  <c r="CH588"/>
  <c r="CT588"/>
  <c r="DE588"/>
  <c r="DP588"/>
  <c r="DZ588"/>
  <c r="EK588"/>
  <c r="EV588"/>
  <c r="FF588"/>
  <c r="FQ588"/>
  <c r="GB588"/>
  <c r="GL588"/>
  <c r="GW588"/>
  <c r="BP588"/>
  <c r="DI588"/>
  <c r="EZ588"/>
  <c r="GP588"/>
  <c r="BF588"/>
  <c r="CX588"/>
  <c r="EO588"/>
  <c r="GF588"/>
  <c r="AU588"/>
  <c r="CL588"/>
  <c r="ED588"/>
  <c r="FU588"/>
  <c r="CA588"/>
  <c r="AJ588"/>
  <c r="HA588"/>
  <c r="FJ588"/>
  <c r="DT588"/>
  <c r="CO542"/>
  <c r="CN542"/>
  <c r="AK542"/>
  <c r="AO542"/>
  <c r="AS542"/>
  <c r="AW542"/>
  <c r="BA542"/>
  <c r="BE542"/>
  <c r="BI542"/>
  <c r="BM542"/>
  <c r="BQ542"/>
  <c r="BU542"/>
  <c r="BY542"/>
  <c r="CC542"/>
  <c r="CG542"/>
  <c r="CK542"/>
  <c r="CQ542"/>
  <c r="CU542"/>
  <c r="CY542"/>
  <c r="DC542"/>
  <c r="DG542"/>
  <c r="DK542"/>
  <c r="DO542"/>
  <c r="DS542"/>
  <c r="DW542"/>
  <c r="EA542"/>
  <c r="EE542"/>
  <c r="EI542"/>
  <c r="EM542"/>
  <c r="EQ542"/>
  <c r="EU542"/>
  <c r="EY542"/>
  <c r="FC542"/>
  <c r="FG542"/>
  <c r="FK542"/>
  <c r="FO542"/>
  <c r="FS542"/>
  <c r="FW542"/>
  <c r="GA542"/>
  <c r="GE542"/>
  <c r="GI542"/>
  <c r="GM542"/>
  <c r="GQ542"/>
  <c r="GU542"/>
  <c r="GY542"/>
  <c r="HC542"/>
  <c r="AL542"/>
  <c r="AQ542"/>
  <c r="AV542"/>
  <c r="BB542"/>
  <c r="BG542"/>
  <c r="BL542"/>
  <c r="BR542"/>
  <c r="BW542"/>
  <c r="CB542"/>
  <c r="CH542"/>
  <c r="CM542"/>
  <c r="CT542"/>
  <c r="CZ542"/>
  <c r="DE542"/>
  <c r="DJ542"/>
  <c r="DP542"/>
  <c r="DU542"/>
  <c r="DZ542"/>
  <c r="EF542"/>
  <c r="EK542"/>
  <c r="EP542"/>
  <c r="EV542"/>
  <c r="FA542"/>
  <c r="FF542"/>
  <c r="FL542"/>
  <c r="FQ542"/>
  <c r="FV542"/>
  <c r="GB542"/>
  <c r="GG542"/>
  <c r="GL542"/>
  <c r="GR542"/>
  <c r="GW542"/>
  <c r="HB542"/>
  <c r="AN542"/>
  <c r="AT542"/>
  <c r="AY542"/>
  <c r="BD542"/>
  <c r="BJ542"/>
  <c r="BO542"/>
  <c r="BT542"/>
  <c r="BZ542"/>
  <c r="CE542"/>
  <c r="CJ542"/>
  <c r="CR542"/>
  <c r="CW542"/>
  <c r="DB542"/>
  <c r="DH542"/>
  <c r="DM542"/>
  <c r="DR542"/>
  <c r="DX542"/>
  <c r="EC542"/>
  <c r="EH542"/>
  <c r="EN542"/>
  <c r="ES542"/>
  <c r="EX542"/>
  <c r="FD542"/>
  <c r="FI542"/>
  <c r="FN542"/>
  <c r="FT542"/>
  <c r="FY542"/>
  <c r="GD542"/>
  <c r="GJ542"/>
  <c r="GO542"/>
  <c r="GT542"/>
  <c r="GZ542"/>
  <c r="AR542"/>
  <c r="BC542"/>
  <c r="BN542"/>
  <c r="BX542"/>
  <c r="CI542"/>
  <c r="CV542"/>
  <c r="DF542"/>
  <c r="DQ542"/>
  <c r="EB542"/>
  <c r="EL542"/>
  <c r="EW542"/>
  <c r="FH542"/>
  <c r="FR542"/>
  <c r="GC542"/>
  <c r="GN542"/>
  <c r="GX542"/>
  <c r="AP542"/>
  <c r="AZ542"/>
  <c r="BK542"/>
  <c r="BV542"/>
  <c r="CF542"/>
  <c r="CS542"/>
  <c r="DD542"/>
  <c r="DN542"/>
  <c r="DY542"/>
  <c r="EJ542"/>
  <c r="ET542"/>
  <c r="FE542"/>
  <c r="FP542"/>
  <c r="FZ542"/>
  <c r="GK542"/>
  <c r="GV542"/>
  <c r="AJ542"/>
  <c r="AU542"/>
  <c r="BF542"/>
  <c r="BP542"/>
  <c r="CA542"/>
  <c r="CL542"/>
  <c r="CX542"/>
  <c r="DI542"/>
  <c r="DT542"/>
  <c r="ED542"/>
  <c r="EO542"/>
  <c r="EZ542"/>
  <c r="FJ542"/>
  <c r="FU542"/>
  <c r="GF542"/>
  <c r="GP542"/>
  <c r="HA542"/>
  <c r="BS542"/>
  <c r="DL542"/>
  <c r="FB542"/>
  <c r="GS542"/>
  <c r="AX542"/>
  <c r="CP542"/>
  <c r="EG542"/>
  <c r="FX542"/>
  <c r="AM542"/>
  <c r="CD542"/>
  <c r="DV542"/>
  <c r="FM542"/>
  <c r="BH542"/>
  <c r="GH542"/>
  <c r="ER542"/>
  <c r="DA542"/>
  <c r="CO506"/>
  <c r="CN506"/>
  <c r="CH506"/>
  <c r="DL506"/>
  <c r="EB506"/>
  <c r="AK506"/>
  <c r="AO506"/>
  <c r="AS506"/>
  <c r="AW506"/>
  <c r="BA506"/>
  <c r="BE506"/>
  <c r="BI506"/>
  <c r="BM506"/>
  <c r="BQ506"/>
  <c r="BU506"/>
  <c r="BY506"/>
  <c r="CC506"/>
  <c r="CG506"/>
  <c r="CK506"/>
  <c r="CQ506"/>
  <c r="CU506"/>
  <c r="CY506"/>
  <c r="DC506"/>
  <c r="DG506"/>
  <c r="DK506"/>
  <c r="DO506"/>
  <c r="DS506"/>
  <c r="DW506"/>
  <c r="EA506"/>
  <c r="EE506"/>
  <c r="EI506"/>
  <c r="EM506"/>
  <c r="EQ506"/>
  <c r="EU506"/>
  <c r="EY506"/>
  <c r="FC506"/>
  <c r="FG506"/>
  <c r="FK506"/>
  <c r="FO506"/>
  <c r="FS506"/>
  <c r="FW506"/>
  <c r="GA506"/>
  <c r="GE506"/>
  <c r="GI506"/>
  <c r="GM506"/>
  <c r="GQ506"/>
  <c r="GU506"/>
  <c r="GY506"/>
  <c r="HC506"/>
  <c r="BJ506"/>
  <c r="BZ506"/>
  <c r="CV506"/>
  <c r="DH506"/>
  <c r="DX506"/>
  <c r="EN506"/>
  <c r="EZ506"/>
  <c r="FL506"/>
  <c r="GV506"/>
  <c r="AJ506"/>
  <c r="AN506"/>
  <c r="AR506"/>
  <c r="AV506"/>
  <c r="AZ506"/>
  <c r="BD506"/>
  <c r="BH506"/>
  <c r="BL506"/>
  <c r="BP506"/>
  <c r="BT506"/>
  <c r="BX506"/>
  <c r="CB506"/>
  <c r="CF506"/>
  <c r="CJ506"/>
  <c r="CP506"/>
  <c r="CT506"/>
  <c r="CX506"/>
  <c r="DB506"/>
  <c r="DF506"/>
  <c r="DJ506"/>
  <c r="DN506"/>
  <c r="DR506"/>
  <c r="DV506"/>
  <c r="DZ506"/>
  <c r="ED506"/>
  <c r="EH506"/>
  <c r="EL506"/>
  <c r="EP506"/>
  <c r="ET506"/>
  <c r="EX506"/>
  <c r="FB506"/>
  <c r="FF506"/>
  <c r="FJ506"/>
  <c r="FN506"/>
  <c r="FR506"/>
  <c r="FV506"/>
  <c r="FZ506"/>
  <c r="GD506"/>
  <c r="GH506"/>
  <c r="GL506"/>
  <c r="GP506"/>
  <c r="GT506"/>
  <c r="GX506"/>
  <c r="HB506"/>
  <c r="AP506"/>
  <c r="AX506"/>
  <c r="BF506"/>
  <c r="BN506"/>
  <c r="BV506"/>
  <c r="CL506"/>
  <c r="CZ506"/>
  <c r="DP506"/>
  <c r="EF506"/>
  <c r="ER506"/>
  <c r="FD506"/>
  <c r="FP506"/>
  <c r="FX506"/>
  <c r="GF506"/>
  <c r="GN506"/>
  <c r="GZ506"/>
  <c r="AM506"/>
  <c r="AQ506"/>
  <c r="AU506"/>
  <c r="AY506"/>
  <c r="BC506"/>
  <c r="BG506"/>
  <c r="BK506"/>
  <c r="BO506"/>
  <c r="BS506"/>
  <c r="BW506"/>
  <c r="CA506"/>
  <c r="CE506"/>
  <c r="CI506"/>
  <c r="CM506"/>
  <c r="CS506"/>
  <c r="CW506"/>
  <c r="DA506"/>
  <c r="DE506"/>
  <c r="DI506"/>
  <c r="DM506"/>
  <c r="DQ506"/>
  <c r="DU506"/>
  <c r="DY506"/>
  <c r="EC506"/>
  <c r="EG506"/>
  <c r="EK506"/>
  <c r="EO506"/>
  <c r="ES506"/>
  <c r="EW506"/>
  <c r="FA506"/>
  <c r="FE506"/>
  <c r="FI506"/>
  <c r="FM506"/>
  <c r="FQ506"/>
  <c r="FU506"/>
  <c r="FY506"/>
  <c r="GC506"/>
  <c r="GG506"/>
  <c r="GK506"/>
  <c r="GO506"/>
  <c r="GS506"/>
  <c r="GW506"/>
  <c r="HA506"/>
  <c r="AL506"/>
  <c r="AT506"/>
  <c r="BB506"/>
  <c r="BR506"/>
  <c r="CD506"/>
  <c r="CR506"/>
  <c r="DD506"/>
  <c r="DT506"/>
  <c r="EJ506"/>
  <c r="EV506"/>
  <c r="FH506"/>
  <c r="FT506"/>
  <c r="GB506"/>
  <c r="GJ506"/>
  <c r="GR506"/>
  <c r="CO464"/>
  <c r="CN464"/>
  <c r="AM464"/>
  <c r="AQ464"/>
  <c r="AU464"/>
  <c r="AY464"/>
  <c r="BC464"/>
  <c r="BG464"/>
  <c r="BK464"/>
  <c r="BO464"/>
  <c r="BS464"/>
  <c r="BW464"/>
  <c r="CA464"/>
  <c r="CE464"/>
  <c r="CI464"/>
  <c r="CM464"/>
  <c r="CS464"/>
  <c r="CW464"/>
  <c r="DA464"/>
  <c r="DE464"/>
  <c r="DI464"/>
  <c r="DM464"/>
  <c r="DQ464"/>
  <c r="DU464"/>
  <c r="DY464"/>
  <c r="EC464"/>
  <c r="EG464"/>
  <c r="EK464"/>
  <c r="EO464"/>
  <c r="ES464"/>
  <c r="EW464"/>
  <c r="FA464"/>
  <c r="FE464"/>
  <c r="FI464"/>
  <c r="FM464"/>
  <c r="FQ464"/>
  <c r="FU464"/>
  <c r="FY464"/>
  <c r="GC464"/>
  <c r="GG464"/>
  <c r="GK464"/>
  <c r="GO464"/>
  <c r="GS464"/>
  <c r="GW464"/>
  <c r="HA464"/>
  <c r="AJ464"/>
  <c r="AO464"/>
  <c r="AT464"/>
  <c r="AZ464"/>
  <c r="BE464"/>
  <c r="BJ464"/>
  <c r="BP464"/>
  <c r="BU464"/>
  <c r="BZ464"/>
  <c r="CF464"/>
  <c r="CK464"/>
  <c r="CR464"/>
  <c r="CX464"/>
  <c r="DC464"/>
  <c r="DH464"/>
  <c r="DN464"/>
  <c r="DS464"/>
  <c r="DX464"/>
  <c r="ED464"/>
  <c r="EI464"/>
  <c r="EN464"/>
  <c r="ET464"/>
  <c r="EY464"/>
  <c r="FD464"/>
  <c r="FJ464"/>
  <c r="FO464"/>
  <c r="FT464"/>
  <c r="FZ464"/>
  <c r="GE464"/>
  <c r="GJ464"/>
  <c r="GP464"/>
  <c r="GU464"/>
  <c r="GZ464"/>
  <c r="AN464"/>
  <c r="AS464"/>
  <c r="AX464"/>
  <c r="BD464"/>
  <c r="BI464"/>
  <c r="BN464"/>
  <c r="BT464"/>
  <c r="BY464"/>
  <c r="CD464"/>
  <c r="CJ464"/>
  <c r="CQ464"/>
  <c r="CV464"/>
  <c r="DB464"/>
  <c r="DG464"/>
  <c r="DL464"/>
  <c r="DR464"/>
  <c r="DW464"/>
  <c r="EB464"/>
  <c r="EH464"/>
  <c r="EM464"/>
  <c r="ER464"/>
  <c r="EX464"/>
  <c r="FC464"/>
  <c r="FH464"/>
  <c r="FN464"/>
  <c r="FS464"/>
  <c r="FX464"/>
  <c r="GD464"/>
  <c r="GI464"/>
  <c r="GN464"/>
  <c r="GT464"/>
  <c r="GY464"/>
  <c r="AK464"/>
  <c r="AP464"/>
  <c r="AV464"/>
  <c r="BA464"/>
  <c r="BF464"/>
  <c r="BL464"/>
  <c r="BQ464"/>
  <c r="BV464"/>
  <c r="CB464"/>
  <c r="CG464"/>
  <c r="CL464"/>
  <c r="CT464"/>
  <c r="CY464"/>
  <c r="DD464"/>
  <c r="DJ464"/>
  <c r="DO464"/>
  <c r="DT464"/>
  <c r="DZ464"/>
  <c r="EE464"/>
  <c r="EJ464"/>
  <c r="EP464"/>
  <c r="EU464"/>
  <c r="EZ464"/>
  <c r="FF464"/>
  <c r="FK464"/>
  <c r="FP464"/>
  <c r="FV464"/>
  <c r="GA464"/>
  <c r="GF464"/>
  <c r="GL464"/>
  <c r="GQ464"/>
  <c r="GV464"/>
  <c r="HB464"/>
  <c r="AL464"/>
  <c r="BH464"/>
  <c r="CC464"/>
  <c r="CZ464"/>
  <c r="DV464"/>
  <c r="EQ464"/>
  <c r="FL464"/>
  <c r="GH464"/>
  <c r="HC464"/>
  <c r="BB464"/>
  <c r="BX464"/>
  <c r="CU464"/>
  <c r="DP464"/>
  <c r="EL464"/>
  <c r="FG464"/>
  <c r="GB464"/>
  <c r="GX464"/>
  <c r="AW464"/>
  <c r="BR464"/>
  <c r="CP464"/>
  <c r="DK464"/>
  <c r="EF464"/>
  <c r="FB464"/>
  <c r="FW464"/>
  <c r="GR464"/>
  <c r="AR464"/>
  <c r="BM464"/>
  <c r="CH464"/>
  <c r="DF464"/>
  <c r="EA464"/>
  <c r="EV464"/>
  <c r="FR464"/>
  <c r="GM464"/>
  <c r="CO458"/>
  <c r="CN458"/>
  <c r="AM458"/>
  <c r="AQ458"/>
  <c r="AU458"/>
  <c r="AY458"/>
  <c r="BC458"/>
  <c r="BG458"/>
  <c r="BK458"/>
  <c r="BO458"/>
  <c r="BS458"/>
  <c r="BW458"/>
  <c r="CA458"/>
  <c r="CE458"/>
  <c r="CI458"/>
  <c r="CM458"/>
  <c r="CS458"/>
  <c r="CW458"/>
  <c r="DA458"/>
  <c r="DE458"/>
  <c r="DI458"/>
  <c r="DM458"/>
  <c r="DQ458"/>
  <c r="DU458"/>
  <c r="DY458"/>
  <c r="EC458"/>
  <c r="EG458"/>
  <c r="EK458"/>
  <c r="EO458"/>
  <c r="ES458"/>
  <c r="EW458"/>
  <c r="FA458"/>
  <c r="FE458"/>
  <c r="FI458"/>
  <c r="FM458"/>
  <c r="FQ458"/>
  <c r="FU458"/>
  <c r="FY458"/>
  <c r="GC458"/>
  <c r="GG458"/>
  <c r="GK458"/>
  <c r="GO458"/>
  <c r="GS458"/>
  <c r="GW458"/>
  <c r="HA458"/>
  <c r="AJ458"/>
  <c r="AO458"/>
  <c r="AT458"/>
  <c r="AZ458"/>
  <c r="BE458"/>
  <c r="BJ458"/>
  <c r="BP458"/>
  <c r="BU458"/>
  <c r="BZ458"/>
  <c r="CF458"/>
  <c r="CK458"/>
  <c r="CR458"/>
  <c r="CX458"/>
  <c r="DC458"/>
  <c r="DH458"/>
  <c r="DN458"/>
  <c r="DS458"/>
  <c r="DX458"/>
  <c r="ED458"/>
  <c r="EI458"/>
  <c r="EN458"/>
  <c r="ET458"/>
  <c r="EY458"/>
  <c r="FD458"/>
  <c r="FJ458"/>
  <c r="FO458"/>
  <c r="FT458"/>
  <c r="FZ458"/>
  <c r="GE458"/>
  <c r="GJ458"/>
  <c r="GP458"/>
  <c r="GU458"/>
  <c r="GZ458"/>
  <c r="AN458"/>
  <c r="AS458"/>
  <c r="AX458"/>
  <c r="BD458"/>
  <c r="BI458"/>
  <c r="BN458"/>
  <c r="BT458"/>
  <c r="BY458"/>
  <c r="CD458"/>
  <c r="CJ458"/>
  <c r="CQ458"/>
  <c r="CV458"/>
  <c r="DB458"/>
  <c r="DG458"/>
  <c r="DL458"/>
  <c r="DR458"/>
  <c r="DW458"/>
  <c r="EB458"/>
  <c r="EH458"/>
  <c r="EM458"/>
  <c r="ER458"/>
  <c r="EX458"/>
  <c r="FC458"/>
  <c r="FH458"/>
  <c r="FN458"/>
  <c r="FS458"/>
  <c r="FX458"/>
  <c r="GD458"/>
  <c r="GI458"/>
  <c r="GN458"/>
  <c r="GT458"/>
  <c r="GY458"/>
  <c r="AK458"/>
  <c r="AP458"/>
  <c r="AV458"/>
  <c r="BA458"/>
  <c r="BF458"/>
  <c r="BL458"/>
  <c r="BQ458"/>
  <c r="BV458"/>
  <c r="CB458"/>
  <c r="CG458"/>
  <c r="CL458"/>
  <c r="CT458"/>
  <c r="CY458"/>
  <c r="DD458"/>
  <c r="DJ458"/>
  <c r="DO458"/>
  <c r="DT458"/>
  <c r="DZ458"/>
  <c r="EE458"/>
  <c r="EJ458"/>
  <c r="EP458"/>
  <c r="EU458"/>
  <c r="EZ458"/>
  <c r="FF458"/>
  <c r="FK458"/>
  <c r="FP458"/>
  <c r="FV458"/>
  <c r="GA458"/>
  <c r="GF458"/>
  <c r="GL458"/>
  <c r="GQ458"/>
  <c r="GV458"/>
  <c r="HB458"/>
  <c r="BB458"/>
  <c r="BX458"/>
  <c r="CU458"/>
  <c r="DP458"/>
  <c r="EL458"/>
  <c r="FG458"/>
  <c r="GB458"/>
  <c r="GX458"/>
  <c r="AW458"/>
  <c r="BR458"/>
  <c r="CP458"/>
  <c r="DK458"/>
  <c r="EF458"/>
  <c r="FB458"/>
  <c r="FW458"/>
  <c r="GR458"/>
  <c r="AR458"/>
  <c r="BM458"/>
  <c r="CH458"/>
  <c r="DF458"/>
  <c r="EA458"/>
  <c r="EV458"/>
  <c r="FR458"/>
  <c r="GM458"/>
  <c r="AL458"/>
  <c r="BH458"/>
  <c r="CC458"/>
  <c r="CZ458"/>
  <c r="DV458"/>
  <c r="EQ458"/>
  <c r="FL458"/>
  <c r="GH458"/>
  <c r="HC458"/>
  <c r="CO425"/>
  <c r="CN425"/>
  <c r="AM425"/>
  <c r="AQ425"/>
  <c r="AU425"/>
  <c r="AY425"/>
  <c r="BC425"/>
  <c r="BG425"/>
  <c r="BK425"/>
  <c r="BO425"/>
  <c r="BS425"/>
  <c r="BW425"/>
  <c r="CA425"/>
  <c r="CE425"/>
  <c r="CI425"/>
  <c r="CM425"/>
  <c r="CS425"/>
  <c r="CW425"/>
  <c r="DA425"/>
  <c r="DE425"/>
  <c r="DI425"/>
  <c r="DM425"/>
  <c r="DQ425"/>
  <c r="DU425"/>
  <c r="DY425"/>
  <c r="EC425"/>
  <c r="EG425"/>
  <c r="EK425"/>
  <c r="EO425"/>
  <c r="ES425"/>
  <c r="EW425"/>
  <c r="FA425"/>
  <c r="FE425"/>
  <c r="FI425"/>
  <c r="FM425"/>
  <c r="FQ425"/>
  <c r="FU425"/>
  <c r="FY425"/>
  <c r="GC425"/>
  <c r="GG425"/>
  <c r="GK425"/>
  <c r="GO425"/>
  <c r="GS425"/>
  <c r="GW425"/>
  <c r="HA425"/>
  <c r="AL425"/>
  <c r="AP425"/>
  <c r="AT425"/>
  <c r="AX425"/>
  <c r="BB425"/>
  <c r="BF425"/>
  <c r="BJ425"/>
  <c r="BN425"/>
  <c r="BR425"/>
  <c r="BV425"/>
  <c r="BZ425"/>
  <c r="CD425"/>
  <c r="CH425"/>
  <c r="CL425"/>
  <c r="CR425"/>
  <c r="CV425"/>
  <c r="CZ425"/>
  <c r="DD425"/>
  <c r="DH425"/>
  <c r="DL425"/>
  <c r="DP425"/>
  <c r="DT425"/>
  <c r="DX425"/>
  <c r="EB425"/>
  <c r="EF425"/>
  <c r="EJ425"/>
  <c r="EN425"/>
  <c r="ER425"/>
  <c r="EV425"/>
  <c r="EZ425"/>
  <c r="FD425"/>
  <c r="FH425"/>
  <c r="FL425"/>
  <c r="FP425"/>
  <c r="FT425"/>
  <c r="FX425"/>
  <c r="GB425"/>
  <c r="GF425"/>
  <c r="GJ425"/>
  <c r="GN425"/>
  <c r="GR425"/>
  <c r="GV425"/>
  <c r="GZ425"/>
  <c r="AN425"/>
  <c r="AV425"/>
  <c r="BD425"/>
  <c r="BL425"/>
  <c r="BT425"/>
  <c r="CB425"/>
  <c r="CJ425"/>
  <c r="CT425"/>
  <c r="DB425"/>
  <c r="DJ425"/>
  <c r="DR425"/>
  <c r="DZ425"/>
  <c r="EH425"/>
  <c r="EP425"/>
  <c r="EX425"/>
  <c r="FF425"/>
  <c r="FN425"/>
  <c r="FV425"/>
  <c r="GD425"/>
  <c r="GL425"/>
  <c r="GT425"/>
  <c r="HB425"/>
  <c r="AK425"/>
  <c r="AS425"/>
  <c r="BA425"/>
  <c r="BI425"/>
  <c r="BQ425"/>
  <c r="BY425"/>
  <c r="CG425"/>
  <c r="CQ425"/>
  <c r="CY425"/>
  <c r="DG425"/>
  <c r="DO425"/>
  <c r="DW425"/>
  <c r="EE425"/>
  <c r="EM425"/>
  <c r="EU425"/>
  <c r="FC425"/>
  <c r="FK425"/>
  <c r="FS425"/>
  <c r="GA425"/>
  <c r="GI425"/>
  <c r="GQ425"/>
  <c r="GY425"/>
  <c r="AO425"/>
  <c r="AW425"/>
  <c r="BE425"/>
  <c r="BM425"/>
  <c r="BU425"/>
  <c r="CC425"/>
  <c r="CK425"/>
  <c r="CU425"/>
  <c r="DC425"/>
  <c r="DK425"/>
  <c r="DS425"/>
  <c r="EA425"/>
  <c r="EI425"/>
  <c r="EQ425"/>
  <c r="EY425"/>
  <c r="FG425"/>
  <c r="FO425"/>
  <c r="FW425"/>
  <c r="GE425"/>
  <c r="GM425"/>
  <c r="GU425"/>
  <c r="HC425"/>
  <c r="AR425"/>
  <c r="BX425"/>
  <c r="DF425"/>
  <c r="EL425"/>
  <c r="FR425"/>
  <c r="GX425"/>
  <c r="AJ425"/>
  <c r="BP425"/>
  <c r="CX425"/>
  <c r="ED425"/>
  <c r="FJ425"/>
  <c r="GP425"/>
  <c r="BH425"/>
  <c r="CP425"/>
  <c r="DV425"/>
  <c r="FB425"/>
  <c r="GH425"/>
  <c r="AZ425"/>
  <c r="CF425"/>
  <c r="DN425"/>
  <c r="ET425"/>
  <c r="FZ425"/>
  <c r="CO196"/>
  <c r="CN196"/>
  <c r="AJ196"/>
  <c r="AN196"/>
  <c r="AR196"/>
  <c r="AV196"/>
  <c r="AZ196"/>
  <c r="BD196"/>
  <c r="BH196"/>
  <c r="BL196"/>
  <c r="BP196"/>
  <c r="BT196"/>
  <c r="BX196"/>
  <c r="CB196"/>
  <c r="CF196"/>
  <c r="CJ196"/>
  <c r="CP196"/>
  <c r="CT196"/>
  <c r="CX196"/>
  <c r="DB196"/>
  <c r="DF196"/>
  <c r="DJ196"/>
  <c r="DN196"/>
  <c r="DR196"/>
  <c r="DV196"/>
  <c r="DZ196"/>
  <c r="ED196"/>
  <c r="EH196"/>
  <c r="EL196"/>
  <c r="EP196"/>
  <c r="ET196"/>
  <c r="EX196"/>
  <c r="FB196"/>
  <c r="FF196"/>
  <c r="FJ196"/>
  <c r="FN196"/>
  <c r="FR196"/>
  <c r="FV196"/>
  <c r="FZ196"/>
  <c r="GD196"/>
  <c r="GH196"/>
  <c r="GL196"/>
  <c r="GP196"/>
  <c r="GT196"/>
  <c r="GX196"/>
  <c r="HB196"/>
  <c r="AM196"/>
  <c r="AQ196"/>
  <c r="AU196"/>
  <c r="AY196"/>
  <c r="BC196"/>
  <c r="BG196"/>
  <c r="BK196"/>
  <c r="BO196"/>
  <c r="BS196"/>
  <c r="BW196"/>
  <c r="CA196"/>
  <c r="CE196"/>
  <c r="CI196"/>
  <c r="CM196"/>
  <c r="CS196"/>
  <c r="CW196"/>
  <c r="DA196"/>
  <c r="DE196"/>
  <c r="DI196"/>
  <c r="DM196"/>
  <c r="DQ196"/>
  <c r="DU196"/>
  <c r="DY196"/>
  <c r="EC196"/>
  <c r="EG196"/>
  <c r="EK196"/>
  <c r="EO196"/>
  <c r="ES196"/>
  <c r="EW196"/>
  <c r="FA196"/>
  <c r="FE196"/>
  <c r="FI196"/>
  <c r="FM196"/>
  <c r="FQ196"/>
  <c r="FU196"/>
  <c r="FY196"/>
  <c r="GC196"/>
  <c r="GG196"/>
  <c r="GK196"/>
  <c r="GO196"/>
  <c r="GS196"/>
  <c r="GW196"/>
  <c r="HA196"/>
  <c r="AO196"/>
  <c r="AW196"/>
  <c r="BE196"/>
  <c r="BM196"/>
  <c r="BU196"/>
  <c r="CC196"/>
  <c r="CK196"/>
  <c r="CU196"/>
  <c r="DC196"/>
  <c r="DK196"/>
  <c r="DS196"/>
  <c r="EA196"/>
  <c r="EI196"/>
  <c r="EQ196"/>
  <c r="EY196"/>
  <c r="FG196"/>
  <c r="FO196"/>
  <c r="FW196"/>
  <c r="GE196"/>
  <c r="GM196"/>
  <c r="GU196"/>
  <c r="HC196"/>
  <c r="AL196"/>
  <c r="AT196"/>
  <c r="BB196"/>
  <c r="BJ196"/>
  <c r="BR196"/>
  <c r="BZ196"/>
  <c r="CH196"/>
  <c r="CR196"/>
  <c r="CZ196"/>
  <c r="DH196"/>
  <c r="DP196"/>
  <c r="DX196"/>
  <c r="EF196"/>
  <c r="EN196"/>
  <c r="EV196"/>
  <c r="FD196"/>
  <c r="FL196"/>
  <c r="FT196"/>
  <c r="GB196"/>
  <c r="GJ196"/>
  <c r="GR196"/>
  <c r="GZ196"/>
  <c r="AK196"/>
  <c r="AS196"/>
  <c r="BA196"/>
  <c r="BI196"/>
  <c r="BQ196"/>
  <c r="BY196"/>
  <c r="CG196"/>
  <c r="CQ196"/>
  <c r="CY196"/>
  <c r="DG196"/>
  <c r="DO196"/>
  <c r="DW196"/>
  <c r="EE196"/>
  <c r="EM196"/>
  <c r="EU196"/>
  <c r="FC196"/>
  <c r="FK196"/>
  <c r="FS196"/>
  <c r="GA196"/>
  <c r="GI196"/>
  <c r="GQ196"/>
  <c r="GY196"/>
  <c r="BF196"/>
  <c r="CL196"/>
  <c r="DT196"/>
  <c r="EZ196"/>
  <c r="GF196"/>
  <c r="AX196"/>
  <c r="CD196"/>
  <c r="DL196"/>
  <c r="ER196"/>
  <c r="FX196"/>
  <c r="AP196"/>
  <c r="BV196"/>
  <c r="DD196"/>
  <c r="EJ196"/>
  <c r="FP196"/>
  <c r="GV196"/>
  <c r="FH196"/>
  <c r="EB196"/>
  <c r="CV196"/>
  <c r="BN196"/>
  <c r="GN196"/>
  <c r="CO403"/>
  <c r="CN403"/>
  <c r="AM403"/>
  <c r="AQ403"/>
  <c r="AU403"/>
  <c r="AY403"/>
  <c r="BC403"/>
  <c r="BG403"/>
  <c r="BK403"/>
  <c r="BO403"/>
  <c r="BS403"/>
  <c r="BW403"/>
  <c r="CA403"/>
  <c r="CE403"/>
  <c r="CI403"/>
  <c r="CM403"/>
  <c r="CS403"/>
  <c r="CW403"/>
  <c r="DA403"/>
  <c r="DE403"/>
  <c r="DI403"/>
  <c r="DM403"/>
  <c r="DQ403"/>
  <c r="DU403"/>
  <c r="DY403"/>
  <c r="EC403"/>
  <c r="EG403"/>
  <c r="EK403"/>
  <c r="EO403"/>
  <c r="ES403"/>
  <c r="EW403"/>
  <c r="FA403"/>
  <c r="FE403"/>
  <c r="FI403"/>
  <c r="FM403"/>
  <c r="FQ403"/>
  <c r="FU403"/>
  <c r="FY403"/>
  <c r="GC403"/>
  <c r="GG403"/>
  <c r="GK403"/>
  <c r="GO403"/>
  <c r="GS403"/>
  <c r="GW403"/>
  <c r="HA403"/>
  <c r="AL403"/>
  <c r="AP403"/>
  <c r="AT403"/>
  <c r="AX403"/>
  <c r="BB403"/>
  <c r="BF403"/>
  <c r="BJ403"/>
  <c r="BN403"/>
  <c r="BR403"/>
  <c r="BV403"/>
  <c r="BZ403"/>
  <c r="CD403"/>
  <c r="CH403"/>
  <c r="CL403"/>
  <c r="CR403"/>
  <c r="CV403"/>
  <c r="CZ403"/>
  <c r="DD403"/>
  <c r="DH403"/>
  <c r="DL403"/>
  <c r="DP403"/>
  <c r="DT403"/>
  <c r="DX403"/>
  <c r="EB403"/>
  <c r="EF403"/>
  <c r="EJ403"/>
  <c r="EN403"/>
  <c r="ER403"/>
  <c r="EV403"/>
  <c r="EZ403"/>
  <c r="FD403"/>
  <c r="FH403"/>
  <c r="FL403"/>
  <c r="FP403"/>
  <c r="FT403"/>
  <c r="FX403"/>
  <c r="GB403"/>
  <c r="GF403"/>
  <c r="GJ403"/>
  <c r="GN403"/>
  <c r="GR403"/>
  <c r="GV403"/>
  <c r="GZ403"/>
  <c r="AN403"/>
  <c r="AV403"/>
  <c r="BD403"/>
  <c r="BL403"/>
  <c r="BT403"/>
  <c r="CB403"/>
  <c r="CJ403"/>
  <c r="CT403"/>
  <c r="DB403"/>
  <c r="DJ403"/>
  <c r="DR403"/>
  <c r="DZ403"/>
  <c r="EH403"/>
  <c r="EP403"/>
  <c r="EX403"/>
  <c r="FF403"/>
  <c r="FN403"/>
  <c r="FV403"/>
  <c r="GD403"/>
  <c r="GL403"/>
  <c r="GT403"/>
  <c r="HB403"/>
  <c r="AK403"/>
  <c r="AS403"/>
  <c r="BA403"/>
  <c r="BI403"/>
  <c r="BQ403"/>
  <c r="BY403"/>
  <c r="CG403"/>
  <c r="CQ403"/>
  <c r="CY403"/>
  <c r="DG403"/>
  <c r="DO403"/>
  <c r="DW403"/>
  <c r="EE403"/>
  <c r="EM403"/>
  <c r="EU403"/>
  <c r="FC403"/>
  <c r="FK403"/>
  <c r="FS403"/>
  <c r="GA403"/>
  <c r="GI403"/>
  <c r="GQ403"/>
  <c r="GY403"/>
  <c r="AO403"/>
  <c r="AW403"/>
  <c r="BE403"/>
  <c r="BM403"/>
  <c r="BU403"/>
  <c r="CC403"/>
  <c r="CK403"/>
  <c r="CU403"/>
  <c r="DC403"/>
  <c r="DK403"/>
  <c r="DS403"/>
  <c r="EA403"/>
  <c r="EI403"/>
  <c r="EQ403"/>
  <c r="EY403"/>
  <c r="FG403"/>
  <c r="FO403"/>
  <c r="FW403"/>
  <c r="GE403"/>
  <c r="GM403"/>
  <c r="GU403"/>
  <c r="HC403"/>
  <c r="BH403"/>
  <c r="CP403"/>
  <c r="DV403"/>
  <c r="FB403"/>
  <c r="GH403"/>
  <c r="AZ403"/>
  <c r="CF403"/>
  <c r="DN403"/>
  <c r="ET403"/>
  <c r="FZ403"/>
  <c r="AR403"/>
  <c r="BX403"/>
  <c r="DF403"/>
  <c r="EL403"/>
  <c r="FR403"/>
  <c r="GX403"/>
  <c r="AJ403"/>
  <c r="BP403"/>
  <c r="CX403"/>
  <c r="ED403"/>
  <c r="FJ403"/>
  <c r="GP403"/>
  <c r="CO682"/>
  <c r="CN682"/>
  <c r="AM682"/>
  <c r="AQ682"/>
  <c r="AU682"/>
  <c r="AY682"/>
  <c r="BC682"/>
  <c r="BG682"/>
  <c r="BK682"/>
  <c r="BO682"/>
  <c r="BS682"/>
  <c r="BW682"/>
  <c r="CA682"/>
  <c r="CE682"/>
  <c r="CI682"/>
  <c r="CM682"/>
  <c r="CS682"/>
  <c r="CW682"/>
  <c r="DA682"/>
  <c r="DE682"/>
  <c r="DI682"/>
  <c r="DM682"/>
  <c r="DQ682"/>
  <c r="DU682"/>
  <c r="DY682"/>
  <c r="EC682"/>
  <c r="EG682"/>
  <c r="EK682"/>
  <c r="EO682"/>
  <c r="ES682"/>
  <c r="EW682"/>
  <c r="FA682"/>
  <c r="FE682"/>
  <c r="FI682"/>
  <c r="FM682"/>
  <c r="FQ682"/>
  <c r="FU682"/>
  <c r="FY682"/>
  <c r="GC682"/>
  <c r="GG682"/>
  <c r="GK682"/>
  <c r="GO682"/>
  <c r="GS682"/>
  <c r="GW682"/>
  <c r="HA682"/>
  <c r="AL682"/>
  <c r="AP682"/>
  <c r="AT682"/>
  <c r="AX682"/>
  <c r="BB682"/>
  <c r="BF682"/>
  <c r="BJ682"/>
  <c r="BN682"/>
  <c r="BR682"/>
  <c r="BV682"/>
  <c r="BZ682"/>
  <c r="CD682"/>
  <c r="CH682"/>
  <c r="CL682"/>
  <c r="CR682"/>
  <c r="CV682"/>
  <c r="CZ682"/>
  <c r="DD682"/>
  <c r="DH682"/>
  <c r="DL682"/>
  <c r="DP682"/>
  <c r="DT682"/>
  <c r="DX682"/>
  <c r="EB682"/>
  <c r="EF682"/>
  <c r="EJ682"/>
  <c r="EN682"/>
  <c r="ER682"/>
  <c r="EV682"/>
  <c r="EZ682"/>
  <c r="FD682"/>
  <c r="FH682"/>
  <c r="FL682"/>
  <c r="FP682"/>
  <c r="FT682"/>
  <c r="FX682"/>
  <c r="GB682"/>
  <c r="GF682"/>
  <c r="GJ682"/>
  <c r="GN682"/>
  <c r="GR682"/>
  <c r="GV682"/>
  <c r="GZ682"/>
  <c r="AJ682"/>
  <c r="AR682"/>
  <c r="AZ682"/>
  <c r="BH682"/>
  <c r="BP682"/>
  <c r="BX682"/>
  <c r="CF682"/>
  <c r="CP682"/>
  <c r="CX682"/>
  <c r="DF682"/>
  <c r="DN682"/>
  <c r="DV682"/>
  <c r="ED682"/>
  <c r="EL682"/>
  <c r="ET682"/>
  <c r="FB682"/>
  <c r="FJ682"/>
  <c r="FR682"/>
  <c r="FZ682"/>
  <c r="GH682"/>
  <c r="GP682"/>
  <c r="GX682"/>
  <c r="AO682"/>
  <c r="AW682"/>
  <c r="BE682"/>
  <c r="BM682"/>
  <c r="BU682"/>
  <c r="CC682"/>
  <c r="CK682"/>
  <c r="CU682"/>
  <c r="DC682"/>
  <c r="DK682"/>
  <c r="DS682"/>
  <c r="EA682"/>
  <c r="EI682"/>
  <c r="EQ682"/>
  <c r="EY682"/>
  <c r="FG682"/>
  <c r="FO682"/>
  <c r="FW682"/>
  <c r="GE682"/>
  <c r="GM682"/>
  <c r="GU682"/>
  <c r="HC682"/>
  <c r="AK682"/>
  <c r="AS682"/>
  <c r="BA682"/>
  <c r="BI682"/>
  <c r="BQ682"/>
  <c r="BY682"/>
  <c r="CG682"/>
  <c r="CQ682"/>
  <c r="CY682"/>
  <c r="DG682"/>
  <c r="DO682"/>
  <c r="DW682"/>
  <c r="EE682"/>
  <c r="EM682"/>
  <c r="EU682"/>
  <c r="FC682"/>
  <c r="FK682"/>
  <c r="FS682"/>
  <c r="GA682"/>
  <c r="GI682"/>
  <c r="GQ682"/>
  <c r="GY682"/>
  <c r="AV682"/>
  <c r="CB682"/>
  <c r="DJ682"/>
  <c r="EP682"/>
  <c r="FV682"/>
  <c r="HB682"/>
  <c r="AN682"/>
  <c r="BT682"/>
  <c r="DB682"/>
  <c r="EH682"/>
  <c r="FN682"/>
  <c r="GT682"/>
  <c r="BL682"/>
  <c r="CT682"/>
  <c r="DZ682"/>
  <c r="FF682"/>
  <c r="GL682"/>
  <c r="BD682"/>
  <c r="GD682"/>
  <c r="EX682"/>
  <c r="DR682"/>
  <c r="CJ682"/>
  <c r="CO208"/>
  <c r="CN208"/>
  <c r="AL208"/>
  <c r="AP208"/>
  <c r="AT208"/>
  <c r="AX208"/>
  <c r="BB208"/>
  <c r="BF208"/>
  <c r="BJ208"/>
  <c r="BN208"/>
  <c r="BR208"/>
  <c r="BV208"/>
  <c r="BZ208"/>
  <c r="CD208"/>
  <c r="CH208"/>
  <c r="CL208"/>
  <c r="CR208"/>
  <c r="CV208"/>
  <c r="CZ208"/>
  <c r="DD208"/>
  <c r="DH208"/>
  <c r="DL208"/>
  <c r="DP208"/>
  <c r="DT208"/>
  <c r="DX208"/>
  <c r="EB208"/>
  <c r="EF208"/>
  <c r="EJ208"/>
  <c r="EN208"/>
  <c r="ER208"/>
  <c r="EV208"/>
  <c r="EZ208"/>
  <c r="FD208"/>
  <c r="FH208"/>
  <c r="FL208"/>
  <c r="FP208"/>
  <c r="FT208"/>
  <c r="FX208"/>
  <c r="GB208"/>
  <c r="GF208"/>
  <c r="GJ208"/>
  <c r="GN208"/>
  <c r="GR208"/>
  <c r="GV208"/>
  <c r="GZ208"/>
  <c r="AK208"/>
  <c r="AO208"/>
  <c r="AS208"/>
  <c r="AW208"/>
  <c r="BA208"/>
  <c r="BE208"/>
  <c r="BI208"/>
  <c r="BM208"/>
  <c r="BQ208"/>
  <c r="BU208"/>
  <c r="BY208"/>
  <c r="CC208"/>
  <c r="CG208"/>
  <c r="CK208"/>
  <c r="CQ208"/>
  <c r="CU208"/>
  <c r="CY208"/>
  <c r="DC208"/>
  <c r="DG208"/>
  <c r="DK208"/>
  <c r="DO208"/>
  <c r="DS208"/>
  <c r="DW208"/>
  <c r="EA208"/>
  <c r="EE208"/>
  <c r="EI208"/>
  <c r="EM208"/>
  <c r="EQ208"/>
  <c r="EU208"/>
  <c r="EY208"/>
  <c r="FC208"/>
  <c r="FG208"/>
  <c r="FK208"/>
  <c r="FO208"/>
  <c r="FS208"/>
  <c r="FW208"/>
  <c r="GA208"/>
  <c r="GE208"/>
  <c r="GI208"/>
  <c r="GM208"/>
  <c r="GQ208"/>
  <c r="GU208"/>
  <c r="GY208"/>
  <c r="HC208"/>
  <c r="AM208"/>
  <c r="AU208"/>
  <c r="BC208"/>
  <c r="BK208"/>
  <c r="BS208"/>
  <c r="CA208"/>
  <c r="CI208"/>
  <c r="CS208"/>
  <c r="DA208"/>
  <c r="DI208"/>
  <c r="DQ208"/>
  <c r="DY208"/>
  <c r="EG208"/>
  <c r="EO208"/>
  <c r="EW208"/>
  <c r="FE208"/>
  <c r="FM208"/>
  <c r="FU208"/>
  <c r="GC208"/>
  <c r="GK208"/>
  <c r="GS208"/>
  <c r="HA208"/>
  <c r="AJ208"/>
  <c r="AR208"/>
  <c r="AZ208"/>
  <c r="BH208"/>
  <c r="BP208"/>
  <c r="BX208"/>
  <c r="CF208"/>
  <c r="CP208"/>
  <c r="CX208"/>
  <c r="DF208"/>
  <c r="DN208"/>
  <c r="DV208"/>
  <c r="ED208"/>
  <c r="EL208"/>
  <c r="ET208"/>
  <c r="FB208"/>
  <c r="FJ208"/>
  <c r="FR208"/>
  <c r="FZ208"/>
  <c r="GH208"/>
  <c r="GP208"/>
  <c r="GX208"/>
  <c r="AQ208"/>
  <c r="AY208"/>
  <c r="BG208"/>
  <c r="BO208"/>
  <c r="BW208"/>
  <c r="CE208"/>
  <c r="CM208"/>
  <c r="CW208"/>
  <c r="DE208"/>
  <c r="DM208"/>
  <c r="DU208"/>
  <c r="EC208"/>
  <c r="EK208"/>
  <c r="ES208"/>
  <c r="FA208"/>
  <c r="FI208"/>
  <c r="FQ208"/>
  <c r="FY208"/>
  <c r="GG208"/>
  <c r="GO208"/>
  <c r="GW208"/>
  <c r="AV208"/>
  <c r="CB208"/>
  <c r="DJ208"/>
  <c r="EP208"/>
  <c r="FV208"/>
  <c r="HB208"/>
  <c r="AN208"/>
  <c r="BT208"/>
  <c r="DB208"/>
  <c r="EH208"/>
  <c r="FN208"/>
  <c r="GT208"/>
  <c r="BL208"/>
  <c r="CT208"/>
  <c r="DZ208"/>
  <c r="FF208"/>
  <c r="GL208"/>
  <c r="EX208"/>
  <c r="DR208"/>
  <c r="CJ208"/>
  <c r="BD208"/>
  <c r="GD208"/>
  <c r="CO20"/>
  <c r="CN20"/>
  <c r="AK20"/>
  <c r="AO20"/>
  <c r="AS20"/>
  <c r="AW20"/>
  <c r="BA20"/>
  <c r="BE20"/>
  <c r="BI20"/>
  <c r="BM20"/>
  <c r="BQ20"/>
  <c r="BU20"/>
  <c r="BY20"/>
  <c r="CC20"/>
  <c r="CG20"/>
  <c r="CK20"/>
  <c r="CQ20"/>
  <c r="CU20"/>
  <c r="CY20"/>
  <c r="DC20"/>
  <c r="DG20"/>
  <c r="DK20"/>
  <c r="DO20"/>
  <c r="DS20"/>
  <c r="DW20"/>
  <c r="EA20"/>
  <c r="EE20"/>
  <c r="EI20"/>
  <c r="EM20"/>
  <c r="EQ20"/>
  <c r="EU20"/>
  <c r="EY20"/>
  <c r="FC20"/>
  <c r="FG20"/>
  <c r="FK20"/>
  <c r="FO20"/>
  <c r="FS20"/>
  <c r="FW20"/>
  <c r="GA20"/>
  <c r="GE20"/>
  <c r="GI20"/>
  <c r="GM20"/>
  <c r="GQ20"/>
  <c r="GU20"/>
  <c r="GY20"/>
  <c r="HC20"/>
  <c r="AJ20"/>
  <c r="AN20"/>
  <c r="AR20"/>
  <c r="AV20"/>
  <c r="AZ20"/>
  <c r="BD20"/>
  <c r="BH20"/>
  <c r="BL20"/>
  <c r="BP20"/>
  <c r="BT20"/>
  <c r="BX20"/>
  <c r="CB20"/>
  <c r="CF20"/>
  <c r="CJ20"/>
  <c r="CP20"/>
  <c r="CT20"/>
  <c r="CX20"/>
  <c r="DB20"/>
  <c r="DF20"/>
  <c r="DJ20"/>
  <c r="DN20"/>
  <c r="DR20"/>
  <c r="DV20"/>
  <c r="DZ20"/>
  <c r="ED20"/>
  <c r="EH20"/>
  <c r="EL20"/>
  <c r="EP20"/>
  <c r="ET20"/>
  <c r="EX20"/>
  <c r="FB20"/>
  <c r="FF20"/>
  <c r="FJ20"/>
  <c r="FN20"/>
  <c r="FR20"/>
  <c r="FV20"/>
  <c r="FZ20"/>
  <c r="GD20"/>
  <c r="GH20"/>
  <c r="GL20"/>
  <c r="GP20"/>
  <c r="GT20"/>
  <c r="GX20"/>
  <c r="HB20"/>
  <c r="AP20"/>
  <c r="AX20"/>
  <c r="BF20"/>
  <c r="BN20"/>
  <c r="BV20"/>
  <c r="CD20"/>
  <c r="CL20"/>
  <c r="CV20"/>
  <c r="DD20"/>
  <c r="DL20"/>
  <c r="DT20"/>
  <c r="EB20"/>
  <c r="EJ20"/>
  <c r="ER20"/>
  <c r="EZ20"/>
  <c r="FH20"/>
  <c r="FP20"/>
  <c r="FX20"/>
  <c r="GF20"/>
  <c r="GN20"/>
  <c r="GV20"/>
  <c r="AM20"/>
  <c r="AU20"/>
  <c r="BC20"/>
  <c r="BK20"/>
  <c r="BS20"/>
  <c r="CA20"/>
  <c r="CI20"/>
  <c r="CS20"/>
  <c r="DA20"/>
  <c r="DI20"/>
  <c r="DQ20"/>
  <c r="DY20"/>
  <c r="EG20"/>
  <c r="EO20"/>
  <c r="EW20"/>
  <c r="FE20"/>
  <c r="FM20"/>
  <c r="FU20"/>
  <c r="GC20"/>
  <c r="GK20"/>
  <c r="GS20"/>
  <c r="HA20"/>
  <c r="AL20"/>
  <c r="AT20"/>
  <c r="BB20"/>
  <c r="BJ20"/>
  <c r="BR20"/>
  <c r="BZ20"/>
  <c r="CH20"/>
  <c r="CR20"/>
  <c r="CZ20"/>
  <c r="DH20"/>
  <c r="DP20"/>
  <c r="DX20"/>
  <c r="EF20"/>
  <c r="EN20"/>
  <c r="EV20"/>
  <c r="FD20"/>
  <c r="FL20"/>
  <c r="FT20"/>
  <c r="GB20"/>
  <c r="GJ20"/>
  <c r="GR20"/>
  <c r="GZ20"/>
  <c r="BO20"/>
  <c r="CW20"/>
  <c r="EC20"/>
  <c r="FI20"/>
  <c r="GO20"/>
  <c r="BG20"/>
  <c r="CM20"/>
  <c r="DU20"/>
  <c r="FA20"/>
  <c r="GG20"/>
  <c r="AY20"/>
  <c r="CE20"/>
  <c r="DM20"/>
  <c r="ES20"/>
  <c r="FY20"/>
  <c r="EK20"/>
  <c r="DE20"/>
  <c r="BW20"/>
  <c r="GW20"/>
  <c r="FQ20"/>
  <c r="AQ20"/>
  <c r="CO709"/>
  <c r="CN709"/>
  <c r="AK709"/>
  <c r="AO709"/>
  <c r="AS709"/>
  <c r="AW709"/>
  <c r="BA709"/>
  <c r="BE709"/>
  <c r="BI709"/>
  <c r="BM709"/>
  <c r="BQ709"/>
  <c r="BU709"/>
  <c r="BY709"/>
  <c r="CC709"/>
  <c r="CG709"/>
  <c r="CK709"/>
  <c r="CQ709"/>
  <c r="CU709"/>
  <c r="CY709"/>
  <c r="DC709"/>
  <c r="DG709"/>
  <c r="DK709"/>
  <c r="DO709"/>
  <c r="DS709"/>
  <c r="DW709"/>
  <c r="EA709"/>
  <c r="EE709"/>
  <c r="EI709"/>
  <c r="EM709"/>
  <c r="EQ709"/>
  <c r="EU709"/>
  <c r="EY709"/>
  <c r="FC709"/>
  <c r="FG709"/>
  <c r="FK709"/>
  <c r="FO709"/>
  <c r="FS709"/>
  <c r="FW709"/>
  <c r="GA709"/>
  <c r="GE709"/>
  <c r="GI709"/>
  <c r="GM709"/>
  <c r="GQ709"/>
  <c r="GU709"/>
  <c r="GY709"/>
  <c r="HC709"/>
  <c r="AL709"/>
  <c r="AQ709"/>
  <c r="AV709"/>
  <c r="BB709"/>
  <c r="BG709"/>
  <c r="BL709"/>
  <c r="BR709"/>
  <c r="BW709"/>
  <c r="CB709"/>
  <c r="CH709"/>
  <c r="CM709"/>
  <c r="CT709"/>
  <c r="CZ709"/>
  <c r="DE709"/>
  <c r="DJ709"/>
  <c r="DP709"/>
  <c r="DU709"/>
  <c r="DZ709"/>
  <c r="EF709"/>
  <c r="EK709"/>
  <c r="EP709"/>
  <c r="EV709"/>
  <c r="FA709"/>
  <c r="FF709"/>
  <c r="FL709"/>
  <c r="FQ709"/>
  <c r="FV709"/>
  <c r="GB709"/>
  <c r="GG709"/>
  <c r="GL709"/>
  <c r="GR709"/>
  <c r="GW709"/>
  <c r="HB709"/>
  <c r="AJ709"/>
  <c r="AP709"/>
  <c r="AU709"/>
  <c r="AZ709"/>
  <c r="BF709"/>
  <c r="BK709"/>
  <c r="BP709"/>
  <c r="BV709"/>
  <c r="CA709"/>
  <c r="CF709"/>
  <c r="CL709"/>
  <c r="CS709"/>
  <c r="CX709"/>
  <c r="DD709"/>
  <c r="DI709"/>
  <c r="DN709"/>
  <c r="DT709"/>
  <c r="DY709"/>
  <c r="ED709"/>
  <c r="EJ709"/>
  <c r="EO709"/>
  <c r="ET709"/>
  <c r="EZ709"/>
  <c r="FE709"/>
  <c r="FJ709"/>
  <c r="FP709"/>
  <c r="FU709"/>
  <c r="FZ709"/>
  <c r="GF709"/>
  <c r="GK709"/>
  <c r="GP709"/>
  <c r="GV709"/>
  <c r="HA709"/>
  <c r="AN709"/>
  <c r="AY709"/>
  <c r="BJ709"/>
  <c r="BT709"/>
  <c r="CE709"/>
  <c r="CR709"/>
  <c r="DB709"/>
  <c r="DM709"/>
  <c r="DX709"/>
  <c r="EH709"/>
  <c r="ES709"/>
  <c r="FD709"/>
  <c r="FN709"/>
  <c r="FY709"/>
  <c r="GJ709"/>
  <c r="GT709"/>
  <c r="AM709"/>
  <c r="AX709"/>
  <c r="BH709"/>
  <c r="BS709"/>
  <c r="CD709"/>
  <c r="CP709"/>
  <c r="DA709"/>
  <c r="DL709"/>
  <c r="DV709"/>
  <c r="EG709"/>
  <c r="ER709"/>
  <c r="FB709"/>
  <c r="FM709"/>
  <c r="FX709"/>
  <c r="GH709"/>
  <c r="GS709"/>
  <c r="AT709"/>
  <c r="BD709"/>
  <c r="BO709"/>
  <c r="BZ709"/>
  <c r="CJ709"/>
  <c r="CW709"/>
  <c r="DH709"/>
  <c r="DR709"/>
  <c r="EC709"/>
  <c r="EN709"/>
  <c r="EX709"/>
  <c r="FI709"/>
  <c r="FT709"/>
  <c r="GD709"/>
  <c r="GO709"/>
  <c r="GZ709"/>
  <c r="AR709"/>
  <c r="CI709"/>
  <c r="EB709"/>
  <c r="FR709"/>
  <c r="BX709"/>
  <c r="DQ709"/>
  <c r="FH709"/>
  <c r="GX709"/>
  <c r="BN709"/>
  <c r="DF709"/>
  <c r="EW709"/>
  <c r="GN709"/>
  <c r="GC709"/>
  <c r="EL709"/>
  <c r="CV709"/>
  <c r="BC709"/>
  <c r="CO126"/>
  <c r="CN126"/>
  <c r="AM126"/>
  <c r="AQ126"/>
  <c r="AU126"/>
  <c r="AY126"/>
  <c r="BC126"/>
  <c r="BG126"/>
  <c r="BK126"/>
  <c r="BO126"/>
  <c r="BS126"/>
  <c r="BW126"/>
  <c r="CA126"/>
  <c r="CE126"/>
  <c r="CI126"/>
  <c r="CM126"/>
  <c r="CS126"/>
  <c r="CW126"/>
  <c r="DA126"/>
  <c r="DE126"/>
  <c r="DI126"/>
  <c r="DM126"/>
  <c r="DQ126"/>
  <c r="DU126"/>
  <c r="DY126"/>
  <c r="EC126"/>
  <c r="EG126"/>
  <c r="EK126"/>
  <c r="EO126"/>
  <c r="ES126"/>
  <c r="EW126"/>
  <c r="FA126"/>
  <c r="FE126"/>
  <c r="FI126"/>
  <c r="FM126"/>
  <c r="FQ126"/>
  <c r="FU126"/>
  <c r="FY126"/>
  <c r="GC126"/>
  <c r="GG126"/>
  <c r="GK126"/>
  <c r="GO126"/>
  <c r="GS126"/>
  <c r="GW126"/>
  <c r="HA126"/>
  <c r="AL126"/>
  <c r="AP126"/>
  <c r="AT126"/>
  <c r="AX126"/>
  <c r="BB126"/>
  <c r="BF126"/>
  <c r="BJ126"/>
  <c r="BN126"/>
  <c r="BR126"/>
  <c r="BV126"/>
  <c r="BZ126"/>
  <c r="CD126"/>
  <c r="CH126"/>
  <c r="CL126"/>
  <c r="CR126"/>
  <c r="CV126"/>
  <c r="CZ126"/>
  <c r="DD126"/>
  <c r="DH126"/>
  <c r="DL126"/>
  <c r="DP126"/>
  <c r="DT126"/>
  <c r="DX126"/>
  <c r="EB126"/>
  <c r="EF126"/>
  <c r="EJ126"/>
  <c r="EN126"/>
  <c r="ER126"/>
  <c r="EV126"/>
  <c r="EZ126"/>
  <c r="FD126"/>
  <c r="FH126"/>
  <c r="FL126"/>
  <c r="FP126"/>
  <c r="FT126"/>
  <c r="FX126"/>
  <c r="GB126"/>
  <c r="GF126"/>
  <c r="GJ126"/>
  <c r="GN126"/>
  <c r="GR126"/>
  <c r="GV126"/>
  <c r="GZ126"/>
  <c r="AN126"/>
  <c r="AV126"/>
  <c r="BD126"/>
  <c r="BL126"/>
  <c r="BT126"/>
  <c r="CB126"/>
  <c r="CJ126"/>
  <c r="CT126"/>
  <c r="DB126"/>
  <c r="DJ126"/>
  <c r="DR126"/>
  <c r="DZ126"/>
  <c r="EH126"/>
  <c r="EP126"/>
  <c r="EX126"/>
  <c r="FF126"/>
  <c r="FN126"/>
  <c r="FV126"/>
  <c r="GD126"/>
  <c r="GL126"/>
  <c r="GT126"/>
  <c r="HB126"/>
  <c r="AK126"/>
  <c r="AS126"/>
  <c r="BA126"/>
  <c r="BI126"/>
  <c r="BQ126"/>
  <c r="BY126"/>
  <c r="CG126"/>
  <c r="CQ126"/>
  <c r="CY126"/>
  <c r="DG126"/>
  <c r="DO126"/>
  <c r="DW126"/>
  <c r="EE126"/>
  <c r="EM126"/>
  <c r="EU126"/>
  <c r="FC126"/>
  <c r="FK126"/>
  <c r="FS126"/>
  <c r="GA126"/>
  <c r="GI126"/>
  <c r="GQ126"/>
  <c r="GY126"/>
  <c r="AJ126"/>
  <c r="AR126"/>
  <c r="AZ126"/>
  <c r="BH126"/>
  <c r="BP126"/>
  <c r="BX126"/>
  <c r="CF126"/>
  <c r="CP126"/>
  <c r="CX126"/>
  <c r="DF126"/>
  <c r="DN126"/>
  <c r="DV126"/>
  <c r="ED126"/>
  <c r="EL126"/>
  <c r="ET126"/>
  <c r="FB126"/>
  <c r="FJ126"/>
  <c r="FR126"/>
  <c r="FZ126"/>
  <c r="GH126"/>
  <c r="GP126"/>
  <c r="GX126"/>
  <c r="AO126"/>
  <c r="BU126"/>
  <c r="DC126"/>
  <c r="EI126"/>
  <c r="FO126"/>
  <c r="GU126"/>
  <c r="BM126"/>
  <c r="CU126"/>
  <c r="EA126"/>
  <c r="FG126"/>
  <c r="GM126"/>
  <c r="BE126"/>
  <c r="CK126"/>
  <c r="DS126"/>
  <c r="EY126"/>
  <c r="GE126"/>
  <c r="CC126"/>
  <c r="HC126"/>
  <c r="AW126"/>
  <c r="FW126"/>
  <c r="EQ126"/>
  <c r="DK126"/>
  <c r="CO675"/>
  <c r="CN675"/>
  <c r="AM675"/>
  <c r="AQ675"/>
  <c r="AU675"/>
  <c r="AY675"/>
  <c r="BC675"/>
  <c r="BG675"/>
  <c r="BK675"/>
  <c r="BO675"/>
  <c r="BS675"/>
  <c r="BW675"/>
  <c r="CA675"/>
  <c r="CE675"/>
  <c r="CI675"/>
  <c r="CM675"/>
  <c r="CS675"/>
  <c r="CW675"/>
  <c r="DA675"/>
  <c r="DE675"/>
  <c r="DI675"/>
  <c r="DM675"/>
  <c r="DQ675"/>
  <c r="DU675"/>
  <c r="DY675"/>
  <c r="EC675"/>
  <c r="EG675"/>
  <c r="EK675"/>
  <c r="EO675"/>
  <c r="ES675"/>
  <c r="EW675"/>
  <c r="FA675"/>
  <c r="FE675"/>
  <c r="FI675"/>
  <c r="FM675"/>
  <c r="FQ675"/>
  <c r="FU675"/>
  <c r="FY675"/>
  <c r="GC675"/>
  <c r="GG675"/>
  <c r="GK675"/>
  <c r="GO675"/>
  <c r="GS675"/>
  <c r="GW675"/>
  <c r="HA675"/>
  <c r="AL675"/>
  <c r="AP675"/>
  <c r="AT675"/>
  <c r="AX675"/>
  <c r="BB675"/>
  <c r="BF675"/>
  <c r="BJ675"/>
  <c r="BN675"/>
  <c r="BR675"/>
  <c r="BV675"/>
  <c r="BZ675"/>
  <c r="CD675"/>
  <c r="CH675"/>
  <c r="CL675"/>
  <c r="CR675"/>
  <c r="CV675"/>
  <c r="CZ675"/>
  <c r="DD675"/>
  <c r="DH675"/>
  <c r="DL675"/>
  <c r="DP675"/>
  <c r="DT675"/>
  <c r="DX675"/>
  <c r="EB675"/>
  <c r="EF675"/>
  <c r="EJ675"/>
  <c r="EN675"/>
  <c r="ER675"/>
  <c r="EV675"/>
  <c r="EZ675"/>
  <c r="FD675"/>
  <c r="FH675"/>
  <c r="FL675"/>
  <c r="FP675"/>
  <c r="FT675"/>
  <c r="FX675"/>
  <c r="GB675"/>
  <c r="GF675"/>
  <c r="GJ675"/>
  <c r="GN675"/>
  <c r="GR675"/>
  <c r="GV675"/>
  <c r="GZ675"/>
  <c r="AJ675"/>
  <c r="AR675"/>
  <c r="AZ675"/>
  <c r="BH675"/>
  <c r="BP675"/>
  <c r="BX675"/>
  <c r="CF675"/>
  <c r="CP675"/>
  <c r="CX675"/>
  <c r="DF675"/>
  <c r="DN675"/>
  <c r="DV675"/>
  <c r="ED675"/>
  <c r="EL675"/>
  <c r="ET675"/>
  <c r="FB675"/>
  <c r="FJ675"/>
  <c r="FR675"/>
  <c r="FZ675"/>
  <c r="GH675"/>
  <c r="GP675"/>
  <c r="GX675"/>
  <c r="AO675"/>
  <c r="AW675"/>
  <c r="BE675"/>
  <c r="BM675"/>
  <c r="BU675"/>
  <c r="CC675"/>
  <c r="CK675"/>
  <c r="CU675"/>
  <c r="DC675"/>
  <c r="DK675"/>
  <c r="DS675"/>
  <c r="EA675"/>
  <c r="EI675"/>
  <c r="EQ675"/>
  <c r="EY675"/>
  <c r="FG675"/>
  <c r="FO675"/>
  <c r="FW675"/>
  <c r="GE675"/>
  <c r="GM675"/>
  <c r="GU675"/>
  <c r="HC675"/>
  <c r="AK675"/>
  <c r="AS675"/>
  <c r="BA675"/>
  <c r="BI675"/>
  <c r="BQ675"/>
  <c r="BY675"/>
  <c r="CG675"/>
  <c r="CQ675"/>
  <c r="CY675"/>
  <c r="DG675"/>
  <c r="DO675"/>
  <c r="DW675"/>
  <c r="EE675"/>
  <c r="EM675"/>
  <c r="EU675"/>
  <c r="FC675"/>
  <c r="FK675"/>
  <c r="FS675"/>
  <c r="GA675"/>
  <c r="GI675"/>
  <c r="GQ675"/>
  <c r="GY675"/>
  <c r="BL675"/>
  <c r="CT675"/>
  <c r="DZ675"/>
  <c r="FF675"/>
  <c r="GL675"/>
  <c r="BD675"/>
  <c r="CJ675"/>
  <c r="DR675"/>
  <c r="EX675"/>
  <c r="GD675"/>
  <c r="AV675"/>
  <c r="CB675"/>
  <c r="DJ675"/>
  <c r="EP675"/>
  <c r="FV675"/>
  <c r="HB675"/>
  <c r="BT675"/>
  <c r="GT675"/>
  <c r="AN675"/>
  <c r="FN675"/>
  <c r="EH675"/>
  <c r="DB675"/>
  <c r="CO566"/>
  <c r="CN566"/>
  <c r="AJ566"/>
  <c r="AN566"/>
  <c r="AR566"/>
  <c r="AV566"/>
  <c r="AZ566"/>
  <c r="BD566"/>
  <c r="BH566"/>
  <c r="BL566"/>
  <c r="BP566"/>
  <c r="BT566"/>
  <c r="BX566"/>
  <c r="CB566"/>
  <c r="CF566"/>
  <c r="CJ566"/>
  <c r="CP566"/>
  <c r="CT566"/>
  <c r="CX566"/>
  <c r="DB566"/>
  <c r="DF566"/>
  <c r="DJ566"/>
  <c r="DN566"/>
  <c r="DR566"/>
  <c r="DV566"/>
  <c r="DZ566"/>
  <c r="ED566"/>
  <c r="EH566"/>
  <c r="EL566"/>
  <c r="EP566"/>
  <c r="ET566"/>
  <c r="EX566"/>
  <c r="FB566"/>
  <c r="FF566"/>
  <c r="FJ566"/>
  <c r="FN566"/>
  <c r="FR566"/>
  <c r="FV566"/>
  <c r="FZ566"/>
  <c r="GD566"/>
  <c r="GH566"/>
  <c r="GL566"/>
  <c r="GP566"/>
  <c r="GT566"/>
  <c r="GX566"/>
  <c r="HB566"/>
  <c r="AL566"/>
  <c r="AP566"/>
  <c r="AT566"/>
  <c r="AX566"/>
  <c r="BB566"/>
  <c r="BF566"/>
  <c r="BJ566"/>
  <c r="BN566"/>
  <c r="BR566"/>
  <c r="BV566"/>
  <c r="BZ566"/>
  <c r="CD566"/>
  <c r="CH566"/>
  <c r="CL566"/>
  <c r="CR566"/>
  <c r="CV566"/>
  <c r="CZ566"/>
  <c r="DD566"/>
  <c r="DH566"/>
  <c r="DL566"/>
  <c r="DP566"/>
  <c r="DT566"/>
  <c r="DX566"/>
  <c r="EB566"/>
  <c r="EF566"/>
  <c r="EJ566"/>
  <c r="EN566"/>
  <c r="ER566"/>
  <c r="EV566"/>
  <c r="EZ566"/>
  <c r="FD566"/>
  <c r="FH566"/>
  <c r="FL566"/>
  <c r="FP566"/>
  <c r="FT566"/>
  <c r="FX566"/>
  <c r="GB566"/>
  <c r="GF566"/>
  <c r="GJ566"/>
  <c r="GN566"/>
  <c r="GR566"/>
  <c r="GV566"/>
  <c r="GZ566"/>
  <c r="AM566"/>
  <c r="AU566"/>
  <c r="BC566"/>
  <c r="BK566"/>
  <c r="BS566"/>
  <c r="CA566"/>
  <c r="CI566"/>
  <c r="CS566"/>
  <c r="DA566"/>
  <c r="DI566"/>
  <c r="DQ566"/>
  <c r="DY566"/>
  <c r="EG566"/>
  <c r="EO566"/>
  <c r="EW566"/>
  <c r="FE566"/>
  <c r="FM566"/>
  <c r="FU566"/>
  <c r="GC566"/>
  <c r="GK566"/>
  <c r="GS566"/>
  <c r="HA566"/>
  <c r="AK566"/>
  <c r="AS566"/>
  <c r="BA566"/>
  <c r="BI566"/>
  <c r="BQ566"/>
  <c r="BY566"/>
  <c r="CG566"/>
  <c r="CQ566"/>
  <c r="CY566"/>
  <c r="DG566"/>
  <c r="DO566"/>
  <c r="DW566"/>
  <c r="EE566"/>
  <c r="EM566"/>
  <c r="EU566"/>
  <c r="FC566"/>
  <c r="FK566"/>
  <c r="FS566"/>
  <c r="GA566"/>
  <c r="GI566"/>
  <c r="GQ566"/>
  <c r="GY566"/>
  <c r="AQ566"/>
  <c r="AY566"/>
  <c r="BG566"/>
  <c r="BO566"/>
  <c r="BW566"/>
  <c r="CE566"/>
  <c r="CM566"/>
  <c r="CW566"/>
  <c r="DE566"/>
  <c r="DM566"/>
  <c r="DU566"/>
  <c r="EC566"/>
  <c r="EK566"/>
  <c r="ES566"/>
  <c r="FA566"/>
  <c r="FI566"/>
  <c r="FQ566"/>
  <c r="FY566"/>
  <c r="GG566"/>
  <c r="GO566"/>
  <c r="GW566"/>
  <c r="AW566"/>
  <c r="CC566"/>
  <c r="DK566"/>
  <c r="EQ566"/>
  <c r="FW566"/>
  <c r="HC566"/>
  <c r="AO566"/>
  <c r="BU566"/>
  <c r="DC566"/>
  <c r="EI566"/>
  <c r="FO566"/>
  <c r="GU566"/>
  <c r="BM566"/>
  <c r="CU566"/>
  <c r="EA566"/>
  <c r="FG566"/>
  <c r="GM566"/>
  <c r="DS566"/>
  <c r="CK566"/>
  <c r="EY566"/>
  <c r="GE566"/>
  <c r="BE566"/>
  <c r="CO511"/>
  <c r="CN511"/>
  <c r="AL511"/>
  <c r="EN511"/>
  <c r="FX511"/>
  <c r="GN511"/>
  <c r="AK511"/>
  <c r="AO511"/>
  <c r="AS511"/>
  <c r="AW511"/>
  <c r="BA511"/>
  <c r="BE511"/>
  <c r="BI511"/>
  <c r="BM511"/>
  <c r="BQ511"/>
  <c r="BU511"/>
  <c r="BY511"/>
  <c r="CC511"/>
  <c r="CG511"/>
  <c r="CK511"/>
  <c r="CQ511"/>
  <c r="CU511"/>
  <c r="CY511"/>
  <c r="DC511"/>
  <c r="DG511"/>
  <c r="DK511"/>
  <c r="DO511"/>
  <c r="DS511"/>
  <c r="DW511"/>
  <c r="EA511"/>
  <c r="EE511"/>
  <c r="EI511"/>
  <c r="EM511"/>
  <c r="EQ511"/>
  <c r="EU511"/>
  <c r="EY511"/>
  <c r="FC511"/>
  <c r="FG511"/>
  <c r="FK511"/>
  <c r="FO511"/>
  <c r="FS511"/>
  <c r="FW511"/>
  <c r="GA511"/>
  <c r="GE511"/>
  <c r="GI511"/>
  <c r="GM511"/>
  <c r="GQ511"/>
  <c r="GU511"/>
  <c r="GY511"/>
  <c r="HC511"/>
  <c r="AX511"/>
  <c r="BJ511"/>
  <c r="BR511"/>
  <c r="BZ511"/>
  <c r="CL511"/>
  <c r="CZ511"/>
  <c r="DL511"/>
  <c r="DT511"/>
  <c r="EF511"/>
  <c r="EV511"/>
  <c r="FH511"/>
  <c r="FT511"/>
  <c r="GJ511"/>
  <c r="GZ511"/>
  <c r="AJ511"/>
  <c r="AN511"/>
  <c r="AR511"/>
  <c r="AV511"/>
  <c r="AZ511"/>
  <c r="BD511"/>
  <c r="BH511"/>
  <c r="BL511"/>
  <c r="BP511"/>
  <c r="BT511"/>
  <c r="BX511"/>
  <c r="CB511"/>
  <c r="CF511"/>
  <c r="CJ511"/>
  <c r="CP511"/>
  <c r="CT511"/>
  <c r="CX511"/>
  <c r="DB511"/>
  <c r="DF511"/>
  <c r="DJ511"/>
  <c r="DN511"/>
  <c r="DR511"/>
  <c r="DV511"/>
  <c r="DZ511"/>
  <c r="ED511"/>
  <c r="EH511"/>
  <c r="EL511"/>
  <c r="EP511"/>
  <c r="ET511"/>
  <c r="EX511"/>
  <c r="FB511"/>
  <c r="FF511"/>
  <c r="FJ511"/>
  <c r="FN511"/>
  <c r="FR511"/>
  <c r="FV511"/>
  <c r="FZ511"/>
  <c r="GD511"/>
  <c r="GH511"/>
  <c r="GL511"/>
  <c r="GP511"/>
  <c r="GT511"/>
  <c r="GX511"/>
  <c r="HB511"/>
  <c r="AP511"/>
  <c r="BB511"/>
  <c r="BN511"/>
  <c r="CD511"/>
  <c r="CV511"/>
  <c r="DD511"/>
  <c r="DX511"/>
  <c r="EJ511"/>
  <c r="EZ511"/>
  <c r="FL511"/>
  <c r="GB511"/>
  <c r="GR511"/>
  <c r="AM511"/>
  <c r="AQ511"/>
  <c r="AU511"/>
  <c r="AY511"/>
  <c r="BC511"/>
  <c r="BG511"/>
  <c r="BK511"/>
  <c r="BO511"/>
  <c r="BS511"/>
  <c r="BW511"/>
  <c r="CA511"/>
  <c r="CE511"/>
  <c r="CI511"/>
  <c r="CM511"/>
  <c r="CS511"/>
  <c r="CW511"/>
  <c r="DA511"/>
  <c r="DE511"/>
  <c r="DI511"/>
  <c r="DM511"/>
  <c r="DQ511"/>
  <c r="DU511"/>
  <c r="DY511"/>
  <c r="EC511"/>
  <c r="EG511"/>
  <c r="EK511"/>
  <c r="EO511"/>
  <c r="ES511"/>
  <c r="EW511"/>
  <c r="FA511"/>
  <c r="FE511"/>
  <c r="FI511"/>
  <c r="FM511"/>
  <c r="FQ511"/>
  <c r="FU511"/>
  <c r="FY511"/>
  <c r="GC511"/>
  <c r="GG511"/>
  <c r="GK511"/>
  <c r="GO511"/>
  <c r="GS511"/>
  <c r="GW511"/>
  <c r="HA511"/>
  <c r="AT511"/>
  <c r="BF511"/>
  <c r="BV511"/>
  <c r="CH511"/>
  <c r="CR511"/>
  <c r="DH511"/>
  <c r="DP511"/>
  <c r="EB511"/>
  <c r="ER511"/>
  <c r="FD511"/>
  <c r="FP511"/>
  <c r="GF511"/>
  <c r="GV511"/>
  <c r="CO343"/>
  <c r="CN343"/>
  <c r="AM343"/>
  <c r="AQ343"/>
  <c r="AU343"/>
  <c r="AY343"/>
  <c r="BC343"/>
  <c r="BG343"/>
  <c r="BK343"/>
  <c r="BO343"/>
  <c r="BS343"/>
  <c r="BW343"/>
  <c r="CA343"/>
  <c r="CE343"/>
  <c r="CI343"/>
  <c r="CM343"/>
  <c r="CS343"/>
  <c r="CW343"/>
  <c r="DA343"/>
  <c r="DE343"/>
  <c r="DI343"/>
  <c r="DM343"/>
  <c r="DQ343"/>
  <c r="DU343"/>
  <c r="DY343"/>
  <c r="EC343"/>
  <c r="EG343"/>
  <c r="EK343"/>
  <c r="EO343"/>
  <c r="ES343"/>
  <c r="EW343"/>
  <c r="FA343"/>
  <c r="FE343"/>
  <c r="FI343"/>
  <c r="FM343"/>
  <c r="FQ343"/>
  <c r="FU343"/>
  <c r="FY343"/>
  <c r="GC343"/>
  <c r="GG343"/>
  <c r="GK343"/>
  <c r="GO343"/>
  <c r="GS343"/>
  <c r="GW343"/>
  <c r="HA343"/>
  <c r="AL343"/>
  <c r="AP343"/>
  <c r="AT343"/>
  <c r="AX343"/>
  <c r="BB343"/>
  <c r="BF343"/>
  <c r="BJ343"/>
  <c r="BN343"/>
  <c r="BR343"/>
  <c r="BV343"/>
  <c r="BZ343"/>
  <c r="CD343"/>
  <c r="CH343"/>
  <c r="CL343"/>
  <c r="CR343"/>
  <c r="CV343"/>
  <c r="CZ343"/>
  <c r="DD343"/>
  <c r="DH343"/>
  <c r="DL343"/>
  <c r="DP343"/>
  <c r="DT343"/>
  <c r="DX343"/>
  <c r="EB343"/>
  <c r="EF343"/>
  <c r="EJ343"/>
  <c r="EN343"/>
  <c r="ER343"/>
  <c r="EV343"/>
  <c r="EZ343"/>
  <c r="FD343"/>
  <c r="FH343"/>
  <c r="FL343"/>
  <c r="FP343"/>
  <c r="FT343"/>
  <c r="FX343"/>
  <c r="GB343"/>
  <c r="GF343"/>
  <c r="GJ343"/>
  <c r="GN343"/>
  <c r="GR343"/>
  <c r="GV343"/>
  <c r="GZ343"/>
  <c r="AJ343"/>
  <c r="AR343"/>
  <c r="AZ343"/>
  <c r="BH343"/>
  <c r="BP343"/>
  <c r="BX343"/>
  <c r="CF343"/>
  <c r="CP343"/>
  <c r="CX343"/>
  <c r="DF343"/>
  <c r="DN343"/>
  <c r="DV343"/>
  <c r="ED343"/>
  <c r="EL343"/>
  <c r="ET343"/>
  <c r="FB343"/>
  <c r="FJ343"/>
  <c r="FR343"/>
  <c r="FZ343"/>
  <c r="GH343"/>
  <c r="GP343"/>
  <c r="GX343"/>
  <c r="AO343"/>
  <c r="AW343"/>
  <c r="BE343"/>
  <c r="BM343"/>
  <c r="BU343"/>
  <c r="CC343"/>
  <c r="CK343"/>
  <c r="CU343"/>
  <c r="DC343"/>
  <c r="DK343"/>
  <c r="DS343"/>
  <c r="EA343"/>
  <c r="EI343"/>
  <c r="EQ343"/>
  <c r="EY343"/>
  <c r="FG343"/>
  <c r="FO343"/>
  <c r="FW343"/>
  <c r="GE343"/>
  <c r="GM343"/>
  <c r="GU343"/>
  <c r="HC343"/>
  <c r="AN343"/>
  <c r="AV343"/>
  <c r="BD343"/>
  <c r="BL343"/>
  <c r="BT343"/>
  <c r="CB343"/>
  <c r="CJ343"/>
  <c r="CT343"/>
  <c r="DB343"/>
  <c r="DJ343"/>
  <c r="DR343"/>
  <c r="DZ343"/>
  <c r="EH343"/>
  <c r="EP343"/>
  <c r="EX343"/>
  <c r="FF343"/>
  <c r="FN343"/>
  <c r="FV343"/>
  <c r="GD343"/>
  <c r="GL343"/>
  <c r="GT343"/>
  <c r="HB343"/>
  <c r="BI343"/>
  <c r="CQ343"/>
  <c r="DW343"/>
  <c r="FC343"/>
  <c r="GI343"/>
  <c r="BA343"/>
  <c r="CG343"/>
  <c r="DO343"/>
  <c r="EU343"/>
  <c r="GA343"/>
  <c r="AS343"/>
  <c r="BY343"/>
  <c r="DG343"/>
  <c r="EM343"/>
  <c r="FS343"/>
  <c r="GY343"/>
  <c r="AK343"/>
  <c r="BQ343"/>
  <c r="CY343"/>
  <c r="EE343"/>
  <c r="FK343"/>
  <c r="GQ343"/>
  <c r="CO190"/>
  <c r="CN190"/>
  <c r="AJ190"/>
  <c r="AN190"/>
  <c r="AR190"/>
  <c r="AV190"/>
  <c r="AZ190"/>
  <c r="BD190"/>
  <c r="BH190"/>
  <c r="BL190"/>
  <c r="BP190"/>
  <c r="BT190"/>
  <c r="BX190"/>
  <c r="CB190"/>
  <c r="CF190"/>
  <c r="CJ190"/>
  <c r="CP190"/>
  <c r="CT190"/>
  <c r="CX190"/>
  <c r="DB190"/>
  <c r="DF190"/>
  <c r="DJ190"/>
  <c r="DN190"/>
  <c r="DR190"/>
  <c r="DV190"/>
  <c r="DZ190"/>
  <c r="ED190"/>
  <c r="EH190"/>
  <c r="EL190"/>
  <c r="EP190"/>
  <c r="ET190"/>
  <c r="EX190"/>
  <c r="FB190"/>
  <c r="FF190"/>
  <c r="FJ190"/>
  <c r="FN190"/>
  <c r="FR190"/>
  <c r="FV190"/>
  <c r="FZ190"/>
  <c r="GD190"/>
  <c r="GH190"/>
  <c r="GL190"/>
  <c r="GP190"/>
  <c r="GT190"/>
  <c r="GX190"/>
  <c r="HB190"/>
  <c r="AM190"/>
  <c r="AQ190"/>
  <c r="AU190"/>
  <c r="AY190"/>
  <c r="BC190"/>
  <c r="BG190"/>
  <c r="BK190"/>
  <c r="BO190"/>
  <c r="BS190"/>
  <c r="BW190"/>
  <c r="CA190"/>
  <c r="CE190"/>
  <c r="CI190"/>
  <c r="CM190"/>
  <c r="CS190"/>
  <c r="CW190"/>
  <c r="DA190"/>
  <c r="DE190"/>
  <c r="DI190"/>
  <c r="DM190"/>
  <c r="DQ190"/>
  <c r="DU190"/>
  <c r="DY190"/>
  <c r="EC190"/>
  <c r="EG190"/>
  <c r="EK190"/>
  <c r="EO190"/>
  <c r="ES190"/>
  <c r="EW190"/>
  <c r="FA190"/>
  <c r="FE190"/>
  <c r="FI190"/>
  <c r="FM190"/>
  <c r="FQ190"/>
  <c r="FU190"/>
  <c r="FY190"/>
  <c r="GC190"/>
  <c r="GG190"/>
  <c r="GK190"/>
  <c r="GO190"/>
  <c r="GS190"/>
  <c r="GW190"/>
  <c r="HA190"/>
  <c r="AO190"/>
  <c r="AW190"/>
  <c r="BE190"/>
  <c r="BM190"/>
  <c r="BU190"/>
  <c r="CC190"/>
  <c r="CK190"/>
  <c r="CU190"/>
  <c r="DC190"/>
  <c r="DK190"/>
  <c r="DS190"/>
  <c r="EA190"/>
  <c r="EI190"/>
  <c r="EQ190"/>
  <c r="EY190"/>
  <c r="FG190"/>
  <c r="FO190"/>
  <c r="FW190"/>
  <c r="GE190"/>
  <c r="GM190"/>
  <c r="GU190"/>
  <c r="HC190"/>
  <c r="AL190"/>
  <c r="AT190"/>
  <c r="BB190"/>
  <c r="BJ190"/>
  <c r="BR190"/>
  <c r="BZ190"/>
  <c r="CH190"/>
  <c r="CR190"/>
  <c r="CZ190"/>
  <c r="DH190"/>
  <c r="DP190"/>
  <c r="DX190"/>
  <c r="EF190"/>
  <c r="EN190"/>
  <c r="EV190"/>
  <c r="FD190"/>
  <c r="FL190"/>
  <c r="FT190"/>
  <c r="GB190"/>
  <c r="GJ190"/>
  <c r="GR190"/>
  <c r="GZ190"/>
  <c r="AK190"/>
  <c r="AS190"/>
  <c r="BA190"/>
  <c r="BI190"/>
  <c r="BQ190"/>
  <c r="BY190"/>
  <c r="CG190"/>
  <c r="CQ190"/>
  <c r="CY190"/>
  <c r="DG190"/>
  <c r="DO190"/>
  <c r="DW190"/>
  <c r="EE190"/>
  <c r="EM190"/>
  <c r="EU190"/>
  <c r="FC190"/>
  <c r="FK190"/>
  <c r="FS190"/>
  <c r="GA190"/>
  <c r="GI190"/>
  <c r="GQ190"/>
  <c r="GY190"/>
  <c r="AP190"/>
  <c r="BV190"/>
  <c r="DD190"/>
  <c r="EJ190"/>
  <c r="FP190"/>
  <c r="GV190"/>
  <c r="BN190"/>
  <c r="CV190"/>
  <c r="EB190"/>
  <c r="FH190"/>
  <c r="GN190"/>
  <c r="BF190"/>
  <c r="CL190"/>
  <c r="DT190"/>
  <c r="EZ190"/>
  <c r="GF190"/>
  <c r="AX190"/>
  <c r="FX190"/>
  <c r="ER190"/>
  <c r="DL190"/>
  <c r="CD190"/>
  <c r="CN37"/>
  <c r="CO37"/>
  <c r="AM37"/>
  <c r="AQ37"/>
  <c r="AU37"/>
  <c r="AY37"/>
  <c r="BC37"/>
  <c r="BG37"/>
  <c r="BK37"/>
  <c r="BO37"/>
  <c r="BS37"/>
  <c r="BW37"/>
  <c r="CA37"/>
  <c r="CE37"/>
  <c r="CI37"/>
  <c r="CM37"/>
  <c r="CS37"/>
  <c r="CW37"/>
  <c r="DA37"/>
  <c r="DE37"/>
  <c r="DI37"/>
  <c r="DM37"/>
  <c r="DQ37"/>
  <c r="DU37"/>
  <c r="DY37"/>
  <c r="EC37"/>
  <c r="EG37"/>
  <c r="EK37"/>
  <c r="EO37"/>
  <c r="ES37"/>
  <c r="EW37"/>
  <c r="FA37"/>
  <c r="FE37"/>
  <c r="FI37"/>
  <c r="FM37"/>
  <c r="FQ37"/>
  <c r="FU37"/>
  <c r="FY37"/>
  <c r="GC37"/>
  <c r="GG37"/>
  <c r="GK37"/>
  <c r="GO37"/>
  <c r="GS37"/>
  <c r="GW37"/>
  <c r="HA37"/>
  <c r="AL37"/>
  <c r="AP37"/>
  <c r="AT37"/>
  <c r="AX37"/>
  <c r="BB37"/>
  <c r="BF37"/>
  <c r="BJ37"/>
  <c r="BN37"/>
  <c r="BR37"/>
  <c r="BV37"/>
  <c r="BZ37"/>
  <c r="CD37"/>
  <c r="CH37"/>
  <c r="CL37"/>
  <c r="CR37"/>
  <c r="CV37"/>
  <c r="CZ37"/>
  <c r="DD37"/>
  <c r="DH37"/>
  <c r="DL37"/>
  <c r="DP37"/>
  <c r="DT37"/>
  <c r="DX37"/>
  <c r="EB37"/>
  <c r="EF37"/>
  <c r="EJ37"/>
  <c r="EN37"/>
  <c r="ER37"/>
  <c r="EV37"/>
  <c r="EZ37"/>
  <c r="FD37"/>
  <c r="FH37"/>
  <c r="FL37"/>
  <c r="FP37"/>
  <c r="FT37"/>
  <c r="FX37"/>
  <c r="GB37"/>
  <c r="GF37"/>
  <c r="GJ37"/>
  <c r="GN37"/>
  <c r="GR37"/>
  <c r="GV37"/>
  <c r="GZ37"/>
  <c r="AJ37"/>
  <c r="AR37"/>
  <c r="AZ37"/>
  <c r="BH37"/>
  <c r="BP37"/>
  <c r="BX37"/>
  <c r="CF37"/>
  <c r="CP37"/>
  <c r="CX37"/>
  <c r="DF37"/>
  <c r="DN37"/>
  <c r="DV37"/>
  <c r="ED37"/>
  <c r="EL37"/>
  <c r="ET37"/>
  <c r="FB37"/>
  <c r="FJ37"/>
  <c r="FR37"/>
  <c r="FZ37"/>
  <c r="GH37"/>
  <c r="GP37"/>
  <c r="GX37"/>
  <c r="AO37"/>
  <c r="AW37"/>
  <c r="BE37"/>
  <c r="BM37"/>
  <c r="BU37"/>
  <c r="CC37"/>
  <c r="CK37"/>
  <c r="CU37"/>
  <c r="DC37"/>
  <c r="DK37"/>
  <c r="DS37"/>
  <c r="EA37"/>
  <c r="EI37"/>
  <c r="EQ37"/>
  <c r="EY37"/>
  <c r="FG37"/>
  <c r="FO37"/>
  <c r="FW37"/>
  <c r="GE37"/>
  <c r="GM37"/>
  <c r="GU37"/>
  <c r="HC37"/>
  <c r="AN37"/>
  <c r="AV37"/>
  <c r="BD37"/>
  <c r="BL37"/>
  <c r="BT37"/>
  <c r="CB37"/>
  <c r="CJ37"/>
  <c r="CT37"/>
  <c r="DB37"/>
  <c r="DJ37"/>
  <c r="DR37"/>
  <c r="DZ37"/>
  <c r="EH37"/>
  <c r="EP37"/>
  <c r="EX37"/>
  <c r="FF37"/>
  <c r="FN37"/>
  <c r="FV37"/>
  <c r="GD37"/>
  <c r="GL37"/>
  <c r="GT37"/>
  <c r="HB37"/>
  <c r="AK37"/>
  <c r="BQ37"/>
  <c r="CY37"/>
  <c r="EE37"/>
  <c r="FK37"/>
  <c r="GQ37"/>
  <c r="BI37"/>
  <c r="CQ37"/>
  <c r="DW37"/>
  <c r="FC37"/>
  <c r="GI37"/>
  <c r="BA37"/>
  <c r="CG37"/>
  <c r="DO37"/>
  <c r="EU37"/>
  <c r="GA37"/>
  <c r="EM37"/>
  <c r="DG37"/>
  <c r="BY37"/>
  <c r="GY37"/>
  <c r="FS37"/>
  <c r="AS37"/>
  <c r="CO706"/>
  <c r="CN706"/>
  <c r="AK706"/>
  <c r="AO706"/>
  <c r="AS706"/>
  <c r="AW706"/>
  <c r="BA706"/>
  <c r="BE706"/>
  <c r="BI706"/>
  <c r="BM706"/>
  <c r="BQ706"/>
  <c r="BU706"/>
  <c r="BY706"/>
  <c r="CC706"/>
  <c r="CG706"/>
  <c r="CK706"/>
  <c r="CQ706"/>
  <c r="CU706"/>
  <c r="CY706"/>
  <c r="DC706"/>
  <c r="DG706"/>
  <c r="DK706"/>
  <c r="DO706"/>
  <c r="DS706"/>
  <c r="DW706"/>
  <c r="EA706"/>
  <c r="EE706"/>
  <c r="EI706"/>
  <c r="EM706"/>
  <c r="EQ706"/>
  <c r="EU706"/>
  <c r="EY706"/>
  <c r="FC706"/>
  <c r="FG706"/>
  <c r="FK706"/>
  <c r="FO706"/>
  <c r="FS706"/>
  <c r="FW706"/>
  <c r="GA706"/>
  <c r="GE706"/>
  <c r="GI706"/>
  <c r="GM706"/>
  <c r="GQ706"/>
  <c r="GU706"/>
  <c r="GY706"/>
  <c r="HC706"/>
  <c r="AN706"/>
  <c r="AT706"/>
  <c r="AY706"/>
  <c r="BD706"/>
  <c r="BJ706"/>
  <c r="BO706"/>
  <c r="BT706"/>
  <c r="BZ706"/>
  <c r="CE706"/>
  <c r="CJ706"/>
  <c r="CR706"/>
  <c r="CW706"/>
  <c r="DB706"/>
  <c r="DH706"/>
  <c r="DM706"/>
  <c r="DR706"/>
  <c r="DX706"/>
  <c r="EC706"/>
  <c r="EH706"/>
  <c r="EN706"/>
  <c r="ES706"/>
  <c r="EX706"/>
  <c r="FD706"/>
  <c r="FI706"/>
  <c r="FN706"/>
  <c r="FT706"/>
  <c r="FY706"/>
  <c r="GD706"/>
  <c r="GJ706"/>
  <c r="GO706"/>
  <c r="GT706"/>
  <c r="GZ706"/>
  <c r="AM706"/>
  <c r="AR706"/>
  <c r="AX706"/>
  <c r="BC706"/>
  <c r="BH706"/>
  <c r="BN706"/>
  <c r="BS706"/>
  <c r="BX706"/>
  <c r="CD706"/>
  <c r="CI706"/>
  <c r="CP706"/>
  <c r="CV706"/>
  <c r="DA706"/>
  <c r="DF706"/>
  <c r="DL706"/>
  <c r="DQ706"/>
  <c r="DV706"/>
  <c r="EB706"/>
  <c r="EG706"/>
  <c r="EL706"/>
  <c r="ER706"/>
  <c r="EW706"/>
  <c r="FB706"/>
  <c r="FH706"/>
  <c r="FM706"/>
  <c r="FR706"/>
  <c r="FX706"/>
  <c r="GC706"/>
  <c r="GH706"/>
  <c r="GN706"/>
  <c r="GS706"/>
  <c r="GX706"/>
  <c r="AL706"/>
  <c r="AV706"/>
  <c r="BG706"/>
  <c r="BR706"/>
  <c r="CB706"/>
  <c r="CM706"/>
  <c r="CZ706"/>
  <c r="DJ706"/>
  <c r="DU706"/>
  <c r="EF706"/>
  <c r="EP706"/>
  <c r="FA706"/>
  <c r="FL706"/>
  <c r="FV706"/>
  <c r="GG706"/>
  <c r="GR706"/>
  <c r="HB706"/>
  <c r="AJ706"/>
  <c r="AU706"/>
  <c r="BF706"/>
  <c r="BP706"/>
  <c r="CA706"/>
  <c r="CL706"/>
  <c r="CX706"/>
  <c r="DI706"/>
  <c r="DT706"/>
  <c r="ED706"/>
  <c r="EO706"/>
  <c r="EZ706"/>
  <c r="FJ706"/>
  <c r="FU706"/>
  <c r="GF706"/>
  <c r="GP706"/>
  <c r="HA706"/>
  <c r="AQ706"/>
  <c r="BB706"/>
  <c r="BL706"/>
  <c r="BW706"/>
  <c r="CH706"/>
  <c r="CT706"/>
  <c r="DE706"/>
  <c r="DP706"/>
  <c r="DZ706"/>
  <c r="EK706"/>
  <c r="EV706"/>
  <c r="FF706"/>
  <c r="FQ706"/>
  <c r="GB706"/>
  <c r="GL706"/>
  <c r="GW706"/>
  <c r="BV706"/>
  <c r="DN706"/>
  <c r="FE706"/>
  <c r="GV706"/>
  <c r="BK706"/>
  <c r="DD706"/>
  <c r="ET706"/>
  <c r="GK706"/>
  <c r="AZ706"/>
  <c r="CS706"/>
  <c r="EJ706"/>
  <c r="FZ706"/>
  <c r="AP706"/>
  <c r="FP706"/>
  <c r="DY706"/>
  <c r="CF706"/>
  <c r="CO643"/>
  <c r="CN643"/>
  <c r="AJ643"/>
  <c r="AN643"/>
  <c r="AR643"/>
  <c r="AV643"/>
  <c r="AZ643"/>
  <c r="BD643"/>
  <c r="BH643"/>
  <c r="BL643"/>
  <c r="BP643"/>
  <c r="BT643"/>
  <c r="BX643"/>
  <c r="CB643"/>
  <c r="CF643"/>
  <c r="CJ643"/>
  <c r="CP643"/>
  <c r="CT643"/>
  <c r="CX643"/>
  <c r="DB643"/>
  <c r="DF643"/>
  <c r="DJ643"/>
  <c r="DN643"/>
  <c r="DR643"/>
  <c r="DV643"/>
  <c r="DZ643"/>
  <c r="ED643"/>
  <c r="EH643"/>
  <c r="EL643"/>
  <c r="EP643"/>
  <c r="ET643"/>
  <c r="EX643"/>
  <c r="FB643"/>
  <c r="FF643"/>
  <c r="FJ643"/>
  <c r="FN643"/>
  <c r="FR643"/>
  <c r="FV643"/>
  <c r="FZ643"/>
  <c r="GD643"/>
  <c r="GH643"/>
  <c r="GL643"/>
  <c r="GP643"/>
  <c r="GT643"/>
  <c r="GX643"/>
  <c r="HB643"/>
  <c r="AM643"/>
  <c r="AQ643"/>
  <c r="AU643"/>
  <c r="AY643"/>
  <c r="BC643"/>
  <c r="BG643"/>
  <c r="BK643"/>
  <c r="BO643"/>
  <c r="BS643"/>
  <c r="BW643"/>
  <c r="CA643"/>
  <c r="CE643"/>
  <c r="CI643"/>
  <c r="CM643"/>
  <c r="CS643"/>
  <c r="CW643"/>
  <c r="DA643"/>
  <c r="DE643"/>
  <c r="DI643"/>
  <c r="DM643"/>
  <c r="DQ643"/>
  <c r="DU643"/>
  <c r="DY643"/>
  <c r="EC643"/>
  <c r="EG643"/>
  <c r="EK643"/>
  <c r="EO643"/>
  <c r="ES643"/>
  <c r="EW643"/>
  <c r="FA643"/>
  <c r="FE643"/>
  <c r="FI643"/>
  <c r="FM643"/>
  <c r="FQ643"/>
  <c r="FU643"/>
  <c r="FY643"/>
  <c r="GC643"/>
  <c r="GG643"/>
  <c r="GK643"/>
  <c r="GO643"/>
  <c r="GS643"/>
  <c r="GW643"/>
  <c r="HA643"/>
  <c r="AO643"/>
  <c r="AW643"/>
  <c r="BE643"/>
  <c r="BM643"/>
  <c r="BU643"/>
  <c r="CC643"/>
  <c r="CK643"/>
  <c r="CU643"/>
  <c r="DC643"/>
  <c r="DK643"/>
  <c r="DS643"/>
  <c r="EA643"/>
  <c r="EI643"/>
  <c r="EQ643"/>
  <c r="EY643"/>
  <c r="FG643"/>
  <c r="FO643"/>
  <c r="FW643"/>
  <c r="GE643"/>
  <c r="GM643"/>
  <c r="GU643"/>
  <c r="HC643"/>
  <c r="AL643"/>
  <c r="AT643"/>
  <c r="BB643"/>
  <c r="BJ643"/>
  <c r="BR643"/>
  <c r="BZ643"/>
  <c r="CH643"/>
  <c r="CR643"/>
  <c r="CZ643"/>
  <c r="DH643"/>
  <c r="DP643"/>
  <c r="DX643"/>
  <c r="EF643"/>
  <c r="EN643"/>
  <c r="EV643"/>
  <c r="FD643"/>
  <c r="FL643"/>
  <c r="FT643"/>
  <c r="GB643"/>
  <c r="GJ643"/>
  <c r="GR643"/>
  <c r="GZ643"/>
  <c r="AP643"/>
  <c r="BF643"/>
  <c r="BV643"/>
  <c r="CL643"/>
  <c r="DD643"/>
  <c r="DT643"/>
  <c r="EJ643"/>
  <c r="EZ643"/>
  <c r="FP643"/>
  <c r="GF643"/>
  <c r="GV643"/>
  <c r="AK643"/>
  <c r="BA643"/>
  <c r="BQ643"/>
  <c r="CG643"/>
  <c r="CY643"/>
  <c r="DO643"/>
  <c r="EE643"/>
  <c r="EU643"/>
  <c r="FK643"/>
  <c r="GA643"/>
  <c r="GQ643"/>
  <c r="AX643"/>
  <c r="BN643"/>
  <c r="CD643"/>
  <c r="CV643"/>
  <c r="DL643"/>
  <c r="EB643"/>
  <c r="ER643"/>
  <c r="FH643"/>
  <c r="FX643"/>
  <c r="GN643"/>
  <c r="CQ643"/>
  <c r="FC643"/>
  <c r="BY643"/>
  <c r="EM643"/>
  <c r="GY643"/>
  <c r="AS643"/>
  <c r="DG643"/>
  <c r="FS643"/>
  <c r="BI643"/>
  <c r="GI643"/>
  <c r="DW643"/>
  <c r="CO578"/>
  <c r="CN578"/>
  <c r="AM578"/>
  <c r="AQ578"/>
  <c r="AU578"/>
  <c r="AY578"/>
  <c r="BC578"/>
  <c r="BG578"/>
  <c r="BK578"/>
  <c r="BO578"/>
  <c r="BS578"/>
  <c r="BW578"/>
  <c r="CA578"/>
  <c r="CE578"/>
  <c r="CI578"/>
  <c r="CM578"/>
  <c r="CS578"/>
  <c r="CW578"/>
  <c r="DA578"/>
  <c r="DE578"/>
  <c r="DI578"/>
  <c r="DM578"/>
  <c r="DQ578"/>
  <c r="DU578"/>
  <c r="DY578"/>
  <c r="EC578"/>
  <c r="EG578"/>
  <c r="EK578"/>
  <c r="EO578"/>
  <c r="ES578"/>
  <c r="EW578"/>
  <c r="FA578"/>
  <c r="FE578"/>
  <c r="FI578"/>
  <c r="FM578"/>
  <c r="FQ578"/>
  <c r="FU578"/>
  <c r="FY578"/>
  <c r="GC578"/>
  <c r="GG578"/>
  <c r="GK578"/>
  <c r="GO578"/>
  <c r="GS578"/>
  <c r="GW578"/>
  <c r="HA578"/>
  <c r="AL578"/>
  <c r="AP578"/>
  <c r="AT578"/>
  <c r="AX578"/>
  <c r="BB578"/>
  <c r="BF578"/>
  <c r="BJ578"/>
  <c r="BN578"/>
  <c r="BR578"/>
  <c r="BV578"/>
  <c r="BZ578"/>
  <c r="CD578"/>
  <c r="CH578"/>
  <c r="CL578"/>
  <c r="CR578"/>
  <c r="CV578"/>
  <c r="CZ578"/>
  <c r="DD578"/>
  <c r="DH578"/>
  <c r="DL578"/>
  <c r="DP578"/>
  <c r="DT578"/>
  <c r="DX578"/>
  <c r="EB578"/>
  <c r="EF578"/>
  <c r="EJ578"/>
  <c r="EN578"/>
  <c r="ER578"/>
  <c r="EV578"/>
  <c r="EZ578"/>
  <c r="FD578"/>
  <c r="FH578"/>
  <c r="FL578"/>
  <c r="FP578"/>
  <c r="FT578"/>
  <c r="FX578"/>
  <c r="GB578"/>
  <c r="GF578"/>
  <c r="GJ578"/>
  <c r="GN578"/>
  <c r="GR578"/>
  <c r="GV578"/>
  <c r="GZ578"/>
  <c r="AN578"/>
  <c r="AV578"/>
  <c r="BD578"/>
  <c r="BL578"/>
  <c r="BT578"/>
  <c r="CB578"/>
  <c r="CJ578"/>
  <c r="CT578"/>
  <c r="DB578"/>
  <c r="DJ578"/>
  <c r="DR578"/>
  <c r="DZ578"/>
  <c r="EH578"/>
  <c r="EP578"/>
  <c r="EX578"/>
  <c r="FF578"/>
  <c r="FN578"/>
  <c r="FV578"/>
  <c r="GD578"/>
  <c r="GL578"/>
  <c r="GT578"/>
  <c r="HB578"/>
  <c r="AK578"/>
  <c r="AS578"/>
  <c r="BA578"/>
  <c r="BI578"/>
  <c r="BQ578"/>
  <c r="BY578"/>
  <c r="CG578"/>
  <c r="CQ578"/>
  <c r="CY578"/>
  <c r="DG578"/>
  <c r="DO578"/>
  <c r="DW578"/>
  <c r="EE578"/>
  <c r="EM578"/>
  <c r="EU578"/>
  <c r="FC578"/>
  <c r="FK578"/>
  <c r="FS578"/>
  <c r="GA578"/>
  <c r="GI578"/>
  <c r="GQ578"/>
  <c r="GY578"/>
  <c r="AJ578"/>
  <c r="AR578"/>
  <c r="AZ578"/>
  <c r="BH578"/>
  <c r="BP578"/>
  <c r="BX578"/>
  <c r="CF578"/>
  <c r="CP578"/>
  <c r="CX578"/>
  <c r="DF578"/>
  <c r="DN578"/>
  <c r="DV578"/>
  <c r="ED578"/>
  <c r="EL578"/>
  <c r="ET578"/>
  <c r="FB578"/>
  <c r="FJ578"/>
  <c r="FR578"/>
  <c r="FZ578"/>
  <c r="GH578"/>
  <c r="GP578"/>
  <c r="GX578"/>
  <c r="AO578"/>
  <c r="BU578"/>
  <c r="DC578"/>
  <c r="EI578"/>
  <c r="FO578"/>
  <c r="GU578"/>
  <c r="BM578"/>
  <c r="CU578"/>
  <c r="EA578"/>
  <c r="FG578"/>
  <c r="GM578"/>
  <c r="AW578"/>
  <c r="CC578"/>
  <c r="DK578"/>
  <c r="EQ578"/>
  <c r="FW578"/>
  <c r="HC578"/>
  <c r="EY578"/>
  <c r="DS578"/>
  <c r="CK578"/>
  <c r="BE578"/>
  <c r="GE578"/>
  <c r="CO493"/>
  <c r="CN493"/>
  <c r="BP493"/>
  <c r="CT493"/>
  <c r="DJ493"/>
  <c r="DZ493"/>
  <c r="AM493"/>
  <c r="AQ493"/>
  <c r="AU493"/>
  <c r="AY493"/>
  <c r="BC493"/>
  <c r="BG493"/>
  <c r="BK493"/>
  <c r="BO493"/>
  <c r="BS493"/>
  <c r="BW493"/>
  <c r="CA493"/>
  <c r="CE493"/>
  <c r="CI493"/>
  <c r="CM493"/>
  <c r="CS493"/>
  <c r="CW493"/>
  <c r="DA493"/>
  <c r="DE493"/>
  <c r="DI493"/>
  <c r="DM493"/>
  <c r="DQ493"/>
  <c r="DU493"/>
  <c r="DY493"/>
  <c r="EC493"/>
  <c r="EG493"/>
  <c r="EK493"/>
  <c r="EO493"/>
  <c r="ES493"/>
  <c r="EW493"/>
  <c r="FA493"/>
  <c r="FE493"/>
  <c r="FI493"/>
  <c r="FM493"/>
  <c r="FQ493"/>
  <c r="FU493"/>
  <c r="FY493"/>
  <c r="GC493"/>
  <c r="GG493"/>
  <c r="GK493"/>
  <c r="GO493"/>
  <c r="GS493"/>
  <c r="GW493"/>
  <c r="HA493"/>
  <c r="AN493"/>
  <c r="AZ493"/>
  <c r="BL493"/>
  <c r="CB493"/>
  <c r="CP493"/>
  <c r="DF493"/>
  <c r="DV493"/>
  <c r="EL493"/>
  <c r="EX493"/>
  <c r="FF493"/>
  <c r="FR493"/>
  <c r="GD493"/>
  <c r="GH493"/>
  <c r="GT493"/>
  <c r="AL493"/>
  <c r="AP493"/>
  <c r="AT493"/>
  <c r="AX493"/>
  <c r="BB493"/>
  <c r="BF493"/>
  <c r="BJ493"/>
  <c r="BN493"/>
  <c r="BR493"/>
  <c r="BV493"/>
  <c r="BZ493"/>
  <c r="CD493"/>
  <c r="CH493"/>
  <c r="CL493"/>
  <c r="CR493"/>
  <c r="CV493"/>
  <c r="CZ493"/>
  <c r="DD493"/>
  <c r="DH493"/>
  <c r="DL493"/>
  <c r="DP493"/>
  <c r="DT493"/>
  <c r="DX493"/>
  <c r="EB493"/>
  <c r="EF493"/>
  <c r="EJ493"/>
  <c r="EN493"/>
  <c r="ER493"/>
  <c r="EV493"/>
  <c r="EZ493"/>
  <c r="FD493"/>
  <c r="FH493"/>
  <c r="FL493"/>
  <c r="FP493"/>
  <c r="FT493"/>
  <c r="FX493"/>
  <c r="GB493"/>
  <c r="GF493"/>
  <c r="GJ493"/>
  <c r="GN493"/>
  <c r="GR493"/>
  <c r="GV493"/>
  <c r="GZ493"/>
  <c r="AR493"/>
  <c r="BD493"/>
  <c r="BX493"/>
  <c r="CJ493"/>
  <c r="DB493"/>
  <c r="DR493"/>
  <c r="EH493"/>
  <c r="ET493"/>
  <c r="FB493"/>
  <c r="FN493"/>
  <c r="FZ493"/>
  <c r="GL493"/>
  <c r="GX493"/>
  <c r="AK493"/>
  <c r="AO493"/>
  <c r="AS493"/>
  <c r="AW493"/>
  <c r="BA493"/>
  <c r="BE493"/>
  <c r="BI493"/>
  <c r="BM493"/>
  <c r="BQ493"/>
  <c r="BU493"/>
  <c r="BY493"/>
  <c r="CC493"/>
  <c r="CG493"/>
  <c r="CK493"/>
  <c r="CQ493"/>
  <c r="CU493"/>
  <c r="CY493"/>
  <c r="DC493"/>
  <c r="DG493"/>
  <c r="DK493"/>
  <c r="DO493"/>
  <c r="DS493"/>
  <c r="DW493"/>
  <c r="EA493"/>
  <c r="EE493"/>
  <c r="EI493"/>
  <c r="EM493"/>
  <c r="EQ493"/>
  <c r="EU493"/>
  <c r="EY493"/>
  <c r="FC493"/>
  <c r="FG493"/>
  <c r="FK493"/>
  <c r="FO493"/>
  <c r="FS493"/>
  <c r="FW493"/>
  <c r="GA493"/>
  <c r="GE493"/>
  <c r="GI493"/>
  <c r="GM493"/>
  <c r="GQ493"/>
  <c r="GU493"/>
  <c r="GY493"/>
  <c r="HC493"/>
  <c r="AJ493"/>
  <c r="AV493"/>
  <c r="BH493"/>
  <c r="BT493"/>
  <c r="CF493"/>
  <c r="CX493"/>
  <c r="DN493"/>
  <c r="ED493"/>
  <c r="EP493"/>
  <c r="FJ493"/>
  <c r="FV493"/>
  <c r="GP493"/>
  <c r="HB493"/>
  <c r="CO463"/>
  <c r="CN463"/>
  <c r="AK463"/>
  <c r="AO463"/>
  <c r="AS463"/>
  <c r="AW463"/>
  <c r="BA463"/>
  <c r="BE463"/>
  <c r="BI463"/>
  <c r="BM463"/>
  <c r="BQ463"/>
  <c r="BU463"/>
  <c r="BY463"/>
  <c r="CC463"/>
  <c r="CG463"/>
  <c r="CK463"/>
  <c r="CQ463"/>
  <c r="CU463"/>
  <c r="CY463"/>
  <c r="DC463"/>
  <c r="DG463"/>
  <c r="DK463"/>
  <c r="DO463"/>
  <c r="DS463"/>
  <c r="DW463"/>
  <c r="EA463"/>
  <c r="EE463"/>
  <c r="EI463"/>
  <c r="EM463"/>
  <c r="EQ463"/>
  <c r="EU463"/>
  <c r="EY463"/>
  <c r="FC463"/>
  <c r="FG463"/>
  <c r="FK463"/>
  <c r="FO463"/>
  <c r="FS463"/>
  <c r="FW463"/>
  <c r="GA463"/>
  <c r="GE463"/>
  <c r="GI463"/>
  <c r="GM463"/>
  <c r="GQ463"/>
  <c r="GU463"/>
  <c r="GY463"/>
  <c r="HC463"/>
  <c r="AL463"/>
  <c r="AQ463"/>
  <c r="AV463"/>
  <c r="BB463"/>
  <c r="BG463"/>
  <c r="BL463"/>
  <c r="BR463"/>
  <c r="BW463"/>
  <c r="CB463"/>
  <c r="CH463"/>
  <c r="CM463"/>
  <c r="CT463"/>
  <c r="CZ463"/>
  <c r="DE463"/>
  <c r="DJ463"/>
  <c r="DP463"/>
  <c r="DU463"/>
  <c r="DZ463"/>
  <c r="EF463"/>
  <c r="EK463"/>
  <c r="EP463"/>
  <c r="EV463"/>
  <c r="FA463"/>
  <c r="FF463"/>
  <c r="FL463"/>
  <c r="FQ463"/>
  <c r="FV463"/>
  <c r="GB463"/>
  <c r="GG463"/>
  <c r="GL463"/>
  <c r="GR463"/>
  <c r="GW463"/>
  <c r="HB463"/>
  <c r="AJ463"/>
  <c r="AP463"/>
  <c r="AU463"/>
  <c r="AZ463"/>
  <c r="BF463"/>
  <c r="BK463"/>
  <c r="BP463"/>
  <c r="BV463"/>
  <c r="CA463"/>
  <c r="CF463"/>
  <c r="CL463"/>
  <c r="CS463"/>
  <c r="CX463"/>
  <c r="DD463"/>
  <c r="DI463"/>
  <c r="DN463"/>
  <c r="DT463"/>
  <c r="DY463"/>
  <c r="ED463"/>
  <c r="EJ463"/>
  <c r="EO463"/>
  <c r="ET463"/>
  <c r="EZ463"/>
  <c r="FE463"/>
  <c r="FJ463"/>
  <c r="FP463"/>
  <c r="FU463"/>
  <c r="FZ463"/>
  <c r="GF463"/>
  <c r="GK463"/>
  <c r="GP463"/>
  <c r="GV463"/>
  <c r="HA463"/>
  <c r="AM463"/>
  <c r="AR463"/>
  <c r="AX463"/>
  <c r="BC463"/>
  <c r="BH463"/>
  <c r="BN463"/>
  <c r="BS463"/>
  <c r="BX463"/>
  <c r="CD463"/>
  <c r="CI463"/>
  <c r="CP463"/>
  <c r="CV463"/>
  <c r="DA463"/>
  <c r="DF463"/>
  <c r="DL463"/>
  <c r="DQ463"/>
  <c r="DV463"/>
  <c r="EB463"/>
  <c r="EG463"/>
  <c r="EL463"/>
  <c r="ER463"/>
  <c r="EW463"/>
  <c r="FB463"/>
  <c r="FH463"/>
  <c r="FM463"/>
  <c r="FR463"/>
  <c r="FX463"/>
  <c r="GC463"/>
  <c r="GH463"/>
  <c r="GN463"/>
  <c r="GS463"/>
  <c r="GX463"/>
  <c r="AT463"/>
  <c r="BO463"/>
  <c r="CJ463"/>
  <c r="DH463"/>
  <c r="EC463"/>
  <c r="EX463"/>
  <c r="FT463"/>
  <c r="GO463"/>
  <c r="AN463"/>
  <c r="BJ463"/>
  <c r="CE463"/>
  <c r="DB463"/>
  <c r="DX463"/>
  <c r="ES463"/>
  <c r="FN463"/>
  <c r="GJ463"/>
  <c r="BD463"/>
  <c r="BZ463"/>
  <c r="CW463"/>
  <c r="DR463"/>
  <c r="EN463"/>
  <c r="FI463"/>
  <c r="GD463"/>
  <c r="GZ463"/>
  <c r="AY463"/>
  <c r="BT463"/>
  <c r="CR463"/>
  <c r="DM463"/>
  <c r="EH463"/>
  <c r="FD463"/>
  <c r="FY463"/>
  <c r="GT463"/>
  <c r="CO377"/>
  <c r="CN377"/>
  <c r="AK377"/>
  <c r="AO377"/>
  <c r="AS377"/>
  <c r="AW377"/>
  <c r="BA377"/>
  <c r="BE377"/>
  <c r="BI377"/>
  <c r="BM377"/>
  <c r="BQ377"/>
  <c r="BU377"/>
  <c r="BY377"/>
  <c r="CC377"/>
  <c r="CG377"/>
  <c r="CK377"/>
  <c r="CQ377"/>
  <c r="CU377"/>
  <c r="CY377"/>
  <c r="DC377"/>
  <c r="DG377"/>
  <c r="DK377"/>
  <c r="DO377"/>
  <c r="DS377"/>
  <c r="DW377"/>
  <c r="EA377"/>
  <c r="EE377"/>
  <c r="EI377"/>
  <c r="EM377"/>
  <c r="EQ377"/>
  <c r="EU377"/>
  <c r="EY377"/>
  <c r="FC377"/>
  <c r="FG377"/>
  <c r="FK377"/>
  <c r="FO377"/>
  <c r="FS377"/>
  <c r="FW377"/>
  <c r="GA377"/>
  <c r="GE377"/>
  <c r="GI377"/>
  <c r="GM377"/>
  <c r="GQ377"/>
  <c r="GU377"/>
  <c r="GY377"/>
  <c r="HC377"/>
  <c r="AJ377"/>
  <c r="AN377"/>
  <c r="AR377"/>
  <c r="AV377"/>
  <c r="AZ377"/>
  <c r="BD377"/>
  <c r="BH377"/>
  <c r="BL377"/>
  <c r="BP377"/>
  <c r="BT377"/>
  <c r="BX377"/>
  <c r="CB377"/>
  <c r="CF377"/>
  <c r="CJ377"/>
  <c r="CP377"/>
  <c r="CT377"/>
  <c r="CX377"/>
  <c r="DB377"/>
  <c r="DF377"/>
  <c r="DJ377"/>
  <c r="DN377"/>
  <c r="DR377"/>
  <c r="DV377"/>
  <c r="DZ377"/>
  <c r="ED377"/>
  <c r="EH377"/>
  <c r="EL377"/>
  <c r="EP377"/>
  <c r="ET377"/>
  <c r="EX377"/>
  <c r="FB377"/>
  <c r="FF377"/>
  <c r="FJ377"/>
  <c r="FN377"/>
  <c r="FR377"/>
  <c r="FV377"/>
  <c r="FZ377"/>
  <c r="GD377"/>
  <c r="GH377"/>
  <c r="GL377"/>
  <c r="GP377"/>
  <c r="GT377"/>
  <c r="GX377"/>
  <c r="HB377"/>
  <c r="AP377"/>
  <c r="AX377"/>
  <c r="BF377"/>
  <c r="BN377"/>
  <c r="BV377"/>
  <c r="CD377"/>
  <c r="CL377"/>
  <c r="CV377"/>
  <c r="DD377"/>
  <c r="DL377"/>
  <c r="DT377"/>
  <c r="EB377"/>
  <c r="EJ377"/>
  <c r="ER377"/>
  <c r="EZ377"/>
  <c r="FH377"/>
  <c r="FP377"/>
  <c r="FX377"/>
  <c r="GF377"/>
  <c r="GN377"/>
  <c r="GV377"/>
  <c r="AM377"/>
  <c r="AU377"/>
  <c r="BC377"/>
  <c r="BK377"/>
  <c r="BS377"/>
  <c r="CA377"/>
  <c r="CI377"/>
  <c r="CS377"/>
  <c r="DA377"/>
  <c r="DI377"/>
  <c r="DQ377"/>
  <c r="DY377"/>
  <c r="EG377"/>
  <c r="EO377"/>
  <c r="EW377"/>
  <c r="FE377"/>
  <c r="FM377"/>
  <c r="FU377"/>
  <c r="GC377"/>
  <c r="GK377"/>
  <c r="GS377"/>
  <c r="HA377"/>
  <c r="AL377"/>
  <c r="AT377"/>
  <c r="BB377"/>
  <c r="BJ377"/>
  <c r="BR377"/>
  <c r="BZ377"/>
  <c r="CH377"/>
  <c r="CR377"/>
  <c r="CZ377"/>
  <c r="DH377"/>
  <c r="DP377"/>
  <c r="DX377"/>
  <c r="EF377"/>
  <c r="EN377"/>
  <c r="EV377"/>
  <c r="FD377"/>
  <c r="FL377"/>
  <c r="FT377"/>
  <c r="GB377"/>
  <c r="GJ377"/>
  <c r="GR377"/>
  <c r="GZ377"/>
  <c r="AQ377"/>
  <c r="AY377"/>
  <c r="BG377"/>
  <c r="BO377"/>
  <c r="BW377"/>
  <c r="CE377"/>
  <c r="CM377"/>
  <c r="CW377"/>
  <c r="DE377"/>
  <c r="DM377"/>
  <c r="DU377"/>
  <c r="EC377"/>
  <c r="EK377"/>
  <c r="ES377"/>
  <c r="FA377"/>
  <c r="FI377"/>
  <c r="FQ377"/>
  <c r="FY377"/>
  <c r="GG377"/>
  <c r="GO377"/>
  <c r="GW377"/>
  <c r="CO307"/>
  <c r="CN307"/>
  <c r="AL307"/>
  <c r="AP307"/>
  <c r="AT307"/>
  <c r="AX307"/>
  <c r="BB307"/>
  <c r="BF307"/>
  <c r="BJ307"/>
  <c r="BN307"/>
  <c r="BR307"/>
  <c r="BV307"/>
  <c r="BZ307"/>
  <c r="CD307"/>
  <c r="CH307"/>
  <c r="CL307"/>
  <c r="CR307"/>
  <c r="CV307"/>
  <c r="CZ307"/>
  <c r="DD307"/>
  <c r="DH307"/>
  <c r="DL307"/>
  <c r="DP307"/>
  <c r="DT307"/>
  <c r="DX307"/>
  <c r="EB307"/>
  <c r="EF307"/>
  <c r="EJ307"/>
  <c r="EN307"/>
  <c r="ER307"/>
  <c r="EV307"/>
  <c r="EZ307"/>
  <c r="FD307"/>
  <c r="FH307"/>
  <c r="FL307"/>
  <c r="FP307"/>
  <c r="FT307"/>
  <c r="FX307"/>
  <c r="GB307"/>
  <c r="GF307"/>
  <c r="AN307"/>
  <c r="AS307"/>
  <c r="AY307"/>
  <c r="BD307"/>
  <c r="BI307"/>
  <c r="BO307"/>
  <c r="BT307"/>
  <c r="BY307"/>
  <c r="CE307"/>
  <c r="CJ307"/>
  <c r="CQ307"/>
  <c r="CW307"/>
  <c r="DB307"/>
  <c r="DG307"/>
  <c r="DM307"/>
  <c r="DR307"/>
  <c r="DW307"/>
  <c r="EC307"/>
  <c r="EH307"/>
  <c r="EM307"/>
  <c r="ES307"/>
  <c r="EX307"/>
  <c r="FC307"/>
  <c r="FI307"/>
  <c r="FN307"/>
  <c r="FS307"/>
  <c r="FY307"/>
  <c r="GD307"/>
  <c r="GI307"/>
  <c r="GM307"/>
  <c r="GQ307"/>
  <c r="GU307"/>
  <c r="GY307"/>
  <c r="HC307"/>
  <c r="AM307"/>
  <c r="AR307"/>
  <c r="AW307"/>
  <c r="BC307"/>
  <c r="BH307"/>
  <c r="BM307"/>
  <c r="BS307"/>
  <c r="BX307"/>
  <c r="CC307"/>
  <c r="CI307"/>
  <c r="CP307"/>
  <c r="CU307"/>
  <c r="DA307"/>
  <c r="DF307"/>
  <c r="DK307"/>
  <c r="DQ307"/>
  <c r="DV307"/>
  <c r="EA307"/>
  <c r="EG307"/>
  <c r="EL307"/>
  <c r="EQ307"/>
  <c r="EW307"/>
  <c r="FB307"/>
  <c r="FG307"/>
  <c r="FM307"/>
  <c r="FR307"/>
  <c r="FW307"/>
  <c r="GC307"/>
  <c r="GH307"/>
  <c r="GL307"/>
  <c r="GP307"/>
  <c r="GT307"/>
  <c r="GX307"/>
  <c r="HB307"/>
  <c r="AJ307"/>
  <c r="AU307"/>
  <c r="BE307"/>
  <c r="BP307"/>
  <c r="CA307"/>
  <c r="CK307"/>
  <c r="CX307"/>
  <c r="DI307"/>
  <c r="DS307"/>
  <c r="ED307"/>
  <c r="EO307"/>
  <c r="EY307"/>
  <c r="FJ307"/>
  <c r="FU307"/>
  <c r="GE307"/>
  <c r="GN307"/>
  <c r="GV307"/>
  <c r="AQ307"/>
  <c r="BA307"/>
  <c r="BL307"/>
  <c r="BW307"/>
  <c r="CG307"/>
  <c r="CT307"/>
  <c r="DE307"/>
  <c r="DO307"/>
  <c r="DZ307"/>
  <c r="EK307"/>
  <c r="EU307"/>
  <c r="FF307"/>
  <c r="FQ307"/>
  <c r="GA307"/>
  <c r="GK307"/>
  <c r="GS307"/>
  <c r="HA307"/>
  <c r="AO307"/>
  <c r="AZ307"/>
  <c r="BK307"/>
  <c r="BU307"/>
  <c r="CF307"/>
  <c r="CS307"/>
  <c r="DC307"/>
  <c r="DN307"/>
  <c r="DY307"/>
  <c r="EI307"/>
  <c r="ET307"/>
  <c r="FE307"/>
  <c r="FO307"/>
  <c r="FZ307"/>
  <c r="GJ307"/>
  <c r="GR307"/>
  <c r="GZ307"/>
  <c r="BQ307"/>
  <c r="DJ307"/>
  <c r="FA307"/>
  <c r="GO307"/>
  <c r="BG307"/>
  <c r="CY307"/>
  <c r="EP307"/>
  <c r="GG307"/>
  <c r="AV307"/>
  <c r="CM307"/>
  <c r="EE307"/>
  <c r="FV307"/>
  <c r="AK307"/>
  <c r="CB307"/>
  <c r="DU307"/>
  <c r="FK307"/>
  <c r="GW307"/>
  <c r="CO236"/>
  <c r="CN236"/>
  <c r="AL236"/>
  <c r="AP236"/>
  <c r="AT236"/>
  <c r="AX236"/>
  <c r="BB236"/>
  <c r="BF236"/>
  <c r="BJ236"/>
  <c r="BN236"/>
  <c r="BR236"/>
  <c r="BV236"/>
  <c r="BZ236"/>
  <c r="CD236"/>
  <c r="CH236"/>
  <c r="CL236"/>
  <c r="CR236"/>
  <c r="CV236"/>
  <c r="CZ236"/>
  <c r="DD236"/>
  <c r="DH236"/>
  <c r="DL236"/>
  <c r="DP236"/>
  <c r="DT236"/>
  <c r="DX236"/>
  <c r="EB236"/>
  <c r="EF236"/>
  <c r="EJ236"/>
  <c r="EN236"/>
  <c r="ER236"/>
  <c r="EV236"/>
  <c r="EZ236"/>
  <c r="FD236"/>
  <c r="FH236"/>
  <c r="FL236"/>
  <c r="FP236"/>
  <c r="FT236"/>
  <c r="FX236"/>
  <c r="GB236"/>
  <c r="GF236"/>
  <c r="GJ236"/>
  <c r="GN236"/>
  <c r="GR236"/>
  <c r="GV236"/>
  <c r="GZ236"/>
  <c r="AK236"/>
  <c r="AO236"/>
  <c r="AS236"/>
  <c r="AW236"/>
  <c r="BA236"/>
  <c r="BE236"/>
  <c r="BI236"/>
  <c r="BM236"/>
  <c r="BQ236"/>
  <c r="BU236"/>
  <c r="BY236"/>
  <c r="CC236"/>
  <c r="CG236"/>
  <c r="CK236"/>
  <c r="CQ236"/>
  <c r="CU236"/>
  <c r="CY236"/>
  <c r="DC236"/>
  <c r="DG236"/>
  <c r="DK236"/>
  <c r="DO236"/>
  <c r="DS236"/>
  <c r="DW236"/>
  <c r="EA236"/>
  <c r="EE236"/>
  <c r="EI236"/>
  <c r="EM236"/>
  <c r="EQ236"/>
  <c r="EU236"/>
  <c r="EY236"/>
  <c r="FC236"/>
  <c r="FG236"/>
  <c r="FK236"/>
  <c r="FO236"/>
  <c r="FS236"/>
  <c r="FW236"/>
  <c r="GA236"/>
  <c r="GE236"/>
  <c r="GI236"/>
  <c r="GM236"/>
  <c r="GQ236"/>
  <c r="GU236"/>
  <c r="GY236"/>
  <c r="HC236"/>
  <c r="AM236"/>
  <c r="AU236"/>
  <c r="BC236"/>
  <c r="BK236"/>
  <c r="BS236"/>
  <c r="CA236"/>
  <c r="CI236"/>
  <c r="CS236"/>
  <c r="DA236"/>
  <c r="DI236"/>
  <c r="DQ236"/>
  <c r="DY236"/>
  <c r="EG236"/>
  <c r="EO236"/>
  <c r="EW236"/>
  <c r="FE236"/>
  <c r="FM236"/>
  <c r="FU236"/>
  <c r="GC236"/>
  <c r="GK236"/>
  <c r="GS236"/>
  <c r="HA236"/>
  <c r="AJ236"/>
  <c r="AR236"/>
  <c r="AZ236"/>
  <c r="BH236"/>
  <c r="BP236"/>
  <c r="BX236"/>
  <c r="CF236"/>
  <c r="CP236"/>
  <c r="CX236"/>
  <c r="DF236"/>
  <c r="DN236"/>
  <c r="DV236"/>
  <c r="ED236"/>
  <c r="EL236"/>
  <c r="ET236"/>
  <c r="FB236"/>
  <c r="FJ236"/>
  <c r="FR236"/>
  <c r="FZ236"/>
  <c r="GH236"/>
  <c r="GP236"/>
  <c r="GX236"/>
  <c r="AQ236"/>
  <c r="AY236"/>
  <c r="BG236"/>
  <c r="BO236"/>
  <c r="BW236"/>
  <c r="CE236"/>
  <c r="CM236"/>
  <c r="CW236"/>
  <c r="DE236"/>
  <c r="DM236"/>
  <c r="DU236"/>
  <c r="EC236"/>
  <c r="EK236"/>
  <c r="ES236"/>
  <c r="FA236"/>
  <c r="FI236"/>
  <c r="FQ236"/>
  <c r="FY236"/>
  <c r="GG236"/>
  <c r="GO236"/>
  <c r="GW236"/>
  <c r="AV236"/>
  <c r="CB236"/>
  <c r="DJ236"/>
  <c r="EP236"/>
  <c r="FV236"/>
  <c r="HB236"/>
  <c r="AN236"/>
  <c r="BT236"/>
  <c r="DB236"/>
  <c r="EH236"/>
  <c r="FN236"/>
  <c r="GT236"/>
  <c r="BL236"/>
  <c r="CT236"/>
  <c r="DZ236"/>
  <c r="FF236"/>
  <c r="GL236"/>
  <c r="CJ236"/>
  <c r="BD236"/>
  <c r="GD236"/>
  <c r="EX236"/>
  <c r="DR236"/>
  <c r="CO145"/>
  <c r="CN145"/>
  <c r="AM145"/>
  <c r="AQ145"/>
  <c r="AU145"/>
  <c r="AY145"/>
  <c r="BC145"/>
  <c r="BG145"/>
  <c r="BK145"/>
  <c r="BO145"/>
  <c r="BS145"/>
  <c r="BW145"/>
  <c r="CA145"/>
  <c r="CE145"/>
  <c r="CI145"/>
  <c r="CM145"/>
  <c r="CS145"/>
  <c r="CW145"/>
  <c r="DA145"/>
  <c r="DE145"/>
  <c r="DI145"/>
  <c r="DM145"/>
  <c r="DQ145"/>
  <c r="DU145"/>
  <c r="DY145"/>
  <c r="EC145"/>
  <c r="EG145"/>
  <c r="EK145"/>
  <c r="EO145"/>
  <c r="ES145"/>
  <c r="EW145"/>
  <c r="FA145"/>
  <c r="FE145"/>
  <c r="FI145"/>
  <c r="FM145"/>
  <c r="FQ145"/>
  <c r="FU145"/>
  <c r="FY145"/>
  <c r="GC145"/>
  <c r="GG145"/>
  <c r="GK145"/>
  <c r="GO145"/>
  <c r="GS145"/>
  <c r="GW145"/>
  <c r="HA145"/>
  <c r="AL145"/>
  <c r="AR145"/>
  <c r="AW145"/>
  <c r="BB145"/>
  <c r="BH145"/>
  <c r="BM145"/>
  <c r="BR145"/>
  <c r="BX145"/>
  <c r="CC145"/>
  <c r="CH145"/>
  <c r="CP145"/>
  <c r="CU145"/>
  <c r="CZ145"/>
  <c r="DF145"/>
  <c r="DK145"/>
  <c r="DP145"/>
  <c r="DV145"/>
  <c r="EA145"/>
  <c r="EF145"/>
  <c r="EL145"/>
  <c r="EQ145"/>
  <c r="EV145"/>
  <c r="FB145"/>
  <c r="FG145"/>
  <c r="FL145"/>
  <c r="FR145"/>
  <c r="FW145"/>
  <c r="GB145"/>
  <c r="GH145"/>
  <c r="GM145"/>
  <c r="GR145"/>
  <c r="GX145"/>
  <c r="HC145"/>
  <c r="AK145"/>
  <c r="AP145"/>
  <c r="AV145"/>
  <c r="BA145"/>
  <c r="BF145"/>
  <c r="BL145"/>
  <c r="BQ145"/>
  <c r="BV145"/>
  <c r="CB145"/>
  <c r="CG145"/>
  <c r="CL145"/>
  <c r="CT145"/>
  <c r="CY145"/>
  <c r="DD145"/>
  <c r="DJ145"/>
  <c r="DO145"/>
  <c r="DT145"/>
  <c r="DZ145"/>
  <c r="EE145"/>
  <c r="EJ145"/>
  <c r="EP145"/>
  <c r="EU145"/>
  <c r="EZ145"/>
  <c r="FF145"/>
  <c r="FK145"/>
  <c r="FP145"/>
  <c r="FV145"/>
  <c r="GA145"/>
  <c r="GF145"/>
  <c r="GL145"/>
  <c r="GQ145"/>
  <c r="GV145"/>
  <c r="HB145"/>
  <c r="AS145"/>
  <c r="BD145"/>
  <c r="BN145"/>
  <c r="BY145"/>
  <c r="CJ145"/>
  <c r="CV145"/>
  <c r="DG145"/>
  <c r="DR145"/>
  <c r="EB145"/>
  <c r="EM145"/>
  <c r="EX145"/>
  <c r="FH145"/>
  <c r="FS145"/>
  <c r="GD145"/>
  <c r="GN145"/>
  <c r="GY145"/>
  <c r="AO145"/>
  <c r="AZ145"/>
  <c r="BJ145"/>
  <c r="BU145"/>
  <c r="CF145"/>
  <c r="CR145"/>
  <c r="DC145"/>
  <c r="DN145"/>
  <c r="DX145"/>
  <c r="EI145"/>
  <c r="ET145"/>
  <c r="FD145"/>
  <c r="FO145"/>
  <c r="FZ145"/>
  <c r="GJ145"/>
  <c r="GU145"/>
  <c r="AN145"/>
  <c r="AX145"/>
  <c r="BI145"/>
  <c r="BT145"/>
  <c r="CD145"/>
  <c r="CQ145"/>
  <c r="DB145"/>
  <c r="DL145"/>
  <c r="DW145"/>
  <c r="EH145"/>
  <c r="ER145"/>
  <c r="FC145"/>
  <c r="FN145"/>
  <c r="FX145"/>
  <c r="GI145"/>
  <c r="GT145"/>
  <c r="BP145"/>
  <c r="DH145"/>
  <c r="EY145"/>
  <c r="GP145"/>
  <c r="BE145"/>
  <c r="CX145"/>
  <c r="EN145"/>
  <c r="GE145"/>
  <c r="AT145"/>
  <c r="CK145"/>
  <c r="ED145"/>
  <c r="FT145"/>
  <c r="AJ145"/>
  <c r="BZ145"/>
  <c r="DS145"/>
  <c r="FJ145"/>
  <c r="GZ145"/>
  <c r="CO713"/>
  <c r="CN713"/>
  <c r="AM713"/>
  <c r="AQ713"/>
  <c r="AU713"/>
  <c r="AY713"/>
  <c r="BC713"/>
  <c r="BG713"/>
  <c r="BK713"/>
  <c r="BO713"/>
  <c r="BS713"/>
  <c r="BW713"/>
  <c r="CA713"/>
  <c r="CE713"/>
  <c r="CI713"/>
  <c r="CM713"/>
  <c r="CS713"/>
  <c r="CW713"/>
  <c r="DA713"/>
  <c r="DE713"/>
  <c r="DI713"/>
  <c r="DM713"/>
  <c r="DQ713"/>
  <c r="DU713"/>
  <c r="DY713"/>
  <c r="EC713"/>
  <c r="EG713"/>
  <c r="EK713"/>
  <c r="EO713"/>
  <c r="ES713"/>
  <c r="EW713"/>
  <c r="FA713"/>
  <c r="FE713"/>
  <c r="FI713"/>
  <c r="FM713"/>
  <c r="FQ713"/>
  <c r="FU713"/>
  <c r="FY713"/>
  <c r="GC713"/>
  <c r="GG713"/>
  <c r="GK713"/>
  <c r="GO713"/>
  <c r="GS713"/>
  <c r="GW713"/>
  <c r="HA713"/>
  <c r="AL713"/>
  <c r="AR713"/>
  <c r="AW713"/>
  <c r="BB713"/>
  <c r="BH713"/>
  <c r="BM713"/>
  <c r="BR713"/>
  <c r="BX713"/>
  <c r="CC713"/>
  <c r="CH713"/>
  <c r="CP713"/>
  <c r="CU713"/>
  <c r="CZ713"/>
  <c r="DF713"/>
  <c r="DK713"/>
  <c r="DP713"/>
  <c r="DV713"/>
  <c r="EA713"/>
  <c r="EF713"/>
  <c r="EL713"/>
  <c r="EQ713"/>
  <c r="EV713"/>
  <c r="FB713"/>
  <c r="FG713"/>
  <c r="FL713"/>
  <c r="FR713"/>
  <c r="FW713"/>
  <c r="GB713"/>
  <c r="GH713"/>
  <c r="GM713"/>
  <c r="GR713"/>
  <c r="GX713"/>
  <c r="HC713"/>
  <c r="AK713"/>
  <c r="AP713"/>
  <c r="AV713"/>
  <c r="BA713"/>
  <c r="BF713"/>
  <c r="BL713"/>
  <c r="BQ713"/>
  <c r="BV713"/>
  <c r="CB713"/>
  <c r="CG713"/>
  <c r="CL713"/>
  <c r="CT713"/>
  <c r="CY713"/>
  <c r="DD713"/>
  <c r="DJ713"/>
  <c r="DO713"/>
  <c r="DT713"/>
  <c r="DZ713"/>
  <c r="EE713"/>
  <c r="EJ713"/>
  <c r="EP713"/>
  <c r="EU713"/>
  <c r="EZ713"/>
  <c r="FF713"/>
  <c r="FK713"/>
  <c r="FP713"/>
  <c r="FV713"/>
  <c r="GA713"/>
  <c r="GF713"/>
  <c r="GL713"/>
  <c r="GQ713"/>
  <c r="GV713"/>
  <c r="HB713"/>
  <c r="AJ713"/>
  <c r="AT713"/>
  <c r="BE713"/>
  <c r="BP713"/>
  <c r="BZ713"/>
  <c r="CK713"/>
  <c r="CX713"/>
  <c r="DH713"/>
  <c r="DS713"/>
  <c r="ED713"/>
  <c r="EN713"/>
  <c r="EY713"/>
  <c r="FJ713"/>
  <c r="FT713"/>
  <c r="GE713"/>
  <c r="GP713"/>
  <c r="GZ713"/>
  <c r="AS713"/>
  <c r="BD713"/>
  <c r="BN713"/>
  <c r="BY713"/>
  <c r="CJ713"/>
  <c r="CV713"/>
  <c r="DG713"/>
  <c r="DR713"/>
  <c r="EB713"/>
  <c r="EM713"/>
  <c r="EX713"/>
  <c r="FH713"/>
  <c r="FS713"/>
  <c r="GD713"/>
  <c r="GN713"/>
  <c r="GY713"/>
  <c r="AO713"/>
  <c r="AZ713"/>
  <c r="BJ713"/>
  <c r="BU713"/>
  <c r="CF713"/>
  <c r="CR713"/>
  <c r="DC713"/>
  <c r="DN713"/>
  <c r="DX713"/>
  <c r="EI713"/>
  <c r="ET713"/>
  <c r="FD713"/>
  <c r="FO713"/>
  <c r="FZ713"/>
  <c r="GJ713"/>
  <c r="GU713"/>
  <c r="AX713"/>
  <c r="CQ713"/>
  <c r="EH713"/>
  <c r="FX713"/>
  <c r="AN713"/>
  <c r="CD713"/>
  <c r="DW713"/>
  <c r="FN713"/>
  <c r="BT713"/>
  <c r="DL713"/>
  <c r="FC713"/>
  <c r="GT713"/>
  <c r="ER713"/>
  <c r="DB713"/>
  <c r="BI713"/>
  <c r="GI713"/>
  <c r="CO2"/>
  <c r="CN2"/>
  <c r="EI2"/>
  <c r="HC2"/>
  <c r="HA2"/>
  <c r="GY2"/>
  <c r="GW2"/>
  <c r="GU2"/>
  <c r="GS2"/>
  <c r="GQ2"/>
  <c r="GO2"/>
  <c r="GM2"/>
  <c r="GK2"/>
  <c r="GI2"/>
  <c r="GG2"/>
  <c r="GE2"/>
  <c r="GC2"/>
  <c r="GA2"/>
  <c r="FY2"/>
  <c r="FW2"/>
  <c r="FU2"/>
  <c r="FS2"/>
  <c r="FQ2"/>
  <c r="FO2"/>
  <c r="FM2"/>
  <c r="FK2"/>
  <c r="FI2"/>
  <c r="FG2"/>
  <c r="FE2"/>
  <c r="FC2"/>
  <c r="FA2"/>
  <c r="EY2"/>
  <c r="EW2"/>
  <c r="ER2"/>
  <c r="EN2"/>
  <c r="EJ2"/>
  <c r="EF2"/>
  <c r="EB2"/>
  <c r="DX2"/>
  <c r="DT2"/>
  <c r="DP2"/>
  <c r="DL2"/>
  <c r="DH2"/>
  <c r="DD2"/>
  <c r="CZ2"/>
  <c r="CV2"/>
  <c r="CR2"/>
  <c r="CL2"/>
  <c r="CH2"/>
  <c r="CD2"/>
  <c r="BZ2"/>
  <c r="BV2"/>
  <c r="BR2"/>
  <c r="BN2"/>
  <c r="BJ2"/>
  <c r="BF2"/>
  <c r="BB2"/>
  <c r="AX2"/>
  <c r="AT2"/>
  <c r="AP2"/>
  <c r="AL2"/>
  <c r="EV2"/>
  <c r="EU2"/>
  <c r="EE2"/>
  <c r="DK2"/>
  <c r="CY2"/>
  <c r="CK2"/>
  <c r="BY2"/>
  <c r="BM2"/>
  <c r="BA2"/>
  <c r="AO2"/>
  <c r="ES2"/>
  <c r="EO2"/>
  <c r="EK2"/>
  <c r="EG2"/>
  <c r="EC2"/>
  <c r="DY2"/>
  <c r="DU2"/>
  <c r="DQ2"/>
  <c r="DM2"/>
  <c r="DI2"/>
  <c r="DE2"/>
  <c r="DA2"/>
  <c r="CW2"/>
  <c r="CS2"/>
  <c r="CM2"/>
  <c r="CI2"/>
  <c r="CE2"/>
  <c r="CA2"/>
  <c r="BW2"/>
  <c r="BS2"/>
  <c r="BO2"/>
  <c r="BK2"/>
  <c r="BG2"/>
  <c r="BC2"/>
  <c r="AY2"/>
  <c r="AU2"/>
  <c r="AQ2"/>
  <c r="AM2"/>
  <c r="EQ2"/>
  <c r="EA2"/>
  <c r="DS2"/>
  <c r="DG2"/>
  <c r="CQ2"/>
  <c r="CC2"/>
  <c r="BQ2"/>
  <c r="BE2"/>
  <c r="AS2"/>
  <c r="AK2"/>
  <c r="HB2"/>
  <c r="GZ2"/>
  <c r="GX2"/>
  <c r="GV2"/>
  <c r="GT2"/>
  <c r="GR2"/>
  <c r="GP2"/>
  <c r="GN2"/>
  <c r="GL2"/>
  <c r="GJ2"/>
  <c r="GH2"/>
  <c r="GF2"/>
  <c r="GD2"/>
  <c r="GB2"/>
  <c r="FZ2"/>
  <c r="FX2"/>
  <c r="FV2"/>
  <c r="FT2"/>
  <c r="FR2"/>
  <c r="FP2"/>
  <c r="FN2"/>
  <c r="FL2"/>
  <c r="FJ2"/>
  <c r="FH2"/>
  <c r="FF2"/>
  <c r="FD2"/>
  <c r="FB2"/>
  <c r="EZ2"/>
  <c r="EX2"/>
  <c r="ET2"/>
  <c r="EP2"/>
  <c r="EL2"/>
  <c r="EH2"/>
  <c r="ED2"/>
  <c r="DZ2"/>
  <c r="DV2"/>
  <c r="DR2"/>
  <c r="DN2"/>
  <c r="DJ2"/>
  <c r="DF2"/>
  <c r="DB2"/>
  <c r="CX2"/>
  <c r="CT2"/>
  <c r="CP2"/>
  <c r="CJ2"/>
  <c r="CF2"/>
  <c r="CB2"/>
  <c r="BX2"/>
  <c r="BT2"/>
  <c r="BP2"/>
  <c r="BL2"/>
  <c r="BH2"/>
  <c r="BD2"/>
  <c r="AZ2"/>
  <c r="AV2"/>
  <c r="AR2"/>
  <c r="AN2"/>
  <c r="AJ2"/>
  <c r="EM2"/>
  <c r="DW2"/>
  <c r="DO2"/>
  <c r="DC2"/>
  <c r="CU2"/>
  <c r="CG2"/>
  <c r="BU2"/>
  <c r="BI2"/>
  <c r="AW2"/>
  <c r="CO691"/>
  <c r="CN691"/>
  <c r="AM691"/>
  <c r="AQ691"/>
  <c r="AU691"/>
  <c r="AY691"/>
  <c r="BC691"/>
  <c r="BG691"/>
  <c r="BK691"/>
  <c r="BO691"/>
  <c r="BS691"/>
  <c r="BW691"/>
  <c r="CA691"/>
  <c r="CE691"/>
  <c r="CI691"/>
  <c r="CM691"/>
  <c r="CS691"/>
  <c r="CW691"/>
  <c r="DA691"/>
  <c r="DE691"/>
  <c r="DI691"/>
  <c r="DM691"/>
  <c r="DQ691"/>
  <c r="DU691"/>
  <c r="DY691"/>
  <c r="EC691"/>
  <c r="EG691"/>
  <c r="EK691"/>
  <c r="EO691"/>
  <c r="ES691"/>
  <c r="EW691"/>
  <c r="FA691"/>
  <c r="FE691"/>
  <c r="FI691"/>
  <c r="FM691"/>
  <c r="FQ691"/>
  <c r="FU691"/>
  <c r="FY691"/>
  <c r="GC691"/>
  <c r="GG691"/>
  <c r="GK691"/>
  <c r="GO691"/>
  <c r="GS691"/>
  <c r="GW691"/>
  <c r="HA691"/>
  <c r="AL691"/>
  <c r="AP691"/>
  <c r="AT691"/>
  <c r="AX691"/>
  <c r="BB691"/>
  <c r="BF691"/>
  <c r="BJ691"/>
  <c r="BN691"/>
  <c r="BR691"/>
  <c r="BV691"/>
  <c r="BZ691"/>
  <c r="CD691"/>
  <c r="CH691"/>
  <c r="CL691"/>
  <c r="CR691"/>
  <c r="CV691"/>
  <c r="CZ691"/>
  <c r="DD691"/>
  <c r="DH691"/>
  <c r="DL691"/>
  <c r="DP691"/>
  <c r="DT691"/>
  <c r="DX691"/>
  <c r="EB691"/>
  <c r="EF691"/>
  <c r="EJ691"/>
  <c r="EN691"/>
  <c r="ER691"/>
  <c r="EV691"/>
  <c r="EZ691"/>
  <c r="FD691"/>
  <c r="FH691"/>
  <c r="FL691"/>
  <c r="FP691"/>
  <c r="FT691"/>
  <c r="FX691"/>
  <c r="GB691"/>
  <c r="GF691"/>
  <c r="GJ691"/>
  <c r="GN691"/>
  <c r="GR691"/>
  <c r="GV691"/>
  <c r="GZ691"/>
  <c r="AJ691"/>
  <c r="AR691"/>
  <c r="AZ691"/>
  <c r="BH691"/>
  <c r="BP691"/>
  <c r="BX691"/>
  <c r="CF691"/>
  <c r="CP691"/>
  <c r="CX691"/>
  <c r="DF691"/>
  <c r="DN691"/>
  <c r="DV691"/>
  <c r="ED691"/>
  <c r="EL691"/>
  <c r="ET691"/>
  <c r="FB691"/>
  <c r="FJ691"/>
  <c r="FR691"/>
  <c r="FZ691"/>
  <c r="GH691"/>
  <c r="GP691"/>
  <c r="GX691"/>
  <c r="AO691"/>
  <c r="AW691"/>
  <c r="BE691"/>
  <c r="BM691"/>
  <c r="BU691"/>
  <c r="CC691"/>
  <c r="CK691"/>
  <c r="CU691"/>
  <c r="DC691"/>
  <c r="DK691"/>
  <c r="DS691"/>
  <c r="EA691"/>
  <c r="EI691"/>
  <c r="EQ691"/>
  <c r="EY691"/>
  <c r="FG691"/>
  <c r="FO691"/>
  <c r="FW691"/>
  <c r="GE691"/>
  <c r="GM691"/>
  <c r="GU691"/>
  <c r="HC691"/>
  <c r="AN691"/>
  <c r="BD691"/>
  <c r="BT691"/>
  <c r="CJ691"/>
  <c r="DB691"/>
  <c r="DR691"/>
  <c r="EH691"/>
  <c r="EX691"/>
  <c r="FN691"/>
  <c r="GD691"/>
  <c r="GT691"/>
  <c r="AK691"/>
  <c r="BA691"/>
  <c r="BQ691"/>
  <c r="CG691"/>
  <c r="CY691"/>
  <c r="DO691"/>
  <c r="EE691"/>
  <c r="EU691"/>
  <c r="FK691"/>
  <c r="GA691"/>
  <c r="GQ691"/>
  <c r="AV691"/>
  <c r="BL691"/>
  <c r="CB691"/>
  <c r="CT691"/>
  <c r="DJ691"/>
  <c r="DZ691"/>
  <c r="EP691"/>
  <c r="FF691"/>
  <c r="FV691"/>
  <c r="GL691"/>
  <c r="HB691"/>
  <c r="BI691"/>
  <c r="DW691"/>
  <c r="GI691"/>
  <c r="AS691"/>
  <c r="DG691"/>
  <c r="FS691"/>
  <c r="CQ691"/>
  <c r="FC691"/>
  <c r="EM691"/>
  <c r="BY691"/>
  <c r="GY691"/>
  <c r="CO527"/>
  <c r="CN527"/>
  <c r="HB527"/>
  <c r="GX527"/>
  <c r="GT527"/>
  <c r="GP527"/>
  <c r="GL527"/>
  <c r="GH527"/>
  <c r="GD527"/>
  <c r="FZ527"/>
  <c r="FV527"/>
  <c r="FR527"/>
  <c r="FN527"/>
  <c r="FJ527"/>
  <c r="FF527"/>
  <c r="FB527"/>
  <c r="EX527"/>
  <c r="ET527"/>
  <c r="EP527"/>
  <c r="EL527"/>
  <c r="EH527"/>
  <c r="ED527"/>
  <c r="DZ527"/>
  <c r="DV527"/>
  <c r="DR527"/>
  <c r="DN527"/>
  <c r="DJ527"/>
  <c r="DF527"/>
  <c r="DB527"/>
  <c r="CX527"/>
  <c r="CT527"/>
  <c r="CP527"/>
  <c r="CJ527"/>
  <c r="CF527"/>
  <c r="CB527"/>
  <c r="BX527"/>
  <c r="BT527"/>
  <c r="BP527"/>
  <c r="BL527"/>
  <c r="BH527"/>
  <c r="BD527"/>
  <c r="AZ527"/>
  <c r="AV527"/>
  <c r="AR527"/>
  <c r="AN527"/>
  <c r="AJ527"/>
  <c r="HC527"/>
  <c r="GY527"/>
  <c r="GU527"/>
  <c r="GQ527"/>
  <c r="GM527"/>
  <c r="GI527"/>
  <c r="GE527"/>
  <c r="GA527"/>
  <c r="FW527"/>
  <c r="FS527"/>
  <c r="FO527"/>
  <c r="FK527"/>
  <c r="FG527"/>
  <c r="FC527"/>
  <c r="EY527"/>
  <c r="EU527"/>
  <c r="EQ527"/>
  <c r="EM527"/>
  <c r="EI527"/>
  <c r="EE527"/>
  <c r="EA527"/>
  <c r="DW527"/>
  <c r="DS527"/>
  <c r="DO527"/>
  <c r="DK527"/>
  <c r="DG527"/>
  <c r="DC527"/>
  <c r="CY527"/>
  <c r="CU527"/>
  <c r="CQ527"/>
  <c r="CK527"/>
  <c r="CG527"/>
  <c r="CC527"/>
  <c r="BY527"/>
  <c r="BU527"/>
  <c r="BQ527"/>
  <c r="BM527"/>
  <c r="BI527"/>
  <c r="BE527"/>
  <c r="BA527"/>
  <c r="AW527"/>
  <c r="AS527"/>
  <c r="AO527"/>
  <c r="AK527"/>
  <c r="GW527"/>
  <c r="GO527"/>
  <c r="GG527"/>
  <c r="FY527"/>
  <c r="FQ527"/>
  <c r="FI527"/>
  <c r="FA527"/>
  <c r="ES527"/>
  <c r="EK527"/>
  <c r="EC527"/>
  <c r="DU527"/>
  <c r="DM527"/>
  <c r="DE527"/>
  <c r="CW527"/>
  <c r="CM527"/>
  <c r="CE527"/>
  <c r="BW527"/>
  <c r="BO527"/>
  <c r="BG527"/>
  <c r="AY527"/>
  <c r="AQ527"/>
  <c r="GZ527"/>
  <c r="GR527"/>
  <c r="GJ527"/>
  <c r="GB527"/>
  <c r="FT527"/>
  <c r="FL527"/>
  <c r="FD527"/>
  <c r="EV527"/>
  <c r="EN527"/>
  <c r="EF527"/>
  <c r="DX527"/>
  <c r="DP527"/>
  <c r="DH527"/>
  <c r="CZ527"/>
  <c r="CR527"/>
  <c r="CH527"/>
  <c r="BZ527"/>
  <c r="BR527"/>
  <c r="BJ527"/>
  <c r="BB527"/>
  <c r="AT527"/>
  <c r="AL527"/>
  <c r="HA527"/>
  <c r="GS527"/>
  <c r="GK527"/>
  <c r="GC527"/>
  <c r="FU527"/>
  <c r="FM527"/>
  <c r="FE527"/>
  <c r="EW527"/>
  <c r="EO527"/>
  <c r="EG527"/>
  <c r="DY527"/>
  <c r="DQ527"/>
  <c r="DI527"/>
  <c r="DA527"/>
  <c r="CS527"/>
  <c r="CI527"/>
  <c r="CA527"/>
  <c r="BS527"/>
  <c r="BK527"/>
  <c r="BC527"/>
  <c r="AU527"/>
  <c r="AM527"/>
  <c r="GN527"/>
  <c r="FH527"/>
  <c r="EB527"/>
  <c r="CV527"/>
  <c r="BN527"/>
  <c r="GV527"/>
  <c r="FP527"/>
  <c r="EJ527"/>
  <c r="DD527"/>
  <c r="BV527"/>
  <c r="AP527"/>
  <c r="FX527"/>
  <c r="ER527"/>
  <c r="DL527"/>
  <c r="CD527"/>
  <c r="AX527"/>
  <c r="EZ527"/>
  <c r="GF527"/>
  <c r="BF527"/>
  <c r="CL527"/>
  <c r="DT527"/>
  <c r="CO434"/>
  <c r="CN434"/>
  <c r="AM434"/>
  <c r="AQ434"/>
  <c r="AU434"/>
  <c r="AY434"/>
  <c r="BC434"/>
  <c r="BG434"/>
  <c r="BK434"/>
  <c r="BO434"/>
  <c r="BS434"/>
  <c r="BW434"/>
  <c r="CA434"/>
  <c r="CE434"/>
  <c r="CI434"/>
  <c r="CM434"/>
  <c r="CS434"/>
  <c r="CW434"/>
  <c r="DA434"/>
  <c r="DE434"/>
  <c r="DI434"/>
  <c r="DM434"/>
  <c r="DQ434"/>
  <c r="DU434"/>
  <c r="DY434"/>
  <c r="EC434"/>
  <c r="EG434"/>
  <c r="EK434"/>
  <c r="EO434"/>
  <c r="ES434"/>
  <c r="EW434"/>
  <c r="FA434"/>
  <c r="FE434"/>
  <c r="FI434"/>
  <c r="FM434"/>
  <c r="FQ434"/>
  <c r="FU434"/>
  <c r="FY434"/>
  <c r="GC434"/>
  <c r="GG434"/>
  <c r="GK434"/>
  <c r="GO434"/>
  <c r="GS434"/>
  <c r="GW434"/>
  <c r="HA434"/>
  <c r="AN434"/>
  <c r="AS434"/>
  <c r="AX434"/>
  <c r="BD434"/>
  <c r="BI434"/>
  <c r="BN434"/>
  <c r="BT434"/>
  <c r="BY434"/>
  <c r="CD434"/>
  <c r="CJ434"/>
  <c r="CQ434"/>
  <c r="CV434"/>
  <c r="DB434"/>
  <c r="DG434"/>
  <c r="DL434"/>
  <c r="DR434"/>
  <c r="DW434"/>
  <c r="EB434"/>
  <c r="EH434"/>
  <c r="EM434"/>
  <c r="ER434"/>
  <c r="EX434"/>
  <c r="FC434"/>
  <c r="FH434"/>
  <c r="FN434"/>
  <c r="FS434"/>
  <c r="FX434"/>
  <c r="GD434"/>
  <c r="GI434"/>
  <c r="GN434"/>
  <c r="GT434"/>
  <c r="GY434"/>
  <c r="AL434"/>
  <c r="AR434"/>
  <c r="AW434"/>
  <c r="BB434"/>
  <c r="BH434"/>
  <c r="BM434"/>
  <c r="BR434"/>
  <c r="BX434"/>
  <c r="CC434"/>
  <c r="CH434"/>
  <c r="CP434"/>
  <c r="CU434"/>
  <c r="CZ434"/>
  <c r="DF434"/>
  <c r="DK434"/>
  <c r="DP434"/>
  <c r="DV434"/>
  <c r="EA434"/>
  <c r="EF434"/>
  <c r="EL434"/>
  <c r="EQ434"/>
  <c r="EV434"/>
  <c r="FB434"/>
  <c r="FG434"/>
  <c r="FL434"/>
  <c r="FR434"/>
  <c r="FW434"/>
  <c r="GB434"/>
  <c r="GH434"/>
  <c r="GM434"/>
  <c r="GR434"/>
  <c r="GX434"/>
  <c r="HC434"/>
  <c r="AJ434"/>
  <c r="AO434"/>
  <c r="AT434"/>
  <c r="AZ434"/>
  <c r="BE434"/>
  <c r="BJ434"/>
  <c r="BP434"/>
  <c r="BU434"/>
  <c r="BZ434"/>
  <c r="CF434"/>
  <c r="CK434"/>
  <c r="CR434"/>
  <c r="CX434"/>
  <c r="DC434"/>
  <c r="DH434"/>
  <c r="DN434"/>
  <c r="DS434"/>
  <c r="DX434"/>
  <c r="ED434"/>
  <c r="EI434"/>
  <c r="EN434"/>
  <c r="ET434"/>
  <c r="EY434"/>
  <c r="FD434"/>
  <c r="FJ434"/>
  <c r="FO434"/>
  <c r="FT434"/>
  <c r="FZ434"/>
  <c r="GE434"/>
  <c r="GJ434"/>
  <c r="GP434"/>
  <c r="GU434"/>
  <c r="GZ434"/>
  <c r="BA434"/>
  <c r="BV434"/>
  <c r="CT434"/>
  <c r="DO434"/>
  <c r="EJ434"/>
  <c r="FF434"/>
  <c r="GA434"/>
  <c r="GV434"/>
  <c r="AV434"/>
  <c r="BQ434"/>
  <c r="CL434"/>
  <c r="DJ434"/>
  <c r="EE434"/>
  <c r="EZ434"/>
  <c r="FV434"/>
  <c r="GQ434"/>
  <c r="AP434"/>
  <c r="BL434"/>
  <c r="CG434"/>
  <c r="DD434"/>
  <c r="DZ434"/>
  <c r="EU434"/>
  <c r="FP434"/>
  <c r="GL434"/>
  <c r="AK434"/>
  <c r="BF434"/>
  <c r="CB434"/>
  <c r="CY434"/>
  <c r="DT434"/>
  <c r="EP434"/>
  <c r="FK434"/>
  <c r="GF434"/>
  <c r="HB434"/>
  <c r="CO334"/>
  <c r="CN334"/>
  <c r="AM334"/>
  <c r="AQ334"/>
  <c r="AU334"/>
  <c r="AY334"/>
  <c r="BC334"/>
  <c r="BG334"/>
  <c r="BK334"/>
  <c r="BO334"/>
  <c r="BS334"/>
  <c r="BW334"/>
  <c r="CA334"/>
  <c r="CE334"/>
  <c r="CI334"/>
  <c r="CM334"/>
  <c r="CS334"/>
  <c r="CW334"/>
  <c r="DA334"/>
  <c r="DE334"/>
  <c r="DI334"/>
  <c r="DM334"/>
  <c r="DQ334"/>
  <c r="DU334"/>
  <c r="DY334"/>
  <c r="EC334"/>
  <c r="EG334"/>
  <c r="EK334"/>
  <c r="EO334"/>
  <c r="ES334"/>
  <c r="EW334"/>
  <c r="FA334"/>
  <c r="FE334"/>
  <c r="FI334"/>
  <c r="FM334"/>
  <c r="FQ334"/>
  <c r="FU334"/>
  <c r="FY334"/>
  <c r="GC334"/>
  <c r="GG334"/>
  <c r="GK334"/>
  <c r="GO334"/>
  <c r="GS334"/>
  <c r="GW334"/>
  <c r="HA334"/>
  <c r="AL334"/>
  <c r="AP334"/>
  <c r="AT334"/>
  <c r="AX334"/>
  <c r="BB334"/>
  <c r="BF334"/>
  <c r="BJ334"/>
  <c r="BN334"/>
  <c r="BR334"/>
  <c r="BV334"/>
  <c r="BZ334"/>
  <c r="CD334"/>
  <c r="CH334"/>
  <c r="CL334"/>
  <c r="CR334"/>
  <c r="CV334"/>
  <c r="CZ334"/>
  <c r="DD334"/>
  <c r="DH334"/>
  <c r="DL334"/>
  <c r="DP334"/>
  <c r="DT334"/>
  <c r="DX334"/>
  <c r="EB334"/>
  <c r="EF334"/>
  <c r="EJ334"/>
  <c r="EN334"/>
  <c r="ER334"/>
  <c r="EV334"/>
  <c r="EZ334"/>
  <c r="FD334"/>
  <c r="FH334"/>
  <c r="FL334"/>
  <c r="FP334"/>
  <c r="FT334"/>
  <c r="FX334"/>
  <c r="GB334"/>
  <c r="GF334"/>
  <c r="GJ334"/>
  <c r="GN334"/>
  <c r="GR334"/>
  <c r="GV334"/>
  <c r="GZ334"/>
  <c r="AJ334"/>
  <c r="AR334"/>
  <c r="AZ334"/>
  <c r="BH334"/>
  <c r="BP334"/>
  <c r="BX334"/>
  <c r="CF334"/>
  <c r="CP334"/>
  <c r="CX334"/>
  <c r="DF334"/>
  <c r="DN334"/>
  <c r="DV334"/>
  <c r="ED334"/>
  <c r="EL334"/>
  <c r="ET334"/>
  <c r="FB334"/>
  <c r="FJ334"/>
  <c r="FR334"/>
  <c r="FZ334"/>
  <c r="GH334"/>
  <c r="GP334"/>
  <c r="GX334"/>
  <c r="AO334"/>
  <c r="AW334"/>
  <c r="BE334"/>
  <c r="BM334"/>
  <c r="BU334"/>
  <c r="CC334"/>
  <c r="CK334"/>
  <c r="CU334"/>
  <c r="DC334"/>
  <c r="DK334"/>
  <c r="DS334"/>
  <c r="EA334"/>
  <c r="EI334"/>
  <c r="EQ334"/>
  <c r="EY334"/>
  <c r="FG334"/>
  <c r="FO334"/>
  <c r="FW334"/>
  <c r="GE334"/>
  <c r="GM334"/>
  <c r="GU334"/>
  <c r="HC334"/>
  <c r="AN334"/>
  <c r="AV334"/>
  <c r="BD334"/>
  <c r="BL334"/>
  <c r="BT334"/>
  <c r="CB334"/>
  <c r="CJ334"/>
  <c r="CT334"/>
  <c r="DB334"/>
  <c r="DJ334"/>
  <c r="DR334"/>
  <c r="DZ334"/>
  <c r="EH334"/>
  <c r="EP334"/>
  <c r="EX334"/>
  <c r="FF334"/>
  <c r="FN334"/>
  <c r="FV334"/>
  <c r="GD334"/>
  <c r="GL334"/>
  <c r="GT334"/>
  <c r="HB334"/>
  <c r="BA334"/>
  <c r="CG334"/>
  <c r="DO334"/>
  <c r="EU334"/>
  <c r="GA334"/>
  <c r="AS334"/>
  <c r="BY334"/>
  <c r="DG334"/>
  <c r="EM334"/>
  <c r="FS334"/>
  <c r="GY334"/>
  <c r="AK334"/>
  <c r="BQ334"/>
  <c r="CY334"/>
  <c r="EE334"/>
  <c r="FK334"/>
  <c r="GQ334"/>
  <c r="BI334"/>
  <c r="CQ334"/>
  <c r="DW334"/>
  <c r="FC334"/>
  <c r="GI334"/>
  <c r="CN175"/>
  <c r="CO175"/>
  <c r="AK175"/>
  <c r="AO175"/>
  <c r="AS175"/>
  <c r="AW175"/>
  <c r="BA175"/>
  <c r="BE175"/>
  <c r="BI175"/>
  <c r="BM175"/>
  <c r="BQ175"/>
  <c r="BU175"/>
  <c r="BY175"/>
  <c r="CC175"/>
  <c r="CG175"/>
  <c r="CK175"/>
  <c r="CQ175"/>
  <c r="CU175"/>
  <c r="CY175"/>
  <c r="DC175"/>
  <c r="DG175"/>
  <c r="DK175"/>
  <c r="DO175"/>
  <c r="DS175"/>
  <c r="DW175"/>
  <c r="EA175"/>
  <c r="EE175"/>
  <c r="EI175"/>
  <c r="EM175"/>
  <c r="EQ175"/>
  <c r="EU175"/>
  <c r="EY175"/>
  <c r="FC175"/>
  <c r="FG175"/>
  <c r="FK175"/>
  <c r="FO175"/>
  <c r="FS175"/>
  <c r="FW175"/>
  <c r="GA175"/>
  <c r="GE175"/>
  <c r="GI175"/>
  <c r="GM175"/>
  <c r="GQ175"/>
  <c r="GU175"/>
  <c r="GY175"/>
  <c r="HC175"/>
  <c r="AN175"/>
  <c r="AT175"/>
  <c r="AY175"/>
  <c r="BD175"/>
  <c r="BJ175"/>
  <c r="BO175"/>
  <c r="BT175"/>
  <c r="BZ175"/>
  <c r="CE175"/>
  <c r="CJ175"/>
  <c r="CR175"/>
  <c r="CW175"/>
  <c r="DB175"/>
  <c r="DH175"/>
  <c r="DM175"/>
  <c r="DR175"/>
  <c r="DX175"/>
  <c r="EC175"/>
  <c r="EH175"/>
  <c r="EN175"/>
  <c r="ES175"/>
  <c r="EX175"/>
  <c r="FD175"/>
  <c r="FI175"/>
  <c r="FN175"/>
  <c r="FT175"/>
  <c r="FY175"/>
  <c r="GD175"/>
  <c r="GJ175"/>
  <c r="GO175"/>
  <c r="GT175"/>
  <c r="GZ175"/>
  <c r="AM175"/>
  <c r="AR175"/>
  <c r="AX175"/>
  <c r="BC175"/>
  <c r="BH175"/>
  <c r="BN175"/>
  <c r="BS175"/>
  <c r="BX175"/>
  <c r="CD175"/>
  <c r="CI175"/>
  <c r="CP175"/>
  <c r="CV175"/>
  <c r="DA175"/>
  <c r="DF175"/>
  <c r="DL175"/>
  <c r="DQ175"/>
  <c r="DV175"/>
  <c r="EB175"/>
  <c r="EG175"/>
  <c r="EL175"/>
  <c r="ER175"/>
  <c r="EW175"/>
  <c r="FB175"/>
  <c r="FH175"/>
  <c r="FM175"/>
  <c r="FR175"/>
  <c r="FX175"/>
  <c r="GC175"/>
  <c r="GH175"/>
  <c r="GN175"/>
  <c r="GS175"/>
  <c r="GX175"/>
  <c r="AP175"/>
  <c r="AZ175"/>
  <c r="BK175"/>
  <c r="BV175"/>
  <c r="CF175"/>
  <c r="CS175"/>
  <c r="DD175"/>
  <c r="DN175"/>
  <c r="DY175"/>
  <c r="EJ175"/>
  <c r="ET175"/>
  <c r="FE175"/>
  <c r="FP175"/>
  <c r="FZ175"/>
  <c r="GK175"/>
  <c r="GV175"/>
  <c r="AL175"/>
  <c r="AV175"/>
  <c r="BG175"/>
  <c r="BR175"/>
  <c r="CB175"/>
  <c r="CM175"/>
  <c r="CZ175"/>
  <c r="DJ175"/>
  <c r="DU175"/>
  <c r="EF175"/>
  <c r="EP175"/>
  <c r="FA175"/>
  <c r="FL175"/>
  <c r="FV175"/>
  <c r="GG175"/>
  <c r="GR175"/>
  <c r="HB175"/>
  <c r="AJ175"/>
  <c r="AU175"/>
  <c r="BF175"/>
  <c r="BP175"/>
  <c r="CA175"/>
  <c r="CL175"/>
  <c r="CX175"/>
  <c r="DI175"/>
  <c r="DT175"/>
  <c r="ED175"/>
  <c r="EO175"/>
  <c r="EZ175"/>
  <c r="FJ175"/>
  <c r="FU175"/>
  <c r="GF175"/>
  <c r="GP175"/>
  <c r="HA175"/>
  <c r="BB175"/>
  <c r="CT175"/>
  <c r="EK175"/>
  <c r="GB175"/>
  <c r="AQ175"/>
  <c r="CH175"/>
  <c r="DZ175"/>
  <c r="FQ175"/>
  <c r="BW175"/>
  <c r="DP175"/>
  <c r="FF175"/>
  <c r="GW175"/>
  <c r="BL175"/>
  <c r="DE175"/>
  <c r="EV175"/>
  <c r="GL175"/>
  <c r="CN118"/>
  <c r="CO118"/>
  <c r="AK118"/>
  <c r="AO118"/>
  <c r="AS118"/>
  <c r="AW118"/>
  <c r="BA118"/>
  <c r="BE118"/>
  <c r="BI118"/>
  <c r="BM118"/>
  <c r="BQ118"/>
  <c r="BU118"/>
  <c r="BY118"/>
  <c r="CC118"/>
  <c r="CG118"/>
  <c r="CK118"/>
  <c r="CQ118"/>
  <c r="CU118"/>
  <c r="CY118"/>
  <c r="DC118"/>
  <c r="DG118"/>
  <c r="DK118"/>
  <c r="DO118"/>
  <c r="DS118"/>
  <c r="DW118"/>
  <c r="EA118"/>
  <c r="EE118"/>
  <c r="EI118"/>
  <c r="EM118"/>
  <c r="EQ118"/>
  <c r="EU118"/>
  <c r="EY118"/>
  <c r="FC118"/>
  <c r="FG118"/>
  <c r="FK118"/>
  <c r="FO118"/>
  <c r="FS118"/>
  <c r="FW118"/>
  <c r="GA118"/>
  <c r="GE118"/>
  <c r="GI118"/>
  <c r="GM118"/>
  <c r="GQ118"/>
  <c r="GU118"/>
  <c r="GY118"/>
  <c r="HC118"/>
  <c r="AJ118"/>
  <c r="AN118"/>
  <c r="AR118"/>
  <c r="AV118"/>
  <c r="AZ118"/>
  <c r="BD118"/>
  <c r="BH118"/>
  <c r="BL118"/>
  <c r="BP118"/>
  <c r="BT118"/>
  <c r="BX118"/>
  <c r="CB118"/>
  <c r="CF118"/>
  <c r="CJ118"/>
  <c r="CP118"/>
  <c r="CT118"/>
  <c r="CX118"/>
  <c r="DB118"/>
  <c r="DF118"/>
  <c r="DJ118"/>
  <c r="DN118"/>
  <c r="DR118"/>
  <c r="DV118"/>
  <c r="DZ118"/>
  <c r="ED118"/>
  <c r="EH118"/>
  <c r="EL118"/>
  <c r="EP118"/>
  <c r="ET118"/>
  <c r="EX118"/>
  <c r="FB118"/>
  <c r="FF118"/>
  <c r="FJ118"/>
  <c r="FN118"/>
  <c r="FR118"/>
  <c r="FV118"/>
  <c r="FZ118"/>
  <c r="GD118"/>
  <c r="GH118"/>
  <c r="GL118"/>
  <c r="GP118"/>
  <c r="GT118"/>
  <c r="GX118"/>
  <c r="HB118"/>
  <c r="AP118"/>
  <c r="AX118"/>
  <c r="BF118"/>
  <c r="BN118"/>
  <c r="BV118"/>
  <c r="CD118"/>
  <c r="CL118"/>
  <c r="CV118"/>
  <c r="DD118"/>
  <c r="DL118"/>
  <c r="DT118"/>
  <c r="EB118"/>
  <c r="EJ118"/>
  <c r="ER118"/>
  <c r="EZ118"/>
  <c r="FH118"/>
  <c r="FP118"/>
  <c r="FX118"/>
  <c r="GF118"/>
  <c r="GN118"/>
  <c r="GV118"/>
  <c r="AM118"/>
  <c r="AU118"/>
  <c r="BC118"/>
  <c r="BK118"/>
  <c r="BS118"/>
  <c r="CA118"/>
  <c r="CI118"/>
  <c r="CS118"/>
  <c r="DA118"/>
  <c r="DI118"/>
  <c r="DQ118"/>
  <c r="DY118"/>
  <c r="EG118"/>
  <c r="EO118"/>
  <c r="EW118"/>
  <c r="FE118"/>
  <c r="FM118"/>
  <c r="FU118"/>
  <c r="GC118"/>
  <c r="GK118"/>
  <c r="GS118"/>
  <c r="HA118"/>
  <c r="AL118"/>
  <c r="AT118"/>
  <c r="BB118"/>
  <c r="BJ118"/>
  <c r="BR118"/>
  <c r="BZ118"/>
  <c r="CH118"/>
  <c r="CR118"/>
  <c r="CZ118"/>
  <c r="DH118"/>
  <c r="DP118"/>
  <c r="DX118"/>
  <c r="EF118"/>
  <c r="EN118"/>
  <c r="EV118"/>
  <c r="FD118"/>
  <c r="FL118"/>
  <c r="FT118"/>
  <c r="GB118"/>
  <c r="GJ118"/>
  <c r="GR118"/>
  <c r="GZ118"/>
  <c r="AQ118"/>
  <c r="BW118"/>
  <c r="DE118"/>
  <c r="EK118"/>
  <c r="FQ118"/>
  <c r="GW118"/>
  <c r="BO118"/>
  <c r="CW118"/>
  <c r="EC118"/>
  <c r="FI118"/>
  <c r="GO118"/>
  <c r="BG118"/>
  <c r="CM118"/>
  <c r="DU118"/>
  <c r="FA118"/>
  <c r="GG118"/>
  <c r="ES118"/>
  <c r="DM118"/>
  <c r="CE118"/>
  <c r="AY118"/>
  <c r="FY118"/>
  <c r="CN22"/>
  <c r="CO22"/>
  <c r="AM22"/>
  <c r="AQ22"/>
  <c r="AU22"/>
  <c r="AY22"/>
  <c r="BC22"/>
  <c r="BG22"/>
  <c r="BK22"/>
  <c r="BO22"/>
  <c r="BS22"/>
  <c r="BW22"/>
  <c r="CA22"/>
  <c r="CE22"/>
  <c r="CI22"/>
  <c r="CM22"/>
  <c r="CS22"/>
  <c r="CW22"/>
  <c r="DA22"/>
  <c r="DE22"/>
  <c r="DI22"/>
  <c r="DM22"/>
  <c r="DQ22"/>
  <c r="DU22"/>
  <c r="DY22"/>
  <c r="EC22"/>
  <c r="EG22"/>
  <c r="EK22"/>
  <c r="EO22"/>
  <c r="ES22"/>
  <c r="EW22"/>
  <c r="FA22"/>
  <c r="FE22"/>
  <c r="FI22"/>
  <c r="FM22"/>
  <c r="FQ22"/>
  <c r="FU22"/>
  <c r="FY22"/>
  <c r="GC22"/>
  <c r="GG22"/>
  <c r="GK22"/>
  <c r="GO22"/>
  <c r="GS22"/>
  <c r="GW22"/>
  <c r="HA22"/>
  <c r="AL22"/>
  <c r="AP22"/>
  <c r="AT22"/>
  <c r="AX22"/>
  <c r="BB22"/>
  <c r="BF22"/>
  <c r="BJ22"/>
  <c r="BN22"/>
  <c r="BR22"/>
  <c r="BV22"/>
  <c r="BZ22"/>
  <c r="CD22"/>
  <c r="CH22"/>
  <c r="CL22"/>
  <c r="CR22"/>
  <c r="CV22"/>
  <c r="CZ22"/>
  <c r="DD22"/>
  <c r="DH22"/>
  <c r="DL22"/>
  <c r="DP22"/>
  <c r="DT22"/>
  <c r="DX22"/>
  <c r="EB22"/>
  <c r="EF22"/>
  <c r="EJ22"/>
  <c r="EN22"/>
  <c r="ER22"/>
  <c r="EV22"/>
  <c r="EZ22"/>
  <c r="FD22"/>
  <c r="FH22"/>
  <c r="FL22"/>
  <c r="FP22"/>
  <c r="FT22"/>
  <c r="FX22"/>
  <c r="GB22"/>
  <c r="GF22"/>
  <c r="GJ22"/>
  <c r="GN22"/>
  <c r="GR22"/>
  <c r="GV22"/>
  <c r="GZ22"/>
  <c r="AJ22"/>
  <c r="AR22"/>
  <c r="AZ22"/>
  <c r="BH22"/>
  <c r="BP22"/>
  <c r="BX22"/>
  <c r="CF22"/>
  <c r="CP22"/>
  <c r="CX22"/>
  <c r="DF22"/>
  <c r="DN22"/>
  <c r="DV22"/>
  <c r="ED22"/>
  <c r="EL22"/>
  <c r="ET22"/>
  <c r="FB22"/>
  <c r="FJ22"/>
  <c r="FR22"/>
  <c r="FZ22"/>
  <c r="GH22"/>
  <c r="GP22"/>
  <c r="GX22"/>
  <c r="AO22"/>
  <c r="AW22"/>
  <c r="BE22"/>
  <c r="BM22"/>
  <c r="BU22"/>
  <c r="CC22"/>
  <c r="CK22"/>
  <c r="CU22"/>
  <c r="DC22"/>
  <c r="DK22"/>
  <c r="DS22"/>
  <c r="EA22"/>
  <c r="EI22"/>
  <c r="EQ22"/>
  <c r="EY22"/>
  <c r="FG22"/>
  <c r="FO22"/>
  <c r="FW22"/>
  <c r="GE22"/>
  <c r="GM22"/>
  <c r="GU22"/>
  <c r="HC22"/>
  <c r="AN22"/>
  <c r="AV22"/>
  <c r="BD22"/>
  <c r="BL22"/>
  <c r="BT22"/>
  <c r="CB22"/>
  <c r="CJ22"/>
  <c r="CT22"/>
  <c r="DB22"/>
  <c r="DJ22"/>
  <c r="DR22"/>
  <c r="DZ22"/>
  <c r="EH22"/>
  <c r="EP22"/>
  <c r="EX22"/>
  <c r="FF22"/>
  <c r="FN22"/>
  <c r="FV22"/>
  <c r="GD22"/>
  <c r="GL22"/>
  <c r="GT22"/>
  <c r="HB22"/>
  <c r="AS22"/>
  <c r="BY22"/>
  <c r="DG22"/>
  <c r="EM22"/>
  <c r="FS22"/>
  <c r="GY22"/>
  <c r="AK22"/>
  <c r="BQ22"/>
  <c r="CY22"/>
  <c r="EE22"/>
  <c r="FK22"/>
  <c r="GQ22"/>
  <c r="BI22"/>
  <c r="CQ22"/>
  <c r="DW22"/>
  <c r="FC22"/>
  <c r="GI22"/>
  <c r="DO22"/>
  <c r="CG22"/>
  <c r="BA22"/>
  <c r="GA22"/>
  <c r="EU22"/>
  <c r="CO640"/>
  <c r="CN640"/>
  <c r="AJ640"/>
  <c r="AN640"/>
  <c r="AR640"/>
  <c r="AV640"/>
  <c r="AZ640"/>
  <c r="BD640"/>
  <c r="BH640"/>
  <c r="BL640"/>
  <c r="BP640"/>
  <c r="BT640"/>
  <c r="BX640"/>
  <c r="CB640"/>
  <c r="CF640"/>
  <c r="CJ640"/>
  <c r="CP640"/>
  <c r="CT640"/>
  <c r="CX640"/>
  <c r="DB640"/>
  <c r="DF640"/>
  <c r="DJ640"/>
  <c r="DN640"/>
  <c r="DR640"/>
  <c r="DV640"/>
  <c r="DZ640"/>
  <c r="ED640"/>
  <c r="EH640"/>
  <c r="EL640"/>
  <c r="EP640"/>
  <c r="ET640"/>
  <c r="EX640"/>
  <c r="FB640"/>
  <c r="FF640"/>
  <c r="FJ640"/>
  <c r="FN640"/>
  <c r="FR640"/>
  <c r="FV640"/>
  <c r="FZ640"/>
  <c r="GD640"/>
  <c r="GH640"/>
  <c r="GL640"/>
  <c r="GP640"/>
  <c r="GT640"/>
  <c r="GX640"/>
  <c r="HB640"/>
  <c r="AM640"/>
  <c r="AQ640"/>
  <c r="AU640"/>
  <c r="AY640"/>
  <c r="BC640"/>
  <c r="BG640"/>
  <c r="BK640"/>
  <c r="BO640"/>
  <c r="BS640"/>
  <c r="BW640"/>
  <c r="CA640"/>
  <c r="CE640"/>
  <c r="CI640"/>
  <c r="CM640"/>
  <c r="CS640"/>
  <c r="CW640"/>
  <c r="DA640"/>
  <c r="DE640"/>
  <c r="DI640"/>
  <c r="DM640"/>
  <c r="DQ640"/>
  <c r="DU640"/>
  <c r="DY640"/>
  <c r="EC640"/>
  <c r="EG640"/>
  <c r="EK640"/>
  <c r="EO640"/>
  <c r="ES640"/>
  <c r="EW640"/>
  <c r="FA640"/>
  <c r="FE640"/>
  <c r="FI640"/>
  <c r="FM640"/>
  <c r="FQ640"/>
  <c r="FU640"/>
  <c r="FY640"/>
  <c r="GC640"/>
  <c r="GG640"/>
  <c r="GK640"/>
  <c r="GO640"/>
  <c r="GS640"/>
  <c r="GW640"/>
  <c r="HA640"/>
  <c r="AO640"/>
  <c r="AW640"/>
  <c r="BE640"/>
  <c r="BM640"/>
  <c r="BU640"/>
  <c r="CC640"/>
  <c r="CK640"/>
  <c r="CU640"/>
  <c r="DC640"/>
  <c r="DK640"/>
  <c r="DS640"/>
  <c r="EA640"/>
  <c r="EI640"/>
  <c r="EQ640"/>
  <c r="EY640"/>
  <c r="FG640"/>
  <c r="FO640"/>
  <c r="FW640"/>
  <c r="GE640"/>
  <c r="GM640"/>
  <c r="GU640"/>
  <c r="HC640"/>
  <c r="AL640"/>
  <c r="AT640"/>
  <c r="BB640"/>
  <c r="BJ640"/>
  <c r="BR640"/>
  <c r="BZ640"/>
  <c r="CH640"/>
  <c r="CR640"/>
  <c r="CZ640"/>
  <c r="DH640"/>
  <c r="DP640"/>
  <c r="DX640"/>
  <c r="EF640"/>
  <c r="EN640"/>
  <c r="EV640"/>
  <c r="FD640"/>
  <c r="FL640"/>
  <c r="FT640"/>
  <c r="GB640"/>
  <c r="GJ640"/>
  <c r="GR640"/>
  <c r="GZ640"/>
  <c r="AX640"/>
  <c r="BN640"/>
  <c r="CD640"/>
  <c r="CV640"/>
  <c r="DL640"/>
  <c r="EB640"/>
  <c r="ER640"/>
  <c r="FH640"/>
  <c r="FX640"/>
  <c r="GN640"/>
  <c r="AS640"/>
  <c r="BI640"/>
  <c r="BY640"/>
  <c r="CQ640"/>
  <c r="DG640"/>
  <c r="DW640"/>
  <c r="EM640"/>
  <c r="FC640"/>
  <c r="FS640"/>
  <c r="GI640"/>
  <c r="GY640"/>
  <c r="AP640"/>
  <c r="BF640"/>
  <c r="BV640"/>
  <c r="CL640"/>
  <c r="DD640"/>
  <c r="DT640"/>
  <c r="EJ640"/>
  <c r="EZ640"/>
  <c r="FP640"/>
  <c r="GF640"/>
  <c r="GV640"/>
  <c r="AK640"/>
  <c r="CY640"/>
  <c r="FK640"/>
  <c r="CG640"/>
  <c r="EU640"/>
  <c r="BA640"/>
  <c r="DO640"/>
  <c r="GA640"/>
  <c r="GQ640"/>
  <c r="EE640"/>
  <c r="BQ640"/>
  <c r="CO596"/>
  <c r="CN596"/>
  <c r="AL596"/>
  <c r="AP596"/>
  <c r="AT596"/>
  <c r="AX596"/>
  <c r="BB596"/>
  <c r="BF596"/>
  <c r="BJ596"/>
  <c r="BN596"/>
  <c r="BR596"/>
  <c r="BV596"/>
  <c r="BZ596"/>
  <c r="CD596"/>
  <c r="CH596"/>
  <c r="CL596"/>
  <c r="CR596"/>
  <c r="CV596"/>
  <c r="CZ596"/>
  <c r="DD596"/>
  <c r="DH596"/>
  <c r="DL596"/>
  <c r="DP596"/>
  <c r="DT596"/>
  <c r="DX596"/>
  <c r="EB596"/>
  <c r="EF596"/>
  <c r="EJ596"/>
  <c r="EN596"/>
  <c r="ER596"/>
  <c r="EV596"/>
  <c r="EZ596"/>
  <c r="FD596"/>
  <c r="FH596"/>
  <c r="FL596"/>
  <c r="FP596"/>
  <c r="FT596"/>
  <c r="FX596"/>
  <c r="GB596"/>
  <c r="GF596"/>
  <c r="GJ596"/>
  <c r="GN596"/>
  <c r="GR596"/>
  <c r="GV596"/>
  <c r="GZ596"/>
  <c r="AK596"/>
  <c r="AO596"/>
  <c r="AS596"/>
  <c r="AW596"/>
  <c r="BA596"/>
  <c r="BE596"/>
  <c r="BI596"/>
  <c r="BM596"/>
  <c r="BQ596"/>
  <c r="BU596"/>
  <c r="BY596"/>
  <c r="CC596"/>
  <c r="CG596"/>
  <c r="CK596"/>
  <c r="CQ596"/>
  <c r="CU596"/>
  <c r="CY596"/>
  <c r="DC596"/>
  <c r="DG596"/>
  <c r="DK596"/>
  <c r="DO596"/>
  <c r="DS596"/>
  <c r="DW596"/>
  <c r="EA596"/>
  <c r="EE596"/>
  <c r="EI596"/>
  <c r="EM596"/>
  <c r="EQ596"/>
  <c r="EU596"/>
  <c r="EY596"/>
  <c r="FC596"/>
  <c r="FG596"/>
  <c r="FK596"/>
  <c r="FO596"/>
  <c r="FS596"/>
  <c r="FW596"/>
  <c r="GA596"/>
  <c r="GE596"/>
  <c r="GI596"/>
  <c r="GM596"/>
  <c r="GQ596"/>
  <c r="GU596"/>
  <c r="GY596"/>
  <c r="HC596"/>
  <c r="AQ596"/>
  <c r="AY596"/>
  <c r="BG596"/>
  <c r="BO596"/>
  <c r="BW596"/>
  <c r="CE596"/>
  <c r="CM596"/>
  <c r="CW596"/>
  <c r="DE596"/>
  <c r="DM596"/>
  <c r="DU596"/>
  <c r="EC596"/>
  <c r="EK596"/>
  <c r="ES596"/>
  <c r="FA596"/>
  <c r="FI596"/>
  <c r="FQ596"/>
  <c r="FY596"/>
  <c r="GG596"/>
  <c r="GO596"/>
  <c r="GW596"/>
  <c r="AN596"/>
  <c r="AV596"/>
  <c r="BD596"/>
  <c r="BL596"/>
  <c r="BT596"/>
  <c r="CB596"/>
  <c r="CJ596"/>
  <c r="CT596"/>
  <c r="DB596"/>
  <c r="DJ596"/>
  <c r="DR596"/>
  <c r="DZ596"/>
  <c r="EH596"/>
  <c r="EP596"/>
  <c r="EX596"/>
  <c r="FF596"/>
  <c r="FN596"/>
  <c r="FV596"/>
  <c r="GD596"/>
  <c r="GL596"/>
  <c r="GT596"/>
  <c r="HB596"/>
  <c r="AJ596"/>
  <c r="AZ596"/>
  <c r="BP596"/>
  <c r="CF596"/>
  <c r="CX596"/>
  <c r="DN596"/>
  <c r="ED596"/>
  <c r="ET596"/>
  <c r="FJ596"/>
  <c r="FZ596"/>
  <c r="GP596"/>
  <c r="AU596"/>
  <c r="BK596"/>
  <c r="CA596"/>
  <c r="CS596"/>
  <c r="DI596"/>
  <c r="DY596"/>
  <c r="EO596"/>
  <c r="FE596"/>
  <c r="FU596"/>
  <c r="GK596"/>
  <c r="HA596"/>
  <c r="AR596"/>
  <c r="BH596"/>
  <c r="BX596"/>
  <c r="CP596"/>
  <c r="DF596"/>
  <c r="DV596"/>
  <c r="EL596"/>
  <c r="FB596"/>
  <c r="FR596"/>
  <c r="GH596"/>
  <c r="GX596"/>
  <c r="CI596"/>
  <c r="EW596"/>
  <c r="BS596"/>
  <c r="EG596"/>
  <c r="GS596"/>
  <c r="BC596"/>
  <c r="DQ596"/>
  <c r="GC596"/>
  <c r="FM596"/>
  <c r="DA596"/>
  <c r="AM596"/>
  <c r="CO552"/>
  <c r="CN552"/>
  <c r="AL552"/>
  <c r="AP552"/>
  <c r="AT552"/>
  <c r="AX552"/>
  <c r="BB552"/>
  <c r="BF552"/>
  <c r="BJ552"/>
  <c r="BN552"/>
  <c r="BR552"/>
  <c r="BV552"/>
  <c r="BZ552"/>
  <c r="CD552"/>
  <c r="CH552"/>
  <c r="CL552"/>
  <c r="CR552"/>
  <c r="CV552"/>
  <c r="CZ552"/>
  <c r="DD552"/>
  <c r="DH552"/>
  <c r="DL552"/>
  <c r="DP552"/>
  <c r="DT552"/>
  <c r="DX552"/>
  <c r="EB552"/>
  <c r="EF552"/>
  <c r="EJ552"/>
  <c r="EN552"/>
  <c r="ER552"/>
  <c r="EV552"/>
  <c r="EZ552"/>
  <c r="FD552"/>
  <c r="FH552"/>
  <c r="FL552"/>
  <c r="FP552"/>
  <c r="FT552"/>
  <c r="FX552"/>
  <c r="GB552"/>
  <c r="GF552"/>
  <c r="GJ552"/>
  <c r="GN552"/>
  <c r="GR552"/>
  <c r="GV552"/>
  <c r="GZ552"/>
  <c r="AK552"/>
  <c r="AO552"/>
  <c r="AS552"/>
  <c r="AW552"/>
  <c r="BA552"/>
  <c r="BE552"/>
  <c r="BI552"/>
  <c r="BM552"/>
  <c r="BQ552"/>
  <c r="BU552"/>
  <c r="BY552"/>
  <c r="CC552"/>
  <c r="CG552"/>
  <c r="CK552"/>
  <c r="CQ552"/>
  <c r="CU552"/>
  <c r="CY552"/>
  <c r="DC552"/>
  <c r="DG552"/>
  <c r="DK552"/>
  <c r="DO552"/>
  <c r="DS552"/>
  <c r="DW552"/>
  <c r="EA552"/>
  <c r="EE552"/>
  <c r="EI552"/>
  <c r="EM552"/>
  <c r="EQ552"/>
  <c r="EU552"/>
  <c r="EY552"/>
  <c r="FC552"/>
  <c r="FG552"/>
  <c r="FK552"/>
  <c r="FO552"/>
  <c r="FS552"/>
  <c r="FW552"/>
  <c r="GA552"/>
  <c r="GE552"/>
  <c r="GI552"/>
  <c r="GM552"/>
  <c r="GQ552"/>
  <c r="GU552"/>
  <c r="GY552"/>
  <c r="HC552"/>
  <c r="AN552"/>
  <c r="AV552"/>
  <c r="BD552"/>
  <c r="BL552"/>
  <c r="BT552"/>
  <c r="CB552"/>
  <c r="CJ552"/>
  <c r="CT552"/>
  <c r="DB552"/>
  <c r="DJ552"/>
  <c r="DR552"/>
  <c r="DZ552"/>
  <c r="EH552"/>
  <c r="EP552"/>
  <c r="EX552"/>
  <c r="FF552"/>
  <c r="FN552"/>
  <c r="FV552"/>
  <c r="GD552"/>
  <c r="GL552"/>
  <c r="GT552"/>
  <c r="HB552"/>
  <c r="AJ552"/>
  <c r="AR552"/>
  <c r="AZ552"/>
  <c r="BH552"/>
  <c r="BP552"/>
  <c r="BX552"/>
  <c r="CF552"/>
  <c r="CP552"/>
  <c r="CX552"/>
  <c r="DF552"/>
  <c r="DN552"/>
  <c r="DV552"/>
  <c r="ED552"/>
  <c r="EL552"/>
  <c r="ET552"/>
  <c r="FB552"/>
  <c r="FJ552"/>
  <c r="FR552"/>
  <c r="FZ552"/>
  <c r="GH552"/>
  <c r="GP552"/>
  <c r="GX552"/>
  <c r="AQ552"/>
  <c r="AY552"/>
  <c r="BG552"/>
  <c r="BO552"/>
  <c r="BW552"/>
  <c r="CE552"/>
  <c r="CM552"/>
  <c r="CW552"/>
  <c r="DE552"/>
  <c r="DM552"/>
  <c r="DU552"/>
  <c r="EC552"/>
  <c r="EK552"/>
  <c r="ES552"/>
  <c r="FA552"/>
  <c r="FI552"/>
  <c r="FQ552"/>
  <c r="FY552"/>
  <c r="GG552"/>
  <c r="GO552"/>
  <c r="GW552"/>
  <c r="BK552"/>
  <c r="CS552"/>
  <c r="DY552"/>
  <c r="FE552"/>
  <c r="GK552"/>
  <c r="BC552"/>
  <c r="CI552"/>
  <c r="DQ552"/>
  <c r="EW552"/>
  <c r="GC552"/>
  <c r="AU552"/>
  <c r="CA552"/>
  <c r="DI552"/>
  <c r="EO552"/>
  <c r="FU552"/>
  <c r="HA552"/>
  <c r="AM552"/>
  <c r="FM552"/>
  <c r="EG552"/>
  <c r="DA552"/>
  <c r="GS552"/>
  <c r="BS552"/>
  <c r="CO490"/>
  <c r="CN490"/>
  <c r="AJ490"/>
  <c r="AN490"/>
  <c r="AR490"/>
  <c r="BH490"/>
  <c r="BX490"/>
  <c r="CT490"/>
  <c r="GD490"/>
  <c r="GX490"/>
  <c r="AM490"/>
  <c r="AQ490"/>
  <c r="AU490"/>
  <c r="AY490"/>
  <c r="BC490"/>
  <c r="BG490"/>
  <c r="BK490"/>
  <c r="BO490"/>
  <c r="BS490"/>
  <c r="BW490"/>
  <c r="CA490"/>
  <c r="CE490"/>
  <c r="CI490"/>
  <c r="CM490"/>
  <c r="CS490"/>
  <c r="CW490"/>
  <c r="DA490"/>
  <c r="DE490"/>
  <c r="DI490"/>
  <c r="DM490"/>
  <c r="DQ490"/>
  <c r="DU490"/>
  <c r="DY490"/>
  <c r="EC490"/>
  <c r="EG490"/>
  <c r="EK490"/>
  <c r="EO490"/>
  <c r="ES490"/>
  <c r="EW490"/>
  <c r="FA490"/>
  <c r="FE490"/>
  <c r="FI490"/>
  <c r="FM490"/>
  <c r="FQ490"/>
  <c r="FU490"/>
  <c r="FY490"/>
  <c r="GC490"/>
  <c r="GG490"/>
  <c r="GK490"/>
  <c r="GO490"/>
  <c r="GS490"/>
  <c r="GW490"/>
  <c r="HA490"/>
  <c r="FZ490"/>
  <c r="AL490"/>
  <c r="AP490"/>
  <c r="AT490"/>
  <c r="AX490"/>
  <c r="BB490"/>
  <c r="BF490"/>
  <c r="BJ490"/>
  <c r="BN490"/>
  <c r="BR490"/>
  <c r="BV490"/>
  <c r="BZ490"/>
  <c r="CD490"/>
  <c r="CH490"/>
  <c r="CL490"/>
  <c r="CR490"/>
  <c r="CV490"/>
  <c r="CZ490"/>
  <c r="DD490"/>
  <c r="DH490"/>
  <c r="DL490"/>
  <c r="DP490"/>
  <c r="DT490"/>
  <c r="DX490"/>
  <c r="EB490"/>
  <c r="EF490"/>
  <c r="EJ490"/>
  <c r="EN490"/>
  <c r="ER490"/>
  <c r="EV490"/>
  <c r="EZ490"/>
  <c r="FD490"/>
  <c r="FH490"/>
  <c r="FL490"/>
  <c r="FP490"/>
  <c r="FT490"/>
  <c r="FX490"/>
  <c r="GB490"/>
  <c r="GF490"/>
  <c r="GJ490"/>
  <c r="GN490"/>
  <c r="GR490"/>
  <c r="GV490"/>
  <c r="GZ490"/>
  <c r="AZ490"/>
  <c r="BL490"/>
  <c r="BT490"/>
  <c r="CF490"/>
  <c r="CP490"/>
  <c r="CX490"/>
  <c r="DF490"/>
  <c r="DN490"/>
  <c r="DV490"/>
  <c r="ED490"/>
  <c r="EL490"/>
  <c r="ET490"/>
  <c r="FB490"/>
  <c r="FJ490"/>
  <c r="FR490"/>
  <c r="GH490"/>
  <c r="GP490"/>
  <c r="HB490"/>
  <c r="AK490"/>
  <c r="AO490"/>
  <c r="AS490"/>
  <c r="AW490"/>
  <c r="BA490"/>
  <c r="BE490"/>
  <c r="BI490"/>
  <c r="BM490"/>
  <c r="BQ490"/>
  <c r="BU490"/>
  <c r="BY490"/>
  <c r="CC490"/>
  <c r="CG490"/>
  <c r="CK490"/>
  <c r="CQ490"/>
  <c r="CU490"/>
  <c r="CY490"/>
  <c r="DC490"/>
  <c r="DG490"/>
  <c r="DK490"/>
  <c r="DO490"/>
  <c r="DS490"/>
  <c r="DW490"/>
  <c r="EA490"/>
  <c r="EE490"/>
  <c r="EI490"/>
  <c r="EM490"/>
  <c r="EQ490"/>
  <c r="EU490"/>
  <c r="EY490"/>
  <c r="FC490"/>
  <c r="FG490"/>
  <c r="FK490"/>
  <c r="FO490"/>
  <c r="FS490"/>
  <c r="FW490"/>
  <c r="GA490"/>
  <c r="GE490"/>
  <c r="GI490"/>
  <c r="GM490"/>
  <c r="GQ490"/>
  <c r="GU490"/>
  <c r="GY490"/>
  <c r="HC490"/>
  <c r="AV490"/>
  <c r="BD490"/>
  <c r="BP490"/>
  <c r="CB490"/>
  <c r="CJ490"/>
  <c r="DB490"/>
  <c r="DJ490"/>
  <c r="DR490"/>
  <c r="DZ490"/>
  <c r="EH490"/>
  <c r="EP490"/>
  <c r="EX490"/>
  <c r="FF490"/>
  <c r="FN490"/>
  <c r="FV490"/>
  <c r="GL490"/>
  <c r="GT490"/>
  <c r="CO435"/>
  <c r="CN435"/>
  <c r="AK435"/>
  <c r="AO435"/>
  <c r="AS435"/>
  <c r="AW435"/>
  <c r="BA435"/>
  <c r="BE435"/>
  <c r="BI435"/>
  <c r="BM435"/>
  <c r="BQ435"/>
  <c r="BU435"/>
  <c r="BY435"/>
  <c r="CC435"/>
  <c r="CG435"/>
  <c r="CK435"/>
  <c r="CQ435"/>
  <c r="CU435"/>
  <c r="CY435"/>
  <c r="DC435"/>
  <c r="DG435"/>
  <c r="DK435"/>
  <c r="DO435"/>
  <c r="DS435"/>
  <c r="DW435"/>
  <c r="EA435"/>
  <c r="EE435"/>
  <c r="EI435"/>
  <c r="EM435"/>
  <c r="EQ435"/>
  <c r="EU435"/>
  <c r="EY435"/>
  <c r="FC435"/>
  <c r="FG435"/>
  <c r="FK435"/>
  <c r="FO435"/>
  <c r="FS435"/>
  <c r="FW435"/>
  <c r="GA435"/>
  <c r="GE435"/>
  <c r="GI435"/>
  <c r="GM435"/>
  <c r="GQ435"/>
  <c r="GU435"/>
  <c r="GY435"/>
  <c r="HC435"/>
  <c r="AL435"/>
  <c r="AQ435"/>
  <c r="AV435"/>
  <c r="BB435"/>
  <c r="BG435"/>
  <c r="BL435"/>
  <c r="BR435"/>
  <c r="BW435"/>
  <c r="CB435"/>
  <c r="CH435"/>
  <c r="CM435"/>
  <c r="CT435"/>
  <c r="CZ435"/>
  <c r="DE435"/>
  <c r="DJ435"/>
  <c r="DP435"/>
  <c r="DU435"/>
  <c r="DZ435"/>
  <c r="EF435"/>
  <c r="EK435"/>
  <c r="EP435"/>
  <c r="EV435"/>
  <c r="FA435"/>
  <c r="FF435"/>
  <c r="FL435"/>
  <c r="FQ435"/>
  <c r="FV435"/>
  <c r="GB435"/>
  <c r="GG435"/>
  <c r="GL435"/>
  <c r="GR435"/>
  <c r="GW435"/>
  <c r="HB435"/>
  <c r="AJ435"/>
  <c r="AP435"/>
  <c r="AU435"/>
  <c r="AZ435"/>
  <c r="BF435"/>
  <c r="BK435"/>
  <c r="BP435"/>
  <c r="BV435"/>
  <c r="CA435"/>
  <c r="CF435"/>
  <c r="CL435"/>
  <c r="CS435"/>
  <c r="CX435"/>
  <c r="DD435"/>
  <c r="DI435"/>
  <c r="DN435"/>
  <c r="DT435"/>
  <c r="DY435"/>
  <c r="ED435"/>
  <c r="EJ435"/>
  <c r="EO435"/>
  <c r="ET435"/>
  <c r="EZ435"/>
  <c r="FE435"/>
  <c r="FJ435"/>
  <c r="FP435"/>
  <c r="FU435"/>
  <c r="FZ435"/>
  <c r="GF435"/>
  <c r="GK435"/>
  <c r="GP435"/>
  <c r="GV435"/>
  <c r="HA435"/>
  <c r="AM435"/>
  <c r="AR435"/>
  <c r="AX435"/>
  <c r="BC435"/>
  <c r="BH435"/>
  <c r="BN435"/>
  <c r="BS435"/>
  <c r="BX435"/>
  <c r="CD435"/>
  <c r="CI435"/>
  <c r="CP435"/>
  <c r="CV435"/>
  <c r="DA435"/>
  <c r="DF435"/>
  <c r="DL435"/>
  <c r="DQ435"/>
  <c r="DV435"/>
  <c r="EB435"/>
  <c r="EG435"/>
  <c r="EL435"/>
  <c r="ER435"/>
  <c r="EW435"/>
  <c r="FB435"/>
  <c r="FH435"/>
  <c r="FM435"/>
  <c r="FR435"/>
  <c r="FX435"/>
  <c r="GC435"/>
  <c r="GH435"/>
  <c r="GN435"/>
  <c r="GS435"/>
  <c r="GX435"/>
  <c r="AT435"/>
  <c r="BO435"/>
  <c r="CJ435"/>
  <c r="DH435"/>
  <c r="EC435"/>
  <c r="EX435"/>
  <c r="FT435"/>
  <c r="GO435"/>
  <c r="AN435"/>
  <c r="BJ435"/>
  <c r="CE435"/>
  <c r="DB435"/>
  <c r="DX435"/>
  <c r="ES435"/>
  <c r="FN435"/>
  <c r="GJ435"/>
  <c r="BD435"/>
  <c r="BZ435"/>
  <c r="CW435"/>
  <c r="DR435"/>
  <c r="EN435"/>
  <c r="FI435"/>
  <c r="GD435"/>
  <c r="GZ435"/>
  <c r="AY435"/>
  <c r="BT435"/>
  <c r="CR435"/>
  <c r="DM435"/>
  <c r="EH435"/>
  <c r="FD435"/>
  <c r="FY435"/>
  <c r="GT435"/>
  <c r="CO424"/>
  <c r="CN424"/>
  <c r="AK424"/>
  <c r="AO424"/>
  <c r="AS424"/>
  <c r="AW424"/>
  <c r="BA424"/>
  <c r="BE424"/>
  <c r="BI424"/>
  <c r="BM424"/>
  <c r="BQ424"/>
  <c r="BU424"/>
  <c r="BY424"/>
  <c r="CC424"/>
  <c r="CG424"/>
  <c r="CK424"/>
  <c r="CQ424"/>
  <c r="CU424"/>
  <c r="CY424"/>
  <c r="DC424"/>
  <c r="DG424"/>
  <c r="DK424"/>
  <c r="DO424"/>
  <c r="DS424"/>
  <c r="DW424"/>
  <c r="EA424"/>
  <c r="EE424"/>
  <c r="EI424"/>
  <c r="EM424"/>
  <c r="EQ424"/>
  <c r="EU424"/>
  <c r="EY424"/>
  <c r="FC424"/>
  <c r="FG424"/>
  <c r="FK424"/>
  <c r="FO424"/>
  <c r="FS424"/>
  <c r="FW424"/>
  <c r="GA424"/>
  <c r="GE424"/>
  <c r="GI424"/>
  <c r="GM424"/>
  <c r="GQ424"/>
  <c r="GU424"/>
  <c r="GY424"/>
  <c r="HC424"/>
  <c r="AJ424"/>
  <c r="AN424"/>
  <c r="AR424"/>
  <c r="AV424"/>
  <c r="AZ424"/>
  <c r="BD424"/>
  <c r="BH424"/>
  <c r="BL424"/>
  <c r="BP424"/>
  <c r="BT424"/>
  <c r="BX424"/>
  <c r="CB424"/>
  <c r="CF424"/>
  <c r="CJ424"/>
  <c r="CP424"/>
  <c r="CT424"/>
  <c r="CX424"/>
  <c r="DB424"/>
  <c r="DF424"/>
  <c r="DJ424"/>
  <c r="DN424"/>
  <c r="DR424"/>
  <c r="DV424"/>
  <c r="DZ424"/>
  <c r="ED424"/>
  <c r="EH424"/>
  <c r="EL424"/>
  <c r="EP424"/>
  <c r="ET424"/>
  <c r="EX424"/>
  <c r="FB424"/>
  <c r="FF424"/>
  <c r="FJ424"/>
  <c r="FN424"/>
  <c r="FR424"/>
  <c r="FV424"/>
  <c r="FZ424"/>
  <c r="GD424"/>
  <c r="GH424"/>
  <c r="GL424"/>
  <c r="GP424"/>
  <c r="GT424"/>
  <c r="GX424"/>
  <c r="HB424"/>
  <c r="AP424"/>
  <c r="AX424"/>
  <c r="BF424"/>
  <c r="BN424"/>
  <c r="BV424"/>
  <c r="CD424"/>
  <c r="CL424"/>
  <c r="CV424"/>
  <c r="DD424"/>
  <c r="DL424"/>
  <c r="DT424"/>
  <c r="EB424"/>
  <c r="EJ424"/>
  <c r="ER424"/>
  <c r="EZ424"/>
  <c r="FH424"/>
  <c r="FP424"/>
  <c r="FX424"/>
  <c r="GF424"/>
  <c r="GN424"/>
  <c r="GV424"/>
  <c r="AM424"/>
  <c r="AU424"/>
  <c r="BC424"/>
  <c r="BK424"/>
  <c r="BS424"/>
  <c r="CA424"/>
  <c r="CI424"/>
  <c r="CS424"/>
  <c r="DA424"/>
  <c r="DI424"/>
  <c r="DQ424"/>
  <c r="DY424"/>
  <c r="EG424"/>
  <c r="EO424"/>
  <c r="EW424"/>
  <c r="FE424"/>
  <c r="FM424"/>
  <c r="FU424"/>
  <c r="GC424"/>
  <c r="GK424"/>
  <c r="GS424"/>
  <c r="HA424"/>
  <c r="AQ424"/>
  <c r="AY424"/>
  <c r="BG424"/>
  <c r="BO424"/>
  <c r="BW424"/>
  <c r="CE424"/>
  <c r="CM424"/>
  <c r="CW424"/>
  <c r="DE424"/>
  <c r="DM424"/>
  <c r="DU424"/>
  <c r="EC424"/>
  <c r="EK424"/>
  <c r="ES424"/>
  <c r="FA424"/>
  <c r="FI424"/>
  <c r="FQ424"/>
  <c r="FY424"/>
  <c r="GG424"/>
  <c r="GO424"/>
  <c r="GW424"/>
  <c r="BJ424"/>
  <c r="CR424"/>
  <c r="DX424"/>
  <c r="FD424"/>
  <c r="GJ424"/>
  <c r="BB424"/>
  <c r="CH424"/>
  <c r="DP424"/>
  <c r="EV424"/>
  <c r="GB424"/>
  <c r="AT424"/>
  <c r="BZ424"/>
  <c r="DH424"/>
  <c r="EN424"/>
  <c r="FT424"/>
  <c r="GZ424"/>
  <c r="AL424"/>
  <c r="BR424"/>
  <c r="CZ424"/>
  <c r="EF424"/>
  <c r="FL424"/>
  <c r="GR424"/>
  <c r="CO380"/>
  <c r="CN380"/>
  <c r="AK380"/>
  <c r="AO380"/>
  <c r="AS380"/>
  <c r="AW380"/>
  <c r="BA380"/>
  <c r="BE380"/>
  <c r="BI380"/>
  <c r="BM380"/>
  <c r="BQ380"/>
  <c r="BU380"/>
  <c r="BY380"/>
  <c r="CC380"/>
  <c r="CG380"/>
  <c r="CK380"/>
  <c r="CQ380"/>
  <c r="CU380"/>
  <c r="CY380"/>
  <c r="DC380"/>
  <c r="DG380"/>
  <c r="DK380"/>
  <c r="DO380"/>
  <c r="DS380"/>
  <c r="DW380"/>
  <c r="EA380"/>
  <c r="EE380"/>
  <c r="EI380"/>
  <c r="EM380"/>
  <c r="EQ380"/>
  <c r="EU380"/>
  <c r="EY380"/>
  <c r="FC380"/>
  <c r="FG380"/>
  <c r="FK380"/>
  <c r="FO380"/>
  <c r="FS380"/>
  <c r="FW380"/>
  <c r="GA380"/>
  <c r="GE380"/>
  <c r="GI380"/>
  <c r="GM380"/>
  <c r="GQ380"/>
  <c r="GU380"/>
  <c r="GY380"/>
  <c r="HC380"/>
  <c r="AJ380"/>
  <c r="AN380"/>
  <c r="AR380"/>
  <c r="AV380"/>
  <c r="AZ380"/>
  <c r="BD380"/>
  <c r="BH380"/>
  <c r="BL380"/>
  <c r="BP380"/>
  <c r="BT380"/>
  <c r="BX380"/>
  <c r="CB380"/>
  <c r="CF380"/>
  <c r="CJ380"/>
  <c r="CP380"/>
  <c r="CT380"/>
  <c r="CX380"/>
  <c r="DB380"/>
  <c r="DF380"/>
  <c r="DJ380"/>
  <c r="DN380"/>
  <c r="DR380"/>
  <c r="DV380"/>
  <c r="DZ380"/>
  <c r="ED380"/>
  <c r="EH380"/>
  <c r="EL380"/>
  <c r="EP380"/>
  <c r="ET380"/>
  <c r="EX380"/>
  <c r="FB380"/>
  <c r="FF380"/>
  <c r="FJ380"/>
  <c r="FN380"/>
  <c r="FR380"/>
  <c r="FV380"/>
  <c r="FZ380"/>
  <c r="GD380"/>
  <c r="GH380"/>
  <c r="GL380"/>
  <c r="GP380"/>
  <c r="GT380"/>
  <c r="GX380"/>
  <c r="HB380"/>
  <c r="AP380"/>
  <c r="AX380"/>
  <c r="BF380"/>
  <c r="BN380"/>
  <c r="BV380"/>
  <c r="CD380"/>
  <c r="CL380"/>
  <c r="CV380"/>
  <c r="DD380"/>
  <c r="DL380"/>
  <c r="DT380"/>
  <c r="EB380"/>
  <c r="EJ380"/>
  <c r="ER380"/>
  <c r="EZ380"/>
  <c r="FH380"/>
  <c r="FP380"/>
  <c r="FX380"/>
  <c r="GF380"/>
  <c r="GN380"/>
  <c r="GV380"/>
  <c r="AM380"/>
  <c r="AU380"/>
  <c r="BC380"/>
  <c r="BK380"/>
  <c r="BS380"/>
  <c r="CA380"/>
  <c r="CI380"/>
  <c r="CS380"/>
  <c r="DA380"/>
  <c r="DI380"/>
  <c r="DQ380"/>
  <c r="DY380"/>
  <c r="EG380"/>
  <c r="EO380"/>
  <c r="EW380"/>
  <c r="FE380"/>
  <c r="FM380"/>
  <c r="FU380"/>
  <c r="GC380"/>
  <c r="GK380"/>
  <c r="GS380"/>
  <c r="HA380"/>
  <c r="AL380"/>
  <c r="AT380"/>
  <c r="BB380"/>
  <c r="BJ380"/>
  <c r="BR380"/>
  <c r="BZ380"/>
  <c r="CH380"/>
  <c r="CR380"/>
  <c r="CZ380"/>
  <c r="DH380"/>
  <c r="DP380"/>
  <c r="DX380"/>
  <c r="EF380"/>
  <c r="EN380"/>
  <c r="EV380"/>
  <c r="FD380"/>
  <c r="FL380"/>
  <c r="FT380"/>
  <c r="GB380"/>
  <c r="GJ380"/>
  <c r="GR380"/>
  <c r="GZ380"/>
  <c r="AQ380"/>
  <c r="AY380"/>
  <c r="BG380"/>
  <c r="BO380"/>
  <c r="BW380"/>
  <c r="CE380"/>
  <c r="CM380"/>
  <c r="CW380"/>
  <c r="DE380"/>
  <c r="DM380"/>
  <c r="DU380"/>
  <c r="EC380"/>
  <c r="EK380"/>
  <c r="ES380"/>
  <c r="FA380"/>
  <c r="FI380"/>
  <c r="FQ380"/>
  <c r="FY380"/>
  <c r="GG380"/>
  <c r="GO380"/>
  <c r="GW380"/>
  <c r="CO335"/>
  <c r="CN335"/>
  <c r="AK335"/>
  <c r="AO335"/>
  <c r="AS335"/>
  <c r="AW335"/>
  <c r="BA335"/>
  <c r="BE335"/>
  <c r="BI335"/>
  <c r="BM335"/>
  <c r="BQ335"/>
  <c r="BU335"/>
  <c r="BY335"/>
  <c r="CC335"/>
  <c r="CG335"/>
  <c r="CK335"/>
  <c r="CQ335"/>
  <c r="CU335"/>
  <c r="CY335"/>
  <c r="DC335"/>
  <c r="DG335"/>
  <c r="DK335"/>
  <c r="DO335"/>
  <c r="DS335"/>
  <c r="DW335"/>
  <c r="EA335"/>
  <c r="EE335"/>
  <c r="EI335"/>
  <c r="EM335"/>
  <c r="EQ335"/>
  <c r="EU335"/>
  <c r="EY335"/>
  <c r="FC335"/>
  <c r="FG335"/>
  <c r="FK335"/>
  <c r="FO335"/>
  <c r="FS335"/>
  <c r="FW335"/>
  <c r="GA335"/>
  <c r="GE335"/>
  <c r="GI335"/>
  <c r="GM335"/>
  <c r="GQ335"/>
  <c r="GU335"/>
  <c r="GY335"/>
  <c r="HC335"/>
  <c r="AJ335"/>
  <c r="AN335"/>
  <c r="AR335"/>
  <c r="AV335"/>
  <c r="AZ335"/>
  <c r="BD335"/>
  <c r="BH335"/>
  <c r="BL335"/>
  <c r="BP335"/>
  <c r="BT335"/>
  <c r="BX335"/>
  <c r="CB335"/>
  <c r="CF335"/>
  <c r="CJ335"/>
  <c r="CP335"/>
  <c r="CT335"/>
  <c r="CX335"/>
  <c r="DB335"/>
  <c r="DF335"/>
  <c r="DJ335"/>
  <c r="DN335"/>
  <c r="DR335"/>
  <c r="DV335"/>
  <c r="DZ335"/>
  <c r="ED335"/>
  <c r="EH335"/>
  <c r="EL335"/>
  <c r="EP335"/>
  <c r="ET335"/>
  <c r="EX335"/>
  <c r="FB335"/>
  <c r="FF335"/>
  <c r="FJ335"/>
  <c r="FN335"/>
  <c r="FR335"/>
  <c r="FV335"/>
  <c r="FZ335"/>
  <c r="GD335"/>
  <c r="GH335"/>
  <c r="GL335"/>
  <c r="GP335"/>
  <c r="GT335"/>
  <c r="GX335"/>
  <c r="HB335"/>
  <c r="AP335"/>
  <c r="AX335"/>
  <c r="BF335"/>
  <c r="BN335"/>
  <c r="BV335"/>
  <c r="CD335"/>
  <c r="CL335"/>
  <c r="CV335"/>
  <c r="DD335"/>
  <c r="DL335"/>
  <c r="DT335"/>
  <c r="EB335"/>
  <c r="EJ335"/>
  <c r="ER335"/>
  <c r="EZ335"/>
  <c r="FH335"/>
  <c r="FP335"/>
  <c r="FX335"/>
  <c r="GF335"/>
  <c r="GN335"/>
  <c r="GV335"/>
  <c r="AM335"/>
  <c r="AU335"/>
  <c r="BC335"/>
  <c r="BK335"/>
  <c r="BS335"/>
  <c r="CA335"/>
  <c r="CI335"/>
  <c r="CS335"/>
  <c r="DA335"/>
  <c r="DI335"/>
  <c r="DQ335"/>
  <c r="DY335"/>
  <c r="EG335"/>
  <c r="EO335"/>
  <c r="EW335"/>
  <c r="FE335"/>
  <c r="FM335"/>
  <c r="FU335"/>
  <c r="GC335"/>
  <c r="GK335"/>
  <c r="GS335"/>
  <c r="HA335"/>
  <c r="AL335"/>
  <c r="AT335"/>
  <c r="BB335"/>
  <c r="BJ335"/>
  <c r="BR335"/>
  <c r="BZ335"/>
  <c r="CH335"/>
  <c r="CR335"/>
  <c r="CZ335"/>
  <c r="DH335"/>
  <c r="DP335"/>
  <c r="DX335"/>
  <c r="EF335"/>
  <c r="EN335"/>
  <c r="EV335"/>
  <c r="FD335"/>
  <c r="FL335"/>
  <c r="FT335"/>
  <c r="GB335"/>
  <c r="GJ335"/>
  <c r="GR335"/>
  <c r="GZ335"/>
  <c r="BO335"/>
  <c r="CW335"/>
  <c r="EC335"/>
  <c r="FI335"/>
  <c r="GO335"/>
  <c r="BG335"/>
  <c r="CM335"/>
  <c r="DU335"/>
  <c r="FA335"/>
  <c r="GG335"/>
  <c r="AY335"/>
  <c r="CE335"/>
  <c r="DM335"/>
  <c r="ES335"/>
  <c r="FY335"/>
  <c r="AQ335"/>
  <c r="BW335"/>
  <c r="DE335"/>
  <c r="EK335"/>
  <c r="FQ335"/>
  <c r="GW335"/>
  <c r="CO283"/>
  <c r="CN283"/>
  <c r="AL283"/>
  <c r="AP283"/>
  <c r="AT283"/>
  <c r="AX283"/>
  <c r="BB283"/>
  <c r="BF283"/>
  <c r="BJ283"/>
  <c r="BN283"/>
  <c r="BR283"/>
  <c r="BV283"/>
  <c r="BZ283"/>
  <c r="CD283"/>
  <c r="CH283"/>
  <c r="CL283"/>
  <c r="CR283"/>
  <c r="CV283"/>
  <c r="CZ283"/>
  <c r="DD283"/>
  <c r="DH283"/>
  <c r="DL283"/>
  <c r="DP283"/>
  <c r="DT283"/>
  <c r="DX283"/>
  <c r="EB283"/>
  <c r="EF283"/>
  <c r="EJ283"/>
  <c r="EN283"/>
  <c r="ER283"/>
  <c r="EV283"/>
  <c r="EZ283"/>
  <c r="FD283"/>
  <c r="FH283"/>
  <c r="FL283"/>
  <c r="FP283"/>
  <c r="FT283"/>
  <c r="FX283"/>
  <c r="GB283"/>
  <c r="GF283"/>
  <c r="GJ283"/>
  <c r="GN283"/>
  <c r="GR283"/>
  <c r="GV283"/>
  <c r="GZ283"/>
  <c r="AN283"/>
  <c r="AS283"/>
  <c r="AY283"/>
  <c r="BD283"/>
  <c r="BI283"/>
  <c r="BO283"/>
  <c r="BT283"/>
  <c r="BY283"/>
  <c r="CE283"/>
  <c r="CJ283"/>
  <c r="CQ283"/>
  <c r="CW283"/>
  <c r="DB283"/>
  <c r="DG283"/>
  <c r="DM283"/>
  <c r="DR283"/>
  <c r="DW283"/>
  <c r="EC283"/>
  <c r="EH283"/>
  <c r="EM283"/>
  <c r="ES283"/>
  <c r="EX283"/>
  <c r="FC283"/>
  <c r="FI283"/>
  <c r="FN283"/>
  <c r="FS283"/>
  <c r="FY283"/>
  <c r="GD283"/>
  <c r="GI283"/>
  <c r="GO283"/>
  <c r="GT283"/>
  <c r="GY283"/>
  <c r="AM283"/>
  <c r="AR283"/>
  <c r="AW283"/>
  <c r="BC283"/>
  <c r="BH283"/>
  <c r="BM283"/>
  <c r="BS283"/>
  <c r="BX283"/>
  <c r="CC283"/>
  <c r="CI283"/>
  <c r="CP283"/>
  <c r="CU283"/>
  <c r="DA283"/>
  <c r="DF283"/>
  <c r="DK283"/>
  <c r="DQ283"/>
  <c r="DV283"/>
  <c r="EA283"/>
  <c r="EG283"/>
  <c r="EL283"/>
  <c r="EQ283"/>
  <c r="EW283"/>
  <c r="FB283"/>
  <c r="FG283"/>
  <c r="FM283"/>
  <c r="FR283"/>
  <c r="FW283"/>
  <c r="GC283"/>
  <c r="GH283"/>
  <c r="GM283"/>
  <c r="GS283"/>
  <c r="GX283"/>
  <c r="HC283"/>
  <c r="AQ283"/>
  <c r="BA283"/>
  <c r="BL283"/>
  <c r="BW283"/>
  <c r="CG283"/>
  <c r="CT283"/>
  <c r="DE283"/>
  <c r="DO283"/>
  <c r="DZ283"/>
  <c r="EK283"/>
  <c r="EU283"/>
  <c r="FF283"/>
  <c r="FQ283"/>
  <c r="GA283"/>
  <c r="GL283"/>
  <c r="GW283"/>
  <c r="AO283"/>
  <c r="AZ283"/>
  <c r="BK283"/>
  <c r="BU283"/>
  <c r="CF283"/>
  <c r="CS283"/>
  <c r="DC283"/>
  <c r="DN283"/>
  <c r="DY283"/>
  <c r="EI283"/>
  <c r="ET283"/>
  <c r="FE283"/>
  <c r="FO283"/>
  <c r="FZ283"/>
  <c r="GK283"/>
  <c r="GU283"/>
  <c r="AK283"/>
  <c r="AV283"/>
  <c r="BG283"/>
  <c r="BQ283"/>
  <c r="CB283"/>
  <c r="CM283"/>
  <c r="CY283"/>
  <c r="DJ283"/>
  <c r="DU283"/>
  <c r="EE283"/>
  <c r="EP283"/>
  <c r="FA283"/>
  <c r="FK283"/>
  <c r="FV283"/>
  <c r="GG283"/>
  <c r="GQ283"/>
  <c r="HB283"/>
  <c r="AJ283"/>
  <c r="AU283"/>
  <c r="BE283"/>
  <c r="BP283"/>
  <c r="CA283"/>
  <c r="CK283"/>
  <c r="CX283"/>
  <c r="DI283"/>
  <c r="DS283"/>
  <c r="ED283"/>
  <c r="EO283"/>
  <c r="EY283"/>
  <c r="FJ283"/>
  <c r="FU283"/>
  <c r="GE283"/>
  <c r="GP283"/>
  <c r="HA283"/>
  <c r="CO240"/>
  <c r="CN240"/>
  <c r="AL240"/>
  <c r="AP240"/>
  <c r="AT240"/>
  <c r="AX240"/>
  <c r="BB240"/>
  <c r="BF240"/>
  <c r="BJ240"/>
  <c r="BN240"/>
  <c r="BR240"/>
  <c r="BV240"/>
  <c r="BZ240"/>
  <c r="CD240"/>
  <c r="CH240"/>
  <c r="CL240"/>
  <c r="CR240"/>
  <c r="CV240"/>
  <c r="CZ240"/>
  <c r="DD240"/>
  <c r="DH240"/>
  <c r="DL240"/>
  <c r="DP240"/>
  <c r="DT240"/>
  <c r="DX240"/>
  <c r="EB240"/>
  <c r="EF240"/>
  <c r="EJ240"/>
  <c r="EN240"/>
  <c r="ER240"/>
  <c r="EV240"/>
  <c r="EZ240"/>
  <c r="FD240"/>
  <c r="FH240"/>
  <c r="FL240"/>
  <c r="FP240"/>
  <c r="FT240"/>
  <c r="FX240"/>
  <c r="GB240"/>
  <c r="GF240"/>
  <c r="GJ240"/>
  <c r="GN240"/>
  <c r="GR240"/>
  <c r="GV240"/>
  <c r="GZ240"/>
  <c r="AK240"/>
  <c r="AO240"/>
  <c r="AS240"/>
  <c r="AW240"/>
  <c r="BA240"/>
  <c r="BE240"/>
  <c r="BI240"/>
  <c r="BM240"/>
  <c r="BQ240"/>
  <c r="BU240"/>
  <c r="BY240"/>
  <c r="CC240"/>
  <c r="CG240"/>
  <c r="CK240"/>
  <c r="CQ240"/>
  <c r="CU240"/>
  <c r="CY240"/>
  <c r="DC240"/>
  <c r="DG240"/>
  <c r="DK240"/>
  <c r="DO240"/>
  <c r="DS240"/>
  <c r="DW240"/>
  <c r="EA240"/>
  <c r="EE240"/>
  <c r="EI240"/>
  <c r="EM240"/>
  <c r="EQ240"/>
  <c r="EU240"/>
  <c r="EY240"/>
  <c r="FC240"/>
  <c r="FG240"/>
  <c r="FK240"/>
  <c r="FO240"/>
  <c r="FS240"/>
  <c r="FW240"/>
  <c r="GA240"/>
  <c r="GE240"/>
  <c r="GI240"/>
  <c r="GM240"/>
  <c r="GQ240"/>
  <c r="GU240"/>
  <c r="GY240"/>
  <c r="HC240"/>
  <c r="AM240"/>
  <c r="AU240"/>
  <c r="BC240"/>
  <c r="BK240"/>
  <c r="BS240"/>
  <c r="CA240"/>
  <c r="CI240"/>
  <c r="CS240"/>
  <c r="DA240"/>
  <c r="DI240"/>
  <c r="DQ240"/>
  <c r="DY240"/>
  <c r="EG240"/>
  <c r="EO240"/>
  <c r="EW240"/>
  <c r="FE240"/>
  <c r="FM240"/>
  <c r="FU240"/>
  <c r="GC240"/>
  <c r="GK240"/>
  <c r="GS240"/>
  <c r="HA240"/>
  <c r="AJ240"/>
  <c r="AR240"/>
  <c r="AZ240"/>
  <c r="BH240"/>
  <c r="BP240"/>
  <c r="BX240"/>
  <c r="CF240"/>
  <c r="CP240"/>
  <c r="CX240"/>
  <c r="DF240"/>
  <c r="DN240"/>
  <c r="DV240"/>
  <c r="ED240"/>
  <c r="EL240"/>
  <c r="ET240"/>
  <c r="FB240"/>
  <c r="FJ240"/>
  <c r="FR240"/>
  <c r="FZ240"/>
  <c r="GH240"/>
  <c r="GP240"/>
  <c r="GX240"/>
  <c r="AQ240"/>
  <c r="AY240"/>
  <c r="BG240"/>
  <c r="BO240"/>
  <c r="BW240"/>
  <c r="CE240"/>
  <c r="CM240"/>
  <c r="CW240"/>
  <c r="DE240"/>
  <c r="DM240"/>
  <c r="DU240"/>
  <c r="EC240"/>
  <c r="EK240"/>
  <c r="ES240"/>
  <c r="FA240"/>
  <c r="FI240"/>
  <c r="FQ240"/>
  <c r="FY240"/>
  <c r="GG240"/>
  <c r="GO240"/>
  <c r="GW240"/>
  <c r="AN240"/>
  <c r="BT240"/>
  <c r="DB240"/>
  <c r="EH240"/>
  <c r="FN240"/>
  <c r="GT240"/>
  <c r="BL240"/>
  <c r="CT240"/>
  <c r="DZ240"/>
  <c r="FF240"/>
  <c r="GL240"/>
  <c r="BD240"/>
  <c r="CJ240"/>
  <c r="DR240"/>
  <c r="EX240"/>
  <c r="GD240"/>
  <c r="EP240"/>
  <c r="DJ240"/>
  <c r="CB240"/>
  <c r="HB240"/>
  <c r="AV240"/>
  <c r="FV240"/>
  <c r="CO184"/>
  <c r="CN184"/>
  <c r="AJ184"/>
  <c r="AN184"/>
  <c r="AR184"/>
  <c r="AV184"/>
  <c r="AZ184"/>
  <c r="BD184"/>
  <c r="BH184"/>
  <c r="BL184"/>
  <c r="BP184"/>
  <c r="BT184"/>
  <c r="BX184"/>
  <c r="CB184"/>
  <c r="CF184"/>
  <c r="CJ184"/>
  <c r="CP184"/>
  <c r="CT184"/>
  <c r="CX184"/>
  <c r="DB184"/>
  <c r="DF184"/>
  <c r="DJ184"/>
  <c r="DN184"/>
  <c r="DR184"/>
  <c r="DV184"/>
  <c r="DZ184"/>
  <c r="ED184"/>
  <c r="EH184"/>
  <c r="EL184"/>
  <c r="EP184"/>
  <c r="ET184"/>
  <c r="EX184"/>
  <c r="FB184"/>
  <c r="FF184"/>
  <c r="FJ184"/>
  <c r="FN184"/>
  <c r="FR184"/>
  <c r="FV184"/>
  <c r="FZ184"/>
  <c r="GD184"/>
  <c r="GH184"/>
  <c r="GL184"/>
  <c r="GP184"/>
  <c r="GT184"/>
  <c r="GX184"/>
  <c r="HB184"/>
  <c r="AM184"/>
  <c r="AQ184"/>
  <c r="AU184"/>
  <c r="AY184"/>
  <c r="BC184"/>
  <c r="BG184"/>
  <c r="BK184"/>
  <c r="BO184"/>
  <c r="BS184"/>
  <c r="BW184"/>
  <c r="CA184"/>
  <c r="CE184"/>
  <c r="CI184"/>
  <c r="CM184"/>
  <c r="CS184"/>
  <c r="CW184"/>
  <c r="DA184"/>
  <c r="DE184"/>
  <c r="DI184"/>
  <c r="DM184"/>
  <c r="DQ184"/>
  <c r="DU184"/>
  <c r="DY184"/>
  <c r="EC184"/>
  <c r="EG184"/>
  <c r="EK184"/>
  <c r="EO184"/>
  <c r="ES184"/>
  <c r="EW184"/>
  <c r="FA184"/>
  <c r="FE184"/>
  <c r="FI184"/>
  <c r="FM184"/>
  <c r="FQ184"/>
  <c r="FU184"/>
  <c r="FY184"/>
  <c r="GC184"/>
  <c r="GG184"/>
  <c r="GK184"/>
  <c r="GO184"/>
  <c r="GS184"/>
  <c r="GW184"/>
  <c r="HA184"/>
  <c r="AO184"/>
  <c r="AW184"/>
  <c r="BE184"/>
  <c r="BM184"/>
  <c r="BU184"/>
  <c r="CC184"/>
  <c r="CK184"/>
  <c r="CU184"/>
  <c r="DC184"/>
  <c r="DK184"/>
  <c r="DS184"/>
  <c r="EA184"/>
  <c r="EI184"/>
  <c r="EQ184"/>
  <c r="EY184"/>
  <c r="FG184"/>
  <c r="FO184"/>
  <c r="FW184"/>
  <c r="GE184"/>
  <c r="GM184"/>
  <c r="GU184"/>
  <c r="HC184"/>
  <c r="AL184"/>
  <c r="AT184"/>
  <c r="BB184"/>
  <c r="BJ184"/>
  <c r="BR184"/>
  <c r="BZ184"/>
  <c r="CH184"/>
  <c r="CR184"/>
  <c r="CZ184"/>
  <c r="DH184"/>
  <c r="DP184"/>
  <c r="DX184"/>
  <c r="EF184"/>
  <c r="EN184"/>
  <c r="EV184"/>
  <c r="FD184"/>
  <c r="FL184"/>
  <c r="FT184"/>
  <c r="GB184"/>
  <c r="GJ184"/>
  <c r="GR184"/>
  <c r="GZ184"/>
  <c r="AK184"/>
  <c r="AS184"/>
  <c r="BA184"/>
  <c r="BI184"/>
  <c r="BQ184"/>
  <c r="BY184"/>
  <c r="CG184"/>
  <c r="CQ184"/>
  <c r="CY184"/>
  <c r="DG184"/>
  <c r="DO184"/>
  <c r="DW184"/>
  <c r="EE184"/>
  <c r="EM184"/>
  <c r="EU184"/>
  <c r="FC184"/>
  <c r="FK184"/>
  <c r="FS184"/>
  <c r="GA184"/>
  <c r="GI184"/>
  <c r="GQ184"/>
  <c r="GY184"/>
  <c r="BF184"/>
  <c r="CL184"/>
  <c r="DT184"/>
  <c r="EZ184"/>
  <c r="GF184"/>
  <c r="AX184"/>
  <c r="CD184"/>
  <c r="DL184"/>
  <c r="ER184"/>
  <c r="FX184"/>
  <c r="AP184"/>
  <c r="BV184"/>
  <c r="DD184"/>
  <c r="EJ184"/>
  <c r="FP184"/>
  <c r="GV184"/>
  <c r="BN184"/>
  <c r="GN184"/>
  <c r="FH184"/>
  <c r="EB184"/>
  <c r="CV184"/>
  <c r="CO131"/>
  <c r="CN131"/>
  <c r="AM131"/>
  <c r="AQ131"/>
  <c r="AU131"/>
  <c r="AY131"/>
  <c r="BC131"/>
  <c r="BG131"/>
  <c r="BK131"/>
  <c r="BO131"/>
  <c r="BS131"/>
  <c r="BW131"/>
  <c r="CA131"/>
  <c r="CE131"/>
  <c r="CI131"/>
  <c r="CM131"/>
  <c r="CS131"/>
  <c r="CW131"/>
  <c r="DA131"/>
  <c r="DE131"/>
  <c r="DI131"/>
  <c r="DM131"/>
  <c r="DQ131"/>
  <c r="DU131"/>
  <c r="DY131"/>
  <c r="EC131"/>
  <c r="EG131"/>
  <c r="EK131"/>
  <c r="EO131"/>
  <c r="ES131"/>
  <c r="EW131"/>
  <c r="FA131"/>
  <c r="FE131"/>
  <c r="FI131"/>
  <c r="FM131"/>
  <c r="FQ131"/>
  <c r="FU131"/>
  <c r="FY131"/>
  <c r="GC131"/>
  <c r="GG131"/>
  <c r="GK131"/>
  <c r="GO131"/>
  <c r="GS131"/>
  <c r="GW131"/>
  <c r="HA131"/>
  <c r="AN131"/>
  <c r="AS131"/>
  <c r="AX131"/>
  <c r="BD131"/>
  <c r="BI131"/>
  <c r="BN131"/>
  <c r="BT131"/>
  <c r="BY131"/>
  <c r="CD131"/>
  <c r="CJ131"/>
  <c r="CQ131"/>
  <c r="CV131"/>
  <c r="DB131"/>
  <c r="DG131"/>
  <c r="DL131"/>
  <c r="DR131"/>
  <c r="DW131"/>
  <c r="EB131"/>
  <c r="EH131"/>
  <c r="EM131"/>
  <c r="ER131"/>
  <c r="EX131"/>
  <c r="FC131"/>
  <c r="FH131"/>
  <c r="FN131"/>
  <c r="FS131"/>
  <c r="FX131"/>
  <c r="GD131"/>
  <c r="GI131"/>
  <c r="GN131"/>
  <c r="GT131"/>
  <c r="GY131"/>
  <c r="AL131"/>
  <c r="AR131"/>
  <c r="AW131"/>
  <c r="BB131"/>
  <c r="BH131"/>
  <c r="BM131"/>
  <c r="BR131"/>
  <c r="BX131"/>
  <c r="CC131"/>
  <c r="CH131"/>
  <c r="CP131"/>
  <c r="CU131"/>
  <c r="CZ131"/>
  <c r="DF131"/>
  <c r="DK131"/>
  <c r="DP131"/>
  <c r="DV131"/>
  <c r="EA131"/>
  <c r="EF131"/>
  <c r="EL131"/>
  <c r="EQ131"/>
  <c r="EV131"/>
  <c r="FB131"/>
  <c r="FG131"/>
  <c r="FL131"/>
  <c r="FR131"/>
  <c r="FW131"/>
  <c r="GB131"/>
  <c r="GH131"/>
  <c r="GM131"/>
  <c r="GR131"/>
  <c r="GX131"/>
  <c r="HC131"/>
  <c r="AK131"/>
  <c r="AP131"/>
  <c r="AV131"/>
  <c r="BA131"/>
  <c r="BF131"/>
  <c r="BL131"/>
  <c r="BQ131"/>
  <c r="BV131"/>
  <c r="CB131"/>
  <c r="CG131"/>
  <c r="CL131"/>
  <c r="CT131"/>
  <c r="CY131"/>
  <c r="DD131"/>
  <c r="DJ131"/>
  <c r="DO131"/>
  <c r="DT131"/>
  <c r="DZ131"/>
  <c r="EE131"/>
  <c r="EJ131"/>
  <c r="EP131"/>
  <c r="EU131"/>
  <c r="EZ131"/>
  <c r="FF131"/>
  <c r="FK131"/>
  <c r="FP131"/>
  <c r="FV131"/>
  <c r="GA131"/>
  <c r="GF131"/>
  <c r="GL131"/>
  <c r="GQ131"/>
  <c r="GV131"/>
  <c r="HB131"/>
  <c r="AO131"/>
  <c r="BJ131"/>
  <c r="CF131"/>
  <c r="DC131"/>
  <c r="DX131"/>
  <c r="ET131"/>
  <c r="FO131"/>
  <c r="GJ131"/>
  <c r="AJ131"/>
  <c r="BE131"/>
  <c r="BZ131"/>
  <c r="CX131"/>
  <c r="DS131"/>
  <c r="EN131"/>
  <c r="FJ131"/>
  <c r="GE131"/>
  <c r="GZ131"/>
  <c r="AZ131"/>
  <c r="BU131"/>
  <c r="CR131"/>
  <c r="DN131"/>
  <c r="EI131"/>
  <c r="FD131"/>
  <c r="FZ131"/>
  <c r="GU131"/>
  <c r="BP131"/>
  <c r="EY131"/>
  <c r="AT131"/>
  <c r="ED131"/>
  <c r="DH131"/>
  <c r="GP131"/>
  <c r="CK131"/>
  <c r="FT131"/>
  <c r="CO9"/>
  <c r="CN9"/>
  <c r="AK9"/>
  <c r="AO9"/>
  <c r="AS9"/>
  <c r="AW9"/>
  <c r="BA9"/>
  <c r="BE9"/>
  <c r="BI9"/>
  <c r="BM9"/>
  <c r="BQ9"/>
  <c r="BU9"/>
  <c r="BY9"/>
  <c r="CC9"/>
  <c r="CG9"/>
  <c r="CK9"/>
  <c r="CQ9"/>
  <c r="CU9"/>
  <c r="CY9"/>
  <c r="DC9"/>
  <c r="DG9"/>
  <c r="DK9"/>
  <c r="DO9"/>
  <c r="DS9"/>
  <c r="DW9"/>
  <c r="EA9"/>
  <c r="EE9"/>
  <c r="EI9"/>
  <c r="EM9"/>
  <c r="EQ9"/>
  <c r="EU9"/>
  <c r="EY9"/>
  <c r="FC9"/>
  <c r="FG9"/>
  <c r="FK9"/>
  <c r="FO9"/>
  <c r="FS9"/>
  <c r="FW9"/>
  <c r="GA9"/>
  <c r="GE9"/>
  <c r="GI9"/>
  <c r="GM9"/>
  <c r="GQ9"/>
  <c r="GU9"/>
  <c r="GY9"/>
  <c r="HC9"/>
  <c r="AJ9"/>
  <c r="AN9"/>
  <c r="AR9"/>
  <c r="AV9"/>
  <c r="AZ9"/>
  <c r="BD9"/>
  <c r="BH9"/>
  <c r="BL9"/>
  <c r="BP9"/>
  <c r="BT9"/>
  <c r="BX9"/>
  <c r="CB9"/>
  <c r="CF9"/>
  <c r="CJ9"/>
  <c r="CP9"/>
  <c r="CT9"/>
  <c r="CX9"/>
  <c r="DB9"/>
  <c r="DF9"/>
  <c r="DJ9"/>
  <c r="DN9"/>
  <c r="DR9"/>
  <c r="DV9"/>
  <c r="DZ9"/>
  <c r="ED9"/>
  <c r="EH9"/>
  <c r="EL9"/>
  <c r="EP9"/>
  <c r="ET9"/>
  <c r="EX9"/>
  <c r="FB9"/>
  <c r="FF9"/>
  <c r="FJ9"/>
  <c r="FN9"/>
  <c r="FR9"/>
  <c r="FV9"/>
  <c r="FZ9"/>
  <c r="GD9"/>
  <c r="GH9"/>
  <c r="GL9"/>
  <c r="GP9"/>
  <c r="GT9"/>
  <c r="GX9"/>
  <c r="HB9"/>
  <c r="AP9"/>
  <c r="AX9"/>
  <c r="BF9"/>
  <c r="BN9"/>
  <c r="BV9"/>
  <c r="CD9"/>
  <c r="CL9"/>
  <c r="CV9"/>
  <c r="DD9"/>
  <c r="DL9"/>
  <c r="DT9"/>
  <c r="EB9"/>
  <c r="EJ9"/>
  <c r="ER9"/>
  <c r="EZ9"/>
  <c r="FH9"/>
  <c r="FP9"/>
  <c r="FX9"/>
  <c r="GF9"/>
  <c r="GN9"/>
  <c r="GV9"/>
  <c r="AM9"/>
  <c r="AU9"/>
  <c r="BC9"/>
  <c r="BK9"/>
  <c r="BS9"/>
  <c r="CA9"/>
  <c r="CI9"/>
  <c r="CS9"/>
  <c r="DA9"/>
  <c r="DI9"/>
  <c r="DQ9"/>
  <c r="DY9"/>
  <c r="EG9"/>
  <c r="EO9"/>
  <c r="EW9"/>
  <c r="FE9"/>
  <c r="FM9"/>
  <c r="FU9"/>
  <c r="GC9"/>
  <c r="GK9"/>
  <c r="GS9"/>
  <c r="HA9"/>
  <c r="AL9"/>
  <c r="AT9"/>
  <c r="BB9"/>
  <c r="BJ9"/>
  <c r="BR9"/>
  <c r="BZ9"/>
  <c r="CH9"/>
  <c r="CR9"/>
  <c r="CZ9"/>
  <c r="DH9"/>
  <c r="DP9"/>
  <c r="DX9"/>
  <c r="EF9"/>
  <c r="EN9"/>
  <c r="EV9"/>
  <c r="FD9"/>
  <c r="FL9"/>
  <c r="FT9"/>
  <c r="GB9"/>
  <c r="GJ9"/>
  <c r="GR9"/>
  <c r="GZ9"/>
  <c r="BG9"/>
  <c r="CM9"/>
  <c r="DU9"/>
  <c r="FA9"/>
  <c r="GG9"/>
  <c r="AY9"/>
  <c r="CE9"/>
  <c r="DM9"/>
  <c r="ES9"/>
  <c r="FY9"/>
  <c r="AQ9"/>
  <c r="BW9"/>
  <c r="DE9"/>
  <c r="EK9"/>
  <c r="FQ9"/>
  <c r="GW9"/>
  <c r="CW9"/>
  <c r="BO9"/>
  <c r="GO9"/>
  <c r="FI9"/>
  <c r="EC9"/>
  <c r="CO701"/>
  <c r="CN701"/>
  <c r="AM701"/>
  <c r="AQ701"/>
  <c r="AU701"/>
  <c r="AY701"/>
  <c r="BC701"/>
  <c r="BG701"/>
  <c r="BK701"/>
  <c r="BO701"/>
  <c r="BS701"/>
  <c r="BW701"/>
  <c r="CA701"/>
  <c r="CE701"/>
  <c r="CI701"/>
  <c r="CM701"/>
  <c r="CS701"/>
  <c r="CW701"/>
  <c r="DA701"/>
  <c r="DE701"/>
  <c r="DI701"/>
  <c r="DM701"/>
  <c r="DQ701"/>
  <c r="DU701"/>
  <c r="DY701"/>
  <c r="EC701"/>
  <c r="EG701"/>
  <c r="EK701"/>
  <c r="EO701"/>
  <c r="ES701"/>
  <c r="EW701"/>
  <c r="FA701"/>
  <c r="FE701"/>
  <c r="FI701"/>
  <c r="FM701"/>
  <c r="FQ701"/>
  <c r="FU701"/>
  <c r="FY701"/>
  <c r="GC701"/>
  <c r="GG701"/>
  <c r="GK701"/>
  <c r="GO701"/>
  <c r="GS701"/>
  <c r="GW701"/>
  <c r="HA701"/>
  <c r="AL701"/>
  <c r="AP701"/>
  <c r="AT701"/>
  <c r="AX701"/>
  <c r="BB701"/>
  <c r="BF701"/>
  <c r="BJ701"/>
  <c r="BN701"/>
  <c r="BR701"/>
  <c r="BV701"/>
  <c r="BZ701"/>
  <c r="CD701"/>
  <c r="CH701"/>
  <c r="CL701"/>
  <c r="CR701"/>
  <c r="CV701"/>
  <c r="CZ701"/>
  <c r="DD701"/>
  <c r="DH701"/>
  <c r="DL701"/>
  <c r="DP701"/>
  <c r="DT701"/>
  <c r="DX701"/>
  <c r="EB701"/>
  <c r="EF701"/>
  <c r="EJ701"/>
  <c r="EN701"/>
  <c r="ER701"/>
  <c r="EV701"/>
  <c r="EZ701"/>
  <c r="FD701"/>
  <c r="FH701"/>
  <c r="FL701"/>
  <c r="FP701"/>
  <c r="FT701"/>
  <c r="FX701"/>
  <c r="GB701"/>
  <c r="GF701"/>
  <c r="GJ701"/>
  <c r="GN701"/>
  <c r="GR701"/>
  <c r="GV701"/>
  <c r="GZ701"/>
  <c r="AN701"/>
  <c r="AV701"/>
  <c r="BD701"/>
  <c r="BL701"/>
  <c r="BT701"/>
  <c r="CB701"/>
  <c r="CJ701"/>
  <c r="CT701"/>
  <c r="DB701"/>
  <c r="DJ701"/>
  <c r="DR701"/>
  <c r="DZ701"/>
  <c r="EH701"/>
  <c r="EP701"/>
  <c r="EX701"/>
  <c r="FF701"/>
  <c r="FN701"/>
  <c r="FV701"/>
  <c r="GD701"/>
  <c r="GL701"/>
  <c r="GT701"/>
  <c r="HB701"/>
  <c r="AK701"/>
  <c r="AS701"/>
  <c r="BA701"/>
  <c r="BI701"/>
  <c r="BQ701"/>
  <c r="BY701"/>
  <c r="CG701"/>
  <c r="CQ701"/>
  <c r="CY701"/>
  <c r="DG701"/>
  <c r="DO701"/>
  <c r="DW701"/>
  <c r="EE701"/>
  <c r="EM701"/>
  <c r="EU701"/>
  <c r="FC701"/>
  <c r="FK701"/>
  <c r="FS701"/>
  <c r="GA701"/>
  <c r="GI701"/>
  <c r="GQ701"/>
  <c r="GY701"/>
  <c r="AR701"/>
  <c r="BH701"/>
  <c r="BX701"/>
  <c r="CP701"/>
  <c r="DF701"/>
  <c r="DV701"/>
  <c r="EL701"/>
  <c r="FB701"/>
  <c r="FR701"/>
  <c r="GH701"/>
  <c r="GX701"/>
  <c r="AO701"/>
  <c r="BE701"/>
  <c r="BU701"/>
  <c r="CK701"/>
  <c r="DC701"/>
  <c r="DS701"/>
  <c r="EI701"/>
  <c r="EY701"/>
  <c r="FO701"/>
  <c r="GE701"/>
  <c r="GU701"/>
  <c r="AJ701"/>
  <c r="AZ701"/>
  <c r="BP701"/>
  <c r="CF701"/>
  <c r="CX701"/>
  <c r="DN701"/>
  <c r="ED701"/>
  <c r="ET701"/>
  <c r="FJ701"/>
  <c r="FZ701"/>
  <c r="GP701"/>
  <c r="BM701"/>
  <c r="EA701"/>
  <c r="GM701"/>
  <c r="AW701"/>
  <c r="DK701"/>
  <c r="FW701"/>
  <c r="CU701"/>
  <c r="FG701"/>
  <c r="HC701"/>
  <c r="EQ701"/>
  <c r="CC701"/>
  <c r="CO660"/>
  <c r="CN660"/>
  <c r="AM660"/>
  <c r="AQ660"/>
  <c r="AU660"/>
  <c r="AY660"/>
  <c r="BC660"/>
  <c r="BG660"/>
  <c r="BK660"/>
  <c r="BO660"/>
  <c r="BS660"/>
  <c r="BW660"/>
  <c r="CA660"/>
  <c r="CE660"/>
  <c r="CI660"/>
  <c r="CM660"/>
  <c r="CS660"/>
  <c r="CW660"/>
  <c r="DA660"/>
  <c r="DE660"/>
  <c r="DI660"/>
  <c r="DM660"/>
  <c r="DQ660"/>
  <c r="DU660"/>
  <c r="DY660"/>
  <c r="EC660"/>
  <c r="EG660"/>
  <c r="EK660"/>
  <c r="EO660"/>
  <c r="ES660"/>
  <c r="EW660"/>
  <c r="FA660"/>
  <c r="FE660"/>
  <c r="FI660"/>
  <c r="FM660"/>
  <c r="FQ660"/>
  <c r="FU660"/>
  <c r="FY660"/>
  <c r="GC660"/>
  <c r="GG660"/>
  <c r="GK660"/>
  <c r="GO660"/>
  <c r="GS660"/>
  <c r="GW660"/>
  <c r="HA660"/>
  <c r="AN660"/>
  <c r="AS660"/>
  <c r="AX660"/>
  <c r="BD660"/>
  <c r="BI660"/>
  <c r="BN660"/>
  <c r="BT660"/>
  <c r="BY660"/>
  <c r="CD660"/>
  <c r="CJ660"/>
  <c r="CQ660"/>
  <c r="CV660"/>
  <c r="DB660"/>
  <c r="DG660"/>
  <c r="DL660"/>
  <c r="DR660"/>
  <c r="DW660"/>
  <c r="EB660"/>
  <c r="EH660"/>
  <c r="EM660"/>
  <c r="ER660"/>
  <c r="EX660"/>
  <c r="FC660"/>
  <c r="FH660"/>
  <c r="FN660"/>
  <c r="FS660"/>
  <c r="FX660"/>
  <c r="GD660"/>
  <c r="GI660"/>
  <c r="GN660"/>
  <c r="GT660"/>
  <c r="GY660"/>
  <c r="AL660"/>
  <c r="AR660"/>
  <c r="AW660"/>
  <c r="BB660"/>
  <c r="BH660"/>
  <c r="BM660"/>
  <c r="BR660"/>
  <c r="BX660"/>
  <c r="CC660"/>
  <c r="CH660"/>
  <c r="CP660"/>
  <c r="CU660"/>
  <c r="CZ660"/>
  <c r="DF660"/>
  <c r="DK660"/>
  <c r="DP660"/>
  <c r="DV660"/>
  <c r="EA660"/>
  <c r="EF660"/>
  <c r="EL660"/>
  <c r="EQ660"/>
  <c r="EV660"/>
  <c r="FB660"/>
  <c r="FG660"/>
  <c r="FL660"/>
  <c r="FR660"/>
  <c r="FW660"/>
  <c r="GB660"/>
  <c r="GH660"/>
  <c r="GM660"/>
  <c r="GR660"/>
  <c r="GX660"/>
  <c r="HC660"/>
  <c r="AK660"/>
  <c r="AP660"/>
  <c r="AV660"/>
  <c r="BA660"/>
  <c r="BF660"/>
  <c r="BL660"/>
  <c r="BQ660"/>
  <c r="BV660"/>
  <c r="CB660"/>
  <c r="CG660"/>
  <c r="CL660"/>
  <c r="CT660"/>
  <c r="CY660"/>
  <c r="DD660"/>
  <c r="DJ660"/>
  <c r="DO660"/>
  <c r="DT660"/>
  <c r="DZ660"/>
  <c r="EE660"/>
  <c r="EJ660"/>
  <c r="EP660"/>
  <c r="EU660"/>
  <c r="EZ660"/>
  <c r="FF660"/>
  <c r="FK660"/>
  <c r="FP660"/>
  <c r="FV660"/>
  <c r="GA660"/>
  <c r="GF660"/>
  <c r="GL660"/>
  <c r="GQ660"/>
  <c r="GV660"/>
  <c r="HB660"/>
  <c r="AJ660"/>
  <c r="BE660"/>
  <c r="BZ660"/>
  <c r="CX660"/>
  <c r="DS660"/>
  <c r="EN660"/>
  <c r="FJ660"/>
  <c r="GE660"/>
  <c r="GZ660"/>
  <c r="AZ660"/>
  <c r="BU660"/>
  <c r="CR660"/>
  <c r="DN660"/>
  <c r="EI660"/>
  <c r="FD660"/>
  <c r="FZ660"/>
  <c r="GU660"/>
  <c r="AO660"/>
  <c r="BJ660"/>
  <c r="CF660"/>
  <c r="DC660"/>
  <c r="DX660"/>
  <c r="ET660"/>
  <c r="FO660"/>
  <c r="GJ660"/>
  <c r="DH660"/>
  <c r="GP660"/>
  <c r="CK660"/>
  <c r="FT660"/>
  <c r="BP660"/>
  <c r="EY660"/>
  <c r="AT660"/>
  <c r="ED660"/>
  <c r="CO616"/>
  <c r="CN616"/>
  <c r="AM616"/>
  <c r="AQ616"/>
  <c r="AU616"/>
  <c r="AY616"/>
  <c r="BC616"/>
  <c r="BG616"/>
  <c r="BK616"/>
  <c r="BO616"/>
  <c r="BS616"/>
  <c r="BW616"/>
  <c r="CA616"/>
  <c r="CE616"/>
  <c r="CI616"/>
  <c r="CM616"/>
  <c r="CS616"/>
  <c r="CW616"/>
  <c r="DA616"/>
  <c r="DE616"/>
  <c r="DI616"/>
  <c r="DM616"/>
  <c r="DQ616"/>
  <c r="DU616"/>
  <c r="DY616"/>
  <c r="EC616"/>
  <c r="EG616"/>
  <c r="EK616"/>
  <c r="EO616"/>
  <c r="ES616"/>
  <c r="EW616"/>
  <c r="FA616"/>
  <c r="FE616"/>
  <c r="FI616"/>
  <c r="FM616"/>
  <c r="FQ616"/>
  <c r="FU616"/>
  <c r="FY616"/>
  <c r="GC616"/>
  <c r="GG616"/>
  <c r="GK616"/>
  <c r="GO616"/>
  <c r="GS616"/>
  <c r="GW616"/>
  <c r="HA616"/>
  <c r="AK616"/>
  <c r="AP616"/>
  <c r="AV616"/>
  <c r="BA616"/>
  <c r="BF616"/>
  <c r="BL616"/>
  <c r="BQ616"/>
  <c r="BV616"/>
  <c r="CB616"/>
  <c r="CG616"/>
  <c r="CL616"/>
  <c r="CT616"/>
  <c r="CY616"/>
  <c r="DD616"/>
  <c r="DJ616"/>
  <c r="DO616"/>
  <c r="DT616"/>
  <c r="DZ616"/>
  <c r="EE616"/>
  <c r="EJ616"/>
  <c r="EP616"/>
  <c r="EU616"/>
  <c r="EZ616"/>
  <c r="FF616"/>
  <c r="FK616"/>
  <c r="FP616"/>
  <c r="FV616"/>
  <c r="GA616"/>
  <c r="GF616"/>
  <c r="GL616"/>
  <c r="GQ616"/>
  <c r="GV616"/>
  <c r="HB616"/>
  <c r="AJ616"/>
  <c r="AO616"/>
  <c r="AT616"/>
  <c r="AZ616"/>
  <c r="BE616"/>
  <c r="BJ616"/>
  <c r="BP616"/>
  <c r="BU616"/>
  <c r="BZ616"/>
  <c r="CF616"/>
  <c r="CK616"/>
  <c r="CR616"/>
  <c r="CX616"/>
  <c r="DC616"/>
  <c r="DH616"/>
  <c r="DN616"/>
  <c r="DS616"/>
  <c r="DX616"/>
  <c r="ED616"/>
  <c r="EI616"/>
  <c r="EN616"/>
  <c r="ET616"/>
  <c r="EY616"/>
  <c r="FD616"/>
  <c r="FJ616"/>
  <c r="FO616"/>
  <c r="FT616"/>
  <c r="FZ616"/>
  <c r="GE616"/>
  <c r="GJ616"/>
  <c r="GP616"/>
  <c r="GU616"/>
  <c r="GZ616"/>
  <c r="AN616"/>
  <c r="AS616"/>
  <c r="AX616"/>
  <c r="BD616"/>
  <c r="BI616"/>
  <c r="BN616"/>
  <c r="BT616"/>
  <c r="BY616"/>
  <c r="CD616"/>
  <c r="CJ616"/>
  <c r="CQ616"/>
  <c r="CV616"/>
  <c r="DB616"/>
  <c r="DG616"/>
  <c r="DL616"/>
  <c r="DR616"/>
  <c r="DW616"/>
  <c r="EB616"/>
  <c r="EH616"/>
  <c r="EM616"/>
  <c r="ER616"/>
  <c r="EX616"/>
  <c r="FC616"/>
  <c r="FH616"/>
  <c r="FN616"/>
  <c r="FS616"/>
  <c r="FX616"/>
  <c r="GD616"/>
  <c r="GI616"/>
  <c r="GN616"/>
  <c r="GT616"/>
  <c r="GY616"/>
  <c r="BB616"/>
  <c r="BX616"/>
  <c r="CU616"/>
  <c r="DP616"/>
  <c r="EL616"/>
  <c r="FG616"/>
  <c r="GB616"/>
  <c r="GX616"/>
  <c r="AW616"/>
  <c r="BR616"/>
  <c r="CP616"/>
  <c r="DK616"/>
  <c r="EF616"/>
  <c r="FB616"/>
  <c r="FW616"/>
  <c r="GR616"/>
  <c r="AR616"/>
  <c r="BM616"/>
  <c r="CH616"/>
  <c r="DF616"/>
  <c r="EA616"/>
  <c r="EV616"/>
  <c r="FR616"/>
  <c r="GM616"/>
  <c r="CZ616"/>
  <c r="GH616"/>
  <c r="CC616"/>
  <c r="FL616"/>
  <c r="BH616"/>
  <c r="EQ616"/>
  <c r="AL616"/>
  <c r="DV616"/>
  <c r="HC616"/>
  <c r="CO571"/>
  <c r="CN571"/>
  <c r="AJ571"/>
  <c r="AN571"/>
  <c r="AR571"/>
  <c r="AV571"/>
  <c r="AZ571"/>
  <c r="BD571"/>
  <c r="BH571"/>
  <c r="BL571"/>
  <c r="BP571"/>
  <c r="BT571"/>
  <c r="BX571"/>
  <c r="CB571"/>
  <c r="CF571"/>
  <c r="CJ571"/>
  <c r="CP571"/>
  <c r="CT571"/>
  <c r="CX571"/>
  <c r="DB571"/>
  <c r="DF571"/>
  <c r="DJ571"/>
  <c r="DN571"/>
  <c r="DR571"/>
  <c r="DV571"/>
  <c r="DZ571"/>
  <c r="ED571"/>
  <c r="EH571"/>
  <c r="EL571"/>
  <c r="EP571"/>
  <c r="ET571"/>
  <c r="EX571"/>
  <c r="FB571"/>
  <c r="FF571"/>
  <c r="FJ571"/>
  <c r="FN571"/>
  <c r="FR571"/>
  <c r="FV571"/>
  <c r="FZ571"/>
  <c r="GD571"/>
  <c r="GH571"/>
  <c r="GL571"/>
  <c r="GP571"/>
  <c r="GT571"/>
  <c r="GX571"/>
  <c r="HB571"/>
  <c r="AK571"/>
  <c r="AP571"/>
  <c r="AU571"/>
  <c r="BA571"/>
  <c r="BF571"/>
  <c r="BK571"/>
  <c r="BQ571"/>
  <c r="BV571"/>
  <c r="CA571"/>
  <c r="CG571"/>
  <c r="CL571"/>
  <c r="CS571"/>
  <c r="CY571"/>
  <c r="DD571"/>
  <c r="DI571"/>
  <c r="DO571"/>
  <c r="DT571"/>
  <c r="DY571"/>
  <c r="EE571"/>
  <c r="EJ571"/>
  <c r="EO571"/>
  <c r="EU571"/>
  <c r="EZ571"/>
  <c r="FE571"/>
  <c r="FK571"/>
  <c r="FP571"/>
  <c r="FU571"/>
  <c r="GA571"/>
  <c r="GF571"/>
  <c r="GK571"/>
  <c r="GQ571"/>
  <c r="GV571"/>
  <c r="HA571"/>
  <c r="AO571"/>
  <c r="AT571"/>
  <c r="AY571"/>
  <c r="BE571"/>
  <c r="BJ571"/>
  <c r="BO571"/>
  <c r="BU571"/>
  <c r="BZ571"/>
  <c r="CE571"/>
  <c r="CK571"/>
  <c r="CR571"/>
  <c r="CW571"/>
  <c r="DC571"/>
  <c r="DH571"/>
  <c r="DM571"/>
  <c r="DS571"/>
  <c r="DX571"/>
  <c r="EC571"/>
  <c r="EI571"/>
  <c r="EN571"/>
  <c r="ES571"/>
  <c r="EY571"/>
  <c r="FD571"/>
  <c r="FI571"/>
  <c r="FO571"/>
  <c r="FT571"/>
  <c r="FY571"/>
  <c r="GE571"/>
  <c r="GJ571"/>
  <c r="GO571"/>
  <c r="GU571"/>
  <c r="GZ571"/>
  <c r="AL571"/>
  <c r="AW571"/>
  <c r="BG571"/>
  <c r="BR571"/>
  <c r="CC571"/>
  <c r="CM571"/>
  <c r="CZ571"/>
  <c r="DK571"/>
  <c r="DU571"/>
  <c r="EF571"/>
  <c r="EQ571"/>
  <c r="FA571"/>
  <c r="FL571"/>
  <c r="FW571"/>
  <c r="GG571"/>
  <c r="GR571"/>
  <c r="HC571"/>
  <c r="AS571"/>
  <c r="BC571"/>
  <c r="BN571"/>
  <c r="BY571"/>
  <c r="CI571"/>
  <c r="CV571"/>
  <c r="DG571"/>
  <c r="DQ571"/>
  <c r="EB571"/>
  <c r="EM571"/>
  <c r="EW571"/>
  <c r="FH571"/>
  <c r="FS571"/>
  <c r="GC571"/>
  <c r="GN571"/>
  <c r="GY571"/>
  <c r="AQ571"/>
  <c r="BB571"/>
  <c r="BM571"/>
  <c r="BW571"/>
  <c r="CH571"/>
  <c r="CU571"/>
  <c r="DE571"/>
  <c r="DP571"/>
  <c r="EA571"/>
  <c r="EK571"/>
  <c r="EV571"/>
  <c r="FG571"/>
  <c r="FQ571"/>
  <c r="GB571"/>
  <c r="GM571"/>
  <c r="GW571"/>
  <c r="BS571"/>
  <c r="DL571"/>
  <c r="FC571"/>
  <c r="GS571"/>
  <c r="BI571"/>
  <c r="DA571"/>
  <c r="ER571"/>
  <c r="GI571"/>
  <c r="AM571"/>
  <c r="CD571"/>
  <c r="DW571"/>
  <c r="FM571"/>
  <c r="AX571"/>
  <c r="FX571"/>
  <c r="EG571"/>
  <c r="CQ571"/>
  <c r="CO513"/>
  <c r="CN513"/>
  <c r="CZ513"/>
  <c r="EB513"/>
  <c r="ER513"/>
  <c r="AK513"/>
  <c r="AO513"/>
  <c r="AS513"/>
  <c r="AW513"/>
  <c r="BA513"/>
  <c r="BE513"/>
  <c r="BI513"/>
  <c r="BM513"/>
  <c r="BQ513"/>
  <c r="BU513"/>
  <c r="BY513"/>
  <c r="CC513"/>
  <c r="CG513"/>
  <c r="CK513"/>
  <c r="CQ513"/>
  <c r="CU513"/>
  <c r="CY513"/>
  <c r="DC513"/>
  <c r="DG513"/>
  <c r="DK513"/>
  <c r="DO513"/>
  <c r="DS513"/>
  <c r="DW513"/>
  <c r="EA513"/>
  <c r="EE513"/>
  <c r="EI513"/>
  <c r="EM513"/>
  <c r="EQ513"/>
  <c r="EU513"/>
  <c r="EY513"/>
  <c r="FC513"/>
  <c r="FG513"/>
  <c r="FK513"/>
  <c r="FO513"/>
  <c r="FS513"/>
  <c r="FW513"/>
  <c r="GA513"/>
  <c r="GE513"/>
  <c r="GI513"/>
  <c r="GM513"/>
  <c r="GQ513"/>
  <c r="GU513"/>
  <c r="GY513"/>
  <c r="HC513"/>
  <c r="AT513"/>
  <c r="AX513"/>
  <c r="BJ513"/>
  <c r="BV513"/>
  <c r="CH513"/>
  <c r="CV513"/>
  <c r="DL513"/>
  <c r="DX513"/>
  <c r="EN513"/>
  <c r="FD513"/>
  <c r="FL513"/>
  <c r="FX513"/>
  <c r="GF513"/>
  <c r="GR513"/>
  <c r="AJ513"/>
  <c r="AN513"/>
  <c r="AR513"/>
  <c r="AV513"/>
  <c r="AZ513"/>
  <c r="BD513"/>
  <c r="BH513"/>
  <c r="BL513"/>
  <c r="BP513"/>
  <c r="BT513"/>
  <c r="BX513"/>
  <c r="CB513"/>
  <c r="CF513"/>
  <c r="CJ513"/>
  <c r="CP513"/>
  <c r="CT513"/>
  <c r="CX513"/>
  <c r="DB513"/>
  <c r="DF513"/>
  <c r="DJ513"/>
  <c r="DN513"/>
  <c r="DR513"/>
  <c r="DV513"/>
  <c r="DZ513"/>
  <c r="ED513"/>
  <c r="EH513"/>
  <c r="EL513"/>
  <c r="EP513"/>
  <c r="ET513"/>
  <c r="EX513"/>
  <c r="FB513"/>
  <c r="FF513"/>
  <c r="FJ513"/>
  <c r="FN513"/>
  <c r="FR513"/>
  <c r="FV513"/>
  <c r="FZ513"/>
  <c r="GD513"/>
  <c r="GH513"/>
  <c r="GL513"/>
  <c r="GP513"/>
  <c r="GT513"/>
  <c r="GX513"/>
  <c r="HB513"/>
  <c r="AP513"/>
  <c r="BB513"/>
  <c r="BN513"/>
  <c r="BZ513"/>
  <c r="CR513"/>
  <c r="DD513"/>
  <c r="DP513"/>
  <c r="EJ513"/>
  <c r="EZ513"/>
  <c r="FP513"/>
  <c r="GB513"/>
  <c r="GN513"/>
  <c r="GZ513"/>
  <c r="AM513"/>
  <c r="AQ513"/>
  <c r="AU513"/>
  <c r="AY513"/>
  <c r="BC513"/>
  <c r="BG513"/>
  <c r="BK513"/>
  <c r="BO513"/>
  <c r="BS513"/>
  <c r="BW513"/>
  <c r="CA513"/>
  <c r="CE513"/>
  <c r="CI513"/>
  <c r="CM513"/>
  <c r="CS513"/>
  <c r="CW513"/>
  <c r="DA513"/>
  <c r="DE513"/>
  <c r="DI513"/>
  <c r="DM513"/>
  <c r="DQ513"/>
  <c r="DU513"/>
  <c r="DY513"/>
  <c r="EC513"/>
  <c r="EG513"/>
  <c r="EK513"/>
  <c r="EO513"/>
  <c r="ES513"/>
  <c r="EW513"/>
  <c r="FA513"/>
  <c r="FE513"/>
  <c r="FI513"/>
  <c r="FM513"/>
  <c r="FQ513"/>
  <c r="FU513"/>
  <c r="FY513"/>
  <c r="GC513"/>
  <c r="GG513"/>
  <c r="GK513"/>
  <c r="GO513"/>
  <c r="GS513"/>
  <c r="GW513"/>
  <c r="HA513"/>
  <c r="AL513"/>
  <c r="BF513"/>
  <c r="BR513"/>
  <c r="CD513"/>
  <c r="CL513"/>
  <c r="DH513"/>
  <c r="DT513"/>
  <c r="EF513"/>
  <c r="EV513"/>
  <c r="FH513"/>
  <c r="FT513"/>
  <c r="GJ513"/>
  <c r="GV513"/>
  <c r="CO496"/>
  <c r="CN496"/>
  <c r="CD496"/>
  <c r="DH496"/>
  <c r="DX496"/>
  <c r="EN496"/>
  <c r="AK496"/>
  <c r="AO496"/>
  <c r="AS496"/>
  <c r="AW496"/>
  <c r="BA496"/>
  <c r="BE496"/>
  <c r="BI496"/>
  <c r="BM496"/>
  <c r="BQ496"/>
  <c r="BU496"/>
  <c r="BY496"/>
  <c r="CC496"/>
  <c r="CG496"/>
  <c r="CK496"/>
  <c r="CQ496"/>
  <c r="CU496"/>
  <c r="CY496"/>
  <c r="DC496"/>
  <c r="DG496"/>
  <c r="DK496"/>
  <c r="DO496"/>
  <c r="DS496"/>
  <c r="DW496"/>
  <c r="EA496"/>
  <c r="EE496"/>
  <c r="EI496"/>
  <c r="EM496"/>
  <c r="EQ496"/>
  <c r="EU496"/>
  <c r="EY496"/>
  <c r="FC496"/>
  <c r="FG496"/>
  <c r="FK496"/>
  <c r="FO496"/>
  <c r="FS496"/>
  <c r="FW496"/>
  <c r="GA496"/>
  <c r="GE496"/>
  <c r="GI496"/>
  <c r="GM496"/>
  <c r="GQ496"/>
  <c r="GU496"/>
  <c r="GY496"/>
  <c r="HC496"/>
  <c r="AP496"/>
  <c r="BB496"/>
  <c r="BN496"/>
  <c r="BZ496"/>
  <c r="CR496"/>
  <c r="DD496"/>
  <c r="DT496"/>
  <c r="EJ496"/>
  <c r="EZ496"/>
  <c r="FH496"/>
  <c r="FT496"/>
  <c r="GF496"/>
  <c r="GR496"/>
  <c r="AJ496"/>
  <c r="AN496"/>
  <c r="AR496"/>
  <c r="AV496"/>
  <c r="AZ496"/>
  <c r="BD496"/>
  <c r="BH496"/>
  <c r="BL496"/>
  <c r="BP496"/>
  <c r="BT496"/>
  <c r="BX496"/>
  <c r="CB496"/>
  <c r="CF496"/>
  <c r="CJ496"/>
  <c r="CP496"/>
  <c r="CT496"/>
  <c r="CX496"/>
  <c r="DB496"/>
  <c r="DF496"/>
  <c r="DJ496"/>
  <c r="DN496"/>
  <c r="DR496"/>
  <c r="DV496"/>
  <c r="DZ496"/>
  <c r="ED496"/>
  <c r="EH496"/>
  <c r="EL496"/>
  <c r="EP496"/>
  <c r="ET496"/>
  <c r="EX496"/>
  <c r="FB496"/>
  <c r="FF496"/>
  <c r="FJ496"/>
  <c r="FN496"/>
  <c r="FR496"/>
  <c r="FV496"/>
  <c r="FZ496"/>
  <c r="GD496"/>
  <c r="GH496"/>
  <c r="GL496"/>
  <c r="GP496"/>
  <c r="GT496"/>
  <c r="GX496"/>
  <c r="HB496"/>
  <c r="AT496"/>
  <c r="BF496"/>
  <c r="BR496"/>
  <c r="CL496"/>
  <c r="CZ496"/>
  <c r="DP496"/>
  <c r="EF496"/>
  <c r="ER496"/>
  <c r="FD496"/>
  <c r="FP496"/>
  <c r="GB496"/>
  <c r="GN496"/>
  <c r="GZ496"/>
  <c r="AM496"/>
  <c r="AQ496"/>
  <c r="AU496"/>
  <c r="AY496"/>
  <c r="BC496"/>
  <c r="BG496"/>
  <c r="BK496"/>
  <c r="BO496"/>
  <c r="BS496"/>
  <c r="BW496"/>
  <c r="CA496"/>
  <c r="CE496"/>
  <c r="CI496"/>
  <c r="CM496"/>
  <c r="CS496"/>
  <c r="CW496"/>
  <c r="DA496"/>
  <c r="DE496"/>
  <c r="DI496"/>
  <c r="DM496"/>
  <c r="DQ496"/>
  <c r="DU496"/>
  <c r="DY496"/>
  <c r="EC496"/>
  <c r="EG496"/>
  <c r="EK496"/>
  <c r="EO496"/>
  <c r="ES496"/>
  <c r="EW496"/>
  <c r="FA496"/>
  <c r="FE496"/>
  <c r="FI496"/>
  <c r="FM496"/>
  <c r="FQ496"/>
  <c r="FU496"/>
  <c r="FY496"/>
  <c r="GC496"/>
  <c r="GG496"/>
  <c r="GK496"/>
  <c r="GO496"/>
  <c r="GS496"/>
  <c r="GW496"/>
  <c r="HA496"/>
  <c r="AL496"/>
  <c r="AX496"/>
  <c r="BJ496"/>
  <c r="BV496"/>
  <c r="CH496"/>
  <c r="CV496"/>
  <c r="DL496"/>
  <c r="EB496"/>
  <c r="EV496"/>
  <c r="FL496"/>
  <c r="FX496"/>
  <c r="GJ496"/>
  <c r="GV496"/>
  <c r="CO485"/>
  <c r="CN485"/>
  <c r="AM485"/>
  <c r="AQ485"/>
  <c r="AU485"/>
  <c r="AY485"/>
  <c r="BC485"/>
  <c r="BG485"/>
  <c r="BK485"/>
  <c r="BO485"/>
  <c r="BS485"/>
  <c r="BW485"/>
  <c r="CA485"/>
  <c r="CE485"/>
  <c r="CI485"/>
  <c r="CM485"/>
  <c r="CS485"/>
  <c r="CW485"/>
  <c r="DA485"/>
  <c r="DE485"/>
  <c r="DI485"/>
  <c r="DM485"/>
  <c r="DQ485"/>
  <c r="DU485"/>
  <c r="DY485"/>
  <c r="EC485"/>
  <c r="EG485"/>
  <c r="EK485"/>
  <c r="EO485"/>
  <c r="ES485"/>
  <c r="EW485"/>
  <c r="FA485"/>
  <c r="FE485"/>
  <c r="FI485"/>
  <c r="FM485"/>
  <c r="FQ485"/>
  <c r="FU485"/>
  <c r="FY485"/>
  <c r="GC485"/>
  <c r="GG485"/>
  <c r="GK485"/>
  <c r="GO485"/>
  <c r="GS485"/>
  <c r="GW485"/>
  <c r="HA485"/>
  <c r="AN485"/>
  <c r="AS485"/>
  <c r="AX485"/>
  <c r="BD485"/>
  <c r="BI485"/>
  <c r="BN485"/>
  <c r="BT485"/>
  <c r="BY485"/>
  <c r="CD485"/>
  <c r="CJ485"/>
  <c r="CQ485"/>
  <c r="CV485"/>
  <c r="DB485"/>
  <c r="DG485"/>
  <c r="DL485"/>
  <c r="DR485"/>
  <c r="DW485"/>
  <c r="EB485"/>
  <c r="EH485"/>
  <c r="EM485"/>
  <c r="ER485"/>
  <c r="EX485"/>
  <c r="FC485"/>
  <c r="FH485"/>
  <c r="FN485"/>
  <c r="FS485"/>
  <c r="FX485"/>
  <c r="GD485"/>
  <c r="GI485"/>
  <c r="GN485"/>
  <c r="GT485"/>
  <c r="GY485"/>
  <c r="AL485"/>
  <c r="AR485"/>
  <c r="AW485"/>
  <c r="BB485"/>
  <c r="BH485"/>
  <c r="BM485"/>
  <c r="BR485"/>
  <c r="BX485"/>
  <c r="CC485"/>
  <c r="CH485"/>
  <c r="CP485"/>
  <c r="CU485"/>
  <c r="CZ485"/>
  <c r="DF485"/>
  <c r="DK485"/>
  <c r="DP485"/>
  <c r="DV485"/>
  <c r="EA485"/>
  <c r="EF485"/>
  <c r="EL485"/>
  <c r="EQ485"/>
  <c r="EV485"/>
  <c r="FB485"/>
  <c r="FG485"/>
  <c r="FL485"/>
  <c r="FR485"/>
  <c r="FW485"/>
  <c r="GB485"/>
  <c r="GH485"/>
  <c r="GM485"/>
  <c r="GR485"/>
  <c r="GX485"/>
  <c r="HC485"/>
  <c r="AK485"/>
  <c r="AP485"/>
  <c r="AV485"/>
  <c r="BA485"/>
  <c r="BF485"/>
  <c r="BL485"/>
  <c r="BQ485"/>
  <c r="BV485"/>
  <c r="CB485"/>
  <c r="CG485"/>
  <c r="CL485"/>
  <c r="CT485"/>
  <c r="CY485"/>
  <c r="DD485"/>
  <c r="DJ485"/>
  <c r="DO485"/>
  <c r="DT485"/>
  <c r="DZ485"/>
  <c r="EE485"/>
  <c r="EJ485"/>
  <c r="EP485"/>
  <c r="EU485"/>
  <c r="EZ485"/>
  <c r="FF485"/>
  <c r="FK485"/>
  <c r="FP485"/>
  <c r="FV485"/>
  <c r="GA485"/>
  <c r="GF485"/>
  <c r="GL485"/>
  <c r="GQ485"/>
  <c r="GV485"/>
  <c r="HB485"/>
  <c r="AJ485"/>
  <c r="AO485"/>
  <c r="AT485"/>
  <c r="AZ485"/>
  <c r="BE485"/>
  <c r="BJ485"/>
  <c r="BP485"/>
  <c r="BU485"/>
  <c r="BZ485"/>
  <c r="CF485"/>
  <c r="CK485"/>
  <c r="CR485"/>
  <c r="CX485"/>
  <c r="DC485"/>
  <c r="DH485"/>
  <c r="DN485"/>
  <c r="DS485"/>
  <c r="DX485"/>
  <c r="ED485"/>
  <c r="EI485"/>
  <c r="EN485"/>
  <c r="ET485"/>
  <c r="EY485"/>
  <c r="FD485"/>
  <c r="FJ485"/>
  <c r="FO485"/>
  <c r="FT485"/>
  <c r="FZ485"/>
  <c r="GE485"/>
  <c r="GJ485"/>
  <c r="GP485"/>
  <c r="GU485"/>
  <c r="GZ485"/>
  <c r="CO473"/>
  <c r="CN473"/>
  <c r="AM473"/>
  <c r="AQ473"/>
  <c r="AU473"/>
  <c r="AY473"/>
  <c r="BC473"/>
  <c r="BG473"/>
  <c r="BK473"/>
  <c r="BO473"/>
  <c r="BS473"/>
  <c r="BW473"/>
  <c r="CA473"/>
  <c r="CE473"/>
  <c r="CI473"/>
  <c r="CM473"/>
  <c r="CS473"/>
  <c r="CW473"/>
  <c r="DA473"/>
  <c r="DE473"/>
  <c r="DI473"/>
  <c r="DM473"/>
  <c r="DQ473"/>
  <c r="DU473"/>
  <c r="DY473"/>
  <c r="EC473"/>
  <c r="EG473"/>
  <c r="EK473"/>
  <c r="EO473"/>
  <c r="ES473"/>
  <c r="EW473"/>
  <c r="FA473"/>
  <c r="FE473"/>
  <c r="FI473"/>
  <c r="FM473"/>
  <c r="FQ473"/>
  <c r="FU473"/>
  <c r="FY473"/>
  <c r="GC473"/>
  <c r="GG473"/>
  <c r="GK473"/>
  <c r="GO473"/>
  <c r="GS473"/>
  <c r="GW473"/>
  <c r="HA473"/>
  <c r="AL473"/>
  <c r="AR473"/>
  <c r="AW473"/>
  <c r="BB473"/>
  <c r="BH473"/>
  <c r="BM473"/>
  <c r="BR473"/>
  <c r="BX473"/>
  <c r="CC473"/>
  <c r="CH473"/>
  <c r="CP473"/>
  <c r="CU473"/>
  <c r="CZ473"/>
  <c r="DF473"/>
  <c r="DK473"/>
  <c r="DP473"/>
  <c r="DV473"/>
  <c r="EA473"/>
  <c r="EF473"/>
  <c r="EL473"/>
  <c r="EQ473"/>
  <c r="EV473"/>
  <c r="FB473"/>
  <c r="FG473"/>
  <c r="FL473"/>
  <c r="FR473"/>
  <c r="FW473"/>
  <c r="GB473"/>
  <c r="GH473"/>
  <c r="GM473"/>
  <c r="GR473"/>
  <c r="GX473"/>
  <c r="HC473"/>
  <c r="AK473"/>
  <c r="AP473"/>
  <c r="AV473"/>
  <c r="BA473"/>
  <c r="BF473"/>
  <c r="BL473"/>
  <c r="BQ473"/>
  <c r="BV473"/>
  <c r="CB473"/>
  <c r="CG473"/>
  <c r="CL473"/>
  <c r="CT473"/>
  <c r="CY473"/>
  <c r="DD473"/>
  <c r="DJ473"/>
  <c r="DO473"/>
  <c r="DT473"/>
  <c r="DZ473"/>
  <c r="EE473"/>
  <c r="EJ473"/>
  <c r="EP473"/>
  <c r="EU473"/>
  <c r="EZ473"/>
  <c r="FF473"/>
  <c r="FK473"/>
  <c r="FP473"/>
  <c r="FV473"/>
  <c r="GA473"/>
  <c r="GF473"/>
  <c r="GL473"/>
  <c r="GQ473"/>
  <c r="GV473"/>
  <c r="HB473"/>
  <c r="AN473"/>
  <c r="AS473"/>
  <c r="AX473"/>
  <c r="BD473"/>
  <c r="BI473"/>
  <c r="BN473"/>
  <c r="BT473"/>
  <c r="BY473"/>
  <c r="CD473"/>
  <c r="CJ473"/>
  <c r="CQ473"/>
  <c r="CV473"/>
  <c r="DB473"/>
  <c r="DG473"/>
  <c r="DL473"/>
  <c r="DR473"/>
  <c r="DW473"/>
  <c r="EB473"/>
  <c r="EH473"/>
  <c r="EM473"/>
  <c r="ER473"/>
  <c r="EX473"/>
  <c r="FC473"/>
  <c r="FH473"/>
  <c r="FN473"/>
  <c r="FS473"/>
  <c r="FX473"/>
  <c r="GD473"/>
  <c r="GI473"/>
  <c r="GN473"/>
  <c r="GT473"/>
  <c r="GY473"/>
  <c r="AJ473"/>
  <c r="BE473"/>
  <c r="BZ473"/>
  <c r="CX473"/>
  <c r="DS473"/>
  <c r="EN473"/>
  <c r="FJ473"/>
  <c r="GE473"/>
  <c r="GZ473"/>
  <c r="AZ473"/>
  <c r="BU473"/>
  <c r="CR473"/>
  <c r="DN473"/>
  <c r="EI473"/>
  <c r="FD473"/>
  <c r="FZ473"/>
  <c r="GU473"/>
  <c r="AT473"/>
  <c r="BP473"/>
  <c r="CK473"/>
  <c r="DH473"/>
  <c r="ED473"/>
  <c r="EY473"/>
  <c r="FT473"/>
  <c r="GP473"/>
  <c r="AO473"/>
  <c r="BJ473"/>
  <c r="CF473"/>
  <c r="DC473"/>
  <c r="DX473"/>
  <c r="ET473"/>
  <c r="FO473"/>
  <c r="GJ473"/>
  <c r="CO446"/>
  <c r="CN446"/>
  <c r="AM446"/>
  <c r="AQ446"/>
  <c r="AU446"/>
  <c r="AY446"/>
  <c r="BC446"/>
  <c r="BG446"/>
  <c r="BK446"/>
  <c r="BO446"/>
  <c r="BS446"/>
  <c r="BW446"/>
  <c r="CA446"/>
  <c r="CE446"/>
  <c r="CI446"/>
  <c r="CM446"/>
  <c r="CS446"/>
  <c r="CW446"/>
  <c r="DA446"/>
  <c r="DE446"/>
  <c r="DI446"/>
  <c r="DM446"/>
  <c r="DQ446"/>
  <c r="DU446"/>
  <c r="DY446"/>
  <c r="EC446"/>
  <c r="EG446"/>
  <c r="EK446"/>
  <c r="EO446"/>
  <c r="ES446"/>
  <c r="EW446"/>
  <c r="FA446"/>
  <c r="FE446"/>
  <c r="FI446"/>
  <c r="FM446"/>
  <c r="FQ446"/>
  <c r="FU446"/>
  <c r="FY446"/>
  <c r="GC446"/>
  <c r="GG446"/>
  <c r="GK446"/>
  <c r="GO446"/>
  <c r="GS446"/>
  <c r="GW446"/>
  <c r="HA446"/>
  <c r="AL446"/>
  <c r="AR446"/>
  <c r="AW446"/>
  <c r="BB446"/>
  <c r="BH446"/>
  <c r="BM446"/>
  <c r="BR446"/>
  <c r="BX446"/>
  <c r="CC446"/>
  <c r="CH446"/>
  <c r="CP446"/>
  <c r="CU446"/>
  <c r="CZ446"/>
  <c r="DF446"/>
  <c r="DK446"/>
  <c r="DP446"/>
  <c r="DV446"/>
  <c r="EA446"/>
  <c r="EF446"/>
  <c r="EL446"/>
  <c r="EQ446"/>
  <c r="EV446"/>
  <c r="FB446"/>
  <c r="FG446"/>
  <c r="FL446"/>
  <c r="FR446"/>
  <c r="FW446"/>
  <c r="GB446"/>
  <c r="GH446"/>
  <c r="GM446"/>
  <c r="GR446"/>
  <c r="GX446"/>
  <c r="HC446"/>
  <c r="AK446"/>
  <c r="AP446"/>
  <c r="AV446"/>
  <c r="BA446"/>
  <c r="BF446"/>
  <c r="BL446"/>
  <c r="BQ446"/>
  <c r="BV446"/>
  <c r="CB446"/>
  <c r="CG446"/>
  <c r="CL446"/>
  <c r="CT446"/>
  <c r="CY446"/>
  <c r="DD446"/>
  <c r="DJ446"/>
  <c r="DO446"/>
  <c r="DT446"/>
  <c r="DZ446"/>
  <c r="EE446"/>
  <c r="EJ446"/>
  <c r="EP446"/>
  <c r="EU446"/>
  <c r="EZ446"/>
  <c r="FF446"/>
  <c r="FK446"/>
  <c r="FP446"/>
  <c r="FV446"/>
  <c r="GA446"/>
  <c r="GF446"/>
  <c r="GL446"/>
  <c r="GQ446"/>
  <c r="GV446"/>
  <c r="HB446"/>
  <c r="AN446"/>
  <c r="AS446"/>
  <c r="AX446"/>
  <c r="BD446"/>
  <c r="BI446"/>
  <c r="BN446"/>
  <c r="BT446"/>
  <c r="BY446"/>
  <c r="CD446"/>
  <c r="CJ446"/>
  <c r="CQ446"/>
  <c r="CV446"/>
  <c r="DB446"/>
  <c r="DG446"/>
  <c r="DL446"/>
  <c r="DR446"/>
  <c r="DW446"/>
  <c r="EB446"/>
  <c r="EH446"/>
  <c r="EM446"/>
  <c r="ER446"/>
  <c r="EX446"/>
  <c r="FC446"/>
  <c r="FH446"/>
  <c r="FN446"/>
  <c r="FS446"/>
  <c r="FX446"/>
  <c r="GD446"/>
  <c r="GI446"/>
  <c r="GN446"/>
  <c r="GT446"/>
  <c r="GY446"/>
  <c r="AJ446"/>
  <c r="BE446"/>
  <c r="BZ446"/>
  <c r="CX446"/>
  <c r="DS446"/>
  <c r="EN446"/>
  <c r="FJ446"/>
  <c r="GE446"/>
  <c r="GZ446"/>
  <c r="AZ446"/>
  <c r="BU446"/>
  <c r="CR446"/>
  <c r="DN446"/>
  <c r="EI446"/>
  <c r="FD446"/>
  <c r="FZ446"/>
  <c r="GU446"/>
  <c r="AT446"/>
  <c r="BP446"/>
  <c r="CK446"/>
  <c r="DH446"/>
  <c r="ED446"/>
  <c r="EY446"/>
  <c r="FT446"/>
  <c r="GP446"/>
  <c r="AO446"/>
  <c r="BJ446"/>
  <c r="CF446"/>
  <c r="DC446"/>
  <c r="DX446"/>
  <c r="ET446"/>
  <c r="FO446"/>
  <c r="GJ446"/>
  <c r="CO570"/>
  <c r="CN570"/>
  <c r="AJ570"/>
  <c r="AN570"/>
  <c r="AR570"/>
  <c r="AV570"/>
  <c r="AZ570"/>
  <c r="BD570"/>
  <c r="BH570"/>
  <c r="BL570"/>
  <c r="BP570"/>
  <c r="BT570"/>
  <c r="BX570"/>
  <c r="CB570"/>
  <c r="CF570"/>
  <c r="CJ570"/>
  <c r="CP570"/>
  <c r="CT570"/>
  <c r="CX570"/>
  <c r="DB570"/>
  <c r="DF570"/>
  <c r="DJ570"/>
  <c r="DN570"/>
  <c r="DR570"/>
  <c r="DV570"/>
  <c r="DZ570"/>
  <c r="ED570"/>
  <c r="EH570"/>
  <c r="EL570"/>
  <c r="EP570"/>
  <c r="ET570"/>
  <c r="EX570"/>
  <c r="FB570"/>
  <c r="FF570"/>
  <c r="FJ570"/>
  <c r="FN570"/>
  <c r="FR570"/>
  <c r="FV570"/>
  <c r="FZ570"/>
  <c r="GD570"/>
  <c r="GH570"/>
  <c r="GL570"/>
  <c r="GP570"/>
  <c r="GT570"/>
  <c r="GX570"/>
  <c r="HB570"/>
  <c r="AO570"/>
  <c r="AT570"/>
  <c r="AY570"/>
  <c r="BE570"/>
  <c r="BJ570"/>
  <c r="BO570"/>
  <c r="BU570"/>
  <c r="BZ570"/>
  <c r="CE570"/>
  <c r="CK570"/>
  <c r="CR570"/>
  <c r="CW570"/>
  <c r="DC570"/>
  <c r="DH570"/>
  <c r="DM570"/>
  <c r="DS570"/>
  <c r="DX570"/>
  <c r="EC570"/>
  <c r="EI570"/>
  <c r="EN570"/>
  <c r="ES570"/>
  <c r="EY570"/>
  <c r="FD570"/>
  <c r="FI570"/>
  <c r="FO570"/>
  <c r="FT570"/>
  <c r="FY570"/>
  <c r="GE570"/>
  <c r="GJ570"/>
  <c r="GO570"/>
  <c r="GU570"/>
  <c r="GZ570"/>
  <c r="AM570"/>
  <c r="AS570"/>
  <c r="AX570"/>
  <c r="BC570"/>
  <c r="BI570"/>
  <c r="BN570"/>
  <c r="BS570"/>
  <c r="BY570"/>
  <c r="CD570"/>
  <c r="CI570"/>
  <c r="CQ570"/>
  <c r="CV570"/>
  <c r="DA570"/>
  <c r="DG570"/>
  <c r="DL570"/>
  <c r="DQ570"/>
  <c r="DW570"/>
  <c r="EB570"/>
  <c r="EG570"/>
  <c r="EM570"/>
  <c r="ER570"/>
  <c r="EW570"/>
  <c r="FC570"/>
  <c r="FH570"/>
  <c r="FM570"/>
  <c r="FS570"/>
  <c r="FX570"/>
  <c r="GC570"/>
  <c r="GI570"/>
  <c r="GN570"/>
  <c r="GS570"/>
  <c r="GY570"/>
  <c r="AP570"/>
  <c r="BA570"/>
  <c r="BK570"/>
  <c r="BV570"/>
  <c r="CG570"/>
  <c r="CS570"/>
  <c r="DD570"/>
  <c r="DO570"/>
  <c r="DY570"/>
  <c r="EJ570"/>
  <c r="EU570"/>
  <c r="FE570"/>
  <c r="FP570"/>
  <c r="GA570"/>
  <c r="GK570"/>
  <c r="GV570"/>
  <c r="AL570"/>
  <c r="AW570"/>
  <c r="BG570"/>
  <c r="BR570"/>
  <c r="CC570"/>
  <c r="CM570"/>
  <c r="CZ570"/>
  <c r="DK570"/>
  <c r="DU570"/>
  <c r="EF570"/>
  <c r="EQ570"/>
  <c r="FA570"/>
  <c r="FL570"/>
  <c r="FW570"/>
  <c r="GG570"/>
  <c r="GR570"/>
  <c r="HC570"/>
  <c r="AK570"/>
  <c r="AU570"/>
  <c r="BF570"/>
  <c r="BQ570"/>
  <c r="CA570"/>
  <c r="CL570"/>
  <c r="CY570"/>
  <c r="DI570"/>
  <c r="DT570"/>
  <c r="EE570"/>
  <c r="EO570"/>
  <c r="EZ570"/>
  <c r="FK570"/>
  <c r="FU570"/>
  <c r="GF570"/>
  <c r="GQ570"/>
  <c r="HA570"/>
  <c r="AQ570"/>
  <c r="CH570"/>
  <c r="EA570"/>
  <c r="FQ570"/>
  <c r="BW570"/>
  <c r="DP570"/>
  <c r="FG570"/>
  <c r="GW570"/>
  <c r="BB570"/>
  <c r="CU570"/>
  <c r="EK570"/>
  <c r="GB570"/>
  <c r="BM570"/>
  <c r="GM570"/>
  <c r="EV570"/>
  <c r="DE570"/>
  <c r="CO290"/>
  <c r="CN290"/>
  <c r="AJ290"/>
  <c r="AN290"/>
  <c r="AR290"/>
  <c r="AV290"/>
  <c r="AZ290"/>
  <c r="BD290"/>
  <c r="BH290"/>
  <c r="BL290"/>
  <c r="BP290"/>
  <c r="BT290"/>
  <c r="BX290"/>
  <c r="CB290"/>
  <c r="CF290"/>
  <c r="CJ290"/>
  <c r="CP290"/>
  <c r="CT290"/>
  <c r="CX290"/>
  <c r="DB290"/>
  <c r="DF290"/>
  <c r="DJ290"/>
  <c r="DN290"/>
  <c r="DR290"/>
  <c r="DV290"/>
  <c r="DZ290"/>
  <c r="ED290"/>
  <c r="EH290"/>
  <c r="EL290"/>
  <c r="EP290"/>
  <c r="ET290"/>
  <c r="EX290"/>
  <c r="FB290"/>
  <c r="FF290"/>
  <c r="FJ290"/>
  <c r="FN290"/>
  <c r="FR290"/>
  <c r="FV290"/>
  <c r="FZ290"/>
  <c r="GD290"/>
  <c r="GH290"/>
  <c r="GL290"/>
  <c r="GP290"/>
  <c r="GT290"/>
  <c r="GX290"/>
  <c r="HB290"/>
  <c r="AK290"/>
  <c r="AP290"/>
  <c r="AU290"/>
  <c r="BA290"/>
  <c r="BF290"/>
  <c r="BK290"/>
  <c r="BQ290"/>
  <c r="BV290"/>
  <c r="CA290"/>
  <c r="CG290"/>
  <c r="CL290"/>
  <c r="CS290"/>
  <c r="CY290"/>
  <c r="DD290"/>
  <c r="DI290"/>
  <c r="DO290"/>
  <c r="DT290"/>
  <c r="DY290"/>
  <c r="EE290"/>
  <c r="EJ290"/>
  <c r="EO290"/>
  <c r="EU290"/>
  <c r="EZ290"/>
  <c r="FE290"/>
  <c r="FK290"/>
  <c r="FP290"/>
  <c r="FU290"/>
  <c r="GA290"/>
  <c r="GF290"/>
  <c r="GK290"/>
  <c r="GQ290"/>
  <c r="GV290"/>
  <c r="HA290"/>
  <c r="AO290"/>
  <c r="AT290"/>
  <c r="AY290"/>
  <c r="BE290"/>
  <c r="BJ290"/>
  <c r="BO290"/>
  <c r="BU290"/>
  <c r="BZ290"/>
  <c r="CE290"/>
  <c r="CK290"/>
  <c r="CR290"/>
  <c r="CW290"/>
  <c r="DC290"/>
  <c r="DH290"/>
  <c r="DM290"/>
  <c r="DS290"/>
  <c r="DX290"/>
  <c r="EC290"/>
  <c r="EI290"/>
  <c r="EN290"/>
  <c r="ES290"/>
  <c r="EY290"/>
  <c r="FD290"/>
  <c r="FI290"/>
  <c r="FO290"/>
  <c r="FT290"/>
  <c r="FY290"/>
  <c r="GE290"/>
  <c r="GJ290"/>
  <c r="GO290"/>
  <c r="GU290"/>
  <c r="GZ290"/>
  <c r="AS290"/>
  <c r="BC290"/>
  <c r="BN290"/>
  <c r="BY290"/>
  <c r="CI290"/>
  <c r="CV290"/>
  <c r="DG290"/>
  <c r="DQ290"/>
  <c r="EB290"/>
  <c r="EM290"/>
  <c r="EW290"/>
  <c r="FH290"/>
  <c r="FS290"/>
  <c r="GC290"/>
  <c r="GN290"/>
  <c r="GY290"/>
  <c r="AQ290"/>
  <c r="BB290"/>
  <c r="BM290"/>
  <c r="BW290"/>
  <c r="CH290"/>
  <c r="CU290"/>
  <c r="DE290"/>
  <c r="DP290"/>
  <c r="EA290"/>
  <c r="EK290"/>
  <c r="EV290"/>
  <c r="FG290"/>
  <c r="FQ290"/>
  <c r="GB290"/>
  <c r="GM290"/>
  <c r="GW290"/>
  <c r="AM290"/>
  <c r="AX290"/>
  <c r="BI290"/>
  <c r="BS290"/>
  <c r="CD290"/>
  <c r="CQ290"/>
  <c r="DA290"/>
  <c r="DL290"/>
  <c r="DW290"/>
  <c r="EG290"/>
  <c r="ER290"/>
  <c r="FC290"/>
  <c r="FM290"/>
  <c r="FX290"/>
  <c r="GI290"/>
  <c r="GS290"/>
  <c r="AL290"/>
  <c r="AW290"/>
  <c r="BG290"/>
  <c r="BR290"/>
  <c r="CC290"/>
  <c r="CM290"/>
  <c r="CZ290"/>
  <c r="DK290"/>
  <c r="DU290"/>
  <c r="EF290"/>
  <c r="EQ290"/>
  <c r="FA290"/>
  <c r="FL290"/>
  <c r="FW290"/>
  <c r="GG290"/>
  <c r="GR290"/>
  <c r="HC290"/>
  <c r="CN19"/>
  <c r="CO19"/>
  <c r="AM19"/>
  <c r="AQ19"/>
  <c r="AU19"/>
  <c r="AY19"/>
  <c r="BC19"/>
  <c r="BG19"/>
  <c r="BK19"/>
  <c r="BO19"/>
  <c r="BS19"/>
  <c r="BW19"/>
  <c r="CA19"/>
  <c r="CE19"/>
  <c r="CI19"/>
  <c r="CM19"/>
  <c r="CS19"/>
  <c r="CW19"/>
  <c r="DA19"/>
  <c r="DE19"/>
  <c r="DI19"/>
  <c r="DM19"/>
  <c r="DQ19"/>
  <c r="DU19"/>
  <c r="DY19"/>
  <c r="EC19"/>
  <c r="EG19"/>
  <c r="EK19"/>
  <c r="EO19"/>
  <c r="ES19"/>
  <c r="EW19"/>
  <c r="FA19"/>
  <c r="FE19"/>
  <c r="FI19"/>
  <c r="FM19"/>
  <c r="FQ19"/>
  <c r="FU19"/>
  <c r="FY19"/>
  <c r="GC19"/>
  <c r="GG19"/>
  <c r="GK19"/>
  <c r="GO19"/>
  <c r="GS19"/>
  <c r="GW19"/>
  <c r="HA19"/>
  <c r="AL19"/>
  <c r="AP19"/>
  <c r="AT19"/>
  <c r="AX19"/>
  <c r="BB19"/>
  <c r="BF19"/>
  <c r="BJ19"/>
  <c r="BN19"/>
  <c r="BR19"/>
  <c r="BV19"/>
  <c r="BZ19"/>
  <c r="CD19"/>
  <c r="CH19"/>
  <c r="CL19"/>
  <c r="CR19"/>
  <c r="CV19"/>
  <c r="CZ19"/>
  <c r="DD19"/>
  <c r="DH19"/>
  <c r="DL19"/>
  <c r="DP19"/>
  <c r="DT19"/>
  <c r="DX19"/>
  <c r="EB19"/>
  <c r="EF19"/>
  <c r="EJ19"/>
  <c r="EN19"/>
  <c r="ER19"/>
  <c r="EV19"/>
  <c r="EZ19"/>
  <c r="FD19"/>
  <c r="FH19"/>
  <c r="FL19"/>
  <c r="FP19"/>
  <c r="FT19"/>
  <c r="FX19"/>
  <c r="GB19"/>
  <c r="GF19"/>
  <c r="GJ19"/>
  <c r="GN19"/>
  <c r="GR19"/>
  <c r="GV19"/>
  <c r="GZ19"/>
  <c r="AJ19"/>
  <c r="AR19"/>
  <c r="AZ19"/>
  <c r="BH19"/>
  <c r="BP19"/>
  <c r="BX19"/>
  <c r="CF19"/>
  <c r="CP19"/>
  <c r="CX19"/>
  <c r="DF19"/>
  <c r="DN19"/>
  <c r="DV19"/>
  <c r="ED19"/>
  <c r="EL19"/>
  <c r="ET19"/>
  <c r="FB19"/>
  <c r="FJ19"/>
  <c r="FR19"/>
  <c r="FZ19"/>
  <c r="GH19"/>
  <c r="GP19"/>
  <c r="GX19"/>
  <c r="AO19"/>
  <c r="AW19"/>
  <c r="BE19"/>
  <c r="BM19"/>
  <c r="BU19"/>
  <c r="CC19"/>
  <c r="CK19"/>
  <c r="CU19"/>
  <c r="DC19"/>
  <c r="DK19"/>
  <c r="DS19"/>
  <c r="EA19"/>
  <c r="EI19"/>
  <c r="EQ19"/>
  <c r="EY19"/>
  <c r="FG19"/>
  <c r="FO19"/>
  <c r="FW19"/>
  <c r="GE19"/>
  <c r="GM19"/>
  <c r="GU19"/>
  <c r="HC19"/>
  <c r="AN19"/>
  <c r="AV19"/>
  <c r="BD19"/>
  <c r="BL19"/>
  <c r="BT19"/>
  <c r="CB19"/>
  <c r="CJ19"/>
  <c r="CT19"/>
  <c r="DB19"/>
  <c r="DJ19"/>
  <c r="DR19"/>
  <c r="DZ19"/>
  <c r="EH19"/>
  <c r="EP19"/>
  <c r="EX19"/>
  <c r="FF19"/>
  <c r="FN19"/>
  <c r="FV19"/>
  <c r="GD19"/>
  <c r="GL19"/>
  <c r="GT19"/>
  <c r="HB19"/>
  <c r="BA19"/>
  <c r="CG19"/>
  <c r="DO19"/>
  <c r="EU19"/>
  <c r="GA19"/>
  <c r="AS19"/>
  <c r="BY19"/>
  <c r="DG19"/>
  <c r="EM19"/>
  <c r="FS19"/>
  <c r="GY19"/>
  <c r="AK19"/>
  <c r="BQ19"/>
  <c r="CY19"/>
  <c r="EE19"/>
  <c r="FK19"/>
  <c r="GQ19"/>
  <c r="BI19"/>
  <c r="GI19"/>
  <c r="FC19"/>
  <c r="DW19"/>
  <c r="CQ19"/>
  <c r="CO361"/>
  <c r="CN361"/>
  <c r="AM361"/>
  <c r="AQ361"/>
  <c r="AU361"/>
  <c r="AY361"/>
  <c r="BC361"/>
  <c r="BG361"/>
  <c r="BK361"/>
  <c r="BO361"/>
  <c r="BS361"/>
  <c r="BW361"/>
  <c r="CA361"/>
  <c r="CE361"/>
  <c r="CI361"/>
  <c r="CM361"/>
  <c r="CS361"/>
  <c r="CW361"/>
  <c r="DA361"/>
  <c r="DE361"/>
  <c r="DI361"/>
  <c r="DM361"/>
  <c r="DQ361"/>
  <c r="DU361"/>
  <c r="DY361"/>
  <c r="EC361"/>
  <c r="EG361"/>
  <c r="EK361"/>
  <c r="EO361"/>
  <c r="ES361"/>
  <c r="EW361"/>
  <c r="FA361"/>
  <c r="FE361"/>
  <c r="FI361"/>
  <c r="FM361"/>
  <c r="FQ361"/>
  <c r="FU361"/>
  <c r="FY361"/>
  <c r="GC361"/>
  <c r="GG361"/>
  <c r="GK361"/>
  <c r="GO361"/>
  <c r="GS361"/>
  <c r="GW361"/>
  <c r="HA361"/>
  <c r="AL361"/>
  <c r="AP361"/>
  <c r="AT361"/>
  <c r="AX361"/>
  <c r="BB361"/>
  <c r="BF361"/>
  <c r="BJ361"/>
  <c r="BN361"/>
  <c r="BR361"/>
  <c r="BV361"/>
  <c r="BZ361"/>
  <c r="CD361"/>
  <c r="CH361"/>
  <c r="CL361"/>
  <c r="CR361"/>
  <c r="CV361"/>
  <c r="CZ361"/>
  <c r="DD361"/>
  <c r="DH361"/>
  <c r="DL361"/>
  <c r="DP361"/>
  <c r="DT361"/>
  <c r="DX361"/>
  <c r="EB361"/>
  <c r="EF361"/>
  <c r="EJ361"/>
  <c r="EN361"/>
  <c r="ER361"/>
  <c r="EV361"/>
  <c r="EZ361"/>
  <c r="FD361"/>
  <c r="FH361"/>
  <c r="FL361"/>
  <c r="FP361"/>
  <c r="FT361"/>
  <c r="FX361"/>
  <c r="GB361"/>
  <c r="GF361"/>
  <c r="GJ361"/>
  <c r="GN361"/>
  <c r="GR361"/>
  <c r="GV361"/>
  <c r="GZ361"/>
  <c r="AN361"/>
  <c r="AV361"/>
  <c r="BD361"/>
  <c r="BL361"/>
  <c r="BT361"/>
  <c r="CB361"/>
  <c r="CJ361"/>
  <c r="CT361"/>
  <c r="DB361"/>
  <c r="DJ361"/>
  <c r="DR361"/>
  <c r="DZ361"/>
  <c r="EH361"/>
  <c r="EP361"/>
  <c r="EX361"/>
  <c r="FF361"/>
  <c r="FN361"/>
  <c r="FV361"/>
  <c r="GD361"/>
  <c r="GL361"/>
  <c r="GT361"/>
  <c r="HB361"/>
  <c r="AK361"/>
  <c r="AS361"/>
  <c r="BA361"/>
  <c r="BI361"/>
  <c r="BQ361"/>
  <c r="BY361"/>
  <c r="CG361"/>
  <c r="CQ361"/>
  <c r="CY361"/>
  <c r="DG361"/>
  <c r="DO361"/>
  <c r="DW361"/>
  <c r="EE361"/>
  <c r="EM361"/>
  <c r="EU361"/>
  <c r="FC361"/>
  <c r="FK361"/>
  <c r="FS361"/>
  <c r="GA361"/>
  <c r="GI361"/>
  <c r="GQ361"/>
  <c r="GY361"/>
  <c r="AJ361"/>
  <c r="AR361"/>
  <c r="AZ361"/>
  <c r="BH361"/>
  <c r="BP361"/>
  <c r="BX361"/>
  <c r="CF361"/>
  <c r="CP361"/>
  <c r="CX361"/>
  <c r="DF361"/>
  <c r="DN361"/>
  <c r="DV361"/>
  <c r="ED361"/>
  <c r="EL361"/>
  <c r="ET361"/>
  <c r="FB361"/>
  <c r="FJ361"/>
  <c r="FR361"/>
  <c r="FZ361"/>
  <c r="GH361"/>
  <c r="GP361"/>
  <c r="GX361"/>
  <c r="AO361"/>
  <c r="AW361"/>
  <c r="BE361"/>
  <c r="BM361"/>
  <c r="BU361"/>
  <c r="CC361"/>
  <c r="CK361"/>
  <c r="CU361"/>
  <c r="DC361"/>
  <c r="DK361"/>
  <c r="DS361"/>
  <c r="EA361"/>
  <c r="EI361"/>
  <c r="EQ361"/>
  <c r="EY361"/>
  <c r="FG361"/>
  <c r="FO361"/>
  <c r="FW361"/>
  <c r="GE361"/>
  <c r="GM361"/>
  <c r="GU361"/>
  <c r="HC361"/>
  <c r="CO292"/>
  <c r="CN292"/>
  <c r="AJ292"/>
  <c r="AN292"/>
  <c r="AR292"/>
  <c r="AV292"/>
  <c r="AZ292"/>
  <c r="BD292"/>
  <c r="BH292"/>
  <c r="BL292"/>
  <c r="BP292"/>
  <c r="BT292"/>
  <c r="BX292"/>
  <c r="CB292"/>
  <c r="CF292"/>
  <c r="CJ292"/>
  <c r="CP292"/>
  <c r="CT292"/>
  <c r="CX292"/>
  <c r="DB292"/>
  <c r="DF292"/>
  <c r="DJ292"/>
  <c r="DN292"/>
  <c r="DR292"/>
  <c r="DV292"/>
  <c r="DZ292"/>
  <c r="ED292"/>
  <c r="EH292"/>
  <c r="EL292"/>
  <c r="EP292"/>
  <c r="ET292"/>
  <c r="EX292"/>
  <c r="FB292"/>
  <c r="FF292"/>
  <c r="FJ292"/>
  <c r="FN292"/>
  <c r="FR292"/>
  <c r="FV292"/>
  <c r="FZ292"/>
  <c r="GD292"/>
  <c r="GH292"/>
  <c r="GL292"/>
  <c r="GP292"/>
  <c r="GT292"/>
  <c r="GX292"/>
  <c r="HB292"/>
  <c r="AL292"/>
  <c r="AQ292"/>
  <c r="AW292"/>
  <c r="BB292"/>
  <c r="BG292"/>
  <c r="BM292"/>
  <c r="BR292"/>
  <c r="BW292"/>
  <c r="CC292"/>
  <c r="CH292"/>
  <c r="CM292"/>
  <c r="CU292"/>
  <c r="CZ292"/>
  <c r="DE292"/>
  <c r="DK292"/>
  <c r="DP292"/>
  <c r="DU292"/>
  <c r="EA292"/>
  <c r="EF292"/>
  <c r="EK292"/>
  <c r="EQ292"/>
  <c r="EV292"/>
  <c r="FA292"/>
  <c r="FG292"/>
  <c r="FL292"/>
  <c r="FQ292"/>
  <c r="FW292"/>
  <c r="GB292"/>
  <c r="GG292"/>
  <c r="GM292"/>
  <c r="GR292"/>
  <c r="GW292"/>
  <c r="HC292"/>
  <c r="AK292"/>
  <c r="AP292"/>
  <c r="AU292"/>
  <c r="BA292"/>
  <c r="BF292"/>
  <c r="BK292"/>
  <c r="BQ292"/>
  <c r="BV292"/>
  <c r="CA292"/>
  <c r="CG292"/>
  <c r="CL292"/>
  <c r="CS292"/>
  <c r="CY292"/>
  <c r="DD292"/>
  <c r="DI292"/>
  <c r="DO292"/>
  <c r="DT292"/>
  <c r="DY292"/>
  <c r="EE292"/>
  <c r="EJ292"/>
  <c r="EO292"/>
  <c r="EU292"/>
  <c r="EZ292"/>
  <c r="FE292"/>
  <c r="FK292"/>
  <c r="FP292"/>
  <c r="FU292"/>
  <c r="GA292"/>
  <c r="GF292"/>
  <c r="GK292"/>
  <c r="GQ292"/>
  <c r="GV292"/>
  <c r="HA292"/>
  <c r="AO292"/>
  <c r="AY292"/>
  <c r="BJ292"/>
  <c r="BU292"/>
  <c r="CE292"/>
  <c r="CR292"/>
  <c r="DC292"/>
  <c r="DM292"/>
  <c r="DX292"/>
  <c r="EI292"/>
  <c r="ES292"/>
  <c r="FD292"/>
  <c r="FO292"/>
  <c r="FY292"/>
  <c r="GJ292"/>
  <c r="GU292"/>
  <c r="AM292"/>
  <c r="AX292"/>
  <c r="BI292"/>
  <c r="BS292"/>
  <c r="CD292"/>
  <c r="CQ292"/>
  <c r="DA292"/>
  <c r="DL292"/>
  <c r="DW292"/>
  <c r="EG292"/>
  <c r="ER292"/>
  <c r="FC292"/>
  <c r="FM292"/>
  <c r="FX292"/>
  <c r="GI292"/>
  <c r="GS292"/>
  <c r="AT292"/>
  <c r="BE292"/>
  <c r="BO292"/>
  <c r="BZ292"/>
  <c r="CK292"/>
  <c r="CW292"/>
  <c r="DH292"/>
  <c r="DS292"/>
  <c r="EC292"/>
  <c r="EN292"/>
  <c r="EY292"/>
  <c r="FI292"/>
  <c r="FT292"/>
  <c r="GE292"/>
  <c r="GO292"/>
  <c r="GZ292"/>
  <c r="AS292"/>
  <c r="BC292"/>
  <c r="BN292"/>
  <c r="BY292"/>
  <c r="CI292"/>
  <c r="CV292"/>
  <c r="DG292"/>
  <c r="DQ292"/>
  <c r="EB292"/>
  <c r="EM292"/>
  <c r="EW292"/>
  <c r="FH292"/>
  <c r="FS292"/>
  <c r="GC292"/>
  <c r="GN292"/>
  <c r="GY292"/>
  <c r="CO607"/>
  <c r="CN607"/>
  <c r="AJ607"/>
  <c r="AN607"/>
  <c r="AR607"/>
  <c r="AV607"/>
  <c r="AZ607"/>
  <c r="BD607"/>
  <c r="BH607"/>
  <c r="BL607"/>
  <c r="BP607"/>
  <c r="BT607"/>
  <c r="BX607"/>
  <c r="CB607"/>
  <c r="CF607"/>
  <c r="CJ607"/>
  <c r="CP607"/>
  <c r="CT607"/>
  <c r="CX607"/>
  <c r="DB607"/>
  <c r="DF607"/>
  <c r="DJ607"/>
  <c r="DN607"/>
  <c r="DR607"/>
  <c r="DV607"/>
  <c r="DZ607"/>
  <c r="ED607"/>
  <c r="EH607"/>
  <c r="EL607"/>
  <c r="EP607"/>
  <c r="ET607"/>
  <c r="EX607"/>
  <c r="FB607"/>
  <c r="FF607"/>
  <c r="FJ607"/>
  <c r="FN607"/>
  <c r="FR607"/>
  <c r="FV607"/>
  <c r="FZ607"/>
  <c r="GD607"/>
  <c r="GH607"/>
  <c r="GL607"/>
  <c r="GP607"/>
  <c r="GT607"/>
  <c r="GX607"/>
  <c r="HB607"/>
  <c r="AK607"/>
  <c r="AP607"/>
  <c r="AU607"/>
  <c r="BA607"/>
  <c r="BF607"/>
  <c r="BK607"/>
  <c r="BQ607"/>
  <c r="BV607"/>
  <c r="CA607"/>
  <c r="CG607"/>
  <c r="CL607"/>
  <c r="CS607"/>
  <c r="CY607"/>
  <c r="DD607"/>
  <c r="DI607"/>
  <c r="DO607"/>
  <c r="DT607"/>
  <c r="DY607"/>
  <c r="EE607"/>
  <c r="EJ607"/>
  <c r="EO607"/>
  <c r="EU607"/>
  <c r="EZ607"/>
  <c r="FE607"/>
  <c r="FK607"/>
  <c r="FP607"/>
  <c r="FU607"/>
  <c r="GA607"/>
  <c r="GF607"/>
  <c r="GK607"/>
  <c r="GQ607"/>
  <c r="GV607"/>
  <c r="HA607"/>
  <c r="AO607"/>
  <c r="AT607"/>
  <c r="AY607"/>
  <c r="BE607"/>
  <c r="BJ607"/>
  <c r="BO607"/>
  <c r="BU607"/>
  <c r="BZ607"/>
  <c r="CE607"/>
  <c r="CK607"/>
  <c r="CR607"/>
  <c r="CW607"/>
  <c r="DC607"/>
  <c r="DH607"/>
  <c r="DM607"/>
  <c r="DS607"/>
  <c r="DX607"/>
  <c r="EC607"/>
  <c r="EI607"/>
  <c r="EN607"/>
  <c r="ES607"/>
  <c r="EY607"/>
  <c r="FD607"/>
  <c r="FI607"/>
  <c r="FO607"/>
  <c r="FT607"/>
  <c r="FY607"/>
  <c r="GE607"/>
  <c r="GJ607"/>
  <c r="GO607"/>
  <c r="GU607"/>
  <c r="GZ607"/>
  <c r="AL607"/>
  <c r="AW607"/>
  <c r="BG607"/>
  <c r="BR607"/>
  <c r="CC607"/>
  <c r="CM607"/>
  <c r="CZ607"/>
  <c r="DK607"/>
  <c r="DU607"/>
  <c r="EF607"/>
  <c r="EQ607"/>
  <c r="FA607"/>
  <c r="FL607"/>
  <c r="FW607"/>
  <c r="GG607"/>
  <c r="GR607"/>
  <c r="HC607"/>
  <c r="AS607"/>
  <c r="BC607"/>
  <c r="BN607"/>
  <c r="BY607"/>
  <c r="CI607"/>
  <c r="CV607"/>
  <c r="DG607"/>
  <c r="DQ607"/>
  <c r="EB607"/>
  <c r="EM607"/>
  <c r="EW607"/>
  <c r="FH607"/>
  <c r="FS607"/>
  <c r="GC607"/>
  <c r="GN607"/>
  <c r="GY607"/>
  <c r="AQ607"/>
  <c r="BB607"/>
  <c r="BM607"/>
  <c r="BW607"/>
  <c r="CH607"/>
  <c r="CU607"/>
  <c r="DE607"/>
  <c r="DP607"/>
  <c r="EA607"/>
  <c r="EK607"/>
  <c r="EV607"/>
  <c r="FG607"/>
  <c r="FQ607"/>
  <c r="GB607"/>
  <c r="GM607"/>
  <c r="GW607"/>
  <c r="AM607"/>
  <c r="CD607"/>
  <c r="DW607"/>
  <c r="FM607"/>
  <c r="BS607"/>
  <c r="DL607"/>
  <c r="FC607"/>
  <c r="GS607"/>
  <c r="BI607"/>
  <c r="DA607"/>
  <c r="ER607"/>
  <c r="GI607"/>
  <c r="CQ607"/>
  <c r="AX607"/>
  <c r="FX607"/>
  <c r="EG607"/>
  <c r="CO663"/>
  <c r="CN663"/>
  <c r="AK663"/>
  <c r="AO663"/>
  <c r="AS663"/>
  <c r="AW663"/>
  <c r="BA663"/>
  <c r="BE663"/>
  <c r="BI663"/>
  <c r="BM663"/>
  <c r="BQ663"/>
  <c r="BU663"/>
  <c r="BY663"/>
  <c r="CC663"/>
  <c r="CG663"/>
  <c r="CK663"/>
  <c r="CQ663"/>
  <c r="CU663"/>
  <c r="CY663"/>
  <c r="DC663"/>
  <c r="DG663"/>
  <c r="DK663"/>
  <c r="DO663"/>
  <c r="DS663"/>
  <c r="DW663"/>
  <c r="EA663"/>
  <c r="EE663"/>
  <c r="EI663"/>
  <c r="EM663"/>
  <c r="EQ663"/>
  <c r="EU663"/>
  <c r="EY663"/>
  <c r="FC663"/>
  <c r="FG663"/>
  <c r="FK663"/>
  <c r="FO663"/>
  <c r="FS663"/>
  <c r="FW663"/>
  <c r="GA663"/>
  <c r="GE663"/>
  <c r="GI663"/>
  <c r="GM663"/>
  <c r="GQ663"/>
  <c r="GU663"/>
  <c r="GY663"/>
  <c r="HC663"/>
  <c r="AM663"/>
  <c r="AR663"/>
  <c r="AX663"/>
  <c r="BC663"/>
  <c r="BH663"/>
  <c r="BN663"/>
  <c r="BS663"/>
  <c r="BX663"/>
  <c r="CD663"/>
  <c r="CI663"/>
  <c r="CP663"/>
  <c r="CV663"/>
  <c r="DA663"/>
  <c r="DF663"/>
  <c r="DL663"/>
  <c r="DQ663"/>
  <c r="DV663"/>
  <c r="EB663"/>
  <c r="EG663"/>
  <c r="EL663"/>
  <c r="ER663"/>
  <c r="EW663"/>
  <c r="FB663"/>
  <c r="FH663"/>
  <c r="FM663"/>
  <c r="FR663"/>
  <c r="FX663"/>
  <c r="GC663"/>
  <c r="GH663"/>
  <c r="GN663"/>
  <c r="GS663"/>
  <c r="GX663"/>
  <c r="AL663"/>
  <c r="AQ663"/>
  <c r="AV663"/>
  <c r="BB663"/>
  <c r="BG663"/>
  <c r="BL663"/>
  <c r="BR663"/>
  <c r="BW663"/>
  <c r="CB663"/>
  <c r="CH663"/>
  <c r="CM663"/>
  <c r="CT663"/>
  <c r="CZ663"/>
  <c r="DE663"/>
  <c r="DJ663"/>
  <c r="DP663"/>
  <c r="DU663"/>
  <c r="DZ663"/>
  <c r="EF663"/>
  <c r="EK663"/>
  <c r="EP663"/>
  <c r="EV663"/>
  <c r="FA663"/>
  <c r="FF663"/>
  <c r="FL663"/>
  <c r="FQ663"/>
  <c r="FV663"/>
  <c r="GB663"/>
  <c r="GG663"/>
  <c r="GL663"/>
  <c r="GR663"/>
  <c r="GW663"/>
  <c r="HB663"/>
  <c r="AJ663"/>
  <c r="AP663"/>
  <c r="AU663"/>
  <c r="AZ663"/>
  <c r="BF663"/>
  <c r="BK663"/>
  <c r="BP663"/>
  <c r="BV663"/>
  <c r="CA663"/>
  <c r="CF663"/>
  <c r="CL663"/>
  <c r="CS663"/>
  <c r="CX663"/>
  <c r="DD663"/>
  <c r="DI663"/>
  <c r="DN663"/>
  <c r="DT663"/>
  <c r="DY663"/>
  <c r="ED663"/>
  <c r="EJ663"/>
  <c r="EO663"/>
  <c r="ET663"/>
  <c r="EZ663"/>
  <c r="FE663"/>
  <c r="FJ663"/>
  <c r="FP663"/>
  <c r="FU663"/>
  <c r="FZ663"/>
  <c r="GF663"/>
  <c r="GK663"/>
  <c r="GP663"/>
  <c r="GV663"/>
  <c r="HA663"/>
  <c r="BD663"/>
  <c r="BZ663"/>
  <c r="CW663"/>
  <c r="DR663"/>
  <c r="EN663"/>
  <c r="FI663"/>
  <c r="GD663"/>
  <c r="GZ663"/>
  <c r="AY663"/>
  <c r="BT663"/>
  <c r="CR663"/>
  <c r="DM663"/>
  <c r="EH663"/>
  <c r="FD663"/>
  <c r="FY663"/>
  <c r="GT663"/>
  <c r="AN663"/>
  <c r="BJ663"/>
  <c r="CE663"/>
  <c r="DB663"/>
  <c r="DX663"/>
  <c r="ES663"/>
  <c r="FN663"/>
  <c r="GJ663"/>
  <c r="CJ663"/>
  <c r="FT663"/>
  <c r="BO663"/>
  <c r="EX663"/>
  <c r="AT663"/>
  <c r="EC663"/>
  <c r="GO663"/>
  <c r="DH663"/>
  <c r="CO33"/>
  <c r="CN33"/>
  <c r="AK33"/>
  <c r="AO33"/>
  <c r="AS33"/>
  <c r="AW33"/>
  <c r="BA33"/>
  <c r="BE33"/>
  <c r="BI33"/>
  <c r="BM33"/>
  <c r="BQ33"/>
  <c r="BU33"/>
  <c r="BY33"/>
  <c r="CC33"/>
  <c r="CG33"/>
  <c r="CK33"/>
  <c r="CQ33"/>
  <c r="CU33"/>
  <c r="CY33"/>
  <c r="DC33"/>
  <c r="DG33"/>
  <c r="DK33"/>
  <c r="DO33"/>
  <c r="DS33"/>
  <c r="DW33"/>
  <c r="EA33"/>
  <c r="EE33"/>
  <c r="EI33"/>
  <c r="EM33"/>
  <c r="EQ33"/>
  <c r="EU33"/>
  <c r="EY33"/>
  <c r="FC33"/>
  <c r="FG33"/>
  <c r="FK33"/>
  <c r="FO33"/>
  <c r="FS33"/>
  <c r="FW33"/>
  <c r="GA33"/>
  <c r="GE33"/>
  <c r="GI33"/>
  <c r="GM33"/>
  <c r="GQ33"/>
  <c r="GU33"/>
  <c r="GY33"/>
  <c r="HC33"/>
  <c r="AJ33"/>
  <c r="AN33"/>
  <c r="AR33"/>
  <c r="AV33"/>
  <c r="AZ33"/>
  <c r="BD33"/>
  <c r="BH33"/>
  <c r="BL33"/>
  <c r="BP33"/>
  <c r="BT33"/>
  <c r="BX33"/>
  <c r="CB33"/>
  <c r="CF33"/>
  <c r="CJ33"/>
  <c r="CP33"/>
  <c r="CT33"/>
  <c r="CX33"/>
  <c r="DB33"/>
  <c r="DF33"/>
  <c r="DJ33"/>
  <c r="DN33"/>
  <c r="DR33"/>
  <c r="DV33"/>
  <c r="DZ33"/>
  <c r="ED33"/>
  <c r="EH33"/>
  <c r="EL33"/>
  <c r="EP33"/>
  <c r="ET33"/>
  <c r="EX33"/>
  <c r="FB33"/>
  <c r="FF33"/>
  <c r="FJ33"/>
  <c r="FN33"/>
  <c r="FR33"/>
  <c r="FV33"/>
  <c r="FZ33"/>
  <c r="GD33"/>
  <c r="GH33"/>
  <c r="GL33"/>
  <c r="GP33"/>
  <c r="GT33"/>
  <c r="GX33"/>
  <c r="HB33"/>
  <c r="AP33"/>
  <c r="AX33"/>
  <c r="BF33"/>
  <c r="BN33"/>
  <c r="BV33"/>
  <c r="CD33"/>
  <c r="CL33"/>
  <c r="CV33"/>
  <c r="DD33"/>
  <c r="DL33"/>
  <c r="DT33"/>
  <c r="EB33"/>
  <c r="EJ33"/>
  <c r="ER33"/>
  <c r="EZ33"/>
  <c r="FH33"/>
  <c r="FP33"/>
  <c r="FX33"/>
  <c r="GF33"/>
  <c r="GN33"/>
  <c r="GV33"/>
  <c r="AM33"/>
  <c r="AU33"/>
  <c r="BC33"/>
  <c r="BK33"/>
  <c r="BS33"/>
  <c r="CA33"/>
  <c r="CI33"/>
  <c r="CS33"/>
  <c r="DA33"/>
  <c r="DI33"/>
  <c r="DQ33"/>
  <c r="DY33"/>
  <c r="EG33"/>
  <c r="EO33"/>
  <c r="EW33"/>
  <c r="FE33"/>
  <c r="FM33"/>
  <c r="FU33"/>
  <c r="GC33"/>
  <c r="GK33"/>
  <c r="GS33"/>
  <c r="HA33"/>
  <c r="AL33"/>
  <c r="AT33"/>
  <c r="BB33"/>
  <c r="BJ33"/>
  <c r="BR33"/>
  <c r="BZ33"/>
  <c r="CH33"/>
  <c r="CR33"/>
  <c r="CZ33"/>
  <c r="DH33"/>
  <c r="DP33"/>
  <c r="DX33"/>
  <c r="EF33"/>
  <c r="EN33"/>
  <c r="EV33"/>
  <c r="FD33"/>
  <c r="FL33"/>
  <c r="FT33"/>
  <c r="GB33"/>
  <c r="GJ33"/>
  <c r="GR33"/>
  <c r="GZ33"/>
  <c r="BO33"/>
  <c r="CW33"/>
  <c r="EC33"/>
  <c r="FI33"/>
  <c r="GO33"/>
  <c r="BG33"/>
  <c r="CM33"/>
  <c r="DU33"/>
  <c r="FA33"/>
  <c r="GG33"/>
  <c r="AY33"/>
  <c r="CE33"/>
  <c r="DM33"/>
  <c r="ES33"/>
  <c r="FY33"/>
  <c r="DE33"/>
  <c r="BW33"/>
  <c r="GW33"/>
  <c r="AQ33"/>
  <c r="FQ33"/>
  <c r="EK33"/>
  <c r="CO248"/>
  <c r="CN248"/>
  <c r="AJ248"/>
  <c r="AN248"/>
  <c r="AR248"/>
  <c r="AV248"/>
  <c r="AZ248"/>
  <c r="BD248"/>
  <c r="BH248"/>
  <c r="BL248"/>
  <c r="BP248"/>
  <c r="BT248"/>
  <c r="BX248"/>
  <c r="CB248"/>
  <c r="CF248"/>
  <c r="CJ248"/>
  <c r="CP248"/>
  <c r="CT248"/>
  <c r="CX248"/>
  <c r="DB248"/>
  <c r="DF248"/>
  <c r="DJ248"/>
  <c r="DN248"/>
  <c r="DR248"/>
  <c r="DV248"/>
  <c r="DZ248"/>
  <c r="ED248"/>
  <c r="EH248"/>
  <c r="EL248"/>
  <c r="EP248"/>
  <c r="ET248"/>
  <c r="EX248"/>
  <c r="FB248"/>
  <c r="FF248"/>
  <c r="FJ248"/>
  <c r="FN248"/>
  <c r="FR248"/>
  <c r="FV248"/>
  <c r="FZ248"/>
  <c r="GD248"/>
  <c r="GH248"/>
  <c r="GL248"/>
  <c r="GP248"/>
  <c r="GT248"/>
  <c r="GX248"/>
  <c r="HB248"/>
  <c r="AM248"/>
  <c r="AQ248"/>
  <c r="AU248"/>
  <c r="AY248"/>
  <c r="BC248"/>
  <c r="BG248"/>
  <c r="BK248"/>
  <c r="BO248"/>
  <c r="BS248"/>
  <c r="BW248"/>
  <c r="CA248"/>
  <c r="CE248"/>
  <c r="CI248"/>
  <c r="CM248"/>
  <c r="CS248"/>
  <c r="CW248"/>
  <c r="DA248"/>
  <c r="DE248"/>
  <c r="DI248"/>
  <c r="DM248"/>
  <c r="DQ248"/>
  <c r="DU248"/>
  <c r="DY248"/>
  <c r="EC248"/>
  <c r="EG248"/>
  <c r="EK248"/>
  <c r="EO248"/>
  <c r="ES248"/>
  <c r="EW248"/>
  <c r="FA248"/>
  <c r="FE248"/>
  <c r="FI248"/>
  <c r="FM248"/>
  <c r="FQ248"/>
  <c r="FU248"/>
  <c r="FY248"/>
  <c r="GC248"/>
  <c r="GG248"/>
  <c r="GK248"/>
  <c r="GO248"/>
  <c r="GS248"/>
  <c r="GW248"/>
  <c r="HA248"/>
  <c r="AK248"/>
  <c r="AS248"/>
  <c r="BA248"/>
  <c r="BI248"/>
  <c r="BQ248"/>
  <c r="BY248"/>
  <c r="CG248"/>
  <c r="CQ248"/>
  <c r="CY248"/>
  <c r="DG248"/>
  <c r="DO248"/>
  <c r="DW248"/>
  <c r="EE248"/>
  <c r="EM248"/>
  <c r="EU248"/>
  <c r="FC248"/>
  <c r="FK248"/>
  <c r="FS248"/>
  <c r="GA248"/>
  <c r="GI248"/>
  <c r="GQ248"/>
  <c r="GY248"/>
  <c r="AP248"/>
  <c r="AX248"/>
  <c r="BF248"/>
  <c r="BN248"/>
  <c r="BV248"/>
  <c r="CD248"/>
  <c r="CL248"/>
  <c r="CV248"/>
  <c r="DD248"/>
  <c r="DL248"/>
  <c r="DT248"/>
  <c r="EB248"/>
  <c r="EJ248"/>
  <c r="ER248"/>
  <c r="EZ248"/>
  <c r="FH248"/>
  <c r="FP248"/>
  <c r="FX248"/>
  <c r="GF248"/>
  <c r="GN248"/>
  <c r="GV248"/>
  <c r="AO248"/>
  <c r="AW248"/>
  <c r="BE248"/>
  <c r="BM248"/>
  <c r="BU248"/>
  <c r="CC248"/>
  <c r="CK248"/>
  <c r="CU248"/>
  <c r="DC248"/>
  <c r="DK248"/>
  <c r="DS248"/>
  <c r="EA248"/>
  <c r="EI248"/>
  <c r="EQ248"/>
  <c r="EY248"/>
  <c r="FG248"/>
  <c r="FO248"/>
  <c r="FW248"/>
  <c r="GE248"/>
  <c r="GM248"/>
  <c r="GU248"/>
  <c r="HC248"/>
  <c r="AL248"/>
  <c r="BR248"/>
  <c r="CZ248"/>
  <c r="EF248"/>
  <c r="FL248"/>
  <c r="GR248"/>
  <c r="BJ248"/>
  <c r="CR248"/>
  <c r="DX248"/>
  <c r="FD248"/>
  <c r="GJ248"/>
  <c r="BB248"/>
  <c r="CH248"/>
  <c r="DP248"/>
  <c r="EV248"/>
  <c r="GB248"/>
  <c r="BZ248"/>
  <c r="GZ248"/>
  <c r="AT248"/>
  <c r="FT248"/>
  <c r="EN248"/>
  <c r="DH248"/>
  <c r="CO194"/>
  <c r="CN194"/>
  <c r="AJ194"/>
  <c r="AN194"/>
  <c r="AR194"/>
  <c r="AV194"/>
  <c r="AZ194"/>
  <c r="BD194"/>
  <c r="BH194"/>
  <c r="BL194"/>
  <c r="BP194"/>
  <c r="BT194"/>
  <c r="BX194"/>
  <c r="CB194"/>
  <c r="CF194"/>
  <c r="CJ194"/>
  <c r="CP194"/>
  <c r="CT194"/>
  <c r="CX194"/>
  <c r="DB194"/>
  <c r="DF194"/>
  <c r="DJ194"/>
  <c r="DN194"/>
  <c r="DR194"/>
  <c r="DV194"/>
  <c r="DZ194"/>
  <c r="ED194"/>
  <c r="EH194"/>
  <c r="EL194"/>
  <c r="EP194"/>
  <c r="ET194"/>
  <c r="EX194"/>
  <c r="FB194"/>
  <c r="FF194"/>
  <c r="FJ194"/>
  <c r="FN194"/>
  <c r="FR194"/>
  <c r="FV194"/>
  <c r="FZ194"/>
  <c r="GD194"/>
  <c r="GH194"/>
  <c r="GL194"/>
  <c r="GP194"/>
  <c r="GT194"/>
  <c r="GX194"/>
  <c r="HB194"/>
  <c r="AM194"/>
  <c r="AQ194"/>
  <c r="AU194"/>
  <c r="AY194"/>
  <c r="BC194"/>
  <c r="BG194"/>
  <c r="BK194"/>
  <c r="BO194"/>
  <c r="BS194"/>
  <c r="BW194"/>
  <c r="CA194"/>
  <c r="CE194"/>
  <c r="CI194"/>
  <c r="CM194"/>
  <c r="CS194"/>
  <c r="CW194"/>
  <c r="DA194"/>
  <c r="DE194"/>
  <c r="DI194"/>
  <c r="DM194"/>
  <c r="DQ194"/>
  <c r="DU194"/>
  <c r="DY194"/>
  <c r="EC194"/>
  <c r="EG194"/>
  <c r="EK194"/>
  <c r="EO194"/>
  <c r="ES194"/>
  <c r="EW194"/>
  <c r="FA194"/>
  <c r="FE194"/>
  <c r="FI194"/>
  <c r="FM194"/>
  <c r="FQ194"/>
  <c r="FU194"/>
  <c r="FY194"/>
  <c r="GC194"/>
  <c r="GG194"/>
  <c r="GK194"/>
  <c r="GO194"/>
  <c r="GS194"/>
  <c r="GW194"/>
  <c r="HA194"/>
  <c r="AK194"/>
  <c r="AS194"/>
  <c r="BA194"/>
  <c r="BI194"/>
  <c r="BQ194"/>
  <c r="BY194"/>
  <c r="CG194"/>
  <c r="CQ194"/>
  <c r="CY194"/>
  <c r="DG194"/>
  <c r="DO194"/>
  <c r="DW194"/>
  <c r="EE194"/>
  <c r="EM194"/>
  <c r="EU194"/>
  <c r="FC194"/>
  <c r="FK194"/>
  <c r="FS194"/>
  <c r="GA194"/>
  <c r="GI194"/>
  <c r="GQ194"/>
  <c r="GY194"/>
  <c r="AP194"/>
  <c r="AX194"/>
  <c r="BF194"/>
  <c r="BN194"/>
  <c r="BV194"/>
  <c r="CD194"/>
  <c r="CL194"/>
  <c r="CV194"/>
  <c r="DD194"/>
  <c r="DL194"/>
  <c r="DT194"/>
  <c r="EB194"/>
  <c r="EJ194"/>
  <c r="ER194"/>
  <c r="EZ194"/>
  <c r="FH194"/>
  <c r="FP194"/>
  <c r="FX194"/>
  <c r="GF194"/>
  <c r="GN194"/>
  <c r="GV194"/>
  <c r="AO194"/>
  <c r="AW194"/>
  <c r="BE194"/>
  <c r="BM194"/>
  <c r="BU194"/>
  <c r="CC194"/>
  <c r="CK194"/>
  <c r="CU194"/>
  <c r="DC194"/>
  <c r="DK194"/>
  <c r="DS194"/>
  <c r="EA194"/>
  <c r="EI194"/>
  <c r="EQ194"/>
  <c r="EY194"/>
  <c r="FG194"/>
  <c r="FO194"/>
  <c r="FW194"/>
  <c r="GE194"/>
  <c r="GM194"/>
  <c r="GU194"/>
  <c r="HC194"/>
  <c r="BJ194"/>
  <c r="CR194"/>
  <c r="DX194"/>
  <c r="FD194"/>
  <c r="GJ194"/>
  <c r="BB194"/>
  <c r="CH194"/>
  <c r="DP194"/>
  <c r="EV194"/>
  <c r="GB194"/>
  <c r="AT194"/>
  <c r="BZ194"/>
  <c r="DH194"/>
  <c r="EN194"/>
  <c r="FT194"/>
  <c r="GZ194"/>
  <c r="EF194"/>
  <c r="CZ194"/>
  <c r="BR194"/>
  <c r="GR194"/>
  <c r="AL194"/>
  <c r="FL194"/>
  <c r="CO162"/>
  <c r="CN162"/>
  <c r="AK162"/>
  <c r="AO162"/>
  <c r="AS162"/>
  <c r="AW162"/>
  <c r="BA162"/>
  <c r="BE162"/>
  <c r="BI162"/>
  <c r="BM162"/>
  <c r="BQ162"/>
  <c r="BU162"/>
  <c r="BY162"/>
  <c r="CC162"/>
  <c r="CG162"/>
  <c r="CK162"/>
  <c r="CQ162"/>
  <c r="CU162"/>
  <c r="CY162"/>
  <c r="DC162"/>
  <c r="DG162"/>
  <c r="DK162"/>
  <c r="DO162"/>
  <c r="DS162"/>
  <c r="DW162"/>
  <c r="EA162"/>
  <c r="EE162"/>
  <c r="EI162"/>
  <c r="EM162"/>
  <c r="EQ162"/>
  <c r="EU162"/>
  <c r="EY162"/>
  <c r="FC162"/>
  <c r="FG162"/>
  <c r="FK162"/>
  <c r="FO162"/>
  <c r="FS162"/>
  <c r="FW162"/>
  <c r="GA162"/>
  <c r="GE162"/>
  <c r="GI162"/>
  <c r="GM162"/>
  <c r="GQ162"/>
  <c r="GU162"/>
  <c r="GY162"/>
  <c r="HC162"/>
  <c r="AJ162"/>
  <c r="AP162"/>
  <c r="AU162"/>
  <c r="AZ162"/>
  <c r="BF162"/>
  <c r="BK162"/>
  <c r="BP162"/>
  <c r="BV162"/>
  <c r="CA162"/>
  <c r="CF162"/>
  <c r="CL162"/>
  <c r="CS162"/>
  <c r="CX162"/>
  <c r="DD162"/>
  <c r="DI162"/>
  <c r="DN162"/>
  <c r="DT162"/>
  <c r="DY162"/>
  <c r="ED162"/>
  <c r="EJ162"/>
  <c r="EO162"/>
  <c r="ET162"/>
  <c r="EZ162"/>
  <c r="FE162"/>
  <c r="FJ162"/>
  <c r="FP162"/>
  <c r="FU162"/>
  <c r="FZ162"/>
  <c r="GF162"/>
  <c r="GK162"/>
  <c r="GP162"/>
  <c r="GV162"/>
  <c r="HA162"/>
  <c r="AN162"/>
  <c r="AT162"/>
  <c r="AY162"/>
  <c r="BD162"/>
  <c r="BJ162"/>
  <c r="BO162"/>
  <c r="BT162"/>
  <c r="BZ162"/>
  <c r="CE162"/>
  <c r="CJ162"/>
  <c r="CR162"/>
  <c r="CW162"/>
  <c r="DB162"/>
  <c r="DH162"/>
  <c r="DM162"/>
  <c r="DR162"/>
  <c r="DX162"/>
  <c r="EC162"/>
  <c r="EH162"/>
  <c r="EN162"/>
  <c r="ES162"/>
  <c r="EX162"/>
  <c r="FD162"/>
  <c r="FI162"/>
  <c r="FN162"/>
  <c r="FT162"/>
  <c r="FY162"/>
  <c r="GD162"/>
  <c r="GJ162"/>
  <c r="GO162"/>
  <c r="GT162"/>
  <c r="GZ162"/>
  <c r="AL162"/>
  <c r="AV162"/>
  <c r="BG162"/>
  <c r="BR162"/>
  <c r="CB162"/>
  <c r="CM162"/>
  <c r="CZ162"/>
  <c r="DJ162"/>
  <c r="DU162"/>
  <c r="EF162"/>
  <c r="EP162"/>
  <c r="FA162"/>
  <c r="FL162"/>
  <c r="FV162"/>
  <c r="GG162"/>
  <c r="GR162"/>
  <c r="HB162"/>
  <c r="AR162"/>
  <c r="BC162"/>
  <c r="BN162"/>
  <c r="BX162"/>
  <c r="CI162"/>
  <c r="CV162"/>
  <c r="DF162"/>
  <c r="DQ162"/>
  <c r="EB162"/>
  <c r="EL162"/>
  <c r="EW162"/>
  <c r="FH162"/>
  <c r="FR162"/>
  <c r="GC162"/>
  <c r="GN162"/>
  <c r="GX162"/>
  <c r="AQ162"/>
  <c r="BB162"/>
  <c r="BL162"/>
  <c r="BW162"/>
  <c r="CH162"/>
  <c r="CT162"/>
  <c r="DE162"/>
  <c r="DP162"/>
  <c r="DZ162"/>
  <c r="EK162"/>
  <c r="EV162"/>
  <c r="FF162"/>
  <c r="FQ162"/>
  <c r="GB162"/>
  <c r="GL162"/>
  <c r="GW162"/>
  <c r="BS162"/>
  <c r="DL162"/>
  <c r="FB162"/>
  <c r="GS162"/>
  <c r="BH162"/>
  <c r="DA162"/>
  <c r="ER162"/>
  <c r="GH162"/>
  <c r="AX162"/>
  <c r="CP162"/>
  <c r="EG162"/>
  <c r="FX162"/>
  <c r="AM162"/>
  <c r="CD162"/>
  <c r="DV162"/>
  <c r="FM162"/>
  <c r="CO132"/>
  <c r="CN132"/>
  <c r="AK132"/>
  <c r="AO132"/>
  <c r="AS132"/>
  <c r="AW132"/>
  <c r="BA132"/>
  <c r="BE132"/>
  <c r="BI132"/>
  <c r="BM132"/>
  <c r="BQ132"/>
  <c r="BU132"/>
  <c r="BY132"/>
  <c r="CC132"/>
  <c r="CG132"/>
  <c r="CK132"/>
  <c r="CQ132"/>
  <c r="CU132"/>
  <c r="CY132"/>
  <c r="DC132"/>
  <c r="DG132"/>
  <c r="DK132"/>
  <c r="DO132"/>
  <c r="DS132"/>
  <c r="DW132"/>
  <c r="EA132"/>
  <c r="EE132"/>
  <c r="EI132"/>
  <c r="EM132"/>
  <c r="EQ132"/>
  <c r="EU132"/>
  <c r="EY132"/>
  <c r="FC132"/>
  <c r="FG132"/>
  <c r="FK132"/>
  <c r="FO132"/>
  <c r="FS132"/>
  <c r="FW132"/>
  <c r="GA132"/>
  <c r="GE132"/>
  <c r="GI132"/>
  <c r="GM132"/>
  <c r="GQ132"/>
  <c r="GU132"/>
  <c r="GY132"/>
  <c r="HC132"/>
  <c r="AL132"/>
  <c r="AQ132"/>
  <c r="AV132"/>
  <c r="BB132"/>
  <c r="BG132"/>
  <c r="BL132"/>
  <c r="BR132"/>
  <c r="BW132"/>
  <c r="CB132"/>
  <c r="CH132"/>
  <c r="CM132"/>
  <c r="CT132"/>
  <c r="CZ132"/>
  <c r="DE132"/>
  <c r="DJ132"/>
  <c r="DP132"/>
  <c r="DU132"/>
  <c r="DZ132"/>
  <c r="EF132"/>
  <c r="EK132"/>
  <c r="EP132"/>
  <c r="EV132"/>
  <c r="FA132"/>
  <c r="FF132"/>
  <c r="FL132"/>
  <c r="FQ132"/>
  <c r="FV132"/>
  <c r="GB132"/>
  <c r="GG132"/>
  <c r="GL132"/>
  <c r="GR132"/>
  <c r="GW132"/>
  <c r="HB132"/>
  <c r="AJ132"/>
  <c r="AP132"/>
  <c r="AU132"/>
  <c r="AZ132"/>
  <c r="BF132"/>
  <c r="BK132"/>
  <c r="BP132"/>
  <c r="BV132"/>
  <c r="CA132"/>
  <c r="CF132"/>
  <c r="CL132"/>
  <c r="CS132"/>
  <c r="CX132"/>
  <c r="DD132"/>
  <c r="DI132"/>
  <c r="DN132"/>
  <c r="DT132"/>
  <c r="DY132"/>
  <c r="ED132"/>
  <c r="EJ132"/>
  <c r="EO132"/>
  <c r="ET132"/>
  <c r="EZ132"/>
  <c r="FE132"/>
  <c r="FJ132"/>
  <c r="FP132"/>
  <c r="FU132"/>
  <c r="FZ132"/>
  <c r="GF132"/>
  <c r="GK132"/>
  <c r="GP132"/>
  <c r="GV132"/>
  <c r="HA132"/>
  <c r="AN132"/>
  <c r="AT132"/>
  <c r="AY132"/>
  <c r="BD132"/>
  <c r="BJ132"/>
  <c r="BO132"/>
  <c r="BT132"/>
  <c r="BZ132"/>
  <c r="CE132"/>
  <c r="CJ132"/>
  <c r="CR132"/>
  <c r="CW132"/>
  <c r="DB132"/>
  <c r="DH132"/>
  <c r="DM132"/>
  <c r="DR132"/>
  <c r="DX132"/>
  <c r="EC132"/>
  <c r="EH132"/>
  <c r="EN132"/>
  <c r="ES132"/>
  <c r="EX132"/>
  <c r="FD132"/>
  <c r="FI132"/>
  <c r="FN132"/>
  <c r="FT132"/>
  <c r="FY132"/>
  <c r="GD132"/>
  <c r="GJ132"/>
  <c r="GO132"/>
  <c r="GT132"/>
  <c r="GZ132"/>
  <c r="BC132"/>
  <c r="BX132"/>
  <c r="CV132"/>
  <c r="DQ132"/>
  <c r="EL132"/>
  <c r="FH132"/>
  <c r="GC132"/>
  <c r="GX132"/>
  <c r="AX132"/>
  <c r="BS132"/>
  <c r="CP132"/>
  <c r="DL132"/>
  <c r="EG132"/>
  <c r="FB132"/>
  <c r="FX132"/>
  <c r="GS132"/>
  <c r="AR132"/>
  <c r="BN132"/>
  <c r="CI132"/>
  <c r="DF132"/>
  <c r="EB132"/>
  <c r="EW132"/>
  <c r="FR132"/>
  <c r="GN132"/>
  <c r="BH132"/>
  <c r="ER132"/>
  <c r="AM132"/>
  <c r="DV132"/>
  <c r="DA132"/>
  <c r="GH132"/>
  <c r="CD132"/>
  <c r="FM132"/>
  <c r="CO106"/>
  <c r="CN106"/>
  <c r="AK106"/>
  <c r="AO106"/>
  <c r="AS106"/>
  <c r="AW106"/>
  <c r="BA106"/>
  <c r="BE106"/>
  <c r="BI106"/>
  <c r="BM106"/>
  <c r="BQ106"/>
  <c r="BU106"/>
  <c r="BY106"/>
  <c r="CC106"/>
  <c r="CG106"/>
  <c r="CK106"/>
  <c r="CQ106"/>
  <c r="CU106"/>
  <c r="CY106"/>
  <c r="DC106"/>
  <c r="DG106"/>
  <c r="DK106"/>
  <c r="DO106"/>
  <c r="DS106"/>
  <c r="DW106"/>
  <c r="EA106"/>
  <c r="EE106"/>
  <c r="EI106"/>
  <c r="EM106"/>
  <c r="EQ106"/>
  <c r="EU106"/>
  <c r="EY106"/>
  <c r="FC106"/>
  <c r="FG106"/>
  <c r="FK106"/>
  <c r="FO106"/>
  <c r="FS106"/>
  <c r="FW106"/>
  <c r="GA106"/>
  <c r="GE106"/>
  <c r="GI106"/>
  <c r="GM106"/>
  <c r="GQ106"/>
  <c r="GU106"/>
  <c r="GY106"/>
  <c r="HC106"/>
  <c r="AJ106"/>
  <c r="AN106"/>
  <c r="AR106"/>
  <c r="AV106"/>
  <c r="AZ106"/>
  <c r="BD106"/>
  <c r="BH106"/>
  <c r="BL106"/>
  <c r="BP106"/>
  <c r="BT106"/>
  <c r="BX106"/>
  <c r="CB106"/>
  <c r="CF106"/>
  <c r="CJ106"/>
  <c r="CP106"/>
  <c r="CT106"/>
  <c r="CX106"/>
  <c r="DB106"/>
  <c r="DF106"/>
  <c r="DJ106"/>
  <c r="DN106"/>
  <c r="DR106"/>
  <c r="DV106"/>
  <c r="DZ106"/>
  <c r="ED106"/>
  <c r="EH106"/>
  <c r="EL106"/>
  <c r="EP106"/>
  <c r="ET106"/>
  <c r="EX106"/>
  <c r="FB106"/>
  <c r="FF106"/>
  <c r="FJ106"/>
  <c r="FN106"/>
  <c r="FR106"/>
  <c r="FV106"/>
  <c r="FZ106"/>
  <c r="GD106"/>
  <c r="GH106"/>
  <c r="GL106"/>
  <c r="GP106"/>
  <c r="GT106"/>
  <c r="GX106"/>
  <c r="HB106"/>
  <c r="AL106"/>
  <c r="AT106"/>
  <c r="BB106"/>
  <c r="BJ106"/>
  <c r="BR106"/>
  <c r="BZ106"/>
  <c r="CH106"/>
  <c r="CR106"/>
  <c r="CZ106"/>
  <c r="DH106"/>
  <c r="DP106"/>
  <c r="DX106"/>
  <c r="EF106"/>
  <c r="EN106"/>
  <c r="EV106"/>
  <c r="FD106"/>
  <c r="FL106"/>
  <c r="FT106"/>
  <c r="GB106"/>
  <c r="GJ106"/>
  <c r="GR106"/>
  <c r="GZ106"/>
  <c r="AQ106"/>
  <c r="AY106"/>
  <c r="BG106"/>
  <c r="BO106"/>
  <c r="BW106"/>
  <c r="CE106"/>
  <c r="CM106"/>
  <c r="CW106"/>
  <c r="DE106"/>
  <c r="DM106"/>
  <c r="DU106"/>
  <c r="EC106"/>
  <c r="EK106"/>
  <c r="ES106"/>
  <c r="FA106"/>
  <c r="FI106"/>
  <c r="FQ106"/>
  <c r="FY106"/>
  <c r="GG106"/>
  <c r="GO106"/>
  <c r="GW106"/>
  <c r="AP106"/>
  <c r="AX106"/>
  <c r="BF106"/>
  <c r="BN106"/>
  <c r="BV106"/>
  <c r="CD106"/>
  <c r="CL106"/>
  <c r="CV106"/>
  <c r="DD106"/>
  <c r="DL106"/>
  <c r="DT106"/>
  <c r="EB106"/>
  <c r="EJ106"/>
  <c r="ER106"/>
  <c r="EZ106"/>
  <c r="FH106"/>
  <c r="FP106"/>
  <c r="FX106"/>
  <c r="GF106"/>
  <c r="GN106"/>
  <c r="GV106"/>
  <c r="AM106"/>
  <c r="BS106"/>
  <c r="DA106"/>
  <c r="EG106"/>
  <c r="FM106"/>
  <c r="GS106"/>
  <c r="BK106"/>
  <c r="CS106"/>
  <c r="DY106"/>
  <c r="FE106"/>
  <c r="GK106"/>
  <c r="BC106"/>
  <c r="CI106"/>
  <c r="DQ106"/>
  <c r="EW106"/>
  <c r="GC106"/>
  <c r="CA106"/>
  <c r="HA106"/>
  <c r="AU106"/>
  <c r="FU106"/>
  <c r="EO106"/>
  <c r="DI106"/>
  <c r="CO79"/>
  <c r="CN79"/>
  <c r="AK79"/>
  <c r="AO79"/>
  <c r="AS79"/>
  <c r="AW79"/>
  <c r="BA79"/>
  <c r="BE79"/>
  <c r="BI79"/>
  <c r="BM79"/>
  <c r="BQ79"/>
  <c r="BU79"/>
  <c r="BY79"/>
  <c r="CC79"/>
  <c r="CG79"/>
  <c r="CK79"/>
  <c r="CQ79"/>
  <c r="CU79"/>
  <c r="CY79"/>
  <c r="DC79"/>
  <c r="DG79"/>
  <c r="DK79"/>
  <c r="DO79"/>
  <c r="DS79"/>
  <c r="DW79"/>
  <c r="EA79"/>
  <c r="EE79"/>
  <c r="EI79"/>
  <c r="EM79"/>
  <c r="EQ79"/>
  <c r="EU79"/>
  <c r="EY79"/>
  <c r="FC79"/>
  <c r="FG79"/>
  <c r="FK79"/>
  <c r="FO79"/>
  <c r="FS79"/>
  <c r="FW79"/>
  <c r="GA79"/>
  <c r="GE79"/>
  <c r="GI79"/>
  <c r="GM79"/>
  <c r="GQ79"/>
  <c r="GU79"/>
  <c r="GY79"/>
  <c r="HC79"/>
  <c r="AJ79"/>
  <c r="AN79"/>
  <c r="AR79"/>
  <c r="AV79"/>
  <c r="AZ79"/>
  <c r="BD79"/>
  <c r="BH79"/>
  <c r="BL79"/>
  <c r="BP79"/>
  <c r="BT79"/>
  <c r="BX79"/>
  <c r="CB79"/>
  <c r="CF79"/>
  <c r="CJ79"/>
  <c r="CP79"/>
  <c r="CT79"/>
  <c r="CX79"/>
  <c r="DB79"/>
  <c r="DF79"/>
  <c r="DJ79"/>
  <c r="DN79"/>
  <c r="DR79"/>
  <c r="DV79"/>
  <c r="DZ79"/>
  <c r="ED79"/>
  <c r="EH79"/>
  <c r="EL79"/>
  <c r="EP79"/>
  <c r="ET79"/>
  <c r="EX79"/>
  <c r="FB79"/>
  <c r="FF79"/>
  <c r="FJ79"/>
  <c r="FN79"/>
  <c r="FR79"/>
  <c r="FV79"/>
  <c r="FZ79"/>
  <c r="GD79"/>
  <c r="GH79"/>
  <c r="GL79"/>
  <c r="GP79"/>
  <c r="GT79"/>
  <c r="GX79"/>
  <c r="HB79"/>
  <c r="AL79"/>
  <c r="AT79"/>
  <c r="BB79"/>
  <c r="BJ79"/>
  <c r="BR79"/>
  <c r="BZ79"/>
  <c r="CH79"/>
  <c r="CR79"/>
  <c r="CZ79"/>
  <c r="DH79"/>
  <c r="DP79"/>
  <c r="DX79"/>
  <c r="EF79"/>
  <c r="EN79"/>
  <c r="EV79"/>
  <c r="FD79"/>
  <c r="FL79"/>
  <c r="FT79"/>
  <c r="GB79"/>
  <c r="GJ79"/>
  <c r="GR79"/>
  <c r="GZ79"/>
  <c r="AQ79"/>
  <c r="AY79"/>
  <c r="BG79"/>
  <c r="BO79"/>
  <c r="BW79"/>
  <c r="CE79"/>
  <c r="CM79"/>
  <c r="CW79"/>
  <c r="DE79"/>
  <c r="DM79"/>
  <c r="DU79"/>
  <c r="EC79"/>
  <c r="EK79"/>
  <c r="ES79"/>
  <c r="FA79"/>
  <c r="FI79"/>
  <c r="FQ79"/>
  <c r="FY79"/>
  <c r="GG79"/>
  <c r="GO79"/>
  <c r="GW79"/>
  <c r="AP79"/>
  <c r="AX79"/>
  <c r="BF79"/>
  <c r="BN79"/>
  <c r="BV79"/>
  <c r="CD79"/>
  <c r="CL79"/>
  <c r="CV79"/>
  <c r="DD79"/>
  <c r="DL79"/>
  <c r="DT79"/>
  <c r="EB79"/>
  <c r="EJ79"/>
  <c r="ER79"/>
  <c r="EZ79"/>
  <c r="FH79"/>
  <c r="FP79"/>
  <c r="FX79"/>
  <c r="GF79"/>
  <c r="GN79"/>
  <c r="GV79"/>
  <c r="AM79"/>
  <c r="BS79"/>
  <c r="DA79"/>
  <c r="EG79"/>
  <c r="FM79"/>
  <c r="GS79"/>
  <c r="BK79"/>
  <c r="CS79"/>
  <c r="DY79"/>
  <c r="FE79"/>
  <c r="GK79"/>
  <c r="BC79"/>
  <c r="CI79"/>
  <c r="DQ79"/>
  <c r="EW79"/>
  <c r="GC79"/>
  <c r="EO79"/>
  <c r="DI79"/>
  <c r="CA79"/>
  <c r="HA79"/>
  <c r="AU79"/>
  <c r="FU79"/>
  <c r="CO53"/>
  <c r="CN53"/>
  <c r="AM53"/>
  <c r="AQ53"/>
  <c r="AU53"/>
  <c r="AY53"/>
  <c r="BC53"/>
  <c r="BG53"/>
  <c r="BK53"/>
  <c r="BO53"/>
  <c r="BS53"/>
  <c r="BW53"/>
  <c r="CA53"/>
  <c r="CE53"/>
  <c r="CI53"/>
  <c r="CM53"/>
  <c r="CS53"/>
  <c r="CW53"/>
  <c r="DA53"/>
  <c r="DE53"/>
  <c r="DI53"/>
  <c r="DM53"/>
  <c r="DQ53"/>
  <c r="DU53"/>
  <c r="DY53"/>
  <c r="EC53"/>
  <c r="EG53"/>
  <c r="EK53"/>
  <c r="EO53"/>
  <c r="ES53"/>
  <c r="EW53"/>
  <c r="FA53"/>
  <c r="FE53"/>
  <c r="FI53"/>
  <c r="FM53"/>
  <c r="FQ53"/>
  <c r="FU53"/>
  <c r="FY53"/>
  <c r="GC53"/>
  <c r="GG53"/>
  <c r="GK53"/>
  <c r="GO53"/>
  <c r="GS53"/>
  <c r="GW53"/>
  <c r="HA53"/>
  <c r="AK53"/>
  <c r="AP53"/>
  <c r="AV53"/>
  <c r="BA53"/>
  <c r="BF53"/>
  <c r="BL53"/>
  <c r="BQ53"/>
  <c r="BV53"/>
  <c r="CB53"/>
  <c r="CG53"/>
  <c r="CL53"/>
  <c r="CT53"/>
  <c r="CY53"/>
  <c r="DD53"/>
  <c r="DJ53"/>
  <c r="DO53"/>
  <c r="DT53"/>
  <c r="DZ53"/>
  <c r="EE53"/>
  <c r="EJ53"/>
  <c r="EP53"/>
  <c r="EU53"/>
  <c r="EZ53"/>
  <c r="FF53"/>
  <c r="FK53"/>
  <c r="FP53"/>
  <c r="FV53"/>
  <c r="GA53"/>
  <c r="GF53"/>
  <c r="GL53"/>
  <c r="GQ53"/>
  <c r="GV53"/>
  <c r="HB53"/>
  <c r="AJ53"/>
  <c r="AO53"/>
  <c r="AT53"/>
  <c r="AZ53"/>
  <c r="BE53"/>
  <c r="BJ53"/>
  <c r="BP53"/>
  <c r="BU53"/>
  <c r="BZ53"/>
  <c r="CF53"/>
  <c r="CK53"/>
  <c r="CR53"/>
  <c r="CX53"/>
  <c r="DC53"/>
  <c r="DH53"/>
  <c r="DN53"/>
  <c r="DS53"/>
  <c r="DX53"/>
  <c r="ED53"/>
  <c r="EI53"/>
  <c r="EN53"/>
  <c r="ET53"/>
  <c r="EY53"/>
  <c r="FD53"/>
  <c r="FJ53"/>
  <c r="FO53"/>
  <c r="FT53"/>
  <c r="FZ53"/>
  <c r="GE53"/>
  <c r="GJ53"/>
  <c r="GP53"/>
  <c r="GU53"/>
  <c r="GZ53"/>
  <c r="AR53"/>
  <c r="BB53"/>
  <c r="BM53"/>
  <c r="BX53"/>
  <c r="CH53"/>
  <c r="CU53"/>
  <c r="DF53"/>
  <c r="DP53"/>
  <c r="EA53"/>
  <c r="EL53"/>
  <c r="EV53"/>
  <c r="FG53"/>
  <c r="FR53"/>
  <c r="GB53"/>
  <c r="GM53"/>
  <c r="GX53"/>
  <c r="AN53"/>
  <c r="AX53"/>
  <c r="BI53"/>
  <c r="BT53"/>
  <c r="CD53"/>
  <c r="CQ53"/>
  <c r="DB53"/>
  <c r="DL53"/>
  <c r="DW53"/>
  <c r="EH53"/>
  <c r="ER53"/>
  <c r="FC53"/>
  <c r="FN53"/>
  <c r="FX53"/>
  <c r="GI53"/>
  <c r="GT53"/>
  <c r="AL53"/>
  <c r="AW53"/>
  <c r="BH53"/>
  <c r="BR53"/>
  <c r="CC53"/>
  <c r="CP53"/>
  <c r="CZ53"/>
  <c r="DK53"/>
  <c r="DV53"/>
  <c r="EF53"/>
  <c r="EQ53"/>
  <c r="FB53"/>
  <c r="FL53"/>
  <c r="FW53"/>
  <c r="GH53"/>
  <c r="GR53"/>
  <c r="HC53"/>
  <c r="BD53"/>
  <c r="CV53"/>
  <c r="EM53"/>
  <c r="GD53"/>
  <c r="AS53"/>
  <c r="CJ53"/>
  <c r="EB53"/>
  <c r="FS53"/>
  <c r="BY53"/>
  <c r="DR53"/>
  <c r="FH53"/>
  <c r="GY53"/>
  <c r="EX53"/>
  <c r="DG53"/>
  <c r="BN53"/>
  <c r="GN53"/>
  <c r="CO27"/>
  <c r="CN27"/>
  <c r="AM27"/>
  <c r="AQ27"/>
  <c r="AU27"/>
  <c r="AY27"/>
  <c r="BC27"/>
  <c r="BG27"/>
  <c r="BK27"/>
  <c r="BO27"/>
  <c r="BS27"/>
  <c r="BW27"/>
  <c r="CA27"/>
  <c r="CE27"/>
  <c r="CI27"/>
  <c r="CM27"/>
  <c r="CS27"/>
  <c r="CW27"/>
  <c r="DA27"/>
  <c r="DE27"/>
  <c r="DI27"/>
  <c r="DM27"/>
  <c r="DQ27"/>
  <c r="DU27"/>
  <c r="DY27"/>
  <c r="EC27"/>
  <c r="EG27"/>
  <c r="EK27"/>
  <c r="EO27"/>
  <c r="ES27"/>
  <c r="EW27"/>
  <c r="FA27"/>
  <c r="FE27"/>
  <c r="FI27"/>
  <c r="FM27"/>
  <c r="FQ27"/>
  <c r="FU27"/>
  <c r="FY27"/>
  <c r="GC27"/>
  <c r="GG27"/>
  <c r="GK27"/>
  <c r="GO27"/>
  <c r="GS27"/>
  <c r="GW27"/>
  <c r="HA27"/>
  <c r="AL27"/>
  <c r="AP27"/>
  <c r="AT27"/>
  <c r="AX27"/>
  <c r="BB27"/>
  <c r="BF27"/>
  <c r="BJ27"/>
  <c r="BN27"/>
  <c r="BR27"/>
  <c r="BV27"/>
  <c r="BZ27"/>
  <c r="CD27"/>
  <c r="CH27"/>
  <c r="CL27"/>
  <c r="CR27"/>
  <c r="CV27"/>
  <c r="CZ27"/>
  <c r="DD27"/>
  <c r="DH27"/>
  <c r="DL27"/>
  <c r="DP27"/>
  <c r="DT27"/>
  <c r="DX27"/>
  <c r="EB27"/>
  <c r="EF27"/>
  <c r="EJ27"/>
  <c r="EN27"/>
  <c r="ER27"/>
  <c r="EV27"/>
  <c r="EZ27"/>
  <c r="FD27"/>
  <c r="FH27"/>
  <c r="FL27"/>
  <c r="FP27"/>
  <c r="FT27"/>
  <c r="FX27"/>
  <c r="GB27"/>
  <c r="GF27"/>
  <c r="GJ27"/>
  <c r="GN27"/>
  <c r="GR27"/>
  <c r="GV27"/>
  <c r="GZ27"/>
  <c r="AN27"/>
  <c r="AV27"/>
  <c r="BD27"/>
  <c r="BL27"/>
  <c r="BT27"/>
  <c r="CB27"/>
  <c r="CJ27"/>
  <c r="CT27"/>
  <c r="DB27"/>
  <c r="DJ27"/>
  <c r="DR27"/>
  <c r="DZ27"/>
  <c r="EH27"/>
  <c r="EP27"/>
  <c r="EX27"/>
  <c r="FF27"/>
  <c r="FN27"/>
  <c r="FV27"/>
  <c r="GD27"/>
  <c r="GL27"/>
  <c r="GT27"/>
  <c r="HB27"/>
  <c r="AK27"/>
  <c r="AS27"/>
  <c r="BA27"/>
  <c r="BI27"/>
  <c r="BQ27"/>
  <c r="BY27"/>
  <c r="CG27"/>
  <c r="CQ27"/>
  <c r="CY27"/>
  <c r="DG27"/>
  <c r="DO27"/>
  <c r="DW27"/>
  <c r="EE27"/>
  <c r="EM27"/>
  <c r="EU27"/>
  <c r="FC27"/>
  <c r="FK27"/>
  <c r="FS27"/>
  <c r="GA27"/>
  <c r="GI27"/>
  <c r="GQ27"/>
  <c r="GY27"/>
  <c r="AJ27"/>
  <c r="AR27"/>
  <c r="AZ27"/>
  <c r="BH27"/>
  <c r="BP27"/>
  <c r="BX27"/>
  <c r="CF27"/>
  <c r="CP27"/>
  <c r="CX27"/>
  <c r="DF27"/>
  <c r="DN27"/>
  <c r="DV27"/>
  <c r="ED27"/>
  <c r="EL27"/>
  <c r="ET27"/>
  <c r="FB27"/>
  <c r="FJ27"/>
  <c r="FR27"/>
  <c r="FZ27"/>
  <c r="GH27"/>
  <c r="GP27"/>
  <c r="GX27"/>
  <c r="BM27"/>
  <c r="CU27"/>
  <c r="EA27"/>
  <c r="FG27"/>
  <c r="GM27"/>
  <c r="BE27"/>
  <c r="CK27"/>
  <c r="DS27"/>
  <c r="EY27"/>
  <c r="GE27"/>
  <c r="AW27"/>
  <c r="CC27"/>
  <c r="DK27"/>
  <c r="EQ27"/>
  <c r="FW27"/>
  <c r="HC27"/>
  <c r="BU27"/>
  <c r="GU27"/>
  <c r="AO27"/>
  <c r="FO27"/>
  <c r="EI27"/>
  <c r="DC27"/>
  <c r="CO418"/>
  <c r="CN418"/>
  <c r="AM418"/>
  <c r="AQ418"/>
  <c r="AU418"/>
  <c r="AY418"/>
  <c r="BC418"/>
  <c r="BG418"/>
  <c r="BK418"/>
  <c r="BO418"/>
  <c r="BS418"/>
  <c r="BW418"/>
  <c r="CA418"/>
  <c r="CE418"/>
  <c r="CI418"/>
  <c r="CM418"/>
  <c r="CS418"/>
  <c r="CW418"/>
  <c r="DA418"/>
  <c r="DE418"/>
  <c r="DI418"/>
  <c r="DM418"/>
  <c r="DQ418"/>
  <c r="DU418"/>
  <c r="DY418"/>
  <c r="EC418"/>
  <c r="EG418"/>
  <c r="EK418"/>
  <c r="EO418"/>
  <c r="ES418"/>
  <c r="EW418"/>
  <c r="FA418"/>
  <c r="FE418"/>
  <c r="FI418"/>
  <c r="FM418"/>
  <c r="FQ418"/>
  <c r="FU418"/>
  <c r="FY418"/>
  <c r="GC418"/>
  <c r="GG418"/>
  <c r="GK418"/>
  <c r="GO418"/>
  <c r="GS418"/>
  <c r="GW418"/>
  <c r="HA418"/>
  <c r="AL418"/>
  <c r="AP418"/>
  <c r="AT418"/>
  <c r="AX418"/>
  <c r="BB418"/>
  <c r="BF418"/>
  <c r="BJ418"/>
  <c r="BN418"/>
  <c r="BR418"/>
  <c r="BV418"/>
  <c r="BZ418"/>
  <c r="CD418"/>
  <c r="CH418"/>
  <c r="CL418"/>
  <c r="CR418"/>
  <c r="CV418"/>
  <c r="CZ418"/>
  <c r="DD418"/>
  <c r="DH418"/>
  <c r="DL418"/>
  <c r="DP418"/>
  <c r="DT418"/>
  <c r="DX418"/>
  <c r="EB418"/>
  <c r="EF418"/>
  <c r="EJ418"/>
  <c r="EN418"/>
  <c r="ER418"/>
  <c r="EV418"/>
  <c r="EZ418"/>
  <c r="FD418"/>
  <c r="FH418"/>
  <c r="FL418"/>
  <c r="FP418"/>
  <c r="FT418"/>
  <c r="FX418"/>
  <c r="GB418"/>
  <c r="GF418"/>
  <c r="GJ418"/>
  <c r="GN418"/>
  <c r="GR418"/>
  <c r="GV418"/>
  <c r="GZ418"/>
  <c r="AN418"/>
  <c r="AV418"/>
  <c r="BD418"/>
  <c r="BL418"/>
  <c r="BT418"/>
  <c r="CB418"/>
  <c r="CJ418"/>
  <c r="CT418"/>
  <c r="DB418"/>
  <c r="DJ418"/>
  <c r="DR418"/>
  <c r="DZ418"/>
  <c r="EH418"/>
  <c r="EP418"/>
  <c r="EX418"/>
  <c r="FF418"/>
  <c r="FN418"/>
  <c r="FV418"/>
  <c r="GD418"/>
  <c r="GL418"/>
  <c r="GT418"/>
  <c r="HB418"/>
  <c r="AK418"/>
  <c r="AS418"/>
  <c r="BA418"/>
  <c r="BI418"/>
  <c r="BQ418"/>
  <c r="BY418"/>
  <c r="CG418"/>
  <c r="CQ418"/>
  <c r="CY418"/>
  <c r="DG418"/>
  <c r="DO418"/>
  <c r="DW418"/>
  <c r="EE418"/>
  <c r="EM418"/>
  <c r="EU418"/>
  <c r="FC418"/>
  <c r="FK418"/>
  <c r="FS418"/>
  <c r="GA418"/>
  <c r="GI418"/>
  <c r="GQ418"/>
  <c r="GY418"/>
  <c r="AO418"/>
  <c r="AW418"/>
  <c r="BE418"/>
  <c r="BM418"/>
  <c r="BU418"/>
  <c r="CC418"/>
  <c r="CK418"/>
  <c r="CU418"/>
  <c r="DC418"/>
  <c r="DK418"/>
  <c r="DS418"/>
  <c r="EA418"/>
  <c r="EI418"/>
  <c r="EQ418"/>
  <c r="EY418"/>
  <c r="FG418"/>
  <c r="FO418"/>
  <c r="FW418"/>
  <c r="GE418"/>
  <c r="GM418"/>
  <c r="GU418"/>
  <c r="HC418"/>
  <c r="BH418"/>
  <c r="CP418"/>
  <c r="DV418"/>
  <c r="FB418"/>
  <c r="GH418"/>
  <c r="AZ418"/>
  <c r="CF418"/>
  <c r="DN418"/>
  <c r="ET418"/>
  <c r="FZ418"/>
  <c r="AR418"/>
  <c r="BX418"/>
  <c r="DF418"/>
  <c r="EL418"/>
  <c r="FR418"/>
  <c r="GX418"/>
  <c r="AJ418"/>
  <c r="BP418"/>
  <c r="CX418"/>
  <c r="ED418"/>
  <c r="FJ418"/>
  <c r="GP418"/>
  <c r="CO375"/>
  <c r="CN375"/>
  <c r="AM375"/>
  <c r="AQ375"/>
  <c r="AU375"/>
  <c r="AY375"/>
  <c r="BC375"/>
  <c r="BG375"/>
  <c r="BK375"/>
  <c r="BO375"/>
  <c r="BS375"/>
  <c r="BW375"/>
  <c r="CA375"/>
  <c r="CE375"/>
  <c r="CI375"/>
  <c r="CM375"/>
  <c r="CS375"/>
  <c r="CW375"/>
  <c r="DA375"/>
  <c r="DE375"/>
  <c r="DI375"/>
  <c r="DM375"/>
  <c r="DQ375"/>
  <c r="DU375"/>
  <c r="DY375"/>
  <c r="EC375"/>
  <c r="EG375"/>
  <c r="EK375"/>
  <c r="EO375"/>
  <c r="ES375"/>
  <c r="EW375"/>
  <c r="FA375"/>
  <c r="FE375"/>
  <c r="FI375"/>
  <c r="FM375"/>
  <c r="FQ375"/>
  <c r="FU375"/>
  <c r="FY375"/>
  <c r="GC375"/>
  <c r="GG375"/>
  <c r="GK375"/>
  <c r="GO375"/>
  <c r="GS375"/>
  <c r="GW375"/>
  <c r="HA375"/>
  <c r="AL375"/>
  <c r="AP375"/>
  <c r="AT375"/>
  <c r="AX375"/>
  <c r="BB375"/>
  <c r="BF375"/>
  <c r="BJ375"/>
  <c r="BN375"/>
  <c r="BR375"/>
  <c r="BV375"/>
  <c r="BZ375"/>
  <c r="CD375"/>
  <c r="CH375"/>
  <c r="CL375"/>
  <c r="CR375"/>
  <c r="CV375"/>
  <c r="CZ375"/>
  <c r="DD375"/>
  <c r="DH375"/>
  <c r="DL375"/>
  <c r="DP375"/>
  <c r="DT375"/>
  <c r="DX375"/>
  <c r="EB375"/>
  <c r="EF375"/>
  <c r="EJ375"/>
  <c r="EN375"/>
  <c r="ER375"/>
  <c r="EV375"/>
  <c r="EZ375"/>
  <c r="FD375"/>
  <c r="FH375"/>
  <c r="FL375"/>
  <c r="FP375"/>
  <c r="FT375"/>
  <c r="FX375"/>
  <c r="GB375"/>
  <c r="GF375"/>
  <c r="GJ375"/>
  <c r="GN375"/>
  <c r="GR375"/>
  <c r="GV375"/>
  <c r="GZ375"/>
  <c r="AN375"/>
  <c r="AV375"/>
  <c r="BD375"/>
  <c r="BL375"/>
  <c r="BT375"/>
  <c r="CB375"/>
  <c r="CJ375"/>
  <c r="CT375"/>
  <c r="DB375"/>
  <c r="DJ375"/>
  <c r="DR375"/>
  <c r="DZ375"/>
  <c r="EH375"/>
  <c r="EP375"/>
  <c r="EX375"/>
  <c r="FF375"/>
  <c r="FN375"/>
  <c r="FV375"/>
  <c r="GD375"/>
  <c r="GL375"/>
  <c r="GT375"/>
  <c r="HB375"/>
  <c r="AK375"/>
  <c r="AS375"/>
  <c r="BA375"/>
  <c r="BI375"/>
  <c r="BQ375"/>
  <c r="BY375"/>
  <c r="CG375"/>
  <c r="CQ375"/>
  <c r="CY375"/>
  <c r="DG375"/>
  <c r="DO375"/>
  <c r="DW375"/>
  <c r="EE375"/>
  <c r="EM375"/>
  <c r="EU375"/>
  <c r="FC375"/>
  <c r="FK375"/>
  <c r="FS375"/>
  <c r="GA375"/>
  <c r="GI375"/>
  <c r="GQ375"/>
  <c r="GY375"/>
  <c r="AJ375"/>
  <c r="AR375"/>
  <c r="AZ375"/>
  <c r="BH375"/>
  <c r="BP375"/>
  <c r="BX375"/>
  <c r="CF375"/>
  <c r="CP375"/>
  <c r="CX375"/>
  <c r="DF375"/>
  <c r="DN375"/>
  <c r="DV375"/>
  <c r="ED375"/>
  <c r="EL375"/>
  <c r="ET375"/>
  <c r="FB375"/>
  <c r="FJ375"/>
  <c r="FR375"/>
  <c r="FZ375"/>
  <c r="GH375"/>
  <c r="GP375"/>
  <c r="GX375"/>
  <c r="AO375"/>
  <c r="AW375"/>
  <c r="BE375"/>
  <c r="BM375"/>
  <c r="BU375"/>
  <c r="CC375"/>
  <c r="CK375"/>
  <c r="CU375"/>
  <c r="DC375"/>
  <c r="DK375"/>
  <c r="DS375"/>
  <c r="EA375"/>
  <c r="EI375"/>
  <c r="EQ375"/>
  <c r="EY375"/>
  <c r="FG375"/>
  <c r="FO375"/>
  <c r="FW375"/>
  <c r="GE375"/>
  <c r="GM375"/>
  <c r="GU375"/>
  <c r="HC375"/>
  <c r="CO329"/>
  <c r="CN329"/>
  <c r="AM329"/>
  <c r="AQ329"/>
  <c r="AU329"/>
  <c r="AY329"/>
  <c r="BC329"/>
  <c r="BG329"/>
  <c r="BK329"/>
  <c r="BO329"/>
  <c r="BS329"/>
  <c r="BW329"/>
  <c r="CA329"/>
  <c r="CE329"/>
  <c r="CI329"/>
  <c r="CM329"/>
  <c r="CS329"/>
  <c r="CW329"/>
  <c r="DA329"/>
  <c r="DE329"/>
  <c r="DI329"/>
  <c r="DM329"/>
  <c r="DQ329"/>
  <c r="DU329"/>
  <c r="DY329"/>
  <c r="EC329"/>
  <c r="EG329"/>
  <c r="EK329"/>
  <c r="EO329"/>
  <c r="ES329"/>
  <c r="EW329"/>
  <c r="FA329"/>
  <c r="FE329"/>
  <c r="FI329"/>
  <c r="FM329"/>
  <c r="FQ329"/>
  <c r="FU329"/>
  <c r="FY329"/>
  <c r="GC329"/>
  <c r="GG329"/>
  <c r="GK329"/>
  <c r="GO329"/>
  <c r="GS329"/>
  <c r="GW329"/>
  <c r="HA329"/>
  <c r="AL329"/>
  <c r="AP329"/>
  <c r="AT329"/>
  <c r="AX329"/>
  <c r="BB329"/>
  <c r="BF329"/>
  <c r="BJ329"/>
  <c r="BN329"/>
  <c r="BR329"/>
  <c r="BV329"/>
  <c r="BZ329"/>
  <c r="CD329"/>
  <c r="CH329"/>
  <c r="CL329"/>
  <c r="CR329"/>
  <c r="CV329"/>
  <c r="CZ329"/>
  <c r="DD329"/>
  <c r="DH329"/>
  <c r="DL329"/>
  <c r="DP329"/>
  <c r="DT329"/>
  <c r="DX329"/>
  <c r="EB329"/>
  <c r="EF329"/>
  <c r="EJ329"/>
  <c r="EN329"/>
  <c r="ER329"/>
  <c r="EV329"/>
  <c r="EZ329"/>
  <c r="FD329"/>
  <c r="FH329"/>
  <c r="FL329"/>
  <c r="FP329"/>
  <c r="FT329"/>
  <c r="FX329"/>
  <c r="GB329"/>
  <c r="GF329"/>
  <c r="GJ329"/>
  <c r="GN329"/>
  <c r="GR329"/>
  <c r="GV329"/>
  <c r="GZ329"/>
  <c r="AN329"/>
  <c r="AV329"/>
  <c r="BD329"/>
  <c r="BL329"/>
  <c r="BT329"/>
  <c r="CB329"/>
  <c r="CJ329"/>
  <c r="CT329"/>
  <c r="DB329"/>
  <c r="DJ329"/>
  <c r="DR329"/>
  <c r="DZ329"/>
  <c r="EH329"/>
  <c r="EP329"/>
  <c r="EX329"/>
  <c r="FF329"/>
  <c r="FN329"/>
  <c r="FV329"/>
  <c r="GD329"/>
  <c r="GL329"/>
  <c r="GT329"/>
  <c r="HB329"/>
  <c r="AK329"/>
  <c r="AS329"/>
  <c r="BA329"/>
  <c r="BI329"/>
  <c r="BQ329"/>
  <c r="BY329"/>
  <c r="CG329"/>
  <c r="CQ329"/>
  <c r="CY329"/>
  <c r="DG329"/>
  <c r="DO329"/>
  <c r="DW329"/>
  <c r="EE329"/>
  <c r="EM329"/>
  <c r="EU329"/>
  <c r="FC329"/>
  <c r="FK329"/>
  <c r="FS329"/>
  <c r="GA329"/>
  <c r="GI329"/>
  <c r="GQ329"/>
  <c r="GY329"/>
  <c r="AJ329"/>
  <c r="AR329"/>
  <c r="AZ329"/>
  <c r="BH329"/>
  <c r="BP329"/>
  <c r="BX329"/>
  <c r="CF329"/>
  <c r="CP329"/>
  <c r="CX329"/>
  <c r="DF329"/>
  <c r="DN329"/>
  <c r="DV329"/>
  <c r="ED329"/>
  <c r="EL329"/>
  <c r="ET329"/>
  <c r="FB329"/>
  <c r="FJ329"/>
  <c r="FR329"/>
  <c r="FZ329"/>
  <c r="GH329"/>
  <c r="GP329"/>
  <c r="GX329"/>
  <c r="BM329"/>
  <c r="CU329"/>
  <c r="EA329"/>
  <c r="FG329"/>
  <c r="GM329"/>
  <c r="BE329"/>
  <c r="CK329"/>
  <c r="DS329"/>
  <c r="EY329"/>
  <c r="GE329"/>
  <c r="AW329"/>
  <c r="CC329"/>
  <c r="DK329"/>
  <c r="EQ329"/>
  <c r="FW329"/>
  <c r="HC329"/>
  <c r="AO329"/>
  <c r="BU329"/>
  <c r="DC329"/>
  <c r="EI329"/>
  <c r="FO329"/>
  <c r="GU329"/>
  <c r="CO277"/>
  <c r="CN277"/>
  <c r="AJ277"/>
  <c r="AN277"/>
  <c r="AR277"/>
  <c r="AV277"/>
  <c r="AZ277"/>
  <c r="BD277"/>
  <c r="BH277"/>
  <c r="BL277"/>
  <c r="BP277"/>
  <c r="BT277"/>
  <c r="BX277"/>
  <c r="CB277"/>
  <c r="CF277"/>
  <c r="CJ277"/>
  <c r="CP277"/>
  <c r="CT277"/>
  <c r="CX277"/>
  <c r="DB277"/>
  <c r="DF277"/>
  <c r="DJ277"/>
  <c r="DN277"/>
  <c r="DR277"/>
  <c r="DV277"/>
  <c r="DZ277"/>
  <c r="ED277"/>
  <c r="EH277"/>
  <c r="EL277"/>
  <c r="EP277"/>
  <c r="ET277"/>
  <c r="EX277"/>
  <c r="FB277"/>
  <c r="FF277"/>
  <c r="FJ277"/>
  <c r="FN277"/>
  <c r="FR277"/>
  <c r="FV277"/>
  <c r="FZ277"/>
  <c r="GD277"/>
  <c r="GH277"/>
  <c r="GL277"/>
  <c r="GP277"/>
  <c r="GT277"/>
  <c r="GX277"/>
  <c r="HB277"/>
  <c r="AL277"/>
  <c r="AQ277"/>
  <c r="AW277"/>
  <c r="BB277"/>
  <c r="BG277"/>
  <c r="BM277"/>
  <c r="BR277"/>
  <c r="BW277"/>
  <c r="CC277"/>
  <c r="CH277"/>
  <c r="CM277"/>
  <c r="CU277"/>
  <c r="CZ277"/>
  <c r="DE277"/>
  <c r="DK277"/>
  <c r="DP277"/>
  <c r="DU277"/>
  <c r="EA277"/>
  <c r="EF277"/>
  <c r="EK277"/>
  <c r="EQ277"/>
  <c r="EV277"/>
  <c r="FA277"/>
  <c r="FG277"/>
  <c r="FL277"/>
  <c r="FQ277"/>
  <c r="FW277"/>
  <c r="GB277"/>
  <c r="GG277"/>
  <c r="GM277"/>
  <c r="GR277"/>
  <c r="GW277"/>
  <c r="HC277"/>
  <c r="AK277"/>
  <c r="AP277"/>
  <c r="AU277"/>
  <c r="BA277"/>
  <c r="BF277"/>
  <c r="BK277"/>
  <c r="BQ277"/>
  <c r="BV277"/>
  <c r="CA277"/>
  <c r="CG277"/>
  <c r="CL277"/>
  <c r="CS277"/>
  <c r="CY277"/>
  <c r="DD277"/>
  <c r="DI277"/>
  <c r="DO277"/>
  <c r="DT277"/>
  <c r="DY277"/>
  <c r="EE277"/>
  <c r="EJ277"/>
  <c r="EO277"/>
  <c r="EU277"/>
  <c r="EZ277"/>
  <c r="FE277"/>
  <c r="FK277"/>
  <c r="FP277"/>
  <c r="FU277"/>
  <c r="GA277"/>
  <c r="GF277"/>
  <c r="GK277"/>
  <c r="GQ277"/>
  <c r="GV277"/>
  <c r="HA277"/>
  <c r="AO277"/>
  <c r="AY277"/>
  <c r="BJ277"/>
  <c r="BU277"/>
  <c r="CE277"/>
  <c r="CR277"/>
  <c r="DC277"/>
  <c r="DM277"/>
  <c r="DX277"/>
  <c r="EI277"/>
  <c r="ES277"/>
  <c r="FD277"/>
  <c r="FO277"/>
  <c r="FY277"/>
  <c r="GJ277"/>
  <c r="GU277"/>
  <c r="AM277"/>
  <c r="AX277"/>
  <c r="BI277"/>
  <c r="BS277"/>
  <c r="CD277"/>
  <c r="CQ277"/>
  <c r="DA277"/>
  <c r="DL277"/>
  <c r="DW277"/>
  <c r="EG277"/>
  <c r="ER277"/>
  <c r="FC277"/>
  <c r="FM277"/>
  <c r="FX277"/>
  <c r="GI277"/>
  <c r="GS277"/>
  <c r="AT277"/>
  <c r="BE277"/>
  <c r="BO277"/>
  <c r="BZ277"/>
  <c r="CK277"/>
  <c r="CW277"/>
  <c r="DH277"/>
  <c r="DS277"/>
  <c r="EC277"/>
  <c r="EN277"/>
  <c r="EY277"/>
  <c r="FI277"/>
  <c r="FT277"/>
  <c r="GE277"/>
  <c r="GO277"/>
  <c r="GZ277"/>
  <c r="AS277"/>
  <c r="BC277"/>
  <c r="BN277"/>
  <c r="BY277"/>
  <c r="CI277"/>
  <c r="CV277"/>
  <c r="DG277"/>
  <c r="DQ277"/>
  <c r="EB277"/>
  <c r="EM277"/>
  <c r="EW277"/>
  <c r="FH277"/>
  <c r="FS277"/>
  <c r="GC277"/>
  <c r="GN277"/>
  <c r="GY277"/>
  <c r="CO234"/>
  <c r="CN234"/>
  <c r="AJ234"/>
  <c r="AN234"/>
  <c r="AR234"/>
  <c r="AV234"/>
  <c r="AZ234"/>
  <c r="BD234"/>
  <c r="BH234"/>
  <c r="BL234"/>
  <c r="BP234"/>
  <c r="BT234"/>
  <c r="BX234"/>
  <c r="CB234"/>
  <c r="CF234"/>
  <c r="CJ234"/>
  <c r="CP234"/>
  <c r="CT234"/>
  <c r="CX234"/>
  <c r="DB234"/>
  <c r="DF234"/>
  <c r="DJ234"/>
  <c r="DN234"/>
  <c r="DR234"/>
  <c r="DV234"/>
  <c r="DZ234"/>
  <c r="ED234"/>
  <c r="EH234"/>
  <c r="EL234"/>
  <c r="EP234"/>
  <c r="ET234"/>
  <c r="EX234"/>
  <c r="FB234"/>
  <c r="FF234"/>
  <c r="FJ234"/>
  <c r="FN234"/>
  <c r="FR234"/>
  <c r="FV234"/>
  <c r="FZ234"/>
  <c r="GD234"/>
  <c r="GH234"/>
  <c r="GL234"/>
  <c r="GP234"/>
  <c r="GT234"/>
  <c r="GX234"/>
  <c r="HB234"/>
  <c r="AM234"/>
  <c r="AQ234"/>
  <c r="AU234"/>
  <c r="AY234"/>
  <c r="BC234"/>
  <c r="BG234"/>
  <c r="BK234"/>
  <c r="BO234"/>
  <c r="BS234"/>
  <c r="BW234"/>
  <c r="CA234"/>
  <c r="CE234"/>
  <c r="CI234"/>
  <c r="CM234"/>
  <c r="CS234"/>
  <c r="CW234"/>
  <c r="DA234"/>
  <c r="DE234"/>
  <c r="DI234"/>
  <c r="DM234"/>
  <c r="DQ234"/>
  <c r="DU234"/>
  <c r="DY234"/>
  <c r="EC234"/>
  <c r="EG234"/>
  <c r="EK234"/>
  <c r="EO234"/>
  <c r="ES234"/>
  <c r="EW234"/>
  <c r="FA234"/>
  <c r="FE234"/>
  <c r="FI234"/>
  <c r="FM234"/>
  <c r="FQ234"/>
  <c r="FU234"/>
  <c r="FY234"/>
  <c r="GC234"/>
  <c r="GG234"/>
  <c r="GK234"/>
  <c r="GO234"/>
  <c r="GS234"/>
  <c r="GW234"/>
  <c r="HA234"/>
  <c r="AK234"/>
  <c r="AS234"/>
  <c r="BA234"/>
  <c r="BI234"/>
  <c r="BQ234"/>
  <c r="BY234"/>
  <c r="CG234"/>
  <c r="CQ234"/>
  <c r="CY234"/>
  <c r="DG234"/>
  <c r="DO234"/>
  <c r="DW234"/>
  <c r="EE234"/>
  <c r="EM234"/>
  <c r="EU234"/>
  <c r="FC234"/>
  <c r="FK234"/>
  <c r="FS234"/>
  <c r="GA234"/>
  <c r="GI234"/>
  <c r="GQ234"/>
  <c r="GY234"/>
  <c r="AP234"/>
  <c r="AX234"/>
  <c r="BF234"/>
  <c r="BN234"/>
  <c r="BV234"/>
  <c r="CD234"/>
  <c r="CL234"/>
  <c r="CV234"/>
  <c r="DD234"/>
  <c r="DL234"/>
  <c r="DT234"/>
  <c r="EB234"/>
  <c r="EJ234"/>
  <c r="ER234"/>
  <c r="EZ234"/>
  <c r="FH234"/>
  <c r="FP234"/>
  <c r="FX234"/>
  <c r="GF234"/>
  <c r="GN234"/>
  <c r="GV234"/>
  <c r="AO234"/>
  <c r="AW234"/>
  <c r="BE234"/>
  <c r="BM234"/>
  <c r="BU234"/>
  <c r="CC234"/>
  <c r="CK234"/>
  <c r="CU234"/>
  <c r="DC234"/>
  <c r="DK234"/>
  <c r="DS234"/>
  <c r="EA234"/>
  <c r="EI234"/>
  <c r="EQ234"/>
  <c r="EY234"/>
  <c r="FG234"/>
  <c r="FO234"/>
  <c r="FW234"/>
  <c r="GE234"/>
  <c r="GM234"/>
  <c r="GU234"/>
  <c r="HC234"/>
  <c r="AL234"/>
  <c r="BR234"/>
  <c r="CZ234"/>
  <c r="EF234"/>
  <c r="FL234"/>
  <c r="GR234"/>
  <c r="BJ234"/>
  <c r="CR234"/>
  <c r="DX234"/>
  <c r="FD234"/>
  <c r="GJ234"/>
  <c r="BB234"/>
  <c r="CH234"/>
  <c r="DP234"/>
  <c r="EV234"/>
  <c r="GB234"/>
  <c r="DH234"/>
  <c r="BZ234"/>
  <c r="GZ234"/>
  <c r="AT234"/>
  <c r="FT234"/>
  <c r="EN234"/>
  <c r="CO728"/>
  <c r="CN728"/>
  <c r="AJ728"/>
  <c r="AN728"/>
  <c r="AR728"/>
  <c r="AV728"/>
  <c r="AZ728"/>
  <c r="BD728"/>
  <c r="BH728"/>
  <c r="BL728"/>
  <c r="BP728"/>
  <c r="BT728"/>
  <c r="BX728"/>
  <c r="CB728"/>
  <c r="CF728"/>
  <c r="CJ728"/>
  <c r="CP728"/>
  <c r="CT728"/>
  <c r="CX728"/>
  <c r="DB728"/>
  <c r="DF728"/>
  <c r="DJ728"/>
  <c r="DN728"/>
  <c r="DR728"/>
  <c r="DV728"/>
  <c r="DZ728"/>
  <c r="ED728"/>
  <c r="EH728"/>
  <c r="EL728"/>
  <c r="EP728"/>
  <c r="ET728"/>
  <c r="EX728"/>
  <c r="FB728"/>
  <c r="FF728"/>
  <c r="FJ728"/>
  <c r="FN728"/>
  <c r="FR728"/>
  <c r="FV728"/>
  <c r="FZ728"/>
  <c r="GD728"/>
  <c r="GH728"/>
  <c r="GL728"/>
  <c r="GP728"/>
  <c r="GT728"/>
  <c r="GX728"/>
  <c r="HB728"/>
  <c r="AL728"/>
  <c r="AQ728"/>
  <c r="AW728"/>
  <c r="BB728"/>
  <c r="BG728"/>
  <c r="BM728"/>
  <c r="BR728"/>
  <c r="BW728"/>
  <c r="CC728"/>
  <c r="CH728"/>
  <c r="CM728"/>
  <c r="CU728"/>
  <c r="CZ728"/>
  <c r="DE728"/>
  <c r="DK728"/>
  <c r="DP728"/>
  <c r="DU728"/>
  <c r="EA728"/>
  <c r="EF728"/>
  <c r="EK728"/>
  <c r="EQ728"/>
  <c r="EV728"/>
  <c r="FA728"/>
  <c r="FG728"/>
  <c r="FL728"/>
  <c r="FQ728"/>
  <c r="FW728"/>
  <c r="GB728"/>
  <c r="GG728"/>
  <c r="GM728"/>
  <c r="GR728"/>
  <c r="GW728"/>
  <c r="HC728"/>
  <c r="AK728"/>
  <c r="AP728"/>
  <c r="AU728"/>
  <c r="BA728"/>
  <c r="BF728"/>
  <c r="BK728"/>
  <c r="BQ728"/>
  <c r="BV728"/>
  <c r="CA728"/>
  <c r="CG728"/>
  <c r="CL728"/>
  <c r="CS728"/>
  <c r="CY728"/>
  <c r="DD728"/>
  <c r="DI728"/>
  <c r="DO728"/>
  <c r="DT728"/>
  <c r="DY728"/>
  <c r="EE728"/>
  <c r="EJ728"/>
  <c r="EO728"/>
  <c r="EU728"/>
  <c r="EZ728"/>
  <c r="FE728"/>
  <c r="FK728"/>
  <c r="FP728"/>
  <c r="FU728"/>
  <c r="GA728"/>
  <c r="GF728"/>
  <c r="GK728"/>
  <c r="GQ728"/>
  <c r="GV728"/>
  <c r="HA728"/>
  <c r="AO728"/>
  <c r="AT728"/>
  <c r="AY728"/>
  <c r="BE728"/>
  <c r="BJ728"/>
  <c r="BO728"/>
  <c r="BU728"/>
  <c r="BZ728"/>
  <c r="CE728"/>
  <c r="CK728"/>
  <c r="CR728"/>
  <c r="CW728"/>
  <c r="DC728"/>
  <c r="DH728"/>
  <c r="DM728"/>
  <c r="DS728"/>
  <c r="DX728"/>
  <c r="EC728"/>
  <c r="EI728"/>
  <c r="EN728"/>
  <c r="ES728"/>
  <c r="EY728"/>
  <c r="FD728"/>
  <c r="FI728"/>
  <c r="FO728"/>
  <c r="FT728"/>
  <c r="FY728"/>
  <c r="GE728"/>
  <c r="GJ728"/>
  <c r="GO728"/>
  <c r="GU728"/>
  <c r="GZ728"/>
  <c r="AM728"/>
  <c r="BI728"/>
  <c r="CD728"/>
  <c r="DA728"/>
  <c r="DW728"/>
  <c r="ER728"/>
  <c r="FM728"/>
  <c r="GI728"/>
  <c r="BC728"/>
  <c r="BY728"/>
  <c r="CV728"/>
  <c r="DQ728"/>
  <c r="EM728"/>
  <c r="FH728"/>
  <c r="GC728"/>
  <c r="GY728"/>
  <c r="AX728"/>
  <c r="BS728"/>
  <c r="CQ728"/>
  <c r="DL728"/>
  <c r="EG728"/>
  <c r="FC728"/>
  <c r="FX728"/>
  <c r="GS728"/>
  <c r="CI728"/>
  <c r="FS728"/>
  <c r="BN728"/>
  <c r="EW728"/>
  <c r="AS728"/>
  <c r="EB728"/>
  <c r="GN728"/>
  <c r="DG728"/>
  <c r="CO678"/>
  <c r="CN678"/>
  <c r="AK678"/>
  <c r="AO678"/>
  <c r="AS678"/>
  <c r="AW678"/>
  <c r="BA678"/>
  <c r="BE678"/>
  <c r="BI678"/>
  <c r="BM678"/>
  <c r="BQ678"/>
  <c r="BU678"/>
  <c r="BY678"/>
  <c r="CC678"/>
  <c r="CG678"/>
  <c r="CK678"/>
  <c r="CQ678"/>
  <c r="CU678"/>
  <c r="CY678"/>
  <c r="DC678"/>
  <c r="DG678"/>
  <c r="DK678"/>
  <c r="DO678"/>
  <c r="DS678"/>
  <c r="DW678"/>
  <c r="EA678"/>
  <c r="EE678"/>
  <c r="EI678"/>
  <c r="EM678"/>
  <c r="EQ678"/>
  <c r="EU678"/>
  <c r="EY678"/>
  <c r="FC678"/>
  <c r="FG678"/>
  <c r="FK678"/>
  <c r="FO678"/>
  <c r="FS678"/>
  <c r="FW678"/>
  <c r="GA678"/>
  <c r="GE678"/>
  <c r="GI678"/>
  <c r="GM678"/>
  <c r="GQ678"/>
  <c r="GU678"/>
  <c r="GY678"/>
  <c r="HC678"/>
  <c r="AJ678"/>
  <c r="AN678"/>
  <c r="AR678"/>
  <c r="AV678"/>
  <c r="AZ678"/>
  <c r="BD678"/>
  <c r="BH678"/>
  <c r="BL678"/>
  <c r="BP678"/>
  <c r="BT678"/>
  <c r="BX678"/>
  <c r="CB678"/>
  <c r="CF678"/>
  <c r="CJ678"/>
  <c r="CP678"/>
  <c r="CT678"/>
  <c r="CX678"/>
  <c r="DB678"/>
  <c r="DF678"/>
  <c r="DJ678"/>
  <c r="DN678"/>
  <c r="DR678"/>
  <c r="DV678"/>
  <c r="DZ678"/>
  <c r="ED678"/>
  <c r="EH678"/>
  <c r="EL678"/>
  <c r="EP678"/>
  <c r="ET678"/>
  <c r="EX678"/>
  <c r="FB678"/>
  <c r="FF678"/>
  <c r="FJ678"/>
  <c r="FN678"/>
  <c r="FR678"/>
  <c r="FV678"/>
  <c r="FZ678"/>
  <c r="GD678"/>
  <c r="GH678"/>
  <c r="GL678"/>
  <c r="GP678"/>
  <c r="GT678"/>
  <c r="GX678"/>
  <c r="HB678"/>
  <c r="AL678"/>
  <c r="AT678"/>
  <c r="BB678"/>
  <c r="BJ678"/>
  <c r="BR678"/>
  <c r="BZ678"/>
  <c r="CH678"/>
  <c r="CR678"/>
  <c r="CZ678"/>
  <c r="DH678"/>
  <c r="DP678"/>
  <c r="DX678"/>
  <c r="EF678"/>
  <c r="EN678"/>
  <c r="EV678"/>
  <c r="FD678"/>
  <c r="FL678"/>
  <c r="FT678"/>
  <c r="GB678"/>
  <c r="GJ678"/>
  <c r="GR678"/>
  <c r="GZ678"/>
  <c r="AQ678"/>
  <c r="AY678"/>
  <c r="BG678"/>
  <c r="BO678"/>
  <c r="BW678"/>
  <c r="CE678"/>
  <c r="CM678"/>
  <c r="CW678"/>
  <c r="DE678"/>
  <c r="DM678"/>
  <c r="DU678"/>
  <c r="EC678"/>
  <c r="EK678"/>
  <c r="ES678"/>
  <c r="FA678"/>
  <c r="FI678"/>
  <c r="FQ678"/>
  <c r="FY678"/>
  <c r="GG678"/>
  <c r="GO678"/>
  <c r="GW678"/>
  <c r="AM678"/>
  <c r="AU678"/>
  <c r="BC678"/>
  <c r="BK678"/>
  <c r="BS678"/>
  <c r="CA678"/>
  <c r="CI678"/>
  <c r="CS678"/>
  <c r="DA678"/>
  <c r="DI678"/>
  <c r="DQ678"/>
  <c r="DY678"/>
  <c r="EG678"/>
  <c r="EO678"/>
  <c r="EW678"/>
  <c r="FE678"/>
  <c r="FM678"/>
  <c r="FU678"/>
  <c r="GC678"/>
  <c r="GK678"/>
  <c r="GS678"/>
  <c r="HA678"/>
  <c r="AP678"/>
  <c r="BV678"/>
  <c r="DD678"/>
  <c r="EJ678"/>
  <c r="FP678"/>
  <c r="GV678"/>
  <c r="BN678"/>
  <c r="CV678"/>
  <c r="EB678"/>
  <c r="FH678"/>
  <c r="GN678"/>
  <c r="BF678"/>
  <c r="CL678"/>
  <c r="DT678"/>
  <c r="EZ678"/>
  <c r="GF678"/>
  <c r="AX678"/>
  <c r="FX678"/>
  <c r="ER678"/>
  <c r="DL678"/>
  <c r="CD678"/>
  <c r="CO651"/>
  <c r="CN651"/>
  <c r="AJ651"/>
  <c r="AN651"/>
  <c r="AR651"/>
  <c r="AV651"/>
  <c r="AZ651"/>
  <c r="BD651"/>
  <c r="BH651"/>
  <c r="BL651"/>
  <c r="BP651"/>
  <c r="BT651"/>
  <c r="BX651"/>
  <c r="CB651"/>
  <c r="CF651"/>
  <c r="CJ651"/>
  <c r="CP651"/>
  <c r="CT651"/>
  <c r="CX651"/>
  <c r="DB651"/>
  <c r="DF651"/>
  <c r="DJ651"/>
  <c r="DN651"/>
  <c r="DR651"/>
  <c r="DV651"/>
  <c r="DZ651"/>
  <c r="ED651"/>
  <c r="EH651"/>
  <c r="EL651"/>
  <c r="EP651"/>
  <c r="ET651"/>
  <c r="EX651"/>
  <c r="FB651"/>
  <c r="FF651"/>
  <c r="FJ651"/>
  <c r="FN651"/>
  <c r="FR651"/>
  <c r="FV651"/>
  <c r="FZ651"/>
  <c r="GD651"/>
  <c r="GH651"/>
  <c r="GL651"/>
  <c r="GP651"/>
  <c r="GT651"/>
  <c r="GX651"/>
  <c r="HB651"/>
  <c r="AK651"/>
  <c r="AP651"/>
  <c r="AU651"/>
  <c r="BA651"/>
  <c r="BF651"/>
  <c r="BK651"/>
  <c r="BQ651"/>
  <c r="BV651"/>
  <c r="CA651"/>
  <c r="CG651"/>
  <c r="CL651"/>
  <c r="CS651"/>
  <c r="CY651"/>
  <c r="DD651"/>
  <c r="DI651"/>
  <c r="DO651"/>
  <c r="DT651"/>
  <c r="DY651"/>
  <c r="EE651"/>
  <c r="EJ651"/>
  <c r="EO651"/>
  <c r="EU651"/>
  <c r="EZ651"/>
  <c r="FE651"/>
  <c r="FK651"/>
  <c r="FP651"/>
  <c r="FU651"/>
  <c r="GA651"/>
  <c r="GF651"/>
  <c r="GK651"/>
  <c r="GQ651"/>
  <c r="GV651"/>
  <c r="HA651"/>
  <c r="AO651"/>
  <c r="AT651"/>
  <c r="AY651"/>
  <c r="BE651"/>
  <c r="BJ651"/>
  <c r="BO651"/>
  <c r="BU651"/>
  <c r="BZ651"/>
  <c r="CE651"/>
  <c r="CK651"/>
  <c r="CR651"/>
  <c r="CW651"/>
  <c r="DC651"/>
  <c r="DH651"/>
  <c r="DM651"/>
  <c r="DS651"/>
  <c r="DX651"/>
  <c r="EC651"/>
  <c r="EI651"/>
  <c r="EN651"/>
  <c r="ES651"/>
  <c r="EY651"/>
  <c r="FD651"/>
  <c r="FI651"/>
  <c r="FO651"/>
  <c r="FT651"/>
  <c r="FY651"/>
  <c r="GE651"/>
  <c r="GJ651"/>
  <c r="GO651"/>
  <c r="GU651"/>
  <c r="GZ651"/>
  <c r="AQ651"/>
  <c r="BB651"/>
  <c r="BM651"/>
  <c r="BW651"/>
  <c r="CH651"/>
  <c r="CU651"/>
  <c r="DE651"/>
  <c r="DP651"/>
  <c r="EA651"/>
  <c r="EK651"/>
  <c r="EV651"/>
  <c r="FG651"/>
  <c r="FQ651"/>
  <c r="GB651"/>
  <c r="GM651"/>
  <c r="GW651"/>
  <c r="AM651"/>
  <c r="AX651"/>
  <c r="BI651"/>
  <c r="BS651"/>
  <c r="CD651"/>
  <c r="CQ651"/>
  <c r="DA651"/>
  <c r="DL651"/>
  <c r="DW651"/>
  <c r="EG651"/>
  <c r="ER651"/>
  <c r="FC651"/>
  <c r="FM651"/>
  <c r="FX651"/>
  <c r="GI651"/>
  <c r="GS651"/>
  <c r="AL651"/>
  <c r="AW651"/>
  <c r="BG651"/>
  <c r="BR651"/>
  <c r="CC651"/>
  <c r="CM651"/>
  <c r="CZ651"/>
  <c r="DK651"/>
  <c r="DU651"/>
  <c r="EF651"/>
  <c r="EQ651"/>
  <c r="FA651"/>
  <c r="FL651"/>
  <c r="FW651"/>
  <c r="GG651"/>
  <c r="GR651"/>
  <c r="HC651"/>
  <c r="BC651"/>
  <c r="CV651"/>
  <c r="EM651"/>
  <c r="GC651"/>
  <c r="AS651"/>
  <c r="CI651"/>
  <c r="EB651"/>
  <c r="FS651"/>
  <c r="BN651"/>
  <c r="DG651"/>
  <c r="EW651"/>
  <c r="GN651"/>
  <c r="FH651"/>
  <c r="DQ651"/>
  <c r="BY651"/>
  <c r="GY651"/>
  <c r="CO625"/>
  <c r="CN625"/>
  <c r="AJ625"/>
  <c r="AN625"/>
  <c r="AR625"/>
  <c r="AV625"/>
  <c r="AZ625"/>
  <c r="BD625"/>
  <c r="BH625"/>
  <c r="BL625"/>
  <c r="BP625"/>
  <c r="BT625"/>
  <c r="BX625"/>
  <c r="CB625"/>
  <c r="CF625"/>
  <c r="CJ625"/>
  <c r="CP625"/>
  <c r="CT625"/>
  <c r="CX625"/>
  <c r="DB625"/>
  <c r="DF625"/>
  <c r="DJ625"/>
  <c r="DN625"/>
  <c r="DR625"/>
  <c r="DV625"/>
  <c r="DZ625"/>
  <c r="ED625"/>
  <c r="EH625"/>
  <c r="EL625"/>
  <c r="EP625"/>
  <c r="ET625"/>
  <c r="EX625"/>
  <c r="FB625"/>
  <c r="FF625"/>
  <c r="FJ625"/>
  <c r="FN625"/>
  <c r="FR625"/>
  <c r="FV625"/>
  <c r="FZ625"/>
  <c r="GD625"/>
  <c r="GH625"/>
  <c r="GL625"/>
  <c r="GP625"/>
  <c r="GT625"/>
  <c r="GX625"/>
  <c r="HB625"/>
  <c r="AM625"/>
  <c r="AQ625"/>
  <c r="AU625"/>
  <c r="AY625"/>
  <c r="BC625"/>
  <c r="BG625"/>
  <c r="BK625"/>
  <c r="BO625"/>
  <c r="BS625"/>
  <c r="BW625"/>
  <c r="CA625"/>
  <c r="CE625"/>
  <c r="CI625"/>
  <c r="CM625"/>
  <c r="CS625"/>
  <c r="CW625"/>
  <c r="DA625"/>
  <c r="DE625"/>
  <c r="DI625"/>
  <c r="DM625"/>
  <c r="DQ625"/>
  <c r="DU625"/>
  <c r="DY625"/>
  <c r="EC625"/>
  <c r="EG625"/>
  <c r="EK625"/>
  <c r="EO625"/>
  <c r="ES625"/>
  <c r="EW625"/>
  <c r="FA625"/>
  <c r="FE625"/>
  <c r="FI625"/>
  <c r="FM625"/>
  <c r="FQ625"/>
  <c r="FU625"/>
  <c r="FY625"/>
  <c r="GC625"/>
  <c r="GG625"/>
  <c r="GK625"/>
  <c r="GO625"/>
  <c r="GS625"/>
  <c r="GW625"/>
  <c r="HA625"/>
  <c r="AK625"/>
  <c r="AS625"/>
  <c r="BA625"/>
  <c r="BI625"/>
  <c r="BQ625"/>
  <c r="BY625"/>
  <c r="CG625"/>
  <c r="CQ625"/>
  <c r="CY625"/>
  <c r="DG625"/>
  <c r="DO625"/>
  <c r="DW625"/>
  <c r="EE625"/>
  <c r="EM625"/>
  <c r="EU625"/>
  <c r="FC625"/>
  <c r="FK625"/>
  <c r="FS625"/>
  <c r="GA625"/>
  <c r="GI625"/>
  <c r="GQ625"/>
  <c r="GY625"/>
  <c r="AP625"/>
  <c r="AX625"/>
  <c r="BF625"/>
  <c r="BN625"/>
  <c r="BV625"/>
  <c r="CD625"/>
  <c r="CL625"/>
  <c r="CV625"/>
  <c r="DD625"/>
  <c r="DL625"/>
  <c r="DT625"/>
  <c r="EB625"/>
  <c r="EJ625"/>
  <c r="ER625"/>
  <c r="EZ625"/>
  <c r="FH625"/>
  <c r="FP625"/>
  <c r="FX625"/>
  <c r="GF625"/>
  <c r="GN625"/>
  <c r="GV625"/>
  <c r="AO625"/>
  <c r="AW625"/>
  <c r="BE625"/>
  <c r="BM625"/>
  <c r="BU625"/>
  <c r="CC625"/>
  <c r="CK625"/>
  <c r="CU625"/>
  <c r="DC625"/>
  <c r="DK625"/>
  <c r="DS625"/>
  <c r="EA625"/>
  <c r="EI625"/>
  <c r="EQ625"/>
  <c r="EY625"/>
  <c r="FG625"/>
  <c r="FO625"/>
  <c r="FW625"/>
  <c r="GE625"/>
  <c r="GM625"/>
  <c r="GU625"/>
  <c r="HC625"/>
  <c r="AT625"/>
  <c r="BZ625"/>
  <c r="DH625"/>
  <c r="EN625"/>
  <c r="FT625"/>
  <c r="GZ625"/>
  <c r="AL625"/>
  <c r="BR625"/>
  <c r="CZ625"/>
  <c r="EF625"/>
  <c r="FL625"/>
  <c r="GR625"/>
  <c r="BJ625"/>
  <c r="CR625"/>
  <c r="DX625"/>
  <c r="FD625"/>
  <c r="GJ625"/>
  <c r="CH625"/>
  <c r="BB625"/>
  <c r="GB625"/>
  <c r="DP625"/>
  <c r="EV625"/>
  <c r="CO598"/>
  <c r="CN598"/>
  <c r="AL598"/>
  <c r="AP598"/>
  <c r="AT598"/>
  <c r="AX598"/>
  <c r="BB598"/>
  <c r="BF598"/>
  <c r="BJ598"/>
  <c r="BN598"/>
  <c r="BR598"/>
  <c r="BV598"/>
  <c r="BZ598"/>
  <c r="CD598"/>
  <c r="CH598"/>
  <c r="CL598"/>
  <c r="CR598"/>
  <c r="CV598"/>
  <c r="CZ598"/>
  <c r="DD598"/>
  <c r="DH598"/>
  <c r="DL598"/>
  <c r="DP598"/>
  <c r="DT598"/>
  <c r="DX598"/>
  <c r="EB598"/>
  <c r="EF598"/>
  <c r="EJ598"/>
  <c r="EN598"/>
  <c r="ER598"/>
  <c r="EV598"/>
  <c r="EZ598"/>
  <c r="FD598"/>
  <c r="FH598"/>
  <c r="FL598"/>
  <c r="FP598"/>
  <c r="FT598"/>
  <c r="FX598"/>
  <c r="GB598"/>
  <c r="GF598"/>
  <c r="GJ598"/>
  <c r="GN598"/>
  <c r="GR598"/>
  <c r="GV598"/>
  <c r="GZ598"/>
  <c r="AK598"/>
  <c r="AO598"/>
  <c r="AS598"/>
  <c r="AW598"/>
  <c r="BA598"/>
  <c r="BE598"/>
  <c r="BI598"/>
  <c r="BM598"/>
  <c r="BQ598"/>
  <c r="BU598"/>
  <c r="BY598"/>
  <c r="CC598"/>
  <c r="CG598"/>
  <c r="CK598"/>
  <c r="CQ598"/>
  <c r="CU598"/>
  <c r="CY598"/>
  <c r="DC598"/>
  <c r="DG598"/>
  <c r="DK598"/>
  <c r="DO598"/>
  <c r="DS598"/>
  <c r="DW598"/>
  <c r="EA598"/>
  <c r="EE598"/>
  <c r="EI598"/>
  <c r="EM598"/>
  <c r="EQ598"/>
  <c r="EU598"/>
  <c r="EY598"/>
  <c r="FC598"/>
  <c r="FG598"/>
  <c r="FK598"/>
  <c r="FO598"/>
  <c r="FS598"/>
  <c r="FW598"/>
  <c r="GA598"/>
  <c r="GE598"/>
  <c r="GI598"/>
  <c r="GM598"/>
  <c r="GQ598"/>
  <c r="GU598"/>
  <c r="GY598"/>
  <c r="HC598"/>
  <c r="AM598"/>
  <c r="AU598"/>
  <c r="BC598"/>
  <c r="BK598"/>
  <c r="BS598"/>
  <c r="CA598"/>
  <c r="CI598"/>
  <c r="CS598"/>
  <c r="DA598"/>
  <c r="DI598"/>
  <c r="DQ598"/>
  <c r="DY598"/>
  <c r="EG598"/>
  <c r="EO598"/>
  <c r="EW598"/>
  <c r="FE598"/>
  <c r="FM598"/>
  <c r="FU598"/>
  <c r="GC598"/>
  <c r="GK598"/>
  <c r="GS598"/>
  <c r="HA598"/>
  <c r="AJ598"/>
  <c r="AR598"/>
  <c r="AZ598"/>
  <c r="BH598"/>
  <c r="BP598"/>
  <c r="BX598"/>
  <c r="CF598"/>
  <c r="CP598"/>
  <c r="CX598"/>
  <c r="DF598"/>
  <c r="DN598"/>
  <c r="DV598"/>
  <c r="ED598"/>
  <c r="EL598"/>
  <c r="ET598"/>
  <c r="FB598"/>
  <c r="FJ598"/>
  <c r="FR598"/>
  <c r="FZ598"/>
  <c r="GH598"/>
  <c r="GP598"/>
  <c r="GX598"/>
  <c r="AV598"/>
  <c r="BL598"/>
  <c r="CB598"/>
  <c r="CT598"/>
  <c r="DJ598"/>
  <c r="DZ598"/>
  <c r="EP598"/>
  <c r="FF598"/>
  <c r="FV598"/>
  <c r="GL598"/>
  <c r="HB598"/>
  <c r="AQ598"/>
  <c r="BG598"/>
  <c r="BW598"/>
  <c r="CM598"/>
  <c r="DE598"/>
  <c r="DU598"/>
  <c r="EK598"/>
  <c r="FA598"/>
  <c r="FQ598"/>
  <c r="GG598"/>
  <c r="GW598"/>
  <c r="AN598"/>
  <c r="BD598"/>
  <c r="BT598"/>
  <c r="CJ598"/>
  <c r="DB598"/>
  <c r="DR598"/>
  <c r="EH598"/>
  <c r="EX598"/>
  <c r="FN598"/>
  <c r="GD598"/>
  <c r="GT598"/>
  <c r="AY598"/>
  <c r="DM598"/>
  <c r="FY598"/>
  <c r="CW598"/>
  <c r="FI598"/>
  <c r="CE598"/>
  <c r="ES598"/>
  <c r="BO598"/>
  <c r="GO598"/>
  <c r="EC598"/>
  <c r="CO572"/>
  <c r="CN572"/>
  <c r="AL572"/>
  <c r="AP572"/>
  <c r="AT572"/>
  <c r="AX572"/>
  <c r="BB572"/>
  <c r="BF572"/>
  <c r="BJ572"/>
  <c r="BN572"/>
  <c r="BR572"/>
  <c r="BV572"/>
  <c r="BZ572"/>
  <c r="CD572"/>
  <c r="CH572"/>
  <c r="CL572"/>
  <c r="CR572"/>
  <c r="CV572"/>
  <c r="CZ572"/>
  <c r="DD572"/>
  <c r="DH572"/>
  <c r="DL572"/>
  <c r="DP572"/>
  <c r="DT572"/>
  <c r="DX572"/>
  <c r="EB572"/>
  <c r="EF572"/>
  <c r="EJ572"/>
  <c r="EN572"/>
  <c r="ER572"/>
  <c r="AN572"/>
  <c r="AS572"/>
  <c r="AY572"/>
  <c r="BD572"/>
  <c r="BI572"/>
  <c r="BO572"/>
  <c r="BT572"/>
  <c r="BY572"/>
  <c r="CE572"/>
  <c r="CJ572"/>
  <c r="CQ572"/>
  <c r="CW572"/>
  <c r="DB572"/>
  <c r="DG572"/>
  <c r="DM572"/>
  <c r="DR572"/>
  <c r="DW572"/>
  <c r="EC572"/>
  <c r="EH572"/>
  <c r="EM572"/>
  <c r="ES572"/>
  <c r="EW572"/>
  <c r="FA572"/>
  <c r="FE572"/>
  <c r="FI572"/>
  <c r="FM572"/>
  <c r="FQ572"/>
  <c r="FU572"/>
  <c r="FY572"/>
  <c r="GC572"/>
  <c r="GG572"/>
  <c r="GK572"/>
  <c r="GO572"/>
  <c r="GS572"/>
  <c r="GW572"/>
  <c r="HA572"/>
  <c r="AM572"/>
  <c r="AR572"/>
  <c r="AW572"/>
  <c r="BC572"/>
  <c r="BH572"/>
  <c r="BM572"/>
  <c r="BS572"/>
  <c r="BX572"/>
  <c r="CC572"/>
  <c r="CI572"/>
  <c r="CP572"/>
  <c r="CU572"/>
  <c r="DA572"/>
  <c r="DF572"/>
  <c r="DK572"/>
  <c r="DQ572"/>
  <c r="DV572"/>
  <c r="EA572"/>
  <c r="EG572"/>
  <c r="EL572"/>
  <c r="EQ572"/>
  <c r="EV572"/>
  <c r="EZ572"/>
  <c r="FD572"/>
  <c r="FH572"/>
  <c r="FL572"/>
  <c r="FP572"/>
  <c r="FT572"/>
  <c r="FX572"/>
  <c r="GB572"/>
  <c r="GF572"/>
  <c r="GJ572"/>
  <c r="GN572"/>
  <c r="GR572"/>
  <c r="GV572"/>
  <c r="GZ572"/>
  <c r="AO572"/>
  <c r="AZ572"/>
  <c r="BK572"/>
  <c r="BU572"/>
  <c r="CF572"/>
  <c r="CS572"/>
  <c r="DC572"/>
  <c r="DN572"/>
  <c r="DY572"/>
  <c r="EI572"/>
  <c r="ET572"/>
  <c r="FB572"/>
  <c r="FJ572"/>
  <c r="FR572"/>
  <c r="FZ572"/>
  <c r="GH572"/>
  <c r="GP572"/>
  <c r="GX572"/>
  <c r="AK572"/>
  <c r="AV572"/>
  <c r="BG572"/>
  <c r="BQ572"/>
  <c r="CB572"/>
  <c r="CM572"/>
  <c r="CY572"/>
  <c r="DJ572"/>
  <c r="DU572"/>
  <c r="EE572"/>
  <c r="EP572"/>
  <c r="EY572"/>
  <c r="FG572"/>
  <c r="FO572"/>
  <c r="FW572"/>
  <c r="GE572"/>
  <c r="GM572"/>
  <c r="GU572"/>
  <c r="HC572"/>
  <c r="AJ572"/>
  <c r="AU572"/>
  <c r="BE572"/>
  <c r="BP572"/>
  <c r="CA572"/>
  <c r="CK572"/>
  <c r="CX572"/>
  <c r="DI572"/>
  <c r="DS572"/>
  <c r="ED572"/>
  <c r="EO572"/>
  <c r="EX572"/>
  <c r="FF572"/>
  <c r="FN572"/>
  <c r="FV572"/>
  <c r="GD572"/>
  <c r="GL572"/>
  <c r="GT572"/>
  <c r="HB572"/>
  <c r="BL572"/>
  <c r="DE572"/>
  <c r="EU572"/>
  <c r="GA572"/>
  <c r="BA572"/>
  <c r="CT572"/>
  <c r="EK572"/>
  <c r="FS572"/>
  <c r="GY572"/>
  <c r="BW572"/>
  <c r="DO572"/>
  <c r="FC572"/>
  <c r="GI572"/>
  <c r="AQ572"/>
  <c r="GQ572"/>
  <c r="FK572"/>
  <c r="DZ572"/>
  <c r="CG572"/>
  <c r="CN524"/>
  <c r="CO524"/>
  <c r="AR524"/>
  <c r="BH524"/>
  <c r="FJ524"/>
  <c r="GL524"/>
  <c r="HB524"/>
  <c r="AM524"/>
  <c r="AQ524"/>
  <c r="AU524"/>
  <c r="AY524"/>
  <c r="BC524"/>
  <c r="BG524"/>
  <c r="BK524"/>
  <c r="BO524"/>
  <c r="BS524"/>
  <c r="BW524"/>
  <c r="CA524"/>
  <c r="CE524"/>
  <c r="CI524"/>
  <c r="CM524"/>
  <c r="CS524"/>
  <c r="CW524"/>
  <c r="DA524"/>
  <c r="DE524"/>
  <c r="DI524"/>
  <c r="DM524"/>
  <c r="DQ524"/>
  <c r="DU524"/>
  <c r="DY524"/>
  <c r="EC524"/>
  <c r="EG524"/>
  <c r="EK524"/>
  <c r="EO524"/>
  <c r="ES524"/>
  <c r="EW524"/>
  <c r="FA524"/>
  <c r="FE524"/>
  <c r="FI524"/>
  <c r="FM524"/>
  <c r="FQ524"/>
  <c r="FU524"/>
  <c r="FY524"/>
  <c r="GC524"/>
  <c r="GG524"/>
  <c r="GK524"/>
  <c r="GO524"/>
  <c r="GS524"/>
  <c r="GW524"/>
  <c r="HA524"/>
  <c r="AN524"/>
  <c r="BD524"/>
  <c r="BT524"/>
  <c r="CF524"/>
  <c r="CT524"/>
  <c r="DF524"/>
  <c r="DJ524"/>
  <c r="DV524"/>
  <c r="EH524"/>
  <c r="ET524"/>
  <c r="FF524"/>
  <c r="FV524"/>
  <c r="GH524"/>
  <c r="GX524"/>
  <c r="AL524"/>
  <c r="AP524"/>
  <c r="AT524"/>
  <c r="AX524"/>
  <c r="BB524"/>
  <c r="BF524"/>
  <c r="BJ524"/>
  <c r="BN524"/>
  <c r="BR524"/>
  <c r="BV524"/>
  <c r="BZ524"/>
  <c r="CD524"/>
  <c r="CH524"/>
  <c r="CL524"/>
  <c r="CR524"/>
  <c r="CV524"/>
  <c r="CZ524"/>
  <c r="DD524"/>
  <c r="DH524"/>
  <c r="DL524"/>
  <c r="DP524"/>
  <c r="DT524"/>
  <c r="DX524"/>
  <c r="EB524"/>
  <c r="EF524"/>
  <c r="EJ524"/>
  <c r="EN524"/>
  <c r="ER524"/>
  <c r="EV524"/>
  <c r="EZ524"/>
  <c r="FD524"/>
  <c r="FH524"/>
  <c r="FL524"/>
  <c r="FP524"/>
  <c r="FT524"/>
  <c r="FX524"/>
  <c r="GB524"/>
  <c r="GF524"/>
  <c r="GJ524"/>
  <c r="GN524"/>
  <c r="GR524"/>
  <c r="GV524"/>
  <c r="GZ524"/>
  <c r="AJ524"/>
  <c r="AZ524"/>
  <c r="BL524"/>
  <c r="BX524"/>
  <c r="CP524"/>
  <c r="DB524"/>
  <c r="DR524"/>
  <c r="ED524"/>
  <c r="EP524"/>
  <c r="EX524"/>
  <c r="FR524"/>
  <c r="GD524"/>
  <c r="GT524"/>
  <c r="AK524"/>
  <c r="AO524"/>
  <c r="AS524"/>
  <c r="AW524"/>
  <c r="BA524"/>
  <c r="BE524"/>
  <c r="BI524"/>
  <c r="BM524"/>
  <c r="BQ524"/>
  <c r="BU524"/>
  <c r="BY524"/>
  <c r="CC524"/>
  <c r="CG524"/>
  <c r="CK524"/>
  <c r="CQ524"/>
  <c r="CU524"/>
  <c r="CY524"/>
  <c r="DC524"/>
  <c r="DG524"/>
  <c r="DK524"/>
  <c r="DO524"/>
  <c r="DS524"/>
  <c r="DW524"/>
  <c r="EA524"/>
  <c r="EE524"/>
  <c r="EI524"/>
  <c r="EM524"/>
  <c r="EQ524"/>
  <c r="EU524"/>
  <c r="EY524"/>
  <c r="FC524"/>
  <c r="FG524"/>
  <c r="FK524"/>
  <c r="FO524"/>
  <c r="FS524"/>
  <c r="FW524"/>
  <c r="GA524"/>
  <c r="GE524"/>
  <c r="GI524"/>
  <c r="GM524"/>
  <c r="GQ524"/>
  <c r="GU524"/>
  <c r="GY524"/>
  <c r="HC524"/>
  <c r="AV524"/>
  <c r="BP524"/>
  <c r="CB524"/>
  <c r="CJ524"/>
  <c r="CX524"/>
  <c r="DN524"/>
  <c r="DZ524"/>
  <c r="EL524"/>
  <c r="FB524"/>
  <c r="FN524"/>
  <c r="FZ524"/>
  <c r="GP524"/>
  <c r="CN494"/>
  <c r="CO494"/>
  <c r="AR494"/>
  <c r="BL494"/>
  <c r="FN494"/>
  <c r="GP494"/>
  <c r="AM494"/>
  <c r="AQ494"/>
  <c r="AU494"/>
  <c r="AY494"/>
  <c r="BC494"/>
  <c r="BG494"/>
  <c r="BK494"/>
  <c r="BO494"/>
  <c r="BS494"/>
  <c r="BW494"/>
  <c r="CA494"/>
  <c r="CE494"/>
  <c r="CI494"/>
  <c r="CM494"/>
  <c r="CS494"/>
  <c r="CW494"/>
  <c r="DA494"/>
  <c r="DE494"/>
  <c r="DI494"/>
  <c r="DM494"/>
  <c r="DQ494"/>
  <c r="DU494"/>
  <c r="DY494"/>
  <c r="EC494"/>
  <c r="EG494"/>
  <c r="EK494"/>
  <c r="EO494"/>
  <c r="ES494"/>
  <c r="EW494"/>
  <c r="FA494"/>
  <c r="FE494"/>
  <c r="FI494"/>
  <c r="FM494"/>
  <c r="FQ494"/>
  <c r="FU494"/>
  <c r="FY494"/>
  <c r="GC494"/>
  <c r="GG494"/>
  <c r="GK494"/>
  <c r="GO494"/>
  <c r="GS494"/>
  <c r="GW494"/>
  <c r="HA494"/>
  <c r="AV494"/>
  <c r="BH494"/>
  <c r="BX494"/>
  <c r="CJ494"/>
  <c r="CX494"/>
  <c r="DF494"/>
  <c r="DR494"/>
  <c r="ED494"/>
  <c r="EL494"/>
  <c r="EX494"/>
  <c r="FJ494"/>
  <c r="FZ494"/>
  <c r="GL494"/>
  <c r="HB494"/>
  <c r="AL494"/>
  <c r="AP494"/>
  <c r="AT494"/>
  <c r="AX494"/>
  <c r="BB494"/>
  <c r="BF494"/>
  <c r="BJ494"/>
  <c r="BN494"/>
  <c r="BR494"/>
  <c r="BV494"/>
  <c r="BZ494"/>
  <c r="CD494"/>
  <c r="CH494"/>
  <c r="CL494"/>
  <c r="CR494"/>
  <c r="CV494"/>
  <c r="CZ494"/>
  <c r="DD494"/>
  <c r="DH494"/>
  <c r="DL494"/>
  <c r="DP494"/>
  <c r="DT494"/>
  <c r="DX494"/>
  <c r="EB494"/>
  <c r="EF494"/>
  <c r="EJ494"/>
  <c r="EN494"/>
  <c r="ER494"/>
  <c r="EV494"/>
  <c r="EZ494"/>
  <c r="FD494"/>
  <c r="FH494"/>
  <c r="FL494"/>
  <c r="FP494"/>
  <c r="FT494"/>
  <c r="FX494"/>
  <c r="GB494"/>
  <c r="GF494"/>
  <c r="GJ494"/>
  <c r="GN494"/>
  <c r="GR494"/>
  <c r="GV494"/>
  <c r="GZ494"/>
  <c r="AJ494"/>
  <c r="AZ494"/>
  <c r="BT494"/>
  <c r="CB494"/>
  <c r="CP494"/>
  <c r="DB494"/>
  <c r="DN494"/>
  <c r="DZ494"/>
  <c r="EP494"/>
  <c r="FB494"/>
  <c r="FR494"/>
  <c r="GD494"/>
  <c r="GT494"/>
  <c r="AK494"/>
  <c r="AO494"/>
  <c r="AS494"/>
  <c r="AW494"/>
  <c r="BA494"/>
  <c r="BE494"/>
  <c r="BI494"/>
  <c r="BM494"/>
  <c r="BQ494"/>
  <c r="BU494"/>
  <c r="BY494"/>
  <c r="CC494"/>
  <c r="CG494"/>
  <c r="CK494"/>
  <c r="CQ494"/>
  <c r="CU494"/>
  <c r="CY494"/>
  <c r="DC494"/>
  <c r="DG494"/>
  <c r="DK494"/>
  <c r="DO494"/>
  <c r="DS494"/>
  <c r="DW494"/>
  <c r="EA494"/>
  <c r="EE494"/>
  <c r="EI494"/>
  <c r="EM494"/>
  <c r="EQ494"/>
  <c r="EU494"/>
  <c r="EY494"/>
  <c r="FC494"/>
  <c r="FG494"/>
  <c r="FK494"/>
  <c r="FO494"/>
  <c r="FS494"/>
  <c r="FW494"/>
  <c r="GA494"/>
  <c r="GE494"/>
  <c r="GI494"/>
  <c r="GM494"/>
  <c r="GQ494"/>
  <c r="GU494"/>
  <c r="GY494"/>
  <c r="HC494"/>
  <c r="AN494"/>
  <c r="BD494"/>
  <c r="BP494"/>
  <c r="CF494"/>
  <c r="CT494"/>
  <c r="DJ494"/>
  <c r="DV494"/>
  <c r="EH494"/>
  <c r="ET494"/>
  <c r="FF494"/>
  <c r="FV494"/>
  <c r="GH494"/>
  <c r="GX494"/>
  <c r="CN415"/>
  <c r="CO415"/>
  <c r="AK415"/>
  <c r="AO415"/>
  <c r="AS415"/>
  <c r="AW415"/>
  <c r="BA415"/>
  <c r="BE415"/>
  <c r="BI415"/>
  <c r="BM415"/>
  <c r="BQ415"/>
  <c r="BU415"/>
  <c r="BY415"/>
  <c r="CC415"/>
  <c r="CG415"/>
  <c r="CK415"/>
  <c r="CQ415"/>
  <c r="CU415"/>
  <c r="CY415"/>
  <c r="DC415"/>
  <c r="DG415"/>
  <c r="DK415"/>
  <c r="DO415"/>
  <c r="DS415"/>
  <c r="DW415"/>
  <c r="EA415"/>
  <c r="EE415"/>
  <c r="EI415"/>
  <c r="EM415"/>
  <c r="EQ415"/>
  <c r="EU415"/>
  <c r="EY415"/>
  <c r="FC415"/>
  <c r="FG415"/>
  <c r="FK415"/>
  <c r="FO415"/>
  <c r="FS415"/>
  <c r="FW415"/>
  <c r="GA415"/>
  <c r="GE415"/>
  <c r="GI415"/>
  <c r="GM415"/>
  <c r="GQ415"/>
  <c r="GU415"/>
  <c r="GY415"/>
  <c r="HC415"/>
  <c r="AJ415"/>
  <c r="AN415"/>
  <c r="AR415"/>
  <c r="AV415"/>
  <c r="AZ415"/>
  <c r="BD415"/>
  <c r="BH415"/>
  <c r="BL415"/>
  <c r="BP415"/>
  <c r="BT415"/>
  <c r="BX415"/>
  <c r="CB415"/>
  <c r="CF415"/>
  <c r="CJ415"/>
  <c r="CP415"/>
  <c r="CT415"/>
  <c r="CX415"/>
  <c r="DB415"/>
  <c r="DF415"/>
  <c r="DJ415"/>
  <c r="DN415"/>
  <c r="DR415"/>
  <c r="DV415"/>
  <c r="DZ415"/>
  <c r="ED415"/>
  <c r="EH415"/>
  <c r="EL415"/>
  <c r="EP415"/>
  <c r="ET415"/>
  <c r="EX415"/>
  <c r="FB415"/>
  <c r="FF415"/>
  <c r="FJ415"/>
  <c r="FN415"/>
  <c r="FR415"/>
  <c r="FV415"/>
  <c r="FZ415"/>
  <c r="GD415"/>
  <c r="GH415"/>
  <c r="GL415"/>
  <c r="GP415"/>
  <c r="GT415"/>
  <c r="GX415"/>
  <c r="HB415"/>
  <c r="AL415"/>
  <c r="AT415"/>
  <c r="BB415"/>
  <c r="BJ415"/>
  <c r="BR415"/>
  <c r="BZ415"/>
  <c r="CH415"/>
  <c r="CR415"/>
  <c r="CZ415"/>
  <c r="DH415"/>
  <c r="DP415"/>
  <c r="DX415"/>
  <c r="EF415"/>
  <c r="EN415"/>
  <c r="EV415"/>
  <c r="FD415"/>
  <c r="FL415"/>
  <c r="FT415"/>
  <c r="GB415"/>
  <c r="GJ415"/>
  <c r="GR415"/>
  <c r="GZ415"/>
  <c r="AQ415"/>
  <c r="AY415"/>
  <c r="BG415"/>
  <c r="BO415"/>
  <c r="BW415"/>
  <c r="CE415"/>
  <c r="CM415"/>
  <c r="CW415"/>
  <c r="DE415"/>
  <c r="DM415"/>
  <c r="DU415"/>
  <c r="EC415"/>
  <c r="EK415"/>
  <c r="ES415"/>
  <c r="FA415"/>
  <c r="FI415"/>
  <c r="FQ415"/>
  <c r="FY415"/>
  <c r="GG415"/>
  <c r="GO415"/>
  <c r="GW415"/>
  <c r="AM415"/>
  <c r="AU415"/>
  <c r="BC415"/>
  <c r="BK415"/>
  <c r="BS415"/>
  <c r="CA415"/>
  <c r="CI415"/>
  <c r="CS415"/>
  <c r="DA415"/>
  <c r="DI415"/>
  <c r="DQ415"/>
  <c r="DY415"/>
  <c r="EG415"/>
  <c r="EO415"/>
  <c r="EW415"/>
  <c r="FE415"/>
  <c r="FM415"/>
  <c r="FU415"/>
  <c r="GC415"/>
  <c r="GK415"/>
  <c r="GS415"/>
  <c r="HA415"/>
  <c r="AX415"/>
  <c r="CD415"/>
  <c r="DL415"/>
  <c r="ER415"/>
  <c r="FX415"/>
  <c r="AP415"/>
  <c r="BV415"/>
  <c r="DD415"/>
  <c r="EJ415"/>
  <c r="FP415"/>
  <c r="GV415"/>
  <c r="BN415"/>
  <c r="CV415"/>
  <c r="EB415"/>
  <c r="FH415"/>
  <c r="GN415"/>
  <c r="BF415"/>
  <c r="CL415"/>
  <c r="DT415"/>
  <c r="EZ415"/>
  <c r="GF415"/>
  <c r="CN362"/>
  <c r="CO362"/>
  <c r="AK362"/>
  <c r="AO362"/>
  <c r="AS362"/>
  <c r="AW362"/>
  <c r="BA362"/>
  <c r="BE362"/>
  <c r="BI362"/>
  <c r="BM362"/>
  <c r="BQ362"/>
  <c r="BU362"/>
  <c r="BY362"/>
  <c r="CC362"/>
  <c r="CG362"/>
  <c r="CK362"/>
  <c r="CQ362"/>
  <c r="CU362"/>
  <c r="CY362"/>
  <c r="DC362"/>
  <c r="DG362"/>
  <c r="DK362"/>
  <c r="DO362"/>
  <c r="DS362"/>
  <c r="DW362"/>
  <c r="EA362"/>
  <c r="EE362"/>
  <c r="EI362"/>
  <c r="EM362"/>
  <c r="EQ362"/>
  <c r="EU362"/>
  <c r="EY362"/>
  <c r="FC362"/>
  <c r="FG362"/>
  <c r="FK362"/>
  <c r="FO362"/>
  <c r="FS362"/>
  <c r="FW362"/>
  <c r="GA362"/>
  <c r="GE362"/>
  <c r="GI362"/>
  <c r="GM362"/>
  <c r="GQ362"/>
  <c r="GU362"/>
  <c r="GY362"/>
  <c r="HC362"/>
  <c r="AJ362"/>
  <c r="AN362"/>
  <c r="AR362"/>
  <c r="AV362"/>
  <c r="AZ362"/>
  <c r="BD362"/>
  <c r="BH362"/>
  <c r="BL362"/>
  <c r="BP362"/>
  <c r="BT362"/>
  <c r="BX362"/>
  <c r="CB362"/>
  <c r="CF362"/>
  <c r="CJ362"/>
  <c r="CP362"/>
  <c r="CT362"/>
  <c r="CX362"/>
  <c r="DB362"/>
  <c r="DF362"/>
  <c r="DJ362"/>
  <c r="DN362"/>
  <c r="DR362"/>
  <c r="DV362"/>
  <c r="DZ362"/>
  <c r="ED362"/>
  <c r="EH362"/>
  <c r="EL362"/>
  <c r="EP362"/>
  <c r="ET362"/>
  <c r="EX362"/>
  <c r="FB362"/>
  <c r="FF362"/>
  <c r="FJ362"/>
  <c r="FN362"/>
  <c r="FR362"/>
  <c r="FV362"/>
  <c r="FZ362"/>
  <c r="GD362"/>
  <c r="GH362"/>
  <c r="GL362"/>
  <c r="GP362"/>
  <c r="GT362"/>
  <c r="GX362"/>
  <c r="HB362"/>
  <c r="AL362"/>
  <c r="AT362"/>
  <c r="BB362"/>
  <c r="BJ362"/>
  <c r="BR362"/>
  <c r="BZ362"/>
  <c r="CH362"/>
  <c r="CR362"/>
  <c r="CZ362"/>
  <c r="DH362"/>
  <c r="DP362"/>
  <c r="DX362"/>
  <c r="EF362"/>
  <c r="EN362"/>
  <c r="EV362"/>
  <c r="FD362"/>
  <c r="FL362"/>
  <c r="FT362"/>
  <c r="GB362"/>
  <c r="GJ362"/>
  <c r="GR362"/>
  <c r="GZ362"/>
  <c r="AQ362"/>
  <c r="AY362"/>
  <c r="BG362"/>
  <c r="BO362"/>
  <c r="BW362"/>
  <c r="CE362"/>
  <c r="CM362"/>
  <c r="CW362"/>
  <c r="DE362"/>
  <c r="DM362"/>
  <c r="DU362"/>
  <c r="EC362"/>
  <c r="EK362"/>
  <c r="ES362"/>
  <c r="FA362"/>
  <c r="FI362"/>
  <c r="FQ362"/>
  <c r="FY362"/>
  <c r="GG362"/>
  <c r="GO362"/>
  <c r="GW362"/>
  <c r="AP362"/>
  <c r="AX362"/>
  <c r="BF362"/>
  <c r="BN362"/>
  <c r="BV362"/>
  <c r="CD362"/>
  <c r="CL362"/>
  <c r="CV362"/>
  <c r="DD362"/>
  <c r="DL362"/>
  <c r="DT362"/>
  <c r="EB362"/>
  <c r="EJ362"/>
  <c r="ER362"/>
  <c r="EZ362"/>
  <c r="FH362"/>
  <c r="FP362"/>
  <c r="FX362"/>
  <c r="GF362"/>
  <c r="GN362"/>
  <c r="GV362"/>
  <c r="AM362"/>
  <c r="AU362"/>
  <c r="BC362"/>
  <c r="BK362"/>
  <c r="BS362"/>
  <c r="CA362"/>
  <c r="CI362"/>
  <c r="CS362"/>
  <c r="DA362"/>
  <c r="DI362"/>
  <c r="DQ362"/>
  <c r="DY362"/>
  <c r="EG362"/>
  <c r="EO362"/>
  <c r="EW362"/>
  <c r="FE362"/>
  <c r="FM362"/>
  <c r="FU362"/>
  <c r="GC362"/>
  <c r="GK362"/>
  <c r="GS362"/>
  <c r="HA362"/>
  <c r="CN333"/>
  <c r="CO333"/>
  <c r="AK333"/>
  <c r="AO333"/>
  <c r="AS333"/>
  <c r="AW333"/>
  <c r="BA333"/>
  <c r="BE333"/>
  <c r="BI333"/>
  <c r="BM333"/>
  <c r="BQ333"/>
  <c r="BU333"/>
  <c r="BY333"/>
  <c r="CC333"/>
  <c r="CG333"/>
  <c r="CK333"/>
  <c r="CQ333"/>
  <c r="CU333"/>
  <c r="CY333"/>
  <c r="DC333"/>
  <c r="DG333"/>
  <c r="DK333"/>
  <c r="DO333"/>
  <c r="DS333"/>
  <c r="DW333"/>
  <c r="EA333"/>
  <c r="EE333"/>
  <c r="EI333"/>
  <c r="EM333"/>
  <c r="EQ333"/>
  <c r="EU333"/>
  <c r="EY333"/>
  <c r="FC333"/>
  <c r="FG333"/>
  <c r="FK333"/>
  <c r="FO333"/>
  <c r="FS333"/>
  <c r="FW333"/>
  <c r="GA333"/>
  <c r="GE333"/>
  <c r="GI333"/>
  <c r="GM333"/>
  <c r="GQ333"/>
  <c r="GU333"/>
  <c r="GY333"/>
  <c r="HC333"/>
  <c r="AJ333"/>
  <c r="AN333"/>
  <c r="AR333"/>
  <c r="AV333"/>
  <c r="AZ333"/>
  <c r="BD333"/>
  <c r="BH333"/>
  <c r="BL333"/>
  <c r="BP333"/>
  <c r="BT333"/>
  <c r="BX333"/>
  <c r="CB333"/>
  <c r="CF333"/>
  <c r="CJ333"/>
  <c r="CP333"/>
  <c r="CT333"/>
  <c r="CX333"/>
  <c r="DB333"/>
  <c r="DF333"/>
  <c r="DJ333"/>
  <c r="DN333"/>
  <c r="DR333"/>
  <c r="DV333"/>
  <c r="DZ333"/>
  <c r="ED333"/>
  <c r="EH333"/>
  <c r="EL333"/>
  <c r="EP333"/>
  <c r="ET333"/>
  <c r="EX333"/>
  <c r="FB333"/>
  <c r="FF333"/>
  <c r="FJ333"/>
  <c r="FN333"/>
  <c r="FR333"/>
  <c r="FV333"/>
  <c r="FZ333"/>
  <c r="GD333"/>
  <c r="GH333"/>
  <c r="GL333"/>
  <c r="GP333"/>
  <c r="GT333"/>
  <c r="GX333"/>
  <c r="HB333"/>
  <c r="AL333"/>
  <c r="AT333"/>
  <c r="BB333"/>
  <c r="BJ333"/>
  <c r="BR333"/>
  <c r="BZ333"/>
  <c r="CH333"/>
  <c r="CR333"/>
  <c r="CZ333"/>
  <c r="DH333"/>
  <c r="DP333"/>
  <c r="DX333"/>
  <c r="EF333"/>
  <c r="EN333"/>
  <c r="EV333"/>
  <c r="FD333"/>
  <c r="FL333"/>
  <c r="FT333"/>
  <c r="GB333"/>
  <c r="GJ333"/>
  <c r="GR333"/>
  <c r="GZ333"/>
  <c r="AQ333"/>
  <c r="AY333"/>
  <c r="BG333"/>
  <c r="BO333"/>
  <c r="BW333"/>
  <c r="CE333"/>
  <c r="CM333"/>
  <c r="CW333"/>
  <c r="DE333"/>
  <c r="DM333"/>
  <c r="DU333"/>
  <c r="EC333"/>
  <c r="EK333"/>
  <c r="ES333"/>
  <c r="FA333"/>
  <c r="FI333"/>
  <c r="FQ333"/>
  <c r="FY333"/>
  <c r="GG333"/>
  <c r="GO333"/>
  <c r="GW333"/>
  <c r="AP333"/>
  <c r="AX333"/>
  <c r="BF333"/>
  <c r="BN333"/>
  <c r="BV333"/>
  <c r="CD333"/>
  <c r="CL333"/>
  <c r="CV333"/>
  <c r="DD333"/>
  <c r="DL333"/>
  <c r="DT333"/>
  <c r="EB333"/>
  <c r="EJ333"/>
  <c r="ER333"/>
  <c r="EZ333"/>
  <c r="FH333"/>
  <c r="FP333"/>
  <c r="FX333"/>
  <c r="GF333"/>
  <c r="GN333"/>
  <c r="GV333"/>
  <c r="AM333"/>
  <c r="BS333"/>
  <c r="DA333"/>
  <c r="EG333"/>
  <c r="FM333"/>
  <c r="GS333"/>
  <c r="BK333"/>
  <c r="CS333"/>
  <c r="DY333"/>
  <c r="FE333"/>
  <c r="GK333"/>
  <c r="BC333"/>
  <c r="CI333"/>
  <c r="DQ333"/>
  <c r="EW333"/>
  <c r="GC333"/>
  <c r="AU333"/>
  <c r="CA333"/>
  <c r="DI333"/>
  <c r="EO333"/>
  <c r="FU333"/>
  <c r="HA333"/>
  <c r="CN305"/>
  <c r="CO305"/>
  <c r="AL305"/>
  <c r="AP305"/>
  <c r="AT305"/>
  <c r="AX305"/>
  <c r="BB305"/>
  <c r="BF305"/>
  <c r="BJ305"/>
  <c r="BN305"/>
  <c r="BR305"/>
  <c r="BV305"/>
  <c r="BZ305"/>
  <c r="CD305"/>
  <c r="CH305"/>
  <c r="CL305"/>
  <c r="CR305"/>
  <c r="CV305"/>
  <c r="CZ305"/>
  <c r="DD305"/>
  <c r="DH305"/>
  <c r="DL305"/>
  <c r="DP305"/>
  <c r="DT305"/>
  <c r="DX305"/>
  <c r="EB305"/>
  <c r="EF305"/>
  <c r="EJ305"/>
  <c r="EN305"/>
  <c r="ER305"/>
  <c r="EV305"/>
  <c r="EZ305"/>
  <c r="FD305"/>
  <c r="FH305"/>
  <c r="FL305"/>
  <c r="FP305"/>
  <c r="FT305"/>
  <c r="FX305"/>
  <c r="GB305"/>
  <c r="GF305"/>
  <c r="GJ305"/>
  <c r="GN305"/>
  <c r="GR305"/>
  <c r="GV305"/>
  <c r="GZ305"/>
  <c r="AM305"/>
  <c r="AR305"/>
  <c r="AW305"/>
  <c r="BC305"/>
  <c r="BH305"/>
  <c r="BM305"/>
  <c r="BS305"/>
  <c r="BX305"/>
  <c r="CC305"/>
  <c r="CI305"/>
  <c r="CP305"/>
  <c r="CU305"/>
  <c r="DA305"/>
  <c r="DF305"/>
  <c r="DK305"/>
  <c r="DQ305"/>
  <c r="DV305"/>
  <c r="EA305"/>
  <c r="EG305"/>
  <c r="EL305"/>
  <c r="EQ305"/>
  <c r="EW305"/>
  <c r="FB305"/>
  <c r="FG305"/>
  <c r="FM305"/>
  <c r="FR305"/>
  <c r="FW305"/>
  <c r="GC305"/>
  <c r="GH305"/>
  <c r="GM305"/>
  <c r="GS305"/>
  <c r="GX305"/>
  <c r="HC305"/>
  <c r="AK305"/>
  <c r="AQ305"/>
  <c r="AV305"/>
  <c r="BA305"/>
  <c r="BG305"/>
  <c r="BL305"/>
  <c r="BQ305"/>
  <c r="BW305"/>
  <c r="CB305"/>
  <c r="CG305"/>
  <c r="CM305"/>
  <c r="CT305"/>
  <c r="CY305"/>
  <c r="DE305"/>
  <c r="DJ305"/>
  <c r="DO305"/>
  <c r="DU305"/>
  <c r="DZ305"/>
  <c r="EE305"/>
  <c r="EK305"/>
  <c r="EP305"/>
  <c r="EU305"/>
  <c r="FA305"/>
  <c r="FF305"/>
  <c r="FK305"/>
  <c r="FQ305"/>
  <c r="FV305"/>
  <c r="GA305"/>
  <c r="GG305"/>
  <c r="GL305"/>
  <c r="GQ305"/>
  <c r="GW305"/>
  <c r="HB305"/>
  <c r="AN305"/>
  <c r="AY305"/>
  <c r="BI305"/>
  <c r="BT305"/>
  <c r="CE305"/>
  <c r="CQ305"/>
  <c r="DB305"/>
  <c r="DM305"/>
  <c r="DW305"/>
  <c r="EH305"/>
  <c r="ES305"/>
  <c r="FC305"/>
  <c r="FN305"/>
  <c r="FY305"/>
  <c r="GI305"/>
  <c r="GT305"/>
  <c r="AJ305"/>
  <c r="AU305"/>
  <c r="BE305"/>
  <c r="BP305"/>
  <c r="CA305"/>
  <c r="CK305"/>
  <c r="CX305"/>
  <c r="DI305"/>
  <c r="DS305"/>
  <c r="ED305"/>
  <c r="EO305"/>
  <c r="EY305"/>
  <c r="FJ305"/>
  <c r="FU305"/>
  <c r="GE305"/>
  <c r="GP305"/>
  <c r="HA305"/>
  <c r="AS305"/>
  <c r="BD305"/>
  <c r="BO305"/>
  <c r="BY305"/>
  <c r="CJ305"/>
  <c r="CW305"/>
  <c r="DG305"/>
  <c r="DR305"/>
  <c r="EC305"/>
  <c r="EM305"/>
  <c r="EX305"/>
  <c r="FI305"/>
  <c r="FS305"/>
  <c r="GD305"/>
  <c r="GO305"/>
  <c r="GY305"/>
  <c r="AO305"/>
  <c r="CF305"/>
  <c r="DY305"/>
  <c r="FO305"/>
  <c r="BU305"/>
  <c r="DN305"/>
  <c r="FE305"/>
  <c r="GU305"/>
  <c r="BK305"/>
  <c r="DC305"/>
  <c r="ET305"/>
  <c r="GK305"/>
  <c r="AZ305"/>
  <c r="CS305"/>
  <c r="EI305"/>
  <c r="FZ305"/>
  <c r="CN249"/>
  <c r="CO249"/>
  <c r="AL249"/>
  <c r="AP249"/>
  <c r="AT249"/>
  <c r="AX249"/>
  <c r="BB249"/>
  <c r="BF249"/>
  <c r="BJ249"/>
  <c r="BN249"/>
  <c r="BR249"/>
  <c r="BV249"/>
  <c r="BZ249"/>
  <c r="CD249"/>
  <c r="CH249"/>
  <c r="CL249"/>
  <c r="CR249"/>
  <c r="CV249"/>
  <c r="CZ249"/>
  <c r="DD249"/>
  <c r="DH249"/>
  <c r="DL249"/>
  <c r="DP249"/>
  <c r="DT249"/>
  <c r="DX249"/>
  <c r="EB249"/>
  <c r="EF249"/>
  <c r="EJ249"/>
  <c r="EN249"/>
  <c r="ER249"/>
  <c r="EV249"/>
  <c r="EZ249"/>
  <c r="FD249"/>
  <c r="FH249"/>
  <c r="FL249"/>
  <c r="FP249"/>
  <c r="FT249"/>
  <c r="FX249"/>
  <c r="GB249"/>
  <c r="GF249"/>
  <c r="GJ249"/>
  <c r="GN249"/>
  <c r="GR249"/>
  <c r="GV249"/>
  <c r="GZ249"/>
  <c r="AK249"/>
  <c r="AO249"/>
  <c r="AS249"/>
  <c r="AW249"/>
  <c r="BA249"/>
  <c r="BE249"/>
  <c r="BI249"/>
  <c r="BM249"/>
  <c r="BQ249"/>
  <c r="BU249"/>
  <c r="BY249"/>
  <c r="CC249"/>
  <c r="CG249"/>
  <c r="CK249"/>
  <c r="CQ249"/>
  <c r="CU249"/>
  <c r="CY249"/>
  <c r="DC249"/>
  <c r="DG249"/>
  <c r="DK249"/>
  <c r="DO249"/>
  <c r="DS249"/>
  <c r="DW249"/>
  <c r="EA249"/>
  <c r="EE249"/>
  <c r="EI249"/>
  <c r="EM249"/>
  <c r="EQ249"/>
  <c r="EU249"/>
  <c r="EY249"/>
  <c r="FC249"/>
  <c r="FG249"/>
  <c r="FK249"/>
  <c r="FO249"/>
  <c r="FS249"/>
  <c r="FW249"/>
  <c r="GA249"/>
  <c r="GE249"/>
  <c r="GI249"/>
  <c r="GM249"/>
  <c r="GQ249"/>
  <c r="GU249"/>
  <c r="GY249"/>
  <c r="HC249"/>
  <c r="AQ249"/>
  <c r="AY249"/>
  <c r="BG249"/>
  <c r="BO249"/>
  <c r="BW249"/>
  <c r="CE249"/>
  <c r="CM249"/>
  <c r="CW249"/>
  <c r="DE249"/>
  <c r="DM249"/>
  <c r="DU249"/>
  <c r="EC249"/>
  <c r="EK249"/>
  <c r="ES249"/>
  <c r="FA249"/>
  <c r="FI249"/>
  <c r="FQ249"/>
  <c r="FY249"/>
  <c r="GG249"/>
  <c r="GO249"/>
  <c r="GW249"/>
  <c r="AN249"/>
  <c r="AV249"/>
  <c r="BD249"/>
  <c r="BL249"/>
  <c r="BT249"/>
  <c r="CB249"/>
  <c r="CJ249"/>
  <c r="CT249"/>
  <c r="DB249"/>
  <c r="DJ249"/>
  <c r="DR249"/>
  <c r="DZ249"/>
  <c r="EH249"/>
  <c r="EP249"/>
  <c r="EX249"/>
  <c r="FF249"/>
  <c r="FN249"/>
  <c r="FV249"/>
  <c r="GD249"/>
  <c r="GL249"/>
  <c r="GT249"/>
  <c r="HB249"/>
  <c r="AM249"/>
  <c r="AU249"/>
  <c r="BC249"/>
  <c r="BK249"/>
  <c r="BS249"/>
  <c r="CA249"/>
  <c r="CI249"/>
  <c r="CS249"/>
  <c r="DA249"/>
  <c r="DI249"/>
  <c r="DQ249"/>
  <c r="DY249"/>
  <c r="EG249"/>
  <c r="EO249"/>
  <c r="EW249"/>
  <c r="FE249"/>
  <c r="FM249"/>
  <c r="FU249"/>
  <c r="GC249"/>
  <c r="GK249"/>
  <c r="GS249"/>
  <c r="HA249"/>
  <c r="AZ249"/>
  <c r="CF249"/>
  <c r="DN249"/>
  <c r="ET249"/>
  <c r="FZ249"/>
  <c r="AR249"/>
  <c r="BX249"/>
  <c r="DF249"/>
  <c r="EL249"/>
  <c r="FR249"/>
  <c r="GX249"/>
  <c r="AJ249"/>
  <c r="BP249"/>
  <c r="CX249"/>
  <c r="ED249"/>
  <c r="FJ249"/>
  <c r="GP249"/>
  <c r="FB249"/>
  <c r="DV249"/>
  <c r="CP249"/>
  <c r="BH249"/>
  <c r="GH249"/>
  <c r="CN221"/>
  <c r="CO221"/>
  <c r="AL221"/>
  <c r="AP221"/>
  <c r="AT221"/>
  <c r="AX221"/>
  <c r="BB221"/>
  <c r="BF221"/>
  <c r="BJ221"/>
  <c r="BN221"/>
  <c r="BR221"/>
  <c r="BV221"/>
  <c r="BZ221"/>
  <c r="CD221"/>
  <c r="CH221"/>
  <c r="CL221"/>
  <c r="CR221"/>
  <c r="CV221"/>
  <c r="CZ221"/>
  <c r="DD221"/>
  <c r="DH221"/>
  <c r="DL221"/>
  <c r="DP221"/>
  <c r="DT221"/>
  <c r="DX221"/>
  <c r="EB221"/>
  <c r="EF221"/>
  <c r="EJ221"/>
  <c r="EN221"/>
  <c r="ER221"/>
  <c r="EV221"/>
  <c r="EZ221"/>
  <c r="FD221"/>
  <c r="FH221"/>
  <c r="FL221"/>
  <c r="FP221"/>
  <c r="FT221"/>
  <c r="FX221"/>
  <c r="GB221"/>
  <c r="GF221"/>
  <c r="GJ221"/>
  <c r="GN221"/>
  <c r="GR221"/>
  <c r="GV221"/>
  <c r="GZ221"/>
  <c r="AK221"/>
  <c r="AO221"/>
  <c r="AS221"/>
  <c r="AW221"/>
  <c r="BA221"/>
  <c r="BE221"/>
  <c r="BI221"/>
  <c r="BM221"/>
  <c r="BQ221"/>
  <c r="BU221"/>
  <c r="BY221"/>
  <c r="CC221"/>
  <c r="CG221"/>
  <c r="CK221"/>
  <c r="CQ221"/>
  <c r="CU221"/>
  <c r="CY221"/>
  <c r="DC221"/>
  <c r="DG221"/>
  <c r="DK221"/>
  <c r="DO221"/>
  <c r="DS221"/>
  <c r="DW221"/>
  <c r="EA221"/>
  <c r="EE221"/>
  <c r="EI221"/>
  <c r="EM221"/>
  <c r="EQ221"/>
  <c r="EU221"/>
  <c r="EY221"/>
  <c r="FC221"/>
  <c r="FG221"/>
  <c r="FK221"/>
  <c r="FO221"/>
  <c r="FS221"/>
  <c r="FW221"/>
  <c r="GA221"/>
  <c r="GE221"/>
  <c r="GI221"/>
  <c r="GM221"/>
  <c r="GQ221"/>
  <c r="GU221"/>
  <c r="GY221"/>
  <c r="HC221"/>
  <c r="AQ221"/>
  <c r="AY221"/>
  <c r="BG221"/>
  <c r="BO221"/>
  <c r="BW221"/>
  <c r="CE221"/>
  <c r="CM221"/>
  <c r="CW221"/>
  <c r="DE221"/>
  <c r="DM221"/>
  <c r="DU221"/>
  <c r="EC221"/>
  <c r="EK221"/>
  <c r="ES221"/>
  <c r="FA221"/>
  <c r="FI221"/>
  <c r="FQ221"/>
  <c r="FY221"/>
  <c r="GG221"/>
  <c r="GO221"/>
  <c r="GW221"/>
  <c r="AN221"/>
  <c r="AV221"/>
  <c r="BD221"/>
  <c r="BL221"/>
  <c r="BT221"/>
  <c r="CB221"/>
  <c r="CJ221"/>
  <c r="CT221"/>
  <c r="DB221"/>
  <c r="DJ221"/>
  <c r="DR221"/>
  <c r="DZ221"/>
  <c r="EH221"/>
  <c r="EP221"/>
  <c r="EX221"/>
  <c r="FF221"/>
  <c r="FN221"/>
  <c r="FV221"/>
  <c r="GD221"/>
  <c r="GL221"/>
  <c r="GT221"/>
  <c r="HB221"/>
  <c r="AM221"/>
  <c r="AU221"/>
  <c r="BC221"/>
  <c r="BK221"/>
  <c r="BS221"/>
  <c r="CA221"/>
  <c r="CI221"/>
  <c r="CS221"/>
  <c r="DA221"/>
  <c r="DI221"/>
  <c r="DQ221"/>
  <c r="DY221"/>
  <c r="EG221"/>
  <c r="EO221"/>
  <c r="EW221"/>
  <c r="FE221"/>
  <c r="FM221"/>
  <c r="FU221"/>
  <c r="GC221"/>
  <c r="GK221"/>
  <c r="GS221"/>
  <c r="HA221"/>
  <c r="AZ221"/>
  <c r="CF221"/>
  <c r="DN221"/>
  <c r="ET221"/>
  <c r="FZ221"/>
  <c r="AR221"/>
  <c r="BX221"/>
  <c r="DF221"/>
  <c r="EL221"/>
  <c r="FR221"/>
  <c r="GX221"/>
  <c r="AJ221"/>
  <c r="BP221"/>
  <c r="CX221"/>
  <c r="ED221"/>
  <c r="FJ221"/>
  <c r="GP221"/>
  <c r="CP221"/>
  <c r="BH221"/>
  <c r="GH221"/>
  <c r="FB221"/>
  <c r="DV221"/>
  <c r="CO163"/>
  <c r="CN163"/>
  <c r="AM163"/>
  <c r="AQ163"/>
  <c r="AU163"/>
  <c r="AY163"/>
  <c r="BC163"/>
  <c r="BG163"/>
  <c r="BK163"/>
  <c r="BO163"/>
  <c r="BS163"/>
  <c r="BW163"/>
  <c r="CA163"/>
  <c r="CE163"/>
  <c r="CI163"/>
  <c r="CM163"/>
  <c r="CS163"/>
  <c r="CW163"/>
  <c r="DA163"/>
  <c r="DE163"/>
  <c r="DI163"/>
  <c r="DM163"/>
  <c r="DQ163"/>
  <c r="DU163"/>
  <c r="DY163"/>
  <c r="EC163"/>
  <c r="EG163"/>
  <c r="EK163"/>
  <c r="EO163"/>
  <c r="ES163"/>
  <c r="EW163"/>
  <c r="FA163"/>
  <c r="FE163"/>
  <c r="FI163"/>
  <c r="FM163"/>
  <c r="FQ163"/>
  <c r="FU163"/>
  <c r="FY163"/>
  <c r="GC163"/>
  <c r="GG163"/>
  <c r="GK163"/>
  <c r="GO163"/>
  <c r="GS163"/>
  <c r="GW163"/>
  <c r="HA163"/>
  <c r="AN163"/>
  <c r="AS163"/>
  <c r="AX163"/>
  <c r="BD163"/>
  <c r="BI163"/>
  <c r="BN163"/>
  <c r="BT163"/>
  <c r="BY163"/>
  <c r="CD163"/>
  <c r="CJ163"/>
  <c r="CQ163"/>
  <c r="CV163"/>
  <c r="DB163"/>
  <c r="DG163"/>
  <c r="DL163"/>
  <c r="DR163"/>
  <c r="DW163"/>
  <c r="EB163"/>
  <c r="EH163"/>
  <c r="EM163"/>
  <c r="ER163"/>
  <c r="EX163"/>
  <c r="FC163"/>
  <c r="FH163"/>
  <c r="FN163"/>
  <c r="FS163"/>
  <c r="FX163"/>
  <c r="GD163"/>
  <c r="GI163"/>
  <c r="GN163"/>
  <c r="GT163"/>
  <c r="GY163"/>
  <c r="AL163"/>
  <c r="AR163"/>
  <c r="AW163"/>
  <c r="BB163"/>
  <c r="BH163"/>
  <c r="BM163"/>
  <c r="BR163"/>
  <c r="BX163"/>
  <c r="CC163"/>
  <c r="CH163"/>
  <c r="CP163"/>
  <c r="CU163"/>
  <c r="CZ163"/>
  <c r="DF163"/>
  <c r="DK163"/>
  <c r="DP163"/>
  <c r="DV163"/>
  <c r="EA163"/>
  <c r="EF163"/>
  <c r="EL163"/>
  <c r="EQ163"/>
  <c r="EV163"/>
  <c r="FB163"/>
  <c r="FG163"/>
  <c r="FL163"/>
  <c r="FR163"/>
  <c r="FW163"/>
  <c r="GB163"/>
  <c r="GH163"/>
  <c r="GM163"/>
  <c r="GR163"/>
  <c r="GX163"/>
  <c r="HC163"/>
  <c r="AO163"/>
  <c r="AZ163"/>
  <c r="BJ163"/>
  <c r="BU163"/>
  <c r="CF163"/>
  <c r="CR163"/>
  <c r="DC163"/>
  <c r="DN163"/>
  <c r="DX163"/>
  <c r="EI163"/>
  <c r="ET163"/>
  <c r="FD163"/>
  <c r="FO163"/>
  <c r="FZ163"/>
  <c r="GJ163"/>
  <c r="GU163"/>
  <c r="AK163"/>
  <c r="AV163"/>
  <c r="BF163"/>
  <c r="BQ163"/>
  <c r="CB163"/>
  <c r="CL163"/>
  <c r="CY163"/>
  <c r="DJ163"/>
  <c r="DT163"/>
  <c r="EE163"/>
  <c r="EP163"/>
  <c r="EZ163"/>
  <c r="FK163"/>
  <c r="FV163"/>
  <c r="GF163"/>
  <c r="GQ163"/>
  <c r="HB163"/>
  <c r="AJ163"/>
  <c r="AT163"/>
  <c r="BE163"/>
  <c r="BP163"/>
  <c r="BZ163"/>
  <c r="CK163"/>
  <c r="CX163"/>
  <c r="DH163"/>
  <c r="DS163"/>
  <c r="ED163"/>
  <c r="EN163"/>
  <c r="EY163"/>
  <c r="FJ163"/>
  <c r="FT163"/>
  <c r="GE163"/>
  <c r="GP163"/>
  <c r="GZ163"/>
  <c r="BL163"/>
  <c r="DD163"/>
  <c r="EU163"/>
  <c r="GL163"/>
  <c r="BA163"/>
  <c r="CT163"/>
  <c r="EJ163"/>
  <c r="GA163"/>
  <c r="AP163"/>
  <c r="CG163"/>
  <c r="DZ163"/>
  <c r="FP163"/>
  <c r="BV163"/>
  <c r="DO163"/>
  <c r="FF163"/>
  <c r="GV163"/>
  <c r="CO133"/>
  <c r="CN133"/>
  <c r="AM133"/>
  <c r="AQ133"/>
  <c r="AU133"/>
  <c r="AY133"/>
  <c r="BC133"/>
  <c r="BG133"/>
  <c r="BK133"/>
  <c r="BO133"/>
  <c r="BS133"/>
  <c r="BW133"/>
  <c r="CA133"/>
  <c r="CE133"/>
  <c r="CI133"/>
  <c r="CM133"/>
  <c r="CS133"/>
  <c r="CW133"/>
  <c r="DA133"/>
  <c r="DE133"/>
  <c r="DI133"/>
  <c r="DM133"/>
  <c r="DQ133"/>
  <c r="DU133"/>
  <c r="DY133"/>
  <c r="EC133"/>
  <c r="EG133"/>
  <c r="EK133"/>
  <c r="EO133"/>
  <c r="ES133"/>
  <c r="EW133"/>
  <c r="FA133"/>
  <c r="FE133"/>
  <c r="FI133"/>
  <c r="FM133"/>
  <c r="FQ133"/>
  <c r="FU133"/>
  <c r="FY133"/>
  <c r="GC133"/>
  <c r="GG133"/>
  <c r="GK133"/>
  <c r="GO133"/>
  <c r="GS133"/>
  <c r="GW133"/>
  <c r="HA133"/>
  <c r="AJ133"/>
  <c r="AO133"/>
  <c r="AT133"/>
  <c r="AZ133"/>
  <c r="BE133"/>
  <c r="BJ133"/>
  <c r="BP133"/>
  <c r="BU133"/>
  <c r="BZ133"/>
  <c r="CF133"/>
  <c r="CK133"/>
  <c r="CR133"/>
  <c r="CX133"/>
  <c r="DC133"/>
  <c r="DH133"/>
  <c r="DN133"/>
  <c r="DS133"/>
  <c r="DX133"/>
  <c r="ED133"/>
  <c r="EI133"/>
  <c r="EN133"/>
  <c r="ET133"/>
  <c r="EY133"/>
  <c r="FD133"/>
  <c r="FJ133"/>
  <c r="FO133"/>
  <c r="FT133"/>
  <c r="FZ133"/>
  <c r="GE133"/>
  <c r="GJ133"/>
  <c r="GP133"/>
  <c r="GU133"/>
  <c r="AN133"/>
  <c r="AS133"/>
  <c r="AX133"/>
  <c r="BD133"/>
  <c r="BI133"/>
  <c r="BN133"/>
  <c r="BT133"/>
  <c r="BY133"/>
  <c r="CD133"/>
  <c r="CJ133"/>
  <c r="CQ133"/>
  <c r="CV133"/>
  <c r="DB133"/>
  <c r="DG133"/>
  <c r="DL133"/>
  <c r="DR133"/>
  <c r="DW133"/>
  <c r="EB133"/>
  <c r="EH133"/>
  <c r="EM133"/>
  <c r="ER133"/>
  <c r="EX133"/>
  <c r="FC133"/>
  <c r="FH133"/>
  <c r="FN133"/>
  <c r="FS133"/>
  <c r="FX133"/>
  <c r="GD133"/>
  <c r="GI133"/>
  <c r="GN133"/>
  <c r="GT133"/>
  <c r="GY133"/>
  <c r="AL133"/>
  <c r="AR133"/>
  <c r="AW133"/>
  <c r="BB133"/>
  <c r="BH133"/>
  <c r="BM133"/>
  <c r="BR133"/>
  <c r="BX133"/>
  <c r="CC133"/>
  <c r="CH133"/>
  <c r="CP133"/>
  <c r="CU133"/>
  <c r="CZ133"/>
  <c r="DF133"/>
  <c r="DK133"/>
  <c r="DP133"/>
  <c r="DV133"/>
  <c r="EA133"/>
  <c r="EF133"/>
  <c r="EL133"/>
  <c r="EQ133"/>
  <c r="EV133"/>
  <c r="FB133"/>
  <c r="FG133"/>
  <c r="FL133"/>
  <c r="FR133"/>
  <c r="FW133"/>
  <c r="GB133"/>
  <c r="GH133"/>
  <c r="GM133"/>
  <c r="GR133"/>
  <c r="GX133"/>
  <c r="HC133"/>
  <c r="AV133"/>
  <c r="BQ133"/>
  <c r="CL133"/>
  <c r="DJ133"/>
  <c r="EE133"/>
  <c r="EZ133"/>
  <c r="FV133"/>
  <c r="GQ133"/>
  <c r="AP133"/>
  <c r="BL133"/>
  <c r="CG133"/>
  <c r="DD133"/>
  <c r="DZ133"/>
  <c r="EU133"/>
  <c r="FP133"/>
  <c r="GL133"/>
  <c r="HB133"/>
  <c r="AK133"/>
  <c r="BF133"/>
  <c r="CB133"/>
  <c r="CY133"/>
  <c r="DT133"/>
  <c r="EP133"/>
  <c r="FK133"/>
  <c r="GF133"/>
  <c r="GZ133"/>
  <c r="BA133"/>
  <c r="EJ133"/>
  <c r="DO133"/>
  <c r="GV133"/>
  <c r="CT133"/>
  <c r="GA133"/>
  <c r="BV133"/>
  <c r="FF133"/>
  <c r="CO107"/>
  <c r="CN107"/>
  <c r="AM107"/>
  <c r="AQ107"/>
  <c r="AU107"/>
  <c r="AY107"/>
  <c r="BC107"/>
  <c r="BG107"/>
  <c r="BK107"/>
  <c r="BO107"/>
  <c r="BS107"/>
  <c r="BW107"/>
  <c r="CA107"/>
  <c r="CE107"/>
  <c r="CI107"/>
  <c r="CM107"/>
  <c r="CS107"/>
  <c r="CW107"/>
  <c r="DA107"/>
  <c r="DE107"/>
  <c r="DI107"/>
  <c r="DM107"/>
  <c r="DQ107"/>
  <c r="DU107"/>
  <c r="DY107"/>
  <c r="EC107"/>
  <c r="EG107"/>
  <c r="EK107"/>
  <c r="EO107"/>
  <c r="ES107"/>
  <c r="EW107"/>
  <c r="FA107"/>
  <c r="FE107"/>
  <c r="FI107"/>
  <c r="FM107"/>
  <c r="FQ107"/>
  <c r="FU107"/>
  <c r="FY107"/>
  <c r="GC107"/>
  <c r="GG107"/>
  <c r="GK107"/>
  <c r="GO107"/>
  <c r="GS107"/>
  <c r="GW107"/>
  <c r="HA107"/>
  <c r="AL107"/>
  <c r="AP107"/>
  <c r="AT107"/>
  <c r="AX107"/>
  <c r="BB107"/>
  <c r="BF107"/>
  <c r="BJ107"/>
  <c r="BN107"/>
  <c r="BR107"/>
  <c r="BV107"/>
  <c r="BZ107"/>
  <c r="CD107"/>
  <c r="CH107"/>
  <c r="CL107"/>
  <c r="CR107"/>
  <c r="CV107"/>
  <c r="CZ107"/>
  <c r="DD107"/>
  <c r="DH107"/>
  <c r="DL107"/>
  <c r="DP107"/>
  <c r="DT107"/>
  <c r="DX107"/>
  <c r="EB107"/>
  <c r="EF107"/>
  <c r="EJ107"/>
  <c r="EN107"/>
  <c r="ER107"/>
  <c r="EV107"/>
  <c r="EZ107"/>
  <c r="FD107"/>
  <c r="FH107"/>
  <c r="FL107"/>
  <c r="FP107"/>
  <c r="FT107"/>
  <c r="FX107"/>
  <c r="GB107"/>
  <c r="GF107"/>
  <c r="GJ107"/>
  <c r="GN107"/>
  <c r="GR107"/>
  <c r="GV107"/>
  <c r="GZ107"/>
  <c r="AJ107"/>
  <c r="AR107"/>
  <c r="AZ107"/>
  <c r="BH107"/>
  <c r="BP107"/>
  <c r="BX107"/>
  <c r="CF107"/>
  <c r="CP107"/>
  <c r="CX107"/>
  <c r="DF107"/>
  <c r="DN107"/>
  <c r="DV107"/>
  <c r="ED107"/>
  <c r="EL107"/>
  <c r="ET107"/>
  <c r="FB107"/>
  <c r="FJ107"/>
  <c r="FR107"/>
  <c r="FZ107"/>
  <c r="GH107"/>
  <c r="GP107"/>
  <c r="GX107"/>
  <c r="AO107"/>
  <c r="AW107"/>
  <c r="BE107"/>
  <c r="BM107"/>
  <c r="BU107"/>
  <c r="CC107"/>
  <c r="CK107"/>
  <c r="CU107"/>
  <c r="DC107"/>
  <c r="DK107"/>
  <c r="DS107"/>
  <c r="EA107"/>
  <c r="EI107"/>
  <c r="EQ107"/>
  <c r="EY107"/>
  <c r="FG107"/>
  <c r="FO107"/>
  <c r="FW107"/>
  <c r="GE107"/>
  <c r="GM107"/>
  <c r="GU107"/>
  <c r="HC107"/>
  <c r="AN107"/>
  <c r="AV107"/>
  <c r="BD107"/>
  <c r="BL107"/>
  <c r="BT107"/>
  <c r="CB107"/>
  <c r="CJ107"/>
  <c r="CT107"/>
  <c r="DB107"/>
  <c r="DJ107"/>
  <c r="DR107"/>
  <c r="DZ107"/>
  <c r="EH107"/>
  <c r="EP107"/>
  <c r="EX107"/>
  <c r="FF107"/>
  <c r="FN107"/>
  <c r="FV107"/>
  <c r="GD107"/>
  <c r="GL107"/>
  <c r="GT107"/>
  <c r="HB107"/>
  <c r="BA107"/>
  <c r="CG107"/>
  <c r="DO107"/>
  <c r="EU107"/>
  <c r="GA107"/>
  <c r="AS107"/>
  <c r="BY107"/>
  <c r="DG107"/>
  <c r="EM107"/>
  <c r="FS107"/>
  <c r="GY107"/>
  <c r="AK107"/>
  <c r="BQ107"/>
  <c r="CY107"/>
  <c r="EE107"/>
  <c r="FK107"/>
  <c r="GQ107"/>
  <c r="FC107"/>
  <c r="DW107"/>
  <c r="CQ107"/>
  <c r="BI107"/>
  <c r="GI107"/>
  <c r="CO80"/>
  <c r="CN80"/>
  <c r="AM80"/>
  <c r="AQ80"/>
  <c r="AU80"/>
  <c r="AY80"/>
  <c r="BC80"/>
  <c r="BG80"/>
  <c r="BK80"/>
  <c r="BO80"/>
  <c r="BS80"/>
  <c r="BW80"/>
  <c r="CA80"/>
  <c r="CE80"/>
  <c r="CI80"/>
  <c r="CM80"/>
  <c r="CS80"/>
  <c r="CW80"/>
  <c r="DA80"/>
  <c r="DE80"/>
  <c r="DI80"/>
  <c r="DM80"/>
  <c r="DQ80"/>
  <c r="DU80"/>
  <c r="DY80"/>
  <c r="EC80"/>
  <c r="EG80"/>
  <c r="EK80"/>
  <c r="EO80"/>
  <c r="ES80"/>
  <c r="EW80"/>
  <c r="FA80"/>
  <c r="FE80"/>
  <c r="FI80"/>
  <c r="FM80"/>
  <c r="FQ80"/>
  <c r="FU80"/>
  <c r="FY80"/>
  <c r="GC80"/>
  <c r="GG80"/>
  <c r="GK80"/>
  <c r="GO80"/>
  <c r="GS80"/>
  <c r="GW80"/>
  <c r="HA80"/>
  <c r="AL80"/>
  <c r="AP80"/>
  <c r="AT80"/>
  <c r="AX80"/>
  <c r="BB80"/>
  <c r="BF80"/>
  <c r="BJ80"/>
  <c r="BN80"/>
  <c r="BR80"/>
  <c r="BV80"/>
  <c r="BZ80"/>
  <c r="CD80"/>
  <c r="CH80"/>
  <c r="CL80"/>
  <c r="CR80"/>
  <c r="CV80"/>
  <c r="CZ80"/>
  <c r="DD80"/>
  <c r="DH80"/>
  <c r="DL80"/>
  <c r="DP80"/>
  <c r="DT80"/>
  <c r="DX80"/>
  <c r="EB80"/>
  <c r="EF80"/>
  <c r="EJ80"/>
  <c r="EN80"/>
  <c r="ER80"/>
  <c r="EV80"/>
  <c r="EZ80"/>
  <c r="FD80"/>
  <c r="FH80"/>
  <c r="FL80"/>
  <c r="FP80"/>
  <c r="FT80"/>
  <c r="FX80"/>
  <c r="GB80"/>
  <c r="GF80"/>
  <c r="GJ80"/>
  <c r="GN80"/>
  <c r="GR80"/>
  <c r="GV80"/>
  <c r="GZ80"/>
  <c r="AJ80"/>
  <c r="AR80"/>
  <c r="AZ80"/>
  <c r="BH80"/>
  <c r="BP80"/>
  <c r="BX80"/>
  <c r="CF80"/>
  <c r="CP80"/>
  <c r="CX80"/>
  <c r="DF80"/>
  <c r="DN80"/>
  <c r="DV80"/>
  <c r="ED80"/>
  <c r="EL80"/>
  <c r="ET80"/>
  <c r="FB80"/>
  <c r="FJ80"/>
  <c r="FR80"/>
  <c r="FZ80"/>
  <c r="GH80"/>
  <c r="GP80"/>
  <c r="GX80"/>
  <c r="AO80"/>
  <c r="AW80"/>
  <c r="BE80"/>
  <c r="BM80"/>
  <c r="BU80"/>
  <c r="CC80"/>
  <c r="CK80"/>
  <c r="CU80"/>
  <c r="DC80"/>
  <c r="DK80"/>
  <c r="DS80"/>
  <c r="EA80"/>
  <c r="EI80"/>
  <c r="EQ80"/>
  <c r="EY80"/>
  <c r="FG80"/>
  <c r="FO80"/>
  <c r="FW80"/>
  <c r="GE80"/>
  <c r="GM80"/>
  <c r="GU80"/>
  <c r="HC80"/>
  <c r="AN80"/>
  <c r="AV80"/>
  <c r="BD80"/>
  <c r="BL80"/>
  <c r="BT80"/>
  <c r="CB80"/>
  <c r="CJ80"/>
  <c r="CT80"/>
  <c r="DB80"/>
  <c r="DJ80"/>
  <c r="DR80"/>
  <c r="DZ80"/>
  <c r="EH80"/>
  <c r="EP80"/>
  <c r="EX80"/>
  <c r="FF80"/>
  <c r="FN80"/>
  <c r="FV80"/>
  <c r="GD80"/>
  <c r="GL80"/>
  <c r="GT80"/>
  <c r="HB80"/>
  <c r="BA80"/>
  <c r="CG80"/>
  <c r="DO80"/>
  <c r="EU80"/>
  <c r="GA80"/>
  <c r="AS80"/>
  <c r="BY80"/>
  <c r="DG80"/>
  <c r="EM80"/>
  <c r="FS80"/>
  <c r="GY80"/>
  <c r="AK80"/>
  <c r="BQ80"/>
  <c r="CY80"/>
  <c r="EE80"/>
  <c r="FK80"/>
  <c r="GQ80"/>
  <c r="CQ80"/>
  <c r="BI80"/>
  <c r="GI80"/>
  <c r="FC80"/>
  <c r="DW80"/>
  <c r="CO54"/>
  <c r="CN54"/>
  <c r="AK54"/>
  <c r="AO54"/>
  <c r="AS54"/>
  <c r="AW54"/>
  <c r="BA54"/>
  <c r="BE54"/>
  <c r="BI54"/>
  <c r="BM54"/>
  <c r="BQ54"/>
  <c r="BU54"/>
  <c r="BY54"/>
  <c r="CC54"/>
  <c r="CG54"/>
  <c r="CK54"/>
  <c r="CQ54"/>
  <c r="CU54"/>
  <c r="CY54"/>
  <c r="DC54"/>
  <c r="DG54"/>
  <c r="DK54"/>
  <c r="DO54"/>
  <c r="DS54"/>
  <c r="DW54"/>
  <c r="EA54"/>
  <c r="EE54"/>
  <c r="EI54"/>
  <c r="EM54"/>
  <c r="EQ54"/>
  <c r="EU54"/>
  <c r="EY54"/>
  <c r="FC54"/>
  <c r="FG54"/>
  <c r="FK54"/>
  <c r="FO54"/>
  <c r="FS54"/>
  <c r="FW54"/>
  <c r="GA54"/>
  <c r="GE54"/>
  <c r="GI54"/>
  <c r="GM54"/>
  <c r="GQ54"/>
  <c r="GU54"/>
  <c r="GY54"/>
  <c r="HC54"/>
  <c r="AN54"/>
  <c r="AT54"/>
  <c r="AY54"/>
  <c r="BD54"/>
  <c r="BJ54"/>
  <c r="BO54"/>
  <c r="BT54"/>
  <c r="BZ54"/>
  <c r="CE54"/>
  <c r="CJ54"/>
  <c r="CR54"/>
  <c r="CW54"/>
  <c r="DB54"/>
  <c r="DH54"/>
  <c r="DM54"/>
  <c r="DR54"/>
  <c r="DX54"/>
  <c r="EC54"/>
  <c r="EH54"/>
  <c r="EN54"/>
  <c r="ES54"/>
  <c r="EX54"/>
  <c r="FD54"/>
  <c r="FI54"/>
  <c r="FN54"/>
  <c r="FT54"/>
  <c r="FY54"/>
  <c r="GD54"/>
  <c r="GJ54"/>
  <c r="GO54"/>
  <c r="GT54"/>
  <c r="GZ54"/>
  <c r="AM54"/>
  <c r="AR54"/>
  <c r="AX54"/>
  <c r="BC54"/>
  <c r="BH54"/>
  <c r="BN54"/>
  <c r="BS54"/>
  <c r="BX54"/>
  <c r="CD54"/>
  <c r="CI54"/>
  <c r="CP54"/>
  <c r="CV54"/>
  <c r="DA54"/>
  <c r="DF54"/>
  <c r="DL54"/>
  <c r="DQ54"/>
  <c r="DV54"/>
  <c r="EB54"/>
  <c r="EG54"/>
  <c r="EL54"/>
  <c r="ER54"/>
  <c r="EW54"/>
  <c r="FB54"/>
  <c r="FH54"/>
  <c r="FM54"/>
  <c r="FR54"/>
  <c r="FX54"/>
  <c r="GC54"/>
  <c r="GH54"/>
  <c r="GN54"/>
  <c r="GS54"/>
  <c r="GX54"/>
  <c r="AJ54"/>
  <c r="AU54"/>
  <c r="BF54"/>
  <c r="BP54"/>
  <c r="CA54"/>
  <c r="CL54"/>
  <c r="CX54"/>
  <c r="DI54"/>
  <c r="DT54"/>
  <c r="ED54"/>
  <c r="EO54"/>
  <c r="EZ54"/>
  <c r="FJ54"/>
  <c r="FU54"/>
  <c r="GF54"/>
  <c r="GP54"/>
  <c r="HA54"/>
  <c r="AQ54"/>
  <c r="BB54"/>
  <c r="BL54"/>
  <c r="BW54"/>
  <c r="CH54"/>
  <c r="CT54"/>
  <c r="DE54"/>
  <c r="DP54"/>
  <c r="DZ54"/>
  <c r="EK54"/>
  <c r="EV54"/>
  <c r="FF54"/>
  <c r="FQ54"/>
  <c r="GB54"/>
  <c r="GL54"/>
  <c r="GW54"/>
  <c r="AP54"/>
  <c r="AZ54"/>
  <c r="BK54"/>
  <c r="BV54"/>
  <c r="CF54"/>
  <c r="CS54"/>
  <c r="DD54"/>
  <c r="DN54"/>
  <c r="DY54"/>
  <c r="EJ54"/>
  <c r="ET54"/>
  <c r="FE54"/>
  <c r="FP54"/>
  <c r="FZ54"/>
  <c r="GK54"/>
  <c r="GV54"/>
  <c r="AV54"/>
  <c r="CM54"/>
  <c r="EF54"/>
  <c r="FV54"/>
  <c r="AL54"/>
  <c r="CB54"/>
  <c r="DU54"/>
  <c r="FL54"/>
  <c r="HB54"/>
  <c r="BR54"/>
  <c r="DJ54"/>
  <c r="FA54"/>
  <c r="GR54"/>
  <c r="EP54"/>
  <c r="CZ54"/>
  <c r="BG54"/>
  <c r="GG54"/>
  <c r="CO28"/>
  <c r="CN28"/>
  <c r="AK28"/>
  <c r="AO28"/>
  <c r="AS28"/>
  <c r="AW28"/>
  <c r="BA28"/>
  <c r="BE28"/>
  <c r="BI28"/>
  <c r="BM28"/>
  <c r="BQ28"/>
  <c r="BU28"/>
  <c r="BY28"/>
  <c r="CC28"/>
  <c r="CG28"/>
  <c r="CK28"/>
  <c r="CQ28"/>
  <c r="CU28"/>
  <c r="CY28"/>
  <c r="DC28"/>
  <c r="DG28"/>
  <c r="DK28"/>
  <c r="DO28"/>
  <c r="DS28"/>
  <c r="DW28"/>
  <c r="EA28"/>
  <c r="EE28"/>
  <c r="EI28"/>
  <c r="EM28"/>
  <c r="EQ28"/>
  <c r="EU28"/>
  <c r="EY28"/>
  <c r="FC28"/>
  <c r="FG28"/>
  <c r="FK28"/>
  <c r="FO28"/>
  <c r="FS28"/>
  <c r="FW28"/>
  <c r="GA28"/>
  <c r="GE28"/>
  <c r="GI28"/>
  <c r="GM28"/>
  <c r="GQ28"/>
  <c r="GU28"/>
  <c r="GY28"/>
  <c r="HC28"/>
  <c r="AJ28"/>
  <c r="AN28"/>
  <c r="AR28"/>
  <c r="AV28"/>
  <c r="AZ28"/>
  <c r="BD28"/>
  <c r="BH28"/>
  <c r="BL28"/>
  <c r="BP28"/>
  <c r="BT28"/>
  <c r="BX28"/>
  <c r="CB28"/>
  <c r="CF28"/>
  <c r="CJ28"/>
  <c r="CP28"/>
  <c r="CT28"/>
  <c r="CX28"/>
  <c r="DB28"/>
  <c r="DF28"/>
  <c r="DJ28"/>
  <c r="DN28"/>
  <c r="DR28"/>
  <c r="DV28"/>
  <c r="DZ28"/>
  <c r="ED28"/>
  <c r="EH28"/>
  <c r="EL28"/>
  <c r="EP28"/>
  <c r="ET28"/>
  <c r="EX28"/>
  <c r="FB28"/>
  <c r="FF28"/>
  <c r="FJ28"/>
  <c r="FN28"/>
  <c r="FR28"/>
  <c r="FV28"/>
  <c r="FZ28"/>
  <c r="GD28"/>
  <c r="GH28"/>
  <c r="GL28"/>
  <c r="GP28"/>
  <c r="GT28"/>
  <c r="GX28"/>
  <c r="HB28"/>
  <c r="AL28"/>
  <c r="AT28"/>
  <c r="BB28"/>
  <c r="BJ28"/>
  <c r="BR28"/>
  <c r="BZ28"/>
  <c r="CH28"/>
  <c r="CR28"/>
  <c r="CZ28"/>
  <c r="DH28"/>
  <c r="DP28"/>
  <c r="DX28"/>
  <c r="EF28"/>
  <c r="EN28"/>
  <c r="EV28"/>
  <c r="FD28"/>
  <c r="FL28"/>
  <c r="FT28"/>
  <c r="GB28"/>
  <c r="GJ28"/>
  <c r="GR28"/>
  <c r="GZ28"/>
  <c r="AQ28"/>
  <c r="AY28"/>
  <c r="BG28"/>
  <c r="BO28"/>
  <c r="BW28"/>
  <c r="CE28"/>
  <c r="CM28"/>
  <c r="CW28"/>
  <c r="DE28"/>
  <c r="DM28"/>
  <c r="DU28"/>
  <c r="EC28"/>
  <c r="EK28"/>
  <c r="ES28"/>
  <c r="FA28"/>
  <c r="FI28"/>
  <c r="FQ28"/>
  <c r="FY28"/>
  <c r="GG28"/>
  <c r="GO28"/>
  <c r="GW28"/>
  <c r="AP28"/>
  <c r="AX28"/>
  <c r="BF28"/>
  <c r="BN28"/>
  <c r="BV28"/>
  <c r="CD28"/>
  <c r="CL28"/>
  <c r="CV28"/>
  <c r="DD28"/>
  <c r="DL28"/>
  <c r="DT28"/>
  <c r="EB28"/>
  <c r="EJ28"/>
  <c r="ER28"/>
  <c r="EZ28"/>
  <c r="FH28"/>
  <c r="FP28"/>
  <c r="FX28"/>
  <c r="GF28"/>
  <c r="GN28"/>
  <c r="GV28"/>
  <c r="AU28"/>
  <c r="CA28"/>
  <c r="DI28"/>
  <c r="EO28"/>
  <c r="FU28"/>
  <c r="HA28"/>
  <c r="AM28"/>
  <c r="BS28"/>
  <c r="DA28"/>
  <c r="EG28"/>
  <c r="FM28"/>
  <c r="GS28"/>
  <c r="BK28"/>
  <c r="CS28"/>
  <c r="DY28"/>
  <c r="FE28"/>
  <c r="GK28"/>
  <c r="EW28"/>
  <c r="DQ28"/>
  <c r="CI28"/>
  <c r="GC28"/>
  <c r="BC28"/>
  <c r="CO206"/>
  <c r="CN206"/>
  <c r="AJ206"/>
  <c r="AN206"/>
  <c r="AR206"/>
  <c r="AV206"/>
  <c r="AZ206"/>
  <c r="BD206"/>
  <c r="BH206"/>
  <c r="BL206"/>
  <c r="BP206"/>
  <c r="BT206"/>
  <c r="BX206"/>
  <c r="CB206"/>
  <c r="CF206"/>
  <c r="CJ206"/>
  <c r="CP206"/>
  <c r="CT206"/>
  <c r="CX206"/>
  <c r="DB206"/>
  <c r="DF206"/>
  <c r="DJ206"/>
  <c r="DN206"/>
  <c r="DR206"/>
  <c r="DV206"/>
  <c r="DZ206"/>
  <c r="ED206"/>
  <c r="EH206"/>
  <c r="EL206"/>
  <c r="EP206"/>
  <c r="ET206"/>
  <c r="EX206"/>
  <c r="FB206"/>
  <c r="FF206"/>
  <c r="FJ206"/>
  <c r="FN206"/>
  <c r="FR206"/>
  <c r="FV206"/>
  <c r="FZ206"/>
  <c r="GD206"/>
  <c r="GH206"/>
  <c r="GL206"/>
  <c r="GP206"/>
  <c r="GT206"/>
  <c r="GX206"/>
  <c r="HB206"/>
  <c r="AM206"/>
  <c r="AQ206"/>
  <c r="AU206"/>
  <c r="AY206"/>
  <c r="BC206"/>
  <c r="BG206"/>
  <c r="BK206"/>
  <c r="BO206"/>
  <c r="BS206"/>
  <c r="BW206"/>
  <c r="CA206"/>
  <c r="CE206"/>
  <c r="CI206"/>
  <c r="CM206"/>
  <c r="CS206"/>
  <c r="CW206"/>
  <c r="DA206"/>
  <c r="DE206"/>
  <c r="DI206"/>
  <c r="DM206"/>
  <c r="DQ206"/>
  <c r="DU206"/>
  <c r="DY206"/>
  <c r="EC206"/>
  <c r="EG206"/>
  <c r="EK206"/>
  <c r="EO206"/>
  <c r="ES206"/>
  <c r="EW206"/>
  <c r="FA206"/>
  <c r="FE206"/>
  <c r="FI206"/>
  <c r="FM206"/>
  <c r="FQ206"/>
  <c r="FU206"/>
  <c r="FY206"/>
  <c r="GC206"/>
  <c r="GG206"/>
  <c r="GK206"/>
  <c r="GO206"/>
  <c r="GS206"/>
  <c r="GW206"/>
  <c r="HA206"/>
  <c r="AK206"/>
  <c r="AS206"/>
  <c r="BA206"/>
  <c r="BI206"/>
  <c r="BQ206"/>
  <c r="BY206"/>
  <c r="CG206"/>
  <c r="CQ206"/>
  <c r="CY206"/>
  <c r="DG206"/>
  <c r="DO206"/>
  <c r="DW206"/>
  <c r="EE206"/>
  <c r="EM206"/>
  <c r="EU206"/>
  <c r="FC206"/>
  <c r="FK206"/>
  <c r="FS206"/>
  <c r="GA206"/>
  <c r="GI206"/>
  <c r="GQ206"/>
  <c r="GY206"/>
  <c r="AP206"/>
  <c r="AX206"/>
  <c r="BF206"/>
  <c r="BN206"/>
  <c r="BV206"/>
  <c r="CD206"/>
  <c r="CL206"/>
  <c r="CV206"/>
  <c r="DD206"/>
  <c r="DL206"/>
  <c r="DT206"/>
  <c r="EB206"/>
  <c r="EJ206"/>
  <c r="ER206"/>
  <c r="EZ206"/>
  <c r="FH206"/>
  <c r="FP206"/>
  <c r="FX206"/>
  <c r="GF206"/>
  <c r="GN206"/>
  <c r="GV206"/>
  <c r="AO206"/>
  <c r="AW206"/>
  <c r="BE206"/>
  <c r="BM206"/>
  <c r="BU206"/>
  <c r="CC206"/>
  <c r="CK206"/>
  <c r="CU206"/>
  <c r="DC206"/>
  <c r="DK206"/>
  <c r="DS206"/>
  <c r="EA206"/>
  <c r="EI206"/>
  <c r="EQ206"/>
  <c r="EY206"/>
  <c r="FG206"/>
  <c r="FO206"/>
  <c r="FW206"/>
  <c r="GE206"/>
  <c r="GM206"/>
  <c r="GU206"/>
  <c r="HC206"/>
  <c r="AL206"/>
  <c r="BR206"/>
  <c r="CZ206"/>
  <c r="EF206"/>
  <c r="FL206"/>
  <c r="GR206"/>
  <c r="BJ206"/>
  <c r="CR206"/>
  <c r="DX206"/>
  <c r="FD206"/>
  <c r="GJ206"/>
  <c r="BB206"/>
  <c r="CH206"/>
  <c r="DP206"/>
  <c r="EV206"/>
  <c r="GB206"/>
  <c r="AT206"/>
  <c r="FT206"/>
  <c r="EN206"/>
  <c r="DH206"/>
  <c r="BZ206"/>
  <c r="GZ206"/>
  <c r="CO173"/>
  <c r="CN173"/>
  <c r="AK173"/>
  <c r="AO173"/>
  <c r="AS173"/>
  <c r="AW173"/>
  <c r="BA173"/>
  <c r="BE173"/>
  <c r="BI173"/>
  <c r="BM173"/>
  <c r="BQ173"/>
  <c r="BU173"/>
  <c r="BY173"/>
  <c r="CC173"/>
  <c r="CG173"/>
  <c r="CK173"/>
  <c r="CQ173"/>
  <c r="CU173"/>
  <c r="CY173"/>
  <c r="DC173"/>
  <c r="DG173"/>
  <c r="DK173"/>
  <c r="DO173"/>
  <c r="DS173"/>
  <c r="DW173"/>
  <c r="EA173"/>
  <c r="EE173"/>
  <c r="EI173"/>
  <c r="EM173"/>
  <c r="EQ173"/>
  <c r="EU173"/>
  <c r="EY173"/>
  <c r="FC173"/>
  <c r="FG173"/>
  <c r="FK173"/>
  <c r="FO173"/>
  <c r="FS173"/>
  <c r="FW173"/>
  <c r="GA173"/>
  <c r="GE173"/>
  <c r="GI173"/>
  <c r="GM173"/>
  <c r="GQ173"/>
  <c r="GU173"/>
  <c r="GY173"/>
  <c r="HC173"/>
  <c r="AM173"/>
  <c r="AR173"/>
  <c r="AX173"/>
  <c r="BC173"/>
  <c r="BH173"/>
  <c r="BN173"/>
  <c r="BS173"/>
  <c r="BX173"/>
  <c r="CD173"/>
  <c r="CI173"/>
  <c r="CP173"/>
  <c r="CV173"/>
  <c r="DA173"/>
  <c r="DF173"/>
  <c r="DL173"/>
  <c r="DQ173"/>
  <c r="DV173"/>
  <c r="EB173"/>
  <c r="EG173"/>
  <c r="EL173"/>
  <c r="ER173"/>
  <c r="EW173"/>
  <c r="FB173"/>
  <c r="FH173"/>
  <c r="FM173"/>
  <c r="FR173"/>
  <c r="FX173"/>
  <c r="GC173"/>
  <c r="GH173"/>
  <c r="GN173"/>
  <c r="GS173"/>
  <c r="GX173"/>
  <c r="AL173"/>
  <c r="AQ173"/>
  <c r="AV173"/>
  <c r="BB173"/>
  <c r="BG173"/>
  <c r="BL173"/>
  <c r="BR173"/>
  <c r="BW173"/>
  <c r="CB173"/>
  <c r="CH173"/>
  <c r="CM173"/>
  <c r="CT173"/>
  <c r="CZ173"/>
  <c r="DE173"/>
  <c r="DJ173"/>
  <c r="DP173"/>
  <c r="DU173"/>
  <c r="DZ173"/>
  <c r="EF173"/>
  <c r="EK173"/>
  <c r="EP173"/>
  <c r="EV173"/>
  <c r="FA173"/>
  <c r="FF173"/>
  <c r="FL173"/>
  <c r="FQ173"/>
  <c r="FV173"/>
  <c r="GB173"/>
  <c r="GG173"/>
  <c r="GL173"/>
  <c r="GR173"/>
  <c r="GW173"/>
  <c r="HB173"/>
  <c r="AT173"/>
  <c r="BD173"/>
  <c r="BO173"/>
  <c r="BZ173"/>
  <c r="CJ173"/>
  <c r="CW173"/>
  <c r="DH173"/>
  <c r="DR173"/>
  <c r="EC173"/>
  <c r="EN173"/>
  <c r="EX173"/>
  <c r="FI173"/>
  <c r="FT173"/>
  <c r="GD173"/>
  <c r="GO173"/>
  <c r="GZ173"/>
  <c r="AP173"/>
  <c r="AZ173"/>
  <c r="BK173"/>
  <c r="BV173"/>
  <c r="CF173"/>
  <c r="CS173"/>
  <c r="DD173"/>
  <c r="DN173"/>
  <c r="DY173"/>
  <c r="EJ173"/>
  <c r="ET173"/>
  <c r="FE173"/>
  <c r="FP173"/>
  <c r="FZ173"/>
  <c r="GK173"/>
  <c r="GV173"/>
  <c r="AN173"/>
  <c r="AY173"/>
  <c r="BJ173"/>
  <c r="BT173"/>
  <c r="CE173"/>
  <c r="CR173"/>
  <c r="DB173"/>
  <c r="DM173"/>
  <c r="DX173"/>
  <c r="EH173"/>
  <c r="ES173"/>
  <c r="FD173"/>
  <c r="FN173"/>
  <c r="FY173"/>
  <c r="GJ173"/>
  <c r="GT173"/>
  <c r="BP173"/>
  <c r="DI173"/>
  <c r="EZ173"/>
  <c r="GP173"/>
  <c r="BF173"/>
  <c r="CX173"/>
  <c r="EO173"/>
  <c r="GF173"/>
  <c r="AU173"/>
  <c r="CL173"/>
  <c r="ED173"/>
  <c r="FU173"/>
  <c r="AJ173"/>
  <c r="CA173"/>
  <c r="DT173"/>
  <c r="FJ173"/>
  <c r="HA173"/>
  <c r="CO116"/>
  <c r="CN116"/>
  <c r="AK116"/>
  <c r="AO116"/>
  <c r="AS116"/>
  <c r="AW116"/>
  <c r="BA116"/>
  <c r="BE116"/>
  <c r="BI116"/>
  <c r="BM116"/>
  <c r="BQ116"/>
  <c r="BU116"/>
  <c r="BY116"/>
  <c r="CC116"/>
  <c r="CG116"/>
  <c r="CK116"/>
  <c r="CQ116"/>
  <c r="CU116"/>
  <c r="CY116"/>
  <c r="DC116"/>
  <c r="DG116"/>
  <c r="DK116"/>
  <c r="DO116"/>
  <c r="DS116"/>
  <c r="DW116"/>
  <c r="EA116"/>
  <c r="EE116"/>
  <c r="EI116"/>
  <c r="EM116"/>
  <c r="EQ116"/>
  <c r="EU116"/>
  <c r="EY116"/>
  <c r="FC116"/>
  <c r="FG116"/>
  <c r="FK116"/>
  <c r="FO116"/>
  <c r="FS116"/>
  <c r="FW116"/>
  <c r="GA116"/>
  <c r="GE116"/>
  <c r="GI116"/>
  <c r="GM116"/>
  <c r="GQ116"/>
  <c r="GU116"/>
  <c r="GY116"/>
  <c r="HC116"/>
  <c r="AJ116"/>
  <c r="AN116"/>
  <c r="AR116"/>
  <c r="AV116"/>
  <c r="AZ116"/>
  <c r="BD116"/>
  <c r="BH116"/>
  <c r="BL116"/>
  <c r="BP116"/>
  <c r="BT116"/>
  <c r="BX116"/>
  <c r="CB116"/>
  <c r="CF116"/>
  <c r="CJ116"/>
  <c r="CP116"/>
  <c r="CT116"/>
  <c r="CX116"/>
  <c r="DB116"/>
  <c r="DF116"/>
  <c r="DJ116"/>
  <c r="DN116"/>
  <c r="DR116"/>
  <c r="DV116"/>
  <c r="DZ116"/>
  <c r="ED116"/>
  <c r="EH116"/>
  <c r="EL116"/>
  <c r="EP116"/>
  <c r="ET116"/>
  <c r="EX116"/>
  <c r="FB116"/>
  <c r="FF116"/>
  <c r="FJ116"/>
  <c r="FN116"/>
  <c r="FR116"/>
  <c r="FV116"/>
  <c r="FZ116"/>
  <c r="GD116"/>
  <c r="GH116"/>
  <c r="GL116"/>
  <c r="GP116"/>
  <c r="GT116"/>
  <c r="GX116"/>
  <c r="HB116"/>
  <c r="AL116"/>
  <c r="AT116"/>
  <c r="BB116"/>
  <c r="BJ116"/>
  <c r="BR116"/>
  <c r="BZ116"/>
  <c r="CH116"/>
  <c r="CR116"/>
  <c r="CZ116"/>
  <c r="DH116"/>
  <c r="DP116"/>
  <c r="DX116"/>
  <c r="EF116"/>
  <c r="EN116"/>
  <c r="EV116"/>
  <c r="FD116"/>
  <c r="FL116"/>
  <c r="FT116"/>
  <c r="GB116"/>
  <c r="GJ116"/>
  <c r="GR116"/>
  <c r="GZ116"/>
  <c r="AQ116"/>
  <c r="AY116"/>
  <c r="BG116"/>
  <c r="BO116"/>
  <c r="BW116"/>
  <c r="CE116"/>
  <c r="CM116"/>
  <c r="CW116"/>
  <c r="DE116"/>
  <c r="DM116"/>
  <c r="DU116"/>
  <c r="EC116"/>
  <c r="EK116"/>
  <c r="ES116"/>
  <c r="FA116"/>
  <c r="FI116"/>
  <c r="FQ116"/>
  <c r="FY116"/>
  <c r="GG116"/>
  <c r="GO116"/>
  <c r="GW116"/>
  <c r="AP116"/>
  <c r="AX116"/>
  <c r="BF116"/>
  <c r="BN116"/>
  <c r="BV116"/>
  <c r="CD116"/>
  <c r="CL116"/>
  <c r="CV116"/>
  <c r="DD116"/>
  <c r="DL116"/>
  <c r="DT116"/>
  <c r="EB116"/>
  <c r="EJ116"/>
  <c r="ER116"/>
  <c r="EZ116"/>
  <c r="FH116"/>
  <c r="FP116"/>
  <c r="FX116"/>
  <c r="GF116"/>
  <c r="GN116"/>
  <c r="GV116"/>
  <c r="AU116"/>
  <c r="CA116"/>
  <c r="DI116"/>
  <c r="EO116"/>
  <c r="FU116"/>
  <c r="HA116"/>
  <c r="AM116"/>
  <c r="BS116"/>
  <c r="DA116"/>
  <c r="EG116"/>
  <c r="FM116"/>
  <c r="GS116"/>
  <c r="BK116"/>
  <c r="CS116"/>
  <c r="DY116"/>
  <c r="FE116"/>
  <c r="GK116"/>
  <c r="DQ116"/>
  <c r="CI116"/>
  <c r="BC116"/>
  <c r="GC116"/>
  <c r="EW116"/>
  <c r="CO89"/>
  <c r="CN89"/>
  <c r="AK89"/>
  <c r="AO89"/>
  <c r="AS89"/>
  <c r="AW89"/>
  <c r="BA89"/>
  <c r="BE89"/>
  <c r="BI89"/>
  <c r="BM89"/>
  <c r="BQ89"/>
  <c r="BU89"/>
  <c r="BY89"/>
  <c r="CC89"/>
  <c r="CG89"/>
  <c r="CK89"/>
  <c r="CQ89"/>
  <c r="CU89"/>
  <c r="CY89"/>
  <c r="DC89"/>
  <c r="DG89"/>
  <c r="DK89"/>
  <c r="DO89"/>
  <c r="DS89"/>
  <c r="DW89"/>
  <c r="EA89"/>
  <c r="EE89"/>
  <c r="EI89"/>
  <c r="EM89"/>
  <c r="EQ89"/>
  <c r="EU89"/>
  <c r="EY89"/>
  <c r="FC89"/>
  <c r="FG89"/>
  <c r="FK89"/>
  <c r="FO89"/>
  <c r="FS89"/>
  <c r="FW89"/>
  <c r="GA89"/>
  <c r="GE89"/>
  <c r="GI89"/>
  <c r="GM89"/>
  <c r="GQ89"/>
  <c r="GU89"/>
  <c r="GY89"/>
  <c r="HC89"/>
  <c r="AJ89"/>
  <c r="AN89"/>
  <c r="AR89"/>
  <c r="AV89"/>
  <c r="AZ89"/>
  <c r="BD89"/>
  <c r="BH89"/>
  <c r="BL89"/>
  <c r="BP89"/>
  <c r="BT89"/>
  <c r="BX89"/>
  <c r="CB89"/>
  <c r="CF89"/>
  <c r="CJ89"/>
  <c r="CP89"/>
  <c r="CT89"/>
  <c r="CX89"/>
  <c r="DB89"/>
  <c r="DF89"/>
  <c r="DJ89"/>
  <c r="DN89"/>
  <c r="DR89"/>
  <c r="DV89"/>
  <c r="DZ89"/>
  <c r="ED89"/>
  <c r="EH89"/>
  <c r="EL89"/>
  <c r="EP89"/>
  <c r="ET89"/>
  <c r="EX89"/>
  <c r="FB89"/>
  <c r="FF89"/>
  <c r="FJ89"/>
  <c r="FN89"/>
  <c r="FR89"/>
  <c r="FV89"/>
  <c r="FZ89"/>
  <c r="GD89"/>
  <c r="GH89"/>
  <c r="GL89"/>
  <c r="GP89"/>
  <c r="GT89"/>
  <c r="GX89"/>
  <c r="HB89"/>
  <c r="AL89"/>
  <c r="AT89"/>
  <c r="BB89"/>
  <c r="BJ89"/>
  <c r="BR89"/>
  <c r="BZ89"/>
  <c r="CH89"/>
  <c r="CR89"/>
  <c r="CZ89"/>
  <c r="DH89"/>
  <c r="DP89"/>
  <c r="DX89"/>
  <c r="EF89"/>
  <c r="EN89"/>
  <c r="EV89"/>
  <c r="FD89"/>
  <c r="FL89"/>
  <c r="FT89"/>
  <c r="GB89"/>
  <c r="GJ89"/>
  <c r="GR89"/>
  <c r="GZ89"/>
  <c r="AQ89"/>
  <c r="AY89"/>
  <c r="BG89"/>
  <c r="BO89"/>
  <c r="BW89"/>
  <c r="CE89"/>
  <c r="CM89"/>
  <c r="CW89"/>
  <c r="DE89"/>
  <c r="DM89"/>
  <c r="DU89"/>
  <c r="EC89"/>
  <c r="EK89"/>
  <c r="ES89"/>
  <c r="FA89"/>
  <c r="FI89"/>
  <c r="FQ89"/>
  <c r="FY89"/>
  <c r="GG89"/>
  <c r="GO89"/>
  <c r="GW89"/>
  <c r="AP89"/>
  <c r="AX89"/>
  <c r="BF89"/>
  <c r="BN89"/>
  <c r="BV89"/>
  <c r="CD89"/>
  <c r="CL89"/>
  <c r="CV89"/>
  <c r="DD89"/>
  <c r="DL89"/>
  <c r="DT89"/>
  <c r="EB89"/>
  <c r="EJ89"/>
  <c r="ER89"/>
  <c r="EZ89"/>
  <c r="FH89"/>
  <c r="FP89"/>
  <c r="FX89"/>
  <c r="GF89"/>
  <c r="GN89"/>
  <c r="GV89"/>
  <c r="AU89"/>
  <c r="CA89"/>
  <c r="DI89"/>
  <c r="EO89"/>
  <c r="FU89"/>
  <c r="HA89"/>
  <c r="AM89"/>
  <c r="BS89"/>
  <c r="DA89"/>
  <c r="EG89"/>
  <c r="FM89"/>
  <c r="GS89"/>
  <c r="BK89"/>
  <c r="CS89"/>
  <c r="DY89"/>
  <c r="FE89"/>
  <c r="GK89"/>
  <c r="BC89"/>
  <c r="GC89"/>
  <c r="EW89"/>
  <c r="DQ89"/>
  <c r="CI89"/>
  <c r="CO10"/>
  <c r="CN10"/>
  <c r="AM10"/>
  <c r="AQ10"/>
  <c r="AU10"/>
  <c r="AY10"/>
  <c r="BC10"/>
  <c r="BG10"/>
  <c r="BK10"/>
  <c r="BO10"/>
  <c r="BS10"/>
  <c r="BW10"/>
  <c r="CA10"/>
  <c r="CE10"/>
  <c r="CI10"/>
  <c r="CM10"/>
  <c r="CS10"/>
  <c r="CW10"/>
  <c r="DA10"/>
  <c r="DE10"/>
  <c r="DI10"/>
  <c r="DM10"/>
  <c r="DQ10"/>
  <c r="DU10"/>
  <c r="DY10"/>
  <c r="EC10"/>
  <c r="EG10"/>
  <c r="EK10"/>
  <c r="EO10"/>
  <c r="ES10"/>
  <c r="EW10"/>
  <c r="FA10"/>
  <c r="FE10"/>
  <c r="FI10"/>
  <c r="FM10"/>
  <c r="FQ10"/>
  <c r="FU10"/>
  <c r="FY10"/>
  <c r="GC10"/>
  <c r="GG10"/>
  <c r="GK10"/>
  <c r="GO10"/>
  <c r="GS10"/>
  <c r="GW10"/>
  <c r="HA10"/>
  <c r="AL10"/>
  <c r="AP10"/>
  <c r="AT10"/>
  <c r="AX10"/>
  <c r="BB10"/>
  <c r="BF10"/>
  <c r="BJ10"/>
  <c r="BN10"/>
  <c r="BR10"/>
  <c r="BV10"/>
  <c r="BZ10"/>
  <c r="CD10"/>
  <c r="CH10"/>
  <c r="CL10"/>
  <c r="CR10"/>
  <c r="CV10"/>
  <c r="CZ10"/>
  <c r="DD10"/>
  <c r="DH10"/>
  <c r="DL10"/>
  <c r="DP10"/>
  <c r="DT10"/>
  <c r="DX10"/>
  <c r="EB10"/>
  <c r="EF10"/>
  <c r="EJ10"/>
  <c r="EN10"/>
  <c r="ER10"/>
  <c r="EV10"/>
  <c r="EZ10"/>
  <c r="FD10"/>
  <c r="FH10"/>
  <c r="FL10"/>
  <c r="FP10"/>
  <c r="FT10"/>
  <c r="FX10"/>
  <c r="GB10"/>
  <c r="GF10"/>
  <c r="GJ10"/>
  <c r="GN10"/>
  <c r="GR10"/>
  <c r="GV10"/>
  <c r="GZ10"/>
  <c r="AN10"/>
  <c r="AV10"/>
  <c r="BD10"/>
  <c r="BL10"/>
  <c r="BT10"/>
  <c r="CB10"/>
  <c r="CJ10"/>
  <c r="CT10"/>
  <c r="DB10"/>
  <c r="DJ10"/>
  <c r="DR10"/>
  <c r="DZ10"/>
  <c r="EH10"/>
  <c r="EP10"/>
  <c r="EX10"/>
  <c r="FF10"/>
  <c r="FN10"/>
  <c r="FV10"/>
  <c r="GD10"/>
  <c r="GL10"/>
  <c r="GT10"/>
  <c r="HB10"/>
  <c r="AK10"/>
  <c r="AS10"/>
  <c r="BA10"/>
  <c r="BI10"/>
  <c r="BQ10"/>
  <c r="BY10"/>
  <c r="CG10"/>
  <c r="CQ10"/>
  <c r="CY10"/>
  <c r="DG10"/>
  <c r="DO10"/>
  <c r="DW10"/>
  <c r="EE10"/>
  <c r="EM10"/>
  <c r="EU10"/>
  <c r="FC10"/>
  <c r="FK10"/>
  <c r="FS10"/>
  <c r="GA10"/>
  <c r="GI10"/>
  <c r="GQ10"/>
  <c r="GY10"/>
  <c r="AJ10"/>
  <c r="AR10"/>
  <c r="AZ10"/>
  <c r="BH10"/>
  <c r="BP10"/>
  <c r="BX10"/>
  <c r="CF10"/>
  <c r="CP10"/>
  <c r="CX10"/>
  <c r="DF10"/>
  <c r="DN10"/>
  <c r="DV10"/>
  <c r="ED10"/>
  <c r="EL10"/>
  <c r="ET10"/>
  <c r="FB10"/>
  <c r="FJ10"/>
  <c r="FR10"/>
  <c r="FZ10"/>
  <c r="GH10"/>
  <c r="GP10"/>
  <c r="GX10"/>
  <c r="AO10"/>
  <c r="BU10"/>
  <c r="DC10"/>
  <c r="EI10"/>
  <c r="FO10"/>
  <c r="GU10"/>
  <c r="BM10"/>
  <c r="CU10"/>
  <c r="EA10"/>
  <c r="FG10"/>
  <c r="GM10"/>
  <c r="BE10"/>
  <c r="CK10"/>
  <c r="DS10"/>
  <c r="EY10"/>
  <c r="GE10"/>
  <c r="AW10"/>
  <c r="FW10"/>
  <c r="EQ10"/>
  <c r="DK10"/>
  <c r="CC10"/>
  <c r="HC10"/>
  <c r="CO389"/>
  <c r="CN389"/>
  <c r="AM389"/>
  <c r="AQ389"/>
  <c r="AU389"/>
  <c r="AY389"/>
  <c r="BC389"/>
  <c r="BG389"/>
  <c r="BK389"/>
  <c r="BO389"/>
  <c r="BS389"/>
  <c r="BW389"/>
  <c r="CA389"/>
  <c r="CE389"/>
  <c r="CI389"/>
  <c r="CM389"/>
  <c r="CS389"/>
  <c r="CW389"/>
  <c r="DA389"/>
  <c r="DE389"/>
  <c r="DI389"/>
  <c r="DM389"/>
  <c r="DQ389"/>
  <c r="DU389"/>
  <c r="DY389"/>
  <c r="EC389"/>
  <c r="EG389"/>
  <c r="EK389"/>
  <c r="EO389"/>
  <c r="ES389"/>
  <c r="EW389"/>
  <c r="FA389"/>
  <c r="FE389"/>
  <c r="FI389"/>
  <c r="FM389"/>
  <c r="FQ389"/>
  <c r="FU389"/>
  <c r="FY389"/>
  <c r="GC389"/>
  <c r="GG389"/>
  <c r="GK389"/>
  <c r="GO389"/>
  <c r="GS389"/>
  <c r="GW389"/>
  <c r="HA389"/>
  <c r="AL389"/>
  <c r="AP389"/>
  <c r="AT389"/>
  <c r="AX389"/>
  <c r="BB389"/>
  <c r="BF389"/>
  <c r="BJ389"/>
  <c r="BN389"/>
  <c r="BR389"/>
  <c r="BV389"/>
  <c r="BZ389"/>
  <c r="CD389"/>
  <c r="CH389"/>
  <c r="CL389"/>
  <c r="CR389"/>
  <c r="CV389"/>
  <c r="CZ389"/>
  <c r="DD389"/>
  <c r="DH389"/>
  <c r="DL389"/>
  <c r="DP389"/>
  <c r="DT389"/>
  <c r="DX389"/>
  <c r="EB389"/>
  <c r="EF389"/>
  <c r="EJ389"/>
  <c r="EN389"/>
  <c r="ER389"/>
  <c r="EV389"/>
  <c r="EZ389"/>
  <c r="FD389"/>
  <c r="FH389"/>
  <c r="FL389"/>
  <c r="FP389"/>
  <c r="FT389"/>
  <c r="FX389"/>
  <c r="GB389"/>
  <c r="GF389"/>
  <c r="GJ389"/>
  <c r="GN389"/>
  <c r="GR389"/>
  <c r="GV389"/>
  <c r="GZ389"/>
  <c r="AN389"/>
  <c r="AV389"/>
  <c r="BD389"/>
  <c r="BL389"/>
  <c r="BT389"/>
  <c r="CB389"/>
  <c r="CJ389"/>
  <c r="CT389"/>
  <c r="DB389"/>
  <c r="DJ389"/>
  <c r="DR389"/>
  <c r="DZ389"/>
  <c r="EH389"/>
  <c r="EP389"/>
  <c r="EX389"/>
  <c r="FF389"/>
  <c r="FN389"/>
  <c r="FV389"/>
  <c r="GD389"/>
  <c r="GL389"/>
  <c r="GT389"/>
  <c r="HB389"/>
  <c r="AK389"/>
  <c r="AS389"/>
  <c r="BA389"/>
  <c r="BI389"/>
  <c r="BQ389"/>
  <c r="BY389"/>
  <c r="CG389"/>
  <c r="CQ389"/>
  <c r="CY389"/>
  <c r="DG389"/>
  <c r="DO389"/>
  <c r="DW389"/>
  <c r="EE389"/>
  <c r="EM389"/>
  <c r="EU389"/>
  <c r="FC389"/>
  <c r="FK389"/>
  <c r="FS389"/>
  <c r="GA389"/>
  <c r="GI389"/>
  <c r="GQ389"/>
  <c r="GY389"/>
  <c r="AJ389"/>
  <c r="AR389"/>
  <c r="AZ389"/>
  <c r="BH389"/>
  <c r="BP389"/>
  <c r="BX389"/>
  <c r="CF389"/>
  <c r="CP389"/>
  <c r="CX389"/>
  <c r="DF389"/>
  <c r="DN389"/>
  <c r="DV389"/>
  <c r="ED389"/>
  <c r="EL389"/>
  <c r="ET389"/>
  <c r="FB389"/>
  <c r="FJ389"/>
  <c r="FR389"/>
  <c r="FZ389"/>
  <c r="GH389"/>
  <c r="GP389"/>
  <c r="GX389"/>
  <c r="AO389"/>
  <c r="AW389"/>
  <c r="BE389"/>
  <c r="BM389"/>
  <c r="BU389"/>
  <c r="CC389"/>
  <c r="CK389"/>
  <c r="CU389"/>
  <c r="DC389"/>
  <c r="DK389"/>
  <c r="DS389"/>
  <c r="EA389"/>
  <c r="EI389"/>
  <c r="EQ389"/>
  <c r="EY389"/>
  <c r="FG389"/>
  <c r="FO389"/>
  <c r="FW389"/>
  <c r="GE389"/>
  <c r="GM389"/>
  <c r="GU389"/>
  <c r="HC389"/>
  <c r="CO341"/>
  <c r="CN341"/>
  <c r="AM341"/>
  <c r="AQ341"/>
  <c r="AU341"/>
  <c r="AY341"/>
  <c r="BC341"/>
  <c r="BG341"/>
  <c r="BK341"/>
  <c r="BO341"/>
  <c r="BS341"/>
  <c r="BW341"/>
  <c r="CA341"/>
  <c r="CE341"/>
  <c r="CI341"/>
  <c r="CM341"/>
  <c r="CS341"/>
  <c r="CW341"/>
  <c r="DA341"/>
  <c r="DE341"/>
  <c r="DI341"/>
  <c r="DM341"/>
  <c r="DQ341"/>
  <c r="DU341"/>
  <c r="DY341"/>
  <c r="EC341"/>
  <c r="EG341"/>
  <c r="EK341"/>
  <c r="EO341"/>
  <c r="ES341"/>
  <c r="EW341"/>
  <c r="FA341"/>
  <c r="FE341"/>
  <c r="FI341"/>
  <c r="FM341"/>
  <c r="FQ341"/>
  <c r="FU341"/>
  <c r="FY341"/>
  <c r="GC341"/>
  <c r="GG341"/>
  <c r="GK341"/>
  <c r="GO341"/>
  <c r="GS341"/>
  <c r="GW341"/>
  <c r="HA341"/>
  <c r="AL341"/>
  <c r="AP341"/>
  <c r="AT341"/>
  <c r="AX341"/>
  <c r="BB341"/>
  <c r="BF341"/>
  <c r="BJ341"/>
  <c r="BN341"/>
  <c r="BR341"/>
  <c r="BV341"/>
  <c r="BZ341"/>
  <c r="CD341"/>
  <c r="CH341"/>
  <c r="CL341"/>
  <c r="CR341"/>
  <c r="CV341"/>
  <c r="CZ341"/>
  <c r="DD341"/>
  <c r="DH341"/>
  <c r="DL341"/>
  <c r="DP341"/>
  <c r="DT341"/>
  <c r="DX341"/>
  <c r="EB341"/>
  <c r="EF341"/>
  <c r="EJ341"/>
  <c r="EN341"/>
  <c r="ER341"/>
  <c r="EV341"/>
  <c r="EZ341"/>
  <c r="FD341"/>
  <c r="FH341"/>
  <c r="FL341"/>
  <c r="FP341"/>
  <c r="FT341"/>
  <c r="FX341"/>
  <c r="GB341"/>
  <c r="GF341"/>
  <c r="GJ341"/>
  <c r="GN341"/>
  <c r="GR341"/>
  <c r="GV341"/>
  <c r="GZ341"/>
  <c r="AN341"/>
  <c r="AV341"/>
  <c r="BD341"/>
  <c r="BL341"/>
  <c r="BT341"/>
  <c r="CB341"/>
  <c r="CJ341"/>
  <c r="CT341"/>
  <c r="DB341"/>
  <c r="DJ341"/>
  <c r="DR341"/>
  <c r="DZ341"/>
  <c r="EH341"/>
  <c r="EP341"/>
  <c r="EX341"/>
  <c r="FF341"/>
  <c r="FN341"/>
  <c r="FV341"/>
  <c r="GD341"/>
  <c r="GL341"/>
  <c r="GT341"/>
  <c r="HB341"/>
  <c r="AK341"/>
  <c r="AS341"/>
  <c r="BA341"/>
  <c r="BI341"/>
  <c r="BQ341"/>
  <c r="BY341"/>
  <c r="CG341"/>
  <c r="CQ341"/>
  <c r="CY341"/>
  <c r="DG341"/>
  <c r="DO341"/>
  <c r="DW341"/>
  <c r="EE341"/>
  <c r="EM341"/>
  <c r="EU341"/>
  <c r="FC341"/>
  <c r="FK341"/>
  <c r="FS341"/>
  <c r="GA341"/>
  <c r="GI341"/>
  <c r="GQ341"/>
  <c r="GY341"/>
  <c r="AJ341"/>
  <c r="AR341"/>
  <c r="AZ341"/>
  <c r="BH341"/>
  <c r="BP341"/>
  <c r="BX341"/>
  <c r="CF341"/>
  <c r="CP341"/>
  <c r="CX341"/>
  <c r="DF341"/>
  <c r="DN341"/>
  <c r="DV341"/>
  <c r="ED341"/>
  <c r="EL341"/>
  <c r="ET341"/>
  <c r="FB341"/>
  <c r="FJ341"/>
  <c r="FR341"/>
  <c r="FZ341"/>
  <c r="GH341"/>
  <c r="GP341"/>
  <c r="GX341"/>
  <c r="BM341"/>
  <c r="CU341"/>
  <c r="EA341"/>
  <c r="FG341"/>
  <c r="GM341"/>
  <c r="BE341"/>
  <c r="CK341"/>
  <c r="DS341"/>
  <c r="EY341"/>
  <c r="GE341"/>
  <c r="AW341"/>
  <c r="CC341"/>
  <c r="DK341"/>
  <c r="EQ341"/>
  <c r="FW341"/>
  <c r="HC341"/>
  <c r="AO341"/>
  <c r="BU341"/>
  <c r="DC341"/>
  <c r="EI341"/>
  <c r="FO341"/>
  <c r="GU341"/>
  <c r="CO296"/>
  <c r="CN296"/>
  <c r="AJ296"/>
  <c r="AN296"/>
  <c r="AR296"/>
  <c r="AV296"/>
  <c r="AZ296"/>
  <c r="BD296"/>
  <c r="BH296"/>
  <c r="BL296"/>
  <c r="BP296"/>
  <c r="BT296"/>
  <c r="BX296"/>
  <c r="CB296"/>
  <c r="CF296"/>
  <c r="CJ296"/>
  <c r="CP296"/>
  <c r="CT296"/>
  <c r="CX296"/>
  <c r="DB296"/>
  <c r="DF296"/>
  <c r="DJ296"/>
  <c r="DN296"/>
  <c r="DR296"/>
  <c r="DV296"/>
  <c r="DZ296"/>
  <c r="ED296"/>
  <c r="EH296"/>
  <c r="EL296"/>
  <c r="EP296"/>
  <c r="ET296"/>
  <c r="EX296"/>
  <c r="FB296"/>
  <c r="FF296"/>
  <c r="FJ296"/>
  <c r="FN296"/>
  <c r="FR296"/>
  <c r="FV296"/>
  <c r="FZ296"/>
  <c r="GD296"/>
  <c r="GH296"/>
  <c r="GL296"/>
  <c r="GP296"/>
  <c r="GT296"/>
  <c r="GX296"/>
  <c r="HB296"/>
  <c r="AO296"/>
  <c r="AT296"/>
  <c r="AY296"/>
  <c r="BE296"/>
  <c r="BJ296"/>
  <c r="BO296"/>
  <c r="BU296"/>
  <c r="BZ296"/>
  <c r="CE296"/>
  <c r="CK296"/>
  <c r="CR296"/>
  <c r="CW296"/>
  <c r="DC296"/>
  <c r="DH296"/>
  <c r="DM296"/>
  <c r="DS296"/>
  <c r="DX296"/>
  <c r="EC296"/>
  <c r="EI296"/>
  <c r="EN296"/>
  <c r="ES296"/>
  <c r="EY296"/>
  <c r="FD296"/>
  <c r="FI296"/>
  <c r="FO296"/>
  <c r="FT296"/>
  <c r="FY296"/>
  <c r="GE296"/>
  <c r="GJ296"/>
  <c r="GO296"/>
  <c r="GU296"/>
  <c r="GZ296"/>
  <c r="AM296"/>
  <c r="AS296"/>
  <c r="AX296"/>
  <c r="BC296"/>
  <c r="BI296"/>
  <c r="BN296"/>
  <c r="BS296"/>
  <c r="BY296"/>
  <c r="CD296"/>
  <c r="CI296"/>
  <c r="CQ296"/>
  <c r="CV296"/>
  <c r="DA296"/>
  <c r="DG296"/>
  <c r="DL296"/>
  <c r="DQ296"/>
  <c r="DW296"/>
  <c r="EB296"/>
  <c r="EG296"/>
  <c r="EM296"/>
  <c r="ER296"/>
  <c r="EW296"/>
  <c r="FC296"/>
  <c r="FH296"/>
  <c r="FM296"/>
  <c r="FS296"/>
  <c r="FX296"/>
  <c r="GC296"/>
  <c r="GI296"/>
  <c r="GN296"/>
  <c r="GS296"/>
  <c r="GY296"/>
  <c r="AQ296"/>
  <c r="BB296"/>
  <c r="BM296"/>
  <c r="BW296"/>
  <c r="CH296"/>
  <c r="CU296"/>
  <c r="DE296"/>
  <c r="DP296"/>
  <c r="EA296"/>
  <c r="EK296"/>
  <c r="EV296"/>
  <c r="FG296"/>
  <c r="FQ296"/>
  <c r="GB296"/>
  <c r="GM296"/>
  <c r="GW296"/>
  <c r="AP296"/>
  <c r="BA296"/>
  <c r="BK296"/>
  <c r="BV296"/>
  <c r="CG296"/>
  <c r="CS296"/>
  <c r="DD296"/>
  <c r="DO296"/>
  <c r="DY296"/>
  <c r="EJ296"/>
  <c r="EU296"/>
  <c r="FE296"/>
  <c r="FP296"/>
  <c r="GA296"/>
  <c r="GK296"/>
  <c r="GV296"/>
  <c r="AL296"/>
  <c r="AW296"/>
  <c r="BG296"/>
  <c r="BR296"/>
  <c r="CC296"/>
  <c r="CM296"/>
  <c r="CZ296"/>
  <c r="DK296"/>
  <c r="DU296"/>
  <c r="EF296"/>
  <c r="EQ296"/>
  <c r="FA296"/>
  <c r="FL296"/>
  <c r="FW296"/>
  <c r="GG296"/>
  <c r="GR296"/>
  <c r="HC296"/>
  <c r="AK296"/>
  <c r="AU296"/>
  <c r="BF296"/>
  <c r="BQ296"/>
  <c r="CA296"/>
  <c r="CL296"/>
  <c r="CY296"/>
  <c r="DI296"/>
  <c r="DT296"/>
  <c r="EE296"/>
  <c r="EO296"/>
  <c r="EZ296"/>
  <c r="FK296"/>
  <c r="FU296"/>
  <c r="GF296"/>
  <c r="GQ296"/>
  <c r="HA296"/>
  <c r="CO252"/>
  <c r="CN252"/>
  <c r="AJ252"/>
  <c r="AN252"/>
  <c r="AR252"/>
  <c r="AV252"/>
  <c r="AZ252"/>
  <c r="BD252"/>
  <c r="BH252"/>
  <c r="BL252"/>
  <c r="BP252"/>
  <c r="BT252"/>
  <c r="BX252"/>
  <c r="CB252"/>
  <c r="CF252"/>
  <c r="CJ252"/>
  <c r="CP252"/>
  <c r="CT252"/>
  <c r="CX252"/>
  <c r="DB252"/>
  <c r="DF252"/>
  <c r="DJ252"/>
  <c r="DN252"/>
  <c r="DR252"/>
  <c r="DV252"/>
  <c r="DZ252"/>
  <c r="ED252"/>
  <c r="EH252"/>
  <c r="EL252"/>
  <c r="EP252"/>
  <c r="ET252"/>
  <c r="EX252"/>
  <c r="FB252"/>
  <c r="FF252"/>
  <c r="FJ252"/>
  <c r="FN252"/>
  <c r="FR252"/>
  <c r="FV252"/>
  <c r="FZ252"/>
  <c r="GD252"/>
  <c r="GH252"/>
  <c r="GL252"/>
  <c r="GP252"/>
  <c r="GT252"/>
  <c r="GX252"/>
  <c r="HB252"/>
  <c r="AM252"/>
  <c r="AQ252"/>
  <c r="AU252"/>
  <c r="AY252"/>
  <c r="BC252"/>
  <c r="BG252"/>
  <c r="BK252"/>
  <c r="BO252"/>
  <c r="BS252"/>
  <c r="BW252"/>
  <c r="CA252"/>
  <c r="CE252"/>
  <c r="CI252"/>
  <c r="CM252"/>
  <c r="CS252"/>
  <c r="CW252"/>
  <c r="DA252"/>
  <c r="DE252"/>
  <c r="DI252"/>
  <c r="DM252"/>
  <c r="DQ252"/>
  <c r="DU252"/>
  <c r="DY252"/>
  <c r="EC252"/>
  <c r="EG252"/>
  <c r="EK252"/>
  <c r="EO252"/>
  <c r="ES252"/>
  <c r="EW252"/>
  <c r="FA252"/>
  <c r="FE252"/>
  <c r="FI252"/>
  <c r="FM252"/>
  <c r="FQ252"/>
  <c r="FU252"/>
  <c r="FY252"/>
  <c r="GC252"/>
  <c r="GG252"/>
  <c r="GK252"/>
  <c r="GO252"/>
  <c r="GS252"/>
  <c r="GW252"/>
  <c r="HA252"/>
  <c r="AK252"/>
  <c r="AS252"/>
  <c r="BA252"/>
  <c r="BI252"/>
  <c r="BQ252"/>
  <c r="BY252"/>
  <c r="CG252"/>
  <c r="CQ252"/>
  <c r="CY252"/>
  <c r="DG252"/>
  <c r="DO252"/>
  <c r="DW252"/>
  <c r="EE252"/>
  <c r="EM252"/>
  <c r="EU252"/>
  <c r="FC252"/>
  <c r="FK252"/>
  <c r="FS252"/>
  <c r="GA252"/>
  <c r="GI252"/>
  <c r="GQ252"/>
  <c r="GY252"/>
  <c r="AP252"/>
  <c r="AX252"/>
  <c r="BF252"/>
  <c r="BN252"/>
  <c r="BV252"/>
  <c r="CD252"/>
  <c r="CL252"/>
  <c r="CV252"/>
  <c r="DD252"/>
  <c r="DL252"/>
  <c r="DT252"/>
  <c r="EB252"/>
  <c r="EJ252"/>
  <c r="ER252"/>
  <c r="EZ252"/>
  <c r="FH252"/>
  <c r="FP252"/>
  <c r="FX252"/>
  <c r="GF252"/>
  <c r="GN252"/>
  <c r="GV252"/>
  <c r="AO252"/>
  <c r="AW252"/>
  <c r="BE252"/>
  <c r="BM252"/>
  <c r="BU252"/>
  <c r="CC252"/>
  <c r="CK252"/>
  <c r="CU252"/>
  <c r="DC252"/>
  <c r="DK252"/>
  <c r="DS252"/>
  <c r="EA252"/>
  <c r="EI252"/>
  <c r="EQ252"/>
  <c r="EY252"/>
  <c r="FG252"/>
  <c r="FO252"/>
  <c r="FW252"/>
  <c r="GE252"/>
  <c r="GM252"/>
  <c r="GU252"/>
  <c r="HC252"/>
  <c r="BJ252"/>
  <c r="CR252"/>
  <c r="DX252"/>
  <c r="FD252"/>
  <c r="GJ252"/>
  <c r="BB252"/>
  <c r="CH252"/>
  <c r="DP252"/>
  <c r="EV252"/>
  <c r="GB252"/>
  <c r="AT252"/>
  <c r="BZ252"/>
  <c r="DH252"/>
  <c r="EN252"/>
  <c r="FT252"/>
  <c r="GZ252"/>
  <c r="EF252"/>
  <c r="CZ252"/>
  <c r="BR252"/>
  <c r="GR252"/>
  <c r="AL252"/>
  <c r="FL252"/>
  <c r="CN711"/>
  <c r="CO711"/>
  <c r="AK711"/>
  <c r="AO711"/>
  <c r="AS711"/>
  <c r="AW711"/>
  <c r="BA711"/>
  <c r="BE711"/>
  <c r="BI711"/>
  <c r="BM711"/>
  <c r="BQ711"/>
  <c r="BU711"/>
  <c r="BY711"/>
  <c r="CC711"/>
  <c r="CG711"/>
  <c r="CK711"/>
  <c r="CQ711"/>
  <c r="CU711"/>
  <c r="CY711"/>
  <c r="DC711"/>
  <c r="DG711"/>
  <c r="DK711"/>
  <c r="DO711"/>
  <c r="DS711"/>
  <c r="DW711"/>
  <c r="EA711"/>
  <c r="EE711"/>
  <c r="EI711"/>
  <c r="EM711"/>
  <c r="EQ711"/>
  <c r="EU711"/>
  <c r="EY711"/>
  <c r="FC711"/>
  <c r="FG711"/>
  <c r="FK711"/>
  <c r="FO711"/>
  <c r="FS711"/>
  <c r="FW711"/>
  <c r="GA711"/>
  <c r="GE711"/>
  <c r="GI711"/>
  <c r="GM711"/>
  <c r="GQ711"/>
  <c r="GU711"/>
  <c r="GY711"/>
  <c r="HC711"/>
  <c r="AM711"/>
  <c r="AR711"/>
  <c r="AX711"/>
  <c r="BC711"/>
  <c r="BH711"/>
  <c r="BN711"/>
  <c r="BS711"/>
  <c r="BX711"/>
  <c r="CD711"/>
  <c r="CI711"/>
  <c r="CP711"/>
  <c r="CV711"/>
  <c r="DA711"/>
  <c r="DF711"/>
  <c r="DL711"/>
  <c r="DQ711"/>
  <c r="DV711"/>
  <c r="EB711"/>
  <c r="EG711"/>
  <c r="EL711"/>
  <c r="ER711"/>
  <c r="EW711"/>
  <c r="FB711"/>
  <c r="FH711"/>
  <c r="FM711"/>
  <c r="FR711"/>
  <c r="FX711"/>
  <c r="GC711"/>
  <c r="GH711"/>
  <c r="GN711"/>
  <c r="GS711"/>
  <c r="GX711"/>
  <c r="AL711"/>
  <c r="AQ711"/>
  <c r="AV711"/>
  <c r="BB711"/>
  <c r="BG711"/>
  <c r="BL711"/>
  <c r="BR711"/>
  <c r="BW711"/>
  <c r="CB711"/>
  <c r="CH711"/>
  <c r="CM711"/>
  <c r="CT711"/>
  <c r="CZ711"/>
  <c r="DE711"/>
  <c r="DJ711"/>
  <c r="DP711"/>
  <c r="DU711"/>
  <c r="DZ711"/>
  <c r="EF711"/>
  <c r="EK711"/>
  <c r="EP711"/>
  <c r="EV711"/>
  <c r="FA711"/>
  <c r="FF711"/>
  <c r="FL711"/>
  <c r="FQ711"/>
  <c r="FV711"/>
  <c r="GB711"/>
  <c r="GG711"/>
  <c r="GL711"/>
  <c r="GR711"/>
  <c r="GW711"/>
  <c r="HB711"/>
  <c r="AJ711"/>
  <c r="AU711"/>
  <c r="BF711"/>
  <c r="BP711"/>
  <c r="CA711"/>
  <c r="CL711"/>
  <c r="CX711"/>
  <c r="DI711"/>
  <c r="DT711"/>
  <c r="ED711"/>
  <c r="EO711"/>
  <c r="EZ711"/>
  <c r="FJ711"/>
  <c r="FU711"/>
  <c r="GF711"/>
  <c r="GP711"/>
  <c r="HA711"/>
  <c r="AT711"/>
  <c r="BD711"/>
  <c r="BO711"/>
  <c r="BZ711"/>
  <c r="CJ711"/>
  <c r="CW711"/>
  <c r="DH711"/>
  <c r="DR711"/>
  <c r="EC711"/>
  <c r="EN711"/>
  <c r="EX711"/>
  <c r="FI711"/>
  <c r="FT711"/>
  <c r="GD711"/>
  <c r="GO711"/>
  <c r="GZ711"/>
  <c r="AP711"/>
  <c r="AZ711"/>
  <c r="BK711"/>
  <c r="BV711"/>
  <c r="CF711"/>
  <c r="CS711"/>
  <c r="DD711"/>
  <c r="DN711"/>
  <c r="DY711"/>
  <c r="EJ711"/>
  <c r="ET711"/>
  <c r="FE711"/>
  <c r="FP711"/>
  <c r="FZ711"/>
  <c r="GK711"/>
  <c r="GV711"/>
  <c r="BT711"/>
  <c r="DM711"/>
  <c r="FD711"/>
  <c r="GT711"/>
  <c r="BJ711"/>
  <c r="DB711"/>
  <c r="ES711"/>
  <c r="GJ711"/>
  <c r="AY711"/>
  <c r="CR711"/>
  <c r="EH711"/>
  <c r="FY711"/>
  <c r="FN711"/>
  <c r="DX711"/>
  <c r="CE711"/>
  <c r="AN711"/>
  <c r="CN687"/>
  <c r="CO687"/>
  <c r="AK687"/>
  <c r="AO687"/>
  <c r="AS687"/>
  <c r="AW687"/>
  <c r="BA687"/>
  <c r="BE687"/>
  <c r="BI687"/>
  <c r="BM687"/>
  <c r="BQ687"/>
  <c r="BU687"/>
  <c r="BY687"/>
  <c r="CC687"/>
  <c r="CG687"/>
  <c r="CK687"/>
  <c r="CQ687"/>
  <c r="CU687"/>
  <c r="CY687"/>
  <c r="DC687"/>
  <c r="DG687"/>
  <c r="DK687"/>
  <c r="DO687"/>
  <c r="DS687"/>
  <c r="DW687"/>
  <c r="EA687"/>
  <c r="EE687"/>
  <c r="EI687"/>
  <c r="EM687"/>
  <c r="EQ687"/>
  <c r="EU687"/>
  <c r="EY687"/>
  <c r="FC687"/>
  <c r="FG687"/>
  <c r="FK687"/>
  <c r="FO687"/>
  <c r="FS687"/>
  <c r="FW687"/>
  <c r="GA687"/>
  <c r="GE687"/>
  <c r="GI687"/>
  <c r="GM687"/>
  <c r="GQ687"/>
  <c r="GU687"/>
  <c r="GY687"/>
  <c r="HC687"/>
  <c r="AJ687"/>
  <c r="AN687"/>
  <c r="AR687"/>
  <c r="AV687"/>
  <c r="AZ687"/>
  <c r="BD687"/>
  <c r="BH687"/>
  <c r="BL687"/>
  <c r="BP687"/>
  <c r="BT687"/>
  <c r="BX687"/>
  <c r="CB687"/>
  <c r="CF687"/>
  <c r="CJ687"/>
  <c r="CP687"/>
  <c r="CT687"/>
  <c r="CX687"/>
  <c r="DB687"/>
  <c r="DF687"/>
  <c r="DJ687"/>
  <c r="DN687"/>
  <c r="DR687"/>
  <c r="DV687"/>
  <c r="DZ687"/>
  <c r="ED687"/>
  <c r="EH687"/>
  <c r="EL687"/>
  <c r="EP687"/>
  <c r="ET687"/>
  <c r="EX687"/>
  <c r="FB687"/>
  <c r="FF687"/>
  <c r="FJ687"/>
  <c r="FN687"/>
  <c r="FR687"/>
  <c r="FV687"/>
  <c r="FZ687"/>
  <c r="GD687"/>
  <c r="GH687"/>
  <c r="GL687"/>
  <c r="GP687"/>
  <c r="GT687"/>
  <c r="GX687"/>
  <c r="HB687"/>
  <c r="AL687"/>
  <c r="AT687"/>
  <c r="BB687"/>
  <c r="BJ687"/>
  <c r="BR687"/>
  <c r="BZ687"/>
  <c r="CH687"/>
  <c r="CR687"/>
  <c r="CZ687"/>
  <c r="DH687"/>
  <c r="DP687"/>
  <c r="DX687"/>
  <c r="EF687"/>
  <c r="EN687"/>
  <c r="EV687"/>
  <c r="FD687"/>
  <c r="FL687"/>
  <c r="FT687"/>
  <c r="GB687"/>
  <c r="GJ687"/>
  <c r="GR687"/>
  <c r="GZ687"/>
  <c r="AQ687"/>
  <c r="AY687"/>
  <c r="BG687"/>
  <c r="BO687"/>
  <c r="BW687"/>
  <c r="CE687"/>
  <c r="CM687"/>
  <c r="CW687"/>
  <c r="DE687"/>
  <c r="DM687"/>
  <c r="DU687"/>
  <c r="EC687"/>
  <c r="EK687"/>
  <c r="ES687"/>
  <c r="FA687"/>
  <c r="FI687"/>
  <c r="FQ687"/>
  <c r="FY687"/>
  <c r="GG687"/>
  <c r="GO687"/>
  <c r="GW687"/>
  <c r="AX687"/>
  <c r="BN687"/>
  <c r="CD687"/>
  <c r="CV687"/>
  <c r="DL687"/>
  <c r="EB687"/>
  <c r="ER687"/>
  <c r="FH687"/>
  <c r="FX687"/>
  <c r="GN687"/>
  <c r="AU687"/>
  <c r="BK687"/>
  <c r="CA687"/>
  <c r="CS687"/>
  <c r="DI687"/>
  <c r="DY687"/>
  <c r="EO687"/>
  <c r="FE687"/>
  <c r="FU687"/>
  <c r="GK687"/>
  <c r="HA687"/>
  <c r="AP687"/>
  <c r="BF687"/>
  <c r="BV687"/>
  <c r="CL687"/>
  <c r="DD687"/>
  <c r="DT687"/>
  <c r="EJ687"/>
  <c r="EZ687"/>
  <c r="FP687"/>
  <c r="GF687"/>
  <c r="GV687"/>
  <c r="BC687"/>
  <c r="DQ687"/>
  <c r="GC687"/>
  <c r="AM687"/>
  <c r="DA687"/>
  <c r="FM687"/>
  <c r="CI687"/>
  <c r="EW687"/>
  <c r="GS687"/>
  <c r="EG687"/>
  <c r="BS687"/>
  <c r="CN661"/>
  <c r="CO661"/>
  <c r="AK661"/>
  <c r="AO661"/>
  <c r="AS661"/>
  <c r="AW661"/>
  <c r="BA661"/>
  <c r="BE661"/>
  <c r="BI661"/>
  <c r="BM661"/>
  <c r="BQ661"/>
  <c r="BU661"/>
  <c r="BY661"/>
  <c r="CC661"/>
  <c r="CG661"/>
  <c r="CK661"/>
  <c r="CQ661"/>
  <c r="CU661"/>
  <c r="CY661"/>
  <c r="DC661"/>
  <c r="DG661"/>
  <c r="DK661"/>
  <c r="DO661"/>
  <c r="DS661"/>
  <c r="DW661"/>
  <c r="EA661"/>
  <c r="EE661"/>
  <c r="EI661"/>
  <c r="EM661"/>
  <c r="EQ661"/>
  <c r="EU661"/>
  <c r="EY661"/>
  <c r="FC661"/>
  <c r="FG661"/>
  <c r="FK661"/>
  <c r="FO661"/>
  <c r="FS661"/>
  <c r="FW661"/>
  <c r="GA661"/>
  <c r="GE661"/>
  <c r="GI661"/>
  <c r="GM661"/>
  <c r="GQ661"/>
  <c r="GU661"/>
  <c r="GY661"/>
  <c r="HC661"/>
  <c r="AL661"/>
  <c r="AQ661"/>
  <c r="AV661"/>
  <c r="BB661"/>
  <c r="BG661"/>
  <c r="BL661"/>
  <c r="BR661"/>
  <c r="BW661"/>
  <c r="CB661"/>
  <c r="CH661"/>
  <c r="CM661"/>
  <c r="CT661"/>
  <c r="CZ661"/>
  <c r="DE661"/>
  <c r="DJ661"/>
  <c r="DP661"/>
  <c r="DU661"/>
  <c r="DZ661"/>
  <c r="EF661"/>
  <c r="EK661"/>
  <c r="EP661"/>
  <c r="EV661"/>
  <c r="FA661"/>
  <c r="FF661"/>
  <c r="FL661"/>
  <c r="FQ661"/>
  <c r="FV661"/>
  <c r="GB661"/>
  <c r="GG661"/>
  <c r="GL661"/>
  <c r="GR661"/>
  <c r="GW661"/>
  <c r="HB661"/>
  <c r="AJ661"/>
  <c r="AP661"/>
  <c r="AU661"/>
  <c r="AZ661"/>
  <c r="BF661"/>
  <c r="BK661"/>
  <c r="BP661"/>
  <c r="BV661"/>
  <c r="CA661"/>
  <c r="CF661"/>
  <c r="CL661"/>
  <c r="CS661"/>
  <c r="CX661"/>
  <c r="DD661"/>
  <c r="DI661"/>
  <c r="DN661"/>
  <c r="DT661"/>
  <c r="DY661"/>
  <c r="ED661"/>
  <c r="EJ661"/>
  <c r="EO661"/>
  <c r="ET661"/>
  <c r="EZ661"/>
  <c r="FE661"/>
  <c r="FJ661"/>
  <c r="FP661"/>
  <c r="FU661"/>
  <c r="FZ661"/>
  <c r="GF661"/>
  <c r="GK661"/>
  <c r="GP661"/>
  <c r="GV661"/>
  <c r="HA661"/>
  <c r="AN661"/>
  <c r="AT661"/>
  <c r="AY661"/>
  <c r="BD661"/>
  <c r="BJ661"/>
  <c r="BO661"/>
  <c r="BT661"/>
  <c r="BZ661"/>
  <c r="CE661"/>
  <c r="CJ661"/>
  <c r="CR661"/>
  <c r="CW661"/>
  <c r="DB661"/>
  <c r="DH661"/>
  <c r="DM661"/>
  <c r="DR661"/>
  <c r="DX661"/>
  <c r="EC661"/>
  <c r="EH661"/>
  <c r="EN661"/>
  <c r="ES661"/>
  <c r="EX661"/>
  <c r="FD661"/>
  <c r="FI661"/>
  <c r="FN661"/>
  <c r="FT661"/>
  <c r="FY661"/>
  <c r="GD661"/>
  <c r="GJ661"/>
  <c r="GO661"/>
  <c r="GT661"/>
  <c r="GZ661"/>
  <c r="AX661"/>
  <c r="BS661"/>
  <c r="CP661"/>
  <c r="DL661"/>
  <c r="EG661"/>
  <c r="FB661"/>
  <c r="FX661"/>
  <c r="GS661"/>
  <c r="AR661"/>
  <c r="BN661"/>
  <c r="CI661"/>
  <c r="DF661"/>
  <c r="EB661"/>
  <c r="EW661"/>
  <c r="FR661"/>
  <c r="GN661"/>
  <c r="BC661"/>
  <c r="BX661"/>
  <c r="CV661"/>
  <c r="DQ661"/>
  <c r="EL661"/>
  <c r="FH661"/>
  <c r="GC661"/>
  <c r="GX661"/>
  <c r="DA661"/>
  <c r="GH661"/>
  <c r="CD661"/>
  <c r="FM661"/>
  <c r="BH661"/>
  <c r="ER661"/>
  <c r="DV661"/>
  <c r="AM661"/>
  <c r="CN636"/>
  <c r="CO636"/>
  <c r="AJ636"/>
  <c r="AN636"/>
  <c r="AR636"/>
  <c r="AV636"/>
  <c r="AZ636"/>
  <c r="BD636"/>
  <c r="BH636"/>
  <c r="BL636"/>
  <c r="BP636"/>
  <c r="BT636"/>
  <c r="BX636"/>
  <c r="CB636"/>
  <c r="CF636"/>
  <c r="CJ636"/>
  <c r="CP636"/>
  <c r="CT636"/>
  <c r="CX636"/>
  <c r="DB636"/>
  <c r="DF636"/>
  <c r="DJ636"/>
  <c r="DN636"/>
  <c r="DR636"/>
  <c r="DV636"/>
  <c r="DZ636"/>
  <c r="ED636"/>
  <c r="EH636"/>
  <c r="EL636"/>
  <c r="EP636"/>
  <c r="ET636"/>
  <c r="EX636"/>
  <c r="FB636"/>
  <c r="FF636"/>
  <c r="FJ636"/>
  <c r="FN636"/>
  <c r="FR636"/>
  <c r="FV636"/>
  <c r="FZ636"/>
  <c r="GD636"/>
  <c r="GH636"/>
  <c r="GL636"/>
  <c r="GP636"/>
  <c r="GT636"/>
  <c r="GX636"/>
  <c r="HB636"/>
  <c r="AM636"/>
  <c r="AQ636"/>
  <c r="AU636"/>
  <c r="AY636"/>
  <c r="BC636"/>
  <c r="BG636"/>
  <c r="BK636"/>
  <c r="BO636"/>
  <c r="BS636"/>
  <c r="BW636"/>
  <c r="CA636"/>
  <c r="CE636"/>
  <c r="CI636"/>
  <c r="CM636"/>
  <c r="CS636"/>
  <c r="CW636"/>
  <c r="DA636"/>
  <c r="DE636"/>
  <c r="DI636"/>
  <c r="DM636"/>
  <c r="DQ636"/>
  <c r="DU636"/>
  <c r="DY636"/>
  <c r="EC636"/>
  <c r="EG636"/>
  <c r="EK636"/>
  <c r="EO636"/>
  <c r="ES636"/>
  <c r="EW636"/>
  <c r="FA636"/>
  <c r="FE636"/>
  <c r="FI636"/>
  <c r="FM636"/>
  <c r="FQ636"/>
  <c r="FU636"/>
  <c r="FY636"/>
  <c r="GC636"/>
  <c r="GG636"/>
  <c r="GK636"/>
  <c r="GO636"/>
  <c r="GS636"/>
  <c r="GW636"/>
  <c r="HA636"/>
  <c r="AK636"/>
  <c r="AS636"/>
  <c r="BA636"/>
  <c r="BI636"/>
  <c r="BQ636"/>
  <c r="BY636"/>
  <c r="CG636"/>
  <c r="CQ636"/>
  <c r="CY636"/>
  <c r="DG636"/>
  <c r="DO636"/>
  <c r="DW636"/>
  <c r="EE636"/>
  <c r="EM636"/>
  <c r="EU636"/>
  <c r="FC636"/>
  <c r="FK636"/>
  <c r="FS636"/>
  <c r="GA636"/>
  <c r="GI636"/>
  <c r="GQ636"/>
  <c r="GY636"/>
  <c r="AP636"/>
  <c r="AX636"/>
  <c r="BF636"/>
  <c r="BN636"/>
  <c r="BV636"/>
  <c r="CD636"/>
  <c r="CL636"/>
  <c r="CV636"/>
  <c r="DD636"/>
  <c r="DL636"/>
  <c r="DT636"/>
  <c r="EB636"/>
  <c r="EJ636"/>
  <c r="ER636"/>
  <c r="EZ636"/>
  <c r="FH636"/>
  <c r="FP636"/>
  <c r="FX636"/>
  <c r="GF636"/>
  <c r="GN636"/>
  <c r="GV636"/>
  <c r="AT636"/>
  <c r="BJ636"/>
  <c r="BZ636"/>
  <c r="CR636"/>
  <c r="DH636"/>
  <c r="DX636"/>
  <c r="EN636"/>
  <c r="FD636"/>
  <c r="FT636"/>
  <c r="GJ636"/>
  <c r="GZ636"/>
  <c r="AO636"/>
  <c r="BE636"/>
  <c r="BU636"/>
  <c r="CK636"/>
  <c r="DC636"/>
  <c r="DS636"/>
  <c r="EI636"/>
  <c r="EY636"/>
  <c r="FO636"/>
  <c r="GE636"/>
  <c r="GU636"/>
  <c r="AL636"/>
  <c r="BB636"/>
  <c r="BR636"/>
  <c r="CH636"/>
  <c r="CZ636"/>
  <c r="DP636"/>
  <c r="EF636"/>
  <c r="EV636"/>
  <c r="FL636"/>
  <c r="GB636"/>
  <c r="GR636"/>
  <c r="CC636"/>
  <c r="EQ636"/>
  <c r="HC636"/>
  <c r="BM636"/>
  <c r="EA636"/>
  <c r="GM636"/>
  <c r="CU636"/>
  <c r="FG636"/>
  <c r="AW636"/>
  <c r="FW636"/>
  <c r="DK636"/>
  <c r="CN610"/>
  <c r="CO610"/>
  <c r="AL610"/>
  <c r="AP610"/>
  <c r="AT610"/>
  <c r="AX610"/>
  <c r="BB610"/>
  <c r="BF610"/>
  <c r="BJ610"/>
  <c r="BN610"/>
  <c r="BR610"/>
  <c r="BV610"/>
  <c r="BZ610"/>
  <c r="CD610"/>
  <c r="CH610"/>
  <c r="CL610"/>
  <c r="CR610"/>
  <c r="CV610"/>
  <c r="CZ610"/>
  <c r="DD610"/>
  <c r="DH610"/>
  <c r="DL610"/>
  <c r="DP610"/>
  <c r="DT610"/>
  <c r="DX610"/>
  <c r="EB610"/>
  <c r="EF610"/>
  <c r="EJ610"/>
  <c r="EN610"/>
  <c r="ER610"/>
  <c r="EV610"/>
  <c r="EZ610"/>
  <c r="FD610"/>
  <c r="FH610"/>
  <c r="FL610"/>
  <c r="FP610"/>
  <c r="FT610"/>
  <c r="FX610"/>
  <c r="GB610"/>
  <c r="GF610"/>
  <c r="GJ610"/>
  <c r="GN610"/>
  <c r="GR610"/>
  <c r="GV610"/>
  <c r="GZ610"/>
  <c r="AJ610"/>
  <c r="AO610"/>
  <c r="AU610"/>
  <c r="AZ610"/>
  <c r="BE610"/>
  <c r="BK610"/>
  <c r="BP610"/>
  <c r="BU610"/>
  <c r="CA610"/>
  <c r="CF610"/>
  <c r="CK610"/>
  <c r="CS610"/>
  <c r="CX610"/>
  <c r="DC610"/>
  <c r="DI610"/>
  <c r="DN610"/>
  <c r="DS610"/>
  <c r="DY610"/>
  <c r="ED610"/>
  <c r="EI610"/>
  <c r="EO610"/>
  <c r="ET610"/>
  <c r="EY610"/>
  <c r="FE610"/>
  <c r="FJ610"/>
  <c r="FO610"/>
  <c r="FU610"/>
  <c r="FZ610"/>
  <c r="GE610"/>
  <c r="GK610"/>
  <c r="GP610"/>
  <c r="GU610"/>
  <c r="HA610"/>
  <c r="AN610"/>
  <c r="AS610"/>
  <c r="AY610"/>
  <c r="BD610"/>
  <c r="BI610"/>
  <c r="BO610"/>
  <c r="BT610"/>
  <c r="BY610"/>
  <c r="CE610"/>
  <c r="CJ610"/>
  <c r="CQ610"/>
  <c r="CW610"/>
  <c r="DB610"/>
  <c r="DG610"/>
  <c r="DM610"/>
  <c r="DR610"/>
  <c r="DW610"/>
  <c r="EC610"/>
  <c r="EH610"/>
  <c r="EM610"/>
  <c r="ES610"/>
  <c r="EX610"/>
  <c r="FC610"/>
  <c r="FI610"/>
  <c r="FN610"/>
  <c r="FS610"/>
  <c r="FY610"/>
  <c r="GD610"/>
  <c r="GI610"/>
  <c r="GO610"/>
  <c r="GT610"/>
  <c r="GY610"/>
  <c r="AK610"/>
  <c r="AV610"/>
  <c r="BG610"/>
  <c r="BQ610"/>
  <c r="CB610"/>
  <c r="CM610"/>
  <c r="CY610"/>
  <c r="DJ610"/>
  <c r="DU610"/>
  <c r="EE610"/>
  <c r="EP610"/>
  <c r="FA610"/>
  <c r="FK610"/>
  <c r="FV610"/>
  <c r="GG610"/>
  <c r="GQ610"/>
  <c r="HB610"/>
  <c r="AR610"/>
  <c r="BC610"/>
  <c r="BM610"/>
  <c r="BX610"/>
  <c r="CI610"/>
  <c r="CU610"/>
  <c r="DF610"/>
  <c r="DQ610"/>
  <c r="EA610"/>
  <c r="EL610"/>
  <c r="EW610"/>
  <c r="FG610"/>
  <c r="FR610"/>
  <c r="GC610"/>
  <c r="GM610"/>
  <c r="GX610"/>
  <c r="AQ610"/>
  <c r="BA610"/>
  <c r="BL610"/>
  <c r="BW610"/>
  <c r="CG610"/>
  <c r="CT610"/>
  <c r="DE610"/>
  <c r="DO610"/>
  <c r="DZ610"/>
  <c r="EK610"/>
  <c r="EU610"/>
  <c r="FF610"/>
  <c r="FQ610"/>
  <c r="GA610"/>
  <c r="GL610"/>
  <c r="GW610"/>
  <c r="BH610"/>
  <c r="DA610"/>
  <c r="EQ610"/>
  <c r="GH610"/>
  <c r="AW610"/>
  <c r="CP610"/>
  <c r="EG610"/>
  <c r="FW610"/>
  <c r="AM610"/>
  <c r="CC610"/>
  <c r="DV610"/>
  <c r="FM610"/>
  <c r="HC610"/>
  <c r="BS610"/>
  <c r="GS610"/>
  <c r="FB610"/>
  <c r="DK610"/>
  <c r="CN554"/>
  <c r="CO554"/>
  <c r="AL554"/>
  <c r="AP554"/>
  <c r="AT554"/>
  <c r="AX554"/>
  <c r="BB554"/>
  <c r="BF554"/>
  <c r="BJ554"/>
  <c r="BN554"/>
  <c r="BR554"/>
  <c r="BV554"/>
  <c r="BZ554"/>
  <c r="CD554"/>
  <c r="CH554"/>
  <c r="CL554"/>
  <c r="CR554"/>
  <c r="CV554"/>
  <c r="CZ554"/>
  <c r="DD554"/>
  <c r="DH554"/>
  <c r="DL554"/>
  <c r="DP554"/>
  <c r="DT554"/>
  <c r="DX554"/>
  <c r="EB554"/>
  <c r="EF554"/>
  <c r="EJ554"/>
  <c r="EN554"/>
  <c r="ER554"/>
  <c r="EV554"/>
  <c r="EZ554"/>
  <c r="FD554"/>
  <c r="FH554"/>
  <c r="FL554"/>
  <c r="FP554"/>
  <c r="FT554"/>
  <c r="FX554"/>
  <c r="GB554"/>
  <c r="GF554"/>
  <c r="GJ554"/>
  <c r="GN554"/>
  <c r="GR554"/>
  <c r="GV554"/>
  <c r="GZ554"/>
  <c r="AK554"/>
  <c r="AO554"/>
  <c r="AS554"/>
  <c r="AW554"/>
  <c r="BA554"/>
  <c r="BE554"/>
  <c r="BI554"/>
  <c r="BM554"/>
  <c r="BQ554"/>
  <c r="BU554"/>
  <c r="BY554"/>
  <c r="CC554"/>
  <c r="CG554"/>
  <c r="CK554"/>
  <c r="CQ554"/>
  <c r="CU554"/>
  <c r="CY554"/>
  <c r="DC554"/>
  <c r="DG554"/>
  <c r="DK554"/>
  <c r="DO554"/>
  <c r="DS554"/>
  <c r="DW554"/>
  <c r="EA554"/>
  <c r="EE554"/>
  <c r="EI554"/>
  <c r="EM554"/>
  <c r="EQ554"/>
  <c r="EU554"/>
  <c r="EY554"/>
  <c r="FC554"/>
  <c r="FG554"/>
  <c r="FK554"/>
  <c r="FO554"/>
  <c r="FS554"/>
  <c r="FW554"/>
  <c r="GA554"/>
  <c r="GE554"/>
  <c r="GI554"/>
  <c r="GM554"/>
  <c r="GQ554"/>
  <c r="GU554"/>
  <c r="GY554"/>
  <c r="HC554"/>
  <c r="AJ554"/>
  <c r="AR554"/>
  <c r="AZ554"/>
  <c r="BH554"/>
  <c r="BP554"/>
  <c r="BX554"/>
  <c r="CF554"/>
  <c r="CP554"/>
  <c r="CX554"/>
  <c r="DF554"/>
  <c r="DN554"/>
  <c r="DV554"/>
  <c r="ED554"/>
  <c r="EL554"/>
  <c r="ET554"/>
  <c r="FB554"/>
  <c r="FJ554"/>
  <c r="FR554"/>
  <c r="FZ554"/>
  <c r="GH554"/>
  <c r="GP554"/>
  <c r="GX554"/>
  <c r="AN554"/>
  <c r="AV554"/>
  <c r="BD554"/>
  <c r="BL554"/>
  <c r="BT554"/>
  <c r="CB554"/>
  <c r="CJ554"/>
  <c r="CT554"/>
  <c r="DB554"/>
  <c r="DJ554"/>
  <c r="DR554"/>
  <c r="DZ554"/>
  <c r="EH554"/>
  <c r="EP554"/>
  <c r="EX554"/>
  <c r="FF554"/>
  <c r="FN554"/>
  <c r="FV554"/>
  <c r="GD554"/>
  <c r="GL554"/>
  <c r="GT554"/>
  <c r="HB554"/>
  <c r="AM554"/>
  <c r="AU554"/>
  <c r="BC554"/>
  <c r="BK554"/>
  <c r="BS554"/>
  <c r="CA554"/>
  <c r="CI554"/>
  <c r="CS554"/>
  <c r="DA554"/>
  <c r="BG554"/>
  <c r="CM554"/>
  <c r="DM554"/>
  <c r="EC554"/>
  <c r="ES554"/>
  <c r="FI554"/>
  <c r="FY554"/>
  <c r="GO554"/>
  <c r="AY554"/>
  <c r="CE554"/>
  <c r="DI554"/>
  <c r="DY554"/>
  <c r="EO554"/>
  <c r="FE554"/>
  <c r="FU554"/>
  <c r="GK554"/>
  <c r="HA554"/>
  <c r="AQ554"/>
  <c r="BW554"/>
  <c r="DE554"/>
  <c r="DU554"/>
  <c r="EK554"/>
  <c r="FA554"/>
  <c r="FQ554"/>
  <c r="GG554"/>
  <c r="GW554"/>
  <c r="BO554"/>
  <c r="EW554"/>
  <c r="EG554"/>
  <c r="GS554"/>
  <c r="DQ554"/>
  <c r="GC554"/>
  <c r="CW554"/>
  <c r="FM554"/>
  <c r="CN526"/>
  <c r="CO526"/>
  <c r="GZ526"/>
  <c r="GV526"/>
  <c r="GR526"/>
  <c r="GN526"/>
  <c r="GJ526"/>
  <c r="GF526"/>
  <c r="GB526"/>
  <c r="FX526"/>
  <c r="FT526"/>
  <c r="FP526"/>
  <c r="FL526"/>
  <c r="FH526"/>
  <c r="FD526"/>
  <c r="EZ526"/>
  <c r="EV526"/>
  <c r="ER526"/>
  <c r="EN526"/>
  <c r="EJ526"/>
  <c r="EF526"/>
  <c r="EB526"/>
  <c r="DX526"/>
  <c r="DT526"/>
  <c r="DP526"/>
  <c r="DL526"/>
  <c r="DH526"/>
  <c r="DD526"/>
  <c r="CZ526"/>
  <c r="CV526"/>
  <c r="CR526"/>
  <c r="CL526"/>
  <c r="CH526"/>
  <c r="CD526"/>
  <c r="BZ526"/>
  <c r="BV526"/>
  <c r="BR526"/>
  <c r="BN526"/>
  <c r="BJ526"/>
  <c r="BF526"/>
  <c r="BB526"/>
  <c r="AX526"/>
  <c r="AT526"/>
  <c r="AP526"/>
  <c r="AL526"/>
  <c r="HA526"/>
  <c r="GW526"/>
  <c r="GS526"/>
  <c r="GO526"/>
  <c r="GK526"/>
  <c r="GG526"/>
  <c r="GC526"/>
  <c r="FY526"/>
  <c r="FU526"/>
  <c r="FQ526"/>
  <c r="FM526"/>
  <c r="FI526"/>
  <c r="FE526"/>
  <c r="FA526"/>
  <c r="EW526"/>
  <c r="ES526"/>
  <c r="EO526"/>
  <c r="EK526"/>
  <c r="EG526"/>
  <c r="EC526"/>
  <c r="DY526"/>
  <c r="DU526"/>
  <c r="DQ526"/>
  <c r="DM526"/>
  <c r="DI526"/>
  <c r="DE526"/>
  <c r="DA526"/>
  <c r="CW526"/>
  <c r="CS526"/>
  <c r="CM526"/>
  <c r="CI526"/>
  <c r="CE526"/>
  <c r="CA526"/>
  <c r="BW526"/>
  <c r="BS526"/>
  <c r="BO526"/>
  <c r="BK526"/>
  <c r="BG526"/>
  <c r="BC526"/>
  <c r="AY526"/>
  <c r="AU526"/>
  <c r="AQ526"/>
  <c r="AM526"/>
  <c r="GY526"/>
  <c r="GQ526"/>
  <c r="GI526"/>
  <c r="GA526"/>
  <c r="FS526"/>
  <c r="FK526"/>
  <c r="FC526"/>
  <c r="EU526"/>
  <c r="EM526"/>
  <c r="EE526"/>
  <c r="DW526"/>
  <c r="DO526"/>
  <c r="DG526"/>
  <c r="CY526"/>
  <c r="CQ526"/>
  <c r="CG526"/>
  <c r="BY526"/>
  <c r="BQ526"/>
  <c r="BI526"/>
  <c r="BA526"/>
  <c r="AS526"/>
  <c r="AK526"/>
  <c r="HB526"/>
  <c r="GT526"/>
  <c r="GL526"/>
  <c r="GD526"/>
  <c r="FV526"/>
  <c r="FN526"/>
  <c r="FF526"/>
  <c r="EX526"/>
  <c r="EP526"/>
  <c r="EH526"/>
  <c r="DZ526"/>
  <c r="DR526"/>
  <c r="DJ526"/>
  <c r="DB526"/>
  <c r="CT526"/>
  <c r="CJ526"/>
  <c r="CB526"/>
  <c r="BT526"/>
  <c r="BL526"/>
  <c r="BD526"/>
  <c r="AV526"/>
  <c r="AN526"/>
  <c r="HC526"/>
  <c r="GU526"/>
  <c r="GM526"/>
  <c r="GE526"/>
  <c r="FW526"/>
  <c r="FO526"/>
  <c r="FG526"/>
  <c r="EY526"/>
  <c r="EQ526"/>
  <c r="EI526"/>
  <c r="EA526"/>
  <c r="DS526"/>
  <c r="DK526"/>
  <c r="DC526"/>
  <c r="CU526"/>
  <c r="CK526"/>
  <c r="CC526"/>
  <c r="BU526"/>
  <c r="BM526"/>
  <c r="BE526"/>
  <c r="AW526"/>
  <c r="AO526"/>
  <c r="FZ526"/>
  <c r="ET526"/>
  <c r="DN526"/>
  <c r="CF526"/>
  <c r="AZ526"/>
  <c r="GH526"/>
  <c r="FB526"/>
  <c r="DV526"/>
  <c r="CP526"/>
  <c r="BH526"/>
  <c r="GP526"/>
  <c r="FJ526"/>
  <c r="ED526"/>
  <c r="CX526"/>
  <c r="BP526"/>
  <c r="AJ526"/>
  <c r="GX526"/>
  <c r="BX526"/>
  <c r="DF526"/>
  <c r="EL526"/>
  <c r="AR526"/>
  <c r="FR526"/>
  <c r="CN455"/>
  <c r="CO455"/>
  <c r="AK455"/>
  <c r="AO455"/>
  <c r="AS455"/>
  <c r="AW455"/>
  <c r="BA455"/>
  <c r="BE455"/>
  <c r="BI455"/>
  <c r="BM455"/>
  <c r="BQ455"/>
  <c r="BU455"/>
  <c r="BY455"/>
  <c r="CC455"/>
  <c r="CG455"/>
  <c r="CK455"/>
  <c r="CQ455"/>
  <c r="CU455"/>
  <c r="CY455"/>
  <c r="DC455"/>
  <c r="DG455"/>
  <c r="DK455"/>
  <c r="DO455"/>
  <c r="DS455"/>
  <c r="DW455"/>
  <c r="EA455"/>
  <c r="EE455"/>
  <c r="EI455"/>
  <c r="EM455"/>
  <c r="EQ455"/>
  <c r="EU455"/>
  <c r="EY455"/>
  <c r="FC455"/>
  <c r="FG455"/>
  <c r="FK455"/>
  <c r="FO455"/>
  <c r="FS455"/>
  <c r="FW455"/>
  <c r="GA455"/>
  <c r="GE455"/>
  <c r="GI455"/>
  <c r="GM455"/>
  <c r="GQ455"/>
  <c r="GU455"/>
  <c r="GY455"/>
  <c r="HC455"/>
  <c r="AJ455"/>
  <c r="AP455"/>
  <c r="AU455"/>
  <c r="AZ455"/>
  <c r="BF455"/>
  <c r="BK455"/>
  <c r="BP455"/>
  <c r="BV455"/>
  <c r="CA455"/>
  <c r="CF455"/>
  <c r="CL455"/>
  <c r="CS455"/>
  <c r="CX455"/>
  <c r="DD455"/>
  <c r="DI455"/>
  <c r="DN455"/>
  <c r="DT455"/>
  <c r="DY455"/>
  <c r="ED455"/>
  <c r="EJ455"/>
  <c r="EO455"/>
  <c r="ET455"/>
  <c r="EZ455"/>
  <c r="FE455"/>
  <c r="FJ455"/>
  <c r="FP455"/>
  <c r="FU455"/>
  <c r="FZ455"/>
  <c r="GF455"/>
  <c r="GK455"/>
  <c r="GP455"/>
  <c r="GV455"/>
  <c r="HA455"/>
  <c r="AN455"/>
  <c r="AT455"/>
  <c r="AY455"/>
  <c r="BD455"/>
  <c r="BJ455"/>
  <c r="BO455"/>
  <c r="BT455"/>
  <c r="BZ455"/>
  <c r="CE455"/>
  <c r="CJ455"/>
  <c r="CR455"/>
  <c r="CW455"/>
  <c r="DB455"/>
  <c r="DH455"/>
  <c r="DM455"/>
  <c r="DR455"/>
  <c r="DX455"/>
  <c r="EC455"/>
  <c r="EH455"/>
  <c r="EN455"/>
  <c r="ES455"/>
  <c r="EX455"/>
  <c r="FD455"/>
  <c r="FI455"/>
  <c r="FN455"/>
  <c r="FT455"/>
  <c r="FY455"/>
  <c r="GD455"/>
  <c r="GJ455"/>
  <c r="GO455"/>
  <c r="GT455"/>
  <c r="GZ455"/>
  <c r="AL455"/>
  <c r="AQ455"/>
  <c r="AV455"/>
  <c r="BB455"/>
  <c r="BG455"/>
  <c r="BL455"/>
  <c r="BR455"/>
  <c r="BW455"/>
  <c r="CB455"/>
  <c r="CH455"/>
  <c r="CM455"/>
  <c r="CT455"/>
  <c r="CZ455"/>
  <c r="DE455"/>
  <c r="DJ455"/>
  <c r="DP455"/>
  <c r="DU455"/>
  <c r="DZ455"/>
  <c r="EF455"/>
  <c r="EK455"/>
  <c r="EP455"/>
  <c r="EV455"/>
  <c r="FA455"/>
  <c r="FF455"/>
  <c r="FL455"/>
  <c r="FQ455"/>
  <c r="FV455"/>
  <c r="GB455"/>
  <c r="GG455"/>
  <c r="GL455"/>
  <c r="GR455"/>
  <c r="GW455"/>
  <c r="HB455"/>
  <c r="BC455"/>
  <c r="BX455"/>
  <c r="CV455"/>
  <c r="DQ455"/>
  <c r="EL455"/>
  <c r="FH455"/>
  <c r="GC455"/>
  <c r="GX455"/>
  <c r="AX455"/>
  <c r="BS455"/>
  <c r="CP455"/>
  <c r="DL455"/>
  <c r="EG455"/>
  <c r="FB455"/>
  <c r="FX455"/>
  <c r="GS455"/>
  <c r="AR455"/>
  <c r="BN455"/>
  <c r="CI455"/>
  <c r="DF455"/>
  <c r="EB455"/>
  <c r="EW455"/>
  <c r="FR455"/>
  <c r="GN455"/>
  <c r="AM455"/>
  <c r="BH455"/>
  <c r="CD455"/>
  <c r="DA455"/>
  <c r="DV455"/>
  <c r="ER455"/>
  <c r="FM455"/>
  <c r="GH455"/>
  <c r="CN426"/>
  <c r="CO426"/>
  <c r="AK426"/>
  <c r="AO426"/>
  <c r="AS426"/>
  <c r="AW426"/>
  <c r="BA426"/>
  <c r="BE426"/>
  <c r="BI426"/>
  <c r="BM426"/>
  <c r="BQ426"/>
  <c r="BU426"/>
  <c r="BY426"/>
  <c r="CC426"/>
  <c r="CG426"/>
  <c r="CK426"/>
  <c r="CQ426"/>
  <c r="CU426"/>
  <c r="CY426"/>
  <c r="DC426"/>
  <c r="DG426"/>
  <c r="DK426"/>
  <c r="DO426"/>
  <c r="DS426"/>
  <c r="DW426"/>
  <c r="EA426"/>
  <c r="EE426"/>
  <c r="EI426"/>
  <c r="EM426"/>
  <c r="EQ426"/>
  <c r="EU426"/>
  <c r="EY426"/>
  <c r="FC426"/>
  <c r="FG426"/>
  <c r="FK426"/>
  <c r="FO426"/>
  <c r="FS426"/>
  <c r="FW426"/>
  <c r="GA426"/>
  <c r="GE426"/>
  <c r="GI426"/>
  <c r="GM426"/>
  <c r="GQ426"/>
  <c r="GU426"/>
  <c r="GY426"/>
  <c r="HC426"/>
  <c r="AJ426"/>
  <c r="AN426"/>
  <c r="AR426"/>
  <c r="AV426"/>
  <c r="AZ426"/>
  <c r="BD426"/>
  <c r="BH426"/>
  <c r="BL426"/>
  <c r="BP426"/>
  <c r="BT426"/>
  <c r="BX426"/>
  <c r="CB426"/>
  <c r="CF426"/>
  <c r="CJ426"/>
  <c r="CP426"/>
  <c r="CT426"/>
  <c r="CX426"/>
  <c r="DB426"/>
  <c r="DF426"/>
  <c r="DJ426"/>
  <c r="DN426"/>
  <c r="DR426"/>
  <c r="DV426"/>
  <c r="DZ426"/>
  <c r="ED426"/>
  <c r="EH426"/>
  <c r="EL426"/>
  <c r="EP426"/>
  <c r="ET426"/>
  <c r="EX426"/>
  <c r="FB426"/>
  <c r="FF426"/>
  <c r="FJ426"/>
  <c r="FN426"/>
  <c r="FR426"/>
  <c r="FV426"/>
  <c r="FZ426"/>
  <c r="GD426"/>
  <c r="GH426"/>
  <c r="GL426"/>
  <c r="GP426"/>
  <c r="GT426"/>
  <c r="GX426"/>
  <c r="HB426"/>
  <c r="AL426"/>
  <c r="AT426"/>
  <c r="BB426"/>
  <c r="BJ426"/>
  <c r="BR426"/>
  <c r="BZ426"/>
  <c r="CH426"/>
  <c r="CR426"/>
  <c r="CZ426"/>
  <c r="DH426"/>
  <c r="DP426"/>
  <c r="DX426"/>
  <c r="EF426"/>
  <c r="EN426"/>
  <c r="EV426"/>
  <c r="FD426"/>
  <c r="FL426"/>
  <c r="FT426"/>
  <c r="GB426"/>
  <c r="GJ426"/>
  <c r="GR426"/>
  <c r="GZ426"/>
  <c r="AQ426"/>
  <c r="AY426"/>
  <c r="BG426"/>
  <c r="BO426"/>
  <c r="BW426"/>
  <c r="CE426"/>
  <c r="CM426"/>
  <c r="CW426"/>
  <c r="DE426"/>
  <c r="DM426"/>
  <c r="DU426"/>
  <c r="EC426"/>
  <c r="EK426"/>
  <c r="ES426"/>
  <c r="FA426"/>
  <c r="FI426"/>
  <c r="FQ426"/>
  <c r="FY426"/>
  <c r="GG426"/>
  <c r="GO426"/>
  <c r="GW426"/>
  <c r="AM426"/>
  <c r="AU426"/>
  <c r="BC426"/>
  <c r="BK426"/>
  <c r="BS426"/>
  <c r="CA426"/>
  <c r="CI426"/>
  <c r="CS426"/>
  <c r="DA426"/>
  <c r="DI426"/>
  <c r="DQ426"/>
  <c r="DY426"/>
  <c r="EG426"/>
  <c r="EO426"/>
  <c r="EW426"/>
  <c r="FE426"/>
  <c r="FM426"/>
  <c r="FU426"/>
  <c r="GC426"/>
  <c r="GK426"/>
  <c r="GS426"/>
  <c r="HA426"/>
  <c r="BF426"/>
  <c r="CL426"/>
  <c r="DT426"/>
  <c r="EZ426"/>
  <c r="GF426"/>
  <c r="AX426"/>
  <c r="CD426"/>
  <c r="DL426"/>
  <c r="ER426"/>
  <c r="FX426"/>
  <c r="AP426"/>
  <c r="BV426"/>
  <c r="DD426"/>
  <c r="EJ426"/>
  <c r="FP426"/>
  <c r="GV426"/>
  <c r="BN426"/>
  <c r="CV426"/>
  <c r="EB426"/>
  <c r="FH426"/>
  <c r="GN426"/>
  <c r="CN396"/>
  <c r="CO396"/>
  <c r="AK396"/>
  <c r="AO396"/>
  <c r="AS396"/>
  <c r="AW396"/>
  <c r="BA396"/>
  <c r="BE396"/>
  <c r="BI396"/>
  <c r="BM396"/>
  <c r="BQ396"/>
  <c r="BU396"/>
  <c r="BY396"/>
  <c r="CC396"/>
  <c r="CG396"/>
  <c r="CK396"/>
  <c r="CQ396"/>
  <c r="CU396"/>
  <c r="CY396"/>
  <c r="DC396"/>
  <c r="DG396"/>
  <c r="DK396"/>
  <c r="DO396"/>
  <c r="DS396"/>
  <c r="DW396"/>
  <c r="EA396"/>
  <c r="EE396"/>
  <c r="EI396"/>
  <c r="EM396"/>
  <c r="EQ396"/>
  <c r="EU396"/>
  <c r="EY396"/>
  <c r="FC396"/>
  <c r="FG396"/>
  <c r="FK396"/>
  <c r="FO396"/>
  <c r="FS396"/>
  <c r="FW396"/>
  <c r="GA396"/>
  <c r="GE396"/>
  <c r="GI396"/>
  <c r="GM396"/>
  <c r="GQ396"/>
  <c r="GU396"/>
  <c r="GY396"/>
  <c r="HC396"/>
  <c r="AJ396"/>
  <c r="AN396"/>
  <c r="AR396"/>
  <c r="AV396"/>
  <c r="AZ396"/>
  <c r="BD396"/>
  <c r="BH396"/>
  <c r="BL396"/>
  <c r="BP396"/>
  <c r="BT396"/>
  <c r="BX396"/>
  <c r="CB396"/>
  <c r="CF396"/>
  <c r="CJ396"/>
  <c r="CP396"/>
  <c r="CT396"/>
  <c r="CX396"/>
  <c r="DB396"/>
  <c r="DF396"/>
  <c r="DJ396"/>
  <c r="DN396"/>
  <c r="DR396"/>
  <c r="DV396"/>
  <c r="DZ396"/>
  <c r="ED396"/>
  <c r="EH396"/>
  <c r="EL396"/>
  <c r="EP396"/>
  <c r="ET396"/>
  <c r="EX396"/>
  <c r="FB396"/>
  <c r="FF396"/>
  <c r="FJ396"/>
  <c r="FN396"/>
  <c r="FR396"/>
  <c r="FV396"/>
  <c r="FZ396"/>
  <c r="GD396"/>
  <c r="GH396"/>
  <c r="GL396"/>
  <c r="GP396"/>
  <c r="GT396"/>
  <c r="GX396"/>
  <c r="HB396"/>
  <c r="AL396"/>
  <c r="AT396"/>
  <c r="BB396"/>
  <c r="BJ396"/>
  <c r="BR396"/>
  <c r="BZ396"/>
  <c r="CH396"/>
  <c r="CR396"/>
  <c r="CZ396"/>
  <c r="DH396"/>
  <c r="DP396"/>
  <c r="DX396"/>
  <c r="EF396"/>
  <c r="EN396"/>
  <c r="EV396"/>
  <c r="FD396"/>
  <c r="FL396"/>
  <c r="FT396"/>
  <c r="GB396"/>
  <c r="GJ396"/>
  <c r="GR396"/>
  <c r="GZ396"/>
  <c r="AQ396"/>
  <c r="AY396"/>
  <c r="BG396"/>
  <c r="BO396"/>
  <c r="BW396"/>
  <c r="CE396"/>
  <c r="CM396"/>
  <c r="CW396"/>
  <c r="DE396"/>
  <c r="DM396"/>
  <c r="DU396"/>
  <c r="EC396"/>
  <c r="EK396"/>
  <c r="ES396"/>
  <c r="FA396"/>
  <c r="FI396"/>
  <c r="FQ396"/>
  <c r="FY396"/>
  <c r="GG396"/>
  <c r="GO396"/>
  <c r="GW396"/>
  <c r="AP396"/>
  <c r="AX396"/>
  <c r="BF396"/>
  <c r="BN396"/>
  <c r="BV396"/>
  <c r="CD396"/>
  <c r="CL396"/>
  <c r="CV396"/>
  <c r="DD396"/>
  <c r="DL396"/>
  <c r="DT396"/>
  <c r="EB396"/>
  <c r="EJ396"/>
  <c r="ER396"/>
  <c r="EZ396"/>
  <c r="FH396"/>
  <c r="FP396"/>
  <c r="FX396"/>
  <c r="GF396"/>
  <c r="GN396"/>
  <c r="GV396"/>
  <c r="AM396"/>
  <c r="AU396"/>
  <c r="BC396"/>
  <c r="BK396"/>
  <c r="BS396"/>
  <c r="CA396"/>
  <c r="CI396"/>
  <c r="CS396"/>
  <c r="DA396"/>
  <c r="DI396"/>
  <c r="DQ396"/>
  <c r="DY396"/>
  <c r="EG396"/>
  <c r="EO396"/>
  <c r="EW396"/>
  <c r="FE396"/>
  <c r="FM396"/>
  <c r="FU396"/>
  <c r="GC396"/>
  <c r="GK396"/>
  <c r="GS396"/>
  <c r="HA396"/>
  <c r="CN372"/>
  <c r="CO372"/>
  <c r="AK372"/>
  <c r="AO372"/>
  <c r="AS372"/>
  <c r="AW372"/>
  <c r="BA372"/>
  <c r="BE372"/>
  <c r="BI372"/>
  <c r="BM372"/>
  <c r="BQ372"/>
  <c r="BU372"/>
  <c r="BY372"/>
  <c r="CC372"/>
  <c r="CG372"/>
  <c r="CK372"/>
  <c r="CQ372"/>
  <c r="CU372"/>
  <c r="CY372"/>
  <c r="DC372"/>
  <c r="DG372"/>
  <c r="DK372"/>
  <c r="DO372"/>
  <c r="DS372"/>
  <c r="DW372"/>
  <c r="EA372"/>
  <c r="EE372"/>
  <c r="EI372"/>
  <c r="EM372"/>
  <c r="EQ372"/>
  <c r="EU372"/>
  <c r="EY372"/>
  <c r="FC372"/>
  <c r="FG372"/>
  <c r="FK372"/>
  <c r="FO372"/>
  <c r="FS372"/>
  <c r="FW372"/>
  <c r="GA372"/>
  <c r="GE372"/>
  <c r="GI372"/>
  <c r="GM372"/>
  <c r="GQ372"/>
  <c r="GU372"/>
  <c r="GY372"/>
  <c r="HC372"/>
  <c r="AJ372"/>
  <c r="AN372"/>
  <c r="AR372"/>
  <c r="AV372"/>
  <c r="AZ372"/>
  <c r="BD372"/>
  <c r="BH372"/>
  <c r="BL372"/>
  <c r="BP372"/>
  <c r="BT372"/>
  <c r="BX372"/>
  <c r="CB372"/>
  <c r="CF372"/>
  <c r="CJ372"/>
  <c r="CP372"/>
  <c r="CT372"/>
  <c r="CX372"/>
  <c r="DB372"/>
  <c r="DF372"/>
  <c r="DJ372"/>
  <c r="DN372"/>
  <c r="DR372"/>
  <c r="DV372"/>
  <c r="DZ372"/>
  <c r="ED372"/>
  <c r="EH372"/>
  <c r="EL372"/>
  <c r="EP372"/>
  <c r="ET372"/>
  <c r="EX372"/>
  <c r="FB372"/>
  <c r="FF372"/>
  <c r="FJ372"/>
  <c r="FN372"/>
  <c r="FR372"/>
  <c r="FV372"/>
  <c r="FZ372"/>
  <c r="GD372"/>
  <c r="GH372"/>
  <c r="GL372"/>
  <c r="GP372"/>
  <c r="GT372"/>
  <c r="GX372"/>
  <c r="HB372"/>
  <c r="AL372"/>
  <c r="AT372"/>
  <c r="BB372"/>
  <c r="BJ372"/>
  <c r="BR372"/>
  <c r="BZ372"/>
  <c r="CH372"/>
  <c r="CR372"/>
  <c r="CZ372"/>
  <c r="DH372"/>
  <c r="DP372"/>
  <c r="DX372"/>
  <c r="EF372"/>
  <c r="EN372"/>
  <c r="EV372"/>
  <c r="FD372"/>
  <c r="FL372"/>
  <c r="FT372"/>
  <c r="GB372"/>
  <c r="GJ372"/>
  <c r="GR372"/>
  <c r="GZ372"/>
  <c r="AQ372"/>
  <c r="AY372"/>
  <c r="BG372"/>
  <c r="BO372"/>
  <c r="BW372"/>
  <c r="CE372"/>
  <c r="CM372"/>
  <c r="CW372"/>
  <c r="DE372"/>
  <c r="DM372"/>
  <c r="DU372"/>
  <c r="EC372"/>
  <c r="EK372"/>
  <c r="ES372"/>
  <c r="FA372"/>
  <c r="FI372"/>
  <c r="FQ372"/>
  <c r="FY372"/>
  <c r="GG372"/>
  <c r="GO372"/>
  <c r="GW372"/>
  <c r="AP372"/>
  <c r="AX372"/>
  <c r="BF372"/>
  <c r="BN372"/>
  <c r="BV372"/>
  <c r="CD372"/>
  <c r="CL372"/>
  <c r="CV372"/>
  <c r="DD372"/>
  <c r="DL372"/>
  <c r="DT372"/>
  <c r="EB372"/>
  <c r="EJ372"/>
  <c r="ER372"/>
  <c r="EZ372"/>
  <c r="FH372"/>
  <c r="FP372"/>
  <c r="FX372"/>
  <c r="GF372"/>
  <c r="GN372"/>
  <c r="GV372"/>
  <c r="AM372"/>
  <c r="AU372"/>
  <c r="BC372"/>
  <c r="BK372"/>
  <c r="BS372"/>
  <c r="CA372"/>
  <c r="CI372"/>
  <c r="CS372"/>
  <c r="DA372"/>
  <c r="DI372"/>
  <c r="DQ372"/>
  <c r="DY372"/>
  <c r="EG372"/>
  <c r="EO372"/>
  <c r="EW372"/>
  <c r="FE372"/>
  <c r="FM372"/>
  <c r="FU372"/>
  <c r="GC372"/>
  <c r="GK372"/>
  <c r="GS372"/>
  <c r="HA372"/>
  <c r="CN342"/>
  <c r="CO342"/>
  <c r="AK342"/>
  <c r="AO342"/>
  <c r="AS342"/>
  <c r="AW342"/>
  <c r="BA342"/>
  <c r="BE342"/>
  <c r="BI342"/>
  <c r="BM342"/>
  <c r="BQ342"/>
  <c r="BU342"/>
  <c r="BY342"/>
  <c r="CC342"/>
  <c r="CG342"/>
  <c r="CK342"/>
  <c r="CQ342"/>
  <c r="CU342"/>
  <c r="CY342"/>
  <c r="DC342"/>
  <c r="DG342"/>
  <c r="DK342"/>
  <c r="DO342"/>
  <c r="DS342"/>
  <c r="DW342"/>
  <c r="EA342"/>
  <c r="EE342"/>
  <c r="EI342"/>
  <c r="EM342"/>
  <c r="EQ342"/>
  <c r="EU342"/>
  <c r="EY342"/>
  <c r="FC342"/>
  <c r="FG342"/>
  <c r="FK342"/>
  <c r="FO342"/>
  <c r="FS342"/>
  <c r="FW342"/>
  <c r="GA342"/>
  <c r="GE342"/>
  <c r="GI342"/>
  <c r="GM342"/>
  <c r="GQ342"/>
  <c r="GU342"/>
  <c r="GY342"/>
  <c r="HC342"/>
  <c r="AJ342"/>
  <c r="AN342"/>
  <c r="AR342"/>
  <c r="AV342"/>
  <c r="AZ342"/>
  <c r="BD342"/>
  <c r="BH342"/>
  <c r="BL342"/>
  <c r="BP342"/>
  <c r="BT342"/>
  <c r="BX342"/>
  <c r="CB342"/>
  <c r="CF342"/>
  <c r="CJ342"/>
  <c r="CP342"/>
  <c r="CT342"/>
  <c r="CX342"/>
  <c r="DB342"/>
  <c r="DF342"/>
  <c r="DJ342"/>
  <c r="DN342"/>
  <c r="DR342"/>
  <c r="DV342"/>
  <c r="DZ342"/>
  <c r="ED342"/>
  <c r="EH342"/>
  <c r="EL342"/>
  <c r="EP342"/>
  <c r="ET342"/>
  <c r="EX342"/>
  <c r="FB342"/>
  <c r="FF342"/>
  <c r="FJ342"/>
  <c r="FN342"/>
  <c r="FR342"/>
  <c r="FV342"/>
  <c r="FZ342"/>
  <c r="GD342"/>
  <c r="GH342"/>
  <c r="GL342"/>
  <c r="GP342"/>
  <c r="GT342"/>
  <c r="GX342"/>
  <c r="HB342"/>
  <c r="AL342"/>
  <c r="AT342"/>
  <c r="BB342"/>
  <c r="BJ342"/>
  <c r="BR342"/>
  <c r="BZ342"/>
  <c r="CH342"/>
  <c r="CR342"/>
  <c r="CZ342"/>
  <c r="DH342"/>
  <c r="DP342"/>
  <c r="DX342"/>
  <c r="EF342"/>
  <c r="EN342"/>
  <c r="EV342"/>
  <c r="FD342"/>
  <c r="FL342"/>
  <c r="FT342"/>
  <c r="GB342"/>
  <c r="GJ342"/>
  <c r="GR342"/>
  <c r="GZ342"/>
  <c r="AQ342"/>
  <c r="AY342"/>
  <c r="BG342"/>
  <c r="BO342"/>
  <c r="BW342"/>
  <c r="CE342"/>
  <c r="CM342"/>
  <c r="CW342"/>
  <c r="DE342"/>
  <c r="DM342"/>
  <c r="DU342"/>
  <c r="EC342"/>
  <c r="EK342"/>
  <c r="ES342"/>
  <c r="FA342"/>
  <c r="FI342"/>
  <c r="FQ342"/>
  <c r="FY342"/>
  <c r="GG342"/>
  <c r="GO342"/>
  <c r="GW342"/>
  <c r="AP342"/>
  <c r="AX342"/>
  <c r="BF342"/>
  <c r="BN342"/>
  <c r="BV342"/>
  <c r="CD342"/>
  <c r="CL342"/>
  <c r="CV342"/>
  <c r="DD342"/>
  <c r="DL342"/>
  <c r="DT342"/>
  <c r="EB342"/>
  <c r="EJ342"/>
  <c r="ER342"/>
  <c r="EZ342"/>
  <c r="FH342"/>
  <c r="FP342"/>
  <c r="FX342"/>
  <c r="GF342"/>
  <c r="GN342"/>
  <c r="GV342"/>
  <c r="AU342"/>
  <c r="CA342"/>
  <c r="DI342"/>
  <c r="EO342"/>
  <c r="FU342"/>
  <c r="HA342"/>
  <c r="AM342"/>
  <c r="BS342"/>
  <c r="DA342"/>
  <c r="EG342"/>
  <c r="FM342"/>
  <c r="GS342"/>
  <c r="BK342"/>
  <c r="CS342"/>
  <c r="DY342"/>
  <c r="FE342"/>
  <c r="GK342"/>
  <c r="BC342"/>
  <c r="CI342"/>
  <c r="DQ342"/>
  <c r="EW342"/>
  <c r="GC342"/>
  <c r="CN315"/>
  <c r="CO315"/>
  <c r="AK315"/>
  <c r="AO315"/>
  <c r="AS315"/>
  <c r="AW315"/>
  <c r="BA315"/>
  <c r="BE315"/>
  <c r="BI315"/>
  <c r="BM315"/>
  <c r="BQ315"/>
  <c r="BU315"/>
  <c r="BY315"/>
  <c r="CC315"/>
  <c r="CG315"/>
  <c r="CK315"/>
  <c r="CQ315"/>
  <c r="CU315"/>
  <c r="CY315"/>
  <c r="DC315"/>
  <c r="DG315"/>
  <c r="DK315"/>
  <c r="DO315"/>
  <c r="DS315"/>
  <c r="DW315"/>
  <c r="EA315"/>
  <c r="EE315"/>
  <c r="EI315"/>
  <c r="EM315"/>
  <c r="EQ315"/>
  <c r="EU315"/>
  <c r="EY315"/>
  <c r="FC315"/>
  <c r="FG315"/>
  <c r="FK315"/>
  <c r="FO315"/>
  <c r="FS315"/>
  <c r="FW315"/>
  <c r="GA315"/>
  <c r="GE315"/>
  <c r="GI315"/>
  <c r="GM315"/>
  <c r="GQ315"/>
  <c r="GU315"/>
  <c r="GY315"/>
  <c r="HC315"/>
  <c r="AJ315"/>
  <c r="AN315"/>
  <c r="AR315"/>
  <c r="AV315"/>
  <c r="AZ315"/>
  <c r="BD315"/>
  <c r="BH315"/>
  <c r="BL315"/>
  <c r="BP315"/>
  <c r="BT315"/>
  <c r="BX315"/>
  <c r="CB315"/>
  <c r="CF315"/>
  <c r="CJ315"/>
  <c r="CP315"/>
  <c r="CT315"/>
  <c r="CX315"/>
  <c r="DB315"/>
  <c r="DF315"/>
  <c r="DJ315"/>
  <c r="DN315"/>
  <c r="DR315"/>
  <c r="DV315"/>
  <c r="DZ315"/>
  <c r="ED315"/>
  <c r="EH315"/>
  <c r="EL315"/>
  <c r="EP315"/>
  <c r="ET315"/>
  <c r="EX315"/>
  <c r="FB315"/>
  <c r="FF315"/>
  <c r="FJ315"/>
  <c r="FN315"/>
  <c r="FR315"/>
  <c r="FV315"/>
  <c r="FZ315"/>
  <c r="GD315"/>
  <c r="GH315"/>
  <c r="GL315"/>
  <c r="GP315"/>
  <c r="GT315"/>
  <c r="GX315"/>
  <c r="HB315"/>
  <c r="AL315"/>
  <c r="AT315"/>
  <c r="BB315"/>
  <c r="BJ315"/>
  <c r="BR315"/>
  <c r="BZ315"/>
  <c r="CH315"/>
  <c r="CR315"/>
  <c r="CZ315"/>
  <c r="DH315"/>
  <c r="DP315"/>
  <c r="DX315"/>
  <c r="EF315"/>
  <c r="EN315"/>
  <c r="EV315"/>
  <c r="FD315"/>
  <c r="FL315"/>
  <c r="FT315"/>
  <c r="GB315"/>
  <c r="GJ315"/>
  <c r="GR315"/>
  <c r="GZ315"/>
  <c r="AQ315"/>
  <c r="AY315"/>
  <c r="BG315"/>
  <c r="BO315"/>
  <c r="BW315"/>
  <c r="CE315"/>
  <c r="CM315"/>
  <c r="CW315"/>
  <c r="DE315"/>
  <c r="DM315"/>
  <c r="DU315"/>
  <c r="EC315"/>
  <c r="EK315"/>
  <c r="ES315"/>
  <c r="FA315"/>
  <c r="FI315"/>
  <c r="FQ315"/>
  <c r="FY315"/>
  <c r="GG315"/>
  <c r="GO315"/>
  <c r="GW315"/>
  <c r="AP315"/>
  <c r="AX315"/>
  <c r="BF315"/>
  <c r="BN315"/>
  <c r="BV315"/>
  <c r="CD315"/>
  <c r="CL315"/>
  <c r="CV315"/>
  <c r="DD315"/>
  <c r="DL315"/>
  <c r="DT315"/>
  <c r="EB315"/>
  <c r="EJ315"/>
  <c r="ER315"/>
  <c r="EZ315"/>
  <c r="FH315"/>
  <c r="FP315"/>
  <c r="FX315"/>
  <c r="GF315"/>
  <c r="GN315"/>
  <c r="GV315"/>
  <c r="AU315"/>
  <c r="CA315"/>
  <c r="DI315"/>
  <c r="EO315"/>
  <c r="FU315"/>
  <c r="HA315"/>
  <c r="AM315"/>
  <c r="BS315"/>
  <c r="DA315"/>
  <c r="EG315"/>
  <c r="FM315"/>
  <c r="GS315"/>
  <c r="BK315"/>
  <c r="CS315"/>
  <c r="DY315"/>
  <c r="FE315"/>
  <c r="GK315"/>
  <c r="BC315"/>
  <c r="CI315"/>
  <c r="DQ315"/>
  <c r="EW315"/>
  <c r="GC315"/>
  <c r="CN285"/>
  <c r="CO285"/>
  <c r="AL285"/>
  <c r="AP285"/>
  <c r="AT285"/>
  <c r="AX285"/>
  <c r="BB285"/>
  <c r="BF285"/>
  <c r="BJ285"/>
  <c r="BN285"/>
  <c r="BR285"/>
  <c r="BV285"/>
  <c r="BZ285"/>
  <c r="CD285"/>
  <c r="CH285"/>
  <c r="CL285"/>
  <c r="CR285"/>
  <c r="CV285"/>
  <c r="CZ285"/>
  <c r="DD285"/>
  <c r="DH285"/>
  <c r="DL285"/>
  <c r="DP285"/>
  <c r="DT285"/>
  <c r="DX285"/>
  <c r="EB285"/>
  <c r="EF285"/>
  <c r="EJ285"/>
  <c r="EN285"/>
  <c r="ER285"/>
  <c r="EV285"/>
  <c r="EZ285"/>
  <c r="FD285"/>
  <c r="FH285"/>
  <c r="FL285"/>
  <c r="FP285"/>
  <c r="FT285"/>
  <c r="FX285"/>
  <c r="GB285"/>
  <c r="GF285"/>
  <c r="GJ285"/>
  <c r="GN285"/>
  <c r="GR285"/>
  <c r="GV285"/>
  <c r="GZ285"/>
  <c r="AJ285"/>
  <c r="AO285"/>
  <c r="AU285"/>
  <c r="AZ285"/>
  <c r="BE285"/>
  <c r="BK285"/>
  <c r="BP285"/>
  <c r="BU285"/>
  <c r="CA285"/>
  <c r="CF285"/>
  <c r="CK285"/>
  <c r="CS285"/>
  <c r="CX285"/>
  <c r="DC285"/>
  <c r="DI285"/>
  <c r="DN285"/>
  <c r="DS285"/>
  <c r="DY285"/>
  <c r="ED285"/>
  <c r="EI285"/>
  <c r="EO285"/>
  <c r="ET285"/>
  <c r="EY285"/>
  <c r="FE285"/>
  <c r="FJ285"/>
  <c r="FO285"/>
  <c r="FU285"/>
  <c r="FZ285"/>
  <c r="GE285"/>
  <c r="GK285"/>
  <c r="GP285"/>
  <c r="GU285"/>
  <c r="HA285"/>
  <c r="AN285"/>
  <c r="AS285"/>
  <c r="AY285"/>
  <c r="BD285"/>
  <c r="BI285"/>
  <c r="BO285"/>
  <c r="BT285"/>
  <c r="BY285"/>
  <c r="CE285"/>
  <c r="CJ285"/>
  <c r="CQ285"/>
  <c r="CW285"/>
  <c r="DB285"/>
  <c r="DG285"/>
  <c r="DM285"/>
  <c r="DR285"/>
  <c r="DW285"/>
  <c r="EC285"/>
  <c r="EH285"/>
  <c r="EM285"/>
  <c r="ES285"/>
  <c r="EX285"/>
  <c r="FC285"/>
  <c r="FI285"/>
  <c r="FN285"/>
  <c r="FS285"/>
  <c r="FY285"/>
  <c r="GD285"/>
  <c r="GI285"/>
  <c r="GO285"/>
  <c r="GT285"/>
  <c r="GY285"/>
  <c r="AM285"/>
  <c r="AW285"/>
  <c r="BH285"/>
  <c r="BS285"/>
  <c r="CC285"/>
  <c r="CP285"/>
  <c r="DA285"/>
  <c r="DK285"/>
  <c r="DV285"/>
  <c r="EG285"/>
  <c r="EQ285"/>
  <c r="FB285"/>
  <c r="FM285"/>
  <c r="FW285"/>
  <c r="GH285"/>
  <c r="GS285"/>
  <c r="HC285"/>
  <c r="AK285"/>
  <c r="AV285"/>
  <c r="BG285"/>
  <c r="BQ285"/>
  <c r="CB285"/>
  <c r="CM285"/>
  <c r="CY285"/>
  <c r="DJ285"/>
  <c r="DU285"/>
  <c r="EE285"/>
  <c r="EP285"/>
  <c r="FA285"/>
  <c r="FK285"/>
  <c r="FV285"/>
  <c r="GG285"/>
  <c r="GQ285"/>
  <c r="HB285"/>
  <c r="AR285"/>
  <c r="BC285"/>
  <c r="BM285"/>
  <c r="BX285"/>
  <c r="CI285"/>
  <c r="CU285"/>
  <c r="DF285"/>
  <c r="DQ285"/>
  <c r="EA285"/>
  <c r="EL285"/>
  <c r="EW285"/>
  <c r="FG285"/>
  <c r="FR285"/>
  <c r="GC285"/>
  <c r="GM285"/>
  <c r="GX285"/>
  <c r="AQ285"/>
  <c r="BA285"/>
  <c r="BL285"/>
  <c r="BW285"/>
  <c r="CG285"/>
  <c r="CT285"/>
  <c r="DE285"/>
  <c r="DO285"/>
  <c r="DZ285"/>
  <c r="EK285"/>
  <c r="EU285"/>
  <c r="FF285"/>
  <c r="FQ285"/>
  <c r="GA285"/>
  <c r="GL285"/>
  <c r="GW285"/>
  <c r="CN261"/>
  <c r="CO261"/>
  <c r="AL261"/>
  <c r="AP261"/>
  <c r="AT261"/>
  <c r="AX261"/>
  <c r="BB261"/>
  <c r="BF261"/>
  <c r="BJ261"/>
  <c r="BN261"/>
  <c r="BR261"/>
  <c r="BV261"/>
  <c r="BZ261"/>
  <c r="CD261"/>
  <c r="CH261"/>
  <c r="CL261"/>
  <c r="CR261"/>
  <c r="CV261"/>
  <c r="CZ261"/>
  <c r="DD261"/>
  <c r="DH261"/>
  <c r="DL261"/>
  <c r="DP261"/>
  <c r="DT261"/>
  <c r="DX261"/>
  <c r="EB261"/>
  <c r="EF261"/>
  <c r="EJ261"/>
  <c r="EN261"/>
  <c r="ER261"/>
  <c r="EV261"/>
  <c r="EZ261"/>
  <c r="FD261"/>
  <c r="FH261"/>
  <c r="FL261"/>
  <c r="FP261"/>
  <c r="FT261"/>
  <c r="FX261"/>
  <c r="GB261"/>
  <c r="GF261"/>
  <c r="GJ261"/>
  <c r="GN261"/>
  <c r="GR261"/>
  <c r="GV261"/>
  <c r="GZ261"/>
  <c r="AK261"/>
  <c r="AQ261"/>
  <c r="AV261"/>
  <c r="BA261"/>
  <c r="BG261"/>
  <c r="BL261"/>
  <c r="BQ261"/>
  <c r="BW261"/>
  <c r="CB261"/>
  <c r="CG261"/>
  <c r="CM261"/>
  <c r="CT261"/>
  <c r="CY261"/>
  <c r="DE261"/>
  <c r="DJ261"/>
  <c r="DO261"/>
  <c r="DU261"/>
  <c r="DZ261"/>
  <c r="EE261"/>
  <c r="EK261"/>
  <c r="EP261"/>
  <c r="EU261"/>
  <c r="FA261"/>
  <c r="FF261"/>
  <c r="FK261"/>
  <c r="FQ261"/>
  <c r="FV261"/>
  <c r="GA261"/>
  <c r="GG261"/>
  <c r="GL261"/>
  <c r="GQ261"/>
  <c r="GW261"/>
  <c r="HB261"/>
  <c r="AJ261"/>
  <c r="AO261"/>
  <c r="AU261"/>
  <c r="AZ261"/>
  <c r="BE261"/>
  <c r="BK261"/>
  <c r="BP261"/>
  <c r="BU261"/>
  <c r="CA261"/>
  <c r="CF261"/>
  <c r="CK261"/>
  <c r="CS261"/>
  <c r="CX261"/>
  <c r="DC261"/>
  <c r="DI261"/>
  <c r="DN261"/>
  <c r="DS261"/>
  <c r="DY261"/>
  <c r="ED261"/>
  <c r="EI261"/>
  <c r="EO261"/>
  <c r="ET261"/>
  <c r="EY261"/>
  <c r="FE261"/>
  <c r="FJ261"/>
  <c r="FO261"/>
  <c r="FU261"/>
  <c r="FZ261"/>
  <c r="GE261"/>
  <c r="GK261"/>
  <c r="GP261"/>
  <c r="GU261"/>
  <c r="HA261"/>
  <c r="AN261"/>
  <c r="AS261"/>
  <c r="AY261"/>
  <c r="BD261"/>
  <c r="BI261"/>
  <c r="BO261"/>
  <c r="BT261"/>
  <c r="BY261"/>
  <c r="CE261"/>
  <c r="CJ261"/>
  <c r="CQ261"/>
  <c r="CW261"/>
  <c r="DB261"/>
  <c r="DG261"/>
  <c r="DM261"/>
  <c r="DR261"/>
  <c r="DW261"/>
  <c r="EC261"/>
  <c r="EH261"/>
  <c r="EM261"/>
  <c r="ES261"/>
  <c r="EX261"/>
  <c r="FC261"/>
  <c r="FI261"/>
  <c r="FN261"/>
  <c r="FS261"/>
  <c r="FY261"/>
  <c r="GD261"/>
  <c r="GI261"/>
  <c r="GO261"/>
  <c r="GT261"/>
  <c r="GY261"/>
  <c r="AM261"/>
  <c r="BH261"/>
  <c r="CC261"/>
  <c r="DA261"/>
  <c r="DV261"/>
  <c r="EQ261"/>
  <c r="FM261"/>
  <c r="GH261"/>
  <c r="HC261"/>
  <c r="BC261"/>
  <c r="BX261"/>
  <c r="CU261"/>
  <c r="DQ261"/>
  <c r="EL261"/>
  <c r="FG261"/>
  <c r="GC261"/>
  <c r="GX261"/>
  <c r="AW261"/>
  <c r="BS261"/>
  <c r="CP261"/>
  <c r="DK261"/>
  <c r="EG261"/>
  <c r="FB261"/>
  <c r="FW261"/>
  <c r="GS261"/>
  <c r="DF261"/>
  <c r="GM261"/>
  <c r="CI261"/>
  <c r="FR261"/>
  <c r="BM261"/>
  <c r="EW261"/>
  <c r="AR261"/>
  <c r="EA261"/>
  <c r="CN231"/>
  <c r="CO231"/>
  <c r="AL231"/>
  <c r="AP231"/>
  <c r="AT231"/>
  <c r="AX231"/>
  <c r="BB231"/>
  <c r="BF231"/>
  <c r="BJ231"/>
  <c r="BN231"/>
  <c r="BR231"/>
  <c r="BV231"/>
  <c r="BZ231"/>
  <c r="CD231"/>
  <c r="CH231"/>
  <c r="CL231"/>
  <c r="CR231"/>
  <c r="CV231"/>
  <c r="CZ231"/>
  <c r="DD231"/>
  <c r="DH231"/>
  <c r="DL231"/>
  <c r="DP231"/>
  <c r="DT231"/>
  <c r="DX231"/>
  <c r="EB231"/>
  <c r="EF231"/>
  <c r="EJ231"/>
  <c r="EN231"/>
  <c r="ER231"/>
  <c r="EV231"/>
  <c r="EZ231"/>
  <c r="FD231"/>
  <c r="FH231"/>
  <c r="FL231"/>
  <c r="FP231"/>
  <c r="FT231"/>
  <c r="FX231"/>
  <c r="GB231"/>
  <c r="GF231"/>
  <c r="GJ231"/>
  <c r="GN231"/>
  <c r="GR231"/>
  <c r="GV231"/>
  <c r="GZ231"/>
  <c r="AK231"/>
  <c r="AO231"/>
  <c r="AS231"/>
  <c r="AW231"/>
  <c r="BA231"/>
  <c r="BE231"/>
  <c r="BI231"/>
  <c r="BM231"/>
  <c r="BQ231"/>
  <c r="BU231"/>
  <c r="BY231"/>
  <c r="CC231"/>
  <c r="CG231"/>
  <c r="CK231"/>
  <c r="CQ231"/>
  <c r="CU231"/>
  <c r="CY231"/>
  <c r="DC231"/>
  <c r="DG231"/>
  <c r="DK231"/>
  <c r="DO231"/>
  <c r="DS231"/>
  <c r="DW231"/>
  <c r="EA231"/>
  <c r="EE231"/>
  <c r="EI231"/>
  <c r="EM231"/>
  <c r="EQ231"/>
  <c r="EU231"/>
  <c r="EY231"/>
  <c r="FC231"/>
  <c r="FG231"/>
  <c r="FK231"/>
  <c r="FO231"/>
  <c r="FS231"/>
  <c r="FW231"/>
  <c r="GA231"/>
  <c r="GE231"/>
  <c r="GI231"/>
  <c r="GM231"/>
  <c r="GQ231"/>
  <c r="GU231"/>
  <c r="GY231"/>
  <c r="HC231"/>
  <c r="AQ231"/>
  <c r="AY231"/>
  <c r="BG231"/>
  <c r="BO231"/>
  <c r="BW231"/>
  <c r="CE231"/>
  <c r="CM231"/>
  <c r="CW231"/>
  <c r="DE231"/>
  <c r="DM231"/>
  <c r="DU231"/>
  <c r="EC231"/>
  <c r="EK231"/>
  <c r="ES231"/>
  <c r="FA231"/>
  <c r="FI231"/>
  <c r="FQ231"/>
  <c r="FY231"/>
  <c r="GG231"/>
  <c r="GO231"/>
  <c r="GW231"/>
  <c r="AN231"/>
  <c r="AV231"/>
  <c r="BD231"/>
  <c r="BL231"/>
  <c r="BT231"/>
  <c r="CB231"/>
  <c r="CJ231"/>
  <c r="CT231"/>
  <c r="DB231"/>
  <c r="DJ231"/>
  <c r="DR231"/>
  <c r="DZ231"/>
  <c r="EH231"/>
  <c r="EP231"/>
  <c r="EX231"/>
  <c r="FF231"/>
  <c r="FN231"/>
  <c r="FV231"/>
  <c r="GD231"/>
  <c r="GL231"/>
  <c r="GT231"/>
  <c r="HB231"/>
  <c r="AM231"/>
  <c r="AU231"/>
  <c r="BC231"/>
  <c r="BK231"/>
  <c r="BS231"/>
  <c r="CA231"/>
  <c r="CI231"/>
  <c r="CS231"/>
  <c r="DA231"/>
  <c r="DI231"/>
  <c r="DQ231"/>
  <c r="DY231"/>
  <c r="EG231"/>
  <c r="EO231"/>
  <c r="EW231"/>
  <c r="FE231"/>
  <c r="FM231"/>
  <c r="FU231"/>
  <c r="GC231"/>
  <c r="GK231"/>
  <c r="GS231"/>
  <c r="HA231"/>
  <c r="BH231"/>
  <c r="CP231"/>
  <c r="DV231"/>
  <c r="FB231"/>
  <c r="GH231"/>
  <c r="AZ231"/>
  <c r="CF231"/>
  <c r="DN231"/>
  <c r="ET231"/>
  <c r="FZ231"/>
  <c r="AR231"/>
  <c r="BX231"/>
  <c r="DF231"/>
  <c r="EL231"/>
  <c r="FR231"/>
  <c r="GX231"/>
  <c r="ED231"/>
  <c r="CX231"/>
  <c r="BP231"/>
  <c r="GP231"/>
  <c r="AJ231"/>
  <c r="FJ231"/>
  <c r="CN203"/>
  <c r="CO203"/>
  <c r="AL203"/>
  <c r="AP203"/>
  <c r="AT203"/>
  <c r="AX203"/>
  <c r="BB203"/>
  <c r="BF203"/>
  <c r="BJ203"/>
  <c r="BN203"/>
  <c r="BR203"/>
  <c r="BV203"/>
  <c r="BZ203"/>
  <c r="CD203"/>
  <c r="CH203"/>
  <c r="CL203"/>
  <c r="CR203"/>
  <c r="CV203"/>
  <c r="CZ203"/>
  <c r="DD203"/>
  <c r="DH203"/>
  <c r="DL203"/>
  <c r="DP203"/>
  <c r="DT203"/>
  <c r="DX203"/>
  <c r="EB203"/>
  <c r="EF203"/>
  <c r="EJ203"/>
  <c r="EN203"/>
  <c r="ER203"/>
  <c r="EV203"/>
  <c r="EZ203"/>
  <c r="FD203"/>
  <c r="FH203"/>
  <c r="FL203"/>
  <c r="FP203"/>
  <c r="FT203"/>
  <c r="FX203"/>
  <c r="GB203"/>
  <c r="GF203"/>
  <c r="GJ203"/>
  <c r="GN203"/>
  <c r="GR203"/>
  <c r="GV203"/>
  <c r="GZ203"/>
  <c r="AK203"/>
  <c r="AO203"/>
  <c r="AS203"/>
  <c r="AW203"/>
  <c r="BA203"/>
  <c r="BE203"/>
  <c r="BI203"/>
  <c r="BM203"/>
  <c r="BQ203"/>
  <c r="BU203"/>
  <c r="BY203"/>
  <c r="CC203"/>
  <c r="CG203"/>
  <c r="CK203"/>
  <c r="CQ203"/>
  <c r="CU203"/>
  <c r="CY203"/>
  <c r="DC203"/>
  <c r="DG203"/>
  <c r="DK203"/>
  <c r="DO203"/>
  <c r="DS203"/>
  <c r="DW203"/>
  <c r="EA203"/>
  <c r="EE203"/>
  <c r="EI203"/>
  <c r="EM203"/>
  <c r="EQ203"/>
  <c r="EU203"/>
  <c r="EY203"/>
  <c r="FC203"/>
  <c r="FG203"/>
  <c r="FK203"/>
  <c r="FO203"/>
  <c r="FS203"/>
  <c r="FW203"/>
  <c r="GA203"/>
  <c r="GE203"/>
  <c r="GI203"/>
  <c r="GM203"/>
  <c r="GQ203"/>
  <c r="GU203"/>
  <c r="GY203"/>
  <c r="HC203"/>
  <c r="AQ203"/>
  <c r="AY203"/>
  <c r="BG203"/>
  <c r="BO203"/>
  <c r="BW203"/>
  <c r="CE203"/>
  <c r="CM203"/>
  <c r="CW203"/>
  <c r="DE203"/>
  <c r="DM203"/>
  <c r="DU203"/>
  <c r="EC203"/>
  <c r="EK203"/>
  <c r="ES203"/>
  <c r="FA203"/>
  <c r="FI203"/>
  <c r="FQ203"/>
  <c r="FY203"/>
  <c r="GG203"/>
  <c r="GO203"/>
  <c r="GW203"/>
  <c r="AN203"/>
  <c r="AV203"/>
  <c r="BD203"/>
  <c r="BL203"/>
  <c r="BT203"/>
  <c r="CB203"/>
  <c r="CJ203"/>
  <c r="CT203"/>
  <c r="DB203"/>
  <c r="DJ203"/>
  <c r="DR203"/>
  <c r="DZ203"/>
  <c r="EH203"/>
  <c r="EP203"/>
  <c r="EX203"/>
  <c r="FF203"/>
  <c r="FN203"/>
  <c r="FV203"/>
  <c r="GD203"/>
  <c r="GL203"/>
  <c r="GT203"/>
  <c r="HB203"/>
  <c r="AM203"/>
  <c r="AU203"/>
  <c r="BC203"/>
  <c r="BK203"/>
  <c r="BS203"/>
  <c r="CA203"/>
  <c r="CI203"/>
  <c r="CS203"/>
  <c r="DA203"/>
  <c r="DI203"/>
  <c r="DQ203"/>
  <c r="DY203"/>
  <c r="EG203"/>
  <c r="EO203"/>
  <c r="EW203"/>
  <c r="FE203"/>
  <c r="FM203"/>
  <c r="FU203"/>
  <c r="GC203"/>
  <c r="GK203"/>
  <c r="GS203"/>
  <c r="HA203"/>
  <c r="BH203"/>
  <c r="CP203"/>
  <c r="DV203"/>
  <c r="FB203"/>
  <c r="GH203"/>
  <c r="AZ203"/>
  <c r="CF203"/>
  <c r="DN203"/>
  <c r="ET203"/>
  <c r="FZ203"/>
  <c r="AR203"/>
  <c r="BX203"/>
  <c r="DF203"/>
  <c r="EL203"/>
  <c r="FR203"/>
  <c r="GX203"/>
  <c r="BP203"/>
  <c r="GP203"/>
  <c r="AJ203"/>
  <c r="FJ203"/>
  <c r="ED203"/>
  <c r="CX203"/>
  <c r="CO174"/>
  <c r="CN174"/>
  <c r="AM174"/>
  <c r="AQ174"/>
  <c r="AU174"/>
  <c r="AY174"/>
  <c r="BC174"/>
  <c r="BG174"/>
  <c r="BK174"/>
  <c r="BO174"/>
  <c r="BS174"/>
  <c r="BW174"/>
  <c r="CA174"/>
  <c r="CE174"/>
  <c r="CI174"/>
  <c r="CM174"/>
  <c r="CS174"/>
  <c r="CW174"/>
  <c r="DA174"/>
  <c r="DE174"/>
  <c r="DI174"/>
  <c r="DM174"/>
  <c r="DQ174"/>
  <c r="DU174"/>
  <c r="DY174"/>
  <c r="EC174"/>
  <c r="EG174"/>
  <c r="EK174"/>
  <c r="EO174"/>
  <c r="ES174"/>
  <c r="EW174"/>
  <c r="FA174"/>
  <c r="FE174"/>
  <c r="FI174"/>
  <c r="FM174"/>
  <c r="FQ174"/>
  <c r="FU174"/>
  <c r="FY174"/>
  <c r="GC174"/>
  <c r="GG174"/>
  <c r="GK174"/>
  <c r="GO174"/>
  <c r="GS174"/>
  <c r="GW174"/>
  <c r="HA174"/>
  <c r="AK174"/>
  <c r="AP174"/>
  <c r="AV174"/>
  <c r="BA174"/>
  <c r="BF174"/>
  <c r="BL174"/>
  <c r="BQ174"/>
  <c r="BV174"/>
  <c r="CB174"/>
  <c r="CG174"/>
  <c r="CL174"/>
  <c r="CT174"/>
  <c r="CY174"/>
  <c r="DD174"/>
  <c r="DJ174"/>
  <c r="DO174"/>
  <c r="DT174"/>
  <c r="DZ174"/>
  <c r="EE174"/>
  <c r="EJ174"/>
  <c r="EP174"/>
  <c r="EU174"/>
  <c r="EZ174"/>
  <c r="FF174"/>
  <c r="FK174"/>
  <c r="FP174"/>
  <c r="FV174"/>
  <c r="GA174"/>
  <c r="GF174"/>
  <c r="GL174"/>
  <c r="GQ174"/>
  <c r="GV174"/>
  <c r="HB174"/>
  <c r="AJ174"/>
  <c r="AO174"/>
  <c r="AT174"/>
  <c r="AZ174"/>
  <c r="BE174"/>
  <c r="BJ174"/>
  <c r="BP174"/>
  <c r="BU174"/>
  <c r="BZ174"/>
  <c r="CF174"/>
  <c r="CK174"/>
  <c r="CR174"/>
  <c r="CX174"/>
  <c r="DC174"/>
  <c r="DH174"/>
  <c r="DN174"/>
  <c r="DS174"/>
  <c r="DX174"/>
  <c r="ED174"/>
  <c r="EI174"/>
  <c r="EN174"/>
  <c r="ET174"/>
  <c r="EY174"/>
  <c r="FD174"/>
  <c r="FJ174"/>
  <c r="FO174"/>
  <c r="FT174"/>
  <c r="FZ174"/>
  <c r="GE174"/>
  <c r="GJ174"/>
  <c r="GP174"/>
  <c r="GU174"/>
  <c r="GZ174"/>
  <c r="AL174"/>
  <c r="AW174"/>
  <c r="BH174"/>
  <c r="BR174"/>
  <c r="CC174"/>
  <c r="CP174"/>
  <c r="CZ174"/>
  <c r="DK174"/>
  <c r="DV174"/>
  <c r="EF174"/>
  <c r="EQ174"/>
  <c r="FB174"/>
  <c r="FL174"/>
  <c r="FW174"/>
  <c r="GH174"/>
  <c r="GR174"/>
  <c r="HC174"/>
  <c r="AS174"/>
  <c r="BD174"/>
  <c r="BN174"/>
  <c r="BY174"/>
  <c r="CJ174"/>
  <c r="CV174"/>
  <c r="DG174"/>
  <c r="DR174"/>
  <c r="EB174"/>
  <c r="EM174"/>
  <c r="EX174"/>
  <c r="FH174"/>
  <c r="FS174"/>
  <c r="GD174"/>
  <c r="GN174"/>
  <c r="GY174"/>
  <c r="AR174"/>
  <c r="BB174"/>
  <c r="BM174"/>
  <c r="BX174"/>
  <c r="CH174"/>
  <c r="CU174"/>
  <c r="DF174"/>
  <c r="DP174"/>
  <c r="EA174"/>
  <c r="EL174"/>
  <c r="EV174"/>
  <c r="FG174"/>
  <c r="FR174"/>
  <c r="GB174"/>
  <c r="GM174"/>
  <c r="GX174"/>
  <c r="BI174"/>
  <c r="DB174"/>
  <c r="ER174"/>
  <c r="GI174"/>
  <c r="AX174"/>
  <c r="CQ174"/>
  <c r="EH174"/>
  <c r="FX174"/>
  <c r="AN174"/>
  <c r="CD174"/>
  <c r="DW174"/>
  <c r="FN174"/>
  <c r="BT174"/>
  <c r="DL174"/>
  <c r="FC174"/>
  <c r="GT174"/>
  <c r="CO143"/>
  <c r="CN143"/>
  <c r="AM143"/>
  <c r="AQ143"/>
  <c r="AU143"/>
  <c r="AY143"/>
  <c r="BC143"/>
  <c r="BG143"/>
  <c r="BK143"/>
  <c r="BO143"/>
  <c r="BS143"/>
  <c r="BW143"/>
  <c r="CA143"/>
  <c r="CE143"/>
  <c r="CI143"/>
  <c r="CM143"/>
  <c r="CS143"/>
  <c r="CW143"/>
  <c r="DA143"/>
  <c r="DE143"/>
  <c r="DI143"/>
  <c r="DM143"/>
  <c r="DQ143"/>
  <c r="DU143"/>
  <c r="DY143"/>
  <c r="EC143"/>
  <c r="EG143"/>
  <c r="EK143"/>
  <c r="EO143"/>
  <c r="ES143"/>
  <c r="EW143"/>
  <c r="FA143"/>
  <c r="FE143"/>
  <c r="FI143"/>
  <c r="FM143"/>
  <c r="FQ143"/>
  <c r="FU143"/>
  <c r="FY143"/>
  <c r="GC143"/>
  <c r="GG143"/>
  <c r="GK143"/>
  <c r="GO143"/>
  <c r="GS143"/>
  <c r="GW143"/>
  <c r="HA143"/>
  <c r="AK143"/>
  <c r="AP143"/>
  <c r="AV143"/>
  <c r="BA143"/>
  <c r="BF143"/>
  <c r="BL143"/>
  <c r="BQ143"/>
  <c r="BV143"/>
  <c r="CB143"/>
  <c r="CG143"/>
  <c r="CL143"/>
  <c r="CT143"/>
  <c r="CY143"/>
  <c r="DD143"/>
  <c r="DJ143"/>
  <c r="DO143"/>
  <c r="DT143"/>
  <c r="DZ143"/>
  <c r="EE143"/>
  <c r="EJ143"/>
  <c r="EP143"/>
  <c r="EU143"/>
  <c r="EZ143"/>
  <c r="FF143"/>
  <c r="FK143"/>
  <c r="FP143"/>
  <c r="FV143"/>
  <c r="GA143"/>
  <c r="GF143"/>
  <c r="GL143"/>
  <c r="GQ143"/>
  <c r="GV143"/>
  <c r="HB143"/>
  <c r="AJ143"/>
  <c r="AO143"/>
  <c r="AT143"/>
  <c r="AZ143"/>
  <c r="BE143"/>
  <c r="BJ143"/>
  <c r="BP143"/>
  <c r="BU143"/>
  <c r="BZ143"/>
  <c r="CF143"/>
  <c r="CK143"/>
  <c r="CR143"/>
  <c r="CX143"/>
  <c r="DC143"/>
  <c r="DH143"/>
  <c r="DN143"/>
  <c r="DS143"/>
  <c r="DX143"/>
  <c r="ED143"/>
  <c r="EI143"/>
  <c r="EN143"/>
  <c r="ET143"/>
  <c r="EY143"/>
  <c r="FD143"/>
  <c r="FJ143"/>
  <c r="FO143"/>
  <c r="FT143"/>
  <c r="FZ143"/>
  <c r="GE143"/>
  <c r="GJ143"/>
  <c r="GP143"/>
  <c r="GU143"/>
  <c r="GZ143"/>
  <c r="AL143"/>
  <c r="AW143"/>
  <c r="BH143"/>
  <c r="BR143"/>
  <c r="CC143"/>
  <c r="CP143"/>
  <c r="CZ143"/>
  <c r="DK143"/>
  <c r="DV143"/>
  <c r="EF143"/>
  <c r="EQ143"/>
  <c r="FB143"/>
  <c r="FL143"/>
  <c r="FW143"/>
  <c r="GH143"/>
  <c r="GR143"/>
  <c r="HC143"/>
  <c r="AS143"/>
  <c r="BD143"/>
  <c r="BN143"/>
  <c r="BY143"/>
  <c r="CJ143"/>
  <c r="CV143"/>
  <c r="DG143"/>
  <c r="DR143"/>
  <c r="EB143"/>
  <c r="EM143"/>
  <c r="EX143"/>
  <c r="FH143"/>
  <c r="FS143"/>
  <c r="GD143"/>
  <c r="GN143"/>
  <c r="GY143"/>
  <c r="AR143"/>
  <c r="BB143"/>
  <c r="BM143"/>
  <c r="BX143"/>
  <c r="CH143"/>
  <c r="CU143"/>
  <c r="DF143"/>
  <c r="DP143"/>
  <c r="EA143"/>
  <c r="EL143"/>
  <c r="EV143"/>
  <c r="FG143"/>
  <c r="FR143"/>
  <c r="GB143"/>
  <c r="GM143"/>
  <c r="GX143"/>
  <c r="AN143"/>
  <c r="CD143"/>
  <c r="DW143"/>
  <c r="FN143"/>
  <c r="BT143"/>
  <c r="DL143"/>
  <c r="FC143"/>
  <c r="GT143"/>
  <c r="BI143"/>
  <c r="DB143"/>
  <c r="ER143"/>
  <c r="GI143"/>
  <c r="AX143"/>
  <c r="CQ143"/>
  <c r="EH143"/>
  <c r="FX143"/>
  <c r="CO117"/>
  <c r="CN117"/>
  <c r="AM117"/>
  <c r="AQ117"/>
  <c r="AU117"/>
  <c r="AY117"/>
  <c r="BC117"/>
  <c r="BG117"/>
  <c r="BK117"/>
  <c r="BO117"/>
  <c r="BS117"/>
  <c r="BW117"/>
  <c r="CA117"/>
  <c r="CE117"/>
  <c r="CI117"/>
  <c r="CM117"/>
  <c r="CS117"/>
  <c r="CW117"/>
  <c r="DA117"/>
  <c r="DE117"/>
  <c r="DI117"/>
  <c r="DM117"/>
  <c r="DQ117"/>
  <c r="DU117"/>
  <c r="DY117"/>
  <c r="EC117"/>
  <c r="EG117"/>
  <c r="EK117"/>
  <c r="EO117"/>
  <c r="ES117"/>
  <c r="EW117"/>
  <c r="FA117"/>
  <c r="FE117"/>
  <c r="FI117"/>
  <c r="FM117"/>
  <c r="FQ117"/>
  <c r="FU117"/>
  <c r="FY117"/>
  <c r="GC117"/>
  <c r="GG117"/>
  <c r="GK117"/>
  <c r="GO117"/>
  <c r="GS117"/>
  <c r="GW117"/>
  <c r="HA117"/>
  <c r="AL117"/>
  <c r="AP117"/>
  <c r="AT117"/>
  <c r="AX117"/>
  <c r="BB117"/>
  <c r="BF117"/>
  <c r="BJ117"/>
  <c r="BN117"/>
  <c r="BR117"/>
  <c r="BV117"/>
  <c r="BZ117"/>
  <c r="CD117"/>
  <c r="CH117"/>
  <c r="CL117"/>
  <c r="CR117"/>
  <c r="CV117"/>
  <c r="CZ117"/>
  <c r="DD117"/>
  <c r="DH117"/>
  <c r="DL117"/>
  <c r="DP117"/>
  <c r="DT117"/>
  <c r="DX117"/>
  <c r="EB117"/>
  <c r="EF117"/>
  <c r="EJ117"/>
  <c r="EN117"/>
  <c r="ER117"/>
  <c r="EV117"/>
  <c r="EZ117"/>
  <c r="FD117"/>
  <c r="FH117"/>
  <c r="FL117"/>
  <c r="FP117"/>
  <c r="FT117"/>
  <c r="FX117"/>
  <c r="GB117"/>
  <c r="GF117"/>
  <c r="GJ117"/>
  <c r="GN117"/>
  <c r="GR117"/>
  <c r="GV117"/>
  <c r="GZ117"/>
  <c r="AJ117"/>
  <c r="AR117"/>
  <c r="AZ117"/>
  <c r="BH117"/>
  <c r="BP117"/>
  <c r="BX117"/>
  <c r="CF117"/>
  <c r="CP117"/>
  <c r="CX117"/>
  <c r="DF117"/>
  <c r="DN117"/>
  <c r="DV117"/>
  <c r="ED117"/>
  <c r="EL117"/>
  <c r="ET117"/>
  <c r="FB117"/>
  <c r="FJ117"/>
  <c r="FR117"/>
  <c r="FZ117"/>
  <c r="GH117"/>
  <c r="GP117"/>
  <c r="GX117"/>
  <c r="AO117"/>
  <c r="AW117"/>
  <c r="BE117"/>
  <c r="BM117"/>
  <c r="BU117"/>
  <c r="CC117"/>
  <c r="CK117"/>
  <c r="CU117"/>
  <c r="DC117"/>
  <c r="DK117"/>
  <c r="DS117"/>
  <c r="EA117"/>
  <c r="EI117"/>
  <c r="EQ117"/>
  <c r="EY117"/>
  <c r="FG117"/>
  <c r="FO117"/>
  <c r="FW117"/>
  <c r="GE117"/>
  <c r="GM117"/>
  <c r="GU117"/>
  <c r="HC117"/>
  <c r="AN117"/>
  <c r="AV117"/>
  <c r="BD117"/>
  <c r="BL117"/>
  <c r="BT117"/>
  <c r="CB117"/>
  <c r="CJ117"/>
  <c r="CT117"/>
  <c r="DB117"/>
  <c r="DJ117"/>
  <c r="DR117"/>
  <c r="DZ117"/>
  <c r="EH117"/>
  <c r="EP117"/>
  <c r="EX117"/>
  <c r="FF117"/>
  <c r="FN117"/>
  <c r="FV117"/>
  <c r="GD117"/>
  <c r="GL117"/>
  <c r="GT117"/>
  <c r="HB117"/>
  <c r="BI117"/>
  <c r="CQ117"/>
  <c r="DW117"/>
  <c r="FC117"/>
  <c r="GI117"/>
  <c r="BA117"/>
  <c r="CG117"/>
  <c r="DO117"/>
  <c r="EU117"/>
  <c r="GA117"/>
  <c r="AS117"/>
  <c r="BY117"/>
  <c r="DG117"/>
  <c r="EM117"/>
  <c r="FS117"/>
  <c r="GY117"/>
  <c r="BQ117"/>
  <c r="GQ117"/>
  <c r="AK117"/>
  <c r="FK117"/>
  <c r="EE117"/>
  <c r="CY117"/>
  <c r="CO90"/>
  <c r="CN90"/>
  <c r="AM90"/>
  <c r="AQ90"/>
  <c r="AU90"/>
  <c r="AY90"/>
  <c r="BC90"/>
  <c r="BG90"/>
  <c r="BK90"/>
  <c r="BO90"/>
  <c r="BS90"/>
  <c r="BW90"/>
  <c r="CA90"/>
  <c r="CE90"/>
  <c r="CI90"/>
  <c r="CM90"/>
  <c r="CS90"/>
  <c r="CW90"/>
  <c r="DA90"/>
  <c r="DE90"/>
  <c r="DI90"/>
  <c r="DM90"/>
  <c r="DQ90"/>
  <c r="DU90"/>
  <c r="DY90"/>
  <c r="EC90"/>
  <c r="EG90"/>
  <c r="EK90"/>
  <c r="EO90"/>
  <c r="ES90"/>
  <c r="EW90"/>
  <c r="FA90"/>
  <c r="FE90"/>
  <c r="FI90"/>
  <c r="FM90"/>
  <c r="FQ90"/>
  <c r="FU90"/>
  <c r="FY90"/>
  <c r="GC90"/>
  <c r="GG90"/>
  <c r="GK90"/>
  <c r="GO90"/>
  <c r="GS90"/>
  <c r="GW90"/>
  <c r="HA90"/>
  <c r="AL90"/>
  <c r="AP90"/>
  <c r="AT90"/>
  <c r="AX90"/>
  <c r="BB90"/>
  <c r="BF90"/>
  <c r="BJ90"/>
  <c r="BN90"/>
  <c r="BR90"/>
  <c r="BV90"/>
  <c r="BZ90"/>
  <c r="CD90"/>
  <c r="CH90"/>
  <c r="CL90"/>
  <c r="CR90"/>
  <c r="CV90"/>
  <c r="CZ90"/>
  <c r="DD90"/>
  <c r="DH90"/>
  <c r="DL90"/>
  <c r="DP90"/>
  <c r="DT90"/>
  <c r="DX90"/>
  <c r="EB90"/>
  <c r="EF90"/>
  <c r="EJ90"/>
  <c r="EN90"/>
  <c r="ER90"/>
  <c r="EV90"/>
  <c r="EZ90"/>
  <c r="FD90"/>
  <c r="FH90"/>
  <c r="FL90"/>
  <c r="FP90"/>
  <c r="FT90"/>
  <c r="FX90"/>
  <c r="GB90"/>
  <c r="GF90"/>
  <c r="GJ90"/>
  <c r="GN90"/>
  <c r="GR90"/>
  <c r="GV90"/>
  <c r="GZ90"/>
  <c r="AJ90"/>
  <c r="AR90"/>
  <c r="AZ90"/>
  <c r="BH90"/>
  <c r="BP90"/>
  <c r="BX90"/>
  <c r="CF90"/>
  <c r="CP90"/>
  <c r="CX90"/>
  <c r="DF90"/>
  <c r="DN90"/>
  <c r="DV90"/>
  <c r="ED90"/>
  <c r="EL90"/>
  <c r="ET90"/>
  <c r="FB90"/>
  <c r="FJ90"/>
  <c r="FR90"/>
  <c r="FZ90"/>
  <c r="GH90"/>
  <c r="GP90"/>
  <c r="GX90"/>
  <c r="AO90"/>
  <c r="AW90"/>
  <c r="BE90"/>
  <c r="BM90"/>
  <c r="BU90"/>
  <c r="CC90"/>
  <c r="CK90"/>
  <c r="CU90"/>
  <c r="DC90"/>
  <c r="DK90"/>
  <c r="DS90"/>
  <c r="EA90"/>
  <c r="EI90"/>
  <c r="EQ90"/>
  <c r="EY90"/>
  <c r="FG90"/>
  <c r="FO90"/>
  <c r="FW90"/>
  <c r="GE90"/>
  <c r="GM90"/>
  <c r="GU90"/>
  <c r="HC90"/>
  <c r="AN90"/>
  <c r="AV90"/>
  <c r="BD90"/>
  <c r="BL90"/>
  <c r="BT90"/>
  <c r="CB90"/>
  <c r="CJ90"/>
  <c r="CT90"/>
  <c r="DB90"/>
  <c r="DJ90"/>
  <c r="DR90"/>
  <c r="DZ90"/>
  <c r="EH90"/>
  <c r="EP90"/>
  <c r="EX90"/>
  <c r="FF90"/>
  <c r="FN90"/>
  <c r="FV90"/>
  <c r="GD90"/>
  <c r="GL90"/>
  <c r="GT90"/>
  <c r="HB90"/>
  <c r="BI90"/>
  <c r="CQ90"/>
  <c r="DW90"/>
  <c r="FC90"/>
  <c r="GI90"/>
  <c r="BA90"/>
  <c r="CG90"/>
  <c r="DO90"/>
  <c r="EU90"/>
  <c r="GA90"/>
  <c r="AS90"/>
  <c r="BY90"/>
  <c r="DG90"/>
  <c r="EM90"/>
  <c r="FS90"/>
  <c r="GY90"/>
  <c r="EE90"/>
  <c r="CY90"/>
  <c r="BQ90"/>
  <c r="GQ90"/>
  <c r="AK90"/>
  <c r="FK90"/>
  <c r="CO36"/>
  <c r="CN36"/>
  <c r="AK36"/>
  <c r="AO36"/>
  <c r="AS36"/>
  <c r="AW36"/>
  <c r="BA36"/>
  <c r="BE36"/>
  <c r="BI36"/>
  <c r="BM36"/>
  <c r="BQ36"/>
  <c r="BU36"/>
  <c r="BY36"/>
  <c r="CC36"/>
  <c r="CG36"/>
  <c r="CK36"/>
  <c r="CQ36"/>
  <c r="CU36"/>
  <c r="CY36"/>
  <c r="DC36"/>
  <c r="DG36"/>
  <c r="DK36"/>
  <c r="DO36"/>
  <c r="DS36"/>
  <c r="DW36"/>
  <c r="EA36"/>
  <c r="EE36"/>
  <c r="EI36"/>
  <c r="EM36"/>
  <c r="EQ36"/>
  <c r="EU36"/>
  <c r="EY36"/>
  <c r="FC36"/>
  <c r="FG36"/>
  <c r="FK36"/>
  <c r="FO36"/>
  <c r="FS36"/>
  <c r="FW36"/>
  <c r="GA36"/>
  <c r="GE36"/>
  <c r="GI36"/>
  <c r="GM36"/>
  <c r="GQ36"/>
  <c r="GU36"/>
  <c r="GY36"/>
  <c r="HC36"/>
  <c r="AJ36"/>
  <c r="AN36"/>
  <c r="AR36"/>
  <c r="AV36"/>
  <c r="AZ36"/>
  <c r="BD36"/>
  <c r="BH36"/>
  <c r="BL36"/>
  <c r="BP36"/>
  <c r="BT36"/>
  <c r="BX36"/>
  <c r="CB36"/>
  <c r="CF36"/>
  <c r="CJ36"/>
  <c r="CP36"/>
  <c r="CT36"/>
  <c r="CX36"/>
  <c r="DB36"/>
  <c r="DF36"/>
  <c r="DJ36"/>
  <c r="DN36"/>
  <c r="DR36"/>
  <c r="DV36"/>
  <c r="DZ36"/>
  <c r="ED36"/>
  <c r="EH36"/>
  <c r="EL36"/>
  <c r="EP36"/>
  <c r="ET36"/>
  <c r="EX36"/>
  <c r="FB36"/>
  <c r="FF36"/>
  <c r="FJ36"/>
  <c r="FN36"/>
  <c r="FR36"/>
  <c r="FV36"/>
  <c r="FZ36"/>
  <c r="GD36"/>
  <c r="GH36"/>
  <c r="GL36"/>
  <c r="GP36"/>
  <c r="GT36"/>
  <c r="GX36"/>
  <c r="HB36"/>
  <c r="AL36"/>
  <c r="AT36"/>
  <c r="BB36"/>
  <c r="BJ36"/>
  <c r="BR36"/>
  <c r="BZ36"/>
  <c r="CH36"/>
  <c r="CR36"/>
  <c r="CZ36"/>
  <c r="DH36"/>
  <c r="DP36"/>
  <c r="DX36"/>
  <c r="EF36"/>
  <c r="EN36"/>
  <c r="EV36"/>
  <c r="FD36"/>
  <c r="FL36"/>
  <c r="FT36"/>
  <c r="GB36"/>
  <c r="GJ36"/>
  <c r="GR36"/>
  <c r="GZ36"/>
  <c r="AQ36"/>
  <c r="AY36"/>
  <c r="BG36"/>
  <c r="BO36"/>
  <c r="BW36"/>
  <c r="CE36"/>
  <c r="CM36"/>
  <c r="CW36"/>
  <c r="DE36"/>
  <c r="DM36"/>
  <c r="DU36"/>
  <c r="EC36"/>
  <c r="EK36"/>
  <c r="ES36"/>
  <c r="FA36"/>
  <c r="FI36"/>
  <c r="FQ36"/>
  <c r="FY36"/>
  <c r="GG36"/>
  <c r="GO36"/>
  <c r="GW36"/>
  <c r="AP36"/>
  <c r="AX36"/>
  <c r="BF36"/>
  <c r="BN36"/>
  <c r="BV36"/>
  <c r="CD36"/>
  <c r="CL36"/>
  <c r="CV36"/>
  <c r="DD36"/>
  <c r="DL36"/>
  <c r="DT36"/>
  <c r="EB36"/>
  <c r="EJ36"/>
  <c r="ER36"/>
  <c r="EZ36"/>
  <c r="FH36"/>
  <c r="FP36"/>
  <c r="FX36"/>
  <c r="GF36"/>
  <c r="GN36"/>
  <c r="GV36"/>
  <c r="BC36"/>
  <c r="CI36"/>
  <c r="DQ36"/>
  <c r="EW36"/>
  <c r="GC36"/>
  <c r="AU36"/>
  <c r="CA36"/>
  <c r="DI36"/>
  <c r="EO36"/>
  <c r="FU36"/>
  <c r="HA36"/>
  <c r="AM36"/>
  <c r="BS36"/>
  <c r="DA36"/>
  <c r="EG36"/>
  <c r="FM36"/>
  <c r="GS36"/>
  <c r="BK36"/>
  <c r="GK36"/>
  <c r="FE36"/>
  <c r="DY36"/>
  <c r="CS36"/>
  <c r="CO11"/>
  <c r="CN11"/>
  <c r="AK11"/>
  <c r="AO11"/>
  <c r="AS11"/>
  <c r="AW11"/>
  <c r="BA11"/>
  <c r="BE11"/>
  <c r="BI11"/>
  <c r="BM11"/>
  <c r="BQ11"/>
  <c r="BU11"/>
  <c r="BY11"/>
  <c r="CC11"/>
  <c r="CG11"/>
  <c r="CK11"/>
  <c r="CQ11"/>
  <c r="CU11"/>
  <c r="CY11"/>
  <c r="DC11"/>
  <c r="DG11"/>
  <c r="DK11"/>
  <c r="DO11"/>
  <c r="DS11"/>
  <c r="DW11"/>
  <c r="EA11"/>
  <c r="EE11"/>
  <c r="EI11"/>
  <c r="EM11"/>
  <c r="EQ11"/>
  <c r="EU11"/>
  <c r="EY11"/>
  <c r="FC11"/>
  <c r="FG11"/>
  <c r="FK11"/>
  <c r="FO11"/>
  <c r="FS11"/>
  <c r="FW11"/>
  <c r="GA11"/>
  <c r="GE11"/>
  <c r="GI11"/>
  <c r="GM11"/>
  <c r="GQ11"/>
  <c r="GU11"/>
  <c r="GY11"/>
  <c r="HC11"/>
  <c r="AJ11"/>
  <c r="AN11"/>
  <c r="AR11"/>
  <c r="AV11"/>
  <c r="AZ11"/>
  <c r="BD11"/>
  <c r="BH11"/>
  <c r="BL11"/>
  <c r="BP11"/>
  <c r="BT11"/>
  <c r="BX11"/>
  <c r="CB11"/>
  <c r="CF11"/>
  <c r="CJ11"/>
  <c r="CP11"/>
  <c r="CT11"/>
  <c r="CX11"/>
  <c r="DB11"/>
  <c r="DF11"/>
  <c r="DJ11"/>
  <c r="DN11"/>
  <c r="DR11"/>
  <c r="DV11"/>
  <c r="DZ11"/>
  <c r="ED11"/>
  <c r="EH11"/>
  <c r="EL11"/>
  <c r="EP11"/>
  <c r="ET11"/>
  <c r="EX11"/>
  <c r="FB11"/>
  <c r="FF11"/>
  <c r="FJ11"/>
  <c r="FN11"/>
  <c r="FR11"/>
  <c r="FV11"/>
  <c r="FZ11"/>
  <c r="GD11"/>
  <c r="GH11"/>
  <c r="GL11"/>
  <c r="GP11"/>
  <c r="GT11"/>
  <c r="GX11"/>
  <c r="HB11"/>
  <c r="AL11"/>
  <c r="AT11"/>
  <c r="BB11"/>
  <c r="BJ11"/>
  <c r="BR11"/>
  <c r="BZ11"/>
  <c r="CH11"/>
  <c r="CR11"/>
  <c r="CZ11"/>
  <c r="DH11"/>
  <c r="DP11"/>
  <c r="DX11"/>
  <c r="EF11"/>
  <c r="EN11"/>
  <c r="EV11"/>
  <c r="FD11"/>
  <c r="FL11"/>
  <c r="FT11"/>
  <c r="GB11"/>
  <c r="GJ11"/>
  <c r="GR11"/>
  <c r="GZ11"/>
  <c r="AQ11"/>
  <c r="AY11"/>
  <c r="BG11"/>
  <c r="BO11"/>
  <c r="BW11"/>
  <c r="CE11"/>
  <c r="CM11"/>
  <c r="CW11"/>
  <c r="DE11"/>
  <c r="DM11"/>
  <c r="DU11"/>
  <c r="EC11"/>
  <c r="EK11"/>
  <c r="ES11"/>
  <c r="FA11"/>
  <c r="FI11"/>
  <c r="FQ11"/>
  <c r="FY11"/>
  <c r="GG11"/>
  <c r="GO11"/>
  <c r="GW11"/>
  <c r="AP11"/>
  <c r="AX11"/>
  <c r="BF11"/>
  <c r="BN11"/>
  <c r="BV11"/>
  <c r="CD11"/>
  <c r="CL11"/>
  <c r="CV11"/>
  <c r="DD11"/>
  <c r="DL11"/>
  <c r="DT11"/>
  <c r="EB11"/>
  <c r="EJ11"/>
  <c r="ER11"/>
  <c r="EZ11"/>
  <c r="FH11"/>
  <c r="FP11"/>
  <c r="FX11"/>
  <c r="GF11"/>
  <c r="GN11"/>
  <c r="GV11"/>
  <c r="BC11"/>
  <c r="CI11"/>
  <c r="DQ11"/>
  <c r="EW11"/>
  <c r="GC11"/>
  <c r="AU11"/>
  <c r="CA11"/>
  <c r="DI11"/>
  <c r="EO11"/>
  <c r="FU11"/>
  <c r="HA11"/>
  <c r="AM11"/>
  <c r="BS11"/>
  <c r="DA11"/>
  <c r="EG11"/>
  <c r="FM11"/>
  <c r="GS11"/>
  <c r="DY11"/>
  <c r="CS11"/>
  <c r="BK11"/>
  <c r="GK11"/>
  <c r="FE11"/>
  <c r="CO44"/>
  <c r="CN44"/>
  <c r="AK44"/>
  <c r="AO44"/>
  <c r="AS44"/>
  <c r="AW44"/>
  <c r="BA44"/>
  <c r="BE44"/>
  <c r="BI44"/>
  <c r="BM44"/>
  <c r="BQ44"/>
  <c r="BU44"/>
  <c r="BY44"/>
  <c r="CC44"/>
  <c r="CG44"/>
  <c r="CK44"/>
  <c r="CQ44"/>
  <c r="CU44"/>
  <c r="CY44"/>
  <c r="DC44"/>
  <c r="DG44"/>
  <c r="DK44"/>
  <c r="DO44"/>
  <c r="DS44"/>
  <c r="DW44"/>
  <c r="EA44"/>
  <c r="EE44"/>
  <c r="EI44"/>
  <c r="EM44"/>
  <c r="EQ44"/>
  <c r="EU44"/>
  <c r="EY44"/>
  <c r="FC44"/>
  <c r="FG44"/>
  <c r="FK44"/>
  <c r="FO44"/>
  <c r="FS44"/>
  <c r="FW44"/>
  <c r="GA44"/>
  <c r="GE44"/>
  <c r="GI44"/>
  <c r="GM44"/>
  <c r="GQ44"/>
  <c r="GU44"/>
  <c r="GY44"/>
  <c r="HC44"/>
  <c r="AJ44"/>
  <c r="AN44"/>
  <c r="AR44"/>
  <c r="AV44"/>
  <c r="AZ44"/>
  <c r="BD44"/>
  <c r="BH44"/>
  <c r="BL44"/>
  <c r="BP44"/>
  <c r="BT44"/>
  <c r="BX44"/>
  <c r="CB44"/>
  <c r="CF44"/>
  <c r="CJ44"/>
  <c r="CP44"/>
  <c r="CT44"/>
  <c r="CX44"/>
  <c r="DB44"/>
  <c r="DF44"/>
  <c r="DJ44"/>
  <c r="DN44"/>
  <c r="DR44"/>
  <c r="DV44"/>
  <c r="DZ44"/>
  <c r="ED44"/>
  <c r="EH44"/>
  <c r="EL44"/>
  <c r="EP44"/>
  <c r="ET44"/>
  <c r="EX44"/>
  <c r="FB44"/>
  <c r="FF44"/>
  <c r="FJ44"/>
  <c r="FN44"/>
  <c r="FR44"/>
  <c r="FV44"/>
  <c r="FZ44"/>
  <c r="GD44"/>
  <c r="GH44"/>
  <c r="GL44"/>
  <c r="GP44"/>
  <c r="GT44"/>
  <c r="GX44"/>
  <c r="HB44"/>
  <c r="AP44"/>
  <c r="AX44"/>
  <c r="BF44"/>
  <c r="BN44"/>
  <c r="BV44"/>
  <c r="CD44"/>
  <c r="CL44"/>
  <c r="CV44"/>
  <c r="DD44"/>
  <c r="DL44"/>
  <c r="DT44"/>
  <c r="EB44"/>
  <c r="EJ44"/>
  <c r="ER44"/>
  <c r="EZ44"/>
  <c r="FH44"/>
  <c r="FP44"/>
  <c r="FX44"/>
  <c r="GF44"/>
  <c r="GN44"/>
  <c r="GV44"/>
  <c r="AM44"/>
  <c r="AU44"/>
  <c r="BC44"/>
  <c r="BK44"/>
  <c r="BS44"/>
  <c r="CA44"/>
  <c r="CI44"/>
  <c r="CS44"/>
  <c r="DA44"/>
  <c r="DI44"/>
  <c r="DQ44"/>
  <c r="DY44"/>
  <c r="EG44"/>
  <c r="EO44"/>
  <c r="EW44"/>
  <c r="FE44"/>
  <c r="FM44"/>
  <c r="FU44"/>
  <c r="GC44"/>
  <c r="GK44"/>
  <c r="GS44"/>
  <c r="HA44"/>
  <c r="AL44"/>
  <c r="AT44"/>
  <c r="BB44"/>
  <c r="BJ44"/>
  <c r="BR44"/>
  <c r="BZ44"/>
  <c r="CH44"/>
  <c r="CR44"/>
  <c r="CZ44"/>
  <c r="DH44"/>
  <c r="DP44"/>
  <c r="DX44"/>
  <c r="EF44"/>
  <c r="EN44"/>
  <c r="EV44"/>
  <c r="FD44"/>
  <c r="FL44"/>
  <c r="FT44"/>
  <c r="GB44"/>
  <c r="GJ44"/>
  <c r="GR44"/>
  <c r="GZ44"/>
  <c r="BO44"/>
  <c r="CW44"/>
  <c r="EC44"/>
  <c r="FI44"/>
  <c r="GO44"/>
  <c r="BG44"/>
  <c r="CM44"/>
  <c r="DU44"/>
  <c r="FA44"/>
  <c r="GG44"/>
  <c r="AY44"/>
  <c r="CE44"/>
  <c r="DM44"/>
  <c r="ES44"/>
  <c r="FY44"/>
  <c r="BW44"/>
  <c r="GW44"/>
  <c r="AQ44"/>
  <c r="FQ44"/>
  <c r="EK44"/>
  <c r="DE44"/>
  <c r="CO592"/>
  <c r="CN592"/>
  <c r="AJ592"/>
  <c r="AN592"/>
  <c r="AR592"/>
  <c r="AV592"/>
  <c r="AZ592"/>
  <c r="BD592"/>
  <c r="BH592"/>
  <c r="BL592"/>
  <c r="BP592"/>
  <c r="BT592"/>
  <c r="BX592"/>
  <c r="CB592"/>
  <c r="CF592"/>
  <c r="CJ592"/>
  <c r="CP592"/>
  <c r="CT592"/>
  <c r="CX592"/>
  <c r="DB592"/>
  <c r="DF592"/>
  <c r="DJ592"/>
  <c r="DN592"/>
  <c r="DR592"/>
  <c r="DV592"/>
  <c r="DZ592"/>
  <c r="ED592"/>
  <c r="EH592"/>
  <c r="EL592"/>
  <c r="EP592"/>
  <c r="ET592"/>
  <c r="EX592"/>
  <c r="FB592"/>
  <c r="FF592"/>
  <c r="FJ592"/>
  <c r="FN592"/>
  <c r="FR592"/>
  <c r="FV592"/>
  <c r="FZ592"/>
  <c r="GD592"/>
  <c r="GH592"/>
  <c r="GL592"/>
  <c r="GP592"/>
  <c r="GT592"/>
  <c r="GX592"/>
  <c r="HB592"/>
  <c r="AM592"/>
  <c r="AQ592"/>
  <c r="AU592"/>
  <c r="AY592"/>
  <c r="BC592"/>
  <c r="BG592"/>
  <c r="BK592"/>
  <c r="BO592"/>
  <c r="BS592"/>
  <c r="BW592"/>
  <c r="CA592"/>
  <c r="CE592"/>
  <c r="CI592"/>
  <c r="CM592"/>
  <c r="CS592"/>
  <c r="CW592"/>
  <c r="DA592"/>
  <c r="DE592"/>
  <c r="DI592"/>
  <c r="DM592"/>
  <c r="DQ592"/>
  <c r="DU592"/>
  <c r="DY592"/>
  <c r="EC592"/>
  <c r="EG592"/>
  <c r="EK592"/>
  <c r="EO592"/>
  <c r="ES592"/>
  <c r="EW592"/>
  <c r="FA592"/>
  <c r="FE592"/>
  <c r="FI592"/>
  <c r="FM592"/>
  <c r="FQ592"/>
  <c r="FU592"/>
  <c r="FY592"/>
  <c r="GC592"/>
  <c r="GG592"/>
  <c r="GK592"/>
  <c r="GO592"/>
  <c r="GS592"/>
  <c r="GW592"/>
  <c r="HA592"/>
  <c r="AK592"/>
  <c r="AS592"/>
  <c r="BA592"/>
  <c r="BI592"/>
  <c r="BQ592"/>
  <c r="BY592"/>
  <c r="CG592"/>
  <c r="CQ592"/>
  <c r="CY592"/>
  <c r="DG592"/>
  <c r="DO592"/>
  <c r="DW592"/>
  <c r="EE592"/>
  <c r="EM592"/>
  <c r="EU592"/>
  <c r="FC592"/>
  <c r="FK592"/>
  <c r="FS592"/>
  <c r="GA592"/>
  <c r="GI592"/>
  <c r="GQ592"/>
  <c r="GY592"/>
  <c r="AP592"/>
  <c r="AX592"/>
  <c r="BF592"/>
  <c r="BN592"/>
  <c r="BV592"/>
  <c r="CD592"/>
  <c r="CL592"/>
  <c r="CV592"/>
  <c r="DD592"/>
  <c r="DL592"/>
  <c r="DT592"/>
  <c r="EB592"/>
  <c r="EJ592"/>
  <c r="ER592"/>
  <c r="EZ592"/>
  <c r="FH592"/>
  <c r="FP592"/>
  <c r="FX592"/>
  <c r="GF592"/>
  <c r="GN592"/>
  <c r="GV592"/>
  <c r="AL592"/>
  <c r="AT592"/>
  <c r="BB592"/>
  <c r="BJ592"/>
  <c r="BR592"/>
  <c r="BZ592"/>
  <c r="CH592"/>
  <c r="CR592"/>
  <c r="CZ592"/>
  <c r="DH592"/>
  <c r="DP592"/>
  <c r="DX592"/>
  <c r="EF592"/>
  <c r="EN592"/>
  <c r="EV592"/>
  <c r="FD592"/>
  <c r="FL592"/>
  <c r="FT592"/>
  <c r="GB592"/>
  <c r="GJ592"/>
  <c r="GR592"/>
  <c r="GZ592"/>
  <c r="AO592"/>
  <c r="BU592"/>
  <c r="DC592"/>
  <c r="EI592"/>
  <c r="FO592"/>
  <c r="GU592"/>
  <c r="BM592"/>
  <c r="CU592"/>
  <c r="EA592"/>
  <c r="FG592"/>
  <c r="GM592"/>
  <c r="BE592"/>
  <c r="CK592"/>
  <c r="DS592"/>
  <c r="EY592"/>
  <c r="GE592"/>
  <c r="CC592"/>
  <c r="HC592"/>
  <c r="AW592"/>
  <c r="FW592"/>
  <c r="EQ592"/>
  <c r="DK592"/>
  <c r="CO501"/>
  <c r="CN501"/>
  <c r="DH501"/>
  <c r="EJ501"/>
  <c r="FD501"/>
  <c r="AK501"/>
  <c r="AO501"/>
  <c r="AS501"/>
  <c r="AW501"/>
  <c r="BA501"/>
  <c r="BE501"/>
  <c r="BI501"/>
  <c r="BM501"/>
  <c r="BQ501"/>
  <c r="BU501"/>
  <c r="BY501"/>
  <c r="CC501"/>
  <c r="CG501"/>
  <c r="CK501"/>
  <c r="CQ501"/>
  <c r="CU501"/>
  <c r="CY501"/>
  <c r="DC501"/>
  <c r="DG501"/>
  <c r="DK501"/>
  <c r="DO501"/>
  <c r="DS501"/>
  <c r="DW501"/>
  <c r="EA501"/>
  <c r="EE501"/>
  <c r="EI501"/>
  <c r="EM501"/>
  <c r="EQ501"/>
  <c r="EU501"/>
  <c r="EY501"/>
  <c r="FC501"/>
  <c r="FG501"/>
  <c r="FK501"/>
  <c r="FO501"/>
  <c r="FS501"/>
  <c r="FW501"/>
  <c r="GA501"/>
  <c r="GE501"/>
  <c r="GI501"/>
  <c r="GM501"/>
  <c r="GQ501"/>
  <c r="GU501"/>
  <c r="GY501"/>
  <c r="HC501"/>
  <c r="AL501"/>
  <c r="AX501"/>
  <c r="BF501"/>
  <c r="CV501"/>
  <c r="DL501"/>
  <c r="DX501"/>
  <c r="EN501"/>
  <c r="EZ501"/>
  <c r="FP501"/>
  <c r="GB501"/>
  <c r="GN501"/>
  <c r="GZ501"/>
  <c r="AJ501"/>
  <c r="AN501"/>
  <c r="AR501"/>
  <c r="AV501"/>
  <c r="AZ501"/>
  <c r="BD501"/>
  <c r="BH501"/>
  <c r="BL501"/>
  <c r="BP501"/>
  <c r="BT501"/>
  <c r="BX501"/>
  <c r="CB501"/>
  <c r="CF501"/>
  <c r="CJ501"/>
  <c r="CP501"/>
  <c r="CT501"/>
  <c r="CX501"/>
  <c r="DB501"/>
  <c r="DF501"/>
  <c r="DJ501"/>
  <c r="DN501"/>
  <c r="DR501"/>
  <c r="DV501"/>
  <c r="DZ501"/>
  <c r="ED501"/>
  <c r="EH501"/>
  <c r="EL501"/>
  <c r="EP501"/>
  <c r="ET501"/>
  <c r="EX501"/>
  <c r="FB501"/>
  <c r="FF501"/>
  <c r="FJ501"/>
  <c r="FN501"/>
  <c r="FR501"/>
  <c r="FV501"/>
  <c r="FZ501"/>
  <c r="GD501"/>
  <c r="GH501"/>
  <c r="GL501"/>
  <c r="GP501"/>
  <c r="GT501"/>
  <c r="GX501"/>
  <c r="HB501"/>
  <c r="AT501"/>
  <c r="BJ501"/>
  <c r="BR501"/>
  <c r="BZ501"/>
  <c r="CH501"/>
  <c r="CR501"/>
  <c r="CZ501"/>
  <c r="DP501"/>
  <c r="EF501"/>
  <c r="EV501"/>
  <c r="FH501"/>
  <c r="FX501"/>
  <c r="GJ501"/>
  <c r="GV501"/>
  <c r="AM501"/>
  <c r="AQ501"/>
  <c r="AU501"/>
  <c r="AY501"/>
  <c r="BC501"/>
  <c r="BG501"/>
  <c r="BK501"/>
  <c r="BO501"/>
  <c r="BS501"/>
  <c r="BW501"/>
  <c r="CA501"/>
  <c r="CE501"/>
  <c r="CI501"/>
  <c r="CM501"/>
  <c r="CS501"/>
  <c r="CW501"/>
  <c r="DA501"/>
  <c r="DE501"/>
  <c r="DI501"/>
  <c r="DM501"/>
  <c r="DQ501"/>
  <c r="DU501"/>
  <c r="DY501"/>
  <c r="EC501"/>
  <c r="EG501"/>
  <c r="EK501"/>
  <c r="EO501"/>
  <c r="ES501"/>
  <c r="EW501"/>
  <c r="FA501"/>
  <c r="FE501"/>
  <c r="FI501"/>
  <c r="FM501"/>
  <c r="FQ501"/>
  <c r="FU501"/>
  <c r="FY501"/>
  <c r="GC501"/>
  <c r="GG501"/>
  <c r="GK501"/>
  <c r="GO501"/>
  <c r="GS501"/>
  <c r="GW501"/>
  <c r="HA501"/>
  <c r="AP501"/>
  <c r="BB501"/>
  <c r="BN501"/>
  <c r="BV501"/>
  <c r="CD501"/>
  <c r="CL501"/>
  <c r="DD501"/>
  <c r="DT501"/>
  <c r="EB501"/>
  <c r="ER501"/>
  <c r="FL501"/>
  <c r="FT501"/>
  <c r="GF501"/>
  <c r="GR501"/>
  <c r="CO465"/>
  <c r="CN465"/>
  <c r="AM465"/>
  <c r="AQ465"/>
  <c r="AU465"/>
  <c r="AY465"/>
  <c r="BC465"/>
  <c r="BG465"/>
  <c r="BK465"/>
  <c r="BO465"/>
  <c r="BS465"/>
  <c r="BW465"/>
  <c r="CA465"/>
  <c r="CE465"/>
  <c r="CI465"/>
  <c r="CM465"/>
  <c r="CS465"/>
  <c r="CW465"/>
  <c r="DA465"/>
  <c r="DE465"/>
  <c r="DI465"/>
  <c r="DM465"/>
  <c r="DQ465"/>
  <c r="DU465"/>
  <c r="DY465"/>
  <c r="EC465"/>
  <c r="EG465"/>
  <c r="EK465"/>
  <c r="EO465"/>
  <c r="ES465"/>
  <c r="EW465"/>
  <c r="FA465"/>
  <c r="FE465"/>
  <c r="FI465"/>
  <c r="FM465"/>
  <c r="FQ465"/>
  <c r="FU465"/>
  <c r="FY465"/>
  <c r="GC465"/>
  <c r="GG465"/>
  <c r="GK465"/>
  <c r="GO465"/>
  <c r="GS465"/>
  <c r="GW465"/>
  <c r="HA465"/>
  <c r="AK465"/>
  <c r="AP465"/>
  <c r="AV465"/>
  <c r="BA465"/>
  <c r="BF465"/>
  <c r="BL465"/>
  <c r="BQ465"/>
  <c r="BV465"/>
  <c r="CB465"/>
  <c r="CG465"/>
  <c r="CL465"/>
  <c r="CT465"/>
  <c r="CY465"/>
  <c r="DD465"/>
  <c r="DJ465"/>
  <c r="DO465"/>
  <c r="DT465"/>
  <c r="DZ465"/>
  <c r="EE465"/>
  <c r="EJ465"/>
  <c r="EP465"/>
  <c r="EU465"/>
  <c r="EZ465"/>
  <c r="FF465"/>
  <c r="FK465"/>
  <c r="FP465"/>
  <c r="FV465"/>
  <c r="GA465"/>
  <c r="GF465"/>
  <c r="GL465"/>
  <c r="GQ465"/>
  <c r="GV465"/>
  <c r="HB465"/>
  <c r="AJ465"/>
  <c r="AO465"/>
  <c r="AT465"/>
  <c r="AZ465"/>
  <c r="BE465"/>
  <c r="BJ465"/>
  <c r="BP465"/>
  <c r="BU465"/>
  <c r="BZ465"/>
  <c r="CF465"/>
  <c r="CK465"/>
  <c r="CR465"/>
  <c r="CX465"/>
  <c r="DC465"/>
  <c r="DH465"/>
  <c r="DN465"/>
  <c r="DS465"/>
  <c r="DX465"/>
  <c r="ED465"/>
  <c r="EI465"/>
  <c r="EN465"/>
  <c r="ET465"/>
  <c r="EY465"/>
  <c r="FD465"/>
  <c r="FJ465"/>
  <c r="FO465"/>
  <c r="FT465"/>
  <c r="FZ465"/>
  <c r="GE465"/>
  <c r="GJ465"/>
  <c r="GP465"/>
  <c r="GU465"/>
  <c r="GZ465"/>
  <c r="AL465"/>
  <c r="AR465"/>
  <c r="AW465"/>
  <c r="BB465"/>
  <c r="BH465"/>
  <c r="BM465"/>
  <c r="BR465"/>
  <c r="BX465"/>
  <c r="CC465"/>
  <c r="CH465"/>
  <c r="CP465"/>
  <c r="CU465"/>
  <c r="CZ465"/>
  <c r="DF465"/>
  <c r="DK465"/>
  <c r="DP465"/>
  <c r="DV465"/>
  <c r="EA465"/>
  <c r="EF465"/>
  <c r="EL465"/>
  <c r="EQ465"/>
  <c r="EV465"/>
  <c r="FB465"/>
  <c r="FG465"/>
  <c r="FL465"/>
  <c r="FR465"/>
  <c r="FW465"/>
  <c r="GB465"/>
  <c r="GH465"/>
  <c r="GM465"/>
  <c r="GR465"/>
  <c r="GX465"/>
  <c r="HC465"/>
  <c r="AS465"/>
  <c r="BN465"/>
  <c r="CJ465"/>
  <c r="DG465"/>
  <c r="EB465"/>
  <c r="EX465"/>
  <c r="FS465"/>
  <c r="GN465"/>
  <c r="AN465"/>
  <c r="BI465"/>
  <c r="CD465"/>
  <c r="DB465"/>
  <c r="DW465"/>
  <c r="ER465"/>
  <c r="FN465"/>
  <c r="GI465"/>
  <c r="BD465"/>
  <c r="BY465"/>
  <c r="CV465"/>
  <c r="DR465"/>
  <c r="EM465"/>
  <c r="FH465"/>
  <c r="GD465"/>
  <c r="GY465"/>
  <c r="AX465"/>
  <c r="BT465"/>
  <c r="CQ465"/>
  <c r="DL465"/>
  <c r="EH465"/>
  <c r="FC465"/>
  <c r="FX465"/>
  <c r="GT465"/>
  <c r="CO369"/>
  <c r="CN369"/>
  <c r="AM369"/>
  <c r="AQ369"/>
  <c r="AU369"/>
  <c r="AY369"/>
  <c r="BC369"/>
  <c r="BG369"/>
  <c r="BK369"/>
  <c r="BO369"/>
  <c r="BS369"/>
  <c r="BW369"/>
  <c r="CA369"/>
  <c r="CE369"/>
  <c r="CI369"/>
  <c r="CM369"/>
  <c r="CS369"/>
  <c r="CW369"/>
  <c r="DA369"/>
  <c r="DE369"/>
  <c r="DI369"/>
  <c r="DM369"/>
  <c r="DQ369"/>
  <c r="DU369"/>
  <c r="DY369"/>
  <c r="EC369"/>
  <c r="EG369"/>
  <c r="EK369"/>
  <c r="EO369"/>
  <c r="ES369"/>
  <c r="EW369"/>
  <c r="FA369"/>
  <c r="FE369"/>
  <c r="FI369"/>
  <c r="FM369"/>
  <c r="FQ369"/>
  <c r="FU369"/>
  <c r="FY369"/>
  <c r="GC369"/>
  <c r="GG369"/>
  <c r="GK369"/>
  <c r="GO369"/>
  <c r="GS369"/>
  <c r="GW369"/>
  <c r="HA369"/>
  <c r="AL369"/>
  <c r="AP369"/>
  <c r="AT369"/>
  <c r="AX369"/>
  <c r="BB369"/>
  <c r="BF369"/>
  <c r="BJ369"/>
  <c r="BN369"/>
  <c r="BR369"/>
  <c r="BV369"/>
  <c r="BZ369"/>
  <c r="CD369"/>
  <c r="CH369"/>
  <c r="CL369"/>
  <c r="CR369"/>
  <c r="CV369"/>
  <c r="CZ369"/>
  <c r="DD369"/>
  <c r="DH369"/>
  <c r="DL369"/>
  <c r="DP369"/>
  <c r="DT369"/>
  <c r="DX369"/>
  <c r="EB369"/>
  <c r="EF369"/>
  <c r="EJ369"/>
  <c r="EN369"/>
  <c r="ER369"/>
  <c r="EV369"/>
  <c r="EZ369"/>
  <c r="FD369"/>
  <c r="FH369"/>
  <c r="FL369"/>
  <c r="FP369"/>
  <c r="FT369"/>
  <c r="FX369"/>
  <c r="GB369"/>
  <c r="GF369"/>
  <c r="GJ369"/>
  <c r="GN369"/>
  <c r="GR369"/>
  <c r="GV369"/>
  <c r="GZ369"/>
  <c r="AJ369"/>
  <c r="AR369"/>
  <c r="AZ369"/>
  <c r="BH369"/>
  <c r="BP369"/>
  <c r="BX369"/>
  <c r="CF369"/>
  <c r="CP369"/>
  <c r="CX369"/>
  <c r="DF369"/>
  <c r="DN369"/>
  <c r="DV369"/>
  <c r="ED369"/>
  <c r="EL369"/>
  <c r="ET369"/>
  <c r="FB369"/>
  <c r="FJ369"/>
  <c r="FR369"/>
  <c r="FZ369"/>
  <c r="GH369"/>
  <c r="GP369"/>
  <c r="GX369"/>
  <c r="AO369"/>
  <c r="AW369"/>
  <c r="BE369"/>
  <c r="BM369"/>
  <c r="BU369"/>
  <c r="CC369"/>
  <c r="CK369"/>
  <c r="CU369"/>
  <c r="DC369"/>
  <c r="DK369"/>
  <c r="DS369"/>
  <c r="EA369"/>
  <c r="EI369"/>
  <c r="EQ369"/>
  <c r="EY369"/>
  <c r="FG369"/>
  <c r="FO369"/>
  <c r="FW369"/>
  <c r="GE369"/>
  <c r="GM369"/>
  <c r="GU369"/>
  <c r="HC369"/>
  <c r="AN369"/>
  <c r="AV369"/>
  <c r="BD369"/>
  <c r="BL369"/>
  <c r="BT369"/>
  <c r="CB369"/>
  <c r="CJ369"/>
  <c r="CT369"/>
  <c r="DB369"/>
  <c r="DJ369"/>
  <c r="DR369"/>
  <c r="DZ369"/>
  <c r="EH369"/>
  <c r="EP369"/>
  <c r="EX369"/>
  <c r="FF369"/>
  <c r="FN369"/>
  <c r="FV369"/>
  <c r="GD369"/>
  <c r="GL369"/>
  <c r="GT369"/>
  <c r="HB369"/>
  <c r="AK369"/>
  <c r="AS369"/>
  <c r="BA369"/>
  <c r="BI369"/>
  <c r="BQ369"/>
  <c r="BY369"/>
  <c r="CG369"/>
  <c r="CQ369"/>
  <c r="CY369"/>
  <c r="DG369"/>
  <c r="DO369"/>
  <c r="DW369"/>
  <c r="EE369"/>
  <c r="EM369"/>
  <c r="EU369"/>
  <c r="FC369"/>
  <c r="FK369"/>
  <c r="FS369"/>
  <c r="GA369"/>
  <c r="GI369"/>
  <c r="GQ369"/>
  <c r="GY369"/>
  <c r="CO298"/>
  <c r="CN298"/>
  <c r="AJ298"/>
  <c r="AN298"/>
  <c r="AR298"/>
  <c r="AV298"/>
  <c r="AZ298"/>
  <c r="BD298"/>
  <c r="BH298"/>
  <c r="BL298"/>
  <c r="BP298"/>
  <c r="BT298"/>
  <c r="BX298"/>
  <c r="CB298"/>
  <c r="CF298"/>
  <c r="CJ298"/>
  <c r="CP298"/>
  <c r="CT298"/>
  <c r="CX298"/>
  <c r="DB298"/>
  <c r="DF298"/>
  <c r="DJ298"/>
  <c r="DN298"/>
  <c r="DR298"/>
  <c r="DV298"/>
  <c r="DZ298"/>
  <c r="ED298"/>
  <c r="EH298"/>
  <c r="EL298"/>
  <c r="EP298"/>
  <c r="ET298"/>
  <c r="EX298"/>
  <c r="FB298"/>
  <c r="FF298"/>
  <c r="FJ298"/>
  <c r="FN298"/>
  <c r="FR298"/>
  <c r="FV298"/>
  <c r="FZ298"/>
  <c r="GD298"/>
  <c r="GH298"/>
  <c r="GL298"/>
  <c r="GP298"/>
  <c r="GT298"/>
  <c r="GX298"/>
  <c r="HB298"/>
  <c r="AK298"/>
  <c r="AP298"/>
  <c r="AU298"/>
  <c r="BA298"/>
  <c r="BF298"/>
  <c r="BK298"/>
  <c r="BQ298"/>
  <c r="BV298"/>
  <c r="CA298"/>
  <c r="CG298"/>
  <c r="CL298"/>
  <c r="CS298"/>
  <c r="CY298"/>
  <c r="DD298"/>
  <c r="DI298"/>
  <c r="DO298"/>
  <c r="DT298"/>
  <c r="DY298"/>
  <c r="EE298"/>
  <c r="EJ298"/>
  <c r="EO298"/>
  <c r="EU298"/>
  <c r="EZ298"/>
  <c r="FE298"/>
  <c r="FK298"/>
  <c r="FP298"/>
  <c r="FU298"/>
  <c r="GA298"/>
  <c r="GF298"/>
  <c r="GK298"/>
  <c r="GQ298"/>
  <c r="GV298"/>
  <c r="HA298"/>
  <c r="AO298"/>
  <c r="AT298"/>
  <c r="AY298"/>
  <c r="BE298"/>
  <c r="BJ298"/>
  <c r="BO298"/>
  <c r="BU298"/>
  <c r="BZ298"/>
  <c r="CE298"/>
  <c r="CK298"/>
  <c r="CR298"/>
  <c r="CW298"/>
  <c r="DC298"/>
  <c r="DH298"/>
  <c r="DM298"/>
  <c r="DS298"/>
  <c r="DX298"/>
  <c r="EC298"/>
  <c r="EI298"/>
  <c r="EN298"/>
  <c r="ES298"/>
  <c r="EY298"/>
  <c r="FD298"/>
  <c r="FI298"/>
  <c r="FO298"/>
  <c r="FT298"/>
  <c r="FY298"/>
  <c r="GE298"/>
  <c r="GJ298"/>
  <c r="GO298"/>
  <c r="GU298"/>
  <c r="GZ298"/>
  <c r="AM298"/>
  <c r="AX298"/>
  <c r="BI298"/>
  <c r="BS298"/>
  <c r="CD298"/>
  <c r="CQ298"/>
  <c r="DA298"/>
  <c r="DL298"/>
  <c r="DW298"/>
  <c r="EG298"/>
  <c r="ER298"/>
  <c r="FC298"/>
  <c r="FM298"/>
  <c r="FX298"/>
  <c r="GI298"/>
  <c r="GS298"/>
  <c r="AL298"/>
  <c r="AW298"/>
  <c r="BG298"/>
  <c r="BR298"/>
  <c r="CC298"/>
  <c r="CM298"/>
  <c r="CZ298"/>
  <c r="DK298"/>
  <c r="DU298"/>
  <c r="EF298"/>
  <c r="EQ298"/>
  <c r="FA298"/>
  <c r="FL298"/>
  <c r="FW298"/>
  <c r="GG298"/>
  <c r="GR298"/>
  <c r="HC298"/>
  <c r="AS298"/>
  <c r="BC298"/>
  <c r="BN298"/>
  <c r="BY298"/>
  <c r="CI298"/>
  <c r="CV298"/>
  <c r="DG298"/>
  <c r="DQ298"/>
  <c r="EB298"/>
  <c r="EM298"/>
  <c r="EW298"/>
  <c r="FH298"/>
  <c r="FS298"/>
  <c r="GC298"/>
  <c r="GN298"/>
  <c r="GY298"/>
  <c r="AQ298"/>
  <c r="BB298"/>
  <c r="BM298"/>
  <c r="BW298"/>
  <c r="CH298"/>
  <c r="CU298"/>
  <c r="DE298"/>
  <c r="DP298"/>
  <c r="EA298"/>
  <c r="EK298"/>
  <c r="EV298"/>
  <c r="FG298"/>
  <c r="FQ298"/>
  <c r="GB298"/>
  <c r="GM298"/>
  <c r="GW298"/>
  <c r="CO218"/>
  <c r="CN218"/>
  <c r="AJ218"/>
  <c r="AN218"/>
  <c r="AR218"/>
  <c r="AV218"/>
  <c r="AZ218"/>
  <c r="BD218"/>
  <c r="BH218"/>
  <c r="BL218"/>
  <c r="BP218"/>
  <c r="BT218"/>
  <c r="BX218"/>
  <c r="CB218"/>
  <c r="CF218"/>
  <c r="CJ218"/>
  <c r="CP218"/>
  <c r="CT218"/>
  <c r="CX218"/>
  <c r="DB218"/>
  <c r="DF218"/>
  <c r="DJ218"/>
  <c r="DN218"/>
  <c r="DR218"/>
  <c r="DV218"/>
  <c r="DZ218"/>
  <c r="ED218"/>
  <c r="EH218"/>
  <c r="EL218"/>
  <c r="EP218"/>
  <c r="ET218"/>
  <c r="EX218"/>
  <c r="FB218"/>
  <c r="FF218"/>
  <c r="FJ218"/>
  <c r="FN218"/>
  <c r="FR218"/>
  <c r="FV218"/>
  <c r="FZ218"/>
  <c r="GD218"/>
  <c r="GH218"/>
  <c r="GL218"/>
  <c r="GP218"/>
  <c r="GT218"/>
  <c r="GX218"/>
  <c r="HB218"/>
  <c r="AM218"/>
  <c r="AQ218"/>
  <c r="AU218"/>
  <c r="AY218"/>
  <c r="BC218"/>
  <c r="BG218"/>
  <c r="BK218"/>
  <c r="BO218"/>
  <c r="BS218"/>
  <c r="BW218"/>
  <c r="CA218"/>
  <c r="CE218"/>
  <c r="CI218"/>
  <c r="CM218"/>
  <c r="CS218"/>
  <c r="CW218"/>
  <c r="DA218"/>
  <c r="DE218"/>
  <c r="DI218"/>
  <c r="DM218"/>
  <c r="DQ218"/>
  <c r="DU218"/>
  <c r="DY218"/>
  <c r="EC218"/>
  <c r="EG218"/>
  <c r="EK218"/>
  <c r="EO218"/>
  <c r="ES218"/>
  <c r="EW218"/>
  <c r="FA218"/>
  <c r="FE218"/>
  <c r="FI218"/>
  <c r="FM218"/>
  <c r="FQ218"/>
  <c r="FU218"/>
  <c r="FY218"/>
  <c r="GC218"/>
  <c r="GG218"/>
  <c r="GK218"/>
  <c r="GO218"/>
  <c r="GS218"/>
  <c r="GW218"/>
  <c r="HA218"/>
  <c r="AO218"/>
  <c r="AW218"/>
  <c r="BE218"/>
  <c r="BM218"/>
  <c r="BU218"/>
  <c r="CC218"/>
  <c r="CK218"/>
  <c r="CU218"/>
  <c r="DC218"/>
  <c r="DK218"/>
  <c r="DS218"/>
  <c r="EA218"/>
  <c r="EI218"/>
  <c r="EQ218"/>
  <c r="EY218"/>
  <c r="FG218"/>
  <c r="FO218"/>
  <c r="FW218"/>
  <c r="GE218"/>
  <c r="GM218"/>
  <c r="GU218"/>
  <c r="HC218"/>
  <c r="AL218"/>
  <c r="AT218"/>
  <c r="BB218"/>
  <c r="BJ218"/>
  <c r="BR218"/>
  <c r="BZ218"/>
  <c r="CH218"/>
  <c r="CR218"/>
  <c r="CZ218"/>
  <c r="DH218"/>
  <c r="DP218"/>
  <c r="DX218"/>
  <c r="EF218"/>
  <c r="EN218"/>
  <c r="EV218"/>
  <c r="FD218"/>
  <c r="FL218"/>
  <c r="FT218"/>
  <c r="GB218"/>
  <c r="GJ218"/>
  <c r="GR218"/>
  <c r="GZ218"/>
  <c r="AK218"/>
  <c r="AS218"/>
  <c r="BA218"/>
  <c r="BI218"/>
  <c r="BQ218"/>
  <c r="BY218"/>
  <c r="CG218"/>
  <c r="CQ218"/>
  <c r="CY218"/>
  <c r="DG218"/>
  <c r="DO218"/>
  <c r="DW218"/>
  <c r="EE218"/>
  <c r="EM218"/>
  <c r="EU218"/>
  <c r="FC218"/>
  <c r="FK218"/>
  <c r="FS218"/>
  <c r="GA218"/>
  <c r="GI218"/>
  <c r="GQ218"/>
  <c r="GY218"/>
  <c r="AP218"/>
  <c r="BV218"/>
  <c r="DD218"/>
  <c r="EJ218"/>
  <c r="FP218"/>
  <c r="GV218"/>
  <c r="BN218"/>
  <c r="CV218"/>
  <c r="EB218"/>
  <c r="FH218"/>
  <c r="GN218"/>
  <c r="BF218"/>
  <c r="CL218"/>
  <c r="DT218"/>
  <c r="EZ218"/>
  <c r="GF218"/>
  <c r="DL218"/>
  <c r="CD218"/>
  <c r="AX218"/>
  <c r="FX218"/>
  <c r="ER218"/>
  <c r="CN141"/>
  <c r="CO141"/>
  <c r="AK141"/>
  <c r="AO141"/>
  <c r="AS141"/>
  <c r="AW141"/>
  <c r="BA141"/>
  <c r="BE141"/>
  <c r="BI141"/>
  <c r="BM141"/>
  <c r="BQ141"/>
  <c r="BU141"/>
  <c r="BY141"/>
  <c r="CC141"/>
  <c r="CG141"/>
  <c r="CK141"/>
  <c r="CQ141"/>
  <c r="CU141"/>
  <c r="CY141"/>
  <c r="DC141"/>
  <c r="DG141"/>
  <c r="DK141"/>
  <c r="DO141"/>
  <c r="DS141"/>
  <c r="DW141"/>
  <c r="EA141"/>
  <c r="EE141"/>
  <c r="EI141"/>
  <c r="EM141"/>
  <c r="EQ141"/>
  <c r="EU141"/>
  <c r="EY141"/>
  <c r="FC141"/>
  <c r="FG141"/>
  <c r="FK141"/>
  <c r="FO141"/>
  <c r="FS141"/>
  <c r="FW141"/>
  <c r="GA141"/>
  <c r="GE141"/>
  <c r="GI141"/>
  <c r="GM141"/>
  <c r="GQ141"/>
  <c r="GU141"/>
  <c r="GY141"/>
  <c r="HC141"/>
  <c r="AL141"/>
  <c r="AQ141"/>
  <c r="AV141"/>
  <c r="BB141"/>
  <c r="BG141"/>
  <c r="BL141"/>
  <c r="BR141"/>
  <c r="BW141"/>
  <c r="CB141"/>
  <c r="CH141"/>
  <c r="CM141"/>
  <c r="CT141"/>
  <c r="CZ141"/>
  <c r="DE141"/>
  <c r="DJ141"/>
  <c r="DP141"/>
  <c r="DU141"/>
  <c r="DZ141"/>
  <c r="EF141"/>
  <c r="EK141"/>
  <c r="EP141"/>
  <c r="EV141"/>
  <c r="FA141"/>
  <c r="FF141"/>
  <c r="FL141"/>
  <c r="FQ141"/>
  <c r="FV141"/>
  <c r="GB141"/>
  <c r="GG141"/>
  <c r="GL141"/>
  <c r="GR141"/>
  <c r="GW141"/>
  <c r="HB141"/>
  <c r="AJ141"/>
  <c r="AP141"/>
  <c r="AU141"/>
  <c r="AZ141"/>
  <c r="BF141"/>
  <c r="BK141"/>
  <c r="BP141"/>
  <c r="BV141"/>
  <c r="CA141"/>
  <c r="CF141"/>
  <c r="CL141"/>
  <c r="CS141"/>
  <c r="CX141"/>
  <c r="DD141"/>
  <c r="DI141"/>
  <c r="DN141"/>
  <c r="DT141"/>
  <c r="DY141"/>
  <c r="ED141"/>
  <c r="EJ141"/>
  <c r="EO141"/>
  <c r="ET141"/>
  <c r="EZ141"/>
  <c r="FE141"/>
  <c r="FJ141"/>
  <c r="FP141"/>
  <c r="FU141"/>
  <c r="FZ141"/>
  <c r="GF141"/>
  <c r="GK141"/>
  <c r="GP141"/>
  <c r="GV141"/>
  <c r="HA141"/>
  <c r="AM141"/>
  <c r="AX141"/>
  <c r="BH141"/>
  <c r="BS141"/>
  <c r="CD141"/>
  <c r="CP141"/>
  <c r="DA141"/>
  <c r="DL141"/>
  <c r="DV141"/>
  <c r="EG141"/>
  <c r="ER141"/>
  <c r="FB141"/>
  <c r="FM141"/>
  <c r="FX141"/>
  <c r="GH141"/>
  <c r="GS141"/>
  <c r="AT141"/>
  <c r="BD141"/>
  <c r="BO141"/>
  <c r="BZ141"/>
  <c r="CJ141"/>
  <c r="CW141"/>
  <c r="DH141"/>
  <c r="DR141"/>
  <c r="EC141"/>
  <c r="EN141"/>
  <c r="EX141"/>
  <c r="FI141"/>
  <c r="FT141"/>
  <c r="GD141"/>
  <c r="GO141"/>
  <c r="GZ141"/>
  <c r="AR141"/>
  <c r="BC141"/>
  <c r="BN141"/>
  <c r="BX141"/>
  <c r="CI141"/>
  <c r="CV141"/>
  <c r="DF141"/>
  <c r="DQ141"/>
  <c r="EB141"/>
  <c r="EL141"/>
  <c r="EW141"/>
  <c r="FH141"/>
  <c r="FR141"/>
  <c r="GC141"/>
  <c r="GN141"/>
  <c r="GX141"/>
  <c r="BJ141"/>
  <c r="DB141"/>
  <c r="ES141"/>
  <c r="GJ141"/>
  <c r="AY141"/>
  <c r="CR141"/>
  <c r="EH141"/>
  <c r="FY141"/>
  <c r="AN141"/>
  <c r="CE141"/>
  <c r="DX141"/>
  <c r="FN141"/>
  <c r="BT141"/>
  <c r="DM141"/>
  <c r="FD141"/>
  <c r="GT141"/>
  <c r="CO67"/>
  <c r="CN67"/>
  <c r="AM67"/>
  <c r="AQ67"/>
  <c r="AU67"/>
  <c r="AY67"/>
  <c r="BC67"/>
  <c r="BG67"/>
  <c r="BK67"/>
  <c r="BO67"/>
  <c r="BS67"/>
  <c r="BW67"/>
  <c r="CA67"/>
  <c r="CE67"/>
  <c r="CI67"/>
  <c r="CM67"/>
  <c r="CS67"/>
  <c r="CW67"/>
  <c r="DA67"/>
  <c r="DE67"/>
  <c r="DI67"/>
  <c r="DM67"/>
  <c r="DQ67"/>
  <c r="DU67"/>
  <c r="DY67"/>
  <c r="EC67"/>
  <c r="EG67"/>
  <c r="EK67"/>
  <c r="EO67"/>
  <c r="ES67"/>
  <c r="EW67"/>
  <c r="FA67"/>
  <c r="FE67"/>
  <c r="FI67"/>
  <c r="FM67"/>
  <c r="FQ67"/>
  <c r="FU67"/>
  <c r="FY67"/>
  <c r="GC67"/>
  <c r="GG67"/>
  <c r="GK67"/>
  <c r="GO67"/>
  <c r="GS67"/>
  <c r="GW67"/>
  <c r="HA67"/>
  <c r="AL67"/>
  <c r="AR67"/>
  <c r="AW67"/>
  <c r="BB67"/>
  <c r="BH67"/>
  <c r="BM67"/>
  <c r="BR67"/>
  <c r="BX67"/>
  <c r="CC67"/>
  <c r="CH67"/>
  <c r="CP67"/>
  <c r="CU67"/>
  <c r="CZ67"/>
  <c r="DF67"/>
  <c r="DK67"/>
  <c r="DP67"/>
  <c r="DV67"/>
  <c r="EA67"/>
  <c r="EF67"/>
  <c r="EL67"/>
  <c r="EQ67"/>
  <c r="EV67"/>
  <c r="FB67"/>
  <c r="FG67"/>
  <c r="FL67"/>
  <c r="FR67"/>
  <c r="FW67"/>
  <c r="GB67"/>
  <c r="GH67"/>
  <c r="GM67"/>
  <c r="GR67"/>
  <c r="GX67"/>
  <c r="HC67"/>
  <c r="AK67"/>
  <c r="AP67"/>
  <c r="AV67"/>
  <c r="BA67"/>
  <c r="BF67"/>
  <c r="BL67"/>
  <c r="BQ67"/>
  <c r="BV67"/>
  <c r="CB67"/>
  <c r="CG67"/>
  <c r="CL67"/>
  <c r="CT67"/>
  <c r="CY67"/>
  <c r="DD67"/>
  <c r="DJ67"/>
  <c r="DO67"/>
  <c r="DT67"/>
  <c r="DZ67"/>
  <c r="EE67"/>
  <c r="EJ67"/>
  <c r="EP67"/>
  <c r="EU67"/>
  <c r="EZ67"/>
  <c r="FF67"/>
  <c r="FK67"/>
  <c r="FP67"/>
  <c r="FV67"/>
  <c r="GA67"/>
  <c r="GF67"/>
  <c r="GL67"/>
  <c r="GQ67"/>
  <c r="GV67"/>
  <c r="HB67"/>
  <c r="AN67"/>
  <c r="AX67"/>
  <c r="BI67"/>
  <c r="BT67"/>
  <c r="CD67"/>
  <c r="CQ67"/>
  <c r="DB67"/>
  <c r="DL67"/>
  <c r="DW67"/>
  <c r="EH67"/>
  <c r="ER67"/>
  <c r="FC67"/>
  <c r="FN67"/>
  <c r="FX67"/>
  <c r="GI67"/>
  <c r="GT67"/>
  <c r="AJ67"/>
  <c r="AT67"/>
  <c r="BE67"/>
  <c r="BP67"/>
  <c r="BZ67"/>
  <c r="CK67"/>
  <c r="CX67"/>
  <c r="DH67"/>
  <c r="DS67"/>
  <c r="ED67"/>
  <c r="EN67"/>
  <c r="EY67"/>
  <c r="FJ67"/>
  <c r="FT67"/>
  <c r="GE67"/>
  <c r="GP67"/>
  <c r="GZ67"/>
  <c r="AS67"/>
  <c r="BD67"/>
  <c r="BN67"/>
  <c r="BY67"/>
  <c r="CJ67"/>
  <c r="CV67"/>
  <c r="DG67"/>
  <c r="DR67"/>
  <c r="EB67"/>
  <c r="EM67"/>
  <c r="EX67"/>
  <c r="FH67"/>
  <c r="FS67"/>
  <c r="GD67"/>
  <c r="GN67"/>
  <c r="GY67"/>
  <c r="AZ67"/>
  <c r="CR67"/>
  <c r="EI67"/>
  <c r="FZ67"/>
  <c r="AO67"/>
  <c r="CF67"/>
  <c r="DX67"/>
  <c r="FO67"/>
  <c r="BU67"/>
  <c r="DN67"/>
  <c r="FD67"/>
  <c r="GU67"/>
  <c r="GJ67"/>
  <c r="ET67"/>
  <c r="DC67"/>
  <c r="BJ67"/>
  <c r="CO729"/>
  <c r="CN729"/>
  <c r="AJ729"/>
  <c r="AN729"/>
  <c r="AR729"/>
  <c r="AV729"/>
  <c r="AZ729"/>
  <c r="BD729"/>
  <c r="BH729"/>
  <c r="BL729"/>
  <c r="BP729"/>
  <c r="BT729"/>
  <c r="BX729"/>
  <c r="CB729"/>
  <c r="CF729"/>
  <c r="CJ729"/>
  <c r="CP729"/>
  <c r="CT729"/>
  <c r="CX729"/>
  <c r="DB729"/>
  <c r="DF729"/>
  <c r="DJ729"/>
  <c r="DN729"/>
  <c r="DR729"/>
  <c r="DV729"/>
  <c r="DZ729"/>
  <c r="ED729"/>
  <c r="EH729"/>
  <c r="EL729"/>
  <c r="EP729"/>
  <c r="ET729"/>
  <c r="EX729"/>
  <c r="FB729"/>
  <c r="FF729"/>
  <c r="FJ729"/>
  <c r="FN729"/>
  <c r="FR729"/>
  <c r="FV729"/>
  <c r="FZ729"/>
  <c r="GD729"/>
  <c r="GH729"/>
  <c r="GL729"/>
  <c r="GP729"/>
  <c r="GT729"/>
  <c r="GX729"/>
  <c r="HB729"/>
  <c r="AM729"/>
  <c r="AS729"/>
  <c r="AX729"/>
  <c r="BC729"/>
  <c r="BI729"/>
  <c r="BN729"/>
  <c r="BS729"/>
  <c r="BY729"/>
  <c r="CD729"/>
  <c r="CI729"/>
  <c r="CQ729"/>
  <c r="CV729"/>
  <c r="DA729"/>
  <c r="DG729"/>
  <c r="DL729"/>
  <c r="DQ729"/>
  <c r="DW729"/>
  <c r="EB729"/>
  <c r="EG729"/>
  <c r="EM729"/>
  <c r="ER729"/>
  <c r="EW729"/>
  <c r="FC729"/>
  <c r="FH729"/>
  <c r="FM729"/>
  <c r="FS729"/>
  <c r="FX729"/>
  <c r="GC729"/>
  <c r="GI729"/>
  <c r="GN729"/>
  <c r="GS729"/>
  <c r="GY729"/>
  <c r="AL729"/>
  <c r="AQ729"/>
  <c r="AW729"/>
  <c r="BB729"/>
  <c r="BG729"/>
  <c r="BM729"/>
  <c r="BR729"/>
  <c r="BW729"/>
  <c r="CC729"/>
  <c r="CH729"/>
  <c r="CM729"/>
  <c r="CU729"/>
  <c r="CZ729"/>
  <c r="DE729"/>
  <c r="DK729"/>
  <c r="DP729"/>
  <c r="DU729"/>
  <c r="EA729"/>
  <c r="EF729"/>
  <c r="EK729"/>
  <c r="EQ729"/>
  <c r="EV729"/>
  <c r="FA729"/>
  <c r="FG729"/>
  <c r="FL729"/>
  <c r="FQ729"/>
  <c r="FW729"/>
  <c r="GB729"/>
  <c r="GG729"/>
  <c r="GM729"/>
  <c r="GR729"/>
  <c r="GW729"/>
  <c r="HC729"/>
  <c r="AK729"/>
  <c r="AP729"/>
  <c r="AU729"/>
  <c r="BA729"/>
  <c r="BF729"/>
  <c r="BK729"/>
  <c r="BQ729"/>
  <c r="BV729"/>
  <c r="CA729"/>
  <c r="CG729"/>
  <c r="CL729"/>
  <c r="CS729"/>
  <c r="CY729"/>
  <c r="DD729"/>
  <c r="DI729"/>
  <c r="DO729"/>
  <c r="DT729"/>
  <c r="DY729"/>
  <c r="EE729"/>
  <c r="EJ729"/>
  <c r="EO729"/>
  <c r="EU729"/>
  <c r="EZ729"/>
  <c r="FE729"/>
  <c r="FK729"/>
  <c r="FP729"/>
  <c r="FU729"/>
  <c r="GA729"/>
  <c r="GF729"/>
  <c r="GK729"/>
  <c r="GQ729"/>
  <c r="GV729"/>
  <c r="HA729"/>
  <c r="AT729"/>
  <c r="BO729"/>
  <c r="CK729"/>
  <c r="DH729"/>
  <c r="EC729"/>
  <c r="EY729"/>
  <c r="FT729"/>
  <c r="GO729"/>
  <c r="AO729"/>
  <c r="BJ729"/>
  <c r="CE729"/>
  <c r="DC729"/>
  <c r="DX729"/>
  <c r="ES729"/>
  <c r="FO729"/>
  <c r="GJ729"/>
  <c r="BE729"/>
  <c r="BZ729"/>
  <c r="CW729"/>
  <c r="DS729"/>
  <c r="EN729"/>
  <c r="FI729"/>
  <c r="GE729"/>
  <c r="GZ729"/>
  <c r="BU729"/>
  <c r="FD729"/>
  <c r="AY729"/>
  <c r="EI729"/>
  <c r="DM729"/>
  <c r="GU729"/>
  <c r="FY729"/>
  <c r="CR729"/>
  <c r="CO671"/>
  <c r="CN671"/>
  <c r="AK671"/>
  <c r="AO671"/>
  <c r="AS671"/>
  <c r="AW671"/>
  <c r="BA671"/>
  <c r="BE671"/>
  <c r="BI671"/>
  <c r="BM671"/>
  <c r="BQ671"/>
  <c r="BU671"/>
  <c r="BY671"/>
  <c r="CC671"/>
  <c r="CG671"/>
  <c r="CK671"/>
  <c r="CQ671"/>
  <c r="CU671"/>
  <c r="CY671"/>
  <c r="DC671"/>
  <c r="DG671"/>
  <c r="DK671"/>
  <c r="DO671"/>
  <c r="DS671"/>
  <c r="DW671"/>
  <c r="EA671"/>
  <c r="EE671"/>
  <c r="EI671"/>
  <c r="EM671"/>
  <c r="EQ671"/>
  <c r="EU671"/>
  <c r="EY671"/>
  <c r="FC671"/>
  <c r="FG671"/>
  <c r="FK671"/>
  <c r="FO671"/>
  <c r="FS671"/>
  <c r="FW671"/>
  <c r="GA671"/>
  <c r="GE671"/>
  <c r="GI671"/>
  <c r="GM671"/>
  <c r="GQ671"/>
  <c r="GU671"/>
  <c r="GY671"/>
  <c r="HC671"/>
  <c r="AL671"/>
  <c r="AQ671"/>
  <c r="AV671"/>
  <c r="BB671"/>
  <c r="BG671"/>
  <c r="BL671"/>
  <c r="BR671"/>
  <c r="BW671"/>
  <c r="CB671"/>
  <c r="CH671"/>
  <c r="CM671"/>
  <c r="CT671"/>
  <c r="CZ671"/>
  <c r="DE671"/>
  <c r="DJ671"/>
  <c r="DP671"/>
  <c r="DU671"/>
  <c r="DZ671"/>
  <c r="EF671"/>
  <c r="EK671"/>
  <c r="EP671"/>
  <c r="EV671"/>
  <c r="FA671"/>
  <c r="FF671"/>
  <c r="FL671"/>
  <c r="FQ671"/>
  <c r="FV671"/>
  <c r="GB671"/>
  <c r="GG671"/>
  <c r="GL671"/>
  <c r="GR671"/>
  <c r="GW671"/>
  <c r="HB671"/>
  <c r="AJ671"/>
  <c r="AP671"/>
  <c r="AU671"/>
  <c r="AZ671"/>
  <c r="BF671"/>
  <c r="BK671"/>
  <c r="BP671"/>
  <c r="BV671"/>
  <c r="CA671"/>
  <c r="CF671"/>
  <c r="CL671"/>
  <c r="CS671"/>
  <c r="CX671"/>
  <c r="DD671"/>
  <c r="DI671"/>
  <c r="DN671"/>
  <c r="DT671"/>
  <c r="DY671"/>
  <c r="ED671"/>
  <c r="EJ671"/>
  <c r="EO671"/>
  <c r="ET671"/>
  <c r="EZ671"/>
  <c r="FE671"/>
  <c r="FJ671"/>
  <c r="FP671"/>
  <c r="FU671"/>
  <c r="FZ671"/>
  <c r="GF671"/>
  <c r="GK671"/>
  <c r="GP671"/>
  <c r="GV671"/>
  <c r="HA671"/>
  <c r="AR671"/>
  <c r="BC671"/>
  <c r="BN671"/>
  <c r="BX671"/>
  <c r="CI671"/>
  <c r="CV671"/>
  <c r="DF671"/>
  <c r="DQ671"/>
  <c r="EB671"/>
  <c r="EL671"/>
  <c r="EW671"/>
  <c r="FH671"/>
  <c r="FR671"/>
  <c r="GC671"/>
  <c r="GN671"/>
  <c r="GX671"/>
  <c r="AN671"/>
  <c r="AY671"/>
  <c r="BJ671"/>
  <c r="BT671"/>
  <c r="CE671"/>
  <c r="CR671"/>
  <c r="DB671"/>
  <c r="DM671"/>
  <c r="DX671"/>
  <c r="EH671"/>
  <c r="ES671"/>
  <c r="FD671"/>
  <c r="FN671"/>
  <c r="FY671"/>
  <c r="GJ671"/>
  <c r="GT671"/>
  <c r="AT671"/>
  <c r="BD671"/>
  <c r="BO671"/>
  <c r="BZ671"/>
  <c r="CJ671"/>
  <c r="CW671"/>
  <c r="DH671"/>
  <c r="DR671"/>
  <c r="EC671"/>
  <c r="EN671"/>
  <c r="EX671"/>
  <c r="FI671"/>
  <c r="FT671"/>
  <c r="GD671"/>
  <c r="GO671"/>
  <c r="GZ671"/>
  <c r="AX671"/>
  <c r="CP671"/>
  <c r="EG671"/>
  <c r="FX671"/>
  <c r="AM671"/>
  <c r="CD671"/>
  <c r="DV671"/>
  <c r="FM671"/>
  <c r="BS671"/>
  <c r="DL671"/>
  <c r="FB671"/>
  <c r="GS671"/>
  <c r="ER671"/>
  <c r="DA671"/>
  <c r="BH671"/>
  <c r="GH671"/>
  <c r="CO600"/>
  <c r="CN600"/>
  <c r="AL600"/>
  <c r="AP600"/>
  <c r="AT600"/>
  <c r="AX600"/>
  <c r="BB600"/>
  <c r="BF600"/>
  <c r="BJ600"/>
  <c r="BN600"/>
  <c r="BR600"/>
  <c r="BV600"/>
  <c r="BZ600"/>
  <c r="CD600"/>
  <c r="CH600"/>
  <c r="CL600"/>
  <c r="CR600"/>
  <c r="CV600"/>
  <c r="CZ600"/>
  <c r="DD600"/>
  <c r="DH600"/>
  <c r="DL600"/>
  <c r="DP600"/>
  <c r="DT600"/>
  <c r="DX600"/>
  <c r="EB600"/>
  <c r="EF600"/>
  <c r="EJ600"/>
  <c r="EN600"/>
  <c r="ER600"/>
  <c r="EV600"/>
  <c r="EZ600"/>
  <c r="FD600"/>
  <c r="FH600"/>
  <c r="FL600"/>
  <c r="FP600"/>
  <c r="FT600"/>
  <c r="FX600"/>
  <c r="GB600"/>
  <c r="GF600"/>
  <c r="GJ600"/>
  <c r="GN600"/>
  <c r="GR600"/>
  <c r="GV600"/>
  <c r="GZ600"/>
  <c r="AK600"/>
  <c r="AO600"/>
  <c r="AS600"/>
  <c r="AW600"/>
  <c r="BA600"/>
  <c r="BE600"/>
  <c r="BI600"/>
  <c r="BM600"/>
  <c r="BQ600"/>
  <c r="BU600"/>
  <c r="BY600"/>
  <c r="CC600"/>
  <c r="CG600"/>
  <c r="CK600"/>
  <c r="CQ600"/>
  <c r="CU600"/>
  <c r="CY600"/>
  <c r="DC600"/>
  <c r="DG600"/>
  <c r="DK600"/>
  <c r="DO600"/>
  <c r="DS600"/>
  <c r="DW600"/>
  <c r="EA600"/>
  <c r="EE600"/>
  <c r="EI600"/>
  <c r="EM600"/>
  <c r="EQ600"/>
  <c r="EU600"/>
  <c r="EY600"/>
  <c r="FC600"/>
  <c r="FG600"/>
  <c r="FK600"/>
  <c r="FO600"/>
  <c r="FS600"/>
  <c r="FW600"/>
  <c r="GA600"/>
  <c r="GE600"/>
  <c r="GI600"/>
  <c r="GM600"/>
  <c r="GQ600"/>
  <c r="GU600"/>
  <c r="GY600"/>
  <c r="HC600"/>
  <c r="AQ600"/>
  <c r="AY600"/>
  <c r="BG600"/>
  <c r="BO600"/>
  <c r="BW600"/>
  <c r="CE600"/>
  <c r="CM600"/>
  <c r="CW600"/>
  <c r="DE600"/>
  <c r="DM600"/>
  <c r="DU600"/>
  <c r="EC600"/>
  <c r="EK600"/>
  <c r="ES600"/>
  <c r="FA600"/>
  <c r="FI600"/>
  <c r="FQ600"/>
  <c r="FY600"/>
  <c r="GG600"/>
  <c r="GO600"/>
  <c r="GW600"/>
  <c r="AN600"/>
  <c r="AV600"/>
  <c r="BD600"/>
  <c r="BL600"/>
  <c r="BT600"/>
  <c r="CB600"/>
  <c r="CJ600"/>
  <c r="CT600"/>
  <c r="DB600"/>
  <c r="DJ600"/>
  <c r="DR600"/>
  <c r="DZ600"/>
  <c r="EH600"/>
  <c r="EP600"/>
  <c r="EX600"/>
  <c r="FF600"/>
  <c r="FN600"/>
  <c r="FV600"/>
  <c r="GD600"/>
  <c r="GL600"/>
  <c r="GT600"/>
  <c r="HB600"/>
  <c r="AR600"/>
  <c r="BH600"/>
  <c r="BX600"/>
  <c r="CP600"/>
  <c r="DF600"/>
  <c r="DV600"/>
  <c r="EL600"/>
  <c r="FB600"/>
  <c r="FR600"/>
  <c r="GH600"/>
  <c r="GX600"/>
  <c r="AM600"/>
  <c r="BC600"/>
  <c r="BS600"/>
  <c r="CI600"/>
  <c r="DA600"/>
  <c r="DQ600"/>
  <c r="EG600"/>
  <c r="EW600"/>
  <c r="FM600"/>
  <c r="GC600"/>
  <c r="GS600"/>
  <c r="AJ600"/>
  <c r="AZ600"/>
  <c r="BP600"/>
  <c r="CF600"/>
  <c r="CX600"/>
  <c r="DN600"/>
  <c r="ED600"/>
  <c r="ET600"/>
  <c r="FJ600"/>
  <c r="FZ600"/>
  <c r="GP600"/>
  <c r="CA600"/>
  <c r="EO600"/>
  <c r="HA600"/>
  <c r="BK600"/>
  <c r="DY600"/>
  <c r="GK600"/>
  <c r="AU600"/>
  <c r="DI600"/>
  <c r="FU600"/>
  <c r="FE600"/>
  <c r="CS600"/>
  <c r="CO398"/>
  <c r="CN398"/>
  <c r="AK398"/>
  <c r="AO398"/>
  <c r="AS398"/>
  <c r="AW398"/>
  <c r="BA398"/>
  <c r="BE398"/>
  <c r="BI398"/>
  <c r="BM398"/>
  <c r="BQ398"/>
  <c r="BU398"/>
  <c r="BY398"/>
  <c r="CC398"/>
  <c r="CG398"/>
  <c r="CK398"/>
  <c r="CQ398"/>
  <c r="CU398"/>
  <c r="CY398"/>
  <c r="DC398"/>
  <c r="DG398"/>
  <c r="DK398"/>
  <c r="DO398"/>
  <c r="DS398"/>
  <c r="DW398"/>
  <c r="EA398"/>
  <c r="EE398"/>
  <c r="EI398"/>
  <c r="EM398"/>
  <c r="EQ398"/>
  <c r="EU398"/>
  <c r="EY398"/>
  <c r="FC398"/>
  <c r="FG398"/>
  <c r="FK398"/>
  <c r="FO398"/>
  <c r="FS398"/>
  <c r="FW398"/>
  <c r="GA398"/>
  <c r="GE398"/>
  <c r="GI398"/>
  <c r="GM398"/>
  <c r="GQ398"/>
  <c r="GU398"/>
  <c r="GY398"/>
  <c r="HC398"/>
  <c r="AJ398"/>
  <c r="AN398"/>
  <c r="AR398"/>
  <c r="AV398"/>
  <c r="AZ398"/>
  <c r="BD398"/>
  <c r="BH398"/>
  <c r="BL398"/>
  <c r="BP398"/>
  <c r="BT398"/>
  <c r="BX398"/>
  <c r="CB398"/>
  <c r="CF398"/>
  <c r="CJ398"/>
  <c r="CP398"/>
  <c r="CT398"/>
  <c r="CX398"/>
  <c r="DB398"/>
  <c r="DF398"/>
  <c r="DJ398"/>
  <c r="DN398"/>
  <c r="DR398"/>
  <c r="DV398"/>
  <c r="DZ398"/>
  <c r="ED398"/>
  <c r="EH398"/>
  <c r="EL398"/>
  <c r="EP398"/>
  <c r="ET398"/>
  <c r="EX398"/>
  <c r="FB398"/>
  <c r="FF398"/>
  <c r="FJ398"/>
  <c r="FN398"/>
  <c r="FR398"/>
  <c r="FV398"/>
  <c r="FZ398"/>
  <c r="GD398"/>
  <c r="GH398"/>
  <c r="GL398"/>
  <c r="GP398"/>
  <c r="GT398"/>
  <c r="GX398"/>
  <c r="HB398"/>
  <c r="AP398"/>
  <c r="AX398"/>
  <c r="BF398"/>
  <c r="BN398"/>
  <c r="BV398"/>
  <c r="CD398"/>
  <c r="CL398"/>
  <c r="CV398"/>
  <c r="DD398"/>
  <c r="DL398"/>
  <c r="DT398"/>
  <c r="EB398"/>
  <c r="EJ398"/>
  <c r="ER398"/>
  <c r="EZ398"/>
  <c r="FH398"/>
  <c r="FP398"/>
  <c r="FX398"/>
  <c r="GF398"/>
  <c r="GN398"/>
  <c r="GV398"/>
  <c r="AM398"/>
  <c r="AU398"/>
  <c r="BC398"/>
  <c r="BK398"/>
  <c r="BS398"/>
  <c r="CA398"/>
  <c r="CI398"/>
  <c r="CS398"/>
  <c r="DA398"/>
  <c r="DI398"/>
  <c r="DQ398"/>
  <c r="DY398"/>
  <c r="EG398"/>
  <c r="EO398"/>
  <c r="EW398"/>
  <c r="FE398"/>
  <c r="FM398"/>
  <c r="FU398"/>
  <c r="GC398"/>
  <c r="GK398"/>
  <c r="GS398"/>
  <c r="HA398"/>
  <c r="AQ398"/>
  <c r="AY398"/>
  <c r="BG398"/>
  <c r="BO398"/>
  <c r="BW398"/>
  <c r="CE398"/>
  <c r="CM398"/>
  <c r="CW398"/>
  <c r="DE398"/>
  <c r="DM398"/>
  <c r="DU398"/>
  <c r="EC398"/>
  <c r="EK398"/>
  <c r="ES398"/>
  <c r="FA398"/>
  <c r="FI398"/>
  <c r="FQ398"/>
  <c r="FY398"/>
  <c r="GG398"/>
  <c r="GO398"/>
  <c r="GW398"/>
  <c r="BB398"/>
  <c r="CH398"/>
  <c r="DP398"/>
  <c r="EV398"/>
  <c r="GB398"/>
  <c r="AT398"/>
  <c r="BZ398"/>
  <c r="DH398"/>
  <c r="EN398"/>
  <c r="FT398"/>
  <c r="GZ398"/>
  <c r="AL398"/>
  <c r="BR398"/>
  <c r="CZ398"/>
  <c r="EF398"/>
  <c r="FL398"/>
  <c r="GR398"/>
  <c r="BJ398"/>
  <c r="CR398"/>
  <c r="DX398"/>
  <c r="FD398"/>
  <c r="GJ398"/>
  <c r="CO331"/>
  <c r="CN331"/>
  <c r="AK331"/>
  <c r="AO331"/>
  <c r="AS331"/>
  <c r="AW331"/>
  <c r="BA331"/>
  <c r="BE331"/>
  <c r="BI331"/>
  <c r="BM331"/>
  <c r="BQ331"/>
  <c r="BU331"/>
  <c r="BY331"/>
  <c r="CC331"/>
  <c r="CG331"/>
  <c r="CK331"/>
  <c r="CQ331"/>
  <c r="CU331"/>
  <c r="CY331"/>
  <c r="DC331"/>
  <c r="DG331"/>
  <c r="DK331"/>
  <c r="DO331"/>
  <c r="DS331"/>
  <c r="DW331"/>
  <c r="EA331"/>
  <c r="EE331"/>
  <c r="EI331"/>
  <c r="EM331"/>
  <c r="EQ331"/>
  <c r="EU331"/>
  <c r="EY331"/>
  <c r="FC331"/>
  <c r="FG331"/>
  <c r="FK331"/>
  <c r="FO331"/>
  <c r="FS331"/>
  <c r="FW331"/>
  <c r="GA331"/>
  <c r="GE331"/>
  <c r="GI331"/>
  <c r="GM331"/>
  <c r="GQ331"/>
  <c r="GU331"/>
  <c r="GY331"/>
  <c r="HC331"/>
  <c r="AJ331"/>
  <c r="AN331"/>
  <c r="AR331"/>
  <c r="AV331"/>
  <c r="AZ331"/>
  <c r="BD331"/>
  <c r="BH331"/>
  <c r="BL331"/>
  <c r="BP331"/>
  <c r="BT331"/>
  <c r="BX331"/>
  <c r="CB331"/>
  <c r="CF331"/>
  <c r="CJ331"/>
  <c r="CP331"/>
  <c r="CT331"/>
  <c r="CX331"/>
  <c r="DB331"/>
  <c r="DF331"/>
  <c r="DJ331"/>
  <c r="DN331"/>
  <c r="DR331"/>
  <c r="DV331"/>
  <c r="DZ331"/>
  <c r="ED331"/>
  <c r="EH331"/>
  <c r="EL331"/>
  <c r="EP331"/>
  <c r="ET331"/>
  <c r="EX331"/>
  <c r="FB331"/>
  <c r="FF331"/>
  <c r="FJ331"/>
  <c r="FN331"/>
  <c r="FR331"/>
  <c r="FV331"/>
  <c r="FZ331"/>
  <c r="GD331"/>
  <c r="GH331"/>
  <c r="GL331"/>
  <c r="GP331"/>
  <c r="GT331"/>
  <c r="GX331"/>
  <c r="HB331"/>
  <c r="AP331"/>
  <c r="AX331"/>
  <c r="BF331"/>
  <c r="BN331"/>
  <c r="BV331"/>
  <c r="CD331"/>
  <c r="CL331"/>
  <c r="CV331"/>
  <c r="DD331"/>
  <c r="DL331"/>
  <c r="DT331"/>
  <c r="EB331"/>
  <c r="EJ331"/>
  <c r="ER331"/>
  <c r="EZ331"/>
  <c r="FH331"/>
  <c r="FP331"/>
  <c r="FX331"/>
  <c r="GF331"/>
  <c r="GN331"/>
  <c r="GV331"/>
  <c r="AM331"/>
  <c r="AU331"/>
  <c r="BC331"/>
  <c r="BK331"/>
  <c r="BS331"/>
  <c r="CA331"/>
  <c r="CI331"/>
  <c r="CS331"/>
  <c r="DA331"/>
  <c r="DI331"/>
  <c r="DQ331"/>
  <c r="DY331"/>
  <c r="EG331"/>
  <c r="EO331"/>
  <c r="EW331"/>
  <c r="FE331"/>
  <c r="FM331"/>
  <c r="FU331"/>
  <c r="GC331"/>
  <c r="GK331"/>
  <c r="GS331"/>
  <c r="HA331"/>
  <c r="AL331"/>
  <c r="AT331"/>
  <c r="BB331"/>
  <c r="BJ331"/>
  <c r="BR331"/>
  <c r="BZ331"/>
  <c r="CH331"/>
  <c r="CR331"/>
  <c r="CZ331"/>
  <c r="DH331"/>
  <c r="DP331"/>
  <c r="DX331"/>
  <c r="EF331"/>
  <c r="EN331"/>
  <c r="EV331"/>
  <c r="FD331"/>
  <c r="FL331"/>
  <c r="FT331"/>
  <c r="GB331"/>
  <c r="GJ331"/>
  <c r="GR331"/>
  <c r="GZ331"/>
  <c r="AQ331"/>
  <c r="BW331"/>
  <c r="DE331"/>
  <c r="EK331"/>
  <c r="FQ331"/>
  <c r="GW331"/>
  <c r="BO331"/>
  <c r="CW331"/>
  <c r="EC331"/>
  <c r="FI331"/>
  <c r="GO331"/>
  <c r="BG331"/>
  <c r="CM331"/>
  <c r="DU331"/>
  <c r="FA331"/>
  <c r="GG331"/>
  <c r="AY331"/>
  <c r="CE331"/>
  <c r="DM331"/>
  <c r="ES331"/>
  <c r="FY331"/>
  <c r="CO263"/>
  <c r="CN263"/>
  <c r="AL263"/>
  <c r="AP263"/>
  <c r="AT263"/>
  <c r="AX263"/>
  <c r="BB263"/>
  <c r="BF263"/>
  <c r="BJ263"/>
  <c r="BN263"/>
  <c r="BR263"/>
  <c r="BV263"/>
  <c r="BZ263"/>
  <c r="CD263"/>
  <c r="CH263"/>
  <c r="CL263"/>
  <c r="CR263"/>
  <c r="CV263"/>
  <c r="CZ263"/>
  <c r="DD263"/>
  <c r="DH263"/>
  <c r="DL263"/>
  <c r="DP263"/>
  <c r="DT263"/>
  <c r="DX263"/>
  <c r="EB263"/>
  <c r="EF263"/>
  <c r="EJ263"/>
  <c r="EN263"/>
  <c r="ER263"/>
  <c r="EV263"/>
  <c r="EZ263"/>
  <c r="FD263"/>
  <c r="FH263"/>
  <c r="FL263"/>
  <c r="FP263"/>
  <c r="FT263"/>
  <c r="FX263"/>
  <c r="GB263"/>
  <c r="GF263"/>
  <c r="GJ263"/>
  <c r="GN263"/>
  <c r="GR263"/>
  <c r="GV263"/>
  <c r="GZ263"/>
  <c r="AM263"/>
  <c r="AR263"/>
  <c r="AW263"/>
  <c r="BC263"/>
  <c r="BH263"/>
  <c r="BM263"/>
  <c r="BS263"/>
  <c r="BX263"/>
  <c r="CC263"/>
  <c r="CI263"/>
  <c r="CP263"/>
  <c r="CU263"/>
  <c r="DA263"/>
  <c r="DF263"/>
  <c r="DK263"/>
  <c r="DQ263"/>
  <c r="DV263"/>
  <c r="EA263"/>
  <c r="EG263"/>
  <c r="EL263"/>
  <c r="EQ263"/>
  <c r="EW263"/>
  <c r="FB263"/>
  <c r="FG263"/>
  <c r="FM263"/>
  <c r="FR263"/>
  <c r="FW263"/>
  <c r="GC263"/>
  <c r="GH263"/>
  <c r="GM263"/>
  <c r="GS263"/>
  <c r="GX263"/>
  <c r="HC263"/>
  <c r="AK263"/>
  <c r="AQ263"/>
  <c r="AV263"/>
  <c r="BA263"/>
  <c r="BG263"/>
  <c r="BL263"/>
  <c r="BQ263"/>
  <c r="BW263"/>
  <c r="CB263"/>
  <c r="CG263"/>
  <c r="CM263"/>
  <c r="CT263"/>
  <c r="CY263"/>
  <c r="DE263"/>
  <c r="DJ263"/>
  <c r="DO263"/>
  <c r="DU263"/>
  <c r="DZ263"/>
  <c r="EE263"/>
  <c r="EK263"/>
  <c r="EP263"/>
  <c r="EU263"/>
  <c r="FA263"/>
  <c r="FF263"/>
  <c r="FK263"/>
  <c r="FQ263"/>
  <c r="FV263"/>
  <c r="GA263"/>
  <c r="GG263"/>
  <c r="GL263"/>
  <c r="GQ263"/>
  <c r="GW263"/>
  <c r="HB263"/>
  <c r="AJ263"/>
  <c r="AO263"/>
  <c r="AU263"/>
  <c r="AZ263"/>
  <c r="BE263"/>
  <c r="BK263"/>
  <c r="BP263"/>
  <c r="BU263"/>
  <c r="CA263"/>
  <c r="CF263"/>
  <c r="CK263"/>
  <c r="CS263"/>
  <c r="CX263"/>
  <c r="DC263"/>
  <c r="DI263"/>
  <c r="DN263"/>
  <c r="DS263"/>
  <c r="DY263"/>
  <c r="ED263"/>
  <c r="EI263"/>
  <c r="EO263"/>
  <c r="ET263"/>
  <c r="EY263"/>
  <c r="FE263"/>
  <c r="FJ263"/>
  <c r="FO263"/>
  <c r="FU263"/>
  <c r="FZ263"/>
  <c r="GE263"/>
  <c r="GK263"/>
  <c r="GP263"/>
  <c r="GU263"/>
  <c r="HA263"/>
  <c r="AS263"/>
  <c r="BO263"/>
  <c r="CJ263"/>
  <c r="DG263"/>
  <c r="EC263"/>
  <c r="EX263"/>
  <c r="FS263"/>
  <c r="GO263"/>
  <c r="AN263"/>
  <c r="BI263"/>
  <c r="CE263"/>
  <c r="DB263"/>
  <c r="DW263"/>
  <c r="ES263"/>
  <c r="FN263"/>
  <c r="GI263"/>
  <c r="BD263"/>
  <c r="BY263"/>
  <c r="CW263"/>
  <c r="DR263"/>
  <c r="EM263"/>
  <c r="FI263"/>
  <c r="GD263"/>
  <c r="GY263"/>
  <c r="CQ263"/>
  <c r="FY263"/>
  <c r="BT263"/>
  <c r="FC263"/>
  <c r="AY263"/>
  <c r="EH263"/>
  <c r="DM263"/>
  <c r="GT263"/>
  <c r="CO172"/>
  <c r="CN172"/>
  <c r="AM172"/>
  <c r="AQ172"/>
  <c r="AU172"/>
  <c r="AY172"/>
  <c r="BC172"/>
  <c r="BG172"/>
  <c r="BK172"/>
  <c r="BO172"/>
  <c r="BS172"/>
  <c r="BW172"/>
  <c r="CA172"/>
  <c r="CE172"/>
  <c r="CI172"/>
  <c r="CM172"/>
  <c r="CS172"/>
  <c r="CW172"/>
  <c r="DA172"/>
  <c r="DE172"/>
  <c r="DI172"/>
  <c r="DM172"/>
  <c r="DQ172"/>
  <c r="DU172"/>
  <c r="DY172"/>
  <c r="EC172"/>
  <c r="EG172"/>
  <c r="EK172"/>
  <c r="EO172"/>
  <c r="ES172"/>
  <c r="EW172"/>
  <c r="FA172"/>
  <c r="FE172"/>
  <c r="FI172"/>
  <c r="FM172"/>
  <c r="FQ172"/>
  <c r="FU172"/>
  <c r="FY172"/>
  <c r="GC172"/>
  <c r="GG172"/>
  <c r="GK172"/>
  <c r="GO172"/>
  <c r="GS172"/>
  <c r="GW172"/>
  <c r="HA172"/>
  <c r="AJ172"/>
  <c r="AO172"/>
  <c r="AT172"/>
  <c r="AZ172"/>
  <c r="BE172"/>
  <c r="BJ172"/>
  <c r="BP172"/>
  <c r="BU172"/>
  <c r="BZ172"/>
  <c r="CF172"/>
  <c r="CK172"/>
  <c r="CR172"/>
  <c r="CX172"/>
  <c r="DC172"/>
  <c r="DH172"/>
  <c r="DN172"/>
  <c r="DS172"/>
  <c r="DX172"/>
  <c r="ED172"/>
  <c r="EI172"/>
  <c r="EN172"/>
  <c r="ET172"/>
  <c r="EY172"/>
  <c r="FD172"/>
  <c r="FJ172"/>
  <c r="FO172"/>
  <c r="FT172"/>
  <c r="FZ172"/>
  <c r="GE172"/>
  <c r="GJ172"/>
  <c r="GP172"/>
  <c r="GU172"/>
  <c r="GZ172"/>
  <c r="AN172"/>
  <c r="AS172"/>
  <c r="AX172"/>
  <c r="BD172"/>
  <c r="BI172"/>
  <c r="BN172"/>
  <c r="BT172"/>
  <c r="BY172"/>
  <c r="CD172"/>
  <c r="CJ172"/>
  <c r="CQ172"/>
  <c r="CV172"/>
  <c r="DB172"/>
  <c r="DG172"/>
  <c r="DL172"/>
  <c r="DR172"/>
  <c r="DW172"/>
  <c r="EB172"/>
  <c r="EH172"/>
  <c r="EM172"/>
  <c r="ER172"/>
  <c r="EX172"/>
  <c r="FC172"/>
  <c r="FH172"/>
  <c r="FN172"/>
  <c r="FS172"/>
  <c r="FX172"/>
  <c r="GD172"/>
  <c r="GI172"/>
  <c r="GN172"/>
  <c r="GT172"/>
  <c r="GY172"/>
  <c r="AP172"/>
  <c r="BA172"/>
  <c r="BL172"/>
  <c r="BV172"/>
  <c r="CG172"/>
  <c r="CT172"/>
  <c r="DD172"/>
  <c r="DO172"/>
  <c r="DZ172"/>
  <c r="EJ172"/>
  <c r="EU172"/>
  <c r="FF172"/>
  <c r="FP172"/>
  <c r="GA172"/>
  <c r="GL172"/>
  <c r="GV172"/>
  <c r="AL172"/>
  <c r="AW172"/>
  <c r="BH172"/>
  <c r="BR172"/>
  <c r="CC172"/>
  <c r="CP172"/>
  <c r="CZ172"/>
  <c r="DK172"/>
  <c r="DV172"/>
  <c r="EF172"/>
  <c r="EQ172"/>
  <c r="FB172"/>
  <c r="FL172"/>
  <c r="FW172"/>
  <c r="GH172"/>
  <c r="GR172"/>
  <c r="HC172"/>
  <c r="AK172"/>
  <c r="AV172"/>
  <c r="BF172"/>
  <c r="BQ172"/>
  <c r="CB172"/>
  <c r="CL172"/>
  <c r="CY172"/>
  <c r="DJ172"/>
  <c r="DT172"/>
  <c r="EE172"/>
  <c r="EP172"/>
  <c r="EZ172"/>
  <c r="FK172"/>
  <c r="FV172"/>
  <c r="GF172"/>
  <c r="GQ172"/>
  <c r="HB172"/>
  <c r="BX172"/>
  <c r="DP172"/>
  <c r="FG172"/>
  <c r="GX172"/>
  <c r="BM172"/>
  <c r="DF172"/>
  <c r="EV172"/>
  <c r="GM172"/>
  <c r="BB172"/>
  <c r="CU172"/>
  <c r="EL172"/>
  <c r="GB172"/>
  <c r="AR172"/>
  <c r="CH172"/>
  <c r="EA172"/>
  <c r="FR172"/>
  <c r="CO56"/>
  <c r="CN56"/>
  <c r="AK56"/>
  <c r="AO56"/>
  <c r="AS56"/>
  <c r="AW56"/>
  <c r="BA56"/>
  <c r="BE56"/>
  <c r="BI56"/>
  <c r="BM56"/>
  <c r="BQ56"/>
  <c r="BU56"/>
  <c r="BY56"/>
  <c r="CC56"/>
  <c r="CG56"/>
  <c r="CK56"/>
  <c r="CQ56"/>
  <c r="CU56"/>
  <c r="CY56"/>
  <c r="DC56"/>
  <c r="DG56"/>
  <c r="DK56"/>
  <c r="DO56"/>
  <c r="DS56"/>
  <c r="DW56"/>
  <c r="EA56"/>
  <c r="EE56"/>
  <c r="EI56"/>
  <c r="EM56"/>
  <c r="EQ56"/>
  <c r="EU56"/>
  <c r="EY56"/>
  <c r="FC56"/>
  <c r="FG56"/>
  <c r="FK56"/>
  <c r="FO56"/>
  <c r="FS56"/>
  <c r="FW56"/>
  <c r="GA56"/>
  <c r="GE56"/>
  <c r="GI56"/>
  <c r="GM56"/>
  <c r="GQ56"/>
  <c r="GU56"/>
  <c r="GY56"/>
  <c r="HC56"/>
  <c r="AJ56"/>
  <c r="AP56"/>
  <c r="AU56"/>
  <c r="AZ56"/>
  <c r="BF56"/>
  <c r="BK56"/>
  <c r="BP56"/>
  <c r="BV56"/>
  <c r="CA56"/>
  <c r="CF56"/>
  <c r="CL56"/>
  <c r="CS56"/>
  <c r="CX56"/>
  <c r="DD56"/>
  <c r="DI56"/>
  <c r="DN56"/>
  <c r="DT56"/>
  <c r="DY56"/>
  <c r="ED56"/>
  <c r="EJ56"/>
  <c r="EO56"/>
  <c r="ET56"/>
  <c r="EZ56"/>
  <c r="FE56"/>
  <c r="FJ56"/>
  <c r="FP56"/>
  <c r="FU56"/>
  <c r="FZ56"/>
  <c r="GF56"/>
  <c r="GK56"/>
  <c r="GP56"/>
  <c r="GV56"/>
  <c r="HA56"/>
  <c r="AN56"/>
  <c r="AT56"/>
  <c r="AY56"/>
  <c r="BD56"/>
  <c r="BJ56"/>
  <c r="BO56"/>
  <c r="BT56"/>
  <c r="BZ56"/>
  <c r="CE56"/>
  <c r="CJ56"/>
  <c r="CR56"/>
  <c r="CW56"/>
  <c r="DB56"/>
  <c r="DH56"/>
  <c r="DM56"/>
  <c r="DR56"/>
  <c r="DX56"/>
  <c r="EC56"/>
  <c r="EH56"/>
  <c r="EN56"/>
  <c r="ES56"/>
  <c r="EX56"/>
  <c r="FD56"/>
  <c r="FI56"/>
  <c r="FN56"/>
  <c r="FT56"/>
  <c r="FY56"/>
  <c r="GD56"/>
  <c r="GJ56"/>
  <c r="GO56"/>
  <c r="GT56"/>
  <c r="GZ56"/>
  <c r="AQ56"/>
  <c r="BB56"/>
  <c r="BL56"/>
  <c r="BW56"/>
  <c r="CH56"/>
  <c r="CT56"/>
  <c r="DE56"/>
  <c r="DP56"/>
  <c r="DZ56"/>
  <c r="EK56"/>
  <c r="EV56"/>
  <c r="FF56"/>
  <c r="FQ56"/>
  <c r="GB56"/>
  <c r="GL56"/>
  <c r="GW56"/>
  <c r="AM56"/>
  <c r="AX56"/>
  <c r="BH56"/>
  <c r="BS56"/>
  <c r="CD56"/>
  <c r="CP56"/>
  <c r="DA56"/>
  <c r="DL56"/>
  <c r="DV56"/>
  <c r="EG56"/>
  <c r="ER56"/>
  <c r="FB56"/>
  <c r="FM56"/>
  <c r="FX56"/>
  <c r="GH56"/>
  <c r="GS56"/>
  <c r="AL56"/>
  <c r="AV56"/>
  <c r="BG56"/>
  <c r="BR56"/>
  <c r="CB56"/>
  <c r="CM56"/>
  <c r="CZ56"/>
  <c r="DJ56"/>
  <c r="DU56"/>
  <c r="EF56"/>
  <c r="EP56"/>
  <c r="FA56"/>
  <c r="FL56"/>
  <c r="FV56"/>
  <c r="GG56"/>
  <c r="GR56"/>
  <c r="HB56"/>
  <c r="BX56"/>
  <c r="DQ56"/>
  <c r="FH56"/>
  <c r="GX56"/>
  <c r="BN56"/>
  <c r="DF56"/>
  <c r="EW56"/>
  <c r="GN56"/>
  <c r="BC56"/>
  <c r="CV56"/>
  <c r="EL56"/>
  <c r="GC56"/>
  <c r="EB56"/>
  <c r="CI56"/>
  <c r="AR56"/>
  <c r="FR56"/>
  <c r="CO3"/>
  <c r="CN3"/>
  <c r="GV3"/>
  <c r="FB3"/>
  <c r="EK3"/>
  <c r="DM3"/>
  <c r="ET3"/>
  <c r="EP3"/>
  <c r="EL3"/>
  <c r="EH3"/>
  <c r="ED3"/>
  <c r="DZ3"/>
  <c r="DV3"/>
  <c r="DR3"/>
  <c r="DN3"/>
  <c r="DJ3"/>
  <c r="DF3"/>
  <c r="DB3"/>
  <c r="CX3"/>
  <c r="CT3"/>
  <c r="CP3"/>
  <c r="CJ3"/>
  <c r="CF3"/>
  <c r="CB3"/>
  <c r="BX3"/>
  <c r="BT3"/>
  <c r="BP3"/>
  <c r="BL3"/>
  <c r="BH3"/>
  <c r="BD3"/>
  <c r="AZ3"/>
  <c r="AV3"/>
  <c r="AR3"/>
  <c r="AN3"/>
  <c r="AJ3"/>
  <c r="GX3"/>
  <c r="GP3"/>
  <c r="GJ3"/>
  <c r="GD3"/>
  <c r="FX3"/>
  <c r="FR3"/>
  <c r="FL3"/>
  <c r="FJ3"/>
  <c r="FD3"/>
  <c r="EG3"/>
  <c r="DU3"/>
  <c r="DE3"/>
  <c r="CM3"/>
  <c r="CA3"/>
  <c r="BO3"/>
  <c r="BC3"/>
  <c r="AQ3"/>
  <c r="HC3"/>
  <c r="HA3"/>
  <c r="GY3"/>
  <c r="GW3"/>
  <c r="GU3"/>
  <c r="GS3"/>
  <c r="GQ3"/>
  <c r="GO3"/>
  <c r="GM3"/>
  <c r="GK3"/>
  <c r="GI3"/>
  <c r="GG3"/>
  <c r="GE3"/>
  <c r="GC3"/>
  <c r="GA3"/>
  <c r="FY3"/>
  <c r="FW3"/>
  <c r="FU3"/>
  <c r="FS3"/>
  <c r="FQ3"/>
  <c r="FO3"/>
  <c r="FM3"/>
  <c r="FK3"/>
  <c r="FI3"/>
  <c r="FG3"/>
  <c r="FE3"/>
  <c r="FC3"/>
  <c r="FA3"/>
  <c r="EY3"/>
  <c r="EW3"/>
  <c r="EU3"/>
  <c r="EQ3"/>
  <c r="EM3"/>
  <c r="EI3"/>
  <c r="EE3"/>
  <c r="EA3"/>
  <c r="DW3"/>
  <c r="DS3"/>
  <c r="DO3"/>
  <c r="DK3"/>
  <c r="DG3"/>
  <c r="DC3"/>
  <c r="CY3"/>
  <c r="CU3"/>
  <c r="CQ3"/>
  <c r="CK3"/>
  <c r="CG3"/>
  <c r="CC3"/>
  <c r="BY3"/>
  <c r="BU3"/>
  <c r="BQ3"/>
  <c r="BM3"/>
  <c r="BI3"/>
  <c r="BE3"/>
  <c r="BA3"/>
  <c r="AW3"/>
  <c r="AS3"/>
  <c r="AO3"/>
  <c r="AK3"/>
  <c r="HB3"/>
  <c r="GT3"/>
  <c r="GL3"/>
  <c r="GF3"/>
  <c r="FZ3"/>
  <c r="FT3"/>
  <c r="FN3"/>
  <c r="FH3"/>
  <c r="EZ3"/>
  <c r="EO3"/>
  <c r="DY3"/>
  <c r="DI3"/>
  <c r="CW3"/>
  <c r="CI3"/>
  <c r="BW3"/>
  <c r="BK3"/>
  <c r="AY3"/>
  <c r="AM3"/>
  <c r="EV3"/>
  <c r="ER3"/>
  <c r="EN3"/>
  <c r="EJ3"/>
  <c r="EF3"/>
  <c r="EB3"/>
  <c r="DX3"/>
  <c r="DT3"/>
  <c r="DP3"/>
  <c r="DL3"/>
  <c r="DH3"/>
  <c r="DD3"/>
  <c r="CZ3"/>
  <c r="CV3"/>
  <c r="CR3"/>
  <c r="CL3"/>
  <c r="CH3"/>
  <c r="CD3"/>
  <c r="BZ3"/>
  <c r="BV3"/>
  <c r="BR3"/>
  <c r="BN3"/>
  <c r="BJ3"/>
  <c r="BF3"/>
  <c r="BB3"/>
  <c r="AX3"/>
  <c r="AT3"/>
  <c r="AP3"/>
  <c r="AL3"/>
  <c r="GZ3"/>
  <c r="GR3"/>
  <c r="GN3"/>
  <c r="GH3"/>
  <c r="GB3"/>
  <c r="FV3"/>
  <c r="FP3"/>
  <c r="FF3"/>
  <c r="EX3"/>
  <c r="ES3"/>
  <c r="EC3"/>
  <c r="DQ3"/>
  <c r="DA3"/>
  <c r="CS3"/>
  <c r="CE3"/>
  <c r="BS3"/>
  <c r="BG3"/>
  <c r="AU3"/>
  <c r="CO644"/>
  <c r="CN644"/>
  <c r="AL644"/>
  <c r="AP644"/>
  <c r="AT644"/>
  <c r="AX644"/>
  <c r="BB644"/>
  <c r="BF644"/>
  <c r="BJ644"/>
  <c r="BN644"/>
  <c r="BR644"/>
  <c r="BV644"/>
  <c r="BZ644"/>
  <c r="CD644"/>
  <c r="CH644"/>
  <c r="CL644"/>
  <c r="CR644"/>
  <c r="CV644"/>
  <c r="CZ644"/>
  <c r="DD644"/>
  <c r="DH644"/>
  <c r="DL644"/>
  <c r="DP644"/>
  <c r="DT644"/>
  <c r="DX644"/>
  <c r="EB644"/>
  <c r="EF644"/>
  <c r="EJ644"/>
  <c r="EN644"/>
  <c r="ER644"/>
  <c r="EV644"/>
  <c r="EZ644"/>
  <c r="FD644"/>
  <c r="FH644"/>
  <c r="FL644"/>
  <c r="FP644"/>
  <c r="FT644"/>
  <c r="FX644"/>
  <c r="GB644"/>
  <c r="GF644"/>
  <c r="GJ644"/>
  <c r="GN644"/>
  <c r="GR644"/>
  <c r="GV644"/>
  <c r="GZ644"/>
  <c r="AK644"/>
  <c r="AO644"/>
  <c r="AS644"/>
  <c r="AW644"/>
  <c r="BA644"/>
  <c r="BE644"/>
  <c r="BI644"/>
  <c r="BM644"/>
  <c r="BQ644"/>
  <c r="BU644"/>
  <c r="BY644"/>
  <c r="CC644"/>
  <c r="CG644"/>
  <c r="CK644"/>
  <c r="CQ644"/>
  <c r="CU644"/>
  <c r="CY644"/>
  <c r="DC644"/>
  <c r="DG644"/>
  <c r="DK644"/>
  <c r="DO644"/>
  <c r="DS644"/>
  <c r="DW644"/>
  <c r="EA644"/>
  <c r="EE644"/>
  <c r="EI644"/>
  <c r="EM644"/>
  <c r="EQ644"/>
  <c r="EU644"/>
  <c r="EY644"/>
  <c r="FC644"/>
  <c r="FG644"/>
  <c r="FK644"/>
  <c r="FO644"/>
  <c r="FS644"/>
  <c r="FW644"/>
  <c r="GA644"/>
  <c r="GE644"/>
  <c r="GI644"/>
  <c r="GM644"/>
  <c r="GQ644"/>
  <c r="GU644"/>
  <c r="GY644"/>
  <c r="HC644"/>
  <c r="AM644"/>
  <c r="AU644"/>
  <c r="BC644"/>
  <c r="BK644"/>
  <c r="BS644"/>
  <c r="CA644"/>
  <c r="CI644"/>
  <c r="CS644"/>
  <c r="DA644"/>
  <c r="DI644"/>
  <c r="DQ644"/>
  <c r="DY644"/>
  <c r="EG644"/>
  <c r="EO644"/>
  <c r="EW644"/>
  <c r="FE644"/>
  <c r="FM644"/>
  <c r="FU644"/>
  <c r="GC644"/>
  <c r="GK644"/>
  <c r="GS644"/>
  <c r="HA644"/>
  <c r="AJ644"/>
  <c r="AR644"/>
  <c r="AZ644"/>
  <c r="BH644"/>
  <c r="BP644"/>
  <c r="BX644"/>
  <c r="CF644"/>
  <c r="CP644"/>
  <c r="CX644"/>
  <c r="DF644"/>
  <c r="DN644"/>
  <c r="DV644"/>
  <c r="ED644"/>
  <c r="EL644"/>
  <c r="ET644"/>
  <c r="FB644"/>
  <c r="FJ644"/>
  <c r="FR644"/>
  <c r="FZ644"/>
  <c r="GH644"/>
  <c r="GP644"/>
  <c r="GX644"/>
  <c r="AN644"/>
  <c r="BD644"/>
  <c r="BT644"/>
  <c r="CJ644"/>
  <c r="DB644"/>
  <c r="DR644"/>
  <c r="EH644"/>
  <c r="EX644"/>
  <c r="FN644"/>
  <c r="GD644"/>
  <c r="GT644"/>
  <c r="AY644"/>
  <c r="BO644"/>
  <c r="CE644"/>
  <c r="CW644"/>
  <c r="DM644"/>
  <c r="EC644"/>
  <c r="ES644"/>
  <c r="FI644"/>
  <c r="FY644"/>
  <c r="GO644"/>
  <c r="AV644"/>
  <c r="BL644"/>
  <c r="CB644"/>
  <c r="CT644"/>
  <c r="DJ644"/>
  <c r="DZ644"/>
  <c r="EP644"/>
  <c r="FF644"/>
  <c r="FV644"/>
  <c r="GL644"/>
  <c r="HB644"/>
  <c r="AQ644"/>
  <c r="DE644"/>
  <c r="FQ644"/>
  <c r="CM644"/>
  <c r="FA644"/>
  <c r="BG644"/>
  <c r="DU644"/>
  <c r="GG644"/>
  <c r="EK644"/>
  <c r="BW644"/>
  <c r="GW644"/>
  <c r="CO575"/>
  <c r="CN575"/>
  <c r="AK575"/>
  <c r="AO575"/>
  <c r="AS575"/>
  <c r="AW575"/>
  <c r="BA575"/>
  <c r="BE575"/>
  <c r="BI575"/>
  <c r="BM575"/>
  <c r="BQ575"/>
  <c r="BU575"/>
  <c r="BY575"/>
  <c r="CC575"/>
  <c r="CG575"/>
  <c r="CK575"/>
  <c r="CQ575"/>
  <c r="CU575"/>
  <c r="CY575"/>
  <c r="DC575"/>
  <c r="DG575"/>
  <c r="DK575"/>
  <c r="DO575"/>
  <c r="DS575"/>
  <c r="DW575"/>
  <c r="EA575"/>
  <c r="EE575"/>
  <c r="EI575"/>
  <c r="EM575"/>
  <c r="EQ575"/>
  <c r="EU575"/>
  <c r="EY575"/>
  <c r="FC575"/>
  <c r="FG575"/>
  <c r="FK575"/>
  <c r="FO575"/>
  <c r="FS575"/>
  <c r="FW575"/>
  <c r="GA575"/>
  <c r="GE575"/>
  <c r="GI575"/>
  <c r="GM575"/>
  <c r="GQ575"/>
  <c r="GU575"/>
  <c r="GY575"/>
  <c r="HC575"/>
  <c r="AJ575"/>
  <c r="AN575"/>
  <c r="AR575"/>
  <c r="AV575"/>
  <c r="AZ575"/>
  <c r="BD575"/>
  <c r="BH575"/>
  <c r="BL575"/>
  <c r="BP575"/>
  <c r="BT575"/>
  <c r="BX575"/>
  <c r="CB575"/>
  <c r="CF575"/>
  <c r="CJ575"/>
  <c r="CP575"/>
  <c r="CT575"/>
  <c r="CX575"/>
  <c r="DB575"/>
  <c r="DF575"/>
  <c r="DJ575"/>
  <c r="DN575"/>
  <c r="DR575"/>
  <c r="DV575"/>
  <c r="DZ575"/>
  <c r="ED575"/>
  <c r="EH575"/>
  <c r="EL575"/>
  <c r="EP575"/>
  <c r="ET575"/>
  <c r="EX575"/>
  <c r="FB575"/>
  <c r="FF575"/>
  <c r="FJ575"/>
  <c r="FN575"/>
  <c r="FR575"/>
  <c r="FV575"/>
  <c r="FZ575"/>
  <c r="GD575"/>
  <c r="GH575"/>
  <c r="GL575"/>
  <c r="GP575"/>
  <c r="GT575"/>
  <c r="GX575"/>
  <c r="HB575"/>
  <c r="AL575"/>
  <c r="AT575"/>
  <c r="BB575"/>
  <c r="BJ575"/>
  <c r="BR575"/>
  <c r="BZ575"/>
  <c r="CH575"/>
  <c r="CR575"/>
  <c r="CZ575"/>
  <c r="DH575"/>
  <c r="DP575"/>
  <c r="DX575"/>
  <c r="EF575"/>
  <c r="EN575"/>
  <c r="EV575"/>
  <c r="FD575"/>
  <c r="FL575"/>
  <c r="FT575"/>
  <c r="GB575"/>
  <c r="GJ575"/>
  <c r="GR575"/>
  <c r="GZ575"/>
  <c r="AQ575"/>
  <c r="AY575"/>
  <c r="BG575"/>
  <c r="BO575"/>
  <c r="BW575"/>
  <c r="CE575"/>
  <c r="CM575"/>
  <c r="CW575"/>
  <c r="DE575"/>
  <c r="DM575"/>
  <c r="DU575"/>
  <c r="EC575"/>
  <c r="EK575"/>
  <c r="ES575"/>
  <c r="FA575"/>
  <c r="FI575"/>
  <c r="FQ575"/>
  <c r="FY575"/>
  <c r="GG575"/>
  <c r="GO575"/>
  <c r="GW575"/>
  <c r="AP575"/>
  <c r="AX575"/>
  <c r="BF575"/>
  <c r="BN575"/>
  <c r="BV575"/>
  <c r="CD575"/>
  <c r="CL575"/>
  <c r="CV575"/>
  <c r="DD575"/>
  <c r="DL575"/>
  <c r="DT575"/>
  <c r="EB575"/>
  <c r="EJ575"/>
  <c r="ER575"/>
  <c r="EZ575"/>
  <c r="FH575"/>
  <c r="FP575"/>
  <c r="FX575"/>
  <c r="GF575"/>
  <c r="GN575"/>
  <c r="GV575"/>
  <c r="BK575"/>
  <c r="CS575"/>
  <c r="DY575"/>
  <c r="FE575"/>
  <c r="GK575"/>
  <c r="BC575"/>
  <c r="CI575"/>
  <c r="DQ575"/>
  <c r="EW575"/>
  <c r="GC575"/>
  <c r="AM575"/>
  <c r="BS575"/>
  <c r="DA575"/>
  <c r="EG575"/>
  <c r="FM575"/>
  <c r="GS575"/>
  <c r="AU575"/>
  <c r="FU575"/>
  <c r="EO575"/>
  <c r="DI575"/>
  <c r="CA575"/>
  <c r="HA575"/>
  <c r="CO429"/>
  <c r="CN429"/>
  <c r="AM429"/>
  <c r="AQ429"/>
  <c r="AU429"/>
  <c r="AY429"/>
  <c r="BC429"/>
  <c r="BG429"/>
  <c r="BK429"/>
  <c r="BO429"/>
  <c r="BS429"/>
  <c r="BW429"/>
  <c r="CA429"/>
  <c r="CE429"/>
  <c r="CI429"/>
  <c r="CM429"/>
  <c r="CS429"/>
  <c r="CW429"/>
  <c r="DA429"/>
  <c r="DE429"/>
  <c r="DI429"/>
  <c r="DM429"/>
  <c r="DQ429"/>
  <c r="DU429"/>
  <c r="DY429"/>
  <c r="EC429"/>
  <c r="EG429"/>
  <c r="EK429"/>
  <c r="EO429"/>
  <c r="ES429"/>
  <c r="EW429"/>
  <c r="FA429"/>
  <c r="FE429"/>
  <c r="FI429"/>
  <c r="FM429"/>
  <c r="FQ429"/>
  <c r="FU429"/>
  <c r="FY429"/>
  <c r="GC429"/>
  <c r="GG429"/>
  <c r="GK429"/>
  <c r="GO429"/>
  <c r="GS429"/>
  <c r="GW429"/>
  <c r="HA429"/>
  <c r="AL429"/>
  <c r="AP429"/>
  <c r="AT429"/>
  <c r="AX429"/>
  <c r="BB429"/>
  <c r="BF429"/>
  <c r="BJ429"/>
  <c r="BN429"/>
  <c r="BR429"/>
  <c r="BV429"/>
  <c r="BZ429"/>
  <c r="CD429"/>
  <c r="CH429"/>
  <c r="CL429"/>
  <c r="CR429"/>
  <c r="CV429"/>
  <c r="CZ429"/>
  <c r="DD429"/>
  <c r="DH429"/>
  <c r="DL429"/>
  <c r="DP429"/>
  <c r="DT429"/>
  <c r="DX429"/>
  <c r="EB429"/>
  <c r="EF429"/>
  <c r="EJ429"/>
  <c r="EN429"/>
  <c r="ER429"/>
  <c r="EV429"/>
  <c r="EZ429"/>
  <c r="FD429"/>
  <c r="FH429"/>
  <c r="FL429"/>
  <c r="FP429"/>
  <c r="FT429"/>
  <c r="FX429"/>
  <c r="GB429"/>
  <c r="GF429"/>
  <c r="GJ429"/>
  <c r="GN429"/>
  <c r="GR429"/>
  <c r="GV429"/>
  <c r="GZ429"/>
  <c r="AN429"/>
  <c r="AV429"/>
  <c r="BD429"/>
  <c r="BL429"/>
  <c r="BT429"/>
  <c r="CB429"/>
  <c r="CJ429"/>
  <c r="CT429"/>
  <c r="DB429"/>
  <c r="DJ429"/>
  <c r="DR429"/>
  <c r="DZ429"/>
  <c r="EH429"/>
  <c r="EP429"/>
  <c r="EX429"/>
  <c r="FF429"/>
  <c r="FN429"/>
  <c r="FV429"/>
  <c r="GD429"/>
  <c r="GL429"/>
  <c r="GT429"/>
  <c r="HB429"/>
  <c r="AK429"/>
  <c r="AS429"/>
  <c r="BA429"/>
  <c r="BI429"/>
  <c r="BQ429"/>
  <c r="BY429"/>
  <c r="CG429"/>
  <c r="CQ429"/>
  <c r="CY429"/>
  <c r="DG429"/>
  <c r="DO429"/>
  <c r="DW429"/>
  <c r="EE429"/>
  <c r="EM429"/>
  <c r="EU429"/>
  <c r="FC429"/>
  <c r="FK429"/>
  <c r="FS429"/>
  <c r="GA429"/>
  <c r="GI429"/>
  <c r="GQ429"/>
  <c r="GY429"/>
  <c r="AO429"/>
  <c r="AW429"/>
  <c r="BE429"/>
  <c r="BM429"/>
  <c r="BU429"/>
  <c r="CC429"/>
  <c r="CK429"/>
  <c r="CU429"/>
  <c r="DC429"/>
  <c r="DK429"/>
  <c r="DS429"/>
  <c r="EA429"/>
  <c r="EI429"/>
  <c r="EQ429"/>
  <c r="EY429"/>
  <c r="FG429"/>
  <c r="FO429"/>
  <c r="FW429"/>
  <c r="GE429"/>
  <c r="GM429"/>
  <c r="GU429"/>
  <c r="HC429"/>
  <c r="AJ429"/>
  <c r="BP429"/>
  <c r="CX429"/>
  <c r="ED429"/>
  <c r="FJ429"/>
  <c r="GP429"/>
  <c r="BH429"/>
  <c r="CP429"/>
  <c r="DV429"/>
  <c r="FB429"/>
  <c r="GH429"/>
  <c r="AZ429"/>
  <c r="CF429"/>
  <c r="DN429"/>
  <c r="ET429"/>
  <c r="FZ429"/>
  <c r="AR429"/>
  <c r="BX429"/>
  <c r="DF429"/>
  <c r="EL429"/>
  <c r="FR429"/>
  <c r="GX429"/>
  <c r="CO626"/>
  <c r="CN626"/>
  <c r="AL626"/>
  <c r="AP626"/>
  <c r="AT626"/>
  <c r="AX626"/>
  <c r="BB626"/>
  <c r="BF626"/>
  <c r="BJ626"/>
  <c r="BN626"/>
  <c r="BR626"/>
  <c r="BV626"/>
  <c r="BZ626"/>
  <c r="CD626"/>
  <c r="CH626"/>
  <c r="CL626"/>
  <c r="CR626"/>
  <c r="CV626"/>
  <c r="CZ626"/>
  <c r="DD626"/>
  <c r="DH626"/>
  <c r="DL626"/>
  <c r="DP626"/>
  <c r="DT626"/>
  <c r="DX626"/>
  <c r="EB626"/>
  <c r="EF626"/>
  <c r="EJ626"/>
  <c r="EN626"/>
  <c r="ER626"/>
  <c r="EV626"/>
  <c r="EZ626"/>
  <c r="FD626"/>
  <c r="FH626"/>
  <c r="FL626"/>
  <c r="FP626"/>
  <c r="FT626"/>
  <c r="FX626"/>
  <c r="GB626"/>
  <c r="GF626"/>
  <c r="GJ626"/>
  <c r="GN626"/>
  <c r="GR626"/>
  <c r="GV626"/>
  <c r="GZ626"/>
  <c r="AK626"/>
  <c r="AO626"/>
  <c r="AS626"/>
  <c r="AW626"/>
  <c r="BA626"/>
  <c r="BE626"/>
  <c r="BI626"/>
  <c r="BM626"/>
  <c r="BQ626"/>
  <c r="BU626"/>
  <c r="BY626"/>
  <c r="CC626"/>
  <c r="CG626"/>
  <c r="CK626"/>
  <c r="CQ626"/>
  <c r="CU626"/>
  <c r="CY626"/>
  <c r="DC626"/>
  <c r="DG626"/>
  <c r="DK626"/>
  <c r="DO626"/>
  <c r="DS626"/>
  <c r="DW626"/>
  <c r="EA626"/>
  <c r="EE626"/>
  <c r="EI626"/>
  <c r="EM626"/>
  <c r="EQ626"/>
  <c r="EU626"/>
  <c r="EY626"/>
  <c r="FC626"/>
  <c r="FG626"/>
  <c r="FK626"/>
  <c r="FO626"/>
  <c r="FS626"/>
  <c r="FW626"/>
  <c r="GA626"/>
  <c r="GE626"/>
  <c r="GI626"/>
  <c r="GM626"/>
  <c r="GQ626"/>
  <c r="GU626"/>
  <c r="GY626"/>
  <c r="HC626"/>
  <c r="AQ626"/>
  <c r="AY626"/>
  <c r="BG626"/>
  <c r="BO626"/>
  <c r="BW626"/>
  <c r="CE626"/>
  <c r="CM626"/>
  <c r="CW626"/>
  <c r="DE626"/>
  <c r="DM626"/>
  <c r="DU626"/>
  <c r="EC626"/>
  <c r="EK626"/>
  <c r="ES626"/>
  <c r="FA626"/>
  <c r="FI626"/>
  <c r="FQ626"/>
  <c r="FY626"/>
  <c r="GG626"/>
  <c r="GO626"/>
  <c r="GW626"/>
  <c r="AN626"/>
  <c r="AV626"/>
  <c r="BD626"/>
  <c r="BL626"/>
  <c r="BT626"/>
  <c r="CB626"/>
  <c r="CJ626"/>
  <c r="CT626"/>
  <c r="DB626"/>
  <c r="DJ626"/>
  <c r="DR626"/>
  <c r="DZ626"/>
  <c r="EH626"/>
  <c r="EP626"/>
  <c r="EX626"/>
  <c r="FF626"/>
  <c r="FN626"/>
  <c r="FV626"/>
  <c r="GD626"/>
  <c r="GL626"/>
  <c r="GT626"/>
  <c r="HB626"/>
  <c r="AM626"/>
  <c r="AU626"/>
  <c r="BC626"/>
  <c r="BK626"/>
  <c r="BS626"/>
  <c r="CA626"/>
  <c r="CI626"/>
  <c r="CS626"/>
  <c r="DA626"/>
  <c r="DI626"/>
  <c r="DQ626"/>
  <c r="DY626"/>
  <c r="EG626"/>
  <c r="EO626"/>
  <c r="EW626"/>
  <c r="FE626"/>
  <c r="FM626"/>
  <c r="FU626"/>
  <c r="GC626"/>
  <c r="GK626"/>
  <c r="GS626"/>
  <c r="HA626"/>
  <c r="BH626"/>
  <c r="CP626"/>
  <c r="DV626"/>
  <c r="FB626"/>
  <c r="GH626"/>
  <c r="AZ626"/>
  <c r="CF626"/>
  <c r="DN626"/>
  <c r="ET626"/>
  <c r="FZ626"/>
  <c r="AR626"/>
  <c r="BX626"/>
  <c r="DF626"/>
  <c r="EL626"/>
  <c r="FR626"/>
  <c r="GX626"/>
  <c r="AJ626"/>
  <c r="FJ626"/>
  <c r="ED626"/>
  <c r="BP626"/>
  <c r="GP626"/>
  <c r="CX626"/>
  <c r="CO573"/>
  <c r="CN573"/>
  <c r="AK573"/>
  <c r="AO573"/>
  <c r="AS573"/>
  <c r="AW573"/>
  <c r="BA573"/>
  <c r="BE573"/>
  <c r="BI573"/>
  <c r="BM573"/>
  <c r="BQ573"/>
  <c r="BU573"/>
  <c r="BY573"/>
  <c r="CC573"/>
  <c r="CG573"/>
  <c r="CK573"/>
  <c r="CQ573"/>
  <c r="CU573"/>
  <c r="CY573"/>
  <c r="DC573"/>
  <c r="DG573"/>
  <c r="DK573"/>
  <c r="DO573"/>
  <c r="DS573"/>
  <c r="DW573"/>
  <c r="EA573"/>
  <c r="EE573"/>
  <c r="EI573"/>
  <c r="EM573"/>
  <c r="EQ573"/>
  <c r="EU573"/>
  <c r="EY573"/>
  <c r="FC573"/>
  <c r="FG573"/>
  <c r="FK573"/>
  <c r="FO573"/>
  <c r="FS573"/>
  <c r="FW573"/>
  <c r="GA573"/>
  <c r="GE573"/>
  <c r="GI573"/>
  <c r="GM573"/>
  <c r="GQ573"/>
  <c r="GU573"/>
  <c r="GY573"/>
  <c r="HC573"/>
  <c r="AJ573"/>
  <c r="AN573"/>
  <c r="AR573"/>
  <c r="AV573"/>
  <c r="AZ573"/>
  <c r="BD573"/>
  <c r="BH573"/>
  <c r="BL573"/>
  <c r="BP573"/>
  <c r="BT573"/>
  <c r="BX573"/>
  <c r="CB573"/>
  <c r="CF573"/>
  <c r="CJ573"/>
  <c r="CP573"/>
  <c r="CT573"/>
  <c r="CX573"/>
  <c r="DB573"/>
  <c r="DF573"/>
  <c r="DJ573"/>
  <c r="DN573"/>
  <c r="DR573"/>
  <c r="DV573"/>
  <c r="DZ573"/>
  <c r="ED573"/>
  <c r="EH573"/>
  <c r="EL573"/>
  <c r="EP573"/>
  <c r="ET573"/>
  <c r="EX573"/>
  <c r="FB573"/>
  <c r="FF573"/>
  <c r="FJ573"/>
  <c r="FN573"/>
  <c r="FR573"/>
  <c r="FV573"/>
  <c r="FZ573"/>
  <c r="GD573"/>
  <c r="GH573"/>
  <c r="GL573"/>
  <c r="GP573"/>
  <c r="GT573"/>
  <c r="GX573"/>
  <c r="HB573"/>
  <c r="AP573"/>
  <c r="AX573"/>
  <c r="BF573"/>
  <c r="BN573"/>
  <c r="BV573"/>
  <c r="CD573"/>
  <c r="CL573"/>
  <c r="CV573"/>
  <c r="DD573"/>
  <c r="DL573"/>
  <c r="DT573"/>
  <c r="EB573"/>
  <c r="EJ573"/>
  <c r="ER573"/>
  <c r="EZ573"/>
  <c r="FH573"/>
  <c r="FP573"/>
  <c r="FX573"/>
  <c r="GF573"/>
  <c r="GN573"/>
  <c r="GV573"/>
  <c r="AM573"/>
  <c r="AU573"/>
  <c r="BC573"/>
  <c r="BK573"/>
  <c r="BS573"/>
  <c r="CA573"/>
  <c r="CI573"/>
  <c r="CS573"/>
  <c r="DA573"/>
  <c r="DI573"/>
  <c r="DQ573"/>
  <c r="DY573"/>
  <c r="EG573"/>
  <c r="EO573"/>
  <c r="EW573"/>
  <c r="FE573"/>
  <c r="FM573"/>
  <c r="FU573"/>
  <c r="GC573"/>
  <c r="GK573"/>
  <c r="GS573"/>
  <c r="HA573"/>
  <c r="AL573"/>
  <c r="AT573"/>
  <c r="BB573"/>
  <c r="BJ573"/>
  <c r="BR573"/>
  <c r="BZ573"/>
  <c r="CH573"/>
  <c r="CR573"/>
  <c r="CZ573"/>
  <c r="DH573"/>
  <c r="DP573"/>
  <c r="DX573"/>
  <c r="EF573"/>
  <c r="EN573"/>
  <c r="EV573"/>
  <c r="FD573"/>
  <c r="FL573"/>
  <c r="FT573"/>
  <c r="GB573"/>
  <c r="GJ573"/>
  <c r="GR573"/>
  <c r="GZ573"/>
  <c r="BO573"/>
  <c r="CW573"/>
  <c r="EC573"/>
  <c r="FI573"/>
  <c r="GO573"/>
  <c r="BG573"/>
  <c r="CM573"/>
  <c r="DU573"/>
  <c r="FA573"/>
  <c r="GG573"/>
  <c r="AQ573"/>
  <c r="BW573"/>
  <c r="DE573"/>
  <c r="EK573"/>
  <c r="FQ573"/>
  <c r="GW573"/>
  <c r="ES573"/>
  <c r="DM573"/>
  <c r="CE573"/>
  <c r="FY573"/>
  <c r="AY573"/>
  <c r="CO515"/>
  <c r="CN515"/>
  <c r="AP515"/>
  <c r="BR515"/>
  <c r="CH515"/>
  <c r="GJ515"/>
  <c r="AK515"/>
  <c r="AO515"/>
  <c r="AS515"/>
  <c r="AW515"/>
  <c r="BA515"/>
  <c r="BE515"/>
  <c r="BI515"/>
  <c r="BM515"/>
  <c r="BQ515"/>
  <c r="BU515"/>
  <c r="BY515"/>
  <c r="CC515"/>
  <c r="CG515"/>
  <c r="CK515"/>
  <c r="CQ515"/>
  <c r="CU515"/>
  <c r="CY515"/>
  <c r="DC515"/>
  <c r="DG515"/>
  <c r="DK515"/>
  <c r="DO515"/>
  <c r="DS515"/>
  <c r="DW515"/>
  <c r="EA515"/>
  <c r="EE515"/>
  <c r="EI515"/>
  <c r="EM515"/>
  <c r="EQ515"/>
  <c r="EU515"/>
  <c r="EY515"/>
  <c r="FC515"/>
  <c r="FG515"/>
  <c r="FK515"/>
  <c r="FO515"/>
  <c r="FS515"/>
  <c r="FW515"/>
  <c r="GA515"/>
  <c r="GE515"/>
  <c r="GI515"/>
  <c r="GM515"/>
  <c r="GQ515"/>
  <c r="GU515"/>
  <c r="GY515"/>
  <c r="HC515"/>
  <c r="AL515"/>
  <c r="BB515"/>
  <c r="BN515"/>
  <c r="CD515"/>
  <c r="CV515"/>
  <c r="DH515"/>
  <c r="DT515"/>
  <c r="EB515"/>
  <c r="EJ515"/>
  <c r="EV515"/>
  <c r="FH515"/>
  <c r="FT515"/>
  <c r="GB515"/>
  <c r="GR515"/>
  <c r="AJ515"/>
  <c r="AN515"/>
  <c r="AR515"/>
  <c r="AV515"/>
  <c r="AZ515"/>
  <c r="BD515"/>
  <c r="BH515"/>
  <c r="BL515"/>
  <c r="BP515"/>
  <c r="BT515"/>
  <c r="BX515"/>
  <c r="CB515"/>
  <c r="CF515"/>
  <c r="CJ515"/>
  <c r="CP515"/>
  <c r="CT515"/>
  <c r="CX515"/>
  <c r="DB515"/>
  <c r="DF515"/>
  <c r="DJ515"/>
  <c r="DN515"/>
  <c r="DR515"/>
  <c r="DV515"/>
  <c r="DZ515"/>
  <c r="ED515"/>
  <c r="EH515"/>
  <c r="EL515"/>
  <c r="EP515"/>
  <c r="ET515"/>
  <c r="EX515"/>
  <c r="FB515"/>
  <c r="FF515"/>
  <c r="FJ515"/>
  <c r="FN515"/>
  <c r="FR515"/>
  <c r="FV515"/>
  <c r="FZ515"/>
  <c r="GD515"/>
  <c r="GH515"/>
  <c r="GL515"/>
  <c r="GP515"/>
  <c r="GT515"/>
  <c r="GX515"/>
  <c r="HB515"/>
  <c r="AX515"/>
  <c r="BF515"/>
  <c r="BV515"/>
  <c r="CR515"/>
  <c r="DD515"/>
  <c r="DP515"/>
  <c r="EF515"/>
  <c r="ER515"/>
  <c r="FD515"/>
  <c r="FP515"/>
  <c r="FX515"/>
  <c r="GN515"/>
  <c r="GZ515"/>
  <c r="AM515"/>
  <c r="AQ515"/>
  <c r="AU515"/>
  <c r="AY515"/>
  <c r="BC515"/>
  <c r="BG515"/>
  <c r="BK515"/>
  <c r="BO515"/>
  <c r="BS515"/>
  <c r="BW515"/>
  <c r="CA515"/>
  <c r="CE515"/>
  <c r="CI515"/>
  <c r="CM515"/>
  <c r="CS515"/>
  <c r="CW515"/>
  <c r="DA515"/>
  <c r="DE515"/>
  <c r="DI515"/>
  <c r="DM515"/>
  <c r="DQ515"/>
  <c r="DU515"/>
  <c r="DY515"/>
  <c r="EC515"/>
  <c r="EG515"/>
  <c r="EK515"/>
  <c r="EO515"/>
  <c r="ES515"/>
  <c r="EW515"/>
  <c r="FA515"/>
  <c r="FE515"/>
  <c r="FI515"/>
  <c r="FM515"/>
  <c r="FQ515"/>
  <c r="FU515"/>
  <c r="FY515"/>
  <c r="GC515"/>
  <c r="GG515"/>
  <c r="GK515"/>
  <c r="GO515"/>
  <c r="GS515"/>
  <c r="GW515"/>
  <c r="HA515"/>
  <c r="AT515"/>
  <c r="BJ515"/>
  <c r="BZ515"/>
  <c r="CL515"/>
  <c r="CZ515"/>
  <c r="DL515"/>
  <c r="DX515"/>
  <c r="EN515"/>
  <c r="EZ515"/>
  <c r="FL515"/>
  <c r="GF515"/>
  <c r="GV515"/>
  <c r="CO504"/>
  <c r="CN504"/>
  <c r="AP504"/>
  <c r="EN504"/>
  <c r="FP504"/>
  <c r="GF504"/>
  <c r="GV504"/>
  <c r="AK504"/>
  <c r="AO504"/>
  <c r="AS504"/>
  <c r="AW504"/>
  <c r="BA504"/>
  <c r="BE504"/>
  <c r="BI504"/>
  <c r="BM504"/>
  <c r="BQ504"/>
  <c r="BU504"/>
  <c r="BY504"/>
  <c r="CC504"/>
  <c r="CG504"/>
  <c r="CK504"/>
  <c r="CQ504"/>
  <c r="CU504"/>
  <c r="CY504"/>
  <c r="DC504"/>
  <c r="DG504"/>
  <c r="DK504"/>
  <c r="DO504"/>
  <c r="DS504"/>
  <c r="DW504"/>
  <c r="EA504"/>
  <c r="EE504"/>
  <c r="EI504"/>
  <c r="EM504"/>
  <c r="EQ504"/>
  <c r="EU504"/>
  <c r="EY504"/>
  <c r="FC504"/>
  <c r="FG504"/>
  <c r="FK504"/>
  <c r="FO504"/>
  <c r="FS504"/>
  <c r="FW504"/>
  <c r="GA504"/>
  <c r="GE504"/>
  <c r="GI504"/>
  <c r="GM504"/>
  <c r="GQ504"/>
  <c r="GU504"/>
  <c r="GY504"/>
  <c r="HC504"/>
  <c r="AL504"/>
  <c r="BB504"/>
  <c r="BN504"/>
  <c r="BZ504"/>
  <c r="CD504"/>
  <c r="CR504"/>
  <c r="DD504"/>
  <c r="DX504"/>
  <c r="EJ504"/>
  <c r="EZ504"/>
  <c r="FL504"/>
  <c r="GB504"/>
  <c r="GR504"/>
  <c r="AJ504"/>
  <c r="AN504"/>
  <c r="AR504"/>
  <c r="AV504"/>
  <c r="AZ504"/>
  <c r="BD504"/>
  <c r="BH504"/>
  <c r="BL504"/>
  <c r="BP504"/>
  <c r="BT504"/>
  <c r="BX504"/>
  <c r="CB504"/>
  <c r="CF504"/>
  <c r="CJ504"/>
  <c r="CP504"/>
  <c r="CT504"/>
  <c r="CX504"/>
  <c r="DB504"/>
  <c r="DF504"/>
  <c r="DJ504"/>
  <c r="DN504"/>
  <c r="DR504"/>
  <c r="DV504"/>
  <c r="DZ504"/>
  <c r="ED504"/>
  <c r="EH504"/>
  <c r="EL504"/>
  <c r="EP504"/>
  <c r="ET504"/>
  <c r="EX504"/>
  <c r="FB504"/>
  <c r="FF504"/>
  <c r="FJ504"/>
  <c r="FN504"/>
  <c r="FR504"/>
  <c r="FV504"/>
  <c r="FZ504"/>
  <c r="GD504"/>
  <c r="GH504"/>
  <c r="GL504"/>
  <c r="GP504"/>
  <c r="GT504"/>
  <c r="GX504"/>
  <c r="HB504"/>
  <c r="AT504"/>
  <c r="BJ504"/>
  <c r="BV504"/>
  <c r="CH504"/>
  <c r="CV504"/>
  <c r="DH504"/>
  <c r="DT504"/>
  <c r="EB504"/>
  <c r="ER504"/>
  <c r="FH504"/>
  <c r="FT504"/>
  <c r="GN504"/>
  <c r="AM504"/>
  <c r="AQ504"/>
  <c r="AU504"/>
  <c r="AY504"/>
  <c r="BC504"/>
  <c r="BG504"/>
  <c r="BK504"/>
  <c r="BO504"/>
  <c r="BS504"/>
  <c r="BW504"/>
  <c r="CA504"/>
  <c r="CE504"/>
  <c r="CI504"/>
  <c r="CM504"/>
  <c r="CS504"/>
  <c r="CW504"/>
  <c r="DA504"/>
  <c r="DE504"/>
  <c r="DI504"/>
  <c r="DM504"/>
  <c r="DQ504"/>
  <c r="DU504"/>
  <c r="DY504"/>
  <c r="EC504"/>
  <c r="EG504"/>
  <c r="EK504"/>
  <c r="EO504"/>
  <c r="ES504"/>
  <c r="EW504"/>
  <c r="FA504"/>
  <c r="FE504"/>
  <c r="FI504"/>
  <c r="FM504"/>
  <c r="FQ504"/>
  <c r="FU504"/>
  <c r="FY504"/>
  <c r="GC504"/>
  <c r="GG504"/>
  <c r="GK504"/>
  <c r="GO504"/>
  <c r="GS504"/>
  <c r="GW504"/>
  <c r="HA504"/>
  <c r="AX504"/>
  <c r="BF504"/>
  <c r="BR504"/>
  <c r="CL504"/>
  <c r="CZ504"/>
  <c r="DL504"/>
  <c r="DP504"/>
  <c r="EF504"/>
  <c r="EV504"/>
  <c r="FD504"/>
  <c r="FX504"/>
  <c r="GJ504"/>
  <c r="GZ504"/>
  <c r="CO444"/>
  <c r="CN444"/>
  <c r="AM444"/>
  <c r="AQ444"/>
  <c r="AU444"/>
  <c r="AY444"/>
  <c r="BC444"/>
  <c r="BG444"/>
  <c r="BK444"/>
  <c r="BO444"/>
  <c r="BS444"/>
  <c r="BW444"/>
  <c r="CA444"/>
  <c r="CE444"/>
  <c r="CI444"/>
  <c r="CM444"/>
  <c r="CS444"/>
  <c r="CW444"/>
  <c r="DA444"/>
  <c r="DE444"/>
  <c r="DI444"/>
  <c r="DM444"/>
  <c r="DQ444"/>
  <c r="DU444"/>
  <c r="DY444"/>
  <c r="EC444"/>
  <c r="EG444"/>
  <c r="EK444"/>
  <c r="EO444"/>
  <c r="ES444"/>
  <c r="EW444"/>
  <c r="FA444"/>
  <c r="FE444"/>
  <c r="FI444"/>
  <c r="FM444"/>
  <c r="FQ444"/>
  <c r="FU444"/>
  <c r="FY444"/>
  <c r="GC444"/>
  <c r="GG444"/>
  <c r="GK444"/>
  <c r="GO444"/>
  <c r="GS444"/>
  <c r="GW444"/>
  <c r="HA444"/>
  <c r="AK444"/>
  <c r="AP444"/>
  <c r="AV444"/>
  <c r="BA444"/>
  <c r="BF444"/>
  <c r="BL444"/>
  <c r="BQ444"/>
  <c r="BV444"/>
  <c r="CB444"/>
  <c r="CG444"/>
  <c r="CL444"/>
  <c r="CT444"/>
  <c r="CY444"/>
  <c r="DD444"/>
  <c r="DJ444"/>
  <c r="DO444"/>
  <c r="DT444"/>
  <c r="DZ444"/>
  <c r="EE444"/>
  <c r="EJ444"/>
  <c r="EP444"/>
  <c r="EU444"/>
  <c r="EZ444"/>
  <c r="FF444"/>
  <c r="FK444"/>
  <c r="FP444"/>
  <c r="FV444"/>
  <c r="GA444"/>
  <c r="GF444"/>
  <c r="GL444"/>
  <c r="GQ444"/>
  <c r="GV444"/>
  <c r="HB444"/>
  <c r="AJ444"/>
  <c r="AO444"/>
  <c r="AT444"/>
  <c r="AZ444"/>
  <c r="BE444"/>
  <c r="BJ444"/>
  <c r="BP444"/>
  <c r="BU444"/>
  <c r="BZ444"/>
  <c r="CF444"/>
  <c r="CK444"/>
  <c r="CR444"/>
  <c r="CX444"/>
  <c r="DC444"/>
  <c r="DH444"/>
  <c r="DN444"/>
  <c r="DS444"/>
  <c r="DX444"/>
  <c r="ED444"/>
  <c r="EI444"/>
  <c r="EN444"/>
  <c r="ET444"/>
  <c r="EY444"/>
  <c r="FD444"/>
  <c r="FJ444"/>
  <c r="FO444"/>
  <c r="FT444"/>
  <c r="FZ444"/>
  <c r="GE444"/>
  <c r="GJ444"/>
  <c r="GP444"/>
  <c r="GU444"/>
  <c r="GZ444"/>
  <c r="AL444"/>
  <c r="AR444"/>
  <c r="AW444"/>
  <c r="BB444"/>
  <c r="BH444"/>
  <c r="BM444"/>
  <c r="BR444"/>
  <c r="BX444"/>
  <c r="CC444"/>
  <c r="CH444"/>
  <c r="CP444"/>
  <c r="CU444"/>
  <c r="CZ444"/>
  <c r="DF444"/>
  <c r="DK444"/>
  <c r="DP444"/>
  <c r="DV444"/>
  <c r="EA444"/>
  <c r="EF444"/>
  <c r="EL444"/>
  <c r="EQ444"/>
  <c r="EV444"/>
  <c r="FB444"/>
  <c r="FG444"/>
  <c r="FL444"/>
  <c r="FR444"/>
  <c r="FW444"/>
  <c r="GB444"/>
  <c r="GH444"/>
  <c r="GM444"/>
  <c r="GR444"/>
  <c r="GX444"/>
  <c r="HC444"/>
  <c r="AX444"/>
  <c r="BT444"/>
  <c r="CQ444"/>
  <c r="DL444"/>
  <c r="EH444"/>
  <c r="FC444"/>
  <c r="FX444"/>
  <c r="GT444"/>
  <c r="AS444"/>
  <c r="BN444"/>
  <c r="CJ444"/>
  <c r="DG444"/>
  <c r="EB444"/>
  <c r="EX444"/>
  <c r="FS444"/>
  <c r="GN444"/>
  <c r="AN444"/>
  <c r="BI444"/>
  <c r="CD444"/>
  <c r="DB444"/>
  <c r="DW444"/>
  <c r="ER444"/>
  <c r="FN444"/>
  <c r="GI444"/>
  <c r="BD444"/>
  <c r="BY444"/>
  <c r="CV444"/>
  <c r="DR444"/>
  <c r="EM444"/>
  <c r="FH444"/>
  <c r="GD444"/>
  <c r="GY444"/>
  <c r="CO431"/>
  <c r="CN431"/>
  <c r="AM431"/>
  <c r="AQ431"/>
  <c r="AU431"/>
  <c r="AY431"/>
  <c r="BC431"/>
  <c r="BG431"/>
  <c r="BK431"/>
  <c r="BO431"/>
  <c r="BS431"/>
  <c r="BW431"/>
  <c r="CA431"/>
  <c r="CE431"/>
  <c r="CI431"/>
  <c r="CM431"/>
  <c r="CS431"/>
  <c r="CW431"/>
  <c r="DA431"/>
  <c r="DE431"/>
  <c r="DI431"/>
  <c r="DM431"/>
  <c r="DQ431"/>
  <c r="DU431"/>
  <c r="DY431"/>
  <c r="EC431"/>
  <c r="EG431"/>
  <c r="EK431"/>
  <c r="EO431"/>
  <c r="ES431"/>
  <c r="EW431"/>
  <c r="FA431"/>
  <c r="FE431"/>
  <c r="FI431"/>
  <c r="FM431"/>
  <c r="FQ431"/>
  <c r="FU431"/>
  <c r="FY431"/>
  <c r="GC431"/>
  <c r="GG431"/>
  <c r="GK431"/>
  <c r="GO431"/>
  <c r="GS431"/>
  <c r="GW431"/>
  <c r="HA431"/>
  <c r="AK431"/>
  <c r="AP431"/>
  <c r="AV431"/>
  <c r="BA431"/>
  <c r="BF431"/>
  <c r="BL431"/>
  <c r="BQ431"/>
  <c r="BV431"/>
  <c r="CB431"/>
  <c r="CG431"/>
  <c r="CL431"/>
  <c r="CT431"/>
  <c r="CY431"/>
  <c r="DD431"/>
  <c r="DJ431"/>
  <c r="DO431"/>
  <c r="DT431"/>
  <c r="DZ431"/>
  <c r="EE431"/>
  <c r="EJ431"/>
  <c r="EP431"/>
  <c r="EU431"/>
  <c r="EZ431"/>
  <c r="FF431"/>
  <c r="FK431"/>
  <c r="FP431"/>
  <c r="FV431"/>
  <c r="GA431"/>
  <c r="GF431"/>
  <c r="GL431"/>
  <c r="GQ431"/>
  <c r="GV431"/>
  <c r="HB431"/>
  <c r="AJ431"/>
  <c r="AO431"/>
  <c r="AT431"/>
  <c r="AZ431"/>
  <c r="BE431"/>
  <c r="BJ431"/>
  <c r="BP431"/>
  <c r="BU431"/>
  <c r="BZ431"/>
  <c r="CF431"/>
  <c r="CK431"/>
  <c r="CR431"/>
  <c r="CX431"/>
  <c r="DC431"/>
  <c r="DH431"/>
  <c r="DN431"/>
  <c r="DS431"/>
  <c r="DX431"/>
  <c r="ED431"/>
  <c r="EI431"/>
  <c r="EN431"/>
  <c r="ET431"/>
  <c r="EY431"/>
  <c r="FD431"/>
  <c r="FJ431"/>
  <c r="FO431"/>
  <c r="FT431"/>
  <c r="FZ431"/>
  <c r="GE431"/>
  <c r="GJ431"/>
  <c r="GP431"/>
  <c r="GU431"/>
  <c r="GZ431"/>
  <c r="AL431"/>
  <c r="AR431"/>
  <c r="AW431"/>
  <c r="BB431"/>
  <c r="BH431"/>
  <c r="BM431"/>
  <c r="BR431"/>
  <c r="BX431"/>
  <c r="CC431"/>
  <c r="CH431"/>
  <c r="CP431"/>
  <c r="CU431"/>
  <c r="CZ431"/>
  <c r="DF431"/>
  <c r="DK431"/>
  <c r="DP431"/>
  <c r="DV431"/>
  <c r="EA431"/>
  <c r="EF431"/>
  <c r="EL431"/>
  <c r="EQ431"/>
  <c r="EV431"/>
  <c r="FB431"/>
  <c r="FG431"/>
  <c r="FL431"/>
  <c r="FR431"/>
  <c r="FW431"/>
  <c r="GB431"/>
  <c r="GH431"/>
  <c r="GM431"/>
  <c r="GR431"/>
  <c r="GX431"/>
  <c r="HC431"/>
  <c r="AN431"/>
  <c r="BI431"/>
  <c r="CD431"/>
  <c r="DB431"/>
  <c r="DW431"/>
  <c r="ER431"/>
  <c r="FN431"/>
  <c r="GI431"/>
  <c r="BD431"/>
  <c r="BY431"/>
  <c r="CV431"/>
  <c r="DR431"/>
  <c r="EM431"/>
  <c r="FH431"/>
  <c r="GD431"/>
  <c r="GY431"/>
  <c r="AX431"/>
  <c r="BT431"/>
  <c r="CQ431"/>
  <c r="DL431"/>
  <c r="EH431"/>
  <c r="FC431"/>
  <c r="FX431"/>
  <c r="GT431"/>
  <c r="AS431"/>
  <c r="BN431"/>
  <c r="CJ431"/>
  <c r="DG431"/>
  <c r="EB431"/>
  <c r="EX431"/>
  <c r="FS431"/>
  <c r="GN431"/>
  <c r="CO327"/>
  <c r="CN327"/>
  <c r="AM327"/>
  <c r="AQ327"/>
  <c r="AU327"/>
  <c r="AY327"/>
  <c r="BC327"/>
  <c r="BG327"/>
  <c r="BK327"/>
  <c r="BO327"/>
  <c r="BS327"/>
  <c r="BW327"/>
  <c r="CA327"/>
  <c r="CE327"/>
  <c r="CI327"/>
  <c r="CM327"/>
  <c r="CS327"/>
  <c r="CW327"/>
  <c r="DA327"/>
  <c r="DE327"/>
  <c r="DI327"/>
  <c r="DM327"/>
  <c r="DQ327"/>
  <c r="DU327"/>
  <c r="DY327"/>
  <c r="EC327"/>
  <c r="EG327"/>
  <c r="EK327"/>
  <c r="EO327"/>
  <c r="ES327"/>
  <c r="EW327"/>
  <c r="FA327"/>
  <c r="FE327"/>
  <c r="FI327"/>
  <c r="FM327"/>
  <c r="FQ327"/>
  <c r="FU327"/>
  <c r="FY327"/>
  <c r="GC327"/>
  <c r="GG327"/>
  <c r="GK327"/>
  <c r="GO327"/>
  <c r="GS327"/>
  <c r="GW327"/>
  <c r="HA327"/>
  <c r="AL327"/>
  <c r="AP327"/>
  <c r="AT327"/>
  <c r="AX327"/>
  <c r="BB327"/>
  <c r="BF327"/>
  <c r="BJ327"/>
  <c r="BN327"/>
  <c r="BR327"/>
  <c r="BV327"/>
  <c r="BZ327"/>
  <c r="CD327"/>
  <c r="CH327"/>
  <c r="CL327"/>
  <c r="CR327"/>
  <c r="CV327"/>
  <c r="CZ327"/>
  <c r="DD327"/>
  <c r="DH327"/>
  <c r="DL327"/>
  <c r="DP327"/>
  <c r="DT327"/>
  <c r="DX327"/>
  <c r="EB327"/>
  <c r="EF327"/>
  <c r="EJ327"/>
  <c r="EN327"/>
  <c r="ER327"/>
  <c r="EV327"/>
  <c r="EZ327"/>
  <c r="FD327"/>
  <c r="FH327"/>
  <c r="FL327"/>
  <c r="FP327"/>
  <c r="FT327"/>
  <c r="FX327"/>
  <c r="GB327"/>
  <c r="GF327"/>
  <c r="GJ327"/>
  <c r="GN327"/>
  <c r="GR327"/>
  <c r="GV327"/>
  <c r="GZ327"/>
  <c r="AJ327"/>
  <c r="AR327"/>
  <c r="AZ327"/>
  <c r="BH327"/>
  <c r="BP327"/>
  <c r="BX327"/>
  <c r="CF327"/>
  <c r="CP327"/>
  <c r="CX327"/>
  <c r="DF327"/>
  <c r="DN327"/>
  <c r="DV327"/>
  <c r="ED327"/>
  <c r="EL327"/>
  <c r="ET327"/>
  <c r="FB327"/>
  <c r="FJ327"/>
  <c r="FR327"/>
  <c r="FZ327"/>
  <c r="GH327"/>
  <c r="GP327"/>
  <c r="GX327"/>
  <c r="AO327"/>
  <c r="AW327"/>
  <c r="BE327"/>
  <c r="BM327"/>
  <c r="BU327"/>
  <c r="CC327"/>
  <c r="CK327"/>
  <c r="CU327"/>
  <c r="DC327"/>
  <c r="DK327"/>
  <c r="DS327"/>
  <c r="EA327"/>
  <c r="EI327"/>
  <c r="EQ327"/>
  <c r="EY327"/>
  <c r="FG327"/>
  <c r="FO327"/>
  <c r="FW327"/>
  <c r="GE327"/>
  <c r="GM327"/>
  <c r="GU327"/>
  <c r="HC327"/>
  <c r="AN327"/>
  <c r="AV327"/>
  <c r="BD327"/>
  <c r="BL327"/>
  <c r="BT327"/>
  <c r="CB327"/>
  <c r="CJ327"/>
  <c r="CT327"/>
  <c r="DB327"/>
  <c r="DJ327"/>
  <c r="DR327"/>
  <c r="DZ327"/>
  <c r="EH327"/>
  <c r="EP327"/>
  <c r="EX327"/>
  <c r="FF327"/>
  <c r="FN327"/>
  <c r="FV327"/>
  <c r="GD327"/>
  <c r="GL327"/>
  <c r="GT327"/>
  <c r="HB327"/>
  <c r="AK327"/>
  <c r="BQ327"/>
  <c r="CY327"/>
  <c r="EE327"/>
  <c r="FK327"/>
  <c r="GQ327"/>
  <c r="BI327"/>
  <c r="CQ327"/>
  <c r="DW327"/>
  <c r="FC327"/>
  <c r="GI327"/>
  <c r="BA327"/>
  <c r="CG327"/>
  <c r="DO327"/>
  <c r="EU327"/>
  <c r="GA327"/>
  <c r="AS327"/>
  <c r="BY327"/>
  <c r="DG327"/>
  <c r="EM327"/>
  <c r="FS327"/>
  <c r="GY327"/>
  <c r="CO222"/>
  <c r="CN222"/>
  <c r="AJ222"/>
  <c r="AN222"/>
  <c r="AR222"/>
  <c r="AV222"/>
  <c r="AZ222"/>
  <c r="BD222"/>
  <c r="BH222"/>
  <c r="BL222"/>
  <c r="BP222"/>
  <c r="BT222"/>
  <c r="BX222"/>
  <c r="CB222"/>
  <c r="CF222"/>
  <c r="CJ222"/>
  <c r="CP222"/>
  <c r="CT222"/>
  <c r="CX222"/>
  <c r="DB222"/>
  <c r="DF222"/>
  <c r="DJ222"/>
  <c r="DN222"/>
  <c r="DR222"/>
  <c r="DV222"/>
  <c r="DZ222"/>
  <c r="ED222"/>
  <c r="EH222"/>
  <c r="EL222"/>
  <c r="EP222"/>
  <c r="ET222"/>
  <c r="EX222"/>
  <c r="FB222"/>
  <c r="FF222"/>
  <c r="FJ222"/>
  <c r="FN222"/>
  <c r="FR222"/>
  <c r="FV222"/>
  <c r="FZ222"/>
  <c r="GD222"/>
  <c r="GH222"/>
  <c r="GL222"/>
  <c r="GP222"/>
  <c r="GT222"/>
  <c r="GX222"/>
  <c r="HB222"/>
  <c r="AM222"/>
  <c r="AQ222"/>
  <c r="AU222"/>
  <c r="AY222"/>
  <c r="BC222"/>
  <c r="BG222"/>
  <c r="BK222"/>
  <c r="BO222"/>
  <c r="BS222"/>
  <c r="BW222"/>
  <c r="CA222"/>
  <c r="CE222"/>
  <c r="CI222"/>
  <c r="CM222"/>
  <c r="CS222"/>
  <c r="CW222"/>
  <c r="DA222"/>
  <c r="DE222"/>
  <c r="DI222"/>
  <c r="DM222"/>
  <c r="DQ222"/>
  <c r="DU222"/>
  <c r="DY222"/>
  <c r="EC222"/>
  <c r="EG222"/>
  <c r="EK222"/>
  <c r="EO222"/>
  <c r="ES222"/>
  <c r="EW222"/>
  <c r="FA222"/>
  <c r="FE222"/>
  <c r="FI222"/>
  <c r="FM222"/>
  <c r="FQ222"/>
  <c r="FU222"/>
  <c r="FY222"/>
  <c r="GC222"/>
  <c r="GG222"/>
  <c r="GK222"/>
  <c r="GO222"/>
  <c r="GS222"/>
  <c r="GW222"/>
  <c r="HA222"/>
  <c r="AO222"/>
  <c r="AW222"/>
  <c r="BE222"/>
  <c r="BM222"/>
  <c r="BU222"/>
  <c r="CC222"/>
  <c r="CK222"/>
  <c r="CU222"/>
  <c r="DC222"/>
  <c r="DK222"/>
  <c r="DS222"/>
  <c r="EA222"/>
  <c r="EI222"/>
  <c r="EQ222"/>
  <c r="EY222"/>
  <c r="FG222"/>
  <c r="FO222"/>
  <c r="FW222"/>
  <c r="GE222"/>
  <c r="GM222"/>
  <c r="GU222"/>
  <c r="HC222"/>
  <c r="AL222"/>
  <c r="AT222"/>
  <c r="BB222"/>
  <c r="BJ222"/>
  <c r="BR222"/>
  <c r="BZ222"/>
  <c r="CH222"/>
  <c r="CR222"/>
  <c r="CZ222"/>
  <c r="DH222"/>
  <c r="DP222"/>
  <c r="DX222"/>
  <c r="EF222"/>
  <c r="EN222"/>
  <c r="EV222"/>
  <c r="FD222"/>
  <c r="FL222"/>
  <c r="FT222"/>
  <c r="GB222"/>
  <c r="GJ222"/>
  <c r="GR222"/>
  <c r="GZ222"/>
  <c r="AK222"/>
  <c r="AS222"/>
  <c r="BA222"/>
  <c r="BI222"/>
  <c r="BQ222"/>
  <c r="BY222"/>
  <c r="CG222"/>
  <c r="CQ222"/>
  <c r="CY222"/>
  <c r="DG222"/>
  <c r="DO222"/>
  <c r="DW222"/>
  <c r="EE222"/>
  <c r="EM222"/>
  <c r="EU222"/>
  <c r="FC222"/>
  <c r="FK222"/>
  <c r="FS222"/>
  <c r="GA222"/>
  <c r="GI222"/>
  <c r="GQ222"/>
  <c r="GY222"/>
  <c r="BN222"/>
  <c r="CV222"/>
  <c r="EB222"/>
  <c r="FH222"/>
  <c r="GN222"/>
  <c r="BF222"/>
  <c r="CL222"/>
  <c r="DT222"/>
  <c r="EZ222"/>
  <c r="GF222"/>
  <c r="AX222"/>
  <c r="CD222"/>
  <c r="DL222"/>
  <c r="ER222"/>
  <c r="FX222"/>
  <c r="AP222"/>
  <c r="FP222"/>
  <c r="EJ222"/>
  <c r="DD222"/>
  <c r="BV222"/>
  <c r="GV222"/>
  <c r="CN164"/>
  <c r="CO164"/>
  <c r="AK164"/>
  <c r="AO164"/>
  <c r="AS164"/>
  <c r="AW164"/>
  <c r="BA164"/>
  <c r="BE164"/>
  <c r="BI164"/>
  <c r="BM164"/>
  <c r="BQ164"/>
  <c r="BU164"/>
  <c r="BY164"/>
  <c r="CC164"/>
  <c r="CG164"/>
  <c r="CK164"/>
  <c r="CQ164"/>
  <c r="CU164"/>
  <c r="CY164"/>
  <c r="DC164"/>
  <c r="DG164"/>
  <c r="DK164"/>
  <c r="DO164"/>
  <c r="DS164"/>
  <c r="DW164"/>
  <c r="EA164"/>
  <c r="EE164"/>
  <c r="EI164"/>
  <c r="EM164"/>
  <c r="EQ164"/>
  <c r="EU164"/>
  <c r="EY164"/>
  <c r="FC164"/>
  <c r="FG164"/>
  <c r="FK164"/>
  <c r="FO164"/>
  <c r="FS164"/>
  <c r="FW164"/>
  <c r="GA164"/>
  <c r="GE164"/>
  <c r="GI164"/>
  <c r="GM164"/>
  <c r="GQ164"/>
  <c r="GU164"/>
  <c r="GY164"/>
  <c r="HC164"/>
  <c r="AL164"/>
  <c r="AQ164"/>
  <c r="AV164"/>
  <c r="BB164"/>
  <c r="BG164"/>
  <c r="BL164"/>
  <c r="BR164"/>
  <c r="BW164"/>
  <c r="CB164"/>
  <c r="CH164"/>
  <c r="CM164"/>
  <c r="CT164"/>
  <c r="CZ164"/>
  <c r="DE164"/>
  <c r="DJ164"/>
  <c r="DP164"/>
  <c r="DU164"/>
  <c r="DZ164"/>
  <c r="EF164"/>
  <c r="EK164"/>
  <c r="EP164"/>
  <c r="EV164"/>
  <c r="FA164"/>
  <c r="FF164"/>
  <c r="FL164"/>
  <c r="FQ164"/>
  <c r="FV164"/>
  <c r="GB164"/>
  <c r="GG164"/>
  <c r="GL164"/>
  <c r="GR164"/>
  <c r="GW164"/>
  <c r="HB164"/>
  <c r="AJ164"/>
  <c r="AP164"/>
  <c r="AU164"/>
  <c r="AZ164"/>
  <c r="BF164"/>
  <c r="BK164"/>
  <c r="BP164"/>
  <c r="BV164"/>
  <c r="CA164"/>
  <c r="CF164"/>
  <c r="CL164"/>
  <c r="CS164"/>
  <c r="CX164"/>
  <c r="DD164"/>
  <c r="DI164"/>
  <c r="DN164"/>
  <c r="DT164"/>
  <c r="DY164"/>
  <c r="ED164"/>
  <c r="EJ164"/>
  <c r="EO164"/>
  <c r="ET164"/>
  <c r="EZ164"/>
  <c r="FE164"/>
  <c r="FJ164"/>
  <c r="FP164"/>
  <c r="FU164"/>
  <c r="FZ164"/>
  <c r="GF164"/>
  <c r="GK164"/>
  <c r="GP164"/>
  <c r="GV164"/>
  <c r="HA164"/>
  <c r="AR164"/>
  <c r="BC164"/>
  <c r="BN164"/>
  <c r="BX164"/>
  <c r="CI164"/>
  <c r="CV164"/>
  <c r="DF164"/>
  <c r="DQ164"/>
  <c r="EB164"/>
  <c r="EL164"/>
  <c r="EW164"/>
  <c r="FH164"/>
  <c r="FR164"/>
  <c r="GC164"/>
  <c r="GN164"/>
  <c r="GX164"/>
  <c r="AN164"/>
  <c r="AY164"/>
  <c r="BJ164"/>
  <c r="BT164"/>
  <c r="CE164"/>
  <c r="CR164"/>
  <c r="DB164"/>
  <c r="DM164"/>
  <c r="DX164"/>
  <c r="EH164"/>
  <c r="ES164"/>
  <c r="FD164"/>
  <c r="FN164"/>
  <c r="FY164"/>
  <c r="GJ164"/>
  <c r="GT164"/>
  <c r="AM164"/>
  <c r="AX164"/>
  <c r="BH164"/>
  <c r="BS164"/>
  <c r="CD164"/>
  <c r="CP164"/>
  <c r="DA164"/>
  <c r="DL164"/>
  <c r="DV164"/>
  <c r="EG164"/>
  <c r="ER164"/>
  <c r="FB164"/>
  <c r="FM164"/>
  <c r="FX164"/>
  <c r="GH164"/>
  <c r="GS164"/>
  <c r="BD164"/>
  <c r="CW164"/>
  <c r="EN164"/>
  <c r="GD164"/>
  <c r="AT164"/>
  <c r="CJ164"/>
  <c r="EC164"/>
  <c r="FT164"/>
  <c r="BZ164"/>
  <c r="DR164"/>
  <c r="FI164"/>
  <c r="GZ164"/>
  <c r="BO164"/>
  <c r="DH164"/>
  <c r="EX164"/>
  <c r="GO164"/>
  <c r="CN114"/>
  <c r="CO114"/>
  <c r="AK114"/>
  <c r="AO114"/>
  <c r="AS114"/>
  <c r="AW114"/>
  <c r="BA114"/>
  <c r="BE114"/>
  <c r="BI114"/>
  <c r="BM114"/>
  <c r="BQ114"/>
  <c r="BU114"/>
  <c r="BY114"/>
  <c r="CC114"/>
  <c r="CG114"/>
  <c r="CK114"/>
  <c r="CQ114"/>
  <c r="CU114"/>
  <c r="CY114"/>
  <c r="DC114"/>
  <c r="DG114"/>
  <c r="DK114"/>
  <c r="DO114"/>
  <c r="DS114"/>
  <c r="DW114"/>
  <c r="EA114"/>
  <c r="EE114"/>
  <c r="EI114"/>
  <c r="EM114"/>
  <c r="EQ114"/>
  <c r="EU114"/>
  <c r="EY114"/>
  <c r="FC114"/>
  <c r="FG114"/>
  <c r="FK114"/>
  <c r="FO114"/>
  <c r="FS114"/>
  <c r="FW114"/>
  <c r="GA114"/>
  <c r="GE114"/>
  <c r="GI114"/>
  <c r="GM114"/>
  <c r="GQ114"/>
  <c r="GU114"/>
  <c r="GY114"/>
  <c r="HC114"/>
  <c r="AJ114"/>
  <c r="AN114"/>
  <c r="AR114"/>
  <c r="AV114"/>
  <c r="AZ114"/>
  <c r="BD114"/>
  <c r="BH114"/>
  <c r="BL114"/>
  <c r="BP114"/>
  <c r="BT114"/>
  <c r="BX114"/>
  <c r="CB114"/>
  <c r="CF114"/>
  <c r="CJ114"/>
  <c r="CP114"/>
  <c r="CT114"/>
  <c r="CX114"/>
  <c r="DB114"/>
  <c r="DF114"/>
  <c r="DJ114"/>
  <c r="DN114"/>
  <c r="DR114"/>
  <c r="DV114"/>
  <c r="DZ114"/>
  <c r="ED114"/>
  <c r="EH114"/>
  <c r="EL114"/>
  <c r="EP114"/>
  <c r="ET114"/>
  <c r="EX114"/>
  <c r="FB114"/>
  <c r="FF114"/>
  <c r="FJ114"/>
  <c r="FN114"/>
  <c r="FR114"/>
  <c r="FV114"/>
  <c r="FZ114"/>
  <c r="GD114"/>
  <c r="GH114"/>
  <c r="GL114"/>
  <c r="GP114"/>
  <c r="GT114"/>
  <c r="GX114"/>
  <c r="HB114"/>
  <c r="AP114"/>
  <c r="AX114"/>
  <c r="BF114"/>
  <c r="BN114"/>
  <c r="BV114"/>
  <c r="CD114"/>
  <c r="CL114"/>
  <c r="CV114"/>
  <c r="DD114"/>
  <c r="DL114"/>
  <c r="DT114"/>
  <c r="EB114"/>
  <c r="EJ114"/>
  <c r="ER114"/>
  <c r="EZ114"/>
  <c r="FH114"/>
  <c r="FP114"/>
  <c r="FX114"/>
  <c r="GF114"/>
  <c r="GN114"/>
  <c r="GV114"/>
  <c r="AM114"/>
  <c r="AU114"/>
  <c r="BC114"/>
  <c r="BK114"/>
  <c r="BS114"/>
  <c r="CA114"/>
  <c r="CI114"/>
  <c r="CS114"/>
  <c r="DA114"/>
  <c r="DI114"/>
  <c r="DQ114"/>
  <c r="DY114"/>
  <c r="EG114"/>
  <c r="EO114"/>
  <c r="EW114"/>
  <c r="FE114"/>
  <c r="FM114"/>
  <c r="FU114"/>
  <c r="GC114"/>
  <c r="GK114"/>
  <c r="GS114"/>
  <c r="HA114"/>
  <c r="AL114"/>
  <c r="AT114"/>
  <c r="BB114"/>
  <c r="BJ114"/>
  <c r="BR114"/>
  <c r="BZ114"/>
  <c r="CH114"/>
  <c r="CR114"/>
  <c r="CZ114"/>
  <c r="DH114"/>
  <c r="DP114"/>
  <c r="DX114"/>
  <c r="EF114"/>
  <c r="EN114"/>
  <c r="EV114"/>
  <c r="FD114"/>
  <c r="FL114"/>
  <c r="FT114"/>
  <c r="GB114"/>
  <c r="GJ114"/>
  <c r="GR114"/>
  <c r="GZ114"/>
  <c r="AY114"/>
  <c r="CE114"/>
  <c r="DM114"/>
  <c r="ES114"/>
  <c r="FY114"/>
  <c r="AQ114"/>
  <c r="BW114"/>
  <c r="DE114"/>
  <c r="EK114"/>
  <c r="FQ114"/>
  <c r="GW114"/>
  <c r="BO114"/>
  <c r="CW114"/>
  <c r="EC114"/>
  <c r="FI114"/>
  <c r="GO114"/>
  <c r="CM114"/>
  <c r="BG114"/>
  <c r="GG114"/>
  <c r="FA114"/>
  <c r="DU114"/>
  <c r="CN64"/>
  <c r="CO64"/>
  <c r="AM64"/>
  <c r="AQ64"/>
  <c r="AU64"/>
  <c r="AY64"/>
  <c r="BC64"/>
  <c r="BG64"/>
  <c r="BK64"/>
  <c r="BO64"/>
  <c r="BS64"/>
  <c r="BW64"/>
  <c r="CA64"/>
  <c r="CE64"/>
  <c r="CI64"/>
  <c r="CM64"/>
  <c r="CS64"/>
  <c r="CW64"/>
  <c r="DA64"/>
  <c r="DE64"/>
  <c r="DI64"/>
  <c r="DM64"/>
  <c r="DQ64"/>
  <c r="DU64"/>
  <c r="DY64"/>
  <c r="EC64"/>
  <c r="EG64"/>
  <c r="EK64"/>
  <c r="EO64"/>
  <c r="ES64"/>
  <c r="EW64"/>
  <c r="FA64"/>
  <c r="FE64"/>
  <c r="FI64"/>
  <c r="FM64"/>
  <c r="FQ64"/>
  <c r="FU64"/>
  <c r="FY64"/>
  <c r="GC64"/>
  <c r="GG64"/>
  <c r="GK64"/>
  <c r="GO64"/>
  <c r="GS64"/>
  <c r="GW64"/>
  <c r="HA64"/>
  <c r="AJ64"/>
  <c r="AO64"/>
  <c r="AT64"/>
  <c r="AZ64"/>
  <c r="BE64"/>
  <c r="BJ64"/>
  <c r="BP64"/>
  <c r="BU64"/>
  <c r="BZ64"/>
  <c r="CF64"/>
  <c r="CK64"/>
  <c r="CR64"/>
  <c r="CX64"/>
  <c r="DC64"/>
  <c r="DH64"/>
  <c r="DN64"/>
  <c r="DS64"/>
  <c r="DX64"/>
  <c r="ED64"/>
  <c r="EI64"/>
  <c r="EN64"/>
  <c r="ET64"/>
  <c r="EY64"/>
  <c r="FD64"/>
  <c r="FJ64"/>
  <c r="FO64"/>
  <c r="FT64"/>
  <c r="FZ64"/>
  <c r="GE64"/>
  <c r="GJ64"/>
  <c r="GP64"/>
  <c r="GU64"/>
  <c r="GZ64"/>
  <c r="AN64"/>
  <c r="AS64"/>
  <c r="AX64"/>
  <c r="BD64"/>
  <c r="BI64"/>
  <c r="BN64"/>
  <c r="BT64"/>
  <c r="BY64"/>
  <c r="CD64"/>
  <c r="CJ64"/>
  <c r="CQ64"/>
  <c r="CV64"/>
  <c r="DB64"/>
  <c r="DG64"/>
  <c r="DL64"/>
  <c r="DR64"/>
  <c r="DW64"/>
  <c r="EB64"/>
  <c r="EH64"/>
  <c r="EM64"/>
  <c r="ER64"/>
  <c r="EX64"/>
  <c r="FC64"/>
  <c r="FH64"/>
  <c r="FN64"/>
  <c r="FS64"/>
  <c r="FX64"/>
  <c r="GD64"/>
  <c r="GI64"/>
  <c r="GN64"/>
  <c r="GT64"/>
  <c r="GY64"/>
  <c r="AK64"/>
  <c r="AV64"/>
  <c r="BF64"/>
  <c r="BQ64"/>
  <c r="CB64"/>
  <c r="CL64"/>
  <c r="CY64"/>
  <c r="DJ64"/>
  <c r="DT64"/>
  <c r="EE64"/>
  <c r="EP64"/>
  <c r="EZ64"/>
  <c r="FK64"/>
  <c r="FV64"/>
  <c r="GF64"/>
  <c r="GQ64"/>
  <c r="HB64"/>
  <c r="AR64"/>
  <c r="BB64"/>
  <c r="BM64"/>
  <c r="BX64"/>
  <c r="CH64"/>
  <c r="CU64"/>
  <c r="DF64"/>
  <c r="DP64"/>
  <c r="EA64"/>
  <c r="EL64"/>
  <c r="EV64"/>
  <c r="FG64"/>
  <c r="FR64"/>
  <c r="GB64"/>
  <c r="GM64"/>
  <c r="GX64"/>
  <c r="AP64"/>
  <c r="BA64"/>
  <c r="BL64"/>
  <c r="BV64"/>
  <c r="CG64"/>
  <c r="CT64"/>
  <c r="DD64"/>
  <c r="DO64"/>
  <c r="DZ64"/>
  <c r="EJ64"/>
  <c r="EU64"/>
  <c r="FF64"/>
  <c r="FP64"/>
  <c r="GA64"/>
  <c r="GL64"/>
  <c r="GV64"/>
  <c r="AL64"/>
  <c r="CC64"/>
  <c r="DV64"/>
  <c r="FL64"/>
  <c r="HC64"/>
  <c r="BR64"/>
  <c r="DK64"/>
  <c r="FB64"/>
  <c r="GR64"/>
  <c r="BH64"/>
  <c r="CZ64"/>
  <c r="EQ64"/>
  <c r="GH64"/>
  <c r="AW64"/>
  <c r="FW64"/>
  <c r="EF64"/>
  <c r="CP64"/>
  <c r="CO16"/>
  <c r="CN16"/>
  <c r="AM16"/>
  <c r="AQ16"/>
  <c r="AU16"/>
  <c r="AY16"/>
  <c r="BC16"/>
  <c r="BG16"/>
  <c r="BK16"/>
  <c r="BO16"/>
  <c r="BS16"/>
  <c r="BW16"/>
  <c r="CA16"/>
  <c r="CE16"/>
  <c r="CI16"/>
  <c r="CM16"/>
  <c r="CS16"/>
  <c r="CW16"/>
  <c r="DA16"/>
  <c r="DE16"/>
  <c r="DI16"/>
  <c r="DM16"/>
  <c r="DQ16"/>
  <c r="DU16"/>
  <c r="DY16"/>
  <c r="EC16"/>
  <c r="EG16"/>
  <c r="EK16"/>
  <c r="EO16"/>
  <c r="ES16"/>
  <c r="EW16"/>
  <c r="FA16"/>
  <c r="FE16"/>
  <c r="FI16"/>
  <c r="FM16"/>
  <c r="FQ16"/>
  <c r="FU16"/>
  <c r="FY16"/>
  <c r="GC16"/>
  <c r="GG16"/>
  <c r="GK16"/>
  <c r="GO16"/>
  <c r="GS16"/>
  <c r="GW16"/>
  <c r="HA16"/>
  <c r="AL16"/>
  <c r="AP16"/>
  <c r="AT16"/>
  <c r="AX16"/>
  <c r="BB16"/>
  <c r="BF16"/>
  <c r="BJ16"/>
  <c r="BN16"/>
  <c r="BR16"/>
  <c r="BV16"/>
  <c r="BZ16"/>
  <c r="CD16"/>
  <c r="CH16"/>
  <c r="CL16"/>
  <c r="CR16"/>
  <c r="CV16"/>
  <c r="CZ16"/>
  <c r="DD16"/>
  <c r="DH16"/>
  <c r="DL16"/>
  <c r="DP16"/>
  <c r="DT16"/>
  <c r="DX16"/>
  <c r="EB16"/>
  <c r="EF16"/>
  <c r="EJ16"/>
  <c r="EN16"/>
  <c r="ER16"/>
  <c r="EV16"/>
  <c r="EZ16"/>
  <c r="FD16"/>
  <c r="FH16"/>
  <c r="FL16"/>
  <c r="FP16"/>
  <c r="FT16"/>
  <c r="FX16"/>
  <c r="GB16"/>
  <c r="GF16"/>
  <c r="GJ16"/>
  <c r="GN16"/>
  <c r="GR16"/>
  <c r="GV16"/>
  <c r="GZ16"/>
  <c r="AJ16"/>
  <c r="AR16"/>
  <c r="AZ16"/>
  <c r="BH16"/>
  <c r="BP16"/>
  <c r="BX16"/>
  <c r="CF16"/>
  <c r="CP16"/>
  <c r="CX16"/>
  <c r="DF16"/>
  <c r="DN16"/>
  <c r="DV16"/>
  <c r="ED16"/>
  <c r="EL16"/>
  <c r="ET16"/>
  <c r="FB16"/>
  <c r="FJ16"/>
  <c r="FR16"/>
  <c r="FZ16"/>
  <c r="GH16"/>
  <c r="GP16"/>
  <c r="GX16"/>
  <c r="AO16"/>
  <c r="AW16"/>
  <c r="BE16"/>
  <c r="BM16"/>
  <c r="BU16"/>
  <c r="CC16"/>
  <c r="CK16"/>
  <c r="CU16"/>
  <c r="DC16"/>
  <c r="DK16"/>
  <c r="DS16"/>
  <c r="EA16"/>
  <c r="EI16"/>
  <c r="EQ16"/>
  <c r="EY16"/>
  <c r="FG16"/>
  <c r="FO16"/>
  <c r="FW16"/>
  <c r="GE16"/>
  <c r="GM16"/>
  <c r="GU16"/>
  <c r="HC16"/>
  <c r="AN16"/>
  <c r="AV16"/>
  <c r="BD16"/>
  <c r="BL16"/>
  <c r="BT16"/>
  <c r="CB16"/>
  <c r="CJ16"/>
  <c r="CT16"/>
  <c r="DB16"/>
  <c r="DJ16"/>
  <c r="DR16"/>
  <c r="DZ16"/>
  <c r="EH16"/>
  <c r="EP16"/>
  <c r="EX16"/>
  <c r="FF16"/>
  <c r="FN16"/>
  <c r="FV16"/>
  <c r="GD16"/>
  <c r="GL16"/>
  <c r="GT16"/>
  <c r="HB16"/>
  <c r="BI16"/>
  <c r="CQ16"/>
  <c r="DW16"/>
  <c r="FC16"/>
  <c r="GI16"/>
  <c r="BA16"/>
  <c r="CG16"/>
  <c r="DO16"/>
  <c r="EU16"/>
  <c r="GA16"/>
  <c r="AS16"/>
  <c r="BY16"/>
  <c r="DG16"/>
  <c r="EM16"/>
  <c r="FS16"/>
  <c r="GY16"/>
  <c r="EE16"/>
  <c r="CY16"/>
  <c r="BQ16"/>
  <c r="GQ16"/>
  <c r="AK16"/>
  <c r="FK16"/>
  <c r="CO680"/>
  <c r="CN680"/>
  <c r="AK680"/>
  <c r="AO680"/>
  <c r="AS680"/>
  <c r="AW680"/>
  <c r="BA680"/>
  <c r="BE680"/>
  <c r="BI680"/>
  <c r="BM680"/>
  <c r="BQ680"/>
  <c r="BU680"/>
  <c r="BY680"/>
  <c r="CC680"/>
  <c r="CG680"/>
  <c r="CK680"/>
  <c r="CQ680"/>
  <c r="CU680"/>
  <c r="CY680"/>
  <c r="DC680"/>
  <c r="DG680"/>
  <c r="DK680"/>
  <c r="DO680"/>
  <c r="DS680"/>
  <c r="DW680"/>
  <c r="EA680"/>
  <c r="EE680"/>
  <c r="EI680"/>
  <c r="EM680"/>
  <c r="EQ680"/>
  <c r="EU680"/>
  <c r="EY680"/>
  <c r="FC680"/>
  <c r="FG680"/>
  <c r="FK680"/>
  <c r="FO680"/>
  <c r="FS680"/>
  <c r="FW680"/>
  <c r="GA680"/>
  <c r="GE680"/>
  <c r="GI680"/>
  <c r="GM680"/>
  <c r="GQ680"/>
  <c r="GU680"/>
  <c r="GY680"/>
  <c r="HC680"/>
  <c r="AJ680"/>
  <c r="AN680"/>
  <c r="AR680"/>
  <c r="AV680"/>
  <c r="AZ680"/>
  <c r="BD680"/>
  <c r="BH680"/>
  <c r="BL680"/>
  <c r="BP680"/>
  <c r="BT680"/>
  <c r="BX680"/>
  <c r="CB680"/>
  <c r="CF680"/>
  <c r="CJ680"/>
  <c r="CP680"/>
  <c r="CT680"/>
  <c r="CX680"/>
  <c r="DB680"/>
  <c r="DF680"/>
  <c r="DJ680"/>
  <c r="DN680"/>
  <c r="DR680"/>
  <c r="DV680"/>
  <c r="DZ680"/>
  <c r="ED680"/>
  <c r="EH680"/>
  <c r="EL680"/>
  <c r="EP680"/>
  <c r="ET680"/>
  <c r="EX680"/>
  <c r="FB680"/>
  <c r="FF680"/>
  <c r="FJ680"/>
  <c r="FN680"/>
  <c r="FR680"/>
  <c r="FV680"/>
  <c r="FZ680"/>
  <c r="GD680"/>
  <c r="GH680"/>
  <c r="GL680"/>
  <c r="GP680"/>
  <c r="GT680"/>
  <c r="GX680"/>
  <c r="HB680"/>
  <c r="AP680"/>
  <c r="AX680"/>
  <c r="BF680"/>
  <c r="BN680"/>
  <c r="BV680"/>
  <c r="CD680"/>
  <c r="CL680"/>
  <c r="CV680"/>
  <c r="DD680"/>
  <c r="DL680"/>
  <c r="DT680"/>
  <c r="EB680"/>
  <c r="EJ680"/>
  <c r="ER680"/>
  <c r="EZ680"/>
  <c r="FH680"/>
  <c r="FP680"/>
  <c r="FX680"/>
  <c r="GF680"/>
  <c r="GN680"/>
  <c r="GV680"/>
  <c r="AM680"/>
  <c r="AU680"/>
  <c r="BC680"/>
  <c r="BK680"/>
  <c r="BS680"/>
  <c r="CA680"/>
  <c r="CI680"/>
  <c r="CS680"/>
  <c r="DA680"/>
  <c r="DI680"/>
  <c r="DQ680"/>
  <c r="DY680"/>
  <c r="EG680"/>
  <c r="EO680"/>
  <c r="EW680"/>
  <c r="FE680"/>
  <c r="FM680"/>
  <c r="FU680"/>
  <c r="GC680"/>
  <c r="GK680"/>
  <c r="GS680"/>
  <c r="HA680"/>
  <c r="AQ680"/>
  <c r="AY680"/>
  <c r="BG680"/>
  <c r="BO680"/>
  <c r="BW680"/>
  <c r="CE680"/>
  <c r="CM680"/>
  <c r="CW680"/>
  <c r="DE680"/>
  <c r="DM680"/>
  <c r="DU680"/>
  <c r="EC680"/>
  <c r="EK680"/>
  <c r="ES680"/>
  <c r="FA680"/>
  <c r="FI680"/>
  <c r="FQ680"/>
  <c r="FY680"/>
  <c r="GG680"/>
  <c r="GO680"/>
  <c r="GW680"/>
  <c r="AL680"/>
  <c r="BR680"/>
  <c r="CZ680"/>
  <c r="EF680"/>
  <c r="FL680"/>
  <c r="GR680"/>
  <c r="BJ680"/>
  <c r="CR680"/>
  <c r="DX680"/>
  <c r="FD680"/>
  <c r="GJ680"/>
  <c r="BB680"/>
  <c r="CH680"/>
  <c r="DP680"/>
  <c r="EV680"/>
  <c r="GB680"/>
  <c r="BZ680"/>
  <c r="GZ680"/>
  <c r="AT680"/>
  <c r="FT680"/>
  <c r="EN680"/>
  <c r="DH680"/>
  <c r="CO590"/>
  <c r="CN590"/>
  <c r="AL590"/>
  <c r="AP590"/>
  <c r="AT590"/>
  <c r="AX590"/>
  <c r="BB590"/>
  <c r="BF590"/>
  <c r="BJ590"/>
  <c r="BN590"/>
  <c r="BR590"/>
  <c r="BV590"/>
  <c r="BZ590"/>
  <c r="CD590"/>
  <c r="CH590"/>
  <c r="CL590"/>
  <c r="CR590"/>
  <c r="CV590"/>
  <c r="CZ590"/>
  <c r="DD590"/>
  <c r="DH590"/>
  <c r="DL590"/>
  <c r="DP590"/>
  <c r="DT590"/>
  <c r="DX590"/>
  <c r="EB590"/>
  <c r="EF590"/>
  <c r="EJ590"/>
  <c r="EN590"/>
  <c r="ER590"/>
  <c r="EV590"/>
  <c r="EZ590"/>
  <c r="FD590"/>
  <c r="FH590"/>
  <c r="FL590"/>
  <c r="FP590"/>
  <c r="FT590"/>
  <c r="FX590"/>
  <c r="GB590"/>
  <c r="GF590"/>
  <c r="GJ590"/>
  <c r="GN590"/>
  <c r="GR590"/>
  <c r="GV590"/>
  <c r="GZ590"/>
  <c r="AK590"/>
  <c r="AO590"/>
  <c r="AS590"/>
  <c r="AW590"/>
  <c r="BA590"/>
  <c r="BE590"/>
  <c r="BI590"/>
  <c r="BM590"/>
  <c r="BQ590"/>
  <c r="BU590"/>
  <c r="BY590"/>
  <c r="CC590"/>
  <c r="CG590"/>
  <c r="CK590"/>
  <c r="CQ590"/>
  <c r="CU590"/>
  <c r="CY590"/>
  <c r="DC590"/>
  <c r="DG590"/>
  <c r="DK590"/>
  <c r="DO590"/>
  <c r="DS590"/>
  <c r="DW590"/>
  <c r="EA590"/>
  <c r="EE590"/>
  <c r="EI590"/>
  <c r="EM590"/>
  <c r="EQ590"/>
  <c r="EU590"/>
  <c r="EY590"/>
  <c r="FC590"/>
  <c r="FG590"/>
  <c r="FK590"/>
  <c r="FO590"/>
  <c r="FS590"/>
  <c r="FW590"/>
  <c r="GA590"/>
  <c r="GE590"/>
  <c r="GI590"/>
  <c r="GM590"/>
  <c r="GQ590"/>
  <c r="GU590"/>
  <c r="GY590"/>
  <c r="HC590"/>
  <c r="AQ590"/>
  <c r="AY590"/>
  <c r="BG590"/>
  <c r="BO590"/>
  <c r="BW590"/>
  <c r="CE590"/>
  <c r="CM590"/>
  <c r="CW590"/>
  <c r="DE590"/>
  <c r="DM590"/>
  <c r="DU590"/>
  <c r="EC590"/>
  <c r="EK590"/>
  <c r="ES590"/>
  <c r="FA590"/>
  <c r="FI590"/>
  <c r="FQ590"/>
  <c r="FY590"/>
  <c r="GG590"/>
  <c r="GO590"/>
  <c r="GW590"/>
  <c r="AN590"/>
  <c r="AV590"/>
  <c r="BD590"/>
  <c r="BL590"/>
  <c r="BT590"/>
  <c r="CB590"/>
  <c r="CJ590"/>
  <c r="CT590"/>
  <c r="DB590"/>
  <c r="DJ590"/>
  <c r="DR590"/>
  <c r="DZ590"/>
  <c r="EH590"/>
  <c r="EP590"/>
  <c r="EX590"/>
  <c r="FF590"/>
  <c r="FN590"/>
  <c r="FV590"/>
  <c r="GD590"/>
  <c r="GL590"/>
  <c r="GT590"/>
  <c r="HB590"/>
  <c r="AJ590"/>
  <c r="AR590"/>
  <c r="AZ590"/>
  <c r="BH590"/>
  <c r="BP590"/>
  <c r="BX590"/>
  <c r="CF590"/>
  <c r="CP590"/>
  <c r="CX590"/>
  <c r="DF590"/>
  <c r="DN590"/>
  <c r="DV590"/>
  <c r="ED590"/>
  <c r="EL590"/>
  <c r="ET590"/>
  <c r="FB590"/>
  <c r="FJ590"/>
  <c r="FR590"/>
  <c r="FZ590"/>
  <c r="GH590"/>
  <c r="GP590"/>
  <c r="GX590"/>
  <c r="BK590"/>
  <c r="CS590"/>
  <c r="DY590"/>
  <c r="FE590"/>
  <c r="GK590"/>
  <c r="BC590"/>
  <c r="CI590"/>
  <c r="DQ590"/>
  <c r="EW590"/>
  <c r="GC590"/>
  <c r="AU590"/>
  <c r="CA590"/>
  <c r="DI590"/>
  <c r="EO590"/>
  <c r="FU590"/>
  <c r="HA590"/>
  <c r="DA590"/>
  <c r="BS590"/>
  <c r="GS590"/>
  <c r="AM590"/>
  <c r="FM590"/>
  <c r="EG590"/>
  <c r="CO544"/>
  <c r="CN544"/>
  <c r="AL544"/>
  <c r="AP544"/>
  <c r="AT544"/>
  <c r="AX544"/>
  <c r="BB544"/>
  <c r="BF544"/>
  <c r="BJ544"/>
  <c r="BN544"/>
  <c r="BR544"/>
  <c r="BV544"/>
  <c r="BZ544"/>
  <c r="CD544"/>
  <c r="CH544"/>
  <c r="CL544"/>
  <c r="CR544"/>
  <c r="CV544"/>
  <c r="CZ544"/>
  <c r="DD544"/>
  <c r="DH544"/>
  <c r="DL544"/>
  <c r="DP544"/>
  <c r="DT544"/>
  <c r="DX544"/>
  <c r="EB544"/>
  <c r="EF544"/>
  <c r="EJ544"/>
  <c r="EN544"/>
  <c r="ER544"/>
  <c r="EV544"/>
  <c r="EZ544"/>
  <c r="FD544"/>
  <c r="FH544"/>
  <c r="AJ544"/>
  <c r="AN544"/>
  <c r="AR544"/>
  <c r="AV544"/>
  <c r="AZ544"/>
  <c r="BD544"/>
  <c r="BH544"/>
  <c r="BL544"/>
  <c r="BP544"/>
  <c r="BT544"/>
  <c r="BX544"/>
  <c r="CB544"/>
  <c r="CF544"/>
  <c r="CJ544"/>
  <c r="CP544"/>
  <c r="CT544"/>
  <c r="CX544"/>
  <c r="DB544"/>
  <c r="DF544"/>
  <c r="DJ544"/>
  <c r="DN544"/>
  <c r="DR544"/>
  <c r="DV544"/>
  <c r="DZ544"/>
  <c r="ED544"/>
  <c r="EH544"/>
  <c r="EL544"/>
  <c r="EP544"/>
  <c r="ET544"/>
  <c r="EX544"/>
  <c r="FB544"/>
  <c r="FF544"/>
  <c r="FJ544"/>
  <c r="FN544"/>
  <c r="FR544"/>
  <c r="FV544"/>
  <c r="FZ544"/>
  <c r="GD544"/>
  <c r="GH544"/>
  <c r="GL544"/>
  <c r="GP544"/>
  <c r="GT544"/>
  <c r="GX544"/>
  <c r="HB544"/>
  <c r="AM544"/>
  <c r="AU544"/>
  <c r="BC544"/>
  <c r="BK544"/>
  <c r="BS544"/>
  <c r="CA544"/>
  <c r="CI544"/>
  <c r="CS544"/>
  <c r="DA544"/>
  <c r="DI544"/>
  <c r="DQ544"/>
  <c r="DY544"/>
  <c r="EG544"/>
  <c r="EO544"/>
  <c r="EW544"/>
  <c r="FE544"/>
  <c r="FL544"/>
  <c r="FQ544"/>
  <c r="FW544"/>
  <c r="GB544"/>
  <c r="GG544"/>
  <c r="GM544"/>
  <c r="GR544"/>
  <c r="GW544"/>
  <c r="HC544"/>
  <c r="AK544"/>
  <c r="AS544"/>
  <c r="BA544"/>
  <c r="BI544"/>
  <c r="BQ544"/>
  <c r="BY544"/>
  <c r="CG544"/>
  <c r="CQ544"/>
  <c r="CY544"/>
  <c r="DG544"/>
  <c r="DO544"/>
  <c r="DW544"/>
  <c r="EE544"/>
  <c r="EM544"/>
  <c r="EU544"/>
  <c r="FC544"/>
  <c r="FK544"/>
  <c r="FP544"/>
  <c r="FU544"/>
  <c r="GA544"/>
  <c r="GF544"/>
  <c r="GK544"/>
  <c r="GQ544"/>
  <c r="GV544"/>
  <c r="HA544"/>
  <c r="AO544"/>
  <c r="AW544"/>
  <c r="BE544"/>
  <c r="BM544"/>
  <c r="BU544"/>
  <c r="BG544"/>
  <c r="CE544"/>
  <c r="CW544"/>
  <c r="DM544"/>
  <c r="EC544"/>
  <c r="ES544"/>
  <c r="FI544"/>
  <c r="FT544"/>
  <c r="GE544"/>
  <c r="GO544"/>
  <c r="GZ544"/>
  <c r="AQ544"/>
  <c r="BW544"/>
  <c r="CM544"/>
  <c r="DE544"/>
  <c r="DU544"/>
  <c r="EK544"/>
  <c r="FA544"/>
  <c r="FO544"/>
  <c r="FY544"/>
  <c r="GJ544"/>
  <c r="GU544"/>
  <c r="BO544"/>
  <c r="CK544"/>
  <c r="DC544"/>
  <c r="DS544"/>
  <c r="EI544"/>
  <c r="EY544"/>
  <c r="FM544"/>
  <c r="FX544"/>
  <c r="GI544"/>
  <c r="GS544"/>
  <c r="CU544"/>
  <c r="FG544"/>
  <c r="GY544"/>
  <c r="CC544"/>
  <c r="EQ544"/>
  <c r="GN544"/>
  <c r="AY544"/>
  <c r="EA544"/>
  <c r="GC544"/>
  <c r="FS544"/>
  <c r="DK544"/>
  <c r="CO484"/>
  <c r="CN484"/>
  <c r="AK484"/>
  <c r="AO484"/>
  <c r="AS484"/>
  <c r="AW484"/>
  <c r="BA484"/>
  <c r="BE484"/>
  <c r="BI484"/>
  <c r="BM484"/>
  <c r="BQ484"/>
  <c r="BU484"/>
  <c r="BY484"/>
  <c r="CC484"/>
  <c r="CG484"/>
  <c r="CK484"/>
  <c r="CQ484"/>
  <c r="CU484"/>
  <c r="CY484"/>
  <c r="DC484"/>
  <c r="DG484"/>
  <c r="DK484"/>
  <c r="DO484"/>
  <c r="DS484"/>
  <c r="DW484"/>
  <c r="EA484"/>
  <c r="EE484"/>
  <c r="EI484"/>
  <c r="EM484"/>
  <c r="EQ484"/>
  <c r="EU484"/>
  <c r="EY484"/>
  <c r="FC484"/>
  <c r="FG484"/>
  <c r="FK484"/>
  <c r="FO484"/>
  <c r="FS484"/>
  <c r="FW484"/>
  <c r="GA484"/>
  <c r="GE484"/>
  <c r="GI484"/>
  <c r="GM484"/>
  <c r="GQ484"/>
  <c r="GU484"/>
  <c r="GY484"/>
  <c r="HC484"/>
  <c r="AJ484"/>
  <c r="AP484"/>
  <c r="AU484"/>
  <c r="AZ484"/>
  <c r="BF484"/>
  <c r="BK484"/>
  <c r="BP484"/>
  <c r="BV484"/>
  <c r="CA484"/>
  <c r="CF484"/>
  <c r="CL484"/>
  <c r="CS484"/>
  <c r="CX484"/>
  <c r="DD484"/>
  <c r="DI484"/>
  <c r="DN484"/>
  <c r="DT484"/>
  <c r="DY484"/>
  <c r="ED484"/>
  <c r="EJ484"/>
  <c r="EO484"/>
  <c r="ET484"/>
  <c r="EZ484"/>
  <c r="FE484"/>
  <c r="FJ484"/>
  <c r="FP484"/>
  <c r="FU484"/>
  <c r="FZ484"/>
  <c r="GF484"/>
  <c r="GK484"/>
  <c r="GP484"/>
  <c r="GV484"/>
  <c r="HA484"/>
  <c r="AN484"/>
  <c r="AT484"/>
  <c r="AY484"/>
  <c r="BD484"/>
  <c r="BJ484"/>
  <c r="BO484"/>
  <c r="BT484"/>
  <c r="BZ484"/>
  <c r="CE484"/>
  <c r="CJ484"/>
  <c r="CR484"/>
  <c r="CW484"/>
  <c r="DB484"/>
  <c r="DH484"/>
  <c r="DM484"/>
  <c r="DR484"/>
  <c r="DX484"/>
  <c r="EC484"/>
  <c r="EH484"/>
  <c r="EN484"/>
  <c r="ES484"/>
  <c r="EX484"/>
  <c r="FD484"/>
  <c r="FI484"/>
  <c r="FN484"/>
  <c r="FT484"/>
  <c r="FY484"/>
  <c r="GD484"/>
  <c r="GJ484"/>
  <c r="GO484"/>
  <c r="GT484"/>
  <c r="GZ484"/>
  <c r="AM484"/>
  <c r="AR484"/>
  <c r="AX484"/>
  <c r="BC484"/>
  <c r="BH484"/>
  <c r="BN484"/>
  <c r="BS484"/>
  <c r="BX484"/>
  <c r="CD484"/>
  <c r="CI484"/>
  <c r="CP484"/>
  <c r="CV484"/>
  <c r="DA484"/>
  <c r="DF484"/>
  <c r="DL484"/>
  <c r="DQ484"/>
  <c r="DV484"/>
  <c r="EB484"/>
  <c r="EG484"/>
  <c r="EL484"/>
  <c r="ER484"/>
  <c r="EW484"/>
  <c r="FB484"/>
  <c r="FH484"/>
  <c r="FM484"/>
  <c r="FR484"/>
  <c r="FX484"/>
  <c r="GC484"/>
  <c r="GH484"/>
  <c r="GN484"/>
  <c r="GS484"/>
  <c r="GX484"/>
  <c r="AL484"/>
  <c r="AQ484"/>
  <c r="AV484"/>
  <c r="BB484"/>
  <c r="BG484"/>
  <c r="BL484"/>
  <c r="BR484"/>
  <c r="BW484"/>
  <c r="CB484"/>
  <c r="CH484"/>
  <c r="CM484"/>
  <c r="CT484"/>
  <c r="CZ484"/>
  <c r="DE484"/>
  <c r="DJ484"/>
  <c r="DP484"/>
  <c r="DU484"/>
  <c r="DZ484"/>
  <c r="EF484"/>
  <c r="EK484"/>
  <c r="EP484"/>
  <c r="EV484"/>
  <c r="FA484"/>
  <c r="FF484"/>
  <c r="FL484"/>
  <c r="FQ484"/>
  <c r="FV484"/>
  <c r="GB484"/>
  <c r="GG484"/>
  <c r="GL484"/>
  <c r="GR484"/>
  <c r="GW484"/>
  <c r="HB484"/>
  <c r="CO466"/>
  <c r="CN466"/>
  <c r="AK466"/>
  <c r="AO466"/>
  <c r="AS466"/>
  <c r="AW466"/>
  <c r="BA466"/>
  <c r="BE466"/>
  <c r="BI466"/>
  <c r="BM466"/>
  <c r="BQ466"/>
  <c r="BU466"/>
  <c r="BY466"/>
  <c r="CC466"/>
  <c r="CG466"/>
  <c r="CK466"/>
  <c r="CQ466"/>
  <c r="CU466"/>
  <c r="CY466"/>
  <c r="DC466"/>
  <c r="DG466"/>
  <c r="DK466"/>
  <c r="DO466"/>
  <c r="DS466"/>
  <c r="DW466"/>
  <c r="EA466"/>
  <c r="EE466"/>
  <c r="EI466"/>
  <c r="EM466"/>
  <c r="EQ466"/>
  <c r="EU466"/>
  <c r="EY466"/>
  <c r="FC466"/>
  <c r="FG466"/>
  <c r="FK466"/>
  <c r="FO466"/>
  <c r="FS466"/>
  <c r="FW466"/>
  <c r="GA466"/>
  <c r="GE466"/>
  <c r="GI466"/>
  <c r="GM466"/>
  <c r="GQ466"/>
  <c r="GU466"/>
  <c r="GY466"/>
  <c r="HC466"/>
  <c r="AN466"/>
  <c r="AT466"/>
  <c r="AY466"/>
  <c r="BD466"/>
  <c r="BJ466"/>
  <c r="BO466"/>
  <c r="BT466"/>
  <c r="BZ466"/>
  <c r="CE466"/>
  <c r="CJ466"/>
  <c r="CR466"/>
  <c r="CW466"/>
  <c r="DB466"/>
  <c r="DH466"/>
  <c r="DM466"/>
  <c r="DR466"/>
  <c r="DX466"/>
  <c r="EC466"/>
  <c r="EH466"/>
  <c r="EN466"/>
  <c r="ES466"/>
  <c r="EX466"/>
  <c r="FD466"/>
  <c r="FI466"/>
  <c r="FN466"/>
  <c r="FT466"/>
  <c r="FY466"/>
  <c r="GD466"/>
  <c r="GJ466"/>
  <c r="GO466"/>
  <c r="GT466"/>
  <c r="GZ466"/>
  <c r="AM466"/>
  <c r="AR466"/>
  <c r="AX466"/>
  <c r="BC466"/>
  <c r="BH466"/>
  <c r="BN466"/>
  <c r="BS466"/>
  <c r="BX466"/>
  <c r="CD466"/>
  <c r="CI466"/>
  <c r="CP466"/>
  <c r="CV466"/>
  <c r="DA466"/>
  <c r="DF466"/>
  <c r="DL466"/>
  <c r="DQ466"/>
  <c r="DV466"/>
  <c r="EB466"/>
  <c r="EG466"/>
  <c r="EL466"/>
  <c r="ER466"/>
  <c r="EW466"/>
  <c r="FB466"/>
  <c r="FH466"/>
  <c r="FM466"/>
  <c r="FR466"/>
  <c r="FX466"/>
  <c r="GC466"/>
  <c r="GH466"/>
  <c r="GN466"/>
  <c r="GS466"/>
  <c r="GX466"/>
  <c r="AJ466"/>
  <c r="AP466"/>
  <c r="AU466"/>
  <c r="AZ466"/>
  <c r="BF466"/>
  <c r="BK466"/>
  <c r="BP466"/>
  <c r="BV466"/>
  <c r="CA466"/>
  <c r="CF466"/>
  <c r="CL466"/>
  <c r="CS466"/>
  <c r="CX466"/>
  <c r="DD466"/>
  <c r="DI466"/>
  <c r="DN466"/>
  <c r="DT466"/>
  <c r="DY466"/>
  <c r="ED466"/>
  <c r="EJ466"/>
  <c r="EO466"/>
  <c r="ET466"/>
  <c r="EZ466"/>
  <c r="FE466"/>
  <c r="FJ466"/>
  <c r="FP466"/>
  <c r="FU466"/>
  <c r="FZ466"/>
  <c r="GF466"/>
  <c r="GK466"/>
  <c r="GP466"/>
  <c r="GV466"/>
  <c r="HA466"/>
  <c r="AL466"/>
  <c r="BG466"/>
  <c r="CB466"/>
  <c r="CZ466"/>
  <c r="DU466"/>
  <c r="EP466"/>
  <c r="FL466"/>
  <c r="GG466"/>
  <c r="HB466"/>
  <c r="BB466"/>
  <c r="BW466"/>
  <c r="CT466"/>
  <c r="DP466"/>
  <c r="EK466"/>
  <c r="FF466"/>
  <c r="GB466"/>
  <c r="GW466"/>
  <c r="AV466"/>
  <c r="BR466"/>
  <c r="CM466"/>
  <c r="DJ466"/>
  <c r="EF466"/>
  <c r="FA466"/>
  <c r="FV466"/>
  <c r="GR466"/>
  <c r="AQ466"/>
  <c r="BL466"/>
  <c r="CH466"/>
  <c r="DE466"/>
  <c r="DZ466"/>
  <c r="EV466"/>
  <c r="FQ466"/>
  <c r="GL466"/>
  <c r="CO420"/>
  <c r="CN420"/>
  <c r="AK420"/>
  <c r="AO420"/>
  <c r="AS420"/>
  <c r="AW420"/>
  <c r="BA420"/>
  <c r="BE420"/>
  <c r="BI420"/>
  <c r="BM420"/>
  <c r="BQ420"/>
  <c r="BU420"/>
  <c r="BY420"/>
  <c r="CC420"/>
  <c r="CG420"/>
  <c r="CK420"/>
  <c r="CQ420"/>
  <c r="CU420"/>
  <c r="CY420"/>
  <c r="DC420"/>
  <c r="DG420"/>
  <c r="DK420"/>
  <c r="DO420"/>
  <c r="DS420"/>
  <c r="DW420"/>
  <c r="EA420"/>
  <c r="EE420"/>
  <c r="EI420"/>
  <c r="EM420"/>
  <c r="EQ420"/>
  <c r="EU420"/>
  <c r="EY420"/>
  <c r="FC420"/>
  <c r="FG420"/>
  <c r="FK420"/>
  <c r="FO420"/>
  <c r="FS420"/>
  <c r="FW420"/>
  <c r="GA420"/>
  <c r="GE420"/>
  <c r="GI420"/>
  <c r="GM420"/>
  <c r="GQ420"/>
  <c r="GU420"/>
  <c r="GY420"/>
  <c r="HC420"/>
  <c r="AJ420"/>
  <c r="AN420"/>
  <c r="AR420"/>
  <c r="AV420"/>
  <c r="AZ420"/>
  <c r="BD420"/>
  <c r="BH420"/>
  <c r="BL420"/>
  <c r="BP420"/>
  <c r="BT420"/>
  <c r="BX420"/>
  <c r="CB420"/>
  <c r="CF420"/>
  <c r="CJ420"/>
  <c r="CP420"/>
  <c r="CT420"/>
  <c r="CX420"/>
  <c r="DB420"/>
  <c r="DF420"/>
  <c r="DJ420"/>
  <c r="DN420"/>
  <c r="DR420"/>
  <c r="DV420"/>
  <c r="DZ420"/>
  <c r="ED420"/>
  <c r="EH420"/>
  <c r="EL420"/>
  <c r="EP420"/>
  <c r="ET420"/>
  <c r="EX420"/>
  <c r="FB420"/>
  <c r="FF420"/>
  <c r="FJ420"/>
  <c r="FN420"/>
  <c r="FR420"/>
  <c r="FV420"/>
  <c r="FZ420"/>
  <c r="GD420"/>
  <c r="GH420"/>
  <c r="GL420"/>
  <c r="GP420"/>
  <c r="GT420"/>
  <c r="GX420"/>
  <c r="HB420"/>
  <c r="AP420"/>
  <c r="AX420"/>
  <c r="BF420"/>
  <c r="BN420"/>
  <c r="BV420"/>
  <c r="CD420"/>
  <c r="CL420"/>
  <c r="CV420"/>
  <c r="DD420"/>
  <c r="DL420"/>
  <c r="DT420"/>
  <c r="EB420"/>
  <c r="EJ420"/>
  <c r="ER420"/>
  <c r="EZ420"/>
  <c r="FH420"/>
  <c r="FP420"/>
  <c r="FX420"/>
  <c r="GF420"/>
  <c r="GN420"/>
  <c r="GV420"/>
  <c r="AM420"/>
  <c r="AU420"/>
  <c r="BC420"/>
  <c r="BK420"/>
  <c r="BS420"/>
  <c r="CA420"/>
  <c r="CI420"/>
  <c r="CS420"/>
  <c r="DA420"/>
  <c r="DI420"/>
  <c r="DQ420"/>
  <c r="DY420"/>
  <c r="EG420"/>
  <c r="EO420"/>
  <c r="EW420"/>
  <c r="FE420"/>
  <c r="FM420"/>
  <c r="FU420"/>
  <c r="GC420"/>
  <c r="GK420"/>
  <c r="GS420"/>
  <c r="HA420"/>
  <c r="AQ420"/>
  <c r="AY420"/>
  <c r="BG420"/>
  <c r="BO420"/>
  <c r="BW420"/>
  <c r="CE420"/>
  <c r="CM420"/>
  <c r="CW420"/>
  <c r="DE420"/>
  <c r="DM420"/>
  <c r="DU420"/>
  <c r="EC420"/>
  <c r="EK420"/>
  <c r="ES420"/>
  <c r="FA420"/>
  <c r="FI420"/>
  <c r="FQ420"/>
  <c r="FY420"/>
  <c r="GG420"/>
  <c r="GO420"/>
  <c r="GW420"/>
  <c r="AL420"/>
  <c r="BR420"/>
  <c r="CZ420"/>
  <c r="EF420"/>
  <c r="FL420"/>
  <c r="GR420"/>
  <c r="BJ420"/>
  <c r="CR420"/>
  <c r="DX420"/>
  <c r="FD420"/>
  <c r="GJ420"/>
  <c r="BB420"/>
  <c r="CH420"/>
  <c r="DP420"/>
  <c r="EV420"/>
  <c r="GB420"/>
  <c r="AT420"/>
  <c r="BZ420"/>
  <c r="DH420"/>
  <c r="EN420"/>
  <c r="FT420"/>
  <c r="GZ420"/>
  <c r="CO374"/>
  <c r="CN374"/>
  <c r="AK374"/>
  <c r="AO374"/>
  <c r="AS374"/>
  <c r="AW374"/>
  <c r="BA374"/>
  <c r="BE374"/>
  <c r="BI374"/>
  <c r="BM374"/>
  <c r="BQ374"/>
  <c r="BU374"/>
  <c r="BY374"/>
  <c r="CC374"/>
  <c r="CG374"/>
  <c r="CK374"/>
  <c r="CQ374"/>
  <c r="CU374"/>
  <c r="CY374"/>
  <c r="DC374"/>
  <c r="DG374"/>
  <c r="DK374"/>
  <c r="DO374"/>
  <c r="DS374"/>
  <c r="DW374"/>
  <c r="EA374"/>
  <c r="EE374"/>
  <c r="EI374"/>
  <c r="EM374"/>
  <c r="EQ374"/>
  <c r="EU374"/>
  <c r="EY374"/>
  <c r="FC374"/>
  <c r="FG374"/>
  <c r="FK374"/>
  <c r="FO374"/>
  <c r="FS374"/>
  <c r="FW374"/>
  <c r="GA374"/>
  <c r="GE374"/>
  <c r="GI374"/>
  <c r="GM374"/>
  <c r="GQ374"/>
  <c r="GU374"/>
  <c r="GY374"/>
  <c r="HC374"/>
  <c r="AJ374"/>
  <c r="AN374"/>
  <c r="AR374"/>
  <c r="AV374"/>
  <c r="AZ374"/>
  <c r="BD374"/>
  <c r="BH374"/>
  <c r="BL374"/>
  <c r="BP374"/>
  <c r="BT374"/>
  <c r="BX374"/>
  <c r="CB374"/>
  <c r="CF374"/>
  <c r="CJ374"/>
  <c r="CP374"/>
  <c r="CT374"/>
  <c r="CX374"/>
  <c r="DB374"/>
  <c r="DF374"/>
  <c r="DJ374"/>
  <c r="DN374"/>
  <c r="DR374"/>
  <c r="DV374"/>
  <c r="DZ374"/>
  <c r="ED374"/>
  <c r="EH374"/>
  <c r="EL374"/>
  <c r="EP374"/>
  <c r="ET374"/>
  <c r="EX374"/>
  <c r="FB374"/>
  <c r="FF374"/>
  <c r="FJ374"/>
  <c r="FN374"/>
  <c r="FR374"/>
  <c r="FV374"/>
  <c r="FZ374"/>
  <c r="GD374"/>
  <c r="GH374"/>
  <c r="GL374"/>
  <c r="GP374"/>
  <c r="GT374"/>
  <c r="GX374"/>
  <c r="HB374"/>
  <c r="AP374"/>
  <c r="AX374"/>
  <c r="BF374"/>
  <c r="BN374"/>
  <c r="BV374"/>
  <c r="CD374"/>
  <c r="CL374"/>
  <c r="CV374"/>
  <c r="DD374"/>
  <c r="DL374"/>
  <c r="DT374"/>
  <c r="EB374"/>
  <c r="EJ374"/>
  <c r="ER374"/>
  <c r="EZ374"/>
  <c r="FH374"/>
  <c r="FP374"/>
  <c r="FX374"/>
  <c r="GF374"/>
  <c r="GN374"/>
  <c r="GV374"/>
  <c r="AM374"/>
  <c r="AU374"/>
  <c r="BC374"/>
  <c r="BK374"/>
  <c r="BS374"/>
  <c r="CA374"/>
  <c r="CI374"/>
  <c r="CS374"/>
  <c r="DA374"/>
  <c r="DI374"/>
  <c r="DQ374"/>
  <c r="DY374"/>
  <c r="EG374"/>
  <c r="EO374"/>
  <c r="EW374"/>
  <c r="FE374"/>
  <c r="FM374"/>
  <c r="FU374"/>
  <c r="GC374"/>
  <c r="GK374"/>
  <c r="GS374"/>
  <c r="HA374"/>
  <c r="AL374"/>
  <c r="AT374"/>
  <c r="BB374"/>
  <c r="BJ374"/>
  <c r="BR374"/>
  <c r="BZ374"/>
  <c r="CH374"/>
  <c r="CR374"/>
  <c r="CZ374"/>
  <c r="DH374"/>
  <c r="DP374"/>
  <c r="DX374"/>
  <c r="EF374"/>
  <c r="EN374"/>
  <c r="EV374"/>
  <c r="FD374"/>
  <c r="FL374"/>
  <c r="FT374"/>
  <c r="GB374"/>
  <c r="GJ374"/>
  <c r="GR374"/>
  <c r="GZ374"/>
  <c r="AQ374"/>
  <c r="AY374"/>
  <c r="BG374"/>
  <c r="BO374"/>
  <c r="BW374"/>
  <c r="CE374"/>
  <c r="CM374"/>
  <c r="CW374"/>
  <c r="DE374"/>
  <c r="DM374"/>
  <c r="DU374"/>
  <c r="EC374"/>
  <c r="EK374"/>
  <c r="ES374"/>
  <c r="FA374"/>
  <c r="FI374"/>
  <c r="FQ374"/>
  <c r="FY374"/>
  <c r="GG374"/>
  <c r="GO374"/>
  <c r="GW374"/>
  <c r="CO328"/>
  <c r="CN328"/>
  <c r="AK328"/>
  <c r="AO328"/>
  <c r="AS328"/>
  <c r="AW328"/>
  <c r="BA328"/>
  <c r="BE328"/>
  <c r="BI328"/>
  <c r="BM328"/>
  <c r="BQ328"/>
  <c r="BU328"/>
  <c r="BY328"/>
  <c r="CC328"/>
  <c r="CG328"/>
  <c r="CK328"/>
  <c r="CQ328"/>
  <c r="CU328"/>
  <c r="CY328"/>
  <c r="DC328"/>
  <c r="DG328"/>
  <c r="DK328"/>
  <c r="DO328"/>
  <c r="DS328"/>
  <c r="DW328"/>
  <c r="EA328"/>
  <c r="EE328"/>
  <c r="EI328"/>
  <c r="EM328"/>
  <c r="EQ328"/>
  <c r="EU328"/>
  <c r="EY328"/>
  <c r="FC328"/>
  <c r="FG328"/>
  <c r="FK328"/>
  <c r="FO328"/>
  <c r="FS328"/>
  <c r="FW328"/>
  <c r="GA328"/>
  <c r="GE328"/>
  <c r="GI328"/>
  <c r="GM328"/>
  <c r="GQ328"/>
  <c r="GU328"/>
  <c r="GY328"/>
  <c r="HC328"/>
  <c r="AJ328"/>
  <c r="AN328"/>
  <c r="AR328"/>
  <c r="AV328"/>
  <c r="AZ328"/>
  <c r="BD328"/>
  <c r="BH328"/>
  <c r="BL328"/>
  <c r="BP328"/>
  <c r="BT328"/>
  <c r="BX328"/>
  <c r="CB328"/>
  <c r="CF328"/>
  <c r="CJ328"/>
  <c r="CP328"/>
  <c r="CT328"/>
  <c r="CX328"/>
  <c r="DB328"/>
  <c r="DF328"/>
  <c r="DJ328"/>
  <c r="DN328"/>
  <c r="DR328"/>
  <c r="DV328"/>
  <c r="DZ328"/>
  <c r="ED328"/>
  <c r="EH328"/>
  <c r="EL328"/>
  <c r="EP328"/>
  <c r="ET328"/>
  <c r="EX328"/>
  <c r="FB328"/>
  <c r="FF328"/>
  <c r="FJ328"/>
  <c r="FN328"/>
  <c r="FR328"/>
  <c r="FV328"/>
  <c r="FZ328"/>
  <c r="GD328"/>
  <c r="GH328"/>
  <c r="GL328"/>
  <c r="GP328"/>
  <c r="GT328"/>
  <c r="GX328"/>
  <c r="HB328"/>
  <c r="AP328"/>
  <c r="AX328"/>
  <c r="BF328"/>
  <c r="BN328"/>
  <c r="BV328"/>
  <c r="CD328"/>
  <c r="CL328"/>
  <c r="CV328"/>
  <c r="DD328"/>
  <c r="DL328"/>
  <c r="DT328"/>
  <c r="EB328"/>
  <c r="EJ328"/>
  <c r="ER328"/>
  <c r="EZ328"/>
  <c r="FH328"/>
  <c r="FP328"/>
  <c r="FX328"/>
  <c r="GF328"/>
  <c r="GN328"/>
  <c r="GV328"/>
  <c r="AM328"/>
  <c r="AU328"/>
  <c r="BC328"/>
  <c r="BK328"/>
  <c r="BS328"/>
  <c r="CA328"/>
  <c r="CI328"/>
  <c r="CS328"/>
  <c r="DA328"/>
  <c r="DI328"/>
  <c r="DQ328"/>
  <c r="DY328"/>
  <c r="EG328"/>
  <c r="EO328"/>
  <c r="EW328"/>
  <c r="FE328"/>
  <c r="FM328"/>
  <c r="FU328"/>
  <c r="GC328"/>
  <c r="GK328"/>
  <c r="GS328"/>
  <c r="HA328"/>
  <c r="AL328"/>
  <c r="AT328"/>
  <c r="BB328"/>
  <c r="BJ328"/>
  <c r="BR328"/>
  <c r="BZ328"/>
  <c r="CH328"/>
  <c r="CR328"/>
  <c r="CZ328"/>
  <c r="DH328"/>
  <c r="DP328"/>
  <c r="DX328"/>
  <c r="EF328"/>
  <c r="EN328"/>
  <c r="EV328"/>
  <c r="FD328"/>
  <c r="FL328"/>
  <c r="FT328"/>
  <c r="GB328"/>
  <c r="GJ328"/>
  <c r="GR328"/>
  <c r="GZ328"/>
  <c r="AY328"/>
  <c r="CE328"/>
  <c r="DM328"/>
  <c r="ES328"/>
  <c r="FY328"/>
  <c r="AQ328"/>
  <c r="BW328"/>
  <c r="DE328"/>
  <c r="EK328"/>
  <c r="FQ328"/>
  <c r="GW328"/>
  <c r="BO328"/>
  <c r="CW328"/>
  <c r="EC328"/>
  <c r="FI328"/>
  <c r="GO328"/>
  <c r="BG328"/>
  <c r="CM328"/>
  <c r="DU328"/>
  <c r="FA328"/>
  <c r="GG328"/>
  <c r="CO279"/>
  <c r="CN279"/>
  <c r="AL279"/>
  <c r="AP279"/>
  <c r="AT279"/>
  <c r="AX279"/>
  <c r="BB279"/>
  <c r="BF279"/>
  <c r="BJ279"/>
  <c r="BN279"/>
  <c r="BR279"/>
  <c r="BV279"/>
  <c r="BZ279"/>
  <c r="CD279"/>
  <c r="CH279"/>
  <c r="CL279"/>
  <c r="CR279"/>
  <c r="CV279"/>
  <c r="CZ279"/>
  <c r="DD279"/>
  <c r="DH279"/>
  <c r="DL279"/>
  <c r="DP279"/>
  <c r="DT279"/>
  <c r="DX279"/>
  <c r="EB279"/>
  <c r="EF279"/>
  <c r="EJ279"/>
  <c r="EN279"/>
  <c r="ER279"/>
  <c r="EV279"/>
  <c r="EZ279"/>
  <c r="FD279"/>
  <c r="FH279"/>
  <c r="FL279"/>
  <c r="FP279"/>
  <c r="FT279"/>
  <c r="FX279"/>
  <c r="GB279"/>
  <c r="GF279"/>
  <c r="GJ279"/>
  <c r="GN279"/>
  <c r="GR279"/>
  <c r="GV279"/>
  <c r="GZ279"/>
  <c r="AK279"/>
  <c r="AQ279"/>
  <c r="AV279"/>
  <c r="BA279"/>
  <c r="BG279"/>
  <c r="BL279"/>
  <c r="BQ279"/>
  <c r="BW279"/>
  <c r="CB279"/>
  <c r="CG279"/>
  <c r="CM279"/>
  <c r="CT279"/>
  <c r="CY279"/>
  <c r="DE279"/>
  <c r="DJ279"/>
  <c r="DO279"/>
  <c r="DU279"/>
  <c r="DZ279"/>
  <c r="EE279"/>
  <c r="EK279"/>
  <c r="EP279"/>
  <c r="EU279"/>
  <c r="FA279"/>
  <c r="FF279"/>
  <c r="FK279"/>
  <c r="FQ279"/>
  <c r="FV279"/>
  <c r="GA279"/>
  <c r="GG279"/>
  <c r="GL279"/>
  <c r="GQ279"/>
  <c r="GW279"/>
  <c r="HB279"/>
  <c r="AJ279"/>
  <c r="AO279"/>
  <c r="AU279"/>
  <c r="AZ279"/>
  <c r="BE279"/>
  <c r="BK279"/>
  <c r="BP279"/>
  <c r="BU279"/>
  <c r="CA279"/>
  <c r="CF279"/>
  <c r="CK279"/>
  <c r="CS279"/>
  <c r="CX279"/>
  <c r="DC279"/>
  <c r="DI279"/>
  <c r="DN279"/>
  <c r="DS279"/>
  <c r="DY279"/>
  <c r="ED279"/>
  <c r="EI279"/>
  <c r="EO279"/>
  <c r="ET279"/>
  <c r="EY279"/>
  <c r="FE279"/>
  <c r="FJ279"/>
  <c r="FO279"/>
  <c r="FU279"/>
  <c r="FZ279"/>
  <c r="GE279"/>
  <c r="GK279"/>
  <c r="GP279"/>
  <c r="GU279"/>
  <c r="HA279"/>
  <c r="AN279"/>
  <c r="AY279"/>
  <c r="BI279"/>
  <c r="BT279"/>
  <c r="CE279"/>
  <c r="CQ279"/>
  <c r="DB279"/>
  <c r="DM279"/>
  <c r="DW279"/>
  <c r="EH279"/>
  <c r="ES279"/>
  <c r="FC279"/>
  <c r="FN279"/>
  <c r="FY279"/>
  <c r="GI279"/>
  <c r="GT279"/>
  <c r="AM279"/>
  <c r="AW279"/>
  <c r="BH279"/>
  <c r="BS279"/>
  <c r="CC279"/>
  <c r="CP279"/>
  <c r="DA279"/>
  <c r="DK279"/>
  <c r="DV279"/>
  <c r="EG279"/>
  <c r="EQ279"/>
  <c r="FB279"/>
  <c r="FM279"/>
  <c r="FW279"/>
  <c r="GH279"/>
  <c r="GS279"/>
  <c r="HC279"/>
  <c r="AS279"/>
  <c r="BD279"/>
  <c r="BO279"/>
  <c r="BY279"/>
  <c r="CJ279"/>
  <c r="CW279"/>
  <c r="DG279"/>
  <c r="DR279"/>
  <c r="EC279"/>
  <c r="EM279"/>
  <c r="EX279"/>
  <c r="FI279"/>
  <c r="FS279"/>
  <c r="GD279"/>
  <c r="GO279"/>
  <c r="GY279"/>
  <c r="AR279"/>
  <c r="BC279"/>
  <c r="BM279"/>
  <c r="BX279"/>
  <c r="CI279"/>
  <c r="CU279"/>
  <c r="DF279"/>
  <c r="DQ279"/>
  <c r="EA279"/>
  <c r="EL279"/>
  <c r="EW279"/>
  <c r="FG279"/>
  <c r="FR279"/>
  <c r="GC279"/>
  <c r="GM279"/>
  <c r="GX279"/>
  <c r="CO233"/>
  <c r="CN233"/>
  <c r="AL233"/>
  <c r="AP233"/>
  <c r="AT233"/>
  <c r="AX233"/>
  <c r="BB233"/>
  <c r="BF233"/>
  <c r="BJ233"/>
  <c r="BN233"/>
  <c r="BR233"/>
  <c r="BV233"/>
  <c r="BZ233"/>
  <c r="CD233"/>
  <c r="CH233"/>
  <c r="CL233"/>
  <c r="CR233"/>
  <c r="CV233"/>
  <c r="CZ233"/>
  <c r="DD233"/>
  <c r="DH233"/>
  <c r="DL233"/>
  <c r="DP233"/>
  <c r="DT233"/>
  <c r="DX233"/>
  <c r="EB233"/>
  <c r="EF233"/>
  <c r="EJ233"/>
  <c r="EN233"/>
  <c r="ER233"/>
  <c r="EV233"/>
  <c r="EZ233"/>
  <c r="FD233"/>
  <c r="FH233"/>
  <c r="FL233"/>
  <c r="FP233"/>
  <c r="FT233"/>
  <c r="FX233"/>
  <c r="GB233"/>
  <c r="GF233"/>
  <c r="GJ233"/>
  <c r="GN233"/>
  <c r="GR233"/>
  <c r="GV233"/>
  <c r="GZ233"/>
  <c r="AK233"/>
  <c r="AO233"/>
  <c r="AS233"/>
  <c r="AW233"/>
  <c r="BA233"/>
  <c r="BE233"/>
  <c r="BI233"/>
  <c r="BM233"/>
  <c r="BQ233"/>
  <c r="BU233"/>
  <c r="BY233"/>
  <c r="CC233"/>
  <c r="CG233"/>
  <c r="CK233"/>
  <c r="CQ233"/>
  <c r="CU233"/>
  <c r="CY233"/>
  <c r="DC233"/>
  <c r="DG233"/>
  <c r="DK233"/>
  <c r="DO233"/>
  <c r="DS233"/>
  <c r="DW233"/>
  <c r="EA233"/>
  <c r="EE233"/>
  <c r="EI233"/>
  <c r="EM233"/>
  <c r="EQ233"/>
  <c r="EU233"/>
  <c r="EY233"/>
  <c r="FC233"/>
  <c r="FG233"/>
  <c r="FK233"/>
  <c r="FO233"/>
  <c r="FS233"/>
  <c r="FW233"/>
  <c r="GA233"/>
  <c r="GE233"/>
  <c r="GI233"/>
  <c r="GM233"/>
  <c r="GQ233"/>
  <c r="GU233"/>
  <c r="GY233"/>
  <c r="HC233"/>
  <c r="AM233"/>
  <c r="AU233"/>
  <c r="BC233"/>
  <c r="BK233"/>
  <c r="BS233"/>
  <c r="CA233"/>
  <c r="CI233"/>
  <c r="CS233"/>
  <c r="DA233"/>
  <c r="DI233"/>
  <c r="DQ233"/>
  <c r="DY233"/>
  <c r="EG233"/>
  <c r="EO233"/>
  <c r="EW233"/>
  <c r="FE233"/>
  <c r="FM233"/>
  <c r="FU233"/>
  <c r="GC233"/>
  <c r="GK233"/>
  <c r="GS233"/>
  <c r="HA233"/>
  <c r="AJ233"/>
  <c r="AR233"/>
  <c r="AZ233"/>
  <c r="BH233"/>
  <c r="BP233"/>
  <c r="BX233"/>
  <c r="CF233"/>
  <c r="CP233"/>
  <c r="CX233"/>
  <c r="DF233"/>
  <c r="DN233"/>
  <c r="DV233"/>
  <c r="ED233"/>
  <c r="EL233"/>
  <c r="ET233"/>
  <c r="FB233"/>
  <c r="FJ233"/>
  <c r="FR233"/>
  <c r="FZ233"/>
  <c r="GH233"/>
  <c r="GP233"/>
  <c r="GX233"/>
  <c r="AQ233"/>
  <c r="AY233"/>
  <c r="BG233"/>
  <c r="BO233"/>
  <c r="BW233"/>
  <c r="CE233"/>
  <c r="CM233"/>
  <c r="CW233"/>
  <c r="DE233"/>
  <c r="DM233"/>
  <c r="DU233"/>
  <c r="EC233"/>
  <c r="EK233"/>
  <c r="ES233"/>
  <c r="FA233"/>
  <c r="FI233"/>
  <c r="FQ233"/>
  <c r="FY233"/>
  <c r="GG233"/>
  <c r="GO233"/>
  <c r="GW233"/>
  <c r="BD233"/>
  <c r="CJ233"/>
  <c r="DR233"/>
  <c r="EX233"/>
  <c r="GD233"/>
  <c r="AV233"/>
  <c r="CB233"/>
  <c r="DJ233"/>
  <c r="EP233"/>
  <c r="FV233"/>
  <c r="HB233"/>
  <c r="AN233"/>
  <c r="BT233"/>
  <c r="DB233"/>
  <c r="EH233"/>
  <c r="FN233"/>
  <c r="GT233"/>
  <c r="FF233"/>
  <c r="DZ233"/>
  <c r="CT233"/>
  <c r="BL233"/>
  <c r="GL233"/>
  <c r="CO176"/>
  <c r="CN176"/>
  <c r="AM176"/>
  <c r="AQ176"/>
  <c r="AU176"/>
  <c r="AY176"/>
  <c r="BC176"/>
  <c r="BG176"/>
  <c r="BK176"/>
  <c r="BO176"/>
  <c r="BS176"/>
  <c r="BW176"/>
  <c r="CA176"/>
  <c r="CE176"/>
  <c r="CI176"/>
  <c r="CM176"/>
  <c r="CS176"/>
  <c r="CW176"/>
  <c r="DA176"/>
  <c r="DE176"/>
  <c r="DI176"/>
  <c r="DM176"/>
  <c r="DQ176"/>
  <c r="DU176"/>
  <c r="DY176"/>
  <c r="EC176"/>
  <c r="EG176"/>
  <c r="EK176"/>
  <c r="EO176"/>
  <c r="ES176"/>
  <c r="EW176"/>
  <c r="FA176"/>
  <c r="FE176"/>
  <c r="FI176"/>
  <c r="FM176"/>
  <c r="FQ176"/>
  <c r="FU176"/>
  <c r="FY176"/>
  <c r="GC176"/>
  <c r="GG176"/>
  <c r="GK176"/>
  <c r="GO176"/>
  <c r="GS176"/>
  <c r="GW176"/>
  <c r="HA176"/>
  <c r="AL176"/>
  <c r="AR176"/>
  <c r="AW176"/>
  <c r="BB176"/>
  <c r="BH176"/>
  <c r="BM176"/>
  <c r="BR176"/>
  <c r="BX176"/>
  <c r="CC176"/>
  <c r="CH176"/>
  <c r="CP176"/>
  <c r="CU176"/>
  <c r="CZ176"/>
  <c r="DF176"/>
  <c r="DK176"/>
  <c r="DP176"/>
  <c r="DV176"/>
  <c r="EA176"/>
  <c r="EF176"/>
  <c r="EL176"/>
  <c r="EQ176"/>
  <c r="EV176"/>
  <c r="FB176"/>
  <c r="FG176"/>
  <c r="FL176"/>
  <c r="FR176"/>
  <c r="FW176"/>
  <c r="GB176"/>
  <c r="GH176"/>
  <c r="GM176"/>
  <c r="GR176"/>
  <c r="GX176"/>
  <c r="HC176"/>
  <c r="AK176"/>
  <c r="AP176"/>
  <c r="AV176"/>
  <c r="BA176"/>
  <c r="BF176"/>
  <c r="BL176"/>
  <c r="BQ176"/>
  <c r="BV176"/>
  <c r="CB176"/>
  <c r="CG176"/>
  <c r="CL176"/>
  <c r="CT176"/>
  <c r="CY176"/>
  <c r="DD176"/>
  <c r="DJ176"/>
  <c r="DO176"/>
  <c r="DT176"/>
  <c r="DZ176"/>
  <c r="EE176"/>
  <c r="EJ176"/>
  <c r="EP176"/>
  <c r="EU176"/>
  <c r="EZ176"/>
  <c r="FF176"/>
  <c r="FK176"/>
  <c r="FP176"/>
  <c r="FV176"/>
  <c r="GA176"/>
  <c r="GF176"/>
  <c r="GL176"/>
  <c r="GQ176"/>
  <c r="GV176"/>
  <c r="HB176"/>
  <c r="AS176"/>
  <c r="BD176"/>
  <c r="BN176"/>
  <c r="BY176"/>
  <c r="CJ176"/>
  <c r="CV176"/>
  <c r="DG176"/>
  <c r="DR176"/>
  <c r="EB176"/>
  <c r="EM176"/>
  <c r="EX176"/>
  <c r="FH176"/>
  <c r="FS176"/>
  <c r="GD176"/>
  <c r="GN176"/>
  <c r="GY176"/>
  <c r="AO176"/>
  <c r="AZ176"/>
  <c r="BJ176"/>
  <c r="BU176"/>
  <c r="CF176"/>
  <c r="CR176"/>
  <c r="DC176"/>
  <c r="DN176"/>
  <c r="DX176"/>
  <c r="EI176"/>
  <c r="ET176"/>
  <c r="FD176"/>
  <c r="FO176"/>
  <c r="FZ176"/>
  <c r="GJ176"/>
  <c r="GU176"/>
  <c r="AN176"/>
  <c r="AX176"/>
  <c r="BI176"/>
  <c r="BT176"/>
  <c r="CD176"/>
  <c r="CQ176"/>
  <c r="DB176"/>
  <c r="DL176"/>
  <c r="DW176"/>
  <c r="EH176"/>
  <c r="ER176"/>
  <c r="FC176"/>
  <c r="FN176"/>
  <c r="FX176"/>
  <c r="GI176"/>
  <c r="GT176"/>
  <c r="AT176"/>
  <c r="CK176"/>
  <c r="ED176"/>
  <c r="FT176"/>
  <c r="AJ176"/>
  <c r="BZ176"/>
  <c r="DS176"/>
  <c r="FJ176"/>
  <c r="GZ176"/>
  <c r="BP176"/>
  <c r="DH176"/>
  <c r="EY176"/>
  <c r="GP176"/>
  <c r="BE176"/>
  <c r="CX176"/>
  <c r="EN176"/>
  <c r="GE176"/>
  <c r="CO26"/>
  <c r="CN26"/>
  <c r="AK26"/>
  <c r="AO26"/>
  <c r="AS26"/>
  <c r="AW26"/>
  <c r="BA26"/>
  <c r="BE26"/>
  <c r="BI26"/>
  <c r="BM26"/>
  <c r="BQ26"/>
  <c r="BU26"/>
  <c r="BY26"/>
  <c r="CC26"/>
  <c r="CG26"/>
  <c r="CK26"/>
  <c r="CQ26"/>
  <c r="CU26"/>
  <c r="CY26"/>
  <c r="DC26"/>
  <c r="DG26"/>
  <c r="DK26"/>
  <c r="DO26"/>
  <c r="DS26"/>
  <c r="DW26"/>
  <c r="EA26"/>
  <c r="EE26"/>
  <c r="EI26"/>
  <c r="EM26"/>
  <c r="EQ26"/>
  <c r="EU26"/>
  <c r="EY26"/>
  <c r="FC26"/>
  <c r="FG26"/>
  <c r="FK26"/>
  <c r="FO26"/>
  <c r="FS26"/>
  <c r="FW26"/>
  <c r="GA26"/>
  <c r="GE26"/>
  <c r="GI26"/>
  <c r="GM26"/>
  <c r="GQ26"/>
  <c r="GU26"/>
  <c r="GY26"/>
  <c r="HC26"/>
  <c r="AJ26"/>
  <c r="AN26"/>
  <c r="AR26"/>
  <c r="AV26"/>
  <c r="AZ26"/>
  <c r="BD26"/>
  <c r="BH26"/>
  <c r="BL26"/>
  <c r="BP26"/>
  <c r="BT26"/>
  <c r="BX26"/>
  <c r="CB26"/>
  <c r="CF26"/>
  <c r="CJ26"/>
  <c r="CP26"/>
  <c r="CT26"/>
  <c r="CX26"/>
  <c r="DB26"/>
  <c r="DF26"/>
  <c r="DJ26"/>
  <c r="DN26"/>
  <c r="DR26"/>
  <c r="DV26"/>
  <c r="DZ26"/>
  <c r="ED26"/>
  <c r="EH26"/>
  <c r="EL26"/>
  <c r="EP26"/>
  <c r="ET26"/>
  <c r="EX26"/>
  <c r="FB26"/>
  <c r="FF26"/>
  <c r="FJ26"/>
  <c r="FN26"/>
  <c r="FR26"/>
  <c r="FV26"/>
  <c r="FZ26"/>
  <c r="GD26"/>
  <c r="GH26"/>
  <c r="GL26"/>
  <c r="GP26"/>
  <c r="GT26"/>
  <c r="GX26"/>
  <c r="HB26"/>
  <c r="AP26"/>
  <c r="AX26"/>
  <c r="BF26"/>
  <c r="BN26"/>
  <c r="BV26"/>
  <c r="CD26"/>
  <c r="CL26"/>
  <c r="CV26"/>
  <c r="DD26"/>
  <c r="DL26"/>
  <c r="DT26"/>
  <c r="EB26"/>
  <c r="EJ26"/>
  <c r="ER26"/>
  <c r="EZ26"/>
  <c r="FH26"/>
  <c r="FP26"/>
  <c r="FX26"/>
  <c r="GF26"/>
  <c r="GN26"/>
  <c r="GV26"/>
  <c r="AM26"/>
  <c r="AU26"/>
  <c r="BC26"/>
  <c r="BK26"/>
  <c r="BS26"/>
  <c r="CA26"/>
  <c r="CI26"/>
  <c r="CS26"/>
  <c r="DA26"/>
  <c r="DI26"/>
  <c r="DQ26"/>
  <c r="DY26"/>
  <c r="EG26"/>
  <c r="EO26"/>
  <c r="EW26"/>
  <c r="FE26"/>
  <c r="FM26"/>
  <c r="FU26"/>
  <c r="GC26"/>
  <c r="GK26"/>
  <c r="GS26"/>
  <c r="HA26"/>
  <c r="AL26"/>
  <c r="AT26"/>
  <c r="BB26"/>
  <c r="BJ26"/>
  <c r="BR26"/>
  <c r="BZ26"/>
  <c r="CH26"/>
  <c r="CR26"/>
  <c r="CZ26"/>
  <c r="DH26"/>
  <c r="DP26"/>
  <c r="DX26"/>
  <c r="EF26"/>
  <c r="EN26"/>
  <c r="EV26"/>
  <c r="FD26"/>
  <c r="FL26"/>
  <c r="FT26"/>
  <c r="GB26"/>
  <c r="GJ26"/>
  <c r="GR26"/>
  <c r="GZ26"/>
  <c r="AY26"/>
  <c r="CE26"/>
  <c r="DM26"/>
  <c r="ES26"/>
  <c r="FY26"/>
  <c r="AQ26"/>
  <c r="BW26"/>
  <c r="DE26"/>
  <c r="EK26"/>
  <c r="FQ26"/>
  <c r="GW26"/>
  <c r="BO26"/>
  <c r="CW26"/>
  <c r="EC26"/>
  <c r="FI26"/>
  <c r="GO26"/>
  <c r="DU26"/>
  <c r="CM26"/>
  <c r="BG26"/>
  <c r="GG26"/>
  <c r="FA26"/>
  <c r="CO686"/>
  <c r="CN686"/>
  <c r="AM686"/>
  <c r="AQ686"/>
  <c r="AU686"/>
  <c r="AY686"/>
  <c r="BC686"/>
  <c r="BG686"/>
  <c r="BK686"/>
  <c r="BO686"/>
  <c r="BS686"/>
  <c r="BW686"/>
  <c r="CA686"/>
  <c r="CE686"/>
  <c r="CI686"/>
  <c r="CM686"/>
  <c r="CS686"/>
  <c r="CW686"/>
  <c r="DA686"/>
  <c r="DE686"/>
  <c r="DI686"/>
  <c r="DM686"/>
  <c r="DQ686"/>
  <c r="DU686"/>
  <c r="DY686"/>
  <c r="EC686"/>
  <c r="EG686"/>
  <c r="EK686"/>
  <c r="EO686"/>
  <c r="ES686"/>
  <c r="EW686"/>
  <c r="FA686"/>
  <c r="FE686"/>
  <c r="FI686"/>
  <c r="FM686"/>
  <c r="FQ686"/>
  <c r="FU686"/>
  <c r="FY686"/>
  <c r="GC686"/>
  <c r="GG686"/>
  <c r="GK686"/>
  <c r="GO686"/>
  <c r="GS686"/>
  <c r="GW686"/>
  <c r="HA686"/>
  <c r="AL686"/>
  <c r="AP686"/>
  <c r="AT686"/>
  <c r="AX686"/>
  <c r="BB686"/>
  <c r="BF686"/>
  <c r="BJ686"/>
  <c r="BN686"/>
  <c r="BR686"/>
  <c r="BV686"/>
  <c r="BZ686"/>
  <c r="CD686"/>
  <c r="CH686"/>
  <c r="CL686"/>
  <c r="CR686"/>
  <c r="CV686"/>
  <c r="CZ686"/>
  <c r="DD686"/>
  <c r="DH686"/>
  <c r="DL686"/>
  <c r="DP686"/>
  <c r="DT686"/>
  <c r="DX686"/>
  <c r="EB686"/>
  <c r="EF686"/>
  <c r="EJ686"/>
  <c r="EN686"/>
  <c r="ER686"/>
  <c r="EV686"/>
  <c r="EZ686"/>
  <c r="FD686"/>
  <c r="FH686"/>
  <c r="FL686"/>
  <c r="FP686"/>
  <c r="FT686"/>
  <c r="FX686"/>
  <c r="GB686"/>
  <c r="GF686"/>
  <c r="GJ686"/>
  <c r="GN686"/>
  <c r="GR686"/>
  <c r="GV686"/>
  <c r="GZ686"/>
  <c r="AN686"/>
  <c r="AV686"/>
  <c r="BD686"/>
  <c r="BL686"/>
  <c r="BT686"/>
  <c r="CB686"/>
  <c r="CJ686"/>
  <c r="CT686"/>
  <c r="DB686"/>
  <c r="DJ686"/>
  <c r="DR686"/>
  <c r="DZ686"/>
  <c r="EH686"/>
  <c r="EP686"/>
  <c r="EX686"/>
  <c r="FF686"/>
  <c r="FN686"/>
  <c r="FV686"/>
  <c r="GD686"/>
  <c r="GL686"/>
  <c r="GT686"/>
  <c r="HB686"/>
  <c r="AK686"/>
  <c r="AS686"/>
  <c r="BA686"/>
  <c r="BI686"/>
  <c r="BQ686"/>
  <c r="BY686"/>
  <c r="CG686"/>
  <c r="CQ686"/>
  <c r="CY686"/>
  <c r="DG686"/>
  <c r="DO686"/>
  <c r="DW686"/>
  <c r="EE686"/>
  <c r="EM686"/>
  <c r="EU686"/>
  <c r="FC686"/>
  <c r="FK686"/>
  <c r="FS686"/>
  <c r="GA686"/>
  <c r="GI686"/>
  <c r="GQ686"/>
  <c r="GY686"/>
  <c r="AJ686"/>
  <c r="AZ686"/>
  <c r="BP686"/>
  <c r="CF686"/>
  <c r="CX686"/>
  <c r="DN686"/>
  <c r="ED686"/>
  <c r="ET686"/>
  <c r="FJ686"/>
  <c r="FZ686"/>
  <c r="GP686"/>
  <c r="AW686"/>
  <c r="BM686"/>
  <c r="CC686"/>
  <c r="CU686"/>
  <c r="DK686"/>
  <c r="EA686"/>
  <c r="EQ686"/>
  <c r="FG686"/>
  <c r="FW686"/>
  <c r="GM686"/>
  <c r="HC686"/>
  <c r="AR686"/>
  <c r="BH686"/>
  <c r="BX686"/>
  <c r="CP686"/>
  <c r="DF686"/>
  <c r="DV686"/>
  <c r="EL686"/>
  <c r="FB686"/>
  <c r="FR686"/>
  <c r="GH686"/>
  <c r="GX686"/>
  <c r="AO686"/>
  <c r="DC686"/>
  <c r="FO686"/>
  <c r="CK686"/>
  <c r="EY686"/>
  <c r="BU686"/>
  <c r="EI686"/>
  <c r="GU686"/>
  <c r="GE686"/>
  <c r="DS686"/>
  <c r="BE686"/>
  <c r="CO641"/>
  <c r="CN641"/>
  <c r="AL641"/>
  <c r="AP641"/>
  <c r="AT641"/>
  <c r="AX641"/>
  <c r="BB641"/>
  <c r="BF641"/>
  <c r="BJ641"/>
  <c r="BN641"/>
  <c r="BR641"/>
  <c r="BV641"/>
  <c r="BZ641"/>
  <c r="CD641"/>
  <c r="CH641"/>
  <c r="CL641"/>
  <c r="CR641"/>
  <c r="CV641"/>
  <c r="CZ641"/>
  <c r="DD641"/>
  <c r="DH641"/>
  <c r="DL641"/>
  <c r="DP641"/>
  <c r="DT641"/>
  <c r="DX641"/>
  <c r="EB641"/>
  <c r="EF641"/>
  <c r="EJ641"/>
  <c r="EN641"/>
  <c r="ER641"/>
  <c r="EV641"/>
  <c r="EZ641"/>
  <c r="FD641"/>
  <c r="FH641"/>
  <c r="FL641"/>
  <c r="FP641"/>
  <c r="FT641"/>
  <c r="FX641"/>
  <c r="GB641"/>
  <c r="GF641"/>
  <c r="GJ641"/>
  <c r="GN641"/>
  <c r="GR641"/>
  <c r="GV641"/>
  <c r="GZ641"/>
  <c r="AK641"/>
  <c r="AO641"/>
  <c r="AS641"/>
  <c r="AW641"/>
  <c r="BA641"/>
  <c r="BE641"/>
  <c r="BI641"/>
  <c r="BM641"/>
  <c r="BQ641"/>
  <c r="BU641"/>
  <c r="BY641"/>
  <c r="CC641"/>
  <c r="CG641"/>
  <c r="CK641"/>
  <c r="CQ641"/>
  <c r="CU641"/>
  <c r="CY641"/>
  <c r="DC641"/>
  <c r="DG641"/>
  <c r="DK641"/>
  <c r="DO641"/>
  <c r="DS641"/>
  <c r="DW641"/>
  <c r="EA641"/>
  <c r="EE641"/>
  <c r="EI641"/>
  <c r="EM641"/>
  <c r="EQ641"/>
  <c r="EU641"/>
  <c r="EY641"/>
  <c r="FC641"/>
  <c r="FG641"/>
  <c r="FK641"/>
  <c r="FO641"/>
  <c r="FS641"/>
  <c r="FW641"/>
  <c r="GA641"/>
  <c r="GE641"/>
  <c r="GI641"/>
  <c r="GM641"/>
  <c r="GQ641"/>
  <c r="GU641"/>
  <c r="GY641"/>
  <c r="HC641"/>
  <c r="AM641"/>
  <c r="AU641"/>
  <c r="BC641"/>
  <c r="BK641"/>
  <c r="BS641"/>
  <c r="CA641"/>
  <c r="CI641"/>
  <c r="CS641"/>
  <c r="DA641"/>
  <c r="DI641"/>
  <c r="DQ641"/>
  <c r="DY641"/>
  <c r="EG641"/>
  <c r="EO641"/>
  <c r="EW641"/>
  <c r="FE641"/>
  <c r="FM641"/>
  <c r="FU641"/>
  <c r="GC641"/>
  <c r="GK641"/>
  <c r="GS641"/>
  <c r="HA641"/>
  <c r="AJ641"/>
  <c r="AR641"/>
  <c r="AZ641"/>
  <c r="BH641"/>
  <c r="BP641"/>
  <c r="BX641"/>
  <c r="CF641"/>
  <c r="CP641"/>
  <c r="CX641"/>
  <c r="DF641"/>
  <c r="DN641"/>
  <c r="DV641"/>
  <c r="ED641"/>
  <c r="EL641"/>
  <c r="ET641"/>
  <c r="FB641"/>
  <c r="FJ641"/>
  <c r="FR641"/>
  <c r="FZ641"/>
  <c r="GH641"/>
  <c r="GP641"/>
  <c r="GX641"/>
  <c r="AV641"/>
  <c r="BL641"/>
  <c r="CB641"/>
  <c r="CT641"/>
  <c r="DJ641"/>
  <c r="DZ641"/>
  <c r="EP641"/>
  <c r="FF641"/>
  <c r="FV641"/>
  <c r="GL641"/>
  <c r="HB641"/>
  <c r="AQ641"/>
  <c r="BG641"/>
  <c r="BW641"/>
  <c r="CM641"/>
  <c r="DE641"/>
  <c r="DU641"/>
  <c r="EK641"/>
  <c r="FA641"/>
  <c r="FQ641"/>
  <c r="GG641"/>
  <c r="GW641"/>
  <c r="AN641"/>
  <c r="BD641"/>
  <c r="BT641"/>
  <c r="CJ641"/>
  <c r="DB641"/>
  <c r="DR641"/>
  <c r="EH641"/>
  <c r="EX641"/>
  <c r="FN641"/>
  <c r="GD641"/>
  <c r="GT641"/>
  <c r="AY641"/>
  <c r="DM641"/>
  <c r="FY641"/>
  <c r="CW641"/>
  <c r="FI641"/>
  <c r="BO641"/>
  <c r="EC641"/>
  <c r="GO641"/>
  <c r="CE641"/>
  <c r="ES641"/>
  <c r="CO597"/>
  <c r="CN597"/>
  <c r="AJ597"/>
  <c r="AN597"/>
  <c r="AR597"/>
  <c r="AV597"/>
  <c r="AZ597"/>
  <c r="BD597"/>
  <c r="BH597"/>
  <c r="BL597"/>
  <c r="BP597"/>
  <c r="BT597"/>
  <c r="BX597"/>
  <c r="CB597"/>
  <c r="CF597"/>
  <c r="CJ597"/>
  <c r="CP597"/>
  <c r="CT597"/>
  <c r="CX597"/>
  <c r="DB597"/>
  <c r="DF597"/>
  <c r="DJ597"/>
  <c r="DN597"/>
  <c r="DR597"/>
  <c r="DV597"/>
  <c r="DZ597"/>
  <c r="ED597"/>
  <c r="EH597"/>
  <c r="EL597"/>
  <c r="EP597"/>
  <c r="ET597"/>
  <c r="EX597"/>
  <c r="FB597"/>
  <c r="FF597"/>
  <c r="FJ597"/>
  <c r="FN597"/>
  <c r="FR597"/>
  <c r="FV597"/>
  <c r="FZ597"/>
  <c r="GD597"/>
  <c r="GH597"/>
  <c r="GL597"/>
  <c r="GP597"/>
  <c r="GT597"/>
  <c r="GX597"/>
  <c r="HB597"/>
  <c r="AM597"/>
  <c r="AQ597"/>
  <c r="AU597"/>
  <c r="AY597"/>
  <c r="BC597"/>
  <c r="BG597"/>
  <c r="BK597"/>
  <c r="BO597"/>
  <c r="BS597"/>
  <c r="BW597"/>
  <c r="CA597"/>
  <c r="CE597"/>
  <c r="CI597"/>
  <c r="CM597"/>
  <c r="CS597"/>
  <c r="CW597"/>
  <c r="DA597"/>
  <c r="DE597"/>
  <c r="DI597"/>
  <c r="DM597"/>
  <c r="DQ597"/>
  <c r="DU597"/>
  <c r="DY597"/>
  <c r="EC597"/>
  <c r="EG597"/>
  <c r="EK597"/>
  <c r="EO597"/>
  <c r="ES597"/>
  <c r="EW597"/>
  <c r="FA597"/>
  <c r="FE597"/>
  <c r="FI597"/>
  <c r="FM597"/>
  <c r="FQ597"/>
  <c r="FU597"/>
  <c r="FY597"/>
  <c r="GC597"/>
  <c r="GG597"/>
  <c r="GK597"/>
  <c r="GO597"/>
  <c r="GS597"/>
  <c r="GW597"/>
  <c r="HA597"/>
  <c r="AO597"/>
  <c r="AW597"/>
  <c r="BE597"/>
  <c r="BM597"/>
  <c r="BU597"/>
  <c r="CC597"/>
  <c r="CK597"/>
  <c r="CU597"/>
  <c r="DC597"/>
  <c r="DK597"/>
  <c r="DS597"/>
  <c r="EA597"/>
  <c r="EI597"/>
  <c r="EQ597"/>
  <c r="EY597"/>
  <c r="FG597"/>
  <c r="FO597"/>
  <c r="FW597"/>
  <c r="GE597"/>
  <c r="GM597"/>
  <c r="GU597"/>
  <c r="HC597"/>
  <c r="AL597"/>
  <c r="AT597"/>
  <c r="BB597"/>
  <c r="BJ597"/>
  <c r="BR597"/>
  <c r="BZ597"/>
  <c r="CH597"/>
  <c r="CR597"/>
  <c r="CZ597"/>
  <c r="DH597"/>
  <c r="DP597"/>
  <c r="DX597"/>
  <c r="EF597"/>
  <c r="EN597"/>
  <c r="EV597"/>
  <c r="FD597"/>
  <c r="FL597"/>
  <c r="FT597"/>
  <c r="GB597"/>
  <c r="GJ597"/>
  <c r="GR597"/>
  <c r="GZ597"/>
  <c r="AX597"/>
  <c r="BN597"/>
  <c r="CD597"/>
  <c r="CV597"/>
  <c r="DL597"/>
  <c r="EB597"/>
  <c r="ER597"/>
  <c r="FH597"/>
  <c r="FX597"/>
  <c r="GN597"/>
  <c r="AS597"/>
  <c r="BI597"/>
  <c r="BY597"/>
  <c r="CQ597"/>
  <c r="DG597"/>
  <c r="DW597"/>
  <c r="EM597"/>
  <c r="FC597"/>
  <c r="FS597"/>
  <c r="GI597"/>
  <c r="GY597"/>
  <c r="AP597"/>
  <c r="BF597"/>
  <c r="BV597"/>
  <c r="CL597"/>
  <c r="DD597"/>
  <c r="DT597"/>
  <c r="EJ597"/>
  <c r="EZ597"/>
  <c r="FP597"/>
  <c r="GF597"/>
  <c r="GV597"/>
  <c r="AK597"/>
  <c r="CY597"/>
  <c r="FK597"/>
  <c r="CG597"/>
  <c r="EU597"/>
  <c r="BQ597"/>
  <c r="EE597"/>
  <c r="GQ597"/>
  <c r="GA597"/>
  <c r="DO597"/>
  <c r="BA597"/>
  <c r="CO553"/>
  <c r="CN553"/>
  <c r="AJ553"/>
  <c r="AN553"/>
  <c r="AR553"/>
  <c r="AV553"/>
  <c r="AZ553"/>
  <c r="BD553"/>
  <c r="BH553"/>
  <c r="BL553"/>
  <c r="BP553"/>
  <c r="BT553"/>
  <c r="BX553"/>
  <c r="CB553"/>
  <c r="CF553"/>
  <c r="CJ553"/>
  <c r="CP553"/>
  <c r="CT553"/>
  <c r="CX553"/>
  <c r="DB553"/>
  <c r="DF553"/>
  <c r="DJ553"/>
  <c r="DN553"/>
  <c r="DR553"/>
  <c r="DV553"/>
  <c r="DZ553"/>
  <c r="ED553"/>
  <c r="EH553"/>
  <c r="EL553"/>
  <c r="EP553"/>
  <c r="ET553"/>
  <c r="EX553"/>
  <c r="FB553"/>
  <c r="FF553"/>
  <c r="FJ553"/>
  <c r="FN553"/>
  <c r="FR553"/>
  <c r="FV553"/>
  <c r="FZ553"/>
  <c r="GD553"/>
  <c r="GH553"/>
  <c r="GL553"/>
  <c r="GP553"/>
  <c r="GT553"/>
  <c r="GX553"/>
  <c r="HB553"/>
  <c r="AM553"/>
  <c r="AQ553"/>
  <c r="AU553"/>
  <c r="AY553"/>
  <c r="BC553"/>
  <c r="BG553"/>
  <c r="BK553"/>
  <c r="BO553"/>
  <c r="BS553"/>
  <c r="BW553"/>
  <c r="CA553"/>
  <c r="CE553"/>
  <c r="CI553"/>
  <c r="CM553"/>
  <c r="CS553"/>
  <c r="CW553"/>
  <c r="DA553"/>
  <c r="DE553"/>
  <c r="DI553"/>
  <c r="DM553"/>
  <c r="DQ553"/>
  <c r="DU553"/>
  <c r="DY553"/>
  <c r="EC553"/>
  <c r="EG553"/>
  <c r="EK553"/>
  <c r="EO553"/>
  <c r="ES553"/>
  <c r="EW553"/>
  <c r="FA553"/>
  <c r="FE553"/>
  <c r="FI553"/>
  <c r="FM553"/>
  <c r="FQ553"/>
  <c r="FU553"/>
  <c r="FY553"/>
  <c r="GC553"/>
  <c r="GG553"/>
  <c r="GK553"/>
  <c r="GO553"/>
  <c r="GS553"/>
  <c r="GW553"/>
  <c r="HA553"/>
  <c r="AL553"/>
  <c r="AT553"/>
  <c r="BB553"/>
  <c r="BJ553"/>
  <c r="BR553"/>
  <c r="BZ553"/>
  <c r="CH553"/>
  <c r="CR553"/>
  <c r="CZ553"/>
  <c r="DH553"/>
  <c r="DP553"/>
  <c r="DX553"/>
  <c r="EF553"/>
  <c r="EN553"/>
  <c r="EV553"/>
  <c r="FD553"/>
  <c r="FL553"/>
  <c r="FT553"/>
  <c r="GB553"/>
  <c r="GJ553"/>
  <c r="GR553"/>
  <c r="GZ553"/>
  <c r="AP553"/>
  <c r="AX553"/>
  <c r="BF553"/>
  <c r="BN553"/>
  <c r="BV553"/>
  <c r="CD553"/>
  <c r="CL553"/>
  <c r="CV553"/>
  <c r="DD553"/>
  <c r="DL553"/>
  <c r="DT553"/>
  <c r="EB553"/>
  <c r="EJ553"/>
  <c r="ER553"/>
  <c r="EZ553"/>
  <c r="FH553"/>
  <c r="FP553"/>
  <c r="FX553"/>
  <c r="GF553"/>
  <c r="GN553"/>
  <c r="GV553"/>
  <c r="AO553"/>
  <c r="AW553"/>
  <c r="BE553"/>
  <c r="BM553"/>
  <c r="BU553"/>
  <c r="CC553"/>
  <c r="CK553"/>
  <c r="CU553"/>
  <c r="DC553"/>
  <c r="DK553"/>
  <c r="DS553"/>
  <c r="EA553"/>
  <c r="EI553"/>
  <c r="EQ553"/>
  <c r="EY553"/>
  <c r="FG553"/>
  <c r="FO553"/>
  <c r="FW553"/>
  <c r="GE553"/>
  <c r="GM553"/>
  <c r="GU553"/>
  <c r="HC553"/>
  <c r="AS553"/>
  <c r="BY553"/>
  <c r="DG553"/>
  <c r="EM553"/>
  <c r="FS553"/>
  <c r="GY553"/>
  <c r="AK553"/>
  <c r="BQ553"/>
  <c r="CY553"/>
  <c r="EE553"/>
  <c r="FK553"/>
  <c r="GQ553"/>
  <c r="BI553"/>
  <c r="CQ553"/>
  <c r="DW553"/>
  <c r="FC553"/>
  <c r="GI553"/>
  <c r="DO553"/>
  <c r="CG553"/>
  <c r="BA553"/>
  <c r="GA553"/>
  <c r="EU553"/>
  <c r="CO488"/>
  <c r="CN488"/>
  <c r="AL488"/>
  <c r="AP488"/>
  <c r="AT488"/>
  <c r="AX488"/>
  <c r="BB488"/>
  <c r="BF488"/>
  <c r="BJ488"/>
  <c r="BN488"/>
  <c r="BR488"/>
  <c r="BV488"/>
  <c r="BZ488"/>
  <c r="CD488"/>
  <c r="CH488"/>
  <c r="CL488"/>
  <c r="CR488"/>
  <c r="CV488"/>
  <c r="CZ488"/>
  <c r="DD488"/>
  <c r="DH488"/>
  <c r="DL488"/>
  <c r="DP488"/>
  <c r="DT488"/>
  <c r="DX488"/>
  <c r="EB488"/>
  <c r="EF488"/>
  <c r="EJ488"/>
  <c r="EN488"/>
  <c r="ER488"/>
  <c r="EV488"/>
  <c r="EZ488"/>
  <c r="FD488"/>
  <c r="FH488"/>
  <c r="FL488"/>
  <c r="FP488"/>
  <c r="FT488"/>
  <c r="FX488"/>
  <c r="GB488"/>
  <c r="GF488"/>
  <c r="GJ488"/>
  <c r="GN488"/>
  <c r="GR488"/>
  <c r="GV488"/>
  <c r="GZ488"/>
  <c r="AK488"/>
  <c r="AO488"/>
  <c r="AS488"/>
  <c r="AW488"/>
  <c r="BA488"/>
  <c r="BE488"/>
  <c r="BI488"/>
  <c r="BM488"/>
  <c r="BQ488"/>
  <c r="BU488"/>
  <c r="BY488"/>
  <c r="CC488"/>
  <c r="CG488"/>
  <c r="CK488"/>
  <c r="CQ488"/>
  <c r="CU488"/>
  <c r="CY488"/>
  <c r="DC488"/>
  <c r="DG488"/>
  <c r="DK488"/>
  <c r="DO488"/>
  <c r="DS488"/>
  <c r="DW488"/>
  <c r="EA488"/>
  <c r="EE488"/>
  <c r="EI488"/>
  <c r="EM488"/>
  <c r="EQ488"/>
  <c r="EU488"/>
  <c r="EY488"/>
  <c r="FC488"/>
  <c r="FG488"/>
  <c r="FK488"/>
  <c r="FO488"/>
  <c r="FS488"/>
  <c r="FW488"/>
  <c r="GA488"/>
  <c r="GE488"/>
  <c r="GI488"/>
  <c r="GM488"/>
  <c r="GQ488"/>
  <c r="GU488"/>
  <c r="GY488"/>
  <c r="HC488"/>
  <c r="AJ488"/>
  <c r="AN488"/>
  <c r="AR488"/>
  <c r="AV488"/>
  <c r="AZ488"/>
  <c r="BD488"/>
  <c r="BH488"/>
  <c r="BL488"/>
  <c r="BP488"/>
  <c r="BT488"/>
  <c r="BX488"/>
  <c r="CB488"/>
  <c r="CF488"/>
  <c r="CJ488"/>
  <c r="CP488"/>
  <c r="CT488"/>
  <c r="CX488"/>
  <c r="DB488"/>
  <c r="DF488"/>
  <c r="DJ488"/>
  <c r="DN488"/>
  <c r="DR488"/>
  <c r="DV488"/>
  <c r="DZ488"/>
  <c r="ED488"/>
  <c r="EH488"/>
  <c r="EL488"/>
  <c r="EP488"/>
  <c r="ET488"/>
  <c r="EX488"/>
  <c r="FB488"/>
  <c r="FF488"/>
  <c r="FJ488"/>
  <c r="FN488"/>
  <c r="FR488"/>
  <c r="FV488"/>
  <c r="FZ488"/>
  <c r="GD488"/>
  <c r="GH488"/>
  <c r="GL488"/>
  <c r="GP488"/>
  <c r="GT488"/>
  <c r="GX488"/>
  <c r="HB488"/>
  <c r="AM488"/>
  <c r="AQ488"/>
  <c r="AU488"/>
  <c r="AY488"/>
  <c r="BC488"/>
  <c r="BG488"/>
  <c r="BK488"/>
  <c r="BO488"/>
  <c r="BS488"/>
  <c r="BW488"/>
  <c r="CA488"/>
  <c r="CE488"/>
  <c r="CI488"/>
  <c r="CM488"/>
  <c r="CS488"/>
  <c r="CW488"/>
  <c r="DA488"/>
  <c r="DE488"/>
  <c r="DI488"/>
  <c r="DM488"/>
  <c r="DQ488"/>
  <c r="DU488"/>
  <c r="DY488"/>
  <c r="EC488"/>
  <c r="EG488"/>
  <c r="EK488"/>
  <c r="EO488"/>
  <c r="ES488"/>
  <c r="EW488"/>
  <c r="FA488"/>
  <c r="FE488"/>
  <c r="FI488"/>
  <c r="FM488"/>
  <c r="FQ488"/>
  <c r="FU488"/>
  <c r="FY488"/>
  <c r="GC488"/>
  <c r="GG488"/>
  <c r="GK488"/>
  <c r="GO488"/>
  <c r="GS488"/>
  <c r="GW488"/>
  <c r="HA488"/>
  <c r="CO471"/>
  <c r="CN471"/>
  <c r="AM471"/>
  <c r="AQ471"/>
  <c r="AU471"/>
  <c r="AY471"/>
  <c r="BC471"/>
  <c r="BG471"/>
  <c r="BK471"/>
  <c r="BO471"/>
  <c r="BS471"/>
  <c r="BW471"/>
  <c r="CA471"/>
  <c r="CE471"/>
  <c r="CI471"/>
  <c r="CM471"/>
  <c r="CS471"/>
  <c r="CW471"/>
  <c r="DA471"/>
  <c r="DE471"/>
  <c r="DI471"/>
  <c r="DM471"/>
  <c r="DQ471"/>
  <c r="DU471"/>
  <c r="DY471"/>
  <c r="EC471"/>
  <c r="EG471"/>
  <c r="EK471"/>
  <c r="EO471"/>
  <c r="ES471"/>
  <c r="EW471"/>
  <c r="FA471"/>
  <c r="FE471"/>
  <c r="FI471"/>
  <c r="FM471"/>
  <c r="FQ471"/>
  <c r="FU471"/>
  <c r="FY471"/>
  <c r="GC471"/>
  <c r="GG471"/>
  <c r="GK471"/>
  <c r="GO471"/>
  <c r="GS471"/>
  <c r="GW471"/>
  <c r="HA471"/>
  <c r="AJ471"/>
  <c r="AO471"/>
  <c r="AT471"/>
  <c r="AZ471"/>
  <c r="BE471"/>
  <c r="BJ471"/>
  <c r="BP471"/>
  <c r="BU471"/>
  <c r="BZ471"/>
  <c r="CF471"/>
  <c r="CK471"/>
  <c r="CR471"/>
  <c r="CX471"/>
  <c r="DC471"/>
  <c r="DH471"/>
  <c r="DN471"/>
  <c r="DS471"/>
  <c r="DX471"/>
  <c r="ED471"/>
  <c r="EI471"/>
  <c r="EN471"/>
  <c r="ET471"/>
  <c r="EY471"/>
  <c r="FD471"/>
  <c r="FJ471"/>
  <c r="FO471"/>
  <c r="FT471"/>
  <c r="FZ471"/>
  <c r="GE471"/>
  <c r="GJ471"/>
  <c r="GP471"/>
  <c r="GU471"/>
  <c r="GZ471"/>
  <c r="AN471"/>
  <c r="AS471"/>
  <c r="AX471"/>
  <c r="BD471"/>
  <c r="BI471"/>
  <c r="BN471"/>
  <c r="BT471"/>
  <c r="BY471"/>
  <c r="CD471"/>
  <c r="CJ471"/>
  <c r="CQ471"/>
  <c r="CV471"/>
  <c r="DB471"/>
  <c r="DG471"/>
  <c r="DL471"/>
  <c r="DR471"/>
  <c r="DW471"/>
  <c r="EB471"/>
  <c r="EH471"/>
  <c r="EM471"/>
  <c r="ER471"/>
  <c r="EX471"/>
  <c r="FC471"/>
  <c r="FH471"/>
  <c r="FN471"/>
  <c r="FS471"/>
  <c r="FX471"/>
  <c r="GD471"/>
  <c r="GI471"/>
  <c r="GN471"/>
  <c r="GT471"/>
  <c r="GY471"/>
  <c r="AK471"/>
  <c r="AP471"/>
  <c r="AV471"/>
  <c r="BA471"/>
  <c r="BF471"/>
  <c r="BL471"/>
  <c r="BQ471"/>
  <c r="BV471"/>
  <c r="CB471"/>
  <c r="CG471"/>
  <c r="CL471"/>
  <c r="CT471"/>
  <c r="CY471"/>
  <c r="DD471"/>
  <c r="DJ471"/>
  <c r="DO471"/>
  <c r="DT471"/>
  <c r="DZ471"/>
  <c r="EE471"/>
  <c r="EJ471"/>
  <c r="EP471"/>
  <c r="EU471"/>
  <c r="EZ471"/>
  <c r="FF471"/>
  <c r="FK471"/>
  <c r="FP471"/>
  <c r="FV471"/>
  <c r="GA471"/>
  <c r="GF471"/>
  <c r="GL471"/>
  <c r="GQ471"/>
  <c r="GV471"/>
  <c r="HB471"/>
  <c r="AR471"/>
  <c r="BM471"/>
  <c r="CH471"/>
  <c r="DF471"/>
  <c r="EA471"/>
  <c r="EV471"/>
  <c r="FR471"/>
  <c r="GM471"/>
  <c r="AL471"/>
  <c r="BH471"/>
  <c r="CC471"/>
  <c r="CZ471"/>
  <c r="DV471"/>
  <c r="EQ471"/>
  <c r="FL471"/>
  <c r="GH471"/>
  <c r="HC471"/>
  <c r="BB471"/>
  <c r="BX471"/>
  <c r="CU471"/>
  <c r="DP471"/>
  <c r="EL471"/>
  <c r="FG471"/>
  <c r="GB471"/>
  <c r="GX471"/>
  <c r="AW471"/>
  <c r="BR471"/>
  <c r="CP471"/>
  <c r="DK471"/>
  <c r="EF471"/>
  <c r="FB471"/>
  <c r="FW471"/>
  <c r="GR471"/>
  <c r="CO436"/>
  <c r="CN436"/>
  <c r="AM436"/>
  <c r="AQ436"/>
  <c r="AU436"/>
  <c r="AY436"/>
  <c r="BC436"/>
  <c r="BG436"/>
  <c r="BK436"/>
  <c r="BO436"/>
  <c r="BS436"/>
  <c r="BW436"/>
  <c r="CA436"/>
  <c r="CE436"/>
  <c r="CI436"/>
  <c r="CM436"/>
  <c r="CS436"/>
  <c r="CW436"/>
  <c r="DA436"/>
  <c r="DE436"/>
  <c r="DI436"/>
  <c r="DM436"/>
  <c r="DQ436"/>
  <c r="DU436"/>
  <c r="DY436"/>
  <c r="EC436"/>
  <c r="EG436"/>
  <c r="EK436"/>
  <c r="EO436"/>
  <c r="ES436"/>
  <c r="EW436"/>
  <c r="FA436"/>
  <c r="FE436"/>
  <c r="FI436"/>
  <c r="FM436"/>
  <c r="FQ436"/>
  <c r="FU436"/>
  <c r="FY436"/>
  <c r="GC436"/>
  <c r="GG436"/>
  <c r="GK436"/>
  <c r="GO436"/>
  <c r="GS436"/>
  <c r="GW436"/>
  <c r="HA436"/>
  <c r="AJ436"/>
  <c r="AO436"/>
  <c r="AT436"/>
  <c r="AZ436"/>
  <c r="BE436"/>
  <c r="BJ436"/>
  <c r="BP436"/>
  <c r="BU436"/>
  <c r="BZ436"/>
  <c r="CF436"/>
  <c r="CK436"/>
  <c r="CR436"/>
  <c r="CX436"/>
  <c r="DC436"/>
  <c r="DH436"/>
  <c r="DN436"/>
  <c r="DS436"/>
  <c r="DX436"/>
  <c r="ED436"/>
  <c r="EI436"/>
  <c r="EN436"/>
  <c r="ET436"/>
  <c r="EY436"/>
  <c r="FD436"/>
  <c r="FJ436"/>
  <c r="FO436"/>
  <c r="FT436"/>
  <c r="FZ436"/>
  <c r="GE436"/>
  <c r="GJ436"/>
  <c r="GP436"/>
  <c r="GU436"/>
  <c r="GZ436"/>
  <c r="AN436"/>
  <c r="AS436"/>
  <c r="AX436"/>
  <c r="BD436"/>
  <c r="BI436"/>
  <c r="BN436"/>
  <c r="BT436"/>
  <c r="BY436"/>
  <c r="CD436"/>
  <c r="CJ436"/>
  <c r="CQ436"/>
  <c r="CV436"/>
  <c r="DB436"/>
  <c r="DG436"/>
  <c r="DL436"/>
  <c r="DR436"/>
  <c r="DW436"/>
  <c r="EB436"/>
  <c r="EH436"/>
  <c r="EM436"/>
  <c r="ER436"/>
  <c r="EX436"/>
  <c r="FC436"/>
  <c r="FH436"/>
  <c r="FN436"/>
  <c r="FS436"/>
  <c r="FX436"/>
  <c r="GD436"/>
  <c r="GI436"/>
  <c r="GN436"/>
  <c r="GT436"/>
  <c r="GY436"/>
  <c r="AK436"/>
  <c r="AP436"/>
  <c r="AV436"/>
  <c r="BA436"/>
  <c r="BF436"/>
  <c r="BL436"/>
  <c r="BQ436"/>
  <c r="BV436"/>
  <c r="CB436"/>
  <c r="CG436"/>
  <c r="CL436"/>
  <c r="CT436"/>
  <c r="CY436"/>
  <c r="DD436"/>
  <c r="DJ436"/>
  <c r="DO436"/>
  <c r="DT436"/>
  <c r="DZ436"/>
  <c r="EE436"/>
  <c r="EJ436"/>
  <c r="EP436"/>
  <c r="EU436"/>
  <c r="EZ436"/>
  <c r="FF436"/>
  <c r="FK436"/>
  <c r="FP436"/>
  <c r="FV436"/>
  <c r="GA436"/>
  <c r="GF436"/>
  <c r="GL436"/>
  <c r="GQ436"/>
  <c r="GV436"/>
  <c r="HB436"/>
  <c r="AL436"/>
  <c r="BH436"/>
  <c r="CC436"/>
  <c r="CZ436"/>
  <c r="DV436"/>
  <c r="EQ436"/>
  <c r="FL436"/>
  <c r="GH436"/>
  <c r="HC436"/>
  <c r="BB436"/>
  <c r="BX436"/>
  <c r="CU436"/>
  <c r="DP436"/>
  <c r="EL436"/>
  <c r="FG436"/>
  <c r="GB436"/>
  <c r="GX436"/>
  <c r="AW436"/>
  <c r="BR436"/>
  <c r="CP436"/>
  <c r="DK436"/>
  <c r="EF436"/>
  <c r="FB436"/>
  <c r="FW436"/>
  <c r="GR436"/>
  <c r="AR436"/>
  <c r="BM436"/>
  <c r="CH436"/>
  <c r="DF436"/>
  <c r="EA436"/>
  <c r="EV436"/>
  <c r="FR436"/>
  <c r="GM436"/>
  <c r="CO530"/>
  <c r="AL530"/>
  <c r="AP530"/>
  <c r="AT530"/>
  <c r="AX530"/>
  <c r="BB530"/>
  <c r="BF530"/>
  <c r="BJ530"/>
  <c r="BN530"/>
  <c r="BR530"/>
  <c r="BV530"/>
  <c r="BZ530"/>
  <c r="CD530"/>
  <c r="CH530"/>
  <c r="CL530"/>
  <c r="CR530"/>
  <c r="CV530"/>
  <c r="CZ530"/>
  <c r="DD530"/>
  <c r="DH530"/>
  <c r="DL530"/>
  <c r="DP530"/>
  <c r="DT530"/>
  <c r="DX530"/>
  <c r="EB530"/>
  <c r="EF530"/>
  <c r="EJ530"/>
  <c r="EN530"/>
  <c r="ER530"/>
  <c r="EV530"/>
  <c r="EZ530"/>
  <c r="FD530"/>
  <c r="FH530"/>
  <c r="FL530"/>
  <c r="FP530"/>
  <c r="FT530"/>
  <c r="FX530"/>
  <c r="GB530"/>
  <c r="GF530"/>
  <c r="GJ530"/>
  <c r="GN530"/>
  <c r="GR530"/>
  <c r="GV530"/>
  <c r="GZ530"/>
  <c r="AK530"/>
  <c r="AO530"/>
  <c r="AS530"/>
  <c r="AW530"/>
  <c r="BA530"/>
  <c r="BE530"/>
  <c r="BI530"/>
  <c r="BM530"/>
  <c r="BQ530"/>
  <c r="BU530"/>
  <c r="BY530"/>
  <c r="CC530"/>
  <c r="CG530"/>
  <c r="CK530"/>
  <c r="CQ530"/>
  <c r="CU530"/>
  <c r="CY530"/>
  <c r="DC530"/>
  <c r="DG530"/>
  <c r="DK530"/>
  <c r="DO530"/>
  <c r="DS530"/>
  <c r="DW530"/>
  <c r="EA530"/>
  <c r="EE530"/>
  <c r="EI530"/>
  <c r="EM530"/>
  <c r="EQ530"/>
  <c r="EU530"/>
  <c r="EY530"/>
  <c r="FC530"/>
  <c r="FG530"/>
  <c r="FK530"/>
  <c r="FO530"/>
  <c r="FS530"/>
  <c r="FW530"/>
  <c r="GA530"/>
  <c r="GE530"/>
  <c r="GI530"/>
  <c r="GM530"/>
  <c r="GQ530"/>
  <c r="GU530"/>
  <c r="GY530"/>
  <c r="HC530"/>
  <c r="AN530"/>
  <c r="AV530"/>
  <c r="BD530"/>
  <c r="BL530"/>
  <c r="BT530"/>
  <c r="CB530"/>
  <c r="CJ530"/>
  <c r="CT530"/>
  <c r="DB530"/>
  <c r="DJ530"/>
  <c r="DR530"/>
  <c r="DZ530"/>
  <c r="EH530"/>
  <c r="EP530"/>
  <c r="EX530"/>
  <c r="FF530"/>
  <c r="FN530"/>
  <c r="FV530"/>
  <c r="GD530"/>
  <c r="GL530"/>
  <c r="GT530"/>
  <c r="HB530"/>
  <c r="AM530"/>
  <c r="AU530"/>
  <c r="BC530"/>
  <c r="BK530"/>
  <c r="BS530"/>
  <c r="CA530"/>
  <c r="CI530"/>
  <c r="CS530"/>
  <c r="DA530"/>
  <c r="DI530"/>
  <c r="DQ530"/>
  <c r="DY530"/>
  <c r="EG530"/>
  <c r="EO530"/>
  <c r="EW530"/>
  <c r="FE530"/>
  <c r="FM530"/>
  <c r="FU530"/>
  <c r="GC530"/>
  <c r="GK530"/>
  <c r="GS530"/>
  <c r="HA530"/>
  <c r="AQ530"/>
  <c r="AY530"/>
  <c r="BG530"/>
  <c r="BO530"/>
  <c r="BW530"/>
  <c r="CE530"/>
  <c r="CM530"/>
  <c r="CW530"/>
  <c r="DE530"/>
  <c r="DM530"/>
  <c r="DU530"/>
  <c r="EC530"/>
  <c r="EK530"/>
  <c r="ES530"/>
  <c r="FA530"/>
  <c r="FI530"/>
  <c r="FQ530"/>
  <c r="FY530"/>
  <c r="GG530"/>
  <c r="GO530"/>
  <c r="GW530"/>
  <c r="AZ530"/>
  <c r="CF530"/>
  <c r="DN530"/>
  <c r="ET530"/>
  <c r="FZ530"/>
  <c r="AJ530"/>
  <c r="BP530"/>
  <c r="CX530"/>
  <c r="ED530"/>
  <c r="FJ530"/>
  <c r="GP530"/>
  <c r="BH530"/>
  <c r="CP530"/>
  <c r="DV530"/>
  <c r="FB530"/>
  <c r="GH530"/>
  <c r="CN530"/>
  <c r="AR530"/>
  <c r="FR530"/>
  <c r="EL530"/>
  <c r="BX530"/>
  <c r="GX530"/>
  <c r="DF530"/>
  <c r="CO268"/>
  <c r="CN268"/>
  <c r="AJ268"/>
  <c r="AN268"/>
  <c r="AR268"/>
  <c r="AV268"/>
  <c r="AZ268"/>
  <c r="BD268"/>
  <c r="BH268"/>
  <c r="BL268"/>
  <c r="BP268"/>
  <c r="BT268"/>
  <c r="BX268"/>
  <c r="CB268"/>
  <c r="CF268"/>
  <c r="CJ268"/>
  <c r="CP268"/>
  <c r="CT268"/>
  <c r="CX268"/>
  <c r="DB268"/>
  <c r="DF268"/>
  <c r="DJ268"/>
  <c r="DN268"/>
  <c r="DR268"/>
  <c r="DV268"/>
  <c r="DZ268"/>
  <c r="ED268"/>
  <c r="EH268"/>
  <c r="EL268"/>
  <c r="EP268"/>
  <c r="ET268"/>
  <c r="EX268"/>
  <c r="FB268"/>
  <c r="FF268"/>
  <c r="FJ268"/>
  <c r="FN268"/>
  <c r="FR268"/>
  <c r="FV268"/>
  <c r="FZ268"/>
  <c r="GD268"/>
  <c r="GH268"/>
  <c r="GL268"/>
  <c r="GP268"/>
  <c r="GT268"/>
  <c r="GX268"/>
  <c r="HB268"/>
  <c r="AO268"/>
  <c r="AT268"/>
  <c r="AY268"/>
  <c r="BE268"/>
  <c r="BJ268"/>
  <c r="BO268"/>
  <c r="BU268"/>
  <c r="BZ268"/>
  <c r="CE268"/>
  <c r="CK268"/>
  <c r="CR268"/>
  <c r="CW268"/>
  <c r="DC268"/>
  <c r="DH268"/>
  <c r="DM268"/>
  <c r="DS268"/>
  <c r="DX268"/>
  <c r="EC268"/>
  <c r="EI268"/>
  <c r="EN268"/>
  <c r="ES268"/>
  <c r="EY268"/>
  <c r="FD268"/>
  <c r="FI268"/>
  <c r="FO268"/>
  <c r="FT268"/>
  <c r="FY268"/>
  <c r="GE268"/>
  <c r="GJ268"/>
  <c r="GO268"/>
  <c r="GU268"/>
  <c r="GZ268"/>
  <c r="AM268"/>
  <c r="AS268"/>
  <c r="AX268"/>
  <c r="BC268"/>
  <c r="BI268"/>
  <c r="BN268"/>
  <c r="BS268"/>
  <c r="BY268"/>
  <c r="CD268"/>
  <c r="CI268"/>
  <c r="CQ268"/>
  <c r="CV268"/>
  <c r="DA268"/>
  <c r="DG268"/>
  <c r="DL268"/>
  <c r="DQ268"/>
  <c r="DW268"/>
  <c r="EB268"/>
  <c r="EG268"/>
  <c r="EM268"/>
  <c r="ER268"/>
  <c r="EW268"/>
  <c r="FC268"/>
  <c r="FH268"/>
  <c r="FM268"/>
  <c r="FS268"/>
  <c r="FX268"/>
  <c r="GC268"/>
  <c r="GI268"/>
  <c r="GN268"/>
  <c r="GS268"/>
  <c r="GY268"/>
  <c r="AL268"/>
  <c r="AQ268"/>
  <c r="AW268"/>
  <c r="BB268"/>
  <c r="BG268"/>
  <c r="BM268"/>
  <c r="BR268"/>
  <c r="BW268"/>
  <c r="CC268"/>
  <c r="CH268"/>
  <c r="CM268"/>
  <c r="CU268"/>
  <c r="CZ268"/>
  <c r="DE268"/>
  <c r="DK268"/>
  <c r="DP268"/>
  <c r="DU268"/>
  <c r="EA268"/>
  <c r="EF268"/>
  <c r="EK268"/>
  <c r="EQ268"/>
  <c r="EV268"/>
  <c r="FA268"/>
  <c r="FG268"/>
  <c r="FL268"/>
  <c r="FQ268"/>
  <c r="FW268"/>
  <c r="GB268"/>
  <c r="GG268"/>
  <c r="GM268"/>
  <c r="GR268"/>
  <c r="GW268"/>
  <c r="HC268"/>
  <c r="AK268"/>
  <c r="BF268"/>
  <c r="CA268"/>
  <c r="CY268"/>
  <c r="DT268"/>
  <c r="EO268"/>
  <c r="FK268"/>
  <c r="GF268"/>
  <c r="HA268"/>
  <c r="BA268"/>
  <c r="BV268"/>
  <c r="CS268"/>
  <c r="DO268"/>
  <c r="EJ268"/>
  <c r="FE268"/>
  <c r="GA268"/>
  <c r="GV268"/>
  <c r="AU268"/>
  <c r="BQ268"/>
  <c r="CL268"/>
  <c r="DI268"/>
  <c r="EE268"/>
  <c r="EZ268"/>
  <c r="FU268"/>
  <c r="GQ268"/>
  <c r="AP268"/>
  <c r="DY268"/>
  <c r="DD268"/>
  <c r="GK268"/>
  <c r="CG268"/>
  <c r="FP268"/>
  <c r="BK268"/>
  <c r="EU268"/>
  <c r="CO421"/>
  <c r="CN421"/>
  <c r="AM421"/>
  <c r="AQ421"/>
  <c r="AU421"/>
  <c r="AY421"/>
  <c r="BC421"/>
  <c r="BG421"/>
  <c r="BK421"/>
  <c r="BO421"/>
  <c r="BS421"/>
  <c r="BW421"/>
  <c r="CA421"/>
  <c r="CE421"/>
  <c r="CI421"/>
  <c r="CM421"/>
  <c r="CS421"/>
  <c r="CW421"/>
  <c r="DA421"/>
  <c r="DE421"/>
  <c r="DI421"/>
  <c r="DM421"/>
  <c r="DQ421"/>
  <c r="DU421"/>
  <c r="DY421"/>
  <c r="EC421"/>
  <c r="EG421"/>
  <c r="EK421"/>
  <c r="EO421"/>
  <c r="ES421"/>
  <c r="EW421"/>
  <c r="FA421"/>
  <c r="FE421"/>
  <c r="FI421"/>
  <c r="FM421"/>
  <c r="FQ421"/>
  <c r="FU421"/>
  <c r="FY421"/>
  <c r="GC421"/>
  <c r="GG421"/>
  <c r="GK421"/>
  <c r="GO421"/>
  <c r="GS421"/>
  <c r="GW421"/>
  <c r="HA421"/>
  <c r="AL421"/>
  <c r="AP421"/>
  <c r="AT421"/>
  <c r="AX421"/>
  <c r="BB421"/>
  <c r="BF421"/>
  <c r="BJ421"/>
  <c r="BN421"/>
  <c r="BR421"/>
  <c r="BV421"/>
  <c r="BZ421"/>
  <c r="CD421"/>
  <c r="CH421"/>
  <c r="CL421"/>
  <c r="CR421"/>
  <c r="CV421"/>
  <c r="CZ421"/>
  <c r="DD421"/>
  <c r="DH421"/>
  <c r="DL421"/>
  <c r="DP421"/>
  <c r="DT421"/>
  <c r="DX421"/>
  <c r="EB421"/>
  <c r="EF421"/>
  <c r="EJ421"/>
  <c r="EN421"/>
  <c r="ER421"/>
  <c r="EV421"/>
  <c r="EZ421"/>
  <c r="FD421"/>
  <c r="FH421"/>
  <c r="FL421"/>
  <c r="FP421"/>
  <c r="FT421"/>
  <c r="FX421"/>
  <c r="GB421"/>
  <c r="GF421"/>
  <c r="GJ421"/>
  <c r="GN421"/>
  <c r="GR421"/>
  <c r="GV421"/>
  <c r="GZ421"/>
  <c r="AN421"/>
  <c r="AV421"/>
  <c r="BD421"/>
  <c r="BL421"/>
  <c r="BT421"/>
  <c r="CB421"/>
  <c r="CJ421"/>
  <c r="CT421"/>
  <c r="DB421"/>
  <c r="DJ421"/>
  <c r="DR421"/>
  <c r="DZ421"/>
  <c r="EH421"/>
  <c r="EP421"/>
  <c r="EX421"/>
  <c r="FF421"/>
  <c r="FN421"/>
  <c r="FV421"/>
  <c r="GD421"/>
  <c r="GL421"/>
  <c r="GT421"/>
  <c r="HB421"/>
  <c r="AK421"/>
  <c r="AS421"/>
  <c r="BA421"/>
  <c r="BI421"/>
  <c r="BQ421"/>
  <c r="BY421"/>
  <c r="CG421"/>
  <c r="CQ421"/>
  <c r="CY421"/>
  <c r="DG421"/>
  <c r="DO421"/>
  <c r="DW421"/>
  <c r="EE421"/>
  <c r="EM421"/>
  <c r="EU421"/>
  <c r="FC421"/>
  <c r="FK421"/>
  <c r="FS421"/>
  <c r="GA421"/>
  <c r="GI421"/>
  <c r="GQ421"/>
  <c r="GY421"/>
  <c r="AO421"/>
  <c r="AW421"/>
  <c r="BE421"/>
  <c r="BM421"/>
  <c r="BU421"/>
  <c r="CC421"/>
  <c r="CK421"/>
  <c r="CU421"/>
  <c r="DC421"/>
  <c r="DK421"/>
  <c r="DS421"/>
  <c r="EA421"/>
  <c r="EI421"/>
  <c r="EQ421"/>
  <c r="EY421"/>
  <c r="FG421"/>
  <c r="FO421"/>
  <c r="FW421"/>
  <c r="GE421"/>
  <c r="GM421"/>
  <c r="GU421"/>
  <c r="HC421"/>
  <c r="AZ421"/>
  <c r="CF421"/>
  <c r="DN421"/>
  <c r="ET421"/>
  <c r="FZ421"/>
  <c r="AR421"/>
  <c r="BX421"/>
  <c r="DF421"/>
  <c r="EL421"/>
  <c r="FR421"/>
  <c r="GX421"/>
  <c r="AJ421"/>
  <c r="BP421"/>
  <c r="CX421"/>
  <c r="ED421"/>
  <c r="FJ421"/>
  <c r="GP421"/>
  <c r="BH421"/>
  <c r="CP421"/>
  <c r="DV421"/>
  <c r="FB421"/>
  <c r="GH421"/>
  <c r="CO353"/>
  <c r="CN353"/>
  <c r="AM353"/>
  <c r="AQ353"/>
  <c r="AU353"/>
  <c r="AY353"/>
  <c r="BC353"/>
  <c r="BG353"/>
  <c r="BK353"/>
  <c r="BO353"/>
  <c r="BS353"/>
  <c r="BW353"/>
  <c r="CA353"/>
  <c r="CE353"/>
  <c r="CI353"/>
  <c r="CM353"/>
  <c r="CS353"/>
  <c r="CW353"/>
  <c r="DA353"/>
  <c r="DE353"/>
  <c r="DI353"/>
  <c r="DM353"/>
  <c r="DQ353"/>
  <c r="DU353"/>
  <c r="DY353"/>
  <c r="EC353"/>
  <c r="EG353"/>
  <c r="EK353"/>
  <c r="EO353"/>
  <c r="ES353"/>
  <c r="EW353"/>
  <c r="FA353"/>
  <c r="FE353"/>
  <c r="FI353"/>
  <c r="FM353"/>
  <c r="FQ353"/>
  <c r="FU353"/>
  <c r="FY353"/>
  <c r="GC353"/>
  <c r="GG353"/>
  <c r="GK353"/>
  <c r="GO353"/>
  <c r="GS353"/>
  <c r="GW353"/>
  <c r="HA353"/>
  <c r="AL353"/>
  <c r="AP353"/>
  <c r="AT353"/>
  <c r="AX353"/>
  <c r="BB353"/>
  <c r="BF353"/>
  <c r="BJ353"/>
  <c r="BN353"/>
  <c r="BR353"/>
  <c r="BV353"/>
  <c r="BZ353"/>
  <c r="CD353"/>
  <c r="CH353"/>
  <c r="CL353"/>
  <c r="CR353"/>
  <c r="CV353"/>
  <c r="CZ353"/>
  <c r="DD353"/>
  <c r="DH353"/>
  <c r="DL353"/>
  <c r="DP353"/>
  <c r="DT353"/>
  <c r="DX353"/>
  <c r="EB353"/>
  <c r="EF353"/>
  <c r="EJ353"/>
  <c r="EN353"/>
  <c r="ER353"/>
  <c r="EV353"/>
  <c r="EZ353"/>
  <c r="FD353"/>
  <c r="FH353"/>
  <c r="FL353"/>
  <c r="FP353"/>
  <c r="FT353"/>
  <c r="FX353"/>
  <c r="GB353"/>
  <c r="GF353"/>
  <c r="GJ353"/>
  <c r="GN353"/>
  <c r="GR353"/>
  <c r="GV353"/>
  <c r="GZ353"/>
  <c r="AN353"/>
  <c r="AV353"/>
  <c r="BD353"/>
  <c r="BL353"/>
  <c r="BT353"/>
  <c r="CB353"/>
  <c r="CJ353"/>
  <c r="CT353"/>
  <c r="DB353"/>
  <c r="DJ353"/>
  <c r="DR353"/>
  <c r="DZ353"/>
  <c r="EH353"/>
  <c r="EP353"/>
  <c r="EX353"/>
  <c r="FF353"/>
  <c r="FN353"/>
  <c r="FV353"/>
  <c r="GD353"/>
  <c r="GL353"/>
  <c r="GT353"/>
  <c r="HB353"/>
  <c r="AK353"/>
  <c r="AS353"/>
  <c r="BA353"/>
  <c r="BI353"/>
  <c r="BQ353"/>
  <c r="BY353"/>
  <c r="CG353"/>
  <c r="CQ353"/>
  <c r="CY353"/>
  <c r="DG353"/>
  <c r="DO353"/>
  <c r="DW353"/>
  <c r="EE353"/>
  <c r="EM353"/>
  <c r="EU353"/>
  <c r="FC353"/>
  <c r="FK353"/>
  <c r="FS353"/>
  <c r="GA353"/>
  <c r="GI353"/>
  <c r="GQ353"/>
  <c r="GY353"/>
  <c r="AJ353"/>
  <c r="AR353"/>
  <c r="AZ353"/>
  <c r="BH353"/>
  <c r="BP353"/>
  <c r="BX353"/>
  <c r="CF353"/>
  <c r="CP353"/>
  <c r="CX353"/>
  <c r="DF353"/>
  <c r="DN353"/>
  <c r="DV353"/>
  <c r="ED353"/>
  <c r="EL353"/>
  <c r="ET353"/>
  <c r="FB353"/>
  <c r="FJ353"/>
  <c r="FR353"/>
  <c r="FZ353"/>
  <c r="GH353"/>
  <c r="GP353"/>
  <c r="GX353"/>
  <c r="AO353"/>
  <c r="BU353"/>
  <c r="DC353"/>
  <c r="EI353"/>
  <c r="FO353"/>
  <c r="GU353"/>
  <c r="BM353"/>
  <c r="CU353"/>
  <c r="EA353"/>
  <c r="FG353"/>
  <c r="GM353"/>
  <c r="BE353"/>
  <c r="CK353"/>
  <c r="DS353"/>
  <c r="EY353"/>
  <c r="GE353"/>
  <c r="AW353"/>
  <c r="CC353"/>
  <c r="DK353"/>
  <c r="EQ353"/>
  <c r="FW353"/>
  <c r="HC353"/>
  <c r="CO731"/>
  <c r="CN731"/>
  <c r="AL731"/>
  <c r="AP731"/>
  <c r="AT731"/>
  <c r="AX731"/>
  <c r="BB731"/>
  <c r="BF731"/>
  <c r="BJ731"/>
  <c r="BN731"/>
  <c r="BR731"/>
  <c r="BV731"/>
  <c r="BZ731"/>
  <c r="CD731"/>
  <c r="CH731"/>
  <c r="CL731"/>
  <c r="CR731"/>
  <c r="CV731"/>
  <c r="CZ731"/>
  <c r="DD731"/>
  <c r="DH731"/>
  <c r="DL731"/>
  <c r="DP731"/>
  <c r="DT731"/>
  <c r="DX731"/>
  <c r="EB731"/>
  <c r="EF731"/>
  <c r="EJ731"/>
  <c r="EN731"/>
  <c r="ER731"/>
  <c r="EV731"/>
  <c r="EZ731"/>
  <c r="FD731"/>
  <c r="FH731"/>
  <c r="FL731"/>
  <c r="FP731"/>
  <c r="FT731"/>
  <c r="FX731"/>
  <c r="GB731"/>
  <c r="GF731"/>
  <c r="GJ731"/>
  <c r="GN731"/>
  <c r="GR731"/>
  <c r="GV731"/>
  <c r="GZ731"/>
  <c r="AM731"/>
  <c r="AR731"/>
  <c r="AW731"/>
  <c r="BC731"/>
  <c r="BH731"/>
  <c r="BM731"/>
  <c r="BS731"/>
  <c r="BX731"/>
  <c r="CC731"/>
  <c r="CI731"/>
  <c r="CP731"/>
  <c r="CU731"/>
  <c r="DA731"/>
  <c r="DF731"/>
  <c r="DK731"/>
  <c r="DQ731"/>
  <c r="DV731"/>
  <c r="EA731"/>
  <c r="EG731"/>
  <c r="EL731"/>
  <c r="EQ731"/>
  <c r="EW731"/>
  <c r="FB731"/>
  <c r="FG731"/>
  <c r="FM731"/>
  <c r="FR731"/>
  <c r="FW731"/>
  <c r="GC731"/>
  <c r="GH731"/>
  <c r="GM731"/>
  <c r="GS731"/>
  <c r="GX731"/>
  <c r="HC731"/>
  <c r="AK731"/>
  <c r="AQ731"/>
  <c r="AV731"/>
  <c r="BA731"/>
  <c r="BG731"/>
  <c r="BL731"/>
  <c r="BQ731"/>
  <c r="BW731"/>
  <c r="CB731"/>
  <c r="CG731"/>
  <c r="CM731"/>
  <c r="CT731"/>
  <c r="CY731"/>
  <c r="DE731"/>
  <c r="DJ731"/>
  <c r="DO731"/>
  <c r="DU731"/>
  <c r="DZ731"/>
  <c r="EE731"/>
  <c r="EK731"/>
  <c r="EP731"/>
  <c r="EU731"/>
  <c r="FA731"/>
  <c r="FF731"/>
  <c r="FK731"/>
  <c r="FQ731"/>
  <c r="FV731"/>
  <c r="GA731"/>
  <c r="GG731"/>
  <c r="GL731"/>
  <c r="GQ731"/>
  <c r="GW731"/>
  <c r="HB731"/>
  <c r="AJ731"/>
  <c r="AO731"/>
  <c r="AU731"/>
  <c r="AZ731"/>
  <c r="BE731"/>
  <c r="BK731"/>
  <c r="BP731"/>
  <c r="BU731"/>
  <c r="CA731"/>
  <c r="CF731"/>
  <c r="CK731"/>
  <c r="CS731"/>
  <c r="CX731"/>
  <c r="DC731"/>
  <c r="DI731"/>
  <c r="DN731"/>
  <c r="DS731"/>
  <c r="DY731"/>
  <c r="ED731"/>
  <c r="EI731"/>
  <c r="EO731"/>
  <c r="ET731"/>
  <c r="EY731"/>
  <c r="FE731"/>
  <c r="FJ731"/>
  <c r="FO731"/>
  <c r="FU731"/>
  <c r="FZ731"/>
  <c r="GE731"/>
  <c r="GK731"/>
  <c r="GP731"/>
  <c r="GU731"/>
  <c r="HA731"/>
  <c r="AS731"/>
  <c r="BO731"/>
  <c r="CJ731"/>
  <c r="DG731"/>
  <c r="EC731"/>
  <c r="EX731"/>
  <c r="FS731"/>
  <c r="GO731"/>
  <c r="AN731"/>
  <c r="BI731"/>
  <c r="CE731"/>
  <c r="DB731"/>
  <c r="DW731"/>
  <c r="ES731"/>
  <c r="FN731"/>
  <c r="GI731"/>
  <c r="BD731"/>
  <c r="BY731"/>
  <c r="CW731"/>
  <c r="DR731"/>
  <c r="EM731"/>
  <c r="FI731"/>
  <c r="GD731"/>
  <c r="GY731"/>
  <c r="AY731"/>
  <c r="EH731"/>
  <c r="DM731"/>
  <c r="GT731"/>
  <c r="CQ731"/>
  <c r="FY731"/>
  <c r="FC731"/>
  <c r="BT731"/>
  <c r="CO614"/>
  <c r="CN614"/>
  <c r="AJ614"/>
  <c r="AN614"/>
  <c r="AR614"/>
  <c r="AV614"/>
  <c r="AZ614"/>
  <c r="BD614"/>
  <c r="BH614"/>
  <c r="BL614"/>
  <c r="BP614"/>
  <c r="BT614"/>
  <c r="BX614"/>
  <c r="CB614"/>
  <c r="CF614"/>
  <c r="CJ614"/>
  <c r="CP614"/>
  <c r="CT614"/>
  <c r="CX614"/>
  <c r="DB614"/>
  <c r="DF614"/>
  <c r="DJ614"/>
  <c r="DN614"/>
  <c r="DR614"/>
  <c r="DV614"/>
  <c r="DZ614"/>
  <c r="ED614"/>
  <c r="EH614"/>
  <c r="EL614"/>
  <c r="EP614"/>
  <c r="ET614"/>
  <c r="EX614"/>
  <c r="FB614"/>
  <c r="FF614"/>
  <c r="FJ614"/>
  <c r="FN614"/>
  <c r="FR614"/>
  <c r="FV614"/>
  <c r="FZ614"/>
  <c r="GD614"/>
  <c r="GH614"/>
  <c r="GL614"/>
  <c r="GP614"/>
  <c r="GT614"/>
  <c r="GX614"/>
  <c r="HB614"/>
  <c r="AK614"/>
  <c r="AP614"/>
  <c r="AU614"/>
  <c r="BA614"/>
  <c r="BF614"/>
  <c r="BK614"/>
  <c r="BQ614"/>
  <c r="BV614"/>
  <c r="CA614"/>
  <c r="CG614"/>
  <c r="CL614"/>
  <c r="CS614"/>
  <c r="CY614"/>
  <c r="DD614"/>
  <c r="DI614"/>
  <c r="DO614"/>
  <c r="DT614"/>
  <c r="DY614"/>
  <c r="EE614"/>
  <c r="EJ614"/>
  <c r="EO614"/>
  <c r="EU614"/>
  <c r="EZ614"/>
  <c r="FE614"/>
  <c r="FK614"/>
  <c r="FP614"/>
  <c r="FU614"/>
  <c r="GA614"/>
  <c r="GF614"/>
  <c r="GK614"/>
  <c r="GQ614"/>
  <c r="GV614"/>
  <c r="HA614"/>
  <c r="AO614"/>
  <c r="AT614"/>
  <c r="AY614"/>
  <c r="BE614"/>
  <c r="BJ614"/>
  <c r="BO614"/>
  <c r="BU614"/>
  <c r="BZ614"/>
  <c r="CE614"/>
  <c r="CK614"/>
  <c r="CR614"/>
  <c r="CW614"/>
  <c r="DC614"/>
  <c r="DH614"/>
  <c r="DM614"/>
  <c r="DS614"/>
  <c r="DX614"/>
  <c r="EC614"/>
  <c r="EI614"/>
  <c r="EN614"/>
  <c r="ES614"/>
  <c r="EY614"/>
  <c r="FD614"/>
  <c r="FI614"/>
  <c r="FO614"/>
  <c r="FT614"/>
  <c r="FY614"/>
  <c r="GE614"/>
  <c r="GJ614"/>
  <c r="GO614"/>
  <c r="GU614"/>
  <c r="GZ614"/>
  <c r="AQ614"/>
  <c r="BB614"/>
  <c r="BM614"/>
  <c r="BW614"/>
  <c r="CH614"/>
  <c r="CU614"/>
  <c r="DE614"/>
  <c r="DP614"/>
  <c r="EA614"/>
  <c r="EK614"/>
  <c r="EV614"/>
  <c r="FG614"/>
  <c r="FQ614"/>
  <c r="GB614"/>
  <c r="GM614"/>
  <c r="GW614"/>
  <c r="AM614"/>
  <c r="AX614"/>
  <c r="BI614"/>
  <c r="BS614"/>
  <c r="CD614"/>
  <c r="CQ614"/>
  <c r="DA614"/>
  <c r="DL614"/>
  <c r="DW614"/>
  <c r="EG614"/>
  <c r="ER614"/>
  <c r="FC614"/>
  <c r="FM614"/>
  <c r="FX614"/>
  <c r="GI614"/>
  <c r="GS614"/>
  <c r="AL614"/>
  <c r="AW614"/>
  <c r="BG614"/>
  <c r="BR614"/>
  <c r="CC614"/>
  <c r="CM614"/>
  <c r="CZ614"/>
  <c r="DK614"/>
  <c r="DU614"/>
  <c r="EF614"/>
  <c r="EQ614"/>
  <c r="FA614"/>
  <c r="FL614"/>
  <c r="FW614"/>
  <c r="GG614"/>
  <c r="GR614"/>
  <c r="HC614"/>
  <c r="BN614"/>
  <c r="DG614"/>
  <c r="EW614"/>
  <c r="GN614"/>
  <c r="BC614"/>
  <c r="CV614"/>
  <c r="EM614"/>
  <c r="GC614"/>
  <c r="AS614"/>
  <c r="CI614"/>
  <c r="EB614"/>
  <c r="FS614"/>
  <c r="GY614"/>
  <c r="FH614"/>
  <c r="DQ614"/>
  <c r="BY614"/>
  <c r="CO68"/>
  <c r="CN68"/>
  <c r="AK68"/>
  <c r="AO68"/>
  <c r="AS68"/>
  <c r="AW68"/>
  <c r="BA68"/>
  <c r="BE68"/>
  <c r="BI68"/>
  <c r="BM68"/>
  <c r="BQ68"/>
  <c r="BU68"/>
  <c r="BY68"/>
  <c r="CC68"/>
  <c r="CG68"/>
  <c r="CK68"/>
  <c r="CQ68"/>
  <c r="CU68"/>
  <c r="CY68"/>
  <c r="DC68"/>
  <c r="DG68"/>
  <c r="DK68"/>
  <c r="DO68"/>
  <c r="DS68"/>
  <c r="DW68"/>
  <c r="EA68"/>
  <c r="EE68"/>
  <c r="EI68"/>
  <c r="EM68"/>
  <c r="EQ68"/>
  <c r="EU68"/>
  <c r="EY68"/>
  <c r="FC68"/>
  <c r="FG68"/>
  <c r="FK68"/>
  <c r="FO68"/>
  <c r="FS68"/>
  <c r="FW68"/>
  <c r="GA68"/>
  <c r="GE68"/>
  <c r="GI68"/>
  <c r="GM68"/>
  <c r="GQ68"/>
  <c r="GU68"/>
  <c r="GY68"/>
  <c r="HC68"/>
  <c r="AJ68"/>
  <c r="AP68"/>
  <c r="AU68"/>
  <c r="AZ68"/>
  <c r="BF68"/>
  <c r="BK68"/>
  <c r="BP68"/>
  <c r="BV68"/>
  <c r="CA68"/>
  <c r="CF68"/>
  <c r="CL68"/>
  <c r="CS68"/>
  <c r="CX68"/>
  <c r="DD68"/>
  <c r="DI68"/>
  <c r="DN68"/>
  <c r="DT68"/>
  <c r="DY68"/>
  <c r="ED68"/>
  <c r="EJ68"/>
  <c r="EO68"/>
  <c r="ET68"/>
  <c r="EZ68"/>
  <c r="FE68"/>
  <c r="FJ68"/>
  <c r="FP68"/>
  <c r="FU68"/>
  <c r="FZ68"/>
  <c r="GF68"/>
  <c r="GK68"/>
  <c r="GP68"/>
  <c r="GV68"/>
  <c r="HA68"/>
  <c r="AN68"/>
  <c r="AT68"/>
  <c r="AY68"/>
  <c r="BD68"/>
  <c r="BJ68"/>
  <c r="BO68"/>
  <c r="BT68"/>
  <c r="BZ68"/>
  <c r="CE68"/>
  <c r="CJ68"/>
  <c r="CR68"/>
  <c r="CW68"/>
  <c r="DB68"/>
  <c r="DH68"/>
  <c r="DM68"/>
  <c r="DR68"/>
  <c r="DX68"/>
  <c r="EC68"/>
  <c r="EH68"/>
  <c r="EN68"/>
  <c r="ES68"/>
  <c r="EX68"/>
  <c r="FD68"/>
  <c r="FI68"/>
  <c r="FN68"/>
  <c r="FT68"/>
  <c r="FY68"/>
  <c r="GD68"/>
  <c r="GJ68"/>
  <c r="GO68"/>
  <c r="GT68"/>
  <c r="GZ68"/>
  <c r="AQ68"/>
  <c r="BB68"/>
  <c r="BL68"/>
  <c r="BW68"/>
  <c r="CH68"/>
  <c r="CT68"/>
  <c r="DE68"/>
  <c r="DP68"/>
  <c r="DZ68"/>
  <c r="EK68"/>
  <c r="EV68"/>
  <c r="FF68"/>
  <c r="FQ68"/>
  <c r="GB68"/>
  <c r="GL68"/>
  <c r="GW68"/>
  <c r="AM68"/>
  <c r="AX68"/>
  <c r="BH68"/>
  <c r="BS68"/>
  <c r="CD68"/>
  <c r="CP68"/>
  <c r="DA68"/>
  <c r="DL68"/>
  <c r="DV68"/>
  <c r="EG68"/>
  <c r="ER68"/>
  <c r="FB68"/>
  <c r="FM68"/>
  <c r="FX68"/>
  <c r="GH68"/>
  <c r="GS68"/>
  <c r="AL68"/>
  <c r="AV68"/>
  <c r="BG68"/>
  <c r="BR68"/>
  <c r="CB68"/>
  <c r="CM68"/>
  <c r="CZ68"/>
  <c r="DJ68"/>
  <c r="DU68"/>
  <c r="EF68"/>
  <c r="EP68"/>
  <c r="FA68"/>
  <c r="FL68"/>
  <c r="FV68"/>
  <c r="GG68"/>
  <c r="GR68"/>
  <c r="HB68"/>
  <c r="AR68"/>
  <c r="CI68"/>
  <c r="EB68"/>
  <c r="FR68"/>
  <c r="BX68"/>
  <c r="DQ68"/>
  <c r="FH68"/>
  <c r="GX68"/>
  <c r="BN68"/>
  <c r="DF68"/>
  <c r="EW68"/>
  <c r="GN68"/>
  <c r="GC68"/>
  <c r="EL68"/>
  <c r="CV68"/>
  <c r="BC68"/>
  <c r="CO149"/>
  <c r="CN149"/>
  <c r="AM149"/>
  <c r="AQ149"/>
  <c r="AU149"/>
  <c r="AY149"/>
  <c r="BC149"/>
  <c r="BG149"/>
  <c r="BK149"/>
  <c r="BO149"/>
  <c r="BS149"/>
  <c r="BW149"/>
  <c r="CA149"/>
  <c r="CE149"/>
  <c r="CI149"/>
  <c r="CM149"/>
  <c r="CS149"/>
  <c r="CW149"/>
  <c r="DA149"/>
  <c r="DE149"/>
  <c r="DI149"/>
  <c r="DM149"/>
  <c r="DQ149"/>
  <c r="DU149"/>
  <c r="DY149"/>
  <c r="EC149"/>
  <c r="EG149"/>
  <c r="EK149"/>
  <c r="EO149"/>
  <c r="ES149"/>
  <c r="EW149"/>
  <c r="FA149"/>
  <c r="FE149"/>
  <c r="FI149"/>
  <c r="FM149"/>
  <c r="FQ149"/>
  <c r="FU149"/>
  <c r="FY149"/>
  <c r="GC149"/>
  <c r="GG149"/>
  <c r="GK149"/>
  <c r="GO149"/>
  <c r="GS149"/>
  <c r="GW149"/>
  <c r="HA149"/>
  <c r="AJ149"/>
  <c r="AO149"/>
  <c r="AT149"/>
  <c r="AZ149"/>
  <c r="BE149"/>
  <c r="BJ149"/>
  <c r="BP149"/>
  <c r="BU149"/>
  <c r="BZ149"/>
  <c r="CF149"/>
  <c r="CK149"/>
  <c r="CR149"/>
  <c r="CX149"/>
  <c r="DC149"/>
  <c r="DH149"/>
  <c r="DN149"/>
  <c r="DS149"/>
  <c r="DX149"/>
  <c r="ED149"/>
  <c r="EI149"/>
  <c r="EN149"/>
  <c r="ET149"/>
  <c r="EY149"/>
  <c r="FD149"/>
  <c r="FJ149"/>
  <c r="FO149"/>
  <c r="FT149"/>
  <c r="FZ149"/>
  <c r="GE149"/>
  <c r="GJ149"/>
  <c r="GP149"/>
  <c r="GU149"/>
  <c r="GZ149"/>
  <c r="AN149"/>
  <c r="AS149"/>
  <c r="AX149"/>
  <c r="BD149"/>
  <c r="BI149"/>
  <c r="BN149"/>
  <c r="BT149"/>
  <c r="BY149"/>
  <c r="CD149"/>
  <c r="CJ149"/>
  <c r="CQ149"/>
  <c r="CV149"/>
  <c r="DB149"/>
  <c r="DG149"/>
  <c r="DL149"/>
  <c r="DR149"/>
  <c r="DW149"/>
  <c r="EB149"/>
  <c r="EH149"/>
  <c r="EM149"/>
  <c r="ER149"/>
  <c r="EX149"/>
  <c r="FC149"/>
  <c r="FH149"/>
  <c r="FN149"/>
  <c r="FS149"/>
  <c r="FX149"/>
  <c r="GD149"/>
  <c r="GI149"/>
  <c r="GN149"/>
  <c r="GT149"/>
  <c r="GY149"/>
  <c r="AK149"/>
  <c r="AV149"/>
  <c r="BF149"/>
  <c r="BQ149"/>
  <c r="CB149"/>
  <c r="CL149"/>
  <c r="CY149"/>
  <c r="DJ149"/>
  <c r="DT149"/>
  <c r="EE149"/>
  <c r="EP149"/>
  <c r="EZ149"/>
  <c r="FK149"/>
  <c r="FV149"/>
  <c r="GF149"/>
  <c r="GQ149"/>
  <c r="HB149"/>
  <c r="AR149"/>
  <c r="BB149"/>
  <c r="BM149"/>
  <c r="BX149"/>
  <c r="CH149"/>
  <c r="CU149"/>
  <c r="DF149"/>
  <c r="DP149"/>
  <c r="EA149"/>
  <c r="EL149"/>
  <c r="EV149"/>
  <c r="FG149"/>
  <c r="FR149"/>
  <c r="GB149"/>
  <c r="GM149"/>
  <c r="GX149"/>
  <c r="AP149"/>
  <c r="BA149"/>
  <c r="BL149"/>
  <c r="BV149"/>
  <c r="CG149"/>
  <c r="CT149"/>
  <c r="DD149"/>
  <c r="DO149"/>
  <c r="DZ149"/>
  <c r="EJ149"/>
  <c r="EU149"/>
  <c r="FF149"/>
  <c r="FP149"/>
  <c r="GA149"/>
  <c r="GL149"/>
  <c r="GV149"/>
  <c r="AL149"/>
  <c r="CC149"/>
  <c r="DV149"/>
  <c r="FL149"/>
  <c r="HC149"/>
  <c r="BR149"/>
  <c r="DK149"/>
  <c r="FB149"/>
  <c r="GR149"/>
  <c r="BH149"/>
  <c r="CZ149"/>
  <c r="EQ149"/>
  <c r="GH149"/>
  <c r="AW149"/>
  <c r="CP149"/>
  <c r="EF149"/>
  <c r="FW149"/>
  <c r="CO17"/>
  <c r="CN17"/>
  <c r="AK17"/>
  <c r="AO17"/>
  <c r="AS17"/>
  <c r="AW17"/>
  <c r="BA17"/>
  <c r="BE17"/>
  <c r="BI17"/>
  <c r="BM17"/>
  <c r="BQ17"/>
  <c r="BU17"/>
  <c r="BY17"/>
  <c r="CC17"/>
  <c r="CG17"/>
  <c r="CK17"/>
  <c r="CQ17"/>
  <c r="CU17"/>
  <c r="CY17"/>
  <c r="DC17"/>
  <c r="DG17"/>
  <c r="DK17"/>
  <c r="DO17"/>
  <c r="DS17"/>
  <c r="DW17"/>
  <c r="EA17"/>
  <c r="EE17"/>
  <c r="EI17"/>
  <c r="EM17"/>
  <c r="EQ17"/>
  <c r="EU17"/>
  <c r="EY17"/>
  <c r="FC17"/>
  <c r="FG17"/>
  <c r="FK17"/>
  <c r="FO17"/>
  <c r="FS17"/>
  <c r="FW17"/>
  <c r="GA17"/>
  <c r="GE17"/>
  <c r="GI17"/>
  <c r="GM17"/>
  <c r="GQ17"/>
  <c r="GU17"/>
  <c r="GY17"/>
  <c r="HC17"/>
  <c r="AJ17"/>
  <c r="AN17"/>
  <c r="AR17"/>
  <c r="AV17"/>
  <c r="AZ17"/>
  <c r="BD17"/>
  <c r="BH17"/>
  <c r="BL17"/>
  <c r="BP17"/>
  <c r="BT17"/>
  <c r="BX17"/>
  <c r="CB17"/>
  <c r="CF17"/>
  <c r="CJ17"/>
  <c r="CP17"/>
  <c r="CT17"/>
  <c r="CX17"/>
  <c r="DB17"/>
  <c r="DF17"/>
  <c r="DJ17"/>
  <c r="DN17"/>
  <c r="DR17"/>
  <c r="DV17"/>
  <c r="DZ17"/>
  <c r="ED17"/>
  <c r="EH17"/>
  <c r="EL17"/>
  <c r="EP17"/>
  <c r="ET17"/>
  <c r="EX17"/>
  <c r="FB17"/>
  <c r="FF17"/>
  <c r="FJ17"/>
  <c r="FN17"/>
  <c r="FR17"/>
  <c r="FV17"/>
  <c r="FZ17"/>
  <c r="GD17"/>
  <c r="GH17"/>
  <c r="GL17"/>
  <c r="GP17"/>
  <c r="GT17"/>
  <c r="GX17"/>
  <c r="HB17"/>
  <c r="AP17"/>
  <c r="AX17"/>
  <c r="BF17"/>
  <c r="BN17"/>
  <c r="BV17"/>
  <c r="CD17"/>
  <c r="CL17"/>
  <c r="CV17"/>
  <c r="DD17"/>
  <c r="DL17"/>
  <c r="DT17"/>
  <c r="EB17"/>
  <c r="EJ17"/>
  <c r="ER17"/>
  <c r="EZ17"/>
  <c r="FH17"/>
  <c r="FP17"/>
  <c r="FX17"/>
  <c r="GF17"/>
  <c r="GN17"/>
  <c r="GV17"/>
  <c r="AM17"/>
  <c r="AU17"/>
  <c r="BC17"/>
  <c r="BK17"/>
  <c r="BS17"/>
  <c r="CA17"/>
  <c r="CI17"/>
  <c r="CS17"/>
  <c r="DA17"/>
  <c r="DI17"/>
  <c r="DQ17"/>
  <c r="DY17"/>
  <c r="EG17"/>
  <c r="EO17"/>
  <c r="EW17"/>
  <c r="FE17"/>
  <c r="FM17"/>
  <c r="FU17"/>
  <c r="GC17"/>
  <c r="GK17"/>
  <c r="GS17"/>
  <c r="HA17"/>
  <c r="AL17"/>
  <c r="AT17"/>
  <c r="BB17"/>
  <c r="BJ17"/>
  <c r="BR17"/>
  <c r="BZ17"/>
  <c r="CH17"/>
  <c r="CR17"/>
  <c r="CZ17"/>
  <c r="DH17"/>
  <c r="DP17"/>
  <c r="DX17"/>
  <c r="EF17"/>
  <c r="EN17"/>
  <c r="EV17"/>
  <c r="FD17"/>
  <c r="FL17"/>
  <c r="FT17"/>
  <c r="GB17"/>
  <c r="GJ17"/>
  <c r="GR17"/>
  <c r="GZ17"/>
  <c r="AQ17"/>
  <c r="BW17"/>
  <c r="DE17"/>
  <c r="EK17"/>
  <c r="FQ17"/>
  <c r="GW17"/>
  <c r="BO17"/>
  <c r="CW17"/>
  <c r="EC17"/>
  <c r="FI17"/>
  <c r="GO17"/>
  <c r="BG17"/>
  <c r="CM17"/>
  <c r="DU17"/>
  <c r="FA17"/>
  <c r="GG17"/>
  <c r="CE17"/>
  <c r="AY17"/>
  <c r="FY17"/>
  <c r="ES17"/>
  <c r="DM17"/>
  <c r="CO688"/>
  <c r="CN688"/>
  <c r="AM688"/>
  <c r="AQ688"/>
  <c r="AU688"/>
  <c r="AY688"/>
  <c r="BC688"/>
  <c r="BG688"/>
  <c r="BK688"/>
  <c r="BO688"/>
  <c r="BS688"/>
  <c r="BW688"/>
  <c r="CA688"/>
  <c r="CE688"/>
  <c r="CI688"/>
  <c r="CM688"/>
  <c r="CS688"/>
  <c r="CW688"/>
  <c r="DA688"/>
  <c r="DE688"/>
  <c r="DI688"/>
  <c r="DM688"/>
  <c r="DQ688"/>
  <c r="DU688"/>
  <c r="DY688"/>
  <c r="EC688"/>
  <c r="EG688"/>
  <c r="EK688"/>
  <c r="EO688"/>
  <c r="ES688"/>
  <c r="EW688"/>
  <c r="FA688"/>
  <c r="FE688"/>
  <c r="FI688"/>
  <c r="FM688"/>
  <c r="FQ688"/>
  <c r="FU688"/>
  <c r="FY688"/>
  <c r="GC688"/>
  <c r="GG688"/>
  <c r="GK688"/>
  <c r="GO688"/>
  <c r="GS688"/>
  <c r="GW688"/>
  <c r="HA688"/>
  <c r="AL688"/>
  <c r="AP688"/>
  <c r="AT688"/>
  <c r="AX688"/>
  <c r="BB688"/>
  <c r="BF688"/>
  <c r="BJ688"/>
  <c r="BN688"/>
  <c r="BR688"/>
  <c r="BV688"/>
  <c r="BZ688"/>
  <c r="CD688"/>
  <c r="CH688"/>
  <c r="CL688"/>
  <c r="CR688"/>
  <c r="CV688"/>
  <c r="CZ688"/>
  <c r="DD688"/>
  <c r="DH688"/>
  <c r="DL688"/>
  <c r="DP688"/>
  <c r="DT688"/>
  <c r="DX688"/>
  <c r="EB688"/>
  <c r="EF688"/>
  <c r="EJ688"/>
  <c r="EN688"/>
  <c r="ER688"/>
  <c r="EV688"/>
  <c r="EZ688"/>
  <c r="FD688"/>
  <c r="FH688"/>
  <c r="FL688"/>
  <c r="FP688"/>
  <c r="FT688"/>
  <c r="FX688"/>
  <c r="GB688"/>
  <c r="GF688"/>
  <c r="GJ688"/>
  <c r="GN688"/>
  <c r="GR688"/>
  <c r="GV688"/>
  <c r="GZ688"/>
  <c r="AJ688"/>
  <c r="AR688"/>
  <c r="AZ688"/>
  <c r="BH688"/>
  <c r="BP688"/>
  <c r="BX688"/>
  <c r="CF688"/>
  <c r="CP688"/>
  <c r="CX688"/>
  <c r="DF688"/>
  <c r="DN688"/>
  <c r="DV688"/>
  <c r="ED688"/>
  <c r="EL688"/>
  <c r="ET688"/>
  <c r="FB688"/>
  <c r="FJ688"/>
  <c r="FR688"/>
  <c r="FZ688"/>
  <c r="GH688"/>
  <c r="GP688"/>
  <c r="GX688"/>
  <c r="AO688"/>
  <c r="AW688"/>
  <c r="BE688"/>
  <c r="BM688"/>
  <c r="BU688"/>
  <c r="CC688"/>
  <c r="CK688"/>
  <c r="CU688"/>
  <c r="DC688"/>
  <c r="DK688"/>
  <c r="DS688"/>
  <c r="EA688"/>
  <c r="EI688"/>
  <c r="EQ688"/>
  <c r="EY688"/>
  <c r="FG688"/>
  <c r="FO688"/>
  <c r="FW688"/>
  <c r="GE688"/>
  <c r="GM688"/>
  <c r="GU688"/>
  <c r="HC688"/>
  <c r="AV688"/>
  <c r="BL688"/>
  <c r="CB688"/>
  <c r="CT688"/>
  <c r="DJ688"/>
  <c r="DZ688"/>
  <c r="EP688"/>
  <c r="FF688"/>
  <c r="FV688"/>
  <c r="GL688"/>
  <c r="HB688"/>
  <c r="AS688"/>
  <c r="BI688"/>
  <c r="BY688"/>
  <c r="CQ688"/>
  <c r="DG688"/>
  <c r="DW688"/>
  <c r="EM688"/>
  <c r="FC688"/>
  <c r="FS688"/>
  <c r="GI688"/>
  <c r="GY688"/>
  <c r="AN688"/>
  <c r="BD688"/>
  <c r="BT688"/>
  <c r="CJ688"/>
  <c r="DB688"/>
  <c r="DR688"/>
  <c r="EH688"/>
  <c r="EX688"/>
  <c r="FN688"/>
  <c r="GD688"/>
  <c r="GT688"/>
  <c r="BQ688"/>
  <c r="EE688"/>
  <c r="GQ688"/>
  <c r="BA688"/>
  <c r="DO688"/>
  <c r="GA688"/>
  <c r="AK688"/>
  <c r="CY688"/>
  <c r="FK688"/>
  <c r="CG688"/>
  <c r="EU688"/>
  <c r="CO603"/>
  <c r="CN603"/>
  <c r="AJ603"/>
  <c r="AN603"/>
  <c r="AR603"/>
  <c r="AV603"/>
  <c r="AZ603"/>
  <c r="BD603"/>
  <c r="BH603"/>
  <c r="BL603"/>
  <c r="BP603"/>
  <c r="BT603"/>
  <c r="BX603"/>
  <c r="CB603"/>
  <c r="CF603"/>
  <c r="CJ603"/>
  <c r="CP603"/>
  <c r="CT603"/>
  <c r="CX603"/>
  <c r="DB603"/>
  <c r="DF603"/>
  <c r="DJ603"/>
  <c r="DN603"/>
  <c r="DR603"/>
  <c r="DV603"/>
  <c r="DZ603"/>
  <c r="ED603"/>
  <c r="EH603"/>
  <c r="EL603"/>
  <c r="EP603"/>
  <c r="ET603"/>
  <c r="EX603"/>
  <c r="FB603"/>
  <c r="FF603"/>
  <c r="FJ603"/>
  <c r="FN603"/>
  <c r="FR603"/>
  <c r="FV603"/>
  <c r="FZ603"/>
  <c r="GD603"/>
  <c r="GH603"/>
  <c r="GL603"/>
  <c r="GP603"/>
  <c r="GT603"/>
  <c r="GX603"/>
  <c r="HB603"/>
  <c r="AM603"/>
  <c r="AQ603"/>
  <c r="AU603"/>
  <c r="AY603"/>
  <c r="BC603"/>
  <c r="BG603"/>
  <c r="BK603"/>
  <c r="BO603"/>
  <c r="BS603"/>
  <c r="BW603"/>
  <c r="CA603"/>
  <c r="CE603"/>
  <c r="CI603"/>
  <c r="CM603"/>
  <c r="CS603"/>
  <c r="CW603"/>
  <c r="DA603"/>
  <c r="DE603"/>
  <c r="DI603"/>
  <c r="DM603"/>
  <c r="DQ603"/>
  <c r="DU603"/>
  <c r="DY603"/>
  <c r="EC603"/>
  <c r="EG603"/>
  <c r="EK603"/>
  <c r="EO603"/>
  <c r="ES603"/>
  <c r="EW603"/>
  <c r="FA603"/>
  <c r="FE603"/>
  <c r="FI603"/>
  <c r="FM603"/>
  <c r="FQ603"/>
  <c r="FU603"/>
  <c r="FY603"/>
  <c r="GC603"/>
  <c r="GG603"/>
  <c r="GK603"/>
  <c r="GO603"/>
  <c r="GS603"/>
  <c r="GW603"/>
  <c r="HA603"/>
  <c r="AK603"/>
  <c r="AS603"/>
  <c r="BA603"/>
  <c r="BI603"/>
  <c r="BQ603"/>
  <c r="BY603"/>
  <c r="CG603"/>
  <c r="CQ603"/>
  <c r="CY603"/>
  <c r="DG603"/>
  <c r="DO603"/>
  <c r="DW603"/>
  <c r="EE603"/>
  <c r="EM603"/>
  <c r="EU603"/>
  <c r="FC603"/>
  <c r="FK603"/>
  <c r="FS603"/>
  <c r="GA603"/>
  <c r="GI603"/>
  <c r="GQ603"/>
  <c r="GY603"/>
  <c r="AP603"/>
  <c r="AX603"/>
  <c r="BF603"/>
  <c r="BN603"/>
  <c r="BV603"/>
  <c r="CD603"/>
  <c r="CL603"/>
  <c r="CV603"/>
  <c r="DD603"/>
  <c r="DL603"/>
  <c r="DT603"/>
  <c r="EB603"/>
  <c r="EJ603"/>
  <c r="ER603"/>
  <c r="EZ603"/>
  <c r="FH603"/>
  <c r="FP603"/>
  <c r="FX603"/>
  <c r="GF603"/>
  <c r="GN603"/>
  <c r="GV603"/>
  <c r="AL603"/>
  <c r="BB603"/>
  <c r="BR603"/>
  <c r="CH603"/>
  <c r="CZ603"/>
  <c r="DP603"/>
  <c r="EF603"/>
  <c r="EV603"/>
  <c r="FL603"/>
  <c r="GB603"/>
  <c r="GR603"/>
  <c r="AW603"/>
  <c r="BM603"/>
  <c r="CC603"/>
  <c r="CU603"/>
  <c r="DK603"/>
  <c r="EA603"/>
  <c r="EQ603"/>
  <c r="FG603"/>
  <c r="FW603"/>
  <c r="GM603"/>
  <c r="HC603"/>
  <c r="AT603"/>
  <c r="BJ603"/>
  <c r="BZ603"/>
  <c r="CR603"/>
  <c r="DH603"/>
  <c r="DX603"/>
  <c r="EN603"/>
  <c r="FD603"/>
  <c r="FT603"/>
  <c r="GJ603"/>
  <c r="GZ603"/>
  <c r="BE603"/>
  <c r="DS603"/>
  <c r="GE603"/>
  <c r="AO603"/>
  <c r="DC603"/>
  <c r="FO603"/>
  <c r="CK603"/>
  <c r="EY603"/>
  <c r="GU603"/>
  <c r="EI603"/>
  <c r="BU603"/>
  <c r="CO438"/>
  <c r="CN438"/>
  <c r="AM438"/>
  <c r="AQ438"/>
  <c r="AU438"/>
  <c r="AY438"/>
  <c r="BC438"/>
  <c r="BG438"/>
  <c r="BK438"/>
  <c r="BO438"/>
  <c r="BS438"/>
  <c r="BW438"/>
  <c r="CA438"/>
  <c r="CE438"/>
  <c r="CI438"/>
  <c r="CM438"/>
  <c r="CS438"/>
  <c r="CW438"/>
  <c r="DA438"/>
  <c r="DE438"/>
  <c r="DI438"/>
  <c r="DM438"/>
  <c r="DQ438"/>
  <c r="DU438"/>
  <c r="DY438"/>
  <c r="EC438"/>
  <c r="EG438"/>
  <c r="EK438"/>
  <c r="EO438"/>
  <c r="ES438"/>
  <c r="EW438"/>
  <c r="FA438"/>
  <c r="FE438"/>
  <c r="FI438"/>
  <c r="FM438"/>
  <c r="FQ438"/>
  <c r="FU438"/>
  <c r="FY438"/>
  <c r="GC438"/>
  <c r="GG438"/>
  <c r="GK438"/>
  <c r="GO438"/>
  <c r="GS438"/>
  <c r="GW438"/>
  <c r="HA438"/>
  <c r="AK438"/>
  <c r="AP438"/>
  <c r="AV438"/>
  <c r="BA438"/>
  <c r="BF438"/>
  <c r="BL438"/>
  <c r="BQ438"/>
  <c r="BV438"/>
  <c r="CB438"/>
  <c r="CG438"/>
  <c r="CL438"/>
  <c r="CT438"/>
  <c r="CY438"/>
  <c r="DD438"/>
  <c r="DJ438"/>
  <c r="DO438"/>
  <c r="DT438"/>
  <c r="DZ438"/>
  <c r="EE438"/>
  <c r="EJ438"/>
  <c r="EP438"/>
  <c r="EU438"/>
  <c r="EZ438"/>
  <c r="FF438"/>
  <c r="FK438"/>
  <c r="FP438"/>
  <c r="FV438"/>
  <c r="GA438"/>
  <c r="GF438"/>
  <c r="GL438"/>
  <c r="GQ438"/>
  <c r="GV438"/>
  <c r="HB438"/>
  <c r="AJ438"/>
  <c r="AO438"/>
  <c r="AT438"/>
  <c r="AZ438"/>
  <c r="BE438"/>
  <c r="BJ438"/>
  <c r="BP438"/>
  <c r="BU438"/>
  <c r="BZ438"/>
  <c r="CF438"/>
  <c r="CK438"/>
  <c r="CR438"/>
  <c r="CX438"/>
  <c r="DC438"/>
  <c r="DH438"/>
  <c r="DN438"/>
  <c r="DS438"/>
  <c r="DX438"/>
  <c r="ED438"/>
  <c r="EI438"/>
  <c r="EN438"/>
  <c r="ET438"/>
  <c r="EY438"/>
  <c r="FD438"/>
  <c r="FJ438"/>
  <c r="FO438"/>
  <c r="FT438"/>
  <c r="FZ438"/>
  <c r="GE438"/>
  <c r="GJ438"/>
  <c r="GP438"/>
  <c r="GU438"/>
  <c r="GZ438"/>
  <c r="AL438"/>
  <c r="AR438"/>
  <c r="AW438"/>
  <c r="BB438"/>
  <c r="BH438"/>
  <c r="BM438"/>
  <c r="BR438"/>
  <c r="BX438"/>
  <c r="CC438"/>
  <c r="CH438"/>
  <c r="CP438"/>
  <c r="CU438"/>
  <c r="CZ438"/>
  <c r="DF438"/>
  <c r="DK438"/>
  <c r="DP438"/>
  <c r="DV438"/>
  <c r="EA438"/>
  <c r="EF438"/>
  <c r="EL438"/>
  <c r="EQ438"/>
  <c r="EV438"/>
  <c r="FB438"/>
  <c r="FG438"/>
  <c r="FL438"/>
  <c r="FR438"/>
  <c r="FW438"/>
  <c r="GB438"/>
  <c r="GH438"/>
  <c r="GM438"/>
  <c r="GR438"/>
  <c r="GX438"/>
  <c r="HC438"/>
  <c r="AS438"/>
  <c r="BN438"/>
  <c r="CJ438"/>
  <c r="DG438"/>
  <c r="EB438"/>
  <c r="EX438"/>
  <c r="FS438"/>
  <c r="GN438"/>
  <c r="AN438"/>
  <c r="BI438"/>
  <c r="CD438"/>
  <c r="DB438"/>
  <c r="DW438"/>
  <c r="ER438"/>
  <c r="FN438"/>
  <c r="GI438"/>
  <c r="BD438"/>
  <c r="BY438"/>
  <c r="CV438"/>
  <c r="DR438"/>
  <c r="EM438"/>
  <c r="FH438"/>
  <c r="GD438"/>
  <c r="GY438"/>
  <c r="AX438"/>
  <c r="BT438"/>
  <c r="CQ438"/>
  <c r="DL438"/>
  <c r="EH438"/>
  <c r="FC438"/>
  <c r="FX438"/>
  <c r="GT438"/>
  <c r="CO363"/>
  <c r="CN363"/>
  <c r="AM363"/>
  <c r="AQ363"/>
  <c r="AU363"/>
  <c r="AY363"/>
  <c r="BC363"/>
  <c r="BG363"/>
  <c r="BK363"/>
  <c r="BO363"/>
  <c r="BS363"/>
  <c r="BW363"/>
  <c r="CA363"/>
  <c r="CE363"/>
  <c r="CI363"/>
  <c r="CM363"/>
  <c r="CS363"/>
  <c r="CW363"/>
  <c r="DA363"/>
  <c r="DE363"/>
  <c r="DI363"/>
  <c r="DM363"/>
  <c r="DQ363"/>
  <c r="DU363"/>
  <c r="DY363"/>
  <c r="EC363"/>
  <c r="EG363"/>
  <c r="EK363"/>
  <c r="EO363"/>
  <c r="ES363"/>
  <c r="EW363"/>
  <c r="FA363"/>
  <c r="FE363"/>
  <c r="FI363"/>
  <c r="FM363"/>
  <c r="FQ363"/>
  <c r="FU363"/>
  <c r="FY363"/>
  <c r="GC363"/>
  <c r="GG363"/>
  <c r="GK363"/>
  <c r="GO363"/>
  <c r="GS363"/>
  <c r="GW363"/>
  <c r="HA363"/>
  <c r="AL363"/>
  <c r="AP363"/>
  <c r="AT363"/>
  <c r="AX363"/>
  <c r="BB363"/>
  <c r="BF363"/>
  <c r="BJ363"/>
  <c r="BN363"/>
  <c r="BR363"/>
  <c r="BV363"/>
  <c r="BZ363"/>
  <c r="CD363"/>
  <c r="CH363"/>
  <c r="CL363"/>
  <c r="CR363"/>
  <c r="CV363"/>
  <c r="CZ363"/>
  <c r="DD363"/>
  <c r="DH363"/>
  <c r="DL363"/>
  <c r="DP363"/>
  <c r="DT363"/>
  <c r="DX363"/>
  <c r="EB363"/>
  <c r="EF363"/>
  <c r="EJ363"/>
  <c r="EN363"/>
  <c r="ER363"/>
  <c r="EV363"/>
  <c r="EZ363"/>
  <c r="FD363"/>
  <c r="FH363"/>
  <c r="FL363"/>
  <c r="FP363"/>
  <c r="FT363"/>
  <c r="FX363"/>
  <c r="GB363"/>
  <c r="GF363"/>
  <c r="GJ363"/>
  <c r="GN363"/>
  <c r="GR363"/>
  <c r="GV363"/>
  <c r="GZ363"/>
  <c r="AJ363"/>
  <c r="AR363"/>
  <c r="AZ363"/>
  <c r="BH363"/>
  <c r="BP363"/>
  <c r="BX363"/>
  <c r="CF363"/>
  <c r="CP363"/>
  <c r="CX363"/>
  <c r="DF363"/>
  <c r="DN363"/>
  <c r="DV363"/>
  <c r="ED363"/>
  <c r="EL363"/>
  <c r="ET363"/>
  <c r="FB363"/>
  <c r="FJ363"/>
  <c r="FR363"/>
  <c r="FZ363"/>
  <c r="GH363"/>
  <c r="GP363"/>
  <c r="GX363"/>
  <c r="AO363"/>
  <c r="AW363"/>
  <c r="BE363"/>
  <c r="BM363"/>
  <c r="BU363"/>
  <c r="CC363"/>
  <c r="CK363"/>
  <c r="CU363"/>
  <c r="DC363"/>
  <c r="DK363"/>
  <c r="DS363"/>
  <c r="EA363"/>
  <c r="EI363"/>
  <c r="EQ363"/>
  <c r="EY363"/>
  <c r="FG363"/>
  <c r="FO363"/>
  <c r="FW363"/>
  <c r="GE363"/>
  <c r="GM363"/>
  <c r="GU363"/>
  <c r="HC363"/>
  <c r="AN363"/>
  <c r="AV363"/>
  <c r="BD363"/>
  <c r="BL363"/>
  <c r="BT363"/>
  <c r="CB363"/>
  <c r="CJ363"/>
  <c r="CT363"/>
  <c r="DB363"/>
  <c r="DJ363"/>
  <c r="DR363"/>
  <c r="DZ363"/>
  <c r="EH363"/>
  <c r="EP363"/>
  <c r="EX363"/>
  <c r="FF363"/>
  <c r="FN363"/>
  <c r="FV363"/>
  <c r="GD363"/>
  <c r="GL363"/>
  <c r="GT363"/>
  <c r="HB363"/>
  <c r="AK363"/>
  <c r="AS363"/>
  <c r="BA363"/>
  <c r="BI363"/>
  <c r="BQ363"/>
  <c r="BY363"/>
  <c r="CG363"/>
  <c r="CQ363"/>
  <c r="CY363"/>
  <c r="DG363"/>
  <c r="DO363"/>
  <c r="DW363"/>
  <c r="EE363"/>
  <c r="EM363"/>
  <c r="EU363"/>
  <c r="FC363"/>
  <c r="FK363"/>
  <c r="FS363"/>
  <c r="GA363"/>
  <c r="GI363"/>
  <c r="GQ363"/>
  <c r="GY363"/>
  <c r="CO282"/>
  <c r="CN282"/>
  <c r="AJ282"/>
  <c r="AN282"/>
  <c r="AR282"/>
  <c r="AV282"/>
  <c r="AZ282"/>
  <c r="BD282"/>
  <c r="BH282"/>
  <c r="BL282"/>
  <c r="BP282"/>
  <c r="BT282"/>
  <c r="BX282"/>
  <c r="CB282"/>
  <c r="CF282"/>
  <c r="CJ282"/>
  <c r="CP282"/>
  <c r="CT282"/>
  <c r="CX282"/>
  <c r="DB282"/>
  <c r="DF282"/>
  <c r="DJ282"/>
  <c r="DN282"/>
  <c r="DR282"/>
  <c r="DV282"/>
  <c r="DZ282"/>
  <c r="ED282"/>
  <c r="EH282"/>
  <c r="EL282"/>
  <c r="EP282"/>
  <c r="ET282"/>
  <c r="EX282"/>
  <c r="FB282"/>
  <c r="FF282"/>
  <c r="FJ282"/>
  <c r="FN282"/>
  <c r="FR282"/>
  <c r="FV282"/>
  <c r="FZ282"/>
  <c r="GD282"/>
  <c r="GH282"/>
  <c r="GL282"/>
  <c r="GP282"/>
  <c r="GT282"/>
  <c r="GX282"/>
  <c r="HB282"/>
  <c r="AK282"/>
  <c r="AP282"/>
  <c r="AU282"/>
  <c r="BA282"/>
  <c r="BF282"/>
  <c r="BK282"/>
  <c r="BQ282"/>
  <c r="BV282"/>
  <c r="CA282"/>
  <c r="CG282"/>
  <c r="CL282"/>
  <c r="CS282"/>
  <c r="CY282"/>
  <c r="DD282"/>
  <c r="DI282"/>
  <c r="DO282"/>
  <c r="DT282"/>
  <c r="DY282"/>
  <c r="EE282"/>
  <c r="EJ282"/>
  <c r="EO282"/>
  <c r="EU282"/>
  <c r="EZ282"/>
  <c r="FE282"/>
  <c r="FK282"/>
  <c r="FP282"/>
  <c r="FU282"/>
  <c r="GA282"/>
  <c r="GF282"/>
  <c r="GK282"/>
  <c r="GQ282"/>
  <c r="GV282"/>
  <c r="HA282"/>
  <c r="AO282"/>
  <c r="AT282"/>
  <c r="AY282"/>
  <c r="BE282"/>
  <c r="BJ282"/>
  <c r="BO282"/>
  <c r="BU282"/>
  <c r="BZ282"/>
  <c r="CE282"/>
  <c r="CK282"/>
  <c r="CR282"/>
  <c r="CW282"/>
  <c r="DC282"/>
  <c r="DH282"/>
  <c r="DM282"/>
  <c r="DS282"/>
  <c r="DX282"/>
  <c r="EC282"/>
  <c r="EI282"/>
  <c r="EN282"/>
  <c r="ES282"/>
  <c r="EY282"/>
  <c r="FD282"/>
  <c r="FI282"/>
  <c r="FO282"/>
  <c r="FT282"/>
  <c r="FY282"/>
  <c r="GE282"/>
  <c r="GJ282"/>
  <c r="GO282"/>
  <c r="GU282"/>
  <c r="GZ282"/>
  <c r="AM282"/>
  <c r="AX282"/>
  <c r="BI282"/>
  <c r="BS282"/>
  <c r="CD282"/>
  <c r="CQ282"/>
  <c r="DA282"/>
  <c r="DL282"/>
  <c r="DW282"/>
  <c r="EG282"/>
  <c r="ER282"/>
  <c r="FC282"/>
  <c r="FM282"/>
  <c r="FX282"/>
  <c r="GI282"/>
  <c r="GS282"/>
  <c r="AL282"/>
  <c r="AW282"/>
  <c r="BG282"/>
  <c r="BR282"/>
  <c r="CC282"/>
  <c r="CM282"/>
  <c r="CZ282"/>
  <c r="DK282"/>
  <c r="DU282"/>
  <c r="EF282"/>
  <c r="EQ282"/>
  <c r="FA282"/>
  <c r="FL282"/>
  <c r="FW282"/>
  <c r="GG282"/>
  <c r="GR282"/>
  <c r="HC282"/>
  <c r="AS282"/>
  <c r="BC282"/>
  <c r="BN282"/>
  <c r="BY282"/>
  <c r="CI282"/>
  <c r="CV282"/>
  <c r="DG282"/>
  <c r="DQ282"/>
  <c r="EB282"/>
  <c r="EM282"/>
  <c r="EW282"/>
  <c r="FH282"/>
  <c r="FS282"/>
  <c r="GC282"/>
  <c r="GN282"/>
  <c r="GY282"/>
  <c r="AQ282"/>
  <c r="BB282"/>
  <c r="BM282"/>
  <c r="BW282"/>
  <c r="CH282"/>
  <c r="CU282"/>
  <c r="DE282"/>
  <c r="DP282"/>
  <c r="EA282"/>
  <c r="EK282"/>
  <c r="EV282"/>
  <c r="FG282"/>
  <c r="FQ282"/>
  <c r="GB282"/>
  <c r="GM282"/>
  <c r="GW282"/>
  <c r="CO211"/>
  <c r="CN211"/>
  <c r="AJ211"/>
  <c r="AN211"/>
  <c r="AR211"/>
  <c r="AV211"/>
  <c r="AZ211"/>
  <c r="BD211"/>
  <c r="BH211"/>
  <c r="BL211"/>
  <c r="BP211"/>
  <c r="BT211"/>
  <c r="BX211"/>
  <c r="CB211"/>
  <c r="CF211"/>
  <c r="CJ211"/>
  <c r="CP211"/>
  <c r="CT211"/>
  <c r="CX211"/>
  <c r="DB211"/>
  <c r="DF211"/>
  <c r="DJ211"/>
  <c r="DN211"/>
  <c r="DR211"/>
  <c r="DV211"/>
  <c r="DZ211"/>
  <c r="ED211"/>
  <c r="EH211"/>
  <c r="EL211"/>
  <c r="EP211"/>
  <c r="ET211"/>
  <c r="EX211"/>
  <c r="FB211"/>
  <c r="FF211"/>
  <c r="FJ211"/>
  <c r="FN211"/>
  <c r="FR211"/>
  <c r="FV211"/>
  <c r="FZ211"/>
  <c r="GD211"/>
  <c r="GH211"/>
  <c r="GL211"/>
  <c r="GP211"/>
  <c r="GT211"/>
  <c r="GX211"/>
  <c r="HB211"/>
  <c r="AM211"/>
  <c r="AQ211"/>
  <c r="AU211"/>
  <c r="AY211"/>
  <c r="BC211"/>
  <c r="BG211"/>
  <c r="BK211"/>
  <c r="BO211"/>
  <c r="BS211"/>
  <c r="BW211"/>
  <c r="CA211"/>
  <c r="CE211"/>
  <c r="CI211"/>
  <c r="CM211"/>
  <c r="CS211"/>
  <c r="CW211"/>
  <c r="DA211"/>
  <c r="DE211"/>
  <c r="DI211"/>
  <c r="DM211"/>
  <c r="DQ211"/>
  <c r="DU211"/>
  <c r="DY211"/>
  <c r="EC211"/>
  <c r="EG211"/>
  <c r="EK211"/>
  <c r="EO211"/>
  <c r="ES211"/>
  <c r="EW211"/>
  <c r="FA211"/>
  <c r="FE211"/>
  <c r="FI211"/>
  <c r="FM211"/>
  <c r="FQ211"/>
  <c r="FU211"/>
  <c r="FY211"/>
  <c r="GC211"/>
  <c r="GG211"/>
  <c r="GK211"/>
  <c r="GO211"/>
  <c r="GS211"/>
  <c r="GW211"/>
  <c r="HA211"/>
  <c r="AO211"/>
  <c r="AW211"/>
  <c r="BE211"/>
  <c r="BM211"/>
  <c r="BU211"/>
  <c r="CC211"/>
  <c r="CK211"/>
  <c r="CU211"/>
  <c r="DC211"/>
  <c r="DK211"/>
  <c r="DS211"/>
  <c r="EA211"/>
  <c r="EI211"/>
  <c r="EQ211"/>
  <c r="EY211"/>
  <c r="FG211"/>
  <c r="FO211"/>
  <c r="FW211"/>
  <c r="GE211"/>
  <c r="GM211"/>
  <c r="GU211"/>
  <c r="HC211"/>
  <c r="AL211"/>
  <c r="AT211"/>
  <c r="BB211"/>
  <c r="BJ211"/>
  <c r="BR211"/>
  <c r="BZ211"/>
  <c r="CH211"/>
  <c r="CR211"/>
  <c r="CZ211"/>
  <c r="DH211"/>
  <c r="DP211"/>
  <c r="DX211"/>
  <c r="EF211"/>
  <c r="EN211"/>
  <c r="EV211"/>
  <c r="FD211"/>
  <c r="FL211"/>
  <c r="FT211"/>
  <c r="GB211"/>
  <c r="GJ211"/>
  <c r="GR211"/>
  <c r="GZ211"/>
  <c r="AK211"/>
  <c r="AS211"/>
  <c r="BA211"/>
  <c r="BI211"/>
  <c r="BQ211"/>
  <c r="BY211"/>
  <c r="CG211"/>
  <c r="CQ211"/>
  <c r="CY211"/>
  <c r="DG211"/>
  <c r="DO211"/>
  <c r="DW211"/>
  <c r="EE211"/>
  <c r="EM211"/>
  <c r="EU211"/>
  <c r="FC211"/>
  <c r="FK211"/>
  <c r="FS211"/>
  <c r="GA211"/>
  <c r="GI211"/>
  <c r="GQ211"/>
  <c r="GY211"/>
  <c r="BF211"/>
  <c r="CL211"/>
  <c r="DT211"/>
  <c r="EZ211"/>
  <c r="GF211"/>
  <c r="AX211"/>
  <c r="CD211"/>
  <c r="DL211"/>
  <c r="ER211"/>
  <c r="FX211"/>
  <c r="AP211"/>
  <c r="BV211"/>
  <c r="DD211"/>
  <c r="EJ211"/>
  <c r="FP211"/>
  <c r="GV211"/>
  <c r="EB211"/>
  <c r="CV211"/>
  <c r="BN211"/>
  <c r="GN211"/>
  <c r="FH211"/>
  <c r="CN130"/>
  <c r="CO130"/>
  <c r="AK130"/>
  <c r="AO130"/>
  <c r="AS130"/>
  <c r="AW130"/>
  <c r="BA130"/>
  <c r="BE130"/>
  <c r="BI130"/>
  <c r="BM130"/>
  <c r="BQ130"/>
  <c r="BU130"/>
  <c r="BY130"/>
  <c r="CC130"/>
  <c r="CG130"/>
  <c r="CK130"/>
  <c r="CQ130"/>
  <c r="CU130"/>
  <c r="CY130"/>
  <c r="DC130"/>
  <c r="DG130"/>
  <c r="DK130"/>
  <c r="DO130"/>
  <c r="DS130"/>
  <c r="DW130"/>
  <c r="EA130"/>
  <c r="EE130"/>
  <c r="EI130"/>
  <c r="EM130"/>
  <c r="EQ130"/>
  <c r="EU130"/>
  <c r="EY130"/>
  <c r="FC130"/>
  <c r="FG130"/>
  <c r="FK130"/>
  <c r="FO130"/>
  <c r="FS130"/>
  <c r="FW130"/>
  <c r="GA130"/>
  <c r="GE130"/>
  <c r="GI130"/>
  <c r="GM130"/>
  <c r="GQ130"/>
  <c r="GU130"/>
  <c r="GY130"/>
  <c r="HC130"/>
  <c r="AJ130"/>
  <c r="AP130"/>
  <c r="AU130"/>
  <c r="AZ130"/>
  <c r="BF130"/>
  <c r="BK130"/>
  <c r="BP130"/>
  <c r="BV130"/>
  <c r="CA130"/>
  <c r="CF130"/>
  <c r="CL130"/>
  <c r="CS130"/>
  <c r="CX130"/>
  <c r="DD130"/>
  <c r="DI130"/>
  <c r="DN130"/>
  <c r="DT130"/>
  <c r="DY130"/>
  <c r="ED130"/>
  <c r="EJ130"/>
  <c r="EO130"/>
  <c r="ET130"/>
  <c r="EZ130"/>
  <c r="FE130"/>
  <c r="FJ130"/>
  <c r="FP130"/>
  <c r="FU130"/>
  <c r="FZ130"/>
  <c r="GF130"/>
  <c r="GK130"/>
  <c r="GP130"/>
  <c r="GV130"/>
  <c r="HA130"/>
  <c r="AN130"/>
  <c r="AT130"/>
  <c r="AY130"/>
  <c r="BD130"/>
  <c r="BJ130"/>
  <c r="BO130"/>
  <c r="BT130"/>
  <c r="BZ130"/>
  <c r="CE130"/>
  <c r="CJ130"/>
  <c r="CR130"/>
  <c r="CW130"/>
  <c r="DB130"/>
  <c r="DH130"/>
  <c r="DM130"/>
  <c r="DR130"/>
  <c r="DX130"/>
  <c r="EC130"/>
  <c r="EH130"/>
  <c r="EN130"/>
  <c r="ES130"/>
  <c r="EX130"/>
  <c r="FD130"/>
  <c r="FI130"/>
  <c r="FN130"/>
  <c r="FT130"/>
  <c r="FY130"/>
  <c r="GD130"/>
  <c r="GJ130"/>
  <c r="GO130"/>
  <c r="GT130"/>
  <c r="GZ130"/>
  <c r="AM130"/>
  <c r="AR130"/>
  <c r="AX130"/>
  <c r="BC130"/>
  <c r="BH130"/>
  <c r="BN130"/>
  <c r="BS130"/>
  <c r="BX130"/>
  <c r="CD130"/>
  <c r="CI130"/>
  <c r="CP130"/>
  <c r="CV130"/>
  <c r="DA130"/>
  <c r="DF130"/>
  <c r="DL130"/>
  <c r="DQ130"/>
  <c r="DV130"/>
  <c r="EB130"/>
  <c r="EG130"/>
  <c r="EL130"/>
  <c r="ER130"/>
  <c r="EW130"/>
  <c r="FB130"/>
  <c r="FH130"/>
  <c r="FM130"/>
  <c r="FR130"/>
  <c r="FX130"/>
  <c r="GC130"/>
  <c r="GH130"/>
  <c r="GN130"/>
  <c r="GS130"/>
  <c r="GX130"/>
  <c r="AV130"/>
  <c r="BR130"/>
  <c r="CM130"/>
  <c r="DJ130"/>
  <c r="EF130"/>
  <c r="FA130"/>
  <c r="FV130"/>
  <c r="GR130"/>
  <c r="AQ130"/>
  <c r="BL130"/>
  <c r="CH130"/>
  <c r="DE130"/>
  <c r="DZ130"/>
  <c r="EV130"/>
  <c r="FQ130"/>
  <c r="GL130"/>
  <c r="AL130"/>
  <c r="BG130"/>
  <c r="CB130"/>
  <c r="CZ130"/>
  <c r="DU130"/>
  <c r="EP130"/>
  <c r="FL130"/>
  <c r="GG130"/>
  <c r="HB130"/>
  <c r="BW130"/>
  <c r="FF130"/>
  <c r="BB130"/>
  <c r="EK130"/>
  <c r="DP130"/>
  <c r="GW130"/>
  <c r="CT130"/>
  <c r="GB130"/>
  <c r="CO55"/>
  <c r="CN55"/>
  <c r="AM55"/>
  <c r="AQ55"/>
  <c r="AU55"/>
  <c r="AY55"/>
  <c r="BC55"/>
  <c r="BG55"/>
  <c r="BK55"/>
  <c r="BO55"/>
  <c r="BS55"/>
  <c r="BW55"/>
  <c r="CA55"/>
  <c r="CE55"/>
  <c r="CI55"/>
  <c r="CM55"/>
  <c r="CS55"/>
  <c r="CW55"/>
  <c r="DA55"/>
  <c r="DE55"/>
  <c r="DI55"/>
  <c r="DM55"/>
  <c r="DQ55"/>
  <c r="DU55"/>
  <c r="DY55"/>
  <c r="EC55"/>
  <c r="EG55"/>
  <c r="EK55"/>
  <c r="EO55"/>
  <c r="ES55"/>
  <c r="EW55"/>
  <c r="FA55"/>
  <c r="FE55"/>
  <c r="FI55"/>
  <c r="FM55"/>
  <c r="FQ55"/>
  <c r="FU55"/>
  <c r="FY55"/>
  <c r="GC55"/>
  <c r="GG55"/>
  <c r="GK55"/>
  <c r="GO55"/>
  <c r="GS55"/>
  <c r="GW55"/>
  <c r="HA55"/>
  <c r="AL55"/>
  <c r="AR55"/>
  <c r="AW55"/>
  <c r="BB55"/>
  <c r="BH55"/>
  <c r="BM55"/>
  <c r="BR55"/>
  <c r="BX55"/>
  <c r="CC55"/>
  <c r="CH55"/>
  <c r="CP55"/>
  <c r="CU55"/>
  <c r="CZ55"/>
  <c r="DF55"/>
  <c r="DK55"/>
  <c r="DP55"/>
  <c r="DV55"/>
  <c r="EA55"/>
  <c r="EF55"/>
  <c r="EL55"/>
  <c r="EQ55"/>
  <c r="EV55"/>
  <c r="FB55"/>
  <c r="FG55"/>
  <c r="FL55"/>
  <c r="FR55"/>
  <c r="FW55"/>
  <c r="GB55"/>
  <c r="GH55"/>
  <c r="GM55"/>
  <c r="GR55"/>
  <c r="GX55"/>
  <c r="HC55"/>
  <c r="AK55"/>
  <c r="AP55"/>
  <c r="AV55"/>
  <c r="BA55"/>
  <c r="BF55"/>
  <c r="BL55"/>
  <c r="BQ55"/>
  <c r="BV55"/>
  <c r="CB55"/>
  <c r="CG55"/>
  <c r="CL55"/>
  <c r="CT55"/>
  <c r="CY55"/>
  <c r="DD55"/>
  <c r="DJ55"/>
  <c r="DO55"/>
  <c r="DT55"/>
  <c r="DZ55"/>
  <c r="EE55"/>
  <c r="EJ55"/>
  <c r="EP55"/>
  <c r="EU55"/>
  <c r="EZ55"/>
  <c r="FF55"/>
  <c r="FK55"/>
  <c r="FP55"/>
  <c r="FV55"/>
  <c r="GA55"/>
  <c r="GF55"/>
  <c r="GL55"/>
  <c r="GQ55"/>
  <c r="GV55"/>
  <c r="HB55"/>
  <c r="AN55"/>
  <c r="AX55"/>
  <c r="BI55"/>
  <c r="BT55"/>
  <c r="CD55"/>
  <c r="CQ55"/>
  <c r="DB55"/>
  <c r="DL55"/>
  <c r="DW55"/>
  <c r="EH55"/>
  <c r="ER55"/>
  <c r="FC55"/>
  <c r="FN55"/>
  <c r="FX55"/>
  <c r="GI55"/>
  <c r="GT55"/>
  <c r="AJ55"/>
  <c r="AT55"/>
  <c r="BE55"/>
  <c r="BP55"/>
  <c r="BZ55"/>
  <c r="CK55"/>
  <c r="CX55"/>
  <c r="DH55"/>
  <c r="DS55"/>
  <c r="ED55"/>
  <c r="EN55"/>
  <c r="EY55"/>
  <c r="FJ55"/>
  <c r="FT55"/>
  <c r="GE55"/>
  <c r="GP55"/>
  <c r="GZ55"/>
  <c r="AS55"/>
  <c r="BD55"/>
  <c r="BN55"/>
  <c r="BY55"/>
  <c r="CJ55"/>
  <c r="CV55"/>
  <c r="DG55"/>
  <c r="DR55"/>
  <c r="EB55"/>
  <c r="EM55"/>
  <c r="EX55"/>
  <c r="FH55"/>
  <c r="FS55"/>
  <c r="GD55"/>
  <c r="GN55"/>
  <c r="GY55"/>
  <c r="AO55"/>
  <c r="CF55"/>
  <c r="DX55"/>
  <c r="FO55"/>
  <c r="BU55"/>
  <c r="DN55"/>
  <c r="FD55"/>
  <c r="GU55"/>
  <c r="BJ55"/>
  <c r="DC55"/>
  <c r="ET55"/>
  <c r="GJ55"/>
  <c r="EI55"/>
  <c r="CR55"/>
  <c r="AZ55"/>
  <c r="FZ55"/>
  <c r="CO722"/>
  <c r="CN722"/>
  <c r="AK722"/>
  <c r="AO722"/>
  <c r="AS722"/>
  <c r="AW722"/>
  <c r="BA722"/>
  <c r="BE722"/>
  <c r="BI722"/>
  <c r="BM722"/>
  <c r="BQ722"/>
  <c r="BU722"/>
  <c r="BY722"/>
  <c r="CC722"/>
  <c r="CG722"/>
  <c r="CK722"/>
  <c r="CQ722"/>
  <c r="CU722"/>
  <c r="CY722"/>
  <c r="DC722"/>
  <c r="DG722"/>
  <c r="DK722"/>
  <c r="DO722"/>
  <c r="DS722"/>
  <c r="DW722"/>
  <c r="EA722"/>
  <c r="EE722"/>
  <c r="EI722"/>
  <c r="EM722"/>
  <c r="EQ722"/>
  <c r="EU722"/>
  <c r="EY722"/>
  <c r="FC722"/>
  <c r="FG722"/>
  <c r="FK722"/>
  <c r="FO722"/>
  <c r="FS722"/>
  <c r="FW722"/>
  <c r="GA722"/>
  <c r="GE722"/>
  <c r="GI722"/>
  <c r="GM722"/>
  <c r="GQ722"/>
  <c r="GU722"/>
  <c r="GY722"/>
  <c r="HC722"/>
  <c r="AJ722"/>
  <c r="AP722"/>
  <c r="AU722"/>
  <c r="AZ722"/>
  <c r="BF722"/>
  <c r="BK722"/>
  <c r="BP722"/>
  <c r="BV722"/>
  <c r="CA722"/>
  <c r="CF722"/>
  <c r="CL722"/>
  <c r="CS722"/>
  <c r="CX722"/>
  <c r="DD722"/>
  <c r="DI722"/>
  <c r="DN722"/>
  <c r="DT722"/>
  <c r="DY722"/>
  <c r="ED722"/>
  <c r="EJ722"/>
  <c r="EO722"/>
  <c r="ET722"/>
  <c r="EZ722"/>
  <c r="FE722"/>
  <c r="FJ722"/>
  <c r="FP722"/>
  <c r="FU722"/>
  <c r="FZ722"/>
  <c r="GF722"/>
  <c r="GK722"/>
  <c r="GP722"/>
  <c r="GV722"/>
  <c r="HA722"/>
  <c r="AN722"/>
  <c r="AV722"/>
  <c r="BC722"/>
  <c r="BJ722"/>
  <c r="BR722"/>
  <c r="BX722"/>
  <c r="CE722"/>
  <c r="CM722"/>
  <c r="CV722"/>
  <c r="DB722"/>
  <c r="DJ722"/>
  <c r="DQ722"/>
  <c r="DX722"/>
  <c r="EF722"/>
  <c r="EL722"/>
  <c r="ES722"/>
  <c r="FA722"/>
  <c r="FH722"/>
  <c r="FN722"/>
  <c r="FV722"/>
  <c r="GC722"/>
  <c r="GJ722"/>
  <c r="GR722"/>
  <c r="GX722"/>
  <c r="AM722"/>
  <c r="AT722"/>
  <c r="BB722"/>
  <c r="BH722"/>
  <c r="BO722"/>
  <c r="BW722"/>
  <c r="CD722"/>
  <c r="CJ722"/>
  <c r="CT722"/>
  <c r="DA722"/>
  <c r="DH722"/>
  <c r="DP722"/>
  <c r="DV722"/>
  <c r="EC722"/>
  <c r="EK722"/>
  <c r="ER722"/>
  <c r="EX722"/>
  <c r="FF722"/>
  <c r="FM722"/>
  <c r="FT722"/>
  <c r="GB722"/>
  <c r="GH722"/>
  <c r="GO722"/>
  <c r="GW722"/>
  <c r="AL722"/>
  <c r="AR722"/>
  <c r="AY722"/>
  <c r="BG722"/>
  <c r="BN722"/>
  <c r="BT722"/>
  <c r="CB722"/>
  <c r="CI722"/>
  <c r="CR722"/>
  <c r="CZ722"/>
  <c r="DF722"/>
  <c r="DM722"/>
  <c r="DU722"/>
  <c r="EB722"/>
  <c r="EH722"/>
  <c r="EP722"/>
  <c r="EW722"/>
  <c r="FD722"/>
  <c r="FL722"/>
  <c r="FR722"/>
  <c r="FY722"/>
  <c r="GG722"/>
  <c r="GN722"/>
  <c r="GT722"/>
  <c r="HB722"/>
  <c r="BD722"/>
  <c r="CH722"/>
  <c r="DL722"/>
  <c r="EN722"/>
  <c r="FQ722"/>
  <c r="GS722"/>
  <c r="AX722"/>
  <c r="BZ722"/>
  <c r="DE722"/>
  <c r="EG722"/>
  <c r="FI722"/>
  <c r="GL722"/>
  <c r="AQ722"/>
  <c r="BS722"/>
  <c r="CW722"/>
  <c r="DZ722"/>
  <c r="FB722"/>
  <c r="GD722"/>
  <c r="EV722"/>
  <c r="DR722"/>
  <c r="CP722"/>
  <c r="GZ722"/>
  <c r="FX722"/>
  <c r="BL722"/>
  <c r="CO659"/>
  <c r="CN659"/>
  <c r="AK659"/>
  <c r="AO659"/>
  <c r="AS659"/>
  <c r="AW659"/>
  <c r="BA659"/>
  <c r="BE659"/>
  <c r="BI659"/>
  <c r="BM659"/>
  <c r="BQ659"/>
  <c r="BU659"/>
  <c r="BY659"/>
  <c r="CC659"/>
  <c r="CG659"/>
  <c r="CK659"/>
  <c r="CQ659"/>
  <c r="CU659"/>
  <c r="CY659"/>
  <c r="DC659"/>
  <c r="DG659"/>
  <c r="DK659"/>
  <c r="DO659"/>
  <c r="DS659"/>
  <c r="DW659"/>
  <c r="EA659"/>
  <c r="EE659"/>
  <c r="EI659"/>
  <c r="EM659"/>
  <c r="EQ659"/>
  <c r="EU659"/>
  <c r="EY659"/>
  <c r="FC659"/>
  <c r="FG659"/>
  <c r="FK659"/>
  <c r="FO659"/>
  <c r="FS659"/>
  <c r="FW659"/>
  <c r="GA659"/>
  <c r="GE659"/>
  <c r="GI659"/>
  <c r="GM659"/>
  <c r="GQ659"/>
  <c r="GU659"/>
  <c r="GY659"/>
  <c r="HC659"/>
  <c r="AJ659"/>
  <c r="AN659"/>
  <c r="AR659"/>
  <c r="AV659"/>
  <c r="AZ659"/>
  <c r="BD659"/>
  <c r="BH659"/>
  <c r="BL659"/>
  <c r="BP659"/>
  <c r="BT659"/>
  <c r="BX659"/>
  <c r="CB659"/>
  <c r="CF659"/>
  <c r="CJ659"/>
  <c r="AP659"/>
  <c r="AX659"/>
  <c r="BF659"/>
  <c r="BN659"/>
  <c r="BV659"/>
  <c r="CD659"/>
  <c r="CL659"/>
  <c r="CS659"/>
  <c r="CX659"/>
  <c r="DD659"/>
  <c r="DI659"/>
  <c r="DN659"/>
  <c r="DT659"/>
  <c r="DY659"/>
  <c r="ED659"/>
  <c r="EJ659"/>
  <c r="EO659"/>
  <c r="ET659"/>
  <c r="EZ659"/>
  <c r="FE659"/>
  <c r="FJ659"/>
  <c r="FP659"/>
  <c r="FU659"/>
  <c r="FZ659"/>
  <c r="GF659"/>
  <c r="GK659"/>
  <c r="GP659"/>
  <c r="GV659"/>
  <c r="HA659"/>
  <c r="AM659"/>
  <c r="AU659"/>
  <c r="BC659"/>
  <c r="BK659"/>
  <c r="BS659"/>
  <c r="CA659"/>
  <c r="CI659"/>
  <c r="CR659"/>
  <c r="CW659"/>
  <c r="DB659"/>
  <c r="DH659"/>
  <c r="DM659"/>
  <c r="DR659"/>
  <c r="DX659"/>
  <c r="EC659"/>
  <c r="EH659"/>
  <c r="EN659"/>
  <c r="ES659"/>
  <c r="EX659"/>
  <c r="FD659"/>
  <c r="FI659"/>
  <c r="FN659"/>
  <c r="FT659"/>
  <c r="FY659"/>
  <c r="GD659"/>
  <c r="GJ659"/>
  <c r="GO659"/>
  <c r="GT659"/>
  <c r="GZ659"/>
  <c r="AL659"/>
  <c r="AT659"/>
  <c r="BB659"/>
  <c r="BJ659"/>
  <c r="BR659"/>
  <c r="BZ659"/>
  <c r="CH659"/>
  <c r="CP659"/>
  <c r="CV659"/>
  <c r="DA659"/>
  <c r="DF659"/>
  <c r="DL659"/>
  <c r="DQ659"/>
  <c r="DV659"/>
  <c r="EB659"/>
  <c r="EG659"/>
  <c r="EL659"/>
  <c r="ER659"/>
  <c r="EW659"/>
  <c r="FB659"/>
  <c r="FH659"/>
  <c r="FM659"/>
  <c r="FR659"/>
  <c r="FX659"/>
  <c r="GC659"/>
  <c r="GH659"/>
  <c r="GN659"/>
  <c r="GS659"/>
  <c r="GX659"/>
  <c r="AY659"/>
  <c r="CE659"/>
  <c r="DE659"/>
  <c r="DZ659"/>
  <c r="EV659"/>
  <c r="FQ659"/>
  <c r="GL659"/>
  <c r="AQ659"/>
  <c r="BW659"/>
  <c r="CZ659"/>
  <c r="DU659"/>
  <c r="EP659"/>
  <c r="FL659"/>
  <c r="GG659"/>
  <c r="HB659"/>
  <c r="BG659"/>
  <c r="CM659"/>
  <c r="DJ659"/>
  <c r="EF659"/>
  <c r="FA659"/>
  <c r="FV659"/>
  <c r="GR659"/>
  <c r="DP659"/>
  <c r="GW659"/>
  <c r="CT659"/>
  <c r="GB659"/>
  <c r="BO659"/>
  <c r="FF659"/>
  <c r="EK659"/>
  <c r="CO593"/>
  <c r="CN593"/>
  <c r="AL593"/>
  <c r="AP593"/>
  <c r="AT593"/>
  <c r="AX593"/>
  <c r="BB593"/>
  <c r="BF593"/>
  <c r="BJ593"/>
  <c r="BN593"/>
  <c r="BR593"/>
  <c r="BV593"/>
  <c r="BZ593"/>
  <c r="CD593"/>
  <c r="CH593"/>
  <c r="CL593"/>
  <c r="CR593"/>
  <c r="CV593"/>
  <c r="CZ593"/>
  <c r="DD593"/>
  <c r="DH593"/>
  <c r="DL593"/>
  <c r="DP593"/>
  <c r="DT593"/>
  <c r="DX593"/>
  <c r="EB593"/>
  <c r="EF593"/>
  <c r="EJ593"/>
  <c r="EN593"/>
  <c r="ER593"/>
  <c r="EV593"/>
  <c r="EZ593"/>
  <c r="FD593"/>
  <c r="FH593"/>
  <c r="FL593"/>
  <c r="FP593"/>
  <c r="FT593"/>
  <c r="FX593"/>
  <c r="GB593"/>
  <c r="GF593"/>
  <c r="GJ593"/>
  <c r="GN593"/>
  <c r="GR593"/>
  <c r="GV593"/>
  <c r="GZ593"/>
  <c r="AK593"/>
  <c r="AO593"/>
  <c r="AS593"/>
  <c r="AW593"/>
  <c r="BA593"/>
  <c r="BE593"/>
  <c r="BI593"/>
  <c r="BM593"/>
  <c r="BQ593"/>
  <c r="BU593"/>
  <c r="BY593"/>
  <c r="CC593"/>
  <c r="CG593"/>
  <c r="CK593"/>
  <c r="CQ593"/>
  <c r="CU593"/>
  <c r="CY593"/>
  <c r="DC593"/>
  <c r="DG593"/>
  <c r="DK593"/>
  <c r="DO593"/>
  <c r="DS593"/>
  <c r="DW593"/>
  <c r="EA593"/>
  <c r="EE593"/>
  <c r="EI593"/>
  <c r="EM593"/>
  <c r="EQ593"/>
  <c r="EU593"/>
  <c r="EY593"/>
  <c r="FC593"/>
  <c r="FG593"/>
  <c r="FK593"/>
  <c r="FO593"/>
  <c r="FS593"/>
  <c r="FW593"/>
  <c r="GA593"/>
  <c r="GE593"/>
  <c r="GI593"/>
  <c r="GM593"/>
  <c r="GQ593"/>
  <c r="GU593"/>
  <c r="GY593"/>
  <c r="HC593"/>
  <c r="AQ593"/>
  <c r="AY593"/>
  <c r="BG593"/>
  <c r="BO593"/>
  <c r="BW593"/>
  <c r="CE593"/>
  <c r="CM593"/>
  <c r="CW593"/>
  <c r="DE593"/>
  <c r="DM593"/>
  <c r="DU593"/>
  <c r="EC593"/>
  <c r="EK593"/>
  <c r="ES593"/>
  <c r="FA593"/>
  <c r="FI593"/>
  <c r="FQ593"/>
  <c r="FY593"/>
  <c r="GG593"/>
  <c r="GO593"/>
  <c r="GW593"/>
  <c r="AN593"/>
  <c r="AV593"/>
  <c r="BD593"/>
  <c r="BL593"/>
  <c r="BT593"/>
  <c r="CB593"/>
  <c r="CJ593"/>
  <c r="CT593"/>
  <c r="DB593"/>
  <c r="DJ593"/>
  <c r="DR593"/>
  <c r="DZ593"/>
  <c r="EH593"/>
  <c r="EP593"/>
  <c r="EX593"/>
  <c r="FF593"/>
  <c r="FN593"/>
  <c r="FV593"/>
  <c r="GD593"/>
  <c r="GL593"/>
  <c r="GT593"/>
  <c r="HB593"/>
  <c r="AR593"/>
  <c r="BH593"/>
  <c r="BX593"/>
  <c r="CP593"/>
  <c r="DF593"/>
  <c r="DV593"/>
  <c r="EL593"/>
  <c r="FB593"/>
  <c r="FR593"/>
  <c r="GH593"/>
  <c r="GX593"/>
  <c r="AM593"/>
  <c r="BC593"/>
  <c r="BS593"/>
  <c r="CI593"/>
  <c r="DA593"/>
  <c r="DQ593"/>
  <c r="EG593"/>
  <c r="EW593"/>
  <c r="FM593"/>
  <c r="GC593"/>
  <c r="GS593"/>
  <c r="AJ593"/>
  <c r="AZ593"/>
  <c r="BP593"/>
  <c r="CF593"/>
  <c r="CX593"/>
  <c r="DN593"/>
  <c r="ED593"/>
  <c r="ET593"/>
  <c r="FJ593"/>
  <c r="FZ593"/>
  <c r="GP593"/>
  <c r="CS593"/>
  <c r="FE593"/>
  <c r="CA593"/>
  <c r="EO593"/>
  <c r="HA593"/>
  <c r="BK593"/>
  <c r="DY593"/>
  <c r="GK593"/>
  <c r="DI593"/>
  <c r="AU593"/>
  <c r="FU593"/>
  <c r="CO512"/>
  <c r="CN512"/>
  <c r="DN512"/>
  <c r="EP512"/>
  <c r="FF512"/>
  <c r="FV512"/>
  <c r="AM512"/>
  <c r="AQ512"/>
  <c r="AU512"/>
  <c r="AY512"/>
  <c r="BC512"/>
  <c r="BG512"/>
  <c r="BK512"/>
  <c r="BO512"/>
  <c r="BS512"/>
  <c r="BW512"/>
  <c r="CA512"/>
  <c r="CE512"/>
  <c r="CI512"/>
  <c r="CM512"/>
  <c r="CS512"/>
  <c r="CW512"/>
  <c r="DA512"/>
  <c r="DE512"/>
  <c r="DI512"/>
  <c r="DM512"/>
  <c r="DQ512"/>
  <c r="DU512"/>
  <c r="DY512"/>
  <c r="EC512"/>
  <c r="EG512"/>
  <c r="EK512"/>
  <c r="EO512"/>
  <c r="ES512"/>
  <c r="EW512"/>
  <c r="FA512"/>
  <c r="FE512"/>
  <c r="FI512"/>
  <c r="FM512"/>
  <c r="FQ512"/>
  <c r="FU512"/>
  <c r="FY512"/>
  <c r="GC512"/>
  <c r="GG512"/>
  <c r="GK512"/>
  <c r="GO512"/>
  <c r="GS512"/>
  <c r="GW512"/>
  <c r="HA512"/>
  <c r="AN512"/>
  <c r="AZ512"/>
  <c r="BD512"/>
  <c r="BP512"/>
  <c r="CB512"/>
  <c r="CJ512"/>
  <c r="CX512"/>
  <c r="DJ512"/>
  <c r="DZ512"/>
  <c r="EL512"/>
  <c r="FB512"/>
  <c r="FR512"/>
  <c r="GH512"/>
  <c r="GT512"/>
  <c r="AL512"/>
  <c r="AP512"/>
  <c r="AT512"/>
  <c r="AX512"/>
  <c r="BB512"/>
  <c r="BF512"/>
  <c r="BJ512"/>
  <c r="BN512"/>
  <c r="BR512"/>
  <c r="BV512"/>
  <c r="BZ512"/>
  <c r="CD512"/>
  <c r="CH512"/>
  <c r="CL512"/>
  <c r="CR512"/>
  <c r="CV512"/>
  <c r="CZ512"/>
  <c r="DD512"/>
  <c r="DH512"/>
  <c r="DL512"/>
  <c r="DP512"/>
  <c r="DT512"/>
  <c r="DX512"/>
  <c r="EB512"/>
  <c r="EF512"/>
  <c r="EJ512"/>
  <c r="EN512"/>
  <c r="ER512"/>
  <c r="EV512"/>
  <c r="EZ512"/>
  <c r="FD512"/>
  <c r="FH512"/>
  <c r="FL512"/>
  <c r="FP512"/>
  <c r="FT512"/>
  <c r="FX512"/>
  <c r="GB512"/>
  <c r="GF512"/>
  <c r="GJ512"/>
  <c r="GN512"/>
  <c r="GR512"/>
  <c r="GV512"/>
  <c r="GZ512"/>
  <c r="AJ512"/>
  <c r="AV512"/>
  <c r="BH512"/>
  <c r="BX512"/>
  <c r="CF512"/>
  <c r="CT512"/>
  <c r="DF512"/>
  <c r="DV512"/>
  <c r="EH512"/>
  <c r="EX512"/>
  <c r="FJ512"/>
  <c r="FZ512"/>
  <c r="GP512"/>
  <c r="HB512"/>
  <c r="AK512"/>
  <c r="AO512"/>
  <c r="AS512"/>
  <c r="AW512"/>
  <c r="BA512"/>
  <c r="BE512"/>
  <c r="BI512"/>
  <c r="BM512"/>
  <c r="BQ512"/>
  <c r="BU512"/>
  <c r="BY512"/>
  <c r="CC512"/>
  <c r="CG512"/>
  <c r="CK512"/>
  <c r="CQ512"/>
  <c r="CU512"/>
  <c r="CY512"/>
  <c r="DC512"/>
  <c r="DG512"/>
  <c r="DK512"/>
  <c r="DO512"/>
  <c r="DS512"/>
  <c r="DW512"/>
  <c r="EA512"/>
  <c r="EE512"/>
  <c r="EI512"/>
  <c r="EM512"/>
  <c r="EQ512"/>
  <c r="EU512"/>
  <c r="EY512"/>
  <c r="FC512"/>
  <c r="FG512"/>
  <c r="FK512"/>
  <c r="FO512"/>
  <c r="FS512"/>
  <c r="FW512"/>
  <c r="GA512"/>
  <c r="GE512"/>
  <c r="GI512"/>
  <c r="GM512"/>
  <c r="GQ512"/>
  <c r="GU512"/>
  <c r="GY512"/>
  <c r="HC512"/>
  <c r="AR512"/>
  <c r="BL512"/>
  <c r="BT512"/>
  <c r="CP512"/>
  <c r="DB512"/>
  <c r="DR512"/>
  <c r="ED512"/>
  <c r="ET512"/>
  <c r="FN512"/>
  <c r="GD512"/>
  <c r="GL512"/>
  <c r="GX512"/>
  <c r="CO478"/>
  <c r="CN478"/>
  <c r="AK478"/>
  <c r="AO478"/>
  <c r="AS478"/>
  <c r="AW478"/>
  <c r="BA478"/>
  <c r="BE478"/>
  <c r="BI478"/>
  <c r="BM478"/>
  <c r="BQ478"/>
  <c r="BU478"/>
  <c r="BY478"/>
  <c r="CC478"/>
  <c r="CG478"/>
  <c r="CK478"/>
  <c r="CQ478"/>
  <c r="CU478"/>
  <c r="CY478"/>
  <c r="DC478"/>
  <c r="DG478"/>
  <c r="DK478"/>
  <c r="DO478"/>
  <c r="DS478"/>
  <c r="DW478"/>
  <c r="EA478"/>
  <c r="EE478"/>
  <c r="EI478"/>
  <c r="EM478"/>
  <c r="EQ478"/>
  <c r="EU478"/>
  <c r="EY478"/>
  <c r="FC478"/>
  <c r="FG478"/>
  <c r="FK478"/>
  <c r="FO478"/>
  <c r="FS478"/>
  <c r="FW478"/>
  <c r="GA478"/>
  <c r="GE478"/>
  <c r="GI478"/>
  <c r="GM478"/>
  <c r="GQ478"/>
  <c r="GU478"/>
  <c r="GY478"/>
  <c r="HC478"/>
  <c r="AN478"/>
  <c r="AT478"/>
  <c r="AY478"/>
  <c r="BD478"/>
  <c r="BJ478"/>
  <c r="BO478"/>
  <c r="BT478"/>
  <c r="BZ478"/>
  <c r="CE478"/>
  <c r="CJ478"/>
  <c r="CR478"/>
  <c r="CW478"/>
  <c r="DB478"/>
  <c r="DH478"/>
  <c r="DM478"/>
  <c r="DR478"/>
  <c r="DX478"/>
  <c r="EC478"/>
  <c r="EH478"/>
  <c r="EN478"/>
  <c r="ES478"/>
  <c r="EX478"/>
  <c r="FD478"/>
  <c r="FI478"/>
  <c r="FN478"/>
  <c r="FT478"/>
  <c r="FY478"/>
  <c r="GD478"/>
  <c r="GJ478"/>
  <c r="GO478"/>
  <c r="GT478"/>
  <c r="GZ478"/>
  <c r="AM478"/>
  <c r="AU478"/>
  <c r="BB478"/>
  <c r="BH478"/>
  <c r="BP478"/>
  <c r="BW478"/>
  <c r="CD478"/>
  <c r="CL478"/>
  <c r="CT478"/>
  <c r="DA478"/>
  <c r="DI478"/>
  <c r="DP478"/>
  <c r="DV478"/>
  <c r="ED478"/>
  <c r="EK478"/>
  <c r="ER478"/>
  <c r="EZ478"/>
  <c r="FF478"/>
  <c r="FM478"/>
  <c r="FU478"/>
  <c r="GB478"/>
  <c r="GH478"/>
  <c r="GP478"/>
  <c r="GW478"/>
  <c r="AL478"/>
  <c r="AR478"/>
  <c r="AZ478"/>
  <c r="BG478"/>
  <c r="BN478"/>
  <c r="BV478"/>
  <c r="CB478"/>
  <c r="CI478"/>
  <c r="CS478"/>
  <c r="CZ478"/>
  <c r="DF478"/>
  <c r="DN478"/>
  <c r="DU478"/>
  <c r="EB478"/>
  <c r="EJ478"/>
  <c r="EP478"/>
  <c r="EW478"/>
  <c r="FE478"/>
  <c r="FL478"/>
  <c r="FR478"/>
  <c r="FZ478"/>
  <c r="GG478"/>
  <c r="GN478"/>
  <c r="GV478"/>
  <c r="HB478"/>
  <c r="AJ478"/>
  <c r="AQ478"/>
  <c r="AX478"/>
  <c r="BF478"/>
  <c r="BL478"/>
  <c r="BS478"/>
  <c r="CA478"/>
  <c r="CH478"/>
  <c r="CP478"/>
  <c r="CX478"/>
  <c r="DE478"/>
  <c r="DL478"/>
  <c r="DT478"/>
  <c r="DZ478"/>
  <c r="EG478"/>
  <c r="EO478"/>
  <c r="EV478"/>
  <c r="FB478"/>
  <c r="FJ478"/>
  <c r="FQ478"/>
  <c r="FX478"/>
  <c r="GF478"/>
  <c r="GL478"/>
  <c r="GS478"/>
  <c r="HA478"/>
  <c r="AP478"/>
  <c r="AV478"/>
  <c r="BC478"/>
  <c r="BK478"/>
  <c r="BR478"/>
  <c r="BX478"/>
  <c r="CF478"/>
  <c r="CM478"/>
  <c r="CV478"/>
  <c r="DD478"/>
  <c r="DJ478"/>
  <c r="DQ478"/>
  <c r="DY478"/>
  <c r="EF478"/>
  <c r="EL478"/>
  <c r="ET478"/>
  <c r="FA478"/>
  <c r="FH478"/>
  <c r="FP478"/>
  <c r="FV478"/>
  <c r="GC478"/>
  <c r="GK478"/>
  <c r="GR478"/>
  <c r="GX478"/>
  <c r="CO391"/>
  <c r="CN391"/>
  <c r="AK391"/>
  <c r="AO391"/>
  <c r="AS391"/>
  <c r="AW391"/>
  <c r="BA391"/>
  <c r="BE391"/>
  <c r="BI391"/>
  <c r="BM391"/>
  <c r="BQ391"/>
  <c r="BU391"/>
  <c r="BY391"/>
  <c r="CC391"/>
  <c r="CG391"/>
  <c r="CK391"/>
  <c r="CQ391"/>
  <c r="CU391"/>
  <c r="CY391"/>
  <c r="DC391"/>
  <c r="DG391"/>
  <c r="DK391"/>
  <c r="DO391"/>
  <c r="DS391"/>
  <c r="DW391"/>
  <c r="EA391"/>
  <c r="EE391"/>
  <c r="EI391"/>
  <c r="EM391"/>
  <c r="EQ391"/>
  <c r="EU391"/>
  <c r="EY391"/>
  <c r="FC391"/>
  <c r="FG391"/>
  <c r="FK391"/>
  <c r="FO391"/>
  <c r="FS391"/>
  <c r="FW391"/>
  <c r="GA391"/>
  <c r="GE391"/>
  <c r="GI391"/>
  <c r="GM391"/>
  <c r="GQ391"/>
  <c r="GU391"/>
  <c r="GY391"/>
  <c r="HC391"/>
  <c r="AJ391"/>
  <c r="AN391"/>
  <c r="AR391"/>
  <c r="AV391"/>
  <c r="AZ391"/>
  <c r="BD391"/>
  <c r="BH391"/>
  <c r="BL391"/>
  <c r="BP391"/>
  <c r="BT391"/>
  <c r="BX391"/>
  <c r="CB391"/>
  <c r="CF391"/>
  <c r="CJ391"/>
  <c r="CP391"/>
  <c r="CT391"/>
  <c r="CX391"/>
  <c r="DB391"/>
  <c r="DF391"/>
  <c r="DJ391"/>
  <c r="DN391"/>
  <c r="DR391"/>
  <c r="DV391"/>
  <c r="DZ391"/>
  <c r="ED391"/>
  <c r="EH391"/>
  <c r="EL391"/>
  <c r="EP391"/>
  <c r="ET391"/>
  <c r="EX391"/>
  <c r="FB391"/>
  <c r="FF391"/>
  <c r="FJ391"/>
  <c r="FN391"/>
  <c r="FR391"/>
  <c r="FV391"/>
  <c r="FZ391"/>
  <c r="GD391"/>
  <c r="GH391"/>
  <c r="GL391"/>
  <c r="GP391"/>
  <c r="GT391"/>
  <c r="GX391"/>
  <c r="HB391"/>
  <c r="AP391"/>
  <c r="AX391"/>
  <c r="BF391"/>
  <c r="BN391"/>
  <c r="BV391"/>
  <c r="CD391"/>
  <c r="CL391"/>
  <c r="CV391"/>
  <c r="DD391"/>
  <c r="DL391"/>
  <c r="DT391"/>
  <c r="EB391"/>
  <c r="EJ391"/>
  <c r="ER391"/>
  <c r="EZ391"/>
  <c r="FH391"/>
  <c r="FP391"/>
  <c r="FX391"/>
  <c r="GF391"/>
  <c r="GN391"/>
  <c r="GV391"/>
  <c r="AM391"/>
  <c r="AU391"/>
  <c r="BC391"/>
  <c r="BK391"/>
  <c r="BS391"/>
  <c r="CA391"/>
  <c r="CI391"/>
  <c r="CS391"/>
  <c r="DA391"/>
  <c r="DI391"/>
  <c r="DQ391"/>
  <c r="DY391"/>
  <c r="EG391"/>
  <c r="EO391"/>
  <c r="EW391"/>
  <c r="FE391"/>
  <c r="FM391"/>
  <c r="FU391"/>
  <c r="GC391"/>
  <c r="GK391"/>
  <c r="GS391"/>
  <c r="HA391"/>
  <c r="AL391"/>
  <c r="AT391"/>
  <c r="BB391"/>
  <c r="BJ391"/>
  <c r="BR391"/>
  <c r="BZ391"/>
  <c r="CH391"/>
  <c r="CR391"/>
  <c r="CZ391"/>
  <c r="DH391"/>
  <c r="DP391"/>
  <c r="DX391"/>
  <c r="EF391"/>
  <c r="EN391"/>
  <c r="EV391"/>
  <c r="FD391"/>
  <c r="FL391"/>
  <c r="FT391"/>
  <c r="GB391"/>
  <c r="GJ391"/>
  <c r="GR391"/>
  <c r="GZ391"/>
  <c r="AQ391"/>
  <c r="AY391"/>
  <c r="BG391"/>
  <c r="BO391"/>
  <c r="BW391"/>
  <c r="CE391"/>
  <c r="CM391"/>
  <c r="CW391"/>
  <c r="DE391"/>
  <c r="DM391"/>
  <c r="DU391"/>
  <c r="EC391"/>
  <c r="EK391"/>
  <c r="ES391"/>
  <c r="FA391"/>
  <c r="FI391"/>
  <c r="FQ391"/>
  <c r="FY391"/>
  <c r="GG391"/>
  <c r="GO391"/>
  <c r="GW391"/>
  <c r="CO324"/>
  <c r="CN324"/>
  <c r="AK324"/>
  <c r="AO324"/>
  <c r="AS324"/>
  <c r="AW324"/>
  <c r="BA324"/>
  <c r="BE324"/>
  <c r="BI324"/>
  <c r="BM324"/>
  <c r="BQ324"/>
  <c r="BU324"/>
  <c r="BY324"/>
  <c r="CC324"/>
  <c r="CG324"/>
  <c r="CK324"/>
  <c r="CQ324"/>
  <c r="CU324"/>
  <c r="CY324"/>
  <c r="DC324"/>
  <c r="DG324"/>
  <c r="DK324"/>
  <c r="DO324"/>
  <c r="DS324"/>
  <c r="DW324"/>
  <c r="EA324"/>
  <c r="EE324"/>
  <c r="EI324"/>
  <c r="EM324"/>
  <c r="EQ324"/>
  <c r="EU324"/>
  <c r="EY324"/>
  <c r="FC324"/>
  <c r="FG324"/>
  <c r="FK324"/>
  <c r="FO324"/>
  <c r="FS324"/>
  <c r="FW324"/>
  <c r="GA324"/>
  <c r="GE324"/>
  <c r="GI324"/>
  <c r="GM324"/>
  <c r="GQ324"/>
  <c r="GU324"/>
  <c r="GY324"/>
  <c r="HC324"/>
  <c r="AJ324"/>
  <c r="AN324"/>
  <c r="AR324"/>
  <c r="AV324"/>
  <c r="AZ324"/>
  <c r="BD324"/>
  <c r="BH324"/>
  <c r="BL324"/>
  <c r="BP324"/>
  <c r="BT324"/>
  <c r="BX324"/>
  <c r="CB324"/>
  <c r="CF324"/>
  <c r="CJ324"/>
  <c r="CP324"/>
  <c r="CT324"/>
  <c r="CX324"/>
  <c r="DB324"/>
  <c r="DF324"/>
  <c r="DJ324"/>
  <c r="DN324"/>
  <c r="DR324"/>
  <c r="DV324"/>
  <c r="DZ324"/>
  <c r="ED324"/>
  <c r="EH324"/>
  <c r="EL324"/>
  <c r="EP324"/>
  <c r="ET324"/>
  <c r="EX324"/>
  <c r="FB324"/>
  <c r="FF324"/>
  <c r="FJ324"/>
  <c r="FN324"/>
  <c r="FR324"/>
  <c r="FV324"/>
  <c r="FZ324"/>
  <c r="GD324"/>
  <c r="GH324"/>
  <c r="GL324"/>
  <c r="GP324"/>
  <c r="GT324"/>
  <c r="GX324"/>
  <c r="HB324"/>
  <c r="AP324"/>
  <c r="AX324"/>
  <c r="BF324"/>
  <c r="BN324"/>
  <c r="BV324"/>
  <c r="CD324"/>
  <c r="CL324"/>
  <c r="CV324"/>
  <c r="DD324"/>
  <c r="DL324"/>
  <c r="DT324"/>
  <c r="EB324"/>
  <c r="EJ324"/>
  <c r="ER324"/>
  <c r="EZ324"/>
  <c r="FH324"/>
  <c r="FP324"/>
  <c r="FX324"/>
  <c r="GF324"/>
  <c r="GN324"/>
  <c r="GV324"/>
  <c r="AM324"/>
  <c r="AU324"/>
  <c r="BC324"/>
  <c r="BK324"/>
  <c r="BS324"/>
  <c r="CA324"/>
  <c r="CI324"/>
  <c r="CS324"/>
  <c r="DA324"/>
  <c r="DI324"/>
  <c r="DQ324"/>
  <c r="DY324"/>
  <c r="EG324"/>
  <c r="EO324"/>
  <c r="EW324"/>
  <c r="FE324"/>
  <c r="FM324"/>
  <c r="FU324"/>
  <c r="GC324"/>
  <c r="GK324"/>
  <c r="GS324"/>
  <c r="HA324"/>
  <c r="AL324"/>
  <c r="AT324"/>
  <c r="BB324"/>
  <c r="BJ324"/>
  <c r="BR324"/>
  <c r="BZ324"/>
  <c r="CH324"/>
  <c r="CR324"/>
  <c r="CZ324"/>
  <c r="DH324"/>
  <c r="DP324"/>
  <c r="DX324"/>
  <c r="EF324"/>
  <c r="EN324"/>
  <c r="EV324"/>
  <c r="FD324"/>
  <c r="FL324"/>
  <c r="FT324"/>
  <c r="GB324"/>
  <c r="GJ324"/>
  <c r="GR324"/>
  <c r="GZ324"/>
  <c r="BG324"/>
  <c r="CM324"/>
  <c r="DU324"/>
  <c r="FA324"/>
  <c r="GG324"/>
  <c r="AY324"/>
  <c r="CE324"/>
  <c r="DM324"/>
  <c r="ES324"/>
  <c r="FY324"/>
  <c r="AQ324"/>
  <c r="BW324"/>
  <c r="DE324"/>
  <c r="EK324"/>
  <c r="FQ324"/>
  <c r="GW324"/>
  <c r="BO324"/>
  <c r="CW324"/>
  <c r="EC324"/>
  <c r="FI324"/>
  <c r="GO324"/>
  <c r="CO255"/>
  <c r="CN255"/>
  <c r="AL255"/>
  <c r="AP255"/>
  <c r="AT255"/>
  <c r="AX255"/>
  <c r="BB255"/>
  <c r="BF255"/>
  <c r="BJ255"/>
  <c r="BN255"/>
  <c r="BR255"/>
  <c r="BV255"/>
  <c r="BZ255"/>
  <c r="CD255"/>
  <c r="CH255"/>
  <c r="CL255"/>
  <c r="CR255"/>
  <c r="CV255"/>
  <c r="CZ255"/>
  <c r="DD255"/>
  <c r="DH255"/>
  <c r="DL255"/>
  <c r="DP255"/>
  <c r="DT255"/>
  <c r="DX255"/>
  <c r="EB255"/>
  <c r="EF255"/>
  <c r="EJ255"/>
  <c r="EN255"/>
  <c r="ER255"/>
  <c r="EV255"/>
  <c r="EZ255"/>
  <c r="FD255"/>
  <c r="FH255"/>
  <c r="FL255"/>
  <c r="FP255"/>
  <c r="FT255"/>
  <c r="FX255"/>
  <c r="GB255"/>
  <c r="GF255"/>
  <c r="GJ255"/>
  <c r="GN255"/>
  <c r="GR255"/>
  <c r="GV255"/>
  <c r="GZ255"/>
  <c r="AK255"/>
  <c r="AO255"/>
  <c r="AS255"/>
  <c r="AW255"/>
  <c r="BA255"/>
  <c r="BE255"/>
  <c r="BI255"/>
  <c r="BM255"/>
  <c r="BQ255"/>
  <c r="BU255"/>
  <c r="BY255"/>
  <c r="CC255"/>
  <c r="CG255"/>
  <c r="CK255"/>
  <c r="CQ255"/>
  <c r="CU255"/>
  <c r="CY255"/>
  <c r="DC255"/>
  <c r="DG255"/>
  <c r="DK255"/>
  <c r="DO255"/>
  <c r="DS255"/>
  <c r="DW255"/>
  <c r="EA255"/>
  <c r="EE255"/>
  <c r="EI255"/>
  <c r="EM255"/>
  <c r="EQ255"/>
  <c r="EU255"/>
  <c r="EY255"/>
  <c r="FC255"/>
  <c r="FG255"/>
  <c r="FK255"/>
  <c r="FO255"/>
  <c r="FS255"/>
  <c r="FW255"/>
  <c r="GA255"/>
  <c r="GE255"/>
  <c r="GI255"/>
  <c r="GM255"/>
  <c r="GQ255"/>
  <c r="GU255"/>
  <c r="GY255"/>
  <c r="HC255"/>
  <c r="AM255"/>
  <c r="AU255"/>
  <c r="BC255"/>
  <c r="BK255"/>
  <c r="BS255"/>
  <c r="CA255"/>
  <c r="CI255"/>
  <c r="CS255"/>
  <c r="DA255"/>
  <c r="DI255"/>
  <c r="DQ255"/>
  <c r="DY255"/>
  <c r="EG255"/>
  <c r="EO255"/>
  <c r="EW255"/>
  <c r="FE255"/>
  <c r="FM255"/>
  <c r="FU255"/>
  <c r="GC255"/>
  <c r="GK255"/>
  <c r="GS255"/>
  <c r="HA255"/>
  <c r="AJ255"/>
  <c r="AR255"/>
  <c r="AZ255"/>
  <c r="BH255"/>
  <c r="BP255"/>
  <c r="BX255"/>
  <c r="CF255"/>
  <c r="CP255"/>
  <c r="CX255"/>
  <c r="DF255"/>
  <c r="DN255"/>
  <c r="DV255"/>
  <c r="ED255"/>
  <c r="EL255"/>
  <c r="ET255"/>
  <c r="FB255"/>
  <c r="FJ255"/>
  <c r="FR255"/>
  <c r="FZ255"/>
  <c r="GH255"/>
  <c r="GP255"/>
  <c r="GX255"/>
  <c r="AQ255"/>
  <c r="AY255"/>
  <c r="BG255"/>
  <c r="BO255"/>
  <c r="BW255"/>
  <c r="CE255"/>
  <c r="CM255"/>
  <c r="CW255"/>
  <c r="DE255"/>
  <c r="DM255"/>
  <c r="DU255"/>
  <c r="EC255"/>
  <c r="EK255"/>
  <c r="ES255"/>
  <c r="FA255"/>
  <c r="FI255"/>
  <c r="FQ255"/>
  <c r="FY255"/>
  <c r="GG255"/>
  <c r="GO255"/>
  <c r="GW255"/>
  <c r="AN255"/>
  <c r="BT255"/>
  <c r="DB255"/>
  <c r="EH255"/>
  <c r="FN255"/>
  <c r="GT255"/>
  <c r="BL255"/>
  <c r="CT255"/>
  <c r="DZ255"/>
  <c r="FF255"/>
  <c r="GL255"/>
  <c r="BD255"/>
  <c r="CJ255"/>
  <c r="DR255"/>
  <c r="EX255"/>
  <c r="GD255"/>
  <c r="DJ255"/>
  <c r="CB255"/>
  <c r="HB255"/>
  <c r="AV255"/>
  <c r="FV255"/>
  <c r="EP255"/>
  <c r="CO161"/>
  <c r="CN161"/>
  <c r="AM161"/>
  <c r="AQ161"/>
  <c r="AU161"/>
  <c r="AY161"/>
  <c r="BC161"/>
  <c r="BG161"/>
  <c r="BK161"/>
  <c r="BO161"/>
  <c r="BS161"/>
  <c r="BW161"/>
  <c r="CA161"/>
  <c r="CE161"/>
  <c r="CI161"/>
  <c r="CM161"/>
  <c r="CS161"/>
  <c r="CW161"/>
  <c r="DA161"/>
  <c r="DE161"/>
  <c r="DI161"/>
  <c r="DM161"/>
  <c r="DQ161"/>
  <c r="DU161"/>
  <c r="DY161"/>
  <c r="EC161"/>
  <c r="EG161"/>
  <c r="EK161"/>
  <c r="EO161"/>
  <c r="ES161"/>
  <c r="EW161"/>
  <c r="FA161"/>
  <c r="FE161"/>
  <c r="FI161"/>
  <c r="FM161"/>
  <c r="FQ161"/>
  <c r="FU161"/>
  <c r="FY161"/>
  <c r="GC161"/>
  <c r="GG161"/>
  <c r="GK161"/>
  <c r="GO161"/>
  <c r="GS161"/>
  <c r="GW161"/>
  <c r="HA161"/>
  <c r="AL161"/>
  <c r="AR161"/>
  <c r="AW161"/>
  <c r="BB161"/>
  <c r="BH161"/>
  <c r="BM161"/>
  <c r="BR161"/>
  <c r="BX161"/>
  <c r="CC161"/>
  <c r="CH161"/>
  <c r="CP161"/>
  <c r="CU161"/>
  <c r="CZ161"/>
  <c r="DF161"/>
  <c r="DK161"/>
  <c r="DP161"/>
  <c r="DV161"/>
  <c r="EA161"/>
  <c r="EF161"/>
  <c r="EL161"/>
  <c r="EQ161"/>
  <c r="EV161"/>
  <c r="FB161"/>
  <c r="FG161"/>
  <c r="FL161"/>
  <c r="FR161"/>
  <c r="FW161"/>
  <c r="GB161"/>
  <c r="GH161"/>
  <c r="GM161"/>
  <c r="GR161"/>
  <c r="GX161"/>
  <c r="HC161"/>
  <c r="AK161"/>
  <c r="AP161"/>
  <c r="AV161"/>
  <c r="BA161"/>
  <c r="BF161"/>
  <c r="BL161"/>
  <c r="BQ161"/>
  <c r="BV161"/>
  <c r="CB161"/>
  <c r="CG161"/>
  <c r="CL161"/>
  <c r="CT161"/>
  <c r="CY161"/>
  <c r="DD161"/>
  <c r="DJ161"/>
  <c r="DO161"/>
  <c r="DT161"/>
  <c r="DZ161"/>
  <c r="EE161"/>
  <c r="EJ161"/>
  <c r="EP161"/>
  <c r="EU161"/>
  <c r="EZ161"/>
  <c r="FF161"/>
  <c r="FK161"/>
  <c r="FP161"/>
  <c r="FV161"/>
  <c r="GA161"/>
  <c r="GF161"/>
  <c r="GL161"/>
  <c r="GQ161"/>
  <c r="GV161"/>
  <c r="HB161"/>
  <c r="AS161"/>
  <c r="BD161"/>
  <c r="BN161"/>
  <c r="BY161"/>
  <c r="CJ161"/>
  <c r="CV161"/>
  <c r="DG161"/>
  <c r="DR161"/>
  <c r="EB161"/>
  <c r="EM161"/>
  <c r="EX161"/>
  <c r="FH161"/>
  <c r="FS161"/>
  <c r="GD161"/>
  <c r="GN161"/>
  <c r="GY161"/>
  <c r="AO161"/>
  <c r="AZ161"/>
  <c r="BJ161"/>
  <c r="BU161"/>
  <c r="CF161"/>
  <c r="CR161"/>
  <c r="DC161"/>
  <c r="DN161"/>
  <c r="DX161"/>
  <c r="EI161"/>
  <c r="ET161"/>
  <c r="FD161"/>
  <c r="FO161"/>
  <c r="FZ161"/>
  <c r="GJ161"/>
  <c r="GU161"/>
  <c r="AN161"/>
  <c r="AX161"/>
  <c r="BI161"/>
  <c r="BT161"/>
  <c r="CD161"/>
  <c r="CQ161"/>
  <c r="DB161"/>
  <c r="DL161"/>
  <c r="DW161"/>
  <c r="EH161"/>
  <c r="ER161"/>
  <c r="FC161"/>
  <c r="FN161"/>
  <c r="FX161"/>
  <c r="GI161"/>
  <c r="GT161"/>
  <c r="AJ161"/>
  <c r="BZ161"/>
  <c r="DS161"/>
  <c r="FJ161"/>
  <c r="GZ161"/>
  <c r="BP161"/>
  <c r="DH161"/>
  <c r="EY161"/>
  <c r="GP161"/>
  <c r="BE161"/>
  <c r="CX161"/>
  <c r="EN161"/>
  <c r="GE161"/>
  <c r="AT161"/>
  <c r="CK161"/>
  <c r="ED161"/>
  <c r="FT161"/>
  <c r="CO78"/>
  <c r="CN78"/>
  <c r="AM78"/>
  <c r="AQ78"/>
  <c r="AU78"/>
  <c r="AY78"/>
  <c r="BC78"/>
  <c r="BG78"/>
  <c r="BK78"/>
  <c r="BO78"/>
  <c r="BS78"/>
  <c r="BW78"/>
  <c r="CA78"/>
  <c r="CE78"/>
  <c r="CI78"/>
  <c r="CM78"/>
  <c r="CS78"/>
  <c r="CW78"/>
  <c r="DA78"/>
  <c r="DE78"/>
  <c r="DI78"/>
  <c r="DM78"/>
  <c r="DQ78"/>
  <c r="DU78"/>
  <c r="DY78"/>
  <c r="EC78"/>
  <c r="EG78"/>
  <c r="EK78"/>
  <c r="EO78"/>
  <c r="ES78"/>
  <c r="EW78"/>
  <c r="FA78"/>
  <c r="FE78"/>
  <c r="FI78"/>
  <c r="FM78"/>
  <c r="FQ78"/>
  <c r="FU78"/>
  <c r="FY78"/>
  <c r="GC78"/>
  <c r="GG78"/>
  <c r="GK78"/>
  <c r="GO78"/>
  <c r="GS78"/>
  <c r="GW78"/>
  <c r="HA78"/>
  <c r="AL78"/>
  <c r="AP78"/>
  <c r="AT78"/>
  <c r="AX78"/>
  <c r="BB78"/>
  <c r="BF78"/>
  <c r="BJ78"/>
  <c r="BN78"/>
  <c r="BR78"/>
  <c r="BV78"/>
  <c r="BZ78"/>
  <c r="CD78"/>
  <c r="CH78"/>
  <c r="CL78"/>
  <c r="CR78"/>
  <c r="CV78"/>
  <c r="CZ78"/>
  <c r="DD78"/>
  <c r="DH78"/>
  <c r="DL78"/>
  <c r="DP78"/>
  <c r="DT78"/>
  <c r="DX78"/>
  <c r="EB78"/>
  <c r="EF78"/>
  <c r="EJ78"/>
  <c r="EN78"/>
  <c r="ER78"/>
  <c r="EV78"/>
  <c r="EZ78"/>
  <c r="FD78"/>
  <c r="FH78"/>
  <c r="FL78"/>
  <c r="FP78"/>
  <c r="FT78"/>
  <c r="FX78"/>
  <c r="GB78"/>
  <c r="GF78"/>
  <c r="GJ78"/>
  <c r="GN78"/>
  <c r="GR78"/>
  <c r="GV78"/>
  <c r="GZ78"/>
  <c r="AN78"/>
  <c r="AV78"/>
  <c r="BD78"/>
  <c r="BL78"/>
  <c r="BT78"/>
  <c r="CB78"/>
  <c r="CJ78"/>
  <c r="CT78"/>
  <c r="DB78"/>
  <c r="DJ78"/>
  <c r="DR78"/>
  <c r="DZ78"/>
  <c r="EH78"/>
  <c r="EP78"/>
  <c r="EX78"/>
  <c r="FF78"/>
  <c r="FN78"/>
  <c r="FV78"/>
  <c r="GD78"/>
  <c r="GL78"/>
  <c r="GT78"/>
  <c r="HB78"/>
  <c r="AK78"/>
  <c r="AS78"/>
  <c r="BA78"/>
  <c r="BI78"/>
  <c r="BQ78"/>
  <c r="BY78"/>
  <c r="CG78"/>
  <c r="CQ78"/>
  <c r="CY78"/>
  <c r="DG78"/>
  <c r="DO78"/>
  <c r="DW78"/>
  <c r="EE78"/>
  <c r="EM78"/>
  <c r="EU78"/>
  <c r="FC78"/>
  <c r="FK78"/>
  <c r="FS78"/>
  <c r="GA78"/>
  <c r="GI78"/>
  <c r="GQ78"/>
  <c r="GY78"/>
  <c r="AJ78"/>
  <c r="AR78"/>
  <c r="AZ78"/>
  <c r="BH78"/>
  <c r="BP78"/>
  <c r="BX78"/>
  <c r="CF78"/>
  <c r="CP78"/>
  <c r="CX78"/>
  <c r="DF78"/>
  <c r="DN78"/>
  <c r="DV78"/>
  <c r="ED78"/>
  <c r="EL78"/>
  <c r="ET78"/>
  <c r="FB78"/>
  <c r="FJ78"/>
  <c r="FR78"/>
  <c r="FZ78"/>
  <c r="GH78"/>
  <c r="GP78"/>
  <c r="GX78"/>
  <c r="BE78"/>
  <c r="CK78"/>
  <c r="DS78"/>
  <c r="EY78"/>
  <c r="GE78"/>
  <c r="AW78"/>
  <c r="CC78"/>
  <c r="DK78"/>
  <c r="EQ78"/>
  <c r="FW78"/>
  <c r="HC78"/>
  <c r="AO78"/>
  <c r="BU78"/>
  <c r="DC78"/>
  <c r="EI78"/>
  <c r="FO78"/>
  <c r="GU78"/>
  <c r="BM78"/>
  <c r="GM78"/>
  <c r="FG78"/>
  <c r="EA78"/>
  <c r="CU78"/>
  <c r="CO730"/>
  <c r="CN730"/>
  <c r="AL730"/>
  <c r="AP730"/>
  <c r="AT730"/>
  <c r="AX730"/>
  <c r="BB730"/>
  <c r="BF730"/>
  <c r="BJ730"/>
  <c r="BN730"/>
  <c r="BR730"/>
  <c r="BV730"/>
  <c r="BZ730"/>
  <c r="CD730"/>
  <c r="CH730"/>
  <c r="CL730"/>
  <c r="CR730"/>
  <c r="CV730"/>
  <c r="CZ730"/>
  <c r="DD730"/>
  <c r="DH730"/>
  <c r="DL730"/>
  <c r="DP730"/>
  <c r="DT730"/>
  <c r="DX730"/>
  <c r="EB730"/>
  <c r="EF730"/>
  <c r="EJ730"/>
  <c r="EN730"/>
  <c r="ER730"/>
  <c r="EV730"/>
  <c r="EZ730"/>
  <c r="FD730"/>
  <c r="FH730"/>
  <c r="FL730"/>
  <c r="FP730"/>
  <c r="FT730"/>
  <c r="FX730"/>
  <c r="GB730"/>
  <c r="GF730"/>
  <c r="GJ730"/>
  <c r="GN730"/>
  <c r="GR730"/>
  <c r="GV730"/>
  <c r="GZ730"/>
  <c r="AK730"/>
  <c r="AQ730"/>
  <c r="AV730"/>
  <c r="BA730"/>
  <c r="BG730"/>
  <c r="BL730"/>
  <c r="BQ730"/>
  <c r="BW730"/>
  <c r="CB730"/>
  <c r="CG730"/>
  <c r="CM730"/>
  <c r="CT730"/>
  <c r="CY730"/>
  <c r="DE730"/>
  <c r="DJ730"/>
  <c r="DO730"/>
  <c r="DU730"/>
  <c r="DZ730"/>
  <c r="EE730"/>
  <c r="EK730"/>
  <c r="EP730"/>
  <c r="EU730"/>
  <c r="FA730"/>
  <c r="FF730"/>
  <c r="FK730"/>
  <c r="FQ730"/>
  <c r="FV730"/>
  <c r="GA730"/>
  <c r="GG730"/>
  <c r="GL730"/>
  <c r="GQ730"/>
  <c r="GW730"/>
  <c r="HB730"/>
  <c r="AJ730"/>
  <c r="AO730"/>
  <c r="AU730"/>
  <c r="AZ730"/>
  <c r="BE730"/>
  <c r="BK730"/>
  <c r="BP730"/>
  <c r="BU730"/>
  <c r="CA730"/>
  <c r="CF730"/>
  <c r="CK730"/>
  <c r="CS730"/>
  <c r="CX730"/>
  <c r="DC730"/>
  <c r="DI730"/>
  <c r="DN730"/>
  <c r="DS730"/>
  <c r="DY730"/>
  <c r="ED730"/>
  <c r="EI730"/>
  <c r="EO730"/>
  <c r="ET730"/>
  <c r="EY730"/>
  <c r="FE730"/>
  <c r="FJ730"/>
  <c r="FO730"/>
  <c r="FU730"/>
  <c r="FZ730"/>
  <c r="GE730"/>
  <c r="GK730"/>
  <c r="GP730"/>
  <c r="GU730"/>
  <c r="HA730"/>
  <c r="AN730"/>
  <c r="AS730"/>
  <c r="AY730"/>
  <c r="BD730"/>
  <c r="BI730"/>
  <c r="BO730"/>
  <c r="BT730"/>
  <c r="BY730"/>
  <c r="CE730"/>
  <c r="CJ730"/>
  <c r="CQ730"/>
  <c r="CW730"/>
  <c r="DB730"/>
  <c r="DG730"/>
  <c r="DM730"/>
  <c r="DR730"/>
  <c r="DW730"/>
  <c r="EC730"/>
  <c r="EH730"/>
  <c r="EM730"/>
  <c r="ES730"/>
  <c r="EX730"/>
  <c r="FC730"/>
  <c r="FI730"/>
  <c r="FN730"/>
  <c r="FS730"/>
  <c r="FY730"/>
  <c r="GD730"/>
  <c r="GI730"/>
  <c r="GO730"/>
  <c r="GT730"/>
  <c r="GY730"/>
  <c r="AM730"/>
  <c r="BH730"/>
  <c r="CC730"/>
  <c r="DA730"/>
  <c r="DV730"/>
  <c r="EQ730"/>
  <c r="FM730"/>
  <c r="GH730"/>
  <c r="HC730"/>
  <c r="BC730"/>
  <c r="BX730"/>
  <c r="CU730"/>
  <c r="DQ730"/>
  <c r="EL730"/>
  <c r="FG730"/>
  <c r="GC730"/>
  <c r="GX730"/>
  <c r="AW730"/>
  <c r="BS730"/>
  <c r="CP730"/>
  <c r="DK730"/>
  <c r="EG730"/>
  <c r="FB730"/>
  <c r="FW730"/>
  <c r="GS730"/>
  <c r="BM730"/>
  <c r="EW730"/>
  <c r="AR730"/>
  <c r="EA730"/>
  <c r="DF730"/>
  <c r="GM730"/>
  <c r="FR730"/>
  <c r="CI730"/>
  <c r="CO668"/>
  <c r="CN668"/>
  <c r="AM668"/>
  <c r="AQ668"/>
  <c r="AU668"/>
  <c r="AY668"/>
  <c r="BC668"/>
  <c r="BG668"/>
  <c r="BK668"/>
  <c r="BO668"/>
  <c r="BS668"/>
  <c r="BW668"/>
  <c r="CA668"/>
  <c r="CE668"/>
  <c r="CI668"/>
  <c r="CM668"/>
  <c r="CS668"/>
  <c r="CW668"/>
  <c r="DA668"/>
  <c r="DE668"/>
  <c r="DI668"/>
  <c r="DM668"/>
  <c r="DQ668"/>
  <c r="DU668"/>
  <c r="DY668"/>
  <c r="EC668"/>
  <c r="EG668"/>
  <c r="EK668"/>
  <c r="EO668"/>
  <c r="ES668"/>
  <c r="EW668"/>
  <c r="FA668"/>
  <c r="FE668"/>
  <c r="FI668"/>
  <c r="FM668"/>
  <c r="FQ668"/>
  <c r="FU668"/>
  <c r="FY668"/>
  <c r="GC668"/>
  <c r="GG668"/>
  <c r="GK668"/>
  <c r="GO668"/>
  <c r="GS668"/>
  <c r="GW668"/>
  <c r="HA668"/>
  <c r="AL668"/>
  <c r="AR668"/>
  <c r="AW668"/>
  <c r="BB668"/>
  <c r="BH668"/>
  <c r="BM668"/>
  <c r="BR668"/>
  <c r="BX668"/>
  <c r="CC668"/>
  <c r="CH668"/>
  <c r="CP668"/>
  <c r="CU668"/>
  <c r="CZ668"/>
  <c r="DF668"/>
  <c r="DK668"/>
  <c r="DP668"/>
  <c r="DV668"/>
  <c r="EA668"/>
  <c r="EF668"/>
  <c r="EL668"/>
  <c r="EQ668"/>
  <c r="EV668"/>
  <c r="FB668"/>
  <c r="FG668"/>
  <c r="FL668"/>
  <c r="FR668"/>
  <c r="FW668"/>
  <c r="GB668"/>
  <c r="GH668"/>
  <c r="GM668"/>
  <c r="GR668"/>
  <c r="GX668"/>
  <c r="HC668"/>
  <c r="AK668"/>
  <c r="AP668"/>
  <c r="AV668"/>
  <c r="BA668"/>
  <c r="BF668"/>
  <c r="BL668"/>
  <c r="BQ668"/>
  <c r="BV668"/>
  <c r="CB668"/>
  <c r="CG668"/>
  <c r="CL668"/>
  <c r="CT668"/>
  <c r="CY668"/>
  <c r="DD668"/>
  <c r="DJ668"/>
  <c r="DO668"/>
  <c r="DT668"/>
  <c r="DZ668"/>
  <c r="EE668"/>
  <c r="EJ668"/>
  <c r="EP668"/>
  <c r="EU668"/>
  <c r="EZ668"/>
  <c r="FF668"/>
  <c r="FK668"/>
  <c r="FP668"/>
  <c r="FV668"/>
  <c r="GA668"/>
  <c r="GF668"/>
  <c r="GL668"/>
  <c r="GQ668"/>
  <c r="GV668"/>
  <c r="HB668"/>
  <c r="AS668"/>
  <c r="BD668"/>
  <c r="BN668"/>
  <c r="BY668"/>
  <c r="CJ668"/>
  <c r="CV668"/>
  <c r="DG668"/>
  <c r="DR668"/>
  <c r="EB668"/>
  <c r="EM668"/>
  <c r="EX668"/>
  <c r="FH668"/>
  <c r="FS668"/>
  <c r="GD668"/>
  <c r="GN668"/>
  <c r="GY668"/>
  <c r="AO668"/>
  <c r="AZ668"/>
  <c r="BJ668"/>
  <c r="BU668"/>
  <c r="CF668"/>
  <c r="CR668"/>
  <c r="DC668"/>
  <c r="DN668"/>
  <c r="DX668"/>
  <c r="EI668"/>
  <c r="ET668"/>
  <c r="FD668"/>
  <c r="FO668"/>
  <c r="FZ668"/>
  <c r="GJ668"/>
  <c r="GU668"/>
  <c r="AJ668"/>
  <c r="AT668"/>
  <c r="BE668"/>
  <c r="BP668"/>
  <c r="BZ668"/>
  <c r="CK668"/>
  <c r="CX668"/>
  <c r="DH668"/>
  <c r="DS668"/>
  <c r="ED668"/>
  <c r="EN668"/>
  <c r="EY668"/>
  <c r="FJ668"/>
  <c r="FT668"/>
  <c r="GE668"/>
  <c r="GP668"/>
  <c r="GZ668"/>
  <c r="BT668"/>
  <c r="DL668"/>
  <c r="FC668"/>
  <c r="GT668"/>
  <c r="BI668"/>
  <c r="DB668"/>
  <c r="ER668"/>
  <c r="GI668"/>
  <c r="AX668"/>
  <c r="CQ668"/>
  <c r="EH668"/>
  <c r="FX668"/>
  <c r="FN668"/>
  <c r="DW668"/>
  <c r="CD668"/>
  <c r="AN668"/>
  <c r="CO601"/>
  <c r="CN601"/>
  <c r="AJ601"/>
  <c r="AN601"/>
  <c r="AR601"/>
  <c r="AV601"/>
  <c r="AZ601"/>
  <c r="BD601"/>
  <c r="BH601"/>
  <c r="BL601"/>
  <c r="BP601"/>
  <c r="BT601"/>
  <c r="BX601"/>
  <c r="CB601"/>
  <c r="CF601"/>
  <c r="CJ601"/>
  <c r="CP601"/>
  <c r="CT601"/>
  <c r="CX601"/>
  <c r="DB601"/>
  <c r="DF601"/>
  <c r="DJ601"/>
  <c r="DN601"/>
  <c r="DR601"/>
  <c r="DV601"/>
  <c r="DZ601"/>
  <c r="ED601"/>
  <c r="EH601"/>
  <c r="EL601"/>
  <c r="EP601"/>
  <c r="ET601"/>
  <c r="EX601"/>
  <c r="FB601"/>
  <c r="FF601"/>
  <c r="FJ601"/>
  <c r="FN601"/>
  <c r="FR601"/>
  <c r="FV601"/>
  <c r="FZ601"/>
  <c r="GD601"/>
  <c r="GH601"/>
  <c r="GL601"/>
  <c r="GP601"/>
  <c r="GT601"/>
  <c r="GX601"/>
  <c r="HB601"/>
  <c r="AM601"/>
  <c r="AQ601"/>
  <c r="AU601"/>
  <c r="AY601"/>
  <c r="BC601"/>
  <c r="BG601"/>
  <c r="BK601"/>
  <c r="BO601"/>
  <c r="BS601"/>
  <c r="BW601"/>
  <c r="CA601"/>
  <c r="CE601"/>
  <c r="CI601"/>
  <c r="CM601"/>
  <c r="CS601"/>
  <c r="CW601"/>
  <c r="DA601"/>
  <c r="DE601"/>
  <c r="DI601"/>
  <c r="DM601"/>
  <c r="DQ601"/>
  <c r="DU601"/>
  <c r="DY601"/>
  <c r="EC601"/>
  <c r="EG601"/>
  <c r="EK601"/>
  <c r="EO601"/>
  <c r="ES601"/>
  <c r="EW601"/>
  <c r="FA601"/>
  <c r="FE601"/>
  <c r="FI601"/>
  <c r="FM601"/>
  <c r="FQ601"/>
  <c r="FU601"/>
  <c r="FY601"/>
  <c r="GC601"/>
  <c r="GG601"/>
  <c r="GK601"/>
  <c r="GO601"/>
  <c r="GS601"/>
  <c r="GW601"/>
  <c r="HA601"/>
  <c r="AO601"/>
  <c r="AW601"/>
  <c r="BE601"/>
  <c r="BM601"/>
  <c r="BU601"/>
  <c r="CC601"/>
  <c r="CK601"/>
  <c r="CU601"/>
  <c r="DC601"/>
  <c r="DK601"/>
  <c r="DS601"/>
  <c r="EA601"/>
  <c r="EI601"/>
  <c r="EQ601"/>
  <c r="EY601"/>
  <c r="FG601"/>
  <c r="FO601"/>
  <c r="FW601"/>
  <c r="GE601"/>
  <c r="GM601"/>
  <c r="GU601"/>
  <c r="HC601"/>
  <c r="AL601"/>
  <c r="AT601"/>
  <c r="BB601"/>
  <c r="BJ601"/>
  <c r="BR601"/>
  <c r="BZ601"/>
  <c r="CH601"/>
  <c r="CR601"/>
  <c r="CZ601"/>
  <c r="DH601"/>
  <c r="DP601"/>
  <c r="DX601"/>
  <c r="EF601"/>
  <c r="EN601"/>
  <c r="EV601"/>
  <c r="FD601"/>
  <c r="FL601"/>
  <c r="FT601"/>
  <c r="GB601"/>
  <c r="GJ601"/>
  <c r="GR601"/>
  <c r="GZ601"/>
  <c r="AP601"/>
  <c r="BF601"/>
  <c r="BV601"/>
  <c r="CL601"/>
  <c r="DD601"/>
  <c r="DT601"/>
  <c r="EJ601"/>
  <c r="EZ601"/>
  <c r="FP601"/>
  <c r="GF601"/>
  <c r="GV601"/>
  <c r="AK601"/>
  <c r="BA601"/>
  <c r="BQ601"/>
  <c r="CG601"/>
  <c r="CY601"/>
  <c r="DO601"/>
  <c r="EE601"/>
  <c r="EU601"/>
  <c r="FK601"/>
  <c r="GA601"/>
  <c r="GQ601"/>
  <c r="AX601"/>
  <c r="BN601"/>
  <c r="CD601"/>
  <c r="CV601"/>
  <c r="DL601"/>
  <c r="EB601"/>
  <c r="ER601"/>
  <c r="FH601"/>
  <c r="FX601"/>
  <c r="GN601"/>
  <c r="CQ601"/>
  <c r="FC601"/>
  <c r="BY601"/>
  <c r="EM601"/>
  <c r="GY601"/>
  <c r="BI601"/>
  <c r="DW601"/>
  <c r="GI601"/>
  <c r="AS601"/>
  <c r="FS601"/>
  <c r="DG601"/>
  <c r="CO529"/>
  <c r="CN529"/>
  <c r="HA529"/>
  <c r="GW529"/>
  <c r="GS529"/>
  <c r="GO529"/>
  <c r="GK529"/>
  <c r="GG529"/>
  <c r="GC529"/>
  <c r="FY529"/>
  <c r="FU529"/>
  <c r="FQ529"/>
  <c r="FM529"/>
  <c r="FI529"/>
  <c r="FE529"/>
  <c r="FA529"/>
  <c r="EW529"/>
  <c r="ES529"/>
  <c r="EO529"/>
  <c r="EK529"/>
  <c r="EG529"/>
  <c r="EC529"/>
  <c r="DY529"/>
  <c r="DU529"/>
  <c r="DQ529"/>
  <c r="DM529"/>
  <c r="DI529"/>
  <c r="DE529"/>
  <c r="DA529"/>
  <c r="CW529"/>
  <c r="CS529"/>
  <c r="CM529"/>
  <c r="CI529"/>
  <c r="CE529"/>
  <c r="HB529"/>
  <c r="GX529"/>
  <c r="GT529"/>
  <c r="GP529"/>
  <c r="GL529"/>
  <c r="GH529"/>
  <c r="GD529"/>
  <c r="FZ529"/>
  <c r="FV529"/>
  <c r="FR529"/>
  <c r="FN529"/>
  <c r="FJ529"/>
  <c r="FF529"/>
  <c r="FB529"/>
  <c r="EX529"/>
  <c r="ET529"/>
  <c r="EP529"/>
  <c r="EL529"/>
  <c r="EH529"/>
  <c r="ED529"/>
  <c r="DZ529"/>
  <c r="DV529"/>
  <c r="DR529"/>
  <c r="DN529"/>
  <c r="DJ529"/>
  <c r="DF529"/>
  <c r="DB529"/>
  <c r="CX529"/>
  <c r="CT529"/>
  <c r="CP529"/>
  <c r="CJ529"/>
  <c r="CF529"/>
  <c r="CB529"/>
  <c r="BX529"/>
  <c r="BT529"/>
  <c r="BP529"/>
  <c r="BL529"/>
  <c r="BH529"/>
  <c r="BD529"/>
  <c r="AZ529"/>
  <c r="AV529"/>
  <c r="AR529"/>
  <c r="AN529"/>
  <c r="AJ529"/>
  <c r="HC529"/>
  <c r="GY529"/>
  <c r="GU529"/>
  <c r="GQ529"/>
  <c r="GM529"/>
  <c r="GI529"/>
  <c r="GE529"/>
  <c r="GA529"/>
  <c r="FW529"/>
  <c r="FS529"/>
  <c r="FO529"/>
  <c r="FK529"/>
  <c r="FG529"/>
  <c r="FC529"/>
  <c r="EY529"/>
  <c r="EU529"/>
  <c r="EQ529"/>
  <c r="EM529"/>
  <c r="EI529"/>
  <c r="EE529"/>
  <c r="EA529"/>
  <c r="DW529"/>
  <c r="DS529"/>
  <c r="DO529"/>
  <c r="DK529"/>
  <c r="DG529"/>
  <c r="DC529"/>
  <c r="CY529"/>
  <c r="CU529"/>
  <c r="CQ529"/>
  <c r="CK529"/>
  <c r="CG529"/>
  <c r="CC529"/>
  <c r="BY529"/>
  <c r="BU529"/>
  <c r="BQ529"/>
  <c r="BM529"/>
  <c r="BI529"/>
  <c r="BE529"/>
  <c r="BA529"/>
  <c r="AW529"/>
  <c r="AS529"/>
  <c r="AO529"/>
  <c r="AK529"/>
  <c r="GZ529"/>
  <c r="GJ529"/>
  <c r="FT529"/>
  <c r="FD529"/>
  <c r="EN529"/>
  <c r="DX529"/>
  <c r="DH529"/>
  <c r="CR529"/>
  <c r="CA529"/>
  <c r="BS529"/>
  <c r="BK529"/>
  <c r="BC529"/>
  <c r="AU529"/>
  <c r="AM529"/>
  <c r="GN529"/>
  <c r="FX529"/>
  <c r="FH529"/>
  <c r="ER529"/>
  <c r="EB529"/>
  <c r="DL529"/>
  <c r="CV529"/>
  <c r="CD529"/>
  <c r="BV529"/>
  <c r="BN529"/>
  <c r="BF529"/>
  <c r="AX529"/>
  <c r="AP529"/>
  <c r="GR529"/>
  <c r="GB529"/>
  <c r="FL529"/>
  <c r="EV529"/>
  <c r="EF529"/>
  <c r="DP529"/>
  <c r="CZ529"/>
  <c r="CH529"/>
  <c r="BW529"/>
  <c r="BO529"/>
  <c r="BG529"/>
  <c r="AY529"/>
  <c r="AQ529"/>
  <c r="FP529"/>
  <c r="DD529"/>
  <c r="BJ529"/>
  <c r="GF529"/>
  <c r="DT529"/>
  <c r="BR529"/>
  <c r="AL529"/>
  <c r="GV529"/>
  <c r="EJ529"/>
  <c r="BZ529"/>
  <c r="AT529"/>
  <c r="BB529"/>
  <c r="CL529"/>
  <c r="EZ529"/>
  <c r="CO630"/>
  <c r="CN630"/>
  <c r="AL630"/>
  <c r="AP630"/>
  <c r="AT630"/>
  <c r="AX630"/>
  <c r="BB630"/>
  <c r="BF630"/>
  <c r="BJ630"/>
  <c r="BN630"/>
  <c r="BR630"/>
  <c r="BV630"/>
  <c r="BZ630"/>
  <c r="CD630"/>
  <c r="CH630"/>
  <c r="CL630"/>
  <c r="CR630"/>
  <c r="CV630"/>
  <c r="CZ630"/>
  <c r="DD630"/>
  <c r="DH630"/>
  <c r="DL630"/>
  <c r="DP630"/>
  <c r="DT630"/>
  <c r="DX630"/>
  <c r="EB630"/>
  <c r="EF630"/>
  <c r="EJ630"/>
  <c r="EN630"/>
  <c r="ER630"/>
  <c r="EV630"/>
  <c r="EZ630"/>
  <c r="FD630"/>
  <c r="FH630"/>
  <c r="FL630"/>
  <c r="FP630"/>
  <c r="FT630"/>
  <c r="FX630"/>
  <c r="GB630"/>
  <c r="GF630"/>
  <c r="GJ630"/>
  <c r="GN630"/>
  <c r="GR630"/>
  <c r="GV630"/>
  <c r="GZ630"/>
  <c r="AK630"/>
  <c r="AO630"/>
  <c r="AS630"/>
  <c r="AW630"/>
  <c r="BA630"/>
  <c r="BE630"/>
  <c r="BI630"/>
  <c r="BM630"/>
  <c r="BQ630"/>
  <c r="BU630"/>
  <c r="BY630"/>
  <c r="CC630"/>
  <c r="CG630"/>
  <c r="CK630"/>
  <c r="CQ630"/>
  <c r="CU630"/>
  <c r="CY630"/>
  <c r="DC630"/>
  <c r="DG630"/>
  <c r="DK630"/>
  <c r="DO630"/>
  <c r="DS630"/>
  <c r="DW630"/>
  <c r="EA630"/>
  <c r="EE630"/>
  <c r="EI630"/>
  <c r="EM630"/>
  <c r="EQ630"/>
  <c r="EU630"/>
  <c r="EY630"/>
  <c r="FC630"/>
  <c r="FG630"/>
  <c r="FK630"/>
  <c r="FO630"/>
  <c r="FS630"/>
  <c r="FW630"/>
  <c r="GA630"/>
  <c r="GE630"/>
  <c r="GI630"/>
  <c r="GM630"/>
  <c r="GQ630"/>
  <c r="GU630"/>
  <c r="GY630"/>
  <c r="HC630"/>
  <c r="AQ630"/>
  <c r="AY630"/>
  <c r="BG630"/>
  <c r="BO630"/>
  <c r="BW630"/>
  <c r="CE630"/>
  <c r="CM630"/>
  <c r="CW630"/>
  <c r="DE630"/>
  <c r="DM630"/>
  <c r="DU630"/>
  <c r="EC630"/>
  <c r="EK630"/>
  <c r="ES630"/>
  <c r="FA630"/>
  <c r="FI630"/>
  <c r="FQ630"/>
  <c r="FY630"/>
  <c r="GG630"/>
  <c r="GO630"/>
  <c r="GW630"/>
  <c r="AN630"/>
  <c r="AV630"/>
  <c r="BD630"/>
  <c r="BL630"/>
  <c r="BT630"/>
  <c r="CB630"/>
  <c r="CJ630"/>
  <c r="CT630"/>
  <c r="DB630"/>
  <c r="DJ630"/>
  <c r="DR630"/>
  <c r="DZ630"/>
  <c r="EH630"/>
  <c r="EP630"/>
  <c r="EX630"/>
  <c r="FF630"/>
  <c r="FN630"/>
  <c r="FV630"/>
  <c r="GD630"/>
  <c r="GL630"/>
  <c r="GT630"/>
  <c r="HB630"/>
  <c r="AM630"/>
  <c r="AU630"/>
  <c r="BC630"/>
  <c r="BK630"/>
  <c r="BS630"/>
  <c r="CA630"/>
  <c r="CI630"/>
  <c r="CS630"/>
  <c r="DA630"/>
  <c r="DI630"/>
  <c r="DQ630"/>
  <c r="DY630"/>
  <c r="EG630"/>
  <c r="EO630"/>
  <c r="EW630"/>
  <c r="FE630"/>
  <c r="FM630"/>
  <c r="FU630"/>
  <c r="GC630"/>
  <c r="GK630"/>
  <c r="GS630"/>
  <c r="HA630"/>
  <c r="AZ630"/>
  <c r="CF630"/>
  <c r="DN630"/>
  <c r="ET630"/>
  <c r="FZ630"/>
  <c r="AR630"/>
  <c r="BX630"/>
  <c r="DF630"/>
  <c r="EL630"/>
  <c r="FR630"/>
  <c r="GX630"/>
  <c r="AJ630"/>
  <c r="BP630"/>
  <c r="CX630"/>
  <c r="ED630"/>
  <c r="FJ630"/>
  <c r="GP630"/>
  <c r="CP630"/>
  <c r="BH630"/>
  <c r="GH630"/>
  <c r="DV630"/>
  <c r="FB630"/>
  <c r="CO540"/>
  <c r="CN540"/>
  <c r="AK540"/>
  <c r="AO540"/>
  <c r="AS540"/>
  <c r="AW540"/>
  <c r="BA540"/>
  <c r="BE540"/>
  <c r="BI540"/>
  <c r="BM540"/>
  <c r="BQ540"/>
  <c r="BU540"/>
  <c r="BY540"/>
  <c r="CC540"/>
  <c r="CG540"/>
  <c r="CK540"/>
  <c r="CQ540"/>
  <c r="CU540"/>
  <c r="CY540"/>
  <c r="DC540"/>
  <c r="DG540"/>
  <c r="DK540"/>
  <c r="DO540"/>
  <c r="DS540"/>
  <c r="DW540"/>
  <c r="EA540"/>
  <c r="EE540"/>
  <c r="EI540"/>
  <c r="EM540"/>
  <c r="EQ540"/>
  <c r="EU540"/>
  <c r="EY540"/>
  <c r="FC540"/>
  <c r="FG540"/>
  <c r="FK540"/>
  <c r="FO540"/>
  <c r="FS540"/>
  <c r="FW540"/>
  <c r="GA540"/>
  <c r="GE540"/>
  <c r="GI540"/>
  <c r="GM540"/>
  <c r="GQ540"/>
  <c r="GU540"/>
  <c r="GY540"/>
  <c r="HC540"/>
  <c r="AJ540"/>
  <c r="AP540"/>
  <c r="AU540"/>
  <c r="AZ540"/>
  <c r="BF540"/>
  <c r="BK540"/>
  <c r="BP540"/>
  <c r="BV540"/>
  <c r="CA540"/>
  <c r="CF540"/>
  <c r="CL540"/>
  <c r="CS540"/>
  <c r="CX540"/>
  <c r="DD540"/>
  <c r="DI540"/>
  <c r="DN540"/>
  <c r="DT540"/>
  <c r="DY540"/>
  <c r="ED540"/>
  <c r="EJ540"/>
  <c r="EO540"/>
  <c r="ET540"/>
  <c r="EZ540"/>
  <c r="FE540"/>
  <c r="FJ540"/>
  <c r="FP540"/>
  <c r="FU540"/>
  <c r="FZ540"/>
  <c r="GF540"/>
  <c r="GK540"/>
  <c r="GP540"/>
  <c r="GV540"/>
  <c r="HA540"/>
  <c r="AM540"/>
  <c r="AR540"/>
  <c r="AX540"/>
  <c r="BC540"/>
  <c r="BH540"/>
  <c r="BN540"/>
  <c r="BS540"/>
  <c r="BX540"/>
  <c r="CD540"/>
  <c r="CI540"/>
  <c r="CP540"/>
  <c r="CV540"/>
  <c r="DA540"/>
  <c r="DF540"/>
  <c r="DL540"/>
  <c r="DQ540"/>
  <c r="DV540"/>
  <c r="EB540"/>
  <c r="EG540"/>
  <c r="EL540"/>
  <c r="ER540"/>
  <c r="EW540"/>
  <c r="FB540"/>
  <c r="FH540"/>
  <c r="FM540"/>
  <c r="FR540"/>
  <c r="FX540"/>
  <c r="GC540"/>
  <c r="GH540"/>
  <c r="GN540"/>
  <c r="GS540"/>
  <c r="GX540"/>
  <c r="AL540"/>
  <c r="AV540"/>
  <c r="BG540"/>
  <c r="BR540"/>
  <c r="CB540"/>
  <c r="CM540"/>
  <c r="CZ540"/>
  <c r="DJ540"/>
  <c r="DU540"/>
  <c r="EF540"/>
  <c r="EP540"/>
  <c r="FA540"/>
  <c r="FL540"/>
  <c r="FV540"/>
  <c r="GG540"/>
  <c r="GR540"/>
  <c r="HB540"/>
  <c r="AT540"/>
  <c r="BD540"/>
  <c r="BO540"/>
  <c r="BZ540"/>
  <c r="CJ540"/>
  <c r="CW540"/>
  <c r="DH540"/>
  <c r="DR540"/>
  <c r="EC540"/>
  <c r="EN540"/>
  <c r="EX540"/>
  <c r="FI540"/>
  <c r="FT540"/>
  <c r="GD540"/>
  <c r="GO540"/>
  <c r="GZ540"/>
  <c r="AN540"/>
  <c r="AY540"/>
  <c r="BJ540"/>
  <c r="BT540"/>
  <c r="CE540"/>
  <c r="CR540"/>
  <c r="DB540"/>
  <c r="DM540"/>
  <c r="DX540"/>
  <c r="EH540"/>
  <c r="ES540"/>
  <c r="FD540"/>
  <c r="FN540"/>
  <c r="FY540"/>
  <c r="GJ540"/>
  <c r="GT540"/>
  <c r="AQ540"/>
  <c r="CH540"/>
  <c r="DZ540"/>
  <c r="FQ540"/>
  <c r="BL540"/>
  <c r="DE540"/>
  <c r="EV540"/>
  <c r="GL540"/>
  <c r="BB540"/>
  <c r="CT540"/>
  <c r="EK540"/>
  <c r="GB540"/>
  <c r="BW540"/>
  <c r="GW540"/>
  <c r="FF540"/>
  <c r="DP540"/>
  <c r="CO452"/>
  <c r="CN452"/>
  <c r="AM452"/>
  <c r="AQ452"/>
  <c r="AU452"/>
  <c r="AY452"/>
  <c r="BC452"/>
  <c r="BG452"/>
  <c r="BK452"/>
  <c r="BO452"/>
  <c r="BS452"/>
  <c r="BW452"/>
  <c r="CA452"/>
  <c r="CE452"/>
  <c r="CI452"/>
  <c r="CM452"/>
  <c r="CS452"/>
  <c r="CW452"/>
  <c r="DA452"/>
  <c r="DE452"/>
  <c r="DI452"/>
  <c r="DM452"/>
  <c r="DQ452"/>
  <c r="DU452"/>
  <c r="DY452"/>
  <c r="EC452"/>
  <c r="EG452"/>
  <c r="EK452"/>
  <c r="EO452"/>
  <c r="ES452"/>
  <c r="EW452"/>
  <c r="FA452"/>
  <c r="FE452"/>
  <c r="FI452"/>
  <c r="FM452"/>
  <c r="FQ452"/>
  <c r="FU452"/>
  <c r="FY452"/>
  <c r="GC452"/>
  <c r="GG452"/>
  <c r="GK452"/>
  <c r="GO452"/>
  <c r="GS452"/>
  <c r="GW452"/>
  <c r="HA452"/>
  <c r="AK452"/>
  <c r="AP452"/>
  <c r="AV452"/>
  <c r="BA452"/>
  <c r="BF452"/>
  <c r="BL452"/>
  <c r="BQ452"/>
  <c r="BV452"/>
  <c r="CB452"/>
  <c r="CG452"/>
  <c r="CL452"/>
  <c r="CT452"/>
  <c r="CY452"/>
  <c r="DD452"/>
  <c r="DJ452"/>
  <c r="DO452"/>
  <c r="DT452"/>
  <c r="DZ452"/>
  <c r="EE452"/>
  <c r="EJ452"/>
  <c r="EP452"/>
  <c r="EU452"/>
  <c r="EZ452"/>
  <c r="FF452"/>
  <c r="FK452"/>
  <c r="FP452"/>
  <c r="FV452"/>
  <c r="GA452"/>
  <c r="GF452"/>
  <c r="GL452"/>
  <c r="GQ452"/>
  <c r="GV452"/>
  <c r="HB452"/>
  <c r="AJ452"/>
  <c r="AO452"/>
  <c r="AT452"/>
  <c r="AZ452"/>
  <c r="BE452"/>
  <c r="BJ452"/>
  <c r="BP452"/>
  <c r="BU452"/>
  <c r="BZ452"/>
  <c r="CF452"/>
  <c r="CK452"/>
  <c r="CR452"/>
  <c r="CX452"/>
  <c r="DC452"/>
  <c r="DH452"/>
  <c r="DN452"/>
  <c r="DS452"/>
  <c r="DX452"/>
  <c r="ED452"/>
  <c r="EI452"/>
  <c r="EN452"/>
  <c r="ET452"/>
  <c r="EY452"/>
  <c r="FD452"/>
  <c r="FJ452"/>
  <c r="FO452"/>
  <c r="FT452"/>
  <c r="FZ452"/>
  <c r="GE452"/>
  <c r="GJ452"/>
  <c r="GP452"/>
  <c r="GU452"/>
  <c r="GZ452"/>
  <c r="AL452"/>
  <c r="AR452"/>
  <c r="AW452"/>
  <c r="BB452"/>
  <c r="BH452"/>
  <c r="BM452"/>
  <c r="BR452"/>
  <c r="BX452"/>
  <c r="CC452"/>
  <c r="CH452"/>
  <c r="CP452"/>
  <c r="CU452"/>
  <c r="CZ452"/>
  <c r="DF452"/>
  <c r="DK452"/>
  <c r="DP452"/>
  <c r="DV452"/>
  <c r="EA452"/>
  <c r="EF452"/>
  <c r="EL452"/>
  <c r="EQ452"/>
  <c r="EV452"/>
  <c r="FB452"/>
  <c r="FG452"/>
  <c r="FL452"/>
  <c r="FR452"/>
  <c r="FW452"/>
  <c r="GB452"/>
  <c r="GH452"/>
  <c r="GM452"/>
  <c r="GR452"/>
  <c r="GX452"/>
  <c r="HC452"/>
  <c r="BD452"/>
  <c r="BY452"/>
  <c r="CV452"/>
  <c r="DR452"/>
  <c r="EM452"/>
  <c r="FH452"/>
  <c r="GD452"/>
  <c r="GY452"/>
  <c r="AX452"/>
  <c r="BT452"/>
  <c r="CQ452"/>
  <c r="DL452"/>
  <c r="EH452"/>
  <c r="FC452"/>
  <c r="FX452"/>
  <c r="GT452"/>
  <c r="AS452"/>
  <c r="BN452"/>
  <c r="CJ452"/>
  <c r="DG452"/>
  <c r="EB452"/>
  <c r="EX452"/>
  <c r="FS452"/>
  <c r="GN452"/>
  <c r="AN452"/>
  <c r="BI452"/>
  <c r="CD452"/>
  <c r="DB452"/>
  <c r="DW452"/>
  <c r="ER452"/>
  <c r="FN452"/>
  <c r="GI452"/>
  <c r="CO397"/>
  <c r="CN397"/>
  <c r="AM397"/>
  <c r="AQ397"/>
  <c r="AU397"/>
  <c r="AY397"/>
  <c r="BC397"/>
  <c r="BG397"/>
  <c r="BK397"/>
  <c r="BO397"/>
  <c r="BS397"/>
  <c r="BW397"/>
  <c r="CA397"/>
  <c r="CE397"/>
  <c r="CI397"/>
  <c r="CM397"/>
  <c r="CS397"/>
  <c r="CW397"/>
  <c r="DA397"/>
  <c r="DE397"/>
  <c r="DI397"/>
  <c r="DM397"/>
  <c r="DQ397"/>
  <c r="DU397"/>
  <c r="DY397"/>
  <c r="EC397"/>
  <c r="EG397"/>
  <c r="EK397"/>
  <c r="EO397"/>
  <c r="ES397"/>
  <c r="EW397"/>
  <c r="FA397"/>
  <c r="FE397"/>
  <c r="FI397"/>
  <c r="FM397"/>
  <c r="FQ397"/>
  <c r="FU397"/>
  <c r="FY397"/>
  <c r="GC397"/>
  <c r="GG397"/>
  <c r="GK397"/>
  <c r="GO397"/>
  <c r="GS397"/>
  <c r="GW397"/>
  <c r="HA397"/>
  <c r="AL397"/>
  <c r="AP397"/>
  <c r="AT397"/>
  <c r="AX397"/>
  <c r="BB397"/>
  <c r="BF397"/>
  <c r="BJ397"/>
  <c r="BN397"/>
  <c r="BR397"/>
  <c r="BV397"/>
  <c r="BZ397"/>
  <c r="CD397"/>
  <c r="CH397"/>
  <c r="CL397"/>
  <c r="CR397"/>
  <c r="CV397"/>
  <c r="CZ397"/>
  <c r="DD397"/>
  <c r="DH397"/>
  <c r="DL397"/>
  <c r="DP397"/>
  <c r="DT397"/>
  <c r="DX397"/>
  <c r="EB397"/>
  <c r="EF397"/>
  <c r="EJ397"/>
  <c r="EN397"/>
  <c r="ER397"/>
  <c r="EV397"/>
  <c r="EZ397"/>
  <c r="FD397"/>
  <c r="FH397"/>
  <c r="FL397"/>
  <c r="FP397"/>
  <c r="FT397"/>
  <c r="FX397"/>
  <c r="GB397"/>
  <c r="GF397"/>
  <c r="GJ397"/>
  <c r="GN397"/>
  <c r="GR397"/>
  <c r="GV397"/>
  <c r="GZ397"/>
  <c r="AJ397"/>
  <c r="AR397"/>
  <c r="AZ397"/>
  <c r="BH397"/>
  <c r="BP397"/>
  <c r="BX397"/>
  <c r="CF397"/>
  <c r="CP397"/>
  <c r="CX397"/>
  <c r="DF397"/>
  <c r="DN397"/>
  <c r="DV397"/>
  <c r="ED397"/>
  <c r="EL397"/>
  <c r="ET397"/>
  <c r="FB397"/>
  <c r="FJ397"/>
  <c r="FR397"/>
  <c r="FZ397"/>
  <c r="GH397"/>
  <c r="GP397"/>
  <c r="GX397"/>
  <c r="AO397"/>
  <c r="AW397"/>
  <c r="BE397"/>
  <c r="BM397"/>
  <c r="BU397"/>
  <c r="CC397"/>
  <c r="CK397"/>
  <c r="CU397"/>
  <c r="DC397"/>
  <c r="DK397"/>
  <c r="DS397"/>
  <c r="EA397"/>
  <c r="EI397"/>
  <c r="EQ397"/>
  <c r="EY397"/>
  <c r="FG397"/>
  <c r="FO397"/>
  <c r="FW397"/>
  <c r="GE397"/>
  <c r="GM397"/>
  <c r="GU397"/>
  <c r="HC397"/>
  <c r="AN397"/>
  <c r="AV397"/>
  <c r="BD397"/>
  <c r="BL397"/>
  <c r="BT397"/>
  <c r="CB397"/>
  <c r="CJ397"/>
  <c r="CT397"/>
  <c r="DB397"/>
  <c r="DJ397"/>
  <c r="DR397"/>
  <c r="DZ397"/>
  <c r="EH397"/>
  <c r="EP397"/>
  <c r="AK397"/>
  <c r="AS397"/>
  <c r="BA397"/>
  <c r="BI397"/>
  <c r="BQ397"/>
  <c r="BY397"/>
  <c r="CG397"/>
  <c r="CQ397"/>
  <c r="CY397"/>
  <c r="DG397"/>
  <c r="DO397"/>
  <c r="DW397"/>
  <c r="EE397"/>
  <c r="EM397"/>
  <c r="EU397"/>
  <c r="FC397"/>
  <c r="FK397"/>
  <c r="FS397"/>
  <c r="GA397"/>
  <c r="GI397"/>
  <c r="GQ397"/>
  <c r="GY397"/>
  <c r="FN397"/>
  <c r="GT397"/>
  <c r="FF397"/>
  <c r="GL397"/>
  <c r="EX397"/>
  <c r="GD397"/>
  <c r="FV397"/>
  <c r="HB397"/>
  <c r="CO347"/>
  <c r="CN347"/>
  <c r="AM347"/>
  <c r="AQ347"/>
  <c r="AU347"/>
  <c r="AY347"/>
  <c r="BC347"/>
  <c r="BG347"/>
  <c r="BK347"/>
  <c r="BO347"/>
  <c r="BS347"/>
  <c r="BW347"/>
  <c r="CA347"/>
  <c r="CE347"/>
  <c r="CI347"/>
  <c r="CM347"/>
  <c r="CS347"/>
  <c r="CW347"/>
  <c r="DA347"/>
  <c r="DE347"/>
  <c r="DI347"/>
  <c r="DM347"/>
  <c r="DQ347"/>
  <c r="DU347"/>
  <c r="DY347"/>
  <c r="EC347"/>
  <c r="EG347"/>
  <c r="EK347"/>
  <c r="EO347"/>
  <c r="ES347"/>
  <c r="EW347"/>
  <c r="FA347"/>
  <c r="FE347"/>
  <c r="FI347"/>
  <c r="FM347"/>
  <c r="FQ347"/>
  <c r="FU347"/>
  <c r="FY347"/>
  <c r="GC347"/>
  <c r="GG347"/>
  <c r="GK347"/>
  <c r="GO347"/>
  <c r="GS347"/>
  <c r="GW347"/>
  <c r="HA347"/>
  <c r="AL347"/>
  <c r="AP347"/>
  <c r="AT347"/>
  <c r="AX347"/>
  <c r="BB347"/>
  <c r="BF347"/>
  <c r="BJ347"/>
  <c r="BN347"/>
  <c r="BR347"/>
  <c r="BV347"/>
  <c r="BZ347"/>
  <c r="CD347"/>
  <c r="CH347"/>
  <c r="CL347"/>
  <c r="CR347"/>
  <c r="CV347"/>
  <c r="CZ347"/>
  <c r="DD347"/>
  <c r="DH347"/>
  <c r="DL347"/>
  <c r="DP347"/>
  <c r="DT347"/>
  <c r="DX347"/>
  <c r="EB347"/>
  <c r="EF347"/>
  <c r="EJ347"/>
  <c r="EN347"/>
  <c r="ER347"/>
  <c r="EV347"/>
  <c r="EZ347"/>
  <c r="FD347"/>
  <c r="FH347"/>
  <c r="FL347"/>
  <c r="FP347"/>
  <c r="FT347"/>
  <c r="FX347"/>
  <c r="GB347"/>
  <c r="GF347"/>
  <c r="GJ347"/>
  <c r="GN347"/>
  <c r="GR347"/>
  <c r="GV347"/>
  <c r="GZ347"/>
  <c r="AJ347"/>
  <c r="AR347"/>
  <c r="AZ347"/>
  <c r="BH347"/>
  <c r="BP347"/>
  <c r="BX347"/>
  <c r="CF347"/>
  <c r="CP347"/>
  <c r="CX347"/>
  <c r="DF347"/>
  <c r="DN347"/>
  <c r="DV347"/>
  <c r="ED347"/>
  <c r="EL347"/>
  <c r="ET347"/>
  <c r="FB347"/>
  <c r="FJ347"/>
  <c r="FR347"/>
  <c r="FZ347"/>
  <c r="GH347"/>
  <c r="GP347"/>
  <c r="GX347"/>
  <c r="AO347"/>
  <c r="AW347"/>
  <c r="BE347"/>
  <c r="BM347"/>
  <c r="BU347"/>
  <c r="CC347"/>
  <c r="CK347"/>
  <c r="CU347"/>
  <c r="DC347"/>
  <c r="DK347"/>
  <c r="DS347"/>
  <c r="EA347"/>
  <c r="EI347"/>
  <c r="EQ347"/>
  <c r="EY347"/>
  <c r="FG347"/>
  <c r="FO347"/>
  <c r="FW347"/>
  <c r="GE347"/>
  <c r="GM347"/>
  <c r="GU347"/>
  <c r="HC347"/>
  <c r="AN347"/>
  <c r="AV347"/>
  <c r="BD347"/>
  <c r="BL347"/>
  <c r="BT347"/>
  <c r="CB347"/>
  <c r="CJ347"/>
  <c r="CT347"/>
  <c r="DB347"/>
  <c r="DJ347"/>
  <c r="DR347"/>
  <c r="DZ347"/>
  <c r="EH347"/>
  <c r="EP347"/>
  <c r="EX347"/>
  <c r="FF347"/>
  <c r="FN347"/>
  <c r="FV347"/>
  <c r="GD347"/>
  <c r="GL347"/>
  <c r="GT347"/>
  <c r="HB347"/>
  <c r="BA347"/>
  <c r="CG347"/>
  <c r="DO347"/>
  <c r="EU347"/>
  <c r="GA347"/>
  <c r="AS347"/>
  <c r="BY347"/>
  <c r="DG347"/>
  <c r="EM347"/>
  <c r="FS347"/>
  <c r="GY347"/>
  <c r="AK347"/>
  <c r="BQ347"/>
  <c r="CY347"/>
  <c r="EE347"/>
  <c r="FK347"/>
  <c r="GQ347"/>
  <c r="BI347"/>
  <c r="CQ347"/>
  <c r="DW347"/>
  <c r="FC347"/>
  <c r="GI347"/>
  <c r="CO294"/>
  <c r="CN294"/>
  <c r="AJ294"/>
  <c r="AN294"/>
  <c r="AR294"/>
  <c r="AV294"/>
  <c r="AZ294"/>
  <c r="BD294"/>
  <c r="BH294"/>
  <c r="BL294"/>
  <c r="BP294"/>
  <c r="BT294"/>
  <c r="BX294"/>
  <c r="CB294"/>
  <c r="CF294"/>
  <c r="CJ294"/>
  <c r="CP294"/>
  <c r="CT294"/>
  <c r="CX294"/>
  <c r="DB294"/>
  <c r="DF294"/>
  <c r="DJ294"/>
  <c r="DN294"/>
  <c r="DR294"/>
  <c r="DV294"/>
  <c r="DZ294"/>
  <c r="ED294"/>
  <c r="EH294"/>
  <c r="EL294"/>
  <c r="EP294"/>
  <c r="ET294"/>
  <c r="EX294"/>
  <c r="FB294"/>
  <c r="FF294"/>
  <c r="FJ294"/>
  <c r="FN294"/>
  <c r="FR294"/>
  <c r="FV294"/>
  <c r="FZ294"/>
  <c r="GD294"/>
  <c r="GH294"/>
  <c r="GL294"/>
  <c r="GP294"/>
  <c r="GT294"/>
  <c r="GX294"/>
  <c r="HB294"/>
  <c r="AM294"/>
  <c r="AS294"/>
  <c r="AX294"/>
  <c r="BC294"/>
  <c r="BI294"/>
  <c r="BN294"/>
  <c r="BS294"/>
  <c r="BY294"/>
  <c r="CD294"/>
  <c r="CI294"/>
  <c r="CQ294"/>
  <c r="CV294"/>
  <c r="DA294"/>
  <c r="DG294"/>
  <c r="DL294"/>
  <c r="DQ294"/>
  <c r="DW294"/>
  <c r="EB294"/>
  <c r="EG294"/>
  <c r="EM294"/>
  <c r="ER294"/>
  <c r="EW294"/>
  <c r="FC294"/>
  <c r="FH294"/>
  <c r="FM294"/>
  <c r="FS294"/>
  <c r="FX294"/>
  <c r="GC294"/>
  <c r="GI294"/>
  <c r="GN294"/>
  <c r="GS294"/>
  <c r="GY294"/>
  <c r="AL294"/>
  <c r="AQ294"/>
  <c r="AW294"/>
  <c r="BB294"/>
  <c r="BG294"/>
  <c r="BM294"/>
  <c r="BR294"/>
  <c r="BW294"/>
  <c r="CC294"/>
  <c r="CH294"/>
  <c r="CM294"/>
  <c r="CU294"/>
  <c r="CZ294"/>
  <c r="DE294"/>
  <c r="DK294"/>
  <c r="DP294"/>
  <c r="DU294"/>
  <c r="EA294"/>
  <c r="EF294"/>
  <c r="EK294"/>
  <c r="EQ294"/>
  <c r="EV294"/>
  <c r="FA294"/>
  <c r="FG294"/>
  <c r="FL294"/>
  <c r="FQ294"/>
  <c r="FW294"/>
  <c r="GB294"/>
  <c r="GG294"/>
  <c r="GM294"/>
  <c r="GR294"/>
  <c r="GW294"/>
  <c r="HC294"/>
  <c r="AK294"/>
  <c r="AU294"/>
  <c r="BF294"/>
  <c r="BQ294"/>
  <c r="CA294"/>
  <c r="CL294"/>
  <c r="CY294"/>
  <c r="DI294"/>
  <c r="DT294"/>
  <c r="EE294"/>
  <c r="EO294"/>
  <c r="EZ294"/>
  <c r="FK294"/>
  <c r="FU294"/>
  <c r="GF294"/>
  <c r="GQ294"/>
  <c r="HA294"/>
  <c r="AT294"/>
  <c r="BE294"/>
  <c r="BO294"/>
  <c r="BZ294"/>
  <c r="CK294"/>
  <c r="CW294"/>
  <c r="DH294"/>
  <c r="DS294"/>
  <c r="EC294"/>
  <c r="EN294"/>
  <c r="EY294"/>
  <c r="FI294"/>
  <c r="FT294"/>
  <c r="GE294"/>
  <c r="GO294"/>
  <c r="GZ294"/>
  <c r="AP294"/>
  <c r="BA294"/>
  <c r="BK294"/>
  <c r="BV294"/>
  <c r="CG294"/>
  <c r="CS294"/>
  <c r="DD294"/>
  <c r="DO294"/>
  <c r="DY294"/>
  <c r="EJ294"/>
  <c r="EU294"/>
  <c r="FE294"/>
  <c r="FP294"/>
  <c r="GA294"/>
  <c r="GK294"/>
  <c r="GV294"/>
  <c r="AO294"/>
  <c r="AY294"/>
  <c r="BJ294"/>
  <c r="BU294"/>
  <c r="CE294"/>
  <c r="CR294"/>
  <c r="DC294"/>
  <c r="DM294"/>
  <c r="DX294"/>
  <c r="EI294"/>
  <c r="ES294"/>
  <c r="FD294"/>
  <c r="FO294"/>
  <c r="FY294"/>
  <c r="GJ294"/>
  <c r="GU294"/>
  <c r="CO242"/>
  <c r="CN242"/>
  <c r="AJ242"/>
  <c r="AN242"/>
  <c r="AR242"/>
  <c r="AV242"/>
  <c r="AZ242"/>
  <c r="BD242"/>
  <c r="BH242"/>
  <c r="BL242"/>
  <c r="BP242"/>
  <c r="BT242"/>
  <c r="BX242"/>
  <c r="CB242"/>
  <c r="CF242"/>
  <c r="CJ242"/>
  <c r="CP242"/>
  <c r="CT242"/>
  <c r="CX242"/>
  <c r="DB242"/>
  <c r="DF242"/>
  <c r="DJ242"/>
  <c r="DN242"/>
  <c r="DR242"/>
  <c r="DV242"/>
  <c r="DZ242"/>
  <c r="ED242"/>
  <c r="EH242"/>
  <c r="EL242"/>
  <c r="EP242"/>
  <c r="ET242"/>
  <c r="EX242"/>
  <c r="FB242"/>
  <c r="FF242"/>
  <c r="FJ242"/>
  <c r="FN242"/>
  <c r="FR242"/>
  <c r="FV242"/>
  <c r="FZ242"/>
  <c r="GD242"/>
  <c r="GH242"/>
  <c r="GL242"/>
  <c r="GP242"/>
  <c r="GT242"/>
  <c r="GX242"/>
  <c r="HB242"/>
  <c r="AM242"/>
  <c r="AQ242"/>
  <c r="AU242"/>
  <c r="AY242"/>
  <c r="BC242"/>
  <c r="BG242"/>
  <c r="BK242"/>
  <c r="BO242"/>
  <c r="BS242"/>
  <c r="BW242"/>
  <c r="CA242"/>
  <c r="CE242"/>
  <c r="CI242"/>
  <c r="CM242"/>
  <c r="CS242"/>
  <c r="CW242"/>
  <c r="DA242"/>
  <c r="DE242"/>
  <c r="DI242"/>
  <c r="DM242"/>
  <c r="DQ242"/>
  <c r="DU242"/>
  <c r="DY242"/>
  <c r="EC242"/>
  <c r="EG242"/>
  <c r="EK242"/>
  <c r="EO242"/>
  <c r="ES242"/>
  <c r="EW242"/>
  <c r="FA242"/>
  <c r="FE242"/>
  <c r="FI242"/>
  <c r="FM242"/>
  <c r="FQ242"/>
  <c r="FU242"/>
  <c r="FY242"/>
  <c r="GC242"/>
  <c r="GG242"/>
  <c r="GK242"/>
  <c r="GO242"/>
  <c r="GS242"/>
  <c r="GW242"/>
  <c r="HA242"/>
  <c r="AO242"/>
  <c r="AW242"/>
  <c r="BE242"/>
  <c r="BM242"/>
  <c r="BU242"/>
  <c r="CC242"/>
  <c r="CK242"/>
  <c r="CU242"/>
  <c r="DC242"/>
  <c r="DK242"/>
  <c r="DS242"/>
  <c r="EA242"/>
  <c r="EI242"/>
  <c r="EQ242"/>
  <c r="EY242"/>
  <c r="FG242"/>
  <c r="FO242"/>
  <c r="FW242"/>
  <c r="GE242"/>
  <c r="GM242"/>
  <c r="GU242"/>
  <c r="HC242"/>
  <c r="AL242"/>
  <c r="AT242"/>
  <c r="BB242"/>
  <c r="BJ242"/>
  <c r="BR242"/>
  <c r="BZ242"/>
  <c r="CH242"/>
  <c r="CR242"/>
  <c r="CZ242"/>
  <c r="DH242"/>
  <c r="DP242"/>
  <c r="DX242"/>
  <c r="EF242"/>
  <c r="EN242"/>
  <c r="EV242"/>
  <c r="FD242"/>
  <c r="FL242"/>
  <c r="FT242"/>
  <c r="GB242"/>
  <c r="GJ242"/>
  <c r="GR242"/>
  <c r="GZ242"/>
  <c r="AK242"/>
  <c r="AS242"/>
  <c r="BA242"/>
  <c r="BI242"/>
  <c r="BQ242"/>
  <c r="BY242"/>
  <c r="CG242"/>
  <c r="CQ242"/>
  <c r="CY242"/>
  <c r="DG242"/>
  <c r="DO242"/>
  <c r="DW242"/>
  <c r="EE242"/>
  <c r="EM242"/>
  <c r="EU242"/>
  <c r="FC242"/>
  <c r="FK242"/>
  <c r="FS242"/>
  <c r="GA242"/>
  <c r="GI242"/>
  <c r="GQ242"/>
  <c r="GY242"/>
  <c r="AX242"/>
  <c r="CD242"/>
  <c r="DL242"/>
  <c r="ER242"/>
  <c r="FX242"/>
  <c r="AP242"/>
  <c r="BV242"/>
  <c r="DD242"/>
  <c r="EJ242"/>
  <c r="FP242"/>
  <c r="GV242"/>
  <c r="BN242"/>
  <c r="CV242"/>
  <c r="EB242"/>
  <c r="FH242"/>
  <c r="GN242"/>
  <c r="DT242"/>
  <c r="CL242"/>
  <c r="BF242"/>
  <c r="GF242"/>
  <c r="EZ242"/>
  <c r="CO186"/>
  <c r="CN186"/>
  <c r="AJ186"/>
  <c r="AN186"/>
  <c r="AR186"/>
  <c r="AV186"/>
  <c r="AZ186"/>
  <c r="BD186"/>
  <c r="BH186"/>
  <c r="BL186"/>
  <c r="BP186"/>
  <c r="BT186"/>
  <c r="BX186"/>
  <c r="CB186"/>
  <c r="CF186"/>
  <c r="CJ186"/>
  <c r="CP186"/>
  <c r="CT186"/>
  <c r="CX186"/>
  <c r="DB186"/>
  <c r="DF186"/>
  <c r="DJ186"/>
  <c r="DN186"/>
  <c r="DR186"/>
  <c r="DV186"/>
  <c r="DZ186"/>
  <c r="ED186"/>
  <c r="EH186"/>
  <c r="EL186"/>
  <c r="EP186"/>
  <c r="ET186"/>
  <c r="EX186"/>
  <c r="FB186"/>
  <c r="FF186"/>
  <c r="FJ186"/>
  <c r="FN186"/>
  <c r="FR186"/>
  <c r="FV186"/>
  <c r="FZ186"/>
  <c r="GD186"/>
  <c r="GH186"/>
  <c r="GL186"/>
  <c r="GP186"/>
  <c r="GT186"/>
  <c r="GX186"/>
  <c r="HB186"/>
  <c r="AM186"/>
  <c r="AQ186"/>
  <c r="AU186"/>
  <c r="AY186"/>
  <c r="BC186"/>
  <c r="BG186"/>
  <c r="BK186"/>
  <c r="BO186"/>
  <c r="BS186"/>
  <c r="BW186"/>
  <c r="CA186"/>
  <c r="CE186"/>
  <c r="CI186"/>
  <c r="CM186"/>
  <c r="CS186"/>
  <c r="CW186"/>
  <c r="DA186"/>
  <c r="DE186"/>
  <c r="DI186"/>
  <c r="DM186"/>
  <c r="DQ186"/>
  <c r="DU186"/>
  <c r="DY186"/>
  <c r="EC186"/>
  <c r="EG186"/>
  <c r="EK186"/>
  <c r="EO186"/>
  <c r="ES186"/>
  <c r="EW186"/>
  <c r="FA186"/>
  <c r="FE186"/>
  <c r="FI186"/>
  <c r="FM186"/>
  <c r="FQ186"/>
  <c r="FU186"/>
  <c r="FY186"/>
  <c r="GC186"/>
  <c r="GG186"/>
  <c r="GK186"/>
  <c r="GO186"/>
  <c r="GS186"/>
  <c r="GW186"/>
  <c r="HA186"/>
  <c r="AO186"/>
  <c r="AW186"/>
  <c r="BE186"/>
  <c r="BM186"/>
  <c r="BU186"/>
  <c r="CC186"/>
  <c r="CK186"/>
  <c r="CU186"/>
  <c r="DC186"/>
  <c r="DK186"/>
  <c r="DS186"/>
  <c r="EA186"/>
  <c r="EI186"/>
  <c r="EQ186"/>
  <c r="EY186"/>
  <c r="FG186"/>
  <c r="FO186"/>
  <c r="FW186"/>
  <c r="GE186"/>
  <c r="GM186"/>
  <c r="GU186"/>
  <c r="HC186"/>
  <c r="AL186"/>
  <c r="AT186"/>
  <c r="BB186"/>
  <c r="BJ186"/>
  <c r="BR186"/>
  <c r="BZ186"/>
  <c r="CH186"/>
  <c r="CR186"/>
  <c r="CZ186"/>
  <c r="DH186"/>
  <c r="DP186"/>
  <c r="DX186"/>
  <c r="EF186"/>
  <c r="EN186"/>
  <c r="EV186"/>
  <c r="FD186"/>
  <c r="FL186"/>
  <c r="FT186"/>
  <c r="GB186"/>
  <c r="GJ186"/>
  <c r="GR186"/>
  <c r="GZ186"/>
  <c r="AK186"/>
  <c r="AS186"/>
  <c r="BA186"/>
  <c r="BI186"/>
  <c r="BQ186"/>
  <c r="BY186"/>
  <c r="CG186"/>
  <c r="CQ186"/>
  <c r="CY186"/>
  <c r="DG186"/>
  <c r="DO186"/>
  <c r="DW186"/>
  <c r="EE186"/>
  <c r="EM186"/>
  <c r="EU186"/>
  <c r="FC186"/>
  <c r="FK186"/>
  <c r="FS186"/>
  <c r="GA186"/>
  <c r="GI186"/>
  <c r="GQ186"/>
  <c r="GY186"/>
  <c r="AX186"/>
  <c r="CD186"/>
  <c r="DL186"/>
  <c r="ER186"/>
  <c r="FX186"/>
  <c r="AP186"/>
  <c r="BV186"/>
  <c r="DD186"/>
  <c r="EJ186"/>
  <c r="FP186"/>
  <c r="GV186"/>
  <c r="BN186"/>
  <c r="CV186"/>
  <c r="EB186"/>
  <c r="FH186"/>
  <c r="GN186"/>
  <c r="DT186"/>
  <c r="CL186"/>
  <c r="BF186"/>
  <c r="GF186"/>
  <c r="EZ186"/>
  <c r="CN134"/>
  <c r="CO134"/>
  <c r="AK134"/>
  <c r="AO134"/>
  <c r="AS134"/>
  <c r="AW134"/>
  <c r="BA134"/>
  <c r="BE134"/>
  <c r="BI134"/>
  <c r="BM134"/>
  <c r="BQ134"/>
  <c r="BU134"/>
  <c r="BY134"/>
  <c r="CC134"/>
  <c r="CG134"/>
  <c r="CK134"/>
  <c r="CQ134"/>
  <c r="CU134"/>
  <c r="CY134"/>
  <c r="DC134"/>
  <c r="DG134"/>
  <c r="DK134"/>
  <c r="DO134"/>
  <c r="DS134"/>
  <c r="DW134"/>
  <c r="EA134"/>
  <c r="EE134"/>
  <c r="EI134"/>
  <c r="EM134"/>
  <c r="EQ134"/>
  <c r="EU134"/>
  <c r="EY134"/>
  <c r="FC134"/>
  <c r="FG134"/>
  <c r="FK134"/>
  <c r="FO134"/>
  <c r="FS134"/>
  <c r="FW134"/>
  <c r="GA134"/>
  <c r="GE134"/>
  <c r="GI134"/>
  <c r="GM134"/>
  <c r="GQ134"/>
  <c r="GU134"/>
  <c r="GY134"/>
  <c r="HC134"/>
  <c r="AL134"/>
  <c r="AQ134"/>
  <c r="AV134"/>
  <c r="BB134"/>
  <c r="BG134"/>
  <c r="BL134"/>
  <c r="BR134"/>
  <c r="BW134"/>
  <c r="CB134"/>
  <c r="CH134"/>
  <c r="CM134"/>
  <c r="CT134"/>
  <c r="CZ134"/>
  <c r="DE134"/>
  <c r="DJ134"/>
  <c r="DP134"/>
  <c r="DU134"/>
  <c r="DZ134"/>
  <c r="EF134"/>
  <c r="EK134"/>
  <c r="EP134"/>
  <c r="EV134"/>
  <c r="FA134"/>
  <c r="FF134"/>
  <c r="FL134"/>
  <c r="FQ134"/>
  <c r="FV134"/>
  <c r="GB134"/>
  <c r="GG134"/>
  <c r="GL134"/>
  <c r="GR134"/>
  <c r="GW134"/>
  <c r="HB134"/>
  <c r="AJ134"/>
  <c r="AP134"/>
  <c r="AU134"/>
  <c r="AZ134"/>
  <c r="BF134"/>
  <c r="BK134"/>
  <c r="BP134"/>
  <c r="BV134"/>
  <c r="CA134"/>
  <c r="CF134"/>
  <c r="CL134"/>
  <c r="CS134"/>
  <c r="CX134"/>
  <c r="DD134"/>
  <c r="DI134"/>
  <c r="DN134"/>
  <c r="DT134"/>
  <c r="DY134"/>
  <c r="ED134"/>
  <c r="EJ134"/>
  <c r="EO134"/>
  <c r="ET134"/>
  <c r="EZ134"/>
  <c r="FE134"/>
  <c r="FJ134"/>
  <c r="FP134"/>
  <c r="FU134"/>
  <c r="FZ134"/>
  <c r="GF134"/>
  <c r="GK134"/>
  <c r="GP134"/>
  <c r="GV134"/>
  <c r="HA134"/>
  <c r="AR134"/>
  <c r="BC134"/>
  <c r="BN134"/>
  <c r="BX134"/>
  <c r="CI134"/>
  <c r="CV134"/>
  <c r="DF134"/>
  <c r="DQ134"/>
  <c r="EB134"/>
  <c r="EL134"/>
  <c r="EW134"/>
  <c r="FH134"/>
  <c r="FR134"/>
  <c r="GC134"/>
  <c r="GN134"/>
  <c r="GX134"/>
  <c r="AN134"/>
  <c r="AY134"/>
  <c r="BJ134"/>
  <c r="BT134"/>
  <c r="CE134"/>
  <c r="CR134"/>
  <c r="DB134"/>
  <c r="DM134"/>
  <c r="DX134"/>
  <c r="EH134"/>
  <c r="ES134"/>
  <c r="FD134"/>
  <c r="FN134"/>
  <c r="FY134"/>
  <c r="GJ134"/>
  <c r="GT134"/>
  <c r="AM134"/>
  <c r="AX134"/>
  <c r="BH134"/>
  <c r="BS134"/>
  <c r="CD134"/>
  <c r="CP134"/>
  <c r="DA134"/>
  <c r="DL134"/>
  <c r="DV134"/>
  <c r="EG134"/>
  <c r="ER134"/>
  <c r="FB134"/>
  <c r="FM134"/>
  <c r="FX134"/>
  <c r="GH134"/>
  <c r="GS134"/>
  <c r="BZ134"/>
  <c r="DR134"/>
  <c r="FI134"/>
  <c r="GZ134"/>
  <c r="BO134"/>
  <c r="DH134"/>
  <c r="EX134"/>
  <c r="GO134"/>
  <c r="BD134"/>
  <c r="CW134"/>
  <c r="EN134"/>
  <c r="GD134"/>
  <c r="AT134"/>
  <c r="CJ134"/>
  <c r="EC134"/>
  <c r="FT134"/>
  <c r="CO81"/>
  <c r="CN81"/>
  <c r="AK81"/>
  <c r="AO81"/>
  <c r="AS81"/>
  <c r="AW81"/>
  <c r="BA81"/>
  <c r="BE81"/>
  <c r="BI81"/>
  <c r="BM81"/>
  <c r="BQ81"/>
  <c r="BU81"/>
  <c r="BY81"/>
  <c r="CC81"/>
  <c r="CG81"/>
  <c r="CK81"/>
  <c r="CQ81"/>
  <c r="CU81"/>
  <c r="CY81"/>
  <c r="DC81"/>
  <c r="DG81"/>
  <c r="DK81"/>
  <c r="DO81"/>
  <c r="DS81"/>
  <c r="DW81"/>
  <c r="EA81"/>
  <c r="EE81"/>
  <c r="EI81"/>
  <c r="EM81"/>
  <c r="EQ81"/>
  <c r="EU81"/>
  <c r="EY81"/>
  <c r="FC81"/>
  <c r="FG81"/>
  <c r="FK81"/>
  <c r="FO81"/>
  <c r="FS81"/>
  <c r="FW81"/>
  <c r="GA81"/>
  <c r="GE81"/>
  <c r="GI81"/>
  <c r="GM81"/>
  <c r="GQ81"/>
  <c r="GU81"/>
  <c r="GY81"/>
  <c r="HC81"/>
  <c r="AJ81"/>
  <c r="AN81"/>
  <c r="AR81"/>
  <c r="AV81"/>
  <c r="AZ81"/>
  <c r="BD81"/>
  <c r="BH81"/>
  <c r="BL81"/>
  <c r="BP81"/>
  <c r="BT81"/>
  <c r="BX81"/>
  <c r="CB81"/>
  <c r="CF81"/>
  <c r="CJ81"/>
  <c r="CP81"/>
  <c r="CT81"/>
  <c r="CX81"/>
  <c r="DB81"/>
  <c r="DF81"/>
  <c r="DJ81"/>
  <c r="DN81"/>
  <c r="DR81"/>
  <c r="DV81"/>
  <c r="DZ81"/>
  <c r="ED81"/>
  <c r="EH81"/>
  <c r="EL81"/>
  <c r="EP81"/>
  <c r="ET81"/>
  <c r="EX81"/>
  <c r="FB81"/>
  <c r="FF81"/>
  <c r="FJ81"/>
  <c r="FN81"/>
  <c r="FR81"/>
  <c r="FV81"/>
  <c r="FZ81"/>
  <c r="GD81"/>
  <c r="GH81"/>
  <c r="GL81"/>
  <c r="GP81"/>
  <c r="GT81"/>
  <c r="GX81"/>
  <c r="HB81"/>
  <c r="AP81"/>
  <c r="AX81"/>
  <c r="BF81"/>
  <c r="BN81"/>
  <c r="BV81"/>
  <c r="CD81"/>
  <c r="CL81"/>
  <c r="CV81"/>
  <c r="DD81"/>
  <c r="DL81"/>
  <c r="DT81"/>
  <c r="EB81"/>
  <c r="EJ81"/>
  <c r="ER81"/>
  <c r="EZ81"/>
  <c r="FH81"/>
  <c r="FP81"/>
  <c r="FX81"/>
  <c r="GF81"/>
  <c r="GN81"/>
  <c r="GV81"/>
  <c r="AM81"/>
  <c r="AU81"/>
  <c r="BC81"/>
  <c r="BK81"/>
  <c r="BS81"/>
  <c r="CA81"/>
  <c r="CI81"/>
  <c r="CS81"/>
  <c r="DA81"/>
  <c r="DI81"/>
  <c r="DQ81"/>
  <c r="DY81"/>
  <c r="EG81"/>
  <c r="EO81"/>
  <c r="EW81"/>
  <c r="FE81"/>
  <c r="FM81"/>
  <c r="FU81"/>
  <c r="GC81"/>
  <c r="GK81"/>
  <c r="GS81"/>
  <c r="HA81"/>
  <c r="AL81"/>
  <c r="AT81"/>
  <c r="BB81"/>
  <c r="BJ81"/>
  <c r="BR81"/>
  <c r="BZ81"/>
  <c r="CH81"/>
  <c r="CR81"/>
  <c r="CZ81"/>
  <c r="DH81"/>
  <c r="DP81"/>
  <c r="DX81"/>
  <c r="EF81"/>
  <c r="EN81"/>
  <c r="EV81"/>
  <c r="FD81"/>
  <c r="FL81"/>
  <c r="FT81"/>
  <c r="GB81"/>
  <c r="GJ81"/>
  <c r="GR81"/>
  <c r="GZ81"/>
  <c r="BO81"/>
  <c r="CW81"/>
  <c r="EC81"/>
  <c r="FI81"/>
  <c r="GO81"/>
  <c r="BG81"/>
  <c r="CM81"/>
  <c r="DU81"/>
  <c r="FA81"/>
  <c r="GG81"/>
  <c r="AY81"/>
  <c r="CE81"/>
  <c r="DM81"/>
  <c r="ES81"/>
  <c r="FY81"/>
  <c r="AQ81"/>
  <c r="FQ81"/>
  <c r="EK81"/>
  <c r="DE81"/>
  <c r="BW81"/>
  <c r="GW81"/>
  <c r="CN35"/>
  <c r="CO35"/>
  <c r="AM35"/>
  <c r="AQ35"/>
  <c r="AU35"/>
  <c r="AY35"/>
  <c r="BC35"/>
  <c r="BG35"/>
  <c r="BK35"/>
  <c r="BO35"/>
  <c r="BS35"/>
  <c r="BW35"/>
  <c r="CA35"/>
  <c r="CE35"/>
  <c r="CI35"/>
  <c r="CM35"/>
  <c r="CS35"/>
  <c r="CW35"/>
  <c r="DA35"/>
  <c r="DE35"/>
  <c r="DI35"/>
  <c r="DM35"/>
  <c r="DQ35"/>
  <c r="DU35"/>
  <c r="DY35"/>
  <c r="EC35"/>
  <c r="EG35"/>
  <c r="EK35"/>
  <c r="EO35"/>
  <c r="ES35"/>
  <c r="EW35"/>
  <c r="FA35"/>
  <c r="FE35"/>
  <c r="FI35"/>
  <c r="FM35"/>
  <c r="FQ35"/>
  <c r="FU35"/>
  <c r="FY35"/>
  <c r="GC35"/>
  <c r="GG35"/>
  <c r="GK35"/>
  <c r="GO35"/>
  <c r="GS35"/>
  <c r="GW35"/>
  <c r="HA35"/>
  <c r="AL35"/>
  <c r="AP35"/>
  <c r="AT35"/>
  <c r="AX35"/>
  <c r="BB35"/>
  <c r="BF35"/>
  <c r="BJ35"/>
  <c r="BN35"/>
  <c r="BR35"/>
  <c r="BV35"/>
  <c r="BZ35"/>
  <c r="CD35"/>
  <c r="CH35"/>
  <c r="CL35"/>
  <c r="CR35"/>
  <c r="CV35"/>
  <c r="CZ35"/>
  <c r="DD35"/>
  <c r="DH35"/>
  <c r="DL35"/>
  <c r="DP35"/>
  <c r="DT35"/>
  <c r="DX35"/>
  <c r="EB35"/>
  <c r="EF35"/>
  <c r="EJ35"/>
  <c r="EN35"/>
  <c r="ER35"/>
  <c r="EV35"/>
  <c r="EZ35"/>
  <c r="FD35"/>
  <c r="FH35"/>
  <c r="FL35"/>
  <c r="FP35"/>
  <c r="FT35"/>
  <c r="FX35"/>
  <c r="GB35"/>
  <c r="GF35"/>
  <c r="GJ35"/>
  <c r="GN35"/>
  <c r="GR35"/>
  <c r="GV35"/>
  <c r="GZ35"/>
  <c r="AJ35"/>
  <c r="AR35"/>
  <c r="AZ35"/>
  <c r="BH35"/>
  <c r="BP35"/>
  <c r="BX35"/>
  <c r="CF35"/>
  <c r="CP35"/>
  <c r="CX35"/>
  <c r="DF35"/>
  <c r="DN35"/>
  <c r="DV35"/>
  <c r="ED35"/>
  <c r="EL35"/>
  <c r="ET35"/>
  <c r="FB35"/>
  <c r="FJ35"/>
  <c r="FR35"/>
  <c r="FZ35"/>
  <c r="GH35"/>
  <c r="GP35"/>
  <c r="GX35"/>
  <c r="AO35"/>
  <c r="AW35"/>
  <c r="BE35"/>
  <c r="BM35"/>
  <c r="BU35"/>
  <c r="CC35"/>
  <c r="CK35"/>
  <c r="CU35"/>
  <c r="DC35"/>
  <c r="DK35"/>
  <c r="DS35"/>
  <c r="EA35"/>
  <c r="EI35"/>
  <c r="EQ35"/>
  <c r="EY35"/>
  <c r="FG35"/>
  <c r="FO35"/>
  <c r="FW35"/>
  <c r="GE35"/>
  <c r="GM35"/>
  <c r="GU35"/>
  <c r="HC35"/>
  <c r="AN35"/>
  <c r="AV35"/>
  <c r="BD35"/>
  <c r="BL35"/>
  <c r="BT35"/>
  <c r="CB35"/>
  <c r="CJ35"/>
  <c r="CT35"/>
  <c r="DB35"/>
  <c r="DJ35"/>
  <c r="DR35"/>
  <c r="DZ35"/>
  <c r="EH35"/>
  <c r="EP35"/>
  <c r="EX35"/>
  <c r="FF35"/>
  <c r="FN35"/>
  <c r="FV35"/>
  <c r="GD35"/>
  <c r="GL35"/>
  <c r="GT35"/>
  <c r="HB35"/>
  <c r="AS35"/>
  <c r="BY35"/>
  <c r="DG35"/>
  <c r="EM35"/>
  <c r="FS35"/>
  <c r="GY35"/>
  <c r="AK35"/>
  <c r="BQ35"/>
  <c r="CY35"/>
  <c r="EE35"/>
  <c r="FK35"/>
  <c r="GQ35"/>
  <c r="BI35"/>
  <c r="CQ35"/>
  <c r="DW35"/>
  <c r="FC35"/>
  <c r="GI35"/>
  <c r="CG35"/>
  <c r="BA35"/>
  <c r="GA35"/>
  <c r="EU35"/>
  <c r="DO35"/>
  <c r="CO650"/>
  <c r="CN650"/>
  <c r="AJ650"/>
  <c r="AN650"/>
  <c r="AR650"/>
  <c r="AV650"/>
  <c r="AZ650"/>
  <c r="BD650"/>
  <c r="BH650"/>
  <c r="BL650"/>
  <c r="BP650"/>
  <c r="BT650"/>
  <c r="BX650"/>
  <c r="CB650"/>
  <c r="CF650"/>
  <c r="CJ650"/>
  <c r="CP650"/>
  <c r="CT650"/>
  <c r="CX650"/>
  <c r="DB650"/>
  <c r="DF650"/>
  <c r="DJ650"/>
  <c r="DN650"/>
  <c r="DR650"/>
  <c r="DV650"/>
  <c r="DZ650"/>
  <c r="ED650"/>
  <c r="EH650"/>
  <c r="EL650"/>
  <c r="EP650"/>
  <c r="ET650"/>
  <c r="EX650"/>
  <c r="FB650"/>
  <c r="FF650"/>
  <c r="FJ650"/>
  <c r="FN650"/>
  <c r="FR650"/>
  <c r="FV650"/>
  <c r="FZ650"/>
  <c r="GD650"/>
  <c r="GH650"/>
  <c r="GL650"/>
  <c r="GP650"/>
  <c r="GT650"/>
  <c r="GX650"/>
  <c r="HB650"/>
  <c r="AO650"/>
  <c r="AT650"/>
  <c r="AY650"/>
  <c r="BE650"/>
  <c r="BJ650"/>
  <c r="BO650"/>
  <c r="BU650"/>
  <c r="BZ650"/>
  <c r="CE650"/>
  <c r="CK650"/>
  <c r="CR650"/>
  <c r="CW650"/>
  <c r="DC650"/>
  <c r="DH650"/>
  <c r="DM650"/>
  <c r="DS650"/>
  <c r="DX650"/>
  <c r="EC650"/>
  <c r="EI650"/>
  <c r="EN650"/>
  <c r="ES650"/>
  <c r="EY650"/>
  <c r="FD650"/>
  <c r="FI650"/>
  <c r="FO650"/>
  <c r="FT650"/>
  <c r="FY650"/>
  <c r="GE650"/>
  <c r="GJ650"/>
  <c r="GO650"/>
  <c r="GU650"/>
  <c r="GZ650"/>
  <c r="AM650"/>
  <c r="AS650"/>
  <c r="AX650"/>
  <c r="BC650"/>
  <c r="BI650"/>
  <c r="BN650"/>
  <c r="BS650"/>
  <c r="BY650"/>
  <c r="CD650"/>
  <c r="CI650"/>
  <c r="CQ650"/>
  <c r="CV650"/>
  <c r="DA650"/>
  <c r="DG650"/>
  <c r="DL650"/>
  <c r="DQ650"/>
  <c r="DW650"/>
  <c r="EB650"/>
  <c r="EG650"/>
  <c r="EM650"/>
  <c r="ER650"/>
  <c r="EW650"/>
  <c r="FC650"/>
  <c r="FH650"/>
  <c r="FM650"/>
  <c r="FS650"/>
  <c r="FX650"/>
  <c r="GC650"/>
  <c r="GI650"/>
  <c r="GN650"/>
  <c r="GS650"/>
  <c r="GY650"/>
  <c r="AK650"/>
  <c r="AU650"/>
  <c r="BF650"/>
  <c r="BQ650"/>
  <c r="CA650"/>
  <c r="CL650"/>
  <c r="CY650"/>
  <c r="DI650"/>
  <c r="DT650"/>
  <c r="EE650"/>
  <c r="EO650"/>
  <c r="EZ650"/>
  <c r="FK650"/>
  <c r="FU650"/>
  <c r="GF650"/>
  <c r="GQ650"/>
  <c r="HA650"/>
  <c r="AQ650"/>
  <c r="BB650"/>
  <c r="BM650"/>
  <c r="BW650"/>
  <c r="CH650"/>
  <c r="CU650"/>
  <c r="DE650"/>
  <c r="DP650"/>
  <c r="EA650"/>
  <c r="EK650"/>
  <c r="EV650"/>
  <c r="FG650"/>
  <c r="FQ650"/>
  <c r="GB650"/>
  <c r="GM650"/>
  <c r="GW650"/>
  <c r="AP650"/>
  <c r="BA650"/>
  <c r="BK650"/>
  <c r="BV650"/>
  <c r="CG650"/>
  <c r="CS650"/>
  <c r="DD650"/>
  <c r="DO650"/>
  <c r="DY650"/>
  <c r="EJ650"/>
  <c r="EU650"/>
  <c r="FE650"/>
  <c r="FP650"/>
  <c r="GA650"/>
  <c r="GK650"/>
  <c r="GV650"/>
  <c r="BR650"/>
  <c r="DK650"/>
  <c r="FA650"/>
  <c r="GR650"/>
  <c r="BG650"/>
  <c r="CZ650"/>
  <c r="EQ650"/>
  <c r="GG650"/>
  <c r="AL650"/>
  <c r="CC650"/>
  <c r="DU650"/>
  <c r="FL650"/>
  <c r="HC650"/>
  <c r="FW650"/>
  <c r="EF650"/>
  <c r="CM650"/>
  <c r="AW650"/>
  <c r="CO608"/>
  <c r="CN608"/>
  <c r="AL608"/>
  <c r="AP608"/>
  <c r="AT608"/>
  <c r="AX608"/>
  <c r="BB608"/>
  <c r="BF608"/>
  <c r="BJ608"/>
  <c r="BN608"/>
  <c r="BR608"/>
  <c r="BV608"/>
  <c r="BZ608"/>
  <c r="CD608"/>
  <c r="CH608"/>
  <c r="CL608"/>
  <c r="CR608"/>
  <c r="CV608"/>
  <c r="CZ608"/>
  <c r="DD608"/>
  <c r="DH608"/>
  <c r="DL608"/>
  <c r="DP608"/>
  <c r="DT608"/>
  <c r="DX608"/>
  <c r="EB608"/>
  <c r="EF608"/>
  <c r="EJ608"/>
  <c r="EN608"/>
  <c r="ER608"/>
  <c r="EV608"/>
  <c r="EZ608"/>
  <c r="FD608"/>
  <c r="FH608"/>
  <c r="FL608"/>
  <c r="FP608"/>
  <c r="FT608"/>
  <c r="FX608"/>
  <c r="GB608"/>
  <c r="GF608"/>
  <c r="GJ608"/>
  <c r="GN608"/>
  <c r="GR608"/>
  <c r="GV608"/>
  <c r="GZ608"/>
  <c r="AN608"/>
  <c r="AS608"/>
  <c r="AY608"/>
  <c r="BD608"/>
  <c r="BI608"/>
  <c r="BO608"/>
  <c r="BT608"/>
  <c r="BY608"/>
  <c r="CE608"/>
  <c r="CJ608"/>
  <c r="CQ608"/>
  <c r="CW608"/>
  <c r="DB608"/>
  <c r="DG608"/>
  <c r="DM608"/>
  <c r="DR608"/>
  <c r="DW608"/>
  <c r="EC608"/>
  <c r="EH608"/>
  <c r="EM608"/>
  <c r="ES608"/>
  <c r="EX608"/>
  <c r="FC608"/>
  <c r="FI608"/>
  <c r="FN608"/>
  <c r="FS608"/>
  <c r="FY608"/>
  <c r="GD608"/>
  <c r="GI608"/>
  <c r="GO608"/>
  <c r="GT608"/>
  <c r="GY608"/>
  <c r="AM608"/>
  <c r="AR608"/>
  <c r="AW608"/>
  <c r="BC608"/>
  <c r="BH608"/>
  <c r="BM608"/>
  <c r="BS608"/>
  <c r="BX608"/>
  <c r="CC608"/>
  <c r="CI608"/>
  <c r="CP608"/>
  <c r="CU608"/>
  <c r="DA608"/>
  <c r="DF608"/>
  <c r="DK608"/>
  <c r="DQ608"/>
  <c r="DV608"/>
  <c r="EA608"/>
  <c r="EG608"/>
  <c r="EL608"/>
  <c r="EQ608"/>
  <c r="EW608"/>
  <c r="FB608"/>
  <c r="FG608"/>
  <c r="FM608"/>
  <c r="FR608"/>
  <c r="FW608"/>
  <c r="GC608"/>
  <c r="GH608"/>
  <c r="GM608"/>
  <c r="GS608"/>
  <c r="GX608"/>
  <c r="HC608"/>
  <c r="AO608"/>
  <c r="AZ608"/>
  <c r="BK608"/>
  <c r="BU608"/>
  <c r="CF608"/>
  <c r="CS608"/>
  <c r="DC608"/>
  <c r="DN608"/>
  <c r="DY608"/>
  <c r="EI608"/>
  <c r="ET608"/>
  <c r="FE608"/>
  <c r="FO608"/>
  <c r="FZ608"/>
  <c r="GK608"/>
  <c r="GU608"/>
  <c r="AK608"/>
  <c r="AV608"/>
  <c r="BG608"/>
  <c r="BQ608"/>
  <c r="CB608"/>
  <c r="CM608"/>
  <c r="CY608"/>
  <c r="DJ608"/>
  <c r="DU608"/>
  <c r="EE608"/>
  <c r="EP608"/>
  <c r="FA608"/>
  <c r="FK608"/>
  <c r="FV608"/>
  <c r="GG608"/>
  <c r="GQ608"/>
  <c r="HB608"/>
  <c r="AJ608"/>
  <c r="AU608"/>
  <c r="BE608"/>
  <c r="BP608"/>
  <c r="CA608"/>
  <c r="CK608"/>
  <c r="CX608"/>
  <c r="DI608"/>
  <c r="DS608"/>
  <c r="ED608"/>
  <c r="EO608"/>
  <c r="EY608"/>
  <c r="FJ608"/>
  <c r="FU608"/>
  <c r="GE608"/>
  <c r="GP608"/>
  <c r="HA608"/>
  <c r="BW608"/>
  <c r="DO608"/>
  <c r="FF608"/>
  <c r="GW608"/>
  <c r="BL608"/>
  <c r="DE608"/>
  <c r="EU608"/>
  <c r="GL608"/>
  <c r="BA608"/>
  <c r="CT608"/>
  <c r="EK608"/>
  <c r="GA608"/>
  <c r="CG608"/>
  <c r="AQ608"/>
  <c r="FQ608"/>
  <c r="DZ608"/>
  <c r="CO563"/>
  <c r="CN563"/>
  <c r="AL563"/>
  <c r="AP563"/>
  <c r="AT563"/>
  <c r="AX563"/>
  <c r="BB563"/>
  <c r="BF563"/>
  <c r="BJ563"/>
  <c r="BN563"/>
  <c r="BR563"/>
  <c r="BV563"/>
  <c r="BZ563"/>
  <c r="CD563"/>
  <c r="CH563"/>
  <c r="CL563"/>
  <c r="CR563"/>
  <c r="CV563"/>
  <c r="CZ563"/>
  <c r="DD563"/>
  <c r="DH563"/>
  <c r="DL563"/>
  <c r="DP563"/>
  <c r="DT563"/>
  <c r="DX563"/>
  <c r="EB563"/>
  <c r="EF563"/>
  <c r="EJ563"/>
  <c r="EN563"/>
  <c r="ER563"/>
  <c r="EV563"/>
  <c r="EZ563"/>
  <c r="FD563"/>
  <c r="FH563"/>
  <c r="FL563"/>
  <c r="FP563"/>
  <c r="FT563"/>
  <c r="FX563"/>
  <c r="GB563"/>
  <c r="GF563"/>
  <c r="GJ563"/>
  <c r="GN563"/>
  <c r="GR563"/>
  <c r="GV563"/>
  <c r="GZ563"/>
  <c r="AJ563"/>
  <c r="AN563"/>
  <c r="AR563"/>
  <c r="AV563"/>
  <c r="AZ563"/>
  <c r="BD563"/>
  <c r="BH563"/>
  <c r="BL563"/>
  <c r="BP563"/>
  <c r="BT563"/>
  <c r="BX563"/>
  <c r="CB563"/>
  <c r="CF563"/>
  <c r="CJ563"/>
  <c r="CP563"/>
  <c r="CT563"/>
  <c r="CX563"/>
  <c r="DB563"/>
  <c r="DF563"/>
  <c r="DJ563"/>
  <c r="DN563"/>
  <c r="DR563"/>
  <c r="DV563"/>
  <c r="DZ563"/>
  <c r="ED563"/>
  <c r="EH563"/>
  <c r="EL563"/>
  <c r="EP563"/>
  <c r="ET563"/>
  <c r="EX563"/>
  <c r="FB563"/>
  <c r="FF563"/>
  <c r="FJ563"/>
  <c r="FN563"/>
  <c r="FR563"/>
  <c r="FV563"/>
  <c r="FZ563"/>
  <c r="GD563"/>
  <c r="GH563"/>
  <c r="GL563"/>
  <c r="GP563"/>
  <c r="GT563"/>
  <c r="GX563"/>
  <c r="HB563"/>
  <c r="AK563"/>
  <c r="AS563"/>
  <c r="BA563"/>
  <c r="BI563"/>
  <c r="BQ563"/>
  <c r="BY563"/>
  <c r="CG563"/>
  <c r="CQ563"/>
  <c r="CY563"/>
  <c r="DG563"/>
  <c r="DO563"/>
  <c r="DW563"/>
  <c r="EE563"/>
  <c r="EM563"/>
  <c r="EU563"/>
  <c r="FC563"/>
  <c r="FK563"/>
  <c r="FS563"/>
  <c r="GA563"/>
  <c r="GI563"/>
  <c r="GQ563"/>
  <c r="GY563"/>
  <c r="AQ563"/>
  <c r="AY563"/>
  <c r="BG563"/>
  <c r="BO563"/>
  <c r="BW563"/>
  <c r="CE563"/>
  <c r="CM563"/>
  <c r="CW563"/>
  <c r="DE563"/>
  <c r="DM563"/>
  <c r="DU563"/>
  <c r="EC563"/>
  <c r="EK563"/>
  <c r="ES563"/>
  <c r="FA563"/>
  <c r="FI563"/>
  <c r="FQ563"/>
  <c r="FY563"/>
  <c r="GG563"/>
  <c r="GO563"/>
  <c r="GW563"/>
  <c r="AO563"/>
  <c r="AW563"/>
  <c r="BE563"/>
  <c r="BM563"/>
  <c r="BU563"/>
  <c r="CC563"/>
  <c r="CK563"/>
  <c r="CU563"/>
  <c r="DC563"/>
  <c r="DK563"/>
  <c r="DS563"/>
  <c r="EA563"/>
  <c r="EI563"/>
  <c r="EQ563"/>
  <c r="EY563"/>
  <c r="FG563"/>
  <c r="FO563"/>
  <c r="FW563"/>
  <c r="GE563"/>
  <c r="GM563"/>
  <c r="GU563"/>
  <c r="HC563"/>
  <c r="AM563"/>
  <c r="BS563"/>
  <c r="DA563"/>
  <c r="EG563"/>
  <c r="FM563"/>
  <c r="GS563"/>
  <c r="BK563"/>
  <c r="CS563"/>
  <c r="DY563"/>
  <c r="FE563"/>
  <c r="GK563"/>
  <c r="BC563"/>
  <c r="CI563"/>
  <c r="DQ563"/>
  <c r="EW563"/>
  <c r="GC563"/>
  <c r="EO563"/>
  <c r="DI563"/>
  <c r="AU563"/>
  <c r="FU563"/>
  <c r="HA563"/>
  <c r="CA563"/>
  <c r="CO508"/>
  <c r="CN508"/>
  <c r="CJ508"/>
  <c r="DN508"/>
  <c r="ED508"/>
  <c r="AM508"/>
  <c r="AQ508"/>
  <c r="AU508"/>
  <c r="AY508"/>
  <c r="BC508"/>
  <c r="BG508"/>
  <c r="BK508"/>
  <c r="BO508"/>
  <c r="BS508"/>
  <c r="BW508"/>
  <c r="CA508"/>
  <c r="CE508"/>
  <c r="CI508"/>
  <c r="CM508"/>
  <c r="CS508"/>
  <c r="CW508"/>
  <c r="DA508"/>
  <c r="DE508"/>
  <c r="DI508"/>
  <c r="DM508"/>
  <c r="DQ508"/>
  <c r="DU508"/>
  <c r="DY508"/>
  <c r="EC508"/>
  <c r="EG508"/>
  <c r="EK508"/>
  <c r="EO508"/>
  <c r="ES508"/>
  <c r="EW508"/>
  <c r="FA508"/>
  <c r="FE508"/>
  <c r="FI508"/>
  <c r="FM508"/>
  <c r="FQ508"/>
  <c r="FU508"/>
  <c r="FY508"/>
  <c r="GC508"/>
  <c r="GG508"/>
  <c r="GK508"/>
  <c r="GO508"/>
  <c r="GS508"/>
  <c r="GW508"/>
  <c r="HA508"/>
  <c r="AN508"/>
  <c r="AZ508"/>
  <c r="BH508"/>
  <c r="BT508"/>
  <c r="CF508"/>
  <c r="CX508"/>
  <c r="DJ508"/>
  <c r="DZ508"/>
  <c r="EP508"/>
  <c r="FB508"/>
  <c r="FN508"/>
  <c r="FR508"/>
  <c r="GD508"/>
  <c r="GP508"/>
  <c r="HB508"/>
  <c r="AL508"/>
  <c r="AP508"/>
  <c r="AT508"/>
  <c r="AX508"/>
  <c r="BB508"/>
  <c r="BF508"/>
  <c r="BJ508"/>
  <c r="BN508"/>
  <c r="BR508"/>
  <c r="BV508"/>
  <c r="BZ508"/>
  <c r="CD508"/>
  <c r="CH508"/>
  <c r="CL508"/>
  <c r="CR508"/>
  <c r="CV508"/>
  <c r="CZ508"/>
  <c r="DD508"/>
  <c r="DH508"/>
  <c r="DL508"/>
  <c r="DP508"/>
  <c r="DT508"/>
  <c r="DX508"/>
  <c r="EB508"/>
  <c r="EF508"/>
  <c r="EJ508"/>
  <c r="EN508"/>
  <c r="ER508"/>
  <c r="EV508"/>
  <c r="EZ508"/>
  <c r="FD508"/>
  <c r="FH508"/>
  <c r="FL508"/>
  <c r="FP508"/>
  <c r="FT508"/>
  <c r="FX508"/>
  <c r="GB508"/>
  <c r="GF508"/>
  <c r="GJ508"/>
  <c r="GN508"/>
  <c r="GR508"/>
  <c r="GV508"/>
  <c r="GZ508"/>
  <c r="AR508"/>
  <c r="BD508"/>
  <c r="BP508"/>
  <c r="CB508"/>
  <c r="CT508"/>
  <c r="DB508"/>
  <c r="DR508"/>
  <c r="EH508"/>
  <c r="EX508"/>
  <c r="FJ508"/>
  <c r="FV508"/>
  <c r="GH508"/>
  <c r="GX508"/>
  <c r="AK508"/>
  <c r="AO508"/>
  <c r="AS508"/>
  <c r="AW508"/>
  <c r="BA508"/>
  <c r="BE508"/>
  <c r="BI508"/>
  <c r="BM508"/>
  <c r="BQ508"/>
  <c r="BU508"/>
  <c r="BY508"/>
  <c r="CC508"/>
  <c r="CG508"/>
  <c r="CK508"/>
  <c r="CQ508"/>
  <c r="CU508"/>
  <c r="CY508"/>
  <c r="DC508"/>
  <c r="DG508"/>
  <c r="DK508"/>
  <c r="DO508"/>
  <c r="DS508"/>
  <c r="DW508"/>
  <c r="EA508"/>
  <c r="EE508"/>
  <c r="EI508"/>
  <c r="EM508"/>
  <c r="EQ508"/>
  <c r="EU508"/>
  <c r="EY508"/>
  <c r="FC508"/>
  <c r="FG508"/>
  <c r="FK508"/>
  <c r="FO508"/>
  <c r="FS508"/>
  <c r="FW508"/>
  <c r="GA508"/>
  <c r="GE508"/>
  <c r="GI508"/>
  <c r="GM508"/>
  <c r="GQ508"/>
  <c r="GU508"/>
  <c r="GY508"/>
  <c r="HC508"/>
  <c r="AJ508"/>
  <c r="AV508"/>
  <c r="BL508"/>
  <c r="BX508"/>
  <c r="CP508"/>
  <c r="DF508"/>
  <c r="DV508"/>
  <c r="EL508"/>
  <c r="ET508"/>
  <c r="FF508"/>
  <c r="FZ508"/>
  <c r="GL508"/>
  <c r="GT508"/>
  <c r="CO344"/>
  <c r="CN344"/>
  <c r="AK344"/>
  <c r="AO344"/>
  <c r="AS344"/>
  <c r="AW344"/>
  <c r="BA344"/>
  <c r="BE344"/>
  <c r="BI344"/>
  <c r="BM344"/>
  <c r="BQ344"/>
  <c r="BU344"/>
  <c r="BY344"/>
  <c r="CC344"/>
  <c r="CG344"/>
  <c r="CK344"/>
  <c r="CQ344"/>
  <c r="CU344"/>
  <c r="CY344"/>
  <c r="DC344"/>
  <c r="DG344"/>
  <c r="DK344"/>
  <c r="DO344"/>
  <c r="DS344"/>
  <c r="DW344"/>
  <c r="EA344"/>
  <c r="EE344"/>
  <c r="EI344"/>
  <c r="EM344"/>
  <c r="EQ344"/>
  <c r="EU344"/>
  <c r="EY344"/>
  <c r="FC344"/>
  <c r="FG344"/>
  <c r="FK344"/>
  <c r="FO344"/>
  <c r="FS344"/>
  <c r="FW344"/>
  <c r="GA344"/>
  <c r="GE344"/>
  <c r="GI344"/>
  <c r="GM344"/>
  <c r="GQ344"/>
  <c r="GU344"/>
  <c r="GY344"/>
  <c r="HC344"/>
  <c r="AJ344"/>
  <c r="AN344"/>
  <c r="AR344"/>
  <c r="AV344"/>
  <c r="AZ344"/>
  <c r="BD344"/>
  <c r="BH344"/>
  <c r="BL344"/>
  <c r="BP344"/>
  <c r="BT344"/>
  <c r="BX344"/>
  <c r="CB344"/>
  <c r="CF344"/>
  <c r="CJ344"/>
  <c r="CP344"/>
  <c r="CT344"/>
  <c r="CX344"/>
  <c r="DB344"/>
  <c r="DF344"/>
  <c r="DJ344"/>
  <c r="DN344"/>
  <c r="DR344"/>
  <c r="DV344"/>
  <c r="DZ344"/>
  <c r="ED344"/>
  <c r="EH344"/>
  <c r="EL344"/>
  <c r="EP344"/>
  <c r="ET344"/>
  <c r="EX344"/>
  <c r="FB344"/>
  <c r="FF344"/>
  <c r="FJ344"/>
  <c r="FN344"/>
  <c r="FR344"/>
  <c r="FV344"/>
  <c r="FZ344"/>
  <c r="GD344"/>
  <c r="GH344"/>
  <c r="GL344"/>
  <c r="GP344"/>
  <c r="GT344"/>
  <c r="GX344"/>
  <c r="HB344"/>
  <c r="AP344"/>
  <c r="AX344"/>
  <c r="BF344"/>
  <c r="BN344"/>
  <c r="BV344"/>
  <c r="CD344"/>
  <c r="CL344"/>
  <c r="CV344"/>
  <c r="DD344"/>
  <c r="DL344"/>
  <c r="DT344"/>
  <c r="EB344"/>
  <c r="EJ344"/>
  <c r="ER344"/>
  <c r="EZ344"/>
  <c r="FH344"/>
  <c r="FP344"/>
  <c r="FX344"/>
  <c r="GF344"/>
  <c r="GN344"/>
  <c r="GV344"/>
  <c r="AM344"/>
  <c r="AU344"/>
  <c r="BC344"/>
  <c r="BK344"/>
  <c r="BS344"/>
  <c r="CA344"/>
  <c r="CI344"/>
  <c r="CS344"/>
  <c r="DA344"/>
  <c r="DI344"/>
  <c r="DQ344"/>
  <c r="DY344"/>
  <c r="EG344"/>
  <c r="EO344"/>
  <c r="EW344"/>
  <c r="FE344"/>
  <c r="FM344"/>
  <c r="FU344"/>
  <c r="GC344"/>
  <c r="GK344"/>
  <c r="GS344"/>
  <c r="HA344"/>
  <c r="AL344"/>
  <c r="AT344"/>
  <c r="BB344"/>
  <c r="BJ344"/>
  <c r="BR344"/>
  <c r="BZ344"/>
  <c r="CH344"/>
  <c r="CR344"/>
  <c r="CZ344"/>
  <c r="DH344"/>
  <c r="DP344"/>
  <c r="DX344"/>
  <c r="EF344"/>
  <c r="EN344"/>
  <c r="EV344"/>
  <c r="FD344"/>
  <c r="FL344"/>
  <c r="FT344"/>
  <c r="GB344"/>
  <c r="GJ344"/>
  <c r="GR344"/>
  <c r="GZ344"/>
  <c r="AQ344"/>
  <c r="BW344"/>
  <c r="DE344"/>
  <c r="EK344"/>
  <c r="FQ344"/>
  <c r="GW344"/>
  <c r="BO344"/>
  <c r="CW344"/>
  <c r="EC344"/>
  <c r="FI344"/>
  <c r="GO344"/>
  <c r="BG344"/>
  <c r="CM344"/>
  <c r="DU344"/>
  <c r="FA344"/>
  <c r="GG344"/>
  <c r="AY344"/>
  <c r="CE344"/>
  <c r="DM344"/>
  <c r="ES344"/>
  <c r="FY344"/>
  <c r="CO299"/>
  <c r="CN299"/>
  <c r="AL299"/>
  <c r="AP299"/>
  <c r="AT299"/>
  <c r="AX299"/>
  <c r="BB299"/>
  <c r="BF299"/>
  <c r="BJ299"/>
  <c r="BN299"/>
  <c r="BR299"/>
  <c r="BV299"/>
  <c r="BZ299"/>
  <c r="CD299"/>
  <c r="CH299"/>
  <c r="CL299"/>
  <c r="CR299"/>
  <c r="CV299"/>
  <c r="CZ299"/>
  <c r="DD299"/>
  <c r="DH299"/>
  <c r="DL299"/>
  <c r="DP299"/>
  <c r="DT299"/>
  <c r="DX299"/>
  <c r="EB299"/>
  <c r="EF299"/>
  <c r="EJ299"/>
  <c r="EN299"/>
  <c r="ER299"/>
  <c r="EV299"/>
  <c r="EZ299"/>
  <c r="FD299"/>
  <c r="FH299"/>
  <c r="FL299"/>
  <c r="FP299"/>
  <c r="FT299"/>
  <c r="FX299"/>
  <c r="GB299"/>
  <c r="GF299"/>
  <c r="GJ299"/>
  <c r="GN299"/>
  <c r="GR299"/>
  <c r="GV299"/>
  <c r="GZ299"/>
  <c r="AN299"/>
  <c r="AS299"/>
  <c r="AY299"/>
  <c r="BD299"/>
  <c r="BI299"/>
  <c r="BO299"/>
  <c r="BT299"/>
  <c r="BY299"/>
  <c r="CE299"/>
  <c r="CJ299"/>
  <c r="CQ299"/>
  <c r="CW299"/>
  <c r="DB299"/>
  <c r="DG299"/>
  <c r="DM299"/>
  <c r="DR299"/>
  <c r="DW299"/>
  <c r="EC299"/>
  <c r="EH299"/>
  <c r="EM299"/>
  <c r="ES299"/>
  <c r="EX299"/>
  <c r="FC299"/>
  <c r="FI299"/>
  <c r="FN299"/>
  <c r="FS299"/>
  <c r="FY299"/>
  <c r="GD299"/>
  <c r="GI299"/>
  <c r="GO299"/>
  <c r="GT299"/>
  <c r="GY299"/>
  <c r="AM299"/>
  <c r="AR299"/>
  <c r="AW299"/>
  <c r="BC299"/>
  <c r="BH299"/>
  <c r="BM299"/>
  <c r="BS299"/>
  <c r="BX299"/>
  <c r="CC299"/>
  <c r="CI299"/>
  <c r="CP299"/>
  <c r="CU299"/>
  <c r="DA299"/>
  <c r="DF299"/>
  <c r="DK299"/>
  <c r="DQ299"/>
  <c r="DV299"/>
  <c r="EA299"/>
  <c r="EG299"/>
  <c r="EL299"/>
  <c r="EQ299"/>
  <c r="EW299"/>
  <c r="FB299"/>
  <c r="FG299"/>
  <c r="FM299"/>
  <c r="FR299"/>
  <c r="FW299"/>
  <c r="GC299"/>
  <c r="GH299"/>
  <c r="GM299"/>
  <c r="GS299"/>
  <c r="GX299"/>
  <c r="HC299"/>
  <c r="AQ299"/>
  <c r="BA299"/>
  <c r="BL299"/>
  <c r="BW299"/>
  <c r="CG299"/>
  <c r="CT299"/>
  <c r="DE299"/>
  <c r="DO299"/>
  <c r="DZ299"/>
  <c r="EK299"/>
  <c r="EU299"/>
  <c r="FF299"/>
  <c r="FQ299"/>
  <c r="GA299"/>
  <c r="GL299"/>
  <c r="GW299"/>
  <c r="AO299"/>
  <c r="AZ299"/>
  <c r="BK299"/>
  <c r="BU299"/>
  <c r="CF299"/>
  <c r="CS299"/>
  <c r="DC299"/>
  <c r="DN299"/>
  <c r="DY299"/>
  <c r="EI299"/>
  <c r="ET299"/>
  <c r="FE299"/>
  <c r="FO299"/>
  <c r="FZ299"/>
  <c r="GK299"/>
  <c r="GU299"/>
  <c r="AK299"/>
  <c r="AV299"/>
  <c r="BG299"/>
  <c r="BQ299"/>
  <c r="CB299"/>
  <c r="CM299"/>
  <c r="CY299"/>
  <c r="DJ299"/>
  <c r="DU299"/>
  <c r="EE299"/>
  <c r="EP299"/>
  <c r="FA299"/>
  <c r="FK299"/>
  <c r="FV299"/>
  <c r="GG299"/>
  <c r="GQ299"/>
  <c r="HB299"/>
  <c r="AJ299"/>
  <c r="AU299"/>
  <c r="BE299"/>
  <c r="BP299"/>
  <c r="CA299"/>
  <c r="CK299"/>
  <c r="CX299"/>
  <c r="DI299"/>
  <c r="DS299"/>
  <c r="ED299"/>
  <c r="EO299"/>
  <c r="EY299"/>
  <c r="FJ299"/>
  <c r="FU299"/>
  <c r="GE299"/>
  <c r="GP299"/>
  <c r="HA299"/>
  <c r="CO251"/>
  <c r="CN251"/>
  <c r="AL251"/>
  <c r="AP251"/>
  <c r="AT251"/>
  <c r="AX251"/>
  <c r="BB251"/>
  <c r="BF251"/>
  <c r="BJ251"/>
  <c r="BN251"/>
  <c r="BR251"/>
  <c r="BV251"/>
  <c r="BZ251"/>
  <c r="CD251"/>
  <c r="CH251"/>
  <c r="CL251"/>
  <c r="CR251"/>
  <c r="CV251"/>
  <c r="CZ251"/>
  <c r="DD251"/>
  <c r="DH251"/>
  <c r="DL251"/>
  <c r="DP251"/>
  <c r="DT251"/>
  <c r="DX251"/>
  <c r="EB251"/>
  <c r="EF251"/>
  <c r="EJ251"/>
  <c r="EN251"/>
  <c r="ER251"/>
  <c r="EV251"/>
  <c r="EZ251"/>
  <c r="FD251"/>
  <c r="FH251"/>
  <c r="FL251"/>
  <c r="FP251"/>
  <c r="FT251"/>
  <c r="FX251"/>
  <c r="GB251"/>
  <c r="GF251"/>
  <c r="GJ251"/>
  <c r="GN251"/>
  <c r="GR251"/>
  <c r="GV251"/>
  <c r="GZ251"/>
  <c r="AK251"/>
  <c r="AO251"/>
  <c r="AS251"/>
  <c r="AW251"/>
  <c r="BA251"/>
  <c r="BE251"/>
  <c r="BI251"/>
  <c r="BM251"/>
  <c r="BQ251"/>
  <c r="BU251"/>
  <c r="BY251"/>
  <c r="CC251"/>
  <c r="CG251"/>
  <c r="CK251"/>
  <c r="CQ251"/>
  <c r="CU251"/>
  <c r="CY251"/>
  <c r="DC251"/>
  <c r="DG251"/>
  <c r="DK251"/>
  <c r="DO251"/>
  <c r="DS251"/>
  <c r="DW251"/>
  <c r="EA251"/>
  <c r="EE251"/>
  <c r="EI251"/>
  <c r="EM251"/>
  <c r="EQ251"/>
  <c r="EU251"/>
  <c r="EY251"/>
  <c r="FC251"/>
  <c r="FG251"/>
  <c r="FK251"/>
  <c r="FO251"/>
  <c r="FS251"/>
  <c r="FW251"/>
  <c r="GA251"/>
  <c r="GE251"/>
  <c r="GI251"/>
  <c r="GM251"/>
  <c r="GQ251"/>
  <c r="GU251"/>
  <c r="GY251"/>
  <c r="HC251"/>
  <c r="AM251"/>
  <c r="AU251"/>
  <c r="BC251"/>
  <c r="BK251"/>
  <c r="BS251"/>
  <c r="CA251"/>
  <c r="CI251"/>
  <c r="CS251"/>
  <c r="DA251"/>
  <c r="DI251"/>
  <c r="DQ251"/>
  <c r="DY251"/>
  <c r="EG251"/>
  <c r="EO251"/>
  <c r="EW251"/>
  <c r="FE251"/>
  <c r="FM251"/>
  <c r="FU251"/>
  <c r="GC251"/>
  <c r="GK251"/>
  <c r="GS251"/>
  <c r="HA251"/>
  <c r="AJ251"/>
  <c r="AR251"/>
  <c r="AZ251"/>
  <c r="BH251"/>
  <c r="BP251"/>
  <c r="BX251"/>
  <c r="CF251"/>
  <c r="CP251"/>
  <c r="CX251"/>
  <c r="DF251"/>
  <c r="DN251"/>
  <c r="DV251"/>
  <c r="ED251"/>
  <c r="EL251"/>
  <c r="ET251"/>
  <c r="FB251"/>
  <c r="FJ251"/>
  <c r="FR251"/>
  <c r="FZ251"/>
  <c r="GH251"/>
  <c r="GP251"/>
  <c r="GX251"/>
  <c r="AQ251"/>
  <c r="AY251"/>
  <c r="BG251"/>
  <c r="BO251"/>
  <c r="BW251"/>
  <c r="CE251"/>
  <c r="CM251"/>
  <c r="CW251"/>
  <c r="DE251"/>
  <c r="DM251"/>
  <c r="DU251"/>
  <c r="EC251"/>
  <c r="EK251"/>
  <c r="ES251"/>
  <c r="FA251"/>
  <c r="FI251"/>
  <c r="FQ251"/>
  <c r="FY251"/>
  <c r="GG251"/>
  <c r="GO251"/>
  <c r="GW251"/>
  <c r="AV251"/>
  <c r="CB251"/>
  <c r="DJ251"/>
  <c r="EP251"/>
  <c r="FV251"/>
  <c r="HB251"/>
  <c r="AN251"/>
  <c r="BT251"/>
  <c r="DB251"/>
  <c r="EH251"/>
  <c r="FN251"/>
  <c r="GT251"/>
  <c r="BL251"/>
  <c r="CT251"/>
  <c r="DZ251"/>
  <c r="FF251"/>
  <c r="GL251"/>
  <c r="BD251"/>
  <c r="GD251"/>
  <c r="EX251"/>
  <c r="DR251"/>
  <c r="CJ251"/>
  <c r="CO205"/>
  <c r="CN205"/>
  <c r="AL205"/>
  <c r="AP205"/>
  <c r="AT205"/>
  <c r="AX205"/>
  <c r="BB205"/>
  <c r="BF205"/>
  <c r="BJ205"/>
  <c r="BN205"/>
  <c r="BR205"/>
  <c r="BV205"/>
  <c r="BZ205"/>
  <c r="CD205"/>
  <c r="CH205"/>
  <c r="CL205"/>
  <c r="CR205"/>
  <c r="CV205"/>
  <c r="CZ205"/>
  <c r="DD205"/>
  <c r="DH205"/>
  <c r="DL205"/>
  <c r="DP205"/>
  <c r="DT205"/>
  <c r="DX205"/>
  <c r="EB205"/>
  <c r="EF205"/>
  <c r="EJ205"/>
  <c r="EN205"/>
  <c r="ER205"/>
  <c r="EV205"/>
  <c r="EZ205"/>
  <c r="FD205"/>
  <c r="FH205"/>
  <c r="FL205"/>
  <c r="FP205"/>
  <c r="FT205"/>
  <c r="FX205"/>
  <c r="GB205"/>
  <c r="GF205"/>
  <c r="GJ205"/>
  <c r="GN205"/>
  <c r="GR205"/>
  <c r="GV205"/>
  <c r="GZ205"/>
  <c r="AK205"/>
  <c r="AO205"/>
  <c r="AS205"/>
  <c r="AW205"/>
  <c r="BA205"/>
  <c r="BE205"/>
  <c r="BI205"/>
  <c r="BM205"/>
  <c r="BQ205"/>
  <c r="BU205"/>
  <c r="BY205"/>
  <c r="CC205"/>
  <c r="CG205"/>
  <c r="CK205"/>
  <c r="CQ205"/>
  <c r="CU205"/>
  <c r="CY205"/>
  <c r="DC205"/>
  <c r="DG205"/>
  <c r="DK205"/>
  <c r="DO205"/>
  <c r="DS205"/>
  <c r="DW205"/>
  <c r="EA205"/>
  <c r="EE205"/>
  <c r="EI205"/>
  <c r="EM205"/>
  <c r="EQ205"/>
  <c r="EU205"/>
  <c r="EY205"/>
  <c r="FC205"/>
  <c r="FG205"/>
  <c r="FK205"/>
  <c r="FO205"/>
  <c r="FS205"/>
  <c r="FW205"/>
  <c r="GA205"/>
  <c r="GE205"/>
  <c r="GI205"/>
  <c r="GM205"/>
  <c r="GQ205"/>
  <c r="GU205"/>
  <c r="GY205"/>
  <c r="HC205"/>
  <c r="AM205"/>
  <c r="AU205"/>
  <c r="BC205"/>
  <c r="BK205"/>
  <c r="BS205"/>
  <c r="CA205"/>
  <c r="CI205"/>
  <c r="CS205"/>
  <c r="DA205"/>
  <c r="DI205"/>
  <c r="DQ205"/>
  <c r="DY205"/>
  <c r="EG205"/>
  <c r="EO205"/>
  <c r="EW205"/>
  <c r="FE205"/>
  <c r="FM205"/>
  <c r="FU205"/>
  <c r="GC205"/>
  <c r="GK205"/>
  <c r="GS205"/>
  <c r="HA205"/>
  <c r="AJ205"/>
  <c r="AR205"/>
  <c r="AZ205"/>
  <c r="BH205"/>
  <c r="BP205"/>
  <c r="BX205"/>
  <c r="CF205"/>
  <c r="CP205"/>
  <c r="CX205"/>
  <c r="DF205"/>
  <c r="DN205"/>
  <c r="DV205"/>
  <c r="ED205"/>
  <c r="EL205"/>
  <c r="ET205"/>
  <c r="FB205"/>
  <c r="FJ205"/>
  <c r="FR205"/>
  <c r="FZ205"/>
  <c r="GH205"/>
  <c r="GP205"/>
  <c r="GX205"/>
  <c r="AQ205"/>
  <c r="AY205"/>
  <c r="BG205"/>
  <c r="BO205"/>
  <c r="BW205"/>
  <c r="CE205"/>
  <c r="CM205"/>
  <c r="CW205"/>
  <c r="DE205"/>
  <c r="DM205"/>
  <c r="DU205"/>
  <c r="EC205"/>
  <c r="EK205"/>
  <c r="ES205"/>
  <c r="FA205"/>
  <c r="FI205"/>
  <c r="FQ205"/>
  <c r="FY205"/>
  <c r="GG205"/>
  <c r="GO205"/>
  <c r="GW205"/>
  <c r="BD205"/>
  <c r="CJ205"/>
  <c r="DR205"/>
  <c r="EX205"/>
  <c r="GD205"/>
  <c r="AV205"/>
  <c r="CB205"/>
  <c r="DJ205"/>
  <c r="EP205"/>
  <c r="FV205"/>
  <c r="HB205"/>
  <c r="AN205"/>
  <c r="BT205"/>
  <c r="DB205"/>
  <c r="EH205"/>
  <c r="FN205"/>
  <c r="GT205"/>
  <c r="CT205"/>
  <c r="BL205"/>
  <c r="GL205"/>
  <c r="FF205"/>
  <c r="DZ205"/>
  <c r="CO142"/>
  <c r="CN142"/>
  <c r="AM142"/>
  <c r="AQ142"/>
  <c r="AU142"/>
  <c r="AY142"/>
  <c r="BC142"/>
  <c r="BG142"/>
  <c r="BK142"/>
  <c r="BO142"/>
  <c r="BS142"/>
  <c r="BW142"/>
  <c r="CA142"/>
  <c r="CE142"/>
  <c r="CI142"/>
  <c r="CM142"/>
  <c r="CS142"/>
  <c r="CW142"/>
  <c r="DA142"/>
  <c r="DE142"/>
  <c r="DI142"/>
  <c r="DM142"/>
  <c r="DQ142"/>
  <c r="DU142"/>
  <c r="DY142"/>
  <c r="EC142"/>
  <c r="EG142"/>
  <c r="EK142"/>
  <c r="EO142"/>
  <c r="ES142"/>
  <c r="EW142"/>
  <c r="FA142"/>
  <c r="FE142"/>
  <c r="FI142"/>
  <c r="FM142"/>
  <c r="FQ142"/>
  <c r="FU142"/>
  <c r="FY142"/>
  <c r="GC142"/>
  <c r="GG142"/>
  <c r="GK142"/>
  <c r="GO142"/>
  <c r="GS142"/>
  <c r="GW142"/>
  <c r="HA142"/>
  <c r="AJ142"/>
  <c r="AO142"/>
  <c r="AT142"/>
  <c r="AZ142"/>
  <c r="BE142"/>
  <c r="BJ142"/>
  <c r="BP142"/>
  <c r="BU142"/>
  <c r="BZ142"/>
  <c r="CF142"/>
  <c r="CK142"/>
  <c r="CR142"/>
  <c r="CX142"/>
  <c r="DC142"/>
  <c r="DH142"/>
  <c r="DN142"/>
  <c r="DS142"/>
  <c r="DX142"/>
  <c r="ED142"/>
  <c r="EI142"/>
  <c r="EN142"/>
  <c r="ET142"/>
  <c r="EY142"/>
  <c r="FD142"/>
  <c r="FJ142"/>
  <c r="FO142"/>
  <c r="FT142"/>
  <c r="FZ142"/>
  <c r="GE142"/>
  <c r="GJ142"/>
  <c r="GP142"/>
  <c r="GU142"/>
  <c r="GZ142"/>
  <c r="AN142"/>
  <c r="AS142"/>
  <c r="AX142"/>
  <c r="BD142"/>
  <c r="BI142"/>
  <c r="BN142"/>
  <c r="BT142"/>
  <c r="BY142"/>
  <c r="CD142"/>
  <c r="CJ142"/>
  <c r="CQ142"/>
  <c r="CV142"/>
  <c r="DB142"/>
  <c r="DG142"/>
  <c r="DL142"/>
  <c r="DR142"/>
  <c r="DW142"/>
  <c r="EB142"/>
  <c r="EH142"/>
  <c r="EM142"/>
  <c r="ER142"/>
  <c r="EX142"/>
  <c r="FC142"/>
  <c r="FH142"/>
  <c r="FN142"/>
  <c r="FS142"/>
  <c r="FX142"/>
  <c r="GD142"/>
  <c r="GI142"/>
  <c r="GN142"/>
  <c r="GT142"/>
  <c r="GY142"/>
  <c r="AP142"/>
  <c r="BA142"/>
  <c r="BL142"/>
  <c r="BV142"/>
  <c r="CG142"/>
  <c r="CT142"/>
  <c r="DD142"/>
  <c r="DO142"/>
  <c r="DZ142"/>
  <c r="EJ142"/>
  <c r="EU142"/>
  <c r="FF142"/>
  <c r="FP142"/>
  <c r="GA142"/>
  <c r="GL142"/>
  <c r="GV142"/>
  <c r="AL142"/>
  <c r="AW142"/>
  <c r="BH142"/>
  <c r="BR142"/>
  <c r="CC142"/>
  <c r="CP142"/>
  <c r="CZ142"/>
  <c r="DK142"/>
  <c r="DV142"/>
  <c r="EF142"/>
  <c r="EQ142"/>
  <c r="FB142"/>
  <c r="FL142"/>
  <c r="FW142"/>
  <c r="GH142"/>
  <c r="GR142"/>
  <c r="HC142"/>
  <c r="AK142"/>
  <c r="AV142"/>
  <c r="BF142"/>
  <c r="BQ142"/>
  <c r="CB142"/>
  <c r="CL142"/>
  <c r="CY142"/>
  <c r="DJ142"/>
  <c r="DT142"/>
  <c r="EE142"/>
  <c r="EP142"/>
  <c r="EZ142"/>
  <c r="FK142"/>
  <c r="FV142"/>
  <c r="GF142"/>
  <c r="GQ142"/>
  <c r="HB142"/>
  <c r="BB142"/>
  <c r="CU142"/>
  <c r="EL142"/>
  <c r="GB142"/>
  <c r="AR142"/>
  <c r="CH142"/>
  <c r="EA142"/>
  <c r="FR142"/>
  <c r="BX142"/>
  <c r="DP142"/>
  <c r="FG142"/>
  <c r="GX142"/>
  <c r="BM142"/>
  <c r="DF142"/>
  <c r="EV142"/>
  <c r="GM142"/>
  <c r="CO74"/>
  <c r="CN74"/>
  <c r="AK74"/>
  <c r="AO74"/>
  <c r="AS74"/>
  <c r="AW74"/>
  <c r="BA74"/>
  <c r="BE74"/>
  <c r="BI74"/>
  <c r="BM74"/>
  <c r="BQ74"/>
  <c r="BU74"/>
  <c r="BY74"/>
  <c r="CC74"/>
  <c r="CG74"/>
  <c r="CK74"/>
  <c r="CQ74"/>
  <c r="CU74"/>
  <c r="CY74"/>
  <c r="DC74"/>
  <c r="DG74"/>
  <c r="DK74"/>
  <c r="DO74"/>
  <c r="DS74"/>
  <c r="DW74"/>
  <c r="EA74"/>
  <c r="EE74"/>
  <c r="EI74"/>
  <c r="EM74"/>
  <c r="EQ74"/>
  <c r="EU74"/>
  <c r="EY74"/>
  <c r="FC74"/>
  <c r="FG74"/>
  <c r="FK74"/>
  <c r="FO74"/>
  <c r="FS74"/>
  <c r="AJ74"/>
  <c r="AP74"/>
  <c r="AU74"/>
  <c r="AZ74"/>
  <c r="BF74"/>
  <c r="BK74"/>
  <c r="BP74"/>
  <c r="BV74"/>
  <c r="CA74"/>
  <c r="CF74"/>
  <c r="CL74"/>
  <c r="CS74"/>
  <c r="CX74"/>
  <c r="DD74"/>
  <c r="DI74"/>
  <c r="DN74"/>
  <c r="DT74"/>
  <c r="DY74"/>
  <c r="ED74"/>
  <c r="EJ74"/>
  <c r="EO74"/>
  <c r="ET74"/>
  <c r="EZ74"/>
  <c r="FE74"/>
  <c r="FJ74"/>
  <c r="FP74"/>
  <c r="FU74"/>
  <c r="FY74"/>
  <c r="GC74"/>
  <c r="GG74"/>
  <c r="GK74"/>
  <c r="GO74"/>
  <c r="GS74"/>
  <c r="GW74"/>
  <c r="HA74"/>
  <c r="AN74"/>
  <c r="AT74"/>
  <c r="AY74"/>
  <c r="BD74"/>
  <c r="BJ74"/>
  <c r="BO74"/>
  <c r="BT74"/>
  <c r="BZ74"/>
  <c r="CE74"/>
  <c r="CJ74"/>
  <c r="CR74"/>
  <c r="CW74"/>
  <c r="DB74"/>
  <c r="DH74"/>
  <c r="DM74"/>
  <c r="DR74"/>
  <c r="DX74"/>
  <c r="EC74"/>
  <c r="EH74"/>
  <c r="EN74"/>
  <c r="ES74"/>
  <c r="EX74"/>
  <c r="FD74"/>
  <c r="FI74"/>
  <c r="FN74"/>
  <c r="FT74"/>
  <c r="FX74"/>
  <c r="GB74"/>
  <c r="GF74"/>
  <c r="GJ74"/>
  <c r="GN74"/>
  <c r="GR74"/>
  <c r="GV74"/>
  <c r="GZ74"/>
  <c r="AL74"/>
  <c r="AV74"/>
  <c r="BG74"/>
  <c r="BR74"/>
  <c r="CB74"/>
  <c r="CM74"/>
  <c r="CZ74"/>
  <c r="DJ74"/>
  <c r="DU74"/>
  <c r="EF74"/>
  <c r="EP74"/>
  <c r="FA74"/>
  <c r="FL74"/>
  <c r="FV74"/>
  <c r="GD74"/>
  <c r="GL74"/>
  <c r="GT74"/>
  <c r="HB74"/>
  <c r="AR74"/>
  <c r="BC74"/>
  <c r="BN74"/>
  <c r="BX74"/>
  <c r="CI74"/>
  <c r="CV74"/>
  <c r="DF74"/>
  <c r="DQ74"/>
  <c r="EB74"/>
  <c r="EL74"/>
  <c r="EW74"/>
  <c r="FH74"/>
  <c r="FR74"/>
  <c r="GA74"/>
  <c r="GI74"/>
  <c r="GQ74"/>
  <c r="GY74"/>
  <c r="AQ74"/>
  <c r="BB74"/>
  <c r="BL74"/>
  <c r="BW74"/>
  <c r="CH74"/>
  <c r="CT74"/>
  <c r="DE74"/>
  <c r="DP74"/>
  <c r="DZ74"/>
  <c r="EK74"/>
  <c r="EV74"/>
  <c r="FF74"/>
  <c r="FQ74"/>
  <c r="FZ74"/>
  <c r="GH74"/>
  <c r="GP74"/>
  <c r="GX74"/>
  <c r="BS74"/>
  <c r="DL74"/>
  <c r="FB74"/>
  <c r="GM74"/>
  <c r="BH74"/>
  <c r="DA74"/>
  <c r="ER74"/>
  <c r="GE74"/>
  <c r="AX74"/>
  <c r="CP74"/>
  <c r="EG74"/>
  <c r="FW74"/>
  <c r="HC74"/>
  <c r="DV74"/>
  <c r="CD74"/>
  <c r="AM74"/>
  <c r="GU74"/>
  <c r="FM74"/>
  <c r="CO710"/>
  <c r="CN710"/>
  <c r="AM710"/>
  <c r="AQ710"/>
  <c r="AU710"/>
  <c r="AY710"/>
  <c r="BC710"/>
  <c r="BG710"/>
  <c r="BK710"/>
  <c r="BO710"/>
  <c r="BS710"/>
  <c r="BW710"/>
  <c r="CA710"/>
  <c r="CE710"/>
  <c r="CI710"/>
  <c r="CM710"/>
  <c r="CS710"/>
  <c r="CW710"/>
  <c r="DA710"/>
  <c r="DE710"/>
  <c r="DI710"/>
  <c r="DM710"/>
  <c r="DQ710"/>
  <c r="DU710"/>
  <c r="DY710"/>
  <c r="EC710"/>
  <c r="EG710"/>
  <c r="EK710"/>
  <c r="EO710"/>
  <c r="ES710"/>
  <c r="EW710"/>
  <c r="FA710"/>
  <c r="FE710"/>
  <c r="FI710"/>
  <c r="FM710"/>
  <c r="FQ710"/>
  <c r="FU710"/>
  <c r="FY710"/>
  <c r="GC710"/>
  <c r="GG710"/>
  <c r="GK710"/>
  <c r="GO710"/>
  <c r="GS710"/>
  <c r="GW710"/>
  <c r="HA710"/>
  <c r="AJ710"/>
  <c r="AO710"/>
  <c r="AT710"/>
  <c r="AZ710"/>
  <c r="BE710"/>
  <c r="BJ710"/>
  <c r="BP710"/>
  <c r="BU710"/>
  <c r="BZ710"/>
  <c r="CF710"/>
  <c r="CK710"/>
  <c r="CR710"/>
  <c r="CX710"/>
  <c r="DC710"/>
  <c r="DH710"/>
  <c r="DN710"/>
  <c r="DS710"/>
  <c r="DX710"/>
  <c r="ED710"/>
  <c r="EI710"/>
  <c r="EN710"/>
  <c r="ET710"/>
  <c r="EY710"/>
  <c r="FD710"/>
  <c r="FJ710"/>
  <c r="FO710"/>
  <c r="FT710"/>
  <c r="FZ710"/>
  <c r="GE710"/>
  <c r="GJ710"/>
  <c r="GP710"/>
  <c r="GU710"/>
  <c r="GZ710"/>
  <c r="AN710"/>
  <c r="AS710"/>
  <c r="AX710"/>
  <c r="BD710"/>
  <c r="BI710"/>
  <c r="BN710"/>
  <c r="BT710"/>
  <c r="BY710"/>
  <c r="CD710"/>
  <c r="CJ710"/>
  <c r="CQ710"/>
  <c r="CV710"/>
  <c r="DB710"/>
  <c r="DG710"/>
  <c r="DL710"/>
  <c r="DR710"/>
  <c r="DW710"/>
  <c r="EB710"/>
  <c r="EH710"/>
  <c r="EM710"/>
  <c r="ER710"/>
  <c r="EX710"/>
  <c r="FC710"/>
  <c r="FH710"/>
  <c r="FN710"/>
  <c r="FS710"/>
  <c r="FX710"/>
  <c r="GD710"/>
  <c r="GI710"/>
  <c r="GN710"/>
  <c r="GT710"/>
  <c r="GY710"/>
  <c r="AR710"/>
  <c r="BB710"/>
  <c r="BM710"/>
  <c r="BX710"/>
  <c r="CH710"/>
  <c r="CU710"/>
  <c r="DF710"/>
  <c r="DP710"/>
  <c r="EA710"/>
  <c r="EL710"/>
  <c r="EV710"/>
  <c r="FG710"/>
  <c r="FR710"/>
  <c r="GB710"/>
  <c r="GM710"/>
  <c r="GX710"/>
  <c r="AP710"/>
  <c r="BA710"/>
  <c r="BL710"/>
  <c r="BV710"/>
  <c r="CG710"/>
  <c r="CT710"/>
  <c r="DD710"/>
  <c r="DO710"/>
  <c r="DZ710"/>
  <c r="EJ710"/>
  <c r="EU710"/>
  <c r="FF710"/>
  <c r="FP710"/>
  <c r="GA710"/>
  <c r="GL710"/>
  <c r="GV710"/>
  <c r="AL710"/>
  <c r="AW710"/>
  <c r="BH710"/>
  <c r="BR710"/>
  <c r="CC710"/>
  <c r="CP710"/>
  <c r="CZ710"/>
  <c r="DK710"/>
  <c r="DV710"/>
  <c r="EF710"/>
  <c r="EQ710"/>
  <c r="FB710"/>
  <c r="FL710"/>
  <c r="FW710"/>
  <c r="GH710"/>
  <c r="GR710"/>
  <c r="HC710"/>
  <c r="AK710"/>
  <c r="CB710"/>
  <c r="DT710"/>
  <c r="FK710"/>
  <c r="HB710"/>
  <c r="BQ710"/>
  <c r="DJ710"/>
  <c r="EZ710"/>
  <c r="GQ710"/>
  <c r="BF710"/>
  <c r="CY710"/>
  <c r="EP710"/>
  <c r="GF710"/>
  <c r="FV710"/>
  <c r="EE710"/>
  <c r="CL710"/>
  <c r="AV710"/>
  <c r="CO672"/>
  <c r="CN672"/>
  <c r="AM672"/>
  <c r="AQ672"/>
  <c r="AU672"/>
  <c r="AJ672"/>
  <c r="AO672"/>
  <c r="AT672"/>
  <c r="AY672"/>
  <c r="BC672"/>
  <c r="BG672"/>
  <c r="BK672"/>
  <c r="BO672"/>
  <c r="BS672"/>
  <c r="BW672"/>
  <c r="CA672"/>
  <c r="CE672"/>
  <c r="CI672"/>
  <c r="CM672"/>
  <c r="CS672"/>
  <c r="CW672"/>
  <c r="DA672"/>
  <c r="DE672"/>
  <c r="DI672"/>
  <c r="DM672"/>
  <c r="DQ672"/>
  <c r="DU672"/>
  <c r="DY672"/>
  <c r="EC672"/>
  <c r="EG672"/>
  <c r="EK672"/>
  <c r="EO672"/>
  <c r="ES672"/>
  <c r="EW672"/>
  <c r="FA672"/>
  <c r="FE672"/>
  <c r="FI672"/>
  <c r="FM672"/>
  <c r="FQ672"/>
  <c r="FU672"/>
  <c r="FY672"/>
  <c r="GC672"/>
  <c r="GG672"/>
  <c r="GK672"/>
  <c r="GO672"/>
  <c r="GS672"/>
  <c r="GW672"/>
  <c r="HA672"/>
  <c r="AN672"/>
  <c r="AS672"/>
  <c r="AX672"/>
  <c r="BB672"/>
  <c r="BF672"/>
  <c r="BJ672"/>
  <c r="BN672"/>
  <c r="BR672"/>
  <c r="BV672"/>
  <c r="BZ672"/>
  <c r="CD672"/>
  <c r="CH672"/>
  <c r="CL672"/>
  <c r="CR672"/>
  <c r="CV672"/>
  <c r="CZ672"/>
  <c r="DD672"/>
  <c r="DH672"/>
  <c r="DL672"/>
  <c r="DP672"/>
  <c r="DT672"/>
  <c r="DX672"/>
  <c r="EB672"/>
  <c r="EF672"/>
  <c r="EJ672"/>
  <c r="EN672"/>
  <c r="ER672"/>
  <c r="EV672"/>
  <c r="EZ672"/>
  <c r="FD672"/>
  <c r="FH672"/>
  <c r="FL672"/>
  <c r="FP672"/>
  <c r="FT672"/>
  <c r="FX672"/>
  <c r="GB672"/>
  <c r="GF672"/>
  <c r="GJ672"/>
  <c r="GN672"/>
  <c r="GR672"/>
  <c r="GV672"/>
  <c r="GZ672"/>
  <c r="AK672"/>
  <c r="AV672"/>
  <c r="BD672"/>
  <c r="BL672"/>
  <c r="BT672"/>
  <c r="CB672"/>
  <c r="CJ672"/>
  <c r="CT672"/>
  <c r="DB672"/>
  <c r="DJ672"/>
  <c r="DR672"/>
  <c r="DZ672"/>
  <c r="EH672"/>
  <c r="EP672"/>
  <c r="EX672"/>
  <c r="FF672"/>
  <c r="FN672"/>
  <c r="FV672"/>
  <c r="GD672"/>
  <c r="GL672"/>
  <c r="GT672"/>
  <c r="HB672"/>
  <c r="AR672"/>
  <c r="BA672"/>
  <c r="BI672"/>
  <c r="BQ672"/>
  <c r="BY672"/>
  <c r="CG672"/>
  <c r="CQ672"/>
  <c r="CY672"/>
  <c r="DG672"/>
  <c r="DO672"/>
  <c r="DW672"/>
  <c r="EE672"/>
  <c r="EM672"/>
  <c r="EU672"/>
  <c r="FC672"/>
  <c r="FK672"/>
  <c r="FS672"/>
  <c r="GA672"/>
  <c r="GI672"/>
  <c r="GQ672"/>
  <c r="GY672"/>
  <c r="AL672"/>
  <c r="AW672"/>
  <c r="BE672"/>
  <c r="BM672"/>
  <c r="BU672"/>
  <c r="CC672"/>
  <c r="CK672"/>
  <c r="CU672"/>
  <c r="DC672"/>
  <c r="DK672"/>
  <c r="DS672"/>
  <c r="EA672"/>
  <c r="EI672"/>
  <c r="EQ672"/>
  <c r="EY672"/>
  <c r="FG672"/>
  <c r="FO672"/>
  <c r="FW672"/>
  <c r="GE672"/>
  <c r="GM672"/>
  <c r="GU672"/>
  <c r="HC672"/>
  <c r="AP672"/>
  <c r="BX672"/>
  <c r="DF672"/>
  <c r="EL672"/>
  <c r="FR672"/>
  <c r="GX672"/>
  <c r="BP672"/>
  <c r="CX672"/>
  <c r="ED672"/>
  <c r="FJ672"/>
  <c r="GP672"/>
  <c r="BH672"/>
  <c r="CP672"/>
  <c r="DV672"/>
  <c r="FB672"/>
  <c r="GH672"/>
  <c r="DN672"/>
  <c r="CF672"/>
  <c r="AZ672"/>
  <c r="FZ672"/>
  <c r="ET672"/>
  <c r="CO624"/>
  <c r="CN624"/>
  <c r="AL624"/>
  <c r="AP624"/>
  <c r="AT624"/>
  <c r="AX624"/>
  <c r="BB624"/>
  <c r="BF624"/>
  <c r="BJ624"/>
  <c r="BN624"/>
  <c r="BR624"/>
  <c r="BV624"/>
  <c r="BZ624"/>
  <c r="CD624"/>
  <c r="CH624"/>
  <c r="CL624"/>
  <c r="CR624"/>
  <c r="CV624"/>
  <c r="CZ624"/>
  <c r="DD624"/>
  <c r="DH624"/>
  <c r="DL624"/>
  <c r="DP624"/>
  <c r="DT624"/>
  <c r="DX624"/>
  <c r="EB624"/>
  <c r="EF624"/>
  <c r="EJ624"/>
  <c r="EN624"/>
  <c r="ER624"/>
  <c r="EV624"/>
  <c r="EZ624"/>
  <c r="FD624"/>
  <c r="FH624"/>
  <c r="FL624"/>
  <c r="FP624"/>
  <c r="FT624"/>
  <c r="FX624"/>
  <c r="GB624"/>
  <c r="GF624"/>
  <c r="GJ624"/>
  <c r="GN624"/>
  <c r="GR624"/>
  <c r="GV624"/>
  <c r="GZ624"/>
  <c r="AK624"/>
  <c r="AO624"/>
  <c r="AS624"/>
  <c r="AW624"/>
  <c r="BA624"/>
  <c r="BE624"/>
  <c r="BI624"/>
  <c r="BM624"/>
  <c r="BQ624"/>
  <c r="BU624"/>
  <c r="BY624"/>
  <c r="CC624"/>
  <c r="CG624"/>
  <c r="CK624"/>
  <c r="CQ624"/>
  <c r="CU624"/>
  <c r="CY624"/>
  <c r="DC624"/>
  <c r="DG624"/>
  <c r="DK624"/>
  <c r="DO624"/>
  <c r="DS624"/>
  <c r="DW624"/>
  <c r="EA624"/>
  <c r="EE624"/>
  <c r="EI624"/>
  <c r="EM624"/>
  <c r="EQ624"/>
  <c r="EU624"/>
  <c r="EY624"/>
  <c r="FC624"/>
  <c r="FG624"/>
  <c r="FK624"/>
  <c r="FO624"/>
  <c r="FS624"/>
  <c r="FW624"/>
  <c r="GA624"/>
  <c r="GE624"/>
  <c r="GI624"/>
  <c r="GM624"/>
  <c r="GQ624"/>
  <c r="GU624"/>
  <c r="GY624"/>
  <c r="HC624"/>
  <c r="AM624"/>
  <c r="AU624"/>
  <c r="BC624"/>
  <c r="BK624"/>
  <c r="BS624"/>
  <c r="CA624"/>
  <c r="CI624"/>
  <c r="CS624"/>
  <c r="DA624"/>
  <c r="DI624"/>
  <c r="DQ624"/>
  <c r="DY624"/>
  <c r="EG624"/>
  <c r="EO624"/>
  <c r="EW624"/>
  <c r="FE624"/>
  <c r="FM624"/>
  <c r="FU624"/>
  <c r="GC624"/>
  <c r="GK624"/>
  <c r="GS624"/>
  <c r="HA624"/>
  <c r="AJ624"/>
  <c r="AR624"/>
  <c r="AZ624"/>
  <c r="BH624"/>
  <c r="BP624"/>
  <c r="BX624"/>
  <c r="CF624"/>
  <c r="CP624"/>
  <c r="CX624"/>
  <c r="DF624"/>
  <c r="DN624"/>
  <c r="DV624"/>
  <c r="ED624"/>
  <c r="EL624"/>
  <c r="ET624"/>
  <c r="FB624"/>
  <c r="FJ624"/>
  <c r="FR624"/>
  <c r="FZ624"/>
  <c r="GH624"/>
  <c r="GP624"/>
  <c r="GX624"/>
  <c r="AQ624"/>
  <c r="AY624"/>
  <c r="BG624"/>
  <c r="BO624"/>
  <c r="BW624"/>
  <c r="CE624"/>
  <c r="CM624"/>
  <c r="CW624"/>
  <c r="DE624"/>
  <c r="DM624"/>
  <c r="DU624"/>
  <c r="EC624"/>
  <c r="EK624"/>
  <c r="ES624"/>
  <c r="FA624"/>
  <c r="FI624"/>
  <c r="FQ624"/>
  <c r="FY624"/>
  <c r="GG624"/>
  <c r="GO624"/>
  <c r="GW624"/>
  <c r="BL624"/>
  <c r="CT624"/>
  <c r="DZ624"/>
  <c r="FF624"/>
  <c r="GL624"/>
  <c r="BD624"/>
  <c r="CJ624"/>
  <c r="DR624"/>
  <c r="EX624"/>
  <c r="GD624"/>
  <c r="AV624"/>
  <c r="CB624"/>
  <c r="DJ624"/>
  <c r="EP624"/>
  <c r="FV624"/>
  <c r="HB624"/>
  <c r="EH624"/>
  <c r="DB624"/>
  <c r="AN624"/>
  <c r="FN624"/>
  <c r="GT624"/>
  <c r="BT624"/>
  <c r="CO583"/>
  <c r="CN583"/>
  <c r="AK583"/>
  <c r="AO583"/>
  <c r="AS583"/>
  <c r="AW583"/>
  <c r="BA583"/>
  <c r="BE583"/>
  <c r="BI583"/>
  <c r="BM583"/>
  <c r="BQ583"/>
  <c r="BU583"/>
  <c r="BY583"/>
  <c r="CC583"/>
  <c r="CG583"/>
  <c r="CK583"/>
  <c r="CQ583"/>
  <c r="CU583"/>
  <c r="CY583"/>
  <c r="DC583"/>
  <c r="DG583"/>
  <c r="DK583"/>
  <c r="DO583"/>
  <c r="DS583"/>
  <c r="DW583"/>
  <c r="EA583"/>
  <c r="EE583"/>
  <c r="EI583"/>
  <c r="EM583"/>
  <c r="EQ583"/>
  <c r="EU583"/>
  <c r="EY583"/>
  <c r="FC583"/>
  <c r="FG583"/>
  <c r="FK583"/>
  <c r="FO583"/>
  <c r="FS583"/>
  <c r="FW583"/>
  <c r="GA583"/>
  <c r="GE583"/>
  <c r="GI583"/>
  <c r="GM583"/>
  <c r="GQ583"/>
  <c r="GU583"/>
  <c r="GY583"/>
  <c r="HC583"/>
  <c r="AJ583"/>
  <c r="AN583"/>
  <c r="AR583"/>
  <c r="AV583"/>
  <c r="AZ583"/>
  <c r="BD583"/>
  <c r="BH583"/>
  <c r="BL583"/>
  <c r="BP583"/>
  <c r="BT583"/>
  <c r="BX583"/>
  <c r="CB583"/>
  <c r="CF583"/>
  <c r="CJ583"/>
  <c r="CP583"/>
  <c r="CT583"/>
  <c r="CX583"/>
  <c r="DB583"/>
  <c r="DF583"/>
  <c r="DJ583"/>
  <c r="DN583"/>
  <c r="DR583"/>
  <c r="DV583"/>
  <c r="DZ583"/>
  <c r="ED583"/>
  <c r="EH583"/>
  <c r="EL583"/>
  <c r="EP583"/>
  <c r="ET583"/>
  <c r="EX583"/>
  <c r="FB583"/>
  <c r="FF583"/>
  <c r="FJ583"/>
  <c r="FN583"/>
  <c r="FR583"/>
  <c r="FV583"/>
  <c r="FZ583"/>
  <c r="GD583"/>
  <c r="GH583"/>
  <c r="GL583"/>
  <c r="GP583"/>
  <c r="GT583"/>
  <c r="GX583"/>
  <c r="HB583"/>
  <c r="AL583"/>
  <c r="AT583"/>
  <c r="BB583"/>
  <c r="BJ583"/>
  <c r="BR583"/>
  <c r="BZ583"/>
  <c r="CH583"/>
  <c r="CR583"/>
  <c r="CZ583"/>
  <c r="DH583"/>
  <c r="DP583"/>
  <c r="DX583"/>
  <c r="EF583"/>
  <c r="EN583"/>
  <c r="EV583"/>
  <c r="FD583"/>
  <c r="FL583"/>
  <c r="FT583"/>
  <c r="GB583"/>
  <c r="GJ583"/>
  <c r="GR583"/>
  <c r="GZ583"/>
  <c r="AQ583"/>
  <c r="AY583"/>
  <c r="BG583"/>
  <c r="BO583"/>
  <c r="BW583"/>
  <c r="CE583"/>
  <c r="CM583"/>
  <c r="CW583"/>
  <c r="DE583"/>
  <c r="DM583"/>
  <c r="DU583"/>
  <c r="EC583"/>
  <c r="EK583"/>
  <c r="ES583"/>
  <c r="FA583"/>
  <c r="FI583"/>
  <c r="FQ583"/>
  <c r="FY583"/>
  <c r="GG583"/>
  <c r="GO583"/>
  <c r="GW583"/>
  <c r="AP583"/>
  <c r="AX583"/>
  <c r="BF583"/>
  <c r="BN583"/>
  <c r="BV583"/>
  <c r="CD583"/>
  <c r="CL583"/>
  <c r="CV583"/>
  <c r="DD583"/>
  <c r="DL583"/>
  <c r="DT583"/>
  <c r="EB583"/>
  <c r="EJ583"/>
  <c r="ER583"/>
  <c r="EZ583"/>
  <c r="FH583"/>
  <c r="FP583"/>
  <c r="FX583"/>
  <c r="GF583"/>
  <c r="GN583"/>
  <c r="GV583"/>
  <c r="AU583"/>
  <c r="CA583"/>
  <c r="DI583"/>
  <c r="EO583"/>
  <c r="FU583"/>
  <c r="HA583"/>
  <c r="AM583"/>
  <c r="BS583"/>
  <c r="DA583"/>
  <c r="EG583"/>
  <c r="FM583"/>
  <c r="GS583"/>
  <c r="BC583"/>
  <c r="CI583"/>
  <c r="DQ583"/>
  <c r="EW583"/>
  <c r="GC583"/>
  <c r="FE583"/>
  <c r="DY583"/>
  <c r="CS583"/>
  <c r="GK583"/>
  <c r="BK583"/>
  <c r="CO534"/>
  <c r="CN534"/>
  <c r="AL534"/>
  <c r="AP534"/>
  <c r="AT534"/>
  <c r="AX534"/>
  <c r="BB534"/>
  <c r="BF534"/>
  <c r="BJ534"/>
  <c r="BN534"/>
  <c r="BR534"/>
  <c r="BV534"/>
  <c r="BZ534"/>
  <c r="CD534"/>
  <c r="CH534"/>
  <c r="AK534"/>
  <c r="AQ534"/>
  <c r="AV534"/>
  <c r="BA534"/>
  <c r="BG534"/>
  <c r="BL534"/>
  <c r="BQ534"/>
  <c r="BW534"/>
  <c r="CB534"/>
  <c r="CG534"/>
  <c r="CL534"/>
  <c r="CR534"/>
  <c r="CV534"/>
  <c r="CZ534"/>
  <c r="DD534"/>
  <c r="DH534"/>
  <c r="DL534"/>
  <c r="DP534"/>
  <c r="DT534"/>
  <c r="DX534"/>
  <c r="EB534"/>
  <c r="EF534"/>
  <c r="EJ534"/>
  <c r="EN534"/>
  <c r="ER534"/>
  <c r="EV534"/>
  <c r="EZ534"/>
  <c r="FD534"/>
  <c r="FH534"/>
  <c r="FL534"/>
  <c r="FP534"/>
  <c r="FT534"/>
  <c r="FX534"/>
  <c r="GB534"/>
  <c r="GF534"/>
  <c r="GJ534"/>
  <c r="GN534"/>
  <c r="GR534"/>
  <c r="GV534"/>
  <c r="GZ534"/>
  <c r="AJ534"/>
  <c r="AO534"/>
  <c r="AU534"/>
  <c r="AZ534"/>
  <c r="BE534"/>
  <c r="BK534"/>
  <c r="BP534"/>
  <c r="BU534"/>
  <c r="CA534"/>
  <c r="CF534"/>
  <c r="CK534"/>
  <c r="CQ534"/>
  <c r="CU534"/>
  <c r="CY534"/>
  <c r="DC534"/>
  <c r="DG534"/>
  <c r="DK534"/>
  <c r="DO534"/>
  <c r="DS534"/>
  <c r="DW534"/>
  <c r="EA534"/>
  <c r="EE534"/>
  <c r="EI534"/>
  <c r="EM534"/>
  <c r="EQ534"/>
  <c r="EU534"/>
  <c r="EY534"/>
  <c r="FC534"/>
  <c r="FG534"/>
  <c r="FK534"/>
  <c r="FO534"/>
  <c r="FS534"/>
  <c r="FW534"/>
  <c r="GA534"/>
  <c r="GE534"/>
  <c r="GI534"/>
  <c r="GM534"/>
  <c r="GQ534"/>
  <c r="GU534"/>
  <c r="GY534"/>
  <c r="HC534"/>
  <c r="AS534"/>
  <c r="BD534"/>
  <c r="BO534"/>
  <c r="BY534"/>
  <c r="CJ534"/>
  <c r="CT534"/>
  <c r="DB534"/>
  <c r="DJ534"/>
  <c r="DR534"/>
  <c r="DZ534"/>
  <c r="EH534"/>
  <c r="EP534"/>
  <c r="EX534"/>
  <c r="FF534"/>
  <c r="FN534"/>
  <c r="FV534"/>
  <c r="GD534"/>
  <c r="GL534"/>
  <c r="GT534"/>
  <c r="HB534"/>
  <c r="AN534"/>
  <c r="AY534"/>
  <c r="BI534"/>
  <c r="BT534"/>
  <c r="CE534"/>
  <c r="CP534"/>
  <c r="CX534"/>
  <c r="DF534"/>
  <c r="DN534"/>
  <c r="DV534"/>
  <c r="ED534"/>
  <c r="EL534"/>
  <c r="ET534"/>
  <c r="FB534"/>
  <c r="FJ534"/>
  <c r="FR534"/>
  <c r="FZ534"/>
  <c r="GH534"/>
  <c r="GP534"/>
  <c r="GX534"/>
  <c r="AM534"/>
  <c r="AW534"/>
  <c r="BH534"/>
  <c r="BS534"/>
  <c r="CC534"/>
  <c r="CM534"/>
  <c r="CW534"/>
  <c r="DE534"/>
  <c r="DM534"/>
  <c r="DU534"/>
  <c r="EC534"/>
  <c r="EK534"/>
  <c r="ES534"/>
  <c r="FA534"/>
  <c r="FI534"/>
  <c r="FQ534"/>
  <c r="AR534"/>
  <c r="CI534"/>
  <c r="DQ534"/>
  <c r="EW534"/>
  <c r="FY534"/>
  <c r="GO534"/>
  <c r="BX534"/>
  <c r="DI534"/>
  <c r="EO534"/>
  <c r="FU534"/>
  <c r="GK534"/>
  <c r="HA534"/>
  <c r="BC534"/>
  <c r="CS534"/>
  <c r="DY534"/>
  <c r="FE534"/>
  <c r="GC534"/>
  <c r="GS534"/>
  <c r="FM534"/>
  <c r="DA534"/>
  <c r="GW534"/>
  <c r="BM534"/>
  <c r="GG534"/>
  <c r="EG534"/>
  <c r="CO491"/>
  <c r="CN491"/>
  <c r="AP491"/>
  <c r="EV491"/>
  <c r="GB491"/>
  <c r="GR491"/>
  <c r="AK491"/>
  <c r="AO491"/>
  <c r="AS491"/>
  <c r="AW491"/>
  <c r="BA491"/>
  <c r="BE491"/>
  <c r="BI491"/>
  <c r="BM491"/>
  <c r="BQ491"/>
  <c r="BU491"/>
  <c r="BY491"/>
  <c r="CC491"/>
  <c r="CG491"/>
  <c r="CK491"/>
  <c r="CQ491"/>
  <c r="CU491"/>
  <c r="CY491"/>
  <c r="DC491"/>
  <c r="DG491"/>
  <c r="DK491"/>
  <c r="DO491"/>
  <c r="DS491"/>
  <c r="DW491"/>
  <c r="EA491"/>
  <c r="EE491"/>
  <c r="EI491"/>
  <c r="EM491"/>
  <c r="EQ491"/>
  <c r="EU491"/>
  <c r="EY491"/>
  <c r="FC491"/>
  <c r="FG491"/>
  <c r="FK491"/>
  <c r="FO491"/>
  <c r="FS491"/>
  <c r="FW491"/>
  <c r="GA491"/>
  <c r="GE491"/>
  <c r="GI491"/>
  <c r="GM491"/>
  <c r="GQ491"/>
  <c r="GU491"/>
  <c r="GY491"/>
  <c r="HC491"/>
  <c r="BB491"/>
  <c r="BR491"/>
  <c r="CD491"/>
  <c r="CR491"/>
  <c r="DD491"/>
  <c r="DP491"/>
  <c r="DX491"/>
  <c r="EJ491"/>
  <c r="EZ491"/>
  <c r="FL491"/>
  <c r="FX491"/>
  <c r="GN491"/>
  <c r="AJ491"/>
  <c r="AN491"/>
  <c r="AR491"/>
  <c r="AV491"/>
  <c r="AZ491"/>
  <c r="BD491"/>
  <c r="BH491"/>
  <c r="BL491"/>
  <c r="BP491"/>
  <c r="BT491"/>
  <c r="BX491"/>
  <c r="CB491"/>
  <c r="CF491"/>
  <c r="CJ491"/>
  <c r="CP491"/>
  <c r="CT491"/>
  <c r="CX491"/>
  <c r="DB491"/>
  <c r="DF491"/>
  <c r="DJ491"/>
  <c r="DN491"/>
  <c r="DR491"/>
  <c r="DV491"/>
  <c r="DZ491"/>
  <c r="ED491"/>
  <c r="EH491"/>
  <c r="EL491"/>
  <c r="EP491"/>
  <c r="ET491"/>
  <c r="EX491"/>
  <c r="FB491"/>
  <c r="FF491"/>
  <c r="FJ491"/>
  <c r="FN491"/>
  <c r="FR491"/>
  <c r="FV491"/>
  <c r="FZ491"/>
  <c r="GD491"/>
  <c r="GH491"/>
  <c r="GL491"/>
  <c r="GP491"/>
  <c r="GT491"/>
  <c r="GX491"/>
  <c r="HB491"/>
  <c r="AL491"/>
  <c r="AX491"/>
  <c r="BJ491"/>
  <c r="BV491"/>
  <c r="CH491"/>
  <c r="CV491"/>
  <c r="DH491"/>
  <c r="DT491"/>
  <c r="EF491"/>
  <c r="ER491"/>
  <c r="FH491"/>
  <c r="FT491"/>
  <c r="GF491"/>
  <c r="GZ491"/>
  <c r="AM491"/>
  <c r="AQ491"/>
  <c r="AU491"/>
  <c r="AY491"/>
  <c r="BC491"/>
  <c r="BG491"/>
  <c r="BK491"/>
  <c r="BO491"/>
  <c r="BS491"/>
  <c r="BW491"/>
  <c r="CA491"/>
  <c r="CE491"/>
  <c r="CI491"/>
  <c r="CM491"/>
  <c r="CS491"/>
  <c r="CW491"/>
  <c r="DA491"/>
  <c r="DE491"/>
  <c r="DI491"/>
  <c r="DM491"/>
  <c r="DQ491"/>
  <c r="DU491"/>
  <c r="DY491"/>
  <c r="EC491"/>
  <c r="EG491"/>
  <c r="EK491"/>
  <c r="EO491"/>
  <c r="ES491"/>
  <c r="EW491"/>
  <c r="FA491"/>
  <c r="FE491"/>
  <c r="FI491"/>
  <c r="FM491"/>
  <c r="FQ491"/>
  <c r="FU491"/>
  <c r="FY491"/>
  <c r="GC491"/>
  <c r="GG491"/>
  <c r="GK491"/>
  <c r="GO491"/>
  <c r="GS491"/>
  <c r="GW491"/>
  <c r="HA491"/>
  <c r="AT491"/>
  <c r="BF491"/>
  <c r="BN491"/>
  <c r="BZ491"/>
  <c r="CL491"/>
  <c r="CZ491"/>
  <c r="DL491"/>
  <c r="EB491"/>
  <c r="EN491"/>
  <c r="FD491"/>
  <c r="FP491"/>
  <c r="GJ491"/>
  <c r="GV491"/>
  <c r="CO454"/>
  <c r="CN454"/>
  <c r="AM454"/>
  <c r="AQ454"/>
  <c r="AU454"/>
  <c r="AY454"/>
  <c r="BC454"/>
  <c r="BG454"/>
  <c r="BK454"/>
  <c r="BO454"/>
  <c r="BS454"/>
  <c r="BW454"/>
  <c r="CA454"/>
  <c r="CE454"/>
  <c r="CI454"/>
  <c r="CM454"/>
  <c r="CS454"/>
  <c r="CW454"/>
  <c r="DA454"/>
  <c r="DE454"/>
  <c r="DI454"/>
  <c r="DM454"/>
  <c r="DQ454"/>
  <c r="DU454"/>
  <c r="DY454"/>
  <c r="EC454"/>
  <c r="EG454"/>
  <c r="EK454"/>
  <c r="EO454"/>
  <c r="ES454"/>
  <c r="EW454"/>
  <c r="FA454"/>
  <c r="FE454"/>
  <c r="FI454"/>
  <c r="FM454"/>
  <c r="FQ454"/>
  <c r="FU454"/>
  <c r="FY454"/>
  <c r="GC454"/>
  <c r="GG454"/>
  <c r="GK454"/>
  <c r="GO454"/>
  <c r="GS454"/>
  <c r="GW454"/>
  <c r="HA454"/>
  <c r="AL454"/>
  <c r="AR454"/>
  <c r="AW454"/>
  <c r="BB454"/>
  <c r="BH454"/>
  <c r="BM454"/>
  <c r="BR454"/>
  <c r="BX454"/>
  <c r="CC454"/>
  <c r="CH454"/>
  <c r="CP454"/>
  <c r="CU454"/>
  <c r="CZ454"/>
  <c r="DF454"/>
  <c r="DK454"/>
  <c r="DP454"/>
  <c r="DV454"/>
  <c r="EA454"/>
  <c r="EF454"/>
  <c r="EL454"/>
  <c r="EQ454"/>
  <c r="EV454"/>
  <c r="FB454"/>
  <c r="FG454"/>
  <c r="FL454"/>
  <c r="FR454"/>
  <c r="FW454"/>
  <c r="GB454"/>
  <c r="GH454"/>
  <c r="GM454"/>
  <c r="GR454"/>
  <c r="GX454"/>
  <c r="HC454"/>
  <c r="AK454"/>
  <c r="AP454"/>
  <c r="AV454"/>
  <c r="BA454"/>
  <c r="BF454"/>
  <c r="BL454"/>
  <c r="BQ454"/>
  <c r="BV454"/>
  <c r="CB454"/>
  <c r="CG454"/>
  <c r="CL454"/>
  <c r="CT454"/>
  <c r="CY454"/>
  <c r="DD454"/>
  <c r="DJ454"/>
  <c r="DO454"/>
  <c r="DT454"/>
  <c r="DZ454"/>
  <c r="EE454"/>
  <c r="EJ454"/>
  <c r="EP454"/>
  <c r="EU454"/>
  <c r="EZ454"/>
  <c r="FF454"/>
  <c r="FK454"/>
  <c r="FP454"/>
  <c r="FV454"/>
  <c r="GA454"/>
  <c r="GF454"/>
  <c r="GL454"/>
  <c r="GQ454"/>
  <c r="GV454"/>
  <c r="HB454"/>
  <c r="AN454"/>
  <c r="AS454"/>
  <c r="AX454"/>
  <c r="BD454"/>
  <c r="BI454"/>
  <c r="BN454"/>
  <c r="BT454"/>
  <c r="BY454"/>
  <c r="CD454"/>
  <c r="CJ454"/>
  <c r="CQ454"/>
  <c r="CV454"/>
  <c r="DB454"/>
  <c r="DG454"/>
  <c r="DL454"/>
  <c r="DR454"/>
  <c r="DW454"/>
  <c r="EB454"/>
  <c r="EH454"/>
  <c r="EM454"/>
  <c r="ER454"/>
  <c r="EX454"/>
  <c r="FC454"/>
  <c r="FH454"/>
  <c r="FN454"/>
  <c r="FS454"/>
  <c r="FX454"/>
  <c r="GD454"/>
  <c r="GI454"/>
  <c r="GN454"/>
  <c r="GT454"/>
  <c r="GY454"/>
  <c r="AO454"/>
  <c r="BJ454"/>
  <c r="CF454"/>
  <c r="DC454"/>
  <c r="DX454"/>
  <c r="ET454"/>
  <c r="FO454"/>
  <c r="GJ454"/>
  <c r="AJ454"/>
  <c r="BE454"/>
  <c r="BZ454"/>
  <c r="CX454"/>
  <c r="DS454"/>
  <c r="EN454"/>
  <c r="FJ454"/>
  <c r="GE454"/>
  <c r="GZ454"/>
  <c r="AZ454"/>
  <c r="BU454"/>
  <c r="CR454"/>
  <c r="DN454"/>
  <c r="EI454"/>
  <c r="FD454"/>
  <c r="FZ454"/>
  <c r="GU454"/>
  <c r="AT454"/>
  <c r="BP454"/>
  <c r="CK454"/>
  <c r="DH454"/>
  <c r="ED454"/>
  <c r="EY454"/>
  <c r="FT454"/>
  <c r="GP454"/>
  <c r="CO495"/>
  <c r="CN495"/>
  <c r="EJ495"/>
  <c r="FL495"/>
  <c r="GB495"/>
  <c r="GR495"/>
  <c r="AK495"/>
  <c r="AO495"/>
  <c r="AS495"/>
  <c r="AW495"/>
  <c r="BA495"/>
  <c r="BE495"/>
  <c r="BI495"/>
  <c r="BM495"/>
  <c r="BQ495"/>
  <c r="BU495"/>
  <c r="BY495"/>
  <c r="CC495"/>
  <c r="CG495"/>
  <c r="CK495"/>
  <c r="CQ495"/>
  <c r="CU495"/>
  <c r="CY495"/>
  <c r="DC495"/>
  <c r="DG495"/>
  <c r="DK495"/>
  <c r="DO495"/>
  <c r="DS495"/>
  <c r="DW495"/>
  <c r="EA495"/>
  <c r="EE495"/>
  <c r="EI495"/>
  <c r="EM495"/>
  <c r="EQ495"/>
  <c r="EU495"/>
  <c r="EY495"/>
  <c r="FC495"/>
  <c r="FG495"/>
  <c r="FK495"/>
  <c r="FO495"/>
  <c r="FS495"/>
  <c r="FW495"/>
  <c r="GA495"/>
  <c r="GE495"/>
  <c r="GI495"/>
  <c r="GM495"/>
  <c r="GQ495"/>
  <c r="GU495"/>
  <c r="GY495"/>
  <c r="HC495"/>
  <c r="AT495"/>
  <c r="BF495"/>
  <c r="BR495"/>
  <c r="CD495"/>
  <c r="CL495"/>
  <c r="CZ495"/>
  <c r="DH495"/>
  <c r="DT495"/>
  <c r="EF495"/>
  <c r="EV495"/>
  <c r="FH495"/>
  <c r="FX495"/>
  <c r="GN495"/>
  <c r="AJ495"/>
  <c r="AN495"/>
  <c r="AR495"/>
  <c r="AV495"/>
  <c r="AZ495"/>
  <c r="BD495"/>
  <c r="BH495"/>
  <c r="BL495"/>
  <c r="BP495"/>
  <c r="BT495"/>
  <c r="BX495"/>
  <c r="CB495"/>
  <c r="CF495"/>
  <c r="CJ495"/>
  <c r="CP495"/>
  <c r="CT495"/>
  <c r="CX495"/>
  <c r="DB495"/>
  <c r="DF495"/>
  <c r="DJ495"/>
  <c r="DN495"/>
  <c r="DR495"/>
  <c r="DV495"/>
  <c r="DZ495"/>
  <c r="ED495"/>
  <c r="EH495"/>
  <c r="EL495"/>
  <c r="EP495"/>
  <c r="ET495"/>
  <c r="EX495"/>
  <c r="FB495"/>
  <c r="FF495"/>
  <c r="FJ495"/>
  <c r="FN495"/>
  <c r="FR495"/>
  <c r="FV495"/>
  <c r="FZ495"/>
  <c r="GD495"/>
  <c r="GH495"/>
  <c r="GL495"/>
  <c r="GP495"/>
  <c r="GT495"/>
  <c r="GX495"/>
  <c r="HB495"/>
  <c r="AP495"/>
  <c r="BB495"/>
  <c r="BN495"/>
  <c r="BZ495"/>
  <c r="CR495"/>
  <c r="DD495"/>
  <c r="DP495"/>
  <c r="EB495"/>
  <c r="ER495"/>
  <c r="FD495"/>
  <c r="FT495"/>
  <c r="GF495"/>
  <c r="GV495"/>
  <c r="AM495"/>
  <c r="AQ495"/>
  <c r="AU495"/>
  <c r="AY495"/>
  <c r="BC495"/>
  <c r="BG495"/>
  <c r="BK495"/>
  <c r="BO495"/>
  <c r="BS495"/>
  <c r="BW495"/>
  <c r="CA495"/>
  <c r="CE495"/>
  <c r="CI495"/>
  <c r="CM495"/>
  <c r="CS495"/>
  <c r="CW495"/>
  <c r="DA495"/>
  <c r="DE495"/>
  <c r="DI495"/>
  <c r="DM495"/>
  <c r="DQ495"/>
  <c r="DU495"/>
  <c r="DY495"/>
  <c r="EC495"/>
  <c r="EG495"/>
  <c r="EK495"/>
  <c r="EO495"/>
  <c r="ES495"/>
  <c r="EW495"/>
  <c r="FA495"/>
  <c r="FE495"/>
  <c r="FI495"/>
  <c r="FM495"/>
  <c r="FQ495"/>
  <c r="FU495"/>
  <c r="FY495"/>
  <c r="GC495"/>
  <c r="GG495"/>
  <c r="GK495"/>
  <c r="GO495"/>
  <c r="GS495"/>
  <c r="GW495"/>
  <c r="HA495"/>
  <c r="AL495"/>
  <c r="AX495"/>
  <c r="BJ495"/>
  <c r="BV495"/>
  <c r="CH495"/>
  <c r="CV495"/>
  <c r="DL495"/>
  <c r="DX495"/>
  <c r="EN495"/>
  <c r="EZ495"/>
  <c r="FP495"/>
  <c r="GJ495"/>
  <c r="GZ495"/>
  <c r="CO376"/>
  <c r="CN376"/>
  <c r="AM376"/>
  <c r="AQ376"/>
  <c r="AU376"/>
  <c r="AY376"/>
  <c r="BC376"/>
  <c r="BG376"/>
  <c r="BK376"/>
  <c r="BO376"/>
  <c r="BS376"/>
  <c r="BW376"/>
  <c r="CA376"/>
  <c r="CE376"/>
  <c r="CI376"/>
  <c r="CM376"/>
  <c r="CS376"/>
  <c r="CW376"/>
  <c r="DA376"/>
  <c r="DE376"/>
  <c r="DI376"/>
  <c r="DM376"/>
  <c r="DQ376"/>
  <c r="DU376"/>
  <c r="DY376"/>
  <c r="EC376"/>
  <c r="EG376"/>
  <c r="EK376"/>
  <c r="EO376"/>
  <c r="ES376"/>
  <c r="EW376"/>
  <c r="FA376"/>
  <c r="FE376"/>
  <c r="FI376"/>
  <c r="FM376"/>
  <c r="FQ376"/>
  <c r="FU376"/>
  <c r="FY376"/>
  <c r="GC376"/>
  <c r="GG376"/>
  <c r="GK376"/>
  <c r="GO376"/>
  <c r="GS376"/>
  <c r="GW376"/>
  <c r="HA376"/>
  <c r="AL376"/>
  <c r="AP376"/>
  <c r="AT376"/>
  <c r="AX376"/>
  <c r="BB376"/>
  <c r="BF376"/>
  <c r="BJ376"/>
  <c r="BN376"/>
  <c r="BR376"/>
  <c r="BV376"/>
  <c r="BZ376"/>
  <c r="CD376"/>
  <c r="CH376"/>
  <c r="CL376"/>
  <c r="CR376"/>
  <c r="CV376"/>
  <c r="CZ376"/>
  <c r="DD376"/>
  <c r="DH376"/>
  <c r="DL376"/>
  <c r="DP376"/>
  <c r="DT376"/>
  <c r="DX376"/>
  <c r="EB376"/>
  <c r="EF376"/>
  <c r="EJ376"/>
  <c r="EN376"/>
  <c r="ER376"/>
  <c r="EV376"/>
  <c r="EZ376"/>
  <c r="FD376"/>
  <c r="FH376"/>
  <c r="FL376"/>
  <c r="FP376"/>
  <c r="FT376"/>
  <c r="FX376"/>
  <c r="GB376"/>
  <c r="GF376"/>
  <c r="GJ376"/>
  <c r="GN376"/>
  <c r="GR376"/>
  <c r="GV376"/>
  <c r="GZ376"/>
  <c r="AJ376"/>
  <c r="AR376"/>
  <c r="AZ376"/>
  <c r="BH376"/>
  <c r="BP376"/>
  <c r="BX376"/>
  <c r="CF376"/>
  <c r="CP376"/>
  <c r="CX376"/>
  <c r="DF376"/>
  <c r="DN376"/>
  <c r="DV376"/>
  <c r="ED376"/>
  <c r="EL376"/>
  <c r="ET376"/>
  <c r="FB376"/>
  <c r="FJ376"/>
  <c r="FR376"/>
  <c r="FZ376"/>
  <c r="GH376"/>
  <c r="GP376"/>
  <c r="GX376"/>
  <c r="AO376"/>
  <c r="AW376"/>
  <c r="BE376"/>
  <c r="BM376"/>
  <c r="BU376"/>
  <c r="CC376"/>
  <c r="CK376"/>
  <c r="CU376"/>
  <c r="DC376"/>
  <c r="DK376"/>
  <c r="DS376"/>
  <c r="EA376"/>
  <c r="EI376"/>
  <c r="EQ376"/>
  <c r="EY376"/>
  <c r="FG376"/>
  <c r="FO376"/>
  <c r="FW376"/>
  <c r="GE376"/>
  <c r="GM376"/>
  <c r="GU376"/>
  <c r="HC376"/>
  <c r="AN376"/>
  <c r="AV376"/>
  <c r="BD376"/>
  <c r="BL376"/>
  <c r="BT376"/>
  <c r="CB376"/>
  <c r="CJ376"/>
  <c r="CT376"/>
  <c r="DB376"/>
  <c r="DJ376"/>
  <c r="DR376"/>
  <c r="DZ376"/>
  <c r="EH376"/>
  <c r="EP376"/>
  <c r="EX376"/>
  <c r="FF376"/>
  <c r="FN376"/>
  <c r="FV376"/>
  <c r="GD376"/>
  <c r="GL376"/>
  <c r="GT376"/>
  <c r="HB376"/>
  <c r="AK376"/>
  <c r="AS376"/>
  <c r="BA376"/>
  <c r="BI376"/>
  <c r="BQ376"/>
  <c r="BY376"/>
  <c r="CG376"/>
  <c r="CQ376"/>
  <c r="CY376"/>
  <c r="DG376"/>
  <c r="DO376"/>
  <c r="DW376"/>
  <c r="EE376"/>
  <c r="EM376"/>
  <c r="EU376"/>
  <c r="FC376"/>
  <c r="FK376"/>
  <c r="FS376"/>
  <c r="GA376"/>
  <c r="GI376"/>
  <c r="GQ376"/>
  <c r="GY376"/>
  <c r="CN97"/>
  <c r="CO97"/>
  <c r="AK97"/>
  <c r="AO97"/>
  <c r="AS97"/>
  <c r="AW97"/>
  <c r="BA97"/>
  <c r="BE97"/>
  <c r="BI97"/>
  <c r="BM97"/>
  <c r="BQ97"/>
  <c r="BU97"/>
  <c r="BY97"/>
  <c r="CC97"/>
  <c r="CG97"/>
  <c r="CK97"/>
  <c r="CQ97"/>
  <c r="CU97"/>
  <c r="CY97"/>
  <c r="DC97"/>
  <c r="DG97"/>
  <c r="DK97"/>
  <c r="DO97"/>
  <c r="DS97"/>
  <c r="DW97"/>
  <c r="EA97"/>
  <c r="EE97"/>
  <c r="EI97"/>
  <c r="EM97"/>
  <c r="EQ97"/>
  <c r="EU97"/>
  <c r="EY97"/>
  <c r="FC97"/>
  <c r="FG97"/>
  <c r="FK97"/>
  <c r="FO97"/>
  <c r="FS97"/>
  <c r="FW97"/>
  <c r="GA97"/>
  <c r="GE97"/>
  <c r="GI97"/>
  <c r="GM97"/>
  <c r="GQ97"/>
  <c r="GU97"/>
  <c r="GY97"/>
  <c r="HC97"/>
  <c r="AJ97"/>
  <c r="AN97"/>
  <c r="AR97"/>
  <c r="AV97"/>
  <c r="AZ97"/>
  <c r="BD97"/>
  <c r="BH97"/>
  <c r="BL97"/>
  <c r="BP97"/>
  <c r="BT97"/>
  <c r="BX97"/>
  <c r="CB97"/>
  <c r="CF97"/>
  <c r="CJ97"/>
  <c r="CP97"/>
  <c r="CT97"/>
  <c r="CX97"/>
  <c r="DB97"/>
  <c r="DF97"/>
  <c r="DJ97"/>
  <c r="DN97"/>
  <c r="DR97"/>
  <c r="DV97"/>
  <c r="DZ97"/>
  <c r="ED97"/>
  <c r="EH97"/>
  <c r="EL97"/>
  <c r="EP97"/>
  <c r="ET97"/>
  <c r="EX97"/>
  <c r="FB97"/>
  <c r="FF97"/>
  <c r="FJ97"/>
  <c r="FN97"/>
  <c r="FR97"/>
  <c r="FV97"/>
  <c r="FZ97"/>
  <c r="GD97"/>
  <c r="GH97"/>
  <c r="GL97"/>
  <c r="GP97"/>
  <c r="GT97"/>
  <c r="GX97"/>
  <c r="HB97"/>
  <c r="AP97"/>
  <c r="AX97"/>
  <c r="BF97"/>
  <c r="BN97"/>
  <c r="BV97"/>
  <c r="CD97"/>
  <c r="CL97"/>
  <c r="CV97"/>
  <c r="DD97"/>
  <c r="DL97"/>
  <c r="DT97"/>
  <c r="EB97"/>
  <c r="EJ97"/>
  <c r="ER97"/>
  <c r="EZ97"/>
  <c r="FH97"/>
  <c r="FP97"/>
  <c r="FX97"/>
  <c r="GF97"/>
  <c r="GN97"/>
  <c r="GV97"/>
  <c r="AM97"/>
  <c r="AU97"/>
  <c r="BC97"/>
  <c r="BK97"/>
  <c r="BS97"/>
  <c r="CA97"/>
  <c r="CI97"/>
  <c r="CS97"/>
  <c r="DA97"/>
  <c r="DI97"/>
  <c r="DQ97"/>
  <c r="DY97"/>
  <c r="EG97"/>
  <c r="EO97"/>
  <c r="EW97"/>
  <c r="FE97"/>
  <c r="FM97"/>
  <c r="FU97"/>
  <c r="GC97"/>
  <c r="GK97"/>
  <c r="GS97"/>
  <c r="HA97"/>
  <c r="AL97"/>
  <c r="AT97"/>
  <c r="BB97"/>
  <c r="BJ97"/>
  <c r="BR97"/>
  <c r="BZ97"/>
  <c r="CH97"/>
  <c r="CR97"/>
  <c r="CZ97"/>
  <c r="DH97"/>
  <c r="DP97"/>
  <c r="DX97"/>
  <c r="EF97"/>
  <c r="EN97"/>
  <c r="EV97"/>
  <c r="FD97"/>
  <c r="FL97"/>
  <c r="FT97"/>
  <c r="GB97"/>
  <c r="GJ97"/>
  <c r="GR97"/>
  <c r="GZ97"/>
  <c r="BG97"/>
  <c r="CM97"/>
  <c r="DU97"/>
  <c r="FA97"/>
  <c r="GG97"/>
  <c r="AY97"/>
  <c r="CE97"/>
  <c r="DM97"/>
  <c r="ES97"/>
  <c r="FY97"/>
  <c r="AQ97"/>
  <c r="BW97"/>
  <c r="DE97"/>
  <c r="EK97"/>
  <c r="FQ97"/>
  <c r="GW97"/>
  <c r="BO97"/>
  <c r="GO97"/>
  <c r="FI97"/>
  <c r="EC97"/>
  <c r="CW97"/>
  <c r="CO378"/>
  <c r="CN378"/>
  <c r="AM378"/>
  <c r="AQ378"/>
  <c r="AU378"/>
  <c r="AY378"/>
  <c r="BC378"/>
  <c r="BG378"/>
  <c r="BK378"/>
  <c r="BO378"/>
  <c r="BS378"/>
  <c r="BW378"/>
  <c r="CA378"/>
  <c r="CE378"/>
  <c r="CI378"/>
  <c r="CM378"/>
  <c r="CS378"/>
  <c r="CW378"/>
  <c r="DA378"/>
  <c r="DE378"/>
  <c r="DI378"/>
  <c r="DM378"/>
  <c r="DQ378"/>
  <c r="DU378"/>
  <c r="DY378"/>
  <c r="EC378"/>
  <c r="EG378"/>
  <c r="EK378"/>
  <c r="EO378"/>
  <c r="ES378"/>
  <c r="EW378"/>
  <c r="FA378"/>
  <c r="FE378"/>
  <c r="FI378"/>
  <c r="FM378"/>
  <c r="FQ378"/>
  <c r="FU378"/>
  <c r="FY378"/>
  <c r="GC378"/>
  <c r="GG378"/>
  <c r="GK378"/>
  <c r="GO378"/>
  <c r="GS378"/>
  <c r="GW378"/>
  <c r="HA378"/>
  <c r="AL378"/>
  <c r="AP378"/>
  <c r="AT378"/>
  <c r="AX378"/>
  <c r="BB378"/>
  <c r="BF378"/>
  <c r="BJ378"/>
  <c r="BN378"/>
  <c r="BR378"/>
  <c r="BV378"/>
  <c r="BZ378"/>
  <c r="CD378"/>
  <c r="CH378"/>
  <c r="CL378"/>
  <c r="CR378"/>
  <c r="CV378"/>
  <c r="CZ378"/>
  <c r="DD378"/>
  <c r="DH378"/>
  <c r="DL378"/>
  <c r="DP378"/>
  <c r="DT378"/>
  <c r="DX378"/>
  <c r="EB378"/>
  <c r="EF378"/>
  <c r="EJ378"/>
  <c r="EN378"/>
  <c r="ER378"/>
  <c r="EV378"/>
  <c r="EZ378"/>
  <c r="FD378"/>
  <c r="FH378"/>
  <c r="FL378"/>
  <c r="FP378"/>
  <c r="FT378"/>
  <c r="FX378"/>
  <c r="GB378"/>
  <c r="GF378"/>
  <c r="GJ378"/>
  <c r="GN378"/>
  <c r="GR378"/>
  <c r="GV378"/>
  <c r="GZ378"/>
  <c r="AN378"/>
  <c r="AV378"/>
  <c r="BD378"/>
  <c r="BL378"/>
  <c r="BT378"/>
  <c r="CB378"/>
  <c r="CJ378"/>
  <c r="CT378"/>
  <c r="DB378"/>
  <c r="DJ378"/>
  <c r="DR378"/>
  <c r="DZ378"/>
  <c r="EH378"/>
  <c r="EP378"/>
  <c r="EX378"/>
  <c r="FF378"/>
  <c r="FN378"/>
  <c r="FV378"/>
  <c r="GD378"/>
  <c r="GL378"/>
  <c r="GT378"/>
  <c r="HB378"/>
  <c r="AK378"/>
  <c r="AS378"/>
  <c r="BA378"/>
  <c r="BI378"/>
  <c r="BQ378"/>
  <c r="BY378"/>
  <c r="CG378"/>
  <c r="CQ378"/>
  <c r="CY378"/>
  <c r="DG378"/>
  <c r="DO378"/>
  <c r="DW378"/>
  <c r="EE378"/>
  <c r="EM378"/>
  <c r="EU378"/>
  <c r="FC378"/>
  <c r="FK378"/>
  <c r="FS378"/>
  <c r="GA378"/>
  <c r="GI378"/>
  <c r="GQ378"/>
  <c r="GY378"/>
  <c r="AJ378"/>
  <c r="AR378"/>
  <c r="AZ378"/>
  <c r="BH378"/>
  <c r="BP378"/>
  <c r="BX378"/>
  <c r="CF378"/>
  <c r="CP378"/>
  <c r="CX378"/>
  <c r="DF378"/>
  <c r="DN378"/>
  <c r="DV378"/>
  <c r="ED378"/>
  <c r="EL378"/>
  <c r="ET378"/>
  <c r="FB378"/>
  <c r="FJ378"/>
  <c r="FR378"/>
  <c r="FZ378"/>
  <c r="GH378"/>
  <c r="GP378"/>
  <c r="GX378"/>
  <c r="AO378"/>
  <c r="AW378"/>
  <c r="BE378"/>
  <c r="BM378"/>
  <c r="BU378"/>
  <c r="CC378"/>
  <c r="CK378"/>
  <c r="CU378"/>
  <c r="DC378"/>
  <c r="DK378"/>
  <c r="DS378"/>
  <c r="EA378"/>
  <c r="EI378"/>
  <c r="EQ378"/>
  <c r="EY378"/>
  <c r="FG378"/>
  <c r="FO378"/>
  <c r="FW378"/>
  <c r="GE378"/>
  <c r="GM378"/>
  <c r="GU378"/>
  <c r="HC378"/>
  <c r="CO311"/>
  <c r="CN311"/>
  <c r="AM311"/>
  <c r="AQ311"/>
  <c r="AU311"/>
  <c r="AY311"/>
  <c r="BC311"/>
  <c r="BG311"/>
  <c r="BK311"/>
  <c r="BO311"/>
  <c r="BS311"/>
  <c r="BW311"/>
  <c r="CA311"/>
  <c r="CE311"/>
  <c r="CI311"/>
  <c r="CM311"/>
  <c r="CS311"/>
  <c r="CW311"/>
  <c r="DA311"/>
  <c r="DE311"/>
  <c r="DI311"/>
  <c r="DM311"/>
  <c r="DQ311"/>
  <c r="DU311"/>
  <c r="DY311"/>
  <c r="EC311"/>
  <c r="EG311"/>
  <c r="EK311"/>
  <c r="EO311"/>
  <c r="ES311"/>
  <c r="EW311"/>
  <c r="FA311"/>
  <c r="FE311"/>
  <c r="FI311"/>
  <c r="FM311"/>
  <c r="FQ311"/>
  <c r="FU311"/>
  <c r="FY311"/>
  <c r="GC311"/>
  <c r="GG311"/>
  <c r="GK311"/>
  <c r="GO311"/>
  <c r="GS311"/>
  <c r="GW311"/>
  <c r="HA311"/>
  <c r="AL311"/>
  <c r="AP311"/>
  <c r="AT311"/>
  <c r="AX311"/>
  <c r="BB311"/>
  <c r="BF311"/>
  <c r="BJ311"/>
  <c r="BN311"/>
  <c r="BR311"/>
  <c r="BV311"/>
  <c r="BZ311"/>
  <c r="CD311"/>
  <c r="CH311"/>
  <c r="CL311"/>
  <c r="CR311"/>
  <c r="CV311"/>
  <c r="CZ311"/>
  <c r="DD311"/>
  <c r="DH311"/>
  <c r="DL311"/>
  <c r="DP311"/>
  <c r="DT311"/>
  <c r="DX311"/>
  <c r="EB311"/>
  <c r="EF311"/>
  <c r="EJ311"/>
  <c r="EN311"/>
  <c r="ER311"/>
  <c r="EV311"/>
  <c r="EZ311"/>
  <c r="FD311"/>
  <c r="FH311"/>
  <c r="FL311"/>
  <c r="FP311"/>
  <c r="FT311"/>
  <c r="FX311"/>
  <c r="GB311"/>
  <c r="GF311"/>
  <c r="GJ311"/>
  <c r="GN311"/>
  <c r="GR311"/>
  <c r="GV311"/>
  <c r="GZ311"/>
  <c r="AN311"/>
  <c r="AV311"/>
  <c r="BD311"/>
  <c r="BL311"/>
  <c r="BT311"/>
  <c r="CB311"/>
  <c r="CJ311"/>
  <c r="CT311"/>
  <c r="DB311"/>
  <c r="DJ311"/>
  <c r="DR311"/>
  <c r="DZ311"/>
  <c r="EH311"/>
  <c r="EP311"/>
  <c r="EX311"/>
  <c r="FF311"/>
  <c r="FN311"/>
  <c r="FV311"/>
  <c r="GD311"/>
  <c r="GL311"/>
  <c r="GT311"/>
  <c r="HB311"/>
  <c r="AK311"/>
  <c r="AS311"/>
  <c r="BA311"/>
  <c r="BI311"/>
  <c r="BQ311"/>
  <c r="BY311"/>
  <c r="CG311"/>
  <c r="CQ311"/>
  <c r="CY311"/>
  <c r="DG311"/>
  <c r="DO311"/>
  <c r="DW311"/>
  <c r="EE311"/>
  <c r="EM311"/>
  <c r="EU311"/>
  <c r="FC311"/>
  <c r="FK311"/>
  <c r="FS311"/>
  <c r="GA311"/>
  <c r="GI311"/>
  <c r="GQ311"/>
  <c r="GY311"/>
  <c r="AJ311"/>
  <c r="AR311"/>
  <c r="AZ311"/>
  <c r="BH311"/>
  <c r="BP311"/>
  <c r="BX311"/>
  <c r="CF311"/>
  <c r="CP311"/>
  <c r="CX311"/>
  <c r="DF311"/>
  <c r="DN311"/>
  <c r="DV311"/>
  <c r="ED311"/>
  <c r="EL311"/>
  <c r="ET311"/>
  <c r="FB311"/>
  <c r="FJ311"/>
  <c r="FR311"/>
  <c r="FZ311"/>
  <c r="GH311"/>
  <c r="GP311"/>
  <c r="GX311"/>
  <c r="AO311"/>
  <c r="BU311"/>
  <c r="DC311"/>
  <c r="EI311"/>
  <c r="FO311"/>
  <c r="GU311"/>
  <c r="BM311"/>
  <c r="CU311"/>
  <c r="EA311"/>
  <c r="FG311"/>
  <c r="GM311"/>
  <c r="BE311"/>
  <c r="CK311"/>
  <c r="DS311"/>
  <c r="EY311"/>
  <c r="GE311"/>
  <c r="AW311"/>
  <c r="CC311"/>
  <c r="DK311"/>
  <c r="EQ311"/>
  <c r="FW311"/>
  <c r="HC311"/>
  <c r="CO652"/>
  <c r="CN652"/>
  <c r="AL652"/>
  <c r="AP652"/>
  <c r="AT652"/>
  <c r="AX652"/>
  <c r="BB652"/>
  <c r="BF652"/>
  <c r="BJ652"/>
  <c r="BN652"/>
  <c r="BR652"/>
  <c r="BV652"/>
  <c r="BZ652"/>
  <c r="CD652"/>
  <c r="CH652"/>
  <c r="CL652"/>
  <c r="CR652"/>
  <c r="CV652"/>
  <c r="CZ652"/>
  <c r="DD652"/>
  <c r="DH652"/>
  <c r="DL652"/>
  <c r="DP652"/>
  <c r="DT652"/>
  <c r="DX652"/>
  <c r="EB652"/>
  <c r="EF652"/>
  <c r="EJ652"/>
  <c r="EN652"/>
  <c r="ER652"/>
  <c r="EV652"/>
  <c r="EZ652"/>
  <c r="FD652"/>
  <c r="FH652"/>
  <c r="FL652"/>
  <c r="FP652"/>
  <c r="FT652"/>
  <c r="FX652"/>
  <c r="GB652"/>
  <c r="GF652"/>
  <c r="GJ652"/>
  <c r="GN652"/>
  <c r="GR652"/>
  <c r="GV652"/>
  <c r="GZ652"/>
  <c r="AN652"/>
  <c r="AS652"/>
  <c r="AY652"/>
  <c r="BD652"/>
  <c r="BI652"/>
  <c r="BO652"/>
  <c r="BT652"/>
  <c r="BY652"/>
  <c r="CE652"/>
  <c r="CJ652"/>
  <c r="CQ652"/>
  <c r="CW652"/>
  <c r="DB652"/>
  <c r="DG652"/>
  <c r="DM652"/>
  <c r="DR652"/>
  <c r="DW652"/>
  <c r="EC652"/>
  <c r="EH652"/>
  <c r="EM652"/>
  <c r="ES652"/>
  <c r="EX652"/>
  <c r="FC652"/>
  <c r="FI652"/>
  <c r="FN652"/>
  <c r="FS652"/>
  <c r="FY652"/>
  <c r="GD652"/>
  <c r="GI652"/>
  <c r="GO652"/>
  <c r="GT652"/>
  <c r="GY652"/>
  <c r="AM652"/>
  <c r="AR652"/>
  <c r="AW652"/>
  <c r="BC652"/>
  <c r="BH652"/>
  <c r="BM652"/>
  <c r="BS652"/>
  <c r="BX652"/>
  <c r="CC652"/>
  <c r="CI652"/>
  <c r="CP652"/>
  <c r="CU652"/>
  <c r="DA652"/>
  <c r="DF652"/>
  <c r="DK652"/>
  <c r="DQ652"/>
  <c r="DV652"/>
  <c r="EA652"/>
  <c r="EG652"/>
  <c r="EL652"/>
  <c r="EQ652"/>
  <c r="EW652"/>
  <c r="FB652"/>
  <c r="FG652"/>
  <c r="FM652"/>
  <c r="FR652"/>
  <c r="FW652"/>
  <c r="GC652"/>
  <c r="GH652"/>
  <c r="GM652"/>
  <c r="GS652"/>
  <c r="GX652"/>
  <c r="HC652"/>
  <c r="AJ652"/>
  <c r="AU652"/>
  <c r="BE652"/>
  <c r="BP652"/>
  <c r="CA652"/>
  <c r="CK652"/>
  <c r="CX652"/>
  <c r="DI652"/>
  <c r="DS652"/>
  <c r="ED652"/>
  <c r="EO652"/>
  <c r="EY652"/>
  <c r="FJ652"/>
  <c r="FU652"/>
  <c r="GE652"/>
  <c r="GP652"/>
  <c r="HA652"/>
  <c r="AQ652"/>
  <c r="BA652"/>
  <c r="BL652"/>
  <c r="BW652"/>
  <c r="CG652"/>
  <c r="CT652"/>
  <c r="DE652"/>
  <c r="DO652"/>
  <c r="DZ652"/>
  <c r="EK652"/>
  <c r="EU652"/>
  <c r="FF652"/>
  <c r="FQ652"/>
  <c r="GA652"/>
  <c r="GL652"/>
  <c r="GW652"/>
  <c r="AO652"/>
  <c r="AZ652"/>
  <c r="BK652"/>
  <c r="BU652"/>
  <c r="CF652"/>
  <c r="CS652"/>
  <c r="DC652"/>
  <c r="DN652"/>
  <c r="DY652"/>
  <c r="EI652"/>
  <c r="ET652"/>
  <c r="FE652"/>
  <c r="FO652"/>
  <c r="FZ652"/>
  <c r="GK652"/>
  <c r="GU652"/>
  <c r="AV652"/>
  <c r="CM652"/>
  <c r="EE652"/>
  <c r="FV652"/>
  <c r="AK652"/>
  <c r="CB652"/>
  <c r="DU652"/>
  <c r="FK652"/>
  <c r="HB652"/>
  <c r="BG652"/>
  <c r="CY652"/>
  <c r="EP652"/>
  <c r="GG652"/>
  <c r="FA652"/>
  <c r="DJ652"/>
  <c r="BQ652"/>
  <c r="GQ652"/>
  <c r="CO98"/>
  <c r="CN98"/>
  <c r="AM98"/>
  <c r="AQ98"/>
  <c r="AU98"/>
  <c r="AY98"/>
  <c r="BC98"/>
  <c r="BG98"/>
  <c r="BK98"/>
  <c r="BO98"/>
  <c r="BS98"/>
  <c r="BW98"/>
  <c r="CA98"/>
  <c r="CE98"/>
  <c r="CI98"/>
  <c r="CM98"/>
  <c r="CS98"/>
  <c r="CW98"/>
  <c r="DA98"/>
  <c r="DE98"/>
  <c r="DI98"/>
  <c r="DM98"/>
  <c r="DQ98"/>
  <c r="DU98"/>
  <c r="DY98"/>
  <c r="EC98"/>
  <c r="EG98"/>
  <c r="EK98"/>
  <c r="EO98"/>
  <c r="ES98"/>
  <c r="EW98"/>
  <c r="FA98"/>
  <c r="FE98"/>
  <c r="FI98"/>
  <c r="FM98"/>
  <c r="FQ98"/>
  <c r="FU98"/>
  <c r="FY98"/>
  <c r="GC98"/>
  <c r="GG98"/>
  <c r="GK98"/>
  <c r="GO98"/>
  <c r="GS98"/>
  <c r="GW98"/>
  <c r="HA98"/>
  <c r="AL98"/>
  <c r="AP98"/>
  <c r="AT98"/>
  <c r="AX98"/>
  <c r="BB98"/>
  <c r="BF98"/>
  <c r="BJ98"/>
  <c r="BN98"/>
  <c r="BR98"/>
  <c r="BV98"/>
  <c r="BZ98"/>
  <c r="CD98"/>
  <c r="CH98"/>
  <c r="CL98"/>
  <c r="CR98"/>
  <c r="CV98"/>
  <c r="CZ98"/>
  <c r="DD98"/>
  <c r="DH98"/>
  <c r="DL98"/>
  <c r="DP98"/>
  <c r="DT98"/>
  <c r="DX98"/>
  <c r="EB98"/>
  <c r="EF98"/>
  <c r="EJ98"/>
  <c r="EN98"/>
  <c r="ER98"/>
  <c r="EV98"/>
  <c r="EZ98"/>
  <c r="FD98"/>
  <c r="FH98"/>
  <c r="FL98"/>
  <c r="FP98"/>
  <c r="FT98"/>
  <c r="FX98"/>
  <c r="GB98"/>
  <c r="GF98"/>
  <c r="GJ98"/>
  <c r="GN98"/>
  <c r="GR98"/>
  <c r="GV98"/>
  <c r="GZ98"/>
  <c r="AN98"/>
  <c r="AV98"/>
  <c r="BD98"/>
  <c r="BL98"/>
  <c r="BT98"/>
  <c r="CB98"/>
  <c r="CJ98"/>
  <c r="CT98"/>
  <c r="DB98"/>
  <c r="DJ98"/>
  <c r="DR98"/>
  <c r="DZ98"/>
  <c r="EH98"/>
  <c r="EP98"/>
  <c r="EX98"/>
  <c r="FF98"/>
  <c r="FN98"/>
  <c r="FV98"/>
  <c r="GD98"/>
  <c r="GL98"/>
  <c r="GT98"/>
  <c r="HB98"/>
  <c r="AK98"/>
  <c r="AS98"/>
  <c r="BA98"/>
  <c r="BI98"/>
  <c r="BQ98"/>
  <c r="BY98"/>
  <c r="CG98"/>
  <c r="CQ98"/>
  <c r="CY98"/>
  <c r="DG98"/>
  <c r="DO98"/>
  <c r="DW98"/>
  <c r="EE98"/>
  <c r="EM98"/>
  <c r="EU98"/>
  <c r="FC98"/>
  <c r="FK98"/>
  <c r="FS98"/>
  <c r="GA98"/>
  <c r="GI98"/>
  <c r="GQ98"/>
  <c r="GY98"/>
  <c r="AJ98"/>
  <c r="AR98"/>
  <c r="AZ98"/>
  <c r="BH98"/>
  <c r="BP98"/>
  <c r="BX98"/>
  <c r="CF98"/>
  <c r="CP98"/>
  <c r="CX98"/>
  <c r="DF98"/>
  <c r="DN98"/>
  <c r="DV98"/>
  <c r="ED98"/>
  <c r="EL98"/>
  <c r="ET98"/>
  <c r="FB98"/>
  <c r="FJ98"/>
  <c r="FR98"/>
  <c r="FZ98"/>
  <c r="GH98"/>
  <c r="GP98"/>
  <c r="GX98"/>
  <c r="AO98"/>
  <c r="BU98"/>
  <c r="DC98"/>
  <c r="EI98"/>
  <c r="FO98"/>
  <c r="GU98"/>
  <c r="BM98"/>
  <c r="CU98"/>
  <c r="EA98"/>
  <c r="FG98"/>
  <c r="GM98"/>
  <c r="BE98"/>
  <c r="CK98"/>
  <c r="DS98"/>
  <c r="EY98"/>
  <c r="GE98"/>
  <c r="EQ98"/>
  <c r="DK98"/>
  <c r="CC98"/>
  <c r="HC98"/>
  <c r="AW98"/>
  <c r="FW98"/>
  <c r="CO266"/>
  <c r="CN266"/>
  <c r="AJ266"/>
  <c r="AN266"/>
  <c r="AR266"/>
  <c r="AV266"/>
  <c r="AZ266"/>
  <c r="BD266"/>
  <c r="BH266"/>
  <c r="BL266"/>
  <c r="BP266"/>
  <c r="BT266"/>
  <c r="BX266"/>
  <c r="CB266"/>
  <c r="CF266"/>
  <c r="CJ266"/>
  <c r="CP266"/>
  <c r="CT266"/>
  <c r="CX266"/>
  <c r="DB266"/>
  <c r="DF266"/>
  <c r="DJ266"/>
  <c r="DN266"/>
  <c r="DR266"/>
  <c r="DV266"/>
  <c r="DZ266"/>
  <c r="ED266"/>
  <c r="EH266"/>
  <c r="EL266"/>
  <c r="EP266"/>
  <c r="ET266"/>
  <c r="EX266"/>
  <c r="FB266"/>
  <c r="FF266"/>
  <c r="FJ266"/>
  <c r="FN266"/>
  <c r="FR266"/>
  <c r="FV266"/>
  <c r="FZ266"/>
  <c r="GD266"/>
  <c r="GH266"/>
  <c r="GL266"/>
  <c r="GP266"/>
  <c r="GT266"/>
  <c r="GX266"/>
  <c r="HB266"/>
  <c r="AM266"/>
  <c r="AS266"/>
  <c r="AX266"/>
  <c r="BC266"/>
  <c r="BI266"/>
  <c r="BN266"/>
  <c r="BS266"/>
  <c r="BY266"/>
  <c r="CD266"/>
  <c r="CI266"/>
  <c r="CQ266"/>
  <c r="CV266"/>
  <c r="DA266"/>
  <c r="DG266"/>
  <c r="DL266"/>
  <c r="DQ266"/>
  <c r="DW266"/>
  <c r="EB266"/>
  <c r="EG266"/>
  <c r="EM266"/>
  <c r="ER266"/>
  <c r="EW266"/>
  <c r="FC266"/>
  <c r="FH266"/>
  <c r="FM266"/>
  <c r="FS266"/>
  <c r="FX266"/>
  <c r="GC266"/>
  <c r="GI266"/>
  <c r="GN266"/>
  <c r="GS266"/>
  <c r="GY266"/>
  <c r="AL266"/>
  <c r="AQ266"/>
  <c r="AW266"/>
  <c r="BB266"/>
  <c r="BG266"/>
  <c r="BM266"/>
  <c r="BR266"/>
  <c r="BW266"/>
  <c r="CC266"/>
  <c r="CH266"/>
  <c r="CM266"/>
  <c r="CU266"/>
  <c r="CZ266"/>
  <c r="DE266"/>
  <c r="DK266"/>
  <c r="DP266"/>
  <c r="DU266"/>
  <c r="EA266"/>
  <c r="EF266"/>
  <c r="EK266"/>
  <c r="EQ266"/>
  <c r="EV266"/>
  <c r="FA266"/>
  <c r="FG266"/>
  <c r="FL266"/>
  <c r="FQ266"/>
  <c r="FW266"/>
  <c r="GB266"/>
  <c r="GG266"/>
  <c r="GM266"/>
  <c r="GR266"/>
  <c r="GW266"/>
  <c r="HC266"/>
  <c r="AK266"/>
  <c r="AP266"/>
  <c r="AU266"/>
  <c r="BA266"/>
  <c r="BF266"/>
  <c r="BK266"/>
  <c r="BQ266"/>
  <c r="BV266"/>
  <c r="CA266"/>
  <c r="CG266"/>
  <c r="CL266"/>
  <c r="CS266"/>
  <c r="CY266"/>
  <c r="DD266"/>
  <c r="DI266"/>
  <c r="DO266"/>
  <c r="DT266"/>
  <c r="DY266"/>
  <c r="EE266"/>
  <c r="EJ266"/>
  <c r="EO266"/>
  <c r="EU266"/>
  <c r="EZ266"/>
  <c r="FE266"/>
  <c r="FK266"/>
  <c r="FP266"/>
  <c r="FU266"/>
  <c r="GA266"/>
  <c r="GF266"/>
  <c r="GK266"/>
  <c r="GQ266"/>
  <c r="GV266"/>
  <c r="HA266"/>
  <c r="AY266"/>
  <c r="BU266"/>
  <c r="CR266"/>
  <c r="DM266"/>
  <c r="EI266"/>
  <c r="FD266"/>
  <c r="FY266"/>
  <c r="GU266"/>
  <c r="AT266"/>
  <c r="BO266"/>
  <c r="CK266"/>
  <c r="DH266"/>
  <c r="EC266"/>
  <c r="EY266"/>
  <c r="FT266"/>
  <c r="GO266"/>
  <c r="AO266"/>
  <c r="BJ266"/>
  <c r="CE266"/>
  <c r="DC266"/>
  <c r="DX266"/>
  <c r="ES266"/>
  <c r="FO266"/>
  <c r="GJ266"/>
  <c r="BE266"/>
  <c r="EN266"/>
  <c r="DS266"/>
  <c r="GZ266"/>
  <c r="CW266"/>
  <c r="GE266"/>
  <c r="BZ266"/>
  <c r="FI266"/>
  <c r="CO202"/>
  <c r="CN202"/>
  <c r="AJ202"/>
  <c r="AN202"/>
  <c r="AR202"/>
  <c r="AV202"/>
  <c r="AZ202"/>
  <c r="BD202"/>
  <c r="BH202"/>
  <c r="BL202"/>
  <c r="BP202"/>
  <c r="BT202"/>
  <c r="BX202"/>
  <c r="CB202"/>
  <c r="CF202"/>
  <c r="CJ202"/>
  <c r="CP202"/>
  <c r="CT202"/>
  <c r="CX202"/>
  <c r="DB202"/>
  <c r="DF202"/>
  <c r="DJ202"/>
  <c r="DN202"/>
  <c r="DR202"/>
  <c r="DV202"/>
  <c r="DZ202"/>
  <c r="ED202"/>
  <c r="EH202"/>
  <c r="EL202"/>
  <c r="EP202"/>
  <c r="ET202"/>
  <c r="EX202"/>
  <c r="FB202"/>
  <c r="FF202"/>
  <c r="FJ202"/>
  <c r="FN202"/>
  <c r="FR202"/>
  <c r="FV202"/>
  <c r="FZ202"/>
  <c r="GD202"/>
  <c r="GH202"/>
  <c r="GL202"/>
  <c r="GP202"/>
  <c r="GT202"/>
  <c r="GX202"/>
  <c r="HB202"/>
  <c r="AM202"/>
  <c r="AQ202"/>
  <c r="AU202"/>
  <c r="AY202"/>
  <c r="BC202"/>
  <c r="BG202"/>
  <c r="BK202"/>
  <c r="BO202"/>
  <c r="BS202"/>
  <c r="BW202"/>
  <c r="CA202"/>
  <c r="CE202"/>
  <c r="CI202"/>
  <c r="CM202"/>
  <c r="CS202"/>
  <c r="CW202"/>
  <c r="DA202"/>
  <c r="DE202"/>
  <c r="DI202"/>
  <c r="DM202"/>
  <c r="DQ202"/>
  <c r="DU202"/>
  <c r="DY202"/>
  <c r="EC202"/>
  <c r="EG202"/>
  <c r="EK202"/>
  <c r="EO202"/>
  <c r="ES202"/>
  <c r="EW202"/>
  <c r="FA202"/>
  <c r="FE202"/>
  <c r="FI202"/>
  <c r="FM202"/>
  <c r="FQ202"/>
  <c r="FU202"/>
  <c r="FY202"/>
  <c r="GC202"/>
  <c r="GG202"/>
  <c r="GK202"/>
  <c r="GO202"/>
  <c r="GS202"/>
  <c r="GW202"/>
  <c r="HA202"/>
  <c r="AK202"/>
  <c r="AS202"/>
  <c r="BA202"/>
  <c r="BI202"/>
  <c r="BQ202"/>
  <c r="BY202"/>
  <c r="CG202"/>
  <c r="CQ202"/>
  <c r="CY202"/>
  <c r="DG202"/>
  <c r="DO202"/>
  <c r="DW202"/>
  <c r="EE202"/>
  <c r="EM202"/>
  <c r="EU202"/>
  <c r="FC202"/>
  <c r="FK202"/>
  <c r="FS202"/>
  <c r="GA202"/>
  <c r="GI202"/>
  <c r="GQ202"/>
  <c r="GY202"/>
  <c r="AP202"/>
  <c r="AX202"/>
  <c r="BF202"/>
  <c r="BN202"/>
  <c r="BV202"/>
  <c r="CD202"/>
  <c r="CL202"/>
  <c r="CV202"/>
  <c r="DD202"/>
  <c r="DL202"/>
  <c r="DT202"/>
  <c r="EB202"/>
  <c r="EJ202"/>
  <c r="ER202"/>
  <c r="EZ202"/>
  <c r="FH202"/>
  <c r="FP202"/>
  <c r="FX202"/>
  <c r="GF202"/>
  <c r="GN202"/>
  <c r="GV202"/>
  <c r="AO202"/>
  <c r="AW202"/>
  <c r="BE202"/>
  <c r="BM202"/>
  <c r="BU202"/>
  <c r="CC202"/>
  <c r="CK202"/>
  <c r="CU202"/>
  <c r="DC202"/>
  <c r="DK202"/>
  <c r="DS202"/>
  <c r="EA202"/>
  <c r="EI202"/>
  <c r="EQ202"/>
  <c r="EY202"/>
  <c r="FG202"/>
  <c r="FO202"/>
  <c r="FW202"/>
  <c r="GE202"/>
  <c r="GM202"/>
  <c r="GU202"/>
  <c r="HC202"/>
  <c r="AT202"/>
  <c r="BZ202"/>
  <c r="DH202"/>
  <c r="EN202"/>
  <c r="FT202"/>
  <c r="GZ202"/>
  <c r="AL202"/>
  <c r="BR202"/>
  <c r="CZ202"/>
  <c r="EF202"/>
  <c r="FL202"/>
  <c r="GR202"/>
  <c r="BJ202"/>
  <c r="CR202"/>
  <c r="DX202"/>
  <c r="FD202"/>
  <c r="GJ202"/>
  <c r="DP202"/>
  <c r="CH202"/>
  <c r="BB202"/>
  <c r="GB202"/>
  <c r="EV202"/>
  <c r="CO170"/>
  <c r="CN170"/>
  <c r="AK170"/>
  <c r="AO170"/>
  <c r="AS170"/>
  <c r="AW170"/>
  <c r="BA170"/>
  <c r="BE170"/>
  <c r="BI170"/>
  <c r="BM170"/>
  <c r="BQ170"/>
  <c r="BU170"/>
  <c r="BY170"/>
  <c r="CC170"/>
  <c r="CG170"/>
  <c r="CK170"/>
  <c r="CQ170"/>
  <c r="CU170"/>
  <c r="CY170"/>
  <c r="DC170"/>
  <c r="DG170"/>
  <c r="DK170"/>
  <c r="DO170"/>
  <c r="DS170"/>
  <c r="DW170"/>
  <c r="EA170"/>
  <c r="EE170"/>
  <c r="EI170"/>
  <c r="EM170"/>
  <c r="EQ170"/>
  <c r="EU170"/>
  <c r="EY170"/>
  <c r="FC170"/>
  <c r="FG170"/>
  <c r="FK170"/>
  <c r="FO170"/>
  <c r="FS170"/>
  <c r="FW170"/>
  <c r="GA170"/>
  <c r="GE170"/>
  <c r="GI170"/>
  <c r="GM170"/>
  <c r="GQ170"/>
  <c r="GU170"/>
  <c r="GY170"/>
  <c r="HC170"/>
  <c r="AJ170"/>
  <c r="AP170"/>
  <c r="AU170"/>
  <c r="AZ170"/>
  <c r="BF170"/>
  <c r="BK170"/>
  <c r="BP170"/>
  <c r="BV170"/>
  <c r="CA170"/>
  <c r="CF170"/>
  <c r="CL170"/>
  <c r="CS170"/>
  <c r="CX170"/>
  <c r="DD170"/>
  <c r="DI170"/>
  <c r="DN170"/>
  <c r="DT170"/>
  <c r="DY170"/>
  <c r="ED170"/>
  <c r="EJ170"/>
  <c r="EO170"/>
  <c r="ET170"/>
  <c r="EZ170"/>
  <c r="FE170"/>
  <c r="FJ170"/>
  <c r="FP170"/>
  <c r="FU170"/>
  <c r="FZ170"/>
  <c r="GF170"/>
  <c r="GK170"/>
  <c r="GP170"/>
  <c r="GV170"/>
  <c r="HA170"/>
  <c r="AN170"/>
  <c r="AT170"/>
  <c r="AY170"/>
  <c r="BD170"/>
  <c r="BJ170"/>
  <c r="BO170"/>
  <c r="BT170"/>
  <c r="BZ170"/>
  <c r="CE170"/>
  <c r="CJ170"/>
  <c r="CR170"/>
  <c r="CW170"/>
  <c r="DB170"/>
  <c r="DH170"/>
  <c r="DM170"/>
  <c r="DR170"/>
  <c r="DX170"/>
  <c r="EC170"/>
  <c r="EH170"/>
  <c r="EN170"/>
  <c r="ES170"/>
  <c r="EX170"/>
  <c r="FD170"/>
  <c r="FI170"/>
  <c r="FN170"/>
  <c r="FT170"/>
  <c r="FY170"/>
  <c r="GD170"/>
  <c r="GJ170"/>
  <c r="GO170"/>
  <c r="GT170"/>
  <c r="GZ170"/>
  <c r="AQ170"/>
  <c r="BB170"/>
  <c r="BL170"/>
  <c r="BW170"/>
  <c r="CH170"/>
  <c r="CT170"/>
  <c r="DE170"/>
  <c r="DP170"/>
  <c r="DZ170"/>
  <c r="EK170"/>
  <c r="EV170"/>
  <c r="FF170"/>
  <c r="FQ170"/>
  <c r="GB170"/>
  <c r="GL170"/>
  <c r="GW170"/>
  <c r="AM170"/>
  <c r="AX170"/>
  <c r="BH170"/>
  <c r="BS170"/>
  <c r="CD170"/>
  <c r="CP170"/>
  <c r="DA170"/>
  <c r="DL170"/>
  <c r="DV170"/>
  <c r="EG170"/>
  <c r="ER170"/>
  <c r="FB170"/>
  <c r="FM170"/>
  <c r="FX170"/>
  <c r="GH170"/>
  <c r="GS170"/>
  <c r="AL170"/>
  <c r="AV170"/>
  <c r="BG170"/>
  <c r="BR170"/>
  <c r="CB170"/>
  <c r="CM170"/>
  <c r="CZ170"/>
  <c r="DJ170"/>
  <c r="DU170"/>
  <c r="EF170"/>
  <c r="EP170"/>
  <c r="FA170"/>
  <c r="FL170"/>
  <c r="FV170"/>
  <c r="GG170"/>
  <c r="GR170"/>
  <c r="HB170"/>
  <c r="BC170"/>
  <c r="CV170"/>
  <c r="EL170"/>
  <c r="GC170"/>
  <c r="AR170"/>
  <c r="CI170"/>
  <c r="EB170"/>
  <c r="FR170"/>
  <c r="BX170"/>
  <c r="DQ170"/>
  <c r="FH170"/>
  <c r="GX170"/>
  <c r="BN170"/>
  <c r="DF170"/>
  <c r="EW170"/>
  <c r="GN170"/>
  <c r="CO112"/>
  <c r="CN112"/>
  <c r="AK112"/>
  <c r="AO112"/>
  <c r="AS112"/>
  <c r="AW112"/>
  <c r="BA112"/>
  <c r="BE112"/>
  <c r="BI112"/>
  <c r="BM112"/>
  <c r="BQ112"/>
  <c r="BU112"/>
  <c r="BY112"/>
  <c r="CC112"/>
  <c r="CG112"/>
  <c r="CK112"/>
  <c r="CQ112"/>
  <c r="CU112"/>
  <c r="CY112"/>
  <c r="DC112"/>
  <c r="DG112"/>
  <c r="DK112"/>
  <c r="DO112"/>
  <c r="DS112"/>
  <c r="DW112"/>
  <c r="EA112"/>
  <c r="EE112"/>
  <c r="EI112"/>
  <c r="EM112"/>
  <c r="EQ112"/>
  <c r="EU112"/>
  <c r="EY112"/>
  <c r="FC112"/>
  <c r="FG112"/>
  <c r="FK112"/>
  <c r="FO112"/>
  <c r="FS112"/>
  <c r="FW112"/>
  <c r="GA112"/>
  <c r="GE112"/>
  <c r="GI112"/>
  <c r="GM112"/>
  <c r="GQ112"/>
  <c r="GU112"/>
  <c r="GY112"/>
  <c r="HC112"/>
  <c r="AJ112"/>
  <c r="AN112"/>
  <c r="AR112"/>
  <c r="AV112"/>
  <c r="AZ112"/>
  <c r="BD112"/>
  <c r="BH112"/>
  <c r="BL112"/>
  <c r="BP112"/>
  <c r="BT112"/>
  <c r="BX112"/>
  <c r="CB112"/>
  <c r="CF112"/>
  <c r="CJ112"/>
  <c r="CP112"/>
  <c r="CT112"/>
  <c r="CX112"/>
  <c r="DB112"/>
  <c r="DF112"/>
  <c r="DJ112"/>
  <c r="DN112"/>
  <c r="DR112"/>
  <c r="DV112"/>
  <c r="DZ112"/>
  <c r="ED112"/>
  <c r="EH112"/>
  <c r="EL112"/>
  <c r="EP112"/>
  <c r="ET112"/>
  <c r="EX112"/>
  <c r="FB112"/>
  <c r="FF112"/>
  <c r="FJ112"/>
  <c r="FN112"/>
  <c r="FR112"/>
  <c r="FV112"/>
  <c r="FZ112"/>
  <c r="GD112"/>
  <c r="GH112"/>
  <c r="GL112"/>
  <c r="GP112"/>
  <c r="GT112"/>
  <c r="GX112"/>
  <c r="HB112"/>
  <c r="AL112"/>
  <c r="AT112"/>
  <c r="BB112"/>
  <c r="BJ112"/>
  <c r="BR112"/>
  <c r="BZ112"/>
  <c r="CH112"/>
  <c r="CR112"/>
  <c r="CZ112"/>
  <c r="DH112"/>
  <c r="DP112"/>
  <c r="DX112"/>
  <c r="EF112"/>
  <c r="EN112"/>
  <c r="EV112"/>
  <c r="FD112"/>
  <c r="FL112"/>
  <c r="FT112"/>
  <c r="GB112"/>
  <c r="GJ112"/>
  <c r="GR112"/>
  <c r="GZ112"/>
  <c r="AQ112"/>
  <c r="AY112"/>
  <c r="BG112"/>
  <c r="BO112"/>
  <c r="BW112"/>
  <c r="CE112"/>
  <c r="CM112"/>
  <c r="CW112"/>
  <c r="DE112"/>
  <c r="DM112"/>
  <c r="DU112"/>
  <c r="EC112"/>
  <c r="EK112"/>
  <c r="ES112"/>
  <c r="FA112"/>
  <c r="FI112"/>
  <c r="FQ112"/>
  <c r="FY112"/>
  <c r="GG112"/>
  <c r="GO112"/>
  <c r="GW112"/>
  <c r="AP112"/>
  <c r="AX112"/>
  <c r="BF112"/>
  <c r="BN112"/>
  <c r="BV112"/>
  <c r="CD112"/>
  <c r="CL112"/>
  <c r="CV112"/>
  <c r="DD112"/>
  <c r="DL112"/>
  <c r="DT112"/>
  <c r="EB112"/>
  <c r="EJ112"/>
  <c r="ER112"/>
  <c r="EZ112"/>
  <c r="FH112"/>
  <c r="FP112"/>
  <c r="FX112"/>
  <c r="GF112"/>
  <c r="GN112"/>
  <c r="GV112"/>
  <c r="BC112"/>
  <c r="CI112"/>
  <c r="DQ112"/>
  <c r="EW112"/>
  <c r="GC112"/>
  <c r="AU112"/>
  <c r="CA112"/>
  <c r="DI112"/>
  <c r="EO112"/>
  <c r="FU112"/>
  <c r="HA112"/>
  <c r="AM112"/>
  <c r="BS112"/>
  <c r="DA112"/>
  <c r="EG112"/>
  <c r="FM112"/>
  <c r="GS112"/>
  <c r="BK112"/>
  <c r="GK112"/>
  <c r="FE112"/>
  <c r="DY112"/>
  <c r="CS112"/>
  <c r="CO86"/>
  <c r="CN86"/>
  <c r="AK86"/>
  <c r="AO86"/>
  <c r="AS86"/>
  <c r="AW86"/>
  <c r="BA86"/>
  <c r="BE86"/>
  <c r="BI86"/>
  <c r="BM86"/>
  <c r="BQ86"/>
  <c r="BU86"/>
  <c r="BY86"/>
  <c r="CC86"/>
  <c r="CG86"/>
  <c r="CK86"/>
  <c r="CQ86"/>
  <c r="CU86"/>
  <c r="CY86"/>
  <c r="DC86"/>
  <c r="DG86"/>
  <c r="DK86"/>
  <c r="DO86"/>
  <c r="DS86"/>
  <c r="DW86"/>
  <c r="EA86"/>
  <c r="EE86"/>
  <c r="EI86"/>
  <c r="EM86"/>
  <c r="EQ86"/>
  <c r="EU86"/>
  <c r="EY86"/>
  <c r="FC86"/>
  <c r="FG86"/>
  <c r="FK86"/>
  <c r="FO86"/>
  <c r="FS86"/>
  <c r="FW86"/>
  <c r="GA86"/>
  <c r="GE86"/>
  <c r="GI86"/>
  <c r="GM86"/>
  <c r="GQ86"/>
  <c r="GU86"/>
  <c r="GY86"/>
  <c r="HC86"/>
  <c r="AJ86"/>
  <c r="AN86"/>
  <c r="AR86"/>
  <c r="AV86"/>
  <c r="AZ86"/>
  <c r="BD86"/>
  <c r="BH86"/>
  <c r="BL86"/>
  <c r="BP86"/>
  <c r="BT86"/>
  <c r="BX86"/>
  <c r="CB86"/>
  <c r="CF86"/>
  <c r="CJ86"/>
  <c r="CP86"/>
  <c r="CT86"/>
  <c r="CX86"/>
  <c r="DB86"/>
  <c r="DF86"/>
  <c r="DJ86"/>
  <c r="DN86"/>
  <c r="DR86"/>
  <c r="DV86"/>
  <c r="DZ86"/>
  <c r="ED86"/>
  <c r="EH86"/>
  <c r="EL86"/>
  <c r="EP86"/>
  <c r="ET86"/>
  <c r="EX86"/>
  <c r="FB86"/>
  <c r="FF86"/>
  <c r="FJ86"/>
  <c r="FN86"/>
  <c r="FR86"/>
  <c r="FV86"/>
  <c r="FZ86"/>
  <c r="GD86"/>
  <c r="GH86"/>
  <c r="GL86"/>
  <c r="GP86"/>
  <c r="GT86"/>
  <c r="GX86"/>
  <c r="HB86"/>
  <c r="AL86"/>
  <c r="AT86"/>
  <c r="BB86"/>
  <c r="BJ86"/>
  <c r="BR86"/>
  <c r="BZ86"/>
  <c r="CH86"/>
  <c r="CR86"/>
  <c r="CZ86"/>
  <c r="DH86"/>
  <c r="DP86"/>
  <c r="DX86"/>
  <c r="EF86"/>
  <c r="EN86"/>
  <c r="EV86"/>
  <c r="FD86"/>
  <c r="FL86"/>
  <c r="FT86"/>
  <c r="GB86"/>
  <c r="GJ86"/>
  <c r="GR86"/>
  <c r="GZ86"/>
  <c r="AQ86"/>
  <c r="AY86"/>
  <c r="BG86"/>
  <c r="BO86"/>
  <c r="BW86"/>
  <c r="CE86"/>
  <c r="CM86"/>
  <c r="CW86"/>
  <c r="DE86"/>
  <c r="DM86"/>
  <c r="DU86"/>
  <c r="EC86"/>
  <c r="EK86"/>
  <c r="ES86"/>
  <c r="FA86"/>
  <c r="FI86"/>
  <c r="FQ86"/>
  <c r="FY86"/>
  <c r="GG86"/>
  <c r="GO86"/>
  <c r="GW86"/>
  <c r="AP86"/>
  <c r="AX86"/>
  <c r="BF86"/>
  <c r="BN86"/>
  <c r="BV86"/>
  <c r="CD86"/>
  <c r="CL86"/>
  <c r="CV86"/>
  <c r="DD86"/>
  <c r="DL86"/>
  <c r="DT86"/>
  <c r="EB86"/>
  <c r="EJ86"/>
  <c r="ER86"/>
  <c r="EZ86"/>
  <c r="FH86"/>
  <c r="FP86"/>
  <c r="FX86"/>
  <c r="GF86"/>
  <c r="GN86"/>
  <c r="GV86"/>
  <c r="BC86"/>
  <c r="CI86"/>
  <c r="DQ86"/>
  <c r="EW86"/>
  <c r="GC86"/>
  <c r="AU86"/>
  <c r="CA86"/>
  <c r="DI86"/>
  <c r="EO86"/>
  <c r="FU86"/>
  <c r="HA86"/>
  <c r="AM86"/>
  <c r="BS86"/>
  <c r="DA86"/>
  <c r="EG86"/>
  <c r="FM86"/>
  <c r="GS86"/>
  <c r="DY86"/>
  <c r="CS86"/>
  <c r="BK86"/>
  <c r="GK86"/>
  <c r="FE86"/>
  <c r="CO61"/>
  <c r="CN61"/>
  <c r="AM61"/>
  <c r="AQ61"/>
  <c r="AU61"/>
  <c r="AY61"/>
  <c r="BC61"/>
  <c r="BG61"/>
  <c r="BK61"/>
  <c r="BO61"/>
  <c r="BS61"/>
  <c r="BW61"/>
  <c r="CA61"/>
  <c r="CE61"/>
  <c r="CI61"/>
  <c r="CM61"/>
  <c r="CS61"/>
  <c r="CW61"/>
  <c r="DA61"/>
  <c r="DE61"/>
  <c r="DI61"/>
  <c r="DM61"/>
  <c r="DQ61"/>
  <c r="DU61"/>
  <c r="DY61"/>
  <c r="EC61"/>
  <c r="EG61"/>
  <c r="EK61"/>
  <c r="EO61"/>
  <c r="ES61"/>
  <c r="EW61"/>
  <c r="FA61"/>
  <c r="FE61"/>
  <c r="FI61"/>
  <c r="FM61"/>
  <c r="FQ61"/>
  <c r="FU61"/>
  <c r="FY61"/>
  <c r="GC61"/>
  <c r="GG61"/>
  <c r="GK61"/>
  <c r="GO61"/>
  <c r="GS61"/>
  <c r="GW61"/>
  <c r="HA61"/>
  <c r="AK61"/>
  <c r="AP61"/>
  <c r="AV61"/>
  <c r="BA61"/>
  <c r="BF61"/>
  <c r="BL61"/>
  <c r="BQ61"/>
  <c r="BV61"/>
  <c r="CB61"/>
  <c r="CG61"/>
  <c r="CL61"/>
  <c r="CT61"/>
  <c r="CY61"/>
  <c r="DD61"/>
  <c r="DJ61"/>
  <c r="DO61"/>
  <c r="DT61"/>
  <c r="DZ61"/>
  <c r="EE61"/>
  <c r="EJ61"/>
  <c r="EP61"/>
  <c r="EU61"/>
  <c r="EZ61"/>
  <c r="FF61"/>
  <c r="FK61"/>
  <c r="FP61"/>
  <c r="FV61"/>
  <c r="GA61"/>
  <c r="GF61"/>
  <c r="GL61"/>
  <c r="GQ61"/>
  <c r="GV61"/>
  <c r="HB61"/>
  <c r="AJ61"/>
  <c r="AO61"/>
  <c r="AT61"/>
  <c r="AZ61"/>
  <c r="BE61"/>
  <c r="BJ61"/>
  <c r="BP61"/>
  <c r="BU61"/>
  <c r="BZ61"/>
  <c r="CF61"/>
  <c r="CK61"/>
  <c r="CR61"/>
  <c r="CX61"/>
  <c r="DC61"/>
  <c r="DH61"/>
  <c r="DN61"/>
  <c r="DS61"/>
  <c r="DX61"/>
  <c r="ED61"/>
  <c r="EI61"/>
  <c r="EN61"/>
  <c r="ET61"/>
  <c r="EY61"/>
  <c r="FD61"/>
  <c r="FJ61"/>
  <c r="FO61"/>
  <c r="FT61"/>
  <c r="FZ61"/>
  <c r="GE61"/>
  <c r="GJ61"/>
  <c r="GP61"/>
  <c r="GU61"/>
  <c r="GZ61"/>
  <c r="AL61"/>
  <c r="AW61"/>
  <c r="BH61"/>
  <c r="BR61"/>
  <c r="CC61"/>
  <c r="CP61"/>
  <c r="CZ61"/>
  <c r="DK61"/>
  <c r="DV61"/>
  <c r="EF61"/>
  <c r="EQ61"/>
  <c r="FB61"/>
  <c r="FL61"/>
  <c r="FW61"/>
  <c r="GH61"/>
  <c r="GR61"/>
  <c r="HC61"/>
  <c r="AS61"/>
  <c r="BD61"/>
  <c r="BN61"/>
  <c r="BY61"/>
  <c r="CJ61"/>
  <c r="CV61"/>
  <c r="DG61"/>
  <c r="DR61"/>
  <c r="EB61"/>
  <c r="EM61"/>
  <c r="EX61"/>
  <c r="FH61"/>
  <c r="FS61"/>
  <c r="GD61"/>
  <c r="GN61"/>
  <c r="GY61"/>
  <c r="AR61"/>
  <c r="BB61"/>
  <c r="BM61"/>
  <c r="BX61"/>
  <c r="CH61"/>
  <c r="CU61"/>
  <c r="DF61"/>
  <c r="DP61"/>
  <c r="EA61"/>
  <c r="EL61"/>
  <c r="EV61"/>
  <c r="FG61"/>
  <c r="FR61"/>
  <c r="GB61"/>
  <c r="GM61"/>
  <c r="GX61"/>
  <c r="AN61"/>
  <c r="CD61"/>
  <c r="DW61"/>
  <c r="FN61"/>
  <c r="BT61"/>
  <c r="DL61"/>
  <c r="FC61"/>
  <c r="GT61"/>
  <c r="BI61"/>
  <c r="DB61"/>
  <c r="ER61"/>
  <c r="GI61"/>
  <c r="CQ61"/>
  <c r="AX61"/>
  <c r="FX61"/>
  <c r="EH61"/>
  <c r="CO34"/>
  <c r="CN34"/>
  <c r="AM34"/>
  <c r="AQ34"/>
  <c r="AU34"/>
  <c r="AY34"/>
  <c r="BC34"/>
  <c r="BG34"/>
  <c r="BK34"/>
  <c r="BO34"/>
  <c r="BS34"/>
  <c r="BW34"/>
  <c r="CA34"/>
  <c r="CE34"/>
  <c r="CI34"/>
  <c r="CM34"/>
  <c r="CS34"/>
  <c r="CW34"/>
  <c r="DA34"/>
  <c r="DE34"/>
  <c r="DI34"/>
  <c r="DM34"/>
  <c r="DQ34"/>
  <c r="DU34"/>
  <c r="DY34"/>
  <c r="EC34"/>
  <c r="EG34"/>
  <c r="EK34"/>
  <c r="EO34"/>
  <c r="ES34"/>
  <c r="EW34"/>
  <c r="FA34"/>
  <c r="FE34"/>
  <c r="FI34"/>
  <c r="FM34"/>
  <c r="FQ34"/>
  <c r="FU34"/>
  <c r="FY34"/>
  <c r="GC34"/>
  <c r="GG34"/>
  <c r="GK34"/>
  <c r="GO34"/>
  <c r="GS34"/>
  <c r="GW34"/>
  <c r="HA34"/>
  <c r="AL34"/>
  <c r="AP34"/>
  <c r="AT34"/>
  <c r="AX34"/>
  <c r="BB34"/>
  <c r="BF34"/>
  <c r="BJ34"/>
  <c r="BN34"/>
  <c r="BR34"/>
  <c r="BV34"/>
  <c r="BZ34"/>
  <c r="CD34"/>
  <c r="CH34"/>
  <c r="CL34"/>
  <c r="CR34"/>
  <c r="CV34"/>
  <c r="CZ34"/>
  <c r="DD34"/>
  <c r="DH34"/>
  <c r="DL34"/>
  <c r="DP34"/>
  <c r="DT34"/>
  <c r="DX34"/>
  <c r="EB34"/>
  <c r="EF34"/>
  <c r="EJ34"/>
  <c r="EN34"/>
  <c r="ER34"/>
  <c r="EV34"/>
  <c r="EZ34"/>
  <c r="FD34"/>
  <c r="FH34"/>
  <c r="FL34"/>
  <c r="FP34"/>
  <c r="FT34"/>
  <c r="FX34"/>
  <c r="GB34"/>
  <c r="GF34"/>
  <c r="GJ34"/>
  <c r="GN34"/>
  <c r="GR34"/>
  <c r="GV34"/>
  <c r="GZ34"/>
  <c r="AN34"/>
  <c r="AV34"/>
  <c r="BD34"/>
  <c r="BL34"/>
  <c r="BT34"/>
  <c r="CB34"/>
  <c r="CJ34"/>
  <c r="CT34"/>
  <c r="DB34"/>
  <c r="DJ34"/>
  <c r="DR34"/>
  <c r="DZ34"/>
  <c r="EH34"/>
  <c r="EP34"/>
  <c r="EX34"/>
  <c r="FF34"/>
  <c r="FN34"/>
  <c r="FV34"/>
  <c r="GD34"/>
  <c r="GL34"/>
  <c r="GT34"/>
  <c r="HB34"/>
  <c r="AK34"/>
  <c r="AS34"/>
  <c r="BA34"/>
  <c r="BI34"/>
  <c r="BQ34"/>
  <c r="BY34"/>
  <c r="CG34"/>
  <c r="CQ34"/>
  <c r="CY34"/>
  <c r="DG34"/>
  <c r="DO34"/>
  <c r="DW34"/>
  <c r="EE34"/>
  <c r="EM34"/>
  <c r="EU34"/>
  <c r="FC34"/>
  <c r="FK34"/>
  <c r="FS34"/>
  <c r="GA34"/>
  <c r="GI34"/>
  <c r="GQ34"/>
  <c r="GY34"/>
  <c r="AJ34"/>
  <c r="AR34"/>
  <c r="AZ34"/>
  <c r="BH34"/>
  <c r="BP34"/>
  <c r="BX34"/>
  <c r="CF34"/>
  <c r="CP34"/>
  <c r="CX34"/>
  <c r="DF34"/>
  <c r="DN34"/>
  <c r="DV34"/>
  <c r="ED34"/>
  <c r="EL34"/>
  <c r="ET34"/>
  <c r="FB34"/>
  <c r="FJ34"/>
  <c r="FR34"/>
  <c r="FZ34"/>
  <c r="GH34"/>
  <c r="GP34"/>
  <c r="GX34"/>
  <c r="AW34"/>
  <c r="CC34"/>
  <c r="DK34"/>
  <c r="EQ34"/>
  <c r="FW34"/>
  <c r="HC34"/>
  <c r="AO34"/>
  <c r="BU34"/>
  <c r="DC34"/>
  <c r="EI34"/>
  <c r="FO34"/>
  <c r="GU34"/>
  <c r="BM34"/>
  <c r="CU34"/>
  <c r="EA34"/>
  <c r="FG34"/>
  <c r="GM34"/>
  <c r="BE34"/>
  <c r="GE34"/>
  <c r="EY34"/>
  <c r="DS34"/>
  <c r="CK34"/>
  <c r="CO7"/>
  <c r="CN7"/>
  <c r="AM7"/>
  <c r="AQ7"/>
  <c r="AU7"/>
  <c r="AY7"/>
  <c r="BC7"/>
  <c r="BG7"/>
  <c r="BK7"/>
  <c r="BO7"/>
  <c r="BS7"/>
  <c r="BW7"/>
  <c r="CA7"/>
  <c r="CE7"/>
  <c r="CI7"/>
  <c r="CM7"/>
  <c r="CS7"/>
  <c r="CW7"/>
  <c r="DA7"/>
  <c r="DE7"/>
  <c r="DI7"/>
  <c r="DM7"/>
  <c r="DQ7"/>
  <c r="DU7"/>
  <c r="DY7"/>
  <c r="EC7"/>
  <c r="EG7"/>
  <c r="EK7"/>
  <c r="EO7"/>
  <c r="ES7"/>
  <c r="EW7"/>
  <c r="FA7"/>
  <c r="FE7"/>
  <c r="FI7"/>
  <c r="FM7"/>
  <c r="FQ7"/>
  <c r="FU7"/>
  <c r="FY7"/>
  <c r="GC7"/>
  <c r="GG7"/>
  <c r="GK7"/>
  <c r="GO7"/>
  <c r="GS7"/>
  <c r="GW7"/>
  <c r="HA7"/>
  <c r="AL7"/>
  <c r="AP7"/>
  <c r="AT7"/>
  <c r="AX7"/>
  <c r="BB7"/>
  <c r="BF7"/>
  <c r="BJ7"/>
  <c r="BN7"/>
  <c r="BR7"/>
  <c r="BV7"/>
  <c r="BZ7"/>
  <c r="CD7"/>
  <c r="CH7"/>
  <c r="CL7"/>
  <c r="CR7"/>
  <c r="CV7"/>
  <c r="CZ7"/>
  <c r="DD7"/>
  <c r="DH7"/>
  <c r="DL7"/>
  <c r="DP7"/>
  <c r="DT7"/>
  <c r="DX7"/>
  <c r="EB7"/>
  <c r="EF7"/>
  <c r="EJ7"/>
  <c r="EN7"/>
  <c r="ER7"/>
  <c r="EV7"/>
  <c r="EZ7"/>
  <c r="FD7"/>
  <c r="FH7"/>
  <c r="FL7"/>
  <c r="FP7"/>
  <c r="FT7"/>
  <c r="FX7"/>
  <c r="GB7"/>
  <c r="GF7"/>
  <c r="GJ7"/>
  <c r="GN7"/>
  <c r="GR7"/>
  <c r="GV7"/>
  <c r="GZ7"/>
  <c r="AN7"/>
  <c r="AV7"/>
  <c r="BD7"/>
  <c r="BL7"/>
  <c r="BT7"/>
  <c r="CB7"/>
  <c r="CJ7"/>
  <c r="CT7"/>
  <c r="DB7"/>
  <c r="DJ7"/>
  <c r="DR7"/>
  <c r="DZ7"/>
  <c r="EH7"/>
  <c r="EP7"/>
  <c r="EX7"/>
  <c r="FF7"/>
  <c r="FN7"/>
  <c r="FV7"/>
  <c r="GD7"/>
  <c r="GL7"/>
  <c r="GT7"/>
  <c r="HB7"/>
  <c r="AK7"/>
  <c r="AS7"/>
  <c r="BA7"/>
  <c r="BI7"/>
  <c r="BQ7"/>
  <c r="BY7"/>
  <c r="CG7"/>
  <c r="CQ7"/>
  <c r="CY7"/>
  <c r="DG7"/>
  <c r="DO7"/>
  <c r="DW7"/>
  <c r="EE7"/>
  <c r="EM7"/>
  <c r="EU7"/>
  <c r="FC7"/>
  <c r="FK7"/>
  <c r="FS7"/>
  <c r="GA7"/>
  <c r="GI7"/>
  <c r="GQ7"/>
  <c r="GY7"/>
  <c r="AJ7"/>
  <c r="AR7"/>
  <c r="AZ7"/>
  <c r="BH7"/>
  <c r="BP7"/>
  <c r="BX7"/>
  <c r="CF7"/>
  <c r="CP7"/>
  <c r="CX7"/>
  <c r="DF7"/>
  <c r="DN7"/>
  <c r="DV7"/>
  <c r="ED7"/>
  <c r="EL7"/>
  <c r="ET7"/>
  <c r="FB7"/>
  <c r="FJ7"/>
  <c r="FR7"/>
  <c r="FZ7"/>
  <c r="GH7"/>
  <c r="GP7"/>
  <c r="GX7"/>
  <c r="AW7"/>
  <c r="CC7"/>
  <c r="DK7"/>
  <c r="EQ7"/>
  <c r="FW7"/>
  <c r="HC7"/>
  <c r="AO7"/>
  <c r="BU7"/>
  <c r="DC7"/>
  <c r="EI7"/>
  <c r="FO7"/>
  <c r="GU7"/>
  <c r="BM7"/>
  <c r="CU7"/>
  <c r="EA7"/>
  <c r="FG7"/>
  <c r="GM7"/>
  <c r="DS7"/>
  <c r="CK7"/>
  <c r="BE7"/>
  <c r="GE7"/>
  <c r="EY7"/>
  <c r="CO384"/>
  <c r="CN384"/>
  <c r="AM384"/>
  <c r="AQ384"/>
  <c r="AU384"/>
  <c r="AY384"/>
  <c r="BC384"/>
  <c r="BG384"/>
  <c r="BK384"/>
  <c r="BO384"/>
  <c r="BS384"/>
  <c r="BW384"/>
  <c r="CA384"/>
  <c r="CE384"/>
  <c r="CI384"/>
  <c r="CM384"/>
  <c r="CS384"/>
  <c r="CW384"/>
  <c r="DA384"/>
  <c r="DE384"/>
  <c r="DI384"/>
  <c r="DM384"/>
  <c r="DQ384"/>
  <c r="DU384"/>
  <c r="DY384"/>
  <c r="EC384"/>
  <c r="EG384"/>
  <c r="EK384"/>
  <c r="EO384"/>
  <c r="ES384"/>
  <c r="EW384"/>
  <c r="FA384"/>
  <c r="FE384"/>
  <c r="FI384"/>
  <c r="FM384"/>
  <c r="FQ384"/>
  <c r="FU384"/>
  <c r="FY384"/>
  <c r="GC384"/>
  <c r="GG384"/>
  <c r="GK384"/>
  <c r="GO384"/>
  <c r="GS384"/>
  <c r="GW384"/>
  <c r="HA384"/>
  <c r="AL384"/>
  <c r="AP384"/>
  <c r="AT384"/>
  <c r="AX384"/>
  <c r="BB384"/>
  <c r="BF384"/>
  <c r="BJ384"/>
  <c r="BN384"/>
  <c r="BR384"/>
  <c r="BV384"/>
  <c r="BZ384"/>
  <c r="CD384"/>
  <c r="CH384"/>
  <c r="CL384"/>
  <c r="CR384"/>
  <c r="CV384"/>
  <c r="CZ384"/>
  <c r="DD384"/>
  <c r="DH384"/>
  <c r="DL384"/>
  <c r="DP384"/>
  <c r="DT384"/>
  <c r="DX384"/>
  <c r="EB384"/>
  <c r="EF384"/>
  <c r="EJ384"/>
  <c r="EN384"/>
  <c r="ER384"/>
  <c r="EV384"/>
  <c r="EZ384"/>
  <c r="FD384"/>
  <c r="FH384"/>
  <c r="FL384"/>
  <c r="FP384"/>
  <c r="FT384"/>
  <c r="FX384"/>
  <c r="GB384"/>
  <c r="GF384"/>
  <c r="GJ384"/>
  <c r="GN384"/>
  <c r="GR384"/>
  <c r="GV384"/>
  <c r="GZ384"/>
  <c r="AN384"/>
  <c r="AV384"/>
  <c r="BD384"/>
  <c r="BL384"/>
  <c r="BT384"/>
  <c r="CB384"/>
  <c r="CJ384"/>
  <c r="CT384"/>
  <c r="DB384"/>
  <c r="DJ384"/>
  <c r="DR384"/>
  <c r="DZ384"/>
  <c r="EH384"/>
  <c r="EP384"/>
  <c r="EX384"/>
  <c r="FF384"/>
  <c r="FN384"/>
  <c r="FV384"/>
  <c r="GD384"/>
  <c r="GL384"/>
  <c r="GT384"/>
  <c r="HB384"/>
  <c r="AK384"/>
  <c r="AS384"/>
  <c r="BA384"/>
  <c r="BI384"/>
  <c r="BQ384"/>
  <c r="BY384"/>
  <c r="CG384"/>
  <c r="CQ384"/>
  <c r="CY384"/>
  <c r="DG384"/>
  <c r="DO384"/>
  <c r="DW384"/>
  <c r="EE384"/>
  <c r="EM384"/>
  <c r="EU384"/>
  <c r="FC384"/>
  <c r="FK384"/>
  <c r="FS384"/>
  <c r="GA384"/>
  <c r="GI384"/>
  <c r="GQ384"/>
  <c r="GY384"/>
  <c r="AJ384"/>
  <c r="AR384"/>
  <c r="AZ384"/>
  <c r="BH384"/>
  <c r="BP384"/>
  <c r="BX384"/>
  <c r="CF384"/>
  <c r="CP384"/>
  <c r="CX384"/>
  <c r="DF384"/>
  <c r="DN384"/>
  <c r="DV384"/>
  <c r="ED384"/>
  <c r="EL384"/>
  <c r="ET384"/>
  <c r="FB384"/>
  <c r="FJ384"/>
  <c r="FR384"/>
  <c r="FZ384"/>
  <c r="GH384"/>
  <c r="GP384"/>
  <c r="GX384"/>
  <c r="AO384"/>
  <c r="AW384"/>
  <c r="BE384"/>
  <c r="BM384"/>
  <c r="BU384"/>
  <c r="CC384"/>
  <c r="CK384"/>
  <c r="CU384"/>
  <c r="DC384"/>
  <c r="DK384"/>
  <c r="DS384"/>
  <c r="EA384"/>
  <c r="EI384"/>
  <c r="EQ384"/>
  <c r="EY384"/>
  <c r="FG384"/>
  <c r="FO384"/>
  <c r="FW384"/>
  <c r="GE384"/>
  <c r="GM384"/>
  <c r="GU384"/>
  <c r="HC384"/>
  <c r="CO337"/>
  <c r="CN337"/>
  <c r="AM337"/>
  <c r="AQ337"/>
  <c r="AU337"/>
  <c r="AY337"/>
  <c r="BC337"/>
  <c r="BG337"/>
  <c r="BK337"/>
  <c r="BO337"/>
  <c r="BS337"/>
  <c r="BW337"/>
  <c r="CA337"/>
  <c r="CE337"/>
  <c r="CI337"/>
  <c r="CM337"/>
  <c r="CS337"/>
  <c r="CW337"/>
  <c r="DA337"/>
  <c r="DE337"/>
  <c r="DI337"/>
  <c r="DM337"/>
  <c r="DQ337"/>
  <c r="DU337"/>
  <c r="DY337"/>
  <c r="EC337"/>
  <c r="EG337"/>
  <c r="EK337"/>
  <c r="EO337"/>
  <c r="ES337"/>
  <c r="EW337"/>
  <c r="FA337"/>
  <c r="FE337"/>
  <c r="FI337"/>
  <c r="FM337"/>
  <c r="FQ337"/>
  <c r="FU337"/>
  <c r="FY337"/>
  <c r="GC337"/>
  <c r="GG337"/>
  <c r="GK337"/>
  <c r="GO337"/>
  <c r="GS337"/>
  <c r="GW337"/>
  <c r="HA337"/>
  <c r="AL337"/>
  <c r="AP337"/>
  <c r="AT337"/>
  <c r="AX337"/>
  <c r="BB337"/>
  <c r="BF337"/>
  <c r="BJ337"/>
  <c r="BN337"/>
  <c r="BR337"/>
  <c r="BV337"/>
  <c r="BZ337"/>
  <c r="CD337"/>
  <c r="CH337"/>
  <c r="CL337"/>
  <c r="CR337"/>
  <c r="CV337"/>
  <c r="CZ337"/>
  <c r="DD337"/>
  <c r="DH337"/>
  <c r="DL337"/>
  <c r="DP337"/>
  <c r="DT337"/>
  <c r="DX337"/>
  <c r="EB337"/>
  <c r="EF337"/>
  <c r="EJ337"/>
  <c r="EN337"/>
  <c r="ER337"/>
  <c r="EV337"/>
  <c r="EZ337"/>
  <c r="FD337"/>
  <c r="FH337"/>
  <c r="FL337"/>
  <c r="FP337"/>
  <c r="FT337"/>
  <c r="FX337"/>
  <c r="GB337"/>
  <c r="GF337"/>
  <c r="GJ337"/>
  <c r="GN337"/>
  <c r="GR337"/>
  <c r="GV337"/>
  <c r="GZ337"/>
  <c r="AN337"/>
  <c r="AV337"/>
  <c r="BD337"/>
  <c r="BL337"/>
  <c r="BT337"/>
  <c r="CB337"/>
  <c r="CJ337"/>
  <c r="CT337"/>
  <c r="DB337"/>
  <c r="DJ337"/>
  <c r="DR337"/>
  <c r="DZ337"/>
  <c r="EH337"/>
  <c r="EP337"/>
  <c r="EX337"/>
  <c r="FF337"/>
  <c r="FN337"/>
  <c r="FV337"/>
  <c r="GD337"/>
  <c r="GL337"/>
  <c r="GT337"/>
  <c r="HB337"/>
  <c r="AK337"/>
  <c r="AS337"/>
  <c r="BA337"/>
  <c r="BI337"/>
  <c r="BQ337"/>
  <c r="BY337"/>
  <c r="CG337"/>
  <c r="CQ337"/>
  <c r="CY337"/>
  <c r="DG337"/>
  <c r="DO337"/>
  <c r="DW337"/>
  <c r="EE337"/>
  <c r="EM337"/>
  <c r="EU337"/>
  <c r="FC337"/>
  <c r="FK337"/>
  <c r="FS337"/>
  <c r="GA337"/>
  <c r="GI337"/>
  <c r="GQ337"/>
  <c r="GY337"/>
  <c r="AJ337"/>
  <c r="AR337"/>
  <c r="AZ337"/>
  <c r="BH337"/>
  <c r="BP337"/>
  <c r="BX337"/>
  <c r="CF337"/>
  <c r="CP337"/>
  <c r="CX337"/>
  <c r="DF337"/>
  <c r="DN337"/>
  <c r="DV337"/>
  <c r="ED337"/>
  <c r="EL337"/>
  <c r="ET337"/>
  <c r="FB337"/>
  <c r="FJ337"/>
  <c r="FR337"/>
  <c r="FZ337"/>
  <c r="GH337"/>
  <c r="GP337"/>
  <c r="GX337"/>
  <c r="AO337"/>
  <c r="BU337"/>
  <c r="DC337"/>
  <c r="EI337"/>
  <c r="FO337"/>
  <c r="GU337"/>
  <c r="BM337"/>
  <c r="CU337"/>
  <c r="EA337"/>
  <c r="FG337"/>
  <c r="GM337"/>
  <c r="BE337"/>
  <c r="CK337"/>
  <c r="DS337"/>
  <c r="EY337"/>
  <c r="GE337"/>
  <c r="AW337"/>
  <c r="CC337"/>
  <c r="DK337"/>
  <c r="EQ337"/>
  <c r="FW337"/>
  <c r="HC337"/>
  <c r="CO288"/>
  <c r="CN288"/>
  <c r="AJ288"/>
  <c r="AN288"/>
  <c r="AR288"/>
  <c r="AV288"/>
  <c r="AZ288"/>
  <c r="BD288"/>
  <c r="BH288"/>
  <c r="BL288"/>
  <c r="BP288"/>
  <c r="BT288"/>
  <c r="BX288"/>
  <c r="CB288"/>
  <c r="CF288"/>
  <c r="CJ288"/>
  <c r="CP288"/>
  <c r="CT288"/>
  <c r="CX288"/>
  <c r="DB288"/>
  <c r="DF288"/>
  <c r="DJ288"/>
  <c r="DN288"/>
  <c r="DR288"/>
  <c r="DV288"/>
  <c r="DZ288"/>
  <c r="ED288"/>
  <c r="EH288"/>
  <c r="EL288"/>
  <c r="EP288"/>
  <c r="ET288"/>
  <c r="EX288"/>
  <c r="FB288"/>
  <c r="FF288"/>
  <c r="FJ288"/>
  <c r="FN288"/>
  <c r="FR288"/>
  <c r="FV288"/>
  <c r="FZ288"/>
  <c r="GD288"/>
  <c r="GH288"/>
  <c r="GL288"/>
  <c r="GP288"/>
  <c r="GT288"/>
  <c r="GX288"/>
  <c r="HB288"/>
  <c r="AO288"/>
  <c r="AT288"/>
  <c r="AY288"/>
  <c r="BE288"/>
  <c r="BJ288"/>
  <c r="BO288"/>
  <c r="BU288"/>
  <c r="BZ288"/>
  <c r="CE288"/>
  <c r="CK288"/>
  <c r="CR288"/>
  <c r="CW288"/>
  <c r="DC288"/>
  <c r="DH288"/>
  <c r="DM288"/>
  <c r="DS288"/>
  <c r="DX288"/>
  <c r="EC288"/>
  <c r="EI288"/>
  <c r="EN288"/>
  <c r="ES288"/>
  <c r="EY288"/>
  <c r="FD288"/>
  <c r="FI288"/>
  <c r="FO288"/>
  <c r="FT288"/>
  <c r="FY288"/>
  <c r="GE288"/>
  <c r="GJ288"/>
  <c r="GO288"/>
  <c r="GU288"/>
  <c r="GZ288"/>
  <c r="AM288"/>
  <c r="AS288"/>
  <c r="AX288"/>
  <c r="BC288"/>
  <c r="BI288"/>
  <c r="BN288"/>
  <c r="BS288"/>
  <c r="BY288"/>
  <c r="CD288"/>
  <c r="CI288"/>
  <c r="CQ288"/>
  <c r="CV288"/>
  <c r="DA288"/>
  <c r="DG288"/>
  <c r="DL288"/>
  <c r="DQ288"/>
  <c r="DW288"/>
  <c r="EB288"/>
  <c r="EG288"/>
  <c r="EM288"/>
  <c r="ER288"/>
  <c r="EW288"/>
  <c r="FC288"/>
  <c r="FH288"/>
  <c r="FM288"/>
  <c r="FS288"/>
  <c r="FX288"/>
  <c r="GC288"/>
  <c r="GI288"/>
  <c r="GN288"/>
  <c r="GS288"/>
  <c r="GY288"/>
  <c r="AL288"/>
  <c r="AW288"/>
  <c r="BG288"/>
  <c r="BR288"/>
  <c r="CC288"/>
  <c r="CM288"/>
  <c r="CZ288"/>
  <c r="DK288"/>
  <c r="DU288"/>
  <c r="EF288"/>
  <c r="EQ288"/>
  <c r="FA288"/>
  <c r="FL288"/>
  <c r="FW288"/>
  <c r="GG288"/>
  <c r="GR288"/>
  <c r="HC288"/>
  <c r="AK288"/>
  <c r="AU288"/>
  <c r="BF288"/>
  <c r="BQ288"/>
  <c r="CA288"/>
  <c r="CL288"/>
  <c r="CY288"/>
  <c r="DI288"/>
  <c r="DT288"/>
  <c r="EE288"/>
  <c r="EO288"/>
  <c r="EZ288"/>
  <c r="FK288"/>
  <c r="FU288"/>
  <c r="GF288"/>
  <c r="GQ288"/>
  <c r="HA288"/>
  <c r="AQ288"/>
  <c r="BB288"/>
  <c r="BM288"/>
  <c r="BW288"/>
  <c r="CH288"/>
  <c r="CU288"/>
  <c r="DE288"/>
  <c r="DP288"/>
  <c r="EA288"/>
  <c r="EK288"/>
  <c r="EV288"/>
  <c r="FG288"/>
  <c r="FQ288"/>
  <c r="GB288"/>
  <c r="GM288"/>
  <c r="GW288"/>
  <c r="AP288"/>
  <c r="BA288"/>
  <c r="BK288"/>
  <c r="BV288"/>
  <c r="CG288"/>
  <c r="CS288"/>
  <c r="DD288"/>
  <c r="DO288"/>
  <c r="DY288"/>
  <c r="EJ288"/>
  <c r="EU288"/>
  <c r="FE288"/>
  <c r="FP288"/>
  <c r="GA288"/>
  <c r="GK288"/>
  <c r="GV288"/>
  <c r="CO244"/>
  <c r="CN244"/>
  <c r="AJ244"/>
  <c r="AN244"/>
  <c r="AR244"/>
  <c r="AV244"/>
  <c r="AZ244"/>
  <c r="BD244"/>
  <c r="BH244"/>
  <c r="BL244"/>
  <c r="BP244"/>
  <c r="BT244"/>
  <c r="BX244"/>
  <c r="CB244"/>
  <c r="CF244"/>
  <c r="CJ244"/>
  <c r="CP244"/>
  <c r="CT244"/>
  <c r="CX244"/>
  <c r="DB244"/>
  <c r="DF244"/>
  <c r="DJ244"/>
  <c r="DN244"/>
  <c r="DR244"/>
  <c r="DV244"/>
  <c r="DZ244"/>
  <c r="ED244"/>
  <c r="EH244"/>
  <c r="EL244"/>
  <c r="EP244"/>
  <c r="ET244"/>
  <c r="EX244"/>
  <c r="FB244"/>
  <c r="FF244"/>
  <c r="FJ244"/>
  <c r="FN244"/>
  <c r="FR244"/>
  <c r="FV244"/>
  <c r="FZ244"/>
  <c r="GD244"/>
  <c r="GH244"/>
  <c r="GL244"/>
  <c r="GP244"/>
  <c r="GT244"/>
  <c r="GX244"/>
  <c r="HB244"/>
  <c r="AM244"/>
  <c r="AQ244"/>
  <c r="AU244"/>
  <c r="AY244"/>
  <c r="BC244"/>
  <c r="BG244"/>
  <c r="BK244"/>
  <c r="BO244"/>
  <c r="BS244"/>
  <c r="BW244"/>
  <c r="CA244"/>
  <c r="CE244"/>
  <c r="CI244"/>
  <c r="CM244"/>
  <c r="CS244"/>
  <c r="CW244"/>
  <c r="DA244"/>
  <c r="DE244"/>
  <c r="DI244"/>
  <c r="DM244"/>
  <c r="DQ244"/>
  <c r="DU244"/>
  <c r="DY244"/>
  <c r="EC244"/>
  <c r="EG244"/>
  <c r="EK244"/>
  <c r="EO244"/>
  <c r="ES244"/>
  <c r="EW244"/>
  <c r="FA244"/>
  <c r="FE244"/>
  <c r="FI244"/>
  <c r="FM244"/>
  <c r="FQ244"/>
  <c r="FU244"/>
  <c r="FY244"/>
  <c r="GC244"/>
  <c r="GG244"/>
  <c r="GK244"/>
  <c r="GO244"/>
  <c r="GS244"/>
  <c r="GW244"/>
  <c r="HA244"/>
  <c r="AK244"/>
  <c r="AS244"/>
  <c r="BA244"/>
  <c r="BI244"/>
  <c r="BQ244"/>
  <c r="BY244"/>
  <c r="CG244"/>
  <c r="CQ244"/>
  <c r="CY244"/>
  <c r="DG244"/>
  <c r="DO244"/>
  <c r="DW244"/>
  <c r="EE244"/>
  <c r="EM244"/>
  <c r="EU244"/>
  <c r="FC244"/>
  <c r="FK244"/>
  <c r="FS244"/>
  <c r="GA244"/>
  <c r="GI244"/>
  <c r="GQ244"/>
  <c r="GY244"/>
  <c r="AP244"/>
  <c r="AX244"/>
  <c r="BF244"/>
  <c r="BN244"/>
  <c r="BV244"/>
  <c r="CD244"/>
  <c r="CL244"/>
  <c r="CV244"/>
  <c r="DD244"/>
  <c r="DL244"/>
  <c r="DT244"/>
  <c r="EB244"/>
  <c r="EJ244"/>
  <c r="ER244"/>
  <c r="EZ244"/>
  <c r="FH244"/>
  <c r="FP244"/>
  <c r="FX244"/>
  <c r="GF244"/>
  <c r="GN244"/>
  <c r="GV244"/>
  <c r="AO244"/>
  <c r="AW244"/>
  <c r="BE244"/>
  <c r="BM244"/>
  <c r="BU244"/>
  <c r="CC244"/>
  <c r="CK244"/>
  <c r="CU244"/>
  <c r="DC244"/>
  <c r="DK244"/>
  <c r="DS244"/>
  <c r="EA244"/>
  <c r="EI244"/>
  <c r="EQ244"/>
  <c r="EY244"/>
  <c r="FG244"/>
  <c r="FO244"/>
  <c r="FW244"/>
  <c r="GE244"/>
  <c r="GM244"/>
  <c r="GU244"/>
  <c r="HC244"/>
  <c r="AT244"/>
  <c r="BZ244"/>
  <c r="DH244"/>
  <c r="EN244"/>
  <c r="FT244"/>
  <c r="GZ244"/>
  <c r="AL244"/>
  <c r="BR244"/>
  <c r="CZ244"/>
  <c r="EF244"/>
  <c r="FL244"/>
  <c r="GR244"/>
  <c r="BJ244"/>
  <c r="CR244"/>
  <c r="DX244"/>
  <c r="FD244"/>
  <c r="GJ244"/>
  <c r="EV244"/>
  <c r="DP244"/>
  <c r="CH244"/>
  <c r="BB244"/>
  <c r="GB244"/>
  <c r="CN733"/>
  <c r="CO733"/>
  <c r="HC733"/>
  <c r="GY733"/>
  <c r="GU733"/>
  <c r="GQ733"/>
  <c r="GM733"/>
  <c r="GI733"/>
  <c r="GE733"/>
  <c r="GA733"/>
  <c r="FW733"/>
  <c r="FS733"/>
  <c r="FO733"/>
  <c r="FK733"/>
  <c r="FG733"/>
  <c r="FC733"/>
  <c r="EY733"/>
  <c r="EU733"/>
  <c r="EQ733"/>
  <c r="EM733"/>
  <c r="EI733"/>
  <c r="EE733"/>
  <c r="EA733"/>
  <c r="DW733"/>
  <c r="DS733"/>
  <c r="DO733"/>
  <c r="DK733"/>
  <c r="DG733"/>
  <c r="DC733"/>
  <c r="CY733"/>
  <c r="HB733"/>
  <c r="GW733"/>
  <c r="GR733"/>
  <c r="GL733"/>
  <c r="GG733"/>
  <c r="GB733"/>
  <c r="FV733"/>
  <c r="FQ733"/>
  <c r="FL733"/>
  <c r="FF733"/>
  <c r="FA733"/>
  <c r="EV733"/>
  <c r="EP733"/>
  <c r="EK733"/>
  <c r="EF733"/>
  <c r="DZ733"/>
  <c r="DU733"/>
  <c r="DP733"/>
  <c r="DJ733"/>
  <c r="DE733"/>
  <c r="CZ733"/>
  <c r="CU733"/>
  <c r="CQ733"/>
  <c r="CK733"/>
  <c r="CG733"/>
  <c r="CC733"/>
  <c r="BY733"/>
  <c r="BU733"/>
  <c r="BQ733"/>
  <c r="BM733"/>
  <c r="BI733"/>
  <c r="BE733"/>
  <c r="BA733"/>
  <c r="AW733"/>
  <c r="AS733"/>
  <c r="AO733"/>
  <c r="AK733"/>
  <c r="GX733"/>
  <c r="GS733"/>
  <c r="GN733"/>
  <c r="GH733"/>
  <c r="GC733"/>
  <c r="FX733"/>
  <c r="FR733"/>
  <c r="FM733"/>
  <c r="FH733"/>
  <c r="FB733"/>
  <c r="EW733"/>
  <c r="ER733"/>
  <c r="EL733"/>
  <c r="EG733"/>
  <c r="EB733"/>
  <c r="DV733"/>
  <c r="DQ733"/>
  <c r="DL733"/>
  <c r="DF733"/>
  <c r="DA733"/>
  <c r="CV733"/>
  <c r="CR733"/>
  <c r="CL733"/>
  <c r="CH733"/>
  <c r="CD733"/>
  <c r="BZ733"/>
  <c r="BV733"/>
  <c r="BR733"/>
  <c r="BN733"/>
  <c r="BJ733"/>
  <c r="BF733"/>
  <c r="BB733"/>
  <c r="AX733"/>
  <c r="AT733"/>
  <c r="AP733"/>
  <c r="AL733"/>
  <c r="GZ733"/>
  <c r="GT733"/>
  <c r="GO733"/>
  <c r="GJ733"/>
  <c r="GD733"/>
  <c r="FY733"/>
  <c r="FT733"/>
  <c r="FN733"/>
  <c r="FI733"/>
  <c r="FD733"/>
  <c r="EX733"/>
  <c r="ES733"/>
  <c r="EN733"/>
  <c r="EH733"/>
  <c r="EC733"/>
  <c r="DX733"/>
  <c r="DR733"/>
  <c r="DM733"/>
  <c r="DH733"/>
  <c r="DB733"/>
  <c r="CW733"/>
  <c r="CS733"/>
  <c r="CM733"/>
  <c r="CI733"/>
  <c r="CE733"/>
  <c r="CA733"/>
  <c r="BW733"/>
  <c r="BS733"/>
  <c r="BO733"/>
  <c r="BK733"/>
  <c r="BG733"/>
  <c r="BC733"/>
  <c r="AY733"/>
  <c r="AU733"/>
  <c r="AQ733"/>
  <c r="AM733"/>
  <c r="GP733"/>
  <c r="FU733"/>
  <c r="EZ733"/>
  <c r="ED733"/>
  <c r="DI733"/>
  <c r="CP733"/>
  <c r="BX733"/>
  <c r="BH733"/>
  <c r="AR733"/>
  <c r="GV733"/>
  <c r="FZ733"/>
  <c r="FE733"/>
  <c r="EJ733"/>
  <c r="DN733"/>
  <c r="CT733"/>
  <c r="CB733"/>
  <c r="BL733"/>
  <c r="AV733"/>
  <c r="HA733"/>
  <c r="GF733"/>
  <c r="FJ733"/>
  <c r="EO733"/>
  <c r="DT733"/>
  <c r="CX733"/>
  <c r="CF733"/>
  <c r="BP733"/>
  <c r="AZ733"/>
  <c r="AJ733"/>
  <c r="DY733"/>
  <c r="BD733"/>
  <c r="ET733"/>
  <c r="BT733"/>
  <c r="FP733"/>
  <c r="CJ733"/>
  <c r="DD733"/>
  <c r="GK733"/>
  <c r="AN733"/>
  <c r="CN707"/>
  <c r="CO707"/>
  <c r="AK707"/>
  <c r="AO707"/>
  <c r="AS707"/>
  <c r="AW707"/>
  <c r="BA707"/>
  <c r="BE707"/>
  <c r="BI707"/>
  <c r="BM707"/>
  <c r="BQ707"/>
  <c r="BU707"/>
  <c r="BY707"/>
  <c r="CC707"/>
  <c r="CG707"/>
  <c r="CK707"/>
  <c r="CQ707"/>
  <c r="CU707"/>
  <c r="CY707"/>
  <c r="DC707"/>
  <c r="DG707"/>
  <c r="DK707"/>
  <c r="DO707"/>
  <c r="DS707"/>
  <c r="DW707"/>
  <c r="EA707"/>
  <c r="EE707"/>
  <c r="EI707"/>
  <c r="EM707"/>
  <c r="EQ707"/>
  <c r="EU707"/>
  <c r="EY707"/>
  <c r="FC707"/>
  <c r="FG707"/>
  <c r="FK707"/>
  <c r="FO707"/>
  <c r="FS707"/>
  <c r="FW707"/>
  <c r="GA707"/>
  <c r="GE707"/>
  <c r="GI707"/>
  <c r="GM707"/>
  <c r="GQ707"/>
  <c r="GU707"/>
  <c r="GY707"/>
  <c r="HC707"/>
  <c r="AJ707"/>
  <c r="AP707"/>
  <c r="AU707"/>
  <c r="AZ707"/>
  <c r="BF707"/>
  <c r="BK707"/>
  <c r="BP707"/>
  <c r="BV707"/>
  <c r="CA707"/>
  <c r="CF707"/>
  <c r="CL707"/>
  <c r="CS707"/>
  <c r="CX707"/>
  <c r="DD707"/>
  <c r="DI707"/>
  <c r="DN707"/>
  <c r="DT707"/>
  <c r="DY707"/>
  <c r="ED707"/>
  <c r="EJ707"/>
  <c r="EO707"/>
  <c r="ET707"/>
  <c r="EZ707"/>
  <c r="FE707"/>
  <c r="FJ707"/>
  <c r="FP707"/>
  <c r="FU707"/>
  <c r="FZ707"/>
  <c r="GF707"/>
  <c r="GK707"/>
  <c r="GP707"/>
  <c r="GV707"/>
  <c r="HA707"/>
  <c r="AN707"/>
  <c r="AT707"/>
  <c r="AY707"/>
  <c r="BD707"/>
  <c r="BJ707"/>
  <c r="BO707"/>
  <c r="BT707"/>
  <c r="BZ707"/>
  <c r="CE707"/>
  <c r="CJ707"/>
  <c r="CR707"/>
  <c r="CW707"/>
  <c r="DB707"/>
  <c r="DH707"/>
  <c r="DM707"/>
  <c r="DR707"/>
  <c r="DX707"/>
  <c r="EC707"/>
  <c r="EH707"/>
  <c r="EN707"/>
  <c r="ES707"/>
  <c r="EX707"/>
  <c r="FD707"/>
  <c r="FI707"/>
  <c r="FN707"/>
  <c r="FT707"/>
  <c r="FY707"/>
  <c r="GD707"/>
  <c r="GJ707"/>
  <c r="GO707"/>
  <c r="GT707"/>
  <c r="GZ707"/>
  <c r="AR707"/>
  <c r="BC707"/>
  <c r="BN707"/>
  <c r="BX707"/>
  <c r="CI707"/>
  <c r="CV707"/>
  <c r="DF707"/>
  <c r="DQ707"/>
  <c r="EB707"/>
  <c r="EL707"/>
  <c r="EW707"/>
  <c r="FH707"/>
  <c r="FR707"/>
  <c r="GC707"/>
  <c r="GN707"/>
  <c r="GX707"/>
  <c r="AQ707"/>
  <c r="BB707"/>
  <c r="BL707"/>
  <c r="BW707"/>
  <c r="CH707"/>
  <c r="CT707"/>
  <c r="DE707"/>
  <c r="DP707"/>
  <c r="DZ707"/>
  <c r="EK707"/>
  <c r="EV707"/>
  <c r="FF707"/>
  <c r="FQ707"/>
  <c r="GB707"/>
  <c r="GL707"/>
  <c r="GW707"/>
  <c r="AM707"/>
  <c r="AX707"/>
  <c r="BH707"/>
  <c r="BS707"/>
  <c r="CD707"/>
  <c r="CP707"/>
  <c r="DA707"/>
  <c r="DL707"/>
  <c r="DV707"/>
  <c r="EG707"/>
  <c r="ER707"/>
  <c r="FB707"/>
  <c r="FM707"/>
  <c r="FX707"/>
  <c r="GH707"/>
  <c r="GS707"/>
  <c r="BG707"/>
  <c r="CZ707"/>
  <c r="EP707"/>
  <c r="GG707"/>
  <c r="AV707"/>
  <c r="CM707"/>
  <c r="EF707"/>
  <c r="FV707"/>
  <c r="AL707"/>
  <c r="CB707"/>
  <c r="DU707"/>
  <c r="FL707"/>
  <c r="HB707"/>
  <c r="GR707"/>
  <c r="FA707"/>
  <c r="DJ707"/>
  <c r="BR707"/>
  <c r="CN684"/>
  <c r="CO684"/>
  <c r="AK684"/>
  <c r="AO684"/>
  <c r="AS684"/>
  <c r="AW684"/>
  <c r="BA684"/>
  <c r="BE684"/>
  <c r="BI684"/>
  <c r="BM684"/>
  <c r="BQ684"/>
  <c r="BU684"/>
  <c r="BY684"/>
  <c r="CC684"/>
  <c r="CG684"/>
  <c r="CK684"/>
  <c r="CQ684"/>
  <c r="CU684"/>
  <c r="CY684"/>
  <c r="DC684"/>
  <c r="DG684"/>
  <c r="DK684"/>
  <c r="DO684"/>
  <c r="DS684"/>
  <c r="DW684"/>
  <c r="EA684"/>
  <c r="EE684"/>
  <c r="EI684"/>
  <c r="EM684"/>
  <c r="EQ684"/>
  <c r="EU684"/>
  <c r="EY684"/>
  <c r="FC684"/>
  <c r="FG684"/>
  <c r="FK684"/>
  <c r="FO684"/>
  <c r="FS684"/>
  <c r="FW684"/>
  <c r="GA684"/>
  <c r="GE684"/>
  <c r="GI684"/>
  <c r="GM684"/>
  <c r="GQ684"/>
  <c r="GU684"/>
  <c r="GY684"/>
  <c r="HC684"/>
  <c r="AJ684"/>
  <c r="AN684"/>
  <c r="AR684"/>
  <c r="AV684"/>
  <c r="AZ684"/>
  <c r="BD684"/>
  <c r="BH684"/>
  <c r="BL684"/>
  <c r="BP684"/>
  <c r="BT684"/>
  <c r="BX684"/>
  <c r="CB684"/>
  <c r="CF684"/>
  <c r="CJ684"/>
  <c r="CP684"/>
  <c r="CT684"/>
  <c r="CX684"/>
  <c r="DB684"/>
  <c r="DF684"/>
  <c r="DJ684"/>
  <c r="DN684"/>
  <c r="DR684"/>
  <c r="DV684"/>
  <c r="DZ684"/>
  <c r="ED684"/>
  <c r="EH684"/>
  <c r="EL684"/>
  <c r="EP684"/>
  <c r="ET684"/>
  <c r="EX684"/>
  <c r="FB684"/>
  <c r="FF684"/>
  <c r="FJ684"/>
  <c r="FN684"/>
  <c r="FR684"/>
  <c r="FV684"/>
  <c r="FZ684"/>
  <c r="GD684"/>
  <c r="GH684"/>
  <c r="GL684"/>
  <c r="GP684"/>
  <c r="GT684"/>
  <c r="GX684"/>
  <c r="HB684"/>
  <c r="AL684"/>
  <c r="AT684"/>
  <c r="BB684"/>
  <c r="BJ684"/>
  <c r="BR684"/>
  <c r="BZ684"/>
  <c r="CH684"/>
  <c r="CR684"/>
  <c r="CZ684"/>
  <c r="DH684"/>
  <c r="DP684"/>
  <c r="DX684"/>
  <c r="EF684"/>
  <c r="EN684"/>
  <c r="EV684"/>
  <c r="FD684"/>
  <c r="FL684"/>
  <c r="FT684"/>
  <c r="GB684"/>
  <c r="GJ684"/>
  <c r="GR684"/>
  <c r="GZ684"/>
  <c r="AQ684"/>
  <c r="AY684"/>
  <c r="BG684"/>
  <c r="BO684"/>
  <c r="BW684"/>
  <c r="CE684"/>
  <c r="CM684"/>
  <c r="CW684"/>
  <c r="DE684"/>
  <c r="DM684"/>
  <c r="DU684"/>
  <c r="EC684"/>
  <c r="EK684"/>
  <c r="ES684"/>
  <c r="FA684"/>
  <c r="FI684"/>
  <c r="FQ684"/>
  <c r="FY684"/>
  <c r="GG684"/>
  <c r="GO684"/>
  <c r="GW684"/>
  <c r="AM684"/>
  <c r="AU684"/>
  <c r="BC684"/>
  <c r="BK684"/>
  <c r="BS684"/>
  <c r="CA684"/>
  <c r="CI684"/>
  <c r="CS684"/>
  <c r="DA684"/>
  <c r="DI684"/>
  <c r="DQ684"/>
  <c r="DY684"/>
  <c r="EG684"/>
  <c r="EO684"/>
  <c r="EW684"/>
  <c r="FE684"/>
  <c r="FM684"/>
  <c r="FU684"/>
  <c r="GC684"/>
  <c r="GK684"/>
  <c r="GS684"/>
  <c r="HA684"/>
  <c r="BF684"/>
  <c r="CL684"/>
  <c r="DT684"/>
  <c r="EZ684"/>
  <c r="GF684"/>
  <c r="AX684"/>
  <c r="CD684"/>
  <c r="DL684"/>
  <c r="ER684"/>
  <c r="FX684"/>
  <c r="AP684"/>
  <c r="BV684"/>
  <c r="DD684"/>
  <c r="EJ684"/>
  <c r="FP684"/>
  <c r="GV684"/>
  <c r="FH684"/>
  <c r="EB684"/>
  <c r="CV684"/>
  <c r="GN684"/>
  <c r="BN684"/>
  <c r="CN658"/>
  <c r="CO658"/>
  <c r="AJ658"/>
  <c r="AN658"/>
  <c r="AR658"/>
  <c r="AV658"/>
  <c r="AZ658"/>
  <c r="BD658"/>
  <c r="BH658"/>
  <c r="BL658"/>
  <c r="BP658"/>
  <c r="BT658"/>
  <c r="BX658"/>
  <c r="CB658"/>
  <c r="CF658"/>
  <c r="CJ658"/>
  <c r="CP658"/>
  <c r="CT658"/>
  <c r="CX658"/>
  <c r="AK658"/>
  <c r="AP658"/>
  <c r="AU658"/>
  <c r="BA658"/>
  <c r="BF658"/>
  <c r="BK658"/>
  <c r="BQ658"/>
  <c r="BV658"/>
  <c r="CA658"/>
  <c r="CG658"/>
  <c r="CL658"/>
  <c r="CS658"/>
  <c r="CY658"/>
  <c r="DC658"/>
  <c r="DG658"/>
  <c r="DK658"/>
  <c r="DO658"/>
  <c r="DS658"/>
  <c r="DW658"/>
  <c r="EA658"/>
  <c r="EE658"/>
  <c r="EI658"/>
  <c r="EM658"/>
  <c r="EQ658"/>
  <c r="EU658"/>
  <c r="EY658"/>
  <c r="FC658"/>
  <c r="FG658"/>
  <c r="FK658"/>
  <c r="FO658"/>
  <c r="FS658"/>
  <c r="FW658"/>
  <c r="GA658"/>
  <c r="GE658"/>
  <c r="GI658"/>
  <c r="GM658"/>
  <c r="GQ658"/>
  <c r="GU658"/>
  <c r="GY658"/>
  <c r="HC658"/>
  <c r="AO658"/>
  <c r="AT658"/>
  <c r="AY658"/>
  <c r="BE658"/>
  <c r="BJ658"/>
  <c r="BO658"/>
  <c r="BU658"/>
  <c r="BZ658"/>
  <c r="CE658"/>
  <c r="CK658"/>
  <c r="CR658"/>
  <c r="CW658"/>
  <c r="DB658"/>
  <c r="DF658"/>
  <c r="DJ658"/>
  <c r="DN658"/>
  <c r="DR658"/>
  <c r="DV658"/>
  <c r="DZ658"/>
  <c r="ED658"/>
  <c r="EH658"/>
  <c r="EL658"/>
  <c r="EP658"/>
  <c r="ET658"/>
  <c r="EX658"/>
  <c r="FB658"/>
  <c r="FF658"/>
  <c r="FJ658"/>
  <c r="FN658"/>
  <c r="FR658"/>
  <c r="FV658"/>
  <c r="FZ658"/>
  <c r="GD658"/>
  <c r="GH658"/>
  <c r="GL658"/>
  <c r="GP658"/>
  <c r="GT658"/>
  <c r="GX658"/>
  <c r="HB658"/>
  <c r="AL658"/>
  <c r="AW658"/>
  <c r="BG658"/>
  <c r="BR658"/>
  <c r="CC658"/>
  <c r="CM658"/>
  <c r="CZ658"/>
  <c r="DH658"/>
  <c r="DP658"/>
  <c r="DX658"/>
  <c r="EF658"/>
  <c r="EN658"/>
  <c r="EV658"/>
  <c r="FD658"/>
  <c r="FL658"/>
  <c r="FT658"/>
  <c r="GB658"/>
  <c r="GJ658"/>
  <c r="GR658"/>
  <c r="GZ658"/>
  <c r="AS658"/>
  <c r="BC658"/>
  <c r="BN658"/>
  <c r="BY658"/>
  <c r="CI658"/>
  <c r="CV658"/>
  <c r="DE658"/>
  <c r="DM658"/>
  <c r="DU658"/>
  <c r="EC658"/>
  <c r="EK658"/>
  <c r="ES658"/>
  <c r="FA658"/>
  <c r="FI658"/>
  <c r="FQ658"/>
  <c r="FY658"/>
  <c r="GG658"/>
  <c r="GO658"/>
  <c r="GW658"/>
  <c r="AQ658"/>
  <c r="BB658"/>
  <c r="BM658"/>
  <c r="BW658"/>
  <c r="CH658"/>
  <c r="CU658"/>
  <c r="DD658"/>
  <c r="DL658"/>
  <c r="DT658"/>
  <c r="EB658"/>
  <c r="EJ658"/>
  <c r="ER658"/>
  <c r="EZ658"/>
  <c r="FH658"/>
  <c r="FP658"/>
  <c r="FX658"/>
  <c r="GF658"/>
  <c r="GN658"/>
  <c r="GV658"/>
  <c r="AM658"/>
  <c r="CD658"/>
  <c r="DQ658"/>
  <c r="EW658"/>
  <c r="GC658"/>
  <c r="BS658"/>
  <c r="DI658"/>
  <c r="EO658"/>
  <c r="FU658"/>
  <c r="HA658"/>
  <c r="AX658"/>
  <c r="CQ658"/>
  <c r="DY658"/>
  <c r="FE658"/>
  <c r="GK658"/>
  <c r="DA658"/>
  <c r="BI658"/>
  <c r="GS658"/>
  <c r="FM658"/>
  <c r="EG658"/>
  <c r="CN632"/>
  <c r="CO632"/>
  <c r="AJ632"/>
  <c r="AN632"/>
  <c r="AR632"/>
  <c r="AV632"/>
  <c r="AZ632"/>
  <c r="BD632"/>
  <c r="BH632"/>
  <c r="BL632"/>
  <c r="BP632"/>
  <c r="BT632"/>
  <c r="BX632"/>
  <c r="CB632"/>
  <c r="CF632"/>
  <c r="CJ632"/>
  <c r="CP632"/>
  <c r="CT632"/>
  <c r="CX632"/>
  <c r="DB632"/>
  <c r="DF632"/>
  <c r="DJ632"/>
  <c r="DN632"/>
  <c r="DR632"/>
  <c r="DV632"/>
  <c r="DZ632"/>
  <c r="ED632"/>
  <c r="EH632"/>
  <c r="EL632"/>
  <c r="EP632"/>
  <c r="ET632"/>
  <c r="EX632"/>
  <c r="FB632"/>
  <c r="FF632"/>
  <c r="FJ632"/>
  <c r="FN632"/>
  <c r="FR632"/>
  <c r="FV632"/>
  <c r="FZ632"/>
  <c r="GD632"/>
  <c r="GH632"/>
  <c r="GL632"/>
  <c r="GP632"/>
  <c r="GT632"/>
  <c r="GX632"/>
  <c r="HB632"/>
  <c r="AM632"/>
  <c r="AQ632"/>
  <c r="AU632"/>
  <c r="AY632"/>
  <c r="BC632"/>
  <c r="BG632"/>
  <c r="BK632"/>
  <c r="BO632"/>
  <c r="BS632"/>
  <c r="BW632"/>
  <c r="CA632"/>
  <c r="CE632"/>
  <c r="CI632"/>
  <c r="CM632"/>
  <c r="CS632"/>
  <c r="CW632"/>
  <c r="DA632"/>
  <c r="DE632"/>
  <c r="DI632"/>
  <c r="DM632"/>
  <c r="DQ632"/>
  <c r="DU632"/>
  <c r="DY632"/>
  <c r="EC632"/>
  <c r="EG632"/>
  <c r="EK632"/>
  <c r="EO632"/>
  <c r="ES632"/>
  <c r="EW632"/>
  <c r="FA632"/>
  <c r="FE632"/>
  <c r="FI632"/>
  <c r="FM632"/>
  <c r="FQ632"/>
  <c r="FU632"/>
  <c r="FY632"/>
  <c r="GC632"/>
  <c r="GG632"/>
  <c r="GK632"/>
  <c r="GO632"/>
  <c r="GS632"/>
  <c r="GW632"/>
  <c r="HA632"/>
  <c r="AK632"/>
  <c r="AS632"/>
  <c r="BA632"/>
  <c r="BI632"/>
  <c r="BQ632"/>
  <c r="BY632"/>
  <c r="CG632"/>
  <c r="CQ632"/>
  <c r="CY632"/>
  <c r="DG632"/>
  <c r="DO632"/>
  <c r="DW632"/>
  <c r="EE632"/>
  <c r="EM632"/>
  <c r="EU632"/>
  <c r="FC632"/>
  <c r="FK632"/>
  <c r="FS632"/>
  <c r="GA632"/>
  <c r="GI632"/>
  <c r="GQ632"/>
  <c r="GY632"/>
  <c r="AP632"/>
  <c r="AX632"/>
  <c r="BF632"/>
  <c r="BN632"/>
  <c r="BV632"/>
  <c r="CD632"/>
  <c r="CL632"/>
  <c r="CV632"/>
  <c r="DD632"/>
  <c r="DL632"/>
  <c r="DT632"/>
  <c r="EB632"/>
  <c r="EJ632"/>
  <c r="ER632"/>
  <c r="EZ632"/>
  <c r="FH632"/>
  <c r="FP632"/>
  <c r="FX632"/>
  <c r="GF632"/>
  <c r="GN632"/>
  <c r="GV632"/>
  <c r="AO632"/>
  <c r="AW632"/>
  <c r="BE632"/>
  <c r="BM632"/>
  <c r="BU632"/>
  <c r="CC632"/>
  <c r="CK632"/>
  <c r="CU632"/>
  <c r="DC632"/>
  <c r="DK632"/>
  <c r="DS632"/>
  <c r="EA632"/>
  <c r="EI632"/>
  <c r="EQ632"/>
  <c r="EY632"/>
  <c r="FG632"/>
  <c r="FO632"/>
  <c r="FW632"/>
  <c r="GE632"/>
  <c r="GM632"/>
  <c r="GU632"/>
  <c r="HC632"/>
  <c r="BJ632"/>
  <c r="CR632"/>
  <c r="DX632"/>
  <c r="FD632"/>
  <c r="GJ632"/>
  <c r="BB632"/>
  <c r="CH632"/>
  <c r="DP632"/>
  <c r="EV632"/>
  <c r="GB632"/>
  <c r="AT632"/>
  <c r="BZ632"/>
  <c r="DH632"/>
  <c r="EN632"/>
  <c r="FT632"/>
  <c r="GZ632"/>
  <c r="BR632"/>
  <c r="GR632"/>
  <c r="AL632"/>
  <c r="FL632"/>
  <c r="CZ632"/>
  <c r="EF632"/>
  <c r="CN606"/>
  <c r="CO606"/>
  <c r="AL606"/>
  <c r="AP606"/>
  <c r="AT606"/>
  <c r="AX606"/>
  <c r="BB606"/>
  <c r="BF606"/>
  <c r="BJ606"/>
  <c r="BN606"/>
  <c r="BR606"/>
  <c r="BV606"/>
  <c r="BZ606"/>
  <c r="CD606"/>
  <c r="CH606"/>
  <c r="CL606"/>
  <c r="CR606"/>
  <c r="CV606"/>
  <c r="CZ606"/>
  <c r="DD606"/>
  <c r="DH606"/>
  <c r="DL606"/>
  <c r="DP606"/>
  <c r="DT606"/>
  <c r="DX606"/>
  <c r="EB606"/>
  <c r="EF606"/>
  <c r="EJ606"/>
  <c r="EN606"/>
  <c r="ER606"/>
  <c r="EV606"/>
  <c r="EZ606"/>
  <c r="FD606"/>
  <c r="FH606"/>
  <c r="FL606"/>
  <c r="FP606"/>
  <c r="FT606"/>
  <c r="FX606"/>
  <c r="GB606"/>
  <c r="GF606"/>
  <c r="GJ606"/>
  <c r="GN606"/>
  <c r="GR606"/>
  <c r="GV606"/>
  <c r="GZ606"/>
  <c r="AM606"/>
  <c r="AR606"/>
  <c r="AW606"/>
  <c r="BC606"/>
  <c r="BH606"/>
  <c r="BM606"/>
  <c r="BS606"/>
  <c r="BX606"/>
  <c r="CC606"/>
  <c r="CI606"/>
  <c r="CP606"/>
  <c r="CU606"/>
  <c r="DA606"/>
  <c r="DF606"/>
  <c r="DK606"/>
  <c r="DQ606"/>
  <c r="DV606"/>
  <c r="EA606"/>
  <c r="EG606"/>
  <c r="EL606"/>
  <c r="EQ606"/>
  <c r="EW606"/>
  <c r="FB606"/>
  <c r="FG606"/>
  <c r="FM606"/>
  <c r="FR606"/>
  <c r="FW606"/>
  <c r="GC606"/>
  <c r="GH606"/>
  <c r="GM606"/>
  <c r="GS606"/>
  <c r="GX606"/>
  <c r="HC606"/>
  <c r="AK606"/>
  <c r="AQ606"/>
  <c r="AV606"/>
  <c r="BA606"/>
  <c r="BG606"/>
  <c r="BL606"/>
  <c r="BQ606"/>
  <c r="BW606"/>
  <c r="CB606"/>
  <c r="CG606"/>
  <c r="CM606"/>
  <c r="CT606"/>
  <c r="CY606"/>
  <c r="DE606"/>
  <c r="DJ606"/>
  <c r="DO606"/>
  <c r="DU606"/>
  <c r="DZ606"/>
  <c r="EE606"/>
  <c r="EK606"/>
  <c r="EP606"/>
  <c r="EU606"/>
  <c r="FA606"/>
  <c r="FF606"/>
  <c r="FK606"/>
  <c r="FQ606"/>
  <c r="FV606"/>
  <c r="GA606"/>
  <c r="GG606"/>
  <c r="GL606"/>
  <c r="GQ606"/>
  <c r="GW606"/>
  <c r="HB606"/>
  <c r="AS606"/>
  <c r="BD606"/>
  <c r="BO606"/>
  <c r="BY606"/>
  <c r="CJ606"/>
  <c r="CW606"/>
  <c r="DG606"/>
  <c r="DR606"/>
  <c r="EC606"/>
  <c r="EM606"/>
  <c r="EX606"/>
  <c r="FI606"/>
  <c r="FS606"/>
  <c r="GD606"/>
  <c r="GO606"/>
  <c r="GY606"/>
  <c r="AO606"/>
  <c r="AZ606"/>
  <c r="BK606"/>
  <c r="BU606"/>
  <c r="CF606"/>
  <c r="CS606"/>
  <c r="DC606"/>
  <c r="DN606"/>
  <c r="DY606"/>
  <c r="EI606"/>
  <c r="ET606"/>
  <c r="FE606"/>
  <c r="FO606"/>
  <c r="FZ606"/>
  <c r="GK606"/>
  <c r="GU606"/>
  <c r="AN606"/>
  <c r="AY606"/>
  <c r="BI606"/>
  <c r="BT606"/>
  <c r="CE606"/>
  <c r="CQ606"/>
  <c r="DB606"/>
  <c r="DM606"/>
  <c r="DW606"/>
  <c r="EH606"/>
  <c r="ES606"/>
  <c r="FC606"/>
  <c r="FN606"/>
  <c r="FY606"/>
  <c r="GI606"/>
  <c r="GT606"/>
  <c r="AU606"/>
  <c r="CK606"/>
  <c r="ED606"/>
  <c r="FU606"/>
  <c r="AJ606"/>
  <c r="CA606"/>
  <c r="DS606"/>
  <c r="FJ606"/>
  <c r="HA606"/>
  <c r="BP606"/>
  <c r="DI606"/>
  <c r="EY606"/>
  <c r="GP606"/>
  <c r="CX606"/>
  <c r="BE606"/>
  <c r="GE606"/>
  <c r="EO606"/>
  <c r="CN580"/>
  <c r="CO580"/>
  <c r="AM580"/>
  <c r="AQ580"/>
  <c r="AU580"/>
  <c r="AY580"/>
  <c r="BC580"/>
  <c r="BG580"/>
  <c r="BK580"/>
  <c r="BO580"/>
  <c r="BS580"/>
  <c r="BW580"/>
  <c r="CA580"/>
  <c r="CE580"/>
  <c r="CI580"/>
  <c r="CM580"/>
  <c r="CS580"/>
  <c r="CW580"/>
  <c r="DA580"/>
  <c r="DE580"/>
  <c r="DI580"/>
  <c r="DM580"/>
  <c r="DQ580"/>
  <c r="DU580"/>
  <c r="DY580"/>
  <c r="EC580"/>
  <c r="EG580"/>
  <c r="EK580"/>
  <c r="EO580"/>
  <c r="ES580"/>
  <c r="EW580"/>
  <c r="FA580"/>
  <c r="FE580"/>
  <c r="FI580"/>
  <c r="FM580"/>
  <c r="FQ580"/>
  <c r="FU580"/>
  <c r="FY580"/>
  <c r="GC580"/>
  <c r="GG580"/>
  <c r="GK580"/>
  <c r="GO580"/>
  <c r="GS580"/>
  <c r="GW580"/>
  <c r="HA580"/>
  <c r="AL580"/>
  <c r="AP580"/>
  <c r="AT580"/>
  <c r="AX580"/>
  <c r="BB580"/>
  <c r="BF580"/>
  <c r="BJ580"/>
  <c r="BN580"/>
  <c r="BR580"/>
  <c r="BV580"/>
  <c r="BZ580"/>
  <c r="CD580"/>
  <c r="CH580"/>
  <c r="CL580"/>
  <c r="CR580"/>
  <c r="CV580"/>
  <c r="CZ580"/>
  <c r="DD580"/>
  <c r="DH580"/>
  <c r="DL580"/>
  <c r="DP580"/>
  <c r="DT580"/>
  <c r="DX580"/>
  <c r="EB580"/>
  <c r="EF580"/>
  <c r="EJ580"/>
  <c r="EN580"/>
  <c r="ER580"/>
  <c r="EV580"/>
  <c r="EZ580"/>
  <c r="FD580"/>
  <c r="FH580"/>
  <c r="FL580"/>
  <c r="FP580"/>
  <c r="FT580"/>
  <c r="FX580"/>
  <c r="GB580"/>
  <c r="GF580"/>
  <c r="GJ580"/>
  <c r="GN580"/>
  <c r="GR580"/>
  <c r="GV580"/>
  <c r="GZ580"/>
  <c r="AJ580"/>
  <c r="AR580"/>
  <c r="AZ580"/>
  <c r="BH580"/>
  <c r="BP580"/>
  <c r="BX580"/>
  <c r="CF580"/>
  <c r="CP580"/>
  <c r="CX580"/>
  <c r="DF580"/>
  <c r="DN580"/>
  <c r="DV580"/>
  <c r="ED580"/>
  <c r="EL580"/>
  <c r="ET580"/>
  <c r="FB580"/>
  <c r="FJ580"/>
  <c r="FR580"/>
  <c r="FZ580"/>
  <c r="GH580"/>
  <c r="GP580"/>
  <c r="GX580"/>
  <c r="AO580"/>
  <c r="AW580"/>
  <c r="BE580"/>
  <c r="BM580"/>
  <c r="BU580"/>
  <c r="CC580"/>
  <c r="CK580"/>
  <c r="CU580"/>
  <c r="DC580"/>
  <c r="DK580"/>
  <c r="DS580"/>
  <c r="EA580"/>
  <c r="EI580"/>
  <c r="EQ580"/>
  <c r="EY580"/>
  <c r="FG580"/>
  <c r="FO580"/>
  <c r="FW580"/>
  <c r="GE580"/>
  <c r="GM580"/>
  <c r="GU580"/>
  <c r="HC580"/>
  <c r="AN580"/>
  <c r="AV580"/>
  <c r="BD580"/>
  <c r="BL580"/>
  <c r="BT580"/>
  <c r="CB580"/>
  <c r="CJ580"/>
  <c r="CT580"/>
  <c r="DB580"/>
  <c r="DJ580"/>
  <c r="DR580"/>
  <c r="DZ580"/>
  <c r="EH580"/>
  <c r="EP580"/>
  <c r="EX580"/>
  <c r="FF580"/>
  <c r="FN580"/>
  <c r="FV580"/>
  <c r="GD580"/>
  <c r="GL580"/>
  <c r="GT580"/>
  <c r="HB580"/>
  <c r="AK580"/>
  <c r="BQ580"/>
  <c r="CY580"/>
  <c r="EE580"/>
  <c r="FK580"/>
  <c r="GQ580"/>
  <c r="BI580"/>
  <c r="CQ580"/>
  <c r="DW580"/>
  <c r="FC580"/>
  <c r="GI580"/>
  <c r="AS580"/>
  <c r="BY580"/>
  <c r="DG580"/>
  <c r="EM580"/>
  <c r="FS580"/>
  <c r="GY580"/>
  <c r="BA580"/>
  <c r="GA580"/>
  <c r="EU580"/>
  <c r="DO580"/>
  <c r="CG580"/>
  <c r="CN550"/>
  <c r="CO550"/>
  <c r="AL550"/>
  <c r="AP550"/>
  <c r="AT550"/>
  <c r="AX550"/>
  <c r="BB550"/>
  <c r="BF550"/>
  <c r="BJ550"/>
  <c r="BN550"/>
  <c r="BR550"/>
  <c r="BV550"/>
  <c r="BZ550"/>
  <c r="CD550"/>
  <c r="CH550"/>
  <c r="CL550"/>
  <c r="CR550"/>
  <c r="CV550"/>
  <c r="CZ550"/>
  <c r="DD550"/>
  <c r="DH550"/>
  <c r="DL550"/>
  <c r="DP550"/>
  <c r="DT550"/>
  <c r="DX550"/>
  <c r="EB550"/>
  <c r="EF550"/>
  <c r="EJ550"/>
  <c r="EN550"/>
  <c r="ER550"/>
  <c r="EV550"/>
  <c r="EZ550"/>
  <c r="FD550"/>
  <c r="FH550"/>
  <c r="FL550"/>
  <c r="FP550"/>
  <c r="FT550"/>
  <c r="FX550"/>
  <c r="GB550"/>
  <c r="GF550"/>
  <c r="GJ550"/>
  <c r="GN550"/>
  <c r="GR550"/>
  <c r="GV550"/>
  <c r="GZ550"/>
  <c r="AK550"/>
  <c r="AO550"/>
  <c r="AS550"/>
  <c r="AW550"/>
  <c r="BA550"/>
  <c r="BE550"/>
  <c r="BI550"/>
  <c r="BM550"/>
  <c r="BQ550"/>
  <c r="BU550"/>
  <c r="BY550"/>
  <c r="CC550"/>
  <c r="CG550"/>
  <c r="CK550"/>
  <c r="CQ550"/>
  <c r="CU550"/>
  <c r="CY550"/>
  <c r="DC550"/>
  <c r="DG550"/>
  <c r="DK550"/>
  <c r="DO550"/>
  <c r="DS550"/>
  <c r="DW550"/>
  <c r="EA550"/>
  <c r="EE550"/>
  <c r="EI550"/>
  <c r="EM550"/>
  <c r="EQ550"/>
  <c r="EU550"/>
  <c r="EY550"/>
  <c r="FC550"/>
  <c r="FG550"/>
  <c r="FK550"/>
  <c r="FO550"/>
  <c r="FS550"/>
  <c r="FW550"/>
  <c r="GA550"/>
  <c r="GE550"/>
  <c r="GI550"/>
  <c r="GM550"/>
  <c r="GQ550"/>
  <c r="GU550"/>
  <c r="GY550"/>
  <c r="HC550"/>
  <c r="AJ550"/>
  <c r="AR550"/>
  <c r="AZ550"/>
  <c r="BH550"/>
  <c r="BP550"/>
  <c r="BX550"/>
  <c r="CF550"/>
  <c r="CP550"/>
  <c r="CX550"/>
  <c r="DF550"/>
  <c r="DN550"/>
  <c r="DV550"/>
  <c r="ED550"/>
  <c r="EL550"/>
  <c r="ET550"/>
  <c r="FB550"/>
  <c r="FJ550"/>
  <c r="FR550"/>
  <c r="FZ550"/>
  <c r="GH550"/>
  <c r="GP550"/>
  <c r="GX550"/>
  <c r="AN550"/>
  <c r="AV550"/>
  <c r="BD550"/>
  <c r="BL550"/>
  <c r="BT550"/>
  <c r="CB550"/>
  <c r="CJ550"/>
  <c r="CT550"/>
  <c r="DB550"/>
  <c r="DJ550"/>
  <c r="DR550"/>
  <c r="DZ550"/>
  <c r="EH550"/>
  <c r="EP550"/>
  <c r="EX550"/>
  <c r="FF550"/>
  <c r="FN550"/>
  <c r="FV550"/>
  <c r="GD550"/>
  <c r="GL550"/>
  <c r="GT550"/>
  <c r="HB550"/>
  <c r="AM550"/>
  <c r="AU550"/>
  <c r="BC550"/>
  <c r="BK550"/>
  <c r="BS550"/>
  <c r="CA550"/>
  <c r="CI550"/>
  <c r="CS550"/>
  <c r="DA550"/>
  <c r="DI550"/>
  <c r="DQ550"/>
  <c r="DY550"/>
  <c r="EG550"/>
  <c r="EO550"/>
  <c r="EW550"/>
  <c r="FE550"/>
  <c r="FM550"/>
  <c r="FU550"/>
  <c r="GC550"/>
  <c r="GK550"/>
  <c r="GS550"/>
  <c r="HA550"/>
  <c r="BO550"/>
  <c r="CW550"/>
  <c r="EC550"/>
  <c r="FI550"/>
  <c r="GO550"/>
  <c r="BG550"/>
  <c r="CM550"/>
  <c r="DU550"/>
  <c r="FA550"/>
  <c r="GG550"/>
  <c r="AY550"/>
  <c r="CE550"/>
  <c r="DM550"/>
  <c r="ES550"/>
  <c r="FY550"/>
  <c r="EK550"/>
  <c r="DE550"/>
  <c r="BW550"/>
  <c r="GW550"/>
  <c r="FQ550"/>
  <c r="AQ550"/>
  <c r="CN500"/>
  <c r="CO500"/>
  <c r="AR500"/>
  <c r="BL500"/>
  <c r="FV500"/>
  <c r="GX500"/>
  <c r="AM500"/>
  <c r="AQ500"/>
  <c r="AU500"/>
  <c r="AY500"/>
  <c r="BC500"/>
  <c r="BG500"/>
  <c r="BK500"/>
  <c r="BO500"/>
  <c r="BS500"/>
  <c r="BW500"/>
  <c r="CA500"/>
  <c r="CE500"/>
  <c r="CI500"/>
  <c r="CM500"/>
  <c r="CS500"/>
  <c r="CW500"/>
  <c r="DA500"/>
  <c r="DE500"/>
  <c r="DI500"/>
  <c r="DM500"/>
  <c r="DQ500"/>
  <c r="DU500"/>
  <c r="DY500"/>
  <c r="EC500"/>
  <c r="EG500"/>
  <c r="EK500"/>
  <c r="EO500"/>
  <c r="ES500"/>
  <c r="EW500"/>
  <c r="FA500"/>
  <c r="FE500"/>
  <c r="FI500"/>
  <c r="FM500"/>
  <c r="FQ500"/>
  <c r="FU500"/>
  <c r="FY500"/>
  <c r="GC500"/>
  <c r="GG500"/>
  <c r="GK500"/>
  <c r="GO500"/>
  <c r="GS500"/>
  <c r="GW500"/>
  <c r="HA500"/>
  <c r="AN500"/>
  <c r="BD500"/>
  <c r="BT500"/>
  <c r="CF500"/>
  <c r="CT500"/>
  <c r="DF500"/>
  <c r="DR500"/>
  <c r="DV500"/>
  <c r="EH500"/>
  <c r="ET500"/>
  <c r="FF500"/>
  <c r="FR500"/>
  <c r="GH500"/>
  <c r="GT500"/>
  <c r="AL500"/>
  <c r="AP500"/>
  <c r="AT500"/>
  <c r="AX500"/>
  <c r="BB500"/>
  <c r="BF500"/>
  <c r="BJ500"/>
  <c r="BN500"/>
  <c r="BR500"/>
  <c r="BV500"/>
  <c r="BZ500"/>
  <c r="CD500"/>
  <c r="CH500"/>
  <c r="CL500"/>
  <c r="CR500"/>
  <c r="CV500"/>
  <c r="CZ500"/>
  <c r="DD500"/>
  <c r="DH500"/>
  <c r="DL500"/>
  <c r="DP500"/>
  <c r="DT500"/>
  <c r="DX500"/>
  <c r="EB500"/>
  <c r="EF500"/>
  <c r="EJ500"/>
  <c r="EN500"/>
  <c r="ER500"/>
  <c r="EV500"/>
  <c r="EZ500"/>
  <c r="FD500"/>
  <c r="FH500"/>
  <c r="FL500"/>
  <c r="FP500"/>
  <c r="FT500"/>
  <c r="FX500"/>
  <c r="GB500"/>
  <c r="GF500"/>
  <c r="GJ500"/>
  <c r="GN500"/>
  <c r="GR500"/>
  <c r="GV500"/>
  <c r="GZ500"/>
  <c r="AV500"/>
  <c r="BP500"/>
  <c r="CB500"/>
  <c r="CP500"/>
  <c r="DB500"/>
  <c r="DN500"/>
  <c r="ED500"/>
  <c r="EP500"/>
  <c r="EX500"/>
  <c r="FJ500"/>
  <c r="FZ500"/>
  <c r="GP500"/>
  <c r="AK500"/>
  <c r="AO500"/>
  <c r="AS500"/>
  <c r="AW500"/>
  <c r="BA500"/>
  <c r="BE500"/>
  <c r="BI500"/>
  <c r="BM500"/>
  <c r="BQ500"/>
  <c r="BU500"/>
  <c r="BY500"/>
  <c r="CC500"/>
  <c r="CG500"/>
  <c r="CK500"/>
  <c r="CQ500"/>
  <c r="CU500"/>
  <c r="CY500"/>
  <c r="DC500"/>
  <c r="DG500"/>
  <c r="DK500"/>
  <c r="DO500"/>
  <c r="DS500"/>
  <c r="DW500"/>
  <c r="EA500"/>
  <c r="EE500"/>
  <c r="EI500"/>
  <c r="EM500"/>
  <c r="EQ500"/>
  <c r="EU500"/>
  <c r="EY500"/>
  <c r="FC500"/>
  <c r="FG500"/>
  <c r="FK500"/>
  <c r="FO500"/>
  <c r="FS500"/>
  <c r="FW500"/>
  <c r="GA500"/>
  <c r="GE500"/>
  <c r="GI500"/>
  <c r="GM500"/>
  <c r="GQ500"/>
  <c r="GU500"/>
  <c r="GY500"/>
  <c r="HC500"/>
  <c r="AJ500"/>
  <c r="AZ500"/>
  <c r="BH500"/>
  <c r="BX500"/>
  <c r="CJ500"/>
  <c r="CX500"/>
  <c r="DJ500"/>
  <c r="DZ500"/>
  <c r="EL500"/>
  <c r="FB500"/>
  <c r="FN500"/>
  <c r="GD500"/>
  <c r="GL500"/>
  <c r="HB500"/>
  <c r="CN477"/>
  <c r="CO477"/>
  <c r="AK477"/>
  <c r="AO477"/>
  <c r="AS477"/>
  <c r="AW477"/>
  <c r="BA477"/>
  <c r="BE477"/>
  <c r="BI477"/>
  <c r="BM477"/>
  <c r="BQ477"/>
  <c r="BU477"/>
  <c r="BY477"/>
  <c r="CC477"/>
  <c r="CG477"/>
  <c r="CK477"/>
  <c r="CQ477"/>
  <c r="CU477"/>
  <c r="CY477"/>
  <c r="DC477"/>
  <c r="DG477"/>
  <c r="DK477"/>
  <c r="DO477"/>
  <c r="DS477"/>
  <c r="DW477"/>
  <c r="EA477"/>
  <c r="EE477"/>
  <c r="EI477"/>
  <c r="EM477"/>
  <c r="EQ477"/>
  <c r="EU477"/>
  <c r="EY477"/>
  <c r="FC477"/>
  <c r="FG477"/>
  <c r="FK477"/>
  <c r="FO477"/>
  <c r="FS477"/>
  <c r="FW477"/>
  <c r="GA477"/>
  <c r="GE477"/>
  <c r="GI477"/>
  <c r="GM477"/>
  <c r="GQ477"/>
  <c r="GU477"/>
  <c r="GY477"/>
  <c r="HC477"/>
  <c r="AM477"/>
  <c r="AR477"/>
  <c r="AX477"/>
  <c r="BC477"/>
  <c r="BH477"/>
  <c r="BN477"/>
  <c r="BS477"/>
  <c r="BX477"/>
  <c r="CD477"/>
  <c r="CI477"/>
  <c r="CP477"/>
  <c r="CV477"/>
  <c r="DA477"/>
  <c r="DF477"/>
  <c r="DL477"/>
  <c r="DQ477"/>
  <c r="DV477"/>
  <c r="EB477"/>
  <c r="EG477"/>
  <c r="EL477"/>
  <c r="ER477"/>
  <c r="EW477"/>
  <c r="FB477"/>
  <c r="FH477"/>
  <c r="FM477"/>
  <c r="FR477"/>
  <c r="FX477"/>
  <c r="GC477"/>
  <c r="GH477"/>
  <c r="GN477"/>
  <c r="GS477"/>
  <c r="GX477"/>
  <c r="AL477"/>
  <c r="AQ477"/>
  <c r="AV477"/>
  <c r="BB477"/>
  <c r="BG477"/>
  <c r="BL477"/>
  <c r="BR477"/>
  <c r="BW477"/>
  <c r="CB477"/>
  <c r="CH477"/>
  <c r="CM477"/>
  <c r="CT477"/>
  <c r="CZ477"/>
  <c r="DE477"/>
  <c r="DJ477"/>
  <c r="DP477"/>
  <c r="DU477"/>
  <c r="DZ477"/>
  <c r="EF477"/>
  <c r="EK477"/>
  <c r="EP477"/>
  <c r="EV477"/>
  <c r="FA477"/>
  <c r="FF477"/>
  <c r="FL477"/>
  <c r="FQ477"/>
  <c r="FV477"/>
  <c r="GB477"/>
  <c r="GG477"/>
  <c r="GL477"/>
  <c r="GR477"/>
  <c r="GW477"/>
  <c r="HB477"/>
  <c r="AN477"/>
  <c r="AT477"/>
  <c r="AY477"/>
  <c r="BD477"/>
  <c r="BJ477"/>
  <c r="BO477"/>
  <c r="BT477"/>
  <c r="BZ477"/>
  <c r="CE477"/>
  <c r="CJ477"/>
  <c r="CR477"/>
  <c r="CW477"/>
  <c r="DB477"/>
  <c r="DH477"/>
  <c r="DM477"/>
  <c r="DR477"/>
  <c r="DX477"/>
  <c r="EC477"/>
  <c r="EH477"/>
  <c r="EN477"/>
  <c r="ES477"/>
  <c r="EX477"/>
  <c r="FD477"/>
  <c r="FI477"/>
  <c r="FN477"/>
  <c r="FT477"/>
  <c r="FY477"/>
  <c r="GD477"/>
  <c r="GJ477"/>
  <c r="GO477"/>
  <c r="GT477"/>
  <c r="GZ477"/>
  <c r="AP477"/>
  <c r="BK477"/>
  <c r="CF477"/>
  <c r="DD477"/>
  <c r="DY477"/>
  <c r="ET477"/>
  <c r="FP477"/>
  <c r="GK477"/>
  <c r="AJ477"/>
  <c r="BF477"/>
  <c r="CA477"/>
  <c r="CX477"/>
  <c r="DT477"/>
  <c r="EO477"/>
  <c r="FJ477"/>
  <c r="GF477"/>
  <c r="HA477"/>
  <c r="AZ477"/>
  <c r="BV477"/>
  <c r="CS477"/>
  <c r="DN477"/>
  <c r="EJ477"/>
  <c r="FE477"/>
  <c r="FZ477"/>
  <c r="GV477"/>
  <c r="AU477"/>
  <c r="BP477"/>
  <c r="CL477"/>
  <c r="DI477"/>
  <c r="ED477"/>
  <c r="EZ477"/>
  <c r="FU477"/>
  <c r="GP477"/>
  <c r="CN451"/>
  <c r="CO451"/>
  <c r="AK451"/>
  <c r="AO451"/>
  <c r="AS451"/>
  <c r="AW451"/>
  <c r="BA451"/>
  <c r="BE451"/>
  <c r="BI451"/>
  <c r="BM451"/>
  <c r="BQ451"/>
  <c r="BU451"/>
  <c r="BY451"/>
  <c r="CC451"/>
  <c r="CG451"/>
  <c r="CK451"/>
  <c r="CQ451"/>
  <c r="CU451"/>
  <c r="CY451"/>
  <c r="DC451"/>
  <c r="DG451"/>
  <c r="DK451"/>
  <c r="DO451"/>
  <c r="DS451"/>
  <c r="DW451"/>
  <c r="EA451"/>
  <c r="EE451"/>
  <c r="EI451"/>
  <c r="EM451"/>
  <c r="EQ451"/>
  <c r="EU451"/>
  <c r="EY451"/>
  <c r="FC451"/>
  <c r="FG451"/>
  <c r="FK451"/>
  <c r="FO451"/>
  <c r="FS451"/>
  <c r="FW451"/>
  <c r="GA451"/>
  <c r="GE451"/>
  <c r="GI451"/>
  <c r="GM451"/>
  <c r="GQ451"/>
  <c r="GU451"/>
  <c r="GY451"/>
  <c r="HC451"/>
  <c r="AM451"/>
  <c r="AR451"/>
  <c r="AX451"/>
  <c r="BC451"/>
  <c r="BH451"/>
  <c r="BN451"/>
  <c r="BS451"/>
  <c r="BX451"/>
  <c r="CD451"/>
  <c r="CI451"/>
  <c r="CP451"/>
  <c r="CV451"/>
  <c r="DA451"/>
  <c r="DF451"/>
  <c r="DL451"/>
  <c r="DQ451"/>
  <c r="DV451"/>
  <c r="EB451"/>
  <c r="EG451"/>
  <c r="EL451"/>
  <c r="ER451"/>
  <c r="EW451"/>
  <c r="FB451"/>
  <c r="FH451"/>
  <c r="FM451"/>
  <c r="FR451"/>
  <c r="FX451"/>
  <c r="GC451"/>
  <c r="GH451"/>
  <c r="GN451"/>
  <c r="GS451"/>
  <c r="GX451"/>
  <c r="AL451"/>
  <c r="AQ451"/>
  <c r="AV451"/>
  <c r="BB451"/>
  <c r="BG451"/>
  <c r="BL451"/>
  <c r="BR451"/>
  <c r="BW451"/>
  <c r="CB451"/>
  <c r="CH451"/>
  <c r="CM451"/>
  <c r="CT451"/>
  <c r="CZ451"/>
  <c r="DE451"/>
  <c r="DJ451"/>
  <c r="DP451"/>
  <c r="DU451"/>
  <c r="DZ451"/>
  <c r="EF451"/>
  <c r="EK451"/>
  <c r="EP451"/>
  <c r="EV451"/>
  <c r="FA451"/>
  <c r="FF451"/>
  <c r="FL451"/>
  <c r="FQ451"/>
  <c r="FV451"/>
  <c r="GB451"/>
  <c r="GG451"/>
  <c r="GL451"/>
  <c r="GR451"/>
  <c r="GW451"/>
  <c r="HB451"/>
  <c r="AN451"/>
  <c r="AT451"/>
  <c r="AY451"/>
  <c r="BD451"/>
  <c r="BJ451"/>
  <c r="BO451"/>
  <c r="BT451"/>
  <c r="BZ451"/>
  <c r="CE451"/>
  <c r="CJ451"/>
  <c r="CR451"/>
  <c r="CW451"/>
  <c r="DB451"/>
  <c r="DH451"/>
  <c r="DM451"/>
  <c r="DR451"/>
  <c r="DX451"/>
  <c r="EC451"/>
  <c r="EH451"/>
  <c r="EN451"/>
  <c r="ES451"/>
  <c r="EX451"/>
  <c r="FD451"/>
  <c r="FI451"/>
  <c r="FN451"/>
  <c r="FT451"/>
  <c r="FY451"/>
  <c r="GD451"/>
  <c r="GJ451"/>
  <c r="GO451"/>
  <c r="GT451"/>
  <c r="GZ451"/>
  <c r="AP451"/>
  <c r="BK451"/>
  <c r="CF451"/>
  <c r="DD451"/>
  <c r="DY451"/>
  <c r="ET451"/>
  <c r="FP451"/>
  <c r="GK451"/>
  <c r="AJ451"/>
  <c r="BF451"/>
  <c r="CA451"/>
  <c r="CX451"/>
  <c r="DT451"/>
  <c r="EO451"/>
  <c r="FJ451"/>
  <c r="GF451"/>
  <c r="HA451"/>
  <c r="AZ451"/>
  <c r="BV451"/>
  <c r="CS451"/>
  <c r="DN451"/>
  <c r="EJ451"/>
  <c r="FE451"/>
  <c r="FZ451"/>
  <c r="GV451"/>
  <c r="AU451"/>
  <c r="BP451"/>
  <c r="CL451"/>
  <c r="DI451"/>
  <c r="ED451"/>
  <c r="EZ451"/>
  <c r="FU451"/>
  <c r="GP451"/>
  <c r="CN422"/>
  <c r="CO422"/>
  <c r="AK422"/>
  <c r="AO422"/>
  <c r="AS422"/>
  <c r="AW422"/>
  <c r="BA422"/>
  <c r="BE422"/>
  <c r="BI422"/>
  <c r="BM422"/>
  <c r="BQ422"/>
  <c r="BU422"/>
  <c r="BY422"/>
  <c r="CC422"/>
  <c r="CG422"/>
  <c r="CK422"/>
  <c r="CQ422"/>
  <c r="CU422"/>
  <c r="CY422"/>
  <c r="DC422"/>
  <c r="DG422"/>
  <c r="DK422"/>
  <c r="DO422"/>
  <c r="DS422"/>
  <c r="DW422"/>
  <c r="EA422"/>
  <c r="EE422"/>
  <c r="EI422"/>
  <c r="EM422"/>
  <c r="EQ422"/>
  <c r="EU422"/>
  <c r="EY422"/>
  <c r="FC422"/>
  <c r="FG422"/>
  <c r="FK422"/>
  <c r="FO422"/>
  <c r="FS422"/>
  <c r="FW422"/>
  <c r="GA422"/>
  <c r="GE422"/>
  <c r="GI422"/>
  <c r="GM422"/>
  <c r="GQ422"/>
  <c r="GU422"/>
  <c r="GY422"/>
  <c r="HC422"/>
  <c r="AJ422"/>
  <c r="AN422"/>
  <c r="AR422"/>
  <c r="AV422"/>
  <c r="AZ422"/>
  <c r="BD422"/>
  <c r="BH422"/>
  <c r="BL422"/>
  <c r="BP422"/>
  <c r="BT422"/>
  <c r="BX422"/>
  <c r="CB422"/>
  <c r="CF422"/>
  <c r="CJ422"/>
  <c r="CP422"/>
  <c r="CT422"/>
  <c r="CX422"/>
  <c r="DB422"/>
  <c r="DF422"/>
  <c r="DJ422"/>
  <c r="DN422"/>
  <c r="DR422"/>
  <c r="DV422"/>
  <c r="DZ422"/>
  <c r="ED422"/>
  <c r="EH422"/>
  <c r="EL422"/>
  <c r="EP422"/>
  <c r="ET422"/>
  <c r="EX422"/>
  <c r="FB422"/>
  <c r="FF422"/>
  <c r="FJ422"/>
  <c r="FN422"/>
  <c r="FR422"/>
  <c r="FV422"/>
  <c r="FZ422"/>
  <c r="GD422"/>
  <c r="GH422"/>
  <c r="GL422"/>
  <c r="GP422"/>
  <c r="GT422"/>
  <c r="GX422"/>
  <c r="HB422"/>
  <c r="AL422"/>
  <c r="AT422"/>
  <c r="BB422"/>
  <c r="BJ422"/>
  <c r="BR422"/>
  <c r="BZ422"/>
  <c r="CH422"/>
  <c r="CR422"/>
  <c r="CZ422"/>
  <c r="DH422"/>
  <c r="DP422"/>
  <c r="DX422"/>
  <c r="EF422"/>
  <c r="EN422"/>
  <c r="EV422"/>
  <c r="FD422"/>
  <c r="FL422"/>
  <c r="FT422"/>
  <c r="GB422"/>
  <c r="GJ422"/>
  <c r="GR422"/>
  <c r="GZ422"/>
  <c r="AQ422"/>
  <c r="AY422"/>
  <c r="BG422"/>
  <c r="BO422"/>
  <c r="BW422"/>
  <c r="CE422"/>
  <c r="CM422"/>
  <c r="CW422"/>
  <c r="DE422"/>
  <c r="DM422"/>
  <c r="DU422"/>
  <c r="EC422"/>
  <c r="EK422"/>
  <c r="ES422"/>
  <c r="FA422"/>
  <c r="FI422"/>
  <c r="FQ422"/>
  <c r="FY422"/>
  <c r="GG422"/>
  <c r="GO422"/>
  <c r="GW422"/>
  <c r="AM422"/>
  <c r="AU422"/>
  <c r="BC422"/>
  <c r="BK422"/>
  <c r="BS422"/>
  <c r="CA422"/>
  <c r="CI422"/>
  <c r="CS422"/>
  <c r="DA422"/>
  <c r="DI422"/>
  <c r="DQ422"/>
  <c r="DY422"/>
  <c r="EG422"/>
  <c r="EO422"/>
  <c r="EW422"/>
  <c r="FE422"/>
  <c r="FM422"/>
  <c r="FU422"/>
  <c r="GC422"/>
  <c r="GK422"/>
  <c r="GS422"/>
  <c r="HA422"/>
  <c r="BN422"/>
  <c r="CV422"/>
  <c r="EB422"/>
  <c r="FH422"/>
  <c r="GN422"/>
  <c r="BF422"/>
  <c r="CL422"/>
  <c r="DT422"/>
  <c r="EZ422"/>
  <c r="GF422"/>
  <c r="AX422"/>
  <c r="CD422"/>
  <c r="DL422"/>
  <c r="ER422"/>
  <c r="FX422"/>
  <c r="AP422"/>
  <c r="BV422"/>
  <c r="DD422"/>
  <c r="EJ422"/>
  <c r="FP422"/>
  <c r="GV422"/>
  <c r="CN393"/>
  <c r="CO393"/>
  <c r="AK393"/>
  <c r="AO393"/>
  <c r="AS393"/>
  <c r="AW393"/>
  <c r="BA393"/>
  <c r="BE393"/>
  <c r="BI393"/>
  <c r="BM393"/>
  <c r="BQ393"/>
  <c r="BU393"/>
  <c r="BY393"/>
  <c r="CC393"/>
  <c r="CG393"/>
  <c r="CK393"/>
  <c r="CQ393"/>
  <c r="CU393"/>
  <c r="CY393"/>
  <c r="DC393"/>
  <c r="DG393"/>
  <c r="DK393"/>
  <c r="DO393"/>
  <c r="DS393"/>
  <c r="DW393"/>
  <c r="EA393"/>
  <c r="EE393"/>
  <c r="EI393"/>
  <c r="EM393"/>
  <c r="EQ393"/>
  <c r="EU393"/>
  <c r="EY393"/>
  <c r="FC393"/>
  <c r="FG393"/>
  <c r="FK393"/>
  <c r="FO393"/>
  <c r="FS393"/>
  <c r="FW393"/>
  <c r="GA393"/>
  <c r="GE393"/>
  <c r="GI393"/>
  <c r="GM393"/>
  <c r="GQ393"/>
  <c r="GU393"/>
  <c r="GY393"/>
  <c r="HC393"/>
  <c r="AJ393"/>
  <c r="AN393"/>
  <c r="AR393"/>
  <c r="AV393"/>
  <c r="AZ393"/>
  <c r="BD393"/>
  <c r="BH393"/>
  <c r="BL393"/>
  <c r="BP393"/>
  <c r="BT393"/>
  <c r="BX393"/>
  <c r="CB393"/>
  <c r="CF393"/>
  <c r="CJ393"/>
  <c r="CP393"/>
  <c r="CT393"/>
  <c r="CX393"/>
  <c r="DB393"/>
  <c r="DF393"/>
  <c r="DJ393"/>
  <c r="DN393"/>
  <c r="DR393"/>
  <c r="DV393"/>
  <c r="DZ393"/>
  <c r="ED393"/>
  <c r="EH393"/>
  <c r="EL393"/>
  <c r="EP393"/>
  <c r="ET393"/>
  <c r="EX393"/>
  <c r="FB393"/>
  <c r="FF393"/>
  <c r="FJ393"/>
  <c r="FN393"/>
  <c r="FR393"/>
  <c r="FV393"/>
  <c r="FZ393"/>
  <c r="GD393"/>
  <c r="GH393"/>
  <c r="GL393"/>
  <c r="GP393"/>
  <c r="GT393"/>
  <c r="GX393"/>
  <c r="HB393"/>
  <c r="AL393"/>
  <c r="AT393"/>
  <c r="BB393"/>
  <c r="BJ393"/>
  <c r="BR393"/>
  <c r="BZ393"/>
  <c r="CH393"/>
  <c r="CR393"/>
  <c r="CZ393"/>
  <c r="DH393"/>
  <c r="DP393"/>
  <c r="DX393"/>
  <c r="EF393"/>
  <c r="EN393"/>
  <c r="EV393"/>
  <c r="FD393"/>
  <c r="FL393"/>
  <c r="FT393"/>
  <c r="GB393"/>
  <c r="GJ393"/>
  <c r="GR393"/>
  <c r="GZ393"/>
  <c r="AQ393"/>
  <c r="AY393"/>
  <c r="BG393"/>
  <c r="BO393"/>
  <c r="BW393"/>
  <c r="CE393"/>
  <c r="CM393"/>
  <c r="CW393"/>
  <c r="DE393"/>
  <c r="DM393"/>
  <c r="DU393"/>
  <c r="EC393"/>
  <c r="EK393"/>
  <c r="ES393"/>
  <c r="FA393"/>
  <c r="FI393"/>
  <c r="FQ393"/>
  <c r="FY393"/>
  <c r="GG393"/>
  <c r="GO393"/>
  <c r="GW393"/>
  <c r="AP393"/>
  <c r="AX393"/>
  <c r="BF393"/>
  <c r="BN393"/>
  <c r="BV393"/>
  <c r="CD393"/>
  <c r="CL393"/>
  <c r="CV393"/>
  <c r="DD393"/>
  <c r="DL393"/>
  <c r="DT393"/>
  <c r="EB393"/>
  <c r="EJ393"/>
  <c r="ER393"/>
  <c r="EZ393"/>
  <c r="FH393"/>
  <c r="FP393"/>
  <c r="FX393"/>
  <c r="GF393"/>
  <c r="GN393"/>
  <c r="GV393"/>
  <c r="AM393"/>
  <c r="AU393"/>
  <c r="BC393"/>
  <c r="BK393"/>
  <c r="BS393"/>
  <c r="CA393"/>
  <c r="CI393"/>
  <c r="CS393"/>
  <c r="DA393"/>
  <c r="DI393"/>
  <c r="DQ393"/>
  <c r="DY393"/>
  <c r="EG393"/>
  <c r="EO393"/>
  <c r="EW393"/>
  <c r="FE393"/>
  <c r="FM393"/>
  <c r="FU393"/>
  <c r="GC393"/>
  <c r="GK393"/>
  <c r="GS393"/>
  <c r="HA393"/>
  <c r="CN338"/>
  <c r="CO338"/>
  <c r="AK338"/>
  <c r="AO338"/>
  <c r="AS338"/>
  <c r="AW338"/>
  <c r="BA338"/>
  <c r="BE338"/>
  <c r="BI338"/>
  <c r="BM338"/>
  <c r="BQ338"/>
  <c r="BU338"/>
  <c r="BY338"/>
  <c r="CC338"/>
  <c r="CG338"/>
  <c r="CK338"/>
  <c r="CQ338"/>
  <c r="CU338"/>
  <c r="CY338"/>
  <c r="DC338"/>
  <c r="DG338"/>
  <c r="DK338"/>
  <c r="DO338"/>
  <c r="DS338"/>
  <c r="DW338"/>
  <c r="EA338"/>
  <c r="EE338"/>
  <c r="EI338"/>
  <c r="EM338"/>
  <c r="EQ338"/>
  <c r="EU338"/>
  <c r="EY338"/>
  <c r="FC338"/>
  <c r="FG338"/>
  <c r="FK338"/>
  <c r="FO338"/>
  <c r="FS338"/>
  <c r="FW338"/>
  <c r="GA338"/>
  <c r="GE338"/>
  <c r="GI338"/>
  <c r="GM338"/>
  <c r="GQ338"/>
  <c r="GU338"/>
  <c r="GY338"/>
  <c r="HC338"/>
  <c r="AJ338"/>
  <c r="AN338"/>
  <c r="AR338"/>
  <c r="AV338"/>
  <c r="AZ338"/>
  <c r="BD338"/>
  <c r="BH338"/>
  <c r="BL338"/>
  <c r="BP338"/>
  <c r="BT338"/>
  <c r="BX338"/>
  <c r="CB338"/>
  <c r="CF338"/>
  <c r="CJ338"/>
  <c r="CP338"/>
  <c r="CT338"/>
  <c r="CX338"/>
  <c r="DB338"/>
  <c r="DF338"/>
  <c r="DJ338"/>
  <c r="DN338"/>
  <c r="DR338"/>
  <c r="DV338"/>
  <c r="DZ338"/>
  <c r="ED338"/>
  <c r="EH338"/>
  <c r="EL338"/>
  <c r="EP338"/>
  <c r="ET338"/>
  <c r="EX338"/>
  <c r="FB338"/>
  <c r="FF338"/>
  <c r="FJ338"/>
  <c r="FN338"/>
  <c r="FR338"/>
  <c r="FV338"/>
  <c r="FZ338"/>
  <c r="GD338"/>
  <c r="GH338"/>
  <c r="GL338"/>
  <c r="GP338"/>
  <c r="GT338"/>
  <c r="GX338"/>
  <c r="HB338"/>
  <c r="AL338"/>
  <c r="AT338"/>
  <c r="BB338"/>
  <c r="BJ338"/>
  <c r="BR338"/>
  <c r="BZ338"/>
  <c r="CH338"/>
  <c r="CR338"/>
  <c r="CZ338"/>
  <c r="DH338"/>
  <c r="DP338"/>
  <c r="DX338"/>
  <c r="EF338"/>
  <c r="EN338"/>
  <c r="EV338"/>
  <c r="FD338"/>
  <c r="FL338"/>
  <c r="FT338"/>
  <c r="GB338"/>
  <c r="GJ338"/>
  <c r="GR338"/>
  <c r="GZ338"/>
  <c r="AQ338"/>
  <c r="AY338"/>
  <c r="BG338"/>
  <c r="BO338"/>
  <c r="BW338"/>
  <c r="CE338"/>
  <c r="CM338"/>
  <c r="CW338"/>
  <c r="DE338"/>
  <c r="DM338"/>
  <c r="DU338"/>
  <c r="EC338"/>
  <c r="EK338"/>
  <c r="ES338"/>
  <c r="FA338"/>
  <c r="FI338"/>
  <c r="FQ338"/>
  <c r="FY338"/>
  <c r="GG338"/>
  <c r="GO338"/>
  <c r="GW338"/>
  <c r="AP338"/>
  <c r="AX338"/>
  <c r="BF338"/>
  <c r="BN338"/>
  <c r="BV338"/>
  <c r="CD338"/>
  <c r="CL338"/>
  <c r="CV338"/>
  <c r="DD338"/>
  <c r="DL338"/>
  <c r="DT338"/>
  <c r="EB338"/>
  <c r="EJ338"/>
  <c r="ER338"/>
  <c r="EZ338"/>
  <c r="FH338"/>
  <c r="FP338"/>
  <c r="FX338"/>
  <c r="GF338"/>
  <c r="GN338"/>
  <c r="GV338"/>
  <c r="BC338"/>
  <c r="CI338"/>
  <c r="DQ338"/>
  <c r="EW338"/>
  <c r="GC338"/>
  <c r="AU338"/>
  <c r="CA338"/>
  <c r="DI338"/>
  <c r="EO338"/>
  <c r="FU338"/>
  <c r="HA338"/>
  <c r="AM338"/>
  <c r="BS338"/>
  <c r="DA338"/>
  <c r="EG338"/>
  <c r="FM338"/>
  <c r="GS338"/>
  <c r="BK338"/>
  <c r="CS338"/>
  <c r="DY338"/>
  <c r="FE338"/>
  <c r="GK338"/>
  <c r="CN312"/>
  <c r="CO312"/>
  <c r="AK312"/>
  <c r="AO312"/>
  <c r="AS312"/>
  <c r="AW312"/>
  <c r="BA312"/>
  <c r="BE312"/>
  <c r="BI312"/>
  <c r="BM312"/>
  <c r="BQ312"/>
  <c r="BU312"/>
  <c r="BY312"/>
  <c r="CC312"/>
  <c r="CG312"/>
  <c r="CK312"/>
  <c r="CQ312"/>
  <c r="CU312"/>
  <c r="CY312"/>
  <c r="DC312"/>
  <c r="DG312"/>
  <c r="DK312"/>
  <c r="DO312"/>
  <c r="DS312"/>
  <c r="DW312"/>
  <c r="EA312"/>
  <c r="EE312"/>
  <c r="EI312"/>
  <c r="EM312"/>
  <c r="EQ312"/>
  <c r="EU312"/>
  <c r="EY312"/>
  <c r="FC312"/>
  <c r="FG312"/>
  <c r="FK312"/>
  <c r="FO312"/>
  <c r="FS312"/>
  <c r="FW312"/>
  <c r="GA312"/>
  <c r="GE312"/>
  <c r="GI312"/>
  <c r="GM312"/>
  <c r="GQ312"/>
  <c r="GU312"/>
  <c r="GY312"/>
  <c r="HC312"/>
  <c r="AJ312"/>
  <c r="AN312"/>
  <c r="AR312"/>
  <c r="AV312"/>
  <c r="AZ312"/>
  <c r="BD312"/>
  <c r="BH312"/>
  <c r="BL312"/>
  <c r="BP312"/>
  <c r="BT312"/>
  <c r="BX312"/>
  <c r="CB312"/>
  <c r="CF312"/>
  <c r="CJ312"/>
  <c r="CP312"/>
  <c r="CT312"/>
  <c r="CX312"/>
  <c r="DB312"/>
  <c r="DF312"/>
  <c r="DJ312"/>
  <c r="DN312"/>
  <c r="DR312"/>
  <c r="DV312"/>
  <c r="DZ312"/>
  <c r="ED312"/>
  <c r="EH312"/>
  <c r="EL312"/>
  <c r="EP312"/>
  <c r="ET312"/>
  <c r="EX312"/>
  <c r="FB312"/>
  <c r="FF312"/>
  <c r="FJ312"/>
  <c r="FN312"/>
  <c r="FR312"/>
  <c r="FV312"/>
  <c r="FZ312"/>
  <c r="GD312"/>
  <c r="GH312"/>
  <c r="GL312"/>
  <c r="GP312"/>
  <c r="GT312"/>
  <c r="GX312"/>
  <c r="HB312"/>
  <c r="AL312"/>
  <c r="AT312"/>
  <c r="BB312"/>
  <c r="BJ312"/>
  <c r="BR312"/>
  <c r="BZ312"/>
  <c r="CH312"/>
  <c r="CR312"/>
  <c r="CZ312"/>
  <c r="DH312"/>
  <c r="DP312"/>
  <c r="DX312"/>
  <c r="EF312"/>
  <c r="EN312"/>
  <c r="EV312"/>
  <c r="FD312"/>
  <c r="FL312"/>
  <c r="FT312"/>
  <c r="GB312"/>
  <c r="GJ312"/>
  <c r="GR312"/>
  <c r="GZ312"/>
  <c r="AQ312"/>
  <c r="AY312"/>
  <c r="BG312"/>
  <c r="BO312"/>
  <c r="BW312"/>
  <c r="CE312"/>
  <c r="CM312"/>
  <c r="CW312"/>
  <c r="DE312"/>
  <c r="DM312"/>
  <c r="DU312"/>
  <c r="EC312"/>
  <c r="EK312"/>
  <c r="ES312"/>
  <c r="FA312"/>
  <c r="FI312"/>
  <c r="FQ312"/>
  <c r="FY312"/>
  <c r="GG312"/>
  <c r="GO312"/>
  <c r="GW312"/>
  <c r="AP312"/>
  <c r="AX312"/>
  <c r="BF312"/>
  <c r="BN312"/>
  <c r="BV312"/>
  <c r="CD312"/>
  <c r="CL312"/>
  <c r="CV312"/>
  <c r="DD312"/>
  <c r="DL312"/>
  <c r="DT312"/>
  <c r="EB312"/>
  <c r="EJ312"/>
  <c r="ER312"/>
  <c r="EZ312"/>
  <c r="FH312"/>
  <c r="FP312"/>
  <c r="FX312"/>
  <c r="GF312"/>
  <c r="GN312"/>
  <c r="GV312"/>
  <c r="BC312"/>
  <c r="CI312"/>
  <c r="DQ312"/>
  <c r="EW312"/>
  <c r="GC312"/>
  <c r="AU312"/>
  <c r="CA312"/>
  <c r="DI312"/>
  <c r="EO312"/>
  <c r="FU312"/>
  <c r="HA312"/>
  <c r="AM312"/>
  <c r="BS312"/>
  <c r="DA312"/>
  <c r="EG312"/>
  <c r="FM312"/>
  <c r="GS312"/>
  <c r="BK312"/>
  <c r="CS312"/>
  <c r="DY312"/>
  <c r="FE312"/>
  <c r="GK312"/>
  <c r="CN281"/>
  <c r="CO281"/>
  <c r="AL281"/>
  <c r="AP281"/>
  <c r="AT281"/>
  <c r="AX281"/>
  <c r="BB281"/>
  <c r="BF281"/>
  <c r="BJ281"/>
  <c r="BN281"/>
  <c r="BR281"/>
  <c r="BV281"/>
  <c r="BZ281"/>
  <c r="CD281"/>
  <c r="CH281"/>
  <c r="CL281"/>
  <c r="CR281"/>
  <c r="CV281"/>
  <c r="CZ281"/>
  <c r="DD281"/>
  <c r="DH281"/>
  <c r="DL281"/>
  <c r="DP281"/>
  <c r="DT281"/>
  <c r="DX281"/>
  <c r="EB281"/>
  <c r="EF281"/>
  <c r="EJ281"/>
  <c r="EN281"/>
  <c r="ER281"/>
  <c r="EV281"/>
  <c r="EZ281"/>
  <c r="FD281"/>
  <c r="FH281"/>
  <c r="FL281"/>
  <c r="FP281"/>
  <c r="FT281"/>
  <c r="FX281"/>
  <c r="GB281"/>
  <c r="GF281"/>
  <c r="GJ281"/>
  <c r="GN281"/>
  <c r="GR281"/>
  <c r="GV281"/>
  <c r="GZ281"/>
  <c r="AM281"/>
  <c r="AR281"/>
  <c r="AW281"/>
  <c r="BC281"/>
  <c r="BH281"/>
  <c r="BM281"/>
  <c r="BS281"/>
  <c r="BX281"/>
  <c r="CC281"/>
  <c r="CI281"/>
  <c r="CP281"/>
  <c r="CU281"/>
  <c r="DA281"/>
  <c r="DF281"/>
  <c r="DK281"/>
  <c r="DQ281"/>
  <c r="DV281"/>
  <c r="EA281"/>
  <c r="EG281"/>
  <c r="EL281"/>
  <c r="EQ281"/>
  <c r="EW281"/>
  <c r="FB281"/>
  <c r="FG281"/>
  <c r="FM281"/>
  <c r="FR281"/>
  <c r="FW281"/>
  <c r="GC281"/>
  <c r="GH281"/>
  <c r="GM281"/>
  <c r="GS281"/>
  <c r="GX281"/>
  <c r="HC281"/>
  <c r="AK281"/>
  <c r="AQ281"/>
  <c r="AV281"/>
  <c r="BA281"/>
  <c r="BG281"/>
  <c r="BL281"/>
  <c r="BQ281"/>
  <c r="BW281"/>
  <c r="CB281"/>
  <c r="CG281"/>
  <c r="CM281"/>
  <c r="CT281"/>
  <c r="CY281"/>
  <c r="DE281"/>
  <c r="DJ281"/>
  <c r="DO281"/>
  <c r="DU281"/>
  <c r="DZ281"/>
  <c r="EE281"/>
  <c r="EK281"/>
  <c r="EP281"/>
  <c r="EU281"/>
  <c r="FA281"/>
  <c r="FF281"/>
  <c r="FK281"/>
  <c r="FQ281"/>
  <c r="FV281"/>
  <c r="GA281"/>
  <c r="GG281"/>
  <c r="GL281"/>
  <c r="GQ281"/>
  <c r="GW281"/>
  <c r="HB281"/>
  <c r="AJ281"/>
  <c r="AU281"/>
  <c r="BE281"/>
  <c r="BP281"/>
  <c r="CA281"/>
  <c r="CK281"/>
  <c r="CX281"/>
  <c r="DI281"/>
  <c r="DS281"/>
  <c r="ED281"/>
  <c r="EO281"/>
  <c r="EY281"/>
  <c r="FJ281"/>
  <c r="FU281"/>
  <c r="GE281"/>
  <c r="GP281"/>
  <c r="HA281"/>
  <c r="AS281"/>
  <c r="BD281"/>
  <c r="BO281"/>
  <c r="BY281"/>
  <c r="CJ281"/>
  <c r="CW281"/>
  <c r="DG281"/>
  <c r="DR281"/>
  <c r="EC281"/>
  <c r="EM281"/>
  <c r="EX281"/>
  <c r="FI281"/>
  <c r="FS281"/>
  <c r="GD281"/>
  <c r="GO281"/>
  <c r="GY281"/>
  <c r="AO281"/>
  <c r="AZ281"/>
  <c r="BK281"/>
  <c r="BU281"/>
  <c r="CF281"/>
  <c r="CS281"/>
  <c r="DC281"/>
  <c r="DN281"/>
  <c r="DY281"/>
  <c r="EI281"/>
  <c r="ET281"/>
  <c r="FE281"/>
  <c r="FO281"/>
  <c r="FZ281"/>
  <c r="GK281"/>
  <c r="GU281"/>
  <c r="AN281"/>
  <c r="AY281"/>
  <c r="BI281"/>
  <c r="BT281"/>
  <c r="CE281"/>
  <c r="CQ281"/>
  <c r="DB281"/>
  <c r="DM281"/>
  <c r="DW281"/>
  <c r="EH281"/>
  <c r="ES281"/>
  <c r="FC281"/>
  <c r="FN281"/>
  <c r="FY281"/>
  <c r="GI281"/>
  <c r="GT281"/>
  <c r="CN257"/>
  <c r="CO257"/>
  <c r="AL257"/>
  <c r="AP257"/>
  <c r="AT257"/>
  <c r="AX257"/>
  <c r="BB257"/>
  <c r="BF257"/>
  <c r="BJ257"/>
  <c r="BN257"/>
  <c r="BR257"/>
  <c r="BV257"/>
  <c r="BZ257"/>
  <c r="CD257"/>
  <c r="CH257"/>
  <c r="CL257"/>
  <c r="CR257"/>
  <c r="CV257"/>
  <c r="CZ257"/>
  <c r="DD257"/>
  <c r="DH257"/>
  <c r="DL257"/>
  <c r="DP257"/>
  <c r="DT257"/>
  <c r="DX257"/>
  <c r="EB257"/>
  <c r="EF257"/>
  <c r="EJ257"/>
  <c r="EN257"/>
  <c r="ER257"/>
  <c r="EV257"/>
  <c r="EZ257"/>
  <c r="FD257"/>
  <c r="FH257"/>
  <c r="FL257"/>
  <c r="FP257"/>
  <c r="FT257"/>
  <c r="FX257"/>
  <c r="GB257"/>
  <c r="GF257"/>
  <c r="GJ257"/>
  <c r="GN257"/>
  <c r="GR257"/>
  <c r="GV257"/>
  <c r="GZ257"/>
  <c r="AK257"/>
  <c r="AO257"/>
  <c r="AS257"/>
  <c r="AW257"/>
  <c r="BA257"/>
  <c r="BE257"/>
  <c r="BI257"/>
  <c r="BM257"/>
  <c r="BQ257"/>
  <c r="BU257"/>
  <c r="BY257"/>
  <c r="CC257"/>
  <c r="CG257"/>
  <c r="CK257"/>
  <c r="CQ257"/>
  <c r="CU257"/>
  <c r="CY257"/>
  <c r="DC257"/>
  <c r="DG257"/>
  <c r="DK257"/>
  <c r="DO257"/>
  <c r="DS257"/>
  <c r="DW257"/>
  <c r="EA257"/>
  <c r="EE257"/>
  <c r="EI257"/>
  <c r="EM257"/>
  <c r="EQ257"/>
  <c r="EU257"/>
  <c r="EY257"/>
  <c r="FC257"/>
  <c r="FG257"/>
  <c r="FK257"/>
  <c r="FO257"/>
  <c r="FS257"/>
  <c r="FW257"/>
  <c r="GA257"/>
  <c r="GE257"/>
  <c r="GI257"/>
  <c r="GM257"/>
  <c r="GQ257"/>
  <c r="GU257"/>
  <c r="GY257"/>
  <c r="HC257"/>
  <c r="AQ257"/>
  <c r="AY257"/>
  <c r="BG257"/>
  <c r="BO257"/>
  <c r="BW257"/>
  <c r="CE257"/>
  <c r="CM257"/>
  <c r="CW257"/>
  <c r="DE257"/>
  <c r="DM257"/>
  <c r="DU257"/>
  <c r="EC257"/>
  <c r="EK257"/>
  <c r="ES257"/>
  <c r="FA257"/>
  <c r="FI257"/>
  <c r="FQ257"/>
  <c r="FY257"/>
  <c r="GG257"/>
  <c r="GO257"/>
  <c r="GW257"/>
  <c r="AN257"/>
  <c r="AV257"/>
  <c r="BD257"/>
  <c r="BL257"/>
  <c r="BT257"/>
  <c r="CB257"/>
  <c r="CJ257"/>
  <c r="CT257"/>
  <c r="DB257"/>
  <c r="DJ257"/>
  <c r="DR257"/>
  <c r="DZ257"/>
  <c r="EH257"/>
  <c r="EP257"/>
  <c r="EX257"/>
  <c r="FF257"/>
  <c r="FN257"/>
  <c r="FV257"/>
  <c r="GD257"/>
  <c r="GL257"/>
  <c r="GT257"/>
  <c r="HB257"/>
  <c r="AM257"/>
  <c r="AU257"/>
  <c r="BC257"/>
  <c r="BK257"/>
  <c r="BS257"/>
  <c r="CA257"/>
  <c r="CI257"/>
  <c r="CS257"/>
  <c r="DA257"/>
  <c r="DI257"/>
  <c r="DQ257"/>
  <c r="DY257"/>
  <c r="EG257"/>
  <c r="EO257"/>
  <c r="EW257"/>
  <c r="FE257"/>
  <c r="FM257"/>
  <c r="FU257"/>
  <c r="GC257"/>
  <c r="GK257"/>
  <c r="GS257"/>
  <c r="HA257"/>
  <c r="AJ257"/>
  <c r="BP257"/>
  <c r="CX257"/>
  <c r="ED257"/>
  <c r="FJ257"/>
  <c r="GP257"/>
  <c r="BH257"/>
  <c r="CP257"/>
  <c r="DV257"/>
  <c r="FB257"/>
  <c r="GH257"/>
  <c r="AZ257"/>
  <c r="CF257"/>
  <c r="DN257"/>
  <c r="ET257"/>
  <c r="FZ257"/>
  <c r="EL257"/>
  <c r="DF257"/>
  <c r="BX257"/>
  <c r="GX257"/>
  <c r="AR257"/>
  <c r="FR257"/>
  <c r="CN228"/>
  <c r="CO228"/>
  <c r="AL228"/>
  <c r="AP228"/>
  <c r="AT228"/>
  <c r="AX228"/>
  <c r="BB228"/>
  <c r="BF228"/>
  <c r="BJ228"/>
  <c r="BN228"/>
  <c r="BR228"/>
  <c r="BV228"/>
  <c r="BZ228"/>
  <c r="CD228"/>
  <c r="CH228"/>
  <c r="CL228"/>
  <c r="CR228"/>
  <c r="CV228"/>
  <c r="CZ228"/>
  <c r="DD228"/>
  <c r="DH228"/>
  <c r="DL228"/>
  <c r="DP228"/>
  <c r="DT228"/>
  <c r="DX228"/>
  <c r="EB228"/>
  <c r="EF228"/>
  <c r="EJ228"/>
  <c r="EN228"/>
  <c r="ER228"/>
  <c r="EV228"/>
  <c r="EZ228"/>
  <c r="FD228"/>
  <c r="FH228"/>
  <c r="FL228"/>
  <c r="FP228"/>
  <c r="FT228"/>
  <c r="FX228"/>
  <c r="GB228"/>
  <c r="GF228"/>
  <c r="GJ228"/>
  <c r="GN228"/>
  <c r="GR228"/>
  <c r="GV228"/>
  <c r="GZ228"/>
  <c r="AK228"/>
  <c r="AO228"/>
  <c r="AS228"/>
  <c r="AW228"/>
  <c r="BA228"/>
  <c r="BE228"/>
  <c r="BI228"/>
  <c r="BM228"/>
  <c r="BQ228"/>
  <c r="BU228"/>
  <c r="BY228"/>
  <c r="CC228"/>
  <c r="CG228"/>
  <c r="CK228"/>
  <c r="CQ228"/>
  <c r="CU228"/>
  <c r="CY228"/>
  <c r="DC228"/>
  <c r="DG228"/>
  <c r="DK228"/>
  <c r="DO228"/>
  <c r="DS228"/>
  <c r="DW228"/>
  <c r="EA228"/>
  <c r="EE228"/>
  <c r="EI228"/>
  <c r="EM228"/>
  <c r="EQ228"/>
  <c r="EU228"/>
  <c r="EY228"/>
  <c r="FC228"/>
  <c r="FG228"/>
  <c r="FK228"/>
  <c r="FO228"/>
  <c r="FS228"/>
  <c r="FW228"/>
  <c r="GA228"/>
  <c r="GE228"/>
  <c r="GI228"/>
  <c r="GM228"/>
  <c r="GQ228"/>
  <c r="GU228"/>
  <c r="GY228"/>
  <c r="HC228"/>
  <c r="AQ228"/>
  <c r="AY228"/>
  <c r="BG228"/>
  <c r="BO228"/>
  <c r="BW228"/>
  <c r="CE228"/>
  <c r="CM228"/>
  <c r="CW228"/>
  <c r="DE228"/>
  <c r="DM228"/>
  <c r="DU228"/>
  <c r="EC228"/>
  <c r="EK228"/>
  <c r="ES228"/>
  <c r="FA228"/>
  <c r="FI228"/>
  <c r="FQ228"/>
  <c r="FY228"/>
  <c r="GG228"/>
  <c r="GO228"/>
  <c r="GW228"/>
  <c r="AN228"/>
  <c r="AV228"/>
  <c r="BD228"/>
  <c r="BL228"/>
  <c r="BT228"/>
  <c r="CB228"/>
  <c r="CJ228"/>
  <c r="CT228"/>
  <c r="DB228"/>
  <c r="DJ228"/>
  <c r="DR228"/>
  <c r="DZ228"/>
  <c r="EH228"/>
  <c r="EP228"/>
  <c r="EX228"/>
  <c r="FF228"/>
  <c r="FN228"/>
  <c r="FV228"/>
  <c r="GD228"/>
  <c r="GL228"/>
  <c r="GT228"/>
  <c r="HB228"/>
  <c r="AM228"/>
  <c r="AU228"/>
  <c r="BC228"/>
  <c r="BK228"/>
  <c r="BS228"/>
  <c r="CA228"/>
  <c r="CI228"/>
  <c r="CS228"/>
  <c r="DA228"/>
  <c r="DI228"/>
  <c r="DQ228"/>
  <c r="DY228"/>
  <c r="EG228"/>
  <c r="EO228"/>
  <c r="EW228"/>
  <c r="FE228"/>
  <c r="FM228"/>
  <c r="FU228"/>
  <c r="GC228"/>
  <c r="GK228"/>
  <c r="GS228"/>
  <c r="HA228"/>
  <c r="AJ228"/>
  <c r="BP228"/>
  <c r="CX228"/>
  <c r="ED228"/>
  <c r="FJ228"/>
  <c r="GP228"/>
  <c r="BH228"/>
  <c r="CP228"/>
  <c r="DV228"/>
  <c r="FB228"/>
  <c r="GH228"/>
  <c r="AZ228"/>
  <c r="CF228"/>
  <c r="DN228"/>
  <c r="ET228"/>
  <c r="FZ228"/>
  <c r="BX228"/>
  <c r="GX228"/>
  <c r="AR228"/>
  <c r="FR228"/>
  <c r="EL228"/>
  <c r="DF228"/>
  <c r="CN199"/>
  <c r="CO199"/>
  <c r="AL199"/>
  <c r="AP199"/>
  <c r="AT199"/>
  <c r="AX199"/>
  <c r="BB199"/>
  <c r="BF199"/>
  <c r="BJ199"/>
  <c r="BN199"/>
  <c r="BR199"/>
  <c r="BV199"/>
  <c r="BZ199"/>
  <c r="CD199"/>
  <c r="CH199"/>
  <c r="CL199"/>
  <c r="CR199"/>
  <c r="CV199"/>
  <c r="CZ199"/>
  <c r="DD199"/>
  <c r="DH199"/>
  <c r="DL199"/>
  <c r="DP199"/>
  <c r="DT199"/>
  <c r="DX199"/>
  <c r="EB199"/>
  <c r="EF199"/>
  <c r="EJ199"/>
  <c r="EN199"/>
  <c r="ER199"/>
  <c r="EV199"/>
  <c r="EZ199"/>
  <c r="FD199"/>
  <c r="FH199"/>
  <c r="FL199"/>
  <c r="FP199"/>
  <c r="FT199"/>
  <c r="FX199"/>
  <c r="GB199"/>
  <c r="GF199"/>
  <c r="GJ199"/>
  <c r="GN199"/>
  <c r="GR199"/>
  <c r="GV199"/>
  <c r="GZ199"/>
  <c r="AK199"/>
  <c r="AO199"/>
  <c r="AS199"/>
  <c r="AW199"/>
  <c r="BA199"/>
  <c r="BE199"/>
  <c r="BI199"/>
  <c r="BM199"/>
  <c r="BQ199"/>
  <c r="BU199"/>
  <c r="BY199"/>
  <c r="CC199"/>
  <c r="CG199"/>
  <c r="CK199"/>
  <c r="CQ199"/>
  <c r="CU199"/>
  <c r="CY199"/>
  <c r="DC199"/>
  <c r="DG199"/>
  <c r="DK199"/>
  <c r="DO199"/>
  <c r="DS199"/>
  <c r="DW199"/>
  <c r="EA199"/>
  <c r="EE199"/>
  <c r="EI199"/>
  <c r="EM199"/>
  <c r="EQ199"/>
  <c r="EU199"/>
  <c r="EY199"/>
  <c r="FC199"/>
  <c r="FG199"/>
  <c r="FK199"/>
  <c r="FO199"/>
  <c r="FS199"/>
  <c r="FW199"/>
  <c r="GA199"/>
  <c r="GE199"/>
  <c r="GI199"/>
  <c r="GM199"/>
  <c r="GQ199"/>
  <c r="GU199"/>
  <c r="GY199"/>
  <c r="HC199"/>
  <c r="AQ199"/>
  <c r="AY199"/>
  <c r="BG199"/>
  <c r="BO199"/>
  <c r="BW199"/>
  <c r="CE199"/>
  <c r="CM199"/>
  <c r="CW199"/>
  <c r="DE199"/>
  <c r="DM199"/>
  <c r="DU199"/>
  <c r="EC199"/>
  <c r="EK199"/>
  <c r="ES199"/>
  <c r="FA199"/>
  <c r="FI199"/>
  <c r="FQ199"/>
  <c r="FY199"/>
  <c r="GG199"/>
  <c r="GO199"/>
  <c r="GW199"/>
  <c r="AN199"/>
  <c r="AV199"/>
  <c r="BD199"/>
  <c r="BL199"/>
  <c r="BT199"/>
  <c r="CB199"/>
  <c r="CJ199"/>
  <c r="CT199"/>
  <c r="DB199"/>
  <c r="DJ199"/>
  <c r="DR199"/>
  <c r="DZ199"/>
  <c r="EH199"/>
  <c r="EP199"/>
  <c r="EX199"/>
  <c r="FF199"/>
  <c r="FN199"/>
  <c r="FV199"/>
  <c r="GD199"/>
  <c r="GL199"/>
  <c r="GT199"/>
  <c r="HB199"/>
  <c r="AM199"/>
  <c r="AU199"/>
  <c r="BC199"/>
  <c r="BK199"/>
  <c r="BS199"/>
  <c r="CA199"/>
  <c r="CI199"/>
  <c r="CS199"/>
  <c r="DA199"/>
  <c r="DI199"/>
  <c r="DQ199"/>
  <c r="DY199"/>
  <c r="EG199"/>
  <c r="EO199"/>
  <c r="EW199"/>
  <c r="FE199"/>
  <c r="FM199"/>
  <c r="FU199"/>
  <c r="GC199"/>
  <c r="GK199"/>
  <c r="GS199"/>
  <c r="HA199"/>
  <c r="AJ199"/>
  <c r="BP199"/>
  <c r="CX199"/>
  <c r="ED199"/>
  <c r="FJ199"/>
  <c r="GP199"/>
  <c r="BH199"/>
  <c r="CP199"/>
  <c r="DV199"/>
  <c r="FB199"/>
  <c r="GH199"/>
  <c r="AZ199"/>
  <c r="CF199"/>
  <c r="DN199"/>
  <c r="ET199"/>
  <c r="FZ199"/>
  <c r="EL199"/>
  <c r="DF199"/>
  <c r="BX199"/>
  <c r="GX199"/>
  <c r="AR199"/>
  <c r="FR199"/>
  <c r="CO171"/>
  <c r="CN171"/>
  <c r="AM171"/>
  <c r="AQ171"/>
  <c r="AU171"/>
  <c r="AY171"/>
  <c r="BC171"/>
  <c r="BG171"/>
  <c r="BK171"/>
  <c r="BO171"/>
  <c r="BS171"/>
  <c r="BW171"/>
  <c r="CA171"/>
  <c r="CE171"/>
  <c r="CI171"/>
  <c r="CM171"/>
  <c r="CS171"/>
  <c r="CW171"/>
  <c r="DA171"/>
  <c r="DE171"/>
  <c r="DI171"/>
  <c r="DM171"/>
  <c r="DQ171"/>
  <c r="DU171"/>
  <c r="DY171"/>
  <c r="EC171"/>
  <c r="EG171"/>
  <c r="EK171"/>
  <c r="EO171"/>
  <c r="ES171"/>
  <c r="EW171"/>
  <c r="FA171"/>
  <c r="FE171"/>
  <c r="FI171"/>
  <c r="FM171"/>
  <c r="FQ171"/>
  <c r="FU171"/>
  <c r="FY171"/>
  <c r="GC171"/>
  <c r="GG171"/>
  <c r="GK171"/>
  <c r="GO171"/>
  <c r="GS171"/>
  <c r="GW171"/>
  <c r="HA171"/>
  <c r="AN171"/>
  <c r="AS171"/>
  <c r="AX171"/>
  <c r="BD171"/>
  <c r="BI171"/>
  <c r="BN171"/>
  <c r="BT171"/>
  <c r="BY171"/>
  <c r="CD171"/>
  <c r="CJ171"/>
  <c r="CQ171"/>
  <c r="CV171"/>
  <c r="DB171"/>
  <c r="DG171"/>
  <c r="DL171"/>
  <c r="DR171"/>
  <c r="DW171"/>
  <c r="EB171"/>
  <c r="EH171"/>
  <c r="EM171"/>
  <c r="ER171"/>
  <c r="EX171"/>
  <c r="FC171"/>
  <c r="FH171"/>
  <c r="FN171"/>
  <c r="FS171"/>
  <c r="FX171"/>
  <c r="GD171"/>
  <c r="GI171"/>
  <c r="GN171"/>
  <c r="GT171"/>
  <c r="GY171"/>
  <c r="AL171"/>
  <c r="AR171"/>
  <c r="AW171"/>
  <c r="BB171"/>
  <c r="BH171"/>
  <c r="BM171"/>
  <c r="BR171"/>
  <c r="BX171"/>
  <c r="CC171"/>
  <c r="CH171"/>
  <c r="CP171"/>
  <c r="CU171"/>
  <c r="CZ171"/>
  <c r="DF171"/>
  <c r="DK171"/>
  <c r="DP171"/>
  <c r="DV171"/>
  <c r="EA171"/>
  <c r="EF171"/>
  <c r="EL171"/>
  <c r="EQ171"/>
  <c r="EV171"/>
  <c r="FB171"/>
  <c r="FG171"/>
  <c r="FL171"/>
  <c r="FR171"/>
  <c r="FW171"/>
  <c r="GB171"/>
  <c r="GH171"/>
  <c r="GM171"/>
  <c r="GR171"/>
  <c r="GX171"/>
  <c r="HC171"/>
  <c r="AJ171"/>
  <c r="AT171"/>
  <c r="BE171"/>
  <c r="BP171"/>
  <c r="BZ171"/>
  <c r="CK171"/>
  <c r="CX171"/>
  <c r="DH171"/>
  <c r="DS171"/>
  <c r="ED171"/>
  <c r="EN171"/>
  <c r="EY171"/>
  <c r="FJ171"/>
  <c r="FT171"/>
  <c r="GE171"/>
  <c r="GP171"/>
  <c r="GZ171"/>
  <c r="AP171"/>
  <c r="BA171"/>
  <c r="BL171"/>
  <c r="BV171"/>
  <c r="CG171"/>
  <c r="CT171"/>
  <c r="DD171"/>
  <c r="DO171"/>
  <c r="DZ171"/>
  <c r="EJ171"/>
  <c r="EU171"/>
  <c r="FF171"/>
  <c r="FP171"/>
  <c r="GA171"/>
  <c r="GL171"/>
  <c r="GV171"/>
  <c r="AO171"/>
  <c r="AZ171"/>
  <c r="BJ171"/>
  <c r="BU171"/>
  <c r="CF171"/>
  <c r="CR171"/>
  <c r="DC171"/>
  <c r="DN171"/>
  <c r="DX171"/>
  <c r="EI171"/>
  <c r="ET171"/>
  <c r="FD171"/>
  <c r="FO171"/>
  <c r="FZ171"/>
  <c r="GJ171"/>
  <c r="GU171"/>
  <c r="AV171"/>
  <c r="CL171"/>
  <c r="EE171"/>
  <c r="FV171"/>
  <c r="AK171"/>
  <c r="CB171"/>
  <c r="DT171"/>
  <c r="FK171"/>
  <c r="HB171"/>
  <c r="BQ171"/>
  <c r="DJ171"/>
  <c r="EZ171"/>
  <c r="GQ171"/>
  <c r="BF171"/>
  <c r="CY171"/>
  <c r="EP171"/>
  <c r="GF171"/>
  <c r="CO140"/>
  <c r="CN140"/>
  <c r="AM140"/>
  <c r="AQ140"/>
  <c r="AU140"/>
  <c r="AY140"/>
  <c r="BC140"/>
  <c r="BG140"/>
  <c r="BK140"/>
  <c r="BO140"/>
  <c r="BS140"/>
  <c r="BW140"/>
  <c r="CA140"/>
  <c r="CE140"/>
  <c r="CI140"/>
  <c r="CM140"/>
  <c r="CS140"/>
  <c r="CW140"/>
  <c r="DA140"/>
  <c r="DE140"/>
  <c r="DI140"/>
  <c r="DM140"/>
  <c r="DQ140"/>
  <c r="DU140"/>
  <c r="DY140"/>
  <c r="EC140"/>
  <c r="EG140"/>
  <c r="EK140"/>
  <c r="EO140"/>
  <c r="ES140"/>
  <c r="EW140"/>
  <c r="FA140"/>
  <c r="FE140"/>
  <c r="FI140"/>
  <c r="FM140"/>
  <c r="FQ140"/>
  <c r="FU140"/>
  <c r="FY140"/>
  <c r="GC140"/>
  <c r="GG140"/>
  <c r="GK140"/>
  <c r="GO140"/>
  <c r="GS140"/>
  <c r="GW140"/>
  <c r="HA140"/>
  <c r="AN140"/>
  <c r="AS140"/>
  <c r="AX140"/>
  <c r="BD140"/>
  <c r="BI140"/>
  <c r="BN140"/>
  <c r="BT140"/>
  <c r="BY140"/>
  <c r="CD140"/>
  <c r="CJ140"/>
  <c r="CQ140"/>
  <c r="CV140"/>
  <c r="DB140"/>
  <c r="DG140"/>
  <c r="DL140"/>
  <c r="DR140"/>
  <c r="DW140"/>
  <c r="EB140"/>
  <c r="EH140"/>
  <c r="EM140"/>
  <c r="ER140"/>
  <c r="EX140"/>
  <c r="FC140"/>
  <c r="FH140"/>
  <c r="FN140"/>
  <c r="FS140"/>
  <c r="FX140"/>
  <c r="GD140"/>
  <c r="GI140"/>
  <c r="GN140"/>
  <c r="GT140"/>
  <c r="GY140"/>
  <c r="AL140"/>
  <c r="AR140"/>
  <c r="AW140"/>
  <c r="BB140"/>
  <c r="BH140"/>
  <c r="BM140"/>
  <c r="BR140"/>
  <c r="BX140"/>
  <c r="CC140"/>
  <c r="CH140"/>
  <c r="CP140"/>
  <c r="CU140"/>
  <c r="CZ140"/>
  <c r="DF140"/>
  <c r="DK140"/>
  <c r="DP140"/>
  <c r="DV140"/>
  <c r="EA140"/>
  <c r="EF140"/>
  <c r="EL140"/>
  <c r="EQ140"/>
  <c r="EV140"/>
  <c r="FB140"/>
  <c r="FG140"/>
  <c r="FL140"/>
  <c r="FR140"/>
  <c r="FW140"/>
  <c r="GB140"/>
  <c r="GH140"/>
  <c r="GM140"/>
  <c r="GR140"/>
  <c r="GX140"/>
  <c r="HC140"/>
  <c r="AJ140"/>
  <c r="AT140"/>
  <c r="BE140"/>
  <c r="BP140"/>
  <c r="BZ140"/>
  <c r="CK140"/>
  <c r="CX140"/>
  <c r="DH140"/>
  <c r="DS140"/>
  <c r="ED140"/>
  <c r="EN140"/>
  <c r="EY140"/>
  <c r="FJ140"/>
  <c r="FT140"/>
  <c r="GE140"/>
  <c r="GP140"/>
  <c r="GZ140"/>
  <c r="AP140"/>
  <c r="BA140"/>
  <c r="BL140"/>
  <c r="BV140"/>
  <c r="CG140"/>
  <c r="CT140"/>
  <c r="DD140"/>
  <c r="DO140"/>
  <c r="DZ140"/>
  <c r="EJ140"/>
  <c r="EU140"/>
  <c r="FF140"/>
  <c r="FP140"/>
  <c r="GA140"/>
  <c r="GL140"/>
  <c r="GV140"/>
  <c r="AO140"/>
  <c r="AZ140"/>
  <c r="BJ140"/>
  <c r="BU140"/>
  <c r="CF140"/>
  <c r="CR140"/>
  <c r="DC140"/>
  <c r="DN140"/>
  <c r="DX140"/>
  <c r="EI140"/>
  <c r="ET140"/>
  <c r="FD140"/>
  <c r="FO140"/>
  <c r="FZ140"/>
  <c r="GJ140"/>
  <c r="GU140"/>
  <c r="BQ140"/>
  <c r="DJ140"/>
  <c r="EZ140"/>
  <c r="GQ140"/>
  <c r="BF140"/>
  <c r="CY140"/>
  <c r="EP140"/>
  <c r="GF140"/>
  <c r="AV140"/>
  <c r="CL140"/>
  <c r="EE140"/>
  <c r="FV140"/>
  <c r="AK140"/>
  <c r="CB140"/>
  <c r="DT140"/>
  <c r="FK140"/>
  <c r="HB140"/>
  <c r="CO113"/>
  <c r="CN113"/>
  <c r="AM113"/>
  <c r="AQ113"/>
  <c r="AU113"/>
  <c r="AY113"/>
  <c r="BC113"/>
  <c r="BG113"/>
  <c r="BK113"/>
  <c r="BO113"/>
  <c r="BS113"/>
  <c r="BW113"/>
  <c r="CA113"/>
  <c r="CE113"/>
  <c r="CI113"/>
  <c r="CM113"/>
  <c r="CS113"/>
  <c r="CW113"/>
  <c r="DA113"/>
  <c r="DE113"/>
  <c r="DI113"/>
  <c r="DM113"/>
  <c r="DQ113"/>
  <c r="DU113"/>
  <c r="DY113"/>
  <c r="EC113"/>
  <c r="EG113"/>
  <c r="EK113"/>
  <c r="EO113"/>
  <c r="ES113"/>
  <c r="EW113"/>
  <c r="FA113"/>
  <c r="FE113"/>
  <c r="FI113"/>
  <c r="FM113"/>
  <c r="FQ113"/>
  <c r="FU113"/>
  <c r="FY113"/>
  <c r="GC113"/>
  <c r="GG113"/>
  <c r="GK113"/>
  <c r="GO113"/>
  <c r="GS113"/>
  <c r="GW113"/>
  <c r="HA113"/>
  <c r="AL113"/>
  <c r="AP113"/>
  <c r="AT113"/>
  <c r="AX113"/>
  <c r="BB113"/>
  <c r="BF113"/>
  <c r="BJ113"/>
  <c r="BN113"/>
  <c r="BR113"/>
  <c r="BV113"/>
  <c r="BZ113"/>
  <c r="CD113"/>
  <c r="CH113"/>
  <c r="CL113"/>
  <c r="CR113"/>
  <c r="CV113"/>
  <c r="CZ113"/>
  <c r="DD113"/>
  <c r="DH113"/>
  <c r="DL113"/>
  <c r="DP113"/>
  <c r="DT113"/>
  <c r="DX113"/>
  <c r="EB113"/>
  <c r="EF113"/>
  <c r="EJ113"/>
  <c r="EN113"/>
  <c r="ER113"/>
  <c r="EV113"/>
  <c r="EZ113"/>
  <c r="FD113"/>
  <c r="FH113"/>
  <c r="FL113"/>
  <c r="FP113"/>
  <c r="FT113"/>
  <c r="FX113"/>
  <c r="GB113"/>
  <c r="GF113"/>
  <c r="GJ113"/>
  <c r="GN113"/>
  <c r="GR113"/>
  <c r="GV113"/>
  <c r="GZ113"/>
  <c r="AJ113"/>
  <c r="AR113"/>
  <c r="AZ113"/>
  <c r="BH113"/>
  <c r="BP113"/>
  <c r="BX113"/>
  <c r="CF113"/>
  <c r="CP113"/>
  <c r="CX113"/>
  <c r="DF113"/>
  <c r="DN113"/>
  <c r="DV113"/>
  <c r="ED113"/>
  <c r="EL113"/>
  <c r="ET113"/>
  <c r="FB113"/>
  <c r="FJ113"/>
  <c r="FR113"/>
  <c r="FZ113"/>
  <c r="GH113"/>
  <c r="GP113"/>
  <c r="GX113"/>
  <c r="AO113"/>
  <c r="AW113"/>
  <c r="BE113"/>
  <c r="BM113"/>
  <c r="BU113"/>
  <c r="CC113"/>
  <c r="CK113"/>
  <c r="CU113"/>
  <c r="DC113"/>
  <c r="DK113"/>
  <c r="DS113"/>
  <c r="EA113"/>
  <c r="EI113"/>
  <c r="EQ113"/>
  <c r="EY113"/>
  <c r="FG113"/>
  <c r="FO113"/>
  <c r="FW113"/>
  <c r="GE113"/>
  <c r="GM113"/>
  <c r="GU113"/>
  <c r="HC113"/>
  <c r="AN113"/>
  <c r="AV113"/>
  <c r="BD113"/>
  <c r="BL113"/>
  <c r="BT113"/>
  <c r="CB113"/>
  <c r="CJ113"/>
  <c r="CT113"/>
  <c r="DB113"/>
  <c r="DJ113"/>
  <c r="DR113"/>
  <c r="DZ113"/>
  <c r="EH113"/>
  <c r="EP113"/>
  <c r="EX113"/>
  <c r="FF113"/>
  <c r="FN113"/>
  <c r="FV113"/>
  <c r="GD113"/>
  <c r="GL113"/>
  <c r="GT113"/>
  <c r="HB113"/>
  <c r="AK113"/>
  <c r="BQ113"/>
  <c r="CY113"/>
  <c r="EE113"/>
  <c r="FK113"/>
  <c r="GQ113"/>
  <c r="BI113"/>
  <c r="CQ113"/>
  <c r="DW113"/>
  <c r="FC113"/>
  <c r="GI113"/>
  <c r="BA113"/>
  <c r="CG113"/>
  <c r="DO113"/>
  <c r="EU113"/>
  <c r="GA113"/>
  <c r="EM113"/>
  <c r="DG113"/>
  <c r="BY113"/>
  <c r="GY113"/>
  <c r="AS113"/>
  <c r="FS113"/>
  <c r="CO87"/>
  <c r="CN87"/>
  <c r="AM87"/>
  <c r="AQ87"/>
  <c r="AU87"/>
  <c r="AY87"/>
  <c r="BC87"/>
  <c r="BG87"/>
  <c r="BK87"/>
  <c r="BO87"/>
  <c r="BS87"/>
  <c r="BW87"/>
  <c r="CA87"/>
  <c r="CE87"/>
  <c r="CI87"/>
  <c r="CM87"/>
  <c r="CS87"/>
  <c r="CW87"/>
  <c r="DA87"/>
  <c r="DE87"/>
  <c r="DI87"/>
  <c r="DM87"/>
  <c r="DQ87"/>
  <c r="DU87"/>
  <c r="DY87"/>
  <c r="EC87"/>
  <c r="EG87"/>
  <c r="EK87"/>
  <c r="EO87"/>
  <c r="ES87"/>
  <c r="EW87"/>
  <c r="FA87"/>
  <c r="FE87"/>
  <c r="FI87"/>
  <c r="FM87"/>
  <c r="FQ87"/>
  <c r="FU87"/>
  <c r="FY87"/>
  <c r="GC87"/>
  <c r="GG87"/>
  <c r="GK87"/>
  <c r="GO87"/>
  <c r="GS87"/>
  <c r="GW87"/>
  <c r="HA87"/>
  <c r="AL87"/>
  <c r="AP87"/>
  <c r="AT87"/>
  <c r="AX87"/>
  <c r="BB87"/>
  <c r="BF87"/>
  <c r="BJ87"/>
  <c r="BN87"/>
  <c r="BR87"/>
  <c r="BV87"/>
  <c r="BZ87"/>
  <c r="CD87"/>
  <c r="CH87"/>
  <c r="CL87"/>
  <c r="CR87"/>
  <c r="CV87"/>
  <c r="CZ87"/>
  <c r="DD87"/>
  <c r="DH87"/>
  <c r="DL87"/>
  <c r="DP87"/>
  <c r="DT87"/>
  <c r="DX87"/>
  <c r="EB87"/>
  <c r="EF87"/>
  <c r="EJ87"/>
  <c r="EN87"/>
  <c r="ER87"/>
  <c r="EV87"/>
  <c r="EZ87"/>
  <c r="FD87"/>
  <c r="FH87"/>
  <c r="FL87"/>
  <c r="FP87"/>
  <c r="FT87"/>
  <c r="FX87"/>
  <c r="GB87"/>
  <c r="GF87"/>
  <c r="GJ87"/>
  <c r="GN87"/>
  <c r="GR87"/>
  <c r="GV87"/>
  <c r="GZ87"/>
  <c r="AJ87"/>
  <c r="AR87"/>
  <c r="AZ87"/>
  <c r="BH87"/>
  <c r="BP87"/>
  <c r="BX87"/>
  <c r="CF87"/>
  <c r="CP87"/>
  <c r="CX87"/>
  <c r="DF87"/>
  <c r="DN87"/>
  <c r="DV87"/>
  <c r="ED87"/>
  <c r="EL87"/>
  <c r="ET87"/>
  <c r="FB87"/>
  <c r="FJ87"/>
  <c r="FR87"/>
  <c r="FZ87"/>
  <c r="GH87"/>
  <c r="GP87"/>
  <c r="GX87"/>
  <c r="AO87"/>
  <c r="AW87"/>
  <c r="BE87"/>
  <c r="BM87"/>
  <c r="BU87"/>
  <c r="CC87"/>
  <c r="CK87"/>
  <c r="CU87"/>
  <c r="DC87"/>
  <c r="DK87"/>
  <c r="DS87"/>
  <c r="EA87"/>
  <c r="EI87"/>
  <c r="EQ87"/>
  <c r="EY87"/>
  <c r="FG87"/>
  <c r="FO87"/>
  <c r="FW87"/>
  <c r="GE87"/>
  <c r="GM87"/>
  <c r="GU87"/>
  <c r="HC87"/>
  <c r="AN87"/>
  <c r="AV87"/>
  <c r="BD87"/>
  <c r="BL87"/>
  <c r="BT87"/>
  <c r="CB87"/>
  <c r="CJ87"/>
  <c r="CT87"/>
  <c r="DB87"/>
  <c r="DJ87"/>
  <c r="DR87"/>
  <c r="DZ87"/>
  <c r="EH87"/>
  <c r="EP87"/>
  <c r="EX87"/>
  <c r="FF87"/>
  <c r="FN87"/>
  <c r="FV87"/>
  <c r="GD87"/>
  <c r="GL87"/>
  <c r="GT87"/>
  <c r="HB87"/>
  <c r="AK87"/>
  <c r="BQ87"/>
  <c r="CY87"/>
  <c r="EE87"/>
  <c r="FK87"/>
  <c r="GQ87"/>
  <c r="BI87"/>
  <c r="CQ87"/>
  <c r="DW87"/>
  <c r="FC87"/>
  <c r="GI87"/>
  <c r="BA87"/>
  <c r="CG87"/>
  <c r="DO87"/>
  <c r="EU87"/>
  <c r="GA87"/>
  <c r="BY87"/>
  <c r="GY87"/>
  <c r="AS87"/>
  <c r="FS87"/>
  <c r="EM87"/>
  <c r="DG87"/>
  <c r="CO62"/>
  <c r="CN62"/>
  <c r="AK62"/>
  <c r="AO62"/>
  <c r="AS62"/>
  <c r="AW62"/>
  <c r="BA62"/>
  <c r="BE62"/>
  <c r="BI62"/>
  <c r="BM62"/>
  <c r="BQ62"/>
  <c r="BU62"/>
  <c r="BY62"/>
  <c r="CC62"/>
  <c r="CG62"/>
  <c r="CK62"/>
  <c r="CQ62"/>
  <c r="CU62"/>
  <c r="CY62"/>
  <c r="DC62"/>
  <c r="DG62"/>
  <c r="DK62"/>
  <c r="DO62"/>
  <c r="DS62"/>
  <c r="DW62"/>
  <c r="EA62"/>
  <c r="EE62"/>
  <c r="EI62"/>
  <c r="EM62"/>
  <c r="EQ62"/>
  <c r="EU62"/>
  <c r="EY62"/>
  <c r="FC62"/>
  <c r="FG62"/>
  <c r="FK62"/>
  <c r="FO62"/>
  <c r="FS62"/>
  <c r="FW62"/>
  <c r="GA62"/>
  <c r="GE62"/>
  <c r="GI62"/>
  <c r="GM62"/>
  <c r="GQ62"/>
  <c r="GU62"/>
  <c r="GY62"/>
  <c r="HC62"/>
  <c r="AN62"/>
  <c r="AT62"/>
  <c r="AY62"/>
  <c r="BD62"/>
  <c r="BJ62"/>
  <c r="BO62"/>
  <c r="BT62"/>
  <c r="BZ62"/>
  <c r="CE62"/>
  <c r="CJ62"/>
  <c r="CR62"/>
  <c r="CW62"/>
  <c r="DB62"/>
  <c r="DH62"/>
  <c r="DM62"/>
  <c r="DR62"/>
  <c r="DX62"/>
  <c r="EC62"/>
  <c r="EH62"/>
  <c r="EN62"/>
  <c r="ES62"/>
  <c r="EX62"/>
  <c r="FD62"/>
  <c r="FI62"/>
  <c r="FN62"/>
  <c r="FT62"/>
  <c r="FY62"/>
  <c r="GD62"/>
  <c r="GJ62"/>
  <c r="GO62"/>
  <c r="GT62"/>
  <c r="GZ62"/>
  <c r="AM62"/>
  <c r="AR62"/>
  <c r="AX62"/>
  <c r="BC62"/>
  <c r="BH62"/>
  <c r="BN62"/>
  <c r="BS62"/>
  <c r="BX62"/>
  <c r="CD62"/>
  <c r="CI62"/>
  <c r="CP62"/>
  <c r="CV62"/>
  <c r="DA62"/>
  <c r="DF62"/>
  <c r="DL62"/>
  <c r="DQ62"/>
  <c r="DV62"/>
  <c r="EB62"/>
  <c r="EG62"/>
  <c r="EL62"/>
  <c r="ER62"/>
  <c r="EW62"/>
  <c r="FB62"/>
  <c r="FH62"/>
  <c r="FM62"/>
  <c r="FR62"/>
  <c r="FX62"/>
  <c r="GC62"/>
  <c r="GH62"/>
  <c r="GN62"/>
  <c r="GS62"/>
  <c r="GX62"/>
  <c r="AP62"/>
  <c r="AZ62"/>
  <c r="BK62"/>
  <c r="BV62"/>
  <c r="CF62"/>
  <c r="CS62"/>
  <c r="DD62"/>
  <c r="DN62"/>
  <c r="DY62"/>
  <c r="EJ62"/>
  <c r="ET62"/>
  <c r="FE62"/>
  <c r="FP62"/>
  <c r="FZ62"/>
  <c r="GK62"/>
  <c r="GV62"/>
  <c r="AL62"/>
  <c r="AV62"/>
  <c r="BG62"/>
  <c r="BR62"/>
  <c r="CB62"/>
  <c r="CM62"/>
  <c r="CZ62"/>
  <c r="DJ62"/>
  <c r="DU62"/>
  <c r="EF62"/>
  <c r="EP62"/>
  <c r="FA62"/>
  <c r="FL62"/>
  <c r="FV62"/>
  <c r="GG62"/>
  <c r="GR62"/>
  <c r="HB62"/>
  <c r="AJ62"/>
  <c r="AU62"/>
  <c r="BF62"/>
  <c r="BP62"/>
  <c r="CA62"/>
  <c r="CL62"/>
  <c r="CX62"/>
  <c r="DI62"/>
  <c r="DT62"/>
  <c r="ED62"/>
  <c r="EO62"/>
  <c r="EZ62"/>
  <c r="FJ62"/>
  <c r="FU62"/>
  <c r="GF62"/>
  <c r="GP62"/>
  <c r="HA62"/>
  <c r="BW62"/>
  <c r="DP62"/>
  <c r="FF62"/>
  <c r="GW62"/>
  <c r="BL62"/>
  <c r="DE62"/>
  <c r="EV62"/>
  <c r="GL62"/>
  <c r="BB62"/>
  <c r="CT62"/>
  <c r="EK62"/>
  <c r="GB62"/>
  <c r="CH62"/>
  <c r="AQ62"/>
  <c r="FQ62"/>
  <c r="DZ62"/>
  <c r="CO8"/>
  <c r="CN8"/>
  <c r="AK8"/>
  <c r="AO8"/>
  <c r="AS8"/>
  <c r="AW8"/>
  <c r="BA8"/>
  <c r="BE8"/>
  <c r="BI8"/>
  <c r="BM8"/>
  <c r="BQ8"/>
  <c r="BU8"/>
  <c r="BY8"/>
  <c r="CC8"/>
  <c r="CG8"/>
  <c r="CK8"/>
  <c r="CQ8"/>
  <c r="CU8"/>
  <c r="CY8"/>
  <c r="DC8"/>
  <c r="DG8"/>
  <c r="DK8"/>
  <c r="DO8"/>
  <c r="DS8"/>
  <c r="DW8"/>
  <c r="EA8"/>
  <c r="EE8"/>
  <c r="EI8"/>
  <c r="EM8"/>
  <c r="EQ8"/>
  <c r="EU8"/>
  <c r="EY8"/>
  <c r="FC8"/>
  <c r="FG8"/>
  <c r="FK8"/>
  <c r="FO8"/>
  <c r="FS8"/>
  <c r="FW8"/>
  <c r="GA8"/>
  <c r="GE8"/>
  <c r="GI8"/>
  <c r="GM8"/>
  <c r="GQ8"/>
  <c r="GU8"/>
  <c r="GY8"/>
  <c r="HC8"/>
  <c r="AJ8"/>
  <c r="AN8"/>
  <c r="AR8"/>
  <c r="AV8"/>
  <c r="AZ8"/>
  <c r="BD8"/>
  <c r="BH8"/>
  <c r="BL8"/>
  <c r="BP8"/>
  <c r="BT8"/>
  <c r="BX8"/>
  <c r="CB8"/>
  <c r="CF8"/>
  <c r="CJ8"/>
  <c r="CP8"/>
  <c r="CT8"/>
  <c r="CX8"/>
  <c r="DB8"/>
  <c r="DF8"/>
  <c r="DJ8"/>
  <c r="DN8"/>
  <c r="DR8"/>
  <c r="DV8"/>
  <c r="DZ8"/>
  <c r="ED8"/>
  <c r="EH8"/>
  <c r="EL8"/>
  <c r="EP8"/>
  <c r="ET8"/>
  <c r="EX8"/>
  <c r="FB8"/>
  <c r="FF8"/>
  <c r="FJ8"/>
  <c r="FN8"/>
  <c r="FR8"/>
  <c r="FV8"/>
  <c r="FZ8"/>
  <c r="GD8"/>
  <c r="GH8"/>
  <c r="GL8"/>
  <c r="GP8"/>
  <c r="GT8"/>
  <c r="GX8"/>
  <c r="HB8"/>
  <c r="AL8"/>
  <c r="AT8"/>
  <c r="BB8"/>
  <c r="BJ8"/>
  <c r="BR8"/>
  <c r="BZ8"/>
  <c r="CH8"/>
  <c r="CR8"/>
  <c r="CZ8"/>
  <c r="DH8"/>
  <c r="DP8"/>
  <c r="DX8"/>
  <c r="EF8"/>
  <c r="EN8"/>
  <c r="EV8"/>
  <c r="FD8"/>
  <c r="FL8"/>
  <c r="FT8"/>
  <c r="GB8"/>
  <c r="GJ8"/>
  <c r="GR8"/>
  <c r="GZ8"/>
  <c r="AQ8"/>
  <c r="AY8"/>
  <c r="BG8"/>
  <c r="BO8"/>
  <c r="BW8"/>
  <c r="CE8"/>
  <c r="CM8"/>
  <c r="CW8"/>
  <c r="DE8"/>
  <c r="DM8"/>
  <c r="DU8"/>
  <c r="EC8"/>
  <c r="EK8"/>
  <c r="ES8"/>
  <c r="FA8"/>
  <c r="FI8"/>
  <c r="FQ8"/>
  <c r="FY8"/>
  <c r="GG8"/>
  <c r="GO8"/>
  <c r="GW8"/>
  <c r="AP8"/>
  <c r="AX8"/>
  <c r="BF8"/>
  <c r="BN8"/>
  <c r="BV8"/>
  <c r="CD8"/>
  <c r="CL8"/>
  <c r="CV8"/>
  <c r="DD8"/>
  <c r="DL8"/>
  <c r="DT8"/>
  <c r="EB8"/>
  <c r="EJ8"/>
  <c r="ER8"/>
  <c r="EZ8"/>
  <c r="FH8"/>
  <c r="FP8"/>
  <c r="FX8"/>
  <c r="GF8"/>
  <c r="GN8"/>
  <c r="GV8"/>
  <c r="BK8"/>
  <c r="CS8"/>
  <c r="DY8"/>
  <c r="FE8"/>
  <c r="GK8"/>
  <c r="BC8"/>
  <c r="CI8"/>
  <c r="DQ8"/>
  <c r="EW8"/>
  <c r="GC8"/>
  <c r="AU8"/>
  <c r="CA8"/>
  <c r="DI8"/>
  <c r="EO8"/>
  <c r="FU8"/>
  <c r="HA8"/>
  <c r="BS8"/>
  <c r="GS8"/>
  <c r="AM8"/>
  <c r="FM8"/>
  <c r="EG8"/>
  <c r="DA8"/>
  <c r="CO224"/>
  <c r="CN224"/>
  <c r="AJ224"/>
  <c r="AN224"/>
  <c r="AR224"/>
  <c r="AV224"/>
  <c r="AZ224"/>
  <c r="BD224"/>
  <c r="BH224"/>
  <c r="BL224"/>
  <c r="BP224"/>
  <c r="BT224"/>
  <c r="BX224"/>
  <c r="CB224"/>
  <c r="CF224"/>
  <c r="CJ224"/>
  <c r="CP224"/>
  <c r="CT224"/>
  <c r="CX224"/>
  <c r="DB224"/>
  <c r="DF224"/>
  <c r="DJ224"/>
  <c r="DN224"/>
  <c r="DR224"/>
  <c r="DV224"/>
  <c r="DZ224"/>
  <c r="ED224"/>
  <c r="EH224"/>
  <c r="EL224"/>
  <c r="EP224"/>
  <c r="ET224"/>
  <c r="EX224"/>
  <c r="FB224"/>
  <c r="FF224"/>
  <c r="FJ224"/>
  <c r="FN224"/>
  <c r="FR224"/>
  <c r="FV224"/>
  <c r="FZ224"/>
  <c r="GD224"/>
  <c r="GH224"/>
  <c r="GL224"/>
  <c r="GP224"/>
  <c r="GT224"/>
  <c r="GX224"/>
  <c r="HB224"/>
  <c r="AM224"/>
  <c r="AQ224"/>
  <c r="AU224"/>
  <c r="AY224"/>
  <c r="BC224"/>
  <c r="BG224"/>
  <c r="BK224"/>
  <c r="BO224"/>
  <c r="BS224"/>
  <c r="BW224"/>
  <c r="CA224"/>
  <c r="CE224"/>
  <c r="CI224"/>
  <c r="CM224"/>
  <c r="CS224"/>
  <c r="CW224"/>
  <c r="DA224"/>
  <c r="DE224"/>
  <c r="DI224"/>
  <c r="DM224"/>
  <c r="DQ224"/>
  <c r="DU224"/>
  <c r="DY224"/>
  <c r="EC224"/>
  <c r="EG224"/>
  <c r="EK224"/>
  <c r="EO224"/>
  <c r="ES224"/>
  <c r="EW224"/>
  <c r="FA224"/>
  <c r="FE224"/>
  <c r="FI224"/>
  <c r="FM224"/>
  <c r="FQ224"/>
  <c r="FU224"/>
  <c r="FY224"/>
  <c r="GC224"/>
  <c r="GG224"/>
  <c r="GK224"/>
  <c r="GO224"/>
  <c r="GS224"/>
  <c r="GW224"/>
  <c r="HA224"/>
  <c r="AK224"/>
  <c r="AS224"/>
  <c r="BA224"/>
  <c r="BI224"/>
  <c r="BQ224"/>
  <c r="BY224"/>
  <c r="CG224"/>
  <c r="CQ224"/>
  <c r="CY224"/>
  <c r="DG224"/>
  <c r="DO224"/>
  <c r="DW224"/>
  <c r="EE224"/>
  <c r="EM224"/>
  <c r="EU224"/>
  <c r="FC224"/>
  <c r="FK224"/>
  <c r="FS224"/>
  <c r="GA224"/>
  <c r="GI224"/>
  <c r="GQ224"/>
  <c r="GY224"/>
  <c r="AP224"/>
  <c r="AX224"/>
  <c r="BF224"/>
  <c r="BN224"/>
  <c r="BV224"/>
  <c r="CD224"/>
  <c r="CL224"/>
  <c r="CV224"/>
  <c r="DD224"/>
  <c r="DL224"/>
  <c r="DT224"/>
  <c r="EB224"/>
  <c r="EJ224"/>
  <c r="ER224"/>
  <c r="EZ224"/>
  <c r="FH224"/>
  <c r="FP224"/>
  <c r="FX224"/>
  <c r="GF224"/>
  <c r="GN224"/>
  <c r="GV224"/>
  <c r="AO224"/>
  <c r="AW224"/>
  <c r="BE224"/>
  <c r="BM224"/>
  <c r="BU224"/>
  <c r="CC224"/>
  <c r="CK224"/>
  <c r="CU224"/>
  <c r="DC224"/>
  <c r="DK224"/>
  <c r="DS224"/>
  <c r="EA224"/>
  <c r="EI224"/>
  <c r="EQ224"/>
  <c r="EY224"/>
  <c r="FG224"/>
  <c r="FO224"/>
  <c r="FW224"/>
  <c r="GE224"/>
  <c r="GM224"/>
  <c r="GU224"/>
  <c r="HC224"/>
  <c r="BJ224"/>
  <c r="CR224"/>
  <c r="DX224"/>
  <c r="FD224"/>
  <c r="GJ224"/>
  <c r="BB224"/>
  <c r="CH224"/>
  <c r="DP224"/>
  <c r="EV224"/>
  <c r="GB224"/>
  <c r="AT224"/>
  <c r="BZ224"/>
  <c r="DH224"/>
  <c r="EN224"/>
  <c r="FT224"/>
  <c r="GZ224"/>
  <c r="BR224"/>
  <c r="GR224"/>
  <c r="AL224"/>
  <c r="FL224"/>
  <c r="EF224"/>
  <c r="CZ224"/>
  <c r="CO181"/>
  <c r="CN181"/>
  <c r="AK181"/>
  <c r="AO181"/>
  <c r="AS181"/>
  <c r="AW181"/>
  <c r="BA181"/>
  <c r="BE181"/>
  <c r="BI181"/>
  <c r="BM181"/>
  <c r="BQ181"/>
  <c r="BU181"/>
  <c r="BY181"/>
  <c r="CC181"/>
  <c r="CG181"/>
  <c r="CK181"/>
  <c r="CQ181"/>
  <c r="CU181"/>
  <c r="CY181"/>
  <c r="DC181"/>
  <c r="DG181"/>
  <c r="DK181"/>
  <c r="DO181"/>
  <c r="DS181"/>
  <c r="DW181"/>
  <c r="EA181"/>
  <c r="EE181"/>
  <c r="EI181"/>
  <c r="EM181"/>
  <c r="EQ181"/>
  <c r="EU181"/>
  <c r="EY181"/>
  <c r="FC181"/>
  <c r="FG181"/>
  <c r="FK181"/>
  <c r="FO181"/>
  <c r="FS181"/>
  <c r="FW181"/>
  <c r="GA181"/>
  <c r="GE181"/>
  <c r="GI181"/>
  <c r="GM181"/>
  <c r="GQ181"/>
  <c r="GU181"/>
  <c r="GY181"/>
  <c r="HC181"/>
  <c r="AM181"/>
  <c r="AR181"/>
  <c r="AX181"/>
  <c r="BC181"/>
  <c r="BH181"/>
  <c r="BN181"/>
  <c r="BS181"/>
  <c r="BX181"/>
  <c r="CD181"/>
  <c r="CI181"/>
  <c r="CP181"/>
  <c r="CV181"/>
  <c r="DA181"/>
  <c r="DF181"/>
  <c r="DL181"/>
  <c r="DQ181"/>
  <c r="DV181"/>
  <c r="EB181"/>
  <c r="EG181"/>
  <c r="EL181"/>
  <c r="ER181"/>
  <c r="EW181"/>
  <c r="FB181"/>
  <c r="FH181"/>
  <c r="FM181"/>
  <c r="FR181"/>
  <c r="FX181"/>
  <c r="GC181"/>
  <c r="GH181"/>
  <c r="GN181"/>
  <c r="GS181"/>
  <c r="GX181"/>
  <c r="AL181"/>
  <c r="AQ181"/>
  <c r="AV181"/>
  <c r="BB181"/>
  <c r="BG181"/>
  <c r="BL181"/>
  <c r="BR181"/>
  <c r="BW181"/>
  <c r="CB181"/>
  <c r="CH181"/>
  <c r="CM181"/>
  <c r="CT181"/>
  <c r="CZ181"/>
  <c r="DE181"/>
  <c r="DJ181"/>
  <c r="DP181"/>
  <c r="DU181"/>
  <c r="DZ181"/>
  <c r="EF181"/>
  <c r="EK181"/>
  <c r="EP181"/>
  <c r="EV181"/>
  <c r="FA181"/>
  <c r="FF181"/>
  <c r="FL181"/>
  <c r="FQ181"/>
  <c r="FV181"/>
  <c r="GB181"/>
  <c r="GG181"/>
  <c r="GL181"/>
  <c r="GR181"/>
  <c r="GW181"/>
  <c r="HB181"/>
  <c r="AN181"/>
  <c r="AY181"/>
  <c r="BJ181"/>
  <c r="BT181"/>
  <c r="CE181"/>
  <c r="CR181"/>
  <c r="DB181"/>
  <c r="DM181"/>
  <c r="DX181"/>
  <c r="EH181"/>
  <c r="ES181"/>
  <c r="FD181"/>
  <c r="FN181"/>
  <c r="FY181"/>
  <c r="GJ181"/>
  <c r="GT181"/>
  <c r="AJ181"/>
  <c r="AU181"/>
  <c r="BF181"/>
  <c r="BP181"/>
  <c r="CA181"/>
  <c r="CL181"/>
  <c r="CX181"/>
  <c r="DI181"/>
  <c r="DT181"/>
  <c r="ED181"/>
  <c r="EO181"/>
  <c r="EZ181"/>
  <c r="FJ181"/>
  <c r="FU181"/>
  <c r="GF181"/>
  <c r="GP181"/>
  <c r="HA181"/>
  <c r="AT181"/>
  <c r="BD181"/>
  <c r="BO181"/>
  <c r="BZ181"/>
  <c r="CJ181"/>
  <c r="CW181"/>
  <c r="DH181"/>
  <c r="DR181"/>
  <c r="EC181"/>
  <c r="EN181"/>
  <c r="EX181"/>
  <c r="FI181"/>
  <c r="FT181"/>
  <c r="GD181"/>
  <c r="GO181"/>
  <c r="GZ181"/>
  <c r="AP181"/>
  <c r="CF181"/>
  <c r="DY181"/>
  <c r="FP181"/>
  <c r="BV181"/>
  <c r="DN181"/>
  <c r="FE181"/>
  <c r="GV181"/>
  <c r="BK181"/>
  <c r="DD181"/>
  <c r="ET181"/>
  <c r="GK181"/>
  <c r="EJ181"/>
  <c r="CS181"/>
  <c r="AZ181"/>
  <c r="FZ181"/>
  <c r="CO150"/>
  <c r="CN150"/>
  <c r="AK150"/>
  <c r="AO150"/>
  <c r="AS150"/>
  <c r="AW150"/>
  <c r="BA150"/>
  <c r="BE150"/>
  <c r="BI150"/>
  <c r="BM150"/>
  <c r="BQ150"/>
  <c r="BU150"/>
  <c r="BY150"/>
  <c r="CC150"/>
  <c r="CG150"/>
  <c r="CK150"/>
  <c r="CQ150"/>
  <c r="CU150"/>
  <c r="CY150"/>
  <c r="DC150"/>
  <c r="DG150"/>
  <c r="DK150"/>
  <c r="DO150"/>
  <c r="DS150"/>
  <c r="DW150"/>
  <c r="EA150"/>
  <c r="EE150"/>
  <c r="EI150"/>
  <c r="EM150"/>
  <c r="EQ150"/>
  <c r="EU150"/>
  <c r="EY150"/>
  <c r="FC150"/>
  <c r="FG150"/>
  <c r="FK150"/>
  <c r="FO150"/>
  <c r="FS150"/>
  <c r="FW150"/>
  <c r="GA150"/>
  <c r="GE150"/>
  <c r="GI150"/>
  <c r="GM150"/>
  <c r="GQ150"/>
  <c r="GU150"/>
  <c r="GY150"/>
  <c r="HC150"/>
  <c r="AM150"/>
  <c r="AR150"/>
  <c r="AX150"/>
  <c r="BC150"/>
  <c r="BH150"/>
  <c r="BN150"/>
  <c r="BS150"/>
  <c r="BX150"/>
  <c r="CD150"/>
  <c r="CI150"/>
  <c r="CP150"/>
  <c r="CV150"/>
  <c r="DA150"/>
  <c r="DF150"/>
  <c r="DL150"/>
  <c r="DQ150"/>
  <c r="DV150"/>
  <c r="EB150"/>
  <c r="EG150"/>
  <c r="EL150"/>
  <c r="ER150"/>
  <c r="EW150"/>
  <c r="FB150"/>
  <c r="FH150"/>
  <c r="FM150"/>
  <c r="FR150"/>
  <c r="FX150"/>
  <c r="GC150"/>
  <c r="GH150"/>
  <c r="GN150"/>
  <c r="GS150"/>
  <c r="GX150"/>
  <c r="AL150"/>
  <c r="AQ150"/>
  <c r="AV150"/>
  <c r="BB150"/>
  <c r="BG150"/>
  <c r="BL150"/>
  <c r="BR150"/>
  <c r="BW150"/>
  <c r="CB150"/>
  <c r="CH150"/>
  <c r="CM150"/>
  <c r="CT150"/>
  <c r="CZ150"/>
  <c r="DE150"/>
  <c r="DJ150"/>
  <c r="DP150"/>
  <c r="DU150"/>
  <c r="DZ150"/>
  <c r="EF150"/>
  <c r="EK150"/>
  <c r="EP150"/>
  <c r="EV150"/>
  <c r="FA150"/>
  <c r="FF150"/>
  <c r="FL150"/>
  <c r="FQ150"/>
  <c r="FV150"/>
  <c r="GB150"/>
  <c r="GG150"/>
  <c r="GL150"/>
  <c r="GR150"/>
  <c r="GW150"/>
  <c r="HB150"/>
  <c r="AN150"/>
  <c r="AY150"/>
  <c r="BJ150"/>
  <c r="BT150"/>
  <c r="CE150"/>
  <c r="CR150"/>
  <c r="DB150"/>
  <c r="DM150"/>
  <c r="DX150"/>
  <c r="EH150"/>
  <c r="ES150"/>
  <c r="FD150"/>
  <c r="FN150"/>
  <c r="FY150"/>
  <c r="GJ150"/>
  <c r="GT150"/>
  <c r="AJ150"/>
  <c r="AU150"/>
  <c r="BF150"/>
  <c r="BP150"/>
  <c r="CA150"/>
  <c r="CL150"/>
  <c r="CX150"/>
  <c r="DI150"/>
  <c r="DT150"/>
  <c r="ED150"/>
  <c r="EO150"/>
  <c r="EZ150"/>
  <c r="FJ150"/>
  <c r="FU150"/>
  <c r="GF150"/>
  <c r="GP150"/>
  <c r="HA150"/>
  <c r="AT150"/>
  <c r="BD150"/>
  <c r="BO150"/>
  <c r="BZ150"/>
  <c r="CJ150"/>
  <c r="CW150"/>
  <c r="DH150"/>
  <c r="DR150"/>
  <c r="EC150"/>
  <c r="EN150"/>
  <c r="EX150"/>
  <c r="FI150"/>
  <c r="FT150"/>
  <c r="GD150"/>
  <c r="GO150"/>
  <c r="GZ150"/>
  <c r="BV150"/>
  <c r="DN150"/>
  <c r="FE150"/>
  <c r="GV150"/>
  <c r="BK150"/>
  <c r="DD150"/>
  <c r="ET150"/>
  <c r="GK150"/>
  <c r="AZ150"/>
  <c r="CS150"/>
  <c r="EJ150"/>
  <c r="FZ150"/>
  <c r="AP150"/>
  <c r="CF150"/>
  <c r="DY150"/>
  <c r="FP150"/>
  <c r="CO123"/>
  <c r="CN123"/>
  <c r="AK123"/>
  <c r="AO123"/>
  <c r="AS123"/>
  <c r="AW123"/>
  <c r="BA123"/>
  <c r="BE123"/>
  <c r="BI123"/>
  <c r="BM123"/>
  <c r="BQ123"/>
  <c r="BU123"/>
  <c r="BY123"/>
  <c r="CC123"/>
  <c r="CG123"/>
  <c r="CK123"/>
  <c r="CQ123"/>
  <c r="CU123"/>
  <c r="CY123"/>
  <c r="DC123"/>
  <c r="DG123"/>
  <c r="DK123"/>
  <c r="DO123"/>
  <c r="DS123"/>
  <c r="DW123"/>
  <c r="EA123"/>
  <c r="EE123"/>
  <c r="EI123"/>
  <c r="EM123"/>
  <c r="EQ123"/>
  <c r="EU123"/>
  <c r="EY123"/>
  <c r="FC123"/>
  <c r="FG123"/>
  <c r="FK123"/>
  <c r="FO123"/>
  <c r="FS123"/>
  <c r="FW123"/>
  <c r="GA123"/>
  <c r="GE123"/>
  <c r="GI123"/>
  <c r="GM123"/>
  <c r="GQ123"/>
  <c r="GU123"/>
  <c r="GY123"/>
  <c r="HC123"/>
  <c r="AJ123"/>
  <c r="AN123"/>
  <c r="AR123"/>
  <c r="AV123"/>
  <c r="AZ123"/>
  <c r="BD123"/>
  <c r="BH123"/>
  <c r="BL123"/>
  <c r="BP123"/>
  <c r="BT123"/>
  <c r="BX123"/>
  <c r="CB123"/>
  <c r="CF123"/>
  <c r="CJ123"/>
  <c r="CP123"/>
  <c r="CT123"/>
  <c r="CX123"/>
  <c r="DB123"/>
  <c r="DF123"/>
  <c r="DJ123"/>
  <c r="DN123"/>
  <c r="DR123"/>
  <c r="DV123"/>
  <c r="DZ123"/>
  <c r="ED123"/>
  <c r="EH123"/>
  <c r="EL123"/>
  <c r="EP123"/>
  <c r="ET123"/>
  <c r="EX123"/>
  <c r="FB123"/>
  <c r="FF123"/>
  <c r="FJ123"/>
  <c r="FN123"/>
  <c r="FR123"/>
  <c r="FV123"/>
  <c r="FZ123"/>
  <c r="GD123"/>
  <c r="GH123"/>
  <c r="GL123"/>
  <c r="GP123"/>
  <c r="GT123"/>
  <c r="GX123"/>
  <c r="HB123"/>
  <c r="AL123"/>
  <c r="AT123"/>
  <c r="BB123"/>
  <c r="BJ123"/>
  <c r="BR123"/>
  <c r="BZ123"/>
  <c r="CH123"/>
  <c r="CR123"/>
  <c r="CZ123"/>
  <c r="DH123"/>
  <c r="DP123"/>
  <c r="DX123"/>
  <c r="EF123"/>
  <c r="EN123"/>
  <c r="EV123"/>
  <c r="FD123"/>
  <c r="FL123"/>
  <c r="FT123"/>
  <c r="GB123"/>
  <c r="GJ123"/>
  <c r="GR123"/>
  <c r="GZ123"/>
  <c r="AQ123"/>
  <c r="AY123"/>
  <c r="BG123"/>
  <c r="BO123"/>
  <c r="BW123"/>
  <c r="CE123"/>
  <c r="CM123"/>
  <c r="CW123"/>
  <c r="DE123"/>
  <c r="DM123"/>
  <c r="DU123"/>
  <c r="EC123"/>
  <c r="EK123"/>
  <c r="ES123"/>
  <c r="FA123"/>
  <c r="FI123"/>
  <c r="FQ123"/>
  <c r="FY123"/>
  <c r="GG123"/>
  <c r="GO123"/>
  <c r="GW123"/>
  <c r="AP123"/>
  <c r="AX123"/>
  <c r="BF123"/>
  <c r="BN123"/>
  <c r="BV123"/>
  <c r="CD123"/>
  <c r="CL123"/>
  <c r="CV123"/>
  <c r="DD123"/>
  <c r="DL123"/>
  <c r="DT123"/>
  <c r="EB123"/>
  <c r="EJ123"/>
  <c r="ER123"/>
  <c r="EZ123"/>
  <c r="FH123"/>
  <c r="FP123"/>
  <c r="FX123"/>
  <c r="GF123"/>
  <c r="GN123"/>
  <c r="GV123"/>
  <c r="BK123"/>
  <c r="CS123"/>
  <c r="DY123"/>
  <c r="FE123"/>
  <c r="GK123"/>
  <c r="BC123"/>
  <c r="CI123"/>
  <c r="DQ123"/>
  <c r="EW123"/>
  <c r="GC123"/>
  <c r="AU123"/>
  <c r="CA123"/>
  <c r="DI123"/>
  <c r="EO123"/>
  <c r="FU123"/>
  <c r="HA123"/>
  <c r="DA123"/>
  <c r="BS123"/>
  <c r="GS123"/>
  <c r="AM123"/>
  <c r="FM123"/>
  <c r="EG123"/>
  <c r="CO95"/>
  <c r="CN95"/>
  <c r="AK95"/>
  <c r="AO95"/>
  <c r="AS95"/>
  <c r="AW95"/>
  <c r="BA95"/>
  <c r="BE95"/>
  <c r="BI95"/>
  <c r="BM95"/>
  <c r="BQ95"/>
  <c r="BU95"/>
  <c r="BY95"/>
  <c r="CC95"/>
  <c r="CG95"/>
  <c r="CK95"/>
  <c r="CQ95"/>
  <c r="CU95"/>
  <c r="CY95"/>
  <c r="DC95"/>
  <c r="DG95"/>
  <c r="DK95"/>
  <c r="DO95"/>
  <c r="DS95"/>
  <c r="DW95"/>
  <c r="EA95"/>
  <c r="EE95"/>
  <c r="EI95"/>
  <c r="EM95"/>
  <c r="EQ95"/>
  <c r="EU95"/>
  <c r="EY95"/>
  <c r="FC95"/>
  <c r="FG95"/>
  <c r="FK95"/>
  <c r="FO95"/>
  <c r="FS95"/>
  <c r="FW95"/>
  <c r="GA95"/>
  <c r="GE95"/>
  <c r="GI95"/>
  <c r="GM95"/>
  <c r="GQ95"/>
  <c r="GU95"/>
  <c r="GY95"/>
  <c r="HC95"/>
  <c r="AJ95"/>
  <c r="AN95"/>
  <c r="AR95"/>
  <c r="AV95"/>
  <c r="AZ95"/>
  <c r="BD95"/>
  <c r="BH95"/>
  <c r="BL95"/>
  <c r="BP95"/>
  <c r="BT95"/>
  <c r="BX95"/>
  <c r="CB95"/>
  <c r="CF95"/>
  <c r="CJ95"/>
  <c r="CP95"/>
  <c r="CT95"/>
  <c r="CX95"/>
  <c r="DB95"/>
  <c r="DF95"/>
  <c r="DJ95"/>
  <c r="DN95"/>
  <c r="DR95"/>
  <c r="DV95"/>
  <c r="DZ95"/>
  <c r="ED95"/>
  <c r="EH95"/>
  <c r="EL95"/>
  <c r="EP95"/>
  <c r="ET95"/>
  <c r="EX95"/>
  <c r="FB95"/>
  <c r="FF95"/>
  <c r="FJ95"/>
  <c r="FN95"/>
  <c r="FR95"/>
  <c r="FV95"/>
  <c r="FZ95"/>
  <c r="GD95"/>
  <c r="GH95"/>
  <c r="GL95"/>
  <c r="GP95"/>
  <c r="GT95"/>
  <c r="GX95"/>
  <c r="HB95"/>
  <c r="AL95"/>
  <c r="AT95"/>
  <c r="BB95"/>
  <c r="BJ95"/>
  <c r="BR95"/>
  <c r="BZ95"/>
  <c r="CH95"/>
  <c r="CR95"/>
  <c r="CZ95"/>
  <c r="DH95"/>
  <c r="DP95"/>
  <c r="DX95"/>
  <c r="EF95"/>
  <c r="EN95"/>
  <c r="EV95"/>
  <c r="FD95"/>
  <c r="FL95"/>
  <c r="FT95"/>
  <c r="GB95"/>
  <c r="GJ95"/>
  <c r="GR95"/>
  <c r="GZ95"/>
  <c r="AQ95"/>
  <c r="AY95"/>
  <c r="BG95"/>
  <c r="BO95"/>
  <c r="BW95"/>
  <c r="CE95"/>
  <c r="CM95"/>
  <c r="CW95"/>
  <c r="DE95"/>
  <c r="DM95"/>
  <c r="DU95"/>
  <c r="EC95"/>
  <c r="EK95"/>
  <c r="ES95"/>
  <c r="FA95"/>
  <c r="FI95"/>
  <c r="FQ95"/>
  <c r="FY95"/>
  <c r="GG95"/>
  <c r="GO95"/>
  <c r="GW95"/>
  <c r="AP95"/>
  <c r="AX95"/>
  <c r="BF95"/>
  <c r="BN95"/>
  <c r="BV95"/>
  <c r="CD95"/>
  <c r="CL95"/>
  <c r="CV95"/>
  <c r="DD95"/>
  <c r="DL95"/>
  <c r="DT95"/>
  <c r="EB95"/>
  <c r="EJ95"/>
  <c r="ER95"/>
  <c r="EZ95"/>
  <c r="FH95"/>
  <c r="FP95"/>
  <c r="FX95"/>
  <c r="GF95"/>
  <c r="GN95"/>
  <c r="GV95"/>
  <c r="BK95"/>
  <c r="CS95"/>
  <c r="DY95"/>
  <c r="FE95"/>
  <c r="GK95"/>
  <c r="BC95"/>
  <c r="CI95"/>
  <c r="DQ95"/>
  <c r="EW95"/>
  <c r="GC95"/>
  <c r="AU95"/>
  <c r="CA95"/>
  <c r="DI95"/>
  <c r="EO95"/>
  <c r="FU95"/>
  <c r="HA95"/>
  <c r="AM95"/>
  <c r="FM95"/>
  <c r="EG95"/>
  <c r="DA95"/>
  <c r="BS95"/>
  <c r="GS95"/>
  <c r="CO43"/>
  <c r="CN43"/>
  <c r="AM43"/>
  <c r="AQ43"/>
  <c r="AU43"/>
  <c r="AY43"/>
  <c r="BC43"/>
  <c r="BG43"/>
  <c r="BK43"/>
  <c r="BO43"/>
  <c r="BS43"/>
  <c r="BW43"/>
  <c r="CA43"/>
  <c r="CE43"/>
  <c r="CI43"/>
  <c r="CM43"/>
  <c r="CS43"/>
  <c r="CW43"/>
  <c r="DA43"/>
  <c r="DE43"/>
  <c r="DI43"/>
  <c r="DM43"/>
  <c r="DQ43"/>
  <c r="DU43"/>
  <c r="DY43"/>
  <c r="EC43"/>
  <c r="EG43"/>
  <c r="EK43"/>
  <c r="EO43"/>
  <c r="ES43"/>
  <c r="EW43"/>
  <c r="FA43"/>
  <c r="FE43"/>
  <c r="FI43"/>
  <c r="FM43"/>
  <c r="FQ43"/>
  <c r="FU43"/>
  <c r="FY43"/>
  <c r="GC43"/>
  <c r="GG43"/>
  <c r="GK43"/>
  <c r="GO43"/>
  <c r="GS43"/>
  <c r="GW43"/>
  <c r="HA43"/>
  <c r="AL43"/>
  <c r="AP43"/>
  <c r="AT43"/>
  <c r="AX43"/>
  <c r="BB43"/>
  <c r="BF43"/>
  <c r="BJ43"/>
  <c r="BN43"/>
  <c r="BR43"/>
  <c r="BV43"/>
  <c r="BZ43"/>
  <c r="CD43"/>
  <c r="CH43"/>
  <c r="CL43"/>
  <c r="CR43"/>
  <c r="CV43"/>
  <c r="CZ43"/>
  <c r="DD43"/>
  <c r="DH43"/>
  <c r="DL43"/>
  <c r="DP43"/>
  <c r="DT43"/>
  <c r="DX43"/>
  <c r="EB43"/>
  <c r="EF43"/>
  <c r="EJ43"/>
  <c r="EN43"/>
  <c r="ER43"/>
  <c r="EV43"/>
  <c r="EZ43"/>
  <c r="FD43"/>
  <c r="FH43"/>
  <c r="FL43"/>
  <c r="FP43"/>
  <c r="FT43"/>
  <c r="FX43"/>
  <c r="GB43"/>
  <c r="GF43"/>
  <c r="GJ43"/>
  <c r="GN43"/>
  <c r="GR43"/>
  <c r="GV43"/>
  <c r="GZ43"/>
  <c r="AN43"/>
  <c r="AV43"/>
  <c r="BD43"/>
  <c r="BL43"/>
  <c r="BT43"/>
  <c r="CB43"/>
  <c r="CJ43"/>
  <c r="CT43"/>
  <c r="DB43"/>
  <c r="DJ43"/>
  <c r="DR43"/>
  <c r="DZ43"/>
  <c r="EH43"/>
  <c r="EP43"/>
  <c r="EX43"/>
  <c r="FF43"/>
  <c r="FN43"/>
  <c r="FV43"/>
  <c r="GD43"/>
  <c r="GL43"/>
  <c r="GT43"/>
  <c r="HB43"/>
  <c r="AK43"/>
  <c r="AS43"/>
  <c r="BA43"/>
  <c r="BI43"/>
  <c r="BQ43"/>
  <c r="BY43"/>
  <c r="CG43"/>
  <c r="CQ43"/>
  <c r="CY43"/>
  <c r="DG43"/>
  <c r="DO43"/>
  <c r="DW43"/>
  <c r="EE43"/>
  <c r="EM43"/>
  <c r="EU43"/>
  <c r="FC43"/>
  <c r="FK43"/>
  <c r="FS43"/>
  <c r="GA43"/>
  <c r="GI43"/>
  <c r="GQ43"/>
  <c r="GY43"/>
  <c r="AJ43"/>
  <c r="AR43"/>
  <c r="AZ43"/>
  <c r="BH43"/>
  <c r="BP43"/>
  <c r="BX43"/>
  <c r="CF43"/>
  <c r="CP43"/>
  <c r="CX43"/>
  <c r="DF43"/>
  <c r="DN43"/>
  <c r="DV43"/>
  <c r="ED43"/>
  <c r="EL43"/>
  <c r="ET43"/>
  <c r="FB43"/>
  <c r="FJ43"/>
  <c r="FR43"/>
  <c r="FZ43"/>
  <c r="GH43"/>
  <c r="GP43"/>
  <c r="GX43"/>
  <c r="BE43"/>
  <c r="CK43"/>
  <c r="DS43"/>
  <c r="EY43"/>
  <c r="GE43"/>
  <c r="AW43"/>
  <c r="CC43"/>
  <c r="DK43"/>
  <c r="EQ43"/>
  <c r="FW43"/>
  <c r="HC43"/>
  <c r="AO43"/>
  <c r="BU43"/>
  <c r="DC43"/>
  <c r="EI43"/>
  <c r="FO43"/>
  <c r="GU43"/>
  <c r="CU43"/>
  <c r="BM43"/>
  <c r="GM43"/>
  <c r="FG43"/>
  <c r="EA43"/>
  <c r="CO399"/>
  <c r="CN399"/>
  <c r="AM399"/>
  <c r="AQ399"/>
  <c r="AU399"/>
  <c r="AY399"/>
  <c r="BC399"/>
  <c r="BG399"/>
  <c r="BK399"/>
  <c r="BO399"/>
  <c r="BS399"/>
  <c r="BW399"/>
  <c r="CA399"/>
  <c r="CE399"/>
  <c r="CI399"/>
  <c r="CM399"/>
  <c r="CS399"/>
  <c r="CW399"/>
  <c r="DA399"/>
  <c r="DE399"/>
  <c r="DI399"/>
  <c r="DM399"/>
  <c r="DQ399"/>
  <c r="DU399"/>
  <c r="DY399"/>
  <c r="EC399"/>
  <c r="EG399"/>
  <c r="EK399"/>
  <c r="EO399"/>
  <c r="ES399"/>
  <c r="EW399"/>
  <c r="FA399"/>
  <c r="FE399"/>
  <c r="FI399"/>
  <c r="FM399"/>
  <c r="FQ399"/>
  <c r="FU399"/>
  <c r="FY399"/>
  <c r="GC399"/>
  <c r="GG399"/>
  <c r="GK399"/>
  <c r="GO399"/>
  <c r="GS399"/>
  <c r="GW399"/>
  <c r="HA399"/>
  <c r="AL399"/>
  <c r="AP399"/>
  <c r="AT399"/>
  <c r="AX399"/>
  <c r="BB399"/>
  <c r="BF399"/>
  <c r="BJ399"/>
  <c r="BN399"/>
  <c r="BR399"/>
  <c r="BV399"/>
  <c r="BZ399"/>
  <c r="CD399"/>
  <c r="CH399"/>
  <c r="CL399"/>
  <c r="CR399"/>
  <c r="CV399"/>
  <c r="CZ399"/>
  <c r="DD399"/>
  <c r="DH399"/>
  <c r="DL399"/>
  <c r="DP399"/>
  <c r="DT399"/>
  <c r="DX399"/>
  <c r="EB399"/>
  <c r="EF399"/>
  <c r="EJ399"/>
  <c r="EN399"/>
  <c r="ER399"/>
  <c r="EV399"/>
  <c r="EZ399"/>
  <c r="FD399"/>
  <c r="FH399"/>
  <c r="FL399"/>
  <c r="FP399"/>
  <c r="FT399"/>
  <c r="FX399"/>
  <c r="GB399"/>
  <c r="GF399"/>
  <c r="GJ399"/>
  <c r="GN399"/>
  <c r="GR399"/>
  <c r="GV399"/>
  <c r="GZ399"/>
  <c r="AN399"/>
  <c r="AV399"/>
  <c r="BD399"/>
  <c r="BL399"/>
  <c r="BT399"/>
  <c r="CB399"/>
  <c r="CJ399"/>
  <c r="CT399"/>
  <c r="DB399"/>
  <c r="DJ399"/>
  <c r="DR399"/>
  <c r="DZ399"/>
  <c r="EH399"/>
  <c r="EP399"/>
  <c r="EX399"/>
  <c r="FF399"/>
  <c r="FN399"/>
  <c r="FV399"/>
  <c r="GD399"/>
  <c r="GL399"/>
  <c r="GT399"/>
  <c r="HB399"/>
  <c r="AK399"/>
  <c r="AS399"/>
  <c r="BA399"/>
  <c r="BI399"/>
  <c r="BQ399"/>
  <c r="BY399"/>
  <c r="CG399"/>
  <c r="CQ399"/>
  <c r="CY399"/>
  <c r="DG399"/>
  <c r="DO399"/>
  <c r="DW399"/>
  <c r="EE399"/>
  <c r="EM399"/>
  <c r="EU399"/>
  <c r="FC399"/>
  <c r="FK399"/>
  <c r="FS399"/>
  <c r="GA399"/>
  <c r="GI399"/>
  <c r="GQ399"/>
  <c r="GY399"/>
  <c r="AO399"/>
  <c r="AW399"/>
  <c r="BE399"/>
  <c r="BM399"/>
  <c r="BU399"/>
  <c r="CC399"/>
  <c r="CK399"/>
  <c r="CU399"/>
  <c r="DC399"/>
  <c r="DK399"/>
  <c r="DS399"/>
  <c r="EA399"/>
  <c r="EI399"/>
  <c r="EQ399"/>
  <c r="EY399"/>
  <c r="FG399"/>
  <c r="FO399"/>
  <c r="FW399"/>
  <c r="GE399"/>
  <c r="GM399"/>
  <c r="GU399"/>
  <c r="HC399"/>
  <c r="AJ399"/>
  <c r="BP399"/>
  <c r="CX399"/>
  <c r="ED399"/>
  <c r="FJ399"/>
  <c r="GP399"/>
  <c r="BH399"/>
  <c r="CP399"/>
  <c r="DV399"/>
  <c r="FB399"/>
  <c r="GH399"/>
  <c r="AZ399"/>
  <c r="CF399"/>
  <c r="DN399"/>
  <c r="ET399"/>
  <c r="FZ399"/>
  <c r="AR399"/>
  <c r="BX399"/>
  <c r="DF399"/>
  <c r="EL399"/>
  <c r="FR399"/>
  <c r="GX399"/>
  <c r="CO357"/>
  <c r="CN357"/>
  <c r="AM357"/>
  <c r="AQ357"/>
  <c r="AU357"/>
  <c r="AY357"/>
  <c r="BC357"/>
  <c r="BG357"/>
  <c r="BK357"/>
  <c r="BO357"/>
  <c r="BS357"/>
  <c r="BW357"/>
  <c r="CA357"/>
  <c r="CE357"/>
  <c r="CI357"/>
  <c r="CM357"/>
  <c r="CS357"/>
  <c r="CW357"/>
  <c r="DA357"/>
  <c r="DE357"/>
  <c r="DI357"/>
  <c r="DM357"/>
  <c r="DQ357"/>
  <c r="DU357"/>
  <c r="DY357"/>
  <c r="EC357"/>
  <c r="EG357"/>
  <c r="EK357"/>
  <c r="EO357"/>
  <c r="ES357"/>
  <c r="EW357"/>
  <c r="FA357"/>
  <c r="FE357"/>
  <c r="FI357"/>
  <c r="FM357"/>
  <c r="FQ357"/>
  <c r="FU357"/>
  <c r="FY357"/>
  <c r="GC357"/>
  <c r="GG357"/>
  <c r="GK357"/>
  <c r="GO357"/>
  <c r="GS357"/>
  <c r="GW357"/>
  <c r="HA357"/>
  <c r="AL357"/>
  <c r="AP357"/>
  <c r="AT357"/>
  <c r="AX357"/>
  <c r="BB357"/>
  <c r="BF357"/>
  <c r="BJ357"/>
  <c r="BN357"/>
  <c r="BR357"/>
  <c r="BV357"/>
  <c r="BZ357"/>
  <c r="CD357"/>
  <c r="CH357"/>
  <c r="CL357"/>
  <c r="CR357"/>
  <c r="CV357"/>
  <c r="CZ357"/>
  <c r="DD357"/>
  <c r="DH357"/>
  <c r="DL357"/>
  <c r="DP357"/>
  <c r="DT357"/>
  <c r="DX357"/>
  <c r="EB357"/>
  <c r="EF357"/>
  <c r="EJ357"/>
  <c r="EN357"/>
  <c r="ER357"/>
  <c r="EV357"/>
  <c r="EZ357"/>
  <c r="FD357"/>
  <c r="FH357"/>
  <c r="FL357"/>
  <c r="FP357"/>
  <c r="FT357"/>
  <c r="FX357"/>
  <c r="GB357"/>
  <c r="GF357"/>
  <c r="GJ357"/>
  <c r="GN357"/>
  <c r="GR357"/>
  <c r="GV357"/>
  <c r="GZ357"/>
  <c r="AN357"/>
  <c r="AV357"/>
  <c r="BD357"/>
  <c r="BL357"/>
  <c r="BT357"/>
  <c r="CB357"/>
  <c r="AK357"/>
  <c r="AS357"/>
  <c r="BA357"/>
  <c r="BI357"/>
  <c r="BQ357"/>
  <c r="BY357"/>
  <c r="CG357"/>
  <c r="CQ357"/>
  <c r="CY357"/>
  <c r="DG357"/>
  <c r="DO357"/>
  <c r="DW357"/>
  <c r="EE357"/>
  <c r="EM357"/>
  <c r="EU357"/>
  <c r="FC357"/>
  <c r="FK357"/>
  <c r="FS357"/>
  <c r="GA357"/>
  <c r="GI357"/>
  <c r="GQ357"/>
  <c r="GY357"/>
  <c r="AJ357"/>
  <c r="AR357"/>
  <c r="AZ357"/>
  <c r="BH357"/>
  <c r="BP357"/>
  <c r="BX357"/>
  <c r="BM357"/>
  <c r="CJ357"/>
  <c r="CU357"/>
  <c r="DF357"/>
  <c r="DR357"/>
  <c r="EA357"/>
  <c r="EL357"/>
  <c r="EX357"/>
  <c r="FG357"/>
  <c r="FR357"/>
  <c r="GD357"/>
  <c r="GM357"/>
  <c r="GX357"/>
  <c r="BE357"/>
  <c r="CF357"/>
  <c r="CT357"/>
  <c r="DC357"/>
  <c r="DN357"/>
  <c r="DZ357"/>
  <c r="EI357"/>
  <c r="ET357"/>
  <c r="FF357"/>
  <c r="FO357"/>
  <c r="FZ357"/>
  <c r="GL357"/>
  <c r="GU357"/>
  <c r="AW357"/>
  <c r="CC357"/>
  <c r="CP357"/>
  <c r="DB357"/>
  <c r="DK357"/>
  <c r="DV357"/>
  <c r="EH357"/>
  <c r="EQ357"/>
  <c r="FB357"/>
  <c r="FN357"/>
  <c r="FW357"/>
  <c r="GH357"/>
  <c r="GT357"/>
  <c r="HC357"/>
  <c r="AO357"/>
  <c r="BU357"/>
  <c r="CK357"/>
  <c r="CX357"/>
  <c r="DJ357"/>
  <c r="DS357"/>
  <c r="ED357"/>
  <c r="EP357"/>
  <c r="EY357"/>
  <c r="FJ357"/>
  <c r="FV357"/>
  <c r="GE357"/>
  <c r="GP357"/>
  <c r="HB357"/>
  <c r="CO308"/>
  <c r="CN308"/>
  <c r="AM308"/>
  <c r="AQ308"/>
  <c r="AU308"/>
  <c r="AY308"/>
  <c r="BC308"/>
  <c r="BG308"/>
  <c r="BK308"/>
  <c r="BO308"/>
  <c r="BS308"/>
  <c r="BW308"/>
  <c r="CA308"/>
  <c r="CE308"/>
  <c r="CI308"/>
  <c r="CM308"/>
  <c r="CS308"/>
  <c r="CW308"/>
  <c r="DA308"/>
  <c r="DE308"/>
  <c r="DI308"/>
  <c r="DM308"/>
  <c r="DQ308"/>
  <c r="DU308"/>
  <c r="DY308"/>
  <c r="EC308"/>
  <c r="EG308"/>
  <c r="EK308"/>
  <c r="EO308"/>
  <c r="ES308"/>
  <c r="EW308"/>
  <c r="FA308"/>
  <c r="FE308"/>
  <c r="FI308"/>
  <c r="FM308"/>
  <c r="FQ308"/>
  <c r="FU308"/>
  <c r="FY308"/>
  <c r="GC308"/>
  <c r="GG308"/>
  <c r="GK308"/>
  <c r="GO308"/>
  <c r="GS308"/>
  <c r="GW308"/>
  <c r="HA308"/>
  <c r="AL308"/>
  <c r="AP308"/>
  <c r="AT308"/>
  <c r="AX308"/>
  <c r="BB308"/>
  <c r="BF308"/>
  <c r="BJ308"/>
  <c r="BN308"/>
  <c r="BR308"/>
  <c r="BV308"/>
  <c r="BZ308"/>
  <c r="CD308"/>
  <c r="CH308"/>
  <c r="CL308"/>
  <c r="CR308"/>
  <c r="CV308"/>
  <c r="CZ308"/>
  <c r="DD308"/>
  <c r="DH308"/>
  <c r="DL308"/>
  <c r="DP308"/>
  <c r="DT308"/>
  <c r="DX308"/>
  <c r="EB308"/>
  <c r="EF308"/>
  <c r="EJ308"/>
  <c r="EN308"/>
  <c r="ER308"/>
  <c r="EV308"/>
  <c r="EZ308"/>
  <c r="FD308"/>
  <c r="FH308"/>
  <c r="FL308"/>
  <c r="FP308"/>
  <c r="FT308"/>
  <c r="FX308"/>
  <c r="GB308"/>
  <c r="GF308"/>
  <c r="GJ308"/>
  <c r="GN308"/>
  <c r="GR308"/>
  <c r="GV308"/>
  <c r="GZ308"/>
  <c r="AN308"/>
  <c r="AV308"/>
  <c r="BD308"/>
  <c r="BL308"/>
  <c r="BT308"/>
  <c r="CB308"/>
  <c r="CJ308"/>
  <c r="CT308"/>
  <c r="DB308"/>
  <c r="DJ308"/>
  <c r="DR308"/>
  <c r="DZ308"/>
  <c r="EH308"/>
  <c r="EP308"/>
  <c r="EX308"/>
  <c r="FF308"/>
  <c r="FN308"/>
  <c r="FV308"/>
  <c r="GD308"/>
  <c r="GL308"/>
  <c r="GT308"/>
  <c r="HB308"/>
  <c r="AK308"/>
  <c r="AS308"/>
  <c r="BA308"/>
  <c r="BI308"/>
  <c r="BQ308"/>
  <c r="BY308"/>
  <c r="CG308"/>
  <c r="CQ308"/>
  <c r="CY308"/>
  <c r="DG308"/>
  <c r="DO308"/>
  <c r="DW308"/>
  <c r="EE308"/>
  <c r="EM308"/>
  <c r="EU308"/>
  <c r="FC308"/>
  <c r="FK308"/>
  <c r="FS308"/>
  <c r="GA308"/>
  <c r="GI308"/>
  <c r="GQ308"/>
  <c r="GY308"/>
  <c r="AJ308"/>
  <c r="AR308"/>
  <c r="AZ308"/>
  <c r="BH308"/>
  <c r="BP308"/>
  <c r="BX308"/>
  <c r="CF308"/>
  <c r="CP308"/>
  <c r="CX308"/>
  <c r="DF308"/>
  <c r="DN308"/>
  <c r="DV308"/>
  <c r="ED308"/>
  <c r="EL308"/>
  <c r="ET308"/>
  <c r="FB308"/>
  <c r="FJ308"/>
  <c r="FR308"/>
  <c r="FZ308"/>
  <c r="GH308"/>
  <c r="GP308"/>
  <c r="GX308"/>
  <c r="AW308"/>
  <c r="CC308"/>
  <c r="DK308"/>
  <c r="EQ308"/>
  <c r="FW308"/>
  <c r="HC308"/>
  <c r="AO308"/>
  <c r="BU308"/>
  <c r="DC308"/>
  <c r="EI308"/>
  <c r="FO308"/>
  <c r="GU308"/>
  <c r="BM308"/>
  <c r="CU308"/>
  <c r="EA308"/>
  <c r="FG308"/>
  <c r="GM308"/>
  <c r="BE308"/>
  <c r="CK308"/>
  <c r="DS308"/>
  <c r="EY308"/>
  <c r="GE308"/>
  <c r="CO216"/>
  <c r="CN216"/>
  <c r="AJ216"/>
  <c r="AN216"/>
  <c r="AR216"/>
  <c r="AV216"/>
  <c r="AZ216"/>
  <c r="BD216"/>
  <c r="BH216"/>
  <c r="BL216"/>
  <c r="BP216"/>
  <c r="BT216"/>
  <c r="BX216"/>
  <c r="CB216"/>
  <c r="CF216"/>
  <c r="CJ216"/>
  <c r="CP216"/>
  <c r="CT216"/>
  <c r="CX216"/>
  <c r="DB216"/>
  <c r="DF216"/>
  <c r="DJ216"/>
  <c r="DN216"/>
  <c r="DR216"/>
  <c r="DV216"/>
  <c r="DZ216"/>
  <c r="ED216"/>
  <c r="EH216"/>
  <c r="EL216"/>
  <c r="EP216"/>
  <c r="ET216"/>
  <c r="EX216"/>
  <c r="FB216"/>
  <c r="FF216"/>
  <c r="FJ216"/>
  <c r="FN216"/>
  <c r="FR216"/>
  <c r="FV216"/>
  <c r="FZ216"/>
  <c r="GD216"/>
  <c r="GH216"/>
  <c r="GL216"/>
  <c r="GP216"/>
  <c r="GT216"/>
  <c r="GX216"/>
  <c r="HB216"/>
  <c r="AM216"/>
  <c r="AQ216"/>
  <c r="AU216"/>
  <c r="AY216"/>
  <c r="BC216"/>
  <c r="BG216"/>
  <c r="BK216"/>
  <c r="BO216"/>
  <c r="BS216"/>
  <c r="BW216"/>
  <c r="CA216"/>
  <c r="CE216"/>
  <c r="CI216"/>
  <c r="CM216"/>
  <c r="CS216"/>
  <c r="CW216"/>
  <c r="DA216"/>
  <c r="DE216"/>
  <c r="DI216"/>
  <c r="DM216"/>
  <c r="DQ216"/>
  <c r="DU216"/>
  <c r="DY216"/>
  <c r="EC216"/>
  <c r="EG216"/>
  <c r="EK216"/>
  <c r="EO216"/>
  <c r="ES216"/>
  <c r="EW216"/>
  <c r="FA216"/>
  <c r="FE216"/>
  <c r="FI216"/>
  <c r="FM216"/>
  <c r="FQ216"/>
  <c r="FU216"/>
  <c r="FY216"/>
  <c r="GC216"/>
  <c r="GG216"/>
  <c r="GK216"/>
  <c r="GO216"/>
  <c r="GS216"/>
  <c r="GW216"/>
  <c r="HA216"/>
  <c r="AK216"/>
  <c r="AS216"/>
  <c r="BA216"/>
  <c r="BI216"/>
  <c r="BQ216"/>
  <c r="BY216"/>
  <c r="CG216"/>
  <c r="CQ216"/>
  <c r="CY216"/>
  <c r="DG216"/>
  <c r="DO216"/>
  <c r="DW216"/>
  <c r="EE216"/>
  <c r="EM216"/>
  <c r="EU216"/>
  <c r="FC216"/>
  <c r="FK216"/>
  <c r="FS216"/>
  <c r="GA216"/>
  <c r="GI216"/>
  <c r="GQ216"/>
  <c r="GY216"/>
  <c r="AP216"/>
  <c r="AX216"/>
  <c r="BF216"/>
  <c r="BN216"/>
  <c r="BV216"/>
  <c r="CD216"/>
  <c r="CL216"/>
  <c r="CV216"/>
  <c r="DD216"/>
  <c r="DL216"/>
  <c r="DT216"/>
  <c r="EB216"/>
  <c r="EJ216"/>
  <c r="ER216"/>
  <c r="EZ216"/>
  <c r="FH216"/>
  <c r="FP216"/>
  <c r="FX216"/>
  <c r="GF216"/>
  <c r="GN216"/>
  <c r="GV216"/>
  <c r="AO216"/>
  <c r="AW216"/>
  <c r="BE216"/>
  <c r="BM216"/>
  <c r="BU216"/>
  <c r="CC216"/>
  <c r="CK216"/>
  <c r="CU216"/>
  <c r="DC216"/>
  <c r="DK216"/>
  <c r="DS216"/>
  <c r="EA216"/>
  <c r="EI216"/>
  <c r="EQ216"/>
  <c r="EY216"/>
  <c r="FG216"/>
  <c r="FO216"/>
  <c r="FW216"/>
  <c r="GE216"/>
  <c r="GM216"/>
  <c r="GU216"/>
  <c r="HC216"/>
  <c r="AT216"/>
  <c r="BZ216"/>
  <c r="DH216"/>
  <c r="EN216"/>
  <c r="FT216"/>
  <c r="GZ216"/>
  <c r="AL216"/>
  <c r="BR216"/>
  <c r="CZ216"/>
  <c r="EF216"/>
  <c r="FL216"/>
  <c r="GR216"/>
  <c r="BJ216"/>
  <c r="CR216"/>
  <c r="DX216"/>
  <c r="FD216"/>
  <c r="GJ216"/>
  <c r="CH216"/>
  <c r="BB216"/>
  <c r="GB216"/>
  <c r="EV216"/>
  <c r="DP216"/>
  <c r="CN717"/>
  <c r="CO717"/>
  <c r="AK717"/>
  <c r="AO717"/>
  <c r="AS717"/>
  <c r="AW717"/>
  <c r="BA717"/>
  <c r="BE717"/>
  <c r="BI717"/>
  <c r="BM717"/>
  <c r="BQ717"/>
  <c r="BU717"/>
  <c r="BY717"/>
  <c r="CC717"/>
  <c r="CG717"/>
  <c r="CK717"/>
  <c r="CQ717"/>
  <c r="CU717"/>
  <c r="CY717"/>
  <c r="DC717"/>
  <c r="DG717"/>
  <c r="DK717"/>
  <c r="DO717"/>
  <c r="DS717"/>
  <c r="DW717"/>
  <c r="EA717"/>
  <c r="EE717"/>
  <c r="EI717"/>
  <c r="EM717"/>
  <c r="EQ717"/>
  <c r="EU717"/>
  <c r="EY717"/>
  <c r="FC717"/>
  <c r="FG717"/>
  <c r="FK717"/>
  <c r="FO717"/>
  <c r="FS717"/>
  <c r="FW717"/>
  <c r="GA717"/>
  <c r="GE717"/>
  <c r="GI717"/>
  <c r="GM717"/>
  <c r="GQ717"/>
  <c r="GU717"/>
  <c r="GY717"/>
  <c r="HC717"/>
  <c r="AM717"/>
  <c r="AR717"/>
  <c r="AX717"/>
  <c r="BC717"/>
  <c r="BH717"/>
  <c r="BN717"/>
  <c r="BS717"/>
  <c r="BX717"/>
  <c r="CD717"/>
  <c r="CI717"/>
  <c r="CP717"/>
  <c r="CV717"/>
  <c r="DA717"/>
  <c r="DF717"/>
  <c r="DL717"/>
  <c r="DQ717"/>
  <c r="DV717"/>
  <c r="EB717"/>
  <c r="EG717"/>
  <c r="EL717"/>
  <c r="ER717"/>
  <c r="EW717"/>
  <c r="FB717"/>
  <c r="FH717"/>
  <c r="FM717"/>
  <c r="FR717"/>
  <c r="FX717"/>
  <c r="GC717"/>
  <c r="GH717"/>
  <c r="GN717"/>
  <c r="GS717"/>
  <c r="GX717"/>
  <c r="AL717"/>
  <c r="AQ717"/>
  <c r="AV717"/>
  <c r="BB717"/>
  <c r="BG717"/>
  <c r="BL717"/>
  <c r="BR717"/>
  <c r="BW717"/>
  <c r="CB717"/>
  <c r="CH717"/>
  <c r="CM717"/>
  <c r="CT717"/>
  <c r="CZ717"/>
  <c r="DE717"/>
  <c r="DJ717"/>
  <c r="DP717"/>
  <c r="DU717"/>
  <c r="DZ717"/>
  <c r="EF717"/>
  <c r="EK717"/>
  <c r="EP717"/>
  <c r="EV717"/>
  <c r="FA717"/>
  <c r="FF717"/>
  <c r="FL717"/>
  <c r="FQ717"/>
  <c r="FV717"/>
  <c r="GB717"/>
  <c r="GG717"/>
  <c r="GL717"/>
  <c r="GR717"/>
  <c r="GW717"/>
  <c r="HB717"/>
  <c r="AP717"/>
  <c r="AZ717"/>
  <c r="BK717"/>
  <c r="BV717"/>
  <c r="CF717"/>
  <c r="CS717"/>
  <c r="DD717"/>
  <c r="DN717"/>
  <c r="DY717"/>
  <c r="EJ717"/>
  <c r="ET717"/>
  <c r="FE717"/>
  <c r="FP717"/>
  <c r="FZ717"/>
  <c r="GK717"/>
  <c r="GV717"/>
  <c r="AN717"/>
  <c r="AY717"/>
  <c r="BJ717"/>
  <c r="BT717"/>
  <c r="CE717"/>
  <c r="CR717"/>
  <c r="DB717"/>
  <c r="DM717"/>
  <c r="DX717"/>
  <c r="EH717"/>
  <c r="ES717"/>
  <c r="FD717"/>
  <c r="FN717"/>
  <c r="FY717"/>
  <c r="GJ717"/>
  <c r="GT717"/>
  <c r="AJ717"/>
  <c r="AU717"/>
  <c r="BF717"/>
  <c r="BP717"/>
  <c r="CA717"/>
  <c r="CL717"/>
  <c r="CX717"/>
  <c r="DI717"/>
  <c r="DT717"/>
  <c r="ED717"/>
  <c r="EO717"/>
  <c r="EZ717"/>
  <c r="FJ717"/>
  <c r="FU717"/>
  <c r="GF717"/>
  <c r="GP717"/>
  <c r="HA717"/>
  <c r="BD717"/>
  <c r="CW717"/>
  <c r="EN717"/>
  <c r="GD717"/>
  <c r="AT717"/>
  <c r="CJ717"/>
  <c r="EC717"/>
  <c r="FT717"/>
  <c r="BZ717"/>
  <c r="DR717"/>
  <c r="FI717"/>
  <c r="GZ717"/>
  <c r="DH717"/>
  <c r="BO717"/>
  <c r="GO717"/>
  <c r="EX717"/>
  <c r="CN692"/>
  <c r="CO692"/>
  <c r="AK692"/>
  <c r="AO692"/>
  <c r="AS692"/>
  <c r="AW692"/>
  <c r="BA692"/>
  <c r="BE692"/>
  <c r="BI692"/>
  <c r="BM692"/>
  <c r="BQ692"/>
  <c r="BU692"/>
  <c r="BY692"/>
  <c r="CC692"/>
  <c r="CG692"/>
  <c r="CK692"/>
  <c r="CQ692"/>
  <c r="CU692"/>
  <c r="CY692"/>
  <c r="DC692"/>
  <c r="DG692"/>
  <c r="DK692"/>
  <c r="DO692"/>
  <c r="DS692"/>
  <c r="DW692"/>
  <c r="EA692"/>
  <c r="EE692"/>
  <c r="EI692"/>
  <c r="EM692"/>
  <c r="EQ692"/>
  <c r="EU692"/>
  <c r="EY692"/>
  <c r="FC692"/>
  <c r="FG692"/>
  <c r="FK692"/>
  <c r="FO692"/>
  <c r="FS692"/>
  <c r="FW692"/>
  <c r="GA692"/>
  <c r="GE692"/>
  <c r="GI692"/>
  <c r="GM692"/>
  <c r="GQ692"/>
  <c r="GU692"/>
  <c r="GY692"/>
  <c r="HC692"/>
  <c r="AJ692"/>
  <c r="AN692"/>
  <c r="AR692"/>
  <c r="AV692"/>
  <c r="AZ692"/>
  <c r="BD692"/>
  <c r="BH692"/>
  <c r="BL692"/>
  <c r="BP692"/>
  <c r="BT692"/>
  <c r="BX692"/>
  <c r="CB692"/>
  <c r="CF692"/>
  <c r="CJ692"/>
  <c r="CP692"/>
  <c r="CT692"/>
  <c r="CX692"/>
  <c r="DB692"/>
  <c r="DF692"/>
  <c r="DJ692"/>
  <c r="DN692"/>
  <c r="DR692"/>
  <c r="DV692"/>
  <c r="DZ692"/>
  <c r="ED692"/>
  <c r="EH692"/>
  <c r="EL692"/>
  <c r="EP692"/>
  <c r="ET692"/>
  <c r="EX692"/>
  <c r="FB692"/>
  <c r="FF692"/>
  <c r="FJ692"/>
  <c r="FN692"/>
  <c r="FR692"/>
  <c r="FV692"/>
  <c r="FZ692"/>
  <c r="GD692"/>
  <c r="GH692"/>
  <c r="GL692"/>
  <c r="GP692"/>
  <c r="GT692"/>
  <c r="GX692"/>
  <c r="HB692"/>
  <c r="AL692"/>
  <c r="AT692"/>
  <c r="BB692"/>
  <c r="BJ692"/>
  <c r="BR692"/>
  <c r="BZ692"/>
  <c r="CH692"/>
  <c r="CR692"/>
  <c r="CZ692"/>
  <c r="DH692"/>
  <c r="DP692"/>
  <c r="DX692"/>
  <c r="EF692"/>
  <c r="EN692"/>
  <c r="EV692"/>
  <c r="FD692"/>
  <c r="FL692"/>
  <c r="FT692"/>
  <c r="GB692"/>
  <c r="GJ692"/>
  <c r="GR692"/>
  <c r="GZ692"/>
  <c r="AQ692"/>
  <c r="AY692"/>
  <c r="BG692"/>
  <c r="BO692"/>
  <c r="BW692"/>
  <c r="CE692"/>
  <c r="CM692"/>
  <c r="CW692"/>
  <c r="DE692"/>
  <c r="DM692"/>
  <c r="DU692"/>
  <c r="EC692"/>
  <c r="EK692"/>
  <c r="ES692"/>
  <c r="FA692"/>
  <c r="FI692"/>
  <c r="FQ692"/>
  <c r="FY692"/>
  <c r="GG692"/>
  <c r="GO692"/>
  <c r="GW692"/>
  <c r="AX692"/>
  <c r="BN692"/>
  <c r="CD692"/>
  <c r="CV692"/>
  <c r="DL692"/>
  <c r="EB692"/>
  <c r="ER692"/>
  <c r="FH692"/>
  <c r="FX692"/>
  <c r="GN692"/>
  <c r="AU692"/>
  <c r="BK692"/>
  <c r="CA692"/>
  <c r="CS692"/>
  <c r="DI692"/>
  <c r="DY692"/>
  <c r="EO692"/>
  <c r="FE692"/>
  <c r="FU692"/>
  <c r="GK692"/>
  <c r="HA692"/>
  <c r="AP692"/>
  <c r="BF692"/>
  <c r="BV692"/>
  <c r="CL692"/>
  <c r="DD692"/>
  <c r="DT692"/>
  <c r="EJ692"/>
  <c r="EZ692"/>
  <c r="FP692"/>
  <c r="GF692"/>
  <c r="GV692"/>
  <c r="AM692"/>
  <c r="DA692"/>
  <c r="FM692"/>
  <c r="CI692"/>
  <c r="EW692"/>
  <c r="BS692"/>
  <c r="EG692"/>
  <c r="GS692"/>
  <c r="DQ692"/>
  <c r="BC692"/>
  <c r="GC692"/>
  <c r="CN669"/>
  <c r="CO669"/>
  <c r="AK669"/>
  <c r="AO669"/>
  <c r="AS669"/>
  <c r="AW669"/>
  <c r="BA669"/>
  <c r="BE669"/>
  <c r="BI669"/>
  <c r="BM669"/>
  <c r="BQ669"/>
  <c r="BU669"/>
  <c r="BY669"/>
  <c r="CC669"/>
  <c r="CG669"/>
  <c r="CK669"/>
  <c r="CQ669"/>
  <c r="CU669"/>
  <c r="CY669"/>
  <c r="DC669"/>
  <c r="DG669"/>
  <c r="DK669"/>
  <c r="DO669"/>
  <c r="DS669"/>
  <c r="DW669"/>
  <c r="EA669"/>
  <c r="EE669"/>
  <c r="EI669"/>
  <c r="EM669"/>
  <c r="EQ669"/>
  <c r="EU669"/>
  <c r="EY669"/>
  <c r="FC669"/>
  <c r="FG669"/>
  <c r="FK669"/>
  <c r="FO669"/>
  <c r="FS669"/>
  <c r="FW669"/>
  <c r="GA669"/>
  <c r="GE669"/>
  <c r="GI669"/>
  <c r="GM669"/>
  <c r="GQ669"/>
  <c r="GU669"/>
  <c r="GY669"/>
  <c r="HC669"/>
  <c r="AJ669"/>
  <c r="AP669"/>
  <c r="AU669"/>
  <c r="AZ669"/>
  <c r="BF669"/>
  <c r="BK669"/>
  <c r="BP669"/>
  <c r="BV669"/>
  <c r="CA669"/>
  <c r="CF669"/>
  <c r="CL669"/>
  <c r="CS669"/>
  <c r="CX669"/>
  <c r="DD669"/>
  <c r="DI669"/>
  <c r="DN669"/>
  <c r="DT669"/>
  <c r="DY669"/>
  <c r="ED669"/>
  <c r="EJ669"/>
  <c r="EO669"/>
  <c r="ET669"/>
  <c r="EZ669"/>
  <c r="FE669"/>
  <c r="FJ669"/>
  <c r="FP669"/>
  <c r="FU669"/>
  <c r="FZ669"/>
  <c r="GF669"/>
  <c r="GK669"/>
  <c r="GP669"/>
  <c r="GV669"/>
  <c r="HA669"/>
  <c r="AN669"/>
  <c r="AT669"/>
  <c r="AY669"/>
  <c r="BD669"/>
  <c r="BJ669"/>
  <c r="BO669"/>
  <c r="BT669"/>
  <c r="BZ669"/>
  <c r="CE669"/>
  <c r="CJ669"/>
  <c r="CR669"/>
  <c r="CW669"/>
  <c r="DB669"/>
  <c r="DH669"/>
  <c r="DM669"/>
  <c r="DR669"/>
  <c r="DX669"/>
  <c r="EC669"/>
  <c r="EH669"/>
  <c r="EN669"/>
  <c r="ES669"/>
  <c r="EX669"/>
  <c r="FD669"/>
  <c r="FI669"/>
  <c r="FN669"/>
  <c r="FT669"/>
  <c r="FY669"/>
  <c r="GD669"/>
  <c r="GJ669"/>
  <c r="GO669"/>
  <c r="GT669"/>
  <c r="GZ669"/>
  <c r="AL669"/>
  <c r="AV669"/>
  <c r="BG669"/>
  <c r="BR669"/>
  <c r="CB669"/>
  <c r="CM669"/>
  <c r="CZ669"/>
  <c r="DJ669"/>
  <c r="DU669"/>
  <c r="EF669"/>
  <c r="EP669"/>
  <c r="FA669"/>
  <c r="FL669"/>
  <c r="FV669"/>
  <c r="GG669"/>
  <c r="GR669"/>
  <c r="HB669"/>
  <c r="AR669"/>
  <c r="BC669"/>
  <c r="BN669"/>
  <c r="BX669"/>
  <c r="CI669"/>
  <c r="CV669"/>
  <c r="DF669"/>
  <c r="DQ669"/>
  <c r="EB669"/>
  <c r="EL669"/>
  <c r="EW669"/>
  <c r="FH669"/>
  <c r="FR669"/>
  <c r="GC669"/>
  <c r="GN669"/>
  <c r="GX669"/>
  <c r="AM669"/>
  <c r="AX669"/>
  <c r="BH669"/>
  <c r="BS669"/>
  <c r="CD669"/>
  <c r="CP669"/>
  <c r="DA669"/>
  <c r="DL669"/>
  <c r="DV669"/>
  <c r="EG669"/>
  <c r="ER669"/>
  <c r="FB669"/>
  <c r="FM669"/>
  <c r="FX669"/>
  <c r="GH669"/>
  <c r="GS669"/>
  <c r="BL669"/>
  <c r="DE669"/>
  <c r="EV669"/>
  <c r="GL669"/>
  <c r="BB669"/>
  <c r="CT669"/>
  <c r="EK669"/>
  <c r="GB669"/>
  <c r="AQ669"/>
  <c r="CH669"/>
  <c r="DZ669"/>
  <c r="FQ669"/>
  <c r="FF669"/>
  <c r="DP669"/>
  <c r="BW669"/>
  <c r="GW669"/>
  <c r="CN642"/>
  <c r="CO642"/>
  <c r="AJ642"/>
  <c r="AN642"/>
  <c r="AR642"/>
  <c r="AV642"/>
  <c r="AZ642"/>
  <c r="BD642"/>
  <c r="BH642"/>
  <c r="BL642"/>
  <c r="BP642"/>
  <c r="BT642"/>
  <c r="BX642"/>
  <c r="CB642"/>
  <c r="CF642"/>
  <c r="CJ642"/>
  <c r="CP642"/>
  <c r="CT642"/>
  <c r="CX642"/>
  <c r="DB642"/>
  <c r="DF642"/>
  <c r="DJ642"/>
  <c r="DN642"/>
  <c r="DR642"/>
  <c r="DV642"/>
  <c r="DZ642"/>
  <c r="ED642"/>
  <c r="EH642"/>
  <c r="EL642"/>
  <c r="EP642"/>
  <c r="ET642"/>
  <c r="EX642"/>
  <c r="FB642"/>
  <c r="FF642"/>
  <c r="FJ642"/>
  <c r="FN642"/>
  <c r="FR642"/>
  <c r="FV642"/>
  <c r="FZ642"/>
  <c r="GD642"/>
  <c r="GH642"/>
  <c r="GL642"/>
  <c r="GP642"/>
  <c r="GT642"/>
  <c r="GX642"/>
  <c r="HB642"/>
  <c r="AM642"/>
  <c r="AQ642"/>
  <c r="AU642"/>
  <c r="AY642"/>
  <c r="BC642"/>
  <c r="BG642"/>
  <c r="BK642"/>
  <c r="BO642"/>
  <c r="BS642"/>
  <c r="BW642"/>
  <c r="CA642"/>
  <c r="CE642"/>
  <c r="CI642"/>
  <c r="CM642"/>
  <c r="CS642"/>
  <c r="CW642"/>
  <c r="DA642"/>
  <c r="DE642"/>
  <c r="DI642"/>
  <c r="DM642"/>
  <c r="DQ642"/>
  <c r="DU642"/>
  <c r="DY642"/>
  <c r="EC642"/>
  <c r="EG642"/>
  <c r="EK642"/>
  <c r="EO642"/>
  <c r="ES642"/>
  <c r="EW642"/>
  <c r="FA642"/>
  <c r="FE642"/>
  <c r="FI642"/>
  <c r="FM642"/>
  <c r="FQ642"/>
  <c r="FU642"/>
  <c r="FY642"/>
  <c r="GC642"/>
  <c r="GG642"/>
  <c r="GK642"/>
  <c r="GO642"/>
  <c r="GS642"/>
  <c r="GW642"/>
  <c r="HA642"/>
  <c r="AK642"/>
  <c r="AS642"/>
  <c r="BA642"/>
  <c r="BI642"/>
  <c r="BQ642"/>
  <c r="BY642"/>
  <c r="CG642"/>
  <c r="CQ642"/>
  <c r="CY642"/>
  <c r="DG642"/>
  <c r="DO642"/>
  <c r="DW642"/>
  <c r="EE642"/>
  <c r="EM642"/>
  <c r="EU642"/>
  <c r="FC642"/>
  <c r="FK642"/>
  <c r="FS642"/>
  <c r="GA642"/>
  <c r="GI642"/>
  <c r="GQ642"/>
  <c r="GY642"/>
  <c r="AP642"/>
  <c r="AX642"/>
  <c r="BF642"/>
  <c r="BN642"/>
  <c r="BV642"/>
  <c r="CD642"/>
  <c r="CL642"/>
  <c r="CV642"/>
  <c r="DD642"/>
  <c r="DL642"/>
  <c r="DT642"/>
  <c r="EB642"/>
  <c r="EJ642"/>
  <c r="ER642"/>
  <c r="EZ642"/>
  <c r="FH642"/>
  <c r="FP642"/>
  <c r="FX642"/>
  <c r="GF642"/>
  <c r="GN642"/>
  <c r="GV642"/>
  <c r="AT642"/>
  <c r="BJ642"/>
  <c r="BZ642"/>
  <c r="CR642"/>
  <c r="DH642"/>
  <c r="DX642"/>
  <c r="EN642"/>
  <c r="FD642"/>
  <c r="FT642"/>
  <c r="GJ642"/>
  <c r="GZ642"/>
  <c r="AO642"/>
  <c r="BE642"/>
  <c r="BU642"/>
  <c r="CK642"/>
  <c r="DC642"/>
  <c r="DS642"/>
  <c r="EI642"/>
  <c r="EY642"/>
  <c r="FO642"/>
  <c r="GE642"/>
  <c r="GU642"/>
  <c r="AL642"/>
  <c r="BB642"/>
  <c r="BR642"/>
  <c r="CH642"/>
  <c r="CZ642"/>
  <c r="DP642"/>
  <c r="EF642"/>
  <c r="EV642"/>
  <c r="FL642"/>
  <c r="GB642"/>
  <c r="GR642"/>
  <c r="BM642"/>
  <c r="EA642"/>
  <c r="GM642"/>
  <c r="AW642"/>
  <c r="DK642"/>
  <c r="FW642"/>
  <c r="CC642"/>
  <c r="EQ642"/>
  <c r="HC642"/>
  <c r="FG642"/>
  <c r="CU642"/>
  <c r="CN617"/>
  <c r="CO617"/>
  <c r="AK617"/>
  <c r="AO617"/>
  <c r="AS617"/>
  <c r="AW617"/>
  <c r="BA617"/>
  <c r="BE617"/>
  <c r="BI617"/>
  <c r="BM617"/>
  <c r="BQ617"/>
  <c r="BU617"/>
  <c r="BY617"/>
  <c r="CC617"/>
  <c r="CG617"/>
  <c r="CK617"/>
  <c r="CQ617"/>
  <c r="CU617"/>
  <c r="CY617"/>
  <c r="DC617"/>
  <c r="DG617"/>
  <c r="DK617"/>
  <c r="DO617"/>
  <c r="DS617"/>
  <c r="DW617"/>
  <c r="EA617"/>
  <c r="EE617"/>
  <c r="EI617"/>
  <c r="EM617"/>
  <c r="EQ617"/>
  <c r="EU617"/>
  <c r="EY617"/>
  <c r="FC617"/>
  <c r="FG617"/>
  <c r="FK617"/>
  <c r="FO617"/>
  <c r="FS617"/>
  <c r="FW617"/>
  <c r="GA617"/>
  <c r="GE617"/>
  <c r="GI617"/>
  <c r="GM617"/>
  <c r="GQ617"/>
  <c r="GU617"/>
  <c r="GY617"/>
  <c r="HC617"/>
  <c r="AN617"/>
  <c r="AT617"/>
  <c r="AY617"/>
  <c r="BD617"/>
  <c r="BJ617"/>
  <c r="BO617"/>
  <c r="BT617"/>
  <c r="BZ617"/>
  <c r="CE617"/>
  <c r="CJ617"/>
  <c r="CR617"/>
  <c r="CW617"/>
  <c r="DB617"/>
  <c r="DH617"/>
  <c r="DM617"/>
  <c r="DR617"/>
  <c r="DX617"/>
  <c r="EC617"/>
  <c r="EH617"/>
  <c r="EN617"/>
  <c r="ES617"/>
  <c r="EX617"/>
  <c r="FD617"/>
  <c r="FI617"/>
  <c r="FN617"/>
  <c r="FT617"/>
  <c r="FY617"/>
  <c r="GD617"/>
  <c r="GJ617"/>
  <c r="GO617"/>
  <c r="GT617"/>
  <c r="GZ617"/>
  <c r="AM617"/>
  <c r="AR617"/>
  <c r="AX617"/>
  <c r="BC617"/>
  <c r="BH617"/>
  <c r="BN617"/>
  <c r="BS617"/>
  <c r="BX617"/>
  <c r="CD617"/>
  <c r="CI617"/>
  <c r="CP617"/>
  <c r="CV617"/>
  <c r="DA617"/>
  <c r="DF617"/>
  <c r="DL617"/>
  <c r="DQ617"/>
  <c r="DV617"/>
  <c r="EB617"/>
  <c r="EG617"/>
  <c r="EL617"/>
  <c r="ER617"/>
  <c r="EW617"/>
  <c r="FB617"/>
  <c r="FH617"/>
  <c r="FM617"/>
  <c r="FR617"/>
  <c r="FX617"/>
  <c r="GC617"/>
  <c r="GH617"/>
  <c r="GN617"/>
  <c r="GS617"/>
  <c r="GX617"/>
  <c r="AL617"/>
  <c r="AQ617"/>
  <c r="AV617"/>
  <c r="BB617"/>
  <c r="BG617"/>
  <c r="BL617"/>
  <c r="BR617"/>
  <c r="BW617"/>
  <c r="CB617"/>
  <c r="CH617"/>
  <c r="CM617"/>
  <c r="CT617"/>
  <c r="CZ617"/>
  <c r="DE617"/>
  <c r="DJ617"/>
  <c r="DP617"/>
  <c r="DU617"/>
  <c r="DZ617"/>
  <c r="EF617"/>
  <c r="EK617"/>
  <c r="EP617"/>
  <c r="EV617"/>
  <c r="FA617"/>
  <c r="FF617"/>
  <c r="FL617"/>
  <c r="FQ617"/>
  <c r="FV617"/>
  <c r="GB617"/>
  <c r="GG617"/>
  <c r="GL617"/>
  <c r="GR617"/>
  <c r="GW617"/>
  <c r="HB617"/>
  <c r="AU617"/>
  <c r="BP617"/>
  <c r="CL617"/>
  <c r="DI617"/>
  <c r="ED617"/>
  <c r="EZ617"/>
  <c r="FU617"/>
  <c r="GP617"/>
  <c r="AP617"/>
  <c r="BK617"/>
  <c r="CF617"/>
  <c r="DD617"/>
  <c r="DY617"/>
  <c r="ET617"/>
  <c r="FP617"/>
  <c r="GK617"/>
  <c r="AJ617"/>
  <c r="BF617"/>
  <c r="CA617"/>
  <c r="CX617"/>
  <c r="DT617"/>
  <c r="EO617"/>
  <c r="FJ617"/>
  <c r="GF617"/>
  <c r="HA617"/>
  <c r="CS617"/>
  <c r="FZ617"/>
  <c r="BV617"/>
  <c r="FE617"/>
  <c r="AZ617"/>
  <c r="EJ617"/>
  <c r="GV617"/>
  <c r="DN617"/>
  <c r="CN561"/>
  <c r="CO561"/>
  <c r="AK561"/>
  <c r="AO561"/>
  <c r="AS561"/>
  <c r="AW561"/>
  <c r="BA561"/>
  <c r="BE561"/>
  <c r="BI561"/>
  <c r="BM561"/>
  <c r="BQ561"/>
  <c r="BU561"/>
  <c r="BY561"/>
  <c r="CC561"/>
  <c r="CG561"/>
  <c r="CK561"/>
  <c r="CQ561"/>
  <c r="CU561"/>
  <c r="CY561"/>
  <c r="DC561"/>
  <c r="DG561"/>
  <c r="DK561"/>
  <c r="DO561"/>
  <c r="DS561"/>
  <c r="DW561"/>
  <c r="EA561"/>
  <c r="EE561"/>
  <c r="EI561"/>
  <c r="EM561"/>
  <c r="EQ561"/>
  <c r="EU561"/>
  <c r="EY561"/>
  <c r="FC561"/>
  <c r="FG561"/>
  <c r="FK561"/>
  <c r="FO561"/>
  <c r="FS561"/>
  <c r="FW561"/>
  <c r="GA561"/>
  <c r="GE561"/>
  <c r="GI561"/>
  <c r="GM561"/>
  <c r="GQ561"/>
  <c r="GU561"/>
  <c r="GY561"/>
  <c r="HC561"/>
  <c r="AN561"/>
  <c r="AT561"/>
  <c r="AY561"/>
  <c r="BD561"/>
  <c r="BJ561"/>
  <c r="BO561"/>
  <c r="BT561"/>
  <c r="BZ561"/>
  <c r="CE561"/>
  <c r="CJ561"/>
  <c r="CR561"/>
  <c r="CW561"/>
  <c r="DB561"/>
  <c r="DH561"/>
  <c r="DM561"/>
  <c r="DR561"/>
  <c r="DX561"/>
  <c r="EC561"/>
  <c r="EH561"/>
  <c r="EN561"/>
  <c r="ES561"/>
  <c r="EX561"/>
  <c r="FD561"/>
  <c r="FI561"/>
  <c r="FN561"/>
  <c r="FT561"/>
  <c r="FY561"/>
  <c r="GD561"/>
  <c r="GJ561"/>
  <c r="GO561"/>
  <c r="GT561"/>
  <c r="GZ561"/>
  <c r="AL561"/>
  <c r="AQ561"/>
  <c r="AV561"/>
  <c r="BB561"/>
  <c r="BG561"/>
  <c r="BL561"/>
  <c r="BR561"/>
  <c r="BW561"/>
  <c r="CB561"/>
  <c r="CH561"/>
  <c r="CM561"/>
  <c r="CT561"/>
  <c r="CZ561"/>
  <c r="DE561"/>
  <c r="DJ561"/>
  <c r="DP561"/>
  <c r="DU561"/>
  <c r="DZ561"/>
  <c r="EF561"/>
  <c r="EK561"/>
  <c r="EP561"/>
  <c r="EV561"/>
  <c r="FA561"/>
  <c r="FF561"/>
  <c r="FL561"/>
  <c r="FQ561"/>
  <c r="FV561"/>
  <c r="GB561"/>
  <c r="GG561"/>
  <c r="GL561"/>
  <c r="GR561"/>
  <c r="GW561"/>
  <c r="HB561"/>
  <c r="AM561"/>
  <c r="AX561"/>
  <c r="BH561"/>
  <c r="BS561"/>
  <c r="CD561"/>
  <c r="CP561"/>
  <c r="DA561"/>
  <c r="DL561"/>
  <c r="DV561"/>
  <c r="EG561"/>
  <c r="ER561"/>
  <c r="FB561"/>
  <c r="FM561"/>
  <c r="FX561"/>
  <c r="GH561"/>
  <c r="GS561"/>
  <c r="AJ561"/>
  <c r="AU561"/>
  <c r="BF561"/>
  <c r="BP561"/>
  <c r="CA561"/>
  <c r="CL561"/>
  <c r="CX561"/>
  <c r="DI561"/>
  <c r="DT561"/>
  <c r="ED561"/>
  <c r="EO561"/>
  <c r="EZ561"/>
  <c r="FJ561"/>
  <c r="FU561"/>
  <c r="GF561"/>
  <c r="GP561"/>
  <c r="HA561"/>
  <c r="AR561"/>
  <c r="BC561"/>
  <c r="BN561"/>
  <c r="BX561"/>
  <c r="CI561"/>
  <c r="CV561"/>
  <c r="DF561"/>
  <c r="DQ561"/>
  <c r="EB561"/>
  <c r="EL561"/>
  <c r="EW561"/>
  <c r="FH561"/>
  <c r="FR561"/>
  <c r="GC561"/>
  <c r="GN561"/>
  <c r="GX561"/>
  <c r="BK561"/>
  <c r="DD561"/>
  <c r="ET561"/>
  <c r="GK561"/>
  <c r="AZ561"/>
  <c r="CS561"/>
  <c r="EJ561"/>
  <c r="FZ561"/>
  <c r="AP561"/>
  <c r="CF561"/>
  <c r="DY561"/>
  <c r="FP561"/>
  <c r="GV561"/>
  <c r="FE561"/>
  <c r="BV561"/>
  <c r="DN561"/>
  <c r="CN532"/>
  <c r="AJ532"/>
  <c r="AN532"/>
  <c r="AR532"/>
  <c r="AV532"/>
  <c r="AZ532"/>
  <c r="BD532"/>
  <c r="BH532"/>
  <c r="BL532"/>
  <c r="BP532"/>
  <c r="BT532"/>
  <c r="BX532"/>
  <c r="CB532"/>
  <c r="CF532"/>
  <c r="CJ532"/>
  <c r="CP532"/>
  <c r="CT532"/>
  <c r="CX532"/>
  <c r="DB532"/>
  <c r="DF532"/>
  <c r="DJ532"/>
  <c r="DN532"/>
  <c r="DR532"/>
  <c r="DV532"/>
  <c r="DZ532"/>
  <c r="ED532"/>
  <c r="EH532"/>
  <c r="EL532"/>
  <c r="EP532"/>
  <c r="ET532"/>
  <c r="EX532"/>
  <c r="FB532"/>
  <c r="FF532"/>
  <c r="FJ532"/>
  <c r="FN532"/>
  <c r="FR532"/>
  <c r="FV532"/>
  <c r="FZ532"/>
  <c r="GD532"/>
  <c r="GH532"/>
  <c r="GL532"/>
  <c r="GP532"/>
  <c r="GT532"/>
  <c r="GX532"/>
  <c r="HB532"/>
  <c r="AL532"/>
  <c r="AQ532"/>
  <c r="AW532"/>
  <c r="BB532"/>
  <c r="BG532"/>
  <c r="BM532"/>
  <c r="BR532"/>
  <c r="BW532"/>
  <c r="CC532"/>
  <c r="CH532"/>
  <c r="CM532"/>
  <c r="CU532"/>
  <c r="CZ532"/>
  <c r="DE532"/>
  <c r="DK532"/>
  <c r="DP532"/>
  <c r="DU532"/>
  <c r="EA532"/>
  <c r="EF532"/>
  <c r="EK532"/>
  <c r="EQ532"/>
  <c r="EV532"/>
  <c r="FA532"/>
  <c r="FG532"/>
  <c r="FL532"/>
  <c r="FQ532"/>
  <c r="FW532"/>
  <c r="GB532"/>
  <c r="GG532"/>
  <c r="GM532"/>
  <c r="GR532"/>
  <c r="GW532"/>
  <c r="HC532"/>
  <c r="AK532"/>
  <c r="AP532"/>
  <c r="AU532"/>
  <c r="BA532"/>
  <c r="BF532"/>
  <c r="BK532"/>
  <c r="BQ532"/>
  <c r="BV532"/>
  <c r="CA532"/>
  <c r="CG532"/>
  <c r="CL532"/>
  <c r="CS532"/>
  <c r="CY532"/>
  <c r="DD532"/>
  <c r="DI532"/>
  <c r="DO532"/>
  <c r="DT532"/>
  <c r="DY532"/>
  <c r="EE532"/>
  <c r="EJ532"/>
  <c r="EO532"/>
  <c r="EU532"/>
  <c r="EZ532"/>
  <c r="FE532"/>
  <c r="FK532"/>
  <c r="FP532"/>
  <c r="FU532"/>
  <c r="GA532"/>
  <c r="GF532"/>
  <c r="GK532"/>
  <c r="GQ532"/>
  <c r="GV532"/>
  <c r="HA532"/>
  <c r="CO532"/>
  <c r="AT532"/>
  <c r="BE532"/>
  <c r="BO532"/>
  <c r="BZ532"/>
  <c r="CK532"/>
  <c r="CW532"/>
  <c r="DH532"/>
  <c r="DS532"/>
  <c r="EC532"/>
  <c r="EN532"/>
  <c r="EY532"/>
  <c r="FI532"/>
  <c r="FT532"/>
  <c r="GE532"/>
  <c r="GO532"/>
  <c r="GZ532"/>
  <c r="AO532"/>
  <c r="AY532"/>
  <c r="BJ532"/>
  <c r="BU532"/>
  <c r="CE532"/>
  <c r="CR532"/>
  <c r="DC532"/>
  <c r="DM532"/>
  <c r="DX532"/>
  <c r="EI532"/>
  <c r="ES532"/>
  <c r="FD532"/>
  <c r="FO532"/>
  <c r="FY532"/>
  <c r="GJ532"/>
  <c r="GU532"/>
  <c r="AM532"/>
  <c r="AX532"/>
  <c r="BI532"/>
  <c r="BS532"/>
  <c r="CD532"/>
  <c r="CQ532"/>
  <c r="DA532"/>
  <c r="DL532"/>
  <c r="DW532"/>
  <c r="EG532"/>
  <c r="ER532"/>
  <c r="FC532"/>
  <c r="FM532"/>
  <c r="FX532"/>
  <c r="GI532"/>
  <c r="GS532"/>
  <c r="BN532"/>
  <c r="DG532"/>
  <c r="EW532"/>
  <c r="GN532"/>
  <c r="BC532"/>
  <c r="CV532"/>
  <c r="EM532"/>
  <c r="GC532"/>
  <c r="BY532"/>
  <c r="DQ532"/>
  <c r="FH532"/>
  <c r="GY532"/>
  <c r="AS532"/>
  <c r="EB532"/>
  <c r="CI532"/>
  <c r="FS532"/>
  <c r="CN518"/>
  <c r="CO518"/>
  <c r="DR518"/>
  <c r="ET518"/>
  <c r="FJ518"/>
  <c r="AM518"/>
  <c r="AQ518"/>
  <c r="AU518"/>
  <c r="AY518"/>
  <c r="BC518"/>
  <c r="BG518"/>
  <c r="BK518"/>
  <c r="BO518"/>
  <c r="BS518"/>
  <c r="BW518"/>
  <c r="CA518"/>
  <c r="CE518"/>
  <c r="CI518"/>
  <c r="CM518"/>
  <c r="CS518"/>
  <c r="CW518"/>
  <c r="DA518"/>
  <c r="DE518"/>
  <c r="DI518"/>
  <c r="DM518"/>
  <c r="DQ518"/>
  <c r="DU518"/>
  <c r="DY518"/>
  <c r="EC518"/>
  <c r="EG518"/>
  <c r="EK518"/>
  <c r="EO518"/>
  <c r="ES518"/>
  <c r="EW518"/>
  <c r="FA518"/>
  <c r="FE518"/>
  <c r="FI518"/>
  <c r="FM518"/>
  <c r="FQ518"/>
  <c r="FU518"/>
  <c r="FY518"/>
  <c r="GC518"/>
  <c r="GG518"/>
  <c r="GK518"/>
  <c r="GO518"/>
  <c r="GS518"/>
  <c r="GW518"/>
  <c r="HA518"/>
  <c r="AN518"/>
  <c r="AV518"/>
  <c r="BH518"/>
  <c r="BP518"/>
  <c r="CB518"/>
  <c r="CP518"/>
  <c r="DB518"/>
  <c r="DJ518"/>
  <c r="DZ518"/>
  <c r="EL518"/>
  <c r="FF518"/>
  <c r="FV518"/>
  <c r="GH518"/>
  <c r="GT518"/>
  <c r="HB518"/>
  <c r="AL518"/>
  <c r="AP518"/>
  <c r="AT518"/>
  <c r="AX518"/>
  <c r="BB518"/>
  <c r="BF518"/>
  <c r="BJ518"/>
  <c r="BN518"/>
  <c r="BR518"/>
  <c r="BV518"/>
  <c r="BZ518"/>
  <c r="CD518"/>
  <c r="CH518"/>
  <c r="CL518"/>
  <c r="CR518"/>
  <c r="CV518"/>
  <c r="CZ518"/>
  <c r="DD518"/>
  <c r="DH518"/>
  <c r="DL518"/>
  <c r="DP518"/>
  <c r="DT518"/>
  <c r="DX518"/>
  <c r="EB518"/>
  <c r="EF518"/>
  <c r="EJ518"/>
  <c r="EN518"/>
  <c r="ER518"/>
  <c r="EV518"/>
  <c r="EZ518"/>
  <c r="FD518"/>
  <c r="FH518"/>
  <c r="FL518"/>
  <c r="FP518"/>
  <c r="FT518"/>
  <c r="FX518"/>
  <c r="GB518"/>
  <c r="GF518"/>
  <c r="GJ518"/>
  <c r="GN518"/>
  <c r="GR518"/>
  <c r="GV518"/>
  <c r="GZ518"/>
  <c r="AJ518"/>
  <c r="AR518"/>
  <c r="BD518"/>
  <c r="BT518"/>
  <c r="CF518"/>
  <c r="CT518"/>
  <c r="DN518"/>
  <c r="ED518"/>
  <c r="EP518"/>
  <c r="FB518"/>
  <c r="FR518"/>
  <c r="FZ518"/>
  <c r="GL518"/>
  <c r="GX518"/>
  <c r="AK518"/>
  <c r="AO518"/>
  <c r="AS518"/>
  <c r="AW518"/>
  <c r="BA518"/>
  <c r="BE518"/>
  <c r="BI518"/>
  <c r="BM518"/>
  <c r="BQ518"/>
  <c r="BU518"/>
  <c r="BY518"/>
  <c r="CC518"/>
  <c r="CG518"/>
  <c r="CK518"/>
  <c r="CQ518"/>
  <c r="CU518"/>
  <c r="CY518"/>
  <c r="DC518"/>
  <c r="DG518"/>
  <c r="DK518"/>
  <c r="DO518"/>
  <c r="DS518"/>
  <c r="DW518"/>
  <c r="EA518"/>
  <c r="EE518"/>
  <c r="EI518"/>
  <c r="EM518"/>
  <c r="EQ518"/>
  <c r="EU518"/>
  <c r="EY518"/>
  <c r="FC518"/>
  <c r="FG518"/>
  <c r="FK518"/>
  <c r="FO518"/>
  <c r="FS518"/>
  <c r="FW518"/>
  <c r="GA518"/>
  <c r="GE518"/>
  <c r="GI518"/>
  <c r="GM518"/>
  <c r="GQ518"/>
  <c r="GU518"/>
  <c r="GY518"/>
  <c r="HC518"/>
  <c r="AZ518"/>
  <c r="BL518"/>
  <c r="BX518"/>
  <c r="CJ518"/>
  <c r="CX518"/>
  <c r="DF518"/>
  <c r="DV518"/>
  <c r="EH518"/>
  <c r="EX518"/>
  <c r="FN518"/>
  <c r="GD518"/>
  <c r="GP518"/>
  <c r="CN510"/>
  <c r="CO510"/>
  <c r="BH510"/>
  <c r="FJ510"/>
  <c r="GL510"/>
  <c r="HB510"/>
  <c r="AM510"/>
  <c r="AQ510"/>
  <c r="AU510"/>
  <c r="AY510"/>
  <c r="BC510"/>
  <c r="BG510"/>
  <c r="BK510"/>
  <c r="BO510"/>
  <c r="BS510"/>
  <c r="BW510"/>
  <c r="CA510"/>
  <c r="CE510"/>
  <c r="CI510"/>
  <c r="CM510"/>
  <c r="CS510"/>
  <c r="CW510"/>
  <c r="DA510"/>
  <c r="DE510"/>
  <c r="DI510"/>
  <c r="DM510"/>
  <c r="DQ510"/>
  <c r="DU510"/>
  <c r="DY510"/>
  <c r="EC510"/>
  <c r="EG510"/>
  <c r="EK510"/>
  <c r="EO510"/>
  <c r="ES510"/>
  <c r="EW510"/>
  <c r="FA510"/>
  <c r="FE510"/>
  <c r="FI510"/>
  <c r="FM510"/>
  <c r="FQ510"/>
  <c r="FU510"/>
  <c r="FY510"/>
  <c r="GC510"/>
  <c r="GG510"/>
  <c r="GK510"/>
  <c r="GO510"/>
  <c r="GS510"/>
  <c r="GW510"/>
  <c r="HA510"/>
  <c r="AR510"/>
  <c r="BD510"/>
  <c r="BT510"/>
  <c r="CF510"/>
  <c r="CT510"/>
  <c r="DF510"/>
  <c r="DR510"/>
  <c r="DV510"/>
  <c r="EH510"/>
  <c r="ET510"/>
  <c r="FF510"/>
  <c r="FV510"/>
  <c r="GH510"/>
  <c r="GX510"/>
  <c r="AL510"/>
  <c r="AP510"/>
  <c r="AT510"/>
  <c r="AX510"/>
  <c r="BB510"/>
  <c r="BF510"/>
  <c r="BJ510"/>
  <c r="BN510"/>
  <c r="BR510"/>
  <c r="BV510"/>
  <c r="BZ510"/>
  <c r="CD510"/>
  <c r="CH510"/>
  <c r="CL510"/>
  <c r="CR510"/>
  <c r="CV510"/>
  <c r="CZ510"/>
  <c r="DD510"/>
  <c r="DH510"/>
  <c r="DL510"/>
  <c r="DP510"/>
  <c r="DT510"/>
  <c r="DX510"/>
  <c r="EB510"/>
  <c r="EF510"/>
  <c r="EJ510"/>
  <c r="EN510"/>
  <c r="ER510"/>
  <c r="EV510"/>
  <c r="EZ510"/>
  <c r="FD510"/>
  <c r="FH510"/>
  <c r="FL510"/>
  <c r="FP510"/>
  <c r="FT510"/>
  <c r="FX510"/>
  <c r="GB510"/>
  <c r="GF510"/>
  <c r="GJ510"/>
  <c r="GN510"/>
  <c r="GR510"/>
  <c r="GV510"/>
  <c r="GZ510"/>
  <c r="AN510"/>
  <c r="AV510"/>
  <c r="BP510"/>
  <c r="CB510"/>
  <c r="CP510"/>
  <c r="CX510"/>
  <c r="DN510"/>
  <c r="DZ510"/>
  <c r="EP510"/>
  <c r="EX510"/>
  <c r="FN510"/>
  <c r="GD510"/>
  <c r="GT510"/>
  <c r="AK510"/>
  <c r="AO510"/>
  <c r="AS510"/>
  <c r="AW510"/>
  <c r="BA510"/>
  <c r="BE510"/>
  <c r="BI510"/>
  <c r="BM510"/>
  <c r="BQ510"/>
  <c r="BU510"/>
  <c r="BY510"/>
  <c r="CC510"/>
  <c r="CG510"/>
  <c r="CK510"/>
  <c r="CQ510"/>
  <c r="CU510"/>
  <c r="CY510"/>
  <c r="DC510"/>
  <c r="DG510"/>
  <c r="DK510"/>
  <c r="DO510"/>
  <c r="DS510"/>
  <c r="DW510"/>
  <c r="EA510"/>
  <c r="EE510"/>
  <c r="EI510"/>
  <c r="EM510"/>
  <c r="EQ510"/>
  <c r="EU510"/>
  <c r="EY510"/>
  <c r="FC510"/>
  <c r="FG510"/>
  <c r="FK510"/>
  <c r="FO510"/>
  <c r="FS510"/>
  <c r="FW510"/>
  <c r="GA510"/>
  <c r="GE510"/>
  <c r="GI510"/>
  <c r="GM510"/>
  <c r="GQ510"/>
  <c r="GU510"/>
  <c r="GY510"/>
  <c r="HC510"/>
  <c r="AJ510"/>
  <c r="AZ510"/>
  <c r="BL510"/>
  <c r="BX510"/>
  <c r="CJ510"/>
  <c r="DB510"/>
  <c r="DJ510"/>
  <c r="ED510"/>
  <c r="EL510"/>
  <c r="FB510"/>
  <c r="FR510"/>
  <c r="FZ510"/>
  <c r="GP510"/>
  <c r="CN486"/>
  <c r="CO486"/>
  <c r="AK486"/>
  <c r="AO486"/>
  <c r="AS486"/>
  <c r="AW486"/>
  <c r="BA486"/>
  <c r="BE486"/>
  <c r="BI486"/>
  <c r="BM486"/>
  <c r="BQ486"/>
  <c r="BU486"/>
  <c r="BY486"/>
  <c r="CC486"/>
  <c r="CG486"/>
  <c r="CK486"/>
  <c r="CQ486"/>
  <c r="CU486"/>
  <c r="CY486"/>
  <c r="DC486"/>
  <c r="DG486"/>
  <c r="DK486"/>
  <c r="DO486"/>
  <c r="DS486"/>
  <c r="DW486"/>
  <c r="EA486"/>
  <c r="EE486"/>
  <c r="EI486"/>
  <c r="EM486"/>
  <c r="EQ486"/>
  <c r="EU486"/>
  <c r="EY486"/>
  <c r="FC486"/>
  <c r="AL486"/>
  <c r="AQ486"/>
  <c r="AV486"/>
  <c r="BB486"/>
  <c r="BG486"/>
  <c r="BL486"/>
  <c r="BR486"/>
  <c r="BW486"/>
  <c r="CB486"/>
  <c r="CH486"/>
  <c r="CM486"/>
  <c r="CT486"/>
  <c r="CZ486"/>
  <c r="DE486"/>
  <c r="DJ486"/>
  <c r="DP486"/>
  <c r="DU486"/>
  <c r="DZ486"/>
  <c r="EF486"/>
  <c r="EK486"/>
  <c r="EP486"/>
  <c r="EV486"/>
  <c r="FA486"/>
  <c r="FF486"/>
  <c r="FJ486"/>
  <c r="FN486"/>
  <c r="FR486"/>
  <c r="FV486"/>
  <c r="FZ486"/>
  <c r="GD486"/>
  <c r="GH486"/>
  <c r="GL486"/>
  <c r="GP486"/>
  <c r="GT486"/>
  <c r="GX486"/>
  <c r="HB486"/>
  <c r="AJ486"/>
  <c r="AP486"/>
  <c r="AU486"/>
  <c r="AZ486"/>
  <c r="BF486"/>
  <c r="BK486"/>
  <c r="BP486"/>
  <c r="BV486"/>
  <c r="CA486"/>
  <c r="CF486"/>
  <c r="CL486"/>
  <c r="CS486"/>
  <c r="CX486"/>
  <c r="DD486"/>
  <c r="DI486"/>
  <c r="DN486"/>
  <c r="DT486"/>
  <c r="DY486"/>
  <c r="ED486"/>
  <c r="EJ486"/>
  <c r="EO486"/>
  <c r="ET486"/>
  <c r="EZ486"/>
  <c r="FE486"/>
  <c r="FI486"/>
  <c r="FM486"/>
  <c r="FQ486"/>
  <c r="FU486"/>
  <c r="FY486"/>
  <c r="GC486"/>
  <c r="GG486"/>
  <c r="GK486"/>
  <c r="GO486"/>
  <c r="GS486"/>
  <c r="GW486"/>
  <c r="HA486"/>
  <c r="AN486"/>
  <c r="AT486"/>
  <c r="AY486"/>
  <c r="BD486"/>
  <c r="BJ486"/>
  <c r="BO486"/>
  <c r="BT486"/>
  <c r="BZ486"/>
  <c r="CE486"/>
  <c r="CJ486"/>
  <c r="CR486"/>
  <c r="CW486"/>
  <c r="DB486"/>
  <c r="DH486"/>
  <c r="DM486"/>
  <c r="DR486"/>
  <c r="DX486"/>
  <c r="EC486"/>
  <c r="EH486"/>
  <c r="EN486"/>
  <c r="ES486"/>
  <c r="EX486"/>
  <c r="FD486"/>
  <c r="FH486"/>
  <c r="FL486"/>
  <c r="FP486"/>
  <c r="FT486"/>
  <c r="FX486"/>
  <c r="GB486"/>
  <c r="GF486"/>
  <c r="GJ486"/>
  <c r="GN486"/>
  <c r="GR486"/>
  <c r="GV486"/>
  <c r="GZ486"/>
  <c r="AM486"/>
  <c r="AR486"/>
  <c r="AX486"/>
  <c r="BC486"/>
  <c r="BH486"/>
  <c r="BN486"/>
  <c r="BS486"/>
  <c r="BX486"/>
  <c r="CD486"/>
  <c r="CI486"/>
  <c r="CP486"/>
  <c r="CV486"/>
  <c r="DA486"/>
  <c r="DF486"/>
  <c r="DL486"/>
  <c r="DQ486"/>
  <c r="DV486"/>
  <c r="EB486"/>
  <c r="EG486"/>
  <c r="EL486"/>
  <c r="ER486"/>
  <c r="EW486"/>
  <c r="FB486"/>
  <c r="FG486"/>
  <c r="FK486"/>
  <c r="FO486"/>
  <c r="FS486"/>
  <c r="FW486"/>
  <c r="GA486"/>
  <c r="GE486"/>
  <c r="GI486"/>
  <c r="GM486"/>
  <c r="GQ486"/>
  <c r="GU486"/>
  <c r="GY486"/>
  <c r="HC486"/>
  <c r="CN462"/>
  <c r="CO462"/>
  <c r="AK462"/>
  <c r="AO462"/>
  <c r="AS462"/>
  <c r="AW462"/>
  <c r="BA462"/>
  <c r="BE462"/>
  <c r="BI462"/>
  <c r="BM462"/>
  <c r="BQ462"/>
  <c r="BU462"/>
  <c r="BY462"/>
  <c r="CC462"/>
  <c r="CG462"/>
  <c r="CK462"/>
  <c r="CQ462"/>
  <c r="CU462"/>
  <c r="CY462"/>
  <c r="DC462"/>
  <c r="DG462"/>
  <c r="DK462"/>
  <c r="DO462"/>
  <c r="DS462"/>
  <c r="DW462"/>
  <c r="EA462"/>
  <c r="EE462"/>
  <c r="EI462"/>
  <c r="EM462"/>
  <c r="EQ462"/>
  <c r="EU462"/>
  <c r="EY462"/>
  <c r="FC462"/>
  <c r="FG462"/>
  <c r="FK462"/>
  <c r="FO462"/>
  <c r="FS462"/>
  <c r="FW462"/>
  <c r="GA462"/>
  <c r="GE462"/>
  <c r="GI462"/>
  <c r="GM462"/>
  <c r="GQ462"/>
  <c r="GU462"/>
  <c r="GY462"/>
  <c r="HC462"/>
  <c r="AJ462"/>
  <c r="AP462"/>
  <c r="AU462"/>
  <c r="AZ462"/>
  <c r="BF462"/>
  <c r="BK462"/>
  <c r="BP462"/>
  <c r="BV462"/>
  <c r="CA462"/>
  <c r="CF462"/>
  <c r="CL462"/>
  <c r="CS462"/>
  <c r="CX462"/>
  <c r="DD462"/>
  <c r="DI462"/>
  <c r="DN462"/>
  <c r="DT462"/>
  <c r="DY462"/>
  <c r="ED462"/>
  <c r="EJ462"/>
  <c r="EO462"/>
  <c r="ET462"/>
  <c r="EZ462"/>
  <c r="FE462"/>
  <c r="FJ462"/>
  <c r="FP462"/>
  <c r="FU462"/>
  <c r="FZ462"/>
  <c r="GF462"/>
  <c r="GK462"/>
  <c r="GP462"/>
  <c r="GV462"/>
  <c r="HA462"/>
  <c r="AN462"/>
  <c r="AT462"/>
  <c r="AY462"/>
  <c r="BD462"/>
  <c r="BJ462"/>
  <c r="BO462"/>
  <c r="BT462"/>
  <c r="BZ462"/>
  <c r="CE462"/>
  <c r="CJ462"/>
  <c r="CR462"/>
  <c r="CW462"/>
  <c r="DB462"/>
  <c r="DH462"/>
  <c r="DM462"/>
  <c r="DR462"/>
  <c r="DX462"/>
  <c r="EC462"/>
  <c r="EH462"/>
  <c r="EN462"/>
  <c r="ES462"/>
  <c r="EX462"/>
  <c r="FD462"/>
  <c r="FI462"/>
  <c r="FN462"/>
  <c r="FT462"/>
  <c r="FY462"/>
  <c r="GD462"/>
  <c r="GJ462"/>
  <c r="GO462"/>
  <c r="GT462"/>
  <c r="GZ462"/>
  <c r="AL462"/>
  <c r="AQ462"/>
  <c r="AV462"/>
  <c r="BB462"/>
  <c r="BG462"/>
  <c r="BL462"/>
  <c r="BR462"/>
  <c r="BW462"/>
  <c r="CB462"/>
  <c r="CH462"/>
  <c r="CM462"/>
  <c r="CT462"/>
  <c r="CZ462"/>
  <c r="DE462"/>
  <c r="DJ462"/>
  <c r="DP462"/>
  <c r="DU462"/>
  <c r="DZ462"/>
  <c r="EF462"/>
  <c r="EK462"/>
  <c r="EP462"/>
  <c r="EV462"/>
  <c r="FA462"/>
  <c r="FF462"/>
  <c r="FL462"/>
  <c r="FQ462"/>
  <c r="FV462"/>
  <c r="GB462"/>
  <c r="GG462"/>
  <c r="GL462"/>
  <c r="GR462"/>
  <c r="GW462"/>
  <c r="HB462"/>
  <c r="AM462"/>
  <c r="BH462"/>
  <c r="CD462"/>
  <c r="DA462"/>
  <c r="DV462"/>
  <c r="ER462"/>
  <c r="FM462"/>
  <c r="GH462"/>
  <c r="BC462"/>
  <c r="BX462"/>
  <c r="CV462"/>
  <c r="DQ462"/>
  <c r="EL462"/>
  <c r="FH462"/>
  <c r="GC462"/>
  <c r="GX462"/>
  <c r="AX462"/>
  <c r="BS462"/>
  <c r="CP462"/>
  <c r="DL462"/>
  <c r="EG462"/>
  <c r="FB462"/>
  <c r="FX462"/>
  <c r="GS462"/>
  <c r="AR462"/>
  <c r="BN462"/>
  <c r="CI462"/>
  <c r="DF462"/>
  <c r="EB462"/>
  <c r="EW462"/>
  <c r="FR462"/>
  <c r="GN462"/>
  <c r="CN433"/>
  <c r="CO433"/>
  <c r="AK433"/>
  <c r="AO433"/>
  <c r="AS433"/>
  <c r="AW433"/>
  <c r="BA433"/>
  <c r="BE433"/>
  <c r="BI433"/>
  <c r="BM433"/>
  <c r="BQ433"/>
  <c r="BU433"/>
  <c r="BY433"/>
  <c r="CC433"/>
  <c r="CG433"/>
  <c r="CK433"/>
  <c r="CQ433"/>
  <c r="CU433"/>
  <c r="CY433"/>
  <c r="DC433"/>
  <c r="DG433"/>
  <c r="DK433"/>
  <c r="DO433"/>
  <c r="DS433"/>
  <c r="DW433"/>
  <c r="EA433"/>
  <c r="EE433"/>
  <c r="EI433"/>
  <c r="EM433"/>
  <c r="EQ433"/>
  <c r="EU433"/>
  <c r="EY433"/>
  <c r="FC433"/>
  <c r="FG433"/>
  <c r="FK433"/>
  <c r="FO433"/>
  <c r="FS433"/>
  <c r="FW433"/>
  <c r="GA433"/>
  <c r="GE433"/>
  <c r="GI433"/>
  <c r="GM433"/>
  <c r="GQ433"/>
  <c r="GU433"/>
  <c r="GY433"/>
  <c r="HC433"/>
  <c r="AJ433"/>
  <c r="AP433"/>
  <c r="AU433"/>
  <c r="AZ433"/>
  <c r="BF433"/>
  <c r="BK433"/>
  <c r="BP433"/>
  <c r="BV433"/>
  <c r="CA433"/>
  <c r="CF433"/>
  <c r="CL433"/>
  <c r="CS433"/>
  <c r="CX433"/>
  <c r="DD433"/>
  <c r="DI433"/>
  <c r="DN433"/>
  <c r="DT433"/>
  <c r="DY433"/>
  <c r="ED433"/>
  <c r="EJ433"/>
  <c r="EO433"/>
  <c r="ET433"/>
  <c r="EZ433"/>
  <c r="FE433"/>
  <c r="FJ433"/>
  <c r="FP433"/>
  <c r="FU433"/>
  <c r="FZ433"/>
  <c r="GF433"/>
  <c r="GK433"/>
  <c r="GP433"/>
  <c r="GV433"/>
  <c r="HA433"/>
  <c r="AN433"/>
  <c r="AT433"/>
  <c r="AY433"/>
  <c r="BD433"/>
  <c r="BJ433"/>
  <c r="BO433"/>
  <c r="BT433"/>
  <c r="BZ433"/>
  <c r="CE433"/>
  <c r="CJ433"/>
  <c r="CR433"/>
  <c r="CW433"/>
  <c r="DB433"/>
  <c r="DH433"/>
  <c r="DM433"/>
  <c r="DR433"/>
  <c r="DX433"/>
  <c r="EC433"/>
  <c r="EH433"/>
  <c r="EN433"/>
  <c r="ES433"/>
  <c r="EX433"/>
  <c r="FD433"/>
  <c r="FI433"/>
  <c r="FN433"/>
  <c r="FT433"/>
  <c r="FY433"/>
  <c r="GD433"/>
  <c r="GJ433"/>
  <c r="GO433"/>
  <c r="GT433"/>
  <c r="GZ433"/>
  <c r="AL433"/>
  <c r="AQ433"/>
  <c r="AV433"/>
  <c r="BB433"/>
  <c r="BG433"/>
  <c r="BL433"/>
  <c r="BR433"/>
  <c r="BW433"/>
  <c r="CB433"/>
  <c r="CH433"/>
  <c r="CM433"/>
  <c r="CT433"/>
  <c r="CZ433"/>
  <c r="DE433"/>
  <c r="DJ433"/>
  <c r="DP433"/>
  <c r="DU433"/>
  <c r="DZ433"/>
  <c r="EF433"/>
  <c r="EK433"/>
  <c r="EP433"/>
  <c r="EV433"/>
  <c r="FA433"/>
  <c r="FF433"/>
  <c r="FL433"/>
  <c r="FQ433"/>
  <c r="FV433"/>
  <c r="GB433"/>
  <c r="GG433"/>
  <c r="GL433"/>
  <c r="GR433"/>
  <c r="GW433"/>
  <c r="HB433"/>
  <c r="AM433"/>
  <c r="BH433"/>
  <c r="CD433"/>
  <c r="DA433"/>
  <c r="DV433"/>
  <c r="ER433"/>
  <c r="FM433"/>
  <c r="GH433"/>
  <c r="BC433"/>
  <c r="BX433"/>
  <c r="CV433"/>
  <c r="DQ433"/>
  <c r="EL433"/>
  <c r="FH433"/>
  <c r="GC433"/>
  <c r="GX433"/>
  <c r="AX433"/>
  <c r="BS433"/>
  <c r="CP433"/>
  <c r="DL433"/>
  <c r="EG433"/>
  <c r="FB433"/>
  <c r="FX433"/>
  <c r="GS433"/>
  <c r="AR433"/>
  <c r="BN433"/>
  <c r="CI433"/>
  <c r="DF433"/>
  <c r="EB433"/>
  <c r="EW433"/>
  <c r="FR433"/>
  <c r="GN433"/>
  <c r="CN404"/>
  <c r="CO404"/>
  <c r="AK404"/>
  <c r="AO404"/>
  <c r="AS404"/>
  <c r="AW404"/>
  <c r="BA404"/>
  <c r="BE404"/>
  <c r="BI404"/>
  <c r="BM404"/>
  <c r="BQ404"/>
  <c r="BU404"/>
  <c r="BY404"/>
  <c r="CC404"/>
  <c r="CG404"/>
  <c r="CK404"/>
  <c r="CQ404"/>
  <c r="CU404"/>
  <c r="CY404"/>
  <c r="DC404"/>
  <c r="DG404"/>
  <c r="DK404"/>
  <c r="DO404"/>
  <c r="DS404"/>
  <c r="DW404"/>
  <c r="EA404"/>
  <c r="EE404"/>
  <c r="EI404"/>
  <c r="EM404"/>
  <c r="EQ404"/>
  <c r="EU404"/>
  <c r="EY404"/>
  <c r="FC404"/>
  <c r="FG404"/>
  <c r="FK404"/>
  <c r="FO404"/>
  <c r="FS404"/>
  <c r="FW404"/>
  <c r="GA404"/>
  <c r="GE404"/>
  <c r="GI404"/>
  <c r="GM404"/>
  <c r="GQ404"/>
  <c r="GU404"/>
  <c r="GY404"/>
  <c r="HC404"/>
  <c r="AJ404"/>
  <c r="AN404"/>
  <c r="AR404"/>
  <c r="AV404"/>
  <c r="AZ404"/>
  <c r="BD404"/>
  <c r="BH404"/>
  <c r="BL404"/>
  <c r="BP404"/>
  <c r="BT404"/>
  <c r="BX404"/>
  <c r="CB404"/>
  <c r="CF404"/>
  <c r="CJ404"/>
  <c r="CP404"/>
  <c r="CT404"/>
  <c r="CX404"/>
  <c r="DB404"/>
  <c r="DF404"/>
  <c r="DJ404"/>
  <c r="DN404"/>
  <c r="DR404"/>
  <c r="DV404"/>
  <c r="DZ404"/>
  <c r="ED404"/>
  <c r="EH404"/>
  <c r="EL404"/>
  <c r="EP404"/>
  <c r="ET404"/>
  <c r="EX404"/>
  <c r="FB404"/>
  <c r="FF404"/>
  <c r="FJ404"/>
  <c r="FN404"/>
  <c r="FR404"/>
  <c r="FV404"/>
  <c r="FZ404"/>
  <c r="GD404"/>
  <c r="GH404"/>
  <c r="GL404"/>
  <c r="GP404"/>
  <c r="GT404"/>
  <c r="GX404"/>
  <c r="HB404"/>
  <c r="AL404"/>
  <c r="AT404"/>
  <c r="BB404"/>
  <c r="BJ404"/>
  <c r="BR404"/>
  <c r="BZ404"/>
  <c r="CH404"/>
  <c r="CR404"/>
  <c r="CZ404"/>
  <c r="DH404"/>
  <c r="DP404"/>
  <c r="DX404"/>
  <c r="EF404"/>
  <c r="EN404"/>
  <c r="EV404"/>
  <c r="FD404"/>
  <c r="FL404"/>
  <c r="FT404"/>
  <c r="GB404"/>
  <c r="GJ404"/>
  <c r="GR404"/>
  <c r="GZ404"/>
  <c r="AQ404"/>
  <c r="AY404"/>
  <c r="BG404"/>
  <c r="BO404"/>
  <c r="BW404"/>
  <c r="CE404"/>
  <c r="CM404"/>
  <c r="CW404"/>
  <c r="DE404"/>
  <c r="DM404"/>
  <c r="DU404"/>
  <c r="EC404"/>
  <c r="EK404"/>
  <c r="ES404"/>
  <c r="FA404"/>
  <c r="FI404"/>
  <c r="FQ404"/>
  <c r="FY404"/>
  <c r="GG404"/>
  <c r="GO404"/>
  <c r="GW404"/>
  <c r="AM404"/>
  <c r="AU404"/>
  <c r="BC404"/>
  <c r="BK404"/>
  <c r="BS404"/>
  <c r="CA404"/>
  <c r="CI404"/>
  <c r="CS404"/>
  <c r="DA404"/>
  <c r="DI404"/>
  <c r="DQ404"/>
  <c r="DY404"/>
  <c r="EG404"/>
  <c r="EO404"/>
  <c r="EW404"/>
  <c r="FE404"/>
  <c r="FM404"/>
  <c r="FU404"/>
  <c r="GC404"/>
  <c r="GK404"/>
  <c r="GS404"/>
  <c r="HA404"/>
  <c r="AP404"/>
  <c r="BV404"/>
  <c r="DD404"/>
  <c r="EJ404"/>
  <c r="FP404"/>
  <c r="GV404"/>
  <c r="BN404"/>
  <c r="CV404"/>
  <c r="EB404"/>
  <c r="FH404"/>
  <c r="GN404"/>
  <c r="BF404"/>
  <c r="CL404"/>
  <c r="DT404"/>
  <c r="EZ404"/>
  <c r="GF404"/>
  <c r="AX404"/>
  <c r="CD404"/>
  <c r="DL404"/>
  <c r="ER404"/>
  <c r="FX404"/>
  <c r="CN379"/>
  <c r="CO379"/>
  <c r="AK379"/>
  <c r="AO379"/>
  <c r="AS379"/>
  <c r="AW379"/>
  <c r="BA379"/>
  <c r="BE379"/>
  <c r="BI379"/>
  <c r="BM379"/>
  <c r="BQ379"/>
  <c r="BU379"/>
  <c r="BY379"/>
  <c r="CC379"/>
  <c r="CG379"/>
  <c r="CK379"/>
  <c r="CQ379"/>
  <c r="CU379"/>
  <c r="CY379"/>
  <c r="DC379"/>
  <c r="DG379"/>
  <c r="DK379"/>
  <c r="DO379"/>
  <c r="DS379"/>
  <c r="DW379"/>
  <c r="EA379"/>
  <c r="EE379"/>
  <c r="EI379"/>
  <c r="EM379"/>
  <c r="EQ379"/>
  <c r="EU379"/>
  <c r="EY379"/>
  <c r="FC379"/>
  <c r="FG379"/>
  <c r="FK379"/>
  <c r="FO379"/>
  <c r="FS379"/>
  <c r="FW379"/>
  <c r="GA379"/>
  <c r="GE379"/>
  <c r="GI379"/>
  <c r="GM379"/>
  <c r="GQ379"/>
  <c r="GU379"/>
  <c r="GY379"/>
  <c r="HC379"/>
  <c r="AJ379"/>
  <c r="AN379"/>
  <c r="AR379"/>
  <c r="AV379"/>
  <c r="AZ379"/>
  <c r="BD379"/>
  <c r="BH379"/>
  <c r="BL379"/>
  <c r="BP379"/>
  <c r="BT379"/>
  <c r="BX379"/>
  <c r="CB379"/>
  <c r="CF379"/>
  <c r="CJ379"/>
  <c r="CP379"/>
  <c r="CT379"/>
  <c r="CX379"/>
  <c r="DB379"/>
  <c r="DF379"/>
  <c r="DJ379"/>
  <c r="DN379"/>
  <c r="DR379"/>
  <c r="DV379"/>
  <c r="DZ379"/>
  <c r="ED379"/>
  <c r="EH379"/>
  <c r="EL379"/>
  <c r="EP379"/>
  <c r="ET379"/>
  <c r="EX379"/>
  <c r="FB379"/>
  <c r="FF379"/>
  <c r="FJ379"/>
  <c r="FN379"/>
  <c r="FR379"/>
  <c r="FV379"/>
  <c r="FZ379"/>
  <c r="GD379"/>
  <c r="GH379"/>
  <c r="GL379"/>
  <c r="GP379"/>
  <c r="GT379"/>
  <c r="GX379"/>
  <c r="HB379"/>
  <c r="AL379"/>
  <c r="AT379"/>
  <c r="BB379"/>
  <c r="BJ379"/>
  <c r="BR379"/>
  <c r="BZ379"/>
  <c r="CH379"/>
  <c r="CR379"/>
  <c r="CZ379"/>
  <c r="DH379"/>
  <c r="DP379"/>
  <c r="DX379"/>
  <c r="EF379"/>
  <c r="EN379"/>
  <c r="EV379"/>
  <c r="FD379"/>
  <c r="FL379"/>
  <c r="FT379"/>
  <c r="GB379"/>
  <c r="GJ379"/>
  <c r="GR379"/>
  <c r="GZ379"/>
  <c r="AQ379"/>
  <c r="AY379"/>
  <c r="BG379"/>
  <c r="BO379"/>
  <c r="BW379"/>
  <c r="CE379"/>
  <c r="CM379"/>
  <c r="CW379"/>
  <c r="DE379"/>
  <c r="DM379"/>
  <c r="DU379"/>
  <c r="EC379"/>
  <c r="EK379"/>
  <c r="ES379"/>
  <c r="FA379"/>
  <c r="FI379"/>
  <c r="FQ379"/>
  <c r="FY379"/>
  <c r="GG379"/>
  <c r="GO379"/>
  <c r="GW379"/>
  <c r="AP379"/>
  <c r="AX379"/>
  <c r="BF379"/>
  <c r="BN379"/>
  <c r="BV379"/>
  <c r="CD379"/>
  <c r="CL379"/>
  <c r="CV379"/>
  <c r="DD379"/>
  <c r="DL379"/>
  <c r="DT379"/>
  <c r="EB379"/>
  <c r="EJ379"/>
  <c r="ER379"/>
  <c r="EZ379"/>
  <c r="FH379"/>
  <c r="FP379"/>
  <c r="FX379"/>
  <c r="GF379"/>
  <c r="GN379"/>
  <c r="GV379"/>
  <c r="AM379"/>
  <c r="AU379"/>
  <c r="BC379"/>
  <c r="BK379"/>
  <c r="BS379"/>
  <c r="CA379"/>
  <c r="CI379"/>
  <c r="CS379"/>
  <c r="DA379"/>
  <c r="DI379"/>
  <c r="DQ379"/>
  <c r="DY379"/>
  <c r="EG379"/>
  <c r="EO379"/>
  <c r="EW379"/>
  <c r="FE379"/>
  <c r="FM379"/>
  <c r="FU379"/>
  <c r="GC379"/>
  <c r="GK379"/>
  <c r="GS379"/>
  <c r="HA379"/>
  <c r="CN350"/>
  <c r="CO350"/>
  <c r="AK350"/>
  <c r="AO350"/>
  <c r="AS350"/>
  <c r="AW350"/>
  <c r="BA350"/>
  <c r="BE350"/>
  <c r="BI350"/>
  <c r="BM350"/>
  <c r="BQ350"/>
  <c r="BU350"/>
  <c r="BY350"/>
  <c r="CC350"/>
  <c r="CG350"/>
  <c r="CK350"/>
  <c r="CQ350"/>
  <c r="CU350"/>
  <c r="CY350"/>
  <c r="DC350"/>
  <c r="DG350"/>
  <c r="DK350"/>
  <c r="DO350"/>
  <c r="DS350"/>
  <c r="DW350"/>
  <c r="EA350"/>
  <c r="EE350"/>
  <c r="EI350"/>
  <c r="EM350"/>
  <c r="EQ350"/>
  <c r="EU350"/>
  <c r="EY350"/>
  <c r="FC350"/>
  <c r="FG350"/>
  <c r="FK350"/>
  <c r="FO350"/>
  <c r="FS350"/>
  <c r="FW350"/>
  <c r="GA350"/>
  <c r="GE350"/>
  <c r="GI350"/>
  <c r="GM350"/>
  <c r="GQ350"/>
  <c r="GU350"/>
  <c r="GY350"/>
  <c r="HC350"/>
  <c r="AJ350"/>
  <c r="AN350"/>
  <c r="AR350"/>
  <c r="AV350"/>
  <c r="AZ350"/>
  <c r="BD350"/>
  <c r="BH350"/>
  <c r="BL350"/>
  <c r="BP350"/>
  <c r="BT350"/>
  <c r="BX350"/>
  <c r="CB350"/>
  <c r="CF350"/>
  <c r="CJ350"/>
  <c r="CP350"/>
  <c r="CT350"/>
  <c r="CX350"/>
  <c r="DB350"/>
  <c r="DF350"/>
  <c r="DJ350"/>
  <c r="DN350"/>
  <c r="DR350"/>
  <c r="DV350"/>
  <c r="DZ350"/>
  <c r="ED350"/>
  <c r="EH350"/>
  <c r="EL350"/>
  <c r="EP350"/>
  <c r="ET350"/>
  <c r="EX350"/>
  <c r="FB350"/>
  <c r="FF350"/>
  <c r="FJ350"/>
  <c r="FN350"/>
  <c r="FR350"/>
  <c r="FV350"/>
  <c r="FZ350"/>
  <c r="GD350"/>
  <c r="GH350"/>
  <c r="GL350"/>
  <c r="GP350"/>
  <c r="GT350"/>
  <c r="GX350"/>
  <c r="HB350"/>
  <c r="AL350"/>
  <c r="AT350"/>
  <c r="BB350"/>
  <c r="BJ350"/>
  <c r="BR350"/>
  <c r="BZ350"/>
  <c r="CH350"/>
  <c r="CR350"/>
  <c r="CZ350"/>
  <c r="DH350"/>
  <c r="DP350"/>
  <c r="DX350"/>
  <c r="EF350"/>
  <c r="EN350"/>
  <c r="EV350"/>
  <c r="FD350"/>
  <c r="FL350"/>
  <c r="FT350"/>
  <c r="GB350"/>
  <c r="GJ350"/>
  <c r="GR350"/>
  <c r="GZ350"/>
  <c r="AQ350"/>
  <c r="AY350"/>
  <c r="BG350"/>
  <c r="BO350"/>
  <c r="BW350"/>
  <c r="CE350"/>
  <c r="CM350"/>
  <c r="CW350"/>
  <c r="DE350"/>
  <c r="DM350"/>
  <c r="DU350"/>
  <c r="EC350"/>
  <c r="EK350"/>
  <c r="ES350"/>
  <c r="FA350"/>
  <c r="FI350"/>
  <c r="FQ350"/>
  <c r="FY350"/>
  <c r="GG350"/>
  <c r="GO350"/>
  <c r="GW350"/>
  <c r="AP350"/>
  <c r="AX350"/>
  <c r="BF350"/>
  <c r="BN350"/>
  <c r="BV350"/>
  <c r="CD350"/>
  <c r="CL350"/>
  <c r="CV350"/>
  <c r="DD350"/>
  <c r="DL350"/>
  <c r="DT350"/>
  <c r="EB350"/>
  <c r="EJ350"/>
  <c r="ER350"/>
  <c r="EZ350"/>
  <c r="FH350"/>
  <c r="FP350"/>
  <c r="FX350"/>
  <c r="GF350"/>
  <c r="GN350"/>
  <c r="GV350"/>
  <c r="BK350"/>
  <c r="CS350"/>
  <c r="DY350"/>
  <c r="FE350"/>
  <c r="GK350"/>
  <c r="BC350"/>
  <c r="CI350"/>
  <c r="DQ350"/>
  <c r="EW350"/>
  <c r="GC350"/>
  <c r="AU350"/>
  <c r="CA350"/>
  <c r="DI350"/>
  <c r="EO350"/>
  <c r="FU350"/>
  <c r="HA350"/>
  <c r="AM350"/>
  <c r="BS350"/>
  <c r="DA350"/>
  <c r="EG350"/>
  <c r="FM350"/>
  <c r="GS350"/>
  <c r="CN322"/>
  <c r="CO322"/>
  <c r="AK322"/>
  <c r="AO322"/>
  <c r="AS322"/>
  <c r="AW322"/>
  <c r="BA322"/>
  <c r="BE322"/>
  <c r="BI322"/>
  <c r="BM322"/>
  <c r="BQ322"/>
  <c r="BU322"/>
  <c r="BY322"/>
  <c r="CC322"/>
  <c r="CG322"/>
  <c r="CK322"/>
  <c r="CQ322"/>
  <c r="CU322"/>
  <c r="CY322"/>
  <c r="DC322"/>
  <c r="DG322"/>
  <c r="DK322"/>
  <c r="DO322"/>
  <c r="DS322"/>
  <c r="DW322"/>
  <c r="EA322"/>
  <c r="EE322"/>
  <c r="EI322"/>
  <c r="EM322"/>
  <c r="EQ322"/>
  <c r="EU322"/>
  <c r="EY322"/>
  <c r="FC322"/>
  <c r="FG322"/>
  <c r="FK322"/>
  <c r="FO322"/>
  <c r="FS322"/>
  <c r="FW322"/>
  <c r="GA322"/>
  <c r="GE322"/>
  <c r="GI322"/>
  <c r="GM322"/>
  <c r="GQ322"/>
  <c r="GU322"/>
  <c r="GY322"/>
  <c r="HC322"/>
  <c r="AJ322"/>
  <c r="AN322"/>
  <c r="AR322"/>
  <c r="AV322"/>
  <c r="AZ322"/>
  <c r="BD322"/>
  <c r="BH322"/>
  <c r="BL322"/>
  <c r="BP322"/>
  <c r="BT322"/>
  <c r="BX322"/>
  <c r="CB322"/>
  <c r="CF322"/>
  <c r="CJ322"/>
  <c r="CP322"/>
  <c r="CT322"/>
  <c r="CX322"/>
  <c r="DB322"/>
  <c r="DF322"/>
  <c r="DJ322"/>
  <c r="DN322"/>
  <c r="DR322"/>
  <c r="DV322"/>
  <c r="DZ322"/>
  <c r="ED322"/>
  <c r="EH322"/>
  <c r="EL322"/>
  <c r="EP322"/>
  <c r="ET322"/>
  <c r="EX322"/>
  <c r="FB322"/>
  <c r="FF322"/>
  <c r="FJ322"/>
  <c r="FN322"/>
  <c r="FR322"/>
  <c r="FV322"/>
  <c r="FZ322"/>
  <c r="GD322"/>
  <c r="GH322"/>
  <c r="GL322"/>
  <c r="GP322"/>
  <c r="GT322"/>
  <c r="GX322"/>
  <c r="HB322"/>
  <c r="AL322"/>
  <c r="AT322"/>
  <c r="BB322"/>
  <c r="BJ322"/>
  <c r="BR322"/>
  <c r="BZ322"/>
  <c r="CH322"/>
  <c r="CR322"/>
  <c r="CZ322"/>
  <c r="DH322"/>
  <c r="DP322"/>
  <c r="DX322"/>
  <c r="EF322"/>
  <c r="EN322"/>
  <c r="EV322"/>
  <c r="FD322"/>
  <c r="FL322"/>
  <c r="FT322"/>
  <c r="GB322"/>
  <c r="GJ322"/>
  <c r="GR322"/>
  <c r="GZ322"/>
  <c r="AQ322"/>
  <c r="AY322"/>
  <c r="BG322"/>
  <c r="BO322"/>
  <c r="BW322"/>
  <c r="CE322"/>
  <c r="CM322"/>
  <c r="CW322"/>
  <c r="DE322"/>
  <c r="DM322"/>
  <c r="DU322"/>
  <c r="EC322"/>
  <c r="EK322"/>
  <c r="ES322"/>
  <c r="FA322"/>
  <c r="FI322"/>
  <c r="FQ322"/>
  <c r="FY322"/>
  <c r="GG322"/>
  <c r="GO322"/>
  <c r="GW322"/>
  <c r="AP322"/>
  <c r="AX322"/>
  <c r="BF322"/>
  <c r="BN322"/>
  <c r="BV322"/>
  <c r="CD322"/>
  <c r="CL322"/>
  <c r="CV322"/>
  <c r="DD322"/>
  <c r="DL322"/>
  <c r="DT322"/>
  <c r="EB322"/>
  <c r="EJ322"/>
  <c r="ER322"/>
  <c r="EZ322"/>
  <c r="FH322"/>
  <c r="FP322"/>
  <c r="FX322"/>
  <c r="GF322"/>
  <c r="GN322"/>
  <c r="GV322"/>
  <c r="BK322"/>
  <c r="CS322"/>
  <c r="DY322"/>
  <c r="FE322"/>
  <c r="GK322"/>
  <c r="BC322"/>
  <c r="CI322"/>
  <c r="DQ322"/>
  <c r="EW322"/>
  <c r="GC322"/>
  <c r="AU322"/>
  <c r="CA322"/>
  <c r="DI322"/>
  <c r="EO322"/>
  <c r="FU322"/>
  <c r="HA322"/>
  <c r="AM322"/>
  <c r="BS322"/>
  <c r="DA322"/>
  <c r="EG322"/>
  <c r="FM322"/>
  <c r="GS322"/>
  <c r="CN293"/>
  <c r="CO293"/>
  <c r="AL293"/>
  <c r="AP293"/>
  <c r="AT293"/>
  <c r="AX293"/>
  <c r="BB293"/>
  <c r="BF293"/>
  <c r="BJ293"/>
  <c r="BN293"/>
  <c r="BR293"/>
  <c r="BV293"/>
  <c r="BZ293"/>
  <c r="CD293"/>
  <c r="CH293"/>
  <c r="CL293"/>
  <c r="CR293"/>
  <c r="CV293"/>
  <c r="CZ293"/>
  <c r="DD293"/>
  <c r="DH293"/>
  <c r="DL293"/>
  <c r="DP293"/>
  <c r="DT293"/>
  <c r="DX293"/>
  <c r="EB293"/>
  <c r="EF293"/>
  <c r="EJ293"/>
  <c r="EN293"/>
  <c r="ER293"/>
  <c r="EV293"/>
  <c r="EZ293"/>
  <c r="FD293"/>
  <c r="FH293"/>
  <c r="FL293"/>
  <c r="FP293"/>
  <c r="FT293"/>
  <c r="FX293"/>
  <c r="GB293"/>
  <c r="GF293"/>
  <c r="GJ293"/>
  <c r="GN293"/>
  <c r="GR293"/>
  <c r="GV293"/>
  <c r="GZ293"/>
  <c r="AJ293"/>
  <c r="AO293"/>
  <c r="AU293"/>
  <c r="AZ293"/>
  <c r="BE293"/>
  <c r="BK293"/>
  <c r="BP293"/>
  <c r="BU293"/>
  <c r="CA293"/>
  <c r="CF293"/>
  <c r="CK293"/>
  <c r="CS293"/>
  <c r="CX293"/>
  <c r="DC293"/>
  <c r="DI293"/>
  <c r="DN293"/>
  <c r="DS293"/>
  <c r="DY293"/>
  <c r="ED293"/>
  <c r="EI293"/>
  <c r="EO293"/>
  <c r="ET293"/>
  <c r="EY293"/>
  <c r="FE293"/>
  <c r="FJ293"/>
  <c r="FO293"/>
  <c r="FU293"/>
  <c r="FZ293"/>
  <c r="GE293"/>
  <c r="GK293"/>
  <c r="GP293"/>
  <c r="GU293"/>
  <c r="HA293"/>
  <c r="AN293"/>
  <c r="AS293"/>
  <c r="AY293"/>
  <c r="BD293"/>
  <c r="BI293"/>
  <c r="BO293"/>
  <c r="BT293"/>
  <c r="BY293"/>
  <c r="CE293"/>
  <c r="CJ293"/>
  <c r="CQ293"/>
  <c r="CW293"/>
  <c r="DB293"/>
  <c r="DG293"/>
  <c r="DM293"/>
  <c r="DR293"/>
  <c r="DW293"/>
  <c r="EC293"/>
  <c r="EH293"/>
  <c r="EM293"/>
  <c r="ES293"/>
  <c r="EX293"/>
  <c r="FC293"/>
  <c r="FI293"/>
  <c r="FN293"/>
  <c r="FS293"/>
  <c r="FY293"/>
  <c r="GD293"/>
  <c r="GI293"/>
  <c r="GO293"/>
  <c r="GT293"/>
  <c r="GY293"/>
  <c r="AR293"/>
  <c r="BC293"/>
  <c r="BM293"/>
  <c r="BX293"/>
  <c r="CI293"/>
  <c r="CU293"/>
  <c r="DF293"/>
  <c r="DQ293"/>
  <c r="EA293"/>
  <c r="EL293"/>
  <c r="EW293"/>
  <c r="FG293"/>
  <c r="FR293"/>
  <c r="GC293"/>
  <c r="GM293"/>
  <c r="GX293"/>
  <c r="AQ293"/>
  <c r="BA293"/>
  <c r="BL293"/>
  <c r="BW293"/>
  <c r="CG293"/>
  <c r="CT293"/>
  <c r="DE293"/>
  <c r="DO293"/>
  <c r="DZ293"/>
  <c r="EK293"/>
  <c r="EU293"/>
  <c r="FF293"/>
  <c r="FQ293"/>
  <c r="GA293"/>
  <c r="GL293"/>
  <c r="GW293"/>
  <c r="AM293"/>
  <c r="AW293"/>
  <c r="BH293"/>
  <c r="BS293"/>
  <c r="CC293"/>
  <c r="CP293"/>
  <c r="DA293"/>
  <c r="DK293"/>
  <c r="DV293"/>
  <c r="EG293"/>
  <c r="EQ293"/>
  <c r="FB293"/>
  <c r="FM293"/>
  <c r="FW293"/>
  <c r="GH293"/>
  <c r="GS293"/>
  <c r="HC293"/>
  <c r="AK293"/>
  <c r="AV293"/>
  <c r="BG293"/>
  <c r="BQ293"/>
  <c r="CB293"/>
  <c r="CM293"/>
  <c r="CY293"/>
  <c r="DJ293"/>
  <c r="DU293"/>
  <c r="EE293"/>
  <c r="EP293"/>
  <c r="FA293"/>
  <c r="FK293"/>
  <c r="FV293"/>
  <c r="GG293"/>
  <c r="GQ293"/>
  <c r="HB293"/>
  <c r="CN267"/>
  <c r="CO267"/>
  <c r="AL267"/>
  <c r="AP267"/>
  <c r="AT267"/>
  <c r="AX267"/>
  <c r="BB267"/>
  <c r="BF267"/>
  <c r="BJ267"/>
  <c r="BN267"/>
  <c r="BR267"/>
  <c r="BV267"/>
  <c r="BZ267"/>
  <c r="CD267"/>
  <c r="CH267"/>
  <c r="CL267"/>
  <c r="CR267"/>
  <c r="CV267"/>
  <c r="CZ267"/>
  <c r="DD267"/>
  <c r="DH267"/>
  <c r="DL267"/>
  <c r="DP267"/>
  <c r="DT267"/>
  <c r="DX267"/>
  <c r="EB267"/>
  <c r="EF267"/>
  <c r="EJ267"/>
  <c r="EN267"/>
  <c r="ER267"/>
  <c r="EV267"/>
  <c r="EZ267"/>
  <c r="FD267"/>
  <c r="FH267"/>
  <c r="FL267"/>
  <c r="FP267"/>
  <c r="FT267"/>
  <c r="FX267"/>
  <c r="GB267"/>
  <c r="GF267"/>
  <c r="GJ267"/>
  <c r="GN267"/>
  <c r="GR267"/>
  <c r="GV267"/>
  <c r="GZ267"/>
  <c r="AK267"/>
  <c r="AQ267"/>
  <c r="AV267"/>
  <c r="BA267"/>
  <c r="BG267"/>
  <c r="BL267"/>
  <c r="BQ267"/>
  <c r="BW267"/>
  <c r="CB267"/>
  <c r="CG267"/>
  <c r="CM267"/>
  <c r="CT267"/>
  <c r="CY267"/>
  <c r="DE267"/>
  <c r="DJ267"/>
  <c r="DO267"/>
  <c r="DU267"/>
  <c r="DZ267"/>
  <c r="EE267"/>
  <c r="EK267"/>
  <c r="EP267"/>
  <c r="EU267"/>
  <c r="FA267"/>
  <c r="FF267"/>
  <c r="FK267"/>
  <c r="FQ267"/>
  <c r="FV267"/>
  <c r="GA267"/>
  <c r="GG267"/>
  <c r="GL267"/>
  <c r="GQ267"/>
  <c r="GW267"/>
  <c r="HB267"/>
  <c r="AJ267"/>
  <c r="AO267"/>
  <c r="AU267"/>
  <c r="AZ267"/>
  <c r="BE267"/>
  <c r="BK267"/>
  <c r="BP267"/>
  <c r="BU267"/>
  <c r="CA267"/>
  <c r="CF267"/>
  <c r="CK267"/>
  <c r="CS267"/>
  <c r="CX267"/>
  <c r="DC267"/>
  <c r="DI267"/>
  <c r="DN267"/>
  <c r="DS267"/>
  <c r="DY267"/>
  <c r="ED267"/>
  <c r="EI267"/>
  <c r="EO267"/>
  <c r="ET267"/>
  <c r="EY267"/>
  <c r="FE267"/>
  <c r="FJ267"/>
  <c r="FO267"/>
  <c r="FU267"/>
  <c r="FZ267"/>
  <c r="GE267"/>
  <c r="GK267"/>
  <c r="GP267"/>
  <c r="GU267"/>
  <c r="HA267"/>
  <c r="AN267"/>
  <c r="AS267"/>
  <c r="AY267"/>
  <c r="BD267"/>
  <c r="BI267"/>
  <c r="BO267"/>
  <c r="BT267"/>
  <c r="BY267"/>
  <c r="CE267"/>
  <c r="CJ267"/>
  <c r="CQ267"/>
  <c r="CW267"/>
  <c r="DB267"/>
  <c r="DG267"/>
  <c r="DM267"/>
  <c r="DR267"/>
  <c r="DW267"/>
  <c r="EC267"/>
  <c r="EH267"/>
  <c r="EM267"/>
  <c r="ES267"/>
  <c r="EX267"/>
  <c r="FC267"/>
  <c r="FI267"/>
  <c r="FN267"/>
  <c r="FS267"/>
  <c r="FY267"/>
  <c r="GD267"/>
  <c r="GI267"/>
  <c r="GO267"/>
  <c r="GT267"/>
  <c r="GY267"/>
  <c r="AR267"/>
  <c r="BM267"/>
  <c r="CI267"/>
  <c r="DF267"/>
  <c r="EA267"/>
  <c r="EW267"/>
  <c r="FR267"/>
  <c r="GM267"/>
  <c r="AM267"/>
  <c r="BH267"/>
  <c r="CC267"/>
  <c r="DA267"/>
  <c r="DV267"/>
  <c r="EQ267"/>
  <c r="FM267"/>
  <c r="GH267"/>
  <c r="HC267"/>
  <c r="BC267"/>
  <c r="BX267"/>
  <c r="CU267"/>
  <c r="DQ267"/>
  <c r="EL267"/>
  <c r="FG267"/>
  <c r="GC267"/>
  <c r="GX267"/>
  <c r="AW267"/>
  <c r="EG267"/>
  <c r="DK267"/>
  <c r="GS267"/>
  <c r="CP267"/>
  <c r="FW267"/>
  <c r="BS267"/>
  <c r="FB267"/>
  <c r="CN238"/>
  <c r="CO238"/>
  <c r="AL238"/>
  <c r="AP238"/>
  <c r="AT238"/>
  <c r="AX238"/>
  <c r="BB238"/>
  <c r="BF238"/>
  <c r="BJ238"/>
  <c r="BN238"/>
  <c r="BR238"/>
  <c r="BV238"/>
  <c r="BZ238"/>
  <c r="CD238"/>
  <c r="CH238"/>
  <c r="CL238"/>
  <c r="CR238"/>
  <c r="CV238"/>
  <c r="CZ238"/>
  <c r="DD238"/>
  <c r="DH238"/>
  <c r="DL238"/>
  <c r="DP238"/>
  <c r="DT238"/>
  <c r="DX238"/>
  <c r="EB238"/>
  <c r="EF238"/>
  <c r="EJ238"/>
  <c r="EN238"/>
  <c r="ER238"/>
  <c r="EV238"/>
  <c r="EZ238"/>
  <c r="FD238"/>
  <c r="FH238"/>
  <c r="FL238"/>
  <c r="FP238"/>
  <c r="FT238"/>
  <c r="FX238"/>
  <c r="GB238"/>
  <c r="GF238"/>
  <c r="GJ238"/>
  <c r="GN238"/>
  <c r="GR238"/>
  <c r="GV238"/>
  <c r="GZ238"/>
  <c r="AK238"/>
  <c r="AO238"/>
  <c r="AS238"/>
  <c r="AW238"/>
  <c r="BA238"/>
  <c r="BE238"/>
  <c r="BI238"/>
  <c r="BM238"/>
  <c r="BQ238"/>
  <c r="BU238"/>
  <c r="BY238"/>
  <c r="CC238"/>
  <c r="CG238"/>
  <c r="CK238"/>
  <c r="CQ238"/>
  <c r="CU238"/>
  <c r="CY238"/>
  <c r="DC238"/>
  <c r="DG238"/>
  <c r="DK238"/>
  <c r="DO238"/>
  <c r="DS238"/>
  <c r="DW238"/>
  <c r="EA238"/>
  <c r="EE238"/>
  <c r="EI238"/>
  <c r="EM238"/>
  <c r="EQ238"/>
  <c r="EU238"/>
  <c r="EY238"/>
  <c r="FC238"/>
  <c r="FG238"/>
  <c r="FK238"/>
  <c r="FO238"/>
  <c r="FS238"/>
  <c r="FW238"/>
  <c r="GA238"/>
  <c r="GE238"/>
  <c r="GI238"/>
  <c r="GM238"/>
  <c r="GQ238"/>
  <c r="GU238"/>
  <c r="GY238"/>
  <c r="HC238"/>
  <c r="AQ238"/>
  <c r="AY238"/>
  <c r="BG238"/>
  <c r="BO238"/>
  <c r="BW238"/>
  <c r="CE238"/>
  <c r="CM238"/>
  <c r="CW238"/>
  <c r="DE238"/>
  <c r="DM238"/>
  <c r="DU238"/>
  <c r="EC238"/>
  <c r="EK238"/>
  <c r="ES238"/>
  <c r="FA238"/>
  <c r="FI238"/>
  <c r="FQ238"/>
  <c r="FY238"/>
  <c r="GG238"/>
  <c r="GO238"/>
  <c r="GW238"/>
  <c r="AN238"/>
  <c r="AV238"/>
  <c r="BD238"/>
  <c r="BL238"/>
  <c r="BT238"/>
  <c r="CB238"/>
  <c r="CJ238"/>
  <c r="CT238"/>
  <c r="DB238"/>
  <c r="DJ238"/>
  <c r="DR238"/>
  <c r="DZ238"/>
  <c r="EH238"/>
  <c r="EP238"/>
  <c r="EX238"/>
  <c r="FF238"/>
  <c r="FN238"/>
  <c r="FV238"/>
  <c r="GD238"/>
  <c r="GL238"/>
  <c r="GT238"/>
  <c r="HB238"/>
  <c r="AM238"/>
  <c r="AU238"/>
  <c r="BC238"/>
  <c r="BK238"/>
  <c r="BS238"/>
  <c r="CA238"/>
  <c r="CI238"/>
  <c r="CS238"/>
  <c r="DA238"/>
  <c r="DI238"/>
  <c r="DQ238"/>
  <c r="DY238"/>
  <c r="EG238"/>
  <c r="EO238"/>
  <c r="EW238"/>
  <c r="FE238"/>
  <c r="FM238"/>
  <c r="FU238"/>
  <c r="GC238"/>
  <c r="GK238"/>
  <c r="GS238"/>
  <c r="HA238"/>
  <c r="AR238"/>
  <c r="BX238"/>
  <c r="DF238"/>
  <c r="EL238"/>
  <c r="FR238"/>
  <c r="GX238"/>
  <c r="AJ238"/>
  <c r="BP238"/>
  <c r="CX238"/>
  <c r="ED238"/>
  <c r="FJ238"/>
  <c r="GP238"/>
  <c r="BH238"/>
  <c r="CP238"/>
  <c r="DV238"/>
  <c r="FB238"/>
  <c r="GH238"/>
  <c r="DN238"/>
  <c r="CF238"/>
  <c r="AZ238"/>
  <c r="FZ238"/>
  <c r="ET238"/>
  <c r="CN210"/>
  <c r="CO210"/>
  <c r="AL210"/>
  <c r="AP210"/>
  <c r="AT210"/>
  <c r="AX210"/>
  <c r="BB210"/>
  <c r="BF210"/>
  <c r="BJ210"/>
  <c r="BN210"/>
  <c r="BR210"/>
  <c r="BV210"/>
  <c r="BZ210"/>
  <c r="CD210"/>
  <c r="CH210"/>
  <c r="CL210"/>
  <c r="CR210"/>
  <c r="CV210"/>
  <c r="CZ210"/>
  <c r="DD210"/>
  <c r="DH210"/>
  <c r="DL210"/>
  <c r="DP210"/>
  <c r="DT210"/>
  <c r="DX210"/>
  <c r="EB210"/>
  <c r="EF210"/>
  <c r="EJ210"/>
  <c r="EN210"/>
  <c r="ER210"/>
  <c r="EV210"/>
  <c r="EZ210"/>
  <c r="FD210"/>
  <c r="FH210"/>
  <c r="FL210"/>
  <c r="FP210"/>
  <c r="FT210"/>
  <c r="FX210"/>
  <c r="GB210"/>
  <c r="GF210"/>
  <c r="GJ210"/>
  <c r="GN210"/>
  <c r="GR210"/>
  <c r="GV210"/>
  <c r="GZ210"/>
  <c r="AK210"/>
  <c r="AO210"/>
  <c r="AS210"/>
  <c r="AW210"/>
  <c r="BA210"/>
  <c r="BE210"/>
  <c r="BI210"/>
  <c r="BM210"/>
  <c r="BQ210"/>
  <c r="BU210"/>
  <c r="BY210"/>
  <c r="CC210"/>
  <c r="CG210"/>
  <c r="CK210"/>
  <c r="CQ210"/>
  <c r="CU210"/>
  <c r="CY210"/>
  <c r="DC210"/>
  <c r="DG210"/>
  <c r="DK210"/>
  <c r="DO210"/>
  <c r="DS210"/>
  <c r="DW210"/>
  <c r="EA210"/>
  <c r="EE210"/>
  <c r="EI210"/>
  <c r="EM210"/>
  <c r="EQ210"/>
  <c r="EU210"/>
  <c r="EY210"/>
  <c r="FC210"/>
  <c r="FG210"/>
  <c r="FK210"/>
  <c r="FO210"/>
  <c r="FS210"/>
  <c r="FW210"/>
  <c r="GA210"/>
  <c r="GE210"/>
  <c r="GI210"/>
  <c r="GM210"/>
  <c r="GQ210"/>
  <c r="GU210"/>
  <c r="GY210"/>
  <c r="HC210"/>
  <c r="AQ210"/>
  <c r="AY210"/>
  <c r="BG210"/>
  <c r="BO210"/>
  <c r="BW210"/>
  <c r="CE210"/>
  <c r="CM210"/>
  <c r="CW210"/>
  <c r="DE210"/>
  <c r="DM210"/>
  <c r="DU210"/>
  <c r="EC210"/>
  <c r="EK210"/>
  <c r="ES210"/>
  <c r="FA210"/>
  <c r="FI210"/>
  <c r="FQ210"/>
  <c r="FY210"/>
  <c r="GG210"/>
  <c r="GO210"/>
  <c r="GW210"/>
  <c r="AN210"/>
  <c r="AV210"/>
  <c r="BD210"/>
  <c r="BL210"/>
  <c r="BT210"/>
  <c r="CB210"/>
  <c r="CJ210"/>
  <c r="CT210"/>
  <c r="DB210"/>
  <c r="DJ210"/>
  <c r="DR210"/>
  <c r="DZ210"/>
  <c r="EH210"/>
  <c r="EP210"/>
  <c r="EX210"/>
  <c r="FF210"/>
  <c r="FN210"/>
  <c r="FV210"/>
  <c r="GD210"/>
  <c r="GL210"/>
  <c r="GT210"/>
  <c r="HB210"/>
  <c r="AM210"/>
  <c r="AU210"/>
  <c r="BC210"/>
  <c r="BK210"/>
  <c r="BS210"/>
  <c r="CA210"/>
  <c r="CI210"/>
  <c r="CS210"/>
  <c r="DA210"/>
  <c r="DI210"/>
  <c r="DQ210"/>
  <c r="DY210"/>
  <c r="EG210"/>
  <c r="EO210"/>
  <c r="EW210"/>
  <c r="FE210"/>
  <c r="FM210"/>
  <c r="FU210"/>
  <c r="GC210"/>
  <c r="GK210"/>
  <c r="GS210"/>
  <c r="HA210"/>
  <c r="AR210"/>
  <c r="BX210"/>
  <c r="DF210"/>
  <c r="EL210"/>
  <c r="FR210"/>
  <c r="GX210"/>
  <c r="AJ210"/>
  <c r="BP210"/>
  <c r="CX210"/>
  <c r="ED210"/>
  <c r="FJ210"/>
  <c r="GP210"/>
  <c r="BH210"/>
  <c r="CP210"/>
  <c r="DV210"/>
  <c r="FB210"/>
  <c r="GH210"/>
  <c r="AZ210"/>
  <c r="FZ210"/>
  <c r="ET210"/>
  <c r="DN210"/>
  <c r="CF210"/>
  <c r="CO182"/>
  <c r="CN182"/>
  <c r="AM182"/>
  <c r="AQ182"/>
  <c r="AU182"/>
  <c r="AY182"/>
  <c r="BC182"/>
  <c r="BG182"/>
  <c r="BK182"/>
  <c r="BO182"/>
  <c r="BS182"/>
  <c r="BW182"/>
  <c r="CA182"/>
  <c r="CE182"/>
  <c r="CI182"/>
  <c r="CM182"/>
  <c r="CS182"/>
  <c r="CW182"/>
  <c r="DA182"/>
  <c r="DE182"/>
  <c r="DI182"/>
  <c r="DM182"/>
  <c r="DQ182"/>
  <c r="DU182"/>
  <c r="DY182"/>
  <c r="EC182"/>
  <c r="EG182"/>
  <c r="EK182"/>
  <c r="EO182"/>
  <c r="ES182"/>
  <c r="EW182"/>
  <c r="FA182"/>
  <c r="FE182"/>
  <c r="FI182"/>
  <c r="FM182"/>
  <c r="FQ182"/>
  <c r="FU182"/>
  <c r="FY182"/>
  <c r="GC182"/>
  <c r="GG182"/>
  <c r="GK182"/>
  <c r="GO182"/>
  <c r="GS182"/>
  <c r="GW182"/>
  <c r="HA182"/>
  <c r="AK182"/>
  <c r="AP182"/>
  <c r="AV182"/>
  <c r="BA182"/>
  <c r="BF182"/>
  <c r="BL182"/>
  <c r="BQ182"/>
  <c r="BV182"/>
  <c r="CB182"/>
  <c r="CG182"/>
  <c r="CL182"/>
  <c r="CT182"/>
  <c r="CY182"/>
  <c r="DD182"/>
  <c r="DJ182"/>
  <c r="DO182"/>
  <c r="DT182"/>
  <c r="DZ182"/>
  <c r="EE182"/>
  <c r="EJ182"/>
  <c r="EP182"/>
  <c r="EU182"/>
  <c r="EZ182"/>
  <c r="FF182"/>
  <c r="FK182"/>
  <c r="FP182"/>
  <c r="FV182"/>
  <c r="GA182"/>
  <c r="GF182"/>
  <c r="GL182"/>
  <c r="GQ182"/>
  <c r="GV182"/>
  <c r="HB182"/>
  <c r="AJ182"/>
  <c r="AO182"/>
  <c r="AT182"/>
  <c r="AZ182"/>
  <c r="BE182"/>
  <c r="BJ182"/>
  <c r="BP182"/>
  <c r="BU182"/>
  <c r="BZ182"/>
  <c r="CF182"/>
  <c r="CK182"/>
  <c r="CR182"/>
  <c r="CX182"/>
  <c r="DC182"/>
  <c r="DH182"/>
  <c r="DN182"/>
  <c r="DS182"/>
  <c r="DX182"/>
  <c r="ED182"/>
  <c r="EI182"/>
  <c r="EN182"/>
  <c r="ET182"/>
  <c r="EY182"/>
  <c r="FD182"/>
  <c r="FJ182"/>
  <c r="FO182"/>
  <c r="FT182"/>
  <c r="FZ182"/>
  <c r="GE182"/>
  <c r="GJ182"/>
  <c r="GP182"/>
  <c r="GU182"/>
  <c r="GZ182"/>
  <c r="AR182"/>
  <c r="BB182"/>
  <c r="BM182"/>
  <c r="BX182"/>
  <c r="CH182"/>
  <c r="CU182"/>
  <c r="DF182"/>
  <c r="DP182"/>
  <c r="EA182"/>
  <c r="EL182"/>
  <c r="EV182"/>
  <c r="FG182"/>
  <c r="FR182"/>
  <c r="GB182"/>
  <c r="GM182"/>
  <c r="GX182"/>
  <c r="AN182"/>
  <c r="AX182"/>
  <c r="BI182"/>
  <c r="BT182"/>
  <c r="CD182"/>
  <c r="CQ182"/>
  <c r="DB182"/>
  <c r="DL182"/>
  <c r="DW182"/>
  <c r="EH182"/>
  <c r="ER182"/>
  <c r="FC182"/>
  <c r="FN182"/>
  <c r="FX182"/>
  <c r="GI182"/>
  <c r="GT182"/>
  <c r="AL182"/>
  <c r="AW182"/>
  <c r="BH182"/>
  <c r="BR182"/>
  <c r="CC182"/>
  <c r="CP182"/>
  <c r="CZ182"/>
  <c r="DK182"/>
  <c r="DV182"/>
  <c r="EF182"/>
  <c r="EQ182"/>
  <c r="FB182"/>
  <c r="FL182"/>
  <c r="FW182"/>
  <c r="GH182"/>
  <c r="GR182"/>
  <c r="HC182"/>
  <c r="BY182"/>
  <c r="DR182"/>
  <c r="FH182"/>
  <c r="GY182"/>
  <c r="BN182"/>
  <c r="DG182"/>
  <c r="EX182"/>
  <c r="GN182"/>
  <c r="BD182"/>
  <c r="CV182"/>
  <c r="EM182"/>
  <c r="GD182"/>
  <c r="EB182"/>
  <c r="CJ182"/>
  <c r="AS182"/>
  <c r="FS182"/>
  <c r="CO151"/>
  <c r="CN151"/>
  <c r="AM151"/>
  <c r="AQ151"/>
  <c r="AU151"/>
  <c r="AY151"/>
  <c r="BC151"/>
  <c r="BG151"/>
  <c r="BK151"/>
  <c r="BO151"/>
  <c r="BS151"/>
  <c r="BW151"/>
  <c r="CA151"/>
  <c r="CE151"/>
  <c r="CI151"/>
  <c r="CM151"/>
  <c r="CS151"/>
  <c r="CW151"/>
  <c r="DA151"/>
  <c r="DE151"/>
  <c r="DI151"/>
  <c r="DM151"/>
  <c r="DQ151"/>
  <c r="DU151"/>
  <c r="DY151"/>
  <c r="EC151"/>
  <c r="EG151"/>
  <c r="EK151"/>
  <c r="EO151"/>
  <c r="ES151"/>
  <c r="EW151"/>
  <c r="FA151"/>
  <c r="FE151"/>
  <c r="FI151"/>
  <c r="FM151"/>
  <c r="FQ151"/>
  <c r="FU151"/>
  <c r="FY151"/>
  <c r="GC151"/>
  <c r="GG151"/>
  <c r="GK151"/>
  <c r="GO151"/>
  <c r="GS151"/>
  <c r="GW151"/>
  <c r="HA151"/>
  <c r="AK151"/>
  <c r="AP151"/>
  <c r="AV151"/>
  <c r="BA151"/>
  <c r="BF151"/>
  <c r="BL151"/>
  <c r="BQ151"/>
  <c r="BV151"/>
  <c r="CB151"/>
  <c r="CG151"/>
  <c r="CL151"/>
  <c r="CT151"/>
  <c r="CY151"/>
  <c r="DD151"/>
  <c r="DJ151"/>
  <c r="DO151"/>
  <c r="DT151"/>
  <c r="DZ151"/>
  <c r="EE151"/>
  <c r="EJ151"/>
  <c r="EP151"/>
  <c r="EU151"/>
  <c r="EZ151"/>
  <c r="FF151"/>
  <c r="FK151"/>
  <c r="FP151"/>
  <c r="FV151"/>
  <c r="GA151"/>
  <c r="GF151"/>
  <c r="GL151"/>
  <c r="GQ151"/>
  <c r="GV151"/>
  <c r="HB151"/>
  <c r="AJ151"/>
  <c r="AO151"/>
  <c r="AT151"/>
  <c r="AZ151"/>
  <c r="BE151"/>
  <c r="BJ151"/>
  <c r="BP151"/>
  <c r="BU151"/>
  <c r="BZ151"/>
  <c r="CF151"/>
  <c r="CK151"/>
  <c r="CR151"/>
  <c r="CX151"/>
  <c r="DC151"/>
  <c r="DH151"/>
  <c r="DN151"/>
  <c r="DS151"/>
  <c r="DX151"/>
  <c r="ED151"/>
  <c r="EI151"/>
  <c r="EN151"/>
  <c r="ET151"/>
  <c r="EY151"/>
  <c r="FD151"/>
  <c r="FJ151"/>
  <c r="FO151"/>
  <c r="FT151"/>
  <c r="FZ151"/>
  <c r="GE151"/>
  <c r="GJ151"/>
  <c r="GP151"/>
  <c r="GU151"/>
  <c r="GZ151"/>
  <c r="AR151"/>
  <c r="BB151"/>
  <c r="BM151"/>
  <c r="BX151"/>
  <c r="CH151"/>
  <c r="CU151"/>
  <c r="DF151"/>
  <c r="DP151"/>
  <c r="EA151"/>
  <c r="EL151"/>
  <c r="EV151"/>
  <c r="FG151"/>
  <c r="FR151"/>
  <c r="GB151"/>
  <c r="GM151"/>
  <c r="GX151"/>
  <c r="AN151"/>
  <c r="AX151"/>
  <c r="BI151"/>
  <c r="BT151"/>
  <c r="CD151"/>
  <c r="CQ151"/>
  <c r="DB151"/>
  <c r="DL151"/>
  <c r="DW151"/>
  <c r="EH151"/>
  <c r="ER151"/>
  <c r="FC151"/>
  <c r="FN151"/>
  <c r="FX151"/>
  <c r="GI151"/>
  <c r="GT151"/>
  <c r="AL151"/>
  <c r="AW151"/>
  <c r="BH151"/>
  <c r="BR151"/>
  <c r="CC151"/>
  <c r="CP151"/>
  <c r="CZ151"/>
  <c r="DK151"/>
  <c r="DV151"/>
  <c r="EF151"/>
  <c r="EQ151"/>
  <c r="FB151"/>
  <c r="FL151"/>
  <c r="FW151"/>
  <c r="GH151"/>
  <c r="GR151"/>
  <c r="HC151"/>
  <c r="BN151"/>
  <c r="DG151"/>
  <c r="EX151"/>
  <c r="GN151"/>
  <c r="BD151"/>
  <c r="CV151"/>
  <c r="EM151"/>
  <c r="GD151"/>
  <c r="AS151"/>
  <c r="CJ151"/>
  <c r="EB151"/>
  <c r="FS151"/>
  <c r="BY151"/>
  <c r="DR151"/>
  <c r="FH151"/>
  <c r="GY151"/>
  <c r="CO124"/>
  <c r="CN124"/>
  <c r="AM124"/>
  <c r="AQ124"/>
  <c r="AU124"/>
  <c r="AY124"/>
  <c r="BC124"/>
  <c r="BG124"/>
  <c r="BK124"/>
  <c r="BO124"/>
  <c r="BS124"/>
  <c r="BW124"/>
  <c r="CA124"/>
  <c r="CE124"/>
  <c r="CI124"/>
  <c r="CM124"/>
  <c r="CS124"/>
  <c r="CW124"/>
  <c r="DA124"/>
  <c r="DE124"/>
  <c r="DI124"/>
  <c r="DM124"/>
  <c r="DQ124"/>
  <c r="DU124"/>
  <c r="DY124"/>
  <c r="EC124"/>
  <c r="EG124"/>
  <c r="EK124"/>
  <c r="EO124"/>
  <c r="ES124"/>
  <c r="EW124"/>
  <c r="FA124"/>
  <c r="FE124"/>
  <c r="FI124"/>
  <c r="FM124"/>
  <c r="FQ124"/>
  <c r="FU124"/>
  <c r="FY124"/>
  <c r="GC124"/>
  <c r="GG124"/>
  <c r="GK124"/>
  <c r="GO124"/>
  <c r="GS124"/>
  <c r="GW124"/>
  <c r="HA124"/>
  <c r="AL124"/>
  <c r="AP124"/>
  <c r="AT124"/>
  <c r="AX124"/>
  <c r="BB124"/>
  <c r="BF124"/>
  <c r="BJ124"/>
  <c r="BN124"/>
  <c r="BR124"/>
  <c r="BV124"/>
  <c r="BZ124"/>
  <c r="CD124"/>
  <c r="CH124"/>
  <c r="CL124"/>
  <c r="CR124"/>
  <c r="CV124"/>
  <c r="CZ124"/>
  <c r="DD124"/>
  <c r="DH124"/>
  <c r="DL124"/>
  <c r="DP124"/>
  <c r="DT124"/>
  <c r="DX124"/>
  <c r="EB124"/>
  <c r="EF124"/>
  <c r="EJ124"/>
  <c r="EN124"/>
  <c r="ER124"/>
  <c r="EV124"/>
  <c r="EZ124"/>
  <c r="FD124"/>
  <c r="FH124"/>
  <c r="FL124"/>
  <c r="FP124"/>
  <c r="FT124"/>
  <c r="FX124"/>
  <c r="GB124"/>
  <c r="GF124"/>
  <c r="GJ124"/>
  <c r="GN124"/>
  <c r="GR124"/>
  <c r="GV124"/>
  <c r="GZ124"/>
  <c r="AJ124"/>
  <c r="AR124"/>
  <c r="AZ124"/>
  <c r="BH124"/>
  <c r="BP124"/>
  <c r="BX124"/>
  <c r="CF124"/>
  <c r="CP124"/>
  <c r="CX124"/>
  <c r="DF124"/>
  <c r="DN124"/>
  <c r="DV124"/>
  <c r="ED124"/>
  <c r="EL124"/>
  <c r="ET124"/>
  <c r="FB124"/>
  <c r="FJ124"/>
  <c r="FR124"/>
  <c r="FZ124"/>
  <c r="GH124"/>
  <c r="GP124"/>
  <c r="GX124"/>
  <c r="AO124"/>
  <c r="AW124"/>
  <c r="BE124"/>
  <c r="BM124"/>
  <c r="BU124"/>
  <c r="CC124"/>
  <c r="CK124"/>
  <c r="CU124"/>
  <c r="DC124"/>
  <c r="DK124"/>
  <c r="DS124"/>
  <c r="EA124"/>
  <c r="EI124"/>
  <c r="EQ124"/>
  <c r="EY124"/>
  <c r="FG124"/>
  <c r="FO124"/>
  <c r="FW124"/>
  <c r="GE124"/>
  <c r="GM124"/>
  <c r="GU124"/>
  <c r="HC124"/>
  <c r="AN124"/>
  <c r="AV124"/>
  <c r="BD124"/>
  <c r="BL124"/>
  <c r="BT124"/>
  <c r="CB124"/>
  <c r="CJ124"/>
  <c r="CT124"/>
  <c r="DB124"/>
  <c r="DJ124"/>
  <c r="DR124"/>
  <c r="DZ124"/>
  <c r="EH124"/>
  <c r="EP124"/>
  <c r="EX124"/>
  <c r="FF124"/>
  <c r="FN124"/>
  <c r="FV124"/>
  <c r="GD124"/>
  <c r="GL124"/>
  <c r="GT124"/>
  <c r="HB124"/>
  <c r="AS124"/>
  <c r="BY124"/>
  <c r="DG124"/>
  <c r="EM124"/>
  <c r="FS124"/>
  <c r="GY124"/>
  <c r="AK124"/>
  <c r="BQ124"/>
  <c r="CY124"/>
  <c r="EE124"/>
  <c r="FK124"/>
  <c r="GQ124"/>
  <c r="BI124"/>
  <c r="CQ124"/>
  <c r="DW124"/>
  <c r="FC124"/>
  <c r="GI124"/>
  <c r="BA124"/>
  <c r="GA124"/>
  <c r="EU124"/>
  <c r="DO124"/>
  <c r="CG124"/>
  <c r="CO96"/>
  <c r="CN96"/>
  <c r="AM96"/>
  <c r="AQ96"/>
  <c r="AU96"/>
  <c r="AY96"/>
  <c r="BC96"/>
  <c r="BG96"/>
  <c r="BK96"/>
  <c r="BO96"/>
  <c r="BS96"/>
  <c r="BW96"/>
  <c r="CA96"/>
  <c r="CE96"/>
  <c r="CI96"/>
  <c r="CM96"/>
  <c r="CS96"/>
  <c r="CW96"/>
  <c r="DA96"/>
  <c r="DE96"/>
  <c r="DI96"/>
  <c r="DM96"/>
  <c r="DQ96"/>
  <c r="DU96"/>
  <c r="DY96"/>
  <c r="EC96"/>
  <c r="EG96"/>
  <c r="EK96"/>
  <c r="EO96"/>
  <c r="ES96"/>
  <c r="EW96"/>
  <c r="FA96"/>
  <c r="FE96"/>
  <c r="FI96"/>
  <c r="FM96"/>
  <c r="FQ96"/>
  <c r="FU96"/>
  <c r="FY96"/>
  <c r="GC96"/>
  <c r="GG96"/>
  <c r="GK96"/>
  <c r="GO96"/>
  <c r="GS96"/>
  <c r="GW96"/>
  <c r="HA96"/>
  <c r="AL96"/>
  <c r="AP96"/>
  <c r="AT96"/>
  <c r="AX96"/>
  <c r="BB96"/>
  <c r="BF96"/>
  <c r="BJ96"/>
  <c r="BN96"/>
  <c r="BR96"/>
  <c r="BV96"/>
  <c r="BZ96"/>
  <c r="CD96"/>
  <c r="CH96"/>
  <c r="CL96"/>
  <c r="CR96"/>
  <c r="CV96"/>
  <c r="CZ96"/>
  <c r="DD96"/>
  <c r="DH96"/>
  <c r="DL96"/>
  <c r="DP96"/>
  <c r="DT96"/>
  <c r="DX96"/>
  <c r="EB96"/>
  <c r="EF96"/>
  <c r="EJ96"/>
  <c r="EN96"/>
  <c r="ER96"/>
  <c r="EV96"/>
  <c r="EZ96"/>
  <c r="FD96"/>
  <c r="FH96"/>
  <c r="FL96"/>
  <c r="FP96"/>
  <c r="FT96"/>
  <c r="FX96"/>
  <c r="GB96"/>
  <c r="GF96"/>
  <c r="GJ96"/>
  <c r="GN96"/>
  <c r="GR96"/>
  <c r="GV96"/>
  <c r="GZ96"/>
  <c r="AJ96"/>
  <c r="AR96"/>
  <c r="AZ96"/>
  <c r="BH96"/>
  <c r="BP96"/>
  <c r="BX96"/>
  <c r="CF96"/>
  <c r="CP96"/>
  <c r="CX96"/>
  <c r="DF96"/>
  <c r="DN96"/>
  <c r="DV96"/>
  <c r="ED96"/>
  <c r="EL96"/>
  <c r="ET96"/>
  <c r="FB96"/>
  <c r="FJ96"/>
  <c r="FR96"/>
  <c r="FZ96"/>
  <c r="GH96"/>
  <c r="GP96"/>
  <c r="GX96"/>
  <c r="AO96"/>
  <c r="AW96"/>
  <c r="BE96"/>
  <c r="BM96"/>
  <c r="BU96"/>
  <c r="CC96"/>
  <c r="CK96"/>
  <c r="CU96"/>
  <c r="DC96"/>
  <c r="DK96"/>
  <c r="DS96"/>
  <c r="EA96"/>
  <c r="EI96"/>
  <c r="EQ96"/>
  <c r="EY96"/>
  <c r="FG96"/>
  <c r="FO96"/>
  <c r="FW96"/>
  <c r="GE96"/>
  <c r="GM96"/>
  <c r="GU96"/>
  <c r="HC96"/>
  <c r="AN96"/>
  <c r="AV96"/>
  <c r="BD96"/>
  <c r="BL96"/>
  <c r="BT96"/>
  <c r="CB96"/>
  <c r="CJ96"/>
  <c r="CT96"/>
  <c r="DB96"/>
  <c r="DJ96"/>
  <c r="DR96"/>
  <c r="DZ96"/>
  <c r="EH96"/>
  <c r="EP96"/>
  <c r="EX96"/>
  <c r="FF96"/>
  <c r="FN96"/>
  <c r="FV96"/>
  <c r="GD96"/>
  <c r="GL96"/>
  <c r="GT96"/>
  <c r="HB96"/>
  <c r="AS96"/>
  <c r="BY96"/>
  <c r="DG96"/>
  <c r="EM96"/>
  <c r="FS96"/>
  <c r="GY96"/>
  <c r="AK96"/>
  <c r="BQ96"/>
  <c r="CY96"/>
  <c r="EE96"/>
  <c r="FK96"/>
  <c r="GQ96"/>
  <c r="BI96"/>
  <c r="CQ96"/>
  <c r="DW96"/>
  <c r="FC96"/>
  <c r="GI96"/>
  <c r="DO96"/>
  <c r="CG96"/>
  <c r="BA96"/>
  <c r="GA96"/>
  <c r="EU96"/>
  <c r="CO69"/>
  <c r="CN69"/>
  <c r="AK69"/>
  <c r="AO69"/>
  <c r="AS69"/>
  <c r="AW69"/>
  <c r="BA69"/>
  <c r="BE69"/>
  <c r="BI69"/>
  <c r="BM69"/>
  <c r="BQ69"/>
  <c r="BU69"/>
  <c r="BY69"/>
  <c r="CC69"/>
  <c r="CG69"/>
  <c r="CK69"/>
  <c r="CQ69"/>
  <c r="CU69"/>
  <c r="CY69"/>
  <c r="DC69"/>
  <c r="DG69"/>
  <c r="DK69"/>
  <c r="DO69"/>
  <c r="DS69"/>
  <c r="DW69"/>
  <c r="EA69"/>
  <c r="EE69"/>
  <c r="EI69"/>
  <c r="EM69"/>
  <c r="EQ69"/>
  <c r="EU69"/>
  <c r="EY69"/>
  <c r="FC69"/>
  <c r="FG69"/>
  <c r="FK69"/>
  <c r="FO69"/>
  <c r="FS69"/>
  <c r="FW69"/>
  <c r="GA69"/>
  <c r="GE69"/>
  <c r="GI69"/>
  <c r="GM69"/>
  <c r="GQ69"/>
  <c r="GU69"/>
  <c r="GY69"/>
  <c r="HC69"/>
  <c r="AL69"/>
  <c r="AQ69"/>
  <c r="AV69"/>
  <c r="BB69"/>
  <c r="BG69"/>
  <c r="BL69"/>
  <c r="BR69"/>
  <c r="BW69"/>
  <c r="CB69"/>
  <c r="CH69"/>
  <c r="CM69"/>
  <c r="CT69"/>
  <c r="CZ69"/>
  <c r="DE69"/>
  <c r="DJ69"/>
  <c r="DP69"/>
  <c r="DU69"/>
  <c r="DZ69"/>
  <c r="EF69"/>
  <c r="EK69"/>
  <c r="EP69"/>
  <c r="EV69"/>
  <c r="FA69"/>
  <c r="FF69"/>
  <c r="FL69"/>
  <c r="FQ69"/>
  <c r="FV69"/>
  <c r="GB69"/>
  <c r="GG69"/>
  <c r="GL69"/>
  <c r="GR69"/>
  <c r="GW69"/>
  <c r="HB69"/>
  <c r="AJ69"/>
  <c r="AP69"/>
  <c r="AU69"/>
  <c r="AZ69"/>
  <c r="BF69"/>
  <c r="BK69"/>
  <c r="BP69"/>
  <c r="BV69"/>
  <c r="CA69"/>
  <c r="CF69"/>
  <c r="CL69"/>
  <c r="CS69"/>
  <c r="CX69"/>
  <c r="DD69"/>
  <c r="DI69"/>
  <c r="DN69"/>
  <c r="DT69"/>
  <c r="DY69"/>
  <c r="ED69"/>
  <c r="EJ69"/>
  <c r="EO69"/>
  <c r="ET69"/>
  <c r="EZ69"/>
  <c r="FE69"/>
  <c r="FJ69"/>
  <c r="FP69"/>
  <c r="FU69"/>
  <c r="FZ69"/>
  <c r="GF69"/>
  <c r="GK69"/>
  <c r="GP69"/>
  <c r="GV69"/>
  <c r="HA69"/>
  <c r="AM69"/>
  <c r="AX69"/>
  <c r="BH69"/>
  <c r="BS69"/>
  <c r="CD69"/>
  <c r="CP69"/>
  <c r="DA69"/>
  <c r="DL69"/>
  <c r="DV69"/>
  <c r="EG69"/>
  <c r="ER69"/>
  <c r="FB69"/>
  <c r="FM69"/>
  <c r="FX69"/>
  <c r="GH69"/>
  <c r="GS69"/>
  <c r="AT69"/>
  <c r="BD69"/>
  <c r="BO69"/>
  <c r="BZ69"/>
  <c r="CJ69"/>
  <c r="CW69"/>
  <c r="DH69"/>
  <c r="DR69"/>
  <c r="EC69"/>
  <c r="EN69"/>
  <c r="EX69"/>
  <c r="FI69"/>
  <c r="FT69"/>
  <c r="GD69"/>
  <c r="GO69"/>
  <c r="GZ69"/>
  <c r="AR69"/>
  <c r="BC69"/>
  <c r="BN69"/>
  <c r="BX69"/>
  <c r="CI69"/>
  <c r="CV69"/>
  <c r="DF69"/>
  <c r="DQ69"/>
  <c r="EB69"/>
  <c r="EL69"/>
  <c r="EW69"/>
  <c r="FH69"/>
  <c r="FR69"/>
  <c r="GC69"/>
  <c r="GN69"/>
  <c r="GX69"/>
  <c r="BT69"/>
  <c r="DM69"/>
  <c r="FD69"/>
  <c r="GT69"/>
  <c r="BJ69"/>
  <c r="DB69"/>
  <c r="ES69"/>
  <c r="GJ69"/>
  <c r="AY69"/>
  <c r="CR69"/>
  <c r="EH69"/>
  <c r="FY69"/>
  <c r="FN69"/>
  <c r="DX69"/>
  <c r="CE69"/>
  <c r="AN69"/>
  <c r="CO18"/>
  <c r="CN18"/>
  <c r="AK18"/>
  <c r="AO18"/>
  <c r="AS18"/>
  <c r="AW18"/>
  <c r="BA18"/>
  <c r="BE18"/>
  <c r="BI18"/>
  <c r="BM18"/>
  <c r="BQ18"/>
  <c r="BU18"/>
  <c r="BY18"/>
  <c r="CC18"/>
  <c r="CG18"/>
  <c r="CK18"/>
  <c r="CQ18"/>
  <c r="CU18"/>
  <c r="CY18"/>
  <c r="DC18"/>
  <c r="DG18"/>
  <c r="DK18"/>
  <c r="DO18"/>
  <c r="DS18"/>
  <c r="DW18"/>
  <c r="EA18"/>
  <c r="EE18"/>
  <c r="EI18"/>
  <c r="EM18"/>
  <c r="EQ18"/>
  <c r="EU18"/>
  <c r="EY18"/>
  <c r="FC18"/>
  <c r="FG18"/>
  <c r="FK18"/>
  <c r="FO18"/>
  <c r="FS18"/>
  <c r="FW18"/>
  <c r="GA18"/>
  <c r="GE18"/>
  <c r="GI18"/>
  <c r="GM18"/>
  <c r="GQ18"/>
  <c r="GU18"/>
  <c r="GY18"/>
  <c r="HC18"/>
  <c r="AJ18"/>
  <c r="AN18"/>
  <c r="AR18"/>
  <c r="AV18"/>
  <c r="AZ18"/>
  <c r="BD18"/>
  <c r="BH18"/>
  <c r="BL18"/>
  <c r="BP18"/>
  <c r="BT18"/>
  <c r="BX18"/>
  <c r="CB18"/>
  <c r="CF18"/>
  <c r="CJ18"/>
  <c r="CP18"/>
  <c r="CT18"/>
  <c r="CX18"/>
  <c r="DB18"/>
  <c r="DF18"/>
  <c r="DJ18"/>
  <c r="DN18"/>
  <c r="DR18"/>
  <c r="DV18"/>
  <c r="DZ18"/>
  <c r="ED18"/>
  <c r="EH18"/>
  <c r="EL18"/>
  <c r="EP18"/>
  <c r="ET18"/>
  <c r="EX18"/>
  <c r="FB18"/>
  <c r="FF18"/>
  <c r="FJ18"/>
  <c r="FN18"/>
  <c r="FR18"/>
  <c r="FV18"/>
  <c r="FZ18"/>
  <c r="GD18"/>
  <c r="GH18"/>
  <c r="GL18"/>
  <c r="GP18"/>
  <c r="GT18"/>
  <c r="GX18"/>
  <c r="HB18"/>
  <c r="AL18"/>
  <c r="AT18"/>
  <c r="BB18"/>
  <c r="BJ18"/>
  <c r="BR18"/>
  <c r="BZ18"/>
  <c r="CH18"/>
  <c r="CR18"/>
  <c r="CZ18"/>
  <c r="DH18"/>
  <c r="DP18"/>
  <c r="DX18"/>
  <c r="EF18"/>
  <c r="EN18"/>
  <c r="EV18"/>
  <c r="FD18"/>
  <c r="FL18"/>
  <c r="FT18"/>
  <c r="GB18"/>
  <c r="GJ18"/>
  <c r="GR18"/>
  <c r="GZ18"/>
  <c r="AQ18"/>
  <c r="AY18"/>
  <c r="BG18"/>
  <c r="BO18"/>
  <c r="BW18"/>
  <c r="CE18"/>
  <c r="CM18"/>
  <c r="CW18"/>
  <c r="DE18"/>
  <c r="DM18"/>
  <c r="DU18"/>
  <c r="EC18"/>
  <c r="EK18"/>
  <c r="ES18"/>
  <c r="FA18"/>
  <c r="FI18"/>
  <c r="FQ18"/>
  <c r="FY18"/>
  <c r="GG18"/>
  <c r="GO18"/>
  <c r="GW18"/>
  <c r="AP18"/>
  <c r="AX18"/>
  <c r="BF18"/>
  <c r="BN18"/>
  <c r="BV18"/>
  <c r="CD18"/>
  <c r="CL18"/>
  <c r="CV18"/>
  <c r="DD18"/>
  <c r="DL18"/>
  <c r="DT18"/>
  <c r="EB18"/>
  <c r="EJ18"/>
  <c r="ER18"/>
  <c r="EZ18"/>
  <c r="FH18"/>
  <c r="FP18"/>
  <c r="FX18"/>
  <c r="GF18"/>
  <c r="GN18"/>
  <c r="GV18"/>
  <c r="AM18"/>
  <c r="BS18"/>
  <c r="DA18"/>
  <c r="EG18"/>
  <c r="FM18"/>
  <c r="GS18"/>
  <c r="BK18"/>
  <c r="CS18"/>
  <c r="DY18"/>
  <c r="FE18"/>
  <c r="GK18"/>
  <c r="BC18"/>
  <c r="CI18"/>
  <c r="DQ18"/>
  <c r="EW18"/>
  <c r="GC18"/>
  <c r="DI18"/>
  <c r="CA18"/>
  <c r="HA18"/>
  <c r="AU18"/>
  <c r="FU18"/>
  <c r="EO18"/>
  <c r="AI735"/>
  <c r="CO705"/>
  <c r="CN705"/>
  <c r="AM705"/>
  <c r="AQ705"/>
  <c r="AU705"/>
  <c r="AY705"/>
  <c r="BC705"/>
  <c r="BG705"/>
  <c r="BK705"/>
  <c r="BO705"/>
  <c r="BS705"/>
  <c r="BW705"/>
  <c r="CA705"/>
  <c r="CE705"/>
  <c r="CI705"/>
  <c r="CM705"/>
  <c r="CS705"/>
  <c r="CW705"/>
  <c r="DA705"/>
  <c r="DE705"/>
  <c r="DI705"/>
  <c r="DM705"/>
  <c r="DQ705"/>
  <c r="DU705"/>
  <c r="DY705"/>
  <c r="EC705"/>
  <c r="EG705"/>
  <c r="EK705"/>
  <c r="EO705"/>
  <c r="ES705"/>
  <c r="EW705"/>
  <c r="FA705"/>
  <c r="FE705"/>
  <c r="FI705"/>
  <c r="FM705"/>
  <c r="FQ705"/>
  <c r="FU705"/>
  <c r="FY705"/>
  <c r="GC705"/>
  <c r="GG705"/>
  <c r="GK705"/>
  <c r="GO705"/>
  <c r="GS705"/>
  <c r="GW705"/>
  <c r="HA705"/>
  <c r="AK705"/>
  <c r="AP705"/>
  <c r="AV705"/>
  <c r="BA705"/>
  <c r="BF705"/>
  <c r="BL705"/>
  <c r="BQ705"/>
  <c r="BV705"/>
  <c r="CB705"/>
  <c r="CG705"/>
  <c r="CL705"/>
  <c r="CT705"/>
  <c r="CY705"/>
  <c r="DD705"/>
  <c r="DJ705"/>
  <c r="DO705"/>
  <c r="DT705"/>
  <c r="DZ705"/>
  <c r="EE705"/>
  <c r="EJ705"/>
  <c r="EP705"/>
  <c r="EU705"/>
  <c r="EZ705"/>
  <c r="FF705"/>
  <c r="FK705"/>
  <c r="FP705"/>
  <c r="FV705"/>
  <c r="GA705"/>
  <c r="GF705"/>
  <c r="GL705"/>
  <c r="GQ705"/>
  <c r="GV705"/>
  <c r="HB705"/>
  <c r="AJ705"/>
  <c r="AO705"/>
  <c r="AT705"/>
  <c r="AZ705"/>
  <c r="BE705"/>
  <c r="BJ705"/>
  <c r="BP705"/>
  <c r="BU705"/>
  <c r="BZ705"/>
  <c r="CF705"/>
  <c r="CK705"/>
  <c r="CR705"/>
  <c r="CX705"/>
  <c r="DC705"/>
  <c r="DH705"/>
  <c r="DN705"/>
  <c r="DS705"/>
  <c r="DX705"/>
  <c r="ED705"/>
  <c r="EI705"/>
  <c r="EN705"/>
  <c r="ET705"/>
  <c r="EY705"/>
  <c r="FD705"/>
  <c r="FJ705"/>
  <c r="FO705"/>
  <c r="FT705"/>
  <c r="FZ705"/>
  <c r="GE705"/>
  <c r="GJ705"/>
  <c r="GP705"/>
  <c r="GU705"/>
  <c r="GZ705"/>
  <c r="AS705"/>
  <c r="BD705"/>
  <c r="BN705"/>
  <c r="BY705"/>
  <c r="CJ705"/>
  <c r="CV705"/>
  <c r="DG705"/>
  <c r="DR705"/>
  <c r="EB705"/>
  <c r="EM705"/>
  <c r="EX705"/>
  <c r="FH705"/>
  <c r="FS705"/>
  <c r="GD705"/>
  <c r="GN705"/>
  <c r="GY705"/>
  <c r="AR705"/>
  <c r="BB705"/>
  <c r="BM705"/>
  <c r="BX705"/>
  <c r="CH705"/>
  <c r="CU705"/>
  <c r="DF705"/>
  <c r="DP705"/>
  <c r="EA705"/>
  <c r="EL705"/>
  <c r="EV705"/>
  <c r="FG705"/>
  <c r="FR705"/>
  <c r="GB705"/>
  <c r="GM705"/>
  <c r="GX705"/>
  <c r="AN705"/>
  <c r="AX705"/>
  <c r="BI705"/>
  <c r="BT705"/>
  <c r="CD705"/>
  <c r="CQ705"/>
  <c r="DB705"/>
  <c r="DL705"/>
  <c r="DW705"/>
  <c r="EH705"/>
  <c r="ER705"/>
  <c r="FC705"/>
  <c r="FN705"/>
  <c r="FX705"/>
  <c r="GI705"/>
  <c r="GT705"/>
  <c r="AL705"/>
  <c r="CC705"/>
  <c r="DV705"/>
  <c r="FL705"/>
  <c r="HC705"/>
  <c r="BR705"/>
  <c r="DK705"/>
  <c r="FB705"/>
  <c r="GR705"/>
  <c r="BH705"/>
  <c r="CZ705"/>
  <c r="EQ705"/>
  <c r="GH705"/>
  <c r="AW705"/>
  <c r="FW705"/>
  <c r="EF705"/>
  <c r="CP705"/>
  <c r="CO111"/>
  <c r="CN111"/>
  <c r="AM111"/>
  <c r="AQ111"/>
  <c r="AU111"/>
  <c r="AY111"/>
  <c r="BC111"/>
  <c r="BG111"/>
  <c r="BK111"/>
  <c r="BO111"/>
  <c r="BS111"/>
  <c r="BW111"/>
  <c r="CA111"/>
  <c r="CE111"/>
  <c r="CI111"/>
  <c r="CM111"/>
  <c r="CS111"/>
  <c r="CW111"/>
  <c r="DA111"/>
  <c r="DE111"/>
  <c r="DI111"/>
  <c r="DM111"/>
  <c r="DQ111"/>
  <c r="DU111"/>
  <c r="DY111"/>
  <c r="EC111"/>
  <c r="EG111"/>
  <c r="EK111"/>
  <c r="EO111"/>
  <c r="ES111"/>
  <c r="EW111"/>
  <c r="FA111"/>
  <c r="FE111"/>
  <c r="FI111"/>
  <c r="FM111"/>
  <c r="FQ111"/>
  <c r="FU111"/>
  <c r="FY111"/>
  <c r="GC111"/>
  <c r="GG111"/>
  <c r="GK111"/>
  <c r="GO111"/>
  <c r="GS111"/>
  <c r="GW111"/>
  <c r="HA111"/>
  <c r="AL111"/>
  <c r="AP111"/>
  <c r="AT111"/>
  <c r="AX111"/>
  <c r="BB111"/>
  <c r="BF111"/>
  <c r="BJ111"/>
  <c r="BN111"/>
  <c r="BR111"/>
  <c r="BV111"/>
  <c r="BZ111"/>
  <c r="CD111"/>
  <c r="CH111"/>
  <c r="CL111"/>
  <c r="CR111"/>
  <c r="CV111"/>
  <c r="CZ111"/>
  <c r="DD111"/>
  <c r="DH111"/>
  <c r="DL111"/>
  <c r="DP111"/>
  <c r="DT111"/>
  <c r="DX111"/>
  <c r="EB111"/>
  <c r="EF111"/>
  <c r="EJ111"/>
  <c r="EN111"/>
  <c r="ER111"/>
  <c r="EV111"/>
  <c r="EZ111"/>
  <c r="FD111"/>
  <c r="FH111"/>
  <c r="FL111"/>
  <c r="FP111"/>
  <c r="FT111"/>
  <c r="FX111"/>
  <c r="GB111"/>
  <c r="GF111"/>
  <c r="GJ111"/>
  <c r="GN111"/>
  <c r="GR111"/>
  <c r="GV111"/>
  <c r="GZ111"/>
  <c r="AN111"/>
  <c r="AV111"/>
  <c r="BD111"/>
  <c r="BL111"/>
  <c r="BT111"/>
  <c r="CB111"/>
  <c r="CJ111"/>
  <c r="CT111"/>
  <c r="DB111"/>
  <c r="DJ111"/>
  <c r="DR111"/>
  <c r="DZ111"/>
  <c r="EH111"/>
  <c r="EP111"/>
  <c r="EX111"/>
  <c r="FF111"/>
  <c r="FN111"/>
  <c r="FV111"/>
  <c r="GD111"/>
  <c r="GL111"/>
  <c r="GT111"/>
  <c r="HB111"/>
  <c r="AK111"/>
  <c r="AS111"/>
  <c r="BA111"/>
  <c r="BI111"/>
  <c r="BQ111"/>
  <c r="BY111"/>
  <c r="CG111"/>
  <c r="CQ111"/>
  <c r="CY111"/>
  <c r="DG111"/>
  <c r="DO111"/>
  <c r="DW111"/>
  <c r="EE111"/>
  <c r="EM111"/>
  <c r="EU111"/>
  <c r="FC111"/>
  <c r="FK111"/>
  <c r="FS111"/>
  <c r="GA111"/>
  <c r="GI111"/>
  <c r="GQ111"/>
  <c r="GY111"/>
  <c r="AJ111"/>
  <c r="AR111"/>
  <c r="AZ111"/>
  <c r="BH111"/>
  <c r="BP111"/>
  <c r="BX111"/>
  <c r="CF111"/>
  <c r="CP111"/>
  <c r="CX111"/>
  <c r="DF111"/>
  <c r="DN111"/>
  <c r="DV111"/>
  <c r="ED111"/>
  <c r="EL111"/>
  <c r="ET111"/>
  <c r="FB111"/>
  <c r="FJ111"/>
  <c r="FR111"/>
  <c r="FZ111"/>
  <c r="GH111"/>
  <c r="GP111"/>
  <c r="GX111"/>
  <c r="AO111"/>
  <c r="BU111"/>
  <c r="DC111"/>
  <c r="EI111"/>
  <c r="FO111"/>
  <c r="GU111"/>
  <c r="BM111"/>
  <c r="CU111"/>
  <c r="EA111"/>
  <c r="FG111"/>
  <c r="GM111"/>
  <c r="BE111"/>
  <c r="CK111"/>
  <c r="DS111"/>
  <c r="EY111"/>
  <c r="GE111"/>
  <c r="DK111"/>
  <c r="CC111"/>
  <c r="HC111"/>
  <c r="AW111"/>
  <c r="FW111"/>
  <c r="EQ111"/>
  <c r="CO649"/>
  <c r="CN649"/>
  <c r="AL649"/>
  <c r="AP649"/>
  <c r="AT649"/>
  <c r="AX649"/>
  <c r="BB649"/>
  <c r="BF649"/>
  <c r="BJ649"/>
  <c r="BN649"/>
  <c r="BR649"/>
  <c r="BV649"/>
  <c r="BZ649"/>
  <c r="CD649"/>
  <c r="CH649"/>
  <c r="CL649"/>
  <c r="CR649"/>
  <c r="CV649"/>
  <c r="CZ649"/>
  <c r="DD649"/>
  <c r="DH649"/>
  <c r="DL649"/>
  <c r="DP649"/>
  <c r="DT649"/>
  <c r="DX649"/>
  <c r="EB649"/>
  <c r="EF649"/>
  <c r="EJ649"/>
  <c r="EN649"/>
  <c r="ER649"/>
  <c r="EV649"/>
  <c r="EZ649"/>
  <c r="FD649"/>
  <c r="FH649"/>
  <c r="FL649"/>
  <c r="FP649"/>
  <c r="FT649"/>
  <c r="FX649"/>
  <c r="GB649"/>
  <c r="GF649"/>
  <c r="GJ649"/>
  <c r="GN649"/>
  <c r="GR649"/>
  <c r="GV649"/>
  <c r="GZ649"/>
  <c r="AK649"/>
  <c r="AQ649"/>
  <c r="AV649"/>
  <c r="BA649"/>
  <c r="BG649"/>
  <c r="BL649"/>
  <c r="BQ649"/>
  <c r="BW649"/>
  <c r="CB649"/>
  <c r="CG649"/>
  <c r="CM649"/>
  <c r="CT649"/>
  <c r="CY649"/>
  <c r="DE649"/>
  <c r="DJ649"/>
  <c r="DO649"/>
  <c r="DU649"/>
  <c r="DZ649"/>
  <c r="EE649"/>
  <c r="EK649"/>
  <c r="EP649"/>
  <c r="EU649"/>
  <c r="FA649"/>
  <c r="FF649"/>
  <c r="FK649"/>
  <c r="FQ649"/>
  <c r="FV649"/>
  <c r="GA649"/>
  <c r="GG649"/>
  <c r="GL649"/>
  <c r="GQ649"/>
  <c r="GW649"/>
  <c r="HB649"/>
  <c r="AJ649"/>
  <c r="AO649"/>
  <c r="AU649"/>
  <c r="AZ649"/>
  <c r="BE649"/>
  <c r="BK649"/>
  <c r="BP649"/>
  <c r="BU649"/>
  <c r="CA649"/>
  <c r="CF649"/>
  <c r="CK649"/>
  <c r="CS649"/>
  <c r="CX649"/>
  <c r="DC649"/>
  <c r="DI649"/>
  <c r="DN649"/>
  <c r="DS649"/>
  <c r="DY649"/>
  <c r="ED649"/>
  <c r="EI649"/>
  <c r="EO649"/>
  <c r="ET649"/>
  <c r="EY649"/>
  <c r="FE649"/>
  <c r="FJ649"/>
  <c r="FO649"/>
  <c r="FU649"/>
  <c r="FZ649"/>
  <c r="GE649"/>
  <c r="GK649"/>
  <c r="GP649"/>
  <c r="GU649"/>
  <c r="HA649"/>
  <c r="AR649"/>
  <c r="BC649"/>
  <c r="BM649"/>
  <c r="BX649"/>
  <c r="CI649"/>
  <c r="CU649"/>
  <c r="DF649"/>
  <c r="DQ649"/>
  <c r="EA649"/>
  <c r="EL649"/>
  <c r="EW649"/>
  <c r="FG649"/>
  <c r="FR649"/>
  <c r="GC649"/>
  <c r="GM649"/>
  <c r="GX649"/>
  <c r="AN649"/>
  <c r="AY649"/>
  <c r="BI649"/>
  <c r="BT649"/>
  <c r="CE649"/>
  <c r="CQ649"/>
  <c r="DB649"/>
  <c r="DM649"/>
  <c r="DW649"/>
  <c r="EH649"/>
  <c r="ES649"/>
  <c r="FC649"/>
  <c r="FN649"/>
  <c r="FY649"/>
  <c r="GI649"/>
  <c r="GT649"/>
  <c r="AM649"/>
  <c r="AW649"/>
  <c r="BH649"/>
  <c r="BS649"/>
  <c r="CC649"/>
  <c r="CP649"/>
  <c r="DA649"/>
  <c r="DK649"/>
  <c r="DV649"/>
  <c r="EG649"/>
  <c r="EQ649"/>
  <c r="FB649"/>
  <c r="FM649"/>
  <c r="FW649"/>
  <c r="GH649"/>
  <c r="GS649"/>
  <c r="HC649"/>
  <c r="BY649"/>
  <c r="DR649"/>
  <c r="FI649"/>
  <c r="GY649"/>
  <c r="BO649"/>
  <c r="DG649"/>
  <c r="EX649"/>
  <c r="GO649"/>
  <c r="AS649"/>
  <c r="CJ649"/>
  <c r="EC649"/>
  <c r="FS649"/>
  <c r="GD649"/>
  <c r="EM649"/>
  <c r="CW649"/>
  <c r="BD649"/>
  <c r="CO536"/>
  <c r="AL536"/>
  <c r="AP536"/>
  <c r="AT536"/>
  <c r="AX536"/>
  <c r="BB536"/>
  <c r="BF536"/>
  <c r="BJ536"/>
  <c r="BN536"/>
  <c r="BR536"/>
  <c r="BV536"/>
  <c r="BZ536"/>
  <c r="CD536"/>
  <c r="CH536"/>
  <c r="CL536"/>
  <c r="CR536"/>
  <c r="CV536"/>
  <c r="CZ536"/>
  <c r="DD536"/>
  <c r="DH536"/>
  <c r="DL536"/>
  <c r="DP536"/>
  <c r="DT536"/>
  <c r="DX536"/>
  <c r="EB536"/>
  <c r="EF536"/>
  <c r="EJ536"/>
  <c r="EN536"/>
  <c r="ER536"/>
  <c r="EV536"/>
  <c r="EZ536"/>
  <c r="FD536"/>
  <c r="FH536"/>
  <c r="FL536"/>
  <c r="FP536"/>
  <c r="FT536"/>
  <c r="FX536"/>
  <c r="GB536"/>
  <c r="GF536"/>
  <c r="GJ536"/>
  <c r="GN536"/>
  <c r="GR536"/>
  <c r="GV536"/>
  <c r="GZ536"/>
  <c r="CN536"/>
  <c r="AK536"/>
  <c r="AO536"/>
  <c r="AS536"/>
  <c r="AW536"/>
  <c r="BA536"/>
  <c r="BE536"/>
  <c r="BI536"/>
  <c r="BM536"/>
  <c r="BQ536"/>
  <c r="BU536"/>
  <c r="BY536"/>
  <c r="CC536"/>
  <c r="CG536"/>
  <c r="CK536"/>
  <c r="CQ536"/>
  <c r="CU536"/>
  <c r="CY536"/>
  <c r="DC536"/>
  <c r="DG536"/>
  <c r="DK536"/>
  <c r="DO536"/>
  <c r="DS536"/>
  <c r="DW536"/>
  <c r="EA536"/>
  <c r="EE536"/>
  <c r="EI536"/>
  <c r="EM536"/>
  <c r="EQ536"/>
  <c r="EU536"/>
  <c r="EY536"/>
  <c r="FC536"/>
  <c r="FG536"/>
  <c r="FK536"/>
  <c r="FO536"/>
  <c r="FS536"/>
  <c r="FW536"/>
  <c r="GA536"/>
  <c r="GE536"/>
  <c r="GI536"/>
  <c r="GM536"/>
  <c r="GQ536"/>
  <c r="GU536"/>
  <c r="GY536"/>
  <c r="HC536"/>
  <c r="AJ536"/>
  <c r="AR536"/>
  <c r="AZ536"/>
  <c r="BH536"/>
  <c r="BP536"/>
  <c r="BX536"/>
  <c r="CF536"/>
  <c r="CP536"/>
  <c r="CX536"/>
  <c r="DF536"/>
  <c r="DN536"/>
  <c r="DV536"/>
  <c r="ED536"/>
  <c r="EL536"/>
  <c r="ET536"/>
  <c r="FB536"/>
  <c r="FJ536"/>
  <c r="FR536"/>
  <c r="FZ536"/>
  <c r="GH536"/>
  <c r="GP536"/>
  <c r="GX536"/>
  <c r="AN536"/>
  <c r="AV536"/>
  <c r="BD536"/>
  <c r="BL536"/>
  <c r="BT536"/>
  <c r="CB536"/>
  <c r="CJ536"/>
  <c r="CT536"/>
  <c r="DB536"/>
  <c r="DJ536"/>
  <c r="DR536"/>
  <c r="DZ536"/>
  <c r="EH536"/>
  <c r="EP536"/>
  <c r="EX536"/>
  <c r="FF536"/>
  <c r="FN536"/>
  <c r="FV536"/>
  <c r="GD536"/>
  <c r="GL536"/>
  <c r="GT536"/>
  <c r="HB536"/>
  <c r="AU536"/>
  <c r="BK536"/>
  <c r="CA536"/>
  <c r="CS536"/>
  <c r="DI536"/>
  <c r="DY536"/>
  <c r="EO536"/>
  <c r="FE536"/>
  <c r="FU536"/>
  <c r="GK536"/>
  <c r="HA536"/>
  <c r="AQ536"/>
  <c r="BG536"/>
  <c r="BW536"/>
  <c r="CM536"/>
  <c r="DE536"/>
  <c r="DU536"/>
  <c r="EK536"/>
  <c r="FA536"/>
  <c r="FQ536"/>
  <c r="GG536"/>
  <c r="GW536"/>
  <c r="AY536"/>
  <c r="BO536"/>
  <c r="CE536"/>
  <c r="CW536"/>
  <c r="DM536"/>
  <c r="EC536"/>
  <c r="ES536"/>
  <c r="FI536"/>
  <c r="FY536"/>
  <c r="GO536"/>
  <c r="BS536"/>
  <c r="EG536"/>
  <c r="GS536"/>
  <c r="AM536"/>
  <c r="DA536"/>
  <c r="FM536"/>
  <c r="CI536"/>
  <c r="EW536"/>
  <c r="BC536"/>
  <c r="GC536"/>
  <c r="DQ536"/>
  <c r="CO483"/>
  <c r="CN483"/>
  <c r="AM483"/>
  <c r="AQ483"/>
  <c r="AU483"/>
  <c r="AY483"/>
  <c r="BC483"/>
  <c r="BG483"/>
  <c r="BK483"/>
  <c r="BO483"/>
  <c r="BS483"/>
  <c r="BW483"/>
  <c r="CA483"/>
  <c r="CE483"/>
  <c r="CI483"/>
  <c r="CM483"/>
  <c r="CS483"/>
  <c r="CW483"/>
  <c r="DA483"/>
  <c r="DE483"/>
  <c r="DI483"/>
  <c r="DM483"/>
  <c r="DQ483"/>
  <c r="DU483"/>
  <c r="DY483"/>
  <c r="EC483"/>
  <c r="EG483"/>
  <c r="EK483"/>
  <c r="EO483"/>
  <c r="ES483"/>
  <c r="EW483"/>
  <c r="FA483"/>
  <c r="FE483"/>
  <c r="FI483"/>
  <c r="FM483"/>
  <c r="FQ483"/>
  <c r="FU483"/>
  <c r="FY483"/>
  <c r="GC483"/>
  <c r="GG483"/>
  <c r="GK483"/>
  <c r="GO483"/>
  <c r="GS483"/>
  <c r="GW483"/>
  <c r="HA483"/>
  <c r="AL483"/>
  <c r="AR483"/>
  <c r="AW483"/>
  <c r="BB483"/>
  <c r="BH483"/>
  <c r="BM483"/>
  <c r="BR483"/>
  <c r="BX483"/>
  <c r="CC483"/>
  <c r="CH483"/>
  <c r="CP483"/>
  <c r="CU483"/>
  <c r="CZ483"/>
  <c r="DF483"/>
  <c r="DK483"/>
  <c r="DP483"/>
  <c r="DV483"/>
  <c r="EA483"/>
  <c r="EF483"/>
  <c r="EL483"/>
  <c r="EQ483"/>
  <c r="EV483"/>
  <c r="FB483"/>
  <c r="FG483"/>
  <c r="FL483"/>
  <c r="FR483"/>
  <c r="FW483"/>
  <c r="GB483"/>
  <c r="GH483"/>
  <c r="GM483"/>
  <c r="GR483"/>
  <c r="GX483"/>
  <c r="HC483"/>
  <c r="AK483"/>
  <c r="AP483"/>
  <c r="AV483"/>
  <c r="BA483"/>
  <c r="BF483"/>
  <c r="BL483"/>
  <c r="BQ483"/>
  <c r="BV483"/>
  <c r="CB483"/>
  <c r="CG483"/>
  <c r="CL483"/>
  <c r="CT483"/>
  <c r="CY483"/>
  <c r="DD483"/>
  <c r="DJ483"/>
  <c r="DO483"/>
  <c r="DT483"/>
  <c r="DZ483"/>
  <c r="EE483"/>
  <c r="EJ483"/>
  <c r="EP483"/>
  <c r="EU483"/>
  <c r="EZ483"/>
  <c r="FF483"/>
  <c r="FK483"/>
  <c r="FP483"/>
  <c r="FV483"/>
  <c r="GA483"/>
  <c r="GF483"/>
  <c r="GL483"/>
  <c r="GQ483"/>
  <c r="GV483"/>
  <c r="HB483"/>
  <c r="AJ483"/>
  <c r="AO483"/>
  <c r="AT483"/>
  <c r="AZ483"/>
  <c r="BE483"/>
  <c r="BJ483"/>
  <c r="BP483"/>
  <c r="BU483"/>
  <c r="BZ483"/>
  <c r="CF483"/>
  <c r="CK483"/>
  <c r="CR483"/>
  <c r="CX483"/>
  <c r="DC483"/>
  <c r="DH483"/>
  <c r="DN483"/>
  <c r="DS483"/>
  <c r="DX483"/>
  <c r="ED483"/>
  <c r="EI483"/>
  <c r="EN483"/>
  <c r="ET483"/>
  <c r="EY483"/>
  <c r="FD483"/>
  <c r="FJ483"/>
  <c r="FO483"/>
  <c r="FT483"/>
  <c r="FZ483"/>
  <c r="GE483"/>
  <c r="GJ483"/>
  <c r="GP483"/>
  <c r="GU483"/>
  <c r="GZ483"/>
  <c r="AN483"/>
  <c r="AS483"/>
  <c r="AX483"/>
  <c r="BD483"/>
  <c r="BI483"/>
  <c r="BN483"/>
  <c r="BT483"/>
  <c r="BY483"/>
  <c r="CD483"/>
  <c r="CJ483"/>
  <c r="CQ483"/>
  <c r="CV483"/>
  <c r="DB483"/>
  <c r="DG483"/>
  <c r="DL483"/>
  <c r="DR483"/>
  <c r="DW483"/>
  <c r="EB483"/>
  <c r="EH483"/>
  <c r="EM483"/>
  <c r="ER483"/>
  <c r="EX483"/>
  <c r="FC483"/>
  <c r="FH483"/>
  <c r="FN483"/>
  <c r="FS483"/>
  <c r="FX483"/>
  <c r="GD483"/>
  <c r="GI483"/>
  <c r="GN483"/>
  <c r="GT483"/>
  <c r="GY483"/>
  <c r="CO388"/>
  <c r="CN388"/>
  <c r="AM388"/>
  <c r="AQ388"/>
  <c r="AU388"/>
  <c r="AY388"/>
  <c r="BC388"/>
  <c r="BG388"/>
  <c r="BK388"/>
  <c r="BO388"/>
  <c r="BS388"/>
  <c r="BW388"/>
  <c r="CA388"/>
  <c r="CE388"/>
  <c r="CI388"/>
  <c r="CM388"/>
  <c r="CS388"/>
  <c r="CW388"/>
  <c r="DA388"/>
  <c r="DE388"/>
  <c r="DI388"/>
  <c r="DM388"/>
  <c r="DQ388"/>
  <c r="DU388"/>
  <c r="DY388"/>
  <c r="EC388"/>
  <c r="EG388"/>
  <c r="EK388"/>
  <c r="EO388"/>
  <c r="ES388"/>
  <c r="EW388"/>
  <c r="FA388"/>
  <c r="FE388"/>
  <c r="FI388"/>
  <c r="FM388"/>
  <c r="FQ388"/>
  <c r="FU388"/>
  <c r="FY388"/>
  <c r="GC388"/>
  <c r="GG388"/>
  <c r="GK388"/>
  <c r="GO388"/>
  <c r="GS388"/>
  <c r="GW388"/>
  <c r="HA388"/>
  <c r="AL388"/>
  <c r="AP388"/>
  <c r="AT388"/>
  <c r="AX388"/>
  <c r="BB388"/>
  <c r="BF388"/>
  <c r="BJ388"/>
  <c r="BN388"/>
  <c r="BR388"/>
  <c r="BV388"/>
  <c r="BZ388"/>
  <c r="CD388"/>
  <c r="CH388"/>
  <c r="CL388"/>
  <c r="CR388"/>
  <c r="CV388"/>
  <c r="CZ388"/>
  <c r="DD388"/>
  <c r="DH388"/>
  <c r="DL388"/>
  <c r="DP388"/>
  <c r="DT388"/>
  <c r="DX388"/>
  <c r="EB388"/>
  <c r="EF388"/>
  <c r="EJ388"/>
  <c r="EN388"/>
  <c r="ER388"/>
  <c r="EV388"/>
  <c r="EZ388"/>
  <c r="FD388"/>
  <c r="FH388"/>
  <c r="FL388"/>
  <c r="FP388"/>
  <c r="FT388"/>
  <c r="FX388"/>
  <c r="GB388"/>
  <c r="GF388"/>
  <c r="GJ388"/>
  <c r="GN388"/>
  <c r="GR388"/>
  <c r="GV388"/>
  <c r="GZ388"/>
  <c r="AJ388"/>
  <c r="AR388"/>
  <c r="AZ388"/>
  <c r="BH388"/>
  <c r="BP388"/>
  <c r="BX388"/>
  <c r="CF388"/>
  <c r="CP388"/>
  <c r="CX388"/>
  <c r="DF388"/>
  <c r="DN388"/>
  <c r="DV388"/>
  <c r="ED388"/>
  <c r="EL388"/>
  <c r="ET388"/>
  <c r="FB388"/>
  <c r="FJ388"/>
  <c r="FR388"/>
  <c r="FZ388"/>
  <c r="GH388"/>
  <c r="GP388"/>
  <c r="GX388"/>
  <c r="AO388"/>
  <c r="AW388"/>
  <c r="BE388"/>
  <c r="BM388"/>
  <c r="BU388"/>
  <c r="CC388"/>
  <c r="CK388"/>
  <c r="CU388"/>
  <c r="DC388"/>
  <c r="DK388"/>
  <c r="DS388"/>
  <c r="EA388"/>
  <c r="EI388"/>
  <c r="EQ388"/>
  <c r="EY388"/>
  <c r="FG388"/>
  <c r="FO388"/>
  <c r="FW388"/>
  <c r="GE388"/>
  <c r="GM388"/>
  <c r="GU388"/>
  <c r="HC388"/>
  <c r="AN388"/>
  <c r="AV388"/>
  <c r="BD388"/>
  <c r="BL388"/>
  <c r="BT388"/>
  <c r="CB388"/>
  <c r="CJ388"/>
  <c r="CT388"/>
  <c r="DB388"/>
  <c r="DJ388"/>
  <c r="DR388"/>
  <c r="DZ388"/>
  <c r="EH388"/>
  <c r="EP388"/>
  <c r="EX388"/>
  <c r="FF388"/>
  <c r="FN388"/>
  <c r="FV388"/>
  <c r="GD388"/>
  <c r="GL388"/>
  <c r="GT388"/>
  <c r="HB388"/>
  <c r="AK388"/>
  <c r="AS388"/>
  <c r="BA388"/>
  <c r="BI388"/>
  <c r="BQ388"/>
  <c r="BY388"/>
  <c r="CG388"/>
  <c r="CQ388"/>
  <c r="CY388"/>
  <c r="DG388"/>
  <c r="DO388"/>
  <c r="DW388"/>
  <c r="EE388"/>
  <c r="EM388"/>
  <c r="EU388"/>
  <c r="FC388"/>
  <c r="FK388"/>
  <c r="FS388"/>
  <c r="GA388"/>
  <c r="GI388"/>
  <c r="GQ388"/>
  <c r="GY388"/>
  <c r="CO316"/>
  <c r="CN316"/>
  <c r="AM316"/>
  <c r="AQ316"/>
  <c r="AU316"/>
  <c r="AY316"/>
  <c r="BC316"/>
  <c r="BG316"/>
  <c r="BK316"/>
  <c r="BO316"/>
  <c r="BS316"/>
  <c r="BW316"/>
  <c r="CA316"/>
  <c r="CE316"/>
  <c r="CI316"/>
  <c r="CM316"/>
  <c r="CS316"/>
  <c r="CW316"/>
  <c r="DA316"/>
  <c r="DE316"/>
  <c r="DI316"/>
  <c r="DM316"/>
  <c r="DQ316"/>
  <c r="DU316"/>
  <c r="DY316"/>
  <c r="EC316"/>
  <c r="EG316"/>
  <c r="EK316"/>
  <c r="EO316"/>
  <c r="ES316"/>
  <c r="EW316"/>
  <c r="FA316"/>
  <c r="FE316"/>
  <c r="FI316"/>
  <c r="FM316"/>
  <c r="FQ316"/>
  <c r="FU316"/>
  <c r="FY316"/>
  <c r="GC316"/>
  <c r="GG316"/>
  <c r="GK316"/>
  <c r="GO316"/>
  <c r="GS316"/>
  <c r="GW316"/>
  <c r="HA316"/>
  <c r="AL316"/>
  <c r="AP316"/>
  <c r="AT316"/>
  <c r="AX316"/>
  <c r="BB316"/>
  <c r="BF316"/>
  <c r="BJ316"/>
  <c r="BN316"/>
  <c r="BR316"/>
  <c r="BV316"/>
  <c r="BZ316"/>
  <c r="CD316"/>
  <c r="CH316"/>
  <c r="CL316"/>
  <c r="CR316"/>
  <c r="CV316"/>
  <c r="CZ316"/>
  <c r="DD316"/>
  <c r="DH316"/>
  <c r="DL316"/>
  <c r="DP316"/>
  <c r="DT316"/>
  <c r="DX316"/>
  <c r="EB316"/>
  <c r="EF316"/>
  <c r="EJ316"/>
  <c r="EN316"/>
  <c r="ER316"/>
  <c r="EV316"/>
  <c r="EZ316"/>
  <c r="FD316"/>
  <c r="FH316"/>
  <c r="FL316"/>
  <c r="FP316"/>
  <c r="FT316"/>
  <c r="FX316"/>
  <c r="GB316"/>
  <c r="GF316"/>
  <c r="GJ316"/>
  <c r="GN316"/>
  <c r="GR316"/>
  <c r="GV316"/>
  <c r="GZ316"/>
  <c r="AJ316"/>
  <c r="AR316"/>
  <c r="AZ316"/>
  <c r="BH316"/>
  <c r="BP316"/>
  <c r="BX316"/>
  <c r="CF316"/>
  <c r="CP316"/>
  <c r="CX316"/>
  <c r="DF316"/>
  <c r="DN316"/>
  <c r="DV316"/>
  <c r="ED316"/>
  <c r="EL316"/>
  <c r="ET316"/>
  <c r="FB316"/>
  <c r="FJ316"/>
  <c r="FR316"/>
  <c r="FZ316"/>
  <c r="GH316"/>
  <c r="GP316"/>
  <c r="GX316"/>
  <c r="AO316"/>
  <c r="AW316"/>
  <c r="BE316"/>
  <c r="BM316"/>
  <c r="BU316"/>
  <c r="CC316"/>
  <c r="CK316"/>
  <c r="CU316"/>
  <c r="DC316"/>
  <c r="DK316"/>
  <c r="DS316"/>
  <c r="EA316"/>
  <c r="EI316"/>
  <c r="EQ316"/>
  <c r="EY316"/>
  <c r="FG316"/>
  <c r="FO316"/>
  <c r="FW316"/>
  <c r="GE316"/>
  <c r="GM316"/>
  <c r="GU316"/>
  <c r="HC316"/>
  <c r="AN316"/>
  <c r="AV316"/>
  <c r="BD316"/>
  <c r="BL316"/>
  <c r="BT316"/>
  <c r="CB316"/>
  <c r="CJ316"/>
  <c r="CT316"/>
  <c r="DB316"/>
  <c r="DJ316"/>
  <c r="DR316"/>
  <c r="DZ316"/>
  <c r="EH316"/>
  <c r="EP316"/>
  <c r="EX316"/>
  <c r="FF316"/>
  <c r="FN316"/>
  <c r="FV316"/>
  <c r="GD316"/>
  <c r="GL316"/>
  <c r="GT316"/>
  <c r="HB316"/>
  <c r="BI316"/>
  <c r="CQ316"/>
  <c r="DW316"/>
  <c r="FC316"/>
  <c r="GI316"/>
  <c r="BA316"/>
  <c r="CG316"/>
  <c r="DO316"/>
  <c r="EU316"/>
  <c r="GA316"/>
  <c r="AS316"/>
  <c r="BY316"/>
  <c r="DG316"/>
  <c r="EM316"/>
  <c r="FS316"/>
  <c r="GY316"/>
  <c r="AK316"/>
  <c r="BQ316"/>
  <c r="CY316"/>
  <c r="EE316"/>
  <c r="FK316"/>
  <c r="GQ316"/>
  <c r="CN160"/>
  <c r="CO160"/>
  <c r="AK160"/>
  <c r="AO160"/>
  <c r="AS160"/>
  <c r="AW160"/>
  <c r="BA160"/>
  <c r="BE160"/>
  <c r="BI160"/>
  <c r="BM160"/>
  <c r="BQ160"/>
  <c r="BU160"/>
  <c r="BY160"/>
  <c r="CC160"/>
  <c r="CG160"/>
  <c r="CK160"/>
  <c r="CQ160"/>
  <c r="CU160"/>
  <c r="CY160"/>
  <c r="DC160"/>
  <c r="DG160"/>
  <c r="DK160"/>
  <c r="DO160"/>
  <c r="DS160"/>
  <c r="DW160"/>
  <c r="EA160"/>
  <c r="EE160"/>
  <c r="EI160"/>
  <c r="EM160"/>
  <c r="EQ160"/>
  <c r="EU160"/>
  <c r="EY160"/>
  <c r="FC160"/>
  <c r="FG160"/>
  <c r="FK160"/>
  <c r="FO160"/>
  <c r="FS160"/>
  <c r="FW160"/>
  <c r="GA160"/>
  <c r="GE160"/>
  <c r="GI160"/>
  <c r="GM160"/>
  <c r="GQ160"/>
  <c r="GU160"/>
  <c r="GY160"/>
  <c r="HC160"/>
  <c r="AN160"/>
  <c r="AT160"/>
  <c r="AY160"/>
  <c r="BD160"/>
  <c r="BJ160"/>
  <c r="BO160"/>
  <c r="BT160"/>
  <c r="BZ160"/>
  <c r="CE160"/>
  <c r="CJ160"/>
  <c r="CR160"/>
  <c r="CW160"/>
  <c r="DB160"/>
  <c r="DH160"/>
  <c r="DM160"/>
  <c r="DR160"/>
  <c r="DX160"/>
  <c r="EC160"/>
  <c r="EH160"/>
  <c r="EN160"/>
  <c r="ES160"/>
  <c r="EX160"/>
  <c r="FD160"/>
  <c r="FI160"/>
  <c r="FN160"/>
  <c r="FT160"/>
  <c r="FY160"/>
  <c r="GD160"/>
  <c r="GJ160"/>
  <c r="GO160"/>
  <c r="GT160"/>
  <c r="GZ160"/>
  <c r="AM160"/>
  <c r="AR160"/>
  <c r="AX160"/>
  <c r="BC160"/>
  <c r="BH160"/>
  <c r="BN160"/>
  <c r="BS160"/>
  <c r="BX160"/>
  <c r="CD160"/>
  <c r="CI160"/>
  <c r="CP160"/>
  <c r="CV160"/>
  <c r="DA160"/>
  <c r="DF160"/>
  <c r="DL160"/>
  <c r="DQ160"/>
  <c r="DV160"/>
  <c r="EB160"/>
  <c r="EG160"/>
  <c r="EL160"/>
  <c r="ER160"/>
  <c r="EW160"/>
  <c r="FB160"/>
  <c r="FH160"/>
  <c r="FM160"/>
  <c r="FR160"/>
  <c r="FX160"/>
  <c r="GC160"/>
  <c r="GH160"/>
  <c r="GN160"/>
  <c r="GS160"/>
  <c r="GX160"/>
  <c r="AP160"/>
  <c r="AZ160"/>
  <c r="BK160"/>
  <c r="BV160"/>
  <c r="CF160"/>
  <c r="CS160"/>
  <c r="DD160"/>
  <c r="DN160"/>
  <c r="DY160"/>
  <c r="EJ160"/>
  <c r="ET160"/>
  <c r="FE160"/>
  <c r="FP160"/>
  <c r="FZ160"/>
  <c r="GK160"/>
  <c r="GV160"/>
  <c r="AL160"/>
  <c r="AV160"/>
  <c r="BG160"/>
  <c r="BR160"/>
  <c r="CB160"/>
  <c r="CM160"/>
  <c r="CZ160"/>
  <c r="DJ160"/>
  <c r="DU160"/>
  <c r="EF160"/>
  <c r="EP160"/>
  <c r="FA160"/>
  <c r="FL160"/>
  <c r="FV160"/>
  <c r="GG160"/>
  <c r="GR160"/>
  <c r="HB160"/>
  <c r="AJ160"/>
  <c r="AU160"/>
  <c r="BF160"/>
  <c r="BP160"/>
  <c r="CA160"/>
  <c r="CL160"/>
  <c r="CX160"/>
  <c r="DI160"/>
  <c r="DT160"/>
  <c r="ED160"/>
  <c r="EO160"/>
  <c r="EZ160"/>
  <c r="FJ160"/>
  <c r="FU160"/>
  <c r="GF160"/>
  <c r="GP160"/>
  <c r="HA160"/>
  <c r="AQ160"/>
  <c r="CH160"/>
  <c r="DZ160"/>
  <c r="FQ160"/>
  <c r="BW160"/>
  <c r="DP160"/>
  <c r="FF160"/>
  <c r="GW160"/>
  <c r="BL160"/>
  <c r="DE160"/>
  <c r="EV160"/>
  <c r="GL160"/>
  <c r="BB160"/>
  <c r="CT160"/>
  <c r="EK160"/>
  <c r="GB160"/>
  <c r="CN85"/>
  <c r="CO85"/>
  <c r="AK85"/>
  <c r="AO85"/>
  <c r="AS85"/>
  <c r="AW85"/>
  <c r="BA85"/>
  <c r="BE85"/>
  <c r="BI85"/>
  <c r="BM85"/>
  <c r="BQ85"/>
  <c r="BU85"/>
  <c r="BY85"/>
  <c r="CC85"/>
  <c r="CG85"/>
  <c r="CK85"/>
  <c r="CQ85"/>
  <c r="CU85"/>
  <c r="CY85"/>
  <c r="DC85"/>
  <c r="DG85"/>
  <c r="DK85"/>
  <c r="DO85"/>
  <c r="DS85"/>
  <c r="DW85"/>
  <c r="EA85"/>
  <c r="EE85"/>
  <c r="EI85"/>
  <c r="EM85"/>
  <c r="EQ85"/>
  <c r="EU85"/>
  <c r="EY85"/>
  <c r="FC85"/>
  <c r="FG85"/>
  <c r="FK85"/>
  <c r="FO85"/>
  <c r="FS85"/>
  <c r="FW85"/>
  <c r="GA85"/>
  <c r="GE85"/>
  <c r="GI85"/>
  <c r="GM85"/>
  <c r="GQ85"/>
  <c r="GU85"/>
  <c r="GY85"/>
  <c r="HC85"/>
  <c r="AJ85"/>
  <c r="AN85"/>
  <c r="AR85"/>
  <c r="AV85"/>
  <c r="AZ85"/>
  <c r="BD85"/>
  <c r="BH85"/>
  <c r="BL85"/>
  <c r="BP85"/>
  <c r="BT85"/>
  <c r="BX85"/>
  <c r="CB85"/>
  <c r="CF85"/>
  <c r="CJ85"/>
  <c r="CP85"/>
  <c r="CT85"/>
  <c r="CX85"/>
  <c r="DB85"/>
  <c r="DF85"/>
  <c r="DJ85"/>
  <c r="DN85"/>
  <c r="DR85"/>
  <c r="DV85"/>
  <c r="DZ85"/>
  <c r="ED85"/>
  <c r="EH85"/>
  <c r="EL85"/>
  <c r="EP85"/>
  <c r="ET85"/>
  <c r="EX85"/>
  <c r="FB85"/>
  <c r="FF85"/>
  <c r="FJ85"/>
  <c r="FN85"/>
  <c r="FR85"/>
  <c r="FV85"/>
  <c r="FZ85"/>
  <c r="GD85"/>
  <c r="GH85"/>
  <c r="GL85"/>
  <c r="GP85"/>
  <c r="GT85"/>
  <c r="GX85"/>
  <c r="HB85"/>
  <c r="AP85"/>
  <c r="AX85"/>
  <c r="BF85"/>
  <c r="BN85"/>
  <c r="BV85"/>
  <c r="CD85"/>
  <c r="CL85"/>
  <c r="CV85"/>
  <c r="DD85"/>
  <c r="DL85"/>
  <c r="DT85"/>
  <c r="EB85"/>
  <c r="EJ85"/>
  <c r="ER85"/>
  <c r="EZ85"/>
  <c r="FH85"/>
  <c r="FP85"/>
  <c r="FX85"/>
  <c r="GF85"/>
  <c r="GN85"/>
  <c r="GV85"/>
  <c r="AM85"/>
  <c r="AU85"/>
  <c r="BC85"/>
  <c r="BK85"/>
  <c r="BS85"/>
  <c r="CA85"/>
  <c r="CI85"/>
  <c r="CS85"/>
  <c r="DA85"/>
  <c r="DI85"/>
  <c r="DQ85"/>
  <c r="DY85"/>
  <c r="EG85"/>
  <c r="EO85"/>
  <c r="EW85"/>
  <c r="FE85"/>
  <c r="FM85"/>
  <c r="FU85"/>
  <c r="GC85"/>
  <c r="GK85"/>
  <c r="GS85"/>
  <c r="HA85"/>
  <c r="AL85"/>
  <c r="AT85"/>
  <c r="BB85"/>
  <c r="BJ85"/>
  <c r="BR85"/>
  <c r="BZ85"/>
  <c r="CH85"/>
  <c r="CR85"/>
  <c r="CZ85"/>
  <c r="DH85"/>
  <c r="DP85"/>
  <c r="DX85"/>
  <c r="EF85"/>
  <c r="EN85"/>
  <c r="EV85"/>
  <c r="FD85"/>
  <c r="FL85"/>
  <c r="FT85"/>
  <c r="GB85"/>
  <c r="GJ85"/>
  <c r="GR85"/>
  <c r="GZ85"/>
  <c r="BG85"/>
  <c r="CM85"/>
  <c r="DU85"/>
  <c r="FA85"/>
  <c r="GG85"/>
  <c r="AY85"/>
  <c r="CE85"/>
  <c r="DM85"/>
  <c r="ES85"/>
  <c r="FY85"/>
  <c r="AQ85"/>
  <c r="BW85"/>
  <c r="DE85"/>
  <c r="EK85"/>
  <c r="FQ85"/>
  <c r="GW85"/>
  <c r="CW85"/>
  <c r="BO85"/>
  <c r="GO85"/>
  <c r="FI85"/>
  <c r="EC85"/>
  <c r="CN12"/>
  <c r="CO12"/>
  <c r="AM12"/>
  <c r="AQ12"/>
  <c r="AU12"/>
  <c r="AY12"/>
  <c r="BC12"/>
  <c r="BG12"/>
  <c r="BK12"/>
  <c r="BO12"/>
  <c r="BS12"/>
  <c r="BW12"/>
  <c r="CA12"/>
  <c r="CE12"/>
  <c r="CI12"/>
  <c r="CM12"/>
  <c r="CS12"/>
  <c r="CW12"/>
  <c r="DA12"/>
  <c r="DE12"/>
  <c r="DI12"/>
  <c r="DM12"/>
  <c r="DQ12"/>
  <c r="DU12"/>
  <c r="DY12"/>
  <c r="EC12"/>
  <c r="EG12"/>
  <c r="EK12"/>
  <c r="EO12"/>
  <c r="ES12"/>
  <c r="EW12"/>
  <c r="FA12"/>
  <c r="FE12"/>
  <c r="FI12"/>
  <c r="FM12"/>
  <c r="FQ12"/>
  <c r="FU12"/>
  <c r="FY12"/>
  <c r="GC12"/>
  <c r="GG12"/>
  <c r="GK12"/>
  <c r="GO12"/>
  <c r="GS12"/>
  <c r="GW12"/>
  <c r="HA12"/>
  <c r="AL12"/>
  <c r="AP12"/>
  <c r="AT12"/>
  <c r="AX12"/>
  <c r="BB12"/>
  <c r="BF12"/>
  <c r="BJ12"/>
  <c r="BN12"/>
  <c r="BR12"/>
  <c r="BV12"/>
  <c r="BZ12"/>
  <c r="CD12"/>
  <c r="CH12"/>
  <c r="CL12"/>
  <c r="CR12"/>
  <c r="CV12"/>
  <c r="CZ12"/>
  <c r="DD12"/>
  <c r="DH12"/>
  <c r="DL12"/>
  <c r="DP12"/>
  <c r="DT12"/>
  <c r="DX12"/>
  <c r="EB12"/>
  <c r="EF12"/>
  <c r="EJ12"/>
  <c r="EN12"/>
  <c r="ER12"/>
  <c r="EV12"/>
  <c r="EZ12"/>
  <c r="FD12"/>
  <c r="FH12"/>
  <c r="FL12"/>
  <c r="FP12"/>
  <c r="FT12"/>
  <c r="FX12"/>
  <c r="GB12"/>
  <c r="GF12"/>
  <c r="GJ12"/>
  <c r="GN12"/>
  <c r="GR12"/>
  <c r="GV12"/>
  <c r="GZ12"/>
  <c r="AJ12"/>
  <c r="AR12"/>
  <c r="AZ12"/>
  <c r="BH12"/>
  <c r="BP12"/>
  <c r="BX12"/>
  <c r="CF12"/>
  <c r="CP12"/>
  <c r="CX12"/>
  <c r="DF12"/>
  <c r="DN12"/>
  <c r="DV12"/>
  <c r="ED12"/>
  <c r="EL12"/>
  <c r="ET12"/>
  <c r="FB12"/>
  <c r="FJ12"/>
  <c r="FR12"/>
  <c r="FZ12"/>
  <c r="GH12"/>
  <c r="GP12"/>
  <c r="GX12"/>
  <c r="AO12"/>
  <c r="AW12"/>
  <c r="BE12"/>
  <c r="BM12"/>
  <c r="BU12"/>
  <c r="CC12"/>
  <c r="CK12"/>
  <c r="CU12"/>
  <c r="DC12"/>
  <c r="DK12"/>
  <c r="DS12"/>
  <c r="EA12"/>
  <c r="EI12"/>
  <c r="EQ12"/>
  <c r="EY12"/>
  <c r="FG12"/>
  <c r="FO12"/>
  <c r="FW12"/>
  <c r="GE12"/>
  <c r="GM12"/>
  <c r="GU12"/>
  <c r="HC12"/>
  <c r="AN12"/>
  <c r="AV12"/>
  <c r="BD12"/>
  <c r="BL12"/>
  <c r="BT12"/>
  <c r="CB12"/>
  <c r="CJ12"/>
  <c r="CT12"/>
  <c r="DB12"/>
  <c r="DJ12"/>
  <c r="DR12"/>
  <c r="DZ12"/>
  <c r="EH12"/>
  <c r="EP12"/>
  <c r="EX12"/>
  <c r="FF12"/>
  <c r="FN12"/>
  <c r="FV12"/>
  <c r="GD12"/>
  <c r="GL12"/>
  <c r="GT12"/>
  <c r="HB12"/>
  <c r="AK12"/>
  <c r="BQ12"/>
  <c r="CY12"/>
  <c r="EE12"/>
  <c r="FK12"/>
  <c r="GQ12"/>
  <c r="BI12"/>
  <c r="CQ12"/>
  <c r="DW12"/>
  <c r="FC12"/>
  <c r="GI12"/>
  <c r="BA12"/>
  <c r="CG12"/>
  <c r="DO12"/>
  <c r="EU12"/>
  <c r="GA12"/>
  <c r="BY12"/>
  <c r="GY12"/>
  <c r="AS12"/>
  <c r="FS12"/>
  <c r="EM12"/>
  <c r="DG12"/>
  <c r="CO683"/>
  <c r="CN683"/>
  <c r="AK683"/>
  <c r="AO683"/>
  <c r="AS683"/>
  <c r="AW683"/>
  <c r="BA683"/>
  <c r="BE683"/>
  <c r="BI683"/>
  <c r="BM683"/>
  <c r="BQ683"/>
  <c r="BU683"/>
  <c r="BY683"/>
  <c r="CC683"/>
  <c r="CG683"/>
  <c r="CK683"/>
  <c r="CQ683"/>
  <c r="CU683"/>
  <c r="CY683"/>
  <c r="DC683"/>
  <c r="DG683"/>
  <c r="DK683"/>
  <c r="DO683"/>
  <c r="DS683"/>
  <c r="DW683"/>
  <c r="EA683"/>
  <c r="EE683"/>
  <c r="EI683"/>
  <c r="EM683"/>
  <c r="EQ683"/>
  <c r="EU683"/>
  <c r="EY683"/>
  <c r="FC683"/>
  <c r="FG683"/>
  <c r="FK683"/>
  <c r="FO683"/>
  <c r="FS683"/>
  <c r="FW683"/>
  <c r="GA683"/>
  <c r="GE683"/>
  <c r="GI683"/>
  <c r="GM683"/>
  <c r="GQ683"/>
  <c r="GU683"/>
  <c r="GY683"/>
  <c r="HC683"/>
  <c r="AJ683"/>
  <c r="AN683"/>
  <c r="AR683"/>
  <c r="AV683"/>
  <c r="AZ683"/>
  <c r="BD683"/>
  <c r="BH683"/>
  <c r="BL683"/>
  <c r="BP683"/>
  <c r="BT683"/>
  <c r="BX683"/>
  <c r="CB683"/>
  <c r="CF683"/>
  <c r="CJ683"/>
  <c r="CP683"/>
  <c r="CT683"/>
  <c r="CX683"/>
  <c r="DB683"/>
  <c r="DF683"/>
  <c r="DJ683"/>
  <c r="DN683"/>
  <c r="DR683"/>
  <c r="DV683"/>
  <c r="DZ683"/>
  <c r="ED683"/>
  <c r="EH683"/>
  <c r="EL683"/>
  <c r="EP683"/>
  <c r="ET683"/>
  <c r="EX683"/>
  <c r="FB683"/>
  <c r="FF683"/>
  <c r="FJ683"/>
  <c r="FN683"/>
  <c r="FR683"/>
  <c r="FV683"/>
  <c r="FZ683"/>
  <c r="GD683"/>
  <c r="GH683"/>
  <c r="GL683"/>
  <c r="GP683"/>
  <c r="GT683"/>
  <c r="GX683"/>
  <c r="HB683"/>
  <c r="AP683"/>
  <c r="AX683"/>
  <c r="BF683"/>
  <c r="BN683"/>
  <c r="BV683"/>
  <c r="CD683"/>
  <c r="CL683"/>
  <c r="CV683"/>
  <c r="DD683"/>
  <c r="DL683"/>
  <c r="DT683"/>
  <c r="EB683"/>
  <c r="EJ683"/>
  <c r="ER683"/>
  <c r="EZ683"/>
  <c r="FH683"/>
  <c r="FP683"/>
  <c r="FX683"/>
  <c r="GF683"/>
  <c r="GN683"/>
  <c r="GV683"/>
  <c r="AM683"/>
  <c r="AU683"/>
  <c r="BC683"/>
  <c r="BK683"/>
  <c r="BS683"/>
  <c r="CA683"/>
  <c r="CI683"/>
  <c r="CS683"/>
  <c r="DA683"/>
  <c r="DI683"/>
  <c r="DQ683"/>
  <c r="DY683"/>
  <c r="EG683"/>
  <c r="EO683"/>
  <c r="EW683"/>
  <c r="FE683"/>
  <c r="FM683"/>
  <c r="FU683"/>
  <c r="GC683"/>
  <c r="GK683"/>
  <c r="GS683"/>
  <c r="HA683"/>
  <c r="AQ683"/>
  <c r="AY683"/>
  <c r="BG683"/>
  <c r="BO683"/>
  <c r="BW683"/>
  <c r="CE683"/>
  <c r="CM683"/>
  <c r="CW683"/>
  <c r="DE683"/>
  <c r="DM683"/>
  <c r="DU683"/>
  <c r="EC683"/>
  <c r="EK683"/>
  <c r="ES683"/>
  <c r="FA683"/>
  <c r="FI683"/>
  <c r="FQ683"/>
  <c r="FY683"/>
  <c r="GG683"/>
  <c r="GO683"/>
  <c r="GW683"/>
  <c r="BJ683"/>
  <c r="CR683"/>
  <c r="DX683"/>
  <c r="FD683"/>
  <c r="GJ683"/>
  <c r="BB683"/>
  <c r="CH683"/>
  <c r="DP683"/>
  <c r="EV683"/>
  <c r="GB683"/>
  <c r="AT683"/>
  <c r="BZ683"/>
  <c r="DH683"/>
  <c r="EN683"/>
  <c r="FT683"/>
  <c r="GZ683"/>
  <c r="EF683"/>
  <c r="CZ683"/>
  <c r="BR683"/>
  <c r="GR683"/>
  <c r="AL683"/>
  <c r="FL683"/>
  <c r="CO618"/>
  <c r="CN618"/>
  <c r="AK618"/>
  <c r="AO618"/>
  <c r="AS618"/>
  <c r="AW618"/>
  <c r="BA618"/>
  <c r="BE618"/>
  <c r="BI618"/>
  <c r="BM618"/>
  <c r="BQ618"/>
  <c r="BU618"/>
  <c r="BY618"/>
  <c r="CC618"/>
  <c r="CG618"/>
  <c r="CK618"/>
  <c r="CQ618"/>
  <c r="CU618"/>
  <c r="CY618"/>
  <c r="DC618"/>
  <c r="DG618"/>
  <c r="DK618"/>
  <c r="DO618"/>
  <c r="DS618"/>
  <c r="DW618"/>
  <c r="EA618"/>
  <c r="EE618"/>
  <c r="EI618"/>
  <c r="EM618"/>
  <c r="EQ618"/>
  <c r="EU618"/>
  <c r="EY618"/>
  <c r="FC618"/>
  <c r="FG618"/>
  <c r="FK618"/>
  <c r="FO618"/>
  <c r="FS618"/>
  <c r="FW618"/>
  <c r="GA618"/>
  <c r="GE618"/>
  <c r="GI618"/>
  <c r="GM618"/>
  <c r="GQ618"/>
  <c r="GU618"/>
  <c r="GY618"/>
  <c r="HC618"/>
  <c r="AJ618"/>
  <c r="AP618"/>
  <c r="AU618"/>
  <c r="AZ618"/>
  <c r="BF618"/>
  <c r="BK618"/>
  <c r="BP618"/>
  <c r="BV618"/>
  <c r="CA618"/>
  <c r="CF618"/>
  <c r="CL618"/>
  <c r="CS618"/>
  <c r="CX618"/>
  <c r="DD618"/>
  <c r="DI618"/>
  <c r="DN618"/>
  <c r="DT618"/>
  <c r="DY618"/>
  <c r="ED618"/>
  <c r="EJ618"/>
  <c r="EO618"/>
  <c r="ET618"/>
  <c r="EZ618"/>
  <c r="FE618"/>
  <c r="FJ618"/>
  <c r="FP618"/>
  <c r="FU618"/>
  <c r="FZ618"/>
  <c r="GF618"/>
  <c r="GK618"/>
  <c r="GP618"/>
  <c r="GV618"/>
  <c r="HA618"/>
  <c r="AN618"/>
  <c r="AT618"/>
  <c r="AY618"/>
  <c r="BD618"/>
  <c r="BJ618"/>
  <c r="BO618"/>
  <c r="BT618"/>
  <c r="BZ618"/>
  <c r="CE618"/>
  <c r="CJ618"/>
  <c r="CR618"/>
  <c r="CW618"/>
  <c r="DB618"/>
  <c r="DH618"/>
  <c r="DM618"/>
  <c r="DR618"/>
  <c r="DX618"/>
  <c r="EC618"/>
  <c r="EH618"/>
  <c r="EN618"/>
  <c r="ES618"/>
  <c r="EX618"/>
  <c r="FD618"/>
  <c r="FI618"/>
  <c r="FN618"/>
  <c r="FT618"/>
  <c r="FY618"/>
  <c r="GD618"/>
  <c r="GJ618"/>
  <c r="GO618"/>
  <c r="GT618"/>
  <c r="GZ618"/>
  <c r="AM618"/>
  <c r="AR618"/>
  <c r="AX618"/>
  <c r="BC618"/>
  <c r="BH618"/>
  <c r="BN618"/>
  <c r="BS618"/>
  <c r="BX618"/>
  <c r="CD618"/>
  <c r="CI618"/>
  <c r="CP618"/>
  <c r="CV618"/>
  <c r="DA618"/>
  <c r="DF618"/>
  <c r="DL618"/>
  <c r="DQ618"/>
  <c r="DV618"/>
  <c r="EB618"/>
  <c r="EG618"/>
  <c r="EL618"/>
  <c r="ER618"/>
  <c r="EW618"/>
  <c r="FB618"/>
  <c r="FH618"/>
  <c r="FM618"/>
  <c r="FR618"/>
  <c r="FX618"/>
  <c r="GC618"/>
  <c r="GH618"/>
  <c r="GN618"/>
  <c r="GS618"/>
  <c r="GX618"/>
  <c r="BB618"/>
  <c r="BW618"/>
  <c r="CT618"/>
  <c r="DP618"/>
  <c r="EK618"/>
  <c r="FF618"/>
  <c r="GB618"/>
  <c r="GW618"/>
  <c r="AV618"/>
  <c r="BR618"/>
  <c r="CM618"/>
  <c r="DJ618"/>
  <c r="EF618"/>
  <c r="FA618"/>
  <c r="FV618"/>
  <c r="GR618"/>
  <c r="AQ618"/>
  <c r="BL618"/>
  <c r="CH618"/>
  <c r="DE618"/>
  <c r="DZ618"/>
  <c r="EV618"/>
  <c r="FQ618"/>
  <c r="GL618"/>
  <c r="CB618"/>
  <c r="FL618"/>
  <c r="BG618"/>
  <c r="EP618"/>
  <c r="AL618"/>
  <c r="DU618"/>
  <c r="HB618"/>
  <c r="GG618"/>
  <c r="CZ618"/>
  <c r="CO548"/>
  <c r="CN548"/>
  <c r="AL548"/>
  <c r="AP548"/>
  <c r="AT548"/>
  <c r="AX548"/>
  <c r="BB548"/>
  <c r="BF548"/>
  <c r="BJ548"/>
  <c r="BN548"/>
  <c r="BR548"/>
  <c r="BV548"/>
  <c r="BZ548"/>
  <c r="CD548"/>
  <c r="CH548"/>
  <c r="CL548"/>
  <c r="CR548"/>
  <c r="CV548"/>
  <c r="CZ548"/>
  <c r="DD548"/>
  <c r="DH548"/>
  <c r="DL548"/>
  <c r="DP548"/>
  <c r="DT548"/>
  <c r="DX548"/>
  <c r="EB548"/>
  <c r="EF548"/>
  <c r="EJ548"/>
  <c r="EN548"/>
  <c r="ER548"/>
  <c r="EV548"/>
  <c r="EZ548"/>
  <c r="FD548"/>
  <c r="FH548"/>
  <c r="FL548"/>
  <c r="FP548"/>
  <c r="FT548"/>
  <c r="FX548"/>
  <c r="GB548"/>
  <c r="GF548"/>
  <c r="GJ548"/>
  <c r="GN548"/>
  <c r="GR548"/>
  <c r="GV548"/>
  <c r="GZ548"/>
  <c r="AK548"/>
  <c r="AO548"/>
  <c r="AS548"/>
  <c r="AW548"/>
  <c r="BA548"/>
  <c r="BE548"/>
  <c r="BI548"/>
  <c r="BM548"/>
  <c r="BQ548"/>
  <c r="BU548"/>
  <c r="BY548"/>
  <c r="CC548"/>
  <c r="CG548"/>
  <c r="CK548"/>
  <c r="CQ548"/>
  <c r="CU548"/>
  <c r="CY548"/>
  <c r="DC548"/>
  <c r="DG548"/>
  <c r="DK548"/>
  <c r="DO548"/>
  <c r="DS548"/>
  <c r="DW548"/>
  <c r="EA548"/>
  <c r="EE548"/>
  <c r="EI548"/>
  <c r="EM548"/>
  <c r="EQ548"/>
  <c r="EU548"/>
  <c r="EY548"/>
  <c r="FC548"/>
  <c r="FG548"/>
  <c r="FK548"/>
  <c r="FO548"/>
  <c r="FS548"/>
  <c r="FW548"/>
  <c r="GA548"/>
  <c r="GE548"/>
  <c r="GI548"/>
  <c r="GM548"/>
  <c r="GQ548"/>
  <c r="GU548"/>
  <c r="GY548"/>
  <c r="HC548"/>
  <c r="AN548"/>
  <c r="AV548"/>
  <c r="BD548"/>
  <c r="BL548"/>
  <c r="BT548"/>
  <c r="CB548"/>
  <c r="CJ548"/>
  <c r="CT548"/>
  <c r="DB548"/>
  <c r="DJ548"/>
  <c r="DR548"/>
  <c r="DZ548"/>
  <c r="EH548"/>
  <c r="EP548"/>
  <c r="EX548"/>
  <c r="FF548"/>
  <c r="FN548"/>
  <c r="FV548"/>
  <c r="GD548"/>
  <c r="GL548"/>
  <c r="GT548"/>
  <c r="HB548"/>
  <c r="AJ548"/>
  <c r="AR548"/>
  <c r="AZ548"/>
  <c r="BH548"/>
  <c r="BP548"/>
  <c r="BX548"/>
  <c r="CF548"/>
  <c r="CP548"/>
  <c r="CX548"/>
  <c r="DF548"/>
  <c r="DN548"/>
  <c r="DV548"/>
  <c r="ED548"/>
  <c r="EL548"/>
  <c r="ET548"/>
  <c r="FB548"/>
  <c r="FJ548"/>
  <c r="FR548"/>
  <c r="FZ548"/>
  <c r="GH548"/>
  <c r="GP548"/>
  <c r="GX548"/>
  <c r="AQ548"/>
  <c r="AY548"/>
  <c r="BG548"/>
  <c r="BO548"/>
  <c r="BW548"/>
  <c r="CE548"/>
  <c r="CM548"/>
  <c r="CW548"/>
  <c r="DE548"/>
  <c r="DM548"/>
  <c r="DU548"/>
  <c r="EC548"/>
  <c r="EK548"/>
  <c r="ES548"/>
  <c r="FA548"/>
  <c r="FI548"/>
  <c r="FQ548"/>
  <c r="FY548"/>
  <c r="GG548"/>
  <c r="GO548"/>
  <c r="GW548"/>
  <c r="AM548"/>
  <c r="BS548"/>
  <c r="DA548"/>
  <c r="EG548"/>
  <c r="FM548"/>
  <c r="GS548"/>
  <c r="BK548"/>
  <c r="CS548"/>
  <c r="DY548"/>
  <c r="FE548"/>
  <c r="GK548"/>
  <c r="BC548"/>
  <c r="CI548"/>
  <c r="DQ548"/>
  <c r="EW548"/>
  <c r="GC548"/>
  <c r="DI548"/>
  <c r="CA548"/>
  <c r="HA548"/>
  <c r="AU548"/>
  <c r="FU548"/>
  <c r="EO548"/>
  <c r="CO417"/>
  <c r="CN417"/>
  <c r="AK417"/>
  <c r="AO417"/>
  <c r="AS417"/>
  <c r="AW417"/>
  <c r="BA417"/>
  <c r="BE417"/>
  <c r="BI417"/>
  <c r="BM417"/>
  <c r="BQ417"/>
  <c r="BU417"/>
  <c r="BY417"/>
  <c r="CC417"/>
  <c r="CG417"/>
  <c r="CK417"/>
  <c r="CQ417"/>
  <c r="CU417"/>
  <c r="CY417"/>
  <c r="DC417"/>
  <c r="DG417"/>
  <c r="DK417"/>
  <c r="DO417"/>
  <c r="DS417"/>
  <c r="DW417"/>
  <c r="EA417"/>
  <c r="EE417"/>
  <c r="EI417"/>
  <c r="EM417"/>
  <c r="EQ417"/>
  <c r="EU417"/>
  <c r="EY417"/>
  <c r="FC417"/>
  <c r="FG417"/>
  <c r="FK417"/>
  <c r="FO417"/>
  <c r="FS417"/>
  <c r="FW417"/>
  <c r="GA417"/>
  <c r="GE417"/>
  <c r="GI417"/>
  <c r="GM417"/>
  <c r="GQ417"/>
  <c r="GU417"/>
  <c r="GY417"/>
  <c r="HC417"/>
  <c r="AJ417"/>
  <c r="AN417"/>
  <c r="AR417"/>
  <c r="AV417"/>
  <c r="AZ417"/>
  <c r="BD417"/>
  <c r="BH417"/>
  <c r="BL417"/>
  <c r="BP417"/>
  <c r="BT417"/>
  <c r="BX417"/>
  <c r="CB417"/>
  <c r="CF417"/>
  <c r="CJ417"/>
  <c r="CP417"/>
  <c r="CT417"/>
  <c r="CX417"/>
  <c r="DB417"/>
  <c r="DF417"/>
  <c r="DJ417"/>
  <c r="DN417"/>
  <c r="DR417"/>
  <c r="DV417"/>
  <c r="DZ417"/>
  <c r="ED417"/>
  <c r="EH417"/>
  <c r="EL417"/>
  <c r="EP417"/>
  <c r="ET417"/>
  <c r="EX417"/>
  <c r="FB417"/>
  <c r="FF417"/>
  <c r="FJ417"/>
  <c r="FN417"/>
  <c r="FR417"/>
  <c r="FV417"/>
  <c r="FZ417"/>
  <c r="GD417"/>
  <c r="GH417"/>
  <c r="GL417"/>
  <c r="GP417"/>
  <c r="GT417"/>
  <c r="GX417"/>
  <c r="HB417"/>
  <c r="AP417"/>
  <c r="AX417"/>
  <c r="BF417"/>
  <c r="BN417"/>
  <c r="BV417"/>
  <c r="CD417"/>
  <c r="CL417"/>
  <c r="CV417"/>
  <c r="DD417"/>
  <c r="DL417"/>
  <c r="DT417"/>
  <c r="EB417"/>
  <c r="EJ417"/>
  <c r="ER417"/>
  <c r="EZ417"/>
  <c r="FH417"/>
  <c r="FP417"/>
  <c r="FX417"/>
  <c r="GF417"/>
  <c r="GN417"/>
  <c r="GV417"/>
  <c r="AM417"/>
  <c r="AU417"/>
  <c r="BC417"/>
  <c r="BK417"/>
  <c r="BS417"/>
  <c r="CA417"/>
  <c r="CI417"/>
  <c r="CS417"/>
  <c r="DA417"/>
  <c r="DI417"/>
  <c r="DQ417"/>
  <c r="DY417"/>
  <c r="EG417"/>
  <c r="EO417"/>
  <c r="EW417"/>
  <c r="FE417"/>
  <c r="FM417"/>
  <c r="FU417"/>
  <c r="GC417"/>
  <c r="GK417"/>
  <c r="GS417"/>
  <c r="HA417"/>
  <c r="AQ417"/>
  <c r="AY417"/>
  <c r="BG417"/>
  <c r="BO417"/>
  <c r="BW417"/>
  <c r="CE417"/>
  <c r="CM417"/>
  <c r="CW417"/>
  <c r="DE417"/>
  <c r="DM417"/>
  <c r="DU417"/>
  <c r="EC417"/>
  <c r="EK417"/>
  <c r="ES417"/>
  <c r="FA417"/>
  <c r="FI417"/>
  <c r="FQ417"/>
  <c r="FY417"/>
  <c r="GG417"/>
  <c r="GO417"/>
  <c r="GW417"/>
  <c r="AT417"/>
  <c r="BZ417"/>
  <c r="DH417"/>
  <c r="EN417"/>
  <c r="FT417"/>
  <c r="GZ417"/>
  <c r="AL417"/>
  <c r="BR417"/>
  <c r="CZ417"/>
  <c r="EF417"/>
  <c r="FL417"/>
  <c r="GR417"/>
  <c r="BJ417"/>
  <c r="CR417"/>
  <c r="DX417"/>
  <c r="FD417"/>
  <c r="GJ417"/>
  <c r="BB417"/>
  <c r="CH417"/>
  <c r="DP417"/>
  <c r="EV417"/>
  <c r="GB417"/>
  <c r="CO348"/>
  <c r="CN348"/>
  <c r="AK348"/>
  <c r="AO348"/>
  <c r="AS348"/>
  <c r="AW348"/>
  <c r="BA348"/>
  <c r="BE348"/>
  <c r="BI348"/>
  <c r="BM348"/>
  <c r="BQ348"/>
  <c r="BU348"/>
  <c r="BY348"/>
  <c r="CC348"/>
  <c r="CG348"/>
  <c r="CK348"/>
  <c r="CQ348"/>
  <c r="CU348"/>
  <c r="CY348"/>
  <c r="DC348"/>
  <c r="DG348"/>
  <c r="DK348"/>
  <c r="DO348"/>
  <c r="DS348"/>
  <c r="DW348"/>
  <c r="EA348"/>
  <c r="EE348"/>
  <c r="EI348"/>
  <c r="EM348"/>
  <c r="EQ348"/>
  <c r="EU348"/>
  <c r="EY348"/>
  <c r="FC348"/>
  <c r="FG348"/>
  <c r="FK348"/>
  <c r="FO348"/>
  <c r="FS348"/>
  <c r="FW348"/>
  <c r="GA348"/>
  <c r="GE348"/>
  <c r="GI348"/>
  <c r="GM348"/>
  <c r="GQ348"/>
  <c r="GU348"/>
  <c r="GY348"/>
  <c r="HC348"/>
  <c r="AJ348"/>
  <c r="AN348"/>
  <c r="AR348"/>
  <c r="AV348"/>
  <c r="AZ348"/>
  <c r="BD348"/>
  <c r="BH348"/>
  <c r="BL348"/>
  <c r="BP348"/>
  <c r="BT348"/>
  <c r="BX348"/>
  <c r="CB348"/>
  <c r="CF348"/>
  <c r="CJ348"/>
  <c r="CP348"/>
  <c r="CT348"/>
  <c r="CX348"/>
  <c r="DB348"/>
  <c r="DF348"/>
  <c r="DJ348"/>
  <c r="DN348"/>
  <c r="DR348"/>
  <c r="DV348"/>
  <c r="DZ348"/>
  <c r="ED348"/>
  <c r="EH348"/>
  <c r="EL348"/>
  <c r="EP348"/>
  <c r="ET348"/>
  <c r="EX348"/>
  <c r="FB348"/>
  <c r="FF348"/>
  <c r="FJ348"/>
  <c r="FN348"/>
  <c r="FR348"/>
  <c r="FV348"/>
  <c r="FZ348"/>
  <c r="GD348"/>
  <c r="GH348"/>
  <c r="GL348"/>
  <c r="GP348"/>
  <c r="GT348"/>
  <c r="GX348"/>
  <c r="HB348"/>
  <c r="AP348"/>
  <c r="AX348"/>
  <c r="BF348"/>
  <c r="BN348"/>
  <c r="BV348"/>
  <c r="CD348"/>
  <c r="CL348"/>
  <c r="CV348"/>
  <c r="DD348"/>
  <c r="DL348"/>
  <c r="DT348"/>
  <c r="EB348"/>
  <c r="EJ348"/>
  <c r="ER348"/>
  <c r="EZ348"/>
  <c r="FH348"/>
  <c r="FP348"/>
  <c r="FX348"/>
  <c r="GF348"/>
  <c r="GN348"/>
  <c r="GV348"/>
  <c r="AM348"/>
  <c r="AU348"/>
  <c r="BC348"/>
  <c r="BK348"/>
  <c r="BS348"/>
  <c r="CA348"/>
  <c r="CI348"/>
  <c r="CS348"/>
  <c r="DA348"/>
  <c r="DI348"/>
  <c r="DQ348"/>
  <c r="DY348"/>
  <c r="EG348"/>
  <c r="EO348"/>
  <c r="EW348"/>
  <c r="FE348"/>
  <c r="FM348"/>
  <c r="FU348"/>
  <c r="GC348"/>
  <c r="GK348"/>
  <c r="GS348"/>
  <c r="HA348"/>
  <c r="AL348"/>
  <c r="AT348"/>
  <c r="BB348"/>
  <c r="BJ348"/>
  <c r="BR348"/>
  <c r="BZ348"/>
  <c r="CH348"/>
  <c r="CR348"/>
  <c r="CZ348"/>
  <c r="DH348"/>
  <c r="DP348"/>
  <c r="DX348"/>
  <c r="EF348"/>
  <c r="EN348"/>
  <c r="EV348"/>
  <c r="FD348"/>
  <c r="FL348"/>
  <c r="FT348"/>
  <c r="GB348"/>
  <c r="GJ348"/>
  <c r="GR348"/>
  <c r="GZ348"/>
  <c r="BO348"/>
  <c r="CW348"/>
  <c r="EC348"/>
  <c r="FI348"/>
  <c r="GO348"/>
  <c r="BG348"/>
  <c r="CM348"/>
  <c r="DU348"/>
  <c r="FA348"/>
  <c r="GG348"/>
  <c r="AY348"/>
  <c r="CE348"/>
  <c r="DM348"/>
  <c r="ES348"/>
  <c r="FY348"/>
  <c r="AQ348"/>
  <c r="BW348"/>
  <c r="DE348"/>
  <c r="EK348"/>
  <c r="FQ348"/>
  <c r="GW348"/>
  <c r="CO191"/>
  <c r="CN191"/>
  <c r="AL191"/>
  <c r="AP191"/>
  <c r="AT191"/>
  <c r="AX191"/>
  <c r="BB191"/>
  <c r="BF191"/>
  <c r="BJ191"/>
  <c r="BN191"/>
  <c r="BR191"/>
  <c r="BV191"/>
  <c r="BZ191"/>
  <c r="CD191"/>
  <c r="CH191"/>
  <c r="CL191"/>
  <c r="CR191"/>
  <c r="CV191"/>
  <c r="CZ191"/>
  <c r="DD191"/>
  <c r="DH191"/>
  <c r="DL191"/>
  <c r="DP191"/>
  <c r="DT191"/>
  <c r="DX191"/>
  <c r="EB191"/>
  <c r="EF191"/>
  <c r="EJ191"/>
  <c r="EN191"/>
  <c r="ER191"/>
  <c r="EV191"/>
  <c r="EZ191"/>
  <c r="FD191"/>
  <c r="FH191"/>
  <c r="FL191"/>
  <c r="FP191"/>
  <c r="FT191"/>
  <c r="FX191"/>
  <c r="GB191"/>
  <c r="GF191"/>
  <c r="GJ191"/>
  <c r="GN191"/>
  <c r="GR191"/>
  <c r="GV191"/>
  <c r="GZ191"/>
  <c r="AK191"/>
  <c r="AO191"/>
  <c r="AS191"/>
  <c r="AW191"/>
  <c r="BA191"/>
  <c r="BE191"/>
  <c r="BI191"/>
  <c r="BM191"/>
  <c r="BQ191"/>
  <c r="BU191"/>
  <c r="BY191"/>
  <c r="CC191"/>
  <c r="CG191"/>
  <c r="CK191"/>
  <c r="CQ191"/>
  <c r="CU191"/>
  <c r="CY191"/>
  <c r="DC191"/>
  <c r="DG191"/>
  <c r="DK191"/>
  <c r="DO191"/>
  <c r="DS191"/>
  <c r="DW191"/>
  <c r="EA191"/>
  <c r="EE191"/>
  <c r="EI191"/>
  <c r="EM191"/>
  <c r="EQ191"/>
  <c r="EU191"/>
  <c r="EY191"/>
  <c r="FC191"/>
  <c r="FG191"/>
  <c r="FK191"/>
  <c r="FO191"/>
  <c r="FS191"/>
  <c r="FW191"/>
  <c r="GA191"/>
  <c r="GE191"/>
  <c r="GI191"/>
  <c r="GM191"/>
  <c r="GQ191"/>
  <c r="GU191"/>
  <c r="GY191"/>
  <c r="HC191"/>
  <c r="AM191"/>
  <c r="AU191"/>
  <c r="BC191"/>
  <c r="BK191"/>
  <c r="BS191"/>
  <c r="CA191"/>
  <c r="CI191"/>
  <c r="CS191"/>
  <c r="DA191"/>
  <c r="DI191"/>
  <c r="DQ191"/>
  <c r="DY191"/>
  <c r="EG191"/>
  <c r="EO191"/>
  <c r="EW191"/>
  <c r="FE191"/>
  <c r="FM191"/>
  <c r="FU191"/>
  <c r="GC191"/>
  <c r="GK191"/>
  <c r="GS191"/>
  <c r="HA191"/>
  <c r="AJ191"/>
  <c r="AR191"/>
  <c r="AZ191"/>
  <c r="BH191"/>
  <c r="BP191"/>
  <c r="BX191"/>
  <c r="CF191"/>
  <c r="CP191"/>
  <c r="CX191"/>
  <c r="DF191"/>
  <c r="DN191"/>
  <c r="DV191"/>
  <c r="ED191"/>
  <c r="EL191"/>
  <c r="ET191"/>
  <c r="FB191"/>
  <c r="FJ191"/>
  <c r="FR191"/>
  <c r="FZ191"/>
  <c r="GH191"/>
  <c r="GP191"/>
  <c r="GX191"/>
  <c r="AQ191"/>
  <c r="AY191"/>
  <c r="BG191"/>
  <c r="BO191"/>
  <c r="BW191"/>
  <c r="CE191"/>
  <c r="CM191"/>
  <c r="CW191"/>
  <c r="DE191"/>
  <c r="DM191"/>
  <c r="DU191"/>
  <c r="EC191"/>
  <c r="EK191"/>
  <c r="ES191"/>
  <c r="FA191"/>
  <c r="FI191"/>
  <c r="FQ191"/>
  <c r="FY191"/>
  <c r="GG191"/>
  <c r="GO191"/>
  <c r="GW191"/>
  <c r="BD191"/>
  <c r="CJ191"/>
  <c r="DR191"/>
  <c r="EX191"/>
  <c r="GD191"/>
  <c r="AV191"/>
  <c r="CB191"/>
  <c r="DJ191"/>
  <c r="EP191"/>
  <c r="FV191"/>
  <c r="HB191"/>
  <c r="AN191"/>
  <c r="BT191"/>
  <c r="DB191"/>
  <c r="EH191"/>
  <c r="FN191"/>
  <c r="GT191"/>
  <c r="DZ191"/>
  <c r="CT191"/>
  <c r="BL191"/>
  <c r="GL191"/>
  <c r="FF191"/>
  <c r="CO105"/>
  <c r="CN105"/>
  <c r="AM105"/>
  <c r="AQ105"/>
  <c r="AU105"/>
  <c r="AY105"/>
  <c r="BC105"/>
  <c r="BG105"/>
  <c r="BK105"/>
  <c r="BO105"/>
  <c r="BS105"/>
  <c r="BW105"/>
  <c r="CA105"/>
  <c r="CE105"/>
  <c r="CI105"/>
  <c r="CM105"/>
  <c r="CS105"/>
  <c r="CW105"/>
  <c r="DA105"/>
  <c r="DE105"/>
  <c r="DI105"/>
  <c r="DM105"/>
  <c r="DQ105"/>
  <c r="DU105"/>
  <c r="DY105"/>
  <c r="EC105"/>
  <c r="EG105"/>
  <c r="EK105"/>
  <c r="EO105"/>
  <c r="ES105"/>
  <c r="EW105"/>
  <c r="FA105"/>
  <c r="FE105"/>
  <c r="FI105"/>
  <c r="FM105"/>
  <c r="FQ105"/>
  <c r="FU105"/>
  <c r="FY105"/>
  <c r="GC105"/>
  <c r="GG105"/>
  <c r="GK105"/>
  <c r="GO105"/>
  <c r="GS105"/>
  <c r="GW105"/>
  <c r="HA105"/>
  <c r="AL105"/>
  <c r="AP105"/>
  <c r="AT105"/>
  <c r="AX105"/>
  <c r="BB105"/>
  <c r="BF105"/>
  <c r="BJ105"/>
  <c r="BN105"/>
  <c r="BR105"/>
  <c r="BV105"/>
  <c r="BZ105"/>
  <c r="CD105"/>
  <c r="CH105"/>
  <c r="CL105"/>
  <c r="CR105"/>
  <c r="CV105"/>
  <c r="CZ105"/>
  <c r="DD105"/>
  <c r="DH105"/>
  <c r="DL105"/>
  <c r="DP105"/>
  <c r="DT105"/>
  <c r="DX105"/>
  <c r="EB105"/>
  <c r="EF105"/>
  <c r="EJ105"/>
  <c r="EN105"/>
  <c r="ER105"/>
  <c r="EV105"/>
  <c r="EZ105"/>
  <c r="FD105"/>
  <c r="FH105"/>
  <c r="FL105"/>
  <c r="FP105"/>
  <c r="FT105"/>
  <c r="FX105"/>
  <c r="GB105"/>
  <c r="GF105"/>
  <c r="GJ105"/>
  <c r="GN105"/>
  <c r="GR105"/>
  <c r="GV105"/>
  <c r="GZ105"/>
  <c r="AN105"/>
  <c r="AV105"/>
  <c r="BD105"/>
  <c r="BL105"/>
  <c r="BT105"/>
  <c r="CB105"/>
  <c r="CJ105"/>
  <c r="CT105"/>
  <c r="DB105"/>
  <c r="DJ105"/>
  <c r="DR105"/>
  <c r="DZ105"/>
  <c r="EH105"/>
  <c r="EP105"/>
  <c r="EX105"/>
  <c r="FF105"/>
  <c r="FN105"/>
  <c r="FV105"/>
  <c r="GD105"/>
  <c r="GL105"/>
  <c r="GT105"/>
  <c r="HB105"/>
  <c r="AK105"/>
  <c r="AS105"/>
  <c r="BA105"/>
  <c r="BI105"/>
  <c r="BQ105"/>
  <c r="BY105"/>
  <c r="CG105"/>
  <c r="CQ105"/>
  <c r="CY105"/>
  <c r="DG105"/>
  <c r="DO105"/>
  <c r="DW105"/>
  <c r="EE105"/>
  <c r="EM105"/>
  <c r="EU105"/>
  <c r="FC105"/>
  <c r="FK105"/>
  <c r="FS105"/>
  <c r="GA105"/>
  <c r="GI105"/>
  <c r="GQ105"/>
  <c r="GY105"/>
  <c r="AJ105"/>
  <c r="AR105"/>
  <c r="AZ105"/>
  <c r="BH105"/>
  <c r="BP105"/>
  <c r="BX105"/>
  <c r="CF105"/>
  <c r="CP105"/>
  <c r="CX105"/>
  <c r="DF105"/>
  <c r="DN105"/>
  <c r="DV105"/>
  <c r="ED105"/>
  <c r="EL105"/>
  <c r="ET105"/>
  <c r="FB105"/>
  <c r="FJ105"/>
  <c r="FR105"/>
  <c r="FZ105"/>
  <c r="GH105"/>
  <c r="GP105"/>
  <c r="GX105"/>
  <c r="BE105"/>
  <c r="CK105"/>
  <c r="DS105"/>
  <c r="EY105"/>
  <c r="GE105"/>
  <c r="AW105"/>
  <c r="CC105"/>
  <c r="DK105"/>
  <c r="EQ105"/>
  <c r="FW105"/>
  <c r="HC105"/>
  <c r="AO105"/>
  <c r="BU105"/>
  <c r="DC105"/>
  <c r="EI105"/>
  <c r="FO105"/>
  <c r="GU105"/>
  <c r="EA105"/>
  <c r="CU105"/>
  <c r="BM105"/>
  <c r="GM105"/>
  <c r="FG105"/>
  <c r="CO723"/>
  <c r="CN723"/>
  <c r="AM723"/>
  <c r="AQ723"/>
  <c r="AU723"/>
  <c r="AY723"/>
  <c r="BC723"/>
  <c r="BG723"/>
  <c r="BK723"/>
  <c r="BO723"/>
  <c r="BS723"/>
  <c r="BW723"/>
  <c r="CA723"/>
  <c r="CE723"/>
  <c r="CI723"/>
  <c r="CM723"/>
  <c r="CS723"/>
  <c r="CW723"/>
  <c r="DA723"/>
  <c r="DE723"/>
  <c r="DI723"/>
  <c r="DM723"/>
  <c r="DQ723"/>
  <c r="DU723"/>
  <c r="DY723"/>
  <c r="EC723"/>
  <c r="EG723"/>
  <c r="EK723"/>
  <c r="EO723"/>
  <c r="ES723"/>
  <c r="EW723"/>
  <c r="FA723"/>
  <c r="FE723"/>
  <c r="FI723"/>
  <c r="FM723"/>
  <c r="FQ723"/>
  <c r="FU723"/>
  <c r="FY723"/>
  <c r="GC723"/>
  <c r="GG723"/>
  <c r="GK723"/>
  <c r="GO723"/>
  <c r="GS723"/>
  <c r="GW723"/>
  <c r="HA723"/>
  <c r="AN723"/>
  <c r="AS723"/>
  <c r="AX723"/>
  <c r="BD723"/>
  <c r="BI723"/>
  <c r="BN723"/>
  <c r="BT723"/>
  <c r="BY723"/>
  <c r="CD723"/>
  <c r="CJ723"/>
  <c r="CQ723"/>
  <c r="CV723"/>
  <c r="DB723"/>
  <c r="DG723"/>
  <c r="DL723"/>
  <c r="DR723"/>
  <c r="DW723"/>
  <c r="EB723"/>
  <c r="EH723"/>
  <c r="EM723"/>
  <c r="ER723"/>
  <c r="EX723"/>
  <c r="FC723"/>
  <c r="FH723"/>
  <c r="FN723"/>
  <c r="FS723"/>
  <c r="FX723"/>
  <c r="GD723"/>
  <c r="GI723"/>
  <c r="GN723"/>
  <c r="GT723"/>
  <c r="GY723"/>
  <c r="AO723"/>
  <c r="AV723"/>
  <c r="BB723"/>
  <c r="BJ723"/>
  <c r="BQ723"/>
  <c r="BX723"/>
  <c r="CF723"/>
  <c r="CL723"/>
  <c r="CU723"/>
  <c r="DC723"/>
  <c r="DJ723"/>
  <c r="DP723"/>
  <c r="DX723"/>
  <c r="EE723"/>
  <c r="EL723"/>
  <c r="ET723"/>
  <c r="EZ723"/>
  <c r="FG723"/>
  <c r="FO723"/>
  <c r="FV723"/>
  <c r="GB723"/>
  <c r="GJ723"/>
  <c r="GQ723"/>
  <c r="GX723"/>
  <c r="AL723"/>
  <c r="AT723"/>
  <c r="BA723"/>
  <c r="BH723"/>
  <c r="BP723"/>
  <c r="BV723"/>
  <c r="CC723"/>
  <c r="CK723"/>
  <c r="CT723"/>
  <c r="CZ723"/>
  <c r="DH723"/>
  <c r="DO723"/>
  <c r="DV723"/>
  <c r="ED723"/>
  <c r="EJ723"/>
  <c r="EQ723"/>
  <c r="EY723"/>
  <c r="FF723"/>
  <c r="FL723"/>
  <c r="FT723"/>
  <c r="GA723"/>
  <c r="GH723"/>
  <c r="GP723"/>
  <c r="GV723"/>
  <c r="HC723"/>
  <c r="AK723"/>
  <c r="AR723"/>
  <c r="AZ723"/>
  <c r="BF723"/>
  <c r="BM723"/>
  <c r="BU723"/>
  <c r="CB723"/>
  <c r="CH723"/>
  <c r="CR723"/>
  <c r="CY723"/>
  <c r="DF723"/>
  <c r="DN723"/>
  <c r="DT723"/>
  <c r="EA723"/>
  <c r="EI723"/>
  <c r="EP723"/>
  <c r="EV723"/>
  <c r="FD723"/>
  <c r="FK723"/>
  <c r="FR723"/>
  <c r="FZ723"/>
  <c r="GF723"/>
  <c r="GM723"/>
  <c r="GU723"/>
  <c r="HB723"/>
  <c r="AW723"/>
  <c r="BZ723"/>
  <c r="DD723"/>
  <c r="EF723"/>
  <c r="FJ723"/>
  <c r="GL723"/>
  <c r="AP723"/>
  <c r="BR723"/>
  <c r="CX723"/>
  <c r="DZ723"/>
  <c r="FB723"/>
  <c r="GE723"/>
  <c r="AJ723"/>
  <c r="BL723"/>
  <c r="CP723"/>
  <c r="DS723"/>
  <c r="EU723"/>
  <c r="FW723"/>
  <c r="GZ723"/>
  <c r="CG723"/>
  <c r="GR723"/>
  <c r="BE723"/>
  <c r="FP723"/>
  <c r="EN723"/>
  <c r="DK723"/>
  <c r="CO594"/>
  <c r="CN594"/>
  <c r="AJ594"/>
  <c r="AN594"/>
  <c r="AR594"/>
  <c r="AV594"/>
  <c r="AZ594"/>
  <c r="BD594"/>
  <c r="BH594"/>
  <c r="BL594"/>
  <c r="BP594"/>
  <c r="BT594"/>
  <c r="BX594"/>
  <c r="CB594"/>
  <c r="CF594"/>
  <c r="CJ594"/>
  <c r="CP594"/>
  <c r="CT594"/>
  <c r="CX594"/>
  <c r="DB594"/>
  <c r="DF594"/>
  <c r="DJ594"/>
  <c r="DN594"/>
  <c r="DR594"/>
  <c r="DV594"/>
  <c r="DZ594"/>
  <c r="ED594"/>
  <c r="EH594"/>
  <c r="EL594"/>
  <c r="EP594"/>
  <c r="ET594"/>
  <c r="EX594"/>
  <c r="FB594"/>
  <c r="FF594"/>
  <c r="FJ594"/>
  <c r="FN594"/>
  <c r="FR594"/>
  <c r="FV594"/>
  <c r="FZ594"/>
  <c r="GD594"/>
  <c r="GH594"/>
  <c r="GL594"/>
  <c r="GP594"/>
  <c r="GT594"/>
  <c r="GX594"/>
  <c r="HB594"/>
  <c r="AM594"/>
  <c r="AQ594"/>
  <c r="AU594"/>
  <c r="AY594"/>
  <c r="BC594"/>
  <c r="BG594"/>
  <c r="BK594"/>
  <c r="BO594"/>
  <c r="BS594"/>
  <c r="BW594"/>
  <c r="CA594"/>
  <c r="CE594"/>
  <c r="CI594"/>
  <c r="CM594"/>
  <c r="CS594"/>
  <c r="CW594"/>
  <c r="DA594"/>
  <c r="DE594"/>
  <c r="DI594"/>
  <c r="DM594"/>
  <c r="DQ594"/>
  <c r="DU594"/>
  <c r="DY594"/>
  <c r="EC594"/>
  <c r="EG594"/>
  <c r="EK594"/>
  <c r="EO594"/>
  <c r="ES594"/>
  <c r="EW594"/>
  <c r="FA594"/>
  <c r="FE594"/>
  <c r="FI594"/>
  <c r="FM594"/>
  <c r="FQ594"/>
  <c r="FU594"/>
  <c r="FY594"/>
  <c r="GC594"/>
  <c r="GG594"/>
  <c r="GK594"/>
  <c r="GO594"/>
  <c r="GS594"/>
  <c r="GW594"/>
  <c r="HA594"/>
  <c r="AO594"/>
  <c r="AW594"/>
  <c r="BE594"/>
  <c r="BM594"/>
  <c r="BU594"/>
  <c r="CC594"/>
  <c r="CK594"/>
  <c r="CU594"/>
  <c r="DC594"/>
  <c r="DK594"/>
  <c r="DS594"/>
  <c r="EA594"/>
  <c r="EI594"/>
  <c r="EQ594"/>
  <c r="EY594"/>
  <c r="FG594"/>
  <c r="FO594"/>
  <c r="FW594"/>
  <c r="GE594"/>
  <c r="GM594"/>
  <c r="GU594"/>
  <c r="HC594"/>
  <c r="AL594"/>
  <c r="AT594"/>
  <c r="BB594"/>
  <c r="BJ594"/>
  <c r="BR594"/>
  <c r="BZ594"/>
  <c r="CH594"/>
  <c r="CR594"/>
  <c r="CZ594"/>
  <c r="DH594"/>
  <c r="DP594"/>
  <c r="DX594"/>
  <c r="EF594"/>
  <c r="EN594"/>
  <c r="EV594"/>
  <c r="FD594"/>
  <c r="FL594"/>
  <c r="FT594"/>
  <c r="GB594"/>
  <c r="GJ594"/>
  <c r="GR594"/>
  <c r="GZ594"/>
  <c r="AP594"/>
  <c r="BF594"/>
  <c r="BV594"/>
  <c r="CL594"/>
  <c r="DD594"/>
  <c r="DT594"/>
  <c r="EJ594"/>
  <c r="EZ594"/>
  <c r="FP594"/>
  <c r="GF594"/>
  <c r="GV594"/>
  <c r="AK594"/>
  <c r="BA594"/>
  <c r="BQ594"/>
  <c r="CG594"/>
  <c r="CY594"/>
  <c r="DO594"/>
  <c r="EE594"/>
  <c r="EU594"/>
  <c r="FK594"/>
  <c r="GA594"/>
  <c r="GQ594"/>
  <c r="AX594"/>
  <c r="BN594"/>
  <c r="CD594"/>
  <c r="CV594"/>
  <c r="DL594"/>
  <c r="EB594"/>
  <c r="ER594"/>
  <c r="FH594"/>
  <c r="FX594"/>
  <c r="GN594"/>
  <c r="AS594"/>
  <c r="DG594"/>
  <c r="FS594"/>
  <c r="CQ594"/>
  <c r="FC594"/>
  <c r="BY594"/>
  <c r="EM594"/>
  <c r="GY594"/>
  <c r="GI594"/>
  <c r="DW594"/>
  <c r="BI594"/>
  <c r="CO685"/>
  <c r="CN685"/>
  <c r="AM685"/>
  <c r="AQ685"/>
  <c r="AU685"/>
  <c r="AY685"/>
  <c r="BC685"/>
  <c r="BG685"/>
  <c r="BK685"/>
  <c r="BO685"/>
  <c r="BS685"/>
  <c r="BW685"/>
  <c r="CA685"/>
  <c r="CE685"/>
  <c r="CI685"/>
  <c r="CM685"/>
  <c r="CS685"/>
  <c r="CW685"/>
  <c r="DA685"/>
  <c r="DE685"/>
  <c r="DI685"/>
  <c r="DM685"/>
  <c r="DQ685"/>
  <c r="DU685"/>
  <c r="DY685"/>
  <c r="EC685"/>
  <c r="EG685"/>
  <c r="EK685"/>
  <c r="EO685"/>
  <c r="ES685"/>
  <c r="EW685"/>
  <c r="FA685"/>
  <c r="FE685"/>
  <c r="FI685"/>
  <c r="FM685"/>
  <c r="FQ685"/>
  <c r="FU685"/>
  <c r="FY685"/>
  <c r="GC685"/>
  <c r="GG685"/>
  <c r="GK685"/>
  <c r="GO685"/>
  <c r="GS685"/>
  <c r="GW685"/>
  <c r="HA685"/>
  <c r="AL685"/>
  <c r="AP685"/>
  <c r="AT685"/>
  <c r="AX685"/>
  <c r="BB685"/>
  <c r="BF685"/>
  <c r="BJ685"/>
  <c r="BN685"/>
  <c r="BR685"/>
  <c r="BV685"/>
  <c r="BZ685"/>
  <c r="CD685"/>
  <c r="CH685"/>
  <c r="CL685"/>
  <c r="CR685"/>
  <c r="CV685"/>
  <c r="CZ685"/>
  <c r="DD685"/>
  <c r="DH685"/>
  <c r="DL685"/>
  <c r="DP685"/>
  <c r="DT685"/>
  <c r="DX685"/>
  <c r="EB685"/>
  <c r="EF685"/>
  <c r="EJ685"/>
  <c r="EN685"/>
  <c r="ER685"/>
  <c r="EV685"/>
  <c r="EZ685"/>
  <c r="FD685"/>
  <c r="FH685"/>
  <c r="FL685"/>
  <c r="FP685"/>
  <c r="FT685"/>
  <c r="FX685"/>
  <c r="GB685"/>
  <c r="GF685"/>
  <c r="GJ685"/>
  <c r="GN685"/>
  <c r="GR685"/>
  <c r="GV685"/>
  <c r="GZ685"/>
  <c r="AJ685"/>
  <c r="AR685"/>
  <c r="AZ685"/>
  <c r="BH685"/>
  <c r="BP685"/>
  <c r="BX685"/>
  <c r="CF685"/>
  <c r="CP685"/>
  <c r="CX685"/>
  <c r="DF685"/>
  <c r="DN685"/>
  <c r="DV685"/>
  <c r="ED685"/>
  <c r="EL685"/>
  <c r="ET685"/>
  <c r="FB685"/>
  <c r="FJ685"/>
  <c r="FR685"/>
  <c r="FZ685"/>
  <c r="GH685"/>
  <c r="GP685"/>
  <c r="GX685"/>
  <c r="AO685"/>
  <c r="AW685"/>
  <c r="BE685"/>
  <c r="BM685"/>
  <c r="BU685"/>
  <c r="CC685"/>
  <c r="CK685"/>
  <c r="CU685"/>
  <c r="DC685"/>
  <c r="DK685"/>
  <c r="DS685"/>
  <c r="EA685"/>
  <c r="EI685"/>
  <c r="EQ685"/>
  <c r="EY685"/>
  <c r="FG685"/>
  <c r="FO685"/>
  <c r="FW685"/>
  <c r="GE685"/>
  <c r="GM685"/>
  <c r="GU685"/>
  <c r="HC685"/>
  <c r="AK685"/>
  <c r="AN685"/>
  <c r="BD685"/>
  <c r="BT685"/>
  <c r="CJ685"/>
  <c r="DB685"/>
  <c r="DR685"/>
  <c r="EH685"/>
  <c r="EX685"/>
  <c r="FN685"/>
  <c r="GD685"/>
  <c r="GT685"/>
  <c r="BA685"/>
  <c r="BQ685"/>
  <c r="CG685"/>
  <c r="CY685"/>
  <c r="DO685"/>
  <c r="EE685"/>
  <c r="EU685"/>
  <c r="FK685"/>
  <c r="GA685"/>
  <c r="GQ685"/>
  <c r="AV685"/>
  <c r="BL685"/>
  <c r="CB685"/>
  <c r="CT685"/>
  <c r="DJ685"/>
  <c r="DZ685"/>
  <c r="EP685"/>
  <c r="FF685"/>
  <c r="FV685"/>
  <c r="GL685"/>
  <c r="HB685"/>
  <c r="BY685"/>
  <c r="EM685"/>
  <c r="GY685"/>
  <c r="BI685"/>
  <c r="DW685"/>
  <c r="GI685"/>
  <c r="AS685"/>
  <c r="DG685"/>
  <c r="FS685"/>
  <c r="FC685"/>
  <c r="CQ685"/>
  <c r="CO637"/>
  <c r="CN637"/>
  <c r="AL637"/>
  <c r="AP637"/>
  <c r="AT637"/>
  <c r="AX637"/>
  <c r="BB637"/>
  <c r="BF637"/>
  <c r="BJ637"/>
  <c r="BN637"/>
  <c r="BR637"/>
  <c r="BV637"/>
  <c r="BZ637"/>
  <c r="CD637"/>
  <c r="CH637"/>
  <c r="CL637"/>
  <c r="CR637"/>
  <c r="CV637"/>
  <c r="CZ637"/>
  <c r="DD637"/>
  <c r="DH637"/>
  <c r="DL637"/>
  <c r="DP637"/>
  <c r="DT637"/>
  <c r="DX637"/>
  <c r="EB637"/>
  <c r="EF637"/>
  <c r="EJ637"/>
  <c r="EN637"/>
  <c r="ER637"/>
  <c r="EV637"/>
  <c r="EZ637"/>
  <c r="FD637"/>
  <c r="FH637"/>
  <c r="FL637"/>
  <c r="FP637"/>
  <c r="FT637"/>
  <c r="FX637"/>
  <c r="GB637"/>
  <c r="GF637"/>
  <c r="GJ637"/>
  <c r="GN637"/>
  <c r="GR637"/>
  <c r="GV637"/>
  <c r="GZ637"/>
  <c r="AK637"/>
  <c r="AO637"/>
  <c r="AS637"/>
  <c r="AW637"/>
  <c r="BA637"/>
  <c r="BE637"/>
  <c r="BI637"/>
  <c r="BM637"/>
  <c r="BQ637"/>
  <c r="BU637"/>
  <c r="BY637"/>
  <c r="CC637"/>
  <c r="CG637"/>
  <c r="CK637"/>
  <c r="CQ637"/>
  <c r="CU637"/>
  <c r="CY637"/>
  <c r="DC637"/>
  <c r="DG637"/>
  <c r="DK637"/>
  <c r="DO637"/>
  <c r="DS637"/>
  <c r="DW637"/>
  <c r="EA637"/>
  <c r="EE637"/>
  <c r="EI637"/>
  <c r="EM637"/>
  <c r="EQ637"/>
  <c r="EU637"/>
  <c r="EY637"/>
  <c r="FC637"/>
  <c r="FG637"/>
  <c r="FK637"/>
  <c r="FO637"/>
  <c r="FS637"/>
  <c r="FW637"/>
  <c r="GA637"/>
  <c r="GE637"/>
  <c r="GI637"/>
  <c r="GM637"/>
  <c r="GQ637"/>
  <c r="GU637"/>
  <c r="GY637"/>
  <c r="HC637"/>
  <c r="AQ637"/>
  <c r="AY637"/>
  <c r="BG637"/>
  <c r="BO637"/>
  <c r="BW637"/>
  <c r="CE637"/>
  <c r="CM637"/>
  <c r="CW637"/>
  <c r="DE637"/>
  <c r="DM637"/>
  <c r="DU637"/>
  <c r="EC637"/>
  <c r="EK637"/>
  <c r="ES637"/>
  <c r="FA637"/>
  <c r="FI637"/>
  <c r="FQ637"/>
  <c r="FY637"/>
  <c r="GG637"/>
  <c r="GO637"/>
  <c r="GW637"/>
  <c r="AN637"/>
  <c r="AV637"/>
  <c r="BD637"/>
  <c r="BL637"/>
  <c r="BT637"/>
  <c r="CB637"/>
  <c r="CJ637"/>
  <c r="CT637"/>
  <c r="DB637"/>
  <c r="DJ637"/>
  <c r="DR637"/>
  <c r="DZ637"/>
  <c r="EH637"/>
  <c r="EP637"/>
  <c r="EX637"/>
  <c r="FF637"/>
  <c r="FN637"/>
  <c r="FV637"/>
  <c r="GD637"/>
  <c r="GL637"/>
  <c r="GT637"/>
  <c r="HB637"/>
  <c r="AR637"/>
  <c r="BH637"/>
  <c r="BX637"/>
  <c r="CP637"/>
  <c r="DF637"/>
  <c r="DV637"/>
  <c r="EL637"/>
  <c r="FB637"/>
  <c r="FR637"/>
  <c r="GH637"/>
  <c r="GX637"/>
  <c r="AM637"/>
  <c r="BC637"/>
  <c r="BS637"/>
  <c r="CI637"/>
  <c r="DA637"/>
  <c r="DQ637"/>
  <c r="EG637"/>
  <c r="EW637"/>
  <c r="FM637"/>
  <c r="GC637"/>
  <c r="GS637"/>
  <c r="AJ637"/>
  <c r="AZ637"/>
  <c r="BP637"/>
  <c r="CF637"/>
  <c r="CX637"/>
  <c r="DN637"/>
  <c r="ED637"/>
  <c r="ET637"/>
  <c r="FJ637"/>
  <c r="FZ637"/>
  <c r="GP637"/>
  <c r="CS637"/>
  <c r="FE637"/>
  <c r="CA637"/>
  <c r="EO637"/>
  <c r="HA637"/>
  <c r="AU637"/>
  <c r="DI637"/>
  <c r="FU637"/>
  <c r="DY637"/>
  <c r="BK637"/>
  <c r="GK637"/>
  <c r="CO584"/>
  <c r="CN584"/>
  <c r="AK584"/>
  <c r="AO584"/>
  <c r="AS584"/>
  <c r="AW584"/>
  <c r="BA584"/>
  <c r="BE584"/>
  <c r="BI584"/>
  <c r="BM584"/>
  <c r="BQ584"/>
  <c r="BU584"/>
  <c r="BY584"/>
  <c r="CC584"/>
  <c r="CG584"/>
  <c r="CK584"/>
  <c r="CQ584"/>
  <c r="CU584"/>
  <c r="CY584"/>
  <c r="DC584"/>
  <c r="DG584"/>
  <c r="DK584"/>
  <c r="DO584"/>
  <c r="DS584"/>
  <c r="DW584"/>
  <c r="EA584"/>
  <c r="EE584"/>
  <c r="EI584"/>
  <c r="EM584"/>
  <c r="EQ584"/>
  <c r="EU584"/>
  <c r="EY584"/>
  <c r="FC584"/>
  <c r="FG584"/>
  <c r="FK584"/>
  <c r="FO584"/>
  <c r="FS584"/>
  <c r="FW584"/>
  <c r="GA584"/>
  <c r="GE584"/>
  <c r="GI584"/>
  <c r="GM584"/>
  <c r="GQ584"/>
  <c r="GU584"/>
  <c r="GY584"/>
  <c r="HC584"/>
  <c r="AL584"/>
  <c r="AQ584"/>
  <c r="AV584"/>
  <c r="BB584"/>
  <c r="BG584"/>
  <c r="BL584"/>
  <c r="BR584"/>
  <c r="BW584"/>
  <c r="CB584"/>
  <c r="CH584"/>
  <c r="CM584"/>
  <c r="CT584"/>
  <c r="CZ584"/>
  <c r="DE584"/>
  <c r="DJ584"/>
  <c r="DP584"/>
  <c r="DU584"/>
  <c r="DZ584"/>
  <c r="EF584"/>
  <c r="EK584"/>
  <c r="EP584"/>
  <c r="EV584"/>
  <c r="FA584"/>
  <c r="FF584"/>
  <c r="FL584"/>
  <c r="FQ584"/>
  <c r="FV584"/>
  <c r="GB584"/>
  <c r="GG584"/>
  <c r="GL584"/>
  <c r="GR584"/>
  <c r="GW584"/>
  <c r="HB584"/>
  <c r="AJ584"/>
  <c r="AP584"/>
  <c r="AU584"/>
  <c r="AZ584"/>
  <c r="BF584"/>
  <c r="BK584"/>
  <c r="BP584"/>
  <c r="BV584"/>
  <c r="CA584"/>
  <c r="CF584"/>
  <c r="CL584"/>
  <c r="CS584"/>
  <c r="CX584"/>
  <c r="DD584"/>
  <c r="DI584"/>
  <c r="DN584"/>
  <c r="DT584"/>
  <c r="DY584"/>
  <c r="ED584"/>
  <c r="EJ584"/>
  <c r="EO584"/>
  <c r="ET584"/>
  <c r="EZ584"/>
  <c r="FE584"/>
  <c r="FJ584"/>
  <c r="FP584"/>
  <c r="FU584"/>
  <c r="FZ584"/>
  <c r="GF584"/>
  <c r="GK584"/>
  <c r="GP584"/>
  <c r="GV584"/>
  <c r="HA584"/>
  <c r="AN584"/>
  <c r="AT584"/>
  <c r="AY584"/>
  <c r="BD584"/>
  <c r="BJ584"/>
  <c r="BO584"/>
  <c r="BT584"/>
  <c r="BZ584"/>
  <c r="CE584"/>
  <c r="CJ584"/>
  <c r="CR584"/>
  <c r="CW584"/>
  <c r="DB584"/>
  <c r="DH584"/>
  <c r="DM584"/>
  <c r="DR584"/>
  <c r="DX584"/>
  <c r="EC584"/>
  <c r="EH584"/>
  <c r="EN584"/>
  <c r="ES584"/>
  <c r="EX584"/>
  <c r="FD584"/>
  <c r="FI584"/>
  <c r="FN584"/>
  <c r="FT584"/>
  <c r="FY584"/>
  <c r="GD584"/>
  <c r="GJ584"/>
  <c r="GO584"/>
  <c r="GT584"/>
  <c r="GZ584"/>
  <c r="BC584"/>
  <c r="BX584"/>
  <c r="CV584"/>
  <c r="DQ584"/>
  <c r="EL584"/>
  <c r="FH584"/>
  <c r="GC584"/>
  <c r="GX584"/>
  <c r="AX584"/>
  <c r="BS584"/>
  <c r="CP584"/>
  <c r="DL584"/>
  <c r="EG584"/>
  <c r="FB584"/>
  <c r="FX584"/>
  <c r="GS584"/>
  <c r="AM584"/>
  <c r="BH584"/>
  <c r="CD584"/>
  <c r="DA584"/>
  <c r="DV584"/>
  <c r="ER584"/>
  <c r="FM584"/>
  <c r="GH584"/>
  <c r="DF584"/>
  <c r="GN584"/>
  <c r="CI584"/>
  <c r="FR584"/>
  <c r="BN584"/>
  <c r="EW584"/>
  <c r="EB584"/>
  <c r="AR584"/>
  <c r="CO533"/>
  <c r="CN533"/>
  <c r="AL533"/>
  <c r="AP533"/>
  <c r="AT533"/>
  <c r="AX533"/>
  <c r="BB533"/>
  <c r="BF533"/>
  <c r="BJ533"/>
  <c r="BN533"/>
  <c r="BR533"/>
  <c r="BV533"/>
  <c r="BZ533"/>
  <c r="CD533"/>
  <c r="CH533"/>
  <c r="CL533"/>
  <c r="CR533"/>
  <c r="CV533"/>
  <c r="CZ533"/>
  <c r="DD533"/>
  <c r="DH533"/>
  <c r="DL533"/>
  <c r="DP533"/>
  <c r="DT533"/>
  <c r="DX533"/>
  <c r="EB533"/>
  <c r="EF533"/>
  <c r="EJ533"/>
  <c r="EN533"/>
  <c r="ER533"/>
  <c r="EV533"/>
  <c r="EZ533"/>
  <c r="FD533"/>
  <c r="FH533"/>
  <c r="FL533"/>
  <c r="FP533"/>
  <c r="FT533"/>
  <c r="FX533"/>
  <c r="GB533"/>
  <c r="GF533"/>
  <c r="GJ533"/>
  <c r="GN533"/>
  <c r="GR533"/>
  <c r="GV533"/>
  <c r="GZ533"/>
  <c r="AJ533"/>
  <c r="AO533"/>
  <c r="AU533"/>
  <c r="AZ533"/>
  <c r="BE533"/>
  <c r="BK533"/>
  <c r="BP533"/>
  <c r="BU533"/>
  <c r="CA533"/>
  <c r="CF533"/>
  <c r="CK533"/>
  <c r="CS533"/>
  <c r="CX533"/>
  <c r="DC533"/>
  <c r="DI533"/>
  <c r="DN533"/>
  <c r="DS533"/>
  <c r="DY533"/>
  <c r="ED533"/>
  <c r="EI533"/>
  <c r="EO533"/>
  <c r="ET533"/>
  <c r="EY533"/>
  <c r="FE533"/>
  <c r="FJ533"/>
  <c r="FO533"/>
  <c r="FU533"/>
  <c r="FZ533"/>
  <c r="GE533"/>
  <c r="GK533"/>
  <c r="GP533"/>
  <c r="GU533"/>
  <c r="HA533"/>
  <c r="AN533"/>
  <c r="AS533"/>
  <c r="AY533"/>
  <c r="BD533"/>
  <c r="BI533"/>
  <c r="BO533"/>
  <c r="BT533"/>
  <c r="BY533"/>
  <c r="CE533"/>
  <c r="CJ533"/>
  <c r="CQ533"/>
  <c r="CW533"/>
  <c r="DB533"/>
  <c r="DG533"/>
  <c r="DM533"/>
  <c r="DR533"/>
  <c r="DW533"/>
  <c r="EC533"/>
  <c r="EH533"/>
  <c r="EM533"/>
  <c r="ES533"/>
  <c r="EX533"/>
  <c r="FC533"/>
  <c r="FI533"/>
  <c r="FN533"/>
  <c r="FS533"/>
  <c r="FY533"/>
  <c r="GD533"/>
  <c r="GI533"/>
  <c r="GO533"/>
  <c r="GT533"/>
  <c r="GY533"/>
  <c r="AM533"/>
  <c r="AW533"/>
  <c r="BH533"/>
  <c r="BS533"/>
  <c r="CC533"/>
  <c r="CP533"/>
  <c r="DA533"/>
  <c r="DK533"/>
  <c r="DV533"/>
  <c r="EG533"/>
  <c r="EQ533"/>
  <c r="FB533"/>
  <c r="FM533"/>
  <c r="FW533"/>
  <c r="GH533"/>
  <c r="GS533"/>
  <c r="HC533"/>
  <c r="AR533"/>
  <c r="BC533"/>
  <c r="BM533"/>
  <c r="BX533"/>
  <c r="CI533"/>
  <c r="CU533"/>
  <c r="DF533"/>
  <c r="DQ533"/>
  <c r="EA533"/>
  <c r="EL533"/>
  <c r="EW533"/>
  <c r="FG533"/>
  <c r="FR533"/>
  <c r="GC533"/>
  <c r="GM533"/>
  <c r="GX533"/>
  <c r="AQ533"/>
  <c r="BA533"/>
  <c r="BL533"/>
  <c r="BW533"/>
  <c r="CG533"/>
  <c r="CT533"/>
  <c r="DE533"/>
  <c r="DO533"/>
  <c r="DZ533"/>
  <c r="EK533"/>
  <c r="EU533"/>
  <c r="FF533"/>
  <c r="FQ533"/>
  <c r="GA533"/>
  <c r="GL533"/>
  <c r="GW533"/>
  <c r="BG533"/>
  <c r="CY533"/>
  <c r="EP533"/>
  <c r="GG533"/>
  <c r="AV533"/>
  <c r="CM533"/>
  <c r="EE533"/>
  <c r="FV533"/>
  <c r="BQ533"/>
  <c r="DJ533"/>
  <c r="FA533"/>
  <c r="GQ533"/>
  <c r="AK533"/>
  <c r="HB533"/>
  <c r="DU533"/>
  <c r="CB533"/>
  <c r="FK533"/>
  <c r="CO522"/>
  <c r="CN522"/>
  <c r="CL522"/>
  <c r="DP522"/>
  <c r="EF522"/>
  <c r="AK522"/>
  <c r="AO522"/>
  <c r="AS522"/>
  <c r="AW522"/>
  <c r="BA522"/>
  <c r="BE522"/>
  <c r="BI522"/>
  <c r="BM522"/>
  <c r="BQ522"/>
  <c r="BU522"/>
  <c r="BY522"/>
  <c r="CC522"/>
  <c r="CG522"/>
  <c r="CK522"/>
  <c r="CQ522"/>
  <c r="CU522"/>
  <c r="CY522"/>
  <c r="DC522"/>
  <c r="DG522"/>
  <c r="DK522"/>
  <c r="DO522"/>
  <c r="DS522"/>
  <c r="DW522"/>
  <c r="EA522"/>
  <c r="EE522"/>
  <c r="EI522"/>
  <c r="EM522"/>
  <c r="EQ522"/>
  <c r="EU522"/>
  <c r="EY522"/>
  <c r="FC522"/>
  <c r="FG522"/>
  <c r="FK522"/>
  <c r="FO522"/>
  <c r="FS522"/>
  <c r="FW522"/>
  <c r="GA522"/>
  <c r="GE522"/>
  <c r="GI522"/>
  <c r="GM522"/>
  <c r="GQ522"/>
  <c r="GU522"/>
  <c r="GY522"/>
  <c r="HC522"/>
  <c r="AL522"/>
  <c r="AX522"/>
  <c r="BJ522"/>
  <c r="BV522"/>
  <c r="CH522"/>
  <c r="CZ522"/>
  <c r="DL522"/>
  <c r="EB522"/>
  <c r="ER522"/>
  <c r="FD522"/>
  <c r="FL522"/>
  <c r="FT522"/>
  <c r="GF522"/>
  <c r="GR522"/>
  <c r="AJ522"/>
  <c r="AN522"/>
  <c r="AR522"/>
  <c r="AV522"/>
  <c r="AZ522"/>
  <c r="BD522"/>
  <c r="BH522"/>
  <c r="BL522"/>
  <c r="BP522"/>
  <c r="BT522"/>
  <c r="BX522"/>
  <c r="CB522"/>
  <c r="CF522"/>
  <c r="CJ522"/>
  <c r="CP522"/>
  <c r="CT522"/>
  <c r="CX522"/>
  <c r="DB522"/>
  <c r="DF522"/>
  <c r="DJ522"/>
  <c r="DN522"/>
  <c r="DR522"/>
  <c r="DV522"/>
  <c r="DZ522"/>
  <c r="ED522"/>
  <c r="EH522"/>
  <c r="EL522"/>
  <c r="EP522"/>
  <c r="ET522"/>
  <c r="EX522"/>
  <c r="FB522"/>
  <c r="FF522"/>
  <c r="FJ522"/>
  <c r="FN522"/>
  <c r="FR522"/>
  <c r="FV522"/>
  <c r="FZ522"/>
  <c r="GD522"/>
  <c r="GH522"/>
  <c r="GL522"/>
  <c r="GP522"/>
  <c r="GT522"/>
  <c r="GX522"/>
  <c r="HB522"/>
  <c r="AP522"/>
  <c r="BF522"/>
  <c r="BN522"/>
  <c r="BZ522"/>
  <c r="CR522"/>
  <c r="DD522"/>
  <c r="DX522"/>
  <c r="EJ522"/>
  <c r="EV522"/>
  <c r="FH522"/>
  <c r="FX522"/>
  <c r="GN522"/>
  <c r="GZ522"/>
  <c r="AM522"/>
  <c r="AQ522"/>
  <c r="AU522"/>
  <c r="AY522"/>
  <c r="BC522"/>
  <c r="BG522"/>
  <c r="BK522"/>
  <c r="BO522"/>
  <c r="BS522"/>
  <c r="BW522"/>
  <c r="CA522"/>
  <c r="CE522"/>
  <c r="CI522"/>
  <c r="CM522"/>
  <c r="CS522"/>
  <c r="CW522"/>
  <c r="DA522"/>
  <c r="DE522"/>
  <c r="DI522"/>
  <c r="DM522"/>
  <c r="DQ522"/>
  <c r="DU522"/>
  <c r="DY522"/>
  <c r="EC522"/>
  <c r="EG522"/>
  <c r="EK522"/>
  <c r="EO522"/>
  <c r="ES522"/>
  <c r="EW522"/>
  <c r="FA522"/>
  <c r="FE522"/>
  <c r="FI522"/>
  <c r="FM522"/>
  <c r="FQ522"/>
  <c r="FU522"/>
  <c r="FY522"/>
  <c r="GC522"/>
  <c r="GG522"/>
  <c r="GK522"/>
  <c r="GO522"/>
  <c r="GS522"/>
  <c r="GW522"/>
  <c r="HA522"/>
  <c r="AT522"/>
  <c r="BB522"/>
  <c r="BR522"/>
  <c r="CD522"/>
  <c r="CV522"/>
  <c r="DH522"/>
  <c r="DT522"/>
  <c r="EN522"/>
  <c r="EZ522"/>
  <c r="FP522"/>
  <c r="GB522"/>
  <c r="GJ522"/>
  <c r="GV522"/>
  <c r="CO456"/>
  <c r="CN456"/>
  <c r="AM456"/>
  <c r="AQ456"/>
  <c r="AU456"/>
  <c r="AY456"/>
  <c r="BC456"/>
  <c r="BG456"/>
  <c r="BK456"/>
  <c r="BO456"/>
  <c r="BS456"/>
  <c r="BW456"/>
  <c r="CA456"/>
  <c r="CE456"/>
  <c r="CI456"/>
  <c r="CM456"/>
  <c r="CS456"/>
  <c r="CW456"/>
  <c r="DA456"/>
  <c r="DE456"/>
  <c r="DI456"/>
  <c r="DM456"/>
  <c r="DQ456"/>
  <c r="DU456"/>
  <c r="DY456"/>
  <c r="EC456"/>
  <c r="EG456"/>
  <c r="EK456"/>
  <c r="EO456"/>
  <c r="ES456"/>
  <c r="EW456"/>
  <c r="FA456"/>
  <c r="FE456"/>
  <c r="FI456"/>
  <c r="FM456"/>
  <c r="FQ456"/>
  <c r="FU456"/>
  <c r="FY456"/>
  <c r="GC456"/>
  <c r="GG456"/>
  <c r="GK456"/>
  <c r="GO456"/>
  <c r="GS456"/>
  <c r="GW456"/>
  <c r="HA456"/>
  <c r="AN456"/>
  <c r="AS456"/>
  <c r="AX456"/>
  <c r="BD456"/>
  <c r="BI456"/>
  <c r="BN456"/>
  <c r="BT456"/>
  <c r="BY456"/>
  <c r="CD456"/>
  <c r="CJ456"/>
  <c r="CQ456"/>
  <c r="CV456"/>
  <c r="DB456"/>
  <c r="DG456"/>
  <c r="DL456"/>
  <c r="DR456"/>
  <c r="DW456"/>
  <c r="EB456"/>
  <c r="EH456"/>
  <c r="EM456"/>
  <c r="ER456"/>
  <c r="EX456"/>
  <c r="FC456"/>
  <c r="FH456"/>
  <c r="FN456"/>
  <c r="FS456"/>
  <c r="FX456"/>
  <c r="GD456"/>
  <c r="GI456"/>
  <c r="GN456"/>
  <c r="GT456"/>
  <c r="GY456"/>
  <c r="AL456"/>
  <c r="AR456"/>
  <c r="AW456"/>
  <c r="BB456"/>
  <c r="BH456"/>
  <c r="BM456"/>
  <c r="BR456"/>
  <c r="BX456"/>
  <c r="CC456"/>
  <c r="CH456"/>
  <c r="CP456"/>
  <c r="CU456"/>
  <c r="CZ456"/>
  <c r="DF456"/>
  <c r="DK456"/>
  <c r="DP456"/>
  <c r="DV456"/>
  <c r="EA456"/>
  <c r="EF456"/>
  <c r="EL456"/>
  <c r="EQ456"/>
  <c r="EV456"/>
  <c r="FB456"/>
  <c r="FG456"/>
  <c r="FL456"/>
  <c r="FR456"/>
  <c r="FW456"/>
  <c r="GB456"/>
  <c r="GH456"/>
  <c r="GM456"/>
  <c r="GR456"/>
  <c r="GX456"/>
  <c r="HC456"/>
  <c r="AJ456"/>
  <c r="AO456"/>
  <c r="AT456"/>
  <c r="AZ456"/>
  <c r="BE456"/>
  <c r="BJ456"/>
  <c r="BP456"/>
  <c r="BU456"/>
  <c r="BZ456"/>
  <c r="CF456"/>
  <c r="CK456"/>
  <c r="CR456"/>
  <c r="CX456"/>
  <c r="DC456"/>
  <c r="DH456"/>
  <c r="DN456"/>
  <c r="DS456"/>
  <c r="DX456"/>
  <c r="ED456"/>
  <c r="EI456"/>
  <c r="EN456"/>
  <c r="ET456"/>
  <c r="EY456"/>
  <c r="FD456"/>
  <c r="FJ456"/>
  <c r="FO456"/>
  <c r="FT456"/>
  <c r="FZ456"/>
  <c r="GE456"/>
  <c r="GJ456"/>
  <c r="GP456"/>
  <c r="GU456"/>
  <c r="GZ456"/>
  <c r="AV456"/>
  <c r="BQ456"/>
  <c r="CL456"/>
  <c r="DJ456"/>
  <c r="EE456"/>
  <c r="EZ456"/>
  <c r="FV456"/>
  <c r="GQ456"/>
  <c r="AP456"/>
  <c r="BL456"/>
  <c r="CG456"/>
  <c r="DD456"/>
  <c r="DZ456"/>
  <c r="EU456"/>
  <c r="FP456"/>
  <c r="GL456"/>
  <c r="AK456"/>
  <c r="BF456"/>
  <c r="CB456"/>
  <c r="CY456"/>
  <c r="DT456"/>
  <c r="EP456"/>
  <c r="FK456"/>
  <c r="GF456"/>
  <c r="HB456"/>
  <c r="BA456"/>
  <c r="BV456"/>
  <c r="CT456"/>
  <c r="DO456"/>
  <c r="EJ456"/>
  <c r="FF456"/>
  <c r="GA456"/>
  <c r="GV456"/>
  <c r="CO405"/>
  <c r="CN405"/>
  <c r="AM405"/>
  <c r="AQ405"/>
  <c r="AU405"/>
  <c r="AY405"/>
  <c r="BC405"/>
  <c r="BG405"/>
  <c r="BK405"/>
  <c r="BO405"/>
  <c r="BS405"/>
  <c r="BW405"/>
  <c r="CA405"/>
  <c r="CE405"/>
  <c r="CI405"/>
  <c r="CM405"/>
  <c r="CS405"/>
  <c r="CW405"/>
  <c r="DA405"/>
  <c r="DE405"/>
  <c r="DI405"/>
  <c r="DM405"/>
  <c r="DQ405"/>
  <c r="DU405"/>
  <c r="DY405"/>
  <c r="EC405"/>
  <c r="EG405"/>
  <c r="EK405"/>
  <c r="EO405"/>
  <c r="ES405"/>
  <c r="EW405"/>
  <c r="FA405"/>
  <c r="FE405"/>
  <c r="FI405"/>
  <c r="FM405"/>
  <c r="FQ405"/>
  <c r="FU405"/>
  <c r="FY405"/>
  <c r="GC405"/>
  <c r="GG405"/>
  <c r="GK405"/>
  <c r="GO405"/>
  <c r="GS405"/>
  <c r="GW405"/>
  <c r="HA405"/>
  <c r="AL405"/>
  <c r="AP405"/>
  <c r="AT405"/>
  <c r="AX405"/>
  <c r="BB405"/>
  <c r="BF405"/>
  <c r="BJ405"/>
  <c r="BN405"/>
  <c r="BR405"/>
  <c r="BV405"/>
  <c r="BZ405"/>
  <c r="CD405"/>
  <c r="CH405"/>
  <c r="CL405"/>
  <c r="CR405"/>
  <c r="CV405"/>
  <c r="CZ405"/>
  <c r="DD405"/>
  <c r="DH405"/>
  <c r="DL405"/>
  <c r="DP405"/>
  <c r="DT405"/>
  <c r="DX405"/>
  <c r="EB405"/>
  <c r="EF405"/>
  <c r="EJ405"/>
  <c r="EN405"/>
  <c r="ER405"/>
  <c r="EV405"/>
  <c r="EZ405"/>
  <c r="FD405"/>
  <c r="FH405"/>
  <c r="FL405"/>
  <c r="FP405"/>
  <c r="FT405"/>
  <c r="FX405"/>
  <c r="GB405"/>
  <c r="GF405"/>
  <c r="GJ405"/>
  <c r="GN405"/>
  <c r="GR405"/>
  <c r="GV405"/>
  <c r="GZ405"/>
  <c r="AJ405"/>
  <c r="AR405"/>
  <c r="AZ405"/>
  <c r="BH405"/>
  <c r="BP405"/>
  <c r="BX405"/>
  <c r="CF405"/>
  <c r="CP405"/>
  <c r="CX405"/>
  <c r="DF405"/>
  <c r="DN405"/>
  <c r="DV405"/>
  <c r="ED405"/>
  <c r="EL405"/>
  <c r="ET405"/>
  <c r="FB405"/>
  <c r="FJ405"/>
  <c r="FR405"/>
  <c r="FZ405"/>
  <c r="GH405"/>
  <c r="GP405"/>
  <c r="GX405"/>
  <c r="AO405"/>
  <c r="AW405"/>
  <c r="BE405"/>
  <c r="BM405"/>
  <c r="BU405"/>
  <c r="CC405"/>
  <c r="CK405"/>
  <c r="CU405"/>
  <c r="DC405"/>
  <c r="DK405"/>
  <c r="DS405"/>
  <c r="EA405"/>
  <c r="EI405"/>
  <c r="EQ405"/>
  <c r="EY405"/>
  <c r="FG405"/>
  <c r="FO405"/>
  <c r="FW405"/>
  <c r="GE405"/>
  <c r="GM405"/>
  <c r="GU405"/>
  <c r="HC405"/>
  <c r="AK405"/>
  <c r="AS405"/>
  <c r="BA405"/>
  <c r="BI405"/>
  <c r="BQ405"/>
  <c r="BY405"/>
  <c r="CG405"/>
  <c r="CQ405"/>
  <c r="CY405"/>
  <c r="DG405"/>
  <c r="DO405"/>
  <c r="DW405"/>
  <c r="EE405"/>
  <c r="EM405"/>
  <c r="EU405"/>
  <c r="FC405"/>
  <c r="FK405"/>
  <c r="FS405"/>
  <c r="GA405"/>
  <c r="GI405"/>
  <c r="GQ405"/>
  <c r="GY405"/>
  <c r="BD405"/>
  <c r="CJ405"/>
  <c r="DR405"/>
  <c r="EX405"/>
  <c r="GD405"/>
  <c r="AV405"/>
  <c r="CB405"/>
  <c r="DJ405"/>
  <c r="EP405"/>
  <c r="FV405"/>
  <c r="HB405"/>
  <c r="AN405"/>
  <c r="BT405"/>
  <c r="DB405"/>
  <c r="EH405"/>
  <c r="FN405"/>
  <c r="GT405"/>
  <c r="BL405"/>
  <c r="CT405"/>
  <c r="DZ405"/>
  <c r="FF405"/>
  <c r="GL405"/>
  <c r="CO339"/>
  <c r="CN339"/>
  <c r="AM339"/>
  <c r="AQ339"/>
  <c r="AU339"/>
  <c r="AY339"/>
  <c r="BC339"/>
  <c r="BG339"/>
  <c r="BK339"/>
  <c r="BO339"/>
  <c r="BS339"/>
  <c r="BW339"/>
  <c r="CA339"/>
  <c r="CE339"/>
  <c r="CI339"/>
  <c r="CM339"/>
  <c r="CS339"/>
  <c r="CW339"/>
  <c r="DA339"/>
  <c r="DE339"/>
  <c r="DI339"/>
  <c r="DM339"/>
  <c r="DQ339"/>
  <c r="DU339"/>
  <c r="DY339"/>
  <c r="EC339"/>
  <c r="EG339"/>
  <c r="EK339"/>
  <c r="EO339"/>
  <c r="ES339"/>
  <c r="EW339"/>
  <c r="FA339"/>
  <c r="FE339"/>
  <c r="FI339"/>
  <c r="FM339"/>
  <c r="FQ339"/>
  <c r="FU339"/>
  <c r="FY339"/>
  <c r="GC339"/>
  <c r="GG339"/>
  <c r="GK339"/>
  <c r="GO339"/>
  <c r="GS339"/>
  <c r="GW339"/>
  <c r="HA339"/>
  <c r="AL339"/>
  <c r="AP339"/>
  <c r="AT339"/>
  <c r="AX339"/>
  <c r="BB339"/>
  <c r="BF339"/>
  <c r="BJ339"/>
  <c r="BN339"/>
  <c r="BR339"/>
  <c r="BV339"/>
  <c r="BZ339"/>
  <c r="CD339"/>
  <c r="CH339"/>
  <c r="CL339"/>
  <c r="CR339"/>
  <c r="CV339"/>
  <c r="CZ339"/>
  <c r="DD339"/>
  <c r="DH339"/>
  <c r="DL339"/>
  <c r="DP339"/>
  <c r="DT339"/>
  <c r="DX339"/>
  <c r="EB339"/>
  <c r="EF339"/>
  <c r="EJ339"/>
  <c r="EN339"/>
  <c r="ER339"/>
  <c r="EV339"/>
  <c r="EZ339"/>
  <c r="FD339"/>
  <c r="FH339"/>
  <c r="FL339"/>
  <c r="FP339"/>
  <c r="FT339"/>
  <c r="FX339"/>
  <c r="GB339"/>
  <c r="GF339"/>
  <c r="GJ339"/>
  <c r="GN339"/>
  <c r="GR339"/>
  <c r="GV339"/>
  <c r="GZ339"/>
  <c r="AJ339"/>
  <c r="AR339"/>
  <c r="AZ339"/>
  <c r="BH339"/>
  <c r="BP339"/>
  <c r="BX339"/>
  <c r="CF339"/>
  <c r="CP339"/>
  <c r="CX339"/>
  <c r="DF339"/>
  <c r="DN339"/>
  <c r="DV339"/>
  <c r="ED339"/>
  <c r="EL339"/>
  <c r="ET339"/>
  <c r="FB339"/>
  <c r="FJ339"/>
  <c r="FR339"/>
  <c r="FZ339"/>
  <c r="GH339"/>
  <c r="GP339"/>
  <c r="GX339"/>
  <c r="AO339"/>
  <c r="AW339"/>
  <c r="BE339"/>
  <c r="BM339"/>
  <c r="BU339"/>
  <c r="CC339"/>
  <c r="CK339"/>
  <c r="CU339"/>
  <c r="DC339"/>
  <c r="DK339"/>
  <c r="DS339"/>
  <c r="EA339"/>
  <c r="EI339"/>
  <c r="EQ339"/>
  <c r="EY339"/>
  <c r="FG339"/>
  <c r="FO339"/>
  <c r="FW339"/>
  <c r="GE339"/>
  <c r="GM339"/>
  <c r="GU339"/>
  <c r="HC339"/>
  <c r="AN339"/>
  <c r="AV339"/>
  <c r="BD339"/>
  <c r="BL339"/>
  <c r="BT339"/>
  <c r="CB339"/>
  <c r="CJ339"/>
  <c r="CT339"/>
  <c r="DB339"/>
  <c r="DJ339"/>
  <c r="DR339"/>
  <c r="DZ339"/>
  <c r="EH339"/>
  <c r="EP339"/>
  <c r="EX339"/>
  <c r="FF339"/>
  <c r="FN339"/>
  <c r="FV339"/>
  <c r="GD339"/>
  <c r="GL339"/>
  <c r="GT339"/>
  <c r="HB339"/>
  <c r="AK339"/>
  <c r="BQ339"/>
  <c r="CY339"/>
  <c r="EE339"/>
  <c r="FK339"/>
  <c r="GQ339"/>
  <c r="BI339"/>
  <c r="CQ339"/>
  <c r="DW339"/>
  <c r="FC339"/>
  <c r="GI339"/>
  <c r="BA339"/>
  <c r="CG339"/>
  <c r="DO339"/>
  <c r="EU339"/>
  <c r="GA339"/>
  <c r="AS339"/>
  <c r="BY339"/>
  <c r="DG339"/>
  <c r="EM339"/>
  <c r="FS339"/>
  <c r="GY339"/>
  <c r="CO286"/>
  <c r="CN286"/>
  <c r="AJ286"/>
  <c r="AN286"/>
  <c r="AR286"/>
  <c r="AV286"/>
  <c r="AZ286"/>
  <c r="BD286"/>
  <c r="BH286"/>
  <c r="BL286"/>
  <c r="BP286"/>
  <c r="BT286"/>
  <c r="BX286"/>
  <c r="CB286"/>
  <c r="CF286"/>
  <c r="CJ286"/>
  <c r="CP286"/>
  <c r="CT286"/>
  <c r="CX286"/>
  <c r="DB286"/>
  <c r="DF286"/>
  <c r="DJ286"/>
  <c r="DN286"/>
  <c r="DR286"/>
  <c r="DV286"/>
  <c r="DZ286"/>
  <c r="ED286"/>
  <c r="EH286"/>
  <c r="EL286"/>
  <c r="EP286"/>
  <c r="ET286"/>
  <c r="EX286"/>
  <c r="FB286"/>
  <c r="FF286"/>
  <c r="FJ286"/>
  <c r="FN286"/>
  <c r="FR286"/>
  <c r="FV286"/>
  <c r="FZ286"/>
  <c r="GD286"/>
  <c r="GH286"/>
  <c r="GL286"/>
  <c r="GP286"/>
  <c r="GT286"/>
  <c r="GX286"/>
  <c r="HB286"/>
  <c r="AM286"/>
  <c r="AS286"/>
  <c r="AX286"/>
  <c r="BC286"/>
  <c r="BI286"/>
  <c r="BN286"/>
  <c r="BS286"/>
  <c r="BY286"/>
  <c r="CD286"/>
  <c r="CI286"/>
  <c r="CQ286"/>
  <c r="CV286"/>
  <c r="DA286"/>
  <c r="DG286"/>
  <c r="DL286"/>
  <c r="DQ286"/>
  <c r="DW286"/>
  <c r="EB286"/>
  <c r="EG286"/>
  <c r="EM286"/>
  <c r="ER286"/>
  <c r="EW286"/>
  <c r="FC286"/>
  <c r="FH286"/>
  <c r="FM286"/>
  <c r="FS286"/>
  <c r="FX286"/>
  <c r="GC286"/>
  <c r="GI286"/>
  <c r="GN286"/>
  <c r="GS286"/>
  <c r="GY286"/>
  <c r="AL286"/>
  <c r="AQ286"/>
  <c r="AW286"/>
  <c r="BB286"/>
  <c r="BG286"/>
  <c r="BM286"/>
  <c r="BR286"/>
  <c r="BW286"/>
  <c r="CC286"/>
  <c r="CH286"/>
  <c r="CM286"/>
  <c r="CU286"/>
  <c r="CZ286"/>
  <c r="DE286"/>
  <c r="DK286"/>
  <c r="DP286"/>
  <c r="DU286"/>
  <c r="EA286"/>
  <c r="EF286"/>
  <c r="EK286"/>
  <c r="EQ286"/>
  <c r="EV286"/>
  <c r="FA286"/>
  <c r="FG286"/>
  <c r="FL286"/>
  <c r="FQ286"/>
  <c r="FW286"/>
  <c r="GB286"/>
  <c r="GG286"/>
  <c r="GM286"/>
  <c r="GR286"/>
  <c r="GW286"/>
  <c r="HC286"/>
  <c r="AP286"/>
  <c r="BA286"/>
  <c r="BK286"/>
  <c r="BV286"/>
  <c r="CG286"/>
  <c r="CS286"/>
  <c r="DD286"/>
  <c r="DO286"/>
  <c r="DY286"/>
  <c r="EJ286"/>
  <c r="EU286"/>
  <c r="FE286"/>
  <c r="FP286"/>
  <c r="GA286"/>
  <c r="GK286"/>
  <c r="GV286"/>
  <c r="AO286"/>
  <c r="AY286"/>
  <c r="BJ286"/>
  <c r="BU286"/>
  <c r="CE286"/>
  <c r="CR286"/>
  <c r="DC286"/>
  <c r="DM286"/>
  <c r="DX286"/>
  <c r="EI286"/>
  <c r="ES286"/>
  <c r="FD286"/>
  <c r="FO286"/>
  <c r="FY286"/>
  <c r="GJ286"/>
  <c r="GU286"/>
  <c r="AK286"/>
  <c r="AU286"/>
  <c r="BF286"/>
  <c r="BQ286"/>
  <c r="CA286"/>
  <c r="CL286"/>
  <c r="CY286"/>
  <c r="DI286"/>
  <c r="DT286"/>
  <c r="EE286"/>
  <c r="EO286"/>
  <c r="EZ286"/>
  <c r="FK286"/>
  <c r="FU286"/>
  <c r="GF286"/>
  <c r="GQ286"/>
  <c r="HA286"/>
  <c r="AT286"/>
  <c r="BE286"/>
  <c r="BO286"/>
  <c r="BZ286"/>
  <c r="CK286"/>
  <c r="CW286"/>
  <c r="DH286"/>
  <c r="DS286"/>
  <c r="EC286"/>
  <c r="EN286"/>
  <c r="EY286"/>
  <c r="FI286"/>
  <c r="FT286"/>
  <c r="GE286"/>
  <c r="GO286"/>
  <c r="GZ286"/>
  <c r="CO232"/>
  <c r="CN232"/>
  <c r="AJ232"/>
  <c r="AN232"/>
  <c r="AR232"/>
  <c r="AV232"/>
  <c r="AZ232"/>
  <c r="BD232"/>
  <c r="BH232"/>
  <c r="BL232"/>
  <c r="BP232"/>
  <c r="BT232"/>
  <c r="BX232"/>
  <c r="CB232"/>
  <c r="CF232"/>
  <c r="CJ232"/>
  <c r="CP232"/>
  <c r="CT232"/>
  <c r="CX232"/>
  <c r="DB232"/>
  <c r="DF232"/>
  <c r="DJ232"/>
  <c r="DN232"/>
  <c r="DR232"/>
  <c r="DV232"/>
  <c r="DZ232"/>
  <c r="ED232"/>
  <c r="EH232"/>
  <c r="EL232"/>
  <c r="EP232"/>
  <c r="ET232"/>
  <c r="EX232"/>
  <c r="FB232"/>
  <c r="FF232"/>
  <c r="FJ232"/>
  <c r="FN232"/>
  <c r="FR232"/>
  <c r="FV232"/>
  <c r="FZ232"/>
  <c r="GD232"/>
  <c r="GH232"/>
  <c r="GL232"/>
  <c r="GP232"/>
  <c r="GT232"/>
  <c r="GX232"/>
  <c r="HB232"/>
  <c r="AM232"/>
  <c r="AQ232"/>
  <c r="AU232"/>
  <c r="AY232"/>
  <c r="BC232"/>
  <c r="BG232"/>
  <c r="BK232"/>
  <c r="BO232"/>
  <c r="BS232"/>
  <c r="BW232"/>
  <c r="CA232"/>
  <c r="CE232"/>
  <c r="CI232"/>
  <c r="CM232"/>
  <c r="CS232"/>
  <c r="CW232"/>
  <c r="DA232"/>
  <c r="DE232"/>
  <c r="DI232"/>
  <c r="DM232"/>
  <c r="DQ232"/>
  <c r="DU232"/>
  <c r="DY232"/>
  <c r="EC232"/>
  <c r="EG232"/>
  <c r="EK232"/>
  <c r="EO232"/>
  <c r="ES232"/>
  <c r="EW232"/>
  <c r="FA232"/>
  <c r="FE232"/>
  <c r="FI232"/>
  <c r="FM232"/>
  <c r="FQ232"/>
  <c r="FU232"/>
  <c r="FY232"/>
  <c r="GC232"/>
  <c r="GG232"/>
  <c r="GK232"/>
  <c r="GO232"/>
  <c r="GS232"/>
  <c r="GW232"/>
  <c r="HA232"/>
  <c r="AO232"/>
  <c r="AW232"/>
  <c r="BE232"/>
  <c r="BM232"/>
  <c r="BU232"/>
  <c r="CC232"/>
  <c r="CK232"/>
  <c r="CU232"/>
  <c r="DC232"/>
  <c r="DK232"/>
  <c r="DS232"/>
  <c r="EA232"/>
  <c r="EI232"/>
  <c r="EQ232"/>
  <c r="EY232"/>
  <c r="FG232"/>
  <c r="FO232"/>
  <c r="FW232"/>
  <c r="GE232"/>
  <c r="GM232"/>
  <c r="GU232"/>
  <c r="HC232"/>
  <c r="AL232"/>
  <c r="AT232"/>
  <c r="BB232"/>
  <c r="BJ232"/>
  <c r="BR232"/>
  <c r="BZ232"/>
  <c r="CH232"/>
  <c r="CR232"/>
  <c r="CZ232"/>
  <c r="DH232"/>
  <c r="DP232"/>
  <c r="DX232"/>
  <c r="EF232"/>
  <c r="EN232"/>
  <c r="EV232"/>
  <c r="FD232"/>
  <c r="FL232"/>
  <c r="FT232"/>
  <c r="GB232"/>
  <c r="GJ232"/>
  <c r="GR232"/>
  <c r="GZ232"/>
  <c r="AK232"/>
  <c r="AS232"/>
  <c r="BA232"/>
  <c r="BI232"/>
  <c r="BQ232"/>
  <c r="BY232"/>
  <c r="CG232"/>
  <c r="CQ232"/>
  <c r="CY232"/>
  <c r="DG232"/>
  <c r="DO232"/>
  <c r="DW232"/>
  <c r="EE232"/>
  <c r="EM232"/>
  <c r="EU232"/>
  <c r="FC232"/>
  <c r="FK232"/>
  <c r="FS232"/>
  <c r="GA232"/>
  <c r="GI232"/>
  <c r="GQ232"/>
  <c r="GY232"/>
  <c r="AP232"/>
  <c r="BV232"/>
  <c r="DD232"/>
  <c r="EJ232"/>
  <c r="FP232"/>
  <c r="GV232"/>
  <c r="BN232"/>
  <c r="CV232"/>
  <c r="EB232"/>
  <c r="FH232"/>
  <c r="GN232"/>
  <c r="BF232"/>
  <c r="CL232"/>
  <c r="DT232"/>
  <c r="EZ232"/>
  <c r="GF232"/>
  <c r="CD232"/>
  <c r="AX232"/>
  <c r="FX232"/>
  <c r="ER232"/>
  <c r="DL232"/>
  <c r="CN179"/>
  <c r="CO179"/>
  <c r="AK179"/>
  <c r="AO179"/>
  <c r="AS179"/>
  <c r="AW179"/>
  <c r="BA179"/>
  <c r="BE179"/>
  <c r="BI179"/>
  <c r="BM179"/>
  <c r="BQ179"/>
  <c r="BU179"/>
  <c r="BY179"/>
  <c r="CC179"/>
  <c r="CG179"/>
  <c r="CK179"/>
  <c r="CQ179"/>
  <c r="CU179"/>
  <c r="CY179"/>
  <c r="DC179"/>
  <c r="DG179"/>
  <c r="DK179"/>
  <c r="DO179"/>
  <c r="DS179"/>
  <c r="DW179"/>
  <c r="EA179"/>
  <c r="EE179"/>
  <c r="EI179"/>
  <c r="EM179"/>
  <c r="EQ179"/>
  <c r="EU179"/>
  <c r="EY179"/>
  <c r="FC179"/>
  <c r="FG179"/>
  <c r="FK179"/>
  <c r="FO179"/>
  <c r="FS179"/>
  <c r="FW179"/>
  <c r="GA179"/>
  <c r="GE179"/>
  <c r="GI179"/>
  <c r="GM179"/>
  <c r="GQ179"/>
  <c r="GU179"/>
  <c r="GY179"/>
  <c r="HC179"/>
  <c r="AL179"/>
  <c r="AQ179"/>
  <c r="AV179"/>
  <c r="BB179"/>
  <c r="BG179"/>
  <c r="BL179"/>
  <c r="BR179"/>
  <c r="BW179"/>
  <c r="CB179"/>
  <c r="CH179"/>
  <c r="CM179"/>
  <c r="CT179"/>
  <c r="CZ179"/>
  <c r="DE179"/>
  <c r="DJ179"/>
  <c r="DP179"/>
  <c r="DU179"/>
  <c r="DZ179"/>
  <c r="EF179"/>
  <c r="EK179"/>
  <c r="EP179"/>
  <c r="EV179"/>
  <c r="FA179"/>
  <c r="FF179"/>
  <c r="FL179"/>
  <c r="FQ179"/>
  <c r="FV179"/>
  <c r="GB179"/>
  <c r="GG179"/>
  <c r="GL179"/>
  <c r="GR179"/>
  <c r="GW179"/>
  <c r="HB179"/>
  <c r="AJ179"/>
  <c r="AP179"/>
  <c r="AU179"/>
  <c r="AZ179"/>
  <c r="BF179"/>
  <c r="BK179"/>
  <c r="BP179"/>
  <c r="BV179"/>
  <c r="CA179"/>
  <c r="CF179"/>
  <c r="CL179"/>
  <c r="CS179"/>
  <c r="CX179"/>
  <c r="DD179"/>
  <c r="DI179"/>
  <c r="DN179"/>
  <c r="DT179"/>
  <c r="DY179"/>
  <c r="ED179"/>
  <c r="EJ179"/>
  <c r="EO179"/>
  <c r="ET179"/>
  <c r="EZ179"/>
  <c r="FE179"/>
  <c r="FJ179"/>
  <c r="FP179"/>
  <c r="FU179"/>
  <c r="FZ179"/>
  <c r="GF179"/>
  <c r="GK179"/>
  <c r="GP179"/>
  <c r="GV179"/>
  <c r="HA179"/>
  <c r="AR179"/>
  <c r="BC179"/>
  <c r="BN179"/>
  <c r="BX179"/>
  <c r="CI179"/>
  <c r="CV179"/>
  <c r="DF179"/>
  <c r="DQ179"/>
  <c r="EB179"/>
  <c r="EL179"/>
  <c r="EW179"/>
  <c r="FH179"/>
  <c r="FR179"/>
  <c r="GC179"/>
  <c r="GN179"/>
  <c r="GX179"/>
  <c r="AN179"/>
  <c r="AY179"/>
  <c r="BJ179"/>
  <c r="BT179"/>
  <c r="CE179"/>
  <c r="CR179"/>
  <c r="DB179"/>
  <c r="DM179"/>
  <c r="DX179"/>
  <c r="EH179"/>
  <c r="ES179"/>
  <c r="FD179"/>
  <c r="FN179"/>
  <c r="FY179"/>
  <c r="GJ179"/>
  <c r="GT179"/>
  <c r="AM179"/>
  <c r="AX179"/>
  <c r="BH179"/>
  <c r="BS179"/>
  <c r="CD179"/>
  <c r="CP179"/>
  <c r="DA179"/>
  <c r="DL179"/>
  <c r="DV179"/>
  <c r="EG179"/>
  <c r="ER179"/>
  <c r="FB179"/>
  <c r="FM179"/>
  <c r="FX179"/>
  <c r="GH179"/>
  <c r="GS179"/>
  <c r="BO179"/>
  <c r="DH179"/>
  <c r="EX179"/>
  <c r="GO179"/>
  <c r="BD179"/>
  <c r="CW179"/>
  <c r="EN179"/>
  <c r="GD179"/>
  <c r="AT179"/>
  <c r="CJ179"/>
  <c r="EC179"/>
  <c r="FT179"/>
  <c r="BZ179"/>
  <c r="DR179"/>
  <c r="FI179"/>
  <c r="GZ179"/>
  <c r="CN125"/>
  <c r="CO125"/>
  <c r="AK125"/>
  <c r="AO125"/>
  <c r="AS125"/>
  <c r="AW125"/>
  <c r="BA125"/>
  <c r="BE125"/>
  <c r="BI125"/>
  <c r="BM125"/>
  <c r="BQ125"/>
  <c r="BU125"/>
  <c r="BY125"/>
  <c r="CC125"/>
  <c r="CG125"/>
  <c r="CK125"/>
  <c r="CQ125"/>
  <c r="CU125"/>
  <c r="CY125"/>
  <c r="DC125"/>
  <c r="DG125"/>
  <c r="DK125"/>
  <c r="DO125"/>
  <c r="DS125"/>
  <c r="DW125"/>
  <c r="EA125"/>
  <c r="EE125"/>
  <c r="EI125"/>
  <c r="EM125"/>
  <c r="EQ125"/>
  <c r="EU125"/>
  <c r="EY125"/>
  <c r="FC125"/>
  <c r="FG125"/>
  <c r="FK125"/>
  <c r="FO125"/>
  <c r="FS125"/>
  <c r="FW125"/>
  <c r="GA125"/>
  <c r="GE125"/>
  <c r="GI125"/>
  <c r="GM125"/>
  <c r="GQ125"/>
  <c r="GU125"/>
  <c r="GY125"/>
  <c r="HC125"/>
  <c r="AJ125"/>
  <c r="AN125"/>
  <c r="AR125"/>
  <c r="AV125"/>
  <c r="AZ125"/>
  <c r="BD125"/>
  <c r="BH125"/>
  <c r="BL125"/>
  <c r="BP125"/>
  <c r="BT125"/>
  <c r="BX125"/>
  <c r="CB125"/>
  <c r="CF125"/>
  <c r="CJ125"/>
  <c r="CP125"/>
  <c r="CT125"/>
  <c r="CX125"/>
  <c r="DB125"/>
  <c r="DF125"/>
  <c r="DJ125"/>
  <c r="DN125"/>
  <c r="DR125"/>
  <c r="DV125"/>
  <c r="DZ125"/>
  <c r="ED125"/>
  <c r="EH125"/>
  <c r="EL125"/>
  <c r="EP125"/>
  <c r="ET125"/>
  <c r="EX125"/>
  <c r="FB125"/>
  <c r="FF125"/>
  <c r="FJ125"/>
  <c r="FN125"/>
  <c r="FR125"/>
  <c r="FV125"/>
  <c r="FZ125"/>
  <c r="GD125"/>
  <c r="GH125"/>
  <c r="GL125"/>
  <c r="GP125"/>
  <c r="GT125"/>
  <c r="GX125"/>
  <c r="HB125"/>
  <c r="AP125"/>
  <c r="AX125"/>
  <c r="BF125"/>
  <c r="BN125"/>
  <c r="BV125"/>
  <c r="CD125"/>
  <c r="CL125"/>
  <c r="CV125"/>
  <c r="DD125"/>
  <c r="DL125"/>
  <c r="DT125"/>
  <c r="EB125"/>
  <c r="EJ125"/>
  <c r="ER125"/>
  <c r="EZ125"/>
  <c r="FH125"/>
  <c r="FP125"/>
  <c r="FX125"/>
  <c r="GF125"/>
  <c r="GN125"/>
  <c r="GV125"/>
  <c r="AM125"/>
  <c r="AU125"/>
  <c r="BC125"/>
  <c r="BK125"/>
  <c r="BS125"/>
  <c r="CA125"/>
  <c r="CI125"/>
  <c r="CS125"/>
  <c r="DA125"/>
  <c r="DI125"/>
  <c r="DQ125"/>
  <c r="DY125"/>
  <c r="EG125"/>
  <c r="EO125"/>
  <c r="EW125"/>
  <c r="FE125"/>
  <c r="FM125"/>
  <c r="FU125"/>
  <c r="GC125"/>
  <c r="GK125"/>
  <c r="GS125"/>
  <c r="HA125"/>
  <c r="AL125"/>
  <c r="AT125"/>
  <c r="BB125"/>
  <c r="BJ125"/>
  <c r="BR125"/>
  <c r="BZ125"/>
  <c r="CH125"/>
  <c r="CR125"/>
  <c r="CZ125"/>
  <c r="DH125"/>
  <c r="DP125"/>
  <c r="DX125"/>
  <c r="EF125"/>
  <c r="EN125"/>
  <c r="EV125"/>
  <c r="FD125"/>
  <c r="FL125"/>
  <c r="FT125"/>
  <c r="GB125"/>
  <c r="GJ125"/>
  <c r="GR125"/>
  <c r="GZ125"/>
  <c r="BG125"/>
  <c r="CM125"/>
  <c r="DU125"/>
  <c r="FA125"/>
  <c r="GG125"/>
  <c r="AY125"/>
  <c r="CE125"/>
  <c r="DM125"/>
  <c r="ES125"/>
  <c r="FY125"/>
  <c r="AQ125"/>
  <c r="BW125"/>
  <c r="DE125"/>
  <c r="EK125"/>
  <c r="FQ125"/>
  <c r="GW125"/>
  <c r="EC125"/>
  <c r="CW125"/>
  <c r="BO125"/>
  <c r="GO125"/>
  <c r="FI125"/>
  <c r="CN77"/>
  <c r="CO77"/>
  <c r="AK77"/>
  <c r="AO77"/>
  <c r="AS77"/>
  <c r="AW77"/>
  <c r="BA77"/>
  <c r="BE77"/>
  <c r="BI77"/>
  <c r="BM77"/>
  <c r="BQ77"/>
  <c r="BU77"/>
  <c r="BY77"/>
  <c r="CC77"/>
  <c r="CG77"/>
  <c r="CK77"/>
  <c r="CQ77"/>
  <c r="CU77"/>
  <c r="CY77"/>
  <c r="DC77"/>
  <c r="DG77"/>
  <c r="DK77"/>
  <c r="DO77"/>
  <c r="DS77"/>
  <c r="DW77"/>
  <c r="EA77"/>
  <c r="EE77"/>
  <c r="EI77"/>
  <c r="EM77"/>
  <c r="EQ77"/>
  <c r="EU77"/>
  <c r="EY77"/>
  <c r="FC77"/>
  <c r="FG77"/>
  <c r="FK77"/>
  <c r="FO77"/>
  <c r="FS77"/>
  <c r="FW77"/>
  <c r="GA77"/>
  <c r="GE77"/>
  <c r="GI77"/>
  <c r="GM77"/>
  <c r="GQ77"/>
  <c r="GU77"/>
  <c r="GY77"/>
  <c r="HC77"/>
  <c r="AJ77"/>
  <c r="AN77"/>
  <c r="AR77"/>
  <c r="AV77"/>
  <c r="AZ77"/>
  <c r="BD77"/>
  <c r="BH77"/>
  <c r="BL77"/>
  <c r="BP77"/>
  <c r="BT77"/>
  <c r="BX77"/>
  <c r="CB77"/>
  <c r="CF77"/>
  <c r="CJ77"/>
  <c r="CP77"/>
  <c r="CT77"/>
  <c r="CX77"/>
  <c r="DB77"/>
  <c r="DF77"/>
  <c r="DJ77"/>
  <c r="DN77"/>
  <c r="DR77"/>
  <c r="DV77"/>
  <c r="DZ77"/>
  <c r="ED77"/>
  <c r="EH77"/>
  <c r="EL77"/>
  <c r="EP77"/>
  <c r="ET77"/>
  <c r="EX77"/>
  <c r="FB77"/>
  <c r="FF77"/>
  <c r="FJ77"/>
  <c r="FN77"/>
  <c r="FR77"/>
  <c r="FV77"/>
  <c r="FZ77"/>
  <c r="GD77"/>
  <c r="GH77"/>
  <c r="GL77"/>
  <c r="GP77"/>
  <c r="GT77"/>
  <c r="GX77"/>
  <c r="HB77"/>
  <c r="AP77"/>
  <c r="AX77"/>
  <c r="BF77"/>
  <c r="BN77"/>
  <c r="BV77"/>
  <c r="CD77"/>
  <c r="CL77"/>
  <c r="CV77"/>
  <c r="DD77"/>
  <c r="DL77"/>
  <c r="DT77"/>
  <c r="EB77"/>
  <c r="EJ77"/>
  <c r="ER77"/>
  <c r="EZ77"/>
  <c r="FH77"/>
  <c r="FP77"/>
  <c r="FX77"/>
  <c r="GF77"/>
  <c r="GN77"/>
  <c r="GV77"/>
  <c r="AM77"/>
  <c r="AU77"/>
  <c r="BC77"/>
  <c r="BK77"/>
  <c r="BS77"/>
  <c r="CA77"/>
  <c r="CI77"/>
  <c r="CS77"/>
  <c r="DA77"/>
  <c r="DI77"/>
  <c r="DQ77"/>
  <c r="DY77"/>
  <c r="EG77"/>
  <c r="EO77"/>
  <c r="EW77"/>
  <c r="FE77"/>
  <c r="FM77"/>
  <c r="FU77"/>
  <c r="GC77"/>
  <c r="GK77"/>
  <c r="GS77"/>
  <c r="HA77"/>
  <c r="AL77"/>
  <c r="AT77"/>
  <c r="BB77"/>
  <c r="BJ77"/>
  <c r="BR77"/>
  <c r="BZ77"/>
  <c r="CH77"/>
  <c r="CR77"/>
  <c r="CZ77"/>
  <c r="DH77"/>
  <c r="DP77"/>
  <c r="DX77"/>
  <c r="EF77"/>
  <c r="EN77"/>
  <c r="EV77"/>
  <c r="FD77"/>
  <c r="FL77"/>
  <c r="FT77"/>
  <c r="GB77"/>
  <c r="GJ77"/>
  <c r="GR77"/>
  <c r="GZ77"/>
  <c r="AQ77"/>
  <c r="BW77"/>
  <c r="DE77"/>
  <c r="EK77"/>
  <c r="FQ77"/>
  <c r="GW77"/>
  <c r="BO77"/>
  <c r="CW77"/>
  <c r="EC77"/>
  <c r="FI77"/>
  <c r="GO77"/>
  <c r="BG77"/>
  <c r="CM77"/>
  <c r="DU77"/>
  <c r="FA77"/>
  <c r="GG77"/>
  <c r="DM77"/>
  <c r="CE77"/>
  <c r="AY77"/>
  <c r="FY77"/>
  <c r="ES77"/>
  <c r="CO29"/>
  <c r="CN29"/>
  <c r="AM29"/>
  <c r="AQ29"/>
  <c r="AU29"/>
  <c r="AY29"/>
  <c r="BC29"/>
  <c r="BG29"/>
  <c r="BK29"/>
  <c r="BO29"/>
  <c r="BS29"/>
  <c r="BW29"/>
  <c r="CA29"/>
  <c r="CE29"/>
  <c r="CI29"/>
  <c r="CM29"/>
  <c r="CS29"/>
  <c r="CW29"/>
  <c r="DA29"/>
  <c r="DE29"/>
  <c r="DI29"/>
  <c r="DM29"/>
  <c r="DQ29"/>
  <c r="DU29"/>
  <c r="DY29"/>
  <c r="EC29"/>
  <c r="EG29"/>
  <c r="EK29"/>
  <c r="EO29"/>
  <c r="ES29"/>
  <c r="EW29"/>
  <c r="FA29"/>
  <c r="FE29"/>
  <c r="FI29"/>
  <c r="FM29"/>
  <c r="FQ29"/>
  <c r="FU29"/>
  <c r="FY29"/>
  <c r="GC29"/>
  <c r="GG29"/>
  <c r="GK29"/>
  <c r="GO29"/>
  <c r="GS29"/>
  <c r="GW29"/>
  <c r="HA29"/>
  <c r="AL29"/>
  <c r="AP29"/>
  <c r="AT29"/>
  <c r="AX29"/>
  <c r="BB29"/>
  <c r="BF29"/>
  <c r="BJ29"/>
  <c r="BN29"/>
  <c r="BR29"/>
  <c r="BV29"/>
  <c r="BZ29"/>
  <c r="CD29"/>
  <c r="CH29"/>
  <c r="CL29"/>
  <c r="CR29"/>
  <c r="CV29"/>
  <c r="CZ29"/>
  <c r="DD29"/>
  <c r="DH29"/>
  <c r="DL29"/>
  <c r="DP29"/>
  <c r="DT29"/>
  <c r="DX29"/>
  <c r="EB29"/>
  <c r="EF29"/>
  <c r="EJ29"/>
  <c r="EN29"/>
  <c r="ER29"/>
  <c r="EV29"/>
  <c r="EZ29"/>
  <c r="FD29"/>
  <c r="FH29"/>
  <c r="FL29"/>
  <c r="FP29"/>
  <c r="FT29"/>
  <c r="FX29"/>
  <c r="GB29"/>
  <c r="GF29"/>
  <c r="GJ29"/>
  <c r="GN29"/>
  <c r="GR29"/>
  <c r="GV29"/>
  <c r="GZ29"/>
  <c r="AJ29"/>
  <c r="AR29"/>
  <c r="AZ29"/>
  <c r="BH29"/>
  <c r="BP29"/>
  <c r="BX29"/>
  <c r="CF29"/>
  <c r="CP29"/>
  <c r="CX29"/>
  <c r="DF29"/>
  <c r="DN29"/>
  <c r="DV29"/>
  <c r="ED29"/>
  <c r="EL29"/>
  <c r="ET29"/>
  <c r="FB29"/>
  <c r="FJ29"/>
  <c r="FR29"/>
  <c r="FZ29"/>
  <c r="GH29"/>
  <c r="GP29"/>
  <c r="GX29"/>
  <c r="AO29"/>
  <c r="AW29"/>
  <c r="BE29"/>
  <c r="BM29"/>
  <c r="BU29"/>
  <c r="CC29"/>
  <c r="CK29"/>
  <c r="CU29"/>
  <c r="DC29"/>
  <c r="DK29"/>
  <c r="DS29"/>
  <c r="EA29"/>
  <c r="EI29"/>
  <c r="EQ29"/>
  <c r="EY29"/>
  <c r="FG29"/>
  <c r="FO29"/>
  <c r="FW29"/>
  <c r="GE29"/>
  <c r="GM29"/>
  <c r="GU29"/>
  <c r="HC29"/>
  <c r="AN29"/>
  <c r="AV29"/>
  <c r="BD29"/>
  <c r="BL29"/>
  <c r="BT29"/>
  <c r="CB29"/>
  <c r="CJ29"/>
  <c r="CT29"/>
  <c r="DB29"/>
  <c r="DJ29"/>
  <c r="DR29"/>
  <c r="DZ29"/>
  <c r="EH29"/>
  <c r="EP29"/>
  <c r="EX29"/>
  <c r="FF29"/>
  <c r="FN29"/>
  <c r="FV29"/>
  <c r="GD29"/>
  <c r="GL29"/>
  <c r="GT29"/>
  <c r="HB29"/>
  <c r="BI29"/>
  <c r="CQ29"/>
  <c r="DW29"/>
  <c r="FC29"/>
  <c r="GI29"/>
  <c r="BA29"/>
  <c r="CG29"/>
  <c r="DO29"/>
  <c r="EU29"/>
  <c r="GA29"/>
  <c r="AS29"/>
  <c r="BY29"/>
  <c r="DG29"/>
  <c r="EM29"/>
  <c r="FS29"/>
  <c r="GY29"/>
  <c r="CY29"/>
  <c r="BQ29"/>
  <c r="GQ29"/>
  <c r="AK29"/>
  <c r="FK29"/>
  <c r="EE29"/>
  <c r="CO689"/>
  <c r="CN689"/>
  <c r="AK689"/>
  <c r="AO689"/>
  <c r="AS689"/>
  <c r="AW689"/>
  <c r="BA689"/>
  <c r="BE689"/>
  <c r="BI689"/>
  <c r="BM689"/>
  <c r="BQ689"/>
  <c r="BU689"/>
  <c r="BY689"/>
  <c r="CC689"/>
  <c r="CG689"/>
  <c r="CK689"/>
  <c r="CQ689"/>
  <c r="CU689"/>
  <c r="CY689"/>
  <c r="DC689"/>
  <c r="DG689"/>
  <c r="DK689"/>
  <c r="DO689"/>
  <c r="DS689"/>
  <c r="DW689"/>
  <c r="EA689"/>
  <c r="EE689"/>
  <c r="EI689"/>
  <c r="EM689"/>
  <c r="EQ689"/>
  <c r="EU689"/>
  <c r="EY689"/>
  <c r="FC689"/>
  <c r="FG689"/>
  <c r="FK689"/>
  <c r="FO689"/>
  <c r="FS689"/>
  <c r="FW689"/>
  <c r="GA689"/>
  <c r="GE689"/>
  <c r="GI689"/>
  <c r="GM689"/>
  <c r="GQ689"/>
  <c r="GU689"/>
  <c r="GY689"/>
  <c r="HC689"/>
  <c r="AJ689"/>
  <c r="AN689"/>
  <c r="AR689"/>
  <c r="AV689"/>
  <c r="AZ689"/>
  <c r="BD689"/>
  <c r="BH689"/>
  <c r="BL689"/>
  <c r="BP689"/>
  <c r="BT689"/>
  <c r="BX689"/>
  <c r="CB689"/>
  <c r="CF689"/>
  <c r="CJ689"/>
  <c r="CP689"/>
  <c r="CT689"/>
  <c r="CX689"/>
  <c r="DB689"/>
  <c r="DF689"/>
  <c r="DJ689"/>
  <c r="DN689"/>
  <c r="DR689"/>
  <c r="DV689"/>
  <c r="DZ689"/>
  <c r="ED689"/>
  <c r="EH689"/>
  <c r="EL689"/>
  <c r="EP689"/>
  <c r="ET689"/>
  <c r="EX689"/>
  <c r="FB689"/>
  <c r="FF689"/>
  <c r="FJ689"/>
  <c r="FN689"/>
  <c r="FR689"/>
  <c r="FV689"/>
  <c r="FZ689"/>
  <c r="GD689"/>
  <c r="GH689"/>
  <c r="GL689"/>
  <c r="GP689"/>
  <c r="GT689"/>
  <c r="GX689"/>
  <c r="HB689"/>
  <c r="AP689"/>
  <c r="AX689"/>
  <c r="BF689"/>
  <c r="BN689"/>
  <c r="BV689"/>
  <c r="CD689"/>
  <c r="CL689"/>
  <c r="CV689"/>
  <c r="DD689"/>
  <c r="DL689"/>
  <c r="DT689"/>
  <c r="EB689"/>
  <c r="EJ689"/>
  <c r="ER689"/>
  <c r="EZ689"/>
  <c r="FH689"/>
  <c r="FP689"/>
  <c r="FX689"/>
  <c r="GF689"/>
  <c r="GN689"/>
  <c r="GV689"/>
  <c r="AM689"/>
  <c r="AU689"/>
  <c r="BC689"/>
  <c r="BK689"/>
  <c r="BS689"/>
  <c r="CA689"/>
  <c r="CI689"/>
  <c r="CS689"/>
  <c r="DA689"/>
  <c r="DI689"/>
  <c r="DQ689"/>
  <c r="DY689"/>
  <c r="EG689"/>
  <c r="EO689"/>
  <c r="EW689"/>
  <c r="FE689"/>
  <c r="FM689"/>
  <c r="FU689"/>
  <c r="GC689"/>
  <c r="GK689"/>
  <c r="GS689"/>
  <c r="HA689"/>
  <c r="AT689"/>
  <c r="BJ689"/>
  <c r="BZ689"/>
  <c r="CR689"/>
  <c r="DH689"/>
  <c r="DX689"/>
  <c r="EN689"/>
  <c r="FD689"/>
  <c r="FT689"/>
  <c r="GJ689"/>
  <c r="GZ689"/>
  <c r="AQ689"/>
  <c r="BG689"/>
  <c r="BW689"/>
  <c r="CM689"/>
  <c r="DE689"/>
  <c r="DU689"/>
  <c r="EK689"/>
  <c r="FA689"/>
  <c r="FQ689"/>
  <c r="GG689"/>
  <c r="GW689"/>
  <c r="AL689"/>
  <c r="BB689"/>
  <c r="BR689"/>
  <c r="CH689"/>
  <c r="CZ689"/>
  <c r="DP689"/>
  <c r="EF689"/>
  <c r="EV689"/>
  <c r="FL689"/>
  <c r="GB689"/>
  <c r="GR689"/>
  <c r="CE689"/>
  <c r="ES689"/>
  <c r="BO689"/>
  <c r="EC689"/>
  <c r="GO689"/>
  <c r="AY689"/>
  <c r="DM689"/>
  <c r="FY689"/>
  <c r="FI689"/>
  <c r="CW689"/>
  <c r="CO604"/>
  <c r="CN604"/>
  <c r="AL604"/>
  <c r="AP604"/>
  <c r="AT604"/>
  <c r="AX604"/>
  <c r="BB604"/>
  <c r="BF604"/>
  <c r="BJ604"/>
  <c r="BN604"/>
  <c r="BR604"/>
  <c r="BV604"/>
  <c r="BZ604"/>
  <c r="CD604"/>
  <c r="CH604"/>
  <c r="CL604"/>
  <c r="CR604"/>
  <c r="CV604"/>
  <c r="CZ604"/>
  <c r="DD604"/>
  <c r="DH604"/>
  <c r="DL604"/>
  <c r="DP604"/>
  <c r="DT604"/>
  <c r="DX604"/>
  <c r="EB604"/>
  <c r="EF604"/>
  <c r="EJ604"/>
  <c r="EN604"/>
  <c r="ER604"/>
  <c r="EV604"/>
  <c r="EZ604"/>
  <c r="FD604"/>
  <c r="FH604"/>
  <c r="FL604"/>
  <c r="FP604"/>
  <c r="FT604"/>
  <c r="FX604"/>
  <c r="GB604"/>
  <c r="GF604"/>
  <c r="GJ604"/>
  <c r="GN604"/>
  <c r="GR604"/>
  <c r="GV604"/>
  <c r="GZ604"/>
  <c r="AK604"/>
  <c r="AO604"/>
  <c r="AS604"/>
  <c r="AW604"/>
  <c r="BA604"/>
  <c r="BE604"/>
  <c r="BI604"/>
  <c r="BM604"/>
  <c r="BQ604"/>
  <c r="BU604"/>
  <c r="BY604"/>
  <c r="CC604"/>
  <c r="CG604"/>
  <c r="CK604"/>
  <c r="CQ604"/>
  <c r="CU604"/>
  <c r="CY604"/>
  <c r="DC604"/>
  <c r="DG604"/>
  <c r="DK604"/>
  <c r="DO604"/>
  <c r="DS604"/>
  <c r="DW604"/>
  <c r="EA604"/>
  <c r="EE604"/>
  <c r="EI604"/>
  <c r="EM604"/>
  <c r="EQ604"/>
  <c r="EU604"/>
  <c r="EY604"/>
  <c r="FC604"/>
  <c r="FG604"/>
  <c r="FK604"/>
  <c r="FO604"/>
  <c r="FS604"/>
  <c r="FW604"/>
  <c r="GA604"/>
  <c r="GE604"/>
  <c r="GI604"/>
  <c r="GM604"/>
  <c r="GQ604"/>
  <c r="GU604"/>
  <c r="GY604"/>
  <c r="HC604"/>
  <c r="AQ604"/>
  <c r="AY604"/>
  <c r="BG604"/>
  <c r="BO604"/>
  <c r="BW604"/>
  <c r="CE604"/>
  <c r="CM604"/>
  <c r="CW604"/>
  <c r="DE604"/>
  <c r="DM604"/>
  <c r="DU604"/>
  <c r="EC604"/>
  <c r="EK604"/>
  <c r="ES604"/>
  <c r="FA604"/>
  <c r="FI604"/>
  <c r="FQ604"/>
  <c r="FY604"/>
  <c r="GG604"/>
  <c r="GO604"/>
  <c r="GW604"/>
  <c r="AN604"/>
  <c r="AV604"/>
  <c r="BD604"/>
  <c r="BL604"/>
  <c r="BT604"/>
  <c r="CB604"/>
  <c r="CJ604"/>
  <c r="CT604"/>
  <c r="DB604"/>
  <c r="DJ604"/>
  <c r="DR604"/>
  <c r="DZ604"/>
  <c r="EH604"/>
  <c r="EP604"/>
  <c r="EX604"/>
  <c r="FF604"/>
  <c r="FN604"/>
  <c r="FV604"/>
  <c r="GD604"/>
  <c r="GL604"/>
  <c r="GT604"/>
  <c r="HB604"/>
  <c r="AJ604"/>
  <c r="AZ604"/>
  <c r="BP604"/>
  <c r="CF604"/>
  <c r="CX604"/>
  <c r="DN604"/>
  <c r="ED604"/>
  <c r="ET604"/>
  <c r="FJ604"/>
  <c r="FZ604"/>
  <c r="GP604"/>
  <c r="AU604"/>
  <c r="BK604"/>
  <c r="CA604"/>
  <c r="CS604"/>
  <c r="DI604"/>
  <c r="DY604"/>
  <c r="EO604"/>
  <c r="FE604"/>
  <c r="FU604"/>
  <c r="GK604"/>
  <c r="HA604"/>
  <c r="AR604"/>
  <c r="BH604"/>
  <c r="BX604"/>
  <c r="CP604"/>
  <c r="DF604"/>
  <c r="DV604"/>
  <c r="EL604"/>
  <c r="FB604"/>
  <c r="FR604"/>
  <c r="GH604"/>
  <c r="GX604"/>
  <c r="BS604"/>
  <c r="EG604"/>
  <c r="GS604"/>
  <c r="BC604"/>
  <c r="DQ604"/>
  <c r="GC604"/>
  <c r="AM604"/>
  <c r="DA604"/>
  <c r="FM604"/>
  <c r="EW604"/>
  <c r="CI604"/>
  <c r="CO556"/>
  <c r="CN556"/>
  <c r="AL556"/>
  <c r="AP556"/>
  <c r="AT556"/>
  <c r="AX556"/>
  <c r="BB556"/>
  <c r="BF556"/>
  <c r="BJ556"/>
  <c r="BN556"/>
  <c r="BR556"/>
  <c r="BV556"/>
  <c r="BZ556"/>
  <c r="CD556"/>
  <c r="CH556"/>
  <c r="CL556"/>
  <c r="CR556"/>
  <c r="CV556"/>
  <c r="CZ556"/>
  <c r="DD556"/>
  <c r="DH556"/>
  <c r="DL556"/>
  <c r="DP556"/>
  <c r="DT556"/>
  <c r="DX556"/>
  <c r="EB556"/>
  <c r="EF556"/>
  <c r="EJ556"/>
  <c r="EN556"/>
  <c r="ER556"/>
  <c r="EV556"/>
  <c r="EZ556"/>
  <c r="FD556"/>
  <c r="FH556"/>
  <c r="FL556"/>
  <c r="FP556"/>
  <c r="FT556"/>
  <c r="FX556"/>
  <c r="GB556"/>
  <c r="GF556"/>
  <c r="GJ556"/>
  <c r="GN556"/>
  <c r="GR556"/>
  <c r="GV556"/>
  <c r="GZ556"/>
  <c r="AK556"/>
  <c r="AO556"/>
  <c r="AS556"/>
  <c r="AW556"/>
  <c r="BA556"/>
  <c r="BE556"/>
  <c r="BI556"/>
  <c r="BM556"/>
  <c r="BQ556"/>
  <c r="BU556"/>
  <c r="BY556"/>
  <c r="CC556"/>
  <c r="CG556"/>
  <c r="CK556"/>
  <c r="CQ556"/>
  <c r="CU556"/>
  <c r="CY556"/>
  <c r="DC556"/>
  <c r="DG556"/>
  <c r="DK556"/>
  <c r="DO556"/>
  <c r="DS556"/>
  <c r="DW556"/>
  <c r="EA556"/>
  <c r="EE556"/>
  <c r="EI556"/>
  <c r="EM556"/>
  <c r="EQ556"/>
  <c r="EU556"/>
  <c r="EY556"/>
  <c r="FC556"/>
  <c r="FG556"/>
  <c r="FK556"/>
  <c r="FO556"/>
  <c r="FS556"/>
  <c r="FW556"/>
  <c r="GA556"/>
  <c r="GE556"/>
  <c r="GI556"/>
  <c r="GM556"/>
  <c r="GQ556"/>
  <c r="GU556"/>
  <c r="GY556"/>
  <c r="HC556"/>
  <c r="AN556"/>
  <c r="AV556"/>
  <c r="BD556"/>
  <c r="BL556"/>
  <c r="BT556"/>
  <c r="CB556"/>
  <c r="CJ556"/>
  <c r="CT556"/>
  <c r="DB556"/>
  <c r="DJ556"/>
  <c r="DR556"/>
  <c r="DZ556"/>
  <c r="EH556"/>
  <c r="EP556"/>
  <c r="EX556"/>
  <c r="FF556"/>
  <c r="FN556"/>
  <c r="FV556"/>
  <c r="GD556"/>
  <c r="GL556"/>
  <c r="GT556"/>
  <c r="HB556"/>
  <c r="AJ556"/>
  <c r="AR556"/>
  <c r="AZ556"/>
  <c r="BH556"/>
  <c r="BP556"/>
  <c r="BX556"/>
  <c r="CF556"/>
  <c r="CP556"/>
  <c r="CX556"/>
  <c r="DF556"/>
  <c r="DN556"/>
  <c r="DV556"/>
  <c r="ED556"/>
  <c r="EL556"/>
  <c r="ET556"/>
  <c r="FB556"/>
  <c r="FJ556"/>
  <c r="FR556"/>
  <c r="FZ556"/>
  <c r="GH556"/>
  <c r="GP556"/>
  <c r="GX556"/>
  <c r="AU556"/>
  <c r="BK556"/>
  <c r="CA556"/>
  <c r="CS556"/>
  <c r="DI556"/>
  <c r="DY556"/>
  <c r="EO556"/>
  <c r="FE556"/>
  <c r="FU556"/>
  <c r="GK556"/>
  <c r="HA556"/>
  <c r="AQ556"/>
  <c r="BG556"/>
  <c r="BW556"/>
  <c r="CM556"/>
  <c r="DE556"/>
  <c r="DU556"/>
  <c r="EK556"/>
  <c r="FA556"/>
  <c r="FQ556"/>
  <c r="GG556"/>
  <c r="GW556"/>
  <c r="AM556"/>
  <c r="BC556"/>
  <c r="BS556"/>
  <c r="CI556"/>
  <c r="DA556"/>
  <c r="DQ556"/>
  <c r="EG556"/>
  <c r="EW556"/>
  <c r="FM556"/>
  <c r="GC556"/>
  <c r="GS556"/>
  <c r="AY556"/>
  <c r="DM556"/>
  <c r="FY556"/>
  <c r="CW556"/>
  <c r="FI556"/>
  <c r="CE556"/>
  <c r="ES556"/>
  <c r="GO556"/>
  <c r="EC556"/>
  <c r="BO556"/>
  <c r="CO505"/>
  <c r="CN505"/>
  <c r="DZ505"/>
  <c r="FB505"/>
  <c r="FR505"/>
  <c r="AM505"/>
  <c r="AQ505"/>
  <c r="AU505"/>
  <c r="AY505"/>
  <c r="BC505"/>
  <c r="BG505"/>
  <c r="BK505"/>
  <c r="BO505"/>
  <c r="BS505"/>
  <c r="BW505"/>
  <c r="CA505"/>
  <c r="CE505"/>
  <c r="CI505"/>
  <c r="CM505"/>
  <c r="CS505"/>
  <c r="CW505"/>
  <c r="DA505"/>
  <c r="DE505"/>
  <c r="DI505"/>
  <c r="DM505"/>
  <c r="DQ505"/>
  <c r="DU505"/>
  <c r="DY505"/>
  <c r="EC505"/>
  <c r="EG505"/>
  <c r="EK505"/>
  <c r="EO505"/>
  <c r="ES505"/>
  <c r="EW505"/>
  <c r="FA505"/>
  <c r="FE505"/>
  <c r="FI505"/>
  <c r="FM505"/>
  <c r="FQ505"/>
  <c r="FU505"/>
  <c r="FY505"/>
  <c r="GC505"/>
  <c r="GG505"/>
  <c r="GK505"/>
  <c r="GO505"/>
  <c r="GS505"/>
  <c r="GW505"/>
  <c r="HA505"/>
  <c r="AJ505"/>
  <c r="AV505"/>
  <c r="BH505"/>
  <c r="BP505"/>
  <c r="CB505"/>
  <c r="CJ505"/>
  <c r="CX505"/>
  <c r="DJ505"/>
  <c r="DV505"/>
  <c r="EL505"/>
  <c r="EX505"/>
  <c r="FN505"/>
  <c r="GD505"/>
  <c r="GP505"/>
  <c r="AL505"/>
  <c r="AP505"/>
  <c r="AT505"/>
  <c r="AX505"/>
  <c r="BB505"/>
  <c r="BF505"/>
  <c r="BJ505"/>
  <c r="BN505"/>
  <c r="BR505"/>
  <c r="BV505"/>
  <c r="BZ505"/>
  <c r="CD505"/>
  <c r="CH505"/>
  <c r="CL505"/>
  <c r="CR505"/>
  <c r="CV505"/>
  <c r="CZ505"/>
  <c r="DD505"/>
  <c r="DH505"/>
  <c r="DL505"/>
  <c r="DP505"/>
  <c r="DT505"/>
  <c r="DX505"/>
  <c r="EB505"/>
  <c r="EF505"/>
  <c r="EJ505"/>
  <c r="EN505"/>
  <c r="ER505"/>
  <c r="EV505"/>
  <c r="EZ505"/>
  <c r="FD505"/>
  <c r="FH505"/>
  <c r="FL505"/>
  <c r="FP505"/>
  <c r="FT505"/>
  <c r="FX505"/>
  <c r="GB505"/>
  <c r="GF505"/>
  <c r="GJ505"/>
  <c r="GN505"/>
  <c r="GR505"/>
  <c r="GV505"/>
  <c r="GZ505"/>
  <c r="AR505"/>
  <c r="AZ505"/>
  <c r="BT505"/>
  <c r="CF505"/>
  <c r="CT505"/>
  <c r="DF505"/>
  <c r="DN505"/>
  <c r="ED505"/>
  <c r="ET505"/>
  <c r="FF505"/>
  <c r="FV505"/>
  <c r="GH505"/>
  <c r="GX505"/>
  <c r="AK505"/>
  <c r="AO505"/>
  <c r="AS505"/>
  <c r="AW505"/>
  <c r="BA505"/>
  <c r="BE505"/>
  <c r="BI505"/>
  <c r="BM505"/>
  <c r="BQ505"/>
  <c r="BU505"/>
  <c r="BY505"/>
  <c r="CC505"/>
  <c r="CG505"/>
  <c r="CK505"/>
  <c r="CQ505"/>
  <c r="CU505"/>
  <c r="CY505"/>
  <c r="DC505"/>
  <c r="DG505"/>
  <c r="DK505"/>
  <c r="DO505"/>
  <c r="DS505"/>
  <c r="DW505"/>
  <c r="EA505"/>
  <c r="EE505"/>
  <c r="EI505"/>
  <c r="EM505"/>
  <c r="EQ505"/>
  <c r="EU505"/>
  <c r="EY505"/>
  <c r="FC505"/>
  <c r="FG505"/>
  <c r="FK505"/>
  <c r="FO505"/>
  <c r="FS505"/>
  <c r="FW505"/>
  <c r="GA505"/>
  <c r="GE505"/>
  <c r="GI505"/>
  <c r="GM505"/>
  <c r="GQ505"/>
  <c r="GU505"/>
  <c r="GY505"/>
  <c r="HC505"/>
  <c r="AN505"/>
  <c r="BD505"/>
  <c r="BL505"/>
  <c r="BX505"/>
  <c r="CP505"/>
  <c r="DB505"/>
  <c r="DR505"/>
  <c r="EH505"/>
  <c r="EP505"/>
  <c r="FJ505"/>
  <c r="FZ505"/>
  <c r="GL505"/>
  <c r="GT505"/>
  <c r="HB505"/>
  <c r="CO475"/>
  <c r="CN475"/>
  <c r="AK475"/>
  <c r="AO475"/>
  <c r="AS475"/>
  <c r="AW475"/>
  <c r="BA475"/>
  <c r="BE475"/>
  <c r="BI475"/>
  <c r="BM475"/>
  <c r="BQ475"/>
  <c r="BU475"/>
  <c r="BY475"/>
  <c r="CC475"/>
  <c r="CG475"/>
  <c r="CK475"/>
  <c r="CQ475"/>
  <c r="CU475"/>
  <c r="CY475"/>
  <c r="DC475"/>
  <c r="DG475"/>
  <c r="DK475"/>
  <c r="DO475"/>
  <c r="DS475"/>
  <c r="DW475"/>
  <c r="EA475"/>
  <c r="EE475"/>
  <c r="EI475"/>
  <c r="EM475"/>
  <c r="EQ475"/>
  <c r="EU475"/>
  <c r="EY475"/>
  <c r="FC475"/>
  <c r="FG475"/>
  <c r="FK475"/>
  <c r="FO475"/>
  <c r="FS475"/>
  <c r="FW475"/>
  <c r="GA475"/>
  <c r="GE475"/>
  <c r="GI475"/>
  <c r="GM475"/>
  <c r="GQ475"/>
  <c r="GU475"/>
  <c r="GY475"/>
  <c r="HC475"/>
  <c r="AL475"/>
  <c r="AQ475"/>
  <c r="AV475"/>
  <c r="BB475"/>
  <c r="BG475"/>
  <c r="BL475"/>
  <c r="BR475"/>
  <c r="BW475"/>
  <c r="CB475"/>
  <c r="CH475"/>
  <c r="CM475"/>
  <c r="CT475"/>
  <c r="CZ475"/>
  <c r="DE475"/>
  <c r="DJ475"/>
  <c r="DP475"/>
  <c r="DU475"/>
  <c r="DZ475"/>
  <c r="EF475"/>
  <c r="EK475"/>
  <c r="EP475"/>
  <c r="EV475"/>
  <c r="FA475"/>
  <c r="FF475"/>
  <c r="FL475"/>
  <c r="FQ475"/>
  <c r="FV475"/>
  <c r="GB475"/>
  <c r="GG475"/>
  <c r="GL475"/>
  <c r="GR475"/>
  <c r="GW475"/>
  <c r="HB475"/>
  <c r="AJ475"/>
  <c r="AP475"/>
  <c r="AU475"/>
  <c r="AZ475"/>
  <c r="BF475"/>
  <c r="BK475"/>
  <c r="BP475"/>
  <c r="BV475"/>
  <c r="CA475"/>
  <c r="CF475"/>
  <c r="CL475"/>
  <c r="CS475"/>
  <c r="CX475"/>
  <c r="DD475"/>
  <c r="DI475"/>
  <c r="DN475"/>
  <c r="DT475"/>
  <c r="DY475"/>
  <c r="ED475"/>
  <c r="EJ475"/>
  <c r="EO475"/>
  <c r="ET475"/>
  <c r="EZ475"/>
  <c r="FE475"/>
  <c r="FJ475"/>
  <c r="FP475"/>
  <c r="FU475"/>
  <c r="FZ475"/>
  <c r="GF475"/>
  <c r="GK475"/>
  <c r="GP475"/>
  <c r="GV475"/>
  <c r="HA475"/>
  <c r="AM475"/>
  <c r="AR475"/>
  <c r="AX475"/>
  <c r="BC475"/>
  <c r="BH475"/>
  <c r="BN475"/>
  <c r="BS475"/>
  <c r="BX475"/>
  <c r="CD475"/>
  <c r="CI475"/>
  <c r="CP475"/>
  <c r="CV475"/>
  <c r="DA475"/>
  <c r="DF475"/>
  <c r="DL475"/>
  <c r="DQ475"/>
  <c r="DV475"/>
  <c r="EB475"/>
  <c r="EG475"/>
  <c r="EL475"/>
  <c r="ER475"/>
  <c r="EW475"/>
  <c r="FB475"/>
  <c r="FH475"/>
  <c r="FM475"/>
  <c r="FR475"/>
  <c r="FX475"/>
  <c r="GC475"/>
  <c r="GH475"/>
  <c r="GN475"/>
  <c r="GS475"/>
  <c r="GX475"/>
  <c r="BD475"/>
  <c r="BZ475"/>
  <c r="CW475"/>
  <c r="DR475"/>
  <c r="EN475"/>
  <c r="FI475"/>
  <c r="GD475"/>
  <c r="GZ475"/>
  <c r="AY475"/>
  <c r="BT475"/>
  <c r="CR475"/>
  <c r="DM475"/>
  <c r="EH475"/>
  <c r="FD475"/>
  <c r="FY475"/>
  <c r="GT475"/>
  <c r="AT475"/>
  <c r="BO475"/>
  <c r="CJ475"/>
  <c r="DH475"/>
  <c r="EC475"/>
  <c r="EX475"/>
  <c r="FT475"/>
  <c r="GO475"/>
  <c r="AN475"/>
  <c r="BJ475"/>
  <c r="CE475"/>
  <c r="DB475"/>
  <c r="DX475"/>
  <c r="ES475"/>
  <c r="FN475"/>
  <c r="GJ475"/>
  <c r="CO442"/>
  <c r="CN442"/>
  <c r="AK442"/>
  <c r="AO442"/>
  <c r="AS442"/>
  <c r="AW442"/>
  <c r="BA442"/>
  <c r="BE442"/>
  <c r="BI442"/>
  <c r="BM442"/>
  <c r="BQ442"/>
  <c r="BU442"/>
  <c r="BY442"/>
  <c r="CC442"/>
  <c r="CG442"/>
  <c r="CK442"/>
  <c r="CQ442"/>
  <c r="CU442"/>
  <c r="CY442"/>
  <c r="DC442"/>
  <c r="DG442"/>
  <c r="DK442"/>
  <c r="DO442"/>
  <c r="DS442"/>
  <c r="DW442"/>
  <c r="EA442"/>
  <c r="EE442"/>
  <c r="EI442"/>
  <c r="EM442"/>
  <c r="EQ442"/>
  <c r="EU442"/>
  <c r="EY442"/>
  <c r="FC442"/>
  <c r="FG442"/>
  <c r="FK442"/>
  <c r="FO442"/>
  <c r="FS442"/>
  <c r="FW442"/>
  <c r="GA442"/>
  <c r="GE442"/>
  <c r="GI442"/>
  <c r="GM442"/>
  <c r="GQ442"/>
  <c r="GU442"/>
  <c r="GY442"/>
  <c r="HC442"/>
  <c r="AL442"/>
  <c r="AQ442"/>
  <c r="AV442"/>
  <c r="BB442"/>
  <c r="BG442"/>
  <c r="BL442"/>
  <c r="BR442"/>
  <c r="BW442"/>
  <c r="CB442"/>
  <c r="CH442"/>
  <c r="CM442"/>
  <c r="CT442"/>
  <c r="CZ442"/>
  <c r="DE442"/>
  <c r="DJ442"/>
  <c r="DP442"/>
  <c r="DU442"/>
  <c r="DZ442"/>
  <c r="EF442"/>
  <c r="EK442"/>
  <c r="EP442"/>
  <c r="EV442"/>
  <c r="FA442"/>
  <c r="FF442"/>
  <c r="FL442"/>
  <c r="FQ442"/>
  <c r="FV442"/>
  <c r="GB442"/>
  <c r="GG442"/>
  <c r="GL442"/>
  <c r="GR442"/>
  <c r="GW442"/>
  <c r="HB442"/>
  <c r="AJ442"/>
  <c r="AP442"/>
  <c r="AU442"/>
  <c r="AZ442"/>
  <c r="BF442"/>
  <c r="BK442"/>
  <c r="BP442"/>
  <c r="BV442"/>
  <c r="CA442"/>
  <c r="CF442"/>
  <c r="CL442"/>
  <c r="CS442"/>
  <c r="CX442"/>
  <c r="DD442"/>
  <c r="DI442"/>
  <c r="DN442"/>
  <c r="DT442"/>
  <c r="DY442"/>
  <c r="ED442"/>
  <c r="EJ442"/>
  <c r="EO442"/>
  <c r="ET442"/>
  <c r="EZ442"/>
  <c r="FE442"/>
  <c r="FJ442"/>
  <c r="FP442"/>
  <c r="FU442"/>
  <c r="FZ442"/>
  <c r="GF442"/>
  <c r="GK442"/>
  <c r="GP442"/>
  <c r="GV442"/>
  <c r="HA442"/>
  <c r="AM442"/>
  <c r="AR442"/>
  <c r="AX442"/>
  <c r="BC442"/>
  <c r="BH442"/>
  <c r="BN442"/>
  <c r="BS442"/>
  <c r="BX442"/>
  <c r="CD442"/>
  <c r="CI442"/>
  <c r="CP442"/>
  <c r="CV442"/>
  <c r="DA442"/>
  <c r="DF442"/>
  <c r="DL442"/>
  <c r="DQ442"/>
  <c r="DV442"/>
  <c r="EB442"/>
  <c r="EG442"/>
  <c r="EL442"/>
  <c r="ER442"/>
  <c r="EW442"/>
  <c r="FB442"/>
  <c r="FH442"/>
  <c r="FM442"/>
  <c r="FR442"/>
  <c r="FX442"/>
  <c r="GC442"/>
  <c r="GH442"/>
  <c r="GN442"/>
  <c r="GS442"/>
  <c r="GX442"/>
  <c r="AY442"/>
  <c r="BT442"/>
  <c r="CR442"/>
  <c r="DM442"/>
  <c r="EH442"/>
  <c r="FD442"/>
  <c r="FY442"/>
  <c r="GT442"/>
  <c r="AT442"/>
  <c r="BO442"/>
  <c r="CJ442"/>
  <c r="DH442"/>
  <c r="EC442"/>
  <c r="EX442"/>
  <c r="FT442"/>
  <c r="GO442"/>
  <c r="AN442"/>
  <c r="BJ442"/>
  <c r="CE442"/>
  <c r="DB442"/>
  <c r="DX442"/>
  <c r="ES442"/>
  <c r="FN442"/>
  <c r="GJ442"/>
  <c r="BD442"/>
  <c r="BZ442"/>
  <c r="CW442"/>
  <c r="DR442"/>
  <c r="EN442"/>
  <c r="FI442"/>
  <c r="GD442"/>
  <c r="GZ442"/>
  <c r="CO386"/>
  <c r="CN386"/>
  <c r="AK386"/>
  <c r="AO386"/>
  <c r="AS386"/>
  <c r="AW386"/>
  <c r="BA386"/>
  <c r="BE386"/>
  <c r="BI386"/>
  <c r="BM386"/>
  <c r="BQ386"/>
  <c r="BU386"/>
  <c r="BY386"/>
  <c r="CC386"/>
  <c r="CG386"/>
  <c r="CK386"/>
  <c r="CQ386"/>
  <c r="CU386"/>
  <c r="CY386"/>
  <c r="DC386"/>
  <c r="DG386"/>
  <c r="DK386"/>
  <c r="DO386"/>
  <c r="DS386"/>
  <c r="DW386"/>
  <c r="EA386"/>
  <c r="EE386"/>
  <c r="EI386"/>
  <c r="EM386"/>
  <c r="EQ386"/>
  <c r="EU386"/>
  <c r="EY386"/>
  <c r="FC386"/>
  <c r="FG386"/>
  <c r="FK386"/>
  <c r="FO386"/>
  <c r="FS386"/>
  <c r="FW386"/>
  <c r="GA386"/>
  <c r="GE386"/>
  <c r="GI386"/>
  <c r="GM386"/>
  <c r="GQ386"/>
  <c r="GU386"/>
  <c r="GY386"/>
  <c r="HC386"/>
  <c r="AJ386"/>
  <c r="AN386"/>
  <c r="AR386"/>
  <c r="AV386"/>
  <c r="AZ386"/>
  <c r="BD386"/>
  <c r="BH386"/>
  <c r="BL386"/>
  <c r="BP386"/>
  <c r="BT386"/>
  <c r="BX386"/>
  <c r="CB386"/>
  <c r="CF386"/>
  <c r="CJ386"/>
  <c r="CP386"/>
  <c r="CT386"/>
  <c r="CX386"/>
  <c r="DB386"/>
  <c r="DF386"/>
  <c r="DJ386"/>
  <c r="DN386"/>
  <c r="DR386"/>
  <c r="DV386"/>
  <c r="DZ386"/>
  <c r="ED386"/>
  <c r="EH386"/>
  <c r="EL386"/>
  <c r="EP386"/>
  <c r="ET386"/>
  <c r="EX386"/>
  <c r="FB386"/>
  <c r="FF386"/>
  <c r="FJ386"/>
  <c r="FN386"/>
  <c r="FR386"/>
  <c r="FV386"/>
  <c r="FZ386"/>
  <c r="GD386"/>
  <c r="GH386"/>
  <c r="GL386"/>
  <c r="GP386"/>
  <c r="GT386"/>
  <c r="GX386"/>
  <c r="HB386"/>
  <c r="AP386"/>
  <c r="AX386"/>
  <c r="BF386"/>
  <c r="BN386"/>
  <c r="BV386"/>
  <c r="CD386"/>
  <c r="CL386"/>
  <c r="CV386"/>
  <c r="DD386"/>
  <c r="DL386"/>
  <c r="DT386"/>
  <c r="EB386"/>
  <c r="EJ386"/>
  <c r="ER386"/>
  <c r="EZ386"/>
  <c r="FH386"/>
  <c r="FP386"/>
  <c r="FX386"/>
  <c r="GF386"/>
  <c r="GN386"/>
  <c r="GV386"/>
  <c r="AM386"/>
  <c r="AU386"/>
  <c r="BC386"/>
  <c r="BK386"/>
  <c r="BS386"/>
  <c r="CA386"/>
  <c r="CI386"/>
  <c r="CS386"/>
  <c r="DA386"/>
  <c r="DI386"/>
  <c r="DQ386"/>
  <c r="DY386"/>
  <c r="EG386"/>
  <c r="EO386"/>
  <c r="EW386"/>
  <c r="FE386"/>
  <c r="FM386"/>
  <c r="FU386"/>
  <c r="GC386"/>
  <c r="GK386"/>
  <c r="GS386"/>
  <c r="HA386"/>
  <c r="AL386"/>
  <c r="AT386"/>
  <c r="BB386"/>
  <c r="BJ386"/>
  <c r="BR386"/>
  <c r="BZ386"/>
  <c r="CH386"/>
  <c r="CR386"/>
  <c r="CZ386"/>
  <c r="DH386"/>
  <c r="DP386"/>
  <c r="DX386"/>
  <c r="EF386"/>
  <c r="EN386"/>
  <c r="EV386"/>
  <c r="FD386"/>
  <c r="FL386"/>
  <c r="FT386"/>
  <c r="GB386"/>
  <c r="GJ386"/>
  <c r="GR386"/>
  <c r="GZ386"/>
  <c r="AQ386"/>
  <c r="AY386"/>
  <c r="BG386"/>
  <c r="BO386"/>
  <c r="BW386"/>
  <c r="CE386"/>
  <c r="CM386"/>
  <c r="CW386"/>
  <c r="DE386"/>
  <c r="DM386"/>
  <c r="DU386"/>
  <c r="EC386"/>
  <c r="EK386"/>
  <c r="ES386"/>
  <c r="FA386"/>
  <c r="FI386"/>
  <c r="FQ386"/>
  <c r="FY386"/>
  <c r="GG386"/>
  <c r="GO386"/>
  <c r="GW386"/>
  <c r="CO291"/>
  <c r="CN291"/>
  <c r="AL291"/>
  <c r="AP291"/>
  <c r="AT291"/>
  <c r="AX291"/>
  <c r="BB291"/>
  <c r="BF291"/>
  <c r="BJ291"/>
  <c r="BN291"/>
  <c r="BR291"/>
  <c r="BV291"/>
  <c r="BZ291"/>
  <c r="CD291"/>
  <c r="CH291"/>
  <c r="CL291"/>
  <c r="CR291"/>
  <c r="CV291"/>
  <c r="CZ291"/>
  <c r="DD291"/>
  <c r="DH291"/>
  <c r="DL291"/>
  <c r="DP291"/>
  <c r="DT291"/>
  <c r="DX291"/>
  <c r="EB291"/>
  <c r="EF291"/>
  <c r="EJ291"/>
  <c r="EN291"/>
  <c r="ER291"/>
  <c r="EV291"/>
  <c r="EZ291"/>
  <c r="FD291"/>
  <c r="FH291"/>
  <c r="FL291"/>
  <c r="FP291"/>
  <c r="FT291"/>
  <c r="FX291"/>
  <c r="GB291"/>
  <c r="GF291"/>
  <c r="GJ291"/>
  <c r="GN291"/>
  <c r="GR291"/>
  <c r="GV291"/>
  <c r="GZ291"/>
  <c r="AN291"/>
  <c r="AS291"/>
  <c r="AY291"/>
  <c r="BD291"/>
  <c r="BI291"/>
  <c r="BO291"/>
  <c r="BT291"/>
  <c r="BY291"/>
  <c r="CE291"/>
  <c r="CJ291"/>
  <c r="CQ291"/>
  <c r="CW291"/>
  <c r="DB291"/>
  <c r="DG291"/>
  <c r="DM291"/>
  <c r="DR291"/>
  <c r="DW291"/>
  <c r="EC291"/>
  <c r="EH291"/>
  <c r="EM291"/>
  <c r="ES291"/>
  <c r="EX291"/>
  <c r="FC291"/>
  <c r="FI291"/>
  <c r="FN291"/>
  <c r="FS291"/>
  <c r="FY291"/>
  <c r="GD291"/>
  <c r="GI291"/>
  <c r="GO291"/>
  <c r="GT291"/>
  <c r="GY291"/>
  <c r="AM291"/>
  <c r="AR291"/>
  <c r="AW291"/>
  <c r="BC291"/>
  <c r="BH291"/>
  <c r="BM291"/>
  <c r="BS291"/>
  <c r="BX291"/>
  <c r="CC291"/>
  <c r="CI291"/>
  <c r="CP291"/>
  <c r="CU291"/>
  <c r="DA291"/>
  <c r="DF291"/>
  <c r="DK291"/>
  <c r="DQ291"/>
  <c r="DV291"/>
  <c r="EA291"/>
  <c r="EG291"/>
  <c r="EL291"/>
  <c r="EQ291"/>
  <c r="EW291"/>
  <c r="FB291"/>
  <c r="FG291"/>
  <c r="FM291"/>
  <c r="FR291"/>
  <c r="FW291"/>
  <c r="GC291"/>
  <c r="GH291"/>
  <c r="GM291"/>
  <c r="GS291"/>
  <c r="GX291"/>
  <c r="HC291"/>
  <c r="AK291"/>
  <c r="AV291"/>
  <c r="BG291"/>
  <c r="BQ291"/>
  <c r="CB291"/>
  <c r="CM291"/>
  <c r="CY291"/>
  <c r="DJ291"/>
  <c r="DU291"/>
  <c r="EE291"/>
  <c r="EP291"/>
  <c r="FA291"/>
  <c r="FK291"/>
  <c r="FV291"/>
  <c r="GG291"/>
  <c r="GQ291"/>
  <c r="HB291"/>
  <c r="AJ291"/>
  <c r="AU291"/>
  <c r="BE291"/>
  <c r="BP291"/>
  <c r="CA291"/>
  <c r="CK291"/>
  <c r="CX291"/>
  <c r="DI291"/>
  <c r="DS291"/>
  <c r="ED291"/>
  <c r="EO291"/>
  <c r="EY291"/>
  <c r="FJ291"/>
  <c r="FU291"/>
  <c r="GE291"/>
  <c r="GP291"/>
  <c r="HA291"/>
  <c r="AQ291"/>
  <c r="BA291"/>
  <c r="BL291"/>
  <c r="BW291"/>
  <c r="CG291"/>
  <c r="CT291"/>
  <c r="DE291"/>
  <c r="DO291"/>
  <c r="DZ291"/>
  <c r="EK291"/>
  <c r="EU291"/>
  <c r="FF291"/>
  <c r="FQ291"/>
  <c r="GA291"/>
  <c r="GL291"/>
  <c r="GW291"/>
  <c r="AO291"/>
  <c r="AZ291"/>
  <c r="BK291"/>
  <c r="BU291"/>
  <c r="CF291"/>
  <c r="CS291"/>
  <c r="DC291"/>
  <c r="DN291"/>
  <c r="DY291"/>
  <c r="EI291"/>
  <c r="ET291"/>
  <c r="FE291"/>
  <c r="FO291"/>
  <c r="FZ291"/>
  <c r="GK291"/>
  <c r="GU291"/>
  <c r="CO247"/>
  <c r="CN247"/>
  <c r="AL247"/>
  <c r="AP247"/>
  <c r="AT247"/>
  <c r="AX247"/>
  <c r="BB247"/>
  <c r="BF247"/>
  <c r="BJ247"/>
  <c r="BN247"/>
  <c r="BR247"/>
  <c r="BV247"/>
  <c r="BZ247"/>
  <c r="CD247"/>
  <c r="CH247"/>
  <c r="CL247"/>
  <c r="CR247"/>
  <c r="CV247"/>
  <c r="CZ247"/>
  <c r="DD247"/>
  <c r="DH247"/>
  <c r="DL247"/>
  <c r="DP247"/>
  <c r="DT247"/>
  <c r="DX247"/>
  <c r="EB247"/>
  <c r="EF247"/>
  <c r="EJ247"/>
  <c r="EN247"/>
  <c r="ER247"/>
  <c r="EV247"/>
  <c r="EZ247"/>
  <c r="FD247"/>
  <c r="FH247"/>
  <c r="FL247"/>
  <c r="FP247"/>
  <c r="FT247"/>
  <c r="FX247"/>
  <c r="GB247"/>
  <c r="GF247"/>
  <c r="GJ247"/>
  <c r="GN247"/>
  <c r="GR247"/>
  <c r="GV247"/>
  <c r="GZ247"/>
  <c r="AK247"/>
  <c r="AO247"/>
  <c r="AS247"/>
  <c r="AW247"/>
  <c r="BA247"/>
  <c r="BE247"/>
  <c r="BI247"/>
  <c r="BM247"/>
  <c r="BQ247"/>
  <c r="BU247"/>
  <c r="BY247"/>
  <c r="CC247"/>
  <c r="CG247"/>
  <c r="CK247"/>
  <c r="CQ247"/>
  <c r="CU247"/>
  <c r="CY247"/>
  <c r="DC247"/>
  <c r="DG247"/>
  <c r="DK247"/>
  <c r="DO247"/>
  <c r="DS247"/>
  <c r="DW247"/>
  <c r="EA247"/>
  <c r="EE247"/>
  <c r="EI247"/>
  <c r="EM247"/>
  <c r="EQ247"/>
  <c r="EU247"/>
  <c r="EY247"/>
  <c r="FC247"/>
  <c r="FG247"/>
  <c r="FK247"/>
  <c r="FO247"/>
  <c r="FS247"/>
  <c r="FW247"/>
  <c r="GA247"/>
  <c r="GE247"/>
  <c r="GI247"/>
  <c r="GM247"/>
  <c r="GQ247"/>
  <c r="GU247"/>
  <c r="GY247"/>
  <c r="HC247"/>
  <c r="AM247"/>
  <c r="AU247"/>
  <c r="BC247"/>
  <c r="BK247"/>
  <c r="BS247"/>
  <c r="CA247"/>
  <c r="CI247"/>
  <c r="CS247"/>
  <c r="DA247"/>
  <c r="DI247"/>
  <c r="DQ247"/>
  <c r="DY247"/>
  <c r="EG247"/>
  <c r="EO247"/>
  <c r="EW247"/>
  <c r="FE247"/>
  <c r="FM247"/>
  <c r="FU247"/>
  <c r="GC247"/>
  <c r="GK247"/>
  <c r="GS247"/>
  <c r="HA247"/>
  <c r="AJ247"/>
  <c r="AR247"/>
  <c r="AZ247"/>
  <c r="BH247"/>
  <c r="BP247"/>
  <c r="BX247"/>
  <c r="CF247"/>
  <c r="CP247"/>
  <c r="CX247"/>
  <c r="DF247"/>
  <c r="DN247"/>
  <c r="DV247"/>
  <c r="ED247"/>
  <c r="EL247"/>
  <c r="ET247"/>
  <c r="FB247"/>
  <c r="FJ247"/>
  <c r="FR247"/>
  <c r="FZ247"/>
  <c r="GH247"/>
  <c r="GP247"/>
  <c r="GX247"/>
  <c r="AQ247"/>
  <c r="AY247"/>
  <c r="BG247"/>
  <c r="BO247"/>
  <c r="BW247"/>
  <c r="CE247"/>
  <c r="CM247"/>
  <c r="CW247"/>
  <c r="DE247"/>
  <c r="DM247"/>
  <c r="DU247"/>
  <c r="EC247"/>
  <c r="EK247"/>
  <c r="ES247"/>
  <c r="FA247"/>
  <c r="FI247"/>
  <c r="FQ247"/>
  <c r="FY247"/>
  <c r="GG247"/>
  <c r="GO247"/>
  <c r="GW247"/>
  <c r="BD247"/>
  <c r="CJ247"/>
  <c r="DR247"/>
  <c r="EX247"/>
  <c r="GD247"/>
  <c r="AV247"/>
  <c r="CB247"/>
  <c r="DJ247"/>
  <c r="EP247"/>
  <c r="FV247"/>
  <c r="HB247"/>
  <c r="AN247"/>
  <c r="BT247"/>
  <c r="DB247"/>
  <c r="EH247"/>
  <c r="FN247"/>
  <c r="GT247"/>
  <c r="DZ247"/>
  <c r="CT247"/>
  <c r="BL247"/>
  <c r="GL247"/>
  <c r="FF247"/>
  <c r="CO187"/>
  <c r="CN187"/>
  <c r="AL187"/>
  <c r="AP187"/>
  <c r="AT187"/>
  <c r="AX187"/>
  <c r="BB187"/>
  <c r="BF187"/>
  <c r="BJ187"/>
  <c r="BN187"/>
  <c r="BR187"/>
  <c r="BV187"/>
  <c r="BZ187"/>
  <c r="CD187"/>
  <c r="CH187"/>
  <c r="CL187"/>
  <c r="CR187"/>
  <c r="CV187"/>
  <c r="CZ187"/>
  <c r="DD187"/>
  <c r="DH187"/>
  <c r="DL187"/>
  <c r="DP187"/>
  <c r="DT187"/>
  <c r="DX187"/>
  <c r="EB187"/>
  <c r="EF187"/>
  <c r="EJ187"/>
  <c r="EN187"/>
  <c r="ER187"/>
  <c r="EV187"/>
  <c r="EZ187"/>
  <c r="FD187"/>
  <c r="FH187"/>
  <c r="FL187"/>
  <c r="FP187"/>
  <c r="FT187"/>
  <c r="FX187"/>
  <c r="GB187"/>
  <c r="GF187"/>
  <c r="GJ187"/>
  <c r="GN187"/>
  <c r="GR187"/>
  <c r="GV187"/>
  <c r="GZ187"/>
  <c r="AK187"/>
  <c r="AO187"/>
  <c r="AS187"/>
  <c r="AW187"/>
  <c r="BA187"/>
  <c r="BE187"/>
  <c r="BI187"/>
  <c r="BM187"/>
  <c r="BQ187"/>
  <c r="BU187"/>
  <c r="BY187"/>
  <c r="CC187"/>
  <c r="CG187"/>
  <c r="CK187"/>
  <c r="CQ187"/>
  <c r="CU187"/>
  <c r="CY187"/>
  <c r="DC187"/>
  <c r="DG187"/>
  <c r="DK187"/>
  <c r="DO187"/>
  <c r="DS187"/>
  <c r="DW187"/>
  <c r="EA187"/>
  <c r="EE187"/>
  <c r="EI187"/>
  <c r="EM187"/>
  <c r="EQ187"/>
  <c r="EU187"/>
  <c r="EY187"/>
  <c r="FC187"/>
  <c r="FG187"/>
  <c r="FK187"/>
  <c r="FO187"/>
  <c r="FS187"/>
  <c r="FW187"/>
  <c r="GA187"/>
  <c r="GE187"/>
  <c r="GI187"/>
  <c r="GM187"/>
  <c r="GQ187"/>
  <c r="GU187"/>
  <c r="GY187"/>
  <c r="HC187"/>
  <c r="AM187"/>
  <c r="AU187"/>
  <c r="BC187"/>
  <c r="BK187"/>
  <c r="BS187"/>
  <c r="CA187"/>
  <c r="CI187"/>
  <c r="CS187"/>
  <c r="DA187"/>
  <c r="DI187"/>
  <c r="DQ187"/>
  <c r="DY187"/>
  <c r="EG187"/>
  <c r="EO187"/>
  <c r="EW187"/>
  <c r="FE187"/>
  <c r="FM187"/>
  <c r="FU187"/>
  <c r="GC187"/>
  <c r="GK187"/>
  <c r="GS187"/>
  <c r="HA187"/>
  <c r="AJ187"/>
  <c r="AR187"/>
  <c r="AZ187"/>
  <c r="BH187"/>
  <c r="BP187"/>
  <c r="BX187"/>
  <c r="CF187"/>
  <c r="CP187"/>
  <c r="CX187"/>
  <c r="DF187"/>
  <c r="DN187"/>
  <c r="DV187"/>
  <c r="ED187"/>
  <c r="EL187"/>
  <c r="ET187"/>
  <c r="FB187"/>
  <c r="FJ187"/>
  <c r="FR187"/>
  <c r="FZ187"/>
  <c r="GH187"/>
  <c r="GP187"/>
  <c r="GX187"/>
  <c r="AQ187"/>
  <c r="AY187"/>
  <c r="BG187"/>
  <c r="BO187"/>
  <c r="BW187"/>
  <c r="CE187"/>
  <c r="CM187"/>
  <c r="CW187"/>
  <c r="DE187"/>
  <c r="DM187"/>
  <c r="DU187"/>
  <c r="EC187"/>
  <c r="EK187"/>
  <c r="ES187"/>
  <c r="FA187"/>
  <c r="FI187"/>
  <c r="FQ187"/>
  <c r="FY187"/>
  <c r="GG187"/>
  <c r="GO187"/>
  <c r="GW187"/>
  <c r="BL187"/>
  <c r="CT187"/>
  <c r="DZ187"/>
  <c r="FF187"/>
  <c r="GL187"/>
  <c r="BD187"/>
  <c r="CJ187"/>
  <c r="DR187"/>
  <c r="EX187"/>
  <c r="GD187"/>
  <c r="AV187"/>
  <c r="CB187"/>
  <c r="DJ187"/>
  <c r="EP187"/>
  <c r="FV187"/>
  <c r="HB187"/>
  <c r="BT187"/>
  <c r="GT187"/>
  <c r="AN187"/>
  <c r="FN187"/>
  <c r="EH187"/>
  <c r="DB187"/>
  <c r="CO102"/>
  <c r="CN102"/>
  <c r="AM102"/>
  <c r="AQ102"/>
  <c r="AU102"/>
  <c r="AY102"/>
  <c r="BC102"/>
  <c r="BG102"/>
  <c r="BK102"/>
  <c r="BO102"/>
  <c r="BS102"/>
  <c r="BW102"/>
  <c r="CA102"/>
  <c r="CE102"/>
  <c r="CI102"/>
  <c r="CM102"/>
  <c r="CS102"/>
  <c r="CW102"/>
  <c r="DA102"/>
  <c r="DE102"/>
  <c r="DI102"/>
  <c r="DM102"/>
  <c r="DQ102"/>
  <c r="DU102"/>
  <c r="DY102"/>
  <c r="EC102"/>
  <c r="EG102"/>
  <c r="EK102"/>
  <c r="EO102"/>
  <c r="ES102"/>
  <c r="EW102"/>
  <c r="FA102"/>
  <c r="FE102"/>
  <c r="FI102"/>
  <c r="FM102"/>
  <c r="FQ102"/>
  <c r="FU102"/>
  <c r="FY102"/>
  <c r="GC102"/>
  <c r="GG102"/>
  <c r="GK102"/>
  <c r="GO102"/>
  <c r="GS102"/>
  <c r="GW102"/>
  <c r="HA102"/>
  <c r="AL102"/>
  <c r="AP102"/>
  <c r="AT102"/>
  <c r="AX102"/>
  <c r="BB102"/>
  <c r="BF102"/>
  <c r="BJ102"/>
  <c r="BN102"/>
  <c r="BR102"/>
  <c r="BV102"/>
  <c r="BZ102"/>
  <c r="CD102"/>
  <c r="CH102"/>
  <c r="CL102"/>
  <c r="CR102"/>
  <c r="CV102"/>
  <c r="CZ102"/>
  <c r="DD102"/>
  <c r="DH102"/>
  <c r="DL102"/>
  <c r="DP102"/>
  <c r="DT102"/>
  <c r="DX102"/>
  <c r="EB102"/>
  <c r="EF102"/>
  <c r="EJ102"/>
  <c r="EN102"/>
  <c r="ER102"/>
  <c r="EV102"/>
  <c r="EZ102"/>
  <c r="FD102"/>
  <c r="FH102"/>
  <c r="FL102"/>
  <c r="FP102"/>
  <c r="FT102"/>
  <c r="FX102"/>
  <c r="GB102"/>
  <c r="GF102"/>
  <c r="GJ102"/>
  <c r="GN102"/>
  <c r="GR102"/>
  <c r="GV102"/>
  <c r="GZ102"/>
  <c r="AN102"/>
  <c r="AV102"/>
  <c r="BD102"/>
  <c r="BL102"/>
  <c r="BT102"/>
  <c r="CB102"/>
  <c r="CJ102"/>
  <c r="CT102"/>
  <c r="DB102"/>
  <c r="DJ102"/>
  <c r="DR102"/>
  <c r="DZ102"/>
  <c r="EH102"/>
  <c r="EP102"/>
  <c r="EX102"/>
  <c r="FF102"/>
  <c r="FN102"/>
  <c r="FV102"/>
  <c r="GD102"/>
  <c r="GL102"/>
  <c r="GT102"/>
  <c r="HB102"/>
  <c r="AK102"/>
  <c r="AS102"/>
  <c r="BA102"/>
  <c r="BI102"/>
  <c r="BQ102"/>
  <c r="BY102"/>
  <c r="CG102"/>
  <c r="CQ102"/>
  <c r="CY102"/>
  <c r="DG102"/>
  <c r="DO102"/>
  <c r="DW102"/>
  <c r="EE102"/>
  <c r="EM102"/>
  <c r="EU102"/>
  <c r="FC102"/>
  <c r="FK102"/>
  <c r="FS102"/>
  <c r="GA102"/>
  <c r="GI102"/>
  <c r="GQ102"/>
  <c r="GY102"/>
  <c r="AJ102"/>
  <c r="AR102"/>
  <c r="AZ102"/>
  <c r="BH102"/>
  <c r="BP102"/>
  <c r="BX102"/>
  <c r="CF102"/>
  <c r="CP102"/>
  <c r="CX102"/>
  <c r="DF102"/>
  <c r="DN102"/>
  <c r="DV102"/>
  <c r="ED102"/>
  <c r="EL102"/>
  <c r="ET102"/>
  <c r="FB102"/>
  <c r="FJ102"/>
  <c r="FR102"/>
  <c r="FZ102"/>
  <c r="GH102"/>
  <c r="GP102"/>
  <c r="GX102"/>
  <c r="BM102"/>
  <c r="CU102"/>
  <c r="EA102"/>
  <c r="FG102"/>
  <c r="GM102"/>
  <c r="BE102"/>
  <c r="CK102"/>
  <c r="DS102"/>
  <c r="EY102"/>
  <c r="GE102"/>
  <c r="AW102"/>
  <c r="CC102"/>
  <c r="DK102"/>
  <c r="EQ102"/>
  <c r="FW102"/>
  <c r="HC102"/>
  <c r="BU102"/>
  <c r="GU102"/>
  <c r="AO102"/>
  <c r="FO102"/>
  <c r="EI102"/>
  <c r="DC102"/>
  <c r="CO694"/>
  <c r="CN694"/>
  <c r="AM694"/>
  <c r="AQ694"/>
  <c r="AU694"/>
  <c r="AY694"/>
  <c r="BC694"/>
  <c r="BG694"/>
  <c r="BK694"/>
  <c r="BO694"/>
  <c r="BS694"/>
  <c r="BW694"/>
  <c r="CA694"/>
  <c r="CE694"/>
  <c r="CI694"/>
  <c r="CM694"/>
  <c r="CS694"/>
  <c r="CW694"/>
  <c r="DA694"/>
  <c r="DE694"/>
  <c r="DI694"/>
  <c r="DM694"/>
  <c r="DQ694"/>
  <c r="DU694"/>
  <c r="DY694"/>
  <c r="EC694"/>
  <c r="EG694"/>
  <c r="EK694"/>
  <c r="EO694"/>
  <c r="ES694"/>
  <c r="EW694"/>
  <c r="FA694"/>
  <c r="FE694"/>
  <c r="FI694"/>
  <c r="FM694"/>
  <c r="FQ694"/>
  <c r="FU694"/>
  <c r="FY694"/>
  <c r="GC694"/>
  <c r="GG694"/>
  <c r="GK694"/>
  <c r="GO694"/>
  <c r="GS694"/>
  <c r="GW694"/>
  <c r="HA694"/>
  <c r="AL694"/>
  <c r="AP694"/>
  <c r="AT694"/>
  <c r="AX694"/>
  <c r="BB694"/>
  <c r="BF694"/>
  <c r="BJ694"/>
  <c r="BN694"/>
  <c r="BR694"/>
  <c r="BV694"/>
  <c r="BZ694"/>
  <c r="CD694"/>
  <c r="CH694"/>
  <c r="CL694"/>
  <c r="CR694"/>
  <c r="CV694"/>
  <c r="CZ694"/>
  <c r="DD694"/>
  <c r="DH694"/>
  <c r="DL694"/>
  <c r="DP694"/>
  <c r="DT694"/>
  <c r="DX694"/>
  <c r="EB694"/>
  <c r="EF694"/>
  <c r="EJ694"/>
  <c r="EN694"/>
  <c r="ER694"/>
  <c r="EV694"/>
  <c r="EZ694"/>
  <c r="FD694"/>
  <c r="FH694"/>
  <c r="FL694"/>
  <c r="FP694"/>
  <c r="FT694"/>
  <c r="FX694"/>
  <c r="GB694"/>
  <c r="GF694"/>
  <c r="GJ694"/>
  <c r="GN694"/>
  <c r="GR694"/>
  <c r="GV694"/>
  <c r="GZ694"/>
  <c r="AN694"/>
  <c r="AV694"/>
  <c r="BD694"/>
  <c r="BL694"/>
  <c r="BT694"/>
  <c r="CB694"/>
  <c r="CJ694"/>
  <c r="CT694"/>
  <c r="DB694"/>
  <c r="DJ694"/>
  <c r="DR694"/>
  <c r="DZ694"/>
  <c r="EH694"/>
  <c r="EP694"/>
  <c r="EX694"/>
  <c r="FF694"/>
  <c r="FN694"/>
  <c r="FV694"/>
  <c r="GD694"/>
  <c r="GL694"/>
  <c r="GT694"/>
  <c r="HB694"/>
  <c r="AK694"/>
  <c r="AS694"/>
  <c r="BA694"/>
  <c r="BI694"/>
  <c r="BQ694"/>
  <c r="BY694"/>
  <c r="CG694"/>
  <c r="CQ694"/>
  <c r="CY694"/>
  <c r="DG694"/>
  <c r="DO694"/>
  <c r="DW694"/>
  <c r="EE694"/>
  <c r="EM694"/>
  <c r="EU694"/>
  <c r="FC694"/>
  <c r="FK694"/>
  <c r="FS694"/>
  <c r="GA694"/>
  <c r="GI694"/>
  <c r="GQ694"/>
  <c r="GY694"/>
  <c r="AR694"/>
  <c r="BH694"/>
  <c r="BX694"/>
  <c r="CP694"/>
  <c r="DF694"/>
  <c r="DV694"/>
  <c r="EL694"/>
  <c r="FB694"/>
  <c r="FR694"/>
  <c r="GH694"/>
  <c r="GX694"/>
  <c r="AO694"/>
  <c r="BE694"/>
  <c r="BU694"/>
  <c r="CK694"/>
  <c r="DC694"/>
  <c r="DS694"/>
  <c r="EI694"/>
  <c r="EY694"/>
  <c r="FO694"/>
  <c r="GE694"/>
  <c r="GU694"/>
  <c r="AJ694"/>
  <c r="AZ694"/>
  <c r="BP694"/>
  <c r="CF694"/>
  <c r="CX694"/>
  <c r="DN694"/>
  <c r="ED694"/>
  <c r="ET694"/>
  <c r="FJ694"/>
  <c r="FZ694"/>
  <c r="GP694"/>
  <c r="CC694"/>
  <c r="EQ694"/>
  <c r="HC694"/>
  <c r="BM694"/>
  <c r="EA694"/>
  <c r="GM694"/>
  <c r="AW694"/>
  <c r="DK694"/>
  <c r="FW694"/>
  <c r="CU694"/>
  <c r="FG694"/>
  <c r="CO654"/>
  <c r="CN654"/>
  <c r="AL654"/>
  <c r="AP654"/>
  <c r="AT654"/>
  <c r="AX654"/>
  <c r="BB654"/>
  <c r="BF654"/>
  <c r="BJ654"/>
  <c r="BN654"/>
  <c r="BR654"/>
  <c r="BV654"/>
  <c r="BZ654"/>
  <c r="CD654"/>
  <c r="CH654"/>
  <c r="CL654"/>
  <c r="CR654"/>
  <c r="CV654"/>
  <c r="CZ654"/>
  <c r="DD654"/>
  <c r="DH654"/>
  <c r="DL654"/>
  <c r="DP654"/>
  <c r="DT654"/>
  <c r="DX654"/>
  <c r="EB654"/>
  <c r="EF654"/>
  <c r="EJ654"/>
  <c r="EN654"/>
  <c r="ER654"/>
  <c r="EV654"/>
  <c r="EZ654"/>
  <c r="FD654"/>
  <c r="FH654"/>
  <c r="FL654"/>
  <c r="FP654"/>
  <c r="FT654"/>
  <c r="FX654"/>
  <c r="GB654"/>
  <c r="GF654"/>
  <c r="GJ654"/>
  <c r="GN654"/>
  <c r="GR654"/>
  <c r="GV654"/>
  <c r="GZ654"/>
  <c r="AJ654"/>
  <c r="AO654"/>
  <c r="AU654"/>
  <c r="AZ654"/>
  <c r="BE654"/>
  <c r="BK654"/>
  <c r="BP654"/>
  <c r="BU654"/>
  <c r="CA654"/>
  <c r="CF654"/>
  <c r="CK654"/>
  <c r="CS654"/>
  <c r="CX654"/>
  <c r="DC654"/>
  <c r="DI654"/>
  <c r="DN654"/>
  <c r="DS654"/>
  <c r="DY654"/>
  <c r="ED654"/>
  <c r="EI654"/>
  <c r="EO654"/>
  <c r="ET654"/>
  <c r="EY654"/>
  <c r="FE654"/>
  <c r="FJ654"/>
  <c r="FO654"/>
  <c r="FU654"/>
  <c r="FZ654"/>
  <c r="GE654"/>
  <c r="GK654"/>
  <c r="GP654"/>
  <c r="GU654"/>
  <c r="HA654"/>
  <c r="AN654"/>
  <c r="AS654"/>
  <c r="AY654"/>
  <c r="BD654"/>
  <c r="BI654"/>
  <c r="BO654"/>
  <c r="BT654"/>
  <c r="BY654"/>
  <c r="CE654"/>
  <c r="CJ654"/>
  <c r="CQ654"/>
  <c r="CW654"/>
  <c r="DB654"/>
  <c r="DG654"/>
  <c r="DM654"/>
  <c r="DR654"/>
  <c r="DW654"/>
  <c r="EC654"/>
  <c r="EH654"/>
  <c r="EM654"/>
  <c r="ES654"/>
  <c r="EX654"/>
  <c r="FC654"/>
  <c r="FI654"/>
  <c r="FN654"/>
  <c r="FS654"/>
  <c r="FY654"/>
  <c r="GD654"/>
  <c r="GI654"/>
  <c r="GO654"/>
  <c r="GT654"/>
  <c r="GY654"/>
  <c r="AQ654"/>
  <c r="BA654"/>
  <c r="BL654"/>
  <c r="BW654"/>
  <c r="CG654"/>
  <c r="CT654"/>
  <c r="DE654"/>
  <c r="DO654"/>
  <c r="DZ654"/>
  <c r="EK654"/>
  <c r="EU654"/>
  <c r="FF654"/>
  <c r="FQ654"/>
  <c r="GA654"/>
  <c r="GL654"/>
  <c r="GW654"/>
  <c r="AM654"/>
  <c r="AW654"/>
  <c r="BH654"/>
  <c r="BS654"/>
  <c r="CC654"/>
  <c r="CP654"/>
  <c r="DA654"/>
  <c r="DK654"/>
  <c r="DV654"/>
  <c r="EG654"/>
  <c r="EQ654"/>
  <c r="FB654"/>
  <c r="FM654"/>
  <c r="FW654"/>
  <c r="GH654"/>
  <c r="GS654"/>
  <c r="HC654"/>
  <c r="AK654"/>
  <c r="AV654"/>
  <c r="BG654"/>
  <c r="BQ654"/>
  <c r="CB654"/>
  <c r="CM654"/>
  <c r="CY654"/>
  <c r="DJ654"/>
  <c r="DU654"/>
  <c r="EE654"/>
  <c r="EP654"/>
  <c r="FA654"/>
  <c r="FK654"/>
  <c r="FV654"/>
  <c r="GG654"/>
  <c r="GQ654"/>
  <c r="HB654"/>
  <c r="BX654"/>
  <c r="DQ654"/>
  <c r="FG654"/>
  <c r="GX654"/>
  <c r="BM654"/>
  <c r="DF654"/>
  <c r="EW654"/>
  <c r="GM654"/>
  <c r="AR654"/>
  <c r="CI654"/>
  <c r="EA654"/>
  <c r="FR654"/>
  <c r="EL654"/>
  <c r="CU654"/>
  <c r="BC654"/>
  <c r="GC654"/>
  <c r="CO609"/>
  <c r="CN609"/>
  <c r="AJ609"/>
  <c r="AN609"/>
  <c r="AR609"/>
  <c r="AV609"/>
  <c r="AZ609"/>
  <c r="BD609"/>
  <c r="BH609"/>
  <c r="BL609"/>
  <c r="BP609"/>
  <c r="BT609"/>
  <c r="BX609"/>
  <c r="CB609"/>
  <c r="CF609"/>
  <c r="CJ609"/>
  <c r="CP609"/>
  <c r="CT609"/>
  <c r="CX609"/>
  <c r="DB609"/>
  <c r="DF609"/>
  <c r="DJ609"/>
  <c r="DN609"/>
  <c r="DR609"/>
  <c r="DV609"/>
  <c r="DZ609"/>
  <c r="ED609"/>
  <c r="EH609"/>
  <c r="EL609"/>
  <c r="EP609"/>
  <c r="ET609"/>
  <c r="EX609"/>
  <c r="FB609"/>
  <c r="FF609"/>
  <c r="FJ609"/>
  <c r="FN609"/>
  <c r="FR609"/>
  <c r="FV609"/>
  <c r="FZ609"/>
  <c r="GD609"/>
  <c r="GH609"/>
  <c r="GL609"/>
  <c r="GP609"/>
  <c r="GT609"/>
  <c r="GX609"/>
  <c r="HB609"/>
  <c r="AL609"/>
  <c r="AQ609"/>
  <c r="AW609"/>
  <c r="BB609"/>
  <c r="BG609"/>
  <c r="BM609"/>
  <c r="BR609"/>
  <c r="BW609"/>
  <c r="CC609"/>
  <c r="CH609"/>
  <c r="CM609"/>
  <c r="CU609"/>
  <c r="CZ609"/>
  <c r="DE609"/>
  <c r="DK609"/>
  <c r="DP609"/>
  <c r="DU609"/>
  <c r="EA609"/>
  <c r="EF609"/>
  <c r="EK609"/>
  <c r="EQ609"/>
  <c r="EV609"/>
  <c r="FA609"/>
  <c r="FG609"/>
  <c r="FL609"/>
  <c r="FQ609"/>
  <c r="FW609"/>
  <c r="GB609"/>
  <c r="GG609"/>
  <c r="GM609"/>
  <c r="GR609"/>
  <c r="GW609"/>
  <c r="HC609"/>
  <c r="AK609"/>
  <c r="AP609"/>
  <c r="AU609"/>
  <c r="BA609"/>
  <c r="BF609"/>
  <c r="BK609"/>
  <c r="BQ609"/>
  <c r="BV609"/>
  <c r="CA609"/>
  <c r="CG609"/>
  <c r="CL609"/>
  <c r="CS609"/>
  <c r="CY609"/>
  <c r="DD609"/>
  <c r="DI609"/>
  <c r="DO609"/>
  <c r="DT609"/>
  <c r="DY609"/>
  <c r="EE609"/>
  <c r="EJ609"/>
  <c r="EO609"/>
  <c r="EU609"/>
  <c r="EZ609"/>
  <c r="FE609"/>
  <c r="FK609"/>
  <c r="FP609"/>
  <c r="FU609"/>
  <c r="GA609"/>
  <c r="GF609"/>
  <c r="GK609"/>
  <c r="GQ609"/>
  <c r="GV609"/>
  <c r="HA609"/>
  <c r="AS609"/>
  <c r="BC609"/>
  <c r="BN609"/>
  <c r="BY609"/>
  <c r="CI609"/>
  <c r="CV609"/>
  <c r="DG609"/>
  <c r="DQ609"/>
  <c r="EB609"/>
  <c r="EM609"/>
  <c r="EW609"/>
  <c r="FH609"/>
  <c r="FS609"/>
  <c r="GC609"/>
  <c r="GN609"/>
  <c r="GY609"/>
  <c r="AO609"/>
  <c r="AY609"/>
  <c r="BJ609"/>
  <c r="BU609"/>
  <c r="CE609"/>
  <c r="CR609"/>
  <c r="DC609"/>
  <c r="DM609"/>
  <c r="DX609"/>
  <c r="EI609"/>
  <c r="ES609"/>
  <c r="FD609"/>
  <c r="FO609"/>
  <c r="FY609"/>
  <c r="GJ609"/>
  <c r="GU609"/>
  <c r="AM609"/>
  <c r="AX609"/>
  <c r="BI609"/>
  <c r="BS609"/>
  <c r="CD609"/>
  <c r="CQ609"/>
  <c r="DA609"/>
  <c r="DL609"/>
  <c r="DW609"/>
  <c r="EG609"/>
  <c r="ER609"/>
  <c r="FC609"/>
  <c r="FM609"/>
  <c r="FX609"/>
  <c r="GI609"/>
  <c r="GS609"/>
  <c r="BO609"/>
  <c r="DH609"/>
  <c r="EY609"/>
  <c r="GO609"/>
  <c r="BE609"/>
  <c r="CW609"/>
  <c r="EN609"/>
  <c r="GE609"/>
  <c r="AT609"/>
  <c r="CK609"/>
  <c r="EC609"/>
  <c r="FT609"/>
  <c r="BZ609"/>
  <c r="GZ609"/>
  <c r="FI609"/>
  <c r="DS609"/>
  <c r="CO564"/>
  <c r="CN564"/>
  <c r="AJ564"/>
  <c r="AN564"/>
  <c r="AR564"/>
  <c r="AV564"/>
  <c r="AZ564"/>
  <c r="BD564"/>
  <c r="BH564"/>
  <c r="BL564"/>
  <c r="BP564"/>
  <c r="BT564"/>
  <c r="BX564"/>
  <c r="CB564"/>
  <c r="CF564"/>
  <c r="CJ564"/>
  <c r="CP564"/>
  <c r="CT564"/>
  <c r="CX564"/>
  <c r="DB564"/>
  <c r="DF564"/>
  <c r="DJ564"/>
  <c r="DN564"/>
  <c r="DR564"/>
  <c r="DV564"/>
  <c r="DZ564"/>
  <c r="ED564"/>
  <c r="EH564"/>
  <c r="EL564"/>
  <c r="EP564"/>
  <c r="ET564"/>
  <c r="EX564"/>
  <c r="FB564"/>
  <c r="FF564"/>
  <c r="FJ564"/>
  <c r="FN564"/>
  <c r="FR564"/>
  <c r="FV564"/>
  <c r="FZ564"/>
  <c r="GD564"/>
  <c r="GH564"/>
  <c r="GL564"/>
  <c r="GP564"/>
  <c r="GT564"/>
  <c r="GX564"/>
  <c r="HB564"/>
  <c r="AL564"/>
  <c r="AP564"/>
  <c r="AT564"/>
  <c r="AX564"/>
  <c r="BB564"/>
  <c r="BF564"/>
  <c r="BJ564"/>
  <c r="BN564"/>
  <c r="BR564"/>
  <c r="BV564"/>
  <c r="BZ564"/>
  <c r="CD564"/>
  <c r="CH564"/>
  <c r="CL564"/>
  <c r="CR564"/>
  <c r="CV564"/>
  <c r="CZ564"/>
  <c r="DD564"/>
  <c r="DH564"/>
  <c r="DL564"/>
  <c r="DP564"/>
  <c r="DT564"/>
  <c r="DX564"/>
  <c r="EB564"/>
  <c r="EF564"/>
  <c r="EJ564"/>
  <c r="EN564"/>
  <c r="ER564"/>
  <c r="EV564"/>
  <c r="EZ564"/>
  <c r="FD564"/>
  <c r="FH564"/>
  <c r="FL564"/>
  <c r="FP564"/>
  <c r="FT564"/>
  <c r="FX564"/>
  <c r="GB564"/>
  <c r="GF564"/>
  <c r="GJ564"/>
  <c r="GN564"/>
  <c r="GR564"/>
  <c r="GV564"/>
  <c r="GZ564"/>
  <c r="AQ564"/>
  <c r="AY564"/>
  <c r="BG564"/>
  <c r="BO564"/>
  <c r="BW564"/>
  <c r="CE564"/>
  <c r="CM564"/>
  <c r="CW564"/>
  <c r="DE564"/>
  <c r="DM564"/>
  <c r="DU564"/>
  <c r="EC564"/>
  <c r="EK564"/>
  <c r="ES564"/>
  <c r="FA564"/>
  <c r="FI564"/>
  <c r="FQ564"/>
  <c r="FY564"/>
  <c r="GG564"/>
  <c r="GO564"/>
  <c r="GW564"/>
  <c r="AO564"/>
  <c r="AW564"/>
  <c r="BE564"/>
  <c r="BM564"/>
  <c r="BU564"/>
  <c r="CC564"/>
  <c r="CK564"/>
  <c r="CU564"/>
  <c r="DC564"/>
  <c r="DK564"/>
  <c r="DS564"/>
  <c r="EA564"/>
  <c r="EI564"/>
  <c r="EQ564"/>
  <c r="EY564"/>
  <c r="FG564"/>
  <c r="FO564"/>
  <c r="FW564"/>
  <c r="GE564"/>
  <c r="GM564"/>
  <c r="GU564"/>
  <c r="HC564"/>
  <c r="AM564"/>
  <c r="AU564"/>
  <c r="BC564"/>
  <c r="BK564"/>
  <c r="BS564"/>
  <c r="CA564"/>
  <c r="CI564"/>
  <c r="CS564"/>
  <c r="DA564"/>
  <c r="DI564"/>
  <c r="DQ564"/>
  <c r="DY564"/>
  <c r="EG564"/>
  <c r="EO564"/>
  <c r="EW564"/>
  <c r="FE564"/>
  <c r="FM564"/>
  <c r="FU564"/>
  <c r="GC564"/>
  <c r="GK564"/>
  <c r="GS564"/>
  <c r="HA564"/>
  <c r="BA564"/>
  <c r="CG564"/>
  <c r="DO564"/>
  <c r="EU564"/>
  <c r="GA564"/>
  <c r="AS564"/>
  <c r="BY564"/>
  <c r="DG564"/>
  <c r="EM564"/>
  <c r="FS564"/>
  <c r="GY564"/>
  <c r="AK564"/>
  <c r="BQ564"/>
  <c r="CY564"/>
  <c r="EE564"/>
  <c r="FK564"/>
  <c r="GQ564"/>
  <c r="CQ564"/>
  <c r="BI564"/>
  <c r="GI564"/>
  <c r="DW564"/>
  <c r="FC564"/>
  <c r="CO499"/>
  <c r="CN499"/>
  <c r="AL499"/>
  <c r="BN499"/>
  <c r="CD499"/>
  <c r="GN499"/>
  <c r="AK499"/>
  <c r="AO499"/>
  <c r="AS499"/>
  <c r="AW499"/>
  <c r="BA499"/>
  <c r="BE499"/>
  <c r="BI499"/>
  <c r="BM499"/>
  <c r="BQ499"/>
  <c r="BU499"/>
  <c r="BY499"/>
  <c r="CC499"/>
  <c r="CG499"/>
  <c r="CK499"/>
  <c r="CQ499"/>
  <c r="CU499"/>
  <c r="CY499"/>
  <c r="DC499"/>
  <c r="DG499"/>
  <c r="DK499"/>
  <c r="DO499"/>
  <c r="DS499"/>
  <c r="DW499"/>
  <c r="EA499"/>
  <c r="EE499"/>
  <c r="EI499"/>
  <c r="EM499"/>
  <c r="EQ499"/>
  <c r="EU499"/>
  <c r="EY499"/>
  <c r="FC499"/>
  <c r="FG499"/>
  <c r="FK499"/>
  <c r="FO499"/>
  <c r="FS499"/>
  <c r="FW499"/>
  <c r="GA499"/>
  <c r="GE499"/>
  <c r="GI499"/>
  <c r="GM499"/>
  <c r="GQ499"/>
  <c r="GU499"/>
  <c r="GY499"/>
  <c r="HC499"/>
  <c r="AX499"/>
  <c r="BJ499"/>
  <c r="BZ499"/>
  <c r="CR499"/>
  <c r="CZ499"/>
  <c r="DL499"/>
  <c r="DX499"/>
  <c r="EJ499"/>
  <c r="EV499"/>
  <c r="EZ499"/>
  <c r="FL499"/>
  <c r="FX499"/>
  <c r="GJ499"/>
  <c r="GZ499"/>
  <c r="AJ499"/>
  <c r="AN499"/>
  <c r="AR499"/>
  <c r="AV499"/>
  <c r="AZ499"/>
  <c r="BD499"/>
  <c r="BH499"/>
  <c r="BL499"/>
  <c r="BP499"/>
  <c r="BT499"/>
  <c r="BX499"/>
  <c r="CB499"/>
  <c r="CF499"/>
  <c r="CJ499"/>
  <c r="CP499"/>
  <c r="CT499"/>
  <c r="CX499"/>
  <c r="DB499"/>
  <c r="DF499"/>
  <c r="DJ499"/>
  <c r="DN499"/>
  <c r="DR499"/>
  <c r="DV499"/>
  <c r="DZ499"/>
  <c r="ED499"/>
  <c r="EH499"/>
  <c r="EL499"/>
  <c r="EP499"/>
  <c r="ET499"/>
  <c r="EX499"/>
  <c r="FB499"/>
  <c r="FF499"/>
  <c r="FJ499"/>
  <c r="FN499"/>
  <c r="FR499"/>
  <c r="FV499"/>
  <c r="FZ499"/>
  <c r="GD499"/>
  <c r="GH499"/>
  <c r="GL499"/>
  <c r="GP499"/>
  <c r="GT499"/>
  <c r="GX499"/>
  <c r="HB499"/>
  <c r="AT499"/>
  <c r="BB499"/>
  <c r="BV499"/>
  <c r="CL499"/>
  <c r="CV499"/>
  <c r="DH499"/>
  <c r="DT499"/>
  <c r="EF499"/>
  <c r="ER499"/>
  <c r="FD499"/>
  <c r="FP499"/>
  <c r="GF499"/>
  <c r="GV499"/>
  <c r="AM499"/>
  <c r="AQ499"/>
  <c r="AU499"/>
  <c r="AY499"/>
  <c r="BC499"/>
  <c r="BG499"/>
  <c r="BK499"/>
  <c r="BO499"/>
  <c r="BS499"/>
  <c r="BW499"/>
  <c r="CA499"/>
  <c r="CE499"/>
  <c r="CI499"/>
  <c r="CM499"/>
  <c r="CS499"/>
  <c r="CW499"/>
  <c r="DA499"/>
  <c r="DE499"/>
  <c r="DI499"/>
  <c r="DM499"/>
  <c r="DQ499"/>
  <c r="DU499"/>
  <c r="DY499"/>
  <c r="EC499"/>
  <c r="EG499"/>
  <c r="EK499"/>
  <c r="EO499"/>
  <c r="ES499"/>
  <c r="EW499"/>
  <c r="FA499"/>
  <c r="FE499"/>
  <c r="FI499"/>
  <c r="FM499"/>
  <c r="FQ499"/>
  <c r="FU499"/>
  <c r="FY499"/>
  <c r="GC499"/>
  <c r="GG499"/>
  <c r="GK499"/>
  <c r="GO499"/>
  <c r="GS499"/>
  <c r="GW499"/>
  <c r="HA499"/>
  <c r="AP499"/>
  <c r="BF499"/>
  <c r="BR499"/>
  <c r="CH499"/>
  <c r="DD499"/>
  <c r="DP499"/>
  <c r="EB499"/>
  <c r="EN499"/>
  <c r="FH499"/>
  <c r="FT499"/>
  <c r="GB499"/>
  <c r="GR499"/>
  <c r="CO481"/>
  <c r="CN481"/>
  <c r="AM481"/>
  <c r="AQ481"/>
  <c r="AU481"/>
  <c r="AY481"/>
  <c r="BC481"/>
  <c r="BG481"/>
  <c r="BK481"/>
  <c r="BO481"/>
  <c r="BS481"/>
  <c r="BW481"/>
  <c r="CA481"/>
  <c r="CE481"/>
  <c r="CI481"/>
  <c r="CM481"/>
  <c r="CS481"/>
  <c r="CW481"/>
  <c r="DA481"/>
  <c r="DE481"/>
  <c r="DI481"/>
  <c r="DM481"/>
  <c r="DQ481"/>
  <c r="DU481"/>
  <c r="DY481"/>
  <c r="EC481"/>
  <c r="EG481"/>
  <c r="EK481"/>
  <c r="EO481"/>
  <c r="ES481"/>
  <c r="EW481"/>
  <c r="FA481"/>
  <c r="FE481"/>
  <c r="FI481"/>
  <c r="FM481"/>
  <c r="FQ481"/>
  <c r="FU481"/>
  <c r="FY481"/>
  <c r="GC481"/>
  <c r="GG481"/>
  <c r="GK481"/>
  <c r="GO481"/>
  <c r="GS481"/>
  <c r="GW481"/>
  <c r="HA481"/>
  <c r="AJ481"/>
  <c r="AO481"/>
  <c r="AT481"/>
  <c r="AZ481"/>
  <c r="BE481"/>
  <c r="BJ481"/>
  <c r="BP481"/>
  <c r="BU481"/>
  <c r="BZ481"/>
  <c r="CF481"/>
  <c r="CK481"/>
  <c r="CR481"/>
  <c r="CX481"/>
  <c r="DC481"/>
  <c r="DH481"/>
  <c r="DN481"/>
  <c r="DS481"/>
  <c r="DX481"/>
  <c r="ED481"/>
  <c r="EI481"/>
  <c r="EN481"/>
  <c r="ET481"/>
  <c r="EY481"/>
  <c r="FD481"/>
  <c r="FJ481"/>
  <c r="FO481"/>
  <c r="FT481"/>
  <c r="FZ481"/>
  <c r="GE481"/>
  <c r="GJ481"/>
  <c r="GP481"/>
  <c r="GU481"/>
  <c r="GZ481"/>
  <c r="AL481"/>
  <c r="AS481"/>
  <c r="BA481"/>
  <c r="BH481"/>
  <c r="BN481"/>
  <c r="BV481"/>
  <c r="CC481"/>
  <c r="CJ481"/>
  <c r="CT481"/>
  <c r="CZ481"/>
  <c r="DG481"/>
  <c r="DO481"/>
  <c r="DV481"/>
  <c r="EB481"/>
  <c r="EJ481"/>
  <c r="EQ481"/>
  <c r="EX481"/>
  <c r="FF481"/>
  <c r="FL481"/>
  <c r="FS481"/>
  <c r="GA481"/>
  <c r="GH481"/>
  <c r="GN481"/>
  <c r="GV481"/>
  <c r="HC481"/>
  <c r="AK481"/>
  <c r="AR481"/>
  <c r="AX481"/>
  <c r="BF481"/>
  <c r="BM481"/>
  <c r="BT481"/>
  <c r="CB481"/>
  <c r="CH481"/>
  <c r="CQ481"/>
  <c r="CY481"/>
  <c r="DF481"/>
  <c r="DL481"/>
  <c r="DT481"/>
  <c r="EA481"/>
  <c r="EH481"/>
  <c r="EP481"/>
  <c r="EV481"/>
  <c r="FC481"/>
  <c r="FK481"/>
  <c r="FR481"/>
  <c r="FX481"/>
  <c r="GF481"/>
  <c r="GM481"/>
  <c r="GT481"/>
  <c r="HB481"/>
  <c r="AP481"/>
  <c r="AW481"/>
  <c r="BD481"/>
  <c r="BL481"/>
  <c r="BR481"/>
  <c r="BY481"/>
  <c r="CG481"/>
  <c r="CP481"/>
  <c r="CV481"/>
  <c r="DD481"/>
  <c r="DK481"/>
  <c r="DR481"/>
  <c r="DZ481"/>
  <c r="EF481"/>
  <c r="EM481"/>
  <c r="EU481"/>
  <c r="FB481"/>
  <c r="FH481"/>
  <c r="FP481"/>
  <c r="FW481"/>
  <c r="GD481"/>
  <c r="GL481"/>
  <c r="GR481"/>
  <c r="GY481"/>
  <c r="AN481"/>
  <c r="AV481"/>
  <c r="BB481"/>
  <c r="BI481"/>
  <c r="BQ481"/>
  <c r="BX481"/>
  <c r="CD481"/>
  <c r="CL481"/>
  <c r="CU481"/>
  <c r="DB481"/>
  <c r="DJ481"/>
  <c r="DP481"/>
  <c r="DW481"/>
  <c r="EE481"/>
  <c r="EL481"/>
  <c r="ER481"/>
  <c r="EZ481"/>
  <c r="FG481"/>
  <c r="FN481"/>
  <c r="FV481"/>
  <c r="GB481"/>
  <c r="GI481"/>
  <c r="GQ481"/>
  <c r="GX481"/>
  <c r="CO450"/>
  <c r="CN450"/>
  <c r="AM450"/>
  <c r="AQ450"/>
  <c r="AU450"/>
  <c r="AY450"/>
  <c r="BC450"/>
  <c r="BG450"/>
  <c r="BK450"/>
  <c r="BO450"/>
  <c r="BS450"/>
  <c r="BW450"/>
  <c r="CA450"/>
  <c r="CE450"/>
  <c r="CI450"/>
  <c r="CM450"/>
  <c r="CS450"/>
  <c r="CW450"/>
  <c r="DA450"/>
  <c r="DE450"/>
  <c r="DI450"/>
  <c r="DM450"/>
  <c r="DQ450"/>
  <c r="DU450"/>
  <c r="DY450"/>
  <c r="EC450"/>
  <c r="EG450"/>
  <c r="EK450"/>
  <c r="EO450"/>
  <c r="ES450"/>
  <c r="EW450"/>
  <c r="FA450"/>
  <c r="FE450"/>
  <c r="FI450"/>
  <c r="FM450"/>
  <c r="FQ450"/>
  <c r="FU450"/>
  <c r="FY450"/>
  <c r="GC450"/>
  <c r="GG450"/>
  <c r="GK450"/>
  <c r="GO450"/>
  <c r="GS450"/>
  <c r="GW450"/>
  <c r="HA450"/>
  <c r="AJ450"/>
  <c r="AO450"/>
  <c r="AT450"/>
  <c r="AZ450"/>
  <c r="BE450"/>
  <c r="BJ450"/>
  <c r="BP450"/>
  <c r="BU450"/>
  <c r="BZ450"/>
  <c r="CF450"/>
  <c r="CK450"/>
  <c r="CR450"/>
  <c r="CX450"/>
  <c r="DC450"/>
  <c r="DH450"/>
  <c r="DN450"/>
  <c r="DS450"/>
  <c r="DX450"/>
  <c r="ED450"/>
  <c r="EI450"/>
  <c r="EN450"/>
  <c r="ET450"/>
  <c r="EY450"/>
  <c r="FD450"/>
  <c r="FJ450"/>
  <c r="FO450"/>
  <c r="FT450"/>
  <c r="FZ450"/>
  <c r="GE450"/>
  <c r="GJ450"/>
  <c r="GP450"/>
  <c r="GU450"/>
  <c r="GZ450"/>
  <c r="AN450"/>
  <c r="AS450"/>
  <c r="AX450"/>
  <c r="BD450"/>
  <c r="BI450"/>
  <c r="BN450"/>
  <c r="BT450"/>
  <c r="BY450"/>
  <c r="CD450"/>
  <c r="CJ450"/>
  <c r="CQ450"/>
  <c r="CV450"/>
  <c r="DB450"/>
  <c r="DG450"/>
  <c r="DL450"/>
  <c r="DR450"/>
  <c r="DW450"/>
  <c r="EB450"/>
  <c r="EH450"/>
  <c r="EM450"/>
  <c r="ER450"/>
  <c r="EX450"/>
  <c r="FC450"/>
  <c r="FH450"/>
  <c r="FN450"/>
  <c r="FS450"/>
  <c r="FX450"/>
  <c r="GD450"/>
  <c r="GI450"/>
  <c r="GN450"/>
  <c r="GT450"/>
  <c r="GY450"/>
  <c r="AK450"/>
  <c r="AP450"/>
  <c r="AV450"/>
  <c r="BA450"/>
  <c r="BF450"/>
  <c r="BL450"/>
  <c r="BQ450"/>
  <c r="BV450"/>
  <c r="CB450"/>
  <c r="CG450"/>
  <c r="CL450"/>
  <c r="CT450"/>
  <c r="CY450"/>
  <c r="DD450"/>
  <c r="DJ450"/>
  <c r="DO450"/>
  <c r="DT450"/>
  <c r="DZ450"/>
  <c r="EE450"/>
  <c r="EJ450"/>
  <c r="EP450"/>
  <c r="EU450"/>
  <c r="EZ450"/>
  <c r="FF450"/>
  <c r="FK450"/>
  <c r="FP450"/>
  <c r="FV450"/>
  <c r="GA450"/>
  <c r="GF450"/>
  <c r="GL450"/>
  <c r="GQ450"/>
  <c r="GV450"/>
  <c r="HB450"/>
  <c r="AW450"/>
  <c r="BR450"/>
  <c r="CP450"/>
  <c r="DK450"/>
  <c r="EF450"/>
  <c r="FB450"/>
  <c r="FW450"/>
  <c r="GR450"/>
  <c r="AR450"/>
  <c r="BM450"/>
  <c r="CH450"/>
  <c r="DF450"/>
  <c r="EA450"/>
  <c r="EV450"/>
  <c r="FR450"/>
  <c r="GM450"/>
  <c r="AL450"/>
  <c r="BH450"/>
  <c r="CC450"/>
  <c r="CZ450"/>
  <c r="DV450"/>
  <c r="EQ450"/>
  <c r="FL450"/>
  <c r="GH450"/>
  <c r="HC450"/>
  <c r="BB450"/>
  <c r="BX450"/>
  <c r="CU450"/>
  <c r="DP450"/>
  <c r="EL450"/>
  <c r="FG450"/>
  <c r="GB450"/>
  <c r="GX450"/>
  <c r="CO443"/>
  <c r="CN443"/>
  <c r="AM443"/>
  <c r="AQ443"/>
  <c r="AU443"/>
  <c r="AY443"/>
  <c r="BC443"/>
  <c r="BG443"/>
  <c r="BK443"/>
  <c r="BO443"/>
  <c r="BS443"/>
  <c r="BW443"/>
  <c r="CA443"/>
  <c r="CE443"/>
  <c r="CI443"/>
  <c r="CM443"/>
  <c r="CS443"/>
  <c r="CW443"/>
  <c r="DA443"/>
  <c r="DE443"/>
  <c r="DI443"/>
  <c r="DM443"/>
  <c r="DQ443"/>
  <c r="DU443"/>
  <c r="DY443"/>
  <c r="EC443"/>
  <c r="EG443"/>
  <c r="EK443"/>
  <c r="EO443"/>
  <c r="ES443"/>
  <c r="EW443"/>
  <c r="FA443"/>
  <c r="FE443"/>
  <c r="FI443"/>
  <c r="FM443"/>
  <c r="FQ443"/>
  <c r="FU443"/>
  <c r="FY443"/>
  <c r="GC443"/>
  <c r="GG443"/>
  <c r="GK443"/>
  <c r="GO443"/>
  <c r="GS443"/>
  <c r="GW443"/>
  <c r="HA443"/>
  <c r="AJ443"/>
  <c r="AO443"/>
  <c r="AT443"/>
  <c r="AZ443"/>
  <c r="BE443"/>
  <c r="BJ443"/>
  <c r="BP443"/>
  <c r="BU443"/>
  <c r="BZ443"/>
  <c r="CF443"/>
  <c r="CK443"/>
  <c r="CR443"/>
  <c r="CX443"/>
  <c r="DC443"/>
  <c r="DH443"/>
  <c r="DN443"/>
  <c r="DS443"/>
  <c r="DX443"/>
  <c r="ED443"/>
  <c r="EI443"/>
  <c r="EN443"/>
  <c r="ET443"/>
  <c r="EY443"/>
  <c r="FD443"/>
  <c r="FJ443"/>
  <c r="FO443"/>
  <c r="FT443"/>
  <c r="FZ443"/>
  <c r="GE443"/>
  <c r="GJ443"/>
  <c r="GP443"/>
  <c r="GU443"/>
  <c r="GZ443"/>
  <c r="AN443"/>
  <c r="AS443"/>
  <c r="AX443"/>
  <c r="BD443"/>
  <c r="BI443"/>
  <c r="BN443"/>
  <c r="BT443"/>
  <c r="BY443"/>
  <c r="CD443"/>
  <c r="CJ443"/>
  <c r="CQ443"/>
  <c r="CV443"/>
  <c r="DB443"/>
  <c r="DG443"/>
  <c r="DL443"/>
  <c r="DR443"/>
  <c r="DW443"/>
  <c r="EB443"/>
  <c r="EH443"/>
  <c r="EM443"/>
  <c r="ER443"/>
  <c r="EX443"/>
  <c r="FC443"/>
  <c r="FH443"/>
  <c r="FN443"/>
  <c r="FS443"/>
  <c r="FX443"/>
  <c r="GD443"/>
  <c r="GI443"/>
  <c r="GN443"/>
  <c r="GT443"/>
  <c r="GY443"/>
  <c r="AK443"/>
  <c r="AP443"/>
  <c r="AV443"/>
  <c r="BA443"/>
  <c r="BF443"/>
  <c r="BL443"/>
  <c r="BQ443"/>
  <c r="BV443"/>
  <c r="CB443"/>
  <c r="CG443"/>
  <c r="CL443"/>
  <c r="CT443"/>
  <c r="CY443"/>
  <c r="DD443"/>
  <c r="DJ443"/>
  <c r="DO443"/>
  <c r="DT443"/>
  <c r="DZ443"/>
  <c r="EE443"/>
  <c r="EJ443"/>
  <c r="EP443"/>
  <c r="EU443"/>
  <c r="EZ443"/>
  <c r="FF443"/>
  <c r="FK443"/>
  <c r="FP443"/>
  <c r="FV443"/>
  <c r="GA443"/>
  <c r="GF443"/>
  <c r="GL443"/>
  <c r="GQ443"/>
  <c r="GV443"/>
  <c r="HB443"/>
  <c r="AR443"/>
  <c r="BM443"/>
  <c r="CH443"/>
  <c r="DF443"/>
  <c r="EA443"/>
  <c r="EV443"/>
  <c r="FR443"/>
  <c r="GM443"/>
  <c r="AL443"/>
  <c r="BH443"/>
  <c r="CC443"/>
  <c r="CZ443"/>
  <c r="DV443"/>
  <c r="EQ443"/>
  <c r="FL443"/>
  <c r="GH443"/>
  <c r="HC443"/>
  <c r="BB443"/>
  <c r="BX443"/>
  <c r="CU443"/>
  <c r="DP443"/>
  <c r="EL443"/>
  <c r="FG443"/>
  <c r="GB443"/>
  <c r="GX443"/>
  <c r="AW443"/>
  <c r="BR443"/>
  <c r="CP443"/>
  <c r="DK443"/>
  <c r="EF443"/>
  <c r="FB443"/>
  <c r="FW443"/>
  <c r="GR443"/>
  <c r="CO336"/>
  <c r="CN336"/>
  <c r="AM336"/>
  <c r="AQ336"/>
  <c r="AU336"/>
  <c r="AY336"/>
  <c r="BC336"/>
  <c r="BG336"/>
  <c r="BK336"/>
  <c r="BO336"/>
  <c r="BS336"/>
  <c r="BW336"/>
  <c r="CA336"/>
  <c r="CE336"/>
  <c r="CI336"/>
  <c r="CM336"/>
  <c r="CS336"/>
  <c r="CW336"/>
  <c r="DA336"/>
  <c r="DE336"/>
  <c r="DI336"/>
  <c r="DM336"/>
  <c r="DQ336"/>
  <c r="DU336"/>
  <c r="DY336"/>
  <c r="EC336"/>
  <c r="EG336"/>
  <c r="EK336"/>
  <c r="EO336"/>
  <c r="ES336"/>
  <c r="EW336"/>
  <c r="FA336"/>
  <c r="FE336"/>
  <c r="FI336"/>
  <c r="FM336"/>
  <c r="FQ336"/>
  <c r="FU336"/>
  <c r="FY336"/>
  <c r="GC336"/>
  <c r="GG336"/>
  <c r="GK336"/>
  <c r="GO336"/>
  <c r="GS336"/>
  <c r="GW336"/>
  <c r="HA336"/>
  <c r="AL336"/>
  <c r="AP336"/>
  <c r="AT336"/>
  <c r="AX336"/>
  <c r="BB336"/>
  <c r="BF336"/>
  <c r="BJ336"/>
  <c r="BN336"/>
  <c r="BR336"/>
  <c r="BV336"/>
  <c r="BZ336"/>
  <c r="CD336"/>
  <c r="CH336"/>
  <c r="CL336"/>
  <c r="CR336"/>
  <c r="CV336"/>
  <c r="CZ336"/>
  <c r="DD336"/>
  <c r="DH336"/>
  <c r="DL336"/>
  <c r="DP336"/>
  <c r="DT336"/>
  <c r="DX336"/>
  <c r="EB336"/>
  <c r="EF336"/>
  <c r="EJ336"/>
  <c r="EN336"/>
  <c r="ER336"/>
  <c r="EV336"/>
  <c r="EZ336"/>
  <c r="FD336"/>
  <c r="FH336"/>
  <c r="FL336"/>
  <c r="FP336"/>
  <c r="FT336"/>
  <c r="FX336"/>
  <c r="GB336"/>
  <c r="GF336"/>
  <c r="GJ336"/>
  <c r="GN336"/>
  <c r="GR336"/>
  <c r="GV336"/>
  <c r="GZ336"/>
  <c r="AJ336"/>
  <c r="AR336"/>
  <c r="AZ336"/>
  <c r="BH336"/>
  <c r="BP336"/>
  <c r="BX336"/>
  <c r="CF336"/>
  <c r="CP336"/>
  <c r="CX336"/>
  <c r="DF336"/>
  <c r="DN336"/>
  <c r="DV336"/>
  <c r="ED336"/>
  <c r="EL336"/>
  <c r="ET336"/>
  <c r="FB336"/>
  <c r="FJ336"/>
  <c r="FR336"/>
  <c r="FZ336"/>
  <c r="GH336"/>
  <c r="GP336"/>
  <c r="GX336"/>
  <c r="AO336"/>
  <c r="AW336"/>
  <c r="BE336"/>
  <c r="BM336"/>
  <c r="BU336"/>
  <c r="CC336"/>
  <c r="CK336"/>
  <c r="CU336"/>
  <c r="DC336"/>
  <c r="DK336"/>
  <c r="DS336"/>
  <c r="EA336"/>
  <c r="EI336"/>
  <c r="EQ336"/>
  <c r="EY336"/>
  <c r="FG336"/>
  <c r="FO336"/>
  <c r="FW336"/>
  <c r="GE336"/>
  <c r="GM336"/>
  <c r="GU336"/>
  <c r="HC336"/>
  <c r="AN336"/>
  <c r="AV336"/>
  <c r="BD336"/>
  <c r="BL336"/>
  <c r="BT336"/>
  <c r="CB336"/>
  <c r="CJ336"/>
  <c r="CT336"/>
  <c r="DB336"/>
  <c r="DJ336"/>
  <c r="DR336"/>
  <c r="DZ336"/>
  <c r="EH336"/>
  <c r="EP336"/>
  <c r="EX336"/>
  <c r="FF336"/>
  <c r="FN336"/>
  <c r="FV336"/>
  <c r="GD336"/>
  <c r="GL336"/>
  <c r="GT336"/>
  <c r="HB336"/>
  <c r="AS336"/>
  <c r="BY336"/>
  <c r="DG336"/>
  <c r="EM336"/>
  <c r="FS336"/>
  <c r="GY336"/>
  <c r="AK336"/>
  <c r="BQ336"/>
  <c r="CY336"/>
  <c r="EE336"/>
  <c r="FK336"/>
  <c r="GQ336"/>
  <c r="BI336"/>
  <c r="CQ336"/>
  <c r="DW336"/>
  <c r="FC336"/>
  <c r="GI336"/>
  <c r="BA336"/>
  <c r="CG336"/>
  <c r="DO336"/>
  <c r="EU336"/>
  <c r="GA336"/>
  <c r="CN63"/>
  <c r="CO63"/>
  <c r="AM63"/>
  <c r="AQ63"/>
  <c r="AU63"/>
  <c r="AY63"/>
  <c r="BC63"/>
  <c r="BG63"/>
  <c r="BK63"/>
  <c r="BO63"/>
  <c r="BS63"/>
  <c r="BW63"/>
  <c r="CA63"/>
  <c r="CE63"/>
  <c r="CI63"/>
  <c r="CM63"/>
  <c r="CS63"/>
  <c r="CW63"/>
  <c r="DA63"/>
  <c r="DE63"/>
  <c r="DI63"/>
  <c r="DM63"/>
  <c r="DQ63"/>
  <c r="DU63"/>
  <c r="DY63"/>
  <c r="EC63"/>
  <c r="EG63"/>
  <c r="EK63"/>
  <c r="EO63"/>
  <c r="ES63"/>
  <c r="EW63"/>
  <c r="FA63"/>
  <c r="FE63"/>
  <c r="FI63"/>
  <c r="FM63"/>
  <c r="FQ63"/>
  <c r="FU63"/>
  <c r="FY63"/>
  <c r="GC63"/>
  <c r="GG63"/>
  <c r="GK63"/>
  <c r="GO63"/>
  <c r="GS63"/>
  <c r="GW63"/>
  <c r="HA63"/>
  <c r="AL63"/>
  <c r="AR63"/>
  <c r="AW63"/>
  <c r="BB63"/>
  <c r="BH63"/>
  <c r="BM63"/>
  <c r="BR63"/>
  <c r="BX63"/>
  <c r="CC63"/>
  <c r="CH63"/>
  <c r="CP63"/>
  <c r="CU63"/>
  <c r="CZ63"/>
  <c r="DF63"/>
  <c r="DK63"/>
  <c r="DP63"/>
  <c r="DV63"/>
  <c r="EA63"/>
  <c r="EF63"/>
  <c r="EL63"/>
  <c r="EQ63"/>
  <c r="EV63"/>
  <c r="FB63"/>
  <c r="FG63"/>
  <c r="FL63"/>
  <c r="FR63"/>
  <c r="FW63"/>
  <c r="GB63"/>
  <c r="GH63"/>
  <c r="GM63"/>
  <c r="GR63"/>
  <c r="GX63"/>
  <c r="HC63"/>
  <c r="AK63"/>
  <c r="AP63"/>
  <c r="AV63"/>
  <c r="BA63"/>
  <c r="BF63"/>
  <c r="BL63"/>
  <c r="BQ63"/>
  <c r="BV63"/>
  <c r="CB63"/>
  <c r="CG63"/>
  <c r="CL63"/>
  <c r="CT63"/>
  <c r="CY63"/>
  <c r="DD63"/>
  <c r="DJ63"/>
  <c r="DO63"/>
  <c r="DT63"/>
  <c r="DZ63"/>
  <c r="EE63"/>
  <c r="EJ63"/>
  <c r="EP63"/>
  <c r="EU63"/>
  <c r="EZ63"/>
  <c r="FF63"/>
  <c r="FK63"/>
  <c r="FP63"/>
  <c r="FV63"/>
  <c r="GA63"/>
  <c r="GF63"/>
  <c r="GL63"/>
  <c r="GQ63"/>
  <c r="GV63"/>
  <c r="HB63"/>
  <c r="AS63"/>
  <c r="BD63"/>
  <c r="BN63"/>
  <c r="BY63"/>
  <c r="CJ63"/>
  <c r="CV63"/>
  <c r="DG63"/>
  <c r="DR63"/>
  <c r="EB63"/>
  <c r="EM63"/>
  <c r="EX63"/>
  <c r="FH63"/>
  <c r="FS63"/>
  <c r="GD63"/>
  <c r="GN63"/>
  <c r="GY63"/>
  <c r="AO63"/>
  <c r="AZ63"/>
  <c r="BJ63"/>
  <c r="BU63"/>
  <c r="CF63"/>
  <c r="CR63"/>
  <c r="DC63"/>
  <c r="DN63"/>
  <c r="DX63"/>
  <c r="EI63"/>
  <c r="ET63"/>
  <c r="FD63"/>
  <c r="FO63"/>
  <c r="FZ63"/>
  <c r="GJ63"/>
  <c r="GU63"/>
  <c r="AN63"/>
  <c r="AX63"/>
  <c r="BI63"/>
  <c r="BT63"/>
  <c r="CD63"/>
  <c r="CQ63"/>
  <c r="DB63"/>
  <c r="DL63"/>
  <c r="DW63"/>
  <c r="EH63"/>
  <c r="ER63"/>
  <c r="FC63"/>
  <c r="FN63"/>
  <c r="FX63"/>
  <c r="GI63"/>
  <c r="GT63"/>
  <c r="BP63"/>
  <c r="DH63"/>
  <c r="EY63"/>
  <c r="GP63"/>
  <c r="BE63"/>
  <c r="CX63"/>
  <c r="EN63"/>
  <c r="GE63"/>
  <c r="AT63"/>
  <c r="CK63"/>
  <c r="ED63"/>
  <c r="FT63"/>
  <c r="BZ63"/>
  <c r="AJ63"/>
  <c r="GZ63"/>
  <c r="FJ63"/>
  <c r="DS63"/>
  <c r="CO371"/>
  <c r="CN371"/>
  <c r="AM371"/>
  <c r="AQ371"/>
  <c r="AU371"/>
  <c r="AY371"/>
  <c r="BC371"/>
  <c r="BG371"/>
  <c r="BK371"/>
  <c r="BO371"/>
  <c r="BS371"/>
  <c r="BW371"/>
  <c r="CA371"/>
  <c r="CE371"/>
  <c r="CI371"/>
  <c r="CM371"/>
  <c r="CS371"/>
  <c r="CW371"/>
  <c r="DA371"/>
  <c r="DE371"/>
  <c r="DI371"/>
  <c r="DM371"/>
  <c r="DQ371"/>
  <c r="DU371"/>
  <c r="DY371"/>
  <c r="EC371"/>
  <c r="EG371"/>
  <c r="EK371"/>
  <c r="EO371"/>
  <c r="ES371"/>
  <c r="EW371"/>
  <c r="FA371"/>
  <c r="FE371"/>
  <c r="FI371"/>
  <c r="FM371"/>
  <c r="FQ371"/>
  <c r="FU371"/>
  <c r="FY371"/>
  <c r="GC371"/>
  <c r="GG371"/>
  <c r="GK371"/>
  <c r="GO371"/>
  <c r="GS371"/>
  <c r="GW371"/>
  <c r="HA371"/>
  <c r="AL371"/>
  <c r="AP371"/>
  <c r="AT371"/>
  <c r="AX371"/>
  <c r="BB371"/>
  <c r="BF371"/>
  <c r="BJ371"/>
  <c r="BN371"/>
  <c r="BR371"/>
  <c r="BV371"/>
  <c r="BZ371"/>
  <c r="CD371"/>
  <c r="CH371"/>
  <c r="CL371"/>
  <c r="CR371"/>
  <c r="CV371"/>
  <c r="CZ371"/>
  <c r="DD371"/>
  <c r="DH371"/>
  <c r="DL371"/>
  <c r="DP371"/>
  <c r="DT371"/>
  <c r="DX371"/>
  <c r="EB371"/>
  <c r="EF371"/>
  <c r="EJ371"/>
  <c r="EN371"/>
  <c r="ER371"/>
  <c r="EV371"/>
  <c r="EZ371"/>
  <c r="FD371"/>
  <c r="FH371"/>
  <c r="FL371"/>
  <c r="FP371"/>
  <c r="FT371"/>
  <c r="FX371"/>
  <c r="GB371"/>
  <c r="GF371"/>
  <c r="GJ371"/>
  <c r="GN371"/>
  <c r="GR371"/>
  <c r="GV371"/>
  <c r="GZ371"/>
  <c r="AN371"/>
  <c r="AV371"/>
  <c r="BD371"/>
  <c r="BL371"/>
  <c r="BT371"/>
  <c r="CB371"/>
  <c r="CJ371"/>
  <c r="CT371"/>
  <c r="DB371"/>
  <c r="DJ371"/>
  <c r="DR371"/>
  <c r="DZ371"/>
  <c r="EH371"/>
  <c r="EP371"/>
  <c r="EX371"/>
  <c r="FF371"/>
  <c r="FN371"/>
  <c r="FV371"/>
  <c r="GD371"/>
  <c r="GL371"/>
  <c r="GT371"/>
  <c r="HB371"/>
  <c r="AK371"/>
  <c r="AS371"/>
  <c r="BA371"/>
  <c r="BI371"/>
  <c r="BQ371"/>
  <c r="BY371"/>
  <c r="CG371"/>
  <c r="CQ371"/>
  <c r="CY371"/>
  <c r="DG371"/>
  <c r="DO371"/>
  <c r="DW371"/>
  <c r="EE371"/>
  <c r="EM371"/>
  <c r="EU371"/>
  <c r="FC371"/>
  <c r="FK371"/>
  <c r="FS371"/>
  <c r="GA371"/>
  <c r="GI371"/>
  <c r="GQ371"/>
  <c r="GY371"/>
  <c r="AJ371"/>
  <c r="AR371"/>
  <c r="AZ371"/>
  <c r="BH371"/>
  <c r="BP371"/>
  <c r="BX371"/>
  <c r="CF371"/>
  <c r="CP371"/>
  <c r="CX371"/>
  <c r="DF371"/>
  <c r="DN371"/>
  <c r="DV371"/>
  <c r="ED371"/>
  <c r="EL371"/>
  <c r="ET371"/>
  <c r="FB371"/>
  <c r="FJ371"/>
  <c r="FR371"/>
  <c r="FZ371"/>
  <c r="GH371"/>
  <c r="GP371"/>
  <c r="GX371"/>
  <c r="AO371"/>
  <c r="AW371"/>
  <c r="BE371"/>
  <c r="BM371"/>
  <c r="BU371"/>
  <c r="CC371"/>
  <c r="CK371"/>
  <c r="CU371"/>
  <c r="DC371"/>
  <c r="DK371"/>
  <c r="DS371"/>
  <c r="EA371"/>
  <c r="EI371"/>
  <c r="EQ371"/>
  <c r="EY371"/>
  <c r="FG371"/>
  <c r="FO371"/>
  <c r="FW371"/>
  <c r="GE371"/>
  <c r="GM371"/>
  <c r="GU371"/>
  <c r="HC371"/>
  <c r="CO300"/>
  <c r="CN300"/>
  <c r="AJ300"/>
  <c r="AN300"/>
  <c r="AR300"/>
  <c r="AV300"/>
  <c r="AZ300"/>
  <c r="BD300"/>
  <c r="BH300"/>
  <c r="BL300"/>
  <c r="BP300"/>
  <c r="BT300"/>
  <c r="BX300"/>
  <c r="CB300"/>
  <c r="CF300"/>
  <c r="CJ300"/>
  <c r="CP300"/>
  <c r="CT300"/>
  <c r="CX300"/>
  <c r="DB300"/>
  <c r="DF300"/>
  <c r="DJ300"/>
  <c r="DN300"/>
  <c r="DR300"/>
  <c r="DV300"/>
  <c r="DZ300"/>
  <c r="ED300"/>
  <c r="EH300"/>
  <c r="EL300"/>
  <c r="EP300"/>
  <c r="ET300"/>
  <c r="EX300"/>
  <c r="FB300"/>
  <c r="FF300"/>
  <c r="FJ300"/>
  <c r="FN300"/>
  <c r="FR300"/>
  <c r="FV300"/>
  <c r="FZ300"/>
  <c r="GD300"/>
  <c r="GH300"/>
  <c r="GL300"/>
  <c r="GP300"/>
  <c r="GT300"/>
  <c r="GX300"/>
  <c r="HB300"/>
  <c r="AL300"/>
  <c r="AQ300"/>
  <c r="AW300"/>
  <c r="BB300"/>
  <c r="BG300"/>
  <c r="BM300"/>
  <c r="BR300"/>
  <c r="BW300"/>
  <c r="CC300"/>
  <c r="CH300"/>
  <c r="CM300"/>
  <c r="CU300"/>
  <c r="CZ300"/>
  <c r="DE300"/>
  <c r="DK300"/>
  <c r="DP300"/>
  <c r="DU300"/>
  <c r="EA300"/>
  <c r="EF300"/>
  <c r="EK300"/>
  <c r="EQ300"/>
  <c r="EV300"/>
  <c r="FA300"/>
  <c r="FG300"/>
  <c r="FL300"/>
  <c r="FQ300"/>
  <c r="FW300"/>
  <c r="GB300"/>
  <c r="GG300"/>
  <c r="GM300"/>
  <c r="GR300"/>
  <c r="GW300"/>
  <c r="HC300"/>
  <c r="AK300"/>
  <c r="AP300"/>
  <c r="AU300"/>
  <c r="BA300"/>
  <c r="BF300"/>
  <c r="BK300"/>
  <c r="BQ300"/>
  <c r="BV300"/>
  <c r="CA300"/>
  <c r="CG300"/>
  <c r="CL300"/>
  <c r="CS300"/>
  <c r="CY300"/>
  <c r="DD300"/>
  <c r="DI300"/>
  <c r="DO300"/>
  <c r="DT300"/>
  <c r="DY300"/>
  <c r="EE300"/>
  <c r="EJ300"/>
  <c r="EO300"/>
  <c r="EU300"/>
  <c r="EZ300"/>
  <c r="FE300"/>
  <c r="FK300"/>
  <c r="FP300"/>
  <c r="FU300"/>
  <c r="GA300"/>
  <c r="GF300"/>
  <c r="GK300"/>
  <c r="GQ300"/>
  <c r="GV300"/>
  <c r="HA300"/>
  <c r="AT300"/>
  <c r="BE300"/>
  <c r="BO300"/>
  <c r="BZ300"/>
  <c r="CK300"/>
  <c r="CW300"/>
  <c r="DH300"/>
  <c r="DS300"/>
  <c r="EC300"/>
  <c r="EN300"/>
  <c r="EY300"/>
  <c r="FI300"/>
  <c r="FT300"/>
  <c r="GE300"/>
  <c r="GO300"/>
  <c r="GZ300"/>
  <c r="AS300"/>
  <c r="BC300"/>
  <c r="BN300"/>
  <c r="BY300"/>
  <c r="CI300"/>
  <c r="CV300"/>
  <c r="DG300"/>
  <c r="DQ300"/>
  <c r="EB300"/>
  <c r="EM300"/>
  <c r="EW300"/>
  <c r="FH300"/>
  <c r="FS300"/>
  <c r="GC300"/>
  <c r="GN300"/>
  <c r="GY300"/>
  <c r="AO300"/>
  <c r="AY300"/>
  <c r="BJ300"/>
  <c r="BU300"/>
  <c r="CE300"/>
  <c r="CR300"/>
  <c r="DC300"/>
  <c r="DM300"/>
  <c r="DX300"/>
  <c r="EI300"/>
  <c r="ES300"/>
  <c r="FD300"/>
  <c r="FO300"/>
  <c r="FY300"/>
  <c r="GJ300"/>
  <c r="GU300"/>
  <c r="AM300"/>
  <c r="AX300"/>
  <c r="BI300"/>
  <c r="BS300"/>
  <c r="CD300"/>
  <c r="CQ300"/>
  <c r="DA300"/>
  <c r="DL300"/>
  <c r="DW300"/>
  <c r="EG300"/>
  <c r="ER300"/>
  <c r="FC300"/>
  <c r="FM300"/>
  <c r="FX300"/>
  <c r="GI300"/>
  <c r="GS300"/>
  <c r="CO633"/>
  <c r="CN633"/>
  <c r="AL633"/>
  <c r="AP633"/>
  <c r="AT633"/>
  <c r="AX633"/>
  <c r="BB633"/>
  <c r="BF633"/>
  <c r="BJ633"/>
  <c r="BN633"/>
  <c r="BR633"/>
  <c r="BV633"/>
  <c r="BZ633"/>
  <c r="CD633"/>
  <c r="CH633"/>
  <c r="CL633"/>
  <c r="CR633"/>
  <c r="CV633"/>
  <c r="CZ633"/>
  <c r="DD633"/>
  <c r="DH633"/>
  <c r="DL633"/>
  <c r="DP633"/>
  <c r="DT633"/>
  <c r="DX633"/>
  <c r="EB633"/>
  <c r="EF633"/>
  <c r="EJ633"/>
  <c r="EN633"/>
  <c r="ER633"/>
  <c r="EV633"/>
  <c r="EZ633"/>
  <c r="FD633"/>
  <c r="FH633"/>
  <c r="FL633"/>
  <c r="FP633"/>
  <c r="FT633"/>
  <c r="FX633"/>
  <c r="GB633"/>
  <c r="GF633"/>
  <c r="GJ633"/>
  <c r="GN633"/>
  <c r="GR633"/>
  <c r="GV633"/>
  <c r="GZ633"/>
  <c r="AK633"/>
  <c r="AO633"/>
  <c r="AS633"/>
  <c r="AW633"/>
  <c r="BA633"/>
  <c r="BE633"/>
  <c r="BI633"/>
  <c r="BM633"/>
  <c r="BQ633"/>
  <c r="BU633"/>
  <c r="BY633"/>
  <c r="CC633"/>
  <c r="CG633"/>
  <c r="CK633"/>
  <c r="CQ633"/>
  <c r="CU633"/>
  <c r="CY633"/>
  <c r="DC633"/>
  <c r="DG633"/>
  <c r="DK633"/>
  <c r="DO633"/>
  <c r="DS633"/>
  <c r="DW633"/>
  <c r="EA633"/>
  <c r="EE633"/>
  <c r="EI633"/>
  <c r="EM633"/>
  <c r="EQ633"/>
  <c r="EU633"/>
  <c r="EY633"/>
  <c r="FC633"/>
  <c r="FG633"/>
  <c r="FK633"/>
  <c r="FO633"/>
  <c r="FS633"/>
  <c r="FW633"/>
  <c r="GA633"/>
  <c r="GE633"/>
  <c r="GI633"/>
  <c r="GM633"/>
  <c r="GQ633"/>
  <c r="GU633"/>
  <c r="GY633"/>
  <c r="HC633"/>
  <c r="AQ633"/>
  <c r="AY633"/>
  <c r="BG633"/>
  <c r="BO633"/>
  <c r="BW633"/>
  <c r="CE633"/>
  <c r="CM633"/>
  <c r="CW633"/>
  <c r="DE633"/>
  <c r="DM633"/>
  <c r="DU633"/>
  <c r="EC633"/>
  <c r="EK633"/>
  <c r="ES633"/>
  <c r="FA633"/>
  <c r="FI633"/>
  <c r="FQ633"/>
  <c r="FY633"/>
  <c r="GG633"/>
  <c r="GO633"/>
  <c r="GW633"/>
  <c r="AN633"/>
  <c r="AV633"/>
  <c r="BD633"/>
  <c r="BL633"/>
  <c r="BT633"/>
  <c r="CB633"/>
  <c r="CJ633"/>
  <c r="CT633"/>
  <c r="DB633"/>
  <c r="DJ633"/>
  <c r="DR633"/>
  <c r="DZ633"/>
  <c r="EH633"/>
  <c r="EP633"/>
  <c r="EX633"/>
  <c r="FF633"/>
  <c r="FN633"/>
  <c r="FV633"/>
  <c r="GD633"/>
  <c r="GL633"/>
  <c r="GT633"/>
  <c r="HB633"/>
  <c r="AM633"/>
  <c r="AU633"/>
  <c r="BC633"/>
  <c r="BK633"/>
  <c r="BS633"/>
  <c r="CA633"/>
  <c r="CI633"/>
  <c r="CS633"/>
  <c r="DA633"/>
  <c r="DI633"/>
  <c r="DQ633"/>
  <c r="DY633"/>
  <c r="EG633"/>
  <c r="EO633"/>
  <c r="EW633"/>
  <c r="FE633"/>
  <c r="FM633"/>
  <c r="FU633"/>
  <c r="GC633"/>
  <c r="AR633"/>
  <c r="BX633"/>
  <c r="DF633"/>
  <c r="EL633"/>
  <c r="FR633"/>
  <c r="GP633"/>
  <c r="AJ633"/>
  <c r="BP633"/>
  <c r="CX633"/>
  <c r="ED633"/>
  <c r="FJ633"/>
  <c r="GK633"/>
  <c r="HA633"/>
  <c r="BH633"/>
  <c r="CP633"/>
  <c r="DV633"/>
  <c r="FB633"/>
  <c r="GH633"/>
  <c r="GX633"/>
  <c r="ET633"/>
  <c r="DN633"/>
  <c r="AZ633"/>
  <c r="FZ633"/>
  <c r="GS633"/>
  <c r="CF633"/>
  <c r="CO165"/>
  <c r="CN165"/>
  <c r="AM165"/>
  <c r="AQ165"/>
  <c r="AU165"/>
  <c r="AY165"/>
  <c r="BC165"/>
  <c r="BG165"/>
  <c r="BK165"/>
  <c r="BO165"/>
  <c r="BS165"/>
  <c r="BW165"/>
  <c r="CA165"/>
  <c r="CE165"/>
  <c r="CI165"/>
  <c r="CM165"/>
  <c r="CS165"/>
  <c r="CW165"/>
  <c r="DA165"/>
  <c r="DE165"/>
  <c r="DI165"/>
  <c r="DM165"/>
  <c r="DQ165"/>
  <c r="DU165"/>
  <c r="DY165"/>
  <c r="EC165"/>
  <c r="EG165"/>
  <c r="EK165"/>
  <c r="EO165"/>
  <c r="ES165"/>
  <c r="EW165"/>
  <c r="FA165"/>
  <c r="FE165"/>
  <c r="FI165"/>
  <c r="FM165"/>
  <c r="FQ165"/>
  <c r="FU165"/>
  <c r="FY165"/>
  <c r="GC165"/>
  <c r="GG165"/>
  <c r="GK165"/>
  <c r="GO165"/>
  <c r="GS165"/>
  <c r="GW165"/>
  <c r="HA165"/>
  <c r="AJ165"/>
  <c r="AO165"/>
  <c r="AT165"/>
  <c r="AZ165"/>
  <c r="BE165"/>
  <c r="BJ165"/>
  <c r="BP165"/>
  <c r="BU165"/>
  <c r="BZ165"/>
  <c r="CF165"/>
  <c r="CK165"/>
  <c r="CR165"/>
  <c r="CX165"/>
  <c r="DC165"/>
  <c r="DH165"/>
  <c r="DN165"/>
  <c r="DS165"/>
  <c r="DX165"/>
  <c r="ED165"/>
  <c r="EI165"/>
  <c r="EN165"/>
  <c r="ET165"/>
  <c r="EY165"/>
  <c r="FD165"/>
  <c r="FJ165"/>
  <c r="FO165"/>
  <c r="FT165"/>
  <c r="FZ165"/>
  <c r="GE165"/>
  <c r="GJ165"/>
  <c r="GP165"/>
  <c r="GU165"/>
  <c r="GZ165"/>
  <c r="AN165"/>
  <c r="AS165"/>
  <c r="AX165"/>
  <c r="BD165"/>
  <c r="BI165"/>
  <c r="BN165"/>
  <c r="BT165"/>
  <c r="BY165"/>
  <c r="CD165"/>
  <c r="CJ165"/>
  <c r="CQ165"/>
  <c r="CV165"/>
  <c r="DB165"/>
  <c r="DG165"/>
  <c r="DL165"/>
  <c r="DR165"/>
  <c r="DW165"/>
  <c r="EB165"/>
  <c r="EH165"/>
  <c r="EM165"/>
  <c r="ER165"/>
  <c r="EX165"/>
  <c r="FC165"/>
  <c r="FH165"/>
  <c r="FN165"/>
  <c r="FS165"/>
  <c r="FX165"/>
  <c r="GD165"/>
  <c r="GI165"/>
  <c r="GN165"/>
  <c r="GT165"/>
  <c r="GY165"/>
  <c r="AK165"/>
  <c r="AV165"/>
  <c r="BF165"/>
  <c r="BQ165"/>
  <c r="CB165"/>
  <c r="CL165"/>
  <c r="CY165"/>
  <c r="DJ165"/>
  <c r="DT165"/>
  <c r="EE165"/>
  <c r="EP165"/>
  <c r="EZ165"/>
  <c r="FK165"/>
  <c r="FV165"/>
  <c r="GF165"/>
  <c r="GQ165"/>
  <c r="HB165"/>
  <c r="AR165"/>
  <c r="BB165"/>
  <c r="BM165"/>
  <c r="BX165"/>
  <c r="CH165"/>
  <c r="CU165"/>
  <c r="DF165"/>
  <c r="DP165"/>
  <c r="EA165"/>
  <c r="EL165"/>
  <c r="EV165"/>
  <c r="FG165"/>
  <c r="FR165"/>
  <c r="GB165"/>
  <c r="GM165"/>
  <c r="GX165"/>
  <c r="AP165"/>
  <c r="BA165"/>
  <c r="BL165"/>
  <c r="BV165"/>
  <c r="CG165"/>
  <c r="CT165"/>
  <c r="DD165"/>
  <c r="DO165"/>
  <c r="DZ165"/>
  <c r="EJ165"/>
  <c r="EU165"/>
  <c r="FF165"/>
  <c r="FP165"/>
  <c r="GA165"/>
  <c r="GL165"/>
  <c r="GV165"/>
  <c r="AW165"/>
  <c r="CP165"/>
  <c r="EF165"/>
  <c r="FW165"/>
  <c r="AL165"/>
  <c r="CC165"/>
  <c r="DV165"/>
  <c r="FL165"/>
  <c r="HC165"/>
  <c r="BR165"/>
  <c r="DK165"/>
  <c r="FB165"/>
  <c r="GR165"/>
  <c r="BH165"/>
  <c r="CZ165"/>
  <c r="EQ165"/>
  <c r="GH165"/>
  <c r="CO60"/>
  <c r="CN60"/>
  <c r="AK60"/>
  <c r="AO60"/>
  <c r="AS60"/>
  <c r="AW60"/>
  <c r="BA60"/>
  <c r="BE60"/>
  <c r="BI60"/>
  <c r="BM60"/>
  <c r="BQ60"/>
  <c r="BU60"/>
  <c r="BY60"/>
  <c r="CC60"/>
  <c r="CG60"/>
  <c r="CK60"/>
  <c r="CQ60"/>
  <c r="CU60"/>
  <c r="CY60"/>
  <c r="DC60"/>
  <c r="DG60"/>
  <c r="DK60"/>
  <c r="DO60"/>
  <c r="DS60"/>
  <c r="DW60"/>
  <c r="EA60"/>
  <c r="EE60"/>
  <c r="EI60"/>
  <c r="EM60"/>
  <c r="EQ60"/>
  <c r="EU60"/>
  <c r="EY60"/>
  <c r="FC60"/>
  <c r="FG60"/>
  <c r="FK60"/>
  <c r="FO60"/>
  <c r="FS60"/>
  <c r="FW60"/>
  <c r="GA60"/>
  <c r="GE60"/>
  <c r="GI60"/>
  <c r="GM60"/>
  <c r="GQ60"/>
  <c r="GU60"/>
  <c r="GY60"/>
  <c r="HC60"/>
  <c r="AM60"/>
  <c r="AR60"/>
  <c r="AX60"/>
  <c r="BC60"/>
  <c r="BH60"/>
  <c r="BN60"/>
  <c r="BS60"/>
  <c r="BX60"/>
  <c r="CD60"/>
  <c r="CI60"/>
  <c r="CP60"/>
  <c r="CV60"/>
  <c r="DA60"/>
  <c r="DF60"/>
  <c r="DL60"/>
  <c r="DQ60"/>
  <c r="DV60"/>
  <c r="EB60"/>
  <c r="EG60"/>
  <c r="EL60"/>
  <c r="ER60"/>
  <c r="EW60"/>
  <c r="FB60"/>
  <c r="FH60"/>
  <c r="FM60"/>
  <c r="FR60"/>
  <c r="FX60"/>
  <c r="GC60"/>
  <c r="GH60"/>
  <c r="GN60"/>
  <c r="GS60"/>
  <c r="GX60"/>
  <c r="AL60"/>
  <c r="AQ60"/>
  <c r="AV60"/>
  <c r="BB60"/>
  <c r="BG60"/>
  <c r="BL60"/>
  <c r="BR60"/>
  <c r="BW60"/>
  <c r="CB60"/>
  <c r="CH60"/>
  <c r="CM60"/>
  <c r="CT60"/>
  <c r="CZ60"/>
  <c r="DE60"/>
  <c r="DJ60"/>
  <c r="DP60"/>
  <c r="DU60"/>
  <c r="DZ60"/>
  <c r="EF60"/>
  <c r="EK60"/>
  <c r="EP60"/>
  <c r="EV60"/>
  <c r="FA60"/>
  <c r="FF60"/>
  <c r="FL60"/>
  <c r="FQ60"/>
  <c r="FV60"/>
  <c r="GB60"/>
  <c r="GG60"/>
  <c r="GL60"/>
  <c r="GR60"/>
  <c r="GW60"/>
  <c r="HB60"/>
  <c r="AT60"/>
  <c r="BD60"/>
  <c r="BO60"/>
  <c r="BZ60"/>
  <c r="CJ60"/>
  <c r="CW60"/>
  <c r="DH60"/>
  <c r="DR60"/>
  <c r="EC60"/>
  <c r="EN60"/>
  <c r="EX60"/>
  <c r="FI60"/>
  <c r="FT60"/>
  <c r="GD60"/>
  <c r="GO60"/>
  <c r="GZ60"/>
  <c r="AP60"/>
  <c r="AZ60"/>
  <c r="BK60"/>
  <c r="BV60"/>
  <c r="CF60"/>
  <c r="CS60"/>
  <c r="DD60"/>
  <c r="DN60"/>
  <c r="DY60"/>
  <c r="EJ60"/>
  <c r="ET60"/>
  <c r="FE60"/>
  <c r="FP60"/>
  <c r="FZ60"/>
  <c r="GK60"/>
  <c r="GV60"/>
  <c r="AN60"/>
  <c r="AY60"/>
  <c r="BJ60"/>
  <c r="BT60"/>
  <c r="CE60"/>
  <c r="CR60"/>
  <c r="DB60"/>
  <c r="DM60"/>
  <c r="DX60"/>
  <c r="EH60"/>
  <c r="ES60"/>
  <c r="FD60"/>
  <c r="FN60"/>
  <c r="FY60"/>
  <c r="GJ60"/>
  <c r="GT60"/>
  <c r="AU60"/>
  <c r="CL60"/>
  <c r="ED60"/>
  <c r="FU60"/>
  <c r="AJ60"/>
  <c r="CA60"/>
  <c r="DT60"/>
  <c r="FJ60"/>
  <c r="HA60"/>
  <c r="BP60"/>
  <c r="DI60"/>
  <c r="EZ60"/>
  <c r="GP60"/>
  <c r="CX60"/>
  <c r="BF60"/>
  <c r="GF60"/>
  <c r="EO60"/>
  <c r="CO721"/>
  <c r="CN721"/>
  <c r="AM721"/>
  <c r="AQ721"/>
  <c r="AU721"/>
  <c r="AY721"/>
  <c r="BC721"/>
  <c r="BG721"/>
  <c r="BK721"/>
  <c r="BO721"/>
  <c r="BS721"/>
  <c r="BW721"/>
  <c r="CA721"/>
  <c r="CE721"/>
  <c r="CI721"/>
  <c r="CM721"/>
  <c r="CS721"/>
  <c r="CW721"/>
  <c r="DA721"/>
  <c r="DE721"/>
  <c r="DI721"/>
  <c r="DM721"/>
  <c r="DQ721"/>
  <c r="DU721"/>
  <c r="DY721"/>
  <c r="EC721"/>
  <c r="EG721"/>
  <c r="EK721"/>
  <c r="EO721"/>
  <c r="ES721"/>
  <c r="EW721"/>
  <c r="FA721"/>
  <c r="FE721"/>
  <c r="FI721"/>
  <c r="FM721"/>
  <c r="FQ721"/>
  <c r="FU721"/>
  <c r="FY721"/>
  <c r="GC721"/>
  <c r="GG721"/>
  <c r="GK721"/>
  <c r="GO721"/>
  <c r="GS721"/>
  <c r="GW721"/>
  <c r="HA721"/>
  <c r="AN721"/>
  <c r="AS721"/>
  <c r="AX721"/>
  <c r="BD721"/>
  <c r="BI721"/>
  <c r="BN721"/>
  <c r="BT721"/>
  <c r="BY721"/>
  <c r="CD721"/>
  <c r="CJ721"/>
  <c r="CQ721"/>
  <c r="CV721"/>
  <c r="DB721"/>
  <c r="DG721"/>
  <c r="DL721"/>
  <c r="DR721"/>
  <c r="DW721"/>
  <c r="EB721"/>
  <c r="EH721"/>
  <c r="EM721"/>
  <c r="ER721"/>
  <c r="EX721"/>
  <c r="AL721"/>
  <c r="AR721"/>
  <c r="AW721"/>
  <c r="BB721"/>
  <c r="BH721"/>
  <c r="BM721"/>
  <c r="BR721"/>
  <c r="BX721"/>
  <c r="CC721"/>
  <c r="CH721"/>
  <c r="CP721"/>
  <c r="CU721"/>
  <c r="CZ721"/>
  <c r="DF721"/>
  <c r="DK721"/>
  <c r="DP721"/>
  <c r="DV721"/>
  <c r="EA721"/>
  <c r="EF721"/>
  <c r="EL721"/>
  <c r="EQ721"/>
  <c r="EV721"/>
  <c r="FB721"/>
  <c r="FG721"/>
  <c r="FL721"/>
  <c r="FR721"/>
  <c r="FW721"/>
  <c r="GB721"/>
  <c r="GH721"/>
  <c r="GM721"/>
  <c r="GR721"/>
  <c r="GX721"/>
  <c r="HC721"/>
  <c r="AK721"/>
  <c r="AV721"/>
  <c r="BF721"/>
  <c r="BQ721"/>
  <c r="CB721"/>
  <c r="CL721"/>
  <c r="CY721"/>
  <c r="DJ721"/>
  <c r="DT721"/>
  <c r="EE721"/>
  <c r="EP721"/>
  <c r="EZ721"/>
  <c r="FH721"/>
  <c r="FO721"/>
  <c r="FV721"/>
  <c r="GD721"/>
  <c r="GJ721"/>
  <c r="GQ721"/>
  <c r="GY721"/>
  <c r="AJ721"/>
  <c r="AT721"/>
  <c r="BE721"/>
  <c r="BP721"/>
  <c r="BZ721"/>
  <c r="CK721"/>
  <c r="CX721"/>
  <c r="DH721"/>
  <c r="DS721"/>
  <c r="ED721"/>
  <c r="EN721"/>
  <c r="EY721"/>
  <c r="FF721"/>
  <c r="FN721"/>
  <c r="FT721"/>
  <c r="GA721"/>
  <c r="GI721"/>
  <c r="GP721"/>
  <c r="GV721"/>
  <c r="AP721"/>
  <c r="BA721"/>
  <c r="BL721"/>
  <c r="BV721"/>
  <c r="CG721"/>
  <c r="CT721"/>
  <c r="DD721"/>
  <c r="DO721"/>
  <c r="DZ721"/>
  <c r="EJ721"/>
  <c r="EU721"/>
  <c r="FD721"/>
  <c r="FK721"/>
  <c r="FS721"/>
  <c r="FZ721"/>
  <c r="GF721"/>
  <c r="GN721"/>
  <c r="GU721"/>
  <c r="HB721"/>
  <c r="BJ721"/>
  <c r="DC721"/>
  <c r="ET721"/>
  <c r="FX721"/>
  <c r="GZ721"/>
  <c r="AZ721"/>
  <c r="CR721"/>
  <c r="EI721"/>
  <c r="FP721"/>
  <c r="GT721"/>
  <c r="AO721"/>
  <c r="CF721"/>
  <c r="DX721"/>
  <c r="FJ721"/>
  <c r="GL721"/>
  <c r="BU721"/>
  <c r="GE721"/>
  <c r="FC721"/>
  <c r="DN721"/>
  <c r="CO623"/>
  <c r="CN623"/>
  <c r="AL623"/>
  <c r="AP623"/>
  <c r="AT623"/>
  <c r="AX623"/>
  <c r="BB623"/>
  <c r="BF623"/>
  <c r="BJ623"/>
  <c r="BN623"/>
  <c r="BR623"/>
  <c r="BV623"/>
  <c r="BZ623"/>
  <c r="CD623"/>
  <c r="CH623"/>
  <c r="CL623"/>
  <c r="CR623"/>
  <c r="CV623"/>
  <c r="CZ623"/>
  <c r="DD623"/>
  <c r="DH623"/>
  <c r="DL623"/>
  <c r="DP623"/>
  <c r="DT623"/>
  <c r="DX623"/>
  <c r="EB623"/>
  <c r="EF623"/>
  <c r="EJ623"/>
  <c r="EN623"/>
  <c r="ER623"/>
  <c r="EV623"/>
  <c r="EZ623"/>
  <c r="FD623"/>
  <c r="FH623"/>
  <c r="FL623"/>
  <c r="FP623"/>
  <c r="FT623"/>
  <c r="FX623"/>
  <c r="GB623"/>
  <c r="GF623"/>
  <c r="GJ623"/>
  <c r="GN623"/>
  <c r="GR623"/>
  <c r="GV623"/>
  <c r="GZ623"/>
  <c r="AK623"/>
  <c r="AO623"/>
  <c r="AS623"/>
  <c r="AW623"/>
  <c r="BA623"/>
  <c r="BE623"/>
  <c r="BI623"/>
  <c r="BM623"/>
  <c r="BQ623"/>
  <c r="BU623"/>
  <c r="BY623"/>
  <c r="CC623"/>
  <c r="CG623"/>
  <c r="CK623"/>
  <c r="CQ623"/>
  <c r="CU623"/>
  <c r="CY623"/>
  <c r="DC623"/>
  <c r="DG623"/>
  <c r="DK623"/>
  <c r="DO623"/>
  <c r="DS623"/>
  <c r="DW623"/>
  <c r="EA623"/>
  <c r="EE623"/>
  <c r="EI623"/>
  <c r="EM623"/>
  <c r="EQ623"/>
  <c r="EU623"/>
  <c r="EY623"/>
  <c r="FC623"/>
  <c r="FG623"/>
  <c r="FK623"/>
  <c r="FO623"/>
  <c r="FS623"/>
  <c r="FW623"/>
  <c r="GA623"/>
  <c r="GE623"/>
  <c r="GI623"/>
  <c r="GM623"/>
  <c r="GQ623"/>
  <c r="GU623"/>
  <c r="GY623"/>
  <c r="HC623"/>
  <c r="AQ623"/>
  <c r="AY623"/>
  <c r="BG623"/>
  <c r="BO623"/>
  <c r="BW623"/>
  <c r="CE623"/>
  <c r="CM623"/>
  <c r="CW623"/>
  <c r="DE623"/>
  <c r="DM623"/>
  <c r="DU623"/>
  <c r="EC623"/>
  <c r="EK623"/>
  <c r="ES623"/>
  <c r="FA623"/>
  <c r="FI623"/>
  <c r="FQ623"/>
  <c r="FY623"/>
  <c r="GG623"/>
  <c r="GO623"/>
  <c r="GW623"/>
  <c r="AN623"/>
  <c r="AV623"/>
  <c r="BD623"/>
  <c r="BL623"/>
  <c r="BT623"/>
  <c r="CB623"/>
  <c r="CJ623"/>
  <c r="CT623"/>
  <c r="DB623"/>
  <c r="DJ623"/>
  <c r="DR623"/>
  <c r="DZ623"/>
  <c r="EH623"/>
  <c r="EP623"/>
  <c r="EX623"/>
  <c r="FF623"/>
  <c r="FN623"/>
  <c r="FV623"/>
  <c r="GD623"/>
  <c r="GL623"/>
  <c r="GT623"/>
  <c r="HB623"/>
  <c r="AM623"/>
  <c r="AU623"/>
  <c r="BC623"/>
  <c r="BK623"/>
  <c r="BS623"/>
  <c r="CA623"/>
  <c r="CI623"/>
  <c r="CS623"/>
  <c r="DA623"/>
  <c r="DI623"/>
  <c r="DQ623"/>
  <c r="DY623"/>
  <c r="EG623"/>
  <c r="EO623"/>
  <c r="EW623"/>
  <c r="FE623"/>
  <c r="FM623"/>
  <c r="FU623"/>
  <c r="GC623"/>
  <c r="GK623"/>
  <c r="GS623"/>
  <c r="HA623"/>
  <c r="AJ623"/>
  <c r="BP623"/>
  <c r="CX623"/>
  <c r="ED623"/>
  <c r="FJ623"/>
  <c r="GP623"/>
  <c r="BH623"/>
  <c r="CP623"/>
  <c r="DV623"/>
  <c r="FB623"/>
  <c r="GH623"/>
  <c r="AZ623"/>
  <c r="CF623"/>
  <c r="DN623"/>
  <c r="ET623"/>
  <c r="FZ623"/>
  <c r="DF623"/>
  <c r="BX623"/>
  <c r="GX623"/>
  <c r="EL623"/>
  <c r="AR623"/>
  <c r="FR623"/>
  <c r="CO459"/>
  <c r="CN459"/>
  <c r="AM459"/>
  <c r="AQ459"/>
  <c r="AU459"/>
  <c r="AY459"/>
  <c r="BC459"/>
  <c r="BG459"/>
  <c r="BK459"/>
  <c r="BO459"/>
  <c r="BS459"/>
  <c r="BW459"/>
  <c r="CA459"/>
  <c r="CE459"/>
  <c r="CI459"/>
  <c r="CM459"/>
  <c r="CS459"/>
  <c r="CW459"/>
  <c r="DA459"/>
  <c r="DE459"/>
  <c r="DI459"/>
  <c r="DM459"/>
  <c r="DQ459"/>
  <c r="DU459"/>
  <c r="DY459"/>
  <c r="EC459"/>
  <c r="EG459"/>
  <c r="EK459"/>
  <c r="EO459"/>
  <c r="ES459"/>
  <c r="EW459"/>
  <c r="FA459"/>
  <c r="FE459"/>
  <c r="FI459"/>
  <c r="FM459"/>
  <c r="FQ459"/>
  <c r="FU459"/>
  <c r="FY459"/>
  <c r="GC459"/>
  <c r="GG459"/>
  <c r="GK459"/>
  <c r="GO459"/>
  <c r="GS459"/>
  <c r="GW459"/>
  <c r="HA459"/>
  <c r="AK459"/>
  <c r="AP459"/>
  <c r="AV459"/>
  <c r="BA459"/>
  <c r="BF459"/>
  <c r="BL459"/>
  <c r="BQ459"/>
  <c r="BV459"/>
  <c r="CB459"/>
  <c r="CG459"/>
  <c r="CL459"/>
  <c r="CT459"/>
  <c r="CY459"/>
  <c r="DD459"/>
  <c r="DJ459"/>
  <c r="DO459"/>
  <c r="DT459"/>
  <c r="DZ459"/>
  <c r="EE459"/>
  <c r="EJ459"/>
  <c r="EP459"/>
  <c r="EU459"/>
  <c r="EZ459"/>
  <c r="FF459"/>
  <c r="FK459"/>
  <c r="FP459"/>
  <c r="FV459"/>
  <c r="GA459"/>
  <c r="GF459"/>
  <c r="GL459"/>
  <c r="GQ459"/>
  <c r="GV459"/>
  <c r="HB459"/>
  <c r="AJ459"/>
  <c r="AO459"/>
  <c r="AT459"/>
  <c r="AZ459"/>
  <c r="BE459"/>
  <c r="BJ459"/>
  <c r="BP459"/>
  <c r="BU459"/>
  <c r="BZ459"/>
  <c r="CF459"/>
  <c r="CK459"/>
  <c r="CR459"/>
  <c r="CX459"/>
  <c r="DC459"/>
  <c r="DH459"/>
  <c r="DN459"/>
  <c r="DS459"/>
  <c r="DX459"/>
  <c r="ED459"/>
  <c r="EI459"/>
  <c r="EN459"/>
  <c r="ET459"/>
  <c r="EY459"/>
  <c r="FD459"/>
  <c r="FJ459"/>
  <c r="FO459"/>
  <c r="FT459"/>
  <c r="FZ459"/>
  <c r="GE459"/>
  <c r="GJ459"/>
  <c r="GP459"/>
  <c r="GU459"/>
  <c r="GZ459"/>
  <c r="AL459"/>
  <c r="AR459"/>
  <c r="AW459"/>
  <c r="BB459"/>
  <c r="BH459"/>
  <c r="BM459"/>
  <c r="BR459"/>
  <c r="BX459"/>
  <c r="CC459"/>
  <c r="CH459"/>
  <c r="CP459"/>
  <c r="CU459"/>
  <c r="CZ459"/>
  <c r="DF459"/>
  <c r="DK459"/>
  <c r="DP459"/>
  <c r="DV459"/>
  <c r="EA459"/>
  <c r="EF459"/>
  <c r="EL459"/>
  <c r="EQ459"/>
  <c r="EV459"/>
  <c r="FB459"/>
  <c r="FG459"/>
  <c r="FL459"/>
  <c r="FR459"/>
  <c r="FW459"/>
  <c r="GB459"/>
  <c r="GH459"/>
  <c r="GM459"/>
  <c r="GR459"/>
  <c r="GX459"/>
  <c r="HC459"/>
  <c r="AN459"/>
  <c r="BI459"/>
  <c r="CD459"/>
  <c r="DB459"/>
  <c r="DW459"/>
  <c r="ER459"/>
  <c r="FN459"/>
  <c r="GI459"/>
  <c r="BD459"/>
  <c r="BY459"/>
  <c r="CV459"/>
  <c r="DR459"/>
  <c r="EM459"/>
  <c r="FH459"/>
  <c r="GD459"/>
  <c r="GY459"/>
  <c r="AX459"/>
  <c r="BT459"/>
  <c r="CQ459"/>
  <c r="DL459"/>
  <c r="EH459"/>
  <c r="FC459"/>
  <c r="FX459"/>
  <c r="GT459"/>
  <c r="AS459"/>
  <c r="BN459"/>
  <c r="CJ459"/>
  <c r="DG459"/>
  <c r="EB459"/>
  <c r="EX459"/>
  <c r="FS459"/>
  <c r="GN459"/>
  <c r="CO382"/>
  <c r="CN382"/>
  <c r="AM382"/>
  <c r="AQ382"/>
  <c r="AU382"/>
  <c r="AY382"/>
  <c r="BC382"/>
  <c r="BG382"/>
  <c r="BK382"/>
  <c r="BO382"/>
  <c r="BS382"/>
  <c r="BW382"/>
  <c r="CA382"/>
  <c r="CE382"/>
  <c r="CI382"/>
  <c r="CM382"/>
  <c r="CS382"/>
  <c r="CW382"/>
  <c r="DA382"/>
  <c r="DE382"/>
  <c r="DI382"/>
  <c r="DM382"/>
  <c r="DQ382"/>
  <c r="DU382"/>
  <c r="DY382"/>
  <c r="EC382"/>
  <c r="EG382"/>
  <c r="EK382"/>
  <c r="EO382"/>
  <c r="ES382"/>
  <c r="EW382"/>
  <c r="FA382"/>
  <c r="FE382"/>
  <c r="FI382"/>
  <c r="FM382"/>
  <c r="FQ382"/>
  <c r="FU382"/>
  <c r="FY382"/>
  <c r="GC382"/>
  <c r="GG382"/>
  <c r="GK382"/>
  <c r="GO382"/>
  <c r="GS382"/>
  <c r="GW382"/>
  <c r="HA382"/>
  <c r="AL382"/>
  <c r="AP382"/>
  <c r="AT382"/>
  <c r="AX382"/>
  <c r="BB382"/>
  <c r="BF382"/>
  <c r="BJ382"/>
  <c r="BN382"/>
  <c r="BR382"/>
  <c r="BV382"/>
  <c r="BZ382"/>
  <c r="CD382"/>
  <c r="CH382"/>
  <c r="CL382"/>
  <c r="CR382"/>
  <c r="CV382"/>
  <c r="CZ382"/>
  <c r="DD382"/>
  <c r="DH382"/>
  <c r="DL382"/>
  <c r="DP382"/>
  <c r="DT382"/>
  <c r="DX382"/>
  <c r="EB382"/>
  <c r="EF382"/>
  <c r="EJ382"/>
  <c r="EN382"/>
  <c r="ER382"/>
  <c r="EV382"/>
  <c r="EZ382"/>
  <c r="FD382"/>
  <c r="FH382"/>
  <c r="FL382"/>
  <c r="FP382"/>
  <c r="FT382"/>
  <c r="FX382"/>
  <c r="GB382"/>
  <c r="GF382"/>
  <c r="GJ382"/>
  <c r="GN382"/>
  <c r="GR382"/>
  <c r="GV382"/>
  <c r="GZ382"/>
  <c r="AJ382"/>
  <c r="AR382"/>
  <c r="AZ382"/>
  <c r="BH382"/>
  <c r="BP382"/>
  <c r="BX382"/>
  <c r="CF382"/>
  <c r="CP382"/>
  <c r="CX382"/>
  <c r="DF382"/>
  <c r="DN382"/>
  <c r="DV382"/>
  <c r="ED382"/>
  <c r="EL382"/>
  <c r="ET382"/>
  <c r="FB382"/>
  <c r="FJ382"/>
  <c r="FR382"/>
  <c r="FZ382"/>
  <c r="GH382"/>
  <c r="GP382"/>
  <c r="GX382"/>
  <c r="AO382"/>
  <c r="AW382"/>
  <c r="BE382"/>
  <c r="BM382"/>
  <c r="BU382"/>
  <c r="CC382"/>
  <c r="CK382"/>
  <c r="CU382"/>
  <c r="DC382"/>
  <c r="DK382"/>
  <c r="DS382"/>
  <c r="EA382"/>
  <c r="EI382"/>
  <c r="EQ382"/>
  <c r="EY382"/>
  <c r="FG382"/>
  <c r="FO382"/>
  <c r="FW382"/>
  <c r="GE382"/>
  <c r="GM382"/>
  <c r="GU382"/>
  <c r="HC382"/>
  <c r="AN382"/>
  <c r="AV382"/>
  <c r="BD382"/>
  <c r="BL382"/>
  <c r="BT382"/>
  <c r="CB382"/>
  <c r="CJ382"/>
  <c r="CT382"/>
  <c r="DB382"/>
  <c r="DJ382"/>
  <c r="DR382"/>
  <c r="DZ382"/>
  <c r="EH382"/>
  <c r="EP382"/>
  <c r="EX382"/>
  <c r="FF382"/>
  <c r="FN382"/>
  <c r="FV382"/>
  <c r="GD382"/>
  <c r="GL382"/>
  <c r="GT382"/>
  <c r="HB382"/>
  <c r="AK382"/>
  <c r="AS382"/>
  <c r="BA382"/>
  <c r="BI382"/>
  <c r="BQ382"/>
  <c r="BY382"/>
  <c r="CG382"/>
  <c r="CQ382"/>
  <c r="CY382"/>
  <c r="DG382"/>
  <c r="DO382"/>
  <c r="DW382"/>
  <c r="EE382"/>
  <c r="EM382"/>
  <c r="EU382"/>
  <c r="FC382"/>
  <c r="FK382"/>
  <c r="FS382"/>
  <c r="GA382"/>
  <c r="GI382"/>
  <c r="GQ382"/>
  <c r="GY382"/>
  <c r="CO306"/>
  <c r="CN306"/>
  <c r="AJ306"/>
  <c r="AN306"/>
  <c r="AR306"/>
  <c r="AV306"/>
  <c r="AZ306"/>
  <c r="BD306"/>
  <c r="BH306"/>
  <c r="BL306"/>
  <c r="BP306"/>
  <c r="BT306"/>
  <c r="BX306"/>
  <c r="CB306"/>
  <c r="CF306"/>
  <c r="CJ306"/>
  <c r="CP306"/>
  <c r="CT306"/>
  <c r="CX306"/>
  <c r="DB306"/>
  <c r="DF306"/>
  <c r="DJ306"/>
  <c r="DN306"/>
  <c r="DR306"/>
  <c r="DV306"/>
  <c r="DZ306"/>
  <c r="ED306"/>
  <c r="EH306"/>
  <c r="EL306"/>
  <c r="EP306"/>
  <c r="ET306"/>
  <c r="EX306"/>
  <c r="FB306"/>
  <c r="FF306"/>
  <c r="FJ306"/>
  <c r="FN306"/>
  <c r="FR306"/>
  <c r="FV306"/>
  <c r="FZ306"/>
  <c r="GD306"/>
  <c r="GH306"/>
  <c r="GL306"/>
  <c r="GP306"/>
  <c r="GT306"/>
  <c r="GX306"/>
  <c r="HB306"/>
  <c r="AK306"/>
  <c r="AP306"/>
  <c r="AU306"/>
  <c r="BA306"/>
  <c r="BF306"/>
  <c r="BK306"/>
  <c r="BQ306"/>
  <c r="BV306"/>
  <c r="CA306"/>
  <c r="CG306"/>
  <c r="CL306"/>
  <c r="CS306"/>
  <c r="CY306"/>
  <c r="DD306"/>
  <c r="DI306"/>
  <c r="DO306"/>
  <c r="DT306"/>
  <c r="DY306"/>
  <c r="EE306"/>
  <c r="EJ306"/>
  <c r="EO306"/>
  <c r="EU306"/>
  <c r="EZ306"/>
  <c r="FE306"/>
  <c r="FK306"/>
  <c r="FP306"/>
  <c r="FU306"/>
  <c r="GA306"/>
  <c r="GF306"/>
  <c r="GK306"/>
  <c r="GQ306"/>
  <c r="GV306"/>
  <c r="HA306"/>
  <c r="AO306"/>
  <c r="AT306"/>
  <c r="AY306"/>
  <c r="BE306"/>
  <c r="BJ306"/>
  <c r="BO306"/>
  <c r="BU306"/>
  <c r="BZ306"/>
  <c r="CE306"/>
  <c r="CK306"/>
  <c r="CR306"/>
  <c r="CW306"/>
  <c r="DC306"/>
  <c r="DH306"/>
  <c r="DM306"/>
  <c r="DS306"/>
  <c r="DX306"/>
  <c r="EC306"/>
  <c r="EI306"/>
  <c r="EN306"/>
  <c r="ES306"/>
  <c r="EY306"/>
  <c r="FD306"/>
  <c r="FI306"/>
  <c r="FO306"/>
  <c r="FT306"/>
  <c r="FY306"/>
  <c r="GE306"/>
  <c r="GJ306"/>
  <c r="GO306"/>
  <c r="GU306"/>
  <c r="GZ306"/>
  <c r="AQ306"/>
  <c r="BB306"/>
  <c r="BM306"/>
  <c r="BW306"/>
  <c r="CH306"/>
  <c r="CU306"/>
  <c r="DE306"/>
  <c r="DP306"/>
  <c r="EA306"/>
  <c r="EK306"/>
  <c r="EV306"/>
  <c r="FG306"/>
  <c r="FQ306"/>
  <c r="GB306"/>
  <c r="GM306"/>
  <c r="GW306"/>
  <c r="AM306"/>
  <c r="AX306"/>
  <c r="BI306"/>
  <c r="BS306"/>
  <c r="CD306"/>
  <c r="CQ306"/>
  <c r="DA306"/>
  <c r="DL306"/>
  <c r="DW306"/>
  <c r="EG306"/>
  <c r="ER306"/>
  <c r="FC306"/>
  <c r="FM306"/>
  <c r="FX306"/>
  <c r="GI306"/>
  <c r="GS306"/>
  <c r="AL306"/>
  <c r="AW306"/>
  <c r="BG306"/>
  <c r="BR306"/>
  <c r="CC306"/>
  <c r="CM306"/>
  <c r="CZ306"/>
  <c r="DK306"/>
  <c r="DU306"/>
  <c r="EF306"/>
  <c r="EQ306"/>
  <c r="FA306"/>
  <c r="FL306"/>
  <c r="FW306"/>
  <c r="GG306"/>
  <c r="GR306"/>
  <c r="HC306"/>
  <c r="BY306"/>
  <c r="DQ306"/>
  <c r="FH306"/>
  <c r="GY306"/>
  <c r="BN306"/>
  <c r="DG306"/>
  <c r="EW306"/>
  <c r="GN306"/>
  <c r="BC306"/>
  <c r="CV306"/>
  <c r="EM306"/>
  <c r="GC306"/>
  <c r="AS306"/>
  <c r="CI306"/>
  <c r="EB306"/>
  <c r="FS306"/>
  <c r="CO226"/>
  <c r="CN226"/>
  <c r="AJ226"/>
  <c r="AN226"/>
  <c r="AR226"/>
  <c r="AV226"/>
  <c r="AZ226"/>
  <c r="BD226"/>
  <c r="BH226"/>
  <c r="BL226"/>
  <c r="BP226"/>
  <c r="BT226"/>
  <c r="BX226"/>
  <c r="CB226"/>
  <c r="CF226"/>
  <c r="CJ226"/>
  <c r="CP226"/>
  <c r="CT226"/>
  <c r="CX226"/>
  <c r="DB226"/>
  <c r="DF226"/>
  <c r="DJ226"/>
  <c r="DN226"/>
  <c r="DR226"/>
  <c r="DV226"/>
  <c r="DZ226"/>
  <c r="ED226"/>
  <c r="EH226"/>
  <c r="EL226"/>
  <c r="EP226"/>
  <c r="ET226"/>
  <c r="EX226"/>
  <c r="FB226"/>
  <c r="FF226"/>
  <c r="FJ226"/>
  <c r="FN226"/>
  <c r="FR226"/>
  <c r="FV226"/>
  <c r="FZ226"/>
  <c r="GD226"/>
  <c r="GH226"/>
  <c r="GL226"/>
  <c r="GP226"/>
  <c r="GT226"/>
  <c r="GX226"/>
  <c r="HB226"/>
  <c r="AM226"/>
  <c r="AQ226"/>
  <c r="AU226"/>
  <c r="AY226"/>
  <c r="BC226"/>
  <c r="BG226"/>
  <c r="BK226"/>
  <c r="BO226"/>
  <c r="BS226"/>
  <c r="BW226"/>
  <c r="CA226"/>
  <c r="CE226"/>
  <c r="CI226"/>
  <c r="CM226"/>
  <c r="CS226"/>
  <c r="CW226"/>
  <c r="DA226"/>
  <c r="DE226"/>
  <c r="DI226"/>
  <c r="DM226"/>
  <c r="DQ226"/>
  <c r="DU226"/>
  <c r="DY226"/>
  <c r="EC226"/>
  <c r="EG226"/>
  <c r="EK226"/>
  <c r="EO226"/>
  <c r="ES226"/>
  <c r="EW226"/>
  <c r="FA226"/>
  <c r="FE226"/>
  <c r="FI226"/>
  <c r="FM226"/>
  <c r="FQ226"/>
  <c r="FU226"/>
  <c r="FY226"/>
  <c r="GC226"/>
  <c r="GG226"/>
  <c r="GK226"/>
  <c r="GO226"/>
  <c r="GS226"/>
  <c r="GW226"/>
  <c r="HA226"/>
  <c r="AO226"/>
  <c r="AW226"/>
  <c r="BE226"/>
  <c r="BM226"/>
  <c r="BU226"/>
  <c r="CC226"/>
  <c r="CK226"/>
  <c r="CU226"/>
  <c r="DC226"/>
  <c r="DK226"/>
  <c r="DS226"/>
  <c r="EA226"/>
  <c r="EI226"/>
  <c r="EQ226"/>
  <c r="EY226"/>
  <c r="FG226"/>
  <c r="FO226"/>
  <c r="FW226"/>
  <c r="GE226"/>
  <c r="GM226"/>
  <c r="GU226"/>
  <c r="HC226"/>
  <c r="AL226"/>
  <c r="AT226"/>
  <c r="BB226"/>
  <c r="BJ226"/>
  <c r="BR226"/>
  <c r="BZ226"/>
  <c r="CH226"/>
  <c r="CR226"/>
  <c r="CZ226"/>
  <c r="DH226"/>
  <c r="DP226"/>
  <c r="DX226"/>
  <c r="EF226"/>
  <c r="EN226"/>
  <c r="EV226"/>
  <c r="FD226"/>
  <c r="FL226"/>
  <c r="FT226"/>
  <c r="GB226"/>
  <c r="GJ226"/>
  <c r="GR226"/>
  <c r="GZ226"/>
  <c r="AK226"/>
  <c r="AS226"/>
  <c r="BA226"/>
  <c r="BI226"/>
  <c r="BQ226"/>
  <c r="BY226"/>
  <c r="CG226"/>
  <c r="CQ226"/>
  <c r="CY226"/>
  <c r="DG226"/>
  <c r="DO226"/>
  <c r="DW226"/>
  <c r="EE226"/>
  <c r="EM226"/>
  <c r="EU226"/>
  <c r="FC226"/>
  <c r="FK226"/>
  <c r="FS226"/>
  <c r="GA226"/>
  <c r="GI226"/>
  <c r="GQ226"/>
  <c r="GY226"/>
  <c r="BF226"/>
  <c r="CL226"/>
  <c r="DT226"/>
  <c r="EZ226"/>
  <c r="GF226"/>
  <c r="AX226"/>
  <c r="CD226"/>
  <c r="DL226"/>
  <c r="ER226"/>
  <c r="FX226"/>
  <c r="AP226"/>
  <c r="BV226"/>
  <c r="DD226"/>
  <c r="EJ226"/>
  <c r="FP226"/>
  <c r="GV226"/>
  <c r="CV226"/>
  <c r="BN226"/>
  <c r="GN226"/>
  <c r="FH226"/>
  <c r="EB226"/>
  <c r="CN148"/>
  <c r="CO148"/>
  <c r="AK148"/>
  <c r="AO148"/>
  <c r="AS148"/>
  <c r="AW148"/>
  <c r="BA148"/>
  <c r="BE148"/>
  <c r="BI148"/>
  <c r="BM148"/>
  <c r="BQ148"/>
  <c r="BU148"/>
  <c r="BY148"/>
  <c r="CC148"/>
  <c r="CG148"/>
  <c r="CK148"/>
  <c r="CQ148"/>
  <c r="CU148"/>
  <c r="CY148"/>
  <c r="DC148"/>
  <c r="DG148"/>
  <c r="DK148"/>
  <c r="DO148"/>
  <c r="DS148"/>
  <c r="DW148"/>
  <c r="EA148"/>
  <c r="EE148"/>
  <c r="EI148"/>
  <c r="EM148"/>
  <c r="EQ148"/>
  <c r="EU148"/>
  <c r="EY148"/>
  <c r="FC148"/>
  <c r="FG148"/>
  <c r="FK148"/>
  <c r="FO148"/>
  <c r="FS148"/>
  <c r="FW148"/>
  <c r="GA148"/>
  <c r="GE148"/>
  <c r="GI148"/>
  <c r="GM148"/>
  <c r="GQ148"/>
  <c r="GU148"/>
  <c r="GY148"/>
  <c r="HC148"/>
  <c r="AL148"/>
  <c r="AQ148"/>
  <c r="AV148"/>
  <c r="BB148"/>
  <c r="BG148"/>
  <c r="BL148"/>
  <c r="BR148"/>
  <c r="BW148"/>
  <c r="CB148"/>
  <c r="CH148"/>
  <c r="CM148"/>
  <c r="CT148"/>
  <c r="CZ148"/>
  <c r="DE148"/>
  <c r="DJ148"/>
  <c r="DP148"/>
  <c r="DU148"/>
  <c r="DZ148"/>
  <c r="EF148"/>
  <c r="EK148"/>
  <c r="EP148"/>
  <c r="EV148"/>
  <c r="FA148"/>
  <c r="FF148"/>
  <c r="FL148"/>
  <c r="FQ148"/>
  <c r="FV148"/>
  <c r="GB148"/>
  <c r="GG148"/>
  <c r="GL148"/>
  <c r="GR148"/>
  <c r="GW148"/>
  <c r="HB148"/>
  <c r="AJ148"/>
  <c r="AP148"/>
  <c r="AU148"/>
  <c r="AZ148"/>
  <c r="BF148"/>
  <c r="BK148"/>
  <c r="BP148"/>
  <c r="BV148"/>
  <c r="CA148"/>
  <c r="CF148"/>
  <c r="CL148"/>
  <c r="CS148"/>
  <c r="CX148"/>
  <c r="DD148"/>
  <c r="DI148"/>
  <c r="DN148"/>
  <c r="DT148"/>
  <c r="DY148"/>
  <c r="ED148"/>
  <c r="EJ148"/>
  <c r="EO148"/>
  <c r="ET148"/>
  <c r="EZ148"/>
  <c r="FE148"/>
  <c r="FJ148"/>
  <c r="FP148"/>
  <c r="FU148"/>
  <c r="FZ148"/>
  <c r="GF148"/>
  <c r="GK148"/>
  <c r="GP148"/>
  <c r="GV148"/>
  <c r="HA148"/>
  <c r="AR148"/>
  <c r="BC148"/>
  <c r="BN148"/>
  <c r="BX148"/>
  <c r="CI148"/>
  <c r="CV148"/>
  <c r="DF148"/>
  <c r="DQ148"/>
  <c r="EB148"/>
  <c r="EL148"/>
  <c r="EW148"/>
  <c r="FH148"/>
  <c r="FR148"/>
  <c r="GC148"/>
  <c r="GN148"/>
  <c r="GX148"/>
  <c r="AN148"/>
  <c r="AY148"/>
  <c r="BJ148"/>
  <c r="BT148"/>
  <c r="CE148"/>
  <c r="CR148"/>
  <c r="DB148"/>
  <c r="DM148"/>
  <c r="DX148"/>
  <c r="EH148"/>
  <c r="ES148"/>
  <c r="FD148"/>
  <c r="FN148"/>
  <c r="FY148"/>
  <c r="GJ148"/>
  <c r="GT148"/>
  <c r="AM148"/>
  <c r="AX148"/>
  <c r="BH148"/>
  <c r="BS148"/>
  <c r="CD148"/>
  <c r="CP148"/>
  <c r="DA148"/>
  <c r="DL148"/>
  <c r="DV148"/>
  <c r="EG148"/>
  <c r="ER148"/>
  <c r="FB148"/>
  <c r="FM148"/>
  <c r="FX148"/>
  <c r="GH148"/>
  <c r="GS148"/>
  <c r="AT148"/>
  <c r="CJ148"/>
  <c r="EC148"/>
  <c r="FT148"/>
  <c r="BZ148"/>
  <c r="DR148"/>
  <c r="FI148"/>
  <c r="GZ148"/>
  <c r="BO148"/>
  <c r="DH148"/>
  <c r="EX148"/>
  <c r="GO148"/>
  <c r="BD148"/>
  <c r="CW148"/>
  <c r="EN148"/>
  <c r="GD148"/>
  <c r="CN73"/>
  <c r="CO73"/>
  <c r="AM73"/>
  <c r="AQ73"/>
  <c r="AU73"/>
  <c r="AY73"/>
  <c r="BC73"/>
  <c r="BG73"/>
  <c r="BK73"/>
  <c r="BO73"/>
  <c r="BS73"/>
  <c r="BW73"/>
  <c r="CA73"/>
  <c r="CE73"/>
  <c r="CI73"/>
  <c r="CM73"/>
  <c r="CS73"/>
  <c r="CW73"/>
  <c r="DA73"/>
  <c r="DE73"/>
  <c r="DI73"/>
  <c r="DM73"/>
  <c r="DQ73"/>
  <c r="DU73"/>
  <c r="DY73"/>
  <c r="EC73"/>
  <c r="EG73"/>
  <c r="EK73"/>
  <c r="EO73"/>
  <c r="ES73"/>
  <c r="EW73"/>
  <c r="FA73"/>
  <c r="FE73"/>
  <c r="FI73"/>
  <c r="FM73"/>
  <c r="FQ73"/>
  <c r="FU73"/>
  <c r="FY73"/>
  <c r="GC73"/>
  <c r="GG73"/>
  <c r="GK73"/>
  <c r="GO73"/>
  <c r="GS73"/>
  <c r="GW73"/>
  <c r="HA73"/>
  <c r="AL73"/>
  <c r="AR73"/>
  <c r="AW73"/>
  <c r="BB73"/>
  <c r="BH73"/>
  <c r="BM73"/>
  <c r="BR73"/>
  <c r="BX73"/>
  <c r="CC73"/>
  <c r="CH73"/>
  <c r="CP73"/>
  <c r="CU73"/>
  <c r="CZ73"/>
  <c r="DF73"/>
  <c r="DK73"/>
  <c r="DP73"/>
  <c r="DV73"/>
  <c r="EA73"/>
  <c r="EF73"/>
  <c r="EL73"/>
  <c r="EQ73"/>
  <c r="EV73"/>
  <c r="FB73"/>
  <c r="FG73"/>
  <c r="FL73"/>
  <c r="FR73"/>
  <c r="FW73"/>
  <c r="GB73"/>
  <c r="GH73"/>
  <c r="GM73"/>
  <c r="GR73"/>
  <c r="GX73"/>
  <c r="HC73"/>
  <c r="AK73"/>
  <c r="AP73"/>
  <c r="AV73"/>
  <c r="BA73"/>
  <c r="BF73"/>
  <c r="BL73"/>
  <c r="BQ73"/>
  <c r="BV73"/>
  <c r="CB73"/>
  <c r="CG73"/>
  <c r="CL73"/>
  <c r="CT73"/>
  <c r="CY73"/>
  <c r="DD73"/>
  <c r="DJ73"/>
  <c r="DO73"/>
  <c r="DT73"/>
  <c r="DZ73"/>
  <c r="EE73"/>
  <c r="EJ73"/>
  <c r="EP73"/>
  <c r="EU73"/>
  <c r="EZ73"/>
  <c r="FF73"/>
  <c r="FK73"/>
  <c r="FP73"/>
  <c r="FV73"/>
  <c r="GA73"/>
  <c r="GF73"/>
  <c r="GL73"/>
  <c r="GQ73"/>
  <c r="GV73"/>
  <c r="HB73"/>
  <c r="AS73"/>
  <c r="BD73"/>
  <c r="BN73"/>
  <c r="BY73"/>
  <c r="CJ73"/>
  <c r="CV73"/>
  <c r="DG73"/>
  <c r="DR73"/>
  <c r="EB73"/>
  <c r="EM73"/>
  <c r="EX73"/>
  <c r="FH73"/>
  <c r="FS73"/>
  <c r="GD73"/>
  <c r="GN73"/>
  <c r="GY73"/>
  <c r="AO73"/>
  <c r="AZ73"/>
  <c r="BJ73"/>
  <c r="BU73"/>
  <c r="CF73"/>
  <c r="CR73"/>
  <c r="DC73"/>
  <c r="DN73"/>
  <c r="DX73"/>
  <c r="EI73"/>
  <c r="ET73"/>
  <c r="FD73"/>
  <c r="FO73"/>
  <c r="FZ73"/>
  <c r="GJ73"/>
  <c r="GU73"/>
  <c r="AN73"/>
  <c r="AX73"/>
  <c r="BI73"/>
  <c r="BT73"/>
  <c r="CD73"/>
  <c r="CQ73"/>
  <c r="DB73"/>
  <c r="DL73"/>
  <c r="DW73"/>
  <c r="EH73"/>
  <c r="ER73"/>
  <c r="FC73"/>
  <c r="FN73"/>
  <c r="FX73"/>
  <c r="GI73"/>
  <c r="GT73"/>
  <c r="AJ73"/>
  <c r="BZ73"/>
  <c r="DS73"/>
  <c r="FJ73"/>
  <c r="GZ73"/>
  <c r="BP73"/>
  <c r="DH73"/>
  <c r="EY73"/>
  <c r="GP73"/>
  <c r="BE73"/>
  <c r="CX73"/>
  <c r="EN73"/>
  <c r="GE73"/>
  <c r="ED73"/>
  <c r="CK73"/>
  <c r="AT73"/>
  <c r="FT73"/>
  <c r="CN6"/>
  <c r="CO6"/>
  <c r="AM6"/>
  <c r="AQ6"/>
  <c r="AU6"/>
  <c r="AY6"/>
  <c r="BC6"/>
  <c r="BG6"/>
  <c r="BK6"/>
  <c r="BO6"/>
  <c r="BS6"/>
  <c r="BW6"/>
  <c r="CA6"/>
  <c r="CE6"/>
  <c r="CI6"/>
  <c r="CM6"/>
  <c r="CS6"/>
  <c r="CW6"/>
  <c r="DA6"/>
  <c r="DE6"/>
  <c r="DI6"/>
  <c r="DM6"/>
  <c r="DQ6"/>
  <c r="DU6"/>
  <c r="DY6"/>
  <c r="EC6"/>
  <c r="EG6"/>
  <c r="EK6"/>
  <c r="EO6"/>
  <c r="ES6"/>
  <c r="EW6"/>
  <c r="FA6"/>
  <c r="FE6"/>
  <c r="FI6"/>
  <c r="FM6"/>
  <c r="FQ6"/>
  <c r="FU6"/>
  <c r="FY6"/>
  <c r="GC6"/>
  <c r="GG6"/>
  <c r="GK6"/>
  <c r="GO6"/>
  <c r="GS6"/>
  <c r="GW6"/>
  <c r="HA6"/>
  <c r="AL6"/>
  <c r="AP6"/>
  <c r="AT6"/>
  <c r="AX6"/>
  <c r="BB6"/>
  <c r="BF6"/>
  <c r="BJ6"/>
  <c r="BN6"/>
  <c r="BR6"/>
  <c r="BV6"/>
  <c r="BZ6"/>
  <c r="CD6"/>
  <c r="CH6"/>
  <c r="CL6"/>
  <c r="CR6"/>
  <c r="CV6"/>
  <c r="CZ6"/>
  <c r="DD6"/>
  <c r="DH6"/>
  <c r="DL6"/>
  <c r="DP6"/>
  <c r="DT6"/>
  <c r="DX6"/>
  <c r="EB6"/>
  <c r="EF6"/>
  <c r="EJ6"/>
  <c r="EN6"/>
  <c r="ER6"/>
  <c r="EV6"/>
  <c r="EZ6"/>
  <c r="FD6"/>
  <c r="FH6"/>
  <c r="FL6"/>
  <c r="FP6"/>
  <c r="FT6"/>
  <c r="FX6"/>
  <c r="GB6"/>
  <c r="GF6"/>
  <c r="GJ6"/>
  <c r="GN6"/>
  <c r="GR6"/>
  <c r="GV6"/>
  <c r="GZ6"/>
  <c r="AJ6"/>
  <c r="AR6"/>
  <c r="AZ6"/>
  <c r="BH6"/>
  <c r="BP6"/>
  <c r="BX6"/>
  <c r="CF6"/>
  <c r="CP6"/>
  <c r="CX6"/>
  <c r="DF6"/>
  <c r="DN6"/>
  <c r="DV6"/>
  <c r="ED6"/>
  <c r="EL6"/>
  <c r="ET6"/>
  <c r="FB6"/>
  <c r="FJ6"/>
  <c r="FR6"/>
  <c r="FZ6"/>
  <c r="GH6"/>
  <c r="GP6"/>
  <c r="GX6"/>
  <c r="AO6"/>
  <c r="AW6"/>
  <c r="BE6"/>
  <c r="BM6"/>
  <c r="BU6"/>
  <c r="CC6"/>
  <c r="CK6"/>
  <c r="CU6"/>
  <c r="DC6"/>
  <c r="DK6"/>
  <c r="DS6"/>
  <c r="EA6"/>
  <c r="EI6"/>
  <c r="EQ6"/>
  <c r="EY6"/>
  <c r="FG6"/>
  <c r="FO6"/>
  <c r="FW6"/>
  <c r="GE6"/>
  <c r="GM6"/>
  <c r="GU6"/>
  <c r="HC6"/>
  <c r="AN6"/>
  <c r="AV6"/>
  <c r="BD6"/>
  <c r="BL6"/>
  <c r="BT6"/>
  <c r="CB6"/>
  <c r="CJ6"/>
  <c r="CT6"/>
  <c r="DB6"/>
  <c r="DJ6"/>
  <c r="DR6"/>
  <c r="DZ6"/>
  <c r="EH6"/>
  <c r="EP6"/>
  <c r="EX6"/>
  <c r="FF6"/>
  <c r="FN6"/>
  <c r="FV6"/>
  <c r="GD6"/>
  <c r="GL6"/>
  <c r="GT6"/>
  <c r="HB6"/>
  <c r="BA6"/>
  <c r="CG6"/>
  <c r="DO6"/>
  <c r="EU6"/>
  <c r="GA6"/>
  <c r="AS6"/>
  <c r="BY6"/>
  <c r="DG6"/>
  <c r="EM6"/>
  <c r="FS6"/>
  <c r="GY6"/>
  <c r="AK6"/>
  <c r="BQ6"/>
  <c r="CY6"/>
  <c r="EE6"/>
  <c r="FK6"/>
  <c r="GQ6"/>
  <c r="CQ6"/>
  <c r="BI6"/>
  <c r="GI6"/>
  <c r="FC6"/>
  <c r="DW6"/>
  <c r="CO676"/>
  <c r="CN676"/>
  <c r="AK676"/>
  <c r="AO676"/>
  <c r="AS676"/>
  <c r="AW676"/>
  <c r="BA676"/>
  <c r="BE676"/>
  <c r="BI676"/>
  <c r="BM676"/>
  <c r="BQ676"/>
  <c r="BU676"/>
  <c r="BY676"/>
  <c r="CC676"/>
  <c r="CG676"/>
  <c r="CK676"/>
  <c r="CQ676"/>
  <c r="CU676"/>
  <c r="CY676"/>
  <c r="DC676"/>
  <c r="DG676"/>
  <c r="DK676"/>
  <c r="DO676"/>
  <c r="DS676"/>
  <c r="DW676"/>
  <c r="EA676"/>
  <c r="EE676"/>
  <c r="EI676"/>
  <c r="EM676"/>
  <c r="EQ676"/>
  <c r="EU676"/>
  <c r="EY676"/>
  <c r="FC676"/>
  <c r="FG676"/>
  <c r="FK676"/>
  <c r="FO676"/>
  <c r="FS676"/>
  <c r="FW676"/>
  <c r="GA676"/>
  <c r="GE676"/>
  <c r="GI676"/>
  <c r="GM676"/>
  <c r="GQ676"/>
  <c r="GU676"/>
  <c r="GY676"/>
  <c r="HC676"/>
  <c r="AJ676"/>
  <c r="AN676"/>
  <c r="AR676"/>
  <c r="AV676"/>
  <c r="AZ676"/>
  <c r="BD676"/>
  <c r="BH676"/>
  <c r="BL676"/>
  <c r="BP676"/>
  <c r="BT676"/>
  <c r="BX676"/>
  <c r="CB676"/>
  <c r="CF676"/>
  <c r="CJ676"/>
  <c r="CP676"/>
  <c r="CT676"/>
  <c r="CX676"/>
  <c r="DB676"/>
  <c r="DF676"/>
  <c r="DJ676"/>
  <c r="DN676"/>
  <c r="DR676"/>
  <c r="DV676"/>
  <c r="DZ676"/>
  <c r="ED676"/>
  <c r="EH676"/>
  <c r="EL676"/>
  <c r="EP676"/>
  <c r="ET676"/>
  <c r="EX676"/>
  <c r="FB676"/>
  <c r="FF676"/>
  <c r="FJ676"/>
  <c r="FN676"/>
  <c r="FR676"/>
  <c r="FV676"/>
  <c r="FZ676"/>
  <c r="GD676"/>
  <c r="GH676"/>
  <c r="GL676"/>
  <c r="GP676"/>
  <c r="GT676"/>
  <c r="GX676"/>
  <c r="HB676"/>
  <c r="AP676"/>
  <c r="AX676"/>
  <c r="BF676"/>
  <c r="BN676"/>
  <c r="BV676"/>
  <c r="CD676"/>
  <c r="CL676"/>
  <c r="CV676"/>
  <c r="DD676"/>
  <c r="DL676"/>
  <c r="DT676"/>
  <c r="EB676"/>
  <c r="EJ676"/>
  <c r="ER676"/>
  <c r="EZ676"/>
  <c r="FH676"/>
  <c r="FP676"/>
  <c r="FX676"/>
  <c r="GF676"/>
  <c r="GN676"/>
  <c r="GV676"/>
  <c r="AM676"/>
  <c r="AU676"/>
  <c r="BC676"/>
  <c r="BK676"/>
  <c r="BS676"/>
  <c r="CA676"/>
  <c r="CI676"/>
  <c r="CS676"/>
  <c r="DA676"/>
  <c r="DI676"/>
  <c r="DQ676"/>
  <c r="DY676"/>
  <c r="EG676"/>
  <c r="EO676"/>
  <c r="EW676"/>
  <c r="FE676"/>
  <c r="FM676"/>
  <c r="FU676"/>
  <c r="GC676"/>
  <c r="GK676"/>
  <c r="GS676"/>
  <c r="HA676"/>
  <c r="AQ676"/>
  <c r="AY676"/>
  <c r="BG676"/>
  <c r="BO676"/>
  <c r="BW676"/>
  <c r="CE676"/>
  <c r="CM676"/>
  <c r="CW676"/>
  <c r="DE676"/>
  <c r="DM676"/>
  <c r="DU676"/>
  <c r="EC676"/>
  <c r="EK676"/>
  <c r="ES676"/>
  <c r="FA676"/>
  <c r="FI676"/>
  <c r="FQ676"/>
  <c r="FY676"/>
  <c r="GG676"/>
  <c r="GO676"/>
  <c r="GW676"/>
  <c r="AT676"/>
  <c r="BZ676"/>
  <c r="DH676"/>
  <c r="EN676"/>
  <c r="FT676"/>
  <c r="GZ676"/>
  <c r="AL676"/>
  <c r="BR676"/>
  <c r="CZ676"/>
  <c r="EF676"/>
  <c r="FL676"/>
  <c r="GR676"/>
  <c r="BJ676"/>
  <c r="CR676"/>
  <c r="DX676"/>
  <c r="FD676"/>
  <c r="GJ676"/>
  <c r="EV676"/>
  <c r="DP676"/>
  <c r="CH676"/>
  <c r="GB676"/>
  <c r="BB676"/>
  <c r="CO541"/>
  <c r="CN541"/>
  <c r="AM541"/>
  <c r="AQ541"/>
  <c r="AU541"/>
  <c r="AY541"/>
  <c r="BC541"/>
  <c r="BG541"/>
  <c r="BK541"/>
  <c r="BO541"/>
  <c r="BS541"/>
  <c r="BW541"/>
  <c r="CA541"/>
  <c r="CE541"/>
  <c r="CI541"/>
  <c r="CM541"/>
  <c r="CS541"/>
  <c r="CW541"/>
  <c r="DA541"/>
  <c r="DE541"/>
  <c r="DI541"/>
  <c r="DM541"/>
  <c r="DQ541"/>
  <c r="DU541"/>
  <c r="DY541"/>
  <c r="EC541"/>
  <c r="EG541"/>
  <c r="EK541"/>
  <c r="EO541"/>
  <c r="ES541"/>
  <c r="EW541"/>
  <c r="FA541"/>
  <c r="FE541"/>
  <c r="FI541"/>
  <c r="FM541"/>
  <c r="FQ541"/>
  <c r="FU541"/>
  <c r="FY541"/>
  <c r="GC541"/>
  <c r="GG541"/>
  <c r="GK541"/>
  <c r="GO541"/>
  <c r="GS541"/>
  <c r="GW541"/>
  <c r="HA541"/>
  <c r="AN541"/>
  <c r="AS541"/>
  <c r="AX541"/>
  <c r="BD541"/>
  <c r="BI541"/>
  <c r="BN541"/>
  <c r="BT541"/>
  <c r="BY541"/>
  <c r="CD541"/>
  <c r="CJ541"/>
  <c r="CQ541"/>
  <c r="CV541"/>
  <c r="DB541"/>
  <c r="DG541"/>
  <c r="DL541"/>
  <c r="DR541"/>
  <c r="DW541"/>
  <c r="EB541"/>
  <c r="EH541"/>
  <c r="EM541"/>
  <c r="ER541"/>
  <c r="EX541"/>
  <c r="FC541"/>
  <c r="FH541"/>
  <c r="FN541"/>
  <c r="FS541"/>
  <c r="FX541"/>
  <c r="GD541"/>
  <c r="GI541"/>
  <c r="GN541"/>
  <c r="GT541"/>
  <c r="GY541"/>
  <c r="AK541"/>
  <c r="AP541"/>
  <c r="AV541"/>
  <c r="BA541"/>
  <c r="BF541"/>
  <c r="BL541"/>
  <c r="BQ541"/>
  <c r="BV541"/>
  <c r="CB541"/>
  <c r="CG541"/>
  <c r="CL541"/>
  <c r="CT541"/>
  <c r="CY541"/>
  <c r="DD541"/>
  <c r="DJ541"/>
  <c r="DO541"/>
  <c r="DT541"/>
  <c r="DZ541"/>
  <c r="EE541"/>
  <c r="EJ541"/>
  <c r="EP541"/>
  <c r="EU541"/>
  <c r="EZ541"/>
  <c r="FF541"/>
  <c r="FK541"/>
  <c r="FP541"/>
  <c r="FV541"/>
  <c r="GA541"/>
  <c r="GF541"/>
  <c r="GL541"/>
  <c r="GQ541"/>
  <c r="GV541"/>
  <c r="HB541"/>
  <c r="AO541"/>
  <c r="AZ541"/>
  <c r="BJ541"/>
  <c r="BU541"/>
  <c r="CF541"/>
  <c r="CR541"/>
  <c r="DC541"/>
  <c r="DN541"/>
  <c r="DX541"/>
  <c r="EI541"/>
  <c r="ET541"/>
  <c r="FD541"/>
  <c r="FO541"/>
  <c r="FZ541"/>
  <c r="GJ541"/>
  <c r="GU541"/>
  <c r="AL541"/>
  <c r="AW541"/>
  <c r="BH541"/>
  <c r="BR541"/>
  <c r="CC541"/>
  <c r="CP541"/>
  <c r="CZ541"/>
  <c r="DK541"/>
  <c r="DV541"/>
  <c r="EF541"/>
  <c r="EQ541"/>
  <c r="FB541"/>
  <c r="FL541"/>
  <c r="FW541"/>
  <c r="GH541"/>
  <c r="GR541"/>
  <c r="HC541"/>
  <c r="AR541"/>
  <c r="BB541"/>
  <c r="BM541"/>
  <c r="BX541"/>
  <c r="CH541"/>
  <c r="CU541"/>
  <c r="DF541"/>
  <c r="DP541"/>
  <c r="EA541"/>
  <c r="EL541"/>
  <c r="EV541"/>
  <c r="FG541"/>
  <c r="FR541"/>
  <c r="GB541"/>
  <c r="GM541"/>
  <c r="GX541"/>
  <c r="AJ541"/>
  <c r="BZ541"/>
  <c r="DS541"/>
  <c r="FJ541"/>
  <c r="GZ541"/>
  <c r="BE541"/>
  <c r="CX541"/>
  <c r="EN541"/>
  <c r="GE541"/>
  <c r="AT541"/>
  <c r="CK541"/>
  <c r="ED541"/>
  <c r="FT541"/>
  <c r="BP541"/>
  <c r="GP541"/>
  <c r="EY541"/>
  <c r="DH541"/>
  <c r="CO525"/>
  <c r="CN525"/>
  <c r="CT525"/>
  <c r="ED525"/>
  <c r="AM525"/>
  <c r="AQ525"/>
  <c r="AU525"/>
  <c r="AY525"/>
  <c r="BC525"/>
  <c r="BG525"/>
  <c r="BK525"/>
  <c r="BO525"/>
  <c r="BS525"/>
  <c r="BW525"/>
  <c r="CA525"/>
  <c r="CE525"/>
  <c r="CI525"/>
  <c r="CM525"/>
  <c r="CS525"/>
  <c r="CW525"/>
  <c r="DA525"/>
  <c r="DE525"/>
  <c r="DI525"/>
  <c r="DM525"/>
  <c r="DQ525"/>
  <c r="DU525"/>
  <c r="DY525"/>
  <c r="EC525"/>
  <c r="EG525"/>
  <c r="EK525"/>
  <c r="EO525"/>
  <c r="ES525"/>
  <c r="EW525"/>
  <c r="FA525"/>
  <c r="FE525"/>
  <c r="FI525"/>
  <c r="FM525"/>
  <c r="FQ525"/>
  <c r="FU525"/>
  <c r="FY525"/>
  <c r="GC525"/>
  <c r="GG525"/>
  <c r="GK525"/>
  <c r="GO525"/>
  <c r="GS525"/>
  <c r="GW525"/>
  <c r="HA525"/>
  <c r="AJ525"/>
  <c r="AR525"/>
  <c r="BD525"/>
  <c r="BP525"/>
  <c r="CB525"/>
  <c r="CJ525"/>
  <c r="DB525"/>
  <c r="DN525"/>
  <c r="DZ525"/>
  <c r="EP525"/>
  <c r="FB525"/>
  <c r="FN525"/>
  <c r="FR525"/>
  <c r="GD525"/>
  <c r="GP525"/>
  <c r="HB525"/>
  <c r="AL525"/>
  <c r="AP525"/>
  <c r="AT525"/>
  <c r="AX525"/>
  <c r="BB525"/>
  <c r="BF525"/>
  <c r="BJ525"/>
  <c r="BN525"/>
  <c r="BR525"/>
  <c r="BV525"/>
  <c r="BZ525"/>
  <c r="CD525"/>
  <c r="CH525"/>
  <c r="CL525"/>
  <c r="CR525"/>
  <c r="CV525"/>
  <c r="CZ525"/>
  <c r="DD525"/>
  <c r="DH525"/>
  <c r="DL525"/>
  <c r="DP525"/>
  <c r="DT525"/>
  <c r="DX525"/>
  <c r="EB525"/>
  <c r="EF525"/>
  <c r="EJ525"/>
  <c r="EN525"/>
  <c r="ER525"/>
  <c r="EV525"/>
  <c r="EZ525"/>
  <c r="FD525"/>
  <c r="FH525"/>
  <c r="FL525"/>
  <c r="FP525"/>
  <c r="FT525"/>
  <c r="FX525"/>
  <c r="GB525"/>
  <c r="GF525"/>
  <c r="GJ525"/>
  <c r="GN525"/>
  <c r="GR525"/>
  <c r="GV525"/>
  <c r="GZ525"/>
  <c r="AV525"/>
  <c r="BL525"/>
  <c r="BX525"/>
  <c r="CF525"/>
  <c r="CX525"/>
  <c r="DJ525"/>
  <c r="DV525"/>
  <c r="EL525"/>
  <c r="EX525"/>
  <c r="FJ525"/>
  <c r="FZ525"/>
  <c r="GH525"/>
  <c r="GT525"/>
  <c r="AK525"/>
  <c r="AO525"/>
  <c r="AS525"/>
  <c r="AW525"/>
  <c r="BA525"/>
  <c r="BE525"/>
  <c r="BI525"/>
  <c r="BM525"/>
  <c r="BQ525"/>
  <c r="BU525"/>
  <c r="BY525"/>
  <c r="CC525"/>
  <c r="CG525"/>
  <c r="CK525"/>
  <c r="CQ525"/>
  <c r="CU525"/>
  <c r="CY525"/>
  <c r="DC525"/>
  <c r="DG525"/>
  <c r="DK525"/>
  <c r="DO525"/>
  <c r="DS525"/>
  <c r="DW525"/>
  <c r="EA525"/>
  <c r="EE525"/>
  <c r="EI525"/>
  <c r="EM525"/>
  <c r="EQ525"/>
  <c r="EU525"/>
  <c r="EY525"/>
  <c r="FC525"/>
  <c r="FG525"/>
  <c r="FK525"/>
  <c r="FO525"/>
  <c r="FS525"/>
  <c r="FW525"/>
  <c r="GA525"/>
  <c r="GE525"/>
  <c r="GI525"/>
  <c r="GM525"/>
  <c r="GQ525"/>
  <c r="GU525"/>
  <c r="GY525"/>
  <c r="HC525"/>
  <c r="AN525"/>
  <c r="AZ525"/>
  <c r="BH525"/>
  <c r="BT525"/>
  <c r="CP525"/>
  <c r="DF525"/>
  <c r="DR525"/>
  <c r="EH525"/>
  <c r="ET525"/>
  <c r="FF525"/>
  <c r="FV525"/>
  <c r="GL525"/>
  <c r="GX525"/>
  <c r="CO410"/>
  <c r="CN410"/>
  <c r="AK410"/>
  <c r="AO410"/>
  <c r="AS410"/>
  <c r="AW410"/>
  <c r="BA410"/>
  <c r="BE410"/>
  <c r="BI410"/>
  <c r="BM410"/>
  <c r="BQ410"/>
  <c r="BU410"/>
  <c r="BY410"/>
  <c r="CC410"/>
  <c r="CG410"/>
  <c r="CK410"/>
  <c r="CQ410"/>
  <c r="CU410"/>
  <c r="CY410"/>
  <c r="DC410"/>
  <c r="DG410"/>
  <c r="DK410"/>
  <c r="DO410"/>
  <c r="DS410"/>
  <c r="DW410"/>
  <c r="EA410"/>
  <c r="EE410"/>
  <c r="EI410"/>
  <c r="EM410"/>
  <c r="EQ410"/>
  <c r="EU410"/>
  <c r="EY410"/>
  <c r="FC410"/>
  <c r="FG410"/>
  <c r="FK410"/>
  <c r="FO410"/>
  <c r="FS410"/>
  <c r="FW410"/>
  <c r="GA410"/>
  <c r="GE410"/>
  <c r="GI410"/>
  <c r="GM410"/>
  <c r="GQ410"/>
  <c r="GU410"/>
  <c r="GY410"/>
  <c r="HC410"/>
  <c r="AJ410"/>
  <c r="AN410"/>
  <c r="AR410"/>
  <c r="AV410"/>
  <c r="AZ410"/>
  <c r="BD410"/>
  <c r="BH410"/>
  <c r="BL410"/>
  <c r="BP410"/>
  <c r="BT410"/>
  <c r="BX410"/>
  <c r="CB410"/>
  <c r="CF410"/>
  <c r="CJ410"/>
  <c r="CP410"/>
  <c r="CT410"/>
  <c r="CX410"/>
  <c r="DB410"/>
  <c r="DF410"/>
  <c r="DJ410"/>
  <c r="DN410"/>
  <c r="DR410"/>
  <c r="DV410"/>
  <c r="DZ410"/>
  <c r="ED410"/>
  <c r="EH410"/>
  <c r="EL410"/>
  <c r="EP410"/>
  <c r="ET410"/>
  <c r="EX410"/>
  <c r="FB410"/>
  <c r="FF410"/>
  <c r="FJ410"/>
  <c r="FN410"/>
  <c r="FR410"/>
  <c r="FV410"/>
  <c r="FZ410"/>
  <c r="GD410"/>
  <c r="GH410"/>
  <c r="GL410"/>
  <c r="GP410"/>
  <c r="GT410"/>
  <c r="GX410"/>
  <c r="HB410"/>
  <c r="AP410"/>
  <c r="AX410"/>
  <c r="BF410"/>
  <c r="BN410"/>
  <c r="BV410"/>
  <c r="CD410"/>
  <c r="CL410"/>
  <c r="CV410"/>
  <c r="DD410"/>
  <c r="DL410"/>
  <c r="DT410"/>
  <c r="EB410"/>
  <c r="EJ410"/>
  <c r="ER410"/>
  <c r="EZ410"/>
  <c r="FH410"/>
  <c r="FP410"/>
  <c r="FX410"/>
  <c r="GF410"/>
  <c r="GN410"/>
  <c r="GV410"/>
  <c r="AM410"/>
  <c r="AU410"/>
  <c r="BC410"/>
  <c r="BK410"/>
  <c r="BS410"/>
  <c r="CA410"/>
  <c r="CI410"/>
  <c r="CS410"/>
  <c r="DA410"/>
  <c r="DI410"/>
  <c r="DQ410"/>
  <c r="DY410"/>
  <c r="EG410"/>
  <c r="EO410"/>
  <c r="EW410"/>
  <c r="FE410"/>
  <c r="FM410"/>
  <c r="FU410"/>
  <c r="GC410"/>
  <c r="GK410"/>
  <c r="GS410"/>
  <c r="HA410"/>
  <c r="AQ410"/>
  <c r="AY410"/>
  <c r="BG410"/>
  <c r="BO410"/>
  <c r="BW410"/>
  <c r="CE410"/>
  <c r="CM410"/>
  <c r="CW410"/>
  <c r="DE410"/>
  <c r="DM410"/>
  <c r="DU410"/>
  <c r="EC410"/>
  <c r="EK410"/>
  <c r="ES410"/>
  <c r="FA410"/>
  <c r="FI410"/>
  <c r="FQ410"/>
  <c r="FY410"/>
  <c r="GG410"/>
  <c r="GO410"/>
  <c r="GW410"/>
  <c r="BJ410"/>
  <c r="CR410"/>
  <c r="DX410"/>
  <c r="FD410"/>
  <c r="GJ410"/>
  <c r="BB410"/>
  <c r="CH410"/>
  <c r="DP410"/>
  <c r="EV410"/>
  <c r="GB410"/>
  <c r="AT410"/>
  <c r="BZ410"/>
  <c r="DH410"/>
  <c r="EN410"/>
  <c r="FT410"/>
  <c r="GZ410"/>
  <c r="AL410"/>
  <c r="BR410"/>
  <c r="CZ410"/>
  <c r="EF410"/>
  <c r="FL410"/>
  <c r="GR410"/>
  <c r="CO340"/>
  <c r="CN340"/>
  <c r="AK340"/>
  <c r="AO340"/>
  <c r="AS340"/>
  <c r="AW340"/>
  <c r="BA340"/>
  <c r="BE340"/>
  <c r="BI340"/>
  <c r="BM340"/>
  <c r="BQ340"/>
  <c r="BU340"/>
  <c r="BY340"/>
  <c r="CC340"/>
  <c r="CG340"/>
  <c r="CK340"/>
  <c r="CQ340"/>
  <c r="CU340"/>
  <c r="CY340"/>
  <c r="DC340"/>
  <c r="DG340"/>
  <c r="DK340"/>
  <c r="DO340"/>
  <c r="DS340"/>
  <c r="DW340"/>
  <c r="EA340"/>
  <c r="EE340"/>
  <c r="EI340"/>
  <c r="EM340"/>
  <c r="EQ340"/>
  <c r="EU340"/>
  <c r="EY340"/>
  <c r="FC340"/>
  <c r="FG340"/>
  <c r="FK340"/>
  <c r="FO340"/>
  <c r="FS340"/>
  <c r="FW340"/>
  <c r="GA340"/>
  <c r="GE340"/>
  <c r="GI340"/>
  <c r="GM340"/>
  <c r="GQ340"/>
  <c r="GU340"/>
  <c r="GY340"/>
  <c r="HC340"/>
  <c r="AJ340"/>
  <c r="AN340"/>
  <c r="AR340"/>
  <c r="AV340"/>
  <c r="AZ340"/>
  <c r="BD340"/>
  <c r="BH340"/>
  <c r="BL340"/>
  <c r="BP340"/>
  <c r="BT340"/>
  <c r="BX340"/>
  <c r="CB340"/>
  <c r="CF340"/>
  <c r="CJ340"/>
  <c r="CP340"/>
  <c r="CT340"/>
  <c r="CX340"/>
  <c r="DB340"/>
  <c r="DF340"/>
  <c r="DJ340"/>
  <c r="DN340"/>
  <c r="DR340"/>
  <c r="DV340"/>
  <c r="DZ340"/>
  <c r="ED340"/>
  <c r="EH340"/>
  <c r="EL340"/>
  <c r="EP340"/>
  <c r="ET340"/>
  <c r="EX340"/>
  <c r="FB340"/>
  <c r="FF340"/>
  <c r="FJ340"/>
  <c r="FN340"/>
  <c r="FR340"/>
  <c r="FV340"/>
  <c r="FZ340"/>
  <c r="GD340"/>
  <c r="GH340"/>
  <c r="GL340"/>
  <c r="GP340"/>
  <c r="GT340"/>
  <c r="GX340"/>
  <c r="HB340"/>
  <c r="AP340"/>
  <c r="AX340"/>
  <c r="BF340"/>
  <c r="BN340"/>
  <c r="BV340"/>
  <c r="CD340"/>
  <c r="CL340"/>
  <c r="CV340"/>
  <c r="DD340"/>
  <c r="DL340"/>
  <c r="DT340"/>
  <c r="EB340"/>
  <c r="EJ340"/>
  <c r="ER340"/>
  <c r="EZ340"/>
  <c r="FH340"/>
  <c r="FP340"/>
  <c r="FX340"/>
  <c r="GF340"/>
  <c r="GN340"/>
  <c r="GV340"/>
  <c r="AM340"/>
  <c r="AU340"/>
  <c r="BC340"/>
  <c r="BK340"/>
  <c r="BS340"/>
  <c r="CA340"/>
  <c r="CI340"/>
  <c r="CS340"/>
  <c r="DA340"/>
  <c r="DI340"/>
  <c r="DQ340"/>
  <c r="DY340"/>
  <c r="EG340"/>
  <c r="EO340"/>
  <c r="EW340"/>
  <c r="FE340"/>
  <c r="FM340"/>
  <c r="FU340"/>
  <c r="GC340"/>
  <c r="GK340"/>
  <c r="GS340"/>
  <c r="HA340"/>
  <c r="AL340"/>
  <c r="AT340"/>
  <c r="BB340"/>
  <c r="BJ340"/>
  <c r="BR340"/>
  <c r="BZ340"/>
  <c r="CH340"/>
  <c r="CR340"/>
  <c r="CZ340"/>
  <c r="DH340"/>
  <c r="DP340"/>
  <c r="DX340"/>
  <c r="EF340"/>
  <c r="EN340"/>
  <c r="EV340"/>
  <c r="FD340"/>
  <c r="FL340"/>
  <c r="FT340"/>
  <c r="GB340"/>
  <c r="GJ340"/>
  <c r="GR340"/>
  <c r="GZ340"/>
  <c r="AY340"/>
  <c r="CE340"/>
  <c r="DM340"/>
  <c r="ES340"/>
  <c r="FY340"/>
  <c r="AQ340"/>
  <c r="BW340"/>
  <c r="DE340"/>
  <c r="EK340"/>
  <c r="FQ340"/>
  <c r="GW340"/>
  <c r="BO340"/>
  <c r="CW340"/>
  <c r="EC340"/>
  <c r="FI340"/>
  <c r="GO340"/>
  <c r="BG340"/>
  <c r="CM340"/>
  <c r="DU340"/>
  <c r="FA340"/>
  <c r="GG340"/>
  <c r="CO273"/>
  <c r="CN273"/>
  <c r="AL273"/>
  <c r="AP273"/>
  <c r="AT273"/>
  <c r="AX273"/>
  <c r="BB273"/>
  <c r="BF273"/>
  <c r="BJ273"/>
  <c r="BN273"/>
  <c r="BR273"/>
  <c r="BV273"/>
  <c r="BZ273"/>
  <c r="CD273"/>
  <c r="CH273"/>
  <c r="CL273"/>
  <c r="CR273"/>
  <c r="CV273"/>
  <c r="CZ273"/>
  <c r="DD273"/>
  <c r="DH273"/>
  <c r="DL273"/>
  <c r="DP273"/>
  <c r="DT273"/>
  <c r="DX273"/>
  <c r="EB273"/>
  <c r="EF273"/>
  <c r="EJ273"/>
  <c r="EN273"/>
  <c r="ER273"/>
  <c r="EV273"/>
  <c r="EZ273"/>
  <c r="FD273"/>
  <c r="FH273"/>
  <c r="FL273"/>
  <c r="FP273"/>
  <c r="FT273"/>
  <c r="FX273"/>
  <c r="GB273"/>
  <c r="GF273"/>
  <c r="GJ273"/>
  <c r="GN273"/>
  <c r="GR273"/>
  <c r="GV273"/>
  <c r="GZ273"/>
  <c r="AJ273"/>
  <c r="AO273"/>
  <c r="AU273"/>
  <c r="AZ273"/>
  <c r="BE273"/>
  <c r="BK273"/>
  <c r="BP273"/>
  <c r="BU273"/>
  <c r="CA273"/>
  <c r="CF273"/>
  <c r="CK273"/>
  <c r="CS273"/>
  <c r="CX273"/>
  <c r="DC273"/>
  <c r="DI273"/>
  <c r="DN273"/>
  <c r="DS273"/>
  <c r="DY273"/>
  <c r="ED273"/>
  <c r="EI273"/>
  <c r="EO273"/>
  <c r="ET273"/>
  <c r="EY273"/>
  <c r="FE273"/>
  <c r="FJ273"/>
  <c r="FO273"/>
  <c r="FU273"/>
  <c r="FZ273"/>
  <c r="GE273"/>
  <c r="GK273"/>
  <c r="GP273"/>
  <c r="GU273"/>
  <c r="HA273"/>
  <c r="AN273"/>
  <c r="AS273"/>
  <c r="AY273"/>
  <c r="BD273"/>
  <c r="BI273"/>
  <c r="BO273"/>
  <c r="BT273"/>
  <c r="BY273"/>
  <c r="CE273"/>
  <c r="CJ273"/>
  <c r="CQ273"/>
  <c r="CW273"/>
  <c r="DB273"/>
  <c r="DG273"/>
  <c r="DM273"/>
  <c r="DR273"/>
  <c r="DW273"/>
  <c r="EC273"/>
  <c r="EH273"/>
  <c r="EM273"/>
  <c r="ES273"/>
  <c r="EX273"/>
  <c r="FC273"/>
  <c r="FI273"/>
  <c r="FN273"/>
  <c r="FS273"/>
  <c r="FY273"/>
  <c r="GD273"/>
  <c r="GI273"/>
  <c r="GO273"/>
  <c r="GT273"/>
  <c r="GY273"/>
  <c r="AM273"/>
  <c r="AR273"/>
  <c r="AW273"/>
  <c r="BC273"/>
  <c r="BH273"/>
  <c r="BM273"/>
  <c r="BS273"/>
  <c r="BX273"/>
  <c r="CC273"/>
  <c r="CI273"/>
  <c r="CP273"/>
  <c r="CU273"/>
  <c r="DA273"/>
  <c r="DF273"/>
  <c r="DK273"/>
  <c r="DQ273"/>
  <c r="DV273"/>
  <c r="EA273"/>
  <c r="EG273"/>
  <c r="EL273"/>
  <c r="EQ273"/>
  <c r="EW273"/>
  <c r="FB273"/>
  <c r="FG273"/>
  <c r="FM273"/>
  <c r="FR273"/>
  <c r="FW273"/>
  <c r="GC273"/>
  <c r="GH273"/>
  <c r="GM273"/>
  <c r="GS273"/>
  <c r="GX273"/>
  <c r="HC273"/>
  <c r="AQ273"/>
  <c r="BL273"/>
  <c r="CG273"/>
  <c r="DE273"/>
  <c r="DZ273"/>
  <c r="EU273"/>
  <c r="FQ273"/>
  <c r="GL273"/>
  <c r="BA273"/>
  <c r="BW273"/>
  <c r="CT273"/>
  <c r="DO273"/>
  <c r="EK273"/>
  <c r="FF273"/>
  <c r="GA273"/>
  <c r="GW273"/>
  <c r="AK273"/>
  <c r="CB273"/>
  <c r="DU273"/>
  <c r="FK273"/>
  <c r="HB273"/>
  <c r="BQ273"/>
  <c r="DJ273"/>
  <c r="FA273"/>
  <c r="GQ273"/>
  <c r="BG273"/>
  <c r="CY273"/>
  <c r="EP273"/>
  <c r="GG273"/>
  <c r="AV273"/>
  <c r="CM273"/>
  <c r="EE273"/>
  <c r="FV273"/>
  <c r="CO201"/>
  <c r="CN201"/>
  <c r="AL201"/>
  <c r="AP201"/>
  <c r="AT201"/>
  <c r="AX201"/>
  <c r="BB201"/>
  <c r="BF201"/>
  <c r="BJ201"/>
  <c r="BN201"/>
  <c r="BR201"/>
  <c r="BV201"/>
  <c r="BZ201"/>
  <c r="CD201"/>
  <c r="CH201"/>
  <c r="CL201"/>
  <c r="CR201"/>
  <c r="CV201"/>
  <c r="CZ201"/>
  <c r="DD201"/>
  <c r="DH201"/>
  <c r="DL201"/>
  <c r="DP201"/>
  <c r="DT201"/>
  <c r="DX201"/>
  <c r="EB201"/>
  <c r="EF201"/>
  <c r="EJ201"/>
  <c r="EN201"/>
  <c r="ER201"/>
  <c r="EV201"/>
  <c r="EZ201"/>
  <c r="FD201"/>
  <c r="FH201"/>
  <c r="FL201"/>
  <c r="FP201"/>
  <c r="FT201"/>
  <c r="FX201"/>
  <c r="GB201"/>
  <c r="GF201"/>
  <c r="GJ201"/>
  <c r="GN201"/>
  <c r="GR201"/>
  <c r="GV201"/>
  <c r="GZ201"/>
  <c r="AK201"/>
  <c r="AO201"/>
  <c r="AS201"/>
  <c r="AW201"/>
  <c r="BA201"/>
  <c r="BE201"/>
  <c r="BI201"/>
  <c r="BM201"/>
  <c r="BQ201"/>
  <c r="BU201"/>
  <c r="BY201"/>
  <c r="CC201"/>
  <c r="CG201"/>
  <c r="CK201"/>
  <c r="CQ201"/>
  <c r="CU201"/>
  <c r="CY201"/>
  <c r="DC201"/>
  <c r="DG201"/>
  <c r="DK201"/>
  <c r="DO201"/>
  <c r="DS201"/>
  <c r="DW201"/>
  <c r="EA201"/>
  <c r="EE201"/>
  <c r="EI201"/>
  <c r="EM201"/>
  <c r="EQ201"/>
  <c r="EU201"/>
  <c r="EY201"/>
  <c r="FC201"/>
  <c r="FG201"/>
  <c r="FK201"/>
  <c r="FO201"/>
  <c r="FS201"/>
  <c r="FW201"/>
  <c r="GA201"/>
  <c r="GE201"/>
  <c r="GI201"/>
  <c r="GM201"/>
  <c r="GQ201"/>
  <c r="GU201"/>
  <c r="GY201"/>
  <c r="HC201"/>
  <c r="AM201"/>
  <c r="AU201"/>
  <c r="BC201"/>
  <c r="BK201"/>
  <c r="BS201"/>
  <c r="CA201"/>
  <c r="CI201"/>
  <c r="CS201"/>
  <c r="DA201"/>
  <c r="DI201"/>
  <c r="DQ201"/>
  <c r="DY201"/>
  <c r="EG201"/>
  <c r="EO201"/>
  <c r="EW201"/>
  <c r="FE201"/>
  <c r="FM201"/>
  <c r="FU201"/>
  <c r="GC201"/>
  <c r="GK201"/>
  <c r="GS201"/>
  <c r="HA201"/>
  <c r="AJ201"/>
  <c r="AR201"/>
  <c r="AZ201"/>
  <c r="BH201"/>
  <c r="BP201"/>
  <c r="BX201"/>
  <c r="CF201"/>
  <c r="CP201"/>
  <c r="CX201"/>
  <c r="DF201"/>
  <c r="DN201"/>
  <c r="DV201"/>
  <c r="ED201"/>
  <c r="EL201"/>
  <c r="ET201"/>
  <c r="FB201"/>
  <c r="FJ201"/>
  <c r="FR201"/>
  <c r="FZ201"/>
  <c r="GH201"/>
  <c r="GP201"/>
  <c r="GX201"/>
  <c r="AQ201"/>
  <c r="AY201"/>
  <c r="BG201"/>
  <c r="BO201"/>
  <c r="BW201"/>
  <c r="CE201"/>
  <c r="CM201"/>
  <c r="CW201"/>
  <c r="DE201"/>
  <c r="DM201"/>
  <c r="DU201"/>
  <c r="EC201"/>
  <c r="EK201"/>
  <c r="ES201"/>
  <c r="FA201"/>
  <c r="FI201"/>
  <c r="FQ201"/>
  <c r="FY201"/>
  <c r="GG201"/>
  <c r="GO201"/>
  <c r="GW201"/>
  <c r="BL201"/>
  <c r="CT201"/>
  <c r="DZ201"/>
  <c r="FF201"/>
  <c r="GL201"/>
  <c r="BD201"/>
  <c r="CJ201"/>
  <c r="DR201"/>
  <c r="EX201"/>
  <c r="GD201"/>
  <c r="AV201"/>
  <c r="CB201"/>
  <c r="DJ201"/>
  <c r="EP201"/>
  <c r="FV201"/>
  <c r="HB201"/>
  <c r="AN201"/>
  <c r="FN201"/>
  <c r="EH201"/>
  <c r="DB201"/>
  <c r="BT201"/>
  <c r="GT201"/>
  <c r="CO94"/>
  <c r="CN94"/>
  <c r="AM94"/>
  <c r="AQ94"/>
  <c r="AU94"/>
  <c r="AY94"/>
  <c r="BC94"/>
  <c r="BG94"/>
  <c r="BK94"/>
  <c r="BO94"/>
  <c r="BS94"/>
  <c r="BW94"/>
  <c r="CA94"/>
  <c r="CE94"/>
  <c r="CI94"/>
  <c r="CM94"/>
  <c r="CS94"/>
  <c r="CW94"/>
  <c r="DA94"/>
  <c r="DE94"/>
  <c r="DI94"/>
  <c r="DM94"/>
  <c r="DQ94"/>
  <c r="DU94"/>
  <c r="DY94"/>
  <c r="EC94"/>
  <c r="EG94"/>
  <c r="EK94"/>
  <c r="EO94"/>
  <c r="ES94"/>
  <c r="EW94"/>
  <c r="FA94"/>
  <c r="FE94"/>
  <c r="FI94"/>
  <c r="FM94"/>
  <c r="FQ94"/>
  <c r="FU94"/>
  <c r="FY94"/>
  <c r="GC94"/>
  <c r="GG94"/>
  <c r="GK94"/>
  <c r="GO94"/>
  <c r="GS94"/>
  <c r="GW94"/>
  <c r="HA94"/>
  <c r="AL94"/>
  <c r="AP94"/>
  <c r="AT94"/>
  <c r="AX94"/>
  <c r="BB94"/>
  <c r="BF94"/>
  <c r="BJ94"/>
  <c r="BN94"/>
  <c r="BR94"/>
  <c r="BV94"/>
  <c r="BZ94"/>
  <c r="CD94"/>
  <c r="CH94"/>
  <c r="CL94"/>
  <c r="CR94"/>
  <c r="CV94"/>
  <c r="CZ94"/>
  <c r="DD94"/>
  <c r="DH94"/>
  <c r="DL94"/>
  <c r="DP94"/>
  <c r="DT94"/>
  <c r="DX94"/>
  <c r="EB94"/>
  <c r="EF94"/>
  <c r="EJ94"/>
  <c r="EN94"/>
  <c r="ER94"/>
  <c r="EV94"/>
  <c r="EZ94"/>
  <c r="FD94"/>
  <c r="FH94"/>
  <c r="FL94"/>
  <c r="FP94"/>
  <c r="FT94"/>
  <c r="FX94"/>
  <c r="GB94"/>
  <c r="GF94"/>
  <c r="GJ94"/>
  <c r="GN94"/>
  <c r="GR94"/>
  <c r="GV94"/>
  <c r="GZ94"/>
  <c r="AN94"/>
  <c r="AV94"/>
  <c r="BD94"/>
  <c r="BL94"/>
  <c r="BT94"/>
  <c r="CB94"/>
  <c r="CJ94"/>
  <c r="CT94"/>
  <c r="DB94"/>
  <c r="DJ94"/>
  <c r="DR94"/>
  <c r="DZ94"/>
  <c r="EH94"/>
  <c r="EP94"/>
  <c r="EX94"/>
  <c r="FF94"/>
  <c r="FN94"/>
  <c r="FV94"/>
  <c r="GD94"/>
  <c r="GL94"/>
  <c r="GT94"/>
  <c r="HB94"/>
  <c r="AK94"/>
  <c r="AS94"/>
  <c r="BA94"/>
  <c r="BI94"/>
  <c r="BQ94"/>
  <c r="BY94"/>
  <c r="CG94"/>
  <c r="CQ94"/>
  <c r="CY94"/>
  <c r="DG94"/>
  <c r="DO94"/>
  <c r="DW94"/>
  <c r="EE94"/>
  <c r="EM94"/>
  <c r="EU94"/>
  <c r="FC94"/>
  <c r="FK94"/>
  <c r="FS94"/>
  <c r="GA94"/>
  <c r="GI94"/>
  <c r="GQ94"/>
  <c r="GY94"/>
  <c r="AJ94"/>
  <c r="AR94"/>
  <c r="AZ94"/>
  <c r="BH94"/>
  <c r="BP94"/>
  <c r="BX94"/>
  <c r="CF94"/>
  <c r="CP94"/>
  <c r="CX94"/>
  <c r="DF94"/>
  <c r="DN94"/>
  <c r="DV94"/>
  <c r="ED94"/>
  <c r="EL94"/>
  <c r="ET94"/>
  <c r="FB94"/>
  <c r="FJ94"/>
  <c r="FR94"/>
  <c r="FZ94"/>
  <c r="GH94"/>
  <c r="GP94"/>
  <c r="GX94"/>
  <c r="AW94"/>
  <c r="CC94"/>
  <c r="DK94"/>
  <c r="EQ94"/>
  <c r="FW94"/>
  <c r="HC94"/>
  <c r="AO94"/>
  <c r="BU94"/>
  <c r="DC94"/>
  <c r="EI94"/>
  <c r="FO94"/>
  <c r="GU94"/>
  <c r="BM94"/>
  <c r="CU94"/>
  <c r="EA94"/>
  <c r="FG94"/>
  <c r="GM94"/>
  <c r="CK94"/>
  <c r="BE94"/>
  <c r="GE94"/>
  <c r="EY94"/>
  <c r="DS94"/>
  <c r="CO13"/>
  <c r="CN13"/>
  <c r="AK13"/>
  <c r="AO13"/>
  <c r="AS13"/>
  <c r="AW13"/>
  <c r="BA13"/>
  <c r="BE13"/>
  <c r="BI13"/>
  <c r="BM13"/>
  <c r="BQ13"/>
  <c r="BU13"/>
  <c r="BY13"/>
  <c r="CC13"/>
  <c r="CG13"/>
  <c r="CK13"/>
  <c r="CQ13"/>
  <c r="CU13"/>
  <c r="CY13"/>
  <c r="DC13"/>
  <c r="DG13"/>
  <c r="DK13"/>
  <c r="DO13"/>
  <c r="DS13"/>
  <c r="DW13"/>
  <c r="EA13"/>
  <c r="EE13"/>
  <c r="EI13"/>
  <c r="EM13"/>
  <c r="EQ13"/>
  <c r="EU13"/>
  <c r="EY13"/>
  <c r="FC13"/>
  <c r="FG13"/>
  <c r="FK13"/>
  <c r="FO13"/>
  <c r="FS13"/>
  <c r="FW13"/>
  <c r="GA13"/>
  <c r="GE13"/>
  <c r="GI13"/>
  <c r="GM13"/>
  <c r="GQ13"/>
  <c r="GU13"/>
  <c r="GY13"/>
  <c r="HC13"/>
  <c r="AJ13"/>
  <c r="AN13"/>
  <c r="AR13"/>
  <c r="AV13"/>
  <c r="AZ13"/>
  <c r="BD13"/>
  <c r="BH13"/>
  <c r="BL13"/>
  <c r="BP13"/>
  <c r="BT13"/>
  <c r="BX13"/>
  <c r="CB13"/>
  <c r="CF13"/>
  <c r="CJ13"/>
  <c r="CP13"/>
  <c r="CT13"/>
  <c r="CX13"/>
  <c r="DB13"/>
  <c r="DF13"/>
  <c r="DJ13"/>
  <c r="DN13"/>
  <c r="DR13"/>
  <c r="DV13"/>
  <c r="DZ13"/>
  <c r="ED13"/>
  <c r="EH13"/>
  <c r="EL13"/>
  <c r="EP13"/>
  <c r="ET13"/>
  <c r="EX13"/>
  <c r="FB13"/>
  <c r="FF13"/>
  <c r="FJ13"/>
  <c r="FN13"/>
  <c r="FR13"/>
  <c r="FV13"/>
  <c r="FZ13"/>
  <c r="GD13"/>
  <c r="GH13"/>
  <c r="GL13"/>
  <c r="GP13"/>
  <c r="GT13"/>
  <c r="GX13"/>
  <c r="HB13"/>
  <c r="AP13"/>
  <c r="AX13"/>
  <c r="BF13"/>
  <c r="BN13"/>
  <c r="BV13"/>
  <c r="CD13"/>
  <c r="CL13"/>
  <c r="CV13"/>
  <c r="DD13"/>
  <c r="DL13"/>
  <c r="DT13"/>
  <c r="EB13"/>
  <c r="EJ13"/>
  <c r="ER13"/>
  <c r="EZ13"/>
  <c r="FH13"/>
  <c r="FP13"/>
  <c r="FX13"/>
  <c r="GF13"/>
  <c r="GN13"/>
  <c r="GV13"/>
  <c r="AM13"/>
  <c r="AU13"/>
  <c r="BC13"/>
  <c r="BK13"/>
  <c r="BS13"/>
  <c r="CA13"/>
  <c r="CI13"/>
  <c r="CS13"/>
  <c r="DA13"/>
  <c r="DI13"/>
  <c r="DQ13"/>
  <c r="DY13"/>
  <c r="EG13"/>
  <c r="EO13"/>
  <c r="EW13"/>
  <c r="FE13"/>
  <c r="FM13"/>
  <c r="FU13"/>
  <c r="GC13"/>
  <c r="GK13"/>
  <c r="GS13"/>
  <c r="HA13"/>
  <c r="AL13"/>
  <c r="AT13"/>
  <c r="BB13"/>
  <c r="BJ13"/>
  <c r="BR13"/>
  <c r="BZ13"/>
  <c r="CH13"/>
  <c r="CR13"/>
  <c r="CZ13"/>
  <c r="DH13"/>
  <c r="DP13"/>
  <c r="DX13"/>
  <c r="EF13"/>
  <c r="EN13"/>
  <c r="EV13"/>
  <c r="FD13"/>
  <c r="FL13"/>
  <c r="FT13"/>
  <c r="GB13"/>
  <c r="GJ13"/>
  <c r="GR13"/>
  <c r="GZ13"/>
  <c r="AY13"/>
  <c r="CE13"/>
  <c r="DM13"/>
  <c r="ES13"/>
  <c r="FY13"/>
  <c r="AQ13"/>
  <c r="BW13"/>
  <c r="DE13"/>
  <c r="EK13"/>
  <c r="FQ13"/>
  <c r="GW13"/>
  <c r="BO13"/>
  <c r="CW13"/>
  <c r="EC13"/>
  <c r="FI13"/>
  <c r="GO13"/>
  <c r="FA13"/>
  <c r="DU13"/>
  <c r="CM13"/>
  <c r="BG13"/>
  <c r="GG13"/>
  <c r="CO619"/>
  <c r="CN619"/>
  <c r="AM619"/>
  <c r="AQ619"/>
  <c r="AU619"/>
  <c r="AY619"/>
  <c r="BC619"/>
  <c r="BG619"/>
  <c r="BK619"/>
  <c r="BO619"/>
  <c r="BS619"/>
  <c r="BW619"/>
  <c r="CA619"/>
  <c r="CE619"/>
  <c r="CI619"/>
  <c r="CM619"/>
  <c r="CS619"/>
  <c r="CW619"/>
  <c r="DA619"/>
  <c r="DE619"/>
  <c r="DI619"/>
  <c r="DM619"/>
  <c r="DQ619"/>
  <c r="DU619"/>
  <c r="DY619"/>
  <c r="EC619"/>
  <c r="EG619"/>
  <c r="EK619"/>
  <c r="EO619"/>
  <c r="ES619"/>
  <c r="EW619"/>
  <c r="FA619"/>
  <c r="FE619"/>
  <c r="FI619"/>
  <c r="FM619"/>
  <c r="FQ619"/>
  <c r="FU619"/>
  <c r="FY619"/>
  <c r="GC619"/>
  <c r="GG619"/>
  <c r="GK619"/>
  <c r="GO619"/>
  <c r="GS619"/>
  <c r="GW619"/>
  <c r="HA619"/>
  <c r="AN619"/>
  <c r="AS619"/>
  <c r="AX619"/>
  <c r="BD619"/>
  <c r="BI619"/>
  <c r="BN619"/>
  <c r="BT619"/>
  <c r="BY619"/>
  <c r="CD619"/>
  <c r="CJ619"/>
  <c r="CQ619"/>
  <c r="CV619"/>
  <c r="DB619"/>
  <c r="DG619"/>
  <c r="DL619"/>
  <c r="DR619"/>
  <c r="DW619"/>
  <c r="EB619"/>
  <c r="EH619"/>
  <c r="EM619"/>
  <c r="ER619"/>
  <c r="EX619"/>
  <c r="FC619"/>
  <c r="FH619"/>
  <c r="FN619"/>
  <c r="FS619"/>
  <c r="FX619"/>
  <c r="GD619"/>
  <c r="GI619"/>
  <c r="GN619"/>
  <c r="GT619"/>
  <c r="GY619"/>
  <c r="AL619"/>
  <c r="AR619"/>
  <c r="AW619"/>
  <c r="BB619"/>
  <c r="BH619"/>
  <c r="BM619"/>
  <c r="BR619"/>
  <c r="BX619"/>
  <c r="CC619"/>
  <c r="CH619"/>
  <c r="CP619"/>
  <c r="CU619"/>
  <c r="CZ619"/>
  <c r="DF619"/>
  <c r="DK619"/>
  <c r="DP619"/>
  <c r="DV619"/>
  <c r="EA619"/>
  <c r="EF619"/>
  <c r="EL619"/>
  <c r="EQ619"/>
  <c r="EV619"/>
  <c r="FB619"/>
  <c r="FG619"/>
  <c r="FL619"/>
  <c r="FR619"/>
  <c r="FW619"/>
  <c r="GB619"/>
  <c r="GH619"/>
  <c r="GM619"/>
  <c r="GR619"/>
  <c r="GX619"/>
  <c r="HC619"/>
  <c r="AK619"/>
  <c r="AP619"/>
  <c r="AV619"/>
  <c r="BA619"/>
  <c r="BF619"/>
  <c r="BL619"/>
  <c r="BQ619"/>
  <c r="BV619"/>
  <c r="CB619"/>
  <c r="CG619"/>
  <c r="CL619"/>
  <c r="CT619"/>
  <c r="CY619"/>
  <c r="DD619"/>
  <c r="DJ619"/>
  <c r="DO619"/>
  <c r="DT619"/>
  <c r="DZ619"/>
  <c r="EE619"/>
  <c r="EJ619"/>
  <c r="EP619"/>
  <c r="EU619"/>
  <c r="EZ619"/>
  <c r="FF619"/>
  <c r="FK619"/>
  <c r="FP619"/>
  <c r="FV619"/>
  <c r="GA619"/>
  <c r="GF619"/>
  <c r="GL619"/>
  <c r="GQ619"/>
  <c r="GV619"/>
  <c r="HB619"/>
  <c r="AT619"/>
  <c r="BP619"/>
  <c r="CK619"/>
  <c r="DH619"/>
  <c r="ED619"/>
  <c r="EY619"/>
  <c r="FT619"/>
  <c r="GP619"/>
  <c r="AO619"/>
  <c r="BJ619"/>
  <c r="CF619"/>
  <c r="DC619"/>
  <c r="DX619"/>
  <c r="ET619"/>
  <c r="FO619"/>
  <c r="GJ619"/>
  <c r="AJ619"/>
  <c r="BE619"/>
  <c r="BZ619"/>
  <c r="CX619"/>
  <c r="DS619"/>
  <c r="EN619"/>
  <c r="FJ619"/>
  <c r="GE619"/>
  <c r="GZ619"/>
  <c r="BU619"/>
  <c r="FD619"/>
  <c r="AZ619"/>
  <c r="EI619"/>
  <c r="DN619"/>
  <c r="GU619"/>
  <c r="CR619"/>
  <c r="FZ619"/>
  <c r="CO549"/>
  <c r="CN549"/>
  <c r="AJ549"/>
  <c r="AN549"/>
  <c r="AR549"/>
  <c r="AV549"/>
  <c r="AZ549"/>
  <c r="BD549"/>
  <c r="BH549"/>
  <c r="BL549"/>
  <c r="BP549"/>
  <c r="BT549"/>
  <c r="BX549"/>
  <c r="CB549"/>
  <c r="CF549"/>
  <c r="CJ549"/>
  <c r="CP549"/>
  <c r="CT549"/>
  <c r="CX549"/>
  <c r="DB549"/>
  <c r="DF549"/>
  <c r="DJ549"/>
  <c r="DN549"/>
  <c r="DR549"/>
  <c r="DV549"/>
  <c r="DZ549"/>
  <c r="ED549"/>
  <c r="EH549"/>
  <c r="EL549"/>
  <c r="EP549"/>
  <c r="ET549"/>
  <c r="EX549"/>
  <c r="FB549"/>
  <c r="FF549"/>
  <c r="FJ549"/>
  <c r="FN549"/>
  <c r="FR549"/>
  <c r="FV549"/>
  <c r="FZ549"/>
  <c r="GD549"/>
  <c r="GH549"/>
  <c r="GL549"/>
  <c r="GP549"/>
  <c r="GT549"/>
  <c r="GX549"/>
  <c r="HB549"/>
  <c r="AM549"/>
  <c r="AQ549"/>
  <c r="AU549"/>
  <c r="AY549"/>
  <c r="BC549"/>
  <c r="BG549"/>
  <c r="BK549"/>
  <c r="BO549"/>
  <c r="BS549"/>
  <c r="BW549"/>
  <c r="CA549"/>
  <c r="CE549"/>
  <c r="CI549"/>
  <c r="CM549"/>
  <c r="CS549"/>
  <c r="CW549"/>
  <c r="DA549"/>
  <c r="DE549"/>
  <c r="DI549"/>
  <c r="DM549"/>
  <c r="DQ549"/>
  <c r="DU549"/>
  <c r="DY549"/>
  <c r="EC549"/>
  <c r="EG549"/>
  <c r="EK549"/>
  <c r="EO549"/>
  <c r="ES549"/>
  <c r="EW549"/>
  <c r="FA549"/>
  <c r="FE549"/>
  <c r="FI549"/>
  <c r="FM549"/>
  <c r="FQ549"/>
  <c r="FU549"/>
  <c r="FY549"/>
  <c r="GC549"/>
  <c r="GG549"/>
  <c r="GK549"/>
  <c r="GO549"/>
  <c r="GS549"/>
  <c r="GW549"/>
  <c r="HA549"/>
  <c r="AL549"/>
  <c r="AT549"/>
  <c r="BB549"/>
  <c r="BJ549"/>
  <c r="BR549"/>
  <c r="BZ549"/>
  <c r="CH549"/>
  <c r="CR549"/>
  <c r="CZ549"/>
  <c r="DH549"/>
  <c r="DP549"/>
  <c r="DX549"/>
  <c r="EF549"/>
  <c r="EN549"/>
  <c r="EV549"/>
  <c r="FD549"/>
  <c r="FL549"/>
  <c r="FT549"/>
  <c r="GB549"/>
  <c r="GJ549"/>
  <c r="GR549"/>
  <c r="GZ549"/>
  <c r="AP549"/>
  <c r="AX549"/>
  <c r="BF549"/>
  <c r="BN549"/>
  <c r="BV549"/>
  <c r="CD549"/>
  <c r="CL549"/>
  <c r="CV549"/>
  <c r="DD549"/>
  <c r="DL549"/>
  <c r="DT549"/>
  <c r="EB549"/>
  <c r="EJ549"/>
  <c r="ER549"/>
  <c r="EZ549"/>
  <c r="FH549"/>
  <c r="FP549"/>
  <c r="FX549"/>
  <c r="GF549"/>
  <c r="GN549"/>
  <c r="GV549"/>
  <c r="AO549"/>
  <c r="AW549"/>
  <c r="BE549"/>
  <c r="BM549"/>
  <c r="BU549"/>
  <c r="CC549"/>
  <c r="CK549"/>
  <c r="CU549"/>
  <c r="DC549"/>
  <c r="DK549"/>
  <c r="DS549"/>
  <c r="EA549"/>
  <c r="EI549"/>
  <c r="EQ549"/>
  <c r="EY549"/>
  <c r="FG549"/>
  <c r="FO549"/>
  <c r="FW549"/>
  <c r="GE549"/>
  <c r="GM549"/>
  <c r="GU549"/>
  <c r="HC549"/>
  <c r="BA549"/>
  <c r="CG549"/>
  <c r="DO549"/>
  <c r="EU549"/>
  <c r="GA549"/>
  <c r="AS549"/>
  <c r="BY549"/>
  <c r="DG549"/>
  <c r="EM549"/>
  <c r="FS549"/>
  <c r="GY549"/>
  <c r="AK549"/>
  <c r="BQ549"/>
  <c r="CY549"/>
  <c r="EE549"/>
  <c r="FK549"/>
  <c r="GQ549"/>
  <c r="BI549"/>
  <c r="GI549"/>
  <c r="FC549"/>
  <c r="DW549"/>
  <c r="CQ549"/>
  <c r="CO509"/>
  <c r="CN509"/>
  <c r="BF509"/>
  <c r="CH509"/>
  <c r="CZ509"/>
  <c r="AK509"/>
  <c r="AO509"/>
  <c r="AS509"/>
  <c r="AW509"/>
  <c r="BA509"/>
  <c r="BE509"/>
  <c r="BI509"/>
  <c r="BM509"/>
  <c r="BQ509"/>
  <c r="BU509"/>
  <c r="BY509"/>
  <c r="CC509"/>
  <c r="CG509"/>
  <c r="CK509"/>
  <c r="CQ509"/>
  <c r="CU509"/>
  <c r="CY509"/>
  <c r="DC509"/>
  <c r="DG509"/>
  <c r="DK509"/>
  <c r="DO509"/>
  <c r="DS509"/>
  <c r="DW509"/>
  <c r="EA509"/>
  <c r="EE509"/>
  <c r="EI509"/>
  <c r="EM509"/>
  <c r="EQ509"/>
  <c r="EU509"/>
  <c r="EY509"/>
  <c r="FC509"/>
  <c r="FG509"/>
  <c r="FK509"/>
  <c r="FO509"/>
  <c r="FS509"/>
  <c r="FW509"/>
  <c r="GA509"/>
  <c r="GE509"/>
  <c r="GI509"/>
  <c r="GM509"/>
  <c r="GQ509"/>
  <c r="GU509"/>
  <c r="GY509"/>
  <c r="HC509"/>
  <c r="AP509"/>
  <c r="BB509"/>
  <c r="BN509"/>
  <c r="BZ509"/>
  <c r="CR509"/>
  <c r="DD509"/>
  <c r="DP509"/>
  <c r="EB509"/>
  <c r="EN509"/>
  <c r="EZ509"/>
  <c r="FH509"/>
  <c r="FP509"/>
  <c r="GB509"/>
  <c r="GN509"/>
  <c r="GZ509"/>
  <c r="AJ509"/>
  <c r="AN509"/>
  <c r="AR509"/>
  <c r="AV509"/>
  <c r="AZ509"/>
  <c r="BD509"/>
  <c r="BH509"/>
  <c r="BL509"/>
  <c r="BP509"/>
  <c r="BT509"/>
  <c r="BX509"/>
  <c r="CB509"/>
  <c r="CF509"/>
  <c r="CJ509"/>
  <c r="CP509"/>
  <c r="CT509"/>
  <c r="CX509"/>
  <c r="DB509"/>
  <c r="DF509"/>
  <c r="DJ509"/>
  <c r="DN509"/>
  <c r="DR509"/>
  <c r="DV509"/>
  <c r="DZ509"/>
  <c r="ED509"/>
  <c r="EH509"/>
  <c r="EL509"/>
  <c r="EP509"/>
  <c r="ET509"/>
  <c r="EX509"/>
  <c r="FB509"/>
  <c r="FF509"/>
  <c r="FJ509"/>
  <c r="FN509"/>
  <c r="FR509"/>
  <c r="FV509"/>
  <c r="FZ509"/>
  <c r="GD509"/>
  <c r="GH509"/>
  <c r="GL509"/>
  <c r="GP509"/>
  <c r="GT509"/>
  <c r="GX509"/>
  <c r="HB509"/>
  <c r="AL509"/>
  <c r="AT509"/>
  <c r="BJ509"/>
  <c r="BV509"/>
  <c r="CL509"/>
  <c r="DH509"/>
  <c r="DX509"/>
  <c r="EF509"/>
  <c r="EV509"/>
  <c r="FL509"/>
  <c r="FX509"/>
  <c r="GF509"/>
  <c r="GV509"/>
  <c r="AM509"/>
  <c r="AQ509"/>
  <c r="AU509"/>
  <c r="AY509"/>
  <c r="BC509"/>
  <c r="BG509"/>
  <c r="BK509"/>
  <c r="BO509"/>
  <c r="BS509"/>
  <c r="BW509"/>
  <c r="CA509"/>
  <c r="CE509"/>
  <c r="CI509"/>
  <c r="CM509"/>
  <c r="CS509"/>
  <c r="CW509"/>
  <c r="DA509"/>
  <c r="DE509"/>
  <c r="DI509"/>
  <c r="DM509"/>
  <c r="DQ509"/>
  <c r="DU509"/>
  <c r="DY509"/>
  <c r="EC509"/>
  <c r="EG509"/>
  <c r="EK509"/>
  <c r="EO509"/>
  <c r="ES509"/>
  <c r="EW509"/>
  <c r="FA509"/>
  <c r="FE509"/>
  <c r="FI509"/>
  <c r="FM509"/>
  <c r="FQ509"/>
  <c r="FU509"/>
  <c r="FY509"/>
  <c r="GC509"/>
  <c r="GG509"/>
  <c r="GK509"/>
  <c r="GO509"/>
  <c r="GS509"/>
  <c r="GW509"/>
  <c r="HA509"/>
  <c r="AX509"/>
  <c r="BR509"/>
  <c r="CD509"/>
  <c r="CV509"/>
  <c r="DL509"/>
  <c r="DT509"/>
  <c r="EJ509"/>
  <c r="ER509"/>
  <c r="FD509"/>
  <c r="FT509"/>
  <c r="GJ509"/>
  <c r="GR509"/>
  <c r="CO725"/>
  <c r="CN725"/>
  <c r="AL725"/>
  <c r="AP725"/>
  <c r="AT725"/>
  <c r="AX725"/>
  <c r="BB725"/>
  <c r="BF725"/>
  <c r="BJ725"/>
  <c r="BN725"/>
  <c r="BR725"/>
  <c r="BV725"/>
  <c r="BZ725"/>
  <c r="CD725"/>
  <c r="CH725"/>
  <c r="CL725"/>
  <c r="CR725"/>
  <c r="CV725"/>
  <c r="CZ725"/>
  <c r="DD725"/>
  <c r="DH725"/>
  <c r="DL725"/>
  <c r="DP725"/>
  <c r="DT725"/>
  <c r="DX725"/>
  <c r="EB725"/>
  <c r="EF725"/>
  <c r="EJ725"/>
  <c r="EN725"/>
  <c r="ER725"/>
  <c r="EV725"/>
  <c r="EZ725"/>
  <c r="FD725"/>
  <c r="FH725"/>
  <c r="FL725"/>
  <c r="FP725"/>
  <c r="FT725"/>
  <c r="FX725"/>
  <c r="GB725"/>
  <c r="GF725"/>
  <c r="GJ725"/>
  <c r="GN725"/>
  <c r="GR725"/>
  <c r="GV725"/>
  <c r="GZ725"/>
  <c r="AM725"/>
  <c r="AR725"/>
  <c r="AW725"/>
  <c r="BC725"/>
  <c r="BH725"/>
  <c r="BM725"/>
  <c r="BS725"/>
  <c r="BX725"/>
  <c r="CC725"/>
  <c r="CI725"/>
  <c r="CP725"/>
  <c r="CU725"/>
  <c r="DA725"/>
  <c r="DF725"/>
  <c r="DK725"/>
  <c r="DQ725"/>
  <c r="DV725"/>
  <c r="EA725"/>
  <c r="EG725"/>
  <c r="EL725"/>
  <c r="EQ725"/>
  <c r="EW725"/>
  <c r="FB725"/>
  <c r="FG725"/>
  <c r="FM725"/>
  <c r="FR725"/>
  <c r="FW725"/>
  <c r="GC725"/>
  <c r="GH725"/>
  <c r="GM725"/>
  <c r="GS725"/>
  <c r="GX725"/>
  <c r="HC725"/>
  <c r="AK725"/>
  <c r="AQ725"/>
  <c r="AV725"/>
  <c r="BA725"/>
  <c r="BG725"/>
  <c r="BL725"/>
  <c r="BQ725"/>
  <c r="BW725"/>
  <c r="CB725"/>
  <c r="CG725"/>
  <c r="CM725"/>
  <c r="CT725"/>
  <c r="CY725"/>
  <c r="DE725"/>
  <c r="DJ725"/>
  <c r="DO725"/>
  <c r="DU725"/>
  <c r="DZ725"/>
  <c r="EE725"/>
  <c r="EK725"/>
  <c r="EP725"/>
  <c r="EU725"/>
  <c r="FA725"/>
  <c r="FF725"/>
  <c r="FK725"/>
  <c r="FQ725"/>
  <c r="FV725"/>
  <c r="GA725"/>
  <c r="GG725"/>
  <c r="GL725"/>
  <c r="GQ725"/>
  <c r="GW725"/>
  <c r="HB725"/>
  <c r="AJ725"/>
  <c r="AO725"/>
  <c r="AU725"/>
  <c r="AZ725"/>
  <c r="BE725"/>
  <c r="BK725"/>
  <c r="BP725"/>
  <c r="BU725"/>
  <c r="CA725"/>
  <c r="CF725"/>
  <c r="CK725"/>
  <c r="CS725"/>
  <c r="CX725"/>
  <c r="DC725"/>
  <c r="DI725"/>
  <c r="DN725"/>
  <c r="DS725"/>
  <c r="DY725"/>
  <c r="ED725"/>
  <c r="EI725"/>
  <c r="EO725"/>
  <c r="ET725"/>
  <c r="EY725"/>
  <c r="FE725"/>
  <c r="FJ725"/>
  <c r="FO725"/>
  <c r="FU725"/>
  <c r="FZ725"/>
  <c r="GE725"/>
  <c r="GK725"/>
  <c r="GP725"/>
  <c r="GU725"/>
  <c r="HA725"/>
  <c r="AN725"/>
  <c r="BI725"/>
  <c r="CE725"/>
  <c r="DB725"/>
  <c r="DW725"/>
  <c r="ES725"/>
  <c r="FN725"/>
  <c r="GI725"/>
  <c r="BD725"/>
  <c r="BY725"/>
  <c r="CW725"/>
  <c r="DR725"/>
  <c r="EM725"/>
  <c r="FI725"/>
  <c r="GD725"/>
  <c r="GY725"/>
  <c r="AY725"/>
  <c r="BT725"/>
  <c r="CQ725"/>
  <c r="DM725"/>
  <c r="EH725"/>
  <c r="FC725"/>
  <c r="FY725"/>
  <c r="GT725"/>
  <c r="DG725"/>
  <c r="GO725"/>
  <c r="CJ725"/>
  <c r="FS725"/>
  <c r="BO725"/>
  <c r="EX725"/>
  <c r="AS725"/>
  <c r="EC725"/>
  <c r="CO562"/>
  <c r="CN562"/>
  <c r="AM562"/>
  <c r="AQ562"/>
  <c r="AU562"/>
  <c r="AY562"/>
  <c r="BC562"/>
  <c r="BG562"/>
  <c r="BK562"/>
  <c r="BO562"/>
  <c r="BS562"/>
  <c r="BW562"/>
  <c r="CA562"/>
  <c r="CE562"/>
  <c r="CI562"/>
  <c r="CM562"/>
  <c r="CS562"/>
  <c r="CW562"/>
  <c r="DA562"/>
  <c r="DE562"/>
  <c r="DI562"/>
  <c r="DM562"/>
  <c r="DQ562"/>
  <c r="DU562"/>
  <c r="DY562"/>
  <c r="EC562"/>
  <c r="EG562"/>
  <c r="EK562"/>
  <c r="EO562"/>
  <c r="ES562"/>
  <c r="EW562"/>
  <c r="FA562"/>
  <c r="FE562"/>
  <c r="FI562"/>
  <c r="FM562"/>
  <c r="FQ562"/>
  <c r="FU562"/>
  <c r="FY562"/>
  <c r="GC562"/>
  <c r="GG562"/>
  <c r="AL562"/>
  <c r="AR562"/>
  <c r="AW562"/>
  <c r="BB562"/>
  <c r="BH562"/>
  <c r="BM562"/>
  <c r="BR562"/>
  <c r="BX562"/>
  <c r="CC562"/>
  <c r="CH562"/>
  <c r="CP562"/>
  <c r="CU562"/>
  <c r="CZ562"/>
  <c r="DF562"/>
  <c r="DK562"/>
  <c r="DP562"/>
  <c r="DV562"/>
  <c r="EA562"/>
  <c r="EF562"/>
  <c r="EL562"/>
  <c r="EQ562"/>
  <c r="EV562"/>
  <c r="FB562"/>
  <c r="FG562"/>
  <c r="FL562"/>
  <c r="FR562"/>
  <c r="FW562"/>
  <c r="GB562"/>
  <c r="GH562"/>
  <c r="GL562"/>
  <c r="GP562"/>
  <c r="GT562"/>
  <c r="GX562"/>
  <c r="HB562"/>
  <c r="AJ562"/>
  <c r="AO562"/>
  <c r="AT562"/>
  <c r="AZ562"/>
  <c r="BE562"/>
  <c r="BJ562"/>
  <c r="BP562"/>
  <c r="BU562"/>
  <c r="BZ562"/>
  <c r="CF562"/>
  <c r="CK562"/>
  <c r="CR562"/>
  <c r="CX562"/>
  <c r="DC562"/>
  <c r="DH562"/>
  <c r="DN562"/>
  <c r="DS562"/>
  <c r="DX562"/>
  <c r="ED562"/>
  <c r="EI562"/>
  <c r="EN562"/>
  <c r="ET562"/>
  <c r="EY562"/>
  <c r="FD562"/>
  <c r="FJ562"/>
  <c r="FO562"/>
  <c r="FT562"/>
  <c r="FZ562"/>
  <c r="GE562"/>
  <c r="GJ562"/>
  <c r="GN562"/>
  <c r="GR562"/>
  <c r="GV562"/>
  <c r="GZ562"/>
  <c r="AP562"/>
  <c r="BA562"/>
  <c r="BL562"/>
  <c r="BV562"/>
  <c r="CG562"/>
  <c r="CT562"/>
  <c r="DD562"/>
  <c r="DO562"/>
  <c r="DZ562"/>
  <c r="EJ562"/>
  <c r="EU562"/>
  <c r="FF562"/>
  <c r="FP562"/>
  <c r="GA562"/>
  <c r="GK562"/>
  <c r="GS562"/>
  <c r="HA562"/>
  <c r="AN562"/>
  <c r="AX562"/>
  <c r="BI562"/>
  <c r="BT562"/>
  <c r="CD562"/>
  <c r="CQ562"/>
  <c r="DB562"/>
  <c r="DL562"/>
  <c r="DW562"/>
  <c r="EH562"/>
  <c r="ER562"/>
  <c r="FC562"/>
  <c r="FN562"/>
  <c r="FX562"/>
  <c r="GI562"/>
  <c r="GQ562"/>
  <c r="GY562"/>
  <c r="AK562"/>
  <c r="AV562"/>
  <c r="BF562"/>
  <c r="BQ562"/>
  <c r="CB562"/>
  <c r="CL562"/>
  <c r="CY562"/>
  <c r="DJ562"/>
  <c r="DT562"/>
  <c r="EE562"/>
  <c r="EP562"/>
  <c r="EZ562"/>
  <c r="FK562"/>
  <c r="FV562"/>
  <c r="GF562"/>
  <c r="GO562"/>
  <c r="GW562"/>
  <c r="BD562"/>
  <c r="CV562"/>
  <c r="EM562"/>
  <c r="GD562"/>
  <c r="AS562"/>
  <c r="CJ562"/>
  <c r="EB562"/>
  <c r="FS562"/>
  <c r="HC562"/>
  <c r="BY562"/>
  <c r="DR562"/>
  <c r="FH562"/>
  <c r="GU562"/>
  <c r="GM562"/>
  <c r="EX562"/>
  <c r="BN562"/>
  <c r="DG562"/>
  <c r="CO474"/>
  <c r="CN474"/>
  <c r="AM474"/>
  <c r="AQ474"/>
  <c r="AU474"/>
  <c r="AY474"/>
  <c r="BC474"/>
  <c r="BG474"/>
  <c r="BK474"/>
  <c r="BO474"/>
  <c r="BS474"/>
  <c r="BW474"/>
  <c r="CA474"/>
  <c r="CE474"/>
  <c r="CI474"/>
  <c r="CM474"/>
  <c r="CS474"/>
  <c r="CW474"/>
  <c r="DA474"/>
  <c r="DE474"/>
  <c r="DI474"/>
  <c r="DM474"/>
  <c r="DQ474"/>
  <c r="DU474"/>
  <c r="DY474"/>
  <c r="EC474"/>
  <c r="EG474"/>
  <c r="EK474"/>
  <c r="EO474"/>
  <c r="ES474"/>
  <c r="EW474"/>
  <c r="FA474"/>
  <c r="FE474"/>
  <c r="FI474"/>
  <c r="FM474"/>
  <c r="FQ474"/>
  <c r="FU474"/>
  <c r="FY474"/>
  <c r="GC474"/>
  <c r="GG474"/>
  <c r="GK474"/>
  <c r="GO474"/>
  <c r="GS474"/>
  <c r="GW474"/>
  <c r="HA474"/>
  <c r="AN474"/>
  <c r="AS474"/>
  <c r="AX474"/>
  <c r="BD474"/>
  <c r="BI474"/>
  <c r="BN474"/>
  <c r="BT474"/>
  <c r="BY474"/>
  <c r="CD474"/>
  <c r="CJ474"/>
  <c r="CQ474"/>
  <c r="CV474"/>
  <c r="DB474"/>
  <c r="DG474"/>
  <c r="DL474"/>
  <c r="DR474"/>
  <c r="DW474"/>
  <c r="EB474"/>
  <c r="EH474"/>
  <c r="EM474"/>
  <c r="ER474"/>
  <c r="EX474"/>
  <c r="FC474"/>
  <c r="FH474"/>
  <c r="FN474"/>
  <c r="FS474"/>
  <c r="FX474"/>
  <c r="GD474"/>
  <c r="GI474"/>
  <c r="GN474"/>
  <c r="GT474"/>
  <c r="GY474"/>
  <c r="AL474"/>
  <c r="AR474"/>
  <c r="AW474"/>
  <c r="BB474"/>
  <c r="BH474"/>
  <c r="BM474"/>
  <c r="BR474"/>
  <c r="BX474"/>
  <c r="CC474"/>
  <c r="CH474"/>
  <c r="CP474"/>
  <c r="CU474"/>
  <c r="CZ474"/>
  <c r="DF474"/>
  <c r="DK474"/>
  <c r="DP474"/>
  <c r="DV474"/>
  <c r="EA474"/>
  <c r="EF474"/>
  <c r="EL474"/>
  <c r="EQ474"/>
  <c r="EV474"/>
  <c r="FB474"/>
  <c r="FG474"/>
  <c r="FL474"/>
  <c r="FR474"/>
  <c r="FW474"/>
  <c r="GB474"/>
  <c r="GH474"/>
  <c r="GM474"/>
  <c r="GR474"/>
  <c r="GX474"/>
  <c r="HC474"/>
  <c r="AJ474"/>
  <c r="AO474"/>
  <c r="AT474"/>
  <c r="AZ474"/>
  <c r="BE474"/>
  <c r="BJ474"/>
  <c r="BP474"/>
  <c r="BU474"/>
  <c r="BZ474"/>
  <c r="CF474"/>
  <c r="CK474"/>
  <c r="CR474"/>
  <c r="CX474"/>
  <c r="DC474"/>
  <c r="DH474"/>
  <c r="DN474"/>
  <c r="DS474"/>
  <c r="DX474"/>
  <c r="ED474"/>
  <c r="EI474"/>
  <c r="EN474"/>
  <c r="ET474"/>
  <c r="EY474"/>
  <c r="FD474"/>
  <c r="FJ474"/>
  <c r="FO474"/>
  <c r="FT474"/>
  <c r="FZ474"/>
  <c r="GE474"/>
  <c r="GJ474"/>
  <c r="GP474"/>
  <c r="GU474"/>
  <c r="GZ474"/>
  <c r="AP474"/>
  <c r="BL474"/>
  <c r="CG474"/>
  <c r="DD474"/>
  <c r="DZ474"/>
  <c r="EU474"/>
  <c r="FP474"/>
  <c r="GL474"/>
  <c r="AK474"/>
  <c r="BF474"/>
  <c r="CB474"/>
  <c r="CY474"/>
  <c r="DT474"/>
  <c r="EP474"/>
  <c r="FK474"/>
  <c r="GF474"/>
  <c r="HB474"/>
  <c r="BA474"/>
  <c r="BV474"/>
  <c r="CT474"/>
  <c r="DO474"/>
  <c r="EJ474"/>
  <c r="FF474"/>
  <c r="GA474"/>
  <c r="GV474"/>
  <c r="AV474"/>
  <c r="BQ474"/>
  <c r="CL474"/>
  <c r="DJ474"/>
  <c r="EE474"/>
  <c r="EZ474"/>
  <c r="FV474"/>
  <c r="GQ474"/>
  <c r="CO423"/>
  <c r="CN423"/>
  <c r="AM423"/>
  <c r="AQ423"/>
  <c r="AU423"/>
  <c r="AY423"/>
  <c r="BC423"/>
  <c r="BG423"/>
  <c r="BK423"/>
  <c r="BO423"/>
  <c r="BS423"/>
  <c r="BW423"/>
  <c r="CA423"/>
  <c r="CE423"/>
  <c r="CI423"/>
  <c r="CM423"/>
  <c r="CS423"/>
  <c r="CW423"/>
  <c r="DA423"/>
  <c r="DE423"/>
  <c r="DI423"/>
  <c r="DM423"/>
  <c r="DQ423"/>
  <c r="DU423"/>
  <c r="DY423"/>
  <c r="EC423"/>
  <c r="EG423"/>
  <c r="EK423"/>
  <c r="EO423"/>
  <c r="ES423"/>
  <c r="EW423"/>
  <c r="FA423"/>
  <c r="FE423"/>
  <c r="FI423"/>
  <c r="FM423"/>
  <c r="FQ423"/>
  <c r="FU423"/>
  <c r="FY423"/>
  <c r="GC423"/>
  <c r="GG423"/>
  <c r="GK423"/>
  <c r="GO423"/>
  <c r="GS423"/>
  <c r="GW423"/>
  <c r="HA423"/>
  <c r="AL423"/>
  <c r="AP423"/>
  <c r="AT423"/>
  <c r="AX423"/>
  <c r="BB423"/>
  <c r="BF423"/>
  <c r="BJ423"/>
  <c r="BN423"/>
  <c r="BR423"/>
  <c r="BV423"/>
  <c r="BZ423"/>
  <c r="CD423"/>
  <c r="CH423"/>
  <c r="CL423"/>
  <c r="CR423"/>
  <c r="CV423"/>
  <c r="CZ423"/>
  <c r="DD423"/>
  <c r="DH423"/>
  <c r="DL423"/>
  <c r="DP423"/>
  <c r="DT423"/>
  <c r="DX423"/>
  <c r="EB423"/>
  <c r="EF423"/>
  <c r="EJ423"/>
  <c r="EN423"/>
  <c r="ER423"/>
  <c r="EV423"/>
  <c r="EZ423"/>
  <c r="FD423"/>
  <c r="FH423"/>
  <c r="FL423"/>
  <c r="FP423"/>
  <c r="FT423"/>
  <c r="FX423"/>
  <c r="GB423"/>
  <c r="GF423"/>
  <c r="GJ423"/>
  <c r="GN423"/>
  <c r="GR423"/>
  <c r="GV423"/>
  <c r="GZ423"/>
  <c r="AJ423"/>
  <c r="AR423"/>
  <c r="AZ423"/>
  <c r="BH423"/>
  <c r="BP423"/>
  <c r="BX423"/>
  <c r="CF423"/>
  <c r="CP423"/>
  <c r="CX423"/>
  <c r="DF423"/>
  <c r="DN423"/>
  <c r="DV423"/>
  <c r="ED423"/>
  <c r="EL423"/>
  <c r="ET423"/>
  <c r="FB423"/>
  <c r="FJ423"/>
  <c r="FR423"/>
  <c r="FZ423"/>
  <c r="GH423"/>
  <c r="GP423"/>
  <c r="GX423"/>
  <c r="AO423"/>
  <c r="AW423"/>
  <c r="BE423"/>
  <c r="BM423"/>
  <c r="BU423"/>
  <c r="CC423"/>
  <c r="CK423"/>
  <c r="CU423"/>
  <c r="DC423"/>
  <c r="DK423"/>
  <c r="DS423"/>
  <c r="EA423"/>
  <c r="EI423"/>
  <c r="EQ423"/>
  <c r="EY423"/>
  <c r="FG423"/>
  <c r="FO423"/>
  <c r="FW423"/>
  <c r="GE423"/>
  <c r="GM423"/>
  <c r="GU423"/>
  <c r="HC423"/>
  <c r="AK423"/>
  <c r="AS423"/>
  <c r="BA423"/>
  <c r="BI423"/>
  <c r="BQ423"/>
  <c r="BY423"/>
  <c r="CG423"/>
  <c r="CQ423"/>
  <c r="CY423"/>
  <c r="DG423"/>
  <c r="DO423"/>
  <c r="DW423"/>
  <c r="EE423"/>
  <c r="EM423"/>
  <c r="EU423"/>
  <c r="FC423"/>
  <c r="FK423"/>
  <c r="FS423"/>
  <c r="GA423"/>
  <c r="GI423"/>
  <c r="GQ423"/>
  <c r="GY423"/>
  <c r="AV423"/>
  <c r="CB423"/>
  <c r="DJ423"/>
  <c r="EP423"/>
  <c r="FV423"/>
  <c r="HB423"/>
  <c r="AN423"/>
  <c r="BT423"/>
  <c r="DB423"/>
  <c r="EH423"/>
  <c r="FN423"/>
  <c r="GT423"/>
  <c r="BL423"/>
  <c r="CT423"/>
  <c r="DZ423"/>
  <c r="FF423"/>
  <c r="GL423"/>
  <c r="BD423"/>
  <c r="CJ423"/>
  <c r="DR423"/>
  <c r="EX423"/>
  <c r="GD423"/>
  <c r="CO359"/>
  <c r="CN359"/>
  <c r="AM359"/>
  <c r="AQ359"/>
  <c r="AU359"/>
  <c r="AY359"/>
  <c r="BC359"/>
  <c r="BG359"/>
  <c r="BK359"/>
  <c r="BO359"/>
  <c r="BS359"/>
  <c r="BW359"/>
  <c r="CA359"/>
  <c r="CE359"/>
  <c r="CI359"/>
  <c r="CM359"/>
  <c r="CS359"/>
  <c r="CW359"/>
  <c r="DA359"/>
  <c r="DE359"/>
  <c r="DI359"/>
  <c r="DM359"/>
  <c r="DQ359"/>
  <c r="DU359"/>
  <c r="DY359"/>
  <c r="EC359"/>
  <c r="EG359"/>
  <c r="EK359"/>
  <c r="EO359"/>
  <c r="ES359"/>
  <c r="EW359"/>
  <c r="FA359"/>
  <c r="FE359"/>
  <c r="FI359"/>
  <c r="FM359"/>
  <c r="FQ359"/>
  <c r="FU359"/>
  <c r="FY359"/>
  <c r="GC359"/>
  <c r="GG359"/>
  <c r="GK359"/>
  <c r="GO359"/>
  <c r="GS359"/>
  <c r="GW359"/>
  <c r="HA359"/>
  <c r="AL359"/>
  <c r="AP359"/>
  <c r="AT359"/>
  <c r="AX359"/>
  <c r="BB359"/>
  <c r="BF359"/>
  <c r="BJ359"/>
  <c r="BN359"/>
  <c r="BR359"/>
  <c r="BV359"/>
  <c r="BZ359"/>
  <c r="CD359"/>
  <c r="CH359"/>
  <c r="CL359"/>
  <c r="CR359"/>
  <c r="CV359"/>
  <c r="CZ359"/>
  <c r="DD359"/>
  <c r="DH359"/>
  <c r="DL359"/>
  <c r="DP359"/>
  <c r="DT359"/>
  <c r="DX359"/>
  <c r="EB359"/>
  <c r="EF359"/>
  <c r="EJ359"/>
  <c r="EN359"/>
  <c r="ER359"/>
  <c r="EV359"/>
  <c r="EZ359"/>
  <c r="FD359"/>
  <c r="FH359"/>
  <c r="FL359"/>
  <c r="FP359"/>
  <c r="FT359"/>
  <c r="FX359"/>
  <c r="GB359"/>
  <c r="GF359"/>
  <c r="GJ359"/>
  <c r="GN359"/>
  <c r="GR359"/>
  <c r="GV359"/>
  <c r="GZ359"/>
  <c r="AO359"/>
  <c r="AW359"/>
  <c r="BE359"/>
  <c r="BM359"/>
  <c r="BU359"/>
  <c r="CC359"/>
  <c r="CK359"/>
  <c r="CU359"/>
  <c r="DC359"/>
  <c r="DK359"/>
  <c r="DS359"/>
  <c r="EA359"/>
  <c r="EI359"/>
  <c r="EQ359"/>
  <c r="EY359"/>
  <c r="FG359"/>
  <c r="FO359"/>
  <c r="FW359"/>
  <c r="GE359"/>
  <c r="GM359"/>
  <c r="GU359"/>
  <c r="HC359"/>
  <c r="AN359"/>
  <c r="AZ359"/>
  <c r="BI359"/>
  <c r="BT359"/>
  <c r="CF359"/>
  <c r="CQ359"/>
  <c r="DB359"/>
  <c r="DN359"/>
  <c r="DW359"/>
  <c r="EH359"/>
  <c r="ET359"/>
  <c r="FC359"/>
  <c r="FN359"/>
  <c r="FZ359"/>
  <c r="GI359"/>
  <c r="GT359"/>
  <c r="AK359"/>
  <c r="AV359"/>
  <c r="BH359"/>
  <c r="BQ359"/>
  <c r="CB359"/>
  <c r="CP359"/>
  <c r="CY359"/>
  <c r="DJ359"/>
  <c r="DV359"/>
  <c r="EE359"/>
  <c r="EP359"/>
  <c r="FB359"/>
  <c r="FK359"/>
  <c r="FV359"/>
  <c r="GH359"/>
  <c r="GQ359"/>
  <c r="HB359"/>
  <c r="AJ359"/>
  <c r="AS359"/>
  <c r="BD359"/>
  <c r="BP359"/>
  <c r="BY359"/>
  <c r="CJ359"/>
  <c r="CX359"/>
  <c r="DG359"/>
  <c r="DR359"/>
  <c r="ED359"/>
  <c r="EM359"/>
  <c r="EX359"/>
  <c r="FJ359"/>
  <c r="FS359"/>
  <c r="GD359"/>
  <c r="GP359"/>
  <c r="GY359"/>
  <c r="AR359"/>
  <c r="BA359"/>
  <c r="BL359"/>
  <c r="BX359"/>
  <c r="CG359"/>
  <c r="CT359"/>
  <c r="DF359"/>
  <c r="DO359"/>
  <c r="DZ359"/>
  <c r="EL359"/>
  <c r="EU359"/>
  <c r="FF359"/>
  <c r="FR359"/>
  <c r="GA359"/>
  <c r="GL359"/>
  <c r="GX359"/>
  <c r="CO310"/>
  <c r="CN310"/>
  <c r="AM310"/>
  <c r="AQ310"/>
  <c r="AU310"/>
  <c r="AY310"/>
  <c r="BC310"/>
  <c r="BG310"/>
  <c r="BK310"/>
  <c r="BO310"/>
  <c r="BS310"/>
  <c r="BW310"/>
  <c r="CA310"/>
  <c r="CE310"/>
  <c r="CI310"/>
  <c r="CM310"/>
  <c r="CS310"/>
  <c r="CW310"/>
  <c r="DA310"/>
  <c r="DE310"/>
  <c r="DI310"/>
  <c r="DM310"/>
  <c r="DQ310"/>
  <c r="DU310"/>
  <c r="DY310"/>
  <c r="EC310"/>
  <c r="EG310"/>
  <c r="EK310"/>
  <c r="EO310"/>
  <c r="ES310"/>
  <c r="EW310"/>
  <c r="FA310"/>
  <c r="FE310"/>
  <c r="FI310"/>
  <c r="FM310"/>
  <c r="FQ310"/>
  <c r="FU310"/>
  <c r="FY310"/>
  <c r="GC310"/>
  <c r="GG310"/>
  <c r="GK310"/>
  <c r="GO310"/>
  <c r="GS310"/>
  <c r="GW310"/>
  <c r="HA310"/>
  <c r="AL310"/>
  <c r="AP310"/>
  <c r="AT310"/>
  <c r="AX310"/>
  <c r="BB310"/>
  <c r="BF310"/>
  <c r="BJ310"/>
  <c r="BN310"/>
  <c r="BR310"/>
  <c r="BV310"/>
  <c r="BZ310"/>
  <c r="CD310"/>
  <c r="CH310"/>
  <c r="CL310"/>
  <c r="CR310"/>
  <c r="CV310"/>
  <c r="CZ310"/>
  <c r="DD310"/>
  <c r="DH310"/>
  <c r="DL310"/>
  <c r="DP310"/>
  <c r="DT310"/>
  <c r="DX310"/>
  <c r="EB310"/>
  <c r="EF310"/>
  <c r="EJ310"/>
  <c r="EN310"/>
  <c r="ER310"/>
  <c r="EV310"/>
  <c r="EZ310"/>
  <c r="FD310"/>
  <c r="FH310"/>
  <c r="FL310"/>
  <c r="FP310"/>
  <c r="FT310"/>
  <c r="FX310"/>
  <c r="GB310"/>
  <c r="GF310"/>
  <c r="GJ310"/>
  <c r="GN310"/>
  <c r="GR310"/>
  <c r="GV310"/>
  <c r="GZ310"/>
  <c r="AJ310"/>
  <c r="AR310"/>
  <c r="AZ310"/>
  <c r="BH310"/>
  <c r="BP310"/>
  <c r="BX310"/>
  <c r="CF310"/>
  <c r="CP310"/>
  <c r="CX310"/>
  <c r="DF310"/>
  <c r="DN310"/>
  <c r="DV310"/>
  <c r="ED310"/>
  <c r="EL310"/>
  <c r="ET310"/>
  <c r="FB310"/>
  <c r="FJ310"/>
  <c r="FR310"/>
  <c r="FZ310"/>
  <c r="GH310"/>
  <c r="GP310"/>
  <c r="GX310"/>
  <c r="AO310"/>
  <c r="AW310"/>
  <c r="BE310"/>
  <c r="BM310"/>
  <c r="BU310"/>
  <c r="CC310"/>
  <c r="CK310"/>
  <c r="CU310"/>
  <c r="DC310"/>
  <c r="DK310"/>
  <c r="DS310"/>
  <c r="EA310"/>
  <c r="EI310"/>
  <c r="EQ310"/>
  <c r="EY310"/>
  <c r="FG310"/>
  <c r="FO310"/>
  <c r="FW310"/>
  <c r="GE310"/>
  <c r="GM310"/>
  <c r="GU310"/>
  <c r="HC310"/>
  <c r="AN310"/>
  <c r="AV310"/>
  <c r="BD310"/>
  <c r="BL310"/>
  <c r="BT310"/>
  <c r="CB310"/>
  <c r="CJ310"/>
  <c r="CT310"/>
  <c r="DB310"/>
  <c r="DJ310"/>
  <c r="DR310"/>
  <c r="DZ310"/>
  <c r="EH310"/>
  <c r="EP310"/>
  <c r="EX310"/>
  <c r="FF310"/>
  <c r="FN310"/>
  <c r="FV310"/>
  <c r="GD310"/>
  <c r="GL310"/>
  <c r="GT310"/>
  <c r="HB310"/>
  <c r="AS310"/>
  <c r="BY310"/>
  <c r="DG310"/>
  <c r="EM310"/>
  <c r="FS310"/>
  <c r="GY310"/>
  <c r="AK310"/>
  <c r="BQ310"/>
  <c r="CY310"/>
  <c r="EE310"/>
  <c r="FK310"/>
  <c r="GQ310"/>
  <c r="BI310"/>
  <c r="CQ310"/>
  <c r="DW310"/>
  <c r="FC310"/>
  <c r="GI310"/>
  <c r="BA310"/>
  <c r="CG310"/>
  <c r="DO310"/>
  <c r="EU310"/>
  <c r="GA310"/>
  <c r="CO254"/>
  <c r="CN254"/>
  <c r="AJ254"/>
  <c r="AN254"/>
  <c r="AR254"/>
  <c r="AV254"/>
  <c r="AZ254"/>
  <c r="BD254"/>
  <c r="BH254"/>
  <c r="BL254"/>
  <c r="BP254"/>
  <c r="BT254"/>
  <c r="BX254"/>
  <c r="CB254"/>
  <c r="CF254"/>
  <c r="CJ254"/>
  <c r="CP254"/>
  <c r="CT254"/>
  <c r="CX254"/>
  <c r="DB254"/>
  <c r="DF254"/>
  <c r="DJ254"/>
  <c r="DN254"/>
  <c r="DR254"/>
  <c r="DV254"/>
  <c r="DZ254"/>
  <c r="ED254"/>
  <c r="EH254"/>
  <c r="EL254"/>
  <c r="EP254"/>
  <c r="ET254"/>
  <c r="EX254"/>
  <c r="FB254"/>
  <c r="FF254"/>
  <c r="FJ254"/>
  <c r="FN254"/>
  <c r="FR254"/>
  <c r="FV254"/>
  <c r="FZ254"/>
  <c r="GD254"/>
  <c r="GH254"/>
  <c r="GL254"/>
  <c r="GP254"/>
  <c r="GT254"/>
  <c r="GX254"/>
  <c r="HB254"/>
  <c r="AM254"/>
  <c r="AQ254"/>
  <c r="AU254"/>
  <c r="AY254"/>
  <c r="BC254"/>
  <c r="BG254"/>
  <c r="BK254"/>
  <c r="BO254"/>
  <c r="BS254"/>
  <c r="BW254"/>
  <c r="CA254"/>
  <c r="CE254"/>
  <c r="CI254"/>
  <c r="CM254"/>
  <c r="CS254"/>
  <c r="CW254"/>
  <c r="DA254"/>
  <c r="DE254"/>
  <c r="DI254"/>
  <c r="DM254"/>
  <c r="DQ254"/>
  <c r="DU254"/>
  <c r="DY254"/>
  <c r="EC254"/>
  <c r="EG254"/>
  <c r="EK254"/>
  <c r="EO254"/>
  <c r="ES254"/>
  <c r="EW254"/>
  <c r="FA254"/>
  <c r="FE254"/>
  <c r="FI254"/>
  <c r="FM254"/>
  <c r="FQ254"/>
  <c r="FU254"/>
  <c r="FY254"/>
  <c r="GC254"/>
  <c r="GG254"/>
  <c r="GK254"/>
  <c r="GO254"/>
  <c r="GS254"/>
  <c r="GW254"/>
  <c r="HA254"/>
  <c r="AO254"/>
  <c r="AW254"/>
  <c r="BE254"/>
  <c r="BM254"/>
  <c r="BU254"/>
  <c r="CC254"/>
  <c r="CK254"/>
  <c r="CU254"/>
  <c r="DC254"/>
  <c r="DK254"/>
  <c r="DS254"/>
  <c r="EA254"/>
  <c r="EI254"/>
  <c r="EQ254"/>
  <c r="EY254"/>
  <c r="FG254"/>
  <c r="FO254"/>
  <c r="FW254"/>
  <c r="GE254"/>
  <c r="GM254"/>
  <c r="GU254"/>
  <c r="HC254"/>
  <c r="AL254"/>
  <c r="AT254"/>
  <c r="BB254"/>
  <c r="BJ254"/>
  <c r="BR254"/>
  <c r="BZ254"/>
  <c r="CH254"/>
  <c r="CR254"/>
  <c r="CZ254"/>
  <c r="DH254"/>
  <c r="DP254"/>
  <c r="DX254"/>
  <c r="EF254"/>
  <c r="EN254"/>
  <c r="EV254"/>
  <c r="FD254"/>
  <c r="FL254"/>
  <c r="FT254"/>
  <c r="GB254"/>
  <c r="GJ254"/>
  <c r="GR254"/>
  <c r="GZ254"/>
  <c r="AK254"/>
  <c r="AS254"/>
  <c r="BA254"/>
  <c r="BI254"/>
  <c r="BQ254"/>
  <c r="BY254"/>
  <c r="CG254"/>
  <c r="CQ254"/>
  <c r="CY254"/>
  <c r="DG254"/>
  <c r="DO254"/>
  <c r="DW254"/>
  <c r="EE254"/>
  <c r="EM254"/>
  <c r="EU254"/>
  <c r="FC254"/>
  <c r="FK254"/>
  <c r="FS254"/>
  <c r="GA254"/>
  <c r="GI254"/>
  <c r="GQ254"/>
  <c r="GY254"/>
  <c r="BF254"/>
  <c r="CL254"/>
  <c r="DT254"/>
  <c r="EZ254"/>
  <c r="GF254"/>
  <c r="AX254"/>
  <c r="CD254"/>
  <c r="DL254"/>
  <c r="ER254"/>
  <c r="FX254"/>
  <c r="AP254"/>
  <c r="BV254"/>
  <c r="DD254"/>
  <c r="EJ254"/>
  <c r="FP254"/>
  <c r="GV254"/>
  <c r="FH254"/>
  <c r="EB254"/>
  <c r="CV254"/>
  <c r="BN254"/>
  <c r="GN254"/>
  <c r="CO204"/>
  <c r="CN204"/>
  <c r="AJ204"/>
  <c r="AN204"/>
  <c r="AR204"/>
  <c r="AV204"/>
  <c r="AZ204"/>
  <c r="BD204"/>
  <c r="BH204"/>
  <c r="BL204"/>
  <c r="BP204"/>
  <c r="BT204"/>
  <c r="BX204"/>
  <c r="CB204"/>
  <c r="CF204"/>
  <c r="CJ204"/>
  <c r="CP204"/>
  <c r="CT204"/>
  <c r="CX204"/>
  <c r="DB204"/>
  <c r="DF204"/>
  <c r="DJ204"/>
  <c r="DN204"/>
  <c r="DR204"/>
  <c r="DV204"/>
  <c r="DZ204"/>
  <c r="ED204"/>
  <c r="EH204"/>
  <c r="EL204"/>
  <c r="EP204"/>
  <c r="ET204"/>
  <c r="EX204"/>
  <c r="FB204"/>
  <c r="FF204"/>
  <c r="FJ204"/>
  <c r="FN204"/>
  <c r="FR204"/>
  <c r="FV204"/>
  <c r="FZ204"/>
  <c r="GD204"/>
  <c r="GH204"/>
  <c r="GL204"/>
  <c r="GP204"/>
  <c r="GT204"/>
  <c r="GX204"/>
  <c r="HB204"/>
  <c r="AM204"/>
  <c r="AQ204"/>
  <c r="AU204"/>
  <c r="AY204"/>
  <c r="BC204"/>
  <c r="BG204"/>
  <c r="BK204"/>
  <c r="BO204"/>
  <c r="BS204"/>
  <c r="BW204"/>
  <c r="CA204"/>
  <c r="CE204"/>
  <c r="CI204"/>
  <c r="CM204"/>
  <c r="CS204"/>
  <c r="CW204"/>
  <c r="DA204"/>
  <c r="DE204"/>
  <c r="DI204"/>
  <c r="DM204"/>
  <c r="DQ204"/>
  <c r="DU204"/>
  <c r="DY204"/>
  <c r="EC204"/>
  <c r="EG204"/>
  <c r="EK204"/>
  <c r="EO204"/>
  <c r="ES204"/>
  <c r="EW204"/>
  <c r="FA204"/>
  <c r="FE204"/>
  <c r="FI204"/>
  <c r="FM204"/>
  <c r="FQ204"/>
  <c r="FU204"/>
  <c r="FY204"/>
  <c r="GC204"/>
  <c r="GG204"/>
  <c r="GK204"/>
  <c r="GO204"/>
  <c r="GS204"/>
  <c r="GW204"/>
  <c r="HA204"/>
  <c r="AO204"/>
  <c r="AW204"/>
  <c r="BE204"/>
  <c r="BM204"/>
  <c r="BU204"/>
  <c r="CC204"/>
  <c r="CK204"/>
  <c r="CU204"/>
  <c r="DC204"/>
  <c r="DK204"/>
  <c r="DS204"/>
  <c r="EA204"/>
  <c r="EI204"/>
  <c r="EQ204"/>
  <c r="EY204"/>
  <c r="FG204"/>
  <c r="FO204"/>
  <c r="FW204"/>
  <c r="GE204"/>
  <c r="GM204"/>
  <c r="GU204"/>
  <c r="HC204"/>
  <c r="AL204"/>
  <c r="AT204"/>
  <c r="BB204"/>
  <c r="BJ204"/>
  <c r="BR204"/>
  <c r="BZ204"/>
  <c r="CH204"/>
  <c r="CR204"/>
  <c r="CZ204"/>
  <c r="DH204"/>
  <c r="DP204"/>
  <c r="DX204"/>
  <c r="EF204"/>
  <c r="EN204"/>
  <c r="EV204"/>
  <c r="FD204"/>
  <c r="FL204"/>
  <c r="FT204"/>
  <c r="GB204"/>
  <c r="GJ204"/>
  <c r="GR204"/>
  <c r="GZ204"/>
  <c r="AK204"/>
  <c r="AS204"/>
  <c r="BA204"/>
  <c r="BI204"/>
  <c r="BQ204"/>
  <c r="BY204"/>
  <c r="CG204"/>
  <c r="CQ204"/>
  <c r="CY204"/>
  <c r="DG204"/>
  <c r="DO204"/>
  <c r="DW204"/>
  <c r="EE204"/>
  <c r="EM204"/>
  <c r="EU204"/>
  <c r="FC204"/>
  <c r="FK204"/>
  <c r="FS204"/>
  <c r="GA204"/>
  <c r="GI204"/>
  <c r="GQ204"/>
  <c r="GY204"/>
  <c r="AP204"/>
  <c r="BV204"/>
  <c r="DD204"/>
  <c r="EJ204"/>
  <c r="FP204"/>
  <c r="GV204"/>
  <c r="BN204"/>
  <c r="CV204"/>
  <c r="EB204"/>
  <c r="FH204"/>
  <c r="GN204"/>
  <c r="BF204"/>
  <c r="CL204"/>
  <c r="DT204"/>
  <c r="EZ204"/>
  <c r="GF204"/>
  <c r="ER204"/>
  <c r="DL204"/>
  <c r="CD204"/>
  <c r="AX204"/>
  <c r="FX204"/>
  <c r="CN144"/>
  <c r="CO144"/>
  <c r="AK144"/>
  <c r="AO144"/>
  <c r="AS144"/>
  <c r="AW144"/>
  <c r="BA144"/>
  <c r="BE144"/>
  <c r="BI144"/>
  <c r="BM144"/>
  <c r="BQ144"/>
  <c r="BU144"/>
  <c r="BY144"/>
  <c r="CC144"/>
  <c r="CG144"/>
  <c r="CK144"/>
  <c r="CQ144"/>
  <c r="CU144"/>
  <c r="CY144"/>
  <c r="DC144"/>
  <c r="DG144"/>
  <c r="DK144"/>
  <c r="DO144"/>
  <c r="DS144"/>
  <c r="DW144"/>
  <c r="EA144"/>
  <c r="EE144"/>
  <c r="EI144"/>
  <c r="EM144"/>
  <c r="EQ144"/>
  <c r="EU144"/>
  <c r="EY144"/>
  <c r="FC144"/>
  <c r="FG144"/>
  <c r="FK144"/>
  <c r="FO144"/>
  <c r="FS144"/>
  <c r="FW144"/>
  <c r="GA144"/>
  <c r="GE144"/>
  <c r="GI144"/>
  <c r="GM144"/>
  <c r="GQ144"/>
  <c r="GU144"/>
  <c r="GY144"/>
  <c r="HC144"/>
  <c r="AN144"/>
  <c r="AT144"/>
  <c r="AY144"/>
  <c r="BD144"/>
  <c r="BJ144"/>
  <c r="BO144"/>
  <c r="BT144"/>
  <c r="BZ144"/>
  <c r="CE144"/>
  <c r="CJ144"/>
  <c r="CR144"/>
  <c r="CW144"/>
  <c r="DB144"/>
  <c r="DH144"/>
  <c r="DM144"/>
  <c r="DR144"/>
  <c r="DX144"/>
  <c r="EC144"/>
  <c r="EH144"/>
  <c r="EN144"/>
  <c r="ES144"/>
  <c r="EX144"/>
  <c r="FD144"/>
  <c r="FI144"/>
  <c r="FN144"/>
  <c r="FT144"/>
  <c r="FY144"/>
  <c r="GD144"/>
  <c r="GJ144"/>
  <c r="GO144"/>
  <c r="GT144"/>
  <c r="GZ144"/>
  <c r="AM144"/>
  <c r="AR144"/>
  <c r="AX144"/>
  <c r="BC144"/>
  <c r="BH144"/>
  <c r="BN144"/>
  <c r="BS144"/>
  <c r="BX144"/>
  <c r="CD144"/>
  <c r="CI144"/>
  <c r="CP144"/>
  <c r="CV144"/>
  <c r="DA144"/>
  <c r="DF144"/>
  <c r="DL144"/>
  <c r="DQ144"/>
  <c r="DV144"/>
  <c r="EB144"/>
  <c r="EG144"/>
  <c r="EL144"/>
  <c r="ER144"/>
  <c r="EW144"/>
  <c r="FB144"/>
  <c r="FH144"/>
  <c r="FM144"/>
  <c r="FR144"/>
  <c r="FX144"/>
  <c r="GC144"/>
  <c r="GH144"/>
  <c r="GN144"/>
  <c r="GS144"/>
  <c r="GX144"/>
  <c r="AP144"/>
  <c r="AZ144"/>
  <c r="BK144"/>
  <c r="BV144"/>
  <c r="CF144"/>
  <c r="CS144"/>
  <c r="DD144"/>
  <c r="DN144"/>
  <c r="DY144"/>
  <c r="EJ144"/>
  <c r="ET144"/>
  <c r="FE144"/>
  <c r="FP144"/>
  <c r="FZ144"/>
  <c r="GK144"/>
  <c r="GV144"/>
  <c r="AL144"/>
  <c r="AV144"/>
  <c r="BG144"/>
  <c r="BR144"/>
  <c r="CB144"/>
  <c r="CM144"/>
  <c r="CZ144"/>
  <c r="DJ144"/>
  <c r="DU144"/>
  <c r="EF144"/>
  <c r="EP144"/>
  <c r="FA144"/>
  <c r="FL144"/>
  <c r="FV144"/>
  <c r="GG144"/>
  <c r="GR144"/>
  <c r="HB144"/>
  <c r="AJ144"/>
  <c r="AU144"/>
  <c r="BF144"/>
  <c r="BP144"/>
  <c r="CA144"/>
  <c r="CL144"/>
  <c r="CX144"/>
  <c r="DI144"/>
  <c r="DT144"/>
  <c r="ED144"/>
  <c r="EO144"/>
  <c r="EZ144"/>
  <c r="FJ144"/>
  <c r="FU144"/>
  <c r="GF144"/>
  <c r="GP144"/>
  <c r="HA144"/>
  <c r="BW144"/>
  <c r="DP144"/>
  <c r="FF144"/>
  <c r="GW144"/>
  <c r="BL144"/>
  <c r="DE144"/>
  <c r="EV144"/>
  <c r="GL144"/>
  <c r="BB144"/>
  <c r="CT144"/>
  <c r="EK144"/>
  <c r="GB144"/>
  <c r="AQ144"/>
  <c r="CH144"/>
  <c r="DZ144"/>
  <c r="FQ144"/>
  <c r="CO93"/>
  <c r="CN93"/>
  <c r="AK93"/>
  <c r="AO93"/>
  <c r="AS93"/>
  <c r="AW93"/>
  <c r="BA93"/>
  <c r="BE93"/>
  <c r="BI93"/>
  <c r="BM93"/>
  <c r="BQ93"/>
  <c r="BU93"/>
  <c r="BY93"/>
  <c r="CC93"/>
  <c r="CG93"/>
  <c r="CK93"/>
  <c r="CQ93"/>
  <c r="CU93"/>
  <c r="CY93"/>
  <c r="DC93"/>
  <c r="DG93"/>
  <c r="DK93"/>
  <c r="DO93"/>
  <c r="DS93"/>
  <c r="DW93"/>
  <c r="EA93"/>
  <c r="EE93"/>
  <c r="EI93"/>
  <c r="EM93"/>
  <c r="EQ93"/>
  <c r="EU93"/>
  <c r="EY93"/>
  <c r="FC93"/>
  <c r="FG93"/>
  <c r="FK93"/>
  <c r="FO93"/>
  <c r="FS93"/>
  <c r="FW93"/>
  <c r="GA93"/>
  <c r="GE93"/>
  <c r="GI93"/>
  <c r="GM93"/>
  <c r="GQ93"/>
  <c r="GU93"/>
  <c r="GY93"/>
  <c r="HC93"/>
  <c r="AJ93"/>
  <c r="AN93"/>
  <c r="AR93"/>
  <c r="AV93"/>
  <c r="AZ93"/>
  <c r="BD93"/>
  <c r="BH93"/>
  <c r="BL93"/>
  <c r="BP93"/>
  <c r="BT93"/>
  <c r="BX93"/>
  <c r="CB93"/>
  <c r="CF93"/>
  <c r="CJ93"/>
  <c r="CP93"/>
  <c r="CT93"/>
  <c r="CX93"/>
  <c r="DB93"/>
  <c r="DF93"/>
  <c r="DJ93"/>
  <c r="DN93"/>
  <c r="DR93"/>
  <c r="DV93"/>
  <c r="DZ93"/>
  <c r="ED93"/>
  <c r="EH93"/>
  <c r="EL93"/>
  <c r="EP93"/>
  <c r="ET93"/>
  <c r="EX93"/>
  <c r="FB93"/>
  <c r="FF93"/>
  <c r="FJ93"/>
  <c r="FN93"/>
  <c r="FR93"/>
  <c r="FV93"/>
  <c r="FZ93"/>
  <c r="GD93"/>
  <c r="GH93"/>
  <c r="GL93"/>
  <c r="GP93"/>
  <c r="GT93"/>
  <c r="GX93"/>
  <c r="HB93"/>
  <c r="AP93"/>
  <c r="AX93"/>
  <c r="BF93"/>
  <c r="BN93"/>
  <c r="BV93"/>
  <c r="CD93"/>
  <c r="CL93"/>
  <c r="CV93"/>
  <c r="DD93"/>
  <c r="DL93"/>
  <c r="DT93"/>
  <c r="EB93"/>
  <c r="EJ93"/>
  <c r="ER93"/>
  <c r="EZ93"/>
  <c r="FH93"/>
  <c r="FP93"/>
  <c r="FX93"/>
  <c r="GF93"/>
  <c r="GN93"/>
  <c r="GV93"/>
  <c r="AM93"/>
  <c r="AU93"/>
  <c r="BC93"/>
  <c r="BK93"/>
  <c r="BS93"/>
  <c r="CA93"/>
  <c r="CI93"/>
  <c r="CS93"/>
  <c r="DA93"/>
  <c r="DI93"/>
  <c r="DQ93"/>
  <c r="DY93"/>
  <c r="EG93"/>
  <c r="EO93"/>
  <c r="EW93"/>
  <c r="FE93"/>
  <c r="FM93"/>
  <c r="FU93"/>
  <c r="GC93"/>
  <c r="GK93"/>
  <c r="GS93"/>
  <c r="HA93"/>
  <c r="AL93"/>
  <c r="AT93"/>
  <c r="BB93"/>
  <c r="BJ93"/>
  <c r="BR93"/>
  <c r="BZ93"/>
  <c r="CH93"/>
  <c r="CR93"/>
  <c r="CZ93"/>
  <c r="DH93"/>
  <c r="DP93"/>
  <c r="DX93"/>
  <c r="EF93"/>
  <c r="EN93"/>
  <c r="EV93"/>
  <c r="FD93"/>
  <c r="FL93"/>
  <c r="FT93"/>
  <c r="GB93"/>
  <c r="GJ93"/>
  <c r="GR93"/>
  <c r="GZ93"/>
  <c r="BO93"/>
  <c r="CW93"/>
  <c r="EC93"/>
  <c r="FI93"/>
  <c r="GO93"/>
  <c r="BG93"/>
  <c r="CM93"/>
  <c r="DU93"/>
  <c r="FA93"/>
  <c r="GG93"/>
  <c r="AY93"/>
  <c r="CE93"/>
  <c r="DM93"/>
  <c r="ES93"/>
  <c r="FY93"/>
  <c r="EK93"/>
  <c r="DE93"/>
  <c r="BW93"/>
  <c r="GW93"/>
  <c r="AQ93"/>
  <c r="FQ93"/>
  <c r="CO726"/>
  <c r="CN726"/>
  <c r="AJ726"/>
  <c r="AN726"/>
  <c r="AR726"/>
  <c r="AV726"/>
  <c r="AZ726"/>
  <c r="BD726"/>
  <c r="BH726"/>
  <c r="BL726"/>
  <c r="BP726"/>
  <c r="BT726"/>
  <c r="BX726"/>
  <c r="CB726"/>
  <c r="CF726"/>
  <c r="CJ726"/>
  <c r="CP726"/>
  <c r="CT726"/>
  <c r="CX726"/>
  <c r="DB726"/>
  <c r="DF726"/>
  <c r="DJ726"/>
  <c r="DN726"/>
  <c r="DR726"/>
  <c r="DV726"/>
  <c r="DZ726"/>
  <c r="ED726"/>
  <c r="EH726"/>
  <c r="EL726"/>
  <c r="EP726"/>
  <c r="ET726"/>
  <c r="EX726"/>
  <c r="FB726"/>
  <c r="FF726"/>
  <c r="FJ726"/>
  <c r="FN726"/>
  <c r="FR726"/>
  <c r="FV726"/>
  <c r="FZ726"/>
  <c r="GD726"/>
  <c r="GH726"/>
  <c r="GL726"/>
  <c r="GP726"/>
  <c r="GT726"/>
  <c r="GX726"/>
  <c r="HB726"/>
  <c r="AK726"/>
  <c r="AP726"/>
  <c r="AU726"/>
  <c r="BA726"/>
  <c r="BF726"/>
  <c r="BK726"/>
  <c r="BQ726"/>
  <c r="BV726"/>
  <c r="CA726"/>
  <c r="CG726"/>
  <c r="CL726"/>
  <c r="CS726"/>
  <c r="CY726"/>
  <c r="DD726"/>
  <c r="DI726"/>
  <c r="DO726"/>
  <c r="DT726"/>
  <c r="DY726"/>
  <c r="EE726"/>
  <c r="EJ726"/>
  <c r="EO726"/>
  <c r="EU726"/>
  <c r="EZ726"/>
  <c r="FE726"/>
  <c r="FK726"/>
  <c r="FP726"/>
  <c r="FU726"/>
  <c r="GA726"/>
  <c r="GF726"/>
  <c r="GK726"/>
  <c r="GQ726"/>
  <c r="GV726"/>
  <c r="HA726"/>
  <c r="AO726"/>
  <c r="AT726"/>
  <c r="AY726"/>
  <c r="BE726"/>
  <c r="BJ726"/>
  <c r="BO726"/>
  <c r="BU726"/>
  <c r="BZ726"/>
  <c r="CE726"/>
  <c r="CK726"/>
  <c r="CR726"/>
  <c r="CW726"/>
  <c r="DC726"/>
  <c r="DH726"/>
  <c r="DM726"/>
  <c r="DS726"/>
  <c r="DX726"/>
  <c r="EC726"/>
  <c r="EI726"/>
  <c r="EN726"/>
  <c r="ES726"/>
  <c r="EY726"/>
  <c r="FD726"/>
  <c r="FI726"/>
  <c r="FO726"/>
  <c r="FT726"/>
  <c r="FY726"/>
  <c r="GE726"/>
  <c r="GJ726"/>
  <c r="GO726"/>
  <c r="GU726"/>
  <c r="GZ726"/>
  <c r="AM726"/>
  <c r="AS726"/>
  <c r="AX726"/>
  <c r="BC726"/>
  <c r="BI726"/>
  <c r="BN726"/>
  <c r="BS726"/>
  <c r="BY726"/>
  <c r="CD726"/>
  <c r="CI726"/>
  <c r="CQ726"/>
  <c r="CV726"/>
  <c r="DA726"/>
  <c r="DG726"/>
  <c r="DL726"/>
  <c r="DQ726"/>
  <c r="DW726"/>
  <c r="EB726"/>
  <c r="EG726"/>
  <c r="EM726"/>
  <c r="ER726"/>
  <c r="EW726"/>
  <c r="FC726"/>
  <c r="FH726"/>
  <c r="FM726"/>
  <c r="FS726"/>
  <c r="FX726"/>
  <c r="GC726"/>
  <c r="GI726"/>
  <c r="GN726"/>
  <c r="GS726"/>
  <c r="GY726"/>
  <c r="BB726"/>
  <c r="BW726"/>
  <c r="CU726"/>
  <c r="DP726"/>
  <c r="EK726"/>
  <c r="FG726"/>
  <c r="GB726"/>
  <c r="GW726"/>
  <c r="AW726"/>
  <c r="BR726"/>
  <c r="CM726"/>
  <c r="DK726"/>
  <c r="EF726"/>
  <c r="FA726"/>
  <c r="FW726"/>
  <c r="GR726"/>
  <c r="AQ726"/>
  <c r="BM726"/>
  <c r="CH726"/>
  <c r="DE726"/>
  <c r="EA726"/>
  <c r="EV726"/>
  <c r="FQ726"/>
  <c r="GM726"/>
  <c r="CZ726"/>
  <c r="GG726"/>
  <c r="CC726"/>
  <c r="FL726"/>
  <c r="BG726"/>
  <c r="EQ726"/>
  <c r="HC726"/>
  <c r="DU726"/>
  <c r="AL726"/>
  <c r="CO574"/>
  <c r="CN574"/>
  <c r="AM574"/>
  <c r="AQ574"/>
  <c r="AU574"/>
  <c r="AY574"/>
  <c r="BC574"/>
  <c r="BG574"/>
  <c r="BK574"/>
  <c r="BO574"/>
  <c r="BS574"/>
  <c r="BW574"/>
  <c r="CA574"/>
  <c r="CE574"/>
  <c r="CI574"/>
  <c r="CM574"/>
  <c r="CS574"/>
  <c r="CW574"/>
  <c r="DA574"/>
  <c r="DE574"/>
  <c r="DI574"/>
  <c r="DM574"/>
  <c r="DQ574"/>
  <c r="DU574"/>
  <c r="DY574"/>
  <c r="EC574"/>
  <c r="EG574"/>
  <c r="EK574"/>
  <c r="EO574"/>
  <c r="ES574"/>
  <c r="EW574"/>
  <c r="FA574"/>
  <c r="FE574"/>
  <c r="FI574"/>
  <c r="FM574"/>
  <c r="FQ574"/>
  <c r="FU574"/>
  <c r="FY574"/>
  <c r="GC574"/>
  <c r="GG574"/>
  <c r="GK574"/>
  <c r="GO574"/>
  <c r="GS574"/>
  <c r="GW574"/>
  <c r="HA574"/>
  <c r="AL574"/>
  <c r="AP574"/>
  <c r="AT574"/>
  <c r="AX574"/>
  <c r="BB574"/>
  <c r="BF574"/>
  <c r="BJ574"/>
  <c r="BN574"/>
  <c r="BR574"/>
  <c r="BV574"/>
  <c r="BZ574"/>
  <c r="CD574"/>
  <c r="CH574"/>
  <c r="CL574"/>
  <c r="CR574"/>
  <c r="CV574"/>
  <c r="CZ574"/>
  <c r="DD574"/>
  <c r="DH574"/>
  <c r="DL574"/>
  <c r="DP574"/>
  <c r="DT574"/>
  <c r="DX574"/>
  <c r="EB574"/>
  <c r="EF574"/>
  <c r="EJ574"/>
  <c r="EN574"/>
  <c r="ER574"/>
  <c r="EV574"/>
  <c r="EZ574"/>
  <c r="FD574"/>
  <c r="FH574"/>
  <c r="FL574"/>
  <c r="FP574"/>
  <c r="FT574"/>
  <c r="FX574"/>
  <c r="GB574"/>
  <c r="GF574"/>
  <c r="GJ574"/>
  <c r="GN574"/>
  <c r="GR574"/>
  <c r="GV574"/>
  <c r="GZ574"/>
  <c r="AN574"/>
  <c r="AV574"/>
  <c r="BD574"/>
  <c r="BL574"/>
  <c r="BT574"/>
  <c r="CB574"/>
  <c r="CJ574"/>
  <c r="CT574"/>
  <c r="DB574"/>
  <c r="DJ574"/>
  <c r="DR574"/>
  <c r="DZ574"/>
  <c r="EH574"/>
  <c r="EP574"/>
  <c r="EX574"/>
  <c r="FF574"/>
  <c r="FN574"/>
  <c r="FV574"/>
  <c r="GD574"/>
  <c r="GL574"/>
  <c r="GT574"/>
  <c r="HB574"/>
  <c r="AK574"/>
  <c r="AS574"/>
  <c r="BA574"/>
  <c r="BI574"/>
  <c r="BQ574"/>
  <c r="BY574"/>
  <c r="CG574"/>
  <c r="CQ574"/>
  <c r="CY574"/>
  <c r="DG574"/>
  <c r="DO574"/>
  <c r="DW574"/>
  <c r="EE574"/>
  <c r="EM574"/>
  <c r="EU574"/>
  <c r="FC574"/>
  <c r="FK574"/>
  <c r="FS574"/>
  <c r="GA574"/>
  <c r="GI574"/>
  <c r="GQ574"/>
  <c r="GY574"/>
  <c r="AJ574"/>
  <c r="AR574"/>
  <c r="AZ574"/>
  <c r="BH574"/>
  <c r="BP574"/>
  <c r="BX574"/>
  <c r="CF574"/>
  <c r="CP574"/>
  <c r="CX574"/>
  <c r="DF574"/>
  <c r="DN574"/>
  <c r="DV574"/>
  <c r="ED574"/>
  <c r="EL574"/>
  <c r="ET574"/>
  <c r="FB574"/>
  <c r="FJ574"/>
  <c r="FR574"/>
  <c r="FZ574"/>
  <c r="GH574"/>
  <c r="GP574"/>
  <c r="GX574"/>
  <c r="AW574"/>
  <c r="CC574"/>
  <c r="DK574"/>
  <c r="EQ574"/>
  <c r="FW574"/>
  <c r="HC574"/>
  <c r="AO574"/>
  <c r="BU574"/>
  <c r="DC574"/>
  <c r="EI574"/>
  <c r="FO574"/>
  <c r="GU574"/>
  <c r="BE574"/>
  <c r="CK574"/>
  <c r="DS574"/>
  <c r="EY574"/>
  <c r="GE574"/>
  <c r="CU574"/>
  <c r="BM574"/>
  <c r="GM574"/>
  <c r="FG574"/>
  <c r="EA574"/>
  <c r="CO528"/>
  <c r="CN528"/>
  <c r="GZ528"/>
  <c r="GV528"/>
  <c r="GR528"/>
  <c r="GN528"/>
  <c r="GJ528"/>
  <c r="GF528"/>
  <c r="GB528"/>
  <c r="FX528"/>
  <c r="FT528"/>
  <c r="FP528"/>
  <c r="FL528"/>
  <c r="FH528"/>
  <c r="FD528"/>
  <c r="EZ528"/>
  <c r="EV528"/>
  <c r="ER528"/>
  <c r="EN528"/>
  <c r="EJ528"/>
  <c r="EF528"/>
  <c r="EB528"/>
  <c r="DX528"/>
  <c r="DT528"/>
  <c r="DP528"/>
  <c r="DL528"/>
  <c r="DH528"/>
  <c r="DD528"/>
  <c r="CZ528"/>
  <c r="CV528"/>
  <c r="CR528"/>
  <c r="CL528"/>
  <c r="CH528"/>
  <c r="CD528"/>
  <c r="BZ528"/>
  <c r="BV528"/>
  <c r="BR528"/>
  <c r="BN528"/>
  <c r="BJ528"/>
  <c r="BF528"/>
  <c r="BB528"/>
  <c r="AX528"/>
  <c r="AT528"/>
  <c r="AP528"/>
  <c r="AL528"/>
  <c r="HA528"/>
  <c r="GW528"/>
  <c r="GS528"/>
  <c r="GO528"/>
  <c r="GK528"/>
  <c r="GG528"/>
  <c r="GC528"/>
  <c r="FY528"/>
  <c r="FU528"/>
  <c r="FQ528"/>
  <c r="FM528"/>
  <c r="FI528"/>
  <c r="FE528"/>
  <c r="FA528"/>
  <c r="EW528"/>
  <c r="ES528"/>
  <c r="EO528"/>
  <c r="EK528"/>
  <c r="EG528"/>
  <c r="EC528"/>
  <c r="DY528"/>
  <c r="DU528"/>
  <c r="DQ528"/>
  <c r="DM528"/>
  <c r="DI528"/>
  <c r="DE528"/>
  <c r="DA528"/>
  <c r="CW528"/>
  <c r="CS528"/>
  <c r="CM528"/>
  <c r="CI528"/>
  <c r="CE528"/>
  <c r="CA528"/>
  <c r="BW528"/>
  <c r="BS528"/>
  <c r="BO528"/>
  <c r="BK528"/>
  <c r="BG528"/>
  <c r="BC528"/>
  <c r="AY528"/>
  <c r="AU528"/>
  <c r="AQ528"/>
  <c r="AM528"/>
  <c r="HC528"/>
  <c r="GU528"/>
  <c r="GM528"/>
  <c r="GE528"/>
  <c r="FW528"/>
  <c r="FO528"/>
  <c r="FG528"/>
  <c r="EY528"/>
  <c r="EQ528"/>
  <c r="EI528"/>
  <c r="EA528"/>
  <c r="DS528"/>
  <c r="DK528"/>
  <c r="DC528"/>
  <c r="CU528"/>
  <c r="CK528"/>
  <c r="CC528"/>
  <c r="BU528"/>
  <c r="BM528"/>
  <c r="BE528"/>
  <c r="AW528"/>
  <c r="AO528"/>
  <c r="GX528"/>
  <c r="GP528"/>
  <c r="GH528"/>
  <c r="FZ528"/>
  <c r="FR528"/>
  <c r="FJ528"/>
  <c r="FB528"/>
  <c r="ET528"/>
  <c r="EL528"/>
  <c r="ED528"/>
  <c r="DV528"/>
  <c r="DN528"/>
  <c r="DF528"/>
  <c r="CX528"/>
  <c r="CP528"/>
  <c r="CF528"/>
  <c r="BX528"/>
  <c r="BP528"/>
  <c r="BH528"/>
  <c r="AZ528"/>
  <c r="AR528"/>
  <c r="AJ528"/>
  <c r="GY528"/>
  <c r="GQ528"/>
  <c r="GI528"/>
  <c r="GA528"/>
  <c r="FS528"/>
  <c r="FK528"/>
  <c r="FC528"/>
  <c r="EU528"/>
  <c r="EM528"/>
  <c r="EE528"/>
  <c r="DW528"/>
  <c r="DO528"/>
  <c r="DG528"/>
  <c r="CY528"/>
  <c r="CQ528"/>
  <c r="CG528"/>
  <c r="BY528"/>
  <c r="BQ528"/>
  <c r="BI528"/>
  <c r="BA528"/>
  <c r="AS528"/>
  <c r="AK528"/>
  <c r="HB528"/>
  <c r="FV528"/>
  <c r="EP528"/>
  <c r="DJ528"/>
  <c r="CB528"/>
  <c r="AV528"/>
  <c r="GD528"/>
  <c r="EX528"/>
  <c r="DR528"/>
  <c r="CJ528"/>
  <c r="BD528"/>
  <c r="GL528"/>
  <c r="FF528"/>
  <c r="DZ528"/>
  <c r="CT528"/>
  <c r="BL528"/>
  <c r="DB528"/>
  <c r="EH528"/>
  <c r="FN528"/>
  <c r="AN528"/>
  <c r="BT528"/>
  <c r="GT528"/>
  <c r="CO519"/>
  <c r="CN519"/>
  <c r="BD519"/>
  <c r="BT519"/>
  <c r="CJ519"/>
  <c r="GL519"/>
  <c r="AM519"/>
  <c r="AQ519"/>
  <c r="AU519"/>
  <c r="AY519"/>
  <c r="BC519"/>
  <c r="BG519"/>
  <c r="BK519"/>
  <c r="BO519"/>
  <c r="BS519"/>
  <c r="BW519"/>
  <c r="CA519"/>
  <c r="CE519"/>
  <c r="CI519"/>
  <c r="CM519"/>
  <c r="CS519"/>
  <c r="CW519"/>
  <c r="DA519"/>
  <c r="DE519"/>
  <c r="DI519"/>
  <c r="DM519"/>
  <c r="DQ519"/>
  <c r="DU519"/>
  <c r="DY519"/>
  <c r="EC519"/>
  <c r="EG519"/>
  <c r="EK519"/>
  <c r="EO519"/>
  <c r="ES519"/>
  <c r="EW519"/>
  <c r="FA519"/>
  <c r="FE519"/>
  <c r="FI519"/>
  <c r="FM519"/>
  <c r="FQ519"/>
  <c r="FU519"/>
  <c r="FY519"/>
  <c r="GC519"/>
  <c r="GG519"/>
  <c r="GK519"/>
  <c r="GO519"/>
  <c r="GS519"/>
  <c r="GW519"/>
  <c r="HA519"/>
  <c r="AN519"/>
  <c r="AZ519"/>
  <c r="BP519"/>
  <c r="CF519"/>
  <c r="CX519"/>
  <c r="DJ519"/>
  <c r="DV519"/>
  <c r="ED519"/>
  <c r="EP519"/>
  <c r="EX519"/>
  <c r="FJ519"/>
  <c r="FV519"/>
  <c r="GH519"/>
  <c r="GX519"/>
  <c r="AL519"/>
  <c r="AP519"/>
  <c r="AT519"/>
  <c r="AX519"/>
  <c r="BB519"/>
  <c r="BF519"/>
  <c r="BJ519"/>
  <c r="BN519"/>
  <c r="BR519"/>
  <c r="BV519"/>
  <c r="BZ519"/>
  <c r="CD519"/>
  <c r="CH519"/>
  <c r="CL519"/>
  <c r="CR519"/>
  <c r="CV519"/>
  <c r="CZ519"/>
  <c r="DD519"/>
  <c r="DH519"/>
  <c r="DL519"/>
  <c r="DP519"/>
  <c r="DT519"/>
  <c r="DX519"/>
  <c r="EB519"/>
  <c r="EF519"/>
  <c r="EJ519"/>
  <c r="EN519"/>
  <c r="ER519"/>
  <c r="EV519"/>
  <c r="EZ519"/>
  <c r="FD519"/>
  <c r="FH519"/>
  <c r="FL519"/>
  <c r="FP519"/>
  <c r="FT519"/>
  <c r="FX519"/>
  <c r="GB519"/>
  <c r="GF519"/>
  <c r="GJ519"/>
  <c r="GN519"/>
  <c r="GR519"/>
  <c r="GV519"/>
  <c r="GZ519"/>
  <c r="AV519"/>
  <c r="BL519"/>
  <c r="BX519"/>
  <c r="CP519"/>
  <c r="DF519"/>
  <c r="DN519"/>
  <c r="DZ519"/>
  <c r="EL519"/>
  <c r="FB519"/>
  <c r="FN519"/>
  <c r="GD519"/>
  <c r="GT519"/>
  <c r="HB519"/>
  <c r="AK519"/>
  <c r="AO519"/>
  <c r="AS519"/>
  <c r="AW519"/>
  <c r="BA519"/>
  <c r="BE519"/>
  <c r="BI519"/>
  <c r="BM519"/>
  <c r="BQ519"/>
  <c r="BU519"/>
  <c r="BY519"/>
  <c r="CC519"/>
  <c r="CG519"/>
  <c r="CK519"/>
  <c r="CQ519"/>
  <c r="CU519"/>
  <c r="CY519"/>
  <c r="DC519"/>
  <c r="DG519"/>
  <c r="DK519"/>
  <c r="DO519"/>
  <c r="DS519"/>
  <c r="DW519"/>
  <c r="EA519"/>
  <c r="EE519"/>
  <c r="EI519"/>
  <c r="EM519"/>
  <c r="EQ519"/>
  <c r="EU519"/>
  <c r="EY519"/>
  <c r="FC519"/>
  <c r="FG519"/>
  <c r="FK519"/>
  <c r="FO519"/>
  <c r="FS519"/>
  <c r="FW519"/>
  <c r="GA519"/>
  <c r="GE519"/>
  <c r="GI519"/>
  <c r="GM519"/>
  <c r="GQ519"/>
  <c r="GU519"/>
  <c r="GY519"/>
  <c r="HC519"/>
  <c r="AJ519"/>
  <c r="AR519"/>
  <c r="BH519"/>
  <c r="CB519"/>
  <c r="CT519"/>
  <c r="DB519"/>
  <c r="DR519"/>
  <c r="EH519"/>
  <c r="ET519"/>
  <c r="FF519"/>
  <c r="FR519"/>
  <c r="FZ519"/>
  <c r="GP519"/>
  <c r="CO449"/>
  <c r="CN449"/>
  <c r="AK449"/>
  <c r="AO449"/>
  <c r="AS449"/>
  <c r="AW449"/>
  <c r="BA449"/>
  <c r="BE449"/>
  <c r="BI449"/>
  <c r="BM449"/>
  <c r="BQ449"/>
  <c r="BU449"/>
  <c r="BY449"/>
  <c r="CC449"/>
  <c r="CG449"/>
  <c r="CK449"/>
  <c r="CQ449"/>
  <c r="CU449"/>
  <c r="CY449"/>
  <c r="DC449"/>
  <c r="DG449"/>
  <c r="DK449"/>
  <c r="DO449"/>
  <c r="DS449"/>
  <c r="DW449"/>
  <c r="EA449"/>
  <c r="EE449"/>
  <c r="EI449"/>
  <c r="EM449"/>
  <c r="EQ449"/>
  <c r="EU449"/>
  <c r="EY449"/>
  <c r="FC449"/>
  <c r="FG449"/>
  <c r="FK449"/>
  <c r="FO449"/>
  <c r="FS449"/>
  <c r="FW449"/>
  <c r="GA449"/>
  <c r="GE449"/>
  <c r="GI449"/>
  <c r="GM449"/>
  <c r="GQ449"/>
  <c r="GU449"/>
  <c r="GY449"/>
  <c r="HC449"/>
  <c r="AL449"/>
  <c r="AQ449"/>
  <c r="AV449"/>
  <c r="BB449"/>
  <c r="BG449"/>
  <c r="BL449"/>
  <c r="BR449"/>
  <c r="BW449"/>
  <c r="CB449"/>
  <c r="CH449"/>
  <c r="CM449"/>
  <c r="CT449"/>
  <c r="CZ449"/>
  <c r="DE449"/>
  <c r="DJ449"/>
  <c r="DP449"/>
  <c r="DU449"/>
  <c r="DZ449"/>
  <c r="EF449"/>
  <c r="EK449"/>
  <c r="EP449"/>
  <c r="EV449"/>
  <c r="FA449"/>
  <c r="FF449"/>
  <c r="FL449"/>
  <c r="FQ449"/>
  <c r="FV449"/>
  <c r="GB449"/>
  <c r="GG449"/>
  <c r="GL449"/>
  <c r="GR449"/>
  <c r="GW449"/>
  <c r="HB449"/>
  <c r="AJ449"/>
  <c r="AP449"/>
  <c r="AU449"/>
  <c r="AZ449"/>
  <c r="BF449"/>
  <c r="BK449"/>
  <c r="BP449"/>
  <c r="BV449"/>
  <c r="CA449"/>
  <c r="CF449"/>
  <c r="CL449"/>
  <c r="CS449"/>
  <c r="CX449"/>
  <c r="DD449"/>
  <c r="DI449"/>
  <c r="DN449"/>
  <c r="DT449"/>
  <c r="DY449"/>
  <c r="ED449"/>
  <c r="EJ449"/>
  <c r="EO449"/>
  <c r="ET449"/>
  <c r="EZ449"/>
  <c r="FE449"/>
  <c r="FJ449"/>
  <c r="FP449"/>
  <c r="FU449"/>
  <c r="FZ449"/>
  <c r="GF449"/>
  <c r="GK449"/>
  <c r="GP449"/>
  <c r="GV449"/>
  <c r="HA449"/>
  <c r="AM449"/>
  <c r="AR449"/>
  <c r="AX449"/>
  <c r="BC449"/>
  <c r="BH449"/>
  <c r="BN449"/>
  <c r="BS449"/>
  <c r="BX449"/>
  <c r="CD449"/>
  <c r="CI449"/>
  <c r="CP449"/>
  <c r="CV449"/>
  <c r="DA449"/>
  <c r="DF449"/>
  <c r="DL449"/>
  <c r="DQ449"/>
  <c r="DV449"/>
  <c r="EB449"/>
  <c r="EG449"/>
  <c r="EL449"/>
  <c r="ER449"/>
  <c r="EW449"/>
  <c r="FB449"/>
  <c r="FH449"/>
  <c r="FM449"/>
  <c r="FR449"/>
  <c r="FX449"/>
  <c r="GC449"/>
  <c r="GH449"/>
  <c r="GN449"/>
  <c r="GS449"/>
  <c r="GX449"/>
  <c r="BD449"/>
  <c r="BZ449"/>
  <c r="CW449"/>
  <c r="DR449"/>
  <c r="EN449"/>
  <c r="FI449"/>
  <c r="GD449"/>
  <c r="GZ449"/>
  <c r="AY449"/>
  <c r="BT449"/>
  <c r="CR449"/>
  <c r="DM449"/>
  <c r="EH449"/>
  <c r="FD449"/>
  <c r="FY449"/>
  <c r="GT449"/>
  <c r="AT449"/>
  <c r="BO449"/>
  <c r="CJ449"/>
  <c r="DH449"/>
  <c r="EC449"/>
  <c r="EX449"/>
  <c r="FT449"/>
  <c r="GO449"/>
  <c r="AN449"/>
  <c r="BJ449"/>
  <c r="CE449"/>
  <c r="DB449"/>
  <c r="DX449"/>
  <c r="ES449"/>
  <c r="FN449"/>
  <c r="GJ449"/>
  <c r="CO402"/>
  <c r="CN402"/>
  <c r="AK402"/>
  <c r="AO402"/>
  <c r="AS402"/>
  <c r="AW402"/>
  <c r="BA402"/>
  <c r="BE402"/>
  <c r="BI402"/>
  <c r="BM402"/>
  <c r="BQ402"/>
  <c r="BU402"/>
  <c r="BY402"/>
  <c r="CC402"/>
  <c r="CG402"/>
  <c r="CK402"/>
  <c r="CQ402"/>
  <c r="CU402"/>
  <c r="CY402"/>
  <c r="DC402"/>
  <c r="DG402"/>
  <c r="DK402"/>
  <c r="DO402"/>
  <c r="DS402"/>
  <c r="DW402"/>
  <c r="EA402"/>
  <c r="EE402"/>
  <c r="EI402"/>
  <c r="EM402"/>
  <c r="EQ402"/>
  <c r="EU402"/>
  <c r="EY402"/>
  <c r="FC402"/>
  <c r="FG402"/>
  <c r="FK402"/>
  <c r="FO402"/>
  <c r="FS402"/>
  <c r="FW402"/>
  <c r="GA402"/>
  <c r="GE402"/>
  <c r="GI402"/>
  <c r="GM402"/>
  <c r="GQ402"/>
  <c r="GU402"/>
  <c r="GY402"/>
  <c r="HC402"/>
  <c r="AJ402"/>
  <c r="AN402"/>
  <c r="AR402"/>
  <c r="AV402"/>
  <c r="AZ402"/>
  <c r="BD402"/>
  <c r="BH402"/>
  <c r="BL402"/>
  <c r="BP402"/>
  <c r="BT402"/>
  <c r="BX402"/>
  <c r="CB402"/>
  <c r="CF402"/>
  <c r="CJ402"/>
  <c r="CP402"/>
  <c r="CT402"/>
  <c r="CX402"/>
  <c r="DB402"/>
  <c r="DF402"/>
  <c r="DJ402"/>
  <c r="DN402"/>
  <c r="DR402"/>
  <c r="DV402"/>
  <c r="DZ402"/>
  <c r="ED402"/>
  <c r="EH402"/>
  <c r="EL402"/>
  <c r="EP402"/>
  <c r="ET402"/>
  <c r="EX402"/>
  <c r="FB402"/>
  <c r="FF402"/>
  <c r="FJ402"/>
  <c r="FN402"/>
  <c r="FR402"/>
  <c r="FV402"/>
  <c r="FZ402"/>
  <c r="GD402"/>
  <c r="GH402"/>
  <c r="GL402"/>
  <c r="GP402"/>
  <c r="GT402"/>
  <c r="GX402"/>
  <c r="HB402"/>
  <c r="AP402"/>
  <c r="AX402"/>
  <c r="BF402"/>
  <c r="BN402"/>
  <c r="BV402"/>
  <c r="CD402"/>
  <c r="CL402"/>
  <c r="CV402"/>
  <c r="DD402"/>
  <c r="DL402"/>
  <c r="DT402"/>
  <c r="EB402"/>
  <c r="EJ402"/>
  <c r="ER402"/>
  <c r="EZ402"/>
  <c r="FH402"/>
  <c r="FP402"/>
  <c r="FX402"/>
  <c r="GF402"/>
  <c r="GN402"/>
  <c r="GV402"/>
  <c r="AM402"/>
  <c r="AU402"/>
  <c r="BC402"/>
  <c r="BK402"/>
  <c r="BS402"/>
  <c r="CA402"/>
  <c r="CI402"/>
  <c r="CS402"/>
  <c r="DA402"/>
  <c r="DI402"/>
  <c r="DQ402"/>
  <c r="DY402"/>
  <c r="EG402"/>
  <c r="EO402"/>
  <c r="EW402"/>
  <c r="FE402"/>
  <c r="FM402"/>
  <c r="FU402"/>
  <c r="GC402"/>
  <c r="GK402"/>
  <c r="GS402"/>
  <c r="HA402"/>
  <c r="AQ402"/>
  <c r="AY402"/>
  <c r="BG402"/>
  <c r="BO402"/>
  <c r="BW402"/>
  <c r="CE402"/>
  <c r="CM402"/>
  <c r="CW402"/>
  <c r="DE402"/>
  <c r="DM402"/>
  <c r="DU402"/>
  <c r="EC402"/>
  <c r="EK402"/>
  <c r="ES402"/>
  <c r="FA402"/>
  <c r="FI402"/>
  <c r="FQ402"/>
  <c r="FY402"/>
  <c r="GG402"/>
  <c r="GO402"/>
  <c r="GW402"/>
  <c r="AT402"/>
  <c r="BZ402"/>
  <c r="DH402"/>
  <c r="EN402"/>
  <c r="FT402"/>
  <c r="GZ402"/>
  <c r="AL402"/>
  <c r="BR402"/>
  <c r="CZ402"/>
  <c r="EF402"/>
  <c r="FL402"/>
  <c r="GR402"/>
  <c r="BJ402"/>
  <c r="CR402"/>
  <c r="DX402"/>
  <c r="FD402"/>
  <c r="GJ402"/>
  <c r="BB402"/>
  <c r="CH402"/>
  <c r="DP402"/>
  <c r="EV402"/>
  <c r="GB402"/>
  <c r="CO356"/>
  <c r="CN356"/>
  <c r="AK356"/>
  <c r="AO356"/>
  <c r="AS356"/>
  <c r="AW356"/>
  <c r="BA356"/>
  <c r="BE356"/>
  <c r="BI356"/>
  <c r="BM356"/>
  <c r="BQ356"/>
  <c r="BU356"/>
  <c r="BY356"/>
  <c r="CC356"/>
  <c r="CG356"/>
  <c r="CK356"/>
  <c r="CQ356"/>
  <c r="CU356"/>
  <c r="CY356"/>
  <c r="DC356"/>
  <c r="DG356"/>
  <c r="DK356"/>
  <c r="DO356"/>
  <c r="DS356"/>
  <c r="DW356"/>
  <c r="EA356"/>
  <c r="EE356"/>
  <c r="EI356"/>
  <c r="EM356"/>
  <c r="EQ356"/>
  <c r="EU356"/>
  <c r="EY356"/>
  <c r="FC356"/>
  <c r="FG356"/>
  <c r="FK356"/>
  <c r="FO356"/>
  <c r="FS356"/>
  <c r="FW356"/>
  <c r="GA356"/>
  <c r="GE356"/>
  <c r="GI356"/>
  <c r="GM356"/>
  <c r="GQ356"/>
  <c r="GU356"/>
  <c r="GY356"/>
  <c r="HC356"/>
  <c r="AJ356"/>
  <c r="AN356"/>
  <c r="AR356"/>
  <c r="AV356"/>
  <c r="AZ356"/>
  <c r="BD356"/>
  <c r="BH356"/>
  <c r="BL356"/>
  <c r="BP356"/>
  <c r="BT356"/>
  <c r="BX356"/>
  <c r="CB356"/>
  <c r="CF356"/>
  <c r="CJ356"/>
  <c r="CP356"/>
  <c r="CT356"/>
  <c r="CX356"/>
  <c r="DB356"/>
  <c r="DF356"/>
  <c r="DJ356"/>
  <c r="DN356"/>
  <c r="DR356"/>
  <c r="DV356"/>
  <c r="DZ356"/>
  <c r="ED356"/>
  <c r="EH356"/>
  <c r="EL356"/>
  <c r="EP356"/>
  <c r="ET356"/>
  <c r="EX356"/>
  <c r="FB356"/>
  <c r="FF356"/>
  <c r="FJ356"/>
  <c r="FN356"/>
  <c r="FR356"/>
  <c r="FV356"/>
  <c r="FZ356"/>
  <c r="GD356"/>
  <c r="GH356"/>
  <c r="GL356"/>
  <c r="GP356"/>
  <c r="GT356"/>
  <c r="GX356"/>
  <c r="HB356"/>
  <c r="AP356"/>
  <c r="AX356"/>
  <c r="BF356"/>
  <c r="BN356"/>
  <c r="BV356"/>
  <c r="CD356"/>
  <c r="CL356"/>
  <c r="CV356"/>
  <c r="DD356"/>
  <c r="DL356"/>
  <c r="DT356"/>
  <c r="EB356"/>
  <c r="EJ356"/>
  <c r="ER356"/>
  <c r="EZ356"/>
  <c r="FH356"/>
  <c r="FP356"/>
  <c r="FX356"/>
  <c r="GF356"/>
  <c r="GN356"/>
  <c r="GV356"/>
  <c r="AM356"/>
  <c r="AU356"/>
  <c r="BC356"/>
  <c r="BK356"/>
  <c r="BS356"/>
  <c r="CA356"/>
  <c r="CI356"/>
  <c r="CS356"/>
  <c r="DA356"/>
  <c r="DI356"/>
  <c r="DQ356"/>
  <c r="DY356"/>
  <c r="EG356"/>
  <c r="EO356"/>
  <c r="EW356"/>
  <c r="FE356"/>
  <c r="FM356"/>
  <c r="FU356"/>
  <c r="GC356"/>
  <c r="GK356"/>
  <c r="GS356"/>
  <c r="HA356"/>
  <c r="AL356"/>
  <c r="AT356"/>
  <c r="BB356"/>
  <c r="BJ356"/>
  <c r="BR356"/>
  <c r="BZ356"/>
  <c r="CH356"/>
  <c r="CR356"/>
  <c r="CZ356"/>
  <c r="DH356"/>
  <c r="DP356"/>
  <c r="DX356"/>
  <c r="EF356"/>
  <c r="EN356"/>
  <c r="EV356"/>
  <c r="FD356"/>
  <c r="FL356"/>
  <c r="FT356"/>
  <c r="GB356"/>
  <c r="GJ356"/>
  <c r="GR356"/>
  <c r="GZ356"/>
  <c r="AY356"/>
  <c r="CE356"/>
  <c r="DM356"/>
  <c r="ES356"/>
  <c r="FY356"/>
  <c r="AQ356"/>
  <c r="BW356"/>
  <c r="DE356"/>
  <c r="EK356"/>
  <c r="FQ356"/>
  <c r="GW356"/>
  <c r="BO356"/>
  <c r="CW356"/>
  <c r="EC356"/>
  <c r="FI356"/>
  <c r="GO356"/>
  <c r="BG356"/>
  <c r="CM356"/>
  <c r="DU356"/>
  <c r="FA356"/>
  <c r="GG356"/>
  <c r="CO265"/>
  <c r="CN265"/>
  <c r="AL265"/>
  <c r="AP265"/>
  <c r="AT265"/>
  <c r="AX265"/>
  <c r="BB265"/>
  <c r="BF265"/>
  <c r="BJ265"/>
  <c r="BN265"/>
  <c r="BR265"/>
  <c r="BV265"/>
  <c r="BZ265"/>
  <c r="CD265"/>
  <c r="CH265"/>
  <c r="CL265"/>
  <c r="CR265"/>
  <c r="CV265"/>
  <c r="CZ265"/>
  <c r="DD265"/>
  <c r="DH265"/>
  <c r="DL265"/>
  <c r="DP265"/>
  <c r="DT265"/>
  <c r="DX265"/>
  <c r="EB265"/>
  <c r="EF265"/>
  <c r="EJ265"/>
  <c r="EN265"/>
  <c r="ER265"/>
  <c r="EV265"/>
  <c r="EZ265"/>
  <c r="FD265"/>
  <c r="FH265"/>
  <c r="FL265"/>
  <c r="FP265"/>
  <c r="FT265"/>
  <c r="FX265"/>
  <c r="GB265"/>
  <c r="GF265"/>
  <c r="GJ265"/>
  <c r="GN265"/>
  <c r="GR265"/>
  <c r="GV265"/>
  <c r="GZ265"/>
  <c r="AJ265"/>
  <c r="AO265"/>
  <c r="AU265"/>
  <c r="AZ265"/>
  <c r="BE265"/>
  <c r="BK265"/>
  <c r="BP265"/>
  <c r="BU265"/>
  <c r="CA265"/>
  <c r="CF265"/>
  <c r="CK265"/>
  <c r="CS265"/>
  <c r="CX265"/>
  <c r="DC265"/>
  <c r="DI265"/>
  <c r="DN265"/>
  <c r="DS265"/>
  <c r="DY265"/>
  <c r="ED265"/>
  <c r="EI265"/>
  <c r="EO265"/>
  <c r="ET265"/>
  <c r="EY265"/>
  <c r="FE265"/>
  <c r="FJ265"/>
  <c r="FO265"/>
  <c r="FU265"/>
  <c r="FZ265"/>
  <c r="GE265"/>
  <c r="GK265"/>
  <c r="GP265"/>
  <c r="GU265"/>
  <c r="HA265"/>
  <c r="AN265"/>
  <c r="AS265"/>
  <c r="AY265"/>
  <c r="BD265"/>
  <c r="BI265"/>
  <c r="BO265"/>
  <c r="BT265"/>
  <c r="BY265"/>
  <c r="CE265"/>
  <c r="CJ265"/>
  <c r="CQ265"/>
  <c r="CW265"/>
  <c r="DB265"/>
  <c r="DG265"/>
  <c r="DM265"/>
  <c r="DR265"/>
  <c r="DW265"/>
  <c r="EC265"/>
  <c r="EH265"/>
  <c r="EM265"/>
  <c r="ES265"/>
  <c r="EX265"/>
  <c r="FC265"/>
  <c r="FI265"/>
  <c r="FN265"/>
  <c r="FS265"/>
  <c r="FY265"/>
  <c r="GD265"/>
  <c r="GI265"/>
  <c r="GO265"/>
  <c r="GT265"/>
  <c r="GY265"/>
  <c r="AM265"/>
  <c r="AR265"/>
  <c r="AW265"/>
  <c r="BC265"/>
  <c r="BH265"/>
  <c r="BM265"/>
  <c r="BS265"/>
  <c r="BX265"/>
  <c r="CC265"/>
  <c r="CI265"/>
  <c r="CP265"/>
  <c r="CU265"/>
  <c r="DA265"/>
  <c r="DF265"/>
  <c r="DK265"/>
  <c r="DQ265"/>
  <c r="DV265"/>
  <c r="EA265"/>
  <c r="EG265"/>
  <c r="EL265"/>
  <c r="EQ265"/>
  <c r="EW265"/>
  <c r="FB265"/>
  <c r="FG265"/>
  <c r="FM265"/>
  <c r="FR265"/>
  <c r="FW265"/>
  <c r="GC265"/>
  <c r="GH265"/>
  <c r="GM265"/>
  <c r="GS265"/>
  <c r="GX265"/>
  <c r="HC265"/>
  <c r="AK265"/>
  <c r="BG265"/>
  <c r="CB265"/>
  <c r="CY265"/>
  <c r="DU265"/>
  <c r="EP265"/>
  <c r="FK265"/>
  <c r="GG265"/>
  <c r="HB265"/>
  <c r="BA265"/>
  <c r="BW265"/>
  <c r="CT265"/>
  <c r="DO265"/>
  <c r="EK265"/>
  <c r="FF265"/>
  <c r="GA265"/>
  <c r="GW265"/>
  <c r="AV265"/>
  <c r="BQ265"/>
  <c r="CM265"/>
  <c r="DJ265"/>
  <c r="EE265"/>
  <c r="FA265"/>
  <c r="FV265"/>
  <c r="GQ265"/>
  <c r="BL265"/>
  <c r="EU265"/>
  <c r="AQ265"/>
  <c r="DZ265"/>
  <c r="DE265"/>
  <c r="GL265"/>
  <c r="CG265"/>
  <c r="FQ265"/>
  <c r="CO215"/>
  <c r="CN215"/>
  <c r="AL215"/>
  <c r="AP215"/>
  <c r="AT215"/>
  <c r="AX215"/>
  <c r="BB215"/>
  <c r="BF215"/>
  <c r="BJ215"/>
  <c r="BN215"/>
  <c r="BR215"/>
  <c r="BV215"/>
  <c r="BZ215"/>
  <c r="CD215"/>
  <c r="CH215"/>
  <c r="CL215"/>
  <c r="CR215"/>
  <c r="CV215"/>
  <c r="CZ215"/>
  <c r="DD215"/>
  <c r="DH215"/>
  <c r="DL215"/>
  <c r="DP215"/>
  <c r="DT215"/>
  <c r="DX215"/>
  <c r="EB215"/>
  <c r="EF215"/>
  <c r="EJ215"/>
  <c r="EN215"/>
  <c r="ER215"/>
  <c r="EV215"/>
  <c r="EZ215"/>
  <c r="FD215"/>
  <c r="FH215"/>
  <c r="FL215"/>
  <c r="FP215"/>
  <c r="FT215"/>
  <c r="FX215"/>
  <c r="GB215"/>
  <c r="GF215"/>
  <c r="GJ215"/>
  <c r="GN215"/>
  <c r="GR215"/>
  <c r="GV215"/>
  <c r="GZ215"/>
  <c r="AK215"/>
  <c r="AO215"/>
  <c r="AS215"/>
  <c r="AW215"/>
  <c r="BA215"/>
  <c r="BE215"/>
  <c r="BI215"/>
  <c r="BM215"/>
  <c r="BQ215"/>
  <c r="BU215"/>
  <c r="BY215"/>
  <c r="CC215"/>
  <c r="CG215"/>
  <c r="CK215"/>
  <c r="CQ215"/>
  <c r="CU215"/>
  <c r="CY215"/>
  <c r="DC215"/>
  <c r="DG215"/>
  <c r="DK215"/>
  <c r="DO215"/>
  <c r="DS215"/>
  <c r="DW215"/>
  <c r="EA215"/>
  <c r="EE215"/>
  <c r="EI215"/>
  <c r="EM215"/>
  <c r="EQ215"/>
  <c r="EU215"/>
  <c r="EY215"/>
  <c r="FC215"/>
  <c r="FG215"/>
  <c r="FK215"/>
  <c r="FO215"/>
  <c r="FS215"/>
  <c r="FW215"/>
  <c r="GA215"/>
  <c r="GE215"/>
  <c r="GI215"/>
  <c r="GM215"/>
  <c r="GQ215"/>
  <c r="GU215"/>
  <c r="GY215"/>
  <c r="HC215"/>
  <c r="AM215"/>
  <c r="AU215"/>
  <c r="BC215"/>
  <c r="BK215"/>
  <c r="BS215"/>
  <c r="CA215"/>
  <c r="CI215"/>
  <c r="CS215"/>
  <c r="DA215"/>
  <c r="DI215"/>
  <c r="DQ215"/>
  <c r="DY215"/>
  <c r="EG215"/>
  <c r="EO215"/>
  <c r="EW215"/>
  <c r="FE215"/>
  <c r="FM215"/>
  <c r="FU215"/>
  <c r="GC215"/>
  <c r="GK215"/>
  <c r="GS215"/>
  <c r="HA215"/>
  <c r="AJ215"/>
  <c r="AR215"/>
  <c r="AZ215"/>
  <c r="BH215"/>
  <c r="BP215"/>
  <c r="BX215"/>
  <c r="CF215"/>
  <c r="CP215"/>
  <c r="CX215"/>
  <c r="DF215"/>
  <c r="DN215"/>
  <c r="DV215"/>
  <c r="ED215"/>
  <c r="EL215"/>
  <c r="ET215"/>
  <c r="FB215"/>
  <c r="FJ215"/>
  <c r="FR215"/>
  <c r="FZ215"/>
  <c r="GH215"/>
  <c r="GP215"/>
  <c r="GX215"/>
  <c r="AQ215"/>
  <c r="AY215"/>
  <c r="BG215"/>
  <c r="BO215"/>
  <c r="BW215"/>
  <c r="CE215"/>
  <c r="CM215"/>
  <c r="CW215"/>
  <c r="DE215"/>
  <c r="DM215"/>
  <c r="DU215"/>
  <c r="EC215"/>
  <c r="EK215"/>
  <c r="ES215"/>
  <c r="FA215"/>
  <c r="FI215"/>
  <c r="FQ215"/>
  <c r="FY215"/>
  <c r="GG215"/>
  <c r="GO215"/>
  <c r="GW215"/>
  <c r="BL215"/>
  <c r="CT215"/>
  <c r="DZ215"/>
  <c r="FF215"/>
  <c r="GL215"/>
  <c r="BD215"/>
  <c r="CJ215"/>
  <c r="DR215"/>
  <c r="EX215"/>
  <c r="GD215"/>
  <c r="AV215"/>
  <c r="CB215"/>
  <c r="DJ215"/>
  <c r="EP215"/>
  <c r="FV215"/>
  <c r="HB215"/>
  <c r="EH215"/>
  <c r="DB215"/>
  <c r="BT215"/>
  <c r="GT215"/>
  <c r="AN215"/>
  <c r="FN215"/>
  <c r="CO157"/>
  <c r="CN157"/>
  <c r="AM157"/>
  <c r="AQ157"/>
  <c r="AU157"/>
  <c r="AY157"/>
  <c r="BC157"/>
  <c r="BG157"/>
  <c r="BK157"/>
  <c r="BO157"/>
  <c r="BS157"/>
  <c r="BW157"/>
  <c r="CA157"/>
  <c r="CE157"/>
  <c r="CI157"/>
  <c r="CM157"/>
  <c r="CS157"/>
  <c r="CW157"/>
  <c r="DA157"/>
  <c r="DE157"/>
  <c r="DI157"/>
  <c r="DM157"/>
  <c r="DQ157"/>
  <c r="DU157"/>
  <c r="DY157"/>
  <c r="EC157"/>
  <c r="EG157"/>
  <c r="EK157"/>
  <c r="EO157"/>
  <c r="ES157"/>
  <c r="EW157"/>
  <c r="FA157"/>
  <c r="FE157"/>
  <c r="FI157"/>
  <c r="FM157"/>
  <c r="FQ157"/>
  <c r="FU157"/>
  <c r="FY157"/>
  <c r="GC157"/>
  <c r="GG157"/>
  <c r="GK157"/>
  <c r="GO157"/>
  <c r="GS157"/>
  <c r="GW157"/>
  <c r="HA157"/>
  <c r="AJ157"/>
  <c r="AO157"/>
  <c r="AT157"/>
  <c r="AZ157"/>
  <c r="BE157"/>
  <c r="BJ157"/>
  <c r="BP157"/>
  <c r="BU157"/>
  <c r="BZ157"/>
  <c r="CF157"/>
  <c r="CK157"/>
  <c r="CR157"/>
  <c r="CX157"/>
  <c r="DC157"/>
  <c r="DH157"/>
  <c r="DN157"/>
  <c r="DS157"/>
  <c r="DX157"/>
  <c r="ED157"/>
  <c r="EI157"/>
  <c r="EN157"/>
  <c r="ET157"/>
  <c r="EY157"/>
  <c r="FD157"/>
  <c r="FJ157"/>
  <c r="FO157"/>
  <c r="FT157"/>
  <c r="FZ157"/>
  <c r="GE157"/>
  <c r="GJ157"/>
  <c r="GP157"/>
  <c r="GU157"/>
  <c r="GZ157"/>
  <c r="AN157"/>
  <c r="AS157"/>
  <c r="AX157"/>
  <c r="BD157"/>
  <c r="BI157"/>
  <c r="BN157"/>
  <c r="BT157"/>
  <c r="BY157"/>
  <c r="CD157"/>
  <c r="CJ157"/>
  <c r="CQ157"/>
  <c r="CV157"/>
  <c r="DB157"/>
  <c r="DG157"/>
  <c r="DL157"/>
  <c r="DR157"/>
  <c r="DW157"/>
  <c r="EB157"/>
  <c r="EH157"/>
  <c r="EM157"/>
  <c r="ER157"/>
  <c r="EX157"/>
  <c r="FC157"/>
  <c r="FH157"/>
  <c r="FN157"/>
  <c r="FS157"/>
  <c r="FX157"/>
  <c r="GD157"/>
  <c r="GI157"/>
  <c r="GN157"/>
  <c r="GT157"/>
  <c r="GY157"/>
  <c r="AP157"/>
  <c r="BA157"/>
  <c r="BL157"/>
  <c r="BV157"/>
  <c r="CG157"/>
  <c r="CT157"/>
  <c r="DD157"/>
  <c r="DO157"/>
  <c r="DZ157"/>
  <c r="EJ157"/>
  <c r="EU157"/>
  <c r="FF157"/>
  <c r="FP157"/>
  <c r="GA157"/>
  <c r="GL157"/>
  <c r="GV157"/>
  <c r="AL157"/>
  <c r="AW157"/>
  <c r="BH157"/>
  <c r="BR157"/>
  <c r="CC157"/>
  <c r="CP157"/>
  <c r="CZ157"/>
  <c r="DK157"/>
  <c r="DV157"/>
  <c r="EF157"/>
  <c r="EQ157"/>
  <c r="FB157"/>
  <c r="FL157"/>
  <c r="FW157"/>
  <c r="GH157"/>
  <c r="GR157"/>
  <c r="HC157"/>
  <c r="AK157"/>
  <c r="AV157"/>
  <c r="BF157"/>
  <c r="BQ157"/>
  <c r="CB157"/>
  <c r="CL157"/>
  <c r="CY157"/>
  <c r="DJ157"/>
  <c r="DT157"/>
  <c r="EE157"/>
  <c r="EP157"/>
  <c r="EZ157"/>
  <c r="FK157"/>
  <c r="FV157"/>
  <c r="GF157"/>
  <c r="GQ157"/>
  <c r="HB157"/>
  <c r="BM157"/>
  <c r="DF157"/>
  <c r="EV157"/>
  <c r="GM157"/>
  <c r="BB157"/>
  <c r="CU157"/>
  <c r="EL157"/>
  <c r="GB157"/>
  <c r="AR157"/>
  <c r="CH157"/>
  <c r="EA157"/>
  <c r="FR157"/>
  <c r="BX157"/>
  <c r="DP157"/>
  <c r="FG157"/>
  <c r="GX157"/>
  <c r="CO88"/>
  <c r="CN88"/>
  <c r="AM88"/>
  <c r="AQ88"/>
  <c r="AU88"/>
  <c r="AY88"/>
  <c r="BC88"/>
  <c r="BG88"/>
  <c r="BK88"/>
  <c r="BO88"/>
  <c r="BS88"/>
  <c r="BW88"/>
  <c r="CA88"/>
  <c r="CE88"/>
  <c r="CI88"/>
  <c r="CM88"/>
  <c r="CS88"/>
  <c r="CW88"/>
  <c r="DA88"/>
  <c r="DE88"/>
  <c r="DI88"/>
  <c r="DM88"/>
  <c r="DQ88"/>
  <c r="DU88"/>
  <c r="DY88"/>
  <c r="EC88"/>
  <c r="EG88"/>
  <c r="EK88"/>
  <c r="EO88"/>
  <c r="ES88"/>
  <c r="EW88"/>
  <c r="FA88"/>
  <c r="FE88"/>
  <c r="FI88"/>
  <c r="FM88"/>
  <c r="FQ88"/>
  <c r="FU88"/>
  <c r="FY88"/>
  <c r="GC88"/>
  <c r="GG88"/>
  <c r="GK88"/>
  <c r="GO88"/>
  <c r="GS88"/>
  <c r="GW88"/>
  <c r="HA88"/>
  <c r="AL88"/>
  <c r="AP88"/>
  <c r="AT88"/>
  <c r="AX88"/>
  <c r="BB88"/>
  <c r="BF88"/>
  <c r="BJ88"/>
  <c r="BN88"/>
  <c r="BR88"/>
  <c r="BV88"/>
  <c r="BZ88"/>
  <c r="CD88"/>
  <c r="CH88"/>
  <c r="CL88"/>
  <c r="CR88"/>
  <c r="CV88"/>
  <c r="CZ88"/>
  <c r="DD88"/>
  <c r="DH88"/>
  <c r="DL88"/>
  <c r="DP88"/>
  <c r="DT88"/>
  <c r="DX88"/>
  <c r="EB88"/>
  <c r="EF88"/>
  <c r="EJ88"/>
  <c r="EN88"/>
  <c r="ER88"/>
  <c r="EV88"/>
  <c r="EZ88"/>
  <c r="FD88"/>
  <c r="FH88"/>
  <c r="FL88"/>
  <c r="FP88"/>
  <c r="FT88"/>
  <c r="FX88"/>
  <c r="GB88"/>
  <c r="GF88"/>
  <c r="GJ88"/>
  <c r="GN88"/>
  <c r="GR88"/>
  <c r="GV88"/>
  <c r="GZ88"/>
  <c r="AN88"/>
  <c r="AV88"/>
  <c r="BD88"/>
  <c r="BL88"/>
  <c r="BT88"/>
  <c r="CB88"/>
  <c r="CJ88"/>
  <c r="CT88"/>
  <c r="DB88"/>
  <c r="DJ88"/>
  <c r="DR88"/>
  <c r="DZ88"/>
  <c r="EH88"/>
  <c r="EP88"/>
  <c r="EX88"/>
  <c r="FF88"/>
  <c r="FN88"/>
  <c r="FV88"/>
  <c r="GD88"/>
  <c r="GL88"/>
  <c r="GT88"/>
  <c r="HB88"/>
  <c r="AK88"/>
  <c r="AS88"/>
  <c r="BA88"/>
  <c r="BI88"/>
  <c r="BQ88"/>
  <c r="BY88"/>
  <c r="CG88"/>
  <c r="CQ88"/>
  <c r="CY88"/>
  <c r="DG88"/>
  <c r="DO88"/>
  <c r="DW88"/>
  <c r="EE88"/>
  <c r="EM88"/>
  <c r="EU88"/>
  <c r="FC88"/>
  <c r="FK88"/>
  <c r="FS88"/>
  <c r="GA88"/>
  <c r="GI88"/>
  <c r="GQ88"/>
  <c r="GY88"/>
  <c r="AJ88"/>
  <c r="AR88"/>
  <c r="AZ88"/>
  <c r="BH88"/>
  <c r="BP88"/>
  <c r="BX88"/>
  <c r="CF88"/>
  <c r="CP88"/>
  <c r="CX88"/>
  <c r="DF88"/>
  <c r="DN88"/>
  <c r="DV88"/>
  <c r="ED88"/>
  <c r="EL88"/>
  <c r="ET88"/>
  <c r="FB88"/>
  <c r="FJ88"/>
  <c r="FR88"/>
  <c r="FZ88"/>
  <c r="GH88"/>
  <c r="GP88"/>
  <c r="GX88"/>
  <c r="BM88"/>
  <c r="CU88"/>
  <c r="EA88"/>
  <c r="FG88"/>
  <c r="GM88"/>
  <c r="BE88"/>
  <c r="CK88"/>
  <c r="DS88"/>
  <c r="EY88"/>
  <c r="GE88"/>
  <c r="AW88"/>
  <c r="CC88"/>
  <c r="DK88"/>
  <c r="EQ88"/>
  <c r="FW88"/>
  <c r="HC88"/>
  <c r="DC88"/>
  <c r="BU88"/>
  <c r="GU88"/>
  <c r="AO88"/>
  <c r="FO88"/>
  <c r="EI88"/>
  <c r="CO42"/>
  <c r="CN42"/>
  <c r="AK42"/>
  <c r="AO42"/>
  <c r="AS42"/>
  <c r="AW42"/>
  <c r="BA42"/>
  <c r="BE42"/>
  <c r="BI42"/>
  <c r="BM42"/>
  <c r="BQ42"/>
  <c r="BU42"/>
  <c r="BY42"/>
  <c r="CC42"/>
  <c r="CG42"/>
  <c r="CK42"/>
  <c r="CQ42"/>
  <c r="CU42"/>
  <c r="CY42"/>
  <c r="DC42"/>
  <c r="DG42"/>
  <c r="DK42"/>
  <c r="DO42"/>
  <c r="DS42"/>
  <c r="DW42"/>
  <c r="EA42"/>
  <c r="EE42"/>
  <c r="EI42"/>
  <c r="EM42"/>
  <c r="EQ42"/>
  <c r="EU42"/>
  <c r="EY42"/>
  <c r="FC42"/>
  <c r="FG42"/>
  <c r="FK42"/>
  <c r="FO42"/>
  <c r="FS42"/>
  <c r="FW42"/>
  <c r="GA42"/>
  <c r="GE42"/>
  <c r="GI42"/>
  <c r="GM42"/>
  <c r="GQ42"/>
  <c r="GU42"/>
  <c r="GY42"/>
  <c r="HC42"/>
  <c r="AJ42"/>
  <c r="AN42"/>
  <c r="AR42"/>
  <c r="AV42"/>
  <c r="AZ42"/>
  <c r="BD42"/>
  <c r="BH42"/>
  <c r="BL42"/>
  <c r="BP42"/>
  <c r="BT42"/>
  <c r="BX42"/>
  <c r="CB42"/>
  <c r="CF42"/>
  <c r="CJ42"/>
  <c r="CP42"/>
  <c r="CT42"/>
  <c r="CX42"/>
  <c r="DB42"/>
  <c r="DF42"/>
  <c r="DJ42"/>
  <c r="DN42"/>
  <c r="DR42"/>
  <c r="DV42"/>
  <c r="DZ42"/>
  <c r="ED42"/>
  <c r="EH42"/>
  <c r="EL42"/>
  <c r="EP42"/>
  <c r="ET42"/>
  <c r="EX42"/>
  <c r="FB42"/>
  <c r="FF42"/>
  <c r="FJ42"/>
  <c r="FN42"/>
  <c r="FR42"/>
  <c r="FV42"/>
  <c r="FZ42"/>
  <c r="GD42"/>
  <c r="GH42"/>
  <c r="GL42"/>
  <c r="GP42"/>
  <c r="GT42"/>
  <c r="GX42"/>
  <c r="HB42"/>
  <c r="AP42"/>
  <c r="AX42"/>
  <c r="BF42"/>
  <c r="BN42"/>
  <c r="BV42"/>
  <c r="CD42"/>
  <c r="CL42"/>
  <c r="CV42"/>
  <c r="DD42"/>
  <c r="DL42"/>
  <c r="DT42"/>
  <c r="EB42"/>
  <c r="EJ42"/>
  <c r="ER42"/>
  <c r="EZ42"/>
  <c r="FH42"/>
  <c r="FP42"/>
  <c r="FX42"/>
  <c r="GF42"/>
  <c r="GN42"/>
  <c r="GV42"/>
  <c r="AM42"/>
  <c r="AU42"/>
  <c r="BC42"/>
  <c r="BK42"/>
  <c r="BS42"/>
  <c r="CA42"/>
  <c r="CI42"/>
  <c r="CS42"/>
  <c r="DA42"/>
  <c r="DI42"/>
  <c r="DQ42"/>
  <c r="DY42"/>
  <c r="EG42"/>
  <c r="EO42"/>
  <c r="EW42"/>
  <c r="FE42"/>
  <c r="FM42"/>
  <c r="FU42"/>
  <c r="GC42"/>
  <c r="GK42"/>
  <c r="GS42"/>
  <c r="HA42"/>
  <c r="AL42"/>
  <c r="AT42"/>
  <c r="BB42"/>
  <c r="BJ42"/>
  <c r="BR42"/>
  <c r="BZ42"/>
  <c r="CH42"/>
  <c r="CR42"/>
  <c r="CZ42"/>
  <c r="DH42"/>
  <c r="DP42"/>
  <c r="DX42"/>
  <c r="EF42"/>
  <c r="EN42"/>
  <c r="EV42"/>
  <c r="FD42"/>
  <c r="FL42"/>
  <c r="FT42"/>
  <c r="GB42"/>
  <c r="GJ42"/>
  <c r="GR42"/>
  <c r="GZ42"/>
  <c r="AQ42"/>
  <c r="BW42"/>
  <c r="DE42"/>
  <c r="EK42"/>
  <c r="FQ42"/>
  <c r="GW42"/>
  <c r="BO42"/>
  <c r="CW42"/>
  <c r="EC42"/>
  <c r="FI42"/>
  <c r="GO42"/>
  <c r="BG42"/>
  <c r="CM42"/>
  <c r="DU42"/>
  <c r="FA42"/>
  <c r="GG42"/>
  <c r="ES42"/>
  <c r="DM42"/>
  <c r="CE42"/>
  <c r="FY42"/>
  <c r="AY42"/>
  <c r="CO719"/>
  <c r="CN719"/>
  <c r="AM719"/>
  <c r="AQ719"/>
  <c r="AU719"/>
  <c r="AY719"/>
  <c r="BC719"/>
  <c r="BG719"/>
  <c r="BK719"/>
  <c r="BO719"/>
  <c r="BS719"/>
  <c r="BW719"/>
  <c r="CA719"/>
  <c r="CE719"/>
  <c r="CI719"/>
  <c r="CM719"/>
  <c r="CS719"/>
  <c r="CW719"/>
  <c r="DA719"/>
  <c r="DE719"/>
  <c r="DI719"/>
  <c r="DM719"/>
  <c r="DQ719"/>
  <c r="DU719"/>
  <c r="DY719"/>
  <c r="EC719"/>
  <c r="EG719"/>
  <c r="EK719"/>
  <c r="EO719"/>
  <c r="ES719"/>
  <c r="EW719"/>
  <c r="FA719"/>
  <c r="FE719"/>
  <c r="FI719"/>
  <c r="FM719"/>
  <c r="FQ719"/>
  <c r="FU719"/>
  <c r="FY719"/>
  <c r="GC719"/>
  <c r="GG719"/>
  <c r="GK719"/>
  <c r="GO719"/>
  <c r="GS719"/>
  <c r="GW719"/>
  <c r="HA719"/>
  <c r="AL719"/>
  <c r="AR719"/>
  <c r="AW719"/>
  <c r="BB719"/>
  <c r="BH719"/>
  <c r="BM719"/>
  <c r="BR719"/>
  <c r="BX719"/>
  <c r="CC719"/>
  <c r="CH719"/>
  <c r="CP719"/>
  <c r="CU719"/>
  <c r="CZ719"/>
  <c r="DF719"/>
  <c r="DK719"/>
  <c r="DP719"/>
  <c r="DV719"/>
  <c r="EA719"/>
  <c r="EF719"/>
  <c r="EL719"/>
  <c r="EQ719"/>
  <c r="EV719"/>
  <c r="FB719"/>
  <c r="FG719"/>
  <c r="FL719"/>
  <c r="FR719"/>
  <c r="FW719"/>
  <c r="GB719"/>
  <c r="GH719"/>
  <c r="GM719"/>
  <c r="GR719"/>
  <c r="GX719"/>
  <c r="HC719"/>
  <c r="AK719"/>
  <c r="AP719"/>
  <c r="AV719"/>
  <c r="BA719"/>
  <c r="BF719"/>
  <c r="BL719"/>
  <c r="BQ719"/>
  <c r="BV719"/>
  <c r="CB719"/>
  <c r="CG719"/>
  <c r="CL719"/>
  <c r="CT719"/>
  <c r="CY719"/>
  <c r="DD719"/>
  <c r="DJ719"/>
  <c r="DO719"/>
  <c r="DT719"/>
  <c r="DZ719"/>
  <c r="EE719"/>
  <c r="EJ719"/>
  <c r="EP719"/>
  <c r="EU719"/>
  <c r="EZ719"/>
  <c r="FF719"/>
  <c r="FK719"/>
  <c r="FP719"/>
  <c r="FV719"/>
  <c r="GA719"/>
  <c r="GF719"/>
  <c r="GL719"/>
  <c r="GQ719"/>
  <c r="GV719"/>
  <c r="HB719"/>
  <c r="AO719"/>
  <c r="AZ719"/>
  <c r="BJ719"/>
  <c r="BU719"/>
  <c r="CF719"/>
  <c r="CR719"/>
  <c r="DC719"/>
  <c r="DN719"/>
  <c r="DX719"/>
  <c r="EI719"/>
  <c r="ET719"/>
  <c r="FD719"/>
  <c r="FO719"/>
  <c r="FZ719"/>
  <c r="GJ719"/>
  <c r="GU719"/>
  <c r="AN719"/>
  <c r="AX719"/>
  <c r="BI719"/>
  <c r="BT719"/>
  <c r="CD719"/>
  <c r="CQ719"/>
  <c r="DB719"/>
  <c r="DL719"/>
  <c r="DW719"/>
  <c r="EH719"/>
  <c r="ER719"/>
  <c r="FC719"/>
  <c r="FN719"/>
  <c r="FX719"/>
  <c r="GI719"/>
  <c r="GT719"/>
  <c r="AJ719"/>
  <c r="AT719"/>
  <c r="BE719"/>
  <c r="BP719"/>
  <c r="BZ719"/>
  <c r="CK719"/>
  <c r="CX719"/>
  <c r="DH719"/>
  <c r="DS719"/>
  <c r="ED719"/>
  <c r="EN719"/>
  <c r="EY719"/>
  <c r="FJ719"/>
  <c r="FT719"/>
  <c r="GE719"/>
  <c r="GP719"/>
  <c r="GZ719"/>
  <c r="BY719"/>
  <c r="DR719"/>
  <c r="FH719"/>
  <c r="GY719"/>
  <c r="BN719"/>
  <c r="DG719"/>
  <c r="EX719"/>
  <c r="GN719"/>
  <c r="BD719"/>
  <c r="CV719"/>
  <c r="EM719"/>
  <c r="GD719"/>
  <c r="CJ719"/>
  <c r="AS719"/>
  <c r="FS719"/>
  <c r="EB719"/>
  <c r="CO638"/>
  <c r="CN638"/>
  <c r="AL638"/>
  <c r="AP638"/>
  <c r="AT638"/>
  <c r="AX638"/>
  <c r="BB638"/>
  <c r="BF638"/>
  <c r="BJ638"/>
  <c r="BN638"/>
  <c r="BR638"/>
  <c r="BV638"/>
  <c r="BZ638"/>
  <c r="CD638"/>
  <c r="CH638"/>
  <c r="CL638"/>
  <c r="CR638"/>
  <c r="CV638"/>
  <c r="CZ638"/>
  <c r="DD638"/>
  <c r="DH638"/>
  <c r="DL638"/>
  <c r="DP638"/>
  <c r="DT638"/>
  <c r="DX638"/>
  <c r="EB638"/>
  <c r="EF638"/>
  <c r="EJ638"/>
  <c r="EN638"/>
  <c r="ER638"/>
  <c r="EV638"/>
  <c r="EZ638"/>
  <c r="FD638"/>
  <c r="FH638"/>
  <c r="FL638"/>
  <c r="FP638"/>
  <c r="FT638"/>
  <c r="FX638"/>
  <c r="GB638"/>
  <c r="GF638"/>
  <c r="GJ638"/>
  <c r="GN638"/>
  <c r="GR638"/>
  <c r="GV638"/>
  <c r="GZ638"/>
  <c r="AK638"/>
  <c r="AO638"/>
  <c r="AS638"/>
  <c r="AW638"/>
  <c r="BA638"/>
  <c r="BE638"/>
  <c r="BI638"/>
  <c r="BM638"/>
  <c r="BQ638"/>
  <c r="BU638"/>
  <c r="BY638"/>
  <c r="CC638"/>
  <c r="CG638"/>
  <c r="CK638"/>
  <c r="CQ638"/>
  <c r="CU638"/>
  <c r="CY638"/>
  <c r="DC638"/>
  <c r="DG638"/>
  <c r="DK638"/>
  <c r="DO638"/>
  <c r="DS638"/>
  <c r="DW638"/>
  <c r="EA638"/>
  <c r="EE638"/>
  <c r="EI638"/>
  <c r="EM638"/>
  <c r="EQ638"/>
  <c r="EU638"/>
  <c r="EY638"/>
  <c r="FC638"/>
  <c r="FG638"/>
  <c r="FK638"/>
  <c r="FO638"/>
  <c r="FS638"/>
  <c r="FW638"/>
  <c r="GA638"/>
  <c r="GE638"/>
  <c r="GI638"/>
  <c r="GM638"/>
  <c r="GQ638"/>
  <c r="GU638"/>
  <c r="GY638"/>
  <c r="HC638"/>
  <c r="AM638"/>
  <c r="AU638"/>
  <c r="BC638"/>
  <c r="BK638"/>
  <c r="BS638"/>
  <c r="CA638"/>
  <c r="CI638"/>
  <c r="CS638"/>
  <c r="DA638"/>
  <c r="DI638"/>
  <c r="DQ638"/>
  <c r="DY638"/>
  <c r="EG638"/>
  <c r="EO638"/>
  <c r="EW638"/>
  <c r="FE638"/>
  <c r="FM638"/>
  <c r="FU638"/>
  <c r="GC638"/>
  <c r="GK638"/>
  <c r="GS638"/>
  <c r="HA638"/>
  <c r="AJ638"/>
  <c r="AR638"/>
  <c r="AZ638"/>
  <c r="BH638"/>
  <c r="BP638"/>
  <c r="BX638"/>
  <c r="CF638"/>
  <c r="CP638"/>
  <c r="CX638"/>
  <c r="DF638"/>
  <c r="DN638"/>
  <c r="DV638"/>
  <c r="ED638"/>
  <c r="EL638"/>
  <c r="ET638"/>
  <c r="FB638"/>
  <c r="FJ638"/>
  <c r="FR638"/>
  <c r="FZ638"/>
  <c r="GH638"/>
  <c r="GP638"/>
  <c r="GX638"/>
  <c r="AN638"/>
  <c r="BD638"/>
  <c r="BT638"/>
  <c r="CJ638"/>
  <c r="DB638"/>
  <c r="DR638"/>
  <c r="EH638"/>
  <c r="EX638"/>
  <c r="FN638"/>
  <c r="GD638"/>
  <c r="GT638"/>
  <c r="AY638"/>
  <c r="BO638"/>
  <c r="CE638"/>
  <c r="CW638"/>
  <c r="DM638"/>
  <c r="EC638"/>
  <c r="ES638"/>
  <c r="FI638"/>
  <c r="FY638"/>
  <c r="GO638"/>
  <c r="AV638"/>
  <c r="BL638"/>
  <c r="CB638"/>
  <c r="CT638"/>
  <c r="DJ638"/>
  <c r="DZ638"/>
  <c r="EP638"/>
  <c r="FF638"/>
  <c r="FV638"/>
  <c r="GL638"/>
  <c r="HB638"/>
  <c r="BG638"/>
  <c r="DU638"/>
  <c r="GG638"/>
  <c r="AQ638"/>
  <c r="DE638"/>
  <c r="FQ638"/>
  <c r="BW638"/>
  <c r="EK638"/>
  <c r="GW638"/>
  <c r="FA638"/>
  <c r="CM638"/>
  <c r="CO545"/>
  <c r="CN545"/>
  <c r="AL545"/>
  <c r="AP545"/>
  <c r="AT545"/>
  <c r="AX545"/>
  <c r="BB545"/>
  <c r="BF545"/>
  <c r="BJ545"/>
  <c r="BN545"/>
  <c r="BR545"/>
  <c r="BV545"/>
  <c r="BZ545"/>
  <c r="CD545"/>
  <c r="CH545"/>
  <c r="CL545"/>
  <c r="CR545"/>
  <c r="CV545"/>
  <c r="CZ545"/>
  <c r="DD545"/>
  <c r="DH545"/>
  <c r="DL545"/>
  <c r="DP545"/>
  <c r="DT545"/>
  <c r="DX545"/>
  <c r="EB545"/>
  <c r="EF545"/>
  <c r="EJ545"/>
  <c r="EN545"/>
  <c r="ER545"/>
  <c r="EV545"/>
  <c r="EZ545"/>
  <c r="FD545"/>
  <c r="FH545"/>
  <c r="FL545"/>
  <c r="FP545"/>
  <c r="FT545"/>
  <c r="FX545"/>
  <c r="GB545"/>
  <c r="GF545"/>
  <c r="GJ545"/>
  <c r="GN545"/>
  <c r="GR545"/>
  <c r="GV545"/>
  <c r="GZ545"/>
  <c r="AJ545"/>
  <c r="AO545"/>
  <c r="AU545"/>
  <c r="AZ545"/>
  <c r="BE545"/>
  <c r="BK545"/>
  <c r="BP545"/>
  <c r="BU545"/>
  <c r="CA545"/>
  <c r="CF545"/>
  <c r="CK545"/>
  <c r="CS545"/>
  <c r="CX545"/>
  <c r="DC545"/>
  <c r="DI545"/>
  <c r="DN545"/>
  <c r="DS545"/>
  <c r="DY545"/>
  <c r="ED545"/>
  <c r="EI545"/>
  <c r="EO545"/>
  <c r="ET545"/>
  <c r="EY545"/>
  <c r="FE545"/>
  <c r="FJ545"/>
  <c r="FO545"/>
  <c r="FU545"/>
  <c r="FZ545"/>
  <c r="GE545"/>
  <c r="GK545"/>
  <c r="GP545"/>
  <c r="GU545"/>
  <c r="HA545"/>
  <c r="AN545"/>
  <c r="AS545"/>
  <c r="AY545"/>
  <c r="BD545"/>
  <c r="BI545"/>
  <c r="BO545"/>
  <c r="BT545"/>
  <c r="BY545"/>
  <c r="CE545"/>
  <c r="CJ545"/>
  <c r="CQ545"/>
  <c r="CW545"/>
  <c r="DB545"/>
  <c r="DG545"/>
  <c r="DM545"/>
  <c r="DR545"/>
  <c r="DW545"/>
  <c r="EC545"/>
  <c r="EH545"/>
  <c r="EM545"/>
  <c r="ES545"/>
  <c r="EX545"/>
  <c r="FC545"/>
  <c r="FI545"/>
  <c r="FN545"/>
  <c r="FS545"/>
  <c r="FY545"/>
  <c r="GD545"/>
  <c r="GI545"/>
  <c r="GO545"/>
  <c r="GT545"/>
  <c r="GY545"/>
  <c r="AM545"/>
  <c r="AW545"/>
  <c r="BH545"/>
  <c r="BS545"/>
  <c r="CC545"/>
  <c r="CP545"/>
  <c r="DA545"/>
  <c r="DK545"/>
  <c r="DV545"/>
  <c r="EG545"/>
  <c r="EQ545"/>
  <c r="FB545"/>
  <c r="FM545"/>
  <c r="FW545"/>
  <c r="GH545"/>
  <c r="GS545"/>
  <c r="HC545"/>
  <c r="AR545"/>
  <c r="BC545"/>
  <c r="BM545"/>
  <c r="BX545"/>
  <c r="CI545"/>
  <c r="CU545"/>
  <c r="DF545"/>
  <c r="DQ545"/>
  <c r="EA545"/>
  <c r="EL545"/>
  <c r="EW545"/>
  <c r="FG545"/>
  <c r="FR545"/>
  <c r="GC545"/>
  <c r="GM545"/>
  <c r="GX545"/>
  <c r="AQ545"/>
  <c r="BA545"/>
  <c r="BL545"/>
  <c r="BW545"/>
  <c r="CG545"/>
  <c r="CT545"/>
  <c r="DE545"/>
  <c r="DO545"/>
  <c r="DZ545"/>
  <c r="EK545"/>
  <c r="EU545"/>
  <c r="FF545"/>
  <c r="FQ545"/>
  <c r="GA545"/>
  <c r="GL545"/>
  <c r="GW545"/>
  <c r="BQ545"/>
  <c r="DJ545"/>
  <c r="FA545"/>
  <c r="GQ545"/>
  <c r="BG545"/>
  <c r="CY545"/>
  <c r="EP545"/>
  <c r="GG545"/>
  <c r="AV545"/>
  <c r="CM545"/>
  <c r="EE545"/>
  <c r="FV545"/>
  <c r="CB545"/>
  <c r="AK545"/>
  <c r="HB545"/>
  <c r="FK545"/>
  <c r="DU545"/>
  <c r="CO461"/>
  <c r="CN461"/>
  <c r="AM461"/>
  <c r="AQ461"/>
  <c r="AU461"/>
  <c r="AY461"/>
  <c r="BC461"/>
  <c r="BG461"/>
  <c r="BK461"/>
  <c r="BO461"/>
  <c r="BS461"/>
  <c r="BW461"/>
  <c r="CA461"/>
  <c r="CE461"/>
  <c r="CI461"/>
  <c r="CM461"/>
  <c r="CS461"/>
  <c r="CW461"/>
  <c r="DA461"/>
  <c r="DE461"/>
  <c r="DI461"/>
  <c r="DM461"/>
  <c r="DQ461"/>
  <c r="DU461"/>
  <c r="DY461"/>
  <c r="EC461"/>
  <c r="EG461"/>
  <c r="EK461"/>
  <c r="EO461"/>
  <c r="ES461"/>
  <c r="EW461"/>
  <c r="FA461"/>
  <c r="FE461"/>
  <c r="FI461"/>
  <c r="FM461"/>
  <c r="FQ461"/>
  <c r="FU461"/>
  <c r="FY461"/>
  <c r="GC461"/>
  <c r="GG461"/>
  <c r="GK461"/>
  <c r="GO461"/>
  <c r="GS461"/>
  <c r="GW461"/>
  <c r="HA461"/>
  <c r="AL461"/>
  <c r="AR461"/>
  <c r="AW461"/>
  <c r="BB461"/>
  <c r="BH461"/>
  <c r="BM461"/>
  <c r="BR461"/>
  <c r="BX461"/>
  <c r="CC461"/>
  <c r="CH461"/>
  <c r="CP461"/>
  <c r="CU461"/>
  <c r="CZ461"/>
  <c r="DF461"/>
  <c r="DK461"/>
  <c r="DP461"/>
  <c r="DV461"/>
  <c r="EA461"/>
  <c r="EF461"/>
  <c r="EL461"/>
  <c r="EQ461"/>
  <c r="EV461"/>
  <c r="FB461"/>
  <c r="FG461"/>
  <c r="FL461"/>
  <c r="FR461"/>
  <c r="FW461"/>
  <c r="GB461"/>
  <c r="GH461"/>
  <c r="GM461"/>
  <c r="GR461"/>
  <c r="GX461"/>
  <c r="HC461"/>
  <c r="AK461"/>
  <c r="AP461"/>
  <c r="AV461"/>
  <c r="BA461"/>
  <c r="BF461"/>
  <c r="BL461"/>
  <c r="BQ461"/>
  <c r="BV461"/>
  <c r="CB461"/>
  <c r="CG461"/>
  <c r="CL461"/>
  <c r="CT461"/>
  <c r="CY461"/>
  <c r="DD461"/>
  <c r="DJ461"/>
  <c r="DO461"/>
  <c r="DT461"/>
  <c r="DZ461"/>
  <c r="EE461"/>
  <c r="EJ461"/>
  <c r="EP461"/>
  <c r="EU461"/>
  <c r="EZ461"/>
  <c r="FF461"/>
  <c r="FK461"/>
  <c r="FP461"/>
  <c r="FV461"/>
  <c r="GA461"/>
  <c r="GF461"/>
  <c r="GL461"/>
  <c r="GQ461"/>
  <c r="GV461"/>
  <c r="HB461"/>
  <c r="AN461"/>
  <c r="AS461"/>
  <c r="AX461"/>
  <c r="BD461"/>
  <c r="BI461"/>
  <c r="BN461"/>
  <c r="BT461"/>
  <c r="BY461"/>
  <c r="CD461"/>
  <c r="CJ461"/>
  <c r="CQ461"/>
  <c r="CV461"/>
  <c r="DB461"/>
  <c r="DG461"/>
  <c r="DL461"/>
  <c r="DR461"/>
  <c r="DW461"/>
  <c r="EB461"/>
  <c r="EH461"/>
  <c r="EM461"/>
  <c r="ER461"/>
  <c r="EX461"/>
  <c r="FC461"/>
  <c r="FH461"/>
  <c r="FN461"/>
  <c r="FS461"/>
  <c r="FX461"/>
  <c r="GD461"/>
  <c r="GI461"/>
  <c r="GN461"/>
  <c r="GT461"/>
  <c r="GY461"/>
  <c r="AT461"/>
  <c r="BP461"/>
  <c r="CK461"/>
  <c r="DH461"/>
  <c r="ED461"/>
  <c r="EY461"/>
  <c r="FT461"/>
  <c r="GP461"/>
  <c r="AO461"/>
  <c r="BJ461"/>
  <c r="CF461"/>
  <c r="DC461"/>
  <c r="DX461"/>
  <c r="ET461"/>
  <c r="FO461"/>
  <c r="GJ461"/>
  <c r="AJ461"/>
  <c r="BE461"/>
  <c r="BZ461"/>
  <c r="CX461"/>
  <c r="DS461"/>
  <c r="EN461"/>
  <c r="FJ461"/>
  <c r="GE461"/>
  <c r="GZ461"/>
  <c r="AZ461"/>
  <c r="BU461"/>
  <c r="CR461"/>
  <c r="DN461"/>
  <c r="EI461"/>
  <c r="FD461"/>
  <c r="FZ461"/>
  <c r="GU461"/>
  <c r="CO432"/>
  <c r="CN432"/>
  <c r="AM432"/>
  <c r="AQ432"/>
  <c r="AU432"/>
  <c r="AY432"/>
  <c r="BC432"/>
  <c r="BG432"/>
  <c r="BK432"/>
  <c r="BO432"/>
  <c r="BS432"/>
  <c r="BW432"/>
  <c r="CA432"/>
  <c r="CE432"/>
  <c r="CI432"/>
  <c r="CM432"/>
  <c r="CS432"/>
  <c r="CW432"/>
  <c r="DA432"/>
  <c r="DE432"/>
  <c r="DI432"/>
  <c r="DM432"/>
  <c r="DQ432"/>
  <c r="DU432"/>
  <c r="DY432"/>
  <c r="EC432"/>
  <c r="EG432"/>
  <c r="EK432"/>
  <c r="EO432"/>
  <c r="ES432"/>
  <c r="EW432"/>
  <c r="FA432"/>
  <c r="FE432"/>
  <c r="FI432"/>
  <c r="FM432"/>
  <c r="FQ432"/>
  <c r="FU432"/>
  <c r="FY432"/>
  <c r="GC432"/>
  <c r="GG432"/>
  <c r="GK432"/>
  <c r="GO432"/>
  <c r="GS432"/>
  <c r="GW432"/>
  <c r="HA432"/>
  <c r="AL432"/>
  <c r="AR432"/>
  <c r="AW432"/>
  <c r="BB432"/>
  <c r="BH432"/>
  <c r="BM432"/>
  <c r="BR432"/>
  <c r="BX432"/>
  <c r="CC432"/>
  <c r="CH432"/>
  <c r="CP432"/>
  <c r="CU432"/>
  <c r="CZ432"/>
  <c r="DF432"/>
  <c r="DK432"/>
  <c r="DP432"/>
  <c r="DV432"/>
  <c r="EA432"/>
  <c r="EF432"/>
  <c r="EL432"/>
  <c r="EQ432"/>
  <c r="EV432"/>
  <c r="FB432"/>
  <c r="FG432"/>
  <c r="FL432"/>
  <c r="FR432"/>
  <c r="FW432"/>
  <c r="GB432"/>
  <c r="GH432"/>
  <c r="GM432"/>
  <c r="GR432"/>
  <c r="GX432"/>
  <c r="HC432"/>
  <c r="AK432"/>
  <c r="AP432"/>
  <c r="AV432"/>
  <c r="BA432"/>
  <c r="BF432"/>
  <c r="BL432"/>
  <c r="BQ432"/>
  <c r="BV432"/>
  <c r="CB432"/>
  <c r="CG432"/>
  <c r="CL432"/>
  <c r="CT432"/>
  <c r="CY432"/>
  <c r="DD432"/>
  <c r="DJ432"/>
  <c r="DO432"/>
  <c r="DT432"/>
  <c r="DZ432"/>
  <c r="EE432"/>
  <c r="EJ432"/>
  <c r="EP432"/>
  <c r="EU432"/>
  <c r="EZ432"/>
  <c r="FF432"/>
  <c r="FK432"/>
  <c r="FP432"/>
  <c r="FV432"/>
  <c r="GA432"/>
  <c r="GF432"/>
  <c r="GL432"/>
  <c r="GQ432"/>
  <c r="GV432"/>
  <c r="HB432"/>
  <c r="AN432"/>
  <c r="AS432"/>
  <c r="AX432"/>
  <c r="BD432"/>
  <c r="BI432"/>
  <c r="BN432"/>
  <c r="BT432"/>
  <c r="BY432"/>
  <c r="CD432"/>
  <c r="CJ432"/>
  <c r="CQ432"/>
  <c r="CV432"/>
  <c r="DB432"/>
  <c r="DG432"/>
  <c r="DL432"/>
  <c r="DR432"/>
  <c r="DW432"/>
  <c r="EB432"/>
  <c r="EH432"/>
  <c r="EM432"/>
  <c r="ER432"/>
  <c r="EX432"/>
  <c r="FC432"/>
  <c r="FH432"/>
  <c r="FN432"/>
  <c r="FS432"/>
  <c r="FX432"/>
  <c r="GD432"/>
  <c r="GI432"/>
  <c r="GN432"/>
  <c r="GT432"/>
  <c r="GY432"/>
  <c r="AT432"/>
  <c r="BP432"/>
  <c r="CK432"/>
  <c r="DH432"/>
  <c r="ED432"/>
  <c r="EY432"/>
  <c r="FT432"/>
  <c r="GP432"/>
  <c r="AO432"/>
  <c r="BJ432"/>
  <c r="CF432"/>
  <c r="DC432"/>
  <c r="DX432"/>
  <c r="ET432"/>
  <c r="FO432"/>
  <c r="GJ432"/>
  <c r="AJ432"/>
  <c r="BE432"/>
  <c r="BZ432"/>
  <c r="CX432"/>
  <c r="DS432"/>
  <c r="EN432"/>
  <c r="FJ432"/>
  <c r="GE432"/>
  <c r="GZ432"/>
  <c r="AZ432"/>
  <c r="BU432"/>
  <c r="CR432"/>
  <c r="DN432"/>
  <c r="EI432"/>
  <c r="FD432"/>
  <c r="FZ432"/>
  <c r="GU432"/>
  <c r="CO441"/>
  <c r="CN441"/>
  <c r="AM441"/>
  <c r="AQ441"/>
  <c r="AU441"/>
  <c r="AY441"/>
  <c r="BC441"/>
  <c r="BG441"/>
  <c r="BK441"/>
  <c r="BO441"/>
  <c r="BS441"/>
  <c r="BW441"/>
  <c r="CA441"/>
  <c r="CE441"/>
  <c r="CI441"/>
  <c r="CM441"/>
  <c r="CS441"/>
  <c r="CW441"/>
  <c r="DA441"/>
  <c r="DE441"/>
  <c r="DI441"/>
  <c r="DM441"/>
  <c r="DQ441"/>
  <c r="DU441"/>
  <c r="DY441"/>
  <c r="EC441"/>
  <c r="EG441"/>
  <c r="EK441"/>
  <c r="EO441"/>
  <c r="ES441"/>
  <c r="EW441"/>
  <c r="FA441"/>
  <c r="FE441"/>
  <c r="FI441"/>
  <c r="FM441"/>
  <c r="FQ441"/>
  <c r="FU441"/>
  <c r="FY441"/>
  <c r="GC441"/>
  <c r="GG441"/>
  <c r="GK441"/>
  <c r="GO441"/>
  <c r="GS441"/>
  <c r="GW441"/>
  <c r="HA441"/>
  <c r="AN441"/>
  <c r="AS441"/>
  <c r="AX441"/>
  <c r="BD441"/>
  <c r="BI441"/>
  <c r="BN441"/>
  <c r="BT441"/>
  <c r="BY441"/>
  <c r="CD441"/>
  <c r="CJ441"/>
  <c r="CQ441"/>
  <c r="CV441"/>
  <c r="DB441"/>
  <c r="DG441"/>
  <c r="DL441"/>
  <c r="DR441"/>
  <c r="DW441"/>
  <c r="EB441"/>
  <c r="EH441"/>
  <c r="EM441"/>
  <c r="ER441"/>
  <c r="EX441"/>
  <c r="FC441"/>
  <c r="FH441"/>
  <c r="FN441"/>
  <c r="FS441"/>
  <c r="FX441"/>
  <c r="GD441"/>
  <c r="GI441"/>
  <c r="GN441"/>
  <c r="GT441"/>
  <c r="GY441"/>
  <c r="AL441"/>
  <c r="AR441"/>
  <c r="AW441"/>
  <c r="BB441"/>
  <c r="BH441"/>
  <c r="BM441"/>
  <c r="BR441"/>
  <c r="BX441"/>
  <c r="CC441"/>
  <c r="CH441"/>
  <c r="CP441"/>
  <c r="CU441"/>
  <c r="CZ441"/>
  <c r="DF441"/>
  <c r="DK441"/>
  <c r="DP441"/>
  <c r="DV441"/>
  <c r="EA441"/>
  <c r="EF441"/>
  <c r="EL441"/>
  <c r="EQ441"/>
  <c r="EV441"/>
  <c r="FB441"/>
  <c r="FG441"/>
  <c r="FL441"/>
  <c r="FR441"/>
  <c r="FW441"/>
  <c r="GB441"/>
  <c r="GH441"/>
  <c r="GM441"/>
  <c r="GR441"/>
  <c r="GX441"/>
  <c r="HC441"/>
  <c r="AJ441"/>
  <c r="AO441"/>
  <c r="AT441"/>
  <c r="AZ441"/>
  <c r="BE441"/>
  <c r="BJ441"/>
  <c r="BP441"/>
  <c r="BU441"/>
  <c r="BZ441"/>
  <c r="CF441"/>
  <c r="CK441"/>
  <c r="CR441"/>
  <c r="CX441"/>
  <c r="DC441"/>
  <c r="DH441"/>
  <c r="DN441"/>
  <c r="DS441"/>
  <c r="DX441"/>
  <c r="ED441"/>
  <c r="EI441"/>
  <c r="EN441"/>
  <c r="ET441"/>
  <c r="EY441"/>
  <c r="FD441"/>
  <c r="FJ441"/>
  <c r="FO441"/>
  <c r="FT441"/>
  <c r="FZ441"/>
  <c r="GE441"/>
  <c r="GJ441"/>
  <c r="GP441"/>
  <c r="GU441"/>
  <c r="GZ441"/>
  <c r="AK441"/>
  <c r="BF441"/>
  <c r="CB441"/>
  <c r="CY441"/>
  <c r="DT441"/>
  <c r="EP441"/>
  <c r="FK441"/>
  <c r="GF441"/>
  <c r="HB441"/>
  <c r="BA441"/>
  <c r="BV441"/>
  <c r="CT441"/>
  <c r="DO441"/>
  <c r="EJ441"/>
  <c r="FF441"/>
  <c r="GA441"/>
  <c r="GV441"/>
  <c r="AV441"/>
  <c r="BQ441"/>
  <c r="CL441"/>
  <c r="DJ441"/>
  <c r="EE441"/>
  <c r="EZ441"/>
  <c r="FV441"/>
  <c r="GQ441"/>
  <c r="AP441"/>
  <c r="BL441"/>
  <c r="CG441"/>
  <c r="DD441"/>
  <c r="DZ441"/>
  <c r="EU441"/>
  <c r="FP441"/>
  <c r="GL441"/>
  <c r="CO392"/>
  <c r="CN392"/>
  <c r="AM392"/>
  <c r="AQ392"/>
  <c r="AU392"/>
  <c r="AY392"/>
  <c r="BC392"/>
  <c r="BG392"/>
  <c r="BK392"/>
  <c r="BO392"/>
  <c r="BS392"/>
  <c r="BW392"/>
  <c r="CA392"/>
  <c r="CE392"/>
  <c r="CI392"/>
  <c r="CM392"/>
  <c r="CS392"/>
  <c r="CW392"/>
  <c r="DA392"/>
  <c r="DE392"/>
  <c r="DI392"/>
  <c r="DM392"/>
  <c r="DQ392"/>
  <c r="DU392"/>
  <c r="DY392"/>
  <c r="EC392"/>
  <c r="EG392"/>
  <c r="EK392"/>
  <c r="EO392"/>
  <c r="ES392"/>
  <c r="EW392"/>
  <c r="FA392"/>
  <c r="FE392"/>
  <c r="FI392"/>
  <c r="FM392"/>
  <c r="FQ392"/>
  <c r="FU392"/>
  <c r="FY392"/>
  <c r="GC392"/>
  <c r="GG392"/>
  <c r="GK392"/>
  <c r="GO392"/>
  <c r="GS392"/>
  <c r="GW392"/>
  <c r="HA392"/>
  <c r="AL392"/>
  <c r="AP392"/>
  <c r="AT392"/>
  <c r="AX392"/>
  <c r="BB392"/>
  <c r="BF392"/>
  <c r="BJ392"/>
  <c r="BN392"/>
  <c r="BR392"/>
  <c r="BV392"/>
  <c r="BZ392"/>
  <c r="CD392"/>
  <c r="CH392"/>
  <c r="CL392"/>
  <c r="CR392"/>
  <c r="CV392"/>
  <c r="CZ392"/>
  <c r="DD392"/>
  <c r="DH392"/>
  <c r="DL392"/>
  <c r="DP392"/>
  <c r="DT392"/>
  <c r="DX392"/>
  <c r="EB392"/>
  <c r="EF392"/>
  <c r="EJ392"/>
  <c r="EN392"/>
  <c r="ER392"/>
  <c r="EV392"/>
  <c r="EZ392"/>
  <c r="FD392"/>
  <c r="FH392"/>
  <c r="FL392"/>
  <c r="FP392"/>
  <c r="FT392"/>
  <c r="FX392"/>
  <c r="GB392"/>
  <c r="GF392"/>
  <c r="GJ392"/>
  <c r="GN392"/>
  <c r="GR392"/>
  <c r="GV392"/>
  <c r="GZ392"/>
  <c r="AN392"/>
  <c r="AV392"/>
  <c r="BD392"/>
  <c r="BL392"/>
  <c r="BT392"/>
  <c r="CB392"/>
  <c r="CJ392"/>
  <c r="CT392"/>
  <c r="DB392"/>
  <c r="DJ392"/>
  <c r="DR392"/>
  <c r="DZ392"/>
  <c r="EH392"/>
  <c r="EP392"/>
  <c r="EX392"/>
  <c r="FF392"/>
  <c r="FN392"/>
  <c r="FV392"/>
  <c r="GD392"/>
  <c r="GL392"/>
  <c r="GT392"/>
  <c r="HB392"/>
  <c r="AK392"/>
  <c r="AS392"/>
  <c r="BA392"/>
  <c r="BI392"/>
  <c r="BQ392"/>
  <c r="BY392"/>
  <c r="CG392"/>
  <c r="CQ392"/>
  <c r="CY392"/>
  <c r="DG392"/>
  <c r="DO392"/>
  <c r="DW392"/>
  <c r="EE392"/>
  <c r="EM392"/>
  <c r="EU392"/>
  <c r="FC392"/>
  <c r="FK392"/>
  <c r="FS392"/>
  <c r="GA392"/>
  <c r="GI392"/>
  <c r="GQ392"/>
  <c r="GY392"/>
  <c r="AJ392"/>
  <c r="AR392"/>
  <c r="AZ392"/>
  <c r="BH392"/>
  <c r="BP392"/>
  <c r="BX392"/>
  <c r="CF392"/>
  <c r="CP392"/>
  <c r="CX392"/>
  <c r="DF392"/>
  <c r="DN392"/>
  <c r="DV392"/>
  <c r="ED392"/>
  <c r="EL392"/>
  <c r="ET392"/>
  <c r="FB392"/>
  <c r="FJ392"/>
  <c r="FR392"/>
  <c r="FZ392"/>
  <c r="GH392"/>
  <c r="GP392"/>
  <c r="GX392"/>
  <c r="AO392"/>
  <c r="AW392"/>
  <c r="BE392"/>
  <c r="BM392"/>
  <c r="BU392"/>
  <c r="CC392"/>
  <c r="CK392"/>
  <c r="CU392"/>
  <c r="DC392"/>
  <c r="DK392"/>
  <c r="DS392"/>
  <c r="EA392"/>
  <c r="EI392"/>
  <c r="EQ392"/>
  <c r="EY392"/>
  <c r="FG392"/>
  <c r="FO392"/>
  <c r="FW392"/>
  <c r="GE392"/>
  <c r="GM392"/>
  <c r="GU392"/>
  <c r="HC392"/>
  <c r="CO325"/>
  <c r="CN325"/>
  <c r="AM325"/>
  <c r="AQ325"/>
  <c r="AU325"/>
  <c r="AY325"/>
  <c r="BC325"/>
  <c r="BG325"/>
  <c r="BK325"/>
  <c r="BO325"/>
  <c r="BS325"/>
  <c r="BW325"/>
  <c r="CA325"/>
  <c r="CE325"/>
  <c r="CI325"/>
  <c r="CM325"/>
  <c r="CS325"/>
  <c r="CW325"/>
  <c r="DA325"/>
  <c r="DE325"/>
  <c r="DI325"/>
  <c r="DM325"/>
  <c r="DQ325"/>
  <c r="DU325"/>
  <c r="DY325"/>
  <c r="EC325"/>
  <c r="EG325"/>
  <c r="EK325"/>
  <c r="EO325"/>
  <c r="ES325"/>
  <c r="EW325"/>
  <c r="FA325"/>
  <c r="FE325"/>
  <c r="FI325"/>
  <c r="FM325"/>
  <c r="FQ325"/>
  <c r="FU325"/>
  <c r="FY325"/>
  <c r="GC325"/>
  <c r="GG325"/>
  <c r="GK325"/>
  <c r="GO325"/>
  <c r="GS325"/>
  <c r="GW325"/>
  <c r="HA325"/>
  <c r="AL325"/>
  <c r="AP325"/>
  <c r="AT325"/>
  <c r="AX325"/>
  <c r="BB325"/>
  <c r="BF325"/>
  <c r="BJ325"/>
  <c r="BN325"/>
  <c r="BR325"/>
  <c r="BV325"/>
  <c r="BZ325"/>
  <c r="CD325"/>
  <c r="CH325"/>
  <c r="CL325"/>
  <c r="CR325"/>
  <c r="CV325"/>
  <c r="CZ325"/>
  <c r="DD325"/>
  <c r="DH325"/>
  <c r="DL325"/>
  <c r="DP325"/>
  <c r="DT325"/>
  <c r="DX325"/>
  <c r="EB325"/>
  <c r="EF325"/>
  <c r="EJ325"/>
  <c r="EN325"/>
  <c r="ER325"/>
  <c r="EV325"/>
  <c r="EZ325"/>
  <c r="FD325"/>
  <c r="FH325"/>
  <c r="FL325"/>
  <c r="FP325"/>
  <c r="FT325"/>
  <c r="FX325"/>
  <c r="GB325"/>
  <c r="GF325"/>
  <c r="GJ325"/>
  <c r="GN325"/>
  <c r="GR325"/>
  <c r="GV325"/>
  <c r="GZ325"/>
  <c r="AN325"/>
  <c r="AV325"/>
  <c r="BD325"/>
  <c r="BL325"/>
  <c r="BT325"/>
  <c r="CB325"/>
  <c r="CJ325"/>
  <c r="CT325"/>
  <c r="DB325"/>
  <c r="DJ325"/>
  <c r="DR325"/>
  <c r="DZ325"/>
  <c r="EH325"/>
  <c r="EP325"/>
  <c r="EX325"/>
  <c r="FF325"/>
  <c r="FN325"/>
  <c r="FV325"/>
  <c r="GD325"/>
  <c r="GL325"/>
  <c r="GT325"/>
  <c r="HB325"/>
  <c r="AK325"/>
  <c r="AS325"/>
  <c r="BA325"/>
  <c r="BI325"/>
  <c r="BQ325"/>
  <c r="BY325"/>
  <c r="CG325"/>
  <c r="CQ325"/>
  <c r="CY325"/>
  <c r="DG325"/>
  <c r="DO325"/>
  <c r="DW325"/>
  <c r="EE325"/>
  <c r="EM325"/>
  <c r="EU325"/>
  <c r="FC325"/>
  <c r="FK325"/>
  <c r="FS325"/>
  <c r="GA325"/>
  <c r="GI325"/>
  <c r="GQ325"/>
  <c r="GY325"/>
  <c r="AJ325"/>
  <c r="AR325"/>
  <c r="AZ325"/>
  <c r="BH325"/>
  <c r="BP325"/>
  <c r="BX325"/>
  <c r="CF325"/>
  <c r="CP325"/>
  <c r="CX325"/>
  <c r="DF325"/>
  <c r="DN325"/>
  <c r="DV325"/>
  <c r="ED325"/>
  <c r="EL325"/>
  <c r="ET325"/>
  <c r="FB325"/>
  <c r="FJ325"/>
  <c r="FR325"/>
  <c r="FZ325"/>
  <c r="GH325"/>
  <c r="GP325"/>
  <c r="GX325"/>
  <c r="AO325"/>
  <c r="BU325"/>
  <c r="DC325"/>
  <c r="EI325"/>
  <c r="FO325"/>
  <c r="GU325"/>
  <c r="BM325"/>
  <c r="CU325"/>
  <c r="EA325"/>
  <c r="FG325"/>
  <c r="GM325"/>
  <c r="BE325"/>
  <c r="CK325"/>
  <c r="DS325"/>
  <c r="EY325"/>
  <c r="GE325"/>
  <c r="AW325"/>
  <c r="CC325"/>
  <c r="DK325"/>
  <c r="EQ325"/>
  <c r="FW325"/>
  <c r="HC325"/>
  <c r="CO679"/>
  <c r="CN679"/>
  <c r="AM679"/>
  <c r="AQ679"/>
  <c r="AU679"/>
  <c r="AY679"/>
  <c r="BC679"/>
  <c r="BG679"/>
  <c r="BK679"/>
  <c r="BO679"/>
  <c r="BS679"/>
  <c r="BW679"/>
  <c r="CA679"/>
  <c r="CE679"/>
  <c r="CI679"/>
  <c r="CM679"/>
  <c r="CS679"/>
  <c r="CW679"/>
  <c r="DA679"/>
  <c r="DE679"/>
  <c r="DI679"/>
  <c r="DM679"/>
  <c r="DQ679"/>
  <c r="DU679"/>
  <c r="DY679"/>
  <c r="EC679"/>
  <c r="EG679"/>
  <c r="EK679"/>
  <c r="EO679"/>
  <c r="ES679"/>
  <c r="EW679"/>
  <c r="FA679"/>
  <c r="FE679"/>
  <c r="FI679"/>
  <c r="FM679"/>
  <c r="FQ679"/>
  <c r="FU679"/>
  <c r="FY679"/>
  <c r="GC679"/>
  <c r="GG679"/>
  <c r="GK679"/>
  <c r="GO679"/>
  <c r="GS679"/>
  <c r="GW679"/>
  <c r="HA679"/>
  <c r="AL679"/>
  <c r="AP679"/>
  <c r="AT679"/>
  <c r="AX679"/>
  <c r="BB679"/>
  <c r="BF679"/>
  <c r="BJ679"/>
  <c r="BN679"/>
  <c r="BR679"/>
  <c r="BV679"/>
  <c r="BZ679"/>
  <c r="CD679"/>
  <c r="CH679"/>
  <c r="CL679"/>
  <c r="CR679"/>
  <c r="CV679"/>
  <c r="CZ679"/>
  <c r="DD679"/>
  <c r="DH679"/>
  <c r="DL679"/>
  <c r="DP679"/>
  <c r="DT679"/>
  <c r="DX679"/>
  <c r="EB679"/>
  <c r="EF679"/>
  <c r="EJ679"/>
  <c r="EN679"/>
  <c r="ER679"/>
  <c r="EV679"/>
  <c r="EZ679"/>
  <c r="FD679"/>
  <c r="FH679"/>
  <c r="FL679"/>
  <c r="FP679"/>
  <c r="FT679"/>
  <c r="FX679"/>
  <c r="GB679"/>
  <c r="GF679"/>
  <c r="GJ679"/>
  <c r="GN679"/>
  <c r="GR679"/>
  <c r="GV679"/>
  <c r="GZ679"/>
  <c r="AJ679"/>
  <c r="AR679"/>
  <c r="AZ679"/>
  <c r="BH679"/>
  <c r="BP679"/>
  <c r="BX679"/>
  <c r="CF679"/>
  <c r="CP679"/>
  <c r="CX679"/>
  <c r="DF679"/>
  <c r="DN679"/>
  <c r="DV679"/>
  <c r="ED679"/>
  <c r="EL679"/>
  <c r="ET679"/>
  <c r="FB679"/>
  <c r="FJ679"/>
  <c r="FR679"/>
  <c r="FZ679"/>
  <c r="GH679"/>
  <c r="GP679"/>
  <c r="GX679"/>
  <c r="AO679"/>
  <c r="AW679"/>
  <c r="BE679"/>
  <c r="BM679"/>
  <c r="BU679"/>
  <c r="CC679"/>
  <c r="CK679"/>
  <c r="CU679"/>
  <c r="DC679"/>
  <c r="DK679"/>
  <c r="DS679"/>
  <c r="EA679"/>
  <c r="EI679"/>
  <c r="EQ679"/>
  <c r="EY679"/>
  <c r="FG679"/>
  <c r="FO679"/>
  <c r="FW679"/>
  <c r="GE679"/>
  <c r="GM679"/>
  <c r="GU679"/>
  <c r="HC679"/>
  <c r="AK679"/>
  <c r="AS679"/>
  <c r="BA679"/>
  <c r="BI679"/>
  <c r="BQ679"/>
  <c r="BY679"/>
  <c r="CG679"/>
  <c r="CQ679"/>
  <c r="CY679"/>
  <c r="DG679"/>
  <c r="DO679"/>
  <c r="DW679"/>
  <c r="EE679"/>
  <c r="EM679"/>
  <c r="EU679"/>
  <c r="FC679"/>
  <c r="FK679"/>
  <c r="FS679"/>
  <c r="GA679"/>
  <c r="GI679"/>
  <c r="GQ679"/>
  <c r="GY679"/>
  <c r="BD679"/>
  <c r="CJ679"/>
  <c r="DR679"/>
  <c r="EX679"/>
  <c r="GD679"/>
  <c r="AV679"/>
  <c r="CB679"/>
  <c r="DJ679"/>
  <c r="EP679"/>
  <c r="FV679"/>
  <c r="HB679"/>
  <c r="AN679"/>
  <c r="BT679"/>
  <c r="DB679"/>
  <c r="EH679"/>
  <c r="FN679"/>
  <c r="GT679"/>
  <c r="DZ679"/>
  <c r="CT679"/>
  <c r="BL679"/>
  <c r="GL679"/>
  <c r="FF679"/>
  <c r="CO551"/>
  <c r="CN551"/>
  <c r="AJ551"/>
  <c r="AN551"/>
  <c r="AR551"/>
  <c r="AV551"/>
  <c r="AZ551"/>
  <c r="BD551"/>
  <c r="BH551"/>
  <c r="BL551"/>
  <c r="BP551"/>
  <c r="BT551"/>
  <c r="BX551"/>
  <c r="CB551"/>
  <c r="CF551"/>
  <c r="CJ551"/>
  <c r="CP551"/>
  <c r="CT551"/>
  <c r="CX551"/>
  <c r="DB551"/>
  <c r="DF551"/>
  <c r="DJ551"/>
  <c r="DN551"/>
  <c r="DR551"/>
  <c r="DV551"/>
  <c r="DZ551"/>
  <c r="ED551"/>
  <c r="EH551"/>
  <c r="EL551"/>
  <c r="EP551"/>
  <c r="ET551"/>
  <c r="EX551"/>
  <c r="FB551"/>
  <c r="FF551"/>
  <c r="FJ551"/>
  <c r="FN551"/>
  <c r="FR551"/>
  <c r="FV551"/>
  <c r="FZ551"/>
  <c r="GD551"/>
  <c r="GH551"/>
  <c r="GL551"/>
  <c r="GP551"/>
  <c r="GT551"/>
  <c r="GX551"/>
  <c r="HB551"/>
  <c r="AM551"/>
  <c r="AQ551"/>
  <c r="AU551"/>
  <c r="AY551"/>
  <c r="BC551"/>
  <c r="BG551"/>
  <c r="BK551"/>
  <c r="BO551"/>
  <c r="BS551"/>
  <c r="BW551"/>
  <c r="CA551"/>
  <c r="CE551"/>
  <c r="CI551"/>
  <c r="CM551"/>
  <c r="CS551"/>
  <c r="CW551"/>
  <c r="DA551"/>
  <c r="DE551"/>
  <c r="DI551"/>
  <c r="DM551"/>
  <c r="DQ551"/>
  <c r="DU551"/>
  <c r="DY551"/>
  <c r="EC551"/>
  <c r="EG551"/>
  <c r="EK551"/>
  <c r="EO551"/>
  <c r="ES551"/>
  <c r="EW551"/>
  <c r="FA551"/>
  <c r="FE551"/>
  <c r="FI551"/>
  <c r="FM551"/>
  <c r="FQ551"/>
  <c r="FU551"/>
  <c r="FY551"/>
  <c r="GC551"/>
  <c r="GG551"/>
  <c r="GK551"/>
  <c r="GO551"/>
  <c r="GS551"/>
  <c r="GW551"/>
  <c r="HA551"/>
  <c r="AP551"/>
  <c r="AX551"/>
  <c r="BF551"/>
  <c r="BN551"/>
  <c r="BV551"/>
  <c r="CD551"/>
  <c r="CL551"/>
  <c r="CV551"/>
  <c r="DD551"/>
  <c r="DL551"/>
  <c r="DT551"/>
  <c r="EB551"/>
  <c r="EJ551"/>
  <c r="ER551"/>
  <c r="EZ551"/>
  <c r="FH551"/>
  <c r="FP551"/>
  <c r="FX551"/>
  <c r="GF551"/>
  <c r="GN551"/>
  <c r="GV551"/>
  <c r="AL551"/>
  <c r="AT551"/>
  <c r="BB551"/>
  <c r="BJ551"/>
  <c r="BR551"/>
  <c r="BZ551"/>
  <c r="CH551"/>
  <c r="CR551"/>
  <c r="CZ551"/>
  <c r="DH551"/>
  <c r="DP551"/>
  <c r="DX551"/>
  <c r="EF551"/>
  <c r="EN551"/>
  <c r="EV551"/>
  <c r="FD551"/>
  <c r="FL551"/>
  <c r="FT551"/>
  <c r="GB551"/>
  <c r="GJ551"/>
  <c r="GR551"/>
  <c r="GZ551"/>
  <c r="AK551"/>
  <c r="AS551"/>
  <c r="BA551"/>
  <c r="BI551"/>
  <c r="BQ551"/>
  <c r="BY551"/>
  <c r="CG551"/>
  <c r="CQ551"/>
  <c r="CY551"/>
  <c r="DG551"/>
  <c r="DO551"/>
  <c r="DW551"/>
  <c r="EE551"/>
  <c r="EM551"/>
  <c r="EU551"/>
  <c r="FC551"/>
  <c r="FK551"/>
  <c r="FS551"/>
  <c r="GA551"/>
  <c r="GI551"/>
  <c r="GQ551"/>
  <c r="GY551"/>
  <c r="AW551"/>
  <c r="CC551"/>
  <c r="DK551"/>
  <c r="EQ551"/>
  <c r="FW551"/>
  <c r="HC551"/>
  <c r="AO551"/>
  <c r="BU551"/>
  <c r="DC551"/>
  <c r="EI551"/>
  <c r="FO551"/>
  <c r="GU551"/>
  <c r="BM551"/>
  <c r="CU551"/>
  <c r="EA551"/>
  <c r="FG551"/>
  <c r="GM551"/>
  <c r="CK551"/>
  <c r="BE551"/>
  <c r="GE551"/>
  <c r="EY551"/>
  <c r="DS551"/>
  <c r="CO280"/>
  <c r="CN280"/>
  <c r="AJ280"/>
  <c r="AN280"/>
  <c r="AR280"/>
  <c r="AV280"/>
  <c r="AZ280"/>
  <c r="BD280"/>
  <c r="BH280"/>
  <c r="BL280"/>
  <c r="BP280"/>
  <c r="BT280"/>
  <c r="BX280"/>
  <c r="CB280"/>
  <c r="CF280"/>
  <c r="CJ280"/>
  <c r="CP280"/>
  <c r="CT280"/>
  <c r="CX280"/>
  <c r="DB280"/>
  <c r="DF280"/>
  <c r="DJ280"/>
  <c r="DN280"/>
  <c r="DR280"/>
  <c r="DV280"/>
  <c r="DZ280"/>
  <c r="ED280"/>
  <c r="EH280"/>
  <c r="EL280"/>
  <c r="EP280"/>
  <c r="ET280"/>
  <c r="EX280"/>
  <c r="FB280"/>
  <c r="FF280"/>
  <c r="FJ280"/>
  <c r="FN280"/>
  <c r="FR280"/>
  <c r="FV280"/>
  <c r="FZ280"/>
  <c r="GD280"/>
  <c r="GH280"/>
  <c r="GL280"/>
  <c r="GP280"/>
  <c r="GT280"/>
  <c r="GX280"/>
  <c r="HB280"/>
  <c r="AO280"/>
  <c r="AT280"/>
  <c r="AY280"/>
  <c r="BE280"/>
  <c r="BJ280"/>
  <c r="BO280"/>
  <c r="BU280"/>
  <c r="BZ280"/>
  <c r="CE280"/>
  <c r="CK280"/>
  <c r="CR280"/>
  <c r="CW280"/>
  <c r="DC280"/>
  <c r="DH280"/>
  <c r="DM280"/>
  <c r="DS280"/>
  <c r="DX280"/>
  <c r="EC280"/>
  <c r="EI280"/>
  <c r="EN280"/>
  <c r="ES280"/>
  <c r="EY280"/>
  <c r="FD280"/>
  <c r="FI280"/>
  <c r="FO280"/>
  <c r="FT280"/>
  <c r="FY280"/>
  <c r="GE280"/>
  <c r="GJ280"/>
  <c r="GO280"/>
  <c r="GU280"/>
  <c r="GZ280"/>
  <c r="AM280"/>
  <c r="AS280"/>
  <c r="AX280"/>
  <c r="BC280"/>
  <c r="BI280"/>
  <c r="BN280"/>
  <c r="BS280"/>
  <c r="BY280"/>
  <c r="CD280"/>
  <c r="CI280"/>
  <c r="CQ280"/>
  <c r="CV280"/>
  <c r="DA280"/>
  <c r="DG280"/>
  <c r="DL280"/>
  <c r="DQ280"/>
  <c r="DW280"/>
  <c r="EB280"/>
  <c r="EG280"/>
  <c r="EM280"/>
  <c r="ER280"/>
  <c r="EW280"/>
  <c r="FC280"/>
  <c r="FH280"/>
  <c r="FM280"/>
  <c r="FS280"/>
  <c r="FX280"/>
  <c r="GC280"/>
  <c r="GI280"/>
  <c r="GN280"/>
  <c r="GS280"/>
  <c r="GY280"/>
  <c r="AQ280"/>
  <c r="BB280"/>
  <c r="BM280"/>
  <c r="BW280"/>
  <c r="CH280"/>
  <c r="CU280"/>
  <c r="DE280"/>
  <c r="DP280"/>
  <c r="EA280"/>
  <c r="EK280"/>
  <c r="EV280"/>
  <c r="FG280"/>
  <c r="FQ280"/>
  <c r="GB280"/>
  <c r="GM280"/>
  <c r="GW280"/>
  <c r="AP280"/>
  <c r="BA280"/>
  <c r="BK280"/>
  <c r="BV280"/>
  <c r="CG280"/>
  <c r="CS280"/>
  <c r="DD280"/>
  <c r="DO280"/>
  <c r="DY280"/>
  <c r="EJ280"/>
  <c r="EU280"/>
  <c r="FE280"/>
  <c r="FP280"/>
  <c r="GA280"/>
  <c r="GK280"/>
  <c r="GV280"/>
  <c r="AL280"/>
  <c r="AW280"/>
  <c r="BG280"/>
  <c r="BR280"/>
  <c r="CC280"/>
  <c r="CM280"/>
  <c r="CZ280"/>
  <c r="DK280"/>
  <c r="DU280"/>
  <c r="EF280"/>
  <c r="EQ280"/>
  <c r="FA280"/>
  <c r="FL280"/>
  <c r="FW280"/>
  <c r="GG280"/>
  <c r="GR280"/>
  <c r="HC280"/>
  <c r="AK280"/>
  <c r="AU280"/>
  <c r="BF280"/>
  <c r="BQ280"/>
  <c r="CA280"/>
  <c r="CL280"/>
  <c r="CY280"/>
  <c r="DI280"/>
  <c r="DT280"/>
  <c r="EE280"/>
  <c r="EO280"/>
  <c r="EZ280"/>
  <c r="FK280"/>
  <c r="FU280"/>
  <c r="GF280"/>
  <c r="GQ280"/>
  <c r="HA280"/>
  <c r="CO212"/>
  <c r="CN212"/>
  <c r="AJ212"/>
  <c r="AN212"/>
  <c r="AR212"/>
  <c r="AV212"/>
  <c r="AZ212"/>
  <c r="BD212"/>
  <c r="BH212"/>
  <c r="BL212"/>
  <c r="BP212"/>
  <c r="BT212"/>
  <c r="BX212"/>
  <c r="CB212"/>
  <c r="CF212"/>
  <c r="CJ212"/>
  <c r="CP212"/>
  <c r="CT212"/>
  <c r="CX212"/>
  <c r="DB212"/>
  <c r="DF212"/>
  <c r="DJ212"/>
  <c r="DN212"/>
  <c r="DR212"/>
  <c r="DV212"/>
  <c r="DZ212"/>
  <c r="ED212"/>
  <c r="EH212"/>
  <c r="EL212"/>
  <c r="EP212"/>
  <c r="ET212"/>
  <c r="EX212"/>
  <c r="FB212"/>
  <c r="FF212"/>
  <c r="FJ212"/>
  <c r="FN212"/>
  <c r="FR212"/>
  <c r="FV212"/>
  <c r="FZ212"/>
  <c r="GD212"/>
  <c r="GH212"/>
  <c r="GL212"/>
  <c r="GP212"/>
  <c r="GT212"/>
  <c r="GX212"/>
  <c r="HB212"/>
  <c r="AM212"/>
  <c r="AQ212"/>
  <c r="AU212"/>
  <c r="AY212"/>
  <c r="BC212"/>
  <c r="BG212"/>
  <c r="BK212"/>
  <c r="BO212"/>
  <c r="BS212"/>
  <c r="BW212"/>
  <c r="CA212"/>
  <c r="CE212"/>
  <c r="CI212"/>
  <c r="CM212"/>
  <c r="CS212"/>
  <c r="CW212"/>
  <c r="DA212"/>
  <c r="DE212"/>
  <c r="DI212"/>
  <c r="DM212"/>
  <c r="DQ212"/>
  <c r="DU212"/>
  <c r="DY212"/>
  <c r="EC212"/>
  <c r="EG212"/>
  <c r="EK212"/>
  <c r="EO212"/>
  <c r="ES212"/>
  <c r="EW212"/>
  <c r="FA212"/>
  <c r="FE212"/>
  <c r="FI212"/>
  <c r="FM212"/>
  <c r="FQ212"/>
  <c r="FU212"/>
  <c r="FY212"/>
  <c r="GC212"/>
  <c r="GG212"/>
  <c r="GK212"/>
  <c r="GO212"/>
  <c r="GS212"/>
  <c r="GW212"/>
  <c r="HA212"/>
  <c r="AK212"/>
  <c r="AS212"/>
  <c r="BA212"/>
  <c r="BI212"/>
  <c r="BQ212"/>
  <c r="BY212"/>
  <c r="CG212"/>
  <c r="CQ212"/>
  <c r="CY212"/>
  <c r="DG212"/>
  <c r="DO212"/>
  <c r="DW212"/>
  <c r="EE212"/>
  <c r="EM212"/>
  <c r="EU212"/>
  <c r="FC212"/>
  <c r="FK212"/>
  <c r="FS212"/>
  <c r="GA212"/>
  <c r="GI212"/>
  <c r="GQ212"/>
  <c r="GY212"/>
  <c r="AP212"/>
  <c r="AX212"/>
  <c r="BF212"/>
  <c r="BN212"/>
  <c r="BV212"/>
  <c r="CD212"/>
  <c r="CL212"/>
  <c r="CV212"/>
  <c r="DD212"/>
  <c r="DL212"/>
  <c r="DT212"/>
  <c r="EB212"/>
  <c r="EJ212"/>
  <c r="ER212"/>
  <c r="EZ212"/>
  <c r="FH212"/>
  <c r="FP212"/>
  <c r="FX212"/>
  <c r="GF212"/>
  <c r="GN212"/>
  <c r="GV212"/>
  <c r="AO212"/>
  <c r="AW212"/>
  <c r="BE212"/>
  <c r="BM212"/>
  <c r="BU212"/>
  <c r="CC212"/>
  <c r="CK212"/>
  <c r="CU212"/>
  <c r="DC212"/>
  <c r="DK212"/>
  <c r="DS212"/>
  <c r="EA212"/>
  <c r="EI212"/>
  <c r="EQ212"/>
  <c r="EY212"/>
  <c r="FG212"/>
  <c r="FO212"/>
  <c r="FW212"/>
  <c r="GE212"/>
  <c r="GM212"/>
  <c r="GU212"/>
  <c r="HC212"/>
  <c r="BB212"/>
  <c r="CH212"/>
  <c r="DP212"/>
  <c r="EV212"/>
  <c r="GB212"/>
  <c r="AT212"/>
  <c r="BZ212"/>
  <c r="DH212"/>
  <c r="EN212"/>
  <c r="FT212"/>
  <c r="GZ212"/>
  <c r="AL212"/>
  <c r="BR212"/>
  <c r="CZ212"/>
  <c r="EF212"/>
  <c r="FL212"/>
  <c r="GR212"/>
  <c r="FD212"/>
  <c r="DX212"/>
  <c r="CR212"/>
  <c r="BJ212"/>
  <c r="GJ212"/>
  <c r="CO177"/>
  <c r="CN177"/>
  <c r="AK177"/>
  <c r="AO177"/>
  <c r="AS177"/>
  <c r="AW177"/>
  <c r="BA177"/>
  <c r="BE177"/>
  <c r="BI177"/>
  <c r="BM177"/>
  <c r="BQ177"/>
  <c r="BU177"/>
  <c r="BY177"/>
  <c r="CC177"/>
  <c r="CG177"/>
  <c r="CK177"/>
  <c r="CQ177"/>
  <c r="CU177"/>
  <c r="CY177"/>
  <c r="DC177"/>
  <c r="DG177"/>
  <c r="DK177"/>
  <c r="DO177"/>
  <c r="DS177"/>
  <c r="DW177"/>
  <c r="EA177"/>
  <c r="EE177"/>
  <c r="EI177"/>
  <c r="EM177"/>
  <c r="EQ177"/>
  <c r="EU177"/>
  <c r="EY177"/>
  <c r="FC177"/>
  <c r="FG177"/>
  <c r="FK177"/>
  <c r="FO177"/>
  <c r="FS177"/>
  <c r="FW177"/>
  <c r="GA177"/>
  <c r="GE177"/>
  <c r="GI177"/>
  <c r="GM177"/>
  <c r="GQ177"/>
  <c r="GU177"/>
  <c r="GY177"/>
  <c r="HC177"/>
  <c r="AJ177"/>
  <c r="AP177"/>
  <c r="AU177"/>
  <c r="AZ177"/>
  <c r="BF177"/>
  <c r="BK177"/>
  <c r="BP177"/>
  <c r="BV177"/>
  <c r="CA177"/>
  <c r="CF177"/>
  <c r="CL177"/>
  <c r="CS177"/>
  <c r="CX177"/>
  <c r="DD177"/>
  <c r="DI177"/>
  <c r="DN177"/>
  <c r="DT177"/>
  <c r="DY177"/>
  <c r="ED177"/>
  <c r="EJ177"/>
  <c r="EO177"/>
  <c r="ET177"/>
  <c r="EZ177"/>
  <c r="FE177"/>
  <c r="FJ177"/>
  <c r="FP177"/>
  <c r="FU177"/>
  <c r="FZ177"/>
  <c r="GF177"/>
  <c r="GK177"/>
  <c r="GP177"/>
  <c r="GV177"/>
  <c r="HA177"/>
  <c r="AN177"/>
  <c r="AT177"/>
  <c r="AY177"/>
  <c r="BD177"/>
  <c r="BJ177"/>
  <c r="BO177"/>
  <c r="BT177"/>
  <c r="BZ177"/>
  <c r="CE177"/>
  <c r="CJ177"/>
  <c r="CR177"/>
  <c r="CW177"/>
  <c r="DB177"/>
  <c r="DH177"/>
  <c r="DM177"/>
  <c r="DR177"/>
  <c r="DX177"/>
  <c r="EC177"/>
  <c r="EH177"/>
  <c r="EN177"/>
  <c r="ES177"/>
  <c r="EX177"/>
  <c r="FD177"/>
  <c r="FI177"/>
  <c r="FN177"/>
  <c r="FT177"/>
  <c r="FY177"/>
  <c r="GD177"/>
  <c r="GJ177"/>
  <c r="GO177"/>
  <c r="GT177"/>
  <c r="GZ177"/>
  <c r="AL177"/>
  <c r="AV177"/>
  <c r="BG177"/>
  <c r="BR177"/>
  <c r="CB177"/>
  <c r="CM177"/>
  <c r="CZ177"/>
  <c r="DJ177"/>
  <c r="DU177"/>
  <c r="EF177"/>
  <c r="EP177"/>
  <c r="FA177"/>
  <c r="FL177"/>
  <c r="FV177"/>
  <c r="GG177"/>
  <c r="GR177"/>
  <c r="HB177"/>
  <c r="AR177"/>
  <c r="BC177"/>
  <c r="BN177"/>
  <c r="BX177"/>
  <c r="CI177"/>
  <c r="CV177"/>
  <c r="DF177"/>
  <c r="DQ177"/>
  <c r="EB177"/>
  <c r="EL177"/>
  <c r="EW177"/>
  <c r="FH177"/>
  <c r="FR177"/>
  <c r="GC177"/>
  <c r="GN177"/>
  <c r="GX177"/>
  <c r="AQ177"/>
  <c r="BB177"/>
  <c r="BL177"/>
  <c r="BW177"/>
  <c r="CH177"/>
  <c r="CT177"/>
  <c r="DE177"/>
  <c r="DP177"/>
  <c r="DZ177"/>
  <c r="EK177"/>
  <c r="EV177"/>
  <c r="FF177"/>
  <c r="FQ177"/>
  <c r="GB177"/>
  <c r="GL177"/>
  <c r="GW177"/>
  <c r="AM177"/>
  <c r="CD177"/>
  <c r="DV177"/>
  <c r="FM177"/>
  <c r="BS177"/>
  <c r="DL177"/>
  <c r="FB177"/>
  <c r="GS177"/>
  <c r="BH177"/>
  <c r="DA177"/>
  <c r="ER177"/>
  <c r="GH177"/>
  <c r="AX177"/>
  <c r="CP177"/>
  <c r="EG177"/>
  <c r="FX177"/>
  <c r="CO146"/>
  <c r="CN146"/>
  <c r="AK146"/>
  <c r="AO146"/>
  <c r="AS146"/>
  <c r="AW146"/>
  <c r="BA146"/>
  <c r="BE146"/>
  <c r="BI146"/>
  <c r="BM146"/>
  <c r="BQ146"/>
  <c r="BU146"/>
  <c r="BY146"/>
  <c r="CC146"/>
  <c r="CG146"/>
  <c r="CK146"/>
  <c r="CQ146"/>
  <c r="CU146"/>
  <c r="CY146"/>
  <c r="DC146"/>
  <c r="DG146"/>
  <c r="DK146"/>
  <c r="DO146"/>
  <c r="DS146"/>
  <c r="DW146"/>
  <c r="EA146"/>
  <c r="EE146"/>
  <c r="EI146"/>
  <c r="EM146"/>
  <c r="EQ146"/>
  <c r="EU146"/>
  <c r="EY146"/>
  <c r="FC146"/>
  <c r="FG146"/>
  <c r="FK146"/>
  <c r="FO146"/>
  <c r="FS146"/>
  <c r="FW146"/>
  <c r="GA146"/>
  <c r="GE146"/>
  <c r="GI146"/>
  <c r="GM146"/>
  <c r="GQ146"/>
  <c r="GU146"/>
  <c r="GY146"/>
  <c r="HC146"/>
  <c r="AJ146"/>
  <c r="AP146"/>
  <c r="AU146"/>
  <c r="AZ146"/>
  <c r="BF146"/>
  <c r="BK146"/>
  <c r="BP146"/>
  <c r="BV146"/>
  <c r="CA146"/>
  <c r="CF146"/>
  <c r="CL146"/>
  <c r="CS146"/>
  <c r="CX146"/>
  <c r="DD146"/>
  <c r="DI146"/>
  <c r="DN146"/>
  <c r="DT146"/>
  <c r="DY146"/>
  <c r="ED146"/>
  <c r="EJ146"/>
  <c r="EO146"/>
  <c r="ET146"/>
  <c r="EZ146"/>
  <c r="FE146"/>
  <c r="FJ146"/>
  <c r="FP146"/>
  <c r="FU146"/>
  <c r="FZ146"/>
  <c r="GF146"/>
  <c r="GK146"/>
  <c r="GP146"/>
  <c r="GV146"/>
  <c r="HA146"/>
  <c r="AN146"/>
  <c r="AT146"/>
  <c r="AY146"/>
  <c r="BD146"/>
  <c r="BJ146"/>
  <c r="BO146"/>
  <c r="BT146"/>
  <c r="BZ146"/>
  <c r="CE146"/>
  <c r="CJ146"/>
  <c r="CR146"/>
  <c r="CW146"/>
  <c r="DB146"/>
  <c r="DH146"/>
  <c r="DM146"/>
  <c r="DR146"/>
  <c r="DX146"/>
  <c r="EC146"/>
  <c r="EH146"/>
  <c r="EN146"/>
  <c r="ES146"/>
  <c r="EX146"/>
  <c r="FD146"/>
  <c r="FI146"/>
  <c r="FN146"/>
  <c r="FT146"/>
  <c r="FY146"/>
  <c r="GD146"/>
  <c r="GJ146"/>
  <c r="GO146"/>
  <c r="GT146"/>
  <c r="GZ146"/>
  <c r="AL146"/>
  <c r="AV146"/>
  <c r="BG146"/>
  <c r="BR146"/>
  <c r="CB146"/>
  <c r="CM146"/>
  <c r="CZ146"/>
  <c r="DJ146"/>
  <c r="DU146"/>
  <c r="EF146"/>
  <c r="EP146"/>
  <c r="FA146"/>
  <c r="FL146"/>
  <c r="FV146"/>
  <c r="GG146"/>
  <c r="GR146"/>
  <c r="HB146"/>
  <c r="AR146"/>
  <c r="BC146"/>
  <c r="BN146"/>
  <c r="BX146"/>
  <c r="CI146"/>
  <c r="CV146"/>
  <c r="DF146"/>
  <c r="DQ146"/>
  <c r="EB146"/>
  <c r="EL146"/>
  <c r="EW146"/>
  <c r="FH146"/>
  <c r="FR146"/>
  <c r="GC146"/>
  <c r="GN146"/>
  <c r="GX146"/>
  <c r="AQ146"/>
  <c r="BB146"/>
  <c r="BL146"/>
  <c r="BW146"/>
  <c r="CH146"/>
  <c r="CT146"/>
  <c r="DE146"/>
  <c r="DP146"/>
  <c r="DZ146"/>
  <c r="EK146"/>
  <c r="EV146"/>
  <c r="FF146"/>
  <c r="FQ146"/>
  <c r="GB146"/>
  <c r="GL146"/>
  <c r="GW146"/>
  <c r="BH146"/>
  <c r="DA146"/>
  <c r="ER146"/>
  <c r="GH146"/>
  <c r="AX146"/>
  <c r="CP146"/>
  <c r="EG146"/>
  <c r="FX146"/>
  <c r="AM146"/>
  <c r="CD146"/>
  <c r="DV146"/>
  <c r="FM146"/>
  <c r="BS146"/>
  <c r="DL146"/>
  <c r="FB146"/>
  <c r="GS146"/>
  <c r="CO120"/>
  <c r="CN120"/>
  <c r="AK120"/>
  <c r="AO120"/>
  <c r="AS120"/>
  <c r="AW120"/>
  <c r="BA120"/>
  <c r="BE120"/>
  <c r="BI120"/>
  <c r="BM120"/>
  <c r="BQ120"/>
  <c r="BU120"/>
  <c r="BY120"/>
  <c r="CC120"/>
  <c r="CG120"/>
  <c r="CK120"/>
  <c r="CQ120"/>
  <c r="CU120"/>
  <c r="CY120"/>
  <c r="DC120"/>
  <c r="DG120"/>
  <c r="DK120"/>
  <c r="DO120"/>
  <c r="DS120"/>
  <c r="DW120"/>
  <c r="EA120"/>
  <c r="EE120"/>
  <c r="EI120"/>
  <c r="EM120"/>
  <c r="EQ120"/>
  <c r="EU120"/>
  <c r="EY120"/>
  <c r="FC120"/>
  <c r="FG120"/>
  <c r="FK120"/>
  <c r="FO120"/>
  <c r="FS120"/>
  <c r="FW120"/>
  <c r="GA120"/>
  <c r="GE120"/>
  <c r="GI120"/>
  <c r="GM120"/>
  <c r="GQ120"/>
  <c r="GU120"/>
  <c r="GY120"/>
  <c r="HC120"/>
  <c r="AJ120"/>
  <c r="AN120"/>
  <c r="AR120"/>
  <c r="AV120"/>
  <c r="AZ120"/>
  <c r="BD120"/>
  <c r="BH120"/>
  <c r="BL120"/>
  <c r="BP120"/>
  <c r="BT120"/>
  <c r="BX120"/>
  <c r="CB120"/>
  <c r="CF120"/>
  <c r="CJ120"/>
  <c r="CP120"/>
  <c r="CT120"/>
  <c r="CX120"/>
  <c r="DB120"/>
  <c r="DF120"/>
  <c r="DJ120"/>
  <c r="DN120"/>
  <c r="DR120"/>
  <c r="DV120"/>
  <c r="DZ120"/>
  <c r="ED120"/>
  <c r="EH120"/>
  <c r="EL120"/>
  <c r="EP120"/>
  <c r="ET120"/>
  <c r="EX120"/>
  <c r="FB120"/>
  <c r="FF120"/>
  <c r="FJ120"/>
  <c r="FN120"/>
  <c r="FR120"/>
  <c r="FV120"/>
  <c r="FZ120"/>
  <c r="GD120"/>
  <c r="GH120"/>
  <c r="GL120"/>
  <c r="GP120"/>
  <c r="GT120"/>
  <c r="GX120"/>
  <c r="HB120"/>
  <c r="AL120"/>
  <c r="AT120"/>
  <c r="BB120"/>
  <c r="BJ120"/>
  <c r="BR120"/>
  <c r="BZ120"/>
  <c r="CH120"/>
  <c r="CR120"/>
  <c r="CZ120"/>
  <c r="DH120"/>
  <c r="DP120"/>
  <c r="DX120"/>
  <c r="EF120"/>
  <c r="EN120"/>
  <c r="EV120"/>
  <c r="FD120"/>
  <c r="FL120"/>
  <c r="FT120"/>
  <c r="GB120"/>
  <c r="GJ120"/>
  <c r="GR120"/>
  <c r="GZ120"/>
  <c r="AQ120"/>
  <c r="AY120"/>
  <c r="BG120"/>
  <c r="BO120"/>
  <c r="BW120"/>
  <c r="CE120"/>
  <c r="CM120"/>
  <c r="CW120"/>
  <c r="DE120"/>
  <c r="DM120"/>
  <c r="DU120"/>
  <c r="EC120"/>
  <c r="EK120"/>
  <c r="ES120"/>
  <c r="FA120"/>
  <c r="FI120"/>
  <c r="FQ120"/>
  <c r="FY120"/>
  <c r="GG120"/>
  <c r="GO120"/>
  <c r="GW120"/>
  <c r="AP120"/>
  <c r="AX120"/>
  <c r="BF120"/>
  <c r="BN120"/>
  <c r="BV120"/>
  <c r="CD120"/>
  <c r="CL120"/>
  <c r="CV120"/>
  <c r="DD120"/>
  <c r="DL120"/>
  <c r="DT120"/>
  <c r="EB120"/>
  <c r="EJ120"/>
  <c r="ER120"/>
  <c r="EZ120"/>
  <c r="FH120"/>
  <c r="FP120"/>
  <c r="FX120"/>
  <c r="GF120"/>
  <c r="GN120"/>
  <c r="GV120"/>
  <c r="AM120"/>
  <c r="BS120"/>
  <c r="DA120"/>
  <c r="EG120"/>
  <c r="FM120"/>
  <c r="GS120"/>
  <c r="BK120"/>
  <c r="CS120"/>
  <c r="DY120"/>
  <c r="FE120"/>
  <c r="GK120"/>
  <c r="BC120"/>
  <c r="CI120"/>
  <c r="DQ120"/>
  <c r="EW120"/>
  <c r="GC120"/>
  <c r="AU120"/>
  <c r="FU120"/>
  <c r="EO120"/>
  <c r="DI120"/>
  <c r="CA120"/>
  <c r="HA120"/>
  <c r="CO92"/>
  <c r="CN92"/>
  <c r="AK92"/>
  <c r="AO92"/>
  <c r="AS92"/>
  <c r="AW92"/>
  <c r="BA92"/>
  <c r="BE92"/>
  <c r="BI92"/>
  <c r="BM92"/>
  <c r="BQ92"/>
  <c r="BU92"/>
  <c r="BY92"/>
  <c r="CC92"/>
  <c r="CG92"/>
  <c r="CK92"/>
  <c r="CQ92"/>
  <c r="CU92"/>
  <c r="CY92"/>
  <c r="DC92"/>
  <c r="DG92"/>
  <c r="DK92"/>
  <c r="DO92"/>
  <c r="DS92"/>
  <c r="DW92"/>
  <c r="EA92"/>
  <c r="EE92"/>
  <c r="EI92"/>
  <c r="EM92"/>
  <c r="EQ92"/>
  <c r="EU92"/>
  <c r="EY92"/>
  <c r="FC92"/>
  <c r="FG92"/>
  <c r="FK92"/>
  <c r="FO92"/>
  <c r="FS92"/>
  <c r="FW92"/>
  <c r="GA92"/>
  <c r="GE92"/>
  <c r="GI92"/>
  <c r="GM92"/>
  <c r="GQ92"/>
  <c r="GU92"/>
  <c r="GY92"/>
  <c r="HC92"/>
  <c r="AJ92"/>
  <c r="AN92"/>
  <c r="AR92"/>
  <c r="AV92"/>
  <c r="AZ92"/>
  <c r="BD92"/>
  <c r="BH92"/>
  <c r="BL92"/>
  <c r="BP92"/>
  <c r="BT92"/>
  <c r="BX92"/>
  <c r="CB92"/>
  <c r="CF92"/>
  <c r="CJ92"/>
  <c r="CP92"/>
  <c r="CT92"/>
  <c r="CX92"/>
  <c r="DB92"/>
  <c r="DF92"/>
  <c r="DJ92"/>
  <c r="DN92"/>
  <c r="DR92"/>
  <c r="DV92"/>
  <c r="DZ92"/>
  <c r="ED92"/>
  <c r="EH92"/>
  <c r="EL92"/>
  <c r="EP92"/>
  <c r="ET92"/>
  <c r="EX92"/>
  <c r="FB92"/>
  <c r="FF92"/>
  <c r="FJ92"/>
  <c r="FN92"/>
  <c r="FR92"/>
  <c r="FV92"/>
  <c r="FZ92"/>
  <c r="GD92"/>
  <c r="GH92"/>
  <c r="GL92"/>
  <c r="GP92"/>
  <c r="GT92"/>
  <c r="GX92"/>
  <c r="HB92"/>
  <c r="AL92"/>
  <c r="AT92"/>
  <c r="BB92"/>
  <c r="BJ92"/>
  <c r="BR92"/>
  <c r="BZ92"/>
  <c r="CH92"/>
  <c r="CR92"/>
  <c r="CZ92"/>
  <c r="DH92"/>
  <c r="DP92"/>
  <c r="DX92"/>
  <c r="EF92"/>
  <c r="EN92"/>
  <c r="EV92"/>
  <c r="FD92"/>
  <c r="FL92"/>
  <c r="FT92"/>
  <c r="GB92"/>
  <c r="GJ92"/>
  <c r="GR92"/>
  <c r="GZ92"/>
  <c r="AQ92"/>
  <c r="AY92"/>
  <c r="BG92"/>
  <c r="BO92"/>
  <c r="BW92"/>
  <c r="CE92"/>
  <c r="CM92"/>
  <c r="CW92"/>
  <c r="DE92"/>
  <c r="DM92"/>
  <c r="DU92"/>
  <c r="EC92"/>
  <c r="EK92"/>
  <c r="ES92"/>
  <c r="FA92"/>
  <c r="FI92"/>
  <c r="FQ92"/>
  <c r="FY92"/>
  <c r="GG92"/>
  <c r="GO92"/>
  <c r="GW92"/>
  <c r="AP92"/>
  <c r="AX92"/>
  <c r="BF92"/>
  <c r="BN92"/>
  <c r="BV92"/>
  <c r="CD92"/>
  <c r="CL92"/>
  <c r="CV92"/>
  <c r="DD92"/>
  <c r="DL92"/>
  <c r="DT92"/>
  <c r="EB92"/>
  <c r="EJ92"/>
  <c r="ER92"/>
  <c r="EZ92"/>
  <c r="FH92"/>
  <c r="FP92"/>
  <c r="FX92"/>
  <c r="GF92"/>
  <c r="GN92"/>
  <c r="GV92"/>
  <c r="AM92"/>
  <c r="BS92"/>
  <c r="DA92"/>
  <c r="EG92"/>
  <c r="FM92"/>
  <c r="GS92"/>
  <c r="BK92"/>
  <c r="CS92"/>
  <c r="DY92"/>
  <c r="FE92"/>
  <c r="GK92"/>
  <c r="BC92"/>
  <c r="CI92"/>
  <c r="DQ92"/>
  <c r="EW92"/>
  <c r="GC92"/>
  <c r="DI92"/>
  <c r="CA92"/>
  <c r="HA92"/>
  <c r="AU92"/>
  <c r="FU92"/>
  <c r="EO92"/>
  <c r="CO65"/>
  <c r="CN65"/>
  <c r="AM65"/>
  <c r="AQ65"/>
  <c r="AU65"/>
  <c r="AY65"/>
  <c r="BC65"/>
  <c r="BG65"/>
  <c r="BK65"/>
  <c r="BO65"/>
  <c r="BS65"/>
  <c r="BW65"/>
  <c r="CA65"/>
  <c r="CE65"/>
  <c r="CI65"/>
  <c r="CM65"/>
  <c r="CS65"/>
  <c r="CW65"/>
  <c r="DA65"/>
  <c r="DE65"/>
  <c r="DI65"/>
  <c r="DM65"/>
  <c r="DQ65"/>
  <c r="DU65"/>
  <c r="DY65"/>
  <c r="EC65"/>
  <c r="EG65"/>
  <c r="EK65"/>
  <c r="EO65"/>
  <c r="ES65"/>
  <c r="EW65"/>
  <c r="FA65"/>
  <c r="FE65"/>
  <c r="FI65"/>
  <c r="FM65"/>
  <c r="FQ65"/>
  <c r="FU65"/>
  <c r="FY65"/>
  <c r="GC65"/>
  <c r="GG65"/>
  <c r="GK65"/>
  <c r="GO65"/>
  <c r="GS65"/>
  <c r="GW65"/>
  <c r="HA65"/>
  <c r="AK65"/>
  <c r="AP65"/>
  <c r="AV65"/>
  <c r="BA65"/>
  <c r="BF65"/>
  <c r="BL65"/>
  <c r="BQ65"/>
  <c r="BV65"/>
  <c r="CB65"/>
  <c r="CG65"/>
  <c r="CL65"/>
  <c r="CT65"/>
  <c r="CY65"/>
  <c r="DD65"/>
  <c r="DJ65"/>
  <c r="DO65"/>
  <c r="DT65"/>
  <c r="DZ65"/>
  <c r="EE65"/>
  <c r="EJ65"/>
  <c r="EP65"/>
  <c r="EU65"/>
  <c r="EZ65"/>
  <c r="FF65"/>
  <c r="FK65"/>
  <c r="FP65"/>
  <c r="FV65"/>
  <c r="GA65"/>
  <c r="GF65"/>
  <c r="GL65"/>
  <c r="GQ65"/>
  <c r="GV65"/>
  <c r="HB65"/>
  <c r="AJ65"/>
  <c r="AO65"/>
  <c r="AT65"/>
  <c r="AZ65"/>
  <c r="BE65"/>
  <c r="BJ65"/>
  <c r="BP65"/>
  <c r="BU65"/>
  <c r="BZ65"/>
  <c r="CF65"/>
  <c r="CK65"/>
  <c r="CR65"/>
  <c r="CX65"/>
  <c r="DC65"/>
  <c r="DH65"/>
  <c r="DN65"/>
  <c r="DS65"/>
  <c r="DX65"/>
  <c r="ED65"/>
  <c r="EI65"/>
  <c r="EN65"/>
  <c r="ET65"/>
  <c r="EY65"/>
  <c r="FD65"/>
  <c r="FJ65"/>
  <c r="FO65"/>
  <c r="FT65"/>
  <c r="FZ65"/>
  <c r="GE65"/>
  <c r="GJ65"/>
  <c r="GP65"/>
  <c r="GU65"/>
  <c r="GZ65"/>
  <c r="AR65"/>
  <c r="BB65"/>
  <c r="BM65"/>
  <c r="BX65"/>
  <c r="CH65"/>
  <c r="CU65"/>
  <c r="DF65"/>
  <c r="DP65"/>
  <c r="EA65"/>
  <c r="EL65"/>
  <c r="EV65"/>
  <c r="FG65"/>
  <c r="FR65"/>
  <c r="GB65"/>
  <c r="GM65"/>
  <c r="GX65"/>
  <c r="AN65"/>
  <c r="AX65"/>
  <c r="BI65"/>
  <c r="BT65"/>
  <c r="CD65"/>
  <c r="CQ65"/>
  <c r="DB65"/>
  <c r="DL65"/>
  <c r="DW65"/>
  <c r="EH65"/>
  <c r="ER65"/>
  <c r="FC65"/>
  <c r="FN65"/>
  <c r="FX65"/>
  <c r="GI65"/>
  <c r="GT65"/>
  <c r="AL65"/>
  <c r="AW65"/>
  <c r="BH65"/>
  <c r="BR65"/>
  <c r="CC65"/>
  <c r="CP65"/>
  <c r="CZ65"/>
  <c r="DK65"/>
  <c r="DV65"/>
  <c r="EF65"/>
  <c r="EQ65"/>
  <c r="FB65"/>
  <c r="FL65"/>
  <c r="FW65"/>
  <c r="GH65"/>
  <c r="GR65"/>
  <c r="HC65"/>
  <c r="BN65"/>
  <c r="DG65"/>
  <c r="EX65"/>
  <c r="GN65"/>
  <c r="BD65"/>
  <c r="CV65"/>
  <c r="EM65"/>
  <c r="GD65"/>
  <c r="AS65"/>
  <c r="CJ65"/>
  <c r="EB65"/>
  <c r="FS65"/>
  <c r="GY65"/>
  <c r="FH65"/>
  <c r="DR65"/>
  <c r="BY65"/>
  <c r="CO39"/>
  <c r="CN39"/>
  <c r="AM39"/>
  <c r="AQ39"/>
  <c r="AU39"/>
  <c r="AY39"/>
  <c r="BC39"/>
  <c r="BG39"/>
  <c r="BK39"/>
  <c r="BO39"/>
  <c r="BS39"/>
  <c r="BW39"/>
  <c r="CA39"/>
  <c r="CE39"/>
  <c r="CI39"/>
  <c r="CM39"/>
  <c r="CS39"/>
  <c r="CW39"/>
  <c r="DA39"/>
  <c r="DE39"/>
  <c r="DI39"/>
  <c r="DM39"/>
  <c r="DQ39"/>
  <c r="DU39"/>
  <c r="DY39"/>
  <c r="EC39"/>
  <c r="EG39"/>
  <c r="EK39"/>
  <c r="EO39"/>
  <c r="ES39"/>
  <c r="EW39"/>
  <c r="FA39"/>
  <c r="FE39"/>
  <c r="FI39"/>
  <c r="FM39"/>
  <c r="FQ39"/>
  <c r="FU39"/>
  <c r="FY39"/>
  <c r="GC39"/>
  <c r="GG39"/>
  <c r="GK39"/>
  <c r="GO39"/>
  <c r="GS39"/>
  <c r="GW39"/>
  <c r="HA39"/>
  <c r="AL39"/>
  <c r="AP39"/>
  <c r="AT39"/>
  <c r="AX39"/>
  <c r="BB39"/>
  <c r="BF39"/>
  <c r="BJ39"/>
  <c r="BN39"/>
  <c r="BR39"/>
  <c r="BV39"/>
  <c r="BZ39"/>
  <c r="CD39"/>
  <c r="CH39"/>
  <c r="CL39"/>
  <c r="CR39"/>
  <c r="CV39"/>
  <c r="CZ39"/>
  <c r="DD39"/>
  <c r="DH39"/>
  <c r="DL39"/>
  <c r="DP39"/>
  <c r="DT39"/>
  <c r="DX39"/>
  <c r="EB39"/>
  <c r="EF39"/>
  <c r="EJ39"/>
  <c r="EN39"/>
  <c r="ER39"/>
  <c r="EV39"/>
  <c r="EZ39"/>
  <c r="FD39"/>
  <c r="FH39"/>
  <c r="FL39"/>
  <c r="FP39"/>
  <c r="FT39"/>
  <c r="FX39"/>
  <c r="GB39"/>
  <c r="GF39"/>
  <c r="GJ39"/>
  <c r="GN39"/>
  <c r="GR39"/>
  <c r="GV39"/>
  <c r="GZ39"/>
  <c r="AN39"/>
  <c r="AV39"/>
  <c r="BD39"/>
  <c r="BL39"/>
  <c r="BT39"/>
  <c r="CB39"/>
  <c r="CJ39"/>
  <c r="CT39"/>
  <c r="DB39"/>
  <c r="DJ39"/>
  <c r="DR39"/>
  <c r="DZ39"/>
  <c r="EH39"/>
  <c r="EP39"/>
  <c r="EX39"/>
  <c r="FF39"/>
  <c r="FN39"/>
  <c r="FV39"/>
  <c r="GD39"/>
  <c r="GL39"/>
  <c r="GT39"/>
  <c r="HB39"/>
  <c r="AK39"/>
  <c r="AS39"/>
  <c r="BA39"/>
  <c r="BI39"/>
  <c r="BQ39"/>
  <c r="BY39"/>
  <c r="CG39"/>
  <c r="CQ39"/>
  <c r="CY39"/>
  <c r="DG39"/>
  <c r="DO39"/>
  <c r="DW39"/>
  <c r="EE39"/>
  <c r="EM39"/>
  <c r="EU39"/>
  <c r="FC39"/>
  <c r="FK39"/>
  <c r="FS39"/>
  <c r="GA39"/>
  <c r="GI39"/>
  <c r="GQ39"/>
  <c r="GY39"/>
  <c r="AJ39"/>
  <c r="AR39"/>
  <c r="AZ39"/>
  <c r="BH39"/>
  <c r="BP39"/>
  <c r="BX39"/>
  <c r="CF39"/>
  <c r="CP39"/>
  <c r="CX39"/>
  <c r="DF39"/>
  <c r="DN39"/>
  <c r="DV39"/>
  <c r="ED39"/>
  <c r="EL39"/>
  <c r="ET39"/>
  <c r="FB39"/>
  <c r="FJ39"/>
  <c r="FR39"/>
  <c r="FZ39"/>
  <c r="GH39"/>
  <c r="GP39"/>
  <c r="GX39"/>
  <c r="BM39"/>
  <c r="CU39"/>
  <c r="EA39"/>
  <c r="FG39"/>
  <c r="GM39"/>
  <c r="BE39"/>
  <c r="CK39"/>
  <c r="DS39"/>
  <c r="EY39"/>
  <c r="GE39"/>
  <c r="AW39"/>
  <c r="CC39"/>
  <c r="DK39"/>
  <c r="EQ39"/>
  <c r="FW39"/>
  <c r="HC39"/>
  <c r="AO39"/>
  <c r="FO39"/>
  <c r="EI39"/>
  <c r="DC39"/>
  <c r="GU39"/>
  <c r="BU39"/>
  <c r="CO14"/>
  <c r="CN14"/>
  <c r="AM14"/>
  <c r="AQ14"/>
  <c r="AU14"/>
  <c r="AY14"/>
  <c r="BC14"/>
  <c r="BG14"/>
  <c r="BK14"/>
  <c r="BO14"/>
  <c r="BS14"/>
  <c r="BW14"/>
  <c r="CA14"/>
  <c r="CE14"/>
  <c r="CI14"/>
  <c r="CM14"/>
  <c r="CS14"/>
  <c r="CW14"/>
  <c r="DA14"/>
  <c r="DE14"/>
  <c r="DI14"/>
  <c r="DM14"/>
  <c r="DQ14"/>
  <c r="DU14"/>
  <c r="DY14"/>
  <c r="EC14"/>
  <c r="EG14"/>
  <c r="EK14"/>
  <c r="EO14"/>
  <c r="ES14"/>
  <c r="EW14"/>
  <c r="FA14"/>
  <c r="FE14"/>
  <c r="FI14"/>
  <c r="FM14"/>
  <c r="FQ14"/>
  <c r="FU14"/>
  <c r="FY14"/>
  <c r="GC14"/>
  <c r="GG14"/>
  <c r="GK14"/>
  <c r="GO14"/>
  <c r="GS14"/>
  <c r="GW14"/>
  <c r="HA14"/>
  <c r="AL14"/>
  <c r="AP14"/>
  <c r="AT14"/>
  <c r="AX14"/>
  <c r="BB14"/>
  <c r="BF14"/>
  <c r="BJ14"/>
  <c r="BN14"/>
  <c r="BR14"/>
  <c r="BV14"/>
  <c r="BZ14"/>
  <c r="CD14"/>
  <c r="CH14"/>
  <c r="CL14"/>
  <c r="CR14"/>
  <c r="CV14"/>
  <c r="CZ14"/>
  <c r="DD14"/>
  <c r="DH14"/>
  <c r="DL14"/>
  <c r="DP14"/>
  <c r="DT14"/>
  <c r="DX14"/>
  <c r="EB14"/>
  <c r="EF14"/>
  <c r="EJ14"/>
  <c r="EN14"/>
  <c r="ER14"/>
  <c r="EV14"/>
  <c r="EZ14"/>
  <c r="FD14"/>
  <c r="FH14"/>
  <c r="FL14"/>
  <c r="FP14"/>
  <c r="FT14"/>
  <c r="FX14"/>
  <c r="GB14"/>
  <c r="GF14"/>
  <c r="GJ14"/>
  <c r="GN14"/>
  <c r="GR14"/>
  <c r="GV14"/>
  <c r="GZ14"/>
  <c r="AN14"/>
  <c r="AV14"/>
  <c r="BD14"/>
  <c r="BL14"/>
  <c r="BT14"/>
  <c r="CB14"/>
  <c r="CJ14"/>
  <c r="CT14"/>
  <c r="DB14"/>
  <c r="DJ14"/>
  <c r="DR14"/>
  <c r="DZ14"/>
  <c r="EH14"/>
  <c r="EP14"/>
  <c r="EX14"/>
  <c r="FF14"/>
  <c r="FN14"/>
  <c r="FV14"/>
  <c r="GD14"/>
  <c r="GL14"/>
  <c r="GT14"/>
  <c r="HB14"/>
  <c r="AK14"/>
  <c r="AS14"/>
  <c r="BA14"/>
  <c r="BI14"/>
  <c r="BQ14"/>
  <c r="BY14"/>
  <c r="CG14"/>
  <c r="CQ14"/>
  <c r="CY14"/>
  <c r="DG14"/>
  <c r="DO14"/>
  <c r="DW14"/>
  <c r="EE14"/>
  <c r="EM14"/>
  <c r="EU14"/>
  <c r="FC14"/>
  <c r="FK14"/>
  <c r="FS14"/>
  <c r="GA14"/>
  <c r="GI14"/>
  <c r="GQ14"/>
  <c r="GY14"/>
  <c r="AJ14"/>
  <c r="AR14"/>
  <c r="AZ14"/>
  <c r="BH14"/>
  <c r="BP14"/>
  <c r="BX14"/>
  <c r="CF14"/>
  <c r="CP14"/>
  <c r="CX14"/>
  <c r="DF14"/>
  <c r="DN14"/>
  <c r="DV14"/>
  <c r="ED14"/>
  <c r="EL14"/>
  <c r="ET14"/>
  <c r="FB14"/>
  <c r="FJ14"/>
  <c r="FR14"/>
  <c r="FZ14"/>
  <c r="GH14"/>
  <c r="GP14"/>
  <c r="GX14"/>
  <c r="BM14"/>
  <c r="CU14"/>
  <c r="EA14"/>
  <c r="FG14"/>
  <c r="GM14"/>
  <c r="BE14"/>
  <c r="CK14"/>
  <c r="DS14"/>
  <c r="EY14"/>
  <c r="GE14"/>
  <c r="AW14"/>
  <c r="CC14"/>
  <c r="DK14"/>
  <c r="EQ14"/>
  <c r="FW14"/>
  <c r="HC14"/>
  <c r="DC14"/>
  <c r="BU14"/>
  <c r="GU14"/>
  <c r="AO14"/>
  <c r="FO14"/>
  <c r="EI14"/>
  <c r="CO349"/>
  <c r="CN349"/>
  <c r="AM349"/>
  <c r="AQ349"/>
  <c r="AU349"/>
  <c r="AY349"/>
  <c r="BC349"/>
  <c r="BG349"/>
  <c r="BK349"/>
  <c r="BO349"/>
  <c r="BS349"/>
  <c r="BW349"/>
  <c r="CA349"/>
  <c r="CE349"/>
  <c r="CI349"/>
  <c r="CM349"/>
  <c r="CS349"/>
  <c r="CW349"/>
  <c r="DA349"/>
  <c r="DE349"/>
  <c r="DI349"/>
  <c r="DM349"/>
  <c r="DQ349"/>
  <c r="DU349"/>
  <c r="DY349"/>
  <c r="EC349"/>
  <c r="EG349"/>
  <c r="EK349"/>
  <c r="EO349"/>
  <c r="ES349"/>
  <c r="EW349"/>
  <c r="FA349"/>
  <c r="FE349"/>
  <c r="FI349"/>
  <c r="FM349"/>
  <c r="FQ349"/>
  <c r="FU349"/>
  <c r="FY349"/>
  <c r="GC349"/>
  <c r="GG349"/>
  <c r="GK349"/>
  <c r="GO349"/>
  <c r="GS349"/>
  <c r="GW349"/>
  <c r="HA349"/>
  <c r="AL349"/>
  <c r="AP349"/>
  <c r="AT349"/>
  <c r="AX349"/>
  <c r="BB349"/>
  <c r="BF349"/>
  <c r="BJ349"/>
  <c r="BN349"/>
  <c r="BR349"/>
  <c r="BV349"/>
  <c r="BZ349"/>
  <c r="CD349"/>
  <c r="CH349"/>
  <c r="CL349"/>
  <c r="CR349"/>
  <c r="CV349"/>
  <c r="CZ349"/>
  <c r="DD349"/>
  <c r="DH349"/>
  <c r="DL349"/>
  <c r="DP349"/>
  <c r="DT349"/>
  <c r="DX349"/>
  <c r="EB349"/>
  <c r="EF349"/>
  <c r="EJ349"/>
  <c r="EN349"/>
  <c r="ER349"/>
  <c r="EV349"/>
  <c r="EZ349"/>
  <c r="FD349"/>
  <c r="FH349"/>
  <c r="FL349"/>
  <c r="FP349"/>
  <c r="FT349"/>
  <c r="FX349"/>
  <c r="GB349"/>
  <c r="GF349"/>
  <c r="GJ349"/>
  <c r="GN349"/>
  <c r="GR349"/>
  <c r="GV349"/>
  <c r="GZ349"/>
  <c r="AN349"/>
  <c r="AV349"/>
  <c r="BD349"/>
  <c r="BL349"/>
  <c r="BT349"/>
  <c r="CB349"/>
  <c r="CJ349"/>
  <c r="CT349"/>
  <c r="DB349"/>
  <c r="DJ349"/>
  <c r="DR349"/>
  <c r="DZ349"/>
  <c r="EH349"/>
  <c r="EP349"/>
  <c r="EX349"/>
  <c r="FF349"/>
  <c r="FN349"/>
  <c r="FV349"/>
  <c r="GD349"/>
  <c r="GL349"/>
  <c r="GT349"/>
  <c r="HB349"/>
  <c r="AK349"/>
  <c r="AS349"/>
  <c r="BA349"/>
  <c r="BI349"/>
  <c r="BQ349"/>
  <c r="BY349"/>
  <c r="CG349"/>
  <c r="CQ349"/>
  <c r="CY349"/>
  <c r="DG349"/>
  <c r="DO349"/>
  <c r="DW349"/>
  <c r="EE349"/>
  <c r="EM349"/>
  <c r="EU349"/>
  <c r="FC349"/>
  <c r="FK349"/>
  <c r="FS349"/>
  <c r="GA349"/>
  <c r="GI349"/>
  <c r="GQ349"/>
  <c r="GY349"/>
  <c r="AJ349"/>
  <c r="AR349"/>
  <c r="AZ349"/>
  <c r="BH349"/>
  <c r="BP349"/>
  <c r="BX349"/>
  <c r="CF349"/>
  <c r="CP349"/>
  <c r="CX349"/>
  <c r="DF349"/>
  <c r="DN349"/>
  <c r="DV349"/>
  <c r="ED349"/>
  <c r="EL349"/>
  <c r="ET349"/>
  <c r="FB349"/>
  <c r="FJ349"/>
  <c r="FR349"/>
  <c r="FZ349"/>
  <c r="GH349"/>
  <c r="GP349"/>
  <c r="GX349"/>
  <c r="AW349"/>
  <c r="CC349"/>
  <c r="DK349"/>
  <c r="EQ349"/>
  <c r="FW349"/>
  <c r="HC349"/>
  <c r="AO349"/>
  <c r="BU349"/>
  <c r="DC349"/>
  <c r="EI349"/>
  <c r="FO349"/>
  <c r="GU349"/>
  <c r="BM349"/>
  <c r="CU349"/>
  <c r="EA349"/>
  <c r="FG349"/>
  <c r="GM349"/>
  <c r="BE349"/>
  <c r="CK349"/>
  <c r="DS349"/>
  <c r="EY349"/>
  <c r="GE349"/>
  <c r="CO304"/>
  <c r="CN304"/>
  <c r="AJ304"/>
  <c r="AN304"/>
  <c r="AR304"/>
  <c r="AV304"/>
  <c r="AZ304"/>
  <c r="BD304"/>
  <c r="BH304"/>
  <c r="BL304"/>
  <c r="BP304"/>
  <c r="BT304"/>
  <c r="BX304"/>
  <c r="CB304"/>
  <c r="CF304"/>
  <c r="CJ304"/>
  <c r="CP304"/>
  <c r="CT304"/>
  <c r="CX304"/>
  <c r="DB304"/>
  <c r="DF304"/>
  <c r="DJ304"/>
  <c r="DN304"/>
  <c r="DR304"/>
  <c r="DV304"/>
  <c r="DZ304"/>
  <c r="ED304"/>
  <c r="EH304"/>
  <c r="EL304"/>
  <c r="EP304"/>
  <c r="ET304"/>
  <c r="EX304"/>
  <c r="FB304"/>
  <c r="FF304"/>
  <c r="FJ304"/>
  <c r="FN304"/>
  <c r="FR304"/>
  <c r="FV304"/>
  <c r="FZ304"/>
  <c r="GD304"/>
  <c r="GH304"/>
  <c r="GL304"/>
  <c r="GP304"/>
  <c r="GT304"/>
  <c r="GX304"/>
  <c r="HB304"/>
  <c r="AO304"/>
  <c r="AT304"/>
  <c r="AY304"/>
  <c r="BE304"/>
  <c r="BJ304"/>
  <c r="BO304"/>
  <c r="BU304"/>
  <c r="BZ304"/>
  <c r="CE304"/>
  <c r="CK304"/>
  <c r="CR304"/>
  <c r="CW304"/>
  <c r="DC304"/>
  <c r="DH304"/>
  <c r="DM304"/>
  <c r="DS304"/>
  <c r="DX304"/>
  <c r="EC304"/>
  <c r="EI304"/>
  <c r="EN304"/>
  <c r="ES304"/>
  <c r="EY304"/>
  <c r="FD304"/>
  <c r="FI304"/>
  <c r="FO304"/>
  <c r="FT304"/>
  <c r="FY304"/>
  <c r="GE304"/>
  <c r="GJ304"/>
  <c r="GO304"/>
  <c r="GU304"/>
  <c r="GZ304"/>
  <c r="AM304"/>
  <c r="AS304"/>
  <c r="AX304"/>
  <c r="BC304"/>
  <c r="BI304"/>
  <c r="BN304"/>
  <c r="BS304"/>
  <c r="BY304"/>
  <c r="CD304"/>
  <c r="CI304"/>
  <c r="CQ304"/>
  <c r="CV304"/>
  <c r="DA304"/>
  <c r="DG304"/>
  <c r="DL304"/>
  <c r="DQ304"/>
  <c r="DW304"/>
  <c r="EB304"/>
  <c r="EG304"/>
  <c r="EM304"/>
  <c r="ER304"/>
  <c r="EW304"/>
  <c r="FC304"/>
  <c r="FH304"/>
  <c r="FM304"/>
  <c r="FS304"/>
  <c r="FX304"/>
  <c r="GC304"/>
  <c r="GI304"/>
  <c r="GN304"/>
  <c r="GS304"/>
  <c r="GY304"/>
  <c r="AL304"/>
  <c r="AW304"/>
  <c r="BG304"/>
  <c r="AK304"/>
  <c r="AU304"/>
  <c r="BF304"/>
  <c r="BQ304"/>
  <c r="CA304"/>
  <c r="CL304"/>
  <c r="CY304"/>
  <c r="DI304"/>
  <c r="DT304"/>
  <c r="EE304"/>
  <c r="EO304"/>
  <c r="EZ304"/>
  <c r="FK304"/>
  <c r="FU304"/>
  <c r="GF304"/>
  <c r="GQ304"/>
  <c r="HA304"/>
  <c r="AQ304"/>
  <c r="BB304"/>
  <c r="BM304"/>
  <c r="BW304"/>
  <c r="CH304"/>
  <c r="CU304"/>
  <c r="DE304"/>
  <c r="DP304"/>
  <c r="EA304"/>
  <c r="EK304"/>
  <c r="EV304"/>
  <c r="FG304"/>
  <c r="FQ304"/>
  <c r="GB304"/>
  <c r="GM304"/>
  <c r="GW304"/>
  <c r="AP304"/>
  <c r="BA304"/>
  <c r="BK304"/>
  <c r="BV304"/>
  <c r="CG304"/>
  <c r="CS304"/>
  <c r="DD304"/>
  <c r="DO304"/>
  <c r="DY304"/>
  <c r="EJ304"/>
  <c r="EU304"/>
  <c r="FE304"/>
  <c r="FP304"/>
  <c r="GA304"/>
  <c r="GK304"/>
  <c r="GV304"/>
  <c r="CM304"/>
  <c r="EF304"/>
  <c r="FW304"/>
  <c r="CC304"/>
  <c r="DU304"/>
  <c r="FL304"/>
  <c r="HC304"/>
  <c r="BR304"/>
  <c r="DK304"/>
  <c r="FA304"/>
  <c r="GR304"/>
  <c r="CZ304"/>
  <c r="EQ304"/>
  <c r="GG304"/>
  <c r="CO256"/>
  <c r="CN256"/>
  <c r="AJ256"/>
  <c r="AN256"/>
  <c r="AR256"/>
  <c r="AV256"/>
  <c r="AZ256"/>
  <c r="BD256"/>
  <c r="BH256"/>
  <c r="BL256"/>
  <c r="BP256"/>
  <c r="BT256"/>
  <c r="BX256"/>
  <c r="CB256"/>
  <c r="CF256"/>
  <c r="CJ256"/>
  <c r="CP256"/>
  <c r="CT256"/>
  <c r="CX256"/>
  <c r="DB256"/>
  <c r="DF256"/>
  <c r="DJ256"/>
  <c r="DN256"/>
  <c r="DR256"/>
  <c r="DV256"/>
  <c r="DZ256"/>
  <c r="ED256"/>
  <c r="EH256"/>
  <c r="EL256"/>
  <c r="EP256"/>
  <c r="ET256"/>
  <c r="EX256"/>
  <c r="FB256"/>
  <c r="FF256"/>
  <c r="FJ256"/>
  <c r="FN256"/>
  <c r="FR256"/>
  <c r="FV256"/>
  <c r="FZ256"/>
  <c r="GD256"/>
  <c r="GH256"/>
  <c r="GL256"/>
  <c r="GP256"/>
  <c r="GT256"/>
  <c r="GX256"/>
  <c r="HB256"/>
  <c r="AM256"/>
  <c r="AQ256"/>
  <c r="AU256"/>
  <c r="AY256"/>
  <c r="BC256"/>
  <c r="BG256"/>
  <c r="BK256"/>
  <c r="BO256"/>
  <c r="BS256"/>
  <c r="BW256"/>
  <c r="CA256"/>
  <c r="CE256"/>
  <c r="CI256"/>
  <c r="CM256"/>
  <c r="CS256"/>
  <c r="CW256"/>
  <c r="DA256"/>
  <c r="DE256"/>
  <c r="DI256"/>
  <c r="DM256"/>
  <c r="DQ256"/>
  <c r="DU256"/>
  <c r="DY256"/>
  <c r="EC256"/>
  <c r="EG256"/>
  <c r="EK256"/>
  <c r="EO256"/>
  <c r="ES256"/>
  <c r="EW256"/>
  <c r="FA256"/>
  <c r="FE256"/>
  <c r="FI256"/>
  <c r="FM256"/>
  <c r="FQ256"/>
  <c r="FU256"/>
  <c r="FY256"/>
  <c r="GC256"/>
  <c r="GG256"/>
  <c r="GK256"/>
  <c r="GO256"/>
  <c r="GS256"/>
  <c r="GW256"/>
  <c r="HA256"/>
  <c r="AK256"/>
  <c r="AS256"/>
  <c r="BA256"/>
  <c r="BI256"/>
  <c r="BQ256"/>
  <c r="BY256"/>
  <c r="CG256"/>
  <c r="CQ256"/>
  <c r="CY256"/>
  <c r="DG256"/>
  <c r="DO256"/>
  <c r="DW256"/>
  <c r="EE256"/>
  <c r="EM256"/>
  <c r="EU256"/>
  <c r="FC256"/>
  <c r="FK256"/>
  <c r="FS256"/>
  <c r="GA256"/>
  <c r="GI256"/>
  <c r="GQ256"/>
  <c r="GY256"/>
  <c r="AP256"/>
  <c r="AX256"/>
  <c r="BF256"/>
  <c r="BN256"/>
  <c r="BV256"/>
  <c r="CD256"/>
  <c r="CL256"/>
  <c r="CV256"/>
  <c r="DD256"/>
  <c r="DL256"/>
  <c r="DT256"/>
  <c r="EB256"/>
  <c r="EJ256"/>
  <c r="ER256"/>
  <c r="EZ256"/>
  <c r="FH256"/>
  <c r="FP256"/>
  <c r="FX256"/>
  <c r="GF256"/>
  <c r="GN256"/>
  <c r="GV256"/>
  <c r="AO256"/>
  <c r="AW256"/>
  <c r="BE256"/>
  <c r="BM256"/>
  <c r="BU256"/>
  <c r="CC256"/>
  <c r="CK256"/>
  <c r="CU256"/>
  <c r="DC256"/>
  <c r="DK256"/>
  <c r="DS256"/>
  <c r="EA256"/>
  <c r="EI256"/>
  <c r="EQ256"/>
  <c r="EY256"/>
  <c r="FG256"/>
  <c r="FO256"/>
  <c r="FW256"/>
  <c r="GE256"/>
  <c r="GM256"/>
  <c r="GU256"/>
  <c r="HC256"/>
  <c r="BB256"/>
  <c r="CH256"/>
  <c r="DP256"/>
  <c r="EV256"/>
  <c r="GB256"/>
  <c r="AT256"/>
  <c r="BZ256"/>
  <c r="DH256"/>
  <c r="EN256"/>
  <c r="FT256"/>
  <c r="GZ256"/>
  <c r="AL256"/>
  <c r="BR256"/>
  <c r="CZ256"/>
  <c r="EF256"/>
  <c r="FL256"/>
  <c r="GR256"/>
  <c r="BJ256"/>
  <c r="GJ256"/>
  <c r="FD256"/>
  <c r="DX256"/>
  <c r="CR256"/>
  <c r="CO209"/>
  <c r="CN209"/>
  <c r="AJ209"/>
  <c r="AN209"/>
  <c r="AR209"/>
  <c r="AV209"/>
  <c r="AZ209"/>
  <c r="BD209"/>
  <c r="BH209"/>
  <c r="BL209"/>
  <c r="BP209"/>
  <c r="BT209"/>
  <c r="BX209"/>
  <c r="CB209"/>
  <c r="CF209"/>
  <c r="CJ209"/>
  <c r="CP209"/>
  <c r="CT209"/>
  <c r="CX209"/>
  <c r="DB209"/>
  <c r="DF209"/>
  <c r="DJ209"/>
  <c r="DN209"/>
  <c r="DR209"/>
  <c r="DV209"/>
  <c r="DZ209"/>
  <c r="ED209"/>
  <c r="EH209"/>
  <c r="EL209"/>
  <c r="EP209"/>
  <c r="ET209"/>
  <c r="EX209"/>
  <c r="FB209"/>
  <c r="FF209"/>
  <c r="FJ209"/>
  <c r="FN209"/>
  <c r="FR209"/>
  <c r="FV209"/>
  <c r="FZ209"/>
  <c r="GD209"/>
  <c r="GH209"/>
  <c r="GL209"/>
  <c r="GP209"/>
  <c r="GT209"/>
  <c r="GX209"/>
  <c r="HB209"/>
  <c r="AM209"/>
  <c r="AQ209"/>
  <c r="AU209"/>
  <c r="AY209"/>
  <c r="BC209"/>
  <c r="BG209"/>
  <c r="BK209"/>
  <c r="BO209"/>
  <c r="BS209"/>
  <c r="BW209"/>
  <c r="CA209"/>
  <c r="CE209"/>
  <c r="CI209"/>
  <c r="CM209"/>
  <c r="CS209"/>
  <c r="CW209"/>
  <c r="DA209"/>
  <c r="DE209"/>
  <c r="DI209"/>
  <c r="DM209"/>
  <c r="DQ209"/>
  <c r="DU209"/>
  <c r="DY209"/>
  <c r="EC209"/>
  <c r="EG209"/>
  <c r="EK209"/>
  <c r="EO209"/>
  <c r="ES209"/>
  <c r="EW209"/>
  <c r="FA209"/>
  <c r="FE209"/>
  <c r="FI209"/>
  <c r="FM209"/>
  <c r="FQ209"/>
  <c r="FU209"/>
  <c r="FY209"/>
  <c r="GC209"/>
  <c r="GG209"/>
  <c r="GK209"/>
  <c r="GO209"/>
  <c r="GS209"/>
  <c r="GW209"/>
  <c r="HA209"/>
  <c r="AK209"/>
  <c r="AS209"/>
  <c r="BA209"/>
  <c r="BI209"/>
  <c r="BQ209"/>
  <c r="BY209"/>
  <c r="CG209"/>
  <c r="CQ209"/>
  <c r="CY209"/>
  <c r="DG209"/>
  <c r="DO209"/>
  <c r="DW209"/>
  <c r="EE209"/>
  <c r="EM209"/>
  <c r="EU209"/>
  <c r="FC209"/>
  <c r="FK209"/>
  <c r="FS209"/>
  <c r="GA209"/>
  <c r="GI209"/>
  <c r="GQ209"/>
  <c r="GY209"/>
  <c r="AP209"/>
  <c r="AX209"/>
  <c r="BF209"/>
  <c r="BN209"/>
  <c r="BV209"/>
  <c r="CD209"/>
  <c r="CL209"/>
  <c r="CV209"/>
  <c r="DD209"/>
  <c r="DL209"/>
  <c r="DT209"/>
  <c r="EB209"/>
  <c r="EJ209"/>
  <c r="ER209"/>
  <c r="EZ209"/>
  <c r="FH209"/>
  <c r="FP209"/>
  <c r="FX209"/>
  <c r="GF209"/>
  <c r="GN209"/>
  <c r="GV209"/>
  <c r="AO209"/>
  <c r="AW209"/>
  <c r="BE209"/>
  <c r="BM209"/>
  <c r="BU209"/>
  <c r="CC209"/>
  <c r="CK209"/>
  <c r="CU209"/>
  <c r="DC209"/>
  <c r="DK209"/>
  <c r="DS209"/>
  <c r="EA209"/>
  <c r="EI209"/>
  <c r="EQ209"/>
  <c r="EY209"/>
  <c r="FG209"/>
  <c r="FO209"/>
  <c r="FW209"/>
  <c r="GE209"/>
  <c r="GM209"/>
  <c r="GU209"/>
  <c r="HC209"/>
  <c r="BJ209"/>
  <c r="CR209"/>
  <c r="DX209"/>
  <c r="FD209"/>
  <c r="GJ209"/>
  <c r="BB209"/>
  <c r="CH209"/>
  <c r="DP209"/>
  <c r="EV209"/>
  <c r="GB209"/>
  <c r="AT209"/>
  <c r="BZ209"/>
  <c r="DH209"/>
  <c r="EN209"/>
  <c r="FT209"/>
  <c r="GZ209"/>
  <c r="CZ209"/>
  <c r="BR209"/>
  <c r="GR209"/>
  <c r="AL209"/>
  <c r="FL209"/>
  <c r="EF209"/>
  <c r="CO714"/>
  <c r="CN714"/>
  <c r="AK714"/>
  <c r="AO714"/>
  <c r="AS714"/>
  <c r="AW714"/>
  <c r="BA714"/>
  <c r="BE714"/>
  <c r="BI714"/>
  <c r="BM714"/>
  <c r="BQ714"/>
  <c r="BU714"/>
  <c r="BY714"/>
  <c r="CC714"/>
  <c r="CG714"/>
  <c r="CK714"/>
  <c r="CQ714"/>
  <c r="CU714"/>
  <c r="CY714"/>
  <c r="DC714"/>
  <c r="DG714"/>
  <c r="DK714"/>
  <c r="DO714"/>
  <c r="DS714"/>
  <c r="DW714"/>
  <c r="EA714"/>
  <c r="EE714"/>
  <c r="EI714"/>
  <c r="EM714"/>
  <c r="EQ714"/>
  <c r="EU714"/>
  <c r="EY714"/>
  <c r="FC714"/>
  <c r="FG714"/>
  <c r="FK714"/>
  <c r="FO714"/>
  <c r="FS714"/>
  <c r="FW714"/>
  <c r="GA714"/>
  <c r="GE714"/>
  <c r="GI714"/>
  <c r="GM714"/>
  <c r="GQ714"/>
  <c r="GU714"/>
  <c r="GY714"/>
  <c r="HC714"/>
  <c r="AJ714"/>
  <c r="AP714"/>
  <c r="AU714"/>
  <c r="AZ714"/>
  <c r="BF714"/>
  <c r="BK714"/>
  <c r="BP714"/>
  <c r="BV714"/>
  <c r="CA714"/>
  <c r="CF714"/>
  <c r="CL714"/>
  <c r="CS714"/>
  <c r="CX714"/>
  <c r="DD714"/>
  <c r="DI714"/>
  <c r="DN714"/>
  <c r="DT714"/>
  <c r="DY714"/>
  <c r="ED714"/>
  <c r="EJ714"/>
  <c r="EO714"/>
  <c r="ET714"/>
  <c r="EZ714"/>
  <c r="FE714"/>
  <c r="FJ714"/>
  <c r="FP714"/>
  <c r="FU714"/>
  <c r="FZ714"/>
  <c r="GF714"/>
  <c r="GK714"/>
  <c r="GP714"/>
  <c r="GV714"/>
  <c r="HA714"/>
  <c r="AN714"/>
  <c r="AT714"/>
  <c r="AY714"/>
  <c r="BD714"/>
  <c r="BJ714"/>
  <c r="BO714"/>
  <c r="BT714"/>
  <c r="BZ714"/>
  <c r="CE714"/>
  <c r="CJ714"/>
  <c r="CR714"/>
  <c r="CW714"/>
  <c r="DB714"/>
  <c r="DH714"/>
  <c r="DM714"/>
  <c r="DR714"/>
  <c r="DX714"/>
  <c r="EC714"/>
  <c r="EH714"/>
  <c r="EN714"/>
  <c r="ES714"/>
  <c r="EX714"/>
  <c r="FD714"/>
  <c r="FI714"/>
  <c r="FN714"/>
  <c r="FT714"/>
  <c r="FY714"/>
  <c r="GD714"/>
  <c r="GJ714"/>
  <c r="GO714"/>
  <c r="GT714"/>
  <c r="GZ714"/>
  <c r="AM714"/>
  <c r="AX714"/>
  <c r="BH714"/>
  <c r="BS714"/>
  <c r="CD714"/>
  <c r="CP714"/>
  <c r="DA714"/>
  <c r="DL714"/>
  <c r="DV714"/>
  <c r="EG714"/>
  <c r="ER714"/>
  <c r="FB714"/>
  <c r="FM714"/>
  <c r="FX714"/>
  <c r="GH714"/>
  <c r="GS714"/>
  <c r="AL714"/>
  <c r="AV714"/>
  <c r="BG714"/>
  <c r="BR714"/>
  <c r="CB714"/>
  <c r="CM714"/>
  <c r="CZ714"/>
  <c r="DJ714"/>
  <c r="DU714"/>
  <c r="EF714"/>
  <c r="EP714"/>
  <c r="FA714"/>
  <c r="FL714"/>
  <c r="FV714"/>
  <c r="GG714"/>
  <c r="GR714"/>
  <c r="HB714"/>
  <c r="AR714"/>
  <c r="BC714"/>
  <c r="BN714"/>
  <c r="BX714"/>
  <c r="CI714"/>
  <c r="CV714"/>
  <c r="DF714"/>
  <c r="DQ714"/>
  <c r="EB714"/>
  <c r="EL714"/>
  <c r="EW714"/>
  <c r="FH714"/>
  <c r="FR714"/>
  <c r="GC714"/>
  <c r="GN714"/>
  <c r="GX714"/>
  <c r="AQ714"/>
  <c r="CH714"/>
  <c r="DZ714"/>
  <c r="FQ714"/>
  <c r="BW714"/>
  <c r="DP714"/>
  <c r="FF714"/>
  <c r="GW714"/>
  <c r="BL714"/>
  <c r="DE714"/>
  <c r="EV714"/>
  <c r="GL714"/>
  <c r="EK714"/>
  <c r="CT714"/>
  <c r="BB714"/>
  <c r="GB714"/>
  <c r="CO690"/>
  <c r="CN690"/>
  <c r="AK690"/>
  <c r="AO690"/>
  <c r="AS690"/>
  <c r="AW690"/>
  <c r="BA690"/>
  <c r="BE690"/>
  <c r="BI690"/>
  <c r="BM690"/>
  <c r="BQ690"/>
  <c r="BU690"/>
  <c r="BY690"/>
  <c r="CC690"/>
  <c r="CG690"/>
  <c r="CK690"/>
  <c r="CQ690"/>
  <c r="CU690"/>
  <c r="CY690"/>
  <c r="DC690"/>
  <c r="DG690"/>
  <c r="DK690"/>
  <c r="DO690"/>
  <c r="DS690"/>
  <c r="DW690"/>
  <c r="EA690"/>
  <c r="EE690"/>
  <c r="EI690"/>
  <c r="EM690"/>
  <c r="EQ690"/>
  <c r="EU690"/>
  <c r="EY690"/>
  <c r="FC690"/>
  <c r="FG690"/>
  <c r="FK690"/>
  <c r="FO690"/>
  <c r="FS690"/>
  <c r="FW690"/>
  <c r="GA690"/>
  <c r="GE690"/>
  <c r="GI690"/>
  <c r="GM690"/>
  <c r="GQ690"/>
  <c r="GU690"/>
  <c r="GY690"/>
  <c r="HC690"/>
  <c r="AJ690"/>
  <c r="AN690"/>
  <c r="AR690"/>
  <c r="AV690"/>
  <c r="AZ690"/>
  <c r="BD690"/>
  <c r="BH690"/>
  <c r="BL690"/>
  <c r="BP690"/>
  <c r="BT690"/>
  <c r="BX690"/>
  <c r="CB690"/>
  <c r="CF690"/>
  <c r="CJ690"/>
  <c r="CP690"/>
  <c r="CT690"/>
  <c r="CX690"/>
  <c r="DB690"/>
  <c r="DF690"/>
  <c r="DJ690"/>
  <c r="DN690"/>
  <c r="DR690"/>
  <c r="DV690"/>
  <c r="DZ690"/>
  <c r="ED690"/>
  <c r="EH690"/>
  <c r="EL690"/>
  <c r="EP690"/>
  <c r="ET690"/>
  <c r="EX690"/>
  <c r="FB690"/>
  <c r="FF690"/>
  <c r="FJ690"/>
  <c r="FN690"/>
  <c r="FR690"/>
  <c r="FV690"/>
  <c r="FZ690"/>
  <c r="GD690"/>
  <c r="GH690"/>
  <c r="GL690"/>
  <c r="GP690"/>
  <c r="GT690"/>
  <c r="GX690"/>
  <c r="HB690"/>
  <c r="AL690"/>
  <c r="AT690"/>
  <c r="BB690"/>
  <c r="BJ690"/>
  <c r="BR690"/>
  <c r="BZ690"/>
  <c r="CH690"/>
  <c r="CR690"/>
  <c r="CZ690"/>
  <c r="DH690"/>
  <c r="DP690"/>
  <c r="DX690"/>
  <c r="EF690"/>
  <c r="EN690"/>
  <c r="EV690"/>
  <c r="FD690"/>
  <c r="FL690"/>
  <c r="FT690"/>
  <c r="GB690"/>
  <c r="GJ690"/>
  <c r="GR690"/>
  <c r="GZ690"/>
  <c r="AQ690"/>
  <c r="AY690"/>
  <c r="BG690"/>
  <c r="BO690"/>
  <c r="BW690"/>
  <c r="CE690"/>
  <c r="CM690"/>
  <c r="CW690"/>
  <c r="DE690"/>
  <c r="DM690"/>
  <c r="DU690"/>
  <c r="EC690"/>
  <c r="EK690"/>
  <c r="ES690"/>
  <c r="FA690"/>
  <c r="FI690"/>
  <c r="FQ690"/>
  <c r="FY690"/>
  <c r="GG690"/>
  <c r="GO690"/>
  <c r="GW690"/>
  <c r="AP690"/>
  <c r="BF690"/>
  <c r="BV690"/>
  <c r="CL690"/>
  <c r="DD690"/>
  <c r="DT690"/>
  <c r="EJ690"/>
  <c r="EZ690"/>
  <c r="FP690"/>
  <c r="GF690"/>
  <c r="GV690"/>
  <c r="AM690"/>
  <c r="BC690"/>
  <c r="BS690"/>
  <c r="CI690"/>
  <c r="DA690"/>
  <c r="DQ690"/>
  <c r="EG690"/>
  <c r="EW690"/>
  <c r="FM690"/>
  <c r="GC690"/>
  <c r="GS690"/>
  <c r="AX690"/>
  <c r="BN690"/>
  <c r="CD690"/>
  <c r="CV690"/>
  <c r="DL690"/>
  <c r="EB690"/>
  <c r="ER690"/>
  <c r="FH690"/>
  <c r="FX690"/>
  <c r="GN690"/>
  <c r="AU690"/>
  <c r="DI690"/>
  <c r="FU690"/>
  <c r="CS690"/>
  <c r="FE690"/>
  <c r="CA690"/>
  <c r="EO690"/>
  <c r="HA690"/>
  <c r="BK690"/>
  <c r="GK690"/>
  <c r="DY690"/>
  <c r="CO665"/>
  <c r="CN665"/>
  <c r="AK665"/>
  <c r="AO665"/>
  <c r="AS665"/>
  <c r="AW665"/>
  <c r="BA665"/>
  <c r="BE665"/>
  <c r="BI665"/>
  <c r="BM665"/>
  <c r="BQ665"/>
  <c r="BU665"/>
  <c r="BY665"/>
  <c r="CC665"/>
  <c r="CG665"/>
  <c r="CK665"/>
  <c r="CQ665"/>
  <c r="CU665"/>
  <c r="CY665"/>
  <c r="DC665"/>
  <c r="DG665"/>
  <c r="DK665"/>
  <c r="DO665"/>
  <c r="DS665"/>
  <c r="DW665"/>
  <c r="EA665"/>
  <c r="EE665"/>
  <c r="EI665"/>
  <c r="EM665"/>
  <c r="EQ665"/>
  <c r="EU665"/>
  <c r="EY665"/>
  <c r="FC665"/>
  <c r="FG665"/>
  <c r="FK665"/>
  <c r="FO665"/>
  <c r="FS665"/>
  <c r="FW665"/>
  <c r="GA665"/>
  <c r="GE665"/>
  <c r="GI665"/>
  <c r="GM665"/>
  <c r="GQ665"/>
  <c r="GU665"/>
  <c r="GY665"/>
  <c r="HC665"/>
  <c r="AN665"/>
  <c r="AT665"/>
  <c r="AY665"/>
  <c r="BD665"/>
  <c r="BJ665"/>
  <c r="BO665"/>
  <c r="BT665"/>
  <c r="BZ665"/>
  <c r="CE665"/>
  <c r="CJ665"/>
  <c r="CR665"/>
  <c r="CW665"/>
  <c r="DB665"/>
  <c r="DH665"/>
  <c r="DM665"/>
  <c r="DR665"/>
  <c r="DX665"/>
  <c r="EC665"/>
  <c r="EH665"/>
  <c r="EN665"/>
  <c r="ES665"/>
  <c r="EX665"/>
  <c r="FD665"/>
  <c r="FI665"/>
  <c r="FN665"/>
  <c r="FT665"/>
  <c r="FY665"/>
  <c r="GD665"/>
  <c r="GJ665"/>
  <c r="GO665"/>
  <c r="GT665"/>
  <c r="GZ665"/>
  <c r="AM665"/>
  <c r="AR665"/>
  <c r="AX665"/>
  <c r="BC665"/>
  <c r="BH665"/>
  <c r="BN665"/>
  <c r="BS665"/>
  <c r="BX665"/>
  <c r="CD665"/>
  <c r="CI665"/>
  <c r="CP665"/>
  <c r="CV665"/>
  <c r="DA665"/>
  <c r="DF665"/>
  <c r="DL665"/>
  <c r="DQ665"/>
  <c r="DV665"/>
  <c r="EB665"/>
  <c r="EG665"/>
  <c r="EL665"/>
  <c r="ER665"/>
  <c r="EW665"/>
  <c r="FB665"/>
  <c r="FH665"/>
  <c r="FM665"/>
  <c r="FR665"/>
  <c r="FX665"/>
  <c r="GC665"/>
  <c r="GH665"/>
  <c r="GN665"/>
  <c r="GS665"/>
  <c r="GX665"/>
  <c r="AL665"/>
  <c r="AQ665"/>
  <c r="AV665"/>
  <c r="BB665"/>
  <c r="BG665"/>
  <c r="BL665"/>
  <c r="BR665"/>
  <c r="BW665"/>
  <c r="CB665"/>
  <c r="CH665"/>
  <c r="CM665"/>
  <c r="CT665"/>
  <c r="CZ665"/>
  <c r="DE665"/>
  <c r="DJ665"/>
  <c r="DP665"/>
  <c r="DU665"/>
  <c r="DZ665"/>
  <c r="EF665"/>
  <c r="EK665"/>
  <c r="EP665"/>
  <c r="EV665"/>
  <c r="FA665"/>
  <c r="FF665"/>
  <c r="FL665"/>
  <c r="FQ665"/>
  <c r="FV665"/>
  <c r="GB665"/>
  <c r="GG665"/>
  <c r="GL665"/>
  <c r="GR665"/>
  <c r="GW665"/>
  <c r="HB665"/>
  <c r="AP665"/>
  <c r="BK665"/>
  <c r="CF665"/>
  <c r="DD665"/>
  <c r="DY665"/>
  <c r="ET665"/>
  <c r="FP665"/>
  <c r="GK665"/>
  <c r="AJ665"/>
  <c r="BF665"/>
  <c r="CA665"/>
  <c r="CX665"/>
  <c r="DT665"/>
  <c r="EO665"/>
  <c r="FJ665"/>
  <c r="GF665"/>
  <c r="HA665"/>
  <c r="AU665"/>
  <c r="BP665"/>
  <c r="CL665"/>
  <c r="DI665"/>
  <c r="ED665"/>
  <c r="EZ665"/>
  <c r="FU665"/>
  <c r="GP665"/>
  <c r="BV665"/>
  <c r="FE665"/>
  <c r="AZ665"/>
  <c r="EJ665"/>
  <c r="DN665"/>
  <c r="GV665"/>
  <c r="FZ665"/>
  <c r="CS665"/>
  <c r="CO639"/>
  <c r="CN639"/>
  <c r="AJ639"/>
  <c r="AN639"/>
  <c r="AR639"/>
  <c r="AV639"/>
  <c r="AZ639"/>
  <c r="BD639"/>
  <c r="BH639"/>
  <c r="BL639"/>
  <c r="BP639"/>
  <c r="BT639"/>
  <c r="BX639"/>
  <c r="CB639"/>
  <c r="CF639"/>
  <c r="CJ639"/>
  <c r="CP639"/>
  <c r="CT639"/>
  <c r="CX639"/>
  <c r="DB639"/>
  <c r="DF639"/>
  <c r="DJ639"/>
  <c r="DN639"/>
  <c r="DR639"/>
  <c r="DV639"/>
  <c r="DZ639"/>
  <c r="ED639"/>
  <c r="EH639"/>
  <c r="EL639"/>
  <c r="EP639"/>
  <c r="ET639"/>
  <c r="EX639"/>
  <c r="FB639"/>
  <c r="FF639"/>
  <c r="FJ639"/>
  <c r="FN639"/>
  <c r="FR639"/>
  <c r="FV639"/>
  <c r="FZ639"/>
  <c r="GD639"/>
  <c r="GH639"/>
  <c r="GL639"/>
  <c r="GP639"/>
  <c r="GT639"/>
  <c r="GX639"/>
  <c r="HB639"/>
  <c r="AM639"/>
  <c r="AQ639"/>
  <c r="AU639"/>
  <c r="AY639"/>
  <c r="BC639"/>
  <c r="BG639"/>
  <c r="BK639"/>
  <c r="BO639"/>
  <c r="BS639"/>
  <c r="BW639"/>
  <c r="CA639"/>
  <c r="CE639"/>
  <c r="CI639"/>
  <c r="CM639"/>
  <c r="CS639"/>
  <c r="CW639"/>
  <c r="DA639"/>
  <c r="DE639"/>
  <c r="DI639"/>
  <c r="DM639"/>
  <c r="DQ639"/>
  <c r="DU639"/>
  <c r="DY639"/>
  <c r="EC639"/>
  <c r="EG639"/>
  <c r="EK639"/>
  <c r="EO639"/>
  <c r="ES639"/>
  <c r="EW639"/>
  <c r="FA639"/>
  <c r="FE639"/>
  <c r="FI639"/>
  <c r="FM639"/>
  <c r="FQ639"/>
  <c r="FU639"/>
  <c r="FY639"/>
  <c r="GC639"/>
  <c r="GG639"/>
  <c r="GK639"/>
  <c r="GO639"/>
  <c r="GS639"/>
  <c r="GW639"/>
  <c r="HA639"/>
  <c r="AK639"/>
  <c r="AS639"/>
  <c r="BA639"/>
  <c r="BI639"/>
  <c r="BQ639"/>
  <c r="BY639"/>
  <c r="CG639"/>
  <c r="CQ639"/>
  <c r="CY639"/>
  <c r="DG639"/>
  <c r="DO639"/>
  <c r="DW639"/>
  <c r="EE639"/>
  <c r="EM639"/>
  <c r="EU639"/>
  <c r="FC639"/>
  <c r="FK639"/>
  <c r="FS639"/>
  <c r="GA639"/>
  <c r="GI639"/>
  <c r="GQ639"/>
  <c r="GY639"/>
  <c r="AP639"/>
  <c r="AX639"/>
  <c r="BF639"/>
  <c r="BN639"/>
  <c r="BV639"/>
  <c r="CD639"/>
  <c r="CL639"/>
  <c r="CV639"/>
  <c r="DD639"/>
  <c r="DL639"/>
  <c r="DT639"/>
  <c r="EB639"/>
  <c r="EJ639"/>
  <c r="ER639"/>
  <c r="EZ639"/>
  <c r="FH639"/>
  <c r="FP639"/>
  <c r="FX639"/>
  <c r="GF639"/>
  <c r="GN639"/>
  <c r="GV639"/>
  <c r="AL639"/>
  <c r="BB639"/>
  <c r="BR639"/>
  <c r="CH639"/>
  <c r="CZ639"/>
  <c r="DP639"/>
  <c r="EF639"/>
  <c r="EV639"/>
  <c r="FL639"/>
  <c r="GB639"/>
  <c r="GR639"/>
  <c r="AW639"/>
  <c r="BM639"/>
  <c r="CC639"/>
  <c r="CU639"/>
  <c r="DK639"/>
  <c r="EA639"/>
  <c r="EQ639"/>
  <c r="FG639"/>
  <c r="FW639"/>
  <c r="GM639"/>
  <c r="HC639"/>
  <c r="AT639"/>
  <c r="BJ639"/>
  <c r="BZ639"/>
  <c r="CR639"/>
  <c r="DH639"/>
  <c r="DX639"/>
  <c r="EN639"/>
  <c r="FD639"/>
  <c r="FT639"/>
  <c r="GJ639"/>
  <c r="GZ639"/>
  <c r="BU639"/>
  <c r="EI639"/>
  <c r="GU639"/>
  <c r="BE639"/>
  <c r="DS639"/>
  <c r="GE639"/>
  <c r="CK639"/>
  <c r="EY639"/>
  <c r="DC639"/>
  <c r="AO639"/>
  <c r="FO639"/>
  <c r="CO613"/>
  <c r="CN613"/>
  <c r="AL613"/>
  <c r="AP613"/>
  <c r="AT613"/>
  <c r="AX613"/>
  <c r="BB613"/>
  <c r="BF613"/>
  <c r="BJ613"/>
  <c r="BN613"/>
  <c r="BR613"/>
  <c r="BV613"/>
  <c r="BZ613"/>
  <c r="CD613"/>
  <c r="CH613"/>
  <c r="CL613"/>
  <c r="CR613"/>
  <c r="CV613"/>
  <c r="CZ613"/>
  <c r="DD613"/>
  <c r="DH613"/>
  <c r="DL613"/>
  <c r="DP613"/>
  <c r="DT613"/>
  <c r="DX613"/>
  <c r="EB613"/>
  <c r="EF613"/>
  <c r="EJ613"/>
  <c r="EN613"/>
  <c r="ER613"/>
  <c r="EV613"/>
  <c r="EZ613"/>
  <c r="FD613"/>
  <c r="FH613"/>
  <c r="FL613"/>
  <c r="FP613"/>
  <c r="FT613"/>
  <c r="FX613"/>
  <c r="GB613"/>
  <c r="GF613"/>
  <c r="GJ613"/>
  <c r="GN613"/>
  <c r="GR613"/>
  <c r="GV613"/>
  <c r="GZ613"/>
  <c r="AM613"/>
  <c r="AR613"/>
  <c r="AW613"/>
  <c r="BC613"/>
  <c r="BH613"/>
  <c r="BM613"/>
  <c r="BS613"/>
  <c r="BX613"/>
  <c r="CC613"/>
  <c r="CI613"/>
  <c r="CP613"/>
  <c r="CU613"/>
  <c r="DA613"/>
  <c r="DF613"/>
  <c r="DK613"/>
  <c r="DQ613"/>
  <c r="DV613"/>
  <c r="EA613"/>
  <c r="EG613"/>
  <c r="EL613"/>
  <c r="EQ613"/>
  <c r="EW613"/>
  <c r="FB613"/>
  <c r="FG613"/>
  <c r="FM613"/>
  <c r="FR613"/>
  <c r="FW613"/>
  <c r="GC613"/>
  <c r="GH613"/>
  <c r="GM613"/>
  <c r="GS613"/>
  <c r="GX613"/>
  <c r="HC613"/>
  <c r="AK613"/>
  <c r="AQ613"/>
  <c r="AV613"/>
  <c r="BA613"/>
  <c r="BG613"/>
  <c r="BL613"/>
  <c r="BQ613"/>
  <c r="BW613"/>
  <c r="CB613"/>
  <c r="CG613"/>
  <c r="CM613"/>
  <c r="CT613"/>
  <c r="CY613"/>
  <c r="DE613"/>
  <c r="DJ613"/>
  <c r="DO613"/>
  <c r="DU613"/>
  <c r="DZ613"/>
  <c r="EE613"/>
  <c r="EK613"/>
  <c r="EP613"/>
  <c r="EU613"/>
  <c r="FA613"/>
  <c r="FF613"/>
  <c r="FK613"/>
  <c r="FQ613"/>
  <c r="FV613"/>
  <c r="GA613"/>
  <c r="GG613"/>
  <c r="GL613"/>
  <c r="GQ613"/>
  <c r="GW613"/>
  <c r="HB613"/>
  <c r="AN613"/>
  <c r="AY613"/>
  <c r="BI613"/>
  <c r="BT613"/>
  <c r="CE613"/>
  <c r="CQ613"/>
  <c r="DB613"/>
  <c r="DM613"/>
  <c r="DW613"/>
  <c r="EH613"/>
  <c r="ES613"/>
  <c r="FC613"/>
  <c r="FN613"/>
  <c r="FY613"/>
  <c r="GI613"/>
  <c r="GT613"/>
  <c r="AJ613"/>
  <c r="AU613"/>
  <c r="BE613"/>
  <c r="BP613"/>
  <c r="CA613"/>
  <c r="CK613"/>
  <c r="CX613"/>
  <c r="DI613"/>
  <c r="DS613"/>
  <c r="ED613"/>
  <c r="EO613"/>
  <c r="EY613"/>
  <c r="FJ613"/>
  <c r="FU613"/>
  <c r="GE613"/>
  <c r="GP613"/>
  <c r="HA613"/>
  <c r="AS613"/>
  <c r="BD613"/>
  <c r="BO613"/>
  <c r="BY613"/>
  <c r="CJ613"/>
  <c r="CW613"/>
  <c r="DG613"/>
  <c r="DR613"/>
  <c r="EC613"/>
  <c r="EM613"/>
  <c r="EX613"/>
  <c r="FI613"/>
  <c r="FS613"/>
  <c r="GD613"/>
  <c r="GO613"/>
  <c r="GY613"/>
  <c r="BU613"/>
  <c r="DN613"/>
  <c r="FE613"/>
  <c r="GU613"/>
  <c r="BK613"/>
  <c r="DC613"/>
  <c r="ET613"/>
  <c r="GK613"/>
  <c r="AZ613"/>
  <c r="CS613"/>
  <c r="EI613"/>
  <c r="FZ613"/>
  <c r="AO613"/>
  <c r="FO613"/>
  <c r="DY613"/>
  <c r="CF613"/>
  <c r="CO586"/>
  <c r="CN586"/>
  <c r="AM586"/>
  <c r="AQ586"/>
  <c r="AU586"/>
  <c r="AY586"/>
  <c r="BC586"/>
  <c r="BG586"/>
  <c r="BK586"/>
  <c r="BO586"/>
  <c r="BS586"/>
  <c r="BW586"/>
  <c r="CA586"/>
  <c r="CE586"/>
  <c r="CI586"/>
  <c r="CM586"/>
  <c r="CS586"/>
  <c r="CW586"/>
  <c r="DA586"/>
  <c r="DE586"/>
  <c r="DI586"/>
  <c r="DM586"/>
  <c r="DQ586"/>
  <c r="DU586"/>
  <c r="DY586"/>
  <c r="EC586"/>
  <c r="EG586"/>
  <c r="EK586"/>
  <c r="EO586"/>
  <c r="ES586"/>
  <c r="EW586"/>
  <c r="FA586"/>
  <c r="FE586"/>
  <c r="FI586"/>
  <c r="FM586"/>
  <c r="FQ586"/>
  <c r="FU586"/>
  <c r="FY586"/>
  <c r="GC586"/>
  <c r="GG586"/>
  <c r="GK586"/>
  <c r="GO586"/>
  <c r="GS586"/>
  <c r="GW586"/>
  <c r="HA586"/>
  <c r="AJ586"/>
  <c r="AO586"/>
  <c r="AT586"/>
  <c r="AZ586"/>
  <c r="BE586"/>
  <c r="BJ586"/>
  <c r="BP586"/>
  <c r="BU586"/>
  <c r="BZ586"/>
  <c r="CF586"/>
  <c r="CK586"/>
  <c r="CR586"/>
  <c r="CX586"/>
  <c r="DC586"/>
  <c r="DH586"/>
  <c r="DN586"/>
  <c r="DS586"/>
  <c r="DX586"/>
  <c r="ED586"/>
  <c r="EI586"/>
  <c r="EN586"/>
  <c r="ET586"/>
  <c r="EY586"/>
  <c r="FD586"/>
  <c r="FJ586"/>
  <c r="FO586"/>
  <c r="FT586"/>
  <c r="FZ586"/>
  <c r="GE586"/>
  <c r="GJ586"/>
  <c r="GP586"/>
  <c r="GU586"/>
  <c r="GZ586"/>
  <c r="AN586"/>
  <c r="AS586"/>
  <c r="AX586"/>
  <c r="BD586"/>
  <c r="BI586"/>
  <c r="BN586"/>
  <c r="BT586"/>
  <c r="BY586"/>
  <c r="CD586"/>
  <c r="CJ586"/>
  <c r="CQ586"/>
  <c r="CV586"/>
  <c r="DB586"/>
  <c r="DG586"/>
  <c r="DL586"/>
  <c r="DR586"/>
  <c r="DW586"/>
  <c r="EB586"/>
  <c r="EH586"/>
  <c r="EM586"/>
  <c r="ER586"/>
  <c r="EX586"/>
  <c r="FC586"/>
  <c r="FH586"/>
  <c r="FN586"/>
  <c r="FS586"/>
  <c r="FX586"/>
  <c r="GD586"/>
  <c r="GI586"/>
  <c r="GN586"/>
  <c r="GT586"/>
  <c r="GY586"/>
  <c r="AP586"/>
  <c r="BA586"/>
  <c r="BL586"/>
  <c r="BV586"/>
  <c r="CG586"/>
  <c r="CT586"/>
  <c r="DD586"/>
  <c r="DO586"/>
  <c r="DZ586"/>
  <c r="EJ586"/>
  <c r="EU586"/>
  <c r="FF586"/>
  <c r="FP586"/>
  <c r="GA586"/>
  <c r="GL586"/>
  <c r="GV586"/>
  <c r="AL586"/>
  <c r="AW586"/>
  <c r="BH586"/>
  <c r="BR586"/>
  <c r="CC586"/>
  <c r="CP586"/>
  <c r="CZ586"/>
  <c r="DK586"/>
  <c r="DV586"/>
  <c r="EF586"/>
  <c r="EQ586"/>
  <c r="FB586"/>
  <c r="FL586"/>
  <c r="FW586"/>
  <c r="GH586"/>
  <c r="GR586"/>
  <c r="HC586"/>
  <c r="AR586"/>
  <c r="BB586"/>
  <c r="BM586"/>
  <c r="BX586"/>
  <c r="CH586"/>
  <c r="CU586"/>
  <c r="DF586"/>
  <c r="DP586"/>
  <c r="EA586"/>
  <c r="EL586"/>
  <c r="EV586"/>
  <c r="FG586"/>
  <c r="FR586"/>
  <c r="GB586"/>
  <c r="GM586"/>
  <c r="GX586"/>
  <c r="AV586"/>
  <c r="CL586"/>
  <c r="EE586"/>
  <c r="FV586"/>
  <c r="AK586"/>
  <c r="CB586"/>
  <c r="DT586"/>
  <c r="FK586"/>
  <c r="HB586"/>
  <c r="BQ586"/>
  <c r="DJ586"/>
  <c r="EZ586"/>
  <c r="GQ586"/>
  <c r="CY586"/>
  <c r="BF586"/>
  <c r="GF586"/>
  <c r="EP586"/>
  <c r="CO558"/>
  <c r="CN558"/>
  <c r="AK558"/>
  <c r="AO558"/>
  <c r="AS558"/>
  <c r="AW558"/>
  <c r="BA558"/>
  <c r="BE558"/>
  <c r="BI558"/>
  <c r="BM558"/>
  <c r="BQ558"/>
  <c r="BU558"/>
  <c r="BY558"/>
  <c r="CC558"/>
  <c r="CG558"/>
  <c r="CK558"/>
  <c r="CQ558"/>
  <c r="CU558"/>
  <c r="CY558"/>
  <c r="DC558"/>
  <c r="DG558"/>
  <c r="DK558"/>
  <c r="DO558"/>
  <c r="DS558"/>
  <c r="DW558"/>
  <c r="EA558"/>
  <c r="EE558"/>
  <c r="EI558"/>
  <c r="EM558"/>
  <c r="EQ558"/>
  <c r="EU558"/>
  <c r="EY558"/>
  <c r="FC558"/>
  <c r="FG558"/>
  <c r="FK558"/>
  <c r="FO558"/>
  <c r="FS558"/>
  <c r="FW558"/>
  <c r="GA558"/>
  <c r="GE558"/>
  <c r="GI558"/>
  <c r="GM558"/>
  <c r="GQ558"/>
  <c r="GU558"/>
  <c r="GY558"/>
  <c r="HC558"/>
  <c r="AL558"/>
  <c r="AQ558"/>
  <c r="AV558"/>
  <c r="BB558"/>
  <c r="BG558"/>
  <c r="BL558"/>
  <c r="BR558"/>
  <c r="BW558"/>
  <c r="CB558"/>
  <c r="CH558"/>
  <c r="CM558"/>
  <c r="CT558"/>
  <c r="CZ558"/>
  <c r="DE558"/>
  <c r="DJ558"/>
  <c r="DP558"/>
  <c r="DU558"/>
  <c r="DZ558"/>
  <c r="EF558"/>
  <c r="EK558"/>
  <c r="EP558"/>
  <c r="EV558"/>
  <c r="FA558"/>
  <c r="FF558"/>
  <c r="FL558"/>
  <c r="FQ558"/>
  <c r="FV558"/>
  <c r="GB558"/>
  <c r="GG558"/>
  <c r="GL558"/>
  <c r="GR558"/>
  <c r="GW558"/>
  <c r="HB558"/>
  <c r="AN558"/>
  <c r="AT558"/>
  <c r="AY558"/>
  <c r="BD558"/>
  <c r="BJ558"/>
  <c r="BO558"/>
  <c r="BT558"/>
  <c r="BZ558"/>
  <c r="CE558"/>
  <c r="CJ558"/>
  <c r="CR558"/>
  <c r="CW558"/>
  <c r="DB558"/>
  <c r="DH558"/>
  <c r="DM558"/>
  <c r="DR558"/>
  <c r="DX558"/>
  <c r="EC558"/>
  <c r="EH558"/>
  <c r="EN558"/>
  <c r="ES558"/>
  <c r="EX558"/>
  <c r="FD558"/>
  <c r="FI558"/>
  <c r="FN558"/>
  <c r="FT558"/>
  <c r="FY558"/>
  <c r="GD558"/>
  <c r="GJ558"/>
  <c r="GO558"/>
  <c r="GT558"/>
  <c r="GZ558"/>
  <c r="AJ558"/>
  <c r="AU558"/>
  <c r="BF558"/>
  <c r="BP558"/>
  <c r="CA558"/>
  <c r="CL558"/>
  <c r="CX558"/>
  <c r="DI558"/>
  <c r="DT558"/>
  <c r="ED558"/>
  <c r="EO558"/>
  <c r="EZ558"/>
  <c r="FJ558"/>
  <c r="FU558"/>
  <c r="GF558"/>
  <c r="GP558"/>
  <c r="HA558"/>
  <c r="AR558"/>
  <c r="BC558"/>
  <c r="BN558"/>
  <c r="BX558"/>
  <c r="CI558"/>
  <c r="CV558"/>
  <c r="DF558"/>
  <c r="DQ558"/>
  <c r="EB558"/>
  <c r="EL558"/>
  <c r="EW558"/>
  <c r="FH558"/>
  <c r="FR558"/>
  <c r="GC558"/>
  <c r="GN558"/>
  <c r="GX558"/>
  <c r="AP558"/>
  <c r="AZ558"/>
  <c r="BK558"/>
  <c r="BV558"/>
  <c r="CF558"/>
  <c r="CS558"/>
  <c r="DD558"/>
  <c r="DN558"/>
  <c r="DY558"/>
  <c r="EJ558"/>
  <c r="ET558"/>
  <c r="FE558"/>
  <c r="FP558"/>
  <c r="FZ558"/>
  <c r="GK558"/>
  <c r="GV558"/>
  <c r="AX558"/>
  <c r="CP558"/>
  <c r="EG558"/>
  <c r="FX558"/>
  <c r="AM558"/>
  <c r="CD558"/>
  <c r="DV558"/>
  <c r="FM558"/>
  <c r="BS558"/>
  <c r="DL558"/>
  <c r="FB558"/>
  <c r="GS558"/>
  <c r="BH558"/>
  <c r="GH558"/>
  <c r="DA558"/>
  <c r="ER558"/>
  <c r="CN482"/>
  <c r="CO482"/>
  <c r="AK482"/>
  <c r="AO482"/>
  <c r="AS482"/>
  <c r="AW482"/>
  <c r="BA482"/>
  <c r="BE482"/>
  <c r="BI482"/>
  <c r="BM482"/>
  <c r="BQ482"/>
  <c r="BU482"/>
  <c r="BY482"/>
  <c r="CC482"/>
  <c r="CG482"/>
  <c r="CK482"/>
  <c r="CQ482"/>
  <c r="CU482"/>
  <c r="CY482"/>
  <c r="DC482"/>
  <c r="DG482"/>
  <c r="DK482"/>
  <c r="DO482"/>
  <c r="DS482"/>
  <c r="DW482"/>
  <c r="EA482"/>
  <c r="EE482"/>
  <c r="EI482"/>
  <c r="EM482"/>
  <c r="EQ482"/>
  <c r="EU482"/>
  <c r="EY482"/>
  <c r="FC482"/>
  <c r="FG482"/>
  <c r="FK482"/>
  <c r="FO482"/>
  <c r="FS482"/>
  <c r="FW482"/>
  <c r="GA482"/>
  <c r="GE482"/>
  <c r="GI482"/>
  <c r="GM482"/>
  <c r="GQ482"/>
  <c r="GU482"/>
  <c r="GY482"/>
  <c r="HC482"/>
  <c r="AM482"/>
  <c r="AR482"/>
  <c r="AX482"/>
  <c r="BC482"/>
  <c r="BH482"/>
  <c r="BN482"/>
  <c r="BS482"/>
  <c r="BX482"/>
  <c r="CD482"/>
  <c r="CI482"/>
  <c r="CP482"/>
  <c r="CV482"/>
  <c r="DA482"/>
  <c r="DF482"/>
  <c r="DL482"/>
  <c r="DQ482"/>
  <c r="DV482"/>
  <c r="EB482"/>
  <c r="AL482"/>
  <c r="AT482"/>
  <c r="AZ482"/>
  <c r="BG482"/>
  <c r="BO482"/>
  <c r="BV482"/>
  <c r="CB482"/>
  <c r="CJ482"/>
  <c r="CS482"/>
  <c r="CZ482"/>
  <c r="DH482"/>
  <c r="DN482"/>
  <c r="DU482"/>
  <c r="EC482"/>
  <c r="EH482"/>
  <c r="EN482"/>
  <c r="ES482"/>
  <c r="EX482"/>
  <c r="FD482"/>
  <c r="FI482"/>
  <c r="FN482"/>
  <c r="FT482"/>
  <c r="FY482"/>
  <c r="GD482"/>
  <c r="GJ482"/>
  <c r="GO482"/>
  <c r="GT482"/>
  <c r="GZ482"/>
  <c r="AJ482"/>
  <c r="AQ482"/>
  <c r="AY482"/>
  <c r="BF482"/>
  <c r="BL482"/>
  <c r="BT482"/>
  <c r="CA482"/>
  <c r="CH482"/>
  <c r="CR482"/>
  <c r="CX482"/>
  <c r="DE482"/>
  <c r="DM482"/>
  <c r="DT482"/>
  <c r="DZ482"/>
  <c r="EG482"/>
  <c r="EL482"/>
  <c r="ER482"/>
  <c r="EW482"/>
  <c r="FB482"/>
  <c r="FH482"/>
  <c r="FM482"/>
  <c r="FR482"/>
  <c r="FX482"/>
  <c r="GC482"/>
  <c r="GH482"/>
  <c r="GN482"/>
  <c r="GS482"/>
  <c r="GX482"/>
  <c r="AP482"/>
  <c r="AV482"/>
  <c r="BD482"/>
  <c r="BK482"/>
  <c r="BR482"/>
  <c r="BZ482"/>
  <c r="CF482"/>
  <c r="CM482"/>
  <c r="CW482"/>
  <c r="DD482"/>
  <c r="DJ482"/>
  <c r="DR482"/>
  <c r="DY482"/>
  <c r="EF482"/>
  <c r="EK482"/>
  <c r="EP482"/>
  <c r="EV482"/>
  <c r="FA482"/>
  <c r="FF482"/>
  <c r="FL482"/>
  <c r="FQ482"/>
  <c r="FV482"/>
  <c r="GB482"/>
  <c r="GG482"/>
  <c r="GL482"/>
  <c r="GR482"/>
  <c r="GW482"/>
  <c r="HB482"/>
  <c r="AN482"/>
  <c r="AU482"/>
  <c r="BB482"/>
  <c r="BJ482"/>
  <c r="BP482"/>
  <c r="BW482"/>
  <c r="CE482"/>
  <c r="CL482"/>
  <c r="CT482"/>
  <c r="DB482"/>
  <c r="DI482"/>
  <c r="DP482"/>
  <c r="DX482"/>
  <c r="ED482"/>
  <c r="EJ482"/>
  <c r="EO482"/>
  <c r="ET482"/>
  <c r="EZ482"/>
  <c r="FE482"/>
  <c r="FJ482"/>
  <c r="FP482"/>
  <c r="FU482"/>
  <c r="FZ482"/>
  <c r="GF482"/>
  <c r="GK482"/>
  <c r="GP482"/>
  <c r="GV482"/>
  <c r="HA482"/>
  <c r="CN430"/>
  <c r="CO430"/>
  <c r="AK430"/>
  <c r="AO430"/>
  <c r="AS430"/>
  <c r="AW430"/>
  <c r="BA430"/>
  <c r="BE430"/>
  <c r="BI430"/>
  <c r="BM430"/>
  <c r="BQ430"/>
  <c r="BU430"/>
  <c r="BY430"/>
  <c r="CC430"/>
  <c r="CG430"/>
  <c r="CK430"/>
  <c r="CQ430"/>
  <c r="CU430"/>
  <c r="CY430"/>
  <c r="DC430"/>
  <c r="DG430"/>
  <c r="DK430"/>
  <c r="DO430"/>
  <c r="DS430"/>
  <c r="DW430"/>
  <c r="EA430"/>
  <c r="EE430"/>
  <c r="EI430"/>
  <c r="EM430"/>
  <c r="EQ430"/>
  <c r="EU430"/>
  <c r="EY430"/>
  <c r="FC430"/>
  <c r="FG430"/>
  <c r="FK430"/>
  <c r="FO430"/>
  <c r="FS430"/>
  <c r="FW430"/>
  <c r="GA430"/>
  <c r="GE430"/>
  <c r="GI430"/>
  <c r="GM430"/>
  <c r="GQ430"/>
  <c r="GU430"/>
  <c r="GY430"/>
  <c r="HC430"/>
  <c r="AJ430"/>
  <c r="AN430"/>
  <c r="AR430"/>
  <c r="AV430"/>
  <c r="AZ430"/>
  <c r="BD430"/>
  <c r="BH430"/>
  <c r="BL430"/>
  <c r="BP430"/>
  <c r="BT430"/>
  <c r="BX430"/>
  <c r="CB430"/>
  <c r="CF430"/>
  <c r="CJ430"/>
  <c r="CP430"/>
  <c r="CT430"/>
  <c r="CX430"/>
  <c r="DB430"/>
  <c r="DF430"/>
  <c r="DJ430"/>
  <c r="DN430"/>
  <c r="DR430"/>
  <c r="DV430"/>
  <c r="DZ430"/>
  <c r="ED430"/>
  <c r="EH430"/>
  <c r="EL430"/>
  <c r="EP430"/>
  <c r="ET430"/>
  <c r="EX430"/>
  <c r="FB430"/>
  <c r="FF430"/>
  <c r="FJ430"/>
  <c r="FN430"/>
  <c r="AL430"/>
  <c r="AT430"/>
  <c r="BB430"/>
  <c r="BJ430"/>
  <c r="BR430"/>
  <c r="BZ430"/>
  <c r="CH430"/>
  <c r="CR430"/>
  <c r="CZ430"/>
  <c r="DH430"/>
  <c r="DP430"/>
  <c r="DX430"/>
  <c r="EF430"/>
  <c r="EN430"/>
  <c r="EV430"/>
  <c r="FD430"/>
  <c r="FL430"/>
  <c r="FR430"/>
  <c r="FX430"/>
  <c r="GC430"/>
  <c r="GH430"/>
  <c r="GN430"/>
  <c r="GS430"/>
  <c r="GX430"/>
  <c r="AQ430"/>
  <c r="AY430"/>
  <c r="BG430"/>
  <c r="BO430"/>
  <c r="BW430"/>
  <c r="CE430"/>
  <c r="CM430"/>
  <c r="CW430"/>
  <c r="DE430"/>
  <c r="DM430"/>
  <c r="DU430"/>
  <c r="EC430"/>
  <c r="EK430"/>
  <c r="ES430"/>
  <c r="FA430"/>
  <c r="FI430"/>
  <c r="FQ430"/>
  <c r="FV430"/>
  <c r="GB430"/>
  <c r="GG430"/>
  <c r="GL430"/>
  <c r="GR430"/>
  <c r="GW430"/>
  <c r="HB430"/>
  <c r="AM430"/>
  <c r="AU430"/>
  <c r="BC430"/>
  <c r="BK430"/>
  <c r="BS430"/>
  <c r="CA430"/>
  <c r="CI430"/>
  <c r="CS430"/>
  <c r="DA430"/>
  <c r="DI430"/>
  <c r="DQ430"/>
  <c r="DY430"/>
  <c r="EG430"/>
  <c r="EO430"/>
  <c r="EW430"/>
  <c r="FE430"/>
  <c r="FM430"/>
  <c r="FT430"/>
  <c r="FY430"/>
  <c r="GD430"/>
  <c r="GJ430"/>
  <c r="GO430"/>
  <c r="GT430"/>
  <c r="GZ430"/>
  <c r="AX430"/>
  <c r="CD430"/>
  <c r="DL430"/>
  <c r="ER430"/>
  <c r="FU430"/>
  <c r="GP430"/>
  <c r="AP430"/>
  <c r="BV430"/>
  <c r="DD430"/>
  <c r="EJ430"/>
  <c r="FP430"/>
  <c r="GK430"/>
  <c r="BN430"/>
  <c r="CV430"/>
  <c r="EB430"/>
  <c r="FH430"/>
  <c r="GF430"/>
  <c r="HA430"/>
  <c r="BF430"/>
  <c r="CL430"/>
  <c r="DT430"/>
  <c r="EZ430"/>
  <c r="FZ430"/>
  <c r="GV430"/>
  <c r="CN400"/>
  <c r="CO400"/>
  <c r="AK400"/>
  <c r="AO400"/>
  <c r="AS400"/>
  <c r="AW400"/>
  <c r="BA400"/>
  <c r="BE400"/>
  <c r="BI400"/>
  <c r="BM400"/>
  <c r="BQ400"/>
  <c r="BU400"/>
  <c r="BY400"/>
  <c r="CC400"/>
  <c r="CG400"/>
  <c r="CK400"/>
  <c r="CQ400"/>
  <c r="CU400"/>
  <c r="CY400"/>
  <c r="DC400"/>
  <c r="DG400"/>
  <c r="DK400"/>
  <c r="DO400"/>
  <c r="DS400"/>
  <c r="DW400"/>
  <c r="EA400"/>
  <c r="EE400"/>
  <c r="EI400"/>
  <c r="EM400"/>
  <c r="EQ400"/>
  <c r="EU400"/>
  <c r="EY400"/>
  <c r="FC400"/>
  <c r="FG400"/>
  <c r="FK400"/>
  <c r="FO400"/>
  <c r="FS400"/>
  <c r="FW400"/>
  <c r="GA400"/>
  <c r="GE400"/>
  <c r="GI400"/>
  <c r="GM400"/>
  <c r="GQ400"/>
  <c r="GU400"/>
  <c r="GY400"/>
  <c r="HC400"/>
  <c r="AJ400"/>
  <c r="AN400"/>
  <c r="AR400"/>
  <c r="AV400"/>
  <c r="AZ400"/>
  <c r="BD400"/>
  <c r="BH400"/>
  <c r="BL400"/>
  <c r="BP400"/>
  <c r="BT400"/>
  <c r="BX400"/>
  <c r="CB400"/>
  <c r="CF400"/>
  <c r="CJ400"/>
  <c r="CP400"/>
  <c r="CT400"/>
  <c r="CX400"/>
  <c r="DB400"/>
  <c r="DF400"/>
  <c r="DJ400"/>
  <c r="DN400"/>
  <c r="DR400"/>
  <c r="DV400"/>
  <c r="DZ400"/>
  <c r="ED400"/>
  <c r="EH400"/>
  <c r="EL400"/>
  <c r="EP400"/>
  <c r="ET400"/>
  <c r="EX400"/>
  <c r="FB400"/>
  <c r="FF400"/>
  <c r="FJ400"/>
  <c r="FN400"/>
  <c r="FR400"/>
  <c r="FV400"/>
  <c r="FZ400"/>
  <c r="GD400"/>
  <c r="GH400"/>
  <c r="GL400"/>
  <c r="GP400"/>
  <c r="GT400"/>
  <c r="GX400"/>
  <c r="HB400"/>
  <c r="AL400"/>
  <c r="AT400"/>
  <c r="BB400"/>
  <c r="BJ400"/>
  <c r="BR400"/>
  <c r="BZ400"/>
  <c r="CH400"/>
  <c r="CR400"/>
  <c r="CZ400"/>
  <c r="DH400"/>
  <c r="DP400"/>
  <c r="DX400"/>
  <c r="EF400"/>
  <c r="EN400"/>
  <c r="EV400"/>
  <c r="FD400"/>
  <c r="FL400"/>
  <c r="FT400"/>
  <c r="GB400"/>
  <c r="GJ400"/>
  <c r="GR400"/>
  <c r="GZ400"/>
  <c r="AQ400"/>
  <c r="AY400"/>
  <c r="BG400"/>
  <c r="BO400"/>
  <c r="BW400"/>
  <c r="CE400"/>
  <c r="CM400"/>
  <c r="CW400"/>
  <c r="DE400"/>
  <c r="DM400"/>
  <c r="DU400"/>
  <c r="EC400"/>
  <c r="EK400"/>
  <c r="ES400"/>
  <c r="FA400"/>
  <c r="FI400"/>
  <c r="FQ400"/>
  <c r="FY400"/>
  <c r="GG400"/>
  <c r="GO400"/>
  <c r="GW400"/>
  <c r="AM400"/>
  <c r="AU400"/>
  <c r="BC400"/>
  <c r="BK400"/>
  <c r="BS400"/>
  <c r="CA400"/>
  <c r="CI400"/>
  <c r="CS400"/>
  <c r="DA400"/>
  <c r="DI400"/>
  <c r="DQ400"/>
  <c r="DY400"/>
  <c r="EG400"/>
  <c r="EO400"/>
  <c r="EW400"/>
  <c r="FE400"/>
  <c r="FM400"/>
  <c r="FU400"/>
  <c r="GC400"/>
  <c r="GK400"/>
  <c r="GS400"/>
  <c r="HA400"/>
  <c r="AX400"/>
  <c r="CD400"/>
  <c r="DL400"/>
  <c r="ER400"/>
  <c r="FX400"/>
  <c r="AP400"/>
  <c r="BV400"/>
  <c r="DD400"/>
  <c r="EJ400"/>
  <c r="FP400"/>
  <c r="GV400"/>
  <c r="BN400"/>
  <c r="CV400"/>
  <c r="EB400"/>
  <c r="FH400"/>
  <c r="GN400"/>
  <c r="BF400"/>
  <c r="CL400"/>
  <c r="DT400"/>
  <c r="EZ400"/>
  <c r="GF400"/>
  <c r="CN346"/>
  <c r="CO346"/>
  <c r="AK346"/>
  <c r="AO346"/>
  <c r="AS346"/>
  <c r="AW346"/>
  <c r="BA346"/>
  <c r="BE346"/>
  <c r="BI346"/>
  <c r="BM346"/>
  <c r="BQ346"/>
  <c r="BU346"/>
  <c r="BY346"/>
  <c r="CC346"/>
  <c r="CG346"/>
  <c r="CK346"/>
  <c r="CQ346"/>
  <c r="CU346"/>
  <c r="CY346"/>
  <c r="DC346"/>
  <c r="DG346"/>
  <c r="DK346"/>
  <c r="DO346"/>
  <c r="DS346"/>
  <c r="DW346"/>
  <c r="EA346"/>
  <c r="EE346"/>
  <c r="EI346"/>
  <c r="EM346"/>
  <c r="EQ346"/>
  <c r="EU346"/>
  <c r="EY346"/>
  <c r="FC346"/>
  <c r="FG346"/>
  <c r="FK346"/>
  <c r="FO346"/>
  <c r="FS346"/>
  <c r="FW346"/>
  <c r="GA346"/>
  <c r="GE346"/>
  <c r="GI346"/>
  <c r="GM346"/>
  <c r="GQ346"/>
  <c r="GU346"/>
  <c r="GY346"/>
  <c r="HC346"/>
  <c r="AJ346"/>
  <c r="AN346"/>
  <c r="AR346"/>
  <c r="AV346"/>
  <c r="AZ346"/>
  <c r="BD346"/>
  <c r="BH346"/>
  <c r="BL346"/>
  <c r="BP346"/>
  <c r="BT346"/>
  <c r="BX346"/>
  <c r="CB346"/>
  <c r="CF346"/>
  <c r="CJ346"/>
  <c r="CP346"/>
  <c r="CT346"/>
  <c r="CX346"/>
  <c r="DB346"/>
  <c r="DF346"/>
  <c r="DJ346"/>
  <c r="DN346"/>
  <c r="DR346"/>
  <c r="DV346"/>
  <c r="DZ346"/>
  <c r="ED346"/>
  <c r="EH346"/>
  <c r="EL346"/>
  <c r="EP346"/>
  <c r="ET346"/>
  <c r="EX346"/>
  <c r="FB346"/>
  <c r="FF346"/>
  <c r="FJ346"/>
  <c r="FN346"/>
  <c r="FR346"/>
  <c r="FV346"/>
  <c r="FZ346"/>
  <c r="GD346"/>
  <c r="GH346"/>
  <c r="GL346"/>
  <c r="GP346"/>
  <c r="GT346"/>
  <c r="GX346"/>
  <c r="HB346"/>
  <c r="AL346"/>
  <c r="AT346"/>
  <c r="BB346"/>
  <c r="BJ346"/>
  <c r="BR346"/>
  <c r="BZ346"/>
  <c r="CH346"/>
  <c r="CR346"/>
  <c r="CZ346"/>
  <c r="DH346"/>
  <c r="DP346"/>
  <c r="DX346"/>
  <c r="EF346"/>
  <c r="EN346"/>
  <c r="EV346"/>
  <c r="FD346"/>
  <c r="FL346"/>
  <c r="FT346"/>
  <c r="GB346"/>
  <c r="GJ346"/>
  <c r="GR346"/>
  <c r="GZ346"/>
  <c r="AQ346"/>
  <c r="AY346"/>
  <c r="BG346"/>
  <c r="BO346"/>
  <c r="BW346"/>
  <c r="CE346"/>
  <c r="CM346"/>
  <c r="CW346"/>
  <c r="DE346"/>
  <c r="DM346"/>
  <c r="DU346"/>
  <c r="EC346"/>
  <c r="EK346"/>
  <c r="ES346"/>
  <c r="FA346"/>
  <c r="FI346"/>
  <c r="FQ346"/>
  <c r="FY346"/>
  <c r="GG346"/>
  <c r="GO346"/>
  <c r="GW346"/>
  <c r="AP346"/>
  <c r="AX346"/>
  <c r="BF346"/>
  <c r="BN346"/>
  <c r="BV346"/>
  <c r="CD346"/>
  <c r="CL346"/>
  <c r="CV346"/>
  <c r="DD346"/>
  <c r="DL346"/>
  <c r="DT346"/>
  <c r="EB346"/>
  <c r="EJ346"/>
  <c r="ER346"/>
  <c r="EZ346"/>
  <c r="FH346"/>
  <c r="FP346"/>
  <c r="FX346"/>
  <c r="GF346"/>
  <c r="GN346"/>
  <c r="GV346"/>
  <c r="AM346"/>
  <c r="BS346"/>
  <c r="DA346"/>
  <c r="EG346"/>
  <c r="FM346"/>
  <c r="GS346"/>
  <c r="BK346"/>
  <c r="CS346"/>
  <c r="DY346"/>
  <c r="FE346"/>
  <c r="GK346"/>
  <c r="BC346"/>
  <c r="CI346"/>
  <c r="DQ346"/>
  <c r="EW346"/>
  <c r="GC346"/>
  <c r="AU346"/>
  <c r="CA346"/>
  <c r="DI346"/>
  <c r="EO346"/>
  <c r="FU346"/>
  <c r="HA346"/>
  <c r="CN319"/>
  <c r="CO319"/>
  <c r="AK319"/>
  <c r="AO319"/>
  <c r="AS319"/>
  <c r="AW319"/>
  <c r="BA319"/>
  <c r="BE319"/>
  <c r="BI319"/>
  <c r="BM319"/>
  <c r="BQ319"/>
  <c r="BU319"/>
  <c r="BY319"/>
  <c r="CC319"/>
  <c r="CG319"/>
  <c r="CK319"/>
  <c r="CQ319"/>
  <c r="CU319"/>
  <c r="CY319"/>
  <c r="DC319"/>
  <c r="DG319"/>
  <c r="DK319"/>
  <c r="DO319"/>
  <c r="DS319"/>
  <c r="DW319"/>
  <c r="EA319"/>
  <c r="EE319"/>
  <c r="EI319"/>
  <c r="EM319"/>
  <c r="EQ319"/>
  <c r="EU319"/>
  <c r="EY319"/>
  <c r="FC319"/>
  <c r="FG319"/>
  <c r="FK319"/>
  <c r="FO319"/>
  <c r="FS319"/>
  <c r="FW319"/>
  <c r="GA319"/>
  <c r="GE319"/>
  <c r="GI319"/>
  <c r="GM319"/>
  <c r="GQ319"/>
  <c r="GU319"/>
  <c r="GY319"/>
  <c r="HC319"/>
  <c r="AJ319"/>
  <c r="AN319"/>
  <c r="AR319"/>
  <c r="AV319"/>
  <c r="AZ319"/>
  <c r="BD319"/>
  <c r="BH319"/>
  <c r="BL319"/>
  <c r="BP319"/>
  <c r="BT319"/>
  <c r="BX319"/>
  <c r="CB319"/>
  <c r="CF319"/>
  <c r="CJ319"/>
  <c r="CP319"/>
  <c r="CT319"/>
  <c r="CX319"/>
  <c r="DB319"/>
  <c r="DF319"/>
  <c r="DJ319"/>
  <c r="DN319"/>
  <c r="DR319"/>
  <c r="DV319"/>
  <c r="DZ319"/>
  <c r="ED319"/>
  <c r="EH319"/>
  <c r="EL319"/>
  <c r="EP319"/>
  <c r="ET319"/>
  <c r="EX319"/>
  <c r="FB319"/>
  <c r="FF319"/>
  <c r="FJ319"/>
  <c r="FN319"/>
  <c r="FR319"/>
  <c r="FV319"/>
  <c r="FZ319"/>
  <c r="GD319"/>
  <c r="GH319"/>
  <c r="GL319"/>
  <c r="GP319"/>
  <c r="GT319"/>
  <c r="GX319"/>
  <c r="HB319"/>
  <c r="AL319"/>
  <c r="AT319"/>
  <c r="BB319"/>
  <c r="BJ319"/>
  <c r="BR319"/>
  <c r="BZ319"/>
  <c r="CH319"/>
  <c r="CR319"/>
  <c r="CZ319"/>
  <c r="DH319"/>
  <c r="DP319"/>
  <c r="DX319"/>
  <c r="EF319"/>
  <c r="EN319"/>
  <c r="EV319"/>
  <c r="FD319"/>
  <c r="FL319"/>
  <c r="FT319"/>
  <c r="GB319"/>
  <c r="GJ319"/>
  <c r="GR319"/>
  <c r="GZ319"/>
  <c r="AQ319"/>
  <c r="AY319"/>
  <c r="BG319"/>
  <c r="BO319"/>
  <c r="BW319"/>
  <c r="CE319"/>
  <c r="CM319"/>
  <c r="CW319"/>
  <c r="DE319"/>
  <c r="DM319"/>
  <c r="DU319"/>
  <c r="EC319"/>
  <c r="EK319"/>
  <c r="ES319"/>
  <c r="FA319"/>
  <c r="FI319"/>
  <c r="FQ319"/>
  <c r="FY319"/>
  <c r="GG319"/>
  <c r="GO319"/>
  <c r="GW319"/>
  <c r="AP319"/>
  <c r="AX319"/>
  <c r="BF319"/>
  <c r="BN319"/>
  <c r="BV319"/>
  <c r="CD319"/>
  <c r="CL319"/>
  <c r="CV319"/>
  <c r="DD319"/>
  <c r="DL319"/>
  <c r="DT319"/>
  <c r="EB319"/>
  <c r="EJ319"/>
  <c r="ER319"/>
  <c r="EZ319"/>
  <c r="FH319"/>
  <c r="FP319"/>
  <c r="FX319"/>
  <c r="GF319"/>
  <c r="GN319"/>
  <c r="GV319"/>
  <c r="AM319"/>
  <c r="BS319"/>
  <c r="DA319"/>
  <c r="EG319"/>
  <c r="FM319"/>
  <c r="GS319"/>
  <c r="BK319"/>
  <c r="CS319"/>
  <c r="DY319"/>
  <c r="FE319"/>
  <c r="GK319"/>
  <c r="BC319"/>
  <c r="CI319"/>
  <c r="DQ319"/>
  <c r="EW319"/>
  <c r="GC319"/>
  <c r="AU319"/>
  <c r="CA319"/>
  <c r="DI319"/>
  <c r="EO319"/>
  <c r="FU319"/>
  <c r="HA319"/>
  <c r="CN289"/>
  <c r="CO289"/>
  <c r="AL289"/>
  <c r="AP289"/>
  <c r="AT289"/>
  <c r="AX289"/>
  <c r="BB289"/>
  <c r="BF289"/>
  <c r="BJ289"/>
  <c r="BN289"/>
  <c r="BR289"/>
  <c r="BV289"/>
  <c r="BZ289"/>
  <c r="CD289"/>
  <c r="CH289"/>
  <c r="CL289"/>
  <c r="CR289"/>
  <c r="CV289"/>
  <c r="CZ289"/>
  <c r="DD289"/>
  <c r="DH289"/>
  <c r="DL289"/>
  <c r="DP289"/>
  <c r="DT289"/>
  <c r="DX289"/>
  <c r="EB289"/>
  <c r="EF289"/>
  <c r="EJ289"/>
  <c r="EN289"/>
  <c r="ER289"/>
  <c r="EV289"/>
  <c r="EZ289"/>
  <c r="FD289"/>
  <c r="FH289"/>
  <c r="FL289"/>
  <c r="FP289"/>
  <c r="FT289"/>
  <c r="FX289"/>
  <c r="GB289"/>
  <c r="GF289"/>
  <c r="GJ289"/>
  <c r="GN289"/>
  <c r="GR289"/>
  <c r="GV289"/>
  <c r="GZ289"/>
  <c r="AM289"/>
  <c r="AR289"/>
  <c r="AW289"/>
  <c r="BC289"/>
  <c r="BH289"/>
  <c r="BM289"/>
  <c r="BS289"/>
  <c r="BX289"/>
  <c r="CC289"/>
  <c r="CI289"/>
  <c r="CP289"/>
  <c r="CU289"/>
  <c r="DA289"/>
  <c r="DF289"/>
  <c r="DK289"/>
  <c r="DQ289"/>
  <c r="DV289"/>
  <c r="EA289"/>
  <c r="EG289"/>
  <c r="EL289"/>
  <c r="EQ289"/>
  <c r="EW289"/>
  <c r="FB289"/>
  <c r="FG289"/>
  <c r="FM289"/>
  <c r="FR289"/>
  <c r="FW289"/>
  <c r="GC289"/>
  <c r="GH289"/>
  <c r="GM289"/>
  <c r="GS289"/>
  <c r="GX289"/>
  <c r="HC289"/>
  <c r="AK289"/>
  <c r="AQ289"/>
  <c r="AV289"/>
  <c r="BA289"/>
  <c r="BG289"/>
  <c r="BL289"/>
  <c r="BQ289"/>
  <c r="BW289"/>
  <c r="CB289"/>
  <c r="CG289"/>
  <c r="CM289"/>
  <c r="CT289"/>
  <c r="CY289"/>
  <c r="DE289"/>
  <c r="DJ289"/>
  <c r="DO289"/>
  <c r="DU289"/>
  <c r="DZ289"/>
  <c r="EE289"/>
  <c r="EK289"/>
  <c r="EP289"/>
  <c r="EU289"/>
  <c r="FA289"/>
  <c r="FF289"/>
  <c r="FK289"/>
  <c r="FQ289"/>
  <c r="FV289"/>
  <c r="GA289"/>
  <c r="GG289"/>
  <c r="GL289"/>
  <c r="GQ289"/>
  <c r="GW289"/>
  <c r="HB289"/>
  <c r="AO289"/>
  <c r="AZ289"/>
  <c r="BK289"/>
  <c r="BU289"/>
  <c r="CF289"/>
  <c r="CS289"/>
  <c r="DC289"/>
  <c r="DN289"/>
  <c r="DY289"/>
  <c r="EI289"/>
  <c r="ET289"/>
  <c r="FE289"/>
  <c r="FO289"/>
  <c r="FZ289"/>
  <c r="GK289"/>
  <c r="GU289"/>
  <c r="AN289"/>
  <c r="AY289"/>
  <c r="BI289"/>
  <c r="BT289"/>
  <c r="CE289"/>
  <c r="CQ289"/>
  <c r="DB289"/>
  <c r="DM289"/>
  <c r="DW289"/>
  <c r="EH289"/>
  <c r="ES289"/>
  <c r="FC289"/>
  <c r="FN289"/>
  <c r="FY289"/>
  <c r="GI289"/>
  <c r="GT289"/>
  <c r="AJ289"/>
  <c r="AU289"/>
  <c r="BE289"/>
  <c r="BP289"/>
  <c r="CA289"/>
  <c r="CK289"/>
  <c r="CX289"/>
  <c r="DI289"/>
  <c r="DS289"/>
  <c r="ED289"/>
  <c r="EO289"/>
  <c r="EY289"/>
  <c r="FJ289"/>
  <c r="FU289"/>
  <c r="GE289"/>
  <c r="GP289"/>
  <c r="HA289"/>
  <c r="AS289"/>
  <c r="BD289"/>
  <c r="BO289"/>
  <c r="BY289"/>
  <c r="CJ289"/>
  <c r="CW289"/>
  <c r="DG289"/>
  <c r="DR289"/>
  <c r="EC289"/>
  <c r="EM289"/>
  <c r="EX289"/>
  <c r="FI289"/>
  <c r="FS289"/>
  <c r="GD289"/>
  <c r="GO289"/>
  <c r="GY289"/>
  <c r="CN264"/>
  <c r="CO264"/>
  <c r="AL264"/>
  <c r="AP264"/>
  <c r="AT264"/>
  <c r="AX264"/>
  <c r="BB264"/>
  <c r="BF264"/>
  <c r="BJ264"/>
  <c r="BN264"/>
  <c r="BR264"/>
  <c r="BV264"/>
  <c r="BZ264"/>
  <c r="CD264"/>
  <c r="CH264"/>
  <c r="CL264"/>
  <c r="CR264"/>
  <c r="CV264"/>
  <c r="CZ264"/>
  <c r="DD264"/>
  <c r="DH264"/>
  <c r="DL264"/>
  <c r="DP264"/>
  <c r="DT264"/>
  <c r="DX264"/>
  <c r="EB264"/>
  <c r="EF264"/>
  <c r="EJ264"/>
  <c r="EN264"/>
  <c r="ER264"/>
  <c r="EV264"/>
  <c r="EZ264"/>
  <c r="FD264"/>
  <c r="FH264"/>
  <c r="FL264"/>
  <c r="FP264"/>
  <c r="FT264"/>
  <c r="FX264"/>
  <c r="GB264"/>
  <c r="GF264"/>
  <c r="GJ264"/>
  <c r="GN264"/>
  <c r="GR264"/>
  <c r="GV264"/>
  <c r="GZ264"/>
  <c r="AN264"/>
  <c r="AS264"/>
  <c r="AY264"/>
  <c r="BD264"/>
  <c r="BI264"/>
  <c r="BO264"/>
  <c r="BT264"/>
  <c r="BY264"/>
  <c r="CE264"/>
  <c r="CJ264"/>
  <c r="CQ264"/>
  <c r="CW264"/>
  <c r="DB264"/>
  <c r="DG264"/>
  <c r="DM264"/>
  <c r="DR264"/>
  <c r="DW264"/>
  <c r="EC264"/>
  <c r="EH264"/>
  <c r="EM264"/>
  <c r="ES264"/>
  <c r="EX264"/>
  <c r="FC264"/>
  <c r="FI264"/>
  <c r="FN264"/>
  <c r="FS264"/>
  <c r="FY264"/>
  <c r="GD264"/>
  <c r="GI264"/>
  <c r="GO264"/>
  <c r="GT264"/>
  <c r="GY264"/>
  <c r="AM264"/>
  <c r="AR264"/>
  <c r="AW264"/>
  <c r="BC264"/>
  <c r="BH264"/>
  <c r="BM264"/>
  <c r="BS264"/>
  <c r="BX264"/>
  <c r="CC264"/>
  <c r="CI264"/>
  <c r="CP264"/>
  <c r="CU264"/>
  <c r="DA264"/>
  <c r="DF264"/>
  <c r="DK264"/>
  <c r="DQ264"/>
  <c r="DV264"/>
  <c r="EA264"/>
  <c r="EG264"/>
  <c r="EL264"/>
  <c r="EQ264"/>
  <c r="EW264"/>
  <c r="FB264"/>
  <c r="FG264"/>
  <c r="FM264"/>
  <c r="FR264"/>
  <c r="FW264"/>
  <c r="GC264"/>
  <c r="GH264"/>
  <c r="GM264"/>
  <c r="GS264"/>
  <c r="GX264"/>
  <c r="HC264"/>
  <c r="AK264"/>
  <c r="AQ264"/>
  <c r="AV264"/>
  <c r="BA264"/>
  <c r="BG264"/>
  <c r="BL264"/>
  <c r="BQ264"/>
  <c r="BW264"/>
  <c r="CB264"/>
  <c r="CG264"/>
  <c r="CM264"/>
  <c r="CT264"/>
  <c r="CY264"/>
  <c r="DE264"/>
  <c r="DJ264"/>
  <c r="DO264"/>
  <c r="DU264"/>
  <c r="DZ264"/>
  <c r="EE264"/>
  <c r="EK264"/>
  <c r="EP264"/>
  <c r="EU264"/>
  <c r="FA264"/>
  <c r="FF264"/>
  <c r="FK264"/>
  <c r="FQ264"/>
  <c r="FV264"/>
  <c r="GA264"/>
  <c r="GG264"/>
  <c r="GL264"/>
  <c r="GQ264"/>
  <c r="GW264"/>
  <c r="HB264"/>
  <c r="AZ264"/>
  <c r="BU264"/>
  <c r="CS264"/>
  <c r="DN264"/>
  <c r="EI264"/>
  <c r="FE264"/>
  <c r="FZ264"/>
  <c r="GU264"/>
  <c r="AU264"/>
  <c r="BP264"/>
  <c r="CK264"/>
  <c r="DI264"/>
  <c r="ED264"/>
  <c r="EY264"/>
  <c r="FU264"/>
  <c r="GP264"/>
  <c r="AO264"/>
  <c r="BK264"/>
  <c r="CF264"/>
  <c r="DC264"/>
  <c r="DY264"/>
  <c r="ET264"/>
  <c r="FO264"/>
  <c r="GK264"/>
  <c r="CA264"/>
  <c r="FJ264"/>
  <c r="BE264"/>
  <c r="EO264"/>
  <c r="AJ264"/>
  <c r="DS264"/>
  <c r="HA264"/>
  <c r="CX264"/>
  <c r="GE264"/>
  <c r="CN235"/>
  <c r="CO235"/>
  <c r="AL235"/>
  <c r="AP235"/>
  <c r="AT235"/>
  <c r="AX235"/>
  <c r="BB235"/>
  <c r="BF235"/>
  <c r="BJ235"/>
  <c r="BN235"/>
  <c r="BR235"/>
  <c r="BV235"/>
  <c r="BZ235"/>
  <c r="CD235"/>
  <c r="CH235"/>
  <c r="CL235"/>
  <c r="CR235"/>
  <c r="CV235"/>
  <c r="CZ235"/>
  <c r="DD235"/>
  <c r="DH235"/>
  <c r="DL235"/>
  <c r="DP235"/>
  <c r="DT235"/>
  <c r="DX235"/>
  <c r="EB235"/>
  <c r="EF235"/>
  <c r="EJ235"/>
  <c r="EN235"/>
  <c r="ER235"/>
  <c r="EV235"/>
  <c r="EZ235"/>
  <c r="FD235"/>
  <c r="FH235"/>
  <c r="FL235"/>
  <c r="FP235"/>
  <c r="FT235"/>
  <c r="FX235"/>
  <c r="GB235"/>
  <c r="GF235"/>
  <c r="GJ235"/>
  <c r="GN235"/>
  <c r="GR235"/>
  <c r="GV235"/>
  <c r="GZ235"/>
  <c r="AK235"/>
  <c r="AO235"/>
  <c r="AS235"/>
  <c r="AW235"/>
  <c r="BA235"/>
  <c r="BE235"/>
  <c r="BI235"/>
  <c r="BM235"/>
  <c r="BQ235"/>
  <c r="BU235"/>
  <c r="BY235"/>
  <c r="CC235"/>
  <c r="CG235"/>
  <c r="CK235"/>
  <c r="CQ235"/>
  <c r="CU235"/>
  <c r="CY235"/>
  <c r="DC235"/>
  <c r="DG235"/>
  <c r="DK235"/>
  <c r="DO235"/>
  <c r="DS235"/>
  <c r="DW235"/>
  <c r="EA235"/>
  <c r="EE235"/>
  <c r="EI235"/>
  <c r="EM235"/>
  <c r="EQ235"/>
  <c r="EU235"/>
  <c r="EY235"/>
  <c r="FC235"/>
  <c r="FG235"/>
  <c r="FK235"/>
  <c r="FO235"/>
  <c r="FS235"/>
  <c r="FW235"/>
  <c r="GA235"/>
  <c r="GE235"/>
  <c r="GI235"/>
  <c r="GM235"/>
  <c r="GQ235"/>
  <c r="GU235"/>
  <c r="GY235"/>
  <c r="HC235"/>
  <c r="AQ235"/>
  <c r="AY235"/>
  <c r="BG235"/>
  <c r="BO235"/>
  <c r="BW235"/>
  <c r="CE235"/>
  <c r="CM235"/>
  <c r="CW235"/>
  <c r="DE235"/>
  <c r="DM235"/>
  <c r="DU235"/>
  <c r="EC235"/>
  <c r="EK235"/>
  <c r="ES235"/>
  <c r="FA235"/>
  <c r="FI235"/>
  <c r="FQ235"/>
  <c r="FY235"/>
  <c r="GG235"/>
  <c r="GO235"/>
  <c r="GW235"/>
  <c r="AN235"/>
  <c r="AV235"/>
  <c r="BD235"/>
  <c r="BL235"/>
  <c r="BT235"/>
  <c r="CB235"/>
  <c r="CJ235"/>
  <c r="CT235"/>
  <c r="DB235"/>
  <c r="DJ235"/>
  <c r="DR235"/>
  <c r="DZ235"/>
  <c r="EH235"/>
  <c r="EP235"/>
  <c r="EX235"/>
  <c r="FF235"/>
  <c r="FN235"/>
  <c r="FV235"/>
  <c r="GD235"/>
  <c r="GL235"/>
  <c r="GT235"/>
  <c r="HB235"/>
  <c r="AM235"/>
  <c r="AU235"/>
  <c r="BC235"/>
  <c r="BK235"/>
  <c r="BS235"/>
  <c r="CA235"/>
  <c r="CI235"/>
  <c r="CS235"/>
  <c r="DA235"/>
  <c r="DI235"/>
  <c r="DQ235"/>
  <c r="DY235"/>
  <c r="EG235"/>
  <c r="EO235"/>
  <c r="EW235"/>
  <c r="FE235"/>
  <c r="FM235"/>
  <c r="FU235"/>
  <c r="GC235"/>
  <c r="GK235"/>
  <c r="GS235"/>
  <c r="HA235"/>
  <c r="AZ235"/>
  <c r="CF235"/>
  <c r="DN235"/>
  <c r="ET235"/>
  <c r="FZ235"/>
  <c r="AR235"/>
  <c r="BX235"/>
  <c r="DF235"/>
  <c r="EL235"/>
  <c r="FR235"/>
  <c r="GX235"/>
  <c r="AJ235"/>
  <c r="BP235"/>
  <c r="CX235"/>
  <c r="ED235"/>
  <c r="FJ235"/>
  <c r="GP235"/>
  <c r="BH235"/>
  <c r="GH235"/>
  <c r="FB235"/>
  <c r="DV235"/>
  <c r="CP235"/>
  <c r="CN207"/>
  <c r="CO207"/>
  <c r="AL207"/>
  <c r="AP207"/>
  <c r="AT207"/>
  <c r="AX207"/>
  <c r="BB207"/>
  <c r="BF207"/>
  <c r="BJ207"/>
  <c r="BN207"/>
  <c r="BR207"/>
  <c r="BV207"/>
  <c r="BZ207"/>
  <c r="CD207"/>
  <c r="CH207"/>
  <c r="CL207"/>
  <c r="CR207"/>
  <c r="CV207"/>
  <c r="CZ207"/>
  <c r="DD207"/>
  <c r="DH207"/>
  <c r="DL207"/>
  <c r="DP207"/>
  <c r="DT207"/>
  <c r="DX207"/>
  <c r="EB207"/>
  <c r="EF207"/>
  <c r="EJ207"/>
  <c r="EN207"/>
  <c r="ER207"/>
  <c r="EV207"/>
  <c r="EZ207"/>
  <c r="FD207"/>
  <c r="FH207"/>
  <c r="FL207"/>
  <c r="FP207"/>
  <c r="FT207"/>
  <c r="FX207"/>
  <c r="GB207"/>
  <c r="GF207"/>
  <c r="GJ207"/>
  <c r="GN207"/>
  <c r="GR207"/>
  <c r="GV207"/>
  <c r="GZ207"/>
  <c r="AK207"/>
  <c r="AO207"/>
  <c r="AS207"/>
  <c r="AW207"/>
  <c r="BA207"/>
  <c r="BE207"/>
  <c r="BI207"/>
  <c r="BM207"/>
  <c r="BQ207"/>
  <c r="BU207"/>
  <c r="BY207"/>
  <c r="CC207"/>
  <c r="CG207"/>
  <c r="CK207"/>
  <c r="CQ207"/>
  <c r="CU207"/>
  <c r="CY207"/>
  <c r="DC207"/>
  <c r="DG207"/>
  <c r="DK207"/>
  <c r="DO207"/>
  <c r="DS207"/>
  <c r="DW207"/>
  <c r="EA207"/>
  <c r="EE207"/>
  <c r="EI207"/>
  <c r="EM207"/>
  <c r="EQ207"/>
  <c r="EU207"/>
  <c r="EY207"/>
  <c r="FC207"/>
  <c r="FG207"/>
  <c r="FK207"/>
  <c r="FO207"/>
  <c r="FS207"/>
  <c r="FW207"/>
  <c r="GA207"/>
  <c r="GE207"/>
  <c r="GI207"/>
  <c r="GM207"/>
  <c r="GQ207"/>
  <c r="GU207"/>
  <c r="GY207"/>
  <c r="HC207"/>
  <c r="AQ207"/>
  <c r="AY207"/>
  <c r="BG207"/>
  <c r="BO207"/>
  <c r="BW207"/>
  <c r="CE207"/>
  <c r="CM207"/>
  <c r="CW207"/>
  <c r="DE207"/>
  <c r="DM207"/>
  <c r="DU207"/>
  <c r="EC207"/>
  <c r="EK207"/>
  <c r="ES207"/>
  <c r="FA207"/>
  <c r="FI207"/>
  <c r="FQ207"/>
  <c r="FY207"/>
  <c r="GG207"/>
  <c r="GO207"/>
  <c r="GW207"/>
  <c r="AN207"/>
  <c r="AV207"/>
  <c r="BD207"/>
  <c r="BL207"/>
  <c r="BT207"/>
  <c r="CB207"/>
  <c r="CJ207"/>
  <c r="CT207"/>
  <c r="DB207"/>
  <c r="DJ207"/>
  <c r="DR207"/>
  <c r="DZ207"/>
  <c r="EH207"/>
  <c r="EP207"/>
  <c r="EX207"/>
  <c r="FF207"/>
  <c r="FN207"/>
  <c r="FV207"/>
  <c r="GD207"/>
  <c r="GL207"/>
  <c r="GT207"/>
  <c r="HB207"/>
  <c r="AM207"/>
  <c r="AU207"/>
  <c r="BC207"/>
  <c r="BK207"/>
  <c r="BS207"/>
  <c r="CA207"/>
  <c r="CI207"/>
  <c r="CS207"/>
  <c r="DA207"/>
  <c r="DI207"/>
  <c r="DQ207"/>
  <c r="DY207"/>
  <c r="EG207"/>
  <c r="EO207"/>
  <c r="EW207"/>
  <c r="FE207"/>
  <c r="FM207"/>
  <c r="FU207"/>
  <c r="GC207"/>
  <c r="GK207"/>
  <c r="GS207"/>
  <c r="HA207"/>
  <c r="AZ207"/>
  <c r="CF207"/>
  <c r="DN207"/>
  <c r="ET207"/>
  <c r="FZ207"/>
  <c r="AR207"/>
  <c r="BX207"/>
  <c r="DF207"/>
  <c r="EL207"/>
  <c r="FR207"/>
  <c r="GX207"/>
  <c r="AJ207"/>
  <c r="BP207"/>
  <c r="CX207"/>
  <c r="ED207"/>
  <c r="FJ207"/>
  <c r="GP207"/>
  <c r="DV207"/>
  <c r="CP207"/>
  <c r="BH207"/>
  <c r="GH207"/>
  <c r="FB207"/>
  <c r="CO178"/>
  <c r="CN178"/>
  <c r="AM178"/>
  <c r="AQ178"/>
  <c r="AU178"/>
  <c r="AY178"/>
  <c r="BC178"/>
  <c r="BG178"/>
  <c r="BK178"/>
  <c r="BO178"/>
  <c r="BS178"/>
  <c r="BW178"/>
  <c r="CA178"/>
  <c r="CE178"/>
  <c r="CI178"/>
  <c r="CM178"/>
  <c r="CS178"/>
  <c r="CW178"/>
  <c r="DA178"/>
  <c r="DE178"/>
  <c r="DI178"/>
  <c r="DM178"/>
  <c r="DQ178"/>
  <c r="DU178"/>
  <c r="DY178"/>
  <c r="EC178"/>
  <c r="EG178"/>
  <c r="EK178"/>
  <c r="EO178"/>
  <c r="ES178"/>
  <c r="EW178"/>
  <c r="FA178"/>
  <c r="FE178"/>
  <c r="FI178"/>
  <c r="FM178"/>
  <c r="FQ178"/>
  <c r="FU178"/>
  <c r="FY178"/>
  <c r="GC178"/>
  <c r="GG178"/>
  <c r="GK178"/>
  <c r="GO178"/>
  <c r="GS178"/>
  <c r="GW178"/>
  <c r="HA178"/>
  <c r="AN178"/>
  <c r="AS178"/>
  <c r="AX178"/>
  <c r="BD178"/>
  <c r="BI178"/>
  <c r="BN178"/>
  <c r="BT178"/>
  <c r="BY178"/>
  <c r="CD178"/>
  <c r="CJ178"/>
  <c r="CQ178"/>
  <c r="CV178"/>
  <c r="DB178"/>
  <c r="DG178"/>
  <c r="DL178"/>
  <c r="DR178"/>
  <c r="DW178"/>
  <c r="EB178"/>
  <c r="EH178"/>
  <c r="EM178"/>
  <c r="ER178"/>
  <c r="EX178"/>
  <c r="FC178"/>
  <c r="FH178"/>
  <c r="FN178"/>
  <c r="FS178"/>
  <c r="FX178"/>
  <c r="GD178"/>
  <c r="GI178"/>
  <c r="GN178"/>
  <c r="GT178"/>
  <c r="GY178"/>
  <c r="AL178"/>
  <c r="AR178"/>
  <c r="AW178"/>
  <c r="BB178"/>
  <c r="BH178"/>
  <c r="BM178"/>
  <c r="BR178"/>
  <c r="BX178"/>
  <c r="CC178"/>
  <c r="CH178"/>
  <c r="CP178"/>
  <c r="CU178"/>
  <c r="CZ178"/>
  <c r="DF178"/>
  <c r="DK178"/>
  <c r="DP178"/>
  <c r="DV178"/>
  <c r="EA178"/>
  <c r="EF178"/>
  <c r="EL178"/>
  <c r="EQ178"/>
  <c r="EV178"/>
  <c r="FB178"/>
  <c r="FG178"/>
  <c r="FL178"/>
  <c r="FR178"/>
  <c r="FW178"/>
  <c r="GB178"/>
  <c r="GH178"/>
  <c r="GM178"/>
  <c r="GR178"/>
  <c r="GX178"/>
  <c r="HC178"/>
  <c r="AO178"/>
  <c r="AZ178"/>
  <c r="BJ178"/>
  <c r="BU178"/>
  <c r="CF178"/>
  <c r="CR178"/>
  <c r="DC178"/>
  <c r="DN178"/>
  <c r="DX178"/>
  <c r="EI178"/>
  <c r="ET178"/>
  <c r="FD178"/>
  <c r="FO178"/>
  <c r="FZ178"/>
  <c r="GJ178"/>
  <c r="GU178"/>
  <c r="AK178"/>
  <c r="AV178"/>
  <c r="BF178"/>
  <c r="BQ178"/>
  <c r="CB178"/>
  <c r="CL178"/>
  <c r="CY178"/>
  <c r="DJ178"/>
  <c r="DT178"/>
  <c r="EE178"/>
  <c r="EP178"/>
  <c r="EZ178"/>
  <c r="FK178"/>
  <c r="FV178"/>
  <c r="GF178"/>
  <c r="GQ178"/>
  <c r="HB178"/>
  <c r="AJ178"/>
  <c r="AT178"/>
  <c r="BE178"/>
  <c r="BP178"/>
  <c r="BZ178"/>
  <c r="CK178"/>
  <c r="CX178"/>
  <c r="DH178"/>
  <c r="DS178"/>
  <c r="ED178"/>
  <c r="EN178"/>
  <c r="EY178"/>
  <c r="FJ178"/>
  <c r="FT178"/>
  <c r="GE178"/>
  <c r="GP178"/>
  <c r="GZ178"/>
  <c r="BV178"/>
  <c r="DO178"/>
  <c r="FF178"/>
  <c r="GV178"/>
  <c r="BL178"/>
  <c r="DD178"/>
  <c r="EU178"/>
  <c r="GL178"/>
  <c r="BA178"/>
  <c r="CT178"/>
  <c r="EJ178"/>
  <c r="GA178"/>
  <c r="AP178"/>
  <c r="CG178"/>
  <c r="DZ178"/>
  <c r="FP178"/>
  <c r="CO147"/>
  <c r="CN147"/>
  <c r="AM147"/>
  <c r="AQ147"/>
  <c r="AU147"/>
  <c r="AY147"/>
  <c r="BC147"/>
  <c r="BG147"/>
  <c r="BK147"/>
  <c r="BO147"/>
  <c r="BS147"/>
  <c r="BW147"/>
  <c r="CA147"/>
  <c r="CE147"/>
  <c r="CI147"/>
  <c r="CM147"/>
  <c r="CS147"/>
  <c r="CW147"/>
  <c r="DA147"/>
  <c r="DE147"/>
  <c r="DI147"/>
  <c r="DM147"/>
  <c r="DQ147"/>
  <c r="DU147"/>
  <c r="DY147"/>
  <c r="EC147"/>
  <c r="EG147"/>
  <c r="EK147"/>
  <c r="EO147"/>
  <c r="ES147"/>
  <c r="EW147"/>
  <c r="FA147"/>
  <c r="FE147"/>
  <c r="FI147"/>
  <c r="FM147"/>
  <c r="FQ147"/>
  <c r="FU147"/>
  <c r="FY147"/>
  <c r="GC147"/>
  <c r="GG147"/>
  <c r="GK147"/>
  <c r="GO147"/>
  <c r="GS147"/>
  <c r="GW147"/>
  <c r="HA147"/>
  <c r="AN147"/>
  <c r="AS147"/>
  <c r="AX147"/>
  <c r="BD147"/>
  <c r="BI147"/>
  <c r="BN147"/>
  <c r="BT147"/>
  <c r="BY147"/>
  <c r="CD147"/>
  <c r="CJ147"/>
  <c r="CQ147"/>
  <c r="CV147"/>
  <c r="DB147"/>
  <c r="DG147"/>
  <c r="DL147"/>
  <c r="DR147"/>
  <c r="DW147"/>
  <c r="EB147"/>
  <c r="EH147"/>
  <c r="EM147"/>
  <c r="ER147"/>
  <c r="EX147"/>
  <c r="FC147"/>
  <c r="FH147"/>
  <c r="FN147"/>
  <c r="FS147"/>
  <c r="FX147"/>
  <c r="GD147"/>
  <c r="GI147"/>
  <c r="GN147"/>
  <c r="GT147"/>
  <c r="GY147"/>
  <c r="AL147"/>
  <c r="AR147"/>
  <c r="AW147"/>
  <c r="BB147"/>
  <c r="BH147"/>
  <c r="BM147"/>
  <c r="BR147"/>
  <c r="BX147"/>
  <c r="CC147"/>
  <c r="CH147"/>
  <c r="CP147"/>
  <c r="CU147"/>
  <c r="CZ147"/>
  <c r="DF147"/>
  <c r="DK147"/>
  <c r="DP147"/>
  <c r="DV147"/>
  <c r="EA147"/>
  <c r="EF147"/>
  <c r="EL147"/>
  <c r="EQ147"/>
  <c r="EV147"/>
  <c r="FB147"/>
  <c r="FG147"/>
  <c r="FL147"/>
  <c r="FR147"/>
  <c r="FW147"/>
  <c r="GB147"/>
  <c r="GH147"/>
  <c r="GM147"/>
  <c r="GR147"/>
  <c r="GX147"/>
  <c r="HC147"/>
  <c r="AO147"/>
  <c r="AZ147"/>
  <c r="BJ147"/>
  <c r="BU147"/>
  <c r="CF147"/>
  <c r="CR147"/>
  <c r="DC147"/>
  <c r="DN147"/>
  <c r="DX147"/>
  <c r="EI147"/>
  <c r="ET147"/>
  <c r="FD147"/>
  <c r="FO147"/>
  <c r="FZ147"/>
  <c r="GJ147"/>
  <c r="GU147"/>
  <c r="AK147"/>
  <c r="AV147"/>
  <c r="BF147"/>
  <c r="BQ147"/>
  <c r="CB147"/>
  <c r="CL147"/>
  <c r="CY147"/>
  <c r="DJ147"/>
  <c r="DT147"/>
  <c r="EE147"/>
  <c r="EP147"/>
  <c r="EZ147"/>
  <c r="FK147"/>
  <c r="FV147"/>
  <c r="GF147"/>
  <c r="GQ147"/>
  <c r="HB147"/>
  <c r="AJ147"/>
  <c r="AT147"/>
  <c r="BE147"/>
  <c r="BP147"/>
  <c r="BZ147"/>
  <c r="CK147"/>
  <c r="CX147"/>
  <c r="DH147"/>
  <c r="DS147"/>
  <c r="ED147"/>
  <c r="EN147"/>
  <c r="EY147"/>
  <c r="FJ147"/>
  <c r="FT147"/>
  <c r="GE147"/>
  <c r="GP147"/>
  <c r="GZ147"/>
  <c r="BA147"/>
  <c r="CT147"/>
  <c r="EJ147"/>
  <c r="GA147"/>
  <c r="AP147"/>
  <c r="CG147"/>
  <c r="DZ147"/>
  <c r="FP147"/>
  <c r="BV147"/>
  <c r="DO147"/>
  <c r="FF147"/>
  <c r="GV147"/>
  <c r="BL147"/>
  <c r="DD147"/>
  <c r="EU147"/>
  <c r="GL147"/>
  <c r="CO121"/>
  <c r="CN121"/>
  <c r="AM121"/>
  <c r="AQ121"/>
  <c r="AU121"/>
  <c r="AY121"/>
  <c r="BC121"/>
  <c r="BG121"/>
  <c r="BK121"/>
  <c r="BO121"/>
  <c r="BS121"/>
  <c r="BW121"/>
  <c r="CA121"/>
  <c r="CE121"/>
  <c r="CI121"/>
  <c r="CM121"/>
  <c r="CS121"/>
  <c r="CW121"/>
  <c r="DA121"/>
  <c r="DE121"/>
  <c r="DI121"/>
  <c r="DM121"/>
  <c r="DQ121"/>
  <c r="DU121"/>
  <c r="DY121"/>
  <c r="EC121"/>
  <c r="EG121"/>
  <c r="EK121"/>
  <c r="EO121"/>
  <c r="ES121"/>
  <c r="EW121"/>
  <c r="FA121"/>
  <c r="FE121"/>
  <c r="FI121"/>
  <c r="FM121"/>
  <c r="FQ121"/>
  <c r="FU121"/>
  <c r="FY121"/>
  <c r="GC121"/>
  <c r="GG121"/>
  <c r="GK121"/>
  <c r="GO121"/>
  <c r="GS121"/>
  <c r="GW121"/>
  <c r="HA121"/>
  <c r="AL121"/>
  <c r="AP121"/>
  <c r="AT121"/>
  <c r="AX121"/>
  <c r="BB121"/>
  <c r="BF121"/>
  <c r="BJ121"/>
  <c r="BN121"/>
  <c r="BR121"/>
  <c r="BV121"/>
  <c r="BZ121"/>
  <c r="CD121"/>
  <c r="CH121"/>
  <c r="CL121"/>
  <c r="CR121"/>
  <c r="CV121"/>
  <c r="CZ121"/>
  <c r="DD121"/>
  <c r="DH121"/>
  <c r="DL121"/>
  <c r="DP121"/>
  <c r="DT121"/>
  <c r="DX121"/>
  <c r="EB121"/>
  <c r="EF121"/>
  <c r="EJ121"/>
  <c r="EN121"/>
  <c r="ER121"/>
  <c r="EV121"/>
  <c r="EZ121"/>
  <c r="FD121"/>
  <c r="FH121"/>
  <c r="FL121"/>
  <c r="FP121"/>
  <c r="FT121"/>
  <c r="FX121"/>
  <c r="GB121"/>
  <c r="GF121"/>
  <c r="GJ121"/>
  <c r="GN121"/>
  <c r="GR121"/>
  <c r="GV121"/>
  <c r="GZ121"/>
  <c r="AJ121"/>
  <c r="AR121"/>
  <c r="AZ121"/>
  <c r="BH121"/>
  <c r="BP121"/>
  <c r="BX121"/>
  <c r="CF121"/>
  <c r="CP121"/>
  <c r="CX121"/>
  <c r="DF121"/>
  <c r="DN121"/>
  <c r="DV121"/>
  <c r="ED121"/>
  <c r="EL121"/>
  <c r="ET121"/>
  <c r="FB121"/>
  <c r="FJ121"/>
  <c r="FR121"/>
  <c r="FZ121"/>
  <c r="GH121"/>
  <c r="GP121"/>
  <c r="GX121"/>
  <c r="AO121"/>
  <c r="AW121"/>
  <c r="BE121"/>
  <c r="BM121"/>
  <c r="BU121"/>
  <c r="CC121"/>
  <c r="CK121"/>
  <c r="CU121"/>
  <c r="DC121"/>
  <c r="DK121"/>
  <c r="DS121"/>
  <c r="EA121"/>
  <c r="EI121"/>
  <c r="EQ121"/>
  <c r="EY121"/>
  <c r="FG121"/>
  <c r="FO121"/>
  <c r="FW121"/>
  <c r="GE121"/>
  <c r="GM121"/>
  <c r="GU121"/>
  <c r="HC121"/>
  <c r="AN121"/>
  <c r="AV121"/>
  <c r="BD121"/>
  <c r="BL121"/>
  <c r="BT121"/>
  <c r="CB121"/>
  <c r="CJ121"/>
  <c r="CT121"/>
  <c r="DB121"/>
  <c r="DJ121"/>
  <c r="DR121"/>
  <c r="DZ121"/>
  <c r="EH121"/>
  <c r="EP121"/>
  <c r="EX121"/>
  <c r="FF121"/>
  <c r="FN121"/>
  <c r="FV121"/>
  <c r="GD121"/>
  <c r="GL121"/>
  <c r="GT121"/>
  <c r="HB121"/>
  <c r="BA121"/>
  <c r="CG121"/>
  <c r="DO121"/>
  <c r="EU121"/>
  <c r="GA121"/>
  <c r="AS121"/>
  <c r="BY121"/>
  <c r="DG121"/>
  <c r="EM121"/>
  <c r="FS121"/>
  <c r="GY121"/>
  <c r="AK121"/>
  <c r="BQ121"/>
  <c r="CY121"/>
  <c r="EE121"/>
  <c r="FK121"/>
  <c r="GQ121"/>
  <c r="DW121"/>
  <c r="CQ121"/>
  <c r="BI121"/>
  <c r="GI121"/>
  <c r="FC121"/>
  <c r="CO66"/>
  <c r="CN66"/>
  <c r="AK66"/>
  <c r="AO66"/>
  <c r="AS66"/>
  <c r="AW66"/>
  <c r="BA66"/>
  <c r="BE66"/>
  <c r="BI66"/>
  <c r="BM66"/>
  <c r="BQ66"/>
  <c r="BU66"/>
  <c r="BY66"/>
  <c r="CC66"/>
  <c r="CG66"/>
  <c r="CK66"/>
  <c r="CQ66"/>
  <c r="CU66"/>
  <c r="CY66"/>
  <c r="DC66"/>
  <c r="DG66"/>
  <c r="DK66"/>
  <c r="DO66"/>
  <c r="DS66"/>
  <c r="DW66"/>
  <c r="EA66"/>
  <c r="EE66"/>
  <c r="EI66"/>
  <c r="EM66"/>
  <c r="EQ66"/>
  <c r="EU66"/>
  <c r="EY66"/>
  <c r="FC66"/>
  <c r="FG66"/>
  <c r="FK66"/>
  <c r="FO66"/>
  <c r="FS66"/>
  <c r="FW66"/>
  <c r="GA66"/>
  <c r="GE66"/>
  <c r="GI66"/>
  <c r="GM66"/>
  <c r="GQ66"/>
  <c r="GU66"/>
  <c r="GY66"/>
  <c r="HC66"/>
  <c r="AN66"/>
  <c r="AT66"/>
  <c r="AY66"/>
  <c r="BD66"/>
  <c r="BJ66"/>
  <c r="BO66"/>
  <c r="BT66"/>
  <c r="BZ66"/>
  <c r="CE66"/>
  <c r="CJ66"/>
  <c r="CR66"/>
  <c r="CW66"/>
  <c r="DB66"/>
  <c r="DH66"/>
  <c r="DM66"/>
  <c r="DR66"/>
  <c r="DX66"/>
  <c r="EC66"/>
  <c r="EH66"/>
  <c r="EN66"/>
  <c r="ES66"/>
  <c r="EX66"/>
  <c r="FD66"/>
  <c r="FI66"/>
  <c r="FN66"/>
  <c r="FT66"/>
  <c r="FY66"/>
  <c r="GD66"/>
  <c r="GJ66"/>
  <c r="GO66"/>
  <c r="GT66"/>
  <c r="GZ66"/>
  <c r="AM66"/>
  <c r="AR66"/>
  <c r="AX66"/>
  <c r="BC66"/>
  <c r="BH66"/>
  <c r="BN66"/>
  <c r="BS66"/>
  <c r="BX66"/>
  <c r="CD66"/>
  <c r="CI66"/>
  <c r="CP66"/>
  <c r="CV66"/>
  <c r="DA66"/>
  <c r="DF66"/>
  <c r="DL66"/>
  <c r="DQ66"/>
  <c r="DV66"/>
  <c r="EB66"/>
  <c r="EG66"/>
  <c r="EL66"/>
  <c r="ER66"/>
  <c r="EW66"/>
  <c r="FB66"/>
  <c r="FH66"/>
  <c r="FM66"/>
  <c r="FR66"/>
  <c r="FX66"/>
  <c r="GC66"/>
  <c r="GH66"/>
  <c r="GN66"/>
  <c r="GS66"/>
  <c r="GX66"/>
  <c r="AJ66"/>
  <c r="AU66"/>
  <c r="BF66"/>
  <c r="BP66"/>
  <c r="CA66"/>
  <c r="CL66"/>
  <c r="CX66"/>
  <c r="DI66"/>
  <c r="DT66"/>
  <c r="ED66"/>
  <c r="EO66"/>
  <c r="EZ66"/>
  <c r="FJ66"/>
  <c r="FU66"/>
  <c r="GF66"/>
  <c r="GP66"/>
  <c r="HA66"/>
  <c r="AQ66"/>
  <c r="BB66"/>
  <c r="BL66"/>
  <c r="BW66"/>
  <c r="CH66"/>
  <c r="CT66"/>
  <c r="DE66"/>
  <c r="DP66"/>
  <c r="DZ66"/>
  <c r="EK66"/>
  <c r="EV66"/>
  <c r="FF66"/>
  <c r="FQ66"/>
  <c r="GB66"/>
  <c r="GL66"/>
  <c r="GW66"/>
  <c r="AP66"/>
  <c r="AZ66"/>
  <c r="BK66"/>
  <c r="BV66"/>
  <c r="CF66"/>
  <c r="CS66"/>
  <c r="DD66"/>
  <c r="DN66"/>
  <c r="DY66"/>
  <c r="EJ66"/>
  <c r="ET66"/>
  <c r="FE66"/>
  <c r="FP66"/>
  <c r="FZ66"/>
  <c r="GK66"/>
  <c r="GV66"/>
  <c r="BG66"/>
  <c r="CZ66"/>
  <c r="EP66"/>
  <c r="GG66"/>
  <c r="AV66"/>
  <c r="CM66"/>
  <c r="EF66"/>
  <c r="FV66"/>
  <c r="AL66"/>
  <c r="CB66"/>
  <c r="DU66"/>
  <c r="FL66"/>
  <c r="HB66"/>
  <c r="GR66"/>
  <c r="FA66"/>
  <c r="DJ66"/>
  <c r="BR66"/>
  <c r="CO40"/>
  <c r="CN40"/>
  <c r="AK40"/>
  <c r="AO40"/>
  <c r="AS40"/>
  <c r="AW40"/>
  <c r="BA40"/>
  <c r="BE40"/>
  <c r="BI40"/>
  <c r="BM40"/>
  <c r="BQ40"/>
  <c r="BU40"/>
  <c r="BY40"/>
  <c r="CC40"/>
  <c r="CG40"/>
  <c r="CK40"/>
  <c r="CQ40"/>
  <c r="CU40"/>
  <c r="CY40"/>
  <c r="DC40"/>
  <c r="DG40"/>
  <c r="DK40"/>
  <c r="DO40"/>
  <c r="DS40"/>
  <c r="DW40"/>
  <c r="EA40"/>
  <c r="EE40"/>
  <c r="EI40"/>
  <c r="EM40"/>
  <c r="EQ40"/>
  <c r="EU40"/>
  <c r="EY40"/>
  <c r="FC40"/>
  <c r="FG40"/>
  <c r="FK40"/>
  <c r="FO40"/>
  <c r="FS40"/>
  <c r="FW40"/>
  <c r="GA40"/>
  <c r="GE40"/>
  <c r="GI40"/>
  <c r="GM40"/>
  <c r="GQ40"/>
  <c r="GU40"/>
  <c r="GY40"/>
  <c r="HC40"/>
  <c r="AJ40"/>
  <c r="AN40"/>
  <c r="AR40"/>
  <c r="AV40"/>
  <c r="AZ40"/>
  <c r="BD40"/>
  <c r="BH40"/>
  <c r="BL40"/>
  <c r="BP40"/>
  <c r="BT40"/>
  <c r="BX40"/>
  <c r="CB40"/>
  <c r="CF40"/>
  <c r="CJ40"/>
  <c r="CP40"/>
  <c r="CT40"/>
  <c r="CX40"/>
  <c r="DB40"/>
  <c r="DF40"/>
  <c r="DJ40"/>
  <c r="DN40"/>
  <c r="DR40"/>
  <c r="DV40"/>
  <c r="DZ40"/>
  <c r="ED40"/>
  <c r="EH40"/>
  <c r="EL40"/>
  <c r="EP40"/>
  <c r="ET40"/>
  <c r="EX40"/>
  <c r="FB40"/>
  <c r="FF40"/>
  <c r="FJ40"/>
  <c r="FN40"/>
  <c r="FR40"/>
  <c r="FV40"/>
  <c r="FZ40"/>
  <c r="GD40"/>
  <c r="GH40"/>
  <c r="GL40"/>
  <c r="GP40"/>
  <c r="GT40"/>
  <c r="GX40"/>
  <c r="HB40"/>
  <c r="AL40"/>
  <c r="AT40"/>
  <c r="BB40"/>
  <c r="BJ40"/>
  <c r="BR40"/>
  <c r="BZ40"/>
  <c r="CH40"/>
  <c r="CR40"/>
  <c r="CZ40"/>
  <c r="DH40"/>
  <c r="DP40"/>
  <c r="DX40"/>
  <c r="EF40"/>
  <c r="EN40"/>
  <c r="EV40"/>
  <c r="FD40"/>
  <c r="FL40"/>
  <c r="FT40"/>
  <c r="GB40"/>
  <c r="GJ40"/>
  <c r="GR40"/>
  <c r="GZ40"/>
  <c r="AQ40"/>
  <c r="AY40"/>
  <c r="BG40"/>
  <c r="BO40"/>
  <c r="BW40"/>
  <c r="CE40"/>
  <c r="CM40"/>
  <c r="CW40"/>
  <c r="DE40"/>
  <c r="DM40"/>
  <c r="DU40"/>
  <c r="EC40"/>
  <c r="EK40"/>
  <c r="ES40"/>
  <c r="FA40"/>
  <c r="FI40"/>
  <c r="FQ40"/>
  <c r="FY40"/>
  <c r="GG40"/>
  <c r="GO40"/>
  <c r="GW40"/>
  <c r="AP40"/>
  <c r="AX40"/>
  <c r="BF40"/>
  <c r="BN40"/>
  <c r="BV40"/>
  <c r="CD40"/>
  <c r="CL40"/>
  <c r="CV40"/>
  <c r="DD40"/>
  <c r="DL40"/>
  <c r="DT40"/>
  <c r="EB40"/>
  <c r="EJ40"/>
  <c r="ER40"/>
  <c r="EZ40"/>
  <c r="FH40"/>
  <c r="FP40"/>
  <c r="FX40"/>
  <c r="GF40"/>
  <c r="GN40"/>
  <c r="GV40"/>
  <c r="AU40"/>
  <c r="CA40"/>
  <c r="DI40"/>
  <c r="EO40"/>
  <c r="FU40"/>
  <c r="HA40"/>
  <c r="AM40"/>
  <c r="BS40"/>
  <c r="DA40"/>
  <c r="EG40"/>
  <c r="FM40"/>
  <c r="GS40"/>
  <c r="BK40"/>
  <c r="CS40"/>
  <c r="DY40"/>
  <c r="FE40"/>
  <c r="GK40"/>
  <c r="DQ40"/>
  <c r="CI40"/>
  <c r="BC40"/>
  <c r="GC40"/>
  <c r="EW40"/>
  <c r="CO15"/>
  <c r="CN15"/>
  <c r="AK15"/>
  <c r="AO15"/>
  <c r="AS15"/>
  <c r="AW15"/>
  <c r="BA15"/>
  <c r="BE15"/>
  <c r="BI15"/>
  <c r="BM15"/>
  <c r="BQ15"/>
  <c r="BU15"/>
  <c r="BY15"/>
  <c r="CC15"/>
  <c r="CG15"/>
  <c r="CK15"/>
  <c r="CQ15"/>
  <c r="CU15"/>
  <c r="CY15"/>
  <c r="DC15"/>
  <c r="DG15"/>
  <c r="DK15"/>
  <c r="DO15"/>
  <c r="DS15"/>
  <c r="DW15"/>
  <c r="EA15"/>
  <c r="EE15"/>
  <c r="EI15"/>
  <c r="EM15"/>
  <c r="EQ15"/>
  <c r="EU15"/>
  <c r="EY15"/>
  <c r="FC15"/>
  <c r="FG15"/>
  <c r="FK15"/>
  <c r="FO15"/>
  <c r="FS15"/>
  <c r="FW15"/>
  <c r="GA15"/>
  <c r="GE15"/>
  <c r="GI15"/>
  <c r="GM15"/>
  <c r="GQ15"/>
  <c r="GU15"/>
  <c r="GY15"/>
  <c r="HC15"/>
  <c r="AJ15"/>
  <c r="AN15"/>
  <c r="AR15"/>
  <c r="AV15"/>
  <c r="AZ15"/>
  <c r="BD15"/>
  <c r="BH15"/>
  <c r="BL15"/>
  <c r="BP15"/>
  <c r="BT15"/>
  <c r="BX15"/>
  <c r="CB15"/>
  <c r="CF15"/>
  <c r="CJ15"/>
  <c r="CP15"/>
  <c r="CT15"/>
  <c r="CX15"/>
  <c r="DB15"/>
  <c r="DF15"/>
  <c r="DJ15"/>
  <c r="DN15"/>
  <c r="DR15"/>
  <c r="DV15"/>
  <c r="DZ15"/>
  <c r="ED15"/>
  <c r="EH15"/>
  <c r="EL15"/>
  <c r="EP15"/>
  <c r="ET15"/>
  <c r="EX15"/>
  <c r="FB15"/>
  <c r="FF15"/>
  <c r="FJ15"/>
  <c r="FN15"/>
  <c r="FR15"/>
  <c r="FV15"/>
  <c r="FZ15"/>
  <c r="GD15"/>
  <c r="GH15"/>
  <c r="GL15"/>
  <c r="GP15"/>
  <c r="GT15"/>
  <c r="GX15"/>
  <c r="HB15"/>
  <c r="AL15"/>
  <c r="AT15"/>
  <c r="BB15"/>
  <c r="BJ15"/>
  <c r="BR15"/>
  <c r="BZ15"/>
  <c r="CH15"/>
  <c r="CR15"/>
  <c r="CZ15"/>
  <c r="DH15"/>
  <c r="DP15"/>
  <c r="DX15"/>
  <c r="EF15"/>
  <c r="EN15"/>
  <c r="EV15"/>
  <c r="FD15"/>
  <c r="FL15"/>
  <c r="FT15"/>
  <c r="GB15"/>
  <c r="GJ15"/>
  <c r="GR15"/>
  <c r="GZ15"/>
  <c r="AQ15"/>
  <c r="AY15"/>
  <c r="BG15"/>
  <c r="BO15"/>
  <c r="BW15"/>
  <c r="CE15"/>
  <c r="CM15"/>
  <c r="CW15"/>
  <c r="DE15"/>
  <c r="DM15"/>
  <c r="DU15"/>
  <c r="EC15"/>
  <c r="EK15"/>
  <c r="ES15"/>
  <c r="FA15"/>
  <c r="FI15"/>
  <c r="FQ15"/>
  <c r="FY15"/>
  <c r="GG15"/>
  <c r="GO15"/>
  <c r="GW15"/>
  <c r="AP15"/>
  <c r="AX15"/>
  <c r="BF15"/>
  <c r="BN15"/>
  <c r="BV15"/>
  <c r="CD15"/>
  <c r="CL15"/>
  <c r="CV15"/>
  <c r="DD15"/>
  <c r="DL15"/>
  <c r="DT15"/>
  <c r="EB15"/>
  <c r="EJ15"/>
  <c r="ER15"/>
  <c r="EZ15"/>
  <c r="FH15"/>
  <c r="FP15"/>
  <c r="FX15"/>
  <c r="GF15"/>
  <c r="GN15"/>
  <c r="GV15"/>
  <c r="AU15"/>
  <c r="CA15"/>
  <c r="DI15"/>
  <c r="EO15"/>
  <c r="FU15"/>
  <c r="HA15"/>
  <c r="AM15"/>
  <c r="BS15"/>
  <c r="DA15"/>
  <c r="EG15"/>
  <c r="FM15"/>
  <c r="GS15"/>
  <c r="BK15"/>
  <c r="CS15"/>
  <c r="DY15"/>
  <c r="FE15"/>
  <c r="GK15"/>
  <c r="BC15"/>
  <c r="GC15"/>
  <c r="EW15"/>
  <c r="DQ15"/>
  <c r="CI15"/>
  <c r="CO241"/>
  <c r="CN241"/>
  <c r="AJ241"/>
  <c r="AN241"/>
  <c r="AR241"/>
  <c r="AV241"/>
  <c r="AZ241"/>
  <c r="BD241"/>
  <c r="BH241"/>
  <c r="BL241"/>
  <c r="BP241"/>
  <c r="BT241"/>
  <c r="BX241"/>
  <c r="CB241"/>
  <c r="CF241"/>
  <c r="CJ241"/>
  <c r="CP241"/>
  <c r="CT241"/>
  <c r="CX241"/>
  <c r="DB241"/>
  <c r="DF241"/>
  <c r="DJ241"/>
  <c r="DN241"/>
  <c r="DR241"/>
  <c r="DV241"/>
  <c r="DZ241"/>
  <c r="ED241"/>
  <c r="EH241"/>
  <c r="EL241"/>
  <c r="EP241"/>
  <c r="ET241"/>
  <c r="EX241"/>
  <c r="FB241"/>
  <c r="FF241"/>
  <c r="FJ241"/>
  <c r="FN241"/>
  <c r="FR241"/>
  <c r="FV241"/>
  <c r="FZ241"/>
  <c r="GD241"/>
  <c r="GH241"/>
  <c r="GL241"/>
  <c r="GP241"/>
  <c r="GT241"/>
  <c r="GX241"/>
  <c r="HB241"/>
  <c r="AM241"/>
  <c r="AQ241"/>
  <c r="AU241"/>
  <c r="AY241"/>
  <c r="BC241"/>
  <c r="BG241"/>
  <c r="BK241"/>
  <c r="BO241"/>
  <c r="BS241"/>
  <c r="BW241"/>
  <c r="CA241"/>
  <c r="CE241"/>
  <c r="CI241"/>
  <c r="CM241"/>
  <c r="CS241"/>
  <c r="CW241"/>
  <c r="DA241"/>
  <c r="DE241"/>
  <c r="DI241"/>
  <c r="DM241"/>
  <c r="DQ241"/>
  <c r="DU241"/>
  <c r="DY241"/>
  <c r="EC241"/>
  <c r="EG241"/>
  <c r="EK241"/>
  <c r="EO241"/>
  <c r="ES241"/>
  <c r="EW241"/>
  <c r="FA241"/>
  <c r="FE241"/>
  <c r="FI241"/>
  <c r="FM241"/>
  <c r="FQ241"/>
  <c r="FU241"/>
  <c r="FY241"/>
  <c r="GC241"/>
  <c r="GG241"/>
  <c r="GK241"/>
  <c r="GO241"/>
  <c r="GS241"/>
  <c r="GW241"/>
  <c r="HA241"/>
  <c r="AK241"/>
  <c r="AS241"/>
  <c r="BA241"/>
  <c r="BI241"/>
  <c r="BQ241"/>
  <c r="BY241"/>
  <c r="CG241"/>
  <c r="CQ241"/>
  <c r="CY241"/>
  <c r="DG241"/>
  <c r="DO241"/>
  <c r="DW241"/>
  <c r="EE241"/>
  <c r="EM241"/>
  <c r="EU241"/>
  <c r="FC241"/>
  <c r="FK241"/>
  <c r="FS241"/>
  <c r="GA241"/>
  <c r="GI241"/>
  <c r="GQ241"/>
  <c r="GY241"/>
  <c r="AP241"/>
  <c r="AX241"/>
  <c r="BF241"/>
  <c r="BN241"/>
  <c r="BV241"/>
  <c r="CD241"/>
  <c r="CL241"/>
  <c r="CV241"/>
  <c r="DD241"/>
  <c r="DL241"/>
  <c r="DT241"/>
  <c r="EB241"/>
  <c r="EJ241"/>
  <c r="ER241"/>
  <c r="EZ241"/>
  <c r="FH241"/>
  <c r="FP241"/>
  <c r="FX241"/>
  <c r="GF241"/>
  <c r="GN241"/>
  <c r="GV241"/>
  <c r="AO241"/>
  <c r="AW241"/>
  <c r="BE241"/>
  <c r="BM241"/>
  <c r="BU241"/>
  <c r="CC241"/>
  <c r="CK241"/>
  <c r="CU241"/>
  <c r="DC241"/>
  <c r="DK241"/>
  <c r="DS241"/>
  <c r="EA241"/>
  <c r="EI241"/>
  <c r="EQ241"/>
  <c r="EY241"/>
  <c r="FG241"/>
  <c r="FO241"/>
  <c r="FW241"/>
  <c r="GE241"/>
  <c r="GM241"/>
  <c r="GU241"/>
  <c r="HC241"/>
  <c r="BB241"/>
  <c r="CH241"/>
  <c r="DP241"/>
  <c r="EV241"/>
  <c r="GB241"/>
  <c r="AT241"/>
  <c r="BZ241"/>
  <c r="DH241"/>
  <c r="EN241"/>
  <c r="FT241"/>
  <c r="GZ241"/>
  <c r="AL241"/>
  <c r="BR241"/>
  <c r="CZ241"/>
  <c r="EF241"/>
  <c r="FL241"/>
  <c r="GR241"/>
  <c r="CR241"/>
  <c r="BJ241"/>
  <c r="GJ241"/>
  <c r="FD241"/>
  <c r="DX241"/>
  <c r="CO188"/>
  <c r="CN188"/>
  <c r="AJ188"/>
  <c r="AN188"/>
  <c r="AR188"/>
  <c r="AV188"/>
  <c r="AZ188"/>
  <c r="BD188"/>
  <c r="BH188"/>
  <c r="BL188"/>
  <c r="BP188"/>
  <c r="BT188"/>
  <c r="BX188"/>
  <c r="CB188"/>
  <c r="CF188"/>
  <c r="CJ188"/>
  <c r="CP188"/>
  <c r="CT188"/>
  <c r="CX188"/>
  <c r="DB188"/>
  <c r="DF188"/>
  <c r="DJ188"/>
  <c r="DN188"/>
  <c r="DR188"/>
  <c r="DV188"/>
  <c r="DZ188"/>
  <c r="ED188"/>
  <c r="EH188"/>
  <c r="EL188"/>
  <c r="EP188"/>
  <c r="ET188"/>
  <c r="EX188"/>
  <c r="FB188"/>
  <c r="FF188"/>
  <c r="FJ188"/>
  <c r="FN188"/>
  <c r="FR188"/>
  <c r="FV188"/>
  <c r="FZ188"/>
  <c r="GD188"/>
  <c r="GH188"/>
  <c r="GL188"/>
  <c r="GP188"/>
  <c r="GT188"/>
  <c r="GX188"/>
  <c r="HB188"/>
  <c r="AM188"/>
  <c r="AQ188"/>
  <c r="AU188"/>
  <c r="AY188"/>
  <c r="BC188"/>
  <c r="BG188"/>
  <c r="BK188"/>
  <c r="BO188"/>
  <c r="BS188"/>
  <c r="BW188"/>
  <c r="CA188"/>
  <c r="CE188"/>
  <c r="CI188"/>
  <c r="CM188"/>
  <c r="CS188"/>
  <c r="CW188"/>
  <c r="DA188"/>
  <c r="DE188"/>
  <c r="DI188"/>
  <c r="DM188"/>
  <c r="DQ188"/>
  <c r="DU188"/>
  <c r="DY188"/>
  <c r="EC188"/>
  <c r="EG188"/>
  <c r="EK188"/>
  <c r="EO188"/>
  <c r="ES188"/>
  <c r="EW188"/>
  <c r="FA188"/>
  <c r="FE188"/>
  <c r="FI188"/>
  <c r="FM188"/>
  <c r="FQ188"/>
  <c r="FU188"/>
  <c r="FY188"/>
  <c r="GC188"/>
  <c r="GG188"/>
  <c r="GK188"/>
  <c r="GO188"/>
  <c r="GS188"/>
  <c r="GW188"/>
  <c r="HA188"/>
  <c r="AK188"/>
  <c r="AS188"/>
  <c r="BA188"/>
  <c r="BI188"/>
  <c r="BQ188"/>
  <c r="BY188"/>
  <c r="CG188"/>
  <c r="CQ188"/>
  <c r="CY188"/>
  <c r="DG188"/>
  <c r="DO188"/>
  <c r="DW188"/>
  <c r="EE188"/>
  <c r="EM188"/>
  <c r="EU188"/>
  <c r="FC188"/>
  <c r="FK188"/>
  <c r="FS188"/>
  <c r="GA188"/>
  <c r="GI188"/>
  <c r="GQ188"/>
  <c r="GY188"/>
  <c r="AP188"/>
  <c r="AX188"/>
  <c r="BF188"/>
  <c r="BN188"/>
  <c r="BV188"/>
  <c r="CD188"/>
  <c r="CL188"/>
  <c r="CV188"/>
  <c r="DD188"/>
  <c r="DL188"/>
  <c r="DT188"/>
  <c r="EB188"/>
  <c r="EJ188"/>
  <c r="ER188"/>
  <c r="EZ188"/>
  <c r="FH188"/>
  <c r="FP188"/>
  <c r="FX188"/>
  <c r="GF188"/>
  <c r="GN188"/>
  <c r="GV188"/>
  <c r="AO188"/>
  <c r="AW188"/>
  <c r="BE188"/>
  <c r="BM188"/>
  <c r="BU188"/>
  <c r="CC188"/>
  <c r="CK188"/>
  <c r="CU188"/>
  <c r="DC188"/>
  <c r="DK188"/>
  <c r="DS188"/>
  <c r="EA188"/>
  <c r="EI188"/>
  <c r="EQ188"/>
  <c r="EY188"/>
  <c r="FG188"/>
  <c r="FO188"/>
  <c r="FW188"/>
  <c r="GE188"/>
  <c r="GM188"/>
  <c r="GU188"/>
  <c r="HC188"/>
  <c r="AT188"/>
  <c r="BZ188"/>
  <c r="DH188"/>
  <c r="EN188"/>
  <c r="FT188"/>
  <c r="GZ188"/>
  <c r="AL188"/>
  <c r="BR188"/>
  <c r="CZ188"/>
  <c r="EF188"/>
  <c r="FL188"/>
  <c r="GR188"/>
  <c r="BJ188"/>
  <c r="CR188"/>
  <c r="DX188"/>
  <c r="FD188"/>
  <c r="GJ188"/>
  <c r="EV188"/>
  <c r="DP188"/>
  <c r="CH188"/>
  <c r="BB188"/>
  <c r="GB188"/>
  <c r="CO158"/>
  <c r="CN158"/>
  <c r="AK158"/>
  <c r="AO158"/>
  <c r="AS158"/>
  <c r="AW158"/>
  <c r="BA158"/>
  <c r="BE158"/>
  <c r="BI158"/>
  <c r="BM158"/>
  <c r="BQ158"/>
  <c r="BU158"/>
  <c r="BY158"/>
  <c r="CC158"/>
  <c r="CG158"/>
  <c r="CK158"/>
  <c r="CQ158"/>
  <c r="CU158"/>
  <c r="CY158"/>
  <c r="DC158"/>
  <c r="DG158"/>
  <c r="DK158"/>
  <c r="DO158"/>
  <c r="DS158"/>
  <c r="DW158"/>
  <c r="EA158"/>
  <c r="EE158"/>
  <c r="EI158"/>
  <c r="EM158"/>
  <c r="EQ158"/>
  <c r="EU158"/>
  <c r="EY158"/>
  <c r="FC158"/>
  <c r="FG158"/>
  <c r="FK158"/>
  <c r="FO158"/>
  <c r="FS158"/>
  <c r="FW158"/>
  <c r="GA158"/>
  <c r="GE158"/>
  <c r="GI158"/>
  <c r="GM158"/>
  <c r="GQ158"/>
  <c r="GU158"/>
  <c r="GY158"/>
  <c r="HC158"/>
  <c r="AM158"/>
  <c r="AR158"/>
  <c r="AX158"/>
  <c r="BC158"/>
  <c r="BH158"/>
  <c r="BN158"/>
  <c r="BS158"/>
  <c r="BX158"/>
  <c r="CD158"/>
  <c r="CI158"/>
  <c r="CP158"/>
  <c r="CV158"/>
  <c r="DA158"/>
  <c r="DF158"/>
  <c r="DL158"/>
  <c r="DQ158"/>
  <c r="DV158"/>
  <c r="EB158"/>
  <c r="EG158"/>
  <c r="EL158"/>
  <c r="ER158"/>
  <c r="EW158"/>
  <c r="FB158"/>
  <c r="FH158"/>
  <c r="FM158"/>
  <c r="FR158"/>
  <c r="FX158"/>
  <c r="GC158"/>
  <c r="GH158"/>
  <c r="GN158"/>
  <c r="GS158"/>
  <c r="GX158"/>
  <c r="AL158"/>
  <c r="AQ158"/>
  <c r="AV158"/>
  <c r="BB158"/>
  <c r="BG158"/>
  <c r="BL158"/>
  <c r="BR158"/>
  <c r="BW158"/>
  <c r="CB158"/>
  <c r="CH158"/>
  <c r="CM158"/>
  <c r="CT158"/>
  <c r="CZ158"/>
  <c r="DE158"/>
  <c r="DJ158"/>
  <c r="DP158"/>
  <c r="DU158"/>
  <c r="DZ158"/>
  <c r="EF158"/>
  <c r="EK158"/>
  <c r="EP158"/>
  <c r="EV158"/>
  <c r="FA158"/>
  <c r="FF158"/>
  <c r="FL158"/>
  <c r="FQ158"/>
  <c r="FV158"/>
  <c r="GB158"/>
  <c r="GG158"/>
  <c r="GL158"/>
  <c r="GR158"/>
  <c r="GW158"/>
  <c r="HB158"/>
  <c r="AT158"/>
  <c r="BD158"/>
  <c r="BO158"/>
  <c r="BZ158"/>
  <c r="CJ158"/>
  <c r="CW158"/>
  <c r="DH158"/>
  <c r="DR158"/>
  <c r="EC158"/>
  <c r="EN158"/>
  <c r="EX158"/>
  <c r="FI158"/>
  <c r="FT158"/>
  <c r="GD158"/>
  <c r="GO158"/>
  <c r="GZ158"/>
  <c r="AP158"/>
  <c r="AZ158"/>
  <c r="BK158"/>
  <c r="BV158"/>
  <c r="CF158"/>
  <c r="CS158"/>
  <c r="DD158"/>
  <c r="DN158"/>
  <c r="DY158"/>
  <c r="EJ158"/>
  <c r="ET158"/>
  <c r="FE158"/>
  <c r="FP158"/>
  <c r="FZ158"/>
  <c r="GK158"/>
  <c r="GV158"/>
  <c r="AN158"/>
  <c r="AY158"/>
  <c r="BJ158"/>
  <c r="BT158"/>
  <c r="CE158"/>
  <c r="CR158"/>
  <c r="DB158"/>
  <c r="DM158"/>
  <c r="DX158"/>
  <c r="EH158"/>
  <c r="ES158"/>
  <c r="FD158"/>
  <c r="FN158"/>
  <c r="FY158"/>
  <c r="GJ158"/>
  <c r="GT158"/>
  <c r="BF158"/>
  <c r="CX158"/>
  <c r="EO158"/>
  <c r="GF158"/>
  <c r="AU158"/>
  <c r="CL158"/>
  <c r="ED158"/>
  <c r="FU158"/>
  <c r="AJ158"/>
  <c r="CA158"/>
  <c r="DT158"/>
  <c r="FJ158"/>
  <c r="HA158"/>
  <c r="BP158"/>
  <c r="DI158"/>
  <c r="EZ158"/>
  <c r="GP158"/>
  <c r="CO128"/>
  <c r="CN128"/>
  <c r="AK128"/>
  <c r="AO128"/>
  <c r="AS128"/>
  <c r="AW128"/>
  <c r="BA128"/>
  <c r="BE128"/>
  <c r="BI128"/>
  <c r="BM128"/>
  <c r="BQ128"/>
  <c r="BU128"/>
  <c r="BY128"/>
  <c r="CC128"/>
  <c r="CG128"/>
  <c r="CK128"/>
  <c r="CQ128"/>
  <c r="CU128"/>
  <c r="CY128"/>
  <c r="DC128"/>
  <c r="DG128"/>
  <c r="DK128"/>
  <c r="DO128"/>
  <c r="DS128"/>
  <c r="DW128"/>
  <c r="EA128"/>
  <c r="EE128"/>
  <c r="EI128"/>
  <c r="EM128"/>
  <c r="EQ128"/>
  <c r="EU128"/>
  <c r="EY128"/>
  <c r="FC128"/>
  <c r="FG128"/>
  <c r="FK128"/>
  <c r="FO128"/>
  <c r="FS128"/>
  <c r="FW128"/>
  <c r="GA128"/>
  <c r="GE128"/>
  <c r="GI128"/>
  <c r="GM128"/>
  <c r="GQ128"/>
  <c r="GU128"/>
  <c r="GY128"/>
  <c r="HC128"/>
  <c r="AN128"/>
  <c r="AT128"/>
  <c r="AY128"/>
  <c r="BD128"/>
  <c r="BJ128"/>
  <c r="BO128"/>
  <c r="BT128"/>
  <c r="BZ128"/>
  <c r="CE128"/>
  <c r="CJ128"/>
  <c r="CR128"/>
  <c r="CW128"/>
  <c r="DB128"/>
  <c r="DH128"/>
  <c r="DM128"/>
  <c r="DR128"/>
  <c r="DX128"/>
  <c r="EC128"/>
  <c r="EH128"/>
  <c r="EN128"/>
  <c r="ES128"/>
  <c r="EX128"/>
  <c r="FD128"/>
  <c r="FI128"/>
  <c r="FN128"/>
  <c r="FT128"/>
  <c r="FY128"/>
  <c r="GD128"/>
  <c r="GJ128"/>
  <c r="GO128"/>
  <c r="GT128"/>
  <c r="GZ128"/>
  <c r="AM128"/>
  <c r="AR128"/>
  <c r="AX128"/>
  <c r="BC128"/>
  <c r="BH128"/>
  <c r="BN128"/>
  <c r="BS128"/>
  <c r="BX128"/>
  <c r="CD128"/>
  <c r="CI128"/>
  <c r="CP128"/>
  <c r="CV128"/>
  <c r="DA128"/>
  <c r="DF128"/>
  <c r="DL128"/>
  <c r="DQ128"/>
  <c r="DV128"/>
  <c r="EB128"/>
  <c r="EG128"/>
  <c r="EL128"/>
  <c r="ER128"/>
  <c r="EW128"/>
  <c r="FB128"/>
  <c r="FH128"/>
  <c r="FM128"/>
  <c r="FR128"/>
  <c r="FX128"/>
  <c r="GC128"/>
  <c r="GH128"/>
  <c r="GN128"/>
  <c r="GS128"/>
  <c r="GX128"/>
  <c r="AL128"/>
  <c r="AQ128"/>
  <c r="AV128"/>
  <c r="BB128"/>
  <c r="BG128"/>
  <c r="BL128"/>
  <c r="BR128"/>
  <c r="BW128"/>
  <c r="CB128"/>
  <c r="CH128"/>
  <c r="CM128"/>
  <c r="CT128"/>
  <c r="CZ128"/>
  <c r="DE128"/>
  <c r="DJ128"/>
  <c r="DP128"/>
  <c r="DU128"/>
  <c r="DZ128"/>
  <c r="EF128"/>
  <c r="EK128"/>
  <c r="EP128"/>
  <c r="EV128"/>
  <c r="FA128"/>
  <c r="FF128"/>
  <c r="FL128"/>
  <c r="FQ128"/>
  <c r="FV128"/>
  <c r="GB128"/>
  <c r="GG128"/>
  <c r="GL128"/>
  <c r="GR128"/>
  <c r="GW128"/>
  <c r="HB128"/>
  <c r="AP128"/>
  <c r="BK128"/>
  <c r="CF128"/>
  <c r="DD128"/>
  <c r="DY128"/>
  <c r="ET128"/>
  <c r="FP128"/>
  <c r="GK128"/>
  <c r="AJ128"/>
  <c r="BF128"/>
  <c r="CA128"/>
  <c r="CX128"/>
  <c r="DT128"/>
  <c r="EO128"/>
  <c r="FJ128"/>
  <c r="GF128"/>
  <c r="HA128"/>
  <c r="AZ128"/>
  <c r="BV128"/>
  <c r="CS128"/>
  <c r="DN128"/>
  <c r="EJ128"/>
  <c r="FE128"/>
  <c r="FZ128"/>
  <c r="GV128"/>
  <c r="CL128"/>
  <c r="FU128"/>
  <c r="BP128"/>
  <c r="EZ128"/>
  <c r="AU128"/>
  <c r="ED128"/>
  <c r="DI128"/>
  <c r="GP128"/>
  <c r="CO103"/>
  <c r="CN103"/>
  <c r="AK103"/>
  <c r="AO103"/>
  <c r="AS103"/>
  <c r="AW103"/>
  <c r="BA103"/>
  <c r="BE103"/>
  <c r="BI103"/>
  <c r="BM103"/>
  <c r="BQ103"/>
  <c r="BU103"/>
  <c r="BY103"/>
  <c r="CC103"/>
  <c r="CG103"/>
  <c r="CK103"/>
  <c r="CQ103"/>
  <c r="CU103"/>
  <c r="CY103"/>
  <c r="DC103"/>
  <c r="DG103"/>
  <c r="DK103"/>
  <c r="DO103"/>
  <c r="DS103"/>
  <c r="DW103"/>
  <c r="EA103"/>
  <c r="EE103"/>
  <c r="EI103"/>
  <c r="EM103"/>
  <c r="EQ103"/>
  <c r="EU103"/>
  <c r="EY103"/>
  <c r="FC103"/>
  <c r="FG103"/>
  <c r="FK103"/>
  <c r="FO103"/>
  <c r="FS103"/>
  <c r="FW103"/>
  <c r="GA103"/>
  <c r="GE103"/>
  <c r="GI103"/>
  <c r="GM103"/>
  <c r="GQ103"/>
  <c r="GU103"/>
  <c r="GY103"/>
  <c r="HC103"/>
  <c r="AJ103"/>
  <c r="AN103"/>
  <c r="AR103"/>
  <c r="AV103"/>
  <c r="AZ103"/>
  <c r="BD103"/>
  <c r="BH103"/>
  <c r="BL103"/>
  <c r="BP103"/>
  <c r="BT103"/>
  <c r="BX103"/>
  <c r="CB103"/>
  <c r="CF103"/>
  <c r="CJ103"/>
  <c r="CP103"/>
  <c r="CT103"/>
  <c r="CX103"/>
  <c r="DB103"/>
  <c r="DF103"/>
  <c r="DJ103"/>
  <c r="DN103"/>
  <c r="DR103"/>
  <c r="DV103"/>
  <c r="DZ103"/>
  <c r="ED103"/>
  <c r="EH103"/>
  <c r="EL103"/>
  <c r="EP103"/>
  <c r="ET103"/>
  <c r="EX103"/>
  <c r="FB103"/>
  <c r="FF103"/>
  <c r="FJ103"/>
  <c r="FN103"/>
  <c r="FR103"/>
  <c r="FV103"/>
  <c r="FZ103"/>
  <c r="GD103"/>
  <c r="GH103"/>
  <c r="GL103"/>
  <c r="GP103"/>
  <c r="GT103"/>
  <c r="GX103"/>
  <c r="HB103"/>
  <c r="AL103"/>
  <c r="AT103"/>
  <c r="BB103"/>
  <c r="BJ103"/>
  <c r="BR103"/>
  <c r="BZ103"/>
  <c r="CH103"/>
  <c r="CR103"/>
  <c r="CZ103"/>
  <c r="DH103"/>
  <c r="DP103"/>
  <c r="DX103"/>
  <c r="EF103"/>
  <c r="EN103"/>
  <c r="EV103"/>
  <c r="FD103"/>
  <c r="FL103"/>
  <c r="FT103"/>
  <c r="GB103"/>
  <c r="GJ103"/>
  <c r="GR103"/>
  <c r="GZ103"/>
  <c r="AQ103"/>
  <c r="AY103"/>
  <c r="BG103"/>
  <c r="BO103"/>
  <c r="BW103"/>
  <c r="CE103"/>
  <c r="CM103"/>
  <c r="CW103"/>
  <c r="DE103"/>
  <c r="DM103"/>
  <c r="DU103"/>
  <c r="EC103"/>
  <c r="EK103"/>
  <c r="ES103"/>
  <c r="FA103"/>
  <c r="FI103"/>
  <c r="FQ103"/>
  <c r="FY103"/>
  <c r="GG103"/>
  <c r="GO103"/>
  <c r="GW103"/>
  <c r="AP103"/>
  <c r="AX103"/>
  <c r="BF103"/>
  <c r="BN103"/>
  <c r="BV103"/>
  <c r="CD103"/>
  <c r="CL103"/>
  <c r="CV103"/>
  <c r="DD103"/>
  <c r="DL103"/>
  <c r="DT103"/>
  <c r="EB103"/>
  <c r="EJ103"/>
  <c r="ER103"/>
  <c r="EZ103"/>
  <c r="FH103"/>
  <c r="FP103"/>
  <c r="FX103"/>
  <c r="GF103"/>
  <c r="GN103"/>
  <c r="GV103"/>
  <c r="AU103"/>
  <c r="CA103"/>
  <c r="DI103"/>
  <c r="EO103"/>
  <c r="FU103"/>
  <c r="HA103"/>
  <c r="AM103"/>
  <c r="BS103"/>
  <c r="DA103"/>
  <c r="EG103"/>
  <c r="FM103"/>
  <c r="GS103"/>
  <c r="BK103"/>
  <c r="CS103"/>
  <c r="DY103"/>
  <c r="FE103"/>
  <c r="GK103"/>
  <c r="EW103"/>
  <c r="DQ103"/>
  <c r="CI103"/>
  <c r="BC103"/>
  <c r="GC103"/>
  <c r="CO75"/>
  <c r="CN75"/>
  <c r="AK75"/>
  <c r="AO75"/>
  <c r="AS75"/>
  <c r="AW75"/>
  <c r="BA75"/>
  <c r="BE75"/>
  <c r="BI75"/>
  <c r="BM75"/>
  <c r="BQ75"/>
  <c r="BU75"/>
  <c r="BY75"/>
  <c r="CC75"/>
  <c r="CG75"/>
  <c r="CK75"/>
  <c r="CQ75"/>
  <c r="CU75"/>
  <c r="CY75"/>
  <c r="DC75"/>
  <c r="DG75"/>
  <c r="DK75"/>
  <c r="DO75"/>
  <c r="DS75"/>
  <c r="DW75"/>
  <c r="EA75"/>
  <c r="EE75"/>
  <c r="EI75"/>
  <c r="EM75"/>
  <c r="EQ75"/>
  <c r="EU75"/>
  <c r="EY75"/>
  <c r="FC75"/>
  <c r="FG75"/>
  <c r="FK75"/>
  <c r="FO75"/>
  <c r="FS75"/>
  <c r="FW75"/>
  <c r="GA75"/>
  <c r="GE75"/>
  <c r="GI75"/>
  <c r="GM75"/>
  <c r="GQ75"/>
  <c r="GU75"/>
  <c r="GY75"/>
  <c r="HC75"/>
  <c r="AJ75"/>
  <c r="AN75"/>
  <c r="AR75"/>
  <c r="AV75"/>
  <c r="AZ75"/>
  <c r="BD75"/>
  <c r="BH75"/>
  <c r="BL75"/>
  <c r="BP75"/>
  <c r="BT75"/>
  <c r="BX75"/>
  <c r="CB75"/>
  <c r="CF75"/>
  <c r="CJ75"/>
  <c r="CP75"/>
  <c r="CT75"/>
  <c r="CX75"/>
  <c r="DB75"/>
  <c r="DF75"/>
  <c r="DJ75"/>
  <c r="DN75"/>
  <c r="DR75"/>
  <c r="DV75"/>
  <c r="DZ75"/>
  <c r="ED75"/>
  <c r="EH75"/>
  <c r="EL75"/>
  <c r="EP75"/>
  <c r="ET75"/>
  <c r="EX75"/>
  <c r="FB75"/>
  <c r="FF75"/>
  <c r="FJ75"/>
  <c r="FN75"/>
  <c r="FR75"/>
  <c r="FV75"/>
  <c r="FZ75"/>
  <c r="GD75"/>
  <c r="GH75"/>
  <c r="GL75"/>
  <c r="GP75"/>
  <c r="GT75"/>
  <c r="GX75"/>
  <c r="HB75"/>
  <c r="AL75"/>
  <c r="AT75"/>
  <c r="BB75"/>
  <c r="BJ75"/>
  <c r="BR75"/>
  <c r="BZ75"/>
  <c r="CH75"/>
  <c r="CR75"/>
  <c r="CZ75"/>
  <c r="DH75"/>
  <c r="DP75"/>
  <c r="DX75"/>
  <c r="EF75"/>
  <c r="EN75"/>
  <c r="EV75"/>
  <c r="FD75"/>
  <c r="FL75"/>
  <c r="FT75"/>
  <c r="GB75"/>
  <c r="GJ75"/>
  <c r="GR75"/>
  <c r="GZ75"/>
  <c r="AQ75"/>
  <c r="AY75"/>
  <c r="BG75"/>
  <c r="BO75"/>
  <c r="BW75"/>
  <c r="CE75"/>
  <c r="CM75"/>
  <c r="CW75"/>
  <c r="DE75"/>
  <c r="DM75"/>
  <c r="DU75"/>
  <c r="EC75"/>
  <c r="EK75"/>
  <c r="ES75"/>
  <c r="FA75"/>
  <c r="FI75"/>
  <c r="FQ75"/>
  <c r="FY75"/>
  <c r="GG75"/>
  <c r="GO75"/>
  <c r="GW75"/>
  <c r="AP75"/>
  <c r="AX75"/>
  <c r="BF75"/>
  <c r="BN75"/>
  <c r="BV75"/>
  <c r="CD75"/>
  <c r="CL75"/>
  <c r="CV75"/>
  <c r="DD75"/>
  <c r="DL75"/>
  <c r="DT75"/>
  <c r="EB75"/>
  <c r="EJ75"/>
  <c r="ER75"/>
  <c r="EZ75"/>
  <c r="FH75"/>
  <c r="FP75"/>
  <c r="FX75"/>
  <c r="GF75"/>
  <c r="GN75"/>
  <c r="GV75"/>
  <c r="AU75"/>
  <c r="CA75"/>
  <c r="DI75"/>
  <c r="EO75"/>
  <c r="FU75"/>
  <c r="HA75"/>
  <c r="AM75"/>
  <c r="BS75"/>
  <c r="DA75"/>
  <c r="EG75"/>
  <c r="FM75"/>
  <c r="GS75"/>
  <c r="BK75"/>
  <c r="CS75"/>
  <c r="DY75"/>
  <c r="FE75"/>
  <c r="GK75"/>
  <c r="CI75"/>
  <c r="BC75"/>
  <c r="GC75"/>
  <c r="EW75"/>
  <c r="DQ75"/>
  <c r="CO49"/>
  <c r="CN49"/>
  <c r="AM49"/>
  <c r="AQ49"/>
  <c r="AU49"/>
  <c r="AY49"/>
  <c r="BC49"/>
  <c r="BG49"/>
  <c r="BK49"/>
  <c r="BO49"/>
  <c r="BS49"/>
  <c r="BW49"/>
  <c r="CA49"/>
  <c r="CE49"/>
  <c r="CI49"/>
  <c r="CM49"/>
  <c r="CS49"/>
  <c r="CW49"/>
  <c r="DA49"/>
  <c r="DE49"/>
  <c r="DI49"/>
  <c r="DM49"/>
  <c r="DQ49"/>
  <c r="DU49"/>
  <c r="DY49"/>
  <c r="EC49"/>
  <c r="EG49"/>
  <c r="EK49"/>
  <c r="EO49"/>
  <c r="ES49"/>
  <c r="EW49"/>
  <c r="FA49"/>
  <c r="FE49"/>
  <c r="FI49"/>
  <c r="FM49"/>
  <c r="FQ49"/>
  <c r="FU49"/>
  <c r="FY49"/>
  <c r="GC49"/>
  <c r="GG49"/>
  <c r="GK49"/>
  <c r="GO49"/>
  <c r="GS49"/>
  <c r="GW49"/>
  <c r="HA49"/>
  <c r="AL49"/>
  <c r="AP49"/>
  <c r="AT49"/>
  <c r="AX49"/>
  <c r="BB49"/>
  <c r="BF49"/>
  <c r="BJ49"/>
  <c r="BN49"/>
  <c r="BR49"/>
  <c r="BV49"/>
  <c r="BZ49"/>
  <c r="CD49"/>
  <c r="CH49"/>
  <c r="CL49"/>
  <c r="CR49"/>
  <c r="CV49"/>
  <c r="CZ49"/>
  <c r="DD49"/>
  <c r="DH49"/>
  <c r="DL49"/>
  <c r="DP49"/>
  <c r="DT49"/>
  <c r="DX49"/>
  <c r="EB49"/>
  <c r="EF49"/>
  <c r="EJ49"/>
  <c r="EN49"/>
  <c r="ER49"/>
  <c r="EV49"/>
  <c r="EZ49"/>
  <c r="FD49"/>
  <c r="FH49"/>
  <c r="FL49"/>
  <c r="FP49"/>
  <c r="AK49"/>
  <c r="AS49"/>
  <c r="BA49"/>
  <c r="BI49"/>
  <c r="BQ49"/>
  <c r="BY49"/>
  <c r="CG49"/>
  <c r="CQ49"/>
  <c r="CY49"/>
  <c r="DG49"/>
  <c r="DO49"/>
  <c r="DW49"/>
  <c r="EE49"/>
  <c r="EM49"/>
  <c r="EU49"/>
  <c r="FC49"/>
  <c r="FK49"/>
  <c r="FS49"/>
  <c r="FX49"/>
  <c r="GD49"/>
  <c r="GI49"/>
  <c r="GN49"/>
  <c r="GT49"/>
  <c r="GY49"/>
  <c r="AJ49"/>
  <c r="AR49"/>
  <c r="AZ49"/>
  <c r="BH49"/>
  <c r="BP49"/>
  <c r="BX49"/>
  <c r="CF49"/>
  <c r="CP49"/>
  <c r="CX49"/>
  <c r="DF49"/>
  <c r="DN49"/>
  <c r="DV49"/>
  <c r="ED49"/>
  <c r="EL49"/>
  <c r="ET49"/>
  <c r="FB49"/>
  <c r="FJ49"/>
  <c r="FR49"/>
  <c r="FW49"/>
  <c r="GB49"/>
  <c r="GH49"/>
  <c r="GM49"/>
  <c r="GR49"/>
  <c r="GX49"/>
  <c r="HC49"/>
  <c r="AN49"/>
  <c r="BD49"/>
  <c r="BT49"/>
  <c r="CJ49"/>
  <c r="DB49"/>
  <c r="DR49"/>
  <c r="EH49"/>
  <c r="EX49"/>
  <c r="FN49"/>
  <c r="FZ49"/>
  <c r="GJ49"/>
  <c r="GU49"/>
  <c r="AW49"/>
  <c r="BM49"/>
  <c r="CC49"/>
  <c r="CU49"/>
  <c r="DK49"/>
  <c r="EA49"/>
  <c r="EQ49"/>
  <c r="FG49"/>
  <c r="FV49"/>
  <c r="GF49"/>
  <c r="GQ49"/>
  <c r="HB49"/>
  <c r="AV49"/>
  <c r="BL49"/>
  <c r="CB49"/>
  <c r="CT49"/>
  <c r="DJ49"/>
  <c r="DZ49"/>
  <c r="EP49"/>
  <c r="FF49"/>
  <c r="FT49"/>
  <c r="GE49"/>
  <c r="GP49"/>
  <c r="GZ49"/>
  <c r="AO49"/>
  <c r="DC49"/>
  <c r="FO49"/>
  <c r="CK49"/>
  <c r="EY49"/>
  <c r="GV49"/>
  <c r="BU49"/>
  <c r="EI49"/>
  <c r="GL49"/>
  <c r="GA49"/>
  <c r="DS49"/>
  <c r="BE49"/>
  <c r="CO23"/>
  <c r="CN23"/>
  <c r="AM23"/>
  <c r="AQ23"/>
  <c r="AU23"/>
  <c r="AY23"/>
  <c r="BC23"/>
  <c r="BG23"/>
  <c r="BK23"/>
  <c r="BO23"/>
  <c r="BS23"/>
  <c r="BW23"/>
  <c r="CA23"/>
  <c r="CE23"/>
  <c r="CI23"/>
  <c r="CM23"/>
  <c r="CS23"/>
  <c r="CW23"/>
  <c r="DA23"/>
  <c r="DE23"/>
  <c r="DI23"/>
  <c r="DM23"/>
  <c r="DQ23"/>
  <c r="DU23"/>
  <c r="DY23"/>
  <c r="EC23"/>
  <c r="EG23"/>
  <c r="EK23"/>
  <c r="EO23"/>
  <c r="ES23"/>
  <c r="EW23"/>
  <c r="FA23"/>
  <c r="FE23"/>
  <c r="FI23"/>
  <c r="FM23"/>
  <c r="FQ23"/>
  <c r="FU23"/>
  <c r="FY23"/>
  <c r="GC23"/>
  <c r="GG23"/>
  <c r="GK23"/>
  <c r="GO23"/>
  <c r="GS23"/>
  <c r="GW23"/>
  <c r="HA23"/>
  <c r="AL23"/>
  <c r="AP23"/>
  <c r="AT23"/>
  <c r="AX23"/>
  <c r="BB23"/>
  <c r="BF23"/>
  <c r="BJ23"/>
  <c r="BN23"/>
  <c r="BR23"/>
  <c r="BV23"/>
  <c r="BZ23"/>
  <c r="CD23"/>
  <c r="CH23"/>
  <c r="CL23"/>
  <c r="CR23"/>
  <c r="CV23"/>
  <c r="CZ23"/>
  <c r="DD23"/>
  <c r="DH23"/>
  <c r="DL23"/>
  <c r="DP23"/>
  <c r="DT23"/>
  <c r="DX23"/>
  <c r="EB23"/>
  <c r="EF23"/>
  <c r="EJ23"/>
  <c r="EN23"/>
  <c r="ER23"/>
  <c r="EV23"/>
  <c r="EZ23"/>
  <c r="FD23"/>
  <c r="FH23"/>
  <c r="FL23"/>
  <c r="FP23"/>
  <c r="FT23"/>
  <c r="FX23"/>
  <c r="GB23"/>
  <c r="GF23"/>
  <c r="GJ23"/>
  <c r="GN23"/>
  <c r="GR23"/>
  <c r="GV23"/>
  <c r="GZ23"/>
  <c r="AN23"/>
  <c r="AV23"/>
  <c r="BD23"/>
  <c r="BL23"/>
  <c r="BT23"/>
  <c r="CB23"/>
  <c r="CJ23"/>
  <c r="CT23"/>
  <c r="DB23"/>
  <c r="DJ23"/>
  <c r="DR23"/>
  <c r="DZ23"/>
  <c r="EH23"/>
  <c r="EP23"/>
  <c r="EX23"/>
  <c r="FF23"/>
  <c r="FN23"/>
  <c r="FV23"/>
  <c r="GD23"/>
  <c r="GL23"/>
  <c r="GT23"/>
  <c r="HB23"/>
  <c r="AK23"/>
  <c r="AS23"/>
  <c r="BA23"/>
  <c r="BI23"/>
  <c r="BQ23"/>
  <c r="BY23"/>
  <c r="CG23"/>
  <c r="CQ23"/>
  <c r="CY23"/>
  <c r="DG23"/>
  <c r="DO23"/>
  <c r="DW23"/>
  <c r="EE23"/>
  <c r="EM23"/>
  <c r="EU23"/>
  <c r="FC23"/>
  <c r="FK23"/>
  <c r="FS23"/>
  <c r="GA23"/>
  <c r="GI23"/>
  <c r="GQ23"/>
  <c r="GY23"/>
  <c r="AJ23"/>
  <c r="AR23"/>
  <c r="AZ23"/>
  <c r="BH23"/>
  <c r="BP23"/>
  <c r="BX23"/>
  <c r="CF23"/>
  <c r="CP23"/>
  <c r="CX23"/>
  <c r="DF23"/>
  <c r="DN23"/>
  <c r="DV23"/>
  <c r="ED23"/>
  <c r="EL23"/>
  <c r="ET23"/>
  <c r="FB23"/>
  <c r="FJ23"/>
  <c r="FR23"/>
  <c r="FZ23"/>
  <c r="GH23"/>
  <c r="GP23"/>
  <c r="GX23"/>
  <c r="AO23"/>
  <c r="BU23"/>
  <c r="DC23"/>
  <c r="EI23"/>
  <c r="FO23"/>
  <c r="GU23"/>
  <c r="BM23"/>
  <c r="CU23"/>
  <c r="EA23"/>
  <c r="FG23"/>
  <c r="GM23"/>
  <c r="BE23"/>
  <c r="CK23"/>
  <c r="DS23"/>
  <c r="EY23"/>
  <c r="GE23"/>
  <c r="EQ23"/>
  <c r="DK23"/>
  <c r="CC23"/>
  <c r="HC23"/>
  <c r="FW23"/>
  <c r="AW23"/>
  <c r="CO414"/>
  <c r="CN414"/>
  <c r="AM414"/>
  <c r="AQ414"/>
  <c r="AU414"/>
  <c r="AY414"/>
  <c r="BC414"/>
  <c r="BG414"/>
  <c r="BK414"/>
  <c r="BO414"/>
  <c r="BS414"/>
  <c r="BW414"/>
  <c r="CA414"/>
  <c r="CE414"/>
  <c r="CI414"/>
  <c r="CM414"/>
  <c r="CS414"/>
  <c r="CW414"/>
  <c r="DA414"/>
  <c r="DE414"/>
  <c r="DI414"/>
  <c r="DM414"/>
  <c r="DQ414"/>
  <c r="DU414"/>
  <c r="DY414"/>
  <c r="EC414"/>
  <c r="EG414"/>
  <c r="EK414"/>
  <c r="EO414"/>
  <c r="ES414"/>
  <c r="EW414"/>
  <c r="FA414"/>
  <c r="FE414"/>
  <c r="FI414"/>
  <c r="FM414"/>
  <c r="FQ414"/>
  <c r="FU414"/>
  <c r="FY414"/>
  <c r="GC414"/>
  <c r="GG414"/>
  <c r="GK414"/>
  <c r="GO414"/>
  <c r="GS414"/>
  <c r="GW414"/>
  <c r="HA414"/>
  <c r="AL414"/>
  <c r="AP414"/>
  <c r="AT414"/>
  <c r="AX414"/>
  <c r="BB414"/>
  <c r="BF414"/>
  <c r="BJ414"/>
  <c r="BN414"/>
  <c r="BR414"/>
  <c r="BV414"/>
  <c r="BZ414"/>
  <c r="CD414"/>
  <c r="CH414"/>
  <c r="CL414"/>
  <c r="CR414"/>
  <c r="CV414"/>
  <c r="CZ414"/>
  <c r="DD414"/>
  <c r="DH414"/>
  <c r="DL414"/>
  <c r="DP414"/>
  <c r="DT414"/>
  <c r="DX414"/>
  <c r="EB414"/>
  <c r="EF414"/>
  <c r="EJ414"/>
  <c r="EN414"/>
  <c r="ER414"/>
  <c r="EV414"/>
  <c r="EZ414"/>
  <c r="FD414"/>
  <c r="FH414"/>
  <c r="FL414"/>
  <c r="FP414"/>
  <c r="FT414"/>
  <c r="FX414"/>
  <c r="GB414"/>
  <c r="GF414"/>
  <c r="GJ414"/>
  <c r="GN414"/>
  <c r="GR414"/>
  <c r="GV414"/>
  <c r="GZ414"/>
  <c r="AN414"/>
  <c r="AV414"/>
  <c r="BD414"/>
  <c r="BL414"/>
  <c r="BT414"/>
  <c r="CB414"/>
  <c r="CJ414"/>
  <c r="CT414"/>
  <c r="DB414"/>
  <c r="DJ414"/>
  <c r="DR414"/>
  <c r="DZ414"/>
  <c r="EH414"/>
  <c r="EP414"/>
  <c r="EX414"/>
  <c r="FF414"/>
  <c r="FN414"/>
  <c r="FV414"/>
  <c r="GD414"/>
  <c r="GL414"/>
  <c r="GT414"/>
  <c r="HB414"/>
  <c r="AK414"/>
  <c r="AS414"/>
  <c r="BA414"/>
  <c r="BI414"/>
  <c r="BQ414"/>
  <c r="BY414"/>
  <c r="CG414"/>
  <c r="CQ414"/>
  <c r="CY414"/>
  <c r="DG414"/>
  <c r="DO414"/>
  <c r="DW414"/>
  <c r="EE414"/>
  <c r="EM414"/>
  <c r="EU414"/>
  <c r="FC414"/>
  <c r="FK414"/>
  <c r="FS414"/>
  <c r="GA414"/>
  <c r="GI414"/>
  <c r="GQ414"/>
  <c r="GY414"/>
  <c r="AO414"/>
  <c r="AW414"/>
  <c r="BE414"/>
  <c r="BM414"/>
  <c r="BU414"/>
  <c r="CC414"/>
  <c r="CK414"/>
  <c r="CU414"/>
  <c r="DC414"/>
  <c r="DK414"/>
  <c r="DS414"/>
  <c r="EA414"/>
  <c r="EI414"/>
  <c r="EQ414"/>
  <c r="EY414"/>
  <c r="FG414"/>
  <c r="FO414"/>
  <c r="FW414"/>
  <c r="GE414"/>
  <c r="GM414"/>
  <c r="GU414"/>
  <c r="HC414"/>
  <c r="AJ414"/>
  <c r="BP414"/>
  <c r="CX414"/>
  <c r="ED414"/>
  <c r="FJ414"/>
  <c r="GP414"/>
  <c r="BH414"/>
  <c r="CP414"/>
  <c r="DV414"/>
  <c r="FB414"/>
  <c r="GH414"/>
  <c r="AZ414"/>
  <c r="CF414"/>
  <c r="DN414"/>
  <c r="ET414"/>
  <c r="FZ414"/>
  <c r="AR414"/>
  <c r="BX414"/>
  <c r="DF414"/>
  <c r="EL414"/>
  <c r="FR414"/>
  <c r="GX414"/>
  <c r="CO368"/>
  <c r="CN368"/>
  <c r="AM368"/>
  <c r="AQ368"/>
  <c r="AU368"/>
  <c r="AY368"/>
  <c r="BC368"/>
  <c r="BG368"/>
  <c r="BK368"/>
  <c r="BO368"/>
  <c r="BS368"/>
  <c r="BW368"/>
  <c r="CA368"/>
  <c r="CE368"/>
  <c r="CI368"/>
  <c r="CM368"/>
  <c r="CS368"/>
  <c r="CW368"/>
  <c r="DA368"/>
  <c r="DE368"/>
  <c r="DI368"/>
  <c r="DM368"/>
  <c r="DQ368"/>
  <c r="DU368"/>
  <c r="DY368"/>
  <c r="EC368"/>
  <c r="EG368"/>
  <c r="EK368"/>
  <c r="EO368"/>
  <c r="ES368"/>
  <c r="EW368"/>
  <c r="FA368"/>
  <c r="FE368"/>
  <c r="FI368"/>
  <c r="FM368"/>
  <c r="FQ368"/>
  <c r="FU368"/>
  <c r="FY368"/>
  <c r="GC368"/>
  <c r="GG368"/>
  <c r="GK368"/>
  <c r="GO368"/>
  <c r="GS368"/>
  <c r="GW368"/>
  <c r="HA368"/>
  <c r="AL368"/>
  <c r="AP368"/>
  <c r="AT368"/>
  <c r="AX368"/>
  <c r="BB368"/>
  <c r="BF368"/>
  <c r="BJ368"/>
  <c r="BN368"/>
  <c r="BR368"/>
  <c r="BV368"/>
  <c r="BZ368"/>
  <c r="CD368"/>
  <c r="CH368"/>
  <c r="CL368"/>
  <c r="CR368"/>
  <c r="CV368"/>
  <c r="CZ368"/>
  <c r="DD368"/>
  <c r="DH368"/>
  <c r="DL368"/>
  <c r="DP368"/>
  <c r="DT368"/>
  <c r="DX368"/>
  <c r="EB368"/>
  <c r="EF368"/>
  <c r="EJ368"/>
  <c r="EN368"/>
  <c r="ER368"/>
  <c r="EV368"/>
  <c r="EZ368"/>
  <c r="FD368"/>
  <c r="FH368"/>
  <c r="FL368"/>
  <c r="FP368"/>
  <c r="FT368"/>
  <c r="FX368"/>
  <c r="GB368"/>
  <c r="GF368"/>
  <c r="GJ368"/>
  <c r="GN368"/>
  <c r="GR368"/>
  <c r="GV368"/>
  <c r="GZ368"/>
  <c r="AN368"/>
  <c r="AV368"/>
  <c r="BD368"/>
  <c r="BL368"/>
  <c r="BT368"/>
  <c r="CB368"/>
  <c r="CJ368"/>
  <c r="CT368"/>
  <c r="DB368"/>
  <c r="DJ368"/>
  <c r="DR368"/>
  <c r="DZ368"/>
  <c r="EH368"/>
  <c r="EP368"/>
  <c r="EX368"/>
  <c r="FF368"/>
  <c r="FN368"/>
  <c r="FV368"/>
  <c r="GD368"/>
  <c r="GL368"/>
  <c r="GT368"/>
  <c r="HB368"/>
  <c r="AK368"/>
  <c r="AS368"/>
  <c r="BA368"/>
  <c r="BI368"/>
  <c r="BQ368"/>
  <c r="BY368"/>
  <c r="CG368"/>
  <c r="CQ368"/>
  <c r="CY368"/>
  <c r="DG368"/>
  <c r="DO368"/>
  <c r="DW368"/>
  <c r="EE368"/>
  <c r="EM368"/>
  <c r="EU368"/>
  <c r="FC368"/>
  <c r="FK368"/>
  <c r="FS368"/>
  <c r="GA368"/>
  <c r="GI368"/>
  <c r="GQ368"/>
  <c r="GY368"/>
  <c r="AJ368"/>
  <c r="AR368"/>
  <c r="AZ368"/>
  <c r="BH368"/>
  <c r="BP368"/>
  <c r="BX368"/>
  <c r="CF368"/>
  <c r="CP368"/>
  <c r="CX368"/>
  <c r="DF368"/>
  <c r="DN368"/>
  <c r="DV368"/>
  <c r="ED368"/>
  <c r="EL368"/>
  <c r="ET368"/>
  <c r="FB368"/>
  <c r="FJ368"/>
  <c r="FR368"/>
  <c r="FZ368"/>
  <c r="GH368"/>
  <c r="GP368"/>
  <c r="GX368"/>
  <c r="AO368"/>
  <c r="AW368"/>
  <c r="BE368"/>
  <c r="BM368"/>
  <c r="BU368"/>
  <c r="CC368"/>
  <c r="CK368"/>
  <c r="CU368"/>
  <c r="DC368"/>
  <c r="DK368"/>
  <c r="DS368"/>
  <c r="EA368"/>
  <c r="EI368"/>
  <c r="EQ368"/>
  <c r="EY368"/>
  <c r="FG368"/>
  <c r="FO368"/>
  <c r="FW368"/>
  <c r="GE368"/>
  <c r="GM368"/>
  <c r="GU368"/>
  <c r="HC368"/>
  <c r="CO276"/>
  <c r="CN276"/>
  <c r="AJ276"/>
  <c r="AN276"/>
  <c r="AR276"/>
  <c r="AV276"/>
  <c r="AZ276"/>
  <c r="BD276"/>
  <c r="BH276"/>
  <c r="BL276"/>
  <c r="BP276"/>
  <c r="BT276"/>
  <c r="BX276"/>
  <c r="CB276"/>
  <c r="CF276"/>
  <c r="CJ276"/>
  <c r="CP276"/>
  <c r="CT276"/>
  <c r="CX276"/>
  <c r="DB276"/>
  <c r="DF276"/>
  <c r="DJ276"/>
  <c r="DN276"/>
  <c r="DR276"/>
  <c r="DV276"/>
  <c r="DZ276"/>
  <c r="ED276"/>
  <c r="EH276"/>
  <c r="EL276"/>
  <c r="EP276"/>
  <c r="ET276"/>
  <c r="EX276"/>
  <c r="FB276"/>
  <c r="FF276"/>
  <c r="FJ276"/>
  <c r="FN276"/>
  <c r="FR276"/>
  <c r="FV276"/>
  <c r="FZ276"/>
  <c r="GD276"/>
  <c r="GH276"/>
  <c r="GL276"/>
  <c r="GP276"/>
  <c r="GT276"/>
  <c r="GX276"/>
  <c r="HB276"/>
  <c r="AO276"/>
  <c r="AT276"/>
  <c r="AY276"/>
  <c r="BE276"/>
  <c r="BJ276"/>
  <c r="BO276"/>
  <c r="BU276"/>
  <c r="BZ276"/>
  <c r="CE276"/>
  <c r="CK276"/>
  <c r="CR276"/>
  <c r="CW276"/>
  <c r="DC276"/>
  <c r="DH276"/>
  <c r="DM276"/>
  <c r="DS276"/>
  <c r="DX276"/>
  <c r="EC276"/>
  <c r="EI276"/>
  <c r="EN276"/>
  <c r="ES276"/>
  <c r="EY276"/>
  <c r="FD276"/>
  <c r="FI276"/>
  <c r="FO276"/>
  <c r="FT276"/>
  <c r="FY276"/>
  <c r="GE276"/>
  <c r="GJ276"/>
  <c r="GO276"/>
  <c r="GU276"/>
  <c r="GZ276"/>
  <c r="AM276"/>
  <c r="AS276"/>
  <c r="AX276"/>
  <c r="BC276"/>
  <c r="BI276"/>
  <c r="BN276"/>
  <c r="BS276"/>
  <c r="BY276"/>
  <c r="CD276"/>
  <c r="CI276"/>
  <c r="CQ276"/>
  <c r="CV276"/>
  <c r="DA276"/>
  <c r="DG276"/>
  <c r="DL276"/>
  <c r="DQ276"/>
  <c r="DW276"/>
  <c r="EB276"/>
  <c r="EG276"/>
  <c r="EM276"/>
  <c r="ER276"/>
  <c r="EW276"/>
  <c r="FC276"/>
  <c r="FH276"/>
  <c r="FM276"/>
  <c r="FS276"/>
  <c r="FX276"/>
  <c r="GC276"/>
  <c r="GI276"/>
  <c r="GN276"/>
  <c r="GS276"/>
  <c r="GY276"/>
  <c r="AL276"/>
  <c r="AW276"/>
  <c r="BG276"/>
  <c r="BR276"/>
  <c r="CC276"/>
  <c r="CM276"/>
  <c r="CZ276"/>
  <c r="DK276"/>
  <c r="DU276"/>
  <c r="EF276"/>
  <c r="EQ276"/>
  <c r="FA276"/>
  <c r="FL276"/>
  <c r="FW276"/>
  <c r="GG276"/>
  <c r="GR276"/>
  <c r="HC276"/>
  <c r="AK276"/>
  <c r="AU276"/>
  <c r="BF276"/>
  <c r="BQ276"/>
  <c r="CA276"/>
  <c r="CL276"/>
  <c r="CY276"/>
  <c r="DI276"/>
  <c r="DT276"/>
  <c r="EE276"/>
  <c r="EO276"/>
  <c r="EZ276"/>
  <c r="FK276"/>
  <c r="FU276"/>
  <c r="GF276"/>
  <c r="GQ276"/>
  <c r="HA276"/>
  <c r="AQ276"/>
  <c r="BB276"/>
  <c r="BM276"/>
  <c r="BW276"/>
  <c r="CH276"/>
  <c r="CU276"/>
  <c r="DE276"/>
  <c r="DP276"/>
  <c r="EA276"/>
  <c r="EK276"/>
  <c r="EV276"/>
  <c r="FG276"/>
  <c r="FQ276"/>
  <c r="GB276"/>
  <c r="GM276"/>
  <c r="GW276"/>
  <c r="AP276"/>
  <c r="BA276"/>
  <c r="BK276"/>
  <c r="BV276"/>
  <c r="CG276"/>
  <c r="CS276"/>
  <c r="DD276"/>
  <c r="DO276"/>
  <c r="DY276"/>
  <c r="EJ276"/>
  <c r="EU276"/>
  <c r="FE276"/>
  <c r="FP276"/>
  <c r="GA276"/>
  <c r="GK276"/>
  <c r="GV276"/>
  <c r="CN724"/>
  <c r="CO724"/>
  <c r="AK724"/>
  <c r="AO724"/>
  <c r="AS724"/>
  <c r="AW724"/>
  <c r="BA724"/>
  <c r="BE724"/>
  <c r="BI724"/>
  <c r="AL724"/>
  <c r="AQ724"/>
  <c r="AV724"/>
  <c r="BB724"/>
  <c r="BG724"/>
  <c r="BL724"/>
  <c r="BP724"/>
  <c r="BT724"/>
  <c r="BX724"/>
  <c r="CB724"/>
  <c r="CF724"/>
  <c r="CJ724"/>
  <c r="CP724"/>
  <c r="CT724"/>
  <c r="CX724"/>
  <c r="DB724"/>
  <c r="DF724"/>
  <c r="DJ724"/>
  <c r="DN724"/>
  <c r="DR724"/>
  <c r="DV724"/>
  <c r="DZ724"/>
  <c r="ED724"/>
  <c r="EH724"/>
  <c r="EL724"/>
  <c r="EP724"/>
  <c r="ET724"/>
  <c r="EX724"/>
  <c r="FB724"/>
  <c r="FF724"/>
  <c r="FJ724"/>
  <c r="FN724"/>
  <c r="FR724"/>
  <c r="FV724"/>
  <c r="FZ724"/>
  <c r="GD724"/>
  <c r="GH724"/>
  <c r="GL724"/>
  <c r="GP724"/>
  <c r="GT724"/>
  <c r="GX724"/>
  <c r="HB724"/>
  <c r="AN724"/>
  <c r="AU724"/>
  <c r="BC724"/>
  <c r="BJ724"/>
  <c r="BO724"/>
  <c r="BU724"/>
  <c r="BZ724"/>
  <c r="CE724"/>
  <c r="CK724"/>
  <c r="CR724"/>
  <c r="CW724"/>
  <c r="DC724"/>
  <c r="DH724"/>
  <c r="DM724"/>
  <c r="DS724"/>
  <c r="DX724"/>
  <c r="EC724"/>
  <c r="EI724"/>
  <c r="EN724"/>
  <c r="ES724"/>
  <c r="EY724"/>
  <c r="FD724"/>
  <c r="FI724"/>
  <c r="FO724"/>
  <c r="FT724"/>
  <c r="FY724"/>
  <c r="GE724"/>
  <c r="GJ724"/>
  <c r="GO724"/>
  <c r="GU724"/>
  <c r="GZ724"/>
  <c r="AM724"/>
  <c r="AT724"/>
  <c r="AZ724"/>
  <c r="BH724"/>
  <c r="BN724"/>
  <c r="BS724"/>
  <c r="BY724"/>
  <c r="CD724"/>
  <c r="CI724"/>
  <c r="CQ724"/>
  <c r="CV724"/>
  <c r="DA724"/>
  <c r="DG724"/>
  <c r="DL724"/>
  <c r="DQ724"/>
  <c r="DW724"/>
  <c r="EB724"/>
  <c r="EG724"/>
  <c r="EM724"/>
  <c r="ER724"/>
  <c r="EW724"/>
  <c r="FC724"/>
  <c r="FH724"/>
  <c r="FM724"/>
  <c r="FS724"/>
  <c r="FX724"/>
  <c r="GC724"/>
  <c r="GI724"/>
  <c r="GN724"/>
  <c r="GS724"/>
  <c r="GY724"/>
  <c r="AJ724"/>
  <c r="AR724"/>
  <c r="AY724"/>
  <c r="BF724"/>
  <c r="BM724"/>
  <c r="BR724"/>
  <c r="BW724"/>
  <c r="CC724"/>
  <c r="CH724"/>
  <c r="CM724"/>
  <c r="CU724"/>
  <c r="CZ724"/>
  <c r="DE724"/>
  <c r="DK724"/>
  <c r="DP724"/>
  <c r="DU724"/>
  <c r="EA724"/>
  <c r="EF724"/>
  <c r="EK724"/>
  <c r="EQ724"/>
  <c r="EV724"/>
  <c r="FA724"/>
  <c r="FG724"/>
  <c r="FL724"/>
  <c r="FQ724"/>
  <c r="FW724"/>
  <c r="GB724"/>
  <c r="GG724"/>
  <c r="GM724"/>
  <c r="GR724"/>
  <c r="GW724"/>
  <c r="HC724"/>
  <c r="AP724"/>
  <c r="BQ724"/>
  <c r="CL724"/>
  <c r="DI724"/>
  <c r="EE724"/>
  <c r="EZ724"/>
  <c r="FU724"/>
  <c r="GQ724"/>
  <c r="BK724"/>
  <c r="CG724"/>
  <c r="DD724"/>
  <c r="DY724"/>
  <c r="EU724"/>
  <c r="FP724"/>
  <c r="GK724"/>
  <c r="BD724"/>
  <c r="CA724"/>
  <c r="CY724"/>
  <c r="DT724"/>
  <c r="EO724"/>
  <c r="FK724"/>
  <c r="GF724"/>
  <c r="HA724"/>
  <c r="DO724"/>
  <c r="GV724"/>
  <c r="CS724"/>
  <c r="GA724"/>
  <c r="BV724"/>
  <c r="FE724"/>
  <c r="EJ724"/>
  <c r="AX724"/>
  <c r="CN698"/>
  <c r="CO698"/>
  <c r="AK698"/>
  <c r="AO698"/>
  <c r="AS698"/>
  <c r="AW698"/>
  <c r="BA698"/>
  <c r="BE698"/>
  <c r="BI698"/>
  <c r="BM698"/>
  <c r="BQ698"/>
  <c r="BU698"/>
  <c r="BY698"/>
  <c r="CC698"/>
  <c r="CG698"/>
  <c r="CK698"/>
  <c r="CQ698"/>
  <c r="CU698"/>
  <c r="CY698"/>
  <c r="DC698"/>
  <c r="DG698"/>
  <c r="DK698"/>
  <c r="DO698"/>
  <c r="DS698"/>
  <c r="DW698"/>
  <c r="EA698"/>
  <c r="EE698"/>
  <c r="EI698"/>
  <c r="EM698"/>
  <c r="EQ698"/>
  <c r="EU698"/>
  <c r="EY698"/>
  <c r="FC698"/>
  <c r="FG698"/>
  <c r="FK698"/>
  <c r="FO698"/>
  <c r="FS698"/>
  <c r="FW698"/>
  <c r="GA698"/>
  <c r="GE698"/>
  <c r="GI698"/>
  <c r="GM698"/>
  <c r="GQ698"/>
  <c r="GU698"/>
  <c r="GY698"/>
  <c r="HC698"/>
  <c r="AJ698"/>
  <c r="AN698"/>
  <c r="AR698"/>
  <c r="AV698"/>
  <c r="AZ698"/>
  <c r="BD698"/>
  <c r="BH698"/>
  <c r="BL698"/>
  <c r="BP698"/>
  <c r="BT698"/>
  <c r="BX698"/>
  <c r="CB698"/>
  <c r="CF698"/>
  <c r="CJ698"/>
  <c r="CP698"/>
  <c r="CT698"/>
  <c r="CX698"/>
  <c r="DB698"/>
  <c r="DF698"/>
  <c r="DJ698"/>
  <c r="DN698"/>
  <c r="DR698"/>
  <c r="DV698"/>
  <c r="DZ698"/>
  <c r="ED698"/>
  <c r="EH698"/>
  <c r="EL698"/>
  <c r="EP698"/>
  <c r="ET698"/>
  <c r="EX698"/>
  <c r="FB698"/>
  <c r="FF698"/>
  <c r="FJ698"/>
  <c r="FN698"/>
  <c r="FR698"/>
  <c r="FV698"/>
  <c r="FZ698"/>
  <c r="GD698"/>
  <c r="GH698"/>
  <c r="GL698"/>
  <c r="GP698"/>
  <c r="GT698"/>
  <c r="GX698"/>
  <c r="HB698"/>
  <c r="AL698"/>
  <c r="AT698"/>
  <c r="BB698"/>
  <c r="BJ698"/>
  <c r="BR698"/>
  <c r="BZ698"/>
  <c r="CH698"/>
  <c r="CR698"/>
  <c r="CZ698"/>
  <c r="DH698"/>
  <c r="DP698"/>
  <c r="DX698"/>
  <c r="EF698"/>
  <c r="EN698"/>
  <c r="EV698"/>
  <c r="FD698"/>
  <c r="FL698"/>
  <c r="FT698"/>
  <c r="GB698"/>
  <c r="GJ698"/>
  <c r="GR698"/>
  <c r="GZ698"/>
  <c r="AQ698"/>
  <c r="AY698"/>
  <c r="BG698"/>
  <c r="BO698"/>
  <c r="BW698"/>
  <c r="CE698"/>
  <c r="CM698"/>
  <c r="CW698"/>
  <c r="DE698"/>
  <c r="DM698"/>
  <c r="DU698"/>
  <c r="EC698"/>
  <c r="EK698"/>
  <c r="ES698"/>
  <c r="FA698"/>
  <c r="FI698"/>
  <c r="FQ698"/>
  <c r="FY698"/>
  <c r="GG698"/>
  <c r="GO698"/>
  <c r="GW698"/>
  <c r="AX698"/>
  <c r="BN698"/>
  <c r="CD698"/>
  <c r="CV698"/>
  <c r="DL698"/>
  <c r="EB698"/>
  <c r="ER698"/>
  <c r="FH698"/>
  <c r="FX698"/>
  <c r="GN698"/>
  <c r="AU698"/>
  <c r="BK698"/>
  <c r="CA698"/>
  <c r="CS698"/>
  <c r="DI698"/>
  <c r="DY698"/>
  <c r="EO698"/>
  <c r="FE698"/>
  <c r="FU698"/>
  <c r="GK698"/>
  <c r="HA698"/>
  <c r="AP698"/>
  <c r="BF698"/>
  <c r="BV698"/>
  <c r="CL698"/>
  <c r="DD698"/>
  <c r="DT698"/>
  <c r="EJ698"/>
  <c r="EZ698"/>
  <c r="FP698"/>
  <c r="GF698"/>
  <c r="GV698"/>
  <c r="CI698"/>
  <c r="EW698"/>
  <c r="BS698"/>
  <c r="EG698"/>
  <c r="GS698"/>
  <c r="BC698"/>
  <c r="DQ698"/>
  <c r="GC698"/>
  <c r="FM698"/>
  <c r="DA698"/>
  <c r="AM698"/>
  <c r="CN674"/>
  <c r="CO674"/>
  <c r="AK674"/>
  <c r="AO674"/>
  <c r="AS674"/>
  <c r="AW674"/>
  <c r="BA674"/>
  <c r="BE674"/>
  <c r="BI674"/>
  <c r="BM674"/>
  <c r="BQ674"/>
  <c r="BU674"/>
  <c r="BY674"/>
  <c r="CC674"/>
  <c r="CG674"/>
  <c r="CK674"/>
  <c r="CQ674"/>
  <c r="CU674"/>
  <c r="CY674"/>
  <c r="DC674"/>
  <c r="DG674"/>
  <c r="DK674"/>
  <c r="DO674"/>
  <c r="DS674"/>
  <c r="DW674"/>
  <c r="EA674"/>
  <c r="EE674"/>
  <c r="EI674"/>
  <c r="EM674"/>
  <c r="EQ674"/>
  <c r="EU674"/>
  <c r="EY674"/>
  <c r="FC674"/>
  <c r="FG674"/>
  <c r="FK674"/>
  <c r="FO674"/>
  <c r="FS674"/>
  <c r="FW674"/>
  <c r="GA674"/>
  <c r="GE674"/>
  <c r="GI674"/>
  <c r="GM674"/>
  <c r="GQ674"/>
  <c r="GU674"/>
  <c r="GY674"/>
  <c r="HC674"/>
  <c r="AJ674"/>
  <c r="AN674"/>
  <c r="AR674"/>
  <c r="AV674"/>
  <c r="AZ674"/>
  <c r="BD674"/>
  <c r="BH674"/>
  <c r="BL674"/>
  <c r="BP674"/>
  <c r="BT674"/>
  <c r="BX674"/>
  <c r="CB674"/>
  <c r="CF674"/>
  <c r="CJ674"/>
  <c r="CP674"/>
  <c r="CT674"/>
  <c r="CX674"/>
  <c r="DB674"/>
  <c r="DF674"/>
  <c r="DJ674"/>
  <c r="DN674"/>
  <c r="DR674"/>
  <c r="DV674"/>
  <c r="DZ674"/>
  <c r="ED674"/>
  <c r="EH674"/>
  <c r="EL674"/>
  <c r="EP674"/>
  <c r="ET674"/>
  <c r="EX674"/>
  <c r="FB674"/>
  <c r="FF674"/>
  <c r="FJ674"/>
  <c r="FN674"/>
  <c r="FR674"/>
  <c r="FV674"/>
  <c r="FZ674"/>
  <c r="GD674"/>
  <c r="GH674"/>
  <c r="GL674"/>
  <c r="GP674"/>
  <c r="GT674"/>
  <c r="GX674"/>
  <c r="HB674"/>
  <c r="AL674"/>
  <c r="AT674"/>
  <c r="BB674"/>
  <c r="BJ674"/>
  <c r="BR674"/>
  <c r="BZ674"/>
  <c r="CH674"/>
  <c r="CR674"/>
  <c r="CZ674"/>
  <c r="DH674"/>
  <c r="DP674"/>
  <c r="DX674"/>
  <c r="EF674"/>
  <c r="EN674"/>
  <c r="EV674"/>
  <c r="FD674"/>
  <c r="FL674"/>
  <c r="FT674"/>
  <c r="GB674"/>
  <c r="GJ674"/>
  <c r="GR674"/>
  <c r="GZ674"/>
  <c r="AQ674"/>
  <c r="AY674"/>
  <c r="BG674"/>
  <c r="BO674"/>
  <c r="BW674"/>
  <c r="CE674"/>
  <c r="CM674"/>
  <c r="CW674"/>
  <c r="DE674"/>
  <c r="DM674"/>
  <c r="DU674"/>
  <c r="EC674"/>
  <c r="EK674"/>
  <c r="ES674"/>
  <c r="FA674"/>
  <c r="FI674"/>
  <c r="FQ674"/>
  <c r="FY674"/>
  <c r="GG674"/>
  <c r="GO674"/>
  <c r="GW674"/>
  <c r="AM674"/>
  <c r="AU674"/>
  <c r="BC674"/>
  <c r="BK674"/>
  <c r="BS674"/>
  <c r="CA674"/>
  <c r="CI674"/>
  <c r="CS674"/>
  <c r="DA674"/>
  <c r="DI674"/>
  <c r="DQ674"/>
  <c r="DY674"/>
  <c r="EG674"/>
  <c r="EO674"/>
  <c r="EW674"/>
  <c r="FE674"/>
  <c r="FM674"/>
  <c r="FU674"/>
  <c r="GC674"/>
  <c r="GK674"/>
  <c r="GS674"/>
  <c r="HA674"/>
  <c r="AX674"/>
  <c r="CD674"/>
  <c r="DL674"/>
  <c r="ER674"/>
  <c r="FX674"/>
  <c r="AP674"/>
  <c r="BV674"/>
  <c r="DD674"/>
  <c r="EJ674"/>
  <c r="FP674"/>
  <c r="GV674"/>
  <c r="BN674"/>
  <c r="CV674"/>
  <c r="EB674"/>
  <c r="FH674"/>
  <c r="GN674"/>
  <c r="DT674"/>
  <c r="CL674"/>
  <c r="BF674"/>
  <c r="GF674"/>
  <c r="EZ674"/>
  <c r="CN648"/>
  <c r="CO648"/>
  <c r="AJ648"/>
  <c r="AN648"/>
  <c r="AR648"/>
  <c r="AV648"/>
  <c r="AZ648"/>
  <c r="BD648"/>
  <c r="BH648"/>
  <c r="BL648"/>
  <c r="BP648"/>
  <c r="BT648"/>
  <c r="BX648"/>
  <c r="CB648"/>
  <c r="CF648"/>
  <c r="CJ648"/>
  <c r="CP648"/>
  <c r="CT648"/>
  <c r="CX648"/>
  <c r="DB648"/>
  <c r="DF648"/>
  <c r="DJ648"/>
  <c r="DN648"/>
  <c r="DR648"/>
  <c r="DV648"/>
  <c r="DZ648"/>
  <c r="ED648"/>
  <c r="EH648"/>
  <c r="EL648"/>
  <c r="EP648"/>
  <c r="ET648"/>
  <c r="EX648"/>
  <c r="FB648"/>
  <c r="FF648"/>
  <c r="FJ648"/>
  <c r="FN648"/>
  <c r="FR648"/>
  <c r="FV648"/>
  <c r="FZ648"/>
  <c r="GD648"/>
  <c r="GH648"/>
  <c r="GL648"/>
  <c r="GP648"/>
  <c r="GT648"/>
  <c r="GX648"/>
  <c r="HB648"/>
  <c r="AM648"/>
  <c r="AS648"/>
  <c r="AX648"/>
  <c r="BC648"/>
  <c r="BI648"/>
  <c r="BN648"/>
  <c r="BS648"/>
  <c r="BY648"/>
  <c r="CD648"/>
  <c r="CI648"/>
  <c r="CQ648"/>
  <c r="CV648"/>
  <c r="DA648"/>
  <c r="DG648"/>
  <c r="DL648"/>
  <c r="DQ648"/>
  <c r="DW648"/>
  <c r="EB648"/>
  <c r="EG648"/>
  <c r="EM648"/>
  <c r="ER648"/>
  <c r="EW648"/>
  <c r="FC648"/>
  <c r="FH648"/>
  <c r="FM648"/>
  <c r="FS648"/>
  <c r="FX648"/>
  <c r="GC648"/>
  <c r="GI648"/>
  <c r="GN648"/>
  <c r="GS648"/>
  <c r="GY648"/>
  <c r="AL648"/>
  <c r="AQ648"/>
  <c r="AW648"/>
  <c r="BB648"/>
  <c r="BG648"/>
  <c r="BM648"/>
  <c r="BR648"/>
  <c r="BW648"/>
  <c r="CC648"/>
  <c r="CH648"/>
  <c r="CM648"/>
  <c r="CU648"/>
  <c r="CZ648"/>
  <c r="DE648"/>
  <c r="DK648"/>
  <c r="DP648"/>
  <c r="DU648"/>
  <c r="EA648"/>
  <c r="EF648"/>
  <c r="EK648"/>
  <c r="EQ648"/>
  <c r="EV648"/>
  <c r="FA648"/>
  <c r="FG648"/>
  <c r="FL648"/>
  <c r="FQ648"/>
  <c r="FW648"/>
  <c r="GB648"/>
  <c r="GG648"/>
  <c r="GM648"/>
  <c r="GR648"/>
  <c r="GW648"/>
  <c r="HC648"/>
  <c r="AO648"/>
  <c r="AY648"/>
  <c r="BJ648"/>
  <c r="BU648"/>
  <c r="CE648"/>
  <c r="CR648"/>
  <c r="DC648"/>
  <c r="DM648"/>
  <c r="DX648"/>
  <c r="EI648"/>
  <c r="ES648"/>
  <c r="FD648"/>
  <c r="FO648"/>
  <c r="FY648"/>
  <c r="GJ648"/>
  <c r="GU648"/>
  <c r="AK648"/>
  <c r="AU648"/>
  <c r="BF648"/>
  <c r="BQ648"/>
  <c r="CA648"/>
  <c r="CL648"/>
  <c r="CY648"/>
  <c r="DI648"/>
  <c r="DT648"/>
  <c r="EE648"/>
  <c r="EO648"/>
  <c r="EZ648"/>
  <c r="FK648"/>
  <c r="FU648"/>
  <c r="GF648"/>
  <c r="GQ648"/>
  <c r="HA648"/>
  <c r="AT648"/>
  <c r="BE648"/>
  <c r="BO648"/>
  <c r="BZ648"/>
  <c r="CK648"/>
  <c r="CW648"/>
  <c r="DH648"/>
  <c r="DS648"/>
  <c r="EC648"/>
  <c r="EN648"/>
  <c r="EY648"/>
  <c r="FI648"/>
  <c r="FT648"/>
  <c r="GE648"/>
  <c r="GO648"/>
  <c r="GZ648"/>
  <c r="AP648"/>
  <c r="CG648"/>
  <c r="DY648"/>
  <c r="FP648"/>
  <c r="BV648"/>
  <c r="DO648"/>
  <c r="FE648"/>
  <c r="GV648"/>
  <c r="BA648"/>
  <c r="CS648"/>
  <c r="EJ648"/>
  <c r="GA648"/>
  <c r="GK648"/>
  <c r="EU648"/>
  <c r="DD648"/>
  <c r="BK648"/>
  <c r="CN595"/>
  <c r="CO595"/>
  <c r="AL595"/>
  <c r="AP595"/>
  <c r="AT595"/>
  <c r="AX595"/>
  <c r="BB595"/>
  <c r="BF595"/>
  <c r="BJ595"/>
  <c r="BN595"/>
  <c r="BR595"/>
  <c r="BV595"/>
  <c r="BZ595"/>
  <c r="CD595"/>
  <c r="CH595"/>
  <c r="CL595"/>
  <c r="CR595"/>
  <c r="CV595"/>
  <c r="CZ595"/>
  <c r="DD595"/>
  <c r="DH595"/>
  <c r="DL595"/>
  <c r="DP595"/>
  <c r="DT595"/>
  <c r="DX595"/>
  <c r="EB595"/>
  <c r="EF595"/>
  <c r="EJ595"/>
  <c r="EN595"/>
  <c r="ER595"/>
  <c r="EV595"/>
  <c r="EZ595"/>
  <c r="FD595"/>
  <c r="FH595"/>
  <c r="FL595"/>
  <c r="FP595"/>
  <c r="FT595"/>
  <c r="FX595"/>
  <c r="GB595"/>
  <c r="GF595"/>
  <c r="GJ595"/>
  <c r="GN595"/>
  <c r="GR595"/>
  <c r="GV595"/>
  <c r="GZ595"/>
  <c r="AK595"/>
  <c r="AO595"/>
  <c r="AS595"/>
  <c r="AW595"/>
  <c r="BA595"/>
  <c r="BE595"/>
  <c r="BI595"/>
  <c r="BM595"/>
  <c r="BQ595"/>
  <c r="BU595"/>
  <c r="BY595"/>
  <c r="CC595"/>
  <c r="CG595"/>
  <c r="CK595"/>
  <c r="CQ595"/>
  <c r="CU595"/>
  <c r="CY595"/>
  <c r="DC595"/>
  <c r="DG595"/>
  <c r="DK595"/>
  <c r="DO595"/>
  <c r="DS595"/>
  <c r="DW595"/>
  <c r="EA595"/>
  <c r="EE595"/>
  <c r="EI595"/>
  <c r="EM595"/>
  <c r="EQ595"/>
  <c r="EU595"/>
  <c r="EY595"/>
  <c r="FC595"/>
  <c r="FG595"/>
  <c r="FK595"/>
  <c r="FO595"/>
  <c r="FS595"/>
  <c r="FW595"/>
  <c r="GA595"/>
  <c r="GE595"/>
  <c r="GI595"/>
  <c r="GM595"/>
  <c r="GQ595"/>
  <c r="GU595"/>
  <c r="GY595"/>
  <c r="HC595"/>
  <c r="AM595"/>
  <c r="AU595"/>
  <c r="BC595"/>
  <c r="BK595"/>
  <c r="BS595"/>
  <c r="CA595"/>
  <c r="CI595"/>
  <c r="CS595"/>
  <c r="DA595"/>
  <c r="DI595"/>
  <c r="DQ595"/>
  <c r="DY595"/>
  <c r="EG595"/>
  <c r="EO595"/>
  <c r="EW595"/>
  <c r="FE595"/>
  <c r="FM595"/>
  <c r="FU595"/>
  <c r="GC595"/>
  <c r="GK595"/>
  <c r="GS595"/>
  <c r="HA595"/>
  <c r="AJ595"/>
  <c r="AR595"/>
  <c r="AZ595"/>
  <c r="BH595"/>
  <c r="BP595"/>
  <c r="BX595"/>
  <c r="CF595"/>
  <c r="CP595"/>
  <c r="CX595"/>
  <c r="DF595"/>
  <c r="DN595"/>
  <c r="DV595"/>
  <c r="ED595"/>
  <c r="EL595"/>
  <c r="ET595"/>
  <c r="FB595"/>
  <c r="FJ595"/>
  <c r="FR595"/>
  <c r="FZ595"/>
  <c r="GH595"/>
  <c r="GP595"/>
  <c r="GX595"/>
  <c r="AN595"/>
  <c r="BD595"/>
  <c r="BT595"/>
  <c r="CJ595"/>
  <c r="DB595"/>
  <c r="DR595"/>
  <c r="EH595"/>
  <c r="EX595"/>
  <c r="FN595"/>
  <c r="GD595"/>
  <c r="GT595"/>
  <c r="AY595"/>
  <c r="BO595"/>
  <c r="CE595"/>
  <c r="CW595"/>
  <c r="DM595"/>
  <c r="EC595"/>
  <c r="ES595"/>
  <c r="FI595"/>
  <c r="FY595"/>
  <c r="GO595"/>
  <c r="AV595"/>
  <c r="BL595"/>
  <c r="CB595"/>
  <c r="CT595"/>
  <c r="DJ595"/>
  <c r="DZ595"/>
  <c r="EP595"/>
  <c r="FF595"/>
  <c r="FV595"/>
  <c r="GL595"/>
  <c r="HB595"/>
  <c r="BG595"/>
  <c r="DU595"/>
  <c r="GG595"/>
  <c r="AQ595"/>
  <c r="DE595"/>
  <c r="FQ595"/>
  <c r="CM595"/>
  <c r="FA595"/>
  <c r="GW595"/>
  <c r="EK595"/>
  <c r="BW595"/>
  <c r="CN569"/>
  <c r="CO569"/>
  <c r="AL569"/>
  <c r="AP569"/>
  <c r="AT569"/>
  <c r="AX569"/>
  <c r="BB569"/>
  <c r="BF569"/>
  <c r="BJ569"/>
  <c r="BN569"/>
  <c r="BR569"/>
  <c r="BV569"/>
  <c r="BZ569"/>
  <c r="CD569"/>
  <c r="CH569"/>
  <c r="CL569"/>
  <c r="CR569"/>
  <c r="CV569"/>
  <c r="CZ569"/>
  <c r="DD569"/>
  <c r="DH569"/>
  <c r="DL569"/>
  <c r="DP569"/>
  <c r="DT569"/>
  <c r="DX569"/>
  <c r="EB569"/>
  <c r="EF569"/>
  <c r="EJ569"/>
  <c r="EN569"/>
  <c r="ER569"/>
  <c r="EV569"/>
  <c r="EZ569"/>
  <c r="FD569"/>
  <c r="FH569"/>
  <c r="FL569"/>
  <c r="FP569"/>
  <c r="FT569"/>
  <c r="FX569"/>
  <c r="GB569"/>
  <c r="GF569"/>
  <c r="GJ569"/>
  <c r="GN569"/>
  <c r="GR569"/>
  <c r="GV569"/>
  <c r="GZ569"/>
  <c r="AK569"/>
  <c r="AQ569"/>
  <c r="AV569"/>
  <c r="BA569"/>
  <c r="BG569"/>
  <c r="BL569"/>
  <c r="BQ569"/>
  <c r="BW569"/>
  <c r="CB569"/>
  <c r="CG569"/>
  <c r="CM569"/>
  <c r="CT569"/>
  <c r="CY569"/>
  <c r="DE569"/>
  <c r="DJ569"/>
  <c r="DO569"/>
  <c r="DU569"/>
  <c r="DZ569"/>
  <c r="EE569"/>
  <c r="EK569"/>
  <c r="EP569"/>
  <c r="EU569"/>
  <c r="FA569"/>
  <c r="FF569"/>
  <c r="FK569"/>
  <c r="FQ569"/>
  <c r="FV569"/>
  <c r="GA569"/>
  <c r="GG569"/>
  <c r="GL569"/>
  <c r="GQ569"/>
  <c r="GW569"/>
  <c r="HB569"/>
  <c r="AJ569"/>
  <c r="AO569"/>
  <c r="AU569"/>
  <c r="AZ569"/>
  <c r="BE569"/>
  <c r="BK569"/>
  <c r="BP569"/>
  <c r="BU569"/>
  <c r="CA569"/>
  <c r="CF569"/>
  <c r="CK569"/>
  <c r="CS569"/>
  <c r="CX569"/>
  <c r="DC569"/>
  <c r="DI569"/>
  <c r="DN569"/>
  <c r="DS569"/>
  <c r="DY569"/>
  <c r="ED569"/>
  <c r="EI569"/>
  <c r="EO569"/>
  <c r="ET569"/>
  <c r="EY569"/>
  <c r="FE569"/>
  <c r="FJ569"/>
  <c r="FO569"/>
  <c r="FU569"/>
  <c r="FZ569"/>
  <c r="GE569"/>
  <c r="GK569"/>
  <c r="GP569"/>
  <c r="GU569"/>
  <c r="HA569"/>
  <c r="AM569"/>
  <c r="AW569"/>
  <c r="BH569"/>
  <c r="BS569"/>
  <c r="CC569"/>
  <c r="CP569"/>
  <c r="DA569"/>
  <c r="DK569"/>
  <c r="DV569"/>
  <c r="EG569"/>
  <c r="EQ569"/>
  <c r="FB569"/>
  <c r="FM569"/>
  <c r="FW569"/>
  <c r="GH569"/>
  <c r="GS569"/>
  <c r="HC569"/>
  <c r="AS569"/>
  <c r="BD569"/>
  <c r="BO569"/>
  <c r="BY569"/>
  <c r="CJ569"/>
  <c r="CW569"/>
  <c r="DG569"/>
  <c r="DR569"/>
  <c r="EC569"/>
  <c r="EM569"/>
  <c r="EX569"/>
  <c r="FI569"/>
  <c r="FS569"/>
  <c r="GD569"/>
  <c r="GO569"/>
  <c r="GY569"/>
  <c r="AR569"/>
  <c r="BC569"/>
  <c r="BM569"/>
  <c r="BX569"/>
  <c r="CI569"/>
  <c r="CU569"/>
  <c r="DF569"/>
  <c r="DQ569"/>
  <c r="EA569"/>
  <c r="EL569"/>
  <c r="EW569"/>
  <c r="FG569"/>
  <c r="FR569"/>
  <c r="GC569"/>
  <c r="GM569"/>
  <c r="GX569"/>
  <c r="AY569"/>
  <c r="CQ569"/>
  <c r="EH569"/>
  <c r="FY569"/>
  <c r="AN569"/>
  <c r="CE569"/>
  <c r="DW569"/>
  <c r="FN569"/>
  <c r="BI569"/>
  <c r="DB569"/>
  <c r="ES569"/>
  <c r="GI569"/>
  <c r="BT569"/>
  <c r="GT569"/>
  <c r="FC569"/>
  <c r="DM569"/>
  <c r="CN539"/>
  <c r="CO539"/>
  <c r="AJ539"/>
  <c r="AN539"/>
  <c r="AR539"/>
  <c r="AV539"/>
  <c r="AZ539"/>
  <c r="BD539"/>
  <c r="BH539"/>
  <c r="BL539"/>
  <c r="BP539"/>
  <c r="BT539"/>
  <c r="BX539"/>
  <c r="CB539"/>
  <c r="CF539"/>
  <c r="CJ539"/>
  <c r="CP539"/>
  <c r="CT539"/>
  <c r="CX539"/>
  <c r="DB539"/>
  <c r="DF539"/>
  <c r="DJ539"/>
  <c r="DN539"/>
  <c r="DR539"/>
  <c r="DV539"/>
  <c r="DZ539"/>
  <c r="ED539"/>
  <c r="EH539"/>
  <c r="EL539"/>
  <c r="EP539"/>
  <c r="ET539"/>
  <c r="EX539"/>
  <c r="FB539"/>
  <c r="FF539"/>
  <c r="FJ539"/>
  <c r="FN539"/>
  <c r="FR539"/>
  <c r="FV539"/>
  <c r="FZ539"/>
  <c r="AM539"/>
  <c r="AQ539"/>
  <c r="AU539"/>
  <c r="AY539"/>
  <c r="BC539"/>
  <c r="BG539"/>
  <c r="BK539"/>
  <c r="BO539"/>
  <c r="BS539"/>
  <c r="BW539"/>
  <c r="CA539"/>
  <c r="CE539"/>
  <c r="CI539"/>
  <c r="CM539"/>
  <c r="CS539"/>
  <c r="CW539"/>
  <c r="DA539"/>
  <c r="DE539"/>
  <c r="DI539"/>
  <c r="DM539"/>
  <c r="DQ539"/>
  <c r="DU539"/>
  <c r="DY539"/>
  <c r="EC539"/>
  <c r="EG539"/>
  <c r="EK539"/>
  <c r="EO539"/>
  <c r="ES539"/>
  <c r="EW539"/>
  <c r="FA539"/>
  <c r="FE539"/>
  <c r="FI539"/>
  <c r="FM539"/>
  <c r="FQ539"/>
  <c r="FU539"/>
  <c r="FY539"/>
  <c r="GC539"/>
  <c r="GG539"/>
  <c r="GK539"/>
  <c r="GO539"/>
  <c r="GS539"/>
  <c r="GW539"/>
  <c r="HA539"/>
  <c r="AL539"/>
  <c r="AT539"/>
  <c r="BB539"/>
  <c r="BJ539"/>
  <c r="BR539"/>
  <c r="BZ539"/>
  <c r="CH539"/>
  <c r="CR539"/>
  <c r="CZ539"/>
  <c r="DH539"/>
  <c r="DP539"/>
  <c r="DX539"/>
  <c r="EF539"/>
  <c r="EN539"/>
  <c r="EV539"/>
  <c r="FD539"/>
  <c r="FL539"/>
  <c r="FT539"/>
  <c r="GB539"/>
  <c r="GH539"/>
  <c r="GM539"/>
  <c r="GR539"/>
  <c r="GX539"/>
  <c r="HC539"/>
  <c r="AP539"/>
  <c r="AX539"/>
  <c r="BF539"/>
  <c r="BN539"/>
  <c r="BV539"/>
  <c r="CD539"/>
  <c r="CL539"/>
  <c r="CV539"/>
  <c r="DD539"/>
  <c r="DL539"/>
  <c r="DT539"/>
  <c r="EB539"/>
  <c r="EJ539"/>
  <c r="ER539"/>
  <c r="EZ539"/>
  <c r="FH539"/>
  <c r="FP539"/>
  <c r="FX539"/>
  <c r="GE539"/>
  <c r="GJ539"/>
  <c r="GP539"/>
  <c r="GU539"/>
  <c r="GZ539"/>
  <c r="AO539"/>
  <c r="BE539"/>
  <c r="BU539"/>
  <c r="CK539"/>
  <c r="DC539"/>
  <c r="DS539"/>
  <c r="EI539"/>
  <c r="EY539"/>
  <c r="FO539"/>
  <c r="GD539"/>
  <c r="GN539"/>
  <c r="GY539"/>
  <c r="AK539"/>
  <c r="BA539"/>
  <c r="BQ539"/>
  <c r="CG539"/>
  <c r="CY539"/>
  <c r="DO539"/>
  <c r="EE539"/>
  <c r="EU539"/>
  <c r="FK539"/>
  <c r="GA539"/>
  <c r="GL539"/>
  <c r="GV539"/>
  <c r="AS539"/>
  <c r="BI539"/>
  <c r="BY539"/>
  <c r="CQ539"/>
  <c r="DG539"/>
  <c r="DW539"/>
  <c r="EM539"/>
  <c r="FC539"/>
  <c r="FS539"/>
  <c r="GF539"/>
  <c r="GQ539"/>
  <c r="HB539"/>
  <c r="AW539"/>
  <c r="DK539"/>
  <c r="FW539"/>
  <c r="CC539"/>
  <c r="EQ539"/>
  <c r="GT539"/>
  <c r="BM539"/>
  <c r="EA539"/>
  <c r="GI539"/>
  <c r="FG539"/>
  <c r="CU539"/>
  <c r="CN492"/>
  <c r="CO492"/>
  <c r="DZ492"/>
  <c r="FB492"/>
  <c r="FR492"/>
  <c r="AM492"/>
  <c r="AQ492"/>
  <c r="AU492"/>
  <c r="AY492"/>
  <c r="BC492"/>
  <c r="BG492"/>
  <c r="BK492"/>
  <c r="BO492"/>
  <c r="BS492"/>
  <c r="BW492"/>
  <c r="CA492"/>
  <c r="CE492"/>
  <c r="CI492"/>
  <c r="CM492"/>
  <c r="CS492"/>
  <c r="CW492"/>
  <c r="DA492"/>
  <c r="DE492"/>
  <c r="DI492"/>
  <c r="DM492"/>
  <c r="DQ492"/>
  <c r="DU492"/>
  <c r="DY492"/>
  <c r="EC492"/>
  <c r="EG492"/>
  <c r="EK492"/>
  <c r="EO492"/>
  <c r="ES492"/>
  <c r="EW492"/>
  <c r="FA492"/>
  <c r="FE492"/>
  <c r="FI492"/>
  <c r="FM492"/>
  <c r="FQ492"/>
  <c r="FU492"/>
  <c r="FY492"/>
  <c r="GC492"/>
  <c r="GG492"/>
  <c r="GK492"/>
  <c r="GO492"/>
  <c r="GS492"/>
  <c r="GW492"/>
  <c r="HA492"/>
  <c r="AR492"/>
  <c r="BD492"/>
  <c r="BP492"/>
  <c r="BX492"/>
  <c r="CJ492"/>
  <c r="CX492"/>
  <c r="DJ492"/>
  <c r="DV492"/>
  <c r="EL492"/>
  <c r="EX492"/>
  <c r="FN492"/>
  <c r="GD492"/>
  <c r="GP492"/>
  <c r="HB492"/>
  <c r="AL492"/>
  <c r="AP492"/>
  <c r="AT492"/>
  <c r="AX492"/>
  <c r="BB492"/>
  <c r="BF492"/>
  <c r="BJ492"/>
  <c r="BN492"/>
  <c r="BR492"/>
  <c r="BV492"/>
  <c r="BZ492"/>
  <c r="CD492"/>
  <c r="CH492"/>
  <c r="CL492"/>
  <c r="CR492"/>
  <c r="CV492"/>
  <c r="CZ492"/>
  <c r="DD492"/>
  <c r="DH492"/>
  <c r="DL492"/>
  <c r="DP492"/>
  <c r="DT492"/>
  <c r="DX492"/>
  <c r="EB492"/>
  <c r="EF492"/>
  <c r="EJ492"/>
  <c r="EN492"/>
  <c r="ER492"/>
  <c r="EV492"/>
  <c r="EZ492"/>
  <c r="FD492"/>
  <c r="FH492"/>
  <c r="FL492"/>
  <c r="FP492"/>
  <c r="FT492"/>
  <c r="FX492"/>
  <c r="GB492"/>
  <c r="GF492"/>
  <c r="GJ492"/>
  <c r="GN492"/>
  <c r="GR492"/>
  <c r="GV492"/>
  <c r="GZ492"/>
  <c r="AN492"/>
  <c r="AV492"/>
  <c r="BL492"/>
  <c r="CB492"/>
  <c r="CP492"/>
  <c r="DB492"/>
  <c r="DN492"/>
  <c r="EH492"/>
  <c r="ET492"/>
  <c r="FF492"/>
  <c r="FV492"/>
  <c r="GL492"/>
  <c r="GX492"/>
  <c r="AK492"/>
  <c r="AO492"/>
  <c r="AS492"/>
  <c r="AW492"/>
  <c r="BA492"/>
  <c r="BE492"/>
  <c r="BI492"/>
  <c r="BM492"/>
  <c r="BQ492"/>
  <c r="BU492"/>
  <c r="BY492"/>
  <c r="CC492"/>
  <c r="CG492"/>
  <c r="CK492"/>
  <c r="CQ492"/>
  <c r="CU492"/>
  <c r="CY492"/>
  <c r="DC492"/>
  <c r="DG492"/>
  <c r="DK492"/>
  <c r="DO492"/>
  <c r="DS492"/>
  <c r="DW492"/>
  <c r="EA492"/>
  <c r="EE492"/>
  <c r="EI492"/>
  <c r="EM492"/>
  <c r="EQ492"/>
  <c r="EU492"/>
  <c r="EY492"/>
  <c r="FC492"/>
  <c r="FG492"/>
  <c r="FK492"/>
  <c r="FO492"/>
  <c r="FS492"/>
  <c r="FW492"/>
  <c r="GA492"/>
  <c r="GE492"/>
  <c r="GI492"/>
  <c r="GM492"/>
  <c r="GQ492"/>
  <c r="GU492"/>
  <c r="GY492"/>
  <c r="HC492"/>
  <c r="AJ492"/>
  <c r="AZ492"/>
  <c r="BH492"/>
  <c r="BT492"/>
  <c r="CF492"/>
  <c r="CT492"/>
  <c r="DF492"/>
  <c r="DR492"/>
  <c r="ED492"/>
  <c r="EP492"/>
  <c r="FJ492"/>
  <c r="FZ492"/>
  <c r="GH492"/>
  <c r="GT492"/>
  <c r="CN468"/>
  <c r="CO468"/>
  <c r="AK468"/>
  <c r="AO468"/>
  <c r="AS468"/>
  <c r="AW468"/>
  <c r="BA468"/>
  <c r="BE468"/>
  <c r="BI468"/>
  <c r="BM468"/>
  <c r="BQ468"/>
  <c r="BU468"/>
  <c r="BY468"/>
  <c r="CC468"/>
  <c r="CG468"/>
  <c r="CK468"/>
  <c r="CQ468"/>
  <c r="CU468"/>
  <c r="CY468"/>
  <c r="DC468"/>
  <c r="DG468"/>
  <c r="DK468"/>
  <c r="DO468"/>
  <c r="DS468"/>
  <c r="DW468"/>
  <c r="EA468"/>
  <c r="EE468"/>
  <c r="EI468"/>
  <c r="EM468"/>
  <c r="EQ468"/>
  <c r="EU468"/>
  <c r="EY468"/>
  <c r="FC468"/>
  <c r="FG468"/>
  <c r="FK468"/>
  <c r="FO468"/>
  <c r="FS468"/>
  <c r="FW468"/>
  <c r="GA468"/>
  <c r="GE468"/>
  <c r="GI468"/>
  <c r="GM468"/>
  <c r="GQ468"/>
  <c r="GU468"/>
  <c r="GY468"/>
  <c r="HC468"/>
  <c r="AJ468"/>
  <c r="AP468"/>
  <c r="AU468"/>
  <c r="AZ468"/>
  <c r="BF468"/>
  <c r="BK468"/>
  <c r="BP468"/>
  <c r="BV468"/>
  <c r="CA468"/>
  <c r="CF468"/>
  <c r="CL468"/>
  <c r="CS468"/>
  <c r="CX468"/>
  <c r="DD468"/>
  <c r="DI468"/>
  <c r="DN468"/>
  <c r="DT468"/>
  <c r="DY468"/>
  <c r="ED468"/>
  <c r="EJ468"/>
  <c r="EO468"/>
  <c r="ET468"/>
  <c r="EZ468"/>
  <c r="FE468"/>
  <c r="FJ468"/>
  <c r="FP468"/>
  <c r="FU468"/>
  <c r="FZ468"/>
  <c r="GF468"/>
  <c r="GK468"/>
  <c r="GP468"/>
  <c r="GV468"/>
  <c r="HA468"/>
  <c r="AN468"/>
  <c r="AT468"/>
  <c r="AY468"/>
  <c r="BD468"/>
  <c r="BJ468"/>
  <c r="BO468"/>
  <c r="BT468"/>
  <c r="BZ468"/>
  <c r="CE468"/>
  <c r="CJ468"/>
  <c r="CR468"/>
  <c r="CW468"/>
  <c r="DB468"/>
  <c r="DH468"/>
  <c r="DM468"/>
  <c r="DR468"/>
  <c r="DX468"/>
  <c r="EC468"/>
  <c r="EH468"/>
  <c r="EN468"/>
  <c r="ES468"/>
  <c r="EX468"/>
  <c r="FD468"/>
  <c r="FI468"/>
  <c r="FN468"/>
  <c r="FT468"/>
  <c r="FY468"/>
  <c r="GD468"/>
  <c r="GJ468"/>
  <c r="GO468"/>
  <c r="GT468"/>
  <c r="GZ468"/>
  <c r="AL468"/>
  <c r="AQ468"/>
  <c r="AV468"/>
  <c r="BB468"/>
  <c r="BG468"/>
  <c r="BL468"/>
  <c r="BR468"/>
  <c r="BW468"/>
  <c r="CB468"/>
  <c r="CH468"/>
  <c r="CM468"/>
  <c r="CT468"/>
  <c r="CZ468"/>
  <c r="DE468"/>
  <c r="DJ468"/>
  <c r="DP468"/>
  <c r="DU468"/>
  <c r="DZ468"/>
  <c r="EF468"/>
  <c r="EK468"/>
  <c r="EP468"/>
  <c r="EV468"/>
  <c r="FA468"/>
  <c r="FF468"/>
  <c r="FL468"/>
  <c r="FQ468"/>
  <c r="FV468"/>
  <c r="GB468"/>
  <c r="GG468"/>
  <c r="GL468"/>
  <c r="GR468"/>
  <c r="GW468"/>
  <c r="HB468"/>
  <c r="AR468"/>
  <c r="BN468"/>
  <c r="CI468"/>
  <c r="DF468"/>
  <c r="EB468"/>
  <c r="EW468"/>
  <c r="FR468"/>
  <c r="GN468"/>
  <c r="AM468"/>
  <c r="BH468"/>
  <c r="CD468"/>
  <c r="DA468"/>
  <c r="DV468"/>
  <c r="ER468"/>
  <c r="FM468"/>
  <c r="GH468"/>
  <c r="BC468"/>
  <c r="BX468"/>
  <c r="CV468"/>
  <c r="DQ468"/>
  <c r="EL468"/>
  <c r="FH468"/>
  <c r="GC468"/>
  <c r="GX468"/>
  <c r="AX468"/>
  <c r="BS468"/>
  <c r="CP468"/>
  <c r="DL468"/>
  <c r="EG468"/>
  <c r="FB468"/>
  <c r="FX468"/>
  <c r="GS468"/>
  <c r="CN440"/>
  <c r="CO440"/>
  <c r="AK440"/>
  <c r="AO440"/>
  <c r="AS440"/>
  <c r="AW440"/>
  <c r="BA440"/>
  <c r="BE440"/>
  <c r="BI440"/>
  <c r="BM440"/>
  <c r="BQ440"/>
  <c r="BU440"/>
  <c r="BY440"/>
  <c r="CC440"/>
  <c r="CG440"/>
  <c r="CK440"/>
  <c r="CQ440"/>
  <c r="CU440"/>
  <c r="CY440"/>
  <c r="DC440"/>
  <c r="DG440"/>
  <c r="DK440"/>
  <c r="DO440"/>
  <c r="DS440"/>
  <c r="DW440"/>
  <c r="EA440"/>
  <c r="EE440"/>
  <c r="EI440"/>
  <c r="EM440"/>
  <c r="EQ440"/>
  <c r="EU440"/>
  <c r="EY440"/>
  <c r="FC440"/>
  <c r="FG440"/>
  <c r="FK440"/>
  <c r="FO440"/>
  <c r="FS440"/>
  <c r="FW440"/>
  <c r="GA440"/>
  <c r="GE440"/>
  <c r="GI440"/>
  <c r="GM440"/>
  <c r="GQ440"/>
  <c r="GU440"/>
  <c r="GY440"/>
  <c r="HC440"/>
  <c r="AJ440"/>
  <c r="AP440"/>
  <c r="AU440"/>
  <c r="AZ440"/>
  <c r="BF440"/>
  <c r="BK440"/>
  <c r="BP440"/>
  <c r="BV440"/>
  <c r="CA440"/>
  <c r="CF440"/>
  <c r="CL440"/>
  <c r="CS440"/>
  <c r="CX440"/>
  <c r="DD440"/>
  <c r="DI440"/>
  <c r="DN440"/>
  <c r="DT440"/>
  <c r="DY440"/>
  <c r="ED440"/>
  <c r="EJ440"/>
  <c r="EO440"/>
  <c r="ET440"/>
  <c r="EZ440"/>
  <c r="FE440"/>
  <c r="FJ440"/>
  <c r="FP440"/>
  <c r="FU440"/>
  <c r="FZ440"/>
  <c r="GF440"/>
  <c r="GK440"/>
  <c r="GP440"/>
  <c r="GV440"/>
  <c r="HA440"/>
  <c r="AN440"/>
  <c r="AT440"/>
  <c r="AY440"/>
  <c r="BD440"/>
  <c r="BJ440"/>
  <c r="BO440"/>
  <c r="BT440"/>
  <c r="BZ440"/>
  <c r="CE440"/>
  <c r="CJ440"/>
  <c r="CR440"/>
  <c r="CW440"/>
  <c r="DB440"/>
  <c r="DH440"/>
  <c r="DM440"/>
  <c r="DR440"/>
  <c r="DX440"/>
  <c r="EC440"/>
  <c r="EH440"/>
  <c r="EN440"/>
  <c r="ES440"/>
  <c r="EX440"/>
  <c r="FD440"/>
  <c r="FI440"/>
  <c r="FN440"/>
  <c r="FT440"/>
  <c r="FY440"/>
  <c r="GD440"/>
  <c r="GJ440"/>
  <c r="GO440"/>
  <c r="GT440"/>
  <c r="GZ440"/>
  <c r="AL440"/>
  <c r="AQ440"/>
  <c r="AV440"/>
  <c r="BB440"/>
  <c r="BG440"/>
  <c r="BL440"/>
  <c r="BR440"/>
  <c r="BW440"/>
  <c r="CB440"/>
  <c r="CH440"/>
  <c r="CM440"/>
  <c r="CT440"/>
  <c r="CZ440"/>
  <c r="DE440"/>
  <c r="DJ440"/>
  <c r="DP440"/>
  <c r="DU440"/>
  <c r="DZ440"/>
  <c r="EF440"/>
  <c r="EK440"/>
  <c r="EP440"/>
  <c r="EV440"/>
  <c r="FA440"/>
  <c r="FF440"/>
  <c r="FL440"/>
  <c r="FQ440"/>
  <c r="FV440"/>
  <c r="GB440"/>
  <c r="GG440"/>
  <c r="GL440"/>
  <c r="GR440"/>
  <c r="GW440"/>
  <c r="HB440"/>
  <c r="AR440"/>
  <c r="BN440"/>
  <c r="CI440"/>
  <c r="DF440"/>
  <c r="EB440"/>
  <c r="EW440"/>
  <c r="FR440"/>
  <c r="GN440"/>
  <c r="AM440"/>
  <c r="BH440"/>
  <c r="CD440"/>
  <c r="DA440"/>
  <c r="DV440"/>
  <c r="ER440"/>
  <c r="FM440"/>
  <c r="GH440"/>
  <c r="BC440"/>
  <c r="BX440"/>
  <c r="CV440"/>
  <c r="DQ440"/>
  <c r="EL440"/>
  <c r="FH440"/>
  <c r="GC440"/>
  <c r="GX440"/>
  <c r="AX440"/>
  <c r="BS440"/>
  <c r="CP440"/>
  <c r="DL440"/>
  <c r="EG440"/>
  <c r="FB440"/>
  <c r="FX440"/>
  <c r="GS440"/>
  <c r="CN412"/>
  <c r="CO412"/>
  <c r="AK412"/>
  <c r="AO412"/>
  <c r="AS412"/>
  <c r="AW412"/>
  <c r="BA412"/>
  <c r="BE412"/>
  <c r="BI412"/>
  <c r="BM412"/>
  <c r="BQ412"/>
  <c r="BU412"/>
  <c r="BY412"/>
  <c r="CC412"/>
  <c r="CG412"/>
  <c r="CK412"/>
  <c r="CQ412"/>
  <c r="CU412"/>
  <c r="CY412"/>
  <c r="DC412"/>
  <c r="DG412"/>
  <c r="DK412"/>
  <c r="DO412"/>
  <c r="DS412"/>
  <c r="DW412"/>
  <c r="EA412"/>
  <c r="EE412"/>
  <c r="EI412"/>
  <c r="EM412"/>
  <c r="EQ412"/>
  <c r="EU412"/>
  <c r="EY412"/>
  <c r="FC412"/>
  <c r="FG412"/>
  <c r="FK412"/>
  <c r="FO412"/>
  <c r="FS412"/>
  <c r="FW412"/>
  <c r="GA412"/>
  <c r="GE412"/>
  <c r="GI412"/>
  <c r="GM412"/>
  <c r="GQ412"/>
  <c r="GU412"/>
  <c r="GY412"/>
  <c r="HC412"/>
  <c r="AJ412"/>
  <c r="AN412"/>
  <c r="AR412"/>
  <c r="AV412"/>
  <c r="AZ412"/>
  <c r="BD412"/>
  <c r="BH412"/>
  <c r="BL412"/>
  <c r="BP412"/>
  <c r="BT412"/>
  <c r="BX412"/>
  <c r="CB412"/>
  <c r="CF412"/>
  <c r="CJ412"/>
  <c r="CP412"/>
  <c r="CT412"/>
  <c r="CX412"/>
  <c r="DB412"/>
  <c r="DF412"/>
  <c r="DJ412"/>
  <c r="DN412"/>
  <c r="DR412"/>
  <c r="DV412"/>
  <c r="DZ412"/>
  <c r="ED412"/>
  <c r="EH412"/>
  <c r="EL412"/>
  <c r="EP412"/>
  <c r="ET412"/>
  <c r="EX412"/>
  <c r="FB412"/>
  <c r="FF412"/>
  <c r="FJ412"/>
  <c r="FN412"/>
  <c r="FR412"/>
  <c r="FV412"/>
  <c r="FZ412"/>
  <c r="GD412"/>
  <c r="GH412"/>
  <c r="GL412"/>
  <c r="GP412"/>
  <c r="GT412"/>
  <c r="GX412"/>
  <c r="HB412"/>
  <c r="AL412"/>
  <c r="AT412"/>
  <c r="BB412"/>
  <c r="BJ412"/>
  <c r="BR412"/>
  <c r="BZ412"/>
  <c r="CH412"/>
  <c r="CR412"/>
  <c r="CZ412"/>
  <c r="DH412"/>
  <c r="DP412"/>
  <c r="DX412"/>
  <c r="EF412"/>
  <c r="EN412"/>
  <c r="EV412"/>
  <c r="FD412"/>
  <c r="FL412"/>
  <c r="FT412"/>
  <c r="GB412"/>
  <c r="GJ412"/>
  <c r="GR412"/>
  <c r="GZ412"/>
  <c r="AQ412"/>
  <c r="AY412"/>
  <c r="BG412"/>
  <c r="BO412"/>
  <c r="BW412"/>
  <c r="CE412"/>
  <c r="CM412"/>
  <c r="CW412"/>
  <c r="DE412"/>
  <c r="DM412"/>
  <c r="DU412"/>
  <c r="EC412"/>
  <c r="EK412"/>
  <c r="ES412"/>
  <c r="FA412"/>
  <c r="FI412"/>
  <c r="FQ412"/>
  <c r="FY412"/>
  <c r="GG412"/>
  <c r="GO412"/>
  <c r="GW412"/>
  <c r="AM412"/>
  <c r="AU412"/>
  <c r="BC412"/>
  <c r="BK412"/>
  <c r="BS412"/>
  <c r="CA412"/>
  <c r="CI412"/>
  <c r="CS412"/>
  <c r="DA412"/>
  <c r="DI412"/>
  <c r="DQ412"/>
  <c r="DY412"/>
  <c r="EG412"/>
  <c r="EO412"/>
  <c r="EW412"/>
  <c r="FE412"/>
  <c r="FM412"/>
  <c r="FU412"/>
  <c r="GC412"/>
  <c r="GK412"/>
  <c r="GS412"/>
  <c r="HA412"/>
  <c r="BF412"/>
  <c r="CL412"/>
  <c r="DT412"/>
  <c r="EZ412"/>
  <c r="GF412"/>
  <c r="AX412"/>
  <c r="CD412"/>
  <c r="DL412"/>
  <c r="ER412"/>
  <c r="FX412"/>
  <c r="AP412"/>
  <c r="BV412"/>
  <c r="DD412"/>
  <c r="EJ412"/>
  <c r="FP412"/>
  <c r="GV412"/>
  <c r="BN412"/>
  <c r="CV412"/>
  <c r="EB412"/>
  <c r="FH412"/>
  <c r="GN412"/>
  <c r="CN385"/>
  <c r="CO385"/>
  <c r="AK385"/>
  <c r="AO385"/>
  <c r="AS385"/>
  <c r="AW385"/>
  <c r="BA385"/>
  <c r="BE385"/>
  <c r="BI385"/>
  <c r="BM385"/>
  <c r="BQ385"/>
  <c r="BU385"/>
  <c r="BY385"/>
  <c r="CC385"/>
  <c r="CG385"/>
  <c r="CK385"/>
  <c r="CQ385"/>
  <c r="CU385"/>
  <c r="CY385"/>
  <c r="DC385"/>
  <c r="DG385"/>
  <c r="DK385"/>
  <c r="DO385"/>
  <c r="DS385"/>
  <c r="DW385"/>
  <c r="EA385"/>
  <c r="EE385"/>
  <c r="EI385"/>
  <c r="EM385"/>
  <c r="EQ385"/>
  <c r="EU385"/>
  <c r="EY385"/>
  <c r="FC385"/>
  <c r="FG385"/>
  <c r="FK385"/>
  <c r="FO385"/>
  <c r="FS385"/>
  <c r="FW385"/>
  <c r="GA385"/>
  <c r="GE385"/>
  <c r="GI385"/>
  <c r="GM385"/>
  <c r="GQ385"/>
  <c r="GU385"/>
  <c r="GY385"/>
  <c r="HC385"/>
  <c r="AJ385"/>
  <c r="AN385"/>
  <c r="AR385"/>
  <c r="AV385"/>
  <c r="AZ385"/>
  <c r="BD385"/>
  <c r="BH385"/>
  <c r="BL385"/>
  <c r="BP385"/>
  <c r="BT385"/>
  <c r="BX385"/>
  <c r="CB385"/>
  <c r="CF385"/>
  <c r="CJ385"/>
  <c r="CP385"/>
  <c r="CT385"/>
  <c r="CX385"/>
  <c r="DB385"/>
  <c r="DF385"/>
  <c r="DJ385"/>
  <c r="DN385"/>
  <c r="DR385"/>
  <c r="DV385"/>
  <c r="DZ385"/>
  <c r="ED385"/>
  <c r="EH385"/>
  <c r="EL385"/>
  <c r="EP385"/>
  <c r="ET385"/>
  <c r="EX385"/>
  <c r="FB385"/>
  <c r="FF385"/>
  <c r="FJ385"/>
  <c r="FN385"/>
  <c r="FR385"/>
  <c r="FV385"/>
  <c r="FZ385"/>
  <c r="GD385"/>
  <c r="GH385"/>
  <c r="GL385"/>
  <c r="GP385"/>
  <c r="GT385"/>
  <c r="GX385"/>
  <c r="HB385"/>
  <c r="AL385"/>
  <c r="AT385"/>
  <c r="BB385"/>
  <c r="BJ385"/>
  <c r="BR385"/>
  <c r="BZ385"/>
  <c r="CH385"/>
  <c r="CR385"/>
  <c r="CZ385"/>
  <c r="DH385"/>
  <c r="DP385"/>
  <c r="DX385"/>
  <c r="EF385"/>
  <c r="EN385"/>
  <c r="EV385"/>
  <c r="FD385"/>
  <c r="FL385"/>
  <c r="FT385"/>
  <c r="GB385"/>
  <c r="GJ385"/>
  <c r="GR385"/>
  <c r="GZ385"/>
  <c r="AQ385"/>
  <c r="AY385"/>
  <c r="BG385"/>
  <c r="BO385"/>
  <c r="BW385"/>
  <c r="CE385"/>
  <c r="CM385"/>
  <c r="CW385"/>
  <c r="DE385"/>
  <c r="DM385"/>
  <c r="DU385"/>
  <c r="EC385"/>
  <c r="EK385"/>
  <c r="ES385"/>
  <c r="FA385"/>
  <c r="FI385"/>
  <c r="FQ385"/>
  <c r="FY385"/>
  <c r="GG385"/>
  <c r="GO385"/>
  <c r="GW385"/>
  <c r="AP385"/>
  <c r="AX385"/>
  <c r="BF385"/>
  <c r="BN385"/>
  <c r="BV385"/>
  <c r="CD385"/>
  <c r="CL385"/>
  <c r="CV385"/>
  <c r="DD385"/>
  <c r="DL385"/>
  <c r="DT385"/>
  <c r="EB385"/>
  <c r="EJ385"/>
  <c r="ER385"/>
  <c r="EZ385"/>
  <c r="FH385"/>
  <c r="FP385"/>
  <c r="FX385"/>
  <c r="GF385"/>
  <c r="GN385"/>
  <c r="GV385"/>
  <c r="AM385"/>
  <c r="AU385"/>
  <c r="BC385"/>
  <c r="BK385"/>
  <c r="BS385"/>
  <c r="CA385"/>
  <c r="CI385"/>
  <c r="CS385"/>
  <c r="DA385"/>
  <c r="DI385"/>
  <c r="DQ385"/>
  <c r="DY385"/>
  <c r="EG385"/>
  <c r="EO385"/>
  <c r="EW385"/>
  <c r="FE385"/>
  <c r="FM385"/>
  <c r="FU385"/>
  <c r="GC385"/>
  <c r="GK385"/>
  <c r="GS385"/>
  <c r="HA385"/>
  <c r="CN358"/>
  <c r="CO358"/>
  <c r="AK358"/>
  <c r="AO358"/>
  <c r="AS358"/>
  <c r="AW358"/>
  <c r="BA358"/>
  <c r="BE358"/>
  <c r="BI358"/>
  <c r="BM358"/>
  <c r="BQ358"/>
  <c r="BU358"/>
  <c r="BY358"/>
  <c r="CC358"/>
  <c r="CG358"/>
  <c r="CK358"/>
  <c r="CQ358"/>
  <c r="CU358"/>
  <c r="CY358"/>
  <c r="DC358"/>
  <c r="DG358"/>
  <c r="DK358"/>
  <c r="DO358"/>
  <c r="DS358"/>
  <c r="DW358"/>
  <c r="EA358"/>
  <c r="EE358"/>
  <c r="EI358"/>
  <c r="EM358"/>
  <c r="EQ358"/>
  <c r="EU358"/>
  <c r="EY358"/>
  <c r="FC358"/>
  <c r="FG358"/>
  <c r="FK358"/>
  <c r="FO358"/>
  <c r="FS358"/>
  <c r="FW358"/>
  <c r="GA358"/>
  <c r="GE358"/>
  <c r="GI358"/>
  <c r="GM358"/>
  <c r="GQ358"/>
  <c r="GU358"/>
  <c r="GY358"/>
  <c r="HC358"/>
  <c r="AJ358"/>
  <c r="AN358"/>
  <c r="AR358"/>
  <c r="AV358"/>
  <c r="AZ358"/>
  <c r="BD358"/>
  <c r="BH358"/>
  <c r="BL358"/>
  <c r="BP358"/>
  <c r="BT358"/>
  <c r="BX358"/>
  <c r="CB358"/>
  <c r="CF358"/>
  <c r="CJ358"/>
  <c r="CP358"/>
  <c r="CT358"/>
  <c r="CX358"/>
  <c r="DB358"/>
  <c r="DF358"/>
  <c r="DJ358"/>
  <c r="DN358"/>
  <c r="DR358"/>
  <c r="DV358"/>
  <c r="DZ358"/>
  <c r="ED358"/>
  <c r="EH358"/>
  <c r="EL358"/>
  <c r="EP358"/>
  <c r="ET358"/>
  <c r="EX358"/>
  <c r="FB358"/>
  <c r="FF358"/>
  <c r="FJ358"/>
  <c r="FN358"/>
  <c r="FR358"/>
  <c r="FV358"/>
  <c r="FZ358"/>
  <c r="GD358"/>
  <c r="GH358"/>
  <c r="GL358"/>
  <c r="GP358"/>
  <c r="GT358"/>
  <c r="GX358"/>
  <c r="HB358"/>
  <c r="AQ358"/>
  <c r="AY358"/>
  <c r="BG358"/>
  <c r="BO358"/>
  <c r="BW358"/>
  <c r="CE358"/>
  <c r="CM358"/>
  <c r="CW358"/>
  <c r="DE358"/>
  <c r="DM358"/>
  <c r="DU358"/>
  <c r="EC358"/>
  <c r="EK358"/>
  <c r="ES358"/>
  <c r="FA358"/>
  <c r="FI358"/>
  <c r="FQ358"/>
  <c r="FY358"/>
  <c r="GG358"/>
  <c r="GO358"/>
  <c r="GW358"/>
  <c r="AL358"/>
  <c r="AU358"/>
  <c r="BF358"/>
  <c r="BR358"/>
  <c r="CA358"/>
  <c r="CL358"/>
  <c r="CZ358"/>
  <c r="DI358"/>
  <c r="DT358"/>
  <c r="EF358"/>
  <c r="EO358"/>
  <c r="EZ358"/>
  <c r="FL358"/>
  <c r="FU358"/>
  <c r="GF358"/>
  <c r="GR358"/>
  <c r="HA358"/>
  <c r="AT358"/>
  <c r="BC358"/>
  <c r="BN358"/>
  <c r="BZ358"/>
  <c r="CI358"/>
  <c r="CV358"/>
  <c r="DH358"/>
  <c r="DQ358"/>
  <c r="EB358"/>
  <c r="EN358"/>
  <c r="EW358"/>
  <c r="FH358"/>
  <c r="FT358"/>
  <c r="GC358"/>
  <c r="GN358"/>
  <c r="GZ358"/>
  <c r="AP358"/>
  <c r="BB358"/>
  <c r="BK358"/>
  <c r="BV358"/>
  <c r="CH358"/>
  <c r="CS358"/>
  <c r="DD358"/>
  <c r="DP358"/>
  <c r="DY358"/>
  <c r="EJ358"/>
  <c r="EV358"/>
  <c r="FE358"/>
  <c r="FP358"/>
  <c r="GB358"/>
  <c r="GK358"/>
  <c r="GV358"/>
  <c r="AM358"/>
  <c r="AX358"/>
  <c r="BJ358"/>
  <c r="BS358"/>
  <c r="CD358"/>
  <c r="CR358"/>
  <c r="DA358"/>
  <c r="DL358"/>
  <c r="DX358"/>
  <c r="EG358"/>
  <c r="ER358"/>
  <c r="FD358"/>
  <c r="FM358"/>
  <c r="FX358"/>
  <c r="GJ358"/>
  <c r="GS358"/>
  <c r="CN301"/>
  <c r="CO301"/>
  <c r="AL301"/>
  <c r="AP301"/>
  <c r="AT301"/>
  <c r="AX301"/>
  <c r="BB301"/>
  <c r="BF301"/>
  <c r="BJ301"/>
  <c r="BN301"/>
  <c r="BR301"/>
  <c r="BV301"/>
  <c r="BZ301"/>
  <c r="CD301"/>
  <c r="CH301"/>
  <c r="CL301"/>
  <c r="CR301"/>
  <c r="CV301"/>
  <c r="CZ301"/>
  <c r="DD301"/>
  <c r="DH301"/>
  <c r="DL301"/>
  <c r="DP301"/>
  <c r="DT301"/>
  <c r="DX301"/>
  <c r="EB301"/>
  <c r="EF301"/>
  <c r="EJ301"/>
  <c r="EN301"/>
  <c r="ER301"/>
  <c r="EV301"/>
  <c r="EZ301"/>
  <c r="FD301"/>
  <c r="FH301"/>
  <c r="FL301"/>
  <c r="FP301"/>
  <c r="FT301"/>
  <c r="FX301"/>
  <c r="GB301"/>
  <c r="GF301"/>
  <c r="GJ301"/>
  <c r="GN301"/>
  <c r="GR301"/>
  <c r="GV301"/>
  <c r="GZ301"/>
  <c r="AJ301"/>
  <c r="AO301"/>
  <c r="AU301"/>
  <c r="AZ301"/>
  <c r="BE301"/>
  <c r="BK301"/>
  <c r="BP301"/>
  <c r="BU301"/>
  <c r="CA301"/>
  <c r="CF301"/>
  <c r="CK301"/>
  <c r="CS301"/>
  <c r="CX301"/>
  <c r="DC301"/>
  <c r="DI301"/>
  <c r="DN301"/>
  <c r="DS301"/>
  <c r="DY301"/>
  <c r="ED301"/>
  <c r="EI301"/>
  <c r="EO301"/>
  <c r="ET301"/>
  <c r="EY301"/>
  <c r="FE301"/>
  <c r="FJ301"/>
  <c r="FO301"/>
  <c r="FU301"/>
  <c r="FZ301"/>
  <c r="GE301"/>
  <c r="GK301"/>
  <c r="GP301"/>
  <c r="GU301"/>
  <c r="HA301"/>
  <c r="AN301"/>
  <c r="AS301"/>
  <c r="AY301"/>
  <c r="BD301"/>
  <c r="BI301"/>
  <c r="BO301"/>
  <c r="BT301"/>
  <c r="BY301"/>
  <c r="CE301"/>
  <c r="CJ301"/>
  <c r="CQ301"/>
  <c r="CW301"/>
  <c r="DB301"/>
  <c r="DG301"/>
  <c r="DM301"/>
  <c r="DR301"/>
  <c r="DW301"/>
  <c r="EC301"/>
  <c r="EH301"/>
  <c r="EM301"/>
  <c r="ES301"/>
  <c r="EX301"/>
  <c r="FC301"/>
  <c r="FI301"/>
  <c r="FN301"/>
  <c r="FS301"/>
  <c r="FY301"/>
  <c r="GD301"/>
  <c r="GI301"/>
  <c r="GO301"/>
  <c r="GT301"/>
  <c r="GY301"/>
  <c r="AM301"/>
  <c r="AW301"/>
  <c r="BH301"/>
  <c r="BS301"/>
  <c r="CC301"/>
  <c r="CP301"/>
  <c r="DA301"/>
  <c r="DK301"/>
  <c r="DV301"/>
  <c r="EG301"/>
  <c r="EQ301"/>
  <c r="FB301"/>
  <c r="FM301"/>
  <c r="FW301"/>
  <c r="GH301"/>
  <c r="GS301"/>
  <c r="HC301"/>
  <c r="AK301"/>
  <c r="AV301"/>
  <c r="BG301"/>
  <c r="BQ301"/>
  <c r="CB301"/>
  <c r="CM301"/>
  <c r="CY301"/>
  <c r="DJ301"/>
  <c r="DU301"/>
  <c r="EE301"/>
  <c r="EP301"/>
  <c r="FA301"/>
  <c r="FK301"/>
  <c r="FV301"/>
  <c r="GG301"/>
  <c r="GQ301"/>
  <c r="HB301"/>
  <c r="AR301"/>
  <c r="BC301"/>
  <c r="BM301"/>
  <c r="BX301"/>
  <c r="CI301"/>
  <c r="CU301"/>
  <c r="DF301"/>
  <c r="DQ301"/>
  <c r="EA301"/>
  <c r="EL301"/>
  <c r="EW301"/>
  <c r="FG301"/>
  <c r="FR301"/>
  <c r="GC301"/>
  <c r="GM301"/>
  <c r="GX301"/>
  <c r="AQ301"/>
  <c r="BA301"/>
  <c r="BL301"/>
  <c r="BW301"/>
  <c r="CG301"/>
  <c r="CT301"/>
  <c r="DE301"/>
  <c r="DO301"/>
  <c r="DZ301"/>
  <c r="EK301"/>
  <c r="EU301"/>
  <c r="FF301"/>
  <c r="FQ301"/>
  <c r="GA301"/>
  <c r="GL301"/>
  <c r="GW301"/>
  <c r="CN245"/>
  <c r="CO245"/>
  <c r="AL245"/>
  <c r="AP245"/>
  <c r="AT245"/>
  <c r="AX245"/>
  <c r="BB245"/>
  <c r="BF245"/>
  <c r="BJ245"/>
  <c r="BN245"/>
  <c r="BR245"/>
  <c r="BV245"/>
  <c r="BZ245"/>
  <c r="CD245"/>
  <c r="CH245"/>
  <c r="CL245"/>
  <c r="CR245"/>
  <c r="CV245"/>
  <c r="CZ245"/>
  <c r="DD245"/>
  <c r="DH245"/>
  <c r="DL245"/>
  <c r="DP245"/>
  <c r="DT245"/>
  <c r="DX245"/>
  <c r="EB245"/>
  <c r="EF245"/>
  <c r="EJ245"/>
  <c r="EN245"/>
  <c r="ER245"/>
  <c r="EV245"/>
  <c r="EZ245"/>
  <c r="FD245"/>
  <c r="FH245"/>
  <c r="FL245"/>
  <c r="FP245"/>
  <c r="FT245"/>
  <c r="FX245"/>
  <c r="GB245"/>
  <c r="GF245"/>
  <c r="GJ245"/>
  <c r="GN245"/>
  <c r="GR245"/>
  <c r="GV245"/>
  <c r="GZ245"/>
  <c r="AK245"/>
  <c r="AO245"/>
  <c r="AS245"/>
  <c r="AW245"/>
  <c r="BA245"/>
  <c r="BE245"/>
  <c r="BI245"/>
  <c r="BM245"/>
  <c r="BQ245"/>
  <c r="BU245"/>
  <c r="BY245"/>
  <c r="CC245"/>
  <c r="CG245"/>
  <c r="CK245"/>
  <c r="CQ245"/>
  <c r="CU245"/>
  <c r="CY245"/>
  <c r="DC245"/>
  <c r="DG245"/>
  <c r="DK245"/>
  <c r="DO245"/>
  <c r="DS245"/>
  <c r="DW245"/>
  <c r="EA245"/>
  <c r="EE245"/>
  <c r="EI245"/>
  <c r="EM245"/>
  <c r="EQ245"/>
  <c r="EU245"/>
  <c r="EY245"/>
  <c r="FC245"/>
  <c r="FG245"/>
  <c r="FK245"/>
  <c r="FO245"/>
  <c r="FS245"/>
  <c r="FW245"/>
  <c r="GA245"/>
  <c r="GE245"/>
  <c r="GI245"/>
  <c r="GM245"/>
  <c r="GQ245"/>
  <c r="GU245"/>
  <c r="GY245"/>
  <c r="HC245"/>
  <c r="AQ245"/>
  <c r="AY245"/>
  <c r="BG245"/>
  <c r="BO245"/>
  <c r="BW245"/>
  <c r="CE245"/>
  <c r="CM245"/>
  <c r="CW245"/>
  <c r="DE245"/>
  <c r="DM245"/>
  <c r="DU245"/>
  <c r="EC245"/>
  <c r="EK245"/>
  <c r="ES245"/>
  <c r="FA245"/>
  <c r="FI245"/>
  <c r="FQ245"/>
  <c r="FY245"/>
  <c r="GG245"/>
  <c r="GO245"/>
  <c r="GW245"/>
  <c r="AN245"/>
  <c r="AV245"/>
  <c r="BD245"/>
  <c r="BL245"/>
  <c r="BT245"/>
  <c r="CB245"/>
  <c r="CJ245"/>
  <c r="CT245"/>
  <c r="DB245"/>
  <c r="DJ245"/>
  <c r="DR245"/>
  <c r="DZ245"/>
  <c r="EH245"/>
  <c r="EP245"/>
  <c r="EX245"/>
  <c r="FF245"/>
  <c r="FN245"/>
  <c r="FV245"/>
  <c r="GD245"/>
  <c r="GL245"/>
  <c r="GT245"/>
  <c r="HB245"/>
  <c r="AM245"/>
  <c r="AU245"/>
  <c r="BC245"/>
  <c r="BK245"/>
  <c r="BS245"/>
  <c r="CA245"/>
  <c r="CI245"/>
  <c r="CS245"/>
  <c r="DA245"/>
  <c r="DI245"/>
  <c r="DQ245"/>
  <c r="DY245"/>
  <c r="EG245"/>
  <c r="EO245"/>
  <c r="EW245"/>
  <c r="FE245"/>
  <c r="FM245"/>
  <c r="FU245"/>
  <c r="GC245"/>
  <c r="GK245"/>
  <c r="GS245"/>
  <c r="HA245"/>
  <c r="BH245"/>
  <c r="CP245"/>
  <c r="DV245"/>
  <c r="FB245"/>
  <c r="GH245"/>
  <c r="AZ245"/>
  <c r="CF245"/>
  <c r="DN245"/>
  <c r="ET245"/>
  <c r="FZ245"/>
  <c r="AR245"/>
  <c r="BX245"/>
  <c r="DF245"/>
  <c r="EL245"/>
  <c r="FR245"/>
  <c r="GX245"/>
  <c r="CX245"/>
  <c r="BP245"/>
  <c r="GP245"/>
  <c r="AJ245"/>
  <c r="FJ245"/>
  <c r="ED245"/>
  <c r="CN217"/>
  <c r="CO217"/>
  <c r="AL217"/>
  <c r="AP217"/>
  <c r="AT217"/>
  <c r="AX217"/>
  <c r="BB217"/>
  <c r="BF217"/>
  <c r="BJ217"/>
  <c r="BN217"/>
  <c r="BR217"/>
  <c r="BV217"/>
  <c r="BZ217"/>
  <c r="CD217"/>
  <c r="CH217"/>
  <c r="CL217"/>
  <c r="CR217"/>
  <c r="CV217"/>
  <c r="CZ217"/>
  <c r="DD217"/>
  <c r="DH217"/>
  <c r="DL217"/>
  <c r="DP217"/>
  <c r="DT217"/>
  <c r="DX217"/>
  <c r="EB217"/>
  <c r="EF217"/>
  <c r="EJ217"/>
  <c r="EN217"/>
  <c r="ER217"/>
  <c r="EV217"/>
  <c r="EZ217"/>
  <c r="FD217"/>
  <c r="FH217"/>
  <c r="FL217"/>
  <c r="FP217"/>
  <c r="FT217"/>
  <c r="FX217"/>
  <c r="GB217"/>
  <c r="GF217"/>
  <c r="GJ217"/>
  <c r="GN217"/>
  <c r="GR217"/>
  <c r="GV217"/>
  <c r="GZ217"/>
  <c r="AK217"/>
  <c r="AO217"/>
  <c r="AS217"/>
  <c r="AW217"/>
  <c r="BA217"/>
  <c r="BE217"/>
  <c r="BI217"/>
  <c r="BM217"/>
  <c r="BQ217"/>
  <c r="BU217"/>
  <c r="BY217"/>
  <c r="CC217"/>
  <c r="CG217"/>
  <c r="CK217"/>
  <c r="CQ217"/>
  <c r="CU217"/>
  <c r="CY217"/>
  <c r="DC217"/>
  <c r="DG217"/>
  <c r="DK217"/>
  <c r="DO217"/>
  <c r="DS217"/>
  <c r="DW217"/>
  <c r="EA217"/>
  <c r="EE217"/>
  <c r="EI217"/>
  <c r="EM217"/>
  <c r="EQ217"/>
  <c r="EU217"/>
  <c r="EY217"/>
  <c r="FC217"/>
  <c r="FG217"/>
  <c r="FK217"/>
  <c r="FO217"/>
  <c r="FS217"/>
  <c r="FW217"/>
  <c r="GA217"/>
  <c r="GE217"/>
  <c r="GI217"/>
  <c r="GM217"/>
  <c r="GQ217"/>
  <c r="GU217"/>
  <c r="GY217"/>
  <c r="HC217"/>
  <c r="AQ217"/>
  <c r="AY217"/>
  <c r="BG217"/>
  <c r="BO217"/>
  <c r="BW217"/>
  <c r="CE217"/>
  <c r="CM217"/>
  <c r="CW217"/>
  <c r="DE217"/>
  <c r="DM217"/>
  <c r="DU217"/>
  <c r="EC217"/>
  <c r="EK217"/>
  <c r="ES217"/>
  <c r="FA217"/>
  <c r="FI217"/>
  <c r="FQ217"/>
  <c r="FY217"/>
  <c r="GG217"/>
  <c r="GO217"/>
  <c r="GW217"/>
  <c r="AN217"/>
  <c r="AV217"/>
  <c r="BD217"/>
  <c r="BL217"/>
  <c r="BT217"/>
  <c r="CB217"/>
  <c r="CJ217"/>
  <c r="CT217"/>
  <c r="DB217"/>
  <c r="DJ217"/>
  <c r="DR217"/>
  <c r="DZ217"/>
  <c r="EH217"/>
  <c r="EP217"/>
  <c r="EX217"/>
  <c r="FF217"/>
  <c r="FN217"/>
  <c r="FV217"/>
  <c r="GD217"/>
  <c r="GL217"/>
  <c r="GT217"/>
  <c r="HB217"/>
  <c r="AM217"/>
  <c r="AU217"/>
  <c r="BC217"/>
  <c r="BK217"/>
  <c r="BS217"/>
  <c r="CA217"/>
  <c r="CI217"/>
  <c r="CS217"/>
  <c r="DA217"/>
  <c r="DI217"/>
  <c r="DQ217"/>
  <c r="DY217"/>
  <c r="EG217"/>
  <c r="EO217"/>
  <c r="EW217"/>
  <c r="FE217"/>
  <c r="FM217"/>
  <c r="FU217"/>
  <c r="GC217"/>
  <c r="GK217"/>
  <c r="GS217"/>
  <c r="HA217"/>
  <c r="BH217"/>
  <c r="CP217"/>
  <c r="DV217"/>
  <c r="FB217"/>
  <c r="GH217"/>
  <c r="AZ217"/>
  <c r="CF217"/>
  <c r="DN217"/>
  <c r="ET217"/>
  <c r="FZ217"/>
  <c r="AR217"/>
  <c r="BX217"/>
  <c r="DF217"/>
  <c r="EL217"/>
  <c r="FR217"/>
  <c r="GX217"/>
  <c r="AJ217"/>
  <c r="FJ217"/>
  <c r="ED217"/>
  <c r="CX217"/>
  <c r="BP217"/>
  <c r="GP217"/>
  <c r="CN189"/>
  <c r="CO189"/>
  <c r="AL189"/>
  <c r="AP189"/>
  <c r="AT189"/>
  <c r="AX189"/>
  <c r="BB189"/>
  <c r="BF189"/>
  <c r="BJ189"/>
  <c r="BN189"/>
  <c r="BR189"/>
  <c r="BV189"/>
  <c r="BZ189"/>
  <c r="CD189"/>
  <c r="CH189"/>
  <c r="CL189"/>
  <c r="CR189"/>
  <c r="CV189"/>
  <c r="CZ189"/>
  <c r="DD189"/>
  <c r="DH189"/>
  <c r="DL189"/>
  <c r="DP189"/>
  <c r="DT189"/>
  <c r="DX189"/>
  <c r="EB189"/>
  <c r="EF189"/>
  <c r="EJ189"/>
  <c r="EN189"/>
  <c r="ER189"/>
  <c r="EV189"/>
  <c r="EZ189"/>
  <c r="FD189"/>
  <c r="FH189"/>
  <c r="FL189"/>
  <c r="FP189"/>
  <c r="FT189"/>
  <c r="FX189"/>
  <c r="GB189"/>
  <c r="GF189"/>
  <c r="GJ189"/>
  <c r="GN189"/>
  <c r="GR189"/>
  <c r="GV189"/>
  <c r="GZ189"/>
  <c r="AK189"/>
  <c r="AO189"/>
  <c r="AS189"/>
  <c r="AW189"/>
  <c r="BA189"/>
  <c r="BE189"/>
  <c r="BI189"/>
  <c r="BM189"/>
  <c r="BQ189"/>
  <c r="BU189"/>
  <c r="BY189"/>
  <c r="CC189"/>
  <c r="CG189"/>
  <c r="CK189"/>
  <c r="CQ189"/>
  <c r="CU189"/>
  <c r="CY189"/>
  <c r="DC189"/>
  <c r="DG189"/>
  <c r="DK189"/>
  <c r="DO189"/>
  <c r="DS189"/>
  <c r="DW189"/>
  <c r="EA189"/>
  <c r="EE189"/>
  <c r="EI189"/>
  <c r="EM189"/>
  <c r="EQ189"/>
  <c r="EU189"/>
  <c r="EY189"/>
  <c r="FC189"/>
  <c r="FG189"/>
  <c r="FK189"/>
  <c r="FO189"/>
  <c r="FS189"/>
  <c r="FW189"/>
  <c r="GA189"/>
  <c r="GE189"/>
  <c r="GI189"/>
  <c r="GM189"/>
  <c r="GQ189"/>
  <c r="GU189"/>
  <c r="GY189"/>
  <c r="HC189"/>
  <c r="AQ189"/>
  <c r="AY189"/>
  <c r="BG189"/>
  <c r="BO189"/>
  <c r="BW189"/>
  <c r="CE189"/>
  <c r="CM189"/>
  <c r="CW189"/>
  <c r="DE189"/>
  <c r="DM189"/>
  <c r="DU189"/>
  <c r="EC189"/>
  <c r="EK189"/>
  <c r="ES189"/>
  <c r="FA189"/>
  <c r="FI189"/>
  <c r="FQ189"/>
  <c r="FY189"/>
  <c r="GG189"/>
  <c r="GO189"/>
  <c r="GW189"/>
  <c r="AN189"/>
  <c r="AV189"/>
  <c r="BD189"/>
  <c r="BL189"/>
  <c r="BT189"/>
  <c r="CB189"/>
  <c r="CJ189"/>
  <c r="CT189"/>
  <c r="DB189"/>
  <c r="DJ189"/>
  <c r="DR189"/>
  <c r="DZ189"/>
  <c r="EH189"/>
  <c r="EP189"/>
  <c r="EX189"/>
  <c r="FF189"/>
  <c r="FN189"/>
  <c r="FV189"/>
  <c r="GD189"/>
  <c r="GL189"/>
  <c r="GT189"/>
  <c r="HB189"/>
  <c r="AM189"/>
  <c r="AU189"/>
  <c r="BC189"/>
  <c r="BK189"/>
  <c r="BS189"/>
  <c r="CA189"/>
  <c r="CI189"/>
  <c r="CS189"/>
  <c r="DA189"/>
  <c r="DI189"/>
  <c r="DQ189"/>
  <c r="DY189"/>
  <c r="EG189"/>
  <c r="EO189"/>
  <c r="EW189"/>
  <c r="FE189"/>
  <c r="FM189"/>
  <c r="FU189"/>
  <c r="GC189"/>
  <c r="GK189"/>
  <c r="GS189"/>
  <c r="HA189"/>
  <c r="BH189"/>
  <c r="CP189"/>
  <c r="DV189"/>
  <c r="FB189"/>
  <c r="GH189"/>
  <c r="AZ189"/>
  <c r="CF189"/>
  <c r="DN189"/>
  <c r="ET189"/>
  <c r="FZ189"/>
  <c r="AR189"/>
  <c r="BX189"/>
  <c r="DF189"/>
  <c r="EL189"/>
  <c r="FR189"/>
  <c r="GX189"/>
  <c r="CX189"/>
  <c r="BP189"/>
  <c r="GP189"/>
  <c r="AJ189"/>
  <c r="FJ189"/>
  <c r="ED189"/>
  <c r="CO159"/>
  <c r="CN159"/>
  <c r="AM159"/>
  <c r="AQ159"/>
  <c r="AU159"/>
  <c r="AY159"/>
  <c r="BC159"/>
  <c r="BG159"/>
  <c r="BK159"/>
  <c r="BO159"/>
  <c r="BS159"/>
  <c r="BW159"/>
  <c r="CA159"/>
  <c r="CE159"/>
  <c r="CI159"/>
  <c r="CM159"/>
  <c r="CS159"/>
  <c r="CW159"/>
  <c r="DA159"/>
  <c r="DE159"/>
  <c r="DI159"/>
  <c r="DM159"/>
  <c r="DQ159"/>
  <c r="DU159"/>
  <c r="DY159"/>
  <c r="EC159"/>
  <c r="EG159"/>
  <c r="EK159"/>
  <c r="EO159"/>
  <c r="ES159"/>
  <c r="EW159"/>
  <c r="FA159"/>
  <c r="FE159"/>
  <c r="FI159"/>
  <c r="FM159"/>
  <c r="FQ159"/>
  <c r="FU159"/>
  <c r="FY159"/>
  <c r="GC159"/>
  <c r="GG159"/>
  <c r="GK159"/>
  <c r="GO159"/>
  <c r="GS159"/>
  <c r="GW159"/>
  <c r="HA159"/>
  <c r="AK159"/>
  <c r="AP159"/>
  <c r="AV159"/>
  <c r="BA159"/>
  <c r="BF159"/>
  <c r="BL159"/>
  <c r="BQ159"/>
  <c r="BV159"/>
  <c r="CB159"/>
  <c r="CG159"/>
  <c r="CL159"/>
  <c r="CT159"/>
  <c r="CY159"/>
  <c r="DD159"/>
  <c r="DJ159"/>
  <c r="DO159"/>
  <c r="DT159"/>
  <c r="DZ159"/>
  <c r="EE159"/>
  <c r="EJ159"/>
  <c r="EP159"/>
  <c r="EU159"/>
  <c r="EZ159"/>
  <c r="FF159"/>
  <c r="FK159"/>
  <c r="FP159"/>
  <c r="FV159"/>
  <c r="GA159"/>
  <c r="GF159"/>
  <c r="GL159"/>
  <c r="GQ159"/>
  <c r="GV159"/>
  <c r="HB159"/>
  <c r="AJ159"/>
  <c r="AO159"/>
  <c r="AT159"/>
  <c r="AZ159"/>
  <c r="BE159"/>
  <c r="BJ159"/>
  <c r="BP159"/>
  <c r="BU159"/>
  <c r="BZ159"/>
  <c r="CF159"/>
  <c r="CK159"/>
  <c r="CR159"/>
  <c r="CX159"/>
  <c r="DC159"/>
  <c r="DH159"/>
  <c r="DN159"/>
  <c r="DS159"/>
  <c r="DX159"/>
  <c r="ED159"/>
  <c r="EI159"/>
  <c r="EN159"/>
  <c r="ET159"/>
  <c r="EY159"/>
  <c r="FD159"/>
  <c r="FJ159"/>
  <c r="FO159"/>
  <c r="FT159"/>
  <c r="FZ159"/>
  <c r="GE159"/>
  <c r="GJ159"/>
  <c r="GP159"/>
  <c r="GU159"/>
  <c r="GZ159"/>
  <c r="AL159"/>
  <c r="AW159"/>
  <c r="BH159"/>
  <c r="BR159"/>
  <c r="CC159"/>
  <c r="CP159"/>
  <c r="CZ159"/>
  <c r="DK159"/>
  <c r="DV159"/>
  <c r="EF159"/>
  <c r="EQ159"/>
  <c r="FB159"/>
  <c r="FL159"/>
  <c r="FW159"/>
  <c r="GH159"/>
  <c r="GR159"/>
  <c r="HC159"/>
  <c r="AS159"/>
  <c r="BD159"/>
  <c r="BN159"/>
  <c r="BY159"/>
  <c r="CJ159"/>
  <c r="CV159"/>
  <c r="DG159"/>
  <c r="DR159"/>
  <c r="EB159"/>
  <c r="EM159"/>
  <c r="EX159"/>
  <c r="FH159"/>
  <c r="FS159"/>
  <c r="GD159"/>
  <c r="GN159"/>
  <c r="GY159"/>
  <c r="AR159"/>
  <c r="BB159"/>
  <c r="BM159"/>
  <c r="BX159"/>
  <c r="CH159"/>
  <c r="CU159"/>
  <c r="DF159"/>
  <c r="DP159"/>
  <c r="EA159"/>
  <c r="EL159"/>
  <c r="EV159"/>
  <c r="FG159"/>
  <c r="FR159"/>
  <c r="GB159"/>
  <c r="GM159"/>
  <c r="GX159"/>
  <c r="AX159"/>
  <c r="CQ159"/>
  <c r="EH159"/>
  <c r="FX159"/>
  <c r="AN159"/>
  <c r="CD159"/>
  <c r="DW159"/>
  <c r="FN159"/>
  <c r="BT159"/>
  <c r="DL159"/>
  <c r="FC159"/>
  <c r="GT159"/>
  <c r="BI159"/>
  <c r="DB159"/>
  <c r="ER159"/>
  <c r="GI159"/>
  <c r="CO129"/>
  <c r="CN129"/>
  <c r="AM129"/>
  <c r="AQ129"/>
  <c r="AU129"/>
  <c r="AY129"/>
  <c r="BC129"/>
  <c r="BG129"/>
  <c r="BK129"/>
  <c r="BO129"/>
  <c r="BS129"/>
  <c r="BW129"/>
  <c r="CA129"/>
  <c r="CE129"/>
  <c r="CI129"/>
  <c r="CM129"/>
  <c r="CS129"/>
  <c r="CW129"/>
  <c r="DA129"/>
  <c r="DE129"/>
  <c r="DI129"/>
  <c r="DM129"/>
  <c r="DQ129"/>
  <c r="DU129"/>
  <c r="DY129"/>
  <c r="EC129"/>
  <c r="EG129"/>
  <c r="EK129"/>
  <c r="EO129"/>
  <c r="ES129"/>
  <c r="EW129"/>
  <c r="FA129"/>
  <c r="FE129"/>
  <c r="FI129"/>
  <c r="FM129"/>
  <c r="FQ129"/>
  <c r="FU129"/>
  <c r="FY129"/>
  <c r="GC129"/>
  <c r="GG129"/>
  <c r="GK129"/>
  <c r="GO129"/>
  <c r="GS129"/>
  <c r="GW129"/>
  <c r="HA129"/>
  <c r="AL129"/>
  <c r="AR129"/>
  <c r="AW129"/>
  <c r="BB129"/>
  <c r="BH129"/>
  <c r="BM129"/>
  <c r="BR129"/>
  <c r="BX129"/>
  <c r="CC129"/>
  <c r="CH129"/>
  <c r="CP129"/>
  <c r="CU129"/>
  <c r="CZ129"/>
  <c r="DF129"/>
  <c r="DK129"/>
  <c r="DP129"/>
  <c r="DV129"/>
  <c r="EA129"/>
  <c r="EF129"/>
  <c r="EL129"/>
  <c r="EQ129"/>
  <c r="EV129"/>
  <c r="FB129"/>
  <c r="FG129"/>
  <c r="FL129"/>
  <c r="FR129"/>
  <c r="FW129"/>
  <c r="GB129"/>
  <c r="GH129"/>
  <c r="GM129"/>
  <c r="GR129"/>
  <c r="GX129"/>
  <c r="HC129"/>
  <c r="AK129"/>
  <c r="AP129"/>
  <c r="AV129"/>
  <c r="BA129"/>
  <c r="BF129"/>
  <c r="BL129"/>
  <c r="BQ129"/>
  <c r="BV129"/>
  <c r="CB129"/>
  <c r="CG129"/>
  <c r="CL129"/>
  <c r="CT129"/>
  <c r="CY129"/>
  <c r="DD129"/>
  <c r="DJ129"/>
  <c r="DO129"/>
  <c r="DT129"/>
  <c r="DZ129"/>
  <c r="EE129"/>
  <c r="EJ129"/>
  <c r="EP129"/>
  <c r="EU129"/>
  <c r="EZ129"/>
  <c r="FF129"/>
  <c r="FK129"/>
  <c r="FP129"/>
  <c r="FV129"/>
  <c r="GA129"/>
  <c r="GF129"/>
  <c r="GL129"/>
  <c r="GQ129"/>
  <c r="GV129"/>
  <c r="HB129"/>
  <c r="AJ129"/>
  <c r="AO129"/>
  <c r="AT129"/>
  <c r="AZ129"/>
  <c r="BE129"/>
  <c r="BJ129"/>
  <c r="BP129"/>
  <c r="BU129"/>
  <c r="BZ129"/>
  <c r="CF129"/>
  <c r="CK129"/>
  <c r="CR129"/>
  <c r="CX129"/>
  <c r="DC129"/>
  <c r="DH129"/>
  <c r="DN129"/>
  <c r="DS129"/>
  <c r="DX129"/>
  <c r="ED129"/>
  <c r="EI129"/>
  <c r="EN129"/>
  <c r="ET129"/>
  <c r="EY129"/>
  <c r="FD129"/>
  <c r="FJ129"/>
  <c r="FO129"/>
  <c r="FT129"/>
  <c r="FZ129"/>
  <c r="GE129"/>
  <c r="GJ129"/>
  <c r="GP129"/>
  <c r="GU129"/>
  <c r="GZ129"/>
  <c r="BD129"/>
  <c r="BY129"/>
  <c r="CV129"/>
  <c r="DR129"/>
  <c r="EM129"/>
  <c r="FH129"/>
  <c r="GD129"/>
  <c r="GY129"/>
  <c r="AX129"/>
  <c r="BT129"/>
  <c r="CQ129"/>
  <c r="DL129"/>
  <c r="EH129"/>
  <c r="FC129"/>
  <c r="FX129"/>
  <c r="GT129"/>
  <c r="AS129"/>
  <c r="BN129"/>
  <c r="CJ129"/>
  <c r="DG129"/>
  <c r="EB129"/>
  <c r="EX129"/>
  <c r="FS129"/>
  <c r="GN129"/>
  <c r="CD129"/>
  <c r="FN129"/>
  <c r="BI129"/>
  <c r="ER129"/>
  <c r="AN129"/>
  <c r="DW129"/>
  <c r="DB129"/>
  <c r="GI129"/>
  <c r="CO76"/>
  <c r="CN76"/>
  <c r="AM76"/>
  <c r="AQ76"/>
  <c r="AU76"/>
  <c r="AY76"/>
  <c r="BC76"/>
  <c r="BG76"/>
  <c r="BK76"/>
  <c r="BO76"/>
  <c r="BS76"/>
  <c r="BW76"/>
  <c r="CA76"/>
  <c r="CE76"/>
  <c r="CI76"/>
  <c r="CM76"/>
  <c r="CS76"/>
  <c r="CW76"/>
  <c r="DA76"/>
  <c r="DE76"/>
  <c r="DI76"/>
  <c r="DM76"/>
  <c r="DQ76"/>
  <c r="DU76"/>
  <c r="DY76"/>
  <c r="EC76"/>
  <c r="EG76"/>
  <c r="EK76"/>
  <c r="EO76"/>
  <c r="ES76"/>
  <c r="EW76"/>
  <c r="FA76"/>
  <c r="FE76"/>
  <c r="FI76"/>
  <c r="FM76"/>
  <c r="FQ76"/>
  <c r="FU76"/>
  <c r="FY76"/>
  <c r="GC76"/>
  <c r="GG76"/>
  <c r="GK76"/>
  <c r="GO76"/>
  <c r="GS76"/>
  <c r="GW76"/>
  <c r="HA76"/>
  <c r="AL76"/>
  <c r="AP76"/>
  <c r="AT76"/>
  <c r="AX76"/>
  <c r="BB76"/>
  <c r="BF76"/>
  <c r="BJ76"/>
  <c r="BN76"/>
  <c r="BR76"/>
  <c r="BV76"/>
  <c r="BZ76"/>
  <c r="CD76"/>
  <c r="CH76"/>
  <c r="CL76"/>
  <c r="CR76"/>
  <c r="CV76"/>
  <c r="CZ76"/>
  <c r="DD76"/>
  <c r="DH76"/>
  <c r="DL76"/>
  <c r="DP76"/>
  <c r="DT76"/>
  <c r="DX76"/>
  <c r="EB76"/>
  <c r="EF76"/>
  <c r="EJ76"/>
  <c r="EN76"/>
  <c r="ER76"/>
  <c r="EV76"/>
  <c r="EZ76"/>
  <c r="FD76"/>
  <c r="FH76"/>
  <c r="FL76"/>
  <c r="FP76"/>
  <c r="FT76"/>
  <c r="FX76"/>
  <c r="GB76"/>
  <c r="GF76"/>
  <c r="GJ76"/>
  <c r="GN76"/>
  <c r="GR76"/>
  <c r="GV76"/>
  <c r="GZ76"/>
  <c r="AJ76"/>
  <c r="AR76"/>
  <c r="AZ76"/>
  <c r="BH76"/>
  <c r="BP76"/>
  <c r="BX76"/>
  <c r="CF76"/>
  <c r="CP76"/>
  <c r="CX76"/>
  <c r="DF76"/>
  <c r="DN76"/>
  <c r="DV76"/>
  <c r="ED76"/>
  <c r="EL76"/>
  <c r="ET76"/>
  <c r="FB76"/>
  <c r="FJ76"/>
  <c r="FR76"/>
  <c r="FZ76"/>
  <c r="GH76"/>
  <c r="GP76"/>
  <c r="GX76"/>
  <c r="AO76"/>
  <c r="AW76"/>
  <c r="BE76"/>
  <c r="BM76"/>
  <c r="BU76"/>
  <c r="CC76"/>
  <c r="CK76"/>
  <c r="CU76"/>
  <c r="DC76"/>
  <c r="DK76"/>
  <c r="DS76"/>
  <c r="EA76"/>
  <c r="EI76"/>
  <c r="EQ76"/>
  <c r="EY76"/>
  <c r="FG76"/>
  <c r="FO76"/>
  <c r="FW76"/>
  <c r="GE76"/>
  <c r="GM76"/>
  <c r="GU76"/>
  <c r="HC76"/>
  <c r="AN76"/>
  <c r="AV76"/>
  <c r="BD76"/>
  <c r="BL76"/>
  <c r="BT76"/>
  <c r="CB76"/>
  <c r="CJ76"/>
  <c r="CT76"/>
  <c r="DB76"/>
  <c r="DJ76"/>
  <c r="DR76"/>
  <c r="DZ76"/>
  <c r="EH76"/>
  <c r="EP76"/>
  <c r="EX76"/>
  <c r="FF76"/>
  <c r="FN76"/>
  <c r="FV76"/>
  <c r="GD76"/>
  <c r="GL76"/>
  <c r="GT76"/>
  <c r="HB76"/>
  <c r="BI76"/>
  <c r="CQ76"/>
  <c r="DW76"/>
  <c r="FC76"/>
  <c r="GI76"/>
  <c r="BA76"/>
  <c r="CG76"/>
  <c r="DO76"/>
  <c r="EU76"/>
  <c r="GA76"/>
  <c r="AS76"/>
  <c r="BY76"/>
  <c r="DG76"/>
  <c r="EM76"/>
  <c r="FS76"/>
  <c r="GY76"/>
  <c r="AK76"/>
  <c r="FK76"/>
  <c r="EE76"/>
  <c r="CY76"/>
  <c r="BQ76"/>
  <c r="GQ76"/>
  <c r="CO50"/>
  <c r="CN50"/>
  <c r="AK50"/>
  <c r="AO50"/>
  <c r="AS50"/>
  <c r="AW50"/>
  <c r="BA50"/>
  <c r="BE50"/>
  <c r="BI50"/>
  <c r="BM50"/>
  <c r="BQ50"/>
  <c r="BU50"/>
  <c r="BY50"/>
  <c r="CC50"/>
  <c r="CG50"/>
  <c r="CK50"/>
  <c r="CQ50"/>
  <c r="CU50"/>
  <c r="CY50"/>
  <c r="DC50"/>
  <c r="DG50"/>
  <c r="DK50"/>
  <c r="DO50"/>
  <c r="DS50"/>
  <c r="DW50"/>
  <c r="EA50"/>
  <c r="EE50"/>
  <c r="EI50"/>
  <c r="EM50"/>
  <c r="EQ50"/>
  <c r="EU50"/>
  <c r="EY50"/>
  <c r="FC50"/>
  <c r="FG50"/>
  <c r="FK50"/>
  <c r="FO50"/>
  <c r="FS50"/>
  <c r="FW50"/>
  <c r="GA50"/>
  <c r="GE50"/>
  <c r="GI50"/>
  <c r="GM50"/>
  <c r="GQ50"/>
  <c r="GU50"/>
  <c r="GY50"/>
  <c r="HC50"/>
  <c r="AL50"/>
  <c r="AQ50"/>
  <c r="AV50"/>
  <c r="BB50"/>
  <c r="BG50"/>
  <c r="BL50"/>
  <c r="BR50"/>
  <c r="BW50"/>
  <c r="CB50"/>
  <c r="CH50"/>
  <c r="CM50"/>
  <c r="CT50"/>
  <c r="CZ50"/>
  <c r="DE50"/>
  <c r="DJ50"/>
  <c r="DP50"/>
  <c r="DU50"/>
  <c r="DZ50"/>
  <c r="EF50"/>
  <c r="EK50"/>
  <c r="EP50"/>
  <c r="EV50"/>
  <c r="FA50"/>
  <c r="FF50"/>
  <c r="FL50"/>
  <c r="FQ50"/>
  <c r="FV50"/>
  <c r="GB50"/>
  <c r="GG50"/>
  <c r="GL50"/>
  <c r="GR50"/>
  <c r="GW50"/>
  <c r="HB50"/>
  <c r="AJ50"/>
  <c r="AP50"/>
  <c r="AU50"/>
  <c r="AZ50"/>
  <c r="BF50"/>
  <c r="BK50"/>
  <c r="BP50"/>
  <c r="BV50"/>
  <c r="CA50"/>
  <c r="CF50"/>
  <c r="CL50"/>
  <c r="CS50"/>
  <c r="CX50"/>
  <c r="DD50"/>
  <c r="DI50"/>
  <c r="DN50"/>
  <c r="DT50"/>
  <c r="DY50"/>
  <c r="ED50"/>
  <c r="EJ50"/>
  <c r="EO50"/>
  <c r="ET50"/>
  <c r="EZ50"/>
  <c r="FE50"/>
  <c r="FJ50"/>
  <c r="FP50"/>
  <c r="FU50"/>
  <c r="FZ50"/>
  <c r="GF50"/>
  <c r="GK50"/>
  <c r="GP50"/>
  <c r="GV50"/>
  <c r="HA50"/>
  <c r="AR50"/>
  <c r="BC50"/>
  <c r="BN50"/>
  <c r="BX50"/>
  <c r="CI50"/>
  <c r="CV50"/>
  <c r="DF50"/>
  <c r="DQ50"/>
  <c r="EB50"/>
  <c r="EL50"/>
  <c r="EW50"/>
  <c r="FH50"/>
  <c r="FR50"/>
  <c r="GC50"/>
  <c r="GN50"/>
  <c r="GX50"/>
  <c r="AN50"/>
  <c r="AY50"/>
  <c r="BJ50"/>
  <c r="BT50"/>
  <c r="CE50"/>
  <c r="CR50"/>
  <c r="DB50"/>
  <c r="DM50"/>
  <c r="DX50"/>
  <c r="EH50"/>
  <c r="ES50"/>
  <c r="FD50"/>
  <c r="FN50"/>
  <c r="FY50"/>
  <c r="GJ50"/>
  <c r="GT50"/>
  <c r="AM50"/>
  <c r="AX50"/>
  <c r="BH50"/>
  <c r="BS50"/>
  <c r="CD50"/>
  <c r="CP50"/>
  <c r="DA50"/>
  <c r="DL50"/>
  <c r="DV50"/>
  <c r="EG50"/>
  <c r="ER50"/>
  <c r="FB50"/>
  <c r="FM50"/>
  <c r="FX50"/>
  <c r="GH50"/>
  <c r="GS50"/>
  <c r="BZ50"/>
  <c r="DR50"/>
  <c r="FI50"/>
  <c r="GZ50"/>
  <c r="BO50"/>
  <c r="DH50"/>
  <c r="EX50"/>
  <c r="GO50"/>
  <c r="BD50"/>
  <c r="CW50"/>
  <c r="EN50"/>
  <c r="GD50"/>
  <c r="FT50"/>
  <c r="EC50"/>
  <c r="CJ50"/>
  <c r="AT50"/>
  <c r="CO24"/>
  <c r="CN24"/>
  <c r="AK24"/>
  <c r="AO24"/>
  <c r="AS24"/>
  <c r="AW24"/>
  <c r="BA24"/>
  <c r="BE24"/>
  <c r="BI24"/>
  <c r="BM24"/>
  <c r="BQ24"/>
  <c r="BU24"/>
  <c r="BY24"/>
  <c r="CC24"/>
  <c r="CG24"/>
  <c r="CK24"/>
  <c r="CQ24"/>
  <c r="CU24"/>
  <c r="CY24"/>
  <c r="DC24"/>
  <c r="DG24"/>
  <c r="DK24"/>
  <c r="DO24"/>
  <c r="DS24"/>
  <c r="DW24"/>
  <c r="EA24"/>
  <c r="EE24"/>
  <c r="EI24"/>
  <c r="EM24"/>
  <c r="EQ24"/>
  <c r="EU24"/>
  <c r="EY24"/>
  <c r="FC24"/>
  <c r="FG24"/>
  <c r="FK24"/>
  <c r="FO24"/>
  <c r="FS24"/>
  <c r="FW24"/>
  <c r="GA24"/>
  <c r="GE24"/>
  <c r="GI24"/>
  <c r="GM24"/>
  <c r="GQ24"/>
  <c r="GU24"/>
  <c r="GY24"/>
  <c r="HC24"/>
  <c r="AJ24"/>
  <c r="AN24"/>
  <c r="AR24"/>
  <c r="AV24"/>
  <c r="AZ24"/>
  <c r="BD24"/>
  <c r="BH24"/>
  <c r="BL24"/>
  <c r="BP24"/>
  <c r="BT24"/>
  <c r="BX24"/>
  <c r="CB24"/>
  <c r="CF24"/>
  <c r="CJ24"/>
  <c r="CP24"/>
  <c r="CT24"/>
  <c r="CX24"/>
  <c r="DB24"/>
  <c r="DF24"/>
  <c r="DJ24"/>
  <c r="DN24"/>
  <c r="DR24"/>
  <c r="DV24"/>
  <c r="DZ24"/>
  <c r="ED24"/>
  <c r="EH24"/>
  <c r="EL24"/>
  <c r="EP24"/>
  <c r="ET24"/>
  <c r="EX24"/>
  <c r="FB24"/>
  <c r="FF24"/>
  <c r="FJ24"/>
  <c r="FN24"/>
  <c r="FR24"/>
  <c r="FV24"/>
  <c r="FZ24"/>
  <c r="GD24"/>
  <c r="GH24"/>
  <c r="GL24"/>
  <c r="GP24"/>
  <c r="GT24"/>
  <c r="GX24"/>
  <c r="HB24"/>
  <c r="AL24"/>
  <c r="AT24"/>
  <c r="BB24"/>
  <c r="BJ24"/>
  <c r="BR24"/>
  <c r="BZ24"/>
  <c r="CH24"/>
  <c r="CR24"/>
  <c r="CZ24"/>
  <c r="DH24"/>
  <c r="DP24"/>
  <c r="DX24"/>
  <c r="EF24"/>
  <c r="EN24"/>
  <c r="EV24"/>
  <c r="FD24"/>
  <c r="FL24"/>
  <c r="FT24"/>
  <c r="GB24"/>
  <c r="GJ24"/>
  <c r="GR24"/>
  <c r="GZ24"/>
  <c r="AQ24"/>
  <c r="AY24"/>
  <c r="BG24"/>
  <c r="BO24"/>
  <c r="BW24"/>
  <c r="CE24"/>
  <c r="CM24"/>
  <c r="CW24"/>
  <c r="DE24"/>
  <c r="DM24"/>
  <c r="DU24"/>
  <c r="EC24"/>
  <c r="EK24"/>
  <c r="ES24"/>
  <c r="FA24"/>
  <c r="FI24"/>
  <c r="FQ24"/>
  <c r="FY24"/>
  <c r="GG24"/>
  <c r="GO24"/>
  <c r="GW24"/>
  <c r="AP24"/>
  <c r="AX24"/>
  <c r="BF24"/>
  <c r="BN24"/>
  <c r="BV24"/>
  <c r="CD24"/>
  <c r="CL24"/>
  <c r="CV24"/>
  <c r="DD24"/>
  <c r="DL24"/>
  <c r="DT24"/>
  <c r="EB24"/>
  <c r="EJ24"/>
  <c r="ER24"/>
  <c r="EZ24"/>
  <c r="FH24"/>
  <c r="FP24"/>
  <c r="FX24"/>
  <c r="GF24"/>
  <c r="GN24"/>
  <c r="GV24"/>
  <c r="BC24"/>
  <c r="CI24"/>
  <c r="DQ24"/>
  <c r="EW24"/>
  <c r="GC24"/>
  <c r="AU24"/>
  <c r="CA24"/>
  <c r="DI24"/>
  <c r="EO24"/>
  <c r="FU24"/>
  <c r="HA24"/>
  <c r="AM24"/>
  <c r="BS24"/>
  <c r="DA24"/>
  <c r="EG24"/>
  <c r="FM24"/>
  <c r="GS24"/>
  <c r="CS24"/>
  <c r="BK24"/>
  <c r="GK24"/>
  <c r="FE24"/>
  <c r="DY24"/>
  <c r="AF735"/>
  <c r="O73" i="9"/>
  <c r="N73"/>
  <c r="Q73"/>
  <c r="P73"/>
  <c r="O65"/>
  <c r="N65"/>
  <c r="Q65"/>
  <c r="P65"/>
  <c r="O53"/>
  <c r="Q53"/>
  <c r="P53"/>
  <c r="N53"/>
  <c r="O45"/>
  <c r="N45"/>
  <c r="Q45"/>
  <c r="P45"/>
  <c r="O75"/>
  <c r="N75"/>
  <c r="Q75"/>
  <c r="P75"/>
  <c r="O67"/>
  <c r="N67"/>
  <c r="Q67"/>
  <c r="P67"/>
  <c r="Q55"/>
  <c r="O55"/>
  <c r="P55"/>
  <c r="N55"/>
  <c r="O49"/>
  <c r="N49"/>
  <c r="Q49"/>
  <c r="P49"/>
  <c r="Q39"/>
  <c r="P39"/>
  <c r="O39"/>
  <c r="N39"/>
  <c r="L62"/>
  <c r="M62"/>
  <c r="J62"/>
  <c r="K62"/>
  <c r="K72"/>
  <c r="J72"/>
  <c r="M72"/>
  <c r="L72"/>
  <c r="K64"/>
  <c r="J64"/>
  <c r="M64"/>
  <c r="L64"/>
  <c r="M54"/>
  <c r="K54"/>
  <c r="L54"/>
  <c r="J54"/>
  <c r="L48"/>
  <c r="M48"/>
  <c r="K48"/>
  <c r="J48"/>
  <c r="L44"/>
  <c r="M44"/>
  <c r="K44"/>
  <c r="J44"/>
  <c r="M38"/>
  <c r="K38"/>
  <c r="J38"/>
  <c r="L38"/>
  <c r="M34"/>
  <c r="K34"/>
  <c r="J34"/>
  <c r="L34"/>
  <c r="L28"/>
  <c r="M28"/>
  <c r="K28"/>
  <c r="J28"/>
  <c r="L24"/>
  <c r="M24"/>
  <c r="K24"/>
  <c r="J24"/>
  <c r="M18"/>
  <c r="K18"/>
  <c r="J18"/>
  <c r="L18"/>
  <c r="L12"/>
  <c r="M12"/>
  <c r="K12"/>
  <c r="J12"/>
  <c r="L8"/>
  <c r="M8"/>
  <c r="K8"/>
  <c r="J8"/>
  <c r="O74"/>
  <c r="N74"/>
  <c r="Q74"/>
  <c r="P74"/>
  <c r="O70"/>
  <c r="N70"/>
  <c r="Q70"/>
  <c r="P70"/>
  <c r="O64"/>
  <c r="N64"/>
  <c r="Q64"/>
  <c r="P64"/>
  <c r="L5"/>
  <c r="M5"/>
  <c r="J5"/>
  <c r="K5"/>
  <c r="P54"/>
  <c r="N54"/>
  <c r="Q54"/>
  <c r="O54"/>
  <c r="N52"/>
  <c r="P52"/>
  <c r="O52"/>
  <c r="Q52"/>
  <c r="P50"/>
  <c r="O50"/>
  <c r="N50"/>
  <c r="Q50"/>
  <c r="N48"/>
  <c r="Q48"/>
  <c r="P48"/>
  <c r="O48"/>
  <c r="P46"/>
  <c r="O46"/>
  <c r="N46"/>
  <c r="Q46"/>
  <c r="N44"/>
  <c r="Q44"/>
  <c r="P44"/>
  <c r="O44"/>
  <c r="P42"/>
  <c r="O42"/>
  <c r="N42"/>
  <c r="Q42"/>
  <c r="N40"/>
  <c r="Q40"/>
  <c r="P40"/>
  <c r="O40"/>
  <c r="P38"/>
  <c r="O38"/>
  <c r="N38"/>
  <c r="Q38"/>
  <c r="N36"/>
  <c r="Q36"/>
  <c r="P36"/>
  <c r="O36"/>
  <c r="P34"/>
  <c r="O34"/>
  <c r="N34"/>
  <c r="Q34"/>
  <c r="N32"/>
  <c r="Q32"/>
  <c r="P32"/>
  <c r="O32"/>
  <c r="P30"/>
  <c r="O30"/>
  <c r="N30"/>
  <c r="Q30"/>
  <c r="N28"/>
  <c r="Q28"/>
  <c r="P28"/>
  <c r="O28"/>
  <c r="P26"/>
  <c r="O26"/>
  <c r="N26"/>
  <c r="Q26"/>
  <c r="N24"/>
  <c r="Q24"/>
  <c r="P24"/>
  <c r="O24"/>
  <c r="P22"/>
  <c r="O22"/>
  <c r="N22"/>
  <c r="Q22"/>
  <c r="N20"/>
  <c r="Q20"/>
  <c r="P20"/>
  <c r="O20"/>
  <c r="P18"/>
  <c r="O18"/>
  <c r="N18"/>
  <c r="Q18"/>
  <c r="N16"/>
  <c r="Q16"/>
  <c r="P16"/>
  <c r="O16"/>
  <c r="P14"/>
  <c r="O14"/>
  <c r="N14"/>
  <c r="Q14"/>
  <c r="N12"/>
  <c r="Q12"/>
  <c r="P12"/>
  <c r="O12"/>
  <c r="P10"/>
  <c r="O10"/>
  <c r="N10"/>
  <c r="Q10"/>
  <c r="N8"/>
  <c r="Q8"/>
  <c r="P8"/>
  <c r="O8"/>
  <c r="P6"/>
  <c r="O6"/>
  <c r="N6"/>
  <c r="Q6"/>
  <c r="O77"/>
  <c r="N77"/>
  <c r="Q77"/>
  <c r="P77"/>
  <c r="O69"/>
  <c r="N69"/>
  <c r="Q69"/>
  <c r="P69"/>
  <c r="O63"/>
  <c r="N63"/>
  <c r="Q63"/>
  <c r="P63"/>
  <c r="Q51"/>
  <c r="O51"/>
  <c r="N51"/>
  <c r="P51"/>
  <c r="Q43"/>
  <c r="P43"/>
  <c r="O43"/>
  <c r="N43"/>
  <c r="O41"/>
  <c r="N41"/>
  <c r="Q41"/>
  <c r="P41"/>
  <c r="K76"/>
  <c r="J76"/>
  <c r="M76"/>
  <c r="L76"/>
  <c r="K74"/>
  <c r="J74"/>
  <c r="M74"/>
  <c r="L74"/>
  <c r="K70"/>
  <c r="J70"/>
  <c r="M70"/>
  <c r="L70"/>
  <c r="K68"/>
  <c r="J68"/>
  <c r="M68"/>
  <c r="L68"/>
  <c r="K66"/>
  <c r="J66"/>
  <c r="M66"/>
  <c r="L66"/>
  <c r="Q5"/>
  <c r="O5"/>
  <c r="P5"/>
  <c r="N5"/>
  <c r="M52"/>
  <c r="K52"/>
  <c r="L52"/>
  <c r="J52"/>
  <c r="M50"/>
  <c r="K50"/>
  <c r="J50"/>
  <c r="L50"/>
  <c r="M46"/>
  <c r="K46"/>
  <c r="J46"/>
  <c r="L46"/>
  <c r="M42"/>
  <c r="K42"/>
  <c r="J42"/>
  <c r="L42"/>
  <c r="L40"/>
  <c r="M40"/>
  <c r="K40"/>
  <c r="J40"/>
  <c r="L36"/>
  <c r="M36"/>
  <c r="K36"/>
  <c r="J36"/>
  <c r="L32"/>
  <c r="M32"/>
  <c r="K32"/>
  <c r="J32"/>
  <c r="M30"/>
  <c r="K30"/>
  <c r="J30"/>
  <c r="L30"/>
  <c r="M26"/>
  <c r="K26"/>
  <c r="J26"/>
  <c r="L26"/>
  <c r="M22"/>
  <c r="K22"/>
  <c r="J22"/>
  <c r="L22"/>
  <c r="L20"/>
  <c r="M20"/>
  <c r="K20"/>
  <c r="J20"/>
  <c r="L16"/>
  <c r="M16"/>
  <c r="K16"/>
  <c r="J16"/>
  <c r="M14"/>
  <c r="K14"/>
  <c r="J14"/>
  <c r="L14"/>
  <c r="M10"/>
  <c r="K10"/>
  <c r="J10"/>
  <c r="L10"/>
  <c r="M6"/>
  <c r="K6"/>
  <c r="J6"/>
  <c r="L6"/>
  <c r="P62"/>
  <c r="Q62"/>
  <c r="N62"/>
  <c r="O62"/>
  <c r="O76"/>
  <c r="N76"/>
  <c r="Q76"/>
  <c r="P76"/>
  <c r="O72"/>
  <c r="N72"/>
  <c r="Q72"/>
  <c r="P72"/>
  <c r="O68"/>
  <c r="N68"/>
  <c r="Q68"/>
  <c r="P68"/>
  <c r="O66"/>
  <c r="N66"/>
  <c r="Q66"/>
  <c r="P66"/>
  <c r="K77"/>
  <c r="J77"/>
  <c r="M77"/>
  <c r="L77"/>
  <c r="K75"/>
  <c r="J75"/>
  <c r="M75"/>
  <c r="L75"/>
  <c r="K73"/>
  <c r="J73"/>
  <c r="M73"/>
  <c r="L73"/>
  <c r="K71"/>
  <c r="J71"/>
  <c r="M71"/>
  <c r="L71"/>
  <c r="K69"/>
  <c r="J69"/>
  <c r="M69"/>
  <c r="L69"/>
  <c r="K67"/>
  <c r="J67"/>
  <c r="M67"/>
  <c r="L67"/>
  <c r="K65"/>
  <c r="J65"/>
  <c r="M65"/>
  <c r="L65"/>
  <c r="K63"/>
  <c r="J63"/>
  <c r="M63"/>
  <c r="L63"/>
  <c r="L55"/>
  <c r="J55"/>
  <c r="M55"/>
  <c r="K55"/>
  <c r="J53"/>
  <c r="M53"/>
  <c r="L53"/>
  <c r="K53"/>
  <c r="L51"/>
  <c r="J51"/>
  <c r="K51"/>
  <c r="M51"/>
  <c r="J49"/>
  <c r="M49"/>
  <c r="L49"/>
  <c r="K49"/>
  <c r="L47"/>
  <c r="K47"/>
  <c r="J47"/>
  <c r="M47"/>
  <c r="J45"/>
  <c r="M45"/>
  <c r="L45"/>
  <c r="K45"/>
  <c r="L43"/>
  <c r="K43"/>
  <c r="J43"/>
  <c r="M43"/>
  <c r="J41"/>
  <c r="M41"/>
  <c r="L41"/>
  <c r="K41"/>
  <c r="L39"/>
  <c r="K39"/>
  <c r="J39"/>
  <c r="M39"/>
  <c r="J37"/>
  <c r="M37"/>
  <c r="L37"/>
  <c r="K37"/>
  <c r="L35"/>
  <c r="K35"/>
  <c r="J35"/>
  <c r="M35"/>
  <c r="J33"/>
  <c r="M33"/>
  <c r="L33"/>
  <c r="K33"/>
  <c r="L31"/>
  <c r="K31"/>
  <c r="J31"/>
  <c r="M31"/>
  <c r="J29"/>
  <c r="M29"/>
  <c r="L29"/>
  <c r="K29"/>
  <c r="L27"/>
  <c r="K27"/>
  <c r="J27"/>
  <c r="M27"/>
  <c r="J25"/>
  <c r="M25"/>
  <c r="L25"/>
  <c r="K25"/>
  <c r="L23"/>
  <c r="K23"/>
  <c r="J23"/>
  <c r="M23"/>
  <c r="J21"/>
  <c r="M21"/>
  <c r="L21"/>
  <c r="K21"/>
  <c r="L19"/>
  <c r="K19"/>
  <c r="J19"/>
  <c r="M19"/>
  <c r="J17"/>
  <c r="M17"/>
  <c r="L17"/>
  <c r="K17"/>
  <c r="L15"/>
  <c r="K15"/>
  <c r="J15"/>
  <c r="M15"/>
  <c r="J13"/>
  <c r="M13"/>
  <c r="L13"/>
  <c r="K13"/>
  <c r="L11"/>
  <c r="K11"/>
  <c r="J11"/>
  <c r="M11"/>
  <c r="J9"/>
  <c r="M9"/>
  <c r="L9"/>
  <c r="K9"/>
  <c r="L7"/>
  <c r="K7"/>
  <c r="J7"/>
  <c r="M7"/>
  <c r="O71"/>
  <c r="N71"/>
  <c r="Q71"/>
  <c r="P71"/>
  <c r="Q47"/>
  <c r="P47"/>
  <c r="O47"/>
  <c r="N47"/>
  <c r="O37"/>
  <c r="N37"/>
  <c r="Q37"/>
  <c r="P37"/>
  <c r="Q35"/>
  <c r="P35"/>
  <c r="O35"/>
  <c r="N35"/>
  <c r="O33"/>
  <c r="N33"/>
  <c r="Q33"/>
  <c r="P33"/>
  <c r="Q31"/>
  <c r="P31"/>
  <c r="O31"/>
  <c r="N31"/>
  <c r="O29"/>
  <c r="N29"/>
  <c r="Q29"/>
  <c r="P29"/>
  <c r="Q27"/>
  <c r="P27"/>
  <c r="O27"/>
  <c r="N27"/>
  <c r="O25"/>
  <c r="N25"/>
  <c r="Q25"/>
  <c r="P25"/>
  <c r="Q23"/>
  <c r="P23"/>
  <c r="O23"/>
  <c r="N23"/>
  <c r="O21"/>
  <c r="N21"/>
  <c r="Q21"/>
  <c r="P21"/>
  <c r="Q19"/>
  <c r="P19"/>
  <c r="O19"/>
  <c r="N19"/>
  <c r="O17"/>
  <c r="N17"/>
  <c r="Q17"/>
  <c r="P17"/>
  <c r="Q15"/>
  <c r="P15"/>
  <c r="O15"/>
  <c r="N15"/>
  <c r="O13"/>
  <c r="N13"/>
  <c r="Q13"/>
  <c r="P13"/>
  <c r="Q11"/>
  <c r="P11"/>
  <c r="O11"/>
  <c r="N11"/>
  <c r="O9"/>
  <c r="N9"/>
  <c r="Q9"/>
  <c r="P9"/>
  <c r="Q7"/>
  <c r="P7"/>
  <c r="O7"/>
  <c r="N7"/>
  <c r="I25" i="11"/>
  <c r="P25" s="1"/>
  <c r="I41"/>
  <c r="P41" s="1"/>
  <c r="I29"/>
  <c r="P29" s="1"/>
  <c r="O47"/>
  <c r="L47"/>
  <c r="K47"/>
  <c r="J47"/>
  <c r="N47"/>
  <c r="M47"/>
  <c r="D78" i="9"/>
  <c r="E56"/>
  <c r="D56"/>
  <c r="E78"/>
  <c r="J742" i="1"/>
  <c r="E19" i="8" l="1"/>
  <c r="E11"/>
  <c r="E22"/>
  <c r="E12"/>
  <c r="D18" i="18"/>
  <c r="E2"/>
  <c r="E2" i="17"/>
  <c r="D43"/>
  <c r="E10" i="8"/>
  <c r="E21"/>
  <c r="E16"/>
  <c r="E14"/>
  <c r="C23"/>
  <c r="E13"/>
  <c r="E20"/>
  <c r="F20"/>
  <c r="F23" s="1"/>
  <c r="D23"/>
  <c r="E9"/>
  <c r="BI735" i="1"/>
  <c r="DC735"/>
  <c r="AJ735"/>
  <c r="AZ735"/>
  <c r="BP735"/>
  <c r="CF735"/>
  <c r="CX735"/>
  <c r="DN735"/>
  <c r="ED735"/>
  <c r="ET735"/>
  <c r="FD735"/>
  <c r="FL735"/>
  <c r="FT735"/>
  <c r="GB735"/>
  <c r="GJ735"/>
  <c r="GR735"/>
  <c r="GZ735"/>
  <c r="BE735"/>
  <c r="DG735"/>
  <c r="AM735"/>
  <c r="BC735"/>
  <c r="BS735"/>
  <c r="CI735"/>
  <c r="DA735"/>
  <c r="DQ735"/>
  <c r="EG735"/>
  <c r="AO735"/>
  <c r="CK735"/>
  <c r="EU735"/>
  <c r="AT735"/>
  <c r="BJ735"/>
  <c r="BZ735"/>
  <c r="CR735"/>
  <c r="DH735"/>
  <c r="DX735"/>
  <c r="EN735"/>
  <c r="FA735"/>
  <c r="FI735"/>
  <c r="FQ735"/>
  <c r="FY735"/>
  <c r="GG735"/>
  <c r="GO735"/>
  <c r="GW735"/>
  <c r="EI735"/>
  <c r="CO735"/>
  <c r="AW735"/>
  <c r="CT735"/>
  <c r="FB735"/>
  <c r="CE735"/>
  <c r="BF735"/>
  <c r="FW735"/>
  <c r="CU735"/>
  <c r="AV735"/>
  <c r="CB735"/>
  <c r="DJ735"/>
  <c r="DZ735"/>
  <c r="EP735"/>
  <c r="FJ735"/>
  <c r="GH735"/>
  <c r="CQ735"/>
  <c r="EQ735"/>
  <c r="BO735"/>
  <c r="CW735"/>
  <c r="EC735"/>
  <c r="EE735"/>
  <c r="BV735"/>
  <c r="DT735"/>
  <c r="EY735"/>
  <c r="FO735"/>
  <c r="GE735"/>
  <c r="GU735"/>
  <c r="CG735"/>
  <c r="DW735"/>
  <c r="AR735"/>
  <c r="BH735"/>
  <c r="BX735"/>
  <c r="CP735"/>
  <c r="DF735"/>
  <c r="DV735"/>
  <c r="EL735"/>
  <c r="EZ735"/>
  <c r="FH735"/>
  <c r="FP735"/>
  <c r="FX735"/>
  <c r="GF735"/>
  <c r="GN735"/>
  <c r="GV735"/>
  <c r="AK735"/>
  <c r="CC735"/>
  <c r="EA735"/>
  <c r="AU735"/>
  <c r="BK735"/>
  <c r="CA735"/>
  <c r="CS735"/>
  <c r="DI735"/>
  <c r="DY735"/>
  <c r="EO735"/>
  <c r="BM735"/>
  <c r="DK735"/>
  <c r="AL735"/>
  <c r="BB735"/>
  <c r="BR735"/>
  <c r="CH735"/>
  <c r="CZ735"/>
  <c r="DP735"/>
  <c r="EF735"/>
  <c r="EW735"/>
  <c r="FE735"/>
  <c r="FM735"/>
  <c r="FU735"/>
  <c r="GC735"/>
  <c r="GK735"/>
  <c r="GS735"/>
  <c r="HA735"/>
  <c r="EM735"/>
  <c r="BL735"/>
  <c r="FR735"/>
  <c r="FZ735"/>
  <c r="GP735"/>
  <c r="GX735"/>
  <c r="AS735"/>
  <c r="AY735"/>
  <c r="DM735"/>
  <c r="ES735"/>
  <c r="BY735"/>
  <c r="AP735"/>
  <c r="CL735"/>
  <c r="DD735"/>
  <c r="EJ735"/>
  <c r="FG735"/>
  <c r="GM735"/>
  <c r="HC735"/>
  <c r="BU735"/>
  <c r="DO735"/>
  <c r="AN735"/>
  <c r="BD735"/>
  <c r="BT735"/>
  <c r="CJ735"/>
  <c r="DB735"/>
  <c r="DR735"/>
  <c r="EH735"/>
  <c r="EX735"/>
  <c r="FF735"/>
  <c r="FN735"/>
  <c r="FV735"/>
  <c r="GD735"/>
  <c r="GL735"/>
  <c r="GT735"/>
  <c r="HB735"/>
  <c r="BQ735"/>
  <c r="DS735"/>
  <c r="AQ735"/>
  <c r="BG735"/>
  <c r="BW735"/>
  <c r="CM735"/>
  <c r="DE735"/>
  <c r="DU735"/>
  <c r="EK735"/>
  <c r="BA735"/>
  <c r="CY735"/>
  <c r="EV735"/>
  <c r="AX735"/>
  <c r="BN735"/>
  <c r="CD735"/>
  <c r="CV735"/>
  <c r="DL735"/>
  <c r="EB735"/>
  <c r="ER735"/>
  <c r="FC735"/>
  <c r="FK735"/>
  <c r="FS735"/>
  <c r="GA735"/>
  <c r="GI735"/>
  <c r="GQ735"/>
  <c r="GY735"/>
  <c r="CN735"/>
  <c r="O56" i="9"/>
  <c r="N56"/>
  <c r="Q56"/>
  <c r="L56"/>
  <c r="M56"/>
  <c r="P56"/>
  <c r="J56"/>
  <c r="K56"/>
  <c r="P47" i="11"/>
  <c r="Q47" s="1"/>
  <c r="AA742" i="1" s="1"/>
  <c r="Q78" i="9"/>
  <c r="K78"/>
  <c r="M78"/>
  <c r="P78"/>
  <c r="L78"/>
  <c r="O78"/>
  <c r="N78"/>
  <c r="J78"/>
  <c r="J748" i="1"/>
  <c r="J736"/>
  <c r="F2" i="18" l="1"/>
  <c r="F18" s="1"/>
  <c r="E18"/>
  <c r="F2" i="17"/>
  <c r="F43" s="1"/>
  <c r="E43"/>
  <c r="E23" i="8"/>
  <c r="J738" i="1"/>
  <c r="J741"/>
  <c r="J739"/>
  <c r="J740" s="1"/>
  <c r="B19" i="5"/>
  <c r="Z736" i="1"/>
  <c r="J747" s="1"/>
  <c r="X736"/>
  <c r="Y736"/>
  <c r="J746" s="1"/>
  <c r="J743" l="1"/>
  <c r="J744" s="1"/>
  <c r="J745" s="1"/>
  <c r="J749" s="1"/>
  <c r="AA652"/>
  <c r="AA733" l="1"/>
  <c r="AA732"/>
  <c r="AA731"/>
  <c r="AA730"/>
  <c r="AA729"/>
  <c r="AA728"/>
  <c r="AA727"/>
  <c r="AA726"/>
  <c r="AA725"/>
  <c r="AA724"/>
  <c r="AA723"/>
  <c r="AA722"/>
  <c r="AA721"/>
  <c r="AA720"/>
  <c r="AA719"/>
  <c r="AA718"/>
  <c r="AA717"/>
  <c r="AA716"/>
  <c r="AA715"/>
  <c r="AA714"/>
  <c r="AA713"/>
  <c r="AA712"/>
  <c r="AA711"/>
  <c r="AA710"/>
  <c r="AA709"/>
  <c r="AA708"/>
  <c r="AA707"/>
  <c r="AA706"/>
  <c r="AA705"/>
  <c r="AA704"/>
  <c r="AA703"/>
  <c r="AA702"/>
  <c r="AA701"/>
  <c r="AA700"/>
  <c r="AA699"/>
  <c r="AA698"/>
  <c r="AA697"/>
  <c r="AA696"/>
  <c r="AA695"/>
  <c r="AA694"/>
  <c r="AA693"/>
  <c r="AA692"/>
  <c r="AA691"/>
  <c r="AA690"/>
  <c r="AA689"/>
  <c r="AA688"/>
  <c r="AA687"/>
  <c r="AA684"/>
  <c r="AA683"/>
  <c r="AA682"/>
  <c r="AA681"/>
  <c r="AA680"/>
  <c r="AA679"/>
  <c r="AA678"/>
  <c r="AA677"/>
  <c r="AA675"/>
  <c r="AA674"/>
  <c r="AA672"/>
  <c r="AA670"/>
  <c r="AA669"/>
  <c r="AA668"/>
  <c r="AA667"/>
  <c r="AA666"/>
  <c r="AA665"/>
  <c r="AA664"/>
  <c r="AA663"/>
  <c r="AA662"/>
  <c r="AA661"/>
  <c r="AA660"/>
  <c r="AA659"/>
  <c r="AA658"/>
  <c r="AA657"/>
  <c r="AA656"/>
  <c r="AA655"/>
  <c r="AA654"/>
  <c r="AA653"/>
  <c r="AA651"/>
  <c r="AA650"/>
  <c r="AA649"/>
  <c r="AA648"/>
  <c r="AA647"/>
  <c r="AA646"/>
  <c r="AA645"/>
  <c r="AA644"/>
  <c r="AA643"/>
  <c r="AA642"/>
  <c r="AA641"/>
  <c r="AA640"/>
  <c r="AA639"/>
  <c r="AA638"/>
  <c r="AA637"/>
  <c r="AA636"/>
  <c r="AA635"/>
  <c r="AA634"/>
  <c r="AA632"/>
  <c r="AA631"/>
  <c r="AA630"/>
  <c r="AA628"/>
  <c r="AA626"/>
  <c r="AA625"/>
  <c r="AA624"/>
  <c r="AA623"/>
  <c r="AA622"/>
  <c r="AA621"/>
  <c r="AA620"/>
  <c r="AA618"/>
  <c r="AA617"/>
  <c r="AA616"/>
  <c r="AA615"/>
  <c r="AA614"/>
  <c r="AA613"/>
  <c r="AA612"/>
  <c r="AA611"/>
  <c r="AA610"/>
  <c r="AA609"/>
  <c r="AA608"/>
  <c r="AA607"/>
  <c r="AA606"/>
  <c r="AA605"/>
  <c r="AA604"/>
  <c r="AA603"/>
  <c r="AA602"/>
  <c r="AA601"/>
  <c r="AA600"/>
  <c r="AA599"/>
  <c r="AA598"/>
  <c r="AA597"/>
  <c r="AA596"/>
  <c r="AA595"/>
  <c r="AA594"/>
  <c r="AA593"/>
  <c r="AA592"/>
  <c r="AA591"/>
  <c r="AA590"/>
  <c r="AA589"/>
  <c r="AA588"/>
  <c r="AA587"/>
  <c r="AA586"/>
  <c r="AA585"/>
  <c r="AA584"/>
  <c r="AA583"/>
  <c r="AA582"/>
  <c r="AA581"/>
  <c r="AA580"/>
  <c r="AA579"/>
  <c r="AA578"/>
  <c r="AA577"/>
  <c r="AA576"/>
  <c r="AA575"/>
  <c r="AA574"/>
  <c r="AA573"/>
  <c r="AA572"/>
  <c r="AA571"/>
  <c r="AA570"/>
  <c r="AA569"/>
  <c r="AA568"/>
  <c r="AA567"/>
  <c r="AA566"/>
  <c r="AA565"/>
  <c r="AA564"/>
  <c r="AA563"/>
  <c r="AA562"/>
  <c r="AA561"/>
  <c r="AA560"/>
  <c r="AA559"/>
  <c r="AA558"/>
  <c r="AA557"/>
  <c r="AA556"/>
  <c r="AA555"/>
  <c r="AA554"/>
  <c r="AA553"/>
  <c r="AA552"/>
  <c r="AA551"/>
  <c r="AA549"/>
  <c r="AA548"/>
  <c r="AA547"/>
  <c r="AA546"/>
  <c r="AA544"/>
  <c r="AA543"/>
  <c r="AA542"/>
  <c r="AA541"/>
  <c r="AA540"/>
  <c r="AA539"/>
  <c r="AA537"/>
  <c r="AA536"/>
  <c r="AA535"/>
  <c r="AA534"/>
  <c r="AA533"/>
  <c r="AA532"/>
  <c r="AA531"/>
  <c r="AA530"/>
  <c r="AA529"/>
  <c r="AA528"/>
  <c r="AA527"/>
  <c r="AA526"/>
  <c r="AA525"/>
  <c r="AA524"/>
  <c r="AA523"/>
  <c r="AA522"/>
  <c r="AA521"/>
  <c r="AA520"/>
  <c r="AA519"/>
  <c r="AA518"/>
  <c r="AA517"/>
  <c r="AA516"/>
  <c r="AA515"/>
  <c r="AA514"/>
  <c r="AA513"/>
  <c r="AA512"/>
  <c r="AA511"/>
  <c r="AA510"/>
  <c r="AA509"/>
  <c r="AA508"/>
  <c r="AA507"/>
  <c r="AA506"/>
  <c r="AA505"/>
  <c r="AA504"/>
  <c r="AA502"/>
  <c r="AA501"/>
  <c r="AA499"/>
  <c r="AA498"/>
  <c r="AA497"/>
  <c r="AA496"/>
  <c r="AA495"/>
  <c r="AA494"/>
  <c r="AA492"/>
  <c r="AA491"/>
  <c r="AA490"/>
  <c r="AA489"/>
  <c r="AA488"/>
  <c r="AA487"/>
  <c r="AA486"/>
  <c r="AA485"/>
  <c r="AA484"/>
  <c r="AA483"/>
  <c r="AA482"/>
  <c r="AA481"/>
  <c r="AA480"/>
  <c r="AA479"/>
  <c r="AA478"/>
  <c r="AA477"/>
  <c r="AA476"/>
  <c r="AA475"/>
  <c r="AA474"/>
  <c r="AA473"/>
  <c r="AA472"/>
  <c r="AA471"/>
  <c r="AA470"/>
  <c r="AA469"/>
  <c r="AA468"/>
  <c r="AA467"/>
  <c r="AA466"/>
  <c r="AA465"/>
  <c r="AA464"/>
  <c r="AA463"/>
  <c r="AA462"/>
  <c r="AA461"/>
  <c r="AA460"/>
  <c r="AA459"/>
  <c r="AA458"/>
  <c r="AA457"/>
  <c r="AA456"/>
  <c r="AA455"/>
  <c r="AA454"/>
  <c r="AA453"/>
  <c r="AA452"/>
  <c r="AA451"/>
  <c r="AA450"/>
  <c r="AA449"/>
  <c r="AA448"/>
  <c r="AA447"/>
  <c r="AA446"/>
  <c r="AA444"/>
  <c r="AA443"/>
  <c r="AA442"/>
  <c r="AA441"/>
  <c r="AA440"/>
  <c r="AA439"/>
  <c r="AA438"/>
  <c r="AA437"/>
  <c r="AA436"/>
  <c r="AA435"/>
  <c r="AA434"/>
  <c r="AA431"/>
  <c r="AA430"/>
  <c r="AA429"/>
  <c r="AA428"/>
  <c r="AA427"/>
  <c r="AA426"/>
  <c r="AA425"/>
  <c r="AA424"/>
  <c r="AA423"/>
  <c r="AA422"/>
  <c r="AA421"/>
  <c r="AA420"/>
  <c r="AA419"/>
  <c r="AA418"/>
  <c r="AA417"/>
  <c r="AA416"/>
  <c r="AA414"/>
  <c r="AA412"/>
  <c r="AA411"/>
  <c r="AA410"/>
  <c r="AA408"/>
  <c r="AA407"/>
  <c r="AA406"/>
  <c r="AA405"/>
  <c r="AA404"/>
  <c r="AA403"/>
  <c r="AA402"/>
  <c r="AA401"/>
  <c r="AA400"/>
  <c r="AA399"/>
  <c r="AA398"/>
  <c r="AA397"/>
  <c r="AA396"/>
  <c r="AA395"/>
  <c r="AA394"/>
  <c r="AA393"/>
  <c r="AA391"/>
  <c r="AA390"/>
  <c r="AA389"/>
  <c r="AA388"/>
  <c r="AA386"/>
  <c r="AA385"/>
  <c r="AA384"/>
  <c r="AA383"/>
  <c r="AA382"/>
  <c r="AA381"/>
  <c r="AA380"/>
  <c r="AA379"/>
  <c r="AA378"/>
  <c r="AA377"/>
  <c r="AA376"/>
  <c r="AA375"/>
  <c r="AA374"/>
  <c r="AA373"/>
  <c r="AA372"/>
  <c r="AA371"/>
  <c r="AA370"/>
  <c r="AA369"/>
  <c r="AA368"/>
  <c r="AA367"/>
  <c r="AA366"/>
  <c r="AA365"/>
  <c r="AA364"/>
  <c r="AA363"/>
  <c r="AA362"/>
  <c r="AA361"/>
  <c r="AA360"/>
  <c r="AA359"/>
  <c r="AA358"/>
  <c r="AA357"/>
  <c r="AA356"/>
  <c r="AA355"/>
  <c r="AA354"/>
  <c r="AA353"/>
  <c r="AA352"/>
  <c r="AA351"/>
  <c r="AA350"/>
  <c r="AA349"/>
  <c r="AA348"/>
  <c r="AA347"/>
  <c r="AA346"/>
  <c r="AA345"/>
  <c r="AA344"/>
  <c r="AA343"/>
  <c r="AA342"/>
  <c r="AA341"/>
  <c r="AA340"/>
  <c r="AA339"/>
  <c r="AA338"/>
  <c r="AA337"/>
  <c r="AA336"/>
  <c r="AA335"/>
  <c r="AA334"/>
  <c r="AA333"/>
  <c r="AA332"/>
  <c r="AA331"/>
  <c r="AA330"/>
  <c r="AA329"/>
  <c r="AA328"/>
  <c r="AA327"/>
  <c r="AA326"/>
  <c r="AA325"/>
  <c r="AA324"/>
  <c r="AA323"/>
  <c r="AA322"/>
  <c r="AA321"/>
  <c r="AA320"/>
  <c r="AA319"/>
  <c r="AA318"/>
  <c r="AA317"/>
  <c r="AA316"/>
  <c r="AA315"/>
  <c r="AA314"/>
  <c r="AA313"/>
  <c r="AA312"/>
  <c r="AA311"/>
  <c r="AA310"/>
  <c r="AA309"/>
  <c r="AA308"/>
  <c r="AA307"/>
  <c r="AA306"/>
  <c r="AA305"/>
  <c r="AA304"/>
  <c r="AA303"/>
  <c r="AA302"/>
  <c r="AA301"/>
  <c r="AA300"/>
  <c r="AA299"/>
  <c r="AA298"/>
  <c r="AA297"/>
  <c r="AA296"/>
  <c r="AA295"/>
  <c r="AA294"/>
  <c r="AA293"/>
  <c r="AA292"/>
  <c r="AA291"/>
  <c r="AA290"/>
  <c r="AA289"/>
  <c r="AA288"/>
  <c r="AA287"/>
  <c r="AA286"/>
  <c r="AA284"/>
  <c r="AA283"/>
  <c r="AA282"/>
  <c r="AA281"/>
  <c r="AA280"/>
  <c r="AA279"/>
  <c r="AA278"/>
  <c r="AA277"/>
  <c r="AA276"/>
  <c r="AA275"/>
  <c r="AA274"/>
  <c r="AA273"/>
  <c r="AA272"/>
  <c r="AA271"/>
  <c r="AA270"/>
  <c r="AA269"/>
  <c r="AA268"/>
  <c r="AA267"/>
  <c r="AA266"/>
  <c r="AA265"/>
  <c r="AA264"/>
  <c r="AA263"/>
  <c r="AA262"/>
  <c r="AA261"/>
  <c r="AA260"/>
  <c r="AA259"/>
  <c r="AA258"/>
  <c r="AA257"/>
  <c r="AA256"/>
  <c r="AA255"/>
  <c r="AA254"/>
  <c r="AA253"/>
  <c r="AA250"/>
  <c r="AA249"/>
  <c r="AA248"/>
  <c r="AA247"/>
  <c r="AA245"/>
  <c r="AA244"/>
  <c r="AA242"/>
  <c r="AA241"/>
  <c r="AA240"/>
  <c r="AA239"/>
  <c r="AA238"/>
  <c r="AA237"/>
  <c r="AA236"/>
  <c r="AA235"/>
  <c r="AA234"/>
  <c r="AA233"/>
  <c r="AA232"/>
  <c r="AA231"/>
  <c r="AA230"/>
  <c r="AA229"/>
  <c r="AA228"/>
  <c r="AA227"/>
  <c r="AA226"/>
  <c r="AA225"/>
  <c r="AA224"/>
  <c r="AA223"/>
  <c r="AA222"/>
  <c r="AA221"/>
  <c r="AA220"/>
  <c r="AA219"/>
  <c r="AA218"/>
  <c r="AA217"/>
  <c r="AA216"/>
  <c r="AA215"/>
  <c r="AA214"/>
  <c r="AA213"/>
  <c r="AA212"/>
  <c r="AA211"/>
  <c r="AA210"/>
  <c r="AA209"/>
  <c r="AA208"/>
  <c r="AA207"/>
  <c r="AA206"/>
  <c r="AA205"/>
  <c r="AA204"/>
  <c r="AA203"/>
  <c r="AA202"/>
  <c r="AA201"/>
  <c r="AA200"/>
  <c r="AA199"/>
  <c r="AA198"/>
  <c r="AA197"/>
  <c r="AA196"/>
  <c r="AA195"/>
  <c r="AA194"/>
  <c r="AA193"/>
  <c r="AA192"/>
  <c r="AA191"/>
  <c r="AA190"/>
  <c r="AA189"/>
  <c r="AA188"/>
  <c r="AA187"/>
  <c r="AA186"/>
  <c r="AA185"/>
  <c r="AA184"/>
  <c r="AA183"/>
  <c r="AA182"/>
  <c r="AA180"/>
  <c r="AA179"/>
  <c r="AA178"/>
  <c r="AA177"/>
  <c r="AA176"/>
  <c r="AA175"/>
  <c r="AA174"/>
  <c r="AA173"/>
  <c r="AA172"/>
  <c r="AA171"/>
  <c r="AA170"/>
  <c r="AA169"/>
  <c r="AA168"/>
  <c r="AA167"/>
  <c r="AA166"/>
  <c r="AA165"/>
  <c r="AA164"/>
  <c r="AA163"/>
  <c r="AA162"/>
  <c r="AA161"/>
  <c r="AA160"/>
  <c r="AA159"/>
  <c r="AA158"/>
  <c r="AA157"/>
  <c r="AA156"/>
  <c r="AA155"/>
  <c r="AA154"/>
  <c r="AA153"/>
  <c r="AA152"/>
  <c r="AA151"/>
  <c r="AA150"/>
  <c r="AA149"/>
  <c r="AA148"/>
  <c r="AA147"/>
  <c r="AA146"/>
  <c r="AA145"/>
  <c r="AA144"/>
  <c r="AA143"/>
  <c r="AA142"/>
  <c r="AA141"/>
  <c r="AA140"/>
  <c r="AA139"/>
  <c r="AA138"/>
  <c r="AA137"/>
  <c r="AA136"/>
  <c r="AA135"/>
  <c r="AA134"/>
  <c r="AA133"/>
  <c r="AA132"/>
  <c r="AA131"/>
  <c r="AA130"/>
  <c r="AA129"/>
  <c r="AA128"/>
  <c r="AA127"/>
  <c r="AA126"/>
  <c r="AA125"/>
  <c r="AA124"/>
  <c r="AA123"/>
  <c r="AA122"/>
  <c r="AA121"/>
  <c r="AA120"/>
  <c r="AA119"/>
  <c r="AA118"/>
  <c r="AA117"/>
  <c r="AA116"/>
  <c r="AA115"/>
  <c r="AA114"/>
  <c r="AA113"/>
  <c r="AA112"/>
  <c r="AA111"/>
  <c r="AA110"/>
  <c r="AA109"/>
  <c r="AA108"/>
  <c r="AA107"/>
  <c r="AA106"/>
  <c r="AA105"/>
  <c r="AA104"/>
  <c r="AA103"/>
  <c r="AA102"/>
  <c r="AA101"/>
  <c r="AA100"/>
  <c r="AA99"/>
  <c r="AA98"/>
  <c r="AA97"/>
  <c r="AA96"/>
  <c r="AA95"/>
  <c r="AA94"/>
  <c r="AA93"/>
  <c r="AA92"/>
  <c r="AA91"/>
  <c r="AA90"/>
  <c r="AA89"/>
  <c r="AA88"/>
  <c r="AA87"/>
  <c r="AA86"/>
  <c r="AA85"/>
  <c r="AA84"/>
  <c r="AA83"/>
  <c r="AA82"/>
  <c r="AA81"/>
  <c r="AA80"/>
  <c r="AA79"/>
  <c r="AA78"/>
  <c r="AA77"/>
  <c r="AA76"/>
  <c r="AA75"/>
  <c r="AA74"/>
  <c r="AA73"/>
  <c r="AA72"/>
  <c r="AA71"/>
  <c r="AA70"/>
  <c r="AA68"/>
  <c r="AA66"/>
  <c r="AA64"/>
  <c r="AA63"/>
  <c r="AA62"/>
  <c r="AA61"/>
  <c r="AA60"/>
  <c r="AA59"/>
  <c r="AA58"/>
  <c r="AA57"/>
  <c r="AA56"/>
  <c r="AA55"/>
  <c r="AA54"/>
  <c r="AA53"/>
  <c r="AA51"/>
  <c r="AA50"/>
  <c r="AA49"/>
  <c r="AA47"/>
  <c r="AA46"/>
  <c r="AA45"/>
  <c r="AA43"/>
  <c r="AA42"/>
  <c r="AA41"/>
  <c r="AA40"/>
  <c r="AA39"/>
  <c r="AA37"/>
  <c r="AA34"/>
  <c r="AA33"/>
  <c r="AA32"/>
  <c r="AA31"/>
  <c r="AA30"/>
  <c r="AA29"/>
  <c r="AA28"/>
  <c r="AA27"/>
  <c r="AA26"/>
  <c r="AA24"/>
  <c r="AA23"/>
  <c r="AA22"/>
  <c r="AA21"/>
  <c r="AA20"/>
  <c r="AA19"/>
  <c r="AA18"/>
  <c r="AA17"/>
  <c r="AA16"/>
  <c r="AA14"/>
  <c r="AA13"/>
  <c r="AA11"/>
  <c r="AA7"/>
  <c r="AA6"/>
  <c r="AA3" l="1"/>
  <c r="C46" i="9"/>
  <c r="C63"/>
  <c r="AA10" i="1"/>
  <c r="C30" i="9"/>
  <c r="AA181" i="1"/>
  <c r="C37" i="9"/>
  <c r="AA445" i="1"/>
  <c r="C33" i="9"/>
  <c r="AA493" i="1"/>
  <c r="C44" i="9"/>
  <c r="C14"/>
  <c r="C62"/>
  <c r="C12"/>
  <c r="AA9" i="1"/>
  <c r="C39" i="9"/>
  <c r="AA38" i="1"/>
  <c r="C40" i="9"/>
  <c r="C66"/>
  <c r="AA44" i="1"/>
  <c r="C41" i="9"/>
  <c r="C67"/>
  <c r="AA48" i="1"/>
  <c r="C68" i="9"/>
  <c r="AA52" i="1"/>
  <c r="C17" i="9"/>
  <c r="C22"/>
  <c r="C28"/>
  <c r="C51"/>
  <c r="AA246" i="1"/>
  <c r="C29" i="9"/>
  <c r="AA409" i="1"/>
  <c r="C72" i="9"/>
  <c r="AA633" i="1"/>
  <c r="C25" i="9"/>
  <c r="AA671" i="1"/>
  <c r="C8" i="9"/>
  <c r="AA676" i="1"/>
  <c r="C76" i="9"/>
  <c r="C77"/>
  <c r="AA243" i="1"/>
  <c r="C26" i="9"/>
  <c r="AA686" i="1"/>
  <c r="C31" i="9"/>
  <c r="AA36" i="1"/>
  <c r="C55" i="9"/>
  <c r="AA69" i="1"/>
  <c r="C27" i="9"/>
  <c r="AA252" i="1"/>
  <c r="C50" i="9"/>
  <c r="AA387" i="1"/>
  <c r="C70" i="9"/>
  <c r="AA392" i="1"/>
  <c r="C45" i="9"/>
  <c r="AA432" i="1"/>
  <c r="C7" i="9"/>
  <c r="C6"/>
  <c r="AA503" i="1"/>
  <c r="C24" i="9"/>
  <c r="AA538" i="1"/>
  <c r="C52" i="9"/>
  <c r="AA545" i="1"/>
  <c r="C35" i="9"/>
  <c r="AA619" i="1"/>
  <c r="C73" i="9"/>
  <c r="C16"/>
  <c r="AA65" i="1"/>
  <c r="C69" i="9"/>
  <c r="AA251" i="1"/>
  <c r="C53" i="9"/>
  <c r="AA413" i="1"/>
  <c r="C43" i="9"/>
  <c r="C21"/>
  <c r="AA627" i="1"/>
  <c r="C74" i="9"/>
  <c r="AA673" i="1"/>
  <c r="C75" i="9"/>
  <c r="AA4" i="1"/>
  <c r="C15" i="9"/>
  <c r="C64"/>
  <c r="AA8" i="1"/>
  <c r="C65" i="9"/>
  <c r="AA15" i="1"/>
  <c r="C54" i="9"/>
  <c r="C9"/>
  <c r="C18"/>
  <c r="AA12" i="1"/>
  <c r="C13" i="9"/>
  <c r="AA25" i="1"/>
  <c r="C38" i="9"/>
  <c r="AA35" i="1"/>
  <c r="C5" i="9"/>
  <c r="AA67" i="1"/>
  <c r="C11" i="9"/>
  <c r="C49"/>
  <c r="AA285" i="1"/>
  <c r="C48" i="9"/>
  <c r="C71"/>
  <c r="AA415" i="1"/>
  <c r="C23" i="9"/>
  <c r="AA433" i="1"/>
  <c r="C42" i="9"/>
  <c r="C10"/>
  <c r="AA500" i="1"/>
  <c r="C20" i="9"/>
  <c r="C32"/>
  <c r="AA550" i="1"/>
  <c r="C47" i="9"/>
  <c r="AA629" i="1"/>
  <c r="C19" i="9"/>
  <c r="AA685" i="1"/>
  <c r="C34" i="9"/>
  <c r="AA5" i="1"/>
  <c r="C36" i="9"/>
  <c r="S736" i="1"/>
  <c r="AA2"/>
  <c r="G75" i="9" l="1"/>
  <c r="F75"/>
  <c r="I75"/>
  <c r="H75"/>
  <c r="F21"/>
  <c r="I21"/>
  <c r="H21"/>
  <c r="G21"/>
  <c r="F53"/>
  <c r="I53"/>
  <c r="H53"/>
  <c r="G53"/>
  <c r="H35"/>
  <c r="G35"/>
  <c r="F35"/>
  <c r="I35"/>
  <c r="I24"/>
  <c r="H24"/>
  <c r="G24"/>
  <c r="F24"/>
  <c r="G70"/>
  <c r="F70"/>
  <c r="I70"/>
  <c r="H70"/>
  <c r="H27"/>
  <c r="G27"/>
  <c r="F27"/>
  <c r="I27"/>
  <c r="H31"/>
  <c r="G31"/>
  <c r="F31"/>
  <c r="I31"/>
  <c r="I8"/>
  <c r="H8"/>
  <c r="G8"/>
  <c r="F8"/>
  <c r="G72"/>
  <c r="F72"/>
  <c r="I72"/>
  <c r="H72"/>
  <c r="H51"/>
  <c r="G51"/>
  <c r="F51"/>
  <c r="I51"/>
  <c r="G22"/>
  <c r="F22"/>
  <c r="I22"/>
  <c r="H22"/>
  <c r="H39"/>
  <c r="G39"/>
  <c r="F39"/>
  <c r="I39"/>
  <c r="H62"/>
  <c r="I62"/>
  <c r="F62"/>
  <c r="G62"/>
  <c r="F33"/>
  <c r="I33"/>
  <c r="H33"/>
  <c r="G33"/>
  <c r="G30"/>
  <c r="F30"/>
  <c r="I30"/>
  <c r="H30"/>
  <c r="G34"/>
  <c r="F34"/>
  <c r="I34"/>
  <c r="H34"/>
  <c r="H47"/>
  <c r="G47"/>
  <c r="F47"/>
  <c r="I47"/>
  <c r="I20"/>
  <c r="H20"/>
  <c r="G20"/>
  <c r="F20"/>
  <c r="G42"/>
  <c r="F42"/>
  <c r="I42"/>
  <c r="H42"/>
  <c r="G71"/>
  <c r="F71"/>
  <c r="I71"/>
  <c r="H71"/>
  <c r="F49"/>
  <c r="I49"/>
  <c r="H49"/>
  <c r="G49"/>
  <c r="H5"/>
  <c r="I5"/>
  <c r="F5"/>
  <c r="G5"/>
  <c r="F13"/>
  <c r="I13"/>
  <c r="H13"/>
  <c r="G13"/>
  <c r="F9"/>
  <c r="I9"/>
  <c r="H9"/>
  <c r="G9"/>
  <c r="G65"/>
  <c r="F65"/>
  <c r="I65"/>
  <c r="H65"/>
  <c r="F41"/>
  <c r="I41"/>
  <c r="H41"/>
  <c r="G41"/>
  <c r="G46"/>
  <c r="F46"/>
  <c r="I46"/>
  <c r="H46"/>
  <c r="H15"/>
  <c r="G15"/>
  <c r="F15"/>
  <c r="I15"/>
  <c r="G74"/>
  <c r="F74"/>
  <c r="I74"/>
  <c r="H74"/>
  <c r="H43"/>
  <c r="G43"/>
  <c r="F43"/>
  <c r="I43"/>
  <c r="G69"/>
  <c r="F69"/>
  <c r="I69"/>
  <c r="H69"/>
  <c r="G73"/>
  <c r="F73"/>
  <c r="I73"/>
  <c r="H73"/>
  <c r="I52"/>
  <c r="H52"/>
  <c r="G52"/>
  <c r="F52"/>
  <c r="G6"/>
  <c r="F6"/>
  <c r="I6"/>
  <c r="H6"/>
  <c r="F45"/>
  <c r="I45"/>
  <c r="H45"/>
  <c r="G45"/>
  <c r="G50"/>
  <c r="F50"/>
  <c r="I50"/>
  <c r="H50"/>
  <c r="H55"/>
  <c r="G55"/>
  <c r="F55"/>
  <c r="I55"/>
  <c r="G26"/>
  <c r="F26"/>
  <c r="I26"/>
  <c r="H26"/>
  <c r="G76"/>
  <c r="F76"/>
  <c r="I76"/>
  <c r="H76"/>
  <c r="F25"/>
  <c r="I25"/>
  <c r="H25"/>
  <c r="G25"/>
  <c r="F29"/>
  <c r="I29"/>
  <c r="H29"/>
  <c r="G29"/>
  <c r="I28"/>
  <c r="H28"/>
  <c r="G28"/>
  <c r="F28"/>
  <c r="F17"/>
  <c r="I17"/>
  <c r="H17"/>
  <c r="G17"/>
  <c r="G67"/>
  <c r="F67"/>
  <c r="I67"/>
  <c r="H67"/>
  <c r="I40"/>
  <c r="H40"/>
  <c r="G40"/>
  <c r="F40"/>
  <c r="I12"/>
  <c r="H12"/>
  <c r="G12"/>
  <c r="F12"/>
  <c r="I44"/>
  <c r="H44"/>
  <c r="G44"/>
  <c r="F44"/>
  <c r="F37"/>
  <c r="I37"/>
  <c r="H37"/>
  <c r="G37"/>
  <c r="G63"/>
  <c r="F63"/>
  <c r="I63"/>
  <c r="H63"/>
  <c r="I16"/>
  <c r="H16"/>
  <c r="G16"/>
  <c r="F16"/>
  <c r="H7"/>
  <c r="G7"/>
  <c r="F7"/>
  <c r="I7"/>
  <c r="G77"/>
  <c r="F77"/>
  <c r="I77"/>
  <c r="H77"/>
  <c r="G68"/>
  <c r="F68"/>
  <c r="I68"/>
  <c r="H68"/>
  <c r="I36"/>
  <c r="H36"/>
  <c r="G36"/>
  <c r="F36"/>
  <c r="H19"/>
  <c r="G19"/>
  <c r="F19"/>
  <c r="I19"/>
  <c r="I32"/>
  <c r="H32"/>
  <c r="G32"/>
  <c r="F32"/>
  <c r="G10"/>
  <c r="F10"/>
  <c r="I10"/>
  <c r="H10"/>
  <c r="H23"/>
  <c r="G23"/>
  <c r="F23"/>
  <c r="I23"/>
  <c r="I48"/>
  <c r="H48"/>
  <c r="G48"/>
  <c r="F48"/>
  <c r="H11"/>
  <c r="G11"/>
  <c r="F11"/>
  <c r="I11"/>
  <c r="G38"/>
  <c r="F38"/>
  <c r="I38"/>
  <c r="H38"/>
  <c r="G18"/>
  <c r="F18"/>
  <c r="I18"/>
  <c r="H18"/>
  <c r="G54"/>
  <c r="F54"/>
  <c r="I54"/>
  <c r="H54"/>
  <c r="G64"/>
  <c r="F64"/>
  <c r="I64"/>
  <c r="H64"/>
  <c r="G66"/>
  <c r="F66"/>
  <c r="I66"/>
  <c r="H66"/>
  <c r="G14"/>
  <c r="F14"/>
  <c r="I14"/>
  <c r="H14"/>
  <c r="AA736" i="1"/>
  <c r="AA740" s="1"/>
  <c r="AA744" s="1"/>
  <c r="C56" i="9"/>
  <c r="C78"/>
  <c r="H56" l="1"/>
  <c r="I56"/>
  <c r="F56"/>
  <c r="G56"/>
  <c r="F78"/>
  <c r="H78"/>
  <c r="I78"/>
  <c r="G78"/>
</calcChain>
</file>

<file path=xl/sharedStrings.xml><?xml version="1.0" encoding="utf-8"?>
<sst xmlns="http://schemas.openxmlformats.org/spreadsheetml/2006/main" count="12072" uniqueCount="1044">
  <si>
    <t>Matrícula</t>
  </si>
  <si>
    <t>Nome</t>
  </si>
  <si>
    <t>Cargo</t>
  </si>
  <si>
    <t>idade</t>
  </si>
  <si>
    <t>DtAdmissão</t>
  </si>
  <si>
    <t>T.SERV.</t>
  </si>
  <si>
    <t>Secretaria</t>
  </si>
  <si>
    <t>DtNascto</t>
  </si>
  <si>
    <t>Joao Natalino Schimit</t>
  </si>
  <si>
    <t>AGENTE SOCIAL DE SERVIÇOS PUBLICOS</t>
  </si>
  <si>
    <t>FUNDO MUNIC DE ASSISTÊNCIA SOCIAL</t>
  </si>
  <si>
    <t>Carlos Roberto da Silva</t>
  </si>
  <si>
    <t>MOTORISTA</t>
  </si>
  <si>
    <t>GABINETE DO PREFEITO</t>
  </si>
  <si>
    <t>Joao Rubio</t>
  </si>
  <si>
    <t xml:space="preserve">FISCAL MUNICIPAL </t>
  </si>
  <si>
    <t>SECRETARIA MUN TRABALHO DESENV ECONOMICO</t>
  </si>
  <si>
    <t>Osmar Anselmo</t>
  </si>
  <si>
    <t>AGENTE OPERACIONAL DE SERVIÇOS PUBLICOS</t>
  </si>
  <si>
    <t>Carlos Eduardo Delbon</t>
  </si>
  <si>
    <t>ANALISTA ADMINISTRATIVO</t>
  </si>
  <si>
    <t>Jose Gervasio da Silva</t>
  </si>
  <si>
    <t>Antonio Carlos Rodrigues de Souza</t>
  </si>
  <si>
    <t>EDUCADOR SOCIAL</t>
  </si>
  <si>
    <t>SECRETARIA MUNIC ASSIT DESENVOLV SOCIAL</t>
  </si>
  <si>
    <t>Luciana Maresti</t>
  </si>
  <si>
    <t>ASSISTENTE SOCIAL</t>
  </si>
  <si>
    <t>Vera Lucia Prada Marques Luiz</t>
  </si>
  <si>
    <t>Vera Lucia Bellenzani Mathias</t>
  </si>
  <si>
    <t>Maisa Teixeira</t>
  </si>
  <si>
    <t>Vilda Molaz Romero</t>
  </si>
  <si>
    <t>Sandra Regina Marchesi</t>
  </si>
  <si>
    <t>GESTOR DE UNIDADE</t>
  </si>
  <si>
    <t>Maria Cristina da Silva</t>
  </si>
  <si>
    <t>Maria Ines Picolomini Delphino</t>
  </si>
  <si>
    <t>TÉCNICO EM SERVIÇOS PÚBLICOS</t>
  </si>
  <si>
    <t>Ana Mirian Petito</t>
  </si>
  <si>
    <t>Rosely Vicentine</t>
  </si>
  <si>
    <t>Raquel Cury Brambilla</t>
  </si>
  <si>
    <t>Sueli Teresinha Pirola</t>
  </si>
  <si>
    <t>Leny Barbosa Portero</t>
  </si>
  <si>
    <t>Jose Antonio do Nascimento</t>
  </si>
  <si>
    <t>Ailton Guedes de Castro</t>
  </si>
  <si>
    <t>Elizabete Amalia de Toledo</t>
  </si>
  <si>
    <t>Aldanir Sebastiana da Costa</t>
  </si>
  <si>
    <t>AGENTE ADMINIST SERVIÇOS PÚBLICOS</t>
  </si>
  <si>
    <t>Rosangela de Fatima Jacob Moro</t>
  </si>
  <si>
    <t>Jose Carlos da Silva</t>
  </si>
  <si>
    <t>Jose Roberto Diogo</t>
  </si>
  <si>
    <t>Rubens Bueno</t>
  </si>
  <si>
    <t>Benedito Bueno Neto</t>
  </si>
  <si>
    <t>Esio Eliseu Fingoli</t>
  </si>
  <si>
    <t>Maria Izabel dos Santos</t>
  </si>
  <si>
    <t>GERENTE</t>
  </si>
  <si>
    <t>Nelgia Maria Canosa</t>
  </si>
  <si>
    <t>Cristiana Nicolau</t>
  </si>
  <si>
    <t>AGENTE OPERACIONAL DE TEFEFONIA</t>
  </si>
  <si>
    <t>Mauricio dos Santos</t>
  </si>
  <si>
    <t>Ronaldo Domingos Tulio</t>
  </si>
  <si>
    <t>Jose Antonio de Paula</t>
  </si>
  <si>
    <t>SUPERVISOR TECNICO</t>
  </si>
  <si>
    <t>AGENTE DE FISCALIZACAO</t>
  </si>
  <si>
    <t>SECRETARIA MUNIC COOP ASSUNTOS SEG.PUB</t>
  </si>
  <si>
    <t>Edvaldo de Souza</t>
  </si>
  <si>
    <t>GUARDA CIVIL MUNICIPAL I</t>
  </si>
  <si>
    <t>Geraldo Jose Sena</t>
  </si>
  <si>
    <t>Sidney de Caires</t>
  </si>
  <si>
    <t>Jair Dias Ribeiro</t>
  </si>
  <si>
    <t>Luiz Antonio Fernandes</t>
  </si>
  <si>
    <t>Sebastiao Luiz da Silva</t>
  </si>
  <si>
    <t>Mauro Natal Nery</t>
  </si>
  <si>
    <t>JORNALISTA</t>
  </si>
  <si>
    <t>SECRETARIA MUNIC DE COMUNICAÇÃO</t>
  </si>
  <si>
    <t>Benedito Reginaldo Viviani</t>
  </si>
  <si>
    <t>Saulo da Silva</t>
  </si>
  <si>
    <t>Joao Batista Izidoro da Silva</t>
  </si>
  <si>
    <t>Antonia Goncalves da Silva</t>
  </si>
  <si>
    <t>SECRETARIA MUNIC DE CULTURA</t>
  </si>
  <si>
    <t>Diva Rita Nery Michelutti</t>
  </si>
  <si>
    <t>ARTE EDUCADOR</t>
  </si>
  <si>
    <t>Celia Regina Alves da Costa</t>
  </si>
  <si>
    <t>Marco Antonio da Silva Ii</t>
  </si>
  <si>
    <t>DIRETOR DE DIVISÃO</t>
  </si>
  <si>
    <t>Carlos Mauricio Nery Miranda</t>
  </si>
  <si>
    <t>Leonete Aparecida Andreucci</t>
  </si>
  <si>
    <t>Claudineia A.Ingino dos Santos</t>
  </si>
  <si>
    <t>Emilio Alves Gaspar Filho</t>
  </si>
  <si>
    <t>Maria da Penha Bittencourt Rogge</t>
  </si>
  <si>
    <t>Marco Antonio Augusto dos Anjos</t>
  </si>
  <si>
    <t>Paulo Marques</t>
  </si>
  <si>
    <t>BIBLIOTECARIO</t>
  </si>
  <si>
    <t>Maria Bergman Rocha</t>
  </si>
  <si>
    <t>Sandra Heloisa Soares de Oliveira</t>
  </si>
  <si>
    <t>Celia Regina Longobardo</t>
  </si>
  <si>
    <t>Sandra Maria Severo</t>
  </si>
  <si>
    <t>Neyfe Maria Mattar</t>
  </si>
  <si>
    <t>Claudinei Botelho</t>
  </si>
  <si>
    <t>Claudia da Costa Mendonca Ferratti</t>
  </si>
  <si>
    <t>PROFESSOR II</t>
  </si>
  <si>
    <t>SECRETARIA MUNIC DE EDUCAÇÃO</t>
  </si>
  <si>
    <t>Rosimeire de Oliveira Villa</t>
  </si>
  <si>
    <t>Eveli Luiz Batista</t>
  </si>
  <si>
    <t>Maria Aparecida Cassatti Gracindo</t>
  </si>
  <si>
    <t>Rosana Maria dos Santos</t>
  </si>
  <si>
    <t>AGENTE EDUCACIONAL</t>
  </si>
  <si>
    <t>Lucia Antonia dos Santos</t>
  </si>
  <si>
    <t>Gislaine Cristina Vieira</t>
  </si>
  <si>
    <t>PROFESSOR I</t>
  </si>
  <si>
    <t>Rosemara Alves Penha</t>
  </si>
  <si>
    <t>João de Souza Aranha</t>
  </si>
  <si>
    <t>Eni Aparecida Luz Lima</t>
  </si>
  <si>
    <t>Luciene Aparecida de Araujo Alves</t>
  </si>
  <si>
    <t>Arlete de Lourdes Messi</t>
  </si>
  <si>
    <t>Geraldo Luiz Dias Barbosa</t>
  </si>
  <si>
    <t>Nereide Batosti</t>
  </si>
  <si>
    <t>Jose Agnaldo Ortiz</t>
  </si>
  <si>
    <t>Maria das Gracas Tidei Castanho de Almeida</t>
  </si>
  <si>
    <t>Nadia Fernanda Camargo</t>
  </si>
  <si>
    <t>Gilda Servulo do Nascimento</t>
  </si>
  <si>
    <t>Silvana Regina Egidio</t>
  </si>
  <si>
    <t>Glorinha Rocha Santos Borges</t>
  </si>
  <si>
    <t>Cleusa Mari da Silva Del Pino</t>
  </si>
  <si>
    <t>Marlene Bocchi Morales Fantinatti</t>
  </si>
  <si>
    <t>Maria Solange Dias</t>
  </si>
  <si>
    <t>Maria de Fatima Corbari Serra</t>
  </si>
  <si>
    <t>Ianice Braghini</t>
  </si>
  <si>
    <t>FONOAUDIOLOGO</t>
  </si>
  <si>
    <t>Maria Nazare Salvador</t>
  </si>
  <si>
    <t>Alice dos Santos</t>
  </si>
  <si>
    <t>Conceicao Ap dos S Jeronimo</t>
  </si>
  <si>
    <t>Bernadete Ferreira de Couto</t>
  </si>
  <si>
    <t>Sebastiao Buainain</t>
  </si>
  <si>
    <t>Debora Cristina Machado</t>
  </si>
  <si>
    <t>Suely Therezinha Chiocchini de Paula</t>
  </si>
  <si>
    <t>Sonia Maria Faustino de Camargo Gomes</t>
  </si>
  <si>
    <t>Ana Lucia Bosso Munhoz</t>
  </si>
  <si>
    <t>Leonidas Mori Junior</t>
  </si>
  <si>
    <t>Maristela Silva Pires Martins</t>
  </si>
  <si>
    <t>Teresa Rodrigues dos Santos</t>
  </si>
  <si>
    <t>Nilda Jose dos Santos</t>
  </si>
  <si>
    <t>DIRETOR DE ESCOLA</t>
  </si>
  <si>
    <t>Magali Elisa Rodrigues Torres</t>
  </si>
  <si>
    <t>Zilda Severino da Silva</t>
  </si>
  <si>
    <t>Almineris Gasquez Martinelli</t>
  </si>
  <si>
    <t>Solange Aparecida Pagliarini</t>
  </si>
  <si>
    <t>Edna Maria da Silva Buainain</t>
  </si>
  <si>
    <t>Adriana Maria Lopes Morales Caravieri</t>
  </si>
  <si>
    <t>Mario Sergio de Oliveira</t>
  </si>
  <si>
    <t>Vilma Compri</t>
  </si>
  <si>
    <t>Claudio Meirelles</t>
  </si>
  <si>
    <t>Regina Palazzo</t>
  </si>
  <si>
    <t>Jose Carlos Bolato</t>
  </si>
  <si>
    <t>Sandra Maria Bolato</t>
  </si>
  <si>
    <t>Mirai Gomes de Andrade</t>
  </si>
  <si>
    <t>Maria Claudete Adorna Marine</t>
  </si>
  <si>
    <t>Rosangela Aparecida de Oliveira Goncalves</t>
  </si>
  <si>
    <t>PROFESSOR COORDENADOR</t>
  </si>
  <si>
    <t>Izilda Langella de Souza Nascimento</t>
  </si>
  <si>
    <t>Joao Aparecido Amancio</t>
  </si>
  <si>
    <t>Maria Zilda Marchezani</t>
  </si>
  <si>
    <t>Sonia Benedita da Silva</t>
  </si>
  <si>
    <t>PROFESSOR FORMADOR</t>
  </si>
  <si>
    <t>Beatris Fossa</t>
  </si>
  <si>
    <t>Maria de Souza Goes</t>
  </si>
  <si>
    <t>Ieda Lucia Vieira</t>
  </si>
  <si>
    <t>Isabel Cristina Freitas de Godoi</t>
  </si>
  <si>
    <t>Vera Lucia Calixto Baraldo</t>
  </si>
  <si>
    <t>Neli de Oliveira Gasioroski</t>
  </si>
  <si>
    <t>Regina de Cassia Picco de Freitas</t>
  </si>
  <si>
    <t>Maria Ines Ferreira Vicente</t>
  </si>
  <si>
    <t>Carmen Aparecida Florentino</t>
  </si>
  <si>
    <t>Fatima Aparecida do Amaral Tostes</t>
  </si>
  <si>
    <t>Maria do Carmo Correa Fray</t>
  </si>
  <si>
    <t>Amelia Antonio da Silva Cardoso</t>
  </si>
  <si>
    <t>Marisler Goreti da Cruz</t>
  </si>
  <si>
    <t>Eleonora Rita Rosa</t>
  </si>
  <si>
    <t>Rosa Maria Capella</t>
  </si>
  <si>
    <t>Claudia Regina Pachiega Enxides</t>
  </si>
  <si>
    <t>Heloisa Helena Pires Moreira</t>
  </si>
  <si>
    <t>Wilson Roberto Camara</t>
  </si>
  <si>
    <t>Marli Conceicao de Souza Aere</t>
  </si>
  <si>
    <t>Greice Cristina de Freitas Luiz Capella</t>
  </si>
  <si>
    <t>Claudia Marega Scolari</t>
  </si>
  <si>
    <t>Eliana Masini Azarito</t>
  </si>
  <si>
    <t>Anunciata Colella</t>
  </si>
  <si>
    <t>Roseneide Zamboni Martins</t>
  </si>
  <si>
    <t>Maria Cristina Pinheiro de Souza</t>
  </si>
  <si>
    <t>Lazara Albertina da Costa Passalacqua</t>
  </si>
  <si>
    <t>Vera Lucia Bimestre dos Reis</t>
  </si>
  <si>
    <t>Neiva Spenassato</t>
  </si>
  <si>
    <t>Luciene Eugenio da Silva</t>
  </si>
  <si>
    <t>Arilda Silvia Conde Mateus</t>
  </si>
  <si>
    <t>Luiz Augusto Pizzaia</t>
  </si>
  <si>
    <t>Jose Antonio Salviano</t>
  </si>
  <si>
    <t>Eduardo Paladino</t>
  </si>
  <si>
    <t>Jose Carlos Zaccaro</t>
  </si>
  <si>
    <t>Nilza Aparecida do Nascimento Faria</t>
  </si>
  <si>
    <t>Adilton Goncalves de Oliveira</t>
  </si>
  <si>
    <t>Adriana Aparecida Ferreira</t>
  </si>
  <si>
    <t>Maria das Gracas Franco Claudino</t>
  </si>
  <si>
    <t>Idalina Aparecida de Souza</t>
  </si>
  <si>
    <t>Maria Angelica Gaspar</t>
  </si>
  <si>
    <t>Divina Aparecida Bastos da Silva</t>
  </si>
  <si>
    <t>Selma de Freitas Compri</t>
  </si>
  <si>
    <t>Maria Rodrigues de Souza</t>
  </si>
  <si>
    <t>Maria Cristina Valdastri Volante</t>
  </si>
  <si>
    <t>Sueli Aparecida de Matos</t>
  </si>
  <si>
    <t>Leni Marcia Shimabucoro Furilli</t>
  </si>
  <si>
    <t>Maria Cristina de Souza Arruda</t>
  </si>
  <si>
    <t>Ana Maria Turrioni</t>
  </si>
  <si>
    <t>Mercedes Goncalves Borges</t>
  </si>
  <si>
    <t>Aparecida de Fatima Perez Neves</t>
  </si>
  <si>
    <t>Maria Clara Castello Nascimento</t>
  </si>
  <si>
    <t>Silvana de Lourdes Furlam de Freitas</t>
  </si>
  <si>
    <t>Isabel Cristina Muniz</t>
  </si>
  <si>
    <t>Carmelinda Matiolli</t>
  </si>
  <si>
    <t>Cleonice Marilene Cayres Hortenci</t>
  </si>
  <si>
    <t>Ionice Socorro Aranha Pinto Ferraz</t>
  </si>
  <si>
    <t>Waldecir Julio</t>
  </si>
  <si>
    <t>Maria Aparecida Ferrari Ramalho</t>
  </si>
  <si>
    <t>Maria Alice Foschini Del Duca</t>
  </si>
  <si>
    <t>Marisa Barbosa da Silva</t>
  </si>
  <si>
    <t>Roselaine Maria do Carmo Silva</t>
  </si>
  <si>
    <t>Rosana Fatima do Carmo Leite</t>
  </si>
  <si>
    <t>Sandra Ap. Antonio Casarim</t>
  </si>
  <si>
    <t>Isabel Cristina Verillo Titoto</t>
  </si>
  <si>
    <t>Dalvani Gomes Veras Elias</t>
  </si>
  <si>
    <t>Laura Helena Leodoro Cabral</t>
  </si>
  <si>
    <t>Zilda Aparecida Anastacio de Carvalho</t>
  </si>
  <si>
    <t>Darlei Aparecida Frediani Oliveira</t>
  </si>
  <si>
    <t>Raimunda Vieira Santos</t>
  </si>
  <si>
    <t>Maria de Fatima da Silva Ii</t>
  </si>
  <si>
    <t>Sonia Aparecida Gomes</t>
  </si>
  <si>
    <t>Sueli Aparecida Marani</t>
  </si>
  <si>
    <t>Roseli Amaral da Silva Bergamin</t>
  </si>
  <si>
    <t>COORDENADOR TECNICO</t>
  </si>
  <si>
    <t>Adriana de Paiva Lima</t>
  </si>
  <si>
    <t>Irairdes Ribeiro do Nascimento Clemente</t>
  </si>
  <si>
    <t>Iolanda Luzia Villa</t>
  </si>
  <si>
    <t>Ana Lucia Musetti Lima</t>
  </si>
  <si>
    <t>Luiza Aparecida Zanini</t>
  </si>
  <si>
    <t>Mirian Vertino</t>
  </si>
  <si>
    <t>Josefa Alonso</t>
  </si>
  <si>
    <t>Inez Correa</t>
  </si>
  <si>
    <t>Maria Aparecida Lopes Ii</t>
  </si>
  <si>
    <t>Rosimeire Aparecida Nogueira</t>
  </si>
  <si>
    <t>Marta Maria da Silva</t>
  </si>
  <si>
    <t>Diva Lucia Pollo da Silva</t>
  </si>
  <si>
    <t>Ivete Aparecida Ribeiro Cevada</t>
  </si>
  <si>
    <t>Ana Claudia de Oliveira Silva</t>
  </si>
  <si>
    <t>Rose Aparecida Camilo</t>
  </si>
  <si>
    <t>Sueli Fernandes Liria</t>
  </si>
  <si>
    <t>Isabel Cristina P.Piqueri</t>
  </si>
  <si>
    <t>Angela Rodrigues Silva</t>
  </si>
  <si>
    <t>Maria Valeria Ramponi Molina</t>
  </si>
  <si>
    <t>Celia Maria Anselmo de Souza</t>
  </si>
  <si>
    <t>Helena Silva de Oliveira</t>
  </si>
  <si>
    <t>Maria Aparecida Montanha Pereira</t>
  </si>
  <si>
    <t>Elizabeth Aparecida Lopes Soares</t>
  </si>
  <si>
    <t>Neiza Mirian Ribas da Silva</t>
  </si>
  <si>
    <t>Sidinei da Silva</t>
  </si>
  <si>
    <t>Carlos Alberto Rampani</t>
  </si>
  <si>
    <t>Lurdes Aparecida P. Fernandes</t>
  </si>
  <si>
    <t>Claudio Antonio</t>
  </si>
  <si>
    <t>Donizete Aparecido Fernandes</t>
  </si>
  <si>
    <t>Valdomiro Carrara</t>
  </si>
  <si>
    <t>Regina Maria Mariano Silva</t>
  </si>
  <si>
    <t>Eliane Maria Mateus de Lima</t>
  </si>
  <si>
    <t>Maria Cristina Pereira</t>
  </si>
  <si>
    <t>Noemia Moreira</t>
  </si>
  <si>
    <t>Terezinha de Jesus Ferraz</t>
  </si>
  <si>
    <t>Jose Luis Rosa</t>
  </si>
  <si>
    <t>Adelia Helena Messi Gasparello</t>
  </si>
  <si>
    <t>Roselaine Bellon de Holanda</t>
  </si>
  <si>
    <t>Silvia Regina Redondo de Caires</t>
  </si>
  <si>
    <t>Ilda Maria Musetti</t>
  </si>
  <si>
    <t>Marlene de Camargo Ribeiro</t>
  </si>
  <si>
    <t>Ariovaldo Aparecido Calafati</t>
  </si>
  <si>
    <t>Maria de Lourdes Toreti Alves</t>
  </si>
  <si>
    <t>Cleuza Brito de Mattos</t>
  </si>
  <si>
    <t>Antonia Almeida Felix</t>
  </si>
  <si>
    <t>Isabel de Moraes</t>
  </si>
  <si>
    <t>Rosemary Calvanese de Mello</t>
  </si>
  <si>
    <t>Neide Bertin de Souza</t>
  </si>
  <si>
    <t>Vera Lucia Ferreira Coimbra Silvestre</t>
  </si>
  <si>
    <t>Maria Aparecida Cabral Rubira</t>
  </si>
  <si>
    <t>Marilene Carlini</t>
  </si>
  <si>
    <t>Marcelo da Silva Guerra</t>
  </si>
  <si>
    <t>Sandra Aparecida de Paula Silva</t>
  </si>
  <si>
    <t>Lis Gisele Piovesan Albino Francisco</t>
  </si>
  <si>
    <t>Susie Roselli Hayashi Gennari</t>
  </si>
  <si>
    <t>Maria Tania de Oliveira Sobral</t>
  </si>
  <si>
    <t>Silvana de Melo Andrade</t>
  </si>
  <si>
    <t>Maria Emilia Perri de Senna</t>
  </si>
  <si>
    <t>Reinaldo Tadeu Braga</t>
  </si>
  <si>
    <t>Valeria Cristina Silva Madeira</t>
  </si>
  <si>
    <t>SUPERVISOR DE ENSINO</t>
  </si>
  <si>
    <t>Sandra Aparecida de Santi Moreti</t>
  </si>
  <si>
    <t>Adriana Regina Joia Cabral</t>
  </si>
  <si>
    <t>Ana Maria Gregorio Melhado</t>
  </si>
  <si>
    <t>Cleia Goncalves Guimarães Ferreira</t>
  </si>
  <si>
    <t>Beatriz Rodrigues Dias da Silva</t>
  </si>
  <si>
    <t>Maria de Lurdes Pizzaia Ruzafa</t>
  </si>
  <si>
    <t>Raquel Vituri Gomes</t>
  </si>
  <si>
    <t>Maria Luzia Ferreira</t>
  </si>
  <si>
    <t>Rosangela de Fatima Mauricio Cruciari</t>
  </si>
  <si>
    <t>Aparecida de Lourdes Malagoli Fusari</t>
  </si>
  <si>
    <t>Heloisa Cruz Alves</t>
  </si>
  <si>
    <t>Vera Lucia de Paula Zacarias</t>
  </si>
  <si>
    <t>Lazara Isildinha de Freitas</t>
  </si>
  <si>
    <t>Maria do Carmo G Ignacio</t>
  </si>
  <si>
    <t>Celia Cristina Santana Lourenco</t>
  </si>
  <si>
    <t>Ana Lucia Marques Zen Bertolazzi</t>
  </si>
  <si>
    <t>Regina Celia Bizelli Fernandes Falvo</t>
  </si>
  <si>
    <t>Sandra Maria de Oliveira Rufino</t>
  </si>
  <si>
    <t>Claudia Rosa Romero</t>
  </si>
  <si>
    <t>Sonia Aparecida Sarti Canaan</t>
  </si>
  <si>
    <t>Sandra Margrete de Souza Leão Fernandes</t>
  </si>
  <si>
    <t>Cacilda Maria Aparecida do Amaral</t>
  </si>
  <si>
    <t>Leia Serrano</t>
  </si>
  <si>
    <t>Eva Vilma da Silva Marcos</t>
  </si>
  <si>
    <t>Helena Maria Degrande Ilho</t>
  </si>
  <si>
    <t>Claudete Francisco da Silva</t>
  </si>
  <si>
    <t>Maria Izaias Guedes</t>
  </si>
  <si>
    <t>Cislaine Aparecida da Silva Oliveira</t>
  </si>
  <si>
    <t>Eunice Terezinha Pires</t>
  </si>
  <si>
    <t>Maria de Lourdes Marini Toretti</t>
  </si>
  <si>
    <t>Nivaldo Celso Andriano</t>
  </si>
  <si>
    <t>Ocimar Tadeu Alves</t>
  </si>
  <si>
    <t>Elson Roberto da Silva Bernardo</t>
  </si>
  <si>
    <t>Sebastiao Muniz Machado</t>
  </si>
  <si>
    <t>Joao Ramos</t>
  </si>
  <si>
    <t>Fatima Regina de Mattos Alberto</t>
  </si>
  <si>
    <t>Izolina Bragute</t>
  </si>
  <si>
    <t>Aparecida Antonia Felix</t>
  </si>
  <si>
    <t>Marcia Regina Bandelli do Amaral</t>
  </si>
  <si>
    <t>Denise Teixeira de Mori Aiello</t>
  </si>
  <si>
    <t>Nilce Aparecida Leo</t>
  </si>
  <si>
    <t>Heloisa Helena Smirni Bonani</t>
  </si>
  <si>
    <t>Odalva Aparecida Baisso</t>
  </si>
  <si>
    <t>Raquel dos Santos Guerra</t>
  </si>
  <si>
    <t>Silvana Moreira Marques Barbosa</t>
  </si>
  <si>
    <t>Lucia Maria Cremon Milani</t>
  </si>
  <si>
    <t>Roseli Braga Tiossi</t>
  </si>
  <si>
    <t>Leda Aparecida Vizarini</t>
  </si>
  <si>
    <t>Luis Carlos Puglisi</t>
  </si>
  <si>
    <t>Benedito Goncalves</t>
  </si>
  <si>
    <t>Silvia Simoes Minguini</t>
  </si>
  <si>
    <t>Izilda Conte</t>
  </si>
  <si>
    <t>Marcia Aparecida Fernandes</t>
  </si>
  <si>
    <t>Iraci de Fatima Moyses Correa</t>
  </si>
  <si>
    <t>Irma Delfino</t>
  </si>
  <si>
    <t>Rosana Esteves</t>
  </si>
  <si>
    <t>Marialva Furlan Coletti</t>
  </si>
  <si>
    <t>Vera Lucia de Freitas Leonel dos Santos</t>
  </si>
  <si>
    <t>Eva de Fatima Candido de Oliveira</t>
  </si>
  <si>
    <t>Gladys Feloni Martins do Rosario</t>
  </si>
  <si>
    <t>Cleonice Aparecida Martins Ligabo</t>
  </si>
  <si>
    <t>Edson Toledo</t>
  </si>
  <si>
    <t>Mario Vicente do Carmo</t>
  </si>
  <si>
    <t>Claudia Paganini Michetti Pestana</t>
  </si>
  <si>
    <t>Rosana da Silva</t>
  </si>
  <si>
    <t>Antonio dos Santos Ii</t>
  </si>
  <si>
    <t>Angela Ribeiro da Silva</t>
  </si>
  <si>
    <t>Maria Aparecida da Silva I</t>
  </si>
  <si>
    <t>Marisa da Silva Medeiros Nunes</t>
  </si>
  <si>
    <t>Maria Jose Solcia Vaz</t>
  </si>
  <si>
    <t>Marcia Regina Inocencio</t>
  </si>
  <si>
    <t>Marisa Helena Camargo</t>
  </si>
  <si>
    <t>Antonia Almeida de Souza</t>
  </si>
  <si>
    <t>Maria Cristina Martins Assad</t>
  </si>
  <si>
    <t>Maria Isilda de Capua Ligabo Rodrigues</t>
  </si>
  <si>
    <t>Neila das Gracas C Stucchi</t>
  </si>
  <si>
    <t>Rosangela Aparecida de Souza Branco Costa</t>
  </si>
  <si>
    <t>Valeria Longobardo Fontes</t>
  </si>
  <si>
    <t>Maria Claudia Zampiero Lopes</t>
  </si>
  <si>
    <t>Marta Maria Zaniolo</t>
  </si>
  <si>
    <t>Eliane Aparecida C. Guimaraes</t>
  </si>
  <si>
    <t>Rosangela Aparecida Turim Augustinho</t>
  </si>
  <si>
    <t>Carlos Pires</t>
  </si>
  <si>
    <t>Maria Genisse de Oliveira</t>
  </si>
  <si>
    <t>Edneia de Fatima do Nascimento Campos</t>
  </si>
  <si>
    <t>Laura Maria Chrispim</t>
  </si>
  <si>
    <t>Rosana Braga Held</t>
  </si>
  <si>
    <t>Rita de Cassia de Toledo</t>
  </si>
  <si>
    <t>Celia Maria Gussonato</t>
  </si>
  <si>
    <t>Maria Isabel Petito</t>
  </si>
  <si>
    <t>Eliana de Souza Borelli</t>
  </si>
  <si>
    <t>Roselaine Aparecida Colin Colletti</t>
  </si>
  <si>
    <t>Sonia Regina de Moura Santos</t>
  </si>
  <si>
    <t>Ana Lucia Maia da Silva</t>
  </si>
  <si>
    <t>Ivonete Rocha</t>
  </si>
  <si>
    <t>Marcia Elisa Passerini</t>
  </si>
  <si>
    <t>Sylvana Maria Ellero</t>
  </si>
  <si>
    <t>Regina Helena Souza Oliveira</t>
  </si>
  <si>
    <t>Regina Helena Vieira Berta</t>
  </si>
  <si>
    <t>Sueli Aparecida Pereira</t>
  </si>
  <si>
    <t>Lurdes Piva</t>
  </si>
  <si>
    <t>Marcia Helena do Prado Cavicchiolli</t>
  </si>
  <si>
    <t>Jaqueline Aparecida dos Anjos Molinari</t>
  </si>
  <si>
    <t>Ilda Aparecida Gomes Coelho</t>
  </si>
  <si>
    <t>Maria Jose Deliquiavi Oliveira</t>
  </si>
  <si>
    <t>Maria Aparecida Faustino do Amaral</t>
  </si>
  <si>
    <t>Roseli Custodio de Lima</t>
  </si>
  <si>
    <t>Maria do Carmo Rodrigues de Lima Boschiero</t>
  </si>
  <si>
    <t>DIRETOR DE DEPARTAMENTO</t>
  </si>
  <si>
    <t>Regina Celia Thomaz de Aquino Penteado</t>
  </si>
  <si>
    <t>Rosalina Magalhaes</t>
  </si>
  <si>
    <t>Katia Regina de Souza E Silva</t>
  </si>
  <si>
    <t>Adailza do Carmo Carneseca</t>
  </si>
  <si>
    <t>Ivone Fernandes de Brito</t>
  </si>
  <si>
    <t>Eliane Simoes Peronico</t>
  </si>
  <si>
    <t>Neusa Delfino de Arruda</t>
  </si>
  <si>
    <t>Jose Carvalho</t>
  </si>
  <si>
    <t>Zilda Aparecida dos Santos Andre</t>
  </si>
  <si>
    <t>Maria Jose Ferreira Gregorio</t>
  </si>
  <si>
    <t>Maria Lucia da Cruz Custodio</t>
  </si>
  <si>
    <t>Sandra Regina Silverio</t>
  </si>
  <si>
    <t>Mario Camargo Junior</t>
  </si>
  <si>
    <t>Rosangela Thomaz Cantarelli</t>
  </si>
  <si>
    <t>Valentina Fatima Adorni Elias</t>
  </si>
  <si>
    <t>SECRETARIA MUNIC DE ESPORTE E LAZER</t>
  </si>
  <si>
    <t>Cleusa Aparecida Roldao</t>
  </si>
  <si>
    <t>Roberto Reis Rodrigues</t>
  </si>
  <si>
    <t>MONITOR DE EDUCACAO FISICA</t>
  </si>
  <si>
    <t>Rafael Claudio Antonio Greco</t>
  </si>
  <si>
    <t>Luiz Carlos Rondan</t>
  </si>
  <si>
    <t>Celia Paula de Lima</t>
  </si>
  <si>
    <t>Carlos Henrique Martins dos Santos</t>
  </si>
  <si>
    <t>Odair Aparecido Natural</t>
  </si>
  <si>
    <t>Cleusa Rosa do Prado Severino</t>
  </si>
  <si>
    <t>Pedro Pinto da Silva</t>
  </si>
  <si>
    <t>Jair Messias Goncalves</t>
  </si>
  <si>
    <t>Olimpio Aparecido da Silva</t>
  </si>
  <si>
    <t>Marisa Aparecida Cardoso Ximenes</t>
  </si>
  <si>
    <t>Jose Aparecido Pinto</t>
  </si>
  <si>
    <t>Jorge Luiz Villani</t>
  </si>
  <si>
    <t>Jose Roberto Bento</t>
  </si>
  <si>
    <t>Alcides do Carmo Alves</t>
  </si>
  <si>
    <t>Jeova Nunes Ferreira</t>
  </si>
  <si>
    <t>Luis Carlos Ferreira da Silva</t>
  </si>
  <si>
    <t>Daniel Barbosa de Souza</t>
  </si>
  <si>
    <t>Gilberto Jose Pradella</t>
  </si>
  <si>
    <t>Jose Luiz Bonifacio</t>
  </si>
  <si>
    <t>Sergia Cristina Haddad Mota</t>
  </si>
  <si>
    <t>ENFERMEIRO ESF</t>
  </si>
  <si>
    <t>SECRETARIA MUNIC DE SAÚDE</t>
  </si>
  <si>
    <t>Magali Rocha Diniz Mendes</t>
  </si>
  <si>
    <t>AGENTE COMUNITARIO DE SAUDE</t>
  </si>
  <si>
    <t>Susana Toledo Kis Pires</t>
  </si>
  <si>
    <t>AGENTE DE ENFERMAGEM</t>
  </si>
  <si>
    <t>Jose Americo Sartori</t>
  </si>
  <si>
    <t>MEDICO - HORISTA</t>
  </si>
  <si>
    <t>Jose Guilherme Fernandes Gouvea</t>
  </si>
  <si>
    <t>Nelsides Jose Mendes</t>
  </si>
  <si>
    <t>Claudemir Conte</t>
  </si>
  <si>
    <t>Maria Aparecida de Oliveira</t>
  </si>
  <si>
    <t>Ione Suzete Coelho</t>
  </si>
  <si>
    <t>Neid Tamara Andrade</t>
  </si>
  <si>
    <t>ENFERMEIRO</t>
  </si>
  <si>
    <t>Maria do Rosario Pirolla e Martho</t>
  </si>
  <si>
    <t>Rosana Luisa Brand Leandro</t>
  </si>
  <si>
    <t>Ernesto de Jesus Gameiro</t>
  </si>
  <si>
    <t>João Ricardo Scarafiz</t>
  </si>
  <si>
    <t>CIRURGIAO DENTISTA</t>
  </si>
  <si>
    <t>Zulmira Simões dos Santos</t>
  </si>
  <si>
    <t>Rafael Pazetto Logatti</t>
  </si>
  <si>
    <t>Marina Elizabete Costa Crozera</t>
  </si>
  <si>
    <t>MEDICO COMUNITARIO ESF</t>
  </si>
  <si>
    <t>Fernanda Torres do Amaral Moraes</t>
  </si>
  <si>
    <t>Teresa Nazira Lauand Caracio</t>
  </si>
  <si>
    <t>Eduardo Luis Yano</t>
  </si>
  <si>
    <t>MEDICO</t>
  </si>
  <si>
    <t>Maria de Fatima Rubira Nogueira</t>
  </si>
  <si>
    <t>Ocelia Aparecida Barbosa Durante</t>
  </si>
  <si>
    <t>AUXILIAR DE SAÚDE BUCAL ESF</t>
  </si>
  <si>
    <t>Maria Jose Formariz</t>
  </si>
  <si>
    <t>CIRURGIAO DENTISTA ESF</t>
  </si>
  <si>
    <t>Glenio Alves Trotta</t>
  </si>
  <si>
    <t>Maria Teresa Machado Gardim</t>
  </si>
  <si>
    <t>Wilson Roberto Aravechia</t>
  </si>
  <si>
    <t>Maria da Gloria Pereira de Souza</t>
  </si>
  <si>
    <t>Silvia Mara Machado de Oliveira</t>
  </si>
  <si>
    <t>Ana Lucia Bernardes Fernandes</t>
  </si>
  <si>
    <t>Paulino Francisco Theodoro</t>
  </si>
  <si>
    <t>Sara Tereza dos Santos Peral</t>
  </si>
  <si>
    <t>Jane Cristina Andrade</t>
  </si>
  <si>
    <t>Matilde Damiani</t>
  </si>
  <si>
    <t>Rosana Pierina Ferri Sakamoto</t>
  </si>
  <si>
    <t>Antonio Laurindo</t>
  </si>
  <si>
    <t>AGENTE DE SAUDE ESF</t>
  </si>
  <si>
    <t>Leila Braga D'ambrósio</t>
  </si>
  <si>
    <t>PSICOLOGO</t>
  </si>
  <si>
    <t>Pedro Goncalves</t>
  </si>
  <si>
    <t>Edson Roberto Lopes</t>
  </si>
  <si>
    <t>Carlos Roberto Camara</t>
  </si>
  <si>
    <t>Regina Fatima de Moraes Lepre</t>
  </si>
  <si>
    <t>Jose Celso Carmona</t>
  </si>
  <si>
    <t>ENGENHEIRO DE SEGURANÇA DO TRABALHO</t>
  </si>
  <si>
    <t>Paulo Fernando Djabraian</t>
  </si>
  <si>
    <t>Silvia do Carmo Sanches Perez</t>
  </si>
  <si>
    <t>Silvia Aparecida Santos</t>
  </si>
  <si>
    <t>Lurdes Akemi Yoneshima Watanabe</t>
  </si>
  <si>
    <t>Deise Cristina Fernandes Gouvea</t>
  </si>
  <si>
    <t>Silvia Aparecida Bezerra da Silva</t>
  </si>
  <si>
    <t>Ana Cristina Saba Machado</t>
  </si>
  <si>
    <t>Luis Antonio Mathias</t>
  </si>
  <si>
    <t>Vinicio Rosa Inacio</t>
  </si>
  <si>
    <t>Eliana Aparecida de Almeida</t>
  </si>
  <si>
    <t>Luzia de Fatima Rodrigues</t>
  </si>
  <si>
    <t>Marli Fatima de Andrade</t>
  </si>
  <si>
    <t>Sebastiao Nogueira Neto</t>
  </si>
  <si>
    <t>Fernando Origuela</t>
  </si>
  <si>
    <t>Jose Aparecido Prates</t>
  </si>
  <si>
    <t>Maria Elisabeth Campanini</t>
  </si>
  <si>
    <t>Celio de Jesus Silva</t>
  </si>
  <si>
    <t>Benedita Aparecida de Souza</t>
  </si>
  <si>
    <t>Thelma Dorta Jardim</t>
  </si>
  <si>
    <t>Maria Aparecida Fernandes</t>
  </si>
  <si>
    <t>Angela Vargas Batista</t>
  </si>
  <si>
    <t>Maria Cristina G de Paula</t>
  </si>
  <si>
    <t>Maria Severina Santos Moises</t>
  </si>
  <si>
    <t>Iracema Cardoso das Chagas</t>
  </si>
  <si>
    <t>Maria de Fatima Nogueira</t>
  </si>
  <si>
    <t>Isaias Compri</t>
  </si>
  <si>
    <t>MOTORISTA SOCORRISTA</t>
  </si>
  <si>
    <t>Jair Garcia de Godoy</t>
  </si>
  <si>
    <t>Marta Regina da Silva Lima</t>
  </si>
  <si>
    <t>Alaide de Paula</t>
  </si>
  <si>
    <t>Dalva da Silva Costa</t>
  </si>
  <si>
    <t>Izabel Elisa Araujo Costa</t>
  </si>
  <si>
    <t>Jose Ildovan Ribeiro</t>
  </si>
  <si>
    <t>Maria Elizabeth Ferrari</t>
  </si>
  <si>
    <t>Sandra Andrade de Osti</t>
  </si>
  <si>
    <t>Neide Claro Dias</t>
  </si>
  <si>
    <t>Irene Perondi Cayres</t>
  </si>
  <si>
    <t>Antonio Lourenco</t>
  </si>
  <si>
    <t>Alba Regina de S. B. Freitas</t>
  </si>
  <si>
    <t>Antonio Pereira de Souza</t>
  </si>
  <si>
    <t>Jania Mar da Costa</t>
  </si>
  <si>
    <t>Elizabeth Palka Nardini</t>
  </si>
  <si>
    <t>Lelis Rodrigues de Sousa</t>
  </si>
  <si>
    <t>Jose Valentin Colombo</t>
  </si>
  <si>
    <t>Iraci Ferreira Chaquine</t>
  </si>
  <si>
    <t>AUXILIAR EM SAÚDE BUCAL - ASB</t>
  </si>
  <si>
    <t>Suzete Imaculada Battagy</t>
  </si>
  <si>
    <t>Reginaldo Alves de Souza</t>
  </si>
  <si>
    <t>Julia Amalia Perez Vieira</t>
  </si>
  <si>
    <t>Atair Machado de O. Junior</t>
  </si>
  <si>
    <t>Jose Aparecido Crespolini</t>
  </si>
  <si>
    <t>Maria de Fatima Silva de Abreu</t>
  </si>
  <si>
    <t>Beatriz Regina Gonçalves Pereira</t>
  </si>
  <si>
    <t>Terezinha de Fatima Teixeira</t>
  </si>
  <si>
    <t>Maria Antonia da Silva</t>
  </si>
  <si>
    <t>Jose Roberto Dias</t>
  </si>
  <si>
    <t>Joao Aparecido Duarte</t>
  </si>
  <si>
    <t>Cleusa Galvao Novaes</t>
  </si>
  <si>
    <t>Isabella Maria de Campos Lepre</t>
  </si>
  <si>
    <t>Maria Regina Francischini</t>
  </si>
  <si>
    <t>Maria Aparecida Fernandes Jardim</t>
  </si>
  <si>
    <t>Cristiane Fernandes da Conceiçao</t>
  </si>
  <si>
    <t>Maria de Fatima Simplicio</t>
  </si>
  <si>
    <t>Cintia Maria Siqueira Rodrigues</t>
  </si>
  <si>
    <t>Maria do Carmo Sanchez Domingues</t>
  </si>
  <si>
    <t>Carolina Aparecida Ferreira</t>
  </si>
  <si>
    <t>Edson Ricci</t>
  </si>
  <si>
    <t>Maria Amelia dos Santos Antunes</t>
  </si>
  <si>
    <t>Jose Aparecido de Freitas Vellosa</t>
  </si>
  <si>
    <t>Agenor Rodolphi</t>
  </si>
  <si>
    <t>Rita Sueli Lipisk</t>
  </si>
  <si>
    <t>Suzana Terezinha Zuolo Ferro</t>
  </si>
  <si>
    <t>Sonia Maria Molan Gaban</t>
  </si>
  <si>
    <t>Sandra Regina Camargo Varanda</t>
  </si>
  <si>
    <t>Antonio Reinaldo Marques de Mendonca</t>
  </si>
  <si>
    <t>Celia Cristina Cybis de Freitas</t>
  </si>
  <si>
    <t>Odete Sinhoreli Ther. Trotta</t>
  </si>
  <si>
    <t>Elina Mara da Silva Marcomini</t>
  </si>
  <si>
    <t>Sonia Regina de Souza Cecheto</t>
  </si>
  <si>
    <t>Telma Cristina C. De M. Hudari</t>
  </si>
  <si>
    <t>Tuffy Jorge Filho</t>
  </si>
  <si>
    <t>Aurea Aparecida Gibelli</t>
  </si>
  <si>
    <t>Maria Rosa Seolin Jurisato</t>
  </si>
  <si>
    <t>Maria Sebastiana Alves Lima</t>
  </si>
  <si>
    <t>Lucimeire Azevedo de O Caires</t>
  </si>
  <si>
    <t>Maria do Carmo Damin Kamada</t>
  </si>
  <si>
    <t>Solange Teresinha Ferreira Galeazzi</t>
  </si>
  <si>
    <t>Percilia Aparecida da Silva</t>
  </si>
  <si>
    <t>Lucia Sonia Biffi</t>
  </si>
  <si>
    <t>Elza de Assis Mates</t>
  </si>
  <si>
    <t>Ivanir de Jesus Pardine</t>
  </si>
  <si>
    <t>Maria de Fatima Salomao</t>
  </si>
  <si>
    <t>Fatima Aparecida Pereira da Silva</t>
  </si>
  <si>
    <t>Maria da Conceicao Pereira Saldanha</t>
  </si>
  <si>
    <t>Magali Beltrame Luciano</t>
  </si>
  <si>
    <t>Eunice Aparecida de Castro</t>
  </si>
  <si>
    <t>Fatima Rosario de Carvalho</t>
  </si>
  <si>
    <t>Marcia Regina Ciarlarielo Dias</t>
  </si>
  <si>
    <t>Hedilene Marlei Arini</t>
  </si>
  <si>
    <t>Ivanilde Souza de Lima</t>
  </si>
  <si>
    <t>Maria Teresa Cadei Sao Nicolau</t>
  </si>
  <si>
    <t>Conceição Aparecida Caires Boni</t>
  </si>
  <si>
    <t>Meire Aparecida Pesse</t>
  </si>
  <si>
    <t>Vanilda Molaz Romero</t>
  </si>
  <si>
    <t>Marilda Fernandes</t>
  </si>
  <si>
    <t>Grasiela de Nardo Capellato</t>
  </si>
  <si>
    <t>Clovis Marques da Silva</t>
  </si>
  <si>
    <t>Gilmar Tadeu da Cruz Faustino</t>
  </si>
  <si>
    <t>Antonio Carlos Pimentel</t>
  </si>
  <si>
    <t>Maria Regina Silva de Souza</t>
  </si>
  <si>
    <t>Maria Amelia de Jesus Trovati</t>
  </si>
  <si>
    <t>Sueli Ap Chiodi de Oliveira</t>
  </si>
  <si>
    <t>Araci Francisca de Paula Forti Araujo</t>
  </si>
  <si>
    <t>Marly Quiterio</t>
  </si>
  <si>
    <t>Odilia Matos Araujo</t>
  </si>
  <si>
    <t>Adriana Cristina Lopes Silva</t>
  </si>
  <si>
    <t>Marcia Edvirges Luiz Maia</t>
  </si>
  <si>
    <t>Silvia Helena Rocha</t>
  </si>
  <si>
    <t>Meire Estela Silva Godoy</t>
  </si>
  <si>
    <t>Miriam Suzi Paro Giovani</t>
  </si>
  <si>
    <t>Joana Darc de Oliveira</t>
  </si>
  <si>
    <t>Maria Teresa Cachoeira</t>
  </si>
  <si>
    <t>Nilza Rodrigues de Souza Vargas</t>
  </si>
  <si>
    <t>Honoria Maria Vieira</t>
  </si>
  <si>
    <t>Fatima Cristina Casarini de Mendonca</t>
  </si>
  <si>
    <t>Marcia Cristina Tamia Ferreira</t>
  </si>
  <si>
    <t>Eliana de Arruda Tonello</t>
  </si>
  <si>
    <t>Edna Shisue Simabukulo Sakima</t>
  </si>
  <si>
    <t>Aluisio Margarido Alberici</t>
  </si>
  <si>
    <t>Marcos Sampaio de Araujo</t>
  </si>
  <si>
    <t>Elaine Cristina dos Santos</t>
  </si>
  <si>
    <t>Demaris Garcia Leal</t>
  </si>
  <si>
    <t>Iolanda Rezende de Lima Vicentini</t>
  </si>
  <si>
    <t>Celia Regina Gonçalves de Souza</t>
  </si>
  <si>
    <t>Ana Maria Garcia Alexandre</t>
  </si>
  <si>
    <t>Dirce Perguer Furlan</t>
  </si>
  <si>
    <t>Antonio Alberto Wan Dick Corbi</t>
  </si>
  <si>
    <t>Regina Lucia Marson Secchez</t>
  </si>
  <si>
    <t>Simonete Martins de Oliveira</t>
  </si>
  <si>
    <t>Jorge Hudari Neto</t>
  </si>
  <si>
    <t>Reginaldo Rigoto Giovani</t>
  </si>
  <si>
    <t>Louvercy do Carmo Neves Scarpa</t>
  </si>
  <si>
    <t>Jandira de Sousa Duarte Pedroso</t>
  </si>
  <si>
    <t>Arrilton Cunha Linhares</t>
  </si>
  <si>
    <t>Maria Silva de Oliveira</t>
  </si>
  <si>
    <t>Maria do Socorro de Oliveira Torres</t>
  </si>
  <si>
    <t>Dagmar Aiello Basque</t>
  </si>
  <si>
    <t>Matias Rodrigues</t>
  </si>
  <si>
    <t>Vanderley Gelen</t>
  </si>
  <si>
    <t>Wanderlei Angelo Garcia</t>
  </si>
  <si>
    <t>Luis Antonio Pestana</t>
  </si>
  <si>
    <t>Dalvo Barbosa do Amaral</t>
  </si>
  <si>
    <t>Adriana Celia Dias</t>
  </si>
  <si>
    <t>Maria de Lourdes da Silva</t>
  </si>
  <si>
    <t>Otaviano Pereira de Castro Filho</t>
  </si>
  <si>
    <t>Marta Aparecida Gonçalves dos Santos</t>
  </si>
  <si>
    <t>Rosimeire Aparecida Pinheiro</t>
  </si>
  <si>
    <t>Milton Jose Doniseti Conde</t>
  </si>
  <si>
    <t>Jose Antonio Cabrera Viegas</t>
  </si>
  <si>
    <t>Carlos Fernando Camargo</t>
  </si>
  <si>
    <t>Luiz Fernando Maine</t>
  </si>
  <si>
    <t>Maria Silvia Outeiro Gorla</t>
  </si>
  <si>
    <t>Walter de Jesus Motta</t>
  </si>
  <si>
    <t>Fernando Luiz Rodrigues da Cunha</t>
  </si>
  <si>
    <t>Edson Maria Torres</t>
  </si>
  <si>
    <t>Maria Cecilia Brandao</t>
  </si>
  <si>
    <t>SECRETARIA MUNIC DESENVOLVIMENTO URBANO</t>
  </si>
  <si>
    <t>Maria Cristina de Pauli Torres</t>
  </si>
  <si>
    <t>Clodoaldo Jose Camargo</t>
  </si>
  <si>
    <t>Edimar Claro</t>
  </si>
  <si>
    <t>Gerhard Schneider Junior</t>
  </si>
  <si>
    <t>Valdir Jose Martins da Silva</t>
  </si>
  <si>
    <t>Jose Geraldo Sorbo Bombarda</t>
  </si>
  <si>
    <t>Natal de Paula Trindade</t>
  </si>
  <si>
    <t>Aldo Fernando Casellato</t>
  </si>
  <si>
    <t>SECRETARIA MUNIC GESTÃO E FINANÇAS</t>
  </si>
  <si>
    <t>Valdemar Pedroso Filho</t>
  </si>
  <si>
    <t>Carlos Francisco Vieira</t>
  </si>
  <si>
    <t>Alan Aparecido Siguli</t>
  </si>
  <si>
    <t>Marcos Antonio dos Santos</t>
  </si>
  <si>
    <t>Jose Luiz Femiano</t>
  </si>
  <si>
    <t>AGENTE DE ENFERMAGEM DO TRABALHO</t>
  </si>
  <si>
    <t>Ataide Trevizan</t>
  </si>
  <si>
    <t>Edelbison Luis dos Santos</t>
  </si>
  <si>
    <t>Luiz Antonio Inacio</t>
  </si>
  <si>
    <t>Jose Carlos dos Santos</t>
  </si>
  <si>
    <t>Magali Velasco Borges</t>
  </si>
  <si>
    <t>Antonio do Carmo Fidelis</t>
  </si>
  <si>
    <t>Marilene Moura Bego</t>
  </si>
  <si>
    <t>Angela Nardini</t>
  </si>
  <si>
    <t>AUDITOR-FISCAL TRIBUTÁRIO MUNICIPAL-AFTM</t>
  </si>
  <si>
    <t>Francisco Meneses Do</t>
  </si>
  <si>
    <t>Claudia Minotti Lopes da Silva</t>
  </si>
  <si>
    <t>Vicente Ap Galdino Correia</t>
  </si>
  <si>
    <t>Osvaldo Mancini</t>
  </si>
  <si>
    <t>Francisco D Rosa de Oliveira</t>
  </si>
  <si>
    <t>Adalgisa Maria C de Miranda</t>
  </si>
  <si>
    <t>Dagmar Aparecida Gomes</t>
  </si>
  <si>
    <t>Onofre Laerte Garcia Pontalti</t>
  </si>
  <si>
    <t>Etiene Maria da S Fernandes</t>
  </si>
  <si>
    <t>Regina Angelica da Silva Fidenis</t>
  </si>
  <si>
    <t>Mauricio Cristiano</t>
  </si>
  <si>
    <t>Maria Helena Correa Leite</t>
  </si>
  <si>
    <t>Sergio Aparecido Guilherme</t>
  </si>
  <si>
    <t>Geraldo Aparecido Bergo</t>
  </si>
  <si>
    <t>Sonia Maria Schneider Barbosa</t>
  </si>
  <si>
    <t>Rivail Consolaro</t>
  </si>
  <si>
    <t>Julio Cesar dos Santos</t>
  </si>
  <si>
    <t>Marco Julio</t>
  </si>
  <si>
    <t>Miguel Francisco Canozza</t>
  </si>
  <si>
    <t>Paulo Roberto Delbon</t>
  </si>
  <si>
    <t>Samuel Martins</t>
  </si>
  <si>
    <t>Dejair Belossao</t>
  </si>
  <si>
    <t>Paulo Roberto Rosales Ferreira</t>
  </si>
  <si>
    <t>Frederico Leite Trostdorf</t>
  </si>
  <si>
    <t>Marcos Antonio Nalin</t>
  </si>
  <si>
    <t>Jose Edson Scotton</t>
  </si>
  <si>
    <t>Jose Acacio de Oliveira</t>
  </si>
  <si>
    <t>Silvio Marcos de Oliveira</t>
  </si>
  <si>
    <t>Milton Lopes da Silva Junior</t>
  </si>
  <si>
    <t>COORDENADOR EXECUTIVO</t>
  </si>
  <si>
    <t>Valter Filomeno</t>
  </si>
  <si>
    <t>Joao Carlos Masotti</t>
  </si>
  <si>
    <t>ANALISTA DE SISTEMAS</t>
  </si>
  <si>
    <t>Sidinei Moreira dos Santos</t>
  </si>
  <si>
    <t>Mario Antonio Oliveira</t>
  </si>
  <si>
    <t>SECRETARIA MUNIC NEGÓCIOS JURÍDICOS</t>
  </si>
  <si>
    <t>Edina Aparecida da Silva Bize</t>
  </si>
  <si>
    <t>Luis Armando Bressan</t>
  </si>
  <si>
    <t>Evangelista dos Santos</t>
  </si>
  <si>
    <t>SECRETARIA MUNIC OBRAS E SERV.PUBLICOS</t>
  </si>
  <si>
    <t>Claudio Donizete Napoleao</t>
  </si>
  <si>
    <t>Jose Roberto da Silva</t>
  </si>
  <si>
    <t>ENCARREGADO DE SERVICO</t>
  </si>
  <si>
    <t>Osneiz Pizo</t>
  </si>
  <si>
    <t>Jaconias Vieira de Souza</t>
  </si>
  <si>
    <t>Ananias Liano Rocha</t>
  </si>
  <si>
    <t>Benedito Francisco Penteado</t>
  </si>
  <si>
    <t>Vanildo Aparecido Teixeira</t>
  </si>
  <si>
    <t>Silvana Aparecida Cortez dos Santos</t>
  </si>
  <si>
    <t>Izaias Alves Botan</t>
  </si>
  <si>
    <t>Anibaldo Ferreira de Morais</t>
  </si>
  <si>
    <t>Joao Aparecido Alves</t>
  </si>
  <si>
    <t>Pedro Aparecido Sergi</t>
  </si>
  <si>
    <t>Dejair Fagundes</t>
  </si>
  <si>
    <t>Devanir Fernandes Garbi</t>
  </si>
  <si>
    <t>Valdeci Erti</t>
  </si>
  <si>
    <t>Bento Miguel de Souza</t>
  </si>
  <si>
    <t>Moacir Magalhaes de Oliveira</t>
  </si>
  <si>
    <t>Adelino de Andrade Joaquim</t>
  </si>
  <si>
    <t>Vital Custodio da Silva</t>
  </si>
  <si>
    <t>Jose Furtuoso de Lima</t>
  </si>
  <si>
    <t>Milton Aquino de Godoy</t>
  </si>
  <si>
    <t>Damiao Severino da Silva</t>
  </si>
  <si>
    <t>Jose Marcelo Adriano</t>
  </si>
  <si>
    <t>Mario da Silva Caiano Filho</t>
  </si>
  <si>
    <t>Odilon Ferreira do Nascimento</t>
  </si>
  <si>
    <t>Manoel Francisco Baracho</t>
  </si>
  <si>
    <t>Antonio Borges da Silva</t>
  </si>
  <si>
    <t>Nivaldo Geraldo da Silva Fidenis</t>
  </si>
  <si>
    <t>Francisco Carlos Sgarbosa</t>
  </si>
  <si>
    <t>Francisco Redondo Filho</t>
  </si>
  <si>
    <t>Marcos Bento</t>
  </si>
  <si>
    <t>Luis Carlos Alves da Silva</t>
  </si>
  <si>
    <t>Clovis Sebastiao Bonifacio</t>
  </si>
  <si>
    <t>Benedito Joao do Prado</t>
  </si>
  <si>
    <t>Jose Geraldo Revoredo</t>
  </si>
  <si>
    <t>Joao Carlos Teixeira</t>
  </si>
  <si>
    <t>Antonio Luiz Batista Curto</t>
  </si>
  <si>
    <t>Jesus Aparecido Cecilio da Silva</t>
  </si>
  <si>
    <t>Jose Luiz Antonio</t>
  </si>
  <si>
    <t>Ivan Vieira</t>
  </si>
  <si>
    <t>Jailson Miguel dos Santos</t>
  </si>
  <si>
    <t>Eurico Alonso Gonçales</t>
  </si>
  <si>
    <t>Jose Carlos de Campos</t>
  </si>
  <si>
    <t>Donizeti da Silva</t>
  </si>
  <si>
    <t>Ivair de Souza</t>
  </si>
  <si>
    <t>Jeferson Bento Borges Correa</t>
  </si>
  <si>
    <t>Antonio Aparecido da Silva I</t>
  </si>
  <si>
    <t>Jose Luiz de Oliveira</t>
  </si>
  <si>
    <t>Jose Antonio Andriani</t>
  </si>
  <si>
    <t>Aparecido Alves Gaspar</t>
  </si>
  <si>
    <t>Jose Rodrigues Pereira</t>
  </si>
  <si>
    <t>Benedito Bento</t>
  </si>
  <si>
    <t>Airton Cesar Sartori</t>
  </si>
  <si>
    <t>Francisco Carlos Tulio</t>
  </si>
  <si>
    <t>ENGENHEIRO</t>
  </si>
  <si>
    <t>Antonio Carlos Capella</t>
  </si>
  <si>
    <t>Carlos Alberto Batista Correa</t>
  </si>
  <si>
    <t>SECRETARIA MUNIC PLANEJ. E PART. POPULAR</t>
  </si>
  <si>
    <t>Antonio Adriano Altieri</t>
  </si>
  <si>
    <t>01.04.020</t>
  </si>
  <si>
    <t>01.04.021</t>
  </si>
  <si>
    <t>01.10.146</t>
  </si>
  <si>
    <t>01.12.170</t>
  </si>
  <si>
    <t>01.10.152</t>
  </si>
  <si>
    <t>01.12.165</t>
  </si>
  <si>
    <t>01.12.178</t>
  </si>
  <si>
    <t>01.13.183</t>
  </si>
  <si>
    <t>01.10.154</t>
  </si>
  <si>
    <t>01.10.153</t>
  </si>
  <si>
    <t>01.14.189</t>
  </si>
  <si>
    <t>01.04.013</t>
  </si>
  <si>
    <t>01.04.037</t>
  </si>
  <si>
    <t>01.12.177</t>
  </si>
  <si>
    <t>01.03.213</t>
  </si>
  <si>
    <t>01.07.203</t>
  </si>
  <si>
    <t>01.12.176</t>
  </si>
  <si>
    <t>01.11.156</t>
  </si>
  <si>
    <t>01.03.010</t>
  </si>
  <si>
    <t>01.09.115</t>
  </si>
  <si>
    <t>01.04.015</t>
  </si>
  <si>
    <t>01.07.063</t>
  </si>
  <si>
    <t>01.06.041</t>
  </si>
  <si>
    <t>01.08.072</t>
  </si>
  <si>
    <t>01.04.018</t>
  </si>
  <si>
    <t>01.08.071</t>
  </si>
  <si>
    <t>01.07.070</t>
  </si>
  <si>
    <t>01.04.029</t>
  </si>
  <si>
    <t>01.04.028</t>
  </si>
  <si>
    <t>01.12.166</t>
  </si>
  <si>
    <t>01.04.030</t>
  </si>
  <si>
    <t>01.12.171</t>
  </si>
  <si>
    <t>01.09.141</t>
  </si>
  <si>
    <t>01.07.046</t>
  </si>
  <si>
    <t>01.07.055</t>
  </si>
  <si>
    <t>01.07.061</t>
  </si>
  <si>
    <t>01.08.106</t>
  </si>
  <si>
    <t>01.08.108</t>
  </si>
  <si>
    <t>01.08.076</t>
  </si>
  <si>
    <t>01.04.026</t>
  </si>
  <si>
    <t>01.08.103</t>
  </si>
  <si>
    <t>01.08.102</t>
  </si>
  <si>
    <t>01.08.075</t>
  </si>
  <si>
    <t>01.08.094</t>
  </si>
  <si>
    <t>01.08.110</t>
  </si>
  <si>
    <t>01.09.129</t>
  </si>
  <si>
    <t>01.07.049</t>
  </si>
  <si>
    <t>01.08.088</t>
  </si>
  <si>
    <t>01.08.073</t>
  </si>
  <si>
    <t>01.08.089</t>
  </si>
  <si>
    <t>01.08.074</t>
  </si>
  <si>
    <t>01.13.184</t>
  </si>
  <si>
    <t>01.12.181</t>
  </si>
  <si>
    <t>01.13.187</t>
  </si>
  <si>
    <t>01.11.161</t>
  </si>
  <si>
    <t>01.09.143</t>
  </si>
  <si>
    <t>01.09.130</t>
  </si>
  <si>
    <t>01.09.131</t>
  </si>
  <si>
    <t>01.09.120</t>
  </si>
  <si>
    <t>01.09.133</t>
  </si>
  <si>
    <t>01.09.119</t>
  </si>
  <si>
    <t>01.07.202</t>
  </si>
  <si>
    <t>01.04.027</t>
  </si>
  <si>
    <t>01.08.091</t>
  </si>
  <si>
    <t>01.14.193</t>
  </si>
  <si>
    <t>01.12.167</t>
  </si>
  <si>
    <t>01.12.168</t>
  </si>
  <si>
    <t>01.08.090</t>
  </si>
  <si>
    <t>01.05.038</t>
  </si>
  <si>
    <t>01.12.180</t>
  </si>
  <si>
    <t>01.14.192</t>
  </si>
  <si>
    <t>01.13.186</t>
  </si>
  <si>
    <t>01.12.173</t>
  </si>
  <si>
    <t>01.12.169</t>
  </si>
  <si>
    <t>01.08.104</t>
  </si>
  <si>
    <t>01.07.057</t>
  </si>
  <si>
    <t>01.07.062</t>
  </si>
  <si>
    <t>01.15.195</t>
  </si>
  <si>
    <t>01.01.001</t>
  </si>
  <si>
    <t>01.07.052</t>
  </si>
  <si>
    <t>01.08.085</t>
  </si>
  <si>
    <t>01.07.053</t>
  </si>
  <si>
    <t>01.07.059</t>
  </si>
  <si>
    <t>01.17.200</t>
  </si>
  <si>
    <t>01.07.056</t>
  </si>
  <si>
    <t>01.07.064</t>
  </si>
  <si>
    <t>01.07.060</t>
  </si>
  <si>
    <t>01.11.163</t>
  </si>
  <si>
    <t>01.11.157</t>
  </si>
  <si>
    <t>01.07.058</t>
  </si>
  <si>
    <t>01.09.121</t>
  </si>
  <si>
    <t>01.06.044</t>
  </si>
  <si>
    <t>01.09.135</t>
  </si>
  <si>
    <t>01.10.150</t>
  </si>
  <si>
    <t>01.14.190</t>
  </si>
  <si>
    <t>01.09.144</t>
  </si>
  <si>
    <t>CEN. CUST.</t>
  </si>
  <si>
    <t>DEMITIDO</t>
  </si>
  <si>
    <t>SAL ATUAL</t>
  </si>
  <si>
    <t>DOTAÇÃO</t>
  </si>
  <si>
    <t>SECRETARIA MUNIC DE EDUCAÇÃO (CULTURA)</t>
  </si>
  <si>
    <t>TEMPO</t>
  </si>
  <si>
    <t>FATOR</t>
  </si>
  <si>
    <t>MESES</t>
  </si>
  <si>
    <t>INDEN/MÊS</t>
  </si>
  <si>
    <t>VALE ALIM.</t>
  </si>
  <si>
    <t>REF</t>
  </si>
  <si>
    <t>REF.013</t>
  </si>
  <si>
    <t>REF.014</t>
  </si>
  <si>
    <t>%SUB</t>
  </si>
  <si>
    <t>VALPLANO</t>
  </si>
  <si>
    <t>VAL SUB</t>
  </si>
  <si>
    <t>TOTAL INDEN/MÊS</t>
  </si>
  <si>
    <t>TOTAL ..............................................................</t>
  </si>
  <si>
    <t>TOTAL DE SERVIDORES APOSENTADOS POR SECRETARIA</t>
  </si>
  <si>
    <t>TOTAIS ........... R$</t>
  </si>
  <si>
    <t>CUSTO MENSAL COM ENCARGOS</t>
  </si>
  <si>
    <t>13. SAL</t>
  </si>
  <si>
    <t>FÉRIAS</t>
  </si>
  <si>
    <t>.1/3</t>
  </si>
  <si>
    <t>ABONADAS</t>
  </si>
  <si>
    <t>AB ASSID</t>
  </si>
  <si>
    <t>SUBS SAUDE</t>
  </si>
  <si>
    <t>PREMIO ASSID</t>
  </si>
  <si>
    <t xml:space="preserve">TOTAL DE ECONOMIA MENSAL </t>
  </si>
  <si>
    <t>TOTAL CUSTOS</t>
  </si>
  <si>
    <t>ENCARGOS</t>
  </si>
  <si>
    <t>SUB TOTAL 2</t>
  </si>
  <si>
    <t>SUB TOTAL 1</t>
  </si>
  <si>
    <t>QUANT. DE APOSENTADOS POR SECRETARIA</t>
  </si>
  <si>
    <t>CUSTO</t>
  </si>
  <si>
    <t>IND.</t>
  </si>
  <si>
    <t>TOTAIS</t>
  </si>
  <si>
    <t>QUANT.</t>
  </si>
  <si>
    <t>NO PERÍODO</t>
  </si>
  <si>
    <t>DE IND.</t>
  </si>
  <si>
    <t>ECO. MENS.</t>
  </si>
  <si>
    <t>SEM IND.</t>
  </si>
  <si>
    <t>SECRETARIA</t>
  </si>
  <si>
    <t>VALE AL.</t>
  </si>
  <si>
    <t xml:space="preserve">PLANO </t>
  </si>
  <si>
    <t>DE SAÚDE</t>
  </si>
  <si>
    <t>IND</t>
  </si>
  <si>
    <t xml:space="preserve">SUB. PLANO </t>
  </si>
  <si>
    <t>03 ANOS</t>
  </si>
  <si>
    <t>05 ANOS</t>
  </si>
  <si>
    <t>07 ANOS</t>
  </si>
  <si>
    <t>10 ANOS</t>
  </si>
  <si>
    <t>PII</t>
  </si>
  <si>
    <t>REF.13</t>
  </si>
  <si>
    <t>Matric</t>
  </si>
  <si>
    <t>Des_Cargo_Ori</t>
  </si>
  <si>
    <t>Aposentado</t>
  </si>
  <si>
    <t>AGENTE OPERACIONAL DE TELEFONIA</t>
  </si>
  <si>
    <t>Pensionista</t>
  </si>
  <si>
    <t>CIRURGIAO DENTISTA-HORISTA</t>
  </si>
  <si>
    <t>ORIENTADOR DESPORTIVO</t>
  </si>
  <si>
    <t>ASSISTENTE EDUCACIONAL PEDAGÓGICO</t>
  </si>
  <si>
    <t>FISIOTERAPEUTA</t>
  </si>
  <si>
    <t>AGENTE DE NECROPSIA</t>
  </si>
  <si>
    <t>PROCURADOR MUNICIPAL</t>
  </si>
  <si>
    <t>ARQUIVISTA</t>
  </si>
  <si>
    <t>TELEF AUXILIAR DE REGULAÇÃO MÉDICA-TARM</t>
  </si>
  <si>
    <t>MEDICO VETERINARIO</t>
  </si>
  <si>
    <t>TERAPEUTA OCUPACIONAL</t>
  </si>
  <si>
    <t>FARMACÊUTICO</t>
  </si>
  <si>
    <t>MUSEOLOGO</t>
  </si>
  <si>
    <t>TÉCNICO DE SEGURANÇA DO TRABALHO</t>
  </si>
  <si>
    <t>MEDICO DE SAUDE COMUNITARIA</t>
  </si>
  <si>
    <t>MEDICO CLINICO GERAL ESF</t>
  </si>
  <si>
    <t>ARQUITETO</t>
  </si>
  <si>
    <t>GUARDA CIVIL MUNICIPAL II</t>
  </si>
  <si>
    <t>AGENTE DE ARRECADACAO</t>
  </si>
  <si>
    <t>BIOLOGO</t>
  </si>
  <si>
    <t>PUBLICITARIO</t>
  </si>
  <si>
    <t>NUTRICIONISTA</t>
  </si>
  <si>
    <t>ENFERMEIRO DO TRABALHO</t>
  </si>
  <si>
    <t>GESTOR PÚBLICO-MODALIDADE "ADM PÚBLICO"</t>
  </si>
  <si>
    <t>AGENTE DE COMBATE A ENDEMIAS</t>
  </si>
  <si>
    <t>RADIO OPERADOR</t>
  </si>
  <si>
    <t>FISIOTERAPEUTA DO NASF</t>
  </si>
  <si>
    <t>TERAPEUTA OCUPACIONAL DO NASF</t>
  </si>
  <si>
    <t>ASSISTENTE DE DIVULGAÇÃO</t>
  </si>
  <si>
    <t>PSICOLOGO DO NASF</t>
  </si>
  <si>
    <t>MÉDICO DO NASF - PSIQUIATRA</t>
  </si>
  <si>
    <t>PREFEITO</t>
  </si>
  <si>
    <t>VICE PREFEITO</t>
  </si>
  <si>
    <t>NUTRICIONISTA DO NASF</t>
  </si>
  <si>
    <t>MEDICO DO TRABALHO</t>
  </si>
  <si>
    <t>CONSELHEIRO TUTELAR</t>
  </si>
  <si>
    <t>ASSISTENTE TECNICO</t>
  </si>
  <si>
    <t>AUXILIAR DE FARMACIA</t>
  </si>
  <si>
    <t>ASSISTENTE DE GABINETE</t>
  </si>
  <si>
    <t>GERENTE DE PROGRAMA</t>
  </si>
  <si>
    <t>SECRETARIO MUNICIPAL</t>
  </si>
  <si>
    <t>GESTOR DE PROJETOS</t>
  </si>
  <si>
    <t>CHEFE DE GABINETE</t>
  </si>
  <si>
    <t xml:space="preserve">ASSESSOR DE IMPRENSA </t>
  </si>
  <si>
    <t>CORREGEDOR DA GUARDA CIVIL MUNICIPAL</t>
  </si>
  <si>
    <t>TRADUT INTÉRP. LÍNGUA BRAS SINAIS LIBRAS</t>
  </si>
  <si>
    <t>TÉCNICO DESPORTIVO</t>
  </si>
  <si>
    <t>ORIGEM</t>
  </si>
  <si>
    <t>SAL</t>
  </si>
  <si>
    <t>QUANT</t>
  </si>
  <si>
    <t>PRÊMIO</t>
  </si>
  <si>
    <t>NOME</t>
  </si>
  <si>
    <t>AB. ANUAL</t>
  </si>
  <si>
    <t>13º</t>
  </si>
  <si>
    <t>C/+1/3</t>
  </si>
  <si>
    <t>F.A.</t>
  </si>
  <si>
    <t>TOTAL ECONOMIA COM DEDUÇÃO DA REPOSIÇÃO</t>
  </si>
  <si>
    <t>CUSTO COM REPOSIÇÃO TODOS SERVIDORES</t>
  </si>
  <si>
    <t>REPOSIÇÃO DOS SERVIDORES CASO OPTEM PELO PDV</t>
  </si>
  <si>
    <t>QUANT. DE APOSENTADOS POR FUNÇÃO - DESPESAS</t>
  </si>
  <si>
    <t>QUANT. DE APOSENTADOS POR SECRETARIA - DESPESAS</t>
  </si>
  <si>
    <t>IND. SAL.</t>
  </si>
  <si>
    <t>RPV X2</t>
  </si>
  <si>
    <t>4X</t>
  </si>
  <si>
    <t>Valor_Verba</t>
  </si>
  <si>
    <t>DE 1 A 4</t>
  </si>
  <si>
    <t>DE 5 A 42</t>
  </si>
  <si>
    <t>DE 43 A 48</t>
  </si>
  <si>
    <t>DE 49 A 54</t>
  </si>
  <si>
    <t>DE 55 A 60</t>
  </si>
  <si>
    <t>DE 61 A 66</t>
  </si>
  <si>
    <t>DE 67 A 72</t>
  </si>
  <si>
    <t>DE 73 A 78</t>
  </si>
  <si>
    <t>DE 79 A 84</t>
  </si>
  <si>
    <t>DE 85 A 90</t>
  </si>
  <si>
    <t>DE 91 A 96</t>
  </si>
  <si>
    <t>DE 97 A 102</t>
  </si>
  <si>
    <t>DE 103 A 108</t>
  </si>
  <si>
    <t>DE 109 A 114</t>
  </si>
  <si>
    <t>DE 115 A 120</t>
  </si>
  <si>
    <t>DE 121 A 126</t>
  </si>
  <si>
    <t>DE 127 A 132</t>
  </si>
  <si>
    <t>DE 133 A 138</t>
  </si>
  <si>
    <t>DE 139 A 144</t>
  </si>
  <si>
    <t>DE 145 A 150</t>
  </si>
  <si>
    <t>DE 151 A 156</t>
  </si>
  <si>
    <t>DE 157 A 162</t>
  </si>
  <si>
    <t>DE 163 A 168</t>
  </si>
  <si>
    <t>DE 169 A 174</t>
  </si>
  <si>
    <t>DE 175 A 180</t>
  </si>
  <si>
    <t>PERÍODO EM MESES</t>
  </si>
  <si>
    <t>SERV.</t>
  </si>
  <si>
    <t>CUSTO MÊS FUNC NOVO</t>
  </si>
  <si>
    <t>CUSTO FUNC</t>
  </si>
  <si>
    <t>CUSTO MENSAL FUNCIONÁRIOS ATUAIS</t>
  </si>
  <si>
    <t>CUSTO MENSAL FUNCIONÁRIOS NOVOS</t>
  </si>
  <si>
    <t>CUSTO MENSAL PDV ADESÃO 100%</t>
  </si>
  <si>
    <t>TOTAL PDV +FUNC. NOVOS</t>
  </si>
  <si>
    <t>DIF.PDV+ FUNC. NOVOS -CUSTO FUNC. ATUAIS</t>
  </si>
  <si>
    <t>Matricula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</si>
</sst>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#,##0.0"/>
    <numFmt numFmtId="165" formatCode="_(* #,##0.00_);_(* \(#,##0.00\);_(* &quot;-&quot;??_);_(@_)"/>
    <numFmt numFmtId="166" formatCode="_ * #,##0.00_ ;_ * \-#,##0.00_ ;_ * &quot;-&quot;??_ ;_ @_ 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u val="singleAccounting"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14" fontId="0" fillId="0" borderId="0" xfId="0" applyNumberFormat="1"/>
    <xf numFmtId="0" fontId="2" fillId="0" borderId="1" xfId="0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0" xfId="0" applyBorder="1"/>
    <xf numFmtId="14" fontId="0" fillId="0" borderId="0" xfId="0" applyNumberFormat="1" applyBorder="1"/>
    <xf numFmtId="43" fontId="0" fillId="0" borderId="0" xfId="1" applyFont="1" applyBorder="1"/>
    <xf numFmtId="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1" xfId="0" applyNumberFormat="1" applyFill="1" applyBorder="1" applyAlignment="1">
      <alignment horizontal="center" vertical="center"/>
    </xf>
    <xf numFmtId="43" fontId="0" fillId="0" borderId="1" xfId="1" applyFont="1" applyFill="1" applyBorder="1"/>
    <xf numFmtId="0" fontId="0" fillId="0" borderId="1" xfId="0" applyFill="1" applyBorder="1"/>
    <xf numFmtId="14" fontId="0" fillId="0" borderId="1" xfId="0" applyNumberFormat="1" applyFill="1" applyBorder="1"/>
    <xf numFmtId="43" fontId="0" fillId="0" borderId="0" xfId="1" applyFont="1"/>
    <xf numFmtId="164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43" fontId="2" fillId="0" borderId="1" xfId="1" applyFont="1" applyBorder="1"/>
    <xf numFmtId="43" fontId="2" fillId="0" borderId="1" xfId="1" applyFont="1" applyBorder="1" applyAlignment="1">
      <alignment horizontal="center"/>
    </xf>
    <xf numFmtId="43" fontId="2" fillId="0" borderId="0" xfId="1" applyFont="1" applyAlignment="1">
      <alignment horizontal="center"/>
    </xf>
    <xf numFmtId="43" fontId="0" fillId="0" borderId="0" xfId="0" applyNumberForma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43" fontId="2" fillId="0" borderId="0" xfId="1" applyFont="1" applyBorder="1" applyAlignment="1">
      <alignment horizontal="center"/>
    </xf>
    <xf numFmtId="0" fontId="3" fillId="0" borderId="0" xfId="0" applyFont="1" applyBorder="1"/>
    <xf numFmtId="0" fontId="4" fillId="2" borderId="0" xfId="0" applyFont="1" applyFill="1" applyBorder="1" applyAlignment="1">
      <alignment horizontal="center"/>
    </xf>
    <xf numFmtId="43" fontId="4" fillId="2" borderId="0" xfId="1" applyFont="1" applyFill="1" applyBorder="1"/>
    <xf numFmtId="0" fontId="4" fillId="2" borderId="0" xfId="0" applyFont="1" applyFill="1" applyBorder="1"/>
    <xf numFmtId="43" fontId="4" fillId="2" borderId="0" xfId="0" applyNumberFormat="1" applyFont="1" applyFill="1" applyBorder="1"/>
    <xf numFmtId="0" fontId="3" fillId="0" borderId="1" xfId="0" applyFont="1" applyBorder="1"/>
    <xf numFmtId="0" fontId="3" fillId="0" borderId="1" xfId="0" applyFont="1" applyFill="1" applyBorder="1"/>
    <xf numFmtId="43" fontId="2" fillId="0" borderId="0" xfId="0" applyNumberFormat="1" applyFont="1" applyBorder="1" applyAlignment="1">
      <alignment horizontal="center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43" fontId="4" fillId="2" borderId="0" xfId="1" applyFont="1" applyFill="1"/>
    <xf numFmtId="43" fontId="2" fillId="0" borderId="0" xfId="0" applyNumberFormat="1" applyFont="1" applyBorder="1"/>
    <xf numFmtId="43" fontId="2" fillId="0" borderId="0" xfId="1" applyFont="1" applyBorder="1"/>
    <xf numFmtId="0" fontId="6" fillId="0" borderId="2" xfId="0" applyFont="1" applyBorder="1"/>
    <xf numFmtId="43" fontId="6" fillId="0" borderId="5" xfId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43" fontId="6" fillId="0" borderId="6" xfId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43" fontId="6" fillId="0" borderId="7" xfId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2" xfId="0" applyFont="1" applyFill="1" applyBorder="1"/>
    <xf numFmtId="43" fontId="6" fillId="0" borderId="2" xfId="1" applyFont="1" applyBorder="1"/>
    <xf numFmtId="43" fontId="6" fillId="0" borderId="2" xfId="0" applyNumberFormat="1" applyFont="1" applyBorder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43" fontId="0" fillId="0" borderId="10" xfId="0" applyNumberFormat="1" applyBorder="1"/>
    <xf numFmtId="43" fontId="0" fillId="0" borderId="11" xfId="0" applyNumberFormat="1" applyBorder="1"/>
    <xf numFmtId="0" fontId="0" fillId="0" borderId="12" xfId="0" applyBorder="1"/>
    <xf numFmtId="43" fontId="0" fillId="0" borderId="1" xfId="0" applyNumberFormat="1" applyBorder="1"/>
    <xf numFmtId="43" fontId="0" fillId="0" borderId="13" xfId="0" applyNumberFormat="1" applyBorder="1"/>
    <xf numFmtId="0" fontId="0" fillId="0" borderId="14" xfId="0" applyBorder="1"/>
    <xf numFmtId="0" fontId="0" fillId="0" borderId="15" xfId="0" applyBorder="1"/>
    <xf numFmtId="43" fontId="0" fillId="0" borderId="15" xfId="1" applyFont="1" applyBorder="1"/>
    <xf numFmtId="43" fontId="0" fillId="0" borderId="15" xfId="0" applyNumberFormat="1" applyBorder="1"/>
    <xf numFmtId="43" fontId="0" fillId="0" borderId="16" xfId="0" applyNumberFormat="1" applyBorder="1"/>
    <xf numFmtId="0" fontId="0" fillId="0" borderId="12" xfId="0" applyFill="1" applyBorder="1"/>
    <xf numFmtId="43" fontId="0" fillId="0" borderId="9" xfId="0" applyNumberFormat="1" applyBorder="1"/>
    <xf numFmtId="43" fontId="0" fillId="0" borderId="11" xfId="1" applyFont="1" applyBorder="1"/>
    <xf numFmtId="43" fontId="0" fillId="0" borderId="12" xfId="0" applyNumberFormat="1" applyBorder="1"/>
    <xf numFmtId="43" fontId="0" fillId="0" borderId="13" xfId="1" applyFont="1" applyBorder="1"/>
    <xf numFmtId="43" fontId="0" fillId="0" borderId="14" xfId="0" applyNumberFormat="1" applyBorder="1"/>
    <xf numFmtId="43" fontId="0" fillId="0" borderId="16" xfId="1" applyFont="1" applyBorder="1"/>
    <xf numFmtId="43" fontId="6" fillId="0" borderId="3" xfId="0" applyNumberFormat="1" applyFont="1" applyBorder="1"/>
    <xf numFmtId="0" fontId="6" fillId="0" borderId="8" xfId="0" applyFont="1" applyBorder="1"/>
    <xf numFmtId="0" fontId="6" fillId="0" borderId="4" xfId="0" applyFont="1" applyBorder="1"/>
    <xf numFmtId="43" fontId="8" fillId="0" borderId="17" xfId="0" applyNumberFormat="1" applyFont="1" applyBorder="1"/>
    <xf numFmtId="43" fontId="9" fillId="2" borderId="0" xfId="1" applyFont="1" applyFill="1"/>
    <xf numFmtId="43" fontId="7" fillId="2" borderId="0" xfId="1" applyFont="1" applyFill="1"/>
    <xf numFmtId="43" fontId="4" fillId="2" borderId="0" xfId="0" applyNumberFormat="1" applyFont="1" applyFill="1"/>
    <xf numFmtId="43" fontId="0" fillId="0" borderId="1" xfId="0" applyNumberForma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43" fontId="11" fillId="0" borderId="2" xfId="0" applyNumberFormat="1" applyFont="1" applyBorder="1"/>
    <xf numFmtId="165" fontId="0" fillId="0" borderId="18" xfId="1" applyNumberFormat="1" applyFont="1" applyBorder="1"/>
    <xf numFmtId="166" fontId="0" fillId="0" borderId="1" xfId="1" applyNumberFormat="1" applyFont="1" applyBorder="1"/>
    <xf numFmtId="165" fontId="12" fillId="0" borderId="19" xfId="1" applyNumberFormat="1" applyFont="1" applyBorder="1"/>
    <xf numFmtId="165" fontId="0" fillId="0" borderId="20" xfId="1" applyNumberFormat="1" applyFont="1" applyFill="1" applyBorder="1"/>
    <xf numFmtId="165" fontId="0" fillId="0" borderId="0" xfId="1" applyNumberFormat="1" applyFont="1" applyFill="1" applyBorder="1"/>
    <xf numFmtId="165" fontId="13" fillId="0" borderId="19" xfId="1" applyNumberFormat="1" applyFont="1" applyBorder="1" applyAlignment="1">
      <alignment horizontal="center"/>
    </xf>
    <xf numFmtId="165" fontId="13" fillId="0" borderId="21" xfId="1" applyNumberFormat="1" applyFont="1" applyBorder="1" applyAlignment="1">
      <alignment horizontal="center"/>
    </xf>
    <xf numFmtId="165" fontId="0" fillId="0" borderId="1" xfId="1" applyNumberFormat="1" applyFont="1" applyBorder="1"/>
    <xf numFmtId="165" fontId="0" fillId="0" borderId="0" xfId="0" applyNumberFormat="1"/>
    <xf numFmtId="0" fontId="6" fillId="0" borderId="2" xfId="0" applyFont="1" applyBorder="1" applyAlignment="1">
      <alignment horizontal="center" vertical="center" wrapText="1"/>
    </xf>
    <xf numFmtId="43" fontId="6" fillId="0" borderId="2" xfId="1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0" borderId="8" xfId="0" applyBorder="1" applyAlignment="1"/>
    <xf numFmtId="0" fontId="0" fillId="0" borderId="4" xfId="0" applyBorder="1" applyAlignment="1"/>
    <xf numFmtId="0" fontId="10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</cellXfs>
  <cellStyles count="2">
    <cellStyle name="Normal" xfId="0" builtinId="0"/>
    <cellStyle name="Separador de milhares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barChart>
        <c:barDir val="col"/>
        <c:grouping val="clustered"/>
        <c:ser>
          <c:idx val="0"/>
          <c:order val="0"/>
          <c:dLbls>
            <c:showVal val="1"/>
          </c:dLbls>
          <c:cat>
            <c:strRef>
              <c:f>'TT SECRETARIAS'!$A$3:$A$18</c:f>
              <c:strCache>
                <c:ptCount val="16"/>
                <c:pt idx="0">
                  <c:v>FUNDO MUNIC DE ASSISTÊNCIA SOCIAL</c:v>
                </c:pt>
                <c:pt idx="1">
                  <c:v>GABINETE DO PREFEITO</c:v>
                </c:pt>
                <c:pt idx="2">
                  <c:v>SECRETARIA MUN TRABALHO DESENV ECONOMICO</c:v>
                </c:pt>
                <c:pt idx="3">
                  <c:v>SECRETARIA MUNIC ASSIT DESENVOLV SOCIAL</c:v>
                </c:pt>
                <c:pt idx="4">
                  <c:v>SECRETARIA MUNIC COOP ASSUNTOS SEG.PUB</c:v>
                </c:pt>
                <c:pt idx="5">
                  <c:v>SECRETARIA MUNIC DE COMUNICAÇÃO</c:v>
                </c:pt>
                <c:pt idx="6">
                  <c:v>SECRETARIA MUNIC DE CULTURA</c:v>
                </c:pt>
                <c:pt idx="7">
                  <c:v>SECRETARIA MUNIC DE EDUCAÇÃO</c:v>
                </c:pt>
                <c:pt idx="8">
                  <c:v>SECRETARIA MUNIC DE EDUCAÇÃO (CULTURA)</c:v>
                </c:pt>
                <c:pt idx="9">
                  <c:v>SECRETARIA MUNIC DE ESPORTE E LAZER</c:v>
                </c:pt>
                <c:pt idx="10">
                  <c:v>SECRETARIA MUNIC DE SAÚDE</c:v>
                </c:pt>
                <c:pt idx="11">
                  <c:v>SECRETARIA MUNIC DESENVOLVIMENTO URBANO</c:v>
                </c:pt>
                <c:pt idx="12">
                  <c:v>SECRETARIA MUNIC GESTÃO E FINANÇAS</c:v>
                </c:pt>
                <c:pt idx="13">
                  <c:v>SECRETARIA MUNIC NEGÓCIOS JURÍDICOS</c:v>
                </c:pt>
                <c:pt idx="14">
                  <c:v>SECRETARIA MUNIC OBRAS E SERV.PUBLICOS</c:v>
                </c:pt>
                <c:pt idx="15">
                  <c:v>SECRETARIA MUNIC PLANEJ. E PART. POPULAR</c:v>
                </c:pt>
              </c:strCache>
            </c:strRef>
          </c:cat>
          <c:val>
            <c:numRef>
              <c:f>'TT SECRETARIAS'!$B$3:$B$18</c:f>
              <c:numCache>
                <c:formatCode>General</c:formatCode>
                <c:ptCount val="16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30</c:v>
                </c:pt>
                <c:pt idx="4">
                  <c:v>6</c:v>
                </c:pt>
                <c:pt idx="5">
                  <c:v>4</c:v>
                </c:pt>
                <c:pt idx="6">
                  <c:v>17</c:v>
                </c:pt>
                <c:pt idx="7">
                  <c:v>322</c:v>
                </c:pt>
                <c:pt idx="8">
                  <c:v>1</c:v>
                </c:pt>
                <c:pt idx="9">
                  <c:v>21</c:v>
                </c:pt>
                <c:pt idx="10">
                  <c:v>210</c:v>
                </c:pt>
                <c:pt idx="11">
                  <c:v>8</c:v>
                </c:pt>
                <c:pt idx="12">
                  <c:v>46</c:v>
                </c:pt>
                <c:pt idx="13">
                  <c:v>3</c:v>
                </c:pt>
                <c:pt idx="14">
                  <c:v>56</c:v>
                </c:pt>
                <c:pt idx="15">
                  <c:v>2</c:v>
                </c:pt>
              </c:numCache>
            </c:numRef>
          </c:val>
        </c:ser>
        <c:axId val="49569792"/>
        <c:axId val="49571328"/>
      </c:barChart>
      <c:catAx>
        <c:axId val="49569792"/>
        <c:scaling>
          <c:orientation val="minMax"/>
        </c:scaling>
        <c:axPos val="b"/>
        <c:tickLblPos val="nextTo"/>
        <c:crossAx val="49571328"/>
        <c:crosses val="autoZero"/>
        <c:auto val="1"/>
        <c:lblAlgn val="ctr"/>
        <c:lblOffset val="100"/>
      </c:catAx>
      <c:valAx>
        <c:axId val="49571328"/>
        <c:scaling>
          <c:orientation val="minMax"/>
        </c:scaling>
        <c:axPos val="l"/>
        <c:majorGridlines/>
        <c:numFmt formatCode="General" sourceLinked="1"/>
        <c:tickLblPos val="nextTo"/>
        <c:crossAx val="49569792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511811024" r="0.511811024" t="0.78740157499999996" header="0.31496062000000064" footer="0.3149606200000006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pieChart>
        <c:varyColors val="1"/>
        <c:ser>
          <c:idx val="0"/>
          <c:order val="0"/>
          <c:dLbls>
            <c:showVal val="1"/>
            <c:showLeaderLines val="1"/>
          </c:dLbls>
          <c:cat>
            <c:strRef>
              <c:f>'TT SECRETARIAS'!$A$3:$A$18</c:f>
              <c:strCache>
                <c:ptCount val="16"/>
                <c:pt idx="0">
                  <c:v>FUNDO MUNIC DE ASSISTÊNCIA SOCIAL</c:v>
                </c:pt>
                <c:pt idx="1">
                  <c:v>GABINETE DO PREFEITO</c:v>
                </c:pt>
                <c:pt idx="2">
                  <c:v>SECRETARIA MUN TRABALHO DESENV ECONOMICO</c:v>
                </c:pt>
                <c:pt idx="3">
                  <c:v>SECRETARIA MUNIC ASSIT DESENVOLV SOCIAL</c:v>
                </c:pt>
                <c:pt idx="4">
                  <c:v>SECRETARIA MUNIC COOP ASSUNTOS SEG.PUB</c:v>
                </c:pt>
                <c:pt idx="5">
                  <c:v>SECRETARIA MUNIC DE COMUNICAÇÃO</c:v>
                </c:pt>
                <c:pt idx="6">
                  <c:v>SECRETARIA MUNIC DE CULTURA</c:v>
                </c:pt>
                <c:pt idx="7">
                  <c:v>SECRETARIA MUNIC DE EDUCAÇÃO</c:v>
                </c:pt>
                <c:pt idx="8">
                  <c:v>SECRETARIA MUNIC DE EDUCAÇÃO (CULTURA)</c:v>
                </c:pt>
                <c:pt idx="9">
                  <c:v>SECRETARIA MUNIC DE ESPORTE E LAZER</c:v>
                </c:pt>
                <c:pt idx="10">
                  <c:v>SECRETARIA MUNIC DE SAÚDE</c:v>
                </c:pt>
                <c:pt idx="11">
                  <c:v>SECRETARIA MUNIC DESENVOLVIMENTO URBANO</c:v>
                </c:pt>
                <c:pt idx="12">
                  <c:v>SECRETARIA MUNIC GESTÃO E FINANÇAS</c:v>
                </c:pt>
                <c:pt idx="13">
                  <c:v>SECRETARIA MUNIC NEGÓCIOS JURÍDICOS</c:v>
                </c:pt>
                <c:pt idx="14">
                  <c:v>SECRETARIA MUNIC OBRAS E SERV.PUBLICOS</c:v>
                </c:pt>
                <c:pt idx="15">
                  <c:v>SECRETARIA MUNIC PLANEJ. E PART. POPULAR</c:v>
                </c:pt>
              </c:strCache>
            </c:strRef>
          </c:cat>
          <c:val>
            <c:numRef>
              <c:f>'TT SECRETARIAS'!$B$3:$B$18</c:f>
              <c:numCache>
                <c:formatCode>General</c:formatCode>
                <c:ptCount val="16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30</c:v>
                </c:pt>
                <c:pt idx="4">
                  <c:v>6</c:v>
                </c:pt>
                <c:pt idx="5">
                  <c:v>4</c:v>
                </c:pt>
                <c:pt idx="6">
                  <c:v>17</c:v>
                </c:pt>
                <c:pt idx="7">
                  <c:v>322</c:v>
                </c:pt>
                <c:pt idx="8">
                  <c:v>1</c:v>
                </c:pt>
                <c:pt idx="9">
                  <c:v>21</c:v>
                </c:pt>
                <c:pt idx="10">
                  <c:v>210</c:v>
                </c:pt>
                <c:pt idx="11">
                  <c:v>8</c:v>
                </c:pt>
                <c:pt idx="12">
                  <c:v>46</c:v>
                </c:pt>
                <c:pt idx="13">
                  <c:v>3</c:v>
                </c:pt>
                <c:pt idx="14">
                  <c:v>56</c:v>
                </c:pt>
                <c:pt idx="15">
                  <c:v>2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  <c:dispBlanksAs val="zero"/>
  </c:chart>
  <c:printSettings>
    <c:headerFooter/>
    <c:pageMargins b="0.78740157499999996" l="0.511811024" r="0.511811024" t="0.78740157499999996" header="0.31496062000000064" footer="0.3149606200000006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238124</xdr:colOff>
      <xdr:row>31</xdr:row>
      <xdr:rowOff>161924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95250</xdr:colOff>
      <xdr:row>34</xdr:row>
      <xdr:rowOff>76200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C1093"/>
  <sheetViews>
    <sheetView tabSelected="1" topLeftCell="T710" zoomScaleNormal="100" zoomScaleSheetLayoutView="100" workbookViewId="0">
      <selection activeCell="AB2" sqref="AB2:AB733"/>
    </sheetView>
  </sheetViews>
  <sheetFormatPr defaultRowHeight="15"/>
  <cols>
    <col min="1" max="1" width="9.42578125" customWidth="1"/>
    <col min="2" max="2" width="41.5703125" bestFit="1" customWidth="1"/>
    <col min="3" max="3" width="43.85546875" customWidth="1"/>
    <col min="4" max="4" width="6" customWidth="1"/>
    <col min="5" max="5" width="11.5703125" customWidth="1"/>
    <col min="6" max="6" width="7.5703125" customWidth="1"/>
    <col min="7" max="7" width="46.7109375" customWidth="1"/>
    <col min="8" max="8" width="10.7109375" bestFit="1" customWidth="1"/>
    <col min="9" max="9" width="10.7109375" style="8" customWidth="1"/>
    <col min="10" max="10" width="18.28515625" bestFit="1" customWidth="1"/>
    <col min="11" max="11" width="14.140625" style="11" bestFit="1" customWidth="1"/>
    <col min="12" max="12" width="7.42578125" style="12" bestFit="1" customWidth="1"/>
    <col min="13" max="13" width="6.85546875" style="22" bestFit="1" customWidth="1"/>
    <col min="14" max="15" width="6.85546875" style="12" bestFit="1" customWidth="1"/>
    <col min="16" max="16" width="13.28515625" style="12" bestFit="1" customWidth="1"/>
    <col min="17" max="17" width="10.5703125" style="12" bestFit="1" customWidth="1"/>
    <col min="18" max="18" width="9.5703125" style="12" bestFit="1" customWidth="1"/>
    <col min="19" max="19" width="16" style="27" bestFit="1" customWidth="1"/>
    <col min="20" max="20" width="10" bestFit="1" customWidth="1"/>
    <col min="21" max="21" width="2" bestFit="1" customWidth="1"/>
    <col min="22" max="22" width="7.7109375" bestFit="1" customWidth="1"/>
    <col min="23" max="23" width="6.140625" bestFit="1" customWidth="1"/>
    <col min="24" max="24" width="47.5703125" style="27" bestFit="1" customWidth="1"/>
    <col min="25" max="25" width="14.5703125" style="27" bestFit="1" customWidth="1"/>
    <col min="26" max="26" width="16" style="27" bestFit="1" customWidth="1"/>
    <col min="27" max="27" width="18.28515625" bestFit="1" customWidth="1"/>
    <col min="28" max="28" width="10.5703125" bestFit="1" customWidth="1"/>
    <col min="29" max="29" width="45.28515625" bestFit="1" customWidth="1"/>
    <col min="30" max="30" width="13.28515625" bestFit="1" customWidth="1"/>
    <col min="31" max="31" width="22.7109375" bestFit="1" customWidth="1"/>
    <col min="32" max="35" width="13.28515625" bestFit="1" customWidth="1"/>
    <col min="36" max="211" width="11.5703125" bestFit="1" customWidth="1"/>
  </cols>
  <sheetData>
    <row r="1" spans="1:2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7" t="s">
        <v>886</v>
      </c>
      <c r="J1" s="2" t="s">
        <v>888</v>
      </c>
      <c r="K1" s="2" t="s">
        <v>889</v>
      </c>
      <c r="L1" s="2" t="s">
        <v>891</v>
      </c>
      <c r="M1" s="28" t="s">
        <v>892</v>
      </c>
      <c r="N1" s="2" t="s">
        <v>893</v>
      </c>
      <c r="O1" s="2" t="s">
        <v>893</v>
      </c>
      <c r="P1" s="2" t="s">
        <v>1005</v>
      </c>
      <c r="Q1" s="2" t="s">
        <v>1006</v>
      </c>
      <c r="R1" s="2" t="s">
        <v>1007</v>
      </c>
      <c r="S1" s="37" t="s">
        <v>894</v>
      </c>
      <c r="T1" s="29" t="s">
        <v>887</v>
      </c>
      <c r="U1" s="29"/>
      <c r="V1" s="2" t="s">
        <v>896</v>
      </c>
      <c r="W1" s="30" t="s">
        <v>899</v>
      </c>
      <c r="X1" s="36" t="s">
        <v>900</v>
      </c>
      <c r="Y1" s="36" t="s">
        <v>901</v>
      </c>
      <c r="Z1" s="37" t="s">
        <v>895</v>
      </c>
      <c r="AA1" s="30" t="s">
        <v>902</v>
      </c>
      <c r="AB1" t="s">
        <v>920</v>
      </c>
      <c r="AC1" t="s">
        <v>991</v>
      </c>
      <c r="AD1" t="s">
        <v>1037</v>
      </c>
      <c r="AE1" t="s">
        <v>1036</v>
      </c>
      <c r="AF1">
        <v>1</v>
      </c>
      <c r="AG1">
        <v>2</v>
      </c>
      <c r="AH1">
        <v>3</v>
      </c>
      <c r="AI1">
        <v>4</v>
      </c>
      <c r="AJ1">
        <v>5</v>
      </c>
      <c r="AK1">
        <v>6</v>
      </c>
      <c r="AL1">
        <v>7</v>
      </c>
      <c r="AM1">
        <v>8</v>
      </c>
      <c r="AN1">
        <v>9</v>
      </c>
      <c r="AO1">
        <v>10</v>
      </c>
      <c r="AP1">
        <v>11</v>
      </c>
      <c r="AQ1">
        <v>12</v>
      </c>
      <c r="AR1">
        <v>13</v>
      </c>
      <c r="AS1">
        <v>14</v>
      </c>
      <c r="AT1">
        <v>15</v>
      </c>
      <c r="AU1">
        <v>16</v>
      </c>
      <c r="AV1">
        <v>17</v>
      </c>
      <c r="AW1">
        <v>18</v>
      </c>
      <c r="AX1">
        <v>19</v>
      </c>
      <c r="AY1">
        <v>20</v>
      </c>
      <c r="AZ1">
        <v>21</v>
      </c>
      <c r="BA1">
        <v>22</v>
      </c>
      <c r="BB1">
        <v>23</v>
      </c>
      <c r="BC1">
        <v>24</v>
      </c>
      <c r="BD1">
        <v>25</v>
      </c>
      <c r="BE1">
        <v>26</v>
      </c>
      <c r="BF1">
        <v>27</v>
      </c>
      <c r="BG1">
        <v>28</v>
      </c>
      <c r="BH1">
        <v>29</v>
      </c>
      <c r="BI1">
        <v>30</v>
      </c>
      <c r="BJ1">
        <v>31</v>
      </c>
      <c r="BK1">
        <v>32</v>
      </c>
      <c r="BL1">
        <v>33</v>
      </c>
      <c r="BM1">
        <v>34</v>
      </c>
      <c r="BN1">
        <v>35</v>
      </c>
      <c r="BO1">
        <v>36</v>
      </c>
      <c r="BP1">
        <v>37</v>
      </c>
      <c r="BQ1">
        <v>38</v>
      </c>
      <c r="BR1">
        <v>39</v>
      </c>
      <c r="BS1">
        <v>40</v>
      </c>
      <c r="BT1">
        <v>41</v>
      </c>
      <c r="BU1">
        <v>42</v>
      </c>
      <c r="BV1">
        <v>43</v>
      </c>
      <c r="BW1">
        <v>44</v>
      </c>
      <c r="BX1">
        <v>45</v>
      </c>
      <c r="BY1">
        <v>46</v>
      </c>
      <c r="BZ1">
        <v>47</v>
      </c>
      <c r="CA1">
        <v>48</v>
      </c>
      <c r="CB1">
        <v>49</v>
      </c>
      <c r="CC1">
        <v>50</v>
      </c>
      <c r="CD1">
        <v>51</v>
      </c>
      <c r="CE1">
        <v>52</v>
      </c>
      <c r="CF1">
        <v>53</v>
      </c>
      <c r="CG1">
        <v>54</v>
      </c>
      <c r="CH1">
        <v>55</v>
      </c>
      <c r="CI1">
        <v>56</v>
      </c>
      <c r="CJ1">
        <v>57</v>
      </c>
      <c r="CK1">
        <v>58</v>
      </c>
      <c r="CL1">
        <v>59</v>
      </c>
      <c r="CM1">
        <v>60</v>
      </c>
      <c r="CN1">
        <v>61</v>
      </c>
      <c r="CO1">
        <v>62</v>
      </c>
      <c r="CP1">
        <v>63</v>
      </c>
      <c r="CQ1">
        <v>64</v>
      </c>
      <c r="CR1">
        <v>65</v>
      </c>
      <c r="CS1">
        <v>66</v>
      </c>
      <c r="CT1">
        <v>67</v>
      </c>
      <c r="CU1">
        <v>68</v>
      </c>
      <c r="CV1">
        <v>69</v>
      </c>
      <c r="CW1">
        <v>70</v>
      </c>
      <c r="CX1">
        <v>71</v>
      </c>
      <c r="CY1">
        <v>72</v>
      </c>
      <c r="CZ1">
        <v>73</v>
      </c>
      <c r="DA1">
        <v>74</v>
      </c>
      <c r="DB1">
        <v>75</v>
      </c>
      <c r="DC1">
        <v>76</v>
      </c>
      <c r="DD1">
        <v>77</v>
      </c>
      <c r="DE1">
        <v>78</v>
      </c>
      <c r="DF1">
        <v>79</v>
      </c>
      <c r="DG1">
        <v>80</v>
      </c>
      <c r="DH1">
        <v>81</v>
      </c>
      <c r="DI1">
        <v>82</v>
      </c>
      <c r="DJ1">
        <v>83</v>
      </c>
      <c r="DK1">
        <v>84</v>
      </c>
      <c r="DL1">
        <v>85</v>
      </c>
      <c r="DM1">
        <v>86</v>
      </c>
      <c r="DN1">
        <v>87</v>
      </c>
      <c r="DO1">
        <v>88</v>
      </c>
      <c r="DP1">
        <v>89</v>
      </c>
      <c r="DQ1">
        <v>90</v>
      </c>
      <c r="DR1">
        <v>91</v>
      </c>
      <c r="DS1">
        <v>92</v>
      </c>
      <c r="DT1">
        <v>93</v>
      </c>
      <c r="DU1">
        <v>94</v>
      </c>
      <c r="DV1">
        <v>95</v>
      </c>
      <c r="DW1">
        <v>96</v>
      </c>
      <c r="DX1">
        <v>97</v>
      </c>
      <c r="DY1">
        <v>98</v>
      </c>
      <c r="DZ1">
        <v>99</v>
      </c>
      <c r="EA1">
        <v>100</v>
      </c>
      <c r="EB1">
        <v>101</v>
      </c>
      <c r="EC1">
        <v>102</v>
      </c>
      <c r="ED1">
        <v>103</v>
      </c>
      <c r="EE1">
        <v>104</v>
      </c>
      <c r="EF1">
        <v>105</v>
      </c>
      <c r="EG1">
        <v>106</v>
      </c>
      <c r="EH1">
        <v>107</v>
      </c>
      <c r="EI1">
        <v>108</v>
      </c>
      <c r="EJ1">
        <v>109</v>
      </c>
      <c r="EK1">
        <v>110</v>
      </c>
      <c r="EL1">
        <v>111</v>
      </c>
      <c r="EM1">
        <v>112</v>
      </c>
      <c r="EN1">
        <v>113</v>
      </c>
      <c r="EO1">
        <v>114</v>
      </c>
      <c r="EP1">
        <v>115</v>
      </c>
      <c r="EQ1">
        <v>116</v>
      </c>
      <c r="ER1">
        <v>117</v>
      </c>
      <c r="ES1">
        <v>118</v>
      </c>
      <c r="ET1">
        <v>119</v>
      </c>
      <c r="EU1">
        <v>120</v>
      </c>
      <c r="EV1">
        <v>121</v>
      </c>
      <c r="EW1">
        <v>122</v>
      </c>
      <c r="EX1">
        <v>123</v>
      </c>
      <c r="EY1">
        <v>124</v>
      </c>
      <c r="EZ1">
        <v>125</v>
      </c>
      <c r="FA1">
        <v>126</v>
      </c>
      <c r="FB1">
        <v>127</v>
      </c>
      <c r="FC1">
        <v>128</v>
      </c>
      <c r="FD1">
        <v>129</v>
      </c>
      <c r="FE1">
        <v>130</v>
      </c>
      <c r="FF1">
        <v>131</v>
      </c>
      <c r="FG1">
        <v>132</v>
      </c>
      <c r="FH1">
        <v>133</v>
      </c>
      <c r="FI1">
        <v>134</v>
      </c>
      <c r="FJ1">
        <v>135</v>
      </c>
      <c r="FK1">
        <v>136</v>
      </c>
      <c r="FL1">
        <v>137</v>
      </c>
      <c r="FM1">
        <v>138</v>
      </c>
      <c r="FN1">
        <v>139</v>
      </c>
      <c r="FO1">
        <v>140</v>
      </c>
      <c r="FP1">
        <v>141</v>
      </c>
      <c r="FQ1">
        <v>142</v>
      </c>
      <c r="FR1">
        <v>143</v>
      </c>
      <c r="FS1">
        <v>144</v>
      </c>
      <c r="FT1">
        <v>145</v>
      </c>
      <c r="FU1">
        <v>146</v>
      </c>
      <c r="FV1">
        <v>147</v>
      </c>
      <c r="FW1">
        <v>148</v>
      </c>
      <c r="FX1">
        <v>149</v>
      </c>
      <c r="FY1">
        <v>150</v>
      </c>
      <c r="FZ1">
        <v>151</v>
      </c>
      <c r="GA1">
        <v>152</v>
      </c>
      <c r="GB1">
        <v>153</v>
      </c>
      <c r="GC1">
        <v>154</v>
      </c>
      <c r="GD1">
        <v>155</v>
      </c>
      <c r="GE1">
        <v>156</v>
      </c>
      <c r="GF1">
        <v>157</v>
      </c>
      <c r="GG1">
        <v>158</v>
      </c>
      <c r="GH1">
        <v>159</v>
      </c>
      <c r="GI1">
        <v>160</v>
      </c>
      <c r="GJ1">
        <v>161</v>
      </c>
      <c r="GK1">
        <v>162</v>
      </c>
      <c r="GL1">
        <v>163</v>
      </c>
      <c r="GM1">
        <v>164</v>
      </c>
      <c r="GN1">
        <v>165</v>
      </c>
      <c r="GO1">
        <v>166</v>
      </c>
      <c r="GP1">
        <v>167</v>
      </c>
      <c r="GQ1">
        <v>168</v>
      </c>
      <c r="GR1">
        <v>169</v>
      </c>
      <c r="GS1">
        <v>170</v>
      </c>
      <c r="GT1">
        <v>171</v>
      </c>
      <c r="GU1">
        <v>172</v>
      </c>
      <c r="GV1">
        <v>173</v>
      </c>
      <c r="GW1">
        <v>174</v>
      </c>
      <c r="GX1">
        <v>175</v>
      </c>
      <c r="GY1">
        <v>176</v>
      </c>
      <c r="GZ1">
        <v>177</v>
      </c>
      <c r="HA1">
        <v>178</v>
      </c>
      <c r="HB1">
        <v>179</v>
      </c>
      <c r="HC1">
        <v>180</v>
      </c>
    </row>
    <row r="2" spans="1:211">
      <c r="A2" s="3">
        <v>163155</v>
      </c>
      <c r="B2" s="3" t="s">
        <v>8</v>
      </c>
      <c r="C2" s="3" t="s">
        <v>9</v>
      </c>
      <c r="D2" s="3">
        <v>66</v>
      </c>
      <c r="E2" s="4">
        <v>40101</v>
      </c>
      <c r="F2" s="5">
        <v>8.6849315068493151</v>
      </c>
      <c r="G2" s="3" t="s">
        <v>10</v>
      </c>
      <c r="H2" s="4">
        <v>19352</v>
      </c>
      <c r="I2" s="9" t="s">
        <v>873</v>
      </c>
      <c r="J2" s="5">
        <v>1574.91</v>
      </c>
      <c r="K2" s="31">
        <v>843</v>
      </c>
      <c r="L2" s="32">
        <v>9</v>
      </c>
      <c r="M2" s="33">
        <f>VLOOKUP(L2,FIND,3,TRUE)</f>
        <v>1</v>
      </c>
      <c r="N2" s="32">
        <f>IF(L2&gt;30,180,VLOOKUP(L2,TEMPO,2,FALSE))</f>
        <v>54</v>
      </c>
      <c r="O2" s="32">
        <f>IF(R2&gt;0,4,N2)</f>
        <v>4</v>
      </c>
      <c r="P2" s="96">
        <f>J2*M2*L2</f>
        <v>14174.19</v>
      </c>
      <c r="Q2" s="96">
        <f>10934.45*2</f>
        <v>21868.9</v>
      </c>
      <c r="R2" s="96">
        <f>IF(P2&lt;=Q2,P2/4,0)</f>
        <v>3543.5475000000001</v>
      </c>
      <c r="S2" s="5">
        <f>IF(P2&gt;=Q2,P2/N2,0)</f>
        <v>0</v>
      </c>
      <c r="T2" s="3"/>
      <c r="U2" s="3">
        <f>IF(T2="",1,0)</f>
        <v>1</v>
      </c>
      <c r="V2" s="3">
        <v>29</v>
      </c>
      <c r="W2" s="5">
        <v>0</v>
      </c>
      <c r="X2" s="5">
        <v>402.65</v>
      </c>
      <c r="Y2" s="5">
        <f>X2*W2</f>
        <v>0</v>
      </c>
      <c r="Z2" s="5">
        <v>400</v>
      </c>
      <c r="AA2" s="5">
        <f>S2+Y2+Z2</f>
        <v>400</v>
      </c>
      <c r="AB2" s="39">
        <f>(J2/12+J2/12*1.3333333333+450/12+J2/30*6/12+J2)*1.3+Y2+Z2+153.9</f>
        <v>3082.2582999943133</v>
      </c>
      <c r="AC2" s="39" t="s">
        <v>9</v>
      </c>
      <c r="AD2" s="39">
        <f>J2*1.3+400+153.9</f>
        <v>2601.2830000000004</v>
      </c>
      <c r="AE2" s="39">
        <f>SUMIFS('CUSTO MENSAL FUNC NOVO'!H:H,'CUSTO MENSAL FUNC NOVO'!A:A,'VALORES MENSAIS'!AC2)</f>
        <v>2257.5630000000001</v>
      </c>
      <c r="AF2" s="27">
        <f>IF($R2&gt;0,$R2,$S2)+$Y2+$Z2</f>
        <v>3943.5475000000001</v>
      </c>
      <c r="AG2" s="27">
        <f>IF($R2&gt;0,$R2,$S2)+$Y2+$Z2</f>
        <v>3943.5475000000001</v>
      </c>
      <c r="AH2" s="27">
        <f>IF($R2&gt;0,$R2,$S2)+$Y2+$Z2</f>
        <v>3943.5475000000001</v>
      </c>
      <c r="AI2" s="27">
        <f>IF($R2&gt;0,$R2,$S2)+$Y2+$Z2</f>
        <v>3943.5475000000001</v>
      </c>
      <c r="AJ2" s="27">
        <f>IF($O2&gt;=AJ$1,$S2+$Y2+$Z2,$Y2+$Z2)</f>
        <v>400</v>
      </c>
      <c r="AK2" s="27">
        <f>IF($O2&gt;=AK$1,$S2+$Y2+$Z2,$Y2+$Z2)</f>
        <v>400</v>
      </c>
      <c r="AL2" s="27">
        <f>IF($O2&gt;=AL$1,$S2+$Y2+$Z2,$Y2+$Z2)</f>
        <v>400</v>
      </c>
      <c r="AM2" s="27">
        <f>IF($O2&gt;=AM$1,$S2+$Y2+$Z2,$Y2+$Z2)</f>
        <v>400</v>
      </c>
      <c r="AN2" s="27">
        <f>IF($O2&gt;=AN$1,$S2+$Y2+$Z2,$Y2+$Z2)</f>
        <v>400</v>
      </c>
      <c r="AO2" s="27">
        <f>IF($O2&gt;=AO$1,$S2+$Y2+$Z2,$Y2+$Z2)</f>
        <v>400</v>
      </c>
      <c r="AP2" s="27">
        <f>IF($O2&gt;=AP$1,$S2+$Y2+$Z2,$Y2+$Z2)</f>
        <v>400</v>
      </c>
      <c r="AQ2" s="27">
        <f>IF($O2&gt;=AQ$1,$S2+$Y2+$Z2,$Y2+$Z2)</f>
        <v>400</v>
      </c>
      <c r="AR2" s="27">
        <f>IF($O2&gt;=AR$1,$S2+$Y2+$Z2,$Y2+$Z2)</f>
        <v>400</v>
      </c>
      <c r="AS2" s="27">
        <f>IF($O2&gt;=AS$1,$S2+$Y2+$Z2,$Y2+$Z2)</f>
        <v>400</v>
      </c>
      <c r="AT2" s="27">
        <f>IF($O2&gt;=AT$1,$S2+$Y2+$Z2,$Y2+$Z2)</f>
        <v>400</v>
      </c>
      <c r="AU2" s="27">
        <f>IF($O2&gt;=AU$1,$S2+$Y2+$Z2,$Y2+$Z2)</f>
        <v>400</v>
      </c>
      <c r="AV2" s="27">
        <f>IF($O2&gt;=AV$1,$S2+$Y2+$Z2,$Y2+$Z2)</f>
        <v>400</v>
      </c>
      <c r="AW2" s="27">
        <f>IF($O2&gt;=AW$1,$S2+$Y2+$Z2,$Y2+$Z2)</f>
        <v>400</v>
      </c>
      <c r="AX2" s="27">
        <f>IF($O2&gt;=AX$1,$S2+$Y2+$Z2,$Y2+$Z2)</f>
        <v>400</v>
      </c>
      <c r="AY2" s="27">
        <f>IF($O2&gt;=AY$1,$S2+$Y2+$Z2,$Y2+$Z2)</f>
        <v>400</v>
      </c>
      <c r="AZ2" s="27">
        <f>IF($O2&gt;=AZ$1,$S2+$Y2+$Z2,$Y2+$Z2)</f>
        <v>400</v>
      </c>
      <c r="BA2" s="27">
        <f>IF($O2&gt;=BA$1,$S2+$Y2+$Z2,$Y2+$Z2)</f>
        <v>400</v>
      </c>
      <c r="BB2" s="27">
        <f>IF($O2&gt;=BB$1,$S2+$Y2+$Z2,$Y2+$Z2)</f>
        <v>400</v>
      </c>
      <c r="BC2" s="27">
        <f>IF($O2&gt;=BC$1,$S2+$Y2+$Z2,$Y2+$Z2)</f>
        <v>400</v>
      </c>
      <c r="BD2" s="27">
        <f>IF($O2&gt;=BD$1,$S2+$Y2+$Z2,$Y2+$Z2)</f>
        <v>400</v>
      </c>
      <c r="BE2" s="27">
        <f>IF($O2&gt;=BE$1,$S2+$Y2+$Z2,$Y2+$Z2)</f>
        <v>400</v>
      </c>
      <c r="BF2" s="27">
        <f>IF($O2&gt;=BF$1,$S2+$Y2+$Z2,$Y2+$Z2)</f>
        <v>400</v>
      </c>
      <c r="BG2" s="27">
        <f>IF($O2&gt;=BG$1,$S2+$Y2+$Z2,$Y2+$Z2)</f>
        <v>400</v>
      </c>
      <c r="BH2" s="27">
        <f>IF($O2&gt;=BH$1,$S2+$Y2+$Z2,$Y2+$Z2)</f>
        <v>400</v>
      </c>
      <c r="BI2" s="27">
        <f>IF($O2&gt;=BI$1,$S2+$Y2+$Z2,$Y2+$Z2)</f>
        <v>400</v>
      </c>
      <c r="BJ2" s="27">
        <f>IF($O2&gt;=BJ$1,$S2+$Y2+$Z2,$Y2+$Z2)</f>
        <v>400</v>
      </c>
      <c r="BK2" s="27">
        <f>IF($O2&gt;=BK$1,$S2+$Y2+$Z2,$Y2+$Z2)</f>
        <v>400</v>
      </c>
      <c r="BL2" s="27">
        <f>IF($O2&gt;=BL$1,$S2+$Y2+$Z2,$Y2+$Z2)</f>
        <v>400</v>
      </c>
      <c r="BM2" s="27">
        <f>IF($O2&gt;=BM$1,$S2+$Y2+$Z2,$Y2+$Z2)</f>
        <v>400</v>
      </c>
      <c r="BN2" s="27">
        <f>IF($O2&gt;=BN$1,$S2+$Y2+$Z2,$Y2+$Z2)</f>
        <v>400</v>
      </c>
      <c r="BO2" s="27">
        <f>IF($O2&gt;=BO$1,$S2+$Y2+$Z2,$Y2+$Z2)</f>
        <v>400</v>
      </c>
      <c r="BP2" s="27">
        <f>IF($O2&gt;=BP$1,$S2+$Y2+$Z2,$Y2+$Z2)</f>
        <v>400</v>
      </c>
      <c r="BQ2" s="27">
        <f>IF($O2&gt;=BQ$1,$S2+$Y2+$Z2,$Y2+$Z2)</f>
        <v>400</v>
      </c>
      <c r="BR2" s="27">
        <f>IF($O2&gt;=BR$1,$S2+$Y2+$Z2,$Y2+$Z2)</f>
        <v>400</v>
      </c>
      <c r="BS2" s="27">
        <f>IF($O2&gt;=BS$1,$S2+$Y2+$Z2,$Y2+$Z2)</f>
        <v>400</v>
      </c>
      <c r="BT2" s="27">
        <f>IF($O2&gt;=BT$1,$S2+$Y2+$Z2,$Y2+$Z2)</f>
        <v>400</v>
      </c>
      <c r="BU2" s="27">
        <f>IF($O2&gt;=BU$1,$S2+$Y2+$Z2,$Y2+$Z2)</f>
        <v>400</v>
      </c>
      <c r="BV2" s="27">
        <f>IF($O2&gt;=BV$1,$S2+$Y2+$Z2,$Y2+$Z2)</f>
        <v>400</v>
      </c>
      <c r="BW2" s="27">
        <f>IF($O2&gt;=BW$1,$S2+$Y2+$Z2,$Y2+$Z2)</f>
        <v>400</v>
      </c>
      <c r="BX2" s="27">
        <f>IF($O2&gt;=BX$1,$S2+$Y2+$Z2,$Y2+$Z2)</f>
        <v>400</v>
      </c>
      <c r="BY2" s="27">
        <f>IF($O2&gt;=BY$1,$S2+$Y2+$Z2,$Y2+$Z2)</f>
        <v>400</v>
      </c>
      <c r="BZ2" s="27">
        <f>IF($O2&gt;=BZ$1,$S2+$Y2+$Z2,$Y2+$Z2)</f>
        <v>400</v>
      </c>
      <c r="CA2" s="27">
        <f>IF($O2&gt;=CA$1,$S2+$Y2+$Z2,$Y2+$Z2)</f>
        <v>400</v>
      </c>
      <c r="CB2" s="27">
        <f>IF($O2&gt;=CB$1,$S2+$Y2+$Z2,$Y2+$Z2)</f>
        <v>400</v>
      </c>
      <c r="CC2" s="27">
        <f>IF($O2&gt;=CC$1,$S2+$Y2+$Z2,$Y2+$Z2)</f>
        <v>400</v>
      </c>
      <c r="CD2" s="27">
        <f>IF($O2&gt;=CD$1,$S2+$Y2+$Z2,$Y2+$Z2)</f>
        <v>400</v>
      </c>
      <c r="CE2" s="27">
        <f>IF($O2&gt;=CE$1,$S2+$Y2+$Z2,$Y2+$Z2)</f>
        <v>400</v>
      </c>
      <c r="CF2" s="27">
        <f>IF($O2&gt;=CF$1,$S2+$Y2+$Z2,$Y2+$Z2)</f>
        <v>400</v>
      </c>
      <c r="CG2" s="27">
        <f>IF($O2&gt;=CG$1,$S2+$Y2+$Z2,$Y2+$Z2)</f>
        <v>400</v>
      </c>
      <c r="CH2" s="27">
        <f>IF($O2&gt;=CH$1,$S2+$Y2+$Z2,$Y2+$Z2)</f>
        <v>400</v>
      </c>
      <c r="CI2" s="27">
        <f>IF($O2&gt;=CI$1,$S2+$Y2+$Z2,$Y2+$Z2)</f>
        <v>400</v>
      </c>
      <c r="CJ2" s="27">
        <f>IF($O2&gt;=CJ$1,$S2+$Y2+$Z2,$Y2+$Z2)</f>
        <v>400</v>
      </c>
      <c r="CK2" s="27">
        <f>IF($O2&gt;=CK$1,$S2+$Y2+$Z2,$Y2+$Z2)</f>
        <v>400</v>
      </c>
      <c r="CL2" s="27">
        <f>IF($O2&gt;=CL$1,$S2+$Y2+$Z2,$Y2+$Z2)</f>
        <v>400</v>
      </c>
      <c r="CM2" s="27">
        <f>IF($O2&gt;=CM$1,$S2+$Y2+$Z2,$Y2+$Z2)</f>
        <v>400</v>
      </c>
      <c r="CN2" s="27">
        <f>IF($O2&gt;=CN$1,$S2+$Y2,$Y2)</f>
        <v>0</v>
      </c>
      <c r="CO2" s="27">
        <f>IF($O2&gt;=CO$1,$S2+$Y2,$Y2)</f>
        <v>0</v>
      </c>
      <c r="CP2" s="27">
        <f>IF($O2&gt;=CP$1,$S2+$Y2,$Y2)</f>
        <v>0</v>
      </c>
      <c r="CQ2" s="27">
        <f>IF($O2&gt;=CQ$1,$S2+$Y2,$Y2)</f>
        <v>0</v>
      </c>
      <c r="CR2" s="27">
        <f>IF($O2&gt;=CR$1,$S2+$Y2,$Y2)</f>
        <v>0</v>
      </c>
      <c r="CS2" s="27">
        <f>IF($O2&gt;=CS$1,$S2+$Y2,$Y2)</f>
        <v>0</v>
      </c>
      <c r="CT2" s="27">
        <f>IF($O2&gt;=CT$1,$S2+$Y2,$Y2)</f>
        <v>0</v>
      </c>
      <c r="CU2" s="27">
        <f>IF($O2&gt;=CU$1,$S2+$Y2,$Y2)</f>
        <v>0</v>
      </c>
      <c r="CV2" s="27">
        <f>IF($O2&gt;=CV$1,$S2+$Y2,$Y2)</f>
        <v>0</v>
      </c>
      <c r="CW2" s="27">
        <f>IF($O2&gt;=CW$1,$S2+$Y2,$Y2)</f>
        <v>0</v>
      </c>
      <c r="CX2" s="27">
        <f>IF($O2&gt;=CX$1,$S2+$Y2,$Y2)</f>
        <v>0</v>
      </c>
      <c r="CY2" s="27">
        <f>IF($O2&gt;=CY$1,$S2+$Y2,$Y2)</f>
        <v>0</v>
      </c>
      <c r="CZ2" s="27">
        <f>IF($O2&gt;=CZ$1,$S2+$Y2,$Y2)</f>
        <v>0</v>
      </c>
      <c r="DA2" s="27">
        <f>IF($O2&gt;=DA$1,$S2+$Y2,$Y2)</f>
        <v>0</v>
      </c>
      <c r="DB2" s="27">
        <f>IF($O2&gt;=DB$1,$S2+$Y2,$Y2)</f>
        <v>0</v>
      </c>
      <c r="DC2" s="27">
        <f>IF($O2&gt;=DC$1,$S2+$Y2,$Y2)</f>
        <v>0</v>
      </c>
      <c r="DD2" s="27">
        <f>IF($O2&gt;=DD$1,$S2+$Y2,$Y2)</f>
        <v>0</v>
      </c>
      <c r="DE2" s="27">
        <f>IF($O2&gt;=DE$1,$S2+$Y2,$Y2)</f>
        <v>0</v>
      </c>
      <c r="DF2" s="27">
        <f>IF($O2&gt;=DF$1,$S2+$Y2,$Y2)</f>
        <v>0</v>
      </c>
      <c r="DG2" s="27">
        <f>IF($O2&gt;=DG$1,$S2+$Y2,$Y2)</f>
        <v>0</v>
      </c>
      <c r="DH2" s="27">
        <f>IF($O2&gt;=DH$1,$S2+$Y2,$Y2)</f>
        <v>0</v>
      </c>
      <c r="DI2" s="27">
        <f>IF($O2&gt;=DI$1,$S2+$Y2,$Y2)</f>
        <v>0</v>
      </c>
      <c r="DJ2" s="27">
        <f>IF($O2&gt;=DJ$1,$S2+$Y2,$Y2)</f>
        <v>0</v>
      </c>
      <c r="DK2" s="27">
        <f>IF($O2&gt;=DK$1,$S2+$Y2,$Y2)</f>
        <v>0</v>
      </c>
      <c r="DL2" s="27">
        <f>IF($O2&gt;=DL$1,$S2+$Y2,$Y2)</f>
        <v>0</v>
      </c>
      <c r="DM2" s="27">
        <f>IF($O2&gt;=DM$1,$S2+$Y2,$Y2)</f>
        <v>0</v>
      </c>
      <c r="DN2" s="27">
        <f>IF($O2&gt;=DN$1,$S2+$Y2,$Y2)</f>
        <v>0</v>
      </c>
      <c r="DO2" s="27">
        <f>IF($O2&gt;=DO$1,$S2+$Y2,$Y2)</f>
        <v>0</v>
      </c>
      <c r="DP2" s="27">
        <f>IF($O2&gt;=DP$1,$S2+$Y2,$Y2)</f>
        <v>0</v>
      </c>
      <c r="DQ2" s="27">
        <f>IF($O2&gt;=DQ$1,$S2+$Y2,$Y2)</f>
        <v>0</v>
      </c>
      <c r="DR2" s="27">
        <f>IF($O2&gt;=DR$1,$S2+$Y2,$Y2)</f>
        <v>0</v>
      </c>
      <c r="DS2" s="27">
        <f>IF($O2&gt;=DS$1,$S2+$Y2,$Y2)</f>
        <v>0</v>
      </c>
      <c r="DT2" s="27">
        <f>IF($O2&gt;=DT$1,$S2+$Y2,$Y2)</f>
        <v>0</v>
      </c>
      <c r="DU2" s="27">
        <f>IF($O2&gt;=DU$1,$S2+$Y2,$Y2)</f>
        <v>0</v>
      </c>
      <c r="DV2" s="27">
        <f>IF($O2&gt;=DV$1,$S2+$Y2,$Y2)</f>
        <v>0</v>
      </c>
      <c r="DW2" s="27">
        <f>IF($O2&gt;=DW$1,$S2+$Y2,$Y2)</f>
        <v>0</v>
      </c>
      <c r="DX2" s="27">
        <f>IF($O2&gt;=DX$1,$S2+$Y2,$Y2)</f>
        <v>0</v>
      </c>
      <c r="DY2" s="27">
        <f>IF($O2&gt;=DY$1,$S2+$Y2,$Y2)</f>
        <v>0</v>
      </c>
      <c r="DZ2" s="27">
        <f>IF($O2&gt;=DZ$1,$S2+$Y2,$Y2)</f>
        <v>0</v>
      </c>
      <c r="EA2" s="27">
        <f>IF($O2&gt;=EA$1,$S2+$Y2,$Y2)</f>
        <v>0</v>
      </c>
      <c r="EB2" s="27">
        <f>IF($O2&gt;=EB$1,$S2+$Y2,$Y2)</f>
        <v>0</v>
      </c>
      <c r="EC2" s="27">
        <f>IF($O2&gt;=EC$1,$S2+$Y2,$Y2)</f>
        <v>0</v>
      </c>
      <c r="ED2" s="27">
        <f>IF($O2&gt;=ED$1,$S2+$Y2,$Y2)</f>
        <v>0</v>
      </c>
      <c r="EE2" s="27">
        <f>IF($O2&gt;=EE$1,$S2+$Y2,$Y2)</f>
        <v>0</v>
      </c>
      <c r="EF2" s="27">
        <f>IF($O2&gt;=EF$1,$S2+$Y2,$Y2)</f>
        <v>0</v>
      </c>
      <c r="EG2" s="27">
        <f>IF($O2&gt;=EG$1,$S2+$Y2,$Y2)</f>
        <v>0</v>
      </c>
      <c r="EH2" s="27">
        <f>IF($O2&gt;=EH$1,$S2+$Y2,$Y2)</f>
        <v>0</v>
      </c>
      <c r="EI2" s="27">
        <f>IF($O2&gt;=EI$1,$S2+$Y2,$Y2)</f>
        <v>0</v>
      </c>
      <c r="EJ2" s="27">
        <f>IF($O2&gt;=EJ$1,$S2+$Y2,$Y2)</f>
        <v>0</v>
      </c>
      <c r="EK2" s="27">
        <f>IF($O2&gt;=EK$1,$S2+$Y2,$Y2)</f>
        <v>0</v>
      </c>
      <c r="EL2" s="27">
        <f>IF($O2&gt;=EL$1,$S2+$Y2,$Y2)</f>
        <v>0</v>
      </c>
      <c r="EM2" s="27">
        <f>IF($O2&gt;=EM$1,$S2+$Y2,$Y2)</f>
        <v>0</v>
      </c>
      <c r="EN2" s="27">
        <f>IF($O2&gt;=EN$1,$S2+$Y2,$Y2)</f>
        <v>0</v>
      </c>
      <c r="EO2" s="27">
        <f>IF($O2&gt;=EO$1,$S2+$Y2,$Y2)</f>
        <v>0</v>
      </c>
      <c r="EP2" s="27">
        <f>IF($O2&gt;=EP$1,$S2+$Y2,$Y2)</f>
        <v>0</v>
      </c>
      <c r="EQ2" s="27">
        <f>IF($O2&gt;=EQ$1,$S2+$Y2,$Y2)</f>
        <v>0</v>
      </c>
      <c r="ER2" s="27">
        <f>IF($O2&gt;=ER$1,$S2+$Y2,$Y2)</f>
        <v>0</v>
      </c>
      <c r="ES2" s="27">
        <f>IF($O2&gt;=ES$1,$S2+$Y2,$Y2)</f>
        <v>0</v>
      </c>
      <c r="ET2" s="27">
        <f>IF($O2&gt;=ET$1,$S2+$Y2,$Y2)</f>
        <v>0</v>
      </c>
      <c r="EU2" s="27">
        <f>IF($O2&gt;=EU$1,$S2+$Y2,$Y2)</f>
        <v>0</v>
      </c>
      <c r="EV2" s="27">
        <f>IF($O2&gt;=EV$1,$S2,0)</f>
        <v>0</v>
      </c>
      <c r="EW2" s="27">
        <f>IF($O2&gt;=EW$1,$S2,0)</f>
        <v>0</v>
      </c>
      <c r="EX2" s="27">
        <f>IF($O2&gt;=EX$1,$S2,0)</f>
        <v>0</v>
      </c>
      <c r="EY2" s="27">
        <f>IF($O2&gt;=EY$1,$S2,0)</f>
        <v>0</v>
      </c>
      <c r="EZ2" s="27">
        <f>IF($O2&gt;=EZ$1,$S2,0)</f>
        <v>0</v>
      </c>
      <c r="FA2" s="27">
        <f>IF($O2&gt;=FA$1,$S2,0)</f>
        <v>0</v>
      </c>
      <c r="FB2" s="27">
        <f>IF($O2&gt;=FB$1,$S2,0)</f>
        <v>0</v>
      </c>
      <c r="FC2" s="27">
        <f>IF($O2&gt;=FC$1,$S2,0)</f>
        <v>0</v>
      </c>
      <c r="FD2" s="27">
        <f>IF($O2&gt;=FD$1,$S2,0)</f>
        <v>0</v>
      </c>
      <c r="FE2" s="27">
        <f>IF($O2&gt;=FE$1,$S2,0)</f>
        <v>0</v>
      </c>
      <c r="FF2" s="27">
        <f>IF($O2&gt;=FF$1,$S2,0)</f>
        <v>0</v>
      </c>
      <c r="FG2" s="27">
        <f>IF($O2&gt;=FG$1,$S2,0)</f>
        <v>0</v>
      </c>
      <c r="FH2" s="27">
        <f>IF($O2&gt;=FH$1,$S2,0)</f>
        <v>0</v>
      </c>
      <c r="FI2" s="27">
        <f>IF($O2&gt;=FI$1,$S2,0)</f>
        <v>0</v>
      </c>
      <c r="FJ2" s="27">
        <f>IF($O2&gt;=FJ$1,$S2,0)</f>
        <v>0</v>
      </c>
      <c r="FK2" s="27">
        <f>IF($O2&gt;=FK$1,$S2,0)</f>
        <v>0</v>
      </c>
      <c r="FL2" s="27">
        <f>IF($O2&gt;=FL$1,$S2,0)</f>
        <v>0</v>
      </c>
      <c r="FM2" s="27">
        <f>IF($O2&gt;=FM$1,$S2,0)</f>
        <v>0</v>
      </c>
      <c r="FN2" s="27">
        <f>IF($O2&gt;=FN$1,$S2,0)</f>
        <v>0</v>
      </c>
      <c r="FO2" s="27">
        <f>IF($O2&gt;=FO$1,$S2,0)</f>
        <v>0</v>
      </c>
      <c r="FP2" s="27">
        <f>IF($O2&gt;=FP$1,$S2,0)</f>
        <v>0</v>
      </c>
      <c r="FQ2" s="27">
        <f>IF($O2&gt;=FQ$1,$S2,0)</f>
        <v>0</v>
      </c>
      <c r="FR2" s="27">
        <f>IF($O2&gt;=FR$1,$S2,0)</f>
        <v>0</v>
      </c>
      <c r="FS2" s="27">
        <f>IF($O2&gt;=FS$1,$S2,0)</f>
        <v>0</v>
      </c>
      <c r="FT2" s="27">
        <f>IF($O2&gt;=FT$1,$S2,0)</f>
        <v>0</v>
      </c>
      <c r="FU2" s="27">
        <f>IF($O2&gt;=FU$1,$S2,0)</f>
        <v>0</v>
      </c>
      <c r="FV2" s="27">
        <f>IF($O2&gt;=FV$1,$S2,0)</f>
        <v>0</v>
      </c>
      <c r="FW2" s="27">
        <f>IF($O2&gt;=FW$1,$S2,0)</f>
        <v>0</v>
      </c>
      <c r="FX2" s="27">
        <f>IF($O2&gt;=FX$1,$S2,0)</f>
        <v>0</v>
      </c>
      <c r="FY2" s="27">
        <f>IF($O2&gt;=FY$1,$S2,0)</f>
        <v>0</v>
      </c>
      <c r="FZ2" s="27">
        <f>IF($O2&gt;=FZ$1,$S2,0)</f>
        <v>0</v>
      </c>
      <c r="GA2" s="27">
        <f>IF($O2&gt;=GA$1,$S2,0)</f>
        <v>0</v>
      </c>
      <c r="GB2" s="27">
        <f>IF($O2&gt;=GB$1,$S2,0)</f>
        <v>0</v>
      </c>
      <c r="GC2" s="27">
        <f>IF($O2&gt;=GC$1,$S2,0)</f>
        <v>0</v>
      </c>
      <c r="GD2" s="27">
        <f>IF($O2&gt;=GD$1,$S2,0)</f>
        <v>0</v>
      </c>
      <c r="GE2" s="27">
        <f>IF($O2&gt;=GE$1,$S2,0)</f>
        <v>0</v>
      </c>
      <c r="GF2" s="27">
        <f>IF($O2&gt;=GF$1,$S2,0)</f>
        <v>0</v>
      </c>
      <c r="GG2" s="27">
        <f>IF($O2&gt;=GG$1,$S2,0)</f>
        <v>0</v>
      </c>
      <c r="GH2" s="27">
        <f>IF($O2&gt;=GH$1,$S2,0)</f>
        <v>0</v>
      </c>
      <c r="GI2" s="27">
        <f>IF($O2&gt;=GI$1,$S2,0)</f>
        <v>0</v>
      </c>
      <c r="GJ2" s="27">
        <f>IF($O2&gt;=GJ$1,$S2,0)</f>
        <v>0</v>
      </c>
      <c r="GK2" s="27">
        <f>IF($O2&gt;=GK$1,$S2,0)</f>
        <v>0</v>
      </c>
      <c r="GL2" s="27">
        <f>IF($O2&gt;=GL$1,$S2,0)</f>
        <v>0</v>
      </c>
      <c r="GM2" s="27">
        <f>IF($O2&gt;=GM$1,$S2,0)</f>
        <v>0</v>
      </c>
      <c r="GN2" s="27">
        <f>IF($O2&gt;=GN$1,$S2,0)</f>
        <v>0</v>
      </c>
      <c r="GO2" s="27">
        <f>IF($O2&gt;=GO$1,$S2,0)</f>
        <v>0</v>
      </c>
      <c r="GP2" s="27">
        <f>IF($O2&gt;=GP$1,$S2,0)</f>
        <v>0</v>
      </c>
      <c r="GQ2" s="27">
        <f>IF($O2&gt;=GQ$1,$S2,0)</f>
        <v>0</v>
      </c>
      <c r="GR2" s="27">
        <f>IF($O2&gt;=GR$1,$S2,0)</f>
        <v>0</v>
      </c>
      <c r="GS2" s="27">
        <f>IF($O2&gt;=GS$1,$S2,0)</f>
        <v>0</v>
      </c>
      <c r="GT2" s="27">
        <f>IF($O2&gt;=GT$1,$S2,0)</f>
        <v>0</v>
      </c>
      <c r="GU2" s="27">
        <f>IF($O2&gt;=GU$1,$S2,0)</f>
        <v>0</v>
      </c>
      <c r="GV2" s="27">
        <f>IF($O2&gt;=GV$1,$S2,0)</f>
        <v>0</v>
      </c>
      <c r="GW2" s="27">
        <f>IF($O2&gt;=GW$1,$S2,0)</f>
        <v>0</v>
      </c>
      <c r="GX2" s="27">
        <f>IF($O2&gt;=GX$1,$S2,0)</f>
        <v>0</v>
      </c>
      <c r="GY2" s="27">
        <f>IF($O2&gt;=GY$1,$S2,0)</f>
        <v>0</v>
      </c>
      <c r="GZ2" s="27">
        <f>IF($O2&gt;=GZ$1,$S2,0)</f>
        <v>0</v>
      </c>
      <c r="HA2" s="27">
        <f>IF($O2&gt;=HA$1,$S2,0)</f>
        <v>0</v>
      </c>
      <c r="HB2" s="27">
        <f>IF($O2&gt;=HB$1,$S2,0)</f>
        <v>0</v>
      </c>
      <c r="HC2" s="27">
        <f>IF($O2&gt;=HC$1,$S2,0)</f>
        <v>0</v>
      </c>
    </row>
    <row r="3" spans="1:211">
      <c r="A3" s="3">
        <v>59668</v>
      </c>
      <c r="B3" s="3" t="s">
        <v>11</v>
      </c>
      <c r="C3" s="3" t="s">
        <v>12</v>
      </c>
      <c r="D3" s="3">
        <v>56</v>
      </c>
      <c r="E3" s="4">
        <v>34589</v>
      </c>
      <c r="F3" s="5">
        <v>23.786301369863015</v>
      </c>
      <c r="G3" s="3" t="s">
        <v>13</v>
      </c>
      <c r="H3" s="4">
        <v>22957</v>
      </c>
      <c r="I3" s="9" t="s">
        <v>868</v>
      </c>
      <c r="J3" s="5">
        <v>2198.3200000000002</v>
      </c>
      <c r="K3" s="31">
        <v>99</v>
      </c>
      <c r="L3" s="32">
        <v>24</v>
      </c>
      <c r="M3" s="33">
        <f>VLOOKUP(L3,FIND,3,TRUE)</f>
        <v>1.3</v>
      </c>
      <c r="N3" s="32">
        <f>IF(L3&gt;30,180,VLOOKUP(L3,TEMPO,2,FALSE))</f>
        <v>144</v>
      </c>
      <c r="O3" s="32">
        <f>IF(R3&gt;0,4,N3)</f>
        <v>144</v>
      </c>
      <c r="P3" s="96">
        <f>J3*M3*L3</f>
        <v>68587.584000000003</v>
      </c>
      <c r="Q3" s="96">
        <f>10934.45*2</f>
        <v>21868.9</v>
      </c>
      <c r="R3" s="96">
        <f>IF(P3&lt;=Q3,P3/4,0)</f>
        <v>0</v>
      </c>
      <c r="S3" s="5">
        <f>IF(P3&gt;=Q3,P3/N3,0)</f>
        <v>476.30266666666671</v>
      </c>
      <c r="T3" s="3"/>
      <c r="U3" s="3">
        <f>IF(T3="",1,0)</f>
        <v>1</v>
      </c>
      <c r="V3" s="3">
        <v>60</v>
      </c>
      <c r="W3" s="5">
        <v>0</v>
      </c>
      <c r="X3" s="5">
        <v>245.73</v>
      </c>
      <c r="Y3" s="5">
        <f>X3*W3</f>
        <v>0</v>
      </c>
      <c r="Z3" s="5">
        <v>400</v>
      </c>
      <c r="AA3" s="5">
        <f>S3+Y3+Z3</f>
        <v>876.30266666666671</v>
      </c>
      <c r="AB3" s="39">
        <f>(J3/12+J3/12*1.3333333333+450/12+J3/30*6/12+J3)*1.3+Y3+Z3+153.9</f>
        <v>4063.7827111031734</v>
      </c>
      <c r="AC3" s="39" t="s">
        <v>12</v>
      </c>
      <c r="AD3" s="39">
        <f>J3*1.3+400+153.9</f>
        <v>3411.7160000000003</v>
      </c>
      <c r="AE3" s="39">
        <f>SUMIFS('CUSTO MENSAL FUNC NOVO'!H:H,'CUSTO MENSAL FUNC NOVO'!A:A,'VALORES MENSAIS'!AC3)</f>
        <v>2265.9090000000001</v>
      </c>
      <c r="AF3" s="27">
        <f>IF($R3&gt;0,$R3,$S3)+$Y3+$Z3</f>
        <v>876.30266666666671</v>
      </c>
      <c r="AG3" s="27">
        <f>IF($R3&gt;0,$R3,$S3)+$Y3+$Z3</f>
        <v>876.30266666666671</v>
      </c>
      <c r="AH3" s="27">
        <f>IF($R3&gt;0,$R3,$S3)+$Y3+$Z3</f>
        <v>876.30266666666671</v>
      </c>
      <c r="AI3" s="27">
        <f>IF($R3&gt;0,$R3,$S3)+$Y3+$Z3</f>
        <v>876.30266666666671</v>
      </c>
      <c r="AJ3" s="27">
        <f>IF($O3&gt;=AJ$1,$S3+$Y3+$Z3,$Y3+$Z3)</f>
        <v>876.30266666666671</v>
      </c>
      <c r="AK3" s="27">
        <f>IF($O3&gt;=AK$1,$S3+$Y3+$Z3,$Y3+$Z3)</f>
        <v>876.30266666666671</v>
      </c>
      <c r="AL3" s="27">
        <f>IF($O3&gt;=AL$1,$S3+$Y3+$Z3,$Y3+$Z3)</f>
        <v>876.30266666666671</v>
      </c>
      <c r="AM3" s="27">
        <f>IF($O3&gt;=AM$1,$S3+$Y3+$Z3,$Y3+$Z3)</f>
        <v>876.30266666666671</v>
      </c>
      <c r="AN3" s="27">
        <f>IF($O3&gt;=AN$1,$S3+$Y3+$Z3,$Y3+$Z3)</f>
        <v>876.30266666666671</v>
      </c>
      <c r="AO3" s="27">
        <f>IF($O3&gt;=AO$1,$S3+$Y3+$Z3,$Y3+$Z3)</f>
        <v>876.30266666666671</v>
      </c>
      <c r="AP3" s="27">
        <f>IF($O3&gt;=AP$1,$S3+$Y3+$Z3,$Y3+$Z3)</f>
        <v>876.30266666666671</v>
      </c>
      <c r="AQ3" s="27">
        <f>IF($O3&gt;=AQ$1,$S3+$Y3+$Z3,$Y3+$Z3)</f>
        <v>876.30266666666671</v>
      </c>
      <c r="AR3" s="27">
        <f>IF($O3&gt;=AR$1,$S3+$Y3+$Z3,$Y3+$Z3)</f>
        <v>876.30266666666671</v>
      </c>
      <c r="AS3" s="27">
        <f>IF($O3&gt;=AS$1,$S3+$Y3+$Z3,$Y3+$Z3)</f>
        <v>876.30266666666671</v>
      </c>
      <c r="AT3" s="27">
        <f>IF($O3&gt;=AT$1,$S3+$Y3+$Z3,$Y3+$Z3)</f>
        <v>876.30266666666671</v>
      </c>
      <c r="AU3" s="27">
        <f>IF($O3&gt;=AU$1,$S3+$Y3+$Z3,$Y3+$Z3)</f>
        <v>876.30266666666671</v>
      </c>
      <c r="AV3" s="27">
        <f>IF($O3&gt;=AV$1,$S3+$Y3+$Z3,$Y3+$Z3)</f>
        <v>876.30266666666671</v>
      </c>
      <c r="AW3" s="27">
        <f>IF($O3&gt;=AW$1,$S3+$Y3+$Z3,$Y3+$Z3)</f>
        <v>876.30266666666671</v>
      </c>
      <c r="AX3" s="27">
        <f>IF($O3&gt;=AX$1,$S3+$Y3+$Z3,$Y3+$Z3)</f>
        <v>876.30266666666671</v>
      </c>
      <c r="AY3" s="27">
        <f>IF($O3&gt;=AY$1,$S3+$Y3+$Z3,$Y3+$Z3)</f>
        <v>876.30266666666671</v>
      </c>
      <c r="AZ3" s="27">
        <f>IF($O3&gt;=AZ$1,$S3+$Y3+$Z3,$Y3+$Z3)</f>
        <v>876.30266666666671</v>
      </c>
      <c r="BA3" s="27">
        <f>IF($O3&gt;=BA$1,$S3+$Y3+$Z3,$Y3+$Z3)</f>
        <v>876.30266666666671</v>
      </c>
      <c r="BB3" s="27">
        <f>IF($O3&gt;=BB$1,$S3+$Y3+$Z3,$Y3+$Z3)</f>
        <v>876.30266666666671</v>
      </c>
      <c r="BC3" s="27">
        <f>IF($O3&gt;=BC$1,$S3+$Y3+$Z3,$Y3+$Z3)</f>
        <v>876.30266666666671</v>
      </c>
      <c r="BD3" s="27">
        <f>IF($O3&gt;=BD$1,$S3+$Y3+$Z3,$Y3+$Z3)</f>
        <v>876.30266666666671</v>
      </c>
      <c r="BE3" s="27">
        <f>IF($O3&gt;=BE$1,$S3+$Y3+$Z3,$Y3+$Z3)</f>
        <v>876.30266666666671</v>
      </c>
      <c r="BF3" s="27">
        <f>IF($O3&gt;=BF$1,$S3+$Y3+$Z3,$Y3+$Z3)</f>
        <v>876.30266666666671</v>
      </c>
      <c r="BG3" s="27">
        <f>IF($O3&gt;=BG$1,$S3+$Y3+$Z3,$Y3+$Z3)</f>
        <v>876.30266666666671</v>
      </c>
      <c r="BH3" s="27">
        <f>IF($O3&gt;=BH$1,$S3+$Y3+$Z3,$Y3+$Z3)</f>
        <v>876.30266666666671</v>
      </c>
      <c r="BI3" s="27">
        <f>IF($O3&gt;=BI$1,$S3+$Y3+$Z3,$Y3+$Z3)</f>
        <v>876.30266666666671</v>
      </c>
      <c r="BJ3" s="27">
        <f>IF($O3&gt;=BJ$1,$S3+$Y3+$Z3,$Y3+$Z3)</f>
        <v>876.30266666666671</v>
      </c>
      <c r="BK3" s="27">
        <f>IF($O3&gt;=BK$1,$S3+$Y3+$Z3,$Y3+$Z3)</f>
        <v>876.30266666666671</v>
      </c>
      <c r="BL3" s="27">
        <f>IF($O3&gt;=BL$1,$S3+$Y3+$Z3,$Y3+$Z3)</f>
        <v>876.30266666666671</v>
      </c>
      <c r="BM3" s="27">
        <f>IF($O3&gt;=BM$1,$S3+$Y3+$Z3,$Y3+$Z3)</f>
        <v>876.30266666666671</v>
      </c>
      <c r="BN3" s="27">
        <f>IF($O3&gt;=BN$1,$S3+$Y3+$Z3,$Y3+$Z3)</f>
        <v>876.30266666666671</v>
      </c>
      <c r="BO3" s="27">
        <f>IF($O3&gt;=BO$1,$S3+$Y3+$Z3,$Y3+$Z3)</f>
        <v>876.30266666666671</v>
      </c>
      <c r="BP3" s="27">
        <f>IF($O3&gt;=BP$1,$S3+$Y3+$Z3,$Y3+$Z3)</f>
        <v>876.30266666666671</v>
      </c>
      <c r="BQ3" s="27">
        <f>IF($O3&gt;=BQ$1,$S3+$Y3+$Z3,$Y3+$Z3)</f>
        <v>876.30266666666671</v>
      </c>
      <c r="BR3" s="27">
        <f>IF($O3&gt;=BR$1,$S3+$Y3+$Z3,$Y3+$Z3)</f>
        <v>876.30266666666671</v>
      </c>
      <c r="BS3" s="27">
        <f>IF($O3&gt;=BS$1,$S3+$Y3+$Z3,$Y3+$Z3)</f>
        <v>876.30266666666671</v>
      </c>
      <c r="BT3" s="27">
        <f>IF($O3&gt;=BT$1,$S3+$Y3+$Z3,$Y3+$Z3)</f>
        <v>876.30266666666671</v>
      </c>
      <c r="BU3" s="27">
        <f>IF($O3&gt;=BU$1,$S3+$Y3+$Z3,$Y3+$Z3)</f>
        <v>876.30266666666671</v>
      </c>
      <c r="BV3" s="27">
        <f>IF($O3&gt;=BV$1,$S3+$Y3+$Z3,$Y3+$Z3)</f>
        <v>876.30266666666671</v>
      </c>
      <c r="BW3" s="27">
        <f>IF($O3&gt;=BW$1,$S3+$Y3+$Z3,$Y3+$Z3)</f>
        <v>876.30266666666671</v>
      </c>
      <c r="BX3" s="27">
        <f>IF($O3&gt;=BX$1,$S3+$Y3+$Z3,$Y3+$Z3)</f>
        <v>876.30266666666671</v>
      </c>
      <c r="BY3" s="27">
        <f>IF($O3&gt;=BY$1,$S3+$Y3+$Z3,$Y3+$Z3)</f>
        <v>876.30266666666671</v>
      </c>
      <c r="BZ3" s="27">
        <f>IF($O3&gt;=BZ$1,$S3+$Y3+$Z3,$Y3+$Z3)</f>
        <v>876.30266666666671</v>
      </c>
      <c r="CA3" s="27">
        <f>IF($O3&gt;=CA$1,$S3+$Y3+$Z3,$Y3+$Z3)</f>
        <v>876.30266666666671</v>
      </c>
      <c r="CB3" s="27">
        <f>IF($O3&gt;=CB$1,$S3+$Y3+$Z3,$Y3+$Z3)</f>
        <v>876.30266666666671</v>
      </c>
      <c r="CC3" s="27">
        <f>IF($O3&gt;=CC$1,$S3+$Y3+$Z3,$Y3+$Z3)</f>
        <v>876.30266666666671</v>
      </c>
      <c r="CD3" s="27">
        <f>IF($O3&gt;=CD$1,$S3+$Y3+$Z3,$Y3+$Z3)</f>
        <v>876.30266666666671</v>
      </c>
      <c r="CE3" s="27">
        <f>IF($O3&gt;=CE$1,$S3+$Y3+$Z3,$Y3+$Z3)</f>
        <v>876.30266666666671</v>
      </c>
      <c r="CF3" s="27">
        <f>IF($O3&gt;=CF$1,$S3+$Y3+$Z3,$Y3+$Z3)</f>
        <v>876.30266666666671</v>
      </c>
      <c r="CG3" s="27">
        <f>IF($O3&gt;=CG$1,$S3+$Y3+$Z3,$Y3+$Z3)</f>
        <v>876.30266666666671</v>
      </c>
      <c r="CH3" s="27">
        <f>IF($O3&gt;=CH$1,$S3+$Y3+$Z3,$Y3+$Z3)</f>
        <v>876.30266666666671</v>
      </c>
      <c r="CI3" s="27">
        <f>IF($O3&gt;=CI$1,$S3+$Y3+$Z3,$Y3+$Z3)</f>
        <v>876.30266666666671</v>
      </c>
      <c r="CJ3" s="27">
        <f>IF($O3&gt;=CJ$1,$S3+$Y3+$Z3,$Y3+$Z3)</f>
        <v>876.30266666666671</v>
      </c>
      <c r="CK3" s="27">
        <f>IF($O3&gt;=CK$1,$S3+$Y3+$Z3,$Y3+$Z3)</f>
        <v>876.30266666666671</v>
      </c>
      <c r="CL3" s="27">
        <f>IF($O3&gt;=CL$1,$S3+$Y3+$Z3,$Y3+$Z3)</f>
        <v>876.30266666666671</v>
      </c>
      <c r="CM3" s="27">
        <f>IF($O3&gt;=CM$1,$S3+$Y3+$Z3,$Y3+$Z3)</f>
        <v>876.30266666666671</v>
      </c>
      <c r="CN3" s="27">
        <f>IF($O3&gt;=CN$1,$S3+$Y3,$Y3)</f>
        <v>476.30266666666671</v>
      </c>
      <c r="CO3" s="27">
        <f>IF($O3&gt;=CO$1,$S3+$Y3,$Y3)</f>
        <v>476.30266666666671</v>
      </c>
      <c r="CP3" s="27">
        <f>IF($O3&gt;=CP$1,$S3+$Y3,$Y3)</f>
        <v>476.30266666666671</v>
      </c>
      <c r="CQ3" s="27">
        <f>IF($O3&gt;=CQ$1,$S3+$Y3,$Y3)</f>
        <v>476.30266666666671</v>
      </c>
      <c r="CR3" s="27">
        <f>IF($O3&gt;=CR$1,$S3+$Y3,$Y3)</f>
        <v>476.30266666666671</v>
      </c>
      <c r="CS3" s="27">
        <f>IF($O3&gt;=CS$1,$S3+$Y3,$Y3)</f>
        <v>476.30266666666671</v>
      </c>
      <c r="CT3" s="27">
        <f>IF($O3&gt;=CT$1,$S3+$Y3,$Y3)</f>
        <v>476.30266666666671</v>
      </c>
      <c r="CU3" s="27">
        <f>IF($O3&gt;=CU$1,$S3+$Y3,$Y3)</f>
        <v>476.30266666666671</v>
      </c>
      <c r="CV3" s="27">
        <f>IF($O3&gt;=CV$1,$S3+$Y3,$Y3)</f>
        <v>476.30266666666671</v>
      </c>
      <c r="CW3" s="27">
        <f>IF($O3&gt;=CW$1,$S3+$Y3,$Y3)</f>
        <v>476.30266666666671</v>
      </c>
      <c r="CX3" s="27">
        <f>IF($O3&gt;=CX$1,$S3+$Y3,$Y3)</f>
        <v>476.30266666666671</v>
      </c>
      <c r="CY3" s="27">
        <f>IF($O3&gt;=CY$1,$S3+$Y3,$Y3)</f>
        <v>476.30266666666671</v>
      </c>
      <c r="CZ3" s="27">
        <f>IF($O3&gt;=CZ$1,$S3+$Y3,$Y3)</f>
        <v>476.30266666666671</v>
      </c>
      <c r="DA3" s="27">
        <f>IF($O3&gt;=DA$1,$S3+$Y3,$Y3)</f>
        <v>476.30266666666671</v>
      </c>
      <c r="DB3" s="27">
        <f>IF($O3&gt;=DB$1,$S3+$Y3,$Y3)</f>
        <v>476.30266666666671</v>
      </c>
      <c r="DC3" s="27">
        <f>IF($O3&gt;=DC$1,$S3+$Y3,$Y3)</f>
        <v>476.30266666666671</v>
      </c>
      <c r="DD3" s="27">
        <f>IF($O3&gt;=DD$1,$S3+$Y3,$Y3)</f>
        <v>476.30266666666671</v>
      </c>
      <c r="DE3" s="27">
        <f>IF($O3&gt;=DE$1,$S3+$Y3,$Y3)</f>
        <v>476.30266666666671</v>
      </c>
      <c r="DF3" s="27">
        <f>IF($O3&gt;=DF$1,$S3+$Y3,$Y3)</f>
        <v>476.30266666666671</v>
      </c>
      <c r="DG3" s="27">
        <f>IF($O3&gt;=DG$1,$S3+$Y3,$Y3)</f>
        <v>476.30266666666671</v>
      </c>
      <c r="DH3" s="27">
        <f>IF($O3&gt;=DH$1,$S3+$Y3,$Y3)</f>
        <v>476.30266666666671</v>
      </c>
      <c r="DI3" s="27">
        <f>IF($O3&gt;=DI$1,$S3+$Y3,$Y3)</f>
        <v>476.30266666666671</v>
      </c>
      <c r="DJ3" s="27">
        <f>IF($O3&gt;=DJ$1,$S3+$Y3,$Y3)</f>
        <v>476.30266666666671</v>
      </c>
      <c r="DK3" s="27">
        <f>IF($O3&gt;=DK$1,$S3+$Y3,$Y3)</f>
        <v>476.30266666666671</v>
      </c>
      <c r="DL3" s="27">
        <f>IF($O3&gt;=DL$1,$S3+$Y3,$Y3)</f>
        <v>476.30266666666671</v>
      </c>
      <c r="DM3" s="27">
        <f>IF($O3&gt;=DM$1,$S3+$Y3,$Y3)</f>
        <v>476.30266666666671</v>
      </c>
      <c r="DN3" s="27">
        <f>IF($O3&gt;=DN$1,$S3+$Y3,$Y3)</f>
        <v>476.30266666666671</v>
      </c>
      <c r="DO3" s="27">
        <f>IF($O3&gt;=DO$1,$S3+$Y3,$Y3)</f>
        <v>476.30266666666671</v>
      </c>
      <c r="DP3" s="27">
        <f>IF($O3&gt;=DP$1,$S3+$Y3,$Y3)</f>
        <v>476.30266666666671</v>
      </c>
      <c r="DQ3" s="27">
        <f>IF($O3&gt;=DQ$1,$S3+$Y3,$Y3)</f>
        <v>476.30266666666671</v>
      </c>
      <c r="DR3" s="27">
        <f>IF($O3&gt;=DR$1,$S3+$Y3,$Y3)</f>
        <v>476.30266666666671</v>
      </c>
      <c r="DS3" s="27">
        <f>IF($O3&gt;=DS$1,$S3+$Y3,$Y3)</f>
        <v>476.30266666666671</v>
      </c>
      <c r="DT3" s="27">
        <f>IF($O3&gt;=DT$1,$S3+$Y3,$Y3)</f>
        <v>476.30266666666671</v>
      </c>
      <c r="DU3" s="27">
        <f>IF($O3&gt;=DU$1,$S3+$Y3,$Y3)</f>
        <v>476.30266666666671</v>
      </c>
      <c r="DV3" s="27">
        <f>IF($O3&gt;=DV$1,$S3+$Y3,$Y3)</f>
        <v>476.30266666666671</v>
      </c>
      <c r="DW3" s="27">
        <f>IF($O3&gt;=DW$1,$S3+$Y3,$Y3)</f>
        <v>476.30266666666671</v>
      </c>
      <c r="DX3" s="27">
        <f>IF($O3&gt;=DX$1,$S3+$Y3,$Y3)</f>
        <v>476.30266666666671</v>
      </c>
      <c r="DY3" s="27">
        <f>IF($O3&gt;=DY$1,$S3+$Y3,$Y3)</f>
        <v>476.30266666666671</v>
      </c>
      <c r="DZ3" s="27">
        <f>IF($O3&gt;=DZ$1,$S3+$Y3,$Y3)</f>
        <v>476.30266666666671</v>
      </c>
      <c r="EA3" s="27">
        <f>IF($O3&gt;=EA$1,$S3+$Y3,$Y3)</f>
        <v>476.30266666666671</v>
      </c>
      <c r="EB3" s="27">
        <f>IF($O3&gt;=EB$1,$S3+$Y3,$Y3)</f>
        <v>476.30266666666671</v>
      </c>
      <c r="EC3" s="27">
        <f>IF($O3&gt;=EC$1,$S3+$Y3,$Y3)</f>
        <v>476.30266666666671</v>
      </c>
      <c r="ED3" s="27">
        <f>IF($O3&gt;=ED$1,$S3+$Y3,$Y3)</f>
        <v>476.30266666666671</v>
      </c>
      <c r="EE3" s="27">
        <f>IF($O3&gt;=EE$1,$S3+$Y3,$Y3)</f>
        <v>476.30266666666671</v>
      </c>
      <c r="EF3" s="27">
        <f>IF($O3&gt;=EF$1,$S3+$Y3,$Y3)</f>
        <v>476.30266666666671</v>
      </c>
      <c r="EG3" s="27">
        <f>IF($O3&gt;=EG$1,$S3+$Y3,$Y3)</f>
        <v>476.30266666666671</v>
      </c>
      <c r="EH3" s="27">
        <f>IF($O3&gt;=EH$1,$S3+$Y3,$Y3)</f>
        <v>476.30266666666671</v>
      </c>
      <c r="EI3" s="27">
        <f>IF($O3&gt;=EI$1,$S3+$Y3,$Y3)</f>
        <v>476.30266666666671</v>
      </c>
      <c r="EJ3" s="27">
        <f>IF($O3&gt;=EJ$1,$S3+$Y3,$Y3)</f>
        <v>476.30266666666671</v>
      </c>
      <c r="EK3" s="27">
        <f>IF($O3&gt;=EK$1,$S3+$Y3,$Y3)</f>
        <v>476.30266666666671</v>
      </c>
      <c r="EL3" s="27">
        <f>IF($O3&gt;=EL$1,$S3+$Y3,$Y3)</f>
        <v>476.30266666666671</v>
      </c>
      <c r="EM3" s="27">
        <f>IF($O3&gt;=EM$1,$S3+$Y3,$Y3)</f>
        <v>476.30266666666671</v>
      </c>
      <c r="EN3" s="27">
        <f>IF($O3&gt;=EN$1,$S3+$Y3,$Y3)</f>
        <v>476.30266666666671</v>
      </c>
      <c r="EO3" s="27">
        <f>IF($O3&gt;=EO$1,$S3+$Y3,$Y3)</f>
        <v>476.30266666666671</v>
      </c>
      <c r="EP3" s="27">
        <f>IF($O3&gt;=EP$1,$S3+$Y3,$Y3)</f>
        <v>476.30266666666671</v>
      </c>
      <c r="EQ3" s="27">
        <f>IF($O3&gt;=EQ$1,$S3+$Y3,$Y3)</f>
        <v>476.30266666666671</v>
      </c>
      <c r="ER3" s="27">
        <f>IF($O3&gt;=ER$1,$S3+$Y3,$Y3)</f>
        <v>476.30266666666671</v>
      </c>
      <c r="ES3" s="27">
        <f>IF($O3&gt;=ES$1,$S3+$Y3,$Y3)</f>
        <v>476.30266666666671</v>
      </c>
      <c r="ET3" s="27">
        <f>IF($O3&gt;=ET$1,$S3+$Y3,$Y3)</f>
        <v>476.30266666666671</v>
      </c>
      <c r="EU3" s="27">
        <f>IF($O3&gt;=EU$1,$S3+$Y3,$Y3)</f>
        <v>476.30266666666671</v>
      </c>
      <c r="EV3" s="27">
        <f>IF($O3&gt;=EV$1,$S3,0)</f>
        <v>476.30266666666671</v>
      </c>
      <c r="EW3" s="27">
        <f>IF($O3&gt;=EW$1,$S3,0)</f>
        <v>476.30266666666671</v>
      </c>
      <c r="EX3" s="27">
        <f>IF($O3&gt;=EX$1,$S3,0)</f>
        <v>476.30266666666671</v>
      </c>
      <c r="EY3" s="27">
        <f>IF($O3&gt;=EY$1,$S3,0)</f>
        <v>476.30266666666671</v>
      </c>
      <c r="EZ3" s="27">
        <f>IF($O3&gt;=EZ$1,$S3,0)</f>
        <v>476.30266666666671</v>
      </c>
      <c r="FA3" s="27">
        <f>IF($O3&gt;=FA$1,$S3,0)</f>
        <v>476.30266666666671</v>
      </c>
      <c r="FB3" s="27">
        <f>IF($O3&gt;=FB$1,$S3,0)</f>
        <v>476.30266666666671</v>
      </c>
      <c r="FC3" s="27">
        <f>IF($O3&gt;=FC$1,$S3,0)</f>
        <v>476.30266666666671</v>
      </c>
      <c r="FD3" s="27">
        <f>IF($O3&gt;=FD$1,$S3,0)</f>
        <v>476.30266666666671</v>
      </c>
      <c r="FE3" s="27">
        <f>IF($O3&gt;=FE$1,$S3,0)</f>
        <v>476.30266666666671</v>
      </c>
      <c r="FF3" s="27">
        <f>IF($O3&gt;=FF$1,$S3,0)</f>
        <v>476.30266666666671</v>
      </c>
      <c r="FG3" s="27">
        <f>IF($O3&gt;=FG$1,$S3,0)</f>
        <v>476.30266666666671</v>
      </c>
      <c r="FH3" s="27">
        <f>IF($O3&gt;=FH$1,$S3,0)</f>
        <v>476.30266666666671</v>
      </c>
      <c r="FI3" s="27">
        <f>IF($O3&gt;=FI$1,$S3,0)</f>
        <v>476.30266666666671</v>
      </c>
      <c r="FJ3" s="27">
        <f>IF($O3&gt;=FJ$1,$S3,0)</f>
        <v>476.30266666666671</v>
      </c>
      <c r="FK3" s="27">
        <f>IF($O3&gt;=FK$1,$S3,0)</f>
        <v>476.30266666666671</v>
      </c>
      <c r="FL3" s="27">
        <f>IF($O3&gt;=FL$1,$S3,0)</f>
        <v>476.30266666666671</v>
      </c>
      <c r="FM3" s="27">
        <f>IF($O3&gt;=FM$1,$S3,0)</f>
        <v>476.30266666666671</v>
      </c>
      <c r="FN3" s="27">
        <f>IF($O3&gt;=FN$1,$S3,0)</f>
        <v>476.30266666666671</v>
      </c>
      <c r="FO3" s="27">
        <f>IF($O3&gt;=FO$1,$S3,0)</f>
        <v>476.30266666666671</v>
      </c>
      <c r="FP3" s="27">
        <f>IF($O3&gt;=FP$1,$S3,0)</f>
        <v>476.30266666666671</v>
      </c>
      <c r="FQ3" s="27">
        <f>IF($O3&gt;=FQ$1,$S3,0)</f>
        <v>476.30266666666671</v>
      </c>
      <c r="FR3" s="27">
        <f>IF($O3&gt;=FR$1,$S3,0)</f>
        <v>476.30266666666671</v>
      </c>
      <c r="FS3" s="27">
        <f>IF($O3&gt;=FS$1,$S3,0)</f>
        <v>476.30266666666671</v>
      </c>
      <c r="FT3" s="27">
        <f>IF($O3&gt;=FT$1,$S3,0)</f>
        <v>0</v>
      </c>
      <c r="FU3" s="27">
        <f>IF($O3&gt;=FU$1,$S3,0)</f>
        <v>0</v>
      </c>
      <c r="FV3" s="27">
        <f>IF($O3&gt;=FV$1,$S3,0)</f>
        <v>0</v>
      </c>
      <c r="FW3" s="27">
        <f>IF($O3&gt;=FW$1,$S3,0)</f>
        <v>0</v>
      </c>
      <c r="FX3" s="27">
        <f>IF($O3&gt;=FX$1,$S3,0)</f>
        <v>0</v>
      </c>
      <c r="FY3" s="27">
        <f>IF($O3&gt;=FY$1,$S3,0)</f>
        <v>0</v>
      </c>
      <c r="FZ3" s="27">
        <f>IF($O3&gt;=FZ$1,$S3,0)</f>
        <v>0</v>
      </c>
      <c r="GA3" s="27">
        <f>IF($O3&gt;=GA$1,$S3,0)</f>
        <v>0</v>
      </c>
      <c r="GB3" s="27">
        <f>IF($O3&gt;=GB$1,$S3,0)</f>
        <v>0</v>
      </c>
      <c r="GC3" s="27">
        <f>IF($O3&gt;=GC$1,$S3,0)</f>
        <v>0</v>
      </c>
      <c r="GD3" s="27">
        <f>IF($O3&gt;=GD$1,$S3,0)</f>
        <v>0</v>
      </c>
      <c r="GE3" s="27">
        <f>IF($O3&gt;=GE$1,$S3,0)</f>
        <v>0</v>
      </c>
      <c r="GF3" s="27">
        <f>IF($O3&gt;=GF$1,$S3,0)</f>
        <v>0</v>
      </c>
      <c r="GG3" s="27">
        <f>IF($O3&gt;=GG$1,$S3,0)</f>
        <v>0</v>
      </c>
      <c r="GH3" s="27">
        <f>IF($O3&gt;=GH$1,$S3,0)</f>
        <v>0</v>
      </c>
      <c r="GI3" s="27">
        <f>IF($O3&gt;=GI$1,$S3,0)</f>
        <v>0</v>
      </c>
      <c r="GJ3" s="27">
        <f>IF($O3&gt;=GJ$1,$S3,0)</f>
        <v>0</v>
      </c>
      <c r="GK3" s="27">
        <f>IF($O3&gt;=GK$1,$S3,0)</f>
        <v>0</v>
      </c>
      <c r="GL3" s="27">
        <f>IF($O3&gt;=GL$1,$S3,0)</f>
        <v>0</v>
      </c>
      <c r="GM3" s="27">
        <f>IF($O3&gt;=GM$1,$S3,0)</f>
        <v>0</v>
      </c>
      <c r="GN3" s="27">
        <f>IF($O3&gt;=GN$1,$S3,0)</f>
        <v>0</v>
      </c>
      <c r="GO3" s="27">
        <f>IF($O3&gt;=GO$1,$S3,0)</f>
        <v>0</v>
      </c>
      <c r="GP3" s="27">
        <f>IF($O3&gt;=GP$1,$S3,0)</f>
        <v>0</v>
      </c>
      <c r="GQ3" s="27">
        <f>IF($O3&gt;=GQ$1,$S3,0)</f>
        <v>0</v>
      </c>
      <c r="GR3" s="27">
        <f>IF($O3&gt;=GR$1,$S3,0)</f>
        <v>0</v>
      </c>
      <c r="GS3" s="27">
        <f>IF($O3&gt;=GS$1,$S3,0)</f>
        <v>0</v>
      </c>
      <c r="GT3" s="27">
        <f>IF($O3&gt;=GT$1,$S3,0)</f>
        <v>0</v>
      </c>
      <c r="GU3" s="27">
        <f>IF($O3&gt;=GU$1,$S3,0)</f>
        <v>0</v>
      </c>
      <c r="GV3" s="27">
        <f>IF($O3&gt;=GV$1,$S3,0)</f>
        <v>0</v>
      </c>
      <c r="GW3" s="27">
        <f>IF($O3&gt;=GW$1,$S3,0)</f>
        <v>0</v>
      </c>
      <c r="GX3" s="27">
        <f>IF($O3&gt;=GX$1,$S3,0)</f>
        <v>0</v>
      </c>
      <c r="GY3" s="27">
        <f>IF($O3&gt;=GY$1,$S3,0)</f>
        <v>0</v>
      </c>
      <c r="GZ3" s="27">
        <f>IF($O3&gt;=GZ$1,$S3,0)</f>
        <v>0</v>
      </c>
      <c r="HA3" s="27">
        <f>IF($O3&gt;=HA$1,$S3,0)</f>
        <v>0</v>
      </c>
      <c r="HB3" s="27">
        <f>IF($O3&gt;=HB$1,$S3,0)</f>
        <v>0</v>
      </c>
      <c r="HC3" s="27">
        <f>IF($O3&gt;=HC$1,$S3,0)</f>
        <v>0</v>
      </c>
    </row>
    <row r="4" spans="1:211">
      <c r="A4" s="3">
        <v>1503</v>
      </c>
      <c r="B4" s="3" t="s">
        <v>21</v>
      </c>
      <c r="C4" s="3" t="s">
        <v>20</v>
      </c>
      <c r="D4" s="3">
        <v>59</v>
      </c>
      <c r="E4" s="4">
        <v>28866</v>
      </c>
      <c r="F4" s="5">
        <v>39.465753424657535</v>
      </c>
      <c r="G4" s="3" t="s">
        <v>16</v>
      </c>
      <c r="H4" s="4">
        <v>21587</v>
      </c>
      <c r="I4" s="9" t="s">
        <v>807</v>
      </c>
      <c r="J4" s="5">
        <v>7189.63</v>
      </c>
      <c r="K4" s="31">
        <v>135</v>
      </c>
      <c r="L4" s="32">
        <v>39</v>
      </c>
      <c r="M4" s="33">
        <f>VLOOKUP(L4,FIND,3,TRUE)</f>
        <v>1.5</v>
      </c>
      <c r="N4" s="32">
        <f>IF(L4&gt;30,180,VLOOKUP(L4,TEMPO,2,FALSE))</f>
        <v>180</v>
      </c>
      <c r="O4" s="32">
        <f>IF(R4&gt;0,4,N4)</f>
        <v>180</v>
      </c>
      <c r="P4" s="96">
        <f>J4*M4*L4</f>
        <v>420593.35499999998</v>
      </c>
      <c r="Q4" s="96">
        <f>10934.45*2</f>
        <v>21868.9</v>
      </c>
      <c r="R4" s="96">
        <f>IF(P4&lt;=Q4,P4/4,0)</f>
        <v>0</v>
      </c>
      <c r="S4" s="5">
        <f>IF(P4&gt;=Q4,P4/N4,0)</f>
        <v>2336.6297500000001</v>
      </c>
      <c r="T4" s="3"/>
      <c r="U4" s="3">
        <f>IF(T4="",1,0)</f>
        <v>1</v>
      </c>
      <c r="V4" s="3">
        <v>128</v>
      </c>
      <c r="W4" s="5">
        <v>0</v>
      </c>
      <c r="X4" s="5">
        <v>402.65</v>
      </c>
      <c r="Y4" s="5">
        <f>X4*W4</f>
        <v>0</v>
      </c>
      <c r="Z4" s="5">
        <v>400</v>
      </c>
      <c r="AA4" s="5">
        <f>S4+Y4+Z4</f>
        <v>2736.6297500000001</v>
      </c>
      <c r="AB4" s="39">
        <f>(J4/12+J4/12*1.3333333333+450/12+J4/30*6/12+J4)*1.3+Y4+Z4+153.9</f>
        <v>11922.323011085149</v>
      </c>
      <c r="AC4" s="39" t="s">
        <v>20</v>
      </c>
      <c r="AD4" s="39">
        <f>J4*1.3+400+153.9</f>
        <v>9900.4189999999999</v>
      </c>
      <c r="AE4" s="39">
        <f>SUMIFS('CUSTO MENSAL FUNC NOVO'!H:H,'CUSTO MENSAL FUNC NOVO'!A:A,'VALORES MENSAIS'!AC4)</f>
        <v>2013.943</v>
      </c>
      <c r="AF4" s="27">
        <f>IF($R4&gt;0,$R4,$S4)+$Y4+$Z4</f>
        <v>2736.6297500000001</v>
      </c>
      <c r="AG4" s="27">
        <f>IF($R4&gt;0,$R4,$S4)+$Y4+$Z4</f>
        <v>2736.6297500000001</v>
      </c>
      <c r="AH4" s="27">
        <f>IF($R4&gt;0,$R4,$S4)+$Y4+$Z4</f>
        <v>2736.6297500000001</v>
      </c>
      <c r="AI4" s="27">
        <f>IF($R4&gt;0,$R4,$S4)+$Y4+$Z4</f>
        <v>2736.6297500000001</v>
      </c>
      <c r="AJ4" s="27">
        <f>IF($O4&gt;=AJ$1,$S4+$Y4+$Z4,$Y4+$Z4)</f>
        <v>2736.6297500000001</v>
      </c>
      <c r="AK4" s="27">
        <f>IF($O4&gt;=AK$1,$S4+$Y4+$Z4,$Y4+$Z4)</f>
        <v>2736.6297500000001</v>
      </c>
      <c r="AL4" s="27">
        <f>IF($O4&gt;=AL$1,$S4+$Y4+$Z4,$Y4+$Z4)</f>
        <v>2736.6297500000001</v>
      </c>
      <c r="AM4" s="27">
        <f>IF($O4&gt;=AM$1,$S4+$Y4+$Z4,$Y4+$Z4)</f>
        <v>2736.6297500000001</v>
      </c>
      <c r="AN4" s="27">
        <f>IF($O4&gt;=AN$1,$S4+$Y4+$Z4,$Y4+$Z4)</f>
        <v>2736.6297500000001</v>
      </c>
      <c r="AO4" s="27">
        <f>IF($O4&gt;=AO$1,$S4+$Y4+$Z4,$Y4+$Z4)</f>
        <v>2736.6297500000001</v>
      </c>
      <c r="AP4" s="27">
        <f>IF($O4&gt;=AP$1,$S4+$Y4+$Z4,$Y4+$Z4)</f>
        <v>2736.6297500000001</v>
      </c>
      <c r="AQ4" s="27">
        <f>IF($O4&gt;=AQ$1,$S4+$Y4+$Z4,$Y4+$Z4)</f>
        <v>2736.6297500000001</v>
      </c>
      <c r="AR4" s="27">
        <f>IF($O4&gt;=AR$1,$S4+$Y4+$Z4,$Y4+$Z4)</f>
        <v>2736.6297500000001</v>
      </c>
      <c r="AS4" s="27">
        <f>IF($O4&gt;=AS$1,$S4+$Y4+$Z4,$Y4+$Z4)</f>
        <v>2736.6297500000001</v>
      </c>
      <c r="AT4" s="27">
        <f>IF($O4&gt;=AT$1,$S4+$Y4+$Z4,$Y4+$Z4)</f>
        <v>2736.6297500000001</v>
      </c>
      <c r="AU4" s="27">
        <f>IF($O4&gt;=AU$1,$S4+$Y4+$Z4,$Y4+$Z4)</f>
        <v>2736.6297500000001</v>
      </c>
      <c r="AV4" s="27">
        <f>IF($O4&gt;=AV$1,$S4+$Y4+$Z4,$Y4+$Z4)</f>
        <v>2736.6297500000001</v>
      </c>
      <c r="AW4" s="27">
        <f>IF($O4&gt;=AW$1,$S4+$Y4+$Z4,$Y4+$Z4)</f>
        <v>2736.6297500000001</v>
      </c>
      <c r="AX4" s="27">
        <f>IF($O4&gt;=AX$1,$S4+$Y4+$Z4,$Y4+$Z4)</f>
        <v>2736.6297500000001</v>
      </c>
      <c r="AY4" s="27">
        <f>IF($O4&gt;=AY$1,$S4+$Y4+$Z4,$Y4+$Z4)</f>
        <v>2736.6297500000001</v>
      </c>
      <c r="AZ4" s="27">
        <f>IF($O4&gt;=AZ$1,$S4+$Y4+$Z4,$Y4+$Z4)</f>
        <v>2736.6297500000001</v>
      </c>
      <c r="BA4" s="27">
        <f>IF($O4&gt;=BA$1,$S4+$Y4+$Z4,$Y4+$Z4)</f>
        <v>2736.6297500000001</v>
      </c>
      <c r="BB4" s="27">
        <f>IF($O4&gt;=BB$1,$S4+$Y4+$Z4,$Y4+$Z4)</f>
        <v>2736.6297500000001</v>
      </c>
      <c r="BC4" s="27">
        <f>IF($O4&gt;=BC$1,$S4+$Y4+$Z4,$Y4+$Z4)</f>
        <v>2736.6297500000001</v>
      </c>
      <c r="BD4" s="27">
        <f>IF($O4&gt;=BD$1,$S4+$Y4+$Z4,$Y4+$Z4)</f>
        <v>2736.6297500000001</v>
      </c>
      <c r="BE4" s="27">
        <f>IF($O4&gt;=BE$1,$S4+$Y4+$Z4,$Y4+$Z4)</f>
        <v>2736.6297500000001</v>
      </c>
      <c r="BF4" s="27">
        <f>IF($O4&gt;=BF$1,$S4+$Y4+$Z4,$Y4+$Z4)</f>
        <v>2736.6297500000001</v>
      </c>
      <c r="BG4" s="27">
        <f>IF($O4&gt;=BG$1,$S4+$Y4+$Z4,$Y4+$Z4)</f>
        <v>2736.6297500000001</v>
      </c>
      <c r="BH4" s="27">
        <f>IF($O4&gt;=BH$1,$S4+$Y4+$Z4,$Y4+$Z4)</f>
        <v>2736.6297500000001</v>
      </c>
      <c r="BI4" s="27">
        <f>IF($O4&gt;=BI$1,$S4+$Y4+$Z4,$Y4+$Z4)</f>
        <v>2736.6297500000001</v>
      </c>
      <c r="BJ4" s="27">
        <f>IF($O4&gt;=BJ$1,$S4+$Y4+$Z4,$Y4+$Z4)</f>
        <v>2736.6297500000001</v>
      </c>
      <c r="BK4" s="27">
        <f>IF($O4&gt;=BK$1,$S4+$Y4+$Z4,$Y4+$Z4)</f>
        <v>2736.6297500000001</v>
      </c>
      <c r="BL4" s="27">
        <f>IF($O4&gt;=BL$1,$S4+$Y4+$Z4,$Y4+$Z4)</f>
        <v>2736.6297500000001</v>
      </c>
      <c r="BM4" s="27">
        <f>IF($O4&gt;=BM$1,$S4+$Y4+$Z4,$Y4+$Z4)</f>
        <v>2736.6297500000001</v>
      </c>
      <c r="BN4" s="27">
        <f>IF($O4&gt;=BN$1,$S4+$Y4+$Z4,$Y4+$Z4)</f>
        <v>2736.6297500000001</v>
      </c>
      <c r="BO4" s="27">
        <f>IF($O4&gt;=BO$1,$S4+$Y4+$Z4,$Y4+$Z4)</f>
        <v>2736.6297500000001</v>
      </c>
      <c r="BP4" s="27">
        <f>IF($O4&gt;=BP$1,$S4+$Y4+$Z4,$Y4+$Z4)</f>
        <v>2736.6297500000001</v>
      </c>
      <c r="BQ4" s="27">
        <f>IF($O4&gt;=BQ$1,$S4+$Y4+$Z4,$Y4+$Z4)</f>
        <v>2736.6297500000001</v>
      </c>
      <c r="BR4" s="27">
        <f>IF($O4&gt;=BR$1,$S4+$Y4+$Z4,$Y4+$Z4)</f>
        <v>2736.6297500000001</v>
      </c>
      <c r="BS4" s="27">
        <f>IF($O4&gt;=BS$1,$S4+$Y4+$Z4,$Y4+$Z4)</f>
        <v>2736.6297500000001</v>
      </c>
      <c r="BT4" s="27">
        <f>IF($O4&gt;=BT$1,$S4+$Y4+$Z4,$Y4+$Z4)</f>
        <v>2736.6297500000001</v>
      </c>
      <c r="BU4" s="27">
        <f>IF($O4&gt;=BU$1,$S4+$Y4+$Z4,$Y4+$Z4)</f>
        <v>2736.6297500000001</v>
      </c>
      <c r="BV4" s="27">
        <f>IF($O4&gt;=BV$1,$S4+$Y4+$Z4,$Y4+$Z4)</f>
        <v>2736.6297500000001</v>
      </c>
      <c r="BW4" s="27">
        <f>IF($O4&gt;=BW$1,$S4+$Y4+$Z4,$Y4+$Z4)</f>
        <v>2736.6297500000001</v>
      </c>
      <c r="BX4" s="27">
        <f>IF($O4&gt;=BX$1,$S4+$Y4+$Z4,$Y4+$Z4)</f>
        <v>2736.6297500000001</v>
      </c>
      <c r="BY4" s="27">
        <f>IF($O4&gt;=BY$1,$S4+$Y4+$Z4,$Y4+$Z4)</f>
        <v>2736.6297500000001</v>
      </c>
      <c r="BZ4" s="27">
        <f>IF($O4&gt;=BZ$1,$S4+$Y4+$Z4,$Y4+$Z4)</f>
        <v>2736.6297500000001</v>
      </c>
      <c r="CA4" s="27">
        <f>IF($O4&gt;=CA$1,$S4+$Y4+$Z4,$Y4+$Z4)</f>
        <v>2736.6297500000001</v>
      </c>
      <c r="CB4" s="27">
        <f>IF($O4&gt;=CB$1,$S4+$Y4+$Z4,$Y4+$Z4)</f>
        <v>2736.6297500000001</v>
      </c>
      <c r="CC4" s="27">
        <f>IF($O4&gt;=CC$1,$S4+$Y4+$Z4,$Y4+$Z4)</f>
        <v>2736.6297500000001</v>
      </c>
      <c r="CD4" s="27">
        <f>IF($O4&gt;=CD$1,$S4+$Y4+$Z4,$Y4+$Z4)</f>
        <v>2736.6297500000001</v>
      </c>
      <c r="CE4" s="27">
        <f>IF($O4&gt;=CE$1,$S4+$Y4+$Z4,$Y4+$Z4)</f>
        <v>2736.6297500000001</v>
      </c>
      <c r="CF4" s="27">
        <f>IF($O4&gt;=CF$1,$S4+$Y4+$Z4,$Y4+$Z4)</f>
        <v>2736.6297500000001</v>
      </c>
      <c r="CG4" s="27">
        <f>IF($O4&gt;=CG$1,$S4+$Y4+$Z4,$Y4+$Z4)</f>
        <v>2736.6297500000001</v>
      </c>
      <c r="CH4" s="27">
        <f>IF($O4&gt;=CH$1,$S4+$Y4+$Z4,$Y4+$Z4)</f>
        <v>2736.6297500000001</v>
      </c>
      <c r="CI4" s="27">
        <f>IF($O4&gt;=CI$1,$S4+$Y4+$Z4,$Y4+$Z4)</f>
        <v>2736.6297500000001</v>
      </c>
      <c r="CJ4" s="27">
        <f>IF($O4&gt;=CJ$1,$S4+$Y4+$Z4,$Y4+$Z4)</f>
        <v>2736.6297500000001</v>
      </c>
      <c r="CK4" s="27">
        <f>IF($O4&gt;=CK$1,$S4+$Y4+$Z4,$Y4+$Z4)</f>
        <v>2736.6297500000001</v>
      </c>
      <c r="CL4" s="27">
        <f>IF($O4&gt;=CL$1,$S4+$Y4+$Z4,$Y4+$Z4)</f>
        <v>2736.6297500000001</v>
      </c>
      <c r="CM4" s="27">
        <f>IF($O4&gt;=CM$1,$S4+$Y4+$Z4,$Y4+$Z4)</f>
        <v>2736.6297500000001</v>
      </c>
      <c r="CN4" s="27">
        <f>IF($O4&gt;=CN$1,$S4+$Y4,$Y4)</f>
        <v>2336.6297500000001</v>
      </c>
      <c r="CO4" s="27">
        <f>IF($O4&gt;=CO$1,$S4+$Y4,$Y4)</f>
        <v>2336.6297500000001</v>
      </c>
      <c r="CP4" s="27">
        <f>IF($O4&gt;=CP$1,$S4+$Y4,$Y4)</f>
        <v>2336.6297500000001</v>
      </c>
      <c r="CQ4" s="27">
        <f>IF($O4&gt;=CQ$1,$S4+$Y4,$Y4)</f>
        <v>2336.6297500000001</v>
      </c>
      <c r="CR4" s="27">
        <f>IF($O4&gt;=CR$1,$S4+$Y4,$Y4)</f>
        <v>2336.6297500000001</v>
      </c>
      <c r="CS4" s="27">
        <f>IF($O4&gt;=CS$1,$S4+$Y4,$Y4)</f>
        <v>2336.6297500000001</v>
      </c>
      <c r="CT4" s="27">
        <f>IF($O4&gt;=CT$1,$S4+$Y4,$Y4)</f>
        <v>2336.6297500000001</v>
      </c>
      <c r="CU4" s="27">
        <f>IF($O4&gt;=CU$1,$S4+$Y4,$Y4)</f>
        <v>2336.6297500000001</v>
      </c>
      <c r="CV4" s="27">
        <f>IF($O4&gt;=CV$1,$S4+$Y4,$Y4)</f>
        <v>2336.6297500000001</v>
      </c>
      <c r="CW4" s="27">
        <f>IF($O4&gt;=CW$1,$S4+$Y4,$Y4)</f>
        <v>2336.6297500000001</v>
      </c>
      <c r="CX4" s="27">
        <f>IF($O4&gt;=CX$1,$S4+$Y4,$Y4)</f>
        <v>2336.6297500000001</v>
      </c>
      <c r="CY4" s="27">
        <f>IF($O4&gt;=CY$1,$S4+$Y4,$Y4)</f>
        <v>2336.6297500000001</v>
      </c>
      <c r="CZ4" s="27">
        <f>IF($O4&gt;=CZ$1,$S4+$Y4,$Y4)</f>
        <v>2336.6297500000001</v>
      </c>
      <c r="DA4" s="27">
        <f>IF($O4&gt;=DA$1,$S4+$Y4,$Y4)</f>
        <v>2336.6297500000001</v>
      </c>
      <c r="DB4" s="27">
        <f>IF($O4&gt;=DB$1,$S4+$Y4,$Y4)</f>
        <v>2336.6297500000001</v>
      </c>
      <c r="DC4" s="27">
        <f>IF($O4&gt;=DC$1,$S4+$Y4,$Y4)</f>
        <v>2336.6297500000001</v>
      </c>
      <c r="DD4" s="27">
        <f>IF($O4&gt;=DD$1,$S4+$Y4,$Y4)</f>
        <v>2336.6297500000001</v>
      </c>
      <c r="DE4" s="27">
        <f>IF($O4&gt;=DE$1,$S4+$Y4,$Y4)</f>
        <v>2336.6297500000001</v>
      </c>
      <c r="DF4" s="27">
        <f>IF($O4&gt;=DF$1,$S4+$Y4,$Y4)</f>
        <v>2336.6297500000001</v>
      </c>
      <c r="DG4" s="27">
        <f>IF($O4&gt;=DG$1,$S4+$Y4,$Y4)</f>
        <v>2336.6297500000001</v>
      </c>
      <c r="DH4" s="27">
        <f>IF($O4&gt;=DH$1,$S4+$Y4,$Y4)</f>
        <v>2336.6297500000001</v>
      </c>
      <c r="DI4" s="27">
        <f>IF($O4&gt;=DI$1,$S4+$Y4,$Y4)</f>
        <v>2336.6297500000001</v>
      </c>
      <c r="DJ4" s="27">
        <f>IF($O4&gt;=DJ$1,$S4+$Y4,$Y4)</f>
        <v>2336.6297500000001</v>
      </c>
      <c r="DK4" s="27">
        <f>IF($O4&gt;=DK$1,$S4+$Y4,$Y4)</f>
        <v>2336.6297500000001</v>
      </c>
      <c r="DL4" s="27">
        <f>IF($O4&gt;=DL$1,$S4+$Y4,$Y4)</f>
        <v>2336.6297500000001</v>
      </c>
      <c r="DM4" s="27">
        <f>IF($O4&gt;=DM$1,$S4+$Y4,$Y4)</f>
        <v>2336.6297500000001</v>
      </c>
      <c r="DN4" s="27">
        <f>IF($O4&gt;=DN$1,$S4+$Y4,$Y4)</f>
        <v>2336.6297500000001</v>
      </c>
      <c r="DO4" s="27">
        <f>IF($O4&gt;=DO$1,$S4+$Y4,$Y4)</f>
        <v>2336.6297500000001</v>
      </c>
      <c r="DP4" s="27">
        <f>IF($O4&gt;=DP$1,$S4+$Y4,$Y4)</f>
        <v>2336.6297500000001</v>
      </c>
      <c r="DQ4" s="27">
        <f>IF($O4&gt;=DQ$1,$S4+$Y4,$Y4)</f>
        <v>2336.6297500000001</v>
      </c>
      <c r="DR4" s="27">
        <f>IF($O4&gt;=DR$1,$S4+$Y4,$Y4)</f>
        <v>2336.6297500000001</v>
      </c>
      <c r="DS4" s="27">
        <f>IF($O4&gt;=DS$1,$S4+$Y4,$Y4)</f>
        <v>2336.6297500000001</v>
      </c>
      <c r="DT4" s="27">
        <f>IF($O4&gt;=DT$1,$S4+$Y4,$Y4)</f>
        <v>2336.6297500000001</v>
      </c>
      <c r="DU4" s="27">
        <f>IF($O4&gt;=DU$1,$S4+$Y4,$Y4)</f>
        <v>2336.6297500000001</v>
      </c>
      <c r="DV4" s="27">
        <f>IF($O4&gt;=DV$1,$S4+$Y4,$Y4)</f>
        <v>2336.6297500000001</v>
      </c>
      <c r="DW4" s="27">
        <f>IF($O4&gt;=DW$1,$S4+$Y4,$Y4)</f>
        <v>2336.6297500000001</v>
      </c>
      <c r="DX4" s="27">
        <f>IF($O4&gt;=DX$1,$S4+$Y4,$Y4)</f>
        <v>2336.6297500000001</v>
      </c>
      <c r="DY4" s="27">
        <f>IF($O4&gt;=DY$1,$S4+$Y4,$Y4)</f>
        <v>2336.6297500000001</v>
      </c>
      <c r="DZ4" s="27">
        <f>IF($O4&gt;=DZ$1,$S4+$Y4,$Y4)</f>
        <v>2336.6297500000001</v>
      </c>
      <c r="EA4" s="27">
        <f>IF($O4&gt;=EA$1,$S4+$Y4,$Y4)</f>
        <v>2336.6297500000001</v>
      </c>
      <c r="EB4" s="27">
        <f>IF($O4&gt;=EB$1,$S4+$Y4,$Y4)</f>
        <v>2336.6297500000001</v>
      </c>
      <c r="EC4" s="27">
        <f>IF($O4&gt;=EC$1,$S4+$Y4,$Y4)</f>
        <v>2336.6297500000001</v>
      </c>
      <c r="ED4" s="27">
        <f>IF($O4&gt;=ED$1,$S4+$Y4,$Y4)</f>
        <v>2336.6297500000001</v>
      </c>
      <c r="EE4" s="27">
        <f>IF($O4&gt;=EE$1,$S4+$Y4,$Y4)</f>
        <v>2336.6297500000001</v>
      </c>
      <c r="EF4" s="27">
        <f>IF($O4&gt;=EF$1,$S4+$Y4,$Y4)</f>
        <v>2336.6297500000001</v>
      </c>
      <c r="EG4" s="27">
        <f>IF($O4&gt;=EG$1,$S4+$Y4,$Y4)</f>
        <v>2336.6297500000001</v>
      </c>
      <c r="EH4" s="27">
        <f>IF($O4&gt;=EH$1,$S4+$Y4,$Y4)</f>
        <v>2336.6297500000001</v>
      </c>
      <c r="EI4" s="27">
        <f>IF($O4&gt;=EI$1,$S4+$Y4,$Y4)</f>
        <v>2336.6297500000001</v>
      </c>
      <c r="EJ4" s="27">
        <f>IF($O4&gt;=EJ$1,$S4+$Y4,$Y4)</f>
        <v>2336.6297500000001</v>
      </c>
      <c r="EK4" s="27">
        <f>IF($O4&gt;=EK$1,$S4+$Y4,$Y4)</f>
        <v>2336.6297500000001</v>
      </c>
      <c r="EL4" s="27">
        <f>IF($O4&gt;=EL$1,$S4+$Y4,$Y4)</f>
        <v>2336.6297500000001</v>
      </c>
      <c r="EM4" s="27">
        <f>IF($O4&gt;=EM$1,$S4+$Y4,$Y4)</f>
        <v>2336.6297500000001</v>
      </c>
      <c r="EN4" s="27">
        <f>IF($O4&gt;=EN$1,$S4+$Y4,$Y4)</f>
        <v>2336.6297500000001</v>
      </c>
      <c r="EO4" s="27">
        <f>IF($O4&gt;=EO$1,$S4+$Y4,$Y4)</f>
        <v>2336.6297500000001</v>
      </c>
      <c r="EP4" s="27">
        <f>IF($O4&gt;=EP$1,$S4+$Y4,$Y4)</f>
        <v>2336.6297500000001</v>
      </c>
      <c r="EQ4" s="27">
        <f>IF($O4&gt;=EQ$1,$S4+$Y4,$Y4)</f>
        <v>2336.6297500000001</v>
      </c>
      <c r="ER4" s="27">
        <f>IF($O4&gt;=ER$1,$S4+$Y4,$Y4)</f>
        <v>2336.6297500000001</v>
      </c>
      <c r="ES4" s="27">
        <f>IF($O4&gt;=ES$1,$S4+$Y4,$Y4)</f>
        <v>2336.6297500000001</v>
      </c>
      <c r="ET4" s="27">
        <f>IF($O4&gt;=ET$1,$S4+$Y4,$Y4)</f>
        <v>2336.6297500000001</v>
      </c>
      <c r="EU4" s="27">
        <f>IF($O4&gt;=EU$1,$S4+$Y4,$Y4)</f>
        <v>2336.6297500000001</v>
      </c>
      <c r="EV4" s="27">
        <f>IF($O4&gt;=EV$1,$S4,0)</f>
        <v>2336.6297500000001</v>
      </c>
      <c r="EW4" s="27">
        <f>IF($O4&gt;=EW$1,$S4,0)</f>
        <v>2336.6297500000001</v>
      </c>
      <c r="EX4" s="27">
        <f>IF($O4&gt;=EX$1,$S4,0)</f>
        <v>2336.6297500000001</v>
      </c>
      <c r="EY4" s="27">
        <f>IF($O4&gt;=EY$1,$S4,0)</f>
        <v>2336.6297500000001</v>
      </c>
      <c r="EZ4" s="27">
        <f>IF($O4&gt;=EZ$1,$S4,0)</f>
        <v>2336.6297500000001</v>
      </c>
      <c r="FA4" s="27">
        <f>IF($O4&gt;=FA$1,$S4,0)</f>
        <v>2336.6297500000001</v>
      </c>
      <c r="FB4" s="27">
        <f>IF($O4&gt;=FB$1,$S4,0)</f>
        <v>2336.6297500000001</v>
      </c>
      <c r="FC4" s="27">
        <f>IF($O4&gt;=FC$1,$S4,0)</f>
        <v>2336.6297500000001</v>
      </c>
      <c r="FD4" s="27">
        <f>IF($O4&gt;=FD$1,$S4,0)</f>
        <v>2336.6297500000001</v>
      </c>
      <c r="FE4" s="27">
        <f>IF($O4&gt;=FE$1,$S4,0)</f>
        <v>2336.6297500000001</v>
      </c>
      <c r="FF4" s="27">
        <f>IF($O4&gt;=FF$1,$S4,0)</f>
        <v>2336.6297500000001</v>
      </c>
      <c r="FG4" s="27">
        <f>IF($O4&gt;=FG$1,$S4,0)</f>
        <v>2336.6297500000001</v>
      </c>
      <c r="FH4" s="27">
        <f>IF($O4&gt;=FH$1,$S4,0)</f>
        <v>2336.6297500000001</v>
      </c>
      <c r="FI4" s="27">
        <f>IF($O4&gt;=FI$1,$S4,0)</f>
        <v>2336.6297500000001</v>
      </c>
      <c r="FJ4" s="27">
        <f>IF($O4&gt;=FJ$1,$S4,0)</f>
        <v>2336.6297500000001</v>
      </c>
      <c r="FK4" s="27">
        <f>IF($O4&gt;=FK$1,$S4,0)</f>
        <v>2336.6297500000001</v>
      </c>
      <c r="FL4" s="27">
        <f>IF($O4&gt;=FL$1,$S4,0)</f>
        <v>2336.6297500000001</v>
      </c>
      <c r="FM4" s="27">
        <f>IF($O4&gt;=FM$1,$S4,0)</f>
        <v>2336.6297500000001</v>
      </c>
      <c r="FN4" s="27">
        <f>IF($O4&gt;=FN$1,$S4,0)</f>
        <v>2336.6297500000001</v>
      </c>
      <c r="FO4" s="27">
        <f>IF($O4&gt;=FO$1,$S4,0)</f>
        <v>2336.6297500000001</v>
      </c>
      <c r="FP4" s="27">
        <f>IF($O4&gt;=FP$1,$S4,0)</f>
        <v>2336.6297500000001</v>
      </c>
      <c r="FQ4" s="27">
        <f>IF($O4&gt;=FQ$1,$S4,0)</f>
        <v>2336.6297500000001</v>
      </c>
      <c r="FR4" s="27">
        <f>IF($O4&gt;=FR$1,$S4,0)</f>
        <v>2336.6297500000001</v>
      </c>
      <c r="FS4" s="27">
        <f>IF($O4&gt;=FS$1,$S4,0)</f>
        <v>2336.6297500000001</v>
      </c>
      <c r="FT4" s="27">
        <f>IF($O4&gt;=FT$1,$S4,0)</f>
        <v>2336.6297500000001</v>
      </c>
      <c r="FU4" s="27">
        <f>IF($O4&gt;=FU$1,$S4,0)</f>
        <v>2336.6297500000001</v>
      </c>
      <c r="FV4" s="27">
        <f>IF($O4&gt;=FV$1,$S4,0)</f>
        <v>2336.6297500000001</v>
      </c>
      <c r="FW4" s="27">
        <f>IF($O4&gt;=FW$1,$S4,0)</f>
        <v>2336.6297500000001</v>
      </c>
      <c r="FX4" s="27">
        <f>IF($O4&gt;=FX$1,$S4,0)</f>
        <v>2336.6297500000001</v>
      </c>
      <c r="FY4" s="27">
        <f>IF($O4&gt;=FY$1,$S4,0)</f>
        <v>2336.6297500000001</v>
      </c>
      <c r="FZ4" s="27">
        <f>IF($O4&gt;=FZ$1,$S4,0)</f>
        <v>2336.6297500000001</v>
      </c>
      <c r="GA4" s="27">
        <f>IF($O4&gt;=GA$1,$S4,0)</f>
        <v>2336.6297500000001</v>
      </c>
      <c r="GB4" s="27">
        <f>IF($O4&gt;=GB$1,$S4,0)</f>
        <v>2336.6297500000001</v>
      </c>
      <c r="GC4" s="27">
        <f>IF($O4&gt;=GC$1,$S4,0)</f>
        <v>2336.6297500000001</v>
      </c>
      <c r="GD4" s="27">
        <f>IF($O4&gt;=GD$1,$S4,0)</f>
        <v>2336.6297500000001</v>
      </c>
      <c r="GE4" s="27">
        <f>IF($O4&gt;=GE$1,$S4,0)</f>
        <v>2336.6297500000001</v>
      </c>
      <c r="GF4" s="27">
        <f>IF($O4&gt;=GF$1,$S4,0)</f>
        <v>2336.6297500000001</v>
      </c>
      <c r="GG4" s="27">
        <f>IF($O4&gt;=GG$1,$S4,0)</f>
        <v>2336.6297500000001</v>
      </c>
      <c r="GH4" s="27">
        <f>IF($O4&gt;=GH$1,$S4,0)</f>
        <v>2336.6297500000001</v>
      </c>
      <c r="GI4" s="27">
        <f>IF($O4&gt;=GI$1,$S4,0)</f>
        <v>2336.6297500000001</v>
      </c>
      <c r="GJ4" s="27">
        <f>IF($O4&gt;=GJ$1,$S4,0)</f>
        <v>2336.6297500000001</v>
      </c>
      <c r="GK4" s="27">
        <f>IF($O4&gt;=GK$1,$S4,0)</f>
        <v>2336.6297500000001</v>
      </c>
      <c r="GL4" s="27">
        <f>IF($O4&gt;=GL$1,$S4,0)</f>
        <v>2336.6297500000001</v>
      </c>
      <c r="GM4" s="27">
        <f>IF($O4&gt;=GM$1,$S4,0)</f>
        <v>2336.6297500000001</v>
      </c>
      <c r="GN4" s="27">
        <f>IF($O4&gt;=GN$1,$S4,0)</f>
        <v>2336.6297500000001</v>
      </c>
      <c r="GO4" s="27">
        <f>IF($O4&gt;=GO$1,$S4,0)</f>
        <v>2336.6297500000001</v>
      </c>
      <c r="GP4" s="27">
        <f>IF($O4&gt;=GP$1,$S4,0)</f>
        <v>2336.6297500000001</v>
      </c>
      <c r="GQ4" s="27">
        <f>IF($O4&gt;=GQ$1,$S4,0)</f>
        <v>2336.6297500000001</v>
      </c>
      <c r="GR4" s="27">
        <f>IF($O4&gt;=GR$1,$S4,0)</f>
        <v>2336.6297500000001</v>
      </c>
      <c r="GS4" s="27">
        <f>IF($O4&gt;=GS$1,$S4,0)</f>
        <v>2336.6297500000001</v>
      </c>
      <c r="GT4" s="27">
        <f>IF($O4&gt;=GT$1,$S4,0)</f>
        <v>2336.6297500000001</v>
      </c>
      <c r="GU4" s="27">
        <f>IF($O4&gt;=GU$1,$S4,0)</f>
        <v>2336.6297500000001</v>
      </c>
      <c r="GV4" s="27">
        <f>IF($O4&gt;=GV$1,$S4,0)</f>
        <v>2336.6297500000001</v>
      </c>
      <c r="GW4" s="27">
        <f>IF($O4&gt;=GW$1,$S4,0)</f>
        <v>2336.6297500000001</v>
      </c>
      <c r="GX4" s="27">
        <f>IF($O4&gt;=GX$1,$S4,0)</f>
        <v>2336.6297500000001</v>
      </c>
      <c r="GY4" s="27">
        <f>IF($O4&gt;=GY$1,$S4,0)</f>
        <v>2336.6297500000001</v>
      </c>
      <c r="GZ4" s="27">
        <f>IF($O4&gt;=GZ$1,$S4,0)</f>
        <v>2336.6297500000001</v>
      </c>
      <c r="HA4" s="27">
        <f>IF($O4&gt;=HA$1,$S4,0)</f>
        <v>2336.6297500000001</v>
      </c>
      <c r="HB4" s="27">
        <f>IF($O4&gt;=HB$1,$S4,0)</f>
        <v>2336.6297500000001</v>
      </c>
      <c r="HC4" s="27">
        <f>IF($O4&gt;=HC$1,$S4,0)</f>
        <v>2336.6297500000001</v>
      </c>
    </row>
    <row r="5" spans="1:211">
      <c r="A5" s="3">
        <v>66435</v>
      </c>
      <c r="B5" s="3" t="s">
        <v>14</v>
      </c>
      <c r="C5" s="3" t="s">
        <v>15</v>
      </c>
      <c r="D5" s="3">
        <v>57</v>
      </c>
      <c r="E5" s="4">
        <v>35009</v>
      </c>
      <c r="F5" s="5">
        <v>22.635616438356163</v>
      </c>
      <c r="G5" s="3" t="s">
        <v>16</v>
      </c>
      <c r="H5" s="4">
        <v>22314</v>
      </c>
      <c r="I5" s="9" t="s">
        <v>878</v>
      </c>
      <c r="J5" s="5">
        <v>2368.7800000000002</v>
      </c>
      <c r="K5" s="31">
        <v>280</v>
      </c>
      <c r="L5" s="32">
        <v>23</v>
      </c>
      <c r="M5" s="33">
        <f>VLOOKUP(L5,FIND,3,TRUE)</f>
        <v>1.3</v>
      </c>
      <c r="N5" s="32">
        <f>IF(L5&gt;30,180,VLOOKUP(L5,TEMPO,2,FALSE))</f>
        <v>138</v>
      </c>
      <c r="O5" s="32">
        <f>IF(R5&gt;0,4,N5)</f>
        <v>138</v>
      </c>
      <c r="P5" s="96">
        <f>J5*M5*L5</f>
        <v>70826.522000000012</v>
      </c>
      <c r="Q5" s="96">
        <f>10934.45*2</f>
        <v>21868.9</v>
      </c>
      <c r="R5" s="96">
        <f>IF(P5&lt;=Q5,P5/4,0)</f>
        <v>0</v>
      </c>
      <c r="S5" s="5">
        <f>IF(P5&gt;=Q5,P5/N5,0)</f>
        <v>513.2356666666667</v>
      </c>
      <c r="T5" s="3"/>
      <c r="U5" s="3">
        <f>IF(T5="",1,0)</f>
        <v>1</v>
      </c>
      <c r="V5" s="3">
        <v>84</v>
      </c>
      <c r="W5" s="5">
        <v>0</v>
      </c>
      <c r="X5" s="5">
        <v>245.73</v>
      </c>
      <c r="Y5" s="5">
        <f>X5*W5</f>
        <v>0</v>
      </c>
      <c r="Z5" s="5">
        <v>400</v>
      </c>
      <c r="AA5" s="5">
        <f>S5+Y5+Z5</f>
        <v>913.2356666666667</v>
      </c>
      <c r="AB5" s="39">
        <f>(J5/12+J5/12*1.3333333333+450/12+J5/30*6/12+J5)*1.3+Y5+Z5+153.9</f>
        <v>4332.1625111025569</v>
      </c>
      <c r="AC5" s="39" t="s">
        <v>15</v>
      </c>
      <c r="AD5" s="39">
        <f>J5*1.3+400+153.9</f>
        <v>3633.3140000000003</v>
      </c>
      <c r="AE5" s="39">
        <f>SUMIFS('CUSTO MENSAL FUNC NOVO'!H:H,'CUSTO MENSAL FUNC NOVO'!A:A,'VALORES MENSAIS'!AC5)</f>
        <v>3052.63</v>
      </c>
      <c r="AF5" s="27">
        <f>IF($R5&gt;0,$R5,$S5)+$Y5+$Z5</f>
        <v>913.2356666666667</v>
      </c>
      <c r="AG5" s="27">
        <f>IF($R5&gt;0,$R5,$S5)+$Y5+$Z5</f>
        <v>913.2356666666667</v>
      </c>
      <c r="AH5" s="27">
        <f>IF($R5&gt;0,$R5,$S5)+$Y5+$Z5</f>
        <v>913.2356666666667</v>
      </c>
      <c r="AI5" s="27">
        <f>IF($R5&gt;0,$R5,$S5)+$Y5+$Z5</f>
        <v>913.2356666666667</v>
      </c>
      <c r="AJ5" s="27">
        <f>IF($O5&gt;=AJ$1,$S5+$Y5+$Z5,$Y5+$Z5)</f>
        <v>913.2356666666667</v>
      </c>
      <c r="AK5" s="27">
        <f>IF($O5&gt;=AK$1,$S5+$Y5+$Z5,$Y5+$Z5)</f>
        <v>913.2356666666667</v>
      </c>
      <c r="AL5" s="27">
        <f>IF($O5&gt;=AL$1,$S5+$Y5+$Z5,$Y5+$Z5)</f>
        <v>913.2356666666667</v>
      </c>
      <c r="AM5" s="27">
        <f>IF($O5&gt;=AM$1,$S5+$Y5+$Z5,$Y5+$Z5)</f>
        <v>913.2356666666667</v>
      </c>
      <c r="AN5" s="27">
        <f>IF($O5&gt;=AN$1,$S5+$Y5+$Z5,$Y5+$Z5)</f>
        <v>913.2356666666667</v>
      </c>
      <c r="AO5" s="27">
        <f>IF($O5&gt;=AO$1,$S5+$Y5+$Z5,$Y5+$Z5)</f>
        <v>913.2356666666667</v>
      </c>
      <c r="AP5" s="27">
        <f>IF($O5&gt;=AP$1,$S5+$Y5+$Z5,$Y5+$Z5)</f>
        <v>913.2356666666667</v>
      </c>
      <c r="AQ5" s="27">
        <f>IF($O5&gt;=AQ$1,$S5+$Y5+$Z5,$Y5+$Z5)</f>
        <v>913.2356666666667</v>
      </c>
      <c r="AR5" s="27">
        <f>IF($O5&gt;=AR$1,$S5+$Y5+$Z5,$Y5+$Z5)</f>
        <v>913.2356666666667</v>
      </c>
      <c r="AS5" s="27">
        <f>IF($O5&gt;=AS$1,$S5+$Y5+$Z5,$Y5+$Z5)</f>
        <v>913.2356666666667</v>
      </c>
      <c r="AT5" s="27">
        <f>IF($O5&gt;=AT$1,$S5+$Y5+$Z5,$Y5+$Z5)</f>
        <v>913.2356666666667</v>
      </c>
      <c r="AU5" s="27">
        <f>IF($O5&gt;=AU$1,$S5+$Y5+$Z5,$Y5+$Z5)</f>
        <v>913.2356666666667</v>
      </c>
      <c r="AV5" s="27">
        <f>IF($O5&gt;=AV$1,$S5+$Y5+$Z5,$Y5+$Z5)</f>
        <v>913.2356666666667</v>
      </c>
      <c r="AW5" s="27">
        <f>IF($O5&gt;=AW$1,$S5+$Y5+$Z5,$Y5+$Z5)</f>
        <v>913.2356666666667</v>
      </c>
      <c r="AX5" s="27">
        <f>IF($O5&gt;=AX$1,$S5+$Y5+$Z5,$Y5+$Z5)</f>
        <v>913.2356666666667</v>
      </c>
      <c r="AY5" s="27">
        <f>IF($O5&gt;=AY$1,$S5+$Y5+$Z5,$Y5+$Z5)</f>
        <v>913.2356666666667</v>
      </c>
      <c r="AZ5" s="27">
        <f>IF($O5&gt;=AZ$1,$S5+$Y5+$Z5,$Y5+$Z5)</f>
        <v>913.2356666666667</v>
      </c>
      <c r="BA5" s="27">
        <f>IF($O5&gt;=BA$1,$S5+$Y5+$Z5,$Y5+$Z5)</f>
        <v>913.2356666666667</v>
      </c>
      <c r="BB5" s="27">
        <f>IF($O5&gt;=BB$1,$S5+$Y5+$Z5,$Y5+$Z5)</f>
        <v>913.2356666666667</v>
      </c>
      <c r="BC5" s="27">
        <f>IF($O5&gt;=BC$1,$S5+$Y5+$Z5,$Y5+$Z5)</f>
        <v>913.2356666666667</v>
      </c>
      <c r="BD5" s="27">
        <f>IF($O5&gt;=BD$1,$S5+$Y5+$Z5,$Y5+$Z5)</f>
        <v>913.2356666666667</v>
      </c>
      <c r="BE5" s="27">
        <f>IF($O5&gt;=BE$1,$S5+$Y5+$Z5,$Y5+$Z5)</f>
        <v>913.2356666666667</v>
      </c>
      <c r="BF5" s="27">
        <f>IF($O5&gt;=BF$1,$S5+$Y5+$Z5,$Y5+$Z5)</f>
        <v>913.2356666666667</v>
      </c>
      <c r="BG5" s="27">
        <f>IF($O5&gt;=BG$1,$S5+$Y5+$Z5,$Y5+$Z5)</f>
        <v>913.2356666666667</v>
      </c>
      <c r="BH5" s="27">
        <f>IF($O5&gt;=BH$1,$S5+$Y5+$Z5,$Y5+$Z5)</f>
        <v>913.2356666666667</v>
      </c>
      <c r="BI5" s="27">
        <f>IF($O5&gt;=BI$1,$S5+$Y5+$Z5,$Y5+$Z5)</f>
        <v>913.2356666666667</v>
      </c>
      <c r="BJ5" s="27">
        <f>IF($O5&gt;=BJ$1,$S5+$Y5+$Z5,$Y5+$Z5)</f>
        <v>913.2356666666667</v>
      </c>
      <c r="BK5" s="27">
        <f>IF($O5&gt;=BK$1,$S5+$Y5+$Z5,$Y5+$Z5)</f>
        <v>913.2356666666667</v>
      </c>
      <c r="BL5" s="27">
        <f>IF($O5&gt;=BL$1,$S5+$Y5+$Z5,$Y5+$Z5)</f>
        <v>913.2356666666667</v>
      </c>
      <c r="BM5" s="27">
        <f>IF($O5&gt;=BM$1,$S5+$Y5+$Z5,$Y5+$Z5)</f>
        <v>913.2356666666667</v>
      </c>
      <c r="BN5" s="27">
        <f>IF($O5&gt;=BN$1,$S5+$Y5+$Z5,$Y5+$Z5)</f>
        <v>913.2356666666667</v>
      </c>
      <c r="BO5" s="27">
        <f>IF($O5&gt;=BO$1,$S5+$Y5+$Z5,$Y5+$Z5)</f>
        <v>913.2356666666667</v>
      </c>
      <c r="BP5" s="27">
        <f>IF($O5&gt;=BP$1,$S5+$Y5+$Z5,$Y5+$Z5)</f>
        <v>913.2356666666667</v>
      </c>
      <c r="BQ5" s="27">
        <f>IF($O5&gt;=BQ$1,$S5+$Y5+$Z5,$Y5+$Z5)</f>
        <v>913.2356666666667</v>
      </c>
      <c r="BR5" s="27">
        <f>IF($O5&gt;=BR$1,$S5+$Y5+$Z5,$Y5+$Z5)</f>
        <v>913.2356666666667</v>
      </c>
      <c r="BS5" s="27">
        <f>IF($O5&gt;=BS$1,$S5+$Y5+$Z5,$Y5+$Z5)</f>
        <v>913.2356666666667</v>
      </c>
      <c r="BT5" s="27">
        <f>IF($O5&gt;=BT$1,$S5+$Y5+$Z5,$Y5+$Z5)</f>
        <v>913.2356666666667</v>
      </c>
      <c r="BU5" s="27">
        <f>IF($O5&gt;=BU$1,$S5+$Y5+$Z5,$Y5+$Z5)</f>
        <v>913.2356666666667</v>
      </c>
      <c r="BV5" s="27">
        <f>IF($O5&gt;=BV$1,$S5+$Y5+$Z5,$Y5+$Z5)</f>
        <v>913.2356666666667</v>
      </c>
      <c r="BW5" s="27">
        <f>IF($O5&gt;=BW$1,$S5+$Y5+$Z5,$Y5+$Z5)</f>
        <v>913.2356666666667</v>
      </c>
      <c r="BX5" s="27">
        <f>IF($O5&gt;=BX$1,$S5+$Y5+$Z5,$Y5+$Z5)</f>
        <v>913.2356666666667</v>
      </c>
      <c r="BY5" s="27">
        <f>IF($O5&gt;=BY$1,$S5+$Y5+$Z5,$Y5+$Z5)</f>
        <v>913.2356666666667</v>
      </c>
      <c r="BZ5" s="27">
        <f>IF($O5&gt;=BZ$1,$S5+$Y5+$Z5,$Y5+$Z5)</f>
        <v>913.2356666666667</v>
      </c>
      <c r="CA5" s="27">
        <f>IF($O5&gt;=CA$1,$S5+$Y5+$Z5,$Y5+$Z5)</f>
        <v>913.2356666666667</v>
      </c>
      <c r="CB5" s="27">
        <f>IF($O5&gt;=CB$1,$S5+$Y5+$Z5,$Y5+$Z5)</f>
        <v>913.2356666666667</v>
      </c>
      <c r="CC5" s="27">
        <f>IF($O5&gt;=CC$1,$S5+$Y5+$Z5,$Y5+$Z5)</f>
        <v>913.2356666666667</v>
      </c>
      <c r="CD5" s="27">
        <f>IF($O5&gt;=CD$1,$S5+$Y5+$Z5,$Y5+$Z5)</f>
        <v>913.2356666666667</v>
      </c>
      <c r="CE5" s="27">
        <f>IF($O5&gt;=CE$1,$S5+$Y5+$Z5,$Y5+$Z5)</f>
        <v>913.2356666666667</v>
      </c>
      <c r="CF5" s="27">
        <f>IF($O5&gt;=CF$1,$S5+$Y5+$Z5,$Y5+$Z5)</f>
        <v>913.2356666666667</v>
      </c>
      <c r="CG5" s="27">
        <f>IF($O5&gt;=CG$1,$S5+$Y5+$Z5,$Y5+$Z5)</f>
        <v>913.2356666666667</v>
      </c>
      <c r="CH5" s="27">
        <f>IF($O5&gt;=CH$1,$S5+$Y5+$Z5,$Y5+$Z5)</f>
        <v>913.2356666666667</v>
      </c>
      <c r="CI5" s="27">
        <f>IF($O5&gt;=CI$1,$S5+$Y5+$Z5,$Y5+$Z5)</f>
        <v>913.2356666666667</v>
      </c>
      <c r="CJ5" s="27">
        <f>IF($O5&gt;=CJ$1,$S5+$Y5+$Z5,$Y5+$Z5)</f>
        <v>913.2356666666667</v>
      </c>
      <c r="CK5" s="27">
        <f>IF($O5&gt;=CK$1,$S5+$Y5+$Z5,$Y5+$Z5)</f>
        <v>913.2356666666667</v>
      </c>
      <c r="CL5" s="27">
        <f>IF($O5&gt;=CL$1,$S5+$Y5+$Z5,$Y5+$Z5)</f>
        <v>913.2356666666667</v>
      </c>
      <c r="CM5" s="27">
        <f>IF($O5&gt;=CM$1,$S5+$Y5+$Z5,$Y5+$Z5)</f>
        <v>913.2356666666667</v>
      </c>
      <c r="CN5" s="27">
        <f>IF($O5&gt;=CN$1,$S5+$Y5,$Y5)</f>
        <v>513.2356666666667</v>
      </c>
      <c r="CO5" s="27">
        <f>IF($O5&gt;=CO$1,$S5+$Y5,$Y5)</f>
        <v>513.2356666666667</v>
      </c>
      <c r="CP5" s="27">
        <f>IF($O5&gt;=CP$1,$S5+$Y5,$Y5)</f>
        <v>513.2356666666667</v>
      </c>
      <c r="CQ5" s="27">
        <f>IF($O5&gt;=CQ$1,$S5+$Y5,$Y5)</f>
        <v>513.2356666666667</v>
      </c>
      <c r="CR5" s="27">
        <f>IF($O5&gt;=CR$1,$S5+$Y5,$Y5)</f>
        <v>513.2356666666667</v>
      </c>
      <c r="CS5" s="27">
        <f>IF($O5&gt;=CS$1,$S5+$Y5,$Y5)</f>
        <v>513.2356666666667</v>
      </c>
      <c r="CT5" s="27">
        <f>IF($O5&gt;=CT$1,$S5+$Y5,$Y5)</f>
        <v>513.2356666666667</v>
      </c>
      <c r="CU5" s="27">
        <f>IF($O5&gt;=CU$1,$S5+$Y5,$Y5)</f>
        <v>513.2356666666667</v>
      </c>
      <c r="CV5" s="27">
        <f>IF($O5&gt;=CV$1,$S5+$Y5,$Y5)</f>
        <v>513.2356666666667</v>
      </c>
      <c r="CW5" s="27">
        <f>IF($O5&gt;=CW$1,$S5+$Y5,$Y5)</f>
        <v>513.2356666666667</v>
      </c>
      <c r="CX5" s="27">
        <f>IF($O5&gt;=CX$1,$S5+$Y5,$Y5)</f>
        <v>513.2356666666667</v>
      </c>
      <c r="CY5" s="27">
        <f>IF($O5&gt;=CY$1,$S5+$Y5,$Y5)</f>
        <v>513.2356666666667</v>
      </c>
      <c r="CZ5" s="27">
        <f>IF($O5&gt;=CZ$1,$S5+$Y5,$Y5)</f>
        <v>513.2356666666667</v>
      </c>
      <c r="DA5" s="27">
        <f>IF($O5&gt;=DA$1,$S5+$Y5,$Y5)</f>
        <v>513.2356666666667</v>
      </c>
      <c r="DB5" s="27">
        <f>IF($O5&gt;=DB$1,$S5+$Y5,$Y5)</f>
        <v>513.2356666666667</v>
      </c>
      <c r="DC5" s="27">
        <f>IF($O5&gt;=DC$1,$S5+$Y5,$Y5)</f>
        <v>513.2356666666667</v>
      </c>
      <c r="DD5" s="27">
        <f>IF($O5&gt;=DD$1,$S5+$Y5,$Y5)</f>
        <v>513.2356666666667</v>
      </c>
      <c r="DE5" s="27">
        <f>IF($O5&gt;=DE$1,$S5+$Y5,$Y5)</f>
        <v>513.2356666666667</v>
      </c>
      <c r="DF5" s="27">
        <f>IF($O5&gt;=DF$1,$S5+$Y5,$Y5)</f>
        <v>513.2356666666667</v>
      </c>
      <c r="DG5" s="27">
        <f>IF($O5&gt;=DG$1,$S5+$Y5,$Y5)</f>
        <v>513.2356666666667</v>
      </c>
      <c r="DH5" s="27">
        <f>IF($O5&gt;=DH$1,$S5+$Y5,$Y5)</f>
        <v>513.2356666666667</v>
      </c>
      <c r="DI5" s="27">
        <f>IF($O5&gt;=DI$1,$S5+$Y5,$Y5)</f>
        <v>513.2356666666667</v>
      </c>
      <c r="DJ5" s="27">
        <f>IF($O5&gt;=DJ$1,$S5+$Y5,$Y5)</f>
        <v>513.2356666666667</v>
      </c>
      <c r="DK5" s="27">
        <f>IF($O5&gt;=DK$1,$S5+$Y5,$Y5)</f>
        <v>513.2356666666667</v>
      </c>
      <c r="DL5" s="27">
        <f>IF($O5&gt;=DL$1,$S5+$Y5,$Y5)</f>
        <v>513.2356666666667</v>
      </c>
      <c r="DM5" s="27">
        <f>IF($O5&gt;=DM$1,$S5+$Y5,$Y5)</f>
        <v>513.2356666666667</v>
      </c>
      <c r="DN5" s="27">
        <f>IF($O5&gt;=DN$1,$S5+$Y5,$Y5)</f>
        <v>513.2356666666667</v>
      </c>
      <c r="DO5" s="27">
        <f>IF($O5&gt;=DO$1,$S5+$Y5,$Y5)</f>
        <v>513.2356666666667</v>
      </c>
      <c r="DP5" s="27">
        <f>IF($O5&gt;=DP$1,$S5+$Y5,$Y5)</f>
        <v>513.2356666666667</v>
      </c>
      <c r="DQ5" s="27">
        <f>IF($O5&gt;=DQ$1,$S5+$Y5,$Y5)</f>
        <v>513.2356666666667</v>
      </c>
      <c r="DR5" s="27">
        <f>IF($O5&gt;=DR$1,$S5+$Y5,$Y5)</f>
        <v>513.2356666666667</v>
      </c>
      <c r="DS5" s="27">
        <f>IF($O5&gt;=DS$1,$S5+$Y5,$Y5)</f>
        <v>513.2356666666667</v>
      </c>
      <c r="DT5" s="27">
        <f>IF($O5&gt;=DT$1,$S5+$Y5,$Y5)</f>
        <v>513.2356666666667</v>
      </c>
      <c r="DU5" s="27">
        <f>IF($O5&gt;=DU$1,$S5+$Y5,$Y5)</f>
        <v>513.2356666666667</v>
      </c>
      <c r="DV5" s="27">
        <f>IF($O5&gt;=DV$1,$S5+$Y5,$Y5)</f>
        <v>513.2356666666667</v>
      </c>
      <c r="DW5" s="27">
        <f>IF($O5&gt;=DW$1,$S5+$Y5,$Y5)</f>
        <v>513.2356666666667</v>
      </c>
      <c r="DX5" s="27">
        <f>IF($O5&gt;=DX$1,$S5+$Y5,$Y5)</f>
        <v>513.2356666666667</v>
      </c>
      <c r="DY5" s="27">
        <f>IF($O5&gt;=DY$1,$S5+$Y5,$Y5)</f>
        <v>513.2356666666667</v>
      </c>
      <c r="DZ5" s="27">
        <f>IF($O5&gt;=DZ$1,$S5+$Y5,$Y5)</f>
        <v>513.2356666666667</v>
      </c>
      <c r="EA5" s="27">
        <f>IF($O5&gt;=EA$1,$S5+$Y5,$Y5)</f>
        <v>513.2356666666667</v>
      </c>
      <c r="EB5" s="27">
        <f>IF($O5&gt;=EB$1,$S5+$Y5,$Y5)</f>
        <v>513.2356666666667</v>
      </c>
      <c r="EC5" s="27">
        <f>IF($O5&gt;=EC$1,$S5+$Y5,$Y5)</f>
        <v>513.2356666666667</v>
      </c>
      <c r="ED5" s="27">
        <f>IF($O5&gt;=ED$1,$S5+$Y5,$Y5)</f>
        <v>513.2356666666667</v>
      </c>
      <c r="EE5" s="27">
        <f>IF($O5&gt;=EE$1,$S5+$Y5,$Y5)</f>
        <v>513.2356666666667</v>
      </c>
      <c r="EF5" s="27">
        <f>IF($O5&gt;=EF$1,$S5+$Y5,$Y5)</f>
        <v>513.2356666666667</v>
      </c>
      <c r="EG5" s="27">
        <f>IF($O5&gt;=EG$1,$S5+$Y5,$Y5)</f>
        <v>513.2356666666667</v>
      </c>
      <c r="EH5" s="27">
        <f>IF($O5&gt;=EH$1,$S5+$Y5,$Y5)</f>
        <v>513.2356666666667</v>
      </c>
      <c r="EI5" s="27">
        <f>IF($O5&gt;=EI$1,$S5+$Y5,$Y5)</f>
        <v>513.2356666666667</v>
      </c>
      <c r="EJ5" s="27">
        <f>IF($O5&gt;=EJ$1,$S5+$Y5,$Y5)</f>
        <v>513.2356666666667</v>
      </c>
      <c r="EK5" s="27">
        <f>IF($O5&gt;=EK$1,$S5+$Y5,$Y5)</f>
        <v>513.2356666666667</v>
      </c>
      <c r="EL5" s="27">
        <f>IF($O5&gt;=EL$1,$S5+$Y5,$Y5)</f>
        <v>513.2356666666667</v>
      </c>
      <c r="EM5" s="27">
        <f>IF($O5&gt;=EM$1,$S5+$Y5,$Y5)</f>
        <v>513.2356666666667</v>
      </c>
      <c r="EN5" s="27">
        <f>IF($O5&gt;=EN$1,$S5+$Y5,$Y5)</f>
        <v>513.2356666666667</v>
      </c>
      <c r="EO5" s="27">
        <f>IF($O5&gt;=EO$1,$S5+$Y5,$Y5)</f>
        <v>513.2356666666667</v>
      </c>
      <c r="EP5" s="27">
        <f>IF($O5&gt;=EP$1,$S5+$Y5,$Y5)</f>
        <v>513.2356666666667</v>
      </c>
      <c r="EQ5" s="27">
        <f>IF($O5&gt;=EQ$1,$S5+$Y5,$Y5)</f>
        <v>513.2356666666667</v>
      </c>
      <c r="ER5" s="27">
        <f>IF($O5&gt;=ER$1,$S5+$Y5,$Y5)</f>
        <v>513.2356666666667</v>
      </c>
      <c r="ES5" s="27">
        <f>IF($O5&gt;=ES$1,$S5+$Y5,$Y5)</f>
        <v>513.2356666666667</v>
      </c>
      <c r="ET5" s="27">
        <f>IF($O5&gt;=ET$1,$S5+$Y5,$Y5)</f>
        <v>513.2356666666667</v>
      </c>
      <c r="EU5" s="27">
        <f>IF($O5&gt;=EU$1,$S5+$Y5,$Y5)</f>
        <v>513.2356666666667</v>
      </c>
      <c r="EV5" s="27">
        <f>IF($O5&gt;=EV$1,$S5,0)</f>
        <v>513.2356666666667</v>
      </c>
      <c r="EW5" s="27">
        <f>IF($O5&gt;=EW$1,$S5,0)</f>
        <v>513.2356666666667</v>
      </c>
      <c r="EX5" s="27">
        <f>IF($O5&gt;=EX$1,$S5,0)</f>
        <v>513.2356666666667</v>
      </c>
      <c r="EY5" s="27">
        <f>IF($O5&gt;=EY$1,$S5,0)</f>
        <v>513.2356666666667</v>
      </c>
      <c r="EZ5" s="27">
        <f>IF($O5&gt;=EZ$1,$S5,0)</f>
        <v>513.2356666666667</v>
      </c>
      <c r="FA5" s="27">
        <f>IF($O5&gt;=FA$1,$S5,0)</f>
        <v>513.2356666666667</v>
      </c>
      <c r="FB5" s="27">
        <f>IF($O5&gt;=FB$1,$S5,0)</f>
        <v>513.2356666666667</v>
      </c>
      <c r="FC5" s="27">
        <f>IF($O5&gt;=FC$1,$S5,0)</f>
        <v>513.2356666666667</v>
      </c>
      <c r="FD5" s="27">
        <f>IF($O5&gt;=FD$1,$S5,0)</f>
        <v>513.2356666666667</v>
      </c>
      <c r="FE5" s="27">
        <f>IF($O5&gt;=FE$1,$S5,0)</f>
        <v>513.2356666666667</v>
      </c>
      <c r="FF5" s="27">
        <f>IF($O5&gt;=FF$1,$S5,0)</f>
        <v>513.2356666666667</v>
      </c>
      <c r="FG5" s="27">
        <f>IF($O5&gt;=FG$1,$S5,0)</f>
        <v>513.2356666666667</v>
      </c>
      <c r="FH5" s="27">
        <f>IF($O5&gt;=FH$1,$S5,0)</f>
        <v>513.2356666666667</v>
      </c>
      <c r="FI5" s="27">
        <f>IF($O5&gt;=FI$1,$S5,0)</f>
        <v>513.2356666666667</v>
      </c>
      <c r="FJ5" s="27">
        <f>IF($O5&gt;=FJ$1,$S5,0)</f>
        <v>513.2356666666667</v>
      </c>
      <c r="FK5" s="27">
        <f>IF($O5&gt;=FK$1,$S5,0)</f>
        <v>513.2356666666667</v>
      </c>
      <c r="FL5" s="27">
        <f>IF($O5&gt;=FL$1,$S5,0)</f>
        <v>513.2356666666667</v>
      </c>
      <c r="FM5" s="27">
        <f>IF($O5&gt;=FM$1,$S5,0)</f>
        <v>513.2356666666667</v>
      </c>
      <c r="FN5" s="27">
        <f>IF($O5&gt;=FN$1,$S5,0)</f>
        <v>0</v>
      </c>
      <c r="FO5" s="27">
        <f>IF($O5&gt;=FO$1,$S5,0)</f>
        <v>0</v>
      </c>
      <c r="FP5" s="27">
        <f>IF($O5&gt;=FP$1,$S5,0)</f>
        <v>0</v>
      </c>
      <c r="FQ5" s="27">
        <f>IF($O5&gt;=FQ$1,$S5,0)</f>
        <v>0</v>
      </c>
      <c r="FR5" s="27">
        <f>IF($O5&gt;=FR$1,$S5,0)</f>
        <v>0</v>
      </c>
      <c r="FS5" s="27">
        <f>IF($O5&gt;=FS$1,$S5,0)</f>
        <v>0</v>
      </c>
      <c r="FT5" s="27">
        <f>IF($O5&gt;=FT$1,$S5,0)</f>
        <v>0</v>
      </c>
      <c r="FU5" s="27">
        <f>IF($O5&gt;=FU$1,$S5,0)</f>
        <v>0</v>
      </c>
      <c r="FV5" s="27">
        <f>IF($O5&gt;=FV$1,$S5,0)</f>
        <v>0</v>
      </c>
      <c r="FW5" s="27">
        <f>IF($O5&gt;=FW$1,$S5,0)</f>
        <v>0</v>
      </c>
      <c r="FX5" s="27">
        <f>IF($O5&gt;=FX$1,$S5,0)</f>
        <v>0</v>
      </c>
      <c r="FY5" s="27">
        <f>IF($O5&gt;=FY$1,$S5,0)</f>
        <v>0</v>
      </c>
      <c r="FZ5" s="27">
        <f>IF($O5&gt;=FZ$1,$S5,0)</f>
        <v>0</v>
      </c>
      <c r="GA5" s="27">
        <f>IF($O5&gt;=GA$1,$S5,0)</f>
        <v>0</v>
      </c>
      <c r="GB5" s="27">
        <f>IF($O5&gt;=GB$1,$S5,0)</f>
        <v>0</v>
      </c>
      <c r="GC5" s="27">
        <f>IF($O5&gt;=GC$1,$S5,0)</f>
        <v>0</v>
      </c>
      <c r="GD5" s="27">
        <f>IF($O5&gt;=GD$1,$S5,0)</f>
        <v>0</v>
      </c>
      <c r="GE5" s="27">
        <f>IF($O5&gt;=GE$1,$S5,0)</f>
        <v>0</v>
      </c>
      <c r="GF5" s="27">
        <f>IF($O5&gt;=GF$1,$S5,0)</f>
        <v>0</v>
      </c>
      <c r="GG5" s="27">
        <f>IF($O5&gt;=GG$1,$S5,0)</f>
        <v>0</v>
      </c>
      <c r="GH5" s="27">
        <f>IF($O5&gt;=GH$1,$S5,0)</f>
        <v>0</v>
      </c>
      <c r="GI5" s="27">
        <f>IF($O5&gt;=GI$1,$S5,0)</f>
        <v>0</v>
      </c>
      <c r="GJ5" s="27">
        <f>IF($O5&gt;=GJ$1,$S5,0)</f>
        <v>0</v>
      </c>
      <c r="GK5" s="27">
        <f>IF($O5&gt;=GK$1,$S5,0)</f>
        <v>0</v>
      </c>
      <c r="GL5" s="27">
        <f>IF($O5&gt;=GL$1,$S5,0)</f>
        <v>0</v>
      </c>
      <c r="GM5" s="27">
        <f>IF($O5&gt;=GM$1,$S5,0)</f>
        <v>0</v>
      </c>
      <c r="GN5" s="27">
        <f>IF($O5&gt;=GN$1,$S5,0)</f>
        <v>0</v>
      </c>
      <c r="GO5" s="27">
        <f>IF($O5&gt;=GO$1,$S5,0)</f>
        <v>0</v>
      </c>
      <c r="GP5" s="27">
        <f>IF($O5&gt;=GP$1,$S5,0)</f>
        <v>0</v>
      </c>
      <c r="GQ5" s="27">
        <f>IF($O5&gt;=GQ$1,$S5,0)</f>
        <v>0</v>
      </c>
      <c r="GR5" s="27">
        <f>IF($O5&gt;=GR$1,$S5,0)</f>
        <v>0</v>
      </c>
      <c r="GS5" s="27">
        <f>IF($O5&gt;=GS$1,$S5,0)</f>
        <v>0</v>
      </c>
      <c r="GT5" s="27">
        <f>IF($O5&gt;=GT$1,$S5,0)</f>
        <v>0</v>
      </c>
      <c r="GU5" s="27">
        <f>IF($O5&gt;=GU$1,$S5,0)</f>
        <v>0</v>
      </c>
      <c r="GV5" s="27">
        <f>IF($O5&gt;=GV$1,$S5,0)</f>
        <v>0</v>
      </c>
      <c r="GW5" s="27">
        <f>IF($O5&gt;=GW$1,$S5,0)</f>
        <v>0</v>
      </c>
      <c r="GX5" s="27">
        <f>IF($O5&gt;=GX$1,$S5,0)</f>
        <v>0</v>
      </c>
      <c r="GY5" s="27">
        <f>IF($O5&gt;=GY$1,$S5,0)</f>
        <v>0</v>
      </c>
      <c r="GZ5" s="27">
        <f>IF($O5&gt;=GZ$1,$S5,0)</f>
        <v>0</v>
      </c>
      <c r="HA5" s="27">
        <f>IF($O5&gt;=HA$1,$S5,0)</f>
        <v>0</v>
      </c>
      <c r="HB5" s="27">
        <f>IF($O5&gt;=HB$1,$S5,0)</f>
        <v>0</v>
      </c>
      <c r="HC5" s="27">
        <f>IF($O5&gt;=HC$1,$S5,0)</f>
        <v>0</v>
      </c>
    </row>
    <row r="6" spans="1:211">
      <c r="A6" s="3">
        <v>10545</v>
      </c>
      <c r="B6" s="3" t="s">
        <v>19</v>
      </c>
      <c r="C6" s="3" t="s">
        <v>20</v>
      </c>
      <c r="D6" s="3">
        <v>57</v>
      </c>
      <c r="E6" s="4">
        <v>29760</v>
      </c>
      <c r="F6" s="5">
        <v>37.016438356164386</v>
      </c>
      <c r="G6" s="3" t="s">
        <v>16</v>
      </c>
      <c r="H6" s="4">
        <v>22619</v>
      </c>
      <c r="I6" s="9" t="s">
        <v>844</v>
      </c>
      <c r="J6" s="5">
        <v>7944.59</v>
      </c>
      <c r="K6" s="31">
        <v>264</v>
      </c>
      <c r="L6" s="32">
        <v>37</v>
      </c>
      <c r="M6" s="33">
        <f>VLOOKUP(L6,FIND,3,TRUE)</f>
        <v>1.5</v>
      </c>
      <c r="N6" s="32">
        <f>IF(L6&gt;30,180,VLOOKUP(L6,TEMPO,2,FALSE))</f>
        <v>180</v>
      </c>
      <c r="O6" s="32">
        <f>IF(R6&gt;0,4,N6)</f>
        <v>180</v>
      </c>
      <c r="P6" s="96">
        <f>J6*M6*L6</f>
        <v>440924.745</v>
      </c>
      <c r="Q6" s="96">
        <f>10934.45*2</f>
        <v>21868.9</v>
      </c>
      <c r="R6" s="96">
        <f>IF(P6&lt;=Q6,P6/4,0)</f>
        <v>0</v>
      </c>
      <c r="S6" s="5">
        <f>IF(P6&gt;=Q6,P6/N6,0)</f>
        <v>2449.5819166666665</v>
      </c>
      <c r="T6" s="3"/>
      <c r="U6" s="3">
        <f>IF(T6="",1,0)</f>
        <v>1</v>
      </c>
      <c r="V6" s="3">
        <v>126</v>
      </c>
      <c r="W6" s="5">
        <v>0</v>
      </c>
      <c r="X6" s="5">
        <v>245.73</v>
      </c>
      <c r="Y6" s="5">
        <f>X6*W6</f>
        <v>0</v>
      </c>
      <c r="Z6" s="5">
        <v>400</v>
      </c>
      <c r="AA6" s="5">
        <f>S6+Y6+Z6</f>
        <v>2849.5819166666665</v>
      </c>
      <c r="AB6" s="39">
        <f>(J6/12+J6/12*1.3333333333+450/12+J6/30*6/12+J6)*1.3+Y6+Z6+153.9</f>
        <v>13110.965588860201</v>
      </c>
      <c r="AC6" s="39" t="s">
        <v>20</v>
      </c>
      <c r="AD6" s="39">
        <f>J6*1.3+400+153.9</f>
        <v>10881.867</v>
      </c>
      <c r="AE6" s="39">
        <f>SUMIFS('CUSTO MENSAL FUNC NOVO'!H:H,'CUSTO MENSAL FUNC NOVO'!A:A,'VALORES MENSAIS'!AC6)</f>
        <v>2013.943</v>
      </c>
      <c r="AF6" s="27">
        <f>IF($R6&gt;0,$R6,$S6)+$Y6+$Z6</f>
        <v>2849.5819166666665</v>
      </c>
      <c r="AG6" s="27">
        <f>IF($R6&gt;0,$R6,$S6)+$Y6+$Z6</f>
        <v>2849.5819166666665</v>
      </c>
      <c r="AH6" s="27">
        <f>IF($R6&gt;0,$R6,$S6)+$Y6+$Z6</f>
        <v>2849.5819166666665</v>
      </c>
      <c r="AI6" s="27">
        <f>IF($R6&gt;0,$R6,$S6)+$Y6+$Z6</f>
        <v>2849.5819166666665</v>
      </c>
      <c r="AJ6" s="27">
        <f>IF($O6&gt;=AJ$1,$S6+$Y6+$Z6,$Y6+$Z6)</f>
        <v>2849.5819166666665</v>
      </c>
      <c r="AK6" s="27">
        <f>IF($O6&gt;=AK$1,$S6+$Y6+$Z6,$Y6+$Z6)</f>
        <v>2849.5819166666665</v>
      </c>
      <c r="AL6" s="27">
        <f>IF($O6&gt;=AL$1,$S6+$Y6+$Z6,$Y6+$Z6)</f>
        <v>2849.5819166666665</v>
      </c>
      <c r="AM6" s="27">
        <f>IF($O6&gt;=AM$1,$S6+$Y6+$Z6,$Y6+$Z6)</f>
        <v>2849.5819166666665</v>
      </c>
      <c r="AN6" s="27">
        <f>IF($O6&gt;=AN$1,$S6+$Y6+$Z6,$Y6+$Z6)</f>
        <v>2849.5819166666665</v>
      </c>
      <c r="AO6" s="27">
        <f>IF($O6&gt;=AO$1,$S6+$Y6+$Z6,$Y6+$Z6)</f>
        <v>2849.5819166666665</v>
      </c>
      <c r="AP6" s="27">
        <f>IF($O6&gt;=AP$1,$S6+$Y6+$Z6,$Y6+$Z6)</f>
        <v>2849.5819166666665</v>
      </c>
      <c r="AQ6" s="27">
        <f>IF($O6&gt;=AQ$1,$S6+$Y6+$Z6,$Y6+$Z6)</f>
        <v>2849.5819166666665</v>
      </c>
      <c r="AR6" s="27">
        <f>IF($O6&gt;=AR$1,$S6+$Y6+$Z6,$Y6+$Z6)</f>
        <v>2849.5819166666665</v>
      </c>
      <c r="AS6" s="27">
        <f>IF($O6&gt;=AS$1,$S6+$Y6+$Z6,$Y6+$Z6)</f>
        <v>2849.5819166666665</v>
      </c>
      <c r="AT6" s="27">
        <f>IF($O6&gt;=AT$1,$S6+$Y6+$Z6,$Y6+$Z6)</f>
        <v>2849.5819166666665</v>
      </c>
      <c r="AU6" s="27">
        <f>IF($O6&gt;=AU$1,$S6+$Y6+$Z6,$Y6+$Z6)</f>
        <v>2849.5819166666665</v>
      </c>
      <c r="AV6" s="27">
        <f>IF($O6&gt;=AV$1,$S6+$Y6+$Z6,$Y6+$Z6)</f>
        <v>2849.5819166666665</v>
      </c>
      <c r="AW6" s="27">
        <f>IF($O6&gt;=AW$1,$S6+$Y6+$Z6,$Y6+$Z6)</f>
        <v>2849.5819166666665</v>
      </c>
      <c r="AX6" s="27">
        <f>IF($O6&gt;=AX$1,$S6+$Y6+$Z6,$Y6+$Z6)</f>
        <v>2849.5819166666665</v>
      </c>
      <c r="AY6" s="27">
        <f>IF($O6&gt;=AY$1,$S6+$Y6+$Z6,$Y6+$Z6)</f>
        <v>2849.5819166666665</v>
      </c>
      <c r="AZ6" s="27">
        <f>IF($O6&gt;=AZ$1,$S6+$Y6+$Z6,$Y6+$Z6)</f>
        <v>2849.5819166666665</v>
      </c>
      <c r="BA6" s="27">
        <f>IF($O6&gt;=BA$1,$S6+$Y6+$Z6,$Y6+$Z6)</f>
        <v>2849.5819166666665</v>
      </c>
      <c r="BB6" s="27">
        <f>IF($O6&gt;=BB$1,$S6+$Y6+$Z6,$Y6+$Z6)</f>
        <v>2849.5819166666665</v>
      </c>
      <c r="BC6" s="27">
        <f>IF($O6&gt;=BC$1,$S6+$Y6+$Z6,$Y6+$Z6)</f>
        <v>2849.5819166666665</v>
      </c>
      <c r="BD6" s="27">
        <f>IF($O6&gt;=BD$1,$S6+$Y6+$Z6,$Y6+$Z6)</f>
        <v>2849.5819166666665</v>
      </c>
      <c r="BE6" s="27">
        <f>IF($O6&gt;=BE$1,$S6+$Y6+$Z6,$Y6+$Z6)</f>
        <v>2849.5819166666665</v>
      </c>
      <c r="BF6" s="27">
        <f>IF($O6&gt;=BF$1,$S6+$Y6+$Z6,$Y6+$Z6)</f>
        <v>2849.5819166666665</v>
      </c>
      <c r="BG6" s="27">
        <f>IF($O6&gt;=BG$1,$S6+$Y6+$Z6,$Y6+$Z6)</f>
        <v>2849.5819166666665</v>
      </c>
      <c r="BH6" s="27">
        <f>IF($O6&gt;=BH$1,$S6+$Y6+$Z6,$Y6+$Z6)</f>
        <v>2849.5819166666665</v>
      </c>
      <c r="BI6" s="27">
        <f>IF($O6&gt;=BI$1,$S6+$Y6+$Z6,$Y6+$Z6)</f>
        <v>2849.5819166666665</v>
      </c>
      <c r="BJ6" s="27">
        <f>IF($O6&gt;=BJ$1,$S6+$Y6+$Z6,$Y6+$Z6)</f>
        <v>2849.5819166666665</v>
      </c>
      <c r="BK6" s="27">
        <f>IF($O6&gt;=BK$1,$S6+$Y6+$Z6,$Y6+$Z6)</f>
        <v>2849.5819166666665</v>
      </c>
      <c r="BL6" s="27">
        <f>IF($O6&gt;=BL$1,$S6+$Y6+$Z6,$Y6+$Z6)</f>
        <v>2849.5819166666665</v>
      </c>
      <c r="BM6" s="27">
        <f>IF($O6&gt;=BM$1,$S6+$Y6+$Z6,$Y6+$Z6)</f>
        <v>2849.5819166666665</v>
      </c>
      <c r="BN6" s="27">
        <f>IF($O6&gt;=BN$1,$S6+$Y6+$Z6,$Y6+$Z6)</f>
        <v>2849.5819166666665</v>
      </c>
      <c r="BO6" s="27">
        <f>IF($O6&gt;=BO$1,$S6+$Y6+$Z6,$Y6+$Z6)</f>
        <v>2849.5819166666665</v>
      </c>
      <c r="BP6" s="27">
        <f>IF($O6&gt;=BP$1,$S6+$Y6+$Z6,$Y6+$Z6)</f>
        <v>2849.5819166666665</v>
      </c>
      <c r="BQ6" s="27">
        <f>IF($O6&gt;=BQ$1,$S6+$Y6+$Z6,$Y6+$Z6)</f>
        <v>2849.5819166666665</v>
      </c>
      <c r="BR6" s="27">
        <f>IF($O6&gt;=BR$1,$S6+$Y6+$Z6,$Y6+$Z6)</f>
        <v>2849.5819166666665</v>
      </c>
      <c r="BS6" s="27">
        <f>IF($O6&gt;=BS$1,$S6+$Y6+$Z6,$Y6+$Z6)</f>
        <v>2849.5819166666665</v>
      </c>
      <c r="BT6" s="27">
        <f>IF($O6&gt;=BT$1,$S6+$Y6+$Z6,$Y6+$Z6)</f>
        <v>2849.5819166666665</v>
      </c>
      <c r="BU6" s="27">
        <f>IF($O6&gt;=BU$1,$S6+$Y6+$Z6,$Y6+$Z6)</f>
        <v>2849.5819166666665</v>
      </c>
      <c r="BV6" s="27">
        <f>IF($O6&gt;=BV$1,$S6+$Y6+$Z6,$Y6+$Z6)</f>
        <v>2849.5819166666665</v>
      </c>
      <c r="BW6" s="27">
        <f>IF($O6&gt;=BW$1,$S6+$Y6+$Z6,$Y6+$Z6)</f>
        <v>2849.5819166666665</v>
      </c>
      <c r="BX6" s="27">
        <f>IF($O6&gt;=BX$1,$S6+$Y6+$Z6,$Y6+$Z6)</f>
        <v>2849.5819166666665</v>
      </c>
      <c r="BY6" s="27">
        <f>IF($O6&gt;=BY$1,$S6+$Y6+$Z6,$Y6+$Z6)</f>
        <v>2849.5819166666665</v>
      </c>
      <c r="BZ6" s="27">
        <f>IF($O6&gt;=BZ$1,$S6+$Y6+$Z6,$Y6+$Z6)</f>
        <v>2849.5819166666665</v>
      </c>
      <c r="CA6" s="27">
        <f>IF($O6&gt;=CA$1,$S6+$Y6+$Z6,$Y6+$Z6)</f>
        <v>2849.5819166666665</v>
      </c>
      <c r="CB6" s="27">
        <f>IF($O6&gt;=CB$1,$S6+$Y6+$Z6,$Y6+$Z6)</f>
        <v>2849.5819166666665</v>
      </c>
      <c r="CC6" s="27">
        <f>IF($O6&gt;=CC$1,$S6+$Y6+$Z6,$Y6+$Z6)</f>
        <v>2849.5819166666665</v>
      </c>
      <c r="CD6" s="27">
        <f>IF($O6&gt;=CD$1,$S6+$Y6+$Z6,$Y6+$Z6)</f>
        <v>2849.5819166666665</v>
      </c>
      <c r="CE6" s="27">
        <f>IF($O6&gt;=CE$1,$S6+$Y6+$Z6,$Y6+$Z6)</f>
        <v>2849.5819166666665</v>
      </c>
      <c r="CF6" s="27">
        <f>IF($O6&gt;=CF$1,$S6+$Y6+$Z6,$Y6+$Z6)</f>
        <v>2849.5819166666665</v>
      </c>
      <c r="CG6" s="27">
        <f>IF($O6&gt;=CG$1,$S6+$Y6+$Z6,$Y6+$Z6)</f>
        <v>2849.5819166666665</v>
      </c>
      <c r="CH6" s="27">
        <f>IF($O6&gt;=CH$1,$S6+$Y6+$Z6,$Y6+$Z6)</f>
        <v>2849.5819166666665</v>
      </c>
      <c r="CI6" s="27">
        <f>IF($O6&gt;=CI$1,$S6+$Y6+$Z6,$Y6+$Z6)</f>
        <v>2849.5819166666665</v>
      </c>
      <c r="CJ6" s="27">
        <f>IF($O6&gt;=CJ$1,$S6+$Y6+$Z6,$Y6+$Z6)</f>
        <v>2849.5819166666665</v>
      </c>
      <c r="CK6" s="27">
        <f>IF($O6&gt;=CK$1,$S6+$Y6+$Z6,$Y6+$Z6)</f>
        <v>2849.5819166666665</v>
      </c>
      <c r="CL6" s="27">
        <f>IF($O6&gt;=CL$1,$S6+$Y6+$Z6,$Y6+$Z6)</f>
        <v>2849.5819166666665</v>
      </c>
      <c r="CM6" s="27">
        <f>IF($O6&gt;=CM$1,$S6+$Y6+$Z6,$Y6+$Z6)</f>
        <v>2849.5819166666665</v>
      </c>
      <c r="CN6" s="27">
        <f>IF($O6&gt;=CN$1,$S6+$Y6,$Y6)</f>
        <v>2449.5819166666665</v>
      </c>
      <c r="CO6" s="27">
        <f>IF($O6&gt;=CO$1,$S6+$Y6,$Y6)</f>
        <v>2449.5819166666665</v>
      </c>
      <c r="CP6" s="27">
        <f>IF($O6&gt;=CP$1,$S6+$Y6,$Y6)</f>
        <v>2449.5819166666665</v>
      </c>
      <c r="CQ6" s="27">
        <f>IF($O6&gt;=CQ$1,$S6+$Y6,$Y6)</f>
        <v>2449.5819166666665</v>
      </c>
      <c r="CR6" s="27">
        <f>IF($O6&gt;=CR$1,$S6+$Y6,$Y6)</f>
        <v>2449.5819166666665</v>
      </c>
      <c r="CS6" s="27">
        <f>IF($O6&gt;=CS$1,$S6+$Y6,$Y6)</f>
        <v>2449.5819166666665</v>
      </c>
      <c r="CT6" s="27">
        <f>IF($O6&gt;=CT$1,$S6+$Y6,$Y6)</f>
        <v>2449.5819166666665</v>
      </c>
      <c r="CU6" s="27">
        <f>IF($O6&gt;=CU$1,$S6+$Y6,$Y6)</f>
        <v>2449.5819166666665</v>
      </c>
      <c r="CV6" s="27">
        <f>IF($O6&gt;=CV$1,$S6+$Y6,$Y6)</f>
        <v>2449.5819166666665</v>
      </c>
      <c r="CW6" s="27">
        <f>IF($O6&gt;=CW$1,$S6+$Y6,$Y6)</f>
        <v>2449.5819166666665</v>
      </c>
      <c r="CX6" s="27">
        <f>IF($O6&gt;=CX$1,$S6+$Y6,$Y6)</f>
        <v>2449.5819166666665</v>
      </c>
      <c r="CY6" s="27">
        <f>IF($O6&gt;=CY$1,$S6+$Y6,$Y6)</f>
        <v>2449.5819166666665</v>
      </c>
      <c r="CZ6" s="27">
        <f>IF($O6&gt;=CZ$1,$S6+$Y6,$Y6)</f>
        <v>2449.5819166666665</v>
      </c>
      <c r="DA6" s="27">
        <f>IF($O6&gt;=DA$1,$S6+$Y6,$Y6)</f>
        <v>2449.5819166666665</v>
      </c>
      <c r="DB6" s="27">
        <f>IF($O6&gt;=DB$1,$S6+$Y6,$Y6)</f>
        <v>2449.5819166666665</v>
      </c>
      <c r="DC6" s="27">
        <f>IF($O6&gt;=DC$1,$S6+$Y6,$Y6)</f>
        <v>2449.5819166666665</v>
      </c>
      <c r="DD6" s="27">
        <f>IF($O6&gt;=DD$1,$S6+$Y6,$Y6)</f>
        <v>2449.5819166666665</v>
      </c>
      <c r="DE6" s="27">
        <f>IF($O6&gt;=DE$1,$S6+$Y6,$Y6)</f>
        <v>2449.5819166666665</v>
      </c>
      <c r="DF6" s="27">
        <f>IF($O6&gt;=DF$1,$S6+$Y6,$Y6)</f>
        <v>2449.5819166666665</v>
      </c>
      <c r="DG6" s="27">
        <f>IF($O6&gt;=DG$1,$S6+$Y6,$Y6)</f>
        <v>2449.5819166666665</v>
      </c>
      <c r="DH6" s="27">
        <f>IF($O6&gt;=DH$1,$S6+$Y6,$Y6)</f>
        <v>2449.5819166666665</v>
      </c>
      <c r="DI6" s="27">
        <f>IF($O6&gt;=DI$1,$S6+$Y6,$Y6)</f>
        <v>2449.5819166666665</v>
      </c>
      <c r="DJ6" s="27">
        <f>IF($O6&gt;=DJ$1,$S6+$Y6,$Y6)</f>
        <v>2449.5819166666665</v>
      </c>
      <c r="DK6" s="27">
        <f>IF($O6&gt;=DK$1,$S6+$Y6,$Y6)</f>
        <v>2449.5819166666665</v>
      </c>
      <c r="DL6" s="27">
        <f>IF($O6&gt;=DL$1,$S6+$Y6,$Y6)</f>
        <v>2449.5819166666665</v>
      </c>
      <c r="DM6" s="27">
        <f>IF($O6&gt;=DM$1,$S6+$Y6,$Y6)</f>
        <v>2449.5819166666665</v>
      </c>
      <c r="DN6" s="27">
        <f>IF($O6&gt;=DN$1,$S6+$Y6,$Y6)</f>
        <v>2449.5819166666665</v>
      </c>
      <c r="DO6" s="27">
        <f>IF($O6&gt;=DO$1,$S6+$Y6,$Y6)</f>
        <v>2449.5819166666665</v>
      </c>
      <c r="DP6" s="27">
        <f>IF($O6&gt;=DP$1,$S6+$Y6,$Y6)</f>
        <v>2449.5819166666665</v>
      </c>
      <c r="DQ6" s="27">
        <f>IF($O6&gt;=DQ$1,$S6+$Y6,$Y6)</f>
        <v>2449.5819166666665</v>
      </c>
      <c r="DR6" s="27">
        <f>IF($O6&gt;=DR$1,$S6+$Y6,$Y6)</f>
        <v>2449.5819166666665</v>
      </c>
      <c r="DS6" s="27">
        <f>IF($O6&gt;=DS$1,$S6+$Y6,$Y6)</f>
        <v>2449.5819166666665</v>
      </c>
      <c r="DT6" s="27">
        <f>IF($O6&gt;=DT$1,$S6+$Y6,$Y6)</f>
        <v>2449.5819166666665</v>
      </c>
      <c r="DU6" s="27">
        <f>IF($O6&gt;=DU$1,$S6+$Y6,$Y6)</f>
        <v>2449.5819166666665</v>
      </c>
      <c r="DV6" s="27">
        <f>IF($O6&gt;=DV$1,$S6+$Y6,$Y6)</f>
        <v>2449.5819166666665</v>
      </c>
      <c r="DW6" s="27">
        <f>IF($O6&gt;=DW$1,$S6+$Y6,$Y6)</f>
        <v>2449.5819166666665</v>
      </c>
      <c r="DX6" s="27">
        <f>IF($O6&gt;=DX$1,$S6+$Y6,$Y6)</f>
        <v>2449.5819166666665</v>
      </c>
      <c r="DY6" s="27">
        <f>IF($O6&gt;=DY$1,$S6+$Y6,$Y6)</f>
        <v>2449.5819166666665</v>
      </c>
      <c r="DZ6" s="27">
        <f>IF($O6&gt;=DZ$1,$S6+$Y6,$Y6)</f>
        <v>2449.5819166666665</v>
      </c>
      <c r="EA6" s="27">
        <f>IF($O6&gt;=EA$1,$S6+$Y6,$Y6)</f>
        <v>2449.5819166666665</v>
      </c>
      <c r="EB6" s="27">
        <f>IF($O6&gt;=EB$1,$S6+$Y6,$Y6)</f>
        <v>2449.5819166666665</v>
      </c>
      <c r="EC6" s="27">
        <f>IF($O6&gt;=EC$1,$S6+$Y6,$Y6)</f>
        <v>2449.5819166666665</v>
      </c>
      <c r="ED6" s="27">
        <f>IF($O6&gt;=ED$1,$S6+$Y6,$Y6)</f>
        <v>2449.5819166666665</v>
      </c>
      <c r="EE6" s="27">
        <f>IF($O6&gt;=EE$1,$S6+$Y6,$Y6)</f>
        <v>2449.5819166666665</v>
      </c>
      <c r="EF6" s="27">
        <f>IF($O6&gt;=EF$1,$S6+$Y6,$Y6)</f>
        <v>2449.5819166666665</v>
      </c>
      <c r="EG6" s="27">
        <f>IF($O6&gt;=EG$1,$S6+$Y6,$Y6)</f>
        <v>2449.5819166666665</v>
      </c>
      <c r="EH6" s="27">
        <f>IF($O6&gt;=EH$1,$S6+$Y6,$Y6)</f>
        <v>2449.5819166666665</v>
      </c>
      <c r="EI6" s="27">
        <f>IF($O6&gt;=EI$1,$S6+$Y6,$Y6)</f>
        <v>2449.5819166666665</v>
      </c>
      <c r="EJ6" s="27">
        <f>IF($O6&gt;=EJ$1,$S6+$Y6,$Y6)</f>
        <v>2449.5819166666665</v>
      </c>
      <c r="EK6" s="27">
        <f>IF($O6&gt;=EK$1,$S6+$Y6,$Y6)</f>
        <v>2449.5819166666665</v>
      </c>
      <c r="EL6" s="27">
        <f>IF($O6&gt;=EL$1,$S6+$Y6,$Y6)</f>
        <v>2449.5819166666665</v>
      </c>
      <c r="EM6" s="27">
        <f>IF($O6&gt;=EM$1,$S6+$Y6,$Y6)</f>
        <v>2449.5819166666665</v>
      </c>
      <c r="EN6" s="27">
        <f>IF($O6&gt;=EN$1,$S6+$Y6,$Y6)</f>
        <v>2449.5819166666665</v>
      </c>
      <c r="EO6" s="27">
        <f>IF($O6&gt;=EO$1,$S6+$Y6,$Y6)</f>
        <v>2449.5819166666665</v>
      </c>
      <c r="EP6" s="27">
        <f>IF($O6&gt;=EP$1,$S6+$Y6,$Y6)</f>
        <v>2449.5819166666665</v>
      </c>
      <c r="EQ6" s="27">
        <f>IF($O6&gt;=EQ$1,$S6+$Y6,$Y6)</f>
        <v>2449.5819166666665</v>
      </c>
      <c r="ER6" s="27">
        <f>IF($O6&gt;=ER$1,$S6+$Y6,$Y6)</f>
        <v>2449.5819166666665</v>
      </c>
      <c r="ES6" s="27">
        <f>IF($O6&gt;=ES$1,$S6+$Y6,$Y6)</f>
        <v>2449.5819166666665</v>
      </c>
      <c r="ET6" s="27">
        <f>IF($O6&gt;=ET$1,$S6+$Y6,$Y6)</f>
        <v>2449.5819166666665</v>
      </c>
      <c r="EU6" s="27">
        <f>IF($O6&gt;=EU$1,$S6+$Y6,$Y6)</f>
        <v>2449.5819166666665</v>
      </c>
      <c r="EV6" s="27">
        <f>IF($O6&gt;=EV$1,$S6,0)</f>
        <v>2449.5819166666665</v>
      </c>
      <c r="EW6" s="27">
        <f>IF($O6&gt;=EW$1,$S6,0)</f>
        <v>2449.5819166666665</v>
      </c>
      <c r="EX6" s="27">
        <f>IF($O6&gt;=EX$1,$S6,0)</f>
        <v>2449.5819166666665</v>
      </c>
      <c r="EY6" s="27">
        <f>IF($O6&gt;=EY$1,$S6,0)</f>
        <v>2449.5819166666665</v>
      </c>
      <c r="EZ6" s="27">
        <f>IF($O6&gt;=EZ$1,$S6,0)</f>
        <v>2449.5819166666665</v>
      </c>
      <c r="FA6" s="27">
        <f>IF($O6&gt;=FA$1,$S6,0)</f>
        <v>2449.5819166666665</v>
      </c>
      <c r="FB6" s="27">
        <f>IF($O6&gt;=FB$1,$S6,0)</f>
        <v>2449.5819166666665</v>
      </c>
      <c r="FC6" s="27">
        <f>IF($O6&gt;=FC$1,$S6,0)</f>
        <v>2449.5819166666665</v>
      </c>
      <c r="FD6" s="27">
        <f>IF($O6&gt;=FD$1,$S6,0)</f>
        <v>2449.5819166666665</v>
      </c>
      <c r="FE6" s="27">
        <f>IF($O6&gt;=FE$1,$S6,0)</f>
        <v>2449.5819166666665</v>
      </c>
      <c r="FF6" s="27">
        <f>IF($O6&gt;=FF$1,$S6,0)</f>
        <v>2449.5819166666665</v>
      </c>
      <c r="FG6" s="27">
        <f>IF($O6&gt;=FG$1,$S6,0)</f>
        <v>2449.5819166666665</v>
      </c>
      <c r="FH6" s="27">
        <f>IF($O6&gt;=FH$1,$S6,0)</f>
        <v>2449.5819166666665</v>
      </c>
      <c r="FI6" s="27">
        <f>IF($O6&gt;=FI$1,$S6,0)</f>
        <v>2449.5819166666665</v>
      </c>
      <c r="FJ6" s="27">
        <f>IF($O6&gt;=FJ$1,$S6,0)</f>
        <v>2449.5819166666665</v>
      </c>
      <c r="FK6" s="27">
        <f>IF($O6&gt;=FK$1,$S6,0)</f>
        <v>2449.5819166666665</v>
      </c>
      <c r="FL6" s="27">
        <f>IF($O6&gt;=FL$1,$S6,0)</f>
        <v>2449.5819166666665</v>
      </c>
      <c r="FM6" s="27">
        <f>IF($O6&gt;=FM$1,$S6,0)</f>
        <v>2449.5819166666665</v>
      </c>
      <c r="FN6" s="27">
        <f>IF($O6&gt;=FN$1,$S6,0)</f>
        <v>2449.5819166666665</v>
      </c>
      <c r="FO6" s="27">
        <f>IF($O6&gt;=FO$1,$S6,0)</f>
        <v>2449.5819166666665</v>
      </c>
      <c r="FP6" s="27">
        <f>IF($O6&gt;=FP$1,$S6,0)</f>
        <v>2449.5819166666665</v>
      </c>
      <c r="FQ6" s="27">
        <f>IF($O6&gt;=FQ$1,$S6,0)</f>
        <v>2449.5819166666665</v>
      </c>
      <c r="FR6" s="27">
        <f>IF($O6&gt;=FR$1,$S6,0)</f>
        <v>2449.5819166666665</v>
      </c>
      <c r="FS6" s="27">
        <f>IF($O6&gt;=FS$1,$S6,0)</f>
        <v>2449.5819166666665</v>
      </c>
      <c r="FT6" s="27">
        <f>IF($O6&gt;=FT$1,$S6,0)</f>
        <v>2449.5819166666665</v>
      </c>
      <c r="FU6" s="27">
        <f>IF($O6&gt;=FU$1,$S6,0)</f>
        <v>2449.5819166666665</v>
      </c>
      <c r="FV6" s="27">
        <f>IF($O6&gt;=FV$1,$S6,0)</f>
        <v>2449.5819166666665</v>
      </c>
      <c r="FW6" s="27">
        <f>IF($O6&gt;=FW$1,$S6,0)</f>
        <v>2449.5819166666665</v>
      </c>
      <c r="FX6" s="27">
        <f>IF($O6&gt;=FX$1,$S6,0)</f>
        <v>2449.5819166666665</v>
      </c>
      <c r="FY6" s="27">
        <f>IF($O6&gt;=FY$1,$S6,0)</f>
        <v>2449.5819166666665</v>
      </c>
      <c r="FZ6" s="27">
        <f>IF($O6&gt;=FZ$1,$S6,0)</f>
        <v>2449.5819166666665</v>
      </c>
      <c r="GA6" s="27">
        <f>IF($O6&gt;=GA$1,$S6,0)</f>
        <v>2449.5819166666665</v>
      </c>
      <c r="GB6" s="27">
        <f>IF($O6&gt;=GB$1,$S6,0)</f>
        <v>2449.5819166666665</v>
      </c>
      <c r="GC6" s="27">
        <f>IF($O6&gt;=GC$1,$S6,0)</f>
        <v>2449.5819166666665</v>
      </c>
      <c r="GD6" s="27">
        <f>IF($O6&gt;=GD$1,$S6,0)</f>
        <v>2449.5819166666665</v>
      </c>
      <c r="GE6" s="27">
        <f>IF($O6&gt;=GE$1,$S6,0)</f>
        <v>2449.5819166666665</v>
      </c>
      <c r="GF6" s="27">
        <f>IF($O6&gt;=GF$1,$S6,0)</f>
        <v>2449.5819166666665</v>
      </c>
      <c r="GG6" s="27">
        <f>IF($O6&gt;=GG$1,$S6,0)</f>
        <v>2449.5819166666665</v>
      </c>
      <c r="GH6" s="27">
        <f>IF($O6&gt;=GH$1,$S6,0)</f>
        <v>2449.5819166666665</v>
      </c>
      <c r="GI6" s="27">
        <f>IF($O6&gt;=GI$1,$S6,0)</f>
        <v>2449.5819166666665</v>
      </c>
      <c r="GJ6" s="27">
        <f>IF($O6&gt;=GJ$1,$S6,0)</f>
        <v>2449.5819166666665</v>
      </c>
      <c r="GK6" s="27">
        <f>IF($O6&gt;=GK$1,$S6,0)</f>
        <v>2449.5819166666665</v>
      </c>
      <c r="GL6" s="27">
        <f>IF($O6&gt;=GL$1,$S6,0)</f>
        <v>2449.5819166666665</v>
      </c>
      <c r="GM6" s="27">
        <f>IF($O6&gt;=GM$1,$S6,0)</f>
        <v>2449.5819166666665</v>
      </c>
      <c r="GN6" s="27">
        <f>IF($O6&gt;=GN$1,$S6,0)</f>
        <v>2449.5819166666665</v>
      </c>
      <c r="GO6" s="27">
        <f>IF($O6&gt;=GO$1,$S6,0)</f>
        <v>2449.5819166666665</v>
      </c>
      <c r="GP6" s="27">
        <f>IF($O6&gt;=GP$1,$S6,0)</f>
        <v>2449.5819166666665</v>
      </c>
      <c r="GQ6" s="27">
        <f>IF($O6&gt;=GQ$1,$S6,0)</f>
        <v>2449.5819166666665</v>
      </c>
      <c r="GR6" s="27">
        <f>IF($O6&gt;=GR$1,$S6,0)</f>
        <v>2449.5819166666665</v>
      </c>
      <c r="GS6" s="27">
        <f>IF($O6&gt;=GS$1,$S6,0)</f>
        <v>2449.5819166666665</v>
      </c>
      <c r="GT6" s="27">
        <f>IF($O6&gt;=GT$1,$S6,0)</f>
        <v>2449.5819166666665</v>
      </c>
      <c r="GU6" s="27">
        <f>IF($O6&gt;=GU$1,$S6,0)</f>
        <v>2449.5819166666665</v>
      </c>
      <c r="GV6" s="27">
        <f>IF($O6&gt;=GV$1,$S6,0)</f>
        <v>2449.5819166666665</v>
      </c>
      <c r="GW6" s="27">
        <f>IF($O6&gt;=GW$1,$S6,0)</f>
        <v>2449.5819166666665</v>
      </c>
      <c r="GX6" s="27">
        <f>IF($O6&gt;=GX$1,$S6,0)</f>
        <v>2449.5819166666665</v>
      </c>
      <c r="GY6" s="27">
        <f>IF($O6&gt;=GY$1,$S6,0)</f>
        <v>2449.5819166666665</v>
      </c>
      <c r="GZ6" s="27">
        <f>IF($O6&gt;=GZ$1,$S6,0)</f>
        <v>2449.5819166666665</v>
      </c>
      <c r="HA6" s="27">
        <f>IF($O6&gt;=HA$1,$S6,0)</f>
        <v>2449.5819166666665</v>
      </c>
      <c r="HB6" s="27">
        <f>IF($O6&gt;=HB$1,$S6,0)</f>
        <v>2449.5819166666665</v>
      </c>
      <c r="HC6" s="27">
        <f>IF($O6&gt;=HC$1,$S6,0)</f>
        <v>2449.5819166666665</v>
      </c>
    </row>
    <row r="7" spans="1:211">
      <c r="A7" s="3">
        <v>59552</v>
      </c>
      <c r="B7" s="3" t="s">
        <v>17</v>
      </c>
      <c r="C7" s="3" t="s">
        <v>12</v>
      </c>
      <c r="D7" s="3">
        <v>62</v>
      </c>
      <c r="E7" s="4">
        <v>34572</v>
      </c>
      <c r="F7" s="5">
        <v>23.832876712328765</v>
      </c>
      <c r="G7" s="3" t="s">
        <v>16</v>
      </c>
      <c r="H7" s="4">
        <v>20531</v>
      </c>
      <c r="I7" s="9" t="s">
        <v>877</v>
      </c>
      <c r="J7" s="5">
        <v>2198.3200000000002</v>
      </c>
      <c r="K7" s="31">
        <v>226</v>
      </c>
      <c r="L7" s="32">
        <v>24</v>
      </c>
      <c r="M7" s="33">
        <f>VLOOKUP(L7,FIND,3,TRUE)</f>
        <v>1.3</v>
      </c>
      <c r="N7" s="32">
        <f>IF(L7&gt;30,180,VLOOKUP(L7,TEMPO,2,FALSE))</f>
        <v>144</v>
      </c>
      <c r="O7" s="32">
        <f>IF(R7&gt;0,4,N7)</f>
        <v>144</v>
      </c>
      <c r="P7" s="96">
        <f>J7*M7*L7</f>
        <v>68587.584000000003</v>
      </c>
      <c r="Q7" s="96">
        <f>10934.45*2</f>
        <v>21868.9</v>
      </c>
      <c r="R7" s="96">
        <f>IF(P7&lt;=Q7,P7/4,0)</f>
        <v>0</v>
      </c>
      <c r="S7" s="5">
        <f>IF(P7&gt;=Q7,P7/N7,0)</f>
        <v>476.30266666666671</v>
      </c>
      <c r="T7" s="3"/>
      <c r="U7" s="3">
        <f>IF(T7="",1,0)</f>
        <v>1</v>
      </c>
      <c r="V7" s="3">
        <v>60</v>
      </c>
      <c r="W7" s="5">
        <v>0.6</v>
      </c>
      <c r="X7" s="5">
        <v>402.65</v>
      </c>
      <c r="Y7" s="5">
        <f>X7*W7</f>
        <v>241.58999999999997</v>
      </c>
      <c r="Z7" s="5">
        <v>400</v>
      </c>
      <c r="AA7" s="5">
        <f>S7+Y7+Z7</f>
        <v>1117.8926666666666</v>
      </c>
      <c r="AB7" s="39">
        <f>(J7/12+J7/12*1.3333333333+450/12+J7/30*6/12+J7)*1.3+Y7+Z7+153.9</f>
        <v>4305.3727111031731</v>
      </c>
      <c r="AC7" s="39" t="s">
        <v>12</v>
      </c>
      <c r="AD7" s="39">
        <f>J7*1.3+400+153.9</f>
        <v>3411.7160000000003</v>
      </c>
      <c r="AE7" s="39">
        <f>SUMIFS('CUSTO MENSAL FUNC NOVO'!H:H,'CUSTO MENSAL FUNC NOVO'!A:A,'VALORES MENSAIS'!AC7)</f>
        <v>2265.9090000000001</v>
      </c>
      <c r="AF7" s="27">
        <f>IF($R7&gt;0,$R7,$S7)+$Y7+$Z7</f>
        <v>1117.8926666666666</v>
      </c>
      <c r="AG7" s="27">
        <f>IF($R7&gt;0,$R7,$S7)+$Y7+$Z7</f>
        <v>1117.8926666666666</v>
      </c>
      <c r="AH7" s="27">
        <f>IF($R7&gt;0,$R7,$S7)+$Y7+$Z7</f>
        <v>1117.8926666666666</v>
      </c>
      <c r="AI7" s="27">
        <f>IF($R7&gt;0,$R7,$S7)+$Y7+$Z7</f>
        <v>1117.8926666666666</v>
      </c>
      <c r="AJ7" s="27">
        <f>IF($O7&gt;=AJ$1,$S7+$Y7+$Z7,$Y7+$Z7)</f>
        <v>1117.8926666666666</v>
      </c>
      <c r="AK7" s="27">
        <f>IF($O7&gt;=AK$1,$S7+$Y7+$Z7,$Y7+$Z7)</f>
        <v>1117.8926666666666</v>
      </c>
      <c r="AL7" s="27">
        <f>IF($O7&gt;=AL$1,$S7+$Y7+$Z7,$Y7+$Z7)</f>
        <v>1117.8926666666666</v>
      </c>
      <c r="AM7" s="27">
        <f>IF($O7&gt;=AM$1,$S7+$Y7+$Z7,$Y7+$Z7)</f>
        <v>1117.8926666666666</v>
      </c>
      <c r="AN7" s="27">
        <f>IF($O7&gt;=AN$1,$S7+$Y7+$Z7,$Y7+$Z7)</f>
        <v>1117.8926666666666</v>
      </c>
      <c r="AO7" s="27">
        <f>IF($O7&gt;=AO$1,$S7+$Y7+$Z7,$Y7+$Z7)</f>
        <v>1117.8926666666666</v>
      </c>
      <c r="AP7" s="27">
        <f>IF($O7&gt;=AP$1,$S7+$Y7+$Z7,$Y7+$Z7)</f>
        <v>1117.8926666666666</v>
      </c>
      <c r="AQ7" s="27">
        <f>IF($O7&gt;=AQ$1,$S7+$Y7+$Z7,$Y7+$Z7)</f>
        <v>1117.8926666666666</v>
      </c>
      <c r="AR7" s="27">
        <f>IF($O7&gt;=AR$1,$S7+$Y7+$Z7,$Y7+$Z7)</f>
        <v>1117.8926666666666</v>
      </c>
      <c r="AS7" s="27">
        <f>IF($O7&gt;=AS$1,$S7+$Y7+$Z7,$Y7+$Z7)</f>
        <v>1117.8926666666666</v>
      </c>
      <c r="AT7" s="27">
        <f>IF($O7&gt;=AT$1,$S7+$Y7+$Z7,$Y7+$Z7)</f>
        <v>1117.8926666666666</v>
      </c>
      <c r="AU7" s="27">
        <f>IF($O7&gt;=AU$1,$S7+$Y7+$Z7,$Y7+$Z7)</f>
        <v>1117.8926666666666</v>
      </c>
      <c r="AV7" s="27">
        <f>IF($O7&gt;=AV$1,$S7+$Y7+$Z7,$Y7+$Z7)</f>
        <v>1117.8926666666666</v>
      </c>
      <c r="AW7" s="27">
        <f>IF($O7&gt;=AW$1,$S7+$Y7+$Z7,$Y7+$Z7)</f>
        <v>1117.8926666666666</v>
      </c>
      <c r="AX7" s="27">
        <f>IF($O7&gt;=AX$1,$S7+$Y7+$Z7,$Y7+$Z7)</f>
        <v>1117.8926666666666</v>
      </c>
      <c r="AY7" s="27">
        <f>IF($O7&gt;=AY$1,$S7+$Y7+$Z7,$Y7+$Z7)</f>
        <v>1117.8926666666666</v>
      </c>
      <c r="AZ7" s="27">
        <f>IF($O7&gt;=AZ$1,$S7+$Y7+$Z7,$Y7+$Z7)</f>
        <v>1117.8926666666666</v>
      </c>
      <c r="BA7" s="27">
        <f>IF($O7&gt;=BA$1,$S7+$Y7+$Z7,$Y7+$Z7)</f>
        <v>1117.8926666666666</v>
      </c>
      <c r="BB7" s="27">
        <f>IF($O7&gt;=BB$1,$S7+$Y7+$Z7,$Y7+$Z7)</f>
        <v>1117.8926666666666</v>
      </c>
      <c r="BC7" s="27">
        <f>IF($O7&gt;=BC$1,$S7+$Y7+$Z7,$Y7+$Z7)</f>
        <v>1117.8926666666666</v>
      </c>
      <c r="BD7" s="27">
        <f>IF($O7&gt;=BD$1,$S7+$Y7+$Z7,$Y7+$Z7)</f>
        <v>1117.8926666666666</v>
      </c>
      <c r="BE7" s="27">
        <f>IF($O7&gt;=BE$1,$S7+$Y7+$Z7,$Y7+$Z7)</f>
        <v>1117.8926666666666</v>
      </c>
      <c r="BF7" s="27">
        <f>IF($O7&gt;=BF$1,$S7+$Y7+$Z7,$Y7+$Z7)</f>
        <v>1117.8926666666666</v>
      </c>
      <c r="BG7" s="27">
        <f>IF($O7&gt;=BG$1,$S7+$Y7+$Z7,$Y7+$Z7)</f>
        <v>1117.8926666666666</v>
      </c>
      <c r="BH7" s="27">
        <f>IF($O7&gt;=BH$1,$S7+$Y7+$Z7,$Y7+$Z7)</f>
        <v>1117.8926666666666</v>
      </c>
      <c r="BI7" s="27">
        <f>IF($O7&gt;=BI$1,$S7+$Y7+$Z7,$Y7+$Z7)</f>
        <v>1117.8926666666666</v>
      </c>
      <c r="BJ7" s="27">
        <f>IF($O7&gt;=BJ$1,$S7+$Y7+$Z7,$Y7+$Z7)</f>
        <v>1117.8926666666666</v>
      </c>
      <c r="BK7" s="27">
        <f>IF($O7&gt;=BK$1,$S7+$Y7+$Z7,$Y7+$Z7)</f>
        <v>1117.8926666666666</v>
      </c>
      <c r="BL7" s="27">
        <f>IF($O7&gt;=BL$1,$S7+$Y7+$Z7,$Y7+$Z7)</f>
        <v>1117.8926666666666</v>
      </c>
      <c r="BM7" s="27">
        <f>IF($O7&gt;=BM$1,$S7+$Y7+$Z7,$Y7+$Z7)</f>
        <v>1117.8926666666666</v>
      </c>
      <c r="BN7" s="27">
        <f>IF($O7&gt;=BN$1,$S7+$Y7+$Z7,$Y7+$Z7)</f>
        <v>1117.8926666666666</v>
      </c>
      <c r="BO7" s="27">
        <f>IF($O7&gt;=BO$1,$S7+$Y7+$Z7,$Y7+$Z7)</f>
        <v>1117.8926666666666</v>
      </c>
      <c r="BP7" s="27">
        <f>IF($O7&gt;=BP$1,$S7+$Y7+$Z7,$Y7+$Z7)</f>
        <v>1117.8926666666666</v>
      </c>
      <c r="BQ7" s="27">
        <f>IF($O7&gt;=BQ$1,$S7+$Y7+$Z7,$Y7+$Z7)</f>
        <v>1117.8926666666666</v>
      </c>
      <c r="BR7" s="27">
        <f>IF($O7&gt;=BR$1,$S7+$Y7+$Z7,$Y7+$Z7)</f>
        <v>1117.8926666666666</v>
      </c>
      <c r="BS7" s="27">
        <f>IF($O7&gt;=BS$1,$S7+$Y7+$Z7,$Y7+$Z7)</f>
        <v>1117.8926666666666</v>
      </c>
      <c r="BT7" s="27">
        <f>IF($O7&gt;=BT$1,$S7+$Y7+$Z7,$Y7+$Z7)</f>
        <v>1117.8926666666666</v>
      </c>
      <c r="BU7" s="27">
        <f>IF($O7&gt;=BU$1,$S7+$Y7+$Z7,$Y7+$Z7)</f>
        <v>1117.8926666666666</v>
      </c>
      <c r="BV7" s="27">
        <f>IF($O7&gt;=BV$1,$S7+$Y7+$Z7,$Y7+$Z7)</f>
        <v>1117.8926666666666</v>
      </c>
      <c r="BW7" s="27">
        <f>IF($O7&gt;=BW$1,$S7+$Y7+$Z7,$Y7+$Z7)</f>
        <v>1117.8926666666666</v>
      </c>
      <c r="BX7" s="27">
        <f>IF($O7&gt;=BX$1,$S7+$Y7+$Z7,$Y7+$Z7)</f>
        <v>1117.8926666666666</v>
      </c>
      <c r="BY7" s="27">
        <f>IF($O7&gt;=BY$1,$S7+$Y7+$Z7,$Y7+$Z7)</f>
        <v>1117.8926666666666</v>
      </c>
      <c r="BZ7" s="27">
        <f>IF($O7&gt;=BZ$1,$S7+$Y7+$Z7,$Y7+$Z7)</f>
        <v>1117.8926666666666</v>
      </c>
      <c r="CA7" s="27">
        <f>IF($O7&gt;=CA$1,$S7+$Y7+$Z7,$Y7+$Z7)</f>
        <v>1117.8926666666666</v>
      </c>
      <c r="CB7" s="27">
        <f>IF($O7&gt;=CB$1,$S7+$Y7+$Z7,$Y7+$Z7)</f>
        <v>1117.8926666666666</v>
      </c>
      <c r="CC7" s="27">
        <f>IF($O7&gt;=CC$1,$S7+$Y7+$Z7,$Y7+$Z7)</f>
        <v>1117.8926666666666</v>
      </c>
      <c r="CD7" s="27">
        <f>IF($O7&gt;=CD$1,$S7+$Y7+$Z7,$Y7+$Z7)</f>
        <v>1117.8926666666666</v>
      </c>
      <c r="CE7" s="27">
        <f>IF($O7&gt;=CE$1,$S7+$Y7+$Z7,$Y7+$Z7)</f>
        <v>1117.8926666666666</v>
      </c>
      <c r="CF7" s="27">
        <f>IF($O7&gt;=CF$1,$S7+$Y7+$Z7,$Y7+$Z7)</f>
        <v>1117.8926666666666</v>
      </c>
      <c r="CG7" s="27">
        <f>IF($O7&gt;=CG$1,$S7+$Y7+$Z7,$Y7+$Z7)</f>
        <v>1117.8926666666666</v>
      </c>
      <c r="CH7" s="27">
        <f>IF($O7&gt;=CH$1,$S7+$Y7+$Z7,$Y7+$Z7)</f>
        <v>1117.8926666666666</v>
      </c>
      <c r="CI7" s="27">
        <f>IF($O7&gt;=CI$1,$S7+$Y7+$Z7,$Y7+$Z7)</f>
        <v>1117.8926666666666</v>
      </c>
      <c r="CJ7" s="27">
        <f>IF($O7&gt;=CJ$1,$S7+$Y7+$Z7,$Y7+$Z7)</f>
        <v>1117.8926666666666</v>
      </c>
      <c r="CK7" s="27">
        <f>IF($O7&gt;=CK$1,$S7+$Y7+$Z7,$Y7+$Z7)</f>
        <v>1117.8926666666666</v>
      </c>
      <c r="CL7" s="27">
        <f>IF($O7&gt;=CL$1,$S7+$Y7+$Z7,$Y7+$Z7)</f>
        <v>1117.8926666666666</v>
      </c>
      <c r="CM7" s="27">
        <f>IF($O7&gt;=CM$1,$S7+$Y7+$Z7,$Y7+$Z7)</f>
        <v>1117.8926666666666</v>
      </c>
      <c r="CN7" s="27">
        <f>IF($O7&gt;=CN$1,$S7+$Y7,$Y7)</f>
        <v>717.89266666666663</v>
      </c>
      <c r="CO7" s="27">
        <f>IF($O7&gt;=CO$1,$S7+$Y7,$Y7)</f>
        <v>717.89266666666663</v>
      </c>
      <c r="CP7" s="27">
        <f>IF($O7&gt;=CP$1,$S7+$Y7,$Y7)</f>
        <v>717.89266666666663</v>
      </c>
      <c r="CQ7" s="27">
        <f>IF($O7&gt;=CQ$1,$S7+$Y7,$Y7)</f>
        <v>717.89266666666663</v>
      </c>
      <c r="CR7" s="27">
        <f>IF($O7&gt;=CR$1,$S7+$Y7,$Y7)</f>
        <v>717.89266666666663</v>
      </c>
      <c r="CS7" s="27">
        <f>IF($O7&gt;=CS$1,$S7+$Y7,$Y7)</f>
        <v>717.89266666666663</v>
      </c>
      <c r="CT7" s="27">
        <f>IF($O7&gt;=CT$1,$S7+$Y7,$Y7)</f>
        <v>717.89266666666663</v>
      </c>
      <c r="CU7" s="27">
        <f>IF($O7&gt;=CU$1,$S7+$Y7,$Y7)</f>
        <v>717.89266666666663</v>
      </c>
      <c r="CV7" s="27">
        <f>IF($O7&gt;=CV$1,$S7+$Y7,$Y7)</f>
        <v>717.89266666666663</v>
      </c>
      <c r="CW7" s="27">
        <f>IF($O7&gt;=CW$1,$S7+$Y7,$Y7)</f>
        <v>717.89266666666663</v>
      </c>
      <c r="CX7" s="27">
        <f>IF($O7&gt;=CX$1,$S7+$Y7,$Y7)</f>
        <v>717.89266666666663</v>
      </c>
      <c r="CY7" s="27">
        <f>IF($O7&gt;=CY$1,$S7+$Y7,$Y7)</f>
        <v>717.89266666666663</v>
      </c>
      <c r="CZ7" s="27">
        <f>IF($O7&gt;=CZ$1,$S7+$Y7,$Y7)</f>
        <v>717.89266666666663</v>
      </c>
      <c r="DA7" s="27">
        <f>IF($O7&gt;=DA$1,$S7+$Y7,$Y7)</f>
        <v>717.89266666666663</v>
      </c>
      <c r="DB7" s="27">
        <f>IF($O7&gt;=DB$1,$S7+$Y7,$Y7)</f>
        <v>717.89266666666663</v>
      </c>
      <c r="DC7" s="27">
        <f>IF($O7&gt;=DC$1,$S7+$Y7,$Y7)</f>
        <v>717.89266666666663</v>
      </c>
      <c r="DD7" s="27">
        <f>IF($O7&gt;=DD$1,$S7+$Y7,$Y7)</f>
        <v>717.89266666666663</v>
      </c>
      <c r="DE7" s="27">
        <f>IF($O7&gt;=DE$1,$S7+$Y7,$Y7)</f>
        <v>717.89266666666663</v>
      </c>
      <c r="DF7" s="27">
        <f>IF($O7&gt;=DF$1,$S7+$Y7,$Y7)</f>
        <v>717.89266666666663</v>
      </c>
      <c r="DG7" s="27">
        <f>IF($O7&gt;=DG$1,$S7+$Y7,$Y7)</f>
        <v>717.89266666666663</v>
      </c>
      <c r="DH7" s="27">
        <f>IF($O7&gt;=DH$1,$S7+$Y7,$Y7)</f>
        <v>717.89266666666663</v>
      </c>
      <c r="DI7" s="27">
        <f>IF($O7&gt;=DI$1,$S7+$Y7,$Y7)</f>
        <v>717.89266666666663</v>
      </c>
      <c r="DJ7" s="27">
        <f>IF($O7&gt;=DJ$1,$S7+$Y7,$Y7)</f>
        <v>717.89266666666663</v>
      </c>
      <c r="DK7" s="27">
        <f>IF($O7&gt;=DK$1,$S7+$Y7,$Y7)</f>
        <v>717.89266666666663</v>
      </c>
      <c r="DL7" s="27">
        <f>IF($O7&gt;=DL$1,$S7+$Y7,$Y7)</f>
        <v>717.89266666666663</v>
      </c>
      <c r="DM7" s="27">
        <f>IF($O7&gt;=DM$1,$S7+$Y7,$Y7)</f>
        <v>717.89266666666663</v>
      </c>
      <c r="DN7" s="27">
        <f>IF($O7&gt;=DN$1,$S7+$Y7,$Y7)</f>
        <v>717.89266666666663</v>
      </c>
      <c r="DO7" s="27">
        <f>IF($O7&gt;=DO$1,$S7+$Y7,$Y7)</f>
        <v>717.89266666666663</v>
      </c>
      <c r="DP7" s="27">
        <f>IF($O7&gt;=DP$1,$S7+$Y7,$Y7)</f>
        <v>717.89266666666663</v>
      </c>
      <c r="DQ7" s="27">
        <f>IF($O7&gt;=DQ$1,$S7+$Y7,$Y7)</f>
        <v>717.89266666666663</v>
      </c>
      <c r="DR7" s="27">
        <f>IF($O7&gt;=DR$1,$S7+$Y7,$Y7)</f>
        <v>717.89266666666663</v>
      </c>
      <c r="DS7" s="27">
        <f>IF($O7&gt;=DS$1,$S7+$Y7,$Y7)</f>
        <v>717.89266666666663</v>
      </c>
      <c r="DT7" s="27">
        <f>IF($O7&gt;=DT$1,$S7+$Y7,$Y7)</f>
        <v>717.89266666666663</v>
      </c>
      <c r="DU7" s="27">
        <f>IF($O7&gt;=DU$1,$S7+$Y7,$Y7)</f>
        <v>717.89266666666663</v>
      </c>
      <c r="DV7" s="27">
        <f>IF($O7&gt;=DV$1,$S7+$Y7,$Y7)</f>
        <v>717.89266666666663</v>
      </c>
      <c r="DW7" s="27">
        <f>IF($O7&gt;=DW$1,$S7+$Y7,$Y7)</f>
        <v>717.89266666666663</v>
      </c>
      <c r="DX7" s="27">
        <f>IF($O7&gt;=DX$1,$S7+$Y7,$Y7)</f>
        <v>717.89266666666663</v>
      </c>
      <c r="DY7" s="27">
        <f>IF($O7&gt;=DY$1,$S7+$Y7,$Y7)</f>
        <v>717.89266666666663</v>
      </c>
      <c r="DZ7" s="27">
        <f>IF($O7&gt;=DZ$1,$S7+$Y7,$Y7)</f>
        <v>717.89266666666663</v>
      </c>
      <c r="EA7" s="27">
        <f>IF($O7&gt;=EA$1,$S7+$Y7,$Y7)</f>
        <v>717.89266666666663</v>
      </c>
      <c r="EB7" s="27">
        <f>IF($O7&gt;=EB$1,$S7+$Y7,$Y7)</f>
        <v>717.89266666666663</v>
      </c>
      <c r="EC7" s="27">
        <f>IF($O7&gt;=EC$1,$S7+$Y7,$Y7)</f>
        <v>717.89266666666663</v>
      </c>
      <c r="ED7" s="27">
        <f>IF($O7&gt;=ED$1,$S7+$Y7,$Y7)</f>
        <v>717.89266666666663</v>
      </c>
      <c r="EE7" s="27">
        <f>IF($O7&gt;=EE$1,$S7+$Y7,$Y7)</f>
        <v>717.89266666666663</v>
      </c>
      <c r="EF7" s="27">
        <f>IF($O7&gt;=EF$1,$S7+$Y7,$Y7)</f>
        <v>717.89266666666663</v>
      </c>
      <c r="EG7" s="27">
        <f>IF($O7&gt;=EG$1,$S7+$Y7,$Y7)</f>
        <v>717.89266666666663</v>
      </c>
      <c r="EH7" s="27">
        <f>IF($O7&gt;=EH$1,$S7+$Y7,$Y7)</f>
        <v>717.89266666666663</v>
      </c>
      <c r="EI7" s="27">
        <f>IF($O7&gt;=EI$1,$S7+$Y7,$Y7)</f>
        <v>717.89266666666663</v>
      </c>
      <c r="EJ7" s="27">
        <f>IF($O7&gt;=EJ$1,$S7+$Y7,$Y7)</f>
        <v>717.89266666666663</v>
      </c>
      <c r="EK7" s="27">
        <f>IF($O7&gt;=EK$1,$S7+$Y7,$Y7)</f>
        <v>717.89266666666663</v>
      </c>
      <c r="EL7" s="27">
        <f>IF($O7&gt;=EL$1,$S7+$Y7,$Y7)</f>
        <v>717.89266666666663</v>
      </c>
      <c r="EM7" s="27">
        <f>IF($O7&gt;=EM$1,$S7+$Y7,$Y7)</f>
        <v>717.89266666666663</v>
      </c>
      <c r="EN7" s="27">
        <f>IF($O7&gt;=EN$1,$S7+$Y7,$Y7)</f>
        <v>717.89266666666663</v>
      </c>
      <c r="EO7" s="27">
        <f>IF($O7&gt;=EO$1,$S7+$Y7,$Y7)</f>
        <v>717.89266666666663</v>
      </c>
      <c r="EP7" s="27">
        <f>IF($O7&gt;=EP$1,$S7+$Y7,$Y7)</f>
        <v>717.89266666666663</v>
      </c>
      <c r="EQ7" s="27">
        <f>IF($O7&gt;=EQ$1,$S7+$Y7,$Y7)</f>
        <v>717.89266666666663</v>
      </c>
      <c r="ER7" s="27">
        <f>IF($O7&gt;=ER$1,$S7+$Y7,$Y7)</f>
        <v>717.89266666666663</v>
      </c>
      <c r="ES7" s="27">
        <f>IF($O7&gt;=ES$1,$S7+$Y7,$Y7)</f>
        <v>717.89266666666663</v>
      </c>
      <c r="ET7" s="27">
        <f>IF($O7&gt;=ET$1,$S7+$Y7,$Y7)</f>
        <v>717.89266666666663</v>
      </c>
      <c r="EU7" s="27">
        <f>IF($O7&gt;=EU$1,$S7+$Y7,$Y7)</f>
        <v>717.89266666666663</v>
      </c>
      <c r="EV7" s="27">
        <f>IF($O7&gt;=EV$1,$S7,0)</f>
        <v>476.30266666666671</v>
      </c>
      <c r="EW7" s="27">
        <f>IF($O7&gt;=EW$1,$S7,0)</f>
        <v>476.30266666666671</v>
      </c>
      <c r="EX7" s="27">
        <f>IF($O7&gt;=EX$1,$S7,0)</f>
        <v>476.30266666666671</v>
      </c>
      <c r="EY7" s="27">
        <f>IF($O7&gt;=EY$1,$S7,0)</f>
        <v>476.30266666666671</v>
      </c>
      <c r="EZ7" s="27">
        <f>IF($O7&gt;=EZ$1,$S7,0)</f>
        <v>476.30266666666671</v>
      </c>
      <c r="FA7" s="27">
        <f>IF($O7&gt;=FA$1,$S7,0)</f>
        <v>476.30266666666671</v>
      </c>
      <c r="FB7" s="27">
        <f>IF($O7&gt;=FB$1,$S7,0)</f>
        <v>476.30266666666671</v>
      </c>
      <c r="FC7" s="27">
        <f>IF($O7&gt;=FC$1,$S7,0)</f>
        <v>476.30266666666671</v>
      </c>
      <c r="FD7" s="27">
        <f>IF($O7&gt;=FD$1,$S7,0)</f>
        <v>476.30266666666671</v>
      </c>
      <c r="FE7" s="27">
        <f>IF($O7&gt;=FE$1,$S7,0)</f>
        <v>476.30266666666671</v>
      </c>
      <c r="FF7" s="27">
        <f>IF($O7&gt;=FF$1,$S7,0)</f>
        <v>476.30266666666671</v>
      </c>
      <c r="FG7" s="27">
        <f>IF($O7&gt;=FG$1,$S7,0)</f>
        <v>476.30266666666671</v>
      </c>
      <c r="FH7" s="27">
        <f>IF($O7&gt;=FH$1,$S7,0)</f>
        <v>476.30266666666671</v>
      </c>
      <c r="FI7" s="27">
        <f>IF($O7&gt;=FI$1,$S7,0)</f>
        <v>476.30266666666671</v>
      </c>
      <c r="FJ7" s="27">
        <f>IF($O7&gt;=FJ$1,$S7,0)</f>
        <v>476.30266666666671</v>
      </c>
      <c r="FK7" s="27">
        <f>IF($O7&gt;=FK$1,$S7,0)</f>
        <v>476.30266666666671</v>
      </c>
      <c r="FL7" s="27">
        <f>IF($O7&gt;=FL$1,$S7,0)</f>
        <v>476.30266666666671</v>
      </c>
      <c r="FM7" s="27">
        <f>IF($O7&gt;=FM$1,$S7,0)</f>
        <v>476.30266666666671</v>
      </c>
      <c r="FN7" s="27">
        <f>IF($O7&gt;=FN$1,$S7,0)</f>
        <v>476.30266666666671</v>
      </c>
      <c r="FO7" s="27">
        <f>IF($O7&gt;=FO$1,$S7,0)</f>
        <v>476.30266666666671</v>
      </c>
      <c r="FP7" s="27">
        <f>IF($O7&gt;=FP$1,$S7,0)</f>
        <v>476.30266666666671</v>
      </c>
      <c r="FQ7" s="27">
        <f>IF($O7&gt;=FQ$1,$S7,0)</f>
        <v>476.30266666666671</v>
      </c>
      <c r="FR7" s="27">
        <f>IF($O7&gt;=FR$1,$S7,0)</f>
        <v>476.30266666666671</v>
      </c>
      <c r="FS7" s="27">
        <f>IF($O7&gt;=FS$1,$S7,0)</f>
        <v>476.30266666666671</v>
      </c>
      <c r="FT7" s="27">
        <f>IF($O7&gt;=FT$1,$S7,0)</f>
        <v>0</v>
      </c>
      <c r="FU7" s="27">
        <f>IF($O7&gt;=FU$1,$S7,0)</f>
        <v>0</v>
      </c>
      <c r="FV7" s="27">
        <f>IF($O7&gt;=FV$1,$S7,0)</f>
        <v>0</v>
      </c>
      <c r="FW7" s="27">
        <f>IF($O7&gt;=FW$1,$S7,0)</f>
        <v>0</v>
      </c>
      <c r="FX7" s="27">
        <f>IF($O7&gt;=FX$1,$S7,0)</f>
        <v>0</v>
      </c>
      <c r="FY7" s="27">
        <f>IF($O7&gt;=FY$1,$S7,0)</f>
        <v>0</v>
      </c>
      <c r="FZ7" s="27">
        <f>IF($O7&gt;=FZ$1,$S7,0)</f>
        <v>0</v>
      </c>
      <c r="GA7" s="27">
        <f>IF($O7&gt;=GA$1,$S7,0)</f>
        <v>0</v>
      </c>
      <c r="GB7" s="27">
        <f>IF($O7&gt;=GB$1,$S7,0)</f>
        <v>0</v>
      </c>
      <c r="GC7" s="27">
        <f>IF($O7&gt;=GC$1,$S7,0)</f>
        <v>0</v>
      </c>
      <c r="GD7" s="27">
        <f>IF($O7&gt;=GD$1,$S7,0)</f>
        <v>0</v>
      </c>
      <c r="GE7" s="27">
        <f>IF($O7&gt;=GE$1,$S7,0)</f>
        <v>0</v>
      </c>
      <c r="GF7" s="27">
        <f>IF($O7&gt;=GF$1,$S7,0)</f>
        <v>0</v>
      </c>
      <c r="GG7" s="27">
        <f>IF($O7&gt;=GG$1,$S7,0)</f>
        <v>0</v>
      </c>
      <c r="GH7" s="27">
        <f>IF($O7&gt;=GH$1,$S7,0)</f>
        <v>0</v>
      </c>
      <c r="GI7" s="27">
        <f>IF($O7&gt;=GI$1,$S7,0)</f>
        <v>0</v>
      </c>
      <c r="GJ7" s="27">
        <f>IF($O7&gt;=GJ$1,$S7,0)</f>
        <v>0</v>
      </c>
      <c r="GK7" s="27">
        <f>IF($O7&gt;=GK$1,$S7,0)</f>
        <v>0</v>
      </c>
      <c r="GL7" s="27">
        <f>IF($O7&gt;=GL$1,$S7,0)</f>
        <v>0</v>
      </c>
      <c r="GM7" s="27">
        <f>IF($O7&gt;=GM$1,$S7,0)</f>
        <v>0</v>
      </c>
      <c r="GN7" s="27">
        <f>IF($O7&gt;=GN$1,$S7,0)</f>
        <v>0</v>
      </c>
      <c r="GO7" s="27">
        <f>IF($O7&gt;=GO$1,$S7,0)</f>
        <v>0</v>
      </c>
      <c r="GP7" s="27">
        <f>IF($O7&gt;=GP$1,$S7,0)</f>
        <v>0</v>
      </c>
      <c r="GQ7" s="27">
        <f>IF($O7&gt;=GQ$1,$S7,0)</f>
        <v>0</v>
      </c>
      <c r="GR7" s="27">
        <f>IF($O7&gt;=GR$1,$S7,0)</f>
        <v>0</v>
      </c>
      <c r="GS7" s="27">
        <f>IF($O7&gt;=GS$1,$S7,0)</f>
        <v>0</v>
      </c>
      <c r="GT7" s="27">
        <f>IF($O7&gt;=GT$1,$S7,0)</f>
        <v>0</v>
      </c>
      <c r="GU7" s="27">
        <f>IF($O7&gt;=GU$1,$S7,0)</f>
        <v>0</v>
      </c>
      <c r="GV7" s="27">
        <f>IF($O7&gt;=GV$1,$S7,0)</f>
        <v>0</v>
      </c>
      <c r="GW7" s="27">
        <f>IF($O7&gt;=GW$1,$S7,0)</f>
        <v>0</v>
      </c>
      <c r="GX7" s="27">
        <f>IF($O7&gt;=GX$1,$S7,0)</f>
        <v>0</v>
      </c>
      <c r="GY7" s="27">
        <f>IF($O7&gt;=GY$1,$S7,0)</f>
        <v>0</v>
      </c>
      <c r="GZ7" s="27">
        <f>IF($O7&gt;=GZ$1,$S7,0)</f>
        <v>0</v>
      </c>
      <c r="HA7" s="27">
        <f>IF($O7&gt;=HA$1,$S7,0)</f>
        <v>0</v>
      </c>
      <c r="HB7" s="27">
        <f>IF($O7&gt;=HB$1,$S7,0)</f>
        <v>0</v>
      </c>
      <c r="HC7" s="27">
        <f>IF($O7&gt;=HC$1,$S7,0)</f>
        <v>0</v>
      </c>
    </row>
    <row r="8" spans="1:211">
      <c r="A8" s="3">
        <v>80373</v>
      </c>
      <c r="B8" s="3" t="s">
        <v>42</v>
      </c>
      <c r="C8" s="3" t="s">
        <v>12</v>
      </c>
      <c r="D8" s="3">
        <v>64</v>
      </c>
      <c r="E8" s="4">
        <v>36257</v>
      </c>
      <c r="F8" s="5">
        <v>19.216438356164385</v>
      </c>
      <c r="G8" s="3" t="s">
        <v>24</v>
      </c>
      <c r="H8" s="4">
        <v>19895</v>
      </c>
      <c r="I8" s="9" t="s">
        <v>800</v>
      </c>
      <c r="J8" s="5">
        <v>1828.81</v>
      </c>
      <c r="K8" s="31">
        <v>685</v>
      </c>
      <c r="L8" s="32">
        <v>19</v>
      </c>
      <c r="M8" s="33">
        <f>VLOOKUP(L8,FIND,3,TRUE)</f>
        <v>1.2</v>
      </c>
      <c r="N8" s="32">
        <f>IF(L8&gt;30,180,VLOOKUP(L8,TEMPO,2,FALSE))</f>
        <v>114</v>
      </c>
      <c r="O8" s="32">
        <f>IF(R8&gt;0,4,N8)</f>
        <v>114</v>
      </c>
      <c r="P8" s="96">
        <f>J8*M8*L8</f>
        <v>41696.867999999995</v>
      </c>
      <c r="Q8" s="96">
        <f>10934.45*2</f>
        <v>21868.9</v>
      </c>
      <c r="R8" s="96">
        <f>IF(P8&lt;=Q8,P8/4,0)</f>
        <v>0</v>
      </c>
      <c r="S8" s="5">
        <f>IF(P8&gt;=Q8,P8/N8,0)</f>
        <v>365.76199999999994</v>
      </c>
      <c r="T8" s="3"/>
      <c r="U8" s="3">
        <f>IF(T8="",1,0)</f>
        <v>1</v>
      </c>
      <c r="V8" s="3">
        <v>57</v>
      </c>
      <c r="W8" s="5">
        <v>0</v>
      </c>
      <c r="X8" s="5">
        <v>402.65</v>
      </c>
      <c r="Y8" s="5">
        <f>X8*W8</f>
        <v>0</v>
      </c>
      <c r="Z8" s="5">
        <v>400</v>
      </c>
      <c r="AA8" s="5">
        <f>S8+Y8+Z8</f>
        <v>765.76199999999994</v>
      </c>
      <c r="AB8" s="39">
        <f>(J8/12+J8/12*1.3333333333+450/12+J8/30*6/12+J8)*1.3+Y8+Z8+153.9</f>
        <v>3482.0097444378403</v>
      </c>
      <c r="AC8" s="39" t="s">
        <v>12</v>
      </c>
      <c r="AD8" s="39">
        <f>J8*1.3+400+153.9</f>
        <v>2931.3530000000001</v>
      </c>
      <c r="AE8" s="39">
        <f>SUMIFS('CUSTO MENSAL FUNC NOVO'!H:H,'CUSTO MENSAL FUNC NOVO'!A:A,'VALORES MENSAIS'!AC8)</f>
        <v>2265.9090000000001</v>
      </c>
      <c r="AF8" s="27">
        <f>IF($R8&gt;0,$R8,$S8)+$Y8+$Z8</f>
        <v>765.76199999999994</v>
      </c>
      <c r="AG8" s="27">
        <f>IF($R8&gt;0,$R8,$S8)+$Y8+$Z8</f>
        <v>765.76199999999994</v>
      </c>
      <c r="AH8" s="27">
        <f>IF($R8&gt;0,$R8,$S8)+$Y8+$Z8</f>
        <v>765.76199999999994</v>
      </c>
      <c r="AI8" s="27">
        <f>IF($R8&gt;0,$R8,$S8)+$Y8+$Z8</f>
        <v>765.76199999999994</v>
      </c>
      <c r="AJ8" s="27">
        <f>IF($O8&gt;=AJ$1,$S8+$Y8+$Z8,$Y8+$Z8)</f>
        <v>765.76199999999994</v>
      </c>
      <c r="AK8" s="27">
        <f>IF($O8&gt;=AK$1,$S8+$Y8+$Z8,$Y8+$Z8)</f>
        <v>765.76199999999994</v>
      </c>
      <c r="AL8" s="27">
        <f>IF($O8&gt;=AL$1,$S8+$Y8+$Z8,$Y8+$Z8)</f>
        <v>765.76199999999994</v>
      </c>
      <c r="AM8" s="27">
        <f>IF($O8&gt;=AM$1,$S8+$Y8+$Z8,$Y8+$Z8)</f>
        <v>765.76199999999994</v>
      </c>
      <c r="AN8" s="27">
        <f>IF($O8&gt;=AN$1,$S8+$Y8+$Z8,$Y8+$Z8)</f>
        <v>765.76199999999994</v>
      </c>
      <c r="AO8" s="27">
        <f>IF($O8&gt;=AO$1,$S8+$Y8+$Z8,$Y8+$Z8)</f>
        <v>765.76199999999994</v>
      </c>
      <c r="AP8" s="27">
        <f>IF($O8&gt;=AP$1,$S8+$Y8+$Z8,$Y8+$Z8)</f>
        <v>765.76199999999994</v>
      </c>
      <c r="AQ8" s="27">
        <f>IF($O8&gt;=AQ$1,$S8+$Y8+$Z8,$Y8+$Z8)</f>
        <v>765.76199999999994</v>
      </c>
      <c r="AR8" s="27">
        <f>IF($O8&gt;=AR$1,$S8+$Y8+$Z8,$Y8+$Z8)</f>
        <v>765.76199999999994</v>
      </c>
      <c r="AS8" s="27">
        <f>IF($O8&gt;=AS$1,$S8+$Y8+$Z8,$Y8+$Z8)</f>
        <v>765.76199999999994</v>
      </c>
      <c r="AT8" s="27">
        <f>IF($O8&gt;=AT$1,$S8+$Y8+$Z8,$Y8+$Z8)</f>
        <v>765.76199999999994</v>
      </c>
      <c r="AU8" s="27">
        <f>IF($O8&gt;=AU$1,$S8+$Y8+$Z8,$Y8+$Z8)</f>
        <v>765.76199999999994</v>
      </c>
      <c r="AV8" s="27">
        <f>IF($O8&gt;=AV$1,$S8+$Y8+$Z8,$Y8+$Z8)</f>
        <v>765.76199999999994</v>
      </c>
      <c r="AW8" s="27">
        <f>IF($O8&gt;=AW$1,$S8+$Y8+$Z8,$Y8+$Z8)</f>
        <v>765.76199999999994</v>
      </c>
      <c r="AX8" s="27">
        <f>IF($O8&gt;=AX$1,$S8+$Y8+$Z8,$Y8+$Z8)</f>
        <v>765.76199999999994</v>
      </c>
      <c r="AY8" s="27">
        <f>IF($O8&gt;=AY$1,$S8+$Y8+$Z8,$Y8+$Z8)</f>
        <v>765.76199999999994</v>
      </c>
      <c r="AZ8" s="27">
        <f>IF($O8&gt;=AZ$1,$S8+$Y8+$Z8,$Y8+$Z8)</f>
        <v>765.76199999999994</v>
      </c>
      <c r="BA8" s="27">
        <f>IF($O8&gt;=BA$1,$S8+$Y8+$Z8,$Y8+$Z8)</f>
        <v>765.76199999999994</v>
      </c>
      <c r="BB8" s="27">
        <f>IF($O8&gt;=BB$1,$S8+$Y8+$Z8,$Y8+$Z8)</f>
        <v>765.76199999999994</v>
      </c>
      <c r="BC8" s="27">
        <f>IF($O8&gt;=BC$1,$S8+$Y8+$Z8,$Y8+$Z8)</f>
        <v>765.76199999999994</v>
      </c>
      <c r="BD8" s="27">
        <f>IF($O8&gt;=BD$1,$S8+$Y8+$Z8,$Y8+$Z8)</f>
        <v>765.76199999999994</v>
      </c>
      <c r="BE8" s="27">
        <f>IF($O8&gt;=BE$1,$S8+$Y8+$Z8,$Y8+$Z8)</f>
        <v>765.76199999999994</v>
      </c>
      <c r="BF8" s="27">
        <f>IF($O8&gt;=BF$1,$S8+$Y8+$Z8,$Y8+$Z8)</f>
        <v>765.76199999999994</v>
      </c>
      <c r="BG8" s="27">
        <f>IF($O8&gt;=BG$1,$S8+$Y8+$Z8,$Y8+$Z8)</f>
        <v>765.76199999999994</v>
      </c>
      <c r="BH8" s="27">
        <f>IF($O8&gt;=BH$1,$S8+$Y8+$Z8,$Y8+$Z8)</f>
        <v>765.76199999999994</v>
      </c>
      <c r="BI8" s="27">
        <f>IF($O8&gt;=BI$1,$S8+$Y8+$Z8,$Y8+$Z8)</f>
        <v>765.76199999999994</v>
      </c>
      <c r="BJ8" s="27">
        <f>IF($O8&gt;=BJ$1,$S8+$Y8+$Z8,$Y8+$Z8)</f>
        <v>765.76199999999994</v>
      </c>
      <c r="BK8" s="27">
        <f>IF($O8&gt;=BK$1,$S8+$Y8+$Z8,$Y8+$Z8)</f>
        <v>765.76199999999994</v>
      </c>
      <c r="BL8" s="27">
        <f>IF($O8&gt;=BL$1,$S8+$Y8+$Z8,$Y8+$Z8)</f>
        <v>765.76199999999994</v>
      </c>
      <c r="BM8" s="27">
        <f>IF($O8&gt;=BM$1,$S8+$Y8+$Z8,$Y8+$Z8)</f>
        <v>765.76199999999994</v>
      </c>
      <c r="BN8" s="27">
        <f>IF($O8&gt;=BN$1,$S8+$Y8+$Z8,$Y8+$Z8)</f>
        <v>765.76199999999994</v>
      </c>
      <c r="BO8" s="27">
        <f>IF($O8&gt;=BO$1,$S8+$Y8+$Z8,$Y8+$Z8)</f>
        <v>765.76199999999994</v>
      </c>
      <c r="BP8" s="27">
        <f>IF($O8&gt;=BP$1,$S8+$Y8+$Z8,$Y8+$Z8)</f>
        <v>765.76199999999994</v>
      </c>
      <c r="BQ8" s="27">
        <f>IF($O8&gt;=BQ$1,$S8+$Y8+$Z8,$Y8+$Z8)</f>
        <v>765.76199999999994</v>
      </c>
      <c r="BR8" s="27">
        <f>IF($O8&gt;=BR$1,$S8+$Y8+$Z8,$Y8+$Z8)</f>
        <v>765.76199999999994</v>
      </c>
      <c r="BS8" s="27">
        <f>IF($O8&gt;=BS$1,$S8+$Y8+$Z8,$Y8+$Z8)</f>
        <v>765.76199999999994</v>
      </c>
      <c r="BT8" s="27">
        <f>IF($O8&gt;=BT$1,$S8+$Y8+$Z8,$Y8+$Z8)</f>
        <v>765.76199999999994</v>
      </c>
      <c r="BU8" s="27">
        <f>IF($O8&gt;=BU$1,$S8+$Y8+$Z8,$Y8+$Z8)</f>
        <v>765.76199999999994</v>
      </c>
      <c r="BV8" s="27">
        <f>IF($O8&gt;=BV$1,$S8+$Y8+$Z8,$Y8+$Z8)</f>
        <v>765.76199999999994</v>
      </c>
      <c r="BW8" s="27">
        <f>IF($O8&gt;=BW$1,$S8+$Y8+$Z8,$Y8+$Z8)</f>
        <v>765.76199999999994</v>
      </c>
      <c r="BX8" s="27">
        <f>IF($O8&gt;=BX$1,$S8+$Y8+$Z8,$Y8+$Z8)</f>
        <v>765.76199999999994</v>
      </c>
      <c r="BY8" s="27">
        <f>IF($O8&gt;=BY$1,$S8+$Y8+$Z8,$Y8+$Z8)</f>
        <v>765.76199999999994</v>
      </c>
      <c r="BZ8" s="27">
        <f>IF($O8&gt;=BZ$1,$S8+$Y8+$Z8,$Y8+$Z8)</f>
        <v>765.76199999999994</v>
      </c>
      <c r="CA8" s="27">
        <f>IF($O8&gt;=CA$1,$S8+$Y8+$Z8,$Y8+$Z8)</f>
        <v>765.76199999999994</v>
      </c>
      <c r="CB8" s="27">
        <f>IF($O8&gt;=CB$1,$S8+$Y8+$Z8,$Y8+$Z8)</f>
        <v>765.76199999999994</v>
      </c>
      <c r="CC8" s="27">
        <f>IF($O8&gt;=CC$1,$S8+$Y8+$Z8,$Y8+$Z8)</f>
        <v>765.76199999999994</v>
      </c>
      <c r="CD8" s="27">
        <f>IF($O8&gt;=CD$1,$S8+$Y8+$Z8,$Y8+$Z8)</f>
        <v>765.76199999999994</v>
      </c>
      <c r="CE8" s="27">
        <f>IF($O8&gt;=CE$1,$S8+$Y8+$Z8,$Y8+$Z8)</f>
        <v>765.76199999999994</v>
      </c>
      <c r="CF8" s="27">
        <f>IF($O8&gt;=CF$1,$S8+$Y8+$Z8,$Y8+$Z8)</f>
        <v>765.76199999999994</v>
      </c>
      <c r="CG8" s="27">
        <f>IF($O8&gt;=CG$1,$S8+$Y8+$Z8,$Y8+$Z8)</f>
        <v>765.76199999999994</v>
      </c>
      <c r="CH8" s="27">
        <f>IF($O8&gt;=CH$1,$S8+$Y8+$Z8,$Y8+$Z8)</f>
        <v>765.76199999999994</v>
      </c>
      <c r="CI8" s="27">
        <f>IF($O8&gt;=CI$1,$S8+$Y8+$Z8,$Y8+$Z8)</f>
        <v>765.76199999999994</v>
      </c>
      <c r="CJ8" s="27">
        <f>IF($O8&gt;=CJ$1,$S8+$Y8+$Z8,$Y8+$Z8)</f>
        <v>765.76199999999994</v>
      </c>
      <c r="CK8" s="27">
        <f>IF($O8&gt;=CK$1,$S8+$Y8+$Z8,$Y8+$Z8)</f>
        <v>765.76199999999994</v>
      </c>
      <c r="CL8" s="27">
        <f>IF($O8&gt;=CL$1,$S8+$Y8+$Z8,$Y8+$Z8)</f>
        <v>765.76199999999994</v>
      </c>
      <c r="CM8" s="27">
        <f>IF($O8&gt;=CM$1,$S8+$Y8+$Z8,$Y8+$Z8)</f>
        <v>765.76199999999994</v>
      </c>
      <c r="CN8" s="27">
        <f>IF($O8&gt;=CN$1,$S8+$Y8,$Y8)</f>
        <v>365.76199999999994</v>
      </c>
      <c r="CO8" s="27">
        <f>IF($O8&gt;=CO$1,$S8+$Y8,$Y8)</f>
        <v>365.76199999999994</v>
      </c>
      <c r="CP8" s="27">
        <f>IF($O8&gt;=CP$1,$S8+$Y8,$Y8)</f>
        <v>365.76199999999994</v>
      </c>
      <c r="CQ8" s="27">
        <f>IF($O8&gt;=CQ$1,$S8+$Y8,$Y8)</f>
        <v>365.76199999999994</v>
      </c>
      <c r="CR8" s="27">
        <f>IF($O8&gt;=CR$1,$S8+$Y8,$Y8)</f>
        <v>365.76199999999994</v>
      </c>
      <c r="CS8" s="27">
        <f>IF($O8&gt;=CS$1,$S8+$Y8,$Y8)</f>
        <v>365.76199999999994</v>
      </c>
      <c r="CT8" s="27">
        <f>IF($O8&gt;=CT$1,$S8+$Y8,$Y8)</f>
        <v>365.76199999999994</v>
      </c>
      <c r="CU8" s="27">
        <f>IF($O8&gt;=CU$1,$S8+$Y8,$Y8)</f>
        <v>365.76199999999994</v>
      </c>
      <c r="CV8" s="27">
        <f>IF($O8&gt;=CV$1,$S8+$Y8,$Y8)</f>
        <v>365.76199999999994</v>
      </c>
      <c r="CW8" s="27">
        <f>IF($O8&gt;=CW$1,$S8+$Y8,$Y8)</f>
        <v>365.76199999999994</v>
      </c>
      <c r="CX8" s="27">
        <f>IF($O8&gt;=CX$1,$S8+$Y8,$Y8)</f>
        <v>365.76199999999994</v>
      </c>
      <c r="CY8" s="27">
        <f>IF($O8&gt;=CY$1,$S8+$Y8,$Y8)</f>
        <v>365.76199999999994</v>
      </c>
      <c r="CZ8" s="27">
        <f>IF($O8&gt;=CZ$1,$S8+$Y8,$Y8)</f>
        <v>365.76199999999994</v>
      </c>
      <c r="DA8" s="27">
        <f>IF($O8&gt;=DA$1,$S8+$Y8,$Y8)</f>
        <v>365.76199999999994</v>
      </c>
      <c r="DB8" s="27">
        <f>IF($O8&gt;=DB$1,$S8+$Y8,$Y8)</f>
        <v>365.76199999999994</v>
      </c>
      <c r="DC8" s="27">
        <f>IF($O8&gt;=DC$1,$S8+$Y8,$Y8)</f>
        <v>365.76199999999994</v>
      </c>
      <c r="DD8" s="27">
        <f>IF($O8&gt;=DD$1,$S8+$Y8,$Y8)</f>
        <v>365.76199999999994</v>
      </c>
      <c r="DE8" s="27">
        <f>IF($O8&gt;=DE$1,$S8+$Y8,$Y8)</f>
        <v>365.76199999999994</v>
      </c>
      <c r="DF8" s="27">
        <f>IF($O8&gt;=DF$1,$S8+$Y8,$Y8)</f>
        <v>365.76199999999994</v>
      </c>
      <c r="DG8" s="27">
        <f>IF($O8&gt;=DG$1,$S8+$Y8,$Y8)</f>
        <v>365.76199999999994</v>
      </c>
      <c r="DH8" s="27">
        <f>IF($O8&gt;=DH$1,$S8+$Y8,$Y8)</f>
        <v>365.76199999999994</v>
      </c>
      <c r="DI8" s="27">
        <f>IF($O8&gt;=DI$1,$S8+$Y8,$Y8)</f>
        <v>365.76199999999994</v>
      </c>
      <c r="DJ8" s="27">
        <f>IF($O8&gt;=DJ$1,$S8+$Y8,$Y8)</f>
        <v>365.76199999999994</v>
      </c>
      <c r="DK8" s="27">
        <f>IF($O8&gt;=DK$1,$S8+$Y8,$Y8)</f>
        <v>365.76199999999994</v>
      </c>
      <c r="DL8" s="27">
        <f>IF($O8&gt;=DL$1,$S8+$Y8,$Y8)</f>
        <v>365.76199999999994</v>
      </c>
      <c r="DM8" s="27">
        <f>IF($O8&gt;=DM$1,$S8+$Y8,$Y8)</f>
        <v>365.76199999999994</v>
      </c>
      <c r="DN8" s="27">
        <f>IF($O8&gt;=DN$1,$S8+$Y8,$Y8)</f>
        <v>365.76199999999994</v>
      </c>
      <c r="DO8" s="27">
        <f>IF($O8&gt;=DO$1,$S8+$Y8,$Y8)</f>
        <v>365.76199999999994</v>
      </c>
      <c r="DP8" s="27">
        <f>IF($O8&gt;=DP$1,$S8+$Y8,$Y8)</f>
        <v>365.76199999999994</v>
      </c>
      <c r="DQ8" s="27">
        <f>IF($O8&gt;=DQ$1,$S8+$Y8,$Y8)</f>
        <v>365.76199999999994</v>
      </c>
      <c r="DR8" s="27">
        <f>IF($O8&gt;=DR$1,$S8+$Y8,$Y8)</f>
        <v>365.76199999999994</v>
      </c>
      <c r="DS8" s="27">
        <f>IF($O8&gt;=DS$1,$S8+$Y8,$Y8)</f>
        <v>365.76199999999994</v>
      </c>
      <c r="DT8" s="27">
        <f>IF($O8&gt;=DT$1,$S8+$Y8,$Y8)</f>
        <v>365.76199999999994</v>
      </c>
      <c r="DU8" s="27">
        <f>IF($O8&gt;=DU$1,$S8+$Y8,$Y8)</f>
        <v>365.76199999999994</v>
      </c>
      <c r="DV8" s="27">
        <f>IF($O8&gt;=DV$1,$S8+$Y8,$Y8)</f>
        <v>365.76199999999994</v>
      </c>
      <c r="DW8" s="27">
        <f>IF($O8&gt;=DW$1,$S8+$Y8,$Y8)</f>
        <v>365.76199999999994</v>
      </c>
      <c r="DX8" s="27">
        <f>IF($O8&gt;=DX$1,$S8+$Y8,$Y8)</f>
        <v>365.76199999999994</v>
      </c>
      <c r="DY8" s="27">
        <f>IF($O8&gt;=DY$1,$S8+$Y8,$Y8)</f>
        <v>365.76199999999994</v>
      </c>
      <c r="DZ8" s="27">
        <f>IF($O8&gt;=DZ$1,$S8+$Y8,$Y8)</f>
        <v>365.76199999999994</v>
      </c>
      <c r="EA8" s="27">
        <f>IF($O8&gt;=EA$1,$S8+$Y8,$Y8)</f>
        <v>365.76199999999994</v>
      </c>
      <c r="EB8" s="27">
        <f>IF($O8&gt;=EB$1,$S8+$Y8,$Y8)</f>
        <v>365.76199999999994</v>
      </c>
      <c r="EC8" s="27">
        <f>IF($O8&gt;=EC$1,$S8+$Y8,$Y8)</f>
        <v>365.76199999999994</v>
      </c>
      <c r="ED8" s="27">
        <f>IF($O8&gt;=ED$1,$S8+$Y8,$Y8)</f>
        <v>365.76199999999994</v>
      </c>
      <c r="EE8" s="27">
        <f>IF($O8&gt;=EE$1,$S8+$Y8,$Y8)</f>
        <v>365.76199999999994</v>
      </c>
      <c r="EF8" s="27">
        <f>IF($O8&gt;=EF$1,$S8+$Y8,$Y8)</f>
        <v>365.76199999999994</v>
      </c>
      <c r="EG8" s="27">
        <f>IF($O8&gt;=EG$1,$S8+$Y8,$Y8)</f>
        <v>365.76199999999994</v>
      </c>
      <c r="EH8" s="27">
        <f>IF($O8&gt;=EH$1,$S8+$Y8,$Y8)</f>
        <v>365.76199999999994</v>
      </c>
      <c r="EI8" s="27">
        <f>IF($O8&gt;=EI$1,$S8+$Y8,$Y8)</f>
        <v>365.76199999999994</v>
      </c>
      <c r="EJ8" s="27">
        <f>IF($O8&gt;=EJ$1,$S8+$Y8,$Y8)</f>
        <v>365.76199999999994</v>
      </c>
      <c r="EK8" s="27">
        <f>IF($O8&gt;=EK$1,$S8+$Y8,$Y8)</f>
        <v>365.76199999999994</v>
      </c>
      <c r="EL8" s="27">
        <f>IF($O8&gt;=EL$1,$S8+$Y8,$Y8)</f>
        <v>365.76199999999994</v>
      </c>
      <c r="EM8" s="27">
        <f>IF($O8&gt;=EM$1,$S8+$Y8,$Y8)</f>
        <v>365.76199999999994</v>
      </c>
      <c r="EN8" s="27">
        <f>IF($O8&gt;=EN$1,$S8+$Y8,$Y8)</f>
        <v>365.76199999999994</v>
      </c>
      <c r="EO8" s="27">
        <f>IF($O8&gt;=EO$1,$S8+$Y8,$Y8)</f>
        <v>365.76199999999994</v>
      </c>
      <c r="EP8" s="27">
        <f>IF($O8&gt;=EP$1,$S8+$Y8,$Y8)</f>
        <v>0</v>
      </c>
      <c r="EQ8" s="27">
        <f>IF($O8&gt;=EQ$1,$S8+$Y8,$Y8)</f>
        <v>0</v>
      </c>
      <c r="ER8" s="27">
        <f>IF($O8&gt;=ER$1,$S8+$Y8,$Y8)</f>
        <v>0</v>
      </c>
      <c r="ES8" s="27">
        <f>IF($O8&gt;=ES$1,$S8+$Y8,$Y8)</f>
        <v>0</v>
      </c>
      <c r="ET8" s="27">
        <f>IF($O8&gt;=ET$1,$S8+$Y8,$Y8)</f>
        <v>0</v>
      </c>
      <c r="EU8" s="27">
        <f>IF($O8&gt;=EU$1,$S8+$Y8,$Y8)</f>
        <v>0</v>
      </c>
      <c r="EV8" s="27">
        <f>IF($O8&gt;=EV$1,$S8,0)</f>
        <v>0</v>
      </c>
      <c r="EW8" s="27">
        <f>IF($O8&gt;=EW$1,$S8,0)</f>
        <v>0</v>
      </c>
      <c r="EX8" s="27">
        <f>IF($O8&gt;=EX$1,$S8,0)</f>
        <v>0</v>
      </c>
      <c r="EY8" s="27">
        <f>IF($O8&gt;=EY$1,$S8,0)</f>
        <v>0</v>
      </c>
      <c r="EZ8" s="27">
        <f>IF($O8&gt;=EZ$1,$S8,0)</f>
        <v>0</v>
      </c>
      <c r="FA8" s="27">
        <f>IF($O8&gt;=FA$1,$S8,0)</f>
        <v>0</v>
      </c>
      <c r="FB8" s="27">
        <f>IF($O8&gt;=FB$1,$S8,0)</f>
        <v>0</v>
      </c>
      <c r="FC8" s="27">
        <f>IF($O8&gt;=FC$1,$S8,0)</f>
        <v>0</v>
      </c>
      <c r="FD8" s="27">
        <f>IF($O8&gt;=FD$1,$S8,0)</f>
        <v>0</v>
      </c>
      <c r="FE8" s="27">
        <f>IF($O8&gt;=FE$1,$S8,0)</f>
        <v>0</v>
      </c>
      <c r="FF8" s="27">
        <f>IF($O8&gt;=FF$1,$S8,0)</f>
        <v>0</v>
      </c>
      <c r="FG8" s="27">
        <f>IF($O8&gt;=FG$1,$S8,0)</f>
        <v>0</v>
      </c>
      <c r="FH8" s="27">
        <f>IF($O8&gt;=FH$1,$S8,0)</f>
        <v>0</v>
      </c>
      <c r="FI8" s="27">
        <f>IF($O8&gt;=FI$1,$S8,0)</f>
        <v>0</v>
      </c>
      <c r="FJ8" s="27">
        <f>IF($O8&gt;=FJ$1,$S8,0)</f>
        <v>0</v>
      </c>
      <c r="FK8" s="27">
        <f>IF($O8&gt;=FK$1,$S8,0)</f>
        <v>0</v>
      </c>
      <c r="FL8" s="27">
        <f>IF($O8&gt;=FL$1,$S8,0)</f>
        <v>0</v>
      </c>
      <c r="FM8" s="27">
        <f>IF($O8&gt;=FM$1,$S8,0)</f>
        <v>0</v>
      </c>
      <c r="FN8" s="27">
        <f>IF($O8&gt;=FN$1,$S8,0)</f>
        <v>0</v>
      </c>
      <c r="FO8" s="27">
        <f>IF($O8&gt;=FO$1,$S8,0)</f>
        <v>0</v>
      </c>
      <c r="FP8" s="27">
        <f>IF($O8&gt;=FP$1,$S8,0)</f>
        <v>0</v>
      </c>
      <c r="FQ8" s="27">
        <f>IF($O8&gt;=FQ$1,$S8,0)</f>
        <v>0</v>
      </c>
      <c r="FR8" s="27">
        <f>IF($O8&gt;=FR$1,$S8,0)</f>
        <v>0</v>
      </c>
      <c r="FS8" s="27">
        <f>IF($O8&gt;=FS$1,$S8,0)</f>
        <v>0</v>
      </c>
      <c r="FT8" s="27">
        <f>IF($O8&gt;=FT$1,$S8,0)</f>
        <v>0</v>
      </c>
      <c r="FU8" s="27">
        <f>IF($O8&gt;=FU$1,$S8,0)</f>
        <v>0</v>
      </c>
      <c r="FV8" s="27">
        <f>IF($O8&gt;=FV$1,$S8,0)</f>
        <v>0</v>
      </c>
      <c r="FW8" s="27">
        <f>IF($O8&gt;=FW$1,$S8,0)</f>
        <v>0</v>
      </c>
      <c r="FX8" s="27">
        <f>IF($O8&gt;=FX$1,$S8,0)</f>
        <v>0</v>
      </c>
      <c r="FY8" s="27">
        <f>IF($O8&gt;=FY$1,$S8,0)</f>
        <v>0</v>
      </c>
      <c r="FZ8" s="27">
        <f>IF($O8&gt;=FZ$1,$S8,0)</f>
        <v>0</v>
      </c>
      <c r="GA8" s="27">
        <f>IF($O8&gt;=GA$1,$S8,0)</f>
        <v>0</v>
      </c>
      <c r="GB8" s="27">
        <f>IF($O8&gt;=GB$1,$S8,0)</f>
        <v>0</v>
      </c>
      <c r="GC8" s="27">
        <f>IF($O8&gt;=GC$1,$S8,0)</f>
        <v>0</v>
      </c>
      <c r="GD8" s="27">
        <f>IF($O8&gt;=GD$1,$S8,0)</f>
        <v>0</v>
      </c>
      <c r="GE8" s="27">
        <f>IF($O8&gt;=GE$1,$S8,0)</f>
        <v>0</v>
      </c>
      <c r="GF8" s="27">
        <f>IF($O8&gt;=GF$1,$S8,0)</f>
        <v>0</v>
      </c>
      <c r="GG8" s="27">
        <f>IF($O8&gt;=GG$1,$S8,0)</f>
        <v>0</v>
      </c>
      <c r="GH8" s="27">
        <f>IF($O8&gt;=GH$1,$S8,0)</f>
        <v>0</v>
      </c>
      <c r="GI8" s="27">
        <f>IF($O8&gt;=GI$1,$S8,0)</f>
        <v>0</v>
      </c>
      <c r="GJ8" s="27">
        <f>IF($O8&gt;=GJ$1,$S8,0)</f>
        <v>0</v>
      </c>
      <c r="GK8" s="27">
        <f>IF($O8&gt;=GK$1,$S8,0)</f>
        <v>0</v>
      </c>
      <c r="GL8" s="27">
        <f>IF($O8&gt;=GL$1,$S8,0)</f>
        <v>0</v>
      </c>
      <c r="GM8" s="27">
        <f>IF($O8&gt;=GM$1,$S8,0)</f>
        <v>0</v>
      </c>
      <c r="GN8" s="27">
        <f>IF($O8&gt;=GN$1,$S8,0)</f>
        <v>0</v>
      </c>
      <c r="GO8" s="27">
        <f>IF($O8&gt;=GO$1,$S8,0)</f>
        <v>0</v>
      </c>
      <c r="GP8" s="27">
        <f>IF($O8&gt;=GP$1,$S8,0)</f>
        <v>0</v>
      </c>
      <c r="GQ8" s="27">
        <f>IF($O8&gt;=GQ$1,$S8,0)</f>
        <v>0</v>
      </c>
      <c r="GR8" s="27">
        <f>IF($O8&gt;=GR$1,$S8,0)</f>
        <v>0</v>
      </c>
      <c r="GS8" s="27">
        <f>IF($O8&gt;=GS$1,$S8,0)</f>
        <v>0</v>
      </c>
      <c r="GT8" s="27">
        <f>IF($O8&gt;=GT$1,$S8,0)</f>
        <v>0</v>
      </c>
      <c r="GU8" s="27">
        <f>IF($O8&gt;=GU$1,$S8,0)</f>
        <v>0</v>
      </c>
      <c r="GV8" s="27">
        <f>IF($O8&gt;=GV$1,$S8,0)</f>
        <v>0</v>
      </c>
      <c r="GW8" s="27">
        <f>IF($O8&gt;=GW$1,$S8,0)</f>
        <v>0</v>
      </c>
      <c r="GX8" s="27">
        <f>IF($O8&gt;=GX$1,$S8,0)</f>
        <v>0</v>
      </c>
      <c r="GY8" s="27">
        <f>IF($O8&gt;=GY$1,$S8,0)</f>
        <v>0</v>
      </c>
      <c r="GZ8" s="27">
        <f>IF($O8&gt;=GZ$1,$S8,0)</f>
        <v>0</v>
      </c>
      <c r="HA8" s="27">
        <f>IF($O8&gt;=HA$1,$S8,0)</f>
        <v>0</v>
      </c>
      <c r="HB8" s="27">
        <f>IF($O8&gt;=HB$1,$S8,0)</f>
        <v>0</v>
      </c>
      <c r="HC8" s="27">
        <f>IF($O8&gt;=HC$1,$S8,0)</f>
        <v>0</v>
      </c>
    </row>
    <row r="9" spans="1:211">
      <c r="A9" s="3">
        <v>102016</v>
      </c>
      <c r="B9" s="3" t="s">
        <v>36</v>
      </c>
      <c r="C9" s="3" t="s">
        <v>32</v>
      </c>
      <c r="D9" s="3">
        <v>61</v>
      </c>
      <c r="E9" s="4">
        <v>37718</v>
      </c>
      <c r="F9" s="5">
        <v>15.213698630136987</v>
      </c>
      <c r="G9" s="3" t="s">
        <v>24</v>
      </c>
      <c r="H9" s="4">
        <v>20830</v>
      </c>
      <c r="I9" s="9" t="s">
        <v>800</v>
      </c>
      <c r="J9" s="5">
        <v>4343.17</v>
      </c>
      <c r="K9" s="31">
        <v>685</v>
      </c>
      <c r="L9" s="32">
        <v>15</v>
      </c>
      <c r="M9" s="33">
        <f>VLOOKUP(L9,FIND,3,TRUE)</f>
        <v>1.1000000000000001</v>
      </c>
      <c r="N9" s="32">
        <f>IF(L9&gt;30,180,VLOOKUP(L9,TEMPO,2,FALSE))</f>
        <v>90</v>
      </c>
      <c r="O9" s="32">
        <f>IF(R9&gt;0,4,N9)</f>
        <v>90</v>
      </c>
      <c r="P9" s="96">
        <f>J9*M9*L9</f>
        <v>71662.305000000008</v>
      </c>
      <c r="Q9" s="96">
        <f>10934.45*2</f>
        <v>21868.9</v>
      </c>
      <c r="R9" s="96">
        <f>IF(P9&lt;=Q9,P9/4,0)</f>
        <v>0</v>
      </c>
      <c r="S9" s="5">
        <f>IF(P9&gt;=Q9,P9/N9,0)</f>
        <v>796.24783333333346</v>
      </c>
      <c r="T9" s="3"/>
      <c r="U9" s="3">
        <f>IF(T9="",1,0)</f>
        <v>1</v>
      </c>
      <c r="V9" s="3">
        <v>125</v>
      </c>
      <c r="W9" s="5">
        <v>0</v>
      </c>
      <c r="X9" s="5">
        <v>402.65</v>
      </c>
      <c r="Y9" s="5">
        <f>X9*W9</f>
        <v>0</v>
      </c>
      <c r="Z9" s="5">
        <v>400</v>
      </c>
      <c r="AA9" s="5">
        <f>S9+Y9+Z9</f>
        <v>1196.2478333333333</v>
      </c>
      <c r="AB9" s="39">
        <f>(J9/12+J9/12*1.3333333333+450/12+J9/30*6/12+J9)*1.3+Y9+Z9+153.9</f>
        <v>7440.7298777620936</v>
      </c>
      <c r="AC9" s="39" t="s">
        <v>26</v>
      </c>
      <c r="AD9" s="39">
        <f>J9*1.3+400+153.9</f>
        <v>6200.0209999999997</v>
      </c>
      <c r="AE9" s="39">
        <f>SUMIFS('CUSTO MENSAL FUNC NOVO'!H:H,'CUSTO MENSAL FUNC NOVO'!A:A,'VALORES MENSAIS'!AC9)</f>
        <v>4093.605</v>
      </c>
      <c r="AF9" s="27">
        <f>IF($R9&gt;0,$R9,$S9)+$Y9+$Z9</f>
        <v>1196.2478333333333</v>
      </c>
      <c r="AG9" s="27">
        <f>IF($R9&gt;0,$R9,$S9)+$Y9+$Z9</f>
        <v>1196.2478333333333</v>
      </c>
      <c r="AH9" s="27">
        <f>IF($R9&gt;0,$R9,$S9)+$Y9+$Z9</f>
        <v>1196.2478333333333</v>
      </c>
      <c r="AI9" s="27">
        <f>IF($R9&gt;0,$R9,$S9)+$Y9+$Z9</f>
        <v>1196.2478333333333</v>
      </c>
      <c r="AJ9" s="27">
        <f>IF($O9&gt;=AJ$1,$S9+$Y9+$Z9,$Y9+$Z9)</f>
        <v>1196.2478333333333</v>
      </c>
      <c r="AK9" s="27">
        <f>IF($O9&gt;=AK$1,$S9+$Y9+$Z9,$Y9+$Z9)</f>
        <v>1196.2478333333333</v>
      </c>
      <c r="AL9" s="27">
        <f>IF($O9&gt;=AL$1,$S9+$Y9+$Z9,$Y9+$Z9)</f>
        <v>1196.2478333333333</v>
      </c>
      <c r="AM9" s="27">
        <f>IF($O9&gt;=AM$1,$S9+$Y9+$Z9,$Y9+$Z9)</f>
        <v>1196.2478333333333</v>
      </c>
      <c r="AN9" s="27">
        <f>IF($O9&gt;=AN$1,$S9+$Y9+$Z9,$Y9+$Z9)</f>
        <v>1196.2478333333333</v>
      </c>
      <c r="AO9" s="27">
        <f>IF($O9&gt;=AO$1,$S9+$Y9+$Z9,$Y9+$Z9)</f>
        <v>1196.2478333333333</v>
      </c>
      <c r="AP9" s="27">
        <f>IF($O9&gt;=AP$1,$S9+$Y9+$Z9,$Y9+$Z9)</f>
        <v>1196.2478333333333</v>
      </c>
      <c r="AQ9" s="27">
        <f>IF($O9&gt;=AQ$1,$S9+$Y9+$Z9,$Y9+$Z9)</f>
        <v>1196.2478333333333</v>
      </c>
      <c r="AR9" s="27">
        <f>IF($O9&gt;=AR$1,$S9+$Y9+$Z9,$Y9+$Z9)</f>
        <v>1196.2478333333333</v>
      </c>
      <c r="AS9" s="27">
        <f>IF($O9&gt;=AS$1,$S9+$Y9+$Z9,$Y9+$Z9)</f>
        <v>1196.2478333333333</v>
      </c>
      <c r="AT9" s="27">
        <f>IF($O9&gt;=AT$1,$S9+$Y9+$Z9,$Y9+$Z9)</f>
        <v>1196.2478333333333</v>
      </c>
      <c r="AU9" s="27">
        <f>IF($O9&gt;=AU$1,$S9+$Y9+$Z9,$Y9+$Z9)</f>
        <v>1196.2478333333333</v>
      </c>
      <c r="AV9" s="27">
        <f>IF($O9&gt;=AV$1,$S9+$Y9+$Z9,$Y9+$Z9)</f>
        <v>1196.2478333333333</v>
      </c>
      <c r="AW9" s="27">
        <f>IF($O9&gt;=AW$1,$S9+$Y9+$Z9,$Y9+$Z9)</f>
        <v>1196.2478333333333</v>
      </c>
      <c r="AX9" s="27">
        <f>IF($O9&gt;=AX$1,$S9+$Y9+$Z9,$Y9+$Z9)</f>
        <v>1196.2478333333333</v>
      </c>
      <c r="AY9" s="27">
        <f>IF($O9&gt;=AY$1,$S9+$Y9+$Z9,$Y9+$Z9)</f>
        <v>1196.2478333333333</v>
      </c>
      <c r="AZ9" s="27">
        <f>IF($O9&gt;=AZ$1,$S9+$Y9+$Z9,$Y9+$Z9)</f>
        <v>1196.2478333333333</v>
      </c>
      <c r="BA9" s="27">
        <f>IF($O9&gt;=BA$1,$S9+$Y9+$Z9,$Y9+$Z9)</f>
        <v>1196.2478333333333</v>
      </c>
      <c r="BB9" s="27">
        <f>IF($O9&gt;=BB$1,$S9+$Y9+$Z9,$Y9+$Z9)</f>
        <v>1196.2478333333333</v>
      </c>
      <c r="BC9" s="27">
        <f>IF($O9&gt;=BC$1,$S9+$Y9+$Z9,$Y9+$Z9)</f>
        <v>1196.2478333333333</v>
      </c>
      <c r="BD9" s="27">
        <f>IF($O9&gt;=BD$1,$S9+$Y9+$Z9,$Y9+$Z9)</f>
        <v>1196.2478333333333</v>
      </c>
      <c r="BE9" s="27">
        <f>IF($O9&gt;=BE$1,$S9+$Y9+$Z9,$Y9+$Z9)</f>
        <v>1196.2478333333333</v>
      </c>
      <c r="BF9" s="27">
        <f>IF($O9&gt;=BF$1,$S9+$Y9+$Z9,$Y9+$Z9)</f>
        <v>1196.2478333333333</v>
      </c>
      <c r="BG9" s="27">
        <f>IF($O9&gt;=BG$1,$S9+$Y9+$Z9,$Y9+$Z9)</f>
        <v>1196.2478333333333</v>
      </c>
      <c r="BH9" s="27">
        <f>IF($O9&gt;=BH$1,$S9+$Y9+$Z9,$Y9+$Z9)</f>
        <v>1196.2478333333333</v>
      </c>
      <c r="BI9" s="27">
        <f>IF($O9&gt;=BI$1,$S9+$Y9+$Z9,$Y9+$Z9)</f>
        <v>1196.2478333333333</v>
      </c>
      <c r="BJ9" s="27">
        <f>IF($O9&gt;=BJ$1,$S9+$Y9+$Z9,$Y9+$Z9)</f>
        <v>1196.2478333333333</v>
      </c>
      <c r="BK9" s="27">
        <f>IF($O9&gt;=BK$1,$S9+$Y9+$Z9,$Y9+$Z9)</f>
        <v>1196.2478333333333</v>
      </c>
      <c r="BL9" s="27">
        <f>IF($O9&gt;=BL$1,$S9+$Y9+$Z9,$Y9+$Z9)</f>
        <v>1196.2478333333333</v>
      </c>
      <c r="BM9" s="27">
        <f>IF($O9&gt;=BM$1,$S9+$Y9+$Z9,$Y9+$Z9)</f>
        <v>1196.2478333333333</v>
      </c>
      <c r="BN9" s="27">
        <f>IF($O9&gt;=BN$1,$S9+$Y9+$Z9,$Y9+$Z9)</f>
        <v>1196.2478333333333</v>
      </c>
      <c r="BO9" s="27">
        <f>IF($O9&gt;=BO$1,$S9+$Y9+$Z9,$Y9+$Z9)</f>
        <v>1196.2478333333333</v>
      </c>
      <c r="BP9" s="27">
        <f>IF($O9&gt;=BP$1,$S9+$Y9+$Z9,$Y9+$Z9)</f>
        <v>1196.2478333333333</v>
      </c>
      <c r="BQ9" s="27">
        <f>IF($O9&gt;=BQ$1,$S9+$Y9+$Z9,$Y9+$Z9)</f>
        <v>1196.2478333333333</v>
      </c>
      <c r="BR9" s="27">
        <f>IF($O9&gt;=BR$1,$S9+$Y9+$Z9,$Y9+$Z9)</f>
        <v>1196.2478333333333</v>
      </c>
      <c r="BS9" s="27">
        <f>IF($O9&gt;=BS$1,$S9+$Y9+$Z9,$Y9+$Z9)</f>
        <v>1196.2478333333333</v>
      </c>
      <c r="BT9" s="27">
        <f>IF($O9&gt;=BT$1,$S9+$Y9+$Z9,$Y9+$Z9)</f>
        <v>1196.2478333333333</v>
      </c>
      <c r="BU9" s="27">
        <f>IF($O9&gt;=BU$1,$S9+$Y9+$Z9,$Y9+$Z9)</f>
        <v>1196.2478333333333</v>
      </c>
      <c r="BV9" s="27">
        <f>IF($O9&gt;=BV$1,$S9+$Y9+$Z9,$Y9+$Z9)</f>
        <v>1196.2478333333333</v>
      </c>
      <c r="BW9" s="27">
        <f>IF($O9&gt;=BW$1,$S9+$Y9+$Z9,$Y9+$Z9)</f>
        <v>1196.2478333333333</v>
      </c>
      <c r="BX9" s="27">
        <f>IF($O9&gt;=BX$1,$S9+$Y9+$Z9,$Y9+$Z9)</f>
        <v>1196.2478333333333</v>
      </c>
      <c r="BY9" s="27">
        <f>IF($O9&gt;=BY$1,$S9+$Y9+$Z9,$Y9+$Z9)</f>
        <v>1196.2478333333333</v>
      </c>
      <c r="BZ9" s="27">
        <f>IF($O9&gt;=BZ$1,$S9+$Y9+$Z9,$Y9+$Z9)</f>
        <v>1196.2478333333333</v>
      </c>
      <c r="CA9" s="27">
        <f>IF($O9&gt;=CA$1,$S9+$Y9+$Z9,$Y9+$Z9)</f>
        <v>1196.2478333333333</v>
      </c>
      <c r="CB9" s="27">
        <f>IF($O9&gt;=CB$1,$S9+$Y9+$Z9,$Y9+$Z9)</f>
        <v>1196.2478333333333</v>
      </c>
      <c r="CC9" s="27">
        <f>IF($O9&gt;=CC$1,$S9+$Y9+$Z9,$Y9+$Z9)</f>
        <v>1196.2478333333333</v>
      </c>
      <c r="CD9" s="27">
        <f>IF($O9&gt;=CD$1,$S9+$Y9+$Z9,$Y9+$Z9)</f>
        <v>1196.2478333333333</v>
      </c>
      <c r="CE9" s="27">
        <f>IF($O9&gt;=CE$1,$S9+$Y9+$Z9,$Y9+$Z9)</f>
        <v>1196.2478333333333</v>
      </c>
      <c r="CF9" s="27">
        <f>IF($O9&gt;=CF$1,$S9+$Y9+$Z9,$Y9+$Z9)</f>
        <v>1196.2478333333333</v>
      </c>
      <c r="CG9" s="27">
        <f>IF($O9&gt;=CG$1,$S9+$Y9+$Z9,$Y9+$Z9)</f>
        <v>1196.2478333333333</v>
      </c>
      <c r="CH9" s="27">
        <f>IF($O9&gt;=CH$1,$S9+$Y9+$Z9,$Y9+$Z9)</f>
        <v>1196.2478333333333</v>
      </c>
      <c r="CI9" s="27">
        <f>IF($O9&gt;=CI$1,$S9+$Y9+$Z9,$Y9+$Z9)</f>
        <v>1196.2478333333333</v>
      </c>
      <c r="CJ9" s="27">
        <f>IF($O9&gt;=CJ$1,$S9+$Y9+$Z9,$Y9+$Z9)</f>
        <v>1196.2478333333333</v>
      </c>
      <c r="CK9" s="27">
        <f>IF($O9&gt;=CK$1,$S9+$Y9+$Z9,$Y9+$Z9)</f>
        <v>1196.2478333333333</v>
      </c>
      <c r="CL9" s="27">
        <f>IF($O9&gt;=CL$1,$S9+$Y9+$Z9,$Y9+$Z9)</f>
        <v>1196.2478333333333</v>
      </c>
      <c r="CM9" s="27">
        <f>IF($O9&gt;=CM$1,$S9+$Y9+$Z9,$Y9+$Z9)</f>
        <v>1196.2478333333333</v>
      </c>
      <c r="CN9" s="27">
        <f>IF($O9&gt;=CN$1,$S9+$Y9,$Y9)</f>
        <v>796.24783333333346</v>
      </c>
      <c r="CO9" s="27">
        <f>IF($O9&gt;=CO$1,$S9+$Y9,$Y9)</f>
        <v>796.24783333333346</v>
      </c>
      <c r="CP9" s="27">
        <f>IF($O9&gt;=CP$1,$S9+$Y9,$Y9)</f>
        <v>796.24783333333346</v>
      </c>
      <c r="CQ9" s="27">
        <f>IF($O9&gt;=CQ$1,$S9+$Y9,$Y9)</f>
        <v>796.24783333333346</v>
      </c>
      <c r="CR9" s="27">
        <f>IF($O9&gt;=CR$1,$S9+$Y9,$Y9)</f>
        <v>796.24783333333346</v>
      </c>
      <c r="CS9" s="27">
        <f>IF($O9&gt;=CS$1,$S9+$Y9,$Y9)</f>
        <v>796.24783333333346</v>
      </c>
      <c r="CT9" s="27">
        <f>IF($O9&gt;=CT$1,$S9+$Y9,$Y9)</f>
        <v>796.24783333333346</v>
      </c>
      <c r="CU9" s="27">
        <f>IF($O9&gt;=CU$1,$S9+$Y9,$Y9)</f>
        <v>796.24783333333346</v>
      </c>
      <c r="CV9" s="27">
        <f>IF($O9&gt;=CV$1,$S9+$Y9,$Y9)</f>
        <v>796.24783333333346</v>
      </c>
      <c r="CW9" s="27">
        <f>IF($O9&gt;=CW$1,$S9+$Y9,$Y9)</f>
        <v>796.24783333333346</v>
      </c>
      <c r="CX9" s="27">
        <f>IF($O9&gt;=CX$1,$S9+$Y9,$Y9)</f>
        <v>796.24783333333346</v>
      </c>
      <c r="CY9" s="27">
        <f>IF($O9&gt;=CY$1,$S9+$Y9,$Y9)</f>
        <v>796.24783333333346</v>
      </c>
      <c r="CZ9" s="27">
        <f>IF($O9&gt;=CZ$1,$S9+$Y9,$Y9)</f>
        <v>796.24783333333346</v>
      </c>
      <c r="DA9" s="27">
        <f>IF($O9&gt;=DA$1,$S9+$Y9,$Y9)</f>
        <v>796.24783333333346</v>
      </c>
      <c r="DB9" s="27">
        <f>IF($O9&gt;=DB$1,$S9+$Y9,$Y9)</f>
        <v>796.24783333333346</v>
      </c>
      <c r="DC9" s="27">
        <f>IF($O9&gt;=DC$1,$S9+$Y9,$Y9)</f>
        <v>796.24783333333346</v>
      </c>
      <c r="DD9" s="27">
        <f>IF($O9&gt;=DD$1,$S9+$Y9,$Y9)</f>
        <v>796.24783333333346</v>
      </c>
      <c r="DE9" s="27">
        <f>IF($O9&gt;=DE$1,$S9+$Y9,$Y9)</f>
        <v>796.24783333333346</v>
      </c>
      <c r="DF9" s="27">
        <f>IF($O9&gt;=DF$1,$S9+$Y9,$Y9)</f>
        <v>796.24783333333346</v>
      </c>
      <c r="DG9" s="27">
        <f>IF($O9&gt;=DG$1,$S9+$Y9,$Y9)</f>
        <v>796.24783333333346</v>
      </c>
      <c r="DH9" s="27">
        <f>IF($O9&gt;=DH$1,$S9+$Y9,$Y9)</f>
        <v>796.24783333333346</v>
      </c>
      <c r="DI9" s="27">
        <f>IF($O9&gt;=DI$1,$S9+$Y9,$Y9)</f>
        <v>796.24783333333346</v>
      </c>
      <c r="DJ9" s="27">
        <f>IF($O9&gt;=DJ$1,$S9+$Y9,$Y9)</f>
        <v>796.24783333333346</v>
      </c>
      <c r="DK9" s="27">
        <f>IF($O9&gt;=DK$1,$S9+$Y9,$Y9)</f>
        <v>796.24783333333346</v>
      </c>
      <c r="DL9" s="27">
        <f>IF($O9&gt;=DL$1,$S9+$Y9,$Y9)</f>
        <v>796.24783333333346</v>
      </c>
      <c r="DM9" s="27">
        <f>IF($O9&gt;=DM$1,$S9+$Y9,$Y9)</f>
        <v>796.24783333333346</v>
      </c>
      <c r="DN9" s="27">
        <f>IF($O9&gt;=DN$1,$S9+$Y9,$Y9)</f>
        <v>796.24783333333346</v>
      </c>
      <c r="DO9" s="27">
        <f>IF($O9&gt;=DO$1,$S9+$Y9,$Y9)</f>
        <v>796.24783333333346</v>
      </c>
      <c r="DP9" s="27">
        <f>IF($O9&gt;=DP$1,$S9+$Y9,$Y9)</f>
        <v>796.24783333333346</v>
      </c>
      <c r="DQ9" s="27">
        <f>IF($O9&gt;=DQ$1,$S9+$Y9,$Y9)</f>
        <v>796.24783333333346</v>
      </c>
      <c r="DR9" s="27">
        <f>IF($O9&gt;=DR$1,$S9+$Y9,$Y9)</f>
        <v>0</v>
      </c>
      <c r="DS9" s="27">
        <f>IF($O9&gt;=DS$1,$S9+$Y9,$Y9)</f>
        <v>0</v>
      </c>
      <c r="DT9" s="27">
        <f>IF($O9&gt;=DT$1,$S9+$Y9,$Y9)</f>
        <v>0</v>
      </c>
      <c r="DU9" s="27">
        <f>IF($O9&gt;=DU$1,$S9+$Y9,$Y9)</f>
        <v>0</v>
      </c>
      <c r="DV9" s="27">
        <f>IF($O9&gt;=DV$1,$S9+$Y9,$Y9)</f>
        <v>0</v>
      </c>
      <c r="DW9" s="27">
        <f>IF($O9&gt;=DW$1,$S9+$Y9,$Y9)</f>
        <v>0</v>
      </c>
      <c r="DX9" s="27">
        <f>IF($O9&gt;=DX$1,$S9+$Y9,$Y9)</f>
        <v>0</v>
      </c>
      <c r="DY9" s="27">
        <f>IF($O9&gt;=DY$1,$S9+$Y9,$Y9)</f>
        <v>0</v>
      </c>
      <c r="DZ9" s="27">
        <f>IF($O9&gt;=DZ$1,$S9+$Y9,$Y9)</f>
        <v>0</v>
      </c>
      <c r="EA9" s="27">
        <f>IF($O9&gt;=EA$1,$S9+$Y9,$Y9)</f>
        <v>0</v>
      </c>
      <c r="EB9" s="27">
        <f>IF($O9&gt;=EB$1,$S9+$Y9,$Y9)</f>
        <v>0</v>
      </c>
      <c r="EC9" s="27">
        <f>IF($O9&gt;=EC$1,$S9+$Y9,$Y9)</f>
        <v>0</v>
      </c>
      <c r="ED9" s="27">
        <f>IF($O9&gt;=ED$1,$S9+$Y9,$Y9)</f>
        <v>0</v>
      </c>
      <c r="EE9" s="27">
        <f>IF($O9&gt;=EE$1,$S9+$Y9,$Y9)</f>
        <v>0</v>
      </c>
      <c r="EF9" s="27">
        <f>IF($O9&gt;=EF$1,$S9+$Y9,$Y9)</f>
        <v>0</v>
      </c>
      <c r="EG9" s="27">
        <f>IF($O9&gt;=EG$1,$S9+$Y9,$Y9)</f>
        <v>0</v>
      </c>
      <c r="EH9" s="27">
        <f>IF($O9&gt;=EH$1,$S9+$Y9,$Y9)</f>
        <v>0</v>
      </c>
      <c r="EI9" s="27">
        <f>IF($O9&gt;=EI$1,$S9+$Y9,$Y9)</f>
        <v>0</v>
      </c>
      <c r="EJ9" s="27">
        <f>IF($O9&gt;=EJ$1,$S9+$Y9,$Y9)</f>
        <v>0</v>
      </c>
      <c r="EK9" s="27">
        <f>IF($O9&gt;=EK$1,$S9+$Y9,$Y9)</f>
        <v>0</v>
      </c>
      <c r="EL9" s="27">
        <f>IF($O9&gt;=EL$1,$S9+$Y9,$Y9)</f>
        <v>0</v>
      </c>
      <c r="EM9" s="27">
        <f>IF($O9&gt;=EM$1,$S9+$Y9,$Y9)</f>
        <v>0</v>
      </c>
      <c r="EN9" s="27">
        <f>IF($O9&gt;=EN$1,$S9+$Y9,$Y9)</f>
        <v>0</v>
      </c>
      <c r="EO9" s="27">
        <f>IF($O9&gt;=EO$1,$S9+$Y9,$Y9)</f>
        <v>0</v>
      </c>
      <c r="EP9" s="27">
        <f>IF($O9&gt;=EP$1,$S9+$Y9,$Y9)</f>
        <v>0</v>
      </c>
      <c r="EQ9" s="27">
        <f>IF($O9&gt;=EQ$1,$S9+$Y9,$Y9)</f>
        <v>0</v>
      </c>
      <c r="ER9" s="27">
        <f>IF($O9&gt;=ER$1,$S9+$Y9,$Y9)</f>
        <v>0</v>
      </c>
      <c r="ES9" s="27">
        <f>IF($O9&gt;=ES$1,$S9+$Y9,$Y9)</f>
        <v>0</v>
      </c>
      <c r="ET9" s="27">
        <f>IF($O9&gt;=ET$1,$S9+$Y9,$Y9)</f>
        <v>0</v>
      </c>
      <c r="EU9" s="27">
        <f>IF($O9&gt;=EU$1,$S9+$Y9,$Y9)</f>
        <v>0</v>
      </c>
      <c r="EV9" s="27">
        <f>IF($O9&gt;=EV$1,$S9,0)</f>
        <v>0</v>
      </c>
      <c r="EW9" s="27">
        <f>IF($O9&gt;=EW$1,$S9,0)</f>
        <v>0</v>
      </c>
      <c r="EX9" s="27">
        <f>IF($O9&gt;=EX$1,$S9,0)</f>
        <v>0</v>
      </c>
      <c r="EY9" s="27">
        <f>IF($O9&gt;=EY$1,$S9,0)</f>
        <v>0</v>
      </c>
      <c r="EZ9" s="27">
        <f>IF($O9&gt;=EZ$1,$S9,0)</f>
        <v>0</v>
      </c>
      <c r="FA9" s="27">
        <f>IF($O9&gt;=FA$1,$S9,0)</f>
        <v>0</v>
      </c>
      <c r="FB9" s="27">
        <f>IF($O9&gt;=FB$1,$S9,0)</f>
        <v>0</v>
      </c>
      <c r="FC9" s="27">
        <f>IF($O9&gt;=FC$1,$S9,0)</f>
        <v>0</v>
      </c>
      <c r="FD9" s="27">
        <f>IF($O9&gt;=FD$1,$S9,0)</f>
        <v>0</v>
      </c>
      <c r="FE9" s="27">
        <f>IF($O9&gt;=FE$1,$S9,0)</f>
        <v>0</v>
      </c>
      <c r="FF9" s="27">
        <f>IF($O9&gt;=FF$1,$S9,0)</f>
        <v>0</v>
      </c>
      <c r="FG9" s="27">
        <f>IF($O9&gt;=FG$1,$S9,0)</f>
        <v>0</v>
      </c>
      <c r="FH9" s="27">
        <f>IF($O9&gt;=FH$1,$S9,0)</f>
        <v>0</v>
      </c>
      <c r="FI9" s="27">
        <f>IF($O9&gt;=FI$1,$S9,0)</f>
        <v>0</v>
      </c>
      <c r="FJ9" s="27">
        <f>IF($O9&gt;=FJ$1,$S9,0)</f>
        <v>0</v>
      </c>
      <c r="FK9" s="27">
        <f>IF($O9&gt;=FK$1,$S9,0)</f>
        <v>0</v>
      </c>
      <c r="FL9" s="27">
        <f>IF($O9&gt;=FL$1,$S9,0)</f>
        <v>0</v>
      </c>
      <c r="FM9" s="27">
        <f>IF($O9&gt;=FM$1,$S9,0)</f>
        <v>0</v>
      </c>
      <c r="FN9" s="27">
        <f>IF($O9&gt;=FN$1,$S9,0)</f>
        <v>0</v>
      </c>
      <c r="FO9" s="27">
        <f>IF($O9&gt;=FO$1,$S9,0)</f>
        <v>0</v>
      </c>
      <c r="FP9" s="27">
        <f>IF($O9&gt;=FP$1,$S9,0)</f>
        <v>0</v>
      </c>
      <c r="FQ9" s="27">
        <f>IF($O9&gt;=FQ$1,$S9,0)</f>
        <v>0</v>
      </c>
      <c r="FR9" s="27">
        <f>IF($O9&gt;=FR$1,$S9,0)</f>
        <v>0</v>
      </c>
      <c r="FS9" s="27">
        <f>IF($O9&gt;=FS$1,$S9,0)</f>
        <v>0</v>
      </c>
      <c r="FT9" s="27">
        <f>IF($O9&gt;=FT$1,$S9,0)</f>
        <v>0</v>
      </c>
      <c r="FU9" s="27">
        <f>IF($O9&gt;=FU$1,$S9,0)</f>
        <v>0</v>
      </c>
      <c r="FV9" s="27">
        <f>IF($O9&gt;=FV$1,$S9,0)</f>
        <v>0</v>
      </c>
      <c r="FW9" s="27">
        <f>IF($O9&gt;=FW$1,$S9,0)</f>
        <v>0</v>
      </c>
      <c r="FX9" s="27">
        <f>IF($O9&gt;=FX$1,$S9,0)</f>
        <v>0</v>
      </c>
      <c r="FY9" s="27">
        <f>IF($O9&gt;=FY$1,$S9,0)</f>
        <v>0</v>
      </c>
      <c r="FZ9" s="27">
        <f>IF($O9&gt;=FZ$1,$S9,0)</f>
        <v>0</v>
      </c>
      <c r="GA9" s="27">
        <f>IF($O9&gt;=GA$1,$S9,0)</f>
        <v>0</v>
      </c>
      <c r="GB9" s="27">
        <f>IF($O9&gt;=GB$1,$S9,0)</f>
        <v>0</v>
      </c>
      <c r="GC9" s="27">
        <f>IF($O9&gt;=GC$1,$S9,0)</f>
        <v>0</v>
      </c>
      <c r="GD9" s="27">
        <f>IF($O9&gt;=GD$1,$S9,0)</f>
        <v>0</v>
      </c>
      <c r="GE9" s="27">
        <f>IF($O9&gt;=GE$1,$S9,0)</f>
        <v>0</v>
      </c>
      <c r="GF9" s="27">
        <f>IF($O9&gt;=GF$1,$S9,0)</f>
        <v>0</v>
      </c>
      <c r="GG9" s="27">
        <f>IF($O9&gt;=GG$1,$S9,0)</f>
        <v>0</v>
      </c>
      <c r="GH9" s="27">
        <f>IF($O9&gt;=GH$1,$S9,0)</f>
        <v>0</v>
      </c>
      <c r="GI9" s="27">
        <f>IF($O9&gt;=GI$1,$S9,0)</f>
        <v>0</v>
      </c>
      <c r="GJ9" s="27">
        <f>IF($O9&gt;=GJ$1,$S9,0)</f>
        <v>0</v>
      </c>
      <c r="GK9" s="27">
        <f>IF($O9&gt;=GK$1,$S9,0)</f>
        <v>0</v>
      </c>
      <c r="GL9" s="27">
        <f>IF($O9&gt;=GL$1,$S9,0)</f>
        <v>0</v>
      </c>
      <c r="GM9" s="27">
        <f>IF($O9&gt;=GM$1,$S9,0)</f>
        <v>0</v>
      </c>
      <c r="GN9" s="27">
        <f>IF($O9&gt;=GN$1,$S9,0)</f>
        <v>0</v>
      </c>
      <c r="GO9" s="27">
        <f>IF($O9&gt;=GO$1,$S9,0)</f>
        <v>0</v>
      </c>
      <c r="GP9" s="27">
        <f>IF($O9&gt;=GP$1,$S9,0)</f>
        <v>0</v>
      </c>
      <c r="GQ9" s="27">
        <f>IF($O9&gt;=GQ$1,$S9,0)</f>
        <v>0</v>
      </c>
      <c r="GR9" s="27">
        <f>IF($O9&gt;=GR$1,$S9,0)</f>
        <v>0</v>
      </c>
      <c r="GS9" s="27">
        <f>IF($O9&gt;=GS$1,$S9,0)</f>
        <v>0</v>
      </c>
      <c r="GT9" s="27">
        <f>IF($O9&gt;=GT$1,$S9,0)</f>
        <v>0</v>
      </c>
      <c r="GU9" s="27">
        <f>IF($O9&gt;=GU$1,$S9,0)</f>
        <v>0</v>
      </c>
      <c r="GV9" s="27">
        <f>IF($O9&gt;=GV$1,$S9,0)</f>
        <v>0</v>
      </c>
      <c r="GW9" s="27">
        <f>IF($O9&gt;=GW$1,$S9,0)</f>
        <v>0</v>
      </c>
      <c r="GX9" s="27">
        <f>IF($O9&gt;=GX$1,$S9,0)</f>
        <v>0</v>
      </c>
      <c r="GY9" s="27">
        <f>IF($O9&gt;=GY$1,$S9,0)</f>
        <v>0</v>
      </c>
      <c r="GZ9" s="27">
        <f>IF($O9&gt;=GZ$1,$S9,0)</f>
        <v>0</v>
      </c>
      <c r="HA9" s="27">
        <f>IF($O9&gt;=HA$1,$S9,0)</f>
        <v>0</v>
      </c>
      <c r="HB9" s="27">
        <f>IF($O9&gt;=HB$1,$S9,0)</f>
        <v>0</v>
      </c>
      <c r="HC9" s="27">
        <f>IF($O9&gt;=HC$1,$S9,0)</f>
        <v>0</v>
      </c>
    </row>
    <row r="10" spans="1:211">
      <c r="A10" s="3">
        <v>172430</v>
      </c>
      <c r="B10" s="3" t="s">
        <v>22</v>
      </c>
      <c r="C10" s="3" t="s">
        <v>23</v>
      </c>
      <c r="D10" s="3">
        <v>63</v>
      </c>
      <c r="E10" s="4">
        <v>40646</v>
      </c>
      <c r="F10" s="5">
        <v>7.1917808219178081</v>
      </c>
      <c r="G10" s="3" t="s">
        <v>24</v>
      </c>
      <c r="H10" s="4">
        <v>20175</v>
      </c>
      <c r="I10" s="9" t="s">
        <v>800</v>
      </c>
      <c r="J10" s="5">
        <v>962.4</v>
      </c>
      <c r="K10" s="31">
        <v>685</v>
      </c>
      <c r="L10" s="32">
        <v>7</v>
      </c>
      <c r="M10" s="33">
        <f>VLOOKUP(L10,FIND,3,TRUE)</f>
        <v>1</v>
      </c>
      <c r="N10" s="32">
        <f>IF(L10&gt;30,180,VLOOKUP(L10,TEMPO,2,FALSE))</f>
        <v>42</v>
      </c>
      <c r="O10" s="32">
        <f>IF(R10&gt;0,4,N10)</f>
        <v>4</v>
      </c>
      <c r="P10" s="96">
        <f>J10*M10*L10</f>
        <v>6736.8</v>
      </c>
      <c r="Q10" s="96">
        <f>10934.45*2</f>
        <v>21868.9</v>
      </c>
      <c r="R10" s="96">
        <f>IF(P10&lt;=Q10,P10/4,0)</f>
        <v>1684.2</v>
      </c>
      <c r="S10" s="5">
        <f>IF(P10&gt;=Q10,P10/N10,0)</f>
        <v>0</v>
      </c>
      <c r="T10" s="3"/>
      <c r="U10" s="3">
        <f>IF(T10="",1,0)</f>
        <v>1</v>
      </c>
      <c r="V10" s="3">
        <v>344</v>
      </c>
      <c r="W10" s="5">
        <v>0.6</v>
      </c>
      <c r="X10" s="5">
        <v>402.65</v>
      </c>
      <c r="Y10" s="5">
        <f>X10*W10</f>
        <v>241.58999999999997</v>
      </c>
      <c r="Z10" s="5">
        <v>400</v>
      </c>
      <c r="AA10" s="5">
        <f>S10+Y10+Z10</f>
        <v>641.58999999999992</v>
      </c>
      <c r="AB10" s="39">
        <f>(J10/12+J10/12*1.3333333333+450/12+J10/30*6/12+J10)*1.3+Y10+Z10+153.9</f>
        <v>2359.4853333298583</v>
      </c>
      <c r="AC10" s="39" t="s">
        <v>23</v>
      </c>
      <c r="AD10" s="39">
        <f>J10*1.3+400+153.9</f>
        <v>1805.0200000000002</v>
      </c>
      <c r="AE10" s="39">
        <f>SUMIFS('CUSTO MENSAL FUNC NOVO'!H:H,'CUSTO MENSAL FUNC NOVO'!A:A,'VALORES MENSAIS'!AC10)</f>
        <v>1756.66</v>
      </c>
      <c r="AF10" s="27">
        <f>IF($R10&gt;0,$R10,$S10)+$Y10+$Z10</f>
        <v>2325.79</v>
      </c>
      <c r="AG10" s="27">
        <f>IF($R10&gt;0,$R10,$S10)+$Y10+$Z10</f>
        <v>2325.79</v>
      </c>
      <c r="AH10" s="27">
        <f>IF($R10&gt;0,$R10,$S10)+$Y10+$Z10</f>
        <v>2325.79</v>
      </c>
      <c r="AI10" s="27">
        <f>IF($R10&gt;0,$R10,$S10)+$Y10+$Z10</f>
        <v>2325.79</v>
      </c>
      <c r="AJ10" s="27">
        <f>IF($O10&gt;=AJ$1,$S10+$Y10+$Z10,$Y10+$Z10)</f>
        <v>641.58999999999992</v>
      </c>
      <c r="AK10" s="27">
        <f>IF($O10&gt;=AK$1,$S10+$Y10+$Z10,$Y10+$Z10)</f>
        <v>641.58999999999992</v>
      </c>
      <c r="AL10" s="27">
        <f>IF($O10&gt;=AL$1,$S10+$Y10+$Z10,$Y10+$Z10)</f>
        <v>641.58999999999992</v>
      </c>
      <c r="AM10" s="27">
        <f>IF($O10&gt;=AM$1,$S10+$Y10+$Z10,$Y10+$Z10)</f>
        <v>641.58999999999992</v>
      </c>
      <c r="AN10" s="27">
        <f>IF($O10&gt;=AN$1,$S10+$Y10+$Z10,$Y10+$Z10)</f>
        <v>641.58999999999992</v>
      </c>
      <c r="AO10" s="27">
        <f>IF($O10&gt;=AO$1,$S10+$Y10+$Z10,$Y10+$Z10)</f>
        <v>641.58999999999992</v>
      </c>
      <c r="AP10" s="27">
        <f>IF($O10&gt;=AP$1,$S10+$Y10+$Z10,$Y10+$Z10)</f>
        <v>641.58999999999992</v>
      </c>
      <c r="AQ10" s="27">
        <f>IF($O10&gt;=AQ$1,$S10+$Y10+$Z10,$Y10+$Z10)</f>
        <v>641.58999999999992</v>
      </c>
      <c r="AR10" s="27">
        <f>IF($O10&gt;=AR$1,$S10+$Y10+$Z10,$Y10+$Z10)</f>
        <v>641.58999999999992</v>
      </c>
      <c r="AS10" s="27">
        <f>IF($O10&gt;=AS$1,$S10+$Y10+$Z10,$Y10+$Z10)</f>
        <v>641.58999999999992</v>
      </c>
      <c r="AT10" s="27">
        <f>IF($O10&gt;=AT$1,$S10+$Y10+$Z10,$Y10+$Z10)</f>
        <v>641.58999999999992</v>
      </c>
      <c r="AU10" s="27">
        <f>IF($O10&gt;=AU$1,$S10+$Y10+$Z10,$Y10+$Z10)</f>
        <v>641.58999999999992</v>
      </c>
      <c r="AV10" s="27">
        <f>IF($O10&gt;=AV$1,$S10+$Y10+$Z10,$Y10+$Z10)</f>
        <v>641.58999999999992</v>
      </c>
      <c r="AW10" s="27">
        <f>IF($O10&gt;=AW$1,$S10+$Y10+$Z10,$Y10+$Z10)</f>
        <v>641.58999999999992</v>
      </c>
      <c r="AX10" s="27">
        <f>IF($O10&gt;=AX$1,$S10+$Y10+$Z10,$Y10+$Z10)</f>
        <v>641.58999999999992</v>
      </c>
      <c r="AY10" s="27">
        <f>IF($O10&gt;=AY$1,$S10+$Y10+$Z10,$Y10+$Z10)</f>
        <v>641.58999999999992</v>
      </c>
      <c r="AZ10" s="27">
        <f>IF($O10&gt;=AZ$1,$S10+$Y10+$Z10,$Y10+$Z10)</f>
        <v>641.58999999999992</v>
      </c>
      <c r="BA10" s="27">
        <f>IF($O10&gt;=BA$1,$S10+$Y10+$Z10,$Y10+$Z10)</f>
        <v>641.58999999999992</v>
      </c>
      <c r="BB10" s="27">
        <f>IF($O10&gt;=BB$1,$S10+$Y10+$Z10,$Y10+$Z10)</f>
        <v>641.58999999999992</v>
      </c>
      <c r="BC10" s="27">
        <f>IF($O10&gt;=BC$1,$S10+$Y10+$Z10,$Y10+$Z10)</f>
        <v>641.58999999999992</v>
      </c>
      <c r="BD10" s="27">
        <f>IF($O10&gt;=BD$1,$S10+$Y10+$Z10,$Y10+$Z10)</f>
        <v>641.58999999999992</v>
      </c>
      <c r="BE10" s="27">
        <f>IF($O10&gt;=BE$1,$S10+$Y10+$Z10,$Y10+$Z10)</f>
        <v>641.58999999999992</v>
      </c>
      <c r="BF10" s="27">
        <f>IF($O10&gt;=BF$1,$S10+$Y10+$Z10,$Y10+$Z10)</f>
        <v>641.58999999999992</v>
      </c>
      <c r="BG10" s="27">
        <f>IF($O10&gt;=BG$1,$S10+$Y10+$Z10,$Y10+$Z10)</f>
        <v>641.58999999999992</v>
      </c>
      <c r="BH10" s="27">
        <f>IF($O10&gt;=BH$1,$S10+$Y10+$Z10,$Y10+$Z10)</f>
        <v>641.58999999999992</v>
      </c>
      <c r="BI10" s="27">
        <f>IF($O10&gt;=BI$1,$S10+$Y10+$Z10,$Y10+$Z10)</f>
        <v>641.58999999999992</v>
      </c>
      <c r="BJ10" s="27">
        <f>IF($O10&gt;=BJ$1,$S10+$Y10+$Z10,$Y10+$Z10)</f>
        <v>641.58999999999992</v>
      </c>
      <c r="BK10" s="27">
        <f>IF($O10&gt;=BK$1,$S10+$Y10+$Z10,$Y10+$Z10)</f>
        <v>641.58999999999992</v>
      </c>
      <c r="BL10" s="27">
        <f>IF($O10&gt;=BL$1,$S10+$Y10+$Z10,$Y10+$Z10)</f>
        <v>641.58999999999992</v>
      </c>
      <c r="BM10" s="27">
        <f>IF($O10&gt;=BM$1,$S10+$Y10+$Z10,$Y10+$Z10)</f>
        <v>641.58999999999992</v>
      </c>
      <c r="BN10" s="27">
        <f>IF($O10&gt;=BN$1,$S10+$Y10+$Z10,$Y10+$Z10)</f>
        <v>641.58999999999992</v>
      </c>
      <c r="BO10" s="27">
        <f>IF($O10&gt;=BO$1,$S10+$Y10+$Z10,$Y10+$Z10)</f>
        <v>641.58999999999992</v>
      </c>
      <c r="BP10" s="27">
        <f>IF($O10&gt;=BP$1,$S10+$Y10+$Z10,$Y10+$Z10)</f>
        <v>641.58999999999992</v>
      </c>
      <c r="BQ10" s="27">
        <f>IF($O10&gt;=BQ$1,$S10+$Y10+$Z10,$Y10+$Z10)</f>
        <v>641.58999999999992</v>
      </c>
      <c r="BR10" s="27">
        <f>IF($O10&gt;=BR$1,$S10+$Y10+$Z10,$Y10+$Z10)</f>
        <v>641.58999999999992</v>
      </c>
      <c r="BS10" s="27">
        <f>IF($O10&gt;=BS$1,$S10+$Y10+$Z10,$Y10+$Z10)</f>
        <v>641.58999999999992</v>
      </c>
      <c r="BT10" s="27">
        <f>IF($O10&gt;=BT$1,$S10+$Y10+$Z10,$Y10+$Z10)</f>
        <v>641.58999999999992</v>
      </c>
      <c r="BU10" s="27">
        <f>IF($O10&gt;=BU$1,$S10+$Y10+$Z10,$Y10+$Z10)</f>
        <v>641.58999999999992</v>
      </c>
      <c r="BV10" s="27">
        <f>IF($O10&gt;=BV$1,$S10+$Y10+$Z10,$Y10+$Z10)</f>
        <v>641.58999999999992</v>
      </c>
      <c r="BW10" s="27">
        <f>IF($O10&gt;=BW$1,$S10+$Y10+$Z10,$Y10+$Z10)</f>
        <v>641.58999999999992</v>
      </c>
      <c r="BX10" s="27">
        <f>IF($O10&gt;=BX$1,$S10+$Y10+$Z10,$Y10+$Z10)</f>
        <v>641.58999999999992</v>
      </c>
      <c r="BY10" s="27">
        <f>IF($O10&gt;=BY$1,$S10+$Y10+$Z10,$Y10+$Z10)</f>
        <v>641.58999999999992</v>
      </c>
      <c r="BZ10" s="27">
        <f>IF($O10&gt;=BZ$1,$S10+$Y10+$Z10,$Y10+$Z10)</f>
        <v>641.58999999999992</v>
      </c>
      <c r="CA10" s="27">
        <f>IF($O10&gt;=CA$1,$S10+$Y10+$Z10,$Y10+$Z10)</f>
        <v>641.58999999999992</v>
      </c>
      <c r="CB10" s="27">
        <f>IF($O10&gt;=CB$1,$S10+$Y10+$Z10,$Y10+$Z10)</f>
        <v>641.58999999999992</v>
      </c>
      <c r="CC10" s="27">
        <f>IF($O10&gt;=CC$1,$S10+$Y10+$Z10,$Y10+$Z10)</f>
        <v>641.58999999999992</v>
      </c>
      <c r="CD10" s="27">
        <f>IF($O10&gt;=CD$1,$S10+$Y10+$Z10,$Y10+$Z10)</f>
        <v>641.58999999999992</v>
      </c>
      <c r="CE10" s="27">
        <f>IF($O10&gt;=CE$1,$S10+$Y10+$Z10,$Y10+$Z10)</f>
        <v>641.58999999999992</v>
      </c>
      <c r="CF10" s="27">
        <f>IF($O10&gt;=CF$1,$S10+$Y10+$Z10,$Y10+$Z10)</f>
        <v>641.58999999999992</v>
      </c>
      <c r="CG10" s="27">
        <f>IF($O10&gt;=CG$1,$S10+$Y10+$Z10,$Y10+$Z10)</f>
        <v>641.58999999999992</v>
      </c>
      <c r="CH10" s="27">
        <f>IF($O10&gt;=CH$1,$S10+$Y10+$Z10,$Y10+$Z10)</f>
        <v>641.58999999999992</v>
      </c>
      <c r="CI10" s="27">
        <f>IF($O10&gt;=CI$1,$S10+$Y10+$Z10,$Y10+$Z10)</f>
        <v>641.58999999999992</v>
      </c>
      <c r="CJ10" s="27">
        <f>IF($O10&gt;=CJ$1,$S10+$Y10+$Z10,$Y10+$Z10)</f>
        <v>641.58999999999992</v>
      </c>
      <c r="CK10" s="27">
        <f>IF($O10&gt;=CK$1,$S10+$Y10+$Z10,$Y10+$Z10)</f>
        <v>641.58999999999992</v>
      </c>
      <c r="CL10" s="27">
        <f>IF($O10&gt;=CL$1,$S10+$Y10+$Z10,$Y10+$Z10)</f>
        <v>641.58999999999992</v>
      </c>
      <c r="CM10" s="27">
        <f>IF($O10&gt;=CM$1,$S10+$Y10+$Z10,$Y10+$Z10)</f>
        <v>641.58999999999992</v>
      </c>
      <c r="CN10" s="27">
        <f>IF($O10&gt;=CN$1,$S10+$Y10,$Y10)</f>
        <v>241.58999999999997</v>
      </c>
      <c r="CO10" s="27">
        <f>IF($O10&gt;=CO$1,$S10+$Y10,$Y10)</f>
        <v>241.58999999999997</v>
      </c>
      <c r="CP10" s="27">
        <f>IF($O10&gt;=CP$1,$S10+$Y10,$Y10)</f>
        <v>241.58999999999997</v>
      </c>
      <c r="CQ10" s="27">
        <f>IF($O10&gt;=CQ$1,$S10+$Y10,$Y10)</f>
        <v>241.58999999999997</v>
      </c>
      <c r="CR10" s="27">
        <f>IF($O10&gt;=CR$1,$S10+$Y10,$Y10)</f>
        <v>241.58999999999997</v>
      </c>
      <c r="CS10" s="27">
        <f>IF($O10&gt;=CS$1,$S10+$Y10,$Y10)</f>
        <v>241.58999999999997</v>
      </c>
      <c r="CT10" s="27">
        <f>IF($O10&gt;=CT$1,$S10+$Y10,$Y10)</f>
        <v>241.58999999999997</v>
      </c>
      <c r="CU10" s="27">
        <f>IF($O10&gt;=CU$1,$S10+$Y10,$Y10)</f>
        <v>241.58999999999997</v>
      </c>
      <c r="CV10" s="27">
        <f>IF($O10&gt;=CV$1,$S10+$Y10,$Y10)</f>
        <v>241.58999999999997</v>
      </c>
      <c r="CW10" s="27">
        <f>IF($O10&gt;=CW$1,$S10+$Y10,$Y10)</f>
        <v>241.58999999999997</v>
      </c>
      <c r="CX10" s="27">
        <f>IF($O10&gt;=CX$1,$S10+$Y10,$Y10)</f>
        <v>241.58999999999997</v>
      </c>
      <c r="CY10" s="27">
        <f>IF($O10&gt;=CY$1,$S10+$Y10,$Y10)</f>
        <v>241.58999999999997</v>
      </c>
      <c r="CZ10" s="27">
        <f>IF($O10&gt;=CZ$1,$S10+$Y10,$Y10)</f>
        <v>241.58999999999997</v>
      </c>
      <c r="DA10" s="27">
        <f>IF($O10&gt;=DA$1,$S10+$Y10,$Y10)</f>
        <v>241.58999999999997</v>
      </c>
      <c r="DB10" s="27">
        <f>IF($O10&gt;=DB$1,$S10+$Y10,$Y10)</f>
        <v>241.58999999999997</v>
      </c>
      <c r="DC10" s="27">
        <f>IF($O10&gt;=DC$1,$S10+$Y10,$Y10)</f>
        <v>241.58999999999997</v>
      </c>
      <c r="DD10" s="27">
        <f>IF($O10&gt;=DD$1,$S10+$Y10,$Y10)</f>
        <v>241.58999999999997</v>
      </c>
      <c r="DE10" s="27">
        <f>IF($O10&gt;=DE$1,$S10+$Y10,$Y10)</f>
        <v>241.58999999999997</v>
      </c>
      <c r="DF10" s="27">
        <f>IF($O10&gt;=DF$1,$S10+$Y10,$Y10)</f>
        <v>241.58999999999997</v>
      </c>
      <c r="DG10" s="27">
        <f>IF($O10&gt;=DG$1,$S10+$Y10,$Y10)</f>
        <v>241.58999999999997</v>
      </c>
      <c r="DH10" s="27">
        <f>IF($O10&gt;=DH$1,$S10+$Y10,$Y10)</f>
        <v>241.58999999999997</v>
      </c>
      <c r="DI10" s="27">
        <f>IF($O10&gt;=DI$1,$S10+$Y10,$Y10)</f>
        <v>241.58999999999997</v>
      </c>
      <c r="DJ10" s="27">
        <f>IF($O10&gt;=DJ$1,$S10+$Y10,$Y10)</f>
        <v>241.58999999999997</v>
      </c>
      <c r="DK10" s="27">
        <f>IF($O10&gt;=DK$1,$S10+$Y10,$Y10)</f>
        <v>241.58999999999997</v>
      </c>
      <c r="DL10" s="27">
        <f>IF($O10&gt;=DL$1,$S10+$Y10,$Y10)</f>
        <v>241.58999999999997</v>
      </c>
      <c r="DM10" s="27">
        <f>IF($O10&gt;=DM$1,$S10+$Y10,$Y10)</f>
        <v>241.58999999999997</v>
      </c>
      <c r="DN10" s="27">
        <f>IF($O10&gt;=DN$1,$S10+$Y10,$Y10)</f>
        <v>241.58999999999997</v>
      </c>
      <c r="DO10" s="27">
        <f>IF($O10&gt;=DO$1,$S10+$Y10,$Y10)</f>
        <v>241.58999999999997</v>
      </c>
      <c r="DP10" s="27">
        <f>IF($O10&gt;=DP$1,$S10+$Y10,$Y10)</f>
        <v>241.58999999999997</v>
      </c>
      <c r="DQ10" s="27">
        <f>IF($O10&gt;=DQ$1,$S10+$Y10,$Y10)</f>
        <v>241.58999999999997</v>
      </c>
      <c r="DR10" s="27">
        <f>IF($O10&gt;=DR$1,$S10+$Y10,$Y10)</f>
        <v>241.58999999999997</v>
      </c>
      <c r="DS10" s="27">
        <f>IF($O10&gt;=DS$1,$S10+$Y10,$Y10)</f>
        <v>241.58999999999997</v>
      </c>
      <c r="DT10" s="27">
        <f>IF($O10&gt;=DT$1,$S10+$Y10,$Y10)</f>
        <v>241.58999999999997</v>
      </c>
      <c r="DU10" s="27">
        <f>IF($O10&gt;=DU$1,$S10+$Y10,$Y10)</f>
        <v>241.58999999999997</v>
      </c>
      <c r="DV10" s="27">
        <f>IF($O10&gt;=DV$1,$S10+$Y10,$Y10)</f>
        <v>241.58999999999997</v>
      </c>
      <c r="DW10" s="27">
        <f>IF($O10&gt;=DW$1,$S10+$Y10,$Y10)</f>
        <v>241.58999999999997</v>
      </c>
      <c r="DX10" s="27">
        <f>IF($O10&gt;=DX$1,$S10+$Y10,$Y10)</f>
        <v>241.58999999999997</v>
      </c>
      <c r="DY10" s="27">
        <f>IF($O10&gt;=DY$1,$S10+$Y10,$Y10)</f>
        <v>241.58999999999997</v>
      </c>
      <c r="DZ10" s="27">
        <f>IF($O10&gt;=DZ$1,$S10+$Y10,$Y10)</f>
        <v>241.58999999999997</v>
      </c>
      <c r="EA10" s="27">
        <f>IF($O10&gt;=EA$1,$S10+$Y10,$Y10)</f>
        <v>241.58999999999997</v>
      </c>
      <c r="EB10" s="27">
        <f>IF($O10&gt;=EB$1,$S10+$Y10,$Y10)</f>
        <v>241.58999999999997</v>
      </c>
      <c r="EC10" s="27">
        <f>IF($O10&gt;=EC$1,$S10+$Y10,$Y10)</f>
        <v>241.58999999999997</v>
      </c>
      <c r="ED10" s="27">
        <f>IF($O10&gt;=ED$1,$S10+$Y10,$Y10)</f>
        <v>241.58999999999997</v>
      </c>
      <c r="EE10" s="27">
        <f>IF($O10&gt;=EE$1,$S10+$Y10,$Y10)</f>
        <v>241.58999999999997</v>
      </c>
      <c r="EF10" s="27">
        <f>IF($O10&gt;=EF$1,$S10+$Y10,$Y10)</f>
        <v>241.58999999999997</v>
      </c>
      <c r="EG10" s="27">
        <f>IF($O10&gt;=EG$1,$S10+$Y10,$Y10)</f>
        <v>241.58999999999997</v>
      </c>
      <c r="EH10" s="27">
        <f>IF($O10&gt;=EH$1,$S10+$Y10,$Y10)</f>
        <v>241.58999999999997</v>
      </c>
      <c r="EI10" s="27">
        <f>IF($O10&gt;=EI$1,$S10+$Y10,$Y10)</f>
        <v>241.58999999999997</v>
      </c>
      <c r="EJ10" s="27">
        <f>IF($O10&gt;=EJ$1,$S10+$Y10,$Y10)</f>
        <v>241.58999999999997</v>
      </c>
      <c r="EK10" s="27">
        <f>IF($O10&gt;=EK$1,$S10+$Y10,$Y10)</f>
        <v>241.58999999999997</v>
      </c>
      <c r="EL10" s="27">
        <f>IF($O10&gt;=EL$1,$S10+$Y10,$Y10)</f>
        <v>241.58999999999997</v>
      </c>
      <c r="EM10" s="27">
        <f>IF($O10&gt;=EM$1,$S10+$Y10,$Y10)</f>
        <v>241.58999999999997</v>
      </c>
      <c r="EN10" s="27">
        <f>IF($O10&gt;=EN$1,$S10+$Y10,$Y10)</f>
        <v>241.58999999999997</v>
      </c>
      <c r="EO10" s="27">
        <f>IF($O10&gt;=EO$1,$S10+$Y10,$Y10)</f>
        <v>241.58999999999997</v>
      </c>
      <c r="EP10" s="27">
        <f>IF($O10&gt;=EP$1,$S10+$Y10,$Y10)</f>
        <v>241.58999999999997</v>
      </c>
      <c r="EQ10" s="27">
        <f>IF($O10&gt;=EQ$1,$S10+$Y10,$Y10)</f>
        <v>241.58999999999997</v>
      </c>
      <c r="ER10" s="27">
        <f>IF($O10&gt;=ER$1,$S10+$Y10,$Y10)</f>
        <v>241.58999999999997</v>
      </c>
      <c r="ES10" s="27">
        <f>IF($O10&gt;=ES$1,$S10+$Y10,$Y10)</f>
        <v>241.58999999999997</v>
      </c>
      <c r="ET10" s="27">
        <f>IF($O10&gt;=ET$1,$S10+$Y10,$Y10)</f>
        <v>241.58999999999997</v>
      </c>
      <c r="EU10" s="27">
        <f>IF($O10&gt;=EU$1,$S10+$Y10,$Y10)</f>
        <v>241.58999999999997</v>
      </c>
      <c r="EV10" s="27">
        <f>IF($O10&gt;=EV$1,$S10,0)</f>
        <v>0</v>
      </c>
      <c r="EW10" s="27">
        <f>IF($O10&gt;=EW$1,$S10,0)</f>
        <v>0</v>
      </c>
      <c r="EX10" s="27">
        <f>IF($O10&gt;=EX$1,$S10,0)</f>
        <v>0</v>
      </c>
      <c r="EY10" s="27">
        <f>IF($O10&gt;=EY$1,$S10,0)</f>
        <v>0</v>
      </c>
      <c r="EZ10" s="27">
        <f>IF($O10&gt;=EZ$1,$S10,0)</f>
        <v>0</v>
      </c>
      <c r="FA10" s="27">
        <f>IF($O10&gt;=FA$1,$S10,0)</f>
        <v>0</v>
      </c>
      <c r="FB10" s="27">
        <f>IF($O10&gt;=FB$1,$S10,0)</f>
        <v>0</v>
      </c>
      <c r="FC10" s="27">
        <f>IF($O10&gt;=FC$1,$S10,0)</f>
        <v>0</v>
      </c>
      <c r="FD10" s="27">
        <f>IF($O10&gt;=FD$1,$S10,0)</f>
        <v>0</v>
      </c>
      <c r="FE10" s="27">
        <f>IF($O10&gt;=FE$1,$S10,0)</f>
        <v>0</v>
      </c>
      <c r="FF10" s="27">
        <f>IF($O10&gt;=FF$1,$S10,0)</f>
        <v>0</v>
      </c>
      <c r="FG10" s="27">
        <f>IF($O10&gt;=FG$1,$S10,0)</f>
        <v>0</v>
      </c>
      <c r="FH10" s="27">
        <f>IF($O10&gt;=FH$1,$S10,0)</f>
        <v>0</v>
      </c>
      <c r="FI10" s="27">
        <f>IF($O10&gt;=FI$1,$S10,0)</f>
        <v>0</v>
      </c>
      <c r="FJ10" s="27">
        <f>IF($O10&gt;=FJ$1,$S10,0)</f>
        <v>0</v>
      </c>
      <c r="FK10" s="27">
        <f>IF($O10&gt;=FK$1,$S10,0)</f>
        <v>0</v>
      </c>
      <c r="FL10" s="27">
        <f>IF($O10&gt;=FL$1,$S10,0)</f>
        <v>0</v>
      </c>
      <c r="FM10" s="27">
        <f>IF($O10&gt;=FM$1,$S10,0)</f>
        <v>0</v>
      </c>
      <c r="FN10" s="27">
        <f>IF($O10&gt;=FN$1,$S10,0)</f>
        <v>0</v>
      </c>
      <c r="FO10" s="27">
        <f>IF($O10&gt;=FO$1,$S10,0)</f>
        <v>0</v>
      </c>
      <c r="FP10" s="27">
        <f>IF($O10&gt;=FP$1,$S10,0)</f>
        <v>0</v>
      </c>
      <c r="FQ10" s="27">
        <f>IF($O10&gt;=FQ$1,$S10,0)</f>
        <v>0</v>
      </c>
      <c r="FR10" s="27">
        <f>IF($O10&gt;=FR$1,$S10,0)</f>
        <v>0</v>
      </c>
      <c r="FS10" s="27">
        <f>IF($O10&gt;=FS$1,$S10,0)</f>
        <v>0</v>
      </c>
      <c r="FT10" s="27">
        <f>IF($O10&gt;=FT$1,$S10,0)</f>
        <v>0</v>
      </c>
      <c r="FU10" s="27">
        <f>IF($O10&gt;=FU$1,$S10,0)</f>
        <v>0</v>
      </c>
      <c r="FV10" s="27">
        <f>IF($O10&gt;=FV$1,$S10,0)</f>
        <v>0</v>
      </c>
      <c r="FW10" s="27">
        <f>IF($O10&gt;=FW$1,$S10,0)</f>
        <v>0</v>
      </c>
      <c r="FX10" s="27">
        <f>IF($O10&gt;=FX$1,$S10,0)</f>
        <v>0</v>
      </c>
      <c r="FY10" s="27">
        <f>IF($O10&gt;=FY$1,$S10,0)</f>
        <v>0</v>
      </c>
      <c r="FZ10" s="27">
        <f>IF($O10&gt;=FZ$1,$S10,0)</f>
        <v>0</v>
      </c>
      <c r="GA10" s="27">
        <f>IF($O10&gt;=GA$1,$S10,0)</f>
        <v>0</v>
      </c>
      <c r="GB10" s="27">
        <f>IF($O10&gt;=GB$1,$S10,0)</f>
        <v>0</v>
      </c>
      <c r="GC10" s="27">
        <f>IF($O10&gt;=GC$1,$S10,0)</f>
        <v>0</v>
      </c>
      <c r="GD10" s="27">
        <f>IF($O10&gt;=GD$1,$S10,0)</f>
        <v>0</v>
      </c>
      <c r="GE10" s="27">
        <f>IF($O10&gt;=GE$1,$S10,0)</f>
        <v>0</v>
      </c>
      <c r="GF10" s="27">
        <f>IF($O10&gt;=GF$1,$S10,0)</f>
        <v>0</v>
      </c>
      <c r="GG10" s="27">
        <f>IF($O10&gt;=GG$1,$S10,0)</f>
        <v>0</v>
      </c>
      <c r="GH10" s="27">
        <f>IF($O10&gt;=GH$1,$S10,0)</f>
        <v>0</v>
      </c>
      <c r="GI10" s="27">
        <f>IF($O10&gt;=GI$1,$S10,0)</f>
        <v>0</v>
      </c>
      <c r="GJ10" s="27">
        <f>IF($O10&gt;=GJ$1,$S10,0)</f>
        <v>0</v>
      </c>
      <c r="GK10" s="27">
        <f>IF($O10&gt;=GK$1,$S10,0)</f>
        <v>0</v>
      </c>
      <c r="GL10" s="27">
        <f>IF($O10&gt;=GL$1,$S10,0)</f>
        <v>0</v>
      </c>
      <c r="GM10" s="27">
        <f>IF($O10&gt;=GM$1,$S10,0)</f>
        <v>0</v>
      </c>
      <c r="GN10" s="27">
        <f>IF($O10&gt;=GN$1,$S10,0)</f>
        <v>0</v>
      </c>
      <c r="GO10" s="27">
        <f>IF($O10&gt;=GO$1,$S10,0)</f>
        <v>0</v>
      </c>
      <c r="GP10" s="27">
        <f>IF($O10&gt;=GP$1,$S10,0)</f>
        <v>0</v>
      </c>
      <c r="GQ10" s="27">
        <f>IF($O10&gt;=GQ$1,$S10,0)</f>
        <v>0</v>
      </c>
      <c r="GR10" s="27">
        <f>IF($O10&gt;=GR$1,$S10,0)</f>
        <v>0</v>
      </c>
      <c r="GS10" s="27">
        <f>IF($O10&gt;=GS$1,$S10,0)</f>
        <v>0</v>
      </c>
      <c r="GT10" s="27">
        <f>IF($O10&gt;=GT$1,$S10,0)</f>
        <v>0</v>
      </c>
      <c r="GU10" s="27">
        <f>IF($O10&gt;=GU$1,$S10,0)</f>
        <v>0</v>
      </c>
      <c r="GV10" s="27">
        <f>IF($O10&gt;=GV$1,$S10,0)</f>
        <v>0</v>
      </c>
      <c r="GW10" s="27">
        <f>IF($O10&gt;=GW$1,$S10,0)</f>
        <v>0</v>
      </c>
      <c r="GX10" s="27">
        <f>IF($O10&gt;=GX$1,$S10,0)</f>
        <v>0</v>
      </c>
      <c r="GY10" s="27">
        <f>IF($O10&gt;=GY$1,$S10,0)</f>
        <v>0</v>
      </c>
      <c r="GZ10" s="27">
        <f>IF($O10&gt;=GZ$1,$S10,0)</f>
        <v>0</v>
      </c>
      <c r="HA10" s="27">
        <f>IF($O10&gt;=HA$1,$S10,0)</f>
        <v>0</v>
      </c>
      <c r="HB10" s="27">
        <f>IF($O10&gt;=HB$1,$S10,0)</f>
        <v>0</v>
      </c>
      <c r="HC10" s="27">
        <f>IF($O10&gt;=HC$1,$S10,0)</f>
        <v>0</v>
      </c>
    </row>
    <row r="11" spans="1:211">
      <c r="A11" s="3">
        <v>51284</v>
      </c>
      <c r="B11" s="3" t="s">
        <v>50</v>
      </c>
      <c r="C11" s="3" t="s">
        <v>12</v>
      </c>
      <c r="D11" s="3">
        <v>68</v>
      </c>
      <c r="E11" s="4">
        <v>34050</v>
      </c>
      <c r="F11" s="5">
        <v>25.263013698630136</v>
      </c>
      <c r="G11" s="3" t="s">
        <v>24</v>
      </c>
      <c r="H11" s="4">
        <v>18280</v>
      </c>
      <c r="I11" s="9" t="s">
        <v>800</v>
      </c>
      <c r="J11" s="5">
        <v>2220.31</v>
      </c>
      <c r="K11" s="31">
        <v>685</v>
      </c>
      <c r="L11" s="32">
        <v>25</v>
      </c>
      <c r="M11" s="33">
        <f>VLOOKUP(L11,FIND,3,TRUE)</f>
        <v>1.5</v>
      </c>
      <c r="N11" s="32">
        <f>IF(L11&gt;30,180,VLOOKUP(L11,TEMPO,2,FALSE))</f>
        <v>150</v>
      </c>
      <c r="O11" s="32">
        <f>IF(R11&gt;0,4,N11)</f>
        <v>150</v>
      </c>
      <c r="P11" s="96">
        <f>J11*M11*L11</f>
        <v>83261.625</v>
      </c>
      <c r="Q11" s="96">
        <f>10934.45*2</f>
        <v>21868.9</v>
      </c>
      <c r="R11" s="96">
        <f>IF(P11&lt;=Q11,P11/4,0)</f>
        <v>0</v>
      </c>
      <c r="S11" s="5">
        <f>IF(P11&gt;=Q11,P11/N11,0)</f>
        <v>555.07749999999999</v>
      </c>
      <c r="T11" s="3"/>
      <c r="U11" s="3">
        <f>IF(T11="",1,0)</f>
        <v>1</v>
      </c>
      <c r="V11" s="3">
        <v>61</v>
      </c>
      <c r="W11" s="5">
        <v>0</v>
      </c>
      <c r="X11" s="5">
        <v>402.65</v>
      </c>
      <c r="Y11" s="5">
        <f>X11*W11</f>
        <v>0</v>
      </c>
      <c r="Z11" s="5">
        <v>400</v>
      </c>
      <c r="AA11" s="5">
        <f>S11+Y11+Z11</f>
        <v>955.07749999999999</v>
      </c>
      <c r="AB11" s="39">
        <f>(J11/12+J11/12*1.3333333333+450/12+J11/30*6/12+J11)*1.3+Y11+Z11+153.9</f>
        <v>4098.4047444364269</v>
      </c>
      <c r="AC11" s="39" t="s">
        <v>12</v>
      </c>
      <c r="AD11" s="39">
        <f>J11*1.3+400+153.9</f>
        <v>3440.3030000000003</v>
      </c>
      <c r="AE11" s="39">
        <f>SUMIFS('CUSTO MENSAL FUNC NOVO'!H:H,'CUSTO MENSAL FUNC NOVO'!A:A,'VALORES MENSAIS'!AC11)</f>
        <v>2265.9090000000001</v>
      </c>
      <c r="AF11" s="27">
        <f>IF($R11&gt;0,$R11,$S11)+$Y11+$Z11</f>
        <v>955.07749999999999</v>
      </c>
      <c r="AG11" s="27">
        <f>IF($R11&gt;0,$R11,$S11)+$Y11+$Z11</f>
        <v>955.07749999999999</v>
      </c>
      <c r="AH11" s="27">
        <f>IF($R11&gt;0,$R11,$S11)+$Y11+$Z11</f>
        <v>955.07749999999999</v>
      </c>
      <c r="AI11" s="27">
        <f>IF($R11&gt;0,$R11,$S11)+$Y11+$Z11</f>
        <v>955.07749999999999</v>
      </c>
      <c r="AJ11" s="27">
        <f>IF($O11&gt;=AJ$1,$S11+$Y11+$Z11,$Y11+$Z11)</f>
        <v>955.07749999999999</v>
      </c>
      <c r="AK11" s="27">
        <f>IF($O11&gt;=AK$1,$S11+$Y11+$Z11,$Y11+$Z11)</f>
        <v>955.07749999999999</v>
      </c>
      <c r="AL11" s="27">
        <f>IF($O11&gt;=AL$1,$S11+$Y11+$Z11,$Y11+$Z11)</f>
        <v>955.07749999999999</v>
      </c>
      <c r="AM11" s="27">
        <f>IF($O11&gt;=AM$1,$S11+$Y11+$Z11,$Y11+$Z11)</f>
        <v>955.07749999999999</v>
      </c>
      <c r="AN11" s="27">
        <f>IF($O11&gt;=AN$1,$S11+$Y11+$Z11,$Y11+$Z11)</f>
        <v>955.07749999999999</v>
      </c>
      <c r="AO11" s="27">
        <f>IF($O11&gt;=AO$1,$S11+$Y11+$Z11,$Y11+$Z11)</f>
        <v>955.07749999999999</v>
      </c>
      <c r="AP11" s="27">
        <f>IF($O11&gt;=AP$1,$S11+$Y11+$Z11,$Y11+$Z11)</f>
        <v>955.07749999999999</v>
      </c>
      <c r="AQ11" s="27">
        <f>IF($O11&gt;=AQ$1,$S11+$Y11+$Z11,$Y11+$Z11)</f>
        <v>955.07749999999999</v>
      </c>
      <c r="AR11" s="27">
        <f>IF($O11&gt;=AR$1,$S11+$Y11+$Z11,$Y11+$Z11)</f>
        <v>955.07749999999999</v>
      </c>
      <c r="AS11" s="27">
        <f>IF($O11&gt;=AS$1,$S11+$Y11+$Z11,$Y11+$Z11)</f>
        <v>955.07749999999999</v>
      </c>
      <c r="AT11" s="27">
        <f>IF($O11&gt;=AT$1,$S11+$Y11+$Z11,$Y11+$Z11)</f>
        <v>955.07749999999999</v>
      </c>
      <c r="AU11" s="27">
        <f>IF($O11&gt;=AU$1,$S11+$Y11+$Z11,$Y11+$Z11)</f>
        <v>955.07749999999999</v>
      </c>
      <c r="AV11" s="27">
        <f>IF($O11&gt;=AV$1,$S11+$Y11+$Z11,$Y11+$Z11)</f>
        <v>955.07749999999999</v>
      </c>
      <c r="AW11" s="27">
        <f>IF($O11&gt;=AW$1,$S11+$Y11+$Z11,$Y11+$Z11)</f>
        <v>955.07749999999999</v>
      </c>
      <c r="AX11" s="27">
        <f>IF($O11&gt;=AX$1,$S11+$Y11+$Z11,$Y11+$Z11)</f>
        <v>955.07749999999999</v>
      </c>
      <c r="AY11" s="27">
        <f>IF($O11&gt;=AY$1,$S11+$Y11+$Z11,$Y11+$Z11)</f>
        <v>955.07749999999999</v>
      </c>
      <c r="AZ11" s="27">
        <f>IF($O11&gt;=AZ$1,$S11+$Y11+$Z11,$Y11+$Z11)</f>
        <v>955.07749999999999</v>
      </c>
      <c r="BA11" s="27">
        <f>IF($O11&gt;=BA$1,$S11+$Y11+$Z11,$Y11+$Z11)</f>
        <v>955.07749999999999</v>
      </c>
      <c r="BB11" s="27">
        <f>IF($O11&gt;=BB$1,$S11+$Y11+$Z11,$Y11+$Z11)</f>
        <v>955.07749999999999</v>
      </c>
      <c r="BC11" s="27">
        <f>IF($O11&gt;=BC$1,$S11+$Y11+$Z11,$Y11+$Z11)</f>
        <v>955.07749999999999</v>
      </c>
      <c r="BD11" s="27">
        <f>IF($O11&gt;=BD$1,$S11+$Y11+$Z11,$Y11+$Z11)</f>
        <v>955.07749999999999</v>
      </c>
      <c r="BE11" s="27">
        <f>IF($O11&gt;=BE$1,$S11+$Y11+$Z11,$Y11+$Z11)</f>
        <v>955.07749999999999</v>
      </c>
      <c r="BF11" s="27">
        <f>IF($O11&gt;=BF$1,$S11+$Y11+$Z11,$Y11+$Z11)</f>
        <v>955.07749999999999</v>
      </c>
      <c r="BG11" s="27">
        <f>IF($O11&gt;=BG$1,$S11+$Y11+$Z11,$Y11+$Z11)</f>
        <v>955.07749999999999</v>
      </c>
      <c r="BH11" s="27">
        <f>IF($O11&gt;=BH$1,$S11+$Y11+$Z11,$Y11+$Z11)</f>
        <v>955.07749999999999</v>
      </c>
      <c r="BI11" s="27">
        <f>IF($O11&gt;=BI$1,$S11+$Y11+$Z11,$Y11+$Z11)</f>
        <v>955.07749999999999</v>
      </c>
      <c r="BJ11" s="27">
        <f>IF($O11&gt;=BJ$1,$S11+$Y11+$Z11,$Y11+$Z11)</f>
        <v>955.07749999999999</v>
      </c>
      <c r="BK11" s="27">
        <f>IF($O11&gt;=BK$1,$S11+$Y11+$Z11,$Y11+$Z11)</f>
        <v>955.07749999999999</v>
      </c>
      <c r="BL11" s="27">
        <f>IF($O11&gt;=BL$1,$S11+$Y11+$Z11,$Y11+$Z11)</f>
        <v>955.07749999999999</v>
      </c>
      <c r="BM11" s="27">
        <f>IF($O11&gt;=BM$1,$S11+$Y11+$Z11,$Y11+$Z11)</f>
        <v>955.07749999999999</v>
      </c>
      <c r="BN11" s="27">
        <f>IF($O11&gt;=BN$1,$S11+$Y11+$Z11,$Y11+$Z11)</f>
        <v>955.07749999999999</v>
      </c>
      <c r="BO11" s="27">
        <f>IF($O11&gt;=BO$1,$S11+$Y11+$Z11,$Y11+$Z11)</f>
        <v>955.07749999999999</v>
      </c>
      <c r="BP11" s="27">
        <f>IF($O11&gt;=BP$1,$S11+$Y11+$Z11,$Y11+$Z11)</f>
        <v>955.07749999999999</v>
      </c>
      <c r="BQ11" s="27">
        <f>IF($O11&gt;=BQ$1,$S11+$Y11+$Z11,$Y11+$Z11)</f>
        <v>955.07749999999999</v>
      </c>
      <c r="BR11" s="27">
        <f>IF($O11&gt;=BR$1,$S11+$Y11+$Z11,$Y11+$Z11)</f>
        <v>955.07749999999999</v>
      </c>
      <c r="BS11" s="27">
        <f>IF($O11&gt;=BS$1,$S11+$Y11+$Z11,$Y11+$Z11)</f>
        <v>955.07749999999999</v>
      </c>
      <c r="BT11" s="27">
        <f>IF($O11&gt;=BT$1,$S11+$Y11+$Z11,$Y11+$Z11)</f>
        <v>955.07749999999999</v>
      </c>
      <c r="BU11" s="27">
        <f>IF($O11&gt;=BU$1,$S11+$Y11+$Z11,$Y11+$Z11)</f>
        <v>955.07749999999999</v>
      </c>
      <c r="BV11" s="27">
        <f>IF($O11&gt;=BV$1,$S11+$Y11+$Z11,$Y11+$Z11)</f>
        <v>955.07749999999999</v>
      </c>
      <c r="BW11" s="27">
        <f>IF($O11&gt;=BW$1,$S11+$Y11+$Z11,$Y11+$Z11)</f>
        <v>955.07749999999999</v>
      </c>
      <c r="BX11" s="27">
        <f>IF($O11&gt;=BX$1,$S11+$Y11+$Z11,$Y11+$Z11)</f>
        <v>955.07749999999999</v>
      </c>
      <c r="BY11" s="27">
        <f>IF($O11&gt;=BY$1,$S11+$Y11+$Z11,$Y11+$Z11)</f>
        <v>955.07749999999999</v>
      </c>
      <c r="BZ11" s="27">
        <f>IF($O11&gt;=BZ$1,$S11+$Y11+$Z11,$Y11+$Z11)</f>
        <v>955.07749999999999</v>
      </c>
      <c r="CA11" s="27">
        <f>IF($O11&gt;=CA$1,$S11+$Y11+$Z11,$Y11+$Z11)</f>
        <v>955.07749999999999</v>
      </c>
      <c r="CB11" s="27">
        <f>IF($O11&gt;=CB$1,$S11+$Y11+$Z11,$Y11+$Z11)</f>
        <v>955.07749999999999</v>
      </c>
      <c r="CC11" s="27">
        <f>IF($O11&gt;=CC$1,$S11+$Y11+$Z11,$Y11+$Z11)</f>
        <v>955.07749999999999</v>
      </c>
      <c r="CD11" s="27">
        <f>IF($O11&gt;=CD$1,$S11+$Y11+$Z11,$Y11+$Z11)</f>
        <v>955.07749999999999</v>
      </c>
      <c r="CE11" s="27">
        <f>IF($O11&gt;=CE$1,$S11+$Y11+$Z11,$Y11+$Z11)</f>
        <v>955.07749999999999</v>
      </c>
      <c r="CF11" s="27">
        <f>IF($O11&gt;=CF$1,$S11+$Y11+$Z11,$Y11+$Z11)</f>
        <v>955.07749999999999</v>
      </c>
      <c r="CG11" s="27">
        <f>IF($O11&gt;=CG$1,$S11+$Y11+$Z11,$Y11+$Z11)</f>
        <v>955.07749999999999</v>
      </c>
      <c r="CH11" s="27">
        <f>IF($O11&gt;=CH$1,$S11+$Y11+$Z11,$Y11+$Z11)</f>
        <v>955.07749999999999</v>
      </c>
      <c r="CI11" s="27">
        <f>IF($O11&gt;=CI$1,$S11+$Y11+$Z11,$Y11+$Z11)</f>
        <v>955.07749999999999</v>
      </c>
      <c r="CJ11" s="27">
        <f>IF($O11&gt;=CJ$1,$S11+$Y11+$Z11,$Y11+$Z11)</f>
        <v>955.07749999999999</v>
      </c>
      <c r="CK11" s="27">
        <f>IF($O11&gt;=CK$1,$S11+$Y11+$Z11,$Y11+$Z11)</f>
        <v>955.07749999999999</v>
      </c>
      <c r="CL11" s="27">
        <f>IF($O11&gt;=CL$1,$S11+$Y11+$Z11,$Y11+$Z11)</f>
        <v>955.07749999999999</v>
      </c>
      <c r="CM11" s="27">
        <f>IF($O11&gt;=CM$1,$S11+$Y11+$Z11,$Y11+$Z11)</f>
        <v>955.07749999999999</v>
      </c>
      <c r="CN11" s="27">
        <f>IF($O11&gt;=CN$1,$S11+$Y11,$Y11)</f>
        <v>555.07749999999999</v>
      </c>
      <c r="CO11" s="27">
        <f>IF($O11&gt;=CO$1,$S11+$Y11,$Y11)</f>
        <v>555.07749999999999</v>
      </c>
      <c r="CP11" s="27">
        <f>IF($O11&gt;=CP$1,$S11+$Y11,$Y11)</f>
        <v>555.07749999999999</v>
      </c>
      <c r="CQ11" s="27">
        <f>IF($O11&gt;=CQ$1,$S11+$Y11,$Y11)</f>
        <v>555.07749999999999</v>
      </c>
      <c r="CR11" s="27">
        <f>IF($O11&gt;=CR$1,$S11+$Y11,$Y11)</f>
        <v>555.07749999999999</v>
      </c>
      <c r="CS11" s="27">
        <f>IF($O11&gt;=CS$1,$S11+$Y11,$Y11)</f>
        <v>555.07749999999999</v>
      </c>
      <c r="CT11" s="27">
        <f>IF($O11&gt;=CT$1,$S11+$Y11,$Y11)</f>
        <v>555.07749999999999</v>
      </c>
      <c r="CU11" s="27">
        <f>IF($O11&gt;=CU$1,$S11+$Y11,$Y11)</f>
        <v>555.07749999999999</v>
      </c>
      <c r="CV11" s="27">
        <f>IF($O11&gt;=CV$1,$S11+$Y11,$Y11)</f>
        <v>555.07749999999999</v>
      </c>
      <c r="CW11" s="27">
        <f>IF($O11&gt;=CW$1,$S11+$Y11,$Y11)</f>
        <v>555.07749999999999</v>
      </c>
      <c r="CX11" s="27">
        <f>IF($O11&gt;=CX$1,$S11+$Y11,$Y11)</f>
        <v>555.07749999999999</v>
      </c>
      <c r="CY11" s="27">
        <f>IF($O11&gt;=CY$1,$S11+$Y11,$Y11)</f>
        <v>555.07749999999999</v>
      </c>
      <c r="CZ11" s="27">
        <f>IF($O11&gt;=CZ$1,$S11+$Y11,$Y11)</f>
        <v>555.07749999999999</v>
      </c>
      <c r="DA11" s="27">
        <f>IF($O11&gt;=DA$1,$S11+$Y11,$Y11)</f>
        <v>555.07749999999999</v>
      </c>
      <c r="DB11" s="27">
        <f>IF($O11&gt;=DB$1,$S11+$Y11,$Y11)</f>
        <v>555.07749999999999</v>
      </c>
      <c r="DC11" s="27">
        <f>IF($O11&gt;=DC$1,$S11+$Y11,$Y11)</f>
        <v>555.07749999999999</v>
      </c>
      <c r="DD11" s="27">
        <f>IF($O11&gt;=DD$1,$S11+$Y11,$Y11)</f>
        <v>555.07749999999999</v>
      </c>
      <c r="DE11" s="27">
        <f>IF($O11&gt;=DE$1,$S11+$Y11,$Y11)</f>
        <v>555.07749999999999</v>
      </c>
      <c r="DF11" s="27">
        <f>IF($O11&gt;=DF$1,$S11+$Y11,$Y11)</f>
        <v>555.07749999999999</v>
      </c>
      <c r="DG11" s="27">
        <f>IF($O11&gt;=DG$1,$S11+$Y11,$Y11)</f>
        <v>555.07749999999999</v>
      </c>
      <c r="DH11" s="27">
        <f>IF($O11&gt;=DH$1,$S11+$Y11,$Y11)</f>
        <v>555.07749999999999</v>
      </c>
      <c r="DI11" s="27">
        <f>IF($O11&gt;=DI$1,$S11+$Y11,$Y11)</f>
        <v>555.07749999999999</v>
      </c>
      <c r="DJ11" s="27">
        <f>IF($O11&gt;=DJ$1,$S11+$Y11,$Y11)</f>
        <v>555.07749999999999</v>
      </c>
      <c r="DK11" s="27">
        <f>IF($O11&gt;=DK$1,$S11+$Y11,$Y11)</f>
        <v>555.07749999999999</v>
      </c>
      <c r="DL11" s="27">
        <f>IF($O11&gt;=DL$1,$S11+$Y11,$Y11)</f>
        <v>555.07749999999999</v>
      </c>
      <c r="DM11" s="27">
        <f>IF($O11&gt;=DM$1,$S11+$Y11,$Y11)</f>
        <v>555.07749999999999</v>
      </c>
      <c r="DN11" s="27">
        <f>IF($O11&gt;=DN$1,$S11+$Y11,$Y11)</f>
        <v>555.07749999999999</v>
      </c>
      <c r="DO11" s="27">
        <f>IF($O11&gt;=DO$1,$S11+$Y11,$Y11)</f>
        <v>555.07749999999999</v>
      </c>
      <c r="DP11" s="27">
        <f>IF($O11&gt;=DP$1,$S11+$Y11,$Y11)</f>
        <v>555.07749999999999</v>
      </c>
      <c r="DQ11" s="27">
        <f>IF($O11&gt;=DQ$1,$S11+$Y11,$Y11)</f>
        <v>555.07749999999999</v>
      </c>
      <c r="DR11" s="27">
        <f>IF($O11&gt;=DR$1,$S11+$Y11,$Y11)</f>
        <v>555.07749999999999</v>
      </c>
      <c r="DS11" s="27">
        <f>IF($O11&gt;=DS$1,$S11+$Y11,$Y11)</f>
        <v>555.07749999999999</v>
      </c>
      <c r="DT11" s="27">
        <f>IF($O11&gt;=DT$1,$S11+$Y11,$Y11)</f>
        <v>555.07749999999999</v>
      </c>
      <c r="DU11" s="27">
        <f>IF($O11&gt;=DU$1,$S11+$Y11,$Y11)</f>
        <v>555.07749999999999</v>
      </c>
      <c r="DV11" s="27">
        <f>IF($O11&gt;=DV$1,$S11+$Y11,$Y11)</f>
        <v>555.07749999999999</v>
      </c>
      <c r="DW11" s="27">
        <f>IF($O11&gt;=DW$1,$S11+$Y11,$Y11)</f>
        <v>555.07749999999999</v>
      </c>
      <c r="DX11" s="27">
        <f>IF($O11&gt;=DX$1,$S11+$Y11,$Y11)</f>
        <v>555.07749999999999</v>
      </c>
      <c r="DY11" s="27">
        <f>IF($O11&gt;=DY$1,$S11+$Y11,$Y11)</f>
        <v>555.07749999999999</v>
      </c>
      <c r="DZ11" s="27">
        <f>IF($O11&gt;=DZ$1,$S11+$Y11,$Y11)</f>
        <v>555.07749999999999</v>
      </c>
      <c r="EA11" s="27">
        <f>IF($O11&gt;=EA$1,$S11+$Y11,$Y11)</f>
        <v>555.07749999999999</v>
      </c>
      <c r="EB11" s="27">
        <f>IF($O11&gt;=EB$1,$S11+$Y11,$Y11)</f>
        <v>555.07749999999999</v>
      </c>
      <c r="EC11" s="27">
        <f>IF($O11&gt;=EC$1,$S11+$Y11,$Y11)</f>
        <v>555.07749999999999</v>
      </c>
      <c r="ED11" s="27">
        <f>IF($O11&gt;=ED$1,$S11+$Y11,$Y11)</f>
        <v>555.07749999999999</v>
      </c>
      <c r="EE11" s="27">
        <f>IF($O11&gt;=EE$1,$S11+$Y11,$Y11)</f>
        <v>555.07749999999999</v>
      </c>
      <c r="EF11" s="27">
        <f>IF($O11&gt;=EF$1,$S11+$Y11,$Y11)</f>
        <v>555.07749999999999</v>
      </c>
      <c r="EG11" s="27">
        <f>IF($O11&gt;=EG$1,$S11+$Y11,$Y11)</f>
        <v>555.07749999999999</v>
      </c>
      <c r="EH11" s="27">
        <f>IF($O11&gt;=EH$1,$S11+$Y11,$Y11)</f>
        <v>555.07749999999999</v>
      </c>
      <c r="EI11" s="27">
        <f>IF($O11&gt;=EI$1,$S11+$Y11,$Y11)</f>
        <v>555.07749999999999</v>
      </c>
      <c r="EJ11" s="27">
        <f>IF($O11&gt;=EJ$1,$S11+$Y11,$Y11)</f>
        <v>555.07749999999999</v>
      </c>
      <c r="EK11" s="27">
        <f>IF($O11&gt;=EK$1,$S11+$Y11,$Y11)</f>
        <v>555.07749999999999</v>
      </c>
      <c r="EL11" s="27">
        <f>IF($O11&gt;=EL$1,$S11+$Y11,$Y11)</f>
        <v>555.07749999999999</v>
      </c>
      <c r="EM11" s="27">
        <f>IF($O11&gt;=EM$1,$S11+$Y11,$Y11)</f>
        <v>555.07749999999999</v>
      </c>
      <c r="EN11" s="27">
        <f>IF($O11&gt;=EN$1,$S11+$Y11,$Y11)</f>
        <v>555.07749999999999</v>
      </c>
      <c r="EO11" s="27">
        <f>IF($O11&gt;=EO$1,$S11+$Y11,$Y11)</f>
        <v>555.07749999999999</v>
      </c>
      <c r="EP11" s="27">
        <f>IF($O11&gt;=EP$1,$S11+$Y11,$Y11)</f>
        <v>555.07749999999999</v>
      </c>
      <c r="EQ11" s="27">
        <f>IF($O11&gt;=EQ$1,$S11+$Y11,$Y11)</f>
        <v>555.07749999999999</v>
      </c>
      <c r="ER11" s="27">
        <f>IF($O11&gt;=ER$1,$S11+$Y11,$Y11)</f>
        <v>555.07749999999999</v>
      </c>
      <c r="ES11" s="27">
        <f>IF($O11&gt;=ES$1,$S11+$Y11,$Y11)</f>
        <v>555.07749999999999</v>
      </c>
      <c r="ET11" s="27">
        <f>IF($O11&gt;=ET$1,$S11+$Y11,$Y11)</f>
        <v>555.07749999999999</v>
      </c>
      <c r="EU11" s="27">
        <f>IF($O11&gt;=EU$1,$S11+$Y11,$Y11)</f>
        <v>555.07749999999999</v>
      </c>
      <c r="EV11" s="27">
        <f>IF($O11&gt;=EV$1,$S11,0)</f>
        <v>555.07749999999999</v>
      </c>
      <c r="EW11" s="27">
        <f>IF($O11&gt;=EW$1,$S11,0)</f>
        <v>555.07749999999999</v>
      </c>
      <c r="EX11" s="27">
        <f>IF($O11&gt;=EX$1,$S11,0)</f>
        <v>555.07749999999999</v>
      </c>
      <c r="EY11" s="27">
        <f>IF($O11&gt;=EY$1,$S11,0)</f>
        <v>555.07749999999999</v>
      </c>
      <c r="EZ11" s="27">
        <f>IF($O11&gt;=EZ$1,$S11,0)</f>
        <v>555.07749999999999</v>
      </c>
      <c r="FA11" s="27">
        <f>IF($O11&gt;=FA$1,$S11,0)</f>
        <v>555.07749999999999</v>
      </c>
      <c r="FB11" s="27">
        <f>IF($O11&gt;=FB$1,$S11,0)</f>
        <v>555.07749999999999</v>
      </c>
      <c r="FC11" s="27">
        <f>IF($O11&gt;=FC$1,$S11,0)</f>
        <v>555.07749999999999</v>
      </c>
      <c r="FD11" s="27">
        <f>IF($O11&gt;=FD$1,$S11,0)</f>
        <v>555.07749999999999</v>
      </c>
      <c r="FE11" s="27">
        <f>IF($O11&gt;=FE$1,$S11,0)</f>
        <v>555.07749999999999</v>
      </c>
      <c r="FF11" s="27">
        <f>IF($O11&gt;=FF$1,$S11,0)</f>
        <v>555.07749999999999</v>
      </c>
      <c r="FG11" s="27">
        <f>IF($O11&gt;=FG$1,$S11,0)</f>
        <v>555.07749999999999</v>
      </c>
      <c r="FH11" s="27">
        <f>IF($O11&gt;=FH$1,$S11,0)</f>
        <v>555.07749999999999</v>
      </c>
      <c r="FI11" s="27">
        <f>IF($O11&gt;=FI$1,$S11,0)</f>
        <v>555.07749999999999</v>
      </c>
      <c r="FJ11" s="27">
        <f>IF($O11&gt;=FJ$1,$S11,0)</f>
        <v>555.07749999999999</v>
      </c>
      <c r="FK11" s="27">
        <f>IF($O11&gt;=FK$1,$S11,0)</f>
        <v>555.07749999999999</v>
      </c>
      <c r="FL11" s="27">
        <f>IF($O11&gt;=FL$1,$S11,0)</f>
        <v>555.07749999999999</v>
      </c>
      <c r="FM11" s="27">
        <f>IF($O11&gt;=FM$1,$S11,0)</f>
        <v>555.07749999999999</v>
      </c>
      <c r="FN11" s="27">
        <f>IF($O11&gt;=FN$1,$S11,0)</f>
        <v>555.07749999999999</v>
      </c>
      <c r="FO11" s="27">
        <f>IF($O11&gt;=FO$1,$S11,0)</f>
        <v>555.07749999999999</v>
      </c>
      <c r="FP11" s="27">
        <f>IF($O11&gt;=FP$1,$S11,0)</f>
        <v>555.07749999999999</v>
      </c>
      <c r="FQ11" s="27">
        <f>IF($O11&gt;=FQ$1,$S11,0)</f>
        <v>555.07749999999999</v>
      </c>
      <c r="FR11" s="27">
        <f>IF($O11&gt;=FR$1,$S11,0)</f>
        <v>555.07749999999999</v>
      </c>
      <c r="FS11" s="27">
        <f>IF($O11&gt;=FS$1,$S11,0)</f>
        <v>555.07749999999999</v>
      </c>
      <c r="FT11" s="27">
        <f>IF($O11&gt;=FT$1,$S11,0)</f>
        <v>555.07749999999999</v>
      </c>
      <c r="FU11" s="27">
        <f>IF($O11&gt;=FU$1,$S11,0)</f>
        <v>555.07749999999999</v>
      </c>
      <c r="FV11" s="27">
        <f>IF($O11&gt;=FV$1,$S11,0)</f>
        <v>555.07749999999999</v>
      </c>
      <c r="FW11" s="27">
        <f>IF($O11&gt;=FW$1,$S11,0)</f>
        <v>555.07749999999999</v>
      </c>
      <c r="FX11" s="27">
        <f>IF($O11&gt;=FX$1,$S11,0)</f>
        <v>555.07749999999999</v>
      </c>
      <c r="FY11" s="27">
        <f>IF($O11&gt;=FY$1,$S11,0)</f>
        <v>555.07749999999999</v>
      </c>
      <c r="FZ11" s="27">
        <f>IF($O11&gt;=FZ$1,$S11,0)</f>
        <v>0</v>
      </c>
      <c r="GA11" s="27">
        <f>IF($O11&gt;=GA$1,$S11,0)</f>
        <v>0</v>
      </c>
      <c r="GB11" s="27">
        <f>IF($O11&gt;=GB$1,$S11,0)</f>
        <v>0</v>
      </c>
      <c r="GC11" s="27">
        <f>IF($O11&gt;=GC$1,$S11,0)</f>
        <v>0</v>
      </c>
      <c r="GD11" s="27">
        <f>IF($O11&gt;=GD$1,$S11,0)</f>
        <v>0</v>
      </c>
      <c r="GE11" s="27">
        <f>IF($O11&gt;=GE$1,$S11,0)</f>
        <v>0</v>
      </c>
      <c r="GF11" s="27">
        <f>IF($O11&gt;=GF$1,$S11,0)</f>
        <v>0</v>
      </c>
      <c r="GG11" s="27">
        <f>IF($O11&gt;=GG$1,$S11,0)</f>
        <v>0</v>
      </c>
      <c r="GH11" s="27">
        <f>IF($O11&gt;=GH$1,$S11,0)</f>
        <v>0</v>
      </c>
      <c r="GI11" s="27">
        <f>IF($O11&gt;=GI$1,$S11,0)</f>
        <v>0</v>
      </c>
      <c r="GJ11" s="27">
        <f>IF($O11&gt;=GJ$1,$S11,0)</f>
        <v>0</v>
      </c>
      <c r="GK11" s="27">
        <f>IF($O11&gt;=GK$1,$S11,0)</f>
        <v>0</v>
      </c>
      <c r="GL11" s="27">
        <f>IF($O11&gt;=GL$1,$S11,0)</f>
        <v>0</v>
      </c>
      <c r="GM11" s="27">
        <f>IF($O11&gt;=GM$1,$S11,0)</f>
        <v>0</v>
      </c>
      <c r="GN11" s="27">
        <f>IF($O11&gt;=GN$1,$S11,0)</f>
        <v>0</v>
      </c>
      <c r="GO11" s="27">
        <f>IF($O11&gt;=GO$1,$S11,0)</f>
        <v>0</v>
      </c>
      <c r="GP11" s="27">
        <f>IF($O11&gt;=GP$1,$S11,0)</f>
        <v>0</v>
      </c>
      <c r="GQ11" s="27">
        <f>IF($O11&gt;=GQ$1,$S11,0)</f>
        <v>0</v>
      </c>
      <c r="GR11" s="27">
        <f>IF($O11&gt;=GR$1,$S11,0)</f>
        <v>0</v>
      </c>
      <c r="GS11" s="27">
        <f>IF($O11&gt;=GS$1,$S11,0)</f>
        <v>0</v>
      </c>
      <c r="GT11" s="27">
        <f>IF($O11&gt;=GT$1,$S11,0)</f>
        <v>0</v>
      </c>
      <c r="GU11" s="27">
        <f>IF($O11&gt;=GU$1,$S11,0)</f>
        <v>0</v>
      </c>
      <c r="GV11" s="27">
        <f>IF($O11&gt;=GV$1,$S11,0)</f>
        <v>0</v>
      </c>
      <c r="GW11" s="27">
        <f>IF($O11&gt;=GW$1,$S11,0)</f>
        <v>0</v>
      </c>
      <c r="GX11" s="27">
        <f>IF($O11&gt;=GX$1,$S11,0)</f>
        <v>0</v>
      </c>
      <c r="GY11" s="27">
        <f>IF($O11&gt;=GY$1,$S11,0)</f>
        <v>0</v>
      </c>
      <c r="GZ11" s="27">
        <f>IF($O11&gt;=GZ$1,$S11,0)</f>
        <v>0</v>
      </c>
      <c r="HA11" s="27">
        <f>IF($O11&gt;=HA$1,$S11,0)</f>
        <v>0</v>
      </c>
      <c r="HB11" s="27">
        <f>IF($O11&gt;=HB$1,$S11,0)</f>
        <v>0</v>
      </c>
      <c r="HC11" s="27">
        <f>IF($O11&gt;=HC$1,$S11,0)</f>
        <v>0</v>
      </c>
    </row>
    <row r="12" spans="1:211">
      <c r="A12" s="3">
        <v>1309</v>
      </c>
      <c r="B12" s="3" t="s">
        <v>55</v>
      </c>
      <c r="C12" s="3" t="s">
        <v>56</v>
      </c>
      <c r="D12" s="3">
        <v>53</v>
      </c>
      <c r="E12" s="4">
        <v>30977</v>
      </c>
      <c r="F12" s="5">
        <v>33.682191780821917</v>
      </c>
      <c r="G12" s="3" t="s">
        <v>24</v>
      </c>
      <c r="H12" s="4">
        <v>23798</v>
      </c>
      <c r="I12" s="9" t="s">
        <v>800</v>
      </c>
      <c r="J12" s="5">
        <v>2552.19</v>
      </c>
      <c r="K12" s="31">
        <v>685</v>
      </c>
      <c r="L12" s="32">
        <v>34</v>
      </c>
      <c r="M12" s="33">
        <f>VLOOKUP(L12,FIND,3,TRUE)</f>
        <v>1.5</v>
      </c>
      <c r="N12" s="32">
        <f>IF(L12&gt;30,180,VLOOKUP(L12,TEMPO,2,FALSE))</f>
        <v>180</v>
      </c>
      <c r="O12" s="32">
        <f>IF(R12&gt;0,4,N12)</f>
        <v>180</v>
      </c>
      <c r="P12" s="96">
        <f>J12*M12*L12</f>
        <v>130161.69</v>
      </c>
      <c r="Q12" s="96">
        <f>10934.45*2</f>
        <v>21868.9</v>
      </c>
      <c r="R12" s="96">
        <f>IF(P12&lt;=Q12,P12/4,0)</f>
        <v>0</v>
      </c>
      <c r="S12" s="5">
        <f>IF(P12&gt;=Q12,P12/N12,0)</f>
        <v>723.12049999999999</v>
      </c>
      <c r="T12" s="3"/>
      <c r="U12" s="3">
        <f>IF(T12="",1,0)</f>
        <v>1</v>
      </c>
      <c r="V12" s="3">
        <v>75</v>
      </c>
      <c r="W12" s="5">
        <v>0</v>
      </c>
      <c r="X12" s="5">
        <v>203.3</v>
      </c>
      <c r="Y12" s="5">
        <f>X12*W12</f>
        <v>0</v>
      </c>
      <c r="Z12" s="5">
        <v>400</v>
      </c>
      <c r="AA12" s="5">
        <f>S12+Y12+Z12</f>
        <v>1123.1205</v>
      </c>
      <c r="AB12" s="39">
        <f>(J12/12+J12/12*1.3333333333+450/12+J12/30*6/12+J12)*1.3+Y12+Z12+153.9</f>
        <v>4620.9313666574508</v>
      </c>
      <c r="AC12" s="39" t="s">
        <v>943</v>
      </c>
      <c r="AD12" s="39">
        <f>J12*1.3+400+153.9</f>
        <v>3871.7470000000003</v>
      </c>
      <c r="AE12" s="39">
        <f>SUMIFS('CUSTO MENSAL FUNC NOVO'!H:H,'CUSTO MENSAL FUNC NOVO'!A:A,'VALORES MENSAIS'!AC12)</f>
        <v>2013.943</v>
      </c>
      <c r="AF12" s="27">
        <f>IF($R12&gt;0,$R12,$S12)+$Y12+$Z12</f>
        <v>1123.1205</v>
      </c>
      <c r="AG12" s="27">
        <f>IF($R12&gt;0,$R12,$S12)+$Y12+$Z12</f>
        <v>1123.1205</v>
      </c>
      <c r="AH12" s="27">
        <f>IF($R12&gt;0,$R12,$S12)+$Y12+$Z12</f>
        <v>1123.1205</v>
      </c>
      <c r="AI12" s="27">
        <f>IF($R12&gt;0,$R12,$S12)+$Y12+$Z12</f>
        <v>1123.1205</v>
      </c>
      <c r="AJ12" s="27">
        <f>IF($O12&gt;=AJ$1,$S12+$Y12+$Z12,$Y12+$Z12)</f>
        <v>1123.1205</v>
      </c>
      <c r="AK12" s="27">
        <f>IF($O12&gt;=AK$1,$S12+$Y12+$Z12,$Y12+$Z12)</f>
        <v>1123.1205</v>
      </c>
      <c r="AL12" s="27">
        <f>IF($O12&gt;=AL$1,$S12+$Y12+$Z12,$Y12+$Z12)</f>
        <v>1123.1205</v>
      </c>
      <c r="AM12" s="27">
        <f>IF($O12&gt;=AM$1,$S12+$Y12+$Z12,$Y12+$Z12)</f>
        <v>1123.1205</v>
      </c>
      <c r="AN12" s="27">
        <f>IF($O12&gt;=AN$1,$S12+$Y12+$Z12,$Y12+$Z12)</f>
        <v>1123.1205</v>
      </c>
      <c r="AO12" s="27">
        <f>IF($O12&gt;=AO$1,$S12+$Y12+$Z12,$Y12+$Z12)</f>
        <v>1123.1205</v>
      </c>
      <c r="AP12" s="27">
        <f>IF($O12&gt;=AP$1,$S12+$Y12+$Z12,$Y12+$Z12)</f>
        <v>1123.1205</v>
      </c>
      <c r="AQ12" s="27">
        <f>IF($O12&gt;=AQ$1,$S12+$Y12+$Z12,$Y12+$Z12)</f>
        <v>1123.1205</v>
      </c>
      <c r="AR12" s="27">
        <f>IF($O12&gt;=AR$1,$S12+$Y12+$Z12,$Y12+$Z12)</f>
        <v>1123.1205</v>
      </c>
      <c r="AS12" s="27">
        <f>IF($O12&gt;=AS$1,$S12+$Y12+$Z12,$Y12+$Z12)</f>
        <v>1123.1205</v>
      </c>
      <c r="AT12" s="27">
        <f>IF($O12&gt;=AT$1,$S12+$Y12+$Z12,$Y12+$Z12)</f>
        <v>1123.1205</v>
      </c>
      <c r="AU12" s="27">
        <f>IF($O12&gt;=AU$1,$S12+$Y12+$Z12,$Y12+$Z12)</f>
        <v>1123.1205</v>
      </c>
      <c r="AV12" s="27">
        <f>IF($O12&gt;=AV$1,$S12+$Y12+$Z12,$Y12+$Z12)</f>
        <v>1123.1205</v>
      </c>
      <c r="AW12" s="27">
        <f>IF($O12&gt;=AW$1,$S12+$Y12+$Z12,$Y12+$Z12)</f>
        <v>1123.1205</v>
      </c>
      <c r="AX12" s="27">
        <f>IF($O12&gt;=AX$1,$S12+$Y12+$Z12,$Y12+$Z12)</f>
        <v>1123.1205</v>
      </c>
      <c r="AY12" s="27">
        <f>IF($O12&gt;=AY$1,$S12+$Y12+$Z12,$Y12+$Z12)</f>
        <v>1123.1205</v>
      </c>
      <c r="AZ12" s="27">
        <f>IF($O12&gt;=AZ$1,$S12+$Y12+$Z12,$Y12+$Z12)</f>
        <v>1123.1205</v>
      </c>
      <c r="BA12" s="27">
        <f>IF($O12&gt;=BA$1,$S12+$Y12+$Z12,$Y12+$Z12)</f>
        <v>1123.1205</v>
      </c>
      <c r="BB12" s="27">
        <f>IF($O12&gt;=BB$1,$S12+$Y12+$Z12,$Y12+$Z12)</f>
        <v>1123.1205</v>
      </c>
      <c r="BC12" s="27">
        <f>IF($O12&gt;=BC$1,$S12+$Y12+$Z12,$Y12+$Z12)</f>
        <v>1123.1205</v>
      </c>
      <c r="BD12" s="27">
        <f>IF($O12&gt;=BD$1,$S12+$Y12+$Z12,$Y12+$Z12)</f>
        <v>1123.1205</v>
      </c>
      <c r="BE12" s="27">
        <f>IF($O12&gt;=BE$1,$S12+$Y12+$Z12,$Y12+$Z12)</f>
        <v>1123.1205</v>
      </c>
      <c r="BF12" s="27">
        <f>IF($O12&gt;=BF$1,$S12+$Y12+$Z12,$Y12+$Z12)</f>
        <v>1123.1205</v>
      </c>
      <c r="BG12" s="27">
        <f>IF($O12&gt;=BG$1,$S12+$Y12+$Z12,$Y12+$Z12)</f>
        <v>1123.1205</v>
      </c>
      <c r="BH12" s="27">
        <f>IF($O12&gt;=BH$1,$S12+$Y12+$Z12,$Y12+$Z12)</f>
        <v>1123.1205</v>
      </c>
      <c r="BI12" s="27">
        <f>IF($O12&gt;=BI$1,$S12+$Y12+$Z12,$Y12+$Z12)</f>
        <v>1123.1205</v>
      </c>
      <c r="BJ12" s="27">
        <f>IF($O12&gt;=BJ$1,$S12+$Y12+$Z12,$Y12+$Z12)</f>
        <v>1123.1205</v>
      </c>
      <c r="BK12" s="27">
        <f>IF($O12&gt;=BK$1,$S12+$Y12+$Z12,$Y12+$Z12)</f>
        <v>1123.1205</v>
      </c>
      <c r="BL12" s="27">
        <f>IF($O12&gt;=BL$1,$S12+$Y12+$Z12,$Y12+$Z12)</f>
        <v>1123.1205</v>
      </c>
      <c r="BM12" s="27">
        <f>IF($O12&gt;=BM$1,$S12+$Y12+$Z12,$Y12+$Z12)</f>
        <v>1123.1205</v>
      </c>
      <c r="BN12" s="27">
        <f>IF($O12&gt;=BN$1,$S12+$Y12+$Z12,$Y12+$Z12)</f>
        <v>1123.1205</v>
      </c>
      <c r="BO12" s="27">
        <f>IF($O12&gt;=BO$1,$S12+$Y12+$Z12,$Y12+$Z12)</f>
        <v>1123.1205</v>
      </c>
      <c r="BP12" s="27">
        <f>IF($O12&gt;=BP$1,$S12+$Y12+$Z12,$Y12+$Z12)</f>
        <v>1123.1205</v>
      </c>
      <c r="BQ12" s="27">
        <f>IF($O12&gt;=BQ$1,$S12+$Y12+$Z12,$Y12+$Z12)</f>
        <v>1123.1205</v>
      </c>
      <c r="BR12" s="27">
        <f>IF($O12&gt;=BR$1,$S12+$Y12+$Z12,$Y12+$Z12)</f>
        <v>1123.1205</v>
      </c>
      <c r="BS12" s="27">
        <f>IF($O12&gt;=BS$1,$S12+$Y12+$Z12,$Y12+$Z12)</f>
        <v>1123.1205</v>
      </c>
      <c r="BT12" s="27">
        <f>IF($O12&gt;=BT$1,$S12+$Y12+$Z12,$Y12+$Z12)</f>
        <v>1123.1205</v>
      </c>
      <c r="BU12" s="27">
        <f>IF($O12&gt;=BU$1,$S12+$Y12+$Z12,$Y12+$Z12)</f>
        <v>1123.1205</v>
      </c>
      <c r="BV12" s="27">
        <f>IF($O12&gt;=BV$1,$S12+$Y12+$Z12,$Y12+$Z12)</f>
        <v>1123.1205</v>
      </c>
      <c r="BW12" s="27">
        <f>IF($O12&gt;=BW$1,$S12+$Y12+$Z12,$Y12+$Z12)</f>
        <v>1123.1205</v>
      </c>
      <c r="BX12" s="27">
        <f>IF($O12&gt;=BX$1,$S12+$Y12+$Z12,$Y12+$Z12)</f>
        <v>1123.1205</v>
      </c>
      <c r="BY12" s="27">
        <f>IF($O12&gt;=BY$1,$S12+$Y12+$Z12,$Y12+$Z12)</f>
        <v>1123.1205</v>
      </c>
      <c r="BZ12" s="27">
        <f>IF($O12&gt;=BZ$1,$S12+$Y12+$Z12,$Y12+$Z12)</f>
        <v>1123.1205</v>
      </c>
      <c r="CA12" s="27">
        <f>IF($O12&gt;=CA$1,$S12+$Y12+$Z12,$Y12+$Z12)</f>
        <v>1123.1205</v>
      </c>
      <c r="CB12" s="27">
        <f>IF($O12&gt;=CB$1,$S12+$Y12+$Z12,$Y12+$Z12)</f>
        <v>1123.1205</v>
      </c>
      <c r="CC12" s="27">
        <f>IF($O12&gt;=CC$1,$S12+$Y12+$Z12,$Y12+$Z12)</f>
        <v>1123.1205</v>
      </c>
      <c r="CD12" s="27">
        <f>IF($O12&gt;=CD$1,$S12+$Y12+$Z12,$Y12+$Z12)</f>
        <v>1123.1205</v>
      </c>
      <c r="CE12" s="27">
        <f>IF($O12&gt;=CE$1,$S12+$Y12+$Z12,$Y12+$Z12)</f>
        <v>1123.1205</v>
      </c>
      <c r="CF12" s="27">
        <f>IF($O12&gt;=CF$1,$S12+$Y12+$Z12,$Y12+$Z12)</f>
        <v>1123.1205</v>
      </c>
      <c r="CG12" s="27">
        <f>IF($O12&gt;=CG$1,$S12+$Y12+$Z12,$Y12+$Z12)</f>
        <v>1123.1205</v>
      </c>
      <c r="CH12" s="27">
        <f>IF($O12&gt;=CH$1,$S12+$Y12+$Z12,$Y12+$Z12)</f>
        <v>1123.1205</v>
      </c>
      <c r="CI12" s="27">
        <f>IF($O12&gt;=CI$1,$S12+$Y12+$Z12,$Y12+$Z12)</f>
        <v>1123.1205</v>
      </c>
      <c r="CJ12" s="27">
        <f>IF($O12&gt;=CJ$1,$S12+$Y12+$Z12,$Y12+$Z12)</f>
        <v>1123.1205</v>
      </c>
      <c r="CK12" s="27">
        <f>IF($O12&gt;=CK$1,$S12+$Y12+$Z12,$Y12+$Z12)</f>
        <v>1123.1205</v>
      </c>
      <c r="CL12" s="27">
        <f>IF($O12&gt;=CL$1,$S12+$Y12+$Z12,$Y12+$Z12)</f>
        <v>1123.1205</v>
      </c>
      <c r="CM12" s="27">
        <f>IF($O12&gt;=CM$1,$S12+$Y12+$Z12,$Y12+$Z12)</f>
        <v>1123.1205</v>
      </c>
      <c r="CN12" s="27">
        <f>IF($O12&gt;=CN$1,$S12+$Y12,$Y12)</f>
        <v>723.12049999999999</v>
      </c>
      <c r="CO12" s="27">
        <f>IF($O12&gt;=CO$1,$S12+$Y12,$Y12)</f>
        <v>723.12049999999999</v>
      </c>
      <c r="CP12" s="27">
        <f>IF($O12&gt;=CP$1,$S12+$Y12,$Y12)</f>
        <v>723.12049999999999</v>
      </c>
      <c r="CQ12" s="27">
        <f>IF($O12&gt;=CQ$1,$S12+$Y12,$Y12)</f>
        <v>723.12049999999999</v>
      </c>
      <c r="CR12" s="27">
        <f>IF($O12&gt;=CR$1,$S12+$Y12,$Y12)</f>
        <v>723.12049999999999</v>
      </c>
      <c r="CS12" s="27">
        <f>IF($O12&gt;=CS$1,$S12+$Y12,$Y12)</f>
        <v>723.12049999999999</v>
      </c>
      <c r="CT12" s="27">
        <f>IF($O12&gt;=CT$1,$S12+$Y12,$Y12)</f>
        <v>723.12049999999999</v>
      </c>
      <c r="CU12" s="27">
        <f>IF($O12&gt;=CU$1,$S12+$Y12,$Y12)</f>
        <v>723.12049999999999</v>
      </c>
      <c r="CV12" s="27">
        <f>IF($O12&gt;=CV$1,$S12+$Y12,$Y12)</f>
        <v>723.12049999999999</v>
      </c>
      <c r="CW12" s="27">
        <f>IF($O12&gt;=CW$1,$S12+$Y12,$Y12)</f>
        <v>723.12049999999999</v>
      </c>
      <c r="CX12" s="27">
        <f>IF($O12&gt;=CX$1,$S12+$Y12,$Y12)</f>
        <v>723.12049999999999</v>
      </c>
      <c r="CY12" s="27">
        <f>IF($O12&gt;=CY$1,$S12+$Y12,$Y12)</f>
        <v>723.12049999999999</v>
      </c>
      <c r="CZ12" s="27">
        <f>IF($O12&gt;=CZ$1,$S12+$Y12,$Y12)</f>
        <v>723.12049999999999</v>
      </c>
      <c r="DA12" s="27">
        <f>IF($O12&gt;=DA$1,$S12+$Y12,$Y12)</f>
        <v>723.12049999999999</v>
      </c>
      <c r="DB12" s="27">
        <f>IF($O12&gt;=DB$1,$S12+$Y12,$Y12)</f>
        <v>723.12049999999999</v>
      </c>
      <c r="DC12" s="27">
        <f>IF($O12&gt;=DC$1,$S12+$Y12,$Y12)</f>
        <v>723.12049999999999</v>
      </c>
      <c r="DD12" s="27">
        <f>IF($O12&gt;=DD$1,$S12+$Y12,$Y12)</f>
        <v>723.12049999999999</v>
      </c>
      <c r="DE12" s="27">
        <f>IF($O12&gt;=DE$1,$S12+$Y12,$Y12)</f>
        <v>723.12049999999999</v>
      </c>
      <c r="DF12" s="27">
        <f>IF($O12&gt;=DF$1,$S12+$Y12,$Y12)</f>
        <v>723.12049999999999</v>
      </c>
      <c r="DG12" s="27">
        <f>IF($O12&gt;=DG$1,$S12+$Y12,$Y12)</f>
        <v>723.12049999999999</v>
      </c>
      <c r="DH12" s="27">
        <f>IF($O12&gt;=DH$1,$S12+$Y12,$Y12)</f>
        <v>723.12049999999999</v>
      </c>
      <c r="DI12" s="27">
        <f>IF($O12&gt;=DI$1,$S12+$Y12,$Y12)</f>
        <v>723.12049999999999</v>
      </c>
      <c r="DJ12" s="27">
        <f>IF($O12&gt;=DJ$1,$S12+$Y12,$Y12)</f>
        <v>723.12049999999999</v>
      </c>
      <c r="DK12" s="27">
        <f>IF($O12&gt;=DK$1,$S12+$Y12,$Y12)</f>
        <v>723.12049999999999</v>
      </c>
      <c r="DL12" s="27">
        <f>IF($O12&gt;=DL$1,$S12+$Y12,$Y12)</f>
        <v>723.12049999999999</v>
      </c>
      <c r="DM12" s="27">
        <f>IF($O12&gt;=DM$1,$S12+$Y12,$Y12)</f>
        <v>723.12049999999999</v>
      </c>
      <c r="DN12" s="27">
        <f>IF($O12&gt;=DN$1,$S12+$Y12,$Y12)</f>
        <v>723.12049999999999</v>
      </c>
      <c r="DO12" s="27">
        <f>IF($O12&gt;=DO$1,$S12+$Y12,$Y12)</f>
        <v>723.12049999999999</v>
      </c>
      <c r="DP12" s="27">
        <f>IF($O12&gt;=DP$1,$S12+$Y12,$Y12)</f>
        <v>723.12049999999999</v>
      </c>
      <c r="DQ12" s="27">
        <f>IF($O12&gt;=DQ$1,$S12+$Y12,$Y12)</f>
        <v>723.12049999999999</v>
      </c>
      <c r="DR12" s="27">
        <f>IF($O12&gt;=DR$1,$S12+$Y12,$Y12)</f>
        <v>723.12049999999999</v>
      </c>
      <c r="DS12" s="27">
        <f>IF($O12&gt;=DS$1,$S12+$Y12,$Y12)</f>
        <v>723.12049999999999</v>
      </c>
      <c r="DT12" s="27">
        <f>IF($O12&gt;=DT$1,$S12+$Y12,$Y12)</f>
        <v>723.12049999999999</v>
      </c>
      <c r="DU12" s="27">
        <f>IF($O12&gt;=DU$1,$S12+$Y12,$Y12)</f>
        <v>723.12049999999999</v>
      </c>
      <c r="DV12" s="27">
        <f>IF($O12&gt;=DV$1,$S12+$Y12,$Y12)</f>
        <v>723.12049999999999</v>
      </c>
      <c r="DW12" s="27">
        <f>IF($O12&gt;=DW$1,$S12+$Y12,$Y12)</f>
        <v>723.12049999999999</v>
      </c>
      <c r="DX12" s="27">
        <f>IF($O12&gt;=DX$1,$S12+$Y12,$Y12)</f>
        <v>723.12049999999999</v>
      </c>
      <c r="DY12" s="27">
        <f>IF($O12&gt;=DY$1,$S12+$Y12,$Y12)</f>
        <v>723.12049999999999</v>
      </c>
      <c r="DZ12" s="27">
        <f>IF($O12&gt;=DZ$1,$S12+$Y12,$Y12)</f>
        <v>723.12049999999999</v>
      </c>
      <c r="EA12" s="27">
        <f>IF($O12&gt;=EA$1,$S12+$Y12,$Y12)</f>
        <v>723.12049999999999</v>
      </c>
      <c r="EB12" s="27">
        <f>IF($O12&gt;=EB$1,$S12+$Y12,$Y12)</f>
        <v>723.12049999999999</v>
      </c>
      <c r="EC12" s="27">
        <f>IF($O12&gt;=EC$1,$S12+$Y12,$Y12)</f>
        <v>723.12049999999999</v>
      </c>
      <c r="ED12" s="27">
        <f>IF($O12&gt;=ED$1,$S12+$Y12,$Y12)</f>
        <v>723.12049999999999</v>
      </c>
      <c r="EE12" s="27">
        <f>IF($O12&gt;=EE$1,$S12+$Y12,$Y12)</f>
        <v>723.12049999999999</v>
      </c>
      <c r="EF12" s="27">
        <f>IF($O12&gt;=EF$1,$S12+$Y12,$Y12)</f>
        <v>723.12049999999999</v>
      </c>
      <c r="EG12" s="27">
        <f>IF($O12&gt;=EG$1,$S12+$Y12,$Y12)</f>
        <v>723.12049999999999</v>
      </c>
      <c r="EH12" s="27">
        <f>IF($O12&gt;=EH$1,$S12+$Y12,$Y12)</f>
        <v>723.12049999999999</v>
      </c>
      <c r="EI12" s="27">
        <f>IF($O12&gt;=EI$1,$S12+$Y12,$Y12)</f>
        <v>723.12049999999999</v>
      </c>
      <c r="EJ12" s="27">
        <f>IF($O12&gt;=EJ$1,$S12+$Y12,$Y12)</f>
        <v>723.12049999999999</v>
      </c>
      <c r="EK12" s="27">
        <f>IF($O12&gt;=EK$1,$S12+$Y12,$Y12)</f>
        <v>723.12049999999999</v>
      </c>
      <c r="EL12" s="27">
        <f>IF($O12&gt;=EL$1,$S12+$Y12,$Y12)</f>
        <v>723.12049999999999</v>
      </c>
      <c r="EM12" s="27">
        <f>IF($O12&gt;=EM$1,$S12+$Y12,$Y12)</f>
        <v>723.12049999999999</v>
      </c>
      <c r="EN12" s="27">
        <f>IF($O12&gt;=EN$1,$S12+$Y12,$Y12)</f>
        <v>723.12049999999999</v>
      </c>
      <c r="EO12" s="27">
        <f>IF($O12&gt;=EO$1,$S12+$Y12,$Y12)</f>
        <v>723.12049999999999</v>
      </c>
      <c r="EP12" s="27">
        <f>IF($O12&gt;=EP$1,$S12+$Y12,$Y12)</f>
        <v>723.12049999999999</v>
      </c>
      <c r="EQ12" s="27">
        <f>IF($O12&gt;=EQ$1,$S12+$Y12,$Y12)</f>
        <v>723.12049999999999</v>
      </c>
      <c r="ER12" s="27">
        <f>IF($O12&gt;=ER$1,$S12+$Y12,$Y12)</f>
        <v>723.12049999999999</v>
      </c>
      <c r="ES12" s="27">
        <f>IF($O12&gt;=ES$1,$S12+$Y12,$Y12)</f>
        <v>723.12049999999999</v>
      </c>
      <c r="ET12" s="27">
        <f>IF($O12&gt;=ET$1,$S12+$Y12,$Y12)</f>
        <v>723.12049999999999</v>
      </c>
      <c r="EU12" s="27">
        <f>IF($O12&gt;=EU$1,$S12+$Y12,$Y12)</f>
        <v>723.12049999999999</v>
      </c>
      <c r="EV12" s="27">
        <f>IF($O12&gt;=EV$1,$S12,0)</f>
        <v>723.12049999999999</v>
      </c>
      <c r="EW12" s="27">
        <f>IF($O12&gt;=EW$1,$S12,0)</f>
        <v>723.12049999999999</v>
      </c>
      <c r="EX12" s="27">
        <f>IF($O12&gt;=EX$1,$S12,0)</f>
        <v>723.12049999999999</v>
      </c>
      <c r="EY12" s="27">
        <f>IF($O12&gt;=EY$1,$S12,0)</f>
        <v>723.12049999999999</v>
      </c>
      <c r="EZ12" s="27">
        <f>IF($O12&gt;=EZ$1,$S12,0)</f>
        <v>723.12049999999999</v>
      </c>
      <c r="FA12" s="27">
        <f>IF($O12&gt;=FA$1,$S12,0)</f>
        <v>723.12049999999999</v>
      </c>
      <c r="FB12" s="27">
        <f>IF($O12&gt;=FB$1,$S12,0)</f>
        <v>723.12049999999999</v>
      </c>
      <c r="FC12" s="27">
        <f>IF($O12&gt;=FC$1,$S12,0)</f>
        <v>723.12049999999999</v>
      </c>
      <c r="FD12" s="27">
        <f>IF($O12&gt;=FD$1,$S12,0)</f>
        <v>723.12049999999999</v>
      </c>
      <c r="FE12" s="27">
        <f>IF($O12&gt;=FE$1,$S12,0)</f>
        <v>723.12049999999999</v>
      </c>
      <c r="FF12" s="27">
        <f>IF($O12&gt;=FF$1,$S12,0)</f>
        <v>723.12049999999999</v>
      </c>
      <c r="FG12" s="27">
        <f>IF($O12&gt;=FG$1,$S12,0)</f>
        <v>723.12049999999999</v>
      </c>
      <c r="FH12" s="27">
        <f>IF($O12&gt;=FH$1,$S12,0)</f>
        <v>723.12049999999999</v>
      </c>
      <c r="FI12" s="27">
        <f>IF($O12&gt;=FI$1,$S12,0)</f>
        <v>723.12049999999999</v>
      </c>
      <c r="FJ12" s="27">
        <f>IF($O12&gt;=FJ$1,$S12,0)</f>
        <v>723.12049999999999</v>
      </c>
      <c r="FK12" s="27">
        <f>IF($O12&gt;=FK$1,$S12,0)</f>
        <v>723.12049999999999</v>
      </c>
      <c r="FL12" s="27">
        <f>IF($O12&gt;=FL$1,$S12,0)</f>
        <v>723.12049999999999</v>
      </c>
      <c r="FM12" s="27">
        <f>IF($O12&gt;=FM$1,$S12,0)</f>
        <v>723.12049999999999</v>
      </c>
      <c r="FN12" s="27">
        <f>IF($O12&gt;=FN$1,$S12,0)</f>
        <v>723.12049999999999</v>
      </c>
      <c r="FO12" s="27">
        <f>IF($O12&gt;=FO$1,$S12,0)</f>
        <v>723.12049999999999</v>
      </c>
      <c r="FP12" s="27">
        <f>IF($O12&gt;=FP$1,$S12,0)</f>
        <v>723.12049999999999</v>
      </c>
      <c r="FQ12" s="27">
        <f>IF($O12&gt;=FQ$1,$S12,0)</f>
        <v>723.12049999999999</v>
      </c>
      <c r="FR12" s="27">
        <f>IF($O12&gt;=FR$1,$S12,0)</f>
        <v>723.12049999999999</v>
      </c>
      <c r="FS12" s="27">
        <f>IF($O12&gt;=FS$1,$S12,0)</f>
        <v>723.12049999999999</v>
      </c>
      <c r="FT12" s="27">
        <f>IF($O12&gt;=FT$1,$S12,0)</f>
        <v>723.12049999999999</v>
      </c>
      <c r="FU12" s="27">
        <f>IF($O12&gt;=FU$1,$S12,0)</f>
        <v>723.12049999999999</v>
      </c>
      <c r="FV12" s="27">
        <f>IF($O12&gt;=FV$1,$S12,0)</f>
        <v>723.12049999999999</v>
      </c>
      <c r="FW12" s="27">
        <f>IF($O12&gt;=FW$1,$S12,0)</f>
        <v>723.12049999999999</v>
      </c>
      <c r="FX12" s="27">
        <f>IF($O12&gt;=FX$1,$S12,0)</f>
        <v>723.12049999999999</v>
      </c>
      <c r="FY12" s="27">
        <f>IF($O12&gt;=FY$1,$S12,0)</f>
        <v>723.12049999999999</v>
      </c>
      <c r="FZ12" s="27">
        <f>IF($O12&gt;=FZ$1,$S12,0)</f>
        <v>723.12049999999999</v>
      </c>
      <c r="GA12" s="27">
        <f>IF($O12&gt;=GA$1,$S12,0)</f>
        <v>723.12049999999999</v>
      </c>
      <c r="GB12" s="27">
        <f>IF($O12&gt;=GB$1,$S12,0)</f>
        <v>723.12049999999999</v>
      </c>
      <c r="GC12" s="27">
        <f>IF($O12&gt;=GC$1,$S12,0)</f>
        <v>723.12049999999999</v>
      </c>
      <c r="GD12" s="27">
        <f>IF($O12&gt;=GD$1,$S12,0)</f>
        <v>723.12049999999999</v>
      </c>
      <c r="GE12" s="27">
        <f>IF($O12&gt;=GE$1,$S12,0)</f>
        <v>723.12049999999999</v>
      </c>
      <c r="GF12" s="27">
        <f>IF($O12&gt;=GF$1,$S12,0)</f>
        <v>723.12049999999999</v>
      </c>
      <c r="GG12" s="27">
        <f>IF($O12&gt;=GG$1,$S12,0)</f>
        <v>723.12049999999999</v>
      </c>
      <c r="GH12" s="27">
        <f>IF($O12&gt;=GH$1,$S12,0)</f>
        <v>723.12049999999999</v>
      </c>
      <c r="GI12" s="27">
        <f>IF($O12&gt;=GI$1,$S12,0)</f>
        <v>723.12049999999999</v>
      </c>
      <c r="GJ12" s="27">
        <f>IF($O12&gt;=GJ$1,$S12,0)</f>
        <v>723.12049999999999</v>
      </c>
      <c r="GK12" s="27">
        <f>IF($O12&gt;=GK$1,$S12,0)</f>
        <v>723.12049999999999</v>
      </c>
      <c r="GL12" s="27">
        <f>IF($O12&gt;=GL$1,$S12,0)</f>
        <v>723.12049999999999</v>
      </c>
      <c r="GM12" s="27">
        <f>IF($O12&gt;=GM$1,$S12,0)</f>
        <v>723.12049999999999</v>
      </c>
      <c r="GN12" s="27">
        <f>IF($O12&gt;=GN$1,$S12,0)</f>
        <v>723.12049999999999</v>
      </c>
      <c r="GO12" s="27">
        <f>IF($O12&gt;=GO$1,$S12,0)</f>
        <v>723.12049999999999</v>
      </c>
      <c r="GP12" s="27">
        <f>IF($O12&gt;=GP$1,$S12,0)</f>
        <v>723.12049999999999</v>
      </c>
      <c r="GQ12" s="27">
        <f>IF($O12&gt;=GQ$1,$S12,0)</f>
        <v>723.12049999999999</v>
      </c>
      <c r="GR12" s="27">
        <f>IF($O12&gt;=GR$1,$S12,0)</f>
        <v>723.12049999999999</v>
      </c>
      <c r="GS12" s="27">
        <f>IF($O12&gt;=GS$1,$S12,0)</f>
        <v>723.12049999999999</v>
      </c>
      <c r="GT12" s="27">
        <f>IF($O12&gt;=GT$1,$S12,0)</f>
        <v>723.12049999999999</v>
      </c>
      <c r="GU12" s="27">
        <f>IF($O12&gt;=GU$1,$S12,0)</f>
        <v>723.12049999999999</v>
      </c>
      <c r="GV12" s="27">
        <f>IF($O12&gt;=GV$1,$S12,0)</f>
        <v>723.12049999999999</v>
      </c>
      <c r="GW12" s="27">
        <f>IF($O12&gt;=GW$1,$S12,0)</f>
        <v>723.12049999999999</v>
      </c>
      <c r="GX12" s="27">
        <f>IF($O12&gt;=GX$1,$S12,0)</f>
        <v>723.12049999999999</v>
      </c>
      <c r="GY12" s="27">
        <f>IF($O12&gt;=GY$1,$S12,0)</f>
        <v>723.12049999999999</v>
      </c>
      <c r="GZ12" s="27">
        <f>IF($O12&gt;=GZ$1,$S12,0)</f>
        <v>723.12049999999999</v>
      </c>
      <c r="HA12" s="27">
        <f>IF($O12&gt;=HA$1,$S12,0)</f>
        <v>723.12049999999999</v>
      </c>
      <c r="HB12" s="27">
        <f>IF($O12&gt;=HB$1,$S12,0)</f>
        <v>723.12049999999999</v>
      </c>
      <c r="HC12" s="27">
        <f>IF($O12&gt;=HC$1,$S12,0)</f>
        <v>723.12049999999999</v>
      </c>
    </row>
    <row r="13" spans="1:211">
      <c r="A13" s="3">
        <v>70564</v>
      </c>
      <c r="B13" s="3" t="s">
        <v>43</v>
      </c>
      <c r="C13" s="3" t="s">
        <v>18</v>
      </c>
      <c r="D13" s="3">
        <v>56</v>
      </c>
      <c r="E13" s="4">
        <v>35289</v>
      </c>
      <c r="F13" s="5">
        <v>21.86849315068493</v>
      </c>
      <c r="G13" s="3" t="s">
        <v>24</v>
      </c>
      <c r="H13" s="4">
        <v>22926</v>
      </c>
      <c r="I13" s="9" t="s">
        <v>800</v>
      </c>
      <c r="J13" s="5">
        <v>1583.03</v>
      </c>
      <c r="K13" s="31">
        <v>685</v>
      </c>
      <c r="L13" s="32">
        <v>22</v>
      </c>
      <c r="M13" s="33">
        <f>VLOOKUP(L13,FIND,3,TRUE)</f>
        <v>1.3</v>
      </c>
      <c r="N13" s="32">
        <f>IF(L13&gt;30,180,VLOOKUP(L13,TEMPO,2,FALSE))</f>
        <v>132</v>
      </c>
      <c r="O13" s="32">
        <f>IF(R13&gt;0,4,N13)</f>
        <v>132</v>
      </c>
      <c r="P13" s="96">
        <f>J13*M13*L13</f>
        <v>45274.657999999996</v>
      </c>
      <c r="Q13" s="96">
        <f>10934.45*2</f>
        <v>21868.9</v>
      </c>
      <c r="R13" s="96">
        <f>IF(P13&lt;=Q13,P13/4,0)</f>
        <v>0</v>
      </c>
      <c r="S13" s="5">
        <f>IF(P13&gt;=Q13,P13/N13,0)</f>
        <v>342.98983333333331</v>
      </c>
      <c r="T13" s="3"/>
      <c r="U13" s="3">
        <f>IF(T13="",1,0)</f>
        <v>1</v>
      </c>
      <c r="V13" s="3">
        <v>27</v>
      </c>
      <c r="W13" s="5">
        <v>0</v>
      </c>
      <c r="X13" s="5">
        <v>245.73</v>
      </c>
      <c r="Y13" s="5">
        <f>X13*W13</f>
        <v>0</v>
      </c>
      <c r="Z13" s="5">
        <v>400</v>
      </c>
      <c r="AA13" s="5">
        <f>S13+Y13+Z13</f>
        <v>742.98983333333331</v>
      </c>
      <c r="AB13" s="39">
        <f>(J13/12+J13/12*1.3333333333+450/12+J13/30*6/12+J13)*1.3+Y13+Z13+153.9</f>
        <v>3095.0427888831728</v>
      </c>
      <c r="AC13" s="39" t="s">
        <v>18</v>
      </c>
      <c r="AD13" s="39">
        <f>J13*1.3+400+153.9</f>
        <v>2611.8389999999999</v>
      </c>
      <c r="AE13" s="39">
        <f>SUMIFS('CUSTO MENSAL FUNC NOVO'!H:H,'CUSTO MENSAL FUNC NOVO'!A:A,'VALORES MENSAIS'!AC13)</f>
        <v>1902.2210000000002</v>
      </c>
      <c r="AF13" s="27">
        <f>IF($R13&gt;0,$R13,$S13)+$Y13+$Z13</f>
        <v>742.98983333333331</v>
      </c>
      <c r="AG13" s="27">
        <f>IF($R13&gt;0,$R13,$S13)+$Y13+$Z13</f>
        <v>742.98983333333331</v>
      </c>
      <c r="AH13" s="27">
        <f>IF($R13&gt;0,$R13,$S13)+$Y13+$Z13</f>
        <v>742.98983333333331</v>
      </c>
      <c r="AI13" s="27">
        <f>IF($R13&gt;0,$R13,$S13)+$Y13+$Z13</f>
        <v>742.98983333333331</v>
      </c>
      <c r="AJ13" s="27">
        <f>IF($O13&gt;=AJ$1,$S13+$Y13+$Z13,$Y13+$Z13)</f>
        <v>742.98983333333331</v>
      </c>
      <c r="AK13" s="27">
        <f>IF($O13&gt;=AK$1,$S13+$Y13+$Z13,$Y13+$Z13)</f>
        <v>742.98983333333331</v>
      </c>
      <c r="AL13" s="27">
        <f>IF($O13&gt;=AL$1,$S13+$Y13+$Z13,$Y13+$Z13)</f>
        <v>742.98983333333331</v>
      </c>
      <c r="AM13" s="27">
        <f>IF($O13&gt;=AM$1,$S13+$Y13+$Z13,$Y13+$Z13)</f>
        <v>742.98983333333331</v>
      </c>
      <c r="AN13" s="27">
        <f>IF($O13&gt;=AN$1,$S13+$Y13+$Z13,$Y13+$Z13)</f>
        <v>742.98983333333331</v>
      </c>
      <c r="AO13" s="27">
        <f>IF($O13&gt;=AO$1,$S13+$Y13+$Z13,$Y13+$Z13)</f>
        <v>742.98983333333331</v>
      </c>
      <c r="AP13" s="27">
        <f>IF($O13&gt;=AP$1,$S13+$Y13+$Z13,$Y13+$Z13)</f>
        <v>742.98983333333331</v>
      </c>
      <c r="AQ13" s="27">
        <f>IF($O13&gt;=AQ$1,$S13+$Y13+$Z13,$Y13+$Z13)</f>
        <v>742.98983333333331</v>
      </c>
      <c r="AR13" s="27">
        <f>IF($O13&gt;=AR$1,$S13+$Y13+$Z13,$Y13+$Z13)</f>
        <v>742.98983333333331</v>
      </c>
      <c r="AS13" s="27">
        <f>IF($O13&gt;=AS$1,$S13+$Y13+$Z13,$Y13+$Z13)</f>
        <v>742.98983333333331</v>
      </c>
      <c r="AT13" s="27">
        <f>IF($O13&gt;=AT$1,$S13+$Y13+$Z13,$Y13+$Z13)</f>
        <v>742.98983333333331</v>
      </c>
      <c r="AU13" s="27">
        <f>IF($O13&gt;=AU$1,$S13+$Y13+$Z13,$Y13+$Z13)</f>
        <v>742.98983333333331</v>
      </c>
      <c r="AV13" s="27">
        <f>IF($O13&gt;=AV$1,$S13+$Y13+$Z13,$Y13+$Z13)</f>
        <v>742.98983333333331</v>
      </c>
      <c r="AW13" s="27">
        <f>IF($O13&gt;=AW$1,$S13+$Y13+$Z13,$Y13+$Z13)</f>
        <v>742.98983333333331</v>
      </c>
      <c r="AX13" s="27">
        <f>IF($O13&gt;=AX$1,$S13+$Y13+$Z13,$Y13+$Z13)</f>
        <v>742.98983333333331</v>
      </c>
      <c r="AY13" s="27">
        <f>IF($O13&gt;=AY$1,$S13+$Y13+$Z13,$Y13+$Z13)</f>
        <v>742.98983333333331</v>
      </c>
      <c r="AZ13" s="27">
        <f>IF($O13&gt;=AZ$1,$S13+$Y13+$Z13,$Y13+$Z13)</f>
        <v>742.98983333333331</v>
      </c>
      <c r="BA13" s="27">
        <f>IF($O13&gt;=BA$1,$S13+$Y13+$Z13,$Y13+$Z13)</f>
        <v>742.98983333333331</v>
      </c>
      <c r="BB13" s="27">
        <f>IF($O13&gt;=BB$1,$S13+$Y13+$Z13,$Y13+$Z13)</f>
        <v>742.98983333333331</v>
      </c>
      <c r="BC13" s="27">
        <f>IF($O13&gt;=BC$1,$S13+$Y13+$Z13,$Y13+$Z13)</f>
        <v>742.98983333333331</v>
      </c>
      <c r="BD13" s="27">
        <f>IF($O13&gt;=BD$1,$S13+$Y13+$Z13,$Y13+$Z13)</f>
        <v>742.98983333333331</v>
      </c>
      <c r="BE13" s="27">
        <f>IF($O13&gt;=BE$1,$S13+$Y13+$Z13,$Y13+$Z13)</f>
        <v>742.98983333333331</v>
      </c>
      <c r="BF13" s="27">
        <f>IF($O13&gt;=BF$1,$S13+$Y13+$Z13,$Y13+$Z13)</f>
        <v>742.98983333333331</v>
      </c>
      <c r="BG13" s="27">
        <f>IF($O13&gt;=BG$1,$S13+$Y13+$Z13,$Y13+$Z13)</f>
        <v>742.98983333333331</v>
      </c>
      <c r="BH13" s="27">
        <f>IF($O13&gt;=BH$1,$S13+$Y13+$Z13,$Y13+$Z13)</f>
        <v>742.98983333333331</v>
      </c>
      <c r="BI13" s="27">
        <f>IF($O13&gt;=BI$1,$S13+$Y13+$Z13,$Y13+$Z13)</f>
        <v>742.98983333333331</v>
      </c>
      <c r="BJ13" s="27">
        <f>IF($O13&gt;=BJ$1,$S13+$Y13+$Z13,$Y13+$Z13)</f>
        <v>742.98983333333331</v>
      </c>
      <c r="BK13" s="27">
        <f>IF($O13&gt;=BK$1,$S13+$Y13+$Z13,$Y13+$Z13)</f>
        <v>742.98983333333331</v>
      </c>
      <c r="BL13" s="27">
        <f>IF($O13&gt;=BL$1,$S13+$Y13+$Z13,$Y13+$Z13)</f>
        <v>742.98983333333331</v>
      </c>
      <c r="BM13" s="27">
        <f>IF($O13&gt;=BM$1,$S13+$Y13+$Z13,$Y13+$Z13)</f>
        <v>742.98983333333331</v>
      </c>
      <c r="BN13" s="27">
        <f>IF($O13&gt;=BN$1,$S13+$Y13+$Z13,$Y13+$Z13)</f>
        <v>742.98983333333331</v>
      </c>
      <c r="BO13" s="27">
        <f>IF($O13&gt;=BO$1,$S13+$Y13+$Z13,$Y13+$Z13)</f>
        <v>742.98983333333331</v>
      </c>
      <c r="BP13" s="27">
        <f>IF($O13&gt;=BP$1,$S13+$Y13+$Z13,$Y13+$Z13)</f>
        <v>742.98983333333331</v>
      </c>
      <c r="BQ13" s="27">
        <f>IF($O13&gt;=BQ$1,$S13+$Y13+$Z13,$Y13+$Z13)</f>
        <v>742.98983333333331</v>
      </c>
      <c r="BR13" s="27">
        <f>IF($O13&gt;=BR$1,$S13+$Y13+$Z13,$Y13+$Z13)</f>
        <v>742.98983333333331</v>
      </c>
      <c r="BS13" s="27">
        <f>IF($O13&gt;=BS$1,$S13+$Y13+$Z13,$Y13+$Z13)</f>
        <v>742.98983333333331</v>
      </c>
      <c r="BT13" s="27">
        <f>IF($O13&gt;=BT$1,$S13+$Y13+$Z13,$Y13+$Z13)</f>
        <v>742.98983333333331</v>
      </c>
      <c r="BU13" s="27">
        <f>IF($O13&gt;=BU$1,$S13+$Y13+$Z13,$Y13+$Z13)</f>
        <v>742.98983333333331</v>
      </c>
      <c r="BV13" s="27">
        <f>IF($O13&gt;=BV$1,$S13+$Y13+$Z13,$Y13+$Z13)</f>
        <v>742.98983333333331</v>
      </c>
      <c r="BW13" s="27">
        <f>IF($O13&gt;=BW$1,$S13+$Y13+$Z13,$Y13+$Z13)</f>
        <v>742.98983333333331</v>
      </c>
      <c r="BX13" s="27">
        <f>IF($O13&gt;=BX$1,$S13+$Y13+$Z13,$Y13+$Z13)</f>
        <v>742.98983333333331</v>
      </c>
      <c r="BY13" s="27">
        <f>IF($O13&gt;=BY$1,$S13+$Y13+$Z13,$Y13+$Z13)</f>
        <v>742.98983333333331</v>
      </c>
      <c r="BZ13" s="27">
        <f>IF($O13&gt;=BZ$1,$S13+$Y13+$Z13,$Y13+$Z13)</f>
        <v>742.98983333333331</v>
      </c>
      <c r="CA13" s="27">
        <f>IF($O13&gt;=CA$1,$S13+$Y13+$Z13,$Y13+$Z13)</f>
        <v>742.98983333333331</v>
      </c>
      <c r="CB13" s="27">
        <f>IF($O13&gt;=CB$1,$S13+$Y13+$Z13,$Y13+$Z13)</f>
        <v>742.98983333333331</v>
      </c>
      <c r="CC13" s="27">
        <f>IF($O13&gt;=CC$1,$S13+$Y13+$Z13,$Y13+$Z13)</f>
        <v>742.98983333333331</v>
      </c>
      <c r="CD13" s="27">
        <f>IF($O13&gt;=CD$1,$S13+$Y13+$Z13,$Y13+$Z13)</f>
        <v>742.98983333333331</v>
      </c>
      <c r="CE13" s="27">
        <f>IF($O13&gt;=CE$1,$S13+$Y13+$Z13,$Y13+$Z13)</f>
        <v>742.98983333333331</v>
      </c>
      <c r="CF13" s="27">
        <f>IF($O13&gt;=CF$1,$S13+$Y13+$Z13,$Y13+$Z13)</f>
        <v>742.98983333333331</v>
      </c>
      <c r="CG13" s="27">
        <f>IF($O13&gt;=CG$1,$S13+$Y13+$Z13,$Y13+$Z13)</f>
        <v>742.98983333333331</v>
      </c>
      <c r="CH13" s="27">
        <f>IF($O13&gt;=CH$1,$S13+$Y13+$Z13,$Y13+$Z13)</f>
        <v>742.98983333333331</v>
      </c>
      <c r="CI13" s="27">
        <f>IF($O13&gt;=CI$1,$S13+$Y13+$Z13,$Y13+$Z13)</f>
        <v>742.98983333333331</v>
      </c>
      <c r="CJ13" s="27">
        <f>IF($O13&gt;=CJ$1,$S13+$Y13+$Z13,$Y13+$Z13)</f>
        <v>742.98983333333331</v>
      </c>
      <c r="CK13" s="27">
        <f>IF($O13&gt;=CK$1,$S13+$Y13+$Z13,$Y13+$Z13)</f>
        <v>742.98983333333331</v>
      </c>
      <c r="CL13" s="27">
        <f>IF($O13&gt;=CL$1,$S13+$Y13+$Z13,$Y13+$Z13)</f>
        <v>742.98983333333331</v>
      </c>
      <c r="CM13" s="27">
        <f>IF($O13&gt;=CM$1,$S13+$Y13+$Z13,$Y13+$Z13)</f>
        <v>742.98983333333331</v>
      </c>
      <c r="CN13" s="27">
        <f>IF($O13&gt;=CN$1,$S13+$Y13,$Y13)</f>
        <v>342.98983333333331</v>
      </c>
      <c r="CO13" s="27">
        <f>IF($O13&gt;=CO$1,$S13+$Y13,$Y13)</f>
        <v>342.98983333333331</v>
      </c>
      <c r="CP13" s="27">
        <f>IF($O13&gt;=CP$1,$S13+$Y13,$Y13)</f>
        <v>342.98983333333331</v>
      </c>
      <c r="CQ13" s="27">
        <f>IF($O13&gt;=CQ$1,$S13+$Y13,$Y13)</f>
        <v>342.98983333333331</v>
      </c>
      <c r="CR13" s="27">
        <f>IF($O13&gt;=CR$1,$S13+$Y13,$Y13)</f>
        <v>342.98983333333331</v>
      </c>
      <c r="CS13" s="27">
        <f>IF($O13&gt;=CS$1,$S13+$Y13,$Y13)</f>
        <v>342.98983333333331</v>
      </c>
      <c r="CT13" s="27">
        <f>IF($O13&gt;=CT$1,$S13+$Y13,$Y13)</f>
        <v>342.98983333333331</v>
      </c>
      <c r="CU13" s="27">
        <f>IF($O13&gt;=CU$1,$S13+$Y13,$Y13)</f>
        <v>342.98983333333331</v>
      </c>
      <c r="CV13" s="27">
        <f>IF($O13&gt;=CV$1,$S13+$Y13,$Y13)</f>
        <v>342.98983333333331</v>
      </c>
      <c r="CW13" s="27">
        <f>IF($O13&gt;=CW$1,$S13+$Y13,$Y13)</f>
        <v>342.98983333333331</v>
      </c>
      <c r="CX13" s="27">
        <f>IF($O13&gt;=CX$1,$S13+$Y13,$Y13)</f>
        <v>342.98983333333331</v>
      </c>
      <c r="CY13" s="27">
        <f>IF($O13&gt;=CY$1,$S13+$Y13,$Y13)</f>
        <v>342.98983333333331</v>
      </c>
      <c r="CZ13" s="27">
        <f>IF($O13&gt;=CZ$1,$S13+$Y13,$Y13)</f>
        <v>342.98983333333331</v>
      </c>
      <c r="DA13" s="27">
        <f>IF($O13&gt;=DA$1,$S13+$Y13,$Y13)</f>
        <v>342.98983333333331</v>
      </c>
      <c r="DB13" s="27">
        <f>IF($O13&gt;=DB$1,$S13+$Y13,$Y13)</f>
        <v>342.98983333333331</v>
      </c>
      <c r="DC13" s="27">
        <f>IF($O13&gt;=DC$1,$S13+$Y13,$Y13)</f>
        <v>342.98983333333331</v>
      </c>
      <c r="DD13" s="27">
        <f>IF($O13&gt;=DD$1,$S13+$Y13,$Y13)</f>
        <v>342.98983333333331</v>
      </c>
      <c r="DE13" s="27">
        <f>IF($O13&gt;=DE$1,$S13+$Y13,$Y13)</f>
        <v>342.98983333333331</v>
      </c>
      <c r="DF13" s="27">
        <f>IF($O13&gt;=DF$1,$S13+$Y13,$Y13)</f>
        <v>342.98983333333331</v>
      </c>
      <c r="DG13" s="27">
        <f>IF($O13&gt;=DG$1,$S13+$Y13,$Y13)</f>
        <v>342.98983333333331</v>
      </c>
      <c r="DH13" s="27">
        <f>IF($O13&gt;=DH$1,$S13+$Y13,$Y13)</f>
        <v>342.98983333333331</v>
      </c>
      <c r="DI13" s="27">
        <f>IF($O13&gt;=DI$1,$S13+$Y13,$Y13)</f>
        <v>342.98983333333331</v>
      </c>
      <c r="DJ13" s="27">
        <f>IF($O13&gt;=DJ$1,$S13+$Y13,$Y13)</f>
        <v>342.98983333333331</v>
      </c>
      <c r="DK13" s="27">
        <f>IF($O13&gt;=DK$1,$S13+$Y13,$Y13)</f>
        <v>342.98983333333331</v>
      </c>
      <c r="DL13" s="27">
        <f>IF($O13&gt;=DL$1,$S13+$Y13,$Y13)</f>
        <v>342.98983333333331</v>
      </c>
      <c r="DM13" s="27">
        <f>IF($O13&gt;=DM$1,$S13+$Y13,$Y13)</f>
        <v>342.98983333333331</v>
      </c>
      <c r="DN13" s="27">
        <f>IF($O13&gt;=DN$1,$S13+$Y13,$Y13)</f>
        <v>342.98983333333331</v>
      </c>
      <c r="DO13" s="27">
        <f>IF($O13&gt;=DO$1,$S13+$Y13,$Y13)</f>
        <v>342.98983333333331</v>
      </c>
      <c r="DP13" s="27">
        <f>IF($O13&gt;=DP$1,$S13+$Y13,$Y13)</f>
        <v>342.98983333333331</v>
      </c>
      <c r="DQ13" s="27">
        <f>IF($O13&gt;=DQ$1,$S13+$Y13,$Y13)</f>
        <v>342.98983333333331</v>
      </c>
      <c r="DR13" s="27">
        <f>IF($O13&gt;=DR$1,$S13+$Y13,$Y13)</f>
        <v>342.98983333333331</v>
      </c>
      <c r="DS13" s="27">
        <f>IF($O13&gt;=DS$1,$S13+$Y13,$Y13)</f>
        <v>342.98983333333331</v>
      </c>
      <c r="DT13" s="27">
        <f>IF($O13&gt;=DT$1,$S13+$Y13,$Y13)</f>
        <v>342.98983333333331</v>
      </c>
      <c r="DU13" s="27">
        <f>IF($O13&gt;=DU$1,$S13+$Y13,$Y13)</f>
        <v>342.98983333333331</v>
      </c>
      <c r="DV13" s="27">
        <f>IF($O13&gt;=DV$1,$S13+$Y13,$Y13)</f>
        <v>342.98983333333331</v>
      </c>
      <c r="DW13" s="27">
        <f>IF($O13&gt;=DW$1,$S13+$Y13,$Y13)</f>
        <v>342.98983333333331</v>
      </c>
      <c r="DX13" s="27">
        <f>IF($O13&gt;=DX$1,$S13+$Y13,$Y13)</f>
        <v>342.98983333333331</v>
      </c>
      <c r="DY13" s="27">
        <f>IF($O13&gt;=DY$1,$S13+$Y13,$Y13)</f>
        <v>342.98983333333331</v>
      </c>
      <c r="DZ13" s="27">
        <f>IF($O13&gt;=DZ$1,$S13+$Y13,$Y13)</f>
        <v>342.98983333333331</v>
      </c>
      <c r="EA13" s="27">
        <f>IF($O13&gt;=EA$1,$S13+$Y13,$Y13)</f>
        <v>342.98983333333331</v>
      </c>
      <c r="EB13" s="27">
        <f>IF($O13&gt;=EB$1,$S13+$Y13,$Y13)</f>
        <v>342.98983333333331</v>
      </c>
      <c r="EC13" s="27">
        <f>IF($O13&gt;=EC$1,$S13+$Y13,$Y13)</f>
        <v>342.98983333333331</v>
      </c>
      <c r="ED13" s="27">
        <f>IF($O13&gt;=ED$1,$S13+$Y13,$Y13)</f>
        <v>342.98983333333331</v>
      </c>
      <c r="EE13" s="27">
        <f>IF($O13&gt;=EE$1,$S13+$Y13,$Y13)</f>
        <v>342.98983333333331</v>
      </c>
      <c r="EF13" s="27">
        <f>IF($O13&gt;=EF$1,$S13+$Y13,$Y13)</f>
        <v>342.98983333333331</v>
      </c>
      <c r="EG13" s="27">
        <f>IF($O13&gt;=EG$1,$S13+$Y13,$Y13)</f>
        <v>342.98983333333331</v>
      </c>
      <c r="EH13" s="27">
        <f>IF($O13&gt;=EH$1,$S13+$Y13,$Y13)</f>
        <v>342.98983333333331</v>
      </c>
      <c r="EI13" s="27">
        <f>IF($O13&gt;=EI$1,$S13+$Y13,$Y13)</f>
        <v>342.98983333333331</v>
      </c>
      <c r="EJ13" s="27">
        <f>IF($O13&gt;=EJ$1,$S13+$Y13,$Y13)</f>
        <v>342.98983333333331</v>
      </c>
      <c r="EK13" s="27">
        <f>IF($O13&gt;=EK$1,$S13+$Y13,$Y13)</f>
        <v>342.98983333333331</v>
      </c>
      <c r="EL13" s="27">
        <f>IF($O13&gt;=EL$1,$S13+$Y13,$Y13)</f>
        <v>342.98983333333331</v>
      </c>
      <c r="EM13" s="27">
        <f>IF($O13&gt;=EM$1,$S13+$Y13,$Y13)</f>
        <v>342.98983333333331</v>
      </c>
      <c r="EN13" s="27">
        <f>IF($O13&gt;=EN$1,$S13+$Y13,$Y13)</f>
        <v>342.98983333333331</v>
      </c>
      <c r="EO13" s="27">
        <f>IF($O13&gt;=EO$1,$S13+$Y13,$Y13)</f>
        <v>342.98983333333331</v>
      </c>
      <c r="EP13" s="27">
        <f>IF($O13&gt;=EP$1,$S13+$Y13,$Y13)</f>
        <v>342.98983333333331</v>
      </c>
      <c r="EQ13" s="27">
        <f>IF($O13&gt;=EQ$1,$S13+$Y13,$Y13)</f>
        <v>342.98983333333331</v>
      </c>
      <c r="ER13" s="27">
        <f>IF($O13&gt;=ER$1,$S13+$Y13,$Y13)</f>
        <v>342.98983333333331</v>
      </c>
      <c r="ES13" s="27">
        <f>IF($O13&gt;=ES$1,$S13+$Y13,$Y13)</f>
        <v>342.98983333333331</v>
      </c>
      <c r="ET13" s="27">
        <f>IF($O13&gt;=ET$1,$S13+$Y13,$Y13)</f>
        <v>342.98983333333331</v>
      </c>
      <c r="EU13" s="27">
        <f>IF($O13&gt;=EU$1,$S13+$Y13,$Y13)</f>
        <v>342.98983333333331</v>
      </c>
      <c r="EV13" s="27">
        <f>IF($O13&gt;=EV$1,$S13,0)</f>
        <v>342.98983333333331</v>
      </c>
      <c r="EW13" s="27">
        <f>IF($O13&gt;=EW$1,$S13,0)</f>
        <v>342.98983333333331</v>
      </c>
      <c r="EX13" s="27">
        <f>IF($O13&gt;=EX$1,$S13,0)</f>
        <v>342.98983333333331</v>
      </c>
      <c r="EY13" s="27">
        <f>IF($O13&gt;=EY$1,$S13,0)</f>
        <v>342.98983333333331</v>
      </c>
      <c r="EZ13" s="27">
        <f>IF($O13&gt;=EZ$1,$S13,0)</f>
        <v>342.98983333333331</v>
      </c>
      <c r="FA13" s="27">
        <f>IF($O13&gt;=FA$1,$S13,0)</f>
        <v>342.98983333333331</v>
      </c>
      <c r="FB13" s="27">
        <f>IF($O13&gt;=FB$1,$S13,0)</f>
        <v>342.98983333333331</v>
      </c>
      <c r="FC13" s="27">
        <f>IF($O13&gt;=FC$1,$S13,0)</f>
        <v>342.98983333333331</v>
      </c>
      <c r="FD13" s="27">
        <f>IF($O13&gt;=FD$1,$S13,0)</f>
        <v>342.98983333333331</v>
      </c>
      <c r="FE13" s="27">
        <f>IF($O13&gt;=FE$1,$S13,0)</f>
        <v>342.98983333333331</v>
      </c>
      <c r="FF13" s="27">
        <f>IF($O13&gt;=FF$1,$S13,0)</f>
        <v>342.98983333333331</v>
      </c>
      <c r="FG13" s="27">
        <f>IF($O13&gt;=FG$1,$S13,0)</f>
        <v>342.98983333333331</v>
      </c>
      <c r="FH13" s="27">
        <f>IF($O13&gt;=FH$1,$S13,0)</f>
        <v>0</v>
      </c>
      <c r="FI13" s="27">
        <f>IF($O13&gt;=FI$1,$S13,0)</f>
        <v>0</v>
      </c>
      <c r="FJ13" s="27">
        <f>IF($O13&gt;=FJ$1,$S13,0)</f>
        <v>0</v>
      </c>
      <c r="FK13" s="27">
        <f>IF($O13&gt;=FK$1,$S13,0)</f>
        <v>0</v>
      </c>
      <c r="FL13" s="27">
        <f>IF($O13&gt;=FL$1,$S13,0)</f>
        <v>0</v>
      </c>
      <c r="FM13" s="27">
        <f>IF($O13&gt;=FM$1,$S13,0)</f>
        <v>0</v>
      </c>
      <c r="FN13" s="27">
        <f>IF($O13&gt;=FN$1,$S13,0)</f>
        <v>0</v>
      </c>
      <c r="FO13" s="27">
        <f>IF($O13&gt;=FO$1,$S13,0)</f>
        <v>0</v>
      </c>
      <c r="FP13" s="27">
        <f>IF($O13&gt;=FP$1,$S13,0)</f>
        <v>0</v>
      </c>
      <c r="FQ13" s="27">
        <f>IF($O13&gt;=FQ$1,$S13,0)</f>
        <v>0</v>
      </c>
      <c r="FR13" s="27">
        <f>IF($O13&gt;=FR$1,$S13,0)</f>
        <v>0</v>
      </c>
      <c r="FS13" s="27">
        <f>IF($O13&gt;=FS$1,$S13,0)</f>
        <v>0</v>
      </c>
      <c r="FT13" s="27">
        <f>IF($O13&gt;=FT$1,$S13,0)</f>
        <v>0</v>
      </c>
      <c r="FU13" s="27">
        <f>IF($O13&gt;=FU$1,$S13,0)</f>
        <v>0</v>
      </c>
      <c r="FV13" s="27">
        <f>IF($O13&gt;=FV$1,$S13,0)</f>
        <v>0</v>
      </c>
      <c r="FW13" s="27">
        <f>IF($O13&gt;=FW$1,$S13,0)</f>
        <v>0</v>
      </c>
      <c r="FX13" s="27">
        <f>IF($O13&gt;=FX$1,$S13,0)</f>
        <v>0</v>
      </c>
      <c r="FY13" s="27">
        <f>IF($O13&gt;=FY$1,$S13,0)</f>
        <v>0</v>
      </c>
      <c r="FZ13" s="27">
        <f>IF($O13&gt;=FZ$1,$S13,0)</f>
        <v>0</v>
      </c>
      <c r="GA13" s="27">
        <f>IF($O13&gt;=GA$1,$S13,0)</f>
        <v>0</v>
      </c>
      <c r="GB13" s="27">
        <f>IF($O13&gt;=GB$1,$S13,0)</f>
        <v>0</v>
      </c>
      <c r="GC13" s="27">
        <f>IF($O13&gt;=GC$1,$S13,0)</f>
        <v>0</v>
      </c>
      <c r="GD13" s="27">
        <f>IF($O13&gt;=GD$1,$S13,0)</f>
        <v>0</v>
      </c>
      <c r="GE13" s="27">
        <f>IF($O13&gt;=GE$1,$S13,0)</f>
        <v>0</v>
      </c>
      <c r="GF13" s="27">
        <f>IF($O13&gt;=GF$1,$S13,0)</f>
        <v>0</v>
      </c>
      <c r="GG13" s="27">
        <f>IF($O13&gt;=GG$1,$S13,0)</f>
        <v>0</v>
      </c>
      <c r="GH13" s="27">
        <f>IF($O13&gt;=GH$1,$S13,0)</f>
        <v>0</v>
      </c>
      <c r="GI13" s="27">
        <f>IF($O13&gt;=GI$1,$S13,0)</f>
        <v>0</v>
      </c>
      <c r="GJ13" s="27">
        <f>IF($O13&gt;=GJ$1,$S13,0)</f>
        <v>0</v>
      </c>
      <c r="GK13" s="27">
        <f>IF($O13&gt;=GK$1,$S13,0)</f>
        <v>0</v>
      </c>
      <c r="GL13" s="27">
        <f>IF($O13&gt;=GL$1,$S13,0)</f>
        <v>0</v>
      </c>
      <c r="GM13" s="27">
        <f>IF($O13&gt;=GM$1,$S13,0)</f>
        <v>0</v>
      </c>
      <c r="GN13" s="27">
        <f>IF($O13&gt;=GN$1,$S13,0)</f>
        <v>0</v>
      </c>
      <c r="GO13" s="27">
        <f>IF($O13&gt;=GO$1,$S13,0)</f>
        <v>0</v>
      </c>
      <c r="GP13" s="27">
        <f>IF($O13&gt;=GP$1,$S13,0)</f>
        <v>0</v>
      </c>
      <c r="GQ13" s="27">
        <f>IF($O13&gt;=GQ$1,$S13,0)</f>
        <v>0</v>
      </c>
      <c r="GR13" s="27">
        <f>IF($O13&gt;=GR$1,$S13,0)</f>
        <v>0</v>
      </c>
      <c r="GS13" s="27">
        <f>IF($O13&gt;=GS$1,$S13,0)</f>
        <v>0</v>
      </c>
      <c r="GT13" s="27">
        <f>IF($O13&gt;=GT$1,$S13,0)</f>
        <v>0</v>
      </c>
      <c r="GU13" s="27">
        <f>IF($O13&gt;=GU$1,$S13,0)</f>
        <v>0</v>
      </c>
      <c r="GV13" s="27">
        <f>IF($O13&gt;=GV$1,$S13,0)</f>
        <v>0</v>
      </c>
      <c r="GW13" s="27">
        <f>IF($O13&gt;=GW$1,$S13,0)</f>
        <v>0</v>
      </c>
      <c r="GX13" s="27">
        <f>IF($O13&gt;=GX$1,$S13,0)</f>
        <v>0</v>
      </c>
      <c r="GY13" s="27">
        <f>IF($O13&gt;=GY$1,$S13,0)</f>
        <v>0</v>
      </c>
      <c r="GZ13" s="27">
        <f>IF($O13&gt;=GZ$1,$S13,0)</f>
        <v>0</v>
      </c>
      <c r="HA13" s="27">
        <f>IF($O13&gt;=HA$1,$S13,0)</f>
        <v>0</v>
      </c>
      <c r="HB13" s="27">
        <f>IF($O13&gt;=HB$1,$S13,0)</f>
        <v>0</v>
      </c>
      <c r="HC13" s="27">
        <f>IF($O13&gt;=HC$1,$S13,0)</f>
        <v>0</v>
      </c>
    </row>
    <row r="14" spans="1:211">
      <c r="A14" s="3">
        <v>39004</v>
      </c>
      <c r="B14" s="3" t="s">
        <v>51</v>
      </c>
      <c r="C14" s="3" t="s">
        <v>12</v>
      </c>
      <c r="D14" s="3">
        <v>52</v>
      </c>
      <c r="E14" s="4">
        <v>32969</v>
      </c>
      <c r="F14" s="5">
        <v>28.224657534246575</v>
      </c>
      <c r="G14" s="3" t="s">
        <v>24</v>
      </c>
      <c r="H14" s="4">
        <v>24369</v>
      </c>
      <c r="I14" s="9" t="s">
        <v>800</v>
      </c>
      <c r="J14" s="5">
        <v>2526.92</v>
      </c>
      <c r="K14" s="31">
        <v>685</v>
      </c>
      <c r="L14" s="32">
        <v>28</v>
      </c>
      <c r="M14" s="33">
        <f>VLOOKUP(L14,FIND,3,TRUE)</f>
        <v>1.5</v>
      </c>
      <c r="N14" s="32">
        <f>IF(L14&gt;30,180,VLOOKUP(L14,TEMPO,2,FALSE))</f>
        <v>168</v>
      </c>
      <c r="O14" s="32">
        <f>IF(R14&gt;0,4,N14)</f>
        <v>168</v>
      </c>
      <c r="P14" s="96">
        <f>J14*M14*L14</f>
        <v>106130.64</v>
      </c>
      <c r="Q14" s="96">
        <f>10934.45*2</f>
        <v>21868.9</v>
      </c>
      <c r="R14" s="96">
        <f>IF(P14&lt;=Q14,P14/4,0)</f>
        <v>0</v>
      </c>
      <c r="S14" s="5">
        <f>IF(P14&gt;=Q14,P14/N14,0)</f>
        <v>631.73</v>
      </c>
      <c r="T14" s="3"/>
      <c r="U14" s="3">
        <f>IF(T14="",1,0)</f>
        <v>1</v>
      </c>
      <c r="V14" s="3">
        <v>65</v>
      </c>
      <c r="W14" s="5">
        <v>0.4</v>
      </c>
      <c r="X14" s="5">
        <v>203.3</v>
      </c>
      <c r="Y14" s="5">
        <f>X14*W14</f>
        <v>81.320000000000007</v>
      </c>
      <c r="Z14" s="5">
        <v>400</v>
      </c>
      <c r="AA14" s="5">
        <f>S14+Y14+Z14</f>
        <v>1113.0500000000002</v>
      </c>
      <c r="AB14" s="39">
        <f>(J14/12+J14/12*1.3333333333+450/12+J14/30*6/12+J14)*1.3+Y14+Z14+153.9</f>
        <v>4662.4651555464307</v>
      </c>
      <c r="AC14" s="39" t="s">
        <v>12</v>
      </c>
      <c r="AD14" s="39">
        <f>J14*1.3+400+153.9</f>
        <v>3838.8960000000002</v>
      </c>
      <c r="AE14" s="39">
        <f>SUMIFS('CUSTO MENSAL FUNC NOVO'!H:H,'CUSTO MENSAL FUNC NOVO'!A:A,'VALORES MENSAIS'!AC14)</f>
        <v>2265.9090000000001</v>
      </c>
      <c r="AF14" s="27">
        <f>IF($R14&gt;0,$R14,$S14)+$Y14+$Z14</f>
        <v>1113.0500000000002</v>
      </c>
      <c r="AG14" s="27">
        <f>IF($R14&gt;0,$R14,$S14)+$Y14+$Z14</f>
        <v>1113.0500000000002</v>
      </c>
      <c r="AH14" s="27">
        <f>IF($R14&gt;0,$R14,$S14)+$Y14+$Z14</f>
        <v>1113.0500000000002</v>
      </c>
      <c r="AI14" s="27">
        <f>IF($R14&gt;0,$R14,$S14)+$Y14+$Z14</f>
        <v>1113.0500000000002</v>
      </c>
      <c r="AJ14" s="27">
        <f>IF($O14&gt;=AJ$1,$S14+$Y14+$Z14,$Y14+$Z14)</f>
        <v>1113.0500000000002</v>
      </c>
      <c r="AK14" s="27">
        <f>IF($O14&gt;=AK$1,$S14+$Y14+$Z14,$Y14+$Z14)</f>
        <v>1113.0500000000002</v>
      </c>
      <c r="AL14" s="27">
        <f>IF($O14&gt;=AL$1,$S14+$Y14+$Z14,$Y14+$Z14)</f>
        <v>1113.0500000000002</v>
      </c>
      <c r="AM14" s="27">
        <f>IF($O14&gt;=AM$1,$S14+$Y14+$Z14,$Y14+$Z14)</f>
        <v>1113.0500000000002</v>
      </c>
      <c r="AN14" s="27">
        <f>IF($O14&gt;=AN$1,$S14+$Y14+$Z14,$Y14+$Z14)</f>
        <v>1113.0500000000002</v>
      </c>
      <c r="AO14" s="27">
        <f>IF($O14&gt;=AO$1,$S14+$Y14+$Z14,$Y14+$Z14)</f>
        <v>1113.0500000000002</v>
      </c>
      <c r="AP14" s="27">
        <f>IF($O14&gt;=AP$1,$S14+$Y14+$Z14,$Y14+$Z14)</f>
        <v>1113.0500000000002</v>
      </c>
      <c r="AQ14" s="27">
        <f>IF($O14&gt;=AQ$1,$S14+$Y14+$Z14,$Y14+$Z14)</f>
        <v>1113.0500000000002</v>
      </c>
      <c r="AR14" s="27">
        <f>IF($O14&gt;=AR$1,$S14+$Y14+$Z14,$Y14+$Z14)</f>
        <v>1113.0500000000002</v>
      </c>
      <c r="AS14" s="27">
        <f>IF($O14&gt;=AS$1,$S14+$Y14+$Z14,$Y14+$Z14)</f>
        <v>1113.0500000000002</v>
      </c>
      <c r="AT14" s="27">
        <f>IF($O14&gt;=AT$1,$S14+$Y14+$Z14,$Y14+$Z14)</f>
        <v>1113.0500000000002</v>
      </c>
      <c r="AU14" s="27">
        <f>IF($O14&gt;=AU$1,$S14+$Y14+$Z14,$Y14+$Z14)</f>
        <v>1113.0500000000002</v>
      </c>
      <c r="AV14" s="27">
        <f>IF($O14&gt;=AV$1,$S14+$Y14+$Z14,$Y14+$Z14)</f>
        <v>1113.0500000000002</v>
      </c>
      <c r="AW14" s="27">
        <f>IF($O14&gt;=AW$1,$S14+$Y14+$Z14,$Y14+$Z14)</f>
        <v>1113.0500000000002</v>
      </c>
      <c r="AX14" s="27">
        <f>IF($O14&gt;=AX$1,$S14+$Y14+$Z14,$Y14+$Z14)</f>
        <v>1113.0500000000002</v>
      </c>
      <c r="AY14" s="27">
        <f>IF($O14&gt;=AY$1,$S14+$Y14+$Z14,$Y14+$Z14)</f>
        <v>1113.0500000000002</v>
      </c>
      <c r="AZ14" s="27">
        <f>IF($O14&gt;=AZ$1,$S14+$Y14+$Z14,$Y14+$Z14)</f>
        <v>1113.0500000000002</v>
      </c>
      <c r="BA14" s="27">
        <f>IF($O14&gt;=BA$1,$S14+$Y14+$Z14,$Y14+$Z14)</f>
        <v>1113.0500000000002</v>
      </c>
      <c r="BB14" s="27">
        <f>IF($O14&gt;=BB$1,$S14+$Y14+$Z14,$Y14+$Z14)</f>
        <v>1113.0500000000002</v>
      </c>
      <c r="BC14" s="27">
        <f>IF($O14&gt;=BC$1,$S14+$Y14+$Z14,$Y14+$Z14)</f>
        <v>1113.0500000000002</v>
      </c>
      <c r="BD14" s="27">
        <f>IF($O14&gt;=BD$1,$S14+$Y14+$Z14,$Y14+$Z14)</f>
        <v>1113.0500000000002</v>
      </c>
      <c r="BE14" s="27">
        <f>IF($O14&gt;=BE$1,$S14+$Y14+$Z14,$Y14+$Z14)</f>
        <v>1113.0500000000002</v>
      </c>
      <c r="BF14" s="27">
        <f>IF($O14&gt;=BF$1,$S14+$Y14+$Z14,$Y14+$Z14)</f>
        <v>1113.0500000000002</v>
      </c>
      <c r="BG14" s="27">
        <f>IF($O14&gt;=BG$1,$S14+$Y14+$Z14,$Y14+$Z14)</f>
        <v>1113.0500000000002</v>
      </c>
      <c r="BH14" s="27">
        <f>IF($O14&gt;=BH$1,$S14+$Y14+$Z14,$Y14+$Z14)</f>
        <v>1113.0500000000002</v>
      </c>
      <c r="BI14" s="27">
        <f>IF($O14&gt;=BI$1,$S14+$Y14+$Z14,$Y14+$Z14)</f>
        <v>1113.0500000000002</v>
      </c>
      <c r="BJ14" s="27">
        <f>IF($O14&gt;=BJ$1,$S14+$Y14+$Z14,$Y14+$Z14)</f>
        <v>1113.0500000000002</v>
      </c>
      <c r="BK14" s="27">
        <f>IF($O14&gt;=BK$1,$S14+$Y14+$Z14,$Y14+$Z14)</f>
        <v>1113.0500000000002</v>
      </c>
      <c r="BL14" s="27">
        <f>IF($O14&gt;=BL$1,$S14+$Y14+$Z14,$Y14+$Z14)</f>
        <v>1113.0500000000002</v>
      </c>
      <c r="BM14" s="27">
        <f>IF($O14&gt;=BM$1,$S14+$Y14+$Z14,$Y14+$Z14)</f>
        <v>1113.0500000000002</v>
      </c>
      <c r="BN14" s="27">
        <f>IF($O14&gt;=BN$1,$S14+$Y14+$Z14,$Y14+$Z14)</f>
        <v>1113.0500000000002</v>
      </c>
      <c r="BO14" s="27">
        <f>IF($O14&gt;=BO$1,$S14+$Y14+$Z14,$Y14+$Z14)</f>
        <v>1113.0500000000002</v>
      </c>
      <c r="BP14" s="27">
        <f>IF($O14&gt;=BP$1,$S14+$Y14+$Z14,$Y14+$Z14)</f>
        <v>1113.0500000000002</v>
      </c>
      <c r="BQ14" s="27">
        <f>IF($O14&gt;=BQ$1,$S14+$Y14+$Z14,$Y14+$Z14)</f>
        <v>1113.0500000000002</v>
      </c>
      <c r="BR14" s="27">
        <f>IF($O14&gt;=BR$1,$S14+$Y14+$Z14,$Y14+$Z14)</f>
        <v>1113.0500000000002</v>
      </c>
      <c r="BS14" s="27">
        <f>IF($O14&gt;=BS$1,$S14+$Y14+$Z14,$Y14+$Z14)</f>
        <v>1113.0500000000002</v>
      </c>
      <c r="BT14" s="27">
        <f>IF($O14&gt;=BT$1,$S14+$Y14+$Z14,$Y14+$Z14)</f>
        <v>1113.0500000000002</v>
      </c>
      <c r="BU14" s="27">
        <f>IF($O14&gt;=BU$1,$S14+$Y14+$Z14,$Y14+$Z14)</f>
        <v>1113.0500000000002</v>
      </c>
      <c r="BV14" s="27">
        <f>IF($O14&gt;=BV$1,$S14+$Y14+$Z14,$Y14+$Z14)</f>
        <v>1113.0500000000002</v>
      </c>
      <c r="BW14" s="27">
        <f>IF($O14&gt;=BW$1,$S14+$Y14+$Z14,$Y14+$Z14)</f>
        <v>1113.0500000000002</v>
      </c>
      <c r="BX14" s="27">
        <f>IF($O14&gt;=BX$1,$S14+$Y14+$Z14,$Y14+$Z14)</f>
        <v>1113.0500000000002</v>
      </c>
      <c r="BY14" s="27">
        <f>IF($O14&gt;=BY$1,$S14+$Y14+$Z14,$Y14+$Z14)</f>
        <v>1113.0500000000002</v>
      </c>
      <c r="BZ14" s="27">
        <f>IF($O14&gt;=BZ$1,$S14+$Y14+$Z14,$Y14+$Z14)</f>
        <v>1113.0500000000002</v>
      </c>
      <c r="CA14" s="27">
        <f>IF($O14&gt;=CA$1,$S14+$Y14+$Z14,$Y14+$Z14)</f>
        <v>1113.0500000000002</v>
      </c>
      <c r="CB14" s="27">
        <f>IF($O14&gt;=CB$1,$S14+$Y14+$Z14,$Y14+$Z14)</f>
        <v>1113.0500000000002</v>
      </c>
      <c r="CC14" s="27">
        <f>IF($O14&gt;=CC$1,$S14+$Y14+$Z14,$Y14+$Z14)</f>
        <v>1113.0500000000002</v>
      </c>
      <c r="CD14" s="27">
        <f>IF($O14&gt;=CD$1,$S14+$Y14+$Z14,$Y14+$Z14)</f>
        <v>1113.0500000000002</v>
      </c>
      <c r="CE14" s="27">
        <f>IF($O14&gt;=CE$1,$S14+$Y14+$Z14,$Y14+$Z14)</f>
        <v>1113.0500000000002</v>
      </c>
      <c r="CF14" s="27">
        <f>IF($O14&gt;=CF$1,$S14+$Y14+$Z14,$Y14+$Z14)</f>
        <v>1113.0500000000002</v>
      </c>
      <c r="CG14" s="27">
        <f>IF($O14&gt;=CG$1,$S14+$Y14+$Z14,$Y14+$Z14)</f>
        <v>1113.0500000000002</v>
      </c>
      <c r="CH14" s="27">
        <f>IF($O14&gt;=CH$1,$S14+$Y14+$Z14,$Y14+$Z14)</f>
        <v>1113.0500000000002</v>
      </c>
      <c r="CI14" s="27">
        <f>IF($O14&gt;=CI$1,$S14+$Y14+$Z14,$Y14+$Z14)</f>
        <v>1113.0500000000002</v>
      </c>
      <c r="CJ14" s="27">
        <f>IF($O14&gt;=CJ$1,$S14+$Y14+$Z14,$Y14+$Z14)</f>
        <v>1113.0500000000002</v>
      </c>
      <c r="CK14" s="27">
        <f>IF($O14&gt;=CK$1,$S14+$Y14+$Z14,$Y14+$Z14)</f>
        <v>1113.0500000000002</v>
      </c>
      <c r="CL14" s="27">
        <f>IF($O14&gt;=CL$1,$S14+$Y14+$Z14,$Y14+$Z14)</f>
        <v>1113.0500000000002</v>
      </c>
      <c r="CM14" s="27">
        <f>IF($O14&gt;=CM$1,$S14+$Y14+$Z14,$Y14+$Z14)</f>
        <v>1113.0500000000002</v>
      </c>
      <c r="CN14" s="27">
        <f>IF($O14&gt;=CN$1,$S14+$Y14,$Y14)</f>
        <v>713.05000000000007</v>
      </c>
      <c r="CO14" s="27">
        <f>IF($O14&gt;=CO$1,$S14+$Y14,$Y14)</f>
        <v>713.05000000000007</v>
      </c>
      <c r="CP14" s="27">
        <f>IF($O14&gt;=CP$1,$S14+$Y14,$Y14)</f>
        <v>713.05000000000007</v>
      </c>
      <c r="CQ14" s="27">
        <f>IF($O14&gt;=CQ$1,$S14+$Y14,$Y14)</f>
        <v>713.05000000000007</v>
      </c>
      <c r="CR14" s="27">
        <f>IF($O14&gt;=CR$1,$S14+$Y14,$Y14)</f>
        <v>713.05000000000007</v>
      </c>
      <c r="CS14" s="27">
        <f>IF($O14&gt;=CS$1,$S14+$Y14,$Y14)</f>
        <v>713.05000000000007</v>
      </c>
      <c r="CT14" s="27">
        <f>IF($O14&gt;=CT$1,$S14+$Y14,$Y14)</f>
        <v>713.05000000000007</v>
      </c>
      <c r="CU14" s="27">
        <f>IF($O14&gt;=CU$1,$S14+$Y14,$Y14)</f>
        <v>713.05000000000007</v>
      </c>
      <c r="CV14" s="27">
        <f>IF($O14&gt;=CV$1,$S14+$Y14,$Y14)</f>
        <v>713.05000000000007</v>
      </c>
      <c r="CW14" s="27">
        <f>IF($O14&gt;=CW$1,$S14+$Y14,$Y14)</f>
        <v>713.05000000000007</v>
      </c>
      <c r="CX14" s="27">
        <f>IF($O14&gt;=CX$1,$S14+$Y14,$Y14)</f>
        <v>713.05000000000007</v>
      </c>
      <c r="CY14" s="27">
        <f>IF($O14&gt;=CY$1,$S14+$Y14,$Y14)</f>
        <v>713.05000000000007</v>
      </c>
      <c r="CZ14" s="27">
        <f>IF($O14&gt;=CZ$1,$S14+$Y14,$Y14)</f>
        <v>713.05000000000007</v>
      </c>
      <c r="DA14" s="27">
        <f>IF($O14&gt;=DA$1,$S14+$Y14,$Y14)</f>
        <v>713.05000000000007</v>
      </c>
      <c r="DB14" s="27">
        <f>IF($O14&gt;=DB$1,$S14+$Y14,$Y14)</f>
        <v>713.05000000000007</v>
      </c>
      <c r="DC14" s="27">
        <f>IF($O14&gt;=DC$1,$S14+$Y14,$Y14)</f>
        <v>713.05000000000007</v>
      </c>
      <c r="DD14" s="27">
        <f>IF($O14&gt;=DD$1,$S14+$Y14,$Y14)</f>
        <v>713.05000000000007</v>
      </c>
      <c r="DE14" s="27">
        <f>IF($O14&gt;=DE$1,$S14+$Y14,$Y14)</f>
        <v>713.05000000000007</v>
      </c>
      <c r="DF14" s="27">
        <f>IF($O14&gt;=DF$1,$S14+$Y14,$Y14)</f>
        <v>713.05000000000007</v>
      </c>
      <c r="DG14" s="27">
        <f>IF($O14&gt;=DG$1,$S14+$Y14,$Y14)</f>
        <v>713.05000000000007</v>
      </c>
      <c r="DH14" s="27">
        <f>IF($O14&gt;=DH$1,$S14+$Y14,$Y14)</f>
        <v>713.05000000000007</v>
      </c>
      <c r="DI14" s="27">
        <f>IF($O14&gt;=DI$1,$S14+$Y14,$Y14)</f>
        <v>713.05000000000007</v>
      </c>
      <c r="DJ14" s="27">
        <f>IF($O14&gt;=DJ$1,$S14+$Y14,$Y14)</f>
        <v>713.05000000000007</v>
      </c>
      <c r="DK14" s="27">
        <f>IF($O14&gt;=DK$1,$S14+$Y14,$Y14)</f>
        <v>713.05000000000007</v>
      </c>
      <c r="DL14" s="27">
        <f>IF($O14&gt;=DL$1,$S14+$Y14,$Y14)</f>
        <v>713.05000000000007</v>
      </c>
      <c r="DM14" s="27">
        <f>IF($O14&gt;=DM$1,$S14+$Y14,$Y14)</f>
        <v>713.05000000000007</v>
      </c>
      <c r="DN14" s="27">
        <f>IF($O14&gt;=DN$1,$S14+$Y14,$Y14)</f>
        <v>713.05000000000007</v>
      </c>
      <c r="DO14" s="27">
        <f>IF($O14&gt;=DO$1,$S14+$Y14,$Y14)</f>
        <v>713.05000000000007</v>
      </c>
      <c r="DP14" s="27">
        <f>IF($O14&gt;=DP$1,$S14+$Y14,$Y14)</f>
        <v>713.05000000000007</v>
      </c>
      <c r="DQ14" s="27">
        <f>IF($O14&gt;=DQ$1,$S14+$Y14,$Y14)</f>
        <v>713.05000000000007</v>
      </c>
      <c r="DR14" s="27">
        <f>IF($O14&gt;=DR$1,$S14+$Y14,$Y14)</f>
        <v>713.05000000000007</v>
      </c>
      <c r="DS14" s="27">
        <f>IF($O14&gt;=DS$1,$S14+$Y14,$Y14)</f>
        <v>713.05000000000007</v>
      </c>
      <c r="DT14" s="27">
        <f>IF($O14&gt;=DT$1,$S14+$Y14,$Y14)</f>
        <v>713.05000000000007</v>
      </c>
      <c r="DU14" s="27">
        <f>IF($O14&gt;=DU$1,$S14+$Y14,$Y14)</f>
        <v>713.05000000000007</v>
      </c>
      <c r="DV14" s="27">
        <f>IF($O14&gt;=DV$1,$S14+$Y14,$Y14)</f>
        <v>713.05000000000007</v>
      </c>
      <c r="DW14" s="27">
        <f>IF($O14&gt;=DW$1,$S14+$Y14,$Y14)</f>
        <v>713.05000000000007</v>
      </c>
      <c r="DX14" s="27">
        <f>IF($O14&gt;=DX$1,$S14+$Y14,$Y14)</f>
        <v>713.05000000000007</v>
      </c>
      <c r="DY14" s="27">
        <f>IF($O14&gt;=DY$1,$S14+$Y14,$Y14)</f>
        <v>713.05000000000007</v>
      </c>
      <c r="DZ14" s="27">
        <f>IF($O14&gt;=DZ$1,$S14+$Y14,$Y14)</f>
        <v>713.05000000000007</v>
      </c>
      <c r="EA14" s="27">
        <f>IF($O14&gt;=EA$1,$S14+$Y14,$Y14)</f>
        <v>713.05000000000007</v>
      </c>
      <c r="EB14" s="27">
        <f>IF($O14&gt;=EB$1,$S14+$Y14,$Y14)</f>
        <v>713.05000000000007</v>
      </c>
      <c r="EC14" s="27">
        <f>IF($O14&gt;=EC$1,$S14+$Y14,$Y14)</f>
        <v>713.05000000000007</v>
      </c>
      <c r="ED14" s="27">
        <f>IF($O14&gt;=ED$1,$S14+$Y14,$Y14)</f>
        <v>713.05000000000007</v>
      </c>
      <c r="EE14" s="27">
        <f>IF($O14&gt;=EE$1,$S14+$Y14,$Y14)</f>
        <v>713.05000000000007</v>
      </c>
      <c r="EF14" s="27">
        <f>IF($O14&gt;=EF$1,$S14+$Y14,$Y14)</f>
        <v>713.05000000000007</v>
      </c>
      <c r="EG14" s="27">
        <f>IF($O14&gt;=EG$1,$S14+$Y14,$Y14)</f>
        <v>713.05000000000007</v>
      </c>
      <c r="EH14" s="27">
        <f>IF($O14&gt;=EH$1,$S14+$Y14,$Y14)</f>
        <v>713.05000000000007</v>
      </c>
      <c r="EI14" s="27">
        <f>IF($O14&gt;=EI$1,$S14+$Y14,$Y14)</f>
        <v>713.05000000000007</v>
      </c>
      <c r="EJ14" s="27">
        <f>IF($O14&gt;=EJ$1,$S14+$Y14,$Y14)</f>
        <v>713.05000000000007</v>
      </c>
      <c r="EK14" s="27">
        <f>IF($O14&gt;=EK$1,$S14+$Y14,$Y14)</f>
        <v>713.05000000000007</v>
      </c>
      <c r="EL14" s="27">
        <f>IF($O14&gt;=EL$1,$S14+$Y14,$Y14)</f>
        <v>713.05000000000007</v>
      </c>
      <c r="EM14" s="27">
        <f>IF($O14&gt;=EM$1,$S14+$Y14,$Y14)</f>
        <v>713.05000000000007</v>
      </c>
      <c r="EN14" s="27">
        <f>IF($O14&gt;=EN$1,$S14+$Y14,$Y14)</f>
        <v>713.05000000000007</v>
      </c>
      <c r="EO14" s="27">
        <f>IF($O14&gt;=EO$1,$S14+$Y14,$Y14)</f>
        <v>713.05000000000007</v>
      </c>
      <c r="EP14" s="27">
        <f>IF($O14&gt;=EP$1,$S14+$Y14,$Y14)</f>
        <v>713.05000000000007</v>
      </c>
      <c r="EQ14" s="27">
        <f>IF($O14&gt;=EQ$1,$S14+$Y14,$Y14)</f>
        <v>713.05000000000007</v>
      </c>
      <c r="ER14" s="27">
        <f>IF($O14&gt;=ER$1,$S14+$Y14,$Y14)</f>
        <v>713.05000000000007</v>
      </c>
      <c r="ES14" s="27">
        <f>IF($O14&gt;=ES$1,$S14+$Y14,$Y14)</f>
        <v>713.05000000000007</v>
      </c>
      <c r="ET14" s="27">
        <f>IF($O14&gt;=ET$1,$S14+$Y14,$Y14)</f>
        <v>713.05000000000007</v>
      </c>
      <c r="EU14" s="27">
        <f>IF($O14&gt;=EU$1,$S14+$Y14,$Y14)</f>
        <v>713.05000000000007</v>
      </c>
      <c r="EV14" s="27">
        <f>IF($O14&gt;=EV$1,$S14,0)</f>
        <v>631.73</v>
      </c>
      <c r="EW14" s="27">
        <f>IF($O14&gt;=EW$1,$S14,0)</f>
        <v>631.73</v>
      </c>
      <c r="EX14" s="27">
        <f>IF($O14&gt;=EX$1,$S14,0)</f>
        <v>631.73</v>
      </c>
      <c r="EY14" s="27">
        <f>IF($O14&gt;=EY$1,$S14,0)</f>
        <v>631.73</v>
      </c>
      <c r="EZ14" s="27">
        <f>IF($O14&gt;=EZ$1,$S14,0)</f>
        <v>631.73</v>
      </c>
      <c r="FA14" s="27">
        <f>IF($O14&gt;=FA$1,$S14,0)</f>
        <v>631.73</v>
      </c>
      <c r="FB14" s="27">
        <f>IF($O14&gt;=FB$1,$S14,0)</f>
        <v>631.73</v>
      </c>
      <c r="FC14" s="27">
        <f>IF($O14&gt;=FC$1,$S14,0)</f>
        <v>631.73</v>
      </c>
      <c r="FD14" s="27">
        <f>IF($O14&gt;=FD$1,$S14,0)</f>
        <v>631.73</v>
      </c>
      <c r="FE14" s="27">
        <f>IF($O14&gt;=FE$1,$S14,0)</f>
        <v>631.73</v>
      </c>
      <c r="FF14" s="27">
        <f>IF($O14&gt;=FF$1,$S14,0)</f>
        <v>631.73</v>
      </c>
      <c r="FG14" s="27">
        <f>IF($O14&gt;=FG$1,$S14,0)</f>
        <v>631.73</v>
      </c>
      <c r="FH14" s="27">
        <f>IF($O14&gt;=FH$1,$S14,0)</f>
        <v>631.73</v>
      </c>
      <c r="FI14" s="27">
        <f>IF($O14&gt;=FI$1,$S14,0)</f>
        <v>631.73</v>
      </c>
      <c r="FJ14" s="27">
        <f>IF($O14&gt;=FJ$1,$S14,0)</f>
        <v>631.73</v>
      </c>
      <c r="FK14" s="27">
        <f>IF($O14&gt;=FK$1,$S14,0)</f>
        <v>631.73</v>
      </c>
      <c r="FL14" s="27">
        <f>IF($O14&gt;=FL$1,$S14,0)</f>
        <v>631.73</v>
      </c>
      <c r="FM14" s="27">
        <f>IF($O14&gt;=FM$1,$S14,0)</f>
        <v>631.73</v>
      </c>
      <c r="FN14" s="27">
        <f>IF($O14&gt;=FN$1,$S14,0)</f>
        <v>631.73</v>
      </c>
      <c r="FO14" s="27">
        <f>IF($O14&gt;=FO$1,$S14,0)</f>
        <v>631.73</v>
      </c>
      <c r="FP14" s="27">
        <f>IF($O14&gt;=FP$1,$S14,0)</f>
        <v>631.73</v>
      </c>
      <c r="FQ14" s="27">
        <f>IF($O14&gt;=FQ$1,$S14,0)</f>
        <v>631.73</v>
      </c>
      <c r="FR14" s="27">
        <f>IF($O14&gt;=FR$1,$S14,0)</f>
        <v>631.73</v>
      </c>
      <c r="FS14" s="27">
        <f>IF($O14&gt;=FS$1,$S14,0)</f>
        <v>631.73</v>
      </c>
      <c r="FT14" s="27">
        <f>IF($O14&gt;=FT$1,$S14,0)</f>
        <v>631.73</v>
      </c>
      <c r="FU14" s="27">
        <f>IF($O14&gt;=FU$1,$S14,0)</f>
        <v>631.73</v>
      </c>
      <c r="FV14" s="27">
        <f>IF($O14&gt;=FV$1,$S14,0)</f>
        <v>631.73</v>
      </c>
      <c r="FW14" s="27">
        <f>IF($O14&gt;=FW$1,$S14,0)</f>
        <v>631.73</v>
      </c>
      <c r="FX14" s="27">
        <f>IF($O14&gt;=FX$1,$S14,0)</f>
        <v>631.73</v>
      </c>
      <c r="FY14" s="27">
        <f>IF($O14&gt;=FY$1,$S14,0)</f>
        <v>631.73</v>
      </c>
      <c r="FZ14" s="27">
        <f>IF($O14&gt;=FZ$1,$S14,0)</f>
        <v>631.73</v>
      </c>
      <c r="GA14" s="27">
        <f>IF($O14&gt;=GA$1,$S14,0)</f>
        <v>631.73</v>
      </c>
      <c r="GB14" s="27">
        <f>IF($O14&gt;=GB$1,$S14,0)</f>
        <v>631.73</v>
      </c>
      <c r="GC14" s="27">
        <f>IF($O14&gt;=GC$1,$S14,0)</f>
        <v>631.73</v>
      </c>
      <c r="GD14" s="27">
        <f>IF($O14&gt;=GD$1,$S14,0)</f>
        <v>631.73</v>
      </c>
      <c r="GE14" s="27">
        <f>IF($O14&gt;=GE$1,$S14,0)</f>
        <v>631.73</v>
      </c>
      <c r="GF14" s="27">
        <f>IF($O14&gt;=GF$1,$S14,0)</f>
        <v>631.73</v>
      </c>
      <c r="GG14" s="27">
        <f>IF($O14&gt;=GG$1,$S14,0)</f>
        <v>631.73</v>
      </c>
      <c r="GH14" s="27">
        <f>IF($O14&gt;=GH$1,$S14,0)</f>
        <v>631.73</v>
      </c>
      <c r="GI14" s="27">
        <f>IF($O14&gt;=GI$1,$S14,0)</f>
        <v>631.73</v>
      </c>
      <c r="GJ14" s="27">
        <f>IF($O14&gt;=GJ$1,$S14,0)</f>
        <v>631.73</v>
      </c>
      <c r="GK14" s="27">
        <f>IF($O14&gt;=GK$1,$S14,0)</f>
        <v>631.73</v>
      </c>
      <c r="GL14" s="27">
        <f>IF($O14&gt;=GL$1,$S14,0)</f>
        <v>631.73</v>
      </c>
      <c r="GM14" s="27">
        <f>IF($O14&gt;=GM$1,$S14,0)</f>
        <v>631.73</v>
      </c>
      <c r="GN14" s="27">
        <f>IF($O14&gt;=GN$1,$S14,0)</f>
        <v>631.73</v>
      </c>
      <c r="GO14" s="27">
        <f>IF($O14&gt;=GO$1,$S14,0)</f>
        <v>631.73</v>
      </c>
      <c r="GP14" s="27">
        <f>IF($O14&gt;=GP$1,$S14,0)</f>
        <v>631.73</v>
      </c>
      <c r="GQ14" s="27">
        <f>IF($O14&gt;=GQ$1,$S14,0)</f>
        <v>631.73</v>
      </c>
      <c r="GR14" s="27">
        <f>IF($O14&gt;=GR$1,$S14,0)</f>
        <v>0</v>
      </c>
      <c r="GS14" s="27">
        <f>IF($O14&gt;=GS$1,$S14,0)</f>
        <v>0</v>
      </c>
      <c r="GT14" s="27">
        <f>IF($O14&gt;=GT$1,$S14,0)</f>
        <v>0</v>
      </c>
      <c r="GU14" s="27">
        <f>IF($O14&gt;=GU$1,$S14,0)</f>
        <v>0</v>
      </c>
      <c r="GV14" s="27">
        <f>IF($O14&gt;=GV$1,$S14,0)</f>
        <v>0</v>
      </c>
      <c r="GW14" s="27">
        <f>IF($O14&gt;=GW$1,$S14,0)</f>
        <v>0</v>
      </c>
      <c r="GX14" s="27">
        <f>IF($O14&gt;=GX$1,$S14,0)</f>
        <v>0</v>
      </c>
      <c r="GY14" s="27">
        <f>IF($O14&gt;=GY$1,$S14,0)</f>
        <v>0</v>
      </c>
      <c r="GZ14" s="27">
        <f>IF($O14&gt;=GZ$1,$S14,0)</f>
        <v>0</v>
      </c>
      <c r="HA14" s="27">
        <f>IF($O14&gt;=HA$1,$S14,0)</f>
        <v>0</v>
      </c>
      <c r="HB14" s="27">
        <f>IF($O14&gt;=HB$1,$S14,0)</f>
        <v>0</v>
      </c>
      <c r="HC14" s="27">
        <f>IF($O14&gt;=HC$1,$S14,0)</f>
        <v>0</v>
      </c>
    </row>
    <row r="15" spans="1:211">
      <c r="A15" s="3">
        <v>876</v>
      </c>
      <c r="B15" s="3" t="s">
        <v>59</v>
      </c>
      <c r="C15" s="3" t="s">
        <v>60</v>
      </c>
      <c r="D15" s="3">
        <v>55</v>
      </c>
      <c r="E15" s="4">
        <v>29402</v>
      </c>
      <c r="F15" s="5">
        <v>37.9972602739726</v>
      </c>
      <c r="G15" s="3" t="s">
        <v>24</v>
      </c>
      <c r="H15" s="4">
        <v>23198</v>
      </c>
      <c r="I15" s="9" t="s">
        <v>800</v>
      </c>
      <c r="J15" s="5">
        <v>7908.25</v>
      </c>
      <c r="K15" s="31">
        <v>685</v>
      </c>
      <c r="L15" s="32">
        <v>38</v>
      </c>
      <c r="M15" s="33">
        <f>VLOOKUP(L15,FIND,3,TRUE)</f>
        <v>1.5</v>
      </c>
      <c r="N15" s="32">
        <f>IF(L15&gt;30,180,VLOOKUP(L15,TEMPO,2,FALSE))</f>
        <v>180</v>
      </c>
      <c r="O15" s="32">
        <f>IF(R15&gt;0,4,N15)</f>
        <v>180</v>
      </c>
      <c r="P15" s="96">
        <f>J15*M15*L15</f>
        <v>450770.25</v>
      </c>
      <c r="Q15" s="96">
        <f>10934.45*2</f>
        <v>21868.9</v>
      </c>
      <c r="R15" s="96">
        <f>IF(P15&lt;=Q15,P15/4,0)</f>
        <v>0</v>
      </c>
      <c r="S15" s="5">
        <f>IF(P15&gt;=Q15,P15/N15,0)</f>
        <v>2504.2791666666667</v>
      </c>
      <c r="T15" s="3"/>
      <c r="U15" s="3">
        <f>IF(T15="",1,0)</f>
        <v>1</v>
      </c>
      <c r="V15" s="3">
        <v>161</v>
      </c>
      <c r="W15" s="5">
        <v>0</v>
      </c>
      <c r="X15" s="5">
        <v>245.73</v>
      </c>
      <c r="Y15" s="5">
        <f>X15*W15</f>
        <v>0</v>
      </c>
      <c r="Z15" s="5">
        <v>400</v>
      </c>
      <c r="AA15" s="5">
        <f>S15+Y15+Z15</f>
        <v>2904.2791666666667</v>
      </c>
      <c r="AB15" s="39">
        <f>(J15/12+J15/12*1.3333333333+450/12+J15/30*6/12+J15)*1.3+Y15+Z15+153.9</f>
        <v>13053.750277749219</v>
      </c>
      <c r="AC15" s="39" t="s">
        <v>60</v>
      </c>
      <c r="AD15" s="39">
        <f>J15*1.3+400+153.9</f>
        <v>10834.625</v>
      </c>
      <c r="AE15" s="39">
        <f>SUMIFS('CUSTO MENSAL FUNC NOVO'!H:H,'CUSTO MENSAL FUNC NOVO'!A:A,'VALORES MENSAIS'!AC15)</f>
        <v>2013.943</v>
      </c>
      <c r="AF15" s="27">
        <f>IF($R15&gt;0,$R15,$S15)+$Y15+$Z15</f>
        <v>2904.2791666666667</v>
      </c>
      <c r="AG15" s="27">
        <f>IF($R15&gt;0,$R15,$S15)+$Y15+$Z15</f>
        <v>2904.2791666666667</v>
      </c>
      <c r="AH15" s="27">
        <f>IF($R15&gt;0,$R15,$S15)+$Y15+$Z15</f>
        <v>2904.2791666666667</v>
      </c>
      <c r="AI15" s="27">
        <f>IF($R15&gt;0,$R15,$S15)+$Y15+$Z15</f>
        <v>2904.2791666666667</v>
      </c>
      <c r="AJ15" s="27">
        <f>IF($O15&gt;=AJ$1,$S15+$Y15+$Z15,$Y15+$Z15)</f>
        <v>2904.2791666666667</v>
      </c>
      <c r="AK15" s="27">
        <f>IF($O15&gt;=AK$1,$S15+$Y15+$Z15,$Y15+$Z15)</f>
        <v>2904.2791666666667</v>
      </c>
      <c r="AL15" s="27">
        <f>IF($O15&gt;=AL$1,$S15+$Y15+$Z15,$Y15+$Z15)</f>
        <v>2904.2791666666667</v>
      </c>
      <c r="AM15" s="27">
        <f>IF($O15&gt;=AM$1,$S15+$Y15+$Z15,$Y15+$Z15)</f>
        <v>2904.2791666666667</v>
      </c>
      <c r="AN15" s="27">
        <f>IF($O15&gt;=AN$1,$S15+$Y15+$Z15,$Y15+$Z15)</f>
        <v>2904.2791666666667</v>
      </c>
      <c r="AO15" s="27">
        <f>IF($O15&gt;=AO$1,$S15+$Y15+$Z15,$Y15+$Z15)</f>
        <v>2904.2791666666667</v>
      </c>
      <c r="AP15" s="27">
        <f>IF($O15&gt;=AP$1,$S15+$Y15+$Z15,$Y15+$Z15)</f>
        <v>2904.2791666666667</v>
      </c>
      <c r="AQ15" s="27">
        <f>IF($O15&gt;=AQ$1,$S15+$Y15+$Z15,$Y15+$Z15)</f>
        <v>2904.2791666666667</v>
      </c>
      <c r="AR15" s="27">
        <f>IF($O15&gt;=AR$1,$S15+$Y15+$Z15,$Y15+$Z15)</f>
        <v>2904.2791666666667</v>
      </c>
      <c r="AS15" s="27">
        <f>IF($O15&gt;=AS$1,$S15+$Y15+$Z15,$Y15+$Z15)</f>
        <v>2904.2791666666667</v>
      </c>
      <c r="AT15" s="27">
        <f>IF($O15&gt;=AT$1,$S15+$Y15+$Z15,$Y15+$Z15)</f>
        <v>2904.2791666666667</v>
      </c>
      <c r="AU15" s="27">
        <f>IF($O15&gt;=AU$1,$S15+$Y15+$Z15,$Y15+$Z15)</f>
        <v>2904.2791666666667</v>
      </c>
      <c r="AV15" s="27">
        <f>IF($O15&gt;=AV$1,$S15+$Y15+$Z15,$Y15+$Z15)</f>
        <v>2904.2791666666667</v>
      </c>
      <c r="AW15" s="27">
        <f>IF($O15&gt;=AW$1,$S15+$Y15+$Z15,$Y15+$Z15)</f>
        <v>2904.2791666666667</v>
      </c>
      <c r="AX15" s="27">
        <f>IF($O15&gt;=AX$1,$S15+$Y15+$Z15,$Y15+$Z15)</f>
        <v>2904.2791666666667</v>
      </c>
      <c r="AY15" s="27">
        <f>IF($O15&gt;=AY$1,$S15+$Y15+$Z15,$Y15+$Z15)</f>
        <v>2904.2791666666667</v>
      </c>
      <c r="AZ15" s="27">
        <f>IF($O15&gt;=AZ$1,$S15+$Y15+$Z15,$Y15+$Z15)</f>
        <v>2904.2791666666667</v>
      </c>
      <c r="BA15" s="27">
        <f>IF($O15&gt;=BA$1,$S15+$Y15+$Z15,$Y15+$Z15)</f>
        <v>2904.2791666666667</v>
      </c>
      <c r="BB15" s="27">
        <f>IF($O15&gt;=BB$1,$S15+$Y15+$Z15,$Y15+$Z15)</f>
        <v>2904.2791666666667</v>
      </c>
      <c r="BC15" s="27">
        <f>IF($O15&gt;=BC$1,$S15+$Y15+$Z15,$Y15+$Z15)</f>
        <v>2904.2791666666667</v>
      </c>
      <c r="BD15" s="27">
        <f>IF($O15&gt;=BD$1,$S15+$Y15+$Z15,$Y15+$Z15)</f>
        <v>2904.2791666666667</v>
      </c>
      <c r="BE15" s="27">
        <f>IF($O15&gt;=BE$1,$S15+$Y15+$Z15,$Y15+$Z15)</f>
        <v>2904.2791666666667</v>
      </c>
      <c r="BF15" s="27">
        <f>IF($O15&gt;=BF$1,$S15+$Y15+$Z15,$Y15+$Z15)</f>
        <v>2904.2791666666667</v>
      </c>
      <c r="BG15" s="27">
        <f>IF($O15&gt;=BG$1,$S15+$Y15+$Z15,$Y15+$Z15)</f>
        <v>2904.2791666666667</v>
      </c>
      <c r="BH15" s="27">
        <f>IF($O15&gt;=BH$1,$S15+$Y15+$Z15,$Y15+$Z15)</f>
        <v>2904.2791666666667</v>
      </c>
      <c r="BI15" s="27">
        <f>IF($O15&gt;=BI$1,$S15+$Y15+$Z15,$Y15+$Z15)</f>
        <v>2904.2791666666667</v>
      </c>
      <c r="BJ15" s="27">
        <f>IF($O15&gt;=BJ$1,$S15+$Y15+$Z15,$Y15+$Z15)</f>
        <v>2904.2791666666667</v>
      </c>
      <c r="BK15" s="27">
        <f>IF($O15&gt;=BK$1,$S15+$Y15+$Z15,$Y15+$Z15)</f>
        <v>2904.2791666666667</v>
      </c>
      <c r="BL15" s="27">
        <f>IF($O15&gt;=BL$1,$S15+$Y15+$Z15,$Y15+$Z15)</f>
        <v>2904.2791666666667</v>
      </c>
      <c r="BM15" s="27">
        <f>IF($O15&gt;=BM$1,$S15+$Y15+$Z15,$Y15+$Z15)</f>
        <v>2904.2791666666667</v>
      </c>
      <c r="BN15" s="27">
        <f>IF($O15&gt;=BN$1,$S15+$Y15+$Z15,$Y15+$Z15)</f>
        <v>2904.2791666666667</v>
      </c>
      <c r="BO15" s="27">
        <f>IF($O15&gt;=BO$1,$S15+$Y15+$Z15,$Y15+$Z15)</f>
        <v>2904.2791666666667</v>
      </c>
      <c r="BP15" s="27">
        <f>IF($O15&gt;=BP$1,$S15+$Y15+$Z15,$Y15+$Z15)</f>
        <v>2904.2791666666667</v>
      </c>
      <c r="BQ15" s="27">
        <f>IF($O15&gt;=BQ$1,$S15+$Y15+$Z15,$Y15+$Z15)</f>
        <v>2904.2791666666667</v>
      </c>
      <c r="BR15" s="27">
        <f>IF($O15&gt;=BR$1,$S15+$Y15+$Z15,$Y15+$Z15)</f>
        <v>2904.2791666666667</v>
      </c>
      <c r="BS15" s="27">
        <f>IF($O15&gt;=BS$1,$S15+$Y15+$Z15,$Y15+$Z15)</f>
        <v>2904.2791666666667</v>
      </c>
      <c r="BT15" s="27">
        <f>IF($O15&gt;=BT$1,$S15+$Y15+$Z15,$Y15+$Z15)</f>
        <v>2904.2791666666667</v>
      </c>
      <c r="BU15" s="27">
        <f>IF($O15&gt;=BU$1,$S15+$Y15+$Z15,$Y15+$Z15)</f>
        <v>2904.2791666666667</v>
      </c>
      <c r="BV15" s="27">
        <f>IF($O15&gt;=BV$1,$S15+$Y15+$Z15,$Y15+$Z15)</f>
        <v>2904.2791666666667</v>
      </c>
      <c r="BW15" s="27">
        <f>IF($O15&gt;=BW$1,$S15+$Y15+$Z15,$Y15+$Z15)</f>
        <v>2904.2791666666667</v>
      </c>
      <c r="BX15" s="27">
        <f>IF($O15&gt;=BX$1,$S15+$Y15+$Z15,$Y15+$Z15)</f>
        <v>2904.2791666666667</v>
      </c>
      <c r="BY15" s="27">
        <f>IF($O15&gt;=BY$1,$S15+$Y15+$Z15,$Y15+$Z15)</f>
        <v>2904.2791666666667</v>
      </c>
      <c r="BZ15" s="27">
        <f>IF($O15&gt;=BZ$1,$S15+$Y15+$Z15,$Y15+$Z15)</f>
        <v>2904.2791666666667</v>
      </c>
      <c r="CA15" s="27">
        <f>IF($O15&gt;=CA$1,$S15+$Y15+$Z15,$Y15+$Z15)</f>
        <v>2904.2791666666667</v>
      </c>
      <c r="CB15" s="27">
        <f>IF($O15&gt;=CB$1,$S15+$Y15+$Z15,$Y15+$Z15)</f>
        <v>2904.2791666666667</v>
      </c>
      <c r="CC15" s="27">
        <f>IF($O15&gt;=CC$1,$S15+$Y15+$Z15,$Y15+$Z15)</f>
        <v>2904.2791666666667</v>
      </c>
      <c r="CD15" s="27">
        <f>IF($O15&gt;=CD$1,$S15+$Y15+$Z15,$Y15+$Z15)</f>
        <v>2904.2791666666667</v>
      </c>
      <c r="CE15" s="27">
        <f>IF($O15&gt;=CE$1,$S15+$Y15+$Z15,$Y15+$Z15)</f>
        <v>2904.2791666666667</v>
      </c>
      <c r="CF15" s="27">
        <f>IF($O15&gt;=CF$1,$S15+$Y15+$Z15,$Y15+$Z15)</f>
        <v>2904.2791666666667</v>
      </c>
      <c r="CG15" s="27">
        <f>IF($O15&gt;=CG$1,$S15+$Y15+$Z15,$Y15+$Z15)</f>
        <v>2904.2791666666667</v>
      </c>
      <c r="CH15" s="27">
        <f>IF($O15&gt;=CH$1,$S15+$Y15+$Z15,$Y15+$Z15)</f>
        <v>2904.2791666666667</v>
      </c>
      <c r="CI15" s="27">
        <f>IF($O15&gt;=CI$1,$S15+$Y15+$Z15,$Y15+$Z15)</f>
        <v>2904.2791666666667</v>
      </c>
      <c r="CJ15" s="27">
        <f>IF($O15&gt;=CJ$1,$S15+$Y15+$Z15,$Y15+$Z15)</f>
        <v>2904.2791666666667</v>
      </c>
      <c r="CK15" s="27">
        <f>IF($O15&gt;=CK$1,$S15+$Y15+$Z15,$Y15+$Z15)</f>
        <v>2904.2791666666667</v>
      </c>
      <c r="CL15" s="27">
        <f>IF($O15&gt;=CL$1,$S15+$Y15+$Z15,$Y15+$Z15)</f>
        <v>2904.2791666666667</v>
      </c>
      <c r="CM15" s="27">
        <f>IF($O15&gt;=CM$1,$S15+$Y15+$Z15,$Y15+$Z15)</f>
        <v>2904.2791666666667</v>
      </c>
      <c r="CN15" s="27">
        <f>IF($O15&gt;=CN$1,$S15+$Y15,$Y15)</f>
        <v>2504.2791666666667</v>
      </c>
      <c r="CO15" s="27">
        <f>IF($O15&gt;=CO$1,$S15+$Y15,$Y15)</f>
        <v>2504.2791666666667</v>
      </c>
      <c r="CP15" s="27">
        <f>IF($O15&gt;=CP$1,$S15+$Y15,$Y15)</f>
        <v>2504.2791666666667</v>
      </c>
      <c r="CQ15" s="27">
        <f>IF($O15&gt;=CQ$1,$S15+$Y15,$Y15)</f>
        <v>2504.2791666666667</v>
      </c>
      <c r="CR15" s="27">
        <f>IF($O15&gt;=CR$1,$S15+$Y15,$Y15)</f>
        <v>2504.2791666666667</v>
      </c>
      <c r="CS15" s="27">
        <f>IF($O15&gt;=CS$1,$S15+$Y15,$Y15)</f>
        <v>2504.2791666666667</v>
      </c>
      <c r="CT15" s="27">
        <f>IF($O15&gt;=CT$1,$S15+$Y15,$Y15)</f>
        <v>2504.2791666666667</v>
      </c>
      <c r="CU15" s="27">
        <f>IF($O15&gt;=CU$1,$S15+$Y15,$Y15)</f>
        <v>2504.2791666666667</v>
      </c>
      <c r="CV15" s="27">
        <f>IF($O15&gt;=CV$1,$S15+$Y15,$Y15)</f>
        <v>2504.2791666666667</v>
      </c>
      <c r="CW15" s="27">
        <f>IF($O15&gt;=CW$1,$S15+$Y15,$Y15)</f>
        <v>2504.2791666666667</v>
      </c>
      <c r="CX15" s="27">
        <f>IF($O15&gt;=CX$1,$S15+$Y15,$Y15)</f>
        <v>2504.2791666666667</v>
      </c>
      <c r="CY15" s="27">
        <f>IF($O15&gt;=CY$1,$S15+$Y15,$Y15)</f>
        <v>2504.2791666666667</v>
      </c>
      <c r="CZ15" s="27">
        <f>IF($O15&gt;=CZ$1,$S15+$Y15,$Y15)</f>
        <v>2504.2791666666667</v>
      </c>
      <c r="DA15" s="27">
        <f>IF($O15&gt;=DA$1,$S15+$Y15,$Y15)</f>
        <v>2504.2791666666667</v>
      </c>
      <c r="DB15" s="27">
        <f>IF($O15&gt;=DB$1,$S15+$Y15,$Y15)</f>
        <v>2504.2791666666667</v>
      </c>
      <c r="DC15" s="27">
        <f>IF($O15&gt;=DC$1,$S15+$Y15,$Y15)</f>
        <v>2504.2791666666667</v>
      </c>
      <c r="DD15" s="27">
        <f>IF($O15&gt;=DD$1,$S15+$Y15,$Y15)</f>
        <v>2504.2791666666667</v>
      </c>
      <c r="DE15" s="27">
        <f>IF($O15&gt;=DE$1,$S15+$Y15,$Y15)</f>
        <v>2504.2791666666667</v>
      </c>
      <c r="DF15" s="27">
        <f>IF($O15&gt;=DF$1,$S15+$Y15,$Y15)</f>
        <v>2504.2791666666667</v>
      </c>
      <c r="DG15" s="27">
        <f>IF($O15&gt;=DG$1,$S15+$Y15,$Y15)</f>
        <v>2504.2791666666667</v>
      </c>
      <c r="DH15" s="27">
        <f>IF($O15&gt;=DH$1,$S15+$Y15,$Y15)</f>
        <v>2504.2791666666667</v>
      </c>
      <c r="DI15" s="27">
        <f>IF($O15&gt;=DI$1,$S15+$Y15,$Y15)</f>
        <v>2504.2791666666667</v>
      </c>
      <c r="DJ15" s="27">
        <f>IF($O15&gt;=DJ$1,$S15+$Y15,$Y15)</f>
        <v>2504.2791666666667</v>
      </c>
      <c r="DK15" s="27">
        <f>IF($O15&gt;=DK$1,$S15+$Y15,$Y15)</f>
        <v>2504.2791666666667</v>
      </c>
      <c r="DL15" s="27">
        <f>IF($O15&gt;=DL$1,$S15+$Y15,$Y15)</f>
        <v>2504.2791666666667</v>
      </c>
      <c r="DM15" s="27">
        <f>IF($O15&gt;=DM$1,$S15+$Y15,$Y15)</f>
        <v>2504.2791666666667</v>
      </c>
      <c r="DN15" s="27">
        <f>IF($O15&gt;=DN$1,$S15+$Y15,$Y15)</f>
        <v>2504.2791666666667</v>
      </c>
      <c r="DO15" s="27">
        <f>IF($O15&gt;=DO$1,$S15+$Y15,$Y15)</f>
        <v>2504.2791666666667</v>
      </c>
      <c r="DP15" s="27">
        <f>IF($O15&gt;=DP$1,$S15+$Y15,$Y15)</f>
        <v>2504.2791666666667</v>
      </c>
      <c r="DQ15" s="27">
        <f>IF($O15&gt;=DQ$1,$S15+$Y15,$Y15)</f>
        <v>2504.2791666666667</v>
      </c>
      <c r="DR15" s="27">
        <f>IF($O15&gt;=DR$1,$S15+$Y15,$Y15)</f>
        <v>2504.2791666666667</v>
      </c>
      <c r="DS15" s="27">
        <f>IF($O15&gt;=DS$1,$S15+$Y15,$Y15)</f>
        <v>2504.2791666666667</v>
      </c>
      <c r="DT15" s="27">
        <f>IF($O15&gt;=DT$1,$S15+$Y15,$Y15)</f>
        <v>2504.2791666666667</v>
      </c>
      <c r="DU15" s="27">
        <f>IF($O15&gt;=DU$1,$S15+$Y15,$Y15)</f>
        <v>2504.2791666666667</v>
      </c>
      <c r="DV15" s="27">
        <f>IF($O15&gt;=DV$1,$S15+$Y15,$Y15)</f>
        <v>2504.2791666666667</v>
      </c>
      <c r="DW15" s="27">
        <f>IF($O15&gt;=DW$1,$S15+$Y15,$Y15)</f>
        <v>2504.2791666666667</v>
      </c>
      <c r="DX15" s="27">
        <f>IF($O15&gt;=DX$1,$S15+$Y15,$Y15)</f>
        <v>2504.2791666666667</v>
      </c>
      <c r="DY15" s="27">
        <f>IF($O15&gt;=DY$1,$S15+$Y15,$Y15)</f>
        <v>2504.2791666666667</v>
      </c>
      <c r="DZ15" s="27">
        <f>IF($O15&gt;=DZ$1,$S15+$Y15,$Y15)</f>
        <v>2504.2791666666667</v>
      </c>
      <c r="EA15" s="27">
        <f>IF($O15&gt;=EA$1,$S15+$Y15,$Y15)</f>
        <v>2504.2791666666667</v>
      </c>
      <c r="EB15" s="27">
        <f>IF($O15&gt;=EB$1,$S15+$Y15,$Y15)</f>
        <v>2504.2791666666667</v>
      </c>
      <c r="EC15" s="27">
        <f>IF($O15&gt;=EC$1,$S15+$Y15,$Y15)</f>
        <v>2504.2791666666667</v>
      </c>
      <c r="ED15" s="27">
        <f>IF($O15&gt;=ED$1,$S15+$Y15,$Y15)</f>
        <v>2504.2791666666667</v>
      </c>
      <c r="EE15" s="27">
        <f>IF($O15&gt;=EE$1,$S15+$Y15,$Y15)</f>
        <v>2504.2791666666667</v>
      </c>
      <c r="EF15" s="27">
        <f>IF($O15&gt;=EF$1,$S15+$Y15,$Y15)</f>
        <v>2504.2791666666667</v>
      </c>
      <c r="EG15" s="27">
        <f>IF($O15&gt;=EG$1,$S15+$Y15,$Y15)</f>
        <v>2504.2791666666667</v>
      </c>
      <c r="EH15" s="27">
        <f>IF($O15&gt;=EH$1,$S15+$Y15,$Y15)</f>
        <v>2504.2791666666667</v>
      </c>
      <c r="EI15" s="27">
        <f>IF($O15&gt;=EI$1,$S15+$Y15,$Y15)</f>
        <v>2504.2791666666667</v>
      </c>
      <c r="EJ15" s="27">
        <f>IF($O15&gt;=EJ$1,$S15+$Y15,$Y15)</f>
        <v>2504.2791666666667</v>
      </c>
      <c r="EK15" s="27">
        <f>IF($O15&gt;=EK$1,$S15+$Y15,$Y15)</f>
        <v>2504.2791666666667</v>
      </c>
      <c r="EL15" s="27">
        <f>IF($O15&gt;=EL$1,$S15+$Y15,$Y15)</f>
        <v>2504.2791666666667</v>
      </c>
      <c r="EM15" s="27">
        <f>IF($O15&gt;=EM$1,$S15+$Y15,$Y15)</f>
        <v>2504.2791666666667</v>
      </c>
      <c r="EN15" s="27">
        <f>IF($O15&gt;=EN$1,$S15+$Y15,$Y15)</f>
        <v>2504.2791666666667</v>
      </c>
      <c r="EO15" s="27">
        <f>IF($O15&gt;=EO$1,$S15+$Y15,$Y15)</f>
        <v>2504.2791666666667</v>
      </c>
      <c r="EP15" s="27">
        <f>IF($O15&gt;=EP$1,$S15+$Y15,$Y15)</f>
        <v>2504.2791666666667</v>
      </c>
      <c r="EQ15" s="27">
        <f>IF($O15&gt;=EQ$1,$S15+$Y15,$Y15)</f>
        <v>2504.2791666666667</v>
      </c>
      <c r="ER15" s="27">
        <f>IF($O15&gt;=ER$1,$S15+$Y15,$Y15)</f>
        <v>2504.2791666666667</v>
      </c>
      <c r="ES15" s="27">
        <f>IF($O15&gt;=ES$1,$S15+$Y15,$Y15)</f>
        <v>2504.2791666666667</v>
      </c>
      <c r="ET15" s="27">
        <f>IF($O15&gt;=ET$1,$S15+$Y15,$Y15)</f>
        <v>2504.2791666666667</v>
      </c>
      <c r="EU15" s="27">
        <f>IF($O15&gt;=EU$1,$S15+$Y15,$Y15)</f>
        <v>2504.2791666666667</v>
      </c>
      <c r="EV15" s="27">
        <f>IF($O15&gt;=EV$1,$S15,0)</f>
        <v>2504.2791666666667</v>
      </c>
      <c r="EW15" s="27">
        <f>IF($O15&gt;=EW$1,$S15,0)</f>
        <v>2504.2791666666667</v>
      </c>
      <c r="EX15" s="27">
        <f>IF($O15&gt;=EX$1,$S15,0)</f>
        <v>2504.2791666666667</v>
      </c>
      <c r="EY15" s="27">
        <f>IF($O15&gt;=EY$1,$S15,0)</f>
        <v>2504.2791666666667</v>
      </c>
      <c r="EZ15" s="27">
        <f>IF($O15&gt;=EZ$1,$S15,0)</f>
        <v>2504.2791666666667</v>
      </c>
      <c r="FA15" s="27">
        <f>IF($O15&gt;=FA$1,$S15,0)</f>
        <v>2504.2791666666667</v>
      </c>
      <c r="FB15" s="27">
        <f>IF($O15&gt;=FB$1,$S15,0)</f>
        <v>2504.2791666666667</v>
      </c>
      <c r="FC15" s="27">
        <f>IF($O15&gt;=FC$1,$S15,0)</f>
        <v>2504.2791666666667</v>
      </c>
      <c r="FD15" s="27">
        <f>IF($O15&gt;=FD$1,$S15,0)</f>
        <v>2504.2791666666667</v>
      </c>
      <c r="FE15" s="27">
        <f>IF($O15&gt;=FE$1,$S15,0)</f>
        <v>2504.2791666666667</v>
      </c>
      <c r="FF15" s="27">
        <f>IF($O15&gt;=FF$1,$S15,0)</f>
        <v>2504.2791666666667</v>
      </c>
      <c r="FG15" s="27">
        <f>IF($O15&gt;=FG$1,$S15,0)</f>
        <v>2504.2791666666667</v>
      </c>
      <c r="FH15" s="27">
        <f>IF($O15&gt;=FH$1,$S15,0)</f>
        <v>2504.2791666666667</v>
      </c>
      <c r="FI15" s="27">
        <f>IF($O15&gt;=FI$1,$S15,0)</f>
        <v>2504.2791666666667</v>
      </c>
      <c r="FJ15" s="27">
        <f>IF($O15&gt;=FJ$1,$S15,0)</f>
        <v>2504.2791666666667</v>
      </c>
      <c r="FK15" s="27">
        <f>IF($O15&gt;=FK$1,$S15,0)</f>
        <v>2504.2791666666667</v>
      </c>
      <c r="FL15" s="27">
        <f>IF($O15&gt;=FL$1,$S15,0)</f>
        <v>2504.2791666666667</v>
      </c>
      <c r="FM15" s="27">
        <f>IF($O15&gt;=FM$1,$S15,0)</f>
        <v>2504.2791666666667</v>
      </c>
      <c r="FN15" s="27">
        <f>IF($O15&gt;=FN$1,$S15,0)</f>
        <v>2504.2791666666667</v>
      </c>
      <c r="FO15" s="27">
        <f>IF($O15&gt;=FO$1,$S15,0)</f>
        <v>2504.2791666666667</v>
      </c>
      <c r="FP15" s="27">
        <f>IF($O15&gt;=FP$1,$S15,0)</f>
        <v>2504.2791666666667</v>
      </c>
      <c r="FQ15" s="27">
        <f>IF($O15&gt;=FQ$1,$S15,0)</f>
        <v>2504.2791666666667</v>
      </c>
      <c r="FR15" s="27">
        <f>IF($O15&gt;=FR$1,$S15,0)</f>
        <v>2504.2791666666667</v>
      </c>
      <c r="FS15" s="27">
        <f>IF($O15&gt;=FS$1,$S15,0)</f>
        <v>2504.2791666666667</v>
      </c>
      <c r="FT15" s="27">
        <f>IF($O15&gt;=FT$1,$S15,0)</f>
        <v>2504.2791666666667</v>
      </c>
      <c r="FU15" s="27">
        <f>IF($O15&gt;=FU$1,$S15,0)</f>
        <v>2504.2791666666667</v>
      </c>
      <c r="FV15" s="27">
        <f>IF($O15&gt;=FV$1,$S15,0)</f>
        <v>2504.2791666666667</v>
      </c>
      <c r="FW15" s="27">
        <f>IF($O15&gt;=FW$1,$S15,0)</f>
        <v>2504.2791666666667</v>
      </c>
      <c r="FX15" s="27">
        <f>IF($O15&gt;=FX$1,$S15,0)</f>
        <v>2504.2791666666667</v>
      </c>
      <c r="FY15" s="27">
        <f>IF($O15&gt;=FY$1,$S15,0)</f>
        <v>2504.2791666666667</v>
      </c>
      <c r="FZ15" s="27">
        <f>IF($O15&gt;=FZ$1,$S15,0)</f>
        <v>2504.2791666666667</v>
      </c>
      <c r="GA15" s="27">
        <f>IF($O15&gt;=GA$1,$S15,0)</f>
        <v>2504.2791666666667</v>
      </c>
      <c r="GB15" s="27">
        <f>IF($O15&gt;=GB$1,$S15,0)</f>
        <v>2504.2791666666667</v>
      </c>
      <c r="GC15" s="27">
        <f>IF($O15&gt;=GC$1,$S15,0)</f>
        <v>2504.2791666666667</v>
      </c>
      <c r="GD15" s="27">
        <f>IF($O15&gt;=GD$1,$S15,0)</f>
        <v>2504.2791666666667</v>
      </c>
      <c r="GE15" s="27">
        <f>IF($O15&gt;=GE$1,$S15,0)</f>
        <v>2504.2791666666667</v>
      </c>
      <c r="GF15" s="27">
        <f>IF($O15&gt;=GF$1,$S15,0)</f>
        <v>2504.2791666666667</v>
      </c>
      <c r="GG15" s="27">
        <f>IF($O15&gt;=GG$1,$S15,0)</f>
        <v>2504.2791666666667</v>
      </c>
      <c r="GH15" s="27">
        <f>IF($O15&gt;=GH$1,$S15,0)</f>
        <v>2504.2791666666667</v>
      </c>
      <c r="GI15" s="27">
        <f>IF($O15&gt;=GI$1,$S15,0)</f>
        <v>2504.2791666666667</v>
      </c>
      <c r="GJ15" s="27">
        <f>IF($O15&gt;=GJ$1,$S15,0)</f>
        <v>2504.2791666666667</v>
      </c>
      <c r="GK15" s="27">
        <f>IF($O15&gt;=GK$1,$S15,0)</f>
        <v>2504.2791666666667</v>
      </c>
      <c r="GL15" s="27">
        <f>IF($O15&gt;=GL$1,$S15,0)</f>
        <v>2504.2791666666667</v>
      </c>
      <c r="GM15" s="27">
        <f>IF($O15&gt;=GM$1,$S15,0)</f>
        <v>2504.2791666666667</v>
      </c>
      <c r="GN15" s="27">
        <f>IF($O15&gt;=GN$1,$S15,0)</f>
        <v>2504.2791666666667</v>
      </c>
      <c r="GO15" s="27">
        <f>IF($O15&gt;=GO$1,$S15,0)</f>
        <v>2504.2791666666667</v>
      </c>
      <c r="GP15" s="27">
        <f>IF($O15&gt;=GP$1,$S15,0)</f>
        <v>2504.2791666666667</v>
      </c>
      <c r="GQ15" s="27">
        <f>IF($O15&gt;=GQ$1,$S15,0)</f>
        <v>2504.2791666666667</v>
      </c>
      <c r="GR15" s="27">
        <f>IF($O15&gt;=GR$1,$S15,0)</f>
        <v>2504.2791666666667</v>
      </c>
      <c r="GS15" s="27">
        <f>IF($O15&gt;=GS$1,$S15,0)</f>
        <v>2504.2791666666667</v>
      </c>
      <c r="GT15" s="27">
        <f>IF($O15&gt;=GT$1,$S15,0)</f>
        <v>2504.2791666666667</v>
      </c>
      <c r="GU15" s="27">
        <f>IF($O15&gt;=GU$1,$S15,0)</f>
        <v>2504.2791666666667</v>
      </c>
      <c r="GV15" s="27">
        <f>IF($O15&gt;=GV$1,$S15,0)</f>
        <v>2504.2791666666667</v>
      </c>
      <c r="GW15" s="27">
        <f>IF($O15&gt;=GW$1,$S15,0)</f>
        <v>2504.2791666666667</v>
      </c>
      <c r="GX15" s="27">
        <f>IF($O15&gt;=GX$1,$S15,0)</f>
        <v>2504.2791666666667</v>
      </c>
      <c r="GY15" s="27">
        <f>IF($O15&gt;=GY$1,$S15,0)</f>
        <v>2504.2791666666667</v>
      </c>
      <c r="GZ15" s="27">
        <f>IF($O15&gt;=GZ$1,$S15,0)</f>
        <v>2504.2791666666667</v>
      </c>
      <c r="HA15" s="27">
        <f>IF($O15&gt;=HA$1,$S15,0)</f>
        <v>2504.2791666666667</v>
      </c>
      <c r="HB15" s="27">
        <f>IF($O15&gt;=HB$1,$S15,0)</f>
        <v>2504.2791666666667</v>
      </c>
      <c r="HC15" s="27">
        <f>IF($O15&gt;=HC$1,$S15,0)</f>
        <v>2504.2791666666667</v>
      </c>
    </row>
    <row r="16" spans="1:211">
      <c r="A16" s="3">
        <v>80926</v>
      </c>
      <c r="B16" s="3" t="s">
        <v>41</v>
      </c>
      <c r="C16" s="3" t="s">
        <v>12</v>
      </c>
      <c r="D16" s="3">
        <v>65</v>
      </c>
      <c r="E16" s="4">
        <v>36297</v>
      </c>
      <c r="F16" s="5">
        <v>19.106849315068494</v>
      </c>
      <c r="G16" s="3" t="s">
        <v>24</v>
      </c>
      <c r="H16" s="4">
        <v>19531</v>
      </c>
      <c r="I16" s="9" t="s">
        <v>800</v>
      </c>
      <c r="J16" s="5">
        <v>1810.7</v>
      </c>
      <c r="K16" s="31">
        <v>685</v>
      </c>
      <c r="L16" s="32">
        <v>19</v>
      </c>
      <c r="M16" s="33">
        <f>VLOOKUP(L16,FIND,3,TRUE)</f>
        <v>1.2</v>
      </c>
      <c r="N16" s="32">
        <f>IF(L16&gt;30,180,VLOOKUP(L16,TEMPO,2,FALSE))</f>
        <v>114</v>
      </c>
      <c r="O16" s="32">
        <f>IF(R16&gt;0,4,N16)</f>
        <v>114</v>
      </c>
      <c r="P16" s="96">
        <f>J16*M16*L16</f>
        <v>41283.960000000006</v>
      </c>
      <c r="Q16" s="96">
        <f>10934.45*2</f>
        <v>21868.9</v>
      </c>
      <c r="R16" s="96">
        <f>IF(P16&lt;=Q16,P16/4,0)</f>
        <v>0</v>
      </c>
      <c r="S16" s="5">
        <f>IF(P16&gt;=Q16,P16/N16,0)</f>
        <v>362.14000000000004</v>
      </c>
      <c r="T16" s="3"/>
      <c r="U16" s="3">
        <f>IF(T16="",1,0)</f>
        <v>1</v>
      </c>
      <c r="V16" s="3">
        <v>56</v>
      </c>
      <c r="W16" s="5">
        <v>0</v>
      </c>
      <c r="X16" s="5">
        <v>402.65</v>
      </c>
      <c r="Y16" s="5">
        <f>X16*W16</f>
        <v>0</v>
      </c>
      <c r="Z16" s="5">
        <v>400</v>
      </c>
      <c r="AA16" s="5">
        <f>S16+Y16+Z16</f>
        <v>762.1400000000001</v>
      </c>
      <c r="AB16" s="39">
        <f>(J16/12+J16/12*1.3333333333+450/12+J16/30*6/12+J16)*1.3+Y16+Z16+153.9</f>
        <v>3453.4965555490176</v>
      </c>
      <c r="AC16" s="39" t="s">
        <v>12</v>
      </c>
      <c r="AD16" s="39">
        <f>J16*1.3+400+153.9</f>
        <v>2907.8100000000004</v>
      </c>
      <c r="AE16" s="39">
        <f>SUMIFS('CUSTO MENSAL FUNC NOVO'!H:H,'CUSTO MENSAL FUNC NOVO'!A:A,'VALORES MENSAIS'!AC16)</f>
        <v>2265.9090000000001</v>
      </c>
      <c r="AF16" s="27">
        <f>IF($R16&gt;0,$R16,$S16)+$Y16+$Z16</f>
        <v>762.1400000000001</v>
      </c>
      <c r="AG16" s="27">
        <f>IF($R16&gt;0,$R16,$S16)+$Y16+$Z16</f>
        <v>762.1400000000001</v>
      </c>
      <c r="AH16" s="27">
        <f>IF($R16&gt;0,$R16,$S16)+$Y16+$Z16</f>
        <v>762.1400000000001</v>
      </c>
      <c r="AI16" s="27">
        <f>IF($R16&gt;0,$R16,$S16)+$Y16+$Z16</f>
        <v>762.1400000000001</v>
      </c>
      <c r="AJ16" s="27">
        <f>IF($O16&gt;=AJ$1,$S16+$Y16+$Z16,$Y16+$Z16)</f>
        <v>762.1400000000001</v>
      </c>
      <c r="AK16" s="27">
        <f>IF($O16&gt;=AK$1,$S16+$Y16+$Z16,$Y16+$Z16)</f>
        <v>762.1400000000001</v>
      </c>
      <c r="AL16" s="27">
        <f>IF($O16&gt;=AL$1,$S16+$Y16+$Z16,$Y16+$Z16)</f>
        <v>762.1400000000001</v>
      </c>
      <c r="AM16" s="27">
        <f>IF($O16&gt;=AM$1,$S16+$Y16+$Z16,$Y16+$Z16)</f>
        <v>762.1400000000001</v>
      </c>
      <c r="AN16" s="27">
        <f>IF($O16&gt;=AN$1,$S16+$Y16+$Z16,$Y16+$Z16)</f>
        <v>762.1400000000001</v>
      </c>
      <c r="AO16" s="27">
        <f>IF($O16&gt;=AO$1,$S16+$Y16+$Z16,$Y16+$Z16)</f>
        <v>762.1400000000001</v>
      </c>
      <c r="AP16" s="27">
        <f>IF($O16&gt;=AP$1,$S16+$Y16+$Z16,$Y16+$Z16)</f>
        <v>762.1400000000001</v>
      </c>
      <c r="AQ16" s="27">
        <f>IF($O16&gt;=AQ$1,$S16+$Y16+$Z16,$Y16+$Z16)</f>
        <v>762.1400000000001</v>
      </c>
      <c r="AR16" s="27">
        <f>IF($O16&gt;=AR$1,$S16+$Y16+$Z16,$Y16+$Z16)</f>
        <v>762.1400000000001</v>
      </c>
      <c r="AS16" s="27">
        <f>IF($O16&gt;=AS$1,$S16+$Y16+$Z16,$Y16+$Z16)</f>
        <v>762.1400000000001</v>
      </c>
      <c r="AT16" s="27">
        <f>IF($O16&gt;=AT$1,$S16+$Y16+$Z16,$Y16+$Z16)</f>
        <v>762.1400000000001</v>
      </c>
      <c r="AU16" s="27">
        <f>IF($O16&gt;=AU$1,$S16+$Y16+$Z16,$Y16+$Z16)</f>
        <v>762.1400000000001</v>
      </c>
      <c r="AV16" s="27">
        <f>IF($O16&gt;=AV$1,$S16+$Y16+$Z16,$Y16+$Z16)</f>
        <v>762.1400000000001</v>
      </c>
      <c r="AW16" s="27">
        <f>IF($O16&gt;=AW$1,$S16+$Y16+$Z16,$Y16+$Z16)</f>
        <v>762.1400000000001</v>
      </c>
      <c r="AX16" s="27">
        <f>IF($O16&gt;=AX$1,$S16+$Y16+$Z16,$Y16+$Z16)</f>
        <v>762.1400000000001</v>
      </c>
      <c r="AY16" s="27">
        <f>IF($O16&gt;=AY$1,$S16+$Y16+$Z16,$Y16+$Z16)</f>
        <v>762.1400000000001</v>
      </c>
      <c r="AZ16" s="27">
        <f>IF($O16&gt;=AZ$1,$S16+$Y16+$Z16,$Y16+$Z16)</f>
        <v>762.1400000000001</v>
      </c>
      <c r="BA16" s="27">
        <f>IF($O16&gt;=BA$1,$S16+$Y16+$Z16,$Y16+$Z16)</f>
        <v>762.1400000000001</v>
      </c>
      <c r="BB16" s="27">
        <f>IF($O16&gt;=BB$1,$S16+$Y16+$Z16,$Y16+$Z16)</f>
        <v>762.1400000000001</v>
      </c>
      <c r="BC16" s="27">
        <f>IF($O16&gt;=BC$1,$S16+$Y16+$Z16,$Y16+$Z16)</f>
        <v>762.1400000000001</v>
      </c>
      <c r="BD16" s="27">
        <f>IF($O16&gt;=BD$1,$S16+$Y16+$Z16,$Y16+$Z16)</f>
        <v>762.1400000000001</v>
      </c>
      <c r="BE16" s="27">
        <f>IF($O16&gt;=BE$1,$S16+$Y16+$Z16,$Y16+$Z16)</f>
        <v>762.1400000000001</v>
      </c>
      <c r="BF16" s="27">
        <f>IF($O16&gt;=BF$1,$S16+$Y16+$Z16,$Y16+$Z16)</f>
        <v>762.1400000000001</v>
      </c>
      <c r="BG16" s="27">
        <f>IF($O16&gt;=BG$1,$S16+$Y16+$Z16,$Y16+$Z16)</f>
        <v>762.1400000000001</v>
      </c>
      <c r="BH16" s="27">
        <f>IF($O16&gt;=BH$1,$S16+$Y16+$Z16,$Y16+$Z16)</f>
        <v>762.1400000000001</v>
      </c>
      <c r="BI16" s="27">
        <f>IF($O16&gt;=BI$1,$S16+$Y16+$Z16,$Y16+$Z16)</f>
        <v>762.1400000000001</v>
      </c>
      <c r="BJ16" s="27">
        <f>IF($O16&gt;=BJ$1,$S16+$Y16+$Z16,$Y16+$Z16)</f>
        <v>762.1400000000001</v>
      </c>
      <c r="BK16" s="27">
        <f>IF($O16&gt;=BK$1,$S16+$Y16+$Z16,$Y16+$Z16)</f>
        <v>762.1400000000001</v>
      </c>
      <c r="BL16" s="27">
        <f>IF($O16&gt;=BL$1,$S16+$Y16+$Z16,$Y16+$Z16)</f>
        <v>762.1400000000001</v>
      </c>
      <c r="BM16" s="27">
        <f>IF($O16&gt;=BM$1,$S16+$Y16+$Z16,$Y16+$Z16)</f>
        <v>762.1400000000001</v>
      </c>
      <c r="BN16" s="27">
        <f>IF($O16&gt;=BN$1,$S16+$Y16+$Z16,$Y16+$Z16)</f>
        <v>762.1400000000001</v>
      </c>
      <c r="BO16" s="27">
        <f>IF($O16&gt;=BO$1,$S16+$Y16+$Z16,$Y16+$Z16)</f>
        <v>762.1400000000001</v>
      </c>
      <c r="BP16" s="27">
        <f>IF($O16&gt;=BP$1,$S16+$Y16+$Z16,$Y16+$Z16)</f>
        <v>762.1400000000001</v>
      </c>
      <c r="BQ16" s="27">
        <f>IF($O16&gt;=BQ$1,$S16+$Y16+$Z16,$Y16+$Z16)</f>
        <v>762.1400000000001</v>
      </c>
      <c r="BR16" s="27">
        <f>IF($O16&gt;=BR$1,$S16+$Y16+$Z16,$Y16+$Z16)</f>
        <v>762.1400000000001</v>
      </c>
      <c r="BS16" s="27">
        <f>IF($O16&gt;=BS$1,$S16+$Y16+$Z16,$Y16+$Z16)</f>
        <v>762.1400000000001</v>
      </c>
      <c r="BT16" s="27">
        <f>IF($O16&gt;=BT$1,$S16+$Y16+$Z16,$Y16+$Z16)</f>
        <v>762.1400000000001</v>
      </c>
      <c r="BU16" s="27">
        <f>IF($O16&gt;=BU$1,$S16+$Y16+$Z16,$Y16+$Z16)</f>
        <v>762.1400000000001</v>
      </c>
      <c r="BV16" s="27">
        <f>IF($O16&gt;=BV$1,$S16+$Y16+$Z16,$Y16+$Z16)</f>
        <v>762.1400000000001</v>
      </c>
      <c r="BW16" s="27">
        <f>IF($O16&gt;=BW$1,$S16+$Y16+$Z16,$Y16+$Z16)</f>
        <v>762.1400000000001</v>
      </c>
      <c r="BX16" s="27">
        <f>IF($O16&gt;=BX$1,$S16+$Y16+$Z16,$Y16+$Z16)</f>
        <v>762.1400000000001</v>
      </c>
      <c r="BY16" s="27">
        <f>IF($O16&gt;=BY$1,$S16+$Y16+$Z16,$Y16+$Z16)</f>
        <v>762.1400000000001</v>
      </c>
      <c r="BZ16" s="27">
        <f>IF($O16&gt;=BZ$1,$S16+$Y16+$Z16,$Y16+$Z16)</f>
        <v>762.1400000000001</v>
      </c>
      <c r="CA16" s="27">
        <f>IF($O16&gt;=CA$1,$S16+$Y16+$Z16,$Y16+$Z16)</f>
        <v>762.1400000000001</v>
      </c>
      <c r="CB16" s="27">
        <f>IF($O16&gt;=CB$1,$S16+$Y16+$Z16,$Y16+$Z16)</f>
        <v>762.1400000000001</v>
      </c>
      <c r="CC16" s="27">
        <f>IF($O16&gt;=CC$1,$S16+$Y16+$Z16,$Y16+$Z16)</f>
        <v>762.1400000000001</v>
      </c>
      <c r="CD16" s="27">
        <f>IF($O16&gt;=CD$1,$S16+$Y16+$Z16,$Y16+$Z16)</f>
        <v>762.1400000000001</v>
      </c>
      <c r="CE16" s="27">
        <f>IF($O16&gt;=CE$1,$S16+$Y16+$Z16,$Y16+$Z16)</f>
        <v>762.1400000000001</v>
      </c>
      <c r="CF16" s="27">
        <f>IF($O16&gt;=CF$1,$S16+$Y16+$Z16,$Y16+$Z16)</f>
        <v>762.1400000000001</v>
      </c>
      <c r="CG16" s="27">
        <f>IF($O16&gt;=CG$1,$S16+$Y16+$Z16,$Y16+$Z16)</f>
        <v>762.1400000000001</v>
      </c>
      <c r="CH16" s="27">
        <f>IF($O16&gt;=CH$1,$S16+$Y16+$Z16,$Y16+$Z16)</f>
        <v>762.1400000000001</v>
      </c>
      <c r="CI16" s="27">
        <f>IF($O16&gt;=CI$1,$S16+$Y16+$Z16,$Y16+$Z16)</f>
        <v>762.1400000000001</v>
      </c>
      <c r="CJ16" s="27">
        <f>IF($O16&gt;=CJ$1,$S16+$Y16+$Z16,$Y16+$Z16)</f>
        <v>762.1400000000001</v>
      </c>
      <c r="CK16" s="27">
        <f>IF($O16&gt;=CK$1,$S16+$Y16+$Z16,$Y16+$Z16)</f>
        <v>762.1400000000001</v>
      </c>
      <c r="CL16" s="27">
        <f>IF($O16&gt;=CL$1,$S16+$Y16+$Z16,$Y16+$Z16)</f>
        <v>762.1400000000001</v>
      </c>
      <c r="CM16" s="27">
        <f>IF($O16&gt;=CM$1,$S16+$Y16+$Z16,$Y16+$Z16)</f>
        <v>762.1400000000001</v>
      </c>
      <c r="CN16" s="27">
        <f>IF($O16&gt;=CN$1,$S16+$Y16,$Y16)</f>
        <v>362.14000000000004</v>
      </c>
      <c r="CO16" s="27">
        <f>IF($O16&gt;=CO$1,$S16+$Y16,$Y16)</f>
        <v>362.14000000000004</v>
      </c>
      <c r="CP16" s="27">
        <f>IF($O16&gt;=CP$1,$S16+$Y16,$Y16)</f>
        <v>362.14000000000004</v>
      </c>
      <c r="CQ16" s="27">
        <f>IF($O16&gt;=CQ$1,$S16+$Y16,$Y16)</f>
        <v>362.14000000000004</v>
      </c>
      <c r="CR16" s="27">
        <f>IF($O16&gt;=CR$1,$S16+$Y16,$Y16)</f>
        <v>362.14000000000004</v>
      </c>
      <c r="CS16" s="27">
        <f>IF($O16&gt;=CS$1,$S16+$Y16,$Y16)</f>
        <v>362.14000000000004</v>
      </c>
      <c r="CT16" s="27">
        <f>IF($O16&gt;=CT$1,$S16+$Y16,$Y16)</f>
        <v>362.14000000000004</v>
      </c>
      <c r="CU16" s="27">
        <f>IF($O16&gt;=CU$1,$S16+$Y16,$Y16)</f>
        <v>362.14000000000004</v>
      </c>
      <c r="CV16" s="27">
        <f>IF($O16&gt;=CV$1,$S16+$Y16,$Y16)</f>
        <v>362.14000000000004</v>
      </c>
      <c r="CW16" s="27">
        <f>IF($O16&gt;=CW$1,$S16+$Y16,$Y16)</f>
        <v>362.14000000000004</v>
      </c>
      <c r="CX16" s="27">
        <f>IF($O16&gt;=CX$1,$S16+$Y16,$Y16)</f>
        <v>362.14000000000004</v>
      </c>
      <c r="CY16" s="27">
        <f>IF($O16&gt;=CY$1,$S16+$Y16,$Y16)</f>
        <v>362.14000000000004</v>
      </c>
      <c r="CZ16" s="27">
        <f>IF($O16&gt;=CZ$1,$S16+$Y16,$Y16)</f>
        <v>362.14000000000004</v>
      </c>
      <c r="DA16" s="27">
        <f>IF($O16&gt;=DA$1,$S16+$Y16,$Y16)</f>
        <v>362.14000000000004</v>
      </c>
      <c r="DB16" s="27">
        <f>IF($O16&gt;=DB$1,$S16+$Y16,$Y16)</f>
        <v>362.14000000000004</v>
      </c>
      <c r="DC16" s="27">
        <f>IF($O16&gt;=DC$1,$S16+$Y16,$Y16)</f>
        <v>362.14000000000004</v>
      </c>
      <c r="DD16" s="27">
        <f>IF($O16&gt;=DD$1,$S16+$Y16,$Y16)</f>
        <v>362.14000000000004</v>
      </c>
      <c r="DE16" s="27">
        <f>IF($O16&gt;=DE$1,$S16+$Y16,$Y16)</f>
        <v>362.14000000000004</v>
      </c>
      <c r="DF16" s="27">
        <f>IF($O16&gt;=DF$1,$S16+$Y16,$Y16)</f>
        <v>362.14000000000004</v>
      </c>
      <c r="DG16" s="27">
        <f>IF($O16&gt;=DG$1,$S16+$Y16,$Y16)</f>
        <v>362.14000000000004</v>
      </c>
      <c r="DH16" s="27">
        <f>IF($O16&gt;=DH$1,$S16+$Y16,$Y16)</f>
        <v>362.14000000000004</v>
      </c>
      <c r="DI16" s="27">
        <f>IF($O16&gt;=DI$1,$S16+$Y16,$Y16)</f>
        <v>362.14000000000004</v>
      </c>
      <c r="DJ16" s="27">
        <f>IF($O16&gt;=DJ$1,$S16+$Y16,$Y16)</f>
        <v>362.14000000000004</v>
      </c>
      <c r="DK16" s="27">
        <f>IF($O16&gt;=DK$1,$S16+$Y16,$Y16)</f>
        <v>362.14000000000004</v>
      </c>
      <c r="DL16" s="27">
        <f>IF($O16&gt;=DL$1,$S16+$Y16,$Y16)</f>
        <v>362.14000000000004</v>
      </c>
      <c r="DM16" s="27">
        <f>IF($O16&gt;=DM$1,$S16+$Y16,$Y16)</f>
        <v>362.14000000000004</v>
      </c>
      <c r="DN16" s="27">
        <f>IF($O16&gt;=DN$1,$S16+$Y16,$Y16)</f>
        <v>362.14000000000004</v>
      </c>
      <c r="DO16" s="27">
        <f>IF($O16&gt;=DO$1,$S16+$Y16,$Y16)</f>
        <v>362.14000000000004</v>
      </c>
      <c r="DP16" s="27">
        <f>IF($O16&gt;=DP$1,$S16+$Y16,$Y16)</f>
        <v>362.14000000000004</v>
      </c>
      <c r="DQ16" s="27">
        <f>IF($O16&gt;=DQ$1,$S16+$Y16,$Y16)</f>
        <v>362.14000000000004</v>
      </c>
      <c r="DR16" s="27">
        <f>IF($O16&gt;=DR$1,$S16+$Y16,$Y16)</f>
        <v>362.14000000000004</v>
      </c>
      <c r="DS16" s="27">
        <f>IF($O16&gt;=DS$1,$S16+$Y16,$Y16)</f>
        <v>362.14000000000004</v>
      </c>
      <c r="DT16" s="27">
        <f>IF($O16&gt;=DT$1,$S16+$Y16,$Y16)</f>
        <v>362.14000000000004</v>
      </c>
      <c r="DU16" s="27">
        <f>IF($O16&gt;=DU$1,$S16+$Y16,$Y16)</f>
        <v>362.14000000000004</v>
      </c>
      <c r="DV16" s="27">
        <f>IF($O16&gt;=DV$1,$S16+$Y16,$Y16)</f>
        <v>362.14000000000004</v>
      </c>
      <c r="DW16" s="27">
        <f>IF($O16&gt;=DW$1,$S16+$Y16,$Y16)</f>
        <v>362.14000000000004</v>
      </c>
      <c r="DX16" s="27">
        <f>IF($O16&gt;=DX$1,$S16+$Y16,$Y16)</f>
        <v>362.14000000000004</v>
      </c>
      <c r="DY16" s="27">
        <f>IF($O16&gt;=DY$1,$S16+$Y16,$Y16)</f>
        <v>362.14000000000004</v>
      </c>
      <c r="DZ16" s="27">
        <f>IF($O16&gt;=DZ$1,$S16+$Y16,$Y16)</f>
        <v>362.14000000000004</v>
      </c>
      <c r="EA16" s="27">
        <f>IF($O16&gt;=EA$1,$S16+$Y16,$Y16)</f>
        <v>362.14000000000004</v>
      </c>
      <c r="EB16" s="27">
        <f>IF($O16&gt;=EB$1,$S16+$Y16,$Y16)</f>
        <v>362.14000000000004</v>
      </c>
      <c r="EC16" s="27">
        <f>IF($O16&gt;=EC$1,$S16+$Y16,$Y16)</f>
        <v>362.14000000000004</v>
      </c>
      <c r="ED16" s="27">
        <f>IF($O16&gt;=ED$1,$S16+$Y16,$Y16)</f>
        <v>362.14000000000004</v>
      </c>
      <c r="EE16" s="27">
        <f>IF($O16&gt;=EE$1,$S16+$Y16,$Y16)</f>
        <v>362.14000000000004</v>
      </c>
      <c r="EF16" s="27">
        <f>IF($O16&gt;=EF$1,$S16+$Y16,$Y16)</f>
        <v>362.14000000000004</v>
      </c>
      <c r="EG16" s="27">
        <f>IF($O16&gt;=EG$1,$S16+$Y16,$Y16)</f>
        <v>362.14000000000004</v>
      </c>
      <c r="EH16" s="27">
        <f>IF($O16&gt;=EH$1,$S16+$Y16,$Y16)</f>
        <v>362.14000000000004</v>
      </c>
      <c r="EI16" s="27">
        <f>IF($O16&gt;=EI$1,$S16+$Y16,$Y16)</f>
        <v>362.14000000000004</v>
      </c>
      <c r="EJ16" s="27">
        <f>IF($O16&gt;=EJ$1,$S16+$Y16,$Y16)</f>
        <v>362.14000000000004</v>
      </c>
      <c r="EK16" s="27">
        <f>IF($O16&gt;=EK$1,$S16+$Y16,$Y16)</f>
        <v>362.14000000000004</v>
      </c>
      <c r="EL16" s="27">
        <f>IF($O16&gt;=EL$1,$S16+$Y16,$Y16)</f>
        <v>362.14000000000004</v>
      </c>
      <c r="EM16" s="27">
        <f>IF($O16&gt;=EM$1,$S16+$Y16,$Y16)</f>
        <v>362.14000000000004</v>
      </c>
      <c r="EN16" s="27">
        <f>IF($O16&gt;=EN$1,$S16+$Y16,$Y16)</f>
        <v>362.14000000000004</v>
      </c>
      <c r="EO16" s="27">
        <f>IF($O16&gt;=EO$1,$S16+$Y16,$Y16)</f>
        <v>362.14000000000004</v>
      </c>
      <c r="EP16" s="27">
        <f>IF($O16&gt;=EP$1,$S16+$Y16,$Y16)</f>
        <v>0</v>
      </c>
      <c r="EQ16" s="27">
        <f>IF($O16&gt;=EQ$1,$S16+$Y16,$Y16)</f>
        <v>0</v>
      </c>
      <c r="ER16" s="27">
        <f>IF($O16&gt;=ER$1,$S16+$Y16,$Y16)</f>
        <v>0</v>
      </c>
      <c r="ES16" s="27">
        <f>IF($O16&gt;=ES$1,$S16+$Y16,$Y16)</f>
        <v>0</v>
      </c>
      <c r="ET16" s="27">
        <f>IF($O16&gt;=ET$1,$S16+$Y16,$Y16)</f>
        <v>0</v>
      </c>
      <c r="EU16" s="27">
        <f>IF($O16&gt;=EU$1,$S16+$Y16,$Y16)</f>
        <v>0</v>
      </c>
      <c r="EV16" s="27">
        <f>IF($O16&gt;=EV$1,$S16,0)</f>
        <v>0</v>
      </c>
      <c r="EW16" s="27">
        <f>IF($O16&gt;=EW$1,$S16,0)</f>
        <v>0</v>
      </c>
      <c r="EX16" s="27">
        <f>IF($O16&gt;=EX$1,$S16,0)</f>
        <v>0</v>
      </c>
      <c r="EY16" s="27">
        <f>IF($O16&gt;=EY$1,$S16,0)</f>
        <v>0</v>
      </c>
      <c r="EZ16" s="27">
        <f>IF($O16&gt;=EZ$1,$S16,0)</f>
        <v>0</v>
      </c>
      <c r="FA16" s="27">
        <f>IF($O16&gt;=FA$1,$S16,0)</f>
        <v>0</v>
      </c>
      <c r="FB16" s="27">
        <f>IF($O16&gt;=FB$1,$S16,0)</f>
        <v>0</v>
      </c>
      <c r="FC16" s="27">
        <f>IF($O16&gt;=FC$1,$S16,0)</f>
        <v>0</v>
      </c>
      <c r="FD16" s="27">
        <f>IF($O16&gt;=FD$1,$S16,0)</f>
        <v>0</v>
      </c>
      <c r="FE16" s="27">
        <f>IF($O16&gt;=FE$1,$S16,0)</f>
        <v>0</v>
      </c>
      <c r="FF16" s="27">
        <f>IF($O16&gt;=FF$1,$S16,0)</f>
        <v>0</v>
      </c>
      <c r="FG16" s="27">
        <f>IF($O16&gt;=FG$1,$S16,0)</f>
        <v>0</v>
      </c>
      <c r="FH16" s="27">
        <f>IF($O16&gt;=FH$1,$S16,0)</f>
        <v>0</v>
      </c>
      <c r="FI16" s="27">
        <f>IF($O16&gt;=FI$1,$S16,0)</f>
        <v>0</v>
      </c>
      <c r="FJ16" s="27">
        <f>IF($O16&gt;=FJ$1,$S16,0)</f>
        <v>0</v>
      </c>
      <c r="FK16" s="27">
        <f>IF($O16&gt;=FK$1,$S16,0)</f>
        <v>0</v>
      </c>
      <c r="FL16" s="27">
        <f>IF($O16&gt;=FL$1,$S16,0)</f>
        <v>0</v>
      </c>
      <c r="FM16" s="27">
        <f>IF($O16&gt;=FM$1,$S16,0)</f>
        <v>0</v>
      </c>
      <c r="FN16" s="27">
        <f>IF($O16&gt;=FN$1,$S16,0)</f>
        <v>0</v>
      </c>
      <c r="FO16" s="27">
        <f>IF($O16&gt;=FO$1,$S16,0)</f>
        <v>0</v>
      </c>
      <c r="FP16" s="27">
        <f>IF($O16&gt;=FP$1,$S16,0)</f>
        <v>0</v>
      </c>
      <c r="FQ16" s="27">
        <f>IF($O16&gt;=FQ$1,$S16,0)</f>
        <v>0</v>
      </c>
      <c r="FR16" s="27">
        <f>IF($O16&gt;=FR$1,$S16,0)</f>
        <v>0</v>
      </c>
      <c r="FS16" s="27">
        <f>IF($O16&gt;=FS$1,$S16,0)</f>
        <v>0</v>
      </c>
      <c r="FT16" s="27">
        <f>IF($O16&gt;=FT$1,$S16,0)</f>
        <v>0</v>
      </c>
      <c r="FU16" s="27">
        <f>IF($O16&gt;=FU$1,$S16,0)</f>
        <v>0</v>
      </c>
      <c r="FV16" s="27">
        <f>IF($O16&gt;=FV$1,$S16,0)</f>
        <v>0</v>
      </c>
      <c r="FW16" s="27">
        <f>IF($O16&gt;=FW$1,$S16,0)</f>
        <v>0</v>
      </c>
      <c r="FX16" s="27">
        <f>IF($O16&gt;=FX$1,$S16,0)</f>
        <v>0</v>
      </c>
      <c r="FY16" s="27">
        <f>IF($O16&gt;=FY$1,$S16,0)</f>
        <v>0</v>
      </c>
      <c r="FZ16" s="27">
        <f>IF($O16&gt;=FZ$1,$S16,0)</f>
        <v>0</v>
      </c>
      <c r="GA16" s="27">
        <f>IF($O16&gt;=GA$1,$S16,0)</f>
        <v>0</v>
      </c>
      <c r="GB16" s="27">
        <f>IF($O16&gt;=GB$1,$S16,0)</f>
        <v>0</v>
      </c>
      <c r="GC16" s="27">
        <f>IF($O16&gt;=GC$1,$S16,0)</f>
        <v>0</v>
      </c>
      <c r="GD16" s="27">
        <f>IF($O16&gt;=GD$1,$S16,0)</f>
        <v>0</v>
      </c>
      <c r="GE16" s="27">
        <f>IF($O16&gt;=GE$1,$S16,0)</f>
        <v>0</v>
      </c>
      <c r="GF16" s="27">
        <f>IF($O16&gt;=GF$1,$S16,0)</f>
        <v>0</v>
      </c>
      <c r="GG16" s="27">
        <f>IF($O16&gt;=GG$1,$S16,0)</f>
        <v>0</v>
      </c>
      <c r="GH16" s="27">
        <f>IF($O16&gt;=GH$1,$S16,0)</f>
        <v>0</v>
      </c>
      <c r="GI16" s="27">
        <f>IF($O16&gt;=GI$1,$S16,0)</f>
        <v>0</v>
      </c>
      <c r="GJ16" s="27">
        <f>IF($O16&gt;=GJ$1,$S16,0)</f>
        <v>0</v>
      </c>
      <c r="GK16" s="27">
        <f>IF($O16&gt;=GK$1,$S16,0)</f>
        <v>0</v>
      </c>
      <c r="GL16" s="27">
        <f>IF($O16&gt;=GL$1,$S16,0)</f>
        <v>0</v>
      </c>
      <c r="GM16" s="27">
        <f>IF($O16&gt;=GM$1,$S16,0)</f>
        <v>0</v>
      </c>
      <c r="GN16" s="27">
        <f>IF($O16&gt;=GN$1,$S16,0)</f>
        <v>0</v>
      </c>
      <c r="GO16" s="27">
        <f>IF($O16&gt;=GO$1,$S16,0)</f>
        <v>0</v>
      </c>
      <c r="GP16" s="27">
        <f>IF($O16&gt;=GP$1,$S16,0)</f>
        <v>0</v>
      </c>
      <c r="GQ16" s="27">
        <f>IF($O16&gt;=GQ$1,$S16,0)</f>
        <v>0</v>
      </c>
      <c r="GR16" s="27">
        <f>IF($O16&gt;=GR$1,$S16,0)</f>
        <v>0</v>
      </c>
      <c r="GS16" s="27">
        <f>IF($O16&gt;=GS$1,$S16,0)</f>
        <v>0</v>
      </c>
      <c r="GT16" s="27">
        <f>IF($O16&gt;=GT$1,$S16,0)</f>
        <v>0</v>
      </c>
      <c r="GU16" s="27">
        <f>IF($O16&gt;=GU$1,$S16,0)</f>
        <v>0</v>
      </c>
      <c r="GV16" s="27">
        <f>IF($O16&gt;=GV$1,$S16,0)</f>
        <v>0</v>
      </c>
      <c r="GW16" s="27">
        <f>IF($O16&gt;=GW$1,$S16,0)</f>
        <v>0</v>
      </c>
      <c r="GX16" s="27">
        <f>IF($O16&gt;=GX$1,$S16,0)</f>
        <v>0</v>
      </c>
      <c r="GY16" s="27">
        <f>IF($O16&gt;=GY$1,$S16,0)</f>
        <v>0</v>
      </c>
      <c r="GZ16" s="27">
        <f>IF($O16&gt;=GZ$1,$S16,0)</f>
        <v>0</v>
      </c>
      <c r="HA16" s="27">
        <f>IF($O16&gt;=HA$1,$S16,0)</f>
        <v>0</v>
      </c>
      <c r="HB16" s="27">
        <f>IF($O16&gt;=HB$1,$S16,0)</f>
        <v>0</v>
      </c>
      <c r="HC16" s="27">
        <f>IF($O16&gt;=HC$1,$S16,0)</f>
        <v>0</v>
      </c>
    </row>
    <row r="17" spans="1:211">
      <c r="A17" s="3">
        <v>62669</v>
      </c>
      <c r="B17" s="3" t="s">
        <v>47</v>
      </c>
      <c r="C17" s="3" t="s">
        <v>12</v>
      </c>
      <c r="D17" s="3">
        <v>57</v>
      </c>
      <c r="E17" s="4">
        <v>34806</v>
      </c>
      <c r="F17" s="5">
        <v>23.19178082191781</v>
      </c>
      <c r="G17" s="3" t="s">
        <v>24</v>
      </c>
      <c r="H17" s="4">
        <v>22467</v>
      </c>
      <c r="I17" s="9" t="s">
        <v>800</v>
      </c>
      <c r="J17" s="5">
        <v>2389.12</v>
      </c>
      <c r="K17" s="31">
        <v>685</v>
      </c>
      <c r="L17" s="32">
        <v>23</v>
      </c>
      <c r="M17" s="33">
        <f>VLOOKUP(L17,FIND,3,TRUE)</f>
        <v>1.3</v>
      </c>
      <c r="N17" s="32">
        <f>IF(L17&gt;30,180,VLOOKUP(L17,TEMPO,2,FALSE))</f>
        <v>138</v>
      </c>
      <c r="O17" s="32">
        <f>IF(R17&gt;0,4,N17)</f>
        <v>138</v>
      </c>
      <c r="P17" s="96">
        <f>J17*M17*L17</f>
        <v>71434.687999999995</v>
      </c>
      <c r="Q17" s="96">
        <f>10934.45*2</f>
        <v>21868.9</v>
      </c>
      <c r="R17" s="96">
        <f>IF(P17&lt;=Q17,P17/4,0)</f>
        <v>0</v>
      </c>
      <c r="S17" s="5">
        <f>IF(P17&gt;=Q17,P17/N17,0)</f>
        <v>517.64266666666663</v>
      </c>
      <c r="T17" s="3"/>
      <c r="U17" s="3">
        <f>IF(T17="",1,0)</f>
        <v>1</v>
      </c>
      <c r="V17" s="3">
        <v>60</v>
      </c>
      <c r="W17" s="5">
        <v>0.6</v>
      </c>
      <c r="X17" s="5">
        <v>245.73</v>
      </c>
      <c r="Y17" s="5">
        <f>X17*W17</f>
        <v>147.43799999999999</v>
      </c>
      <c r="Z17" s="5">
        <v>400</v>
      </c>
      <c r="AA17" s="5">
        <f>S17+Y17+Z17</f>
        <v>1065.0806666666667</v>
      </c>
      <c r="AB17" s="39">
        <f>(J17/12+J17/12*1.3333333333+450/12+J17/30*6/12+J17)*1.3+Y17+Z17+153.9</f>
        <v>4511.6247111024841</v>
      </c>
      <c r="AC17" s="39" t="s">
        <v>12</v>
      </c>
      <c r="AD17" s="39">
        <f>J17*1.3+400+153.9</f>
        <v>3659.7559999999999</v>
      </c>
      <c r="AE17" s="39">
        <f>SUMIFS('CUSTO MENSAL FUNC NOVO'!H:H,'CUSTO MENSAL FUNC NOVO'!A:A,'VALORES MENSAIS'!AC17)</f>
        <v>2265.9090000000001</v>
      </c>
      <c r="AF17" s="27">
        <f>IF($R17&gt;0,$R17,$S17)+$Y17+$Z17</f>
        <v>1065.0806666666667</v>
      </c>
      <c r="AG17" s="27">
        <f>IF($R17&gt;0,$R17,$S17)+$Y17+$Z17</f>
        <v>1065.0806666666667</v>
      </c>
      <c r="AH17" s="27">
        <f>IF($R17&gt;0,$R17,$S17)+$Y17+$Z17</f>
        <v>1065.0806666666667</v>
      </c>
      <c r="AI17" s="27">
        <f>IF($R17&gt;0,$R17,$S17)+$Y17+$Z17</f>
        <v>1065.0806666666667</v>
      </c>
      <c r="AJ17" s="27">
        <f>IF($O17&gt;=AJ$1,$S17+$Y17+$Z17,$Y17+$Z17)</f>
        <v>1065.0806666666667</v>
      </c>
      <c r="AK17" s="27">
        <f>IF($O17&gt;=AK$1,$S17+$Y17+$Z17,$Y17+$Z17)</f>
        <v>1065.0806666666667</v>
      </c>
      <c r="AL17" s="27">
        <f>IF($O17&gt;=AL$1,$S17+$Y17+$Z17,$Y17+$Z17)</f>
        <v>1065.0806666666667</v>
      </c>
      <c r="AM17" s="27">
        <f>IF($O17&gt;=AM$1,$S17+$Y17+$Z17,$Y17+$Z17)</f>
        <v>1065.0806666666667</v>
      </c>
      <c r="AN17" s="27">
        <f>IF($O17&gt;=AN$1,$S17+$Y17+$Z17,$Y17+$Z17)</f>
        <v>1065.0806666666667</v>
      </c>
      <c r="AO17" s="27">
        <f>IF($O17&gt;=AO$1,$S17+$Y17+$Z17,$Y17+$Z17)</f>
        <v>1065.0806666666667</v>
      </c>
      <c r="AP17" s="27">
        <f>IF($O17&gt;=AP$1,$S17+$Y17+$Z17,$Y17+$Z17)</f>
        <v>1065.0806666666667</v>
      </c>
      <c r="AQ17" s="27">
        <f>IF($O17&gt;=AQ$1,$S17+$Y17+$Z17,$Y17+$Z17)</f>
        <v>1065.0806666666667</v>
      </c>
      <c r="AR17" s="27">
        <f>IF($O17&gt;=AR$1,$S17+$Y17+$Z17,$Y17+$Z17)</f>
        <v>1065.0806666666667</v>
      </c>
      <c r="AS17" s="27">
        <f>IF($O17&gt;=AS$1,$S17+$Y17+$Z17,$Y17+$Z17)</f>
        <v>1065.0806666666667</v>
      </c>
      <c r="AT17" s="27">
        <f>IF($O17&gt;=AT$1,$S17+$Y17+$Z17,$Y17+$Z17)</f>
        <v>1065.0806666666667</v>
      </c>
      <c r="AU17" s="27">
        <f>IF($O17&gt;=AU$1,$S17+$Y17+$Z17,$Y17+$Z17)</f>
        <v>1065.0806666666667</v>
      </c>
      <c r="AV17" s="27">
        <f>IF($O17&gt;=AV$1,$S17+$Y17+$Z17,$Y17+$Z17)</f>
        <v>1065.0806666666667</v>
      </c>
      <c r="AW17" s="27">
        <f>IF($O17&gt;=AW$1,$S17+$Y17+$Z17,$Y17+$Z17)</f>
        <v>1065.0806666666667</v>
      </c>
      <c r="AX17" s="27">
        <f>IF($O17&gt;=AX$1,$S17+$Y17+$Z17,$Y17+$Z17)</f>
        <v>1065.0806666666667</v>
      </c>
      <c r="AY17" s="27">
        <f>IF($O17&gt;=AY$1,$S17+$Y17+$Z17,$Y17+$Z17)</f>
        <v>1065.0806666666667</v>
      </c>
      <c r="AZ17" s="27">
        <f>IF($O17&gt;=AZ$1,$S17+$Y17+$Z17,$Y17+$Z17)</f>
        <v>1065.0806666666667</v>
      </c>
      <c r="BA17" s="27">
        <f>IF($O17&gt;=BA$1,$S17+$Y17+$Z17,$Y17+$Z17)</f>
        <v>1065.0806666666667</v>
      </c>
      <c r="BB17" s="27">
        <f>IF($O17&gt;=BB$1,$S17+$Y17+$Z17,$Y17+$Z17)</f>
        <v>1065.0806666666667</v>
      </c>
      <c r="BC17" s="27">
        <f>IF($O17&gt;=BC$1,$S17+$Y17+$Z17,$Y17+$Z17)</f>
        <v>1065.0806666666667</v>
      </c>
      <c r="BD17" s="27">
        <f>IF($O17&gt;=BD$1,$S17+$Y17+$Z17,$Y17+$Z17)</f>
        <v>1065.0806666666667</v>
      </c>
      <c r="BE17" s="27">
        <f>IF($O17&gt;=BE$1,$S17+$Y17+$Z17,$Y17+$Z17)</f>
        <v>1065.0806666666667</v>
      </c>
      <c r="BF17" s="27">
        <f>IF($O17&gt;=BF$1,$S17+$Y17+$Z17,$Y17+$Z17)</f>
        <v>1065.0806666666667</v>
      </c>
      <c r="BG17" s="27">
        <f>IF($O17&gt;=BG$1,$S17+$Y17+$Z17,$Y17+$Z17)</f>
        <v>1065.0806666666667</v>
      </c>
      <c r="BH17" s="27">
        <f>IF($O17&gt;=BH$1,$S17+$Y17+$Z17,$Y17+$Z17)</f>
        <v>1065.0806666666667</v>
      </c>
      <c r="BI17" s="27">
        <f>IF($O17&gt;=BI$1,$S17+$Y17+$Z17,$Y17+$Z17)</f>
        <v>1065.0806666666667</v>
      </c>
      <c r="BJ17" s="27">
        <f>IF($O17&gt;=BJ$1,$S17+$Y17+$Z17,$Y17+$Z17)</f>
        <v>1065.0806666666667</v>
      </c>
      <c r="BK17" s="27">
        <f>IF($O17&gt;=BK$1,$S17+$Y17+$Z17,$Y17+$Z17)</f>
        <v>1065.0806666666667</v>
      </c>
      <c r="BL17" s="27">
        <f>IF($O17&gt;=BL$1,$S17+$Y17+$Z17,$Y17+$Z17)</f>
        <v>1065.0806666666667</v>
      </c>
      <c r="BM17" s="27">
        <f>IF($O17&gt;=BM$1,$S17+$Y17+$Z17,$Y17+$Z17)</f>
        <v>1065.0806666666667</v>
      </c>
      <c r="BN17" s="27">
        <f>IF($O17&gt;=BN$1,$S17+$Y17+$Z17,$Y17+$Z17)</f>
        <v>1065.0806666666667</v>
      </c>
      <c r="BO17" s="27">
        <f>IF($O17&gt;=BO$1,$S17+$Y17+$Z17,$Y17+$Z17)</f>
        <v>1065.0806666666667</v>
      </c>
      <c r="BP17" s="27">
        <f>IF($O17&gt;=BP$1,$S17+$Y17+$Z17,$Y17+$Z17)</f>
        <v>1065.0806666666667</v>
      </c>
      <c r="BQ17" s="27">
        <f>IF($O17&gt;=BQ$1,$S17+$Y17+$Z17,$Y17+$Z17)</f>
        <v>1065.0806666666667</v>
      </c>
      <c r="BR17" s="27">
        <f>IF($O17&gt;=BR$1,$S17+$Y17+$Z17,$Y17+$Z17)</f>
        <v>1065.0806666666667</v>
      </c>
      <c r="BS17" s="27">
        <f>IF($O17&gt;=BS$1,$S17+$Y17+$Z17,$Y17+$Z17)</f>
        <v>1065.0806666666667</v>
      </c>
      <c r="BT17" s="27">
        <f>IF($O17&gt;=BT$1,$S17+$Y17+$Z17,$Y17+$Z17)</f>
        <v>1065.0806666666667</v>
      </c>
      <c r="BU17" s="27">
        <f>IF($O17&gt;=BU$1,$S17+$Y17+$Z17,$Y17+$Z17)</f>
        <v>1065.0806666666667</v>
      </c>
      <c r="BV17" s="27">
        <f>IF($O17&gt;=BV$1,$S17+$Y17+$Z17,$Y17+$Z17)</f>
        <v>1065.0806666666667</v>
      </c>
      <c r="BW17" s="27">
        <f>IF($O17&gt;=BW$1,$S17+$Y17+$Z17,$Y17+$Z17)</f>
        <v>1065.0806666666667</v>
      </c>
      <c r="BX17" s="27">
        <f>IF($O17&gt;=BX$1,$S17+$Y17+$Z17,$Y17+$Z17)</f>
        <v>1065.0806666666667</v>
      </c>
      <c r="BY17" s="27">
        <f>IF($O17&gt;=BY$1,$S17+$Y17+$Z17,$Y17+$Z17)</f>
        <v>1065.0806666666667</v>
      </c>
      <c r="BZ17" s="27">
        <f>IF($O17&gt;=BZ$1,$S17+$Y17+$Z17,$Y17+$Z17)</f>
        <v>1065.0806666666667</v>
      </c>
      <c r="CA17" s="27">
        <f>IF($O17&gt;=CA$1,$S17+$Y17+$Z17,$Y17+$Z17)</f>
        <v>1065.0806666666667</v>
      </c>
      <c r="CB17" s="27">
        <f>IF($O17&gt;=CB$1,$S17+$Y17+$Z17,$Y17+$Z17)</f>
        <v>1065.0806666666667</v>
      </c>
      <c r="CC17" s="27">
        <f>IF($O17&gt;=CC$1,$S17+$Y17+$Z17,$Y17+$Z17)</f>
        <v>1065.0806666666667</v>
      </c>
      <c r="CD17" s="27">
        <f>IF($O17&gt;=CD$1,$S17+$Y17+$Z17,$Y17+$Z17)</f>
        <v>1065.0806666666667</v>
      </c>
      <c r="CE17" s="27">
        <f>IF($O17&gt;=CE$1,$S17+$Y17+$Z17,$Y17+$Z17)</f>
        <v>1065.0806666666667</v>
      </c>
      <c r="CF17" s="27">
        <f>IF($O17&gt;=CF$1,$S17+$Y17+$Z17,$Y17+$Z17)</f>
        <v>1065.0806666666667</v>
      </c>
      <c r="CG17" s="27">
        <f>IF($O17&gt;=CG$1,$S17+$Y17+$Z17,$Y17+$Z17)</f>
        <v>1065.0806666666667</v>
      </c>
      <c r="CH17" s="27">
        <f>IF($O17&gt;=CH$1,$S17+$Y17+$Z17,$Y17+$Z17)</f>
        <v>1065.0806666666667</v>
      </c>
      <c r="CI17" s="27">
        <f>IF($O17&gt;=CI$1,$S17+$Y17+$Z17,$Y17+$Z17)</f>
        <v>1065.0806666666667</v>
      </c>
      <c r="CJ17" s="27">
        <f>IF($O17&gt;=CJ$1,$S17+$Y17+$Z17,$Y17+$Z17)</f>
        <v>1065.0806666666667</v>
      </c>
      <c r="CK17" s="27">
        <f>IF($O17&gt;=CK$1,$S17+$Y17+$Z17,$Y17+$Z17)</f>
        <v>1065.0806666666667</v>
      </c>
      <c r="CL17" s="27">
        <f>IF($O17&gt;=CL$1,$S17+$Y17+$Z17,$Y17+$Z17)</f>
        <v>1065.0806666666667</v>
      </c>
      <c r="CM17" s="27">
        <f>IF($O17&gt;=CM$1,$S17+$Y17+$Z17,$Y17+$Z17)</f>
        <v>1065.0806666666667</v>
      </c>
      <c r="CN17" s="27">
        <f>IF($O17&gt;=CN$1,$S17+$Y17,$Y17)</f>
        <v>665.08066666666662</v>
      </c>
      <c r="CO17" s="27">
        <f>IF($O17&gt;=CO$1,$S17+$Y17,$Y17)</f>
        <v>665.08066666666662</v>
      </c>
      <c r="CP17" s="27">
        <f>IF($O17&gt;=CP$1,$S17+$Y17,$Y17)</f>
        <v>665.08066666666662</v>
      </c>
      <c r="CQ17" s="27">
        <f>IF($O17&gt;=CQ$1,$S17+$Y17,$Y17)</f>
        <v>665.08066666666662</v>
      </c>
      <c r="CR17" s="27">
        <f>IF($O17&gt;=CR$1,$S17+$Y17,$Y17)</f>
        <v>665.08066666666662</v>
      </c>
      <c r="CS17" s="27">
        <f>IF($O17&gt;=CS$1,$S17+$Y17,$Y17)</f>
        <v>665.08066666666662</v>
      </c>
      <c r="CT17" s="27">
        <f>IF($O17&gt;=CT$1,$S17+$Y17,$Y17)</f>
        <v>665.08066666666662</v>
      </c>
      <c r="CU17" s="27">
        <f>IF($O17&gt;=CU$1,$S17+$Y17,$Y17)</f>
        <v>665.08066666666662</v>
      </c>
      <c r="CV17" s="27">
        <f>IF($O17&gt;=CV$1,$S17+$Y17,$Y17)</f>
        <v>665.08066666666662</v>
      </c>
      <c r="CW17" s="27">
        <f>IF($O17&gt;=CW$1,$S17+$Y17,$Y17)</f>
        <v>665.08066666666662</v>
      </c>
      <c r="CX17" s="27">
        <f>IF($O17&gt;=CX$1,$S17+$Y17,$Y17)</f>
        <v>665.08066666666662</v>
      </c>
      <c r="CY17" s="27">
        <f>IF($O17&gt;=CY$1,$S17+$Y17,$Y17)</f>
        <v>665.08066666666662</v>
      </c>
      <c r="CZ17" s="27">
        <f>IF($O17&gt;=CZ$1,$S17+$Y17,$Y17)</f>
        <v>665.08066666666662</v>
      </c>
      <c r="DA17" s="27">
        <f>IF($O17&gt;=DA$1,$S17+$Y17,$Y17)</f>
        <v>665.08066666666662</v>
      </c>
      <c r="DB17" s="27">
        <f>IF($O17&gt;=DB$1,$S17+$Y17,$Y17)</f>
        <v>665.08066666666662</v>
      </c>
      <c r="DC17" s="27">
        <f>IF($O17&gt;=DC$1,$S17+$Y17,$Y17)</f>
        <v>665.08066666666662</v>
      </c>
      <c r="DD17" s="27">
        <f>IF($O17&gt;=DD$1,$S17+$Y17,$Y17)</f>
        <v>665.08066666666662</v>
      </c>
      <c r="DE17" s="27">
        <f>IF($O17&gt;=DE$1,$S17+$Y17,$Y17)</f>
        <v>665.08066666666662</v>
      </c>
      <c r="DF17" s="27">
        <f>IF($O17&gt;=DF$1,$S17+$Y17,$Y17)</f>
        <v>665.08066666666662</v>
      </c>
      <c r="DG17" s="27">
        <f>IF($O17&gt;=DG$1,$S17+$Y17,$Y17)</f>
        <v>665.08066666666662</v>
      </c>
      <c r="DH17" s="27">
        <f>IF($O17&gt;=DH$1,$S17+$Y17,$Y17)</f>
        <v>665.08066666666662</v>
      </c>
      <c r="DI17" s="27">
        <f>IF($O17&gt;=DI$1,$S17+$Y17,$Y17)</f>
        <v>665.08066666666662</v>
      </c>
      <c r="DJ17" s="27">
        <f>IF($O17&gt;=DJ$1,$S17+$Y17,$Y17)</f>
        <v>665.08066666666662</v>
      </c>
      <c r="DK17" s="27">
        <f>IF($O17&gt;=DK$1,$S17+$Y17,$Y17)</f>
        <v>665.08066666666662</v>
      </c>
      <c r="DL17" s="27">
        <f>IF($O17&gt;=DL$1,$S17+$Y17,$Y17)</f>
        <v>665.08066666666662</v>
      </c>
      <c r="DM17" s="27">
        <f>IF($O17&gt;=DM$1,$S17+$Y17,$Y17)</f>
        <v>665.08066666666662</v>
      </c>
      <c r="DN17" s="27">
        <f>IF($O17&gt;=DN$1,$S17+$Y17,$Y17)</f>
        <v>665.08066666666662</v>
      </c>
      <c r="DO17" s="27">
        <f>IF($O17&gt;=DO$1,$S17+$Y17,$Y17)</f>
        <v>665.08066666666662</v>
      </c>
      <c r="DP17" s="27">
        <f>IF($O17&gt;=DP$1,$S17+$Y17,$Y17)</f>
        <v>665.08066666666662</v>
      </c>
      <c r="DQ17" s="27">
        <f>IF($O17&gt;=DQ$1,$S17+$Y17,$Y17)</f>
        <v>665.08066666666662</v>
      </c>
      <c r="DR17" s="27">
        <f>IF($O17&gt;=DR$1,$S17+$Y17,$Y17)</f>
        <v>665.08066666666662</v>
      </c>
      <c r="DS17" s="27">
        <f>IF($O17&gt;=DS$1,$S17+$Y17,$Y17)</f>
        <v>665.08066666666662</v>
      </c>
      <c r="DT17" s="27">
        <f>IF($O17&gt;=DT$1,$S17+$Y17,$Y17)</f>
        <v>665.08066666666662</v>
      </c>
      <c r="DU17" s="27">
        <f>IF($O17&gt;=DU$1,$S17+$Y17,$Y17)</f>
        <v>665.08066666666662</v>
      </c>
      <c r="DV17" s="27">
        <f>IF($O17&gt;=DV$1,$S17+$Y17,$Y17)</f>
        <v>665.08066666666662</v>
      </c>
      <c r="DW17" s="27">
        <f>IF($O17&gt;=DW$1,$S17+$Y17,$Y17)</f>
        <v>665.08066666666662</v>
      </c>
      <c r="DX17" s="27">
        <f>IF($O17&gt;=DX$1,$S17+$Y17,$Y17)</f>
        <v>665.08066666666662</v>
      </c>
      <c r="DY17" s="27">
        <f>IF($O17&gt;=DY$1,$S17+$Y17,$Y17)</f>
        <v>665.08066666666662</v>
      </c>
      <c r="DZ17" s="27">
        <f>IF($O17&gt;=DZ$1,$S17+$Y17,$Y17)</f>
        <v>665.08066666666662</v>
      </c>
      <c r="EA17" s="27">
        <f>IF($O17&gt;=EA$1,$S17+$Y17,$Y17)</f>
        <v>665.08066666666662</v>
      </c>
      <c r="EB17" s="27">
        <f>IF($O17&gt;=EB$1,$S17+$Y17,$Y17)</f>
        <v>665.08066666666662</v>
      </c>
      <c r="EC17" s="27">
        <f>IF($O17&gt;=EC$1,$S17+$Y17,$Y17)</f>
        <v>665.08066666666662</v>
      </c>
      <c r="ED17" s="27">
        <f>IF($O17&gt;=ED$1,$S17+$Y17,$Y17)</f>
        <v>665.08066666666662</v>
      </c>
      <c r="EE17" s="27">
        <f>IF($O17&gt;=EE$1,$S17+$Y17,$Y17)</f>
        <v>665.08066666666662</v>
      </c>
      <c r="EF17" s="27">
        <f>IF($O17&gt;=EF$1,$S17+$Y17,$Y17)</f>
        <v>665.08066666666662</v>
      </c>
      <c r="EG17" s="27">
        <f>IF($O17&gt;=EG$1,$S17+$Y17,$Y17)</f>
        <v>665.08066666666662</v>
      </c>
      <c r="EH17" s="27">
        <f>IF($O17&gt;=EH$1,$S17+$Y17,$Y17)</f>
        <v>665.08066666666662</v>
      </c>
      <c r="EI17" s="27">
        <f>IF($O17&gt;=EI$1,$S17+$Y17,$Y17)</f>
        <v>665.08066666666662</v>
      </c>
      <c r="EJ17" s="27">
        <f>IF($O17&gt;=EJ$1,$S17+$Y17,$Y17)</f>
        <v>665.08066666666662</v>
      </c>
      <c r="EK17" s="27">
        <f>IF($O17&gt;=EK$1,$S17+$Y17,$Y17)</f>
        <v>665.08066666666662</v>
      </c>
      <c r="EL17" s="27">
        <f>IF($O17&gt;=EL$1,$S17+$Y17,$Y17)</f>
        <v>665.08066666666662</v>
      </c>
      <c r="EM17" s="27">
        <f>IF($O17&gt;=EM$1,$S17+$Y17,$Y17)</f>
        <v>665.08066666666662</v>
      </c>
      <c r="EN17" s="27">
        <f>IF($O17&gt;=EN$1,$S17+$Y17,$Y17)</f>
        <v>665.08066666666662</v>
      </c>
      <c r="EO17" s="27">
        <f>IF($O17&gt;=EO$1,$S17+$Y17,$Y17)</f>
        <v>665.08066666666662</v>
      </c>
      <c r="EP17" s="27">
        <f>IF($O17&gt;=EP$1,$S17+$Y17,$Y17)</f>
        <v>665.08066666666662</v>
      </c>
      <c r="EQ17" s="27">
        <f>IF($O17&gt;=EQ$1,$S17+$Y17,$Y17)</f>
        <v>665.08066666666662</v>
      </c>
      <c r="ER17" s="27">
        <f>IF($O17&gt;=ER$1,$S17+$Y17,$Y17)</f>
        <v>665.08066666666662</v>
      </c>
      <c r="ES17" s="27">
        <f>IF($O17&gt;=ES$1,$S17+$Y17,$Y17)</f>
        <v>665.08066666666662</v>
      </c>
      <c r="ET17" s="27">
        <f>IF($O17&gt;=ET$1,$S17+$Y17,$Y17)</f>
        <v>665.08066666666662</v>
      </c>
      <c r="EU17" s="27">
        <f>IF($O17&gt;=EU$1,$S17+$Y17,$Y17)</f>
        <v>665.08066666666662</v>
      </c>
      <c r="EV17" s="27">
        <f>IF($O17&gt;=EV$1,$S17,0)</f>
        <v>517.64266666666663</v>
      </c>
      <c r="EW17" s="27">
        <f>IF($O17&gt;=EW$1,$S17,0)</f>
        <v>517.64266666666663</v>
      </c>
      <c r="EX17" s="27">
        <f>IF($O17&gt;=EX$1,$S17,0)</f>
        <v>517.64266666666663</v>
      </c>
      <c r="EY17" s="27">
        <f>IF($O17&gt;=EY$1,$S17,0)</f>
        <v>517.64266666666663</v>
      </c>
      <c r="EZ17" s="27">
        <f>IF($O17&gt;=EZ$1,$S17,0)</f>
        <v>517.64266666666663</v>
      </c>
      <c r="FA17" s="27">
        <f>IF($O17&gt;=FA$1,$S17,0)</f>
        <v>517.64266666666663</v>
      </c>
      <c r="FB17" s="27">
        <f>IF($O17&gt;=FB$1,$S17,0)</f>
        <v>517.64266666666663</v>
      </c>
      <c r="FC17" s="27">
        <f>IF($O17&gt;=FC$1,$S17,0)</f>
        <v>517.64266666666663</v>
      </c>
      <c r="FD17" s="27">
        <f>IF($O17&gt;=FD$1,$S17,0)</f>
        <v>517.64266666666663</v>
      </c>
      <c r="FE17" s="27">
        <f>IF($O17&gt;=FE$1,$S17,0)</f>
        <v>517.64266666666663</v>
      </c>
      <c r="FF17" s="27">
        <f>IF($O17&gt;=FF$1,$S17,0)</f>
        <v>517.64266666666663</v>
      </c>
      <c r="FG17" s="27">
        <f>IF($O17&gt;=FG$1,$S17,0)</f>
        <v>517.64266666666663</v>
      </c>
      <c r="FH17" s="27">
        <f>IF($O17&gt;=FH$1,$S17,0)</f>
        <v>517.64266666666663</v>
      </c>
      <c r="FI17" s="27">
        <f>IF($O17&gt;=FI$1,$S17,0)</f>
        <v>517.64266666666663</v>
      </c>
      <c r="FJ17" s="27">
        <f>IF($O17&gt;=FJ$1,$S17,0)</f>
        <v>517.64266666666663</v>
      </c>
      <c r="FK17" s="27">
        <f>IF($O17&gt;=FK$1,$S17,0)</f>
        <v>517.64266666666663</v>
      </c>
      <c r="FL17" s="27">
        <f>IF($O17&gt;=FL$1,$S17,0)</f>
        <v>517.64266666666663</v>
      </c>
      <c r="FM17" s="27">
        <f>IF($O17&gt;=FM$1,$S17,0)</f>
        <v>517.64266666666663</v>
      </c>
      <c r="FN17" s="27">
        <f>IF($O17&gt;=FN$1,$S17,0)</f>
        <v>0</v>
      </c>
      <c r="FO17" s="27">
        <f>IF($O17&gt;=FO$1,$S17,0)</f>
        <v>0</v>
      </c>
      <c r="FP17" s="27">
        <f>IF($O17&gt;=FP$1,$S17,0)</f>
        <v>0</v>
      </c>
      <c r="FQ17" s="27">
        <f>IF($O17&gt;=FQ$1,$S17,0)</f>
        <v>0</v>
      </c>
      <c r="FR17" s="27">
        <f>IF($O17&gt;=FR$1,$S17,0)</f>
        <v>0</v>
      </c>
      <c r="FS17" s="27">
        <f>IF($O17&gt;=FS$1,$S17,0)</f>
        <v>0</v>
      </c>
      <c r="FT17" s="27">
        <f>IF($O17&gt;=FT$1,$S17,0)</f>
        <v>0</v>
      </c>
      <c r="FU17" s="27">
        <f>IF($O17&gt;=FU$1,$S17,0)</f>
        <v>0</v>
      </c>
      <c r="FV17" s="27">
        <f>IF($O17&gt;=FV$1,$S17,0)</f>
        <v>0</v>
      </c>
      <c r="FW17" s="27">
        <f>IF($O17&gt;=FW$1,$S17,0)</f>
        <v>0</v>
      </c>
      <c r="FX17" s="27">
        <f>IF($O17&gt;=FX$1,$S17,0)</f>
        <v>0</v>
      </c>
      <c r="FY17" s="27">
        <f>IF($O17&gt;=FY$1,$S17,0)</f>
        <v>0</v>
      </c>
      <c r="FZ17" s="27">
        <f>IF($O17&gt;=FZ$1,$S17,0)</f>
        <v>0</v>
      </c>
      <c r="GA17" s="27">
        <f>IF($O17&gt;=GA$1,$S17,0)</f>
        <v>0</v>
      </c>
      <c r="GB17" s="27">
        <f>IF($O17&gt;=GB$1,$S17,0)</f>
        <v>0</v>
      </c>
      <c r="GC17" s="27">
        <f>IF($O17&gt;=GC$1,$S17,0)</f>
        <v>0</v>
      </c>
      <c r="GD17" s="27">
        <f>IF($O17&gt;=GD$1,$S17,0)</f>
        <v>0</v>
      </c>
      <c r="GE17" s="27">
        <f>IF($O17&gt;=GE$1,$S17,0)</f>
        <v>0</v>
      </c>
      <c r="GF17" s="27">
        <f>IF($O17&gt;=GF$1,$S17,0)</f>
        <v>0</v>
      </c>
      <c r="GG17" s="27">
        <f>IF($O17&gt;=GG$1,$S17,0)</f>
        <v>0</v>
      </c>
      <c r="GH17" s="27">
        <f>IF($O17&gt;=GH$1,$S17,0)</f>
        <v>0</v>
      </c>
      <c r="GI17" s="27">
        <f>IF($O17&gt;=GI$1,$S17,0)</f>
        <v>0</v>
      </c>
      <c r="GJ17" s="27">
        <f>IF($O17&gt;=GJ$1,$S17,0)</f>
        <v>0</v>
      </c>
      <c r="GK17" s="27">
        <f>IF($O17&gt;=GK$1,$S17,0)</f>
        <v>0</v>
      </c>
      <c r="GL17" s="27">
        <f>IF($O17&gt;=GL$1,$S17,0)</f>
        <v>0</v>
      </c>
      <c r="GM17" s="27">
        <f>IF($O17&gt;=GM$1,$S17,0)</f>
        <v>0</v>
      </c>
      <c r="GN17" s="27">
        <f>IF($O17&gt;=GN$1,$S17,0)</f>
        <v>0</v>
      </c>
      <c r="GO17" s="27">
        <f>IF($O17&gt;=GO$1,$S17,0)</f>
        <v>0</v>
      </c>
      <c r="GP17" s="27">
        <f>IF($O17&gt;=GP$1,$S17,0)</f>
        <v>0</v>
      </c>
      <c r="GQ17" s="27">
        <f>IF($O17&gt;=GQ$1,$S17,0)</f>
        <v>0</v>
      </c>
      <c r="GR17" s="27">
        <f>IF($O17&gt;=GR$1,$S17,0)</f>
        <v>0</v>
      </c>
      <c r="GS17" s="27">
        <f>IF($O17&gt;=GS$1,$S17,0)</f>
        <v>0</v>
      </c>
      <c r="GT17" s="27">
        <f>IF($O17&gt;=GT$1,$S17,0)</f>
        <v>0</v>
      </c>
      <c r="GU17" s="27">
        <f>IF($O17&gt;=GU$1,$S17,0)</f>
        <v>0</v>
      </c>
      <c r="GV17" s="27">
        <f>IF($O17&gt;=GV$1,$S17,0)</f>
        <v>0</v>
      </c>
      <c r="GW17" s="27">
        <f>IF($O17&gt;=GW$1,$S17,0)</f>
        <v>0</v>
      </c>
      <c r="GX17" s="27">
        <f>IF($O17&gt;=GX$1,$S17,0)</f>
        <v>0</v>
      </c>
      <c r="GY17" s="27">
        <f>IF($O17&gt;=GY$1,$S17,0)</f>
        <v>0</v>
      </c>
      <c r="GZ17" s="27">
        <f>IF($O17&gt;=GZ$1,$S17,0)</f>
        <v>0</v>
      </c>
      <c r="HA17" s="27">
        <f>IF($O17&gt;=HA$1,$S17,0)</f>
        <v>0</v>
      </c>
      <c r="HB17" s="27">
        <f>IF($O17&gt;=HB$1,$S17,0)</f>
        <v>0</v>
      </c>
      <c r="HC17" s="27">
        <f>IF($O17&gt;=HC$1,$S17,0)</f>
        <v>0</v>
      </c>
    </row>
    <row r="18" spans="1:211">
      <c r="A18" s="3">
        <v>61166</v>
      </c>
      <c r="B18" s="3" t="s">
        <v>48</v>
      </c>
      <c r="C18" s="3" t="s">
        <v>12</v>
      </c>
      <c r="D18" s="3">
        <v>59</v>
      </c>
      <c r="E18" s="4">
        <v>34715</v>
      </c>
      <c r="F18" s="5">
        <v>23.44109589041096</v>
      </c>
      <c r="G18" s="3" t="s">
        <v>24</v>
      </c>
      <c r="H18" s="4">
        <v>21797</v>
      </c>
      <c r="I18" s="9" t="s">
        <v>800</v>
      </c>
      <c r="J18" s="5">
        <v>2155.0100000000002</v>
      </c>
      <c r="K18" s="31">
        <v>685</v>
      </c>
      <c r="L18" s="32">
        <v>23</v>
      </c>
      <c r="M18" s="33">
        <f>VLOOKUP(L18,FIND,3,TRUE)</f>
        <v>1.3</v>
      </c>
      <c r="N18" s="32">
        <f>IF(L18&gt;30,180,VLOOKUP(L18,TEMPO,2,FALSE))</f>
        <v>138</v>
      </c>
      <c r="O18" s="32">
        <f>IF(R18&gt;0,4,N18)</f>
        <v>138</v>
      </c>
      <c r="P18" s="96">
        <f>J18*M18*L18</f>
        <v>64434.799000000006</v>
      </c>
      <c r="Q18" s="96">
        <f>10934.45*2</f>
        <v>21868.9</v>
      </c>
      <c r="R18" s="96">
        <f>IF(P18&lt;=Q18,P18/4,0)</f>
        <v>0</v>
      </c>
      <c r="S18" s="5">
        <f>IF(P18&gt;=Q18,P18/N18,0)</f>
        <v>466.9188333333334</v>
      </c>
      <c r="T18" s="3"/>
      <c r="U18" s="3">
        <f>IF(T18="",1,0)</f>
        <v>1</v>
      </c>
      <c r="V18" s="3">
        <v>59</v>
      </c>
      <c r="W18" s="5">
        <v>0</v>
      </c>
      <c r="X18" s="5">
        <v>402.65</v>
      </c>
      <c r="Y18" s="5">
        <f>X18*W18</f>
        <v>0</v>
      </c>
      <c r="Z18" s="5">
        <v>400</v>
      </c>
      <c r="AA18" s="5">
        <f>S18+Y18+Z18</f>
        <v>866.9188333333334</v>
      </c>
      <c r="AB18" s="39">
        <f>(J18/12+J18/12*1.3333333333+450/12+J18/30*6/12+J18)*1.3+Y18+Z18+153.9</f>
        <v>3995.5935222144408</v>
      </c>
      <c r="AC18" s="39" t="s">
        <v>12</v>
      </c>
      <c r="AD18" s="39">
        <f>J18*1.3+400+153.9</f>
        <v>3355.4130000000005</v>
      </c>
      <c r="AE18" s="39">
        <f>SUMIFS('CUSTO MENSAL FUNC NOVO'!H:H,'CUSTO MENSAL FUNC NOVO'!A:A,'VALORES MENSAIS'!AC18)</f>
        <v>2265.9090000000001</v>
      </c>
      <c r="AF18" s="27">
        <f>IF($R18&gt;0,$R18,$S18)+$Y18+$Z18</f>
        <v>866.9188333333334</v>
      </c>
      <c r="AG18" s="27">
        <f>IF($R18&gt;0,$R18,$S18)+$Y18+$Z18</f>
        <v>866.9188333333334</v>
      </c>
      <c r="AH18" s="27">
        <f>IF($R18&gt;0,$R18,$S18)+$Y18+$Z18</f>
        <v>866.9188333333334</v>
      </c>
      <c r="AI18" s="27">
        <f>IF($R18&gt;0,$R18,$S18)+$Y18+$Z18</f>
        <v>866.9188333333334</v>
      </c>
      <c r="AJ18" s="27">
        <f>IF($O18&gt;=AJ$1,$S18+$Y18+$Z18,$Y18+$Z18)</f>
        <v>866.9188333333334</v>
      </c>
      <c r="AK18" s="27">
        <f>IF($O18&gt;=AK$1,$S18+$Y18+$Z18,$Y18+$Z18)</f>
        <v>866.9188333333334</v>
      </c>
      <c r="AL18" s="27">
        <f>IF($O18&gt;=AL$1,$S18+$Y18+$Z18,$Y18+$Z18)</f>
        <v>866.9188333333334</v>
      </c>
      <c r="AM18" s="27">
        <f>IF($O18&gt;=AM$1,$S18+$Y18+$Z18,$Y18+$Z18)</f>
        <v>866.9188333333334</v>
      </c>
      <c r="AN18" s="27">
        <f>IF($O18&gt;=AN$1,$S18+$Y18+$Z18,$Y18+$Z18)</f>
        <v>866.9188333333334</v>
      </c>
      <c r="AO18" s="27">
        <f>IF($O18&gt;=AO$1,$S18+$Y18+$Z18,$Y18+$Z18)</f>
        <v>866.9188333333334</v>
      </c>
      <c r="AP18" s="27">
        <f>IF($O18&gt;=AP$1,$S18+$Y18+$Z18,$Y18+$Z18)</f>
        <v>866.9188333333334</v>
      </c>
      <c r="AQ18" s="27">
        <f>IF($O18&gt;=AQ$1,$S18+$Y18+$Z18,$Y18+$Z18)</f>
        <v>866.9188333333334</v>
      </c>
      <c r="AR18" s="27">
        <f>IF($O18&gt;=AR$1,$S18+$Y18+$Z18,$Y18+$Z18)</f>
        <v>866.9188333333334</v>
      </c>
      <c r="AS18" s="27">
        <f>IF($O18&gt;=AS$1,$S18+$Y18+$Z18,$Y18+$Z18)</f>
        <v>866.9188333333334</v>
      </c>
      <c r="AT18" s="27">
        <f>IF($O18&gt;=AT$1,$S18+$Y18+$Z18,$Y18+$Z18)</f>
        <v>866.9188333333334</v>
      </c>
      <c r="AU18" s="27">
        <f>IF($O18&gt;=AU$1,$S18+$Y18+$Z18,$Y18+$Z18)</f>
        <v>866.9188333333334</v>
      </c>
      <c r="AV18" s="27">
        <f>IF($O18&gt;=AV$1,$S18+$Y18+$Z18,$Y18+$Z18)</f>
        <v>866.9188333333334</v>
      </c>
      <c r="AW18" s="27">
        <f>IF($O18&gt;=AW$1,$S18+$Y18+$Z18,$Y18+$Z18)</f>
        <v>866.9188333333334</v>
      </c>
      <c r="AX18" s="27">
        <f>IF($O18&gt;=AX$1,$S18+$Y18+$Z18,$Y18+$Z18)</f>
        <v>866.9188333333334</v>
      </c>
      <c r="AY18" s="27">
        <f>IF($O18&gt;=AY$1,$S18+$Y18+$Z18,$Y18+$Z18)</f>
        <v>866.9188333333334</v>
      </c>
      <c r="AZ18" s="27">
        <f>IF($O18&gt;=AZ$1,$S18+$Y18+$Z18,$Y18+$Z18)</f>
        <v>866.9188333333334</v>
      </c>
      <c r="BA18" s="27">
        <f>IF($O18&gt;=BA$1,$S18+$Y18+$Z18,$Y18+$Z18)</f>
        <v>866.9188333333334</v>
      </c>
      <c r="BB18" s="27">
        <f>IF($O18&gt;=BB$1,$S18+$Y18+$Z18,$Y18+$Z18)</f>
        <v>866.9188333333334</v>
      </c>
      <c r="BC18" s="27">
        <f>IF($O18&gt;=BC$1,$S18+$Y18+$Z18,$Y18+$Z18)</f>
        <v>866.9188333333334</v>
      </c>
      <c r="BD18" s="27">
        <f>IF($O18&gt;=BD$1,$S18+$Y18+$Z18,$Y18+$Z18)</f>
        <v>866.9188333333334</v>
      </c>
      <c r="BE18" s="27">
        <f>IF($O18&gt;=BE$1,$S18+$Y18+$Z18,$Y18+$Z18)</f>
        <v>866.9188333333334</v>
      </c>
      <c r="BF18" s="27">
        <f>IF($O18&gt;=BF$1,$S18+$Y18+$Z18,$Y18+$Z18)</f>
        <v>866.9188333333334</v>
      </c>
      <c r="BG18" s="27">
        <f>IF($O18&gt;=BG$1,$S18+$Y18+$Z18,$Y18+$Z18)</f>
        <v>866.9188333333334</v>
      </c>
      <c r="BH18" s="27">
        <f>IF($O18&gt;=BH$1,$S18+$Y18+$Z18,$Y18+$Z18)</f>
        <v>866.9188333333334</v>
      </c>
      <c r="BI18" s="27">
        <f>IF($O18&gt;=BI$1,$S18+$Y18+$Z18,$Y18+$Z18)</f>
        <v>866.9188333333334</v>
      </c>
      <c r="BJ18" s="27">
        <f>IF($O18&gt;=BJ$1,$S18+$Y18+$Z18,$Y18+$Z18)</f>
        <v>866.9188333333334</v>
      </c>
      <c r="BK18" s="27">
        <f>IF($O18&gt;=BK$1,$S18+$Y18+$Z18,$Y18+$Z18)</f>
        <v>866.9188333333334</v>
      </c>
      <c r="BL18" s="27">
        <f>IF($O18&gt;=BL$1,$S18+$Y18+$Z18,$Y18+$Z18)</f>
        <v>866.9188333333334</v>
      </c>
      <c r="BM18" s="27">
        <f>IF($O18&gt;=BM$1,$S18+$Y18+$Z18,$Y18+$Z18)</f>
        <v>866.9188333333334</v>
      </c>
      <c r="BN18" s="27">
        <f>IF($O18&gt;=BN$1,$S18+$Y18+$Z18,$Y18+$Z18)</f>
        <v>866.9188333333334</v>
      </c>
      <c r="BO18" s="27">
        <f>IF($O18&gt;=BO$1,$S18+$Y18+$Z18,$Y18+$Z18)</f>
        <v>866.9188333333334</v>
      </c>
      <c r="BP18" s="27">
        <f>IF($O18&gt;=BP$1,$S18+$Y18+$Z18,$Y18+$Z18)</f>
        <v>866.9188333333334</v>
      </c>
      <c r="BQ18" s="27">
        <f>IF($O18&gt;=BQ$1,$S18+$Y18+$Z18,$Y18+$Z18)</f>
        <v>866.9188333333334</v>
      </c>
      <c r="BR18" s="27">
        <f>IF($O18&gt;=BR$1,$S18+$Y18+$Z18,$Y18+$Z18)</f>
        <v>866.9188333333334</v>
      </c>
      <c r="BS18" s="27">
        <f>IF($O18&gt;=BS$1,$S18+$Y18+$Z18,$Y18+$Z18)</f>
        <v>866.9188333333334</v>
      </c>
      <c r="BT18" s="27">
        <f>IF($O18&gt;=BT$1,$S18+$Y18+$Z18,$Y18+$Z18)</f>
        <v>866.9188333333334</v>
      </c>
      <c r="BU18" s="27">
        <f>IF($O18&gt;=BU$1,$S18+$Y18+$Z18,$Y18+$Z18)</f>
        <v>866.9188333333334</v>
      </c>
      <c r="BV18" s="27">
        <f>IF($O18&gt;=BV$1,$S18+$Y18+$Z18,$Y18+$Z18)</f>
        <v>866.9188333333334</v>
      </c>
      <c r="BW18" s="27">
        <f>IF($O18&gt;=BW$1,$S18+$Y18+$Z18,$Y18+$Z18)</f>
        <v>866.9188333333334</v>
      </c>
      <c r="BX18" s="27">
        <f>IF($O18&gt;=BX$1,$S18+$Y18+$Z18,$Y18+$Z18)</f>
        <v>866.9188333333334</v>
      </c>
      <c r="BY18" s="27">
        <f>IF($O18&gt;=BY$1,$S18+$Y18+$Z18,$Y18+$Z18)</f>
        <v>866.9188333333334</v>
      </c>
      <c r="BZ18" s="27">
        <f>IF($O18&gt;=BZ$1,$S18+$Y18+$Z18,$Y18+$Z18)</f>
        <v>866.9188333333334</v>
      </c>
      <c r="CA18" s="27">
        <f>IF($O18&gt;=CA$1,$S18+$Y18+$Z18,$Y18+$Z18)</f>
        <v>866.9188333333334</v>
      </c>
      <c r="CB18" s="27">
        <f>IF($O18&gt;=CB$1,$S18+$Y18+$Z18,$Y18+$Z18)</f>
        <v>866.9188333333334</v>
      </c>
      <c r="CC18" s="27">
        <f>IF($O18&gt;=CC$1,$S18+$Y18+$Z18,$Y18+$Z18)</f>
        <v>866.9188333333334</v>
      </c>
      <c r="CD18" s="27">
        <f>IF($O18&gt;=CD$1,$S18+$Y18+$Z18,$Y18+$Z18)</f>
        <v>866.9188333333334</v>
      </c>
      <c r="CE18" s="27">
        <f>IF($O18&gt;=CE$1,$S18+$Y18+$Z18,$Y18+$Z18)</f>
        <v>866.9188333333334</v>
      </c>
      <c r="CF18" s="27">
        <f>IF($O18&gt;=CF$1,$S18+$Y18+$Z18,$Y18+$Z18)</f>
        <v>866.9188333333334</v>
      </c>
      <c r="CG18" s="27">
        <f>IF($O18&gt;=CG$1,$S18+$Y18+$Z18,$Y18+$Z18)</f>
        <v>866.9188333333334</v>
      </c>
      <c r="CH18" s="27">
        <f>IF($O18&gt;=CH$1,$S18+$Y18+$Z18,$Y18+$Z18)</f>
        <v>866.9188333333334</v>
      </c>
      <c r="CI18" s="27">
        <f>IF($O18&gt;=CI$1,$S18+$Y18+$Z18,$Y18+$Z18)</f>
        <v>866.9188333333334</v>
      </c>
      <c r="CJ18" s="27">
        <f>IF($O18&gt;=CJ$1,$S18+$Y18+$Z18,$Y18+$Z18)</f>
        <v>866.9188333333334</v>
      </c>
      <c r="CK18" s="27">
        <f>IF($O18&gt;=CK$1,$S18+$Y18+$Z18,$Y18+$Z18)</f>
        <v>866.9188333333334</v>
      </c>
      <c r="CL18" s="27">
        <f>IF($O18&gt;=CL$1,$S18+$Y18+$Z18,$Y18+$Z18)</f>
        <v>866.9188333333334</v>
      </c>
      <c r="CM18" s="27">
        <f>IF($O18&gt;=CM$1,$S18+$Y18+$Z18,$Y18+$Z18)</f>
        <v>866.9188333333334</v>
      </c>
      <c r="CN18" s="27">
        <f>IF($O18&gt;=CN$1,$S18+$Y18,$Y18)</f>
        <v>466.9188333333334</v>
      </c>
      <c r="CO18" s="27">
        <f>IF($O18&gt;=CO$1,$S18+$Y18,$Y18)</f>
        <v>466.9188333333334</v>
      </c>
      <c r="CP18" s="27">
        <f>IF($O18&gt;=CP$1,$S18+$Y18,$Y18)</f>
        <v>466.9188333333334</v>
      </c>
      <c r="CQ18" s="27">
        <f>IF($O18&gt;=CQ$1,$S18+$Y18,$Y18)</f>
        <v>466.9188333333334</v>
      </c>
      <c r="CR18" s="27">
        <f>IF($O18&gt;=CR$1,$S18+$Y18,$Y18)</f>
        <v>466.9188333333334</v>
      </c>
      <c r="CS18" s="27">
        <f>IF($O18&gt;=CS$1,$S18+$Y18,$Y18)</f>
        <v>466.9188333333334</v>
      </c>
      <c r="CT18" s="27">
        <f>IF($O18&gt;=CT$1,$S18+$Y18,$Y18)</f>
        <v>466.9188333333334</v>
      </c>
      <c r="CU18" s="27">
        <f>IF($O18&gt;=CU$1,$S18+$Y18,$Y18)</f>
        <v>466.9188333333334</v>
      </c>
      <c r="CV18" s="27">
        <f>IF($O18&gt;=CV$1,$S18+$Y18,$Y18)</f>
        <v>466.9188333333334</v>
      </c>
      <c r="CW18" s="27">
        <f>IF($O18&gt;=CW$1,$S18+$Y18,$Y18)</f>
        <v>466.9188333333334</v>
      </c>
      <c r="CX18" s="27">
        <f>IF($O18&gt;=CX$1,$S18+$Y18,$Y18)</f>
        <v>466.9188333333334</v>
      </c>
      <c r="CY18" s="27">
        <f>IF($O18&gt;=CY$1,$S18+$Y18,$Y18)</f>
        <v>466.9188333333334</v>
      </c>
      <c r="CZ18" s="27">
        <f>IF($O18&gt;=CZ$1,$S18+$Y18,$Y18)</f>
        <v>466.9188333333334</v>
      </c>
      <c r="DA18" s="27">
        <f>IF($O18&gt;=DA$1,$S18+$Y18,$Y18)</f>
        <v>466.9188333333334</v>
      </c>
      <c r="DB18" s="27">
        <f>IF($O18&gt;=DB$1,$S18+$Y18,$Y18)</f>
        <v>466.9188333333334</v>
      </c>
      <c r="DC18" s="27">
        <f>IF($O18&gt;=DC$1,$S18+$Y18,$Y18)</f>
        <v>466.9188333333334</v>
      </c>
      <c r="DD18" s="27">
        <f>IF($O18&gt;=DD$1,$S18+$Y18,$Y18)</f>
        <v>466.9188333333334</v>
      </c>
      <c r="DE18" s="27">
        <f>IF($O18&gt;=DE$1,$S18+$Y18,$Y18)</f>
        <v>466.9188333333334</v>
      </c>
      <c r="DF18" s="27">
        <f>IF($O18&gt;=DF$1,$S18+$Y18,$Y18)</f>
        <v>466.9188333333334</v>
      </c>
      <c r="DG18" s="27">
        <f>IF($O18&gt;=DG$1,$S18+$Y18,$Y18)</f>
        <v>466.9188333333334</v>
      </c>
      <c r="DH18" s="27">
        <f>IF($O18&gt;=DH$1,$S18+$Y18,$Y18)</f>
        <v>466.9188333333334</v>
      </c>
      <c r="DI18" s="27">
        <f>IF($O18&gt;=DI$1,$S18+$Y18,$Y18)</f>
        <v>466.9188333333334</v>
      </c>
      <c r="DJ18" s="27">
        <f>IF($O18&gt;=DJ$1,$S18+$Y18,$Y18)</f>
        <v>466.9188333333334</v>
      </c>
      <c r="DK18" s="27">
        <f>IF($O18&gt;=DK$1,$S18+$Y18,$Y18)</f>
        <v>466.9188333333334</v>
      </c>
      <c r="DL18" s="27">
        <f>IF($O18&gt;=DL$1,$S18+$Y18,$Y18)</f>
        <v>466.9188333333334</v>
      </c>
      <c r="DM18" s="27">
        <f>IF($O18&gt;=DM$1,$S18+$Y18,$Y18)</f>
        <v>466.9188333333334</v>
      </c>
      <c r="DN18" s="27">
        <f>IF($O18&gt;=DN$1,$S18+$Y18,$Y18)</f>
        <v>466.9188333333334</v>
      </c>
      <c r="DO18" s="27">
        <f>IF($O18&gt;=DO$1,$S18+$Y18,$Y18)</f>
        <v>466.9188333333334</v>
      </c>
      <c r="DP18" s="27">
        <f>IF($O18&gt;=DP$1,$S18+$Y18,$Y18)</f>
        <v>466.9188333333334</v>
      </c>
      <c r="DQ18" s="27">
        <f>IF($O18&gt;=DQ$1,$S18+$Y18,$Y18)</f>
        <v>466.9188333333334</v>
      </c>
      <c r="DR18" s="27">
        <f>IF($O18&gt;=DR$1,$S18+$Y18,$Y18)</f>
        <v>466.9188333333334</v>
      </c>
      <c r="DS18" s="27">
        <f>IF($O18&gt;=DS$1,$S18+$Y18,$Y18)</f>
        <v>466.9188333333334</v>
      </c>
      <c r="DT18" s="27">
        <f>IF($O18&gt;=DT$1,$S18+$Y18,$Y18)</f>
        <v>466.9188333333334</v>
      </c>
      <c r="DU18" s="27">
        <f>IF($O18&gt;=DU$1,$S18+$Y18,$Y18)</f>
        <v>466.9188333333334</v>
      </c>
      <c r="DV18" s="27">
        <f>IF($O18&gt;=DV$1,$S18+$Y18,$Y18)</f>
        <v>466.9188333333334</v>
      </c>
      <c r="DW18" s="27">
        <f>IF($O18&gt;=DW$1,$S18+$Y18,$Y18)</f>
        <v>466.9188333333334</v>
      </c>
      <c r="DX18" s="27">
        <f>IF($O18&gt;=DX$1,$S18+$Y18,$Y18)</f>
        <v>466.9188333333334</v>
      </c>
      <c r="DY18" s="27">
        <f>IF($O18&gt;=DY$1,$S18+$Y18,$Y18)</f>
        <v>466.9188333333334</v>
      </c>
      <c r="DZ18" s="27">
        <f>IF($O18&gt;=DZ$1,$S18+$Y18,$Y18)</f>
        <v>466.9188333333334</v>
      </c>
      <c r="EA18" s="27">
        <f>IF($O18&gt;=EA$1,$S18+$Y18,$Y18)</f>
        <v>466.9188333333334</v>
      </c>
      <c r="EB18" s="27">
        <f>IF($O18&gt;=EB$1,$S18+$Y18,$Y18)</f>
        <v>466.9188333333334</v>
      </c>
      <c r="EC18" s="27">
        <f>IF($O18&gt;=EC$1,$S18+$Y18,$Y18)</f>
        <v>466.9188333333334</v>
      </c>
      <c r="ED18" s="27">
        <f>IF($O18&gt;=ED$1,$S18+$Y18,$Y18)</f>
        <v>466.9188333333334</v>
      </c>
      <c r="EE18" s="27">
        <f>IF($O18&gt;=EE$1,$S18+$Y18,$Y18)</f>
        <v>466.9188333333334</v>
      </c>
      <c r="EF18" s="27">
        <f>IF($O18&gt;=EF$1,$S18+$Y18,$Y18)</f>
        <v>466.9188333333334</v>
      </c>
      <c r="EG18" s="27">
        <f>IF($O18&gt;=EG$1,$S18+$Y18,$Y18)</f>
        <v>466.9188333333334</v>
      </c>
      <c r="EH18" s="27">
        <f>IF($O18&gt;=EH$1,$S18+$Y18,$Y18)</f>
        <v>466.9188333333334</v>
      </c>
      <c r="EI18" s="27">
        <f>IF($O18&gt;=EI$1,$S18+$Y18,$Y18)</f>
        <v>466.9188333333334</v>
      </c>
      <c r="EJ18" s="27">
        <f>IF($O18&gt;=EJ$1,$S18+$Y18,$Y18)</f>
        <v>466.9188333333334</v>
      </c>
      <c r="EK18" s="27">
        <f>IF($O18&gt;=EK$1,$S18+$Y18,$Y18)</f>
        <v>466.9188333333334</v>
      </c>
      <c r="EL18" s="27">
        <f>IF($O18&gt;=EL$1,$S18+$Y18,$Y18)</f>
        <v>466.9188333333334</v>
      </c>
      <c r="EM18" s="27">
        <f>IF($O18&gt;=EM$1,$S18+$Y18,$Y18)</f>
        <v>466.9188333333334</v>
      </c>
      <c r="EN18" s="27">
        <f>IF($O18&gt;=EN$1,$S18+$Y18,$Y18)</f>
        <v>466.9188333333334</v>
      </c>
      <c r="EO18" s="27">
        <f>IF($O18&gt;=EO$1,$S18+$Y18,$Y18)</f>
        <v>466.9188333333334</v>
      </c>
      <c r="EP18" s="27">
        <f>IF($O18&gt;=EP$1,$S18+$Y18,$Y18)</f>
        <v>466.9188333333334</v>
      </c>
      <c r="EQ18" s="27">
        <f>IF($O18&gt;=EQ$1,$S18+$Y18,$Y18)</f>
        <v>466.9188333333334</v>
      </c>
      <c r="ER18" s="27">
        <f>IF($O18&gt;=ER$1,$S18+$Y18,$Y18)</f>
        <v>466.9188333333334</v>
      </c>
      <c r="ES18" s="27">
        <f>IF($O18&gt;=ES$1,$S18+$Y18,$Y18)</f>
        <v>466.9188333333334</v>
      </c>
      <c r="ET18" s="27">
        <f>IF($O18&gt;=ET$1,$S18+$Y18,$Y18)</f>
        <v>466.9188333333334</v>
      </c>
      <c r="EU18" s="27">
        <f>IF($O18&gt;=EU$1,$S18+$Y18,$Y18)</f>
        <v>466.9188333333334</v>
      </c>
      <c r="EV18" s="27">
        <f>IF($O18&gt;=EV$1,$S18,0)</f>
        <v>466.9188333333334</v>
      </c>
      <c r="EW18" s="27">
        <f>IF($O18&gt;=EW$1,$S18,0)</f>
        <v>466.9188333333334</v>
      </c>
      <c r="EX18" s="27">
        <f>IF($O18&gt;=EX$1,$S18,0)</f>
        <v>466.9188333333334</v>
      </c>
      <c r="EY18" s="27">
        <f>IF($O18&gt;=EY$1,$S18,0)</f>
        <v>466.9188333333334</v>
      </c>
      <c r="EZ18" s="27">
        <f>IF($O18&gt;=EZ$1,$S18,0)</f>
        <v>466.9188333333334</v>
      </c>
      <c r="FA18" s="27">
        <f>IF($O18&gt;=FA$1,$S18,0)</f>
        <v>466.9188333333334</v>
      </c>
      <c r="FB18" s="27">
        <f>IF($O18&gt;=FB$1,$S18,0)</f>
        <v>466.9188333333334</v>
      </c>
      <c r="FC18" s="27">
        <f>IF($O18&gt;=FC$1,$S18,0)</f>
        <v>466.9188333333334</v>
      </c>
      <c r="FD18" s="27">
        <f>IF($O18&gt;=FD$1,$S18,0)</f>
        <v>466.9188333333334</v>
      </c>
      <c r="FE18" s="27">
        <f>IF($O18&gt;=FE$1,$S18,0)</f>
        <v>466.9188333333334</v>
      </c>
      <c r="FF18" s="27">
        <f>IF($O18&gt;=FF$1,$S18,0)</f>
        <v>466.9188333333334</v>
      </c>
      <c r="FG18" s="27">
        <f>IF($O18&gt;=FG$1,$S18,0)</f>
        <v>466.9188333333334</v>
      </c>
      <c r="FH18" s="27">
        <f>IF($O18&gt;=FH$1,$S18,0)</f>
        <v>466.9188333333334</v>
      </c>
      <c r="FI18" s="27">
        <f>IF($O18&gt;=FI$1,$S18,0)</f>
        <v>466.9188333333334</v>
      </c>
      <c r="FJ18" s="27">
        <f>IF($O18&gt;=FJ$1,$S18,0)</f>
        <v>466.9188333333334</v>
      </c>
      <c r="FK18" s="27">
        <f>IF($O18&gt;=FK$1,$S18,0)</f>
        <v>466.9188333333334</v>
      </c>
      <c r="FL18" s="27">
        <f>IF($O18&gt;=FL$1,$S18,0)</f>
        <v>466.9188333333334</v>
      </c>
      <c r="FM18" s="27">
        <f>IF($O18&gt;=FM$1,$S18,0)</f>
        <v>466.9188333333334</v>
      </c>
      <c r="FN18" s="27">
        <f>IF($O18&gt;=FN$1,$S18,0)</f>
        <v>0</v>
      </c>
      <c r="FO18" s="27">
        <f>IF($O18&gt;=FO$1,$S18,0)</f>
        <v>0</v>
      </c>
      <c r="FP18" s="27">
        <f>IF($O18&gt;=FP$1,$S18,0)</f>
        <v>0</v>
      </c>
      <c r="FQ18" s="27">
        <f>IF($O18&gt;=FQ$1,$S18,0)</f>
        <v>0</v>
      </c>
      <c r="FR18" s="27">
        <f>IF($O18&gt;=FR$1,$S18,0)</f>
        <v>0</v>
      </c>
      <c r="FS18" s="27">
        <f>IF($O18&gt;=FS$1,$S18,0)</f>
        <v>0</v>
      </c>
      <c r="FT18" s="27">
        <f>IF($O18&gt;=FT$1,$S18,0)</f>
        <v>0</v>
      </c>
      <c r="FU18" s="27">
        <f>IF($O18&gt;=FU$1,$S18,0)</f>
        <v>0</v>
      </c>
      <c r="FV18" s="27">
        <f>IF($O18&gt;=FV$1,$S18,0)</f>
        <v>0</v>
      </c>
      <c r="FW18" s="27">
        <f>IF($O18&gt;=FW$1,$S18,0)</f>
        <v>0</v>
      </c>
      <c r="FX18" s="27">
        <f>IF($O18&gt;=FX$1,$S18,0)</f>
        <v>0</v>
      </c>
      <c r="FY18" s="27">
        <f>IF($O18&gt;=FY$1,$S18,0)</f>
        <v>0</v>
      </c>
      <c r="FZ18" s="27">
        <f>IF($O18&gt;=FZ$1,$S18,0)</f>
        <v>0</v>
      </c>
      <c r="GA18" s="27">
        <f>IF($O18&gt;=GA$1,$S18,0)</f>
        <v>0</v>
      </c>
      <c r="GB18" s="27">
        <f>IF($O18&gt;=GB$1,$S18,0)</f>
        <v>0</v>
      </c>
      <c r="GC18" s="27">
        <f>IF($O18&gt;=GC$1,$S18,0)</f>
        <v>0</v>
      </c>
      <c r="GD18" s="27">
        <f>IF($O18&gt;=GD$1,$S18,0)</f>
        <v>0</v>
      </c>
      <c r="GE18" s="27">
        <f>IF($O18&gt;=GE$1,$S18,0)</f>
        <v>0</v>
      </c>
      <c r="GF18" s="27">
        <f>IF($O18&gt;=GF$1,$S18,0)</f>
        <v>0</v>
      </c>
      <c r="GG18" s="27">
        <f>IF($O18&gt;=GG$1,$S18,0)</f>
        <v>0</v>
      </c>
      <c r="GH18" s="27">
        <f>IF($O18&gt;=GH$1,$S18,0)</f>
        <v>0</v>
      </c>
      <c r="GI18" s="27">
        <f>IF($O18&gt;=GI$1,$S18,0)</f>
        <v>0</v>
      </c>
      <c r="GJ18" s="27">
        <f>IF($O18&gt;=GJ$1,$S18,0)</f>
        <v>0</v>
      </c>
      <c r="GK18" s="27">
        <f>IF($O18&gt;=GK$1,$S18,0)</f>
        <v>0</v>
      </c>
      <c r="GL18" s="27">
        <f>IF($O18&gt;=GL$1,$S18,0)</f>
        <v>0</v>
      </c>
      <c r="GM18" s="27">
        <f>IF($O18&gt;=GM$1,$S18,0)</f>
        <v>0</v>
      </c>
      <c r="GN18" s="27">
        <f>IF($O18&gt;=GN$1,$S18,0)</f>
        <v>0</v>
      </c>
      <c r="GO18" s="27">
        <f>IF($O18&gt;=GO$1,$S18,0)</f>
        <v>0</v>
      </c>
      <c r="GP18" s="27">
        <f>IF($O18&gt;=GP$1,$S18,0)</f>
        <v>0</v>
      </c>
      <c r="GQ18" s="27">
        <f>IF($O18&gt;=GQ$1,$S18,0)</f>
        <v>0</v>
      </c>
      <c r="GR18" s="27">
        <f>IF($O18&gt;=GR$1,$S18,0)</f>
        <v>0</v>
      </c>
      <c r="GS18" s="27">
        <f>IF($O18&gt;=GS$1,$S18,0)</f>
        <v>0</v>
      </c>
      <c r="GT18" s="27">
        <f>IF($O18&gt;=GT$1,$S18,0)</f>
        <v>0</v>
      </c>
      <c r="GU18" s="27">
        <f>IF($O18&gt;=GU$1,$S18,0)</f>
        <v>0</v>
      </c>
      <c r="GV18" s="27">
        <f>IF($O18&gt;=GV$1,$S18,0)</f>
        <v>0</v>
      </c>
      <c r="GW18" s="27">
        <f>IF($O18&gt;=GW$1,$S18,0)</f>
        <v>0</v>
      </c>
      <c r="GX18" s="27">
        <f>IF($O18&gt;=GX$1,$S18,0)</f>
        <v>0</v>
      </c>
      <c r="GY18" s="27">
        <f>IF($O18&gt;=GY$1,$S18,0)</f>
        <v>0</v>
      </c>
      <c r="GZ18" s="27">
        <f>IF($O18&gt;=GZ$1,$S18,0)</f>
        <v>0</v>
      </c>
      <c r="HA18" s="27">
        <f>IF($O18&gt;=HA$1,$S18,0)</f>
        <v>0</v>
      </c>
      <c r="HB18" s="27">
        <f>IF($O18&gt;=HB$1,$S18,0)</f>
        <v>0</v>
      </c>
      <c r="HC18" s="27">
        <f>IF($O18&gt;=HC$1,$S18,0)</f>
        <v>0</v>
      </c>
    </row>
    <row r="19" spans="1:211">
      <c r="A19" s="3">
        <v>83429</v>
      </c>
      <c r="B19" s="3" t="s">
        <v>40</v>
      </c>
      <c r="C19" s="3" t="s">
        <v>26</v>
      </c>
      <c r="D19" s="3">
        <v>63</v>
      </c>
      <c r="E19" s="4">
        <v>36559</v>
      </c>
      <c r="F19" s="5">
        <v>18.389041095890413</v>
      </c>
      <c r="G19" s="3" t="s">
        <v>24</v>
      </c>
      <c r="H19" s="4">
        <v>20401</v>
      </c>
      <c r="I19" s="9" t="s">
        <v>800</v>
      </c>
      <c r="J19" s="5">
        <v>3562.05</v>
      </c>
      <c r="K19" s="31">
        <v>685</v>
      </c>
      <c r="L19" s="32">
        <v>18</v>
      </c>
      <c r="M19" s="33">
        <f>VLOOKUP(L19,FIND,3,TRUE)</f>
        <v>1.2</v>
      </c>
      <c r="N19" s="32">
        <f>IF(L19&gt;30,180,VLOOKUP(L19,TEMPO,2,FALSE))</f>
        <v>108</v>
      </c>
      <c r="O19" s="32">
        <f>IF(R19&gt;0,4,N19)</f>
        <v>108</v>
      </c>
      <c r="P19" s="96">
        <f>J19*M19*L19</f>
        <v>76940.28</v>
      </c>
      <c r="Q19" s="96">
        <f>10934.45*2</f>
        <v>21868.9</v>
      </c>
      <c r="R19" s="96">
        <f>IF(P19&lt;=Q19,P19/4,0)</f>
        <v>0</v>
      </c>
      <c r="S19" s="5">
        <f>IF(P19&gt;=Q19,P19/N19,0)</f>
        <v>712.41</v>
      </c>
      <c r="T19" s="3"/>
      <c r="U19" s="3">
        <f>IF(T19="",1,0)</f>
        <v>1</v>
      </c>
      <c r="V19" s="3">
        <v>125</v>
      </c>
      <c r="W19" s="5">
        <v>0</v>
      </c>
      <c r="X19" s="5">
        <v>402.65</v>
      </c>
      <c r="Y19" s="5">
        <f>X19*W19</f>
        <v>0</v>
      </c>
      <c r="Z19" s="5">
        <v>400</v>
      </c>
      <c r="AA19" s="5">
        <f>S19+Y19+Z19</f>
        <v>1112.4099999999999</v>
      </c>
      <c r="AB19" s="39">
        <f>(J19/12+J19/12*1.3333333333+450/12+J19/30*6/12+J19)*1.3+Y19+Z19+153.9</f>
        <v>6210.89983332047</v>
      </c>
      <c r="AC19" s="39" t="s">
        <v>26</v>
      </c>
      <c r="AD19" s="39">
        <f>J19*1.3+400+153.9</f>
        <v>5184.5649999999996</v>
      </c>
      <c r="AE19" s="39">
        <f>SUMIFS('CUSTO MENSAL FUNC NOVO'!H:H,'CUSTO MENSAL FUNC NOVO'!A:A,'VALORES MENSAIS'!AC19)</f>
        <v>4093.605</v>
      </c>
      <c r="AF19" s="27">
        <f>IF($R19&gt;0,$R19,$S19)+$Y19+$Z19</f>
        <v>1112.4099999999999</v>
      </c>
      <c r="AG19" s="27">
        <f>IF($R19&gt;0,$R19,$S19)+$Y19+$Z19</f>
        <v>1112.4099999999999</v>
      </c>
      <c r="AH19" s="27">
        <f>IF($R19&gt;0,$R19,$S19)+$Y19+$Z19</f>
        <v>1112.4099999999999</v>
      </c>
      <c r="AI19" s="27">
        <f>IF($R19&gt;0,$R19,$S19)+$Y19+$Z19</f>
        <v>1112.4099999999999</v>
      </c>
      <c r="AJ19" s="27">
        <f>IF($O19&gt;=AJ$1,$S19+$Y19+$Z19,$Y19+$Z19)</f>
        <v>1112.4099999999999</v>
      </c>
      <c r="AK19" s="27">
        <f>IF($O19&gt;=AK$1,$S19+$Y19+$Z19,$Y19+$Z19)</f>
        <v>1112.4099999999999</v>
      </c>
      <c r="AL19" s="27">
        <f>IF($O19&gt;=AL$1,$S19+$Y19+$Z19,$Y19+$Z19)</f>
        <v>1112.4099999999999</v>
      </c>
      <c r="AM19" s="27">
        <f>IF($O19&gt;=AM$1,$S19+$Y19+$Z19,$Y19+$Z19)</f>
        <v>1112.4099999999999</v>
      </c>
      <c r="AN19" s="27">
        <f>IF($O19&gt;=AN$1,$S19+$Y19+$Z19,$Y19+$Z19)</f>
        <v>1112.4099999999999</v>
      </c>
      <c r="AO19" s="27">
        <f>IF($O19&gt;=AO$1,$S19+$Y19+$Z19,$Y19+$Z19)</f>
        <v>1112.4099999999999</v>
      </c>
      <c r="AP19" s="27">
        <f>IF($O19&gt;=AP$1,$S19+$Y19+$Z19,$Y19+$Z19)</f>
        <v>1112.4099999999999</v>
      </c>
      <c r="AQ19" s="27">
        <f>IF($O19&gt;=AQ$1,$S19+$Y19+$Z19,$Y19+$Z19)</f>
        <v>1112.4099999999999</v>
      </c>
      <c r="AR19" s="27">
        <f>IF($O19&gt;=AR$1,$S19+$Y19+$Z19,$Y19+$Z19)</f>
        <v>1112.4099999999999</v>
      </c>
      <c r="AS19" s="27">
        <f>IF($O19&gt;=AS$1,$S19+$Y19+$Z19,$Y19+$Z19)</f>
        <v>1112.4099999999999</v>
      </c>
      <c r="AT19" s="27">
        <f>IF($O19&gt;=AT$1,$S19+$Y19+$Z19,$Y19+$Z19)</f>
        <v>1112.4099999999999</v>
      </c>
      <c r="AU19" s="27">
        <f>IF($O19&gt;=AU$1,$S19+$Y19+$Z19,$Y19+$Z19)</f>
        <v>1112.4099999999999</v>
      </c>
      <c r="AV19" s="27">
        <f>IF($O19&gt;=AV$1,$S19+$Y19+$Z19,$Y19+$Z19)</f>
        <v>1112.4099999999999</v>
      </c>
      <c r="AW19" s="27">
        <f>IF($O19&gt;=AW$1,$S19+$Y19+$Z19,$Y19+$Z19)</f>
        <v>1112.4099999999999</v>
      </c>
      <c r="AX19" s="27">
        <f>IF($O19&gt;=AX$1,$S19+$Y19+$Z19,$Y19+$Z19)</f>
        <v>1112.4099999999999</v>
      </c>
      <c r="AY19" s="27">
        <f>IF($O19&gt;=AY$1,$S19+$Y19+$Z19,$Y19+$Z19)</f>
        <v>1112.4099999999999</v>
      </c>
      <c r="AZ19" s="27">
        <f>IF($O19&gt;=AZ$1,$S19+$Y19+$Z19,$Y19+$Z19)</f>
        <v>1112.4099999999999</v>
      </c>
      <c r="BA19" s="27">
        <f>IF($O19&gt;=BA$1,$S19+$Y19+$Z19,$Y19+$Z19)</f>
        <v>1112.4099999999999</v>
      </c>
      <c r="BB19" s="27">
        <f>IF($O19&gt;=BB$1,$S19+$Y19+$Z19,$Y19+$Z19)</f>
        <v>1112.4099999999999</v>
      </c>
      <c r="BC19" s="27">
        <f>IF($O19&gt;=BC$1,$S19+$Y19+$Z19,$Y19+$Z19)</f>
        <v>1112.4099999999999</v>
      </c>
      <c r="BD19" s="27">
        <f>IF($O19&gt;=BD$1,$S19+$Y19+$Z19,$Y19+$Z19)</f>
        <v>1112.4099999999999</v>
      </c>
      <c r="BE19" s="27">
        <f>IF($O19&gt;=BE$1,$S19+$Y19+$Z19,$Y19+$Z19)</f>
        <v>1112.4099999999999</v>
      </c>
      <c r="BF19" s="27">
        <f>IF($O19&gt;=BF$1,$S19+$Y19+$Z19,$Y19+$Z19)</f>
        <v>1112.4099999999999</v>
      </c>
      <c r="BG19" s="27">
        <f>IF($O19&gt;=BG$1,$S19+$Y19+$Z19,$Y19+$Z19)</f>
        <v>1112.4099999999999</v>
      </c>
      <c r="BH19" s="27">
        <f>IF($O19&gt;=BH$1,$S19+$Y19+$Z19,$Y19+$Z19)</f>
        <v>1112.4099999999999</v>
      </c>
      <c r="BI19" s="27">
        <f>IF($O19&gt;=BI$1,$S19+$Y19+$Z19,$Y19+$Z19)</f>
        <v>1112.4099999999999</v>
      </c>
      <c r="BJ19" s="27">
        <f>IF($O19&gt;=BJ$1,$S19+$Y19+$Z19,$Y19+$Z19)</f>
        <v>1112.4099999999999</v>
      </c>
      <c r="BK19" s="27">
        <f>IF($O19&gt;=BK$1,$S19+$Y19+$Z19,$Y19+$Z19)</f>
        <v>1112.4099999999999</v>
      </c>
      <c r="BL19" s="27">
        <f>IF($O19&gt;=BL$1,$S19+$Y19+$Z19,$Y19+$Z19)</f>
        <v>1112.4099999999999</v>
      </c>
      <c r="BM19" s="27">
        <f>IF($O19&gt;=BM$1,$S19+$Y19+$Z19,$Y19+$Z19)</f>
        <v>1112.4099999999999</v>
      </c>
      <c r="BN19" s="27">
        <f>IF($O19&gt;=BN$1,$S19+$Y19+$Z19,$Y19+$Z19)</f>
        <v>1112.4099999999999</v>
      </c>
      <c r="BO19" s="27">
        <f>IF($O19&gt;=BO$1,$S19+$Y19+$Z19,$Y19+$Z19)</f>
        <v>1112.4099999999999</v>
      </c>
      <c r="BP19" s="27">
        <f>IF($O19&gt;=BP$1,$S19+$Y19+$Z19,$Y19+$Z19)</f>
        <v>1112.4099999999999</v>
      </c>
      <c r="BQ19" s="27">
        <f>IF($O19&gt;=BQ$1,$S19+$Y19+$Z19,$Y19+$Z19)</f>
        <v>1112.4099999999999</v>
      </c>
      <c r="BR19" s="27">
        <f>IF($O19&gt;=BR$1,$S19+$Y19+$Z19,$Y19+$Z19)</f>
        <v>1112.4099999999999</v>
      </c>
      <c r="BS19" s="27">
        <f>IF($O19&gt;=BS$1,$S19+$Y19+$Z19,$Y19+$Z19)</f>
        <v>1112.4099999999999</v>
      </c>
      <c r="BT19" s="27">
        <f>IF($O19&gt;=BT$1,$S19+$Y19+$Z19,$Y19+$Z19)</f>
        <v>1112.4099999999999</v>
      </c>
      <c r="BU19" s="27">
        <f>IF($O19&gt;=BU$1,$S19+$Y19+$Z19,$Y19+$Z19)</f>
        <v>1112.4099999999999</v>
      </c>
      <c r="BV19" s="27">
        <f>IF($O19&gt;=BV$1,$S19+$Y19+$Z19,$Y19+$Z19)</f>
        <v>1112.4099999999999</v>
      </c>
      <c r="BW19" s="27">
        <f>IF($O19&gt;=BW$1,$S19+$Y19+$Z19,$Y19+$Z19)</f>
        <v>1112.4099999999999</v>
      </c>
      <c r="BX19" s="27">
        <f>IF($O19&gt;=BX$1,$S19+$Y19+$Z19,$Y19+$Z19)</f>
        <v>1112.4099999999999</v>
      </c>
      <c r="BY19" s="27">
        <f>IF($O19&gt;=BY$1,$S19+$Y19+$Z19,$Y19+$Z19)</f>
        <v>1112.4099999999999</v>
      </c>
      <c r="BZ19" s="27">
        <f>IF($O19&gt;=BZ$1,$S19+$Y19+$Z19,$Y19+$Z19)</f>
        <v>1112.4099999999999</v>
      </c>
      <c r="CA19" s="27">
        <f>IF($O19&gt;=CA$1,$S19+$Y19+$Z19,$Y19+$Z19)</f>
        <v>1112.4099999999999</v>
      </c>
      <c r="CB19" s="27">
        <f>IF($O19&gt;=CB$1,$S19+$Y19+$Z19,$Y19+$Z19)</f>
        <v>1112.4099999999999</v>
      </c>
      <c r="CC19" s="27">
        <f>IF($O19&gt;=CC$1,$S19+$Y19+$Z19,$Y19+$Z19)</f>
        <v>1112.4099999999999</v>
      </c>
      <c r="CD19" s="27">
        <f>IF($O19&gt;=CD$1,$S19+$Y19+$Z19,$Y19+$Z19)</f>
        <v>1112.4099999999999</v>
      </c>
      <c r="CE19" s="27">
        <f>IF($O19&gt;=CE$1,$S19+$Y19+$Z19,$Y19+$Z19)</f>
        <v>1112.4099999999999</v>
      </c>
      <c r="CF19" s="27">
        <f>IF($O19&gt;=CF$1,$S19+$Y19+$Z19,$Y19+$Z19)</f>
        <v>1112.4099999999999</v>
      </c>
      <c r="CG19" s="27">
        <f>IF($O19&gt;=CG$1,$S19+$Y19+$Z19,$Y19+$Z19)</f>
        <v>1112.4099999999999</v>
      </c>
      <c r="CH19" s="27">
        <f>IF($O19&gt;=CH$1,$S19+$Y19+$Z19,$Y19+$Z19)</f>
        <v>1112.4099999999999</v>
      </c>
      <c r="CI19" s="27">
        <f>IF($O19&gt;=CI$1,$S19+$Y19+$Z19,$Y19+$Z19)</f>
        <v>1112.4099999999999</v>
      </c>
      <c r="CJ19" s="27">
        <f>IF($O19&gt;=CJ$1,$S19+$Y19+$Z19,$Y19+$Z19)</f>
        <v>1112.4099999999999</v>
      </c>
      <c r="CK19" s="27">
        <f>IF($O19&gt;=CK$1,$S19+$Y19+$Z19,$Y19+$Z19)</f>
        <v>1112.4099999999999</v>
      </c>
      <c r="CL19" s="27">
        <f>IF($O19&gt;=CL$1,$S19+$Y19+$Z19,$Y19+$Z19)</f>
        <v>1112.4099999999999</v>
      </c>
      <c r="CM19" s="27">
        <f>IF($O19&gt;=CM$1,$S19+$Y19+$Z19,$Y19+$Z19)</f>
        <v>1112.4099999999999</v>
      </c>
      <c r="CN19" s="27">
        <f>IF($O19&gt;=CN$1,$S19+$Y19,$Y19)</f>
        <v>712.41</v>
      </c>
      <c r="CO19" s="27">
        <f>IF($O19&gt;=CO$1,$S19+$Y19,$Y19)</f>
        <v>712.41</v>
      </c>
      <c r="CP19" s="27">
        <f>IF($O19&gt;=CP$1,$S19+$Y19,$Y19)</f>
        <v>712.41</v>
      </c>
      <c r="CQ19" s="27">
        <f>IF($O19&gt;=CQ$1,$S19+$Y19,$Y19)</f>
        <v>712.41</v>
      </c>
      <c r="CR19" s="27">
        <f>IF($O19&gt;=CR$1,$S19+$Y19,$Y19)</f>
        <v>712.41</v>
      </c>
      <c r="CS19" s="27">
        <f>IF($O19&gt;=CS$1,$S19+$Y19,$Y19)</f>
        <v>712.41</v>
      </c>
      <c r="CT19" s="27">
        <f>IF($O19&gt;=CT$1,$S19+$Y19,$Y19)</f>
        <v>712.41</v>
      </c>
      <c r="CU19" s="27">
        <f>IF($O19&gt;=CU$1,$S19+$Y19,$Y19)</f>
        <v>712.41</v>
      </c>
      <c r="CV19" s="27">
        <f>IF($O19&gt;=CV$1,$S19+$Y19,$Y19)</f>
        <v>712.41</v>
      </c>
      <c r="CW19" s="27">
        <f>IF($O19&gt;=CW$1,$S19+$Y19,$Y19)</f>
        <v>712.41</v>
      </c>
      <c r="CX19" s="27">
        <f>IF($O19&gt;=CX$1,$S19+$Y19,$Y19)</f>
        <v>712.41</v>
      </c>
      <c r="CY19" s="27">
        <f>IF($O19&gt;=CY$1,$S19+$Y19,$Y19)</f>
        <v>712.41</v>
      </c>
      <c r="CZ19" s="27">
        <f>IF($O19&gt;=CZ$1,$S19+$Y19,$Y19)</f>
        <v>712.41</v>
      </c>
      <c r="DA19" s="27">
        <f>IF($O19&gt;=DA$1,$S19+$Y19,$Y19)</f>
        <v>712.41</v>
      </c>
      <c r="DB19" s="27">
        <f>IF($O19&gt;=DB$1,$S19+$Y19,$Y19)</f>
        <v>712.41</v>
      </c>
      <c r="DC19" s="27">
        <f>IF($O19&gt;=DC$1,$S19+$Y19,$Y19)</f>
        <v>712.41</v>
      </c>
      <c r="DD19" s="27">
        <f>IF($O19&gt;=DD$1,$S19+$Y19,$Y19)</f>
        <v>712.41</v>
      </c>
      <c r="DE19" s="27">
        <f>IF($O19&gt;=DE$1,$S19+$Y19,$Y19)</f>
        <v>712.41</v>
      </c>
      <c r="DF19" s="27">
        <f>IF($O19&gt;=DF$1,$S19+$Y19,$Y19)</f>
        <v>712.41</v>
      </c>
      <c r="DG19" s="27">
        <f>IF($O19&gt;=DG$1,$S19+$Y19,$Y19)</f>
        <v>712.41</v>
      </c>
      <c r="DH19" s="27">
        <f>IF($O19&gt;=DH$1,$S19+$Y19,$Y19)</f>
        <v>712.41</v>
      </c>
      <c r="DI19" s="27">
        <f>IF($O19&gt;=DI$1,$S19+$Y19,$Y19)</f>
        <v>712.41</v>
      </c>
      <c r="DJ19" s="27">
        <f>IF($O19&gt;=DJ$1,$S19+$Y19,$Y19)</f>
        <v>712.41</v>
      </c>
      <c r="DK19" s="27">
        <f>IF($O19&gt;=DK$1,$S19+$Y19,$Y19)</f>
        <v>712.41</v>
      </c>
      <c r="DL19" s="27">
        <f>IF($O19&gt;=DL$1,$S19+$Y19,$Y19)</f>
        <v>712.41</v>
      </c>
      <c r="DM19" s="27">
        <f>IF($O19&gt;=DM$1,$S19+$Y19,$Y19)</f>
        <v>712.41</v>
      </c>
      <c r="DN19" s="27">
        <f>IF($O19&gt;=DN$1,$S19+$Y19,$Y19)</f>
        <v>712.41</v>
      </c>
      <c r="DO19" s="27">
        <f>IF($O19&gt;=DO$1,$S19+$Y19,$Y19)</f>
        <v>712.41</v>
      </c>
      <c r="DP19" s="27">
        <f>IF($O19&gt;=DP$1,$S19+$Y19,$Y19)</f>
        <v>712.41</v>
      </c>
      <c r="DQ19" s="27">
        <f>IF($O19&gt;=DQ$1,$S19+$Y19,$Y19)</f>
        <v>712.41</v>
      </c>
      <c r="DR19" s="27">
        <f>IF($O19&gt;=DR$1,$S19+$Y19,$Y19)</f>
        <v>712.41</v>
      </c>
      <c r="DS19" s="27">
        <f>IF($O19&gt;=DS$1,$S19+$Y19,$Y19)</f>
        <v>712.41</v>
      </c>
      <c r="DT19" s="27">
        <f>IF($O19&gt;=DT$1,$S19+$Y19,$Y19)</f>
        <v>712.41</v>
      </c>
      <c r="DU19" s="27">
        <f>IF($O19&gt;=DU$1,$S19+$Y19,$Y19)</f>
        <v>712.41</v>
      </c>
      <c r="DV19" s="27">
        <f>IF($O19&gt;=DV$1,$S19+$Y19,$Y19)</f>
        <v>712.41</v>
      </c>
      <c r="DW19" s="27">
        <f>IF($O19&gt;=DW$1,$S19+$Y19,$Y19)</f>
        <v>712.41</v>
      </c>
      <c r="DX19" s="27">
        <f>IF($O19&gt;=DX$1,$S19+$Y19,$Y19)</f>
        <v>712.41</v>
      </c>
      <c r="DY19" s="27">
        <f>IF($O19&gt;=DY$1,$S19+$Y19,$Y19)</f>
        <v>712.41</v>
      </c>
      <c r="DZ19" s="27">
        <f>IF($O19&gt;=DZ$1,$S19+$Y19,$Y19)</f>
        <v>712.41</v>
      </c>
      <c r="EA19" s="27">
        <f>IF($O19&gt;=EA$1,$S19+$Y19,$Y19)</f>
        <v>712.41</v>
      </c>
      <c r="EB19" s="27">
        <f>IF($O19&gt;=EB$1,$S19+$Y19,$Y19)</f>
        <v>712.41</v>
      </c>
      <c r="EC19" s="27">
        <f>IF($O19&gt;=EC$1,$S19+$Y19,$Y19)</f>
        <v>712.41</v>
      </c>
      <c r="ED19" s="27">
        <f>IF($O19&gt;=ED$1,$S19+$Y19,$Y19)</f>
        <v>712.41</v>
      </c>
      <c r="EE19" s="27">
        <f>IF($O19&gt;=EE$1,$S19+$Y19,$Y19)</f>
        <v>712.41</v>
      </c>
      <c r="EF19" s="27">
        <f>IF($O19&gt;=EF$1,$S19+$Y19,$Y19)</f>
        <v>712.41</v>
      </c>
      <c r="EG19" s="27">
        <f>IF($O19&gt;=EG$1,$S19+$Y19,$Y19)</f>
        <v>712.41</v>
      </c>
      <c r="EH19" s="27">
        <f>IF($O19&gt;=EH$1,$S19+$Y19,$Y19)</f>
        <v>712.41</v>
      </c>
      <c r="EI19" s="27">
        <f>IF($O19&gt;=EI$1,$S19+$Y19,$Y19)</f>
        <v>712.41</v>
      </c>
      <c r="EJ19" s="27">
        <f>IF($O19&gt;=EJ$1,$S19+$Y19,$Y19)</f>
        <v>0</v>
      </c>
      <c r="EK19" s="27">
        <f>IF($O19&gt;=EK$1,$S19+$Y19,$Y19)</f>
        <v>0</v>
      </c>
      <c r="EL19" s="27">
        <f>IF($O19&gt;=EL$1,$S19+$Y19,$Y19)</f>
        <v>0</v>
      </c>
      <c r="EM19" s="27">
        <f>IF($O19&gt;=EM$1,$S19+$Y19,$Y19)</f>
        <v>0</v>
      </c>
      <c r="EN19" s="27">
        <f>IF($O19&gt;=EN$1,$S19+$Y19,$Y19)</f>
        <v>0</v>
      </c>
      <c r="EO19" s="27">
        <f>IF($O19&gt;=EO$1,$S19+$Y19,$Y19)</f>
        <v>0</v>
      </c>
      <c r="EP19" s="27">
        <f>IF($O19&gt;=EP$1,$S19+$Y19,$Y19)</f>
        <v>0</v>
      </c>
      <c r="EQ19" s="27">
        <f>IF($O19&gt;=EQ$1,$S19+$Y19,$Y19)</f>
        <v>0</v>
      </c>
      <c r="ER19" s="27">
        <f>IF($O19&gt;=ER$1,$S19+$Y19,$Y19)</f>
        <v>0</v>
      </c>
      <c r="ES19" s="27">
        <f>IF($O19&gt;=ES$1,$S19+$Y19,$Y19)</f>
        <v>0</v>
      </c>
      <c r="ET19" s="27">
        <f>IF($O19&gt;=ET$1,$S19+$Y19,$Y19)</f>
        <v>0</v>
      </c>
      <c r="EU19" s="27">
        <f>IF($O19&gt;=EU$1,$S19+$Y19,$Y19)</f>
        <v>0</v>
      </c>
      <c r="EV19" s="27">
        <f>IF($O19&gt;=EV$1,$S19,0)</f>
        <v>0</v>
      </c>
      <c r="EW19" s="27">
        <f>IF($O19&gt;=EW$1,$S19,0)</f>
        <v>0</v>
      </c>
      <c r="EX19" s="27">
        <f>IF($O19&gt;=EX$1,$S19,0)</f>
        <v>0</v>
      </c>
      <c r="EY19" s="27">
        <f>IF($O19&gt;=EY$1,$S19,0)</f>
        <v>0</v>
      </c>
      <c r="EZ19" s="27">
        <f>IF($O19&gt;=EZ$1,$S19,0)</f>
        <v>0</v>
      </c>
      <c r="FA19" s="27">
        <f>IF($O19&gt;=FA$1,$S19,0)</f>
        <v>0</v>
      </c>
      <c r="FB19" s="27">
        <f>IF($O19&gt;=FB$1,$S19,0)</f>
        <v>0</v>
      </c>
      <c r="FC19" s="27">
        <f>IF($O19&gt;=FC$1,$S19,0)</f>
        <v>0</v>
      </c>
      <c r="FD19" s="27">
        <f>IF($O19&gt;=FD$1,$S19,0)</f>
        <v>0</v>
      </c>
      <c r="FE19" s="27">
        <f>IF($O19&gt;=FE$1,$S19,0)</f>
        <v>0</v>
      </c>
      <c r="FF19" s="27">
        <f>IF($O19&gt;=FF$1,$S19,0)</f>
        <v>0</v>
      </c>
      <c r="FG19" s="27">
        <f>IF($O19&gt;=FG$1,$S19,0)</f>
        <v>0</v>
      </c>
      <c r="FH19" s="27">
        <f>IF($O19&gt;=FH$1,$S19,0)</f>
        <v>0</v>
      </c>
      <c r="FI19" s="27">
        <f>IF($O19&gt;=FI$1,$S19,0)</f>
        <v>0</v>
      </c>
      <c r="FJ19" s="27">
        <f>IF($O19&gt;=FJ$1,$S19,0)</f>
        <v>0</v>
      </c>
      <c r="FK19" s="27">
        <f>IF($O19&gt;=FK$1,$S19,0)</f>
        <v>0</v>
      </c>
      <c r="FL19" s="27">
        <f>IF($O19&gt;=FL$1,$S19,0)</f>
        <v>0</v>
      </c>
      <c r="FM19" s="27">
        <f>IF($O19&gt;=FM$1,$S19,0)</f>
        <v>0</v>
      </c>
      <c r="FN19" s="27">
        <f>IF($O19&gt;=FN$1,$S19,0)</f>
        <v>0</v>
      </c>
      <c r="FO19" s="27">
        <f>IF($O19&gt;=FO$1,$S19,0)</f>
        <v>0</v>
      </c>
      <c r="FP19" s="27">
        <f>IF($O19&gt;=FP$1,$S19,0)</f>
        <v>0</v>
      </c>
      <c r="FQ19" s="27">
        <f>IF($O19&gt;=FQ$1,$S19,0)</f>
        <v>0</v>
      </c>
      <c r="FR19" s="27">
        <f>IF($O19&gt;=FR$1,$S19,0)</f>
        <v>0</v>
      </c>
      <c r="FS19" s="27">
        <f>IF($O19&gt;=FS$1,$S19,0)</f>
        <v>0</v>
      </c>
      <c r="FT19" s="27">
        <f>IF($O19&gt;=FT$1,$S19,0)</f>
        <v>0</v>
      </c>
      <c r="FU19" s="27">
        <f>IF($O19&gt;=FU$1,$S19,0)</f>
        <v>0</v>
      </c>
      <c r="FV19" s="27">
        <f>IF($O19&gt;=FV$1,$S19,0)</f>
        <v>0</v>
      </c>
      <c r="FW19" s="27">
        <f>IF($O19&gt;=FW$1,$S19,0)</f>
        <v>0</v>
      </c>
      <c r="FX19" s="27">
        <f>IF($O19&gt;=FX$1,$S19,0)</f>
        <v>0</v>
      </c>
      <c r="FY19" s="27">
        <f>IF($O19&gt;=FY$1,$S19,0)</f>
        <v>0</v>
      </c>
      <c r="FZ19" s="27">
        <f>IF($O19&gt;=FZ$1,$S19,0)</f>
        <v>0</v>
      </c>
      <c r="GA19" s="27">
        <f>IF($O19&gt;=GA$1,$S19,0)</f>
        <v>0</v>
      </c>
      <c r="GB19" s="27">
        <f>IF($O19&gt;=GB$1,$S19,0)</f>
        <v>0</v>
      </c>
      <c r="GC19" s="27">
        <f>IF($O19&gt;=GC$1,$S19,0)</f>
        <v>0</v>
      </c>
      <c r="GD19" s="27">
        <f>IF($O19&gt;=GD$1,$S19,0)</f>
        <v>0</v>
      </c>
      <c r="GE19" s="27">
        <f>IF($O19&gt;=GE$1,$S19,0)</f>
        <v>0</v>
      </c>
      <c r="GF19" s="27">
        <f>IF($O19&gt;=GF$1,$S19,0)</f>
        <v>0</v>
      </c>
      <c r="GG19" s="27">
        <f>IF($O19&gt;=GG$1,$S19,0)</f>
        <v>0</v>
      </c>
      <c r="GH19" s="27">
        <f>IF($O19&gt;=GH$1,$S19,0)</f>
        <v>0</v>
      </c>
      <c r="GI19" s="27">
        <f>IF($O19&gt;=GI$1,$S19,0)</f>
        <v>0</v>
      </c>
      <c r="GJ19" s="27">
        <f>IF($O19&gt;=GJ$1,$S19,0)</f>
        <v>0</v>
      </c>
      <c r="GK19" s="27">
        <f>IF($O19&gt;=GK$1,$S19,0)</f>
        <v>0</v>
      </c>
      <c r="GL19" s="27">
        <f>IF($O19&gt;=GL$1,$S19,0)</f>
        <v>0</v>
      </c>
      <c r="GM19" s="27">
        <f>IF($O19&gt;=GM$1,$S19,0)</f>
        <v>0</v>
      </c>
      <c r="GN19" s="27">
        <f>IF($O19&gt;=GN$1,$S19,0)</f>
        <v>0</v>
      </c>
      <c r="GO19" s="27">
        <f>IF($O19&gt;=GO$1,$S19,0)</f>
        <v>0</v>
      </c>
      <c r="GP19" s="27">
        <f>IF($O19&gt;=GP$1,$S19,0)</f>
        <v>0</v>
      </c>
      <c r="GQ19" s="27">
        <f>IF($O19&gt;=GQ$1,$S19,0)</f>
        <v>0</v>
      </c>
      <c r="GR19" s="27">
        <f>IF($O19&gt;=GR$1,$S19,0)</f>
        <v>0</v>
      </c>
      <c r="GS19" s="27">
        <f>IF($O19&gt;=GS$1,$S19,0)</f>
        <v>0</v>
      </c>
      <c r="GT19" s="27">
        <f>IF($O19&gt;=GT$1,$S19,0)</f>
        <v>0</v>
      </c>
      <c r="GU19" s="27">
        <f>IF($O19&gt;=GU$1,$S19,0)</f>
        <v>0</v>
      </c>
      <c r="GV19" s="27">
        <f>IF($O19&gt;=GV$1,$S19,0)</f>
        <v>0</v>
      </c>
      <c r="GW19" s="27">
        <f>IF($O19&gt;=GW$1,$S19,0)</f>
        <v>0</v>
      </c>
      <c r="GX19" s="27">
        <f>IF($O19&gt;=GX$1,$S19,0)</f>
        <v>0</v>
      </c>
      <c r="GY19" s="27">
        <f>IF($O19&gt;=GY$1,$S19,0)</f>
        <v>0</v>
      </c>
      <c r="GZ19" s="27">
        <f>IF($O19&gt;=GZ$1,$S19,0)</f>
        <v>0</v>
      </c>
      <c r="HA19" s="27">
        <f>IF($O19&gt;=HA$1,$S19,0)</f>
        <v>0</v>
      </c>
      <c r="HB19" s="27">
        <f>IF($O19&gt;=HB$1,$S19,0)</f>
        <v>0</v>
      </c>
      <c r="HC19" s="27">
        <f>IF($O19&gt;=HC$1,$S19,0)</f>
        <v>0</v>
      </c>
    </row>
    <row r="20" spans="1:211">
      <c r="A20" s="3">
        <v>170186</v>
      </c>
      <c r="B20" s="3" t="s">
        <v>25</v>
      </c>
      <c r="C20" s="3" t="s">
        <v>26</v>
      </c>
      <c r="D20" s="3">
        <v>61</v>
      </c>
      <c r="E20" s="4">
        <v>40553</v>
      </c>
      <c r="F20" s="5">
        <v>7.4465753424657537</v>
      </c>
      <c r="G20" s="3" t="s">
        <v>24</v>
      </c>
      <c r="H20" s="4">
        <v>21093</v>
      </c>
      <c r="I20" s="9" t="s">
        <v>800</v>
      </c>
      <c r="J20" s="5">
        <v>2833.41</v>
      </c>
      <c r="K20" s="31">
        <v>685</v>
      </c>
      <c r="L20" s="32">
        <v>7</v>
      </c>
      <c r="M20" s="33">
        <f>VLOOKUP(L20,FIND,3,TRUE)</f>
        <v>1</v>
      </c>
      <c r="N20" s="32">
        <f>IF(L20&gt;30,180,VLOOKUP(L20,TEMPO,2,FALSE))</f>
        <v>42</v>
      </c>
      <c r="O20" s="32">
        <f>IF(R20&gt;0,4,N20)</f>
        <v>4</v>
      </c>
      <c r="P20" s="96">
        <f>J20*M20*L20</f>
        <v>19833.87</v>
      </c>
      <c r="Q20" s="96">
        <f>10934.45*2</f>
        <v>21868.9</v>
      </c>
      <c r="R20" s="96">
        <f>IF(P20&lt;=Q20,P20/4,0)</f>
        <v>4958.4674999999997</v>
      </c>
      <c r="S20" s="5">
        <f>IF(P20&gt;=Q20,P20/N20,0)</f>
        <v>0</v>
      </c>
      <c r="T20" s="3"/>
      <c r="U20" s="3">
        <f>IF(T20="",1,0)</f>
        <v>1</v>
      </c>
      <c r="V20" s="3">
        <v>101</v>
      </c>
      <c r="W20" s="5">
        <v>0</v>
      </c>
      <c r="X20" s="5">
        <v>402.65</v>
      </c>
      <c r="Y20" s="5">
        <f>X20*W20</f>
        <v>0</v>
      </c>
      <c r="Z20" s="5">
        <v>400</v>
      </c>
      <c r="AA20" s="5">
        <f>S20+Y20+Z20</f>
        <v>400</v>
      </c>
      <c r="AB20" s="39">
        <f>(J20/12+J20/12*1.3333333333+450/12+J20/30*6/12+J20)*1.3+Y20+Z20+153.9</f>
        <v>5063.6966333231003</v>
      </c>
      <c r="AC20" s="39" t="s">
        <v>26</v>
      </c>
      <c r="AD20" s="39">
        <f>J20*1.3+400+153.9</f>
        <v>4237.3329999999996</v>
      </c>
      <c r="AE20" s="39">
        <f>SUMIFS('CUSTO MENSAL FUNC NOVO'!H:H,'CUSTO MENSAL FUNC NOVO'!A:A,'VALORES MENSAIS'!AC20)</f>
        <v>4093.605</v>
      </c>
      <c r="AF20" s="27">
        <f>IF($R20&gt;0,$R20,$S20)+$Y20+$Z20</f>
        <v>5358.4674999999997</v>
      </c>
      <c r="AG20" s="27">
        <f>IF($R20&gt;0,$R20,$S20)+$Y20+$Z20</f>
        <v>5358.4674999999997</v>
      </c>
      <c r="AH20" s="27">
        <f>IF($R20&gt;0,$R20,$S20)+$Y20+$Z20</f>
        <v>5358.4674999999997</v>
      </c>
      <c r="AI20" s="27">
        <f>IF($R20&gt;0,$R20,$S20)+$Y20+$Z20</f>
        <v>5358.4674999999997</v>
      </c>
      <c r="AJ20" s="27">
        <f>IF($O20&gt;=AJ$1,$S20+$Y20+$Z20,$Y20+$Z20)</f>
        <v>400</v>
      </c>
      <c r="AK20" s="27">
        <f>IF($O20&gt;=AK$1,$S20+$Y20+$Z20,$Y20+$Z20)</f>
        <v>400</v>
      </c>
      <c r="AL20" s="27">
        <f>IF($O20&gt;=AL$1,$S20+$Y20+$Z20,$Y20+$Z20)</f>
        <v>400</v>
      </c>
      <c r="AM20" s="27">
        <f>IF($O20&gt;=AM$1,$S20+$Y20+$Z20,$Y20+$Z20)</f>
        <v>400</v>
      </c>
      <c r="AN20" s="27">
        <f>IF($O20&gt;=AN$1,$S20+$Y20+$Z20,$Y20+$Z20)</f>
        <v>400</v>
      </c>
      <c r="AO20" s="27">
        <f>IF($O20&gt;=AO$1,$S20+$Y20+$Z20,$Y20+$Z20)</f>
        <v>400</v>
      </c>
      <c r="AP20" s="27">
        <f>IF($O20&gt;=AP$1,$S20+$Y20+$Z20,$Y20+$Z20)</f>
        <v>400</v>
      </c>
      <c r="AQ20" s="27">
        <f>IF($O20&gt;=AQ$1,$S20+$Y20+$Z20,$Y20+$Z20)</f>
        <v>400</v>
      </c>
      <c r="AR20" s="27">
        <f>IF($O20&gt;=AR$1,$S20+$Y20+$Z20,$Y20+$Z20)</f>
        <v>400</v>
      </c>
      <c r="AS20" s="27">
        <f>IF($O20&gt;=AS$1,$S20+$Y20+$Z20,$Y20+$Z20)</f>
        <v>400</v>
      </c>
      <c r="AT20" s="27">
        <f>IF($O20&gt;=AT$1,$S20+$Y20+$Z20,$Y20+$Z20)</f>
        <v>400</v>
      </c>
      <c r="AU20" s="27">
        <f>IF($O20&gt;=AU$1,$S20+$Y20+$Z20,$Y20+$Z20)</f>
        <v>400</v>
      </c>
      <c r="AV20" s="27">
        <f>IF($O20&gt;=AV$1,$S20+$Y20+$Z20,$Y20+$Z20)</f>
        <v>400</v>
      </c>
      <c r="AW20" s="27">
        <f>IF($O20&gt;=AW$1,$S20+$Y20+$Z20,$Y20+$Z20)</f>
        <v>400</v>
      </c>
      <c r="AX20" s="27">
        <f>IF($O20&gt;=AX$1,$S20+$Y20+$Z20,$Y20+$Z20)</f>
        <v>400</v>
      </c>
      <c r="AY20" s="27">
        <f>IF($O20&gt;=AY$1,$S20+$Y20+$Z20,$Y20+$Z20)</f>
        <v>400</v>
      </c>
      <c r="AZ20" s="27">
        <f>IF($O20&gt;=AZ$1,$S20+$Y20+$Z20,$Y20+$Z20)</f>
        <v>400</v>
      </c>
      <c r="BA20" s="27">
        <f>IF($O20&gt;=BA$1,$S20+$Y20+$Z20,$Y20+$Z20)</f>
        <v>400</v>
      </c>
      <c r="BB20" s="27">
        <f>IF($O20&gt;=BB$1,$S20+$Y20+$Z20,$Y20+$Z20)</f>
        <v>400</v>
      </c>
      <c r="BC20" s="27">
        <f>IF($O20&gt;=BC$1,$S20+$Y20+$Z20,$Y20+$Z20)</f>
        <v>400</v>
      </c>
      <c r="BD20" s="27">
        <f>IF($O20&gt;=BD$1,$S20+$Y20+$Z20,$Y20+$Z20)</f>
        <v>400</v>
      </c>
      <c r="BE20" s="27">
        <f>IF($O20&gt;=BE$1,$S20+$Y20+$Z20,$Y20+$Z20)</f>
        <v>400</v>
      </c>
      <c r="BF20" s="27">
        <f>IF($O20&gt;=BF$1,$S20+$Y20+$Z20,$Y20+$Z20)</f>
        <v>400</v>
      </c>
      <c r="BG20" s="27">
        <f>IF($O20&gt;=BG$1,$S20+$Y20+$Z20,$Y20+$Z20)</f>
        <v>400</v>
      </c>
      <c r="BH20" s="27">
        <f>IF($O20&gt;=BH$1,$S20+$Y20+$Z20,$Y20+$Z20)</f>
        <v>400</v>
      </c>
      <c r="BI20" s="27">
        <f>IF($O20&gt;=BI$1,$S20+$Y20+$Z20,$Y20+$Z20)</f>
        <v>400</v>
      </c>
      <c r="BJ20" s="27">
        <f>IF($O20&gt;=BJ$1,$S20+$Y20+$Z20,$Y20+$Z20)</f>
        <v>400</v>
      </c>
      <c r="BK20" s="27">
        <f>IF($O20&gt;=BK$1,$S20+$Y20+$Z20,$Y20+$Z20)</f>
        <v>400</v>
      </c>
      <c r="BL20" s="27">
        <f>IF($O20&gt;=BL$1,$S20+$Y20+$Z20,$Y20+$Z20)</f>
        <v>400</v>
      </c>
      <c r="BM20" s="27">
        <f>IF($O20&gt;=BM$1,$S20+$Y20+$Z20,$Y20+$Z20)</f>
        <v>400</v>
      </c>
      <c r="BN20" s="27">
        <f>IF($O20&gt;=BN$1,$S20+$Y20+$Z20,$Y20+$Z20)</f>
        <v>400</v>
      </c>
      <c r="BO20" s="27">
        <f>IF($O20&gt;=BO$1,$S20+$Y20+$Z20,$Y20+$Z20)</f>
        <v>400</v>
      </c>
      <c r="BP20" s="27">
        <f>IF($O20&gt;=BP$1,$S20+$Y20+$Z20,$Y20+$Z20)</f>
        <v>400</v>
      </c>
      <c r="BQ20" s="27">
        <f>IF($O20&gt;=BQ$1,$S20+$Y20+$Z20,$Y20+$Z20)</f>
        <v>400</v>
      </c>
      <c r="BR20" s="27">
        <f>IF($O20&gt;=BR$1,$S20+$Y20+$Z20,$Y20+$Z20)</f>
        <v>400</v>
      </c>
      <c r="BS20" s="27">
        <f>IF($O20&gt;=BS$1,$S20+$Y20+$Z20,$Y20+$Z20)</f>
        <v>400</v>
      </c>
      <c r="BT20" s="27">
        <f>IF($O20&gt;=BT$1,$S20+$Y20+$Z20,$Y20+$Z20)</f>
        <v>400</v>
      </c>
      <c r="BU20" s="27">
        <f>IF($O20&gt;=BU$1,$S20+$Y20+$Z20,$Y20+$Z20)</f>
        <v>400</v>
      </c>
      <c r="BV20" s="27">
        <f>IF($O20&gt;=BV$1,$S20+$Y20+$Z20,$Y20+$Z20)</f>
        <v>400</v>
      </c>
      <c r="BW20" s="27">
        <f>IF($O20&gt;=BW$1,$S20+$Y20+$Z20,$Y20+$Z20)</f>
        <v>400</v>
      </c>
      <c r="BX20" s="27">
        <f>IF($O20&gt;=BX$1,$S20+$Y20+$Z20,$Y20+$Z20)</f>
        <v>400</v>
      </c>
      <c r="BY20" s="27">
        <f>IF($O20&gt;=BY$1,$S20+$Y20+$Z20,$Y20+$Z20)</f>
        <v>400</v>
      </c>
      <c r="BZ20" s="27">
        <f>IF($O20&gt;=BZ$1,$S20+$Y20+$Z20,$Y20+$Z20)</f>
        <v>400</v>
      </c>
      <c r="CA20" s="27">
        <f>IF($O20&gt;=CA$1,$S20+$Y20+$Z20,$Y20+$Z20)</f>
        <v>400</v>
      </c>
      <c r="CB20" s="27">
        <f>IF($O20&gt;=CB$1,$S20+$Y20+$Z20,$Y20+$Z20)</f>
        <v>400</v>
      </c>
      <c r="CC20" s="27">
        <f>IF($O20&gt;=CC$1,$S20+$Y20+$Z20,$Y20+$Z20)</f>
        <v>400</v>
      </c>
      <c r="CD20" s="27">
        <f>IF($O20&gt;=CD$1,$S20+$Y20+$Z20,$Y20+$Z20)</f>
        <v>400</v>
      </c>
      <c r="CE20" s="27">
        <f>IF($O20&gt;=CE$1,$S20+$Y20+$Z20,$Y20+$Z20)</f>
        <v>400</v>
      </c>
      <c r="CF20" s="27">
        <f>IF($O20&gt;=CF$1,$S20+$Y20+$Z20,$Y20+$Z20)</f>
        <v>400</v>
      </c>
      <c r="CG20" s="27">
        <f>IF($O20&gt;=CG$1,$S20+$Y20+$Z20,$Y20+$Z20)</f>
        <v>400</v>
      </c>
      <c r="CH20" s="27">
        <f>IF($O20&gt;=CH$1,$S20+$Y20+$Z20,$Y20+$Z20)</f>
        <v>400</v>
      </c>
      <c r="CI20" s="27">
        <f>IF($O20&gt;=CI$1,$S20+$Y20+$Z20,$Y20+$Z20)</f>
        <v>400</v>
      </c>
      <c r="CJ20" s="27">
        <f>IF($O20&gt;=CJ$1,$S20+$Y20+$Z20,$Y20+$Z20)</f>
        <v>400</v>
      </c>
      <c r="CK20" s="27">
        <f>IF($O20&gt;=CK$1,$S20+$Y20+$Z20,$Y20+$Z20)</f>
        <v>400</v>
      </c>
      <c r="CL20" s="27">
        <f>IF($O20&gt;=CL$1,$S20+$Y20+$Z20,$Y20+$Z20)</f>
        <v>400</v>
      </c>
      <c r="CM20" s="27">
        <f>IF($O20&gt;=CM$1,$S20+$Y20+$Z20,$Y20+$Z20)</f>
        <v>400</v>
      </c>
      <c r="CN20" s="27">
        <f>IF($O20&gt;=CN$1,$S20+$Y20,$Y20)</f>
        <v>0</v>
      </c>
      <c r="CO20" s="27">
        <f>IF($O20&gt;=CO$1,$S20+$Y20,$Y20)</f>
        <v>0</v>
      </c>
      <c r="CP20" s="27">
        <f>IF($O20&gt;=CP$1,$S20+$Y20,$Y20)</f>
        <v>0</v>
      </c>
      <c r="CQ20" s="27">
        <f>IF($O20&gt;=CQ$1,$S20+$Y20,$Y20)</f>
        <v>0</v>
      </c>
      <c r="CR20" s="27">
        <f>IF($O20&gt;=CR$1,$S20+$Y20,$Y20)</f>
        <v>0</v>
      </c>
      <c r="CS20" s="27">
        <f>IF($O20&gt;=CS$1,$S20+$Y20,$Y20)</f>
        <v>0</v>
      </c>
      <c r="CT20" s="27">
        <f>IF($O20&gt;=CT$1,$S20+$Y20,$Y20)</f>
        <v>0</v>
      </c>
      <c r="CU20" s="27">
        <f>IF($O20&gt;=CU$1,$S20+$Y20,$Y20)</f>
        <v>0</v>
      </c>
      <c r="CV20" s="27">
        <f>IF($O20&gt;=CV$1,$S20+$Y20,$Y20)</f>
        <v>0</v>
      </c>
      <c r="CW20" s="27">
        <f>IF($O20&gt;=CW$1,$S20+$Y20,$Y20)</f>
        <v>0</v>
      </c>
      <c r="CX20" s="27">
        <f>IF($O20&gt;=CX$1,$S20+$Y20,$Y20)</f>
        <v>0</v>
      </c>
      <c r="CY20" s="27">
        <f>IF($O20&gt;=CY$1,$S20+$Y20,$Y20)</f>
        <v>0</v>
      </c>
      <c r="CZ20" s="27">
        <f>IF($O20&gt;=CZ$1,$S20+$Y20,$Y20)</f>
        <v>0</v>
      </c>
      <c r="DA20" s="27">
        <f>IF($O20&gt;=DA$1,$S20+$Y20,$Y20)</f>
        <v>0</v>
      </c>
      <c r="DB20" s="27">
        <f>IF($O20&gt;=DB$1,$S20+$Y20,$Y20)</f>
        <v>0</v>
      </c>
      <c r="DC20" s="27">
        <f>IF($O20&gt;=DC$1,$S20+$Y20,$Y20)</f>
        <v>0</v>
      </c>
      <c r="DD20" s="27">
        <f>IF($O20&gt;=DD$1,$S20+$Y20,$Y20)</f>
        <v>0</v>
      </c>
      <c r="DE20" s="27">
        <f>IF($O20&gt;=DE$1,$S20+$Y20,$Y20)</f>
        <v>0</v>
      </c>
      <c r="DF20" s="27">
        <f>IF($O20&gt;=DF$1,$S20+$Y20,$Y20)</f>
        <v>0</v>
      </c>
      <c r="DG20" s="27">
        <f>IF($O20&gt;=DG$1,$S20+$Y20,$Y20)</f>
        <v>0</v>
      </c>
      <c r="DH20" s="27">
        <f>IF($O20&gt;=DH$1,$S20+$Y20,$Y20)</f>
        <v>0</v>
      </c>
      <c r="DI20" s="27">
        <f>IF($O20&gt;=DI$1,$S20+$Y20,$Y20)</f>
        <v>0</v>
      </c>
      <c r="DJ20" s="27">
        <f>IF($O20&gt;=DJ$1,$S20+$Y20,$Y20)</f>
        <v>0</v>
      </c>
      <c r="DK20" s="27">
        <f>IF($O20&gt;=DK$1,$S20+$Y20,$Y20)</f>
        <v>0</v>
      </c>
      <c r="DL20" s="27">
        <f>IF($O20&gt;=DL$1,$S20+$Y20,$Y20)</f>
        <v>0</v>
      </c>
      <c r="DM20" s="27">
        <f>IF($O20&gt;=DM$1,$S20+$Y20,$Y20)</f>
        <v>0</v>
      </c>
      <c r="DN20" s="27">
        <f>IF($O20&gt;=DN$1,$S20+$Y20,$Y20)</f>
        <v>0</v>
      </c>
      <c r="DO20" s="27">
        <f>IF($O20&gt;=DO$1,$S20+$Y20,$Y20)</f>
        <v>0</v>
      </c>
      <c r="DP20" s="27">
        <f>IF($O20&gt;=DP$1,$S20+$Y20,$Y20)</f>
        <v>0</v>
      </c>
      <c r="DQ20" s="27">
        <f>IF($O20&gt;=DQ$1,$S20+$Y20,$Y20)</f>
        <v>0</v>
      </c>
      <c r="DR20" s="27">
        <f>IF($O20&gt;=DR$1,$S20+$Y20,$Y20)</f>
        <v>0</v>
      </c>
      <c r="DS20" s="27">
        <f>IF($O20&gt;=DS$1,$S20+$Y20,$Y20)</f>
        <v>0</v>
      </c>
      <c r="DT20" s="27">
        <f>IF($O20&gt;=DT$1,$S20+$Y20,$Y20)</f>
        <v>0</v>
      </c>
      <c r="DU20" s="27">
        <f>IF($O20&gt;=DU$1,$S20+$Y20,$Y20)</f>
        <v>0</v>
      </c>
      <c r="DV20" s="27">
        <f>IF($O20&gt;=DV$1,$S20+$Y20,$Y20)</f>
        <v>0</v>
      </c>
      <c r="DW20" s="27">
        <f>IF($O20&gt;=DW$1,$S20+$Y20,$Y20)</f>
        <v>0</v>
      </c>
      <c r="DX20" s="27">
        <f>IF($O20&gt;=DX$1,$S20+$Y20,$Y20)</f>
        <v>0</v>
      </c>
      <c r="DY20" s="27">
        <f>IF($O20&gt;=DY$1,$S20+$Y20,$Y20)</f>
        <v>0</v>
      </c>
      <c r="DZ20" s="27">
        <f>IF($O20&gt;=DZ$1,$S20+$Y20,$Y20)</f>
        <v>0</v>
      </c>
      <c r="EA20" s="27">
        <f>IF($O20&gt;=EA$1,$S20+$Y20,$Y20)</f>
        <v>0</v>
      </c>
      <c r="EB20" s="27">
        <f>IF($O20&gt;=EB$1,$S20+$Y20,$Y20)</f>
        <v>0</v>
      </c>
      <c r="EC20" s="27">
        <f>IF($O20&gt;=EC$1,$S20+$Y20,$Y20)</f>
        <v>0</v>
      </c>
      <c r="ED20" s="27">
        <f>IF($O20&gt;=ED$1,$S20+$Y20,$Y20)</f>
        <v>0</v>
      </c>
      <c r="EE20" s="27">
        <f>IF($O20&gt;=EE$1,$S20+$Y20,$Y20)</f>
        <v>0</v>
      </c>
      <c r="EF20" s="27">
        <f>IF($O20&gt;=EF$1,$S20+$Y20,$Y20)</f>
        <v>0</v>
      </c>
      <c r="EG20" s="27">
        <f>IF($O20&gt;=EG$1,$S20+$Y20,$Y20)</f>
        <v>0</v>
      </c>
      <c r="EH20" s="27">
        <f>IF($O20&gt;=EH$1,$S20+$Y20,$Y20)</f>
        <v>0</v>
      </c>
      <c r="EI20" s="27">
        <f>IF($O20&gt;=EI$1,$S20+$Y20,$Y20)</f>
        <v>0</v>
      </c>
      <c r="EJ20" s="27">
        <f>IF($O20&gt;=EJ$1,$S20+$Y20,$Y20)</f>
        <v>0</v>
      </c>
      <c r="EK20" s="27">
        <f>IF($O20&gt;=EK$1,$S20+$Y20,$Y20)</f>
        <v>0</v>
      </c>
      <c r="EL20" s="27">
        <f>IF($O20&gt;=EL$1,$S20+$Y20,$Y20)</f>
        <v>0</v>
      </c>
      <c r="EM20" s="27">
        <f>IF($O20&gt;=EM$1,$S20+$Y20,$Y20)</f>
        <v>0</v>
      </c>
      <c r="EN20" s="27">
        <f>IF($O20&gt;=EN$1,$S20+$Y20,$Y20)</f>
        <v>0</v>
      </c>
      <c r="EO20" s="27">
        <f>IF($O20&gt;=EO$1,$S20+$Y20,$Y20)</f>
        <v>0</v>
      </c>
      <c r="EP20" s="27">
        <f>IF($O20&gt;=EP$1,$S20+$Y20,$Y20)</f>
        <v>0</v>
      </c>
      <c r="EQ20" s="27">
        <f>IF($O20&gt;=EQ$1,$S20+$Y20,$Y20)</f>
        <v>0</v>
      </c>
      <c r="ER20" s="27">
        <f>IF($O20&gt;=ER$1,$S20+$Y20,$Y20)</f>
        <v>0</v>
      </c>
      <c r="ES20" s="27">
        <f>IF($O20&gt;=ES$1,$S20+$Y20,$Y20)</f>
        <v>0</v>
      </c>
      <c r="ET20" s="27">
        <f>IF($O20&gt;=ET$1,$S20+$Y20,$Y20)</f>
        <v>0</v>
      </c>
      <c r="EU20" s="27">
        <f>IF($O20&gt;=EU$1,$S20+$Y20,$Y20)</f>
        <v>0</v>
      </c>
      <c r="EV20" s="27">
        <f>IF($O20&gt;=EV$1,$S20,0)</f>
        <v>0</v>
      </c>
      <c r="EW20" s="27">
        <f>IF($O20&gt;=EW$1,$S20,0)</f>
        <v>0</v>
      </c>
      <c r="EX20" s="27">
        <f>IF($O20&gt;=EX$1,$S20,0)</f>
        <v>0</v>
      </c>
      <c r="EY20" s="27">
        <f>IF($O20&gt;=EY$1,$S20,0)</f>
        <v>0</v>
      </c>
      <c r="EZ20" s="27">
        <f>IF($O20&gt;=EZ$1,$S20,0)</f>
        <v>0</v>
      </c>
      <c r="FA20" s="27">
        <f>IF($O20&gt;=FA$1,$S20,0)</f>
        <v>0</v>
      </c>
      <c r="FB20" s="27">
        <f>IF($O20&gt;=FB$1,$S20,0)</f>
        <v>0</v>
      </c>
      <c r="FC20" s="27">
        <f>IF($O20&gt;=FC$1,$S20,0)</f>
        <v>0</v>
      </c>
      <c r="FD20" s="27">
        <f>IF($O20&gt;=FD$1,$S20,0)</f>
        <v>0</v>
      </c>
      <c r="FE20" s="27">
        <f>IF($O20&gt;=FE$1,$S20,0)</f>
        <v>0</v>
      </c>
      <c r="FF20" s="27">
        <f>IF($O20&gt;=FF$1,$S20,0)</f>
        <v>0</v>
      </c>
      <c r="FG20" s="27">
        <f>IF($O20&gt;=FG$1,$S20,0)</f>
        <v>0</v>
      </c>
      <c r="FH20" s="27">
        <f>IF($O20&gt;=FH$1,$S20,0)</f>
        <v>0</v>
      </c>
      <c r="FI20" s="27">
        <f>IF($O20&gt;=FI$1,$S20,0)</f>
        <v>0</v>
      </c>
      <c r="FJ20" s="27">
        <f>IF($O20&gt;=FJ$1,$S20,0)</f>
        <v>0</v>
      </c>
      <c r="FK20" s="27">
        <f>IF($O20&gt;=FK$1,$S20,0)</f>
        <v>0</v>
      </c>
      <c r="FL20" s="27">
        <f>IF($O20&gt;=FL$1,$S20,0)</f>
        <v>0</v>
      </c>
      <c r="FM20" s="27">
        <f>IF($O20&gt;=FM$1,$S20,0)</f>
        <v>0</v>
      </c>
      <c r="FN20" s="27">
        <f>IF($O20&gt;=FN$1,$S20,0)</f>
        <v>0</v>
      </c>
      <c r="FO20" s="27">
        <f>IF($O20&gt;=FO$1,$S20,0)</f>
        <v>0</v>
      </c>
      <c r="FP20" s="27">
        <f>IF($O20&gt;=FP$1,$S20,0)</f>
        <v>0</v>
      </c>
      <c r="FQ20" s="27">
        <f>IF($O20&gt;=FQ$1,$S20,0)</f>
        <v>0</v>
      </c>
      <c r="FR20" s="27">
        <f>IF($O20&gt;=FR$1,$S20,0)</f>
        <v>0</v>
      </c>
      <c r="FS20" s="27">
        <f>IF($O20&gt;=FS$1,$S20,0)</f>
        <v>0</v>
      </c>
      <c r="FT20" s="27">
        <f>IF($O20&gt;=FT$1,$S20,0)</f>
        <v>0</v>
      </c>
      <c r="FU20" s="27">
        <f>IF($O20&gt;=FU$1,$S20,0)</f>
        <v>0</v>
      </c>
      <c r="FV20" s="27">
        <f>IF($O20&gt;=FV$1,$S20,0)</f>
        <v>0</v>
      </c>
      <c r="FW20" s="27">
        <f>IF($O20&gt;=FW$1,$S20,0)</f>
        <v>0</v>
      </c>
      <c r="FX20" s="27">
        <f>IF($O20&gt;=FX$1,$S20,0)</f>
        <v>0</v>
      </c>
      <c r="FY20" s="27">
        <f>IF($O20&gt;=FY$1,$S20,0)</f>
        <v>0</v>
      </c>
      <c r="FZ20" s="27">
        <f>IF($O20&gt;=FZ$1,$S20,0)</f>
        <v>0</v>
      </c>
      <c r="GA20" s="27">
        <f>IF($O20&gt;=GA$1,$S20,0)</f>
        <v>0</v>
      </c>
      <c r="GB20" s="27">
        <f>IF($O20&gt;=GB$1,$S20,0)</f>
        <v>0</v>
      </c>
      <c r="GC20" s="27">
        <f>IF($O20&gt;=GC$1,$S20,0)</f>
        <v>0</v>
      </c>
      <c r="GD20" s="27">
        <f>IF($O20&gt;=GD$1,$S20,0)</f>
        <v>0</v>
      </c>
      <c r="GE20" s="27">
        <f>IF($O20&gt;=GE$1,$S20,0)</f>
        <v>0</v>
      </c>
      <c r="GF20" s="27">
        <f>IF($O20&gt;=GF$1,$S20,0)</f>
        <v>0</v>
      </c>
      <c r="GG20" s="27">
        <f>IF($O20&gt;=GG$1,$S20,0)</f>
        <v>0</v>
      </c>
      <c r="GH20" s="27">
        <f>IF($O20&gt;=GH$1,$S20,0)</f>
        <v>0</v>
      </c>
      <c r="GI20" s="27">
        <f>IF($O20&gt;=GI$1,$S20,0)</f>
        <v>0</v>
      </c>
      <c r="GJ20" s="27">
        <f>IF($O20&gt;=GJ$1,$S20,0)</f>
        <v>0</v>
      </c>
      <c r="GK20" s="27">
        <f>IF($O20&gt;=GK$1,$S20,0)</f>
        <v>0</v>
      </c>
      <c r="GL20" s="27">
        <f>IF($O20&gt;=GL$1,$S20,0)</f>
        <v>0</v>
      </c>
      <c r="GM20" s="27">
        <f>IF($O20&gt;=GM$1,$S20,0)</f>
        <v>0</v>
      </c>
      <c r="GN20" s="27">
        <f>IF($O20&gt;=GN$1,$S20,0)</f>
        <v>0</v>
      </c>
      <c r="GO20" s="27">
        <f>IF($O20&gt;=GO$1,$S20,0)</f>
        <v>0</v>
      </c>
      <c r="GP20" s="27">
        <f>IF($O20&gt;=GP$1,$S20,0)</f>
        <v>0</v>
      </c>
      <c r="GQ20" s="27">
        <f>IF($O20&gt;=GQ$1,$S20,0)</f>
        <v>0</v>
      </c>
      <c r="GR20" s="27">
        <f>IF($O20&gt;=GR$1,$S20,0)</f>
        <v>0</v>
      </c>
      <c r="GS20" s="27">
        <f>IF($O20&gt;=GS$1,$S20,0)</f>
        <v>0</v>
      </c>
      <c r="GT20" s="27">
        <f>IF($O20&gt;=GT$1,$S20,0)</f>
        <v>0</v>
      </c>
      <c r="GU20" s="27">
        <f>IF($O20&gt;=GU$1,$S20,0)</f>
        <v>0</v>
      </c>
      <c r="GV20" s="27">
        <f>IF($O20&gt;=GV$1,$S20,0)</f>
        <v>0</v>
      </c>
      <c r="GW20" s="27">
        <f>IF($O20&gt;=GW$1,$S20,0)</f>
        <v>0</v>
      </c>
      <c r="GX20" s="27">
        <f>IF($O20&gt;=GX$1,$S20,0)</f>
        <v>0</v>
      </c>
      <c r="GY20" s="27">
        <f>IF($O20&gt;=GY$1,$S20,0)</f>
        <v>0</v>
      </c>
      <c r="GZ20" s="27">
        <f>IF($O20&gt;=GZ$1,$S20,0)</f>
        <v>0</v>
      </c>
      <c r="HA20" s="27">
        <f>IF($O20&gt;=HA$1,$S20,0)</f>
        <v>0</v>
      </c>
      <c r="HB20" s="27">
        <f>IF($O20&gt;=HB$1,$S20,0)</f>
        <v>0</v>
      </c>
      <c r="HC20" s="27">
        <f>IF($O20&gt;=HC$1,$S20,0)</f>
        <v>0</v>
      </c>
    </row>
    <row r="21" spans="1:211">
      <c r="A21" s="3">
        <v>155748</v>
      </c>
      <c r="B21" s="3" t="s">
        <v>29</v>
      </c>
      <c r="C21" s="3" t="s">
        <v>26</v>
      </c>
      <c r="D21" s="3">
        <v>58</v>
      </c>
      <c r="E21" s="4">
        <v>39876</v>
      </c>
      <c r="F21" s="5">
        <v>9.3013698630136989</v>
      </c>
      <c r="G21" s="3" t="s">
        <v>24</v>
      </c>
      <c r="H21" s="4">
        <v>22274</v>
      </c>
      <c r="I21" s="9" t="s">
        <v>800</v>
      </c>
      <c r="J21" s="5">
        <v>3389.17</v>
      </c>
      <c r="K21" s="31">
        <v>685</v>
      </c>
      <c r="L21" s="32">
        <v>9</v>
      </c>
      <c r="M21" s="33">
        <f>VLOOKUP(L21,FIND,3,TRUE)</f>
        <v>1</v>
      </c>
      <c r="N21" s="32">
        <f>IF(L21&gt;30,180,VLOOKUP(L21,TEMPO,2,FALSE))</f>
        <v>54</v>
      </c>
      <c r="O21" s="32">
        <f>IF(R21&gt;0,4,N21)</f>
        <v>54</v>
      </c>
      <c r="P21" s="96">
        <f>J21*M21*L21</f>
        <v>30502.53</v>
      </c>
      <c r="Q21" s="96">
        <f>10934.45*2</f>
        <v>21868.9</v>
      </c>
      <c r="R21" s="96">
        <f>IF(P21&lt;=Q21,P21/4,0)</f>
        <v>0</v>
      </c>
      <c r="S21" s="5">
        <f>IF(P21&gt;=Q21,P21/N21,0)</f>
        <v>564.86166666666668</v>
      </c>
      <c r="T21" s="3"/>
      <c r="U21" s="3">
        <f>IF(T21="",1,0)</f>
        <v>1</v>
      </c>
      <c r="V21" s="3">
        <v>119</v>
      </c>
      <c r="W21" s="5">
        <v>0</v>
      </c>
      <c r="X21" s="5">
        <v>245.73</v>
      </c>
      <c r="Y21" s="5">
        <f>X21*W21</f>
        <v>0</v>
      </c>
      <c r="Z21" s="5">
        <v>400</v>
      </c>
      <c r="AA21" s="5">
        <f>S21+Y21+Z21</f>
        <v>964.86166666666668</v>
      </c>
      <c r="AB21" s="39">
        <f>(J21/12+J21/12*1.3333333333+450/12+J21/30*6/12+J21)*1.3+Y21+Z21+153.9</f>
        <v>5938.7098777655383</v>
      </c>
      <c r="AC21" s="39" t="s">
        <v>26</v>
      </c>
      <c r="AD21" s="39">
        <f>J21*1.3+400+153.9</f>
        <v>4959.8209999999999</v>
      </c>
      <c r="AE21" s="39">
        <f>SUMIFS('CUSTO MENSAL FUNC NOVO'!H:H,'CUSTO MENSAL FUNC NOVO'!A:A,'VALORES MENSAIS'!AC21)</f>
        <v>4093.605</v>
      </c>
      <c r="AF21" s="27">
        <f>IF($R21&gt;0,$R21,$S21)+$Y21+$Z21</f>
        <v>964.86166666666668</v>
      </c>
      <c r="AG21" s="27">
        <f>IF($R21&gt;0,$R21,$S21)+$Y21+$Z21</f>
        <v>964.86166666666668</v>
      </c>
      <c r="AH21" s="27">
        <f>IF($R21&gt;0,$R21,$S21)+$Y21+$Z21</f>
        <v>964.86166666666668</v>
      </c>
      <c r="AI21" s="27">
        <f>IF($R21&gt;0,$R21,$S21)+$Y21+$Z21</f>
        <v>964.86166666666668</v>
      </c>
      <c r="AJ21" s="27">
        <f>IF($O21&gt;=AJ$1,$S21+$Y21+$Z21,$Y21+$Z21)</f>
        <v>964.86166666666668</v>
      </c>
      <c r="AK21" s="27">
        <f>IF($O21&gt;=AK$1,$S21+$Y21+$Z21,$Y21+$Z21)</f>
        <v>964.86166666666668</v>
      </c>
      <c r="AL21" s="27">
        <f>IF($O21&gt;=AL$1,$S21+$Y21+$Z21,$Y21+$Z21)</f>
        <v>964.86166666666668</v>
      </c>
      <c r="AM21" s="27">
        <f>IF($O21&gt;=AM$1,$S21+$Y21+$Z21,$Y21+$Z21)</f>
        <v>964.86166666666668</v>
      </c>
      <c r="AN21" s="27">
        <f>IF($O21&gt;=AN$1,$S21+$Y21+$Z21,$Y21+$Z21)</f>
        <v>964.86166666666668</v>
      </c>
      <c r="AO21" s="27">
        <f>IF($O21&gt;=AO$1,$S21+$Y21+$Z21,$Y21+$Z21)</f>
        <v>964.86166666666668</v>
      </c>
      <c r="AP21" s="27">
        <f>IF($O21&gt;=AP$1,$S21+$Y21+$Z21,$Y21+$Z21)</f>
        <v>964.86166666666668</v>
      </c>
      <c r="AQ21" s="27">
        <f>IF($O21&gt;=AQ$1,$S21+$Y21+$Z21,$Y21+$Z21)</f>
        <v>964.86166666666668</v>
      </c>
      <c r="AR21" s="27">
        <f>IF($O21&gt;=AR$1,$S21+$Y21+$Z21,$Y21+$Z21)</f>
        <v>964.86166666666668</v>
      </c>
      <c r="AS21" s="27">
        <f>IF($O21&gt;=AS$1,$S21+$Y21+$Z21,$Y21+$Z21)</f>
        <v>964.86166666666668</v>
      </c>
      <c r="AT21" s="27">
        <f>IF($O21&gt;=AT$1,$S21+$Y21+$Z21,$Y21+$Z21)</f>
        <v>964.86166666666668</v>
      </c>
      <c r="AU21" s="27">
        <f>IF($O21&gt;=AU$1,$S21+$Y21+$Z21,$Y21+$Z21)</f>
        <v>964.86166666666668</v>
      </c>
      <c r="AV21" s="27">
        <f>IF($O21&gt;=AV$1,$S21+$Y21+$Z21,$Y21+$Z21)</f>
        <v>964.86166666666668</v>
      </c>
      <c r="AW21" s="27">
        <f>IF($O21&gt;=AW$1,$S21+$Y21+$Z21,$Y21+$Z21)</f>
        <v>964.86166666666668</v>
      </c>
      <c r="AX21" s="27">
        <f>IF($O21&gt;=AX$1,$S21+$Y21+$Z21,$Y21+$Z21)</f>
        <v>964.86166666666668</v>
      </c>
      <c r="AY21" s="27">
        <f>IF($O21&gt;=AY$1,$S21+$Y21+$Z21,$Y21+$Z21)</f>
        <v>964.86166666666668</v>
      </c>
      <c r="AZ21" s="27">
        <f>IF($O21&gt;=AZ$1,$S21+$Y21+$Z21,$Y21+$Z21)</f>
        <v>964.86166666666668</v>
      </c>
      <c r="BA21" s="27">
        <f>IF($O21&gt;=BA$1,$S21+$Y21+$Z21,$Y21+$Z21)</f>
        <v>964.86166666666668</v>
      </c>
      <c r="BB21" s="27">
        <f>IF($O21&gt;=BB$1,$S21+$Y21+$Z21,$Y21+$Z21)</f>
        <v>964.86166666666668</v>
      </c>
      <c r="BC21" s="27">
        <f>IF($O21&gt;=BC$1,$S21+$Y21+$Z21,$Y21+$Z21)</f>
        <v>964.86166666666668</v>
      </c>
      <c r="BD21" s="27">
        <f>IF($O21&gt;=BD$1,$S21+$Y21+$Z21,$Y21+$Z21)</f>
        <v>964.86166666666668</v>
      </c>
      <c r="BE21" s="27">
        <f>IF($O21&gt;=BE$1,$S21+$Y21+$Z21,$Y21+$Z21)</f>
        <v>964.86166666666668</v>
      </c>
      <c r="BF21" s="27">
        <f>IF($O21&gt;=BF$1,$S21+$Y21+$Z21,$Y21+$Z21)</f>
        <v>964.86166666666668</v>
      </c>
      <c r="BG21" s="27">
        <f>IF($O21&gt;=BG$1,$S21+$Y21+$Z21,$Y21+$Z21)</f>
        <v>964.86166666666668</v>
      </c>
      <c r="BH21" s="27">
        <f>IF($O21&gt;=BH$1,$S21+$Y21+$Z21,$Y21+$Z21)</f>
        <v>964.86166666666668</v>
      </c>
      <c r="BI21" s="27">
        <f>IF($O21&gt;=BI$1,$S21+$Y21+$Z21,$Y21+$Z21)</f>
        <v>964.86166666666668</v>
      </c>
      <c r="BJ21" s="27">
        <f>IF($O21&gt;=BJ$1,$S21+$Y21+$Z21,$Y21+$Z21)</f>
        <v>964.86166666666668</v>
      </c>
      <c r="BK21" s="27">
        <f>IF($O21&gt;=BK$1,$S21+$Y21+$Z21,$Y21+$Z21)</f>
        <v>964.86166666666668</v>
      </c>
      <c r="BL21" s="27">
        <f>IF($O21&gt;=BL$1,$S21+$Y21+$Z21,$Y21+$Z21)</f>
        <v>964.86166666666668</v>
      </c>
      <c r="BM21" s="27">
        <f>IF($O21&gt;=BM$1,$S21+$Y21+$Z21,$Y21+$Z21)</f>
        <v>964.86166666666668</v>
      </c>
      <c r="BN21" s="27">
        <f>IF($O21&gt;=BN$1,$S21+$Y21+$Z21,$Y21+$Z21)</f>
        <v>964.86166666666668</v>
      </c>
      <c r="BO21" s="27">
        <f>IF($O21&gt;=BO$1,$S21+$Y21+$Z21,$Y21+$Z21)</f>
        <v>964.86166666666668</v>
      </c>
      <c r="BP21" s="27">
        <f>IF($O21&gt;=BP$1,$S21+$Y21+$Z21,$Y21+$Z21)</f>
        <v>964.86166666666668</v>
      </c>
      <c r="BQ21" s="27">
        <f>IF($O21&gt;=BQ$1,$S21+$Y21+$Z21,$Y21+$Z21)</f>
        <v>964.86166666666668</v>
      </c>
      <c r="BR21" s="27">
        <f>IF($O21&gt;=BR$1,$S21+$Y21+$Z21,$Y21+$Z21)</f>
        <v>964.86166666666668</v>
      </c>
      <c r="BS21" s="27">
        <f>IF($O21&gt;=BS$1,$S21+$Y21+$Z21,$Y21+$Z21)</f>
        <v>964.86166666666668</v>
      </c>
      <c r="BT21" s="27">
        <f>IF($O21&gt;=BT$1,$S21+$Y21+$Z21,$Y21+$Z21)</f>
        <v>964.86166666666668</v>
      </c>
      <c r="BU21" s="27">
        <f>IF($O21&gt;=BU$1,$S21+$Y21+$Z21,$Y21+$Z21)</f>
        <v>964.86166666666668</v>
      </c>
      <c r="BV21" s="27">
        <f>IF($O21&gt;=BV$1,$S21+$Y21+$Z21,$Y21+$Z21)</f>
        <v>964.86166666666668</v>
      </c>
      <c r="BW21" s="27">
        <f>IF($O21&gt;=BW$1,$S21+$Y21+$Z21,$Y21+$Z21)</f>
        <v>964.86166666666668</v>
      </c>
      <c r="BX21" s="27">
        <f>IF($O21&gt;=BX$1,$S21+$Y21+$Z21,$Y21+$Z21)</f>
        <v>964.86166666666668</v>
      </c>
      <c r="BY21" s="27">
        <f>IF($O21&gt;=BY$1,$S21+$Y21+$Z21,$Y21+$Z21)</f>
        <v>964.86166666666668</v>
      </c>
      <c r="BZ21" s="27">
        <f>IF($O21&gt;=BZ$1,$S21+$Y21+$Z21,$Y21+$Z21)</f>
        <v>964.86166666666668</v>
      </c>
      <c r="CA21" s="27">
        <f>IF($O21&gt;=CA$1,$S21+$Y21+$Z21,$Y21+$Z21)</f>
        <v>964.86166666666668</v>
      </c>
      <c r="CB21" s="27">
        <f>IF($O21&gt;=CB$1,$S21+$Y21+$Z21,$Y21+$Z21)</f>
        <v>964.86166666666668</v>
      </c>
      <c r="CC21" s="27">
        <f>IF($O21&gt;=CC$1,$S21+$Y21+$Z21,$Y21+$Z21)</f>
        <v>964.86166666666668</v>
      </c>
      <c r="CD21" s="27">
        <f>IF($O21&gt;=CD$1,$S21+$Y21+$Z21,$Y21+$Z21)</f>
        <v>964.86166666666668</v>
      </c>
      <c r="CE21" s="27">
        <f>IF($O21&gt;=CE$1,$S21+$Y21+$Z21,$Y21+$Z21)</f>
        <v>964.86166666666668</v>
      </c>
      <c r="CF21" s="27">
        <f>IF($O21&gt;=CF$1,$S21+$Y21+$Z21,$Y21+$Z21)</f>
        <v>964.86166666666668</v>
      </c>
      <c r="CG21" s="27">
        <f>IF($O21&gt;=CG$1,$S21+$Y21+$Z21,$Y21+$Z21)</f>
        <v>964.86166666666668</v>
      </c>
      <c r="CH21" s="27">
        <f>IF($O21&gt;=CH$1,$S21+$Y21+$Z21,$Y21+$Z21)</f>
        <v>400</v>
      </c>
      <c r="CI21" s="27">
        <f>IF($O21&gt;=CI$1,$S21+$Y21+$Z21,$Y21+$Z21)</f>
        <v>400</v>
      </c>
      <c r="CJ21" s="27">
        <f>IF($O21&gt;=CJ$1,$S21+$Y21+$Z21,$Y21+$Z21)</f>
        <v>400</v>
      </c>
      <c r="CK21" s="27">
        <f>IF($O21&gt;=CK$1,$S21+$Y21+$Z21,$Y21+$Z21)</f>
        <v>400</v>
      </c>
      <c r="CL21" s="27">
        <f>IF($O21&gt;=CL$1,$S21+$Y21+$Z21,$Y21+$Z21)</f>
        <v>400</v>
      </c>
      <c r="CM21" s="27">
        <f>IF($O21&gt;=CM$1,$S21+$Y21+$Z21,$Y21+$Z21)</f>
        <v>400</v>
      </c>
      <c r="CN21" s="27">
        <f>IF($O21&gt;=CN$1,$S21+$Y21,$Y21)</f>
        <v>0</v>
      </c>
      <c r="CO21" s="27">
        <f>IF($O21&gt;=CO$1,$S21+$Y21,$Y21)</f>
        <v>0</v>
      </c>
      <c r="CP21" s="27">
        <f>IF($O21&gt;=CP$1,$S21+$Y21,$Y21)</f>
        <v>0</v>
      </c>
      <c r="CQ21" s="27">
        <f>IF($O21&gt;=CQ$1,$S21+$Y21,$Y21)</f>
        <v>0</v>
      </c>
      <c r="CR21" s="27">
        <f>IF($O21&gt;=CR$1,$S21+$Y21,$Y21)</f>
        <v>0</v>
      </c>
      <c r="CS21" s="27">
        <f>IF($O21&gt;=CS$1,$S21+$Y21,$Y21)</f>
        <v>0</v>
      </c>
      <c r="CT21" s="27">
        <f>IF($O21&gt;=CT$1,$S21+$Y21,$Y21)</f>
        <v>0</v>
      </c>
      <c r="CU21" s="27">
        <f>IF($O21&gt;=CU$1,$S21+$Y21,$Y21)</f>
        <v>0</v>
      </c>
      <c r="CV21" s="27">
        <f>IF($O21&gt;=CV$1,$S21+$Y21,$Y21)</f>
        <v>0</v>
      </c>
      <c r="CW21" s="27">
        <f>IF($O21&gt;=CW$1,$S21+$Y21,$Y21)</f>
        <v>0</v>
      </c>
      <c r="CX21" s="27">
        <f>IF($O21&gt;=CX$1,$S21+$Y21,$Y21)</f>
        <v>0</v>
      </c>
      <c r="CY21" s="27">
        <f>IF($O21&gt;=CY$1,$S21+$Y21,$Y21)</f>
        <v>0</v>
      </c>
      <c r="CZ21" s="27">
        <f>IF($O21&gt;=CZ$1,$S21+$Y21,$Y21)</f>
        <v>0</v>
      </c>
      <c r="DA21" s="27">
        <f>IF($O21&gt;=DA$1,$S21+$Y21,$Y21)</f>
        <v>0</v>
      </c>
      <c r="DB21" s="27">
        <f>IF($O21&gt;=DB$1,$S21+$Y21,$Y21)</f>
        <v>0</v>
      </c>
      <c r="DC21" s="27">
        <f>IF($O21&gt;=DC$1,$S21+$Y21,$Y21)</f>
        <v>0</v>
      </c>
      <c r="DD21" s="27">
        <f>IF($O21&gt;=DD$1,$S21+$Y21,$Y21)</f>
        <v>0</v>
      </c>
      <c r="DE21" s="27">
        <f>IF($O21&gt;=DE$1,$S21+$Y21,$Y21)</f>
        <v>0</v>
      </c>
      <c r="DF21" s="27">
        <f>IF($O21&gt;=DF$1,$S21+$Y21,$Y21)</f>
        <v>0</v>
      </c>
      <c r="DG21" s="27">
        <f>IF($O21&gt;=DG$1,$S21+$Y21,$Y21)</f>
        <v>0</v>
      </c>
      <c r="DH21" s="27">
        <f>IF($O21&gt;=DH$1,$S21+$Y21,$Y21)</f>
        <v>0</v>
      </c>
      <c r="DI21" s="27">
        <f>IF($O21&gt;=DI$1,$S21+$Y21,$Y21)</f>
        <v>0</v>
      </c>
      <c r="DJ21" s="27">
        <f>IF($O21&gt;=DJ$1,$S21+$Y21,$Y21)</f>
        <v>0</v>
      </c>
      <c r="DK21" s="27">
        <f>IF($O21&gt;=DK$1,$S21+$Y21,$Y21)</f>
        <v>0</v>
      </c>
      <c r="DL21" s="27">
        <f>IF($O21&gt;=DL$1,$S21+$Y21,$Y21)</f>
        <v>0</v>
      </c>
      <c r="DM21" s="27">
        <f>IF($O21&gt;=DM$1,$S21+$Y21,$Y21)</f>
        <v>0</v>
      </c>
      <c r="DN21" s="27">
        <f>IF($O21&gt;=DN$1,$S21+$Y21,$Y21)</f>
        <v>0</v>
      </c>
      <c r="DO21" s="27">
        <f>IF($O21&gt;=DO$1,$S21+$Y21,$Y21)</f>
        <v>0</v>
      </c>
      <c r="DP21" s="27">
        <f>IF($O21&gt;=DP$1,$S21+$Y21,$Y21)</f>
        <v>0</v>
      </c>
      <c r="DQ21" s="27">
        <f>IF($O21&gt;=DQ$1,$S21+$Y21,$Y21)</f>
        <v>0</v>
      </c>
      <c r="DR21" s="27">
        <f>IF($O21&gt;=DR$1,$S21+$Y21,$Y21)</f>
        <v>0</v>
      </c>
      <c r="DS21" s="27">
        <f>IF($O21&gt;=DS$1,$S21+$Y21,$Y21)</f>
        <v>0</v>
      </c>
      <c r="DT21" s="27">
        <f>IF($O21&gt;=DT$1,$S21+$Y21,$Y21)</f>
        <v>0</v>
      </c>
      <c r="DU21" s="27">
        <f>IF($O21&gt;=DU$1,$S21+$Y21,$Y21)</f>
        <v>0</v>
      </c>
      <c r="DV21" s="27">
        <f>IF($O21&gt;=DV$1,$S21+$Y21,$Y21)</f>
        <v>0</v>
      </c>
      <c r="DW21" s="27">
        <f>IF($O21&gt;=DW$1,$S21+$Y21,$Y21)</f>
        <v>0</v>
      </c>
      <c r="DX21" s="27">
        <f>IF($O21&gt;=DX$1,$S21+$Y21,$Y21)</f>
        <v>0</v>
      </c>
      <c r="DY21" s="27">
        <f>IF($O21&gt;=DY$1,$S21+$Y21,$Y21)</f>
        <v>0</v>
      </c>
      <c r="DZ21" s="27">
        <f>IF($O21&gt;=DZ$1,$S21+$Y21,$Y21)</f>
        <v>0</v>
      </c>
      <c r="EA21" s="27">
        <f>IF($O21&gt;=EA$1,$S21+$Y21,$Y21)</f>
        <v>0</v>
      </c>
      <c r="EB21" s="27">
        <f>IF($O21&gt;=EB$1,$S21+$Y21,$Y21)</f>
        <v>0</v>
      </c>
      <c r="EC21" s="27">
        <f>IF($O21&gt;=EC$1,$S21+$Y21,$Y21)</f>
        <v>0</v>
      </c>
      <c r="ED21" s="27">
        <f>IF($O21&gt;=ED$1,$S21+$Y21,$Y21)</f>
        <v>0</v>
      </c>
      <c r="EE21" s="27">
        <f>IF($O21&gt;=EE$1,$S21+$Y21,$Y21)</f>
        <v>0</v>
      </c>
      <c r="EF21" s="27">
        <f>IF($O21&gt;=EF$1,$S21+$Y21,$Y21)</f>
        <v>0</v>
      </c>
      <c r="EG21" s="27">
        <f>IF($O21&gt;=EG$1,$S21+$Y21,$Y21)</f>
        <v>0</v>
      </c>
      <c r="EH21" s="27">
        <f>IF($O21&gt;=EH$1,$S21+$Y21,$Y21)</f>
        <v>0</v>
      </c>
      <c r="EI21" s="27">
        <f>IF($O21&gt;=EI$1,$S21+$Y21,$Y21)</f>
        <v>0</v>
      </c>
      <c r="EJ21" s="27">
        <f>IF($O21&gt;=EJ$1,$S21+$Y21,$Y21)</f>
        <v>0</v>
      </c>
      <c r="EK21" s="27">
        <f>IF($O21&gt;=EK$1,$S21+$Y21,$Y21)</f>
        <v>0</v>
      </c>
      <c r="EL21" s="27">
        <f>IF($O21&gt;=EL$1,$S21+$Y21,$Y21)</f>
        <v>0</v>
      </c>
      <c r="EM21" s="27">
        <f>IF($O21&gt;=EM$1,$S21+$Y21,$Y21)</f>
        <v>0</v>
      </c>
      <c r="EN21" s="27">
        <f>IF($O21&gt;=EN$1,$S21+$Y21,$Y21)</f>
        <v>0</v>
      </c>
      <c r="EO21" s="27">
        <f>IF($O21&gt;=EO$1,$S21+$Y21,$Y21)</f>
        <v>0</v>
      </c>
      <c r="EP21" s="27">
        <f>IF($O21&gt;=EP$1,$S21+$Y21,$Y21)</f>
        <v>0</v>
      </c>
      <c r="EQ21" s="27">
        <f>IF($O21&gt;=EQ$1,$S21+$Y21,$Y21)</f>
        <v>0</v>
      </c>
      <c r="ER21" s="27">
        <f>IF($O21&gt;=ER$1,$S21+$Y21,$Y21)</f>
        <v>0</v>
      </c>
      <c r="ES21" s="27">
        <f>IF($O21&gt;=ES$1,$S21+$Y21,$Y21)</f>
        <v>0</v>
      </c>
      <c r="ET21" s="27">
        <f>IF($O21&gt;=ET$1,$S21+$Y21,$Y21)</f>
        <v>0</v>
      </c>
      <c r="EU21" s="27">
        <f>IF($O21&gt;=EU$1,$S21+$Y21,$Y21)</f>
        <v>0</v>
      </c>
      <c r="EV21" s="27">
        <f>IF($O21&gt;=EV$1,$S21,0)</f>
        <v>0</v>
      </c>
      <c r="EW21" s="27">
        <f>IF($O21&gt;=EW$1,$S21,0)</f>
        <v>0</v>
      </c>
      <c r="EX21" s="27">
        <f>IF($O21&gt;=EX$1,$S21,0)</f>
        <v>0</v>
      </c>
      <c r="EY21" s="27">
        <f>IF($O21&gt;=EY$1,$S21,0)</f>
        <v>0</v>
      </c>
      <c r="EZ21" s="27">
        <f>IF($O21&gt;=EZ$1,$S21,0)</f>
        <v>0</v>
      </c>
      <c r="FA21" s="27">
        <f>IF($O21&gt;=FA$1,$S21,0)</f>
        <v>0</v>
      </c>
      <c r="FB21" s="27">
        <f>IF($O21&gt;=FB$1,$S21,0)</f>
        <v>0</v>
      </c>
      <c r="FC21" s="27">
        <f>IF($O21&gt;=FC$1,$S21,0)</f>
        <v>0</v>
      </c>
      <c r="FD21" s="27">
        <f>IF($O21&gt;=FD$1,$S21,0)</f>
        <v>0</v>
      </c>
      <c r="FE21" s="27">
        <f>IF($O21&gt;=FE$1,$S21,0)</f>
        <v>0</v>
      </c>
      <c r="FF21" s="27">
        <f>IF($O21&gt;=FF$1,$S21,0)</f>
        <v>0</v>
      </c>
      <c r="FG21" s="27">
        <f>IF($O21&gt;=FG$1,$S21,0)</f>
        <v>0</v>
      </c>
      <c r="FH21" s="27">
        <f>IF($O21&gt;=FH$1,$S21,0)</f>
        <v>0</v>
      </c>
      <c r="FI21" s="27">
        <f>IF($O21&gt;=FI$1,$S21,0)</f>
        <v>0</v>
      </c>
      <c r="FJ21" s="27">
        <f>IF($O21&gt;=FJ$1,$S21,0)</f>
        <v>0</v>
      </c>
      <c r="FK21" s="27">
        <f>IF($O21&gt;=FK$1,$S21,0)</f>
        <v>0</v>
      </c>
      <c r="FL21" s="27">
        <f>IF($O21&gt;=FL$1,$S21,0)</f>
        <v>0</v>
      </c>
      <c r="FM21" s="27">
        <f>IF($O21&gt;=FM$1,$S21,0)</f>
        <v>0</v>
      </c>
      <c r="FN21" s="27">
        <f>IF($O21&gt;=FN$1,$S21,0)</f>
        <v>0</v>
      </c>
      <c r="FO21" s="27">
        <f>IF($O21&gt;=FO$1,$S21,0)</f>
        <v>0</v>
      </c>
      <c r="FP21" s="27">
        <f>IF($O21&gt;=FP$1,$S21,0)</f>
        <v>0</v>
      </c>
      <c r="FQ21" s="27">
        <f>IF($O21&gt;=FQ$1,$S21,0)</f>
        <v>0</v>
      </c>
      <c r="FR21" s="27">
        <f>IF($O21&gt;=FR$1,$S21,0)</f>
        <v>0</v>
      </c>
      <c r="FS21" s="27">
        <f>IF($O21&gt;=FS$1,$S21,0)</f>
        <v>0</v>
      </c>
      <c r="FT21" s="27">
        <f>IF($O21&gt;=FT$1,$S21,0)</f>
        <v>0</v>
      </c>
      <c r="FU21" s="27">
        <f>IF($O21&gt;=FU$1,$S21,0)</f>
        <v>0</v>
      </c>
      <c r="FV21" s="27">
        <f>IF($O21&gt;=FV$1,$S21,0)</f>
        <v>0</v>
      </c>
      <c r="FW21" s="27">
        <f>IF($O21&gt;=FW$1,$S21,0)</f>
        <v>0</v>
      </c>
      <c r="FX21" s="27">
        <f>IF($O21&gt;=FX$1,$S21,0)</f>
        <v>0</v>
      </c>
      <c r="FY21" s="27">
        <f>IF($O21&gt;=FY$1,$S21,0)</f>
        <v>0</v>
      </c>
      <c r="FZ21" s="27">
        <f>IF($O21&gt;=FZ$1,$S21,0)</f>
        <v>0</v>
      </c>
      <c r="GA21" s="27">
        <f>IF($O21&gt;=GA$1,$S21,0)</f>
        <v>0</v>
      </c>
      <c r="GB21" s="27">
        <f>IF($O21&gt;=GB$1,$S21,0)</f>
        <v>0</v>
      </c>
      <c r="GC21" s="27">
        <f>IF($O21&gt;=GC$1,$S21,0)</f>
        <v>0</v>
      </c>
      <c r="GD21" s="27">
        <f>IF($O21&gt;=GD$1,$S21,0)</f>
        <v>0</v>
      </c>
      <c r="GE21" s="27">
        <f>IF($O21&gt;=GE$1,$S21,0)</f>
        <v>0</v>
      </c>
      <c r="GF21" s="27">
        <f>IF($O21&gt;=GF$1,$S21,0)</f>
        <v>0</v>
      </c>
      <c r="GG21" s="27">
        <f>IF($O21&gt;=GG$1,$S21,0)</f>
        <v>0</v>
      </c>
      <c r="GH21" s="27">
        <f>IF($O21&gt;=GH$1,$S21,0)</f>
        <v>0</v>
      </c>
      <c r="GI21" s="27">
        <f>IF($O21&gt;=GI$1,$S21,0)</f>
        <v>0</v>
      </c>
      <c r="GJ21" s="27">
        <f>IF($O21&gt;=GJ$1,$S21,0)</f>
        <v>0</v>
      </c>
      <c r="GK21" s="27">
        <f>IF($O21&gt;=GK$1,$S21,0)</f>
        <v>0</v>
      </c>
      <c r="GL21" s="27">
        <f>IF($O21&gt;=GL$1,$S21,0)</f>
        <v>0</v>
      </c>
      <c r="GM21" s="27">
        <f>IF($O21&gt;=GM$1,$S21,0)</f>
        <v>0</v>
      </c>
      <c r="GN21" s="27">
        <f>IF($O21&gt;=GN$1,$S21,0)</f>
        <v>0</v>
      </c>
      <c r="GO21" s="27">
        <f>IF($O21&gt;=GO$1,$S21,0)</f>
        <v>0</v>
      </c>
      <c r="GP21" s="27">
        <f>IF($O21&gt;=GP$1,$S21,0)</f>
        <v>0</v>
      </c>
      <c r="GQ21" s="27">
        <f>IF($O21&gt;=GQ$1,$S21,0)</f>
        <v>0</v>
      </c>
      <c r="GR21" s="27">
        <f>IF($O21&gt;=GR$1,$S21,0)</f>
        <v>0</v>
      </c>
      <c r="GS21" s="27">
        <f>IF($O21&gt;=GS$1,$S21,0)</f>
        <v>0</v>
      </c>
      <c r="GT21" s="27">
        <f>IF($O21&gt;=GT$1,$S21,0)</f>
        <v>0</v>
      </c>
      <c r="GU21" s="27">
        <f>IF($O21&gt;=GU$1,$S21,0)</f>
        <v>0</v>
      </c>
      <c r="GV21" s="27">
        <f>IF($O21&gt;=GV$1,$S21,0)</f>
        <v>0</v>
      </c>
      <c r="GW21" s="27">
        <f>IF($O21&gt;=GW$1,$S21,0)</f>
        <v>0</v>
      </c>
      <c r="GX21" s="27">
        <f>IF($O21&gt;=GX$1,$S21,0)</f>
        <v>0</v>
      </c>
      <c r="GY21" s="27">
        <f>IF($O21&gt;=GY$1,$S21,0)</f>
        <v>0</v>
      </c>
      <c r="GZ21" s="27">
        <f>IF($O21&gt;=GZ$1,$S21,0)</f>
        <v>0</v>
      </c>
      <c r="HA21" s="27">
        <f>IF($O21&gt;=HA$1,$S21,0)</f>
        <v>0</v>
      </c>
      <c r="HB21" s="27">
        <f>IF($O21&gt;=HB$1,$S21,0)</f>
        <v>0</v>
      </c>
      <c r="HC21" s="27">
        <f>IF($O21&gt;=HC$1,$S21,0)</f>
        <v>0</v>
      </c>
    </row>
    <row r="22" spans="1:211">
      <c r="A22" s="3">
        <v>143456</v>
      </c>
      <c r="B22" s="3" t="s">
        <v>33</v>
      </c>
      <c r="C22" s="3" t="s">
        <v>12</v>
      </c>
      <c r="D22" s="3">
        <v>49</v>
      </c>
      <c r="E22" s="4">
        <v>39405</v>
      </c>
      <c r="F22" s="5">
        <v>10.591780821917808</v>
      </c>
      <c r="G22" s="3" t="s">
        <v>24</v>
      </c>
      <c r="H22" s="4">
        <v>25514</v>
      </c>
      <c r="I22" s="9" t="s">
        <v>800</v>
      </c>
      <c r="J22" s="5">
        <v>1672.15</v>
      </c>
      <c r="K22" s="31">
        <v>685</v>
      </c>
      <c r="L22" s="32">
        <v>11</v>
      </c>
      <c r="M22" s="33">
        <f>VLOOKUP(L22,FIND,3,TRUE)</f>
        <v>1.1000000000000001</v>
      </c>
      <c r="N22" s="32">
        <f>IF(L22&gt;30,180,VLOOKUP(L22,TEMPO,2,FALSE))</f>
        <v>66</v>
      </c>
      <c r="O22" s="32">
        <f>IF(R22&gt;0,4,N22)</f>
        <v>4</v>
      </c>
      <c r="P22" s="96">
        <f>J22*M22*L22</f>
        <v>20233.015000000003</v>
      </c>
      <c r="Q22" s="96">
        <f>10934.45*2</f>
        <v>21868.9</v>
      </c>
      <c r="R22" s="96">
        <f>IF(P22&lt;=Q22,P22/4,0)</f>
        <v>5058.2537500000008</v>
      </c>
      <c r="S22" s="5">
        <f>IF(P22&gt;=Q22,P22/N22,0)</f>
        <v>0</v>
      </c>
      <c r="T22" s="3"/>
      <c r="U22" s="3">
        <f>IF(T22="",1,0)</f>
        <v>1</v>
      </c>
      <c r="V22" s="3">
        <v>48</v>
      </c>
      <c r="W22" s="5">
        <v>0.6</v>
      </c>
      <c r="X22" s="5">
        <v>203.3</v>
      </c>
      <c r="Y22" s="5">
        <f>X22*W22</f>
        <v>121.98</v>
      </c>
      <c r="Z22" s="5">
        <v>400</v>
      </c>
      <c r="AA22" s="5">
        <f>S22+Y22+Z22</f>
        <v>521.98</v>
      </c>
      <c r="AB22" s="39">
        <f>(J22/12+J22/12*1.3333333333+450/12+J22/30*6/12+J22)*1.3+Y22+Z22+153.9</f>
        <v>3357.33727777174</v>
      </c>
      <c r="AC22" s="39" t="s">
        <v>12</v>
      </c>
      <c r="AD22" s="39">
        <f>J22*1.3+400+153.9</f>
        <v>2727.6950000000002</v>
      </c>
      <c r="AE22" s="39">
        <f>SUMIFS('CUSTO MENSAL FUNC NOVO'!H:H,'CUSTO MENSAL FUNC NOVO'!A:A,'VALORES MENSAIS'!AC22)</f>
        <v>2265.9090000000001</v>
      </c>
      <c r="AF22" s="27">
        <f>IF($R22&gt;0,$R22,$S22)+$Y22+$Z22</f>
        <v>5580.2337500000003</v>
      </c>
      <c r="AG22" s="27">
        <f>IF($R22&gt;0,$R22,$S22)+$Y22+$Z22</f>
        <v>5580.2337500000003</v>
      </c>
      <c r="AH22" s="27">
        <f>IF($R22&gt;0,$R22,$S22)+$Y22+$Z22</f>
        <v>5580.2337500000003</v>
      </c>
      <c r="AI22" s="27">
        <f>IF($R22&gt;0,$R22,$S22)+$Y22+$Z22</f>
        <v>5580.2337500000003</v>
      </c>
      <c r="AJ22" s="27">
        <f>IF($O22&gt;=AJ$1,$S22+$Y22+$Z22,$Y22+$Z22)</f>
        <v>521.98</v>
      </c>
      <c r="AK22" s="27">
        <f>IF($O22&gt;=AK$1,$S22+$Y22+$Z22,$Y22+$Z22)</f>
        <v>521.98</v>
      </c>
      <c r="AL22" s="27">
        <f>IF($O22&gt;=AL$1,$S22+$Y22+$Z22,$Y22+$Z22)</f>
        <v>521.98</v>
      </c>
      <c r="AM22" s="27">
        <f>IF($O22&gt;=AM$1,$S22+$Y22+$Z22,$Y22+$Z22)</f>
        <v>521.98</v>
      </c>
      <c r="AN22" s="27">
        <f>IF($O22&gt;=AN$1,$S22+$Y22+$Z22,$Y22+$Z22)</f>
        <v>521.98</v>
      </c>
      <c r="AO22" s="27">
        <f>IF($O22&gt;=AO$1,$S22+$Y22+$Z22,$Y22+$Z22)</f>
        <v>521.98</v>
      </c>
      <c r="AP22" s="27">
        <f>IF($O22&gt;=AP$1,$S22+$Y22+$Z22,$Y22+$Z22)</f>
        <v>521.98</v>
      </c>
      <c r="AQ22" s="27">
        <f>IF($O22&gt;=AQ$1,$S22+$Y22+$Z22,$Y22+$Z22)</f>
        <v>521.98</v>
      </c>
      <c r="AR22" s="27">
        <f>IF($O22&gt;=AR$1,$S22+$Y22+$Z22,$Y22+$Z22)</f>
        <v>521.98</v>
      </c>
      <c r="AS22" s="27">
        <f>IF($O22&gt;=AS$1,$S22+$Y22+$Z22,$Y22+$Z22)</f>
        <v>521.98</v>
      </c>
      <c r="AT22" s="27">
        <f>IF($O22&gt;=AT$1,$S22+$Y22+$Z22,$Y22+$Z22)</f>
        <v>521.98</v>
      </c>
      <c r="AU22" s="27">
        <f>IF($O22&gt;=AU$1,$S22+$Y22+$Z22,$Y22+$Z22)</f>
        <v>521.98</v>
      </c>
      <c r="AV22" s="27">
        <f>IF($O22&gt;=AV$1,$S22+$Y22+$Z22,$Y22+$Z22)</f>
        <v>521.98</v>
      </c>
      <c r="AW22" s="27">
        <f>IF($O22&gt;=AW$1,$S22+$Y22+$Z22,$Y22+$Z22)</f>
        <v>521.98</v>
      </c>
      <c r="AX22" s="27">
        <f>IF($O22&gt;=AX$1,$S22+$Y22+$Z22,$Y22+$Z22)</f>
        <v>521.98</v>
      </c>
      <c r="AY22" s="27">
        <f>IF($O22&gt;=AY$1,$S22+$Y22+$Z22,$Y22+$Z22)</f>
        <v>521.98</v>
      </c>
      <c r="AZ22" s="27">
        <f>IF($O22&gt;=AZ$1,$S22+$Y22+$Z22,$Y22+$Z22)</f>
        <v>521.98</v>
      </c>
      <c r="BA22" s="27">
        <f>IF($O22&gt;=BA$1,$S22+$Y22+$Z22,$Y22+$Z22)</f>
        <v>521.98</v>
      </c>
      <c r="BB22" s="27">
        <f>IF($O22&gt;=BB$1,$S22+$Y22+$Z22,$Y22+$Z22)</f>
        <v>521.98</v>
      </c>
      <c r="BC22" s="27">
        <f>IF($O22&gt;=BC$1,$S22+$Y22+$Z22,$Y22+$Z22)</f>
        <v>521.98</v>
      </c>
      <c r="BD22" s="27">
        <f>IF($O22&gt;=BD$1,$S22+$Y22+$Z22,$Y22+$Z22)</f>
        <v>521.98</v>
      </c>
      <c r="BE22" s="27">
        <f>IF($O22&gt;=BE$1,$S22+$Y22+$Z22,$Y22+$Z22)</f>
        <v>521.98</v>
      </c>
      <c r="BF22" s="27">
        <f>IF($O22&gt;=BF$1,$S22+$Y22+$Z22,$Y22+$Z22)</f>
        <v>521.98</v>
      </c>
      <c r="BG22" s="27">
        <f>IF($O22&gt;=BG$1,$S22+$Y22+$Z22,$Y22+$Z22)</f>
        <v>521.98</v>
      </c>
      <c r="BH22" s="27">
        <f>IF($O22&gt;=BH$1,$S22+$Y22+$Z22,$Y22+$Z22)</f>
        <v>521.98</v>
      </c>
      <c r="BI22" s="27">
        <f>IF($O22&gt;=BI$1,$S22+$Y22+$Z22,$Y22+$Z22)</f>
        <v>521.98</v>
      </c>
      <c r="BJ22" s="27">
        <f>IF($O22&gt;=BJ$1,$S22+$Y22+$Z22,$Y22+$Z22)</f>
        <v>521.98</v>
      </c>
      <c r="BK22" s="27">
        <f>IF($O22&gt;=BK$1,$S22+$Y22+$Z22,$Y22+$Z22)</f>
        <v>521.98</v>
      </c>
      <c r="BL22" s="27">
        <f>IF($O22&gt;=BL$1,$S22+$Y22+$Z22,$Y22+$Z22)</f>
        <v>521.98</v>
      </c>
      <c r="BM22" s="27">
        <f>IF($O22&gt;=BM$1,$S22+$Y22+$Z22,$Y22+$Z22)</f>
        <v>521.98</v>
      </c>
      <c r="BN22" s="27">
        <f>IF($O22&gt;=BN$1,$S22+$Y22+$Z22,$Y22+$Z22)</f>
        <v>521.98</v>
      </c>
      <c r="BO22" s="27">
        <f>IF($O22&gt;=BO$1,$S22+$Y22+$Z22,$Y22+$Z22)</f>
        <v>521.98</v>
      </c>
      <c r="BP22" s="27">
        <f>IF($O22&gt;=BP$1,$S22+$Y22+$Z22,$Y22+$Z22)</f>
        <v>521.98</v>
      </c>
      <c r="BQ22" s="27">
        <f>IF($O22&gt;=BQ$1,$S22+$Y22+$Z22,$Y22+$Z22)</f>
        <v>521.98</v>
      </c>
      <c r="BR22" s="27">
        <f>IF($O22&gt;=BR$1,$S22+$Y22+$Z22,$Y22+$Z22)</f>
        <v>521.98</v>
      </c>
      <c r="BS22" s="27">
        <f>IF($O22&gt;=BS$1,$S22+$Y22+$Z22,$Y22+$Z22)</f>
        <v>521.98</v>
      </c>
      <c r="BT22" s="27">
        <f>IF($O22&gt;=BT$1,$S22+$Y22+$Z22,$Y22+$Z22)</f>
        <v>521.98</v>
      </c>
      <c r="BU22" s="27">
        <f>IF($O22&gt;=BU$1,$S22+$Y22+$Z22,$Y22+$Z22)</f>
        <v>521.98</v>
      </c>
      <c r="BV22" s="27">
        <f>IF($O22&gt;=BV$1,$S22+$Y22+$Z22,$Y22+$Z22)</f>
        <v>521.98</v>
      </c>
      <c r="BW22" s="27">
        <f>IF($O22&gt;=BW$1,$S22+$Y22+$Z22,$Y22+$Z22)</f>
        <v>521.98</v>
      </c>
      <c r="BX22" s="27">
        <f>IF($O22&gt;=BX$1,$S22+$Y22+$Z22,$Y22+$Z22)</f>
        <v>521.98</v>
      </c>
      <c r="BY22" s="27">
        <f>IF($O22&gt;=BY$1,$S22+$Y22+$Z22,$Y22+$Z22)</f>
        <v>521.98</v>
      </c>
      <c r="BZ22" s="27">
        <f>IF($O22&gt;=BZ$1,$S22+$Y22+$Z22,$Y22+$Z22)</f>
        <v>521.98</v>
      </c>
      <c r="CA22" s="27">
        <f>IF($O22&gt;=CA$1,$S22+$Y22+$Z22,$Y22+$Z22)</f>
        <v>521.98</v>
      </c>
      <c r="CB22" s="27">
        <f>IF($O22&gt;=CB$1,$S22+$Y22+$Z22,$Y22+$Z22)</f>
        <v>521.98</v>
      </c>
      <c r="CC22" s="27">
        <f>IF($O22&gt;=CC$1,$S22+$Y22+$Z22,$Y22+$Z22)</f>
        <v>521.98</v>
      </c>
      <c r="CD22" s="27">
        <f>IF($O22&gt;=CD$1,$S22+$Y22+$Z22,$Y22+$Z22)</f>
        <v>521.98</v>
      </c>
      <c r="CE22" s="27">
        <f>IF($O22&gt;=CE$1,$S22+$Y22+$Z22,$Y22+$Z22)</f>
        <v>521.98</v>
      </c>
      <c r="CF22" s="27">
        <f>IF($O22&gt;=CF$1,$S22+$Y22+$Z22,$Y22+$Z22)</f>
        <v>521.98</v>
      </c>
      <c r="CG22" s="27">
        <f>IF($O22&gt;=CG$1,$S22+$Y22+$Z22,$Y22+$Z22)</f>
        <v>521.98</v>
      </c>
      <c r="CH22" s="27">
        <f>IF($O22&gt;=CH$1,$S22+$Y22+$Z22,$Y22+$Z22)</f>
        <v>521.98</v>
      </c>
      <c r="CI22" s="27">
        <f>IF($O22&gt;=CI$1,$S22+$Y22+$Z22,$Y22+$Z22)</f>
        <v>521.98</v>
      </c>
      <c r="CJ22" s="27">
        <f>IF($O22&gt;=CJ$1,$S22+$Y22+$Z22,$Y22+$Z22)</f>
        <v>521.98</v>
      </c>
      <c r="CK22" s="27">
        <f>IF($O22&gt;=CK$1,$S22+$Y22+$Z22,$Y22+$Z22)</f>
        <v>521.98</v>
      </c>
      <c r="CL22" s="27">
        <f>IF($O22&gt;=CL$1,$S22+$Y22+$Z22,$Y22+$Z22)</f>
        <v>521.98</v>
      </c>
      <c r="CM22" s="27">
        <f>IF($O22&gt;=CM$1,$S22+$Y22+$Z22,$Y22+$Z22)</f>
        <v>521.98</v>
      </c>
      <c r="CN22" s="27">
        <f>IF($O22&gt;=CN$1,$S22+$Y22,$Y22)</f>
        <v>121.98</v>
      </c>
      <c r="CO22" s="27">
        <f>IF($O22&gt;=CO$1,$S22+$Y22,$Y22)</f>
        <v>121.98</v>
      </c>
      <c r="CP22" s="27">
        <f>IF($O22&gt;=CP$1,$S22+$Y22,$Y22)</f>
        <v>121.98</v>
      </c>
      <c r="CQ22" s="27">
        <f>IF($O22&gt;=CQ$1,$S22+$Y22,$Y22)</f>
        <v>121.98</v>
      </c>
      <c r="CR22" s="27">
        <f>IF($O22&gt;=CR$1,$S22+$Y22,$Y22)</f>
        <v>121.98</v>
      </c>
      <c r="CS22" s="27">
        <f>IF($O22&gt;=CS$1,$S22+$Y22,$Y22)</f>
        <v>121.98</v>
      </c>
      <c r="CT22" s="27">
        <f>IF($O22&gt;=CT$1,$S22+$Y22,$Y22)</f>
        <v>121.98</v>
      </c>
      <c r="CU22" s="27">
        <f>IF($O22&gt;=CU$1,$S22+$Y22,$Y22)</f>
        <v>121.98</v>
      </c>
      <c r="CV22" s="27">
        <f>IF($O22&gt;=CV$1,$S22+$Y22,$Y22)</f>
        <v>121.98</v>
      </c>
      <c r="CW22" s="27">
        <f>IF($O22&gt;=CW$1,$S22+$Y22,$Y22)</f>
        <v>121.98</v>
      </c>
      <c r="CX22" s="27">
        <f>IF($O22&gt;=CX$1,$S22+$Y22,$Y22)</f>
        <v>121.98</v>
      </c>
      <c r="CY22" s="27">
        <f>IF($O22&gt;=CY$1,$S22+$Y22,$Y22)</f>
        <v>121.98</v>
      </c>
      <c r="CZ22" s="27">
        <f>IF($O22&gt;=CZ$1,$S22+$Y22,$Y22)</f>
        <v>121.98</v>
      </c>
      <c r="DA22" s="27">
        <f>IF($O22&gt;=DA$1,$S22+$Y22,$Y22)</f>
        <v>121.98</v>
      </c>
      <c r="DB22" s="27">
        <f>IF($O22&gt;=DB$1,$S22+$Y22,$Y22)</f>
        <v>121.98</v>
      </c>
      <c r="DC22" s="27">
        <f>IF($O22&gt;=DC$1,$S22+$Y22,$Y22)</f>
        <v>121.98</v>
      </c>
      <c r="DD22" s="27">
        <f>IF($O22&gt;=DD$1,$S22+$Y22,$Y22)</f>
        <v>121.98</v>
      </c>
      <c r="DE22" s="27">
        <f>IF($O22&gt;=DE$1,$S22+$Y22,$Y22)</f>
        <v>121.98</v>
      </c>
      <c r="DF22" s="27">
        <f>IF($O22&gt;=DF$1,$S22+$Y22,$Y22)</f>
        <v>121.98</v>
      </c>
      <c r="DG22" s="27">
        <f>IF($O22&gt;=DG$1,$S22+$Y22,$Y22)</f>
        <v>121.98</v>
      </c>
      <c r="DH22" s="27">
        <f>IF($O22&gt;=DH$1,$S22+$Y22,$Y22)</f>
        <v>121.98</v>
      </c>
      <c r="DI22" s="27">
        <f>IF($O22&gt;=DI$1,$S22+$Y22,$Y22)</f>
        <v>121.98</v>
      </c>
      <c r="DJ22" s="27">
        <f>IF($O22&gt;=DJ$1,$S22+$Y22,$Y22)</f>
        <v>121.98</v>
      </c>
      <c r="DK22" s="27">
        <f>IF($O22&gt;=DK$1,$S22+$Y22,$Y22)</f>
        <v>121.98</v>
      </c>
      <c r="DL22" s="27">
        <f>IF($O22&gt;=DL$1,$S22+$Y22,$Y22)</f>
        <v>121.98</v>
      </c>
      <c r="DM22" s="27">
        <f>IF($O22&gt;=DM$1,$S22+$Y22,$Y22)</f>
        <v>121.98</v>
      </c>
      <c r="DN22" s="27">
        <f>IF($O22&gt;=DN$1,$S22+$Y22,$Y22)</f>
        <v>121.98</v>
      </c>
      <c r="DO22" s="27">
        <f>IF($O22&gt;=DO$1,$S22+$Y22,$Y22)</f>
        <v>121.98</v>
      </c>
      <c r="DP22" s="27">
        <f>IF($O22&gt;=DP$1,$S22+$Y22,$Y22)</f>
        <v>121.98</v>
      </c>
      <c r="DQ22" s="27">
        <f>IF($O22&gt;=DQ$1,$S22+$Y22,$Y22)</f>
        <v>121.98</v>
      </c>
      <c r="DR22" s="27">
        <f>IF($O22&gt;=DR$1,$S22+$Y22,$Y22)</f>
        <v>121.98</v>
      </c>
      <c r="DS22" s="27">
        <f>IF($O22&gt;=DS$1,$S22+$Y22,$Y22)</f>
        <v>121.98</v>
      </c>
      <c r="DT22" s="27">
        <f>IF($O22&gt;=DT$1,$S22+$Y22,$Y22)</f>
        <v>121.98</v>
      </c>
      <c r="DU22" s="27">
        <f>IF($O22&gt;=DU$1,$S22+$Y22,$Y22)</f>
        <v>121.98</v>
      </c>
      <c r="DV22" s="27">
        <f>IF($O22&gt;=DV$1,$S22+$Y22,$Y22)</f>
        <v>121.98</v>
      </c>
      <c r="DW22" s="27">
        <f>IF($O22&gt;=DW$1,$S22+$Y22,$Y22)</f>
        <v>121.98</v>
      </c>
      <c r="DX22" s="27">
        <f>IF($O22&gt;=DX$1,$S22+$Y22,$Y22)</f>
        <v>121.98</v>
      </c>
      <c r="DY22" s="27">
        <f>IF($O22&gt;=DY$1,$S22+$Y22,$Y22)</f>
        <v>121.98</v>
      </c>
      <c r="DZ22" s="27">
        <f>IF($O22&gt;=DZ$1,$S22+$Y22,$Y22)</f>
        <v>121.98</v>
      </c>
      <c r="EA22" s="27">
        <f>IF($O22&gt;=EA$1,$S22+$Y22,$Y22)</f>
        <v>121.98</v>
      </c>
      <c r="EB22" s="27">
        <f>IF($O22&gt;=EB$1,$S22+$Y22,$Y22)</f>
        <v>121.98</v>
      </c>
      <c r="EC22" s="27">
        <f>IF($O22&gt;=EC$1,$S22+$Y22,$Y22)</f>
        <v>121.98</v>
      </c>
      <c r="ED22" s="27">
        <f>IF($O22&gt;=ED$1,$S22+$Y22,$Y22)</f>
        <v>121.98</v>
      </c>
      <c r="EE22" s="27">
        <f>IF($O22&gt;=EE$1,$S22+$Y22,$Y22)</f>
        <v>121.98</v>
      </c>
      <c r="EF22" s="27">
        <f>IF($O22&gt;=EF$1,$S22+$Y22,$Y22)</f>
        <v>121.98</v>
      </c>
      <c r="EG22" s="27">
        <f>IF($O22&gt;=EG$1,$S22+$Y22,$Y22)</f>
        <v>121.98</v>
      </c>
      <c r="EH22" s="27">
        <f>IF($O22&gt;=EH$1,$S22+$Y22,$Y22)</f>
        <v>121.98</v>
      </c>
      <c r="EI22" s="27">
        <f>IF($O22&gt;=EI$1,$S22+$Y22,$Y22)</f>
        <v>121.98</v>
      </c>
      <c r="EJ22" s="27">
        <f>IF($O22&gt;=EJ$1,$S22+$Y22,$Y22)</f>
        <v>121.98</v>
      </c>
      <c r="EK22" s="27">
        <f>IF($O22&gt;=EK$1,$S22+$Y22,$Y22)</f>
        <v>121.98</v>
      </c>
      <c r="EL22" s="27">
        <f>IF($O22&gt;=EL$1,$S22+$Y22,$Y22)</f>
        <v>121.98</v>
      </c>
      <c r="EM22" s="27">
        <f>IF($O22&gt;=EM$1,$S22+$Y22,$Y22)</f>
        <v>121.98</v>
      </c>
      <c r="EN22" s="27">
        <f>IF($O22&gt;=EN$1,$S22+$Y22,$Y22)</f>
        <v>121.98</v>
      </c>
      <c r="EO22" s="27">
        <f>IF($O22&gt;=EO$1,$S22+$Y22,$Y22)</f>
        <v>121.98</v>
      </c>
      <c r="EP22" s="27">
        <f>IF($O22&gt;=EP$1,$S22+$Y22,$Y22)</f>
        <v>121.98</v>
      </c>
      <c r="EQ22" s="27">
        <f>IF($O22&gt;=EQ$1,$S22+$Y22,$Y22)</f>
        <v>121.98</v>
      </c>
      <c r="ER22" s="27">
        <f>IF($O22&gt;=ER$1,$S22+$Y22,$Y22)</f>
        <v>121.98</v>
      </c>
      <c r="ES22" s="27">
        <f>IF($O22&gt;=ES$1,$S22+$Y22,$Y22)</f>
        <v>121.98</v>
      </c>
      <c r="ET22" s="27">
        <f>IF($O22&gt;=ET$1,$S22+$Y22,$Y22)</f>
        <v>121.98</v>
      </c>
      <c r="EU22" s="27">
        <f>IF($O22&gt;=EU$1,$S22+$Y22,$Y22)</f>
        <v>121.98</v>
      </c>
      <c r="EV22" s="27">
        <f>IF($O22&gt;=EV$1,$S22,0)</f>
        <v>0</v>
      </c>
      <c r="EW22" s="27">
        <f>IF($O22&gt;=EW$1,$S22,0)</f>
        <v>0</v>
      </c>
      <c r="EX22" s="27">
        <f>IF($O22&gt;=EX$1,$S22,0)</f>
        <v>0</v>
      </c>
      <c r="EY22" s="27">
        <f>IF($O22&gt;=EY$1,$S22,0)</f>
        <v>0</v>
      </c>
      <c r="EZ22" s="27">
        <f>IF($O22&gt;=EZ$1,$S22,0)</f>
        <v>0</v>
      </c>
      <c r="FA22" s="27">
        <f>IF($O22&gt;=FA$1,$S22,0)</f>
        <v>0</v>
      </c>
      <c r="FB22" s="27">
        <f>IF($O22&gt;=FB$1,$S22,0)</f>
        <v>0</v>
      </c>
      <c r="FC22" s="27">
        <f>IF($O22&gt;=FC$1,$S22,0)</f>
        <v>0</v>
      </c>
      <c r="FD22" s="27">
        <f>IF($O22&gt;=FD$1,$S22,0)</f>
        <v>0</v>
      </c>
      <c r="FE22" s="27">
        <f>IF($O22&gt;=FE$1,$S22,0)</f>
        <v>0</v>
      </c>
      <c r="FF22" s="27">
        <f>IF($O22&gt;=FF$1,$S22,0)</f>
        <v>0</v>
      </c>
      <c r="FG22" s="27">
        <f>IF($O22&gt;=FG$1,$S22,0)</f>
        <v>0</v>
      </c>
      <c r="FH22" s="27">
        <f>IF($O22&gt;=FH$1,$S22,0)</f>
        <v>0</v>
      </c>
      <c r="FI22" s="27">
        <f>IF($O22&gt;=FI$1,$S22,0)</f>
        <v>0</v>
      </c>
      <c r="FJ22" s="27">
        <f>IF($O22&gt;=FJ$1,$S22,0)</f>
        <v>0</v>
      </c>
      <c r="FK22" s="27">
        <f>IF($O22&gt;=FK$1,$S22,0)</f>
        <v>0</v>
      </c>
      <c r="FL22" s="27">
        <f>IF($O22&gt;=FL$1,$S22,0)</f>
        <v>0</v>
      </c>
      <c r="FM22" s="27">
        <f>IF($O22&gt;=FM$1,$S22,0)</f>
        <v>0</v>
      </c>
      <c r="FN22" s="27">
        <f>IF($O22&gt;=FN$1,$S22,0)</f>
        <v>0</v>
      </c>
      <c r="FO22" s="27">
        <f>IF($O22&gt;=FO$1,$S22,0)</f>
        <v>0</v>
      </c>
      <c r="FP22" s="27">
        <f>IF($O22&gt;=FP$1,$S22,0)</f>
        <v>0</v>
      </c>
      <c r="FQ22" s="27">
        <f>IF($O22&gt;=FQ$1,$S22,0)</f>
        <v>0</v>
      </c>
      <c r="FR22" s="27">
        <f>IF($O22&gt;=FR$1,$S22,0)</f>
        <v>0</v>
      </c>
      <c r="FS22" s="27">
        <f>IF($O22&gt;=FS$1,$S22,0)</f>
        <v>0</v>
      </c>
      <c r="FT22" s="27">
        <f>IF($O22&gt;=FT$1,$S22,0)</f>
        <v>0</v>
      </c>
      <c r="FU22" s="27">
        <f>IF($O22&gt;=FU$1,$S22,0)</f>
        <v>0</v>
      </c>
      <c r="FV22" s="27">
        <f>IF($O22&gt;=FV$1,$S22,0)</f>
        <v>0</v>
      </c>
      <c r="FW22" s="27">
        <f>IF($O22&gt;=FW$1,$S22,0)</f>
        <v>0</v>
      </c>
      <c r="FX22" s="27">
        <f>IF($O22&gt;=FX$1,$S22,0)</f>
        <v>0</v>
      </c>
      <c r="FY22" s="27">
        <f>IF($O22&gt;=FY$1,$S22,0)</f>
        <v>0</v>
      </c>
      <c r="FZ22" s="27">
        <f>IF($O22&gt;=FZ$1,$S22,0)</f>
        <v>0</v>
      </c>
      <c r="GA22" s="27">
        <f>IF($O22&gt;=GA$1,$S22,0)</f>
        <v>0</v>
      </c>
      <c r="GB22" s="27">
        <f>IF($O22&gt;=GB$1,$S22,0)</f>
        <v>0</v>
      </c>
      <c r="GC22" s="27">
        <f>IF($O22&gt;=GC$1,$S22,0)</f>
        <v>0</v>
      </c>
      <c r="GD22" s="27">
        <f>IF($O22&gt;=GD$1,$S22,0)</f>
        <v>0</v>
      </c>
      <c r="GE22" s="27">
        <f>IF($O22&gt;=GE$1,$S22,0)</f>
        <v>0</v>
      </c>
      <c r="GF22" s="27">
        <f>IF($O22&gt;=GF$1,$S22,0)</f>
        <v>0</v>
      </c>
      <c r="GG22" s="27">
        <f>IF($O22&gt;=GG$1,$S22,0)</f>
        <v>0</v>
      </c>
      <c r="GH22" s="27">
        <f>IF($O22&gt;=GH$1,$S22,0)</f>
        <v>0</v>
      </c>
      <c r="GI22" s="27">
        <f>IF($O22&gt;=GI$1,$S22,0)</f>
        <v>0</v>
      </c>
      <c r="GJ22" s="27">
        <f>IF($O22&gt;=GJ$1,$S22,0)</f>
        <v>0</v>
      </c>
      <c r="GK22" s="27">
        <f>IF($O22&gt;=GK$1,$S22,0)</f>
        <v>0</v>
      </c>
      <c r="GL22" s="27">
        <f>IF($O22&gt;=GL$1,$S22,0)</f>
        <v>0</v>
      </c>
      <c r="GM22" s="27">
        <f>IF($O22&gt;=GM$1,$S22,0)</f>
        <v>0</v>
      </c>
      <c r="GN22" s="27">
        <f>IF($O22&gt;=GN$1,$S22,0)</f>
        <v>0</v>
      </c>
      <c r="GO22" s="27">
        <f>IF($O22&gt;=GO$1,$S22,0)</f>
        <v>0</v>
      </c>
      <c r="GP22" s="27">
        <f>IF($O22&gt;=GP$1,$S22,0)</f>
        <v>0</v>
      </c>
      <c r="GQ22" s="27">
        <f>IF($O22&gt;=GQ$1,$S22,0)</f>
        <v>0</v>
      </c>
      <c r="GR22" s="27">
        <f>IF($O22&gt;=GR$1,$S22,0)</f>
        <v>0</v>
      </c>
      <c r="GS22" s="27">
        <f>IF($O22&gt;=GS$1,$S22,0)</f>
        <v>0</v>
      </c>
      <c r="GT22" s="27">
        <f>IF($O22&gt;=GT$1,$S22,0)</f>
        <v>0</v>
      </c>
      <c r="GU22" s="27">
        <f>IF($O22&gt;=GU$1,$S22,0)</f>
        <v>0</v>
      </c>
      <c r="GV22" s="27">
        <f>IF($O22&gt;=GV$1,$S22,0)</f>
        <v>0</v>
      </c>
      <c r="GW22" s="27">
        <f>IF($O22&gt;=GW$1,$S22,0)</f>
        <v>0</v>
      </c>
      <c r="GX22" s="27">
        <f>IF($O22&gt;=GX$1,$S22,0)</f>
        <v>0</v>
      </c>
      <c r="GY22" s="27">
        <f>IF($O22&gt;=GY$1,$S22,0)</f>
        <v>0</v>
      </c>
      <c r="GZ22" s="27">
        <f>IF($O22&gt;=GZ$1,$S22,0)</f>
        <v>0</v>
      </c>
      <c r="HA22" s="27">
        <f>IF($O22&gt;=HA$1,$S22,0)</f>
        <v>0</v>
      </c>
      <c r="HB22" s="27">
        <f>IF($O22&gt;=HB$1,$S22,0)</f>
        <v>0</v>
      </c>
      <c r="HC22" s="27">
        <f>IF($O22&gt;=HC$1,$S22,0)</f>
        <v>0</v>
      </c>
    </row>
    <row r="23" spans="1:211">
      <c r="A23" s="3">
        <v>28134</v>
      </c>
      <c r="B23" s="3" t="s">
        <v>54</v>
      </c>
      <c r="C23" s="3" t="s">
        <v>9</v>
      </c>
      <c r="D23" s="3">
        <v>59</v>
      </c>
      <c r="E23" s="4">
        <v>31867</v>
      </c>
      <c r="F23" s="5">
        <v>31.243835616438357</v>
      </c>
      <c r="G23" s="3" t="s">
        <v>24</v>
      </c>
      <c r="H23" s="4">
        <v>21754</v>
      </c>
      <c r="I23" s="9" t="s">
        <v>800</v>
      </c>
      <c r="J23" s="5">
        <v>2030.12</v>
      </c>
      <c r="K23" s="31">
        <v>685</v>
      </c>
      <c r="L23" s="32">
        <v>31</v>
      </c>
      <c r="M23" s="33">
        <f>VLOOKUP(L23,FIND,3,TRUE)</f>
        <v>1.5</v>
      </c>
      <c r="N23" s="32">
        <f>IF(L23&gt;30,180,VLOOKUP(L23,TEMPO,2,FALSE))</f>
        <v>180</v>
      </c>
      <c r="O23" s="32">
        <f>IF(R23&gt;0,4,N23)</f>
        <v>180</v>
      </c>
      <c r="P23" s="96">
        <f>J23*M23*L23</f>
        <v>94400.58</v>
      </c>
      <c r="Q23" s="96">
        <f>10934.45*2</f>
        <v>21868.9</v>
      </c>
      <c r="R23" s="96">
        <f>IF(P23&lt;=Q23,P23/4,0)</f>
        <v>0</v>
      </c>
      <c r="S23" s="5">
        <f>IF(P23&gt;=Q23,P23/N23,0)</f>
        <v>524.44766666666669</v>
      </c>
      <c r="T23" s="3"/>
      <c r="U23" s="3">
        <f>IF(T23="",1,0)</f>
        <v>1</v>
      </c>
      <c r="V23" s="3">
        <v>52</v>
      </c>
      <c r="W23" s="5">
        <v>0</v>
      </c>
      <c r="X23" s="5">
        <v>402.65</v>
      </c>
      <c r="Y23" s="5">
        <f>X23*W23</f>
        <v>0</v>
      </c>
      <c r="Z23" s="5">
        <v>400</v>
      </c>
      <c r="AA23" s="5">
        <f>S23+Y23+Z23</f>
        <v>924.44766666666669</v>
      </c>
      <c r="AB23" s="39">
        <f>(J23/12+J23/12*1.3333333333+450/12+J23/30*6/12+J23)*1.3+Y23+Z23+153.9</f>
        <v>3798.9611555482247</v>
      </c>
      <c r="AC23" s="39" t="s">
        <v>9</v>
      </c>
      <c r="AD23" s="39">
        <f>J23*1.3+400+153.9</f>
        <v>3193.056</v>
      </c>
      <c r="AE23" s="39">
        <f>SUMIFS('CUSTO MENSAL FUNC NOVO'!H:H,'CUSTO MENSAL FUNC NOVO'!A:A,'VALORES MENSAIS'!AC23)</f>
        <v>2257.5630000000001</v>
      </c>
      <c r="AF23" s="27">
        <f>IF($R23&gt;0,$R23,$S23)+$Y23+$Z23</f>
        <v>924.44766666666669</v>
      </c>
      <c r="AG23" s="27">
        <f>IF($R23&gt;0,$R23,$S23)+$Y23+$Z23</f>
        <v>924.44766666666669</v>
      </c>
      <c r="AH23" s="27">
        <f>IF($R23&gt;0,$R23,$S23)+$Y23+$Z23</f>
        <v>924.44766666666669</v>
      </c>
      <c r="AI23" s="27">
        <f>IF($R23&gt;0,$R23,$S23)+$Y23+$Z23</f>
        <v>924.44766666666669</v>
      </c>
      <c r="AJ23" s="27">
        <f>IF($O23&gt;=AJ$1,$S23+$Y23+$Z23,$Y23+$Z23)</f>
        <v>924.44766666666669</v>
      </c>
      <c r="AK23" s="27">
        <f>IF($O23&gt;=AK$1,$S23+$Y23+$Z23,$Y23+$Z23)</f>
        <v>924.44766666666669</v>
      </c>
      <c r="AL23" s="27">
        <f>IF($O23&gt;=AL$1,$S23+$Y23+$Z23,$Y23+$Z23)</f>
        <v>924.44766666666669</v>
      </c>
      <c r="AM23" s="27">
        <f>IF($O23&gt;=AM$1,$S23+$Y23+$Z23,$Y23+$Z23)</f>
        <v>924.44766666666669</v>
      </c>
      <c r="AN23" s="27">
        <f>IF($O23&gt;=AN$1,$S23+$Y23+$Z23,$Y23+$Z23)</f>
        <v>924.44766666666669</v>
      </c>
      <c r="AO23" s="27">
        <f>IF($O23&gt;=AO$1,$S23+$Y23+$Z23,$Y23+$Z23)</f>
        <v>924.44766666666669</v>
      </c>
      <c r="AP23" s="27">
        <f>IF($O23&gt;=AP$1,$S23+$Y23+$Z23,$Y23+$Z23)</f>
        <v>924.44766666666669</v>
      </c>
      <c r="AQ23" s="27">
        <f>IF($O23&gt;=AQ$1,$S23+$Y23+$Z23,$Y23+$Z23)</f>
        <v>924.44766666666669</v>
      </c>
      <c r="AR23" s="27">
        <f>IF($O23&gt;=AR$1,$S23+$Y23+$Z23,$Y23+$Z23)</f>
        <v>924.44766666666669</v>
      </c>
      <c r="AS23" s="27">
        <f>IF($O23&gt;=AS$1,$S23+$Y23+$Z23,$Y23+$Z23)</f>
        <v>924.44766666666669</v>
      </c>
      <c r="AT23" s="27">
        <f>IF($O23&gt;=AT$1,$S23+$Y23+$Z23,$Y23+$Z23)</f>
        <v>924.44766666666669</v>
      </c>
      <c r="AU23" s="27">
        <f>IF($O23&gt;=AU$1,$S23+$Y23+$Z23,$Y23+$Z23)</f>
        <v>924.44766666666669</v>
      </c>
      <c r="AV23" s="27">
        <f>IF($O23&gt;=AV$1,$S23+$Y23+$Z23,$Y23+$Z23)</f>
        <v>924.44766666666669</v>
      </c>
      <c r="AW23" s="27">
        <f>IF($O23&gt;=AW$1,$S23+$Y23+$Z23,$Y23+$Z23)</f>
        <v>924.44766666666669</v>
      </c>
      <c r="AX23" s="27">
        <f>IF($O23&gt;=AX$1,$S23+$Y23+$Z23,$Y23+$Z23)</f>
        <v>924.44766666666669</v>
      </c>
      <c r="AY23" s="27">
        <f>IF($O23&gt;=AY$1,$S23+$Y23+$Z23,$Y23+$Z23)</f>
        <v>924.44766666666669</v>
      </c>
      <c r="AZ23" s="27">
        <f>IF($O23&gt;=AZ$1,$S23+$Y23+$Z23,$Y23+$Z23)</f>
        <v>924.44766666666669</v>
      </c>
      <c r="BA23" s="27">
        <f>IF($O23&gt;=BA$1,$S23+$Y23+$Z23,$Y23+$Z23)</f>
        <v>924.44766666666669</v>
      </c>
      <c r="BB23" s="27">
        <f>IF($O23&gt;=BB$1,$S23+$Y23+$Z23,$Y23+$Z23)</f>
        <v>924.44766666666669</v>
      </c>
      <c r="BC23" s="27">
        <f>IF($O23&gt;=BC$1,$S23+$Y23+$Z23,$Y23+$Z23)</f>
        <v>924.44766666666669</v>
      </c>
      <c r="BD23" s="27">
        <f>IF($O23&gt;=BD$1,$S23+$Y23+$Z23,$Y23+$Z23)</f>
        <v>924.44766666666669</v>
      </c>
      <c r="BE23" s="27">
        <f>IF($O23&gt;=BE$1,$S23+$Y23+$Z23,$Y23+$Z23)</f>
        <v>924.44766666666669</v>
      </c>
      <c r="BF23" s="27">
        <f>IF($O23&gt;=BF$1,$S23+$Y23+$Z23,$Y23+$Z23)</f>
        <v>924.44766666666669</v>
      </c>
      <c r="BG23" s="27">
        <f>IF($O23&gt;=BG$1,$S23+$Y23+$Z23,$Y23+$Z23)</f>
        <v>924.44766666666669</v>
      </c>
      <c r="BH23" s="27">
        <f>IF($O23&gt;=BH$1,$S23+$Y23+$Z23,$Y23+$Z23)</f>
        <v>924.44766666666669</v>
      </c>
      <c r="BI23" s="27">
        <f>IF($O23&gt;=BI$1,$S23+$Y23+$Z23,$Y23+$Z23)</f>
        <v>924.44766666666669</v>
      </c>
      <c r="BJ23" s="27">
        <f>IF($O23&gt;=BJ$1,$S23+$Y23+$Z23,$Y23+$Z23)</f>
        <v>924.44766666666669</v>
      </c>
      <c r="BK23" s="27">
        <f>IF($O23&gt;=BK$1,$S23+$Y23+$Z23,$Y23+$Z23)</f>
        <v>924.44766666666669</v>
      </c>
      <c r="BL23" s="27">
        <f>IF($O23&gt;=BL$1,$S23+$Y23+$Z23,$Y23+$Z23)</f>
        <v>924.44766666666669</v>
      </c>
      <c r="BM23" s="27">
        <f>IF($O23&gt;=BM$1,$S23+$Y23+$Z23,$Y23+$Z23)</f>
        <v>924.44766666666669</v>
      </c>
      <c r="BN23" s="27">
        <f>IF($O23&gt;=BN$1,$S23+$Y23+$Z23,$Y23+$Z23)</f>
        <v>924.44766666666669</v>
      </c>
      <c r="BO23" s="27">
        <f>IF($O23&gt;=BO$1,$S23+$Y23+$Z23,$Y23+$Z23)</f>
        <v>924.44766666666669</v>
      </c>
      <c r="BP23" s="27">
        <f>IF($O23&gt;=BP$1,$S23+$Y23+$Z23,$Y23+$Z23)</f>
        <v>924.44766666666669</v>
      </c>
      <c r="BQ23" s="27">
        <f>IF($O23&gt;=BQ$1,$S23+$Y23+$Z23,$Y23+$Z23)</f>
        <v>924.44766666666669</v>
      </c>
      <c r="BR23" s="27">
        <f>IF($O23&gt;=BR$1,$S23+$Y23+$Z23,$Y23+$Z23)</f>
        <v>924.44766666666669</v>
      </c>
      <c r="BS23" s="27">
        <f>IF($O23&gt;=BS$1,$S23+$Y23+$Z23,$Y23+$Z23)</f>
        <v>924.44766666666669</v>
      </c>
      <c r="BT23" s="27">
        <f>IF($O23&gt;=BT$1,$S23+$Y23+$Z23,$Y23+$Z23)</f>
        <v>924.44766666666669</v>
      </c>
      <c r="BU23" s="27">
        <f>IF($O23&gt;=BU$1,$S23+$Y23+$Z23,$Y23+$Z23)</f>
        <v>924.44766666666669</v>
      </c>
      <c r="BV23" s="27">
        <f>IF($O23&gt;=BV$1,$S23+$Y23+$Z23,$Y23+$Z23)</f>
        <v>924.44766666666669</v>
      </c>
      <c r="BW23" s="27">
        <f>IF($O23&gt;=BW$1,$S23+$Y23+$Z23,$Y23+$Z23)</f>
        <v>924.44766666666669</v>
      </c>
      <c r="BX23" s="27">
        <f>IF($O23&gt;=BX$1,$S23+$Y23+$Z23,$Y23+$Z23)</f>
        <v>924.44766666666669</v>
      </c>
      <c r="BY23" s="27">
        <f>IF($O23&gt;=BY$1,$S23+$Y23+$Z23,$Y23+$Z23)</f>
        <v>924.44766666666669</v>
      </c>
      <c r="BZ23" s="27">
        <f>IF($O23&gt;=BZ$1,$S23+$Y23+$Z23,$Y23+$Z23)</f>
        <v>924.44766666666669</v>
      </c>
      <c r="CA23" s="27">
        <f>IF($O23&gt;=CA$1,$S23+$Y23+$Z23,$Y23+$Z23)</f>
        <v>924.44766666666669</v>
      </c>
      <c r="CB23" s="27">
        <f>IF($O23&gt;=CB$1,$S23+$Y23+$Z23,$Y23+$Z23)</f>
        <v>924.44766666666669</v>
      </c>
      <c r="CC23" s="27">
        <f>IF($O23&gt;=CC$1,$S23+$Y23+$Z23,$Y23+$Z23)</f>
        <v>924.44766666666669</v>
      </c>
      <c r="CD23" s="27">
        <f>IF($O23&gt;=CD$1,$S23+$Y23+$Z23,$Y23+$Z23)</f>
        <v>924.44766666666669</v>
      </c>
      <c r="CE23" s="27">
        <f>IF($O23&gt;=CE$1,$S23+$Y23+$Z23,$Y23+$Z23)</f>
        <v>924.44766666666669</v>
      </c>
      <c r="CF23" s="27">
        <f>IF($O23&gt;=CF$1,$S23+$Y23+$Z23,$Y23+$Z23)</f>
        <v>924.44766666666669</v>
      </c>
      <c r="CG23" s="27">
        <f>IF($O23&gt;=CG$1,$S23+$Y23+$Z23,$Y23+$Z23)</f>
        <v>924.44766666666669</v>
      </c>
      <c r="CH23" s="27">
        <f>IF($O23&gt;=CH$1,$S23+$Y23+$Z23,$Y23+$Z23)</f>
        <v>924.44766666666669</v>
      </c>
      <c r="CI23" s="27">
        <f>IF($O23&gt;=CI$1,$S23+$Y23+$Z23,$Y23+$Z23)</f>
        <v>924.44766666666669</v>
      </c>
      <c r="CJ23" s="27">
        <f>IF($O23&gt;=CJ$1,$S23+$Y23+$Z23,$Y23+$Z23)</f>
        <v>924.44766666666669</v>
      </c>
      <c r="CK23" s="27">
        <f>IF($O23&gt;=CK$1,$S23+$Y23+$Z23,$Y23+$Z23)</f>
        <v>924.44766666666669</v>
      </c>
      <c r="CL23" s="27">
        <f>IF($O23&gt;=CL$1,$S23+$Y23+$Z23,$Y23+$Z23)</f>
        <v>924.44766666666669</v>
      </c>
      <c r="CM23" s="27">
        <f>IF($O23&gt;=CM$1,$S23+$Y23+$Z23,$Y23+$Z23)</f>
        <v>924.44766666666669</v>
      </c>
      <c r="CN23" s="27">
        <f>IF($O23&gt;=CN$1,$S23+$Y23,$Y23)</f>
        <v>524.44766666666669</v>
      </c>
      <c r="CO23" s="27">
        <f>IF($O23&gt;=CO$1,$S23+$Y23,$Y23)</f>
        <v>524.44766666666669</v>
      </c>
      <c r="CP23" s="27">
        <f>IF($O23&gt;=CP$1,$S23+$Y23,$Y23)</f>
        <v>524.44766666666669</v>
      </c>
      <c r="CQ23" s="27">
        <f>IF($O23&gt;=CQ$1,$S23+$Y23,$Y23)</f>
        <v>524.44766666666669</v>
      </c>
      <c r="CR23" s="27">
        <f>IF($O23&gt;=CR$1,$S23+$Y23,$Y23)</f>
        <v>524.44766666666669</v>
      </c>
      <c r="CS23" s="27">
        <f>IF($O23&gt;=CS$1,$S23+$Y23,$Y23)</f>
        <v>524.44766666666669</v>
      </c>
      <c r="CT23" s="27">
        <f>IF($O23&gt;=CT$1,$S23+$Y23,$Y23)</f>
        <v>524.44766666666669</v>
      </c>
      <c r="CU23" s="27">
        <f>IF($O23&gt;=CU$1,$S23+$Y23,$Y23)</f>
        <v>524.44766666666669</v>
      </c>
      <c r="CV23" s="27">
        <f>IF($O23&gt;=CV$1,$S23+$Y23,$Y23)</f>
        <v>524.44766666666669</v>
      </c>
      <c r="CW23" s="27">
        <f>IF($O23&gt;=CW$1,$S23+$Y23,$Y23)</f>
        <v>524.44766666666669</v>
      </c>
      <c r="CX23" s="27">
        <f>IF($O23&gt;=CX$1,$S23+$Y23,$Y23)</f>
        <v>524.44766666666669</v>
      </c>
      <c r="CY23" s="27">
        <f>IF($O23&gt;=CY$1,$S23+$Y23,$Y23)</f>
        <v>524.44766666666669</v>
      </c>
      <c r="CZ23" s="27">
        <f>IF($O23&gt;=CZ$1,$S23+$Y23,$Y23)</f>
        <v>524.44766666666669</v>
      </c>
      <c r="DA23" s="27">
        <f>IF($O23&gt;=DA$1,$S23+$Y23,$Y23)</f>
        <v>524.44766666666669</v>
      </c>
      <c r="DB23" s="27">
        <f>IF($O23&gt;=DB$1,$S23+$Y23,$Y23)</f>
        <v>524.44766666666669</v>
      </c>
      <c r="DC23" s="27">
        <f>IF($O23&gt;=DC$1,$S23+$Y23,$Y23)</f>
        <v>524.44766666666669</v>
      </c>
      <c r="DD23" s="27">
        <f>IF($O23&gt;=DD$1,$S23+$Y23,$Y23)</f>
        <v>524.44766666666669</v>
      </c>
      <c r="DE23" s="27">
        <f>IF($O23&gt;=DE$1,$S23+$Y23,$Y23)</f>
        <v>524.44766666666669</v>
      </c>
      <c r="DF23" s="27">
        <f>IF($O23&gt;=DF$1,$S23+$Y23,$Y23)</f>
        <v>524.44766666666669</v>
      </c>
      <c r="DG23" s="27">
        <f>IF($O23&gt;=DG$1,$S23+$Y23,$Y23)</f>
        <v>524.44766666666669</v>
      </c>
      <c r="DH23" s="27">
        <f>IF($O23&gt;=DH$1,$S23+$Y23,$Y23)</f>
        <v>524.44766666666669</v>
      </c>
      <c r="DI23" s="27">
        <f>IF($O23&gt;=DI$1,$S23+$Y23,$Y23)</f>
        <v>524.44766666666669</v>
      </c>
      <c r="DJ23" s="27">
        <f>IF($O23&gt;=DJ$1,$S23+$Y23,$Y23)</f>
        <v>524.44766666666669</v>
      </c>
      <c r="DK23" s="27">
        <f>IF($O23&gt;=DK$1,$S23+$Y23,$Y23)</f>
        <v>524.44766666666669</v>
      </c>
      <c r="DL23" s="27">
        <f>IF($O23&gt;=DL$1,$S23+$Y23,$Y23)</f>
        <v>524.44766666666669</v>
      </c>
      <c r="DM23" s="27">
        <f>IF($O23&gt;=DM$1,$S23+$Y23,$Y23)</f>
        <v>524.44766666666669</v>
      </c>
      <c r="DN23" s="27">
        <f>IF($O23&gt;=DN$1,$S23+$Y23,$Y23)</f>
        <v>524.44766666666669</v>
      </c>
      <c r="DO23" s="27">
        <f>IF($O23&gt;=DO$1,$S23+$Y23,$Y23)</f>
        <v>524.44766666666669</v>
      </c>
      <c r="DP23" s="27">
        <f>IF($O23&gt;=DP$1,$S23+$Y23,$Y23)</f>
        <v>524.44766666666669</v>
      </c>
      <c r="DQ23" s="27">
        <f>IF($O23&gt;=DQ$1,$S23+$Y23,$Y23)</f>
        <v>524.44766666666669</v>
      </c>
      <c r="DR23" s="27">
        <f>IF($O23&gt;=DR$1,$S23+$Y23,$Y23)</f>
        <v>524.44766666666669</v>
      </c>
      <c r="DS23" s="27">
        <f>IF($O23&gt;=DS$1,$S23+$Y23,$Y23)</f>
        <v>524.44766666666669</v>
      </c>
      <c r="DT23" s="27">
        <f>IF($O23&gt;=DT$1,$S23+$Y23,$Y23)</f>
        <v>524.44766666666669</v>
      </c>
      <c r="DU23" s="27">
        <f>IF($O23&gt;=DU$1,$S23+$Y23,$Y23)</f>
        <v>524.44766666666669</v>
      </c>
      <c r="DV23" s="27">
        <f>IF($O23&gt;=DV$1,$S23+$Y23,$Y23)</f>
        <v>524.44766666666669</v>
      </c>
      <c r="DW23" s="27">
        <f>IF($O23&gt;=DW$1,$S23+$Y23,$Y23)</f>
        <v>524.44766666666669</v>
      </c>
      <c r="DX23" s="27">
        <f>IF($O23&gt;=DX$1,$S23+$Y23,$Y23)</f>
        <v>524.44766666666669</v>
      </c>
      <c r="DY23" s="27">
        <f>IF($O23&gt;=DY$1,$S23+$Y23,$Y23)</f>
        <v>524.44766666666669</v>
      </c>
      <c r="DZ23" s="27">
        <f>IF($O23&gt;=DZ$1,$S23+$Y23,$Y23)</f>
        <v>524.44766666666669</v>
      </c>
      <c r="EA23" s="27">
        <f>IF($O23&gt;=EA$1,$S23+$Y23,$Y23)</f>
        <v>524.44766666666669</v>
      </c>
      <c r="EB23" s="27">
        <f>IF($O23&gt;=EB$1,$S23+$Y23,$Y23)</f>
        <v>524.44766666666669</v>
      </c>
      <c r="EC23" s="27">
        <f>IF($O23&gt;=EC$1,$S23+$Y23,$Y23)</f>
        <v>524.44766666666669</v>
      </c>
      <c r="ED23" s="27">
        <f>IF($O23&gt;=ED$1,$S23+$Y23,$Y23)</f>
        <v>524.44766666666669</v>
      </c>
      <c r="EE23" s="27">
        <f>IF($O23&gt;=EE$1,$S23+$Y23,$Y23)</f>
        <v>524.44766666666669</v>
      </c>
      <c r="EF23" s="27">
        <f>IF($O23&gt;=EF$1,$S23+$Y23,$Y23)</f>
        <v>524.44766666666669</v>
      </c>
      <c r="EG23" s="27">
        <f>IF($O23&gt;=EG$1,$S23+$Y23,$Y23)</f>
        <v>524.44766666666669</v>
      </c>
      <c r="EH23" s="27">
        <f>IF($O23&gt;=EH$1,$S23+$Y23,$Y23)</f>
        <v>524.44766666666669</v>
      </c>
      <c r="EI23" s="27">
        <f>IF($O23&gt;=EI$1,$S23+$Y23,$Y23)</f>
        <v>524.44766666666669</v>
      </c>
      <c r="EJ23" s="27">
        <f>IF($O23&gt;=EJ$1,$S23+$Y23,$Y23)</f>
        <v>524.44766666666669</v>
      </c>
      <c r="EK23" s="27">
        <f>IF($O23&gt;=EK$1,$S23+$Y23,$Y23)</f>
        <v>524.44766666666669</v>
      </c>
      <c r="EL23" s="27">
        <f>IF($O23&gt;=EL$1,$S23+$Y23,$Y23)</f>
        <v>524.44766666666669</v>
      </c>
      <c r="EM23" s="27">
        <f>IF($O23&gt;=EM$1,$S23+$Y23,$Y23)</f>
        <v>524.44766666666669</v>
      </c>
      <c r="EN23" s="27">
        <f>IF($O23&gt;=EN$1,$S23+$Y23,$Y23)</f>
        <v>524.44766666666669</v>
      </c>
      <c r="EO23" s="27">
        <f>IF($O23&gt;=EO$1,$S23+$Y23,$Y23)</f>
        <v>524.44766666666669</v>
      </c>
      <c r="EP23" s="27">
        <f>IF($O23&gt;=EP$1,$S23+$Y23,$Y23)</f>
        <v>524.44766666666669</v>
      </c>
      <c r="EQ23" s="27">
        <f>IF($O23&gt;=EQ$1,$S23+$Y23,$Y23)</f>
        <v>524.44766666666669</v>
      </c>
      <c r="ER23" s="27">
        <f>IF($O23&gt;=ER$1,$S23+$Y23,$Y23)</f>
        <v>524.44766666666669</v>
      </c>
      <c r="ES23" s="27">
        <f>IF($O23&gt;=ES$1,$S23+$Y23,$Y23)</f>
        <v>524.44766666666669</v>
      </c>
      <c r="ET23" s="27">
        <f>IF($O23&gt;=ET$1,$S23+$Y23,$Y23)</f>
        <v>524.44766666666669</v>
      </c>
      <c r="EU23" s="27">
        <f>IF($O23&gt;=EU$1,$S23+$Y23,$Y23)</f>
        <v>524.44766666666669</v>
      </c>
      <c r="EV23" s="27">
        <f>IF($O23&gt;=EV$1,$S23,0)</f>
        <v>524.44766666666669</v>
      </c>
      <c r="EW23" s="27">
        <f>IF($O23&gt;=EW$1,$S23,0)</f>
        <v>524.44766666666669</v>
      </c>
      <c r="EX23" s="27">
        <f>IF($O23&gt;=EX$1,$S23,0)</f>
        <v>524.44766666666669</v>
      </c>
      <c r="EY23" s="27">
        <f>IF($O23&gt;=EY$1,$S23,0)</f>
        <v>524.44766666666669</v>
      </c>
      <c r="EZ23" s="27">
        <f>IF($O23&gt;=EZ$1,$S23,0)</f>
        <v>524.44766666666669</v>
      </c>
      <c r="FA23" s="27">
        <f>IF($O23&gt;=FA$1,$S23,0)</f>
        <v>524.44766666666669</v>
      </c>
      <c r="FB23" s="27">
        <f>IF($O23&gt;=FB$1,$S23,0)</f>
        <v>524.44766666666669</v>
      </c>
      <c r="FC23" s="27">
        <f>IF($O23&gt;=FC$1,$S23,0)</f>
        <v>524.44766666666669</v>
      </c>
      <c r="FD23" s="27">
        <f>IF($O23&gt;=FD$1,$S23,0)</f>
        <v>524.44766666666669</v>
      </c>
      <c r="FE23" s="27">
        <f>IF($O23&gt;=FE$1,$S23,0)</f>
        <v>524.44766666666669</v>
      </c>
      <c r="FF23" s="27">
        <f>IF($O23&gt;=FF$1,$S23,0)</f>
        <v>524.44766666666669</v>
      </c>
      <c r="FG23" s="27">
        <f>IF($O23&gt;=FG$1,$S23,0)</f>
        <v>524.44766666666669</v>
      </c>
      <c r="FH23" s="27">
        <f>IF($O23&gt;=FH$1,$S23,0)</f>
        <v>524.44766666666669</v>
      </c>
      <c r="FI23" s="27">
        <f>IF($O23&gt;=FI$1,$S23,0)</f>
        <v>524.44766666666669</v>
      </c>
      <c r="FJ23" s="27">
        <f>IF($O23&gt;=FJ$1,$S23,0)</f>
        <v>524.44766666666669</v>
      </c>
      <c r="FK23" s="27">
        <f>IF($O23&gt;=FK$1,$S23,0)</f>
        <v>524.44766666666669</v>
      </c>
      <c r="FL23" s="27">
        <f>IF($O23&gt;=FL$1,$S23,0)</f>
        <v>524.44766666666669</v>
      </c>
      <c r="FM23" s="27">
        <f>IF($O23&gt;=FM$1,$S23,0)</f>
        <v>524.44766666666669</v>
      </c>
      <c r="FN23" s="27">
        <f>IF($O23&gt;=FN$1,$S23,0)</f>
        <v>524.44766666666669</v>
      </c>
      <c r="FO23" s="27">
        <f>IF($O23&gt;=FO$1,$S23,0)</f>
        <v>524.44766666666669</v>
      </c>
      <c r="FP23" s="27">
        <f>IF($O23&gt;=FP$1,$S23,0)</f>
        <v>524.44766666666669</v>
      </c>
      <c r="FQ23" s="27">
        <f>IF($O23&gt;=FQ$1,$S23,0)</f>
        <v>524.44766666666669</v>
      </c>
      <c r="FR23" s="27">
        <f>IF($O23&gt;=FR$1,$S23,0)</f>
        <v>524.44766666666669</v>
      </c>
      <c r="FS23" s="27">
        <f>IF($O23&gt;=FS$1,$S23,0)</f>
        <v>524.44766666666669</v>
      </c>
      <c r="FT23" s="27">
        <f>IF($O23&gt;=FT$1,$S23,0)</f>
        <v>524.44766666666669</v>
      </c>
      <c r="FU23" s="27">
        <f>IF($O23&gt;=FU$1,$S23,0)</f>
        <v>524.44766666666669</v>
      </c>
      <c r="FV23" s="27">
        <f>IF($O23&gt;=FV$1,$S23,0)</f>
        <v>524.44766666666669</v>
      </c>
      <c r="FW23" s="27">
        <f>IF($O23&gt;=FW$1,$S23,0)</f>
        <v>524.44766666666669</v>
      </c>
      <c r="FX23" s="27">
        <f>IF($O23&gt;=FX$1,$S23,0)</f>
        <v>524.44766666666669</v>
      </c>
      <c r="FY23" s="27">
        <f>IF($O23&gt;=FY$1,$S23,0)</f>
        <v>524.44766666666669</v>
      </c>
      <c r="FZ23" s="27">
        <f>IF($O23&gt;=FZ$1,$S23,0)</f>
        <v>524.44766666666669</v>
      </c>
      <c r="GA23" s="27">
        <f>IF($O23&gt;=GA$1,$S23,0)</f>
        <v>524.44766666666669</v>
      </c>
      <c r="GB23" s="27">
        <f>IF($O23&gt;=GB$1,$S23,0)</f>
        <v>524.44766666666669</v>
      </c>
      <c r="GC23" s="27">
        <f>IF($O23&gt;=GC$1,$S23,0)</f>
        <v>524.44766666666669</v>
      </c>
      <c r="GD23" s="27">
        <f>IF($O23&gt;=GD$1,$S23,0)</f>
        <v>524.44766666666669</v>
      </c>
      <c r="GE23" s="27">
        <f>IF($O23&gt;=GE$1,$S23,0)</f>
        <v>524.44766666666669</v>
      </c>
      <c r="GF23" s="27">
        <f>IF($O23&gt;=GF$1,$S23,0)</f>
        <v>524.44766666666669</v>
      </c>
      <c r="GG23" s="27">
        <f>IF($O23&gt;=GG$1,$S23,0)</f>
        <v>524.44766666666669</v>
      </c>
      <c r="GH23" s="27">
        <f>IF($O23&gt;=GH$1,$S23,0)</f>
        <v>524.44766666666669</v>
      </c>
      <c r="GI23" s="27">
        <f>IF($O23&gt;=GI$1,$S23,0)</f>
        <v>524.44766666666669</v>
      </c>
      <c r="GJ23" s="27">
        <f>IF($O23&gt;=GJ$1,$S23,0)</f>
        <v>524.44766666666669</v>
      </c>
      <c r="GK23" s="27">
        <f>IF($O23&gt;=GK$1,$S23,0)</f>
        <v>524.44766666666669</v>
      </c>
      <c r="GL23" s="27">
        <f>IF($O23&gt;=GL$1,$S23,0)</f>
        <v>524.44766666666669</v>
      </c>
      <c r="GM23" s="27">
        <f>IF($O23&gt;=GM$1,$S23,0)</f>
        <v>524.44766666666669</v>
      </c>
      <c r="GN23" s="27">
        <f>IF($O23&gt;=GN$1,$S23,0)</f>
        <v>524.44766666666669</v>
      </c>
      <c r="GO23" s="27">
        <f>IF($O23&gt;=GO$1,$S23,0)</f>
        <v>524.44766666666669</v>
      </c>
      <c r="GP23" s="27">
        <f>IF($O23&gt;=GP$1,$S23,0)</f>
        <v>524.44766666666669</v>
      </c>
      <c r="GQ23" s="27">
        <f>IF($O23&gt;=GQ$1,$S23,0)</f>
        <v>524.44766666666669</v>
      </c>
      <c r="GR23" s="27">
        <f>IF($O23&gt;=GR$1,$S23,0)</f>
        <v>524.44766666666669</v>
      </c>
      <c r="GS23" s="27">
        <f>IF($O23&gt;=GS$1,$S23,0)</f>
        <v>524.44766666666669</v>
      </c>
      <c r="GT23" s="27">
        <f>IF($O23&gt;=GT$1,$S23,0)</f>
        <v>524.44766666666669</v>
      </c>
      <c r="GU23" s="27">
        <f>IF($O23&gt;=GU$1,$S23,0)</f>
        <v>524.44766666666669</v>
      </c>
      <c r="GV23" s="27">
        <f>IF($O23&gt;=GV$1,$S23,0)</f>
        <v>524.44766666666669</v>
      </c>
      <c r="GW23" s="27">
        <f>IF($O23&gt;=GW$1,$S23,0)</f>
        <v>524.44766666666669</v>
      </c>
      <c r="GX23" s="27">
        <f>IF($O23&gt;=GX$1,$S23,0)</f>
        <v>524.44766666666669</v>
      </c>
      <c r="GY23" s="27">
        <f>IF($O23&gt;=GY$1,$S23,0)</f>
        <v>524.44766666666669</v>
      </c>
      <c r="GZ23" s="27">
        <f>IF($O23&gt;=GZ$1,$S23,0)</f>
        <v>524.44766666666669</v>
      </c>
      <c r="HA23" s="27">
        <f>IF($O23&gt;=HA$1,$S23,0)</f>
        <v>524.44766666666669</v>
      </c>
      <c r="HB23" s="27">
        <f>IF($O23&gt;=HB$1,$S23,0)</f>
        <v>524.44766666666669</v>
      </c>
      <c r="HC23" s="27">
        <f>IF($O23&gt;=HC$1,$S23,0)</f>
        <v>524.44766666666669</v>
      </c>
    </row>
    <row r="24" spans="1:211">
      <c r="A24" s="3">
        <v>87556</v>
      </c>
      <c r="B24" s="3" t="s">
        <v>38</v>
      </c>
      <c r="C24" s="3" t="s">
        <v>26</v>
      </c>
      <c r="D24" s="3">
        <v>62</v>
      </c>
      <c r="E24" s="4">
        <v>36934</v>
      </c>
      <c r="F24" s="5">
        <v>17.361643835616437</v>
      </c>
      <c r="G24" s="3" t="s">
        <v>24</v>
      </c>
      <c r="H24" s="4">
        <v>20515</v>
      </c>
      <c r="I24" s="9" t="s">
        <v>800</v>
      </c>
      <c r="J24" s="5">
        <v>3597.67</v>
      </c>
      <c r="K24" s="31">
        <v>685</v>
      </c>
      <c r="L24" s="32">
        <v>17</v>
      </c>
      <c r="M24" s="33">
        <f>VLOOKUP(L24,FIND,3,TRUE)</f>
        <v>1.2</v>
      </c>
      <c r="N24" s="32">
        <f>IF(L24&gt;30,180,VLOOKUP(L24,TEMPO,2,FALSE))</f>
        <v>102</v>
      </c>
      <c r="O24" s="32">
        <f>IF(R24&gt;0,4,N24)</f>
        <v>102</v>
      </c>
      <c r="P24" s="96">
        <f>J24*M24*L24</f>
        <v>73392.467999999993</v>
      </c>
      <c r="Q24" s="96">
        <f>10934.45*2</f>
        <v>21868.9</v>
      </c>
      <c r="R24" s="96">
        <f>IF(P24&lt;=Q24,P24/4,0)</f>
        <v>0</v>
      </c>
      <c r="S24" s="5">
        <f>IF(P24&gt;=Q24,P24/N24,0)</f>
        <v>719.53399999999999</v>
      </c>
      <c r="T24" s="3"/>
      <c r="U24" s="3">
        <f>IF(T24="",1,0)</f>
        <v>1</v>
      </c>
      <c r="V24" s="3">
        <v>125</v>
      </c>
      <c r="W24" s="5">
        <v>0</v>
      </c>
      <c r="X24" s="5">
        <v>402.65</v>
      </c>
      <c r="Y24" s="5">
        <f>X24*W24</f>
        <v>0</v>
      </c>
      <c r="Z24" s="5">
        <v>400</v>
      </c>
      <c r="AA24" s="5">
        <f>S24+Y24+Z24</f>
        <v>1119.5340000000001</v>
      </c>
      <c r="AB24" s="39">
        <f>(J24/12+J24/12*1.3333333333+450/12+J24/30*6/12+J24)*1.3+Y24+Z24+153.9</f>
        <v>6266.9815444314527</v>
      </c>
      <c r="AC24" s="39" t="s">
        <v>26</v>
      </c>
      <c r="AD24" s="39">
        <f>J24*1.3+400+153.9</f>
        <v>5230.8710000000001</v>
      </c>
      <c r="AE24" s="39">
        <f>SUMIFS('CUSTO MENSAL FUNC NOVO'!H:H,'CUSTO MENSAL FUNC NOVO'!A:A,'VALORES MENSAIS'!AC24)</f>
        <v>4093.605</v>
      </c>
      <c r="AF24" s="27">
        <f>IF($R24&gt;0,$R24,$S24)+$Y24+$Z24</f>
        <v>1119.5340000000001</v>
      </c>
      <c r="AG24" s="27">
        <f>IF($R24&gt;0,$R24,$S24)+$Y24+$Z24</f>
        <v>1119.5340000000001</v>
      </c>
      <c r="AH24" s="27">
        <f>IF($R24&gt;0,$R24,$S24)+$Y24+$Z24</f>
        <v>1119.5340000000001</v>
      </c>
      <c r="AI24" s="27">
        <f>IF($R24&gt;0,$R24,$S24)+$Y24+$Z24</f>
        <v>1119.5340000000001</v>
      </c>
      <c r="AJ24" s="27">
        <f>IF($O24&gt;=AJ$1,$S24+$Y24+$Z24,$Y24+$Z24)</f>
        <v>1119.5340000000001</v>
      </c>
      <c r="AK24" s="27">
        <f>IF($O24&gt;=AK$1,$S24+$Y24+$Z24,$Y24+$Z24)</f>
        <v>1119.5340000000001</v>
      </c>
      <c r="AL24" s="27">
        <f>IF($O24&gt;=AL$1,$S24+$Y24+$Z24,$Y24+$Z24)</f>
        <v>1119.5340000000001</v>
      </c>
      <c r="AM24" s="27">
        <f>IF($O24&gt;=AM$1,$S24+$Y24+$Z24,$Y24+$Z24)</f>
        <v>1119.5340000000001</v>
      </c>
      <c r="AN24" s="27">
        <f>IF($O24&gt;=AN$1,$S24+$Y24+$Z24,$Y24+$Z24)</f>
        <v>1119.5340000000001</v>
      </c>
      <c r="AO24" s="27">
        <f>IF($O24&gt;=AO$1,$S24+$Y24+$Z24,$Y24+$Z24)</f>
        <v>1119.5340000000001</v>
      </c>
      <c r="AP24" s="27">
        <f>IF($O24&gt;=AP$1,$S24+$Y24+$Z24,$Y24+$Z24)</f>
        <v>1119.5340000000001</v>
      </c>
      <c r="AQ24" s="27">
        <f>IF($O24&gt;=AQ$1,$S24+$Y24+$Z24,$Y24+$Z24)</f>
        <v>1119.5340000000001</v>
      </c>
      <c r="AR24" s="27">
        <f>IF($O24&gt;=AR$1,$S24+$Y24+$Z24,$Y24+$Z24)</f>
        <v>1119.5340000000001</v>
      </c>
      <c r="AS24" s="27">
        <f>IF($O24&gt;=AS$1,$S24+$Y24+$Z24,$Y24+$Z24)</f>
        <v>1119.5340000000001</v>
      </c>
      <c r="AT24" s="27">
        <f>IF($O24&gt;=AT$1,$S24+$Y24+$Z24,$Y24+$Z24)</f>
        <v>1119.5340000000001</v>
      </c>
      <c r="AU24" s="27">
        <f>IF($O24&gt;=AU$1,$S24+$Y24+$Z24,$Y24+$Z24)</f>
        <v>1119.5340000000001</v>
      </c>
      <c r="AV24" s="27">
        <f>IF($O24&gt;=AV$1,$S24+$Y24+$Z24,$Y24+$Z24)</f>
        <v>1119.5340000000001</v>
      </c>
      <c r="AW24" s="27">
        <f>IF($O24&gt;=AW$1,$S24+$Y24+$Z24,$Y24+$Z24)</f>
        <v>1119.5340000000001</v>
      </c>
      <c r="AX24" s="27">
        <f>IF($O24&gt;=AX$1,$S24+$Y24+$Z24,$Y24+$Z24)</f>
        <v>1119.5340000000001</v>
      </c>
      <c r="AY24" s="27">
        <f>IF($O24&gt;=AY$1,$S24+$Y24+$Z24,$Y24+$Z24)</f>
        <v>1119.5340000000001</v>
      </c>
      <c r="AZ24" s="27">
        <f>IF($O24&gt;=AZ$1,$S24+$Y24+$Z24,$Y24+$Z24)</f>
        <v>1119.5340000000001</v>
      </c>
      <c r="BA24" s="27">
        <f>IF($O24&gt;=BA$1,$S24+$Y24+$Z24,$Y24+$Z24)</f>
        <v>1119.5340000000001</v>
      </c>
      <c r="BB24" s="27">
        <f>IF($O24&gt;=BB$1,$S24+$Y24+$Z24,$Y24+$Z24)</f>
        <v>1119.5340000000001</v>
      </c>
      <c r="BC24" s="27">
        <f>IF($O24&gt;=BC$1,$S24+$Y24+$Z24,$Y24+$Z24)</f>
        <v>1119.5340000000001</v>
      </c>
      <c r="BD24" s="27">
        <f>IF($O24&gt;=BD$1,$S24+$Y24+$Z24,$Y24+$Z24)</f>
        <v>1119.5340000000001</v>
      </c>
      <c r="BE24" s="27">
        <f>IF($O24&gt;=BE$1,$S24+$Y24+$Z24,$Y24+$Z24)</f>
        <v>1119.5340000000001</v>
      </c>
      <c r="BF24" s="27">
        <f>IF($O24&gt;=BF$1,$S24+$Y24+$Z24,$Y24+$Z24)</f>
        <v>1119.5340000000001</v>
      </c>
      <c r="BG24" s="27">
        <f>IF($O24&gt;=BG$1,$S24+$Y24+$Z24,$Y24+$Z24)</f>
        <v>1119.5340000000001</v>
      </c>
      <c r="BH24" s="27">
        <f>IF($O24&gt;=BH$1,$S24+$Y24+$Z24,$Y24+$Z24)</f>
        <v>1119.5340000000001</v>
      </c>
      <c r="BI24" s="27">
        <f>IF($O24&gt;=BI$1,$S24+$Y24+$Z24,$Y24+$Z24)</f>
        <v>1119.5340000000001</v>
      </c>
      <c r="BJ24" s="27">
        <f>IF($O24&gt;=BJ$1,$S24+$Y24+$Z24,$Y24+$Z24)</f>
        <v>1119.5340000000001</v>
      </c>
      <c r="BK24" s="27">
        <f>IF($O24&gt;=BK$1,$S24+$Y24+$Z24,$Y24+$Z24)</f>
        <v>1119.5340000000001</v>
      </c>
      <c r="BL24" s="27">
        <f>IF($O24&gt;=BL$1,$S24+$Y24+$Z24,$Y24+$Z24)</f>
        <v>1119.5340000000001</v>
      </c>
      <c r="BM24" s="27">
        <f>IF($O24&gt;=BM$1,$S24+$Y24+$Z24,$Y24+$Z24)</f>
        <v>1119.5340000000001</v>
      </c>
      <c r="BN24" s="27">
        <f>IF($O24&gt;=BN$1,$S24+$Y24+$Z24,$Y24+$Z24)</f>
        <v>1119.5340000000001</v>
      </c>
      <c r="BO24" s="27">
        <f>IF($O24&gt;=BO$1,$S24+$Y24+$Z24,$Y24+$Z24)</f>
        <v>1119.5340000000001</v>
      </c>
      <c r="BP24" s="27">
        <f>IF($O24&gt;=BP$1,$S24+$Y24+$Z24,$Y24+$Z24)</f>
        <v>1119.5340000000001</v>
      </c>
      <c r="BQ24" s="27">
        <f>IF($O24&gt;=BQ$1,$S24+$Y24+$Z24,$Y24+$Z24)</f>
        <v>1119.5340000000001</v>
      </c>
      <c r="BR24" s="27">
        <f>IF($O24&gt;=BR$1,$S24+$Y24+$Z24,$Y24+$Z24)</f>
        <v>1119.5340000000001</v>
      </c>
      <c r="BS24" s="27">
        <f>IF($O24&gt;=BS$1,$S24+$Y24+$Z24,$Y24+$Z24)</f>
        <v>1119.5340000000001</v>
      </c>
      <c r="BT24" s="27">
        <f>IF($O24&gt;=BT$1,$S24+$Y24+$Z24,$Y24+$Z24)</f>
        <v>1119.5340000000001</v>
      </c>
      <c r="BU24" s="27">
        <f>IF($O24&gt;=BU$1,$S24+$Y24+$Z24,$Y24+$Z24)</f>
        <v>1119.5340000000001</v>
      </c>
      <c r="BV24" s="27">
        <f>IF($O24&gt;=BV$1,$S24+$Y24+$Z24,$Y24+$Z24)</f>
        <v>1119.5340000000001</v>
      </c>
      <c r="BW24" s="27">
        <f>IF($O24&gt;=BW$1,$S24+$Y24+$Z24,$Y24+$Z24)</f>
        <v>1119.5340000000001</v>
      </c>
      <c r="BX24" s="27">
        <f>IF($O24&gt;=BX$1,$S24+$Y24+$Z24,$Y24+$Z24)</f>
        <v>1119.5340000000001</v>
      </c>
      <c r="BY24" s="27">
        <f>IF($O24&gt;=BY$1,$S24+$Y24+$Z24,$Y24+$Z24)</f>
        <v>1119.5340000000001</v>
      </c>
      <c r="BZ24" s="27">
        <f>IF($O24&gt;=BZ$1,$S24+$Y24+$Z24,$Y24+$Z24)</f>
        <v>1119.5340000000001</v>
      </c>
      <c r="CA24" s="27">
        <f>IF($O24&gt;=CA$1,$S24+$Y24+$Z24,$Y24+$Z24)</f>
        <v>1119.5340000000001</v>
      </c>
      <c r="CB24" s="27">
        <f>IF($O24&gt;=CB$1,$S24+$Y24+$Z24,$Y24+$Z24)</f>
        <v>1119.5340000000001</v>
      </c>
      <c r="CC24" s="27">
        <f>IF($O24&gt;=CC$1,$S24+$Y24+$Z24,$Y24+$Z24)</f>
        <v>1119.5340000000001</v>
      </c>
      <c r="CD24" s="27">
        <f>IF($O24&gt;=CD$1,$S24+$Y24+$Z24,$Y24+$Z24)</f>
        <v>1119.5340000000001</v>
      </c>
      <c r="CE24" s="27">
        <f>IF($O24&gt;=CE$1,$S24+$Y24+$Z24,$Y24+$Z24)</f>
        <v>1119.5340000000001</v>
      </c>
      <c r="CF24" s="27">
        <f>IF($O24&gt;=CF$1,$S24+$Y24+$Z24,$Y24+$Z24)</f>
        <v>1119.5340000000001</v>
      </c>
      <c r="CG24" s="27">
        <f>IF($O24&gt;=CG$1,$S24+$Y24+$Z24,$Y24+$Z24)</f>
        <v>1119.5340000000001</v>
      </c>
      <c r="CH24" s="27">
        <f>IF($O24&gt;=CH$1,$S24+$Y24+$Z24,$Y24+$Z24)</f>
        <v>1119.5340000000001</v>
      </c>
      <c r="CI24" s="27">
        <f>IF($O24&gt;=CI$1,$S24+$Y24+$Z24,$Y24+$Z24)</f>
        <v>1119.5340000000001</v>
      </c>
      <c r="CJ24" s="27">
        <f>IF($O24&gt;=CJ$1,$S24+$Y24+$Z24,$Y24+$Z24)</f>
        <v>1119.5340000000001</v>
      </c>
      <c r="CK24" s="27">
        <f>IF($O24&gt;=CK$1,$S24+$Y24+$Z24,$Y24+$Z24)</f>
        <v>1119.5340000000001</v>
      </c>
      <c r="CL24" s="27">
        <f>IF($O24&gt;=CL$1,$S24+$Y24+$Z24,$Y24+$Z24)</f>
        <v>1119.5340000000001</v>
      </c>
      <c r="CM24" s="27">
        <f>IF($O24&gt;=CM$1,$S24+$Y24+$Z24,$Y24+$Z24)</f>
        <v>1119.5340000000001</v>
      </c>
      <c r="CN24" s="27">
        <f>IF($O24&gt;=CN$1,$S24+$Y24,$Y24)</f>
        <v>719.53399999999999</v>
      </c>
      <c r="CO24" s="27">
        <f>IF($O24&gt;=CO$1,$S24+$Y24,$Y24)</f>
        <v>719.53399999999999</v>
      </c>
      <c r="CP24" s="27">
        <f>IF($O24&gt;=CP$1,$S24+$Y24,$Y24)</f>
        <v>719.53399999999999</v>
      </c>
      <c r="CQ24" s="27">
        <f>IF($O24&gt;=CQ$1,$S24+$Y24,$Y24)</f>
        <v>719.53399999999999</v>
      </c>
      <c r="CR24" s="27">
        <f>IF($O24&gt;=CR$1,$S24+$Y24,$Y24)</f>
        <v>719.53399999999999</v>
      </c>
      <c r="CS24" s="27">
        <f>IF($O24&gt;=CS$1,$S24+$Y24,$Y24)</f>
        <v>719.53399999999999</v>
      </c>
      <c r="CT24" s="27">
        <f>IF($O24&gt;=CT$1,$S24+$Y24,$Y24)</f>
        <v>719.53399999999999</v>
      </c>
      <c r="CU24" s="27">
        <f>IF($O24&gt;=CU$1,$S24+$Y24,$Y24)</f>
        <v>719.53399999999999</v>
      </c>
      <c r="CV24" s="27">
        <f>IF($O24&gt;=CV$1,$S24+$Y24,$Y24)</f>
        <v>719.53399999999999</v>
      </c>
      <c r="CW24" s="27">
        <f>IF($O24&gt;=CW$1,$S24+$Y24,$Y24)</f>
        <v>719.53399999999999</v>
      </c>
      <c r="CX24" s="27">
        <f>IF($O24&gt;=CX$1,$S24+$Y24,$Y24)</f>
        <v>719.53399999999999</v>
      </c>
      <c r="CY24" s="27">
        <f>IF($O24&gt;=CY$1,$S24+$Y24,$Y24)</f>
        <v>719.53399999999999</v>
      </c>
      <c r="CZ24" s="27">
        <f>IF($O24&gt;=CZ$1,$S24+$Y24,$Y24)</f>
        <v>719.53399999999999</v>
      </c>
      <c r="DA24" s="27">
        <f>IF($O24&gt;=DA$1,$S24+$Y24,$Y24)</f>
        <v>719.53399999999999</v>
      </c>
      <c r="DB24" s="27">
        <f>IF($O24&gt;=DB$1,$S24+$Y24,$Y24)</f>
        <v>719.53399999999999</v>
      </c>
      <c r="DC24" s="27">
        <f>IF($O24&gt;=DC$1,$S24+$Y24,$Y24)</f>
        <v>719.53399999999999</v>
      </c>
      <c r="DD24" s="27">
        <f>IF($O24&gt;=DD$1,$S24+$Y24,$Y24)</f>
        <v>719.53399999999999</v>
      </c>
      <c r="DE24" s="27">
        <f>IF($O24&gt;=DE$1,$S24+$Y24,$Y24)</f>
        <v>719.53399999999999</v>
      </c>
      <c r="DF24" s="27">
        <f>IF($O24&gt;=DF$1,$S24+$Y24,$Y24)</f>
        <v>719.53399999999999</v>
      </c>
      <c r="DG24" s="27">
        <f>IF($O24&gt;=DG$1,$S24+$Y24,$Y24)</f>
        <v>719.53399999999999</v>
      </c>
      <c r="DH24" s="27">
        <f>IF($O24&gt;=DH$1,$S24+$Y24,$Y24)</f>
        <v>719.53399999999999</v>
      </c>
      <c r="DI24" s="27">
        <f>IF($O24&gt;=DI$1,$S24+$Y24,$Y24)</f>
        <v>719.53399999999999</v>
      </c>
      <c r="DJ24" s="27">
        <f>IF($O24&gt;=DJ$1,$S24+$Y24,$Y24)</f>
        <v>719.53399999999999</v>
      </c>
      <c r="DK24" s="27">
        <f>IF($O24&gt;=DK$1,$S24+$Y24,$Y24)</f>
        <v>719.53399999999999</v>
      </c>
      <c r="DL24" s="27">
        <f>IF($O24&gt;=DL$1,$S24+$Y24,$Y24)</f>
        <v>719.53399999999999</v>
      </c>
      <c r="DM24" s="27">
        <f>IF($O24&gt;=DM$1,$S24+$Y24,$Y24)</f>
        <v>719.53399999999999</v>
      </c>
      <c r="DN24" s="27">
        <f>IF($O24&gt;=DN$1,$S24+$Y24,$Y24)</f>
        <v>719.53399999999999</v>
      </c>
      <c r="DO24" s="27">
        <f>IF($O24&gt;=DO$1,$S24+$Y24,$Y24)</f>
        <v>719.53399999999999</v>
      </c>
      <c r="DP24" s="27">
        <f>IF($O24&gt;=DP$1,$S24+$Y24,$Y24)</f>
        <v>719.53399999999999</v>
      </c>
      <c r="DQ24" s="27">
        <f>IF($O24&gt;=DQ$1,$S24+$Y24,$Y24)</f>
        <v>719.53399999999999</v>
      </c>
      <c r="DR24" s="27">
        <f>IF($O24&gt;=DR$1,$S24+$Y24,$Y24)</f>
        <v>719.53399999999999</v>
      </c>
      <c r="DS24" s="27">
        <f>IF($O24&gt;=DS$1,$S24+$Y24,$Y24)</f>
        <v>719.53399999999999</v>
      </c>
      <c r="DT24" s="27">
        <f>IF($O24&gt;=DT$1,$S24+$Y24,$Y24)</f>
        <v>719.53399999999999</v>
      </c>
      <c r="DU24" s="27">
        <f>IF($O24&gt;=DU$1,$S24+$Y24,$Y24)</f>
        <v>719.53399999999999</v>
      </c>
      <c r="DV24" s="27">
        <f>IF($O24&gt;=DV$1,$S24+$Y24,$Y24)</f>
        <v>719.53399999999999</v>
      </c>
      <c r="DW24" s="27">
        <f>IF($O24&gt;=DW$1,$S24+$Y24,$Y24)</f>
        <v>719.53399999999999</v>
      </c>
      <c r="DX24" s="27">
        <f>IF($O24&gt;=DX$1,$S24+$Y24,$Y24)</f>
        <v>719.53399999999999</v>
      </c>
      <c r="DY24" s="27">
        <f>IF($O24&gt;=DY$1,$S24+$Y24,$Y24)</f>
        <v>719.53399999999999</v>
      </c>
      <c r="DZ24" s="27">
        <f>IF($O24&gt;=DZ$1,$S24+$Y24,$Y24)</f>
        <v>719.53399999999999</v>
      </c>
      <c r="EA24" s="27">
        <f>IF($O24&gt;=EA$1,$S24+$Y24,$Y24)</f>
        <v>719.53399999999999</v>
      </c>
      <c r="EB24" s="27">
        <f>IF($O24&gt;=EB$1,$S24+$Y24,$Y24)</f>
        <v>719.53399999999999</v>
      </c>
      <c r="EC24" s="27">
        <f>IF($O24&gt;=EC$1,$S24+$Y24,$Y24)</f>
        <v>719.53399999999999</v>
      </c>
      <c r="ED24" s="27">
        <f>IF($O24&gt;=ED$1,$S24+$Y24,$Y24)</f>
        <v>0</v>
      </c>
      <c r="EE24" s="27">
        <f>IF($O24&gt;=EE$1,$S24+$Y24,$Y24)</f>
        <v>0</v>
      </c>
      <c r="EF24" s="27">
        <f>IF($O24&gt;=EF$1,$S24+$Y24,$Y24)</f>
        <v>0</v>
      </c>
      <c r="EG24" s="27">
        <f>IF($O24&gt;=EG$1,$S24+$Y24,$Y24)</f>
        <v>0</v>
      </c>
      <c r="EH24" s="27">
        <f>IF($O24&gt;=EH$1,$S24+$Y24,$Y24)</f>
        <v>0</v>
      </c>
      <c r="EI24" s="27">
        <f>IF($O24&gt;=EI$1,$S24+$Y24,$Y24)</f>
        <v>0</v>
      </c>
      <c r="EJ24" s="27">
        <f>IF($O24&gt;=EJ$1,$S24+$Y24,$Y24)</f>
        <v>0</v>
      </c>
      <c r="EK24" s="27">
        <f>IF($O24&gt;=EK$1,$S24+$Y24,$Y24)</f>
        <v>0</v>
      </c>
      <c r="EL24" s="27">
        <f>IF($O24&gt;=EL$1,$S24+$Y24,$Y24)</f>
        <v>0</v>
      </c>
      <c r="EM24" s="27">
        <f>IF($O24&gt;=EM$1,$S24+$Y24,$Y24)</f>
        <v>0</v>
      </c>
      <c r="EN24" s="27">
        <f>IF($O24&gt;=EN$1,$S24+$Y24,$Y24)</f>
        <v>0</v>
      </c>
      <c r="EO24" s="27">
        <f>IF($O24&gt;=EO$1,$S24+$Y24,$Y24)</f>
        <v>0</v>
      </c>
      <c r="EP24" s="27">
        <f>IF($O24&gt;=EP$1,$S24+$Y24,$Y24)</f>
        <v>0</v>
      </c>
      <c r="EQ24" s="27">
        <f>IF($O24&gt;=EQ$1,$S24+$Y24,$Y24)</f>
        <v>0</v>
      </c>
      <c r="ER24" s="27">
        <f>IF($O24&gt;=ER$1,$S24+$Y24,$Y24)</f>
        <v>0</v>
      </c>
      <c r="ES24" s="27">
        <f>IF($O24&gt;=ES$1,$S24+$Y24,$Y24)</f>
        <v>0</v>
      </c>
      <c r="ET24" s="27">
        <f>IF($O24&gt;=ET$1,$S24+$Y24,$Y24)</f>
        <v>0</v>
      </c>
      <c r="EU24" s="27">
        <f>IF($O24&gt;=EU$1,$S24+$Y24,$Y24)</f>
        <v>0</v>
      </c>
      <c r="EV24" s="27">
        <f>IF($O24&gt;=EV$1,$S24,0)</f>
        <v>0</v>
      </c>
      <c r="EW24" s="27">
        <f>IF($O24&gt;=EW$1,$S24,0)</f>
        <v>0</v>
      </c>
      <c r="EX24" s="27">
        <f>IF($O24&gt;=EX$1,$S24,0)</f>
        <v>0</v>
      </c>
      <c r="EY24" s="27">
        <f>IF($O24&gt;=EY$1,$S24,0)</f>
        <v>0</v>
      </c>
      <c r="EZ24" s="27">
        <f>IF($O24&gt;=EZ$1,$S24,0)</f>
        <v>0</v>
      </c>
      <c r="FA24" s="27">
        <f>IF($O24&gt;=FA$1,$S24,0)</f>
        <v>0</v>
      </c>
      <c r="FB24" s="27">
        <f>IF($O24&gt;=FB$1,$S24,0)</f>
        <v>0</v>
      </c>
      <c r="FC24" s="27">
        <f>IF($O24&gt;=FC$1,$S24,0)</f>
        <v>0</v>
      </c>
      <c r="FD24" s="27">
        <f>IF($O24&gt;=FD$1,$S24,0)</f>
        <v>0</v>
      </c>
      <c r="FE24" s="27">
        <f>IF($O24&gt;=FE$1,$S24,0)</f>
        <v>0</v>
      </c>
      <c r="FF24" s="27">
        <f>IF($O24&gt;=FF$1,$S24,0)</f>
        <v>0</v>
      </c>
      <c r="FG24" s="27">
        <f>IF($O24&gt;=FG$1,$S24,0)</f>
        <v>0</v>
      </c>
      <c r="FH24" s="27">
        <f>IF($O24&gt;=FH$1,$S24,0)</f>
        <v>0</v>
      </c>
      <c r="FI24" s="27">
        <f>IF($O24&gt;=FI$1,$S24,0)</f>
        <v>0</v>
      </c>
      <c r="FJ24" s="27">
        <f>IF($O24&gt;=FJ$1,$S24,0)</f>
        <v>0</v>
      </c>
      <c r="FK24" s="27">
        <f>IF($O24&gt;=FK$1,$S24,0)</f>
        <v>0</v>
      </c>
      <c r="FL24" s="27">
        <f>IF($O24&gt;=FL$1,$S24,0)</f>
        <v>0</v>
      </c>
      <c r="FM24" s="27">
        <f>IF($O24&gt;=FM$1,$S24,0)</f>
        <v>0</v>
      </c>
      <c r="FN24" s="27">
        <f>IF($O24&gt;=FN$1,$S24,0)</f>
        <v>0</v>
      </c>
      <c r="FO24" s="27">
        <f>IF($O24&gt;=FO$1,$S24,0)</f>
        <v>0</v>
      </c>
      <c r="FP24" s="27">
        <f>IF($O24&gt;=FP$1,$S24,0)</f>
        <v>0</v>
      </c>
      <c r="FQ24" s="27">
        <f>IF($O24&gt;=FQ$1,$S24,0)</f>
        <v>0</v>
      </c>
      <c r="FR24" s="27">
        <f>IF($O24&gt;=FR$1,$S24,0)</f>
        <v>0</v>
      </c>
      <c r="FS24" s="27">
        <f>IF($O24&gt;=FS$1,$S24,0)</f>
        <v>0</v>
      </c>
      <c r="FT24" s="27">
        <f>IF($O24&gt;=FT$1,$S24,0)</f>
        <v>0</v>
      </c>
      <c r="FU24" s="27">
        <f>IF($O24&gt;=FU$1,$S24,0)</f>
        <v>0</v>
      </c>
      <c r="FV24" s="27">
        <f>IF($O24&gt;=FV$1,$S24,0)</f>
        <v>0</v>
      </c>
      <c r="FW24" s="27">
        <f>IF($O24&gt;=FW$1,$S24,0)</f>
        <v>0</v>
      </c>
      <c r="FX24" s="27">
        <f>IF($O24&gt;=FX$1,$S24,0)</f>
        <v>0</v>
      </c>
      <c r="FY24" s="27">
        <f>IF($O24&gt;=FY$1,$S24,0)</f>
        <v>0</v>
      </c>
      <c r="FZ24" s="27">
        <f>IF($O24&gt;=FZ$1,$S24,0)</f>
        <v>0</v>
      </c>
      <c r="GA24" s="27">
        <f>IF($O24&gt;=GA$1,$S24,0)</f>
        <v>0</v>
      </c>
      <c r="GB24" s="27">
        <f>IF($O24&gt;=GB$1,$S24,0)</f>
        <v>0</v>
      </c>
      <c r="GC24" s="27">
        <f>IF($O24&gt;=GC$1,$S24,0)</f>
        <v>0</v>
      </c>
      <c r="GD24" s="27">
        <f>IF($O24&gt;=GD$1,$S24,0)</f>
        <v>0</v>
      </c>
      <c r="GE24" s="27">
        <f>IF($O24&gt;=GE$1,$S24,0)</f>
        <v>0</v>
      </c>
      <c r="GF24" s="27">
        <f>IF($O24&gt;=GF$1,$S24,0)</f>
        <v>0</v>
      </c>
      <c r="GG24" s="27">
        <f>IF($O24&gt;=GG$1,$S24,0)</f>
        <v>0</v>
      </c>
      <c r="GH24" s="27">
        <f>IF($O24&gt;=GH$1,$S24,0)</f>
        <v>0</v>
      </c>
      <c r="GI24" s="27">
        <f>IF($O24&gt;=GI$1,$S24,0)</f>
        <v>0</v>
      </c>
      <c r="GJ24" s="27">
        <f>IF($O24&gt;=GJ$1,$S24,0)</f>
        <v>0</v>
      </c>
      <c r="GK24" s="27">
        <f>IF($O24&gt;=GK$1,$S24,0)</f>
        <v>0</v>
      </c>
      <c r="GL24" s="27">
        <f>IF($O24&gt;=GL$1,$S24,0)</f>
        <v>0</v>
      </c>
      <c r="GM24" s="27">
        <f>IF($O24&gt;=GM$1,$S24,0)</f>
        <v>0</v>
      </c>
      <c r="GN24" s="27">
        <f>IF($O24&gt;=GN$1,$S24,0)</f>
        <v>0</v>
      </c>
      <c r="GO24" s="27">
        <f>IF($O24&gt;=GO$1,$S24,0)</f>
        <v>0</v>
      </c>
      <c r="GP24" s="27">
        <f>IF($O24&gt;=GP$1,$S24,0)</f>
        <v>0</v>
      </c>
      <c r="GQ24" s="27">
        <f>IF($O24&gt;=GQ$1,$S24,0)</f>
        <v>0</v>
      </c>
      <c r="GR24" s="27">
        <f>IF($O24&gt;=GR$1,$S24,0)</f>
        <v>0</v>
      </c>
      <c r="GS24" s="27">
        <f>IF($O24&gt;=GS$1,$S24,0)</f>
        <v>0</v>
      </c>
      <c r="GT24" s="27">
        <f>IF($O24&gt;=GT$1,$S24,0)</f>
        <v>0</v>
      </c>
      <c r="GU24" s="27">
        <f>IF($O24&gt;=GU$1,$S24,0)</f>
        <v>0</v>
      </c>
      <c r="GV24" s="27">
        <f>IF($O24&gt;=GV$1,$S24,0)</f>
        <v>0</v>
      </c>
      <c r="GW24" s="27">
        <f>IF($O24&gt;=GW$1,$S24,0)</f>
        <v>0</v>
      </c>
      <c r="GX24" s="27">
        <f>IF($O24&gt;=GX$1,$S24,0)</f>
        <v>0</v>
      </c>
      <c r="GY24" s="27">
        <f>IF($O24&gt;=GY$1,$S24,0)</f>
        <v>0</v>
      </c>
      <c r="GZ24" s="27">
        <f>IF($O24&gt;=GZ$1,$S24,0)</f>
        <v>0</v>
      </c>
      <c r="HA24" s="27">
        <f>IF($O24&gt;=HA$1,$S24,0)</f>
        <v>0</v>
      </c>
      <c r="HB24" s="27">
        <f>IF($O24&gt;=HB$1,$S24,0)</f>
        <v>0</v>
      </c>
      <c r="HC24" s="27">
        <f>IF($O24&gt;=HC$1,$S24,0)</f>
        <v>0</v>
      </c>
    </row>
    <row r="25" spans="1:211">
      <c r="A25" s="3">
        <v>17744</v>
      </c>
      <c r="B25" s="3" t="s">
        <v>58</v>
      </c>
      <c r="C25" s="3" t="s">
        <v>53</v>
      </c>
      <c r="D25" s="3">
        <v>52</v>
      </c>
      <c r="E25" s="4">
        <v>29865</v>
      </c>
      <c r="F25" s="5">
        <v>36.728767123287675</v>
      </c>
      <c r="G25" s="3" t="s">
        <v>24</v>
      </c>
      <c r="H25" s="4">
        <v>24133</v>
      </c>
      <c r="I25" s="9" t="s">
        <v>800</v>
      </c>
      <c r="J25" s="5">
        <v>6708.74</v>
      </c>
      <c r="K25" s="31">
        <v>685</v>
      </c>
      <c r="L25" s="32">
        <v>37</v>
      </c>
      <c r="M25" s="33">
        <f>VLOOKUP(L25,FIND,3,TRUE)</f>
        <v>1.5</v>
      </c>
      <c r="N25" s="32">
        <f>IF(L25&gt;30,180,VLOOKUP(L25,TEMPO,2,FALSE))</f>
        <v>180</v>
      </c>
      <c r="O25" s="32">
        <f>IF(R25&gt;0,4,N25)</f>
        <v>180</v>
      </c>
      <c r="P25" s="96">
        <f>J25*M25*L25</f>
        <v>372335.07</v>
      </c>
      <c r="Q25" s="96">
        <f>10934.45*2</f>
        <v>21868.9</v>
      </c>
      <c r="R25" s="96">
        <f>IF(P25&lt;=Q25,P25/4,0)</f>
        <v>0</v>
      </c>
      <c r="S25" s="5">
        <f>IF(P25&gt;=Q25,P25/N25,0)</f>
        <v>2068.5281666666665</v>
      </c>
      <c r="T25" s="3"/>
      <c r="U25" s="3">
        <f>IF(T25="",1,0)</f>
        <v>1</v>
      </c>
      <c r="V25" s="3">
        <v>104</v>
      </c>
      <c r="W25" s="5">
        <v>0</v>
      </c>
      <c r="X25" s="5">
        <v>203.3</v>
      </c>
      <c r="Y25" s="5">
        <f>X25*W25</f>
        <v>0</v>
      </c>
      <c r="Z25" s="5">
        <v>400</v>
      </c>
      <c r="AA25" s="5">
        <f>S25+Y25+Z25</f>
        <v>2468.5281666666665</v>
      </c>
      <c r="AB25" s="39">
        <f>(J25/12+J25/12*1.3333333333+450/12+J25/30*6/12+J25)*1.3+Y25+Z25+153.9</f>
        <v>11165.188422197994</v>
      </c>
      <c r="AC25" s="39" t="s">
        <v>45</v>
      </c>
      <c r="AD25" s="39">
        <f>J25*1.3+400+153.9</f>
        <v>9275.2619999999988</v>
      </c>
      <c r="AE25" s="39">
        <f>SUMIFS('CUSTO MENSAL FUNC NOVO'!H:H,'CUSTO MENSAL FUNC NOVO'!A:A,'VALORES MENSAIS'!AC25)</f>
        <v>2013.943</v>
      </c>
      <c r="AF25" s="27">
        <f>IF($R25&gt;0,$R25,$S25)+$Y25+$Z25</f>
        <v>2468.5281666666665</v>
      </c>
      <c r="AG25" s="27">
        <f>IF($R25&gt;0,$R25,$S25)+$Y25+$Z25</f>
        <v>2468.5281666666665</v>
      </c>
      <c r="AH25" s="27">
        <f>IF($R25&gt;0,$R25,$S25)+$Y25+$Z25</f>
        <v>2468.5281666666665</v>
      </c>
      <c r="AI25" s="27">
        <f>IF($R25&gt;0,$R25,$S25)+$Y25+$Z25</f>
        <v>2468.5281666666665</v>
      </c>
      <c r="AJ25" s="27">
        <f>IF($O25&gt;=AJ$1,$S25+$Y25+$Z25,$Y25+$Z25)</f>
        <v>2468.5281666666665</v>
      </c>
      <c r="AK25" s="27">
        <f>IF($O25&gt;=AK$1,$S25+$Y25+$Z25,$Y25+$Z25)</f>
        <v>2468.5281666666665</v>
      </c>
      <c r="AL25" s="27">
        <f>IF($O25&gt;=AL$1,$S25+$Y25+$Z25,$Y25+$Z25)</f>
        <v>2468.5281666666665</v>
      </c>
      <c r="AM25" s="27">
        <f>IF($O25&gt;=AM$1,$S25+$Y25+$Z25,$Y25+$Z25)</f>
        <v>2468.5281666666665</v>
      </c>
      <c r="AN25" s="27">
        <f>IF($O25&gt;=AN$1,$S25+$Y25+$Z25,$Y25+$Z25)</f>
        <v>2468.5281666666665</v>
      </c>
      <c r="AO25" s="27">
        <f>IF($O25&gt;=AO$1,$S25+$Y25+$Z25,$Y25+$Z25)</f>
        <v>2468.5281666666665</v>
      </c>
      <c r="AP25" s="27">
        <f>IF($O25&gt;=AP$1,$S25+$Y25+$Z25,$Y25+$Z25)</f>
        <v>2468.5281666666665</v>
      </c>
      <c r="AQ25" s="27">
        <f>IF($O25&gt;=AQ$1,$S25+$Y25+$Z25,$Y25+$Z25)</f>
        <v>2468.5281666666665</v>
      </c>
      <c r="AR25" s="27">
        <f>IF($O25&gt;=AR$1,$S25+$Y25+$Z25,$Y25+$Z25)</f>
        <v>2468.5281666666665</v>
      </c>
      <c r="AS25" s="27">
        <f>IF($O25&gt;=AS$1,$S25+$Y25+$Z25,$Y25+$Z25)</f>
        <v>2468.5281666666665</v>
      </c>
      <c r="AT25" s="27">
        <f>IF($O25&gt;=AT$1,$S25+$Y25+$Z25,$Y25+$Z25)</f>
        <v>2468.5281666666665</v>
      </c>
      <c r="AU25" s="27">
        <f>IF($O25&gt;=AU$1,$S25+$Y25+$Z25,$Y25+$Z25)</f>
        <v>2468.5281666666665</v>
      </c>
      <c r="AV25" s="27">
        <f>IF($O25&gt;=AV$1,$S25+$Y25+$Z25,$Y25+$Z25)</f>
        <v>2468.5281666666665</v>
      </c>
      <c r="AW25" s="27">
        <f>IF($O25&gt;=AW$1,$S25+$Y25+$Z25,$Y25+$Z25)</f>
        <v>2468.5281666666665</v>
      </c>
      <c r="AX25" s="27">
        <f>IF($O25&gt;=AX$1,$S25+$Y25+$Z25,$Y25+$Z25)</f>
        <v>2468.5281666666665</v>
      </c>
      <c r="AY25" s="27">
        <f>IF($O25&gt;=AY$1,$S25+$Y25+$Z25,$Y25+$Z25)</f>
        <v>2468.5281666666665</v>
      </c>
      <c r="AZ25" s="27">
        <f>IF($O25&gt;=AZ$1,$S25+$Y25+$Z25,$Y25+$Z25)</f>
        <v>2468.5281666666665</v>
      </c>
      <c r="BA25" s="27">
        <f>IF($O25&gt;=BA$1,$S25+$Y25+$Z25,$Y25+$Z25)</f>
        <v>2468.5281666666665</v>
      </c>
      <c r="BB25" s="27">
        <f>IF($O25&gt;=BB$1,$S25+$Y25+$Z25,$Y25+$Z25)</f>
        <v>2468.5281666666665</v>
      </c>
      <c r="BC25" s="27">
        <f>IF($O25&gt;=BC$1,$S25+$Y25+$Z25,$Y25+$Z25)</f>
        <v>2468.5281666666665</v>
      </c>
      <c r="BD25" s="27">
        <f>IF($O25&gt;=BD$1,$S25+$Y25+$Z25,$Y25+$Z25)</f>
        <v>2468.5281666666665</v>
      </c>
      <c r="BE25" s="27">
        <f>IF($O25&gt;=BE$1,$S25+$Y25+$Z25,$Y25+$Z25)</f>
        <v>2468.5281666666665</v>
      </c>
      <c r="BF25" s="27">
        <f>IF($O25&gt;=BF$1,$S25+$Y25+$Z25,$Y25+$Z25)</f>
        <v>2468.5281666666665</v>
      </c>
      <c r="BG25" s="27">
        <f>IF($O25&gt;=BG$1,$S25+$Y25+$Z25,$Y25+$Z25)</f>
        <v>2468.5281666666665</v>
      </c>
      <c r="BH25" s="27">
        <f>IF($O25&gt;=BH$1,$S25+$Y25+$Z25,$Y25+$Z25)</f>
        <v>2468.5281666666665</v>
      </c>
      <c r="BI25" s="27">
        <f>IF($O25&gt;=BI$1,$S25+$Y25+$Z25,$Y25+$Z25)</f>
        <v>2468.5281666666665</v>
      </c>
      <c r="BJ25" s="27">
        <f>IF($O25&gt;=BJ$1,$S25+$Y25+$Z25,$Y25+$Z25)</f>
        <v>2468.5281666666665</v>
      </c>
      <c r="BK25" s="27">
        <f>IF($O25&gt;=BK$1,$S25+$Y25+$Z25,$Y25+$Z25)</f>
        <v>2468.5281666666665</v>
      </c>
      <c r="BL25" s="27">
        <f>IF($O25&gt;=BL$1,$S25+$Y25+$Z25,$Y25+$Z25)</f>
        <v>2468.5281666666665</v>
      </c>
      <c r="BM25" s="27">
        <f>IF($O25&gt;=BM$1,$S25+$Y25+$Z25,$Y25+$Z25)</f>
        <v>2468.5281666666665</v>
      </c>
      <c r="BN25" s="27">
        <f>IF($O25&gt;=BN$1,$S25+$Y25+$Z25,$Y25+$Z25)</f>
        <v>2468.5281666666665</v>
      </c>
      <c r="BO25" s="27">
        <f>IF($O25&gt;=BO$1,$S25+$Y25+$Z25,$Y25+$Z25)</f>
        <v>2468.5281666666665</v>
      </c>
      <c r="BP25" s="27">
        <f>IF($O25&gt;=BP$1,$S25+$Y25+$Z25,$Y25+$Z25)</f>
        <v>2468.5281666666665</v>
      </c>
      <c r="BQ25" s="27">
        <f>IF($O25&gt;=BQ$1,$S25+$Y25+$Z25,$Y25+$Z25)</f>
        <v>2468.5281666666665</v>
      </c>
      <c r="BR25" s="27">
        <f>IF($O25&gt;=BR$1,$S25+$Y25+$Z25,$Y25+$Z25)</f>
        <v>2468.5281666666665</v>
      </c>
      <c r="BS25" s="27">
        <f>IF($O25&gt;=BS$1,$S25+$Y25+$Z25,$Y25+$Z25)</f>
        <v>2468.5281666666665</v>
      </c>
      <c r="BT25" s="27">
        <f>IF($O25&gt;=BT$1,$S25+$Y25+$Z25,$Y25+$Z25)</f>
        <v>2468.5281666666665</v>
      </c>
      <c r="BU25" s="27">
        <f>IF($O25&gt;=BU$1,$S25+$Y25+$Z25,$Y25+$Z25)</f>
        <v>2468.5281666666665</v>
      </c>
      <c r="BV25" s="27">
        <f>IF($O25&gt;=BV$1,$S25+$Y25+$Z25,$Y25+$Z25)</f>
        <v>2468.5281666666665</v>
      </c>
      <c r="BW25" s="27">
        <f>IF($O25&gt;=BW$1,$S25+$Y25+$Z25,$Y25+$Z25)</f>
        <v>2468.5281666666665</v>
      </c>
      <c r="BX25" s="27">
        <f>IF($O25&gt;=BX$1,$S25+$Y25+$Z25,$Y25+$Z25)</f>
        <v>2468.5281666666665</v>
      </c>
      <c r="BY25" s="27">
        <f>IF($O25&gt;=BY$1,$S25+$Y25+$Z25,$Y25+$Z25)</f>
        <v>2468.5281666666665</v>
      </c>
      <c r="BZ25" s="27">
        <f>IF($O25&gt;=BZ$1,$S25+$Y25+$Z25,$Y25+$Z25)</f>
        <v>2468.5281666666665</v>
      </c>
      <c r="CA25" s="27">
        <f>IF($O25&gt;=CA$1,$S25+$Y25+$Z25,$Y25+$Z25)</f>
        <v>2468.5281666666665</v>
      </c>
      <c r="CB25" s="27">
        <f>IF($O25&gt;=CB$1,$S25+$Y25+$Z25,$Y25+$Z25)</f>
        <v>2468.5281666666665</v>
      </c>
      <c r="CC25" s="27">
        <f>IF($O25&gt;=CC$1,$S25+$Y25+$Z25,$Y25+$Z25)</f>
        <v>2468.5281666666665</v>
      </c>
      <c r="CD25" s="27">
        <f>IF($O25&gt;=CD$1,$S25+$Y25+$Z25,$Y25+$Z25)</f>
        <v>2468.5281666666665</v>
      </c>
      <c r="CE25" s="27">
        <f>IF($O25&gt;=CE$1,$S25+$Y25+$Z25,$Y25+$Z25)</f>
        <v>2468.5281666666665</v>
      </c>
      <c r="CF25" s="27">
        <f>IF($O25&gt;=CF$1,$S25+$Y25+$Z25,$Y25+$Z25)</f>
        <v>2468.5281666666665</v>
      </c>
      <c r="CG25" s="27">
        <f>IF($O25&gt;=CG$1,$S25+$Y25+$Z25,$Y25+$Z25)</f>
        <v>2468.5281666666665</v>
      </c>
      <c r="CH25" s="27">
        <f>IF($O25&gt;=CH$1,$S25+$Y25+$Z25,$Y25+$Z25)</f>
        <v>2468.5281666666665</v>
      </c>
      <c r="CI25" s="27">
        <f>IF($O25&gt;=CI$1,$S25+$Y25+$Z25,$Y25+$Z25)</f>
        <v>2468.5281666666665</v>
      </c>
      <c r="CJ25" s="27">
        <f>IF($O25&gt;=CJ$1,$S25+$Y25+$Z25,$Y25+$Z25)</f>
        <v>2468.5281666666665</v>
      </c>
      <c r="CK25" s="27">
        <f>IF($O25&gt;=CK$1,$S25+$Y25+$Z25,$Y25+$Z25)</f>
        <v>2468.5281666666665</v>
      </c>
      <c r="CL25" s="27">
        <f>IF($O25&gt;=CL$1,$S25+$Y25+$Z25,$Y25+$Z25)</f>
        <v>2468.5281666666665</v>
      </c>
      <c r="CM25" s="27">
        <f>IF($O25&gt;=CM$1,$S25+$Y25+$Z25,$Y25+$Z25)</f>
        <v>2468.5281666666665</v>
      </c>
      <c r="CN25" s="27">
        <f>IF($O25&gt;=CN$1,$S25+$Y25,$Y25)</f>
        <v>2068.5281666666665</v>
      </c>
      <c r="CO25" s="27">
        <f>IF($O25&gt;=CO$1,$S25+$Y25,$Y25)</f>
        <v>2068.5281666666665</v>
      </c>
      <c r="CP25" s="27">
        <f>IF($O25&gt;=CP$1,$S25+$Y25,$Y25)</f>
        <v>2068.5281666666665</v>
      </c>
      <c r="CQ25" s="27">
        <f>IF($O25&gt;=CQ$1,$S25+$Y25,$Y25)</f>
        <v>2068.5281666666665</v>
      </c>
      <c r="CR25" s="27">
        <f>IF($O25&gt;=CR$1,$S25+$Y25,$Y25)</f>
        <v>2068.5281666666665</v>
      </c>
      <c r="CS25" s="27">
        <f>IF($O25&gt;=CS$1,$S25+$Y25,$Y25)</f>
        <v>2068.5281666666665</v>
      </c>
      <c r="CT25" s="27">
        <f>IF($O25&gt;=CT$1,$S25+$Y25,$Y25)</f>
        <v>2068.5281666666665</v>
      </c>
      <c r="CU25" s="27">
        <f>IF($O25&gt;=CU$1,$S25+$Y25,$Y25)</f>
        <v>2068.5281666666665</v>
      </c>
      <c r="CV25" s="27">
        <f>IF($O25&gt;=CV$1,$S25+$Y25,$Y25)</f>
        <v>2068.5281666666665</v>
      </c>
      <c r="CW25" s="27">
        <f>IF($O25&gt;=CW$1,$S25+$Y25,$Y25)</f>
        <v>2068.5281666666665</v>
      </c>
      <c r="CX25" s="27">
        <f>IF($O25&gt;=CX$1,$S25+$Y25,$Y25)</f>
        <v>2068.5281666666665</v>
      </c>
      <c r="CY25" s="27">
        <f>IF($O25&gt;=CY$1,$S25+$Y25,$Y25)</f>
        <v>2068.5281666666665</v>
      </c>
      <c r="CZ25" s="27">
        <f>IF($O25&gt;=CZ$1,$S25+$Y25,$Y25)</f>
        <v>2068.5281666666665</v>
      </c>
      <c r="DA25" s="27">
        <f>IF($O25&gt;=DA$1,$S25+$Y25,$Y25)</f>
        <v>2068.5281666666665</v>
      </c>
      <c r="DB25" s="27">
        <f>IF($O25&gt;=DB$1,$S25+$Y25,$Y25)</f>
        <v>2068.5281666666665</v>
      </c>
      <c r="DC25" s="27">
        <f>IF($O25&gt;=DC$1,$S25+$Y25,$Y25)</f>
        <v>2068.5281666666665</v>
      </c>
      <c r="DD25" s="27">
        <f>IF($O25&gt;=DD$1,$S25+$Y25,$Y25)</f>
        <v>2068.5281666666665</v>
      </c>
      <c r="DE25" s="27">
        <f>IF($O25&gt;=DE$1,$S25+$Y25,$Y25)</f>
        <v>2068.5281666666665</v>
      </c>
      <c r="DF25" s="27">
        <f>IF($O25&gt;=DF$1,$S25+$Y25,$Y25)</f>
        <v>2068.5281666666665</v>
      </c>
      <c r="DG25" s="27">
        <f>IF($O25&gt;=DG$1,$S25+$Y25,$Y25)</f>
        <v>2068.5281666666665</v>
      </c>
      <c r="DH25" s="27">
        <f>IF($O25&gt;=DH$1,$S25+$Y25,$Y25)</f>
        <v>2068.5281666666665</v>
      </c>
      <c r="DI25" s="27">
        <f>IF($O25&gt;=DI$1,$S25+$Y25,$Y25)</f>
        <v>2068.5281666666665</v>
      </c>
      <c r="DJ25" s="27">
        <f>IF($O25&gt;=DJ$1,$S25+$Y25,$Y25)</f>
        <v>2068.5281666666665</v>
      </c>
      <c r="DK25" s="27">
        <f>IF($O25&gt;=DK$1,$S25+$Y25,$Y25)</f>
        <v>2068.5281666666665</v>
      </c>
      <c r="DL25" s="27">
        <f>IF($O25&gt;=DL$1,$S25+$Y25,$Y25)</f>
        <v>2068.5281666666665</v>
      </c>
      <c r="DM25" s="27">
        <f>IF($O25&gt;=DM$1,$S25+$Y25,$Y25)</f>
        <v>2068.5281666666665</v>
      </c>
      <c r="DN25" s="27">
        <f>IF($O25&gt;=DN$1,$S25+$Y25,$Y25)</f>
        <v>2068.5281666666665</v>
      </c>
      <c r="DO25" s="27">
        <f>IF($O25&gt;=DO$1,$S25+$Y25,$Y25)</f>
        <v>2068.5281666666665</v>
      </c>
      <c r="DP25" s="27">
        <f>IF($O25&gt;=DP$1,$S25+$Y25,$Y25)</f>
        <v>2068.5281666666665</v>
      </c>
      <c r="DQ25" s="27">
        <f>IF($O25&gt;=DQ$1,$S25+$Y25,$Y25)</f>
        <v>2068.5281666666665</v>
      </c>
      <c r="DR25" s="27">
        <f>IF($O25&gt;=DR$1,$S25+$Y25,$Y25)</f>
        <v>2068.5281666666665</v>
      </c>
      <c r="DS25" s="27">
        <f>IF($O25&gt;=DS$1,$S25+$Y25,$Y25)</f>
        <v>2068.5281666666665</v>
      </c>
      <c r="DT25" s="27">
        <f>IF($O25&gt;=DT$1,$S25+$Y25,$Y25)</f>
        <v>2068.5281666666665</v>
      </c>
      <c r="DU25" s="27">
        <f>IF($O25&gt;=DU$1,$S25+$Y25,$Y25)</f>
        <v>2068.5281666666665</v>
      </c>
      <c r="DV25" s="27">
        <f>IF($O25&gt;=DV$1,$S25+$Y25,$Y25)</f>
        <v>2068.5281666666665</v>
      </c>
      <c r="DW25" s="27">
        <f>IF($O25&gt;=DW$1,$S25+$Y25,$Y25)</f>
        <v>2068.5281666666665</v>
      </c>
      <c r="DX25" s="27">
        <f>IF($O25&gt;=DX$1,$S25+$Y25,$Y25)</f>
        <v>2068.5281666666665</v>
      </c>
      <c r="DY25" s="27">
        <f>IF($O25&gt;=DY$1,$S25+$Y25,$Y25)</f>
        <v>2068.5281666666665</v>
      </c>
      <c r="DZ25" s="27">
        <f>IF($O25&gt;=DZ$1,$S25+$Y25,$Y25)</f>
        <v>2068.5281666666665</v>
      </c>
      <c r="EA25" s="27">
        <f>IF($O25&gt;=EA$1,$S25+$Y25,$Y25)</f>
        <v>2068.5281666666665</v>
      </c>
      <c r="EB25" s="27">
        <f>IF($O25&gt;=EB$1,$S25+$Y25,$Y25)</f>
        <v>2068.5281666666665</v>
      </c>
      <c r="EC25" s="27">
        <f>IF($O25&gt;=EC$1,$S25+$Y25,$Y25)</f>
        <v>2068.5281666666665</v>
      </c>
      <c r="ED25" s="27">
        <f>IF($O25&gt;=ED$1,$S25+$Y25,$Y25)</f>
        <v>2068.5281666666665</v>
      </c>
      <c r="EE25" s="27">
        <f>IF($O25&gt;=EE$1,$S25+$Y25,$Y25)</f>
        <v>2068.5281666666665</v>
      </c>
      <c r="EF25" s="27">
        <f>IF($O25&gt;=EF$1,$S25+$Y25,$Y25)</f>
        <v>2068.5281666666665</v>
      </c>
      <c r="EG25" s="27">
        <f>IF($O25&gt;=EG$1,$S25+$Y25,$Y25)</f>
        <v>2068.5281666666665</v>
      </c>
      <c r="EH25" s="27">
        <f>IF($O25&gt;=EH$1,$S25+$Y25,$Y25)</f>
        <v>2068.5281666666665</v>
      </c>
      <c r="EI25" s="27">
        <f>IF($O25&gt;=EI$1,$S25+$Y25,$Y25)</f>
        <v>2068.5281666666665</v>
      </c>
      <c r="EJ25" s="27">
        <f>IF($O25&gt;=EJ$1,$S25+$Y25,$Y25)</f>
        <v>2068.5281666666665</v>
      </c>
      <c r="EK25" s="27">
        <f>IF($O25&gt;=EK$1,$S25+$Y25,$Y25)</f>
        <v>2068.5281666666665</v>
      </c>
      <c r="EL25" s="27">
        <f>IF($O25&gt;=EL$1,$S25+$Y25,$Y25)</f>
        <v>2068.5281666666665</v>
      </c>
      <c r="EM25" s="27">
        <f>IF($O25&gt;=EM$1,$S25+$Y25,$Y25)</f>
        <v>2068.5281666666665</v>
      </c>
      <c r="EN25" s="27">
        <f>IF($O25&gt;=EN$1,$S25+$Y25,$Y25)</f>
        <v>2068.5281666666665</v>
      </c>
      <c r="EO25" s="27">
        <f>IF($O25&gt;=EO$1,$S25+$Y25,$Y25)</f>
        <v>2068.5281666666665</v>
      </c>
      <c r="EP25" s="27">
        <f>IF($O25&gt;=EP$1,$S25+$Y25,$Y25)</f>
        <v>2068.5281666666665</v>
      </c>
      <c r="EQ25" s="27">
        <f>IF($O25&gt;=EQ$1,$S25+$Y25,$Y25)</f>
        <v>2068.5281666666665</v>
      </c>
      <c r="ER25" s="27">
        <f>IF($O25&gt;=ER$1,$S25+$Y25,$Y25)</f>
        <v>2068.5281666666665</v>
      </c>
      <c r="ES25" s="27">
        <f>IF($O25&gt;=ES$1,$S25+$Y25,$Y25)</f>
        <v>2068.5281666666665</v>
      </c>
      <c r="ET25" s="27">
        <f>IF($O25&gt;=ET$1,$S25+$Y25,$Y25)</f>
        <v>2068.5281666666665</v>
      </c>
      <c r="EU25" s="27">
        <f>IF($O25&gt;=EU$1,$S25+$Y25,$Y25)</f>
        <v>2068.5281666666665</v>
      </c>
      <c r="EV25" s="27">
        <f>IF($O25&gt;=EV$1,$S25,0)</f>
        <v>2068.5281666666665</v>
      </c>
      <c r="EW25" s="27">
        <f>IF($O25&gt;=EW$1,$S25,0)</f>
        <v>2068.5281666666665</v>
      </c>
      <c r="EX25" s="27">
        <f>IF($O25&gt;=EX$1,$S25,0)</f>
        <v>2068.5281666666665</v>
      </c>
      <c r="EY25" s="27">
        <f>IF($O25&gt;=EY$1,$S25,0)</f>
        <v>2068.5281666666665</v>
      </c>
      <c r="EZ25" s="27">
        <f>IF($O25&gt;=EZ$1,$S25,0)</f>
        <v>2068.5281666666665</v>
      </c>
      <c r="FA25" s="27">
        <f>IF($O25&gt;=FA$1,$S25,0)</f>
        <v>2068.5281666666665</v>
      </c>
      <c r="FB25" s="27">
        <f>IF($O25&gt;=FB$1,$S25,0)</f>
        <v>2068.5281666666665</v>
      </c>
      <c r="FC25" s="27">
        <f>IF($O25&gt;=FC$1,$S25,0)</f>
        <v>2068.5281666666665</v>
      </c>
      <c r="FD25" s="27">
        <f>IF($O25&gt;=FD$1,$S25,0)</f>
        <v>2068.5281666666665</v>
      </c>
      <c r="FE25" s="27">
        <f>IF($O25&gt;=FE$1,$S25,0)</f>
        <v>2068.5281666666665</v>
      </c>
      <c r="FF25" s="27">
        <f>IF($O25&gt;=FF$1,$S25,0)</f>
        <v>2068.5281666666665</v>
      </c>
      <c r="FG25" s="27">
        <f>IF($O25&gt;=FG$1,$S25,0)</f>
        <v>2068.5281666666665</v>
      </c>
      <c r="FH25" s="27">
        <f>IF($O25&gt;=FH$1,$S25,0)</f>
        <v>2068.5281666666665</v>
      </c>
      <c r="FI25" s="27">
        <f>IF($O25&gt;=FI$1,$S25,0)</f>
        <v>2068.5281666666665</v>
      </c>
      <c r="FJ25" s="27">
        <f>IF($O25&gt;=FJ$1,$S25,0)</f>
        <v>2068.5281666666665</v>
      </c>
      <c r="FK25" s="27">
        <f>IF($O25&gt;=FK$1,$S25,0)</f>
        <v>2068.5281666666665</v>
      </c>
      <c r="FL25" s="27">
        <f>IF($O25&gt;=FL$1,$S25,0)</f>
        <v>2068.5281666666665</v>
      </c>
      <c r="FM25" s="27">
        <f>IF($O25&gt;=FM$1,$S25,0)</f>
        <v>2068.5281666666665</v>
      </c>
      <c r="FN25" s="27">
        <f>IF($O25&gt;=FN$1,$S25,0)</f>
        <v>2068.5281666666665</v>
      </c>
      <c r="FO25" s="27">
        <f>IF($O25&gt;=FO$1,$S25,0)</f>
        <v>2068.5281666666665</v>
      </c>
      <c r="FP25" s="27">
        <f>IF($O25&gt;=FP$1,$S25,0)</f>
        <v>2068.5281666666665</v>
      </c>
      <c r="FQ25" s="27">
        <f>IF($O25&gt;=FQ$1,$S25,0)</f>
        <v>2068.5281666666665</v>
      </c>
      <c r="FR25" s="27">
        <f>IF($O25&gt;=FR$1,$S25,0)</f>
        <v>2068.5281666666665</v>
      </c>
      <c r="FS25" s="27">
        <f>IF($O25&gt;=FS$1,$S25,0)</f>
        <v>2068.5281666666665</v>
      </c>
      <c r="FT25" s="27">
        <f>IF($O25&gt;=FT$1,$S25,0)</f>
        <v>2068.5281666666665</v>
      </c>
      <c r="FU25" s="27">
        <f>IF($O25&gt;=FU$1,$S25,0)</f>
        <v>2068.5281666666665</v>
      </c>
      <c r="FV25" s="27">
        <f>IF($O25&gt;=FV$1,$S25,0)</f>
        <v>2068.5281666666665</v>
      </c>
      <c r="FW25" s="27">
        <f>IF($O25&gt;=FW$1,$S25,0)</f>
        <v>2068.5281666666665</v>
      </c>
      <c r="FX25" s="27">
        <f>IF($O25&gt;=FX$1,$S25,0)</f>
        <v>2068.5281666666665</v>
      </c>
      <c r="FY25" s="27">
        <f>IF($O25&gt;=FY$1,$S25,0)</f>
        <v>2068.5281666666665</v>
      </c>
      <c r="FZ25" s="27">
        <f>IF($O25&gt;=FZ$1,$S25,0)</f>
        <v>2068.5281666666665</v>
      </c>
      <c r="GA25" s="27">
        <f>IF($O25&gt;=GA$1,$S25,0)</f>
        <v>2068.5281666666665</v>
      </c>
      <c r="GB25" s="27">
        <f>IF($O25&gt;=GB$1,$S25,0)</f>
        <v>2068.5281666666665</v>
      </c>
      <c r="GC25" s="27">
        <f>IF($O25&gt;=GC$1,$S25,0)</f>
        <v>2068.5281666666665</v>
      </c>
      <c r="GD25" s="27">
        <f>IF($O25&gt;=GD$1,$S25,0)</f>
        <v>2068.5281666666665</v>
      </c>
      <c r="GE25" s="27">
        <f>IF($O25&gt;=GE$1,$S25,0)</f>
        <v>2068.5281666666665</v>
      </c>
      <c r="GF25" s="27">
        <f>IF($O25&gt;=GF$1,$S25,0)</f>
        <v>2068.5281666666665</v>
      </c>
      <c r="GG25" s="27">
        <f>IF($O25&gt;=GG$1,$S25,0)</f>
        <v>2068.5281666666665</v>
      </c>
      <c r="GH25" s="27">
        <f>IF($O25&gt;=GH$1,$S25,0)</f>
        <v>2068.5281666666665</v>
      </c>
      <c r="GI25" s="27">
        <f>IF($O25&gt;=GI$1,$S25,0)</f>
        <v>2068.5281666666665</v>
      </c>
      <c r="GJ25" s="27">
        <f>IF($O25&gt;=GJ$1,$S25,0)</f>
        <v>2068.5281666666665</v>
      </c>
      <c r="GK25" s="27">
        <f>IF($O25&gt;=GK$1,$S25,0)</f>
        <v>2068.5281666666665</v>
      </c>
      <c r="GL25" s="27">
        <f>IF($O25&gt;=GL$1,$S25,0)</f>
        <v>2068.5281666666665</v>
      </c>
      <c r="GM25" s="27">
        <f>IF($O25&gt;=GM$1,$S25,0)</f>
        <v>2068.5281666666665</v>
      </c>
      <c r="GN25" s="27">
        <f>IF($O25&gt;=GN$1,$S25,0)</f>
        <v>2068.5281666666665</v>
      </c>
      <c r="GO25" s="27">
        <f>IF($O25&gt;=GO$1,$S25,0)</f>
        <v>2068.5281666666665</v>
      </c>
      <c r="GP25" s="27">
        <f>IF($O25&gt;=GP$1,$S25,0)</f>
        <v>2068.5281666666665</v>
      </c>
      <c r="GQ25" s="27">
        <f>IF($O25&gt;=GQ$1,$S25,0)</f>
        <v>2068.5281666666665</v>
      </c>
      <c r="GR25" s="27">
        <f>IF($O25&gt;=GR$1,$S25,0)</f>
        <v>2068.5281666666665</v>
      </c>
      <c r="GS25" s="27">
        <f>IF($O25&gt;=GS$1,$S25,0)</f>
        <v>2068.5281666666665</v>
      </c>
      <c r="GT25" s="27">
        <f>IF($O25&gt;=GT$1,$S25,0)</f>
        <v>2068.5281666666665</v>
      </c>
      <c r="GU25" s="27">
        <f>IF($O25&gt;=GU$1,$S25,0)</f>
        <v>2068.5281666666665</v>
      </c>
      <c r="GV25" s="27">
        <f>IF($O25&gt;=GV$1,$S25,0)</f>
        <v>2068.5281666666665</v>
      </c>
      <c r="GW25" s="27">
        <f>IF($O25&gt;=GW$1,$S25,0)</f>
        <v>2068.5281666666665</v>
      </c>
      <c r="GX25" s="27">
        <f>IF($O25&gt;=GX$1,$S25,0)</f>
        <v>2068.5281666666665</v>
      </c>
      <c r="GY25" s="27">
        <f>IF($O25&gt;=GY$1,$S25,0)</f>
        <v>2068.5281666666665</v>
      </c>
      <c r="GZ25" s="27">
        <f>IF($O25&gt;=GZ$1,$S25,0)</f>
        <v>2068.5281666666665</v>
      </c>
      <c r="HA25" s="27">
        <f>IF($O25&gt;=HA$1,$S25,0)</f>
        <v>2068.5281666666665</v>
      </c>
      <c r="HB25" s="27">
        <f>IF($O25&gt;=HB$1,$S25,0)</f>
        <v>2068.5281666666665</v>
      </c>
      <c r="HC25" s="27">
        <f>IF($O25&gt;=HC$1,$S25,0)</f>
        <v>2068.5281666666665</v>
      </c>
    </row>
    <row r="26" spans="1:211">
      <c r="A26" s="3">
        <v>66206</v>
      </c>
      <c r="B26" s="3" t="s">
        <v>46</v>
      </c>
      <c r="C26" s="3" t="s">
        <v>26</v>
      </c>
      <c r="D26" s="3">
        <v>60</v>
      </c>
      <c r="E26" s="4">
        <v>34982</v>
      </c>
      <c r="F26" s="5">
        <v>22.709589041095889</v>
      </c>
      <c r="G26" s="3" t="s">
        <v>24</v>
      </c>
      <c r="H26" s="4">
        <v>21489</v>
      </c>
      <c r="I26" s="9" t="s">
        <v>800</v>
      </c>
      <c r="J26" s="5">
        <v>6135.33</v>
      </c>
      <c r="K26" s="31">
        <v>685</v>
      </c>
      <c r="L26" s="32">
        <v>23</v>
      </c>
      <c r="M26" s="33">
        <f>VLOOKUP(L26,FIND,3,TRUE)</f>
        <v>1.3</v>
      </c>
      <c r="N26" s="32">
        <f>IF(L26&gt;30,180,VLOOKUP(L26,TEMPO,2,FALSE))</f>
        <v>138</v>
      </c>
      <c r="O26" s="32">
        <f>IF(R26&gt;0,4,N26)</f>
        <v>138</v>
      </c>
      <c r="P26" s="96">
        <f>J26*M26*L26</f>
        <v>183446.367</v>
      </c>
      <c r="Q26" s="96">
        <f>10934.45*2</f>
        <v>21868.9</v>
      </c>
      <c r="R26" s="96">
        <f>IF(P26&lt;=Q26,P26/4,0)</f>
        <v>0</v>
      </c>
      <c r="S26" s="5">
        <f>IF(P26&gt;=Q26,P26/N26,0)</f>
        <v>1329.3215</v>
      </c>
      <c r="T26" s="3"/>
      <c r="U26" s="3">
        <f>IF(T26="",1,0)</f>
        <v>1</v>
      </c>
      <c r="V26" s="3">
        <v>124</v>
      </c>
      <c r="W26" s="5">
        <v>0</v>
      </c>
      <c r="X26" s="5">
        <v>402.65</v>
      </c>
      <c r="Y26" s="5">
        <f>X26*W26</f>
        <v>0</v>
      </c>
      <c r="Z26" s="5">
        <v>400</v>
      </c>
      <c r="AA26" s="5">
        <f>S26+Y26+Z26</f>
        <v>1729.3215</v>
      </c>
      <c r="AB26" s="39">
        <f>(J26/12+J26/12*1.3333333333+450/12+J26/30*6/12+J26)*1.3+Y26+Z26+153.9</f>
        <v>10262.386233311177</v>
      </c>
      <c r="AC26" s="39" t="s">
        <v>26</v>
      </c>
      <c r="AD26" s="39">
        <f>J26*1.3+400+153.9</f>
        <v>8529.8289999999997</v>
      </c>
      <c r="AE26" s="39">
        <f>SUMIFS('CUSTO MENSAL FUNC NOVO'!H:H,'CUSTO MENSAL FUNC NOVO'!A:A,'VALORES MENSAIS'!AC26)</f>
        <v>4093.605</v>
      </c>
      <c r="AF26" s="27">
        <f>IF($R26&gt;0,$R26,$S26)+$Y26+$Z26</f>
        <v>1729.3215</v>
      </c>
      <c r="AG26" s="27">
        <f>IF($R26&gt;0,$R26,$S26)+$Y26+$Z26</f>
        <v>1729.3215</v>
      </c>
      <c r="AH26" s="27">
        <f>IF($R26&gt;0,$R26,$S26)+$Y26+$Z26</f>
        <v>1729.3215</v>
      </c>
      <c r="AI26" s="27">
        <f>IF($R26&gt;0,$R26,$S26)+$Y26+$Z26</f>
        <v>1729.3215</v>
      </c>
      <c r="AJ26" s="27">
        <f>IF($O26&gt;=AJ$1,$S26+$Y26+$Z26,$Y26+$Z26)</f>
        <v>1729.3215</v>
      </c>
      <c r="AK26" s="27">
        <f>IF($O26&gt;=AK$1,$S26+$Y26+$Z26,$Y26+$Z26)</f>
        <v>1729.3215</v>
      </c>
      <c r="AL26" s="27">
        <f>IF($O26&gt;=AL$1,$S26+$Y26+$Z26,$Y26+$Z26)</f>
        <v>1729.3215</v>
      </c>
      <c r="AM26" s="27">
        <f>IF($O26&gt;=AM$1,$S26+$Y26+$Z26,$Y26+$Z26)</f>
        <v>1729.3215</v>
      </c>
      <c r="AN26" s="27">
        <f>IF($O26&gt;=AN$1,$S26+$Y26+$Z26,$Y26+$Z26)</f>
        <v>1729.3215</v>
      </c>
      <c r="AO26" s="27">
        <f>IF($O26&gt;=AO$1,$S26+$Y26+$Z26,$Y26+$Z26)</f>
        <v>1729.3215</v>
      </c>
      <c r="AP26" s="27">
        <f>IF($O26&gt;=AP$1,$S26+$Y26+$Z26,$Y26+$Z26)</f>
        <v>1729.3215</v>
      </c>
      <c r="AQ26" s="27">
        <f>IF($O26&gt;=AQ$1,$S26+$Y26+$Z26,$Y26+$Z26)</f>
        <v>1729.3215</v>
      </c>
      <c r="AR26" s="27">
        <f>IF($O26&gt;=AR$1,$S26+$Y26+$Z26,$Y26+$Z26)</f>
        <v>1729.3215</v>
      </c>
      <c r="AS26" s="27">
        <f>IF($O26&gt;=AS$1,$S26+$Y26+$Z26,$Y26+$Z26)</f>
        <v>1729.3215</v>
      </c>
      <c r="AT26" s="27">
        <f>IF($O26&gt;=AT$1,$S26+$Y26+$Z26,$Y26+$Z26)</f>
        <v>1729.3215</v>
      </c>
      <c r="AU26" s="27">
        <f>IF($O26&gt;=AU$1,$S26+$Y26+$Z26,$Y26+$Z26)</f>
        <v>1729.3215</v>
      </c>
      <c r="AV26" s="27">
        <f>IF($O26&gt;=AV$1,$S26+$Y26+$Z26,$Y26+$Z26)</f>
        <v>1729.3215</v>
      </c>
      <c r="AW26" s="27">
        <f>IF($O26&gt;=AW$1,$S26+$Y26+$Z26,$Y26+$Z26)</f>
        <v>1729.3215</v>
      </c>
      <c r="AX26" s="27">
        <f>IF($O26&gt;=AX$1,$S26+$Y26+$Z26,$Y26+$Z26)</f>
        <v>1729.3215</v>
      </c>
      <c r="AY26" s="27">
        <f>IF($O26&gt;=AY$1,$S26+$Y26+$Z26,$Y26+$Z26)</f>
        <v>1729.3215</v>
      </c>
      <c r="AZ26" s="27">
        <f>IF($O26&gt;=AZ$1,$S26+$Y26+$Z26,$Y26+$Z26)</f>
        <v>1729.3215</v>
      </c>
      <c r="BA26" s="27">
        <f>IF($O26&gt;=BA$1,$S26+$Y26+$Z26,$Y26+$Z26)</f>
        <v>1729.3215</v>
      </c>
      <c r="BB26" s="27">
        <f>IF($O26&gt;=BB$1,$S26+$Y26+$Z26,$Y26+$Z26)</f>
        <v>1729.3215</v>
      </c>
      <c r="BC26" s="27">
        <f>IF($O26&gt;=BC$1,$S26+$Y26+$Z26,$Y26+$Z26)</f>
        <v>1729.3215</v>
      </c>
      <c r="BD26" s="27">
        <f>IF($O26&gt;=BD$1,$S26+$Y26+$Z26,$Y26+$Z26)</f>
        <v>1729.3215</v>
      </c>
      <c r="BE26" s="27">
        <f>IF($O26&gt;=BE$1,$S26+$Y26+$Z26,$Y26+$Z26)</f>
        <v>1729.3215</v>
      </c>
      <c r="BF26" s="27">
        <f>IF($O26&gt;=BF$1,$S26+$Y26+$Z26,$Y26+$Z26)</f>
        <v>1729.3215</v>
      </c>
      <c r="BG26" s="27">
        <f>IF($O26&gt;=BG$1,$S26+$Y26+$Z26,$Y26+$Z26)</f>
        <v>1729.3215</v>
      </c>
      <c r="BH26" s="27">
        <f>IF($O26&gt;=BH$1,$S26+$Y26+$Z26,$Y26+$Z26)</f>
        <v>1729.3215</v>
      </c>
      <c r="BI26" s="27">
        <f>IF($O26&gt;=BI$1,$S26+$Y26+$Z26,$Y26+$Z26)</f>
        <v>1729.3215</v>
      </c>
      <c r="BJ26" s="27">
        <f>IF($O26&gt;=BJ$1,$S26+$Y26+$Z26,$Y26+$Z26)</f>
        <v>1729.3215</v>
      </c>
      <c r="BK26" s="27">
        <f>IF($O26&gt;=BK$1,$S26+$Y26+$Z26,$Y26+$Z26)</f>
        <v>1729.3215</v>
      </c>
      <c r="BL26" s="27">
        <f>IF($O26&gt;=BL$1,$S26+$Y26+$Z26,$Y26+$Z26)</f>
        <v>1729.3215</v>
      </c>
      <c r="BM26" s="27">
        <f>IF($O26&gt;=BM$1,$S26+$Y26+$Z26,$Y26+$Z26)</f>
        <v>1729.3215</v>
      </c>
      <c r="BN26" s="27">
        <f>IF($O26&gt;=BN$1,$S26+$Y26+$Z26,$Y26+$Z26)</f>
        <v>1729.3215</v>
      </c>
      <c r="BO26" s="27">
        <f>IF($O26&gt;=BO$1,$S26+$Y26+$Z26,$Y26+$Z26)</f>
        <v>1729.3215</v>
      </c>
      <c r="BP26" s="27">
        <f>IF($O26&gt;=BP$1,$S26+$Y26+$Z26,$Y26+$Z26)</f>
        <v>1729.3215</v>
      </c>
      <c r="BQ26" s="27">
        <f>IF($O26&gt;=BQ$1,$S26+$Y26+$Z26,$Y26+$Z26)</f>
        <v>1729.3215</v>
      </c>
      <c r="BR26" s="27">
        <f>IF($O26&gt;=BR$1,$S26+$Y26+$Z26,$Y26+$Z26)</f>
        <v>1729.3215</v>
      </c>
      <c r="BS26" s="27">
        <f>IF($O26&gt;=BS$1,$S26+$Y26+$Z26,$Y26+$Z26)</f>
        <v>1729.3215</v>
      </c>
      <c r="BT26" s="27">
        <f>IF($O26&gt;=BT$1,$S26+$Y26+$Z26,$Y26+$Z26)</f>
        <v>1729.3215</v>
      </c>
      <c r="BU26" s="27">
        <f>IF($O26&gt;=BU$1,$S26+$Y26+$Z26,$Y26+$Z26)</f>
        <v>1729.3215</v>
      </c>
      <c r="BV26" s="27">
        <f>IF($O26&gt;=BV$1,$S26+$Y26+$Z26,$Y26+$Z26)</f>
        <v>1729.3215</v>
      </c>
      <c r="BW26" s="27">
        <f>IF($O26&gt;=BW$1,$S26+$Y26+$Z26,$Y26+$Z26)</f>
        <v>1729.3215</v>
      </c>
      <c r="BX26" s="27">
        <f>IF($O26&gt;=BX$1,$S26+$Y26+$Z26,$Y26+$Z26)</f>
        <v>1729.3215</v>
      </c>
      <c r="BY26" s="27">
        <f>IF($O26&gt;=BY$1,$S26+$Y26+$Z26,$Y26+$Z26)</f>
        <v>1729.3215</v>
      </c>
      <c r="BZ26" s="27">
        <f>IF($O26&gt;=BZ$1,$S26+$Y26+$Z26,$Y26+$Z26)</f>
        <v>1729.3215</v>
      </c>
      <c r="CA26" s="27">
        <f>IF($O26&gt;=CA$1,$S26+$Y26+$Z26,$Y26+$Z26)</f>
        <v>1729.3215</v>
      </c>
      <c r="CB26" s="27">
        <f>IF($O26&gt;=CB$1,$S26+$Y26+$Z26,$Y26+$Z26)</f>
        <v>1729.3215</v>
      </c>
      <c r="CC26" s="27">
        <f>IF($O26&gt;=CC$1,$S26+$Y26+$Z26,$Y26+$Z26)</f>
        <v>1729.3215</v>
      </c>
      <c r="CD26" s="27">
        <f>IF($O26&gt;=CD$1,$S26+$Y26+$Z26,$Y26+$Z26)</f>
        <v>1729.3215</v>
      </c>
      <c r="CE26" s="27">
        <f>IF($O26&gt;=CE$1,$S26+$Y26+$Z26,$Y26+$Z26)</f>
        <v>1729.3215</v>
      </c>
      <c r="CF26" s="27">
        <f>IF($O26&gt;=CF$1,$S26+$Y26+$Z26,$Y26+$Z26)</f>
        <v>1729.3215</v>
      </c>
      <c r="CG26" s="27">
        <f>IF($O26&gt;=CG$1,$S26+$Y26+$Z26,$Y26+$Z26)</f>
        <v>1729.3215</v>
      </c>
      <c r="CH26" s="27">
        <f>IF($O26&gt;=CH$1,$S26+$Y26+$Z26,$Y26+$Z26)</f>
        <v>1729.3215</v>
      </c>
      <c r="CI26" s="27">
        <f>IF($O26&gt;=CI$1,$S26+$Y26+$Z26,$Y26+$Z26)</f>
        <v>1729.3215</v>
      </c>
      <c r="CJ26" s="27">
        <f>IF($O26&gt;=CJ$1,$S26+$Y26+$Z26,$Y26+$Z26)</f>
        <v>1729.3215</v>
      </c>
      <c r="CK26" s="27">
        <f>IF($O26&gt;=CK$1,$S26+$Y26+$Z26,$Y26+$Z26)</f>
        <v>1729.3215</v>
      </c>
      <c r="CL26" s="27">
        <f>IF($O26&gt;=CL$1,$S26+$Y26+$Z26,$Y26+$Z26)</f>
        <v>1729.3215</v>
      </c>
      <c r="CM26" s="27">
        <f>IF($O26&gt;=CM$1,$S26+$Y26+$Z26,$Y26+$Z26)</f>
        <v>1729.3215</v>
      </c>
      <c r="CN26" s="27">
        <f>IF($O26&gt;=CN$1,$S26+$Y26,$Y26)</f>
        <v>1329.3215</v>
      </c>
      <c r="CO26" s="27">
        <f>IF($O26&gt;=CO$1,$S26+$Y26,$Y26)</f>
        <v>1329.3215</v>
      </c>
      <c r="CP26" s="27">
        <f>IF($O26&gt;=CP$1,$S26+$Y26,$Y26)</f>
        <v>1329.3215</v>
      </c>
      <c r="CQ26" s="27">
        <f>IF($O26&gt;=CQ$1,$S26+$Y26,$Y26)</f>
        <v>1329.3215</v>
      </c>
      <c r="CR26" s="27">
        <f>IF($O26&gt;=CR$1,$S26+$Y26,$Y26)</f>
        <v>1329.3215</v>
      </c>
      <c r="CS26" s="27">
        <f>IF($O26&gt;=CS$1,$S26+$Y26,$Y26)</f>
        <v>1329.3215</v>
      </c>
      <c r="CT26" s="27">
        <f>IF($O26&gt;=CT$1,$S26+$Y26,$Y26)</f>
        <v>1329.3215</v>
      </c>
      <c r="CU26" s="27">
        <f>IF($O26&gt;=CU$1,$S26+$Y26,$Y26)</f>
        <v>1329.3215</v>
      </c>
      <c r="CV26" s="27">
        <f>IF($O26&gt;=CV$1,$S26+$Y26,$Y26)</f>
        <v>1329.3215</v>
      </c>
      <c r="CW26" s="27">
        <f>IF($O26&gt;=CW$1,$S26+$Y26,$Y26)</f>
        <v>1329.3215</v>
      </c>
      <c r="CX26" s="27">
        <f>IF($O26&gt;=CX$1,$S26+$Y26,$Y26)</f>
        <v>1329.3215</v>
      </c>
      <c r="CY26" s="27">
        <f>IF($O26&gt;=CY$1,$S26+$Y26,$Y26)</f>
        <v>1329.3215</v>
      </c>
      <c r="CZ26" s="27">
        <f>IF($O26&gt;=CZ$1,$S26+$Y26,$Y26)</f>
        <v>1329.3215</v>
      </c>
      <c r="DA26" s="27">
        <f>IF($O26&gt;=DA$1,$S26+$Y26,$Y26)</f>
        <v>1329.3215</v>
      </c>
      <c r="DB26" s="27">
        <f>IF($O26&gt;=DB$1,$S26+$Y26,$Y26)</f>
        <v>1329.3215</v>
      </c>
      <c r="DC26" s="27">
        <f>IF($O26&gt;=DC$1,$S26+$Y26,$Y26)</f>
        <v>1329.3215</v>
      </c>
      <c r="DD26" s="27">
        <f>IF($O26&gt;=DD$1,$S26+$Y26,$Y26)</f>
        <v>1329.3215</v>
      </c>
      <c r="DE26" s="27">
        <f>IF($O26&gt;=DE$1,$S26+$Y26,$Y26)</f>
        <v>1329.3215</v>
      </c>
      <c r="DF26" s="27">
        <f>IF($O26&gt;=DF$1,$S26+$Y26,$Y26)</f>
        <v>1329.3215</v>
      </c>
      <c r="DG26" s="27">
        <f>IF($O26&gt;=DG$1,$S26+$Y26,$Y26)</f>
        <v>1329.3215</v>
      </c>
      <c r="DH26" s="27">
        <f>IF($O26&gt;=DH$1,$S26+$Y26,$Y26)</f>
        <v>1329.3215</v>
      </c>
      <c r="DI26" s="27">
        <f>IF($O26&gt;=DI$1,$S26+$Y26,$Y26)</f>
        <v>1329.3215</v>
      </c>
      <c r="DJ26" s="27">
        <f>IF($O26&gt;=DJ$1,$S26+$Y26,$Y26)</f>
        <v>1329.3215</v>
      </c>
      <c r="DK26" s="27">
        <f>IF($O26&gt;=DK$1,$S26+$Y26,$Y26)</f>
        <v>1329.3215</v>
      </c>
      <c r="DL26" s="27">
        <f>IF($O26&gt;=DL$1,$S26+$Y26,$Y26)</f>
        <v>1329.3215</v>
      </c>
      <c r="DM26" s="27">
        <f>IF($O26&gt;=DM$1,$S26+$Y26,$Y26)</f>
        <v>1329.3215</v>
      </c>
      <c r="DN26" s="27">
        <f>IF($O26&gt;=DN$1,$S26+$Y26,$Y26)</f>
        <v>1329.3215</v>
      </c>
      <c r="DO26" s="27">
        <f>IF($O26&gt;=DO$1,$S26+$Y26,$Y26)</f>
        <v>1329.3215</v>
      </c>
      <c r="DP26" s="27">
        <f>IF($O26&gt;=DP$1,$S26+$Y26,$Y26)</f>
        <v>1329.3215</v>
      </c>
      <c r="DQ26" s="27">
        <f>IF($O26&gt;=DQ$1,$S26+$Y26,$Y26)</f>
        <v>1329.3215</v>
      </c>
      <c r="DR26" s="27">
        <f>IF($O26&gt;=DR$1,$S26+$Y26,$Y26)</f>
        <v>1329.3215</v>
      </c>
      <c r="DS26" s="27">
        <f>IF($O26&gt;=DS$1,$S26+$Y26,$Y26)</f>
        <v>1329.3215</v>
      </c>
      <c r="DT26" s="27">
        <f>IF($O26&gt;=DT$1,$S26+$Y26,$Y26)</f>
        <v>1329.3215</v>
      </c>
      <c r="DU26" s="27">
        <f>IF($O26&gt;=DU$1,$S26+$Y26,$Y26)</f>
        <v>1329.3215</v>
      </c>
      <c r="DV26" s="27">
        <f>IF($O26&gt;=DV$1,$S26+$Y26,$Y26)</f>
        <v>1329.3215</v>
      </c>
      <c r="DW26" s="27">
        <f>IF($O26&gt;=DW$1,$S26+$Y26,$Y26)</f>
        <v>1329.3215</v>
      </c>
      <c r="DX26" s="27">
        <f>IF($O26&gt;=DX$1,$S26+$Y26,$Y26)</f>
        <v>1329.3215</v>
      </c>
      <c r="DY26" s="27">
        <f>IF($O26&gt;=DY$1,$S26+$Y26,$Y26)</f>
        <v>1329.3215</v>
      </c>
      <c r="DZ26" s="27">
        <f>IF($O26&gt;=DZ$1,$S26+$Y26,$Y26)</f>
        <v>1329.3215</v>
      </c>
      <c r="EA26" s="27">
        <f>IF($O26&gt;=EA$1,$S26+$Y26,$Y26)</f>
        <v>1329.3215</v>
      </c>
      <c r="EB26" s="27">
        <f>IF($O26&gt;=EB$1,$S26+$Y26,$Y26)</f>
        <v>1329.3215</v>
      </c>
      <c r="EC26" s="27">
        <f>IF($O26&gt;=EC$1,$S26+$Y26,$Y26)</f>
        <v>1329.3215</v>
      </c>
      <c r="ED26" s="27">
        <f>IF($O26&gt;=ED$1,$S26+$Y26,$Y26)</f>
        <v>1329.3215</v>
      </c>
      <c r="EE26" s="27">
        <f>IF($O26&gt;=EE$1,$S26+$Y26,$Y26)</f>
        <v>1329.3215</v>
      </c>
      <c r="EF26" s="27">
        <f>IF($O26&gt;=EF$1,$S26+$Y26,$Y26)</f>
        <v>1329.3215</v>
      </c>
      <c r="EG26" s="27">
        <f>IF($O26&gt;=EG$1,$S26+$Y26,$Y26)</f>
        <v>1329.3215</v>
      </c>
      <c r="EH26" s="27">
        <f>IF($O26&gt;=EH$1,$S26+$Y26,$Y26)</f>
        <v>1329.3215</v>
      </c>
      <c r="EI26" s="27">
        <f>IF($O26&gt;=EI$1,$S26+$Y26,$Y26)</f>
        <v>1329.3215</v>
      </c>
      <c r="EJ26" s="27">
        <f>IF($O26&gt;=EJ$1,$S26+$Y26,$Y26)</f>
        <v>1329.3215</v>
      </c>
      <c r="EK26" s="27">
        <f>IF($O26&gt;=EK$1,$S26+$Y26,$Y26)</f>
        <v>1329.3215</v>
      </c>
      <c r="EL26" s="27">
        <f>IF($O26&gt;=EL$1,$S26+$Y26,$Y26)</f>
        <v>1329.3215</v>
      </c>
      <c r="EM26" s="27">
        <f>IF($O26&gt;=EM$1,$S26+$Y26,$Y26)</f>
        <v>1329.3215</v>
      </c>
      <c r="EN26" s="27">
        <f>IF($O26&gt;=EN$1,$S26+$Y26,$Y26)</f>
        <v>1329.3215</v>
      </c>
      <c r="EO26" s="27">
        <f>IF($O26&gt;=EO$1,$S26+$Y26,$Y26)</f>
        <v>1329.3215</v>
      </c>
      <c r="EP26" s="27">
        <f>IF($O26&gt;=EP$1,$S26+$Y26,$Y26)</f>
        <v>1329.3215</v>
      </c>
      <c r="EQ26" s="27">
        <f>IF($O26&gt;=EQ$1,$S26+$Y26,$Y26)</f>
        <v>1329.3215</v>
      </c>
      <c r="ER26" s="27">
        <f>IF($O26&gt;=ER$1,$S26+$Y26,$Y26)</f>
        <v>1329.3215</v>
      </c>
      <c r="ES26" s="27">
        <f>IF($O26&gt;=ES$1,$S26+$Y26,$Y26)</f>
        <v>1329.3215</v>
      </c>
      <c r="ET26" s="27">
        <f>IF($O26&gt;=ET$1,$S26+$Y26,$Y26)</f>
        <v>1329.3215</v>
      </c>
      <c r="EU26" s="27">
        <f>IF($O26&gt;=EU$1,$S26+$Y26,$Y26)</f>
        <v>1329.3215</v>
      </c>
      <c r="EV26" s="27">
        <f>IF($O26&gt;=EV$1,$S26,0)</f>
        <v>1329.3215</v>
      </c>
      <c r="EW26" s="27">
        <f>IF($O26&gt;=EW$1,$S26,0)</f>
        <v>1329.3215</v>
      </c>
      <c r="EX26" s="27">
        <f>IF($O26&gt;=EX$1,$S26,0)</f>
        <v>1329.3215</v>
      </c>
      <c r="EY26" s="27">
        <f>IF($O26&gt;=EY$1,$S26,0)</f>
        <v>1329.3215</v>
      </c>
      <c r="EZ26" s="27">
        <f>IF($O26&gt;=EZ$1,$S26,0)</f>
        <v>1329.3215</v>
      </c>
      <c r="FA26" s="27">
        <f>IF($O26&gt;=FA$1,$S26,0)</f>
        <v>1329.3215</v>
      </c>
      <c r="FB26" s="27">
        <f>IF($O26&gt;=FB$1,$S26,0)</f>
        <v>1329.3215</v>
      </c>
      <c r="FC26" s="27">
        <f>IF($O26&gt;=FC$1,$S26,0)</f>
        <v>1329.3215</v>
      </c>
      <c r="FD26" s="27">
        <f>IF($O26&gt;=FD$1,$S26,0)</f>
        <v>1329.3215</v>
      </c>
      <c r="FE26" s="27">
        <f>IF($O26&gt;=FE$1,$S26,0)</f>
        <v>1329.3215</v>
      </c>
      <c r="FF26" s="27">
        <f>IF($O26&gt;=FF$1,$S26,0)</f>
        <v>1329.3215</v>
      </c>
      <c r="FG26" s="27">
        <f>IF($O26&gt;=FG$1,$S26,0)</f>
        <v>1329.3215</v>
      </c>
      <c r="FH26" s="27">
        <f>IF($O26&gt;=FH$1,$S26,0)</f>
        <v>1329.3215</v>
      </c>
      <c r="FI26" s="27">
        <f>IF($O26&gt;=FI$1,$S26,0)</f>
        <v>1329.3215</v>
      </c>
      <c r="FJ26" s="27">
        <f>IF($O26&gt;=FJ$1,$S26,0)</f>
        <v>1329.3215</v>
      </c>
      <c r="FK26" s="27">
        <f>IF($O26&gt;=FK$1,$S26,0)</f>
        <v>1329.3215</v>
      </c>
      <c r="FL26" s="27">
        <f>IF($O26&gt;=FL$1,$S26,0)</f>
        <v>1329.3215</v>
      </c>
      <c r="FM26" s="27">
        <f>IF($O26&gt;=FM$1,$S26,0)</f>
        <v>1329.3215</v>
      </c>
      <c r="FN26" s="27">
        <f>IF($O26&gt;=FN$1,$S26,0)</f>
        <v>0</v>
      </c>
      <c r="FO26" s="27">
        <f>IF($O26&gt;=FO$1,$S26,0)</f>
        <v>0</v>
      </c>
      <c r="FP26" s="27">
        <f>IF($O26&gt;=FP$1,$S26,0)</f>
        <v>0</v>
      </c>
      <c r="FQ26" s="27">
        <f>IF($O26&gt;=FQ$1,$S26,0)</f>
        <v>0</v>
      </c>
      <c r="FR26" s="27">
        <f>IF($O26&gt;=FR$1,$S26,0)</f>
        <v>0</v>
      </c>
      <c r="FS26" s="27">
        <f>IF($O26&gt;=FS$1,$S26,0)</f>
        <v>0</v>
      </c>
      <c r="FT26" s="27">
        <f>IF($O26&gt;=FT$1,$S26,0)</f>
        <v>0</v>
      </c>
      <c r="FU26" s="27">
        <f>IF($O26&gt;=FU$1,$S26,0)</f>
        <v>0</v>
      </c>
      <c r="FV26" s="27">
        <f>IF($O26&gt;=FV$1,$S26,0)</f>
        <v>0</v>
      </c>
      <c r="FW26" s="27">
        <f>IF($O26&gt;=FW$1,$S26,0)</f>
        <v>0</v>
      </c>
      <c r="FX26" s="27">
        <f>IF($O26&gt;=FX$1,$S26,0)</f>
        <v>0</v>
      </c>
      <c r="FY26" s="27">
        <f>IF($O26&gt;=FY$1,$S26,0)</f>
        <v>0</v>
      </c>
      <c r="FZ26" s="27">
        <f>IF($O26&gt;=FZ$1,$S26,0)</f>
        <v>0</v>
      </c>
      <c r="GA26" s="27">
        <f>IF($O26&gt;=GA$1,$S26,0)</f>
        <v>0</v>
      </c>
      <c r="GB26" s="27">
        <f>IF($O26&gt;=GB$1,$S26,0)</f>
        <v>0</v>
      </c>
      <c r="GC26" s="27">
        <f>IF($O26&gt;=GC$1,$S26,0)</f>
        <v>0</v>
      </c>
      <c r="GD26" s="27">
        <f>IF($O26&gt;=GD$1,$S26,0)</f>
        <v>0</v>
      </c>
      <c r="GE26" s="27">
        <f>IF($O26&gt;=GE$1,$S26,0)</f>
        <v>0</v>
      </c>
      <c r="GF26" s="27">
        <f>IF($O26&gt;=GF$1,$S26,0)</f>
        <v>0</v>
      </c>
      <c r="GG26" s="27">
        <f>IF($O26&gt;=GG$1,$S26,0)</f>
        <v>0</v>
      </c>
      <c r="GH26" s="27">
        <f>IF($O26&gt;=GH$1,$S26,0)</f>
        <v>0</v>
      </c>
      <c r="GI26" s="27">
        <f>IF($O26&gt;=GI$1,$S26,0)</f>
        <v>0</v>
      </c>
      <c r="GJ26" s="27">
        <f>IF($O26&gt;=GJ$1,$S26,0)</f>
        <v>0</v>
      </c>
      <c r="GK26" s="27">
        <f>IF($O26&gt;=GK$1,$S26,0)</f>
        <v>0</v>
      </c>
      <c r="GL26" s="27">
        <f>IF($O26&gt;=GL$1,$S26,0)</f>
        <v>0</v>
      </c>
      <c r="GM26" s="27">
        <f>IF($O26&gt;=GM$1,$S26,0)</f>
        <v>0</v>
      </c>
      <c r="GN26" s="27">
        <f>IF($O26&gt;=GN$1,$S26,0)</f>
        <v>0</v>
      </c>
      <c r="GO26" s="27">
        <f>IF($O26&gt;=GO$1,$S26,0)</f>
        <v>0</v>
      </c>
      <c r="GP26" s="27">
        <f>IF($O26&gt;=GP$1,$S26,0)</f>
        <v>0</v>
      </c>
      <c r="GQ26" s="27">
        <f>IF($O26&gt;=GQ$1,$S26,0)</f>
        <v>0</v>
      </c>
      <c r="GR26" s="27">
        <f>IF($O26&gt;=GR$1,$S26,0)</f>
        <v>0</v>
      </c>
      <c r="GS26" s="27">
        <f>IF($O26&gt;=GS$1,$S26,0)</f>
        <v>0</v>
      </c>
      <c r="GT26" s="27">
        <f>IF($O26&gt;=GT$1,$S26,0)</f>
        <v>0</v>
      </c>
      <c r="GU26" s="27">
        <f>IF($O26&gt;=GU$1,$S26,0)</f>
        <v>0</v>
      </c>
      <c r="GV26" s="27">
        <f>IF($O26&gt;=GV$1,$S26,0)</f>
        <v>0</v>
      </c>
      <c r="GW26" s="27">
        <f>IF($O26&gt;=GW$1,$S26,0)</f>
        <v>0</v>
      </c>
      <c r="GX26" s="27">
        <f>IF($O26&gt;=GX$1,$S26,0)</f>
        <v>0</v>
      </c>
      <c r="GY26" s="27">
        <f>IF($O26&gt;=GY$1,$S26,0)</f>
        <v>0</v>
      </c>
      <c r="GZ26" s="27">
        <f>IF($O26&gt;=GZ$1,$S26,0)</f>
        <v>0</v>
      </c>
      <c r="HA26" s="27">
        <f>IF($O26&gt;=HA$1,$S26,0)</f>
        <v>0</v>
      </c>
      <c r="HB26" s="27">
        <f>IF($O26&gt;=HB$1,$S26,0)</f>
        <v>0</v>
      </c>
      <c r="HC26" s="27">
        <f>IF($O26&gt;=HC$1,$S26,0)</f>
        <v>0</v>
      </c>
    </row>
    <row r="27" spans="1:211">
      <c r="A27" s="3">
        <v>88293</v>
      </c>
      <c r="B27" s="3" t="s">
        <v>37</v>
      </c>
      <c r="C27" s="3" t="s">
        <v>26</v>
      </c>
      <c r="D27" s="3">
        <v>68</v>
      </c>
      <c r="E27" s="4">
        <v>36969</v>
      </c>
      <c r="F27" s="5">
        <v>17.265753424657536</v>
      </c>
      <c r="G27" s="3" t="s">
        <v>24</v>
      </c>
      <c r="H27" s="4">
        <v>18592</v>
      </c>
      <c r="I27" s="9" t="s">
        <v>800</v>
      </c>
      <c r="J27" s="5">
        <v>3824.45</v>
      </c>
      <c r="K27" s="31">
        <v>685</v>
      </c>
      <c r="L27" s="32">
        <v>17</v>
      </c>
      <c r="M27" s="33">
        <f>VLOOKUP(L27,FIND,3,TRUE)</f>
        <v>1.2</v>
      </c>
      <c r="N27" s="32">
        <f>IF(L27&gt;30,180,VLOOKUP(L27,TEMPO,2,FALSE))</f>
        <v>102</v>
      </c>
      <c r="O27" s="32">
        <f>IF(R27&gt;0,4,N27)</f>
        <v>102</v>
      </c>
      <c r="P27" s="96">
        <f>J27*M27*L27</f>
        <v>78018.779999999984</v>
      </c>
      <c r="Q27" s="96">
        <f>10934.45*2</f>
        <v>21868.9</v>
      </c>
      <c r="R27" s="96">
        <f>IF(P27&lt;=Q27,P27/4,0)</f>
        <v>0</v>
      </c>
      <c r="S27" s="5">
        <f>IF(P27&gt;=Q27,P27/N27,0)</f>
        <v>764.88999999999987</v>
      </c>
      <c r="T27" s="3"/>
      <c r="U27" s="3">
        <f>IF(T27="",1,0)</f>
        <v>1</v>
      </c>
      <c r="V27" s="3">
        <v>126</v>
      </c>
      <c r="W27" s="5">
        <v>0</v>
      </c>
      <c r="X27" s="5">
        <v>402.65</v>
      </c>
      <c r="Y27" s="5">
        <f>X27*W27</f>
        <v>0</v>
      </c>
      <c r="Z27" s="5">
        <v>400</v>
      </c>
      <c r="AA27" s="5">
        <f>S27+Y27+Z27</f>
        <v>1164.8899999999999</v>
      </c>
      <c r="AB27" s="39">
        <f>(J27/12+J27/12*1.3333333333+450/12+J27/30*6/12+J27)*1.3+Y27+Z27+153.9</f>
        <v>6624.0340555417451</v>
      </c>
      <c r="AC27" s="39" t="s">
        <v>26</v>
      </c>
      <c r="AD27" s="39">
        <f>J27*1.3+400+153.9</f>
        <v>5525.6849999999995</v>
      </c>
      <c r="AE27" s="39">
        <f>SUMIFS('CUSTO MENSAL FUNC NOVO'!H:H,'CUSTO MENSAL FUNC NOVO'!A:A,'VALORES MENSAIS'!AC27)</f>
        <v>4093.605</v>
      </c>
      <c r="AF27" s="27">
        <f>IF($R27&gt;0,$R27,$S27)+$Y27+$Z27</f>
        <v>1164.8899999999999</v>
      </c>
      <c r="AG27" s="27">
        <f>IF($R27&gt;0,$R27,$S27)+$Y27+$Z27</f>
        <v>1164.8899999999999</v>
      </c>
      <c r="AH27" s="27">
        <f>IF($R27&gt;0,$R27,$S27)+$Y27+$Z27</f>
        <v>1164.8899999999999</v>
      </c>
      <c r="AI27" s="27">
        <f>IF($R27&gt;0,$R27,$S27)+$Y27+$Z27</f>
        <v>1164.8899999999999</v>
      </c>
      <c r="AJ27" s="27">
        <f>IF($O27&gt;=AJ$1,$S27+$Y27+$Z27,$Y27+$Z27)</f>
        <v>1164.8899999999999</v>
      </c>
      <c r="AK27" s="27">
        <f>IF($O27&gt;=AK$1,$S27+$Y27+$Z27,$Y27+$Z27)</f>
        <v>1164.8899999999999</v>
      </c>
      <c r="AL27" s="27">
        <f>IF($O27&gt;=AL$1,$S27+$Y27+$Z27,$Y27+$Z27)</f>
        <v>1164.8899999999999</v>
      </c>
      <c r="AM27" s="27">
        <f>IF($O27&gt;=AM$1,$S27+$Y27+$Z27,$Y27+$Z27)</f>
        <v>1164.8899999999999</v>
      </c>
      <c r="AN27" s="27">
        <f>IF($O27&gt;=AN$1,$S27+$Y27+$Z27,$Y27+$Z27)</f>
        <v>1164.8899999999999</v>
      </c>
      <c r="AO27" s="27">
        <f>IF($O27&gt;=AO$1,$S27+$Y27+$Z27,$Y27+$Z27)</f>
        <v>1164.8899999999999</v>
      </c>
      <c r="AP27" s="27">
        <f>IF($O27&gt;=AP$1,$S27+$Y27+$Z27,$Y27+$Z27)</f>
        <v>1164.8899999999999</v>
      </c>
      <c r="AQ27" s="27">
        <f>IF($O27&gt;=AQ$1,$S27+$Y27+$Z27,$Y27+$Z27)</f>
        <v>1164.8899999999999</v>
      </c>
      <c r="AR27" s="27">
        <f>IF($O27&gt;=AR$1,$S27+$Y27+$Z27,$Y27+$Z27)</f>
        <v>1164.8899999999999</v>
      </c>
      <c r="AS27" s="27">
        <f>IF($O27&gt;=AS$1,$S27+$Y27+$Z27,$Y27+$Z27)</f>
        <v>1164.8899999999999</v>
      </c>
      <c r="AT27" s="27">
        <f>IF($O27&gt;=AT$1,$S27+$Y27+$Z27,$Y27+$Z27)</f>
        <v>1164.8899999999999</v>
      </c>
      <c r="AU27" s="27">
        <f>IF($O27&gt;=AU$1,$S27+$Y27+$Z27,$Y27+$Z27)</f>
        <v>1164.8899999999999</v>
      </c>
      <c r="AV27" s="27">
        <f>IF($O27&gt;=AV$1,$S27+$Y27+$Z27,$Y27+$Z27)</f>
        <v>1164.8899999999999</v>
      </c>
      <c r="AW27" s="27">
        <f>IF($O27&gt;=AW$1,$S27+$Y27+$Z27,$Y27+$Z27)</f>
        <v>1164.8899999999999</v>
      </c>
      <c r="AX27" s="27">
        <f>IF($O27&gt;=AX$1,$S27+$Y27+$Z27,$Y27+$Z27)</f>
        <v>1164.8899999999999</v>
      </c>
      <c r="AY27" s="27">
        <f>IF($O27&gt;=AY$1,$S27+$Y27+$Z27,$Y27+$Z27)</f>
        <v>1164.8899999999999</v>
      </c>
      <c r="AZ27" s="27">
        <f>IF($O27&gt;=AZ$1,$S27+$Y27+$Z27,$Y27+$Z27)</f>
        <v>1164.8899999999999</v>
      </c>
      <c r="BA27" s="27">
        <f>IF($O27&gt;=BA$1,$S27+$Y27+$Z27,$Y27+$Z27)</f>
        <v>1164.8899999999999</v>
      </c>
      <c r="BB27" s="27">
        <f>IF($O27&gt;=BB$1,$S27+$Y27+$Z27,$Y27+$Z27)</f>
        <v>1164.8899999999999</v>
      </c>
      <c r="BC27" s="27">
        <f>IF($O27&gt;=BC$1,$S27+$Y27+$Z27,$Y27+$Z27)</f>
        <v>1164.8899999999999</v>
      </c>
      <c r="BD27" s="27">
        <f>IF($O27&gt;=BD$1,$S27+$Y27+$Z27,$Y27+$Z27)</f>
        <v>1164.8899999999999</v>
      </c>
      <c r="BE27" s="27">
        <f>IF($O27&gt;=BE$1,$S27+$Y27+$Z27,$Y27+$Z27)</f>
        <v>1164.8899999999999</v>
      </c>
      <c r="BF27" s="27">
        <f>IF($O27&gt;=BF$1,$S27+$Y27+$Z27,$Y27+$Z27)</f>
        <v>1164.8899999999999</v>
      </c>
      <c r="BG27" s="27">
        <f>IF($O27&gt;=BG$1,$S27+$Y27+$Z27,$Y27+$Z27)</f>
        <v>1164.8899999999999</v>
      </c>
      <c r="BH27" s="27">
        <f>IF($O27&gt;=BH$1,$S27+$Y27+$Z27,$Y27+$Z27)</f>
        <v>1164.8899999999999</v>
      </c>
      <c r="BI27" s="27">
        <f>IF($O27&gt;=BI$1,$S27+$Y27+$Z27,$Y27+$Z27)</f>
        <v>1164.8899999999999</v>
      </c>
      <c r="BJ27" s="27">
        <f>IF($O27&gt;=BJ$1,$S27+$Y27+$Z27,$Y27+$Z27)</f>
        <v>1164.8899999999999</v>
      </c>
      <c r="BK27" s="27">
        <f>IF($O27&gt;=BK$1,$S27+$Y27+$Z27,$Y27+$Z27)</f>
        <v>1164.8899999999999</v>
      </c>
      <c r="BL27" s="27">
        <f>IF($O27&gt;=BL$1,$S27+$Y27+$Z27,$Y27+$Z27)</f>
        <v>1164.8899999999999</v>
      </c>
      <c r="BM27" s="27">
        <f>IF($O27&gt;=BM$1,$S27+$Y27+$Z27,$Y27+$Z27)</f>
        <v>1164.8899999999999</v>
      </c>
      <c r="BN27" s="27">
        <f>IF($O27&gt;=BN$1,$S27+$Y27+$Z27,$Y27+$Z27)</f>
        <v>1164.8899999999999</v>
      </c>
      <c r="BO27" s="27">
        <f>IF($O27&gt;=BO$1,$S27+$Y27+$Z27,$Y27+$Z27)</f>
        <v>1164.8899999999999</v>
      </c>
      <c r="BP27" s="27">
        <f>IF($O27&gt;=BP$1,$S27+$Y27+$Z27,$Y27+$Z27)</f>
        <v>1164.8899999999999</v>
      </c>
      <c r="BQ27" s="27">
        <f>IF($O27&gt;=BQ$1,$S27+$Y27+$Z27,$Y27+$Z27)</f>
        <v>1164.8899999999999</v>
      </c>
      <c r="BR27" s="27">
        <f>IF($O27&gt;=BR$1,$S27+$Y27+$Z27,$Y27+$Z27)</f>
        <v>1164.8899999999999</v>
      </c>
      <c r="BS27" s="27">
        <f>IF($O27&gt;=BS$1,$S27+$Y27+$Z27,$Y27+$Z27)</f>
        <v>1164.8899999999999</v>
      </c>
      <c r="BT27" s="27">
        <f>IF($O27&gt;=BT$1,$S27+$Y27+$Z27,$Y27+$Z27)</f>
        <v>1164.8899999999999</v>
      </c>
      <c r="BU27" s="27">
        <f>IF($O27&gt;=BU$1,$S27+$Y27+$Z27,$Y27+$Z27)</f>
        <v>1164.8899999999999</v>
      </c>
      <c r="BV27" s="27">
        <f>IF($O27&gt;=BV$1,$S27+$Y27+$Z27,$Y27+$Z27)</f>
        <v>1164.8899999999999</v>
      </c>
      <c r="BW27" s="27">
        <f>IF($O27&gt;=BW$1,$S27+$Y27+$Z27,$Y27+$Z27)</f>
        <v>1164.8899999999999</v>
      </c>
      <c r="BX27" s="27">
        <f>IF($O27&gt;=BX$1,$S27+$Y27+$Z27,$Y27+$Z27)</f>
        <v>1164.8899999999999</v>
      </c>
      <c r="BY27" s="27">
        <f>IF($O27&gt;=BY$1,$S27+$Y27+$Z27,$Y27+$Z27)</f>
        <v>1164.8899999999999</v>
      </c>
      <c r="BZ27" s="27">
        <f>IF($O27&gt;=BZ$1,$S27+$Y27+$Z27,$Y27+$Z27)</f>
        <v>1164.8899999999999</v>
      </c>
      <c r="CA27" s="27">
        <f>IF($O27&gt;=CA$1,$S27+$Y27+$Z27,$Y27+$Z27)</f>
        <v>1164.8899999999999</v>
      </c>
      <c r="CB27" s="27">
        <f>IF($O27&gt;=CB$1,$S27+$Y27+$Z27,$Y27+$Z27)</f>
        <v>1164.8899999999999</v>
      </c>
      <c r="CC27" s="27">
        <f>IF($O27&gt;=CC$1,$S27+$Y27+$Z27,$Y27+$Z27)</f>
        <v>1164.8899999999999</v>
      </c>
      <c r="CD27" s="27">
        <f>IF($O27&gt;=CD$1,$S27+$Y27+$Z27,$Y27+$Z27)</f>
        <v>1164.8899999999999</v>
      </c>
      <c r="CE27" s="27">
        <f>IF($O27&gt;=CE$1,$S27+$Y27+$Z27,$Y27+$Z27)</f>
        <v>1164.8899999999999</v>
      </c>
      <c r="CF27" s="27">
        <f>IF($O27&gt;=CF$1,$S27+$Y27+$Z27,$Y27+$Z27)</f>
        <v>1164.8899999999999</v>
      </c>
      <c r="CG27" s="27">
        <f>IF($O27&gt;=CG$1,$S27+$Y27+$Z27,$Y27+$Z27)</f>
        <v>1164.8899999999999</v>
      </c>
      <c r="CH27" s="27">
        <f>IF($O27&gt;=CH$1,$S27+$Y27+$Z27,$Y27+$Z27)</f>
        <v>1164.8899999999999</v>
      </c>
      <c r="CI27" s="27">
        <f>IF($O27&gt;=CI$1,$S27+$Y27+$Z27,$Y27+$Z27)</f>
        <v>1164.8899999999999</v>
      </c>
      <c r="CJ27" s="27">
        <f>IF($O27&gt;=CJ$1,$S27+$Y27+$Z27,$Y27+$Z27)</f>
        <v>1164.8899999999999</v>
      </c>
      <c r="CK27" s="27">
        <f>IF($O27&gt;=CK$1,$S27+$Y27+$Z27,$Y27+$Z27)</f>
        <v>1164.8899999999999</v>
      </c>
      <c r="CL27" s="27">
        <f>IF($O27&gt;=CL$1,$S27+$Y27+$Z27,$Y27+$Z27)</f>
        <v>1164.8899999999999</v>
      </c>
      <c r="CM27" s="27">
        <f>IF($O27&gt;=CM$1,$S27+$Y27+$Z27,$Y27+$Z27)</f>
        <v>1164.8899999999999</v>
      </c>
      <c r="CN27" s="27">
        <f>IF($O27&gt;=CN$1,$S27+$Y27,$Y27)</f>
        <v>764.88999999999987</v>
      </c>
      <c r="CO27" s="27">
        <f>IF($O27&gt;=CO$1,$S27+$Y27,$Y27)</f>
        <v>764.88999999999987</v>
      </c>
      <c r="CP27" s="27">
        <f>IF($O27&gt;=CP$1,$S27+$Y27,$Y27)</f>
        <v>764.88999999999987</v>
      </c>
      <c r="CQ27" s="27">
        <f>IF($O27&gt;=CQ$1,$S27+$Y27,$Y27)</f>
        <v>764.88999999999987</v>
      </c>
      <c r="CR27" s="27">
        <f>IF($O27&gt;=CR$1,$S27+$Y27,$Y27)</f>
        <v>764.88999999999987</v>
      </c>
      <c r="CS27" s="27">
        <f>IF($O27&gt;=CS$1,$S27+$Y27,$Y27)</f>
        <v>764.88999999999987</v>
      </c>
      <c r="CT27" s="27">
        <f>IF($O27&gt;=CT$1,$S27+$Y27,$Y27)</f>
        <v>764.88999999999987</v>
      </c>
      <c r="CU27" s="27">
        <f>IF($O27&gt;=CU$1,$S27+$Y27,$Y27)</f>
        <v>764.88999999999987</v>
      </c>
      <c r="CV27" s="27">
        <f>IF($O27&gt;=CV$1,$S27+$Y27,$Y27)</f>
        <v>764.88999999999987</v>
      </c>
      <c r="CW27" s="27">
        <f>IF($O27&gt;=CW$1,$S27+$Y27,$Y27)</f>
        <v>764.88999999999987</v>
      </c>
      <c r="CX27" s="27">
        <f>IF($O27&gt;=CX$1,$S27+$Y27,$Y27)</f>
        <v>764.88999999999987</v>
      </c>
      <c r="CY27" s="27">
        <f>IF($O27&gt;=CY$1,$S27+$Y27,$Y27)</f>
        <v>764.88999999999987</v>
      </c>
      <c r="CZ27" s="27">
        <f>IF($O27&gt;=CZ$1,$S27+$Y27,$Y27)</f>
        <v>764.88999999999987</v>
      </c>
      <c r="DA27" s="27">
        <f>IF($O27&gt;=DA$1,$S27+$Y27,$Y27)</f>
        <v>764.88999999999987</v>
      </c>
      <c r="DB27" s="27">
        <f>IF($O27&gt;=DB$1,$S27+$Y27,$Y27)</f>
        <v>764.88999999999987</v>
      </c>
      <c r="DC27" s="27">
        <f>IF($O27&gt;=DC$1,$S27+$Y27,$Y27)</f>
        <v>764.88999999999987</v>
      </c>
      <c r="DD27" s="27">
        <f>IF($O27&gt;=DD$1,$S27+$Y27,$Y27)</f>
        <v>764.88999999999987</v>
      </c>
      <c r="DE27" s="27">
        <f>IF($O27&gt;=DE$1,$S27+$Y27,$Y27)</f>
        <v>764.88999999999987</v>
      </c>
      <c r="DF27" s="27">
        <f>IF($O27&gt;=DF$1,$S27+$Y27,$Y27)</f>
        <v>764.88999999999987</v>
      </c>
      <c r="DG27" s="27">
        <f>IF($O27&gt;=DG$1,$S27+$Y27,$Y27)</f>
        <v>764.88999999999987</v>
      </c>
      <c r="DH27" s="27">
        <f>IF($O27&gt;=DH$1,$S27+$Y27,$Y27)</f>
        <v>764.88999999999987</v>
      </c>
      <c r="DI27" s="27">
        <f>IF($O27&gt;=DI$1,$S27+$Y27,$Y27)</f>
        <v>764.88999999999987</v>
      </c>
      <c r="DJ27" s="27">
        <f>IF($O27&gt;=DJ$1,$S27+$Y27,$Y27)</f>
        <v>764.88999999999987</v>
      </c>
      <c r="DK27" s="27">
        <f>IF($O27&gt;=DK$1,$S27+$Y27,$Y27)</f>
        <v>764.88999999999987</v>
      </c>
      <c r="DL27" s="27">
        <f>IF($O27&gt;=DL$1,$S27+$Y27,$Y27)</f>
        <v>764.88999999999987</v>
      </c>
      <c r="DM27" s="27">
        <f>IF($O27&gt;=DM$1,$S27+$Y27,$Y27)</f>
        <v>764.88999999999987</v>
      </c>
      <c r="DN27" s="27">
        <f>IF($O27&gt;=DN$1,$S27+$Y27,$Y27)</f>
        <v>764.88999999999987</v>
      </c>
      <c r="DO27" s="27">
        <f>IF($O27&gt;=DO$1,$S27+$Y27,$Y27)</f>
        <v>764.88999999999987</v>
      </c>
      <c r="DP27" s="27">
        <f>IF($O27&gt;=DP$1,$S27+$Y27,$Y27)</f>
        <v>764.88999999999987</v>
      </c>
      <c r="DQ27" s="27">
        <f>IF($O27&gt;=DQ$1,$S27+$Y27,$Y27)</f>
        <v>764.88999999999987</v>
      </c>
      <c r="DR27" s="27">
        <f>IF($O27&gt;=DR$1,$S27+$Y27,$Y27)</f>
        <v>764.88999999999987</v>
      </c>
      <c r="DS27" s="27">
        <f>IF($O27&gt;=DS$1,$S27+$Y27,$Y27)</f>
        <v>764.88999999999987</v>
      </c>
      <c r="DT27" s="27">
        <f>IF($O27&gt;=DT$1,$S27+$Y27,$Y27)</f>
        <v>764.88999999999987</v>
      </c>
      <c r="DU27" s="27">
        <f>IF($O27&gt;=DU$1,$S27+$Y27,$Y27)</f>
        <v>764.88999999999987</v>
      </c>
      <c r="DV27" s="27">
        <f>IF($O27&gt;=DV$1,$S27+$Y27,$Y27)</f>
        <v>764.88999999999987</v>
      </c>
      <c r="DW27" s="27">
        <f>IF($O27&gt;=DW$1,$S27+$Y27,$Y27)</f>
        <v>764.88999999999987</v>
      </c>
      <c r="DX27" s="27">
        <f>IF($O27&gt;=DX$1,$S27+$Y27,$Y27)</f>
        <v>764.88999999999987</v>
      </c>
      <c r="DY27" s="27">
        <f>IF($O27&gt;=DY$1,$S27+$Y27,$Y27)</f>
        <v>764.88999999999987</v>
      </c>
      <c r="DZ27" s="27">
        <f>IF($O27&gt;=DZ$1,$S27+$Y27,$Y27)</f>
        <v>764.88999999999987</v>
      </c>
      <c r="EA27" s="27">
        <f>IF($O27&gt;=EA$1,$S27+$Y27,$Y27)</f>
        <v>764.88999999999987</v>
      </c>
      <c r="EB27" s="27">
        <f>IF($O27&gt;=EB$1,$S27+$Y27,$Y27)</f>
        <v>764.88999999999987</v>
      </c>
      <c r="EC27" s="27">
        <f>IF($O27&gt;=EC$1,$S27+$Y27,$Y27)</f>
        <v>764.88999999999987</v>
      </c>
      <c r="ED27" s="27">
        <f>IF($O27&gt;=ED$1,$S27+$Y27,$Y27)</f>
        <v>0</v>
      </c>
      <c r="EE27" s="27">
        <f>IF($O27&gt;=EE$1,$S27+$Y27,$Y27)</f>
        <v>0</v>
      </c>
      <c r="EF27" s="27">
        <f>IF($O27&gt;=EF$1,$S27+$Y27,$Y27)</f>
        <v>0</v>
      </c>
      <c r="EG27" s="27">
        <f>IF($O27&gt;=EG$1,$S27+$Y27,$Y27)</f>
        <v>0</v>
      </c>
      <c r="EH27" s="27">
        <f>IF($O27&gt;=EH$1,$S27+$Y27,$Y27)</f>
        <v>0</v>
      </c>
      <c r="EI27" s="27">
        <f>IF($O27&gt;=EI$1,$S27+$Y27,$Y27)</f>
        <v>0</v>
      </c>
      <c r="EJ27" s="27">
        <f>IF($O27&gt;=EJ$1,$S27+$Y27,$Y27)</f>
        <v>0</v>
      </c>
      <c r="EK27" s="27">
        <f>IF($O27&gt;=EK$1,$S27+$Y27,$Y27)</f>
        <v>0</v>
      </c>
      <c r="EL27" s="27">
        <f>IF($O27&gt;=EL$1,$S27+$Y27,$Y27)</f>
        <v>0</v>
      </c>
      <c r="EM27" s="27">
        <f>IF($O27&gt;=EM$1,$S27+$Y27,$Y27)</f>
        <v>0</v>
      </c>
      <c r="EN27" s="27">
        <f>IF($O27&gt;=EN$1,$S27+$Y27,$Y27)</f>
        <v>0</v>
      </c>
      <c r="EO27" s="27">
        <f>IF($O27&gt;=EO$1,$S27+$Y27,$Y27)</f>
        <v>0</v>
      </c>
      <c r="EP27" s="27">
        <f>IF($O27&gt;=EP$1,$S27+$Y27,$Y27)</f>
        <v>0</v>
      </c>
      <c r="EQ27" s="27">
        <f>IF($O27&gt;=EQ$1,$S27+$Y27,$Y27)</f>
        <v>0</v>
      </c>
      <c r="ER27" s="27">
        <f>IF($O27&gt;=ER$1,$S27+$Y27,$Y27)</f>
        <v>0</v>
      </c>
      <c r="ES27" s="27">
        <f>IF($O27&gt;=ES$1,$S27+$Y27,$Y27)</f>
        <v>0</v>
      </c>
      <c r="ET27" s="27">
        <f>IF($O27&gt;=ET$1,$S27+$Y27,$Y27)</f>
        <v>0</v>
      </c>
      <c r="EU27" s="27">
        <f>IF($O27&gt;=EU$1,$S27+$Y27,$Y27)</f>
        <v>0</v>
      </c>
      <c r="EV27" s="27">
        <f>IF($O27&gt;=EV$1,$S27,0)</f>
        <v>0</v>
      </c>
      <c r="EW27" s="27">
        <f>IF($O27&gt;=EW$1,$S27,0)</f>
        <v>0</v>
      </c>
      <c r="EX27" s="27">
        <f>IF($O27&gt;=EX$1,$S27,0)</f>
        <v>0</v>
      </c>
      <c r="EY27" s="27">
        <f>IF($O27&gt;=EY$1,$S27,0)</f>
        <v>0</v>
      </c>
      <c r="EZ27" s="27">
        <f>IF($O27&gt;=EZ$1,$S27,0)</f>
        <v>0</v>
      </c>
      <c r="FA27" s="27">
        <f>IF($O27&gt;=FA$1,$S27,0)</f>
        <v>0</v>
      </c>
      <c r="FB27" s="27">
        <f>IF($O27&gt;=FB$1,$S27,0)</f>
        <v>0</v>
      </c>
      <c r="FC27" s="27">
        <f>IF($O27&gt;=FC$1,$S27,0)</f>
        <v>0</v>
      </c>
      <c r="FD27" s="27">
        <f>IF($O27&gt;=FD$1,$S27,0)</f>
        <v>0</v>
      </c>
      <c r="FE27" s="27">
        <f>IF($O27&gt;=FE$1,$S27,0)</f>
        <v>0</v>
      </c>
      <c r="FF27" s="27">
        <f>IF($O27&gt;=FF$1,$S27,0)</f>
        <v>0</v>
      </c>
      <c r="FG27" s="27">
        <f>IF($O27&gt;=FG$1,$S27,0)</f>
        <v>0</v>
      </c>
      <c r="FH27" s="27">
        <f>IF($O27&gt;=FH$1,$S27,0)</f>
        <v>0</v>
      </c>
      <c r="FI27" s="27">
        <f>IF($O27&gt;=FI$1,$S27,0)</f>
        <v>0</v>
      </c>
      <c r="FJ27" s="27">
        <f>IF($O27&gt;=FJ$1,$S27,0)</f>
        <v>0</v>
      </c>
      <c r="FK27" s="27">
        <f>IF($O27&gt;=FK$1,$S27,0)</f>
        <v>0</v>
      </c>
      <c r="FL27" s="27">
        <f>IF($O27&gt;=FL$1,$S27,0)</f>
        <v>0</v>
      </c>
      <c r="FM27" s="27">
        <f>IF($O27&gt;=FM$1,$S27,0)</f>
        <v>0</v>
      </c>
      <c r="FN27" s="27">
        <f>IF($O27&gt;=FN$1,$S27,0)</f>
        <v>0</v>
      </c>
      <c r="FO27" s="27">
        <f>IF($O27&gt;=FO$1,$S27,0)</f>
        <v>0</v>
      </c>
      <c r="FP27" s="27">
        <f>IF($O27&gt;=FP$1,$S27,0)</f>
        <v>0</v>
      </c>
      <c r="FQ27" s="27">
        <f>IF($O27&gt;=FQ$1,$S27,0)</f>
        <v>0</v>
      </c>
      <c r="FR27" s="27">
        <f>IF($O27&gt;=FR$1,$S27,0)</f>
        <v>0</v>
      </c>
      <c r="FS27" s="27">
        <f>IF($O27&gt;=FS$1,$S27,0)</f>
        <v>0</v>
      </c>
      <c r="FT27" s="27">
        <f>IF($O27&gt;=FT$1,$S27,0)</f>
        <v>0</v>
      </c>
      <c r="FU27" s="27">
        <f>IF($O27&gt;=FU$1,$S27,0)</f>
        <v>0</v>
      </c>
      <c r="FV27" s="27">
        <f>IF($O27&gt;=FV$1,$S27,0)</f>
        <v>0</v>
      </c>
      <c r="FW27" s="27">
        <f>IF($O27&gt;=FW$1,$S27,0)</f>
        <v>0</v>
      </c>
      <c r="FX27" s="27">
        <f>IF($O27&gt;=FX$1,$S27,0)</f>
        <v>0</v>
      </c>
      <c r="FY27" s="27">
        <f>IF($O27&gt;=FY$1,$S27,0)</f>
        <v>0</v>
      </c>
      <c r="FZ27" s="27">
        <f>IF($O27&gt;=FZ$1,$S27,0)</f>
        <v>0</v>
      </c>
      <c r="GA27" s="27">
        <f>IF($O27&gt;=GA$1,$S27,0)</f>
        <v>0</v>
      </c>
      <c r="GB27" s="27">
        <f>IF($O27&gt;=GB$1,$S27,0)</f>
        <v>0</v>
      </c>
      <c r="GC27" s="27">
        <f>IF($O27&gt;=GC$1,$S27,0)</f>
        <v>0</v>
      </c>
      <c r="GD27" s="27">
        <f>IF($O27&gt;=GD$1,$S27,0)</f>
        <v>0</v>
      </c>
      <c r="GE27" s="27">
        <f>IF($O27&gt;=GE$1,$S27,0)</f>
        <v>0</v>
      </c>
      <c r="GF27" s="27">
        <f>IF($O27&gt;=GF$1,$S27,0)</f>
        <v>0</v>
      </c>
      <c r="GG27" s="27">
        <f>IF($O27&gt;=GG$1,$S27,0)</f>
        <v>0</v>
      </c>
      <c r="GH27" s="27">
        <f>IF($O27&gt;=GH$1,$S27,0)</f>
        <v>0</v>
      </c>
      <c r="GI27" s="27">
        <f>IF($O27&gt;=GI$1,$S27,0)</f>
        <v>0</v>
      </c>
      <c r="GJ27" s="27">
        <f>IF($O27&gt;=GJ$1,$S27,0)</f>
        <v>0</v>
      </c>
      <c r="GK27" s="27">
        <f>IF($O27&gt;=GK$1,$S27,0)</f>
        <v>0</v>
      </c>
      <c r="GL27" s="27">
        <f>IF($O27&gt;=GL$1,$S27,0)</f>
        <v>0</v>
      </c>
      <c r="GM27" s="27">
        <f>IF($O27&gt;=GM$1,$S27,0)</f>
        <v>0</v>
      </c>
      <c r="GN27" s="27">
        <f>IF($O27&gt;=GN$1,$S27,0)</f>
        <v>0</v>
      </c>
      <c r="GO27" s="27">
        <f>IF($O27&gt;=GO$1,$S27,0)</f>
        <v>0</v>
      </c>
      <c r="GP27" s="27">
        <f>IF($O27&gt;=GP$1,$S27,0)</f>
        <v>0</v>
      </c>
      <c r="GQ27" s="27">
        <f>IF($O27&gt;=GQ$1,$S27,0)</f>
        <v>0</v>
      </c>
      <c r="GR27" s="27">
        <f>IF($O27&gt;=GR$1,$S27,0)</f>
        <v>0</v>
      </c>
      <c r="GS27" s="27">
        <f>IF($O27&gt;=GS$1,$S27,0)</f>
        <v>0</v>
      </c>
      <c r="GT27" s="27">
        <f>IF($O27&gt;=GT$1,$S27,0)</f>
        <v>0</v>
      </c>
      <c r="GU27" s="27">
        <f>IF($O27&gt;=GU$1,$S27,0)</f>
        <v>0</v>
      </c>
      <c r="GV27" s="27">
        <f>IF($O27&gt;=GV$1,$S27,0)</f>
        <v>0</v>
      </c>
      <c r="GW27" s="27">
        <f>IF($O27&gt;=GW$1,$S27,0)</f>
        <v>0</v>
      </c>
      <c r="GX27" s="27">
        <f>IF($O27&gt;=GX$1,$S27,0)</f>
        <v>0</v>
      </c>
      <c r="GY27" s="27">
        <f>IF($O27&gt;=GY$1,$S27,0)</f>
        <v>0</v>
      </c>
      <c r="GZ27" s="27">
        <f>IF($O27&gt;=GZ$1,$S27,0)</f>
        <v>0</v>
      </c>
      <c r="HA27" s="27">
        <f>IF($O27&gt;=HA$1,$S27,0)</f>
        <v>0</v>
      </c>
      <c r="HB27" s="27">
        <f>IF($O27&gt;=HB$1,$S27,0)</f>
        <v>0</v>
      </c>
      <c r="HC27" s="27">
        <f>IF($O27&gt;=HC$1,$S27,0)</f>
        <v>0</v>
      </c>
    </row>
    <row r="28" spans="1:211">
      <c r="A28" s="3">
        <v>53350</v>
      </c>
      <c r="B28" s="3" t="s">
        <v>49</v>
      </c>
      <c r="C28" s="3" t="s">
        <v>12</v>
      </c>
      <c r="D28" s="3">
        <v>68</v>
      </c>
      <c r="E28" s="4">
        <v>34141</v>
      </c>
      <c r="F28" s="5">
        <v>25.013698630136986</v>
      </c>
      <c r="G28" s="3" t="s">
        <v>24</v>
      </c>
      <c r="H28" s="4">
        <v>18601</v>
      </c>
      <c r="I28" s="9" t="s">
        <v>800</v>
      </c>
      <c r="J28" s="5">
        <v>2411.11</v>
      </c>
      <c r="K28" s="31">
        <v>685</v>
      </c>
      <c r="L28" s="32">
        <v>25</v>
      </c>
      <c r="M28" s="33">
        <f>VLOOKUP(L28,FIND,3,TRUE)</f>
        <v>1.5</v>
      </c>
      <c r="N28" s="32">
        <f>IF(L28&gt;30,180,VLOOKUP(L28,TEMPO,2,FALSE))</f>
        <v>150</v>
      </c>
      <c r="O28" s="32">
        <f>IF(R28&gt;0,4,N28)</f>
        <v>150</v>
      </c>
      <c r="P28" s="96">
        <f>J28*M28*L28</f>
        <v>90416.625</v>
      </c>
      <c r="Q28" s="96">
        <f>10934.45*2</f>
        <v>21868.9</v>
      </c>
      <c r="R28" s="96">
        <f>IF(P28&lt;=Q28,P28/4,0)</f>
        <v>0</v>
      </c>
      <c r="S28" s="5">
        <f>IF(P28&gt;=Q28,P28/N28,0)</f>
        <v>602.77750000000003</v>
      </c>
      <c r="T28" s="3"/>
      <c r="U28" s="3">
        <f>IF(T28="",1,0)</f>
        <v>1</v>
      </c>
      <c r="V28" s="3">
        <v>61</v>
      </c>
      <c r="W28" s="5">
        <v>0</v>
      </c>
      <c r="X28" s="5">
        <v>402.65</v>
      </c>
      <c r="Y28" s="5">
        <f>X28*W28</f>
        <v>0</v>
      </c>
      <c r="Z28" s="5">
        <v>400</v>
      </c>
      <c r="AA28" s="5">
        <f>S28+Y28+Z28</f>
        <v>1002.7775</v>
      </c>
      <c r="AB28" s="39">
        <f>(J28/12+J28/12*1.3333333333+450/12+J28/30*6/12+J28)*1.3+Y28+Z28+153.9</f>
        <v>4398.808744435737</v>
      </c>
      <c r="AC28" s="39" t="s">
        <v>12</v>
      </c>
      <c r="AD28" s="39">
        <f>J28*1.3+400+153.9</f>
        <v>3688.3430000000003</v>
      </c>
      <c r="AE28" s="39">
        <f>SUMIFS('CUSTO MENSAL FUNC NOVO'!H:H,'CUSTO MENSAL FUNC NOVO'!A:A,'VALORES MENSAIS'!AC28)</f>
        <v>2265.9090000000001</v>
      </c>
      <c r="AF28" s="27">
        <f>IF($R28&gt;0,$R28,$S28)+$Y28+$Z28</f>
        <v>1002.7775</v>
      </c>
      <c r="AG28" s="27">
        <f>IF($R28&gt;0,$R28,$S28)+$Y28+$Z28</f>
        <v>1002.7775</v>
      </c>
      <c r="AH28" s="27">
        <f>IF($R28&gt;0,$R28,$S28)+$Y28+$Z28</f>
        <v>1002.7775</v>
      </c>
      <c r="AI28" s="27">
        <f>IF($R28&gt;0,$R28,$S28)+$Y28+$Z28</f>
        <v>1002.7775</v>
      </c>
      <c r="AJ28" s="27">
        <f>IF($O28&gt;=AJ$1,$S28+$Y28+$Z28,$Y28+$Z28)</f>
        <v>1002.7775</v>
      </c>
      <c r="AK28" s="27">
        <f>IF($O28&gt;=AK$1,$S28+$Y28+$Z28,$Y28+$Z28)</f>
        <v>1002.7775</v>
      </c>
      <c r="AL28" s="27">
        <f>IF($O28&gt;=AL$1,$S28+$Y28+$Z28,$Y28+$Z28)</f>
        <v>1002.7775</v>
      </c>
      <c r="AM28" s="27">
        <f>IF($O28&gt;=AM$1,$S28+$Y28+$Z28,$Y28+$Z28)</f>
        <v>1002.7775</v>
      </c>
      <c r="AN28" s="27">
        <f>IF($O28&gt;=AN$1,$S28+$Y28+$Z28,$Y28+$Z28)</f>
        <v>1002.7775</v>
      </c>
      <c r="AO28" s="27">
        <f>IF($O28&gt;=AO$1,$S28+$Y28+$Z28,$Y28+$Z28)</f>
        <v>1002.7775</v>
      </c>
      <c r="AP28" s="27">
        <f>IF($O28&gt;=AP$1,$S28+$Y28+$Z28,$Y28+$Z28)</f>
        <v>1002.7775</v>
      </c>
      <c r="AQ28" s="27">
        <f>IF($O28&gt;=AQ$1,$S28+$Y28+$Z28,$Y28+$Z28)</f>
        <v>1002.7775</v>
      </c>
      <c r="AR28" s="27">
        <f>IF($O28&gt;=AR$1,$S28+$Y28+$Z28,$Y28+$Z28)</f>
        <v>1002.7775</v>
      </c>
      <c r="AS28" s="27">
        <f>IF($O28&gt;=AS$1,$S28+$Y28+$Z28,$Y28+$Z28)</f>
        <v>1002.7775</v>
      </c>
      <c r="AT28" s="27">
        <f>IF($O28&gt;=AT$1,$S28+$Y28+$Z28,$Y28+$Z28)</f>
        <v>1002.7775</v>
      </c>
      <c r="AU28" s="27">
        <f>IF($O28&gt;=AU$1,$S28+$Y28+$Z28,$Y28+$Z28)</f>
        <v>1002.7775</v>
      </c>
      <c r="AV28" s="27">
        <f>IF($O28&gt;=AV$1,$S28+$Y28+$Z28,$Y28+$Z28)</f>
        <v>1002.7775</v>
      </c>
      <c r="AW28" s="27">
        <f>IF($O28&gt;=AW$1,$S28+$Y28+$Z28,$Y28+$Z28)</f>
        <v>1002.7775</v>
      </c>
      <c r="AX28" s="27">
        <f>IF($O28&gt;=AX$1,$S28+$Y28+$Z28,$Y28+$Z28)</f>
        <v>1002.7775</v>
      </c>
      <c r="AY28" s="27">
        <f>IF($O28&gt;=AY$1,$S28+$Y28+$Z28,$Y28+$Z28)</f>
        <v>1002.7775</v>
      </c>
      <c r="AZ28" s="27">
        <f>IF($O28&gt;=AZ$1,$S28+$Y28+$Z28,$Y28+$Z28)</f>
        <v>1002.7775</v>
      </c>
      <c r="BA28" s="27">
        <f>IF($O28&gt;=BA$1,$S28+$Y28+$Z28,$Y28+$Z28)</f>
        <v>1002.7775</v>
      </c>
      <c r="BB28" s="27">
        <f>IF($O28&gt;=BB$1,$S28+$Y28+$Z28,$Y28+$Z28)</f>
        <v>1002.7775</v>
      </c>
      <c r="BC28" s="27">
        <f>IF($O28&gt;=BC$1,$S28+$Y28+$Z28,$Y28+$Z28)</f>
        <v>1002.7775</v>
      </c>
      <c r="BD28" s="27">
        <f>IF($O28&gt;=BD$1,$S28+$Y28+$Z28,$Y28+$Z28)</f>
        <v>1002.7775</v>
      </c>
      <c r="BE28" s="27">
        <f>IF($O28&gt;=BE$1,$S28+$Y28+$Z28,$Y28+$Z28)</f>
        <v>1002.7775</v>
      </c>
      <c r="BF28" s="27">
        <f>IF($O28&gt;=BF$1,$S28+$Y28+$Z28,$Y28+$Z28)</f>
        <v>1002.7775</v>
      </c>
      <c r="BG28" s="27">
        <f>IF($O28&gt;=BG$1,$S28+$Y28+$Z28,$Y28+$Z28)</f>
        <v>1002.7775</v>
      </c>
      <c r="BH28" s="27">
        <f>IF($O28&gt;=BH$1,$S28+$Y28+$Z28,$Y28+$Z28)</f>
        <v>1002.7775</v>
      </c>
      <c r="BI28" s="27">
        <f>IF($O28&gt;=BI$1,$S28+$Y28+$Z28,$Y28+$Z28)</f>
        <v>1002.7775</v>
      </c>
      <c r="BJ28" s="27">
        <f>IF($O28&gt;=BJ$1,$S28+$Y28+$Z28,$Y28+$Z28)</f>
        <v>1002.7775</v>
      </c>
      <c r="BK28" s="27">
        <f>IF($O28&gt;=BK$1,$S28+$Y28+$Z28,$Y28+$Z28)</f>
        <v>1002.7775</v>
      </c>
      <c r="BL28" s="27">
        <f>IF($O28&gt;=BL$1,$S28+$Y28+$Z28,$Y28+$Z28)</f>
        <v>1002.7775</v>
      </c>
      <c r="BM28" s="27">
        <f>IF($O28&gt;=BM$1,$S28+$Y28+$Z28,$Y28+$Z28)</f>
        <v>1002.7775</v>
      </c>
      <c r="BN28" s="27">
        <f>IF($O28&gt;=BN$1,$S28+$Y28+$Z28,$Y28+$Z28)</f>
        <v>1002.7775</v>
      </c>
      <c r="BO28" s="27">
        <f>IF($O28&gt;=BO$1,$S28+$Y28+$Z28,$Y28+$Z28)</f>
        <v>1002.7775</v>
      </c>
      <c r="BP28" s="27">
        <f>IF($O28&gt;=BP$1,$S28+$Y28+$Z28,$Y28+$Z28)</f>
        <v>1002.7775</v>
      </c>
      <c r="BQ28" s="27">
        <f>IF($O28&gt;=BQ$1,$S28+$Y28+$Z28,$Y28+$Z28)</f>
        <v>1002.7775</v>
      </c>
      <c r="BR28" s="27">
        <f>IF($O28&gt;=BR$1,$S28+$Y28+$Z28,$Y28+$Z28)</f>
        <v>1002.7775</v>
      </c>
      <c r="BS28" s="27">
        <f>IF($O28&gt;=BS$1,$S28+$Y28+$Z28,$Y28+$Z28)</f>
        <v>1002.7775</v>
      </c>
      <c r="BT28" s="27">
        <f>IF($O28&gt;=BT$1,$S28+$Y28+$Z28,$Y28+$Z28)</f>
        <v>1002.7775</v>
      </c>
      <c r="BU28" s="27">
        <f>IF($O28&gt;=BU$1,$S28+$Y28+$Z28,$Y28+$Z28)</f>
        <v>1002.7775</v>
      </c>
      <c r="BV28" s="27">
        <f>IF($O28&gt;=BV$1,$S28+$Y28+$Z28,$Y28+$Z28)</f>
        <v>1002.7775</v>
      </c>
      <c r="BW28" s="27">
        <f>IF($O28&gt;=BW$1,$S28+$Y28+$Z28,$Y28+$Z28)</f>
        <v>1002.7775</v>
      </c>
      <c r="BX28" s="27">
        <f>IF($O28&gt;=BX$1,$S28+$Y28+$Z28,$Y28+$Z28)</f>
        <v>1002.7775</v>
      </c>
      <c r="BY28" s="27">
        <f>IF($O28&gt;=BY$1,$S28+$Y28+$Z28,$Y28+$Z28)</f>
        <v>1002.7775</v>
      </c>
      <c r="BZ28" s="27">
        <f>IF($O28&gt;=BZ$1,$S28+$Y28+$Z28,$Y28+$Z28)</f>
        <v>1002.7775</v>
      </c>
      <c r="CA28" s="27">
        <f>IF($O28&gt;=CA$1,$S28+$Y28+$Z28,$Y28+$Z28)</f>
        <v>1002.7775</v>
      </c>
      <c r="CB28" s="27">
        <f>IF($O28&gt;=CB$1,$S28+$Y28+$Z28,$Y28+$Z28)</f>
        <v>1002.7775</v>
      </c>
      <c r="CC28" s="27">
        <f>IF($O28&gt;=CC$1,$S28+$Y28+$Z28,$Y28+$Z28)</f>
        <v>1002.7775</v>
      </c>
      <c r="CD28" s="27">
        <f>IF($O28&gt;=CD$1,$S28+$Y28+$Z28,$Y28+$Z28)</f>
        <v>1002.7775</v>
      </c>
      <c r="CE28" s="27">
        <f>IF($O28&gt;=CE$1,$S28+$Y28+$Z28,$Y28+$Z28)</f>
        <v>1002.7775</v>
      </c>
      <c r="CF28" s="27">
        <f>IF($O28&gt;=CF$1,$S28+$Y28+$Z28,$Y28+$Z28)</f>
        <v>1002.7775</v>
      </c>
      <c r="CG28" s="27">
        <f>IF($O28&gt;=CG$1,$S28+$Y28+$Z28,$Y28+$Z28)</f>
        <v>1002.7775</v>
      </c>
      <c r="CH28" s="27">
        <f>IF($O28&gt;=CH$1,$S28+$Y28+$Z28,$Y28+$Z28)</f>
        <v>1002.7775</v>
      </c>
      <c r="CI28" s="27">
        <f>IF($O28&gt;=CI$1,$S28+$Y28+$Z28,$Y28+$Z28)</f>
        <v>1002.7775</v>
      </c>
      <c r="CJ28" s="27">
        <f>IF($O28&gt;=CJ$1,$S28+$Y28+$Z28,$Y28+$Z28)</f>
        <v>1002.7775</v>
      </c>
      <c r="CK28" s="27">
        <f>IF($O28&gt;=CK$1,$S28+$Y28+$Z28,$Y28+$Z28)</f>
        <v>1002.7775</v>
      </c>
      <c r="CL28" s="27">
        <f>IF($O28&gt;=CL$1,$S28+$Y28+$Z28,$Y28+$Z28)</f>
        <v>1002.7775</v>
      </c>
      <c r="CM28" s="27">
        <f>IF($O28&gt;=CM$1,$S28+$Y28+$Z28,$Y28+$Z28)</f>
        <v>1002.7775</v>
      </c>
      <c r="CN28" s="27">
        <f>IF($O28&gt;=CN$1,$S28+$Y28,$Y28)</f>
        <v>602.77750000000003</v>
      </c>
      <c r="CO28" s="27">
        <f>IF($O28&gt;=CO$1,$S28+$Y28,$Y28)</f>
        <v>602.77750000000003</v>
      </c>
      <c r="CP28" s="27">
        <f>IF($O28&gt;=CP$1,$S28+$Y28,$Y28)</f>
        <v>602.77750000000003</v>
      </c>
      <c r="CQ28" s="27">
        <f>IF($O28&gt;=CQ$1,$S28+$Y28,$Y28)</f>
        <v>602.77750000000003</v>
      </c>
      <c r="CR28" s="27">
        <f>IF($O28&gt;=CR$1,$S28+$Y28,$Y28)</f>
        <v>602.77750000000003</v>
      </c>
      <c r="CS28" s="27">
        <f>IF($O28&gt;=CS$1,$S28+$Y28,$Y28)</f>
        <v>602.77750000000003</v>
      </c>
      <c r="CT28" s="27">
        <f>IF($O28&gt;=CT$1,$S28+$Y28,$Y28)</f>
        <v>602.77750000000003</v>
      </c>
      <c r="CU28" s="27">
        <f>IF($O28&gt;=CU$1,$S28+$Y28,$Y28)</f>
        <v>602.77750000000003</v>
      </c>
      <c r="CV28" s="27">
        <f>IF($O28&gt;=CV$1,$S28+$Y28,$Y28)</f>
        <v>602.77750000000003</v>
      </c>
      <c r="CW28" s="27">
        <f>IF($O28&gt;=CW$1,$S28+$Y28,$Y28)</f>
        <v>602.77750000000003</v>
      </c>
      <c r="CX28" s="27">
        <f>IF($O28&gt;=CX$1,$S28+$Y28,$Y28)</f>
        <v>602.77750000000003</v>
      </c>
      <c r="CY28" s="27">
        <f>IF($O28&gt;=CY$1,$S28+$Y28,$Y28)</f>
        <v>602.77750000000003</v>
      </c>
      <c r="CZ28" s="27">
        <f>IF($O28&gt;=CZ$1,$S28+$Y28,$Y28)</f>
        <v>602.77750000000003</v>
      </c>
      <c r="DA28" s="27">
        <f>IF($O28&gt;=DA$1,$S28+$Y28,$Y28)</f>
        <v>602.77750000000003</v>
      </c>
      <c r="DB28" s="27">
        <f>IF($O28&gt;=DB$1,$S28+$Y28,$Y28)</f>
        <v>602.77750000000003</v>
      </c>
      <c r="DC28" s="27">
        <f>IF($O28&gt;=DC$1,$S28+$Y28,$Y28)</f>
        <v>602.77750000000003</v>
      </c>
      <c r="DD28" s="27">
        <f>IF($O28&gt;=DD$1,$S28+$Y28,$Y28)</f>
        <v>602.77750000000003</v>
      </c>
      <c r="DE28" s="27">
        <f>IF($O28&gt;=DE$1,$S28+$Y28,$Y28)</f>
        <v>602.77750000000003</v>
      </c>
      <c r="DF28" s="27">
        <f>IF($O28&gt;=DF$1,$S28+$Y28,$Y28)</f>
        <v>602.77750000000003</v>
      </c>
      <c r="DG28" s="27">
        <f>IF($O28&gt;=DG$1,$S28+$Y28,$Y28)</f>
        <v>602.77750000000003</v>
      </c>
      <c r="DH28" s="27">
        <f>IF($O28&gt;=DH$1,$S28+$Y28,$Y28)</f>
        <v>602.77750000000003</v>
      </c>
      <c r="DI28" s="27">
        <f>IF($O28&gt;=DI$1,$S28+$Y28,$Y28)</f>
        <v>602.77750000000003</v>
      </c>
      <c r="DJ28" s="27">
        <f>IF($O28&gt;=DJ$1,$S28+$Y28,$Y28)</f>
        <v>602.77750000000003</v>
      </c>
      <c r="DK28" s="27">
        <f>IF($O28&gt;=DK$1,$S28+$Y28,$Y28)</f>
        <v>602.77750000000003</v>
      </c>
      <c r="DL28" s="27">
        <f>IF($O28&gt;=DL$1,$S28+$Y28,$Y28)</f>
        <v>602.77750000000003</v>
      </c>
      <c r="DM28" s="27">
        <f>IF($O28&gt;=DM$1,$S28+$Y28,$Y28)</f>
        <v>602.77750000000003</v>
      </c>
      <c r="DN28" s="27">
        <f>IF($O28&gt;=DN$1,$S28+$Y28,$Y28)</f>
        <v>602.77750000000003</v>
      </c>
      <c r="DO28" s="27">
        <f>IF($O28&gt;=DO$1,$S28+$Y28,$Y28)</f>
        <v>602.77750000000003</v>
      </c>
      <c r="DP28" s="27">
        <f>IF($O28&gt;=DP$1,$S28+$Y28,$Y28)</f>
        <v>602.77750000000003</v>
      </c>
      <c r="DQ28" s="27">
        <f>IF($O28&gt;=DQ$1,$S28+$Y28,$Y28)</f>
        <v>602.77750000000003</v>
      </c>
      <c r="DR28" s="27">
        <f>IF($O28&gt;=DR$1,$S28+$Y28,$Y28)</f>
        <v>602.77750000000003</v>
      </c>
      <c r="DS28" s="27">
        <f>IF($O28&gt;=DS$1,$S28+$Y28,$Y28)</f>
        <v>602.77750000000003</v>
      </c>
      <c r="DT28" s="27">
        <f>IF($O28&gt;=DT$1,$S28+$Y28,$Y28)</f>
        <v>602.77750000000003</v>
      </c>
      <c r="DU28" s="27">
        <f>IF($O28&gt;=DU$1,$S28+$Y28,$Y28)</f>
        <v>602.77750000000003</v>
      </c>
      <c r="DV28" s="27">
        <f>IF($O28&gt;=DV$1,$S28+$Y28,$Y28)</f>
        <v>602.77750000000003</v>
      </c>
      <c r="DW28" s="27">
        <f>IF($O28&gt;=DW$1,$S28+$Y28,$Y28)</f>
        <v>602.77750000000003</v>
      </c>
      <c r="DX28" s="27">
        <f>IF($O28&gt;=DX$1,$S28+$Y28,$Y28)</f>
        <v>602.77750000000003</v>
      </c>
      <c r="DY28" s="27">
        <f>IF($O28&gt;=DY$1,$S28+$Y28,$Y28)</f>
        <v>602.77750000000003</v>
      </c>
      <c r="DZ28" s="27">
        <f>IF($O28&gt;=DZ$1,$S28+$Y28,$Y28)</f>
        <v>602.77750000000003</v>
      </c>
      <c r="EA28" s="27">
        <f>IF($O28&gt;=EA$1,$S28+$Y28,$Y28)</f>
        <v>602.77750000000003</v>
      </c>
      <c r="EB28" s="27">
        <f>IF($O28&gt;=EB$1,$S28+$Y28,$Y28)</f>
        <v>602.77750000000003</v>
      </c>
      <c r="EC28" s="27">
        <f>IF($O28&gt;=EC$1,$S28+$Y28,$Y28)</f>
        <v>602.77750000000003</v>
      </c>
      <c r="ED28" s="27">
        <f>IF($O28&gt;=ED$1,$S28+$Y28,$Y28)</f>
        <v>602.77750000000003</v>
      </c>
      <c r="EE28" s="27">
        <f>IF($O28&gt;=EE$1,$S28+$Y28,$Y28)</f>
        <v>602.77750000000003</v>
      </c>
      <c r="EF28" s="27">
        <f>IF($O28&gt;=EF$1,$S28+$Y28,$Y28)</f>
        <v>602.77750000000003</v>
      </c>
      <c r="EG28" s="27">
        <f>IF($O28&gt;=EG$1,$S28+$Y28,$Y28)</f>
        <v>602.77750000000003</v>
      </c>
      <c r="EH28" s="27">
        <f>IF($O28&gt;=EH$1,$S28+$Y28,$Y28)</f>
        <v>602.77750000000003</v>
      </c>
      <c r="EI28" s="27">
        <f>IF($O28&gt;=EI$1,$S28+$Y28,$Y28)</f>
        <v>602.77750000000003</v>
      </c>
      <c r="EJ28" s="27">
        <f>IF($O28&gt;=EJ$1,$S28+$Y28,$Y28)</f>
        <v>602.77750000000003</v>
      </c>
      <c r="EK28" s="27">
        <f>IF($O28&gt;=EK$1,$S28+$Y28,$Y28)</f>
        <v>602.77750000000003</v>
      </c>
      <c r="EL28" s="27">
        <f>IF($O28&gt;=EL$1,$S28+$Y28,$Y28)</f>
        <v>602.77750000000003</v>
      </c>
      <c r="EM28" s="27">
        <f>IF($O28&gt;=EM$1,$S28+$Y28,$Y28)</f>
        <v>602.77750000000003</v>
      </c>
      <c r="EN28" s="27">
        <f>IF($O28&gt;=EN$1,$S28+$Y28,$Y28)</f>
        <v>602.77750000000003</v>
      </c>
      <c r="EO28" s="27">
        <f>IF($O28&gt;=EO$1,$S28+$Y28,$Y28)</f>
        <v>602.77750000000003</v>
      </c>
      <c r="EP28" s="27">
        <f>IF($O28&gt;=EP$1,$S28+$Y28,$Y28)</f>
        <v>602.77750000000003</v>
      </c>
      <c r="EQ28" s="27">
        <f>IF($O28&gt;=EQ$1,$S28+$Y28,$Y28)</f>
        <v>602.77750000000003</v>
      </c>
      <c r="ER28" s="27">
        <f>IF($O28&gt;=ER$1,$S28+$Y28,$Y28)</f>
        <v>602.77750000000003</v>
      </c>
      <c r="ES28" s="27">
        <f>IF($O28&gt;=ES$1,$S28+$Y28,$Y28)</f>
        <v>602.77750000000003</v>
      </c>
      <c r="ET28" s="27">
        <f>IF($O28&gt;=ET$1,$S28+$Y28,$Y28)</f>
        <v>602.77750000000003</v>
      </c>
      <c r="EU28" s="27">
        <f>IF($O28&gt;=EU$1,$S28+$Y28,$Y28)</f>
        <v>602.77750000000003</v>
      </c>
      <c r="EV28" s="27">
        <f>IF($O28&gt;=EV$1,$S28,0)</f>
        <v>602.77750000000003</v>
      </c>
      <c r="EW28" s="27">
        <f>IF($O28&gt;=EW$1,$S28,0)</f>
        <v>602.77750000000003</v>
      </c>
      <c r="EX28" s="27">
        <f>IF($O28&gt;=EX$1,$S28,0)</f>
        <v>602.77750000000003</v>
      </c>
      <c r="EY28" s="27">
        <f>IF($O28&gt;=EY$1,$S28,0)</f>
        <v>602.77750000000003</v>
      </c>
      <c r="EZ28" s="27">
        <f>IF($O28&gt;=EZ$1,$S28,0)</f>
        <v>602.77750000000003</v>
      </c>
      <c r="FA28" s="27">
        <f>IF($O28&gt;=FA$1,$S28,0)</f>
        <v>602.77750000000003</v>
      </c>
      <c r="FB28" s="27">
        <f>IF($O28&gt;=FB$1,$S28,0)</f>
        <v>602.77750000000003</v>
      </c>
      <c r="FC28" s="27">
        <f>IF($O28&gt;=FC$1,$S28,0)</f>
        <v>602.77750000000003</v>
      </c>
      <c r="FD28" s="27">
        <f>IF($O28&gt;=FD$1,$S28,0)</f>
        <v>602.77750000000003</v>
      </c>
      <c r="FE28" s="27">
        <f>IF($O28&gt;=FE$1,$S28,0)</f>
        <v>602.77750000000003</v>
      </c>
      <c r="FF28" s="27">
        <f>IF($O28&gt;=FF$1,$S28,0)</f>
        <v>602.77750000000003</v>
      </c>
      <c r="FG28" s="27">
        <f>IF($O28&gt;=FG$1,$S28,0)</f>
        <v>602.77750000000003</v>
      </c>
      <c r="FH28" s="27">
        <f>IF($O28&gt;=FH$1,$S28,0)</f>
        <v>602.77750000000003</v>
      </c>
      <c r="FI28" s="27">
        <f>IF($O28&gt;=FI$1,$S28,0)</f>
        <v>602.77750000000003</v>
      </c>
      <c r="FJ28" s="27">
        <f>IF($O28&gt;=FJ$1,$S28,0)</f>
        <v>602.77750000000003</v>
      </c>
      <c r="FK28" s="27">
        <f>IF($O28&gt;=FK$1,$S28,0)</f>
        <v>602.77750000000003</v>
      </c>
      <c r="FL28" s="27">
        <f>IF($O28&gt;=FL$1,$S28,0)</f>
        <v>602.77750000000003</v>
      </c>
      <c r="FM28" s="27">
        <f>IF($O28&gt;=FM$1,$S28,0)</f>
        <v>602.77750000000003</v>
      </c>
      <c r="FN28" s="27">
        <f>IF($O28&gt;=FN$1,$S28,0)</f>
        <v>602.77750000000003</v>
      </c>
      <c r="FO28" s="27">
        <f>IF($O28&gt;=FO$1,$S28,0)</f>
        <v>602.77750000000003</v>
      </c>
      <c r="FP28" s="27">
        <f>IF($O28&gt;=FP$1,$S28,0)</f>
        <v>602.77750000000003</v>
      </c>
      <c r="FQ28" s="27">
        <f>IF($O28&gt;=FQ$1,$S28,0)</f>
        <v>602.77750000000003</v>
      </c>
      <c r="FR28" s="27">
        <f>IF($O28&gt;=FR$1,$S28,0)</f>
        <v>602.77750000000003</v>
      </c>
      <c r="FS28" s="27">
        <f>IF($O28&gt;=FS$1,$S28,0)</f>
        <v>602.77750000000003</v>
      </c>
      <c r="FT28" s="27">
        <f>IF($O28&gt;=FT$1,$S28,0)</f>
        <v>602.77750000000003</v>
      </c>
      <c r="FU28" s="27">
        <f>IF($O28&gt;=FU$1,$S28,0)</f>
        <v>602.77750000000003</v>
      </c>
      <c r="FV28" s="27">
        <f>IF($O28&gt;=FV$1,$S28,0)</f>
        <v>602.77750000000003</v>
      </c>
      <c r="FW28" s="27">
        <f>IF($O28&gt;=FW$1,$S28,0)</f>
        <v>602.77750000000003</v>
      </c>
      <c r="FX28" s="27">
        <f>IF($O28&gt;=FX$1,$S28,0)</f>
        <v>602.77750000000003</v>
      </c>
      <c r="FY28" s="27">
        <f>IF($O28&gt;=FY$1,$S28,0)</f>
        <v>602.77750000000003</v>
      </c>
      <c r="FZ28" s="27">
        <f>IF($O28&gt;=FZ$1,$S28,0)</f>
        <v>0</v>
      </c>
      <c r="GA28" s="27">
        <f>IF($O28&gt;=GA$1,$S28,0)</f>
        <v>0</v>
      </c>
      <c r="GB28" s="27">
        <f>IF($O28&gt;=GB$1,$S28,0)</f>
        <v>0</v>
      </c>
      <c r="GC28" s="27">
        <f>IF($O28&gt;=GC$1,$S28,0)</f>
        <v>0</v>
      </c>
      <c r="GD28" s="27">
        <f>IF($O28&gt;=GD$1,$S28,0)</f>
        <v>0</v>
      </c>
      <c r="GE28" s="27">
        <f>IF($O28&gt;=GE$1,$S28,0)</f>
        <v>0</v>
      </c>
      <c r="GF28" s="27">
        <f>IF($O28&gt;=GF$1,$S28,0)</f>
        <v>0</v>
      </c>
      <c r="GG28" s="27">
        <f>IF($O28&gt;=GG$1,$S28,0)</f>
        <v>0</v>
      </c>
      <c r="GH28" s="27">
        <f>IF($O28&gt;=GH$1,$S28,0)</f>
        <v>0</v>
      </c>
      <c r="GI28" s="27">
        <f>IF($O28&gt;=GI$1,$S28,0)</f>
        <v>0</v>
      </c>
      <c r="GJ28" s="27">
        <f>IF($O28&gt;=GJ$1,$S28,0)</f>
        <v>0</v>
      </c>
      <c r="GK28" s="27">
        <f>IF($O28&gt;=GK$1,$S28,0)</f>
        <v>0</v>
      </c>
      <c r="GL28" s="27">
        <f>IF($O28&gt;=GL$1,$S28,0)</f>
        <v>0</v>
      </c>
      <c r="GM28" s="27">
        <f>IF($O28&gt;=GM$1,$S28,0)</f>
        <v>0</v>
      </c>
      <c r="GN28" s="27">
        <f>IF($O28&gt;=GN$1,$S28,0)</f>
        <v>0</v>
      </c>
      <c r="GO28" s="27">
        <f>IF($O28&gt;=GO$1,$S28,0)</f>
        <v>0</v>
      </c>
      <c r="GP28" s="27">
        <f>IF($O28&gt;=GP$1,$S28,0)</f>
        <v>0</v>
      </c>
      <c r="GQ28" s="27">
        <f>IF($O28&gt;=GQ$1,$S28,0)</f>
        <v>0</v>
      </c>
      <c r="GR28" s="27">
        <f>IF($O28&gt;=GR$1,$S28,0)</f>
        <v>0</v>
      </c>
      <c r="GS28" s="27">
        <f>IF($O28&gt;=GS$1,$S28,0)</f>
        <v>0</v>
      </c>
      <c r="GT28" s="27">
        <f>IF($O28&gt;=GT$1,$S28,0)</f>
        <v>0</v>
      </c>
      <c r="GU28" s="27">
        <f>IF($O28&gt;=GU$1,$S28,0)</f>
        <v>0</v>
      </c>
      <c r="GV28" s="27">
        <f>IF($O28&gt;=GV$1,$S28,0)</f>
        <v>0</v>
      </c>
      <c r="GW28" s="27">
        <f>IF($O28&gt;=GW$1,$S28,0)</f>
        <v>0</v>
      </c>
      <c r="GX28" s="27">
        <f>IF($O28&gt;=GX$1,$S28,0)</f>
        <v>0</v>
      </c>
      <c r="GY28" s="27">
        <f>IF($O28&gt;=GY$1,$S28,0)</f>
        <v>0</v>
      </c>
      <c r="GZ28" s="27">
        <f>IF($O28&gt;=GZ$1,$S28,0)</f>
        <v>0</v>
      </c>
      <c r="HA28" s="27">
        <f>IF($O28&gt;=HA$1,$S28,0)</f>
        <v>0</v>
      </c>
      <c r="HB28" s="27">
        <f>IF($O28&gt;=HB$1,$S28,0)</f>
        <v>0</v>
      </c>
      <c r="HC28" s="27">
        <f>IF($O28&gt;=HC$1,$S28,0)</f>
        <v>0</v>
      </c>
    </row>
    <row r="29" spans="1:211">
      <c r="A29" s="3">
        <v>149543</v>
      </c>
      <c r="B29" s="3" t="s">
        <v>31</v>
      </c>
      <c r="C29" s="3" t="s">
        <v>32</v>
      </c>
      <c r="D29" s="3">
        <v>52</v>
      </c>
      <c r="E29" s="4">
        <v>39622</v>
      </c>
      <c r="F29" s="5">
        <v>9.9972602739726035</v>
      </c>
      <c r="G29" s="3" t="s">
        <v>24</v>
      </c>
      <c r="H29" s="4">
        <v>24331</v>
      </c>
      <c r="I29" s="9" t="s">
        <v>800</v>
      </c>
      <c r="J29" s="5">
        <v>4134.67</v>
      </c>
      <c r="K29" s="31">
        <v>685</v>
      </c>
      <c r="L29" s="32">
        <v>10</v>
      </c>
      <c r="M29" s="33">
        <f>VLOOKUP(L29,FIND,3,TRUE)</f>
        <v>1</v>
      </c>
      <c r="N29" s="32">
        <f>IF(L29&gt;30,180,VLOOKUP(L29,TEMPO,2,FALSE))</f>
        <v>60</v>
      </c>
      <c r="O29" s="32">
        <f>IF(R29&gt;0,4,N29)</f>
        <v>60</v>
      </c>
      <c r="P29" s="96">
        <f>J29*M29*L29</f>
        <v>41346.699999999997</v>
      </c>
      <c r="Q29" s="96">
        <f>10934.45*2</f>
        <v>21868.9</v>
      </c>
      <c r="R29" s="96">
        <f>IF(P29&lt;=Q29,P29/4,0)</f>
        <v>0</v>
      </c>
      <c r="S29" s="5">
        <f>IF(P29&gt;=Q29,P29/N29,0)</f>
        <v>689.11166666666657</v>
      </c>
      <c r="T29" s="3"/>
      <c r="U29" s="3">
        <f>IF(T29="",1,0)</f>
        <v>1</v>
      </c>
      <c r="V29" s="3">
        <v>120</v>
      </c>
      <c r="W29" s="5">
        <v>0</v>
      </c>
      <c r="X29" s="5">
        <v>203.3</v>
      </c>
      <c r="Y29" s="5">
        <f>X29*W29</f>
        <v>0</v>
      </c>
      <c r="Z29" s="5">
        <v>400</v>
      </c>
      <c r="AA29" s="5">
        <f>S29+Y29+Z29</f>
        <v>1089.1116666666667</v>
      </c>
      <c r="AB29" s="39">
        <f>(J29/12+J29/12*1.3333333333+450/12+J29/30*6/12+J29)*1.3+Y29+Z29+153.9</f>
        <v>7112.458211096181</v>
      </c>
      <c r="AC29" s="39" t="s">
        <v>492</v>
      </c>
      <c r="AD29" s="39">
        <f>J29*1.3+400+153.9</f>
        <v>5928.9709999999995</v>
      </c>
      <c r="AE29" s="39">
        <f>SUMIFS('CUSTO MENSAL FUNC NOVO'!H:H,'CUSTO MENSAL FUNC NOVO'!A:A,'VALORES MENSAIS'!AC29)</f>
        <v>4093.605</v>
      </c>
      <c r="AF29" s="27">
        <f>IF($R29&gt;0,$R29,$S29)+$Y29+$Z29</f>
        <v>1089.1116666666667</v>
      </c>
      <c r="AG29" s="27">
        <f>IF($R29&gt;0,$R29,$S29)+$Y29+$Z29</f>
        <v>1089.1116666666667</v>
      </c>
      <c r="AH29" s="27">
        <f>IF($R29&gt;0,$R29,$S29)+$Y29+$Z29</f>
        <v>1089.1116666666667</v>
      </c>
      <c r="AI29" s="27">
        <f>IF($R29&gt;0,$R29,$S29)+$Y29+$Z29</f>
        <v>1089.1116666666667</v>
      </c>
      <c r="AJ29" s="27">
        <f>IF($O29&gt;=AJ$1,$S29+$Y29+$Z29,$Y29+$Z29)</f>
        <v>1089.1116666666667</v>
      </c>
      <c r="AK29" s="27">
        <f>IF($O29&gt;=AK$1,$S29+$Y29+$Z29,$Y29+$Z29)</f>
        <v>1089.1116666666667</v>
      </c>
      <c r="AL29" s="27">
        <f>IF($O29&gt;=AL$1,$S29+$Y29+$Z29,$Y29+$Z29)</f>
        <v>1089.1116666666667</v>
      </c>
      <c r="AM29" s="27">
        <f>IF($O29&gt;=AM$1,$S29+$Y29+$Z29,$Y29+$Z29)</f>
        <v>1089.1116666666667</v>
      </c>
      <c r="AN29" s="27">
        <f>IF($O29&gt;=AN$1,$S29+$Y29+$Z29,$Y29+$Z29)</f>
        <v>1089.1116666666667</v>
      </c>
      <c r="AO29" s="27">
        <f>IF($O29&gt;=AO$1,$S29+$Y29+$Z29,$Y29+$Z29)</f>
        <v>1089.1116666666667</v>
      </c>
      <c r="AP29" s="27">
        <f>IF($O29&gt;=AP$1,$S29+$Y29+$Z29,$Y29+$Z29)</f>
        <v>1089.1116666666667</v>
      </c>
      <c r="AQ29" s="27">
        <f>IF($O29&gt;=AQ$1,$S29+$Y29+$Z29,$Y29+$Z29)</f>
        <v>1089.1116666666667</v>
      </c>
      <c r="AR29" s="27">
        <f>IF($O29&gt;=AR$1,$S29+$Y29+$Z29,$Y29+$Z29)</f>
        <v>1089.1116666666667</v>
      </c>
      <c r="AS29" s="27">
        <f>IF($O29&gt;=AS$1,$S29+$Y29+$Z29,$Y29+$Z29)</f>
        <v>1089.1116666666667</v>
      </c>
      <c r="AT29" s="27">
        <f>IF($O29&gt;=AT$1,$S29+$Y29+$Z29,$Y29+$Z29)</f>
        <v>1089.1116666666667</v>
      </c>
      <c r="AU29" s="27">
        <f>IF($O29&gt;=AU$1,$S29+$Y29+$Z29,$Y29+$Z29)</f>
        <v>1089.1116666666667</v>
      </c>
      <c r="AV29" s="27">
        <f>IF($O29&gt;=AV$1,$S29+$Y29+$Z29,$Y29+$Z29)</f>
        <v>1089.1116666666667</v>
      </c>
      <c r="AW29" s="27">
        <f>IF($O29&gt;=AW$1,$S29+$Y29+$Z29,$Y29+$Z29)</f>
        <v>1089.1116666666667</v>
      </c>
      <c r="AX29" s="27">
        <f>IF($O29&gt;=AX$1,$S29+$Y29+$Z29,$Y29+$Z29)</f>
        <v>1089.1116666666667</v>
      </c>
      <c r="AY29" s="27">
        <f>IF($O29&gt;=AY$1,$S29+$Y29+$Z29,$Y29+$Z29)</f>
        <v>1089.1116666666667</v>
      </c>
      <c r="AZ29" s="27">
        <f>IF($O29&gt;=AZ$1,$S29+$Y29+$Z29,$Y29+$Z29)</f>
        <v>1089.1116666666667</v>
      </c>
      <c r="BA29" s="27">
        <f>IF($O29&gt;=BA$1,$S29+$Y29+$Z29,$Y29+$Z29)</f>
        <v>1089.1116666666667</v>
      </c>
      <c r="BB29" s="27">
        <f>IF($O29&gt;=BB$1,$S29+$Y29+$Z29,$Y29+$Z29)</f>
        <v>1089.1116666666667</v>
      </c>
      <c r="BC29" s="27">
        <f>IF($O29&gt;=BC$1,$S29+$Y29+$Z29,$Y29+$Z29)</f>
        <v>1089.1116666666667</v>
      </c>
      <c r="BD29" s="27">
        <f>IF($O29&gt;=BD$1,$S29+$Y29+$Z29,$Y29+$Z29)</f>
        <v>1089.1116666666667</v>
      </c>
      <c r="BE29" s="27">
        <f>IF($O29&gt;=BE$1,$S29+$Y29+$Z29,$Y29+$Z29)</f>
        <v>1089.1116666666667</v>
      </c>
      <c r="BF29" s="27">
        <f>IF($O29&gt;=BF$1,$S29+$Y29+$Z29,$Y29+$Z29)</f>
        <v>1089.1116666666667</v>
      </c>
      <c r="BG29" s="27">
        <f>IF($O29&gt;=BG$1,$S29+$Y29+$Z29,$Y29+$Z29)</f>
        <v>1089.1116666666667</v>
      </c>
      <c r="BH29" s="27">
        <f>IF($O29&gt;=BH$1,$S29+$Y29+$Z29,$Y29+$Z29)</f>
        <v>1089.1116666666667</v>
      </c>
      <c r="BI29" s="27">
        <f>IF($O29&gt;=BI$1,$S29+$Y29+$Z29,$Y29+$Z29)</f>
        <v>1089.1116666666667</v>
      </c>
      <c r="BJ29" s="27">
        <f>IF($O29&gt;=BJ$1,$S29+$Y29+$Z29,$Y29+$Z29)</f>
        <v>1089.1116666666667</v>
      </c>
      <c r="BK29" s="27">
        <f>IF($O29&gt;=BK$1,$S29+$Y29+$Z29,$Y29+$Z29)</f>
        <v>1089.1116666666667</v>
      </c>
      <c r="BL29" s="27">
        <f>IF($O29&gt;=BL$1,$S29+$Y29+$Z29,$Y29+$Z29)</f>
        <v>1089.1116666666667</v>
      </c>
      <c r="BM29" s="27">
        <f>IF($O29&gt;=BM$1,$S29+$Y29+$Z29,$Y29+$Z29)</f>
        <v>1089.1116666666667</v>
      </c>
      <c r="BN29" s="27">
        <f>IF($O29&gt;=BN$1,$S29+$Y29+$Z29,$Y29+$Z29)</f>
        <v>1089.1116666666667</v>
      </c>
      <c r="BO29" s="27">
        <f>IF($O29&gt;=BO$1,$S29+$Y29+$Z29,$Y29+$Z29)</f>
        <v>1089.1116666666667</v>
      </c>
      <c r="BP29" s="27">
        <f>IF($O29&gt;=BP$1,$S29+$Y29+$Z29,$Y29+$Z29)</f>
        <v>1089.1116666666667</v>
      </c>
      <c r="BQ29" s="27">
        <f>IF($O29&gt;=BQ$1,$S29+$Y29+$Z29,$Y29+$Z29)</f>
        <v>1089.1116666666667</v>
      </c>
      <c r="BR29" s="27">
        <f>IF($O29&gt;=BR$1,$S29+$Y29+$Z29,$Y29+$Z29)</f>
        <v>1089.1116666666667</v>
      </c>
      <c r="BS29" s="27">
        <f>IF($O29&gt;=BS$1,$S29+$Y29+$Z29,$Y29+$Z29)</f>
        <v>1089.1116666666667</v>
      </c>
      <c r="BT29" s="27">
        <f>IF($O29&gt;=BT$1,$S29+$Y29+$Z29,$Y29+$Z29)</f>
        <v>1089.1116666666667</v>
      </c>
      <c r="BU29" s="27">
        <f>IF($O29&gt;=BU$1,$S29+$Y29+$Z29,$Y29+$Z29)</f>
        <v>1089.1116666666667</v>
      </c>
      <c r="BV29" s="27">
        <f>IF($O29&gt;=BV$1,$S29+$Y29+$Z29,$Y29+$Z29)</f>
        <v>1089.1116666666667</v>
      </c>
      <c r="BW29" s="27">
        <f>IF($O29&gt;=BW$1,$S29+$Y29+$Z29,$Y29+$Z29)</f>
        <v>1089.1116666666667</v>
      </c>
      <c r="BX29" s="27">
        <f>IF($O29&gt;=BX$1,$S29+$Y29+$Z29,$Y29+$Z29)</f>
        <v>1089.1116666666667</v>
      </c>
      <c r="BY29" s="27">
        <f>IF($O29&gt;=BY$1,$S29+$Y29+$Z29,$Y29+$Z29)</f>
        <v>1089.1116666666667</v>
      </c>
      <c r="BZ29" s="27">
        <f>IF($O29&gt;=BZ$1,$S29+$Y29+$Z29,$Y29+$Z29)</f>
        <v>1089.1116666666667</v>
      </c>
      <c r="CA29" s="27">
        <f>IF($O29&gt;=CA$1,$S29+$Y29+$Z29,$Y29+$Z29)</f>
        <v>1089.1116666666667</v>
      </c>
      <c r="CB29" s="27">
        <f>IF($O29&gt;=CB$1,$S29+$Y29+$Z29,$Y29+$Z29)</f>
        <v>1089.1116666666667</v>
      </c>
      <c r="CC29" s="27">
        <f>IF($O29&gt;=CC$1,$S29+$Y29+$Z29,$Y29+$Z29)</f>
        <v>1089.1116666666667</v>
      </c>
      <c r="CD29" s="27">
        <f>IF($O29&gt;=CD$1,$S29+$Y29+$Z29,$Y29+$Z29)</f>
        <v>1089.1116666666667</v>
      </c>
      <c r="CE29" s="27">
        <f>IF($O29&gt;=CE$1,$S29+$Y29+$Z29,$Y29+$Z29)</f>
        <v>1089.1116666666667</v>
      </c>
      <c r="CF29" s="27">
        <f>IF($O29&gt;=CF$1,$S29+$Y29+$Z29,$Y29+$Z29)</f>
        <v>1089.1116666666667</v>
      </c>
      <c r="CG29" s="27">
        <f>IF($O29&gt;=CG$1,$S29+$Y29+$Z29,$Y29+$Z29)</f>
        <v>1089.1116666666667</v>
      </c>
      <c r="CH29" s="27">
        <f>IF($O29&gt;=CH$1,$S29+$Y29+$Z29,$Y29+$Z29)</f>
        <v>1089.1116666666667</v>
      </c>
      <c r="CI29" s="27">
        <f>IF($O29&gt;=CI$1,$S29+$Y29+$Z29,$Y29+$Z29)</f>
        <v>1089.1116666666667</v>
      </c>
      <c r="CJ29" s="27">
        <f>IF($O29&gt;=CJ$1,$S29+$Y29+$Z29,$Y29+$Z29)</f>
        <v>1089.1116666666667</v>
      </c>
      <c r="CK29" s="27">
        <f>IF($O29&gt;=CK$1,$S29+$Y29+$Z29,$Y29+$Z29)</f>
        <v>1089.1116666666667</v>
      </c>
      <c r="CL29" s="27">
        <f>IF($O29&gt;=CL$1,$S29+$Y29+$Z29,$Y29+$Z29)</f>
        <v>1089.1116666666667</v>
      </c>
      <c r="CM29" s="27">
        <f>IF($O29&gt;=CM$1,$S29+$Y29+$Z29,$Y29+$Z29)</f>
        <v>1089.1116666666667</v>
      </c>
      <c r="CN29" s="27">
        <f>IF($O29&gt;=CN$1,$S29+$Y29,$Y29)</f>
        <v>0</v>
      </c>
      <c r="CO29" s="27">
        <f>IF($O29&gt;=CO$1,$S29+$Y29,$Y29)</f>
        <v>0</v>
      </c>
      <c r="CP29" s="27">
        <f>IF($O29&gt;=CP$1,$S29+$Y29,$Y29)</f>
        <v>0</v>
      </c>
      <c r="CQ29" s="27">
        <f>IF($O29&gt;=CQ$1,$S29+$Y29,$Y29)</f>
        <v>0</v>
      </c>
      <c r="CR29" s="27">
        <f>IF($O29&gt;=CR$1,$S29+$Y29,$Y29)</f>
        <v>0</v>
      </c>
      <c r="CS29" s="27">
        <f>IF($O29&gt;=CS$1,$S29+$Y29,$Y29)</f>
        <v>0</v>
      </c>
      <c r="CT29" s="27">
        <f>IF($O29&gt;=CT$1,$S29+$Y29,$Y29)</f>
        <v>0</v>
      </c>
      <c r="CU29" s="27">
        <f>IF($O29&gt;=CU$1,$S29+$Y29,$Y29)</f>
        <v>0</v>
      </c>
      <c r="CV29" s="27">
        <f>IF($O29&gt;=CV$1,$S29+$Y29,$Y29)</f>
        <v>0</v>
      </c>
      <c r="CW29" s="27">
        <f>IF($O29&gt;=CW$1,$S29+$Y29,$Y29)</f>
        <v>0</v>
      </c>
      <c r="CX29" s="27">
        <f>IF($O29&gt;=CX$1,$S29+$Y29,$Y29)</f>
        <v>0</v>
      </c>
      <c r="CY29" s="27">
        <f>IF($O29&gt;=CY$1,$S29+$Y29,$Y29)</f>
        <v>0</v>
      </c>
      <c r="CZ29" s="27">
        <f>IF($O29&gt;=CZ$1,$S29+$Y29,$Y29)</f>
        <v>0</v>
      </c>
      <c r="DA29" s="27">
        <f>IF($O29&gt;=DA$1,$S29+$Y29,$Y29)</f>
        <v>0</v>
      </c>
      <c r="DB29" s="27">
        <f>IF($O29&gt;=DB$1,$S29+$Y29,$Y29)</f>
        <v>0</v>
      </c>
      <c r="DC29" s="27">
        <f>IF($O29&gt;=DC$1,$S29+$Y29,$Y29)</f>
        <v>0</v>
      </c>
      <c r="DD29" s="27">
        <f>IF($O29&gt;=DD$1,$S29+$Y29,$Y29)</f>
        <v>0</v>
      </c>
      <c r="DE29" s="27">
        <f>IF($O29&gt;=DE$1,$S29+$Y29,$Y29)</f>
        <v>0</v>
      </c>
      <c r="DF29" s="27">
        <f>IF($O29&gt;=DF$1,$S29+$Y29,$Y29)</f>
        <v>0</v>
      </c>
      <c r="DG29" s="27">
        <f>IF($O29&gt;=DG$1,$S29+$Y29,$Y29)</f>
        <v>0</v>
      </c>
      <c r="DH29" s="27">
        <f>IF($O29&gt;=DH$1,$S29+$Y29,$Y29)</f>
        <v>0</v>
      </c>
      <c r="DI29" s="27">
        <f>IF($O29&gt;=DI$1,$S29+$Y29,$Y29)</f>
        <v>0</v>
      </c>
      <c r="DJ29" s="27">
        <f>IF($O29&gt;=DJ$1,$S29+$Y29,$Y29)</f>
        <v>0</v>
      </c>
      <c r="DK29" s="27">
        <f>IF($O29&gt;=DK$1,$S29+$Y29,$Y29)</f>
        <v>0</v>
      </c>
      <c r="DL29" s="27">
        <f>IF($O29&gt;=DL$1,$S29+$Y29,$Y29)</f>
        <v>0</v>
      </c>
      <c r="DM29" s="27">
        <f>IF($O29&gt;=DM$1,$S29+$Y29,$Y29)</f>
        <v>0</v>
      </c>
      <c r="DN29" s="27">
        <f>IF($O29&gt;=DN$1,$S29+$Y29,$Y29)</f>
        <v>0</v>
      </c>
      <c r="DO29" s="27">
        <f>IF($O29&gt;=DO$1,$S29+$Y29,$Y29)</f>
        <v>0</v>
      </c>
      <c r="DP29" s="27">
        <f>IF($O29&gt;=DP$1,$S29+$Y29,$Y29)</f>
        <v>0</v>
      </c>
      <c r="DQ29" s="27">
        <f>IF($O29&gt;=DQ$1,$S29+$Y29,$Y29)</f>
        <v>0</v>
      </c>
      <c r="DR29" s="27">
        <f>IF($O29&gt;=DR$1,$S29+$Y29,$Y29)</f>
        <v>0</v>
      </c>
      <c r="DS29" s="27">
        <f>IF($O29&gt;=DS$1,$S29+$Y29,$Y29)</f>
        <v>0</v>
      </c>
      <c r="DT29" s="27">
        <f>IF($O29&gt;=DT$1,$S29+$Y29,$Y29)</f>
        <v>0</v>
      </c>
      <c r="DU29" s="27">
        <f>IF($O29&gt;=DU$1,$S29+$Y29,$Y29)</f>
        <v>0</v>
      </c>
      <c r="DV29" s="27">
        <f>IF($O29&gt;=DV$1,$S29+$Y29,$Y29)</f>
        <v>0</v>
      </c>
      <c r="DW29" s="27">
        <f>IF($O29&gt;=DW$1,$S29+$Y29,$Y29)</f>
        <v>0</v>
      </c>
      <c r="DX29" s="27">
        <f>IF($O29&gt;=DX$1,$S29+$Y29,$Y29)</f>
        <v>0</v>
      </c>
      <c r="DY29" s="27">
        <f>IF($O29&gt;=DY$1,$S29+$Y29,$Y29)</f>
        <v>0</v>
      </c>
      <c r="DZ29" s="27">
        <f>IF($O29&gt;=DZ$1,$S29+$Y29,$Y29)</f>
        <v>0</v>
      </c>
      <c r="EA29" s="27">
        <f>IF($O29&gt;=EA$1,$S29+$Y29,$Y29)</f>
        <v>0</v>
      </c>
      <c r="EB29" s="27">
        <f>IF($O29&gt;=EB$1,$S29+$Y29,$Y29)</f>
        <v>0</v>
      </c>
      <c r="EC29" s="27">
        <f>IF($O29&gt;=EC$1,$S29+$Y29,$Y29)</f>
        <v>0</v>
      </c>
      <c r="ED29" s="27">
        <f>IF($O29&gt;=ED$1,$S29+$Y29,$Y29)</f>
        <v>0</v>
      </c>
      <c r="EE29" s="27">
        <f>IF($O29&gt;=EE$1,$S29+$Y29,$Y29)</f>
        <v>0</v>
      </c>
      <c r="EF29" s="27">
        <f>IF($O29&gt;=EF$1,$S29+$Y29,$Y29)</f>
        <v>0</v>
      </c>
      <c r="EG29" s="27">
        <f>IF($O29&gt;=EG$1,$S29+$Y29,$Y29)</f>
        <v>0</v>
      </c>
      <c r="EH29" s="27">
        <f>IF($O29&gt;=EH$1,$S29+$Y29,$Y29)</f>
        <v>0</v>
      </c>
      <c r="EI29" s="27">
        <f>IF($O29&gt;=EI$1,$S29+$Y29,$Y29)</f>
        <v>0</v>
      </c>
      <c r="EJ29" s="27">
        <f>IF($O29&gt;=EJ$1,$S29+$Y29,$Y29)</f>
        <v>0</v>
      </c>
      <c r="EK29" s="27">
        <f>IF($O29&gt;=EK$1,$S29+$Y29,$Y29)</f>
        <v>0</v>
      </c>
      <c r="EL29" s="27">
        <f>IF($O29&gt;=EL$1,$S29+$Y29,$Y29)</f>
        <v>0</v>
      </c>
      <c r="EM29" s="27">
        <f>IF($O29&gt;=EM$1,$S29+$Y29,$Y29)</f>
        <v>0</v>
      </c>
      <c r="EN29" s="27">
        <f>IF($O29&gt;=EN$1,$S29+$Y29,$Y29)</f>
        <v>0</v>
      </c>
      <c r="EO29" s="27">
        <f>IF($O29&gt;=EO$1,$S29+$Y29,$Y29)</f>
        <v>0</v>
      </c>
      <c r="EP29" s="27">
        <f>IF($O29&gt;=EP$1,$S29+$Y29,$Y29)</f>
        <v>0</v>
      </c>
      <c r="EQ29" s="27">
        <f>IF($O29&gt;=EQ$1,$S29+$Y29,$Y29)</f>
        <v>0</v>
      </c>
      <c r="ER29" s="27">
        <f>IF($O29&gt;=ER$1,$S29+$Y29,$Y29)</f>
        <v>0</v>
      </c>
      <c r="ES29" s="27">
        <f>IF($O29&gt;=ES$1,$S29+$Y29,$Y29)</f>
        <v>0</v>
      </c>
      <c r="ET29" s="27">
        <f>IF($O29&gt;=ET$1,$S29+$Y29,$Y29)</f>
        <v>0</v>
      </c>
      <c r="EU29" s="27">
        <f>IF($O29&gt;=EU$1,$S29+$Y29,$Y29)</f>
        <v>0</v>
      </c>
      <c r="EV29" s="27">
        <f>IF($O29&gt;=EV$1,$S29,0)</f>
        <v>0</v>
      </c>
      <c r="EW29" s="27">
        <f>IF($O29&gt;=EW$1,$S29,0)</f>
        <v>0</v>
      </c>
      <c r="EX29" s="27">
        <f>IF($O29&gt;=EX$1,$S29,0)</f>
        <v>0</v>
      </c>
      <c r="EY29" s="27">
        <f>IF($O29&gt;=EY$1,$S29,0)</f>
        <v>0</v>
      </c>
      <c r="EZ29" s="27">
        <f>IF($O29&gt;=EZ$1,$S29,0)</f>
        <v>0</v>
      </c>
      <c r="FA29" s="27">
        <f>IF($O29&gt;=FA$1,$S29,0)</f>
        <v>0</v>
      </c>
      <c r="FB29" s="27">
        <f>IF($O29&gt;=FB$1,$S29,0)</f>
        <v>0</v>
      </c>
      <c r="FC29" s="27">
        <f>IF($O29&gt;=FC$1,$S29,0)</f>
        <v>0</v>
      </c>
      <c r="FD29" s="27">
        <f>IF($O29&gt;=FD$1,$S29,0)</f>
        <v>0</v>
      </c>
      <c r="FE29" s="27">
        <f>IF($O29&gt;=FE$1,$S29,0)</f>
        <v>0</v>
      </c>
      <c r="FF29" s="27">
        <f>IF($O29&gt;=FF$1,$S29,0)</f>
        <v>0</v>
      </c>
      <c r="FG29" s="27">
        <f>IF($O29&gt;=FG$1,$S29,0)</f>
        <v>0</v>
      </c>
      <c r="FH29" s="27">
        <f>IF($O29&gt;=FH$1,$S29,0)</f>
        <v>0</v>
      </c>
      <c r="FI29" s="27">
        <f>IF($O29&gt;=FI$1,$S29,0)</f>
        <v>0</v>
      </c>
      <c r="FJ29" s="27">
        <f>IF($O29&gt;=FJ$1,$S29,0)</f>
        <v>0</v>
      </c>
      <c r="FK29" s="27">
        <f>IF($O29&gt;=FK$1,$S29,0)</f>
        <v>0</v>
      </c>
      <c r="FL29" s="27">
        <f>IF($O29&gt;=FL$1,$S29,0)</f>
        <v>0</v>
      </c>
      <c r="FM29" s="27">
        <f>IF($O29&gt;=FM$1,$S29,0)</f>
        <v>0</v>
      </c>
      <c r="FN29" s="27">
        <f>IF($O29&gt;=FN$1,$S29,0)</f>
        <v>0</v>
      </c>
      <c r="FO29" s="27">
        <f>IF($O29&gt;=FO$1,$S29,0)</f>
        <v>0</v>
      </c>
      <c r="FP29" s="27">
        <f>IF($O29&gt;=FP$1,$S29,0)</f>
        <v>0</v>
      </c>
      <c r="FQ29" s="27">
        <f>IF($O29&gt;=FQ$1,$S29,0)</f>
        <v>0</v>
      </c>
      <c r="FR29" s="27">
        <f>IF($O29&gt;=FR$1,$S29,0)</f>
        <v>0</v>
      </c>
      <c r="FS29" s="27">
        <f>IF($O29&gt;=FS$1,$S29,0)</f>
        <v>0</v>
      </c>
      <c r="FT29" s="27">
        <f>IF($O29&gt;=FT$1,$S29,0)</f>
        <v>0</v>
      </c>
      <c r="FU29" s="27">
        <f>IF($O29&gt;=FU$1,$S29,0)</f>
        <v>0</v>
      </c>
      <c r="FV29" s="27">
        <f>IF($O29&gt;=FV$1,$S29,0)</f>
        <v>0</v>
      </c>
      <c r="FW29" s="27">
        <f>IF($O29&gt;=FW$1,$S29,0)</f>
        <v>0</v>
      </c>
      <c r="FX29" s="27">
        <f>IF($O29&gt;=FX$1,$S29,0)</f>
        <v>0</v>
      </c>
      <c r="FY29" s="27">
        <f>IF($O29&gt;=FY$1,$S29,0)</f>
        <v>0</v>
      </c>
      <c r="FZ29" s="27">
        <f>IF($O29&gt;=FZ$1,$S29,0)</f>
        <v>0</v>
      </c>
      <c r="GA29" s="27">
        <f>IF($O29&gt;=GA$1,$S29,0)</f>
        <v>0</v>
      </c>
      <c r="GB29" s="27">
        <f>IF($O29&gt;=GB$1,$S29,0)</f>
        <v>0</v>
      </c>
      <c r="GC29" s="27">
        <f>IF($O29&gt;=GC$1,$S29,0)</f>
        <v>0</v>
      </c>
      <c r="GD29" s="27">
        <f>IF($O29&gt;=GD$1,$S29,0)</f>
        <v>0</v>
      </c>
      <c r="GE29" s="27">
        <f>IF($O29&gt;=GE$1,$S29,0)</f>
        <v>0</v>
      </c>
      <c r="GF29" s="27">
        <f>IF($O29&gt;=GF$1,$S29,0)</f>
        <v>0</v>
      </c>
      <c r="GG29" s="27">
        <f>IF($O29&gt;=GG$1,$S29,0)</f>
        <v>0</v>
      </c>
      <c r="GH29" s="27">
        <f>IF($O29&gt;=GH$1,$S29,0)</f>
        <v>0</v>
      </c>
      <c r="GI29" s="27">
        <f>IF($O29&gt;=GI$1,$S29,0)</f>
        <v>0</v>
      </c>
      <c r="GJ29" s="27">
        <f>IF($O29&gt;=GJ$1,$S29,0)</f>
        <v>0</v>
      </c>
      <c r="GK29" s="27">
        <f>IF($O29&gt;=GK$1,$S29,0)</f>
        <v>0</v>
      </c>
      <c r="GL29" s="27">
        <f>IF($O29&gt;=GL$1,$S29,0)</f>
        <v>0</v>
      </c>
      <c r="GM29" s="27">
        <f>IF($O29&gt;=GM$1,$S29,0)</f>
        <v>0</v>
      </c>
      <c r="GN29" s="27">
        <f>IF($O29&gt;=GN$1,$S29,0)</f>
        <v>0</v>
      </c>
      <c r="GO29" s="27">
        <f>IF($O29&gt;=GO$1,$S29,0)</f>
        <v>0</v>
      </c>
      <c r="GP29" s="27">
        <f>IF($O29&gt;=GP$1,$S29,0)</f>
        <v>0</v>
      </c>
      <c r="GQ29" s="27">
        <f>IF($O29&gt;=GQ$1,$S29,0)</f>
        <v>0</v>
      </c>
      <c r="GR29" s="27">
        <f>IF($O29&gt;=GR$1,$S29,0)</f>
        <v>0</v>
      </c>
      <c r="GS29" s="27">
        <f>IF($O29&gt;=GS$1,$S29,0)</f>
        <v>0</v>
      </c>
      <c r="GT29" s="27">
        <f>IF($O29&gt;=GT$1,$S29,0)</f>
        <v>0</v>
      </c>
      <c r="GU29" s="27">
        <f>IF($O29&gt;=GU$1,$S29,0)</f>
        <v>0</v>
      </c>
      <c r="GV29" s="27">
        <f>IF($O29&gt;=GV$1,$S29,0)</f>
        <v>0</v>
      </c>
      <c r="GW29" s="27">
        <f>IF($O29&gt;=GW$1,$S29,0)</f>
        <v>0</v>
      </c>
      <c r="GX29" s="27">
        <f>IF($O29&gt;=GX$1,$S29,0)</f>
        <v>0</v>
      </c>
      <c r="GY29" s="27">
        <f>IF($O29&gt;=GY$1,$S29,0)</f>
        <v>0</v>
      </c>
      <c r="GZ29" s="27">
        <f>IF($O29&gt;=GZ$1,$S29,0)</f>
        <v>0</v>
      </c>
      <c r="HA29" s="27">
        <f>IF($O29&gt;=HA$1,$S29,0)</f>
        <v>0</v>
      </c>
      <c r="HB29" s="27">
        <f>IF($O29&gt;=HB$1,$S29,0)</f>
        <v>0</v>
      </c>
      <c r="HC29" s="27">
        <f>IF($O29&gt;=HC$1,$S29,0)</f>
        <v>0</v>
      </c>
    </row>
    <row r="30" spans="1:211">
      <c r="A30" s="3">
        <v>85162</v>
      </c>
      <c r="B30" s="3" t="s">
        <v>39</v>
      </c>
      <c r="C30" s="3" t="s">
        <v>9</v>
      </c>
      <c r="D30" s="3">
        <v>60</v>
      </c>
      <c r="E30" s="4">
        <v>36724</v>
      </c>
      <c r="F30" s="5">
        <v>17.936986301369863</v>
      </c>
      <c r="G30" s="3" t="s">
        <v>24</v>
      </c>
      <c r="H30" s="4">
        <v>21500</v>
      </c>
      <c r="I30" s="9" t="s">
        <v>800</v>
      </c>
      <c r="J30" s="5">
        <v>1534.2</v>
      </c>
      <c r="K30" s="31">
        <v>685</v>
      </c>
      <c r="L30" s="32">
        <v>18</v>
      </c>
      <c r="M30" s="33">
        <f>VLOOKUP(L30,FIND,3,TRUE)</f>
        <v>1.2</v>
      </c>
      <c r="N30" s="32">
        <f>IF(L30&gt;30,180,VLOOKUP(L30,TEMPO,2,FALSE))</f>
        <v>108</v>
      </c>
      <c r="O30" s="32">
        <f>IF(R30&gt;0,4,N30)</f>
        <v>108</v>
      </c>
      <c r="P30" s="96">
        <f>J30*M30*L30</f>
        <v>33138.720000000001</v>
      </c>
      <c r="Q30" s="96">
        <f>10934.45*2</f>
        <v>21868.9</v>
      </c>
      <c r="R30" s="96">
        <f>IF(P30&lt;=Q30,P30/4,0)</f>
        <v>0</v>
      </c>
      <c r="S30" s="5">
        <f>IF(P30&gt;=Q30,P30/N30,0)</f>
        <v>306.84000000000003</v>
      </c>
      <c r="T30" s="3"/>
      <c r="U30" s="3">
        <f>IF(T30="",1,0)</f>
        <v>1</v>
      </c>
      <c r="V30" s="3">
        <v>27</v>
      </c>
      <c r="W30" s="5">
        <v>0.6</v>
      </c>
      <c r="X30" s="5">
        <v>402.65</v>
      </c>
      <c r="Y30" s="5">
        <f>X30*W30</f>
        <v>241.58999999999997</v>
      </c>
      <c r="Z30" s="5">
        <v>400</v>
      </c>
      <c r="AA30" s="5">
        <f>S30+Y30+Z30</f>
        <v>948.43000000000006</v>
      </c>
      <c r="AB30" s="39">
        <f>(J30/12+J30/12*1.3333333333+450/12+J30/30*6/12+J30)*1.3+Y30+Z30+153.9</f>
        <v>3259.752666661127</v>
      </c>
      <c r="AC30" s="39" t="s">
        <v>9</v>
      </c>
      <c r="AD30" s="39">
        <f>J30*1.3+400+153.9</f>
        <v>2548.36</v>
      </c>
      <c r="AE30" s="39">
        <f>SUMIFS('CUSTO MENSAL FUNC NOVO'!H:H,'CUSTO MENSAL FUNC NOVO'!A:A,'VALORES MENSAIS'!AC30)</f>
        <v>2257.5630000000001</v>
      </c>
      <c r="AF30" s="27">
        <f>IF($R30&gt;0,$R30,$S30)+$Y30+$Z30</f>
        <v>948.43000000000006</v>
      </c>
      <c r="AG30" s="27">
        <f>IF($R30&gt;0,$R30,$S30)+$Y30+$Z30</f>
        <v>948.43000000000006</v>
      </c>
      <c r="AH30" s="27">
        <f>IF($R30&gt;0,$R30,$S30)+$Y30+$Z30</f>
        <v>948.43000000000006</v>
      </c>
      <c r="AI30" s="27">
        <f>IF($R30&gt;0,$R30,$S30)+$Y30+$Z30</f>
        <v>948.43000000000006</v>
      </c>
      <c r="AJ30" s="27">
        <f>IF($O30&gt;=AJ$1,$S30+$Y30+$Z30,$Y30+$Z30)</f>
        <v>948.43000000000006</v>
      </c>
      <c r="AK30" s="27">
        <f>IF($O30&gt;=AK$1,$S30+$Y30+$Z30,$Y30+$Z30)</f>
        <v>948.43000000000006</v>
      </c>
      <c r="AL30" s="27">
        <f>IF($O30&gt;=AL$1,$S30+$Y30+$Z30,$Y30+$Z30)</f>
        <v>948.43000000000006</v>
      </c>
      <c r="AM30" s="27">
        <f>IF($O30&gt;=AM$1,$S30+$Y30+$Z30,$Y30+$Z30)</f>
        <v>948.43000000000006</v>
      </c>
      <c r="AN30" s="27">
        <f>IF($O30&gt;=AN$1,$S30+$Y30+$Z30,$Y30+$Z30)</f>
        <v>948.43000000000006</v>
      </c>
      <c r="AO30" s="27">
        <f>IF($O30&gt;=AO$1,$S30+$Y30+$Z30,$Y30+$Z30)</f>
        <v>948.43000000000006</v>
      </c>
      <c r="AP30" s="27">
        <f>IF($O30&gt;=AP$1,$S30+$Y30+$Z30,$Y30+$Z30)</f>
        <v>948.43000000000006</v>
      </c>
      <c r="AQ30" s="27">
        <f>IF($O30&gt;=AQ$1,$S30+$Y30+$Z30,$Y30+$Z30)</f>
        <v>948.43000000000006</v>
      </c>
      <c r="AR30" s="27">
        <f>IF($O30&gt;=AR$1,$S30+$Y30+$Z30,$Y30+$Z30)</f>
        <v>948.43000000000006</v>
      </c>
      <c r="AS30" s="27">
        <f>IF($O30&gt;=AS$1,$S30+$Y30+$Z30,$Y30+$Z30)</f>
        <v>948.43000000000006</v>
      </c>
      <c r="AT30" s="27">
        <f>IF($O30&gt;=AT$1,$S30+$Y30+$Z30,$Y30+$Z30)</f>
        <v>948.43000000000006</v>
      </c>
      <c r="AU30" s="27">
        <f>IF($O30&gt;=AU$1,$S30+$Y30+$Z30,$Y30+$Z30)</f>
        <v>948.43000000000006</v>
      </c>
      <c r="AV30" s="27">
        <f>IF($O30&gt;=AV$1,$S30+$Y30+$Z30,$Y30+$Z30)</f>
        <v>948.43000000000006</v>
      </c>
      <c r="AW30" s="27">
        <f>IF($O30&gt;=AW$1,$S30+$Y30+$Z30,$Y30+$Z30)</f>
        <v>948.43000000000006</v>
      </c>
      <c r="AX30" s="27">
        <f>IF($O30&gt;=AX$1,$S30+$Y30+$Z30,$Y30+$Z30)</f>
        <v>948.43000000000006</v>
      </c>
      <c r="AY30" s="27">
        <f>IF($O30&gt;=AY$1,$S30+$Y30+$Z30,$Y30+$Z30)</f>
        <v>948.43000000000006</v>
      </c>
      <c r="AZ30" s="27">
        <f>IF($O30&gt;=AZ$1,$S30+$Y30+$Z30,$Y30+$Z30)</f>
        <v>948.43000000000006</v>
      </c>
      <c r="BA30" s="27">
        <f>IF($O30&gt;=BA$1,$S30+$Y30+$Z30,$Y30+$Z30)</f>
        <v>948.43000000000006</v>
      </c>
      <c r="BB30" s="27">
        <f>IF($O30&gt;=BB$1,$S30+$Y30+$Z30,$Y30+$Z30)</f>
        <v>948.43000000000006</v>
      </c>
      <c r="BC30" s="27">
        <f>IF($O30&gt;=BC$1,$S30+$Y30+$Z30,$Y30+$Z30)</f>
        <v>948.43000000000006</v>
      </c>
      <c r="BD30" s="27">
        <f>IF($O30&gt;=BD$1,$S30+$Y30+$Z30,$Y30+$Z30)</f>
        <v>948.43000000000006</v>
      </c>
      <c r="BE30" s="27">
        <f>IF($O30&gt;=BE$1,$S30+$Y30+$Z30,$Y30+$Z30)</f>
        <v>948.43000000000006</v>
      </c>
      <c r="BF30" s="27">
        <f>IF($O30&gt;=BF$1,$S30+$Y30+$Z30,$Y30+$Z30)</f>
        <v>948.43000000000006</v>
      </c>
      <c r="BG30" s="27">
        <f>IF($O30&gt;=BG$1,$S30+$Y30+$Z30,$Y30+$Z30)</f>
        <v>948.43000000000006</v>
      </c>
      <c r="BH30" s="27">
        <f>IF($O30&gt;=BH$1,$S30+$Y30+$Z30,$Y30+$Z30)</f>
        <v>948.43000000000006</v>
      </c>
      <c r="BI30" s="27">
        <f>IF($O30&gt;=BI$1,$S30+$Y30+$Z30,$Y30+$Z30)</f>
        <v>948.43000000000006</v>
      </c>
      <c r="BJ30" s="27">
        <f>IF($O30&gt;=BJ$1,$S30+$Y30+$Z30,$Y30+$Z30)</f>
        <v>948.43000000000006</v>
      </c>
      <c r="BK30" s="27">
        <f>IF($O30&gt;=BK$1,$S30+$Y30+$Z30,$Y30+$Z30)</f>
        <v>948.43000000000006</v>
      </c>
      <c r="BL30" s="27">
        <f>IF($O30&gt;=BL$1,$S30+$Y30+$Z30,$Y30+$Z30)</f>
        <v>948.43000000000006</v>
      </c>
      <c r="BM30" s="27">
        <f>IF($O30&gt;=BM$1,$S30+$Y30+$Z30,$Y30+$Z30)</f>
        <v>948.43000000000006</v>
      </c>
      <c r="BN30" s="27">
        <f>IF($O30&gt;=BN$1,$S30+$Y30+$Z30,$Y30+$Z30)</f>
        <v>948.43000000000006</v>
      </c>
      <c r="BO30" s="27">
        <f>IF($O30&gt;=BO$1,$S30+$Y30+$Z30,$Y30+$Z30)</f>
        <v>948.43000000000006</v>
      </c>
      <c r="BP30" s="27">
        <f>IF($O30&gt;=BP$1,$S30+$Y30+$Z30,$Y30+$Z30)</f>
        <v>948.43000000000006</v>
      </c>
      <c r="BQ30" s="27">
        <f>IF($O30&gt;=BQ$1,$S30+$Y30+$Z30,$Y30+$Z30)</f>
        <v>948.43000000000006</v>
      </c>
      <c r="BR30" s="27">
        <f>IF($O30&gt;=BR$1,$S30+$Y30+$Z30,$Y30+$Z30)</f>
        <v>948.43000000000006</v>
      </c>
      <c r="BS30" s="27">
        <f>IF($O30&gt;=BS$1,$S30+$Y30+$Z30,$Y30+$Z30)</f>
        <v>948.43000000000006</v>
      </c>
      <c r="BT30" s="27">
        <f>IF($O30&gt;=BT$1,$S30+$Y30+$Z30,$Y30+$Z30)</f>
        <v>948.43000000000006</v>
      </c>
      <c r="BU30" s="27">
        <f>IF($O30&gt;=BU$1,$S30+$Y30+$Z30,$Y30+$Z30)</f>
        <v>948.43000000000006</v>
      </c>
      <c r="BV30" s="27">
        <f>IF($O30&gt;=BV$1,$S30+$Y30+$Z30,$Y30+$Z30)</f>
        <v>948.43000000000006</v>
      </c>
      <c r="BW30" s="27">
        <f>IF($O30&gt;=BW$1,$S30+$Y30+$Z30,$Y30+$Z30)</f>
        <v>948.43000000000006</v>
      </c>
      <c r="BX30" s="27">
        <f>IF($O30&gt;=BX$1,$S30+$Y30+$Z30,$Y30+$Z30)</f>
        <v>948.43000000000006</v>
      </c>
      <c r="BY30" s="27">
        <f>IF($O30&gt;=BY$1,$S30+$Y30+$Z30,$Y30+$Z30)</f>
        <v>948.43000000000006</v>
      </c>
      <c r="BZ30" s="27">
        <f>IF($O30&gt;=BZ$1,$S30+$Y30+$Z30,$Y30+$Z30)</f>
        <v>948.43000000000006</v>
      </c>
      <c r="CA30" s="27">
        <f>IF($O30&gt;=CA$1,$S30+$Y30+$Z30,$Y30+$Z30)</f>
        <v>948.43000000000006</v>
      </c>
      <c r="CB30" s="27">
        <f>IF($O30&gt;=CB$1,$S30+$Y30+$Z30,$Y30+$Z30)</f>
        <v>948.43000000000006</v>
      </c>
      <c r="CC30" s="27">
        <f>IF($O30&gt;=CC$1,$S30+$Y30+$Z30,$Y30+$Z30)</f>
        <v>948.43000000000006</v>
      </c>
      <c r="CD30" s="27">
        <f>IF($O30&gt;=CD$1,$S30+$Y30+$Z30,$Y30+$Z30)</f>
        <v>948.43000000000006</v>
      </c>
      <c r="CE30" s="27">
        <f>IF($O30&gt;=CE$1,$S30+$Y30+$Z30,$Y30+$Z30)</f>
        <v>948.43000000000006</v>
      </c>
      <c r="CF30" s="27">
        <f>IF($O30&gt;=CF$1,$S30+$Y30+$Z30,$Y30+$Z30)</f>
        <v>948.43000000000006</v>
      </c>
      <c r="CG30" s="27">
        <f>IF($O30&gt;=CG$1,$S30+$Y30+$Z30,$Y30+$Z30)</f>
        <v>948.43000000000006</v>
      </c>
      <c r="CH30" s="27">
        <f>IF($O30&gt;=CH$1,$S30+$Y30+$Z30,$Y30+$Z30)</f>
        <v>948.43000000000006</v>
      </c>
      <c r="CI30" s="27">
        <f>IF($O30&gt;=CI$1,$S30+$Y30+$Z30,$Y30+$Z30)</f>
        <v>948.43000000000006</v>
      </c>
      <c r="CJ30" s="27">
        <f>IF($O30&gt;=CJ$1,$S30+$Y30+$Z30,$Y30+$Z30)</f>
        <v>948.43000000000006</v>
      </c>
      <c r="CK30" s="27">
        <f>IF($O30&gt;=CK$1,$S30+$Y30+$Z30,$Y30+$Z30)</f>
        <v>948.43000000000006</v>
      </c>
      <c r="CL30" s="27">
        <f>IF($O30&gt;=CL$1,$S30+$Y30+$Z30,$Y30+$Z30)</f>
        <v>948.43000000000006</v>
      </c>
      <c r="CM30" s="27">
        <f>IF($O30&gt;=CM$1,$S30+$Y30+$Z30,$Y30+$Z30)</f>
        <v>948.43000000000006</v>
      </c>
      <c r="CN30" s="27">
        <f>IF($O30&gt;=CN$1,$S30+$Y30,$Y30)</f>
        <v>548.43000000000006</v>
      </c>
      <c r="CO30" s="27">
        <f>IF($O30&gt;=CO$1,$S30+$Y30,$Y30)</f>
        <v>548.43000000000006</v>
      </c>
      <c r="CP30" s="27">
        <f>IF($O30&gt;=CP$1,$S30+$Y30,$Y30)</f>
        <v>548.43000000000006</v>
      </c>
      <c r="CQ30" s="27">
        <f>IF($O30&gt;=CQ$1,$S30+$Y30,$Y30)</f>
        <v>548.43000000000006</v>
      </c>
      <c r="CR30" s="27">
        <f>IF($O30&gt;=CR$1,$S30+$Y30,$Y30)</f>
        <v>548.43000000000006</v>
      </c>
      <c r="CS30" s="27">
        <f>IF($O30&gt;=CS$1,$S30+$Y30,$Y30)</f>
        <v>548.43000000000006</v>
      </c>
      <c r="CT30" s="27">
        <f>IF($O30&gt;=CT$1,$S30+$Y30,$Y30)</f>
        <v>548.43000000000006</v>
      </c>
      <c r="CU30" s="27">
        <f>IF($O30&gt;=CU$1,$S30+$Y30,$Y30)</f>
        <v>548.43000000000006</v>
      </c>
      <c r="CV30" s="27">
        <f>IF($O30&gt;=CV$1,$S30+$Y30,$Y30)</f>
        <v>548.43000000000006</v>
      </c>
      <c r="CW30" s="27">
        <f>IF($O30&gt;=CW$1,$S30+$Y30,$Y30)</f>
        <v>548.43000000000006</v>
      </c>
      <c r="CX30" s="27">
        <f>IF($O30&gt;=CX$1,$S30+$Y30,$Y30)</f>
        <v>548.43000000000006</v>
      </c>
      <c r="CY30" s="27">
        <f>IF($O30&gt;=CY$1,$S30+$Y30,$Y30)</f>
        <v>548.43000000000006</v>
      </c>
      <c r="CZ30" s="27">
        <f>IF($O30&gt;=CZ$1,$S30+$Y30,$Y30)</f>
        <v>548.43000000000006</v>
      </c>
      <c r="DA30" s="27">
        <f>IF($O30&gt;=DA$1,$S30+$Y30,$Y30)</f>
        <v>548.43000000000006</v>
      </c>
      <c r="DB30" s="27">
        <f>IF($O30&gt;=DB$1,$S30+$Y30,$Y30)</f>
        <v>548.43000000000006</v>
      </c>
      <c r="DC30" s="27">
        <f>IF($O30&gt;=DC$1,$S30+$Y30,$Y30)</f>
        <v>548.43000000000006</v>
      </c>
      <c r="DD30" s="27">
        <f>IF($O30&gt;=DD$1,$S30+$Y30,$Y30)</f>
        <v>548.43000000000006</v>
      </c>
      <c r="DE30" s="27">
        <f>IF($O30&gt;=DE$1,$S30+$Y30,$Y30)</f>
        <v>548.43000000000006</v>
      </c>
      <c r="DF30" s="27">
        <f>IF($O30&gt;=DF$1,$S30+$Y30,$Y30)</f>
        <v>548.43000000000006</v>
      </c>
      <c r="DG30" s="27">
        <f>IF($O30&gt;=DG$1,$S30+$Y30,$Y30)</f>
        <v>548.43000000000006</v>
      </c>
      <c r="DH30" s="27">
        <f>IF($O30&gt;=DH$1,$S30+$Y30,$Y30)</f>
        <v>548.43000000000006</v>
      </c>
      <c r="DI30" s="27">
        <f>IF($O30&gt;=DI$1,$S30+$Y30,$Y30)</f>
        <v>548.43000000000006</v>
      </c>
      <c r="DJ30" s="27">
        <f>IF($O30&gt;=DJ$1,$S30+$Y30,$Y30)</f>
        <v>548.43000000000006</v>
      </c>
      <c r="DK30" s="27">
        <f>IF($O30&gt;=DK$1,$S30+$Y30,$Y30)</f>
        <v>548.43000000000006</v>
      </c>
      <c r="DL30" s="27">
        <f>IF($O30&gt;=DL$1,$S30+$Y30,$Y30)</f>
        <v>548.43000000000006</v>
      </c>
      <c r="DM30" s="27">
        <f>IF($O30&gt;=DM$1,$S30+$Y30,$Y30)</f>
        <v>548.43000000000006</v>
      </c>
      <c r="DN30" s="27">
        <f>IF($O30&gt;=DN$1,$S30+$Y30,$Y30)</f>
        <v>548.43000000000006</v>
      </c>
      <c r="DO30" s="27">
        <f>IF($O30&gt;=DO$1,$S30+$Y30,$Y30)</f>
        <v>548.43000000000006</v>
      </c>
      <c r="DP30" s="27">
        <f>IF($O30&gt;=DP$1,$S30+$Y30,$Y30)</f>
        <v>548.43000000000006</v>
      </c>
      <c r="DQ30" s="27">
        <f>IF($O30&gt;=DQ$1,$S30+$Y30,$Y30)</f>
        <v>548.43000000000006</v>
      </c>
      <c r="DR30" s="27">
        <f>IF($O30&gt;=DR$1,$S30+$Y30,$Y30)</f>
        <v>548.43000000000006</v>
      </c>
      <c r="DS30" s="27">
        <f>IF($O30&gt;=DS$1,$S30+$Y30,$Y30)</f>
        <v>548.43000000000006</v>
      </c>
      <c r="DT30" s="27">
        <f>IF($O30&gt;=DT$1,$S30+$Y30,$Y30)</f>
        <v>548.43000000000006</v>
      </c>
      <c r="DU30" s="27">
        <f>IF($O30&gt;=DU$1,$S30+$Y30,$Y30)</f>
        <v>548.43000000000006</v>
      </c>
      <c r="DV30" s="27">
        <f>IF($O30&gt;=DV$1,$S30+$Y30,$Y30)</f>
        <v>548.43000000000006</v>
      </c>
      <c r="DW30" s="27">
        <f>IF($O30&gt;=DW$1,$S30+$Y30,$Y30)</f>
        <v>548.43000000000006</v>
      </c>
      <c r="DX30" s="27">
        <f>IF($O30&gt;=DX$1,$S30+$Y30,$Y30)</f>
        <v>548.43000000000006</v>
      </c>
      <c r="DY30" s="27">
        <f>IF($O30&gt;=DY$1,$S30+$Y30,$Y30)</f>
        <v>548.43000000000006</v>
      </c>
      <c r="DZ30" s="27">
        <f>IF($O30&gt;=DZ$1,$S30+$Y30,$Y30)</f>
        <v>548.43000000000006</v>
      </c>
      <c r="EA30" s="27">
        <f>IF($O30&gt;=EA$1,$S30+$Y30,$Y30)</f>
        <v>548.43000000000006</v>
      </c>
      <c r="EB30" s="27">
        <f>IF($O30&gt;=EB$1,$S30+$Y30,$Y30)</f>
        <v>548.43000000000006</v>
      </c>
      <c r="EC30" s="27">
        <f>IF($O30&gt;=EC$1,$S30+$Y30,$Y30)</f>
        <v>548.43000000000006</v>
      </c>
      <c r="ED30" s="27">
        <f>IF($O30&gt;=ED$1,$S30+$Y30,$Y30)</f>
        <v>548.43000000000006</v>
      </c>
      <c r="EE30" s="27">
        <f>IF($O30&gt;=EE$1,$S30+$Y30,$Y30)</f>
        <v>548.43000000000006</v>
      </c>
      <c r="EF30" s="27">
        <f>IF($O30&gt;=EF$1,$S30+$Y30,$Y30)</f>
        <v>548.43000000000006</v>
      </c>
      <c r="EG30" s="27">
        <f>IF($O30&gt;=EG$1,$S30+$Y30,$Y30)</f>
        <v>548.43000000000006</v>
      </c>
      <c r="EH30" s="27">
        <f>IF($O30&gt;=EH$1,$S30+$Y30,$Y30)</f>
        <v>548.43000000000006</v>
      </c>
      <c r="EI30" s="27">
        <f>IF($O30&gt;=EI$1,$S30+$Y30,$Y30)</f>
        <v>548.43000000000006</v>
      </c>
      <c r="EJ30" s="27">
        <f>IF($O30&gt;=EJ$1,$S30+$Y30,$Y30)</f>
        <v>241.58999999999997</v>
      </c>
      <c r="EK30" s="27">
        <f>IF($O30&gt;=EK$1,$S30+$Y30,$Y30)</f>
        <v>241.58999999999997</v>
      </c>
      <c r="EL30" s="27">
        <f>IF($O30&gt;=EL$1,$S30+$Y30,$Y30)</f>
        <v>241.58999999999997</v>
      </c>
      <c r="EM30" s="27">
        <f>IF($O30&gt;=EM$1,$S30+$Y30,$Y30)</f>
        <v>241.58999999999997</v>
      </c>
      <c r="EN30" s="27">
        <f>IF($O30&gt;=EN$1,$S30+$Y30,$Y30)</f>
        <v>241.58999999999997</v>
      </c>
      <c r="EO30" s="27">
        <f>IF($O30&gt;=EO$1,$S30+$Y30,$Y30)</f>
        <v>241.58999999999997</v>
      </c>
      <c r="EP30" s="27">
        <f>IF($O30&gt;=EP$1,$S30+$Y30,$Y30)</f>
        <v>241.58999999999997</v>
      </c>
      <c r="EQ30" s="27">
        <f>IF($O30&gt;=EQ$1,$S30+$Y30,$Y30)</f>
        <v>241.58999999999997</v>
      </c>
      <c r="ER30" s="27">
        <f>IF($O30&gt;=ER$1,$S30+$Y30,$Y30)</f>
        <v>241.58999999999997</v>
      </c>
      <c r="ES30" s="27">
        <f>IF($O30&gt;=ES$1,$S30+$Y30,$Y30)</f>
        <v>241.58999999999997</v>
      </c>
      <c r="ET30" s="27">
        <f>IF($O30&gt;=ET$1,$S30+$Y30,$Y30)</f>
        <v>241.58999999999997</v>
      </c>
      <c r="EU30" s="27">
        <f>IF($O30&gt;=EU$1,$S30+$Y30,$Y30)</f>
        <v>241.58999999999997</v>
      </c>
      <c r="EV30" s="27">
        <f>IF($O30&gt;=EV$1,$S30,0)</f>
        <v>0</v>
      </c>
      <c r="EW30" s="27">
        <f>IF($O30&gt;=EW$1,$S30,0)</f>
        <v>0</v>
      </c>
      <c r="EX30" s="27">
        <f>IF($O30&gt;=EX$1,$S30,0)</f>
        <v>0</v>
      </c>
      <c r="EY30" s="27">
        <f>IF($O30&gt;=EY$1,$S30,0)</f>
        <v>0</v>
      </c>
      <c r="EZ30" s="27">
        <f>IF($O30&gt;=EZ$1,$S30,0)</f>
        <v>0</v>
      </c>
      <c r="FA30" s="27">
        <f>IF($O30&gt;=FA$1,$S30,0)</f>
        <v>0</v>
      </c>
      <c r="FB30" s="27">
        <f>IF($O30&gt;=FB$1,$S30,0)</f>
        <v>0</v>
      </c>
      <c r="FC30" s="27">
        <f>IF($O30&gt;=FC$1,$S30,0)</f>
        <v>0</v>
      </c>
      <c r="FD30" s="27">
        <f>IF($O30&gt;=FD$1,$S30,0)</f>
        <v>0</v>
      </c>
      <c r="FE30" s="27">
        <f>IF($O30&gt;=FE$1,$S30,0)</f>
        <v>0</v>
      </c>
      <c r="FF30" s="27">
        <f>IF($O30&gt;=FF$1,$S30,0)</f>
        <v>0</v>
      </c>
      <c r="FG30" s="27">
        <f>IF($O30&gt;=FG$1,$S30,0)</f>
        <v>0</v>
      </c>
      <c r="FH30" s="27">
        <f>IF($O30&gt;=FH$1,$S30,0)</f>
        <v>0</v>
      </c>
      <c r="FI30" s="27">
        <f>IF($O30&gt;=FI$1,$S30,0)</f>
        <v>0</v>
      </c>
      <c r="FJ30" s="27">
        <f>IF($O30&gt;=FJ$1,$S30,0)</f>
        <v>0</v>
      </c>
      <c r="FK30" s="27">
        <f>IF($O30&gt;=FK$1,$S30,0)</f>
        <v>0</v>
      </c>
      <c r="FL30" s="27">
        <f>IF($O30&gt;=FL$1,$S30,0)</f>
        <v>0</v>
      </c>
      <c r="FM30" s="27">
        <f>IF($O30&gt;=FM$1,$S30,0)</f>
        <v>0</v>
      </c>
      <c r="FN30" s="27">
        <f>IF($O30&gt;=FN$1,$S30,0)</f>
        <v>0</v>
      </c>
      <c r="FO30" s="27">
        <f>IF($O30&gt;=FO$1,$S30,0)</f>
        <v>0</v>
      </c>
      <c r="FP30" s="27">
        <f>IF($O30&gt;=FP$1,$S30,0)</f>
        <v>0</v>
      </c>
      <c r="FQ30" s="27">
        <f>IF($O30&gt;=FQ$1,$S30,0)</f>
        <v>0</v>
      </c>
      <c r="FR30" s="27">
        <f>IF($O30&gt;=FR$1,$S30,0)</f>
        <v>0</v>
      </c>
      <c r="FS30" s="27">
        <f>IF($O30&gt;=FS$1,$S30,0)</f>
        <v>0</v>
      </c>
      <c r="FT30" s="27">
        <f>IF($O30&gt;=FT$1,$S30,0)</f>
        <v>0</v>
      </c>
      <c r="FU30" s="27">
        <f>IF($O30&gt;=FU$1,$S30,0)</f>
        <v>0</v>
      </c>
      <c r="FV30" s="27">
        <f>IF($O30&gt;=FV$1,$S30,0)</f>
        <v>0</v>
      </c>
      <c r="FW30" s="27">
        <f>IF($O30&gt;=FW$1,$S30,0)</f>
        <v>0</v>
      </c>
      <c r="FX30" s="27">
        <f>IF($O30&gt;=FX$1,$S30,0)</f>
        <v>0</v>
      </c>
      <c r="FY30" s="27">
        <f>IF($O30&gt;=FY$1,$S30,0)</f>
        <v>0</v>
      </c>
      <c r="FZ30" s="27">
        <f>IF($O30&gt;=FZ$1,$S30,0)</f>
        <v>0</v>
      </c>
      <c r="GA30" s="27">
        <f>IF($O30&gt;=GA$1,$S30,0)</f>
        <v>0</v>
      </c>
      <c r="GB30" s="27">
        <f>IF($O30&gt;=GB$1,$S30,0)</f>
        <v>0</v>
      </c>
      <c r="GC30" s="27">
        <f>IF($O30&gt;=GC$1,$S30,0)</f>
        <v>0</v>
      </c>
      <c r="GD30" s="27">
        <f>IF($O30&gt;=GD$1,$S30,0)</f>
        <v>0</v>
      </c>
      <c r="GE30" s="27">
        <f>IF($O30&gt;=GE$1,$S30,0)</f>
        <v>0</v>
      </c>
      <c r="GF30" s="27">
        <f>IF($O30&gt;=GF$1,$S30,0)</f>
        <v>0</v>
      </c>
      <c r="GG30" s="27">
        <f>IF($O30&gt;=GG$1,$S30,0)</f>
        <v>0</v>
      </c>
      <c r="GH30" s="27">
        <f>IF($O30&gt;=GH$1,$S30,0)</f>
        <v>0</v>
      </c>
      <c r="GI30" s="27">
        <f>IF($O30&gt;=GI$1,$S30,0)</f>
        <v>0</v>
      </c>
      <c r="GJ30" s="27">
        <f>IF($O30&gt;=GJ$1,$S30,0)</f>
        <v>0</v>
      </c>
      <c r="GK30" s="27">
        <f>IF($O30&gt;=GK$1,$S30,0)</f>
        <v>0</v>
      </c>
      <c r="GL30" s="27">
        <f>IF($O30&gt;=GL$1,$S30,0)</f>
        <v>0</v>
      </c>
      <c r="GM30" s="27">
        <f>IF($O30&gt;=GM$1,$S30,0)</f>
        <v>0</v>
      </c>
      <c r="GN30" s="27">
        <f>IF($O30&gt;=GN$1,$S30,0)</f>
        <v>0</v>
      </c>
      <c r="GO30" s="27">
        <f>IF($O30&gt;=GO$1,$S30,0)</f>
        <v>0</v>
      </c>
      <c r="GP30" s="27">
        <f>IF($O30&gt;=GP$1,$S30,0)</f>
        <v>0</v>
      </c>
      <c r="GQ30" s="27">
        <f>IF($O30&gt;=GQ$1,$S30,0)</f>
        <v>0</v>
      </c>
      <c r="GR30" s="27">
        <f>IF($O30&gt;=GR$1,$S30,0)</f>
        <v>0</v>
      </c>
      <c r="GS30" s="27">
        <f>IF($O30&gt;=GS$1,$S30,0)</f>
        <v>0</v>
      </c>
      <c r="GT30" s="27">
        <f>IF($O30&gt;=GT$1,$S30,0)</f>
        <v>0</v>
      </c>
      <c r="GU30" s="27">
        <f>IF($O30&gt;=GU$1,$S30,0)</f>
        <v>0</v>
      </c>
      <c r="GV30" s="27">
        <f>IF($O30&gt;=GV$1,$S30,0)</f>
        <v>0</v>
      </c>
      <c r="GW30" s="27">
        <f>IF($O30&gt;=GW$1,$S30,0)</f>
        <v>0</v>
      </c>
      <c r="GX30" s="27">
        <f>IF($O30&gt;=GX$1,$S30,0)</f>
        <v>0</v>
      </c>
      <c r="GY30" s="27">
        <f>IF($O30&gt;=GY$1,$S30,0)</f>
        <v>0</v>
      </c>
      <c r="GZ30" s="27">
        <f>IF($O30&gt;=GZ$1,$S30,0)</f>
        <v>0</v>
      </c>
      <c r="HA30" s="27">
        <f>IF($O30&gt;=HA$1,$S30,0)</f>
        <v>0</v>
      </c>
      <c r="HB30" s="27">
        <f>IF($O30&gt;=HB$1,$S30,0)</f>
        <v>0</v>
      </c>
      <c r="HC30" s="27">
        <f>IF($O30&gt;=HC$1,$S30,0)</f>
        <v>0</v>
      </c>
    </row>
    <row r="31" spans="1:211">
      <c r="A31" s="3">
        <v>160490</v>
      </c>
      <c r="B31" s="3" t="s">
        <v>28</v>
      </c>
      <c r="C31" s="3" t="s">
        <v>26</v>
      </c>
      <c r="D31" s="3">
        <v>64</v>
      </c>
      <c r="E31" s="4">
        <v>39973</v>
      </c>
      <c r="F31" s="5">
        <v>9.0356164383561648</v>
      </c>
      <c r="G31" s="3" t="s">
        <v>24</v>
      </c>
      <c r="H31" s="4">
        <v>20007</v>
      </c>
      <c r="I31" s="9" t="s">
        <v>800</v>
      </c>
      <c r="J31" s="5">
        <v>3389.17</v>
      </c>
      <c r="K31" s="31">
        <v>685</v>
      </c>
      <c r="L31" s="32">
        <v>9</v>
      </c>
      <c r="M31" s="33">
        <f>VLOOKUP(L31,FIND,3,TRUE)</f>
        <v>1</v>
      </c>
      <c r="N31" s="32">
        <f>IF(L31&gt;30,180,VLOOKUP(L31,TEMPO,2,FALSE))</f>
        <v>54</v>
      </c>
      <c r="O31" s="32">
        <f>IF(R31&gt;0,4,N31)</f>
        <v>54</v>
      </c>
      <c r="P31" s="96">
        <f>J31*M31*L31</f>
        <v>30502.53</v>
      </c>
      <c r="Q31" s="96">
        <f>10934.45*2</f>
        <v>21868.9</v>
      </c>
      <c r="R31" s="96">
        <f>IF(P31&lt;=Q31,P31/4,0)</f>
        <v>0</v>
      </c>
      <c r="S31" s="5">
        <f>IF(P31&gt;=Q31,P31/N31,0)</f>
        <v>564.86166666666668</v>
      </c>
      <c r="T31" s="3"/>
      <c r="U31" s="3">
        <f>IF(T31="",1,0)</f>
        <v>1</v>
      </c>
      <c r="V31" s="3">
        <v>119</v>
      </c>
      <c r="W31" s="5">
        <v>0</v>
      </c>
      <c r="X31" s="5">
        <v>402.65</v>
      </c>
      <c r="Y31" s="5">
        <f>X31*W31</f>
        <v>0</v>
      </c>
      <c r="Z31" s="5">
        <v>400</v>
      </c>
      <c r="AA31" s="5">
        <f>S31+Y31+Z31</f>
        <v>964.86166666666668</v>
      </c>
      <c r="AB31" s="39">
        <f>(J31/12+J31/12*1.3333333333+450/12+J31/30*6/12+J31)*1.3+Y31+Z31+153.9</f>
        <v>5938.7098777655383</v>
      </c>
      <c r="AC31" s="39" t="s">
        <v>26</v>
      </c>
      <c r="AD31" s="39">
        <f>J31*1.3+400+153.9</f>
        <v>4959.8209999999999</v>
      </c>
      <c r="AE31" s="39">
        <f>SUMIFS('CUSTO MENSAL FUNC NOVO'!H:H,'CUSTO MENSAL FUNC NOVO'!A:A,'VALORES MENSAIS'!AC31)</f>
        <v>4093.605</v>
      </c>
      <c r="AF31" s="27">
        <f>IF($R31&gt;0,$R31,$S31)+$Y31+$Z31</f>
        <v>964.86166666666668</v>
      </c>
      <c r="AG31" s="27">
        <f>IF($R31&gt;0,$R31,$S31)+$Y31+$Z31</f>
        <v>964.86166666666668</v>
      </c>
      <c r="AH31" s="27">
        <f>IF($R31&gt;0,$R31,$S31)+$Y31+$Z31</f>
        <v>964.86166666666668</v>
      </c>
      <c r="AI31" s="27">
        <f>IF($R31&gt;0,$R31,$S31)+$Y31+$Z31</f>
        <v>964.86166666666668</v>
      </c>
      <c r="AJ31" s="27">
        <f>IF($O31&gt;=AJ$1,$S31+$Y31+$Z31,$Y31+$Z31)</f>
        <v>964.86166666666668</v>
      </c>
      <c r="AK31" s="27">
        <f>IF($O31&gt;=AK$1,$S31+$Y31+$Z31,$Y31+$Z31)</f>
        <v>964.86166666666668</v>
      </c>
      <c r="AL31" s="27">
        <f>IF($O31&gt;=AL$1,$S31+$Y31+$Z31,$Y31+$Z31)</f>
        <v>964.86166666666668</v>
      </c>
      <c r="AM31" s="27">
        <f>IF($O31&gt;=AM$1,$S31+$Y31+$Z31,$Y31+$Z31)</f>
        <v>964.86166666666668</v>
      </c>
      <c r="AN31" s="27">
        <f>IF($O31&gt;=AN$1,$S31+$Y31+$Z31,$Y31+$Z31)</f>
        <v>964.86166666666668</v>
      </c>
      <c r="AO31" s="27">
        <f>IF($O31&gt;=AO$1,$S31+$Y31+$Z31,$Y31+$Z31)</f>
        <v>964.86166666666668</v>
      </c>
      <c r="AP31" s="27">
        <f>IF($O31&gt;=AP$1,$S31+$Y31+$Z31,$Y31+$Z31)</f>
        <v>964.86166666666668</v>
      </c>
      <c r="AQ31" s="27">
        <f>IF($O31&gt;=AQ$1,$S31+$Y31+$Z31,$Y31+$Z31)</f>
        <v>964.86166666666668</v>
      </c>
      <c r="AR31" s="27">
        <f>IF($O31&gt;=AR$1,$S31+$Y31+$Z31,$Y31+$Z31)</f>
        <v>964.86166666666668</v>
      </c>
      <c r="AS31" s="27">
        <f>IF($O31&gt;=AS$1,$S31+$Y31+$Z31,$Y31+$Z31)</f>
        <v>964.86166666666668</v>
      </c>
      <c r="AT31" s="27">
        <f>IF($O31&gt;=AT$1,$S31+$Y31+$Z31,$Y31+$Z31)</f>
        <v>964.86166666666668</v>
      </c>
      <c r="AU31" s="27">
        <f>IF($O31&gt;=AU$1,$S31+$Y31+$Z31,$Y31+$Z31)</f>
        <v>964.86166666666668</v>
      </c>
      <c r="AV31" s="27">
        <f>IF($O31&gt;=AV$1,$S31+$Y31+$Z31,$Y31+$Z31)</f>
        <v>964.86166666666668</v>
      </c>
      <c r="AW31" s="27">
        <f>IF($O31&gt;=AW$1,$S31+$Y31+$Z31,$Y31+$Z31)</f>
        <v>964.86166666666668</v>
      </c>
      <c r="AX31" s="27">
        <f>IF($O31&gt;=AX$1,$S31+$Y31+$Z31,$Y31+$Z31)</f>
        <v>964.86166666666668</v>
      </c>
      <c r="AY31" s="27">
        <f>IF($O31&gt;=AY$1,$S31+$Y31+$Z31,$Y31+$Z31)</f>
        <v>964.86166666666668</v>
      </c>
      <c r="AZ31" s="27">
        <f>IF($O31&gt;=AZ$1,$S31+$Y31+$Z31,$Y31+$Z31)</f>
        <v>964.86166666666668</v>
      </c>
      <c r="BA31" s="27">
        <f>IF($O31&gt;=BA$1,$S31+$Y31+$Z31,$Y31+$Z31)</f>
        <v>964.86166666666668</v>
      </c>
      <c r="BB31" s="27">
        <f>IF($O31&gt;=BB$1,$S31+$Y31+$Z31,$Y31+$Z31)</f>
        <v>964.86166666666668</v>
      </c>
      <c r="BC31" s="27">
        <f>IF($O31&gt;=BC$1,$S31+$Y31+$Z31,$Y31+$Z31)</f>
        <v>964.86166666666668</v>
      </c>
      <c r="BD31" s="27">
        <f>IF($O31&gt;=BD$1,$S31+$Y31+$Z31,$Y31+$Z31)</f>
        <v>964.86166666666668</v>
      </c>
      <c r="BE31" s="27">
        <f>IF($O31&gt;=BE$1,$S31+$Y31+$Z31,$Y31+$Z31)</f>
        <v>964.86166666666668</v>
      </c>
      <c r="BF31" s="27">
        <f>IF($O31&gt;=BF$1,$S31+$Y31+$Z31,$Y31+$Z31)</f>
        <v>964.86166666666668</v>
      </c>
      <c r="BG31" s="27">
        <f>IF($O31&gt;=BG$1,$S31+$Y31+$Z31,$Y31+$Z31)</f>
        <v>964.86166666666668</v>
      </c>
      <c r="BH31" s="27">
        <f>IF($O31&gt;=BH$1,$S31+$Y31+$Z31,$Y31+$Z31)</f>
        <v>964.86166666666668</v>
      </c>
      <c r="BI31" s="27">
        <f>IF($O31&gt;=BI$1,$S31+$Y31+$Z31,$Y31+$Z31)</f>
        <v>964.86166666666668</v>
      </c>
      <c r="BJ31" s="27">
        <f>IF($O31&gt;=BJ$1,$S31+$Y31+$Z31,$Y31+$Z31)</f>
        <v>964.86166666666668</v>
      </c>
      <c r="BK31" s="27">
        <f>IF($O31&gt;=BK$1,$S31+$Y31+$Z31,$Y31+$Z31)</f>
        <v>964.86166666666668</v>
      </c>
      <c r="BL31" s="27">
        <f>IF($O31&gt;=BL$1,$S31+$Y31+$Z31,$Y31+$Z31)</f>
        <v>964.86166666666668</v>
      </c>
      <c r="BM31" s="27">
        <f>IF($O31&gt;=BM$1,$S31+$Y31+$Z31,$Y31+$Z31)</f>
        <v>964.86166666666668</v>
      </c>
      <c r="BN31" s="27">
        <f>IF($O31&gt;=BN$1,$S31+$Y31+$Z31,$Y31+$Z31)</f>
        <v>964.86166666666668</v>
      </c>
      <c r="BO31" s="27">
        <f>IF($O31&gt;=BO$1,$S31+$Y31+$Z31,$Y31+$Z31)</f>
        <v>964.86166666666668</v>
      </c>
      <c r="BP31" s="27">
        <f>IF($O31&gt;=BP$1,$S31+$Y31+$Z31,$Y31+$Z31)</f>
        <v>964.86166666666668</v>
      </c>
      <c r="BQ31" s="27">
        <f>IF($O31&gt;=BQ$1,$S31+$Y31+$Z31,$Y31+$Z31)</f>
        <v>964.86166666666668</v>
      </c>
      <c r="BR31" s="27">
        <f>IF($O31&gt;=BR$1,$S31+$Y31+$Z31,$Y31+$Z31)</f>
        <v>964.86166666666668</v>
      </c>
      <c r="BS31" s="27">
        <f>IF($O31&gt;=BS$1,$S31+$Y31+$Z31,$Y31+$Z31)</f>
        <v>964.86166666666668</v>
      </c>
      <c r="BT31" s="27">
        <f>IF($O31&gt;=BT$1,$S31+$Y31+$Z31,$Y31+$Z31)</f>
        <v>964.86166666666668</v>
      </c>
      <c r="BU31" s="27">
        <f>IF($O31&gt;=BU$1,$S31+$Y31+$Z31,$Y31+$Z31)</f>
        <v>964.86166666666668</v>
      </c>
      <c r="BV31" s="27">
        <f>IF($O31&gt;=BV$1,$S31+$Y31+$Z31,$Y31+$Z31)</f>
        <v>964.86166666666668</v>
      </c>
      <c r="BW31" s="27">
        <f>IF($O31&gt;=BW$1,$S31+$Y31+$Z31,$Y31+$Z31)</f>
        <v>964.86166666666668</v>
      </c>
      <c r="BX31" s="27">
        <f>IF($O31&gt;=BX$1,$S31+$Y31+$Z31,$Y31+$Z31)</f>
        <v>964.86166666666668</v>
      </c>
      <c r="BY31" s="27">
        <f>IF($O31&gt;=BY$1,$S31+$Y31+$Z31,$Y31+$Z31)</f>
        <v>964.86166666666668</v>
      </c>
      <c r="BZ31" s="27">
        <f>IF($O31&gt;=BZ$1,$S31+$Y31+$Z31,$Y31+$Z31)</f>
        <v>964.86166666666668</v>
      </c>
      <c r="CA31" s="27">
        <f>IF($O31&gt;=CA$1,$S31+$Y31+$Z31,$Y31+$Z31)</f>
        <v>964.86166666666668</v>
      </c>
      <c r="CB31" s="27">
        <f>IF($O31&gt;=CB$1,$S31+$Y31+$Z31,$Y31+$Z31)</f>
        <v>964.86166666666668</v>
      </c>
      <c r="CC31" s="27">
        <f>IF($O31&gt;=CC$1,$S31+$Y31+$Z31,$Y31+$Z31)</f>
        <v>964.86166666666668</v>
      </c>
      <c r="CD31" s="27">
        <f>IF($O31&gt;=CD$1,$S31+$Y31+$Z31,$Y31+$Z31)</f>
        <v>964.86166666666668</v>
      </c>
      <c r="CE31" s="27">
        <f>IF($O31&gt;=CE$1,$S31+$Y31+$Z31,$Y31+$Z31)</f>
        <v>964.86166666666668</v>
      </c>
      <c r="CF31" s="27">
        <f>IF($O31&gt;=CF$1,$S31+$Y31+$Z31,$Y31+$Z31)</f>
        <v>964.86166666666668</v>
      </c>
      <c r="CG31" s="27">
        <f>IF($O31&gt;=CG$1,$S31+$Y31+$Z31,$Y31+$Z31)</f>
        <v>964.86166666666668</v>
      </c>
      <c r="CH31" s="27">
        <f>IF($O31&gt;=CH$1,$S31+$Y31+$Z31,$Y31+$Z31)</f>
        <v>400</v>
      </c>
      <c r="CI31" s="27">
        <f>IF($O31&gt;=CI$1,$S31+$Y31+$Z31,$Y31+$Z31)</f>
        <v>400</v>
      </c>
      <c r="CJ31" s="27">
        <f>IF($O31&gt;=CJ$1,$S31+$Y31+$Z31,$Y31+$Z31)</f>
        <v>400</v>
      </c>
      <c r="CK31" s="27">
        <f>IF($O31&gt;=CK$1,$S31+$Y31+$Z31,$Y31+$Z31)</f>
        <v>400</v>
      </c>
      <c r="CL31" s="27">
        <f>IF($O31&gt;=CL$1,$S31+$Y31+$Z31,$Y31+$Z31)</f>
        <v>400</v>
      </c>
      <c r="CM31" s="27">
        <f>IF($O31&gt;=CM$1,$S31+$Y31+$Z31,$Y31+$Z31)</f>
        <v>400</v>
      </c>
      <c r="CN31" s="27">
        <f>IF($O31&gt;=CN$1,$S31+$Y31,$Y31)</f>
        <v>0</v>
      </c>
      <c r="CO31" s="27">
        <f>IF($O31&gt;=CO$1,$S31+$Y31,$Y31)</f>
        <v>0</v>
      </c>
      <c r="CP31" s="27">
        <f>IF($O31&gt;=CP$1,$S31+$Y31,$Y31)</f>
        <v>0</v>
      </c>
      <c r="CQ31" s="27">
        <f>IF($O31&gt;=CQ$1,$S31+$Y31,$Y31)</f>
        <v>0</v>
      </c>
      <c r="CR31" s="27">
        <f>IF($O31&gt;=CR$1,$S31+$Y31,$Y31)</f>
        <v>0</v>
      </c>
      <c r="CS31" s="27">
        <f>IF($O31&gt;=CS$1,$S31+$Y31,$Y31)</f>
        <v>0</v>
      </c>
      <c r="CT31" s="27">
        <f>IF($O31&gt;=CT$1,$S31+$Y31,$Y31)</f>
        <v>0</v>
      </c>
      <c r="CU31" s="27">
        <f>IF($O31&gt;=CU$1,$S31+$Y31,$Y31)</f>
        <v>0</v>
      </c>
      <c r="CV31" s="27">
        <f>IF($O31&gt;=CV$1,$S31+$Y31,$Y31)</f>
        <v>0</v>
      </c>
      <c r="CW31" s="27">
        <f>IF($O31&gt;=CW$1,$S31+$Y31,$Y31)</f>
        <v>0</v>
      </c>
      <c r="CX31" s="27">
        <f>IF($O31&gt;=CX$1,$S31+$Y31,$Y31)</f>
        <v>0</v>
      </c>
      <c r="CY31" s="27">
        <f>IF($O31&gt;=CY$1,$S31+$Y31,$Y31)</f>
        <v>0</v>
      </c>
      <c r="CZ31" s="27">
        <f>IF($O31&gt;=CZ$1,$S31+$Y31,$Y31)</f>
        <v>0</v>
      </c>
      <c r="DA31" s="27">
        <f>IF($O31&gt;=DA$1,$S31+$Y31,$Y31)</f>
        <v>0</v>
      </c>
      <c r="DB31" s="27">
        <f>IF($O31&gt;=DB$1,$S31+$Y31,$Y31)</f>
        <v>0</v>
      </c>
      <c r="DC31" s="27">
        <f>IF($O31&gt;=DC$1,$S31+$Y31,$Y31)</f>
        <v>0</v>
      </c>
      <c r="DD31" s="27">
        <f>IF($O31&gt;=DD$1,$S31+$Y31,$Y31)</f>
        <v>0</v>
      </c>
      <c r="DE31" s="27">
        <f>IF($O31&gt;=DE$1,$S31+$Y31,$Y31)</f>
        <v>0</v>
      </c>
      <c r="DF31" s="27">
        <f>IF($O31&gt;=DF$1,$S31+$Y31,$Y31)</f>
        <v>0</v>
      </c>
      <c r="DG31" s="27">
        <f>IF($O31&gt;=DG$1,$S31+$Y31,$Y31)</f>
        <v>0</v>
      </c>
      <c r="DH31" s="27">
        <f>IF($O31&gt;=DH$1,$S31+$Y31,$Y31)</f>
        <v>0</v>
      </c>
      <c r="DI31" s="27">
        <f>IF($O31&gt;=DI$1,$S31+$Y31,$Y31)</f>
        <v>0</v>
      </c>
      <c r="DJ31" s="27">
        <f>IF($O31&gt;=DJ$1,$S31+$Y31,$Y31)</f>
        <v>0</v>
      </c>
      <c r="DK31" s="27">
        <f>IF($O31&gt;=DK$1,$S31+$Y31,$Y31)</f>
        <v>0</v>
      </c>
      <c r="DL31" s="27">
        <f>IF($O31&gt;=DL$1,$S31+$Y31,$Y31)</f>
        <v>0</v>
      </c>
      <c r="DM31" s="27">
        <f>IF($O31&gt;=DM$1,$S31+$Y31,$Y31)</f>
        <v>0</v>
      </c>
      <c r="DN31" s="27">
        <f>IF($O31&gt;=DN$1,$S31+$Y31,$Y31)</f>
        <v>0</v>
      </c>
      <c r="DO31" s="27">
        <f>IF($O31&gt;=DO$1,$S31+$Y31,$Y31)</f>
        <v>0</v>
      </c>
      <c r="DP31" s="27">
        <f>IF($O31&gt;=DP$1,$S31+$Y31,$Y31)</f>
        <v>0</v>
      </c>
      <c r="DQ31" s="27">
        <f>IF($O31&gt;=DQ$1,$S31+$Y31,$Y31)</f>
        <v>0</v>
      </c>
      <c r="DR31" s="27">
        <f>IF($O31&gt;=DR$1,$S31+$Y31,$Y31)</f>
        <v>0</v>
      </c>
      <c r="DS31" s="27">
        <f>IF($O31&gt;=DS$1,$S31+$Y31,$Y31)</f>
        <v>0</v>
      </c>
      <c r="DT31" s="27">
        <f>IF($O31&gt;=DT$1,$S31+$Y31,$Y31)</f>
        <v>0</v>
      </c>
      <c r="DU31" s="27">
        <f>IF($O31&gt;=DU$1,$S31+$Y31,$Y31)</f>
        <v>0</v>
      </c>
      <c r="DV31" s="27">
        <f>IF($O31&gt;=DV$1,$S31+$Y31,$Y31)</f>
        <v>0</v>
      </c>
      <c r="DW31" s="27">
        <f>IF($O31&gt;=DW$1,$S31+$Y31,$Y31)</f>
        <v>0</v>
      </c>
      <c r="DX31" s="27">
        <f>IF($O31&gt;=DX$1,$S31+$Y31,$Y31)</f>
        <v>0</v>
      </c>
      <c r="DY31" s="27">
        <f>IF($O31&gt;=DY$1,$S31+$Y31,$Y31)</f>
        <v>0</v>
      </c>
      <c r="DZ31" s="27">
        <f>IF($O31&gt;=DZ$1,$S31+$Y31,$Y31)</f>
        <v>0</v>
      </c>
      <c r="EA31" s="27">
        <f>IF($O31&gt;=EA$1,$S31+$Y31,$Y31)</f>
        <v>0</v>
      </c>
      <c r="EB31" s="27">
        <f>IF($O31&gt;=EB$1,$S31+$Y31,$Y31)</f>
        <v>0</v>
      </c>
      <c r="EC31" s="27">
        <f>IF($O31&gt;=EC$1,$S31+$Y31,$Y31)</f>
        <v>0</v>
      </c>
      <c r="ED31" s="27">
        <f>IF($O31&gt;=ED$1,$S31+$Y31,$Y31)</f>
        <v>0</v>
      </c>
      <c r="EE31" s="27">
        <f>IF($O31&gt;=EE$1,$S31+$Y31,$Y31)</f>
        <v>0</v>
      </c>
      <c r="EF31" s="27">
        <f>IF($O31&gt;=EF$1,$S31+$Y31,$Y31)</f>
        <v>0</v>
      </c>
      <c r="EG31" s="27">
        <f>IF($O31&gt;=EG$1,$S31+$Y31,$Y31)</f>
        <v>0</v>
      </c>
      <c r="EH31" s="27">
        <f>IF($O31&gt;=EH$1,$S31+$Y31,$Y31)</f>
        <v>0</v>
      </c>
      <c r="EI31" s="27">
        <f>IF($O31&gt;=EI$1,$S31+$Y31,$Y31)</f>
        <v>0</v>
      </c>
      <c r="EJ31" s="27">
        <f>IF($O31&gt;=EJ$1,$S31+$Y31,$Y31)</f>
        <v>0</v>
      </c>
      <c r="EK31" s="27">
        <f>IF($O31&gt;=EK$1,$S31+$Y31,$Y31)</f>
        <v>0</v>
      </c>
      <c r="EL31" s="27">
        <f>IF($O31&gt;=EL$1,$S31+$Y31,$Y31)</f>
        <v>0</v>
      </c>
      <c r="EM31" s="27">
        <f>IF($O31&gt;=EM$1,$S31+$Y31,$Y31)</f>
        <v>0</v>
      </c>
      <c r="EN31" s="27">
        <f>IF($O31&gt;=EN$1,$S31+$Y31,$Y31)</f>
        <v>0</v>
      </c>
      <c r="EO31" s="27">
        <f>IF($O31&gt;=EO$1,$S31+$Y31,$Y31)</f>
        <v>0</v>
      </c>
      <c r="EP31" s="27">
        <f>IF($O31&gt;=EP$1,$S31+$Y31,$Y31)</f>
        <v>0</v>
      </c>
      <c r="EQ31" s="27">
        <f>IF($O31&gt;=EQ$1,$S31+$Y31,$Y31)</f>
        <v>0</v>
      </c>
      <c r="ER31" s="27">
        <f>IF($O31&gt;=ER$1,$S31+$Y31,$Y31)</f>
        <v>0</v>
      </c>
      <c r="ES31" s="27">
        <f>IF($O31&gt;=ES$1,$S31+$Y31,$Y31)</f>
        <v>0</v>
      </c>
      <c r="ET31" s="27">
        <f>IF($O31&gt;=ET$1,$S31+$Y31,$Y31)</f>
        <v>0</v>
      </c>
      <c r="EU31" s="27">
        <f>IF($O31&gt;=EU$1,$S31+$Y31,$Y31)</f>
        <v>0</v>
      </c>
      <c r="EV31" s="27">
        <f>IF($O31&gt;=EV$1,$S31,0)</f>
        <v>0</v>
      </c>
      <c r="EW31" s="27">
        <f>IF($O31&gt;=EW$1,$S31,0)</f>
        <v>0</v>
      </c>
      <c r="EX31" s="27">
        <f>IF($O31&gt;=EX$1,$S31,0)</f>
        <v>0</v>
      </c>
      <c r="EY31" s="27">
        <f>IF($O31&gt;=EY$1,$S31,0)</f>
        <v>0</v>
      </c>
      <c r="EZ31" s="27">
        <f>IF($O31&gt;=EZ$1,$S31,0)</f>
        <v>0</v>
      </c>
      <c r="FA31" s="27">
        <f>IF($O31&gt;=FA$1,$S31,0)</f>
        <v>0</v>
      </c>
      <c r="FB31" s="27">
        <f>IF($O31&gt;=FB$1,$S31,0)</f>
        <v>0</v>
      </c>
      <c r="FC31" s="27">
        <f>IF($O31&gt;=FC$1,$S31,0)</f>
        <v>0</v>
      </c>
      <c r="FD31" s="27">
        <f>IF($O31&gt;=FD$1,$S31,0)</f>
        <v>0</v>
      </c>
      <c r="FE31" s="27">
        <f>IF($O31&gt;=FE$1,$S31,0)</f>
        <v>0</v>
      </c>
      <c r="FF31" s="27">
        <f>IF($O31&gt;=FF$1,$S31,0)</f>
        <v>0</v>
      </c>
      <c r="FG31" s="27">
        <f>IF($O31&gt;=FG$1,$S31,0)</f>
        <v>0</v>
      </c>
      <c r="FH31" s="27">
        <f>IF($O31&gt;=FH$1,$S31,0)</f>
        <v>0</v>
      </c>
      <c r="FI31" s="27">
        <f>IF($O31&gt;=FI$1,$S31,0)</f>
        <v>0</v>
      </c>
      <c r="FJ31" s="27">
        <f>IF($O31&gt;=FJ$1,$S31,0)</f>
        <v>0</v>
      </c>
      <c r="FK31" s="27">
        <f>IF($O31&gt;=FK$1,$S31,0)</f>
        <v>0</v>
      </c>
      <c r="FL31" s="27">
        <f>IF($O31&gt;=FL$1,$S31,0)</f>
        <v>0</v>
      </c>
      <c r="FM31" s="27">
        <f>IF($O31&gt;=FM$1,$S31,0)</f>
        <v>0</v>
      </c>
      <c r="FN31" s="27">
        <f>IF($O31&gt;=FN$1,$S31,0)</f>
        <v>0</v>
      </c>
      <c r="FO31" s="27">
        <f>IF($O31&gt;=FO$1,$S31,0)</f>
        <v>0</v>
      </c>
      <c r="FP31" s="27">
        <f>IF($O31&gt;=FP$1,$S31,0)</f>
        <v>0</v>
      </c>
      <c r="FQ31" s="27">
        <f>IF($O31&gt;=FQ$1,$S31,0)</f>
        <v>0</v>
      </c>
      <c r="FR31" s="27">
        <f>IF($O31&gt;=FR$1,$S31,0)</f>
        <v>0</v>
      </c>
      <c r="FS31" s="27">
        <f>IF($O31&gt;=FS$1,$S31,0)</f>
        <v>0</v>
      </c>
      <c r="FT31" s="27">
        <f>IF($O31&gt;=FT$1,$S31,0)</f>
        <v>0</v>
      </c>
      <c r="FU31" s="27">
        <f>IF($O31&gt;=FU$1,$S31,0)</f>
        <v>0</v>
      </c>
      <c r="FV31" s="27">
        <f>IF($O31&gt;=FV$1,$S31,0)</f>
        <v>0</v>
      </c>
      <c r="FW31" s="27">
        <f>IF($O31&gt;=FW$1,$S31,0)</f>
        <v>0</v>
      </c>
      <c r="FX31" s="27">
        <f>IF($O31&gt;=FX$1,$S31,0)</f>
        <v>0</v>
      </c>
      <c r="FY31" s="27">
        <f>IF($O31&gt;=FY$1,$S31,0)</f>
        <v>0</v>
      </c>
      <c r="FZ31" s="27">
        <f>IF($O31&gt;=FZ$1,$S31,0)</f>
        <v>0</v>
      </c>
      <c r="GA31" s="27">
        <f>IF($O31&gt;=GA$1,$S31,0)</f>
        <v>0</v>
      </c>
      <c r="GB31" s="27">
        <f>IF($O31&gt;=GB$1,$S31,0)</f>
        <v>0</v>
      </c>
      <c r="GC31" s="27">
        <f>IF($O31&gt;=GC$1,$S31,0)</f>
        <v>0</v>
      </c>
      <c r="GD31" s="27">
        <f>IF($O31&gt;=GD$1,$S31,0)</f>
        <v>0</v>
      </c>
      <c r="GE31" s="27">
        <f>IF($O31&gt;=GE$1,$S31,0)</f>
        <v>0</v>
      </c>
      <c r="GF31" s="27">
        <f>IF($O31&gt;=GF$1,$S31,0)</f>
        <v>0</v>
      </c>
      <c r="GG31" s="27">
        <f>IF($O31&gt;=GG$1,$S31,0)</f>
        <v>0</v>
      </c>
      <c r="GH31" s="27">
        <f>IF($O31&gt;=GH$1,$S31,0)</f>
        <v>0</v>
      </c>
      <c r="GI31" s="27">
        <f>IF($O31&gt;=GI$1,$S31,0)</f>
        <v>0</v>
      </c>
      <c r="GJ31" s="27">
        <f>IF($O31&gt;=GJ$1,$S31,0)</f>
        <v>0</v>
      </c>
      <c r="GK31" s="27">
        <f>IF($O31&gt;=GK$1,$S31,0)</f>
        <v>0</v>
      </c>
      <c r="GL31" s="27">
        <f>IF($O31&gt;=GL$1,$S31,0)</f>
        <v>0</v>
      </c>
      <c r="GM31" s="27">
        <f>IF($O31&gt;=GM$1,$S31,0)</f>
        <v>0</v>
      </c>
      <c r="GN31" s="27">
        <f>IF($O31&gt;=GN$1,$S31,0)</f>
        <v>0</v>
      </c>
      <c r="GO31" s="27">
        <f>IF($O31&gt;=GO$1,$S31,0)</f>
        <v>0</v>
      </c>
      <c r="GP31" s="27">
        <f>IF($O31&gt;=GP$1,$S31,0)</f>
        <v>0</v>
      </c>
      <c r="GQ31" s="27">
        <f>IF($O31&gt;=GQ$1,$S31,0)</f>
        <v>0</v>
      </c>
      <c r="GR31" s="27">
        <f>IF($O31&gt;=GR$1,$S31,0)</f>
        <v>0</v>
      </c>
      <c r="GS31" s="27">
        <f>IF($O31&gt;=GS$1,$S31,0)</f>
        <v>0</v>
      </c>
      <c r="GT31" s="27">
        <f>IF($O31&gt;=GT$1,$S31,0)</f>
        <v>0</v>
      </c>
      <c r="GU31" s="27">
        <f>IF($O31&gt;=GU$1,$S31,0)</f>
        <v>0</v>
      </c>
      <c r="GV31" s="27">
        <f>IF($O31&gt;=GV$1,$S31,0)</f>
        <v>0</v>
      </c>
      <c r="GW31" s="27">
        <f>IF($O31&gt;=GW$1,$S31,0)</f>
        <v>0</v>
      </c>
      <c r="GX31" s="27">
        <f>IF($O31&gt;=GX$1,$S31,0)</f>
        <v>0</v>
      </c>
      <c r="GY31" s="27">
        <f>IF($O31&gt;=GY$1,$S31,0)</f>
        <v>0</v>
      </c>
      <c r="GZ31" s="27">
        <f>IF($O31&gt;=GZ$1,$S31,0)</f>
        <v>0</v>
      </c>
      <c r="HA31" s="27">
        <f>IF($O31&gt;=HA$1,$S31,0)</f>
        <v>0</v>
      </c>
      <c r="HB31" s="27">
        <f>IF($O31&gt;=HB$1,$S31,0)</f>
        <v>0</v>
      </c>
      <c r="HC31" s="27">
        <f>IF($O31&gt;=HC$1,$S31,0)</f>
        <v>0</v>
      </c>
    </row>
    <row r="32" spans="1:211">
      <c r="A32" s="3">
        <v>167770</v>
      </c>
      <c r="B32" s="3" t="s">
        <v>27</v>
      </c>
      <c r="C32" s="3" t="s">
        <v>23</v>
      </c>
      <c r="D32" s="3">
        <v>64</v>
      </c>
      <c r="E32" s="4">
        <v>40399</v>
      </c>
      <c r="F32" s="5">
        <v>7.8684931506849312</v>
      </c>
      <c r="G32" s="3" t="s">
        <v>24</v>
      </c>
      <c r="H32" s="4">
        <v>19825</v>
      </c>
      <c r="I32" s="9" t="s">
        <v>800</v>
      </c>
      <c r="J32" s="5">
        <v>962.4</v>
      </c>
      <c r="K32" s="31">
        <v>685</v>
      </c>
      <c r="L32" s="32">
        <v>8</v>
      </c>
      <c r="M32" s="33">
        <f>VLOOKUP(L32,FIND,3,TRUE)</f>
        <v>1</v>
      </c>
      <c r="N32" s="32">
        <f>IF(L32&gt;30,180,VLOOKUP(L32,TEMPO,2,FALSE))</f>
        <v>48</v>
      </c>
      <c r="O32" s="32">
        <f>IF(R32&gt;0,4,N32)</f>
        <v>4</v>
      </c>
      <c r="P32" s="96">
        <f>J32*M32*L32</f>
        <v>7699.2</v>
      </c>
      <c r="Q32" s="96">
        <f>10934.45*2</f>
        <v>21868.9</v>
      </c>
      <c r="R32" s="96">
        <f>IF(P32&lt;=Q32,P32/4,0)</f>
        <v>1924.8</v>
      </c>
      <c r="S32" s="5">
        <f>IF(P32&gt;=Q32,P32/N32,0)</f>
        <v>0</v>
      </c>
      <c r="T32" s="3"/>
      <c r="U32" s="3">
        <f>IF(T32="",1,0)</f>
        <v>1</v>
      </c>
      <c r="V32" s="3">
        <v>345</v>
      </c>
      <c r="W32" s="5">
        <v>0</v>
      </c>
      <c r="X32" s="5">
        <v>402.65</v>
      </c>
      <c r="Y32" s="5">
        <f>X32*W32</f>
        <v>0</v>
      </c>
      <c r="Z32" s="5">
        <v>400</v>
      </c>
      <c r="AA32" s="5">
        <f>S32+Y32+Z32</f>
        <v>400</v>
      </c>
      <c r="AB32" s="39">
        <f>(J32/12+J32/12*1.3333333333+450/12+J32/30*6/12+J32)*1.3+Y32+Z32+153.9</f>
        <v>2117.8953333298582</v>
      </c>
      <c r="AC32" s="39" t="s">
        <v>23</v>
      </c>
      <c r="AD32" s="39">
        <f>J32*1.3+400+153.9</f>
        <v>1805.0200000000002</v>
      </c>
      <c r="AE32" s="39">
        <f>SUMIFS('CUSTO MENSAL FUNC NOVO'!H:H,'CUSTO MENSAL FUNC NOVO'!A:A,'VALORES MENSAIS'!AC32)</f>
        <v>1756.66</v>
      </c>
      <c r="AF32" s="27">
        <f>IF($R32&gt;0,$R32,$S32)+$Y32+$Z32</f>
        <v>2324.8000000000002</v>
      </c>
      <c r="AG32" s="27">
        <f>IF($R32&gt;0,$R32,$S32)+$Y32+$Z32</f>
        <v>2324.8000000000002</v>
      </c>
      <c r="AH32" s="27">
        <f>IF($R32&gt;0,$R32,$S32)+$Y32+$Z32</f>
        <v>2324.8000000000002</v>
      </c>
      <c r="AI32" s="27">
        <f>IF($R32&gt;0,$R32,$S32)+$Y32+$Z32</f>
        <v>2324.8000000000002</v>
      </c>
      <c r="AJ32" s="27">
        <f>IF($O32&gt;=AJ$1,$S32+$Y32+$Z32,$Y32+$Z32)</f>
        <v>400</v>
      </c>
      <c r="AK32" s="27">
        <f>IF($O32&gt;=AK$1,$S32+$Y32+$Z32,$Y32+$Z32)</f>
        <v>400</v>
      </c>
      <c r="AL32" s="27">
        <f>IF($O32&gt;=AL$1,$S32+$Y32+$Z32,$Y32+$Z32)</f>
        <v>400</v>
      </c>
      <c r="AM32" s="27">
        <f>IF($O32&gt;=AM$1,$S32+$Y32+$Z32,$Y32+$Z32)</f>
        <v>400</v>
      </c>
      <c r="AN32" s="27">
        <f>IF($O32&gt;=AN$1,$S32+$Y32+$Z32,$Y32+$Z32)</f>
        <v>400</v>
      </c>
      <c r="AO32" s="27">
        <f>IF($O32&gt;=AO$1,$S32+$Y32+$Z32,$Y32+$Z32)</f>
        <v>400</v>
      </c>
      <c r="AP32" s="27">
        <f>IF($O32&gt;=AP$1,$S32+$Y32+$Z32,$Y32+$Z32)</f>
        <v>400</v>
      </c>
      <c r="AQ32" s="27">
        <f>IF($O32&gt;=AQ$1,$S32+$Y32+$Z32,$Y32+$Z32)</f>
        <v>400</v>
      </c>
      <c r="AR32" s="27">
        <f>IF($O32&gt;=AR$1,$S32+$Y32+$Z32,$Y32+$Z32)</f>
        <v>400</v>
      </c>
      <c r="AS32" s="27">
        <f>IF($O32&gt;=AS$1,$S32+$Y32+$Z32,$Y32+$Z32)</f>
        <v>400</v>
      </c>
      <c r="AT32" s="27">
        <f>IF($O32&gt;=AT$1,$S32+$Y32+$Z32,$Y32+$Z32)</f>
        <v>400</v>
      </c>
      <c r="AU32" s="27">
        <f>IF($O32&gt;=AU$1,$S32+$Y32+$Z32,$Y32+$Z32)</f>
        <v>400</v>
      </c>
      <c r="AV32" s="27">
        <f>IF($O32&gt;=AV$1,$S32+$Y32+$Z32,$Y32+$Z32)</f>
        <v>400</v>
      </c>
      <c r="AW32" s="27">
        <f>IF($O32&gt;=AW$1,$S32+$Y32+$Z32,$Y32+$Z32)</f>
        <v>400</v>
      </c>
      <c r="AX32" s="27">
        <f>IF($O32&gt;=AX$1,$S32+$Y32+$Z32,$Y32+$Z32)</f>
        <v>400</v>
      </c>
      <c r="AY32" s="27">
        <f>IF($O32&gt;=AY$1,$S32+$Y32+$Z32,$Y32+$Z32)</f>
        <v>400</v>
      </c>
      <c r="AZ32" s="27">
        <f>IF($O32&gt;=AZ$1,$S32+$Y32+$Z32,$Y32+$Z32)</f>
        <v>400</v>
      </c>
      <c r="BA32" s="27">
        <f>IF($O32&gt;=BA$1,$S32+$Y32+$Z32,$Y32+$Z32)</f>
        <v>400</v>
      </c>
      <c r="BB32" s="27">
        <f>IF($O32&gt;=BB$1,$S32+$Y32+$Z32,$Y32+$Z32)</f>
        <v>400</v>
      </c>
      <c r="BC32" s="27">
        <f>IF($O32&gt;=BC$1,$S32+$Y32+$Z32,$Y32+$Z32)</f>
        <v>400</v>
      </c>
      <c r="BD32" s="27">
        <f>IF($O32&gt;=BD$1,$S32+$Y32+$Z32,$Y32+$Z32)</f>
        <v>400</v>
      </c>
      <c r="BE32" s="27">
        <f>IF($O32&gt;=BE$1,$S32+$Y32+$Z32,$Y32+$Z32)</f>
        <v>400</v>
      </c>
      <c r="BF32" s="27">
        <f>IF($O32&gt;=BF$1,$S32+$Y32+$Z32,$Y32+$Z32)</f>
        <v>400</v>
      </c>
      <c r="BG32" s="27">
        <f>IF($O32&gt;=BG$1,$S32+$Y32+$Z32,$Y32+$Z32)</f>
        <v>400</v>
      </c>
      <c r="BH32" s="27">
        <f>IF($O32&gt;=BH$1,$S32+$Y32+$Z32,$Y32+$Z32)</f>
        <v>400</v>
      </c>
      <c r="BI32" s="27">
        <f>IF($O32&gt;=BI$1,$S32+$Y32+$Z32,$Y32+$Z32)</f>
        <v>400</v>
      </c>
      <c r="BJ32" s="27">
        <f>IF($O32&gt;=BJ$1,$S32+$Y32+$Z32,$Y32+$Z32)</f>
        <v>400</v>
      </c>
      <c r="BK32" s="27">
        <f>IF($O32&gt;=BK$1,$S32+$Y32+$Z32,$Y32+$Z32)</f>
        <v>400</v>
      </c>
      <c r="BL32" s="27">
        <f>IF($O32&gt;=BL$1,$S32+$Y32+$Z32,$Y32+$Z32)</f>
        <v>400</v>
      </c>
      <c r="BM32" s="27">
        <f>IF($O32&gt;=BM$1,$S32+$Y32+$Z32,$Y32+$Z32)</f>
        <v>400</v>
      </c>
      <c r="BN32" s="27">
        <f>IF($O32&gt;=BN$1,$S32+$Y32+$Z32,$Y32+$Z32)</f>
        <v>400</v>
      </c>
      <c r="BO32" s="27">
        <f>IF($O32&gt;=BO$1,$S32+$Y32+$Z32,$Y32+$Z32)</f>
        <v>400</v>
      </c>
      <c r="BP32" s="27">
        <f>IF($O32&gt;=BP$1,$S32+$Y32+$Z32,$Y32+$Z32)</f>
        <v>400</v>
      </c>
      <c r="BQ32" s="27">
        <f>IF($O32&gt;=BQ$1,$S32+$Y32+$Z32,$Y32+$Z32)</f>
        <v>400</v>
      </c>
      <c r="BR32" s="27">
        <f>IF($O32&gt;=BR$1,$S32+$Y32+$Z32,$Y32+$Z32)</f>
        <v>400</v>
      </c>
      <c r="BS32" s="27">
        <f>IF($O32&gt;=BS$1,$S32+$Y32+$Z32,$Y32+$Z32)</f>
        <v>400</v>
      </c>
      <c r="BT32" s="27">
        <f>IF($O32&gt;=BT$1,$S32+$Y32+$Z32,$Y32+$Z32)</f>
        <v>400</v>
      </c>
      <c r="BU32" s="27">
        <f>IF($O32&gt;=BU$1,$S32+$Y32+$Z32,$Y32+$Z32)</f>
        <v>400</v>
      </c>
      <c r="BV32" s="27">
        <f>IF($O32&gt;=BV$1,$S32+$Y32+$Z32,$Y32+$Z32)</f>
        <v>400</v>
      </c>
      <c r="BW32" s="27">
        <f>IF($O32&gt;=BW$1,$S32+$Y32+$Z32,$Y32+$Z32)</f>
        <v>400</v>
      </c>
      <c r="BX32" s="27">
        <f>IF($O32&gt;=BX$1,$S32+$Y32+$Z32,$Y32+$Z32)</f>
        <v>400</v>
      </c>
      <c r="BY32" s="27">
        <f>IF($O32&gt;=BY$1,$S32+$Y32+$Z32,$Y32+$Z32)</f>
        <v>400</v>
      </c>
      <c r="BZ32" s="27">
        <f>IF($O32&gt;=BZ$1,$S32+$Y32+$Z32,$Y32+$Z32)</f>
        <v>400</v>
      </c>
      <c r="CA32" s="27">
        <f>IF($O32&gt;=CA$1,$S32+$Y32+$Z32,$Y32+$Z32)</f>
        <v>400</v>
      </c>
      <c r="CB32" s="27">
        <f>IF($O32&gt;=CB$1,$S32+$Y32+$Z32,$Y32+$Z32)</f>
        <v>400</v>
      </c>
      <c r="CC32" s="27">
        <f>IF($O32&gt;=CC$1,$S32+$Y32+$Z32,$Y32+$Z32)</f>
        <v>400</v>
      </c>
      <c r="CD32" s="27">
        <f>IF($O32&gt;=CD$1,$S32+$Y32+$Z32,$Y32+$Z32)</f>
        <v>400</v>
      </c>
      <c r="CE32" s="27">
        <f>IF($O32&gt;=CE$1,$S32+$Y32+$Z32,$Y32+$Z32)</f>
        <v>400</v>
      </c>
      <c r="CF32" s="27">
        <f>IF($O32&gt;=CF$1,$S32+$Y32+$Z32,$Y32+$Z32)</f>
        <v>400</v>
      </c>
      <c r="CG32" s="27">
        <f>IF($O32&gt;=CG$1,$S32+$Y32+$Z32,$Y32+$Z32)</f>
        <v>400</v>
      </c>
      <c r="CH32" s="27">
        <f>IF($O32&gt;=CH$1,$S32+$Y32+$Z32,$Y32+$Z32)</f>
        <v>400</v>
      </c>
      <c r="CI32" s="27">
        <f>IF($O32&gt;=CI$1,$S32+$Y32+$Z32,$Y32+$Z32)</f>
        <v>400</v>
      </c>
      <c r="CJ32" s="27">
        <f>IF($O32&gt;=CJ$1,$S32+$Y32+$Z32,$Y32+$Z32)</f>
        <v>400</v>
      </c>
      <c r="CK32" s="27">
        <f>IF($O32&gt;=CK$1,$S32+$Y32+$Z32,$Y32+$Z32)</f>
        <v>400</v>
      </c>
      <c r="CL32" s="27">
        <f>IF($O32&gt;=CL$1,$S32+$Y32+$Z32,$Y32+$Z32)</f>
        <v>400</v>
      </c>
      <c r="CM32" s="27">
        <f>IF($O32&gt;=CM$1,$S32+$Y32+$Z32,$Y32+$Z32)</f>
        <v>400</v>
      </c>
      <c r="CN32" s="27">
        <f>IF($O32&gt;=CN$1,$S32+$Y32,$Y32)</f>
        <v>0</v>
      </c>
      <c r="CO32" s="27">
        <f>IF($O32&gt;=CO$1,$S32+$Y32,$Y32)</f>
        <v>0</v>
      </c>
      <c r="CP32" s="27">
        <f>IF($O32&gt;=CP$1,$S32+$Y32,$Y32)</f>
        <v>0</v>
      </c>
      <c r="CQ32" s="27">
        <f>IF($O32&gt;=CQ$1,$S32+$Y32,$Y32)</f>
        <v>0</v>
      </c>
      <c r="CR32" s="27">
        <f>IF($O32&gt;=CR$1,$S32+$Y32,$Y32)</f>
        <v>0</v>
      </c>
      <c r="CS32" s="27">
        <f>IF($O32&gt;=CS$1,$S32+$Y32,$Y32)</f>
        <v>0</v>
      </c>
      <c r="CT32" s="27">
        <f>IF($O32&gt;=CT$1,$S32+$Y32,$Y32)</f>
        <v>0</v>
      </c>
      <c r="CU32" s="27">
        <f>IF($O32&gt;=CU$1,$S32+$Y32,$Y32)</f>
        <v>0</v>
      </c>
      <c r="CV32" s="27">
        <f>IF($O32&gt;=CV$1,$S32+$Y32,$Y32)</f>
        <v>0</v>
      </c>
      <c r="CW32" s="27">
        <f>IF($O32&gt;=CW$1,$S32+$Y32,$Y32)</f>
        <v>0</v>
      </c>
      <c r="CX32" s="27">
        <f>IF($O32&gt;=CX$1,$S32+$Y32,$Y32)</f>
        <v>0</v>
      </c>
      <c r="CY32" s="27">
        <f>IF($O32&gt;=CY$1,$S32+$Y32,$Y32)</f>
        <v>0</v>
      </c>
      <c r="CZ32" s="27">
        <f>IF($O32&gt;=CZ$1,$S32+$Y32,$Y32)</f>
        <v>0</v>
      </c>
      <c r="DA32" s="27">
        <f>IF($O32&gt;=DA$1,$S32+$Y32,$Y32)</f>
        <v>0</v>
      </c>
      <c r="DB32" s="27">
        <f>IF($O32&gt;=DB$1,$S32+$Y32,$Y32)</f>
        <v>0</v>
      </c>
      <c r="DC32" s="27">
        <f>IF($O32&gt;=DC$1,$S32+$Y32,$Y32)</f>
        <v>0</v>
      </c>
      <c r="DD32" s="27">
        <f>IF($O32&gt;=DD$1,$S32+$Y32,$Y32)</f>
        <v>0</v>
      </c>
      <c r="DE32" s="27">
        <f>IF($O32&gt;=DE$1,$S32+$Y32,$Y32)</f>
        <v>0</v>
      </c>
      <c r="DF32" s="27">
        <f>IF($O32&gt;=DF$1,$S32+$Y32,$Y32)</f>
        <v>0</v>
      </c>
      <c r="DG32" s="27">
        <f>IF($O32&gt;=DG$1,$S32+$Y32,$Y32)</f>
        <v>0</v>
      </c>
      <c r="DH32" s="27">
        <f>IF($O32&gt;=DH$1,$S32+$Y32,$Y32)</f>
        <v>0</v>
      </c>
      <c r="DI32" s="27">
        <f>IF($O32&gt;=DI$1,$S32+$Y32,$Y32)</f>
        <v>0</v>
      </c>
      <c r="DJ32" s="27">
        <f>IF($O32&gt;=DJ$1,$S32+$Y32,$Y32)</f>
        <v>0</v>
      </c>
      <c r="DK32" s="27">
        <f>IF($O32&gt;=DK$1,$S32+$Y32,$Y32)</f>
        <v>0</v>
      </c>
      <c r="DL32" s="27">
        <f>IF($O32&gt;=DL$1,$S32+$Y32,$Y32)</f>
        <v>0</v>
      </c>
      <c r="DM32" s="27">
        <f>IF($O32&gt;=DM$1,$S32+$Y32,$Y32)</f>
        <v>0</v>
      </c>
      <c r="DN32" s="27">
        <f>IF($O32&gt;=DN$1,$S32+$Y32,$Y32)</f>
        <v>0</v>
      </c>
      <c r="DO32" s="27">
        <f>IF($O32&gt;=DO$1,$S32+$Y32,$Y32)</f>
        <v>0</v>
      </c>
      <c r="DP32" s="27">
        <f>IF($O32&gt;=DP$1,$S32+$Y32,$Y32)</f>
        <v>0</v>
      </c>
      <c r="DQ32" s="27">
        <f>IF($O32&gt;=DQ$1,$S32+$Y32,$Y32)</f>
        <v>0</v>
      </c>
      <c r="DR32" s="27">
        <f>IF($O32&gt;=DR$1,$S32+$Y32,$Y32)</f>
        <v>0</v>
      </c>
      <c r="DS32" s="27">
        <f>IF($O32&gt;=DS$1,$S32+$Y32,$Y32)</f>
        <v>0</v>
      </c>
      <c r="DT32" s="27">
        <f>IF($O32&gt;=DT$1,$S32+$Y32,$Y32)</f>
        <v>0</v>
      </c>
      <c r="DU32" s="27">
        <f>IF($O32&gt;=DU$1,$S32+$Y32,$Y32)</f>
        <v>0</v>
      </c>
      <c r="DV32" s="27">
        <f>IF($O32&gt;=DV$1,$S32+$Y32,$Y32)</f>
        <v>0</v>
      </c>
      <c r="DW32" s="27">
        <f>IF($O32&gt;=DW$1,$S32+$Y32,$Y32)</f>
        <v>0</v>
      </c>
      <c r="DX32" s="27">
        <f>IF($O32&gt;=DX$1,$S32+$Y32,$Y32)</f>
        <v>0</v>
      </c>
      <c r="DY32" s="27">
        <f>IF($O32&gt;=DY$1,$S32+$Y32,$Y32)</f>
        <v>0</v>
      </c>
      <c r="DZ32" s="27">
        <f>IF($O32&gt;=DZ$1,$S32+$Y32,$Y32)</f>
        <v>0</v>
      </c>
      <c r="EA32" s="27">
        <f>IF($O32&gt;=EA$1,$S32+$Y32,$Y32)</f>
        <v>0</v>
      </c>
      <c r="EB32" s="27">
        <f>IF($O32&gt;=EB$1,$S32+$Y32,$Y32)</f>
        <v>0</v>
      </c>
      <c r="EC32" s="27">
        <f>IF($O32&gt;=EC$1,$S32+$Y32,$Y32)</f>
        <v>0</v>
      </c>
      <c r="ED32" s="27">
        <f>IF($O32&gt;=ED$1,$S32+$Y32,$Y32)</f>
        <v>0</v>
      </c>
      <c r="EE32" s="27">
        <f>IF($O32&gt;=EE$1,$S32+$Y32,$Y32)</f>
        <v>0</v>
      </c>
      <c r="EF32" s="27">
        <f>IF($O32&gt;=EF$1,$S32+$Y32,$Y32)</f>
        <v>0</v>
      </c>
      <c r="EG32" s="27">
        <f>IF($O32&gt;=EG$1,$S32+$Y32,$Y32)</f>
        <v>0</v>
      </c>
      <c r="EH32" s="27">
        <f>IF($O32&gt;=EH$1,$S32+$Y32,$Y32)</f>
        <v>0</v>
      </c>
      <c r="EI32" s="27">
        <f>IF($O32&gt;=EI$1,$S32+$Y32,$Y32)</f>
        <v>0</v>
      </c>
      <c r="EJ32" s="27">
        <f>IF($O32&gt;=EJ$1,$S32+$Y32,$Y32)</f>
        <v>0</v>
      </c>
      <c r="EK32" s="27">
        <f>IF($O32&gt;=EK$1,$S32+$Y32,$Y32)</f>
        <v>0</v>
      </c>
      <c r="EL32" s="27">
        <f>IF($O32&gt;=EL$1,$S32+$Y32,$Y32)</f>
        <v>0</v>
      </c>
      <c r="EM32" s="27">
        <f>IF($O32&gt;=EM$1,$S32+$Y32,$Y32)</f>
        <v>0</v>
      </c>
      <c r="EN32" s="27">
        <f>IF($O32&gt;=EN$1,$S32+$Y32,$Y32)</f>
        <v>0</v>
      </c>
      <c r="EO32" s="27">
        <f>IF($O32&gt;=EO$1,$S32+$Y32,$Y32)</f>
        <v>0</v>
      </c>
      <c r="EP32" s="27">
        <f>IF($O32&gt;=EP$1,$S32+$Y32,$Y32)</f>
        <v>0</v>
      </c>
      <c r="EQ32" s="27">
        <f>IF($O32&gt;=EQ$1,$S32+$Y32,$Y32)</f>
        <v>0</v>
      </c>
      <c r="ER32" s="27">
        <f>IF($O32&gt;=ER$1,$S32+$Y32,$Y32)</f>
        <v>0</v>
      </c>
      <c r="ES32" s="27">
        <f>IF($O32&gt;=ES$1,$S32+$Y32,$Y32)</f>
        <v>0</v>
      </c>
      <c r="ET32" s="27">
        <f>IF($O32&gt;=ET$1,$S32+$Y32,$Y32)</f>
        <v>0</v>
      </c>
      <c r="EU32" s="27">
        <f>IF($O32&gt;=EU$1,$S32+$Y32,$Y32)</f>
        <v>0</v>
      </c>
      <c r="EV32" s="27">
        <f>IF($O32&gt;=EV$1,$S32,0)</f>
        <v>0</v>
      </c>
      <c r="EW32" s="27">
        <f>IF($O32&gt;=EW$1,$S32,0)</f>
        <v>0</v>
      </c>
      <c r="EX32" s="27">
        <f>IF($O32&gt;=EX$1,$S32,0)</f>
        <v>0</v>
      </c>
      <c r="EY32" s="27">
        <f>IF($O32&gt;=EY$1,$S32,0)</f>
        <v>0</v>
      </c>
      <c r="EZ32" s="27">
        <f>IF($O32&gt;=EZ$1,$S32,0)</f>
        <v>0</v>
      </c>
      <c r="FA32" s="27">
        <f>IF($O32&gt;=FA$1,$S32,0)</f>
        <v>0</v>
      </c>
      <c r="FB32" s="27">
        <f>IF($O32&gt;=FB$1,$S32,0)</f>
        <v>0</v>
      </c>
      <c r="FC32" s="27">
        <f>IF($O32&gt;=FC$1,$S32,0)</f>
        <v>0</v>
      </c>
      <c r="FD32" s="27">
        <f>IF($O32&gt;=FD$1,$S32,0)</f>
        <v>0</v>
      </c>
      <c r="FE32" s="27">
        <f>IF($O32&gt;=FE$1,$S32,0)</f>
        <v>0</v>
      </c>
      <c r="FF32" s="27">
        <f>IF($O32&gt;=FF$1,$S32,0)</f>
        <v>0</v>
      </c>
      <c r="FG32" s="27">
        <f>IF($O32&gt;=FG$1,$S32,0)</f>
        <v>0</v>
      </c>
      <c r="FH32" s="27">
        <f>IF($O32&gt;=FH$1,$S32,0)</f>
        <v>0</v>
      </c>
      <c r="FI32" s="27">
        <f>IF($O32&gt;=FI$1,$S32,0)</f>
        <v>0</v>
      </c>
      <c r="FJ32" s="27">
        <f>IF($O32&gt;=FJ$1,$S32,0)</f>
        <v>0</v>
      </c>
      <c r="FK32" s="27">
        <f>IF($O32&gt;=FK$1,$S32,0)</f>
        <v>0</v>
      </c>
      <c r="FL32" s="27">
        <f>IF($O32&gt;=FL$1,$S32,0)</f>
        <v>0</v>
      </c>
      <c r="FM32" s="27">
        <f>IF($O32&gt;=FM$1,$S32,0)</f>
        <v>0</v>
      </c>
      <c r="FN32" s="27">
        <f>IF($O32&gt;=FN$1,$S32,0)</f>
        <v>0</v>
      </c>
      <c r="FO32" s="27">
        <f>IF($O32&gt;=FO$1,$S32,0)</f>
        <v>0</v>
      </c>
      <c r="FP32" s="27">
        <f>IF($O32&gt;=FP$1,$S32,0)</f>
        <v>0</v>
      </c>
      <c r="FQ32" s="27">
        <f>IF($O32&gt;=FQ$1,$S32,0)</f>
        <v>0</v>
      </c>
      <c r="FR32" s="27">
        <f>IF($O32&gt;=FR$1,$S32,0)</f>
        <v>0</v>
      </c>
      <c r="FS32" s="27">
        <f>IF($O32&gt;=FS$1,$S32,0)</f>
        <v>0</v>
      </c>
      <c r="FT32" s="27">
        <f>IF($O32&gt;=FT$1,$S32,0)</f>
        <v>0</v>
      </c>
      <c r="FU32" s="27">
        <f>IF($O32&gt;=FU$1,$S32,0)</f>
        <v>0</v>
      </c>
      <c r="FV32" s="27">
        <f>IF($O32&gt;=FV$1,$S32,0)</f>
        <v>0</v>
      </c>
      <c r="FW32" s="27">
        <f>IF($O32&gt;=FW$1,$S32,0)</f>
        <v>0</v>
      </c>
      <c r="FX32" s="27">
        <f>IF($O32&gt;=FX$1,$S32,0)</f>
        <v>0</v>
      </c>
      <c r="FY32" s="27">
        <f>IF($O32&gt;=FY$1,$S32,0)</f>
        <v>0</v>
      </c>
      <c r="FZ32" s="27">
        <f>IF($O32&gt;=FZ$1,$S32,0)</f>
        <v>0</v>
      </c>
      <c r="GA32" s="27">
        <f>IF($O32&gt;=GA$1,$S32,0)</f>
        <v>0</v>
      </c>
      <c r="GB32" s="27">
        <f>IF($O32&gt;=GB$1,$S32,0)</f>
        <v>0</v>
      </c>
      <c r="GC32" s="27">
        <f>IF($O32&gt;=GC$1,$S32,0)</f>
        <v>0</v>
      </c>
      <c r="GD32" s="27">
        <f>IF($O32&gt;=GD$1,$S32,0)</f>
        <v>0</v>
      </c>
      <c r="GE32" s="27">
        <f>IF($O32&gt;=GE$1,$S32,0)</f>
        <v>0</v>
      </c>
      <c r="GF32" s="27">
        <f>IF($O32&gt;=GF$1,$S32,0)</f>
        <v>0</v>
      </c>
      <c r="GG32" s="27">
        <f>IF($O32&gt;=GG$1,$S32,0)</f>
        <v>0</v>
      </c>
      <c r="GH32" s="27">
        <f>IF($O32&gt;=GH$1,$S32,0)</f>
        <v>0</v>
      </c>
      <c r="GI32" s="27">
        <f>IF($O32&gt;=GI$1,$S32,0)</f>
        <v>0</v>
      </c>
      <c r="GJ32" s="27">
        <f>IF($O32&gt;=GJ$1,$S32,0)</f>
        <v>0</v>
      </c>
      <c r="GK32" s="27">
        <f>IF($O32&gt;=GK$1,$S32,0)</f>
        <v>0</v>
      </c>
      <c r="GL32" s="27">
        <f>IF($O32&gt;=GL$1,$S32,0)</f>
        <v>0</v>
      </c>
      <c r="GM32" s="27">
        <f>IF($O32&gt;=GM$1,$S32,0)</f>
        <v>0</v>
      </c>
      <c r="GN32" s="27">
        <f>IF($O32&gt;=GN$1,$S32,0)</f>
        <v>0</v>
      </c>
      <c r="GO32" s="27">
        <f>IF($O32&gt;=GO$1,$S32,0)</f>
        <v>0</v>
      </c>
      <c r="GP32" s="27">
        <f>IF($O32&gt;=GP$1,$S32,0)</f>
        <v>0</v>
      </c>
      <c r="GQ32" s="27">
        <f>IF($O32&gt;=GQ$1,$S32,0)</f>
        <v>0</v>
      </c>
      <c r="GR32" s="27">
        <f>IF($O32&gt;=GR$1,$S32,0)</f>
        <v>0</v>
      </c>
      <c r="GS32" s="27">
        <f>IF($O32&gt;=GS$1,$S32,0)</f>
        <v>0</v>
      </c>
      <c r="GT32" s="27">
        <f>IF($O32&gt;=GT$1,$S32,0)</f>
        <v>0</v>
      </c>
      <c r="GU32" s="27">
        <f>IF($O32&gt;=GU$1,$S32,0)</f>
        <v>0</v>
      </c>
      <c r="GV32" s="27">
        <f>IF($O32&gt;=GV$1,$S32,0)</f>
        <v>0</v>
      </c>
      <c r="GW32" s="27">
        <f>IF($O32&gt;=GW$1,$S32,0)</f>
        <v>0</v>
      </c>
      <c r="GX32" s="27">
        <f>IF($O32&gt;=GX$1,$S32,0)</f>
        <v>0</v>
      </c>
      <c r="GY32" s="27">
        <f>IF($O32&gt;=GY$1,$S32,0)</f>
        <v>0</v>
      </c>
      <c r="GZ32" s="27">
        <f>IF($O32&gt;=GZ$1,$S32,0)</f>
        <v>0</v>
      </c>
      <c r="HA32" s="27">
        <f>IF($O32&gt;=HA$1,$S32,0)</f>
        <v>0</v>
      </c>
      <c r="HB32" s="27">
        <f>IF($O32&gt;=HB$1,$S32,0)</f>
        <v>0</v>
      </c>
      <c r="HC32" s="27">
        <f>IF($O32&gt;=HC$1,$S32,0)</f>
        <v>0</v>
      </c>
    </row>
    <row r="33" spans="1:211">
      <c r="A33" s="3">
        <v>151220</v>
      </c>
      <c r="B33" s="3" t="s">
        <v>30</v>
      </c>
      <c r="C33" s="3" t="s">
        <v>9</v>
      </c>
      <c r="D33" s="3">
        <v>56</v>
      </c>
      <c r="E33" s="4">
        <v>39685</v>
      </c>
      <c r="F33" s="5">
        <v>9.8246575342465761</v>
      </c>
      <c r="G33" s="3" t="s">
        <v>24</v>
      </c>
      <c r="H33" s="4">
        <v>22828</v>
      </c>
      <c r="I33" s="9" t="s">
        <v>800</v>
      </c>
      <c r="J33" s="5">
        <v>1397.95</v>
      </c>
      <c r="K33" s="31">
        <v>685</v>
      </c>
      <c r="L33" s="32">
        <v>10</v>
      </c>
      <c r="M33" s="33">
        <f>VLOOKUP(L33,FIND,3,TRUE)</f>
        <v>1</v>
      </c>
      <c r="N33" s="32">
        <f>IF(L33&gt;30,180,VLOOKUP(L33,TEMPO,2,FALSE))</f>
        <v>60</v>
      </c>
      <c r="O33" s="32">
        <f>IF(R33&gt;0,4,N33)</f>
        <v>4</v>
      </c>
      <c r="P33" s="96">
        <f>J33*M33*L33</f>
        <v>13979.5</v>
      </c>
      <c r="Q33" s="96">
        <f>10934.45*2</f>
        <v>21868.9</v>
      </c>
      <c r="R33" s="96">
        <f>IF(P33&lt;=Q33,P33/4,0)</f>
        <v>3494.875</v>
      </c>
      <c r="S33" s="5">
        <f>IF(P33&gt;=Q33,P33/N33,0)</f>
        <v>0</v>
      </c>
      <c r="T33" s="3"/>
      <c r="U33" s="3">
        <f>IF(T33="",1,0)</f>
        <v>1</v>
      </c>
      <c r="V33" s="3">
        <v>31</v>
      </c>
      <c r="W33" s="5">
        <v>0</v>
      </c>
      <c r="X33" s="5">
        <v>245.73</v>
      </c>
      <c r="Y33" s="5">
        <f>X33*W33</f>
        <v>0</v>
      </c>
      <c r="Z33" s="5">
        <v>400</v>
      </c>
      <c r="AA33" s="5">
        <f>S33+Y33+Z33</f>
        <v>400</v>
      </c>
      <c r="AB33" s="39">
        <f>(J33/12+J33/12*1.3333333333+450/12+J33/30*6/12+J33)*1.3+Y33+Z33+153.9</f>
        <v>2803.6446111060632</v>
      </c>
      <c r="AC33" s="39" t="s">
        <v>9</v>
      </c>
      <c r="AD33" s="39">
        <f>J33*1.3+400+153.9</f>
        <v>2371.2350000000001</v>
      </c>
      <c r="AE33" s="39">
        <f>SUMIFS('CUSTO MENSAL FUNC NOVO'!H:H,'CUSTO MENSAL FUNC NOVO'!A:A,'VALORES MENSAIS'!AC33)</f>
        <v>2257.5630000000001</v>
      </c>
      <c r="AF33" s="27">
        <f>IF($R33&gt;0,$R33,$S33)+$Y33+$Z33</f>
        <v>3894.875</v>
      </c>
      <c r="AG33" s="27">
        <f>IF($R33&gt;0,$R33,$S33)+$Y33+$Z33</f>
        <v>3894.875</v>
      </c>
      <c r="AH33" s="27">
        <f>IF($R33&gt;0,$R33,$S33)+$Y33+$Z33</f>
        <v>3894.875</v>
      </c>
      <c r="AI33" s="27">
        <f>IF($R33&gt;0,$R33,$S33)+$Y33+$Z33</f>
        <v>3894.875</v>
      </c>
      <c r="AJ33" s="27">
        <f>IF($O33&gt;=AJ$1,$S33+$Y33+$Z33,$Y33+$Z33)</f>
        <v>400</v>
      </c>
      <c r="AK33" s="27">
        <f>IF($O33&gt;=AK$1,$S33+$Y33+$Z33,$Y33+$Z33)</f>
        <v>400</v>
      </c>
      <c r="AL33" s="27">
        <f>IF($O33&gt;=AL$1,$S33+$Y33+$Z33,$Y33+$Z33)</f>
        <v>400</v>
      </c>
      <c r="AM33" s="27">
        <f>IF($O33&gt;=AM$1,$S33+$Y33+$Z33,$Y33+$Z33)</f>
        <v>400</v>
      </c>
      <c r="AN33" s="27">
        <f>IF($O33&gt;=AN$1,$S33+$Y33+$Z33,$Y33+$Z33)</f>
        <v>400</v>
      </c>
      <c r="AO33" s="27">
        <f>IF($O33&gt;=AO$1,$S33+$Y33+$Z33,$Y33+$Z33)</f>
        <v>400</v>
      </c>
      <c r="AP33" s="27">
        <f>IF($O33&gt;=AP$1,$S33+$Y33+$Z33,$Y33+$Z33)</f>
        <v>400</v>
      </c>
      <c r="AQ33" s="27">
        <f>IF($O33&gt;=AQ$1,$S33+$Y33+$Z33,$Y33+$Z33)</f>
        <v>400</v>
      </c>
      <c r="AR33" s="27">
        <f>IF($O33&gt;=AR$1,$S33+$Y33+$Z33,$Y33+$Z33)</f>
        <v>400</v>
      </c>
      <c r="AS33" s="27">
        <f>IF($O33&gt;=AS$1,$S33+$Y33+$Z33,$Y33+$Z33)</f>
        <v>400</v>
      </c>
      <c r="AT33" s="27">
        <f>IF($O33&gt;=AT$1,$S33+$Y33+$Z33,$Y33+$Z33)</f>
        <v>400</v>
      </c>
      <c r="AU33" s="27">
        <f>IF($O33&gt;=AU$1,$S33+$Y33+$Z33,$Y33+$Z33)</f>
        <v>400</v>
      </c>
      <c r="AV33" s="27">
        <f>IF($O33&gt;=AV$1,$S33+$Y33+$Z33,$Y33+$Z33)</f>
        <v>400</v>
      </c>
      <c r="AW33" s="27">
        <f>IF($O33&gt;=AW$1,$S33+$Y33+$Z33,$Y33+$Z33)</f>
        <v>400</v>
      </c>
      <c r="AX33" s="27">
        <f>IF($O33&gt;=AX$1,$S33+$Y33+$Z33,$Y33+$Z33)</f>
        <v>400</v>
      </c>
      <c r="AY33" s="27">
        <f>IF($O33&gt;=AY$1,$S33+$Y33+$Z33,$Y33+$Z33)</f>
        <v>400</v>
      </c>
      <c r="AZ33" s="27">
        <f>IF($O33&gt;=AZ$1,$S33+$Y33+$Z33,$Y33+$Z33)</f>
        <v>400</v>
      </c>
      <c r="BA33" s="27">
        <f>IF($O33&gt;=BA$1,$S33+$Y33+$Z33,$Y33+$Z33)</f>
        <v>400</v>
      </c>
      <c r="BB33" s="27">
        <f>IF($O33&gt;=BB$1,$S33+$Y33+$Z33,$Y33+$Z33)</f>
        <v>400</v>
      </c>
      <c r="BC33" s="27">
        <f>IF($O33&gt;=BC$1,$S33+$Y33+$Z33,$Y33+$Z33)</f>
        <v>400</v>
      </c>
      <c r="BD33" s="27">
        <f>IF($O33&gt;=BD$1,$S33+$Y33+$Z33,$Y33+$Z33)</f>
        <v>400</v>
      </c>
      <c r="BE33" s="27">
        <f>IF($O33&gt;=BE$1,$S33+$Y33+$Z33,$Y33+$Z33)</f>
        <v>400</v>
      </c>
      <c r="BF33" s="27">
        <f>IF($O33&gt;=BF$1,$S33+$Y33+$Z33,$Y33+$Z33)</f>
        <v>400</v>
      </c>
      <c r="BG33" s="27">
        <f>IF($O33&gt;=BG$1,$S33+$Y33+$Z33,$Y33+$Z33)</f>
        <v>400</v>
      </c>
      <c r="BH33" s="27">
        <f>IF($O33&gt;=BH$1,$S33+$Y33+$Z33,$Y33+$Z33)</f>
        <v>400</v>
      </c>
      <c r="BI33" s="27">
        <f>IF($O33&gt;=BI$1,$S33+$Y33+$Z33,$Y33+$Z33)</f>
        <v>400</v>
      </c>
      <c r="BJ33" s="27">
        <f>IF($O33&gt;=BJ$1,$S33+$Y33+$Z33,$Y33+$Z33)</f>
        <v>400</v>
      </c>
      <c r="BK33" s="27">
        <f>IF($O33&gt;=BK$1,$S33+$Y33+$Z33,$Y33+$Z33)</f>
        <v>400</v>
      </c>
      <c r="BL33" s="27">
        <f>IF($O33&gt;=BL$1,$S33+$Y33+$Z33,$Y33+$Z33)</f>
        <v>400</v>
      </c>
      <c r="BM33" s="27">
        <f>IF($O33&gt;=BM$1,$S33+$Y33+$Z33,$Y33+$Z33)</f>
        <v>400</v>
      </c>
      <c r="BN33" s="27">
        <f>IF($O33&gt;=BN$1,$S33+$Y33+$Z33,$Y33+$Z33)</f>
        <v>400</v>
      </c>
      <c r="BO33" s="27">
        <f>IF($O33&gt;=BO$1,$S33+$Y33+$Z33,$Y33+$Z33)</f>
        <v>400</v>
      </c>
      <c r="BP33" s="27">
        <f>IF($O33&gt;=BP$1,$S33+$Y33+$Z33,$Y33+$Z33)</f>
        <v>400</v>
      </c>
      <c r="BQ33" s="27">
        <f>IF($O33&gt;=BQ$1,$S33+$Y33+$Z33,$Y33+$Z33)</f>
        <v>400</v>
      </c>
      <c r="BR33" s="27">
        <f>IF($O33&gt;=BR$1,$S33+$Y33+$Z33,$Y33+$Z33)</f>
        <v>400</v>
      </c>
      <c r="BS33" s="27">
        <f>IF($O33&gt;=BS$1,$S33+$Y33+$Z33,$Y33+$Z33)</f>
        <v>400</v>
      </c>
      <c r="BT33" s="27">
        <f>IF($O33&gt;=BT$1,$S33+$Y33+$Z33,$Y33+$Z33)</f>
        <v>400</v>
      </c>
      <c r="BU33" s="27">
        <f>IF($O33&gt;=BU$1,$S33+$Y33+$Z33,$Y33+$Z33)</f>
        <v>400</v>
      </c>
      <c r="BV33" s="27">
        <f>IF($O33&gt;=BV$1,$S33+$Y33+$Z33,$Y33+$Z33)</f>
        <v>400</v>
      </c>
      <c r="BW33" s="27">
        <f>IF($O33&gt;=BW$1,$S33+$Y33+$Z33,$Y33+$Z33)</f>
        <v>400</v>
      </c>
      <c r="BX33" s="27">
        <f>IF($O33&gt;=BX$1,$S33+$Y33+$Z33,$Y33+$Z33)</f>
        <v>400</v>
      </c>
      <c r="BY33" s="27">
        <f>IF($O33&gt;=BY$1,$S33+$Y33+$Z33,$Y33+$Z33)</f>
        <v>400</v>
      </c>
      <c r="BZ33" s="27">
        <f>IF($O33&gt;=BZ$1,$S33+$Y33+$Z33,$Y33+$Z33)</f>
        <v>400</v>
      </c>
      <c r="CA33" s="27">
        <f>IF($O33&gt;=CA$1,$S33+$Y33+$Z33,$Y33+$Z33)</f>
        <v>400</v>
      </c>
      <c r="CB33" s="27">
        <f>IF($O33&gt;=CB$1,$S33+$Y33+$Z33,$Y33+$Z33)</f>
        <v>400</v>
      </c>
      <c r="CC33" s="27">
        <f>IF($O33&gt;=CC$1,$S33+$Y33+$Z33,$Y33+$Z33)</f>
        <v>400</v>
      </c>
      <c r="CD33" s="27">
        <f>IF($O33&gt;=CD$1,$S33+$Y33+$Z33,$Y33+$Z33)</f>
        <v>400</v>
      </c>
      <c r="CE33" s="27">
        <f>IF($O33&gt;=CE$1,$S33+$Y33+$Z33,$Y33+$Z33)</f>
        <v>400</v>
      </c>
      <c r="CF33" s="27">
        <f>IF($O33&gt;=CF$1,$S33+$Y33+$Z33,$Y33+$Z33)</f>
        <v>400</v>
      </c>
      <c r="CG33" s="27">
        <f>IF($O33&gt;=CG$1,$S33+$Y33+$Z33,$Y33+$Z33)</f>
        <v>400</v>
      </c>
      <c r="CH33" s="27">
        <f>IF($O33&gt;=CH$1,$S33+$Y33+$Z33,$Y33+$Z33)</f>
        <v>400</v>
      </c>
      <c r="CI33" s="27">
        <f>IF($O33&gt;=CI$1,$S33+$Y33+$Z33,$Y33+$Z33)</f>
        <v>400</v>
      </c>
      <c r="CJ33" s="27">
        <f>IF($O33&gt;=CJ$1,$S33+$Y33+$Z33,$Y33+$Z33)</f>
        <v>400</v>
      </c>
      <c r="CK33" s="27">
        <f>IF($O33&gt;=CK$1,$S33+$Y33+$Z33,$Y33+$Z33)</f>
        <v>400</v>
      </c>
      <c r="CL33" s="27">
        <f>IF($O33&gt;=CL$1,$S33+$Y33+$Z33,$Y33+$Z33)</f>
        <v>400</v>
      </c>
      <c r="CM33" s="27">
        <f>IF($O33&gt;=CM$1,$S33+$Y33+$Z33,$Y33+$Z33)</f>
        <v>400</v>
      </c>
      <c r="CN33" s="27">
        <f>IF($O33&gt;=CN$1,$S33+$Y33,$Y33)</f>
        <v>0</v>
      </c>
      <c r="CO33" s="27">
        <f>IF($O33&gt;=CO$1,$S33+$Y33,$Y33)</f>
        <v>0</v>
      </c>
      <c r="CP33" s="27">
        <f>IF($O33&gt;=CP$1,$S33+$Y33,$Y33)</f>
        <v>0</v>
      </c>
      <c r="CQ33" s="27">
        <f>IF($O33&gt;=CQ$1,$S33+$Y33,$Y33)</f>
        <v>0</v>
      </c>
      <c r="CR33" s="27">
        <f>IF($O33&gt;=CR$1,$S33+$Y33,$Y33)</f>
        <v>0</v>
      </c>
      <c r="CS33" s="27">
        <f>IF($O33&gt;=CS$1,$S33+$Y33,$Y33)</f>
        <v>0</v>
      </c>
      <c r="CT33" s="27">
        <f>IF($O33&gt;=CT$1,$S33+$Y33,$Y33)</f>
        <v>0</v>
      </c>
      <c r="CU33" s="27">
        <f>IF($O33&gt;=CU$1,$S33+$Y33,$Y33)</f>
        <v>0</v>
      </c>
      <c r="CV33" s="27">
        <f>IF($O33&gt;=CV$1,$S33+$Y33,$Y33)</f>
        <v>0</v>
      </c>
      <c r="CW33" s="27">
        <f>IF($O33&gt;=CW$1,$S33+$Y33,$Y33)</f>
        <v>0</v>
      </c>
      <c r="CX33" s="27">
        <f>IF($O33&gt;=CX$1,$S33+$Y33,$Y33)</f>
        <v>0</v>
      </c>
      <c r="CY33" s="27">
        <f>IF($O33&gt;=CY$1,$S33+$Y33,$Y33)</f>
        <v>0</v>
      </c>
      <c r="CZ33" s="27">
        <f>IF($O33&gt;=CZ$1,$S33+$Y33,$Y33)</f>
        <v>0</v>
      </c>
      <c r="DA33" s="27">
        <f>IF($O33&gt;=DA$1,$S33+$Y33,$Y33)</f>
        <v>0</v>
      </c>
      <c r="DB33" s="27">
        <f>IF($O33&gt;=DB$1,$S33+$Y33,$Y33)</f>
        <v>0</v>
      </c>
      <c r="DC33" s="27">
        <f>IF($O33&gt;=DC$1,$S33+$Y33,$Y33)</f>
        <v>0</v>
      </c>
      <c r="DD33" s="27">
        <f>IF($O33&gt;=DD$1,$S33+$Y33,$Y33)</f>
        <v>0</v>
      </c>
      <c r="DE33" s="27">
        <f>IF($O33&gt;=DE$1,$S33+$Y33,$Y33)</f>
        <v>0</v>
      </c>
      <c r="DF33" s="27">
        <f>IF($O33&gt;=DF$1,$S33+$Y33,$Y33)</f>
        <v>0</v>
      </c>
      <c r="DG33" s="27">
        <f>IF($O33&gt;=DG$1,$S33+$Y33,$Y33)</f>
        <v>0</v>
      </c>
      <c r="DH33" s="27">
        <f>IF($O33&gt;=DH$1,$S33+$Y33,$Y33)</f>
        <v>0</v>
      </c>
      <c r="DI33" s="27">
        <f>IF($O33&gt;=DI$1,$S33+$Y33,$Y33)</f>
        <v>0</v>
      </c>
      <c r="DJ33" s="27">
        <f>IF($O33&gt;=DJ$1,$S33+$Y33,$Y33)</f>
        <v>0</v>
      </c>
      <c r="DK33" s="27">
        <f>IF($O33&gt;=DK$1,$S33+$Y33,$Y33)</f>
        <v>0</v>
      </c>
      <c r="DL33" s="27">
        <f>IF($O33&gt;=DL$1,$S33+$Y33,$Y33)</f>
        <v>0</v>
      </c>
      <c r="DM33" s="27">
        <f>IF($O33&gt;=DM$1,$S33+$Y33,$Y33)</f>
        <v>0</v>
      </c>
      <c r="DN33" s="27">
        <f>IF($O33&gt;=DN$1,$S33+$Y33,$Y33)</f>
        <v>0</v>
      </c>
      <c r="DO33" s="27">
        <f>IF($O33&gt;=DO$1,$S33+$Y33,$Y33)</f>
        <v>0</v>
      </c>
      <c r="DP33" s="27">
        <f>IF($O33&gt;=DP$1,$S33+$Y33,$Y33)</f>
        <v>0</v>
      </c>
      <c r="DQ33" s="27">
        <f>IF($O33&gt;=DQ$1,$S33+$Y33,$Y33)</f>
        <v>0</v>
      </c>
      <c r="DR33" s="27">
        <f>IF($O33&gt;=DR$1,$S33+$Y33,$Y33)</f>
        <v>0</v>
      </c>
      <c r="DS33" s="27">
        <f>IF($O33&gt;=DS$1,$S33+$Y33,$Y33)</f>
        <v>0</v>
      </c>
      <c r="DT33" s="27">
        <f>IF($O33&gt;=DT$1,$S33+$Y33,$Y33)</f>
        <v>0</v>
      </c>
      <c r="DU33" s="27">
        <f>IF($O33&gt;=DU$1,$S33+$Y33,$Y33)</f>
        <v>0</v>
      </c>
      <c r="DV33" s="27">
        <f>IF($O33&gt;=DV$1,$S33+$Y33,$Y33)</f>
        <v>0</v>
      </c>
      <c r="DW33" s="27">
        <f>IF($O33&gt;=DW$1,$S33+$Y33,$Y33)</f>
        <v>0</v>
      </c>
      <c r="DX33" s="27">
        <f>IF($O33&gt;=DX$1,$S33+$Y33,$Y33)</f>
        <v>0</v>
      </c>
      <c r="DY33" s="27">
        <f>IF($O33&gt;=DY$1,$S33+$Y33,$Y33)</f>
        <v>0</v>
      </c>
      <c r="DZ33" s="27">
        <f>IF($O33&gt;=DZ$1,$S33+$Y33,$Y33)</f>
        <v>0</v>
      </c>
      <c r="EA33" s="27">
        <f>IF($O33&gt;=EA$1,$S33+$Y33,$Y33)</f>
        <v>0</v>
      </c>
      <c r="EB33" s="27">
        <f>IF($O33&gt;=EB$1,$S33+$Y33,$Y33)</f>
        <v>0</v>
      </c>
      <c r="EC33" s="27">
        <f>IF($O33&gt;=EC$1,$S33+$Y33,$Y33)</f>
        <v>0</v>
      </c>
      <c r="ED33" s="27">
        <f>IF($O33&gt;=ED$1,$S33+$Y33,$Y33)</f>
        <v>0</v>
      </c>
      <c r="EE33" s="27">
        <f>IF($O33&gt;=EE$1,$S33+$Y33,$Y33)</f>
        <v>0</v>
      </c>
      <c r="EF33" s="27">
        <f>IF($O33&gt;=EF$1,$S33+$Y33,$Y33)</f>
        <v>0</v>
      </c>
      <c r="EG33" s="27">
        <f>IF($O33&gt;=EG$1,$S33+$Y33,$Y33)</f>
        <v>0</v>
      </c>
      <c r="EH33" s="27">
        <f>IF($O33&gt;=EH$1,$S33+$Y33,$Y33)</f>
        <v>0</v>
      </c>
      <c r="EI33" s="27">
        <f>IF($O33&gt;=EI$1,$S33+$Y33,$Y33)</f>
        <v>0</v>
      </c>
      <c r="EJ33" s="27">
        <f>IF($O33&gt;=EJ$1,$S33+$Y33,$Y33)</f>
        <v>0</v>
      </c>
      <c r="EK33" s="27">
        <f>IF($O33&gt;=EK$1,$S33+$Y33,$Y33)</f>
        <v>0</v>
      </c>
      <c r="EL33" s="27">
        <f>IF($O33&gt;=EL$1,$S33+$Y33,$Y33)</f>
        <v>0</v>
      </c>
      <c r="EM33" s="27">
        <f>IF($O33&gt;=EM$1,$S33+$Y33,$Y33)</f>
        <v>0</v>
      </c>
      <c r="EN33" s="27">
        <f>IF($O33&gt;=EN$1,$S33+$Y33,$Y33)</f>
        <v>0</v>
      </c>
      <c r="EO33" s="27">
        <f>IF($O33&gt;=EO$1,$S33+$Y33,$Y33)</f>
        <v>0</v>
      </c>
      <c r="EP33" s="27">
        <f>IF($O33&gt;=EP$1,$S33+$Y33,$Y33)</f>
        <v>0</v>
      </c>
      <c r="EQ33" s="27">
        <f>IF($O33&gt;=EQ$1,$S33+$Y33,$Y33)</f>
        <v>0</v>
      </c>
      <c r="ER33" s="27">
        <f>IF($O33&gt;=ER$1,$S33+$Y33,$Y33)</f>
        <v>0</v>
      </c>
      <c r="ES33" s="27">
        <f>IF($O33&gt;=ES$1,$S33+$Y33,$Y33)</f>
        <v>0</v>
      </c>
      <c r="ET33" s="27">
        <f>IF($O33&gt;=ET$1,$S33+$Y33,$Y33)</f>
        <v>0</v>
      </c>
      <c r="EU33" s="27">
        <f>IF($O33&gt;=EU$1,$S33+$Y33,$Y33)</f>
        <v>0</v>
      </c>
      <c r="EV33" s="27">
        <f>IF($O33&gt;=EV$1,$S33,0)</f>
        <v>0</v>
      </c>
      <c r="EW33" s="27">
        <f>IF($O33&gt;=EW$1,$S33,0)</f>
        <v>0</v>
      </c>
      <c r="EX33" s="27">
        <f>IF($O33&gt;=EX$1,$S33,0)</f>
        <v>0</v>
      </c>
      <c r="EY33" s="27">
        <f>IF($O33&gt;=EY$1,$S33,0)</f>
        <v>0</v>
      </c>
      <c r="EZ33" s="27">
        <f>IF($O33&gt;=EZ$1,$S33,0)</f>
        <v>0</v>
      </c>
      <c r="FA33" s="27">
        <f>IF($O33&gt;=FA$1,$S33,0)</f>
        <v>0</v>
      </c>
      <c r="FB33" s="27">
        <f>IF($O33&gt;=FB$1,$S33,0)</f>
        <v>0</v>
      </c>
      <c r="FC33" s="27">
        <f>IF($O33&gt;=FC$1,$S33,0)</f>
        <v>0</v>
      </c>
      <c r="FD33" s="27">
        <f>IF($O33&gt;=FD$1,$S33,0)</f>
        <v>0</v>
      </c>
      <c r="FE33" s="27">
        <f>IF($O33&gt;=FE$1,$S33,0)</f>
        <v>0</v>
      </c>
      <c r="FF33" s="27">
        <f>IF($O33&gt;=FF$1,$S33,0)</f>
        <v>0</v>
      </c>
      <c r="FG33" s="27">
        <f>IF($O33&gt;=FG$1,$S33,0)</f>
        <v>0</v>
      </c>
      <c r="FH33" s="27">
        <f>IF($O33&gt;=FH$1,$S33,0)</f>
        <v>0</v>
      </c>
      <c r="FI33" s="27">
        <f>IF($O33&gt;=FI$1,$S33,0)</f>
        <v>0</v>
      </c>
      <c r="FJ33" s="27">
        <f>IF($O33&gt;=FJ$1,$S33,0)</f>
        <v>0</v>
      </c>
      <c r="FK33" s="27">
        <f>IF($O33&gt;=FK$1,$S33,0)</f>
        <v>0</v>
      </c>
      <c r="FL33" s="27">
        <f>IF($O33&gt;=FL$1,$S33,0)</f>
        <v>0</v>
      </c>
      <c r="FM33" s="27">
        <f>IF($O33&gt;=FM$1,$S33,0)</f>
        <v>0</v>
      </c>
      <c r="FN33" s="27">
        <f>IF($O33&gt;=FN$1,$S33,0)</f>
        <v>0</v>
      </c>
      <c r="FO33" s="27">
        <f>IF($O33&gt;=FO$1,$S33,0)</f>
        <v>0</v>
      </c>
      <c r="FP33" s="27">
        <f>IF($O33&gt;=FP$1,$S33,0)</f>
        <v>0</v>
      </c>
      <c r="FQ33" s="27">
        <f>IF($O33&gt;=FQ$1,$S33,0)</f>
        <v>0</v>
      </c>
      <c r="FR33" s="27">
        <f>IF($O33&gt;=FR$1,$S33,0)</f>
        <v>0</v>
      </c>
      <c r="FS33" s="27">
        <f>IF($O33&gt;=FS$1,$S33,0)</f>
        <v>0</v>
      </c>
      <c r="FT33" s="27">
        <f>IF($O33&gt;=FT$1,$S33,0)</f>
        <v>0</v>
      </c>
      <c r="FU33" s="27">
        <f>IF($O33&gt;=FU$1,$S33,0)</f>
        <v>0</v>
      </c>
      <c r="FV33" s="27">
        <f>IF($O33&gt;=FV$1,$S33,0)</f>
        <v>0</v>
      </c>
      <c r="FW33" s="27">
        <f>IF($O33&gt;=FW$1,$S33,0)</f>
        <v>0</v>
      </c>
      <c r="FX33" s="27">
        <f>IF($O33&gt;=FX$1,$S33,0)</f>
        <v>0</v>
      </c>
      <c r="FY33" s="27">
        <f>IF($O33&gt;=FY$1,$S33,0)</f>
        <v>0</v>
      </c>
      <c r="FZ33" s="27">
        <f>IF($O33&gt;=FZ$1,$S33,0)</f>
        <v>0</v>
      </c>
      <c r="GA33" s="27">
        <f>IF($O33&gt;=GA$1,$S33,0)</f>
        <v>0</v>
      </c>
      <c r="GB33" s="27">
        <f>IF($O33&gt;=GB$1,$S33,0)</f>
        <v>0</v>
      </c>
      <c r="GC33" s="27">
        <f>IF($O33&gt;=GC$1,$S33,0)</f>
        <v>0</v>
      </c>
      <c r="GD33" s="27">
        <f>IF($O33&gt;=GD$1,$S33,0)</f>
        <v>0</v>
      </c>
      <c r="GE33" s="27">
        <f>IF($O33&gt;=GE$1,$S33,0)</f>
        <v>0</v>
      </c>
      <c r="GF33" s="27">
        <f>IF($O33&gt;=GF$1,$S33,0)</f>
        <v>0</v>
      </c>
      <c r="GG33" s="27">
        <f>IF($O33&gt;=GG$1,$S33,0)</f>
        <v>0</v>
      </c>
      <c r="GH33" s="27">
        <f>IF($O33&gt;=GH$1,$S33,0)</f>
        <v>0</v>
      </c>
      <c r="GI33" s="27">
        <f>IF($O33&gt;=GI$1,$S33,0)</f>
        <v>0</v>
      </c>
      <c r="GJ33" s="27">
        <f>IF($O33&gt;=GJ$1,$S33,0)</f>
        <v>0</v>
      </c>
      <c r="GK33" s="27">
        <f>IF($O33&gt;=GK$1,$S33,0)</f>
        <v>0</v>
      </c>
      <c r="GL33" s="27">
        <f>IF($O33&gt;=GL$1,$S33,0)</f>
        <v>0</v>
      </c>
      <c r="GM33" s="27">
        <f>IF($O33&gt;=GM$1,$S33,0)</f>
        <v>0</v>
      </c>
      <c r="GN33" s="27">
        <f>IF($O33&gt;=GN$1,$S33,0)</f>
        <v>0</v>
      </c>
      <c r="GO33" s="27">
        <f>IF($O33&gt;=GO$1,$S33,0)</f>
        <v>0</v>
      </c>
      <c r="GP33" s="27">
        <f>IF($O33&gt;=GP$1,$S33,0)</f>
        <v>0</v>
      </c>
      <c r="GQ33" s="27">
        <f>IF($O33&gt;=GQ$1,$S33,0)</f>
        <v>0</v>
      </c>
      <c r="GR33" s="27">
        <f>IF($O33&gt;=GR$1,$S33,0)</f>
        <v>0</v>
      </c>
      <c r="GS33" s="27">
        <f>IF($O33&gt;=GS$1,$S33,0)</f>
        <v>0</v>
      </c>
      <c r="GT33" s="27">
        <f>IF($O33&gt;=GT$1,$S33,0)</f>
        <v>0</v>
      </c>
      <c r="GU33" s="27">
        <f>IF($O33&gt;=GU$1,$S33,0)</f>
        <v>0</v>
      </c>
      <c r="GV33" s="27">
        <f>IF($O33&gt;=GV$1,$S33,0)</f>
        <v>0</v>
      </c>
      <c r="GW33" s="27">
        <f>IF($O33&gt;=GW$1,$S33,0)</f>
        <v>0</v>
      </c>
      <c r="GX33" s="27">
        <f>IF($O33&gt;=GX$1,$S33,0)</f>
        <v>0</v>
      </c>
      <c r="GY33" s="27">
        <f>IF($O33&gt;=GY$1,$S33,0)</f>
        <v>0</v>
      </c>
      <c r="GZ33" s="27">
        <f>IF($O33&gt;=GZ$1,$S33,0)</f>
        <v>0</v>
      </c>
      <c r="HA33" s="27">
        <f>IF($O33&gt;=HA$1,$S33,0)</f>
        <v>0</v>
      </c>
      <c r="HB33" s="27">
        <f>IF($O33&gt;=HB$1,$S33,0)</f>
        <v>0</v>
      </c>
      <c r="HC33" s="27">
        <f>IF($O33&gt;=HC$1,$S33,0)</f>
        <v>0</v>
      </c>
    </row>
    <row r="34" spans="1:211">
      <c r="A34" s="3">
        <v>33189</v>
      </c>
      <c r="B34" s="3" t="s">
        <v>52</v>
      </c>
      <c r="C34" s="3" t="s">
        <v>18</v>
      </c>
      <c r="D34" s="3">
        <v>65</v>
      </c>
      <c r="E34" s="4">
        <v>32223</v>
      </c>
      <c r="F34" s="5">
        <v>30.268493150684932</v>
      </c>
      <c r="G34" s="3" t="s">
        <v>24</v>
      </c>
      <c r="H34" s="4">
        <v>19544</v>
      </c>
      <c r="I34" s="9" t="s">
        <v>884</v>
      </c>
      <c r="J34" s="5">
        <v>1888.01</v>
      </c>
      <c r="K34" s="31">
        <v>685</v>
      </c>
      <c r="L34" s="32">
        <v>30</v>
      </c>
      <c r="M34" s="33">
        <f>VLOOKUP(L34,FIND,3,TRUE)</f>
        <v>1.5</v>
      </c>
      <c r="N34" s="32">
        <f>IF(L34&gt;30,180,VLOOKUP(L34,TEMPO,2,FALSE))</f>
        <v>180</v>
      </c>
      <c r="O34" s="32">
        <f>IF(R34&gt;0,4,N34)</f>
        <v>180</v>
      </c>
      <c r="P34" s="96">
        <f>J34*M34*L34</f>
        <v>84960.45</v>
      </c>
      <c r="Q34" s="96">
        <f>10934.45*2</f>
        <v>21868.9</v>
      </c>
      <c r="R34" s="96">
        <f>IF(P34&lt;=Q34,P34/4,0)</f>
        <v>0</v>
      </c>
      <c r="S34" s="5">
        <f>IF(P34&gt;=Q34,P34/N34,0)</f>
        <v>472.0025</v>
      </c>
      <c r="T34" s="3"/>
      <c r="U34" s="3">
        <f>IF(T34="",1,0)</f>
        <v>1</v>
      </c>
      <c r="V34" s="3">
        <v>34</v>
      </c>
      <c r="W34" s="5">
        <v>0.6</v>
      </c>
      <c r="X34" s="5">
        <v>402.65</v>
      </c>
      <c r="Y34" s="5">
        <f>X34*W34</f>
        <v>241.58999999999997</v>
      </c>
      <c r="Z34" s="5">
        <v>400</v>
      </c>
      <c r="AA34" s="5">
        <f>S34+Y34+Z34</f>
        <v>1113.5925</v>
      </c>
      <c r="AB34" s="39">
        <f>(J34/12+J34/12*1.3333333333+450/12+J34/30*6/12+J34)*1.3+Y34+Z34+153.9</f>
        <v>3816.8068555487384</v>
      </c>
      <c r="AC34" s="39" t="s">
        <v>18</v>
      </c>
      <c r="AD34" s="39">
        <f>J34*1.3+400+153.9</f>
        <v>3008.3130000000001</v>
      </c>
      <c r="AE34" s="39">
        <f>SUMIFS('CUSTO MENSAL FUNC NOVO'!H:H,'CUSTO MENSAL FUNC NOVO'!A:A,'VALORES MENSAIS'!AC34)</f>
        <v>1902.2210000000002</v>
      </c>
      <c r="AF34" s="27">
        <f>IF($R34&gt;0,$R34,$S34)+$Y34+$Z34</f>
        <v>1113.5925</v>
      </c>
      <c r="AG34" s="27">
        <f>IF($R34&gt;0,$R34,$S34)+$Y34+$Z34</f>
        <v>1113.5925</v>
      </c>
      <c r="AH34" s="27">
        <f>IF($R34&gt;0,$R34,$S34)+$Y34+$Z34</f>
        <v>1113.5925</v>
      </c>
      <c r="AI34" s="27">
        <f>IF($R34&gt;0,$R34,$S34)+$Y34+$Z34</f>
        <v>1113.5925</v>
      </c>
      <c r="AJ34" s="27">
        <f>IF($O34&gt;=AJ$1,$S34+$Y34+$Z34,$Y34+$Z34)</f>
        <v>1113.5925</v>
      </c>
      <c r="AK34" s="27">
        <f>IF($O34&gt;=AK$1,$S34+$Y34+$Z34,$Y34+$Z34)</f>
        <v>1113.5925</v>
      </c>
      <c r="AL34" s="27">
        <f>IF($O34&gt;=AL$1,$S34+$Y34+$Z34,$Y34+$Z34)</f>
        <v>1113.5925</v>
      </c>
      <c r="AM34" s="27">
        <f>IF($O34&gt;=AM$1,$S34+$Y34+$Z34,$Y34+$Z34)</f>
        <v>1113.5925</v>
      </c>
      <c r="AN34" s="27">
        <f>IF($O34&gt;=AN$1,$S34+$Y34+$Z34,$Y34+$Z34)</f>
        <v>1113.5925</v>
      </c>
      <c r="AO34" s="27">
        <f>IF($O34&gt;=AO$1,$S34+$Y34+$Z34,$Y34+$Z34)</f>
        <v>1113.5925</v>
      </c>
      <c r="AP34" s="27">
        <f>IF($O34&gt;=AP$1,$S34+$Y34+$Z34,$Y34+$Z34)</f>
        <v>1113.5925</v>
      </c>
      <c r="AQ34" s="27">
        <f>IF($O34&gt;=AQ$1,$S34+$Y34+$Z34,$Y34+$Z34)</f>
        <v>1113.5925</v>
      </c>
      <c r="AR34" s="27">
        <f>IF($O34&gt;=AR$1,$S34+$Y34+$Z34,$Y34+$Z34)</f>
        <v>1113.5925</v>
      </c>
      <c r="AS34" s="27">
        <f>IF($O34&gt;=AS$1,$S34+$Y34+$Z34,$Y34+$Z34)</f>
        <v>1113.5925</v>
      </c>
      <c r="AT34" s="27">
        <f>IF($O34&gt;=AT$1,$S34+$Y34+$Z34,$Y34+$Z34)</f>
        <v>1113.5925</v>
      </c>
      <c r="AU34" s="27">
        <f>IF($O34&gt;=AU$1,$S34+$Y34+$Z34,$Y34+$Z34)</f>
        <v>1113.5925</v>
      </c>
      <c r="AV34" s="27">
        <f>IF($O34&gt;=AV$1,$S34+$Y34+$Z34,$Y34+$Z34)</f>
        <v>1113.5925</v>
      </c>
      <c r="AW34" s="27">
        <f>IF($O34&gt;=AW$1,$S34+$Y34+$Z34,$Y34+$Z34)</f>
        <v>1113.5925</v>
      </c>
      <c r="AX34" s="27">
        <f>IF($O34&gt;=AX$1,$S34+$Y34+$Z34,$Y34+$Z34)</f>
        <v>1113.5925</v>
      </c>
      <c r="AY34" s="27">
        <f>IF($O34&gt;=AY$1,$S34+$Y34+$Z34,$Y34+$Z34)</f>
        <v>1113.5925</v>
      </c>
      <c r="AZ34" s="27">
        <f>IF($O34&gt;=AZ$1,$S34+$Y34+$Z34,$Y34+$Z34)</f>
        <v>1113.5925</v>
      </c>
      <c r="BA34" s="27">
        <f>IF($O34&gt;=BA$1,$S34+$Y34+$Z34,$Y34+$Z34)</f>
        <v>1113.5925</v>
      </c>
      <c r="BB34" s="27">
        <f>IF($O34&gt;=BB$1,$S34+$Y34+$Z34,$Y34+$Z34)</f>
        <v>1113.5925</v>
      </c>
      <c r="BC34" s="27">
        <f>IF($O34&gt;=BC$1,$S34+$Y34+$Z34,$Y34+$Z34)</f>
        <v>1113.5925</v>
      </c>
      <c r="BD34" s="27">
        <f>IF($O34&gt;=BD$1,$S34+$Y34+$Z34,$Y34+$Z34)</f>
        <v>1113.5925</v>
      </c>
      <c r="BE34" s="27">
        <f>IF($O34&gt;=BE$1,$S34+$Y34+$Z34,$Y34+$Z34)</f>
        <v>1113.5925</v>
      </c>
      <c r="BF34" s="27">
        <f>IF($O34&gt;=BF$1,$S34+$Y34+$Z34,$Y34+$Z34)</f>
        <v>1113.5925</v>
      </c>
      <c r="BG34" s="27">
        <f>IF($O34&gt;=BG$1,$S34+$Y34+$Z34,$Y34+$Z34)</f>
        <v>1113.5925</v>
      </c>
      <c r="BH34" s="27">
        <f>IF($O34&gt;=BH$1,$S34+$Y34+$Z34,$Y34+$Z34)</f>
        <v>1113.5925</v>
      </c>
      <c r="BI34" s="27">
        <f>IF($O34&gt;=BI$1,$S34+$Y34+$Z34,$Y34+$Z34)</f>
        <v>1113.5925</v>
      </c>
      <c r="BJ34" s="27">
        <f>IF($O34&gt;=BJ$1,$S34+$Y34+$Z34,$Y34+$Z34)</f>
        <v>1113.5925</v>
      </c>
      <c r="BK34" s="27">
        <f>IF($O34&gt;=BK$1,$S34+$Y34+$Z34,$Y34+$Z34)</f>
        <v>1113.5925</v>
      </c>
      <c r="BL34" s="27">
        <f>IF($O34&gt;=BL$1,$S34+$Y34+$Z34,$Y34+$Z34)</f>
        <v>1113.5925</v>
      </c>
      <c r="BM34" s="27">
        <f>IF($O34&gt;=BM$1,$S34+$Y34+$Z34,$Y34+$Z34)</f>
        <v>1113.5925</v>
      </c>
      <c r="BN34" s="27">
        <f>IF($O34&gt;=BN$1,$S34+$Y34+$Z34,$Y34+$Z34)</f>
        <v>1113.5925</v>
      </c>
      <c r="BO34" s="27">
        <f>IF($O34&gt;=BO$1,$S34+$Y34+$Z34,$Y34+$Z34)</f>
        <v>1113.5925</v>
      </c>
      <c r="BP34" s="27">
        <f>IF($O34&gt;=BP$1,$S34+$Y34+$Z34,$Y34+$Z34)</f>
        <v>1113.5925</v>
      </c>
      <c r="BQ34" s="27">
        <f>IF($O34&gt;=BQ$1,$S34+$Y34+$Z34,$Y34+$Z34)</f>
        <v>1113.5925</v>
      </c>
      <c r="BR34" s="27">
        <f>IF($O34&gt;=BR$1,$S34+$Y34+$Z34,$Y34+$Z34)</f>
        <v>1113.5925</v>
      </c>
      <c r="BS34" s="27">
        <f>IF($O34&gt;=BS$1,$S34+$Y34+$Z34,$Y34+$Z34)</f>
        <v>1113.5925</v>
      </c>
      <c r="BT34" s="27">
        <f>IF($O34&gt;=BT$1,$S34+$Y34+$Z34,$Y34+$Z34)</f>
        <v>1113.5925</v>
      </c>
      <c r="BU34" s="27">
        <f>IF($O34&gt;=BU$1,$S34+$Y34+$Z34,$Y34+$Z34)</f>
        <v>1113.5925</v>
      </c>
      <c r="BV34" s="27">
        <f>IF($O34&gt;=BV$1,$S34+$Y34+$Z34,$Y34+$Z34)</f>
        <v>1113.5925</v>
      </c>
      <c r="BW34" s="27">
        <f>IF($O34&gt;=BW$1,$S34+$Y34+$Z34,$Y34+$Z34)</f>
        <v>1113.5925</v>
      </c>
      <c r="BX34" s="27">
        <f>IF($O34&gt;=BX$1,$S34+$Y34+$Z34,$Y34+$Z34)</f>
        <v>1113.5925</v>
      </c>
      <c r="BY34" s="27">
        <f>IF($O34&gt;=BY$1,$S34+$Y34+$Z34,$Y34+$Z34)</f>
        <v>1113.5925</v>
      </c>
      <c r="BZ34" s="27">
        <f>IF($O34&gt;=BZ$1,$S34+$Y34+$Z34,$Y34+$Z34)</f>
        <v>1113.5925</v>
      </c>
      <c r="CA34" s="27">
        <f>IF($O34&gt;=CA$1,$S34+$Y34+$Z34,$Y34+$Z34)</f>
        <v>1113.5925</v>
      </c>
      <c r="CB34" s="27">
        <f>IF($O34&gt;=CB$1,$S34+$Y34+$Z34,$Y34+$Z34)</f>
        <v>1113.5925</v>
      </c>
      <c r="CC34" s="27">
        <f>IF($O34&gt;=CC$1,$S34+$Y34+$Z34,$Y34+$Z34)</f>
        <v>1113.5925</v>
      </c>
      <c r="CD34" s="27">
        <f>IF($O34&gt;=CD$1,$S34+$Y34+$Z34,$Y34+$Z34)</f>
        <v>1113.5925</v>
      </c>
      <c r="CE34" s="27">
        <f>IF($O34&gt;=CE$1,$S34+$Y34+$Z34,$Y34+$Z34)</f>
        <v>1113.5925</v>
      </c>
      <c r="CF34" s="27">
        <f>IF($O34&gt;=CF$1,$S34+$Y34+$Z34,$Y34+$Z34)</f>
        <v>1113.5925</v>
      </c>
      <c r="CG34" s="27">
        <f>IF($O34&gt;=CG$1,$S34+$Y34+$Z34,$Y34+$Z34)</f>
        <v>1113.5925</v>
      </c>
      <c r="CH34" s="27">
        <f>IF($O34&gt;=CH$1,$S34+$Y34+$Z34,$Y34+$Z34)</f>
        <v>1113.5925</v>
      </c>
      <c r="CI34" s="27">
        <f>IF($O34&gt;=CI$1,$S34+$Y34+$Z34,$Y34+$Z34)</f>
        <v>1113.5925</v>
      </c>
      <c r="CJ34" s="27">
        <f>IF($O34&gt;=CJ$1,$S34+$Y34+$Z34,$Y34+$Z34)</f>
        <v>1113.5925</v>
      </c>
      <c r="CK34" s="27">
        <f>IF($O34&gt;=CK$1,$S34+$Y34+$Z34,$Y34+$Z34)</f>
        <v>1113.5925</v>
      </c>
      <c r="CL34" s="27">
        <f>IF($O34&gt;=CL$1,$S34+$Y34+$Z34,$Y34+$Z34)</f>
        <v>1113.5925</v>
      </c>
      <c r="CM34" s="27">
        <f>IF($O34&gt;=CM$1,$S34+$Y34+$Z34,$Y34+$Z34)</f>
        <v>1113.5925</v>
      </c>
      <c r="CN34" s="27">
        <f>IF($O34&gt;=CN$1,$S34+$Y34,$Y34)</f>
        <v>713.59249999999997</v>
      </c>
      <c r="CO34" s="27">
        <f>IF($O34&gt;=CO$1,$S34+$Y34,$Y34)</f>
        <v>713.59249999999997</v>
      </c>
      <c r="CP34" s="27">
        <f>IF($O34&gt;=CP$1,$S34+$Y34,$Y34)</f>
        <v>713.59249999999997</v>
      </c>
      <c r="CQ34" s="27">
        <f>IF($O34&gt;=CQ$1,$S34+$Y34,$Y34)</f>
        <v>713.59249999999997</v>
      </c>
      <c r="CR34" s="27">
        <f>IF($O34&gt;=CR$1,$S34+$Y34,$Y34)</f>
        <v>713.59249999999997</v>
      </c>
      <c r="CS34" s="27">
        <f>IF($O34&gt;=CS$1,$S34+$Y34,$Y34)</f>
        <v>713.59249999999997</v>
      </c>
      <c r="CT34" s="27">
        <f>IF($O34&gt;=CT$1,$S34+$Y34,$Y34)</f>
        <v>713.59249999999997</v>
      </c>
      <c r="CU34" s="27">
        <f>IF($O34&gt;=CU$1,$S34+$Y34,$Y34)</f>
        <v>713.59249999999997</v>
      </c>
      <c r="CV34" s="27">
        <f>IF($O34&gt;=CV$1,$S34+$Y34,$Y34)</f>
        <v>713.59249999999997</v>
      </c>
      <c r="CW34" s="27">
        <f>IF($O34&gt;=CW$1,$S34+$Y34,$Y34)</f>
        <v>713.59249999999997</v>
      </c>
      <c r="CX34" s="27">
        <f>IF($O34&gt;=CX$1,$S34+$Y34,$Y34)</f>
        <v>713.59249999999997</v>
      </c>
      <c r="CY34" s="27">
        <f>IF($O34&gt;=CY$1,$S34+$Y34,$Y34)</f>
        <v>713.59249999999997</v>
      </c>
      <c r="CZ34" s="27">
        <f>IF($O34&gt;=CZ$1,$S34+$Y34,$Y34)</f>
        <v>713.59249999999997</v>
      </c>
      <c r="DA34" s="27">
        <f>IF($O34&gt;=DA$1,$S34+$Y34,$Y34)</f>
        <v>713.59249999999997</v>
      </c>
      <c r="DB34" s="27">
        <f>IF($O34&gt;=DB$1,$S34+$Y34,$Y34)</f>
        <v>713.59249999999997</v>
      </c>
      <c r="DC34" s="27">
        <f>IF($O34&gt;=DC$1,$S34+$Y34,$Y34)</f>
        <v>713.59249999999997</v>
      </c>
      <c r="DD34" s="27">
        <f>IF($O34&gt;=DD$1,$S34+$Y34,$Y34)</f>
        <v>713.59249999999997</v>
      </c>
      <c r="DE34" s="27">
        <f>IF($O34&gt;=DE$1,$S34+$Y34,$Y34)</f>
        <v>713.59249999999997</v>
      </c>
      <c r="DF34" s="27">
        <f>IF($O34&gt;=DF$1,$S34+$Y34,$Y34)</f>
        <v>713.59249999999997</v>
      </c>
      <c r="DG34" s="27">
        <f>IF($O34&gt;=DG$1,$S34+$Y34,$Y34)</f>
        <v>713.59249999999997</v>
      </c>
      <c r="DH34" s="27">
        <f>IF($O34&gt;=DH$1,$S34+$Y34,$Y34)</f>
        <v>713.59249999999997</v>
      </c>
      <c r="DI34" s="27">
        <f>IF($O34&gt;=DI$1,$S34+$Y34,$Y34)</f>
        <v>713.59249999999997</v>
      </c>
      <c r="DJ34" s="27">
        <f>IF($O34&gt;=DJ$1,$S34+$Y34,$Y34)</f>
        <v>713.59249999999997</v>
      </c>
      <c r="DK34" s="27">
        <f>IF($O34&gt;=DK$1,$S34+$Y34,$Y34)</f>
        <v>713.59249999999997</v>
      </c>
      <c r="DL34" s="27">
        <f>IF($O34&gt;=DL$1,$S34+$Y34,$Y34)</f>
        <v>713.59249999999997</v>
      </c>
      <c r="DM34" s="27">
        <f>IF($O34&gt;=DM$1,$S34+$Y34,$Y34)</f>
        <v>713.59249999999997</v>
      </c>
      <c r="DN34" s="27">
        <f>IF($O34&gt;=DN$1,$S34+$Y34,$Y34)</f>
        <v>713.59249999999997</v>
      </c>
      <c r="DO34" s="27">
        <f>IF($O34&gt;=DO$1,$S34+$Y34,$Y34)</f>
        <v>713.59249999999997</v>
      </c>
      <c r="DP34" s="27">
        <f>IF($O34&gt;=DP$1,$S34+$Y34,$Y34)</f>
        <v>713.59249999999997</v>
      </c>
      <c r="DQ34" s="27">
        <f>IF($O34&gt;=DQ$1,$S34+$Y34,$Y34)</f>
        <v>713.59249999999997</v>
      </c>
      <c r="DR34" s="27">
        <f>IF($O34&gt;=DR$1,$S34+$Y34,$Y34)</f>
        <v>713.59249999999997</v>
      </c>
      <c r="DS34" s="27">
        <f>IF($O34&gt;=DS$1,$S34+$Y34,$Y34)</f>
        <v>713.59249999999997</v>
      </c>
      <c r="DT34" s="27">
        <f>IF($O34&gt;=DT$1,$S34+$Y34,$Y34)</f>
        <v>713.59249999999997</v>
      </c>
      <c r="DU34" s="27">
        <f>IF($O34&gt;=DU$1,$S34+$Y34,$Y34)</f>
        <v>713.59249999999997</v>
      </c>
      <c r="DV34" s="27">
        <f>IF($O34&gt;=DV$1,$S34+$Y34,$Y34)</f>
        <v>713.59249999999997</v>
      </c>
      <c r="DW34" s="27">
        <f>IF($O34&gt;=DW$1,$S34+$Y34,$Y34)</f>
        <v>713.59249999999997</v>
      </c>
      <c r="DX34" s="27">
        <f>IF($O34&gt;=DX$1,$S34+$Y34,$Y34)</f>
        <v>713.59249999999997</v>
      </c>
      <c r="DY34" s="27">
        <f>IF($O34&gt;=DY$1,$S34+$Y34,$Y34)</f>
        <v>713.59249999999997</v>
      </c>
      <c r="DZ34" s="27">
        <f>IF($O34&gt;=DZ$1,$S34+$Y34,$Y34)</f>
        <v>713.59249999999997</v>
      </c>
      <c r="EA34" s="27">
        <f>IF($O34&gt;=EA$1,$S34+$Y34,$Y34)</f>
        <v>713.59249999999997</v>
      </c>
      <c r="EB34" s="27">
        <f>IF($O34&gt;=EB$1,$S34+$Y34,$Y34)</f>
        <v>713.59249999999997</v>
      </c>
      <c r="EC34" s="27">
        <f>IF($O34&gt;=EC$1,$S34+$Y34,$Y34)</f>
        <v>713.59249999999997</v>
      </c>
      <c r="ED34" s="27">
        <f>IF($O34&gt;=ED$1,$S34+$Y34,$Y34)</f>
        <v>713.59249999999997</v>
      </c>
      <c r="EE34" s="27">
        <f>IF($O34&gt;=EE$1,$S34+$Y34,$Y34)</f>
        <v>713.59249999999997</v>
      </c>
      <c r="EF34" s="27">
        <f>IF($O34&gt;=EF$1,$S34+$Y34,$Y34)</f>
        <v>713.59249999999997</v>
      </c>
      <c r="EG34" s="27">
        <f>IF($O34&gt;=EG$1,$S34+$Y34,$Y34)</f>
        <v>713.59249999999997</v>
      </c>
      <c r="EH34" s="27">
        <f>IF($O34&gt;=EH$1,$S34+$Y34,$Y34)</f>
        <v>713.59249999999997</v>
      </c>
      <c r="EI34" s="27">
        <f>IF($O34&gt;=EI$1,$S34+$Y34,$Y34)</f>
        <v>713.59249999999997</v>
      </c>
      <c r="EJ34" s="27">
        <f>IF($O34&gt;=EJ$1,$S34+$Y34,$Y34)</f>
        <v>713.59249999999997</v>
      </c>
      <c r="EK34" s="27">
        <f>IF($O34&gt;=EK$1,$S34+$Y34,$Y34)</f>
        <v>713.59249999999997</v>
      </c>
      <c r="EL34" s="27">
        <f>IF($O34&gt;=EL$1,$S34+$Y34,$Y34)</f>
        <v>713.59249999999997</v>
      </c>
      <c r="EM34" s="27">
        <f>IF($O34&gt;=EM$1,$S34+$Y34,$Y34)</f>
        <v>713.59249999999997</v>
      </c>
      <c r="EN34" s="27">
        <f>IF($O34&gt;=EN$1,$S34+$Y34,$Y34)</f>
        <v>713.59249999999997</v>
      </c>
      <c r="EO34" s="27">
        <f>IF($O34&gt;=EO$1,$S34+$Y34,$Y34)</f>
        <v>713.59249999999997</v>
      </c>
      <c r="EP34" s="27">
        <f>IF($O34&gt;=EP$1,$S34+$Y34,$Y34)</f>
        <v>713.59249999999997</v>
      </c>
      <c r="EQ34" s="27">
        <f>IF($O34&gt;=EQ$1,$S34+$Y34,$Y34)</f>
        <v>713.59249999999997</v>
      </c>
      <c r="ER34" s="27">
        <f>IF($O34&gt;=ER$1,$S34+$Y34,$Y34)</f>
        <v>713.59249999999997</v>
      </c>
      <c r="ES34" s="27">
        <f>IF($O34&gt;=ES$1,$S34+$Y34,$Y34)</f>
        <v>713.59249999999997</v>
      </c>
      <c r="ET34" s="27">
        <f>IF($O34&gt;=ET$1,$S34+$Y34,$Y34)</f>
        <v>713.59249999999997</v>
      </c>
      <c r="EU34" s="27">
        <f>IF($O34&gt;=EU$1,$S34+$Y34,$Y34)</f>
        <v>713.59249999999997</v>
      </c>
      <c r="EV34" s="27">
        <f>IF($O34&gt;=EV$1,$S34,0)</f>
        <v>472.0025</v>
      </c>
      <c r="EW34" s="27">
        <f>IF($O34&gt;=EW$1,$S34,0)</f>
        <v>472.0025</v>
      </c>
      <c r="EX34" s="27">
        <f>IF($O34&gt;=EX$1,$S34,0)</f>
        <v>472.0025</v>
      </c>
      <c r="EY34" s="27">
        <f>IF($O34&gt;=EY$1,$S34,0)</f>
        <v>472.0025</v>
      </c>
      <c r="EZ34" s="27">
        <f>IF($O34&gt;=EZ$1,$S34,0)</f>
        <v>472.0025</v>
      </c>
      <c r="FA34" s="27">
        <f>IF($O34&gt;=FA$1,$S34,0)</f>
        <v>472.0025</v>
      </c>
      <c r="FB34" s="27">
        <f>IF($O34&gt;=FB$1,$S34,0)</f>
        <v>472.0025</v>
      </c>
      <c r="FC34" s="27">
        <f>IF($O34&gt;=FC$1,$S34,0)</f>
        <v>472.0025</v>
      </c>
      <c r="FD34" s="27">
        <f>IF($O34&gt;=FD$1,$S34,0)</f>
        <v>472.0025</v>
      </c>
      <c r="FE34" s="27">
        <f>IF($O34&gt;=FE$1,$S34,0)</f>
        <v>472.0025</v>
      </c>
      <c r="FF34" s="27">
        <f>IF($O34&gt;=FF$1,$S34,0)</f>
        <v>472.0025</v>
      </c>
      <c r="FG34" s="27">
        <f>IF($O34&gt;=FG$1,$S34,0)</f>
        <v>472.0025</v>
      </c>
      <c r="FH34" s="27">
        <f>IF($O34&gt;=FH$1,$S34,0)</f>
        <v>472.0025</v>
      </c>
      <c r="FI34" s="27">
        <f>IF($O34&gt;=FI$1,$S34,0)</f>
        <v>472.0025</v>
      </c>
      <c r="FJ34" s="27">
        <f>IF($O34&gt;=FJ$1,$S34,0)</f>
        <v>472.0025</v>
      </c>
      <c r="FK34" s="27">
        <f>IF($O34&gt;=FK$1,$S34,0)</f>
        <v>472.0025</v>
      </c>
      <c r="FL34" s="27">
        <f>IF($O34&gt;=FL$1,$S34,0)</f>
        <v>472.0025</v>
      </c>
      <c r="FM34" s="27">
        <f>IF($O34&gt;=FM$1,$S34,0)</f>
        <v>472.0025</v>
      </c>
      <c r="FN34" s="27">
        <f>IF($O34&gt;=FN$1,$S34,0)</f>
        <v>472.0025</v>
      </c>
      <c r="FO34" s="27">
        <f>IF($O34&gt;=FO$1,$S34,0)</f>
        <v>472.0025</v>
      </c>
      <c r="FP34" s="27">
        <f>IF($O34&gt;=FP$1,$S34,0)</f>
        <v>472.0025</v>
      </c>
      <c r="FQ34" s="27">
        <f>IF($O34&gt;=FQ$1,$S34,0)</f>
        <v>472.0025</v>
      </c>
      <c r="FR34" s="27">
        <f>IF($O34&gt;=FR$1,$S34,0)</f>
        <v>472.0025</v>
      </c>
      <c r="FS34" s="27">
        <f>IF($O34&gt;=FS$1,$S34,0)</f>
        <v>472.0025</v>
      </c>
      <c r="FT34" s="27">
        <f>IF($O34&gt;=FT$1,$S34,0)</f>
        <v>472.0025</v>
      </c>
      <c r="FU34" s="27">
        <f>IF($O34&gt;=FU$1,$S34,0)</f>
        <v>472.0025</v>
      </c>
      <c r="FV34" s="27">
        <f>IF($O34&gt;=FV$1,$S34,0)</f>
        <v>472.0025</v>
      </c>
      <c r="FW34" s="27">
        <f>IF($O34&gt;=FW$1,$S34,0)</f>
        <v>472.0025</v>
      </c>
      <c r="FX34" s="27">
        <f>IF($O34&gt;=FX$1,$S34,0)</f>
        <v>472.0025</v>
      </c>
      <c r="FY34" s="27">
        <f>IF($O34&gt;=FY$1,$S34,0)</f>
        <v>472.0025</v>
      </c>
      <c r="FZ34" s="27">
        <f>IF($O34&gt;=FZ$1,$S34,0)</f>
        <v>472.0025</v>
      </c>
      <c r="GA34" s="27">
        <f>IF($O34&gt;=GA$1,$S34,0)</f>
        <v>472.0025</v>
      </c>
      <c r="GB34" s="27">
        <f>IF($O34&gt;=GB$1,$S34,0)</f>
        <v>472.0025</v>
      </c>
      <c r="GC34" s="27">
        <f>IF($O34&gt;=GC$1,$S34,0)</f>
        <v>472.0025</v>
      </c>
      <c r="GD34" s="27">
        <f>IF($O34&gt;=GD$1,$S34,0)</f>
        <v>472.0025</v>
      </c>
      <c r="GE34" s="27">
        <f>IF($O34&gt;=GE$1,$S34,0)</f>
        <v>472.0025</v>
      </c>
      <c r="GF34" s="27">
        <f>IF($O34&gt;=GF$1,$S34,0)</f>
        <v>472.0025</v>
      </c>
      <c r="GG34" s="27">
        <f>IF($O34&gt;=GG$1,$S34,0)</f>
        <v>472.0025</v>
      </c>
      <c r="GH34" s="27">
        <f>IF($O34&gt;=GH$1,$S34,0)</f>
        <v>472.0025</v>
      </c>
      <c r="GI34" s="27">
        <f>IF($O34&gt;=GI$1,$S34,0)</f>
        <v>472.0025</v>
      </c>
      <c r="GJ34" s="27">
        <f>IF($O34&gt;=GJ$1,$S34,0)</f>
        <v>472.0025</v>
      </c>
      <c r="GK34" s="27">
        <f>IF($O34&gt;=GK$1,$S34,0)</f>
        <v>472.0025</v>
      </c>
      <c r="GL34" s="27">
        <f>IF($O34&gt;=GL$1,$S34,0)</f>
        <v>472.0025</v>
      </c>
      <c r="GM34" s="27">
        <f>IF($O34&gt;=GM$1,$S34,0)</f>
        <v>472.0025</v>
      </c>
      <c r="GN34" s="27">
        <f>IF($O34&gt;=GN$1,$S34,0)</f>
        <v>472.0025</v>
      </c>
      <c r="GO34" s="27">
        <f>IF($O34&gt;=GO$1,$S34,0)</f>
        <v>472.0025</v>
      </c>
      <c r="GP34" s="27">
        <f>IF($O34&gt;=GP$1,$S34,0)</f>
        <v>472.0025</v>
      </c>
      <c r="GQ34" s="27">
        <f>IF($O34&gt;=GQ$1,$S34,0)</f>
        <v>472.0025</v>
      </c>
      <c r="GR34" s="27">
        <f>IF($O34&gt;=GR$1,$S34,0)</f>
        <v>472.0025</v>
      </c>
      <c r="GS34" s="27">
        <f>IF($O34&gt;=GS$1,$S34,0)</f>
        <v>472.0025</v>
      </c>
      <c r="GT34" s="27">
        <f>IF($O34&gt;=GT$1,$S34,0)</f>
        <v>472.0025</v>
      </c>
      <c r="GU34" s="27">
        <f>IF($O34&gt;=GU$1,$S34,0)</f>
        <v>472.0025</v>
      </c>
      <c r="GV34" s="27">
        <f>IF($O34&gt;=GV$1,$S34,0)</f>
        <v>472.0025</v>
      </c>
      <c r="GW34" s="27">
        <f>IF($O34&gt;=GW$1,$S34,0)</f>
        <v>472.0025</v>
      </c>
      <c r="GX34" s="27">
        <f>IF($O34&gt;=GX$1,$S34,0)</f>
        <v>472.0025</v>
      </c>
      <c r="GY34" s="27">
        <f>IF($O34&gt;=GY$1,$S34,0)</f>
        <v>472.0025</v>
      </c>
      <c r="GZ34" s="27">
        <f>IF($O34&gt;=GZ$1,$S34,0)</f>
        <v>472.0025</v>
      </c>
      <c r="HA34" s="27">
        <f>IF($O34&gt;=HA$1,$S34,0)</f>
        <v>472.0025</v>
      </c>
      <c r="HB34" s="27">
        <f>IF($O34&gt;=HB$1,$S34,0)</f>
        <v>472.0025</v>
      </c>
      <c r="HC34" s="27">
        <f>IF($O34&gt;=HC$1,$S34,0)</f>
        <v>472.0025</v>
      </c>
    </row>
    <row r="35" spans="1:211">
      <c r="A35" s="3">
        <v>69361</v>
      </c>
      <c r="B35" s="3" t="s">
        <v>44</v>
      </c>
      <c r="C35" s="3" t="s">
        <v>45</v>
      </c>
      <c r="D35" s="3">
        <v>67</v>
      </c>
      <c r="E35" s="4">
        <v>35219</v>
      </c>
      <c r="F35" s="5">
        <v>22.06027397260274</v>
      </c>
      <c r="G35" s="3" t="s">
        <v>24</v>
      </c>
      <c r="H35" s="4">
        <v>18792</v>
      </c>
      <c r="I35" s="9" t="s">
        <v>860</v>
      </c>
      <c r="J35" s="5">
        <v>1483.95</v>
      </c>
      <c r="K35" s="31">
        <v>14469</v>
      </c>
      <c r="L35" s="32">
        <v>22</v>
      </c>
      <c r="M35" s="33">
        <f>VLOOKUP(L35,FIND,3,TRUE)</f>
        <v>1.3</v>
      </c>
      <c r="N35" s="32">
        <f>IF(L35&gt;30,180,VLOOKUP(L35,TEMPO,2,FALSE))</f>
        <v>132</v>
      </c>
      <c r="O35" s="32">
        <f>IF(R35&gt;0,4,N35)</f>
        <v>132</v>
      </c>
      <c r="P35" s="96">
        <f>J35*M35*L35</f>
        <v>42440.97</v>
      </c>
      <c r="Q35" s="96">
        <f>10934.45*2</f>
        <v>21868.9</v>
      </c>
      <c r="R35" s="96">
        <f>IF(P35&lt;=Q35,P35/4,0)</f>
        <v>0</v>
      </c>
      <c r="S35" s="5">
        <f>IF(P35&gt;=Q35,P35/N35,0)</f>
        <v>321.52250000000004</v>
      </c>
      <c r="T35" s="3"/>
      <c r="U35" s="3">
        <f>IF(T35="",1,0)</f>
        <v>1</v>
      </c>
      <c r="V35" s="3">
        <v>36</v>
      </c>
      <c r="W35" s="5">
        <v>0.6</v>
      </c>
      <c r="X35" s="5">
        <v>402.65</v>
      </c>
      <c r="Y35" s="5">
        <f>X35*W35</f>
        <v>241.58999999999997</v>
      </c>
      <c r="Z35" s="5">
        <v>400</v>
      </c>
      <c r="AA35" s="5">
        <f>S35+Y35+Z35</f>
        <v>963.11249999999995</v>
      </c>
      <c r="AB35" s="39">
        <f>(J35/12+J35/12*1.3333333333+450/12+J35/30*6/12+J35)*1.3+Y35+Z35+153.9</f>
        <v>3180.6368333279747</v>
      </c>
      <c r="AC35" s="39" t="s">
        <v>45</v>
      </c>
      <c r="AD35" s="39">
        <f>J35*1.3+400+153.9</f>
        <v>2483.0350000000003</v>
      </c>
      <c r="AE35" s="39">
        <f>SUMIFS('CUSTO MENSAL FUNC NOVO'!H:H,'CUSTO MENSAL FUNC NOVO'!A:A,'VALORES MENSAIS'!AC35)</f>
        <v>2013.943</v>
      </c>
      <c r="AF35" s="27">
        <f>IF($R35&gt;0,$R35,$S35)+$Y35+$Z35</f>
        <v>963.11249999999995</v>
      </c>
      <c r="AG35" s="27">
        <f>IF($R35&gt;0,$R35,$S35)+$Y35+$Z35</f>
        <v>963.11249999999995</v>
      </c>
      <c r="AH35" s="27">
        <f>IF($R35&gt;0,$R35,$S35)+$Y35+$Z35</f>
        <v>963.11249999999995</v>
      </c>
      <c r="AI35" s="27">
        <f>IF($R35&gt;0,$R35,$S35)+$Y35+$Z35</f>
        <v>963.11249999999995</v>
      </c>
      <c r="AJ35" s="27">
        <f>IF($O35&gt;=AJ$1,$S35+$Y35+$Z35,$Y35+$Z35)</f>
        <v>963.11249999999995</v>
      </c>
      <c r="AK35" s="27">
        <f>IF($O35&gt;=AK$1,$S35+$Y35+$Z35,$Y35+$Z35)</f>
        <v>963.11249999999995</v>
      </c>
      <c r="AL35" s="27">
        <f>IF($O35&gt;=AL$1,$S35+$Y35+$Z35,$Y35+$Z35)</f>
        <v>963.11249999999995</v>
      </c>
      <c r="AM35" s="27">
        <f>IF($O35&gt;=AM$1,$S35+$Y35+$Z35,$Y35+$Z35)</f>
        <v>963.11249999999995</v>
      </c>
      <c r="AN35" s="27">
        <f>IF($O35&gt;=AN$1,$S35+$Y35+$Z35,$Y35+$Z35)</f>
        <v>963.11249999999995</v>
      </c>
      <c r="AO35" s="27">
        <f>IF($O35&gt;=AO$1,$S35+$Y35+$Z35,$Y35+$Z35)</f>
        <v>963.11249999999995</v>
      </c>
      <c r="AP35" s="27">
        <f>IF($O35&gt;=AP$1,$S35+$Y35+$Z35,$Y35+$Z35)</f>
        <v>963.11249999999995</v>
      </c>
      <c r="AQ35" s="27">
        <f>IF($O35&gt;=AQ$1,$S35+$Y35+$Z35,$Y35+$Z35)</f>
        <v>963.11249999999995</v>
      </c>
      <c r="AR35" s="27">
        <f>IF($O35&gt;=AR$1,$S35+$Y35+$Z35,$Y35+$Z35)</f>
        <v>963.11249999999995</v>
      </c>
      <c r="AS35" s="27">
        <f>IF($O35&gt;=AS$1,$S35+$Y35+$Z35,$Y35+$Z35)</f>
        <v>963.11249999999995</v>
      </c>
      <c r="AT35" s="27">
        <f>IF($O35&gt;=AT$1,$S35+$Y35+$Z35,$Y35+$Z35)</f>
        <v>963.11249999999995</v>
      </c>
      <c r="AU35" s="27">
        <f>IF($O35&gt;=AU$1,$S35+$Y35+$Z35,$Y35+$Z35)</f>
        <v>963.11249999999995</v>
      </c>
      <c r="AV35" s="27">
        <f>IF($O35&gt;=AV$1,$S35+$Y35+$Z35,$Y35+$Z35)</f>
        <v>963.11249999999995</v>
      </c>
      <c r="AW35" s="27">
        <f>IF($O35&gt;=AW$1,$S35+$Y35+$Z35,$Y35+$Z35)</f>
        <v>963.11249999999995</v>
      </c>
      <c r="AX35" s="27">
        <f>IF($O35&gt;=AX$1,$S35+$Y35+$Z35,$Y35+$Z35)</f>
        <v>963.11249999999995</v>
      </c>
      <c r="AY35" s="27">
        <f>IF($O35&gt;=AY$1,$S35+$Y35+$Z35,$Y35+$Z35)</f>
        <v>963.11249999999995</v>
      </c>
      <c r="AZ35" s="27">
        <f>IF($O35&gt;=AZ$1,$S35+$Y35+$Z35,$Y35+$Z35)</f>
        <v>963.11249999999995</v>
      </c>
      <c r="BA35" s="27">
        <f>IF($O35&gt;=BA$1,$S35+$Y35+$Z35,$Y35+$Z35)</f>
        <v>963.11249999999995</v>
      </c>
      <c r="BB35" s="27">
        <f>IF($O35&gt;=BB$1,$S35+$Y35+$Z35,$Y35+$Z35)</f>
        <v>963.11249999999995</v>
      </c>
      <c r="BC35" s="27">
        <f>IF($O35&gt;=BC$1,$S35+$Y35+$Z35,$Y35+$Z35)</f>
        <v>963.11249999999995</v>
      </c>
      <c r="BD35" s="27">
        <f>IF($O35&gt;=BD$1,$S35+$Y35+$Z35,$Y35+$Z35)</f>
        <v>963.11249999999995</v>
      </c>
      <c r="BE35" s="27">
        <f>IF($O35&gt;=BE$1,$S35+$Y35+$Z35,$Y35+$Z35)</f>
        <v>963.11249999999995</v>
      </c>
      <c r="BF35" s="27">
        <f>IF($O35&gt;=BF$1,$S35+$Y35+$Z35,$Y35+$Z35)</f>
        <v>963.11249999999995</v>
      </c>
      <c r="BG35" s="27">
        <f>IF($O35&gt;=BG$1,$S35+$Y35+$Z35,$Y35+$Z35)</f>
        <v>963.11249999999995</v>
      </c>
      <c r="BH35" s="27">
        <f>IF($O35&gt;=BH$1,$S35+$Y35+$Z35,$Y35+$Z35)</f>
        <v>963.11249999999995</v>
      </c>
      <c r="BI35" s="27">
        <f>IF($O35&gt;=BI$1,$S35+$Y35+$Z35,$Y35+$Z35)</f>
        <v>963.11249999999995</v>
      </c>
      <c r="BJ35" s="27">
        <f>IF($O35&gt;=BJ$1,$S35+$Y35+$Z35,$Y35+$Z35)</f>
        <v>963.11249999999995</v>
      </c>
      <c r="BK35" s="27">
        <f>IF($O35&gt;=BK$1,$S35+$Y35+$Z35,$Y35+$Z35)</f>
        <v>963.11249999999995</v>
      </c>
      <c r="BL35" s="27">
        <f>IF($O35&gt;=BL$1,$S35+$Y35+$Z35,$Y35+$Z35)</f>
        <v>963.11249999999995</v>
      </c>
      <c r="BM35" s="27">
        <f>IF($O35&gt;=BM$1,$S35+$Y35+$Z35,$Y35+$Z35)</f>
        <v>963.11249999999995</v>
      </c>
      <c r="BN35" s="27">
        <f>IF($O35&gt;=BN$1,$S35+$Y35+$Z35,$Y35+$Z35)</f>
        <v>963.11249999999995</v>
      </c>
      <c r="BO35" s="27">
        <f>IF($O35&gt;=BO$1,$S35+$Y35+$Z35,$Y35+$Z35)</f>
        <v>963.11249999999995</v>
      </c>
      <c r="BP35" s="27">
        <f>IF($O35&gt;=BP$1,$S35+$Y35+$Z35,$Y35+$Z35)</f>
        <v>963.11249999999995</v>
      </c>
      <c r="BQ35" s="27">
        <f>IF($O35&gt;=BQ$1,$S35+$Y35+$Z35,$Y35+$Z35)</f>
        <v>963.11249999999995</v>
      </c>
      <c r="BR35" s="27">
        <f>IF($O35&gt;=BR$1,$S35+$Y35+$Z35,$Y35+$Z35)</f>
        <v>963.11249999999995</v>
      </c>
      <c r="BS35" s="27">
        <f>IF($O35&gt;=BS$1,$S35+$Y35+$Z35,$Y35+$Z35)</f>
        <v>963.11249999999995</v>
      </c>
      <c r="BT35" s="27">
        <f>IF($O35&gt;=BT$1,$S35+$Y35+$Z35,$Y35+$Z35)</f>
        <v>963.11249999999995</v>
      </c>
      <c r="BU35" s="27">
        <f>IF($O35&gt;=BU$1,$S35+$Y35+$Z35,$Y35+$Z35)</f>
        <v>963.11249999999995</v>
      </c>
      <c r="BV35" s="27">
        <f>IF($O35&gt;=BV$1,$S35+$Y35+$Z35,$Y35+$Z35)</f>
        <v>963.11249999999995</v>
      </c>
      <c r="BW35" s="27">
        <f>IF($O35&gt;=BW$1,$S35+$Y35+$Z35,$Y35+$Z35)</f>
        <v>963.11249999999995</v>
      </c>
      <c r="BX35" s="27">
        <f>IF($O35&gt;=BX$1,$S35+$Y35+$Z35,$Y35+$Z35)</f>
        <v>963.11249999999995</v>
      </c>
      <c r="BY35" s="27">
        <f>IF($O35&gt;=BY$1,$S35+$Y35+$Z35,$Y35+$Z35)</f>
        <v>963.11249999999995</v>
      </c>
      <c r="BZ35" s="27">
        <f>IF($O35&gt;=BZ$1,$S35+$Y35+$Z35,$Y35+$Z35)</f>
        <v>963.11249999999995</v>
      </c>
      <c r="CA35" s="27">
        <f>IF($O35&gt;=CA$1,$S35+$Y35+$Z35,$Y35+$Z35)</f>
        <v>963.11249999999995</v>
      </c>
      <c r="CB35" s="27">
        <f>IF($O35&gt;=CB$1,$S35+$Y35+$Z35,$Y35+$Z35)</f>
        <v>963.11249999999995</v>
      </c>
      <c r="CC35" s="27">
        <f>IF($O35&gt;=CC$1,$S35+$Y35+$Z35,$Y35+$Z35)</f>
        <v>963.11249999999995</v>
      </c>
      <c r="CD35" s="27">
        <f>IF($O35&gt;=CD$1,$S35+$Y35+$Z35,$Y35+$Z35)</f>
        <v>963.11249999999995</v>
      </c>
      <c r="CE35" s="27">
        <f>IF($O35&gt;=CE$1,$S35+$Y35+$Z35,$Y35+$Z35)</f>
        <v>963.11249999999995</v>
      </c>
      <c r="CF35" s="27">
        <f>IF($O35&gt;=CF$1,$S35+$Y35+$Z35,$Y35+$Z35)</f>
        <v>963.11249999999995</v>
      </c>
      <c r="CG35" s="27">
        <f>IF($O35&gt;=CG$1,$S35+$Y35+$Z35,$Y35+$Z35)</f>
        <v>963.11249999999995</v>
      </c>
      <c r="CH35" s="27">
        <f>IF($O35&gt;=CH$1,$S35+$Y35+$Z35,$Y35+$Z35)</f>
        <v>963.11249999999995</v>
      </c>
      <c r="CI35" s="27">
        <f>IF($O35&gt;=CI$1,$S35+$Y35+$Z35,$Y35+$Z35)</f>
        <v>963.11249999999995</v>
      </c>
      <c r="CJ35" s="27">
        <f>IF($O35&gt;=CJ$1,$S35+$Y35+$Z35,$Y35+$Z35)</f>
        <v>963.11249999999995</v>
      </c>
      <c r="CK35" s="27">
        <f>IF($O35&gt;=CK$1,$S35+$Y35+$Z35,$Y35+$Z35)</f>
        <v>963.11249999999995</v>
      </c>
      <c r="CL35" s="27">
        <f>IF($O35&gt;=CL$1,$S35+$Y35+$Z35,$Y35+$Z35)</f>
        <v>963.11249999999995</v>
      </c>
      <c r="CM35" s="27">
        <f>IF($O35&gt;=CM$1,$S35+$Y35+$Z35,$Y35+$Z35)</f>
        <v>963.11249999999995</v>
      </c>
      <c r="CN35" s="27">
        <f>IF($O35&gt;=CN$1,$S35+$Y35,$Y35)</f>
        <v>563.11249999999995</v>
      </c>
      <c r="CO35" s="27">
        <f>IF($O35&gt;=CO$1,$S35+$Y35,$Y35)</f>
        <v>563.11249999999995</v>
      </c>
      <c r="CP35" s="27">
        <f>IF($O35&gt;=CP$1,$S35+$Y35,$Y35)</f>
        <v>563.11249999999995</v>
      </c>
      <c r="CQ35" s="27">
        <f>IF($O35&gt;=CQ$1,$S35+$Y35,$Y35)</f>
        <v>563.11249999999995</v>
      </c>
      <c r="CR35" s="27">
        <f>IF($O35&gt;=CR$1,$S35+$Y35,$Y35)</f>
        <v>563.11249999999995</v>
      </c>
      <c r="CS35" s="27">
        <f>IF($O35&gt;=CS$1,$S35+$Y35,$Y35)</f>
        <v>563.11249999999995</v>
      </c>
      <c r="CT35" s="27">
        <f>IF($O35&gt;=CT$1,$S35+$Y35,$Y35)</f>
        <v>563.11249999999995</v>
      </c>
      <c r="CU35" s="27">
        <f>IF($O35&gt;=CU$1,$S35+$Y35,$Y35)</f>
        <v>563.11249999999995</v>
      </c>
      <c r="CV35" s="27">
        <f>IF($O35&gt;=CV$1,$S35+$Y35,$Y35)</f>
        <v>563.11249999999995</v>
      </c>
      <c r="CW35" s="27">
        <f>IF($O35&gt;=CW$1,$S35+$Y35,$Y35)</f>
        <v>563.11249999999995</v>
      </c>
      <c r="CX35" s="27">
        <f>IF($O35&gt;=CX$1,$S35+$Y35,$Y35)</f>
        <v>563.11249999999995</v>
      </c>
      <c r="CY35" s="27">
        <f>IF($O35&gt;=CY$1,$S35+$Y35,$Y35)</f>
        <v>563.11249999999995</v>
      </c>
      <c r="CZ35" s="27">
        <f>IF($O35&gt;=CZ$1,$S35+$Y35,$Y35)</f>
        <v>563.11249999999995</v>
      </c>
      <c r="DA35" s="27">
        <f>IF($O35&gt;=DA$1,$S35+$Y35,$Y35)</f>
        <v>563.11249999999995</v>
      </c>
      <c r="DB35" s="27">
        <f>IF($O35&gt;=DB$1,$S35+$Y35,$Y35)</f>
        <v>563.11249999999995</v>
      </c>
      <c r="DC35" s="27">
        <f>IF($O35&gt;=DC$1,$S35+$Y35,$Y35)</f>
        <v>563.11249999999995</v>
      </c>
      <c r="DD35" s="27">
        <f>IF($O35&gt;=DD$1,$S35+$Y35,$Y35)</f>
        <v>563.11249999999995</v>
      </c>
      <c r="DE35" s="27">
        <f>IF($O35&gt;=DE$1,$S35+$Y35,$Y35)</f>
        <v>563.11249999999995</v>
      </c>
      <c r="DF35" s="27">
        <f>IF($O35&gt;=DF$1,$S35+$Y35,$Y35)</f>
        <v>563.11249999999995</v>
      </c>
      <c r="DG35" s="27">
        <f>IF($O35&gt;=DG$1,$S35+$Y35,$Y35)</f>
        <v>563.11249999999995</v>
      </c>
      <c r="DH35" s="27">
        <f>IF($O35&gt;=DH$1,$S35+$Y35,$Y35)</f>
        <v>563.11249999999995</v>
      </c>
      <c r="DI35" s="27">
        <f>IF($O35&gt;=DI$1,$S35+$Y35,$Y35)</f>
        <v>563.11249999999995</v>
      </c>
      <c r="DJ35" s="27">
        <f>IF($O35&gt;=DJ$1,$S35+$Y35,$Y35)</f>
        <v>563.11249999999995</v>
      </c>
      <c r="DK35" s="27">
        <f>IF($O35&gt;=DK$1,$S35+$Y35,$Y35)</f>
        <v>563.11249999999995</v>
      </c>
      <c r="DL35" s="27">
        <f>IF($O35&gt;=DL$1,$S35+$Y35,$Y35)</f>
        <v>563.11249999999995</v>
      </c>
      <c r="DM35" s="27">
        <f>IF($O35&gt;=DM$1,$S35+$Y35,$Y35)</f>
        <v>563.11249999999995</v>
      </c>
      <c r="DN35" s="27">
        <f>IF($O35&gt;=DN$1,$S35+$Y35,$Y35)</f>
        <v>563.11249999999995</v>
      </c>
      <c r="DO35" s="27">
        <f>IF($O35&gt;=DO$1,$S35+$Y35,$Y35)</f>
        <v>563.11249999999995</v>
      </c>
      <c r="DP35" s="27">
        <f>IF($O35&gt;=DP$1,$S35+$Y35,$Y35)</f>
        <v>563.11249999999995</v>
      </c>
      <c r="DQ35" s="27">
        <f>IF($O35&gt;=DQ$1,$S35+$Y35,$Y35)</f>
        <v>563.11249999999995</v>
      </c>
      <c r="DR35" s="27">
        <f>IF($O35&gt;=DR$1,$S35+$Y35,$Y35)</f>
        <v>563.11249999999995</v>
      </c>
      <c r="DS35" s="27">
        <f>IF($O35&gt;=DS$1,$S35+$Y35,$Y35)</f>
        <v>563.11249999999995</v>
      </c>
      <c r="DT35" s="27">
        <f>IF($O35&gt;=DT$1,$S35+$Y35,$Y35)</f>
        <v>563.11249999999995</v>
      </c>
      <c r="DU35" s="27">
        <f>IF($O35&gt;=DU$1,$S35+$Y35,$Y35)</f>
        <v>563.11249999999995</v>
      </c>
      <c r="DV35" s="27">
        <f>IF($O35&gt;=DV$1,$S35+$Y35,$Y35)</f>
        <v>563.11249999999995</v>
      </c>
      <c r="DW35" s="27">
        <f>IF($O35&gt;=DW$1,$S35+$Y35,$Y35)</f>
        <v>563.11249999999995</v>
      </c>
      <c r="DX35" s="27">
        <f>IF($O35&gt;=DX$1,$S35+$Y35,$Y35)</f>
        <v>563.11249999999995</v>
      </c>
      <c r="DY35" s="27">
        <f>IF($O35&gt;=DY$1,$S35+$Y35,$Y35)</f>
        <v>563.11249999999995</v>
      </c>
      <c r="DZ35" s="27">
        <f>IF($O35&gt;=DZ$1,$S35+$Y35,$Y35)</f>
        <v>563.11249999999995</v>
      </c>
      <c r="EA35" s="27">
        <f>IF($O35&gt;=EA$1,$S35+$Y35,$Y35)</f>
        <v>563.11249999999995</v>
      </c>
      <c r="EB35" s="27">
        <f>IF($O35&gt;=EB$1,$S35+$Y35,$Y35)</f>
        <v>563.11249999999995</v>
      </c>
      <c r="EC35" s="27">
        <f>IF($O35&gt;=EC$1,$S35+$Y35,$Y35)</f>
        <v>563.11249999999995</v>
      </c>
      <c r="ED35" s="27">
        <f>IF($O35&gt;=ED$1,$S35+$Y35,$Y35)</f>
        <v>563.11249999999995</v>
      </c>
      <c r="EE35" s="27">
        <f>IF($O35&gt;=EE$1,$S35+$Y35,$Y35)</f>
        <v>563.11249999999995</v>
      </c>
      <c r="EF35" s="27">
        <f>IF($O35&gt;=EF$1,$S35+$Y35,$Y35)</f>
        <v>563.11249999999995</v>
      </c>
      <c r="EG35" s="27">
        <f>IF($O35&gt;=EG$1,$S35+$Y35,$Y35)</f>
        <v>563.11249999999995</v>
      </c>
      <c r="EH35" s="27">
        <f>IF($O35&gt;=EH$1,$S35+$Y35,$Y35)</f>
        <v>563.11249999999995</v>
      </c>
      <c r="EI35" s="27">
        <f>IF($O35&gt;=EI$1,$S35+$Y35,$Y35)</f>
        <v>563.11249999999995</v>
      </c>
      <c r="EJ35" s="27">
        <f>IF($O35&gt;=EJ$1,$S35+$Y35,$Y35)</f>
        <v>563.11249999999995</v>
      </c>
      <c r="EK35" s="27">
        <f>IF($O35&gt;=EK$1,$S35+$Y35,$Y35)</f>
        <v>563.11249999999995</v>
      </c>
      <c r="EL35" s="27">
        <f>IF($O35&gt;=EL$1,$S35+$Y35,$Y35)</f>
        <v>563.11249999999995</v>
      </c>
      <c r="EM35" s="27">
        <f>IF($O35&gt;=EM$1,$S35+$Y35,$Y35)</f>
        <v>563.11249999999995</v>
      </c>
      <c r="EN35" s="27">
        <f>IF($O35&gt;=EN$1,$S35+$Y35,$Y35)</f>
        <v>563.11249999999995</v>
      </c>
      <c r="EO35" s="27">
        <f>IF($O35&gt;=EO$1,$S35+$Y35,$Y35)</f>
        <v>563.11249999999995</v>
      </c>
      <c r="EP35" s="27">
        <f>IF($O35&gt;=EP$1,$S35+$Y35,$Y35)</f>
        <v>563.11249999999995</v>
      </c>
      <c r="EQ35" s="27">
        <f>IF($O35&gt;=EQ$1,$S35+$Y35,$Y35)</f>
        <v>563.11249999999995</v>
      </c>
      <c r="ER35" s="27">
        <f>IF($O35&gt;=ER$1,$S35+$Y35,$Y35)</f>
        <v>563.11249999999995</v>
      </c>
      <c r="ES35" s="27">
        <f>IF($O35&gt;=ES$1,$S35+$Y35,$Y35)</f>
        <v>563.11249999999995</v>
      </c>
      <c r="ET35" s="27">
        <f>IF($O35&gt;=ET$1,$S35+$Y35,$Y35)</f>
        <v>563.11249999999995</v>
      </c>
      <c r="EU35" s="27">
        <f>IF($O35&gt;=EU$1,$S35+$Y35,$Y35)</f>
        <v>563.11249999999995</v>
      </c>
      <c r="EV35" s="27">
        <f>IF($O35&gt;=EV$1,$S35,0)</f>
        <v>321.52250000000004</v>
      </c>
      <c r="EW35" s="27">
        <f>IF($O35&gt;=EW$1,$S35,0)</f>
        <v>321.52250000000004</v>
      </c>
      <c r="EX35" s="27">
        <f>IF($O35&gt;=EX$1,$S35,0)</f>
        <v>321.52250000000004</v>
      </c>
      <c r="EY35" s="27">
        <f>IF($O35&gt;=EY$1,$S35,0)</f>
        <v>321.52250000000004</v>
      </c>
      <c r="EZ35" s="27">
        <f>IF($O35&gt;=EZ$1,$S35,0)</f>
        <v>321.52250000000004</v>
      </c>
      <c r="FA35" s="27">
        <f>IF($O35&gt;=FA$1,$S35,0)</f>
        <v>321.52250000000004</v>
      </c>
      <c r="FB35" s="27">
        <f>IF($O35&gt;=FB$1,$S35,0)</f>
        <v>321.52250000000004</v>
      </c>
      <c r="FC35" s="27">
        <f>IF($O35&gt;=FC$1,$S35,0)</f>
        <v>321.52250000000004</v>
      </c>
      <c r="FD35" s="27">
        <f>IF($O35&gt;=FD$1,$S35,0)</f>
        <v>321.52250000000004</v>
      </c>
      <c r="FE35" s="27">
        <f>IF($O35&gt;=FE$1,$S35,0)</f>
        <v>321.52250000000004</v>
      </c>
      <c r="FF35" s="27">
        <f>IF($O35&gt;=FF$1,$S35,0)</f>
        <v>321.52250000000004</v>
      </c>
      <c r="FG35" s="27">
        <f>IF($O35&gt;=FG$1,$S35,0)</f>
        <v>321.52250000000004</v>
      </c>
      <c r="FH35" s="27">
        <f>IF($O35&gt;=FH$1,$S35,0)</f>
        <v>0</v>
      </c>
      <c r="FI35" s="27">
        <f>IF($O35&gt;=FI$1,$S35,0)</f>
        <v>0</v>
      </c>
      <c r="FJ35" s="27">
        <f>IF($O35&gt;=FJ$1,$S35,0)</f>
        <v>0</v>
      </c>
      <c r="FK35" s="27">
        <f>IF($O35&gt;=FK$1,$S35,0)</f>
        <v>0</v>
      </c>
      <c r="FL35" s="27">
        <f>IF($O35&gt;=FL$1,$S35,0)</f>
        <v>0</v>
      </c>
      <c r="FM35" s="27">
        <f>IF($O35&gt;=FM$1,$S35,0)</f>
        <v>0</v>
      </c>
      <c r="FN35" s="27">
        <f>IF($O35&gt;=FN$1,$S35,0)</f>
        <v>0</v>
      </c>
      <c r="FO35" s="27">
        <f>IF($O35&gt;=FO$1,$S35,0)</f>
        <v>0</v>
      </c>
      <c r="FP35" s="27">
        <f>IF($O35&gt;=FP$1,$S35,0)</f>
        <v>0</v>
      </c>
      <c r="FQ35" s="27">
        <f>IF($O35&gt;=FQ$1,$S35,0)</f>
        <v>0</v>
      </c>
      <c r="FR35" s="27">
        <f>IF($O35&gt;=FR$1,$S35,0)</f>
        <v>0</v>
      </c>
      <c r="FS35" s="27">
        <f>IF($O35&gt;=FS$1,$S35,0)</f>
        <v>0</v>
      </c>
      <c r="FT35" s="27">
        <f>IF($O35&gt;=FT$1,$S35,0)</f>
        <v>0</v>
      </c>
      <c r="FU35" s="27">
        <f>IF($O35&gt;=FU$1,$S35,0)</f>
        <v>0</v>
      </c>
      <c r="FV35" s="27">
        <f>IF($O35&gt;=FV$1,$S35,0)</f>
        <v>0</v>
      </c>
      <c r="FW35" s="27">
        <f>IF($O35&gt;=FW$1,$S35,0)</f>
        <v>0</v>
      </c>
      <c r="FX35" s="27">
        <f>IF($O35&gt;=FX$1,$S35,0)</f>
        <v>0</v>
      </c>
      <c r="FY35" s="27">
        <f>IF($O35&gt;=FY$1,$S35,0)</f>
        <v>0</v>
      </c>
      <c r="FZ35" s="27">
        <f>IF($O35&gt;=FZ$1,$S35,0)</f>
        <v>0</v>
      </c>
      <c r="GA35" s="27">
        <f>IF($O35&gt;=GA$1,$S35,0)</f>
        <v>0</v>
      </c>
      <c r="GB35" s="27">
        <f>IF($O35&gt;=GB$1,$S35,0)</f>
        <v>0</v>
      </c>
      <c r="GC35" s="27">
        <f>IF($O35&gt;=GC$1,$S35,0)</f>
        <v>0</v>
      </c>
      <c r="GD35" s="27">
        <f>IF($O35&gt;=GD$1,$S35,0)</f>
        <v>0</v>
      </c>
      <c r="GE35" s="27">
        <f>IF($O35&gt;=GE$1,$S35,0)</f>
        <v>0</v>
      </c>
      <c r="GF35" s="27">
        <f>IF($O35&gt;=GF$1,$S35,0)</f>
        <v>0</v>
      </c>
      <c r="GG35" s="27">
        <f>IF($O35&gt;=GG$1,$S35,0)</f>
        <v>0</v>
      </c>
      <c r="GH35" s="27">
        <f>IF($O35&gt;=GH$1,$S35,0)</f>
        <v>0</v>
      </c>
      <c r="GI35" s="27">
        <f>IF($O35&gt;=GI$1,$S35,0)</f>
        <v>0</v>
      </c>
      <c r="GJ35" s="27">
        <f>IF($O35&gt;=GJ$1,$S35,0)</f>
        <v>0</v>
      </c>
      <c r="GK35" s="27">
        <f>IF($O35&gt;=GK$1,$S35,0)</f>
        <v>0</v>
      </c>
      <c r="GL35" s="27">
        <f>IF($O35&gt;=GL$1,$S35,0)</f>
        <v>0</v>
      </c>
      <c r="GM35" s="27">
        <f>IF($O35&gt;=GM$1,$S35,0)</f>
        <v>0</v>
      </c>
      <c r="GN35" s="27">
        <f>IF($O35&gt;=GN$1,$S35,0)</f>
        <v>0</v>
      </c>
      <c r="GO35" s="27">
        <f>IF($O35&gt;=GO$1,$S35,0)</f>
        <v>0</v>
      </c>
      <c r="GP35" s="27">
        <f>IF($O35&gt;=GP$1,$S35,0)</f>
        <v>0</v>
      </c>
      <c r="GQ35" s="27">
        <f>IF($O35&gt;=GQ$1,$S35,0)</f>
        <v>0</v>
      </c>
      <c r="GR35" s="27">
        <f>IF($O35&gt;=GR$1,$S35,0)</f>
        <v>0</v>
      </c>
      <c r="GS35" s="27">
        <f>IF($O35&gt;=GS$1,$S35,0)</f>
        <v>0</v>
      </c>
      <c r="GT35" s="27">
        <f>IF($O35&gt;=GT$1,$S35,0)</f>
        <v>0</v>
      </c>
      <c r="GU35" s="27">
        <f>IF($O35&gt;=GU$1,$S35,0)</f>
        <v>0</v>
      </c>
      <c r="GV35" s="27">
        <f>IF($O35&gt;=GV$1,$S35,0)</f>
        <v>0</v>
      </c>
      <c r="GW35" s="27">
        <f>IF($O35&gt;=GW$1,$S35,0)</f>
        <v>0</v>
      </c>
      <c r="GX35" s="27">
        <f>IF($O35&gt;=GX$1,$S35,0)</f>
        <v>0</v>
      </c>
      <c r="GY35" s="27">
        <f>IF($O35&gt;=GY$1,$S35,0)</f>
        <v>0</v>
      </c>
      <c r="GZ35" s="27">
        <f>IF($O35&gt;=GZ$1,$S35,0)</f>
        <v>0</v>
      </c>
      <c r="HA35" s="27">
        <f>IF($O35&gt;=HA$1,$S35,0)</f>
        <v>0</v>
      </c>
      <c r="HB35" s="27">
        <f>IF($O35&gt;=HB$1,$S35,0)</f>
        <v>0</v>
      </c>
      <c r="HC35" s="27">
        <f>IF($O35&gt;=HC$1,$S35,0)</f>
        <v>0</v>
      </c>
    </row>
    <row r="36" spans="1:211">
      <c r="A36" s="3">
        <v>130400</v>
      </c>
      <c r="B36" s="3" t="s">
        <v>34</v>
      </c>
      <c r="C36" s="3" t="s">
        <v>35</v>
      </c>
      <c r="D36" s="3">
        <v>65</v>
      </c>
      <c r="E36" s="4">
        <v>39070</v>
      </c>
      <c r="F36" s="5">
        <v>11.509589041095891</v>
      </c>
      <c r="G36" s="3" t="s">
        <v>24</v>
      </c>
      <c r="H36" s="4">
        <v>19570</v>
      </c>
      <c r="I36" s="9" t="s">
        <v>860</v>
      </c>
      <c r="J36" s="5">
        <v>1980.34</v>
      </c>
      <c r="K36" s="31">
        <v>14469</v>
      </c>
      <c r="L36" s="32">
        <v>11</v>
      </c>
      <c r="M36" s="33">
        <f>VLOOKUP(L36,FIND,3,TRUE)</f>
        <v>1.1000000000000001</v>
      </c>
      <c r="N36" s="32">
        <f>IF(L36&gt;30,180,VLOOKUP(L36,TEMPO,2,FALSE))</f>
        <v>66</v>
      </c>
      <c r="O36" s="32">
        <f>IF(R36&gt;0,4,N36)</f>
        <v>66</v>
      </c>
      <c r="P36" s="96">
        <f>J36*M36*L36</f>
        <v>23962.114000000001</v>
      </c>
      <c r="Q36" s="96">
        <f>10934.45*2</f>
        <v>21868.9</v>
      </c>
      <c r="R36" s="96">
        <f>IF(P36&lt;=Q36,P36/4,0)</f>
        <v>0</v>
      </c>
      <c r="S36" s="5">
        <f>IF(P36&gt;=Q36,P36/N36,0)</f>
        <v>363.06233333333336</v>
      </c>
      <c r="T36" s="3"/>
      <c r="U36" s="3">
        <f>IF(T36="",1,0)</f>
        <v>1</v>
      </c>
      <c r="V36" s="3">
        <v>65</v>
      </c>
      <c r="W36" s="5">
        <v>0</v>
      </c>
      <c r="X36" s="5">
        <v>402.65</v>
      </c>
      <c r="Y36" s="5">
        <f>X36*W36</f>
        <v>0</v>
      </c>
      <c r="Z36" s="5">
        <v>400</v>
      </c>
      <c r="AA36" s="5">
        <f>S36+Y36+Z36</f>
        <v>763.0623333333333</v>
      </c>
      <c r="AB36" s="39">
        <f>(J36/12+J36/12*1.3333333333+450/12+J36/30*6/12+J36)*1.3+Y36+Z36+153.9</f>
        <v>3720.5853111039601</v>
      </c>
      <c r="AC36" s="39" t="s">
        <v>35</v>
      </c>
      <c r="AD36" s="39">
        <f>J36*1.3+400+153.9</f>
        <v>3128.3420000000001</v>
      </c>
      <c r="AE36" s="39">
        <f>SUMIFS('CUSTO MENSAL FUNC NOVO'!H:H,'CUSTO MENSAL FUNC NOVO'!A:A,'VALORES MENSAIS'!AC36)</f>
        <v>3052.63</v>
      </c>
      <c r="AF36" s="27">
        <f>IF($R36&gt;0,$R36,$S36)+$Y36+$Z36</f>
        <v>763.0623333333333</v>
      </c>
      <c r="AG36" s="27">
        <f>IF($R36&gt;0,$R36,$S36)+$Y36+$Z36</f>
        <v>763.0623333333333</v>
      </c>
      <c r="AH36" s="27">
        <f>IF($R36&gt;0,$R36,$S36)+$Y36+$Z36</f>
        <v>763.0623333333333</v>
      </c>
      <c r="AI36" s="27">
        <f>IF($R36&gt;0,$R36,$S36)+$Y36+$Z36</f>
        <v>763.0623333333333</v>
      </c>
      <c r="AJ36" s="27">
        <f>IF($O36&gt;=AJ$1,$S36+$Y36+$Z36,$Y36+$Z36)</f>
        <v>763.0623333333333</v>
      </c>
      <c r="AK36" s="27">
        <f>IF($O36&gt;=AK$1,$S36+$Y36+$Z36,$Y36+$Z36)</f>
        <v>763.0623333333333</v>
      </c>
      <c r="AL36" s="27">
        <f>IF($O36&gt;=AL$1,$S36+$Y36+$Z36,$Y36+$Z36)</f>
        <v>763.0623333333333</v>
      </c>
      <c r="AM36" s="27">
        <f>IF($O36&gt;=AM$1,$S36+$Y36+$Z36,$Y36+$Z36)</f>
        <v>763.0623333333333</v>
      </c>
      <c r="AN36" s="27">
        <f>IF($O36&gt;=AN$1,$S36+$Y36+$Z36,$Y36+$Z36)</f>
        <v>763.0623333333333</v>
      </c>
      <c r="AO36" s="27">
        <f>IF($O36&gt;=AO$1,$S36+$Y36+$Z36,$Y36+$Z36)</f>
        <v>763.0623333333333</v>
      </c>
      <c r="AP36" s="27">
        <f>IF($O36&gt;=AP$1,$S36+$Y36+$Z36,$Y36+$Z36)</f>
        <v>763.0623333333333</v>
      </c>
      <c r="AQ36" s="27">
        <f>IF($O36&gt;=AQ$1,$S36+$Y36+$Z36,$Y36+$Z36)</f>
        <v>763.0623333333333</v>
      </c>
      <c r="AR36" s="27">
        <f>IF($O36&gt;=AR$1,$S36+$Y36+$Z36,$Y36+$Z36)</f>
        <v>763.0623333333333</v>
      </c>
      <c r="AS36" s="27">
        <f>IF($O36&gt;=AS$1,$S36+$Y36+$Z36,$Y36+$Z36)</f>
        <v>763.0623333333333</v>
      </c>
      <c r="AT36" s="27">
        <f>IF($O36&gt;=AT$1,$S36+$Y36+$Z36,$Y36+$Z36)</f>
        <v>763.0623333333333</v>
      </c>
      <c r="AU36" s="27">
        <f>IF($O36&gt;=AU$1,$S36+$Y36+$Z36,$Y36+$Z36)</f>
        <v>763.0623333333333</v>
      </c>
      <c r="AV36" s="27">
        <f>IF($O36&gt;=AV$1,$S36+$Y36+$Z36,$Y36+$Z36)</f>
        <v>763.0623333333333</v>
      </c>
      <c r="AW36" s="27">
        <f>IF($O36&gt;=AW$1,$S36+$Y36+$Z36,$Y36+$Z36)</f>
        <v>763.0623333333333</v>
      </c>
      <c r="AX36" s="27">
        <f>IF($O36&gt;=AX$1,$S36+$Y36+$Z36,$Y36+$Z36)</f>
        <v>763.0623333333333</v>
      </c>
      <c r="AY36" s="27">
        <f>IF($O36&gt;=AY$1,$S36+$Y36+$Z36,$Y36+$Z36)</f>
        <v>763.0623333333333</v>
      </c>
      <c r="AZ36" s="27">
        <f>IF($O36&gt;=AZ$1,$S36+$Y36+$Z36,$Y36+$Z36)</f>
        <v>763.0623333333333</v>
      </c>
      <c r="BA36" s="27">
        <f>IF($O36&gt;=BA$1,$S36+$Y36+$Z36,$Y36+$Z36)</f>
        <v>763.0623333333333</v>
      </c>
      <c r="BB36" s="27">
        <f>IF($O36&gt;=BB$1,$S36+$Y36+$Z36,$Y36+$Z36)</f>
        <v>763.0623333333333</v>
      </c>
      <c r="BC36" s="27">
        <f>IF($O36&gt;=BC$1,$S36+$Y36+$Z36,$Y36+$Z36)</f>
        <v>763.0623333333333</v>
      </c>
      <c r="BD36" s="27">
        <f>IF($O36&gt;=BD$1,$S36+$Y36+$Z36,$Y36+$Z36)</f>
        <v>763.0623333333333</v>
      </c>
      <c r="BE36" s="27">
        <f>IF($O36&gt;=BE$1,$S36+$Y36+$Z36,$Y36+$Z36)</f>
        <v>763.0623333333333</v>
      </c>
      <c r="BF36" s="27">
        <f>IF($O36&gt;=BF$1,$S36+$Y36+$Z36,$Y36+$Z36)</f>
        <v>763.0623333333333</v>
      </c>
      <c r="BG36" s="27">
        <f>IF($O36&gt;=BG$1,$S36+$Y36+$Z36,$Y36+$Z36)</f>
        <v>763.0623333333333</v>
      </c>
      <c r="BH36" s="27">
        <f>IF($O36&gt;=BH$1,$S36+$Y36+$Z36,$Y36+$Z36)</f>
        <v>763.0623333333333</v>
      </c>
      <c r="BI36" s="27">
        <f>IF($O36&gt;=BI$1,$S36+$Y36+$Z36,$Y36+$Z36)</f>
        <v>763.0623333333333</v>
      </c>
      <c r="BJ36" s="27">
        <f>IF($O36&gt;=BJ$1,$S36+$Y36+$Z36,$Y36+$Z36)</f>
        <v>763.0623333333333</v>
      </c>
      <c r="BK36" s="27">
        <f>IF($O36&gt;=BK$1,$S36+$Y36+$Z36,$Y36+$Z36)</f>
        <v>763.0623333333333</v>
      </c>
      <c r="BL36" s="27">
        <f>IF($O36&gt;=BL$1,$S36+$Y36+$Z36,$Y36+$Z36)</f>
        <v>763.0623333333333</v>
      </c>
      <c r="BM36" s="27">
        <f>IF($O36&gt;=BM$1,$S36+$Y36+$Z36,$Y36+$Z36)</f>
        <v>763.0623333333333</v>
      </c>
      <c r="BN36" s="27">
        <f>IF($O36&gt;=BN$1,$S36+$Y36+$Z36,$Y36+$Z36)</f>
        <v>763.0623333333333</v>
      </c>
      <c r="BO36" s="27">
        <f>IF($O36&gt;=BO$1,$S36+$Y36+$Z36,$Y36+$Z36)</f>
        <v>763.0623333333333</v>
      </c>
      <c r="BP36" s="27">
        <f>IF($O36&gt;=BP$1,$S36+$Y36+$Z36,$Y36+$Z36)</f>
        <v>763.0623333333333</v>
      </c>
      <c r="BQ36" s="27">
        <f>IF($O36&gt;=BQ$1,$S36+$Y36+$Z36,$Y36+$Z36)</f>
        <v>763.0623333333333</v>
      </c>
      <c r="BR36" s="27">
        <f>IF($O36&gt;=BR$1,$S36+$Y36+$Z36,$Y36+$Z36)</f>
        <v>763.0623333333333</v>
      </c>
      <c r="BS36" s="27">
        <f>IF($O36&gt;=BS$1,$S36+$Y36+$Z36,$Y36+$Z36)</f>
        <v>763.0623333333333</v>
      </c>
      <c r="BT36" s="27">
        <f>IF($O36&gt;=BT$1,$S36+$Y36+$Z36,$Y36+$Z36)</f>
        <v>763.0623333333333</v>
      </c>
      <c r="BU36" s="27">
        <f>IF($O36&gt;=BU$1,$S36+$Y36+$Z36,$Y36+$Z36)</f>
        <v>763.0623333333333</v>
      </c>
      <c r="BV36" s="27">
        <f>IF($O36&gt;=BV$1,$S36+$Y36+$Z36,$Y36+$Z36)</f>
        <v>763.0623333333333</v>
      </c>
      <c r="BW36" s="27">
        <f>IF($O36&gt;=BW$1,$S36+$Y36+$Z36,$Y36+$Z36)</f>
        <v>763.0623333333333</v>
      </c>
      <c r="BX36" s="27">
        <f>IF($O36&gt;=BX$1,$S36+$Y36+$Z36,$Y36+$Z36)</f>
        <v>763.0623333333333</v>
      </c>
      <c r="BY36" s="27">
        <f>IF($O36&gt;=BY$1,$S36+$Y36+$Z36,$Y36+$Z36)</f>
        <v>763.0623333333333</v>
      </c>
      <c r="BZ36" s="27">
        <f>IF($O36&gt;=BZ$1,$S36+$Y36+$Z36,$Y36+$Z36)</f>
        <v>763.0623333333333</v>
      </c>
      <c r="CA36" s="27">
        <f>IF($O36&gt;=CA$1,$S36+$Y36+$Z36,$Y36+$Z36)</f>
        <v>763.0623333333333</v>
      </c>
      <c r="CB36" s="27">
        <f>IF($O36&gt;=CB$1,$S36+$Y36+$Z36,$Y36+$Z36)</f>
        <v>763.0623333333333</v>
      </c>
      <c r="CC36" s="27">
        <f>IF($O36&gt;=CC$1,$S36+$Y36+$Z36,$Y36+$Z36)</f>
        <v>763.0623333333333</v>
      </c>
      <c r="CD36" s="27">
        <f>IF($O36&gt;=CD$1,$S36+$Y36+$Z36,$Y36+$Z36)</f>
        <v>763.0623333333333</v>
      </c>
      <c r="CE36" s="27">
        <f>IF($O36&gt;=CE$1,$S36+$Y36+$Z36,$Y36+$Z36)</f>
        <v>763.0623333333333</v>
      </c>
      <c r="CF36" s="27">
        <f>IF($O36&gt;=CF$1,$S36+$Y36+$Z36,$Y36+$Z36)</f>
        <v>763.0623333333333</v>
      </c>
      <c r="CG36" s="27">
        <f>IF($O36&gt;=CG$1,$S36+$Y36+$Z36,$Y36+$Z36)</f>
        <v>763.0623333333333</v>
      </c>
      <c r="CH36" s="27">
        <f>IF($O36&gt;=CH$1,$S36+$Y36+$Z36,$Y36+$Z36)</f>
        <v>763.0623333333333</v>
      </c>
      <c r="CI36" s="27">
        <f>IF($O36&gt;=CI$1,$S36+$Y36+$Z36,$Y36+$Z36)</f>
        <v>763.0623333333333</v>
      </c>
      <c r="CJ36" s="27">
        <f>IF($O36&gt;=CJ$1,$S36+$Y36+$Z36,$Y36+$Z36)</f>
        <v>763.0623333333333</v>
      </c>
      <c r="CK36" s="27">
        <f>IF($O36&gt;=CK$1,$S36+$Y36+$Z36,$Y36+$Z36)</f>
        <v>763.0623333333333</v>
      </c>
      <c r="CL36" s="27">
        <f>IF($O36&gt;=CL$1,$S36+$Y36+$Z36,$Y36+$Z36)</f>
        <v>763.0623333333333</v>
      </c>
      <c r="CM36" s="27">
        <f>IF($O36&gt;=CM$1,$S36+$Y36+$Z36,$Y36+$Z36)</f>
        <v>763.0623333333333</v>
      </c>
      <c r="CN36" s="27">
        <f>IF($O36&gt;=CN$1,$S36+$Y36,$Y36)</f>
        <v>363.06233333333336</v>
      </c>
      <c r="CO36" s="27">
        <f>IF($O36&gt;=CO$1,$S36+$Y36,$Y36)</f>
        <v>363.06233333333336</v>
      </c>
      <c r="CP36" s="27">
        <f>IF($O36&gt;=CP$1,$S36+$Y36,$Y36)</f>
        <v>363.06233333333336</v>
      </c>
      <c r="CQ36" s="27">
        <f>IF($O36&gt;=CQ$1,$S36+$Y36,$Y36)</f>
        <v>363.06233333333336</v>
      </c>
      <c r="CR36" s="27">
        <f>IF($O36&gt;=CR$1,$S36+$Y36,$Y36)</f>
        <v>363.06233333333336</v>
      </c>
      <c r="CS36" s="27">
        <f>IF($O36&gt;=CS$1,$S36+$Y36,$Y36)</f>
        <v>363.06233333333336</v>
      </c>
      <c r="CT36" s="27">
        <f>IF($O36&gt;=CT$1,$S36+$Y36,$Y36)</f>
        <v>0</v>
      </c>
      <c r="CU36" s="27">
        <f>IF($O36&gt;=CU$1,$S36+$Y36,$Y36)</f>
        <v>0</v>
      </c>
      <c r="CV36" s="27">
        <f>IF($O36&gt;=CV$1,$S36+$Y36,$Y36)</f>
        <v>0</v>
      </c>
      <c r="CW36" s="27">
        <f>IF($O36&gt;=CW$1,$S36+$Y36,$Y36)</f>
        <v>0</v>
      </c>
      <c r="CX36" s="27">
        <f>IF($O36&gt;=CX$1,$S36+$Y36,$Y36)</f>
        <v>0</v>
      </c>
      <c r="CY36" s="27">
        <f>IF($O36&gt;=CY$1,$S36+$Y36,$Y36)</f>
        <v>0</v>
      </c>
      <c r="CZ36" s="27">
        <f>IF($O36&gt;=CZ$1,$S36+$Y36,$Y36)</f>
        <v>0</v>
      </c>
      <c r="DA36" s="27">
        <f>IF($O36&gt;=DA$1,$S36+$Y36,$Y36)</f>
        <v>0</v>
      </c>
      <c r="DB36" s="27">
        <f>IF($O36&gt;=DB$1,$S36+$Y36,$Y36)</f>
        <v>0</v>
      </c>
      <c r="DC36" s="27">
        <f>IF($O36&gt;=DC$1,$S36+$Y36,$Y36)</f>
        <v>0</v>
      </c>
      <c r="DD36" s="27">
        <f>IF($O36&gt;=DD$1,$S36+$Y36,$Y36)</f>
        <v>0</v>
      </c>
      <c r="DE36" s="27">
        <f>IF($O36&gt;=DE$1,$S36+$Y36,$Y36)</f>
        <v>0</v>
      </c>
      <c r="DF36" s="27">
        <f>IF($O36&gt;=DF$1,$S36+$Y36,$Y36)</f>
        <v>0</v>
      </c>
      <c r="DG36" s="27">
        <f>IF($O36&gt;=DG$1,$S36+$Y36,$Y36)</f>
        <v>0</v>
      </c>
      <c r="DH36" s="27">
        <f>IF($O36&gt;=DH$1,$S36+$Y36,$Y36)</f>
        <v>0</v>
      </c>
      <c r="DI36" s="27">
        <f>IF($O36&gt;=DI$1,$S36+$Y36,$Y36)</f>
        <v>0</v>
      </c>
      <c r="DJ36" s="27">
        <f>IF($O36&gt;=DJ$1,$S36+$Y36,$Y36)</f>
        <v>0</v>
      </c>
      <c r="DK36" s="27">
        <f>IF($O36&gt;=DK$1,$S36+$Y36,$Y36)</f>
        <v>0</v>
      </c>
      <c r="DL36" s="27">
        <f>IF($O36&gt;=DL$1,$S36+$Y36,$Y36)</f>
        <v>0</v>
      </c>
      <c r="DM36" s="27">
        <f>IF($O36&gt;=DM$1,$S36+$Y36,$Y36)</f>
        <v>0</v>
      </c>
      <c r="DN36" s="27">
        <f>IF($O36&gt;=DN$1,$S36+$Y36,$Y36)</f>
        <v>0</v>
      </c>
      <c r="DO36" s="27">
        <f>IF($O36&gt;=DO$1,$S36+$Y36,$Y36)</f>
        <v>0</v>
      </c>
      <c r="DP36" s="27">
        <f>IF($O36&gt;=DP$1,$S36+$Y36,$Y36)</f>
        <v>0</v>
      </c>
      <c r="DQ36" s="27">
        <f>IF($O36&gt;=DQ$1,$S36+$Y36,$Y36)</f>
        <v>0</v>
      </c>
      <c r="DR36" s="27">
        <f>IF($O36&gt;=DR$1,$S36+$Y36,$Y36)</f>
        <v>0</v>
      </c>
      <c r="DS36" s="27">
        <f>IF($O36&gt;=DS$1,$S36+$Y36,$Y36)</f>
        <v>0</v>
      </c>
      <c r="DT36" s="27">
        <f>IF($O36&gt;=DT$1,$S36+$Y36,$Y36)</f>
        <v>0</v>
      </c>
      <c r="DU36" s="27">
        <f>IF($O36&gt;=DU$1,$S36+$Y36,$Y36)</f>
        <v>0</v>
      </c>
      <c r="DV36" s="27">
        <f>IF($O36&gt;=DV$1,$S36+$Y36,$Y36)</f>
        <v>0</v>
      </c>
      <c r="DW36" s="27">
        <f>IF($O36&gt;=DW$1,$S36+$Y36,$Y36)</f>
        <v>0</v>
      </c>
      <c r="DX36" s="27">
        <f>IF($O36&gt;=DX$1,$S36+$Y36,$Y36)</f>
        <v>0</v>
      </c>
      <c r="DY36" s="27">
        <f>IF($O36&gt;=DY$1,$S36+$Y36,$Y36)</f>
        <v>0</v>
      </c>
      <c r="DZ36" s="27">
        <f>IF($O36&gt;=DZ$1,$S36+$Y36,$Y36)</f>
        <v>0</v>
      </c>
      <c r="EA36" s="27">
        <f>IF($O36&gt;=EA$1,$S36+$Y36,$Y36)</f>
        <v>0</v>
      </c>
      <c r="EB36" s="27">
        <f>IF($O36&gt;=EB$1,$S36+$Y36,$Y36)</f>
        <v>0</v>
      </c>
      <c r="EC36" s="27">
        <f>IF($O36&gt;=EC$1,$S36+$Y36,$Y36)</f>
        <v>0</v>
      </c>
      <c r="ED36" s="27">
        <f>IF($O36&gt;=ED$1,$S36+$Y36,$Y36)</f>
        <v>0</v>
      </c>
      <c r="EE36" s="27">
        <f>IF($O36&gt;=EE$1,$S36+$Y36,$Y36)</f>
        <v>0</v>
      </c>
      <c r="EF36" s="27">
        <f>IF($O36&gt;=EF$1,$S36+$Y36,$Y36)</f>
        <v>0</v>
      </c>
      <c r="EG36" s="27">
        <f>IF($O36&gt;=EG$1,$S36+$Y36,$Y36)</f>
        <v>0</v>
      </c>
      <c r="EH36" s="27">
        <f>IF($O36&gt;=EH$1,$S36+$Y36,$Y36)</f>
        <v>0</v>
      </c>
      <c r="EI36" s="27">
        <f>IF($O36&gt;=EI$1,$S36+$Y36,$Y36)</f>
        <v>0</v>
      </c>
      <c r="EJ36" s="27">
        <f>IF($O36&gt;=EJ$1,$S36+$Y36,$Y36)</f>
        <v>0</v>
      </c>
      <c r="EK36" s="27">
        <f>IF($O36&gt;=EK$1,$S36+$Y36,$Y36)</f>
        <v>0</v>
      </c>
      <c r="EL36" s="27">
        <f>IF($O36&gt;=EL$1,$S36+$Y36,$Y36)</f>
        <v>0</v>
      </c>
      <c r="EM36" s="27">
        <f>IF($O36&gt;=EM$1,$S36+$Y36,$Y36)</f>
        <v>0</v>
      </c>
      <c r="EN36" s="27">
        <f>IF($O36&gt;=EN$1,$S36+$Y36,$Y36)</f>
        <v>0</v>
      </c>
      <c r="EO36" s="27">
        <f>IF($O36&gt;=EO$1,$S36+$Y36,$Y36)</f>
        <v>0</v>
      </c>
      <c r="EP36" s="27">
        <f>IF($O36&gt;=EP$1,$S36+$Y36,$Y36)</f>
        <v>0</v>
      </c>
      <c r="EQ36" s="27">
        <f>IF($O36&gt;=EQ$1,$S36+$Y36,$Y36)</f>
        <v>0</v>
      </c>
      <c r="ER36" s="27">
        <f>IF($O36&gt;=ER$1,$S36+$Y36,$Y36)</f>
        <v>0</v>
      </c>
      <c r="ES36" s="27">
        <f>IF($O36&gt;=ES$1,$S36+$Y36,$Y36)</f>
        <v>0</v>
      </c>
      <c r="ET36" s="27">
        <f>IF($O36&gt;=ET$1,$S36+$Y36,$Y36)</f>
        <v>0</v>
      </c>
      <c r="EU36" s="27">
        <f>IF($O36&gt;=EU$1,$S36+$Y36,$Y36)</f>
        <v>0</v>
      </c>
      <c r="EV36" s="27">
        <f>IF($O36&gt;=EV$1,$S36,0)</f>
        <v>0</v>
      </c>
      <c r="EW36" s="27">
        <f>IF($O36&gt;=EW$1,$S36,0)</f>
        <v>0</v>
      </c>
      <c r="EX36" s="27">
        <f>IF($O36&gt;=EX$1,$S36,0)</f>
        <v>0</v>
      </c>
      <c r="EY36" s="27">
        <f>IF($O36&gt;=EY$1,$S36,0)</f>
        <v>0</v>
      </c>
      <c r="EZ36" s="27">
        <f>IF($O36&gt;=EZ$1,$S36,0)</f>
        <v>0</v>
      </c>
      <c r="FA36" s="27">
        <f>IF($O36&gt;=FA$1,$S36,0)</f>
        <v>0</v>
      </c>
      <c r="FB36" s="27">
        <f>IF($O36&gt;=FB$1,$S36,0)</f>
        <v>0</v>
      </c>
      <c r="FC36" s="27">
        <f>IF($O36&gt;=FC$1,$S36,0)</f>
        <v>0</v>
      </c>
      <c r="FD36" s="27">
        <f>IF($O36&gt;=FD$1,$S36,0)</f>
        <v>0</v>
      </c>
      <c r="FE36" s="27">
        <f>IF($O36&gt;=FE$1,$S36,0)</f>
        <v>0</v>
      </c>
      <c r="FF36" s="27">
        <f>IF($O36&gt;=FF$1,$S36,0)</f>
        <v>0</v>
      </c>
      <c r="FG36" s="27">
        <f>IF($O36&gt;=FG$1,$S36,0)</f>
        <v>0</v>
      </c>
      <c r="FH36" s="27">
        <f>IF($O36&gt;=FH$1,$S36,0)</f>
        <v>0</v>
      </c>
      <c r="FI36" s="27">
        <f>IF($O36&gt;=FI$1,$S36,0)</f>
        <v>0</v>
      </c>
      <c r="FJ36" s="27">
        <f>IF($O36&gt;=FJ$1,$S36,0)</f>
        <v>0</v>
      </c>
      <c r="FK36" s="27">
        <f>IF($O36&gt;=FK$1,$S36,0)</f>
        <v>0</v>
      </c>
      <c r="FL36" s="27">
        <f>IF($O36&gt;=FL$1,$S36,0)</f>
        <v>0</v>
      </c>
      <c r="FM36" s="27">
        <f>IF($O36&gt;=FM$1,$S36,0)</f>
        <v>0</v>
      </c>
      <c r="FN36" s="27">
        <f>IF($O36&gt;=FN$1,$S36,0)</f>
        <v>0</v>
      </c>
      <c r="FO36" s="27">
        <f>IF($O36&gt;=FO$1,$S36,0)</f>
        <v>0</v>
      </c>
      <c r="FP36" s="27">
        <f>IF($O36&gt;=FP$1,$S36,0)</f>
        <v>0</v>
      </c>
      <c r="FQ36" s="27">
        <f>IF($O36&gt;=FQ$1,$S36,0)</f>
        <v>0</v>
      </c>
      <c r="FR36" s="27">
        <f>IF($O36&gt;=FR$1,$S36,0)</f>
        <v>0</v>
      </c>
      <c r="FS36" s="27">
        <f>IF($O36&gt;=FS$1,$S36,0)</f>
        <v>0</v>
      </c>
      <c r="FT36" s="27">
        <f>IF($O36&gt;=FT$1,$S36,0)</f>
        <v>0</v>
      </c>
      <c r="FU36" s="27">
        <f>IF($O36&gt;=FU$1,$S36,0)</f>
        <v>0</v>
      </c>
      <c r="FV36" s="27">
        <f>IF($O36&gt;=FV$1,$S36,0)</f>
        <v>0</v>
      </c>
      <c r="FW36" s="27">
        <f>IF($O36&gt;=FW$1,$S36,0)</f>
        <v>0</v>
      </c>
      <c r="FX36" s="27">
        <f>IF($O36&gt;=FX$1,$S36,0)</f>
        <v>0</v>
      </c>
      <c r="FY36" s="27">
        <f>IF($O36&gt;=FY$1,$S36,0)</f>
        <v>0</v>
      </c>
      <c r="FZ36" s="27">
        <f>IF($O36&gt;=FZ$1,$S36,0)</f>
        <v>0</v>
      </c>
      <c r="GA36" s="27">
        <f>IF($O36&gt;=GA$1,$S36,0)</f>
        <v>0</v>
      </c>
      <c r="GB36" s="27">
        <f>IF($O36&gt;=GB$1,$S36,0)</f>
        <v>0</v>
      </c>
      <c r="GC36" s="27">
        <f>IF($O36&gt;=GC$1,$S36,0)</f>
        <v>0</v>
      </c>
      <c r="GD36" s="27">
        <f>IF($O36&gt;=GD$1,$S36,0)</f>
        <v>0</v>
      </c>
      <c r="GE36" s="27">
        <f>IF($O36&gt;=GE$1,$S36,0)</f>
        <v>0</v>
      </c>
      <c r="GF36" s="27">
        <f>IF($O36&gt;=GF$1,$S36,0)</f>
        <v>0</v>
      </c>
      <c r="GG36" s="27">
        <f>IF($O36&gt;=GG$1,$S36,0)</f>
        <v>0</v>
      </c>
      <c r="GH36" s="27">
        <f>IF($O36&gt;=GH$1,$S36,0)</f>
        <v>0</v>
      </c>
      <c r="GI36" s="27">
        <f>IF($O36&gt;=GI$1,$S36,0)</f>
        <v>0</v>
      </c>
      <c r="GJ36" s="27">
        <f>IF($O36&gt;=GJ$1,$S36,0)</f>
        <v>0</v>
      </c>
      <c r="GK36" s="27">
        <f>IF($O36&gt;=GK$1,$S36,0)</f>
        <v>0</v>
      </c>
      <c r="GL36" s="27">
        <f>IF($O36&gt;=GL$1,$S36,0)</f>
        <v>0</v>
      </c>
      <c r="GM36" s="27">
        <f>IF($O36&gt;=GM$1,$S36,0)</f>
        <v>0</v>
      </c>
      <c r="GN36" s="27">
        <f>IF($O36&gt;=GN$1,$S36,0)</f>
        <v>0</v>
      </c>
      <c r="GO36" s="27">
        <f>IF($O36&gt;=GO$1,$S36,0)</f>
        <v>0</v>
      </c>
      <c r="GP36" s="27">
        <f>IF($O36&gt;=GP$1,$S36,0)</f>
        <v>0</v>
      </c>
      <c r="GQ36" s="27">
        <f>IF($O36&gt;=GQ$1,$S36,0)</f>
        <v>0</v>
      </c>
      <c r="GR36" s="27">
        <f>IF($O36&gt;=GR$1,$S36,0)</f>
        <v>0</v>
      </c>
      <c r="GS36" s="27">
        <f>IF($O36&gt;=GS$1,$S36,0)</f>
        <v>0</v>
      </c>
      <c r="GT36" s="27">
        <f>IF($O36&gt;=GT$1,$S36,0)</f>
        <v>0</v>
      </c>
      <c r="GU36" s="27">
        <f>IF($O36&gt;=GU$1,$S36,0)</f>
        <v>0</v>
      </c>
      <c r="GV36" s="27">
        <f>IF($O36&gt;=GV$1,$S36,0)</f>
        <v>0</v>
      </c>
      <c r="GW36" s="27">
        <f>IF($O36&gt;=GW$1,$S36,0)</f>
        <v>0</v>
      </c>
      <c r="GX36" s="27">
        <f>IF($O36&gt;=GX$1,$S36,0)</f>
        <v>0</v>
      </c>
      <c r="GY36" s="27">
        <f>IF($O36&gt;=GY$1,$S36,0)</f>
        <v>0</v>
      </c>
      <c r="GZ36" s="27">
        <f>IF($O36&gt;=GZ$1,$S36,0)</f>
        <v>0</v>
      </c>
      <c r="HA36" s="27">
        <f>IF($O36&gt;=HA$1,$S36,0)</f>
        <v>0</v>
      </c>
      <c r="HB36" s="27">
        <f>IF($O36&gt;=HB$1,$S36,0)</f>
        <v>0</v>
      </c>
      <c r="HC36" s="27">
        <f>IF($O36&gt;=HC$1,$S36,0)</f>
        <v>0</v>
      </c>
    </row>
    <row r="37" spans="1:211">
      <c r="A37" s="3">
        <v>17620</v>
      </c>
      <c r="B37" s="3" t="s">
        <v>57</v>
      </c>
      <c r="C37" s="3" t="s">
        <v>45</v>
      </c>
      <c r="D37" s="3">
        <v>50</v>
      </c>
      <c r="E37" s="4">
        <v>30946</v>
      </c>
      <c r="F37" s="5">
        <v>33.767123287671232</v>
      </c>
      <c r="G37" s="3" t="s">
        <v>24</v>
      </c>
      <c r="H37" s="4">
        <v>25023</v>
      </c>
      <c r="I37" s="9" t="s">
        <v>854</v>
      </c>
      <c r="J37" s="5">
        <v>2682.37</v>
      </c>
      <c r="K37" s="31">
        <v>14469</v>
      </c>
      <c r="L37" s="32">
        <v>34</v>
      </c>
      <c r="M37" s="33">
        <f>VLOOKUP(L37,FIND,3,TRUE)</f>
        <v>1.5</v>
      </c>
      <c r="N37" s="32">
        <f>IF(L37&gt;30,180,VLOOKUP(L37,TEMPO,2,FALSE))</f>
        <v>180</v>
      </c>
      <c r="O37" s="32">
        <f>IF(R37&gt;0,4,N37)</f>
        <v>180</v>
      </c>
      <c r="P37" s="96">
        <f>J37*M37*L37</f>
        <v>136800.87</v>
      </c>
      <c r="Q37" s="96">
        <f>10934.45*2</f>
        <v>21868.9</v>
      </c>
      <c r="R37" s="96">
        <f>IF(P37&lt;=Q37,P37/4,0)</f>
        <v>0</v>
      </c>
      <c r="S37" s="5">
        <f>IF(P37&gt;=Q37,P37/N37,0)</f>
        <v>760.00483333333329</v>
      </c>
      <c r="T37" s="3"/>
      <c r="U37" s="3">
        <f>IF(T37="",1,0)</f>
        <v>1</v>
      </c>
      <c r="V37" s="3">
        <v>80</v>
      </c>
      <c r="W37" s="5">
        <v>0</v>
      </c>
      <c r="X37" s="5">
        <v>203.3</v>
      </c>
      <c r="Y37" s="5">
        <f>X37*W37</f>
        <v>0</v>
      </c>
      <c r="Z37" s="5">
        <v>400</v>
      </c>
      <c r="AA37" s="5">
        <f>S37+Y37+Z37</f>
        <v>1160.0048333333334</v>
      </c>
      <c r="AB37" s="39">
        <f>(J37/12+J37/12*1.3333333333+450/12+J37/30*6/12+J37)*1.3+Y37+Z37+153.9</f>
        <v>4825.8925444347578</v>
      </c>
      <c r="AC37" s="39" t="s">
        <v>45</v>
      </c>
      <c r="AD37" s="39">
        <f>J37*1.3+400+153.9</f>
        <v>4040.9810000000002</v>
      </c>
      <c r="AE37" s="39">
        <f>SUMIFS('CUSTO MENSAL FUNC NOVO'!H:H,'CUSTO MENSAL FUNC NOVO'!A:A,'VALORES MENSAIS'!AC37)</f>
        <v>2013.943</v>
      </c>
      <c r="AF37" s="27">
        <f>IF($R37&gt;0,$R37,$S37)+$Y37+$Z37</f>
        <v>1160.0048333333334</v>
      </c>
      <c r="AG37" s="27">
        <f>IF($R37&gt;0,$R37,$S37)+$Y37+$Z37</f>
        <v>1160.0048333333334</v>
      </c>
      <c r="AH37" s="27">
        <f>IF($R37&gt;0,$R37,$S37)+$Y37+$Z37</f>
        <v>1160.0048333333334</v>
      </c>
      <c r="AI37" s="27">
        <f>IF($R37&gt;0,$R37,$S37)+$Y37+$Z37</f>
        <v>1160.0048333333334</v>
      </c>
      <c r="AJ37" s="27">
        <f>IF($O37&gt;=AJ$1,$S37+$Y37+$Z37,$Y37+$Z37)</f>
        <v>1160.0048333333334</v>
      </c>
      <c r="AK37" s="27">
        <f>IF($O37&gt;=AK$1,$S37+$Y37+$Z37,$Y37+$Z37)</f>
        <v>1160.0048333333334</v>
      </c>
      <c r="AL37" s="27">
        <f>IF($O37&gt;=AL$1,$S37+$Y37+$Z37,$Y37+$Z37)</f>
        <v>1160.0048333333334</v>
      </c>
      <c r="AM37" s="27">
        <f>IF($O37&gt;=AM$1,$S37+$Y37+$Z37,$Y37+$Z37)</f>
        <v>1160.0048333333334</v>
      </c>
      <c r="AN37" s="27">
        <f>IF($O37&gt;=AN$1,$S37+$Y37+$Z37,$Y37+$Z37)</f>
        <v>1160.0048333333334</v>
      </c>
      <c r="AO37" s="27">
        <f>IF($O37&gt;=AO$1,$S37+$Y37+$Z37,$Y37+$Z37)</f>
        <v>1160.0048333333334</v>
      </c>
      <c r="AP37" s="27">
        <f>IF($O37&gt;=AP$1,$S37+$Y37+$Z37,$Y37+$Z37)</f>
        <v>1160.0048333333334</v>
      </c>
      <c r="AQ37" s="27">
        <f>IF($O37&gt;=AQ$1,$S37+$Y37+$Z37,$Y37+$Z37)</f>
        <v>1160.0048333333334</v>
      </c>
      <c r="AR37" s="27">
        <f>IF($O37&gt;=AR$1,$S37+$Y37+$Z37,$Y37+$Z37)</f>
        <v>1160.0048333333334</v>
      </c>
      <c r="AS37" s="27">
        <f>IF($O37&gt;=AS$1,$S37+$Y37+$Z37,$Y37+$Z37)</f>
        <v>1160.0048333333334</v>
      </c>
      <c r="AT37" s="27">
        <f>IF($O37&gt;=AT$1,$S37+$Y37+$Z37,$Y37+$Z37)</f>
        <v>1160.0048333333334</v>
      </c>
      <c r="AU37" s="27">
        <f>IF($O37&gt;=AU$1,$S37+$Y37+$Z37,$Y37+$Z37)</f>
        <v>1160.0048333333334</v>
      </c>
      <c r="AV37" s="27">
        <f>IF($O37&gt;=AV$1,$S37+$Y37+$Z37,$Y37+$Z37)</f>
        <v>1160.0048333333334</v>
      </c>
      <c r="AW37" s="27">
        <f>IF($O37&gt;=AW$1,$S37+$Y37+$Z37,$Y37+$Z37)</f>
        <v>1160.0048333333334</v>
      </c>
      <c r="AX37" s="27">
        <f>IF($O37&gt;=AX$1,$S37+$Y37+$Z37,$Y37+$Z37)</f>
        <v>1160.0048333333334</v>
      </c>
      <c r="AY37" s="27">
        <f>IF($O37&gt;=AY$1,$S37+$Y37+$Z37,$Y37+$Z37)</f>
        <v>1160.0048333333334</v>
      </c>
      <c r="AZ37" s="27">
        <f>IF($O37&gt;=AZ$1,$S37+$Y37+$Z37,$Y37+$Z37)</f>
        <v>1160.0048333333334</v>
      </c>
      <c r="BA37" s="27">
        <f>IF($O37&gt;=BA$1,$S37+$Y37+$Z37,$Y37+$Z37)</f>
        <v>1160.0048333333334</v>
      </c>
      <c r="BB37" s="27">
        <f>IF($O37&gt;=BB$1,$S37+$Y37+$Z37,$Y37+$Z37)</f>
        <v>1160.0048333333334</v>
      </c>
      <c r="BC37" s="27">
        <f>IF($O37&gt;=BC$1,$S37+$Y37+$Z37,$Y37+$Z37)</f>
        <v>1160.0048333333334</v>
      </c>
      <c r="BD37" s="27">
        <f>IF($O37&gt;=BD$1,$S37+$Y37+$Z37,$Y37+$Z37)</f>
        <v>1160.0048333333334</v>
      </c>
      <c r="BE37" s="27">
        <f>IF($O37&gt;=BE$1,$S37+$Y37+$Z37,$Y37+$Z37)</f>
        <v>1160.0048333333334</v>
      </c>
      <c r="BF37" s="27">
        <f>IF($O37&gt;=BF$1,$S37+$Y37+$Z37,$Y37+$Z37)</f>
        <v>1160.0048333333334</v>
      </c>
      <c r="BG37" s="27">
        <f>IF($O37&gt;=BG$1,$S37+$Y37+$Z37,$Y37+$Z37)</f>
        <v>1160.0048333333334</v>
      </c>
      <c r="BH37" s="27">
        <f>IF($O37&gt;=BH$1,$S37+$Y37+$Z37,$Y37+$Z37)</f>
        <v>1160.0048333333334</v>
      </c>
      <c r="BI37" s="27">
        <f>IF($O37&gt;=BI$1,$S37+$Y37+$Z37,$Y37+$Z37)</f>
        <v>1160.0048333333334</v>
      </c>
      <c r="BJ37" s="27">
        <f>IF($O37&gt;=BJ$1,$S37+$Y37+$Z37,$Y37+$Z37)</f>
        <v>1160.0048333333334</v>
      </c>
      <c r="BK37" s="27">
        <f>IF($O37&gt;=BK$1,$S37+$Y37+$Z37,$Y37+$Z37)</f>
        <v>1160.0048333333334</v>
      </c>
      <c r="BL37" s="27">
        <f>IF($O37&gt;=BL$1,$S37+$Y37+$Z37,$Y37+$Z37)</f>
        <v>1160.0048333333334</v>
      </c>
      <c r="BM37" s="27">
        <f>IF($O37&gt;=BM$1,$S37+$Y37+$Z37,$Y37+$Z37)</f>
        <v>1160.0048333333334</v>
      </c>
      <c r="BN37" s="27">
        <f>IF($O37&gt;=BN$1,$S37+$Y37+$Z37,$Y37+$Z37)</f>
        <v>1160.0048333333334</v>
      </c>
      <c r="BO37" s="27">
        <f>IF($O37&gt;=BO$1,$S37+$Y37+$Z37,$Y37+$Z37)</f>
        <v>1160.0048333333334</v>
      </c>
      <c r="BP37" s="27">
        <f>IF($O37&gt;=BP$1,$S37+$Y37+$Z37,$Y37+$Z37)</f>
        <v>1160.0048333333334</v>
      </c>
      <c r="BQ37" s="27">
        <f>IF($O37&gt;=BQ$1,$S37+$Y37+$Z37,$Y37+$Z37)</f>
        <v>1160.0048333333334</v>
      </c>
      <c r="BR37" s="27">
        <f>IF($O37&gt;=BR$1,$S37+$Y37+$Z37,$Y37+$Z37)</f>
        <v>1160.0048333333334</v>
      </c>
      <c r="BS37" s="27">
        <f>IF($O37&gt;=BS$1,$S37+$Y37+$Z37,$Y37+$Z37)</f>
        <v>1160.0048333333334</v>
      </c>
      <c r="BT37" s="27">
        <f>IF($O37&gt;=BT$1,$S37+$Y37+$Z37,$Y37+$Z37)</f>
        <v>1160.0048333333334</v>
      </c>
      <c r="BU37" s="27">
        <f>IF($O37&gt;=BU$1,$S37+$Y37+$Z37,$Y37+$Z37)</f>
        <v>1160.0048333333334</v>
      </c>
      <c r="BV37" s="27">
        <f>IF($O37&gt;=BV$1,$S37+$Y37+$Z37,$Y37+$Z37)</f>
        <v>1160.0048333333334</v>
      </c>
      <c r="BW37" s="27">
        <f>IF($O37&gt;=BW$1,$S37+$Y37+$Z37,$Y37+$Z37)</f>
        <v>1160.0048333333334</v>
      </c>
      <c r="BX37" s="27">
        <f>IF($O37&gt;=BX$1,$S37+$Y37+$Z37,$Y37+$Z37)</f>
        <v>1160.0048333333334</v>
      </c>
      <c r="BY37" s="27">
        <f>IF($O37&gt;=BY$1,$S37+$Y37+$Z37,$Y37+$Z37)</f>
        <v>1160.0048333333334</v>
      </c>
      <c r="BZ37" s="27">
        <f>IF($O37&gt;=BZ$1,$S37+$Y37+$Z37,$Y37+$Z37)</f>
        <v>1160.0048333333334</v>
      </c>
      <c r="CA37" s="27">
        <f>IF($O37&gt;=CA$1,$S37+$Y37+$Z37,$Y37+$Z37)</f>
        <v>1160.0048333333334</v>
      </c>
      <c r="CB37" s="27">
        <f>IF($O37&gt;=CB$1,$S37+$Y37+$Z37,$Y37+$Z37)</f>
        <v>1160.0048333333334</v>
      </c>
      <c r="CC37" s="27">
        <f>IF($O37&gt;=CC$1,$S37+$Y37+$Z37,$Y37+$Z37)</f>
        <v>1160.0048333333334</v>
      </c>
      <c r="CD37" s="27">
        <f>IF($O37&gt;=CD$1,$S37+$Y37+$Z37,$Y37+$Z37)</f>
        <v>1160.0048333333334</v>
      </c>
      <c r="CE37" s="27">
        <f>IF($O37&gt;=CE$1,$S37+$Y37+$Z37,$Y37+$Z37)</f>
        <v>1160.0048333333334</v>
      </c>
      <c r="CF37" s="27">
        <f>IF($O37&gt;=CF$1,$S37+$Y37+$Z37,$Y37+$Z37)</f>
        <v>1160.0048333333334</v>
      </c>
      <c r="CG37" s="27">
        <f>IF($O37&gt;=CG$1,$S37+$Y37+$Z37,$Y37+$Z37)</f>
        <v>1160.0048333333334</v>
      </c>
      <c r="CH37" s="27">
        <f>IF($O37&gt;=CH$1,$S37+$Y37+$Z37,$Y37+$Z37)</f>
        <v>1160.0048333333334</v>
      </c>
      <c r="CI37" s="27">
        <f>IF($O37&gt;=CI$1,$S37+$Y37+$Z37,$Y37+$Z37)</f>
        <v>1160.0048333333334</v>
      </c>
      <c r="CJ37" s="27">
        <f>IF($O37&gt;=CJ$1,$S37+$Y37+$Z37,$Y37+$Z37)</f>
        <v>1160.0048333333334</v>
      </c>
      <c r="CK37" s="27">
        <f>IF($O37&gt;=CK$1,$S37+$Y37+$Z37,$Y37+$Z37)</f>
        <v>1160.0048333333334</v>
      </c>
      <c r="CL37" s="27">
        <f>IF($O37&gt;=CL$1,$S37+$Y37+$Z37,$Y37+$Z37)</f>
        <v>1160.0048333333334</v>
      </c>
      <c r="CM37" s="27">
        <f>IF($O37&gt;=CM$1,$S37+$Y37+$Z37,$Y37+$Z37)</f>
        <v>1160.0048333333334</v>
      </c>
      <c r="CN37" s="27">
        <f>IF($O37&gt;=CN$1,$S37+$Y37,$Y37)</f>
        <v>760.00483333333329</v>
      </c>
      <c r="CO37" s="27">
        <f>IF($O37&gt;=CO$1,$S37+$Y37,$Y37)</f>
        <v>760.00483333333329</v>
      </c>
      <c r="CP37" s="27">
        <f>IF($O37&gt;=CP$1,$S37+$Y37,$Y37)</f>
        <v>760.00483333333329</v>
      </c>
      <c r="CQ37" s="27">
        <f>IF($O37&gt;=CQ$1,$S37+$Y37,$Y37)</f>
        <v>760.00483333333329</v>
      </c>
      <c r="CR37" s="27">
        <f>IF($O37&gt;=CR$1,$S37+$Y37,$Y37)</f>
        <v>760.00483333333329</v>
      </c>
      <c r="CS37" s="27">
        <f>IF($O37&gt;=CS$1,$S37+$Y37,$Y37)</f>
        <v>760.00483333333329</v>
      </c>
      <c r="CT37" s="27">
        <f>IF($O37&gt;=CT$1,$S37+$Y37,$Y37)</f>
        <v>760.00483333333329</v>
      </c>
      <c r="CU37" s="27">
        <f>IF($O37&gt;=CU$1,$S37+$Y37,$Y37)</f>
        <v>760.00483333333329</v>
      </c>
      <c r="CV37" s="27">
        <f>IF($O37&gt;=CV$1,$S37+$Y37,$Y37)</f>
        <v>760.00483333333329</v>
      </c>
      <c r="CW37" s="27">
        <f>IF($O37&gt;=CW$1,$S37+$Y37,$Y37)</f>
        <v>760.00483333333329</v>
      </c>
      <c r="CX37" s="27">
        <f>IF($O37&gt;=CX$1,$S37+$Y37,$Y37)</f>
        <v>760.00483333333329</v>
      </c>
      <c r="CY37" s="27">
        <f>IF($O37&gt;=CY$1,$S37+$Y37,$Y37)</f>
        <v>760.00483333333329</v>
      </c>
      <c r="CZ37" s="27">
        <f>IF($O37&gt;=CZ$1,$S37+$Y37,$Y37)</f>
        <v>760.00483333333329</v>
      </c>
      <c r="DA37" s="27">
        <f>IF($O37&gt;=DA$1,$S37+$Y37,$Y37)</f>
        <v>760.00483333333329</v>
      </c>
      <c r="DB37" s="27">
        <f>IF($O37&gt;=DB$1,$S37+$Y37,$Y37)</f>
        <v>760.00483333333329</v>
      </c>
      <c r="DC37" s="27">
        <f>IF($O37&gt;=DC$1,$S37+$Y37,$Y37)</f>
        <v>760.00483333333329</v>
      </c>
      <c r="DD37" s="27">
        <f>IF($O37&gt;=DD$1,$S37+$Y37,$Y37)</f>
        <v>760.00483333333329</v>
      </c>
      <c r="DE37" s="27">
        <f>IF($O37&gt;=DE$1,$S37+$Y37,$Y37)</f>
        <v>760.00483333333329</v>
      </c>
      <c r="DF37" s="27">
        <f>IF($O37&gt;=DF$1,$S37+$Y37,$Y37)</f>
        <v>760.00483333333329</v>
      </c>
      <c r="DG37" s="27">
        <f>IF($O37&gt;=DG$1,$S37+$Y37,$Y37)</f>
        <v>760.00483333333329</v>
      </c>
      <c r="DH37" s="27">
        <f>IF($O37&gt;=DH$1,$S37+$Y37,$Y37)</f>
        <v>760.00483333333329</v>
      </c>
      <c r="DI37" s="27">
        <f>IF($O37&gt;=DI$1,$S37+$Y37,$Y37)</f>
        <v>760.00483333333329</v>
      </c>
      <c r="DJ37" s="27">
        <f>IF($O37&gt;=DJ$1,$S37+$Y37,$Y37)</f>
        <v>760.00483333333329</v>
      </c>
      <c r="DK37" s="27">
        <f>IF($O37&gt;=DK$1,$S37+$Y37,$Y37)</f>
        <v>760.00483333333329</v>
      </c>
      <c r="DL37" s="27">
        <f>IF($O37&gt;=DL$1,$S37+$Y37,$Y37)</f>
        <v>760.00483333333329</v>
      </c>
      <c r="DM37" s="27">
        <f>IF($O37&gt;=DM$1,$S37+$Y37,$Y37)</f>
        <v>760.00483333333329</v>
      </c>
      <c r="DN37" s="27">
        <f>IF($O37&gt;=DN$1,$S37+$Y37,$Y37)</f>
        <v>760.00483333333329</v>
      </c>
      <c r="DO37" s="27">
        <f>IF($O37&gt;=DO$1,$S37+$Y37,$Y37)</f>
        <v>760.00483333333329</v>
      </c>
      <c r="DP37" s="27">
        <f>IF($O37&gt;=DP$1,$S37+$Y37,$Y37)</f>
        <v>760.00483333333329</v>
      </c>
      <c r="DQ37" s="27">
        <f>IF($O37&gt;=DQ$1,$S37+$Y37,$Y37)</f>
        <v>760.00483333333329</v>
      </c>
      <c r="DR37" s="27">
        <f>IF($O37&gt;=DR$1,$S37+$Y37,$Y37)</f>
        <v>760.00483333333329</v>
      </c>
      <c r="DS37" s="27">
        <f>IF($O37&gt;=DS$1,$S37+$Y37,$Y37)</f>
        <v>760.00483333333329</v>
      </c>
      <c r="DT37" s="27">
        <f>IF($O37&gt;=DT$1,$S37+$Y37,$Y37)</f>
        <v>760.00483333333329</v>
      </c>
      <c r="DU37" s="27">
        <f>IF($O37&gt;=DU$1,$S37+$Y37,$Y37)</f>
        <v>760.00483333333329</v>
      </c>
      <c r="DV37" s="27">
        <f>IF($O37&gt;=DV$1,$S37+$Y37,$Y37)</f>
        <v>760.00483333333329</v>
      </c>
      <c r="DW37" s="27">
        <f>IF($O37&gt;=DW$1,$S37+$Y37,$Y37)</f>
        <v>760.00483333333329</v>
      </c>
      <c r="DX37" s="27">
        <f>IF($O37&gt;=DX$1,$S37+$Y37,$Y37)</f>
        <v>760.00483333333329</v>
      </c>
      <c r="DY37" s="27">
        <f>IF($O37&gt;=DY$1,$S37+$Y37,$Y37)</f>
        <v>760.00483333333329</v>
      </c>
      <c r="DZ37" s="27">
        <f>IF($O37&gt;=DZ$1,$S37+$Y37,$Y37)</f>
        <v>760.00483333333329</v>
      </c>
      <c r="EA37" s="27">
        <f>IF($O37&gt;=EA$1,$S37+$Y37,$Y37)</f>
        <v>760.00483333333329</v>
      </c>
      <c r="EB37" s="27">
        <f>IF($O37&gt;=EB$1,$S37+$Y37,$Y37)</f>
        <v>760.00483333333329</v>
      </c>
      <c r="EC37" s="27">
        <f>IF($O37&gt;=EC$1,$S37+$Y37,$Y37)</f>
        <v>760.00483333333329</v>
      </c>
      <c r="ED37" s="27">
        <f>IF($O37&gt;=ED$1,$S37+$Y37,$Y37)</f>
        <v>760.00483333333329</v>
      </c>
      <c r="EE37" s="27">
        <f>IF($O37&gt;=EE$1,$S37+$Y37,$Y37)</f>
        <v>760.00483333333329</v>
      </c>
      <c r="EF37" s="27">
        <f>IF($O37&gt;=EF$1,$S37+$Y37,$Y37)</f>
        <v>760.00483333333329</v>
      </c>
      <c r="EG37" s="27">
        <f>IF($O37&gt;=EG$1,$S37+$Y37,$Y37)</f>
        <v>760.00483333333329</v>
      </c>
      <c r="EH37" s="27">
        <f>IF($O37&gt;=EH$1,$S37+$Y37,$Y37)</f>
        <v>760.00483333333329</v>
      </c>
      <c r="EI37" s="27">
        <f>IF($O37&gt;=EI$1,$S37+$Y37,$Y37)</f>
        <v>760.00483333333329</v>
      </c>
      <c r="EJ37" s="27">
        <f>IF($O37&gt;=EJ$1,$S37+$Y37,$Y37)</f>
        <v>760.00483333333329</v>
      </c>
      <c r="EK37" s="27">
        <f>IF($O37&gt;=EK$1,$S37+$Y37,$Y37)</f>
        <v>760.00483333333329</v>
      </c>
      <c r="EL37" s="27">
        <f>IF($O37&gt;=EL$1,$S37+$Y37,$Y37)</f>
        <v>760.00483333333329</v>
      </c>
      <c r="EM37" s="27">
        <f>IF($O37&gt;=EM$1,$S37+$Y37,$Y37)</f>
        <v>760.00483333333329</v>
      </c>
      <c r="EN37" s="27">
        <f>IF($O37&gt;=EN$1,$S37+$Y37,$Y37)</f>
        <v>760.00483333333329</v>
      </c>
      <c r="EO37" s="27">
        <f>IF($O37&gt;=EO$1,$S37+$Y37,$Y37)</f>
        <v>760.00483333333329</v>
      </c>
      <c r="EP37" s="27">
        <f>IF($O37&gt;=EP$1,$S37+$Y37,$Y37)</f>
        <v>760.00483333333329</v>
      </c>
      <c r="EQ37" s="27">
        <f>IF($O37&gt;=EQ$1,$S37+$Y37,$Y37)</f>
        <v>760.00483333333329</v>
      </c>
      <c r="ER37" s="27">
        <f>IF($O37&gt;=ER$1,$S37+$Y37,$Y37)</f>
        <v>760.00483333333329</v>
      </c>
      <c r="ES37" s="27">
        <f>IF($O37&gt;=ES$1,$S37+$Y37,$Y37)</f>
        <v>760.00483333333329</v>
      </c>
      <c r="ET37" s="27">
        <f>IF($O37&gt;=ET$1,$S37+$Y37,$Y37)</f>
        <v>760.00483333333329</v>
      </c>
      <c r="EU37" s="27">
        <f>IF($O37&gt;=EU$1,$S37+$Y37,$Y37)</f>
        <v>760.00483333333329</v>
      </c>
      <c r="EV37" s="27">
        <f>IF($O37&gt;=EV$1,$S37,0)</f>
        <v>760.00483333333329</v>
      </c>
      <c r="EW37" s="27">
        <f>IF($O37&gt;=EW$1,$S37,0)</f>
        <v>760.00483333333329</v>
      </c>
      <c r="EX37" s="27">
        <f>IF($O37&gt;=EX$1,$S37,0)</f>
        <v>760.00483333333329</v>
      </c>
      <c r="EY37" s="27">
        <f>IF($O37&gt;=EY$1,$S37,0)</f>
        <v>760.00483333333329</v>
      </c>
      <c r="EZ37" s="27">
        <f>IF($O37&gt;=EZ$1,$S37,0)</f>
        <v>760.00483333333329</v>
      </c>
      <c r="FA37" s="27">
        <f>IF($O37&gt;=FA$1,$S37,0)</f>
        <v>760.00483333333329</v>
      </c>
      <c r="FB37" s="27">
        <f>IF($O37&gt;=FB$1,$S37,0)</f>
        <v>760.00483333333329</v>
      </c>
      <c r="FC37" s="27">
        <f>IF($O37&gt;=FC$1,$S37,0)</f>
        <v>760.00483333333329</v>
      </c>
      <c r="FD37" s="27">
        <f>IF($O37&gt;=FD$1,$S37,0)</f>
        <v>760.00483333333329</v>
      </c>
      <c r="FE37" s="27">
        <f>IF($O37&gt;=FE$1,$S37,0)</f>
        <v>760.00483333333329</v>
      </c>
      <c r="FF37" s="27">
        <f>IF($O37&gt;=FF$1,$S37,0)</f>
        <v>760.00483333333329</v>
      </c>
      <c r="FG37" s="27">
        <f>IF($O37&gt;=FG$1,$S37,0)</f>
        <v>760.00483333333329</v>
      </c>
      <c r="FH37" s="27">
        <f>IF($O37&gt;=FH$1,$S37,0)</f>
        <v>760.00483333333329</v>
      </c>
      <c r="FI37" s="27">
        <f>IF($O37&gt;=FI$1,$S37,0)</f>
        <v>760.00483333333329</v>
      </c>
      <c r="FJ37" s="27">
        <f>IF($O37&gt;=FJ$1,$S37,0)</f>
        <v>760.00483333333329</v>
      </c>
      <c r="FK37" s="27">
        <f>IF($O37&gt;=FK$1,$S37,0)</f>
        <v>760.00483333333329</v>
      </c>
      <c r="FL37" s="27">
        <f>IF($O37&gt;=FL$1,$S37,0)</f>
        <v>760.00483333333329</v>
      </c>
      <c r="FM37" s="27">
        <f>IF($O37&gt;=FM$1,$S37,0)</f>
        <v>760.00483333333329</v>
      </c>
      <c r="FN37" s="27">
        <f>IF($O37&gt;=FN$1,$S37,0)</f>
        <v>760.00483333333329</v>
      </c>
      <c r="FO37" s="27">
        <f>IF($O37&gt;=FO$1,$S37,0)</f>
        <v>760.00483333333329</v>
      </c>
      <c r="FP37" s="27">
        <f>IF($O37&gt;=FP$1,$S37,0)</f>
        <v>760.00483333333329</v>
      </c>
      <c r="FQ37" s="27">
        <f>IF($O37&gt;=FQ$1,$S37,0)</f>
        <v>760.00483333333329</v>
      </c>
      <c r="FR37" s="27">
        <f>IF($O37&gt;=FR$1,$S37,0)</f>
        <v>760.00483333333329</v>
      </c>
      <c r="FS37" s="27">
        <f>IF($O37&gt;=FS$1,$S37,0)</f>
        <v>760.00483333333329</v>
      </c>
      <c r="FT37" s="27">
        <f>IF($O37&gt;=FT$1,$S37,0)</f>
        <v>760.00483333333329</v>
      </c>
      <c r="FU37" s="27">
        <f>IF($O37&gt;=FU$1,$S37,0)</f>
        <v>760.00483333333329</v>
      </c>
      <c r="FV37" s="27">
        <f>IF($O37&gt;=FV$1,$S37,0)</f>
        <v>760.00483333333329</v>
      </c>
      <c r="FW37" s="27">
        <f>IF($O37&gt;=FW$1,$S37,0)</f>
        <v>760.00483333333329</v>
      </c>
      <c r="FX37" s="27">
        <f>IF($O37&gt;=FX$1,$S37,0)</f>
        <v>760.00483333333329</v>
      </c>
      <c r="FY37" s="27">
        <f>IF($O37&gt;=FY$1,$S37,0)</f>
        <v>760.00483333333329</v>
      </c>
      <c r="FZ37" s="27">
        <f>IF($O37&gt;=FZ$1,$S37,0)</f>
        <v>760.00483333333329</v>
      </c>
      <c r="GA37" s="27">
        <f>IF($O37&gt;=GA$1,$S37,0)</f>
        <v>760.00483333333329</v>
      </c>
      <c r="GB37" s="27">
        <f>IF($O37&gt;=GB$1,$S37,0)</f>
        <v>760.00483333333329</v>
      </c>
      <c r="GC37" s="27">
        <f>IF($O37&gt;=GC$1,$S37,0)</f>
        <v>760.00483333333329</v>
      </c>
      <c r="GD37" s="27">
        <f>IF($O37&gt;=GD$1,$S37,0)</f>
        <v>760.00483333333329</v>
      </c>
      <c r="GE37" s="27">
        <f>IF($O37&gt;=GE$1,$S37,0)</f>
        <v>760.00483333333329</v>
      </c>
      <c r="GF37" s="27">
        <f>IF($O37&gt;=GF$1,$S37,0)</f>
        <v>760.00483333333329</v>
      </c>
      <c r="GG37" s="27">
        <f>IF($O37&gt;=GG$1,$S37,0)</f>
        <v>760.00483333333329</v>
      </c>
      <c r="GH37" s="27">
        <f>IF($O37&gt;=GH$1,$S37,0)</f>
        <v>760.00483333333329</v>
      </c>
      <c r="GI37" s="27">
        <f>IF($O37&gt;=GI$1,$S37,0)</f>
        <v>760.00483333333329</v>
      </c>
      <c r="GJ37" s="27">
        <f>IF($O37&gt;=GJ$1,$S37,0)</f>
        <v>760.00483333333329</v>
      </c>
      <c r="GK37" s="27">
        <f>IF($O37&gt;=GK$1,$S37,0)</f>
        <v>760.00483333333329</v>
      </c>
      <c r="GL37" s="27">
        <f>IF($O37&gt;=GL$1,$S37,0)</f>
        <v>760.00483333333329</v>
      </c>
      <c r="GM37" s="27">
        <f>IF($O37&gt;=GM$1,$S37,0)</f>
        <v>760.00483333333329</v>
      </c>
      <c r="GN37" s="27">
        <f>IF($O37&gt;=GN$1,$S37,0)</f>
        <v>760.00483333333329</v>
      </c>
      <c r="GO37" s="27">
        <f>IF($O37&gt;=GO$1,$S37,0)</f>
        <v>760.00483333333329</v>
      </c>
      <c r="GP37" s="27">
        <f>IF($O37&gt;=GP$1,$S37,0)</f>
        <v>760.00483333333329</v>
      </c>
      <c r="GQ37" s="27">
        <f>IF($O37&gt;=GQ$1,$S37,0)</f>
        <v>760.00483333333329</v>
      </c>
      <c r="GR37" s="27">
        <f>IF($O37&gt;=GR$1,$S37,0)</f>
        <v>760.00483333333329</v>
      </c>
      <c r="GS37" s="27">
        <f>IF($O37&gt;=GS$1,$S37,0)</f>
        <v>760.00483333333329</v>
      </c>
      <c r="GT37" s="27">
        <f>IF($O37&gt;=GT$1,$S37,0)</f>
        <v>760.00483333333329</v>
      </c>
      <c r="GU37" s="27">
        <f>IF($O37&gt;=GU$1,$S37,0)</f>
        <v>760.00483333333329</v>
      </c>
      <c r="GV37" s="27">
        <f>IF($O37&gt;=GV$1,$S37,0)</f>
        <v>760.00483333333329</v>
      </c>
      <c r="GW37" s="27">
        <f>IF($O37&gt;=GW$1,$S37,0)</f>
        <v>760.00483333333329</v>
      </c>
      <c r="GX37" s="27">
        <f>IF($O37&gt;=GX$1,$S37,0)</f>
        <v>760.00483333333329</v>
      </c>
      <c r="GY37" s="27">
        <f>IF($O37&gt;=GY$1,$S37,0)</f>
        <v>760.00483333333329</v>
      </c>
      <c r="GZ37" s="27">
        <f>IF($O37&gt;=GZ$1,$S37,0)</f>
        <v>760.00483333333329</v>
      </c>
      <c r="HA37" s="27">
        <f>IF($O37&gt;=HA$1,$S37,0)</f>
        <v>760.00483333333329</v>
      </c>
      <c r="HB37" s="27">
        <f>IF($O37&gt;=HB$1,$S37,0)</f>
        <v>760.00483333333329</v>
      </c>
      <c r="HC37" s="27">
        <f>IF($O37&gt;=HC$1,$S37,0)</f>
        <v>760.00483333333329</v>
      </c>
    </row>
    <row r="38" spans="1:211">
      <c r="A38" s="3">
        <v>101524</v>
      </c>
      <c r="B38" s="3" t="s">
        <v>63</v>
      </c>
      <c r="C38" s="3" t="s">
        <v>64</v>
      </c>
      <c r="D38" s="3">
        <v>56</v>
      </c>
      <c r="E38" s="4">
        <v>37686</v>
      </c>
      <c r="F38" s="5">
        <v>15.301369863013699</v>
      </c>
      <c r="G38" s="3" t="s">
        <v>62</v>
      </c>
      <c r="H38" s="4">
        <v>22985</v>
      </c>
      <c r="I38" s="9" t="s">
        <v>867</v>
      </c>
      <c r="J38" s="5">
        <v>2787.75</v>
      </c>
      <c r="K38" s="31">
        <v>40</v>
      </c>
      <c r="L38" s="32">
        <v>15</v>
      </c>
      <c r="M38" s="33">
        <f>VLOOKUP(L38,FIND,3,TRUE)</f>
        <v>1.1000000000000001</v>
      </c>
      <c r="N38" s="32">
        <f>IF(L38&gt;30,180,VLOOKUP(L38,TEMPO,2,FALSE))</f>
        <v>90</v>
      </c>
      <c r="O38" s="32">
        <f>IF(R38&gt;0,4,N38)</f>
        <v>90</v>
      </c>
      <c r="P38" s="96">
        <f>J38*M38*L38</f>
        <v>45997.875</v>
      </c>
      <c r="Q38" s="96">
        <f>10934.45*2</f>
        <v>21868.9</v>
      </c>
      <c r="R38" s="96">
        <f>IF(P38&lt;=Q38,P38/4,0)</f>
        <v>0</v>
      </c>
      <c r="S38" s="5">
        <f>IF(P38&gt;=Q38,P38/N38,0)</f>
        <v>511.08749999999998</v>
      </c>
      <c r="T38" s="3"/>
      <c r="U38" s="3">
        <f>IF(T38="",1,0)</f>
        <v>1</v>
      </c>
      <c r="V38" s="3">
        <v>74</v>
      </c>
      <c r="W38" s="5">
        <v>0</v>
      </c>
      <c r="X38" s="5">
        <v>245.73</v>
      </c>
      <c r="Y38" s="5">
        <f>X38*W38</f>
        <v>0</v>
      </c>
      <c r="Z38" s="5">
        <v>400</v>
      </c>
      <c r="AA38" s="5">
        <f>S38+Y38+Z38</f>
        <v>911.08749999999998</v>
      </c>
      <c r="AB38" s="39">
        <f>(J38/12+J38/12*1.3333333333+450/12+J38/30*6/12+J38)*1.3+Y38+Z38+153.9</f>
        <v>4991.8074999899327</v>
      </c>
      <c r="AC38" s="39" t="s">
        <v>64</v>
      </c>
      <c r="AD38" s="39">
        <f>J38*1.3+400+153.9</f>
        <v>4177.9750000000004</v>
      </c>
      <c r="AE38" s="39">
        <f>SUMIFS('CUSTO MENSAL FUNC NOVO'!H:H,'CUSTO MENSAL FUNC NOVO'!A:A,'VALORES MENSAIS'!AC38)</f>
        <v>3324.1480000000001</v>
      </c>
      <c r="AF38" s="27">
        <f>IF($R38&gt;0,$R38,$S38)+$Y38+$Z38</f>
        <v>911.08749999999998</v>
      </c>
      <c r="AG38" s="27">
        <f>IF($R38&gt;0,$R38,$S38)+$Y38+$Z38</f>
        <v>911.08749999999998</v>
      </c>
      <c r="AH38" s="27">
        <f>IF($R38&gt;0,$R38,$S38)+$Y38+$Z38</f>
        <v>911.08749999999998</v>
      </c>
      <c r="AI38" s="27">
        <f>IF($R38&gt;0,$R38,$S38)+$Y38+$Z38</f>
        <v>911.08749999999998</v>
      </c>
      <c r="AJ38" s="27">
        <f>IF($O38&gt;=AJ$1,$S38+$Y38+$Z38,$Y38+$Z38)</f>
        <v>911.08749999999998</v>
      </c>
      <c r="AK38" s="27">
        <f>IF($O38&gt;=AK$1,$S38+$Y38+$Z38,$Y38+$Z38)</f>
        <v>911.08749999999998</v>
      </c>
      <c r="AL38" s="27">
        <f>IF($O38&gt;=AL$1,$S38+$Y38+$Z38,$Y38+$Z38)</f>
        <v>911.08749999999998</v>
      </c>
      <c r="AM38" s="27">
        <f>IF($O38&gt;=AM$1,$S38+$Y38+$Z38,$Y38+$Z38)</f>
        <v>911.08749999999998</v>
      </c>
      <c r="AN38" s="27">
        <f>IF($O38&gt;=AN$1,$S38+$Y38+$Z38,$Y38+$Z38)</f>
        <v>911.08749999999998</v>
      </c>
      <c r="AO38" s="27">
        <f>IF($O38&gt;=AO$1,$S38+$Y38+$Z38,$Y38+$Z38)</f>
        <v>911.08749999999998</v>
      </c>
      <c r="AP38" s="27">
        <f>IF($O38&gt;=AP$1,$S38+$Y38+$Z38,$Y38+$Z38)</f>
        <v>911.08749999999998</v>
      </c>
      <c r="AQ38" s="27">
        <f>IF($O38&gt;=AQ$1,$S38+$Y38+$Z38,$Y38+$Z38)</f>
        <v>911.08749999999998</v>
      </c>
      <c r="AR38" s="27">
        <f>IF($O38&gt;=AR$1,$S38+$Y38+$Z38,$Y38+$Z38)</f>
        <v>911.08749999999998</v>
      </c>
      <c r="AS38" s="27">
        <f>IF($O38&gt;=AS$1,$S38+$Y38+$Z38,$Y38+$Z38)</f>
        <v>911.08749999999998</v>
      </c>
      <c r="AT38" s="27">
        <f>IF($O38&gt;=AT$1,$S38+$Y38+$Z38,$Y38+$Z38)</f>
        <v>911.08749999999998</v>
      </c>
      <c r="AU38" s="27">
        <f>IF($O38&gt;=AU$1,$S38+$Y38+$Z38,$Y38+$Z38)</f>
        <v>911.08749999999998</v>
      </c>
      <c r="AV38" s="27">
        <f>IF($O38&gt;=AV$1,$S38+$Y38+$Z38,$Y38+$Z38)</f>
        <v>911.08749999999998</v>
      </c>
      <c r="AW38" s="27">
        <f>IF($O38&gt;=AW$1,$S38+$Y38+$Z38,$Y38+$Z38)</f>
        <v>911.08749999999998</v>
      </c>
      <c r="AX38" s="27">
        <f>IF($O38&gt;=AX$1,$S38+$Y38+$Z38,$Y38+$Z38)</f>
        <v>911.08749999999998</v>
      </c>
      <c r="AY38" s="27">
        <f>IF($O38&gt;=AY$1,$S38+$Y38+$Z38,$Y38+$Z38)</f>
        <v>911.08749999999998</v>
      </c>
      <c r="AZ38" s="27">
        <f>IF($O38&gt;=AZ$1,$S38+$Y38+$Z38,$Y38+$Z38)</f>
        <v>911.08749999999998</v>
      </c>
      <c r="BA38" s="27">
        <f>IF($O38&gt;=BA$1,$S38+$Y38+$Z38,$Y38+$Z38)</f>
        <v>911.08749999999998</v>
      </c>
      <c r="BB38" s="27">
        <f>IF($O38&gt;=BB$1,$S38+$Y38+$Z38,$Y38+$Z38)</f>
        <v>911.08749999999998</v>
      </c>
      <c r="BC38" s="27">
        <f>IF($O38&gt;=BC$1,$S38+$Y38+$Z38,$Y38+$Z38)</f>
        <v>911.08749999999998</v>
      </c>
      <c r="BD38" s="27">
        <f>IF($O38&gt;=BD$1,$S38+$Y38+$Z38,$Y38+$Z38)</f>
        <v>911.08749999999998</v>
      </c>
      <c r="BE38" s="27">
        <f>IF($O38&gt;=BE$1,$S38+$Y38+$Z38,$Y38+$Z38)</f>
        <v>911.08749999999998</v>
      </c>
      <c r="BF38" s="27">
        <f>IF($O38&gt;=BF$1,$S38+$Y38+$Z38,$Y38+$Z38)</f>
        <v>911.08749999999998</v>
      </c>
      <c r="BG38" s="27">
        <f>IF($O38&gt;=BG$1,$S38+$Y38+$Z38,$Y38+$Z38)</f>
        <v>911.08749999999998</v>
      </c>
      <c r="BH38" s="27">
        <f>IF($O38&gt;=BH$1,$S38+$Y38+$Z38,$Y38+$Z38)</f>
        <v>911.08749999999998</v>
      </c>
      <c r="BI38" s="27">
        <f>IF($O38&gt;=BI$1,$S38+$Y38+$Z38,$Y38+$Z38)</f>
        <v>911.08749999999998</v>
      </c>
      <c r="BJ38" s="27">
        <f>IF($O38&gt;=BJ$1,$S38+$Y38+$Z38,$Y38+$Z38)</f>
        <v>911.08749999999998</v>
      </c>
      <c r="BK38" s="27">
        <f>IF($O38&gt;=BK$1,$S38+$Y38+$Z38,$Y38+$Z38)</f>
        <v>911.08749999999998</v>
      </c>
      <c r="BL38" s="27">
        <f>IF($O38&gt;=BL$1,$S38+$Y38+$Z38,$Y38+$Z38)</f>
        <v>911.08749999999998</v>
      </c>
      <c r="BM38" s="27">
        <f>IF($O38&gt;=BM$1,$S38+$Y38+$Z38,$Y38+$Z38)</f>
        <v>911.08749999999998</v>
      </c>
      <c r="BN38" s="27">
        <f>IF($O38&gt;=BN$1,$S38+$Y38+$Z38,$Y38+$Z38)</f>
        <v>911.08749999999998</v>
      </c>
      <c r="BO38" s="27">
        <f>IF($O38&gt;=BO$1,$S38+$Y38+$Z38,$Y38+$Z38)</f>
        <v>911.08749999999998</v>
      </c>
      <c r="BP38" s="27">
        <f>IF($O38&gt;=BP$1,$S38+$Y38+$Z38,$Y38+$Z38)</f>
        <v>911.08749999999998</v>
      </c>
      <c r="BQ38" s="27">
        <f>IF($O38&gt;=BQ$1,$S38+$Y38+$Z38,$Y38+$Z38)</f>
        <v>911.08749999999998</v>
      </c>
      <c r="BR38" s="27">
        <f>IF($O38&gt;=BR$1,$S38+$Y38+$Z38,$Y38+$Z38)</f>
        <v>911.08749999999998</v>
      </c>
      <c r="BS38" s="27">
        <f>IF($O38&gt;=BS$1,$S38+$Y38+$Z38,$Y38+$Z38)</f>
        <v>911.08749999999998</v>
      </c>
      <c r="BT38" s="27">
        <f>IF($O38&gt;=BT$1,$S38+$Y38+$Z38,$Y38+$Z38)</f>
        <v>911.08749999999998</v>
      </c>
      <c r="BU38" s="27">
        <f>IF($O38&gt;=BU$1,$S38+$Y38+$Z38,$Y38+$Z38)</f>
        <v>911.08749999999998</v>
      </c>
      <c r="BV38" s="27">
        <f>IF($O38&gt;=BV$1,$S38+$Y38+$Z38,$Y38+$Z38)</f>
        <v>911.08749999999998</v>
      </c>
      <c r="BW38" s="27">
        <f>IF($O38&gt;=BW$1,$S38+$Y38+$Z38,$Y38+$Z38)</f>
        <v>911.08749999999998</v>
      </c>
      <c r="BX38" s="27">
        <f>IF($O38&gt;=BX$1,$S38+$Y38+$Z38,$Y38+$Z38)</f>
        <v>911.08749999999998</v>
      </c>
      <c r="BY38" s="27">
        <f>IF($O38&gt;=BY$1,$S38+$Y38+$Z38,$Y38+$Z38)</f>
        <v>911.08749999999998</v>
      </c>
      <c r="BZ38" s="27">
        <f>IF($O38&gt;=BZ$1,$S38+$Y38+$Z38,$Y38+$Z38)</f>
        <v>911.08749999999998</v>
      </c>
      <c r="CA38" s="27">
        <f>IF($O38&gt;=CA$1,$S38+$Y38+$Z38,$Y38+$Z38)</f>
        <v>911.08749999999998</v>
      </c>
      <c r="CB38" s="27">
        <f>IF($O38&gt;=CB$1,$S38+$Y38+$Z38,$Y38+$Z38)</f>
        <v>911.08749999999998</v>
      </c>
      <c r="CC38" s="27">
        <f>IF($O38&gt;=CC$1,$S38+$Y38+$Z38,$Y38+$Z38)</f>
        <v>911.08749999999998</v>
      </c>
      <c r="CD38" s="27">
        <f>IF($O38&gt;=CD$1,$S38+$Y38+$Z38,$Y38+$Z38)</f>
        <v>911.08749999999998</v>
      </c>
      <c r="CE38" s="27">
        <f>IF($O38&gt;=CE$1,$S38+$Y38+$Z38,$Y38+$Z38)</f>
        <v>911.08749999999998</v>
      </c>
      <c r="CF38" s="27">
        <f>IF($O38&gt;=CF$1,$S38+$Y38+$Z38,$Y38+$Z38)</f>
        <v>911.08749999999998</v>
      </c>
      <c r="CG38" s="27">
        <f>IF($O38&gt;=CG$1,$S38+$Y38+$Z38,$Y38+$Z38)</f>
        <v>911.08749999999998</v>
      </c>
      <c r="CH38" s="27">
        <f>IF($O38&gt;=CH$1,$S38+$Y38+$Z38,$Y38+$Z38)</f>
        <v>911.08749999999998</v>
      </c>
      <c r="CI38" s="27">
        <f>IF($O38&gt;=CI$1,$S38+$Y38+$Z38,$Y38+$Z38)</f>
        <v>911.08749999999998</v>
      </c>
      <c r="CJ38" s="27">
        <f>IF($O38&gt;=CJ$1,$S38+$Y38+$Z38,$Y38+$Z38)</f>
        <v>911.08749999999998</v>
      </c>
      <c r="CK38" s="27">
        <f>IF($O38&gt;=CK$1,$S38+$Y38+$Z38,$Y38+$Z38)</f>
        <v>911.08749999999998</v>
      </c>
      <c r="CL38" s="27">
        <f>IF($O38&gt;=CL$1,$S38+$Y38+$Z38,$Y38+$Z38)</f>
        <v>911.08749999999998</v>
      </c>
      <c r="CM38" s="27">
        <f>IF($O38&gt;=CM$1,$S38+$Y38+$Z38,$Y38+$Z38)</f>
        <v>911.08749999999998</v>
      </c>
      <c r="CN38" s="27">
        <f>IF($O38&gt;=CN$1,$S38+$Y38,$Y38)</f>
        <v>511.08749999999998</v>
      </c>
      <c r="CO38" s="27">
        <f>IF($O38&gt;=CO$1,$S38+$Y38,$Y38)</f>
        <v>511.08749999999998</v>
      </c>
      <c r="CP38" s="27">
        <f>IF($O38&gt;=CP$1,$S38+$Y38,$Y38)</f>
        <v>511.08749999999998</v>
      </c>
      <c r="CQ38" s="27">
        <f>IF($O38&gt;=CQ$1,$S38+$Y38,$Y38)</f>
        <v>511.08749999999998</v>
      </c>
      <c r="CR38" s="27">
        <f>IF($O38&gt;=CR$1,$S38+$Y38,$Y38)</f>
        <v>511.08749999999998</v>
      </c>
      <c r="CS38" s="27">
        <f>IF($O38&gt;=CS$1,$S38+$Y38,$Y38)</f>
        <v>511.08749999999998</v>
      </c>
      <c r="CT38" s="27">
        <f>IF($O38&gt;=CT$1,$S38+$Y38,$Y38)</f>
        <v>511.08749999999998</v>
      </c>
      <c r="CU38" s="27">
        <f>IF($O38&gt;=CU$1,$S38+$Y38,$Y38)</f>
        <v>511.08749999999998</v>
      </c>
      <c r="CV38" s="27">
        <f>IF($O38&gt;=CV$1,$S38+$Y38,$Y38)</f>
        <v>511.08749999999998</v>
      </c>
      <c r="CW38" s="27">
        <f>IF($O38&gt;=CW$1,$S38+$Y38,$Y38)</f>
        <v>511.08749999999998</v>
      </c>
      <c r="CX38" s="27">
        <f>IF($O38&gt;=CX$1,$S38+$Y38,$Y38)</f>
        <v>511.08749999999998</v>
      </c>
      <c r="CY38" s="27">
        <f>IF($O38&gt;=CY$1,$S38+$Y38,$Y38)</f>
        <v>511.08749999999998</v>
      </c>
      <c r="CZ38" s="27">
        <f>IF($O38&gt;=CZ$1,$S38+$Y38,$Y38)</f>
        <v>511.08749999999998</v>
      </c>
      <c r="DA38" s="27">
        <f>IF($O38&gt;=DA$1,$S38+$Y38,$Y38)</f>
        <v>511.08749999999998</v>
      </c>
      <c r="DB38" s="27">
        <f>IF($O38&gt;=DB$1,$S38+$Y38,$Y38)</f>
        <v>511.08749999999998</v>
      </c>
      <c r="DC38" s="27">
        <f>IF($O38&gt;=DC$1,$S38+$Y38,$Y38)</f>
        <v>511.08749999999998</v>
      </c>
      <c r="DD38" s="27">
        <f>IF($O38&gt;=DD$1,$S38+$Y38,$Y38)</f>
        <v>511.08749999999998</v>
      </c>
      <c r="DE38" s="27">
        <f>IF($O38&gt;=DE$1,$S38+$Y38,$Y38)</f>
        <v>511.08749999999998</v>
      </c>
      <c r="DF38" s="27">
        <f>IF($O38&gt;=DF$1,$S38+$Y38,$Y38)</f>
        <v>511.08749999999998</v>
      </c>
      <c r="DG38" s="27">
        <f>IF($O38&gt;=DG$1,$S38+$Y38,$Y38)</f>
        <v>511.08749999999998</v>
      </c>
      <c r="DH38" s="27">
        <f>IF($O38&gt;=DH$1,$S38+$Y38,$Y38)</f>
        <v>511.08749999999998</v>
      </c>
      <c r="DI38" s="27">
        <f>IF($O38&gt;=DI$1,$S38+$Y38,$Y38)</f>
        <v>511.08749999999998</v>
      </c>
      <c r="DJ38" s="27">
        <f>IF($O38&gt;=DJ$1,$S38+$Y38,$Y38)</f>
        <v>511.08749999999998</v>
      </c>
      <c r="DK38" s="27">
        <f>IF($O38&gt;=DK$1,$S38+$Y38,$Y38)</f>
        <v>511.08749999999998</v>
      </c>
      <c r="DL38" s="27">
        <f>IF($O38&gt;=DL$1,$S38+$Y38,$Y38)</f>
        <v>511.08749999999998</v>
      </c>
      <c r="DM38" s="27">
        <f>IF($O38&gt;=DM$1,$S38+$Y38,$Y38)</f>
        <v>511.08749999999998</v>
      </c>
      <c r="DN38" s="27">
        <f>IF($O38&gt;=DN$1,$S38+$Y38,$Y38)</f>
        <v>511.08749999999998</v>
      </c>
      <c r="DO38" s="27">
        <f>IF($O38&gt;=DO$1,$S38+$Y38,$Y38)</f>
        <v>511.08749999999998</v>
      </c>
      <c r="DP38" s="27">
        <f>IF($O38&gt;=DP$1,$S38+$Y38,$Y38)</f>
        <v>511.08749999999998</v>
      </c>
      <c r="DQ38" s="27">
        <f>IF($O38&gt;=DQ$1,$S38+$Y38,$Y38)</f>
        <v>511.08749999999998</v>
      </c>
      <c r="DR38" s="27">
        <f>IF($O38&gt;=DR$1,$S38+$Y38,$Y38)</f>
        <v>0</v>
      </c>
      <c r="DS38" s="27">
        <f>IF($O38&gt;=DS$1,$S38+$Y38,$Y38)</f>
        <v>0</v>
      </c>
      <c r="DT38" s="27">
        <f>IF($O38&gt;=DT$1,$S38+$Y38,$Y38)</f>
        <v>0</v>
      </c>
      <c r="DU38" s="27">
        <f>IF($O38&gt;=DU$1,$S38+$Y38,$Y38)</f>
        <v>0</v>
      </c>
      <c r="DV38" s="27">
        <f>IF($O38&gt;=DV$1,$S38+$Y38,$Y38)</f>
        <v>0</v>
      </c>
      <c r="DW38" s="27">
        <f>IF($O38&gt;=DW$1,$S38+$Y38,$Y38)</f>
        <v>0</v>
      </c>
      <c r="DX38" s="27">
        <f>IF($O38&gt;=DX$1,$S38+$Y38,$Y38)</f>
        <v>0</v>
      </c>
      <c r="DY38" s="27">
        <f>IF($O38&gt;=DY$1,$S38+$Y38,$Y38)</f>
        <v>0</v>
      </c>
      <c r="DZ38" s="27">
        <f>IF($O38&gt;=DZ$1,$S38+$Y38,$Y38)</f>
        <v>0</v>
      </c>
      <c r="EA38" s="27">
        <f>IF($O38&gt;=EA$1,$S38+$Y38,$Y38)</f>
        <v>0</v>
      </c>
      <c r="EB38" s="27">
        <f>IF($O38&gt;=EB$1,$S38+$Y38,$Y38)</f>
        <v>0</v>
      </c>
      <c r="EC38" s="27">
        <f>IF($O38&gt;=EC$1,$S38+$Y38,$Y38)</f>
        <v>0</v>
      </c>
      <c r="ED38" s="27">
        <f>IF($O38&gt;=ED$1,$S38+$Y38,$Y38)</f>
        <v>0</v>
      </c>
      <c r="EE38" s="27">
        <f>IF($O38&gt;=EE$1,$S38+$Y38,$Y38)</f>
        <v>0</v>
      </c>
      <c r="EF38" s="27">
        <f>IF($O38&gt;=EF$1,$S38+$Y38,$Y38)</f>
        <v>0</v>
      </c>
      <c r="EG38" s="27">
        <f>IF($O38&gt;=EG$1,$S38+$Y38,$Y38)</f>
        <v>0</v>
      </c>
      <c r="EH38" s="27">
        <f>IF($O38&gt;=EH$1,$S38+$Y38,$Y38)</f>
        <v>0</v>
      </c>
      <c r="EI38" s="27">
        <f>IF($O38&gt;=EI$1,$S38+$Y38,$Y38)</f>
        <v>0</v>
      </c>
      <c r="EJ38" s="27">
        <f>IF($O38&gt;=EJ$1,$S38+$Y38,$Y38)</f>
        <v>0</v>
      </c>
      <c r="EK38" s="27">
        <f>IF($O38&gt;=EK$1,$S38+$Y38,$Y38)</f>
        <v>0</v>
      </c>
      <c r="EL38" s="27">
        <f>IF($O38&gt;=EL$1,$S38+$Y38,$Y38)</f>
        <v>0</v>
      </c>
      <c r="EM38" s="27">
        <f>IF($O38&gt;=EM$1,$S38+$Y38,$Y38)</f>
        <v>0</v>
      </c>
      <c r="EN38" s="27">
        <f>IF($O38&gt;=EN$1,$S38+$Y38,$Y38)</f>
        <v>0</v>
      </c>
      <c r="EO38" s="27">
        <f>IF($O38&gt;=EO$1,$S38+$Y38,$Y38)</f>
        <v>0</v>
      </c>
      <c r="EP38" s="27">
        <f>IF($O38&gt;=EP$1,$S38+$Y38,$Y38)</f>
        <v>0</v>
      </c>
      <c r="EQ38" s="27">
        <f>IF($O38&gt;=EQ$1,$S38+$Y38,$Y38)</f>
        <v>0</v>
      </c>
      <c r="ER38" s="27">
        <f>IF($O38&gt;=ER$1,$S38+$Y38,$Y38)</f>
        <v>0</v>
      </c>
      <c r="ES38" s="27">
        <f>IF($O38&gt;=ES$1,$S38+$Y38,$Y38)</f>
        <v>0</v>
      </c>
      <c r="ET38" s="27">
        <f>IF($O38&gt;=ET$1,$S38+$Y38,$Y38)</f>
        <v>0</v>
      </c>
      <c r="EU38" s="27">
        <f>IF($O38&gt;=EU$1,$S38+$Y38,$Y38)</f>
        <v>0</v>
      </c>
      <c r="EV38" s="27">
        <f>IF($O38&gt;=EV$1,$S38,0)</f>
        <v>0</v>
      </c>
      <c r="EW38" s="27">
        <f>IF($O38&gt;=EW$1,$S38,0)</f>
        <v>0</v>
      </c>
      <c r="EX38" s="27">
        <f>IF($O38&gt;=EX$1,$S38,0)</f>
        <v>0</v>
      </c>
      <c r="EY38" s="27">
        <f>IF($O38&gt;=EY$1,$S38,0)</f>
        <v>0</v>
      </c>
      <c r="EZ38" s="27">
        <f>IF($O38&gt;=EZ$1,$S38,0)</f>
        <v>0</v>
      </c>
      <c r="FA38" s="27">
        <f>IF($O38&gt;=FA$1,$S38,0)</f>
        <v>0</v>
      </c>
      <c r="FB38" s="27">
        <f>IF($O38&gt;=FB$1,$S38,0)</f>
        <v>0</v>
      </c>
      <c r="FC38" s="27">
        <f>IF($O38&gt;=FC$1,$S38,0)</f>
        <v>0</v>
      </c>
      <c r="FD38" s="27">
        <f>IF($O38&gt;=FD$1,$S38,0)</f>
        <v>0</v>
      </c>
      <c r="FE38" s="27">
        <f>IF($O38&gt;=FE$1,$S38,0)</f>
        <v>0</v>
      </c>
      <c r="FF38" s="27">
        <f>IF($O38&gt;=FF$1,$S38,0)</f>
        <v>0</v>
      </c>
      <c r="FG38" s="27">
        <f>IF($O38&gt;=FG$1,$S38,0)</f>
        <v>0</v>
      </c>
      <c r="FH38" s="27">
        <f>IF($O38&gt;=FH$1,$S38,0)</f>
        <v>0</v>
      </c>
      <c r="FI38" s="27">
        <f>IF($O38&gt;=FI$1,$S38,0)</f>
        <v>0</v>
      </c>
      <c r="FJ38" s="27">
        <f>IF($O38&gt;=FJ$1,$S38,0)</f>
        <v>0</v>
      </c>
      <c r="FK38" s="27">
        <f>IF($O38&gt;=FK$1,$S38,0)</f>
        <v>0</v>
      </c>
      <c r="FL38" s="27">
        <f>IF($O38&gt;=FL$1,$S38,0)</f>
        <v>0</v>
      </c>
      <c r="FM38" s="27">
        <f>IF($O38&gt;=FM$1,$S38,0)</f>
        <v>0</v>
      </c>
      <c r="FN38" s="27">
        <f>IF($O38&gt;=FN$1,$S38,0)</f>
        <v>0</v>
      </c>
      <c r="FO38" s="27">
        <f>IF($O38&gt;=FO$1,$S38,0)</f>
        <v>0</v>
      </c>
      <c r="FP38" s="27">
        <f>IF($O38&gt;=FP$1,$S38,0)</f>
        <v>0</v>
      </c>
      <c r="FQ38" s="27">
        <f>IF($O38&gt;=FQ$1,$S38,0)</f>
        <v>0</v>
      </c>
      <c r="FR38" s="27">
        <f>IF($O38&gt;=FR$1,$S38,0)</f>
        <v>0</v>
      </c>
      <c r="FS38" s="27">
        <f>IF($O38&gt;=FS$1,$S38,0)</f>
        <v>0</v>
      </c>
      <c r="FT38" s="27">
        <f>IF($O38&gt;=FT$1,$S38,0)</f>
        <v>0</v>
      </c>
      <c r="FU38" s="27">
        <f>IF($O38&gt;=FU$1,$S38,0)</f>
        <v>0</v>
      </c>
      <c r="FV38" s="27">
        <f>IF($O38&gt;=FV$1,$S38,0)</f>
        <v>0</v>
      </c>
      <c r="FW38" s="27">
        <f>IF($O38&gt;=FW$1,$S38,0)</f>
        <v>0</v>
      </c>
      <c r="FX38" s="27">
        <f>IF($O38&gt;=FX$1,$S38,0)</f>
        <v>0</v>
      </c>
      <c r="FY38" s="27">
        <f>IF($O38&gt;=FY$1,$S38,0)</f>
        <v>0</v>
      </c>
      <c r="FZ38" s="27">
        <f>IF($O38&gt;=FZ$1,$S38,0)</f>
        <v>0</v>
      </c>
      <c r="GA38" s="27">
        <f>IF($O38&gt;=GA$1,$S38,0)</f>
        <v>0</v>
      </c>
      <c r="GB38" s="27">
        <f>IF($O38&gt;=GB$1,$S38,0)</f>
        <v>0</v>
      </c>
      <c r="GC38" s="27">
        <f>IF($O38&gt;=GC$1,$S38,0)</f>
        <v>0</v>
      </c>
      <c r="GD38" s="27">
        <f>IF($O38&gt;=GD$1,$S38,0)</f>
        <v>0</v>
      </c>
      <c r="GE38" s="27">
        <f>IF($O38&gt;=GE$1,$S38,0)</f>
        <v>0</v>
      </c>
      <c r="GF38" s="27">
        <f>IF($O38&gt;=GF$1,$S38,0)</f>
        <v>0</v>
      </c>
      <c r="GG38" s="27">
        <f>IF($O38&gt;=GG$1,$S38,0)</f>
        <v>0</v>
      </c>
      <c r="GH38" s="27">
        <f>IF($O38&gt;=GH$1,$S38,0)</f>
        <v>0</v>
      </c>
      <c r="GI38" s="27">
        <f>IF($O38&gt;=GI$1,$S38,0)</f>
        <v>0</v>
      </c>
      <c r="GJ38" s="27">
        <f>IF($O38&gt;=GJ$1,$S38,0)</f>
        <v>0</v>
      </c>
      <c r="GK38" s="27">
        <f>IF($O38&gt;=GK$1,$S38,0)</f>
        <v>0</v>
      </c>
      <c r="GL38" s="27">
        <f>IF($O38&gt;=GL$1,$S38,0)</f>
        <v>0</v>
      </c>
      <c r="GM38" s="27">
        <f>IF($O38&gt;=GM$1,$S38,0)</f>
        <v>0</v>
      </c>
      <c r="GN38" s="27">
        <f>IF($O38&gt;=GN$1,$S38,0)</f>
        <v>0</v>
      </c>
      <c r="GO38" s="27">
        <f>IF($O38&gt;=GO$1,$S38,0)</f>
        <v>0</v>
      </c>
      <c r="GP38" s="27">
        <f>IF($O38&gt;=GP$1,$S38,0)</f>
        <v>0</v>
      </c>
      <c r="GQ38" s="27">
        <f>IF($O38&gt;=GQ$1,$S38,0)</f>
        <v>0</v>
      </c>
      <c r="GR38" s="27">
        <f>IF($O38&gt;=GR$1,$S38,0)</f>
        <v>0</v>
      </c>
      <c r="GS38" s="27">
        <f>IF($O38&gt;=GS$1,$S38,0)</f>
        <v>0</v>
      </c>
      <c r="GT38" s="27">
        <f>IF($O38&gt;=GT$1,$S38,0)</f>
        <v>0</v>
      </c>
      <c r="GU38" s="27">
        <f>IF($O38&gt;=GU$1,$S38,0)</f>
        <v>0</v>
      </c>
      <c r="GV38" s="27">
        <f>IF($O38&gt;=GV$1,$S38,0)</f>
        <v>0</v>
      </c>
      <c r="GW38" s="27">
        <f>IF($O38&gt;=GW$1,$S38,0)</f>
        <v>0</v>
      </c>
      <c r="GX38" s="27">
        <f>IF($O38&gt;=GX$1,$S38,0)</f>
        <v>0</v>
      </c>
      <c r="GY38" s="27">
        <f>IF($O38&gt;=GY$1,$S38,0)</f>
        <v>0</v>
      </c>
      <c r="GZ38" s="27">
        <f>IF($O38&gt;=GZ$1,$S38,0)</f>
        <v>0</v>
      </c>
      <c r="HA38" s="27">
        <f>IF($O38&gt;=HA$1,$S38,0)</f>
        <v>0</v>
      </c>
      <c r="HB38" s="27">
        <f>IF($O38&gt;=HB$1,$S38,0)</f>
        <v>0</v>
      </c>
      <c r="HC38" s="27">
        <f>IF($O38&gt;=HC$1,$S38,0)</f>
        <v>0</v>
      </c>
    </row>
    <row r="39" spans="1:211">
      <c r="A39" s="3">
        <v>92061</v>
      </c>
      <c r="B39" s="3" t="s">
        <v>65</v>
      </c>
      <c r="C39" s="3" t="s">
        <v>64</v>
      </c>
      <c r="D39" s="3">
        <v>56</v>
      </c>
      <c r="E39" s="4">
        <v>37228</v>
      </c>
      <c r="F39" s="5">
        <v>16.556164383561644</v>
      </c>
      <c r="G39" s="3" t="s">
        <v>62</v>
      </c>
      <c r="H39" s="4">
        <v>22899</v>
      </c>
      <c r="I39" s="9" t="s">
        <v>867</v>
      </c>
      <c r="J39" s="5">
        <v>2843.79</v>
      </c>
      <c r="K39" s="31">
        <v>40</v>
      </c>
      <c r="L39" s="32">
        <v>16</v>
      </c>
      <c r="M39" s="33">
        <f>VLOOKUP(L39,FIND,3,TRUE)</f>
        <v>1.2</v>
      </c>
      <c r="N39" s="32">
        <f>IF(L39&gt;30,180,VLOOKUP(L39,TEMPO,2,FALSE))</f>
        <v>96</v>
      </c>
      <c r="O39" s="32">
        <f>IF(R39&gt;0,4,N39)</f>
        <v>96</v>
      </c>
      <c r="P39" s="96">
        <f>J39*M39*L39</f>
        <v>54600.767999999996</v>
      </c>
      <c r="Q39" s="96">
        <f>10934.45*2</f>
        <v>21868.9</v>
      </c>
      <c r="R39" s="96">
        <f>IF(P39&lt;=Q39,P39/4,0)</f>
        <v>0</v>
      </c>
      <c r="S39" s="5">
        <f>IF(P39&gt;=Q39,P39/N39,0)</f>
        <v>568.75799999999992</v>
      </c>
      <c r="T39" s="3"/>
      <c r="U39" s="3">
        <f>IF(T39="",1,0)</f>
        <v>1</v>
      </c>
      <c r="V39" s="3">
        <v>75</v>
      </c>
      <c r="W39" s="5">
        <v>0</v>
      </c>
      <c r="X39" s="5">
        <v>245.73</v>
      </c>
      <c r="Y39" s="5">
        <f>X39*W39</f>
        <v>0</v>
      </c>
      <c r="Z39" s="5">
        <v>400</v>
      </c>
      <c r="AA39" s="5">
        <f>S39+Y39+Z39</f>
        <v>968.75799999999992</v>
      </c>
      <c r="AB39" s="39">
        <f>(J39/12+J39/12*1.3333333333+450/12+J39/30*6/12+J39)*1.3+Y39+Z39+153.9</f>
        <v>5080.0393666563978</v>
      </c>
      <c r="AC39" s="39" t="s">
        <v>64</v>
      </c>
      <c r="AD39" s="39">
        <f>J39*1.3+400+153.9</f>
        <v>4250.8269999999993</v>
      </c>
      <c r="AE39" s="39">
        <f>SUMIFS('CUSTO MENSAL FUNC NOVO'!H:H,'CUSTO MENSAL FUNC NOVO'!A:A,'VALORES MENSAIS'!AC39)</f>
        <v>3324.1480000000001</v>
      </c>
      <c r="AF39" s="27">
        <f>IF($R39&gt;0,$R39,$S39)+$Y39+$Z39</f>
        <v>968.75799999999992</v>
      </c>
      <c r="AG39" s="27">
        <f>IF($R39&gt;0,$R39,$S39)+$Y39+$Z39</f>
        <v>968.75799999999992</v>
      </c>
      <c r="AH39" s="27">
        <f>IF($R39&gt;0,$R39,$S39)+$Y39+$Z39</f>
        <v>968.75799999999992</v>
      </c>
      <c r="AI39" s="27">
        <f>IF($R39&gt;0,$R39,$S39)+$Y39+$Z39</f>
        <v>968.75799999999992</v>
      </c>
      <c r="AJ39" s="27">
        <f>IF($O39&gt;=AJ$1,$S39+$Y39+$Z39,$Y39+$Z39)</f>
        <v>968.75799999999992</v>
      </c>
      <c r="AK39" s="27">
        <f>IF($O39&gt;=AK$1,$S39+$Y39+$Z39,$Y39+$Z39)</f>
        <v>968.75799999999992</v>
      </c>
      <c r="AL39" s="27">
        <f>IF($O39&gt;=AL$1,$S39+$Y39+$Z39,$Y39+$Z39)</f>
        <v>968.75799999999992</v>
      </c>
      <c r="AM39" s="27">
        <f>IF($O39&gt;=AM$1,$S39+$Y39+$Z39,$Y39+$Z39)</f>
        <v>968.75799999999992</v>
      </c>
      <c r="AN39" s="27">
        <f>IF($O39&gt;=AN$1,$S39+$Y39+$Z39,$Y39+$Z39)</f>
        <v>968.75799999999992</v>
      </c>
      <c r="AO39" s="27">
        <f>IF($O39&gt;=AO$1,$S39+$Y39+$Z39,$Y39+$Z39)</f>
        <v>968.75799999999992</v>
      </c>
      <c r="AP39" s="27">
        <f>IF($O39&gt;=AP$1,$S39+$Y39+$Z39,$Y39+$Z39)</f>
        <v>968.75799999999992</v>
      </c>
      <c r="AQ39" s="27">
        <f>IF($O39&gt;=AQ$1,$S39+$Y39+$Z39,$Y39+$Z39)</f>
        <v>968.75799999999992</v>
      </c>
      <c r="AR39" s="27">
        <f>IF($O39&gt;=AR$1,$S39+$Y39+$Z39,$Y39+$Z39)</f>
        <v>968.75799999999992</v>
      </c>
      <c r="AS39" s="27">
        <f>IF($O39&gt;=AS$1,$S39+$Y39+$Z39,$Y39+$Z39)</f>
        <v>968.75799999999992</v>
      </c>
      <c r="AT39" s="27">
        <f>IF($O39&gt;=AT$1,$S39+$Y39+$Z39,$Y39+$Z39)</f>
        <v>968.75799999999992</v>
      </c>
      <c r="AU39" s="27">
        <f>IF($O39&gt;=AU$1,$S39+$Y39+$Z39,$Y39+$Z39)</f>
        <v>968.75799999999992</v>
      </c>
      <c r="AV39" s="27">
        <f>IF($O39&gt;=AV$1,$S39+$Y39+$Z39,$Y39+$Z39)</f>
        <v>968.75799999999992</v>
      </c>
      <c r="AW39" s="27">
        <f>IF($O39&gt;=AW$1,$S39+$Y39+$Z39,$Y39+$Z39)</f>
        <v>968.75799999999992</v>
      </c>
      <c r="AX39" s="27">
        <f>IF($O39&gt;=AX$1,$S39+$Y39+$Z39,$Y39+$Z39)</f>
        <v>968.75799999999992</v>
      </c>
      <c r="AY39" s="27">
        <f>IF($O39&gt;=AY$1,$S39+$Y39+$Z39,$Y39+$Z39)</f>
        <v>968.75799999999992</v>
      </c>
      <c r="AZ39" s="27">
        <f>IF($O39&gt;=AZ$1,$S39+$Y39+$Z39,$Y39+$Z39)</f>
        <v>968.75799999999992</v>
      </c>
      <c r="BA39" s="27">
        <f>IF($O39&gt;=BA$1,$S39+$Y39+$Z39,$Y39+$Z39)</f>
        <v>968.75799999999992</v>
      </c>
      <c r="BB39" s="27">
        <f>IF($O39&gt;=BB$1,$S39+$Y39+$Z39,$Y39+$Z39)</f>
        <v>968.75799999999992</v>
      </c>
      <c r="BC39" s="27">
        <f>IF($O39&gt;=BC$1,$S39+$Y39+$Z39,$Y39+$Z39)</f>
        <v>968.75799999999992</v>
      </c>
      <c r="BD39" s="27">
        <f>IF($O39&gt;=BD$1,$S39+$Y39+$Z39,$Y39+$Z39)</f>
        <v>968.75799999999992</v>
      </c>
      <c r="BE39" s="27">
        <f>IF($O39&gt;=BE$1,$S39+$Y39+$Z39,$Y39+$Z39)</f>
        <v>968.75799999999992</v>
      </c>
      <c r="BF39" s="27">
        <f>IF($O39&gt;=BF$1,$S39+$Y39+$Z39,$Y39+$Z39)</f>
        <v>968.75799999999992</v>
      </c>
      <c r="BG39" s="27">
        <f>IF($O39&gt;=BG$1,$S39+$Y39+$Z39,$Y39+$Z39)</f>
        <v>968.75799999999992</v>
      </c>
      <c r="BH39" s="27">
        <f>IF($O39&gt;=BH$1,$S39+$Y39+$Z39,$Y39+$Z39)</f>
        <v>968.75799999999992</v>
      </c>
      <c r="BI39" s="27">
        <f>IF($O39&gt;=BI$1,$S39+$Y39+$Z39,$Y39+$Z39)</f>
        <v>968.75799999999992</v>
      </c>
      <c r="BJ39" s="27">
        <f>IF($O39&gt;=BJ$1,$S39+$Y39+$Z39,$Y39+$Z39)</f>
        <v>968.75799999999992</v>
      </c>
      <c r="BK39" s="27">
        <f>IF($O39&gt;=BK$1,$S39+$Y39+$Z39,$Y39+$Z39)</f>
        <v>968.75799999999992</v>
      </c>
      <c r="BL39" s="27">
        <f>IF($O39&gt;=BL$1,$S39+$Y39+$Z39,$Y39+$Z39)</f>
        <v>968.75799999999992</v>
      </c>
      <c r="BM39" s="27">
        <f>IF($O39&gt;=BM$1,$S39+$Y39+$Z39,$Y39+$Z39)</f>
        <v>968.75799999999992</v>
      </c>
      <c r="BN39" s="27">
        <f>IF($O39&gt;=BN$1,$S39+$Y39+$Z39,$Y39+$Z39)</f>
        <v>968.75799999999992</v>
      </c>
      <c r="BO39" s="27">
        <f>IF($O39&gt;=BO$1,$S39+$Y39+$Z39,$Y39+$Z39)</f>
        <v>968.75799999999992</v>
      </c>
      <c r="BP39" s="27">
        <f>IF($O39&gt;=BP$1,$S39+$Y39+$Z39,$Y39+$Z39)</f>
        <v>968.75799999999992</v>
      </c>
      <c r="BQ39" s="27">
        <f>IF($O39&gt;=BQ$1,$S39+$Y39+$Z39,$Y39+$Z39)</f>
        <v>968.75799999999992</v>
      </c>
      <c r="BR39" s="27">
        <f>IF($O39&gt;=BR$1,$S39+$Y39+$Z39,$Y39+$Z39)</f>
        <v>968.75799999999992</v>
      </c>
      <c r="BS39" s="27">
        <f>IF($O39&gt;=BS$1,$S39+$Y39+$Z39,$Y39+$Z39)</f>
        <v>968.75799999999992</v>
      </c>
      <c r="BT39" s="27">
        <f>IF($O39&gt;=BT$1,$S39+$Y39+$Z39,$Y39+$Z39)</f>
        <v>968.75799999999992</v>
      </c>
      <c r="BU39" s="27">
        <f>IF($O39&gt;=BU$1,$S39+$Y39+$Z39,$Y39+$Z39)</f>
        <v>968.75799999999992</v>
      </c>
      <c r="BV39" s="27">
        <f>IF($O39&gt;=BV$1,$S39+$Y39+$Z39,$Y39+$Z39)</f>
        <v>968.75799999999992</v>
      </c>
      <c r="BW39" s="27">
        <f>IF($O39&gt;=BW$1,$S39+$Y39+$Z39,$Y39+$Z39)</f>
        <v>968.75799999999992</v>
      </c>
      <c r="BX39" s="27">
        <f>IF($O39&gt;=BX$1,$S39+$Y39+$Z39,$Y39+$Z39)</f>
        <v>968.75799999999992</v>
      </c>
      <c r="BY39" s="27">
        <f>IF($O39&gt;=BY$1,$S39+$Y39+$Z39,$Y39+$Z39)</f>
        <v>968.75799999999992</v>
      </c>
      <c r="BZ39" s="27">
        <f>IF($O39&gt;=BZ$1,$S39+$Y39+$Z39,$Y39+$Z39)</f>
        <v>968.75799999999992</v>
      </c>
      <c r="CA39" s="27">
        <f>IF($O39&gt;=CA$1,$S39+$Y39+$Z39,$Y39+$Z39)</f>
        <v>968.75799999999992</v>
      </c>
      <c r="CB39" s="27">
        <f>IF($O39&gt;=CB$1,$S39+$Y39+$Z39,$Y39+$Z39)</f>
        <v>968.75799999999992</v>
      </c>
      <c r="CC39" s="27">
        <f>IF($O39&gt;=CC$1,$S39+$Y39+$Z39,$Y39+$Z39)</f>
        <v>968.75799999999992</v>
      </c>
      <c r="CD39" s="27">
        <f>IF($O39&gt;=CD$1,$S39+$Y39+$Z39,$Y39+$Z39)</f>
        <v>968.75799999999992</v>
      </c>
      <c r="CE39" s="27">
        <f>IF($O39&gt;=CE$1,$S39+$Y39+$Z39,$Y39+$Z39)</f>
        <v>968.75799999999992</v>
      </c>
      <c r="CF39" s="27">
        <f>IF($O39&gt;=CF$1,$S39+$Y39+$Z39,$Y39+$Z39)</f>
        <v>968.75799999999992</v>
      </c>
      <c r="CG39" s="27">
        <f>IF($O39&gt;=CG$1,$S39+$Y39+$Z39,$Y39+$Z39)</f>
        <v>968.75799999999992</v>
      </c>
      <c r="CH39" s="27">
        <f>IF($O39&gt;=CH$1,$S39+$Y39+$Z39,$Y39+$Z39)</f>
        <v>968.75799999999992</v>
      </c>
      <c r="CI39" s="27">
        <f>IF($O39&gt;=CI$1,$S39+$Y39+$Z39,$Y39+$Z39)</f>
        <v>968.75799999999992</v>
      </c>
      <c r="CJ39" s="27">
        <f>IF($O39&gt;=CJ$1,$S39+$Y39+$Z39,$Y39+$Z39)</f>
        <v>968.75799999999992</v>
      </c>
      <c r="CK39" s="27">
        <f>IF($O39&gt;=CK$1,$S39+$Y39+$Z39,$Y39+$Z39)</f>
        <v>968.75799999999992</v>
      </c>
      <c r="CL39" s="27">
        <f>IF($O39&gt;=CL$1,$S39+$Y39+$Z39,$Y39+$Z39)</f>
        <v>968.75799999999992</v>
      </c>
      <c r="CM39" s="27">
        <f>IF($O39&gt;=CM$1,$S39+$Y39+$Z39,$Y39+$Z39)</f>
        <v>968.75799999999992</v>
      </c>
      <c r="CN39" s="27">
        <f>IF($O39&gt;=CN$1,$S39+$Y39,$Y39)</f>
        <v>568.75799999999992</v>
      </c>
      <c r="CO39" s="27">
        <f>IF($O39&gt;=CO$1,$S39+$Y39,$Y39)</f>
        <v>568.75799999999992</v>
      </c>
      <c r="CP39" s="27">
        <f>IF($O39&gt;=CP$1,$S39+$Y39,$Y39)</f>
        <v>568.75799999999992</v>
      </c>
      <c r="CQ39" s="27">
        <f>IF($O39&gt;=CQ$1,$S39+$Y39,$Y39)</f>
        <v>568.75799999999992</v>
      </c>
      <c r="CR39" s="27">
        <f>IF($O39&gt;=CR$1,$S39+$Y39,$Y39)</f>
        <v>568.75799999999992</v>
      </c>
      <c r="CS39" s="27">
        <f>IF($O39&gt;=CS$1,$S39+$Y39,$Y39)</f>
        <v>568.75799999999992</v>
      </c>
      <c r="CT39" s="27">
        <f>IF($O39&gt;=CT$1,$S39+$Y39,$Y39)</f>
        <v>568.75799999999992</v>
      </c>
      <c r="CU39" s="27">
        <f>IF($O39&gt;=CU$1,$S39+$Y39,$Y39)</f>
        <v>568.75799999999992</v>
      </c>
      <c r="CV39" s="27">
        <f>IF($O39&gt;=CV$1,$S39+$Y39,$Y39)</f>
        <v>568.75799999999992</v>
      </c>
      <c r="CW39" s="27">
        <f>IF($O39&gt;=CW$1,$S39+$Y39,$Y39)</f>
        <v>568.75799999999992</v>
      </c>
      <c r="CX39" s="27">
        <f>IF($O39&gt;=CX$1,$S39+$Y39,$Y39)</f>
        <v>568.75799999999992</v>
      </c>
      <c r="CY39" s="27">
        <f>IF($O39&gt;=CY$1,$S39+$Y39,$Y39)</f>
        <v>568.75799999999992</v>
      </c>
      <c r="CZ39" s="27">
        <f>IF($O39&gt;=CZ$1,$S39+$Y39,$Y39)</f>
        <v>568.75799999999992</v>
      </c>
      <c r="DA39" s="27">
        <f>IF($O39&gt;=DA$1,$S39+$Y39,$Y39)</f>
        <v>568.75799999999992</v>
      </c>
      <c r="DB39" s="27">
        <f>IF($O39&gt;=DB$1,$S39+$Y39,$Y39)</f>
        <v>568.75799999999992</v>
      </c>
      <c r="DC39" s="27">
        <f>IF($O39&gt;=DC$1,$S39+$Y39,$Y39)</f>
        <v>568.75799999999992</v>
      </c>
      <c r="DD39" s="27">
        <f>IF($O39&gt;=DD$1,$S39+$Y39,$Y39)</f>
        <v>568.75799999999992</v>
      </c>
      <c r="DE39" s="27">
        <f>IF($O39&gt;=DE$1,$S39+$Y39,$Y39)</f>
        <v>568.75799999999992</v>
      </c>
      <c r="DF39" s="27">
        <f>IF($O39&gt;=DF$1,$S39+$Y39,$Y39)</f>
        <v>568.75799999999992</v>
      </c>
      <c r="DG39" s="27">
        <f>IF($O39&gt;=DG$1,$S39+$Y39,$Y39)</f>
        <v>568.75799999999992</v>
      </c>
      <c r="DH39" s="27">
        <f>IF($O39&gt;=DH$1,$S39+$Y39,$Y39)</f>
        <v>568.75799999999992</v>
      </c>
      <c r="DI39" s="27">
        <f>IF($O39&gt;=DI$1,$S39+$Y39,$Y39)</f>
        <v>568.75799999999992</v>
      </c>
      <c r="DJ39" s="27">
        <f>IF($O39&gt;=DJ$1,$S39+$Y39,$Y39)</f>
        <v>568.75799999999992</v>
      </c>
      <c r="DK39" s="27">
        <f>IF($O39&gt;=DK$1,$S39+$Y39,$Y39)</f>
        <v>568.75799999999992</v>
      </c>
      <c r="DL39" s="27">
        <f>IF($O39&gt;=DL$1,$S39+$Y39,$Y39)</f>
        <v>568.75799999999992</v>
      </c>
      <c r="DM39" s="27">
        <f>IF($O39&gt;=DM$1,$S39+$Y39,$Y39)</f>
        <v>568.75799999999992</v>
      </c>
      <c r="DN39" s="27">
        <f>IF($O39&gt;=DN$1,$S39+$Y39,$Y39)</f>
        <v>568.75799999999992</v>
      </c>
      <c r="DO39" s="27">
        <f>IF($O39&gt;=DO$1,$S39+$Y39,$Y39)</f>
        <v>568.75799999999992</v>
      </c>
      <c r="DP39" s="27">
        <f>IF($O39&gt;=DP$1,$S39+$Y39,$Y39)</f>
        <v>568.75799999999992</v>
      </c>
      <c r="DQ39" s="27">
        <f>IF($O39&gt;=DQ$1,$S39+$Y39,$Y39)</f>
        <v>568.75799999999992</v>
      </c>
      <c r="DR39" s="27">
        <f>IF($O39&gt;=DR$1,$S39+$Y39,$Y39)</f>
        <v>568.75799999999992</v>
      </c>
      <c r="DS39" s="27">
        <f>IF($O39&gt;=DS$1,$S39+$Y39,$Y39)</f>
        <v>568.75799999999992</v>
      </c>
      <c r="DT39" s="27">
        <f>IF($O39&gt;=DT$1,$S39+$Y39,$Y39)</f>
        <v>568.75799999999992</v>
      </c>
      <c r="DU39" s="27">
        <f>IF($O39&gt;=DU$1,$S39+$Y39,$Y39)</f>
        <v>568.75799999999992</v>
      </c>
      <c r="DV39" s="27">
        <f>IF($O39&gt;=DV$1,$S39+$Y39,$Y39)</f>
        <v>568.75799999999992</v>
      </c>
      <c r="DW39" s="27">
        <f>IF($O39&gt;=DW$1,$S39+$Y39,$Y39)</f>
        <v>568.75799999999992</v>
      </c>
      <c r="DX39" s="27">
        <f>IF($O39&gt;=DX$1,$S39+$Y39,$Y39)</f>
        <v>0</v>
      </c>
      <c r="DY39" s="27">
        <f>IF($O39&gt;=DY$1,$S39+$Y39,$Y39)</f>
        <v>0</v>
      </c>
      <c r="DZ39" s="27">
        <f>IF($O39&gt;=DZ$1,$S39+$Y39,$Y39)</f>
        <v>0</v>
      </c>
      <c r="EA39" s="27">
        <f>IF($O39&gt;=EA$1,$S39+$Y39,$Y39)</f>
        <v>0</v>
      </c>
      <c r="EB39" s="27">
        <f>IF($O39&gt;=EB$1,$S39+$Y39,$Y39)</f>
        <v>0</v>
      </c>
      <c r="EC39" s="27">
        <f>IF($O39&gt;=EC$1,$S39+$Y39,$Y39)</f>
        <v>0</v>
      </c>
      <c r="ED39" s="27">
        <f>IF($O39&gt;=ED$1,$S39+$Y39,$Y39)</f>
        <v>0</v>
      </c>
      <c r="EE39" s="27">
        <f>IF($O39&gt;=EE$1,$S39+$Y39,$Y39)</f>
        <v>0</v>
      </c>
      <c r="EF39" s="27">
        <f>IF($O39&gt;=EF$1,$S39+$Y39,$Y39)</f>
        <v>0</v>
      </c>
      <c r="EG39" s="27">
        <f>IF($O39&gt;=EG$1,$S39+$Y39,$Y39)</f>
        <v>0</v>
      </c>
      <c r="EH39" s="27">
        <f>IF($O39&gt;=EH$1,$S39+$Y39,$Y39)</f>
        <v>0</v>
      </c>
      <c r="EI39" s="27">
        <f>IF($O39&gt;=EI$1,$S39+$Y39,$Y39)</f>
        <v>0</v>
      </c>
      <c r="EJ39" s="27">
        <f>IF($O39&gt;=EJ$1,$S39+$Y39,$Y39)</f>
        <v>0</v>
      </c>
      <c r="EK39" s="27">
        <f>IF($O39&gt;=EK$1,$S39+$Y39,$Y39)</f>
        <v>0</v>
      </c>
      <c r="EL39" s="27">
        <f>IF($O39&gt;=EL$1,$S39+$Y39,$Y39)</f>
        <v>0</v>
      </c>
      <c r="EM39" s="27">
        <f>IF($O39&gt;=EM$1,$S39+$Y39,$Y39)</f>
        <v>0</v>
      </c>
      <c r="EN39" s="27">
        <f>IF($O39&gt;=EN$1,$S39+$Y39,$Y39)</f>
        <v>0</v>
      </c>
      <c r="EO39" s="27">
        <f>IF($O39&gt;=EO$1,$S39+$Y39,$Y39)</f>
        <v>0</v>
      </c>
      <c r="EP39" s="27">
        <f>IF($O39&gt;=EP$1,$S39+$Y39,$Y39)</f>
        <v>0</v>
      </c>
      <c r="EQ39" s="27">
        <f>IF($O39&gt;=EQ$1,$S39+$Y39,$Y39)</f>
        <v>0</v>
      </c>
      <c r="ER39" s="27">
        <f>IF($O39&gt;=ER$1,$S39+$Y39,$Y39)</f>
        <v>0</v>
      </c>
      <c r="ES39" s="27">
        <f>IF($O39&gt;=ES$1,$S39+$Y39,$Y39)</f>
        <v>0</v>
      </c>
      <c r="ET39" s="27">
        <f>IF($O39&gt;=ET$1,$S39+$Y39,$Y39)</f>
        <v>0</v>
      </c>
      <c r="EU39" s="27">
        <f>IF($O39&gt;=EU$1,$S39+$Y39,$Y39)</f>
        <v>0</v>
      </c>
      <c r="EV39" s="27">
        <f>IF($O39&gt;=EV$1,$S39,0)</f>
        <v>0</v>
      </c>
      <c r="EW39" s="27">
        <f>IF($O39&gt;=EW$1,$S39,0)</f>
        <v>0</v>
      </c>
      <c r="EX39" s="27">
        <f>IF($O39&gt;=EX$1,$S39,0)</f>
        <v>0</v>
      </c>
      <c r="EY39" s="27">
        <f>IF($O39&gt;=EY$1,$S39,0)</f>
        <v>0</v>
      </c>
      <c r="EZ39" s="27">
        <f>IF($O39&gt;=EZ$1,$S39,0)</f>
        <v>0</v>
      </c>
      <c r="FA39" s="27">
        <f>IF($O39&gt;=FA$1,$S39,0)</f>
        <v>0</v>
      </c>
      <c r="FB39" s="27">
        <f>IF($O39&gt;=FB$1,$S39,0)</f>
        <v>0</v>
      </c>
      <c r="FC39" s="27">
        <f>IF($O39&gt;=FC$1,$S39,0)</f>
        <v>0</v>
      </c>
      <c r="FD39" s="27">
        <f>IF($O39&gt;=FD$1,$S39,0)</f>
        <v>0</v>
      </c>
      <c r="FE39" s="27">
        <f>IF($O39&gt;=FE$1,$S39,0)</f>
        <v>0</v>
      </c>
      <c r="FF39" s="27">
        <f>IF($O39&gt;=FF$1,$S39,0)</f>
        <v>0</v>
      </c>
      <c r="FG39" s="27">
        <f>IF($O39&gt;=FG$1,$S39,0)</f>
        <v>0</v>
      </c>
      <c r="FH39" s="27">
        <f>IF($O39&gt;=FH$1,$S39,0)</f>
        <v>0</v>
      </c>
      <c r="FI39" s="27">
        <f>IF($O39&gt;=FI$1,$S39,0)</f>
        <v>0</v>
      </c>
      <c r="FJ39" s="27">
        <f>IF($O39&gt;=FJ$1,$S39,0)</f>
        <v>0</v>
      </c>
      <c r="FK39" s="27">
        <f>IF($O39&gt;=FK$1,$S39,0)</f>
        <v>0</v>
      </c>
      <c r="FL39" s="27">
        <f>IF($O39&gt;=FL$1,$S39,0)</f>
        <v>0</v>
      </c>
      <c r="FM39" s="27">
        <f>IF($O39&gt;=FM$1,$S39,0)</f>
        <v>0</v>
      </c>
      <c r="FN39" s="27">
        <f>IF($O39&gt;=FN$1,$S39,0)</f>
        <v>0</v>
      </c>
      <c r="FO39" s="27">
        <f>IF($O39&gt;=FO$1,$S39,0)</f>
        <v>0</v>
      </c>
      <c r="FP39" s="27">
        <f>IF($O39&gt;=FP$1,$S39,0)</f>
        <v>0</v>
      </c>
      <c r="FQ39" s="27">
        <f>IF($O39&gt;=FQ$1,$S39,0)</f>
        <v>0</v>
      </c>
      <c r="FR39" s="27">
        <f>IF($O39&gt;=FR$1,$S39,0)</f>
        <v>0</v>
      </c>
      <c r="FS39" s="27">
        <f>IF($O39&gt;=FS$1,$S39,0)</f>
        <v>0</v>
      </c>
      <c r="FT39" s="27">
        <f>IF($O39&gt;=FT$1,$S39,0)</f>
        <v>0</v>
      </c>
      <c r="FU39" s="27">
        <f>IF($O39&gt;=FU$1,$S39,0)</f>
        <v>0</v>
      </c>
      <c r="FV39" s="27">
        <f>IF($O39&gt;=FV$1,$S39,0)</f>
        <v>0</v>
      </c>
      <c r="FW39" s="27">
        <f>IF($O39&gt;=FW$1,$S39,0)</f>
        <v>0</v>
      </c>
      <c r="FX39" s="27">
        <f>IF($O39&gt;=FX$1,$S39,0)</f>
        <v>0</v>
      </c>
      <c r="FY39" s="27">
        <f>IF($O39&gt;=FY$1,$S39,0)</f>
        <v>0</v>
      </c>
      <c r="FZ39" s="27">
        <f>IF($O39&gt;=FZ$1,$S39,0)</f>
        <v>0</v>
      </c>
      <c r="GA39" s="27">
        <f>IF($O39&gt;=GA$1,$S39,0)</f>
        <v>0</v>
      </c>
      <c r="GB39" s="27">
        <f>IF($O39&gt;=GB$1,$S39,0)</f>
        <v>0</v>
      </c>
      <c r="GC39" s="27">
        <f>IF($O39&gt;=GC$1,$S39,0)</f>
        <v>0</v>
      </c>
      <c r="GD39" s="27">
        <f>IF($O39&gt;=GD$1,$S39,0)</f>
        <v>0</v>
      </c>
      <c r="GE39" s="27">
        <f>IF($O39&gt;=GE$1,$S39,0)</f>
        <v>0</v>
      </c>
      <c r="GF39" s="27">
        <f>IF($O39&gt;=GF$1,$S39,0)</f>
        <v>0</v>
      </c>
      <c r="GG39" s="27">
        <f>IF($O39&gt;=GG$1,$S39,0)</f>
        <v>0</v>
      </c>
      <c r="GH39" s="27">
        <f>IF($O39&gt;=GH$1,$S39,0)</f>
        <v>0</v>
      </c>
      <c r="GI39" s="27">
        <f>IF($O39&gt;=GI$1,$S39,0)</f>
        <v>0</v>
      </c>
      <c r="GJ39" s="27">
        <f>IF($O39&gt;=GJ$1,$S39,0)</f>
        <v>0</v>
      </c>
      <c r="GK39" s="27">
        <f>IF($O39&gt;=GK$1,$S39,0)</f>
        <v>0</v>
      </c>
      <c r="GL39" s="27">
        <f>IF($O39&gt;=GL$1,$S39,0)</f>
        <v>0</v>
      </c>
      <c r="GM39" s="27">
        <f>IF($O39&gt;=GM$1,$S39,0)</f>
        <v>0</v>
      </c>
      <c r="GN39" s="27">
        <f>IF($O39&gt;=GN$1,$S39,0)</f>
        <v>0</v>
      </c>
      <c r="GO39" s="27">
        <f>IF($O39&gt;=GO$1,$S39,0)</f>
        <v>0</v>
      </c>
      <c r="GP39" s="27">
        <f>IF($O39&gt;=GP$1,$S39,0)</f>
        <v>0</v>
      </c>
      <c r="GQ39" s="27">
        <f>IF($O39&gt;=GQ$1,$S39,0)</f>
        <v>0</v>
      </c>
      <c r="GR39" s="27">
        <f>IF($O39&gt;=GR$1,$S39,0)</f>
        <v>0</v>
      </c>
      <c r="GS39" s="27">
        <f>IF($O39&gt;=GS$1,$S39,0)</f>
        <v>0</v>
      </c>
      <c r="GT39" s="27">
        <f>IF($O39&gt;=GT$1,$S39,0)</f>
        <v>0</v>
      </c>
      <c r="GU39" s="27">
        <f>IF($O39&gt;=GU$1,$S39,0)</f>
        <v>0</v>
      </c>
      <c r="GV39" s="27">
        <f>IF($O39&gt;=GV$1,$S39,0)</f>
        <v>0</v>
      </c>
      <c r="GW39" s="27">
        <f>IF($O39&gt;=GW$1,$S39,0)</f>
        <v>0</v>
      </c>
      <c r="GX39" s="27">
        <f>IF($O39&gt;=GX$1,$S39,0)</f>
        <v>0</v>
      </c>
      <c r="GY39" s="27">
        <f>IF($O39&gt;=GY$1,$S39,0)</f>
        <v>0</v>
      </c>
      <c r="GZ39" s="27">
        <f>IF($O39&gt;=GZ$1,$S39,0)</f>
        <v>0</v>
      </c>
      <c r="HA39" s="27">
        <f>IF($O39&gt;=HA$1,$S39,0)</f>
        <v>0</v>
      </c>
      <c r="HB39" s="27">
        <f>IF($O39&gt;=HB$1,$S39,0)</f>
        <v>0</v>
      </c>
      <c r="HC39" s="27">
        <f>IF($O39&gt;=HC$1,$S39,0)</f>
        <v>0</v>
      </c>
    </row>
    <row r="40" spans="1:211">
      <c r="A40" s="3">
        <v>91197</v>
      </c>
      <c r="B40" s="3" t="s">
        <v>67</v>
      </c>
      <c r="C40" s="3" t="s">
        <v>64</v>
      </c>
      <c r="D40" s="3">
        <v>64</v>
      </c>
      <c r="E40" s="4">
        <v>37200</v>
      </c>
      <c r="F40" s="5">
        <v>16.632876712328766</v>
      </c>
      <c r="G40" s="3" t="s">
        <v>62</v>
      </c>
      <c r="H40" s="4">
        <v>19857</v>
      </c>
      <c r="I40" s="9" t="s">
        <v>867</v>
      </c>
      <c r="J40" s="5">
        <v>2815.63</v>
      </c>
      <c r="K40" s="31">
        <v>40</v>
      </c>
      <c r="L40" s="32">
        <v>17</v>
      </c>
      <c r="M40" s="33">
        <f>VLOOKUP(L40,FIND,3,TRUE)</f>
        <v>1.2</v>
      </c>
      <c r="N40" s="32">
        <f>IF(L40&gt;30,180,VLOOKUP(L40,TEMPO,2,FALSE))</f>
        <v>102</v>
      </c>
      <c r="O40" s="32">
        <f>IF(R40&gt;0,4,N40)</f>
        <v>102</v>
      </c>
      <c r="P40" s="96">
        <f>J40*M40*L40</f>
        <v>57438.851999999999</v>
      </c>
      <c r="Q40" s="96">
        <f>10934.45*2</f>
        <v>21868.9</v>
      </c>
      <c r="R40" s="96">
        <f>IF(P40&lt;=Q40,P40/4,0)</f>
        <v>0</v>
      </c>
      <c r="S40" s="5">
        <f>IF(P40&gt;=Q40,P40/N40,0)</f>
        <v>563.12599999999998</v>
      </c>
      <c r="T40" s="3"/>
      <c r="U40" s="3">
        <f>IF(T40="",1,0)</f>
        <v>1</v>
      </c>
      <c r="V40" s="3">
        <v>74</v>
      </c>
      <c r="W40" s="5">
        <v>0.4</v>
      </c>
      <c r="X40" s="5">
        <v>402.65</v>
      </c>
      <c r="Y40" s="5">
        <f>X40*W40</f>
        <v>161.06</v>
      </c>
      <c r="Z40" s="5">
        <v>400</v>
      </c>
      <c r="AA40" s="5">
        <f>S40+Y40+Z40</f>
        <v>1124.1859999999999</v>
      </c>
      <c r="AB40" s="39">
        <f>(J40/12+J40/12*1.3333333333+450/12+J40/30*6/12+J40)*1.3+Y40+Z40+153.9</f>
        <v>5196.7630111009439</v>
      </c>
      <c r="AC40" s="39" t="s">
        <v>64</v>
      </c>
      <c r="AD40" s="39">
        <f>J40*1.3+400+153.9</f>
        <v>4214.2190000000001</v>
      </c>
      <c r="AE40" s="39">
        <f>SUMIFS('CUSTO MENSAL FUNC NOVO'!H:H,'CUSTO MENSAL FUNC NOVO'!A:A,'VALORES MENSAIS'!AC40)</f>
        <v>3324.1480000000001</v>
      </c>
      <c r="AF40" s="27">
        <f>IF($R40&gt;0,$R40,$S40)+$Y40+$Z40</f>
        <v>1124.1859999999999</v>
      </c>
      <c r="AG40" s="27">
        <f>IF($R40&gt;0,$R40,$S40)+$Y40+$Z40</f>
        <v>1124.1859999999999</v>
      </c>
      <c r="AH40" s="27">
        <f>IF($R40&gt;0,$R40,$S40)+$Y40+$Z40</f>
        <v>1124.1859999999999</v>
      </c>
      <c r="AI40" s="27">
        <f>IF($R40&gt;0,$R40,$S40)+$Y40+$Z40</f>
        <v>1124.1859999999999</v>
      </c>
      <c r="AJ40" s="27">
        <f>IF($O40&gt;=AJ$1,$S40+$Y40+$Z40,$Y40+$Z40)</f>
        <v>1124.1859999999999</v>
      </c>
      <c r="AK40" s="27">
        <f>IF($O40&gt;=AK$1,$S40+$Y40+$Z40,$Y40+$Z40)</f>
        <v>1124.1859999999999</v>
      </c>
      <c r="AL40" s="27">
        <f>IF($O40&gt;=AL$1,$S40+$Y40+$Z40,$Y40+$Z40)</f>
        <v>1124.1859999999999</v>
      </c>
      <c r="AM40" s="27">
        <f>IF($O40&gt;=AM$1,$S40+$Y40+$Z40,$Y40+$Z40)</f>
        <v>1124.1859999999999</v>
      </c>
      <c r="AN40" s="27">
        <f>IF($O40&gt;=AN$1,$S40+$Y40+$Z40,$Y40+$Z40)</f>
        <v>1124.1859999999999</v>
      </c>
      <c r="AO40" s="27">
        <f>IF($O40&gt;=AO$1,$S40+$Y40+$Z40,$Y40+$Z40)</f>
        <v>1124.1859999999999</v>
      </c>
      <c r="AP40" s="27">
        <f>IF($O40&gt;=AP$1,$S40+$Y40+$Z40,$Y40+$Z40)</f>
        <v>1124.1859999999999</v>
      </c>
      <c r="AQ40" s="27">
        <f>IF($O40&gt;=AQ$1,$S40+$Y40+$Z40,$Y40+$Z40)</f>
        <v>1124.1859999999999</v>
      </c>
      <c r="AR40" s="27">
        <f>IF($O40&gt;=AR$1,$S40+$Y40+$Z40,$Y40+$Z40)</f>
        <v>1124.1859999999999</v>
      </c>
      <c r="AS40" s="27">
        <f>IF($O40&gt;=AS$1,$S40+$Y40+$Z40,$Y40+$Z40)</f>
        <v>1124.1859999999999</v>
      </c>
      <c r="AT40" s="27">
        <f>IF($O40&gt;=AT$1,$S40+$Y40+$Z40,$Y40+$Z40)</f>
        <v>1124.1859999999999</v>
      </c>
      <c r="AU40" s="27">
        <f>IF($O40&gt;=AU$1,$S40+$Y40+$Z40,$Y40+$Z40)</f>
        <v>1124.1859999999999</v>
      </c>
      <c r="AV40" s="27">
        <f>IF($O40&gt;=AV$1,$S40+$Y40+$Z40,$Y40+$Z40)</f>
        <v>1124.1859999999999</v>
      </c>
      <c r="AW40" s="27">
        <f>IF($O40&gt;=AW$1,$S40+$Y40+$Z40,$Y40+$Z40)</f>
        <v>1124.1859999999999</v>
      </c>
      <c r="AX40" s="27">
        <f>IF($O40&gt;=AX$1,$S40+$Y40+$Z40,$Y40+$Z40)</f>
        <v>1124.1859999999999</v>
      </c>
      <c r="AY40" s="27">
        <f>IF($O40&gt;=AY$1,$S40+$Y40+$Z40,$Y40+$Z40)</f>
        <v>1124.1859999999999</v>
      </c>
      <c r="AZ40" s="27">
        <f>IF($O40&gt;=AZ$1,$S40+$Y40+$Z40,$Y40+$Z40)</f>
        <v>1124.1859999999999</v>
      </c>
      <c r="BA40" s="27">
        <f>IF($O40&gt;=BA$1,$S40+$Y40+$Z40,$Y40+$Z40)</f>
        <v>1124.1859999999999</v>
      </c>
      <c r="BB40" s="27">
        <f>IF($O40&gt;=BB$1,$S40+$Y40+$Z40,$Y40+$Z40)</f>
        <v>1124.1859999999999</v>
      </c>
      <c r="BC40" s="27">
        <f>IF($O40&gt;=BC$1,$S40+$Y40+$Z40,$Y40+$Z40)</f>
        <v>1124.1859999999999</v>
      </c>
      <c r="BD40" s="27">
        <f>IF($O40&gt;=BD$1,$S40+$Y40+$Z40,$Y40+$Z40)</f>
        <v>1124.1859999999999</v>
      </c>
      <c r="BE40" s="27">
        <f>IF($O40&gt;=BE$1,$S40+$Y40+$Z40,$Y40+$Z40)</f>
        <v>1124.1859999999999</v>
      </c>
      <c r="BF40" s="27">
        <f>IF($O40&gt;=BF$1,$S40+$Y40+$Z40,$Y40+$Z40)</f>
        <v>1124.1859999999999</v>
      </c>
      <c r="BG40" s="27">
        <f>IF($O40&gt;=BG$1,$S40+$Y40+$Z40,$Y40+$Z40)</f>
        <v>1124.1859999999999</v>
      </c>
      <c r="BH40" s="27">
        <f>IF($O40&gt;=BH$1,$S40+$Y40+$Z40,$Y40+$Z40)</f>
        <v>1124.1859999999999</v>
      </c>
      <c r="BI40" s="27">
        <f>IF($O40&gt;=BI$1,$S40+$Y40+$Z40,$Y40+$Z40)</f>
        <v>1124.1859999999999</v>
      </c>
      <c r="BJ40" s="27">
        <f>IF($O40&gt;=BJ$1,$S40+$Y40+$Z40,$Y40+$Z40)</f>
        <v>1124.1859999999999</v>
      </c>
      <c r="BK40" s="27">
        <f>IF($O40&gt;=BK$1,$S40+$Y40+$Z40,$Y40+$Z40)</f>
        <v>1124.1859999999999</v>
      </c>
      <c r="BL40" s="27">
        <f>IF($O40&gt;=BL$1,$S40+$Y40+$Z40,$Y40+$Z40)</f>
        <v>1124.1859999999999</v>
      </c>
      <c r="BM40" s="27">
        <f>IF($O40&gt;=BM$1,$S40+$Y40+$Z40,$Y40+$Z40)</f>
        <v>1124.1859999999999</v>
      </c>
      <c r="BN40" s="27">
        <f>IF($O40&gt;=BN$1,$S40+$Y40+$Z40,$Y40+$Z40)</f>
        <v>1124.1859999999999</v>
      </c>
      <c r="BO40" s="27">
        <f>IF($O40&gt;=BO$1,$S40+$Y40+$Z40,$Y40+$Z40)</f>
        <v>1124.1859999999999</v>
      </c>
      <c r="BP40" s="27">
        <f>IF($O40&gt;=BP$1,$S40+$Y40+$Z40,$Y40+$Z40)</f>
        <v>1124.1859999999999</v>
      </c>
      <c r="BQ40" s="27">
        <f>IF($O40&gt;=BQ$1,$S40+$Y40+$Z40,$Y40+$Z40)</f>
        <v>1124.1859999999999</v>
      </c>
      <c r="BR40" s="27">
        <f>IF($O40&gt;=BR$1,$S40+$Y40+$Z40,$Y40+$Z40)</f>
        <v>1124.1859999999999</v>
      </c>
      <c r="BS40" s="27">
        <f>IF($O40&gt;=BS$1,$S40+$Y40+$Z40,$Y40+$Z40)</f>
        <v>1124.1859999999999</v>
      </c>
      <c r="BT40" s="27">
        <f>IF($O40&gt;=BT$1,$S40+$Y40+$Z40,$Y40+$Z40)</f>
        <v>1124.1859999999999</v>
      </c>
      <c r="BU40" s="27">
        <f>IF($O40&gt;=BU$1,$S40+$Y40+$Z40,$Y40+$Z40)</f>
        <v>1124.1859999999999</v>
      </c>
      <c r="BV40" s="27">
        <f>IF($O40&gt;=BV$1,$S40+$Y40+$Z40,$Y40+$Z40)</f>
        <v>1124.1859999999999</v>
      </c>
      <c r="BW40" s="27">
        <f>IF($O40&gt;=BW$1,$S40+$Y40+$Z40,$Y40+$Z40)</f>
        <v>1124.1859999999999</v>
      </c>
      <c r="BX40" s="27">
        <f>IF($O40&gt;=BX$1,$S40+$Y40+$Z40,$Y40+$Z40)</f>
        <v>1124.1859999999999</v>
      </c>
      <c r="BY40" s="27">
        <f>IF($O40&gt;=BY$1,$S40+$Y40+$Z40,$Y40+$Z40)</f>
        <v>1124.1859999999999</v>
      </c>
      <c r="BZ40" s="27">
        <f>IF($O40&gt;=BZ$1,$S40+$Y40+$Z40,$Y40+$Z40)</f>
        <v>1124.1859999999999</v>
      </c>
      <c r="CA40" s="27">
        <f>IF($O40&gt;=CA$1,$S40+$Y40+$Z40,$Y40+$Z40)</f>
        <v>1124.1859999999999</v>
      </c>
      <c r="CB40" s="27">
        <f>IF($O40&gt;=CB$1,$S40+$Y40+$Z40,$Y40+$Z40)</f>
        <v>1124.1859999999999</v>
      </c>
      <c r="CC40" s="27">
        <f>IF($O40&gt;=CC$1,$S40+$Y40+$Z40,$Y40+$Z40)</f>
        <v>1124.1859999999999</v>
      </c>
      <c r="CD40" s="27">
        <f>IF($O40&gt;=CD$1,$S40+$Y40+$Z40,$Y40+$Z40)</f>
        <v>1124.1859999999999</v>
      </c>
      <c r="CE40" s="27">
        <f>IF($O40&gt;=CE$1,$S40+$Y40+$Z40,$Y40+$Z40)</f>
        <v>1124.1859999999999</v>
      </c>
      <c r="CF40" s="27">
        <f>IF($O40&gt;=CF$1,$S40+$Y40+$Z40,$Y40+$Z40)</f>
        <v>1124.1859999999999</v>
      </c>
      <c r="CG40" s="27">
        <f>IF($O40&gt;=CG$1,$S40+$Y40+$Z40,$Y40+$Z40)</f>
        <v>1124.1859999999999</v>
      </c>
      <c r="CH40" s="27">
        <f>IF($O40&gt;=CH$1,$S40+$Y40+$Z40,$Y40+$Z40)</f>
        <v>1124.1859999999999</v>
      </c>
      <c r="CI40" s="27">
        <f>IF($O40&gt;=CI$1,$S40+$Y40+$Z40,$Y40+$Z40)</f>
        <v>1124.1859999999999</v>
      </c>
      <c r="CJ40" s="27">
        <f>IF($O40&gt;=CJ$1,$S40+$Y40+$Z40,$Y40+$Z40)</f>
        <v>1124.1859999999999</v>
      </c>
      <c r="CK40" s="27">
        <f>IF($O40&gt;=CK$1,$S40+$Y40+$Z40,$Y40+$Z40)</f>
        <v>1124.1859999999999</v>
      </c>
      <c r="CL40" s="27">
        <f>IF($O40&gt;=CL$1,$S40+$Y40+$Z40,$Y40+$Z40)</f>
        <v>1124.1859999999999</v>
      </c>
      <c r="CM40" s="27">
        <f>IF($O40&gt;=CM$1,$S40+$Y40+$Z40,$Y40+$Z40)</f>
        <v>1124.1859999999999</v>
      </c>
      <c r="CN40" s="27">
        <f>IF($O40&gt;=CN$1,$S40+$Y40,$Y40)</f>
        <v>724.18599999999992</v>
      </c>
      <c r="CO40" s="27">
        <f>IF($O40&gt;=CO$1,$S40+$Y40,$Y40)</f>
        <v>724.18599999999992</v>
      </c>
      <c r="CP40" s="27">
        <f>IF($O40&gt;=CP$1,$S40+$Y40,$Y40)</f>
        <v>724.18599999999992</v>
      </c>
      <c r="CQ40" s="27">
        <f>IF($O40&gt;=CQ$1,$S40+$Y40,$Y40)</f>
        <v>724.18599999999992</v>
      </c>
      <c r="CR40" s="27">
        <f>IF($O40&gt;=CR$1,$S40+$Y40,$Y40)</f>
        <v>724.18599999999992</v>
      </c>
      <c r="CS40" s="27">
        <f>IF($O40&gt;=CS$1,$S40+$Y40,$Y40)</f>
        <v>724.18599999999992</v>
      </c>
      <c r="CT40" s="27">
        <f>IF($O40&gt;=CT$1,$S40+$Y40,$Y40)</f>
        <v>724.18599999999992</v>
      </c>
      <c r="CU40" s="27">
        <f>IF($O40&gt;=CU$1,$S40+$Y40,$Y40)</f>
        <v>724.18599999999992</v>
      </c>
      <c r="CV40" s="27">
        <f>IF($O40&gt;=CV$1,$S40+$Y40,$Y40)</f>
        <v>724.18599999999992</v>
      </c>
      <c r="CW40" s="27">
        <f>IF($O40&gt;=CW$1,$S40+$Y40,$Y40)</f>
        <v>724.18599999999992</v>
      </c>
      <c r="CX40" s="27">
        <f>IF($O40&gt;=CX$1,$S40+$Y40,$Y40)</f>
        <v>724.18599999999992</v>
      </c>
      <c r="CY40" s="27">
        <f>IF($O40&gt;=CY$1,$S40+$Y40,$Y40)</f>
        <v>724.18599999999992</v>
      </c>
      <c r="CZ40" s="27">
        <f>IF($O40&gt;=CZ$1,$S40+$Y40,$Y40)</f>
        <v>724.18599999999992</v>
      </c>
      <c r="DA40" s="27">
        <f>IF($O40&gt;=DA$1,$S40+$Y40,$Y40)</f>
        <v>724.18599999999992</v>
      </c>
      <c r="DB40" s="27">
        <f>IF($O40&gt;=DB$1,$S40+$Y40,$Y40)</f>
        <v>724.18599999999992</v>
      </c>
      <c r="DC40" s="27">
        <f>IF($O40&gt;=DC$1,$S40+$Y40,$Y40)</f>
        <v>724.18599999999992</v>
      </c>
      <c r="DD40" s="27">
        <f>IF($O40&gt;=DD$1,$S40+$Y40,$Y40)</f>
        <v>724.18599999999992</v>
      </c>
      <c r="DE40" s="27">
        <f>IF($O40&gt;=DE$1,$S40+$Y40,$Y40)</f>
        <v>724.18599999999992</v>
      </c>
      <c r="DF40" s="27">
        <f>IF($O40&gt;=DF$1,$S40+$Y40,$Y40)</f>
        <v>724.18599999999992</v>
      </c>
      <c r="DG40" s="27">
        <f>IF($O40&gt;=DG$1,$S40+$Y40,$Y40)</f>
        <v>724.18599999999992</v>
      </c>
      <c r="DH40" s="27">
        <f>IF($O40&gt;=DH$1,$S40+$Y40,$Y40)</f>
        <v>724.18599999999992</v>
      </c>
      <c r="DI40" s="27">
        <f>IF($O40&gt;=DI$1,$S40+$Y40,$Y40)</f>
        <v>724.18599999999992</v>
      </c>
      <c r="DJ40" s="27">
        <f>IF($O40&gt;=DJ$1,$S40+$Y40,$Y40)</f>
        <v>724.18599999999992</v>
      </c>
      <c r="DK40" s="27">
        <f>IF($O40&gt;=DK$1,$S40+$Y40,$Y40)</f>
        <v>724.18599999999992</v>
      </c>
      <c r="DL40" s="27">
        <f>IF($O40&gt;=DL$1,$S40+$Y40,$Y40)</f>
        <v>724.18599999999992</v>
      </c>
      <c r="DM40" s="27">
        <f>IF($O40&gt;=DM$1,$S40+$Y40,$Y40)</f>
        <v>724.18599999999992</v>
      </c>
      <c r="DN40" s="27">
        <f>IF($O40&gt;=DN$1,$S40+$Y40,$Y40)</f>
        <v>724.18599999999992</v>
      </c>
      <c r="DO40" s="27">
        <f>IF($O40&gt;=DO$1,$S40+$Y40,$Y40)</f>
        <v>724.18599999999992</v>
      </c>
      <c r="DP40" s="27">
        <f>IF($O40&gt;=DP$1,$S40+$Y40,$Y40)</f>
        <v>724.18599999999992</v>
      </c>
      <c r="DQ40" s="27">
        <f>IF($O40&gt;=DQ$1,$S40+$Y40,$Y40)</f>
        <v>724.18599999999992</v>
      </c>
      <c r="DR40" s="27">
        <f>IF($O40&gt;=DR$1,$S40+$Y40,$Y40)</f>
        <v>724.18599999999992</v>
      </c>
      <c r="DS40" s="27">
        <f>IF($O40&gt;=DS$1,$S40+$Y40,$Y40)</f>
        <v>724.18599999999992</v>
      </c>
      <c r="DT40" s="27">
        <f>IF($O40&gt;=DT$1,$S40+$Y40,$Y40)</f>
        <v>724.18599999999992</v>
      </c>
      <c r="DU40" s="27">
        <f>IF($O40&gt;=DU$1,$S40+$Y40,$Y40)</f>
        <v>724.18599999999992</v>
      </c>
      <c r="DV40" s="27">
        <f>IF($O40&gt;=DV$1,$S40+$Y40,$Y40)</f>
        <v>724.18599999999992</v>
      </c>
      <c r="DW40" s="27">
        <f>IF($O40&gt;=DW$1,$S40+$Y40,$Y40)</f>
        <v>724.18599999999992</v>
      </c>
      <c r="DX40" s="27">
        <f>IF($O40&gt;=DX$1,$S40+$Y40,$Y40)</f>
        <v>724.18599999999992</v>
      </c>
      <c r="DY40" s="27">
        <f>IF($O40&gt;=DY$1,$S40+$Y40,$Y40)</f>
        <v>724.18599999999992</v>
      </c>
      <c r="DZ40" s="27">
        <f>IF($O40&gt;=DZ$1,$S40+$Y40,$Y40)</f>
        <v>724.18599999999992</v>
      </c>
      <c r="EA40" s="27">
        <f>IF($O40&gt;=EA$1,$S40+$Y40,$Y40)</f>
        <v>724.18599999999992</v>
      </c>
      <c r="EB40" s="27">
        <f>IF($O40&gt;=EB$1,$S40+$Y40,$Y40)</f>
        <v>724.18599999999992</v>
      </c>
      <c r="EC40" s="27">
        <f>IF($O40&gt;=EC$1,$S40+$Y40,$Y40)</f>
        <v>724.18599999999992</v>
      </c>
      <c r="ED40" s="27">
        <f>IF($O40&gt;=ED$1,$S40+$Y40,$Y40)</f>
        <v>161.06</v>
      </c>
      <c r="EE40" s="27">
        <f>IF($O40&gt;=EE$1,$S40+$Y40,$Y40)</f>
        <v>161.06</v>
      </c>
      <c r="EF40" s="27">
        <f>IF($O40&gt;=EF$1,$S40+$Y40,$Y40)</f>
        <v>161.06</v>
      </c>
      <c r="EG40" s="27">
        <f>IF($O40&gt;=EG$1,$S40+$Y40,$Y40)</f>
        <v>161.06</v>
      </c>
      <c r="EH40" s="27">
        <f>IF($O40&gt;=EH$1,$S40+$Y40,$Y40)</f>
        <v>161.06</v>
      </c>
      <c r="EI40" s="27">
        <f>IF($O40&gt;=EI$1,$S40+$Y40,$Y40)</f>
        <v>161.06</v>
      </c>
      <c r="EJ40" s="27">
        <f>IF($O40&gt;=EJ$1,$S40+$Y40,$Y40)</f>
        <v>161.06</v>
      </c>
      <c r="EK40" s="27">
        <f>IF($O40&gt;=EK$1,$S40+$Y40,$Y40)</f>
        <v>161.06</v>
      </c>
      <c r="EL40" s="27">
        <f>IF($O40&gt;=EL$1,$S40+$Y40,$Y40)</f>
        <v>161.06</v>
      </c>
      <c r="EM40" s="27">
        <f>IF($O40&gt;=EM$1,$S40+$Y40,$Y40)</f>
        <v>161.06</v>
      </c>
      <c r="EN40" s="27">
        <f>IF($O40&gt;=EN$1,$S40+$Y40,$Y40)</f>
        <v>161.06</v>
      </c>
      <c r="EO40" s="27">
        <f>IF($O40&gt;=EO$1,$S40+$Y40,$Y40)</f>
        <v>161.06</v>
      </c>
      <c r="EP40" s="27">
        <f>IF($O40&gt;=EP$1,$S40+$Y40,$Y40)</f>
        <v>161.06</v>
      </c>
      <c r="EQ40" s="27">
        <f>IF($O40&gt;=EQ$1,$S40+$Y40,$Y40)</f>
        <v>161.06</v>
      </c>
      <c r="ER40" s="27">
        <f>IF($O40&gt;=ER$1,$S40+$Y40,$Y40)</f>
        <v>161.06</v>
      </c>
      <c r="ES40" s="27">
        <f>IF($O40&gt;=ES$1,$S40+$Y40,$Y40)</f>
        <v>161.06</v>
      </c>
      <c r="ET40" s="27">
        <f>IF($O40&gt;=ET$1,$S40+$Y40,$Y40)</f>
        <v>161.06</v>
      </c>
      <c r="EU40" s="27">
        <f>IF($O40&gt;=EU$1,$S40+$Y40,$Y40)</f>
        <v>161.06</v>
      </c>
      <c r="EV40" s="27">
        <f>IF($O40&gt;=EV$1,$S40,0)</f>
        <v>0</v>
      </c>
      <c r="EW40" s="27">
        <f>IF($O40&gt;=EW$1,$S40,0)</f>
        <v>0</v>
      </c>
      <c r="EX40" s="27">
        <f>IF($O40&gt;=EX$1,$S40,0)</f>
        <v>0</v>
      </c>
      <c r="EY40" s="27">
        <f>IF($O40&gt;=EY$1,$S40,0)</f>
        <v>0</v>
      </c>
      <c r="EZ40" s="27">
        <f>IF($O40&gt;=EZ$1,$S40,0)</f>
        <v>0</v>
      </c>
      <c r="FA40" s="27">
        <f>IF($O40&gt;=FA$1,$S40,0)</f>
        <v>0</v>
      </c>
      <c r="FB40" s="27">
        <f>IF($O40&gt;=FB$1,$S40,0)</f>
        <v>0</v>
      </c>
      <c r="FC40" s="27">
        <f>IF($O40&gt;=FC$1,$S40,0)</f>
        <v>0</v>
      </c>
      <c r="FD40" s="27">
        <f>IF($O40&gt;=FD$1,$S40,0)</f>
        <v>0</v>
      </c>
      <c r="FE40" s="27">
        <f>IF($O40&gt;=FE$1,$S40,0)</f>
        <v>0</v>
      </c>
      <c r="FF40" s="27">
        <f>IF($O40&gt;=FF$1,$S40,0)</f>
        <v>0</v>
      </c>
      <c r="FG40" s="27">
        <f>IF($O40&gt;=FG$1,$S40,0)</f>
        <v>0</v>
      </c>
      <c r="FH40" s="27">
        <f>IF($O40&gt;=FH$1,$S40,0)</f>
        <v>0</v>
      </c>
      <c r="FI40" s="27">
        <f>IF($O40&gt;=FI$1,$S40,0)</f>
        <v>0</v>
      </c>
      <c r="FJ40" s="27">
        <f>IF($O40&gt;=FJ$1,$S40,0)</f>
        <v>0</v>
      </c>
      <c r="FK40" s="27">
        <f>IF($O40&gt;=FK$1,$S40,0)</f>
        <v>0</v>
      </c>
      <c r="FL40" s="27">
        <f>IF($O40&gt;=FL$1,$S40,0)</f>
        <v>0</v>
      </c>
      <c r="FM40" s="27">
        <f>IF($O40&gt;=FM$1,$S40,0)</f>
        <v>0</v>
      </c>
      <c r="FN40" s="27">
        <f>IF($O40&gt;=FN$1,$S40,0)</f>
        <v>0</v>
      </c>
      <c r="FO40" s="27">
        <f>IF($O40&gt;=FO$1,$S40,0)</f>
        <v>0</v>
      </c>
      <c r="FP40" s="27">
        <f>IF($O40&gt;=FP$1,$S40,0)</f>
        <v>0</v>
      </c>
      <c r="FQ40" s="27">
        <f>IF($O40&gt;=FQ$1,$S40,0)</f>
        <v>0</v>
      </c>
      <c r="FR40" s="27">
        <f>IF($O40&gt;=FR$1,$S40,0)</f>
        <v>0</v>
      </c>
      <c r="FS40" s="27">
        <f>IF($O40&gt;=FS$1,$S40,0)</f>
        <v>0</v>
      </c>
      <c r="FT40" s="27">
        <f>IF($O40&gt;=FT$1,$S40,0)</f>
        <v>0</v>
      </c>
      <c r="FU40" s="27">
        <f>IF($O40&gt;=FU$1,$S40,0)</f>
        <v>0</v>
      </c>
      <c r="FV40" s="27">
        <f>IF($O40&gt;=FV$1,$S40,0)</f>
        <v>0</v>
      </c>
      <c r="FW40" s="27">
        <f>IF($O40&gt;=FW$1,$S40,0)</f>
        <v>0</v>
      </c>
      <c r="FX40" s="27">
        <f>IF($O40&gt;=FX$1,$S40,0)</f>
        <v>0</v>
      </c>
      <c r="FY40" s="27">
        <f>IF($O40&gt;=FY$1,$S40,0)</f>
        <v>0</v>
      </c>
      <c r="FZ40" s="27">
        <f>IF($O40&gt;=FZ$1,$S40,0)</f>
        <v>0</v>
      </c>
      <c r="GA40" s="27">
        <f>IF($O40&gt;=GA$1,$S40,0)</f>
        <v>0</v>
      </c>
      <c r="GB40" s="27">
        <f>IF($O40&gt;=GB$1,$S40,0)</f>
        <v>0</v>
      </c>
      <c r="GC40" s="27">
        <f>IF($O40&gt;=GC$1,$S40,0)</f>
        <v>0</v>
      </c>
      <c r="GD40" s="27">
        <f>IF($O40&gt;=GD$1,$S40,0)</f>
        <v>0</v>
      </c>
      <c r="GE40" s="27">
        <f>IF($O40&gt;=GE$1,$S40,0)</f>
        <v>0</v>
      </c>
      <c r="GF40" s="27">
        <f>IF($O40&gt;=GF$1,$S40,0)</f>
        <v>0</v>
      </c>
      <c r="GG40" s="27">
        <f>IF($O40&gt;=GG$1,$S40,0)</f>
        <v>0</v>
      </c>
      <c r="GH40" s="27">
        <f>IF($O40&gt;=GH$1,$S40,0)</f>
        <v>0</v>
      </c>
      <c r="GI40" s="27">
        <f>IF($O40&gt;=GI$1,$S40,0)</f>
        <v>0</v>
      </c>
      <c r="GJ40" s="27">
        <f>IF($O40&gt;=GJ$1,$S40,0)</f>
        <v>0</v>
      </c>
      <c r="GK40" s="27">
        <f>IF($O40&gt;=GK$1,$S40,0)</f>
        <v>0</v>
      </c>
      <c r="GL40" s="27">
        <f>IF($O40&gt;=GL$1,$S40,0)</f>
        <v>0</v>
      </c>
      <c r="GM40" s="27">
        <f>IF($O40&gt;=GM$1,$S40,0)</f>
        <v>0</v>
      </c>
      <c r="GN40" s="27">
        <f>IF($O40&gt;=GN$1,$S40,0)</f>
        <v>0</v>
      </c>
      <c r="GO40" s="27">
        <f>IF($O40&gt;=GO$1,$S40,0)</f>
        <v>0</v>
      </c>
      <c r="GP40" s="27">
        <f>IF($O40&gt;=GP$1,$S40,0)</f>
        <v>0</v>
      </c>
      <c r="GQ40" s="27">
        <f>IF($O40&gt;=GQ$1,$S40,0)</f>
        <v>0</v>
      </c>
      <c r="GR40" s="27">
        <f>IF($O40&gt;=GR$1,$S40,0)</f>
        <v>0</v>
      </c>
      <c r="GS40" s="27">
        <f>IF($O40&gt;=GS$1,$S40,0)</f>
        <v>0</v>
      </c>
      <c r="GT40" s="27">
        <f>IF($O40&gt;=GT$1,$S40,0)</f>
        <v>0</v>
      </c>
      <c r="GU40" s="27">
        <f>IF($O40&gt;=GU$1,$S40,0)</f>
        <v>0</v>
      </c>
      <c r="GV40" s="27">
        <f>IF($O40&gt;=GV$1,$S40,0)</f>
        <v>0</v>
      </c>
      <c r="GW40" s="27">
        <f>IF($O40&gt;=GW$1,$S40,0)</f>
        <v>0</v>
      </c>
      <c r="GX40" s="27">
        <f>IF($O40&gt;=GX$1,$S40,0)</f>
        <v>0</v>
      </c>
      <c r="GY40" s="27">
        <f>IF($O40&gt;=GY$1,$S40,0)</f>
        <v>0</v>
      </c>
      <c r="GZ40" s="27">
        <f>IF($O40&gt;=GZ$1,$S40,0)</f>
        <v>0</v>
      </c>
      <c r="HA40" s="27">
        <f>IF($O40&gt;=HA$1,$S40,0)</f>
        <v>0</v>
      </c>
      <c r="HB40" s="27">
        <f>IF($O40&gt;=HB$1,$S40,0)</f>
        <v>0</v>
      </c>
      <c r="HC40" s="27">
        <f>IF($O40&gt;=HC$1,$S40,0)</f>
        <v>0</v>
      </c>
    </row>
    <row r="41" spans="1:211">
      <c r="A41" s="3">
        <v>90808</v>
      </c>
      <c r="B41" s="3" t="s">
        <v>68</v>
      </c>
      <c r="C41" s="3" t="s">
        <v>64</v>
      </c>
      <c r="D41" s="3">
        <v>65</v>
      </c>
      <c r="E41" s="4">
        <v>37200</v>
      </c>
      <c r="F41" s="5">
        <v>16.632876712328766</v>
      </c>
      <c r="G41" s="3" t="s">
        <v>62</v>
      </c>
      <c r="H41" s="4">
        <v>19543</v>
      </c>
      <c r="I41" s="9" t="s">
        <v>867</v>
      </c>
      <c r="J41" s="5">
        <v>2787.75</v>
      </c>
      <c r="K41" s="31">
        <v>40</v>
      </c>
      <c r="L41" s="32">
        <v>17</v>
      </c>
      <c r="M41" s="33">
        <f>VLOOKUP(L41,FIND,3,TRUE)</f>
        <v>1.2</v>
      </c>
      <c r="N41" s="32">
        <f>IF(L41&gt;30,180,VLOOKUP(L41,TEMPO,2,FALSE))</f>
        <v>102</v>
      </c>
      <c r="O41" s="32">
        <f>IF(R41&gt;0,4,N41)</f>
        <v>102</v>
      </c>
      <c r="P41" s="96">
        <f>J41*M41*L41</f>
        <v>56870.1</v>
      </c>
      <c r="Q41" s="96">
        <f>10934.45*2</f>
        <v>21868.9</v>
      </c>
      <c r="R41" s="96">
        <f>IF(P41&lt;=Q41,P41/4,0)</f>
        <v>0</v>
      </c>
      <c r="S41" s="5">
        <f>IF(P41&gt;=Q41,P41/N41,0)</f>
        <v>557.54999999999995</v>
      </c>
      <c r="T41" s="3"/>
      <c r="U41" s="3">
        <f>IF(T41="",1,0)</f>
        <v>1</v>
      </c>
      <c r="V41" s="3">
        <v>74</v>
      </c>
      <c r="W41" s="5">
        <v>0</v>
      </c>
      <c r="X41" s="5">
        <v>402.65</v>
      </c>
      <c r="Y41" s="5">
        <f>X41*W41</f>
        <v>0</v>
      </c>
      <c r="Z41" s="5">
        <v>400</v>
      </c>
      <c r="AA41" s="5">
        <f>S41+Y41+Z41</f>
        <v>957.55</v>
      </c>
      <c r="AB41" s="39">
        <f>(J41/12+J41/12*1.3333333333+450/12+J41/30*6/12+J41)*1.3+Y41+Z41+153.9</f>
        <v>4991.8074999899327</v>
      </c>
      <c r="AC41" s="39" t="s">
        <v>64</v>
      </c>
      <c r="AD41" s="39">
        <f>J41*1.3+400+153.9</f>
        <v>4177.9750000000004</v>
      </c>
      <c r="AE41" s="39">
        <f>SUMIFS('CUSTO MENSAL FUNC NOVO'!H:H,'CUSTO MENSAL FUNC NOVO'!A:A,'VALORES MENSAIS'!AC41)</f>
        <v>3324.1480000000001</v>
      </c>
      <c r="AF41" s="27">
        <f>IF($R41&gt;0,$R41,$S41)+$Y41+$Z41</f>
        <v>957.55</v>
      </c>
      <c r="AG41" s="27">
        <f>IF($R41&gt;0,$R41,$S41)+$Y41+$Z41</f>
        <v>957.55</v>
      </c>
      <c r="AH41" s="27">
        <f>IF($R41&gt;0,$R41,$S41)+$Y41+$Z41</f>
        <v>957.55</v>
      </c>
      <c r="AI41" s="27">
        <f>IF($R41&gt;0,$R41,$S41)+$Y41+$Z41</f>
        <v>957.55</v>
      </c>
      <c r="AJ41" s="27">
        <f>IF($O41&gt;=AJ$1,$S41+$Y41+$Z41,$Y41+$Z41)</f>
        <v>957.55</v>
      </c>
      <c r="AK41" s="27">
        <f>IF($O41&gt;=AK$1,$S41+$Y41+$Z41,$Y41+$Z41)</f>
        <v>957.55</v>
      </c>
      <c r="AL41" s="27">
        <f>IF($O41&gt;=AL$1,$S41+$Y41+$Z41,$Y41+$Z41)</f>
        <v>957.55</v>
      </c>
      <c r="AM41" s="27">
        <f>IF($O41&gt;=AM$1,$S41+$Y41+$Z41,$Y41+$Z41)</f>
        <v>957.55</v>
      </c>
      <c r="AN41" s="27">
        <f>IF($O41&gt;=AN$1,$S41+$Y41+$Z41,$Y41+$Z41)</f>
        <v>957.55</v>
      </c>
      <c r="AO41" s="27">
        <f>IF($O41&gt;=AO$1,$S41+$Y41+$Z41,$Y41+$Z41)</f>
        <v>957.55</v>
      </c>
      <c r="AP41" s="27">
        <f>IF($O41&gt;=AP$1,$S41+$Y41+$Z41,$Y41+$Z41)</f>
        <v>957.55</v>
      </c>
      <c r="AQ41" s="27">
        <f>IF($O41&gt;=AQ$1,$S41+$Y41+$Z41,$Y41+$Z41)</f>
        <v>957.55</v>
      </c>
      <c r="AR41" s="27">
        <f>IF($O41&gt;=AR$1,$S41+$Y41+$Z41,$Y41+$Z41)</f>
        <v>957.55</v>
      </c>
      <c r="AS41" s="27">
        <f>IF($O41&gt;=AS$1,$S41+$Y41+$Z41,$Y41+$Z41)</f>
        <v>957.55</v>
      </c>
      <c r="AT41" s="27">
        <f>IF($O41&gt;=AT$1,$S41+$Y41+$Z41,$Y41+$Z41)</f>
        <v>957.55</v>
      </c>
      <c r="AU41" s="27">
        <f>IF($O41&gt;=AU$1,$S41+$Y41+$Z41,$Y41+$Z41)</f>
        <v>957.55</v>
      </c>
      <c r="AV41" s="27">
        <f>IF($O41&gt;=AV$1,$S41+$Y41+$Z41,$Y41+$Z41)</f>
        <v>957.55</v>
      </c>
      <c r="AW41" s="27">
        <f>IF($O41&gt;=AW$1,$S41+$Y41+$Z41,$Y41+$Z41)</f>
        <v>957.55</v>
      </c>
      <c r="AX41" s="27">
        <f>IF($O41&gt;=AX$1,$S41+$Y41+$Z41,$Y41+$Z41)</f>
        <v>957.55</v>
      </c>
      <c r="AY41" s="27">
        <f>IF($O41&gt;=AY$1,$S41+$Y41+$Z41,$Y41+$Z41)</f>
        <v>957.55</v>
      </c>
      <c r="AZ41" s="27">
        <f>IF($O41&gt;=AZ$1,$S41+$Y41+$Z41,$Y41+$Z41)</f>
        <v>957.55</v>
      </c>
      <c r="BA41" s="27">
        <f>IF($O41&gt;=BA$1,$S41+$Y41+$Z41,$Y41+$Z41)</f>
        <v>957.55</v>
      </c>
      <c r="BB41" s="27">
        <f>IF($O41&gt;=BB$1,$S41+$Y41+$Z41,$Y41+$Z41)</f>
        <v>957.55</v>
      </c>
      <c r="BC41" s="27">
        <f>IF($O41&gt;=BC$1,$S41+$Y41+$Z41,$Y41+$Z41)</f>
        <v>957.55</v>
      </c>
      <c r="BD41" s="27">
        <f>IF($O41&gt;=BD$1,$S41+$Y41+$Z41,$Y41+$Z41)</f>
        <v>957.55</v>
      </c>
      <c r="BE41" s="27">
        <f>IF($O41&gt;=BE$1,$S41+$Y41+$Z41,$Y41+$Z41)</f>
        <v>957.55</v>
      </c>
      <c r="BF41" s="27">
        <f>IF($O41&gt;=BF$1,$S41+$Y41+$Z41,$Y41+$Z41)</f>
        <v>957.55</v>
      </c>
      <c r="BG41" s="27">
        <f>IF($O41&gt;=BG$1,$S41+$Y41+$Z41,$Y41+$Z41)</f>
        <v>957.55</v>
      </c>
      <c r="BH41" s="27">
        <f>IF($O41&gt;=BH$1,$S41+$Y41+$Z41,$Y41+$Z41)</f>
        <v>957.55</v>
      </c>
      <c r="BI41" s="27">
        <f>IF($O41&gt;=BI$1,$S41+$Y41+$Z41,$Y41+$Z41)</f>
        <v>957.55</v>
      </c>
      <c r="BJ41" s="27">
        <f>IF($O41&gt;=BJ$1,$S41+$Y41+$Z41,$Y41+$Z41)</f>
        <v>957.55</v>
      </c>
      <c r="BK41" s="27">
        <f>IF($O41&gt;=BK$1,$S41+$Y41+$Z41,$Y41+$Z41)</f>
        <v>957.55</v>
      </c>
      <c r="BL41" s="27">
        <f>IF($O41&gt;=BL$1,$S41+$Y41+$Z41,$Y41+$Z41)</f>
        <v>957.55</v>
      </c>
      <c r="BM41" s="27">
        <f>IF($O41&gt;=BM$1,$S41+$Y41+$Z41,$Y41+$Z41)</f>
        <v>957.55</v>
      </c>
      <c r="BN41" s="27">
        <f>IF($O41&gt;=BN$1,$S41+$Y41+$Z41,$Y41+$Z41)</f>
        <v>957.55</v>
      </c>
      <c r="BO41" s="27">
        <f>IF($O41&gt;=BO$1,$S41+$Y41+$Z41,$Y41+$Z41)</f>
        <v>957.55</v>
      </c>
      <c r="BP41" s="27">
        <f>IF($O41&gt;=BP$1,$S41+$Y41+$Z41,$Y41+$Z41)</f>
        <v>957.55</v>
      </c>
      <c r="BQ41" s="27">
        <f>IF($O41&gt;=BQ$1,$S41+$Y41+$Z41,$Y41+$Z41)</f>
        <v>957.55</v>
      </c>
      <c r="BR41" s="27">
        <f>IF($O41&gt;=BR$1,$S41+$Y41+$Z41,$Y41+$Z41)</f>
        <v>957.55</v>
      </c>
      <c r="BS41" s="27">
        <f>IF($O41&gt;=BS$1,$S41+$Y41+$Z41,$Y41+$Z41)</f>
        <v>957.55</v>
      </c>
      <c r="BT41" s="27">
        <f>IF($O41&gt;=BT$1,$S41+$Y41+$Z41,$Y41+$Z41)</f>
        <v>957.55</v>
      </c>
      <c r="BU41" s="27">
        <f>IF($O41&gt;=BU$1,$S41+$Y41+$Z41,$Y41+$Z41)</f>
        <v>957.55</v>
      </c>
      <c r="BV41" s="27">
        <f>IF($O41&gt;=BV$1,$S41+$Y41+$Z41,$Y41+$Z41)</f>
        <v>957.55</v>
      </c>
      <c r="BW41" s="27">
        <f>IF($O41&gt;=BW$1,$S41+$Y41+$Z41,$Y41+$Z41)</f>
        <v>957.55</v>
      </c>
      <c r="BX41" s="27">
        <f>IF($O41&gt;=BX$1,$S41+$Y41+$Z41,$Y41+$Z41)</f>
        <v>957.55</v>
      </c>
      <c r="BY41" s="27">
        <f>IF($O41&gt;=BY$1,$S41+$Y41+$Z41,$Y41+$Z41)</f>
        <v>957.55</v>
      </c>
      <c r="BZ41" s="27">
        <f>IF($O41&gt;=BZ$1,$S41+$Y41+$Z41,$Y41+$Z41)</f>
        <v>957.55</v>
      </c>
      <c r="CA41" s="27">
        <f>IF($O41&gt;=CA$1,$S41+$Y41+$Z41,$Y41+$Z41)</f>
        <v>957.55</v>
      </c>
      <c r="CB41" s="27">
        <f>IF($O41&gt;=CB$1,$S41+$Y41+$Z41,$Y41+$Z41)</f>
        <v>957.55</v>
      </c>
      <c r="CC41" s="27">
        <f>IF($O41&gt;=CC$1,$S41+$Y41+$Z41,$Y41+$Z41)</f>
        <v>957.55</v>
      </c>
      <c r="CD41" s="27">
        <f>IF($O41&gt;=CD$1,$S41+$Y41+$Z41,$Y41+$Z41)</f>
        <v>957.55</v>
      </c>
      <c r="CE41" s="27">
        <f>IF($O41&gt;=CE$1,$S41+$Y41+$Z41,$Y41+$Z41)</f>
        <v>957.55</v>
      </c>
      <c r="CF41" s="27">
        <f>IF($O41&gt;=CF$1,$S41+$Y41+$Z41,$Y41+$Z41)</f>
        <v>957.55</v>
      </c>
      <c r="CG41" s="27">
        <f>IF($O41&gt;=CG$1,$S41+$Y41+$Z41,$Y41+$Z41)</f>
        <v>957.55</v>
      </c>
      <c r="CH41" s="27">
        <f>IF($O41&gt;=CH$1,$S41+$Y41+$Z41,$Y41+$Z41)</f>
        <v>957.55</v>
      </c>
      <c r="CI41" s="27">
        <f>IF($O41&gt;=CI$1,$S41+$Y41+$Z41,$Y41+$Z41)</f>
        <v>957.55</v>
      </c>
      <c r="CJ41" s="27">
        <f>IF($O41&gt;=CJ$1,$S41+$Y41+$Z41,$Y41+$Z41)</f>
        <v>957.55</v>
      </c>
      <c r="CK41" s="27">
        <f>IF($O41&gt;=CK$1,$S41+$Y41+$Z41,$Y41+$Z41)</f>
        <v>957.55</v>
      </c>
      <c r="CL41" s="27">
        <f>IF($O41&gt;=CL$1,$S41+$Y41+$Z41,$Y41+$Z41)</f>
        <v>957.55</v>
      </c>
      <c r="CM41" s="27">
        <f>IF($O41&gt;=CM$1,$S41+$Y41+$Z41,$Y41+$Z41)</f>
        <v>957.55</v>
      </c>
      <c r="CN41" s="27">
        <f>IF($O41&gt;=CN$1,$S41+$Y41,$Y41)</f>
        <v>557.54999999999995</v>
      </c>
      <c r="CO41" s="27">
        <f>IF($O41&gt;=CO$1,$S41+$Y41,$Y41)</f>
        <v>557.54999999999995</v>
      </c>
      <c r="CP41" s="27">
        <f>IF($O41&gt;=CP$1,$S41+$Y41,$Y41)</f>
        <v>557.54999999999995</v>
      </c>
      <c r="CQ41" s="27">
        <f>IF($O41&gt;=CQ$1,$S41+$Y41,$Y41)</f>
        <v>557.54999999999995</v>
      </c>
      <c r="CR41" s="27">
        <f>IF($O41&gt;=CR$1,$S41+$Y41,$Y41)</f>
        <v>557.54999999999995</v>
      </c>
      <c r="CS41" s="27">
        <f>IF($O41&gt;=CS$1,$S41+$Y41,$Y41)</f>
        <v>557.54999999999995</v>
      </c>
      <c r="CT41" s="27">
        <f>IF($O41&gt;=CT$1,$S41+$Y41,$Y41)</f>
        <v>557.54999999999995</v>
      </c>
      <c r="CU41" s="27">
        <f>IF($O41&gt;=CU$1,$S41+$Y41,$Y41)</f>
        <v>557.54999999999995</v>
      </c>
      <c r="CV41" s="27">
        <f>IF($O41&gt;=CV$1,$S41+$Y41,$Y41)</f>
        <v>557.54999999999995</v>
      </c>
      <c r="CW41" s="27">
        <f>IF($O41&gt;=CW$1,$S41+$Y41,$Y41)</f>
        <v>557.54999999999995</v>
      </c>
      <c r="CX41" s="27">
        <f>IF($O41&gt;=CX$1,$S41+$Y41,$Y41)</f>
        <v>557.54999999999995</v>
      </c>
      <c r="CY41" s="27">
        <f>IF($O41&gt;=CY$1,$S41+$Y41,$Y41)</f>
        <v>557.54999999999995</v>
      </c>
      <c r="CZ41" s="27">
        <f>IF($O41&gt;=CZ$1,$S41+$Y41,$Y41)</f>
        <v>557.54999999999995</v>
      </c>
      <c r="DA41" s="27">
        <f>IF($O41&gt;=DA$1,$S41+$Y41,$Y41)</f>
        <v>557.54999999999995</v>
      </c>
      <c r="DB41" s="27">
        <f>IF($O41&gt;=DB$1,$S41+$Y41,$Y41)</f>
        <v>557.54999999999995</v>
      </c>
      <c r="DC41" s="27">
        <f>IF($O41&gt;=DC$1,$S41+$Y41,$Y41)</f>
        <v>557.54999999999995</v>
      </c>
      <c r="DD41" s="27">
        <f>IF($O41&gt;=DD$1,$S41+$Y41,$Y41)</f>
        <v>557.54999999999995</v>
      </c>
      <c r="DE41" s="27">
        <f>IF($O41&gt;=DE$1,$S41+$Y41,$Y41)</f>
        <v>557.54999999999995</v>
      </c>
      <c r="DF41" s="27">
        <f>IF($O41&gt;=DF$1,$S41+$Y41,$Y41)</f>
        <v>557.54999999999995</v>
      </c>
      <c r="DG41" s="27">
        <f>IF($O41&gt;=DG$1,$S41+$Y41,$Y41)</f>
        <v>557.54999999999995</v>
      </c>
      <c r="DH41" s="27">
        <f>IF($O41&gt;=DH$1,$S41+$Y41,$Y41)</f>
        <v>557.54999999999995</v>
      </c>
      <c r="DI41" s="27">
        <f>IF($O41&gt;=DI$1,$S41+$Y41,$Y41)</f>
        <v>557.54999999999995</v>
      </c>
      <c r="DJ41" s="27">
        <f>IF($O41&gt;=DJ$1,$S41+$Y41,$Y41)</f>
        <v>557.54999999999995</v>
      </c>
      <c r="DK41" s="27">
        <f>IF($O41&gt;=DK$1,$S41+$Y41,$Y41)</f>
        <v>557.54999999999995</v>
      </c>
      <c r="DL41" s="27">
        <f>IF($O41&gt;=DL$1,$S41+$Y41,$Y41)</f>
        <v>557.54999999999995</v>
      </c>
      <c r="DM41" s="27">
        <f>IF($O41&gt;=DM$1,$S41+$Y41,$Y41)</f>
        <v>557.54999999999995</v>
      </c>
      <c r="DN41" s="27">
        <f>IF($O41&gt;=DN$1,$S41+$Y41,$Y41)</f>
        <v>557.54999999999995</v>
      </c>
      <c r="DO41" s="27">
        <f>IF($O41&gt;=DO$1,$S41+$Y41,$Y41)</f>
        <v>557.54999999999995</v>
      </c>
      <c r="DP41" s="27">
        <f>IF($O41&gt;=DP$1,$S41+$Y41,$Y41)</f>
        <v>557.54999999999995</v>
      </c>
      <c r="DQ41" s="27">
        <f>IF($O41&gt;=DQ$1,$S41+$Y41,$Y41)</f>
        <v>557.54999999999995</v>
      </c>
      <c r="DR41" s="27">
        <f>IF($O41&gt;=DR$1,$S41+$Y41,$Y41)</f>
        <v>557.54999999999995</v>
      </c>
      <c r="DS41" s="27">
        <f>IF($O41&gt;=DS$1,$S41+$Y41,$Y41)</f>
        <v>557.54999999999995</v>
      </c>
      <c r="DT41" s="27">
        <f>IF($O41&gt;=DT$1,$S41+$Y41,$Y41)</f>
        <v>557.54999999999995</v>
      </c>
      <c r="DU41" s="27">
        <f>IF($O41&gt;=DU$1,$S41+$Y41,$Y41)</f>
        <v>557.54999999999995</v>
      </c>
      <c r="DV41" s="27">
        <f>IF($O41&gt;=DV$1,$S41+$Y41,$Y41)</f>
        <v>557.54999999999995</v>
      </c>
      <c r="DW41" s="27">
        <f>IF($O41&gt;=DW$1,$S41+$Y41,$Y41)</f>
        <v>557.54999999999995</v>
      </c>
      <c r="DX41" s="27">
        <f>IF($O41&gt;=DX$1,$S41+$Y41,$Y41)</f>
        <v>557.54999999999995</v>
      </c>
      <c r="DY41" s="27">
        <f>IF($O41&gt;=DY$1,$S41+$Y41,$Y41)</f>
        <v>557.54999999999995</v>
      </c>
      <c r="DZ41" s="27">
        <f>IF($O41&gt;=DZ$1,$S41+$Y41,$Y41)</f>
        <v>557.54999999999995</v>
      </c>
      <c r="EA41" s="27">
        <f>IF($O41&gt;=EA$1,$S41+$Y41,$Y41)</f>
        <v>557.54999999999995</v>
      </c>
      <c r="EB41" s="27">
        <f>IF($O41&gt;=EB$1,$S41+$Y41,$Y41)</f>
        <v>557.54999999999995</v>
      </c>
      <c r="EC41" s="27">
        <f>IF($O41&gt;=EC$1,$S41+$Y41,$Y41)</f>
        <v>557.54999999999995</v>
      </c>
      <c r="ED41" s="27">
        <f>IF($O41&gt;=ED$1,$S41+$Y41,$Y41)</f>
        <v>0</v>
      </c>
      <c r="EE41" s="27">
        <f>IF($O41&gt;=EE$1,$S41+$Y41,$Y41)</f>
        <v>0</v>
      </c>
      <c r="EF41" s="27">
        <f>IF($O41&gt;=EF$1,$S41+$Y41,$Y41)</f>
        <v>0</v>
      </c>
      <c r="EG41" s="27">
        <f>IF($O41&gt;=EG$1,$S41+$Y41,$Y41)</f>
        <v>0</v>
      </c>
      <c r="EH41" s="27">
        <f>IF($O41&gt;=EH$1,$S41+$Y41,$Y41)</f>
        <v>0</v>
      </c>
      <c r="EI41" s="27">
        <f>IF($O41&gt;=EI$1,$S41+$Y41,$Y41)</f>
        <v>0</v>
      </c>
      <c r="EJ41" s="27">
        <f>IF($O41&gt;=EJ$1,$S41+$Y41,$Y41)</f>
        <v>0</v>
      </c>
      <c r="EK41" s="27">
        <f>IF($O41&gt;=EK$1,$S41+$Y41,$Y41)</f>
        <v>0</v>
      </c>
      <c r="EL41" s="27">
        <f>IF($O41&gt;=EL$1,$S41+$Y41,$Y41)</f>
        <v>0</v>
      </c>
      <c r="EM41" s="27">
        <f>IF($O41&gt;=EM$1,$S41+$Y41,$Y41)</f>
        <v>0</v>
      </c>
      <c r="EN41" s="27">
        <f>IF($O41&gt;=EN$1,$S41+$Y41,$Y41)</f>
        <v>0</v>
      </c>
      <c r="EO41" s="27">
        <f>IF($O41&gt;=EO$1,$S41+$Y41,$Y41)</f>
        <v>0</v>
      </c>
      <c r="EP41" s="27">
        <f>IF($O41&gt;=EP$1,$S41+$Y41,$Y41)</f>
        <v>0</v>
      </c>
      <c r="EQ41" s="27">
        <f>IF($O41&gt;=EQ$1,$S41+$Y41,$Y41)</f>
        <v>0</v>
      </c>
      <c r="ER41" s="27">
        <f>IF($O41&gt;=ER$1,$S41+$Y41,$Y41)</f>
        <v>0</v>
      </c>
      <c r="ES41" s="27">
        <f>IF($O41&gt;=ES$1,$S41+$Y41,$Y41)</f>
        <v>0</v>
      </c>
      <c r="ET41" s="27">
        <f>IF($O41&gt;=ET$1,$S41+$Y41,$Y41)</f>
        <v>0</v>
      </c>
      <c r="EU41" s="27">
        <f>IF($O41&gt;=EU$1,$S41+$Y41,$Y41)</f>
        <v>0</v>
      </c>
      <c r="EV41" s="27">
        <f>IF($O41&gt;=EV$1,$S41,0)</f>
        <v>0</v>
      </c>
      <c r="EW41" s="27">
        <f>IF($O41&gt;=EW$1,$S41,0)</f>
        <v>0</v>
      </c>
      <c r="EX41" s="27">
        <f>IF($O41&gt;=EX$1,$S41,0)</f>
        <v>0</v>
      </c>
      <c r="EY41" s="27">
        <f>IF($O41&gt;=EY$1,$S41,0)</f>
        <v>0</v>
      </c>
      <c r="EZ41" s="27">
        <f>IF($O41&gt;=EZ$1,$S41,0)</f>
        <v>0</v>
      </c>
      <c r="FA41" s="27">
        <f>IF($O41&gt;=FA$1,$S41,0)</f>
        <v>0</v>
      </c>
      <c r="FB41" s="27">
        <f>IF($O41&gt;=FB$1,$S41,0)</f>
        <v>0</v>
      </c>
      <c r="FC41" s="27">
        <f>IF($O41&gt;=FC$1,$S41,0)</f>
        <v>0</v>
      </c>
      <c r="FD41" s="27">
        <f>IF($O41&gt;=FD$1,$S41,0)</f>
        <v>0</v>
      </c>
      <c r="FE41" s="27">
        <f>IF($O41&gt;=FE$1,$S41,0)</f>
        <v>0</v>
      </c>
      <c r="FF41" s="27">
        <f>IF($O41&gt;=FF$1,$S41,0)</f>
        <v>0</v>
      </c>
      <c r="FG41" s="27">
        <f>IF($O41&gt;=FG$1,$S41,0)</f>
        <v>0</v>
      </c>
      <c r="FH41" s="27">
        <f>IF($O41&gt;=FH$1,$S41,0)</f>
        <v>0</v>
      </c>
      <c r="FI41" s="27">
        <f>IF($O41&gt;=FI$1,$S41,0)</f>
        <v>0</v>
      </c>
      <c r="FJ41" s="27">
        <f>IF($O41&gt;=FJ$1,$S41,0)</f>
        <v>0</v>
      </c>
      <c r="FK41" s="27">
        <f>IF($O41&gt;=FK$1,$S41,0)</f>
        <v>0</v>
      </c>
      <c r="FL41" s="27">
        <f>IF($O41&gt;=FL$1,$S41,0)</f>
        <v>0</v>
      </c>
      <c r="FM41" s="27">
        <f>IF($O41&gt;=FM$1,$S41,0)</f>
        <v>0</v>
      </c>
      <c r="FN41" s="27">
        <f>IF($O41&gt;=FN$1,$S41,0)</f>
        <v>0</v>
      </c>
      <c r="FO41" s="27">
        <f>IF($O41&gt;=FO$1,$S41,0)</f>
        <v>0</v>
      </c>
      <c r="FP41" s="27">
        <f>IF($O41&gt;=FP$1,$S41,0)</f>
        <v>0</v>
      </c>
      <c r="FQ41" s="27">
        <f>IF($O41&gt;=FQ$1,$S41,0)</f>
        <v>0</v>
      </c>
      <c r="FR41" s="27">
        <f>IF($O41&gt;=FR$1,$S41,0)</f>
        <v>0</v>
      </c>
      <c r="FS41" s="27">
        <f>IF($O41&gt;=FS$1,$S41,0)</f>
        <v>0</v>
      </c>
      <c r="FT41" s="27">
        <f>IF($O41&gt;=FT$1,$S41,0)</f>
        <v>0</v>
      </c>
      <c r="FU41" s="27">
        <f>IF($O41&gt;=FU$1,$S41,0)</f>
        <v>0</v>
      </c>
      <c r="FV41" s="27">
        <f>IF($O41&gt;=FV$1,$S41,0)</f>
        <v>0</v>
      </c>
      <c r="FW41" s="27">
        <f>IF($O41&gt;=FW$1,$S41,0)</f>
        <v>0</v>
      </c>
      <c r="FX41" s="27">
        <f>IF($O41&gt;=FX$1,$S41,0)</f>
        <v>0</v>
      </c>
      <c r="FY41" s="27">
        <f>IF($O41&gt;=FY$1,$S41,0)</f>
        <v>0</v>
      </c>
      <c r="FZ41" s="27">
        <f>IF($O41&gt;=FZ$1,$S41,0)</f>
        <v>0</v>
      </c>
      <c r="GA41" s="27">
        <f>IF($O41&gt;=GA$1,$S41,0)</f>
        <v>0</v>
      </c>
      <c r="GB41" s="27">
        <f>IF($O41&gt;=GB$1,$S41,0)</f>
        <v>0</v>
      </c>
      <c r="GC41" s="27">
        <f>IF($O41&gt;=GC$1,$S41,0)</f>
        <v>0</v>
      </c>
      <c r="GD41" s="27">
        <f>IF($O41&gt;=GD$1,$S41,0)</f>
        <v>0</v>
      </c>
      <c r="GE41" s="27">
        <f>IF($O41&gt;=GE$1,$S41,0)</f>
        <v>0</v>
      </c>
      <c r="GF41" s="27">
        <f>IF($O41&gt;=GF$1,$S41,0)</f>
        <v>0</v>
      </c>
      <c r="GG41" s="27">
        <f>IF($O41&gt;=GG$1,$S41,0)</f>
        <v>0</v>
      </c>
      <c r="GH41" s="27">
        <f>IF($O41&gt;=GH$1,$S41,0)</f>
        <v>0</v>
      </c>
      <c r="GI41" s="27">
        <f>IF($O41&gt;=GI$1,$S41,0)</f>
        <v>0</v>
      </c>
      <c r="GJ41" s="27">
        <f>IF($O41&gt;=GJ$1,$S41,0)</f>
        <v>0</v>
      </c>
      <c r="GK41" s="27">
        <f>IF($O41&gt;=GK$1,$S41,0)</f>
        <v>0</v>
      </c>
      <c r="GL41" s="27">
        <f>IF($O41&gt;=GL$1,$S41,0)</f>
        <v>0</v>
      </c>
      <c r="GM41" s="27">
        <f>IF($O41&gt;=GM$1,$S41,0)</f>
        <v>0</v>
      </c>
      <c r="GN41" s="27">
        <f>IF($O41&gt;=GN$1,$S41,0)</f>
        <v>0</v>
      </c>
      <c r="GO41" s="27">
        <f>IF($O41&gt;=GO$1,$S41,0)</f>
        <v>0</v>
      </c>
      <c r="GP41" s="27">
        <f>IF($O41&gt;=GP$1,$S41,0)</f>
        <v>0</v>
      </c>
      <c r="GQ41" s="27">
        <f>IF($O41&gt;=GQ$1,$S41,0)</f>
        <v>0</v>
      </c>
      <c r="GR41" s="27">
        <f>IF($O41&gt;=GR$1,$S41,0)</f>
        <v>0</v>
      </c>
      <c r="GS41" s="27">
        <f>IF($O41&gt;=GS$1,$S41,0)</f>
        <v>0</v>
      </c>
      <c r="GT41" s="27">
        <f>IF($O41&gt;=GT$1,$S41,0)</f>
        <v>0</v>
      </c>
      <c r="GU41" s="27">
        <f>IF($O41&gt;=GU$1,$S41,0)</f>
        <v>0</v>
      </c>
      <c r="GV41" s="27">
        <f>IF($O41&gt;=GV$1,$S41,0)</f>
        <v>0</v>
      </c>
      <c r="GW41" s="27">
        <f>IF($O41&gt;=GW$1,$S41,0)</f>
        <v>0</v>
      </c>
      <c r="GX41" s="27">
        <f>IF($O41&gt;=GX$1,$S41,0)</f>
        <v>0</v>
      </c>
      <c r="GY41" s="27">
        <f>IF($O41&gt;=GY$1,$S41,0)</f>
        <v>0</v>
      </c>
      <c r="GZ41" s="27">
        <f>IF($O41&gt;=GZ$1,$S41,0)</f>
        <v>0</v>
      </c>
      <c r="HA41" s="27">
        <f>IF($O41&gt;=HA$1,$S41,0)</f>
        <v>0</v>
      </c>
      <c r="HB41" s="27">
        <f>IF($O41&gt;=HB$1,$S41,0)</f>
        <v>0</v>
      </c>
      <c r="HC41" s="27">
        <f>IF($O41&gt;=HC$1,$S41,0)</f>
        <v>0</v>
      </c>
    </row>
    <row r="42" spans="1:211">
      <c r="A42" s="3">
        <v>50148</v>
      </c>
      <c r="B42" s="3" t="s">
        <v>69</v>
      </c>
      <c r="C42" s="3" t="s">
        <v>64</v>
      </c>
      <c r="D42" s="3">
        <v>57</v>
      </c>
      <c r="E42" s="4">
        <v>33896</v>
      </c>
      <c r="F42" s="5">
        <v>25.684931506849313</v>
      </c>
      <c r="G42" s="3" t="s">
        <v>62</v>
      </c>
      <c r="H42" s="4">
        <v>22381</v>
      </c>
      <c r="I42" s="9" t="s">
        <v>867</v>
      </c>
      <c r="J42" s="5">
        <v>3176.68</v>
      </c>
      <c r="K42" s="31">
        <v>40</v>
      </c>
      <c r="L42" s="32">
        <v>26</v>
      </c>
      <c r="M42" s="33">
        <f>VLOOKUP(L42,FIND,3,TRUE)</f>
        <v>1.5</v>
      </c>
      <c r="N42" s="32">
        <f>IF(L42&gt;30,180,VLOOKUP(L42,TEMPO,2,FALSE))</f>
        <v>156</v>
      </c>
      <c r="O42" s="32">
        <f>IF(R42&gt;0,4,N42)</f>
        <v>156</v>
      </c>
      <c r="P42" s="96">
        <f>J42*M42*L42</f>
        <v>123890.51999999999</v>
      </c>
      <c r="Q42" s="96">
        <f>10934.45*2</f>
        <v>21868.9</v>
      </c>
      <c r="R42" s="96">
        <f>IF(P42&lt;=Q42,P42/4,0)</f>
        <v>0</v>
      </c>
      <c r="S42" s="5">
        <f>IF(P42&gt;=Q42,P42/N42,0)</f>
        <v>794.17</v>
      </c>
      <c r="T42" s="3"/>
      <c r="U42" s="3">
        <f>IF(T42="",1,0)</f>
        <v>1</v>
      </c>
      <c r="V42" s="3">
        <v>74</v>
      </c>
      <c r="W42" s="5">
        <v>0</v>
      </c>
      <c r="X42" s="5">
        <v>245.73</v>
      </c>
      <c r="Y42" s="5">
        <f>X42*W42</f>
        <v>0</v>
      </c>
      <c r="Z42" s="5">
        <v>400</v>
      </c>
      <c r="AA42" s="5">
        <f>S42+Y42+Z42</f>
        <v>1194.17</v>
      </c>
      <c r="AB42" s="39">
        <f>(J42/12+J42/12*1.3333333333+450/12+J42/30*6/12+J42)*1.3+Y42+Z42+153.9</f>
        <v>5604.1561777663055</v>
      </c>
      <c r="AC42" s="39" t="s">
        <v>64</v>
      </c>
      <c r="AD42" s="39">
        <f>J42*1.3+400+153.9</f>
        <v>4683.5839999999998</v>
      </c>
      <c r="AE42" s="39">
        <f>SUMIFS('CUSTO MENSAL FUNC NOVO'!H:H,'CUSTO MENSAL FUNC NOVO'!A:A,'VALORES MENSAIS'!AC42)</f>
        <v>3324.1480000000001</v>
      </c>
      <c r="AF42" s="27">
        <f>IF($R42&gt;0,$R42,$S42)+$Y42+$Z42</f>
        <v>1194.17</v>
      </c>
      <c r="AG42" s="27">
        <f>IF($R42&gt;0,$R42,$S42)+$Y42+$Z42</f>
        <v>1194.17</v>
      </c>
      <c r="AH42" s="27">
        <f>IF($R42&gt;0,$R42,$S42)+$Y42+$Z42</f>
        <v>1194.17</v>
      </c>
      <c r="AI42" s="27">
        <f>IF($R42&gt;0,$R42,$S42)+$Y42+$Z42</f>
        <v>1194.17</v>
      </c>
      <c r="AJ42" s="27">
        <f>IF($O42&gt;=AJ$1,$S42+$Y42+$Z42,$Y42+$Z42)</f>
        <v>1194.17</v>
      </c>
      <c r="AK42" s="27">
        <f>IF($O42&gt;=AK$1,$S42+$Y42+$Z42,$Y42+$Z42)</f>
        <v>1194.17</v>
      </c>
      <c r="AL42" s="27">
        <f>IF($O42&gt;=AL$1,$S42+$Y42+$Z42,$Y42+$Z42)</f>
        <v>1194.17</v>
      </c>
      <c r="AM42" s="27">
        <f>IF($O42&gt;=AM$1,$S42+$Y42+$Z42,$Y42+$Z42)</f>
        <v>1194.17</v>
      </c>
      <c r="AN42" s="27">
        <f>IF($O42&gt;=AN$1,$S42+$Y42+$Z42,$Y42+$Z42)</f>
        <v>1194.17</v>
      </c>
      <c r="AO42" s="27">
        <f>IF($O42&gt;=AO$1,$S42+$Y42+$Z42,$Y42+$Z42)</f>
        <v>1194.17</v>
      </c>
      <c r="AP42" s="27">
        <f>IF($O42&gt;=AP$1,$S42+$Y42+$Z42,$Y42+$Z42)</f>
        <v>1194.17</v>
      </c>
      <c r="AQ42" s="27">
        <f>IF($O42&gt;=AQ$1,$S42+$Y42+$Z42,$Y42+$Z42)</f>
        <v>1194.17</v>
      </c>
      <c r="AR42" s="27">
        <f>IF($O42&gt;=AR$1,$S42+$Y42+$Z42,$Y42+$Z42)</f>
        <v>1194.17</v>
      </c>
      <c r="AS42" s="27">
        <f>IF($O42&gt;=AS$1,$S42+$Y42+$Z42,$Y42+$Z42)</f>
        <v>1194.17</v>
      </c>
      <c r="AT42" s="27">
        <f>IF($O42&gt;=AT$1,$S42+$Y42+$Z42,$Y42+$Z42)</f>
        <v>1194.17</v>
      </c>
      <c r="AU42" s="27">
        <f>IF($O42&gt;=AU$1,$S42+$Y42+$Z42,$Y42+$Z42)</f>
        <v>1194.17</v>
      </c>
      <c r="AV42" s="27">
        <f>IF($O42&gt;=AV$1,$S42+$Y42+$Z42,$Y42+$Z42)</f>
        <v>1194.17</v>
      </c>
      <c r="AW42" s="27">
        <f>IF($O42&gt;=AW$1,$S42+$Y42+$Z42,$Y42+$Z42)</f>
        <v>1194.17</v>
      </c>
      <c r="AX42" s="27">
        <f>IF($O42&gt;=AX$1,$S42+$Y42+$Z42,$Y42+$Z42)</f>
        <v>1194.17</v>
      </c>
      <c r="AY42" s="27">
        <f>IF($O42&gt;=AY$1,$S42+$Y42+$Z42,$Y42+$Z42)</f>
        <v>1194.17</v>
      </c>
      <c r="AZ42" s="27">
        <f>IF($O42&gt;=AZ$1,$S42+$Y42+$Z42,$Y42+$Z42)</f>
        <v>1194.17</v>
      </c>
      <c r="BA42" s="27">
        <f>IF($O42&gt;=BA$1,$S42+$Y42+$Z42,$Y42+$Z42)</f>
        <v>1194.17</v>
      </c>
      <c r="BB42" s="27">
        <f>IF($O42&gt;=BB$1,$S42+$Y42+$Z42,$Y42+$Z42)</f>
        <v>1194.17</v>
      </c>
      <c r="BC42" s="27">
        <f>IF($O42&gt;=BC$1,$S42+$Y42+$Z42,$Y42+$Z42)</f>
        <v>1194.17</v>
      </c>
      <c r="BD42" s="27">
        <f>IF($O42&gt;=BD$1,$S42+$Y42+$Z42,$Y42+$Z42)</f>
        <v>1194.17</v>
      </c>
      <c r="BE42" s="27">
        <f>IF($O42&gt;=BE$1,$S42+$Y42+$Z42,$Y42+$Z42)</f>
        <v>1194.17</v>
      </c>
      <c r="BF42" s="27">
        <f>IF($O42&gt;=BF$1,$S42+$Y42+$Z42,$Y42+$Z42)</f>
        <v>1194.17</v>
      </c>
      <c r="BG42" s="27">
        <f>IF($O42&gt;=BG$1,$S42+$Y42+$Z42,$Y42+$Z42)</f>
        <v>1194.17</v>
      </c>
      <c r="BH42" s="27">
        <f>IF($O42&gt;=BH$1,$S42+$Y42+$Z42,$Y42+$Z42)</f>
        <v>1194.17</v>
      </c>
      <c r="BI42" s="27">
        <f>IF($O42&gt;=BI$1,$S42+$Y42+$Z42,$Y42+$Z42)</f>
        <v>1194.17</v>
      </c>
      <c r="BJ42" s="27">
        <f>IF($O42&gt;=BJ$1,$S42+$Y42+$Z42,$Y42+$Z42)</f>
        <v>1194.17</v>
      </c>
      <c r="BK42" s="27">
        <f>IF($O42&gt;=BK$1,$S42+$Y42+$Z42,$Y42+$Z42)</f>
        <v>1194.17</v>
      </c>
      <c r="BL42" s="27">
        <f>IF($O42&gt;=BL$1,$S42+$Y42+$Z42,$Y42+$Z42)</f>
        <v>1194.17</v>
      </c>
      <c r="BM42" s="27">
        <f>IF($O42&gt;=BM$1,$S42+$Y42+$Z42,$Y42+$Z42)</f>
        <v>1194.17</v>
      </c>
      <c r="BN42" s="27">
        <f>IF($O42&gt;=BN$1,$S42+$Y42+$Z42,$Y42+$Z42)</f>
        <v>1194.17</v>
      </c>
      <c r="BO42" s="27">
        <f>IF($O42&gt;=BO$1,$S42+$Y42+$Z42,$Y42+$Z42)</f>
        <v>1194.17</v>
      </c>
      <c r="BP42" s="27">
        <f>IF($O42&gt;=BP$1,$S42+$Y42+$Z42,$Y42+$Z42)</f>
        <v>1194.17</v>
      </c>
      <c r="BQ42" s="27">
        <f>IF($O42&gt;=BQ$1,$S42+$Y42+$Z42,$Y42+$Z42)</f>
        <v>1194.17</v>
      </c>
      <c r="BR42" s="27">
        <f>IF($O42&gt;=BR$1,$S42+$Y42+$Z42,$Y42+$Z42)</f>
        <v>1194.17</v>
      </c>
      <c r="BS42" s="27">
        <f>IF($O42&gt;=BS$1,$S42+$Y42+$Z42,$Y42+$Z42)</f>
        <v>1194.17</v>
      </c>
      <c r="BT42" s="27">
        <f>IF($O42&gt;=BT$1,$S42+$Y42+$Z42,$Y42+$Z42)</f>
        <v>1194.17</v>
      </c>
      <c r="BU42" s="27">
        <f>IF($O42&gt;=BU$1,$S42+$Y42+$Z42,$Y42+$Z42)</f>
        <v>1194.17</v>
      </c>
      <c r="BV42" s="27">
        <f>IF($O42&gt;=BV$1,$S42+$Y42+$Z42,$Y42+$Z42)</f>
        <v>1194.17</v>
      </c>
      <c r="BW42" s="27">
        <f>IF($O42&gt;=BW$1,$S42+$Y42+$Z42,$Y42+$Z42)</f>
        <v>1194.17</v>
      </c>
      <c r="BX42" s="27">
        <f>IF($O42&gt;=BX$1,$S42+$Y42+$Z42,$Y42+$Z42)</f>
        <v>1194.17</v>
      </c>
      <c r="BY42" s="27">
        <f>IF($O42&gt;=BY$1,$S42+$Y42+$Z42,$Y42+$Z42)</f>
        <v>1194.17</v>
      </c>
      <c r="BZ42" s="27">
        <f>IF($O42&gt;=BZ$1,$S42+$Y42+$Z42,$Y42+$Z42)</f>
        <v>1194.17</v>
      </c>
      <c r="CA42" s="27">
        <f>IF($O42&gt;=CA$1,$S42+$Y42+$Z42,$Y42+$Z42)</f>
        <v>1194.17</v>
      </c>
      <c r="CB42" s="27">
        <f>IF($O42&gt;=CB$1,$S42+$Y42+$Z42,$Y42+$Z42)</f>
        <v>1194.17</v>
      </c>
      <c r="CC42" s="27">
        <f>IF($O42&gt;=CC$1,$S42+$Y42+$Z42,$Y42+$Z42)</f>
        <v>1194.17</v>
      </c>
      <c r="CD42" s="27">
        <f>IF($O42&gt;=CD$1,$S42+$Y42+$Z42,$Y42+$Z42)</f>
        <v>1194.17</v>
      </c>
      <c r="CE42" s="27">
        <f>IF($O42&gt;=CE$1,$S42+$Y42+$Z42,$Y42+$Z42)</f>
        <v>1194.17</v>
      </c>
      <c r="CF42" s="27">
        <f>IF($O42&gt;=CF$1,$S42+$Y42+$Z42,$Y42+$Z42)</f>
        <v>1194.17</v>
      </c>
      <c r="CG42" s="27">
        <f>IF($O42&gt;=CG$1,$S42+$Y42+$Z42,$Y42+$Z42)</f>
        <v>1194.17</v>
      </c>
      <c r="CH42" s="27">
        <f>IF($O42&gt;=CH$1,$S42+$Y42+$Z42,$Y42+$Z42)</f>
        <v>1194.17</v>
      </c>
      <c r="CI42" s="27">
        <f>IF($O42&gt;=CI$1,$S42+$Y42+$Z42,$Y42+$Z42)</f>
        <v>1194.17</v>
      </c>
      <c r="CJ42" s="27">
        <f>IF($O42&gt;=CJ$1,$S42+$Y42+$Z42,$Y42+$Z42)</f>
        <v>1194.17</v>
      </c>
      <c r="CK42" s="27">
        <f>IF($O42&gt;=CK$1,$S42+$Y42+$Z42,$Y42+$Z42)</f>
        <v>1194.17</v>
      </c>
      <c r="CL42" s="27">
        <f>IF($O42&gt;=CL$1,$S42+$Y42+$Z42,$Y42+$Z42)</f>
        <v>1194.17</v>
      </c>
      <c r="CM42" s="27">
        <f>IF($O42&gt;=CM$1,$S42+$Y42+$Z42,$Y42+$Z42)</f>
        <v>1194.17</v>
      </c>
      <c r="CN42" s="27">
        <f>IF($O42&gt;=CN$1,$S42+$Y42,$Y42)</f>
        <v>794.17</v>
      </c>
      <c r="CO42" s="27">
        <f>IF($O42&gt;=CO$1,$S42+$Y42,$Y42)</f>
        <v>794.17</v>
      </c>
      <c r="CP42" s="27">
        <f>IF($O42&gt;=CP$1,$S42+$Y42,$Y42)</f>
        <v>794.17</v>
      </c>
      <c r="CQ42" s="27">
        <f>IF($O42&gt;=CQ$1,$S42+$Y42,$Y42)</f>
        <v>794.17</v>
      </c>
      <c r="CR42" s="27">
        <f>IF($O42&gt;=CR$1,$S42+$Y42,$Y42)</f>
        <v>794.17</v>
      </c>
      <c r="CS42" s="27">
        <f>IF($O42&gt;=CS$1,$S42+$Y42,$Y42)</f>
        <v>794.17</v>
      </c>
      <c r="CT42" s="27">
        <f>IF($O42&gt;=CT$1,$S42+$Y42,$Y42)</f>
        <v>794.17</v>
      </c>
      <c r="CU42" s="27">
        <f>IF($O42&gt;=CU$1,$S42+$Y42,$Y42)</f>
        <v>794.17</v>
      </c>
      <c r="CV42" s="27">
        <f>IF($O42&gt;=CV$1,$S42+$Y42,$Y42)</f>
        <v>794.17</v>
      </c>
      <c r="CW42" s="27">
        <f>IF($O42&gt;=CW$1,$S42+$Y42,$Y42)</f>
        <v>794.17</v>
      </c>
      <c r="CX42" s="27">
        <f>IF($O42&gt;=CX$1,$S42+$Y42,$Y42)</f>
        <v>794.17</v>
      </c>
      <c r="CY42" s="27">
        <f>IF($O42&gt;=CY$1,$S42+$Y42,$Y42)</f>
        <v>794.17</v>
      </c>
      <c r="CZ42" s="27">
        <f>IF($O42&gt;=CZ$1,$S42+$Y42,$Y42)</f>
        <v>794.17</v>
      </c>
      <c r="DA42" s="27">
        <f>IF($O42&gt;=DA$1,$S42+$Y42,$Y42)</f>
        <v>794.17</v>
      </c>
      <c r="DB42" s="27">
        <f>IF($O42&gt;=DB$1,$S42+$Y42,$Y42)</f>
        <v>794.17</v>
      </c>
      <c r="DC42" s="27">
        <f>IF($O42&gt;=DC$1,$S42+$Y42,$Y42)</f>
        <v>794.17</v>
      </c>
      <c r="DD42" s="27">
        <f>IF($O42&gt;=DD$1,$S42+$Y42,$Y42)</f>
        <v>794.17</v>
      </c>
      <c r="DE42" s="27">
        <f>IF($O42&gt;=DE$1,$S42+$Y42,$Y42)</f>
        <v>794.17</v>
      </c>
      <c r="DF42" s="27">
        <f>IF($O42&gt;=DF$1,$S42+$Y42,$Y42)</f>
        <v>794.17</v>
      </c>
      <c r="DG42" s="27">
        <f>IF($O42&gt;=DG$1,$S42+$Y42,$Y42)</f>
        <v>794.17</v>
      </c>
      <c r="DH42" s="27">
        <f>IF($O42&gt;=DH$1,$S42+$Y42,$Y42)</f>
        <v>794.17</v>
      </c>
      <c r="DI42" s="27">
        <f>IF($O42&gt;=DI$1,$S42+$Y42,$Y42)</f>
        <v>794.17</v>
      </c>
      <c r="DJ42" s="27">
        <f>IF($O42&gt;=DJ$1,$S42+$Y42,$Y42)</f>
        <v>794.17</v>
      </c>
      <c r="DK42" s="27">
        <f>IF($O42&gt;=DK$1,$S42+$Y42,$Y42)</f>
        <v>794.17</v>
      </c>
      <c r="DL42" s="27">
        <f>IF($O42&gt;=DL$1,$S42+$Y42,$Y42)</f>
        <v>794.17</v>
      </c>
      <c r="DM42" s="27">
        <f>IF($O42&gt;=DM$1,$S42+$Y42,$Y42)</f>
        <v>794.17</v>
      </c>
      <c r="DN42" s="27">
        <f>IF($O42&gt;=DN$1,$S42+$Y42,$Y42)</f>
        <v>794.17</v>
      </c>
      <c r="DO42" s="27">
        <f>IF($O42&gt;=DO$1,$S42+$Y42,$Y42)</f>
        <v>794.17</v>
      </c>
      <c r="DP42" s="27">
        <f>IF($O42&gt;=DP$1,$S42+$Y42,$Y42)</f>
        <v>794.17</v>
      </c>
      <c r="DQ42" s="27">
        <f>IF($O42&gt;=DQ$1,$S42+$Y42,$Y42)</f>
        <v>794.17</v>
      </c>
      <c r="DR42" s="27">
        <f>IF($O42&gt;=DR$1,$S42+$Y42,$Y42)</f>
        <v>794.17</v>
      </c>
      <c r="DS42" s="27">
        <f>IF($O42&gt;=DS$1,$S42+$Y42,$Y42)</f>
        <v>794.17</v>
      </c>
      <c r="DT42" s="27">
        <f>IF($O42&gt;=DT$1,$S42+$Y42,$Y42)</f>
        <v>794.17</v>
      </c>
      <c r="DU42" s="27">
        <f>IF($O42&gt;=DU$1,$S42+$Y42,$Y42)</f>
        <v>794.17</v>
      </c>
      <c r="DV42" s="27">
        <f>IF($O42&gt;=DV$1,$S42+$Y42,$Y42)</f>
        <v>794.17</v>
      </c>
      <c r="DW42" s="27">
        <f>IF($O42&gt;=DW$1,$S42+$Y42,$Y42)</f>
        <v>794.17</v>
      </c>
      <c r="DX42" s="27">
        <f>IF($O42&gt;=DX$1,$S42+$Y42,$Y42)</f>
        <v>794.17</v>
      </c>
      <c r="DY42" s="27">
        <f>IF($O42&gt;=DY$1,$S42+$Y42,$Y42)</f>
        <v>794.17</v>
      </c>
      <c r="DZ42" s="27">
        <f>IF($O42&gt;=DZ$1,$S42+$Y42,$Y42)</f>
        <v>794.17</v>
      </c>
      <c r="EA42" s="27">
        <f>IF($O42&gt;=EA$1,$S42+$Y42,$Y42)</f>
        <v>794.17</v>
      </c>
      <c r="EB42" s="27">
        <f>IF($O42&gt;=EB$1,$S42+$Y42,$Y42)</f>
        <v>794.17</v>
      </c>
      <c r="EC42" s="27">
        <f>IF($O42&gt;=EC$1,$S42+$Y42,$Y42)</f>
        <v>794.17</v>
      </c>
      <c r="ED42" s="27">
        <f>IF($O42&gt;=ED$1,$S42+$Y42,$Y42)</f>
        <v>794.17</v>
      </c>
      <c r="EE42" s="27">
        <f>IF($O42&gt;=EE$1,$S42+$Y42,$Y42)</f>
        <v>794.17</v>
      </c>
      <c r="EF42" s="27">
        <f>IF($O42&gt;=EF$1,$S42+$Y42,$Y42)</f>
        <v>794.17</v>
      </c>
      <c r="EG42" s="27">
        <f>IF($O42&gt;=EG$1,$S42+$Y42,$Y42)</f>
        <v>794.17</v>
      </c>
      <c r="EH42" s="27">
        <f>IF($O42&gt;=EH$1,$S42+$Y42,$Y42)</f>
        <v>794.17</v>
      </c>
      <c r="EI42" s="27">
        <f>IF($O42&gt;=EI$1,$S42+$Y42,$Y42)</f>
        <v>794.17</v>
      </c>
      <c r="EJ42" s="27">
        <f>IF($O42&gt;=EJ$1,$S42+$Y42,$Y42)</f>
        <v>794.17</v>
      </c>
      <c r="EK42" s="27">
        <f>IF($O42&gt;=EK$1,$S42+$Y42,$Y42)</f>
        <v>794.17</v>
      </c>
      <c r="EL42" s="27">
        <f>IF($O42&gt;=EL$1,$S42+$Y42,$Y42)</f>
        <v>794.17</v>
      </c>
      <c r="EM42" s="27">
        <f>IF($O42&gt;=EM$1,$S42+$Y42,$Y42)</f>
        <v>794.17</v>
      </c>
      <c r="EN42" s="27">
        <f>IF($O42&gt;=EN$1,$S42+$Y42,$Y42)</f>
        <v>794.17</v>
      </c>
      <c r="EO42" s="27">
        <f>IF($O42&gt;=EO$1,$S42+$Y42,$Y42)</f>
        <v>794.17</v>
      </c>
      <c r="EP42" s="27">
        <f>IF($O42&gt;=EP$1,$S42+$Y42,$Y42)</f>
        <v>794.17</v>
      </c>
      <c r="EQ42" s="27">
        <f>IF($O42&gt;=EQ$1,$S42+$Y42,$Y42)</f>
        <v>794.17</v>
      </c>
      <c r="ER42" s="27">
        <f>IF($O42&gt;=ER$1,$S42+$Y42,$Y42)</f>
        <v>794.17</v>
      </c>
      <c r="ES42" s="27">
        <f>IF($O42&gt;=ES$1,$S42+$Y42,$Y42)</f>
        <v>794.17</v>
      </c>
      <c r="ET42" s="27">
        <f>IF($O42&gt;=ET$1,$S42+$Y42,$Y42)</f>
        <v>794.17</v>
      </c>
      <c r="EU42" s="27">
        <f>IF($O42&gt;=EU$1,$S42+$Y42,$Y42)</f>
        <v>794.17</v>
      </c>
      <c r="EV42" s="27">
        <f>IF($O42&gt;=EV$1,$S42,0)</f>
        <v>794.17</v>
      </c>
      <c r="EW42" s="27">
        <f>IF($O42&gt;=EW$1,$S42,0)</f>
        <v>794.17</v>
      </c>
      <c r="EX42" s="27">
        <f>IF($O42&gt;=EX$1,$S42,0)</f>
        <v>794.17</v>
      </c>
      <c r="EY42" s="27">
        <f>IF($O42&gt;=EY$1,$S42,0)</f>
        <v>794.17</v>
      </c>
      <c r="EZ42" s="27">
        <f>IF($O42&gt;=EZ$1,$S42,0)</f>
        <v>794.17</v>
      </c>
      <c r="FA42" s="27">
        <f>IF($O42&gt;=FA$1,$S42,0)</f>
        <v>794.17</v>
      </c>
      <c r="FB42" s="27">
        <f>IF($O42&gt;=FB$1,$S42,0)</f>
        <v>794.17</v>
      </c>
      <c r="FC42" s="27">
        <f>IF($O42&gt;=FC$1,$S42,0)</f>
        <v>794.17</v>
      </c>
      <c r="FD42" s="27">
        <f>IF($O42&gt;=FD$1,$S42,0)</f>
        <v>794.17</v>
      </c>
      <c r="FE42" s="27">
        <f>IF($O42&gt;=FE$1,$S42,0)</f>
        <v>794.17</v>
      </c>
      <c r="FF42" s="27">
        <f>IF($O42&gt;=FF$1,$S42,0)</f>
        <v>794.17</v>
      </c>
      <c r="FG42" s="27">
        <f>IF($O42&gt;=FG$1,$S42,0)</f>
        <v>794.17</v>
      </c>
      <c r="FH42" s="27">
        <f>IF($O42&gt;=FH$1,$S42,0)</f>
        <v>794.17</v>
      </c>
      <c r="FI42" s="27">
        <f>IF($O42&gt;=FI$1,$S42,0)</f>
        <v>794.17</v>
      </c>
      <c r="FJ42" s="27">
        <f>IF($O42&gt;=FJ$1,$S42,0)</f>
        <v>794.17</v>
      </c>
      <c r="FK42" s="27">
        <f>IF($O42&gt;=FK$1,$S42,0)</f>
        <v>794.17</v>
      </c>
      <c r="FL42" s="27">
        <f>IF($O42&gt;=FL$1,$S42,0)</f>
        <v>794.17</v>
      </c>
      <c r="FM42" s="27">
        <f>IF($O42&gt;=FM$1,$S42,0)</f>
        <v>794.17</v>
      </c>
      <c r="FN42" s="27">
        <f>IF($O42&gt;=FN$1,$S42,0)</f>
        <v>794.17</v>
      </c>
      <c r="FO42" s="27">
        <f>IF($O42&gt;=FO$1,$S42,0)</f>
        <v>794.17</v>
      </c>
      <c r="FP42" s="27">
        <f>IF($O42&gt;=FP$1,$S42,0)</f>
        <v>794.17</v>
      </c>
      <c r="FQ42" s="27">
        <f>IF($O42&gt;=FQ$1,$S42,0)</f>
        <v>794.17</v>
      </c>
      <c r="FR42" s="27">
        <f>IF($O42&gt;=FR$1,$S42,0)</f>
        <v>794.17</v>
      </c>
      <c r="FS42" s="27">
        <f>IF($O42&gt;=FS$1,$S42,0)</f>
        <v>794.17</v>
      </c>
      <c r="FT42" s="27">
        <f>IF($O42&gt;=FT$1,$S42,0)</f>
        <v>794.17</v>
      </c>
      <c r="FU42" s="27">
        <f>IF($O42&gt;=FU$1,$S42,0)</f>
        <v>794.17</v>
      </c>
      <c r="FV42" s="27">
        <f>IF($O42&gt;=FV$1,$S42,0)</f>
        <v>794.17</v>
      </c>
      <c r="FW42" s="27">
        <f>IF($O42&gt;=FW$1,$S42,0)</f>
        <v>794.17</v>
      </c>
      <c r="FX42" s="27">
        <f>IF($O42&gt;=FX$1,$S42,0)</f>
        <v>794.17</v>
      </c>
      <c r="FY42" s="27">
        <f>IF($O42&gt;=FY$1,$S42,0)</f>
        <v>794.17</v>
      </c>
      <c r="FZ42" s="27">
        <f>IF($O42&gt;=FZ$1,$S42,0)</f>
        <v>794.17</v>
      </c>
      <c r="GA42" s="27">
        <f>IF($O42&gt;=GA$1,$S42,0)</f>
        <v>794.17</v>
      </c>
      <c r="GB42" s="27">
        <f>IF($O42&gt;=GB$1,$S42,0)</f>
        <v>794.17</v>
      </c>
      <c r="GC42" s="27">
        <f>IF($O42&gt;=GC$1,$S42,0)</f>
        <v>794.17</v>
      </c>
      <c r="GD42" s="27">
        <f>IF($O42&gt;=GD$1,$S42,0)</f>
        <v>794.17</v>
      </c>
      <c r="GE42" s="27">
        <f>IF($O42&gt;=GE$1,$S42,0)</f>
        <v>794.17</v>
      </c>
      <c r="GF42" s="27">
        <f>IF($O42&gt;=GF$1,$S42,0)</f>
        <v>0</v>
      </c>
      <c r="GG42" s="27">
        <f>IF($O42&gt;=GG$1,$S42,0)</f>
        <v>0</v>
      </c>
      <c r="GH42" s="27">
        <f>IF($O42&gt;=GH$1,$S42,0)</f>
        <v>0</v>
      </c>
      <c r="GI42" s="27">
        <f>IF($O42&gt;=GI$1,$S42,0)</f>
        <v>0</v>
      </c>
      <c r="GJ42" s="27">
        <f>IF($O42&gt;=GJ$1,$S42,0)</f>
        <v>0</v>
      </c>
      <c r="GK42" s="27">
        <f>IF($O42&gt;=GK$1,$S42,0)</f>
        <v>0</v>
      </c>
      <c r="GL42" s="27">
        <f>IF($O42&gt;=GL$1,$S42,0)</f>
        <v>0</v>
      </c>
      <c r="GM42" s="27">
        <f>IF($O42&gt;=GM$1,$S42,0)</f>
        <v>0</v>
      </c>
      <c r="GN42" s="27">
        <f>IF($O42&gt;=GN$1,$S42,0)</f>
        <v>0</v>
      </c>
      <c r="GO42" s="27">
        <f>IF($O42&gt;=GO$1,$S42,0)</f>
        <v>0</v>
      </c>
      <c r="GP42" s="27">
        <f>IF($O42&gt;=GP$1,$S42,0)</f>
        <v>0</v>
      </c>
      <c r="GQ42" s="27">
        <f>IF($O42&gt;=GQ$1,$S42,0)</f>
        <v>0</v>
      </c>
      <c r="GR42" s="27">
        <f>IF($O42&gt;=GR$1,$S42,0)</f>
        <v>0</v>
      </c>
      <c r="GS42" s="27">
        <f>IF($O42&gt;=GS$1,$S42,0)</f>
        <v>0</v>
      </c>
      <c r="GT42" s="27">
        <f>IF($O42&gt;=GT$1,$S42,0)</f>
        <v>0</v>
      </c>
      <c r="GU42" s="27">
        <f>IF($O42&gt;=GU$1,$S42,0)</f>
        <v>0</v>
      </c>
      <c r="GV42" s="27">
        <f>IF($O42&gt;=GV$1,$S42,0)</f>
        <v>0</v>
      </c>
      <c r="GW42" s="27">
        <f>IF($O42&gt;=GW$1,$S42,0)</f>
        <v>0</v>
      </c>
      <c r="GX42" s="27">
        <f>IF($O42&gt;=GX$1,$S42,0)</f>
        <v>0</v>
      </c>
      <c r="GY42" s="27">
        <f>IF($O42&gt;=GY$1,$S42,0)</f>
        <v>0</v>
      </c>
      <c r="GZ42" s="27">
        <f>IF($O42&gt;=GZ$1,$S42,0)</f>
        <v>0</v>
      </c>
      <c r="HA42" s="27">
        <f>IF($O42&gt;=HA$1,$S42,0)</f>
        <v>0</v>
      </c>
      <c r="HB42" s="27">
        <f>IF($O42&gt;=HB$1,$S42,0)</f>
        <v>0</v>
      </c>
      <c r="HC42" s="27">
        <f>IF($O42&gt;=HC$1,$S42,0)</f>
        <v>0</v>
      </c>
    </row>
    <row r="43" spans="1:211">
      <c r="A43" s="3">
        <v>92045</v>
      </c>
      <c r="B43" s="3" t="s">
        <v>66</v>
      </c>
      <c r="C43" s="3" t="s">
        <v>64</v>
      </c>
      <c r="D43" s="3">
        <v>60</v>
      </c>
      <c r="E43" s="4">
        <v>37228</v>
      </c>
      <c r="F43" s="5">
        <v>16.556164383561644</v>
      </c>
      <c r="G43" s="3" t="s">
        <v>62</v>
      </c>
      <c r="H43" s="4">
        <v>21539</v>
      </c>
      <c r="I43" s="9" t="s">
        <v>867</v>
      </c>
      <c r="J43" s="5">
        <v>2815.63</v>
      </c>
      <c r="K43" s="31">
        <v>40</v>
      </c>
      <c r="L43" s="32">
        <v>16</v>
      </c>
      <c r="M43" s="33">
        <f>VLOOKUP(L43,FIND,3,TRUE)</f>
        <v>1.2</v>
      </c>
      <c r="N43" s="32">
        <f>IF(L43&gt;30,180,VLOOKUP(L43,TEMPO,2,FALSE))</f>
        <v>96</v>
      </c>
      <c r="O43" s="32">
        <f>IF(R43&gt;0,4,N43)</f>
        <v>96</v>
      </c>
      <c r="P43" s="96">
        <f>J43*M43*L43</f>
        <v>54060.095999999998</v>
      </c>
      <c r="Q43" s="96">
        <f>10934.45*2</f>
        <v>21868.9</v>
      </c>
      <c r="R43" s="96">
        <f>IF(P43&lt;=Q43,P43/4,0)</f>
        <v>0</v>
      </c>
      <c r="S43" s="5">
        <f>IF(P43&gt;=Q43,P43/N43,0)</f>
        <v>563.12599999999998</v>
      </c>
      <c r="T43" s="3"/>
      <c r="U43" s="3">
        <f>IF(T43="",1,0)</f>
        <v>1</v>
      </c>
      <c r="V43" s="3">
        <v>74</v>
      </c>
      <c r="W43" s="5">
        <v>0</v>
      </c>
      <c r="X43" s="5">
        <v>402.65</v>
      </c>
      <c r="Y43" s="5">
        <f>X43*W43</f>
        <v>0</v>
      </c>
      <c r="Z43" s="5">
        <v>400</v>
      </c>
      <c r="AA43" s="5">
        <f>S43+Y43+Z43</f>
        <v>963.12599999999998</v>
      </c>
      <c r="AB43" s="39">
        <f>(J43/12+J43/12*1.3333333333+450/12+J43/30*6/12+J43)*1.3+Y43+Z43+153.9</f>
        <v>5035.7030111009435</v>
      </c>
      <c r="AC43" s="39" t="s">
        <v>64</v>
      </c>
      <c r="AD43" s="39">
        <f>J43*1.3+400+153.9</f>
        <v>4214.2190000000001</v>
      </c>
      <c r="AE43" s="39">
        <f>SUMIFS('CUSTO MENSAL FUNC NOVO'!H:H,'CUSTO MENSAL FUNC NOVO'!A:A,'VALORES MENSAIS'!AC43)</f>
        <v>3324.1480000000001</v>
      </c>
      <c r="AF43" s="27">
        <f>IF($R43&gt;0,$R43,$S43)+$Y43+$Z43</f>
        <v>963.12599999999998</v>
      </c>
      <c r="AG43" s="27">
        <f>IF($R43&gt;0,$R43,$S43)+$Y43+$Z43</f>
        <v>963.12599999999998</v>
      </c>
      <c r="AH43" s="27">
        <f>IF($R43&gt;0,$R43,$S43)+$Y43+$Z43</f>
        <v>963.12599999999998</v>
      </c>
      <c r="AI43" s="27">
        <f>IF($R43&gt;0,$R43,$S43)+$Y43+$Z43</f>
        <v>963.12599999999998</v>
      </c>
      <c r="AJ43" s="27">
        <f>IF($O43&gt;=AJ$1,$S43+$Y43+$Z43,$Y43+$Z43)</f>
        <v>963.12599999999998</v>
      </c>
      <c r="AK43" s="27">
        <f>IF($O43&gt;=AK$1,$S43+$Y43+$Z43,$Y43+$Z43)</f>
        <v>963.12599999999998</v>
      </c>
      <c r="AL43" s="27">
        <f>IF($O43&gt;=AL$1,$S43+$Y43+$Z43,$Y43+$Z43)</f>
        <v>963.12599999999998</v>
      </c>
      <c r="AM43" s="27">
        <f>IF($O43&gt;=AM$1,$S43+$Y43+$Z43,$Y43+$Z43)</f>
        <v>963.12599999999998</v>
      </c>
      <c r="AN43" s="27">
        <f>IF($O43&gt;=AN$1,$S43+$Y43+$Z43,$Y43+$Z43)</f>
        <v>963.12599999999998</v>
      </c>
      <c r="AO43" s="27">
        <f>IF($O43&gt;=AO$1,$S43+$Y43+$Z43,$Y43+$Z43)</f>
        <v>963.12599999999998</v>
      </c>
      <c r="AP43" s="27">
        <f>IF($O43&gt;=AP$1,$S43+$Y43+$Z43,$Y43+$Z43)</f>
        <v>963.12599999999998</v>
      </c>
      <c r="AQ43" s="27">
        <f>IF($O43&gt;=AQ$1,$S43+$Y43+$Z43,$Y43+$Z43)</f>
        <v>963.12599999999998</v>
      </c>
      <c r="AR43" s="27">
        <f>IF($O43&gt;=AR$1,$S43+$Y43+$Z43,$Y43+$Z43)</f>
        <v>963.12599999999998</v>
      </c>
      <c r="AS43" s="27">
        <f>IF($O43&gt;=AS$1,$S43+$Y43+$Z43,$Y43+$Z43)</f>
        <v>963.12599999999998</v>
      </c>
      <c r="AT43" s="27">
        <f>IF($O43&gt;=AT$1,$S43+$Y43+$Z43,$Y43+$Z43)</f>
        <v>963.12599999999998</v>
      </c>
      <c r="AU43" s="27">
        <f>IF($O43&gt;=AU$1,$S43+$Y43+$Z43,$Y43+$Z43)</f>
        <v>963.12599999999998</v>
      </c>
      <c r="AV43" s="27">
        <f>IF($O43&gt;=AV$1,$S43+$Y43+$Z43,$Y43+$Z43)</f>
        <v>963.12599999999998</v>
      </c>
      <c r="AW43" s="27">
        <f>IF($O43&gt;=AW$1,$S43+$Y43+$Z43,$Y43+$Z43)</f>
        <v>963.12599999999998</v>
      </c>
      <c r="AX43" s="27">
        <f>IF($O43&gt;=AX$1,$S43+$Y43+$Z43,$Y43+$Z43)</f>
        <v>963.12599999999998</v>
      </c>
      <c r="AY43" s="27">
        <f>IF($O43&gt;=AY$1,$S43+$Y43+$Z43,$Y43+$Z43)</f>
        <v>963.12599999999998</v>
      </c>
      <c r="AZ43" s="27">
        <f>IF($O43&gt;=AZ$1,$S43+$Y43+$Z43,$Y43+$Z43)</f>
        <v>963.12599999999998</v>
      </c>
      <c r="BA43" s="27">
        <f>IF($O43&gt;=BA$1,$S43+$Y43+$Z43,$Y43+$Z43)</f>
        <v>963.12599999999998</v>
      </c>
      <c r="BB43" s="27">
        <f>IF($O43&gt;=BB$1,$S43+$Y43+$Z43,$Y43+$Z43)</f>
        <v>963.12599999999998</v>
      </c>
      <c r="BC43" s="27">
        <f>IF($O43&gt;=BC$1,$S43+$Y43+$Z43,$Y43+$Z43)</f>
        <v>963.12599999999998</v>
      </c>
      <c r="BD43" s="27">
        <f>IF($O43&gt;=BD$1,$S43+$Y43+$Z43,$Y43+$Z43)</f>
        <v>963.12599999999998</v>
      </c>
      <c r="BE43" s="27">
        <f>IF($O43&gt;=BE$1,$S43+$Y43+$Z43,$Y43+$Z43)</f>
        <v>963.12599999999998</v>
      </c>
      <c r="BF43" s="27">
        <f>IF($O43&gt;=BF$1,$S43+$Y43+$Z43,$Y43+$Z43)</f>
        <v>963.12599999999998</v>
      </c>
      <c r="BG43" s="27">
        <f>IF($O43&gt;=BG$1,$S43+$Y43+$Z43,$Y43+$Z43)</f>
        <v>963.12599999999998</v>
      </c>
      <c r="BH43" s="27">
        <f>IF($O43&gt;=BH$1,$S43+$Y43+$Z43,$Y43+$Z43)</f>
        <v>963.12599999999998</v>
      </c>
      <c r="BI43" s="27">
        <f>IF($O43&gt;=BI$1,$S43+$Y43+$Z43,$Y43+$Z43)</f>
        <v>963.12599999999998</v>
      </c>
      <c r="BJ43" s="27">
        <f>IF($O43&gt;=BJ$1,$S43+$Y43+$Z43,$Y43+$Z43)</f>
        <v>963.12599999999998</v>
      </c>
      <c r="BK43" s="27">
        <f>IF($O43&gt;=BK$1,$S43+$Y43+$Z43,$Y43+$Z43)</f>
        <v>963.12599999999998</v>
      </c>
      <c r="BL43" s="27">
        <f>IF($O43&gt;=BL$1,$S43+$Y43+$Z43,$Y43+$Z43)</f>
        <v>963.12599999999998</v>
      </c>
      <c r="BM43" s="27">
        <f>IF($O43&gt;=BM$1,$S43+$Y43+$Z43,$Y43+$Z43)</f>
        <v>963.12599999999998</v>
      </c>
      <c r="BN43" s="27">
        <f>IF($O43&gt;=BN$1,$S43+$Y43+$Z43,$Y43+$Z43)</f>
        <v>963.12599999999998</v>
      </c>
      <c r="BO43" s="27">
        <f>IF($O43&gt;=BO$1,$S43+$Y43+$Z43,$Y43+$Z43)</f>
        <v>963.12599999999998</v>
      </c>
      <c r="BP43" s="27">
        <f>IF($O43&gt;=BP$1,$S43+$Y43+$Z43,$Y43+$Z43)</f>
        <v>963.12599999999998</v>
      </c>
      <c r="BQ43" s="27">
        <f>IF($O43&gt;=BQ$1,$S43+$Y43+$Z43,$Y43+$Z43)</f>
        <v>963.12599999999998</v>
      </c>
      <c r="BR43" s="27">
        <f>IF($O43&gt;=BR$1,$S43+$Y43+$Z43,$Y43+$Z43)</f>
        <v>963.12599999999998</v>
      </c>
      <c r="BS43" s="27">
        <f>IF($O43&gt;=BS$1,$S43+$Y43+$Z43,$Y43+$Z43)</f>
        <v>963.12599999999998</v>
      </c>
      <c r="BT43" s="27">
        <f>IF($O43&gt;=BT$1,$S43+$Y43+$Z43,$Y43+$Z43)</f>
        <v>963.12599999999998</v>
      </c>
      <c r="BU43" s="27">
        <f>IF($O43&gt;=BU$1,$S43+$Y43+$Z43,$Y43+$Z43)</f>
        <v>963.12599999999998</v>
      </c>
      <c r="BV43" s="27">
        <f>IF($O43&gt;=BV$1,$S43+$Y43+$Z43,$Y43+$Z43)</f>
        <v>963.12599999999998</v>
      </c>
      <c r="BW43" s="27">
        <f>IF($O43&gt;=BW$1,$S43+$Y43+$Z43,$Y43+$Z43)</f>
        <v>963.12599999999998</v>
      </c>
      <c r="BX43" s="27">
        <f>IF($O43&gt;=BX$1,$S43+$Y43+$Z43,$Y43+$Z43)</f>
        <v>963.12599999999998</v>
      </c>
      <c r="BY43" s="27">
        <f>IF($O43&gt;=BY$1,$S43+$Y43+$Z43,$Y43+$Z43)</f>
        <v>963.12599999999998</v>
      </c>
      <c r="BZ43" s="27">
        <f>IF($O43&gt;=BZ$1,$S43+$Y43+$Z43,$Y43+$Z43)</f>
        <v>963.12599999999998</v>
      </c>
      <c r="CA43" s="27">
        <f>IF($O43&gt;=CA$1,$S43+$Y43+$Z43,$Y43+$Z43)</f>
        <v>963.12599999999998</v>
      </c>
      <c r="CB43" s="27">
        <f>IF($O43&gt;=CB$1,$S43+$Y43+$Z43,$Y43+$Z43)</f>
        <v>963.12599999999998</v>
      </c>
      <c r="CC43" s="27">
        <f>IF($O43&gt;=CC$1,$S43+$Y43+$Z43,$Y43+$Z43)</f>
        <v>963.12599999999998</v>
      </c>
      <c r="CD43" s="27">
        <f>IF($O43&gt;=CD$1,$S43+$Y43+$Z43,$Y43+$Z43)</f>
        <v>963.12599999999998</v>
      </c>
      <c r="CE43" s="27">
        <f>IF($O43&gt;=CE$1,$S43+$Y43+$Z43,$Y43+$Z43)</f>
        <v>963.12599999999998</v>
      </c>
      <c r="CF43" s="27">
        <f>IF($O43&gt;=CF$1,$S43+$Y43+$Z43,$Y43+$Z43)</f>
        <v>963.12599999999998</v>
      </c>
      <c r="CG43" s="27">
        <f>IF($O43&gt;=CG$1,$S43+$Y43+$Z43,$Y43+$Z43)</f>
        <v>963.12599999999998</v>
      </c>
      <c r="CH43" s="27">
        <f>IF($O43&gt;=CH$1,$S43+$Y43+$Z43,$Y43+$Z43)</f>
        <v>963.12599999999998</v>
      </c>
      <c r="CI43" s="27">
        <f>IF($O43&gt;=CI$1,$S43+$Y43+$Z43,$Y43+$Z43)</f>
        <v>963.12599999999998</v>
      </c>
      <c r="CJ43" s="27">
        <f>IF($O43&gt;=CJ$1,$S43+$Y43+$Z43,$Y43+$Z43)</f>
        <v>963.12599999999998</v>
      </c>
      <c r="CK43" s="27">
        <f>IF($O43&gt;=CK$1,$S43+$Y43+$Z43,$Y43+$Z43)</f>
        <v>963.12599999999998</v>
      </c>
      <c r="CL43" s="27">
        <f>IF($O43&gt;=CL$1,$S43+$Y43+$Z43,$Y43+$Z43)</f>
        <v>963.12599999999998</v>
      </c>
      <c r="CM43" s="27">
        <f>IF($O43&gt;=CM$1,$S43+$Y43+$Z43,$Y43+$Z43)</f>
        <v>963.12599999999998</v>
      </c>
      <c r="CN43" s="27">
        <f>IF($O43&gt;=CN$1,$S43+$Y43,$Y43)</f>
        <v>563.12599999999998</v>
      </c>
      <c r="CO43" s="27">
        <f>IF($O43&gt;=CO$1,$S43+$Y43,$Y43)</f>
        <v>563.12599999999998</v>
      </c>
      <c r="CP43" s="27">
        <f>IF($O43&gt;=CP$1,$S43+$Y43,$Y43)</f>
        <v>563.12599999999998</v>
      </c>
      <c r="CQ43" s="27">
        <f>IF($O43&gt;=CQ$1,$S43+$Y43,$Y43)</f>
        <v>563.12599999999998</v>
      </c>
      <c r="CR43" s="27">
        <f>IF($O43&gt;=CR$1,$S43+$Y43,$Y43)</f>
        <v>563.12599999999998</v>
      </c>
      <c r="CS43" s="27">
        <f>IF($O43&gt;=CS$1,$S43+$Y43,$Y43)</f>
        <v>563.12599999999998</v>
      </c>
      <c r="CT43" s="27">
        <f>IF($O43&gt;=CT$1,$S43+$Y43,$Y43)</f>
        <v>563.12599999999998</v>
      </c>
      <c r="CU43" s="27">
        <f>IF($O43&gt;=CU$1,$S43+$Y43,$Y43)</f>
        <v>563.12599999999998</v>
      </c>
      <c r="CV43" s="27">
        <f>IF($O43&gt;=CV$1,$S43+$Y43,$Y43)</f>
        <v>563.12599999999998</v>
      </c>
      <c r="CW43" s="27">
        <f>IF($O43&gt;=CW$1,$S43+$Y43,$Y43)</f>
        <v>563.12599999999998</v>
      </c>
      <c r="CX43" s="27">
        <f>IF($O43&gt;=CX$1,$S43+$Y43,$Y43)</f>
        <v>563.12599999999998</v>
      </c>
      <c r="CY43" s="27">
        <f>IF($O43&gt;=CY$1,$S43+$Y43,$Y43)</f>
        <v>563.12599999999998</v>
      </c>
      <c r="CZ43" s="27">
        <f>IF($O43&gt;=CZ$1,$S43+$Y43,$Y43)</f>
        <v>563.12599999999998</v>
      </c>
      <c r="DA43" s="27">
        <f>IF($O43&gt;=DA$1,$S43+$Y43,$Y43)</f>
        <v>563.12599999999998</v>
      </c>
      <c r="DB43" s="27">
        <f>IF($O43&gt;=DB$1,$S43+$Y43,$Y43)</f>
        <v>563.12599999999998</v>
      </c>
      <c r="DC43" s="27">
        <f>IF($O43&gt;=DC$1,$S43+$Y43,$Y43)</f>
        <v>563.12599999999998</v>
      </c>
      <c r="DD43" s="27">
        <f>IF($O43&gt;=DD$1,$S43+$Y43,$Y43)</f>
        <v>563.12599999999998</v>
      </c>
      <c r="DE43" s="27">
        <f>IF($O43&gt;=DE$1,$S43+$Y43,$Y43)</f>
        <v>563.12599999999998</v>
      </c>
      <c r="DF43" s="27">
        <f>IF($O43&gt;=DF$1,$S43+$Y43,$Y43)</f>
        <v>563.12599999999998</v>
      </c>
      <c r="DG43" s="27">
        <f>IF($O43&gt;=DG$1,$S43+$Y43,$Y43)</f>
        <v>563.12599999999998</v>
      </c>
      <c r="DH43" s="27">
        <f>IF($O43&gt;=DH$1,$S43+$Y43,$Y43)</f>
        <v>563.12599999999998</v>
      </c>
      <c r="DI43" s="27">
        <f>IF($O43&gt;=DI$1,$S43+$Y43,$Y43)</f>
        <v>563.12599999999998</v>
      </c>
      <c r="DJ43" s="27">
        <f>IF($O43&gt;=DJ$1,$S43+$Y43,$Y43)</f>
        <v>563.12599999999998</v>
      </c>
      <c r="DK43" s="27">
        <f>IF($O43&gt;=DK$1,$S43+$Y43,$Y43)</f>
        <v>563.12599999999998</v>
      </c>
      <c r="DL43" s="27">
        <f>IF($O43&gt;=DL$1,$S43+$Y43,$Y43)</f>
        <v>563.12599999999998</v>
      </c>
      <c r="DM43" s="27">
        <f>IF($O43&gt;=DM$1,$S43+$Y43,$Y43)</f>
        <v>563.12599999999998</v>
      </c>
      <c r="DN43" s="27">
        <f>IF($O43&gt;=DN$1,$S43+$Y43,$Y43)</f>
        <v>563.12599999999998</v>
      </c>
      <c r="DO43" s="27">
        <f>IF($O43&gt;=DO$1,$S43+$Y43,$Y43)</f>
        <v>563.12599999999998</v>
      </c>
      <c r="DP43" s="27">
        <f>IF($O43&gt;=DP$1,$S43+$Y43,$Y43)</f>
        <v>563.12599999999998</v>
      </c>
      <c r="DQ43" s="27">
        <f>IF($O43&gt;=DQ$1,$S43+$Y43,$Y43)</f>
        <v>563.12599999999998</v>
      </c>
      <c r="DR43" s="27">
        <f>IF($O43&gt;=DR$1,$S43+$Y43,$Y43)</f>
        <v>563.12599999999998</v>
      </c>
      <c r="DS43" s="27">
        <f>IF($O43&gt;=DS$1,$S43+$Y43,$Y43)</f>
        <v>563.12599999999998</v>
      </c>
      <c r="DT43" s="27">
        <f>IF($O43&gt;=DT$1,$S43+$Y43,$Y43)</f>
        <v>563.12599999999998</v>
      </c>
      <c r="DU43" s="27">
        <f>IF($O43&gt;=DU$1,$S43+$Y43,$Y43)</f>
        <v>563.12599999999998</v>
      </c>
      <c r="DV43" s="27">
        <f>IF($O43&gt;=DV$1,$S43+$Y43,$Y43)</f>
        <v>563.12599999999998</v>
      </c>
      <c r="DW43" s="27">
        <f>IF($O43&gt;=DW$1,$S43+$Y43,$Y43)</f>
        <v>563.12599999999998</v>
      </c>
      <c r="DX43" s="27">
        <f>IF($O43&gt;=DX$1,$S43+$Y43,$Y43)</f>
        <v>0</v>
      </c>
      <c r="DY43" s="27">
        <f>IF($O43&gt;=DY$1,$S43+$Y43,$Y43)</f>
        <v>0</v>
      </c>
      <c r="DZ43" s="27">
        <f>IF($O43&gt;=DZ$1,$S43+$Y43,$Y43)</f>
        <v>0</v>
      </c>
      <c r="EA43" s="27">
        <f>IF($O43&gt;=EA$1,$S43+$Y43,$Y43)</f>
        <v>0</v>
      </c>
      <c r="EB43" s="27">
        <f>IF($O43&gt;=EB$1,$S43+$Y43,$Y43)</f>
        <v>0</v>
      </c>
      <c r="EC43" s="27">
        <f>IF($O43&gt;=EC$1,$S43+$Y43,$Y43)</f>
        <v>0</v>
      </c>
      <c r="ED43" s="27">
        <f>IF($O43&gt;=ED$1,$S43+$Y43,$Y43)</f>
        <v>0</v>
      </c>
      <c r="EE43" s="27">
        <f>IF($O43&gt;=EE$1,$S43+$Y43,$Y43)</f>
        <v>0</v>
      </c>
      <c r="EF43" s="27">
        <f>IF($O43&gt;=EF$1,$S43+$Y43,$Y43)</f>
        <v>0</v>
      </c>
      <c r="EG43" s="27">
        <f>IF($O43&gt;=EG$1,$S43+$Y43,$Y43)</f>
        <v>0</v>
      </c>
      <c r="EH43" s="27">
        <f>IF($O43&gt;=EH$1,$S43+$Y43,$Y43)</f>
        <v>0</v>
      </c>
      <c r="EI43" s="27">
        <f>IF($O43&gt;=EI$1,$S43+$Y43,$Y43)</f>
        <v>0</v>
      </c>
      <c r="EJ43" s="27">
        <f>IF($O43&gt;=EJ$1,$S43+$Y43,$Y43)</f>
        <v>0</v>
      </c>
      <c r="EK43" s="27">
        <f>IF($O43&gt;=EK$1,$S43+$Y43,$Y43)</f>
        <v>0</v>
      </c>
      <c r="EL43" s="27">
        <f>IF($O43&gt;=EL$1,$S43+$Y43,$Y43)</f>
        <v>0</v>
      </c>
      <c r="EM43" s="27">
        <f>IF($O43&gt;=EM$1,$S43+$Y43,$Y43)</f>
        <v>0</v>
      </c>
      <c r="EN43" s="27">
        <f>IF($O43&gt;=EN$1,$S43+$Y43,$Y43)</f>
        <v>0</v>
      </c>
      <c r="EO43" s="27">
        <f>IF($O43&gt;=EO$1,$S43+$Y43,$Y43)</f>
        <v>0</v>
      </c>
      <c r="EP43" s="27">
        <f>IF($O43&gt;=EP$1,$S43+$Y43,$Y43)</f>
        <v>0</v>
      </c>
      <c r="EQ43" s="27">
        <f>IF($O43&gt;=EQ$1,$S43+$Y43,$Y43)</f>
        <v>0</v>
      </c>
      <c r="ER43" s="27">
        <f>IF($O43&gt;=ER$1,$S43+$Y43,$Y43)</f>
        <v>0</v>
      </c>
      <c r="ES43" s="27">
        <f>IF($O43&gt;=ES$1,$S43+$Y43,$Y43)</f>
        <v>0</v>
      </c>
      <c r="ET43" s="27">
        <f>IF($O43&gt;=ET$1,$S43+$Y43,$Y43)</f>
        <v>0</v>
      </c>
      <c r="EU43" s="27">
        <f>IF($O43&gt;=EU$1,$S43+$Y43,$Y43)</f>
        <v>0</v>
      </c>
      <c r="EV43" s="27">
        <f>IF($O43&gt;=EV$1,$S43,0)</f>
        <v>0</v>
      </c>
      <c r="EW43" s="27">
        <f>IF($O43&gt;=EW$1,$S43,0)</f>
        <v>0</v>
      </c>
      <c r="EX43" s="27">
        <f>IF($O43&gt;=EX$1,$S43,0)</f>
        <v>0</v>
      </c>
      <c r="EY43" s="27">
        <f>IF($O43&gt;=EY$1,$S43,0)</f>
        <v>0</v>
      </c>
      <c r="EZ43" s="27">
        <f>IF($O43&gt;=EZ$1,$S43,0)</f>
        <v>0</v>
      </c>
      <c r="FA43" s="27">
        <f>IF($O43&gt;=FA$1,$S43,0)</f>
        <v>0</v>
      </c>
      <c r="FB43" s="27">
        <f>IF($O43&gt;=FB$1,$S43,0)</f>
        <v>0</v>
      </c>
      <c r="FC43" s="27">
        <f>IF($O43&gt;=FC$1,$S43,0)</f>
        <v>0</v>
      </c>
      <c r="FD43" s="27">
        <f>IF($O43&gt;=FD$1,$S43,0)</f>
        <v>0</v>
      </c>
      <c r="FE43" s="27">
        <f>IF($O43&gt;=FE$1,$S43,0)</f>
        <v>0</v>
      </c>
      <c r="FF43" s="27">
        <f>IF($O43&gt;=FF$1,$S43,0)</f>
        <v>0</v>
      </c>
      <c r="FG43" s="27">
        <f>IF($O43&gt;=FG$1,$S43,0)</f>
        <v>0</v>
      </c>
      <c r="FH43" s="27">
        <f>IF($O43&gt;=FH$1,$S43,0)</f>
        <v>0</v>
      </c>
      <c r="FI43" s="27">
        <f>IF($O43&gt;=FI$1,$S43,0)</f>
        <v>0</v>
      </c>
      <c r="FJ43" s="27">
        <f>IF($O43&gt;=FJ$1,$S43,0)</f>
        <v>0</v>
      </c>
      <c r="FK43" s="27">
        <f>IF($O43&gt;=FK$1,$S43,0)</f>
        <v>0</v>
      </c>
      <c r="FL43" s="27">
        <f>IF($O43&gt;=FL$1,$S43,0)</f>
        <v>0</v>
      </c>
      <c r="FM43" s="27">
        <f>IF($O43&gt;=FM$1,$S43,0)</f>
        <v>0</v>
      </c>
      <c r="FN43" s="27">
        <f>IF($O43&gt;=FN$1,$S43,0)</f>
        <v>0</v>
      </c>
      <c r="FO43" s="27">
        <f>IF($O43&gt;=FO$1,$S43,0)</f>
        <v>0</v>
      </c>
      <c r="FP43" s="27">
        <f>IF($O43&gt;=FP$1,$S43,0)</f>
        <v>0</v>
      </c>
      <c r="FQ43" s="27">
        <f>IF($O43&gt;=FQ$1,$S43,0)</f>
        <v>0</v>
      </c>
      <c r="FR43" s="27">
        <f>IF($O43&gt;=FR$1,$S43,0)</f>
        <v>0</v>
      </c>
      <c r="FS43" s="27">
        <f>IF($O43&gt;=FS$1,$S43,0)</f>
        <v>0</v>
      </c>
      <c r="FT43" s="27">
        <f>IF($O43&gt;=FT$1,$S43,0)</f>
        <v>0</v>
      </c>
      <c r="FU43" s="27">
        <f>IF($O43&gt;=FU$1,$S43,0)</f>
        <v>0</v>
      </c>
      <c r="FV43" s="27">
        <f>IF($O43&gt;=FV$1,$S43,0)</f>
        <v>0</v>
      </c>
      <c r="FW43" s="27">
        <f>IF($O43&gt;=FW$1,$S43,0)</f>
        <v>0</v>
      </c>
      <c r="FX43" s="27">
        <f>IF($O43&gt;=FX$1,$S43,0)</f>
        <v>0</v>
      </c>
      <c r="FY43" s="27">
        <f>IF($O43&gt;=FY$1,$S43,0)</f>
        <v>0</v>
      </c>
      <c r="FZ43" s="27">
        <f>IF($O43&gt;=FZ$1,$S43,0)</f>
        <v>0</v>
      </c>
      <c r="GA43" s="27">
        <f>IF($O43&gt;=GA$1,$S43,0)</f>
        <v>0</v>
      </c>
      <c r="GB43" s="27">
        <f>IF($O43&gt;=GB$1,$S43,0)</f>
        <v>0</v>
      </c>
      <c r="GC43" s="27">
        <f>IF($O43&gt;=GC$1,$S43,0)</f>
        <v>0</v>
      </c>
      <c r="GD43" s="27">
        <f>IF($O43&gt;=GD$1,$S43,0)</f>
        <v>0</v>
      </c>
      <c r="GE43" s="27">
        <f>IF($O43&gt;=GE$1,$S43,0)</f>
        <v>0</v>
      </c>
      <c r="GF43" s="27">
        <f>IF($O43&gt;=GF$1,$S43,0)</f>
        <v>0</v>
      </c>
      <c r="GG43" s="27">
        <f>IF($O43&gt;=GG$1,$S43,0)</f>
        <v>0</v>
      </c>
      <c r="GH43" s="27">
        <f>IF($O43&gt;=GH$1,$S43,0)</f>
        <v>0</v>
      </c>
      <c r="GI43" s="27">
        <f>IF($O43&gt;=GI$1,$S43,0)</f>
        <v>0</v>
      </c>
      <c r="GJ43" s="27">
        <f>IF($O43&gt;=GJ$1,$S43,0)</f>
        <v>0</v>
      </c>
      <c r="GK43" s="27">
        <f>IF($O43&gt;=GK$1,$S43,0)</f>
        <v>0</v>
      </c>
      <c r="GL43" s="27">
        <f>IF($O43&gt;=GL$1,$S43,0)</f>
        <v>0</v>
      </c>
      <c r="GM43" s="27">
        <f>IF($O43&gt;=GM$1,$S43,0)</f>
        <v>0</v>
      </c>
      <c r="GN43" s="27">
        <f>IF($O43&gt;=GN$1,$S43,0)</f>
        <v>0</v>
      </c>
      <c r="GO43" s="27">
        <f>IF($O43&gt;=GO$1,$S43,0)</f>
        <v>0</v>
      </c>
      <c r="GP43" s="27">
        <f>IF($O43&gt;=GP$1,$S43,0)</f>
        <v>0</v>
      </c>
      <c r="GQ43" s="27">
        <f>IF($O43&gt;=GQ$1,$S43,0)</f>
        <v>0</v>
      </c>
      <c r="GR43" s="27">
        <f>IF($O43&gt;=GR$1,$S43,0)</f>
        <v>0</v>
      </c>
      <c r="GS43" s="27">
        <f>IF($O43&gt;=GS$1,$S43,0)</f>
        <v>0</v>
      </c>
      <c r="GT43" s="27">
        <f>IF($O43&gt;=GT$1,$S43,0)</f>
        <v>0</v>
      </c>
      <c r="GU43" s="27">
        <f>IF($O43&gt;=GU$1,$S43,0)</f>
        <v>0</v>
      </c>
      <c r="GV43" s="27">
        <f>IF($O43&gt;=GV$1,$S43,0)</f>
        <v>0</v>
      </c>
      <c r="GW43" s="27">
        <f>IF($O43&gt;=GW$1,$S43,0)</f>
        <v>0</v>
      </c>
      <c r="GX43" s="27">
        <f>IF($O43&gt;=GX$1,$S43,0)</f>
        <v>0</v>
      </c>
      <c r="GY43" s="27">
        <f>IF($O43&gt;=GY$1,$S43,0)</f>
        <v>0</v>
      </c>
      <c r="GZ43" s="27">
        <f>IF($O43&gt;=GZ$1,$S43,0)</f>
        <v>0</v>
      </c>
      <c r="HA43" s="27">
        <f>IF($O43&gt;=HA$1,$S43,0)</f>
        <v>0</v>
      </c>
      <c r="HB43" s="27">
        <f>IF($O43&gt;=HB$1,$S43,0)</f>
        <v>0</v>
      </c>
      <c r="HC43" s="27">
        <f>IF($O43&gt;=HC$1,$S43,0)</f>
        <v>0</v>
      </c>
    </row>
    <row r="44" spans="1:211">
      <c r="A44" s="3">
        <v>145530</v>
      </c>
      <c r="B44" s="3" t="s">
        <v>73</v>
      </c>
      <c r="C44" s="3" t="s">
        <v>71</v>
      </c>
      <c r="D44" s="3">
        <v>63</v>
      </c>
      <c r="E44" s="4">
        <v>39489</v>
      </c>
      <c r="F44" s="5">
        <v>10.361643835616439</v>
      </c>
      <c r="G44" s="3" t="s">
        <v>72</v>
      </c>
      <c r="H44" s="4">
        <v>20191</v>
      </c>
      <c r="I44" s="9" t="s">
        <v>858</v>
      </c>
      <c r="J44" s="5">
        <v>3423.06</v>
      </c>
      <c r="K44" s="31">
        <v>151</v>
      </c>
      <c r="L44" s="32">
        <v>10</v>
      </c>
      <c r="M44" s="33">
        <f>VLOOKUP(L44,FIND,3,TRUE)</f>
        <v>1</v>
      </c>
      <c r="N44" s="32">
        <f>IF(L44&gt;30,180,VLOOKUP(L44,TEMPO,2,FALSE))</f>
        <v>60</v>
      </c>
      <c r="O44" s="32">
        <f>IF(R44&gt;0,4,N44)</f>
        <v>60</v>
      </c>
      <c r="P44" s="96">
        <f>J44*M44*L44</f>
        <v>34230.6</v>
      </c>
      <c r="Q44" s="96">
        <f>10934.45*2</f>
        <v>21868.9</v>
      </c>
      <c r="R44" s="96">
        <f>IF(P44&lt;=Q44,P44/4,0)</f>
        <v>0</v>
      </c>
      <c r="S44" s="5">
        <f>IF(P44&gt;=Q44,P44/N44,0)</f>
        <v>570.51</v>
      </c>
      <c r="T44" s="3"/>
      <c r="U44" s="3">
        <f>IF(T44="",1,0)</f>
        <v>1</v>
      </c>
      <c r="V44" s="3">
        <v>120</v>
      </c>
      <c r="W44" s="5">
        <v>0</v>
      </c>
      <c r="X44" s="5">
        <v>402.65</v>
      </c>
      <c r="Y44" s="5">
        <f>X44*W44</f>
        <v>0</v>
      </c>
      <c r="Z44" s="5">
        <v>400</v>
      </c>
      <c r="AA44" s="5">
        <f>S44+Y44+Z44</f>
        <v>970.51</v>
      </c>
      <c r="AB44" s="39">
        <f>(J44/12+J44/12*1.3333333333+450/12+J44/30*6/12+J44)*1.3+Y44+Z44+153.9</f>
        <v>5992.0677999876389</v>
      </c>
      <c r="AC44" s="39" t="s">
        <v>71</v>
      </c>
      <c r="AD44" s="39">
        <f>J44*1.3+400+153.9</f>
        <v>5003.8779999999997</v>
      </c>
      <c r="AE44" s="39">
        <f>SUMIFS('CUSTO MENSAL FUNC NOVO'!H:H,'CUSTO MENSAL FUNC NOVO'!A:A,'VALORES MENSAIS'!AC44)</f>
        <v>4093.605</v>
      </c>
      <c r="AF44" s="27">
        <f>IF($R44&gt;0,$R44,$S44)+$Y44+$Z44</f>
        <v>970.51</v>
      </c>
      <c r="AG44" s="27">
        <f>IF($R44&gt;0,$R44,$S44)+$Y44+$Z44</f>
        <v>970.51</v>
      </c>
      <c r="AH44" s="27">
        <f>IF($R44&gt;0,$R44,$S44)+$Y44+$Z44</f>
        <v>970.51</v>
      </c>
      <c r="AI44" s="27">
        <f>IF($R44&gt;0,$R44,$S44)+$Y44+$Z44</f>
        <v>970.51</v>
      </c>
      <c r="AJ44" s="27">
        <f>IF($O44&gt;=AJ$1,$S44+$Y44+$Z44,$Y44+$Z44)</f>
        <v>970.51</v>
      </c>
      <c r="AK44" s="27">
        <f>IF($O44&gt;=AK$1,$S44+$Y44+$Z44,$Y44+$Z44)</f>
        <v>970.51</v>
      </c>
      <c r="AL44" s="27">
        <f>IF($O44&gt;=AL$1,$S44+$Y44+$Z44,$Y44+$Z44)</f>
        <v>970.51</v>
      </c>
      <c r="AM44" s="27">
        <f>IF($O44&gt;=AM$1,$S44+$Y44+$Z44,$Y44+$Z44)</f>
        <v>970.51</v>
      </c>
      <c r="AN44" s="27">
        <f>IF($O44&gt;=AN$1,$S44+$Y44+$Z44,$Y44+$Z44)</f>
        <v>970.51</v>
      </c>
      <c r="AO44" s="27">
        <f>IF($O44&gt;=AO$1,$S44+$Y44+$Z44,$Y44+$Z44)</f>
        <v>970.51</v>
      </c>
      <c r="AP44" s="27">
        <f>IF($O44&gt;=AP$1,$S44+$Y44+$Z44,$Y44+$Z44)</f>
        <v>970.51</v>
      </c>
      <c r="AQ44" s="27">
        <f>IF($O44&gt;=AQ$1,$S44+$Y44+$Z44,$Y44+$Z44)</f>
        <v>970.51</v>
      </c>
      <c r="AR44" s="27">
        <f>IF($O44&gt;=AR$1,$S44+$Y44+$Z44,$Y44+$Z44)</f>
        <v>970.51</v>
      </c>
      <c r="AS44" s="27">
        <f>IF($O44&gt;=AS$1,$S44+$Y44+$Z44,$Y44+$Z44)</f>
        <v>970.51</v>
      </c>
      <c r="AT44" s="27">
        <f>IF($O44&gt;=AT$1,$S44+$Y44+$Z44,$Y44+$Z44)</f>
        <v>970.51</v>
      </c>
      <c r="AU44" s="27">
        <f>IF($O44&gt;=AU$1,$S44+$Y44+$Z44,$Y44+$Z44)</f>
        <v>970.51</v>
      </c>
      <c r="AV44" s="27">
        <f>IF($O44&gt;=AV$1,$S44+$Y44+$Z44,$Y44+$Z44)</f>
        <v>970.51</v>
      </c>
      <c r="AW44" s="27">
        <f>IF($O44&gt;=AW$1,$S44+$Y44+$Z44,$Y44+$Z44)</f>
        <v>970.51</v>
      </c>
      <c r="AX44" s="27">
        <f>IF($O44&gt;=AX$1,$S44+$Y44+$Z44,$Y44+$Z44)</f>
        <v>970.51</v>
      </c>
      <c r="AY44" s="27">
        <f>IF($O44&gt;=AY$1,$S44+$Y44+$Z44,$Y44+$Z44)</f>
        <v>970.51</v>
      </c>
      <c r="AZ44" s="27">
        <f>IF($O44&gt;=AZ$1,$S44+$Y44+$Z44,$Y44+$Z44)</f>
        <v>970.51</v>
      </c>
      <c r="BA44" s="27">
        <f>IF($O44&gt;=BA$1,$S44+$Y44+$Z44,$Y44+$Z44)</f>
        <v>970.51</v>
      </c>
      <c r="BB44" s="27">
        <f>IF($O44&gt;=BB$1,$S44+$Y44+$Z44,$Y44+$Z44)</f>
        <v>970.51</v>
      </c>
      <c r="BC44" s="27">
        <f>IF($O44&gt;=BC$1,$S44+$Y44+$Z44,$Y44+$Z44)</f>
        <v>970.51</v>
      </c>
      <c r="BD44" s="27">
        <f>IF($O44&gt;=BD$1,$S44+$Y44+$Z44,$Y44+$Z44)</f>
        <v>970.51</v>
      </c>
      <c r="BE44" s="27">
        <f>IF($O44&gt;=BE$1,$S44+$Y44+$Z44,$Y44+$Z44)</f>
        <v>970.51</v>
      </c>
      <c r="BF44" s="27">
        <f>IF($O44&gt;=BF$1,$S44+$Y44+$Z44,$Y44+$Z44)</f>
        <v>970.51</v>
      </c>
      <c r="BG44" s="27">
        <f>IF($O44&gt;=BG$1,$S44+$Y44+$Z44,$Y44+$Z44)</f>
        <v>970.51</v>
      </c>
      <c r="BH44" s="27">
        <f>IF($O44&gt;=BH$1,$S44+$Y44+$Z44,$Y44+$Z44)</f>
        <v>970.51</v>
      </c>
      <c r="BI44" s="27">
        <f>IF($O44&gt;=BI$1,$S44+$Y44+$Z44,$Y44+$Z44)</f>
        <v>970.51</v>
      </c>
      <c r="BJ44" s="27">
        <f>IF($O44&gt;=BJ$1,$S44+$Y44+$Z44,$Y44+$Z44)</f>
        <v>970.51</v>
      </c>
      <c r="BK44" s="27">
        <f>IF($O44&gt;=BK$1,$S44+$Y44+$Z44,$Y44+$Z44)</f>
        <v>970.51</v>
      </c>
      <c r="BL44" s="27">
        <f>IF($O44&gt;=BL$1,$S44+$Y44+$Z44,$Y44+$Z44)</f>
        <v>970.51</v>
      </c>
      <c r="BM44" s="27">
        <f>IF($O44&gt;=BM$1,$S44+$Y44+$Z44,$Y44+$Z44)</f>
        <v>970.51</v>
      </c>
      <c r="BN44" s="27">
        <f>IF($O44&gt;=BN$1,$S44+$Y44+$Z44,$Y44+$Z44)</f>
        <v>970.51</v>
      </c>
      <c r="BO44" s="27">
        <f>IF($O44&gt;=BO$1,$S44+$Y44+$Z44,$Y44+$Z44)</f>
        <v>970.51</v>
      </c>
      <c r="BP44" s="27">
        <f>IF($O44&gt;=BP$1,$S44+$Y44+$Z44,$Y44+$Z44)</f>
        <v>970.51</v>
      </c>
      <c r="BQ44" s="27">
        <f>IF($O44&gt;=BQ$1,$S44+$Y44+$Z44,$Y44+$Z44)</f>
        <v>970.51</v>
      </c>
      <c r="BR44" s="27">
        <f>IF($O44&gt;=BR$1,$S44+$Y44+$Z44,$Y44+$Z44)</f>
        <v>970.51</v>
      </c>
      <c r="BS44" s="27">
        <f>IF($O44&gt;=BS$1,$S44+$Y44+$Z44,$Y44+$Z44)</f>
        <v>970.51</v>
      </c>
      <c r="BT44" s="27">
        <f>IF($O44&gt;=BT$1,$S44+$Y44+$Z44,$Y44+$Z44)</f>
        <v>970.51</v>
      </c>
      <c r="BU44" s="27">
        <f>IF($O44&gt;=BU$1,$S44+$Y44+$Z44,$Y44+$Z44)</f>
        <v>970.51</v>
      </c>
      <c r="BV44" s="27">
        <f>IF($O44&gt;=BV$1,$S44+$Y44+$Z44,$Y44+$Z44)</f>
        <v>970.51</v>
      </c>
      <c r="BW44" s="27">
        <f>IF($O44&gt;=BW$1,$S44+$Y44+$Z44,$Y44+$Z44)</f>
        <v>970.51</v>
      </c>
      <c r="BX44" s="27">
        <f>IF($O44&gt;=BX$1,$S44+$Y44+$Z44,$Y44+$Z44)</f>
        <v>970.51</v>
      </c>
      <c r="BY44" s="27">
        <f>IF($O44&gt;=BY$1,$S44+$Y44+$Z44,$Y44+$Z44)</f>
        <v>970.51</v>
      </c>
      <c r="BZ44" s="27">
        <f>IF($O44&gt;=BZ$1,$S44+$Y44+$Z44,$Y44+$Z44)</f>
        <v>970.51</v>
      </c>
      <c r="CA44" s="27">
        <f>IF($O44&gt;=CA$1,$S44+$Y44+$Z44,$Y44+$Z44)</f>
        <v>970.51</v>
      </c>
      <c r="CB44" s="27">
        <f>IF($O44&gt;=CB$1,$S44+$Y44+$Z44,$Y44+$Z44)</f>
        <v>970.51</v>
      </c>
      <c r="CC44" s="27">
        <f>IF($O44&gt;=CC$1,$S44+$Y44+$Z44,$Y44+$Z44)</f>
        <v>970.51</v>
      </c>
      <c r="CD44" s="27">
        <f>IF($O44&gt;=CD$1,$S44+$Y44+$Z44,$Y44+$Z44)</f>
        <v>970.51</v>
      </c>
      <c r="CE44" s="27">
        <f>IF($O44&gt;=CE$1,$S44+$Y44+$Z44,$Y44+$Z44)</f>
        <v>970.51</v>
      </c>
      <c r="CF44" s="27">
        <f>IF($O44&gt;=CF$1,$S44+$Y44+$Z44,$Y44+$Z44)</f>
        <v>970.51</v>
      </c>
      <c r="CG44" s="27">
        <f>IF($O44&gt;=CG$1,$S44+$Y44+$Z44,$Y44+$Z44)</f>
        <v>970.51</v>
      </c>
      <c r="CH44" s="27">
        <f>IF($O44&gt;=CH$1,$S44+$Y44+$Z44,$Y44+$Z44)</f>
        <v>970.51</v>
      </c>
      <c r="CI44" s="27">
        <f>IF($O44&gt;=CI$1,$S44+$Y44+$Z44,$Y44+$Z44)</f>
        <v>970.51</v>
      </c>
      <c r="CJ44" s="27">
        <f>IF($O44&gt;=CJ$1,$S44+$Y44+$Z44,$Y44+$Z44)</f>
        <v>970.51</v>
      </c>
      <c r="CK44" s="27">
        <f>IF($O44&gt;=CK$1,$S44+$Y44+$Z44,$Y44+$Z44)</f>
        <v>970.51</v>
      </c>
      <c r="CL44" s="27">
        <f>IF($O44&gt;=CL$1,$S44+$Y44+$Z44,$Y44+$Z44)</f>
        <v>970.51</v>
      </c>
      <c r="CM44" s="27">
        <f>IF($O44&gt;=CM$1,$S44+$Y44+$Z44,$Y44+$Z44)</f>
        <v>970.51</v>
      </c>
      <c r="CN44" s="27">
        <f>IF($O44&gt;=CN$1,$S44+$Y44,$Y44)</f>
        <v>0</v>
      </c>
      <c r="CO44" s="27">
        <f>IF($O44&gt;=CO$1,$S44+$Y44,$Y44)</f>
        <v>0</v>
      </c>
      <c r="CP44" s="27">
        <f>IF($O44&gt;=CP$1,$S44+$Y44,$Y44)</f>
        <v>0</v>
      </c>
      <c r="CQ44" s="27">
        <f>IF($O44&gt;=CQ$1,$S44+$Y44,$Y44)</f>
        <v>0</v>
      </c>
      <c r="CR44" s="27">
        <f>IF($O44&gt;=CR$1,$S44+$Y44,$Y44)</f>
        <v>0</v>
      </c>
      <c r="CS44" s="27">
        <f>IF($O44&gt;=CS$1,$S44+$Y44,$Y44)</f>
        <v>0</v>
      </c>
      <c r="CT44" s="27">
        <f>IF($O44&gt;=CT$1,$S44+$Y44,$Y44)</f>
        <v>0</v>
      </c>
      <c r="CU44" s="27">
        <f>IF($O44&gt;=CU$1,$S44+$Y44,$Y44)</f>
        <v>0</v>
      </c>
      <c r="CV44" s="27">
        <f>IF($O44&gt;=CV$1,$S44+$Y44,$Y44)</f>
        <v>0</v>
      </c>
      <c r="CW44" s="27">
        <f>IF($O44&gt;=CW$1,$S44+$Y44,$Y44)</f>
        <v>0</v>
      </c>
      <c r="CX44" s="27">
        <f>IF($O44&gt;=CX$1,$S44+$Y44,$Y44)</f>
        <v>0</v>
      </c>
      <c r="CY44" s="27">
        <f>IF($O44&gt;=CY$1,$S44+$Y44,$Y44)</f>
        <v>0</v>
      </c>
      <c r="CZ44" s="27">
        <f>IF($O44&gt;=CZ$1,$S44+$Y44,$Y44)</f>
        <v>0</v>
      </c>
      <c r="DA44" s="27">
        <f>IF($O44&gt;=DA$1,$S44+$Y44,$Y44)</f>
        <v>0</v>
      </c>
      <c r="DB44" s="27">
        <f>IF($O44&gt;=DB$1,$S44+$Y44,$Y44)</f>
        <v>0</v>
      </c>
      <c r="DC44" s="27">
        <f>IF($O44&gt;=DC$1,$S44+$Y44,$Y44)</f>
        <v>0</v>
      </c>
      <c r="DD44" s="27">
        <f>IF($O44&gt;=DD$1,$S44+$Y44,$Y44)</f>
        <v>0</v>
      </c>
      <c r="DE44" s="27">
        <f>IF($O44&gt;=DE$1,$S44+$Y44,$Y44)</f>
        <v>0</v>
      </c>
      <c r="DF44" s="27">
        <f>IF($O44&gt;=DF$1,$S44+$Y44,$Y44)</f>
        <v>0</v>
      </c>
      <c r="DG44" s="27">
        <f>IF($O44&gt;=DG$1,$S44+$Y44,$Y44)</f>
        <v>0</v>
      </c>
      <c r="DH44" s="27">
        <f>IF($O44&gt;=DH$1,$S44+$Y44,$Y44)</f>
        <v>0</v>
      </c>
      <c r="DI44" s="27">
        <f>IF($O44&gt;=DI$1,$S44+$Y44,$Y44)</f>
        <v>0</v>
      </c>
      <c r="DJ44" s="27">
        <f>IF($O44&gt;=DJ$1,$S44+$Y44,$Y44)</f>
        <v>0</v>
      </c>
      <c r="DK44" s="27">
        <f>IF($O44&gt;=DK$1,$S44+$Y44,$Y44)</f>
        <v>0</v>
      </c>
      <c r="DL44" s="27">
        <f>IF($O44&gt;=DL$1,$S44+$Y44,$Y44)</f>
        <v>0</v>
      </c>
      <c r="DM44" s="27">
        <f>IF($O44&gt;=DM$1,$S44+$Y44,$Y44)</f>
        <v>0</v>
      </c>
      <c r="DN44" s="27">
        <f>IF($O44&gt;=DN$1,$S44+$Y44,$Y44)</f>
        <v>0</v>
      </c>
      <c r="DO44" s="27">
        <f>IF($O44&gt;=DO$1,$S44+$Y44,$Y44)</f>
        <v>0</v>
      </c>
      <c r="DP44" s="27">
        <f>IF($O44&gt;=DP$1,$S44+$Y44,$Y44)</f>
        <v>0</v>
      </c>
      <c r="DQ44" s="27">
        <f>IF($O44&gt;=DQ$1,$S44+$Y44,$Y44)</f>
        <v>0</v>
      </c>
      <c r="DR44" s="27">
        <f>IF($O44&gt;=DR$1,$S44+$Y44,$Y44)</f>
        <v>0</v>
      </c>
      <c r="DS44" s="27">
        <f>IF($O44&gt;=DS$1,$S44+$Y44,$Y44)</f>
        <v>0</v>
      </c>
      <c r="DT44" s="27">
        <f>IF($O44&gt;=DT$1,$S44+$Y44,$Y44)</f>
        <v>0</v>
      </c>
      <c r="DU44" s="27">
        <f>IF($O44&gt;=DU$1,$S44+$Y44,$Y44)</f>
        <v>0</v>
      </c>
      <c r="DV44" s="27">
        <f>IF($O44&gt;=DV$1,$S44+$Y44,$Y44)</f>
        <v>0</v>
      </c>
      <c r="DW44" s="27">
        <f>IF($O44&gt;=DW$1,$S44+$Y44,$Y44)</f>
        <v>0</v>
      </c>
      <c r="DX44" s="27">
        <f>IF($O44&gt;=DX$1,$S44+$Y44,$Y44)</f>
        <v>0</v>
      </c>
      <c r="DY44" s="27">
        <f>IF($O44&gt;=DY$1,$S44+$Y44,$Y44)</f>
        <v>0</v>
      </c>
      <c r="DZ44" s="27">
        <f>IF($O44&gt;=DZ$1,$S44+$Y44,$Y44)</f>
        <v>0</v>
      </c>
      <c r="EA44" s="27">
        <f>IF($O44&gt;=EA$1,$S44+$Y44,$Y44)</f>
        <v>0</v>
      </c>
      <c r="EB44" s="27">
        <f>IF($O44&gt;=EB$1,$S44+$Y44,$Y44)</f>
        <v>0</v>
      </c>
      <c r="EC44" s="27">
        <f>IF($O44&gt;=EC$1,$S44+$Y44,$Y44)</f>
        <v>0</v>
      </c>
      <c r="ED44" s="27">
        <f>IF($O44&gt;=ED$1,$S44+$Y44,$Y44)</f>
        <v>0</v>
      </c>
      <c r="EE44" s="27">
        <f>IF($O44&gt;=EE$1,$S44+$Y44,$Y44)</f>
        <v>0</v>
      </c>
      <c r="EF44" s="27">
        <f>IF($O44&gt;=EF$1,$S44+$Y44,$Y44)</f>
        <v>0</v>
      </c>
      <c r="EG44" s="27">
        <f>IF($O44&gt;=EG$1,$S44+$Y44,$Y44)</f>
        <v>0</v>
      </c>
      <c r="EH44" s="27">
        <f>IF($O44&gt;=EH$1,$S44+$Y44,$Y44)</f>
        <v>0</v>
      </c>
      <c r="EI44" s="27">
        <f>IF($O44&gt;=EI$1,$S44+$Y44,$Y44)</f>
        <v>0</v>
      </c>
      <c r="EJ44" s="27">
        <f>IF($O44&gt;=EJ$1,$S44+$Y44,$Y44)</f>
        <v>0</v>
      </c>
      <c r="EK44" s="27">
        <f>IF($O44&gt;=EK$1,$S44+$Y44,$Y44)</f>
        <v>0</v>
      </c>
      <c r="EL44" s="27">
        <f>IF($O44&gt;=EL$1,$S44+$Y44,$Y44)</f>
        <v>0</v>
      </c>
      <c r="EM44" s="27">
        <f>IF($O44&gt;=EM$1,$S44+$Y44,$Y44)</f>
        <v>0</v>
      </c>
      <c r="EN44" s="27">
        <f>IF($O44&gt;=EN$1,$S44+$Y44,$Y44)</f>
        <v>0</v>
      </c>
      <c r="EO44" s="27">
        <f>IF($O44&gt;=EO$1,$S44+$Y44,$Y44)</f>
        <v>0</v>
      </c>
      <c r="EP44" s="27">
        <f>IF($O44&gt;=EP$1,$S44+$Y44,$Y44)</f>
        <v>0</v>
      </c>
      <c r="EQ44" s="27">
        <f>IF($O44&gt;=EQ$1,$S44+$Y44,$Y44)</f>
        <v>0</v>
      </c>
      <c r="ER44" s="27">
        <f>IF($O44&gt;=ER$1,$S44+$Y44,$Y44)</f>
        <v>0</v>
      </c>
      <c r="ES44" s="27">
        <f>IF($O44&gt;=ES$1,$S44+$Y44,$Y44)</f>
        <v>0</v>
      </c>
      <c r="ET44" s="27">
        <f>IF($O44&gt;=ET$1,$S44+$Y44,$Y44)</f>
        <v>0</v>
      </c>
      <c r="EU44" s="27">
        <f>IF($O44&gt;=EU$1,$S44+$Y44,$Y44)</f>
        <v>0</v>
      </c>
      <c r="EV44" s="27">
        <f>IF($O44&gt;=EV$1,$S44,0)</f>
        <v>0</v>
      </c>
      <c r="EW44" s="27">
        <f>IF($O44&gt;=EW$1,$S44,0)</f>
        <v>0</v>
      </c>
      <c r="EX44" s="27">
        <f>IF($O44&gt;=EX$1,$S44,0)</f>
        <v>0</v>
      </c>
      <c r="EY44" s="27">
        <f>IF($O44&gt;=EY$1,$S44,0)</f>
        <v>0</v>
      </c>
      <c r="EZ44" s="27">
        <f>IF($O44&gt;=EZ$1,$S44,0)</f>
        <v>0</v>
      </c>
      <c r="FA44" s="27">
        <f>IF($O44&gt;=FA$1,$S44,0)</f>
        <v>0</v>
      </c>
      <c r="FB44" s="27">
        <f>IF($O44&gt;=FB$1,$S44,0)</f>
        <v>0</v>
      </c>
      <c r="FC44" s="27">
        <f>IF($O44&gt;=FC$1,$S44,0)</f>
        <v>0</v>
      </c>
      <c r="FD44" s="27">
        <f>IF($O44&gt;=FD$1,$S44,0)</f>
        <v>0</v>
      </c>
      <c r="FE44" s="27">
        <f>IF($O44&gt;=FE$1,$S44,0)</f>
        <v>0</v>
      </c>
      <c r="FF44" s="27">
        <f>IF($O44&gt;=FF$1,$S44,0)</f>
        <v>0</v>
      </c>
      <c r="FG44" s="27">
        <f>IF($O44&gt;=FG$1,$S44,0)</f>
        <v>0</v>
      </c>
      <c r="FH44" s="27">
        <f>IF($O44&gt;=FH$1,$S44,0)</f>
        <v>0</v>
      </c>
      <c r="FI44" s="27">
        <f>IF($O44&gt;=FI$1,$S44,0)</f>
        <v>0</v>
      </c>
      <c r="FJ44" s="27">
        <f>IF($O44&gt;=FJ$1,$S44,0)</f>
        <v>0</v>
      </c>
      <c r="FK44" s="27">
        <f>IF($O44&gt;=FK$1,$S44,0)</f>
        <v>0</v>
      </c>
      <c r="FL44" s="27">
        <f>IF($O44&gt;=FL$1,$S44,0)</f>
        <v>0</v>
      </c>
      <c r="FM44" s="27">
        <f>IF($O44&gt;=FM$1,$S44,0)</f>
        <v>0</v>
      </c>
      <c r="FN44" s="27">
        <f>IF($O44&gt;=FN$1,$S44,0)</f>
        <v>0</v>
      </c>
      <c r="FO44" s="27">
        <f>IF($O44&gt;=FO$1,$S44,0)</f>
        <v>0</v>
      </c>
      <c r="FP44" s="27">
        <f>IF($O44&gt;=FP$1,$S44,0)</f>
        <v>0</v>
      </c>
      <c r="FQ44" s="27">
        <f>IF($O44&gt;=FQ$1,$S44,0)</f>
        <v>0</v>
      </c>
      <c r="FR44" s="27">
        <f>IF($O44&gt;=FR$1,$S44,0)</f>
        <v>0</v>
      </c>
      <c r="FS44" s="27">
        <f>IF($O44&gt;=FS$1,$S44,0)</f>
        <v>0</v>
      </c>
      <c r="FT44" s="27">
        <f>IF($O44&gt;=FT$1,$S44,0)</f>
        <v>0</v>
      </c>
      <c r="FU44" s="27">
        <f>IF($O44&gt;=FU$1,$S44,0)</f>
        <v>0</v>
      </c>
      <c r="FV44" s="27">
        <f>IF($O44&gt;=FV$1,$S44,0)</f>
        <v>0</v>
      </c>
      <c r="FW44" s="27">
        <f>IF($O44&gt;=FW$1,$S44,0)</f>
        <v>0</v>
      </c>
      <c r="FX44" s="27">
        <f>IF($O44&gt;=FX$1,$S44,0)</f>
        <v>0</v>
      </c>
      <c r="FY44" s="27">
        <f>IF($O44&gt;=FY$1,$S44,0)</f>
        <v>0</v>
      </c>
      <c r="FZ44" s="27">
        <f>IF($O44&gt;=FZ$1,$S44,0)</f>
        <v>0</v>
      </c>
      <c r="GA44" s="27">
        <f>IF($O44&gt;=GA$1,$S44,0)</f>
        <v>0</v>
      </c>
      <c r="GB44" s="27">
        <f>IF($O44&gt;=GB$1,$S44,0)</f>
        <v>0</v>
      </c>
      <c r="GC44" s="27">
        <f>IF($O44&gt;=GC$1,$S44,0)</f>
        <v>0</v>
      </c>
      <c r="GD44" s="27">
        <f>IF($O44&gt;=GD$1,$S44,0)</f>
        <v>0</v>
      </c>
      <c r="GE44" s="27">
        <f>IF($O44&gt;=GE$1,$S44,0)</f>
        <v>0</v>
      </c>
      <c r="GF44" s="27">
        <f>IF($O44&gt;=GF$1,$S44,0)</f>
        <v>0</v>
      </c>
      <c r="GG44" s="27">
        <f>IF($O44&gt;=GG$1,$S44,0)</f>
        <v>0</v>
      </c>
      <c r="GH44" s="27">
        <f>IF($O44&gt;=GH$1,$S44,0)</f>
        <v>0</v>
      </c>
      <c r="GI44" s="27">
        <f>IF($O44&gt;=GI$1,$S44,0)</f>
        <v>0</v>
      </c>
      <c r="GJ44" s="27">
        <f>IF($O44&gt;=GJ$1,$S44,0)</f>
        <v>0</v>
      </c>
      <c r="GK44" s="27">
        <f>IF($O44&gt;=GK$1,$S44,0)</f>
        <v>0</v>
      </c>
      <c r="GL44" s="27">
        <f>IF($O44&gt;=GL$1,$S44,0)</f>
        <v>0</v>
      </c>
      <c r="GM44" s="27">
        <f>IF($O44&gt;=GM$1,$S44,0)</f>
        <v>0</v>
      </c>
      <c r="GN44" s="27">
        <f>IF($O44&gt;=GN$1,$S44,0)</f>
        <v>0</v>
      </c>
      <c r="GO44" s="27">
        <f>IF($O44&gt;=GO$1,$S44,0)</f>
        <v>0</v>
      </c>
      <c r="GP44" s="27">
        <f>IF($O44&gt;=GP$1,$S44,0)</f>
        <v>0</v>
      </c>
      <c r="GQ44" s="27">
        <f>IF($O44&gt;=GQ$1,$S44,0)</f>
        <v>0</v>
      </c>
      <c r="GR44" s="27">
        <f>IF($O44&gt;=GR$1,$S44,0)</f>
        <v>0</v>
      </c>
      <c r="GS44" s="27">
        <f>IF($O44&gt;=GS$1,$S44,0)</f>
        <v>0</v>
      </c>
      <c r="GT44" s="27">
        <f>IF($O44&gt;=GT$1,$S44,0)</f>
        <v>0</v>
      </c>
      <c r="GU44" s="27">
        <f>IF($O44&gt;=GU$1,$S44,0)</f>
        <v>0</v>
      </c>
      <c r="GV44" s="27">
        <f>IF($O44&gt;=GV$1,$S44,0)</f>
        <v>0</v>
      </c>
      <c r="GW44" s="27">
        <f>IF($O44&gt;=GW$1,$S44,0)</f>
        <v>0</v>
      </c>
      <c r="GX44" s="27">
        <f>IF($O44&gt;=GX$1,$S44,0)</f>
        <v>0</v>
      </c>
      <c r="GY44" s="27">
        <f>IF($O44&gt;=GY$1,$S44,0)</f>
        <v>0</v>
      </c>
      <c r="GZ44" s="27">
        <f>IF($O44&gt;=GZ$1,$S44,0)</f>
        <v>0</v>
      </c>
      <c r="HA44" s="27">
        <f>IF($O44&gt;=HA$1,$S44,0)</f>
        <v>0</v>
      </c>
      <c r="HB44" s="27">
        <f>IF($O44&gt;=HB$1,$S44,0)</f>
        <v>0</v>
      </c>
      <c r="HC44" s="27">
        <f>IF($O44&gt;=HC$1,$S44,0)</f>
        <v>0</v>
      </c>
    </row>
    <row r="45" spans="1:211">
      <c r="A45" s="3">
        <v>16560</v>
      </c>
      <c r="B45" s="3" t="s">
        <v>75</v>
      </c>
      <c r="C45" s="3" t="s">
        <v>12</v>
      </c>
      <c r="D45" s="3">
        <v>60</v>
      </c>
      <c r="E45" s="4">
        <v>29670</v>
      </c>
      <c r="F45" s="5">
        <v>37.263013698630139</v>
      </c>
      <c r="G45" s="3" t="s">
        <v>72</v>
      </c>
      <c r="H45" s="4">
        <v>21324</v>
      </c>
      <c r="I45" s="9" t="s">
        <v>858</v>
      </c>
      <c r="J45" s="5">
        <v>2112.54</v>
      </c>
      <c r="K45" s="31">
        <v>151</v>
      </c>
      <c r="L45" s="32">
        <v>37</v>
      </c>
      <c r="M45" s="33">
        <f>VLOOKUP(L45,FIND,3,TRUE)</f>
        <v>1.5</v>
      </c>
      <c r="N45" s="32">
        <f>IF(L45&gt;30,180,VLOOKUP(L45,TEMPO,2,FALSE))</f>
        <v>180</v>
      </c>
      <c r="O45" s="32">
        <f>IF(R45&gt;0,4,N45)</f>
        <v>180</v>
      </c>
      <c r="P45" s="96">
        <f>J45*M45*L45</f>
        <v>117245.97</v>
      </c>
      <c r="Q45" s="96">
        <f>10934.45*2</f>
        <v>21868.9</v>
      </c>
      <c r="R45" s="96">
        <f>IF(P45&lt;=Q45,P45/4,0)</f>
        <v>0</v>
      </c>
      <c r="S45" s="5">
        <f>IF(P45&gt;=Q45,P45/N45,0)</f>
        <v>651.36649999999997</v>
      </c>
      <c r="T45" s="3"/>
      <c r="U45" s="3">
        <f>IF(T45="",1,0)</f>
        <v>1</v>
      </c>
      <c r="V45" s="3">
        <v>56</v>
      </c>
      <c r="W45" s="5">
        <v>0</v>
      </c>
      <c r="X45" s="5">
        <v>402.65</v>
      </c>
      <c r="Y45" s="5">
        <f>X45*W45</f>
        <v>0</v>
      </c>
      <c r="Z45" s="5">
        <v>400</v>
      </c>
      <c r="AA45" s="5">
        <f>S45+Y45+Z45</f>
        <v>1051.3665000000001</v>
      </c>
      <c r="AB45" s="39">
        <f>(J45/12+J45/12*1.3333333333+450/12+J45/30*6/12+J45)*1.3+Y45+Z45+153.9</f>
        <v>3928.726866659038</v>
      </c>
      <c r="AC45" s="39" t="s">
        <v>12</v>
      </c>
      <c r="AD45" s="39">
        <f>J45*1.3+400+153.9</f>
        <v>3300.2020000000002</v>
      </c>
      <c r="AE45" s="39">
        <f>SUMIFS('CUSTO MENSAL FUNC NOVO'!H:H,'CUSTO MENSAL FUNC NOVO'!A:A,'VALORES MENSAIS'!AC45)</f>
        <v>2265.9090000000001</v>
      </c>
      <c r="AF45" s="27">
        <f>IF($R45&gt;0,$R45,$S45)+$Y45+$Z45</f>
        <v>1051.3665000000001</v>
      </c>
      <c r="AG45" s="27">
        <f>IF($R45&gt;0,$R45,$S45)+$Y45+$Z45</f>
        <v>1051.3665000000001</v>
      </c>
      <c r="AH45" s="27">
        <f>IF($R45&gt;0,$R45,$S45)+$Y45+$Z45</f>
        <v>1051.3665000000001</v>
      </c>
      <c r="AI45" s="27">
        <f>IF($R45&gt;0,$R45,$S45)+$Y45+$Z45</f>
        <v>1051.3665000000001</v>
      </c>
      <c r="AJ45" s="27">
        <f>IF($O45&gt;=AJ$1,$S45+$Y45+$Z45,$Y45+$Z45)</f>
        <v>1051.3665000000001</v>
      </c>
      <c r="AK45" s="27">
        <f>IF($O45&gt;=AK$1,$S45+$Y45+$Z45,$Y45+$Z45)</f>
        <v>1051.3665000000001</v>
      </c>
      <c r="AL45" s="27">
        <f>IF($O45&gt;=AL$1,$S45+$Y45+$Z45,$Y45+$Z45)</f>
        <v>1051.3665000000001</v>
      </c>
      <c r="AM45" s="27">
        <f>IF($O45&gt;=AM$1,$S45+$Y45+$Z45,$Y45+$Z45)</f>
        <v>1051.3665000000001</v>
      </c>
      <c r="AN45" s="27">
        <f>IF($O45&gt;=AN$1,$S45+$Y45+$Z45,$Y45+$Z45)</f>
        <v>1051.3665000000001</v>
      </c>
      <c r="AO45" s="27">
        <f>IF($O45&gt;=AO$1,$S45+$Y45+$Z45,$Y45+$Z45)</f>
        <v>1051.3665000000001</v>
      </c>
      <c r="AP45" s="27">
        <f>IF($O45&gt;=AP$1,$S45+$Y45+$Z45,$Y45+$Z45)</f>
        <v>1051.3665000000001</v>
      </c>
      <c r="AQ45" s="27">
        <f>IF($O45&gt;=AQ$1,$S45+$Y45+$Z45,$Y45+$Z45)</f>
        <v>1051.3665000000001</v>
      </c>
      <c r="AR45" s="27">
        <f>IF($O45&gt;=AR$1,$S45+$Y45+$Z45,$Y45+$Z45)</f>
        <v>1051.3665000000001</v>
      </c>
      <c r="AS45" s="27">
        <f>IF($O45&gt;=AS$1,$S45+$Y45+$Z45,$Y45+$Z45)</f>
        <v>1051.3665000000001</v>
      </c>
      <c r="AT45" s="27">
        <f>IF($O45&gt;=AT$1,$S45+$Y45+$Z45,$Y45+$Z45)</f>
        <v>1051.3665000000001</v>
      </c>
      <c r="AU45" s="27">
        <f>IF($O45&gt;=AU$1,$S45+$Y45+$Z45,$Y45+$Z45)</f>
        <v>1051.3665000000001</v>
      </c>
      <c r="AV45" s="27">
        <f>IF($O45&gt;=AV$1,$S45+$Y45+$Z45,$Y45+$Z45)</f>
        <v>1051.3665000000001</v>
      </c>
      <c r="AW45" s="27">
        <f>IF($O45&gt;=AW$1,$S45+$Y45+$Z45,$Y45+$Z45)</f>
        <v>1051.3665000000001</v>
      </c>
      <c r="AX45" s="27">
        <f>IF($O45&gt;=AX$1,$S45+$Y45+$Z45,$Y45+$Z45)</f>
        <v>1051.3665000000001</v>
      </c>
      <c r="AY45" s="27">
        <f>IF($O45&gt;=AY$1,$S45+$Y45+$Z45,$Y45+$Z45)</f>
        <v>1051.3665000000001</v>
      </c>
      <c r="AZ45" s="27">
        <f>IF($O45&gt;=AZ$1,$S45+$Y45+$Z45,$Y45+$Z45)</f>
        <v>1051.3665000000001</v>
      </c>
      <c r="BA45" s="27">
        <f>IF($O45&gt;=BA$1,$S45+$Y45+$Z45,$Y45+$Z45)</f>
        <v>1051.3665000000001</v>
      </c>
      <c r="BB45" s="27">
        <f>IF($O45&gt;=BB$1,$S45+$Y45+$Z45,$Y45+$Z45)</f>
        <v>1051.3665000000001</v>
      </c>
      <c r="BC45" s="27">
        <f>IF($O45&gt;=BC$1,$S45+$Y45+$Z45,$Y45+$Z45)</f>
        <v>1051.3665000000001</v>
      </c>
      <c r="BD45" s="27">
        <f>IF($O45&gt;=BD$1,$S45+$Y45+$Z45,$Y45+$Z45)</f>
        <v>1051.3665000000001</v>
      </c>
      <c r="BE45" s="27">
        <f>IF($O45&gt;=BE$1,$S45+$Y45+$Z45,$Y45+$Z45)</f>
        <v>1051.3665000000001</v>
      </c>
      <c r="BF45" s="27">
        <f>IF($O45&gt;=BF$1,$S45+$Y45+$Z45,$Y45+$Z45)</f>
        <v>1051.3665000000001</v>
      </c>
      <c r="BG45" s="27">
        <f>IF($O45&gt;=BG$1,$S45+$Y45+$Z45,$Y45+$Z45)</f>
        <v>1051.3665000000001</v>
      </c>
      <c r="BH45" s="27">
        <f>IF($O45&gt;=BH$1,$S45+$Y45+$Z45,$Y45+$Z45)</f>
        <v>1051.3665000000001</v>
      </c>
      <c r="BI45" s="27">
        <f>IF($O45&gt;=BI$1,$S45+$Y45+$Z45,$Y45+$Z45)</f>
        <v>1051.3665000000001</v>
      </c>
      <c r="BJ45" s="27">
        <f>IF($O45&gt;=BJ$1,$S45+$Y45+$Z45,$Y45+$Z45)</f>
        <v>1051.3665000000001</v>
      </c>
      <c r="BK45" s="27">
        <f>IF($O45&gt;=BK$1,$S45+$Y45+$Z45,$Y45+$Z45)</f>
        <v>1051.3665000000001</v>
      </c>
      <c r="BL45" s="27">
        <f>IF($O45&gt;=BL$1,$S45+$Y45+$Z45,$Y45+$Z45)</f>
        <v>1051.3665000000001</v>
      </c>
      <c r="BM45" s="27">
        <f>IF($O45&gt;=BM$1,$S45+$Y45+$Z45,$Y45+$Z45)</f>
        <v>1051.3665000000001</v>
      </c>
      <c r="BN45" s="27">
        <f>IF($O45&gt;=BN$1,$S45+$Y45+$Z45,$Y45+$Z45)</f>
        <v>1051.3665000000001</v>
      </c>
      <c r="BO45" s="27">
        <f>IF($O45&gt;=BO$1,$S45+$Y45+$Z45,$Y45+$Z45)</f>
        <v>1051.3665000000001</v>
      </c>
      <c r="BP45" s="27">
        <f>IF($O45&gt;=BP$1,$S45+$Y45+$Z45,$Y45+$Z45)</f>
        <v>1051.3665000000001</v>
      </c>
      <c r="BQ45" s="27">
        <f>IF($O45&gt;=BQ$1,$S45+$Y45+$Z45,$Y45+$Z45)</f>
        <v>1051.3665000000001</v>
      </c>
      <c r="BR45" s="27">
        <f>IF($O45&gt;=BR$1,$S45+$Y45+$Z45,$Y45+$Z45)</f>
        <v>1051.3665000000001</v>
      </c>
      <c r="BS45" s="27">
        <f>IF($O45&gt;=BS$1,$S45+$Y45+$Z45,$Y45+$Z45)</f>
        <v>1051.3665000000001</v>
      </c>
      <c r="BT45" s="27">
        <f>IF($O45&gt;=BT$1,$S45+$Y45+$Z45,$Y45+$Z45)</f>
        <v>1051.3665000000001</v>
      </c>
      <c r="BU45" s="27">
        <f>IF($O45&gt;=BU$1,$S45+$Y45+$Z45,$Y45+$Z45)</f>
        <v>1051.3665000000001</v>
      </c>
      <c r="BV45" s="27">
        <f>IF($O45&gt;=BV$1,$S45+$Y45+$Z45,$Y45+$Z45)</f>
        <v>1051.3665000000001</v>
      </c>
      <c r="BW45" s="27">
        <f>IF($O45&gt;=BW$1,$S45+$Y45+$Z45,$Y45+$Z45)</f>
        <v>1051.3665000000001</v>
      </c>
      <c r="BX45" s="27">
        <f>IF($O45&gt;=BX$1,$S45+$Y45+$Z45,$Y45+$Z45)</f>
        <v>1051.3665000000001</v>
      </c>
      <c r="BY45" s="27">
        <f>IF($O45&gt;=BY$1,$S45+$Y45+$Z45,$Y45+$Z45)</f>
        <v>1051.3665000000001</v>
      </c>
      <c r="BZ45" s="27">
        <f>IF($O45&gt;=BZ$1,$S45+$Y45+$Z45,$Y45+$Z45)</f>
        <v>1051.3665000000001</v>
      </c>
      <c r="CA45" s="27">
        <f>IF($O45&gt;=CA$1,$S45+$Y45+$Z45,$Y45+$Z45)</f>
        <v>1051.3665000000001</v>
      </c>
      <c r="CB45" s="27">
        <f>IF($O45&gt;=CB$1,$S45+$Y45+$Z45,$Y45+$Z45)</f>
        <v>1051.3665000000001</v>
      </c>
      <c r="CC45" s="27">
        <f>IF($O45&gt;=CC$1,$S45+$Y45+$Z45,$Y45+$Z45)</f>
        <v>1051.3665000000001</v>
      </c>
      <c r="CD45" s="27">
        <f>IF($O45&gt;=CD$1,$S45+$Y45+$Z45,$Y45+$Z45)</f>
        <v>1051.3665000000001</v>
      </c>
      <c r="CE45" s="27">
        <f>IF($O45&gt;=CE$1,$S45+$Y45+$Z45,$Y45+$Z45)</f>
        <v>1051.3665000000001</v>
      </c>
      <c r="CF45" s="27">
        <f>IF($O45&gt;=CF$1,$S45+$Y45+$Z45,$Y45+$Z45)</f>
        <v>1051.3665000000001</v>
      </c>
      <c r="CG45" s="27">
        <f>IF($O45&gt;=CG$1,$S45+$Y45+$Z45,$Y45+$Z45)</f>
        <v>1051.3665000000001</v>
      </c>
      <c r="CH45" s="27">
        <f>IF($O45&gt;=CH$1,$S45+$Y45+$Z45,$Y45+$Z45)</f>
        <v>1051.3665000000001</v>
      </c>
      <c r="CI45" s="27">
        <f>IF($O45&gt;=CI$1,$S45+$Y45+$Z45,$Y45+$Z45)</f>
        <v>1051.3665000000001</v>
      </c>
      <c r="CJ45" s="27">
        <f>IF($O45&gt;=CJ$1,$S45+$Y45+$Z45,$Y45+$Z45)</f>
        <v>1051.3665000000001</v>
      </c>
      <c r="CK45" s="27">
        <f>IF($O45&gt;=CK$1,$S45+$Y45+$Z45,$Y45+$Z45)</f>
        <v>1051.3665000000001</v>
      </c>
      <c r="CL45" s="27">
        <f>IF($O45&gt;=CL$1,$S45+$Y45+$Z45,$Y45+$Z45)</f>
        <v>1051.3665000000001</v>
      </c>
      <c r="CM45" s="27">
        <f>IF($O45&gt;=CM$1,$S45+$Y45+$Z45,$Y45+$Z45)</f>
        <v>1051.3665000000001</v>
      </c>
      <c r="CN45" s="27">
        <f>IF($O45&gt;=CN$1,$S45+$Y45,$Y45)</f>
        <v>651.36649999999997</v>
      </c>
      <c r="CO45" s="27">
        <f>IF($O45&gt;=CO$1,$S45+$Y45,$Y45)</f>
        <v>651.36649999999997</v>
      </c>
      <c r="CP45" s="27">
        <f>IF($O45&gt;=CP$1,$S45+$Y45,$Y45)</f>
        <v>651.36649999999997</v>
      </c>
      <c r="CQ45" s="27">
        <f>IF($O45&gt;=CQ$1,$S45+$Y45,$Y45)</f>
        <v>651.36649999999997</v>
      </c>
      <c r="CR45" s="27">
        <f>IF($O45&gt;=CR$1,$S45+$Y45,$Y45)</f>
        <v>651.36649999999997</v>
      </c>
      <c r="CS45" s="27">
        <f>IF($O45&gt;=CS$1,$S45+$Y45,$Y45)</f>
        <v>651.36649999999997</v>
      </c>
      <c r="CT45" s="27">
        <f>IF($O45&gt;=CT$1,$S45+$Y45,$Y45)</f>
        <v>651.36649999999997</v>
      </c>
      <c r="CU45" s="27">
        <f>IF($O45&gt;=CU$1,$S45+$Y45,$Y45)</f>
        <v>651.36649999999997</v>
      </c>
      <c r="CV45" s="27">
        <f>IF($O45&gt;=CV$1,$S45+$Y45,$Y45)</f>
        <v>651.36649999999997</v>
      </c>
      <c r="CW45" s="27">
        <f>IF($O45&gt;=CW$1,$S45+$Y45,$Y45)</f>
        <v>651.36649999999997</v>
      </c>
      <c r="CX45" s="27">
        <f>IF($O45&gt;=CX$1,$S45+$Y45,$Y45)</f>
        <v>651.36649999999997</v>
      </c>
      <c r="CY45" s="27">
        <f>IF($O45&gt;=CY$1,$S45+$Y45,$Y45)</f>
        <v>651.36649999999997</v>
      </c>
      <c r="CZ45" s="27">
        <f>IF($O45&gt;=CZ$1,$S45+$Y45,$Y45)</f>
        <v>651.36649999999997</v>
      </c>
      <c r="DA45" s="27">
        <f>IF($O45&gt;=DA$1,$S45+$Y45,$Y45)</f>
        <v>651.36649999999997</v>
      </c>
      <c r="DB45" s="27">
        <f>IF($O45&gt;=DB$1,$S45+$Y45,$Y45)</f>
        <v>651.36649999999997</v>
      </c>
      <c r="DC45" s="27">
        <f>IF($O45&gt;=DC$1,$S45+$Y45,$Y45)</f>
        <v>651.36649999999997</v>
      </c>
      <c r="DD45" s="27">
        <f>IF($O45&gt;=DD$1,$S45+$Y45,$Y45)</f>
        <v>651.36649999999997</v>
      </c>
      <c r="DE45" s="27">
        <f>IF($O45&gt;=DE$1,$S45+$Y45,$Y45)</f>
        <v>651.36649999999997</v>
      </c>
      <c r="DF45" s="27">
        <f>IF($O45&gt;=DF$1,$S45+$Y45,$Y45)</f>
        <v>651.36649999999997</v>
      </c>
      <c r="DG45" s="27">
        <f>IF($O45&gt;=DG$1,$S45+$Y45,$Y45)</f>
        <v>651.36649999999997</v>
      </c>
      <c r="DH45" s="27">
        <f>IF($O45&gt;=DH$1,$S45+$Y45,$Y45)</f>
        <v>651.36649999999997</v>
      </c>
      <c r="DI45" s="27">
        <f>IF($O45&gt;=DI$1,$S45+$Y45,$Y45)</f>
        <v>651.36649999999997</v>
      </c>
      <c r="DJ45" s="27">
        <f>IF($O45&gt;=DJ$1,$S45+$Y45,$Y45)</f>
        <v>651.36649999999997</v>
      </c>
      <c r="DK45" s="27">
        <f>IF($O45&gt;=DK$1,$S45+$Y45,$Y45)</f>
        <v>651.36649999999997</v>
      </c>
      <c r="DL45" s="27">
        <f>IF($O45&gt;=DL$1,$S45+$Y45,$Y45)</f>
        <v>651.36649999999997</v>
      </c>
      <c r="DM45" s="27">
        <f>IF($O45&gt;=DM$1,$S45+$Y45,$Y45)</f>
        <v>651.36649999999997</v>
      </c>
      <c r="DN45" s="27">
        <f>IF($O45&gt;=DN$1,$S45+$Y45,$Y45)</f>
        <v>651.36649999999997</v>
      </c>
      <c r="DO45" s="27">
        <f>IF($O45&gt;=DO$1,$S45+$Y45,$Y45)</f>
        <v>651.36649999999997</v>
      </c>
      <c r="DP45" s="27">
        <f>IF($O45&gt;=DP$1,$S45+$Y45,$Y45)</f>
        <v>651.36649999999997</v>
      </c>
      <c r="DQ45" s="27">
        <f>IF($O45&gt;=DQ$1,$S45+$Y45,$Y45)</f>
        <v>651.36649999999997</v>
      </c>
      <c r="DR45" s="27">
        <f>IF($O45&gt;=DR$1,$S45+$Y45,$Y45)</f>
        <v>651.36649999999997</v>
      </c>
      <c r="DS45" s="27">
        <f>IF($O45&gt;=DS$1,$S45+$Y45,$Y45)</f>
        <v>651.36649999999997</v>
      </c>
      <c r="DT45" s="27">
        <f>IF($O45&gt;=DT$1,$S45+$Y45,$Y45)</f>
        <v>651.36649999999997</v>
      </c>
      <c r="DU45" s="27">
        <f>IF($O45&gt;=DU$1,$S45+$Y45,$Y45)</f>
        <v>651.36649999999997</v>
      </c>
      <c r="DV45" s="27">
        <f>IF($O45&gt;=DV$1,$S45+$Y45,$Y45)</f>
        <v>651.36649999999997</v>
      </c>
      <c r="DW45" s="27">
        <f>IF($O45&gt;=DW$1,$S45+$Y45,$Y45)</f>
        <v>651.36649999999997</v>
      </c>
      <c r="DX45" s="27">
        <f>IF($O45&gt;=DX$1,$S45+$Y45,$Y45)</f>
        <v>651.36649999999997</v>
      </c>
      <c r="DY45" s="27">
        <f>IF($O45&gt;=DY$1,$S45+$Y45,$Y45)</f>
        <v>651.36649999999997</v>
      </c>
      <c r="DZ45" s="27">
        <f>IF($O45&gt;=DZ$1,$S45+$Y45,$Y45)</f>
        <v>651.36649999999997</v>
      </c>
      <c r="EA45" s="27">
        <f>IF($O45&gt;=EA$1,$S45+$Y45,$Y45)</f>
        <v>651.36649999999997</v>
      </c>
      <c r="EB45" s="27">
        <f>IF($O45&gt;=EB$1,$S45+$Y45,$Y45)</f>
        <v>651.36649999999997</v>
      </c>
      <c r="EC45" s="27">
        <f>IF($O45&gt;=EC$1,$S45+$Y45,$Y45)</f>
        <v>651.36649999999997</v>
      </c>
      <c r="ED45" s="27">
        <f>IF($O45&gt;=ED$1,$S45+$Y45,$Y45)</f>
        <v>651.36649999999997</v>
      </c>
      <c r="EE45" s="27">
        <f>IF($O45&gt;=EE$1,$S45+$Y45,$Y45)</f>
        <v>651.36649999999997</v>
      </c>
      <c r="EF45" s="27">
        <f>IF($O45&gt;=EF$1,$S45+$Y45,$Y45)</f>
        <v>651.36649999999997</v>
      </c>
      <c r="EG45" s="27">
        <f>IF($O45&gt;=EG$1,$S45+$Y45,$Y45)</f>
        <v>651.36649999999997</v>
      </c>
      <c r="EH45" s="27">
        <f>IF($O45&gt;=EH$1,$S45+$Y45,$Y45)</f>
        <v>651.36649999999997</v>
      </c>
      <c r="EI45" s="27">
        <f>IF($O45&gt;=EI$1,$S45+$Y45,$Y45)</f>
        <v>651.36649999999997</v>
      </c>
      <c r="EJ45" s="27">
        <f>IF($O45&gt;=EJ$1,$S45+$Y45,$Y45)</f>
        <v>651.36649999999997</v>
      </c>
      <c r="EK45" s="27">
        <f>IF($O45&gt;=EK$1,$S45+$Y45,$Y45)</f>
        <v>651.36649999999997</v>
      </c>
      <c r="EL45" s="27">
        <f>IF($O45&gt;=EL$1,$S45+$Y45,$Y45)</f>
        <v>651.36649999999997</v>
      </c>
      <c r="EM45" s="27">
        <f>IF($O45&gt;=EM$1,$S45+$Y45,$Y45)</f>
        <v>651.36649999999997</v>
      </c>
      <c r="EN45" s="27">
        <f>IF($O45&gt;=EN$1,$S45+$Y45,$Y45)</f>
        <v>651.36649999999997</v>
      </c>
      <c r="EO45" s="27">
        <f>IF($O45&gt;=EO$1,$S45+$Y45,$Y45)</f>
        <v>651.36649999999997</v>
      </c>
      <c r="EP45" s="27">
        <f>IF($O45&gt;=EP$1,$S45+$Y45,$Y45)</f>
        <v>651.36649999999997</v>
      </c>
      <c r="EQ45" s="27">
        <f>IF($O45&gt;=EQ$1,$S45+$Y45,$Y45)</f>
        <v>651.36649999999997</v>
      </c>
      <c r="ER45" s="27">
        <f>IF($O45&gt;=ER$1,$S45+$Y45,$Y45)</f>
        <v>651.36649999999997</v>
      </c>
      <c r="ES45" s="27">
        <f>IF($O45&gt;=ES$1,$S45+$Y45,$Y45)</f>
        <v>651.36649999999997</v>
      </c>
      <c r="ET45" s="27">
        <f>IF($O45&gt;=ET$1,$S45+$Y45,$Y45)</f>
        <v>651.36649999999997</v>
      </c>
      <c r="EU45" s="27">
        <f>IF($O45&gt;=EU$1,$S45+$Y45,$Y45)</f>
        <v>651.36649999999997</v>
      </c>
      <c r="EV45" s="27">
        <f>IF($O45&gt;=EV$1,$S45,0)</f>
        <v>651.36649999999997</v>
      </c>
      <c r="EW45" s="27">
        <f>IF($O45&gt;=EW$1,$S45,0)</f>
        <v>651.36649999999997</v>
      </c>
      <c r="EX45" s="27">
        <f>IF($O45&gt;=EX$1,$S45,0)</f>
        <v>651.36649999999997</v>
      </c>
      <c r="EY45" s="27">
        <f>IF($O45&gt;=EY$1,$S45,0)</f>
        <v>651.36649999999997</v>
      </c>
      <c r="EZ45" s="27">
        <f>IF($O45&gt;=EZ$1,$S45,0)</f>
        <v>651.36649999999997</v>
      </c>
      <c r="FA45" s="27">
        <f>IF($O45&gt;=FA$1,$S45,0)</f>
        <v>651.36649999999997</v>
      </c>
      <c r="FB45" s="27">
        <f>IF($O45&gt;=FB$1,$S45,0)</f>
        <v>651.36649999999997</v>
      </c>
      <c r="FC45" s="27">
        <f>IF($O45&gt;=FC$1,$S45,0)</f>
        <v>651.36649999999997</v>
      </c>
      <c r="FD45" s="27">
        <f>IF($O45&gt;=FD$1,$S45,0)</f>
        <v>651.36649999999997</v>
      </c>
      <c r="FE45" s="27">
        <f>IF($O45&gt;=FE$1,$S45,0)</f>
        <v>651.36649999999997</v>
      </c>
      <c r="FF45" s="27">
        <f>IF($O45&gt;=FF$1,$S45,0)</f>
        <v>651.36649999999997</v>
      </c>
      <c r="FG45" s="27">
        <f>IF($O45&gt;=FG$1,$S45,0)</f>
        <v>651.36649999999997</v>
      </c>
      <c r="FH45" s="27">
        <f>IF($O45&gt;=FH$1,$S45,0)</f>
        <v>651.36649999999997</v>
      </c>
      <c r="FI45" s="27">
        <f>IF($O45&gt;=FI$1,$S45,0)</f>
        <v>651.36649999999997</v>
      </c>
      <c r="FJ45" s="27">
        <f>IF($O45&gt;=FJ$1,$S45,0)</f>
        <v>651.36649999999997</v>
      </c>
      <c r="FK45" s="27">
        <f>IF($O45&gt;=FK$1,$S45,0)</f>
        <v>651.36649999999997</v>
      </c>
      <c r="FL45" s="27">
        <f>IF($O45&gt;=FL$1,$S45,0)</f>
        <v>651.36649999999997</v>
      </c>
      <c r="FM45" s="27">
        <f>IF($O45&gt;=FM$1,$S45,0)</f>
        <v>651.36649999999997</v>
      </c>
      <c r="FN45" s="27">
        <f>IF($O45&gt;=FN$1,$S45,0)</f>
        <v>651.36649999999997</v>
      </c>
      <c r="FO45" s="27">
        <f>IF($O45&gt;=FO$1,$S45,0)</f>
        <v>651.36649999999997</v>
      </c>
      <c r="FP45" s="27">
        <f>IF($O45&gt;=FP$1,$S45,0)</f>
        <v>651.36649999999997</v>
      </c>
      <c r="FQ45" s="27">
        <f>IF($O45&gt;=FQ$1,$S45,0)</f>
        <v>651.36649999999997</v>
      </c>
      <c r="FR45" s="27">
        <f>IF($O45&gt;=FR$1,$S45,0)</f>
        <v>651.36649999999997</v>
      </c>
      <c r="FS45" s="27">
        <f>IF($O45&gt;=FS$1,$S45,0)</f>
        <v>651.36649999999997</v>
      </c>
      <c r="FT45" s="27">
        <f>IF($O45&gt;=FT$1,$S45,0)</f>
        <v>651.36649999999997</v>
      </c>
      <c r="FU45" s="27">
        <f>IF($O45&gt;=FU$1,$S45,0)</f>
        <v>651.36649999999997</v>
      </c>
      <c r="FV45" s="27">
        <f>IF($O45&gt;=FV$1,$S45,0)</f>
        <v>651.36649999999997</v>
      </c>
      <c r="FW45" s="27">
        <f>IF($O45&gt;=FW$1,$S45,0)</f>
        <v>651.36649999999997</v>
      </c>
      <c r="FX45" s="27">
        <f>IF($O45&gt;=FX$1,$S45,0)</f>
        <v>651.36649999999997</v>
      </c>
      <c r="FY45" s="27">
        <f>IF($O45&gt;=FY$1,$S45,0)</f>
        <v>651.36649999999997</v>
      </c>
      <c r="FZ45" s="27">
        <f>IF($O45&gt;=FZ$1,$S45,0)</f>
        <v>651.36649999999997</v>
      </c>
      <c r="GA45" s="27">
        <f>IF($O45&gt;=GA$1,$S45,0)</f>
        <v>651.36649999999997</v>
      </c>
      <c r="GB45" s="27">
        <f>IF($O45&gt;=GB$1,$S45,0)</f>
        <v>651.36649999999997</v>
      </c>
      <c r="GC45" s="27">
        <f>IF($O45&gt;=GC$1,$S45,0)</f>
        <v>651.36649999999997</v>
      </c>
      <c r="GD45" s="27">
        <f>IF($O45&gt;=GD$1,$S45,0)</f>
        <v>651.36649999999997</v>
      </c>
      <c r="GE45" s="27">
        <f>IF($O45&gt;=GE$1,$S45,0)</f>
        <v>651.36649999999997</v>
      </c>
      <c r="GF45" s="27">
        <f>IF($O45&gt;=GF$1,$S45,0)</f>
        <v>651.36649999999997</v>
      </c>
      <c r="GG45" s="27">
        <f>IF($O45&gt;=GG$1,$S45,0)</f>
        <v>651.36649999999997</v>
      </c>
      <c r="GH45" s="27">
        <f>IF($O45&gt;=GH$1,$S45,0)</f>
        <v>651.36649999999997</v>
      </c>
      <c r="GI45" s="27">
        <f>IF($O45&gt;=GI$1,$S45,0)</f>
        <v>651.36649999999997</v>
      </c>
      <c r="GJ45" s="27">
        <f>IF($O45&gt;=GJ$1,$S45,0)</f>
        <v>651.36649999999997</v>
      </c>
      <c r="GK45" s="27">
        <f>IF($O45&gt;=GK$1,$S45,0)</f>
        <v>651.36649999999997</v>
      </c>
      <c r="GL45" s="27">
        <f>IF($O45&gt;=GL$1,$S45,0)</f>
        <v>651.36649999999997</v>
      </c>
      <c r="GM45" s="27">
        <f>IF($O45&gt;=GM$1,$S45,0)</f>
        <v>651.36649999999997</v>
      </c>
      <c r="GN45" s="27">
        <f>IF($O45&gt;=GN$1,$S45,0)</f>
        <v>651.36649999999997</v>
      </c>
      <c r="GO45" s="27">
        <f>IF($O45&gt;=GO$1,$S45,0)</f>
        <v>651.36649999999997</v>
      </c>
      <c r="GP45" s="27">
        <f>IF($O45&gt;=GP$1,$S45,0)</f>
        <v>651.36649999999997</v>
      </c>
      <c r="GQ45" s="27">
        <f>IF($O45&gt;=GQ$1,$S45,0)</f>
        <v>651.36649999999997</v>
      </c>
      <c r="GR45" s="27">
        <f>IF($O45&gt;=GR$1,$S45,0)</f>
        <v>651.36649999999997</v>
      </c>
      <c r="GS45" s="27">
        <f>IF($O45&gt;=GS$1,$S45,0)</f>
        <v>651.36649999999997</v>
      </c>
      <c r="GT45" s="27">
        <f>IF($O45&gt;=GT$1,$S45,0)</f>
        <v>651.36649999999997</v>
      </c>
      <c r="GU45" s="27">
        <f>IF($O45&gt;=GU$1,$S45,0)</f>
        <v>651.36649999999997</v>
      </c>
      <c r="GV45" s="27">
        <f>IF($O45&gt;=GV$1,$S45,0)</f>
        <v>651.36649999999997</v>
      </c>
      <c r="GW45" s="27">
        <f>IF($O45&gt;=GW$1,$S45,0)</f>
        <v>651.36649999999997</v>
      </c>
      <c r="GX45" s="27">
        <f>IF($O45&gt;=GX$1,$S45,0)</f>
        <v>651.36649999999997</v>
      </c>
      <c r="GY45" s="27">
        <f>IF($O45&gt;=GY$1,$S45,0)</f>
        <v>651.36649999999997</v>
      </c>
      <c r="GZ45" s="27">
        <f>IF($O45&gt;=GZ$1,$S45,0)</f>
        <v>651.36649999999997</v>
      </c>
      <c r="HA45" s="27">
        <f>IF($O45&gt;=HA$1,$S45,0)</f>
        <v>651.36649999999997</v>
      </c>
      <c r="HB45" s="27">
        <f>IF($O45&gt;=HB$1,$S45,0)</f>
        <v>651.36649999999997</v>
      </c>
      <c r="HC45" s="27">
        <f>IF($O45&gt;=HC$1,$S45,0)</f>
        <v>651.36649999999997</v>
      </c>
    </row>
    <row r="46" spans="1:211">
      <c r="A46" s="3">
        <v>158976</v>
      </c>
      <c r="B46" s="3" t="s">
        <v>70</v>
      </c>
      <c r="C46" s="3" t="s">
        <v>71</v>
      </c>
      <c r="D46" s="3">
        <v>64</v>
      </c>
      <c r="E46" s="4">
        <v>39938</v>
      </c>
      <c r="F46" s="5">
        <v>9.131506849315068</v>
      </c>
      <c r="G46" s="3" t="s">
        <v>72</v>
      </c>
      <c r="H46" s="4">
        <v>20083</v>
      </c>
      <c r="I46" s="9" t="s">
        <v>858</v>
      </c>
      <c r="J46" s="5">
        <v>3389.17</v>
      </c>
      <c r="K46" s="31">
        <v>151</v>
      </c>
      <c r="L46" s="32">
        <v>9</v>
      </c>
      <c r="M46" s="33">
        <f>VLOOKUP(L46,FIND,3,TRUE)</f>
        <v>1</v>
      </c>
      <c r="N46" s="32">
        <f>IF(L46&gt;30,180,VLOOKUP(L46,TEMPO,2,FALSE))</f>
        <v>54</v>
      </c>
      <c r="O46" s="32">
        <f>IF(R46&gt;0,4,N46)</f>
        <v>54</v>
      </c>
      <c r="P46" s="96">
        <f>J46*M46*L46</f>
        <v>30502.53</v>
      </c>
      <c r="Q46" s="96">
        <f>10934.45*2</f>
        <v>21868.9</v>
      </c>
      <c r="R46" s="96">
        <f>IF(P46&lt;=Q46,P46/4,0)</f>
        <v>0</v>
      </c>
      <c r="S46" s="5">
        <f>IF(P46&gt;=Q46,P46/N46,0)</f>
        <v>564.86166666666668</v>
      </c>
      <c r="T46" s="3"/>
      <c r="U46" s="3">
        <f>IF(T46="",1,0)</f>
        <v>1</v>
      </c>
      <c r="V46" s="3">
        <v>119</v>
      </c>
      <c r="W46" s="5">
        <v>0</v>
      </c>
      <c r="X46" s="5">
        <v>402.65</v>
      </c>
      <c r="Y46" s="5">
        <f>X46*W46</f>
        <v>0</v>
      </c>
      <c r="Z46" s="5">
        <v>400</v>
      </c>
      <c r="AA46" s="5">
        <f>S46+Y46+Z46</f>
        <v>964.86166666666668</v>
      </c>
      <c r="AB46" s="39">
        <f>(J46/12+J46/12*1.3333333333+450/12+J46/30*6/12+J46)*1.3+Y46+Z46+153.9</f>
        <v>5938.7098777655383</v>
      </c>
      <c r="AC46" s="39" t="s">
        <v>71</v>
      </c>
      <c r="AD46" s="39">
        <f>J46*1.3+400+153.9</f>
        <v>4959.8209999999999</v>
      </c>
      <c r="AE46" s="39">
        <f>SUMIFS('CUSTO MENSAL FUNC NOVO'!H:H,'CUSTO MENSAL FUNC NOVO'!A:A,'VALORES MENSAIS'!AC46)</f>
        <v>4093.605</v>
      </c>
      <c r="AF46" s="27">
        <f>IF($R46&gt;0,$R46,$S46)+$Y46+$Z46</f>
        <v>964.86166666666668</v>
      </c>
      <c r="AG46" s="27">
        <f>IF($R46&gt;0,$R46,$S46)+$Y46+$Z46</f>
        <v>964.86166666666668</v>
      </c>
      <c r="AH46" s="27">
        <f>IF($R46&gt;0,$R46,$S46)+$Y46+$Z46</f>
        <v>964.86166666666668</v>
      </c>
      <c r="AI46" s="27">
        <f>IF($R46&gt;0,$R46,$S46)+$Y46+$Z46</f>
        <v>964.86166666666668</v>
      </c>
      <c r="AJ46" s="27">
        <f>IF($O46&gt;=AJ$1,$S46+$Y46+$Z46,$Y46+$Z46)</f>
        <v>964.86166666666668</v>
      </c>
      <c r="AK46" s="27">
        <f>IF($O46&gt;=AK$1,$S46+$Y46+$Z46,$Y46+$Z46)</f>
        <v>964.86166666666668</v>
      </c>
      <c r="AL46" s="27">
        <f>IF($O46&gt;=AL$1,$S46+$Y46+$Z46,$Y46+$Z46)</f>
        <v>964.86166666666668</v>
      </c>
      <c r="AM46" s="27">
        <f>IF($O46&gt;=AM$1,$S46+$Y46+$Z46,$Y46+$Z46)</f>
        <v>964.86166666666668</v>
      </c>
      <c r="AN46" s="27">
        <f>IF($O46&gt;=AN$1,$S46+$Y46+$Z46,$Y46+$Z46)</f>
        <v>964.86166666666668</v>
      </c>
      <c r="AO46" s="27">
        <f>IF($O46&gt;=AO$1,$S46+$Y46+$Z46,$Y46+$Z46)</f>
        <v>964.86166666666668</v>
      </c>
      <c r="AP46" s="27">
        <f>IF($O46&gt;=AP$1,$S46+$Y46+$Z46,$Y46+$Z46)</f>
        <v>964.86166666666668</v>
      </c>
      <c r="AQ46" s="27">
        <f>IF($O46&gt;=AQ$1,$S46+$Y46+$Z46,$Y46+$Z46)</f>
        <v>964.86166666666668</v>
      </c>
      <c r="AR46" s="27">
        <f>IF($O46&gt;=AR$1,$S46+$Y46+$Z46,$Y46+$Z46)</f>
        <v>964.86166666666668</v>
      </c>
      <c r="AS46" s="27">
        <f>IF($O46&gt;=AS$1,$S46+$Y46+$Z46,$Y46+$Z46)</f>
        <v>964.86166666666668</v>
      </c>
      <c r="AT46" s="27">
        <f>IF($O46&gt;=AT$1,$S46+$Y46+$Z46,$Y46+$Z46)</f>
        <v>964.86166666666668</v>
      </c>
      <c r="AU46" s="27">
        <f>IF($O46&gt;=AU$1,$S46+$Y46+$Z46,$Y46+$Z46)</f>
        <v>964.86166666666668</v>
      </c>
      <c r="AV46" s="27">
        <f>IF($O46&gt;=AV$1,$S46+$Y46+$Z46,$Y46+$Z46)</f>
        <v>964.86166666666668</v>
      </c>
      <c r="AW46" s="27">
        <f>IF($O46&gt;=AW$1,$S46+$Y46+$Z46,$Y46+$Z46)</f>
        <v>964.86166666666668</v>
      </c>
      <c r="AX46" s="27">
        <f>IF($O46&gt;=AX$1,$S46+$Y46+$Z46,$Y46+$Z46)</f>
        <v>964.86166666666668</v>
      </c>
      <c r="AY46" s="27">
        <f>IF($O46&gt;=AY$1,$S46+$Y46+$Z46,$Y46+$Z46)</f>
        <v>964.86166666666668</v>
      </c>
      <c r="AZ46" s="27">
        <f>IF($O46&gt;=AZ$1,$S46+$Y46+$Z46,$Y46+$Z46)</f>
        <v>964.86166666666668</v>
      </c>
      <c r="BA46" s="27">
        <f>IF($O46&gt;=BA$1,$S46+$Y46+$Z46,$Y46+$Z46)</f>
        <v>964.86166666666668</v>
      </c>
      <c r="BB46" s="27">
        <f>IF($O46&gt;=BB$1,$S46+$Y46+$Z46,$Y46+$Z46)</f>
        <v>964.86166666666668</v>
      </c>
      <c r="BC46" s="27">
        <f>IF($O46&gt;=BC$1,$S46+$Y46+$Z46,$Y46+$Z46)</f>
        <v>964.86166666666668</v>
      </c>
      <c r="BD46" s="27">
        <f>IF($O46&gt;=BD$1,$S46+$Y46+$Z46,$Y46+$Z46)</f>
        <v>964.86166666666668</v>
      </c>
      <c r="BE46" s="27">
        <f>IF($O46&gt;=BE$1,$S46+$Y46+$Z46,$Y46+$Z46)</f>
        <v>964.86166666666668</v>
      </c>
      <c r="BF46" s="27">
        <f>IF($O46&gt;=BF$1,$S46+$Y46+$Z46,$Y46+$Z46)</f>
        <v>964.86166666666668</v>
      </c>
      <c r="BG46" s="27">
        <f>IF($O46&gt;=BG$1,$S46+$Y46+$Z46,$Y46+$Z46)</f>
        <v>964.86166666666668</v>
      </c>
      <c r="BH46" s="27">
        <f>IF($O46&gt;=BH$1,$S46+$Y46+$Z46,$Y46+$Z46)</f>
        <v>964.86166666666668</v>
      </c>
      <c r="BI46" s="27">
        <f>IF($O46&gt;=BI$1,$S46+$Y46+$Z46,$Y46+$Z46)</f>
        <v>964.86166666666668</v>
      </c>
      <c r="BJ46" s="27">
        <f>IF($O46&gt;=BJ$1,$S46+$Y46+$Z46,$Y46+$Z46)</f>
        <v>964.86166666666668</v>
      </c>
      <c r="BK46" s="27">
        <f>IF($O46&gt;=BK$1,$S46+$Y46+$Z46,$Y46+$Z46)</f>
        <v>964.86166666666668</v>
      </c>
      <c r="BL46" s="27">
        <f>IF($O46&gt;=BL$1,$S46+$Y46+$Z46,$Y46+$Z46)</f>
        <v>964.86166666666668</v>
      </c>
      <c r="BM46" s="27">
        <f>IF($O46&gt;=BM$1,$S46+$Y46+$Z46,$Y46+$Z46)</f>
        <v>964.86166666666668</v>
      </c>
      <c r="BN46" s="27">
        <f>IF($O46&gt;=BN$1,$S46+$Y46+$Z46,$Y46+$Z46)</f>
        <v>964.86166666666668</v>
      </c>
      <c r="BO46" s="27">
        <f>IF($O46&gt;=BO$1,$S46+$Y46+$Z46,$Y46+$Z46)</f>
        <v>964.86166666666668</v>
      </c>
      <c r="BP46" s="27">
        <f>IF($O46&gt;=BP$1,$S46+$Y46+$Z46,$Y46+$Z46)</f>
        <v>964.86166666666668</v>
      </c>
      <c r="BQ46" s="27">
        <f>IF($O46&gt;=BQ$1,$S46+$Y46+$Z46,$Y46+$Z46)</f>
        <v>964.86166666666668</v>
      </c>
      <c r="BR46" s="27">
        <f>IF($O46&gt;=BR$1,$S46+$Y46+$Z46,$Y46+$Z46)</f>
        <v>964.86166666666668</v>
      </c>
      <c r="BS46" s="27">
        <f>IF($O46&gt;=BS$1,$S46+$Y46+$Z46,$Y46+$Z46)</f>
        <v>964.86166666666668</v>
      </c>
      <c r="BT46" s="27">
        <f>IF($O46&gt;=BT$1,$S46+$Y46+$Z46,$Y46+$Z46)</f>
        <v>964.86166666666668</v>
      </c>
      <c r="BU46" s="27">
        <f>IF($O46&gt;=BU$1,$S46+$Y46+$Z46,$Y46+$Z46)</f>
        <v>964.86166666666668</v>
      </c>
      <c r="BV46" s="27">
        <f>IF($O46&gt;=BV$1,$S46+$Y46+$Z46,$Y46+$Z46)</f>
        <v>964.86166666666668</v>
      </c>
      <c r="BW46" s="27">
        <f>IF($O46&gt;=BW$1,$S46+$Y46+$Z46,$Y46+$Z46)</f>
        <v>964.86166666666668</v>
      </c>
      <c r="BX46" s="27">
        <f>IF($O46&gt;=BX$1,$S46+$Y46+$Z46,$Y46+$Z46)</f>
        <v>964.86166666666668</v>
      </c>
      <c r="BY46" s="27">
        <f>IF($O46&gt;=BY$1,$S46+$Y46+$Z46,$Y46+$Z46)</f>
        <v>964.86166666666668</v>
      </c>
      <c r="BZ46" s="27">
        <f>IF($O46&gt;=BZ$1,$S46+$Y46+$Z46,$Y46+$Z46)</f>
        <v>964.86166666666668</v>
      </c>
      <c r="CA46" s="27">
        <f>IF($O46&gt;=CA$1,$S46+$Y46+$Z46,$Y46+$Z46)</f>
        <v>964.86166666666668</v>
      </c>
      <c r="CB46" s="27">
        <f>IF($O46&gt;=CB$1,$S46+$Y46+$Z46,$Y46+$Z46)</f>
        <v>964.86166666666668</v>
      </c>
      <c r="CC46" s="27">
        <f>IF($O46&gt;=CC$1,$S46+$Y46+$Z46,$Y46+$Z46)</f>
        <v>964.86166666666668</v>
      </c>
      <c r="CD46" s="27">
        <f>IF($O46&gt;=CD$1,$S46+$Y46+$Z46,$Y46+$Z46)</f>
        <v>964.86166666666668</v>
      </c>
      <c r="CE46" s="27">
        <f>IF($O46&gt;=CE$1,$S46+$Y46+$Z46,$Y46+$Z46)</f>
        <v>964.86166666666668</v>
      </c>
      <c r="CF46" s="27">
        <f>IF($O46&gt;=CF$1,$S46+$Y46+$Z46,$Y46+$Z46)</f>
        <v>964.86166666666668</v>
      </c>
      <c r="CG46" s="27">
        <f>IF($O46&gt;=CG$1,$S46+$Y46+$Z46,$Y46+$Z46)</f>
        <v>964.86166666666668</v>
      </c>
      <c r="CH46" s="27">
        <f>IF($O46&gt;=CH$1,$S46+$Y46+$Z46,$Y46+$Z46)</f>
        <v>400</v>
      </c>
      <c r="CI46" s="27">
        <f>IF($O46&gt;=CI$1,$S46+$Y46+$Z46,$Y46+$Z46)</f>
        <v>400</v>
      </c>
      <c r="CJ46" s="27">
        <f>IF($O46&gt;=CJ$1,$S46+$Y46+$Z46,$Y46+$Z46)</f>
        <v>400</v>
      </c>
      <c r="CK46" s="27">
        <f>IF($O46&gt;=CK$1,$S46+$Y46+$Z46,$Y46+$Z46)</f>
        <v>400</v>
      </c>
      <c r="CL46" s="27">
        <f>IF($O46&gt;=CL$1,$S46+$Y46+$Z46,$Y46+$Z46)</f>
        <v>400</v>
      </c>
      <c r="CM46" s="27">
        <f>IF($O46&gt;=CM$1,$S46+$Y46+$Z46,$Y46+$Z46)</f>
        <v>400</v>
      </c>
      <c r="CN46" s="27">
        <f>IF($O46&gt;=CN$1,$S46+$Y46,$Y46)</f>
        <v>0</v>
      </c>
      <c r="CO46" s="27">
        <f>IF($O46&gt;=CO$1,$S46+$Y46,$Y46)</f>
        <v>0</v>
      </c>
      <c r="CP46" s="27">
        <f>IF($O46&gt;=CP$1,$S46+$Y46,$Y46)</f>
        <v>0</v>
      </c>
      <c r="CQ46" s="27">
        <f>IF($O46&gt;=CQ$1,$S46+$Y46,$Y46)</f>
        <v>0</v>
      </c>
      <c r="CR46" s="27">
        <f>IF($O46&gt;=CR$1,$S46+$Y46,$Y46)</f>
        <v>0</v>
      </c>
      <c r="CS46" s="27">
        <f>IF($O46&gt;=CS$1,$S46+$Y46,$Y46)</f>
        <v>0</v>
      </c>
      <c r="CT46" s="27">
        <f>IF($O46&gt;=CT$1,$S46+$Y46,$Y46)</f>
        <v>0</v>
      </c>
      <c r="CU46" s="27">
        <f>IF($O46&gt;=CU$1,$S46+$Y46,$Y46)</f>
        <v>0</v>
      </c>
      <c r="CV46" s="27">
        <f>IF($O46&gt;=CV$1,$S46+$Y46,$Y46)</f>
        <v>0</v>
      </c>
      <c r="CW46" s="27">
        <f>IF($O46&gt;=CW$1,$S46+$Y46,$Y46)</f>
        <v>0</v>
      </c>
      <c r="CX46" s="27">
        <f>IF($O46&gt;=CX$1,$S46+$Y46,$Y46)</f>
        <v>0</v>
      </c>
      <c r="CY46" s="27">
        <f>IF($O46&gt;=CY$1,$S46+$Y46,$Y46)</f>
        <v>0</v>
      </c>
      <c r="CZ46" s="27">
        <f>IF($O46&gt;=CZ$1,$S46+$Y46,$Y46)</f>
        <v>0</v>
      </c>
      <c r="DA46" s="27">
        <f>IF($O46&gt;=DA$1,$S46+$Y46,$Y46)</f>
        <v>0</v>
      </c>
      <c r="DB46" s="27">
        <f>IF($O46&gt;=DB$1,$S46+$Y46,$Y46)</f>
        <v>0</v>
      </c>
      <c r="DC46" s="27">
        <f>IF($O46&gt;=DC$1,$S46+$Y46,$Y46)</f>
        <v>0</v>
      </c>
      <c r="DD46" s="27">
        <f>IF($O46&gt;=DD$1,$S46+$Y46,$Y46)</f>
        <v>0</v>
      </c>
      <c r="DE46" s="27">
        <f>IF($O46&gt;=DE$1,$S46+$Y46,$Y46)</f>
        <v>0</v>
      </c>
      <c r="DF46" s="27">
        <f>IF($O46&gt;=DF$1,$S46+$Y46,$Y46)</f>
        <v>0</v>
      </c>
      <c r="DG46" s="27">
        <f>IF($O46&gt;=DG$1,$S46+$Y46,$Y46)</f>
        <v>0</v>
      </c>
      <c r="DH46" s="27">
        <f>IF($O46&gt;=DH$1,$S46+$Y46,$Y46)</f>
        <v>0</v>
      </c>
      <c r="DI46" s="27">
        <f>IF($O46&gt;=DI$1,$S46+$Y46,$Y46)</f>
        <v>0</v>
      </c>
      <c r="DJ46" s="27">
        <f>IF($O46&gt;=DJ$1,$S46+$Y46,$Y46)</f>
        <v>0</v>
      </c>
      <c r="DK46" s="27">
        <f>IF($O46&gt;=DK$1,$S46+$Y46,$Y46)</f>
        <v>0</v>
      </c>
      <c r="DL46" s="27">
        <f>IF($O46&gt;=DL$1,$S46+$Y46,$Y46)</f>
        <v>0</v>
      </c>
      <c r="DM46" s="27">
        <f>IF($O46&gt;=DM$1,$S46+$Y46,$Y46)</f>
        <v>0</v>
      </c>
      <c r="DN46" s="27">
        <f>IF($O46&gt;=DN$1,$S46+$Y46,$Y46)</f>
        <v>0</v>
      </c>
      <c r="DO46" s="27">
        <f>IF($O46&gt;=DO$1,$S46+$Y46,$Y46)</f>
        <v>0</v>
      </c>
      <c r="DP46" s="27">
        <f>IF($O46&gt;=DP$1,$S46+$Y46,$Y46)</f>
        <v>0</v>
      </c>
      <c r="DQ46" s="27">
        <f>IF($O46&gt;=DQ$1,$S46+$Y46,$Y46)</f>
        <v>0</v>
      </c>
      <c r="DR46" s="27">
        <f>IF($O46&gt;=DR$1,$S46+$Y46,$Y46)</f>
        <v>0</v>
      </c>
      <c r="DS46" s="27">
        <f>IF($O46&gt;=DS$1,$S46+$Y46,$Y46)</f>
        <v>0</v>
      </c>
      <c r="DT46" s="27">
        <f>IF($O46&gt;=DT$1,$S46+$Y46,$Y46)</f>
        <v>0</v>
      </c>
      <c r="DU46" s="27">
        <f>IF($O46&gt;=DU$1,$S46+$Y46,$Y46)</f>
        <v>0</v>
      </c>
      <c r="DV46" s="27">
        <f>IF($O46&gt;=DV$1,$S46+$Y46,$Y46)</f>
        <v>0</v>
      </c>
      <c r="DW46" s="27">
        <f>IF($O46&gt;=DW$1,$S46+$Y46,$Y46)</f>
        <v>0</v>
      </c>
      <c r="DX46" s="27">
        <f>IF($O46&gt;=DX$1,$S46+$Y46,$Y46)</f>
        <v>0</v>
      </c>
      <c r="DY46" s="27">
        <f>IF($O46&gt;=DY$1,$S46+$Y46,$Y46)</f>
        <v>0</v>
      </c>
      <c r="DZ46" s="27">
        <f>IF($O46&gt;=DZ$1,$S46+$Y46,$Y46)</f>
        <v>0</v>
      </c>
      <c r="EA46" s="27">
        <f>IF($O46&gt;=EA$1,$S46+$Y46,$Y46)</f>
        <v>0</v>
      </c>
      <c r="EB46" s="27">
        <f>IF($O46&gt;=EB$1,$S46+$Y46,$Y46)</f>
        <v>0</v>
      </c>
      <c r="EC46" s="27">
        <f>IF($O46&gt;=EC$1,$S46+$Y46,$Y46)</f>
        <v>0</v>
      </c>
      <c r="ED46" s="27">
        <f>IF($O46&gt;=ED$1,$S46+$Y46,$Y46)</f>
        <v>0</v>
      </c>
      <c r="EE46" s="27">
        <f>IF($O46&gt;=EE$1,$S46+$Y46,$Y46)</f>
        <v>0</v>
      </c>
      <c r="EF46" s="27">
        <f>IF($O46&gt;=EF$1,$S46+$Y46,$Y46)</f>
        <v>0</v>
      </c>
      <c r="EG46" s="27">
        <f>IF($O46&gt;=EG$1,$S46+$Y46,$Y46)</f>
        <v>0</v>
      </c>
      <c r="EH46" s="27">
        <f>IF($O46&gt;=EH$1,$S46+$Y46,$Y46)</f>
        <v>0</v>
      </c>
      <c r="EI46" s="27">
        <f>IF($O46&gt;=EI$1,$S46+$Y46,$Y46)</f>
        <v>0</v>
      </c>
      <c r="EJ46" s="27">
        <f>IF($O46&gt;=EJ$1,$S46+$Y46,$Y46)</f>
        <v>0</v>
      </c>
      <c r="EK46" s="27">
        <f>IF($O46&gt;=EK$1,$S46+$Y46,$Y46)</f>
        <v>0</v>
      </c>
      <c r="EL46" s="27">
        <f>IF($O46&gt;=EL$1,$S46+$Y46,$Y46)</f>
        <v>0</v>
      </c>
      <c r="EM46" s="27">
        <f>IF($O46&gt;=EM$1,$S46+$Y46,$Y46)</f>
        <v>0</v>
      </c>
      <c r="EN46" s="27">
        <f>IF($O46&gt;=EN$1,$S46+$Y46,$Y46)</f>
        <v>0</v>
      </c>
      <c r="EO46" s="27">
        <f>IF($O46&gt;=EO$1,$S46+$Y46,$Y46)</f>
        <v>0</v>
      </c>
      <c r="EP46" s="27">
        <f>IF($O46&gt;=EP$1,$S46+$Y46,$Y46)</f>
        <v>0</v>
      </c>
      <c r="EQ46" s="27">
        <f>IF($O46&gt;=EQ$1,$S46+$Y46,$Y46)</f>
        <v>0</v>
      </c>
      <c r="ER46" s="27">
        <f>IF($O46&gt;=ER$1,$S46+$Y46,$Y46)</f>
        <v>0</v>
      </c>
      <c r="ES46" s="27">
        <f>IF($O46&gt;=ES$1,$S46+$Y46,$Y46)</f>
        <v>0</v>
      </c>
      <c r="ET46" s="27">
        <f>IF($O46&gt;=ET$1,$S46+$Y46,$Y46)</f>
        <v>0</v>
      </c>
      <c r="EU46" s="27">
        <f>IF($O46&gt;=EU$1,$S46+$Y46,$Y46)</f>
        <v>0</v>
      </c>
      <c r="EV46" s="27">
        <f>IF($O46&gt;=EV$1,$S46,0)</f>
        <v>0</v>
      </c>
      <c r="EW46" s="27">
        <f>IF($O46&gt;=EW$1,$S46,0)</f>
        <v>0</v>
      </c>
      <c r="EX46" s="27">
        <f>IF($O46&gt;=EX$1,$S46,0)</f>
        <v>0</v>
      </c>
      <c r="EY46" s="27">
        <f>IF($O46&gt;=EY$1,$S46,0)</f>
        <v>0</v>
      </c>
      <c r="EZ46" s="27">
        <f>IF($O46&gt;=EZ$1,$S46,0)</f>
        <v>0</v>
      </c>
      <c r="FA46" s="27">
        <f>IF($O46&gt;=FA$1,$S46,0)</f>
        <v>0</v>
      </c>
      <c r="FB46" s="27">
        <f>IF($O46&gt;=FB$1,$S46,0)</f>
        <v>0</v>
      </c>
      <c r="FC46" s="27">
        <f>IF($O46&gt;=FC$1,$S46,0)</f>
        <v>0</v>
      </c>
      <c r="FD46" s="27">
        <f>IF($O46&gt;=FD$1,$S46,0)</f>
        <v>0</v>
      </c>
      <c r="FE46" s="27">
        <f>IF($O46&gt;=FE$1,$S46,0)</f>
        <v>0</v>
      </c>
      <c r="FF46" s="27">
        <f>IF($O46&gt;=FF$1,$S46,0)</f>
        <v>0</v>
      </c>
      <c r="FG46" s="27">
        <f>IF($O46&gt;=FG$1,$S46,0)</f>
        <v>0</v>
      </c>
      <c r="FH46" s="27">
        <f>IF($O46&gt;=FH$1,$S46,0)</f>
        <v>0</v>
      </c>
      <c r="FI46" s="27">
        <f>IF($O46&gt;=FI$1,$S46,0)</f>
        <v>0</v>
      </c>
      <c r="FJ46" s="27">
        <f>IF($O46&gt;=FJ$1,$S46,0)</f>
        <v>0</v>
      </c>
      <c r="FK46" s="27">
        <f>IF($O46&gt;=FK$1,$S46,0)</f>
        <v>0</v>
      </c>
      <c r="FL46" s="27">
        <f>IF($O46&gt;=FL$1,$S46,0)</f>
        <v>0</v>
      </c>
      <c r="FM46" s="27">
        <f>IF($O46&gt;=FM$1,$S46,0)</f>
        <v>0</v>
      </c>
      <c r="FN46" s="27">
        <f>IF($O46&gt;=FN$1,$S46,0)</f>
        <v>0</v>
      </c>
      <c r="FO46" s="27">
        <f>IF($O46&gt;=FO$1,$S46,0)</f>
        <v>0</v>
      </c>
      <c r="FP46" s="27">
        <f>IF($O46&gt;=FP$1,$S46,0)</f>
        <v>0</v>
      </c>
      <c r="FQ46" s="27">
        <f>IF($O46&gt;=FQ$1,$S46,0)</f>
        <v>0</v>
      </c>
      <c r="FR46" s="27">
        <f>IF($O46&gt;=FR$1,$S46,0)</f>
        <v>0</v>
      </c>
      <c r="FS46" s="27">
        <f>IF($O46&gt;=FS$1,$S46,0)</f>
        <v>0</v>
      </c>
      <c r="FT46" s="27">
        <f>IF($O46&gt;=FT$1,$S46,0)</f>
        <v>0</v>
      </c>
      <c r="FU46" s="27">
        <f>IF($O46&gt;=FU$1,$S46,0)</f>
        <v>0</v>
      </c>
      <c r="FV46" s="27">
        <f>IF($O46&gt;=FV$1,$S46,0)</f>
        <v>0</v>
      </c>
      <c r="FW46" s="27">
        <f>IF($O46&gt;=FW$1,$S46,0)</f>
        <v>0</v>
      </c>
      <c r="FX46" s="27">
        <f>IF($O46&gt;=FX$1,$S46,0)</f>
        <v>0</v>
      </c>
      <c r="FY46" s="27">
        <f>IF($O46&gt;=FY$1,$S46,0)</f>
        <v>0</v>
      </c>
      <c r="FZ46" s="27">
        <f>IF($O46&gt;=FZ$1,$S46,0)</f>
        <v>0</v>
      </c>
      <c r="GA46" s="27">
        <f>IF($O46&gt;=GA$1,$S46,0)</f>
        <v>0</v>
      </c>
      <c r="GB46" s="27">
        <f>IF($O46&gt;=GB$1,$S46,0)</f>
        <v>0</v>
      </c>
      <c r="GC46" s="27">
        <f>IF($O46&gt;=GC$1,$S46,0)</f>
        <v>0</v>
      </c>
      <c r="GD46" s="27">
        <f>IF($O46&gt;=GD$1,$S46,0)</f>
        <v>0</v>
      </c>
      <c r="GE46" s="27">
        <f>IF($O46&gt;=GE$1,$S46,0)</f>
        <v>0</v>
      </c>
      <c r="GF46" s="27">
        <f>IF($O46&gt;=GF$1,$S46,0)</f>
        <v>0</v>
      </c>
      <c r="GG46" s="27">
        <f>IF($O46&gt;=GG$1,$S46,0)</f>
        <v>0</v>
      </c>
      <c r="GH46" s="27">
        <f>IF($O46&gt;=GH$1,$S46,0)</f>
        <v>0</v>
      </c>
      <c r="GI46" s="27">
        <f>IF($O46&gt;=GI$1,$S46,0)</f>
        <v>0</v>
      </c>
      <c r="GJ46" s="27">
        <f>IF($O46&gt;=GJ$1,$S46,0)</f>
        <v>0</v>
      </c>
      <c r="GK46" s="27">
        <f>IF($O46&gt;=GK$1,$S46,0)</f>
        <v>0</v>
      </c>
      <c r="GL46" s="27">
        <f>IF($O46&gt;=GL$1,$S46,0)</f>
        <v>0</v>
      </c>
      <c r="GM46" s="27">
        <f>IF($O46&gt;=GM$1,$S46,0)</f>
        <v>0</v>
      </c>
      <c r="GN46" s="27">
        <f>IF($O46&gt;=GN$1,$S46,0)</f>
        <v>0</v>
      </c>
      <c r="GO46" s="27">
        <f>IF($O46&gt;=GO$1,$S46,0)</f>
        <v>0</v>
      </c>
      <c r="GP46" s="27">
        <f>IF($O46&gt;=GP$1,$S46,0)</f>
        <v>0</v>
      </c>
      <c r="GQ46" s="27">
        <f>IF($O46&gt;=GQ$1,$S46,0)</f>
        <v>0</v>
      </c>
      <c r="GR46" s="27">
        <f>IF($O46&gt;=GR$1,$S46,0)</f>
        <v>0</v>
      </c>
      <c r="GS46" s="27">
        <f>IF($O46&gt;=GS$1,$S46,0)</f>
        <v>0</v>
      </c>
      <c r="GT46" s="27">
        <f>IF($O46&gt;=GT$1,$S46,0)</f>
        <v>0</v>
      </c>
      <c r="GU46" s="27">
        <f>IF($O46&gt;=GU$1,$S46,0)</f>
        <v>0</v>
      </c>
      <c r="GV46" s="27">
        <f>IF($O46&gt;=GV$1,$S46,0)</f>
        <v>0</v>
      </c>
      <c r="GW46" s="27">
        <f>IF($O46&gt;=GW$1,$S46,0)</f>
        <v>0</v>
      </c>
      <c r="GX46" s="27">
        <f>IF($O46&gt;=GX$1,$S46,0)</f>
        <v>0</v>
      </c>
      <c r="GY46" s="27">
        <f>IF($O46&gt;=GY$1,$S46,0)</f>
        <v>0</v>
      </c>
      <c r="GZ46" s="27">
        <f>IF($O46&gt;=GZ$1,$S46,0)</f>
        <v>0</v>
      </c>
      <c r="HA46" s="27">
        <f>IF($O46&gt;=HA$1,$S46,0)</f>
        <v>0</v>
      </c>
      <c r="HB46" s="27">
        <f>IF($O46&gt;=HB$1,$S46,0)</f>
        <v>0</v>
      </c>
      <c r="HC46" s="27">
        <f>IF($O46&gt;=HC$1,$S46,0)</f>
        <v>0</v>
      </c>
    </row>
    <row r="47" spans="1:211">
      <c r="A47" s="3">
        <v>19895</v>
      </c>
      <c r="B47" s="3" t="s">
        <v>74</v>
      </c>
      <c r="C47" s="3" t="s">
        <v>12</v>
      </c>
      <c r="D47" s="3">
        <v>53</v>
      </c>
      <c r="E47" s="4">
        <v>30859</v>
      </c>
      <c r="F47" s="5">
        <v>34.005479452054793</v>
      </c>
      <c r="G47" s="3" t="s">
        <v>72</v>
      </c>
      <c r="H47" s="4">
        <v>23876</v>
      </c>
      <c r="I47" s="9" t="s">
        <v>858</v>
      </c>
      <c r="J47" s="5">
        <v>2595.08</v>
      </c>
      <c r="K47" s="31">
        <v>151</v>
      </c>
      <c r="L47" s="32">
        <v>34</v>
      </c>
      <c r="M47" s="33">
        <f>VLOOKUP(L47,FIND,3,TRUE)</f>
        <v>1.5</v>
      </c>
      <c r="N47" s="32">
        <f>IF(L47&gt;30,180,VLOOKUP(L47,TEMPO,2,FALSE))</f>
        <v>180</v>
      </c>
      <c r="O47" s="32">
        <f>IF(R47&gt;0,4,N47)</f>
        <v>180</v>
      </c>
      <c r="P47" s="96">
        <f>J47*M47*L47</f>
        <v>132349.07999999999</v>
      </c>
      <c r="Q47" s="96">
        <f>10934.45*2</f>
        <v>21868.9</v>
      </c>
      <c r="R47" s="96">
        <f>IF(P47&lt;=Q47,P47/4,0)</f>
        <v>0</v>
      </c>
      <c r="S47" s="5">
        <f>IF(P47&gt;=Q47,P47/N47,0)</f>
        <v>735.27266666666662</v>
      </c>
      <c r="T47" s="3"/>
      <c r="U47" s="3">
        <f>IF(T47="",1,0)</f>
        <v>1</v>
      </c>
      <c r="V47" s="3">
        <v>69</v>
      </c>
      <c r="W47" s="5">
        <v>0</v>
      </c>
      <c r="X47" s="5">
        <v>203.3</v>
      </c>
      <c r="Y47" s="5">
        <f>X47*W47</f>
        <v>0</v>
      </c>
      <c r="Z47" s="5">
        <v>400</v>
      </c>
      <c r="AA47" s="5">
        <f>S47+Y47+Z47</f>
        <v>1135.2726666666667</v>
      </c>
      <c r="AB47" s="39">
        <f>(J47/12+J47/12*1.3333333333+450/12+J47/30*6/12+J47)*1.3+Y47+Z47+153.9</f>
        <v>4688.4592888795178</v>
      </c>
      <c r="AC47" s="39" t="s">
        <v>12</v>
      </c>
      <c r="AD47" s="39">
        <f>J47*1.3+400+153.9</f>
        <v>3927.5039999999999</v>
      </c>
      <c r="AE47" s="39">
        <f>SUMIFS('CUSTO MENSAL FUNC NOVO'!H:H,'CUSTO MENSAL FUNC NOVO'!A:A,'VALORES MENSAIS'!AC47)</f>
        <v>2265.9090000000001</v>
      </c>
      <c r="AF47" s="27">
        <f>IF($R47&gt;0,$R47,$S47)+$Y47+$Z47</f>
        <v>1135.2726666666667</v>
      </c>
      <c r="AG47" s="27">
        <f>IF($R47&gt;0,$R47,$S47)+$Y47+$Z47</f>
        <v>1135.2726666666667</v>
      </c>
      <c r="AH47" s="27">
        <f>IF($R47&gt;0,$R47,$S47)+$Y47+$Z47</f>
        <v>1135.2726666666667</v>
      </c>
      <c r="AI47" s="27">
        <f>IF($R47&gt;0,$R47,$S47)+$Y47+$Z47</f>
        <v>1135.2726666666667</v>
      </c>
      <c r="AJ47" s="27">
        <f>IF($O47&gt;=AJ$1,$S47+$Y47+$Z47,$Y47+$Z47)</f>
        <v>1135.2726666666667</v>
      </c>
      <c r="AK47" s="27">
        <f>IF($O47&gt;=AK$1,$S47+$Y47+$Z47,$Y47+$Z47)</f>
        <v>1135.2726666666667</v>
      </c>
      <c r="AL47" s="27">
        <f>IF($O47&gt;=AL$1,$S47+$Y47+$Z47,$Y47+$Z47)</f>
        <v>1135.2726666666667</v>
      </c>
      <c r="AM47" s="27">
        <f>IF($O47&gt;=AM$1,$S47+$Y47+$Z47,$Y47+$Z47)</f>
        <v>1135.2726666666667</v>
      </c>
      <c r="AN47" s="27">
        <f>IF($O47&gt;=AN$1,$S47+$Y47+$Z47,$Y47+$Z47)</f>
        <v>1135.2726666666667</v>
      </c>
      <c r="AO47" s="27">
        <f>IF($O47&gt;=AO$1,$S47+$Y47+$Z47,$Y47+$Z47)</f>
        <v>1135.2726666666667</v>
      </c>
      <c r="AP47" s="27">
        <f>IF($O47&gt;=AP$1,$S47+$Y47+$Z47,$Y47+$Z47)</f>
        <v>1135.2726666666667</v>
      </c>
      <c r="AQ47" s="27">
        <f>IF($O47&gt;=AQ$1,$S47+$Y47+$Z47,$Y47+$Z47)</f>
        <v>1135.2726666666667</v>
      </c>
      <c r="AR47" s="27">
        <f>IF($O47&gt;=AR$1,$S47+$Y47+$Z47,$Y47+$Z47)</f>
        <v>1135.2726666666667</v>
      </c>
      <c r="AS47" s="27">
        <f>IF($O47&gt;=AS$1,$S47+$Y47+$Z47,$Y47+$Z47)</f>
        <v>1135.2726666666667</v>
      </c>
      <c r="AT47" s="27">
        <f>IF($O47&gt;=AT$1,$S47+$Y47+$Z47,$Y47+$Z47)</f>
        <v>1135.2726666666667</v>
      </c>
      <c r="AU47" s="27">
        <f>IF($O47&gt;=AU$1,$S47+$Y47+$Z47,$Y47+$Z47)</f>
        <v>1135.2726666666667</v>
      </c>
      <c r="AV47" s="27">
        <f>IF($O47&gt;=AV$1,$S47+$Y47+$Z47,$Y47+$Z47)</f>
        <v>1135.2726666666667</v>
      </c>
      <c r="AW47" s="27">
        <f>IF($O47&gt;=AW$1,$S47+$Y47+$Z47,$Y47+$Z47)</f>
        <v>1135.2726666666667</v>
      </c>
      <c r="AX47" s="27">
        <f>IF($O47&gt;=AX$1,$S47+$Y47+$Z47,$Y47+$Z47)</f>
        <v>1135.2726666666667</v>
      </c>
      <c r="AY47" s="27">
        <f>IF($O47&gt;=AY$1,$S47+$Y47+$Z47,$Y47+$Z47)</f>
        <v>1135.2726666666667</v>
      </c>
      <c r="AZ47" s="27">
        <f>IF($O47&gt;=AZ$1,$S47+$Y47+$Z47,$Y47+$Z47)</f>
        <v>1135.2726666666667</v>
      </c>
      <c r="BA47" s="27">
        <f>IF($O47&gt;=BA$1,$S47+$Y47+$Z47,$Y47+$Z47)</f>
        <v>1135.2726666666667</v>
      </c>
      <c r="BB47" s="27">
        <f>IF($O47&gt;=BB$1,$S47+$Y47+$Z47,$Y47+$Z47)</f>
        <v>1135.2726666666667</v>
      </c>
      <c r="BC47" s="27">
        <f>IF($O47&gt;=BC$1,$S47+$Y47+$Z47,$Y47+$Z47)</f>
        <v>1135.2726666666667</v>
      </c>
      <c r="BD47" s="27">
        <f>IF($O47&gt;=BD$1,$S47+$Y47+$Z47,$Y47+$Z47)</f>
        <v>1135.2726666666667</v>
      </c>
      <c r="BE47" s="27">
        <f>IF($O47&gt;=BE$1,$S47+$Y47+$Z47,$Y47+$Z47)</f>
        <v>1135.2726666666667</v>
      </c>
      <c r="BF47" s="27">
        <f>IF($O47&gt;=BF$1,$S47+$Y47+$Z47,$Y47+$Z47)</f>
        <v>1135.2726666666667</v>
      </c>
      <c r="BG47" s="27">
        <f>IF($O47&gt;=BG$1,$S47+$Y47+$Z47,$Y47+$Z47)</f>
        <v>1135.2726666666667</v>
      </c>
      <c r="BH47" s="27">
        <f>IF($O47&gt;=BH$1,$S47+$Y47+$Z47,$Y47+$Z47)</f>
        <v>1135.2726666666667</v>
      </c>
      <c r="BI47" s="27">
        <f>IF($O47&gt;=BI$1,$S47+$Y47+$Z47,$Y47+$Z47)</f>
        <v>1135.2726666666667</v>
      </c>
      <c r="BJ47" s="27">
        <f>IF($O47&gt;=BJ$1,$S47+$Y47+$Z47,$Y47+$Z47)</f>
        <v>1135.2726666666667</v>
      </c>
      <c r="BK47" s="27">
        <f>IF($O47&gt;=BK$1,$S47+$Y47+$Z47,$Y47+$Z47)</f>
        <v>1135.2726666666667</v>
      </c>
      <c r="BL47" s="27">
        <f>IF($O47&gt;=BL$1,$S47+$Y47+$Z47,$Y47+$Z47)</f>
        <v>1135.2726666666667</v>
      </c>
      <c r="BM47" s="27">
        <f>IF($O47&gt;=BM$1,$S47+$Y47+$Z47,$Y47+$Z47)</f>
        <v>1135.2726666666667</v>
      </c>
      <c r="BN47" s="27">
        <f>IF($O47&gt;=BN$1,$S47+$Y47+$Z47,$Y47+$Z47)</f>
        <v>1135.2726666666667</v>
      </c>
      <c r="BO47" s="27">
        <f>IF($O47&gt;=BO$1,$S47+$Y47+$Z47,$Y47+$Z47)</f>
        <v>1135.2726666666667</v>
      </c>
      <c r="BP47" s="27">
        <f>IF($O47&gt;=BP$1,$S47+$Y47+$Z47,$Y47+$Z47)</f>
        <v>1135.2726666666667</v>
      </c>
      <c r="BQ47" s="27">
        <f>IF($O47&gt;=BQ$1,$S47+$Y47+$Z47,$Y47+$Z47)</f>
        <v>1135.2726666666667</v>
      </c>
      <c r="BR47" s="27">
        <f>IF($O47&gt;=BR$1,$S47+$Y47+$Z47,$Y47+$Z47)</f>
        <v>1135.2726666666667</v>
      </c>
      <c r="BS47" s="27">
        <f>IF($O47&gt;=BS$1,$S47+$Y47+$Z47,$Y47+$Z47)</f>
        <v>1135.2726666666667</v>
      </c>
      <c r="BT47" s="27">
        <f>IF($O47&gt;=BT$1,$S47+$Y47+$Z47,$Y47+$Z47)</f>
        <v>1135.2726666666667</v>
      </c>
      <c r="BU47" s="27">
        <f>IF($O47&gt;=BU$1,$S47+$Y47+$Z47,$Y47+$Z47)</f>
        <v>1135.2726666666667</v>
      </c>
      <c r="BV47" s="27">
        <f>IF($O47&gt;=BV$1,$S47+$Y47+$Z47,$Y47+$Z47)</f>
        <v>1135.2726666666667</v>
      </c>
      <c r="BW47" s="27">
        <f>IF($O47&gt;=BW$1,$S47+$Y47+$Z47,$Y47+$Z47)</f>
        <v>1135.2726666666667</v>
      </c>
      <c r="BX47" s="27">
        <f>IF($O47&gt;=BX$1,$S47+$Y47+$Z47,$Y47+$Z47)</f>
        <v>1135.2726666666667</v>
      </c>
      <c r="BY47" s="27">
        <f>IF($O47&gt;=BY$1,$S47+$Y47+$Z47,$Y47+$Z47)</f>
        <v>1135.2726666666667</v>
      </c>
      <c r="BZ47" s="27">
        <f>IF($O47&gt;=BZ$1,$S47+$Y47+$Z47,$Y47+$Z47)</f>
        <v>1135.2726666666667</v>
      </c>
      <c r="CA47" s="27">
        <f>IF($O47&gt;=CA$1,$S47+$Y47+$Z47,$Y47+$Z47)</f>
        <v>1135.2726666666667</v>
      </c>
      <c r="CB47" s="27">
        <f>IF($O47&gt;=CB$1,$S47+$Y47+$Z47,$Y47+$Z47)</f>
        <v>1135.2726666666667</v>
      </c>
      <c r="CC47" s="27">
        <f>IF($O47&gt;=CC$1,$S47+$Y47+$Z47,$Y47+$Z47)</f>
        <v>1135.2726666666667</v>
      </c>
      <c r="CD47" s="27">
        <f>IF($O47&gt;=CD$1,$S47+$Y47+$Z47,$Y47+$Z47)</f>
        <v>1135.2726666666667</v>
      </c>
      <c r="CE47" s="27">
        <f>IF($O47&gt;=CE$1,$S47+$Y47+$Z47,$Y47+$Z47)</f>
        <v>1135.2726666666667</v>
      </c>
      <c r="CF47" s="27">
        <f>IF($O47&gt;=CF$1,$S47+$Y47+$Z47,$Y47+$Z47)</f>
        <v>1135.2726666666667</v>
      </c>
      <c r="CG47" s="27">
        <f>IF($O47&gt;=CG$1,$S47+$Y47+$Z47,$Y47+$Z47)</f>
        <v>1135.2726666666667</v>
      </c>
      <c r="CH47" s="27">
        <f>IF($O47&gt;=CH$1,$S47+$Y47+$Z47,$Y47+$Z47)</f>
        <v>1135.2726666666667</v>
      </c>
      <c r="CI47" s="27">
        <f>IF($O47&gt;=CI$1,$S47+$Y47+$Z47,$Y47+$Z47)</f>
        <v>1135.2726666666667</v>
      </c>
      <c r="CJ47" s="27">
        <f>IF($O47&gt;=CJ$1,$S47+$Y47+$Z47,$Y47+$Z47)</f>
        <v>1135.2726666666667</v>
      </c>
      <c r="CK47" s="27">
        <f>IF($O47&gt;=CK$1,$S47+$Y47+$Z47,$Y47+$Z47)</f>
        <v>1135.2726666666667</v>
      </c>
      <c r="CL47" s="27">
        <f>IF($O47&gt;=CL$1,$S47+$Y47+$Z47,$Y47+$Z47)</f>
        <v>1135.2726666666667</v>
      </c>
      <c r="CM47" s="27">
        <f>IF($O47&gt;=CM$1,$S47+$Y47+$Z47,$Y47+$Z47)</f>
        <v>1135.2726666666667</v>
      </c>
      <c r="CN47" s="27">
        <f>IF($O47&gt;=CN$1,$S47+$Y47,$Y47)</f>
        <v>735.27266666666662</v>
      </c>
      <c r="CO47" s="27">
        <f>IF($O47&gt;=CO$1,$S47+$Y47,$Y47)</f>
        <v>735.27266666666662</v>
      </c>
      <c r="CP47" s="27">
        <f>IF($O47&gt;=CP$1,$S47+$Y47,$Y47)</f>
        <v>735.27266666666662</v>
      </c>
      <c r="CQ47" s="27">
        <f>IF($O47&gt;=CQ$1,$S47+$Y47,$Y47)</f>
        <v>735.27266666666662</v>
      </c>
      <c r="CR47" s="27">
        <f>IF($O47&gt;=CR$1,$S47+$Y47,$Y47)</f>
        <v>735.27266666666662</v>
      </c>
      <c r="CS47" s="27">
        <f>IF($O47&gt;=CS$1,$S47+$Y47,$Y47)</f>
        <v>735.27266666666662</v>
      </c>
      <c r="CT47" s="27">
        <f>IF($O47&gt;=CT$1,$S47+$Y47,$Y47)</f>
        <v>735.27266666666662</v>
      </c>
      <c r="CU47" s="27">
        <f>IF($O47&gt;=CU$1,$S47+$Y47,$Y47)</f>
        <v>735.27266666666662</v>
      </c>
      <c r="CV47" s="27">
        <f>IF($O47&gt;=CV$1,$S47+$Y47,$Y47)</f>
        <v>735.27266666666662</v>
      </c>
      <c r="CW47" s="27">
        <f>IF($O47&gt;=CW$1,$S47+$Y47,$Y47)</f>
        <v>735.27266666666662</v>
      </c>
      <c r="CX47" s="27">
        <f>IF($O47&gt;=CX$1,$S47+$Y47,$Y47)</f>
        <v>735.27266666666662</v>
      </c>
      <c r="CY47" s="27">
        <f>IF($O47&gt;=CY$1,$S47+$Y47,$Y47)</f>
        <v>735.27266666666662</v>
      </c>
      <c r="CZ47" s="27">
        <f>IF($O47&gt;=CZ$1,$S47+$Y47,$Y47)</f>
        <v>735.27266666666662</v>
      </c>
      <c r="DA47" s="27">
        <f>IF($O47&gt;=DA$1,$S47+$Y47,$Y47)</f>
        <v>735.27266666666662</v>
      </c>
      <c r="DB47" s="27">
        <f>IF($O47&gt;=DB$1,$S47+$Y47,$Y47)</f>
        <v>735.27266666666662</v>
      </c>
      <c r="DC47" s="27">
        <f>IF($O47&gt;=DC$1,$S47+$Y47,$Y47)</f>
        <v>735.27266666666662</v>
      </c>
      <c r="DD47" s="27">
        <f>IF($O47&gt;=DD$1,$S47+$Y47,$Y47)</f>
        <v>735.27266666666662</v>
      </c>
      <c r="DE47" s="27">
        <f>IF($O47&gt;=DE$1,$S47+$Y47,$Y47)</f>
        <v>735.27266666666662</v>
      </c>
      <c r="DF47" s="27">
        <f>IF($O47&gt;=DF$1,$S47+$Y47,$Y47)</f>
        <v>735.27266666666662</v>
      </c>
      <c r="DG47" s="27">
        <f>IF($O47&gt;=DG$1,$S47+$Y47,$Y47)</f>
        <v>735.27266666666662</v>
      </c>
      <c r="DH47" s="27">
        <f>IF($O47&gt;=DH$1,$S47+$Y47,$Y47)</f>
        <v>735.27266666666662</v>
      </c>
      <c r="DI47" s="27">
        <f>IF($O47&gt;=DI$1,$S47+$Y47,$Y47)</f>
        <v>735.27266666666662</v>
      </c>
      <c r="DJ47" s="27">
        <f>IF($O47&gt;=DJ$1,$S47+$Y47,$Y47)</f>
        <v>735.27266666666662</v>
      </c>
      <c r="DK47" s="27">
        <f>IF($O47&gt;=DK$1,$S47+$Y47,$Y47)</f>
        <v>735.27266666666662</v>
      </c>
      <c r="DL47" s="27">
        <f>IF($O47&gt;=DL$1,$S47+$Y47,$Y47)</f>
        <v>735.27266666666662</v>
      </c>
      <c r="DM47" s="27">
        <f>IF($O47&gt;=DM$1,$S47+$Y47,$Y47)</f>
        <v>735.27266666666662</v>
      </c>
      <c r="DN47" s="27">
        <f>IF($O47&gt;=DN$1,$S47+$Y47,$Y47)</f>
        <v>735.27266666666662</v>
      </c>
      <c r="DO47" s="27">
        <f>IF($O47&gt;=DO$1,$S47+$Y47,$Y47)</f>
        <v>735.27266666666662</v>
      </c>
      <c r="DP47" s="27">
        <f>IF($O47&gt;=DP$1,$S47+$Y47,$Y47)</f>
        <v>735.27266666666662</v>
      </c>
      <c r="DQ47" s="27">
        <f>IF($O47&gt;=DQ$1,$S47+$Y47,$Y47)</f>
        <v>735.27266666666662</v>
      </c>
      <c r="DR47" s="27">
        <f>IF($O47&gt;=DR$1,$S47+$Y47,$Y47)</f>
        <v>735.27266666666662</v>
      </c>
      <c r="DS47" s="27">
        <f>IF($O47&gt;=DS$1,$S47+$Y47,$Y47)</f>
        <v>735.27266666666662</v>
      </c>
      <c r="DT47" s="27">
        <f>IF($O47&gt;=DT$1,$S47+$Y47,$Y47)</f>
        <v>735.27266666666662</v>
      </c>
      <c r="DU47" s="27">
        <f>IF($O47&gt;=DU$1,$S47+$Y47,$Y47)</f>
        <v>735.27266666666662</v>
      </c>
      <c r="DV47" s="27">
        <f>IF($O47&gt;=DV$1,$S47+$Y47,$Y47)</f>
        <v>735.27266666666662</v>
      </c>
      <c r="DW47" s="27">
        <f>IF($O47&gt;=DW$1,$S47+$Y47,$Y47)</f>
        <v>735.27266666666662</v>
      </c>
      <c r="DX47" s="27">
        <f>IF($O47&gt;=DX$1,$S47+$Y47,$Y47)</f>
        <v>735.27266666666662</v>
      </c>
      <c r="DY47" s="27">
        <f>IF($O47&gt;=DY$1,$S47+$Y47,$Y47)</f>
        <v>735.27266666666662</v>
      </c>
      <c r="DZ47" s="27">
        <f>IF($O47&gt;=DZ$1,$S47+$Y47,$Y47)</f>
        <v>735.27266666666662</v>
      </c>
      <c r="EA47" s="27">
        <f>IF($O47&gt;=EA$1,$S47+$Y47,$Y47)</f>
        <v>735.27266666666662</v>
      </c>
      <c r="EB47" s="27">
        <f>IF($O47&gt;=EB$1,$S47+$Y47,$Y47)</f>
        <v>735.27266666666662</v>
      </c>
      <c r="EC47" s="27">
        <f>IF($O47&gt;=EC$1,$S47+$Y47,$Y47)</f>
        <v>735.27266666666662</v>
      </c>
      <c r="ED47" s="27">
        <f>IF($O47&gt;=ED$1,$S47+$Y47,$Y47)</f>
        <v>735.27266666666662</v>
      </c>
      <c r="EE47" s="27">
        <f>IF($O47&gt;=EE$1,$S47+$Y47,$Y47)</f>
        <v>735.27266666666662</v>
      </c>
      <c r="EF47" s="27">
        <f>IF($O47&gt;=EF$1,$S47+$Y47,$Y47)</f>
        <v>735.27266666666662</v>
      </c>
      <c r="EG47" s="27">
        <f>IF($O47&gt;=EG$1,$S47+$Y47,$Y47)</f>
        <v>735.27266666666662</v>
      </c>
      <c r="EH47" s="27">
        <f>IF($O47&gt;=EH$1,$S47+$Y47,$Y47)</f>
        <v>735.27266666666662</v>
      </c>
      <c r="EI47" s="27">
        <f>IF($O47&gt;=EI$1,$S47+$Y47,$Y47)</f>
        <v>735.27266666666662</v>
      </c>
      <c r="EJ47" s="27">
        <f>IF($O47&gt;=EJ$1,$S47+$Y47,$Y47)</f>
        <v>735.27266666666662</v>
      </c>
      <c r="EK47" s="27">
        <f>IF($O47&gt;=EK$1,$S47+$Y47,$Y47)</f>
        <v>735.27266666666662</v>
      </c>
      <c r="EL47" s="27">
        <f>IF($O47&gt;=EL$1,$S47+$Y47,$Y47)</f>
        <v>735.27266666666662</v>
      </c>
      <c r="EM47" s="27">
        <f>IF($O47&gt;=EM$1,$S47+$Y47,$Y47)</f>
        <v>735.27266666666662</v>
      </c>
      <c r="EN47" s="27">
        <f>IF($O47&gt;=EN$1,$S47+$Y47,$Y47)</f>
        <v>735.27266666666662</v>
      </c>
      <c r="EO47" s="27">
        <f>IF($O47&gt;=EO$1,$S47+$Y47,$Y47)</f>
        <v>735.27266666666662</v>
      </c>
      <c r="EP47" s="27">
        <f>IF($O47&gt;=EP$1,$S47+$Y47,$Y47)</f>
        <v>735.27266666666662</v>
      </c>
      <c r="EQ47" s="27">
        <f>IF($O47&gt;=EQ$1,$S47+$Y47,$Y47)</f>
        <v>735.27266666666662</v>
      </c>
      <c r="ER47" s="27">
        <f>IF($O47&gt;=ER$1,$S47+$Y47,$Y47)</f>
        <v>735.27266666666662</v>
      </c>
      <c r="ES47" s="27">
        <f>IF($O47&gt;=ES$1,$S47+$Y47,$Y47)</f>
        <v>735.27266666666662</v>
      </c>
      <c r="ET47" s="27">
        <f>IF($O47&gt;=ET$1,$S47+$Y47,$Y47)</f>
        <v>735.27266666666662</v>
      </c>
      <c r="EU47" s="27">
        <f>IF($O47&gt;=EU$1,$S47+$Y47,$Y47)</f>
        <v>735.27266666666662</v>
      </c>
      <c r="EV47" s="27">
        <f>IF($O47&gt;=EV$1,$S47,0)</f>
        <v>735.27266666666662</v>
      </c>
      <c r="EW47" s="27">
        <f>IF($O47&gt;=EW$1,$S47,0)</f>
        <v>735.27266666666662</v>
      </c>
      <c r="EX47" s="27">
        <f>IF($O47&gt;=EX$1,$S47,0)</f>
        <v>735.27266666666662</v>
      </c>
      <c r="EY47" s="27">
        <f>IF($O47&gt;=EY$1,$S47,0)</f>
        <v>735.27266666666662</v>
      </c>
      <c r="EZ47" s="27">
        <f>IF($O47&gt;=EZ$1,$S47,0)</f>
        <v>735.27266666666662</v>
      </c>
      <c r="FA47" s="27">
        <f>IF($O47&gt;=FA$1,$S47,0)</f>
        <v>735.27266666666662</v>
      </c>
      <c r="FB47" s="27">
        <f>IF($O47&gt;=FB$1,$S47,0)</f>
        <v>735.27266666666662</v>
      </c>
      <c r="FC47" s="27">
        <f>IF($O47&gt;=FC$1,$S47,0)</f>
        <v>735.27266666666662</v>
      </c>
      <c r="FD47" s="27">
        <f>IF($O47&gt;=FD$1,$S47,0)</f>
        <v>735.27266666666662</v>
      </c>
      <c r="FE47" s="27">
        <f>IF($O47&gt;=FE$1,$S47,0)</f>
        <v>735.27266666666662</v>
      </c>
      <c r="FF47" s="27">
        <f>IF($O47&gt;=FF$1,$S47,0)</f>
        <v>735.27266666666662</v>
      </c>
      <c r="FG47" s="27">
        <f>IF($O47&gt;=FG$1,$S47,0)</f>
        <v>735.27266666666662</v>
      </c>
      <c r="FH47" s="27">
        <f>IF($O47&gt;=FH$1,$S47,0)</f>
        <v>735.27266666666662</v>
      </c>
      <c r="FI47" s="27">
        <f>IF($O47&gt;=FI$1,$S47,0)</f>
        <v>735.27266666666662</v>
      </c>
      <c r="FJ47" s="27">
        <f>IF($O47&gt;=FJ$1,$S47,0)</f>
        <v>735.27266666666662</v>
      </c>
      <c r="FK47" s="27">
        <f>IF($O47&gt;=FK$1,$S47,0)</f>
        <v>735.27266666666662</v>
      </c>
      <c r="FL47" s="27">
        <f>IF($O47&gt;=FL$1,$S47,0)</f>
        <v>735.27266666666662</v>
      </c>
      <c r="FM47" s="27">
        <f>IF($O47&gt;=FM$1,$S47,0)</f>
        <v>735.27266666666662</v>
      </c>
      <c r="FN47" s="27">
        <f>IF($O47&gt;=FN$1,$S47,0)</f>
        <v>735.27266666666662</v>
      </c>
      <c r="FO47" s="27">
        <f>IF($O47&gt;=FO$1,$S47,0)</f>
        <v>735.27266666666662</v>
      </c>
      <c r="FP47" s="27">
        <f>IF($O47&gt;=FP$1,$S47,0)</f>
        <v>735.27266666666662</v>
      </c>
      <c r="FQ47" s="27">
        <f>IF($O47&gt;=FQ$1,$S47,0)</f>
        <v>735.27266666666662</v>
      </c>
      <c r="FR47" s="27">
        <f>IF($O47&gt;=FR$1,$S47,0)</f>
        <v>735.27266666666662</v>
      </c>
      <c r="FS47" s="27">
        <f>IF($O47&gt;=FS$1,$S47,0)</f>
        <v>735.27266666666662</v>
      </c>
      <c r="FT47" s="27">
        <f>IF($O47&gt;=FT$1,$S47,0)</f>
        <v>735.27266666666662</v>
      </c>
      <c r="FU47" s="27">
        <f>IF($O47&gt;=FU$1,$S47,0)</f>
        <v>735.27266666666662</v>
      </c>
      <c r="FV47" s="27">
        <f>IF($O47&gt;=FV$1,$S47,0)</f>
        <v>735.27266666666662</v>
      </c>
      <c r="FW47" s="27">
        <f>IF($O47&gt;=FW$1,$S47,0)</f>
        <v>735.27266666666662</v>
      </c>
      <c r="FX47" s="27">
        <f>IF($O47&gt;=FX$1,$S47,0)</f>
        <v>735.27266666666662</v>
      </c>
      <c r="FY47" s="27">
        <f>IF($O47&gt;=FY$1,$S47,0)</f>
        <v>735.27266666666662</v>
      </c>
      <c r="FZ47" s="27">
        <f>IF($O47&gt;=FZ$1,$S47,0)</f>
        <v>735.27266666666662</v>
      </c>
      <c r="GA47" s="27">
        <f>IF($O47&gt;=GA$1,$S47,0)</f>
        <v>735.27266666666662</v>
      </c>
      <c r="GB47" s="27">
        <f>IF($O47&gt;=GB$1,$S47,0)</f>
        <v>735.27266666666662</v>
      </c>
      <c r="GC47" s="27">
        <f>IF($O47&gt;=GC$1,$S47,0)</f>
        <v>735.27266666666662</v>
      </c>
      <c r="GD47" s="27">
        <f>IF($O47&gt;=GD$1,$S47,0)</f>
        <v>735.27266666666662</v>
      </c>
      <c r="GE47" s="27">
        <f>IF($O47&gt;=GE$1,$S47,0)</f>
        <v>735.27266666666662</v>
      </c>
      <c r="GF47" s="27">
        <f>IF($O47&gt;=GF$1,$S47,0)</f>
        <v>735.27266666666662</v>
      </c>
      <c r="GG47" s="27">
        <f>IF($O47&gt;=GG$1,$S47,0)</f>
        <v>735.27266666666662</v>
      </c>
      <c r="GH47" s="27">
        <f>IF($O47&gt;=GH$1,$S47,0)</f>
        <v>735.27266666666662</v>
      </c>
      <c r="GI47" s="27">
        <f>IF($O47&gt;=GI$1,$S47,0)</f>
        <v>735.27266666666662</v>
      </c>
      <c r="GJ47" s="27">
        <f>IF($O47&gt;=GJ$1,$S47,0)</f>
        <v>735.27266666666662</v>
      </c>
      <c r="GK47" s="27">
        <f>IF($O47&gt;=GK$1,$S47,0)</f>
        <v>735.27266666666662</v>
      </c>
      <c r="GL47" s="27">
        <f>IF($O47&gt;=GL$1,$S47,0)</f>
        <v>735.27266666666662</v>
      </c>
      <c r="GM47" s="27">
        <f>IF($O47&gt;=GM$1,$S47,0)</f>
        <v>735.27266666666662</v>
      </c>
      <c r="GN47" s="27">
        <f>IF($O47&gt;=GN$1,$S47,0)</f>
        <v>735.27266666666662</v>
      </c>
      <c r="GO47" s="27">
        <f>IF($O47&gt;=GO$1,$S47,0)</f>
        <v>735.27266666666662</v>
      </c>
      <c r="GP47" s="27">
        <f>IF($O47&gt;=GP$1,$S47,0)</f>
        <v>735.27266666666662</v>
      </c>
      <c r="GQ47" s="27">
        <f>IF($O47&gt;=GQ$1,$S47,0)</f>
        <v>735.27266666666662</v>
      </c>
      <c r="GR47" s="27">
        <f>IF($O47&gt;=GR$1,$S47,0)</f>
        <v>735.27266666666662</v>
      </c>
      <c r="GS47" s="27">
        <f>IF($O47&gt;=GS$1,$S47,0)</f>
        <v>735.27266666666662</v>
      </c>
      <c r="GT47" s="27">
        <f>IF($O47&gt;=GT$1,$S47,0)</f>
        <v>735.27266666666662</v>
      </c>
      <c r="GU47" s="27">
        <f>IF($O47&gt;=GU$1,$S47,0)</f>
        <v>735.27266666666662</v>
      </c>
      <c r="GV47" s="27">
        <f>IF($O47&gt;=GV$1,$S47,0)</f>
        <v>735.27266666666662</v>
      </c>
      <c r="GW47" s="27">
        <f>IF($O47&gt;=GW$1,$S47,0)</f>
        <v>735.27266666666662</v>
      </c>
      <c r="GX47" s="27">
        <f>IF($O47&gt;=GX$1,$S47,0)</f>
        <v>735.27266666666662</v>
      </c>
      <c r="GY47" s="27">
        <f>IF($O47&gt;=GY$1,$S47,0)</f>
        <v>735.27266666666662</v>
      </c>
      <c r="GZ47" s="27">
        <f>IF($O47&gt;=GZ$1,$S47,0)</f>
        <v>735.27266666666662</v>
      </c>
      <c r="HA47" s="27">
        <f>IF($O47&gt;=HA$1,$S47,0)</f>
        <v>735.27266666666662</v>
      </c>
      <c r="HB47" s="27">
        <f>IF($O47&gt;=HB$1,$S47,0)</f>
        <v>735.27266666666662</v>
      </c>
      <c r="HC47" s="27">
        <f>IF($O47&gt;=HC$1,$S47,0)</f>
        <v>735.27266666666662</v>
      </c>
    </row>
    <row r="48" spans="1:211">
      <c r="A48" s="3">
        <v>10901</v>
      </c>
      <c r="B48" s="3" t="s">
        <v>96</v>
      </c>
      <c r="C48" s="3" t="s">
        <v>35</v>
      </c>
      <c r="D48" s="3">
        <v>60</v>
      </c>
      <c r="E48" s="4">
        <v>27254</v>
      </c>
      <c r="F48" s="5">
        <v>43.88219178082192</v>
      </c>
      <c r="G48" s="3" t="s">
        <v>77</v>
      </c>
      <c r="H48" s="4">
        <v>21234</v>
      </c>
      <c r="I48" s="9" t="s">
        <v>850</v>
      </c>
      <c r="J48" s="5">
        <v>5020.6000000000004</v>
      </c>
      <c r="K48" s="31">
        <v>48</v>
      </c>
      <c r="L48" s="32">
        <v>44</v>
      </c>
      <c r="M48" s="33">
        <f>VLOOKUP(L48,FIND,3,TRUE)</f>
        <v>1.5</v>
      </c>
      <c r="N48" s="32">
        <f>IF(L48&gt;30,180,VLOOKUP(L48,TEMPO,2,FALSE))</f>
        <v>180</v>
      </c>
      <c r="O48" s="32">
        <f>IF(R48&gt;0,4,N48)</f>
        <v>180</v>
      </c>
      <c r="P48" s="96">
        <f>J48*M48*L48</f>
        <v>331359.60000000003</v>
      </c>
      <c r="Q48" s="96">
        <f>10934.45*2</f>
        <v>21868.9</v>
      </c>
      <c r="R48" s="96">
        <f>IF(P48&lt;=Q48,P48/4,0)</f>
        <v>0</v>
      </c>
      <c r="S48" s="5">
        <f>IF(P48&gt;=Q48,P48/N48,0)</f>
        <v>1840.8866666666668</v>
      </c>
      <c r="T48" s="3"/>
      <c r="U48" s="3">
        <f>IF(T48="",1,0)</f>
        <v>1</v>
      </c>
      <c r="V48" s="3">
        <v>120</v>
      </c>
      <c r="W48" s="5">
        <v>0</v>
      </c>
      <c r="X48" s="5">
        <v>402.65</v>
      </c>
      <c r="Y48" s="5">
        <f>X48*W48</f>
        <v>0</v>
      </c>
      <c r="Z48" s="5">
        <v>400</v>
      </c>
      <c r="AA48" s="5">
        <f>S48+Y48+Z48</f>
        <v>2240.8866666666668</v>
      </c>
      <c r="AB48" s="39">
        <f>(J48/12+J48/12*1.3333333333+450/12+J48/30*6/12+J48)*1.3+Y48+Z48+153.9</f>
        <v>8507.3057777596478</v>
      </c>
      <c r="AC48" s="39" t="s">
        <v>35</v>
      </c>
      <c r="AD48" s="39">
        <f>J48*1.3+400+153.9</f>
        <v>7080.68</v>
      </c>
      <c r="AE48" s="39">
        <f>SUMIFS('CUSTO MENSAL FUNC NOVO'!H:H,'CUSTO MENSAL FUNC NOVO'!A:A,'VALORES MENSAIS'!AC48)</f>
        <v>3052.63</v>
      </c>
      <c r="AF48" s="27">
        <f>IF($R48&gt;0,$R48,$S48)+$Y48+$Z48</f>
        <v>2240.8866666666668</v>
      </c>
      <c r="AG48" s="27">
        <f>IF($R48&gt;0,$R48,$S48)+$Y48+$Z48</f>
        <v>2240.8866666666668</v>
      </c>
      <c r="AH48" s="27">
        <f>IF($R48&gt;0,$R48,$S48)+$Y48+$Z48</f>
        <v>2240.8866666666668</v>
      </c>
      <c r="AI48" s="27">
        <f>IF($R48&gt;0,$R48,$S48)+$Y48+$Z48</f>
        <v>2240.8866666666668</v>
      </c>
      <c r="AJ48" s="27">
        <f>IF($O48&gt;=AJ$1,$S48+$Y48+$Z48,$Y48+$Z48)</f>
        <v>2240.8866666666668</v>
      </c>
      <c r="AK48" s="27">
        <f>IF($O48&gt;=AK$1,$S48+$Y48+$Z48,$Y48+$Z48)</f>
        <v>2240.8866666666668</v>
      </c>
      <c r="AL48" s="27">
        <f>IF($O48&gt;=AL$1,$S48+$Y48+$Z48,$Y48+$Z48)</f>
        <v>2240.8866666666668</v>
      </c>
      <c r="AM48" s="27">
        <f>IF($O48&gt;=AM$1,$S48+$Y48+$Z48,$Y48+$Z48)</f>
        <v>2240.8866666666668</v>
      </c>
      <c r="AN48" s="27">
        <f>IF($O48&gt;=AN$1,$S48+$Y48+$Z48,$Y48+$Z48)</f>
        <v>2240.8866666666668</v>
      </c>
      <c r="AO48" s="27">
        <f>IF($O48&gt;=AO$1,$S48+$Y48+$Z48,$Y48+$Z48)</f>
        <v>2240.8866666666668</v>
      </c>
      <c r="AP48" s="27">
        <f>IF($O48&gt;=AP$1,$S48+$Y48+$Z48,$Y48+$Z48)</f>
        <v>2240.8866666666668</v>
      </c>
      <c r="AQ48" s="27">
        <f>IF($O48&gt;=AQ$1,$S48+$Y48+$Z48,$Y48+$Z48)</f>
        <v>2240.8866666666668</v>
      </c>
      <c r="AR48" s="27">
        <f>IF($O48&gt;=AR$1,$S48+$Y48+$Z48,$Y48+$Z48)</f>
        <v>2240.8866666666668</v>
      </c>
      <c r="AS48" s="27">
        <f>IF($O48&gt;=AS$1,$S48+$Y48+$Z48,$Y48+$Z48)</f>
        <v>2240.8866666666668</v>
      </c>
      <c r="AT48" s="27">
        <f>IF($O48&gt;=AT$1,$S48+$Y48+$Z48,$Y48+$Z48)</f>
        <v>2240.8866666666668</v>
      </c>
      <c r="AU48" s="27">
        <f>IF($O48&gt;=AU$1,$S48+$Y48+$Z48,$Y48+$Z48)</f>
        <v>2240.8866666666668</v>
      </c>
      <c r="AV48" s="27">
        <f>IF($O48&gt;=AV$1,$S48+$Y48+$Z48,$Y48+$Z48)</f>
        <v>2240.8866666666668</v>
      </c>
      <c r="AW48" s="27">
        <f>IF($O48&gt;=AW$1,$S48+$Y48+$Z48,$Y48+$Z48)</f>
        <v>2240.8866666666668</v>
      </c>
      <c r="AX48" s="27">
        <f>IF($O48&gt;=AX$1,$S48+$Y48+$Z48,$Y48+$Z48)</f>
        <v>2240.8866666666668</v>
      </c>
      <c r="AY48" s="27">
        <f>IF($O48&gt;=AY$1,$S48+$Y48+$Z48,$Y48+$Z48)</f>
        <v>2240.8866666666668</v>
      </c>
      <c r="AZ48" s="27">
        <f>IF($O48&gt;=AZ$1,$S48+$Y48+$Z48,$Y48+$Z48)</f>
        <v>2240.8866666666668</v>
      </c>
      <c r="BA48" s="27">
        <f>IF($O48&gt;=BA$1,$S48+$Y48+$Z48,$Y48+$Z48)</f>
        <v>2240.8866666666668</v>
      </c>
      <c r="BB48" s="27">
        <f>IF($O48&gt;=BB$1,$S48+$Y48+$Z48,$Y48+$Z48)</f>
        <v>2240.8866666666668</v>
      </c>
      <c r="BC48" s="27">
        <f>IF($O48&gt;=BC$1,$S48+$Y48+$Z48,$Y48+$Z48)</f>
        <v>2240.8866666666668</v>
      </c>
      <c r="BD48" s="27">
        <f>IF($O48&gt;=BD$1,$S48+$Y48+$Z48,$Y48+$Z48)</f>
        <v>2240.8866666666668</v>
      </c>
      <c r="BE48" s="27">
        <f>IF($O48&gt;=BE$1,$S48+$Y48+$Z48,$Y48+$Z48)</f>
        <v>2240.8866666666668</v>
      </c>
      <c r="BF48" s="27">
        <f>IF($O48&gt;=BF$1,$S48+$Y48+$Z48,$Y48+$Z48)</f>
        <v>2240.8866666666668</v>
      </c>
      <c r="BG48" s="27">
        <f>IF($O48&gt;=BG$1,$S48+$Y48+$Z48,$Y48+$Z48)</f>
        <v>2240.8866666666668</v>
      </c>
      <c r="BH48" s="27">
        <f>IF($O48&gt;=BH$1,$S48+$Y48+$Z48,$Y48+$Z48)</f>
        <v>2240.8866666666668</v>
      </c>
      <c r="BI48" s="27">
        <f>IF($O48&gt;=BI$1,$S48+$Y48+$Z48,$Y48+$Z48)</f>
        <v>2240.8866666666668</v>
      </c>
      <c r="BJ48" s="27">
        <f>IF($O48&gt;=BJ$1,$S48+$Y48+$Z48,$Y48+$Z48)</f>
        <v>2240.8866666666668</v>
      </c>
      <c r="BK48" s="27">
        <f>IF($O48&gt;=BK$1,$S48+$Y48+$Z48,$Y48+$Z48)</f>
        <v>2240.8866666666668</v>
      </c>
      <c r="BL48" s="27">
        <f>IF($O48&gt;=BL$1,$S48+$Y48+$Z48,$Y48+$Z48)</f>
        <v>2240.8866666666668</v>
      </c>
      <c r="BM48" s="27">
        <f>IF($O48&gt;=BM$1,$S48+$Y48+$Z48,$Y48+$Z48)</f>
        <v>2240.8866666666668</v>
      </c>
      <c r="BN48" s="27">
        <f>IF($O48&gt;=BN$1,$S48+$Y48+$Z48,$Y48+$Z48)</f>
        <v>2240.8866666666668</v>
      </c>
      <c r="BO48" s="27">
        <f>IF($O48&gt;=BO$1,$S48+$Y48+$Z48,$Y48+$Z48)</f>
        <v>2240.8866666666668</v>
      </c>
      <c r="BP48" s="27">
        <f>IF($O48&gt;=BP$1,$S48+$Y48+$Z48,$Y48+$Z48)</f>
        <v>2240.8866666666668</v>
      </c>
      <c r="BQ48" s="27">
        <f>IF($O48&gt;=BQ$1,$S48+$Y48+$Z48,$Y48+$Z48)</f>
        <v>2240.8866666666668</v>
      </c>
      <c r="BR48" s="27">
        <f>IF($O48&gt;=BR$1,$S48+$Y48+$Z48,$Y48+$Z48)</f>
        <v>2240.8866666666668</v>
      </c>
      <c r="BS48" s="27">
        <f>IF($O48&gt;=BS$1,$S48+$Y48+$Z48,$Y48+$Z48)</f>
        <v>2240.8866666666668</v>
      </c>
      <c r="BT48" s="27">
        <f>IF($O48&gt;=BT$1,$S48+$Y48+$Z48,$Y48+$Z48)</f>
        <v>2240.8866666666668</v>
      </c>
      <c r="BU48" s="27">
        <f>IF($O48&gt;=BU$1,$S48+$Y48+$Z48,$Y48+$Z48)</f>
        <v>2240.8866666666668</v>
      </c>
      <c r="BV48" s="27">
        <f>IF($O48&gt;=BV$1,$S48+$Y48+$Z48,$Y48+$Z48)</f>
        <v>2240.8866666666668</v>
      </c>
      <c r="BW48" s="27">
        <f>IF($O48&gt;=BW$1,$S48+$Y48+$Z48,$Y48+$Z48)</f>
        <v>2240.8866666666668</v>
      </c>
      <c r="BX48" s="27">
        <f>IF($O48&gt;=BX$1,$S48+$Y48+$Z48,$Y48+$Z48)</f>
        <v>2240.8866666666668</v>
      </c>
      <c r="BY48" s="27">
        <f>IF($O48&gt;=BY$1,$S48+$Y48+$Z48,$Y48+$Z48)</f>
        <v>2240.8866666666668</v>
      </c>
      <c r="BZ48" s="27">
        <f>IF($O48&gt;=BZ$1,$S48+$Y48+$Z48,$Y48+$Z48)</f>
        <v>2240.8866666666668</v>
      </c>
      <c r="CA48" s="27">
        <f>IF($O48&gt;=CA$1,$S48+$Y48+$Z48,$Y48+$Z48)</f>
        <v>2240.8866666666668</v>
      </c>
      <c r="CB48" s="27">
        <f>IF($O48&gt;=CB$1,$S48+$Y48+$Z48,$Y48+$Z48)</f>
        <v>2240.8866666666668</v>
      </c>
      <c r="CC48" s="27">
        <f>IF($O48&gt;=CC$1,$S48+$Y48+$Z48,$Y48+$Z48)</f>
        <v>2240.8866666666668</v>
      </c>
      <c r="CD48" s="27">
        <f>IF($O48&gt;=CD$1,$S48+$Y48+$Z48,$Y48+$Z48)</f>
        <v>2240.8866666666668</v>
      </c>
      <c r="CE48" s="27">
        <f>IF($O48&gt;=CE$1,$S48+$Y48+$Z48,$Y48+$Z48)</f>
        <v>2240.8866666666668</v>
      </c>
      <c r="CF48" s="27">
        <f>IF($O48&gt;=CF$1,$S48+$Y48+$Z48,$Y48+$Z48)</f>
        <v>2240.8866666666668</v>
      </c>
      <c r="CG48" s="27">
        <f>IF($O48&gt;=CG$1,$S48+$Y48+$Z48,$Y48+$Z48)</f>
        <v>2240.8866666666668</v>
      </c>
      <c r="CH48" s="27">
        <f>IF($O48&gt;=CH$1,$S48+$Y48+$Z48,$Y48+$Z48)</f>
        <v>2240.8866666666668</v>
      </c>
      <c r="CI48" s="27">
        <f>IF($O48&gt;=CI$1,$S48+$Y48+$Z48,$Y48+$Z48)</f>
        <v>2240.8866666666668</v>
      </c>
      <c r="CJ48" s="27">
        <f>IF($O48&gt;=CJ$1,$S48+$Y48+$Z48,$Y48+$Z48)</f>
        <v>2240.8866666666668</v>
      </c>
      <c r="CK48" s="27">
        <f>IF($O48&gt;=CK$1,$S48+$Y48+$Z48,$Y48+$Z48)</f>
        <v>2240.8866666666668</v>
      </c>
      <c r="CL48" s="27">
        <f>IF($O48&gt;=CL$1,$S48+$Y48+$Z48,$Y48+$Z48)</f>
        <v>2240.8866666666668</v>
      </c>
      <c r="CM48" s="27">
        <f>IF($O48&gt;=CM$1,$S48+$Y48+$Z48,$Y48+$Z48)</f>
        <v>2240.8866666666668</v>
      </c>
      <c r="CN48" s="27">
        <f>IF($O48&gt;=CN$1,$S48+$Y48,$Y48)</f>
        <v>1840.8866666666668</v>
      </c>
      <c r="CO48" s="27">
        <f>IF($O48&gt;=CO$1,$S48+$Y48,$Y48)</f>
        <v>1840.8866666666668</v>
      </c>
      <c r="CP48" s="27">
        <f>IF($O48&gt;=CP$1,$S48+$Y48,$Y48)</f>
        <v>1840.8866666666668</v>
      </c>
      <c r="CQ48" s="27">
        <f>IF($O48&gt;=CQ$1,$S48+$Y48,$Y48)</f>
        <v>1840.8866666666668</v>
      </c>
      <c r="CR48" s="27">
        <f>IF($O48&gt;=CR$1,$S48+$Y48,$Y48)</f>
        <v>1840.8866666666668</v>
      </c>
      <c r="CS48" s="27">
        <f>IF($O48&gt;=CS$1,$S48+$Y48,$Y48)</f>
        <v>1840.8866666666668</v>
      </c>
      <c r="CT48" s="27">
        <f>IF($O48&gt;=CT$1,$S48+$Y48,$Y48)</f>
        <v>1840.8866666666668</v>
      </c>
      <c r="CU48" s="27">
        <f>IF($O48&gt;=CU$1,$S48+$Y48,$Y48)</f>
        <v>1840.8866666666668</v>
      </c>
      <c r="CV48" s="27">
        <f>IF($O48&gt;=CV$1,$S48+$Y48,$Y48)</f>
        <v>1840.8866666666668</v>
      </c>
      <c r="CW48" s="27">
        <f>IF($O48&gt;=CW$1,$S48+$Y48,$Y48)</f>
        <v>1840.8866666666668</v>
      </c>
      <c r="CX48" s="27">
        <f>IF($O48&gt;=CX$1,$S48+$Y48,$Y48)</f>
        <v>1840.8866666666668</v>
      </c>
      <c r="CY48" s="27">
        <f>IF($O48&gt;=CY$1,$S48+$Y48,$Y48)</f>
        <v>1840.8866666666668</v>
      </c>
      <c r="CZ48" s="27">
        <f>IF($O48&gt;=CZ$1,$S48+$Y48,$Y48)</f>
        <v>1840.8866666666668</v>
      </c>
      <c r="DA48" s="27">
        <f>IF($O48&gt;=DA$1,$S48+$Y48,$Y48)</f>
        <v>1840.8866666666668</v>
      </c>
      <c r="DB48" s="27">
        <f>IF($O48&gt;=DB$1,$S48+$Y48,$Y48)</f>
        <v>1840.8866666666668</v>
      </c>
      <c r="DC48" s="27">
        <f>IF($O48&gt;=DC$1,$S48+$Y48,$Y48)</f>
        <v>1840.8866666666668</v>
      </c>
      <c r="DD48" s="27">
        <f>IF($O48&gt;=DD$1,$S48+$Y48,$Y48)</f>
        <v>1840.8866666666668</v>
      </c>
      <c r="DE48" s="27">
        <f>IF($O48&gt;=DE$1,$S48+$Y48,$Y48)</f>
        <v>1840.8866666666668</v>
      </c>
      <c r="DF48" s="27">
        <f>IF($O48&gt;=DF$1,$S48+$Y48,$Y48)</f>
        <v>1840.8866666666668</v>
      </c>
      <c r="DG48" s="27">
        <f>IF($O48&gt;=DG$1,$S48+$Y48,$Y48)</f>
        <v>1840.8866666666668</v>
      </c>
      <c r="DH48" s="27">
        <f>IF($O48&gt;=DH$1,$S48+$Y48,$Y48)</f>
        <v>1840.8866666666668</v>
      </c>
      <c r="DI48" s="27">
        <f>IF($O48&gt;=DI$1,$S48+$Y48,$Y48)</f>
        <v>1840.8866666666668</v>
      </c>
      <c r="DJ48" s="27">
        <f>IF($O48&gt;=DJ$1,$S48+$Y48,$Y48)</f>
        <v>1840.8866666666668</v>
      </c>
      <c r="DK48" s="27">
        <f>IF($O48&gt;=DK$1,$S48+$Y48,$Y48)</f>
        <v>1840.8866666666668</v>
      </c>
      <c r="DL48" s="27">
        <f>IF($O48&gt;=DL$1,$S48+$Y48,$Y48)</f>
        <v>1840.8866666666668</v>
      </c>
      <c r="DM48" s="27">
        <f>IF($O48&gt;=DM$1,$S48+$Y48,$Y48)</f>
        <v>1840.8866666666668</v>
      </c>
      <c r="DN48" s="27">
        <f>IF($O48&gt;=DN$1,$S48+$Y48,$Y48)</f>
        <v>1840.8866666666668</v>
      </c>
      <c r="DO48" s="27">
        <f>IF($O48&gt;=DO$1,$S48+$Y48,$Y48)</f>
        <v>1840.8866666666668</v>
      </c>
      <c r="DP48" s="27">
        <f>IF($O48&gt;=DP$1,$S48+$Y48,$Y48)</f>
        <v>1840.8866666666668</v>
      </c>
      <c r="DQ48" s="27">
        <f>IF($O48&gt;=DQ$1,$S48+$Y48,$Y48)</f>
        <v>1840.8866666666668</v>
      </c>
      <c r="DR48" s="27">
        <f>IF($O48&gt;=DR$1,$S48+$Y48,$Y48)</f>
        <v>1840.8866666666668</v>
      </c>
      <c r="DS48" s="27">
        <f>IF($O48&gt;=DS$1,$S48+$Y48,$Y48)</f>
        <v>1840.8866666666668</v>
      </c>
      <c r="DT48" s="27">
        <f>IF($O48&gt;=DT$1,$S48+$Y48,$Y48)</f>
        <v>1840.8866666666668</v>
      </c>
      <c r="DU48" s="27">
        <f>IF($O48&gt;=DU$1,$S48+$Y48,$Y48)</f>
        <v>1840.8866666666668</v>
      </c>
      <c r="DV48" s="27">
        <f>IF($O48&gt;=DV$1,$S48+$Y48,$Y48)</f>
        <v>1840.8866666666668</v>
      </c>
      <c r="DW48" s="27">
        <f>IF($O48&gt;=DW$1,$S48+$Y48,$Y48)</f>
        <v>1840.8866666666668</v>
      </c>
      <c r="DX48" s="27">
        <f>IF($O48&gt;=DX$1,$S48+$Y48,$Y48)</f>
        <v>1840.8866666666668</v>
      </c>
      <c r="DY48" s="27">
        <f>IF($O48&gt;=DY$1,$S48+$Y48,$Y48)</f>
        <v>1840.8866666666668</v>
      </c>
      <c r="DZ48" s="27">
        <f>IF($O48&gt;=DZ$1,$S48+$Y48,$Y48)</f>
        <v>1840.8866666666668</v>
      </c>
      <c r="EA48" s="27">
        <f>IF($O48&gt;=EA$1,$S48+$Y48,$Y48)</f>
        <v>1840.8866666666668</v>
      </c>
      <c r="EB48" s="27">
        <f>IF($O48&gt;=EB$1,$S48+$Y48,$Y48)</f>
        <v>1840.8866666666668</v>
      </c>
      <c r="EC48" s="27">
        <f>IF($O48&gt;=EC$1,$S48+$Y48,$Y48)</f>
        <v>1840.8866666666668</v>
      </c>
      <c r="ED48" s="27">
        <f>IF($O48&gt;=ED$1,$S48+$Y48,$Y48)</f>
        <v>1840.8866666666668</v>
      </c>
      <c r="EE48" s="27">
        <f>IF($O48&gt;=EE$1,$S48+$Y48,$Y48)</f>
        <v>1840.8866666666668</v>
      </c>
      <c r="EF48" s="27">
        <f>IF($O48&gt;=EF$1,$S48+$Y48,$Y48)</f>
        <v>1840.8866666666668</v>
      </c>
      <c r="EG48" s="27">
        <f>IF($O48&gt;=EG$1,$S48+$Y48,$Y48)</f>
        <v>1840.8866666666668</v>
      </c>
      <c r="EH48" s="27">
        <f>IF($O48&gt;=EH$1,$S48+$Y48,$Y48)</f>
        <v>1840.8866666666668</v>
      </c>
      <c r="EI48" s="27">
        <f>IF($O48&gt;=EI$1,$S48+$Y48,$Y48)</f>
        <v>1840.8866666666668</v>
      </c>
      <c r="EJ48" s="27">
        <f>IF($O48&gt;=EJ$1,$S48+$Y48,$Y48)</f>
        <v>1840.8866666666668</v>
      </c>
      <c r="EK48" s="27">
        <f>IF($O48&gt;=EK$1,$S48+$Y48,$Y48)</f>
        <v>1840.8866666666668</v>
      </c>
      <c r="EL48" s="27">
        <f>IF($O48&gt;=EL$1,$S48+$Y48,$Y48)</f>
        <v>1840.8866666666668</v>
      </c>
      <c r="EM48" s="27">
        <f>IF($O48&gt;=EM$1,$S48+$Y48,$Y48)</f>
        <v>1840.8866666666668</v>
      </c>
      <c r="EN48" s="27">
        <f>IF($O48&gt;=EN$1,$S48+$Y48,$Y48)</f>
        <v>1840.8866666666668</v>
      </c>
      <c r="EO48" s="27">
        <f>IF($O48&gt;=EO$1,$S48+$Y48,$Y48)</f>
        <v>1840.8866666666668</v>
      </c>
      <c r="EP48" s="27">
        <f>IF($O48&gt;=EP$1,$S48+$Y48,$Y48)</f>
        <v>1840.8866666666668</v>
      </c>
      <c r="EQ48" s="27">
        <f>IF($O48&gt;=EQ$1,$S48+$Y48,$Y48)</f>
        <v>1840.8866666666668</v>
      </c>
      <c r="ER48" s="27">
        <f>IF($O48&gt;=ER$1,$S48+$Y48,$Y48)</f>
        <v>1840.8866666666668</v>
      </c>
      <c r="ES48" s="27">
        <f>IF($O48&gt;=ES$1,$S48+$Y48,$Y48)</f>
        <v>1840.8866666666668</v>
      </c>
      <c r="ET48" s="27">
        <f>IF($O48&gt;=ET$1,$S48+$Y48,$Y48)</f>
        <v>1840.8866666666668</v>
      </c>
      <c r="EU48" s="27">
        <f>IF($O48&gt;=EU$1,$S48+$Y48,$Y48)</f>
        <v>1840.8866666666668</v>
      </c>
      <c r="EV48" s="27">
        <f>IF($O48&gt;=EV$1,$S48,0)</f>
        <v>1840.8866666666668</v>
      </c>
      <c r="EW48" s="27">
        <f>IF($O48&gt;=EW$1,$S48,0)</f>
        <v>1840.8866666666668</v>
      </c>
      <c r="EX48" s="27">
        <f>IF($O48&gt;=EX$1,$S48,0)</f>
        <v>1840.8866666666668</v>
      </c>
      <c r="EY48" s="27">
        <f>IF($O48&gt;=EY$1,$S48,0)</f>
        <v>1840.8866666666668</v>
      </c>
      <c r="EZ48" s="27">
        <f>IF($O48&gt;=EZ$1,$S48,0)</f>
        <v>1840.8866666666668</v>
      </c>
      <c r="FA48" s="27">
        <f>IF($O48&gt;=FA$1,$S48,0)</f>
        <v>1840.8866666666668</v>
      </c>
      <c r="FB48" s="27">
        <f>IF($O48&gt;=FB$1,$S48,0)</f>
        <v>1840.8866666666668</v>
      </c>
      <c r="FC48" s="27">
        <f>IF($O48&gt;=FC$1,$S48,0)</f>
        <v>1840.8866666666668</v>
      </c>
      <c r="FD48" s="27">
        <f>IF($O48&gt;=FD$1,$S48,0)</f>
        <v>1840.8866666666668</v>
      </c>
      <c r="FE48" s="27">
        <f>IF($O48&gt;=FE$1,$S48,0)</f>
        <v>1840.8866666666668</v>
      </c>
      <c r="FF48" s="27">
        <f>IF($O48&gt;=FF$1,$S48,0)</f>
        <v>1840.8866666666668</v>
      </c>
      <c r="FG48" s="27">
        <f>IF($O48&gt;=FG$1,$S48,0)</f>
        <v>1840.8866666666668</v>
      </c>
      <c r="FH48" s="27">
        <f>IF($O48&gt;=FH$1,$S48,0)</f>
        <v>1840.8866666666668</v>
      </c>
      <c r="FI48" s="27">
        <f>IF($O48&gt;=FI$1,$S48,0)</f>
        <v>1840.8866666666668</v>
      </c>
      <c r="FJ48" s="27">
        <f>IF($O48&gt;=FJ$1,$S48,0)</f>
        <v>1840.8866666666668</v>
      </c>
      <c r="FK48" s="27">
        <f>IF($O48&gt;=FK$1,$S48,0)</f>
        <v>1840.8866666666668</v>
      </c>
      <c r="FL48" s="27">
        <f>IF($O48&gt;=FL$1,$S48,0)</f>
        <v>1840.8866666666668</v>
      </c>
      <c r="FM48" s="27">
        <f>IF($O48&gt;=FM$1,$S48,0)</f>
        <v>1840.8866666666668</v>
      </c>
      <c r="FN48" s="27">
        <f>IF($O48&gt;=FN$1,$S48,0)</f>
        <v>1840.8866666666668</v>
      </c>
      <c r="FO48" s="27">
        <f>IF($O48&gt;=FO$1,$S48,0)</f>
        <v>1840.8866666666668</v>
      </c>
      <c r="FP48" s="27">
        <f>IF($O48&gt;=FP$1,$S48,0)</f>
        <v>1840.8866666666668</v>
      </c>
      <c r="FQ48" s="27">
        <f>IF($O48&gt;=FQ$1,$S48,0)</f>
        <v>1840.8866666666668</v>
      </c>
      <c r="FR48" s="27">
        <f>IF($O48&gt;=FR$1,$S48,0)</f>
        <v>1840.8866666666668</v>
      </c>
      <c r="FS48" s="27">
        <f>IF($O48&gt;=FS$1,$S48,0)</f>
        <v>1840.8866666666668</v>
      </c>
      <c r="FT48" s="27">
        <f>IF($O48&gt;=FT$1,$S48,0)</f>
        <v>1840.8866666666668</v>
      </c>
      <c r="FU48" s="27">
        <f>IF($O48&gt;=FU$1,$S48,0)</f>
        <v>1840.8866666666668</v>
      </c>
      <c r="FV48" s="27">
        <f>IF($O48&gt;=FV$1,$S48,0)</f>
        <v>1840.8866666666668</v>
      </c>
      <c r="FW48" s="27">
        <f>IF($O48&gt;=FW$1,$S48,0)</f>
        <v>1840.8866666666668</v>
      </c>
      <c r="FX48" s="27">
        <f>IF($O48&gt;=FX$1,$S48,0)</f>
        <v>1840.8866666666668</v>
      </c>
      <c r="FY48" s="27">
        <f>IF($O48&gt;=FY$1,$S48,0)</f>
        <v>1840.8866666666668</v>
      </c>
      <c r="FZ48" s="27">
        <f>IF($O48&gt;=FZ$1,$S48,0)</f>
        <v>1840.8866666666668</v>
      </c>
      <c r="GA48" s="27">
        <f>IF($O48&gt;=GA$1,$S48,0)</f>
        <v>1840.8866666666668</v>
      </c>
      <c r="GB48" s="27">
        <f>IF($O48&gt;=GB$1,$S48,0)</f>
        <v>1840.8866666666668</v>
      </c>
      <c r="GC48" s="27">
        <f>IF($O48&gt;=GC$1,$S48,0)</f>
        <v>1840.8866666666668</v>
      </c>
      <c r="GD48" s="27">
        <f>IF($O48&gt;=GD$1,$S48,0)</f>
        <v>1840.8866666666668</v>
      </c>
      <c r="GE48" s="27">
        <f>IF($O48&gt;=GE$1,$S48,0)</f>
        <v>1840.8866666666668</v>
      </c>
      <c r="GF48" s="27">
        <f>IF($O48&gt;=GF$1,$S48,0)</f>
        <v>1840.8866666666668</v>
      </c>
      <c r="GG48" s="27">
        <f>IF($O48&gt;=GG$1,$S48,0)</f>
        <v>1840.8866666666668</v>
      </c>
      <c r="GH48" s="27">
        <f>IF($O48&gt;=GH$1,$S48,0)</f>
        <v>1840.8866666666668</v>
      </c>
      <c r="GI48" s="27">
        <f>IF($O48&gt;=GI$1,$S48,0)</f>
        <v>1840.8866666666668</v>
      </c>
      <c r="GJ48" s="27">
        <f>IF($O48&gt;=GJ$1,$S48,0)</f>
        <v>1840.8866666666668</v>
      </c>
      <c r="GK48" s="27">
        <f>IF($O48&gt;=GK$1,$S48,0)</f>
        <v>1840.8866666666668</v>
      </c>
      <c r="GL48" s="27">
        <f>IF($O48&gt;=GL$1,$S48,0)</f>
        <v>1840.8866666666668</v>
      </c>
      <c r="GM48" s="27">
        <f>IF($O48&gt;=GM$1,$S48,0)</f>
        <v>1840.8866666666668</v>
      </c>
      <c r="GN48" s="27">
        <f>IF($O48&gt;=GN$1,$S48,0)</f>
        <v>1840.8866666666668</v>
      </c>
      <c r="GO48" s="27">
        <f>IF($O48&gt;=GO$1,$S48,0)</f>
        <v>1840.8866666666668</v>
      </c>
      <c r="GP48" s="27">
        <f>IF($O48&gt;=GP$1,$S48,0)</f>
        <v>1840.8866666666668</v>
      </c>
      <c r="GQ48" s="27">
        <f>IF($O48&gt;=GQ$1,$S48,0)</f>
        <v>1840.8866666666668</v>
      </c>
      <c r="GR48" s="27">
        <f>IF($O48&gt;=GR$1,$S48,0)</f>
        <v>1840.8866666666668</v>
      </c>
      <c r="GS48" s="27">
        <f>IF($O48&gt;=GS$1,$S48,0)</f>
        <v>1840.8866666666668</v>
      </c>
      <c r="GT48" s="27">
        <f>IF($O48&gt;=GT$1,$S48,0)</f>
        <v>1840.8866666666668</v>
      </c>
      <c r="GU48" s="27">
        <f>IF($O48&gt;=GU$1,$S48,0)</f>
        <v>1840.8866666666668</v>
      </c>
      <c r="GV48" s="27">
        <f>IF($O48&gt;=GV$1,$S48,0)</f>
        <v>1840.8866666666668</v>
      </c>
      <c r="GW48" s="27">
        <f>IF($O48&gt;=GW$1,$S48,0)</f>
        <v>1840.8866666666668</v>
      </c>
      <c r="GX48" s="27">
        <f>IF($O48&gt;=GX$1,$S48,0)</f>
        <v>1840.8866666666668</v>
      </c>
      <c r="GY48" s="27">
        <f>IF($O48&gt;=GY$1,$S48,0)</f>
        <v>1840.8866666666668</v>
      </c>
      <c r="GZ48" s="27">
        <f>IF($O48&gt;=GZ$1,$S48,0)</f>
        <v>1840.8866666666668</v>
      </c>
      <c r="HA48" s="27">
        <f>IF($O48&gt;=HA$1,$S48,0)</f>
        <v>1840.8866666666668</v>
      </c>
      <c r="HB48" s="27">
        <f>IF($O48&gt;=HB$1,$S48,0)</f>
        <v>1840.8866666666668</v>
      </c>
      <c r="HC48" s="27">
        <f>IF($O48&gt;=HC$1,$S48,0)</f>
        <v>1840.8866666666668</v>
      </c>
    </row>
    <row r="49" spans="1:211">
      <c r="A49" s="3">
        <v>10774</v>
      </c>
      <c r="B49" s="3" t="s">
        <v>86</v>
      </c>
      <c r="C49" s="3" t="s">
        <v>35</v>
      </c>
      <c r="D49" s="3">
        <v>55</v>
      </c>
      <c r="E49" s="4">
        <v>31505</v>
      </c>
      <c r="F49" s="5">
        <v>32.235616438356168</v>
      </c>
      <c r="G49" s="3" t="s">
        <v>77</v>
      </c>
      <c r="H49" s="4">
        <v>23210</v>
      </c>
      <c r="I49" s="9" t="s">
        <v>848</v>
      </c>
      <c r="J49" s="5">
        <v>4590.53</v>
      </c>
      <c r="K49" s="31">
        <v>48</v>
      </c>
      <c r="L49" s="32">
        <v>32</v>
      </c>
      <c r="M49" s="33">
        <f>VLOOKUP(L49,FIND,3,TRUE)</f>
        <v>1.5</v>
      </c>
      <c r="N49" s="32">
        <f>IF(L49&gt;30,180,VLOOKUP(L49,TEMPO,2,FALSE))</f>
        <v>180</v>
      </c>
      <c r="O49" s="32">
        <f>IF(R49&gt;0,4,N49)</f>
        <v>180</v>
      </c>
      <c r="P49" s="96">
        <f>J49*M49*L49</f>
        <v>220345.44</v>
      </c>
      <c r="Q49" s="96">
        <f>10934.45*2</f>
        <v>21868.9</v>
      </c>
      <c r="R49" s="96">
        <f>IF(P49&lt;=Q49,P49/4,0)</f>
        <v>0</v>
      </c>
      <c r="S49" s="5">
        <f>IF(P49&gt;=Q49,P49/N49,0)</f>
        <v>1224.1413333333333</v>
      </c>
      <c r="T49" s="3"/>
      <c r="U49" s="3">
        <f>IF(T49="",1,0)</f>
        <v>1</v>
      </c>
      <c r="V49" s="3">
        <v>111</v>
      </c>
      <c r="W49" s="5">
        <v>0</v>
      </c>
      <c r="X49" s="5">
        <v>245.73</v>
      </c>
      <c r="Y49" s="5">
        <f>X49*W49</f>
        <v>0</v>
      </c>
      <c r="Z49" s="5">
        <v>400</v>
      </c>
      <c r="AA49" s="5">
        <f>S49+Y49+Z49</f>
        <v>1624.1413333333333</v>
      </c>
      <c r="AB49" s="39">
        <f>(J49/12+J49/12*1.3333333333+450/12+J49/30*6/12+J49)*1.3+Y49+Z49+153.9</f>
        <v>7830.184455538978</v>
      </c>
      <c r="AC49" s="39" t="s">
        <v>35</v>
      </c>
      <c r="AD49" s="39">
        <f>J49*1.3+400+153.9</f>
        <v>6521.5889999999999</v>
      </c>
      <c r="AE49" s="39">
        <f>SUMIFS('CUSTO MENSAL FUNC NOVO'!H:H,'CUSTO MENSAL FUNC NOVO'!A:A,'VALORES MENSAIS'!AC49)</f>
        <v>3052.63</v>
      </c>
      <c r="AF49" s="27">
        <f>IF($R49&gt;0,$R49,$S49)+$Y49+$Z49</f>
        <v>1624.1413333333333</v>
      </c>
      <c r="AG49" s="27">
        <f>IF($R49&gt;0,$R49,$S49)+$Y49+$Z49</f>
        <v>1624.1413333333333</v>
      </c>
      <c r="AH49" s="27">
        <f>IF($R49&gt;0,$R49,$S49)+$Y49+$Z49</f>
        <v>1624.1413333333333</v>
      </c>
      <c r="AI49" s="27">
        <f>IF($R49&gt;0,$R49,$S49)+$Y49+$Z49</f>
        <v>1624.1413333333333</v>
      </c>
      <c r="AJ49" s="27">
        <f>IF($O49&gt;=AJ$1,$S49+$Y49+$Z49,$Y49+$Z49)</f>
        <v>1624.1413333333333</v>
      </c>
      <c r="AK49" s="27">
        <f>IF($O49&gt;=AK$1,$S49+$Y49+$Z49,$Y49+$Z49)</f>
        <v>1624.1413333333333</v>
      </c>
      <c r="AL49" s="27">
        <f>IF($O49&gt;=AL$1,$S49+$Y49+$Z49,$Y49+$Z49)</f>
        <v>1624.1413333333333</v>
      </c>
      <c r="AM49" s="27">
        <f>IF($O49&gt;=AM$1,$S49+$Y49+$Z49,$Y49+$Z49)</f>
        <v>1624.1413333333333</v>
      </c>
      <c r="AN49" s="27">
        <f>IF($O49&gt;=AN$1,$S49+$Y49+$Z49,$Y49+$Z49)</f>
        <v>1624.1413333333333</v>
      </c>
      <c r="AO49" s="27">
        <f>IF($O49&gt;=AO$1,$S49+$Y49+$Z49,$Y49+$Z49)</f>
        <v>1624.1413333333333</v>
      </c>
      <c r="AP49" s="27">
        <f>IF($O49&gt;=AP$1,$S49+$Y49+$Z49,$Y49+$Z49)</f>
        <v>1624.1413333333333</v>
      </c>
      <c r="AQ49" s="27">
        <f>IF($O49&gt;=AQ$1,$S49+$Y49+$Z49,$Y49+$Z49)</f>
        <v>1624.1413333333333</v>
      </c>
      <c r="AR49" s="27">
        <f>IF($O49&gt;=AR$1,$S49+$Y49+$Z49,$Y49+$Z49)</f>
        <v>1624.1413333333333</v>
      </c>
      <c r="AS49" s="27">
        <f>IF($O49&gt;=AS$1,$S49+$Y49+$Z49,$Y49+$Z49)</f>
        <v>1624.1413333333333</v>
      </c>
      <c r="AT49" s="27">
        <f>IF($O49&gt;=AT$1,$S49+$Y49+$Z49,$Y49+$Z49)</f>
        <v>1624.1413333333333</v>
      </c>
      <c r="AU49" s="27">
        <f>IF($O49&gt;=AU$1,$S49+$Y49+$Z49,$Y49+$Z49)</f>
        <v>1624.1413333333333</v>
      </c>
      <c r="AV49" s="27">
        <f>IF($O49&gt;=AV$1,$S49+$Y49+$Z49,$Y49+$Z49)</f>
        <v>1624.1413333333333</v>
      </c>
      <c r="AW49" s="27">
        <f>IF($O49&gt;=AW$1,$S49+$Y49+$Z49,$Y49+$Z49)</f>
        <v>1624.1413333333333</v>
      </c>
      <c r="AX49" s="27">
        <f>IF($O49&gt;=AX$1,$S49+$Y49+$Z49,$Y49+$Z49)</f>
        <v>1624.1413333333333</v>
      </c>
      <c r="AY49" s="27">
        <f>IF($O49&gt;=AY$1,$S49+$Y49+$Z49,$Y49+$Z49)</f>
        <v>1624.1413333333333</v>
      </c>
      <c r="AZ49" s="27">
        <f>IF($O49&gt;=AZ$1,$S49+$Y49+$Z49,$Y49+$Z49)</f>
        <v>1624.1413333333333</v>
      </c>
      <c r="BA49" s="27">
        <f>IF($O49&gt;=BA$1,$S49+$Y49+$Z49,$Y49+$Z49)</f>
        <v>1624.1413333333333</v>
      </c>
      <c r="BB49" s="27">
        <f>IF($O49&gt;=BB$1,$S49+$Y49+$Z49,$Y49+$Z49)</f>
        <v>1624.1413333333333</v>
      </c>
      <c r="BC49" s="27">
        <f>IF($O49&gt;=BC$1,$S49+$Y49+$Z49,$Y49+$Z49)</f>
        <v>1624.1413333333333</v>
      </c>
      <c r="BD49" s="27">
        <f>IF($O49&gt;=BD$1,$S49+$Y49+$Z49,$Y49+$Z49)</f>
        <v>1624.1413333333333</v>
      </c>
      <c r="BE49" s="27">
        <f>IF($O49&gt;=BE$1,$S49+$Y49+$Z49,$Y49+$Z49)</f>
        <v>1624.1413333333333</v>
      </c>
      <c r="BF49" s="27">
        <f>IF($O49&gt;=BF$1,$S49+$Y49+$Z49,$Y49+$Z49)</f>
        <v>1624.1413333333333</v>
      </c>
      <c r="BG49" s="27">
        <f>IF($O49&gt;=BG$1,$S49+$Y49+$Z49,$Y49+$Z49)</f>
        <v>1624.1413333333333</v>
      </c>
      <c r="BH49" s="27">
        <f>IF($O49&gt;=BH$1,$S49+$Y49+$Z49,$Y49+$Z49)</f>
        <v>1624.1413333333333</v>
      </c>
      <c r="BI49" s="27">
        <f>IF($O49&gt;=BI$1,$S49+$Y49+$Z49,$Y49+$Z49)</f>
        <v>1624.1413333333333</v>
      </c>
      <c r="BJ49" s="27">
        <f>IF($O49&gt;=BJ$1,$S49+$Y49+$Z49,$Y49+$Z49)</f>
        <v>1624.1413333333333</v>
      </c>
      <c r="BK49" s="27">
        <f>IF($O49&gt;=BK$1,$S49+$Y49+$Z49,$Y49+$Z49)</f>
        <v>1624.1413333333333</v>
      </c>
      <c r="BL49" s="27">
        <f>IF($O49&gt;=BL$1,$S49+$Y49+$Z49,$Y49+$Z49)</f>
        <v>1624.1413333333333</v>
      </c>
      <c r="BM49" s="27">
        <f>IF($O49&gt;=BM$1,$S49+$Y49+$Z49,$Y49+$Z49)</f>
        <v>1624.1413333333333</v>
      </c>
      <c r="BN49" s="27">
        <f>IF($O49&gt;=BN$1,$S49+$Y49+$Z49,$Y49+$Z49)</f>
        <v>1624.1413333333333</v>
      </c>
      <c r="BO49" s="27">
        <f>IF($O49&gt;=BO$1,$S49+$Y49+$Z49,$Y49+$Z49)</f>
        <v>1624.1413333333333</v>
      </c>
      <c r="BP49" s="27">
        <f>IF($O49&gt;=BP$1,$S49+$Y49+$Z49,$Y49+$Z49)</f>
        <v>1624.1413333333333</v>
      </c>
      <c r="BQ49" s="27">
        <f>IF($O49&gt;=BQ$1,$S49+$Y49+$Z49,$Y49+$Z49)</f>
        <v>1624.1413333333333</v>
      </c>
      <c r="BR49" s="27">
        <f>IF($O49&gt;=BR$1,$S49+$Y49+$Z49,$Y49+$Z49)</f>
        <v>1624.1413333333333</v>
      </c>
      <c r="BS49" s="27">
        <f>IF($O49&gt;=BS$1,$S49+$Y49+$Z49,$Y49+$Z49)</f>
        <v>1624.1413333333333</v>
      </c>
      <c r="BT49" s="27">
        <f>IF($O49&gt;=BT$1,$S49+$Y49+$Z49,$Y49+$Z49)</f>
        <v>1624.1413333333333</v>
      </c>
      <c r="BU49" s="27">
        <f>IF($O49&gt;=BU$1,$S49+$Y49+$Z49,$Y49+$Z49)</f>
        <v>1624.1413333333333</v>
      </c>
      <c r="BV49" s="27">
        <f>IF($O49&gt;=BV$1,$S49+$Y49+$Z49,$Y49+$Z49)</f>
        <v>1624.1413333333333</v>
      </c>
      <c r="BW49" s="27">
        <f>IF($O49&gt;=BW$1,$S49+$Y49+$Z49,$Y49+$Z49)</f>
        <v>1624.1413333333333</v>
      </c>
      <c r="BX49" s="27">
        <f>IF($O49&gt;=BX$1,$S49+$Y49+$Z49,$Y49+$Z49)</f>
        <v>1624.1413333333333</v>
      </c>
      <c r="BY49" s="27">
        <f>IF($O49&gt;=BY$1,$S49+$Y49+$Z49,$Y49+$Z49)</f>
        <v>1624.1413333333333</v>
      </c>
      <c r="BZ49" s="27">
        <f>IF($O49&gt;=BZ$1,$S49+$Y49+$Z49,$Y49+$Z49)</f>
        <v>1624.1413333333333</v>
      </c>
      <c r="CA49" s="27">
        <f>IF($O49&gt;=CA$1,$S49+$Y49+$Z49,$Y49+$Z49)</f>
        <v>1624.1413333333333</v>
      </c>
      <c r="CB49" s="27">
        <f>IF($O49&gt;=CB$1,$S49+$Y49+$Z49,$Y49+$Z49)</f>
        <v>1624.1413333333333</v>
      </c>
      <c r="CC49" s="27">
        <f>IF($O49&gt;=CC$1,$S49+$Y49+$Z49,$Y49+$Z49)</f>
        <v>1624.1413333333333</v>
      </c>
      <c r="CD49" s="27">
        <f>IF($O49&gt;=CD$1,$S49+$Y49+$Z49,$Y49+$Z49)</f>
        <v>1624.1413333333333</v>
      </c>
      <c r="CE49" s="27">
        <f>IF($O49&gt;=CE$1,$S49+$Y49+$Z49,$Y49+$Z49)</f>
        <v>1624.1413333333333</v>
      </c>
      <c r="CF49" s="27">
        <f>IF($O49&gt;=CF$1,$S49+$Y49+$Z49,$Y49+$Z49)</f>
        <v>1624.1413333333333</v>
      </c>
      <c r="CG49" s="27">
        <f>IF($O49&gt;=CG$1,$S49+$Y49+$Z49,$Y49+$Z49)</f>
        <v>1624.1413333333333</v>
      </c>
      <c r="CH49" s="27">
        <f>IF($O49&gt;=CH$1,$S49+$Y49+$Z49,$Y49+$Z49)</f>
        <v>1624.1413333333333</v>
      </c>
      <c r="CI49" s="27">
        <f>IF($O49&gt;=CI$1,$S49+$Y49+$Z49,$Y49+$Z49)</f>
        <v>1624.1413333333333</v>
      </c>
      <c r="CJ49" s="27">
        <f>IF($O49&gt;=CJ$1,$S49+$Y49+$Z49,$Y49+$Z49)</f>
        <v>1624.1413333333333</v>
      </c>
      <c r="CK49" s="27">
        <f>IF($O49&gt;=CK$1,$S49+$Y49+$Z49,$Y49+$Z49)</f>
        <v>1624.1413333333333</v>
      </c>
      <c r="CL49" s="27">
        <f>IF($O49&gt;=CL$1,$S49+$Y49+$Z49,$Y49+$Z49)</f>
        <v>1624.1413333333333</v>
      </c>
      <c r="CM49" s="27">
        <f>IF($O49&gt;=CM$1,$S49+$Y49+$Z49,$Y49+$Z49)</f>
        <v>1624.1413333333333</v>
      </c>
      <c r="CN49" s="27">
        <f>IF($O49&gt;=CN$1,$S49+$Y49,$Y49)</f>
        <v>1224.1413333333333</v>
      </c>
      <c r="CO49" s="27">
        <f>IF($O49&gt;=CO$1,$S49+$Y49,$Y49)</f>
        <v>1224.1413333333333</v>
      </c>
      <c r="CP49" s="27">
        <f>IF($O49&gt;=CP$1,$S49+$Y49,$Y49)</f>
        <v>1224.1413333333333</v>
      </c>
      <c r="CQ49" s="27">
        <f>IF($O49&gt;=CQ$1,$S49+$Y49,$Y49)</f>
        <v>1224.1413333333333</v>
      </c>
      <c r="CR49" s="27">
        <f>IF($O49&gt;=CR$1,$S49+$Y49,$Y49)</f>
        <v>1224.1413333333333</v>
      </c>
      <c r="CS49" s="27">
        <f>IF($O49&gt;=CS$1,$S49+$Y49,$Y49)</f>
        <v>1224.1413333333333</v>
      </c>
      <c r="CT49" s="27">
        <f>IF($O49&gt;=CT$1,$S49+$Y49,$Y49)</f>
        <v>1224.1413333333333</v>
      </c>
      <c r="CU49" s="27">
        <f>IF($O49&gt;=CU$1,$S49+$Y49,$Y49)</f>
        <v>1224.1413333333333</v>
      </c>
      <c r="CV49" s="27">
        <f>IF($O49&gt;=CV$1,$S49+$Y49,$Y49)</f>
        <v>1224.1413333333333</v>
      </c>
      <c r="CW49" s="27">
        <f>IF($O49&gt;=CW$1,$S49+$Y49,$Y49)</f>
        <v>1224.1413333333333</v>
      </c>
      <c r="CX49" s="27">
        <f>IF($O49&gt;=CX$1,$S49+$Y49,$Y49)</f>
        <v>1224.1413333333333</v>
      </c>
      <c r="CY49" s="27">
        <f>IF($O49&gt;=CY$1,$S49+$Y49,$Y49)</f>
        <v>1224.1413333333333</v>
      </c>
      <c r="CZ49" s="27">
        <f>IF($O49&gt;=CZ$1,$S49+$Y49,$Y49)</f>
        <v>1224.1413333333333</v>
      </c>
      <c r="DA49" s="27">
        <f>IF($O49&gt;=DA$1,$S49+$Y49,$Y49)</f>
        <v>1224.1413333333333</v>
      </c>
      <c r="DB49" s="27">
        <f>IF($O49&gt;=DB$1,$S49+$Y49,$Y49)</f>
        <v>1224.1413333333333</v>
      </c>
      <c r="DC49" s="27">
        <f>IF($O49&gt;=DC$1,$S49+$Y49,$Y49)</f>
        <v>1224.1413333333333</v>
      </c>
      <c r="DD49" s="27">
        <f>IF($O49&gt;=DD$1,$S49+$Y49,$Y49)</f>
        <v>1224.1413333333333</v>
      </c>
      <c r="DE49" s="27">
        <f>IF($O49&gt;=DE$1,$S49+$Y49,$Y49)</f>
        <v>1224.1413333333333</v>
      </c>
      <c r="DF49" s="27">
        <f>IF($O49&gt;=DF$1,$S49+$Y49,$Y49)</f>
        <v>1224.1413333333333</v>
      </c>
      <c r="DG49" s="27">
        <f>IF($O49&gt;=DG$1,$S49+$Y49,$Y49)</f>
        <v>1224.1413333333333</v>
      </c>
      <c r="DH49" s="27">
        <f>IF($O49&gt;=DH$1,$S49+$Y49,$Y49)</f>
        <v>1224.1413333333333</v>
      </c>
      <c r="DI49" s="27">
        <f>IF($O49&gt;=DI$1,$S49+$Y49,$Y49)</f>
        <v>1224.1413333333333</v>
      </c>
      <c r="DJ49" s="27">
        <f>IF($O49&gt;=DJ$1,$S49+$Y49,$Y49)</f>
        <v>1224.1413333333333</v>
      </c>
      <c r="DK49" s="27">
        <f>IF($O49&gt;=DK$1,$S49+$Y49,$Y49)</f>
        <v>1224.1413333333333</v>
      </c>
      <c r="DL49" s="27">
        <f>IF($O49&gt;=DL$1,$S49+$Y49,$Y49)</f>
        <v>1224.1413333333333</v>
      </c>
      <c r="DM49" s="27">
        <f>IF($O49&gt;=DM$1,$S49+$Y49,$Y49)</f>
        <v>1224.1413333333333</v>
      </c>
      <c r="DN49" s="27">
        <f>IF($O49&gt;=DN$1,$S49+$Y49,$Y49)</f>
        <v>1224.1413333333333</v>
      </c>
      <c r="DO49" s="27">
        <f>IF($O49&gt;=DO$1,$S49+$Y49,$Y49)</f>
        <v>1224.1413333333333</v>
      </c>
      <c r="DP49" s="27">
        <f>IF($O49&gt;=DP$1,$S49+$Y49,$Y49)</f>
        <v>1224.1413333333333</v>
      </c>
      <c r="DQ49" s="27">
        <f>IF($O49&gt;=DQ$1,$S49+$Y49,$Y49)</f>
        <v>1224.1413333333333</v>
      </c>
      <c r="DR49" s="27">
        <f>IF($O49&gt;=DR$1,$S49+$Y49,$Y49)</f>
        <v>1224.1413333333333</v>
      </c>
      <c r="DS49" s="27">
        <f>IF($O49&gt;=DS$1,$S49+$Y49,$Y49)</f>
        <v>1224.1413333333333</v>
      </c>
      <c r="DT49" s="27">
        <f>IF($O49&gt;=DT$1,$S49+$Y49,$Y49)</f>
        <v>1224.1413333333333</v>
      </c>
      <c r="DU49" s="27">
        <f>IF($O49&gt;=DU$1,$S49+$Y49,$Y49)</f>
        <v>1224.1413333333333</v>
      </c>
      <c r="DV49" s="27">
        <f>IF($O49&gt;=DV$1,$S49+$Y49,$Y49)</f>
        <v>1224.1413333333333</v>
      </c>
      <c r="DW49" s="27">
        <f>IF($O49&gt;=DW$1,$S49+$Y49,$Y49)</f>
        <v>1224.1413333333333</v>
      </c>
      <c r="DX49" s="27">
        <f>IF($O49&gt;=DX$1,$S49+$Y49,$Y49)</f>
        <v>1224.1413333333333</v>
      </c>
      <c r="DY49" s="27">
        <f>IF($O49&gt;=DY$1,$S49+$Y49,$Y49)</f>
        <v>1224.1413333333333</v>
      </c>
      <c r="DZ49" s="27">
        <f>IF($O49&gt;=DZ$1,$S49+$Y49,$Y49)</f>
        <v>1224.1413333333333</v>
      </c>
      <c r="EA49" s="27">
        <f>IF($O49&gt;=EA$1,$S49+$Y49,$Y49)</f>
        <v>1224.1413333333333</v>
      </c>
      <c r="EB49" s="27">
        <f>IF($O49&gt;=EB$1,$S49+$Y49,$Y49)</f>
        <v>1224.1413333333333</v>
      </c>
      <c r="EC49" s="27">
        <f>IF($O49&gt;=EC$1,$S49+$Y49,$Y49)</f>
        <v>1224.1413333333333</v>
      </c>
      <c r="ED49" s="27">
        <f>IF($O49&gt;=ED$1,$S49+$Y49,$Y49)</f>
        <v>1224.1413333333333</v>
      </c>
      <c r="EE49" s="27">
        <f>IF($O49&gt;=EE$1,$S49+$Y49,$Y49)</f>
        <v>1224.1413333333333</v>
      </c>
      <c r="EF49" s="27">
        <f>IF($O49&gt;=EF$1,$S49+$Y49,$Y49)</f>
        <v>1224.1413333333333</v>
      </c>
      <c r="EG49" s="27">
        <f>IF($O49&gt;=EG$1,$S49+$Y49,$Y49)</f>
        <v>1224.1413333333333</v>
      </c>
      <c r="EH49" s="27">
        <f>IF($O49&gt;=EH$1,$S49+$Y49,$Y49)</f>
        <v>1224.1413333333333</v>
      </c>
      <c r="EI49" s="27">
        <f>IF($O49&gt;=EI$1,$S49+$Y49,$Y49)</f>
        <v>1224.1413333333333</v>
      </c>
      <c r="EJ49" s="27">
        <f>IF($O49&gt;=EJ$1,$S49+$Y49,$Y49)</f>
        <v>1224.1413333333333</v>
      </c>
      <c r="EK49" s="27">
        <f>IF($O49&gt;=EK$1,$S49+$Y49,$Y49)</f>
        <v>1224.1413333333333</v>
      </c>
      <c r="EL49" s="27">
        <f>IF($O49&gt;=EL$1,$S49+$Y49,$Y49)</f>
        <v>1224.1413333333333</v>
      </c>
      <c r="EM49" s="27">
        <f>IF($O49&gt;=EM$1,$S49+$Y49,$Y49)</f>
        <v>1224.1413333333333</v>
      </c>
      <c r="EN49" s="27">
        <f>IF($O49&gt;=EN$1,$S49+$Y49,$Y49)</f>
        <v>1224.1413333333333</v>
      </c>
      <c r="EO49" s="27">
        <f>IF($O49&gt;=EO$1,$S49+$Y49,$Y49)</f>
        <v>1224.1413333333333</v>
      </c>
      <c r="EP49" s="27">
        <f>IF($O49&gt;=EP$1,$S49+$Y49,$Y49)</f>
        <v>1224.1413333333333</v>
      </c>
      <c r="EQ49" s="27">
        <f>IF($O49&gt;=EQ$1,$S49+$Y49,$Y49)</f>
        <v>1224.1413333333333</v>
      </c>
      <c r="ER49" s="27">
        <f>IF($O49&gt;=ER$1,$S49+$Y49,$Y49)</f>
        <v>1224.1413333333333</v>
      </c>
      <c r="ES49" s="27">
        <f>IF($O49&gt;=ES$1,$S49+$Y49,$Y49)</f>
        <v>1224.1413333333333</v>
      </c>
      <c r="ET49" s="27">
        <f>IF($O49&gt;=ET$1,$S49+$Y49,$Y49)</f>
        <v>1224.1413333333333</v>
      </c>
      <c r="EU49" s="27">
        <f>IF($O49&gt;=EU$1,$S49+$Y49,$Y49)</f>
        <v>1224.1413333333333</v>
      </c>
      <c r="EV49" s="27">
        <f>IF($O49&gt;=EV$1,$S49,0)</f>
        <v>1224.1413333333333</v>
      </c>
      <c r="EW49" s="27">
        <f>IF($O49&gt;=EW$1,$S49,0)</f>
        <v>1224.1413333333333</v>
      </c>
      <c r="EX49" s="27">
        <f>IF($O49&gt;=EX$1,$S49,0)</f>
        <v>1224.1413333333333</v>
      </c>
      <c r="EY49" s="27">
        <f>IF($O49&gt;=EY$1,$S49,0)</f>
        <v>1224.1413333333333</v>
      </c>
      <c r="EZ49" s="27">
        <f>IF($O49&gt;=EZ$1,$S49,0)</f>
        <v>1224.1413333333333</v>
      </c>
      <c r="FA49" s="27">
        <f>IF($O49&gt;=FA$1,$S49,0)</f>
        <v>1224.1413333333333</v>
      </c>
      <c r="FB49" s="27">
        <f>IF($O49&gt;=FB$1,$S49,0)</f>
        <v>1224.1413333333333</v>
      </c>
      <c r="FC49" s="27">
        <f>IF($O49&gt;=FC$1,$S49,0)</f>
        <v>1224.1413333333333</v>
      </c>
      <c r="FD49" s="27">
        <f>IF($O49&gt;=FD$1,$S49,0)</f>
        <v>1224.1413333333333</v>
      </c>
      <c r="FE49" s="27">
        <f>IF($O49&gt;=FE$1,$S49,0)</f>
        <v>1224.1413333333333</v>
      </c>
      <c r="FF49" s="27">
        <f>IF($O49&gt;=FF$1,$S49,0)</f>
        <v>1224.1413333333333</v>
      </c>
      <c r="FG49" s="27">
        <f>IF($O49&gt;=FG$1,$S49,0)</f>
        <v>1224.1413333333333</v>
      </c>
      <c r="FH49" s="27">
        <f>IF($O49&gt;=FH$1,$S49,0)</f>
        <v>1224.1413333333333</v>
      </c>
      <c r="FI49" s="27">
        <f>IF($O49&gt;=FI$1,$S49,0)</f>
        <v>1224.1413333333333</v>
      </c>
      <c r="FJ49" s="27">
        <f>IF($O49&gt;=FJ$1,$S49,0)</f>
        <v>1224.1413333333333</v>
      </c>
      <c r="FK49" s="27">
        <f>IF($O49&gt;=FK$1,$S49,0)</f>
        <v>1224.1413333333333</v>
      </c>
      <c r="FL49" s="27">
        <f>IF($O49&gt;=FL$1,$S49,0)</f>
        <v>1224.1413333333333</v>
      </c>
      <c r="FM49" s="27">
        <f>IF($O49&gt;=FM$1,$S49,0)</f>
        <v>1224.1413333333333</v>
      </c>
      <c r="FN49" s="27">
        <f>IF($O49&gt;=FN$1,$S49,0)</f>
        <v>1224.1413333333333</v>
      </c>
      <c r="FO49" s="27">
        <f>IF($O49&gt;=FO$1,$S49,0)</f>
        <v>1224.1413333333333</v>
      </c>
      <c r="FP49" s="27">
        <f>IF($O49&gt;=FP$1,$S49,0)</f>
        <v>1224.1413333333333</v>
      </c>
      <c r="FQ49" s="27">
        <f>IF($O49&gt;=FQ$1,$S49,0)</f>
        <v>1224.1413333333333</v>
      </c>
      <c r="FR49" s="27">
        <f>IF($O49&gt;=FR$1,$S49,0)</f>
        <v>1224.1413333333333</v>
      </c>
      <c r="FS49" s="27">
        <f>IF($O49&gt;=FS$1,$S49,0)</f>
        <v>1224.1413333333333</v>
      </c>
      <c r="FT49" s="27">
        <f>IF($O49&gt;=FT$1,$S49,0)</f>
        <v>1224.1413333333333</v>
      </c>
      <c r="FU49" s="27">
        <f>IF($O49&gt;=FU$1,$S49,0)</f>
        <v>1224.1413333333333</v>
      </c>
      <c r="FV49" s="27">
        <f>IF($O49&gt;=FV$1,$S49,0)</f>
        <v>1224.1413333333333</v>
      </c>
      <c r="FW49" s="27">
        <f>IF($O49&gt;=FW$1,$S49,0)</f>
        <v>1224.1413333333333</v>
      </c>
      <c r="FX49" s="27">
        <f>IF($O49&gt;=FX$1,$S49,0)</f>
        <v>1224.1413333333333</v>
      </c>
      <c r="FY49" s="27">
        <f>IF($O49&gt;=FY$1,$S49,0)</f>
        <v>1224.1413333333333</v>
      </c>
      <c r="FZ49" s="27">
        <f>IF($O49&gt;=FZ$1,$S49,0)</f>
        <v>1224.1413333333333</v>
      </c>
      <c r="GA49" s="27">
        <f>IF($O49&gt;=GA$1,$S49,0)</f>
        <v>1224.1413333333333</v>
      </c>
      <c r="GB49" s="27">
        <f>IF($O49&gt;=GB$1,$S49,0)</f>
        <v>1224.1413333333333</v>
      </c>
      <c r="GC49" s="27">
        <f>IF($O49&gt;=GC$1,$S49,0)</f>
        <v>1224.1413333333333</v>
      </c>
      <c r="GD49" s="27">
        <f>IF($O49&gt;=GD$1,$S49,0)</f>
        <v>1224.1413333333333</v>
      </c>
      <c r="GE49" s="27">
        <f>IF($O49&gt;=GE$1,$S49,0)</f>
        <v>1224.1413333333333</v>
      </c>
      <c r="GF49" s="27">
        <f>IF($O49&gt;=GF$1,$S49,0)</f>
        <v>1224.1413333333333</v>
      </c>
      <c r="GG49" s="27">
        <f>IF($O49&gt;=GG$1,$S49,0)</f>
        <v>1224.1413333333333</v>
      </c>
      <c r="GH49" s="27">
        <f>IF($O49&gt;=GH$1,$S49,0)</f>
        <v>1224.1413333333333</v>
      </c>
      <c r="GI49" s="27">
        <f>IF($O49&gt;=GI$1,$S49,0)</f>
        <v>1224.1413333333333</v>
      </c>
      <c r="GJ49" s="27">
        <f>IF($O49&gt;=GJ$1,$S49,0)</f>
        <v>1224.1413333333333</v>
      </c>
      <c r="GK49" s="27">
        <f>IF($O49&gt;=GK$1,$S49,0)</f>
        <v>1224.1413333333333</v>
      </c>
      <c r="GL49" s="27">
        <f>IF($O49&gt;=GL$1,$S49,0)</f>
        <v>1224.1413333333333</v>
      </c>
      <c r="GM49" s="27">
        <f>IF($O49&gt;=GM$1,$S49,0)</f>
        <v>1224.1413333333333</v>
      </c>
      <c r="GN49" s="27">
        <f>IF($O49&gt;=GN$1,$S49,0)</f>
        <v>1224.1413333333333</v>
      </c>
      <c r="GO49" s="27">
        <f>IF($O49&gt;=GO$1,$S49,0)</f>
        <v>1224.1413333333333</v>
      </c>
      <c r="GP49" s="27">
        <f>IF($O49&gt;=GP$1,$S49,0)</f>
        <v>1224.1413333333333</v>
      </c>
      <c r="GQ49" s="27">
        <f>IF($O49&gt;=GQ$1,$S49,0)</f>
        <v>1224.1413333333333</v>
      </c>
      <c r="GR49" s="27">
        <f>IF($O49&gt;=GR$1,$S49,0)</f>
        <v>1224.1413333333333</v>
      </c>
      <c r="GS49" s="27">
        <f>IF($O49&gt;=GS$1,$S49,0)</f>
        <v>1224.1413333333333</v>
      </c>
      <c r="GT49" s="27">
        <f>IF($O49&gt;=GT$1,$S49,0)</f>
        <v>1224.1413333333333</v>
      </c>
      <c r="GU49" s="27">
        <f>IF($O49&gt;=GU$1,$S49,0)</f>
        <v>1224.1413333333333</v>
      </c>
      <c r="GV49" s="27">
        <f>IF($O49&gt;=GV$1,$S49,0)</f>
        <v>1224.1413333333333</v>
      </c>
      <c r="GW49" s="27">
        <f>IF($O49&gt;=GW$1,$S49,0)</f>
        <v>1224.1413333333333</v>
      </c>
      <c r="GX49" s="27">
        <f>IF($O49&gt;=GX$1,$S49,0)</f>
        <v>1224.1413333333333</v>
      </c>
      <c r="GY49" s="27">
        <f>IF($O49&gt;=GY$1,$S49,0)</f>
        <v>1224.1413333333333</v>
      </c>
      <c r="GZ49" s="27">
        <f>IF($O49&gt;=GZ$1,$S49,0)</f>
        <v>1224.1413333333333</v>
      </c>
      <c r="HA49" s="27">
        <f>IF($O49&gt;=HA$1,$S49,0)</f>
        <v>1224.1413333333333</v>
      </c>
      <c r="HB49" s="27">
        <f>IF($O49&gt;=HB$1,$S49,0)</f>
        <v>1224.1413333333333</v>
      </c>
      <c r="HC49" s="27">
        <f>IF($O49&gt;=HC$1,$S49,0)</f>
        <v>1224.1413333333333</v>
      </c>
    </row>
    <row r="50" spans="1:211">
      <c r="A50" s="3">
        <v>10979</v>
      </c>
      <c r="B50" s="3" t="s">
        <v>88</v>
      </c>
      <c r="C50" s="3" t="s">
        <v>60</v>
      </c>
      <c r="D50" s="3">
        <v>61</v>
      </c>
      <c r="E50" s="4">
        <v>30926</v>
      </c>
      <c r="F50" s="5">
        <v>33.821917808219176</v>
      </c>
      <c r="G50" s="3" t="s">
        <v>77</v>
      </c>
      <c r="H50" s="4">
        <v>21159</v>
      </c>
      <c r="I50" s="9" t="s">
        <v>848</v>
      </c>
      <c r="J50" s="5">
        <v>9723.16</v>
      </c>
      <c r="K50" s="31">
        <v>48</v>
      </c>
      <c r="L50" s="32">
        <v>34</v>
      </c>
      <c r="M50" s="33">
        <f>VLOOKUP(L50,FIND,3,TRUE)</f>
        <v>1.5</v>
      </c>
      <c r="N50" s="32">
        <f>IF(L50&gt;30,180,VLOOKUP(L50,TEMPO,2,FALSE))</f>
        <v>180</v>
      </c>
      <c r="O50" s="32">
        <f>IF(R50&gt;0,4,N50)</f>
        <v>180</v>
      </c>
      <c r="P50" s="96">
        <f>J50*M50*L50</f>
        <v>495881.16</v>
      </c>
      <c r="Q50" s="96">
        <f>10934.45*2</f>
        <v>21868.9</v>
      </c>
      <c r="R50" s="96">
        <f>IF(P50&lt;=Q50,P50/4,0)</f>
        <v>0</v>
      </c>
      <c r="S50" s="5">
        <f>IF(P50&gt;=Q50,P50/N50,0)</f>
        <v>2754.8953333333334</v>
      </c>
      <c r="T50" s="3"/>
      <c r="U50" s="3">
        <f>IF(T50="",1,0)</f>
        <v>1</v>
      </c>
      <c r="V50" s="3">
        <v>164</v>
      </c>
      <c r="W50" s="5">
        <v>0</v>
      </c>
      <c r="X50" s="5">
        <v>402.65</v>
      </c>
      <c r="Y50" s="5">
        <f>X50*W50</f>
        <v>0</v>
      </c>
      <c r="Z50" s="5">
        <v>400</v>
      </c>
      <c r="AA50" s="5">
        <f>S50+Y50+Z50</f>
        <v>3154.8953333333334</v>
      </c>
      <c r="AB50" s="39">
        <f>(J50/12+J50/12*1.3333333333+450/12+J50/30*6/12+J50)*1.3+Y50+Z50+153.9</f>
        <v>15911.225244409332</v>
      </c>
      <c r="AC50" s="39" t="s">
        <v>60</v>
      </c>
      <c r="AD50" s="39">
        <f>J50*1.3+400+153.9</f>
        <v>13194.008</v>
      </c>
      <c r="AE50" s="39">
        <f>SUMIFS('CUSTO MENSAL FUNC NOVO'!H:H,'CUSTO MENSAL FUNC NOVO'!A:A,'VALORES MENSAIS'!AC50)</f>
        <v>2013.943</v>
      </c>
      <c r="AF50" s="27">
        <f>IF($R50&gt;0,$R50,$S50)+$Y50+$Z50</f>
        <v>3154.8953333333334</v>
      </c>
      <c r="AG50" s="27">
        <f>IF($R50&gt;0,$R50,$S50)+$Y50+$Z50</f>
        <v>3154.8953333333334</v>
      </c>
      <c r="AH50" s="27">
        <f>IF($R50&gt;0,$R50,$S50)+$Y50+$Z50</f>
        <v>3154.8953333333334</v>
      </c>
      <c r="AI50" s="27">
        <f>IF($R50&gt;0,$R50,$S50)+$Y50+$Z50</f>
        <v>3154.8953333333334</v>
      </c>
      <c r="AJ50" s="27">
        <f>IF($O50&gt;=AJ$1,$S50+$Y50+$Z50,$Y50+$Z50)</f>
        <v>3154.8953333333334</v>
      </c>
      <c r="AK50" s="27">
        <f>IF($O50&gt;=AK$1,$S50+$Y50+$Z50,$Y50+$Z50)</f>
        <v>3154.8953333333334</v>
      </c>
      <c r="AL50" s="27">
        <f>IF($O50&gt;=AL$1,$S50+$Y50+$Z50,$Y50+$Z50)</f>
        <v>3154.8953333333334</v>
      </c>
      <c r="AM50" s="27">
        <f>IF($O50&gt;=AM$1,$S50+$Y50+$Z50,$Y50+$Z50)</f>
        <v>3154.8953333333334</v>
      </c>
      <c r="AN50" s="27">
        <f>IF($O50&gt;=AN$1,$S50+$Y50+$Z50,$Y50+$Z50)</f>
        <v>3154.8953333333334</v>
      </c>
      <c r="AO50" s="27">
        <f>IF($O50&gt;=AO$1,$S50+$Y50+$Z50,$Y50+$Z50)</f>
        <v>3154.8953333333334</v>
      </c>
      <c r="AP50" s="27">
        <f>IF($O50&gt;=AP$1,$S50+$Y50+$Z50,$Y50+$Z50)</f>
        <v>3154.8953333333334</v>
      </c>
      <c r="AQ50" s="27">
        <f>IF($O50&gt;=AQ$1,$S50+$Y50+$Z50,$Y50+$Z50)</f>
        <v>3154.8953333333334</v>
      </c>
      <c r="AR50" s="27">
        <f>IF($O50&gt;=AR$1,$S50+$Y50+$Z50,$Y50+$Z50)</f>
        <v>3154.8953333333334</v>
      </c>
      <c r="AS50" s="27">
        <f>IF($O50&gt;=AS$1,$S50+$Y50+$Z50,$Y50+$Z50)</f>
        <v>3154.8953333333334</v>
      </c>
      <c r="AT50" s="27">
        <f>IF($O50&gt;=AT$1,$S50+$Y50+$Z50,$Y50+$Z50)</f>
        <v>3154.8953333333334</v>
      </c>
      <c r="AU50" s="27">
        <f>IF($O50&gt;=AU$1,$S50+$Y50+$Z50,$Y50+$Z50)</f>
        <v>3154.8953333333334</v>
      </c>
      <c r="AV50" s="27">
        <f>IF($O50&gt;=AV$1,$S50+$Y50+$Z50,$Y50+$Z50)</f>
        <v>3154.8953333333334</v>
      </c>
      <c r="AW50" s="27">
        <f>IF($O50&gt;=AW$1,$S50+$Y50+$Z50,$Y50+$Z50)</f>
        <v>3154.8953333333334</v>
      </c>
      <c r="AX50" s="27">
        <f>IF($O50&gt;=AX$1,$S50+$Y50+$Z50,$Y50+$Z50)</f>
        <v>3154.8953333333334</v>
      </c>
      <c r="AY50" s="27">
        <f>IF($O50&gt;=AY$1,$S50+$Y50+$Z50,$Y50+$Z50)</f>
        <v>3154.8953333333334</v>
      </c>
      <c r="AZ50" s="27">
        <f>IF($O50&gt;=AZ$1,$S50+$Y50+$Z50,$Y50+$Z50)</f>
        <v>3154.8953333333334</v>
      </c>
      <c r="BA50" s="27">
        <f>IF($O50&gt;=BA$1,$S50+$Y50+$Z50,$Y50+$Z50)</f>
        <v>3154.8953333333334</v>
      </c>
      <c r="BB50" s="27">
        <f>IF($O50&gt;=BB$1,$S50+$Y50+$Z50,$Y50+$Z50)</f>
        <v>3154.8953333333334</v>
      </c>
      <c r="BC50" s="27">
        <f>IF($O50&gt;=BC$1,$S50+$Y50+$Z50,$Y50+$Z50)</f>
        <v>3154.8953333333334</v>
      </c>
      <c r="BD50" s="27">
        <f>IF($O50&gt;=BD$1,$S50+$Y50+$Z50,$Y50+$Z50)</f>
        <v>3154.8953333333334</v>
      </c>
      <c r="BE50" s="27">
        <f>IF($O50&gt;=BE$1,$S50+$Y50+$Z50,$Y50+$Z50)</f>
        <v>3154.8953333333334</v>
      </c>
      <c r="BF50" s="27">
        <f>IF($O50&gt;=BF$1,$S50+$Y50+$Z50,$Y50+$Z50)</f>
        <v>3154.8953333333334</v>
      </c>
      <c r="BG50" s="27">
        <f>IF($O50&gt;=BG$1,$S50+$Y50+$Z50,$Y50+$Z50)</f>
        <v>3154.8953333333334</v>
      </c>
      <c r="BH50" s="27">
        <f>IF($O50&gt;=BH$1,$S50+$Y50+$Z50,$Y50+$Z50)</f>
        <v>3154.8953333333334</v>
      </c>
      <c r="BI50" s="27">
        <f>IF($O50&gt;=BI$1,$S50+$Y50+$Z50,$Y50+$Z50)</f>
        <v>3154.8953333333334</v>
      </c>
      <c r="BJ50" s="27">
        <f>IF($O50&gt;=BJ$1,$S50+$Y50+$Z50,$Y50+$Z50)</f>
        <v>3154.8953333333334</v>
      </c>
      <c r="BK50" s="27">
        <f>IF($O50&gt;=BK$1,$S50+$Y50+$Z50,$Y50+$Z50)</f>
        <v>3154.8953333333334</v>
      </c>
      <c r="BL50" s="27">
        <f>IF($O50&gt;=BL$1,$S50+$Y50+$Z50,$Y50+$Z50)</f>
        <v>3154.8953333333334</v>
      </c>
      <c r="BM50" s="27">
        <f>IF($O50&gt;=BM$1,$S50+$Y50+$Z50,$Y50+$Z50)</f>
        <v>3154.8953333333334</v>
      </c>
      <c r="BN50" s="27">
        <f>IF($O50&gt;=BN$1,$S50+$Y50+$Z50,$Y50+$Z50)</f>
        <v>3154.8953333333334</v>
      </c>
      <c r="BO50" s="27">
        <f>IF($O50&gt;=BO$1,$S50+$Y50+$Z50,$Y50+$Z50)</f>
        <v>3154.8953333333334</v>
      </c>
      <c r="BP50" s="27">
        <f>IF($O50&gt;=BP$1,$S50+$Y50+$Z50,$Y50+$Z50)</f>
        <v>3154.8953333333334</v>
      </c>
      <c r="BQ50" s="27">
        <f>IF($O50&gt;=BQ$1,$S50+$Y50+$Z50,$Y50+$Z50)</f>
        <v>3154.8953333333334</v>
      </c>
      <c r="BR50" s="27">
        <f>IF($O50&gt;=BR$1,$S50+$Y50+$Z50,$Y50+$Z50)</f>
        <v>3154.8953333333334</v>
      </c>
      <c r="BS50" s="27">
        <f>IF($O50&gt;=BS$1,$S50+$Y50+$Z50,$Y50+$Z50)</f>
        <v>3154.8953333333334</v>
      </c>
      <c r="BT50" s="27">
        <f>IF($O50&gt;=BT$1,$S50+$Y50+$Z50,$Y50+$Z50)</f>
        <v>3154.8953333333334</v>
      </c>
      <c r="BU50" s="27">
        <f>IF($O50&gt;=BU$1,$S50+$Y50+$Z50,$Y50+$Z50)</f>
        <v>3154.8953333333334</v>
      </c>
      <c r="BV50" s="27">
        <f>IF($O50&gt;=BV$1,$S50+$Y50+$Z50,$Y50+$Z50)</f>
        <v>3154.8953333333334</v>
      </c>
      <c r="BW50" s="27">
        <f>IF($O50&gt;=BW$1,$S50+$Y50+$Z50,$Y50+$Z50)</f>
        <v>3154.8953333333334</v>
      </c>
      <c r="BX50" s="27">
        <f>IF($O50&gt;=BX$1,$S50+$Y50+$Z50,$Y50+$Z50)</f>
        <v>3154.8953333333334</v>
      </c>
      <c r="BY50" s="27">
        <f>IF($O50&gt;=BY$1,$S50+$Y50+$Z50,$Y50+$Z50)</f>
        <v>3154.8953333333334</v>
      </c>
      <c r="BZ50" s="27">
        <f>IF($O50&gt;=BZ$1,$S50+$Y50+$Z50,$Y50+$Z50)</f>
        <v>3154.8953333333334</v>
      </c>
      <c r="CA50" s="27">
        <f>IF($O50&gt;=CA$1,$S50+$Y50+$Z50,$Y50+$Z50)</f>
        <v>3154.8953333333334</v>
      </c>
      <c r="CB50" s="27">
        <f>IF($O50&gt;=CB$1,$S50+$Y50+$Z50,$Y50+$Z50)</f>
        <v>3154.8953333333334</v>
      </c>
      <c r="CC50" s="27">
        <f>IF($O50&gt;=CC$1,$S50+$Y50+$Z50,$Y50+$Z50)</f>
        <v>3154.8953333333334</v>
      </c>
      <c r="CD50" s="27">
        <f>IF($O50&gt;=CD$1,$S50+$Y50+$Z50,$Y50+$Z50)</f>
        <v>3154.8953333333334</v>
      </c>
      <c r="CE50" s="27">
        <f>IF($O50&gt;=CE$1,$S50+$Y50+$Z50,$Y50+$Z50)</f>
        <v>3154.8953333333334</v>
      </c>
      <c r="CF50" s="27">
        <f>IF($O50&gt;=CF$1,$S50+$Y50+$Z50,$Y50+$Z50)</f>
        <v>3154.8953333333334</v>
      </c>
      <c r="CG50" s="27">
        <f>IF($O50&gt;=CG$1,$S50+$Y50+$Z50,$Y50+$Z50)</f>
        <v>3154.8953333333334</v>
      </c>
      <c r="CH50" s="27">
        <f>IF($O50&gt;=CH$1,$S50+$Y50+$Z50,$Y50+$Z50)</f>
        <v>3154.8953333333334</v>
      </c>
      <c r="CI50" s="27">
        <f>IF($O50&gt;=CI$1,$S50+$Y50+$Z50,$Y50+$Z50)</f>
        <v>3154.8953333333334</v>
      </c>
      <c r="CJ50" s="27">
        <f>IF($O50&gt;=CJ$1,$S50+$Y50+$Z50,$Y50+$Z50)</f>
        <v>3154.8953333333334</v>
      </c>
      <c r="CK50" s="27">
        <f>IF($O50&gt;=CK$1,$S50+$Y50+$Z50,$Y50+$Z50)</f>
        <v>3154.8953333333334</v>
      </c>
      <c r="CL50" s="27">
        <f>IF($O50&gt;=CL$1,$S50+$Y50+$Z50,$Y50+$Z50)</f>
        <v>3154.8953333333334</v>
      </c>
      <c r="CM50" s="27">
        <f>IF($O50&gt;=CM$1,$S50+$Y50+$Z50,$Y50+$Z50)</f>
        <v>3154.8953333333334</v>
      </c>
      <c r="CN50" s="27">
        <f>IF($O50&gt;=CN$1,$S50+$Y50,$Y50)</f>
        <v>2754.8953333333334</v>
      </c>
      <c r="CO50" s="27">
        <f>IF($O50&gt;=CO$1,$S50+$Y50,$Y50)</f>
        <v>2754.8953333333334</v>
      </c>
      <c r="CP50" s="27">
        <f>IF($O50&gt;=CP$1,$S50+$Y50,$Y50)</f>
        <v>2754.8953333333334</v>
      </c>
      <c r="CQ50" s="27">
        <f>IF($O50&gt;=CQ$1,$S50+$Y50,$Y50)</f>
        <v>2754.8953333333334</v>
      </c>
      <c r="CR50" s="27">
        <f>IF($O50&gt;=CR$1,$S50+$Y50,$Y50)</f>
        <v>2754.8953333333334</v>
      </c>
      <c r="CS50" s="27">
        <f>IF($O50&gt;=CS$1,$S50+$Y50,$Y50)</f>
        <v>2754.8953333333334</v>
      </c>
      <c r="CT50" s="27">
        <f>IF($O50&gt;=CT$1,$S50+$Y50,$Y50)</f>
        <v>2754.8953333333334</v>
      </c>
      <c r="CU50" s="27">
        <f>IF($O50&gt;=CU$1,$S50+$Y50,$Y50)</f>
        <v>2754.8953333333334</v>
      </c>
      <c r="CV50" s="27">
        <f>IF($O50&gt;=CV$1,$S50+$Y50,$Y50)</f>
        <v>2754.8953333333334</v>
      </c>
      <c r="CW50" s="27">
        <f>IF($O50&gt;=CW$1,$S50+$Y50,$Y50)</f>
        <v>2754.8953333333334</v>
      </c>
      <c r="CX50" s="27">
        <f>IF($O50&gt;=CX$1,$S50+$Y50,$Y50)</f>
        <v>2754.8953333333334</v>
      </c>
      <c r="CY50" s="27">
        <f>IF($O50&gt;=CY$1,$S50+$Y50,$Y50)</f>
        <v>2754.8953333333334</v>
      </c>
      <c r="CZ50" s="27">
        <f>IF($O50&gt;=CZ$1,$S50+$Y50,$Y50)</f>
        <v>2754.8953333333334</v>
      </c>
      <c r="DA50" s="27">
        <f>IF($O50&gt;=DA$1,$S50+$Y50,$Y50)</f>
        <v>2754.8953333333334</v>
      </c>
      <c r="DB50" s="27">
        <f>IF($O50&gt;=DB$1,$S50+$Y50,$Y50)</f>
        <v>2754.8953333333334</v>
      </c>
      <c r="DC50" s="27">
        <f>IF($O50&gt;=DC$1,$S50+$Y50,$Y50)</f>
        <v>2754.8953333333334</v>
      </c>
      <c r="DD50" s="27">
        <f>IF($O50&gt;=DD$1,$S50+$Y50,$Y50)</f>
        <v>2754.8953333333334</v>
      </c>
      <c r="DE50" s="27">
        <f>IF($O50&gt;=DE$1,$S50+$Y50,$Y50)</f>
        <v>2754.8953333333334</v>
      </c>
      <c r="DF50" s="27">
        <f>IF($O50&gt;=DF$1,$S50+$Y50,$Y50)</f>
        <v>2754.8953333333334</v>
      </c>
      <c r="DG50" s="27">
        <f>IF($O50&gt;=DG$1,$S50+$Y50,$Y50)</f>
        <v>2754.8953333333334</v>
      </c>
      <c r="DH50" s="27">
        <f>IF($O50&gt;=DH$1,$S50+$Y50,$Y50)</f>
        <v>2754.8953333333334</v>
      </c>
      <c r="DI50" s="27">
        <f>IF($O50&gt;=DI$1,$S50+$Y50,$Y50)</f>
        <v>2754.8953333333334</v>
      </c>
      <c r="DJ50" s="27">
        <f>IF($O50&gt;=DJ$1,$S50+$Y50,$Y50)</f>
        <v>2754.8953333333334</v>
      </c>
      <c r="DK50" s="27">
        <f>IF($O50&gt;=DK$1,$S50+$Y50,$Y50)</f>
        <v>2754.8953333333334</v>
      </c>
      <c r="DL50" s="27">
        <f>IF($O50&gt;=DL$1,$S50+$Y50,$Y50)</f>
        <v>2754.8953333333334</v>
      </c>
      <c r="DM50" s="27">
        <f>IF($O50&gt;=DM$1,$S50+$Y50,$Y50)</f>
        <v>2754.8953333333334</v>
      </c>
      <c r="DN50" s="27">
        <f>IF($O50&gt;=DN$1,$S50+$Y50,$Y50)</f>
        <v>2754.8953333333334</v>
      </c>
      <c r="DO50" s="27">
        <f>IF($O50&gt;=DO$1,$S50+$Y50,$Y50)</f>
        <v>2754.8953333333334</v>
      </c>
      <c r="DP50" s="27">
        <f>IF($O50&gt;=DP$1,$S50+$Y50,$Y50)</f>
        <v>2754.8953333333334</v>
      </c>
      <c r="DQ50" s="27">
        <f>IF($O50&gt;=DQ$1,$S50+$Y50,$Y50)</f>
        <v>2754.8953333333334</v>
      </c>
      <c r="DR50" s="27">
        <f>IF($O50&gt;=DR$1,$S50+$Y50,$Y50)</f>
        <v>2754.8953333333334</v>
      </c>
      <c r="DS50" s="27">
        <f>IF($O50&gt;=DS$1,$S50+$Y50,$Y50)</f>
        <v>2754.8953333333334</v>
      </c>
      <c r="DT50" s="27">
        <f>IF($O50&gt;=DT$1,$S50+$Y50,$Y50)</f>
        <v>2754.8953333333334</v>
      </c>
      <c r="DU50" s="27">
        <f>IF($O50&gt;=DU$1,$S50+$Y50,$Y50)</f>
        <v>2754.8953333333334</v>
      </c>
      <c r="DV50" s="27">
        <f>IF($O50&gt;=DV$1,$S50+$Y50,$Y50)</f>
        <v>2754.8953333333334</v>
      </c>
      <c r="DW50" s="27">
        <f>IF($O50&gt;=DW$1,$S50+$Y50,$Y50)</f>
        <v>2754.8953333333334</v>
      </c>
      <c r="DX50" s="27">
        <f>IF($O50&gt;=DX$1,$S50+$Y50,$Y50)</f>
        <v>2754.8953333333334</v>
      </c>
      <c r="DY50" s="27">
        <f>IF($O50&gt;=DY$1,$S50+$Y50,$Y50)</f>
        <v>2754.8953333333334</v>
      </c>
      <c r="DZ50" s="27">
        <f>IF($O50&gt;=DZ$1,$S50+$Y50,$Y50)</f>
        <v>2754.8953333333334</v>
      </c>
      <c r="EA50" s="27">
        <f>IF($O50&gt;=EA$1,$S50+$Y50,$Y50)</f>
        <v>2754.8953333333334</v>
      </c>
      <c r="EB50" s="27">
        <f>IF($O50&gt;=EB$1,$S50+$Y50,$Y50)</f>
        <v>2754.8953333333334</v>
      </c>
      <c r="EC50" s="27">
        <f>IF($O50&gt;=EC$1,$S50+$Y50,$Y50)</f>
        <v>2754.8953333333334</v>
      </c>
      <c r="ED50" s="27">
        <f>IF($O50&gt;=ED$1,$S50+$Y50,$Y50)</f>
        <v>2754.8953333333334</v>
      </c>
      <c r="EE50" s="27">
        <f>IF($O50&gt;=EE$1,$S50+$Y50,$Y50)</f>
        <v>2754.8953333333334</v>
      </c>
      <c r="EF50" s="27">
        <f>IF($O50&gt;=EF$1,$S50+$Y50,$Y50)</f>
        <v>2754.8953333333334</v>
      </c>
      <c r="EG50" s="27">
        <f>IF($O50&gt;=EG$1,$S50+$Y50,$Y50)</f>
        <v>2754.8953333333334</v>
      </c>
      <c r="EH50" s="27">
        <f>IF($O50&gt;=EH$1,$S50+$Y50,$Y50)</f>
        <v>2754.8953333333334</v>
      </c>
      <c r="EI50" s="27">
        <f>IF($O50&gt;=EI$1,$S50+$Y50,$Y50)</f>
        <v>2754.8953333333334</v>
      </c>
      <c r="EJ50" s="27">
        <f>IF($O50&gt;=EJ$1,$S50+$Y50,$Y50)</f>
        <v>2754.8953333333334</v>
      </c>
      <c r="EK50" s="27">
        <f>IF($O50&gt;=EK$1,$S50+$Y50,$Y50)</f>
        <v>2754.8953333333334</v>
      </c>
      <c r="EL50" s="27">
        <f>IF($O50&gt;=EL$1,$S50+$Y50,$Y50)</f>
        <v>2754.8953333333334</v>
      </c>
      <c r="EM50" s="27">
        <f>IF($O50&gt;=EM$1,$S50+$Y50,$Y50)</f>
        <v>2754.8953333333334</v>
      </c>
      <c r="EN50" s="27">
        <f>IF($O50&gt;=EN$1,$S50+$Y50,$Y50)</f>
        <v>2754.8953333333334</v>
      </c>
      <c r="EO50" s="27">
        <f>IF($O50&gt;=EO$1,$S50+$Y50,$Y50)</f>
        <v>2754.8953333333334</v>
      </c>
      <c r="EP50" s="27">
        <f>IF($O50&gt;=EP$1,$S50+$Y50,$Y50)</f>
        <v>2754.8953333333334</v>
      </c>
      <c r="EQ50" s="27">
        <f>IF($O50&gt;=EQ$1,$S50+$Y50,$Y50)</f>
        <v>2754.8953333333334</v>
      </c>
      <c r="ER50" s="27">
        <f>IF($O50&gt;=ER$1,$S50+$Y50,$Y50)</f>
        <v>2754.8953333333334</v>
      </c>
      <c r="ES50" s="27">
        <f>IF($O50&gt;=ES$1,$S50+$Y50,$Y50)</f>
        <v>2754.8953333333334</v>
      </c>
      <c r="ET50" s="27">
        <f>IF($O50&gt;=ET$1,$S50+$Y50,$Y50)</f>
        <v>2754.8953333333334</v>
      </c>
      <c r="EU50" s="27">
        <f>IF($O50&gt;=EU$1,$S50+$Y50,$Y50)</f>
        <v>2754.8953333333334</v>
      </c>
      <c r="EV50" s="27">
        <f>IF($O50&gt;=EV$1,$S50,0)</f>
        <v>2754.8953333333334</v>
      </c>
      <c r="EW50" s="27">
        <f>IF($O50&gt;=EW$1,$S50,0)</f>
        <v>2754.8953333333334</v>
      </c>
      <c r="EX50" s="27">
        <f>IF($O50&gt;=EX$1,$S50,0)</f>
        <v>2754.8953333333334</v>
      </c>
      <c r="EY50" s="27">
        <f>IF($O50&gt;=EY$1,$S50,0)</f>
        <v>2754.8953333333334</v>
      </c>
      <c r="EZ50" s="27">
        <f>IF($O50&gt;=EZ$1,$S50,0)</f>
        <v>2754.8953333333334</v>
      </c>
      <c r="FA50" s="27">
        <f>IF($O50&gt;=FA$1,$S50,0)</f>
        <v>2754.8953333333334</v>
      </c>
      <c r="FB50" s="27">
        <f>IF($O50&gt;=FB$1,$S50,0)</f>
        <v>2754.8953333333334</v>
      </c>
      <c r="FC50" s="27">
        <f>IF($O50&gt;=FC$1,$S50,0)</f>
        <v>2754.8953333333334</v>
      </c>
      <c r="FD50" s="27">
        <f>IF($O50&gt;=FD$1,$S50,0)</f>
        <v>2754.8953333333334</v>
      </c>
      <c r="FE50" s="27">
        <f>IF($O50&gt;=FE$1,$S50,0)</f>
        <v>2754.8953333333334</v>
      </c>
      <c r="FF50" s="27">
        <f>IF($O50&gt;=FF$1,$S50,0)</f>
        <v>2754.8953333333334</v>
      </c>
      <c r="FG50" s="27">
        <f>IF($O50&gt;=FG$1,$S50,0)</f>
        <v>2754.8953333333334</v>
      </c>
      <c r="FH50" s="27">
        <f>IF($O50&gt;=FH$1,$S50,0)</f>
        <v>2754.8953333333334</v>
      </c>
      <c r="FI50" s="27">
        <f>IF($O50&gt;=FI$1,$S50,0)</f>
        <v>2754.8953333333334</v>
      </c>
      <c r="FJ50" s="27">
        <f>IF($O50&gt;=FJ$1,$S50,0)</f>
        <v>2754.8953333333334</v>
      </c>
      <c r="FK50" s="27">
        <f>IF($O50&gt;=FK$1,$S50,0)</f>
        <v>2754.8953333333334</v>
      </c>
      <c r="FL50" s="27">
        <f>IF($O50&gt;=FL$1,$S50,0)</f>
        <v>2754.8953333333334</v>
      </c>
      <c r="FM50" s="27">
        <f>IF($O50&gt;=FM$1,$S50,0)</f>
        <v>2754.8953333333334</v>
      </c>
      <c r="FN50" s="27">
        <f>IF($O50&gt;=FN$1,$S50,0)</f>
        <v>2754.8953333333334</v>
      </c>
      <c r="FO50" s="27">
        <f>IF($O50&gt;=FO$1,$S50,0)</f>
        <v>2754.8953333333334</v>
      </c>
      <c r="FP50" s="27">
        <f>IF($O50&gt;=FP$1,$S50,0)</f>
        <v>2754.8953333333334</v>
      </c>
      <c r="FQ50" s="27">
        <f>IF($O50&gt;=FQ$1,$S50,0)</f>
        <v>2754.8953333333334</v>
      </c>
      <c r="FR50" s="27">
        <f>IF($O50&gt;=FR$1,$S50,0)</f>
        <v>2754.8953333333334</v>
      </c>
      <c r="FS50" s="27">
        <f>IF($O50&gt;=FS$1,$S50,0)</f>
        <v>2754.8953333333334</v>
      </c>
      <c r="FT50" s="27">
        <f>IF($O50&gt;=FT$1,$S50,0)</f>
        <v>2754.8953333333334</v>
      </c>
      <c r="FU50" s="27">
        <f>IF($O50&gt;=FU$1,$S50,0)</f>
        <v>2754.8953333333334</v>
      </c>
      <c r="FV50" s="27">
        <f>IF($O50&gt;=FV$1,$S50,0)</f>
        <v>2754.8953333333334</v>
      </c>
      <c r="FW50" s="27">
        <f>IF($O50&gt;=FW$1,$S50,0)</f>
        <v>2754.8953333333334</v>
      </c>
      <c r="FX50" s="27">
        <f>IF($O50&gt;=FX$1,$S50,0)</f>
        <v>2754.8953333333334</v>
      </c>
      <c r="FY50" s="27">
        <f>IF($O50&gt;=FY$1,$S50,0)</f>
        <v>2754.8953333333334</v>
      </c>
      <c r="FZ50" s="27">
        <f>IF($O50&gt;=FZ$1,$S50,0)</f>
        <v>2754.8953333333334</v>
      </c>
      <c r="GA50" s="27">
        <f>IF($O50&gt;=GA$1,$S50,0)</f>
        <v>2754.8953333333334</v>
      </c>
      <c r="GB50" s="27">
        <f>IF($O50&gt;=GB$1,$S50,0)</f>
        <v>2754.8953333333334</v>
      </c>
      <c r="GC50" s="27">
        <f>IF($O50&gt;=GC$1,$S50,0)</f>
        <v>2754.8953333333334</v>
      </c>
      <c r="GD50" s="27">
        <f>IF($O50&gt;=GD$1,$S50,0)</f>
        <v>2754.8953333333334</v>
      </c>
      <c r="GE50" s="27">
        <f>IF($O50&gt;=GE$1,$S50,0)</f>
        <v>2754.8953333333334</v>
      </c>
      <c r="GF50" s="27">
        <f>IF($O50&gt;=GF$1,$S50,0)</f>
        <v>2754.8953333333334</v>
      </c>
      <c r="GG50" s="27">
        <f>IF($O50&gt;=GG$1,$S50,0)</f>
        <v>2754.8953333333334</v>
      </c>
      <c r="GH50" s="27">
        <f>IF($O50&gt;=GH$1,$S50,0)</f>
        <v>2754.8953333333334</v>
      </c>
      <c r="GI50" s="27">
        <f>IF($O50&gt;=GI$1,$S50,0)</f>
        <v>2754.8953333333334</v>
      </c>
      <c r="GJ50" s="27">
        <f>IF($O50&gt;=GJ$1,$S50,0)</f>
        <v>2754.8953333333334</v>
      </c>
      <c r="GK50" s="27">
        <f>IF($O50&gt;=GK$1,$S50,0)</f>
        <v>2754.8953333333334</v>
      </c>
      <c r="GL50" s="27">
        <f>IF($O50&gt;=GL$1,$S50,0)</f>
        <v>2754.8953333333334</v>
      </c>
      <c r="GM50" s="27">
        <f>IF($O50&gt;=GM$1,$S50,0)</f>
        <v>2754.8953333333334</v>
      </c>
      <c r="GN50" s="27">
        <f>IF($O50&gt;=GN$1,$S50,0)</f>
        <v>2754.8953333333334</v>
      </c>
      <c r="GO50" s="27">
        <f>IF($O50&gt;=GO$1,$S50,0)</f>
        <v>2754.8953333333334</v>
      </c>
      <c r="GP50" s="27">
        <f>IF($O50&gt;=GP$1,$S50,0)</f>
        <v>2754.8953333333334</v>
      </c>
      <c r="GQ50" s="27">
        <f>IF($O50&gt;=GQ$1,$S50,0)</f>
        <v>2754.8953333333334</v>
      </c>
      <c r="GR50" s="27">
        <f>IF($O50&gt;=GR$1,$S50,0)</f>
        <v>2754.8953333333334</v>
      </c>
      <c r="GS50" s="27">
        <f>IF($O50&gt;=GS$1,$S50,0)</f>
        <v>2754.8953333333334</v>
      </c>
      <c r="GT50" s="27">
        <f>IF($O50&gt;=GT$1,$S50,0)</f>
        <v>2754.8953333333334</v>
      </c>
      <c r="GU50" s="27">
        <f>IF($O50&gt;=GU$1,$S50,0)</f>
        <v>2754.8953333333334</v>
      </c>
      <c r="GV50" s="27">
        <f>IF($O50&gt;=GV$1,$S50,0)</f>
        <v>2754.8953333333334</v>
      </c>
      <c r="GW50" s="27">
        <f>IF($O50&gt;=GW$1,$S50,0)</f>
        <v>2754.8953333333334</v>
      </c>
      <c r="GX50" s="27">
        <f>IF($O50&gt;=GX$1,$S50,0)</f>
        <v>2754.8953333333334</v>
      </c>
      <c r="GY50" s="27">
        <f>IF($O50&gt;=GY$1,$S50,0)</f>
        <v>2754.8953333333334</v>
      </c>
      <c r="GZ50" s="27">
        <f>IF($O50&gt;=GZ$1,$S50,0)</f>
        <v>2754.8953333333334</v>
      </c>
      <c r="HA50" s="27">
        <f>IF($O50&gt;=HA$1,$S50,0)</f>
        <v>2754.8953333333334</v>
      </c>
      <c r="HB50" s="27">
        <f>IF($O50&gt;=HB$1,$S50,0)</f>
        <v>2754.8953333333334</v>
      </c>
      <c r="HC50" s="27">
        <f>IF($O50&gt;=HC$1,$S50,0)</f>
        <v>2754.8953333333334</v>
      </c>
    </row>
    <row r="51" spans="1:211">
      <c r="A51" s="3">
        <v>105139</v>
      </c>
      <c r="B51" s="3" t="s">
        <v>76</v>
      </c>
      <c r="C51" s="3" t="s">
        <v>45</v>
      </c>
      <c r="D51" s="3">
        <v>63</v>
      </c>
      <c r="E51" s="4">
        <v>37910</v>
      </c>
      <c r="F51" s="5">
        <v>14.687671232876712</v>
      </c>
      <c r="G51" s="3" t="s">
        <v>77</v>
      </c>
      <c r="H51" s="4">
        <v>20306</v>
      </c>
      <c r="I51" s="9" t="s">
        <v>880</v>
      </c>
      <c r="J51" s="5">
        <v>3174.16</v>
      </c>
      <c r="K51" s="31">
        <v>48</v>
      </c>
      <c r="L51" s="32">
        <v>15</v>
      </c>
      <c r="M51" s="33">
        <f>VLOOKUP(L51,FIND,3,TRUE)</f>
        <v>1.1000000000000001</v>
      </c>
      <c r="N51" s="32">
        <f>IF(L51&gt;30,180,VLOOKUP(L51,TEMPO,2,FALSE))</f>
        <v>90</v>
      </c>
      <c r="O51" s="32">
        <f>IF(R51&gt;0,4,N51)</f>
        <v>90</v>
      </c>
      <c r="P51" s="96">
        <f>J51*M51*L51</f>
        <v>52373.64</v>
      </c>
      <c r="Q51" s="96">
        <f>10934.45*2</f>
        <v>21868.9</v>
      </c>
      <c r="R51" s="96">
        <f>IF(P51&lt;=Q51,P51/4,0)</f>
        <v>0</v>
      </c>
      <c r="S51" s="5">
        <f>IF(P51&gt;=Q51,P51/N51,0)</f>
        <v>581.92933333333337</v>
      </c>
      <c r="T51" s="3"/>
      <c r="U51" s="3">
        <f>IF(T51="",1,0)</f>
        <v>1</v>
      </c>
      <c r="V51" s="3">
        <v>35</v>
      </c>
      <c r="W51" s="5">
        <v>0.6</v>
      </c>
      <c r="X51" s="5">
        <v>402.65</v>
      </c>
      <c r="Y51" s="5">
        <f>X51*W51</f>
        <v>241.58999999999997</v>
      </c>
      <c r="Z51" s="5">
        <v>400</v>
      </c>
      <c r="AA51" s="5">
        <f>S51+Y51+Z51</f>
        <v>1223.5193333333334</v>
      </c>
      <c r="AB51" s="39">
        <f>(J51/12+J51/12*1.3333333333+450/12+J51/30*6/12+J51)*1.3+Y51+Z51+153.9</f>
        <v>5841.7785777663148</v>
      </c>
      <c r="AC51" s="39" t="s">
        <v>45</v>
      </c>
      <c r="AD51" s="39">
        <f>J51*1.3+400+153.9</f>
        <v>4680.308</v>
      </c>
      <c r="AE51" s="39">
        <f>SUMIFS('CUSTO MENSAL FUNC NOVO'!H:H,'CUSTO MENSAL FUNC NOVO'!A:A,'VALORES MENSAIS'!AC51)</f>
        <v>2013.943</v>
      </c>
      <c r="AF51" s="27">
        <f>IF($R51&gt;0,$R51,$S51)+$Y51+$Z51</f>
        <v>1223.5193333333334</v>
      </c>
      <c r="AG51" s="27">
        <f>IF($R51&gt;0,$R51,$S51)+$Y51+$Z51</f>
        <v>1223.5193333333334</v>
      </c>
      <c r="AH51" s="27">
        <f>IF($R51&gt;0,$R51,$S51)+$Y51+$Z51</f>
        <v>1223.5193333333334</v>
      </c>
      <c r="AI51" s="27">
        <f>IF($R51&gt;0,$R51,$S51)+$Y51+$Z51</f>
        <v>1223.5193333333334</v>
      </c>
      <c r="AJ51" s="27">
        <f>IF($O51&gt;=AJ$1,$S51+$Y51+$Z51,$Y51+$Z51)</f>
        <v>1223.5193333333334</v>
      </c>
      <c r="AK51" s="27">
        <f>IF($O51&gt;=AK$1,$S51+$Y51+$Z51,$Y51+$Z51)</f>
        <v>1223.5193333333334</v>
      </c>
      <c r="AL51" s="27">
        <f>IF($O51&gt;=AL$1,$S51+$Y51+$Z51,$Y51+$Z51)</f>
        <v>1223.5193333333334</v>
      </c>
      <c r="AM51" s="27">
        <f>IF($O51&gt;=AM$1,$S51+$Y51+$Z51,$Y51+$Z51)</f>
        <v>1223.5193333333334</v>
      </c>
      <c r="AN51" s="27">
        <f>IF($O51&gt;=AN$1,$S51+$Y51+$Z51,$Y51+$Z51)</f>
        <v>1223.5193333333334</v>
      </c>
      <c r="AO51" s="27">
        <f>IF($O51&gt;=AO$1,$S51+$Y51+$Z51,$Y51+$Z51)</f>
        <v>1223.5193333333334</v>
      </c>
      <c r="AP51" s="27">
        <f>IF($O51&gt;=AP$1,$S51+$Y51+$Z51,$Y51+$Z51)</f>
        <v>1223.5193333333334</v>
      </c>
      <c r="AQ51" s="27">
        <f>IF($O51&gt;=AQ$1,$S51+$Y51+$Z51,$Y51+$Z51)</f>
        <v>1223.5193333333334</v>
      </c>
      <c r="AR51" s="27">
        <f>IF($O51&gt;=AR$1,$S51+$Y51+$Z51,$Y51+$Z51)</f>
        <v>1223.5193333333334</v>
      </c>
      <c r="AS51" s="27">
        <f>IF($O51&gt;=AS$1,$S51+$Y51+$Z51,$Y51+$Z51)</f>
        <v>1223.5193333333334</v>
      </c>
      <c r="AT51" s="27">
        <f>IF($O51&gt;=AT$1,$S51+$Y51+$Z51,$Y51+$Z51)</f>
        <v>1223.5193333333334</v>
      </c>
      <c r="AU51" s="27">
        <f>IF($O51&gt;=AU$1,$S51+$Y51+$Z51,$Y51+$Z51)</f>
        <v>1223.5193333333334</v>
      </c>
      <c r="AV51" s="27">
        <f>IF($O51&gt;=AV$1,$S51+$Y51+$Z51,$Y51+$Z51)</f>
        <v>1223.5193333333334</v>
      </c>
      <c r="AW51" s="27">
        <f>IF($O51&gt;=AW$1,$S51+$Y51+$Z51,$Y51+$Z51)</f>
        <v>1223.5193333333334</v>
      </c>
      <c r="AX51" s="27">
        <f>IF($O51&gt;=AX$1,$S51+$Y51+$Z51,$Y51+$Z51)</f>
        <v>1223.5193333333334</v>
      </c>
      <c r="AY51" s="27">
        <f>IF($O51&gt;=AY$1,$S51+$Y51+$Z51,$Y51+$Z51)</f>
        <v>1223.5193333333334</v>
      </c>
      <c r="AZ51" s="27">
        <f>IF($O51&gt;=AZ$1,$S51+$Y51+$Z51,$Y51+$Z51)</f>
        <v>1223.5193333333334</v>
      </c>
      <c r="BA51" s="27">
        <f>IF($O51&gt;=BA$1,$S51+$Y51+$Z51,$Y51+$Z51)</f>
        <v>1223.5193333333334</v>
      </c>
      <c r="BB51" s="27">
        <f>IF($O51&gt;=BB$1,$S51+$Y51+$Z51,$Y51+$Z51)</f>
        <v>1223.5193333333334</v>
      </c>
      <c r="BC51" s="27">
        <f>IF($O51&gt;=BC$1,$S51+$Y51+$Z51,$Y51+$Z51)</f>
        <v>1223.5193333333334</v>
      </c>
      <c r="BD51" s="27">
        <f>IF($O51&gt;=BD$1,$S51+$Y51+$Z51,$Y51+$Z51)</f>
        <v>1223.5193333333334</v>
      </c>
      <c r="BE51" s="27">
        <f>IF($O51&gt;=BE$1,$S51+$Y51+$Z51,$Y51+$Z51)</f>
        <v>1223.5193333333334</v>
      </c>
      <c r="BF51" s="27">
        <f>IF($O51&gt;=BF$1,$S51+$Y51+$Z51,$Y51+$Z51)</f>
        <v>1223.5193333333334</v>
      </c>
      <c r="BG51" s="27">
        <f>IF($O51&gt;=BG$1,$S51+$Y51+$Z51,$Y51+$Z51)</f>
        <v>1223.5193333333334</v>
      </c>
      <c r="BH51" s="27">
        <f>IF($O51&gt;=BH$1,$S51+$Y51+$Z51,$Y51+$Z51)</f>
        <v>1223.5193333333334</v>
      </c>
      <c r="BI51" s="27">
        <f>IF($O51&gt;=BI$1,$S51+$Y51+$Z51,$Y51+$Z51)</f>
        <v>1223.5193333333334</v>
      </c>
      <c r="BJ51" s="27">
        <f>IF($O51&gt;=BJ$1,$S51+$Y51+$Z51,$Y51+$Z51)</f>
        <v>1223.5193333333334</v>
      </c>
      <c r="BK51" s="27">
        <f>IF($O51&gt;=BK$1,$S51+$Y51+$Z51,$Y51+$Z51)</f>
        <v>1223.5193333333334</v>
      </c>
      <c r="BL51" s="27">
        <f>IF($O51&gt;=BL$1,$S51+$Y51+$Z51,$Y51+$Z51)</f>
        <v>1223.5193333333334</v>
      </c>
      <c r="BM51" s="27">
        <f>IF($O51&gt;=BM$1,$S51+$Y51+$Z51,$Y51+$Z51)</f>
        <v>1223.5193333333334</v>
      </c>
      <c r="BN51" s="27">
        <f>IF($O51&gt;=BN$1,$S51+$Y51+$Z51,$Y51+$Z51)</f>
        <v>1223.5193333333334</v>
      </c>
      <c r="BO51" s="27">
        <f>IF($O51&gt;=BO$1,$S51+$Y51+$Z51,$Y51+$Z51)</f>
        <v>1223.5193333333334</v>
      </c>
      <c r="BP51" s="27">
        <f>IF($O51&gt;=BP$1,$S51+$Y51+$Z51,$Y51+$Z51)</f>
        <v>1223.5193333333334</v>
      </c>
      <c r="BQ51" s="27">
        <f>IF($O51&gt;=BQ$1,$S51+$Y51+$Z51,$Y51+$Z51)</f>
        <v>1223.5193333333334</v>
      </c>
      <c r="BR51" s="27">
        <f>IF($O51&gt;=BR$1,$S51+$Y51+$Z51,$Y51+$Z51)</f>
        <v>1223.5193333333334</v>
      </c>
      <c r="BS51" s="27">
        <f>IF($O51&gt;=BS$1,$S51+$Y51+$Z51,$Y51+$Z51)</f>
        <v>1223.5193333333334</v>
      </c>
      <c r="BT51" s="27">
        <f>IF($O51&gt;=BT$1,$S51+$Y51+$Z51,$Y51+$Z51)</f>
        <v>1223.5193333333334</v>
      </c>
      <c r="BU51" s="27">
        <f>IF($O51&gt;=BU$1,$S51+$Y51+$Z51,$Y51+$Z51)</f>
        <v>1223.5193333333334</v>
      </c>
      <c r="BV51" s="27">
        <f>IF($O51&gt;=BV$1,$S51+$Y51+$Z51,$Y51+$Z51)</f>
        <v>1223.5193333333334</v>
      </c>
      <c r="BW51" s="27">
        <f>IF($O51&gt;=BW$1,$S51+$Y51+$Z51,$Y51+$Z51)</f>
        <v>1223.5193333333334</v>
      </c>
      <c r="BX51" s="27">
        <f>IF($O51&gt;=BX$1,$S51+$Y51+$Z51,$Y51+$Z51)</f>
        <v>1223.5193333333334</v>
      </c>
      <c r="BY51" s="27">
        <f>IF($O51&gt;=BY$1,$S51+$Y51+$Z51,$Y51+$Z51)</f>
        <v>1223.5193333333334</v>
      </c>
      <c r="BZ51" s="27">
        <f>IF($O51&gt;=BZ$1,$S51+$Y51+$Z51,$Y51+$Z51)</f>
        <v>1223.5193333333334</v>
      </c>
      <c r="CA51" s="27">
        <f>IF($O51&gt;=CA$1,$S51+$Y51+$Z51,$Y51+$Z51)</f>
        <v>1223.5193333333334</v>
      </c>
      <c r="CB51" s="27">
        <f>IF($O51&gt;=CB$1,$S51+$Y51+$Z51,$Y51+$Z51)</f>
        <v>1223.5193333333334</v>
      </c>
      <c r="CC51" s="27">
        <f>IF($O51&gt;=CC$1,$S51+$Y51+$Z51,$Y51+$Z51)</f>
        <v>1223.5193333333334</v>
      </c>
      <c r="CD51" s="27">
        <f>IF($O51&gt;=CD$1,$S51+$Y51+$Z51,$Y51+$Z51)</f>
        <v>1223.5193333333334</v>
      </c>
      <c r="CE51" s="27">
        <f>IF($O51&gt;=CE$1,$S51+$Y51+$Z51,$Y51+$Z51)</f>
        <v>1223.5193333333334</v>
      </c>
      <c r="CF51" s="27">
        <f>IF($O51&gt;=CF$1,$S51+$Y51+$Z51,$Y51+$Z51)</f>
        <v>1223.5193333333334</v>
      </c>
      <c r="CG51" s="27">
        <f>IF($O51&gt;=CG$1,$S51+$Y51+$Z51,$Y51+$Z51)</f>
        <v>1223.5193333333334</v>
      </c>
      <c r="CH51" s="27">
        <f>IF($O51&gt;=CH$1,$S51+$Y51+$Z51,$Y51+$Z51)</f>
        <v>1223.5193333333334</v>
      </c>
      <c r="CI51" s="27">
        <f>IF($O51&gt;=CI$1,$S51+$Y51+$Z51,$Y51+$Z51)</f>
        <v>1223.5193333333334</v>
      </c>
      <c r="CJ51" s="27">
        <f>IF($O51&gt;=CJ$1,$S51+$Y51+$Z51,$Y51+$Z51)</f>
        <v>1223.5193333333334</v>
      </c>
      <c r="CK51" s="27">
        <f>IF($O51&gt;=CK$1,$S51+$Y51+$Z51,$Y51+$Z51)</f>
        <v>1223.5193333333334</v>
      </c>
      <c r="CL51" s="27">
        <f>IF($O51&gt;=CL$1,$S51+$Y51+$Z51,$Y51+$Z51)</f>
        <v>1223.5193333333334</v>
      </c>
      <c r="CM51" s="27">
        <f>IF($O51&gt;=CM$1,$S51+$Y51+$Z51,$Y51+$Z51)</f>
        <v>1223.5193333333334</v>
      </c>
      <c r="CN51" s="27">
        <f>IF($O51&gt;=CN$1,$S51+$Y51,$Y51)</f>
        <v>823.51933333333341</v>
      </c>
      <c r="CO51" s="27">
        <f>IF($O51&gt;=CO$1,$S51+$Y51,$Y51)</f>
        <v>823.51933333333341</v>
      </c>
      <c r="CP51" s="27">
        <f>IF($O51&gt;=CP$1,$S51+$Y51,$Y51)</f>
        <v>823.51933333333341</v>
      </c>
      <c r="CQ51" s="27">
        <f>IF($O51&gt;=CQ$1,$S51+$Y51,$Y51)</f>
        <v>823.51933333333341</v>
      </c>
      <c r="CR51" s="27">
        <f>IF($O51&gt;=CR$1,$S51+$Y51,$Y51)</f>
        <v>823.51933333333341</v>
      </c>
      <c r="CS51" s="27">
        <f>IF($O51&gt;=CS$1,$S51+$Y51,$Y51)</f>
        <v>823.51933333333341</v>
      </c>
      <c r="CT51" s="27">
        <f>IF($O51&gt;=CT$1,$S51+$Y51,$Y51)</f>
        <v>823.51933333333341</v>
      </c>
      <c r="CU51" s="27">
        <f>IF($O51&gt;=CU$1,$S51+$Y51,$Y51)</f>
        <v>823.51933333333341</v>
      </c>
      <c r="CV51" s="27">
        <f>IF($O51&gt;=CV$1,$S51+$Y51,$Y51)</f>
        <v>823.51933333333341</v>
      </c>
      <c r="CW51" s="27">
        <f>IF($O51&gt;=CW$1,$S51+$Y51,$Y51)</f>
        <v>823.51933333333341</v>
      </c>
      <c r="CX51" s="27">
        <f>IF($O51&gt;=CX$1,$S51+$Y51,$Y51)</f>
        <v>823.51933333333341</v>
      </c>
      <c r="CY51" s="27">
        <f>IF($O51&gt;=CY$1,$S51+$Y51,$Y51)</f>
        <v>823.51933333333341</v>
      </c>
      <c r="CZ51" s="27">
        <f>IF($O51&gt;=CZ$1,$S51+$Y51,$Y51)</f>
        <v>823.51933333333341</v>
      </c>
      <c r="DA51" s="27">
        <f>IF($O51&gt;=DA$1,$S51+$Y51,$Y51)</f>
        <v>823.51933333333341</v>
      </c>
      <c r="DB51" s="27">
        <f>IF($O51&gt;=DB$1,$S51+$Y51,$Y51)</f>
        <v>823.51933333333341</v>
      </c>
      <c r="DC51" s="27">
        <f>IF($O51&gt;=DC$1,$S51+$Y51,$Y51)</f>
        <v>823.51933333333341</v>
      </c>
      <c r="DD51" s="27">
        <f>IF($O51&gt;=DD$1,$S51+$Y51,$Y51)</f>
        <v>823.51933333333341</v>
      </c>
      <c r="DE51" s="27">
        <f>IF($O51&gt;=DE$1,$S51+$Y51,$Y51)</f>
        <v>823.51933333333341</v>
      </c>
      <c r="DF51" s="27">
        <f>IF($O51&gt;=DF$1,$S51+$Y51,$Y51)</f>
        <v>823.51933333333341</v>
      </c>
      <c r="DG51" s="27">
        <f>IF($O51&gt;=DG$1,$S51+$Y51,$Y51)</f>
        <v>823.51933333333341</v>
      </c>
      <c r="DH51" s="27">
        <f>IF($O51&gt;=DH$1,$S51+$Y51,$Y51)</f>
        <v>823.51933333333341</v>
      </c>
      <c r="DI51" s="27">
        <f>IF($O51&gt;=DI$1,$S51+$Y51,$Y51)</f>
        <v>823.51933333333341</v>
      </c>
      <c r="DJ51" s="27">
        <f>IF($O51&gt;=DJ$1,$S51+$Y51,$Y51)</f>
        <v>823.51933333333341</v>
      </c>
      <c r="DK51" s="27">
        <f>IF($O51&gt;=DK$1,$S51+$Y51,$Y51)</f>
        <v>823.51933333333341</v>
      </c>
      <c r="DL51" s="27">
        <f>IF($O51&gt;=DL$1,$S51+$Y51,$Y51)</f>
        <v>823.51933333333341</v>
      </c>
      <c r="DM51" s="27">
        <f>IF($O51&gt;=DM$1,$S51+$Y51,$Y51)</f>
        <v>823.51933333333341</v>
      </c>
      <c r="DN51" s="27">
        <f>IF($O51&gt;=DN$1,$S51+$Y51,$Y51)</f>
        <v>823.51933333333341</v>
      </c>
      <c r="DO51" s="27">
        <f>IF($O51&gt;=DO$1,$S51+$Y51,$Y51)</f>
        <v>823.51933333333341</v>
      </c>
      <c r="DP51" s="27">
        <f>IF($O51&gt;=DP$1,$S51+$Y51,$Y51)</f>
        <v>823.51933333333341</v>
      </c>
      <c r="DQ51" s="27">
        <f>IF($O51&gt;=DQ$1,$S51+$Y51,$Y51)</f>
        <v>823.51933333333341</v>
      </c>
      <c r="DR51" s="27">
        <f>IF($O51&gt;=DR$1,$S51+$Y51,$Y51)</f>
        <v>241.58999999999997</v>
      </c>
      <c r="DS51" s="27">
        <f>IF($O51&gt;=DS$1,$S51+$Y51,$Y51)</f>
        <v>241.58999999999997</v>
      </c>
      <c r="DT51" s="27">
        <f>IF($O51&gt;=DT$1,$S51+$Y51,$Y51)</f>
        <v>241.58999999999997</v>
      </c>
      <c r="DU51" s="27">
        <f>IF($O51&gt;=DU$1,$S51+$Y51,$Y51)</f>
        <v>241.58999999999997</v>
      </c>
      <c r="DV51" s="27">
        <f>IF($O51&gt;=DV$1,$S51+$Y51,$Y51)</f>
        <v>241.58999999999997</v>
      </c>
      <c r="DW51" s="27">
        <f>IF($O51&gt;=DW$1,$S51+$Y51,$Y51)</f>
        <v>241.58999999999997</v>
      </c>
      <c r="DX51" s="27">
        <f>IF($O51&gt;=DX$1,$S51+$Y51,$Y51)</f>
        <v>241.58999999999997</v>
      </c>
      <c r="DY51" s="27">
        <f>IF($O51&gt;=DY$1,$S51+$Y51,$Y51)</f>
        <v>241.58999999999997</v>
      </c>
      <c r="DZ51" s="27">
        <f>IF($O51&gt;=DZ$1,$S51+$Y51,$Y51)</f>
        <v>241.58999999999997</v>
      </c>
      <c r="EA51" s="27">
        <f>IF($O51&gt;=EA$1,$S51+$Y51,$Y51)</f>
        <v>241.58999999999997</v>
      </c>
      <c r="EB51" s="27">
        <f>IF($O51&gt;=EB$1,$S51+$Y51,$Y51)</f>
        <v>241.58999999999997</v>
      </c>
      <c r="EC51" s="27">
        <f>IF($O51&gt;=EC$1,$S51+$Y51,$Y51)</f>
        <v>241.58999999999997</v>
      </c>
      <c r="ED51" s="27">
        <f>IF($O51&gt;=ED$1,$S51+$Y51,$Y51)</f>
        <v>241.58999999999997</v>
      </c>
      <c r="EE51" s="27">
        <f>IF($O51&gt;=EE$1,$S51+$Y51,$Y51)</f>
        <v>241.58999999999997</v>
      </c>
      <c r="EF51" s="27">
        <f>IF($O51&gt;=EF$1,$S51+$Y51,$Y51)</f>
        <v>241.58999999999997</v>
      </c>
      <c r="EG51" s="27">
        <f>IF($O51&gt;=EG$1,$S51+$Y51,$Y51)</f>
        <v>241.58999999999997</v>
      </c>
      <c r="EH51" s="27">
        <f>IF($O51&gt;=EH$1,$S51+$Y51,$Y51)</f>
        <v>241.58999999999997</v>
      </c>
      <c r="EI51" s="27">
        <f>IF($O51&gt;=EI$1,$S51+$Y51,$Y51)</f>
        <v>241.58999999999997</v>
      </c>
      <c r="EJ51" s="27">
        <f>IF($O51&gt;=EJ$1,$S51+$Y51,$Y51)</f>
        <v>241.58999999999997</v>
      </c>
      <c r="EK51" s="27">
        <f>IF($O51&gt;=EK$1,$S51+$Y51,$Y51)</f>
        <v>241.58999999999997</v>
      </c>
      <c r="EL51" s="27">
        <f>IF($O51&gt;=EL$1,$S51+$Y51,$Y51)</f>
        <v>241.58999999999997</v>
      </c>
      <c r="EM51" s="27">
        <f>IF($O51&gt;=EM$1,$S51+$Y51,$Y51)</f>
        <v>241.58999999999997</v>
      </c>
      <c r="EN51" s="27">
        <f>IF($O51&gt;=EN$1,$S51+$Y51,$Y51)</f>
        <v>241.58999999999997</v>
      </c>
      <c r="EO51" s="27">
        <f>IF($O51&gt;=EO$1,$S51+$Y51,$Y51)</f>
        <v>241.58999999999997</v>
      </c>
      <c r="EP51" s="27">
        <f>IF($O51&gt;=EP$1,$S51+$Y51,$Y51)</f>
        <v>241.58999999999997</v>
      </c>
      <c r="EQ51" s="27">
        <f>IF($O51&gt;=EQ$1,$S51+$Y51,$Y51)</f>
        <v>241.58999999999997</v>
      </c>
      <c r="ER51" s="27">
        <f>IF($O51&gt;=ER$1,$S51+$Y51,$Y51)</f>
        <v>241.58999999999997</v>
      </c>
      <c r="ES51" s="27">
        <f>IF($O51&gt;=ES$1,$S51+$Y51,$Y51)</f>
        <v>241.58999999999997</v>
      </c>
      <c r="ET51" s="27">
        <f>IF($O51&gt;=ET$1,$S51+$Y51,$Y51)</f>
        <v>241.58999999999997</v>
      </c>
      <c r="EU51" s="27">
        <f>IF($O51&gt;=EU$1,$S51+$Y51,$Y51)</f>
        <v>241.58999999999997</v>
      </c>
      <c r="EV51" s="27">
        <f>IF($O51&gt;=EV$1,$S51,0)</f>
        <v>0</v>
      </c>
      <c r="EW51" s="27">
        <f>IF($O51&gt;=EW$1,$S51,0)</f>
        <v>0</v>
      </c>
      <c r="EX51" s="27">
        <f>IF($O51&gt;=EX$1,$S51,0)</f>
        <v>0</v>
      </c>
      <c r="EY51" s="27">
        <f>IF($O51&gt;=EY$1,$S51,0)</f>
        <v>0</v>
      </c>
      <c r="EZ51" s="27">
        <f>IF($O51&gt;=EZ$1,$S51,0)</f>
        <v>0</v>
      </c>
      <c r="FA51" s="27">
        <f>IF($O51&gt;=FA$1,$S51,0)</f>
        <v>0</v>
      </c>
      <c r="FB51" s="27">
        <f>IF($O51&gt;=FB$1,$S51,0)</f>
        <v>0</v>
      </c>
      <c r="FC51" s="27">
        <f>IF($O51&gt;=FC$1,$S51,0)</f>
        <v>0</v>
      </c>
      <c r="FD51" s="27">
        <f>IF($O51&gt;=FD$1,$S51,0)</f>
        <v>0</v>
      </c>
      <c r="FE51" s="27">
        <f>IF($O51&gt;=FE$1,$S51,0)</f>
        <v>0</v>
      </c>
      <c r="FF51" s="27">
        <f>IF($O51&gt;=FF$1,$S51,0)</f>
        <v>0</v>
      </c>
      <c r="FG51" s="27">
        <f>IF($O51&gt;=FG$1,$S51,0)</f>
        <v>0</v>
      </c>
      <c r="FH51" s="27">
        <f>IF($O51&gt;=FH$1,$S51,0)</f>
        <v>0</v>
      </c>
      <c r="FI51" s="27">
        <f>IF($O51&gt;=FI$1,$S51,0)</f>
        <v>0</v>
      </c>
      <c r="FJ51" s="27">
        <f>IF($O51&gt;=FJ$1,$S51,0)</f>
        <v>0</v>
      </c>
      <c r="FK51" s="27">
        <f>IF($O51&gt;=FK$1,$S51,0)</f>
        <v>0</v>
      </c>
      <c r="FL51" s="27">
        <f>IF($O51&gt;=FL$1,$S51,0)</f>
        <v>0</v>
      </c>
      <c r="FM51" s="27">
        <f>IF($O51&gt;=FM$1,$S51,0)</f>
        <v>0</v>
      </c>
      <c r="FN51" s="27">
        <f>IF($O51&gt;=FN$1,$S51,0)</f>
        <v>0</v>
      </c>
      <c r="FO51" s="27">
        <f>IF($O51&gt;=FO$1,$S51,0)</f>
        <v>0</v>
      </c>
      <c r="FP51" s="27">
        <f>IF($O51&gt;=FP$1,$S51,0)</f>
        <v>0</v>
      </c>
      <c r="FQ51" s="27">
        <f>IF($O51&gt;=FQ$1,$S51,0)</f>
        <v>0</v>
      </c>
      <c r="FR51" s="27">
        <f>IF($O51&gt;=FR$1,$S51,0)</f>
        <v>0</v>
      </c>
      <c r="FS51" s="27">
        <f>IF($O51&gt;=FS$1,$S51,0)</f>
        <v>0</v>
      </c>
      <c r="FT51" s="27">
        <f>IF($O51&gt;=FT$1,$S51,0)</f>
        <v>0</v>
      </c>
      <c r="FU51" s="27">
        <f>IF($O51&gt;=FU$1,$S51,0)</f>
        <v>0</v>
      </c>
      <c r="FV51" s="27">
        <f>IF($O51&gt;=FV$1,$S51,0)</f>
        <v>0</v>
      </c>
      <c r="FW51" s="27">
        <f>IF($O51&gt;=FW$1,$S51,0)</f>
        <v>0</v>
      </c>
      <c r="FX51" s="27">
        <f>IF($O51&gt;=FX$1,$S51,0)</f>
        <v>0</v>
      </c>
      <c r="FY51" s="27">
        <f>IF($O51&gt;=FY$1,$S51,0)</f>
        <v>0</v>
      </c>
      <c r="FZ51" s="27">
        <f>IF($O51&gt;=FZ$1,$S51,0)</f>
        <v>0</v>
      </c>
      <c r="GA51" s="27">
        <f>IF($O51&gt;=GA$1,$S51,0)</f>
        <v>0</v>
      </c>
      <c r="GB51" s="27">
        <f>IF($O51&gt;=GB$1,$S51,0)</f>
        <v>0</v>
      </c>
      <c r="GC51" s="27">
        <f>IF($O51&gt;=GC$1,$S51,0)</f>
        <v>0</v>
      </c>
      <c r="GD51" s="27">
        <f>IF($O51&gt;=GD$1,$S51,0)</f>
        <v>0</v>
      </c>
      <c r="GE51" s="27">
        <f>IF($O51&gt;=GE$1,$S51,0)</f>
        <v>0</v>
      </c>
      <c r="GF51" s="27">
        <f>IF($O51&gt;=GF$1,$S51,0)</f>
        <v>0</v>
      </c>
      <c r="GG51" s="27">
        <f>IF($O51&gt;=GG$1,$S51,0)</f>
        <v>0</v>
      </c>
      <c r="GH51" s="27">
        <f>IF($O51&gt;=GH$1,$S51,0)</f>
        <v>0</v>
      </c>
      <c r="GI51" s="27">
        <f>IF($O51&gt;=GI$1,$S51,0)</f>
        <v>0</v>
      </c>
      <c r="GJ51" s="27">
        <f>IF($O51&gt;=GJ$1,$S51,0)</f>
        <v>0</v>
      </c>
      <c r="GK51" s="27">
        <f>IF($O51&gt;=GK$1,$S51,0)</f>
        <v>0</v>
      </c>
      <c r="GL51" s="27">
        <f>IF($O51&gt;=GL$1,$S51,0)</f>
        <v>0</v>
      </c>
      <c r="GM51" s="27">
        <f>IF($O51&gt;=GM$1,$S51,0)</f>
        <v>0</v>
      </c>
      <c r="GN51" s="27">
        <f>IF($O51&gt;=GN$1,$S51,0)</f>
        <v>0</v>
      </c>
      <c r="GO51" s="27">
        <f>IF($O51&gt;=GO$1,$S51,0)</f>
        <v>0</v>
      </c>
      <c r="GP51" s="27">
        <f>IF($O51&gt;=GP$1,$S51,0)</f>
        <v>0</v>
      </c>
      <c r="GQ51" s="27">
        <f>IF($O51&gt;=GQ$1,$S51,0)</f>
        <v>0</v>
      </c>
      <c r="GR51" s="27">
        <f>IF($O51&gt;=GR$1,$S51,0)</f>
        <v>0</v>
      </c>
      <c r="GS51" s="27">
        <f>IF($O51&gt;=GS$1,$S51,0)</f>
        <v>0</v>
      </c>
      <c r="GT51" s="27">
        <f>IF($O51&gt;=GT$1,$S51,0)</f>
        <v>0</v>
      </c>
      <c r="GU51" s="27">
        <f>IF($O51&gt;=GU$1,$S51,0)</f>
        <v>0</v>
      </c>
      <c r="GV51" s="27">
        <f>IF($O51&gt;=GV$1,$S51,0)</f>
        <v>0</v>
      </c>
      <c r="GW51" s="27">
        <f>IF($O51&gt;=GW$1,$S51,0)</f>
        <v>0</v>
      </c>
      <c r="GX51" s="27">
        <f>IF($O51&gt;=GX$1,$S51,0)</f>
        <v>0</v>
      </c>
      <c r="GY51" s="27">
        <f>IF($O51&gt;=GY$1,$S51,0)</f>
        <v>0</v>
      </c>
      <c r="GZ51" s="27">
        <f>IF($O51&gt;=GZ$1,$S51,0)</f>
        <v>0</v>
      </c>
      <c r="HA51" s="27">
        <f>IF($O51&gt;=HA$1,$S51,0)</f>
        <v>0</v>
      </c>
      <c r="HB51" s="27">
        <f>IF($O51&gt;=HB$1,$S51,0)</f>
        <v>0</v>
      </c>
      <c r="HC51" s="27">
        <f>IF($O51&gt;=HC$1,$S51,0)</f>
        <v>0</v>
      </c>
    </row>
    <row r="52" spans="1:211">
      <c r="A52" s="3">
        <v>102091</v>
      </c>
      <c r="B52" s="3" t="s">
        <v>78</v>
      </c>
      <c r="C52" s="3" t="s">
        <v>79</v>
      </c>
      <c r="D52" s="3">
        <v>64</v>
      </c>
      <c r="E52" s="4">
        <v>37719</v>
      </c>
      <c r="F52" s="5">
        <v>15.210958904109589</v>
      </c>
      <c r="G52" s="3" t="s">
        <v>77</v>
      </c>
      <c r="H52" s="4">
        <v>19944</v>
      </c>
      <c r="I52" s="9" t="s">
        <v>880</v>
      </c>
      <c r="J52" s="5">
        <v>3562.05</v>
      </c>
      <c r="K52" s="31">
        <v>48</v>
      </c>
      <c r="L52" s="32">
        <v>15</v>
      </c>
      <c r="M52" s="33">
        <f>VLOOKUP(L52,FIND,3,TRUE)</f>
        <v>1.1000000000000001</v>
      </c>
      <c r="N52" s="32">
        <f>IF(L52&gt;30,180,VLOOKUP(L52,TEMPO,2,FALSE))</f>
        <v>90</v>
      </c>
      <c r="O52" s="32">
        <f>IF(R52&gt;0,4,N52)</f>
        <v>90</v>
      </c>
      <c r="P52" s="96">
        <f>J52*M52*L52</f>
        <v>58773.825000000012</v>
      </c>
      <c r="Q52" s="96">
        <f>10934.45*2</f>
        <v>21868.9</v>
      </c>
      <c r="R52" s="96">
        <f>IF(P52&lt;=Q52,P52/4,0)</f>
        <v>0</v>
      </c>
      <c r="S52" s="5">
        <f>IF(P52&gt;=Q52,P52/N52,0)</f>
        <v>653.04250000000013</v>
      </c>
      <c r="T52" s="3"/>
      <c r="U52" s="3">
        <f>IF(T52="",1,0)</f>
        <v>1</v>
      </c>
      <c r="V52" s="3">
        <v>125</v>
      </c>
      <c r="W52" s="5">
        <v>0.1</v>
      </c>
      <c r="X52" s="5">
        <v>402.65</v>
      </c>
      <c r="Y52" s="5">
        <f>X52*W52</f>
        <v>40.265000000000001</v>
      </c>
      <c r="Z52" s="5">
        <v>400</v>
      </c>
      <c r="AA52" s="5">
        <f>S52+Y52+Z52</f>
        <v>1093.3075000000001</v>
      </c>
      <c r="AB52" s="39">
        <f>(J52/12+J52/12*1.3333333333+450/12+J52/30*6/12+J52)*1.3+Y52+Z52+153.9</f>
        <v>6251.1648333204703</v>
      </c>
      <c r="AC52" s="39" t="s">
        <v>79</v>
      </c>
      <c r="AD52" s="39">
        <f>J52*1.3+400+153.9</f>
        <v>5184.5649999999996</v>
      </c>
      <c r="AE52" s="39">
        <f>SUMIFS('CUSTO MENSAL FUNC NOVO'!H:H,'CUSTO MENSAL FUNC NOVO'!A:A,'VALORES MENSAIS'!AC52)</f>
        <v>4093.605</v>
      </c>
      <c r="AF52" s="27">
        <f>IF($R52&gt;0,$R52,$S52)+$Y52+$Z52</f>
        <v>1093.3075000000001</v>
      </c>
      <c r="AG52" s="27">
        <f>IF($R52&gt;0,$R52,$S52)+$Y52+$Z52</f>
        <v>1093.3075000000001</v>
      </c>
      <c r="AH52" s="27">
        <f>IF($R52&gt;0,$R52,$S52)+$Y52+$Z52</f>
        <v>1093.3075000000001</v>
      </c>
      <c r="AI52" s="27">
        <f>IF($R52&gt;0,$R52,$S52)+$Y52+$Z52</f>
        <v>1093.3075000000001</v>
      </c>
      <c r="AJ52" s="27">
        <f>IF($O52&gt;=AJ$1,$S52+$Y52+$Z52,$Y52+$Z52)</f>
        <v>1093.3075000000001</v>
      </c>
      <c r="AK52" s="27">
        <f>IF($O52&gt;=AK$1,$S52+$Y52+$Z52,$Y52+$Z52)</f>
        <v>1093.3075000000001</v>
      </c>
      <c r="AL52" s="27">
        <f>IF($O52&gt;=AL$1,$S52+$Y52+$Z52,$Y52+$Z52)</f>
        <v>1093.3075000000001</v>
      </c>
      <c r="AM52" s="27">
        <f>IF($O52&gt;=AM$1,$S52+$Y52+$Z52,$Y52+$Z52)</f>
        <v>1093.3075000000001</v>
      </c>
      <c r="AN52" s="27">
        <f>IF($O52&gt;=AN$1,$S52+$Y52+$Z52,$Y52+$Z52)</f>
        <v>1093.3075000000001</v>
      </c>
      <c r="AO52" s="27">
        <f>IF($O52&gt;=AO$1,$S52+$Y52+$Z52,$Y52+$Z52)</f>
        <v>1093.3075000000001</v>
      </c>
      <c r="AP52" s="27">
        <f>IF($O52&gt;=AP$1,$S52+$Y52+$Z52,$Y52+$Z52)</f>
        <v>1093.3075000000001</v>
      </c>
      <c r="AQ52" s="27">
        <f>IF($O52&gt;=AQ$1,$S52+$Y52+$Z52,$Y52+$Z52)</f>
        <v>1093.3075000000001</v>
      </c>
      <c r="AR52" s="27">
        <f>IF($O52&gt;=AR$1,$S52+$Y52+$Z52,$Y52+$Z52)</f>
        <v>1093.3075000000001</v>
      </c>
      <c r="AS52" s="27">
        <f>IF($O52&gt;=AS$1,$S52+$Y52+$Z52,$Y52+$Z52)</f>
        <v>1093.3075000000001</v>
      </c>
      <c r="AT52" s="27">
        <f>IF($O52&gt;=AT$1,$S52+$Y52+$Z52,$Y52+$Z52)</f>
        <v>1093.3075000000001</v>
      </c>
      <c r="AU52" s="27">
        <f>IF($O52&gt;=AU$1,$S52+$Y52+$Z52,$Y52+$Z52)</f>
        <v>1093.3075000000001</v>
      </c>
      <c r="AV52" s="27">
        <f>IF($O52&gt;=AV$1,$S52+$Y52+$Z52,$Y52+$Z52)</f>
        <v>1093.3075000000001</v>
      </c>
      <c r="AW52" s="27">
        <f>IF($O52&gt;=AW$1,$S52+$Y52+$Z52,$Y52+$Z52)</f>
        <v>1093.3075000000001</v>
      </c>
      <c r="AX52" s="27">
        <f>IF($O52&gt;=AX$1,$S52+$Y52+$Z52,$Y52+$Z52)</f>
        <v>1093.3075000000001</v>
      </c>
      <c r="AY52" s="27">
        <f>IF($O52&gt;=AY$1,$S52+$Y52+$Z52,$Y52+$Z52)</f>
        <v>1093.3075000000001</v>
      </c>
      <c r="AZ52" s="27">
        <f>IF($O52&gt;=AZ$1,$S52+$Y52+$Z52,$Y52+$Z52)</f>
        <v>1093.3075000000001</v>
      </c>
      <c r="BA52" s="27">
        <f>IF($O52&gt;=BA$1,$S52+$Y52+$Z52,$Y52+$Z52)</f>
        <v>1093.3075000000001</v>
      </c>
      <c r="BB52" s="27">
        <f>IF($O52&gt;=BB$1,$S52+$Y52+$Z52,$Y52+$Z52)</f>
        <v>1093.3075000000001</v>
      </c>
      <c r="BC52" s="27">
        <f>IF($O52&gt;=BC$1,$S52+$Y52+$Z52,$Y52+$Z52)</f>
        <v>1093.3075000000001</v>
      </c>
      <c r="BD52" s="27">
        <f>IF($O52&gt;=BD$1,$S52+$Y52+$Z52,$Y52+$Z52)</f>
        <v>1093.3075000000001</v>
      </c>
      <c r="BE52" s="27">
        <f>IF($O52&gt;=BE$1,$S52+$Y52+$Z52,$Y52+$Z52)</f>
        <v>1093.3075000000001</v>
      </c>
      <c r="BF52" s="27">
        <f>IF($O52&gt;=BF$1,$S52+$Y52+$Z52,$Y52+$Z52)</f>
        <v>1093.3075000000001</v>
      </c>
      <c r="BG52" s="27">
        <f>IF($O52&gt;=BG$1,$S52+$Y52+$Z52,$Y52+$Z52)</f>
        <v>1093.3075000000001</v>
      </c>
      <c r="BH52" s="27">
        <f>IF($O52&gt;=BH$1,$S52+$Y52+$Z52,$Y52+$Z52)</f>
        <v>1093.3075000000001</v>
      </c>
      <c r="BI52" s="27">
        <f>IF($O52&gt;=BI$1,$S52+$Y52+$Z52,$Y52+$Z52)</f>
        <v>1093.3075000000001</v>
      </c>
      <c r="BJ52" s="27">
        <f>IF($O52&gt;=BJ$1,$S52+$Y52+$Z52,$Y52+$Z52)</f>
        <v>1093.3075000000001</v>
      </c>
      <c r="BK52" s="27">
        <f>IF($O52&gt;=BK$1,$S52+$Y52+$Z52,$Y52+$Z52)</f>
        <v>1093.3075000000001</v>
      </c>
      <c r="BL52" s="27">
        <f>IF($O52&gt;=BL$1,$S52+$Y52+$Z52,$Y52+$Z52)</f>
        <v>1093.3075000000001</v>
      </c>
      <c r="BM52" s="27">
        <f>IF($O52&gt;=BM$1,$S52+$Y52+$Z52,$Y52+$Z52)</f>
        <v>1093.3075000000001</v>
      </c>
      <c r="BN52" s="27">
        <f>IF($O52&gt;=BN$1,$S52+$Y52+$Z52,$Y52+$Z52)</f>
        <v>1093.3075000000001</v>
      </c>
      <c r="BO52" s="27">
        <f>IF($O52&gt;=BO$1,$S52+$Y52+$Z52,$Y52+$Z52)</f>
        <v>1093.3075000000001</v>
      </c>
      <c r="BP52" s="27">
        <f>IF($O52&gt;=BP$1,$S52+$Y52+$Z52,$Y52+$Z52)</f>
        <v>1093.3075000000001</v>
      </c>
      <c r="BQ52" s="27">
        <f>IF($O52&gt;=BQ$1,$S52+$Y52+$Z52,$Y52+$Z52)</f>
        <v>1093.3075000000001</v>
      </c>
      <c r="BR52" s="27">
        <f>IF($O52&gt;=BR$1,$S52+$Y52+$Z52,$Y52+$Z52)</f>
        <v>1093.3075000000001</v>
      </c>
      <c r="BS52" s="27">
        <f>IF($O52&gt;=BS$1,$S52+$Y52+$Z52,$Y52+$Z52)</f>
        <v>1093.3075000000001</v>
      </c>
      <c r="BT52" s="27">
        <f>IF($O52&gt;=BT$1,$S52+$Y52+$Z52,$Y52+$Z52)</f>
        <v>1093.3075000000001</v>
      </c>
      <c r="BU52" s="27">
        <f>IF($O52&gt;=BU$1,$S52+$Y52+$Z52,$Y52+$Z52)</f>
        <v>1093.3075000000001</v>
      </c>
      <c r="BV52" s="27">
        <f>IF($O52&gt;=BV$1,$S52+$Y52+$Z52,$Y52+$Z52)</f>
        <v>1093.3075000000001</v>
      </c>
      <c r="BW52" s="27">
        <f>IF($O52&gt;=BW$1,$S52+$Y52+$Z52,$Y52+$Z52)</f>
        <v>1093.3075000000001</v>
      </c>
      <c r="BX52" s="27">
        <f>IF($O52&gt;=BX$1,$S52+$Y52+$Z52,$Y52+$Z52)</f>
        <v>1093.3075000000001</v>
      </c>
      <c r="BY52" s="27">
        <f>IF($O52&gt;=BY$1,$S52+$Y52+$Z52,$Y52+$Z52)</f>
        <v>1093.3075000000001</v>
      </c>
      <c r="BZ52" s="27">
        <f>IF($O52&gt;=BZ$1,$S52+$Y52+$Z52,$Y52+$Z52)</f>
        <v>1093.3075000000001</v>
      </c>
      <c r="CA52" s="27">
        <f>IF($O52&gt;=CA$1,$S52+$Y52+$Z52,$Y52+$Z52)</f>
        <v>1093.3075000000001</v>
      </c>
      <c r="CB52" s="27">
        <f>IF($O52&gt;=CB$1,$S52+$Y52+$Z52,$Y52+$Z52)</f>
        <v>1093.3075000000001</v>
      </c>
      <c r="CC52" s="27">
        <f>IF($O52&gt;=CC$1,$S52+$Y52+$Z52,$Y52+$Z52)</f>
        <v>1093.3075000000001</v>
      </c>
      <c r="CD52" s="27">
        <f>IF($O52&gt;=CD$1,$S52+$Y52+$Z52,$Y52+$Z52)</f>
        <v>1093.3075000000001</v>
      </c>
      <c r="CE52" s="27">
        <f>IF($O52&gt;=CE$1,$S52+$Y52+$Z52,$Y52+$Z52)</f>
        <v>1093.3075000000001</v>
      </c>
      <c r="CF52" s="27">
        <f>IF($O52&gt;=CF$1,$S52+$Y52+$Z52,$Y52+$Z52)</f>
        <v>1093.3075000000001</v>
      </c>
      <c r="CG52" s="27">
        <f>IF($O52&gt;=CG$1,$S52+$Y52+$Z52,$Y52+$Z52)</f>
        <v>1093.3075000000001</v>
      </c>
      <c r="CH52" s="27">
        <f>IF($O52&gt;=CH$1,$S52+$Y52+$Z52,$Y52+$Z52)</f>
        <v>1093.3075000000001</v>
      </c>
      <c r="CI52" s="27">
        <f>IF($O52&gt;=CI$1,$S52+$Y52+$Z52,$Y52+$Z52)</f>
        <v>1093.3075000000001</v>
      </c>
      <c r="CJ52" s="27">
        <f>IF($O52&gt;=CJ$1,$S52+$Y52+$Z52,$Y52+$Z52)</f>
        <v>1093.3075000000001</v>
      </c>
      <c r="CK52" s="27">
        <f>IF($O52&gt;=CK$1,$S52+$Y52+$Z52,$Y52+$Z52)</f>
        <v>1093.3075000000001</v>
      </c>
      <c r="CL52" s="27">
        <f>IF($O52&gt;=CL$1,$S52+$Y52+$Z52,$Y52+$Z52)</f>
        <v>1093.3075000000001</v>
      </c>
      <c r="CM52" s="27">
        <f>IF($O52&gt;=CM$1,$S52+$Y52+$Z52,$Y52+$Z52)</f>
        <v>1093.3075000000001</v>
      </c>
      <c r="CN52" s="27">
        <f>IF($O52&gt;=CN$1,$S52+$Y52,$Y52)</f>
        <v>693.30750000000012</v>
      </c>
      <c r="CO52" s="27">
        <f>IF($O52&gt;=CO$1,$S52+$Y52,$Y52)</f>
        <v>693.30750000000012</v>
      </c>
      <c r="CP52" s="27">
        <f>IF($O52&gt;=CP$1,$S52+$Y52,$Y52)</f>
        <v>693.30750000000012</v>
      </c>
      <c r="CQ52" s="27">
        <f>IF($O52&gt;=CQ$1,$S52+$Y52,$Y52)</f>
        <v>693.30750000000012</v>
      </c>
      <c r="CR52" s="27">
        <f>IF($O52&gt;=CR$1,$S52+$Y52,$Y52)</f>
        <v>693.30750000000012</v>
      </c>
      <c r="CS52" s="27">
        <f>IF($O52&gt;=CS$1,$S52+$Y52,$Y52)</f>
        <v>693.30750000000012</v>
      </c>
      <c r="CT52" s="27">
        <f>IF($O52&gt;=CT$1,$S52+$Y52,$Y52)</f>
        <v>693.30750000000012</v>
      </c>
      <c r="CU52" s="27">
        <f>IF($O52&gt;=CU$1,$S52+$Y52,$Y52)</f>
        <v>693.30750000000012</v>
      </c>
      <c r="CV52" s="27">
        <f>IF($O52&gt;=CV$1,$S52+$Y52,$Y52)</f>
        <v>693.30750000000012</v>
      </c>
      <c r="CW52" s="27">
        <f>IF($O52&gt;=CW$1,$S52+$Y52,$Y52)</f>
        <v>693.30750000000012</v>
      </c>
      <c r="CX52" s="27">
        <f>IF($O52&gt;=CX$1,$S52+$Y52,$Y52)</f>
        <v>693.30750000000012</v>
      </c>
      <c r="CY52" s="27">
        <f>IF($O52&gt;=CY$1,$S52+$Y52,$Y52)</f>
        <v>693.30750000000012</v>
      </c>
      <c r="CZ52" s="27">
        <f>IF($O52&gt;=CZ$1,$S52+$Y52,$Y52)</f>
        <v>693.30750000000012</v>
      </c>
      <c r="DA52" s="27">
        <f>IF($O52&gt;=DA$1,$S52+$Y52,$Y52)</f>
        <v>693.30750000000012</v>
      </c>
      <c r="DB52" s="27">
        <f>IF($O52&gt;=DB$1,$S52+$Y52,$Y52)</f>
        <v>693.30750000000012</v>
      </c>
      <c r="DC52" s="27">
        <f>IF($O52&gt;=DC$1,$S52+$Y52,$Y52)</f>
        <v>693.30750000000012</v>
      </c>
      <c r="DD52" s="27">
        <f>IF($O52&gt;=DD$1,$S52+$Y52,$Y52)</f>
        <v>693.30750000000012</v>
      </c>
      <c r="DE52" s="27">
        <f>IF($O52&gt;=DE$1,$S52+$Y52,$Y52)</f>
        <v>693.30750000000012</v>
      </c>
      <c r="DF52" s="27">
        <f>IF($O52&gt;=DF$1,$S52+$Y52,$Y52)</f>
        <v>693.30750000000012</v>
      </c>
      <c r="DG52" s="27">
        <f>IF($O52&gt;=DG$1,$S52+$Y52,$Y52)</f>
        <v>693.30750000000012</v>
      </c>
      <c r="DH52" s="27">
        <f>IF($O52&gt;=DH$1,$S52+$Y52,$Y52)</f>
        <v>693.30750000000012</v>
      </c>
      <c r="DI52" s="27">
        <f>IF($O52&gt;=DI$1,$S52+$Y52,$Y52)</f>
        <v>693.30750000000012</v>
      </c>
      <c r="DJ52" s="27">
        <f>IF($O52&gt;=DJ$1,$S52+$Y52,$Y52)</f>
        <v>693.30750000000012</v>
      </c>
      <c r="DK52" s="27">
        <f>IF($O52&gt;=DK$1,$S52+$Y52,$Y52)</f>
        <v>693.30750000000012</v>
      </c>
      <c r="DL52" s="27">
        <f>IF($O52&gt;=DL$1,$S52+$Y52,$Y52)</f>
        <v>693.30750000000012</v>
      </c>
      <c r="DM52" s="27">
        <f>IF($O52&gt;=DM$1,$S52+$Y52,$Y52)</f>
        <v>693.30750000000012</v>
      </c>
      <c r="DN52" s="27">
        <f>IF($O52&gt;=DN$1,$S52+$Y52,$Y52)</f>
        <v>693.30750000000012</v>
      </c>
      <c r="DO52" s="27">
        <f>IF($O52&gt;=DO$1,$S52+$Y52,$Y52)</f>
        <v>693.30750000000012</v>
      </c>
      <c r="DP52" s="27">
        <f>IF($O52&gt;=DP$1,$S52+$Y52,$Y52)</f>
        <v>693.30750000000012</v>
      </c>
      <c r="DQ52" s="27">
        <f>IF($O52&gt;=DQ$1,$S52+$Y52,$Y52)</f>
        <v>693.30750000000012</v>
      </c>
      <c r="DR52" s="27">
        <f>IF($O52&gt;=DR$1,$S52+$Y52,$Y52)</f>
        <v>40.265000000000001</v>
      </c>
      <c r="DS52" s="27">
        <f>IF($O52&gt;=DS$1,$S52+$Y52,$Y52)</f>
        <v>40.265000000000001</v>
      </c>
      <c r="DT52" s="27">
        <f>IF($O52&gt;=DT$1,$S52+$Y52,$Y52)</f>
        <v>40.265000000000001</v>
      </c>
      <c r="DU52" s="27">
        <f>IF($O52&gt;=DU$1,$S52+$Y52,$Y52)</f>
        <v>40.265000000000001</v>
      </c>
      <c r="DV52" s="27">
        <f>IF($O52&gt;=DV$1,$S52+$Y52,$Y52)</f>
        <v>40.265000000000001</v>
      </c>
      <c r="DW52" s="27">
        <f>IF($O52&gt;=DW$1,$S52+$Y52,$Y52)</f>
        <v>40.265000000000001</v>
      </c>
      <c r="DX52" s="27">
        <f>IF($O52&gt;=DX$1,$S52+$Y52,$Y52)</f>
        <v>40.265000000000001</v>
      </c>
      <c r="DY52" s="27">
        <f>IF($O52&gt;=DY$1,$S52+$Y52,$Y52)</f>
        <v>40.265000000000001</v>
      </c>
      <c r="DZ52" s="27">
        <f>IF($O52&gt;=DZ$1,$S52+$Y52,$Y52)</f>
        <v>40.265000000000001</v>
      </c>
      <c r="EA52" s="27">
        <f>IF($O52&gt;=EA$1,$S52+$Y52,$Y52)</f>
        <v>40.265000000000001</v>
      </c>
      <c r="EB52" s="27">
        <f>IF($O52&gt;=EB$1,$S52+$Y52,$Y52)</f>
        <v>40.265000000000001</v>
      </c>
      <c r="EC52" s="27">
        <f>IF($O52&gt;=EC$1,$S52+$Y52,$Y52)</f>
        <v>40.265000000000001</v>
      </c>
      <c r="ED52" s="27">
        <f>IF($O52&gt;=ED$1,$S52+$Y52,$Y52)</f>
        <v>40.265000000000001</v>
      </c>
      <c r="EE52" s="27">
        <f>IF($O52&gt;=EE$1,$S52+$Y52,$Y52)</f>
        <v>40.265000000000001</v>
      </c>
      <c r="EF52" s="27">
        <f>IF($O52&gt;=EF$1,$S52+$Y52,$Y52)</f>
        <v>40.265000000000001</v>
      </c>
      <c r="EG52" s="27">
        <f>IF($O52&gt;=EG$1,$S52+$Y52,$Y52)</f>
        <v>40.265000000000001</v>
      </c>
      <c r="EH52" s="27">
        <f>IF($O52&gt;=EH$1,$S52+$Y52,$Y52)</f>
        <v>40.265000000000001</v>
      </c>
      <c r="EI52" s="27">
        <f>IF($O52&gt;=EI$1,$S52+$Y52,$Y52)</f>
        <v>40.265000000000001</v>
      </c>
      <c r="EJ52" s="27">
        <f>IF($O52&gt;=EJ$1,$S52+$Y52,$Y52)</f>
        <v>40.265000000000001</v>
      </c>
      <c r="EK52" s="27">
        <f>IF($O52&gt;=EK$1,$S52+$Y52,$Y52)</f>
        <v>40.265000000000001</v>
      </c>
      <c r="EL52" s="27">
        <f>IF($O52&gt;=EL$1,$S52+$Y52,$Y52)</f>
        <v>40.265000000000001</v>
      </c>
      <c r="EM52" s="27">
        <f>IF($O52&gt;=EM$1,$S52+$Y52,$Y52)</f>
        <v>40.265000000000001</v>
      </c>
      <c r="EN52" s="27">
        <f>IF($O52&gt;=EN$1,$S52+$Y52,$Y52)</f>
        <v>40.265000000000001</v>
      </c>
      <c r="EO52" s="27">
        <f>IF($O52&gt;=EO$1,$S52+$Y52,$Y52)</f>
        <v>40.265000000000001</v>
      </c>
      <c r="EP52" s="27">
        <f>IF($O52&gt;=EP$1,$S52+$Y52,$Y52)</f>
        <v>40.265000000000001</v>
      </c>
      <c r="EQ52" s="27">
        <f>IF($O52&gt;=EQ$1,$S52+$Y52,$Y52)</f>
        <v>40.265000000000001</v>
      </c>
      <c r="ER52" s="27">
        <f>IF($O52&gt;=ER$1,$S52+$Y52,$Y52)</f>
        <v>40.265000000000001</v>
      </c>
      <c r="ES52" s="27">
        <f>IF($O52&gt;=ES$1,$S52+$Y52,$Y52)</f>
        <v>40.265000000000001</v>
      </c>
      <c r="ET52" s="27">
        <f>IF($O52&gt;=ET$1,$S52+$Y52,$Y52)</f>
        <v>40.265000000000001</v>
      </c>
      <c r="EU52" s="27">
        <f>IF($O52&gt;=EU$1,$S52+$Y52,$Y52)</f>
        <v>40.265000000000001</v>
      </c>
      <c r="EV52" s="27">
        <f>IF($O52&gt;=EV$1,$S52,0)</f>
        <v>0</v>
      </c>
      <c r="EW52" s="27">
        <f>IF($O52&gt;=EW$1,$S52,0)</f>
        <v>0</v>
      </c>
      <c r="EX52" s="27">
        <f>IF($O52&gt;=EX$1,$S52,0)</f>
        <v>0</v>
      </c>
      <c r="EY52" s="27">
        <f>IF($O52&gt;=EY$1,$S52,0)</f>
        <v>0</v>
      </c>
      <c r="EZ52" s="27">
        <f>IF($O52&gt;=EZ$1,$S52,0)</f>
        <v>0</v>
      </c>
      <c r="FA52" s="27">
        <f>IF($O52&gt;=FA$1,$S52,0)</f>
        <v>0</v>
      </c>
      <c r="FB52" s="27">
        <f>IF($O52&gt;=FB$1,$S52,0)</f>
        <v>0</v>
      </c>
      <c r="FC52" s="27">
        <f>IF($O52&gt;=FC$1,$S52,0)</f>
        <v>0</v>
      </c>
      <c r="FD52" s="27">
        <f>IF($O52&gt;=FD$1,$S52,0)</f>
        <v>0</v>
      </c>
      <c r="FE52" s="27">
        <f>IF($O52&gt;=FE$1,$S52,0)</f>
        <v>0</v>
      </c>
      <c r="FF52" s="27">
        <f>IF($O52&gt;=FF$1,$S52,0)</f>
        <v>0</v>
      </c>
      <c r="FG52" s="27">
        <f>IF($O52&gt;=FG$1,$S52,0)</f>
        <v>0</v>
      </c>
      <c r="FH52" s="27">
        <f>IF($O52&gt;=FH$1,$S52,0)</f>
        <v>0</v>
      </c>
      <c r="FI52" s="27">
        <f>IF($O52&gt;=FI$1,$S52,0)</f>
        <v>0</v>
      </c>
      <c r="FJ52" s="27">
        <f>IF($O52&gt;=FJ$1,$S52,0)</f>
        <v>0</v>
      </c>
      <c r="FK52" s="27">
        <f>IF($O52&gt;=FK$1,$S52,0)</f>
        <v>0</v>
      </c>
      <c r="FL52" s="27">
        <f>IF($O52&gt;=FL$1,$S52,0)</f>
        <v>0</v>
      </c>
      <c r="FM52" s="27">
        <f>IF($O52&gt;=FM$1,$S52,0)</f>
        <v>0</v>
      </c>
      <c r="FN52" s="27">
        <f>IF($O52&gt;=FN$1,$S52,0)</f>
        <v>0</v>
      </c>
      <c r="FO52" s="27">
        <f>IF($O52&gt;=FO$1,$S52,0)</f>
        <v>0</v>
      </c>
      <c r="FP52" s="27">
        <f>IF($O52&gt;=FP$1,$S52,0)</f>
        <v>0</v>
      </c>
      <c r="FQ52" s="27">
        <f>IF($O52&gt;=FQ$1,$S52,0)</f>
        <v>0</v>
      </c>
      <c r="FR52" s="27">
        <f>IF($O52&gt;=FR$1,$S52,0)</f>
        <v>0</v>
      </c>
      <c r="FS52" s="27">
        <f>IF($O52&gt;=FS$1,$S52,0)</f>
        <v>0</v>
      </c>
      <c r="FT52" s="27">
        <f>IF($O52&gt;=FT$1,$S52,0)</f>
        <v>0</v>
      </c>
      <c r="FU52" s="27">
        <f>IF($O52&gt;=FU$1,$S52,0)</f>
        <v>0</v>
      </c>
      <c r="FV52" s="27">
        <f>IF($O52&gt;=FV$1,$S52,0)</f>
        <v>0</v>
      </c>
      <c r="FW52" s="27">
        <f>IF($O52&gt;=FW$1,$S52,0)</f>
        <v>0</v>
      </c>
      <c r="FX52" s="27">
        <f>IF($O52&gt;=FX$1,$S52,0)</f>
        <v>0</v>
      </c>
      <c r="FY52" s="27">
        <f>IF($O52&gt;=FY$1,$S52,0)</f>
        <v>0</v>
      </c>
      <c r="FZ52" s="27">
        <f>IF($O52&gt;=FZ$1,$S52,0)</f>
        <v>0</v>
      </c>
      <c r="GA52" s="27">
        <f>IF($O52&gt;=GA$1,$S52,0)</f>
        <v>0</v>
      </c>
      <c r="GB52" s="27">
        <f>IF($O52&gt;=GB$1,$S52,0)</f>
        <v>0</v>
      </c>
      <c r="GC52" s="27">
        <f>IF($O52&gt;=GC$1,$S52,0)</f>
        <v>0</v>
      </c>
      <c r="GD52" s="27">
        <f>IF($O52&gt;=GD$1,$S52,0)</f>
        <v>0</v>
      </c>
      <c r="GE52" s="27">
        <f>IF($O52&gt;=GE$1,$S52,0)</f>
        <v>0</v>
      </c>
      <c r="GF52" s="27">
        <f>IF($O52&gt;=GF$1,$S52,0)</f>
        <v>0</v>
      </c>
      <c r="GG52" s="27">
        <f>IF($O52&gt;=GG$1,$S52,0)</f>
        <v>0</v>
      </c>
      <c r="GH52" s="27">
        <f>IF($O52&gt;=GH$1,$S52,0)</f>
        <v>0</v>
      </c>
      <c r="GI52" s="27">
        <f>IF($O52&gt;=GI$1,$S52,0)</f>
        <v>0</v>
      </c>
      <c r="GJ52" s="27">
        <f>IF($O52&gt;=GJ$1,$S52,0)</f>
        <v>0</v>
      </c>
      <c r="GK52" s="27">
        <f>IF($O52&gt;=GK$1,$S52,0)</f>
        <v>0</v>
      </c>
      <c r="GL52" s="27">
        <f>IF($O52&gt;=GL$1,$S52,0)</f>
        <v>0</v>
      </c>
      <c r="GM52" s="27">
        <f>IF($O52&gt;=GM$1,$S52,0)</f>
        <v>0</v>
      </c>
      <c r="GN52" s="27">
        <f>IF($O52&gt;=GN$1,$S52,0)</f>
        <v>0</v>
      </c>
      <c r="GO52" s="27">
        <f>IF($O52&gt;=GO$1,$S52,0)</f>
        <v>0</v>
      </c>
      <c r="GP52" s="27">
        <f>IF($O52&gt;=GP$1,$S52,0)</f>
        <v>0</v>
      </c>
      <c r="GQ52" s="27">
        <f>IF($O52&gt;=GQ$1,$S52,0)</f>
        <v>0</v>
      </c>
      <c r="GR52" s="27">
        <f>IF($O52&gt;=GR$1,$S52,0)</f>
        <v>0</v>
      </c>
      <c r="GS52" s="27">
        <f>IF($O52&gt;=GS$1,$S52,0)</f>
        <v>0</v>
      </c>
      <c r="GT52" s="27">
        <f>IF($O52&gt;=GT$1,$S52,0)</f>
        <v>0</v>
      </c>
      <c r="GU52" s="27">
        <f>IF($O52&gt;=GU$1,$S52,0)</f>
        <v>0</v>
      </c>
      <c r="GV52" s="27">
        <f>IF($O52&gt;=GV$1,$S52,0)</f>
        <v>0</v>
      </c>
      <c r="GW52" s="27">
        <f>IF($O52&gt;=GW$1,$S52,0)</f>
        <v>0</v>
      </c>
      <c r="GX52" s="27">
        <f>IF($O52&gt;=GX$1,$S52,0)</f>
        <v>0</v>
      </c>
      <c r="GY52" s="27">
        <f>IF($O52&gt;=GY$1,$S52,0)</f>
        <v>0</v>
      </c>
      <c r="GZ52" s="27">
        <f>IF($O52&gt;=GZ$1,$S52,0)</f>
        <v>0</v>
      </c>
      <c r="HA52" s="27">
        <f>IF($O52&gt;=HA$1,$S52,0)</f>
        <v>0</v>
      </c>
      <c r="HB52" s="27">
        <f>IF($O52&gt;=HB$1,$S52,0)</f>
        <v>0</v>
      </c>
      <c r="HC52" s="27">
        <f>IF($O52&gt;=HC$1,$S52,0)</f>
        <v>0</v>
      </c>
    </row>
    <row r="53" spans="1:211">
      <c r="A53" s="3">
        <v>6882</v>
      </c>
      <c r="B53" s="3" t="s">
        <v>87</v>
      </c>
      <c r="C53" s="3" t="s">
        <v>45</v>
      </c>
      <c r="D53" s="3">
        <v>60</v>
      </c>
      <c r="E53" s="4">
        <v>31110</v>
      </c>
      <c r="F53" s="5">
        <v>33.317808219178083</v>
      </c>
      <c r="G53" s="3" t="s">
        <v>77</v>
      </c>
      <c r="H53" s="4">
        <v>21520</v>
      </c>
      <c r="I53" s="9" t="s">
        <v>835</v>
      </c>
      <c r="J53" s="5">
        <v>4014.85</v>
      </c>
      <c r="K53" s="31">
        <v>48</v>
      </c>
      <c r="L53" s="32">
        <v>33</v>
      </c>
      <c r="M53" s="33">
        <f>VLOOKUP(L53,FIND,3,TRUE)</f>
        <v>1.5</v>
      </c>
      <c r="N53" s="32">
        <f>IF(L53&gt;30,180,VLOOKUP(L53,TEMPO,2,FALSE))</f>
        <v>180</v>
      </c>
      <c r="O53" s="32">
        <f>IF(R53&gt;0,4,N53)</f>
        <v>180</v>
      </c>
      <c r="P53" s="96">
        <f>J53*M53*L53</f>
        <v>198735.07499999998</v>
      </c>
      <c r="Q53" s="96">
        <f>10934.45*2</f>
        <v>21868.9</v>
      </c>
      <c r="R53" s="96">
        <f>IF(P53&lt;=Q53,P53/4,0)</f>
        <v>0</v>
      </c>
      <c r="S53" s="5">
        <f>IF(P53&gt;=Q53,P53/N53,0)</f>
        <v>1104.08375</v>
      </c>
      <c r="T53" s="3"/>
      <c r="U53" s="3">
        <f>IF(T53="",1,0)</f>
        <v>1</v>
      </c>
      <c r="V53" s="3">
        <v>79</v>
      </c>
      <c r="W53" s="5">
        <v>0</v>
      </c>
      <c r="X53" s="5">
        <v>402.65</v>
      </c>
      <c r="Y53" s="5">
        <f>X53*W53</f>
        <v>0</v>
      </c>
      <c r="Z53" s="5">
        <v>400</v>
      </c>
      <c r="AA53" s="5">
        <f>S53+Y53+Z53</f>
        <v>1504.08375</v>
      </c>
      <c r="AB53" s="39">
        <f>(J53/12+J53/12*1.3333333333+450/12+J53/30*6/12+J53)*1.3+Y53+Z53+153.9</f>
        <v>6923.808277763279</v>
      </c>
      <c r="AC53" s="39" t="s">
        <v>45</v>
      </c>
      <c r="AD53" s="39">
        <f>J53*1.3+400+153.9</f>
        <v>5773.2049999999999</v>
      </c>
      <c r="AE53" s="39">
        <f>SUMIFS('CUSTO MENSAL FUNC NOVO'!H:H,'CUSTO MENSAL FUNC NOVO'!A:A,'VALORES MENSAIS'!AC53)</f>
        <v>2013.943</v>
      </c>
      <c r="AF53" s="27">
        <f>IF($R53&gt;0,$R53,$S53)+$Y53+$Z53</f>
        <v>1504.08375</v>
      </c>
      <c r="AG53" s="27">
        <f>IF($R53&gt;0,$R53,$S53)+$Y53+$Z53</f>
        <v>1504.08375</v>
      </c>
      <c r="AH53" s="27">
        <f>IF($R53&gt;0,$R53,$S53)+$Y53+$Z53</f>
        <v>1504.08375</v>
      </c>
      <c r="AI53" s="27">
        <f>IF($R53&gt;0,$R53,$S53)+$Y53+$Z53</f>
        <v>1504.08375</v>
      </c>
      <c r="AJ53" s="27">
        <f>IF($O53&gt;=AJ$1,$S53+$Y53+$Z53,$Y53+$Z53)</f>
        <v>1504.08375</v>
      </c>
      <c r="AK53" s="27">
        <f>IF($O53&gt;=AK$1,$S53+$Y53+$Z53,$Y53+$Z53)</f>
        <v>1504.08375</v>
      </c>
      <c r="AL53" s="27">
        <f>IF($O53&gt;=AL$1,$S53+$Y53+$Z53,$Y53+$Z53)</f>
        <v>1504.08375</v>
      </c>
      <c r="AM53" s="27">
        <f>IF($O53&gt;=AM$1,$S53+$Y53+$Z53,$Y53+$Z53)</f>
        <v>1504.08375</v>
      </c>
      <c r="AN53" s="27">
        <f>IF($O53&gt;=AN$1,$S53+$Y53+$Z53,$Y53+$Z53)</f>
        <v>1504.08375</v>
      </c>
      <c r="AO53" s="27">
        <f>IF($O53&gt;=AO$1,$S53+$Y53+$Z53,$Y53+$Z53)</f>
        <v>1504.08375</v>
      </c>
      <c r="AP53" s="27">
        <f>IF($O53&gt;=AP$1,$S53+$Y53+$Z53,$Y53+$Z53)</f>
        <v>1504.08375</v>
      </c>
      <c r="AQ53" s="27">
        <f>IF($O53&gt;=AQ$1,$S53+$Y53+$Z53,$Y53+$Z53)</f>
        <v>1504.08375</v>
      </c>
      <c r="AR53" s="27">
        <f>IF($O53&gt;=AR$1,$S53+$Y53+$Z53,$Y53+$Z53)</f>
        <v>1504.08375</v>
      </c>
      <c r="AS53" s="27">
        <f>IF($O53&gt;=AS$1,$S53+$Y53+$Z53,$Y53+$Z53)</f>
        <v>1504.08375</v>
      </c>
      <c r="AT53" s="27">
        <f>IF($O53&gt;=AT$1,$S53+$Y53+$Z53,$Y53+$Z53)</f>
        <v>1504.08375</v>
      </c>
      <c r="AU53" s="27">
        <f>IF($O53&gt;=AU$1,$S53+$Y53+$Z53,$Y53+$Z53)</f>
        <v>1504.08375</v>
      </c>
      <c r="AV53" s="27">
        <f>IF($O53&gt;=AV$1,$S53+$Y53+$Z53,$Y53+$Z53)</f>
        <v>1504.08375</v>
      </c>
      <c r="AW53" s="27">
        <f>IF($O53&gt;=AW$1,$S53+$Y53+$Z53,$Y53+$Z53)</f>
        <v>1504.08375</v>
      </c>
      <c r="AX53" s="27">
        <f>IF($O53&gt;=AX$1,$S53+$Y53+$Z53,$Y53+$Z53)</f>
        <v>1504.08375</v>
      </c>
      <c r="AY53" s="27">
        <f>IF($O53&gt;=AY$1,$S53+$Y53+$Z53,$Y53+$Z53)</f>
        <v>1504.08375</v>
      </c>
      <c r="AZ53" s="27">
        <f>IF($O53&gt;=AZ$1,$S53+$Y53+$Z53,$Y53+$Z53)</f>
        <v>1504.08375</v>
      </c>
      <c r="BA53" s="27">
        <f>IF($O53&gt;=BA$1,$S53+$Y53+$Z53,$Y53+$Z53)</f>
        <v>1504.08375</v>
      </c>
      <c r="BB53" s="27">
        <f>IF($O53&gt;=BB$1,$S53+$Y53+$Z53,$Y53+$Z53)</f>
        <v>1504.08375</v>
      </c>
      <c r="BC53" s="27">
        <f>IF($O53&gt;=BC$1,$S53+$Y53+$Z53,$Y53+$Z53)</f>
        <v>1504.08375</v>
      </c>
      <c r="BD53" s="27">
        <f>IF($O53&gt;=BD$1,$S53+$Y53+$Z53,$Y53+$Z53)</f>
        <v>1504.08375</v>
      </c>
      <c r="BE53" s="27">
        <f>IF($O53&gt;=BE$1,$S53+$Y53+$Z53,$Y53+$Z53)</f>
        <v>1504.08375</v>
      </c>
      <c r="BF53" s="27">
        <f>IF($O53&gt;=BF$1,$S53+$Y53+$Z53,$Y53+$Z53)</f>
        <v>1504.08375</v>
      </c>
      <c r="BG53" s="27">
        <f>IF($O53&gt;=BG$1,$S53+$Y53+$Z53,$Y53+$Z53)</f>
        <v>1504.08375</v>
      </c>
      <c r="BH53" s="27">
        <f>IF($O53&gt;=BH$1,$S53+$Y53+$Z53,$Y53+$Z53)</f>
        <v>1504.08375</v>
      </c>
      <c r="BI53" s="27">
        <f>IF($O53&gt;=BI$1,$S53+$Y53+$Z53,$Y53+$Z53)</f>
        <v>1504.08375</v>
      </c>
      <c r="BJ53" s="27">
        <f>IF($O53&gt;=BJ$1,$S53+$Y53+$Z53,$Y53+$Z53)</f>
        <v>1504.08375</v>
      </c>
      <c r="BK53" s="27">
        <f>IF($O53&gt;=BK$1,$S53+$Y53+$Z53,$Y53+$Z53)</f>
        <v>1504.08375</v>
      </c>
      <c r="BL53" s="27">
        <f>IF($O53&gt;=BL$1,$S53+$Y53+$Z53,$Y53+$Z53)</f>
        <v>1504.08375</v>
      </c>
      <c r="BM53" s="27">
        <f>IF($O53&gt;=BM$1,$S53+$Y53+$Z53,$Y53+$Z53)</f>
        <v>1504.08375</v>
      </c>
      <c r="BN53" s="27">
        <f>IF($O53&gt;=BN$1,$S53+$Y53+$Z53,$Y53+$Z53)</f>
        <v>1504.08375</v>
      </c>
      <c r="BO53" s="27">
        <f>IF($O53&gt;=BO$1,$S53+$Y53+$Z53,$Y53+$Z53)</f>
        <v>1504.08375</v>
      </c>
      <c r="BP53" s="27">
        <f>IF($O53&gt;=BP$1,$S53+$Y53+$Z53,$Y53+$Z53)</f>
        <v>1504.08375</v>
      </c>
      <c r="BQ53" s="27">
        <f>IF($O53&gt;=BQ$1,$S53+$Y53+$Z53,$Y53+$Z53)</f>
        <v>1504.08375</v>
      </c>
      <c r="BR53" s="27">
        <f>IF($O53&gt;=BR$1,$S53+$Y53+$Z53,$Y53+$Z53)</f>
        <v>1504.08375</v>
      </c>
      <c r="BS53" s="27">
        <f>IF($O53&gt;=BS$1,$S53+$Y53+$Z53,$Y53+$Z53)</f>
        <v>1504.08375</v>
      </c>
      <c r="BT53" s="27">
        <f>IF($O53&gt;=BT$1,$S53+$Y53+$Z53,$Y53+$Z53)</f>
        <v>1504.08375</v>
      </c>
      <c r="BU53" s="27">
        <f>IF($O53&gt;=BU$1,$S53+$Y53+$Z53,$Y53+$Z53)</f>
        <v>1504.08375</v>
      </c>
      <c r="BV53" s="27">
        <f>IF($O53&gt;=BV$1,$S53+$Y53+$Z53,$Y53+$Z53)</f>
        <v>1504.08375</v>
      </c>
      <c r="BW53" s="27">
        <f>IF($O53&gt;=BW$1,$S53+$Y53+$Z53,$Y53+$Z53)</f>
        <v>1504.08375</v>
      </c>
      <c r="BX53" s="27">
        <f>IF($O53&gt;=BX$1,$S53+$Y53+$Z53,$Y53+$Z53)</f>
        <v>1504.08375</v>
      </c>
      <c r="BY53" s="27">
        <f>IF($O53&gt;=BY$1,$S53+$Y53+$Z53,$Y53+$Z53)</f>
        <v>1504.08375</v>
      </c>
      <c r="BZ53" s="27">
        <f>IF($O53&gt;=BZ$1,$S53+$Y53+$Z53,$Y53+$Z53)</f>
        <v>1504.08375</v>
      </c>
      <c r="CA53" s="27">
        <f>IF($O53&gt;=CA$1,$S53+$Y53+$Z53,$Y53+$Z53)</f>
        <v>1504.08375</v>
      </c>
      <c r="CB53" s="27">
        <f>IF($O53&gt;=CB$1,$S53+$Y53+$Z53,$Y53+$Z53)</f>
        <v>1504.08375</v>
      </c>
      <c r="CC53" s="27">
        <f>IF($O53&gt;=CC$1,$S53+$Y53+$Z53,$Y53+$Z53)</f>
        <v>1504.08375</v>
      </c>
      <c r="CD53" s="27">
        <f>IF($O53&gt;=CD$1,$S53+$Y53+$Z53,$Y53+$Z53)</f>
        <v>1504.08375</v>
      </c>
      <c r="CE53" s="27">
        <f>IF($O53&gt;=CE$1,$S53+$Y53+$Z53,$Y53+$Z53)</f>
        <v>1504.08375</v>
      </c>
      <c r="CF53" s="27">
        <f>IF($O53&gt;=CF$1,$S53+$Y53+$Z53,$Y53+$Z53)</f>
        <v>1504.08375</v>
      </c>
      <c r="CG53" s="27">
        <f>IF($O53&gt;=CG$1,$S53+$Y53+$Z53,$Y53+$Z53)</f>
        <v>1504.08375</v>
      </c>
      <c r="CH53" s="27">
        <f>IF($O53&gt;=CH$1,$S53+$Y53+$Z53,$Y53+$Z53)</f>
        <v>1504.08375</v>
      </c>
      <c r="CI53" s="27">
        <f>IF($O53&gt;=CI$1,$S53+$Y53+$Z53,$Y53+$Z53)</f>
        <v>1504.08375</v>
      </c>
      <c r="CJ53" s="27">
        <f>IF($O53&gt;=CJ$1,$S53+$Y53+$Z53,$Y53+$Z53)</f>
        <v>1504.08375</v>
      </c>
      <c r="CK53" s="27">
        <f>IF($O53&gt;=CK$1,$S53+$Y53+$Z53,$Y53+$Z53)</f>
        <v>1504.08375</v>
      </c>
      <c r="CL53" s="27">
        <f>IF($O53&gt;=CL$1,$S53+$Y53+$Z53,$Y53+$Z53)</f>
        <v>1504.08375</v>
      </c>
      <c r="CM53" s="27">
        <f>IF($O53&gt;=CM$1,$S53+$Y53+$Z53,$Y53+$Z53)</f>
        <v>1504.08375</v>
      </c>
      <c r="CN53" s="27">
        <f>IF($O53&gt;=CN$1,$S53+$Y53,$Y53)</f>
        <v>1104.08375</v>
      </c>
      <c r="CO53" s="27">
        <f>IF($O53&gt;=CO$1,$S53+$Y53,$Y53)</f>
        <v>1104.08375</v>
      </c>
      <c r="CP53" s="27">
        <f>IF($O53&gt;=CP$1,$S53+$Y53,$Y53)</f>
        <v>1104.08375</v>
      </c>
      <c r="CQ53" s="27">
        <f>IF($O53&gt;=CQ$1,$S53+$Y53,$Y53)</f>
        <v>1104.08375</v>
      </c>
      <c r="CR53" s="27">
        <f>IF($O53&gt;=CR$1,$S53+$Y53,$Y53)</f>
        <v>1104.08375</v>
      </c>
      <c r="CS53" s="27">
        <f>IF($O53&gt;=CS$1,$S53+$Y53,$Y53)</f>
        <v>1104.08375</v>
      </c>
      <c r="CT53" s="27">
        <f>IF($O53&gt;=CT$1,$S53+$Y53,$Y53)</f>
        <v>1104.08375</v>
      </c>
      <c r="CU53" s="27">
        <f>IF($O53&gt;=CU$1,$S53+$Y53,$Y53)</f>
        <v>1104.08375</v>
      </c>
      <c r="CV53" s="27">
        <f>IF($O53&gt;=CV$1,$S53+$Y53,$Y53)</f>
        <v>1104.08375</v>
      </c>
      <c r="CW53" s="27">
        <f>IF($O53&gt;=CW$1,$S53+$Y53,$Y53)</f>
        <v>1104.08375</v>
      </c>
      <c r="CX53" s="27">
        <f>IF($O53&gt;=CX$1,$S53+$Y53,$Y53)</f>
        <v>1104.08375</v>
      </c>
      <c r="CY53" s="27">
        <f>IF($O53&gt;=CY$1,$S53+$Y53,$Y53)</f>
        <v>1104.08375</v>
      </c>
      <c r="CZ53" s="27">
        <f>IF($O53&gt;=CZ$1,$S53+$Y53,$Y53)</f>
        <v>1104.08375</v>
      </c>
      <c r="DA53" s="27">
        <f>IF($O53&gt;=DA$1,$S53+$Y53,$Y53)</f>
        <v>1104.08375</v>
      </c>
      <c r="DB53" s="27">
        <f>IF($O53&gt;=DB$1,$S53+$Y53,$Y53)</f>
        <v>1104.08375</v>
      </c>
      <c r="DC53" s="27">
        <f>IF($O53&gt;=DC$1,$S53+$Y53,$Y53)</f>
        <v>1104.08375</v>
      </c>
      <c r="DD53" s="27">
        <f>IF($O53&gt;=DD$1,$S53+$Y53,$Y53)</f>
        <v>1104.08375</v>
      </c>
      <c r="DE53" s="27">
        <f>IF($O53&gt;=DE$1,$S53+$Y53,$Y53)</f>
        <v>1104.08375</v>
      </c>
      <c r="DF53" s="27">
        <f>IF($O53&gt;=DF$1,$S53+$Y53,$Y53)</f>
        <v>1104.08375</v>
      </c>
      <c r="DG53" s="27">
        <f>IF($O53&gt;=DG$1,$S53+$Y53,$Y53)</f>
        <v>1104.08375</v>
      </c>
      <c r="DH53" s="27">
        <f>IF($O53&gt;=DH$1,$S53+$Y53,$Y53)</f>
        <v>1104.08375</v>
      </c>
      <c r="DI53" s="27">
        <f>IF($O53&gt;=DI$1,$S53+$Y53,$Y53)</f>
        <v>1104.08375</v>
      </c>
      <c r="DJ53" s="27">
        <f>IF($O53&gt;=DJ$1,$S53+$Y53,$Y53)</f>
        <v>1104.08375</v>
      </c>
      <c r="DK53" s="27">
        <f>IF($O53&gt;=DK$1,$S53+$Y53,$Y53)</f>
        <v>1104.08375</v>
      </c>
      <c r="DL53" s="27">
        <f>IF($O53&gt;=DL$1,$S53+$Y53,$Y53)</f>
        <v>1104.08375</v>
      </c>
      <c r="DM53" s="27">
        <f>IF($O53&gt;=DM$1,$S53+$Y53,$Y53)</f>
        <v>1104.08375</v>
      </c>
      <c r="DN53" s="27">
        <f>IF($O53&gt;=DN$1,$S53+$Y53,$Y53)</f>
        <v>1104.08375</v>
      </c>
      <c r="DO53" s="27">
        <f>IF($O53&gt;=DO$1,$S53+$Y53,$Y53)</f>
        <v>1104.08375</v>
      </c>
      <c r="DP53" s="27">
        <f>IF($O53&gt;=DP$1,$S53+$Y53,$Y53)</f>
        <v>1104.08375</v>
      </c>
      <c r="DQ53" s="27">
        <f>IF($O53&gt;=DQ$1,$S53+$Y53,$Y53)</f>
        <v>1104.08375</v>
      </c>
      <c r="DR53" s="27">
        <f>IF($O53&gt;=DR$1,$S53+$Y53,$Y53)</f>
        <v>1104.08375</v>
      </c>
      <c r="DS53" s="27">
        <f>IF($O53&gt;=DS$1,$S53+$Y53,$Y53)</f>
        <v>1104.08375</v>
      </c>
      <c r="DT53" s="27">
        <f>IF($O53&gt;=DT$1,$S53+$Y53,$Y53)</f>
        <v>1104.08375</v>
      </c>
      <c r="DU53" s="27">
        <f>IF($O53&gt;=DU$1,$S53+$Y53,$Y53)</f>
        <v>1104.08375</v>
      </c>
      <c r="DV53" s="27">
        <f>IF($O53&gt;=DV$1,$S53+$Y53,$Y53)</f>
        <v>1104.08375</v>
      </c>
      <c r="DW53" s="27">
        <f>IF($O53&gt;=DW$1,$S53+$Y53,$Y53)</f>
        <v>1104.08375</v>
      </c>
      <c r="DX53" s="27">
        <f>IF($O53&gt;=DX$1,$S53+$Y53,$Y53)</f>
        <v>1104.08375</v>
      </c>
      <c r="DY53" s="27">
        <f>IF($O53&gt;=DY$1,$S53+$Y53,$Y53)</f>
        <v>1104.08375</v>
      </c>
      <c r="DZ53" s="27">
        <f>IF($O53&gt;=DZ$1,$S53+$Y53,$Y53)</f>
        <v>1104.08375</v>
      </c>
      <c r="EA53" s="27">
        <f>IF($O53&gt;=EA$1,$S53+$Y53,$Y53)</f>
        <v>1104.08375</v>
      </c>
      <c r="EB53" s="27">
        <f>IF($O53&gt;=EB$1,$S53+$Y53,$Y53)</f>
        <v>1104.08375</v>
      </c>
      <c r="EC53" s="27">
        <f>IF($O53&gt;=EC$1,$S53+$Y53,$Y53)</f>
        <v>1104.08375</v>
      </c>
      <c r="ED53" s="27">
        <f>IF($O53&gt;=ED$1,$S53+$Y53,$Y53)</f>
        <v>1104.08375</v>
      </c>
      <c r="EE53" s="27">
        <f>IF($O53&gt;=EE$1,$S53+$Y53,$Y53)</f>
        <v>1104.08375</v>
      </c>
      <c r="EF53" s="27">
        <f>IF($O53&gt;=EF$1,$S53+$Y53,$Y53)</f>
        <v>1104.08375</v>
      </c>
      <c r="EG53" s="27">
        <f>IF($O53&gt;=EG$1,$S53+$Y53,$Y53)</f>
        <v>1104.08375</v>
      </c>
      <c r="EH53" s="27">
        <f>IF($O53&gt;=EH$1,$S53+$Y53,$Y53)</f>
        <v>1104.08375</v>
      </c>
      <c r="EI53" s="27">
        <f>IF($O53&gt;=EI$1,$S53+$Y53,$Y53)</f>
        <v>1104.08375</v>
      </c>
      <c r="EJ53" s="27">
        <f>IF($O53&gt;=EJ$1,$S53+$Y53,$Y53)</f>
        <v>1104.08375</v>
      </c>
      <c r="EK53" s="27">
        <f>IF($O53&gt;=EK$1,$S53+$Y53,$Y53)</f>
        <v>1104.08375</v>
      </c>
      <c r="EL53" s="27">
        <f>IF($O53&gt;=EL$1,$S53+$Y53,$Y53)</f>
        <v>1104.08375</v>
      </c>
      <c r="EM53" s="27">
        <f>IF($O53&gt;=EM$1,$S53+$Y53,$Y53)</f>
        <v>1104.08375</v>
      </c>
      <c r="EN53" s="27">
        <f>IF($O53&gt;=EN$1,$S53+$Y53,$Y53)</f>
        <v>1104.08375</v>
      </c>
      <c r="EO53" s="27">
        <f>IF($O53&gt;=EO$1,$S53+$Y53,$Y53)</f>
        <v>1104.08375</v>
      </c>
      <c r="EP53" s="27">
        <f>IF($O53&gt;=EP$1,$S53+$Y53,$Y53)</f>
        <v>1104.08375</v>
      </c>
      <c r="EQ53" s="27">
        <f>IF($O53&gt;=EQ$1,$S53+$Y53,$Y53)</f>
        <v>1104.08375</v>
      </c>
      <c r="ER53" s="27">
        <f>IF($O53&gt;=ER$1,$S53+$Y53,$Y53)</f>
        <v>1104.08375</v>
      </c>
      <c r="ES53" s="27">
        <f>IF($O53&gt;=ES$1,$S53+$Y53,$Y53)</f>
        <v>1104.08375</v>
      </c>
      <c r="ET53" s="27">
        <f>IF($O53&gt;=ET$1,$S53+$Y53,$Y53)</f>
        <v>1104.08375</v>
      </c>
      <c r="EU53" s="27">
        <f>IF($O53&gt;=EU$1,$S53+$Y53,$Y53)</f>
        <v>1104.08375</v>
      </c>
      <c r="EV53" s="27">
        <f>IF($O53&gt;=EV$1,$S53,0)</f>
        <v>1104.08375</v>
      </c>
      <c r="EW53" s="27">
        <f>IF($O53&gt;=EW$1,$S53,0)</f>
        <v>1104.08375</v>
      </c>
      <c r="EX53" s="27">
        <f>IF($O53&gt;=EX$1,$S53,0)</f>
        <v>1104.08375</v>
      </c>
      <c r="EY53" s="27">
        <f>IF($O53&gt;=EY$1,$S53,0)</f>
        <v>1104.08375</v>
      </c>
      <c r="EZ53" s="27">
        <f>IF($O53&gt;=EZ$1,$S53,0)</f>
        <v>1104.08375</v>
      </c>
      <c r="FA53" s="27">
        <f>IF($O53&gt;=FA$1,$S53,0)</f>
        <v>1104.08375</v>
      </c>
      <c r="FB53" s="27">
        <f>IF($O53&gt;=FB$1,$S53,0)</f>
        <v>1104.08375</v>
      </c>
      <c r="FC53" s="27">
        <f>IF($O53&gt;=FC$1,$S53,0)</f>
        <v>1104.08375</v>
      </c>
      <c r="FD53" s="27">
        <f>IF($O53&gt;=FD$1,$S53,0)</f>
        <v>1104.08375</v>
      </c>
      <c r="FE53" s="27">
        <f>IF($O53&gt;=FE$1,$S53,0)</f>
        <v>1104.08375</v>
      </c>
      <c r="FF53" s="27">
        <f>IF($O53&gt;=FF$1,$S53,0)</f>
        <v>1104.08375</v>
      </c>
      <c r="FG53" s="27">
        <f>IF($O53&gt;=FG$1,$S53,0)</f>
        <v>1104.08375</v>
      </c>
      <c r="FH53" s="27">
        <f>IF($O53&gt;=FH$1,$S53,0)</f>
        <v>1104.08375</v>
      </c>
      <c r="FI53" s="27">
        <f>IF($O53&gt;=FI$1,$S53,0)</f>
        <v>1104.08375</v>
      </c>
      <c r="FJ53" s="27">
        <f>IF($O53&gt;=FJ$1,$S53,0)</f>
        <v>1104.08375</v>
      </c>
      <c r="FK53" s="27">
        <f>IF($O53&gt;=FK$1,$S53,0)</f>
        <v>1104.08375</v>
      </c>
      <c r="FL53" s="27">
        <f>IF($O53&gt;=FL$1,$S53,0)</f>
        <v>1104.08375</v>
      </c>
      <c r="FM53" s="27">
        <f>IF($O53&gt;=FM$1,$S53,0)</f>
        <v>1104.08375</v>
      </c>
      <c r="FN53" s="27">
        <f>IF($O53&gt;=FN$1,$S53,0)</f>
        <v>1104.08375</v>
      </c>
      <c r="FO53" s="27">
        <f>IF($O53&gt;=FO$1,$S53,0)</f>
        <v>1104.08375</v>
      </c>
      <c r="FP53" s="27">
        <f>IF($O53&gt;=FP$1,$S53,0)</f>
        <v>1104.08375</v>
      </c>
      <c r="FQ53" s="27">
        <f>IF($O53&gt;=FQ$1,$S53,0)</f>
        <v>1104.08375</v>
      </c>
      <c r="FR53" s="27">
        <f>IF($O53&gt;=FR$1,$S53,0)</f>
        <v>1104.08375</v>
      </c>
      <c r="FS53" s="27">
        <f>IF($O53&gt;=FS$1,$S53,0)</f>
        <v>1104.08375</v>
      </c>
      <c r="FT53" s="27">
        <f>IF($O53&gt;=FT$1,$S53,0)</f>
        <v>1104.08375</v>
      </c>
      <c r="FU53" s="27">
        <f>IF($O53&gt;=FU$1,$S53,0)</f>
        <v>1104.08375</v>
      </c>
      <c r="FV53" s="27">
        <f>IF($O53&gt;=FV$1,$S53,0)</f>
        <v>1104.08375</v>
      </c>
      <c r="FW53" s="27">
        <f>IF($O53&gt;=FW$1,$S53,0)</f>
        <v>1104.08375</v>
      </c>
      <c r="FX53" s="27">
        <f>IF($O53&gt;=FX$1,$S53,0)</f>
        <v>1104.08375</v>
      </c>
      <c r="FY53" s="27">
        <f>IF($O53&gt;=FY$1,$S53,0)</f>
        <v>1104.08375</v>
      </c>
      <c r="FZ53" s="27">
        <f>IF($O53&gt;=FZ$1,$S53,0)</f>
        <v>1104.08375</v>
      </c>
      <c r="GA53" s="27">
        <f>IF($O53&gt;=GA$1,$S53,0)</f>
        <v>1104.08375</v>
      </c>
      <c r="GB53" s="27">
        <f>IF($O53&gt;=GB$1,$S53,0)</f>
        <v>1104.08375</v>
      </c>
      <c r="GC53" s="27">
        <f>IF($O53&gt;=GC$1,$S53,0)</f>
        <v>1104.08375</v>
      </c>
      <c r="GD53" s="27">
        <f>IF($O53&gt;=GD$1,$S53,0)</f>
        <v>1104.08375</v>
      </c>
      <c r="GE53" s="27">
        <f>IF($O53&gt;=GE$1,$S53,0)</f>
        <v>1104.08375</v>
      </c>
      <c r="GF53" s="27">
        <f>IF($O53&gt;=GF$1,$S53,0)</f>
        <v>1104.08375</v>
      </c>
      <c r="GG53" s="27">
        <f>IF($O53&gt;=GG$1,$S53,0)</f>
        <v>1104.08375</v>
      </c>
      <c r="GH53" s="27">
        <f>IF($O53&gt;=GH$1,$S53,0)</f>
        <v>1104.08375</v>
      </c>
      <c r="GI53" s="27">
        <f>IF($O53&gt;=GI$1,$S53,0)</f>
        <v>1104.08375</v>
      </c>
      <c r="GJ53" s="27">
        <f>IF($O53&gt;=GJ$1,$S53,0)</f>
        <v>1104.08375</v>
      </c>
      <c r="GK53" s="27">
        <f>IF($O53&gt;=GK$1,$S53,0)</f>
        <v>1104.08375</v>
      </c>
      <c r="GL53" s="27">
        <f>IF($O53&gt;=GL$1,$S53,0)</f>
        <v>1104.08375</v>
      </c>
      <c r="GM53" s="27">
        <f>IF($O53&gt;=GM$1,$S53,0)</f>
        <v>1104.08375</v>
      </c>
      <c r="GN53" s="27">
        <f>IF($O53&gt;=GN$1,$S53,0)</f>
        <v>1104.08375</v>
      </c>
      <c r="GO53" s="27">
        <f>IF($O53&gt;=GO$1,$S53,0)</f>
        <v>1104.08375</v>
      </c>
      <c r="GP53" s="27">
        <f>IF($O53&gt;=GP$1,$S53,0)</f>
        <v>1104.08375</v>
      </c>
      <c r="GQ53" s="27">
        <f>IF($O53&gt;=GQ$1,$S53,0)</f>
        <v>1104.08375</v>
      </c>
      <c r="GR53" s="27">
        <f>IF($O53&gt;=GR$1,$S53,0)</f>
        <v>1104.08375</v>
      </c>
      <c r="GS53" s="27">
        <f>IF($O53&gt;=GS$1,$S53,0)</f>
        <v>1104.08375</v>
      </c>
      <c r="GT53" s="27">
        <f>IF($O53&gt;=GT$1,$S53,0)</f>
        <v>1104.08375</v>
      </c>
      <c r="GU53" s="27">
        <f>IF($O53&gt;=GU$1,$S53,0)</f>
        <v>1104.08375</v>
      </c>
      <c r="GV53" s="27">
        <f>IF($O53&gt;=GV$1,$S53,0)</f>
        <v>1104.08375</v>
      </c>
      <c r="GW53" s="27">
        <f>IF($O53&gt;=GW$1,$S53,0)</f>
        <v>1104.08375</v>
      </c>
      <c r="GX53" s="27">
        <f>IF($O53&gt;=GX$1,$S53,0)</f>
        <v>1104.08375</v>
      </c>
      <c r="GY53" s="27">
        <f>IF($O53&gt;=GY$1,$S53,0)</f>
        <v>1104.08375</v>
      </c>
      <c r="GZ53" s="27">
        <f>IF($O53&gt;=GZ$1,$S53,0)</f>
        <v>1104.08375</v>
      </c>
      <c r="HA53" s="27">
        <f>IF($O53&gt;=HA$1,$S53,0)</f>
        <v>1104.08375</v>
      </c>
      <c r="HB53" s="27">
        <f>IF($O53&gt;=HB$1,$S53,0)</f>
        <v>1104.08375</v>
      </c>
      <c r="HC53" s="27">
        <f>IF($O53&gt;=HC$1,$S53,0)</f>
        <v>1104.08375</v>
      </c>
    </row>
    <row r="54" spans="1:211">
      <c r="A54" s="3">
        <v>10499</v>
      </c>
      <c r="B54" s="3" t="s">
        <v>89</v>
      </c>
      <c r="C54" s="3" t="s">
        <v>45</v>
      </c>
      <c r="D54" s="3">
        <v>64</v>
      </c>
      <c r="E54" s="4">
        <v>30860</v>
      </c>
      <c r="F54" s="5">
        <v>34.0027397260274</v>
      </c>
      <c r="G54" s="3" t="s">
        <v>77</v>
      </c>
      <c r="H54" s="4">
        <v>19749</v>
      </c>
      <c r="I54" s="9" t="s">
        <v>846</v>
      </c>
      <c r="J54" s="5">
        <v>3579.63</v>
      </c>
      <c r="K54" s="31">
        <v>48</v>
      </c>
      <c r="L54" s="32">
        <v>34</v>
      </c>
      <c r="M54" s="33">
        <f>VLOOKUP(L54,FIND,3,TRUE)</f>
        <v>1.5</v>
      </c>
      <c r="N54" s="32">
        <f>IF(L54&gt;30,180,VLOOKUP(L54,TEMPO,2,FALSE))</f>
        <v>180</v>
      </c>
      <c r="O54" s="32">
        <f>IF(R54&gt;0,4,N54)</f>
        <v>180</v>
      </c>
      <c r="P54" s="96">
        <f>J54*M54*L54</f>
        <v>182561.13</v>
      </c>
      <c r="Q54" s="96">
        <f>10934.45*2</f>
        <v>21868.9</v>
      </c>
      <c r="R54" s="96">
        <f>IF(P54&lt;=Q54,P54/4,0)</f>
        <v>0</v>
      </c>
      <c r="S54" s="5">
        <f>IF(P54&gt;=Q54,P54/N54,0)</f>
        <v>1014.2285000000001</v>
      </c>
      <c r="T54" s="3"/>
      <c r="U54" s="3">
        <f>IF(T54="",1,0)</f>
        <v>1</v>
      </c>
      <c r="V54" s="3">
        <v>109</v>
      </c>
      <c r="W54" s="5">
        <v>0</v>
      </c>
      <c r="X54" s="5">
        <v>402.65</v>
      </c>
      <c r="Y54" s="5">
        <f>X54*W54</f>
        <v>0</v>
      </c>
      <c r="Z54" s="5">
        <v>400</v>
      </c>
      <c r="AA54" s="5">
        <f>S54+Y54+Z54</f>
        <v>1414.2285000000002</v>
      </c>
      <c r="AB54" s="39">
        <f>(J54/12+J54/12*1.3333333333+450/12+J54/30*6/12+J54)*1.3+Y54+Z54+153.9</f>
        <v>6238.5785666537395</v>
      </c>
      <c r="AC54" s="39" t="s">
        <v>45</v>
      </c>
      <c r="AD54" s="39">
        <f>J54*1.3+400+153.9</f>
        <v>5207.4189999999999</v>
      </c>
      <c r="AE54" s="39">
        <f>SUMIFS('CUSTO MENSAL FUNC NOVO'!H:H,'CUSTO MENSAL FUNC NOVO'!A:A,'VALORES MENSAIS'!AC54)</f>
        <v>2013.943</v>
      </c>
      <c r="AF54" s="27">
        <f>IF($R54&gt;0,$R54,$S54)+$Y54+$Z54</f>
        <v>1414.2285000000002</v>
      </c>
      <c r="AG54" s="27">
        <f>IF($R54&gt;0,$R54,$S54)+$Y54+$Z54</f>
        <v>1414.2285000000002</v>
      </c>
      <c r="AH54" s="27">
        <f>IF($R54&gt;0,$R54,$S54)+$Y54+$Z54</f>
        <v>1414.2285000000002</v>
      </c>
      <c r="AI54" s="27">
        <f>IF($R54&gt;0,$R54,$S54)+$Y54+$Z54</f>
        <v>1414.2285000000002</v>
      </c>
      <c r="AJ54" s="27">
        <f>IF($O54&gt;=AJ$1,$S54+$Y54+$Z54,$Y54+$Z54)</f>
        <v>1414.2285000000002</v>
      </c>
      <c r="AK54" s="27">
        <f>IF($O54&gt;=AK$1,$S54+$Y54+$Z54,$Y54+$Z54)</f>
        <v>1414.2285000000002</v>
      </c>
      <c r="AL54" s="27">
        <f>IF($O54&gt;=AL$1,$S54+$Y54+$Z54,$Y54+$Z54)</f>
        <v>1414.2285000000002</v>
      </c>
      <c r="AM54" s="27">
        <f>IF($O54&gt;=AM$1,$S54+$Y54+$Z54,$Y54+$Z54)</f>
        <v>1414.2285000000002</v>
      </c>
      <c r="AN54" s="27">
        <f>IF($O54&gt;=AN$1,$S54+$Y54+$Z54,$Y54+$Z54)</f>
        <v>1414.2285000000002</v>
      </c>
      <c r="AO54" s="27">
        <f>IF($O54&gt;=AO$1,$S54+$Y54+$Z54,$Y54+$Z54)</f>
        <v>1414.2285000000002</v>
      </c>
      <c r="AP54" s="27">
        <f>IF($O54&gt;=AP$1,$S54+$Y54+$Z54,$Y54+$Z54)</f>
        <v>1414.2285000000002</v>
      </c>
      <c r="AQ54" s="27">
        <f>IF($O54&gt;=AQ$1,$S54+$Y54+$Z54,$Y54+$Z54)</f>
        <v>1414.2285000000002</v>
      </c>
      <c r="AR54" s="27">
        <f>IF($O54&gt;=AR$1,$S54+$Y54+$Z54,$Y54+$Z54)</f>
        <v>1414.2285000000002</v>
      </c>
      <c r="AS54" s="27">
        <f>IF($O54&gt;=AS$1,$S54+$Y54+$Z54,$Y54+$Z54)</f>
        <v>1414.2285000000002</v>
      </c>
      <c r="AT54" s="27">
        <f>IF($O54&gt;=AT$1,$S54+$Y54+$Z54,$Y54+$Z54)</f>
        <v>1414.2285000000002</v>
      </c>
      <c r="AU54" s="27">
        <f>IF($O54&gt;=AU$1,$S54+$Y54+$Z54,$Y54+$Z54)</f>
        <v>1414.2285000000002</v>
      </c>
      <c r="AV54" s="27">
        <f>IF($O54&gt;=AV$1,$S54+$Y54+$Z54,$Y54+$Z54)</f>
        <v>1414.2285000000002</v>
      </c>
      <c r="AW54" s="27">
        <f>IF($O54&gt;=AW$1,$S54+$Y54+$Z54,$Y54+$Z54)</f>
        <v>1414.2285000000002</v>
      </c>
      <c r="AX54" s="27">
        <f>IF($O54&gt;=AX$1,$S54+$Y54+$Z54,$Y54+$Z54)</f>
        <v>1414.2285000000002</v>
      </c>
      <c r="AY54" s="27">
        <f>IF($O54&gt;=AY$1,$S54+$Y54+$Z54,$Y54+$Z54)</f>
        <v>1414.2285000000002</v>
      </c>
      <c r="AZ54" s="27">
        <f>IF($O54&gt;=AZ$1,$S54+$Y54+$Z54,$Y54+$Z54)</f>
        <v>1414.2285000000002</v>
      </c>
      <c r="BA54" s="27">
        <f>IF($O54&gt;=BA$1,$S54+$Y54+$Z54,$Y54+$Z54)</f>
        <v>1414.2285000000002</v>
      </c>
      <c r="BB54" s="27">
        <f>IF($O54&gt;=BB$1,$S54+$Y54+$Z54,$Y54+$Z54)</f>
        <v>1414.2285000000002</v>
      </c>
      <c r="BC54" s="27">
        <f>IF($O54&gt;=BC$1,$S54+$Y54+$Z54,$Y54+$Z54)</f>
        <v>1414.2285000000002</v>
      </c>
      <c r="BD54" s="27">
        <f>IF($O54&gt;=BD$1,$S54+$Y54+$Z54,$Y54+$Z54)</f>
        <v>1414.2285000000002</v>
      </c>
      <c r="BE54" s="27">
        <f>IF($O54&gt;=BE$1,$S54+$Y54+$Z54,$Y54+$Z54)</f>
        <v>1414.2285000000002</v>
      </c>
      <c r="BF54" s="27">
        <f>IF($O54&gt;=BF$1,$S54+$Y54+$Z54,$Y54+$Z54)</f>
        <v>1414.2285000000002</v>
      </c>
      <c r="BG54" s="27">
        <f>IF($O54&gt;=BG$1,$S54+$Y54+$Z54,$Y54+$Z54)</f>
        <v>1414.2285000000002</v>
      </c>
      <c r="BH54" s="27">
        <f>IF($O54&gt;=BH$1,$S54+$Y54+$Z54,$Y54+$Z54)</f>
        <v>1414.2285000000002</v>
      </c>
      <c r="BI54" s="27">
        <f>IF($O54&gt;=BI$1,$S54+$Y54+$Z54,$Y54+$Z54)</f>
        <v>1414.2285000000002</v>
      </c>
      <c r="BJ54" s="27">
        <f>IF($O54&gt;=BJ$1,$S54+$Y54+$Z54,$Y54+$Z54)</f>
        <v>1414.2285000000002</v>
      </c>
      <c r="BK54" s="27">
        <f>IF($O54&gt;=BK$1,$S54+$Y54+$Z54,$Y54+$Z54)</f>
        <v>1414.2285000000002</v>
      </c>
      <c r="BL54" s="27">
        <f>IF($O54&gt;=BL$1,$S54+$Y54+$Z54,$Y54+$Z54)</f>
        <v>1414.2285000000002</v>
      </c>
      <c r="BM54" s="27">
        <f>IF($O54&gt;=BM$1,$S54+$Y54+$Z54,$Y54+$Z54)</f>
        <v>1414.2285000000002</v>
      </c>
      <c r="BN54" s="27">
        <f>IF($O54&gt;=BN$1,$S54+$Y54+$Z54,$Y54+$Z54)</f>
        <v>1414.2285000000002</v>
      </c>
      <c r="BO54" s="27">
        <f>IF($O54&gt;=BO$1,$S54+$Y54+$Z54,$Y54+$Z54)</f>
        <v>1414.2285000000002</v>
      </c>
      <c r="BP54" s="27">
        <f>IF($O54&gt;=BP$1,$S54+$Y54+$Z54,$Y54+$Z54)</f>
        <v>1414.2285000000002</v>
      </c>
      <c r="BQ54" s="27">
        <f>IF($O54&gt;=BQ$1,$S54+$Y54+$Z54,$Y54+$Z54)</f>
        <v>1414.2285000000002</v>
      </c>
      <c r="BR54" s="27">
        <f>IF($O54&gt;=BR$1,$S54+$Y54+$Z54,$Y54+$Z54)</f>
        <v>1414.2285000000002</v>
      </c>
      <c r="BS54" s="27">
        <f>IF($O54&gt;=BS$1,$S54+$Y54+$Z54,$Y54+$Z54)</f>
        <v>1414.2285000000002</v>
      </c>
      <c r="BT54" s="27">
        <f>IF($O54&gt;=BT$1,$S54+$Y54+$Z54,$Y54+$Z54)</f>
        <v>1414.2285000000002</v>
      </c>
      <c r="BU54" s="27">
        <f>IF($O54&gt;=BU$1,$S54+$Y54+$Z54,$Y54+$Z54)</f>
        <v>1414.2285000000002</v>
      </c>
      <c r="BV54" s="27">
        <f>IF($O54&gt;=BV$1,$S54+$Y54+$Z54,$Y54+$Z54)</f>
        <v>1414.2285000000002</v>
      </c>
      <c r="BW54" s="27">
        <f>IF($O54&gt;=BW$1,$S54+$Y54+$Z54,$Y54+$Z54)</f>
        <v>1414.2285000000002</v>
      </c>
      <c r="BX54" s="27">
        <f>IF($O54&gt;=BX$1,$S54+$Y54+$Z54,$Y54+$Z54)</f>
        <v>1414.2285000000002</v>
      </c>
      <c r="BY54" s="27">
        <f>IF($O54&gt;=BY$1,$S54+$Y54+$Z54,$Y54+$Z54)</f>
        <v>1414.2285000000002</v>
      </c>
      <c r="BZ54" s="27">
        <f>IF($O54&gt;=BZ$1,$S54+$Y54+$Z54,$Y54+$Z54)</f>
        <v>1414.2285000000002</v>
      </c>
      <c r="CA54" s="27">
        <f>IF($O54&gt;=CA$1,$S54+$Y54+$Z54,$Y54+$Z54)</f>
        <v>1414.2285000000002</v>
      </c>
      <c r="CB54" s="27">
        <f>IF($O54&gt;=CB$1,$S54+$Y54+$Z54,$Y54+$Z54)</f>
        <v>1414.2285000000002</v>
      </c>
      <c r="CC54" s="27">
        <f>IF($O54&gt;=CC$1,$S54+$Y54+$Z54,$Y54+$Z54)</f>
        <v>1414.2285000000002</v>
      </c>
      <c r="CD54" s="27">
        <f>IF($O54&gt;=CD$1,$S54+$Y54+$Z54,$Y54+$Z54)</f>
        <v>1414.2285000000002</v>
      </c>
      <c r="CE54" s="27">
        <f>IF($O54&gt;=CE$1,$S54+$Y54+$Z54,$Y54+$Z54)</f>
        <v>1414.2285000000002</v>
      </c>
      <c r="CF54" s="27">
        <f>IF($O54&gt;=CF$1,$S54+$Y54+$Z54,$Y54+$Z54)</f>
        <v>1414.2285000000002</v>
      </c>
      <c r="CG54" s="27">
        <f>IF($O54&gt;=CG$1,$S54+$Y54+$Z54,$Y54+$Z54)</f>
        <v>1414.2285000000002</v>
      </c>
      <c r="CH54" s="27">
        <f>IF($O54&gt;=CH$1,$S54+$Y54+$Z54,$Y54+$Z54)</f>
        <v>1414.2285000000002</v>
      </c>
      <c r="CI54" s="27">
        <f>IF($O54&gt;=CI$1,$S54+$Y54+$Z54,$Y54+$Z54)</f>
        <v>1414.2285000000002</v>
      </c>
      <c r="CJ54" s="27">
        <f>IF($O54&gt;=CJ$1,$S54+$Y54+$Z54,$Y54+$Z54)</f>
        <v>1414.2285000000002</v>
      </c>
      <c r="CK54" s="27">
        <f>IF($O54&gt;=CK$1,$S54+$Y54+$Z54,$Y54+$Z54)</f>
        <v>1414.2285000000002</v>
      </c>
      <c r="CL54" s="27">
        <f>IF($O54&gt;=CL$1,$S54+$Y54+$Z54,$Y54+$Z54)</f>
        <v>1414.2285000000002</v>
      </c>
      <c r="CM54" s="27">
        <f>IF($O54&gt;=CM$1,$S54+$Y54+$Z54,$Y54+$Z54)</f>
        <v>1414.2285000000002</v>
      </c>
      <c r="CN54" s="27">
        <f>IF($O54&gt;=CN$1,$S54+$Y54,$Y54)</f>
        <v>1014.2285000000001</v>
      </c>
      <c r="CO54" s="27">
        <f>IF($O54&gt;=CO$1,$S54+$Y54,$Y54)</f>
        <v>1014.2285000000001</v>
      </c>
      <c r="CP54" s="27">
        <f>IF($O54&gt;=CP$1,$S54+$Y54,$Y54)</f>
        <v>1014.2285000000001</v>
      </c>
      <c r="CQ54" s="27">
        <f>IF($O54&gt;=CQ$1,$S54+$Y54,$Y54)</f>
        <v>1014.2285000000001</v>
      </c>
      <c r="CR54" s="27">
        <f>IF($O54&gt;=CR$1,$S54+$Y54,$Y54)</f>
        <v>1014.2285000000001</v>
      </c>
      <c r="CS54" s="27">
        <f>IF($O54&gt;=CS$1,$S54+$Y54,$Y54)</f>
        <v>1014.2285000000001</v>
      </c>
      <c r="CT54" s="27">
        <f>IF($O54&gt;=CT$1,$S54+$Y54,$Y54)</f>
        <v>1014.2285000000001</v>
      </c>
      <c r="CU54" s="27">
        <f>IF($O54&gt;=CU$1,$S54+$Y54,$Y54)</f>
        <v>1014.2285000000001</v>
      </c>
      <c r="CV54" s="27">
        <f>IF($O54&gt;=CV$1,$S54+$Y54,$Y54)</f>
        <v>1014.2285000000001</v>
      </c>
      <c r="CW54" s="27">
        <f>IF($O54&gt;=CW$1,$S54+$Y54,$Y54)</f>
        <v>1014.2285000000001</v>
      </c>
      <c r="CX54" s="27">
        <f>IF($O54&gt;=CX$1,$S54+$Y54,$Y54)</f>
        <v>1014.2285000000001</v>
      </c>
      <c r="CY54" s="27">
        <f>IF($O54&gt;=CY$1,$S54+$Y54,$Y54)</f>
        <v>1014.2285000000001</v>
      </c>
      <c r="CZ54" s="27">
        <f>IF($O54&gt;=CZ$1,$S54+$Y54,$Y54)</f>
        <v>1014.2285000000001</v>
      </c>
      <c r="DA54" s="27">
        <f>IF($O54&gt;=DA$1,$S54+$Y54,$Y54)</f>
        <v>1014.2285000000001</v>
      </c>
      <c r="DB54" s="27">
        <f>IF($O54&gt;=DB$1,$S54+$Y54,$Y54)</f>
        <v>1014.2285000000001</v>
      </c>
      <c r="DC54" s="27">
        <f>IF($O54&gt;=DC$1,$S54+$Y54,$Y54)</f>
        <v>1014.2285000000001</v>
      </c>
      <c r="DD54" s="27">
        <f>IF($O54&gt;=DD$1,$S54+$Y54,$Y54)</f>
        <v>1014.2285000000001</v>
      </c>
      <c r="DE54" s="27">
        <f>IF($O54&gt;=DE$1,$S54+$Y54,$Y54)</f>
        <v>1014.2285000000001</v>
      </c>
      <c r="DF54" s="27">
        <f>IF($O54&gt;=DF$1,$S54+$Y54,$Y54)</f>
        <v>1014.2285000000001</v>
      </c>
      <c r="DG54" s="27">
        <f>IF($O54&gt;=DG$1,$S54+$Y54,$Y54)</f>
        <v>1014.2285000000001</v>
      </c>
      <c r="DH54" s="27">
        <f>IF($O54&gt;=DH$1,$S54+$Y54,$Y54)</f>
        <v>1014.2285000000001</v>
      </c>
      <c r="DI54" s="27">
        <f>IF($O54&gt;=DI$1,$S54+$Y54,$Y54)</f>
        <v>1014.2285000000001</v>
      </c>
      <c r="DJ54" s="27">
        <f>IF($O54&gt;=DJ$1,$S54+$Y54,$Y54)</f>
        <v>1014.2285000000001</v>
      </c>
      <c r="DK54" s="27">
        <f>IF($O54&gt;=DK$1,$S54+$Y54,$Y54)</f>
        <v>1014.2285000000001</v>
      </c>
      <c r="DL54" s="27">
        <f>IF($O54&gt;=DL$1,$S54+$Y54,$Y54)</f>
        <v>1014.2285000000001</v>
      </c>
      <c r="DM54" s="27">
        <f>IF($O54&gt;=DM$1,$S54+$Y54,$Y54)</f>
        <v>1014.2285000000001</v>
      </c>
      <c r="DN54" s="27">
        <f>IF($O54&gt;=DN$1,$S54+$Y54,$Y54)</f>
        <v>1014.2285000000001</v>
      </c>
      <c r="DO54" s="27">
        <f>IF($O54&gt;=DO$1,$S54+$Y54,$Y54)</f>
        <v>1014.2285000000001</v>
      </c>
      <c r="DP54" s="27">
        <f>IF($O54&gt;=DP$1,$S54+$Y54,$Y54)</f>
        <v>1014.2285000000001</v>
      </c>
      <c r="DQ54" s="27">
        <f>IF($O54&gt;=DQ$1,$S54+$Y54,$Y54)</f>
        <v>1014.2285000000001</v>
      </c>
      <c r="DR54" s="27">
        <f>IF($O54&gt;=DR$1,$S54+$Y54,$Y54)</f>
        <v>1014.2285000000001</v>
      </c>
      <c r="DS54" s="27">
        <f>IF($O54&gt;=DS$1,$S54+$Y54,$Y54)</f>
        <v>1014.2285000000001</v>
      </c>
      <c r="DT54" s="27">
        <f>IF($O54&gt;=DT$1,$S54+$Y54,$Y54)</f>
        <v>1014.2285000000001</v>
      </c>
      <c r="DU54" s="27">
        <f>IF($O54&gt;=DU$1,$S54+$Y54,$Y54)</f>
        <v>1014.2285000000001</v>
      </c>
      <c r="DV54" s="27">
        <f>IF($O54&gt;=DV$1,$S54+$Y54,$Y54)</f>
        <v>1014.2285000000001</v>
      </c>
      <c r="DW54" s="27">
        <f>IF($O54&gt;=DW$1,$S54+$Y54,$Y54)</f>
        <v>1014.2285000000001</v>
      </c>
      <c r="DX54" s="27">
        <f>IF($O54&gt;=DX$1,$S54+$Y54,$Y54)</f>
        <v>1014.2285000000001</v>
      </c>
      <c r="DY54" s="27">
        <f>IF($O54&gt;=DY$1,$S54+$Y54,$Y54)</f>
        <v>1014.2285000000001</v>
      </c>
      <c r="DZ54" s="27">
        <f>IF($O54&gt;=DZ$1,$S54+$Y54,$Y54)</f>
        <v>1014.2285000000001</v>
      </c>
      <c r="EA54" s="27">
        <f>IF($O54&gt;=EA$1,$S54+$Y54,$Y54)</f>
        <v>1014.2285000000001</v>
      </c>
      <c r="EB54" s="27">
        <f>IF($O54&gt;=EB$1,$S54+$Y54,$Y54)</f>
        <v>1014.2285000000001</v>
      </c>
      <c r="EC54" s="27">
        <f>IF($O54&gt;=EC$1,$S54+$Y54,$Y54)</f>
        <v>1014.2285000000001</v>
      </c>
      <c r="ED54" s="27">
        <f>IF($O54&gt;=ED$1,$S54+$Y54,$Y54)</f>
        <v>1014.2285000000001</v>
      </c>
      <c r="EE54" s="27">
        <f>IF($O54&gt;=EE$1,$S54+$Y54,$Y54)</f>
        <v>1014.2285000000001</v>
      </c>
      <c r="EF54" s="27">
        <f>IF($O54&gt;=EF$1,$S54+$Y54,$Y54)</f>
        <v>1014.2285000000001</v>
      </c>
      <c r="EG54" s="27">
        <f>IF($O54&gt;=EG$1,$S54+$Y54,$Y54)</f>
        <v>1014.2285000000001</v>
      </c>
      <c r="EH54" s="27">
        <f>IF($O54&gt;=EH$1,$S54+$Y54,$Y54)</f>
        <v>1014.2285000000001</v>
      </c>
      <c r="EI54" s="27">
        <f>IF($O54&gt;=EI$1,$S54+$Y54,$Y54)</f>
        <v>1014.2285000000001</v>
      </c>
      <c r="EJ54" s="27">
        <f>IF($O54&gt;=EJ$1,$S54+$Y54,$Y54)</f>
        <v>1014.2285000000001</v>
      </c>
      <c r="EK54" s="27">
        <f>IF($O54&gt;=EK$1,$S54+$Y54,$Y54)</f>
        <v>1014.2285000000001</v>
      </c>
      <c r="EL54" s="27">
        <f>IF($O54&gt;=EL$1,$S54+$Y54,$Y54)</f>
        <v>1014.2285000000001</v>
      </c>
      <c r="EM54" s="27">
        <f>IF($O54&gt;=EM$1,$S54+$Y54,$Y54)</f>
        <v>1014.2285000000001</v>
      </c>
      <c r="EN54" s="27">
        <f>IF($O54&gt;=EN$1,$S54+$Y54,$Y54)</f>
        <v>1014.2285000000001</v>
      </c>
      <c r="EO54" s="27">
        <f>IF($O54&gt;=EO$1,$S54+$Y54,$Y54)</f>
        <v>1014.2285000000001</v>
      </c>
      <c r="EP54" s="27">
        <f>IF($O54&gt;=EP$1,$S54+$Y54,$Y54)</f>
        <v>1014.2285000000001</v>
      </c>
      <c r="EQ54" s="27">
        <f>IF($O54&gt;=EQ$1,$S54+$Y54,$Y54)</f>
        <v>1014.2285000000001</v>
      </c>
      <c r="ER54" s="27">
        <f>IF($O54&gt;=ER$1,$S54+$Y54,$Y54)</f>
        <v>1014.2285000000001</v>
      </c>
      <c r="ES54" s="27">
        <f>IF($O54&gt;=ES$1,$S54+$Y54,$Y54)</f>
        <v>1014.2285000000001</v>
      </c>
      <c r="ET54" s="27">
        <f>IF($O54&gt;=ET$1,$S54+$Y54,$Y54)</f>
        <v>1014.2285000000001</v>
      </c>
      <c r="EU54" s="27">
        <f>IF($O54&gt;=EU$1,$S54+$Y54,$Y54)</f>
        <v>1014.2285000000001</v>
      </c>
      <c r="EV54" s="27">
        <f>IF($O54&gt;=EV$1,$S54,0)</f>
        <v>1014.2285000000001</v>
      </c>
      <c r="EW54" s="27">
        <f>IF($O54&gt;=EW$1,$S54,0)</f>
        <v>1014.2285000000001</v>
      </c>
      <c r="EX54" s="27">
        <f>IF($O54&gt;=EX$1,$S54,0)</f>
        <v>1014.2285000000001</v>
      </c>
      <c r="EY54" s="27">
        <f>IF($O54&gt;=EY$1,$S54,0)</f>
        <v>1014.2285000000001</v>
      </c>
      <c r="EZ54" s="27">
        <f>IF($O54&gt;=EZ$1,$S54,0)</f>
        <v>1014.2285000000001</v>
      </c>
      <c r="FA54" s="27">
        <f>IF($O54&gt;=FA$1,$S54,0)</f>
        <v>1014.2285000000001</v>
      </c>
      <c r="FB54" s="27">
        <f>IF($O54&gt;=FB$1,$S54,0)</f>
        <v>1014.2285000000001</v>
      </c>
      <c r="FC54" s="27">
        <f>IF($O54&gt;=FC$1,$S54,0)</f>
        <v>1014.2285000000001</v>
      </c>
      <c r="FD54" s="27">
        <f>IF($O54&gt;=FD$1,$S54,0)</f>
        <v>1014.2285000000001</v>
      </c>
      <c r="FE54" s="27">
        <f>IF($O54&gt;=FE$1,$S54,0)</f>
        <v>1014.2285000000001</v>
      </c>
      <c r="FF54" s="27">
        <f>IF($O54&gt;=FF$1,$S54,0)</f>
        <v>1014.2285000000001</v>
      </c>
      <c r="FG54" s="27">
        <f>IF($O54&gt;=FG$1,$S54,0)</f>
        <v>1014.2285000000001</v>
      </c>
      <c r="FH54" s="27">
        <f>IF($O54&gt;=FH$1,$S54,0)</f>
        <v>1014.2285000000001</v>
      </c>
      <c r="FI54" s="27">
        <f>IF($O54&gt;=FI$1,$S54,0)</f>
        <v>1014.2285000000001</v>
      </c>
      <c r="FJ54" s="27">
        <f>IF($O54&gt;=FJ$1,$S54,0)</f>
        <v>1014.2285000000001</v>
      </c>
      <c r="FK54" s="27">
        <f>IF($O54&gt;=FK$1,$S54,0)</f>
        <v>1014.2285000000001</v>
      </c>
      <c r="FL54" s="27">
        <f>IF($O54&gt;=FL$1,$S54,0)</f>
        <v>1014.2285000000001</v>
      </c>
      <c r="FM54" s="27">
        <f>IF($O54&gt;=FM$1,$S54,0)</f>
        <v>1014.2285000000001</v>
      </c>
      <c r="FN54" s="27">
        <f>IF($O54&gt;=FN$1,$S54,0)</f>
        <v>1014.2285000000001</v>
      </c>
      <c r="FO54" s="27">
        <f>IF($O54&gt;=FO$1,$S54,0)</f>
        <v>1014.2285000000001</v>
      </c>
      <c r="FP54" s="27">
        <f>IF($O54&gt;=FP$1,$S54,0)</f>
        <v>1014.2285000000001</v>
      </c>
      <c r="FQ54" s="27">
        <f>IF($O54&gt;=FQ$1,$S54,0)</f>
        <v>1014.2285000000001</v>
      </c>
      <c r="FR54" s="27">
        <f>IF($O54&gt;=FR$1,$S54,0)</f>
        <v>1014.2285000000001</v>
      </c>
      <c r="FS54" s="27">
        <f>IF($O54&gt;=FS$1,$S54,0)</f>
        <v>1014.2285000000001</v>
      </c>
      <c r="FT54" s="27">
        <f>IF($O54&gt;=FT$1,$S54,0)</f>
        <v>1014.2285000000001</v>
      </c>
      <c r="FU54" s="27">
        <f>IF($O54&gt;=FU$1,$S54,0)</f>
        <v>1014.2285000000001</v>
      </c>
      <c r="FV54" s="27">
        <f>IF($O54&gt;=FV$1,$S54,0)</f>
        <v>1014.2285000000001</v>
      </c>
      <c r="FW54" s="27">
        <f>IF($O54&gt;=FW$1,$S54,0)</f>
        <v>1014.2285000000001</v>
      </c>
      <c r="FX54" s="27">
        <f>IF($O54&gt;=FX$1,$S54,0)</f>
        <v>1014.2285000000001</v>
      </c>
      <c r="FY54" s="27">
        <f>IF($O54&gt;=FY$1,$S54,0)</f>
        <v>1014.2285000000001</v>
      </c>
      <c r="FZ54" s="27">
        <f>IF($O54&gt;=FZ$1,$S54,0)</f>
        <v>1014.2285000000001</v>
      </c>
      <c r="GA54" s="27">
        <f>IF($O54&gt;=GA$1,$S54,0)</f>
        <v>1014.2285000000001</v>
      </c>
      <c r="GB54" s="27">
        <f>IF($O54&gt;=GB$1,$S54,0)</f>
        <v>1014.2285000000001</v>
      </c>
      <c r="GC54" s="27">
        <f>IF($O54&gt;=GC$1,$S54,0)</f>
        <v>1014.2285000000001</v>
      </c>
      <c r="GD54" s="27">
        <f>IF($O54&gt;=GD$1,$S54,0)</f>
        <v>1014.2285000000001</v>
      </c>
      <c r="GE54" s="27">
        <f>IF($O54&gt;=GE$1,$S54,0)</f>
        <v>1014.2285000000001</v>
      </c>
      <c r="GF54" s="27">
        <f>IF($O54&gt;=GF$1,$S54,0)</f>
        <v>1014.2285000000001</v>
      </c>
      <c r="GG54" s="27">
        <f>IF($O54&gt;=GG$1,$S54,0)</f>
        <v>1014.2285000000001</v>
      </c>
      <c r="GH54" s="27">
        <f>IF($O54&gt;=GH$1,$S54,0)</f>
        <v>1014.2285000000001</v>
      </c>
      <c r="GI54" s="27">
        <f>IF($O54&gt;=GI$1,$S54,0)</f>
        <v>1014.2285000000001</v>
      </c>
      <c r="GJ54" s="27">
        <f>IF($O54&gt;=GJ$1,$S54,0)</f>
        <v>1014.2285000000001</v>
      </c>
      <c r="GK54" s="27">
        <f>IF($O54&gt;=GK$1,$S54,0)</f>
        <v>1014.2285000000001</v>
      </c>
      <c r="GL54" s="27">
        <f>IF($O54&gt;=GL$1,$S54,0)</f>
        <v>1014.2285000000001</v>
      </c>
      <c r="GM54" s="27">
        <f>IF($O54&gt;=GM$1,$S54,0)</f>
        <v>1014.2285000000001</v>
      </c>
      <c r="GN54" s="27">
        <f>IF($O54&gt;=GN$1,$S54,0)</f>
        <v>1014.2285000000001</v>
      </c>
      <c r="GO54" s="27">
        <f>IF($O54&gt;=GO$1,$S54,0)</f>
        <v>1014.2285000000001</v>
      </c>
      <c r="GP54" s="27">
        <f>IF($O54&gt;=GP$1,$S54,0)</f>
        <v>1014.2285000000001</v>
      </c>
      <c r="GQ54" s="27">
        <f>IF($O54&gt;=GQ$1,$S54,0)</f>
        <v>1014.2285000000001</v>
      </c>
      <c r="GR54" s="27">
        <f>IF($O54&gt;=GR$1,$S54,0)</f>
        <v>1014.2285000000001</v>
      </c>
      <c r="GS54" s="27">
        <f>IF($O54&gt;=GS$1,$S54,0)</f>
        <v>1014.2285000000001</v>
      </c>
      <c r="GT54" s="27">
        <f>IF($O54&gt;=GT$1,$S54,0)</f>
        <v>1014.2285000000001</v>
      </c>
      <c r="GU54" s="27">
        <f>IF($O54&gt;=GU$1,$S54,0)</f>
        <v>1014.2285000000001</v>
      </c>
      <c r="GV54" s="27">
        <f>IF($O54&gt;=GV$1,$S54,0)</f>
        <v>1014.2285000000001</v>
      </c>
      <c r="GW54" s="27">
        <f>IF($O54&gt;=GW$1,$S54,0)</f>
        <v>1014.2285000000001</v>
      </c>
      <c r="GX54" s="27">
        <f>IF($O54&gt;=GX$1,$S54,0)</f>
        <v>1014.2285000000001</v>
      </c>
      <c r="GY54" s="27">
        <f>IF($O54&gt;=GY$1,$S54,0)</f>
        <v>1014.2285000000001</v>
      </c>
      <c r="GZ54" s="27">
        <f>IF($O54&gt;=GZ$1,$S54,0)</f>
        <v>1014.2285000000001</v>
      </c>
      <c r="HA54" s="27">
        <f>IF($O54&gt;=HA$1,$S54,0)</f>
        <v>1014.2285000000001</v>
      </c>
      <c r="HB54" s="27">
        <f>IF($O54&gt;=HB$1,$S54,0)</f>
        <v>1014.2285000000001</v>
      </c>
      <c r="HC54" s="27">
        <f>IF($O54&gt;=HC$1,$S54,0)</f>
        <v>1014.2285000000001</v>
      </c>
    </row>
    <row r="55" spans="1:211">
      <c r="A55" s="3">
        <v>98418</v>
      </c>
      <c r="B55" s="3" t="s">
        <v>80</v>
      </c>
      <c r="C55" s="3" t="s">
        <v>45</v>
      </c>
      <c r="D55" s="3">
        <v>57</v>
      </c>
      <c r="E55" s="4">
        <v>37448</v>
      </c>
      <c r="F55" s="5">
        <v>15.953424657534246</v>
      </c>
      <c r="G55" s="3" t="s">
        <v>77</v>
      </c>
      <c r="H55" s="4">
        <v>22292</v>
      </c>
      <c r="I55" s="9" t="s">
        <v>847</v>
      </c>
      <c r="J55" s="5">
        <v>1483.95</v>
      </c>
      <c r="K55" s="31">
        <v>90</v>
      </c>
      <c r="L55" s="32">
        <v>16</v>
      </c>
      <c r="M55" s="33">
        <f>VLOOKUP(L55,FIND,3,TRUE)</f>
        <v>1.2</v>
      </c>
      <c r="N55" s="32">
        <f>IF(L55&gt;30,180,VLOOKUP(L55,TEMPO,2,FALSE))</f>
        <v>96</v>
      </c>
      <c r="O55" s="32">
        <f>IF(R55&gt;0,4,N55)</f>
        <v>96</v>
      </c>
      <c r="P55" s="96">
        <f>J55*M55*L55</f>
        <v>28491.84</v>
      </c>
      <c r="Q55" s="96">
        <f>10934.45*2</f>
        <v>21868.9</v>
      </c>
      <c r="R55" s="96">
        <f>IF(P55&lt;=Q55,P55/4,0)</f>
        <v>0</v>
      </c>
      <c r="S55" s="5">
        <f>IF(P55&gt;=Q55,P55/N55,0)</f>
        <v>296.79000000000002</v>
      </c>
      <c r="T55" s="3"/>
      <c r="U55" s="3">
        <f>IF(T55="",1,0)</f>
        <v>1</v>
      </c>
      <c r="V55" s="3">
        <v>37</v>
      </c>
      <c r="W55" s="5">
        <v>0</v>
      </c>
      <c r="X55" s="5">
        <v>245.73</v>
      </c>
      <c r="Y55" s="5">
        <f>X55*W55</f>
        <v>0</v>
      </c>
      <c r="Z55" s="5">
        <v>400</v>
      </c>
      <c r="AA55" s="5">
        <f>S55+Y55+Z55</f>
        <v>696.79</v>
      </c>
      <c r="AB55" s="39">
        <f>(J55/12+J55/12*1.3333333333+450/12+J55/30*6/12+J55)*1.3+Y55+Z55+153.9</f>
        <v>2939.0468333279746</v>
      </c>
      <c r="AC55" s="39" t="s">
        <v>45</v>
      </c>
      <c r="AD55" s="39">
        <f>J55*1.3+400+153.9</f>
        <v>2483.0350000000003</v>
      </c>
      <c r="AE55" s="39">
        <f>SUMIFS('CUSTO MENSAL FUNC NOVO'!H:H,'CUSTO MENSAL FUNC NOVO'!A:A,'VALORES MENSAIS'!AC55)</f>
        <v>2013.943</v>
      </c>
      <c r="AF55" s="27">
        <f>IF($R55&gt;0,$R55,$S55)+$Y55+$Z55</f>
        <v>696.79</v>
      </c>
      <c r="AG55" s="27">
        <f>IF($R55&gt;0,$R55,$S55)+$Y55+$Z55</f>
        <v>696.79</v>
      </c>
      <c r="AH55" s="27">
        <f>IF($R55&gt;0,$R55,$S55)+$Y55+$Z55</f>
        <v>696.79</v>
      </c>
      <c r="AI55" s="27">
        <f>IF($R55&gt;0,$R55,$S55)+$Y55+$Z55</f>
        <v>696.79</v>
      </c>
      <c r="AJ55" s="27">
        <f>IF($O55&gt;=AJ$1,$S55+$Y55+$Z55,$Y55+$Z55)</f>
        <v>696.79</v>
      </c>
      <c r="AK55" s="27">
        <f>IF($O55&gt;=AK$1,$S55+$Y55+$Z55,$Y55+$Z55)</f>
        <v>696.79</v>
      </c>
      <c r="AL55" s="27">
        <f>IF($O55&gt;=AL$1,$S55+$Y55+$Z55,$Y55+$Z55)</f>
        <v>696.79</v>
      </c>
      <c r="AM55" s="27">
        <f>IF($O55&gt;=AM$1,$S55+$Y55+$Z55,$Y55+$Z55)</f>
        <v>696.79</v>
      </c>
      <c r="AN55" s="27">
        <f>IF($O55&gt;=AN$1,$S55+$Y55+$Z55,$Y55+$Z55)</f>
        <v>696.79</v>
      </c>
      <c r="AO55" s="27">
        <f>IF($O55&gt;=AO$1,$S55+$Y55+$Z55,$Y55+$Z55)</f>
        <v>696.79</v>
      </c>
      <c r="AP55" s="27">
        <f>IF($O55&gt;=AP$1,$S55+$Y55+$Z55,$Y55+$Z55)</f>
        <v>696.79</v>
      </c>
      <c r="AQ55" s="27">
        <f>IF($O55&gt;=AQ$1,$S55+$Y55+$Z55,$Y55+$Z55)</f>
        <v>696.79</v>
      </c>
      <c r="AR55" s="27">
        <f>IF($O55&gt;=AR$1,$S55+$Y55+$Z55,$Y55+$Z55)</f>
        <v>696.79</v>
      </c>
      <c r="AS55" s="27">
        <f>IF($O55&gt;=AS$1,$S55+$Y55+$Z55,$Y55+$Z55)</f>
        <v>696.79</v>
      </c>
      <c r="AT55" s="27">
        <f>IF($O55&gt;=AT$1,$S55+$Y55+$Z55,$Y55+$Z55)</f>
        <v>696.79</v>
      </c>
      <c r="AU55" s="27">
        <f>IF($O55&gt;=AU$1,$S55+$Y55+$Z55,$Y55+$Z55)</f>
        <v>696.79</v>
      </c>
      <c r="AV55" s="27">
        <f>IF($O55&gt;=AV$1,$S55+$Y55+$Z55,$Y55+$Z55)</f>
        <v>696.79</v>
      </c>
      <c r="AW55" s="27">
        <f>IF($O55&gt;=AW$1,$S55+$Y55+$Z55,$Y55+$Z55)</f>
        <v>696.79</v>
      </c>
      <c r="AX55" s="27">
        <f>IF($O55&gt;=AX$1,$S55+$Y55+$Z55,$Y55+$Z55)</f>
        <v>696.79</v>
      </c>
      <c r="AY55" s="27">
        <f>IF($O55&gt;=AY$1,$S55+$Y55+$Z55,$Y55+$Z55)</f>
        <v>696.79</v>
      </c>
      <c r="AZ55" s="27">
        <f>IF($O55&gt;=AZ$1,$S55+$Y55+$Z55,$Y55+$Z55)</f>
        <v>696.79</v>
      </c>
      <c r="BA55" s="27">
        <f>IF($O55&gt;=BA$1,$S55+$Y55+$Z55,$Y55+$Z55)</f>
        <v>696.79</v>
      </c>
      <c r="BB55" s="27">
        <f>IF($O55&gt;=BB$1,$S55+$Y55+$Z55,$Y55+$Z55)</f>
        <v>696.79</v>
      </c>
      <c r="BC55" s="27">
        <f>IF($O55&gt;=BC$1,$S55+$Y55+$Z55,$Y55+$Z55)</f>
        <v>696.79</v>
      </c>
      <c r="BD55" s="27">
        <f>IF($O55&gt;=BD$1,$S55+$Y55+$Z55,$Y55+$Z55)</f>
        <v>696.79</v>
      </c>
      <c r="BE55" s="27">
        <f>IF($O55&gt;=BE$1,$S55+$Y55+$Z55,$Y55+$Z55)</f>
        <v>696.79</v>
      </c>
      <c r="BF55" s="27">
        <f>IF($O55&gt;=BF$1,$S55+$Y55+$Z55,$Y55+$Z55)</f>
        <v>696.79</v>
      </c>
      <c r="BG55" s="27">
        <f>IF($O55&gt;=BG$1,$S55+$Y55+$Z55,$Y55+$Z55)</f>
        <v>696.79</v>
      </c>
      <c r="BH55" s="27">
        <f>IF($O55&gt;=BH$1,$S55+$Y55+$Z55,$Y55+$Z55)</f>
        <v>696.79</v>
      </c>
      <c r="BI55" s="27">
        <f>IF($O55&gt;=BI$1,$S55+$Y55+$Z55,$Y55+$Z55)</f>
        <v>696.79</v>
      </c>
      <c r="BJ55" s="27">
        <f>IF($O55&gt;=BJ$1,$S55+$Y55+$Z55,$Y55+$Z55)</f>
        <v>696.79</v>
      </c>
      <c r="BK55" s="27">
        <f>IF($O55&gt;=BK$1,$S55+$Y55+$Z55,$Y55+$Z55)</f>
        <v>696.79</v>
      </c>
      <c r="BL55" s="27">
        <f>IF($O55&gt;=BL$1,$S55+$Y55+$Z55,$Y55+$Z55)</f>
        <v>696.79</v>
      </c>
      <c r="BM55" s="27">
        <f>IF($O55&gt;=BM$1,$S55+$Y55+$Z55,$Y55+$Z55)</f>
        <v>696.79</v>
      </c>
      <c r="BN55" s="27">
        <f>IF($O55&gt;=BN$1,$S55+$Y55+$Z55,$Y55+$Z55)</f>
        <v>696.79</v>
      </c>
      <c r="BO55" s="27">
        <f>IF($O55&gt;=BO$1,$S55+$Y55+$Z55,$Y55+$Z55)</f>
        <v>696.79</v>
      </c>
      <c r="BP55" s="27">
        <f>IF($O55&gt;=BP$1,$S55+$Y55+$Z55,$Y55+$Z55)</f>
        <v>696.79</v>
      </c>
      <c r="BQ55" s="27">
        <f>IF($O55&gt;=BQ$1,$S55+$Y55+$Z55,$Y55+$Z55)</f>
        <v>696.79</v>
      </c>
      <c r="BR55" s="27">
        <f>IF($O55&gt;=BR$1,$S55+$Y55+$Z55,$Y55+$Z55)</f>
        <v>696.79</v>
      </c>
      <c r="BS55" s="27">
        <f>IF($O55&gt;=BS$1,$S55+$Y55+$Z55,$Y55+$Z55)</f>
        <v>696.79</v>
      </c>
      <c r="BT55" s="27">
        <f>IF($O55&gt;=BT$1,$S55+$Y55+$Z55,$Y55+$Z55)</f>
        <v>696.79</v>
      </c>
      <c r="BU55" s="27">
        <f>IF($O55&gt;=BU$1,$S55+$Y55+$Z55,$Y55+$Z55)</f>
        <v>696.79</v>
      </c>
      <c r="BV55" s="27">
        <f>IF($O55&gt;=BV$1,$S55+$Y55+$Z55,$Y55+$Z55)</f>
        <v>696.79</v>
      </c>
      <c r="BW55" s="27">
        <f>IF($O55&gt;=BW$1,$S55+$Y55+$Z55,$Y55+$Z55)</f>
        <v>696.79</v>
      </c>
      <c r="BX55" s="27">
        <f>IF($O55&gt;=BX$1,$S55+$Y55+$Z55,$Y55+$Z55)</f>
        <v>696.79</v>
      </c>
      <c r="BY55" s="27">
        <f>IF($O55&gt;=BY$1,$S55+$Y55+$Z55,$Y55+$Z55)</f>
        <v>696.79</v>
      </c>
      <c r="BZ55" s="27">
        <f>IF($O55&gt;=BZ$1,$S55+$Y55+$Z55,$Y55+$Z55)</f>
        <v>696.79</v>
      </c>
      <c r="CA55" s="27">
        <f>IF($O55&gt;=CA$1,$S55+$Y55+$Z55,$Y55+$Z55)</f>
        <v>696.79</v>
      </c>
      <c r="CB55" s="27">
        <f>IF($O55&gt;=CB$1,$S55+$Y55+$Z55,$Y55+$Z55)</f>
        <v>696.79</v>
      </c>
      <c r="CC55" s="27">
        <f>IF($O55&gt;=CC$1,$S55+$Y55+$Z55,$Y55+$Z55)</f>
        <v>696.79</v>
      </c>
      <c r="CD55" s="27">
        <f>IF($O55&gt;=CD$1,$S55+$Y55+$Z55,$Y55+$Z55)</f>
        <v>696.79</v>
      </c>
      <c r="CE55" s="27">
        <f>IF($O55&gt;=CE$1,$S55+$Y55+$Z55,$Y55+$Z55)</f>
        <v>696.79</v>
      </c>
      <c r="CF55" s="27">
        <f>IF($O55&gt;=CF$1,$S55+$Y55+$Z55,$Y55+$Z55)</f>
        <v>696.79</v>
      </c>
      <c r="CG55" s="27">
        <f>IF($O55&gt;=CG$1,$S55+$Y55+$Z55,$Y55+$Z55)</f>
        <v>696.79</v>
      </c>
      <c r="CH55" s="27">
        <f>IF($O55&gt;=CH$1,$S55+$Y55+$Z55,$Y55+$Z55)</f>
        <v>696.79</v>
      </c>
      <c r="CI55" s="27">
        <f>IF($O55&gt;=CI$1,$S55+$Y55+$Z55,$Y55+$Z55)</f>
        <v>696.79</v>
      </c>
      <c r="CJ55" s="27">
        <f>IF($O55&gt;=CJ$1,$S55+$Y55+$Z55,$Y55+$Z55)</f>
        <v>696.79</v>
      </c>
      <c r="CK55" s="27">
        <f>IF($O55&gt;=CK$1,$S55+$Y55+$Z55,$Y55+$Z55)</f>
        <v>696.79</v>
      </c>
      <c r="CL55" s="27">
        <f>IF($O55&gt;=CL$1,$S55+$Y55+$Z55,$Y55+$Z55)</f>
        <v>696.79</v>
      </c>
      <c r="CM55" s="27">
        <f>IF($O55&gt;=CM$1,$S55+$Y55+$Z55,$Y55+$Z55)</f>
        <v>696.79</v>
      </c>
      <c r="CN55" s="27">
        <f>IF($O55&gt;=CN$1,$S55+$Y55,$Y55)</f>
        <v>296.79000000000002</v>
      </c>
      <c r="CO55" s="27">
        <f>IF($O55&gt;=CO$1,$S55+$Y55,$Y55)</f>
        <v>296.79000000000002</v>
      </c>
      <c r="CP55" s="27">
        <f>IF($O55&gt;=CP$1,$S55+$Y55,$Y55)</f>
        <v>296.79000000000002</v>
      </c>
      <c r="CQ55" s="27">
        <f>IF($O55&gt;=CQ$1,$S55+$Y55,$Y55)</f>
        <v>296.79000000000002</v>
      </c>
      <c r="CR55" s="27">
        <f>IF($O55&gt;=CR$1,$S55+$Y55,$Y55)</f>
        <v>296.79000000000002</v>
      </c>
      <c r="CS55" s="27">
        <f>IF($O55&gt;=CS$1,$S55+$Y55,$Y55)</f>
        <v>296.79000000000002</v>
      </c>
      <c r="CT55" s="27">
        <f>IF($O55&gt;=CT$1,$S55+$Y55,$Y55)</f>
        <v>296.79000000000002</v>
      </c>
      <c r="CU55" s="27">
        <f>IF($O55&gt;=CU$1,$S55+$Y55,$Y55)</f>
        <v>296.79000000000002</v>
      </c>
      <c r="CV55" s="27">
        <f>IF($O55&gt;=CV$1,$S55+$Y55,$Y55)</f>
        <v>296.79000000000002</v>
      </c>
      <c r="CW55" s="27">
        <f>IF($O55&gt;=CW$1,$S55+$Y55,$Y55)</f>
        <v>296.79000000000002</v>
      </c>
      <c r="CX55" s="27">
        <f>IF($O55&gt;=CX$1,$S55+$Y55,$Y55)</f>
        <v>296.79000000000002</v>
      </c>
      <c r="CY55" s="27">
        <f>IF($O55&gt;=CY$1,$S55+$Y55,$Y55)</f>
        <v>296.79000000000002</v>
      </c>
      <c r="CZ55" s="27">
        <f>IF($O55&gt;=CZ$1,$S55+$Y55,$Y55)</f>
        <v>296.79000000000002</v>
      </c>
      <c r="DA55" s="27">
        <f>IF($O55&gt;=DA$1,$S55+$Y55,$Y55)</f>
        <v>296.79000000000002</v>
      </c>
      <c r="DB55" s="27">
        <f>IF($O55&gt;=DB$1,$S55+$Y55,$Y55)</f>
        <v>296.79000000000002</v>
      </c>
      <c r="DC55" s="27">
        <f>IF($O55&gt;=DC$1,$S55+$Y55,$Y55)</f>
        <v>296.79000000000002</v>
      </c>
      <c r="DD55" s="27">
        <f>IF($O55&gt;=DD$1,$S55+$Y55,$Y55)</f>
        <v>296.79000000000002</v>
      </c>
      <c r="DE55" s="27">
        <f>IF($O55&gt;=DE$1,$S55+$Y55,$Y55)</f>
        <v>296.79000000000002</v>
      </c>
      <c r="DF55" s="27">
        <f>IF($O55&gt;=DF$1,$S55+$Y55,$Y55)</f>
        <v>296.79000000000002</v>
      </c>
      <c r="DG55" s="27">
        <f>IF($O55&gt;=DG$1,$S55+$Y55,$Y55)</f>
        <v>296.79000000000002</v>
      </c>
      <c r="DH55" s="27">
        <f>IF($O55&gt;=DH$1,$S55+$Y55,$Y55)</f>
        <v>296.79000000000002</v>
      </c>
      <c r="DI55" s="27">
        <f>IF($O55&gt;=DI$1,$S55+$Y55,$Y55)</f>
        <v>296.79000000000002</v>
      </c>
      <c r="DJ55" s="27">
        <f>IF($O55&gt;=DJ$1,$S55+$Y55,$Y55)</f>
        <v>296.79000000000002</v>
      </c>
      <c r="DK55" s="27">
        <f>IF($O55&gt;=DK$1,$S55+$Y55,$Y55)</f>
        <v>296.79000000000002</v>
      </c>
      <c r="DL55" s="27">
        <f>IF($O55&gt;=DL$1,$S55+$Y55,$Y55)</f>
        <v>296.79000000000002</v>
      </c>
      <c r="DM55" s="27">
        <f>IF($O55&gt;=DM$1,$S55+$Y55,$Y55)</f>
        <v>296.79000000000002</v>
      </c>
      <c r="DN55" s="27">
        <f>IF($O55&gt;=DN$1,$S55+$Y55,$Y55)</f>
        <v>296.79000000000002</v>
      </c>
      <c r="DO55" s="27">
        <f>IF($O55&gt;=DO$1,$S55+$Y55,$Y55)</f>
        <v>296.79000000000002</v>
      </c>
      <c r="DP55" s="27">
        <f>IF($O55&gt;=DP$1,$S55+$Y55,$Y55)</f>
        <v>296.79000000000002</v>
      </c>
      <c r="DQ55" s="27">
        <f>IF($O55&gt;=DQ$1,$S55+$Y55,$Y55)</f>
        <v>296.79000000000002</v>
      </c>
      <c r="DR55" s="27">
        <f>IF($O55&gt;=DR$1,$S55+$Y55,$Y55)</f>
        <v>296.79000000000002</v>
      </c>
      <c r="DS55" s="27">
        <f>IF($O55&gt;=DS$1,$S55+$Y55,$Y55)</f>
        <v>296.79000000000002</v>
      </c>
      <c r="DT55" s="27">
        <f>IF($O55&gt;=DT$1,$S55+$Y55,$Y55)</f>
        <v>296.79000000000002</v>
      </c>
      <c r="DU55" s="27">
        <f>IF($O55&gt;=DU$1,$S55+$Y55,$Y55)</f>
        <v>296.79000000000002</v>
      </c>
      <c r="DV55" s="27">
        <f>IF($O55&gt;=DV$1,$S55+$Y55,$Y55)</f>
        <v>296.79000000000002</v>
      </c>
      <c r="DW55" s="27">
        <f>IF($O55&gt;=DW$1,$S55+$Y55,$Y55)</f>
        <v>296.79000000000002</v>
      </c>
      <c r="DX55" s="27">
        <f>IF($O55&gt;=DX$1,$S55+$Y55,$Y55)</f>
        <v>0</v>
      </c>
      <c r="DY55" s="27">
        <f>IF($O55&gt;=DY$1,$S55+$Y55,$Y55)</f>
        <v>0</v>
      </c>
      <c r="DZ55" s="27">
        <f>IF($O55&gt;=DZ$1,$S55+$Y55,$Y55)</f>
        <v>0</v>
      </c>
      <c r="EA55" s="27">
        <f>IF($O55&gt;=EA$1,$S55+$Y55,$Y55)</f>
        <v>0</v>
      </c>
      <c r="EB55" s="27">
        <f>IF($O55&gt;=EB$1,$S55+$Y55,$Y55)</f>
        <v>0</v>
      </c>
      <c r="EC55" s="27">
        <f>IF($O55&gt;=EC$1,$S55+$Y55,$Y55)</f>
        <v>0</v>
      </c>
      <c r="ED55" s="27">
        <f>IF($O55&gt;=ED$1,$S55+$Y55,$Y55)</f>
        <v>0</v>
      </c>
      <c r="EE55" s="27">
        <f>IF($O55&gt;=EE$1,$S55+$Y55,$Y55)</f>
        <v>0</v>
      </c>
      <c r="EF55" s="27">
        <f>IF($O55&gt;=EF$1,$S55+$Y55,$Y55)</f>
        <v>0</v>
      </c>
      <c r="EG55" s="27">
        <f>IF($O55&gt;=EG$1,$S55+$Y55,$Y55)</f>
        <v>0</v>
      </c>
      <c r="EH55" s="27">
        <f>IF($O55&gt;=EH$1,$S55+$Y55,$Y55)</f>
        <v>0</v>
      </c>
      <c r="EI55" s="27">
        <f>IF($O55&gt;=EI$1,$S55+$Y55,$Y55)</f>
        <v>0</v>
      </c>
      <c r="EJ55" s="27">
        <f>IF($O55&gt;=EJ$1,$S55+$Y55,$Y55)</f>
        <v>0</v>
      </c>
      <c r="EK55" s="27">
        <f>IF($O55&gt;=EK$1,$S55+$Y55,$Y55)</f>
        <v>0</v>
      </c>
      <c r="EL55" s="27">
        <f>IF($O55&gt;=EL$1,$S55+$Y55,$Y55)</f>
        <v>0</v>
      </c>
      <c r="EM55" s="27">
        <f>IF($O55&gt;=EM$1,$S55+$Y55,$Y55)</f>
        <v>0</v>
      </c>
      <c r="EN55" s="27">
        <f>IF($O55&gt;=EN$1,$S55+$Y55,$Y55)</f>
        <v>0</v>
      </c>
      <c r="EO55" s="27">
        <f>IF($O55&gt;=EO$1,$S55+$Y55,$Y55)</f>
        <v>0</v>
      </c>
      <c r="EP55" s="27">
        <f>IF($O55&gt;=EP$1,$S55+$Y55,$Y55)</f>
        <v>0</v>
      </c>
      <c r="EQ55" s="27">
        <f>IF($O55&gt;=EQ$1,$S55+$Y55,$Y55)</f>
        <v>0</v>
      </c>
      <c r="ER55" s="27">
        <f>IF($O55&gt;=ER$1,$S55+$Y55,$Y55)</f>
        <v>0</v>
      </c>
      <c r="ES55" s="27">
        <f>IF($O55&gt;=ES$1,$S55+$Y55,$Y55)</f>
        <v>0</v>
      </c>
      <c r="ET55" s="27">
        <f>IF($O55&gt;=ET$1,$S55+$Y55,$Y55)</f>
        <v>0</v>
      </c>
      <c r="EU55" s="27">
        <f>IF($O55&gt;=EU$1,$S55+$Y55,$Y55)</f>
        <v>0</v>
      </c>
      <c r="EV55" s="27">
        <f>IF($O55&gt;=EV$1,$S55,0)</f>
        <v>0</v>
      </c>
      <c r="EW55" s="27">
        <f>IF($O55&gt;=EW$1,$S55,0)</f>
        <v>0</v>
      </c>
      <c r="EX55" s="27">
        <f>IF($O55&gt;=EX$1,$S55,0)</f>
        <v>0</v>
      </c>
      <c r="EY55" s="27">
        <f>IF($O55&gt;=EY$1,$S55,0)</f>
        <v>0</v>
      </c>
      <c r="EZ55" s="27">
        <f>IF($O55&gt;=EZ$1,$S55,0)</f>
        <v>0</v>
      </c>
      <c r="FA55" s="27">
        <f>IF($O55&gt;=FA$1,$S55,0)</f>
        <v>0</v>
      </c>
      <c r="FB55" s="27">
        <f>IF($O55&gt;=FB$1,$S55,0)</f>
        <v>0</v>
      </c>
      <c r="FC55" s="27">
        <f>IF($O55&gt;=FC$1,$S55,0)</f>
        <v>0</v>
      </c>
      <c r="FD55" s="27">
        <f>IF($O55&gt;=FD$1,$S55,0)</f>
        <v>0</v>
      </c>
      <c r="FE55" s="27">
        <f>IF($O55&gt;=FE$1,$S55,0)</f>
        <v>0</v>
      </c>
      <c r="FF55" s="27">
        <f>IF($O55&gt;=FF$1,$S55,0)</f>
        <v>0</v>
      </c>
      <c r="FG55" s="27">
        <f>IF($O55&gt;=FG$1,$S55,0)</f>
        <v>0</v>
      </c>
      <c r="FH55" s="27">
        <f>IF($O55&gt;=FH$1,$S55,0)</f>
        <v>0</v>
      </c>
      <c r="FI55" s="27">
        <f>IF($O55&gt;=FI$1,$S55,0)</f>
        <v>0</v>
      </c>
      <c r="FJ55" s="27">
        <f>IF($O55&gt;=FJ$1,$S55,0)</f>
        <v>0</v>
      </c>
      <c r="FK55" s="27">
        <f>IF($O55&gt;=FK$1,$S55,0)</f>
        <v>0</v>
      </c>
      <c r="FL55" s="27">
        <f>IF($O55&gt;=FL$1,$S55,0)</f>
        <v>0</v>
      </c>
      <c r="FM55" s="27">
        <f>IF($O55&gt;=FM$1,$S55,0)</f>
        <v>0</v>
      </c>
      <c r="FN55" s="27">
        <f>IF($O55&gt;=FN$1,$S55,0)</f>
        <v>0</v>
      </c>
      <c r="FO55" s="27">
        <f>IF($O55&gt;=FO$1,$S55,0)</f>
        <v>0</v>
      </c>
      <c r="FP55" s="27">
        <f>IF($O55&gt;=FP$1,$S55,0)</f>
        <v>0</v>
      </c>
      <c r="FQ55" s="27">
        <f>IF($O55&gt;=FQ$1,$S55,0)</f>
        <v>0</v>
      </c>
      <c r="FR55" s="27">
        <f>IF($O55&gt;=FR$1,$S55,0)</f>
        <v>0</v>
      </c>
      <c r="FS55" s="27">
        <f>IF($O55&gt;=FS$1,$S55,0)</f>
        <v>0</v>
      </c>
      <c r="FT55" s="27">
        <f>IF($O55&gt;=FT$1,$S55,0)</f>
        <v>0</v>
      </c>
      <c r="FU55" s="27">
        <f>IF($O55&gt;=FU$1,$S55,0)</f>
        <v>0</v>
      </c>
      <c r="FV55" s="27">
        <f>IF($O55&gt;=FV$1,$S55,0)</f>
        <v>0</v>
      </c>
      <c r="FW55" s="27">
        <f>IF($O55&gt;=FW$1,$S55,0)</f>
        <v>0</v>
      </c>
      <c r="FX55" s="27">
        <f>IF($O55&gt;=FX$1,$S55,0)</f>
        <v>0</v>
      </c>
      <c r="FY55" s="27">
        <f>IF($O55&gt;=FY$1,$S55,0)</f>
        <v>0</v>
      </c>
      <c r="FZ55" s="27">
        <f>IF($O55&gt;=FZ$1,$S55,0)</f>
        <v>0</v>
      </c>
      <c r="GA55" s="27">
        <f>IF($O55&gt;=GA$1,$S55,0)</f>
        <v>0</v>
      </c>
      <c r="GB55" s="27">
        <f>IF($O55&gt;=GB$1,$S55,0)</f>
        <v>0</v>
      </c>
      <c r="GC55" s="27">
        <f>IF($O55&gt;=GC$1,$S55,0)</f>
        <v>0</v>
      </c>
      <c r="GD55" s="27">
        <f>IF($O55&gt;=GD$1,$S55,0)</f>
        <v>0</v>
      </c>
      <c r="GE55" s="27">
        <f>IF($O55&gt;=GE$1,$S55,0)</f>
        <v>0</v>
      </c>
      <c r="GF55" s="27">
        <f>IF($O55&gt;=GF$1,$S55,0)</f>
        <v>0</v>
      </c>
      <c r="GG55" s="27">
        <f>IF($O55&gt;=GG$1,$S55,0)</f>
        <v>0</v>
      </c>
      <c r="GH55" s="27">
        <f>IF($O55&gt;=GH$1,$S55,0)</f>
        <v>0</v>
      </c>
      <c r="GI55" s="27">
        <f>IF($O55&gt;=GI$1,$S55,0)</f>
        <v>0</v>
      </c>
      <c r="GJ55" s="27">
        <f>IF($O55&gt;=GJ$1,$S55,0)</f>
        <v>0</v>
      </c>
      <c r="GK55" s="27">
        <f>IF($O55&gt;=GK$1,$S55,0)</f>
        <v>0</v>
      </c>
      <c r="GL55" s="27">
        <f>IF($O55&gt;=GL$1,$S55,0)</f>
        <v>0</v>
      </c>
      <c r="GM55" s="27">
        <f>IF($O55&gt;=GM$1,$S55,0)</f>
        <v>0</v>
      </c>
      <c r="GN55" s="27">
        <f>IF($O55&gt;=GN$1,$S55,0)</f>
        <v>0</v>
      </c>
      <c r="GO55" s="27">
        <f>IF($O55&gt;=GO$1,$S55,0)</f>
        <v>0</v>
      </c>
      <c r="GP55" s="27">
        <f>IF($O55&gt;=GP$1,$S55,0)</f>
        <v>0</v>
      </c>
      <c r="GQ55" s="27">
        <f>IF($O55&gt;=GQ$1,$S55,0)</f>
        <v>0</v>
      </c>
      <c r="GR55" s="27">
        <f>IF($O55&gt;=GR$1,$S55,0)</f>
        <v>0</v>
      </c>
      <c r="GS55" s="27">
        <f>IF($O55&gt;=GS$1,$S55,0)</f>
        <v>0</v>
      </c>
      <c r="GT55" s="27">
        <f>IF($O55&gt;=GT$1,$S55,0)</f>
        <v>0</v>
      </c>
      <c r="GU55" s="27">
        <f>IF($O55&gt;=GU$1,$S55,0)</f>
        <v>0</v>
      </c>
      <c r="GV55" s="27">
        <f>IF($O55&gt;=GV$1,$S55,0)</f>
        <v>0</v>
      </c>
      <c r="GW55" s="27">
        <f>IF($O55&gt;=GW$1,$S55,0)</f>
        <v>0</v>
      </c>
      <c r="GX55" s="27">
        <f>IF($O55&gt;=GX$1,$S55,0)</f>
        <v>0</v>
      </c>
      <c r="GY55" s="27">
        <f>IF($O55&gt;=GY$1,$S55,0)</f>
        <v>0</v>
      </c>
      <c r="GZ55" s="27">
        <f>IF($O55&gt;=GZ$1,$S55,0)</f>
        <v>0</v>
      </c>
      <c r="HA55" s="27">
        <f>IF($O55&gt;=HA$1,$S55,0)</f>
        <v>0</v>
      </c>
      <c r="HB55" s="27">
        <f>IF($O55&gt;=HB$1,$S55,0)</f>
        <v>0</v>
      </c>
      <c r="HC55" s="27">
        <f>IF($O55&gt;=HC$1,$S55,0)</f>
        <v>0</v>
      </c>
    </row>
    <row r="56" spans="1:211">
      <c r="A56" s="3">
        <v>10502</v>
      </c>
      <c r="B56" s="3" t="s">
        <v>94</v>
      </c>
      <c r="C56" s="3" t="s">
        <v>45</v>
      </c>
      <c r="D56" s="3">
        <v>64</v>
      </c>
      <c r="E56" s="4">
        <v>28863</v>
      </c>
      <c r="F56" s="5">
        <v>39.473972602739728</v>
      </c>
      <c r="G56" s="3" t="s">
        <v>77</v>
      </c>
      <c r="H56" s="4">
        <v>20036</v>
      </c>
      <c r="I56" s="9" t="s">
        <v>847</v>
      </c>
      <c r="J56" s="5">
        <v>3837.86</v>
      </c>
      <c r="K56" s="31">
        <v>90</v>
      </c>
      <c r="L56" s="32">
        <v>39</v>
      </c>
      <c r="M56" s="33">
        <f>VLOOKUP(L56,FIND,3,TRUE)</f>
        <v>1.5</v>
      </c>
      <c r="N56" s="32">
        <f>IF(L56&gt;30,180,VLOOKUP(L56,TEMPO,2,FALSE))</f>
        <v>180</v>
      </c>
      <c r="O56" s="32">
        <f>IF(R56&gt;0,4,N56)</f>
        <v>180</v>
      </c>
      <c r="P56" s="96">
        <f>J56*M56*L56</f>
        <v>224514.81</v>
      </c>
      <c r="Q56" s="96">
        <f>10934.45*2</f>
        <v>21868.9</v>
      </c>
      <c r="R56" s="96">
        <f>IF(P56&lt;=Q56,P56/4,0)</f>
        <v>0</v>
      </c>
      <c r="S56" s="5">
        <f>IF(P56&gt;=Q56,P56/N56,0)</f>
        <v>1247.3045</v>
      </c>
      <c r="T56" s="3"/>
      <c r="U56" s="3">
        <f>IF(T56="",1,0)</f>
        <v>1</v>
      </c>
      <c r="V56" s="3">
        <v>116</v>
      </c>
      <c r="W56" s="5">
        <v>0</v>
      </c>
      <c r="X56" s="5">
        <v>402.65</v>
      </c>
      <c r="Y56" s="5">
        <f>X56*W56</f>
        <v>0</v>
      </c>
      <c r="Z56" s="5">
        <v>400</v>
      </c>
      <c r="AA56" s="5">
        <f>S56+Y56+Z56</f>
        <v>1647.3045</v>
      </c>
      <c r="AB56" s="39">
        <f>(J56/12+J56/12*1.3333333333+450/12+J56/30*6/12+J56)*1.3+Y56+Z56+153.9</f>
        <v>6645.1473555416969</v>
      </c>
      <c r="AC56" s="39" t="s">
        <v>45</v>
      </c>
      <c r="AD56" s="39">
        <f>J56*1.3+400+153.9</f>
        <v>5543.1180000000004</v>
      </c>
      <c r="AE56" s="39">
        <f>SUMIFS('CUSTO MENSAL FUNC NOVO'!H:H,'CUSTO MENSAL FUNC NOVO'!A:A,'VALORES MENSAIS'!AC56)</f>
        <v>2013.943</v>
      </c>
      <c r="AF56" s="27">
        <f>IF($R56&gt;0,$R56,$S56)+$Y56+$Z56</f>
        <v>1647.3045</v>
      </c>
      <c r="AG56" s="27">
        <f>IF($R56&gt;0,$R56,$S56)+$Y56+$Z56</f>
        <v>1647.3045</v>
      </c>
      <c r="AH56" s="27">
        <f>IF($R56&gt;0,$R56,$S56)+$Y56+$Z56</f>
        <v>1647.3045</v>
      </c>
      <c r="AI56" s="27">
        <f>IF($R56&gt;0,$R56,$S56)+$Y56+$Z56</f>
        <v>1647.3045</v>
      </c>
      <c r="AJ56" s="27">
        <f>IF($O56&gt;=AJ$1,$S56+$Y56+$Z56,$Y56+$Z56)</f>
        <v>1647.3045</v>
      </c>
      <c r="AK56" s="27">
        <f>IF($O56&gt;=AK$1,$S56+$Y56+$Z56,$Y56+$Z56)</f>
        <v>1647.3045</v>
      </c>
      <c r="AL56" s="27">
        <f>IF($O56&gt;=AL$1,$S56+$Y56+$Z56,$Y56+$Z56)</f>
        <v>1647.3045</v>
      </c>
      <c r="AM56" s="27">
        <f>IF($O56&gt;=AM$1,$S56+$Y56+$Z56,$Y56+$Z56)</f>
        <v>1647.3045</v>
      </c>
      <c r="AN56" s="27">
        <f>IF($O56&gt;=AN$1,$S56+$Y56+$Z56,$Y56+$Z56)</f>
        <v>1647.3045</v>
      </c>
      <c r="AO56" s="27">
        <f>IF($O56&gt;=AO$1,$S56+$Y56+$Z56,$Y56+$Z56)</f>
        <v>1647.3045</v>
      </c>
      <c r="AP56" s="27">
        <f>IF($O56&gt;=AP$1,$S56+$Y56+$Z56,$Y56+$Z56)</f>
        <v>1647.3045</v>
      </c>
      <c r="AQ56" s="27">
        <f>IF($O56&gt;=AQ$1,$S56+$Y56+$Z56,$Y56+$Z56)</f>
        <v>1647.3045</v>
      </c>
      <c r="AR56" s="27">
        <f>IF($O56&gt;=AR$1,$S56+$Y56+$Z56,$Y56+$Z56)</f>
        <v>1647.3045</v>
      </c>
      <c r="AS56" s="27">
        <f>IF($O56&gt;=AS$1,$S56+$Y56+$Z56,$Y56+$Z56)</f>
        <v>1647.3045</v>
      </c>
      <c r="AT56" s="27">
        <f>IF($O56&gt;=AT$1,$S56+$Y56+$Z56,$Y56+$Z56)</f>
        <v>1647.3045</v>
      </c>
      <c r="AU56" s="27">
        <f>IF($O56&gt;=AU$1,$S56+$Y56+$Z56,$Y56+$Z56)</f>
        <v>1647.3045</v>
      </c>
      <c r="AV56" s="27">
        <f>IF($O56&gt;=AV$1,$S56+$Y56+$Z56,$Y56+$Z56)</f>
        <v>1647.3045</v>
      </c>
      <c r="AW56" s="27">
        <f>IF($O56&gt;=AW$1,$S56+$Y56+$Z56,$Y56+$Z56)</f>
        <v>1647.3045</v>
      </c>
      <c r="AX56" s="27">
        <f>IF($O56&gt;=AX$1,$S56+$Y56+$Z56,$Y56+$Z56)</f>
        <v>1647.3045</v>
      </c>
      <c r="AY56" s="27">
        <f>IF($O56&gt;=AY$1,$S56+$Y56+$Z56,$Y56+$Z56)</f>
        <v>1647.3045</v>
      </c>
      <c r="AZ56" s="27">
        <f>IF($O56&gt;=AZ$1,$S56+$Y56+$Z56,$Y56+$Z56)</f>
        <v>1647.3045</v>
      </c>
      <c r="BA56" s="27">
        <f>IF($O56&gt;=BA$1,$S56+$Y56+$Z56,$Y56+$Z56)</f>
        <v>1647.3045</v>
      </c>
      <c r="BB56" s="27">
        <f>IF($O56&gt;=BB$1,$S56+$Y56+$Z56,$Y56+$Z56)</f>
        <v>1647.3045</v>
      </c>
      <c r="BC56" s="27">
        <f>IF($O56&gt;=BC$1,$S56+$Y56+$Z56,$Y56+$Z56)</f>
        <v>1647.3045</v>
      </c>
      <c r="BD56" s="27">
        <f>IF($O56&gt;=BD$1,$S56+$Y56+$Z56,$Y56+$Z56)</f>
        <v>1647.3045</v>
      </c>
      <c r="BE56" s="27">
        <f>IF($O56&gt;=BE$1,$S56+$Y56+$Z56,$Y56+$Z56)</f>
        <v>1647.3045</v>
      </c>
      <c r="BF56" s="27">
        <f>IF($O56&gt;=BF$1,$S56+$Y56+$Z56,$Y56+$Z56)</f>
        <v>1647.3045</v>
      </c>
      <c r="BG56" s="27">
        <f>IF($O56&gt;=BG$1,$S56+$Y56+$Z56,$Y56+$Z56)</f>
        <v>1647.3045</v>
      </c>
      <c r="BH56" s="27">
        <f>IF($O56&gt;=BH$1,$S56+$Y56+$Z56,$Y56+$Z56)</f>
        <v>1647.3045</v>
      </c>
      <c r="BI56" s="27">
        <f>IF($O56&gt;=BI$1,$S56+$Y56+$Z56,$Y56+$Z56)</f>
        <v>1647.3045</v>
      </c>
      <c r="BJ56" s="27">
        <f>IF($O56&gt;=BJ$1,$S56+$Y56+$Z56,$Y56+$Z56)</f>
        <v>1647.3045</v>
      </c>
      <c r="BK56" s="27">
        <f>IF($O56&gt;=BK$1,$S56+$Y56+$Z56,$Y56+$Z56)</f>
        <v>1647.3045</v>
      </c>
      <c r="BL56" s="27">
        <f>IF($O56&gt;=BL$1,$S56+$Y56+$Z56,$Y56+$Z56)</f>
        <v>1647.3045</v>
      </c>
      <c r="BM56" s="27">
        <f>IF($O56&gt;=BM$1,$S56+$Y56+$Z56,$Y56+$Z56)</f>
        <v>1647.3045</v>
      </c>
      <c r="BN56" s="27">
        <f>IF($O56&gt;=BN$1,$S56+$Y56+$Z56,$Y56+$Z56)</f>
        <v>1647.3045</v>
      </c>
      <c r="BO56" s="27">
        <f>IF($O56&gt;=BO$1,$S56+$Y56+$Z56,$Y56+$Z56)</f>
        <v>1647.3045</v>
      </c>
      <c r="BP56" s="27">
        <f>IF($O56&gt;=BP$1,$S56+$Y56+$Z56,$Y56+$Z56)</f>
        <v>1647.3045</v>
      </c>
      <c r="BQ56" s="27">
        <f>IF($O56&gt;=BQ$1,$S56+$Y56+$Z56,$Y56+$Z56)</f>
        <v>1647.3045</v>
      </c>
      <c r="BR56" s="27">
        <f>IF($O56&gt;=BR$1,$S56+$Y56+$Z56,$Y56+$Z56)</f>
        <v>1647.3045</v>
      </c>
      <c r="BS56" s="27">
        <f>IF($O56&gt;=BS$1,$S56+$Y56+$Z56,$Y56+$Z56)</f>
        <v>1647.3045</v>
      </c>
      <c r="BT56" s="27">
        <f>IF($O56&gt;=BT$1,$S56+$Y56+$Z56,$Y56+$Z56)</f>
        <v>1647.3045</v>
      </c>
      <c r="BU56" s="27">
        <f>IF($O56&gt;=BU$1,$S56+$Y56+$Z56,$Y56+$Z56)</f>
        <v>1647.3045</v>
      </c>
      <c r="BV56" s="27">
        <f>IF($O56&gt;=BV$1,$S56+$Y56+$Z56,$Y56+$Z56)</f>
        <v>1647.3045</v>
      </c>
      <c r="BW56" s="27">
        <f>IF($O56&gt;=BW$1,$S56+$Y56+$Z56,$Y56+$Z56)</f>
        <v>1647.3045</v>
      </c>
      <c r="BX56" s="27">
        <f>IF($O56&gt;=BX$1,$S56+$Y56+$Z56,$Y56+$Z56)</f>
        <v>1647.3045</v>
      </c>
      <c r="BY56" s="27">
        <f>IF($O56&gt;=BY$1,$S56+$Y56+$Z56,$Y56+$Z56)</f>
        <v>1647.3045</v>
      </c>
      <c r="BZ56" s="27">
        <f>IF($O56&gt;=BZ$1,$S56+$Y56+$Z56,$Y56+$Z56)</f>
        <v>1647.3045</v>
      </c>
      <c r="CA56" s="27">
        <f>IF($O56&gt;=CA$1,$S56+$Y56+$Z56,$Y56+$Z56)</f>
        <v>1647.3045</v>
      </c>
      <c r="CB56" s="27">
        <f>IF($O56&gt;=CB$1,$S56+$Y56+$Z56,$Y56+$Z56)</f>
        <v>1647.3045</v>
      </c>
      <c r="CC56" s="27">
        <f>IF($O56&gt;=CC$1,$S56+$Y56+$Z56,$Y56+$Z56)</f>
        <v>1647.3045</v>
      </c>
      <c r="CD56" s="27">
        <f>IF($O56&gt;=CD$1,$S56+$Y56+$Z56,$Y56+$Z56)</f>
        <v>1647.3045</v>
      </c>
      <c r="CE56" s="27">
        <f>IF($O56&gt;=CE$1,$S56+$Y56+$Z56,$Y56+$Z56)</f>
        <v>1647.3045</v>
      </c>
      <c r="CF56" s="27">
        <f>IF($O56&gt;=CF$1,$S56+$Y56+$Z56,$Y56+$Z56)</f>
        <v>1647.3045</v>
      </c>
      <c r="CG56" s="27">
        <f>IF($O56&gt;=CG$1,$S56+$Y56+$Z56,$Y56+$Z56)</f>
        <v>1647.3045</v>
      </c>
      <c r="CH56" s="27">
        <f>IF($O56&gt;=CH$1,$S56+$Y56+$Z56,$Y56+$Z56)</f>
        <v>1647.3045</v>
      </c>
      <c r="CI56" s="27">
        <f>IF($O56&gt;=CI$1,$S56+$Y56+$Z56,$Y56+$Z56)</f>
        <v>1647.3045</v>
      </c>
      <c r="CJ56" s="27">
        <f>IF($O56&gt;=CJ$1,$S56+$Y56+$Z56,$Y56+$Z56)</f>
        <v>1647.3045</v>
      </c>
      <c r="CK56" s="27">
        <f>IF($O56&gt;=CK$1,$S56+$Y56+$Z56,$Y56+$Z56)</f>
        <v>1647.3045</v>
      </c>
      <c r="CL56" s="27">
        <f>IF($O56&gt;=CL$1,$S56+$Y56+$Z56,$Y56+$Z56)</f>
        <v>1647.3045</v>
      </c>
      <c r="CM56" s="27">
        <f>IF($O56&gt;=CM$1,$S56+$Y56+$Z56,$Y56+$Z56)</f>
        <v>1647.3045</v>
      </c>
      <c r="CN56" s="27">
        <f>IF($O56&gt;=CN$1,$S56+$Y56,$Y56)</f>
        <v>1247.3045</v>
      </c>
      <c r="CO56" s="27">
        <f>IF($O56&gt;=CO$1,$S56+$Y56,$Y56)</f>
        <v>1247.3045</v>
      </c>
      <c r="CP56" s="27">
        <f>IF($O56&gt;=CP$1,$S56+$Y56,$Y56)</f>
        <v>1247.3045</v>
      </c>
      <c r="CQ56" s="27">
        <f>IF($O56&gt;=CQ$1,$S56+$Y56,$Y56)</f>
        <v>1247.3045</v>
      </c>
      <c r="CR56" s="27">
        <f>IF($O56&gt;=CR$1,$S56+$Y56,$Y56)</f>
        <v>1247.3045</v>
      </c>
      <c r="CS56" s="27">
        <f>IF($O56&gt;=CS$1,$S56+$Y56,$Y56)</f>
        <v>1247.3045</v>
      </c>
      <c r="CT56" s="27">
        <f>IF($O56&gt;=CT$1,$S56+$Y56,$Y56)</f>
        <v>1247.3045</v>
      </c>
      <c r="CU56" s="27">
        <f>IF($O56&gt;=CU$1,$S56+$Y56,$Y56)</f>
        <v>1247.3045</v>
      </c>
      <c r="CV56" s="27">
        <f>IF($O56&gt;=CV$1,$S56+$Y56,$Y56)</f>
        <v>1247.3045</v>
      </c>
      <c r="CW56" s="27">
        <f>IF($O56&gt;=CW$1,$S56+$Y56,$Y56)</f>
        <v>1247.3045</v>
      </c>
      <c r="CX56" s="27">
        <f>IF($O56&gt;=CX$1,$S56+$Y56,$Y56)</f>
        <v>1247.3045</v>
      </c>
      <c r="CY56" s="27">
        <f>IF($O56&gt;=CY$1,$S56+$Y56,$Y56)</f>
        <v>1247.3045</v>
      </c>
      <c r="CZ56" s="27">
        <f>IF($O56&gt;=CZ$1,$S56+$Y56,$Y56)</f>
        <v>1247.3045</v>
      </c>
      <c r="DA56" s="27">
        <f>IF($O56&gt;=DA$1,$S56+$Y56,$Y56)</f>
        <v>1247.3045</v>
      </c>
      <c r="DB56" s="27">
        <f>IF($O56&gt;=DB$1,$S56+$Y56,$Y56)</f>
        <v>1247.3045</v>
      </c>
      <c r="DC56" s="27">
        <f>IF($O56&gt;=DC$1,$S56+$Y56,$Y56)</f>
        <v>1247.3045</v>
      </c>
      <c r="DD56" s="27">
        <f>IF($O56&gt;=DD$1,$S56+$Y56,$Y56)</f>
        <v>1247.3045</v>
      </c>
      <c r="DE56" s="27">
        <f>IF($O56&gt;=DE$1,$S56+$Y56,$Y56)</f>
        <v>1247.3045</v>
      </c>
      <c r="DF56" s="27">
        <f>IF($O56&gt;=DF$1,$S56+$Y56,$Y56)</f>
        <v>1247.3045</v>
      </c>
      <c r="DG56" s="27">
        <f>IF($O56&gt;=DG$1,$S56+$Y56,$Y56)</f>
        <v>1247.3045</v>
      </c>
      <c r="DH56" s="27">
        <f>IF($O56&gt;=DH$1,$S56+$Y56,$Y56)</f>
        <v>1247.3045</v>
      </c>
      <c r="DI56" s="27">
        <f>IF($O56&gt;=DI$1,$S56+$Y56,$Y56)</f>
        <v>1247.3045</v>
      </c>
      <c r="DJ56" s="27">
        <f>IF($O56&gt;=DJ$1,$S56+$Y56,$Y56)</f>
        <v>1247.3045</v>
      </c>
      <c r="DK56" s="27">
        <f>IF($O56&gt;=DK$1,$S56+$Y56,$Y56)</f>
        <v>1247.3045</v>
      </c>
      <c r="DL56" s="27">
        <f>IF($O56&gt;=DL$1,$S56+$Y56,$Y56)</f>
        <v>1247.3045</v>
      </c>
      <c r="DM56" s="27">
        <f>IF($O56&gt;=DM$1,$S56+$Y56,$Y56)</f>
        <v>1247.3045</v>
      </c>
      <c r="DN56" s="27">
        <f>IF($O56&gt;=DN$1,$S56+$Y56,$Y56)</f>
        <v>1247.3045</v>
      </c>
      <c r="DO56" s="27">
        <f>IF($O56&gt;=DO$1,$S56+$Y56,$Y56)</f>
        <v>1247.3045</v>
      </c>
      <c r="DP56" s="27">
        <f>IF($O56&gt;=DP$1,$S56+$Y56,$Y56)</f>
        <v>1247.3045</v>
      </c>
      <c r="DQ56" s="27">
        <f>IF($O56&gt;=DQ$1,$S56+$Y56,$Y56)</f>
        <v>1247.3045</v>
      </c>
      <c r="DR56" s="27">
        <f>IF($O56&gt;=DR$1,$S56+$Y56,$Y56)</f>
        <v>1247.3045</v>
      </c>
      <c r="DS56" s="27">
        <f>IF($O56&gt;=DS$1,$S56+$Y56,$Y56)</f>
        <v>1247.3045</v>
      </c>
      <c r="DT56" s="27">
        <f>IF($O56&gt;=DT$1,$S56+$Y56,$Y56)</f>
        <v>1247.3045</v>
      </c>
      <c r="DU56" s="27">
        <f>IF($O56&gt;=DU$1,$S56+$Y56,$Y56)</f>
        <v>1247.3045</v>
      </c>
      <c r="DV56" s="27">
        <f>IF($O56&gt;=DV$1,$S56+$Y56,$Y56)</f>
        <v>1247.3045</v>
      </c>
      <c r="DW56" s="27">
        <f>IF($O56&gt;=DW$1,$S56+$Y56,$Y56)</f>
        <v>1247.3045</v>
      </c>
      <c r="DX56" s="27">
        <f>IF($O56&gt;=DX$1,$S56+$Y56,$Y56)</f>
        <v>1247.3045</v>
      </c>
      <c r="DY56" s="27">
        <f>IF($O56&gt;=DY$1,$S56+$Y56,$Y56)</f>
        <v>1247.3045</v>
      </c>
      <c r="DZ56" s="27">
        <f>IF($O56&gt;=DZ$1,$S56+$Y56,$Y56)</f>
        <v>1247.3045</v>
      </c>
      <c r="EA56" s="27">
        <f>IF($O56&gt;=EA$1,$S56+$Y56,$Y56)</f>
        <v>1247.3045</v>
      </c>
      <c r="EB56" s="27">
        <f>IF($O56&gt;=EB$1,$S56+$Y56,$Y56)</f>
        <v>1247.3045</v>
      </c>
      <c r="EC56" s="27">
        <f>IF($O56&gt;=EC$1,$S56+$Y56,$Y56)</f>
        <v>1247.3045</v>
      </c>
      <c r="ED56" s="27">
        <f>IF($O56&gt;=ED$1,$S56+$Y56,$Y56)</f>
        <v>1247.3045</v>
      </c>
      <c r="EE56" s="27">
        <f>IF($O56&gt;=EE$1,$S56+$Y56,$Y56)</f>
        <v>1247.3045</v>
      </c>
      <c r="EF56" s="27">
        <f>IF($O56&gt;=EF$1,$S56+$Y56,$Y56)</f>
        <v>1247.3045</v>
      </c>
      <c r="EG56" s="27">
        <f>IF($O56&gt;=EG$1,$S56+$Y56,$Y56)</f>
        <v>1247.3045</v>
      </c>
      <c r="EH56" s="27">
        <f>IF($O56&gt;=EH$1,$S56+$Y56,$Y56)</f>
        <v>1247.3045</v>
      </c>
      <c r="EI56" s="27">
        <f>IF($O56&gt;=EI$1,$S56+$Y56,$Y56)</f>
        <v>1247.3045</v>
      </c>
      <c r="EJ56" s="27">
        <f>IF($O56&gt;=EJ$1,$S56+$Y56,$Y56)</f>
        <v>1247.3045</v>
      </c>
      <c r="EK56" s="27">
        <f>IF($O56&gt;=EK$1,$S56+$Y56,$Y56)</f>
        <v>1247.3045</v>
      </c>
      <c r="EL56" s="27">
        <f>IF($O56&gt;=EL$1,$S56+$Y56,$Y56)</f>
        <v>1247.3045</v>
      </c>
      <c r="EM56" s="27">
        <f>IF($O56&gt;=EM$1,$S56+$Y56,$Y56)</f>
        <v>1247.3045</v>
      </c>
      <c r="EN56" s="27">
        <f>IF($O56&gt;=EN$1,$S56+$Y56,$Y56)</f>
        <v>1247.3045</v>
      </c>
      <c r="EO56" s="27">
        <f>IF($O56&gt;=EO$1,$S56+$Y56,$Y56)</f>
        <v>1247.3045</v>
      </c>
      <c r="EP56" s="27">
        <f>IF($O56&gt;=EP$1,$S56+$Y56,$Y56)</f>
        <v>1247.3045</v>
      </c>
      <c r="EQ56" s="27">
        <f>IF($O56&gt;=EQ$1,$S56+$Y56,$Y56)</f>
        <v>1247.3045</v>
      </c>
      <c r="ER56" s="27">
        <f>IF($O56&gt;=ER$1,$S56+$Y56,$Y56)</f>
        <v>1247.3045</v>
      </c>
      <c r="ES56" s="27">
        <f>IF($O56&gt;=ES$1,$S56+$Y56,$Y56)</f>
        <v>1247.3045</v>
      </c>
      <c r="ET56" s="27">
        <f>IF($O56&gt;=ET$1,$S56+$Y56,$Y56)</f>
        <v>1247.3045</v>
      </c>
      <c r="EU56" s="27">
        <f>IF($O56&gt;=EU$1,$S56+$Y56,$Y56)</f>
        <v>1247.3045</v>
      </c>
      <c r="EV56" s="27">
        <f>IF($O56&gt;=EV$1,$S56,0)</f>
        <v>1247.3045</v>
      </c>
      <c r="EW56" s="27">
        <f>IF($O56&gt;=EW$1,$S56,0)</f>
        <v>1247.3045</v>
      </c>
      <c r="EX56" s="27">
        <f>IF($O56&gt;=EX$1,$S56,0)</f>
        <v>1247.3045</v>
      </c>
      <c r="EY56" s="27">
        <f>IF($O56&gt;=EY$1,$S56,0)</f>
        <v>1247.3045</v>
      </c>
      <c r="EZ56" s="27">
        <f>IF($O56&gt;=EZ$1,$S56,0)</f>
        <v>1247.3045</v>
      </c>
      <c r="FA56" s="27">
        <f>IF($O56&gt;=FA$1,$S56,0)</f>
        <v>1247.3045</v>
      </c>
      <c r="FB56" s="27">
        <f>IF($O56&gt;=FB$1,$S56,0)</f>
        <v>1247.3045</v>
      </c>
      <c r="FC56" s="27">
        <f>IF($O56&gt;=FC$1,$S56,0)</f>
        <v>1247.3045</v>
      </c>
      <c r="FD56" s="27">
        <f>IF($O56&gt;=FD$1,$S56,0)</f>
        <v>1247.3045</v>
      </c>
      <c r="FE56" s="27">
        <f>IF($O56&gt;=FE$1,$S56,0)</f>
        <v>1247.3045</v>
      </c>
      <c r="FF56" s="27">
        <f>IF($O56&gt;=FF$1,$S56,0)</f>
        <v>1247.3045</v>
      </c>
      <c r="FG56" s="27">
        <f>IF($O56&gt;=FG$1,$S56,0)</f>
        <v>1247.3045</v>
      </c>
      <c r="FH56" s="27">
        <f>IF($O56&gt;=FH$1,$S56,0)</f>
        <v>1247.3045</v>
      </c>
      <c r="FI56" s="27">
        <f>IF($O56&gt;=FI$1,$S56,0)</f>
        <v>1247.3045</v>
      </c>
      <c r="FJ56" s="27">
        <f>IF($O56&gt;=FJ$1,$S56,0)</f>
        <v>1247.3045</v>
      </c>
      <c r="FK56" s="27">
        <f>IF($O56&gt;=FK$1,$S56,0)</f>
        <v>1247.3045</v>
      </c>
      <c r="FL56" s="27">
        <f>IF($O56&gt;=FL$1,$S56,0)</f>
        <v>1247.3045</v>
      </c>
      <c r="FM56" s="27">
        <f>IF($O56&gt;=FM$1,$S56,0)</f>
        <v>1247.3045</v>
      </c>
      <c r="FN56" s="27">
        <f>IF($O56&gt;=FN$1,$S56,0)</f>
        <v>1247.3045</v>
      </c>
      <c r="FO56" s="27">
        <f>IF($O56&gt;=FO$1,$S56,0)</f>
        <v>1247.3045</v>
      </c>
      <c r="FP56" s="27">
        <f>IF($O56&gt;=FP$1,$S56,0)</f>
        <v>1247.3045</v>
      </c>
      <c r="FQ56" s="27">
        <f>IF($O56&gt;=FQ$1,$S56,0)</f>
        <v>1247.3045</v>
      </c>
      <c r="FR56" s="27">
        <f>IF($O56&gt;=FR$1,$S56,0)</f>
        <v>1247.3045</v>
      </c>
      <c r="FS56" s="27">
        <f>IF($O56&gt;=FS$1,$S56,0)</f>
        <v>1247.3045</v>
      </c>
      <c r="FT56" s="27">
        <f>IF($O56&gt;=FT$1,$S56,0)</f>
        <v>1247.3045</v>
      </c>
      <c r="FU56" s="27">
        <f>IF($O56&gt;=FU$1,$S56,0)</f>
        <v>1247.3045</v>
      </c>
      <c r="FV56" s="27">
        <f>IF($O56&gt;=FV$1,$S56,0)</f>
        <v>1247.3045</v>
      </c>
      <c r="FW56" s="27">
        <f>IF($O56&gt;=FW$1,$S56,0)</f>
        <v>1247.3045</v>
      </c>
      <c r="FX56" s="27">
        <f>IF($O56&gt;=FX$1,$S56,0)</f>
        <v>1247.3045</v>
      </c>
      <c r="FY56" s="27">
        <f>IF($O56&gt;=FY$1,$S56,0)</f>
        <v>1247.3045</v>
      </c>
      <c r="FZ56" s="27">
        <f>IF($O56&gt;=FZ$1,$S56,0)</f>
        <v>1247.3045</v>
      </c>
      <c r="GA56" s="27">
        <f>IF($O56&gt;=GA$1,$S56,0)</f>
        <v>1247.3045</v>
      </c>
      <c r="GB56" s="27">
        <f>IF($O56&gt;=GB$1,$S56,0)</f>
        <v>1247.3045</v>
      </c>
      <c r="GC56" s="27">
        <f>IF($O56&gt;=GC$1,$S56,0)</f>
        <v>1247.3045</v>
      </c>
      <c r="GD56" s="27">
        <f>IF($O56&gt;=GD$1,$S56,0)</f>
        <v>1247.3045</v>
      </c>
      <c r="GE56" s="27">
        <f>IF($O56&gt;=GE$1,$S56,0)</f>
        <v>1247.3045</v>
      </c>
      <c r="GF56" s="27">
        <f>IF($O56&gt;=GF$1,$S56,0)</f>
        <v>1247.3045</v>
      </c>
      <c r="GG56" s="27">
        <f>IF($O56&gt;=GG$1,$S56,0)</f>
        <v>1247.3045</v>
      </c>
      <c r="GH56" s="27">
        <f>IF($O56&gt;=GH$1,$S56,0)</f>
        <v>1247.3045</v>
      </c>
      <c r="GI56" s="27">
        <f>IF($O56&gt;=GI$1,$S56,0)</f>
        <v>1247.3045</v>
      </c>
      <c r="GJ56" s="27">
        <f>IF($O56&gt;=GJ$1,$S56,0)</f>
        <v>1247.3045</v>
      </c>
      <c r="GK56" s="27">
        <f>IF($O56&gt;=GK$1,$S56,0)</f>
        <v>1247.3045</v>
      </c>
      <c r="GL56" s="27">
        <f>IF($O56&gt;=GL$1,$S56,0)</f>
        <v>1247.3045</v>
      </c>
      <c r="GM56" s="27">
        <f>IF($O56&gt;=GM$1,$S56,0)</f>
        <v>1247.3045</v>
      </c>
      <c r="GN56" s="27">
        <f>IF($O56&gt;=GN$1,$S56,0)</f>
        <v>1247.3045</v>
      </c>
      <c r="GO56" s="27">
        <f>IF($O56&gt;=GO$1,$S56,0)</f>
        <v>1247.3045</v>
      </c>
      <c r="GP56" s="27">
        <f>IF($O56&gt;=GP$1,$S56,0)</f>
        <v>1247.3045</v>
      </c>
      <c r="GQ56" s="27">
        <f>IF($O56&gt;=GQ$1,$S56,0)</f>
        <v>1247.3045</v>
      </c>
      <c r="GR56" s="27">
        <f>IF($O56&gt;=GR$1,$S56,0)</f>
        <v>1247.3045</v>
      </c>
      <c r="GS56" s="27">
        <f>IF($O56&gt;=GS$1,$S56,0)</f>
        <v>1247.3045</v>
      </c>
      <c r="GT56" s="27">
        <f>IF($O56&gt;=GT$1,$S56,0)</f>
        <v>1247.3045</v>
      </c>
      <c r="GU56" s="27">
        <f>IF($O56&gt;=GU$1,$S56,0)</f>
        <v>1247.3045</v>
      </c>
      <c r="GV56" s="27">
        <f>IF($O56&gt;=GV$1,$S56,0)</f>
        <v>1247.3045</v>
      </c>
      <c r="GW56" s="27">
        <f>IF($O56&gt;=GW$1,$S56,0)</f>
        <v>1247.3045</v>
      </c>
      <c r="GX56" s="27">
        <f>IF($O56&gt;=GX$1,$S56,0)</f>
        <v>1247.3045</v>
      </c>
      <c r="GY56" s="27">
        <f>IF($O56&gt;=GY$1,$S56,0)</f>
        <v>1247.3045</v>
      </c>
      <c r="GZ56" s="27">
        <f>IF($O56&gt;=GZ$1,$S56,0)</f>
        <v>1247.3045</v>
      </c>
      <c r="HA56" s="27">
        <f>IF($O56&gt;=HA$1,$S56,0)</f>
        <v>1247.3045</v>
      </c>
      <c r="HB56" s="27">
        <f>IF($O56&gt;=HB$1,$S56,0)</f>
        <v>1247.3045</v>
      </c>
      <c r="HC56" s="27">
        <f>IF($O56&gt;=HC$1,$S56,0)</f>
        <v>1247.3045</v>
      </c>
    </row>
    <row r="57" spans="1:211">
      <c r="A57" s="3">
        <v>10820</v>
      </c>
      <c r="B57" s="3" t="s">
        <v>95</v>
      </c>
      <c r="C57" s="3" t="s">
        <v>45</v>
      </c>
      <c r="D57" s="3">
        <v>65</v>
      </c>
      <c r="E57" s="4">
        <v>28494</v>
      </c>
      <c r="F57" s="5">
        <v>40.484931506849314</v>
      </c>
      <c r="G57" s="3" t="s">
        <v>77</v>
      </c>
      <c r="H57" s="4">
        <v>19653</v>
      </c>
      <c r="I57" s="9" t="s">
        <v>849</v>
      </c>
      <c r="J57" s="5">
        <v>3762.23</v>
      </c>
      <c r="K57" s="31">
        <v>90</v>
      </c>
      <c r="L57" s="32">
        <v>40</v>
      </c>
      <c r="M57" s="33">
        <f>VLOOKUP(L57,FIND,3,TRUE)</f>
        <v>1.5</v>
      </c>
      <c r="N57" s="32">
        <f>IF(L57&gt;30,180,VLOOKUP(L57,TEMPO,2,FALSE))</f>
        <v>180</v>
      </c>
      <c r="O57" s="32">
        <f>IF(R57&gt;0,4,N57)</f>
        <v>180</v>
      </c>
      <c r="P57" s="96">
        <f>J57*M57*L57</f>
        <v>225733.80000000002</v>
      </c>
      <c r="Q57" s="96">
        <f>10934.45*2</f>
        <v>21868.9</v>
      </c>
      <c r="R57" s="96">
        <f>IF(P57&lt;=Q57,P57/4,0)</f>
        <v>0</v>
      </c>
      <c r="S57" s="5">
        <f>IF(P57&gt;=Q57,P57/N57,0)</f>
        <v>1254.0766666666668</v>
      </c>
      <c r="T57" s="3"/>
      <c r="U57" s="3">
        <f>IF(T57="",1,0)</f>
        <v>1</v>
      </c>
      <c r="V57" s="3">
        <v>114</v>
      </c>
      <c r="W57" s="5">
        <v>0</v>
      </c>
      <c r="X57" s="5">
        <v>402.65</v>
      </c>
      <c r="Y57" s="5">
        <f>X57*W57</f>
        <v>0</v>
      </c>
      <c r="Z57" s="5">
        <v>400</v>
      </c>
      <c r="AA57" s="5">
        <f>S57+Y57+Z57</f>
        <v>1654.0766666666668</v>
      </c>
      <c r="AB57" s="39">
        <f>(J57/12+J57/12*1.3333333333+450/12+J57/30*6/12+J57)*1.3+Y57+Z57+153.9</f>
        <v>6526.0721222086368</v>
      </c>
      <c r="AC57" s="39" t="s">
        <v>45</v>
      </c>
      <c r="AD57" s="39">
        <f>J57*1.3+400+153.9</f>
        <v>5444.799</v>
      </c>
      <c r="AE57" s="39">
        <f>SUMIFS('CUSTO MENSAL FUNC NOVO'!H:H,'CUSTO MENSAL FUNC NOVO'!A:A,'VALORES MENSAIS'!AC57)</f>
        <v>2013.943</v>
      </c>
      <c r="AF57" s="27">
        <f>IF($R57&gt;0,$R57,$S57)+$Y57+$Z57</f>
        <v>1654.0766666666668</v>
      </c>
      <c r="AG57" s="27">
        <f>IF($R57&gt;0,$R57,$S57)+$Y57+$Z57</f>
        <v>1654.0766666666668</v>
      </c>
      <c r="AH57" s="27">
        <f>IF($R57&gt;0,$R57,$S57)+$Y57+$Z57</f>
        <v>1654.0766666666668</v>
      </c>
      <c r="AI57" s="27">
        <f>IF($R57&gt;0,$R57,$S57)+$Y57+$Z57</f>
        <v>1654.0766666666668</v>
      </c>
      <c r="AJ57" s="27">
        <f>IF($O57&gt;=AJ$1,$S57+$Y57+$Z57,$Y57+$Z57)</f>
        <v>1654.0766666666668</v>
      </c>
      <c r="AK57" s="27">
        <f>IF($O57&gt;=AK$1,$S57+$Y57+$Z57,$Y57+$Z57)</f>
        <v>1654.0766666666668</v>
      </c>
      <c r="AL57" s="27">
        <f>IF($O57&gt;=AL$1,$S57+$Y57+$Z57,$Y57+$Z57)</f>
        <v>1654.0766666666668</v>
      </c>
      <c r="AM57" s="27">
        <f>IF($O57&gt;=AM$1,$S57+$Y57+$Z57,$Y57+$Z57)</f>
        <v>1654.0766666666668</v>
      </c>
      <c r="AN57" s="27">
        <f>IF($O57&gt;=AN$1,$S57+$Y57+$Z57,$Y57+$Z57)</f>
        <v>1654.0766666666668</v>
      </c>
      <c r="AO57" s="27">
        <f>IF($O57&gt;=AO$1,$S57+$Y57+$Z57,$Y57+$Z57)</f>
        <v>1654.0766666666668</v>
      </c>
      <c r="AP57" s="27">
        <f>IF($O57&gt;=AP$1,$S57+$Y57+$Z57,$Y57+$Z57)</f>
        <v>1654.0766666666668</v>
      </c>
      <c r="AQ57" s="27">
        <f>IF($O57&gt;=AQ$1,$S57+$Y57+$Z57,$Y57+$Z57)</f>
        <v>1654.0766666666668</v>
      </c>
      <c r="AR57" s="27">
        <f>IF($O57&gt;=AR$1,$S57+$Y57+$Z57,$Y57+$Z57)</f>
        <v>1654.0766666666668</v>
      </c>
      <c r="AS57" s="27">
        <f>IF($O57&gt;=AS$1,$S57+$Y57+$Z57,$Y57+$Z57)</f>
        <v>1654.0766666666668</v>
      </c>
      <c r="AT57" s="27">
        <f>IF($O57&gt;=AT$1,$S57+$Y57+$Z57,$Y57+$Z57)</f>
        <v>1654.0766666666668</v>
      </c>
      <c r="AU57" s="27">
        <f>IF($O57&gt;=AU$1,$S57+$Y57+$Z57,$Y57+$Z57)</f>
        <v>1654.0766666666668</v>
      </c>
      <c r="AV57" s="27">
        <f>IF($O57&gt;=AV$1,$S57+$Y57+$Z57,$Y57+$Z57)</f>
        <v>1654.0766666666668</v>
      </c>
      <c r="AW57" s="27">
        <f>IF($O57&gt;=AW$1,$S57+$Y57+$Z57,$Y57+$Z57)</f>
        <v>1654.0766666666668</v>
      </c>
      <c r="AX57" s="27">
        <f>IF($O57&gt;=AX$1,$S57+$Y57+$Z57,$Y57+$Z57)</f>
        <v>1654.0766666666668</v>
      </c>
      <c r="AY57" s="27">
        <f>IF($O57&gt;=AY$1,$S57+$Y57+$Z57,$Y57+$Z57)</f>
        <v>1654.0766666666668</v>
      </c>
      <c r="AZ57" s="27">
        <f>IF($O57&gt;=AZ$1,$S57+$Y57+$Z57,$Y57+$Z57)</f>
        <v>1654.0766666666668</v>
      </c>
      <c r="BA57" s="27">
        <f>IF($O57&gt;=BA$1,$S57+$Y57+$Z57,$Y57+$Z57)</f>
        <v>1654.0766666666668</v>
      </c>
      <c r="BB57" s="27">
        <f>IF($O57&gt;=BB$1,$S57+$Y57+$Z57,$Y57+$Z57)</f>
        <v>1654.0766666666668</v>
      </c>
      <c r="BC57" s="27">
        <f>IF($O57&gt;=BC$1,$S57+$Y57+$Z57,$Y57+$Z57)</f>
        <v>1654.0766666666668</v>
      </c>
      <c r="BD57" s="27">
        <f>IF($O57&gt;=BD$1,$S57+$Y57+$Z57,$Y57+$Z57)</f>
        <v>1654.0766666666668</v>
      </c>
      <c r="BE57" s="27">
        <f>IF($O57&gt;=BE$1,$S57+$Y57+$Z57,$Y57+$Z57)</f>
        <v>1654.0766666666668</v>
      </c>
      <c r="BF57" s="27">
        <f>IF($O57&gt;=BF$1,$S57+$Y57+$Z57,$Y57+$Z57)</f>
        <v>1654.0766666666668</v>
      </c>
      <c r="BG57" s="27">
        <f>IF($O57&gt;=BG$1,$S57+$Y57+$Z57,$Y57+$Z57)</f>
        <v>1654.0766666666668</v>
      </c>
      <c r="BH57" s="27">
        <f>IF($O57&gt;=BH$1,$S57+$Y57+$Z57,$Y57+$Z57)</f>
        <v>1654.0766666666668</v>
      </c>
      <c r="BI57" s="27">
        <f>IF($O57&gt;=BI$1,$S57+$Y57+$Z57,$Y57+$Z57)</f>
        <v>1654.0766666666668</v>
      </c>
      <c r="BJ57" s="27">
        <f>IF($O57&gt;=BJ$1,$S57+$Y57+$Z57,$Y57+$Z57)</f>
        <v>1654.0766666666668</v>
      </c>
      <c r="BK57" s="27">
        <f>IF($O57&gt;=BK$1,$S57+$Y57+$Z57,$Y57+$Z57)</f>
        <v>1654.0766666666668</v>
      </c>
      <c r="BL57" s="27">
        <f>IF($O57&gt;=BL$1,$S57+$Y57+$Z57,$Y57+$Z57)</f>
        <v>1654.0766666666668</v>
      </c>
      <c r="BM57" s="27">
        <f>IF($O57&gt;=BM$1,$S57+$Y57+$Z57,$Y57+$Z57)</f>
        <v>1654.0766666666668</v>
      </c>
      <c r="BN57" s="27">
        <f>IF($O57&gt;=BN$1,$S57+$Y57+$Z57,$Y57+$Z57)</f>
        <v>1654.0766666666668</v>
      </c>
      <c r="BO57" s="27">
        <f>IF($O57&gt;=BO$1,$S57+$Y57+$Z57,$Y57+$Z57)</f>
        <v>1654.0766666666668</v>
      </c>
      <c r="BP57" s="27">
        <f>IF($O57&gt;=BP$1,$S57+$Y57+$Z57,$Y57+$Z57)</f>
        <v>1654.0766666666668</v>
      </c>
      <c r="BQ57" s="27">
        <f>IF($O57&gt;=BQ$1,$S57+$Y57+$Z57,$Y57+$Z57)</f>
        <v>1654.0766666666668</v>
      </c>
      <c r="BR57" s="27">
        <f>IF($O57&gt;=BR$1,$S57+$Y57+$Z57,$Y57+$Z57)</f>
        <v>1654.0766666666668</v>
      </c>
      <c r="BS57" s="27">
        <f>IF($O57&gt;=BS$1,$S57+$Y57+$Z57,$Y57+$Z57)</f>
        <v>1654.0766666666668</v>
      </c>
      <c r="BT57" s="27">
        <f>IF($O57&gt;=BT$1,$S57+$Y57+$Z57,$Y57+$Z57)</f>
        <v>1654.0766666666668</v>
      </c>
      <c r="BU57" s="27">
        <f>IF($O57&gt;=BU$1,$S57+$Y57+$Z57,$Y57+$Z57)</f>
        <v>1654.0766666666668</v>
      </c>
      <c r="BV57" s="27">
        <f>IF($O57&gt;=BV$1,$S57+$Y57+$Z57,$Y57+$Z57)</f>
        <v>1654.0766666666668</v>
      </c>
      <c r="BW57" s="27">
        <f>IF($O57&gt;=BW$1,$S57+$Y57+$Z57,$Y57+$Z57)</f>
        <v>1654.0766666666668</v>
      </c>
      <c r="BX57" s="27">
        <f>IF($O57&gt;=BX$1,$S57+$Y57+$Z57,$Y57+$Z57)</f>
        <v>1654.0766666666668</v>
      </c>
      <c r="BY57" s="27">
        <f>IF($O57&gt;=BY$1,$S57+$Y57+$Z57,$Y57+$Z57)</f>
        <v>1654.0766666666668</v>
      </c>
      <c r="BZ57" s="27">
        <f>IF($O57&gt;=BZ$1,$S57+$Y57+$Z57,$Y57+$Z57)</f>
        <v>1654.0766666666668</v>
      </c>
      <c r="CA57" s="27">
        <f>IF($O57&gt;=CA$1,$S57+$Y57+$Z57,$Y57+$Z57)</f>
        <v>1654.0766666666668</v>
      </c>
      <c r="CB57" s="27">
        <f>IF($O57&gt;=CB$1,$S57+$Y57+$Z57,$Y57+$Z57)</f>
        <v>1654.0766666666668</v>
      </c>
      <c r="CC57" s="27">
        <f>IF($O57&gt;=CC$1,$S57+$Y57+$Z57,$Y57+$Z57)</f>
        <v>1654.0766666666668</v>
      </c>
      <c r="CD57" s="27">
        <f>IF($O57&gt;=CD$1,$S57+$Y57+$Z57,$Y57+$Z57)</f>
        <v>1654.0766666666668</v>
      </c>
      <c r="CE57" s="27">
        <f>IF($O57&gt;=CE$1,$S57+$Y57+$Z57,$Y57+$Z57)</f>
        <v>1654.0766666666668</v>
      </c>
      <c r="CF57" s="27">
        <f>IF($O57&gt;=CF$1,$S57+$Y57+$Z57,$Y57+$Z57)</f>
        <v>1654.0766666666668</v>
      </c>
      <c r="CG57" s="27">
        <f>IF($O57&gt;=CG$1,$S57+$Y57+$Z57,$Y57+$Z57)</f>
        <v>1654.0766666666668</v>
      </c>
      <c r="CH57" s="27">
        <f>IF($O57&gt;=CH$1,$S57+$Y57+$Z57,$Y57+$Z57)</f>
        <v>1654.0766666666668</v>
      </c>
      <c r="CI57" s="27">
        <f>IF($O57&gt;=CI$1,$S57+$Y57+$Z57,$Y57+$Z57)</f>
        <v>1654.0766666666668</v>
      </c>
      <c r="CJ57" s="27">
        <f>IF($O57&gt;=CJ$1,$S57+$Y57+$Z57,$Y57+$Z57)</f>
        <v>1654.0766666666668</v>
      </c>
      <c r="CK57" s="27">
        <f>IF($O57&gt;=CK$1,$S57+$Y57+$Z57,$Y57+$Z57)</f>
        <v>1654.0766666666668</v>
      </c>
      <c r="CL57" s="27">
        <f>IF($O57&gt;=CL$1,$S57+$Y57+$Z57,$Y57+$Z57)</f>
        <v>1654.0766666666668</v>
      </c>
      <c r="CM57" s="27">
        <f>IF($O57&gt;=CM$1,$S57+$Y57+$Z57,$Y57+$Z57)</f>
        <v>1654.0766666666668</v>
      </c>
      <c r="CN57" s="27">
        <f>IF($O57&gt;=CN$1,$S57+$Y57,$Y57)</f>
        <v>1254.0766666666668</v>
      </c>
      <c r="CO57" s="27">
        <f>IF($O57&gt;=CO$1,$S57+$Y57,$Y57)</f>
        <v>1254.0766666666668</v>
      </c>
      <c r="CP57" s="27">
        <f>IF($O57&gt;=CP$1,$S57+$Y57,$Y57)</f>
        <v>1254.0766666666668</v>
      </c>
      <c r="CQ57" s="27">
        <f>IF($O57&gt;=CQ$1,$S57+$Y57,$Y57)</f>
        <v>1254.0766666666668</v>
      </c>
      <c r="CR57" s="27">
        <f>IF($O57&gt;=CR$1,$S57+$Y57,$Y57)</f>
        <v>1254.0766666666668</v>
      </c>
      <c r="CS57" s="27">
        <f>IF($O57&gt;=CS$1,$S57+$Y57,$Y57)</f>
        <v>1254.0766666666668</v>
      </c>
      <c r="CT57" s="27">
        <f>IF($O57&gt;=CT$1,$S57+$Y57,$Y57)</f>
        <v>1254.0766666666668</v>
      </c>
      <c r="CU57" s="27">
        <f>IF($O57&gt;=CU$1,$S57+$Y57,$Y57)</f>
        <v>1254.0766666666668</v>
      </c>
      <c r="CV57" s="27">
        <f>IF($O57&gt;=CV$1,$S57+$Y57,$Y57)</f>
        <v>1254.0766666666668</v>
      </c>
      <c r="CW57" s="27">
        <f>IF($O57&gt;=CW$1,$S57+$Y57,$Y57)</f>
        <v>1254.0766666666668</v>
      </c>
      <c r="CX57" s="27">
        <f>IF($O57&gt;=CX$1,$S57+$Y57,$Y57)</f>
        <v>1254.0766666666668</v>
      </c>
      <c r="CY57" s="27">
        <f>IF($O57&gt;=CY$1,$S57+$Y57,$Y57)</f>
        <v>1254.0766666666668</v>
      </c>
      <c r="CZ57" s="27">
        <f>IF($O57&gt;=CZ$1,$S57+$Y57,$Y57)</f>
        <v>1254.0766666666668</v>
      </c>
      <c r="DA57" s="27">
        <f>IF($O57&gt;=DA$1,$S57+$Y57,$Y57)</f>
        <v>1254.0766666666668</v>
      </c>
      <c r="DB57" s="27">
        <f>IF($O57&gt;=DB$1,$S57+$Y57,$Y57)</f>
        <v>1254.0766666666668</v>
      </c>
      <c r="DC57" s="27">
        <f>IF($O57&gt;=DC$1,$S57+$Y57,$Y57)</f>
        <v>1254.0766666666668</v>
      </c>
      <c r="DD57" s="27">
        <f>IF($O57&gt;=DD$1,$S57+$Y57,$Y57)</f>
        <v>1254.0766666666668</v>
      </c>
      <c r="DE57" s="27">
        <f>IF($O57&gt;=DE$1,$S57+$Y57,$Y57)</f>
        <v>1254.0766666666668</v>
      </c>
      <c r="DF57" s="27">
        <f>IF($O57&gt;=DF$1,$S57+$Y57,$Y57)</f>
        <v>1254.0766666666668</v>
      </c>
      <c r="DG57" s="27">
        <f>IF($O57&gt;=DG$1,$S57+$Y57,$Y57)</f>
        <v>1254.0766666666668</v>
      </c>
      <c r="DH57" s="27">
        <f>IF($O57&gt;=DH$1,$S57+$Y57,$Y57)</f>
        <v>1254.0766666666668</v>
      </c>
      <c r="DI57" s="27">
        <f>IF($O57&gt;=DI$1,$S57+$Y57,$Y57)</f>
        <v>1254.0766666666668</v>
      </c>
      <c r="DJ57" s="27">
        <f>IF($O57&gt;=DJ$1,$S57+$Y57,$Y57)</f>
        <v>1254.0766666666668</v>
      </c>
      <c r="DK57" s="27">
        <f>IF($O57&gt;=DK$1,$S57+$Y57,$Y57)</f>
        <v>1254.0766666666668</v>
      </c>
      <c r="DL57" s="27">
        <f>IF($O57&gt;=DL$1,$S57+$Y57,$Y57)</f>
        <v>1254.0766666666668</v>
      </c>
      <c r="DM57" s="27">
        <f>IF($O57&gt;=DM$1,$S57+$Y57,$Y57)</f>
        <v>1254.0766666666668</v>
      </c>
      <c r="DN57" s="27">
        <f>IF($O57&gt;=DN$1,$S57+$Y57,$Y57)</f>
        <v>1254.0766666666668</v>
      </c>
      <c r="DO57" s="27">
        <f>IF($O57&gt;=DO$1,$S57+$Y57,$Y57)</f>
        <v>1254.0766666666668</v>
      </c>
      <c r="DP57" s="27">
        <f>IF($O57&gt;=DP$1,$S57+$Y57,$Y57)</f>
        <v>1254.0766666666668</v>
      </c>
      <c r="DQ57" s="27">
        <f>IF($O57&gt;=DQ$1,$S57+$Y57,$Y57)</f>
        <v>1254.0766666666668</v>
      </c>
      <c r="DR57" s="27">
        <f>IF($O57&gt;=DR$1,$S57+$Y57,$Y57)</f>
        <v>1254.0766666666668</v>
      </c>
      <c r="DS57" s="27">
        <f>IF($O57&gt;=DS$1,$S57+$Y57,$Y57)</f>
        <v>1254.0766666666668</v>
      </c>
      <c r="DT57" s="27">
        <f>IF($O57&gt;=DT$1,$S57+$Y57,$Y57)</f>
        <v>1254.0766666666668</v>
      </c>
      <c r="DU57" s="27">
        <f>IF($O57&gt;=DU$1,$S57+$Y57,$Y57)</f>
        <v>1254.0766666666668</v>
      </c>
      <c r="DV57" s="27">
        <f>IF($O57&gt;=DV$1,$S57+$Y57,$Y57)</f>
        <v>1254.0766666666668</v>
      </c>
      <c r="DW57" s="27">
        <f>IF($O57&gt;=DW$1,$S57+$Y57,$Y57)</f>
        <v>1254.0766666666668</v>
      </c>
      <c r="DX57" s="27">
        <f>IF($O57&gt;=DX$1,$S57+$Y57,$Y57)</f>
        <v>1254.0766666666668</v>
      </c>
      <c r="DY57" s="27">
        <f>IF($O57&gt;=DY$1,$S57+$Y57,$Y57)</f>
        <v>1254.0766666666668</v>
      </c>
      <c r="DZ57" s="27">
        <f>IF($O57&gt;=DZ$1,$S57+$Y57,$Y57)</f>
        <v>1254.0766666666668</v>
      </c>
      <c r="EA57" s="27">
        <f>IF($O57&gt;=EA$1,$S57+$Y57,$Y57)</f>
        <v>1254.0766666666668</v>
      </c>
      <c r="EB57" s="27">
        <f>IF($O57&gt;=EB$1,$S57+$Y57,$Y57)</f>
        <v>1254.0766666666668</v>
      </c>
      <c r="EC57" s="27">
        <f>IF($O57&gt;=EC$1,$S57+$Y57,$Y57)</f>
        <v>1254.0766666666668</v>
      </c>
      <c r="ED57" s="27">
        <f>IF($O57&gt;=ED$1,$S57+$Y57,$Y57)</f>
        <v>1254.0766666666668</v>
      </c>
      <c r="EE57" s="27">
        <f>IF($O57&gt;=EE$1,$S57+$Y57,$Y57)</f>
        <v>1254.0766666666668</v>
      </c>
      <c r="EF57" s="27">
        <f>IF($O57&gt;=EF$1,$S57+$Y57,$Y57)</f>
        <v>1254.0766666666668</v>
      </c>
      <c r="EG57" s="27">
        <f>IF($O57&gt;=EG$1,$S57+$Y57,$Y57)</f>
        <v>1254.0766666666668</v>
      </c>
      <c r="EH57" s="27">
        <f>IF($O57&gt;=EH$1,$S57+$Y57,$Y57)</f>
        <v>1254.0766666666668</v>
      </c>
      <c r="EI57" s="27">
        <f>IF($O57&gt;=EI$1,$S57+$Y57,$Y57)</f>
        <v>1254.0766666666668</v>
      </c>
      <c r="EJ57" s="27">
        <f>IF($O57&gt;=EJ$1,$S57+$Y57,$Y57)</f>
        <v>1254.0766666666668</v>
      </c>
      <c r="EK57" s="27">
        <f>IF($O57&gt;=EK$1,$S57+$Y57,$Y57)</f>
        <v>1254.0766666666668</v>
      </c>
      <c r="EL57" s="27">
        <f>IF($O57&gt;=EL$1,$S57+$Y57,$Y57)</f>
        <v>1254.0766666666668</v>
      </c>
      <c r="EM57" s="27">
        <f>IF($O57&gt;=EM$1,$S57+$Y57,$Y57)</f>
        <v>1254.0766666666668</v>
      </c>
      <c r="EN57" s="27">
        <f>IF($O57&gt;=EN$1,$S57+$Y57,$Y57)</f>
        <v>1254.0766666666668</v>
      </c>
      <c r="EO57" s="27">
        <f>IF($O57&gt;=EO$1,$S57+$Y57,$Y57)</f>
        <v>1254.0766666666668</v>
      </c>
      <c r="EP57" s="27">
        <f>IF($O57&gt;=EP$1,$S57+$Y57,$Y57)</f>
        <v>1254.0766666666668</v>
      </c>
      <c r="EQ57" s="27">
        <f>IF($O57&gt;=EQ$1,$S57+$Y57,$Y57)</f>
        <v>1254.0766666666668</v>
      </c>
      <c r="ER57" s="27">
        <f>IF($O57&gt;=ER$1,$S57+$Y57,$Y57)</f>
        <v>1254.0766666666668</v>
      </c>
      <c r="ES57" s="27">
        <f>IF($O57&gt;=ES$1,$S57+$Y57,$Y57)</f>
        <v>1254.0766666666668</v>
      </c>
      <c r="ET57" s="27">
        <f>IF($O57&gt;=ET$1,$S57+$Y57,$Y57)</f>
        <v>1254.0766666666668</v>
      </c>
      <c r="EU57" s="27">
        <f>IF($O57&gt;=EU$1,$S57+$Y57,$Y57)</f>
        <v>1254.0766666666668</v>
      </c>
      <c r="EV57" s="27">
        <f>IF($O57&gt;=EV$1,$S57,0)</f>
        <v>1254.0766666666668</v>
      </c>
      <c r="EW57" s="27">
        <f>IF($O57&gt;=EW$1,$S57,0)</f>
        <v>1254.0766666666668</v>
      </c>
      <c r="EX57" s="27">
        <f>IF($O57&gt;=EX$1,$S57,0)</f>
        <v>1254.0766666666668</v>
      </c>
      <c r="EY57" s="27">
        <f>IF($O57&gt;=EY$1,$S57,0)</f>
        <v>1254.0766666666668</v>
      </c>
      <c r="EZ57" s="27">
        <f>IF($O57&gt;=EZ$1,$S57,0)</f>
        <v>1254.0766666666668</v>
      </c>
      <c r="FA57" s="27">
        <f>IF($O57&gt;=FA$1,$S57,0)</f>
        <v>1254.0766666666668</v>
      </c>
      <c r="FB57" s="27">
        <f>IF($O57&gt;=FB$1,$S57,0)</f>
        <v>1254.0766666666668</v>
      </c>
      <c r="FC57" s="27">
        <f>IF($O57&gt;=FC$1,$S57,0)</f>
        <v>1254.0766666666668</v>
      </c>
      <c r="FD57" s="27">
        <f>IF($O57&gt;=FD$1,$S57,0)</f>
        <v>1254.0766666666668</v>
      </c>
      <c r="FE57" s="27">
        <f>IF($O57&gt;=FE$1,$S57,0)</f>
        <v>1254.0766666666668</v>
      </c>
      <c r="FF57" s="27">
        <f>IF($O57&gt;=FF$1,$S57,0)</f>
        <v>1254.0766666666668</v>
      </c>
      <c r="FG57" s="27">
        <f>IF($O57&gt;=FG$1,$S57,0)</f>
        <v>1254.0766666666668</v>
      </c>
      <c r="FH57" s="27">
        <f>IF($O57&gt;=FH$1,$S57,0)</f>
        <v>1254.0766666666668</v>
      </c>
      <c r="FI57" s="27">
        <f>IF($O57&gt;=FI$1,$S57,0)</f>
        <v>1254.0766666666668</v>
      </c>
      <c r="FJ57" s="27">
        <f>IF($O57&gt;=FJ$1,$S57,0)</f>
        <v>1254.0766666666668</v>
      </c>
      <c r="FK57" s="27">
        <f>IF($O57&gt;=FK$1,$S57,0)</f>
        <v>1254.0766666666668</v>
      </c>
      <c r="FL57" s="27">
        <f>IF($O57&gt;=FL$1,$S57,0)</f>
        <v>1254.0766666666668</v>
      </c>
      <c r="FM57" s="27">
        <f>IF($O57&gt;=FM$1,$S57,0)</f>
        <v>1254.0766666666668</v>
      </c>
      <c r="FN57" s="27">
        <f>IF($O57&gt;=FN$1,$S57,0)</f>
        <v>1254.0766666666668</v>
      </c>
      <c r="FO57" s="27">
        <f>IF($O57&gt;=FO$1,$S57,0)</f>
        <v>1254.0766666666668</v>
      </c>
      <c r="FP57" s="27">
        <f>IF($O57&gt;=FP$1,$S57,0)</f>
        <v>1254.0766666666668</v>
      </c>
      <c r="FQ57" s="27">
        <f>IF($O57&gt;=FQ$1,$S57,0)</f>
        <v>1254.0766666666668</v>
      </c>
      <c r="FR57" s="27">
        <f>IF($O57&gt;=FR$1,$S57,0)</f>
        <v>1254.0766666666668</v>
      </c>
      <c r="FS57" s="27">
        <f>IF($O57&gt;=FS$1,$S57,0)</f>
        <v>1254.0766666666668</v>
      </c>
      <c r="FT57" s="27">
        <f>IF($O57&gt;=FT$1,$S57,0)</f>
        <v>1254.0766666666668</v>
      </c>
      <c r="FU57" s="27">
        <f>IF($O57&gt;=FU$1,$S57,0)</f>
        <v>1254.0766666666668</v>
      </c>
      <c r="FV57" s="27">
        <f>IF($O57&gt;=FV$1,$S57,0)</f>
        <v>1254.0766666666668</v>
      </c>
      <c r="FW57" s="27">
        <f>IF($O57&gt;=FW$1,$S57,0)</f>
        <v>1254.0766666666668</v>
      </c>
      <c r="FX57" s="27">
        <f>IF($O57&gt;=FX$1,$S57,0)</f>
        <v>1254.0766666666668</v>
      </c>
      <c r="FY57" s="27">
        <f>IF($O57&gt;=FY$1,$S57,0)</f>
        <v>1254.0766666666668</v>
      </c>
      <c r="FZ57" s="27">
        <f>IF($O57&gt;=FZ$1,$S57,0)</f>
        <v>1254.0766666666668</v>
      </c>
      <c r="GA57" s="27">
        <f>IF($O57&gt;=GA$1,$S57,0)</f>
        <v>1254.0766666666668</v>
      </c>
      <c r="GB57" s="27">
        <f>IF($O57&gt;=GB$1,$S57,0)</f>
        <v>1254.0766666666668</v>
      </c>
      <c r="GC57" s="27">
        <f>IF($O57&gt;=GC$1,$S57,0)</f>
        <v>1254.0766666666668</v>
      </c>
      <c r="GD57" s="27">
        <f>IF($O57&gt;=GD$1,$S57,0)</f>
        <v>1254.0766666666668</v>
      </c>
      <c r="GE57" s="27">
        <f>IF($O57&gt;=GE$1,$S57,0)</f>
        <v>1254.0766666666668</v>
      </c>
      <c r="GF57" s="27">
        <f>IF($O57&gt;=GF$1,$S57,0)</f>
        <v>1254.0766666666668</v>
      </c>
      <c r="GG57" s="27">
        <f>IF($O57&gt;=GG$1,$S57,0)</f>
        <v>1254.0766666666668</v>
      </c>
      <c r="GH57" s="27">
        <f>IF($O57&gt;=GH$1,$S57,0)</f>
        <v>1254.0766666666668</v>
      </c>
      <c r="GI57" s="27">
        <f>IF($O57&gt;=GI$1,$S57,0)</f>
        <v>1254.0766666666668</v>
      </c>
      <c r="GJ57" s="27">
        <f>IF($O57&gt;=GJ$1,$S57,0)</f>
        <v>1254.0766666666668</v>
      </c>
      <c r="GK57" s="27">
        <f>IF($O57&gt;=GK$1,$S57,0)</f>
        <v>1254.0766666666668</v>
      </c>
      <c r="GL57" s="27">
        <f>IF($O57&gt;=GL$1,$S57,0)</f>
        <v>1254.0766666666668</v>
      </c>
      <c r="GM57" s="27">
        <f>IF($O57&gt;=GM$1,$S57,0)</f>
        <v>1254.0766666666668</v>
      </c>
      <c r="GN57" s="27">
        <f>IF($O57&gt;=GN$1,$S57,0)</f>
        <v>1254.0766666666668</v>
      </c>
      <c r="GO57" s="27">
        <f>IF($O57&gt;=GO$1,$S57,0)</f>
        <v>1254.0766666666668</v>
      </c>
      <c r="GP57" s="27">
        <f>IF($O57&gt;=GP$1,$S57,0)</f>
        <v>1254.0766666666668</v>
      </c>
      <c r="GQ57" s="27">
        <f>IF($O57&gt;=GQ$1,$S57,0)</f>
        <v>1254.0766666666668</v>
      </c>
      <c r="GR57" s="27">
        <f>IF($O57&gt;=GR$1,$S57,0)</f>
        <v>1254.0766666666668</v>
      </c>
      <c r="GS57" s="27">
        <f>IF($O57&gt;=GS$1,$S57,0)</f>
        <v>1254.0766666666668</v>
      </c>
      <c r="GT57" s="27">
        <f>IF($O57&gt;=GT$1,$S57,0)</f>
        <v>1254.0766666666668</v>
      </c>
      <c r="GU57" s="27">
        <f>IF($O57&gt;=GU$1,$S57,0)</f>
        <v>1254.0766666666668</v>
      </c>
      <c r="GV57" s="27">
        <f>IF($O57&gt;=GV$1,$S57,0)</f>
        <v>1254.0766666666668</v>
      </c>
      <c r="GW57" s="27">
        <f>IF($O57&gt;=GW$1,$S57,0)</f>
        <v>1254.0766666666668</v>
      </c>
      <c r="GX57" s="27">
        <f>IF($O57&gt;=GX$1,$S57,0)</f>
        <v>1254.0766666666668</v>
      </c>
      <c r="GY57" s="27">
        <f>IF($O57&gt;=GY$1,$S57,0)</f>
        <v>1254.0766666666668</v>
      </c>
      <c r="GZ57" s="27">
        <f>IF($O57&gt;=GZ$1,$S57,0)</f>
        <v>1254.0766666666668</v>
      </c>
      <c r="HA57" s="27">
        <f>IF($O57&gt;=HA$1,$S57,0)</f>
        <v>1254.0766666666668</v>
      </c>
      <c r="HB57" s="27">
        <f>IF($O57&gt;=HB$1,$S57,0)</f>
        <v>1254.0766666666668</v>
      </c>
      <c r="HC57" s="27">
        <f>IF($O57&gt;=HC$1,$S57,0)</f>
        <v>1254.0766666666668</v>
      </c>
    </row>
    <row r="58" spans="1:211">
      <c r="A58" s="3">
        <v>42579</v>
      </c>
      <c r="B58" s="3" t="s">
        <v>83</v>
      </c>
      <c r="C58" s="3" t="s">
        <v>12</v>
      </c>
      <c r="D58" s="3">
        <v>58</v>
      </c>
      <c r="E58" s="4">
        <v>33408</v>
      </c>
      <c r="F58" s="5">
        <v>27.021917808219179</v>
      </c>
      <c r="G58" s="3" t="s">
        <v>77</v>
      </c>
      <c r="H58" s="4">
        <v>22120</v>
      </c>
      <c r="I58" s="9" t="s">
        <v>882</v>
      </c>
      <c r="J58" s="5">
        <v>2242.5100000000002</v>
      </c>
      <c r="K58" s="31">
        <v>90</v>
      </c>
      <c r="L58" s="32">
        <v>27</v>
      </c>
      <c r="M58" s="33">
        <f>VLOOKUP(L58,FIND,3,TRUE)</f>
        <v>1.5</v>
      </c>
      <c r="N58" s="32">
        <f>IF(L58&gt;30,180,VLOOKUP(L58,TEMPO,2,FALSE))</f>
        <v>162</v>
      </c>
      <c r="O58" s="32">
        <f>IF(R58&gt;0,4,N58)</f>
        <v>162</v>
      </c>
      <c r="P58" s="96">
        <f>J58*M58*L58</f>
        <v>90821.655000000013</v>
      </c>
      <c r="Q58" s="96">
        <f>10934.45*2</f>
        <v>21868.9</v>
      </c>
      <c r="R58" s="96">
        <f>IF(P58&lt;=Q58,P58/4,0)</f>
        <v>0</v>
      </c>
      <c r="S58" s="5">
        <f>IF(P58&gt;=Q58,P58/N58,0)</f>
        <v>560.62750000000005</v>
      </c>
      <c r="T58" s="3"/>
      <c r="U58" s="3">
        <f>IF(T58="",1,0)</f>
        <v>1</v>
      </c>
      <c r="V58" s="3">
        <v>63</v>
      </c>
      <c r="W58" s="5">
        <v>0</v>
      </c>
      <c r="X58" s="5">
        <v>245.73</v>
      </c>
      <c r="Y58" s="5">
        <f>X58*W58</f>
        <v>0</v>
      </c>
      <c r="Z58" s="5">
        <v>400</v>
      </c>
      <c r="AA58" s="5">
        <f>S58+Y58+Z58</f>
        <v>960.62750000000005</v>
      </c>
      <c r="AB58" s="39">
        <f>(J58/12+J58/12*1.3333333333+450/12+J58/30*6/12+J58)*1.3+Y58+Z58+153.9</f>
        <v>4133.3574111030139</v>
      </c>
      <c r="AC58" s="39" t="s">
        <v>12</v>
      </c>
      <c r="AD58" s="39">
        <f>J58*1.3+400+153.9</f>
        <v>3469.1630000000005</v>
      </c>
      <c r="AE58" s="39">
        <f>SUMIFS('CUSTO MENSAL FUNC NOVO'!H:H,'CUSTO MENSAL FUNC NOVO'!A:A,'VALORES MENSAIS'!AC58)</f>
        <v>2265.9090000000001</v>
      </c>
      <c r="AF58" s="27">
        <f>IF($R58&gt;0,$R58,$S58)+$Y58+$Z58</f>
        <v>960.62750000000005</v>
      </c>
      <c r="AG58" s="27">
        <f>IF($R58&gt;0,$R58,$S58)+$Y58+$Z58</f>
        <v>960.62750000000005</v>
      </c>
      <c r="AH58" s="27">
        <f>IF($R58&gt;0,$R58,$S58)+$Y58+$Z58</f>
        <v>960.62750000000005</v>
      </c>
      <c r="AI58" s="27">
        <f>IF($R58&gt;0,$R58,$S58)+$Y58+$Z58</f>
        <v>960.62750000000005</v>
      </c>
      <c r="AJ58" s="27">
        <f>IF($O58&gt;=AJ$1,$S58+$Y58+$Z58,$Y58+$Z58)</f>
        <v>960.62750000000005</v>
      </c>
      <c r="AK58" s="27">
        <f>IF($O58&gt;=AK$1,$S58+$Y58+$Z58,$Y58+$Z58)</f>
        <v>960.62750000000005</v>
      </c>
      <c r="AL58" s="27">
        <f>IF($O58&gt;=AL$1,$S58+$Y58+$Z58,$Y58+$Z58)</f>
        <v>960.62750000000005</v>
      </c>
      <c r="AM58" s="27">
        <f>IF($O58&gt;=AM$1,$S58+$Y58+$Z58,$Y58+$Z58)</f>
        <v>960.62750000000005</v>
      </c>
      <c r="AN58" s="27">
        <f>IF($O58&gt;=AN$1,$S58+$Y58+$Z58,$Y58+$Z58)</f>
        <v>960.62750000000005</v>
      </c>
      <c r="AO58" s="27">
        <f>IF($O58&gt;=AO$1,$S58+$Y58+$Z58,$Y58+$Z58)</f>
        <v>960.62750000000005</v>
      </c>
      <c r="AP58" s="27">
        <f>IF($O58&gt;=AP$1,$S58+$Y58+$Z58,$Y58+$Z58)</f>
        <v>960.62750000000005</v>
      </c>
      <c r="AQ58" s="27">
        <f>IF($O58&gt;=AQ$1,$S58+$Y58+$Z58,$Y58+$Z58)</f>
        <v>960.62750000000005</v>
      </c>
      <c r="AR58" s="27">
        <f>IF($O58&gt;=AR$1,$S58+$Y58+$Z58,$Y58+$Z58)</f>
        <v>960.62750000000005</v>
      </c>
      <c r="AS58" s="27">
        <f>IF($O58&gt;=AS$1,$S58+$Y58+$Z58,$Y58+$Z58)</f>
        <v>960.62750000000005</v>
      </c>
      <c r="AT58" s="27">
        <f>IF($O58&gt;=AT$1,$S58+$Y58+$Z58,$Y58+$Z58)</f>
        <v>960.62750000000005</v>
      </c>
      <c r="AU58" s="27">
        <f>IF($O58&gt;=AU$1,$S58+$Y58+$Z58,$Y58+$Z58)</f>
        <v>960.62750000000005</v>
      </c>
      <c r="AV58" s="27">
        <f>IF($O58&gt;=AV$1,$S58+$Y58+$Z58,$Y58+$Z58)</f>
        <v>960.62750000000005</v>
      </c>
      <c r="AW58" s="27">
        <f>IF($O58&gt;=AW$1,$S58+$Y58+$Z58,$Y58+$Z58)</f>
        <v>960.62750000000005</v>
      </c>
      <c r="AX58" s="27">
        <f>IF($O58&gt;=AX$1,$S58+$Y58+$Z58,$Y58+$Z58)</f>
        <v>960.62750000000005</v>
      </c>
      <c r="AY58" s="27">
        <f>IF($O58&gt;=AY$1,$S58+$Y58+$Z58,$Y58+$Z58)</f>
        <v>960.62750000000005</v>
      </c>
      <c r="AZ58" s="27">
        <f>IF($O58&gt;=AZ$1,$S58+$Y58+$Z58,$Y58+$Z58)</f>
        <v>960.62750000000005</v>
      </c>
      <c r="BA58" s="27">
        <f>IF($O58&gt;=BA$1,$S58+$Y58+$Z58,$Y58+$Z58)</f>
        <v>960.62750000000005</v>
      </c>
      <c r="BB58" s="27">
        <f>IF($O58&gt;=BB$1,$S58+$Y58+$Z58,$Y58+$Z58)</f>
        <v>960.62750000000005</v>
      </c>
      <c r="BC58" s="27">
        <f>IF($O58&gt;=BC$1,$S58+$Y58+$Z58,$Y58+$Z58)</f>
        <v>960.62750000000005</v>
      </c>
      <c r="BD58" s="27">
        <f>IF($O58&gt;=BD$1,$S58+$Y58+$Z58,$Y58+$Z58)</f>
        <v>960.62750000000005</v>
      </c>
      <c r="BE58" s="27">
        <f>IF($O58&gt;=BE$1,$S58+$Y58+$Z58,$Y58+$Z58)</f>
        <v>960.62750000000005</v>
      </c>
      <c r="BF58" s="27">
        <f>IF($O58&gt;=BF$1,$S58+$Y58+$Z58,$Y58+$Z58)</f>
        <v>960.62750000000005</v>
      </c>
      <c r="BG58" s="27">
        <f>IF($O58&gt;=BG$1,$S58+$Y58+$Z58,$Y58+$Z58)</f>
        <v>960.62750000000005</v>
      </c>
      <c r="BH58" s="27">
        <f>IF($O58&gt;=BH$1,$S58+$Y58+$Z58,$Y58+$Z58)</f>
        <v>960.62750000000005</v>
      </c>
      <c r="BI58" s="27">
        <f>IF($O58&gt;=BI$1,$S58+$Y58+$Z58,$Y58+$Z58)</f>
        <v>960.62750000000005</v>
      </c>
      <c r="BJ58" s="27">
        <f>IF($O58&gt;=BJ$1,$S58+$Y58+$Z58,$Y58+$Z58)</f>
        <v>960.62750000000005</v>
      </c>
      <c r="BK58" s="27">
        <f>IF($O58&gt;=BK$1,$S58+$Y58+$Z58,$Y58+$Z58)</f>
        <v>960.62750000000005</v>
      </c>
      <c r="BL58" s="27">
        <f>IF($O58&gt;=BL$1,$S58+$Y58+$Z58,$Y58+$Z58)</f>
        <v>960.62750000000005</v>
      </c>
      <c r="BM58" s="27">
        <f>IF($O58&gt;=BM$1,$S58+$Y58+$Z58,$Y58+$Z58)</f>
        <v>960.62750000000005</v>
      </c>
      <c r="BN58" s="27">
        <f>IF($O58&gt;=BN$1,$S58+$Y58+$Z58,$Y58+$Z58)</f>
        <v>960.62750000000005</v>
      </c>
      <c r="BO58" s="27">
        <f>IF($O58&gt;=BO$1,$S58+$Y58+$Z58,$Y58+$Z58)</f>
        <v>960.62750000000005</v>
      </c>
      <c r="BP58" s="27">
        <f>IF($O58&gt;=BP$1,$S58+$Y58+$Z58,$Y58+$Z58)</f>
        <v>960.62750000000005</v>
      </c>
      <c r="BQ58" s="27">
        <f>IF($O58&gt;=BQ$1,$S58+$Y58+$Z58,$Y58+$Z58)</f>
        <v>960.62750000000005</v>
      </c>
      <c r="BR58" s="27">
        <f>IF($O58&gt;=BR$1,$S58+$Y58+$Z58,$Y58+$Z58)</f>
        <v>960.62750000000005</v>
      </c>
      <c r="BS58" s="27">
        <f>IF($O58&gt;=BS$1,$S58+$Y58+$Z58,$Y58+$Z58)</f>
        <v>960.62750000000005</v>
      </c>
      <c r="BT58" s="27">
        <f>IF($O58&gt;=BT$1,$S58+$Y58+$Z58,$Y58+$Z58)</f>
        <v>960.62750000000005</v>
      </c>
      <c r="BU58" s="27">
        <f>IF($O58&gt;=BU$1,$S58+$Y58+$Z58,$Y58+$Z58)</f>
        <v>960.62750000000005</v>
      </c>
      <c r="BV58" s="27">
        <f>IF($O58&gt;=BV$1,$S58+$Y58+$Z58,$Y58+$Z58)</f>
        <v>960.62750000000005</v>
      </c>
      <c r="BW58" s="27">
        <f>IF($O58&gt;=BW$1,$S58+$Y58+$Z58,$Y58+$Z58)</f>
        <v>960.62750000000005</v>
      </c>
      <c r="BX58" s="27">
        <f>IF($O58&gt;=BX$1,$S58+$Y58+$Z58,$Y58+$Z58)</f>
        <v>960.62750000000005</v>
      </c>
      <c r="BY58" s="27">
        <f>IF($O58&gt;=BY$1,$S58+$Y58+$Z58,$Y58+$Z58)</f>
        <v>960.62750000000005</v>
      </c>
      <c r="BZ58" s="27">
        <f>IF($O58&gt;=BZ$1,$S58+$Y58+$Z58,$Y58+$Z58)</f>
        <v>960.62750000000005</v>
      </c>
      <c r="CA58" s="27">
        <f>IF($O58&gt;=CA$1,$S58+$Y58+$Z58,$Y58+$Z58)</f>
        <v>960.62750000000005</v>
      </c>
      <c r="CB58" s="27">
        <f>IF($O58&gt;=CB$1,$S58+$Y58+$Z58,$Y58+$Z58)</f>
        <v>960.62750000000005</v>
      </c>
      <c r="CC58" s="27">
        <f>IF($O58&gt;=CC$1,$S58+$Y58+$Z58,$Y58+$Z58)</f>
        <v>960.62750000000005</v>
      </c>
      <c r="CD58" s="27">
        <f>IF($O58&gt;=CD$1,$S58+$Y58+$Z58,$Y58+$Z58)</f>
        <v>960.62750000000005</v>
      </c>
      <c r="CE58" s="27">
        <f>IF($O58&gt;=CE$1,$S58+$Y58+$Z58,$Y58+$Z58)</f>
        <v>960.62750000000005</v>
      </c>
      <c r="CF58" s="27">
        <f>IF($O58&gt;=CF$1,$S58+$Y58+$Z58,$Y58+$Z58)</f>
        <v>960.62750000000005</v>
      </c>
      <c r="CG58" s="27">
        <f>IF($O58&gt;=CG$1,$S58+$Y58+$Z58,$Y58+$Z58)</f>
        <v>960.62750000000005</v>
      </c>
      <c r="CH58" s="27">
        <f>IF($O58&gt;=CH$1,$S58+$Y58+$Z58,$Y58+$Z58)</f>
        <v>960.62750000000005</v>
      </c>
      <c r="CI58" s="27">
        <f>IF($O58&gt;=CI$1,$S58+$Y58+$Z58,$Y58+$Z58)</f>
        <v>960.62750000000005</v>
      </c>
      <c r="CJ58" s="27">
        <f>IF($O58&gt;=CJ$1,$S58+$Y58+$Z58,$Y58+$Z58)</f>
        <v>960.62750000000005</v>
      </c>
      <c r="CK58" s="27">
        <f>IF($O58&gt;=CK$1,$S58+$Y58+$Z58,$Y58+$Z58)</f>
        <v>960.62750000000005</v>
      </c>
      <c r="CL58" s="27">
        <f>IF($O58&gt;=CL$1,$S58+$Y58+$Z58,$Y58+$Z58)</f>
        <v>960.62750000000005</v>
      </c>
      <c r="CM58" s="27">
        <f>IF($O58&gt;=CM$1,$S58+$Y58+$Z58,$Y58+$Z58)</f>
        <v>960.62750000000005</v>
      </c>
      <c r="CN58" s="27">
        <f>IF($O58&gt;=CN$1,$S58+$Y58,$Y58)</f>
        <v>560.62750000000005</v>
      </c>
      <c r="CO58" s="27">
        <f>IF($O58&gt;=CO$1,$S58+$Y58,$Y58)</f>
        <v>560.62750000000005</v>
      </c>
      <c r="CP58" s="27">
        <f>IF($O58&gt;=CP$1,$S58+$Y58,$Y58)</f>
        <v>560.62750000000005</v>
      </c>
      <c r="CQ58" s="27">
        <f>IF($O58&gt;=CQ$1,$S58+$Y58,$Y58)</f>
        <v>560.62750000000005</v>
      </c>
      <c r="CR58" s="27">
        <f>IF($O58&gt;=CR$1,$S58+$Y58,$Y58)</f>
        <v>560.62750000000005</v>
      </c>
      <c r="CS58" s="27">
        <f>IF($O58&gt;=CS$1,$S58+$Y58,$Y58)</f>
        <v>560.62750000000005</v>
      </c>
      <c r="CT58" s="27">
        <f>IF($O58&gt;=CT$1,$S58+$Y58,$Y58)</f>
        <v>560.62750000000005</v>
      </c>
      <c r="CU58" s="27">
        <f>IF($O58&gt;=CU$1,$S58+$Y58,$Y58)</f>
        <v>560.62750000000005</v>
      </c>
      <c r="CV58" s="27">
        <f>IF($O58&gt;=CV$1,$S58+$Y58,$Y58)</f>
        <v>560.62750000000005</v>
      </c>
      <c r="CW58" s="27">
        <f>IF($O58&gt;=CW$1,$S58+$Y58,$Y58)</f>
        <v>560.62750000000005</v>
      </c>
      <c r="CX58" s="27">
        <f>IF($O58&gt;=CX$1,$S58+$Y58,$Y58)</f>
        <v>560.62750000000005</v>
      </c>
      <c r="CY58" s="27">
        <f>IF($O58&gt;=CY$1,$S58+$Y58,$Y58)</f>
        <v>560.62750000000005</v>
      </c>
      <c r="CZ58" s="27">
        <f>IF($O58&gt;=CZ$1,$S58+$Y58,$Y58)</f>
        <v>560.62750000000005</v>
      </c>
      <c r="DA58" s="27">
        <f>IF($O58&gt;=DA$1,$S58+$Y58,$Y58)</f>
        <v>560.62750000000005</v>
      </c>
      <c r="DB58" s="27">
        <f>IF($O58&gt;=DB$1,$S58+$Y58,$Y58)</f>
        <v>560.62750000000005</v>
      </c>
      <c r="DC58" s="27">
        <f>IF($O58&gt;=DC$1,$S58+$Y58,$Y58)</f>
        <v>560.62750000000005</v>
      </c>
      <c r="DD58" s="27">
        <f>IF($O58&gt;=DD$1,$S58+$Y58,$Y58)</f>
        <v>560.62750000000005</v>
      </c>
      <c r="DE58" s="27">
        <f>IF($O58&gt;=DE$1,$S58+$Y58,$Y58)</f>
        <v>560.62750000000005</v>
      </c>
      <c r="DF58" s="27">
        <f>IF($O58&gt;=DF$1,$S58+$Y58,$Y58)</f>
        <v>560.62750000000005</v>
      </c>
      <c r="DG58" s="27">
        <f>IF($O58&gt;=DG$1,$S58+$Y58,$Y58)</f>
        <v>560.62750000000005</v>
      </c>
      <c r="DH58" s="27">
        <f>IF($O58&gt;=DH$1,$S58+$Y58,$Y58)</f>
        <v>560.62750000000005</v>
      </c>
      <c r="DI58" s="27">
        <f>IF($O58&gt;=DI$1,$S58+$Y58,$Y58)</f>
        <v>560.62750000000005</v>
      </c>
      <c r="DJ58" s="27">
        <f>IF($O58&gt;=DJ$1,$S58+$Y58,$Y58)</f>
        <v>560.62750000000005</v>
      </c>
      <c r="DK58" s="27">
        <f>IF($O58&gt;=DK$1,$S58+$Y58,$Y58)</f>
        <v>560.62750000000005</v>
      </c>
      <c r="DL58" s="27">
        <f>IF($O58&gt;=DL$1,$S58+$Y58,$Y58)</f>
        <v>560.62750000000005</v>
      </c>
      <c r="DM58" s="27">
        <f>IF($O58&gt;=DM$1,$S58+$Y58,$Y58)</f>
        <v>560.62750000000005</v>
      </c>
      <c r="DN58" s="27">
        <f>IF($O58&gt;=DN$1,$S58+$Y58,$Y58)</f>
        <v>560.62750000000005</v>
      </c>
      <c r="DO58" s="27">
        <f>IF($O58&gt;=DO$1,$S58+$Y58,$Y58)</f>
        <v>560.62750000000005</v>
      </c>
      <c r="DP58" s="27">
        <f>IF($O58&gt;=DP$1,$S58+$Y58,$Y58)</f>
        <v>560.62750000000005</v>
      </c>
      <c r="DQ58" s="27">
        <f>IF($O58&gt;=DQ$1,$S58+$Y58,$Y58)</f>
        <v>560.62750000000005</v>
      </c>
      <c r="DR58" s="27">
        <f>IF($O58&gt;=DR$1,$S58+$Y58,$Y58)</f>
        <v>560.62750000000005</v>
      </c>
      <c r="DS58" s="27">
        <f>IF($O58&gt;=DS$1,$S58+$Y58,$Y58)</f>
        <v>560.62750000000005</v>
      </c>
      <c r="DT58" s="27">
        <f>IF($O58&gt;=DT$1,$S58+$Y58,$Y58)</f>
        <v>560.62750000000005</v>
      </c>
      <c r="DU58" s="27">
        <f>IF($O58&gt;=DU$1,$S58+$Y58,$Y58)</f>
        <v>560.62750000000005</v>
      </c>
      <c r="DV58" s="27">
        <f>IF($O58&gt;=DV$1,$S58+$Y58,$Y58)</f>
        <v>560.62750000000005</v>
      </c>
      <c r="DW58" s="27">
        <f>IF($O58&gt;=DW$1,$S58+$Y58,$Y58)</f>
        <v>560.62750000000005</v>
      </c>
      <c r="DX58" s="27">
        <f>IF($O58&gt;=DX$1,$S58+$Y58,$Y58)</f>
        <v>560.62750000000005</v>
      </c>
      <c r="DY58" s="27">
        <f>IF($O58&gt;=DY$1,$S58+$Y58,$Y58)</f>
        <v>560.62750000000005</v>
      </c>
      <c r="DZ58" s="27">
        <f>IF($O58&gt;=DZ$1,$S58+$Y58,$Y58)</f>
        <v>560.62750000000005</v>
      </c>
      <c r="EA58" s="27">
        <f>IF($O58&gt;=EA$1,$S58+$Y58,$Y58)</f>
        <v>560.62750000000005</v>
      </c>
      <c r="EB58" s="27">
        <f>IF($O58&gt;=EB$1,$S58+$Y58,$Y58)</f>
        <v>560.62750000000005</v>
      </c>
      <c r="EC58" s="27">
        <f>IF($O58&gt;=EC$1,$S58+$Y58,$Y58)</f>
        <v>560.62750000000005</v>
      </c>
      <c r="ED58" s="27">
        <f>IF($O58&gt;=ED$1,$S58+$Y58,$Y58)</f>
        <v>560.62750000000005</v>
      </c>
      <c r="EE58" s="27">
        <f>IF($O58&gt;=EE$1,$S58+$Y58,$Y58)</f>
        <v>560.62750000000005</v>
      </c>
      <c r="EF58" s="27">
        <f>IF($O58&gt;=EF$1,$S58+$Y58,$Y58)</f>
        <v>560.62750000000005</v>
      </c>
      <c r="EG58" s="27">
        <f>IF($O58&gt;=EG$1,$S58+$Y58,$Y58)</f>
        <v>560.62750000000005</v>
      </c>
      <c r="EH58" s="27">
        <f>IF($O58&gt;=EH$1,$S58+$Y58,$Y58)</f>
        <v>560.62750000000005</v>
      </c>
      <c r="EI58" s="27">
        <f>IF($O58&gt;=EI$1,$S58+$Y58,$Y58)</f>
        <v>560.62750000000005</v>
      </c>
      <c r="EJ58" s="27">
        <f>IF($O58&gt;=EJ$1,$S58+$Y58,$Y58)</f>
        <v>560.62750000000005</v>
      </c>
      <c r="EK58" s="27">
        <f>IF($O58&gt;=EK$1,$S58+$Y58,$Y58)</f>
        <v>560.62750000000005</v>
      </c>
      <c r="EL58" s="27">
        <f>IF($O58&gt;=EL$1,$S58+$Y58,$Y58)</f>
        <v>560.62750000000005</v>
      </c>
      <c r="EM58" s="27">
        <f>IF($O58&gt;=EM$1,$S58+$Y58,$Y58)</f>
        <v>560.62750000000005</v>
      </c>
      <c r="EN58" s="27">
        <f>IF($O58&gt;=EN$1,$S58+$Y58,$Y58)</f>
        <v>560.62750000000005</v>
      </c>
      <c r="EO58" s="27">
        <f>IF($O58&gt;=EO$1,$S58+$Y58,$Y58)</f>
        <v>560.62750000000005</v>
      </c>
      <c r="EP58" s="27">
        <f>IF($O58&gt;=EP$1,$S58+$Y58,$Y58)</f>
        <v>560.62750000000005</v>
      </c>
      <c r="EQ58" s="27">
        <f>IF($O58&gt;=EQ$1,$S58+$Y58,$Y58)</f>
        <v>560.62750000000005</v>
      </c>
      <c r="ER58" s="27">
        <f>IF($O58&gt;=ER$1,$S58+$Y58,$Y58)</f>
        <v>560.62750000000005</v>
      </c>
      <c r="ES58" s="27">
        <f>IF($O58&gt;=ES$1,$S58+$Y58,$Y58)</f>
        <v>560.62750000000005</v>
      </c>
      <c r="ET58" s="27">
        <f>IF($O58&gt;=ET$1,$S58+$Y58,$Y58)</f>
        <v>560.62750000000005</v>
      </c>
      <c r="EU58" s="27">
        <f>IF($O58&gt;=EU$1,$S58+$Y58,$Y58)</f>
        <v>560.62750000000005</v>
      </c>
      <c r="EV58" s="27">
        <f>IF($O58&gt;=EV$1,$S58,0)</f>
        <v>560.62750000000005</v>
      </c>
      <c r="EW58" s="27">
        <f>IF($O58&gt;=EW$1,$S58,0)</f>
        <v>560.62750000000005</v>
      </c>
      <c r="EX58" s="27">
        <f>IF($O58&gt;=EX$1,$S58,0)</f>
        <v>560.62750000000005</v>
      </c>
      <c r="EY58" s="27">
        <f>IF($O58&gt;=EY$1,$S58,0)</f>
        <v>560.62750000000005</v>
      </c>
      <c r="EZ58" s="27">
        <f>IF($O58&gt;=EZ$1,$S58,0)</f>
        <v>560.62750000000005</v>
      </c>
      <c r="FA58" s="27">
        <f>IF($O58&gt;=FA$1,$S58,0)</f>
        <v>560.62750000000005</v>
      </c>
      <c r="FB58" s="27">
        <f>IF($O58&gt;=FB$1,$S58,0)</f>
        <v>560.62750000000005</v>
      </c>
      <c r="FC58" s="27">
        <f>IF($O58&gt;=FC$1,$S58,0)</f>
        <v>560.62750000000005</v>
      </c>
      <c r="FD58" s="27">
        <f>IF($O58&gt;=FD$1,$S58,0)</f>
        <v>560.62750000000005</v>
      </c>
      <c r="FE58" s="27">
        <f>IF($O58&gt;=FE$1,$S58,0)</f>
        <v>560.62750000000005</v>
      </c>
      <c r="FF58" s="27">
        <f>IF($O58&gt;=FF$1,$S58,0)</f>
        <v>560.62750000000005</v>
      </c>
      <c r="FG58" s="27">
        <f>IF($O58&gt;=FG$1,$S58,0)</f>
        <v>560.62750000000005</v>
      </c>
      <c r="FH58" s="27">
        <f>IF($O58&gt;=FH$1,$S58,0)</f>
        <v>560.62750000000005</v>
      </c>
      <c r="FI58" s="27">
        <f>IF($O58&gt;=FI$1,$S58,0)</f>
        <v>560.62750000000005</v>
      </c>
      <c r="FJ58" s="27">
        <f>IF($O58&gt;=FJ$1,$S58,0)</f>
        <v>560.62750000000005</v>
      </c>
      <c r="FK58" s="27">
        <f>IF($O58&gt;=FK$1,$S58,0)</f>
        <v>560.62750000000005</v>
      </c>
      <c r="FL58" s="27">
        <f>IF($O58&gt;=FL$1,$S58,0)</f>
        <v>560.62750000000005</v>
      </c>
      <c r="FM58" s="27">
        <f>IF($O58&gt;=FM$1,$S58,0)</f>
        <v>560.62750000000005</v>
      </c>
      <c r="FN58" s="27">
        <f>IF($O58&gt;=FN$1,$S58,0)</f>
        <v>560.62750000000005</v>
      </c>
      <c r="FO58" s="27">
        <f>IF($O58&gt;=FO$1,$S58,0)</f>
        <v>560.62750000000005</v>
      </c>
      <c r="FP58" s="27">
        <f>IF($O58&gt;=FP$1,$S58,0)</f>
        <v>560.62750000000005</v>
      </c>
      <c r="FQ58" s="27">
        <f>IF($O58&gt;=FQ$1,$S58,0)</f>
        <v>560.62750000000005</v>
      </c>
      <c r="FR58" s="27">
        <f>IF($O58&gt;=FR$1,$S58,0)</f>
        <v>560.62750000000005</v>
      </c>
      <c r="FS58" s="27">
        <f>IF($O58&gt;=FS$1,$S58,0)</f>
        <v>560.62750000000005</v>
      </c>
      <c r="FT58" s="27">
        <f>IF($O58&gt;=FT$1,$S58,0)</f>
        <v>560.62750000000005</v>
      </c>
      <c r="FU58" s="27">
        <f>IF($O58&gt;=FU$1,$S58,0)</f>
        <v>560.62750000000005</v>
      </c>
      <c r="FV58" s="27">
        <f>IF($O58&gt;=FV$1,$S58,0)</f>
        <v>560.62750000000005</v>
      </c>
      <c r="FW58" s="27">
        <f>IF($O58&gt;=FW$1,$S58,0)</f>
        <v>560.62750000000005</v>
      </c>
      <c r="FX58" s="27">
        <f>IF($O58&gt;=FX$1,$S58,0)</f>
        <v>560.62750000000005</v>
      </c>
      <c r="FY58" s="27">
        <f>IF($O58&gt;=FY$1,$S58,0)</f>
        <v>560.62750000000005</v>
      </c>
      <c r="FZ58" s="27">
        <f>IF($O58&gt;=FZ$1,$S58,0)</f>
        <v>560.62750000000005</v>
      </c>
      <c r="GA58" s="27">
        <f>IF($O58&gt;=GA$1,$S58,0)</f>
        <v>560.62750000000005</v>
      </c>
      <c r="GB58" s="27">
        <f>IF($O58&gt;=GB$1,$S58,0)</f>
        <v>560.62750000000005</v>
      </c>
      <c r="GC58" s="27">
        <f>IF($O58&gt;=GC$1,$S58,0)</f>
        <v>560.62750000000005</v>
      </c>
      <c r="GD58" s="27">
        <f>IF($O58&gt;=GD$1,$S58,0)</f>
        <v>560.62750000000005</v>
      </c>
      <c r="GE58" s="27">
        <f>IF($O58&gt;=GE$1,$S58,0)</f>
        <v>560.62750000000005</v>
      </c>
      <c r="GF58" s="27">
        <f>IF($O58&gt;=GF$1,$S58,0)</f>
        <v>560.62750000000005</v>
      </c>
      <c r="GG58" s="27">
        <f>IF($O58&gt;=GG$1,$S58,0)</f>
        <v>560.62750000000005</v>
      </c>
      <c r="GH58" s="27">
        <f>IF($O58&gt;=GH$1,$S58,0)</f>
        <v>560.62750000000005</v>
      </c>
      <c r="GI58" s="27">
        <f>IF($O58&gt;=GI$1,$S58,0)</f>
        <v>560.62750000000005</v>
      </c>
      <c r="GJ58" s="27">
        <f>IF($O58&gt;=GJ$1,$S58,0)</f>
        <v>560.62750000000005</v>
      </c>
      <c r="GK58" s="27">
        <f>IF($O58&gt;=GK$1,$S58,0)</f>
        <v>560.62750000000005</v>
      </c>
      <c r="GL58" s="27">
        <f>IF($O58&gt;=GL$1,$S58,0)</f>
        <v>0</v>
      </c>
      <c r="GM58" s="27">
        <f>IF($O58&gt;=GM$1,$S58,0)</f>
        <v>0</v>
      </c>
      <c r="GN58" s="27">
        <f>IF($O58&gt;=GN$1,$S58,0)</f>
        <v>0</v>
      </c>
      <c r="GO58" s="27">
        <f>IF($O58&gt;=GO$1,$S58,0)</f>
        <v>0</v>
      </c>
      <c r="GP58" s="27">
        <f>IF($O58&gt;=GP$1,$S58,0)</f>
        <v>0</v>
      </c>
      <c r="GQ58" s="27">
        <f>IF($O58&gt;=GQ$1,$S58,0)</f>
        <v>0</v>
      </c>
      <c r="GR58" s="27">
        <f>IF($O58&gt;=GR$1,$S58,0)</f>
        <v>0</v>
      </c>
      <c r="GS58" s="27">
        <f>IF($O58&gt;=GS$1,$S58,0)</f>
        <v>0</v>
      </c>
      <c r="GT58" s="27">
        <f>IF($O58&gt;=GT$1,$S58,0)</f>
        <v>0</v>
      </c>
      <c r="GU58" s="27">
        <f>IF($O58&gt;=GU$1,$S58,0)</f>
        <v>0</v>
      </c>
      <c r="GV58" s="27">
        <f>IF($O58&gt;=GV$1,$S58,0)</f>
        <v>0</v>
      </c>
      <c r="GW58" s="27">
        <f>IF($O58&gt;=GW$1,$S58,0)</f>
        <v>0</v>
      </c>
      <c r="GX58" s="27">
        <f>IF($O58&gt;=GX$1,$S58,0)</f>
        <v>0</v>
      </c>
      <c r="GY58" s="27">
        <f>IF($O58&gt;=GY$1,$S58,0)</f>
        <v>0</v>
      </c>
      <c r="GZ58" s="27">
        <f>IF($O58&gt;=GZ$1,$S58,0)</f>
        <v>0</v>
      </c>
      <c r="HA58" s="27">
        <f>IF($O58&gt;=HA$1,$S58,0)</f>
        <v>0</v>
      </c>
      <c r="HB58" s="27">
        <f>IF($O58&gt;=HB$1,$S58,0)</f>
        <v>0</v>
      </c>
      <c r="HC58" s="27">
        <f>IF($O58&gt;=HC$1,$S58,0)</f>
        <v>0</v>
      </c>
    </row>
    <row r="59" spans="1:211">
      <c r="A59" s="3">
        <v>2852</v>
      </c>
      <c r="B59" s="3" t="s">
        <v>91</v>
      </c>
      <c r="C59" s="3" t="s">
        <v>45</v>
      </c>
      <c r="D59" s="3">
        <v>70</v>
      </c>
      <c r="E59" s="4">
        <v>30160</v>
      </c>
      <c r="F59" s="5">
        <v>35.920547945205477</v>
      </c>
      <c r="G59" s="3" t="s">
        <v>77</v>
      </c>
      <c r="H59" s="4">
        <v>17714</v>
      </c>
      <c r="I59" s="9" t="s">
        <v>822</v>
      </c>
      <c r="J59" s="5">
        <v>1731.32</v>
      </c>
      <c r="K59" s="31">
        <v>90</v>
      </c>
      <c r="L59" s="32">
        <v>36</v>
      </c>
      <c r="M59" s="33">
        <f>VLOOKUP(L59,FIND,3,TRUE)</f>
        <v>1.5</v>
      </c>
      <c r="N59" s="32">
        <f>IF(L59&gt;30,180,VLOOKUP(L59,TEMPO,2,FALSE))</f>
        <v>180</v>
      </c>
      <c r="O59" s="32">
        <f>IF(R59&gt;0,4,N59)</f>
        <v>180</v>
      </c>
      <c r="P59" s="96">
        <f>J59*M59*L59</f>
        <v>93491.28</v>
      </c>
      <c r="Q59" s="96">
        <f>10934.45*2</f>
        <v>21868.9</v>
      </c>
      <c r="R59" s="96">
        <f>IF(P59&lt;=Q59,P59/4,0)</f>
        <v>0</v>
      </c>
      <c r="S59" s="5">
        <f>IF(P59&gt;=Q59,P59/N59,0)</f>
        <v>519.39599999999996</v>
      </c>
      <c r="T59" s="3"/>
      <c r="U59" s="3">
        <f>IF(T59="",1,0)</f>
        <v>1</v>
      </c>
      <c r="V59" s="3">
        <v>36</v>
      </c>
      <c r="W59" s="5">
        <v>0.6</v>
      </c>
      <c r="X59" s="5">
        <v>402.65</v>
      </c>
      <c r="Y59" s="5">
        <f>X59*W59</f>
        <v>241.58999999999997</v>
      </c>
      <c r="Z59" s="5">
        <v>400</v>
      </c>
      <c r="AA59" s="5">
        <f>S59+Y59+Z59</f>
        <v>1160.9859999999999</v>
      </c>
      <c r="AB59" s="39">
        <f>(J59/12+J59/12*1.3333333333+450/12+J59/30*6/12+J59)*1.3+Y59+Z59+153.9</f>
        <v>3570.1071555493036</v>
      </c>
      <c r="AC59" s="39" t="s">
        <v>45</v>
      </c>
      <c r="AD59" s="39">
        <f>J59*1.3+400+153.9</f>
        <v>2804.616</v>
      </c>
      <c r="AE59" s="39">
        <f>SUMIFS('CUSTO MENSAL FUNC NOVO'!H:H,'CUSTO MENSAL FUNC NOVO'!A:A,'VALORES MENSAIS'!AC59)</f>
        <v>2013.943</v>
      </c>
      <c r="AF59" s="27">
        <f>IF($R59&gt;0,$R59,$S59)+$Y59+$Z59</f>
        <v>1160.9859999999999</v>
      </c>
      <c r="AG59" s="27">
        <f>IF($R59&gt;0,$R59,$S59)+$Y59+$Z59</f>
        <v>1160.9859999999999</v>
      </c>
      <c r="AH59" s="27">
        <f>IF($R59&gt;0,$R59,$S59)+$Y59+$Z59</f>
        <v>1160.9859999999999</v>
      </c>
      <c r="AI59" s="27">
        <f>IF($R59&gt;0,$R59,$S59)+$Y59+$Z59</f>
        <v>1160.9859999999999</v>
      </c>
      <c r="AJ59" s="27">
        <f>IF($O59&gt;=AJ$1,$S59+$Y59+$Z59,$Y59+$Z59)</f>
        <v>1160.9859999999999</v>
      </c>
      <c r="AK59" s="27">
        <f>IF($O59&gt;=AK$1,$S59+$Y59+$Z59,$Y59+$Z59)</f>
        <v>1160.9859999999999</v>
      </c>
      <c r="AL59" s="27">
        <f>IF($O59&gt;=AL$1,$S59+$Y59+$Z59,$Y59+$Z59)</f>
        <v>1160.9859999999999</v>
      </c>
      <c r="AM59" s="27">
        <f>IF($O59&gt;=AM$1,$S59+$Y59+$Z59,$Y59+$Z59)</f>
        <v>1160.9859999999999</v>
      </c>
      <c r="AN59" s="27">
        <f>IF($O59&gt;=AN$1,$S59+$Y59+$Z59,$Y59+$Z59)</f>
        <v>1160.9859999999999</v>
      </c>
      <c r="AO59" s="27">
        <f>IF($O59&gt;=AO$1,$S59+$Y59+$Z59,$Y59+$Z59)</f>
        <v>1160.9859999999999</v>
      </c>
      <c r="AP59" s="27">
        <f>IF($O59&gt;=AP$1,$S59+$Y59+$Z59,$Y59+$Z59)</f>
        <v>1160.9859999999999</v>
      </c>
      <c r="AQ59" s="27">
        <f>IF($O59&gt;=AQ$1,$S59+$Y59+$Z59,$Y59+$Z59)</f>
        <v>1160.9859999999999</v>
      </c>
      <c r="AR59" s="27">
        <f>IF($O59&gt;=AR$1,$S59+$Y59+$Z59,$Y59+$Z59)</f>
        <v>1160.9859999999999</v>
      </c>
      <c r="AS59" s="27">
        <f>IF($O59&gt;=AS$1,$S59+$Y59+$Z59,$Y59+$Z59)</f>
        <v>1160.9859999999999</v>
      </c>
      <c r="AT59" s="27">
        <f>IF($O59&gt;=AT$1,$S59+$Y59+$Z59,$Y59+$Z59)</f>
        <v>1160.9859999999999</v>
      </c>
      <c r="AU59" s="27">
        <f>IF($O59&gt;=AU$1,$S59+$Y59+$Z59,$Y59+$Z59)</f>
        <v>1160.9859999999999</v>
      </c>
      <c r="AV59" s="27">
        <f>IF($O59&gt;=AV$1,$S59+$Y59+$Z59,$Y59+$Z59)</f>
        <v>1160.9859999999999</v>
      </c>
      <c r="AW59" s="27">
        <f>IF($O59&gt;=AW$1,$S59+$Y59+$Z59,$Y59+$Z59)</f>
        <v>1160.9859999999999</v>
      </c>
      <c r="AX59" s="27">
        <f>IF($O59&gt;=AX$1,$S59+$Y59+$Z59,$Y59+$Z59)</f>
        <v>1160.9859999999999</v>
      </c>
      <c r="AY59" s="27">
        <f>IF($O59&gt;=AY$1,$S59+$Y59+$Z59,$Y59+$Z59)</f>
        <v>1160.9859999999999</v>
      </c>
      <c r="AZ59" s="27">
        <f>IF($O59&gt;=AZ$1,$S59+$Y59+$Z59,$Y59+$Z59)</f>
        <v>1160.9859999999999</v>
      </c>
      <c r="BA59" s="27">
        <f>IF($O59&gt;=BA$1,$S59+$Y59+$Z59,$Y59+$Z59)</f>
        <v>1160.9859999999999</v>
      </c>
      <c r="BB59" s="27">
        <f>IF($O59&gt;=BB$1,$S59+$Y59+$Z59,$Y59+$Z59)</f>
        <v>1160.9859999999999</v>
      </c>
      <c r="BC59" s="27">
        <f>IF($O59&gt;=BC$1,$S59+$Y59+$Z59,$Y59+$Z59)</f>
        <v>1160.9859999999999</v>
      </c>
      <c r="BD59" s="27">
        <f>IF($O59&gt;=BD$1,$S59+$Y59+$Z59,$Y59+$Z59)</f>
        <v>1160.9859999999999</v>
      </c>
      <c r="BE59" s="27">
        <f>IF($O59&gt;=BE$1,$S59+$Y59+$Z59,$Y59+$Z59)</f>
        <v>1160.9859999999999</v>
      </c>
      <c r="BF59" s="27">
        <f>IF($O59&gt;=BF$1,$S59+$Y59+$Z59,$Y59+$Z59)</f>
        <v>1160.9859999999999</v>
      </c>
      <c r="BG59" s="27">
        <f>IF($O59&gt;=BG$1,$S59+$Y59+$Z59,$Y59+$Z59)</f>
        <v>1160.9859999999999</v>
      </c>
      <c r="BH59" s="27">
        <f>IF($O59&gt;=BH$1,$S59+$Y59+$Z59,$Y59+$Z59)</f>
        <v>1160.9859999999999</v>
      </c>
      <c r="BI59" s="27">
        <f>IF($O59&gt;=BI$1,$S59+$Y59+$Z59,$Y59+$Z59)</f>
        <v>1160.9859999999999</v>
      </c>
      <c r="BJ59" s="27">
        <f>IF($O59&gt;=BJ$1,$S59+$Y59+$Z59,$Y59+$Z59)</f>
        <v>1160.9859999999999</v>
      </c>
      <c r="BK59" s="27">
        <f>IF($O59&gt;=BK$1,$S59+$Y59+$Z59,$Y59+$Z59)</f>
        <v>1160.9859999999999</v>
      </c>
      <c r="BL59" s="27">
        <f>IF($O59&gt;=BL$1,$S59+$Y59+$Z59,$Y59+$Z59)</f>
        <v>1160.9859999999999</v>
      </c>
      <c r="BM59" s="27">
        <f>IF($O59&gt;=BM$1,$S59+$Y59+$Z59,$Y59+$Z59)</f>
        <v>1160.9859999999999</v>
      </c>
      <c r="BN59" s="27">
        <f>IF($O59&gt;=BN$1,$S59+$Y59+$Z59,$Y59+$Z59)</f>
        <v>1160.9859999999999</v>
      </c>
      <c r="BO59" s="27">
        <f>IF($O59&gt;=BO$1,$S59+$Y59+$Z59,$Y59+$Z59)</f>
        <v>1160.9859999999999</v>
      </c>
      <c r="BP59" s="27">
        <f>IF($O59&gt;=BP$1,$S59+$Y59+$Z59,$Y59+$Z59)</f>
        <v>1160.9859999999999</v>
      </c>
      <c r="BQ59" s="27">
        <f>IF($O59&gt;=BQ$1,$S59+$Y59+$Z59,$Y59+$Z59)</f>
        <v>1160.9859999999999</v>
      </c>
      <c r="BR59" s="27">
        <f>IF($O59&gt;=BR$1,$S59+$Y59+$Z59,$Y59+$Z59)</f>
        <v>1160.9859999999999</v>
      </c>
      <c r="BS59" s="27">
        <f>IF($O59&gt;=BS$1,$S59+$Y59+$Z59,$Y59+$Z59)</f>
        <v>1160.9859999999999</v>
      </c>
      <c r="BT59" s="27">
        <f>IF($O59&gt;=BT$1,$S59+$Y59+$Z59,$Y59+$Z59)</f>
        <v>1160.9859999999999</v>
      </c>
      <c r="BU59" s="27">
        <f>IF($O59&gt;=BU$1,$S59+$Y59+$Z59,$Y59+$Z59)</f>
        <v>1160.9859999999999</v>
      </c>
      <c r="BV59" s="27">
        <f>IF($O59&gt;=BV$1,$S59+$Y59+$Z59,$Y59+$Z59)</f>
        <v>1160.9859999999999</v>
      </c>
      <c r="BW59" s="27">
        <f>IF($O59&gt;=BW$1,$S59+$Y59+$Z59,$Y59+$Z59)</f>
        <v>1160.9859999999999</v>
      </c>
      <c r="BX59" s="27">
        <f>IF($O59&gt;=BX$1,$S59+$Y59+$Z59,$Y59+$Z59)</f>
        <v>1160.9859999999999</v>
      </c>
      <c r="BY59" s="27">
        <f>IF($O59&gt;=BY$1,$S59+$Y59+$Z59,$Y59+$Z59)</f>
        <v>1160.9859999999999</v>
      </c>
      <c r="BZ59" s="27">
        <f>IF($O59&gt;=BZ$1,$S59+$Y59+$Z59,$Y59+$Z59)</f>
        <v>1160.9859999999999</v>
      </c>
      <c r="CA59" s="27">
        <f>IF($O59&gt;=CA$1,$S59+$Y59+$Z59,$Y59+$Z59)</f>
        <v>1160.9859999999999</v>
      </c>
      <c r="CB59" s="27">
        <f>IF($O59&gt;=CB$1,$S59+$Y59+$Z59,$Y59+$Z59)</f>
        <v>1160.9859999999999</v>
      </c>
      <c r="CC59" s="27">
        <f>IF($O59&gt;=CC$1,$S59+$Y59+$Z59,$Y59+$Z59)</f>
        <v>1160.9859999999999</v>
      </c>
      <c r="CD59" s="27">
        <f>IF($O59&gt;=CD$1,$S59+$Y59+$Z59,$Y59+$Z59)</f>
        <v>1160.9859999999999</v>
      </c>
      <c r="CE59" s="27">
        <f>IF($O59&gt;=CE$1,$S59+$Y59+$Z59,$Y59+$Z59)</f>
        <v>1160.9859999999999</v>
      </c>
      <c r="CF59" s="27">
        <f>IF($O59&gt;=CF$1,$S59+$Y59+$Z59,$Y59+$Z59)</f>
        <v>1160.9859999999999</v>
      </c>
      <c r="CG59" s="27">
        <f>IF($O59&gt;=CG$1,$S59+$Y59+$Z59,$Y59+$Z59)</f>
        <v>1160.9859999999999</v>
      </c>
      <c r="CH59" s="27">
        <f>IF($O59&gt;=CH$1,$S59+$Y59+$Z59,$Y59+$Z59)</f>
        <v>1160.9859999999999</v>
      </c>
      <c r="CI59" s="27">
        <f>IF($O59&gt;=CI$1,$S59+$Y59+$Z59,$Y59+$Z59)</f>
        <v>1160.9859999999999</v>
      </c>
      <c r="CJ59" s="27">
        <f>IF($O59&gt;=CJ$1,$S59+$Y59+$Z59,$Y59+$Z59)</f>
        <v>1160.9859999999999</v>
      </c>
      <c r="CK59" s="27">
        <f>IF($O59&gt;=CK$1,$S59+$Y59+$Z59,$Y59+$Z59)</f>
        <v>1160.9859999999999</v>
      </c>
      <c r="CL59" s="27">
        <f>IF($O59&gt;=CL$1,$S59+$Y59+$Z59,$Y59+$Z59)</f>
        <v>1160.9859999999999</v>
      </c>
      <c r="CM59" s="27">
        <f>IF($O59&gt;=CM$1,$S59+$Y59+$Z59,$Y59+$Z59)</f>
        <v>1160.9859999999999</v>
      </c>
      <c r="CN59" s="27">
        <f>IF($O59&gt;=CN$1,$S59+$Y59,$Y59)</f>
        <v>760.98599999999988</v>
      </c>
      <c r="CO59" s="27">
        <f>IF($O59&gt;=CO$1,$S59+$Y59,$Y59)</f>
        <v>760.98599999999988</v>
      </c>
      <c r="CP59" s="27">
        <f>IF($O59&gt;=CP$1,$S59+$Y59,$Y59)</f>
        <v>760.98599999999988</v>
      </c>
      <c r="CQ59" s="27">
        <f>IF($O59&gt;=CQ$1,$S59+$Y59,$Y59)</f>
        <v>760.98599999999988</v>
      </c>
      <c r="CR59" s="27">
        <f>IF($O59&gt;=CR$1,$S59+$Y59,$Y59)</f>
        <v>760.98599999999988</v>
      </c>
      <c r="CS59" s="27">
        <f>IF($O59&gt;=CS$1,$S59+$Y59,$Y59)</f>
        <v>760.98599999999988</v>
      </c>
      <c r="CT59" s="27">
        <f>IF($O59&gt;=CT$1,$S59+$Y59,$Y59)</f>
        <v>760.98599999999988</v>
      </c>
      <c r="CU59" s="27">
        <f>IF($O59&gt;=CU$1,$S59+$Y59,$Y59)</f>
        <v>760.98599999999988</v>
      </c>
      <c r="CV59" s="27">
        <f>IF($O59&gt;=CV$1,$S59+$Y59,$Y59)</f>
        <v>760.98599999999988</v>
      </c>
      <c r="CW59" s="27">
        <f>IF($O59&gt;=CW$1,$S59+$Y59,$Y59)</f>
        <v>760.98599999999988</v>
      </c>
      <c r="CX59" s="27">
        <f>IF($O59&gt;=CX$1,$S59+$Y59,$Y59)</f>
        <v>760.98599999999988</v>
      </c>
      <c r="CY59" s="27">
        <f>IF($O59&gt;=CY$1,$S59+$Y59,$Y59)</f>
        <v>760.98599999999988</v>
      </c>
      <c r="CZ59" s="27">
        <f>IF($O59&gt;=CZ$1,$S59+$Y59,$Y59)</f>
        <v>760.98599999999988</v>
      </c>
      <c r="DA59" s="27">
        <f>IF($O59&gt;=DA$1,$S59+$Y59,$Y59)</f>
        <v>760.98599999999988</v>
      </c>
      <c r="DB59" s="27">
        <f>IF($O59&gt;=DB$1,$S59+$Y59,$Y59)</f>
        <v>760.98599999999988</v>
      </c>
      <c r="DC59" s="27">
        <f>IF($O59&gt;=DC$1,$S59+$Y59,$Y59)</f>
        <v>760.98599999999988</v>
      </c>
      <c r="DD59" s="27">
        <f>IF($O59&gt;=DD$1,$S59+$Y59,$Y59)</f>
        <v>760.98599999999988</v>
      </c>
      <c r="DE59" s="27">
        <f>IF($O59&gt;=DE$1,$S59+$Y59,$Y59)</f>
        <v>760.98599999999988</v>
      </c>
      <c r="DF59" s="27">
        <f>IF($O59&gt;=DF$1,$S59+$Y59,$Y59)</f>
        <v>760.98599999999988</v>
      </c>
      <c r="DG59" s="27">
        <f>IF($O59&gt;=DG$1,$S59+$Y59,$Y59)</f>
        <v>760.98599999999988</v>
      </c>
      <c r="DH59" s="27">
        <f>IF($O59&gt;=DH$1,$S59+$Y59,$Y59)</f>
        <v>760.98599999999988</v>
      </c>
      <c r="DI59" s="27">
        <f>IF($O59&gt;=DI$1,$S59+$Y59,$Y59)</f>
        <v>760.98599999999988</v>
      </c>
      <c r="DJ59" s="27">
        <f>IF($O59&gt;=DJ$1,$S59+$Y59,$Y59)</f>
        <v>760.98599999999988</v>
      </c>
      <c r="DK59" s="27">
        <f>IF($O59&gt;=DK$1,$S59+$Y59,$Y59)</f>
        <v>760.98599999999988</v>
      </c>
      <c r="DL59" s="27">
        <f>IF($O59&gt;=DL$1,$S59+$Y59,$Y59)</f>
        <v>760.98599999999988</v>
      </c>
      <c r="DM59" s="27">
        <f>IF($O59&gt;=DM$1,$S59+$Y59,$Y59)</f>
        <v>760.98599999999988</v>
      </c>
      <c r="DN59" s="27">
        <f>IF($O59&gt;=DN$1,$S59+$Y59,$Y59)</f>
        <v>760.98599999999988</v>
      </c>
      <c r="DO59" s="27">
        <f>IF($O59&gt;=DO$1,$S59+$Y59,$Y59)</f>
        <v>760.98599999999988</v>
      </c>
      <c r="DP59" s="27">
        <f>IF($O59&gt;=DP$1,$S59+$Y59,$Y59)</f>
        <v>760.98599999999988</v>
      </c>
      <c r="DQ59" s="27">
        <f>IF($O59&gt;=DQ$1,$S59+$Y59,$Y59)</f>
        <v>760.98599999999988</v>
      </c>
      <c r="DR59" s="27">
        <f>IF($O59&gt;=DR$1,$S59+$Y59,$Y59)</f>
        <v>760.98599999999988</v>
      </c>
      <c r="DS59" s="27">
        <f>IF($O59&gt;=DS$1,$S59+$Y59,$Y59)</f>
        <v>760.98599999999988</v>
      </c>
      <c r="DT59" s="27">
        <f>IF($O59&gt;=DT$1,$S59+$Y59,$Y59)</f>
        <v>760.98599999999988</v>
      </c>
      <c r="DU59" s="27">
        <f>IF($O59&gt;=DU$1,$S59+$Y59,$Y59)</f>
        <v>760.98599999999988</v>
      </c>
      <c r="DV59" s="27">
        <f>IF($O59&gt;=DV$1,$S59+$Y59,$Y59)</f>
        <v>760.98599999999988</v>
      </c>
      <c r="DW59" s="27">
        <f>IF($O59&gt;=DW$1,$S59+$Y59,$Y59)</f>
        <v>760.98599999999988</v>
      </c>
      <c r="DX59" s="27">
        <f>IF($O59&gt;=DX$1,$S59+$Y59,$Y59)</f>
        <v>760.98599999999988</v>
      </c>
      <c r="DY59" s="27">
        <f>IF($O59&gt;=DY$1,$S59+$Y59,$Y59)</f>
        <v>760.98599999999988</v>
      </c>
      <c r="DZ59" s="27">
        <f>IF($O59&gt;=DZ$1,$S59+$Y59,$Y59)</f>
        <v>760.98599999999988</v>
      </c>
      <c r="EA59" s="27">
        <f>IF($O59&gt;=EA$1,$S59+$Y59,$Y59)</f>
        <v>760.98599999999988</v>
      </c>
      <c r="EB59" s="27">
        <f>IF($O59&gt;=EB$1,$S59+$Y59,$Y59)</f>
        <v>760.98599999999988</v>
      </c>
      <c r="EC59" s="27">
        <f>IF($O59&gt;=EC$1,$S59+$Y59,$Y59)</f>
        <v>760.98599999999988</v>
      </c>
      <c r="ED59" s="27">
        <f>IF($O59&gt;=ED$1,$S59+$Y59,$Y59)</f>
        <v>760.98599999999988</v>
      </c>
      <c r="EE59" s="27">
        <f>IF($O59&gt;=EE$1,$S59+$Y59,$Y59)</f>
        <v>760.98599999999988</v>
      </c>
      <c r="EF59" s="27">
        <f>IF($O59&gt;=EF$1,$S59+$Y59,$Y59)</f>
        <v>760.98599999999988</v>
      </c>
      <c r="EG59" s="27">
        <f>IF($O59&gt;=EG$1,$S59+$Y59,$Y59)</f>
        <v>760.98599999999988</v>
      </c>
      <c r="EH59" s="27">
        <f>IF($O59&gt;=EH$1,$S59+$Y59,$Y59)</f>
        <v>760.98599999999988</v>
      </c>
      <c r="EI59" s="27">
        <f>IF($O59&gt;=EI$1,$S59+$Y59,$Y59)</f>
        <v>760.98599999999988</v>
      </c>
      <c r="EJ59" s="27">
        <f>IF($O59&gt;=EJ$1,$S59+$Y59,$Y59)</f>
        <v>760.98599999999988</v>
      </c>
      <c r="EK59" s="27">
        <f>IF($O59&gt;=EK$1,$S59+$Y59,$Y59)</f>
        <v>760.98599999999988</v>
      </c>
      <c r="EL59" s="27">
        <f>IF($O59&gt;=EL$1,$S59+$Y59,$Y59)</f>
        <v>760.98599999999988</v>
      </c>
      <c r="EM59" s="27">
        <f>IF($O59&gt;=EM$1,$S59+$Y59,$Y59)</f>
        <v>760.98599999999988</v>
      </c>
      <c r="EN59" s="27">
        <f>IF($O59&gt;=EN$1,$S59+$Y59,$Y59)</f>
        <v>760.98599999999988</v>
      </c>
      <c r="EO59" s="27">
        <f>IF($O59&gt;=EO$1,$S59+$Y59,$Y59)</f>
        <v>760.98599999999988</v>
      </c>
      <c r="EP59" s="27">
        <f>IF($O59&gt;=EP$1,$S59+$Y59,$Y59)</f>
        <v>760.98599999999988</v>
      </c>
      <c r="EQ59" s="27">
        <f>IF($O59&gt;=EQ$1,$S59+$Y59,$Y59)</f>
        <v>760.98599999999988</v>
      </c>
      <c r="ER59" s="27">
        <f>IF($O59&gt;=ER$1,$S59+$Y59,$Y59)</f>
        <v>760.98599999999988</v>
      </c>
      <c r="ES59" s="27">
        <f>IF($O59&gt;=ES$1,$S59+$Y59,$Y59)</f>
        <v>760.98599999999988</v>
      </c>
      <c r="ET59" s="27">
        <f>IF($O59&gt;=ET$1,$S59+$Y59,$Y59)</f>
        <v>760.98599999999988</v>
      </c>
      <c r="EU59" s="27">
        <f>IF($O59&gt;=EU$1,$S59+$Y59,$Y59)</f>
        <v>760.98599999999988</v>
      </c>
      <c r="EV59" s="27">
        <f>IF($O59&gt;=EV$1,$S59,0)</f>
        <v>519.39599999999996</v>
      </c>
      <c r="EW59" s="27">
        <f>IF($O59&gt;=EW$1,$S59,0)</f>
        <v>519.39599999999996</v>
      </c>
      <c r="EX59" s="27">
        <f>IF($O59&gt;=EX$1,$S59,0)</f>
        <v>519.39599999999996</v>
      </c>
      <c r="EY59" s="27">
        <f>IF($O59&gt;=EY$1,$S59,0)</f>
        <v>519.39599999999996</v>
      </c>
      <c r="EZ59" s="27">
        <f>IF($O59&gt;=EZ$1,$S59,0)</f>
        <v>519.39599999999996</v>
      </c>
      <c r="FA59" s="27">
        <f>IF($O59&gt;=FA$1,$S59,0)</f>
        <v>519.39599999999996</v>
      </c>
      <c r="FB59" s="27">
        <f>IF($O59&gt;=FB$1,$S59,0)</f>
        <v>519.39599999999996</v>
      </c>
      <c r="FC59" s="27">
        <f>IF($O59&gt;=FC$1,$S59,0)</f>
        <v>519.39599999999996</v>
      </c>
      <c r="FD59" s="27">
        <f>IF($O59&gt;=FD$1,$S59,0)</f>
        <v>519.39599999999996</v>
      </c>
      <c r="FE59" s="27">
        <f>IF($O59&gt;=FE$1,$S59,0)</f>
        <v>519.39599999999996</v>
      </c>
      <c r="FF59" s="27">
        <f>IF($O59&gt;=FF$1,$S59,0)</f>
        <v>519.39599999999996</v>
      </c>
      <c r="FG59" s="27">
        <f>IF($O59&gt;=FG$1,$S59,0)</f>
        <v>519.39599999999996</v>
      </c>
      <c r="FH59" s="27">
        <f>IF($O59&gt;=FH$1,$S59,0)</f>
        <v>519.39599999999996</v>
      </c>
      <c r="FI59" s="27">
        <f>IF($O59&gt;=FI$1,$S59,0)</f>
        <v>519.39599999999996</v>
      </c>
      <c r="FJ59" s="27">
        <f>IF($O59&gt;=FJ$1,$S59,0)</f>
        <v>519.39599999999996</v>
      </c>
      <c r="FK59" s="27">
        <f>IF($O59&gt;=FK$1,$S59,0)</f>
        <v>519.39599999999996</v>
      </c>
      <c r="FL59" s="27">
        <f>IF($O59&gt;=FL$1,$S59,0)</f>
        <v>519.39599999999996</v>
      </c>
      <c r="FM59" s="27">
        <f>IF($O59&gt;=FM$1,$S59,0)</f>
        <v>519.39599999999996</v>
      </c>
      <c r="FN59" s="27">
        <f>IF($O59&gt;=FN$1,$S59,0)</f>
        <v>519.39599999999996</v>
      </c>
      <c r="FO59" s="27">
        <f>IF($O59&gt;=FO$1,$S59,0)</f>
        <v>519.39599999999996</v>
      </c>
      <c r="FP59" s="27">
        <f>IF($O59&gt;=FP$1,$S59,0)</f>
        <v>519.39599999999996</v>
      </c>
      <c r="FQ59" s="27">
        <f>IF($O59&gt;=FQ$1,$S59,0)</f>
        <v>519.39599999999996</v>
      </c>
      <c r="FR59" s="27">
        <f>IF($O59&gt;=FR$1,$S59,0)</f>
        <v>519.39599999999996</v>
      </c>
      <c r="FS59" s="27">
        <f>IF($O59&gt;=FS$1,$S59,0)</f>
        <v>519.39599999999996</v>
      </c>
      <c r="FT59" s="27">
        <f>IF($O59&gt;=FT$1,$S59,0)</f>
        <v>519.39599999999996</v>
      </c>
      <c r="FU59" s="27">
        <f>IF($O59&gt;=FU$1,$S59,0)</f>
        <v>519.39599999999996</v>
      </c>
      <c r="FV59" s="27">
        <f>IF($O59&gt;=FV$1,$S59,0)</f>
        <v>519.39599999999996</v>
      </c>
      <c r="FW59" s="27">
        <f>IF($O59&gt;=FW$1,$S59,0)</f>
        <v>519.39599999999996</v>
      </c>
      <c r="FX59" s="27">
        <f>IF($O59&gt;=FX$1,$S59,0)</f>
        <v>519.39599999999996</v>
      </c>
      <c r="FY59" s="27">
        <f>IF($O59&gt;=FY$1,$S59,0)</f>
        <v>519.39599999999996</v>
      </c>
      <c r="FZ59" s="27">
        <f>IF($O59&gt;=FZ$1,$S59,0)</f>
        <v>519.39599999999996</v>
      </c>
      <c r="GA59" s="27">
        <f>IF($O59&gt;=GA$1,$S59,0)</f>
        <v>519.39599999999996</v>
      </c>
      <c r="GB59" s="27">
        <f>IF($O59&gt;=GB$1,$S59,0)</f>
        <v>519.39599999999996</v>
      </c>
      <c r="GC59" s="27">
        <f>IF($O59&gt;=GC$1,$S59,0)</f>
        <v>519.39599999999996</v>
      </c>
      <c r="GD59" s="27">
        <f>IF($O59&gt;=GD$1,$S59,0)</f>
        <v>519.39599999999996</v>
      </c>
      <c r="GE59" s="27">
        <f>IF($O59&gt;=GE$1,$S59,0)</f>
        <v>519.39599999999996</v>
      </c>
      <c r="GF59" s="27">
        <f>IF($O59&gt;=GF$1,$S59,0)</f>
        <v>519.39599999999996</v>
      </c>
      <c r="GG59" s="27">
        <f>IF($O59&gt;=GG$1,$S59,0)</f>
        <v>519.39599999999996</v>
      </c>
      <c r="GH59" s="27">
        <f>IF($O59&gt;=GH$1,$S59,0)</f>
        <v>519.39599999999996</v>
      </c>
      <c r="GI59" s="27">
        <f>IF($O59&gt;=GI$1,$S59,0)</f>
        <v>519.39599999999996</v>
      </c>
      <c r="GJ59" s="27">
        <f>IF($O59&gt;=GJ$1,$S59,0)</f>
        <v>519.39599999999996</v>
      </c>
      <c r="GK59" s="27">
        <f>IF($O59&gt;=GK$1,$S59,0)</f>
        <v>519.39599999999996</v>
      </c>
      <c r="GL59" s="27">
        <f>IF($O59&gt;=GL$1,$S59,0)</f>
        <v>519.39599999999996</v>
      </c>
      <c r="GM59" s="27">
        <f>IF($O59&gt;=GM$1,$S59,0)</f>
        <v>519.39599999999996</v>
      </c>
      <c r="GN59" s="27">
        <f>IF($O59&gt;=GN$1,$S59,0)</f>
        <v>519.39599999999996</v>
      </c>
      <c r="GO59" s="27">
        <f>IF($O59&gt;=GO$1,$S59,0)</f>
        <v>519.39599999999996</v>
      </c>
      <c r="GP59" s="27">
        <f>IF($O59&gt;=GP$1,$S59,0)</f>
        <v>519.39599999999996</v>
      </c>
      <c r="GQ59" s="27">
        <f>IF($O59&gt;=GQ$1,$S59,0)</f>
        <v>519.39599999999996</v>
      </c>
      <c r="GR59" s="27">
        <f>IF($O59&gt;=GR$1,$S59,0)</f>
        <v>519.39599999999996</v>
      </c>
      <c r="GS59" s="27">
        <f>IF($O59&gt;=GS$1,$S59,0)</f>
        <v>519.39599999999996</v>
      </c>
      <c r="GT59" s="27">
        <f>IF($O59&gt;=GT$1,$S59,0)</f>
        <v>519.39599999999996</v>
      </c>
      <c r="GU59" s="27">
        <f>IF($O59&gt;=GU$1,$S59,0)</f>
        <v>519.39599999999996</v>
      </c>
      <c r="GV59" s="27">
        <f>IF($O59&gt;=GV$1,$S59,0)</f>
        <v>519.39599999999996</v>
      </c>
      <c r="GW59" s="27">
        <f>IF($O59&gt;=GW$1,$S59,0)</f>
        <v>519.39599999999996</v>
      </c>
      <c r="GX59" s="27">
        <f>IF($O59&gt;=GX$1,$S59,0)</f>
        <v>519.39599999999996</v>
      </c>
      <c r="GY59" s="27">
        <f>IF($O59&gt;=GY$1,$S59,0)</f>
        <v>519.39599999999996</v>
      </c>
      <c r="GZ59" s="27">
        <f>IF($O59&gt;=GZ$1,$S59,0)</f>
        <v>519.39599999999996</v>
      </c>
      <c r="HA59" s="27">
        <f>IF($O59&gt;=HA$1,$S59,0)</f>
        <v>519.39599999999996</v>
      </c>
      <c r="HB59" s="27">
        <f>IF($O59&gt;=HB$1,$S59,0)</f>
        <v>519.39599999999996</v>
      </c>
      <c r="HC59" s="27">
        <f>IF($O59&gt;=HC$1,$S59,0)</f>
        <v>519.39599999999996</v>
      </c>
    </row>
    <row r="60" spans="1:211">
      <c r="A60" s="3">
        <v>4731</v>
      </c>
      <c r="B60" s="3" t="s">
        <v>92</v>
      </c>
      <c r="C60" s="3" t="s">
        <v>45</v>
      </c>
      <c r="D60" s="3">
        <v>60</v>
      </c>
      <c r="E60" s="4">
        <v>30074</v>
      </c>
      <c r="F60" s="5">
        <v>36.156164383561645</v>
      </c>
      <c r="G60" s="3" t="s">
        <v>77</v>
      </c>
      <c r="H60" s="4">
        <v>21266</v>
      </c>
      <c r="I60" s="9" t="s">
        <v>822</v>
      </c>
      <c r="J60" s="5">
        <v>2198.3200000000002</v>
      </c>
      <c r="K60" s="31">
        <v>90</v>
      </c>
      <c r="L60" s="32">
        <v>36</v>
      </c>
      <c r="M60" s="33">
        <f>VLOOKUP(L60,FIND,3,TRUE)</f>
        <v>1.5</v>
      </c>
      <c r="N60" s="32">
        <f>IF(L60&gt;30,180,VLOOKUP(L60,TEMPO,2,FALSE))</f>
        <v>180</v>
      </c>
      <c r="O60" s="32">
        <f>IF(R60&gt;0,4,N60)</f>
        <v>180</v>
      </c>
      <c r="P60" s="96">
        <f>J60*M60*L60</f>
        <v>118709.28000000001</v>
      </c>
      <c r="Q60" s="96">
        <f>10934.45*2</f>
        <v>21868.9</v>
      </c>
      <c r="R60" s="96">
        <f>IF(P60&lt;=Q60,P60/4,0)</f>
        <v>0</v>
      </c>
      <c r="S60" s="5">
        <f>IF(P60&gt;=Q60,P60/N60,0)</f>
        <v>659.49600000000009</v>
      </c>
      <c r="T60" s="3"/>
      <c r="U60" s="3">
        <f>IF(T60="",1,0)</f>
        <v>1</v>
      </c>
      <c r="V60" s="3">
        <v>60</v>
      </c>
      <c r="W60" s="5">
        <v>0.6</v>
      </c>
      <c r="X60" s="5">
        <v>402.65</v>
      </c>
      <c r="Y60" s="5">
        <f>X60*W60</f>
        <v>241.58999999999997</v>
      </c>
      <c r="Z60" s="5">
        <v>400</v>
      </c>
      <c r="AA60" s="5">
        <f>S60+Y60+Z60</f>
        <v>1301.086</v>
      </c>
      <c r="AB60" s="39">
        <f>(J60/12+J60/12*1.3333333333+450/12+J60/30*6/12+J60)*1.3+Y60+Z60+153.9</f>
        <v>4305.3727111031731</v>
      </c>
      <c r="AC60" s="39" t="s">
        <v>45</v>
      </c>
      <c r="AD60" s="39">
        <f>J60*1.3+400+153.9</f>
        <v>3411.7160000000003</v>
      </c>
      <c r="AE60" s="39">
        <f>SUMIFS('CUSTO MENSAL FUNC NOVO'!H:H,'CUSTO MENSAL FUNC NOVO'!A:A,'VALORES MENSAIS'!AC60)</f>
        <v>2013.943</v>
      </c>
      <c r="AF60" s="27">
        <f>IF($R60&gt;0,$R60,$S60)+$Y60+$Z60</f>
        <v>1301.086</v>
      </c>
      <c r="AG60" s="27">
        <f>IF($R60&gt;0,$R60,$S60)+$Y60+$Z60</f>
        <v>1301.086</v>
      </c>
      <c r="AH60" s="27">
        <f>IF($R60&gt;0,$R60,$S60)+$Y60+$Z60</f>
        <v>1301.086</v>
      </c>
      <c r="AI60" s="27">
        <f>IF($R60&gt;0,$R60,$S60)+$Y60+$Z60</f>
        <v>1301.086</v>
      </c>
      <c r="AJ60" s="27">
        <f>IF($O60&gt;=AJ$1,$S60+$Y60+$Z60,$Y60+$Z60)</f>
        <v>1301.086</v>
      </c>
      <c r="AK60" s="27">
        <f>IF($O60&gt;=AK$1,$S60+$Y60+$Z60,$Y60+$Z60)</f>
        <v>1301.086</v>
      </c>
      <c r="AL60" s="27">
        <f>IF($O60&gt;=AL$1,$S60+$Y60+$Z60,$Y60+$Z60)</f>
        <v>1301.086</v>
      </c>
      <c r="AM60" s="27">
        <f>IF($O60&gt;=AM$1,$S60+$Y60+$Z60,$Y60+$Z60)</f>
        <v>1301.086</v>
      </c>
      <c r="AN60" s="27">
        <f>IF($O60&gt;=AN$1,$S60+$Y60+$Z60,$Y60+$Z60)</f>
        <v>1301.086</v>
      </c>
      <c r="AO60" s="27">
        <f>IF($O60&gt;=AO$1,$S60+$Y60+$Z60,$Y60+$Z60)</f>
        <v>1301.086</v>
      </c>
      <c r="AP60" s="27">
        <f>IF($O60&gt;=AP$1,$S60+$Y60+$Z60,$Y60+$Z60)</f>
        <v>1301.086</v>
      </c>
      <c r="AQ60" s="27">
        <f>IF($O60&gt;=AQ$1,$S60+$Y60+$Z60,$Y60+$Z60)</f>
        <v>1301.086</v>
      </c>
      <c r="AR60" s="27">
        <f>IF($O60&gt;=AR$1,$S60+$Y60+$Z60,$Y60+$Z60)</f>
        <v>1301.086</v>
      </c>
      <c r="AS60" s="27">
        <f>IF($O60&gt;=AS$1,$S60+$Y60+$Z60,$Y60+$Z60)</f>
        <v>1301.086</v>
      </c>
      <c r="AT60" s="27">
        <f>IF($O60&gt;=AT$1,$S60+$Y60+$Z60,$Y60+$Z60)</f>
        <v>1301.086</v>
      </c>
      <c r="AU60" s="27">
        <f>IF($O60&gt;=AU$1,$S60+$Y60+$Z60,$Y60+$Z60)</f>
        <v>1301.086</v>
      </c>
      <c r="AV60" s="27">
        <f>IF($O60&gt;=AV$1,$S60+$Y60+$Z60,$Y60+$Z60)</f>
        <v>1301.086</v>
      </c>
      <c r="AW60" s="27">
        <f>IF($O60&gt;=AW$1,$S60+$Y60+$Z60,$Y60+$Z60)</f>
        <v>1301.086</v>
      </c>
      <c r="AX60" s="27">
        <f>IF($O60&gt;=AX$1,$S60+$Y60+$Z60,$Y60+$Z60)</f>
        <v>1301.086</v>
      </c>
      <c r="AY60" s="27">
        <f>IF($O60&gt;=AY$1,$S60+$Y60+$Z60,$Y60+$Z60)</f>
        <v>1301.086</v>
      </c>
      <c r="AZ60" s="27">
        <f>IF($O60&gt;=AZ$1,$S60+$Y60+$Z60,$Y60+$Z60)</f>
        <v>1301.086</v>
      </c>
      <c r="BA60" s="27">
        <f>IF($O60&gt;=BA$1,$S60+$Y60+$Z60,$Y60+$Z60)</f>
        <v>1301.086</v>
      </c>
      <c r="BB60" s="27">
        <f>IF($O60&gt;=BB$1,$S60+$Y60+$Z60,$Y60+$Z60)</f>
        <v>1301.086</v>
      </c>
      <c r="BC60" s="27">
        <f>IF($O60&gt;=BC$1,$S60+$Y60+$Z60,$Y60+$Z60)</f>
        <v>1301.086</v>
      </c>
      <c r="BD60" s="27">
        <f>IF($O60&gt;=BD$1,$S60+$Y60+$Z60,$Y60+$Z60)</f>
        <v>1301.086</v>
      </c>
      <c r="BE60" s="27">
        <f>IF($O60&gt;=BE$1,$S60+$Y60+$Z60,$Y60+$Z60)</f>
        <v>1301.086</v>
      </c>
      <c r="BF60" s="27">
        <f>IF($O60&gt;=BF$1,$S60+$Y60+$Z60,$Y60+$Z60)</f>
        <v>1301.086</v>
      </c>
      <c r="BG60" s="27">
        <f>IF($O60&gt;=BG$1,$S60+$Y60+$Z60,$Y60+$Z60)</f>
        <v>1301.086</v>
      </c>
      <c r="BH60" s="27">
        <f>IF($O60&gt;=BH$1,$S60+$Y60+$Z60,$Y60+$Z60)</f>
        <v>1301.086</v>
      </c>
      <c r="BI60" s="27">
        <f>IF($O60&gt;=BI$1,$S60+$Y60+$Z60,$Y60+$Z60)</f>
        <v>1301.086</v>
      </c>
      <c r="BJ60" s="27">
        <f>IF($O60&gt;=BJ$1,$S60+$Y60+$Z60,$Y60+$Z60)</f>
        <v>1301.086</v>
      </c>
      <c r="BK60" s="27">
        <f>IF($O60&gt;=BK$1,$S60+$Y60+$Z60,$Y60+$Z60)</f>
        <v>1301.086</v>
      </c>
      <c r="BL60" s="27">
        <f>IF($O60&gt;=BL$1,$S60+$Y60+$Z60,$Y60+$Z60)</f>
        <v>1301.086</v>
      </c>
      <c r="BM60" s="27">
        <f>IF($O60&gt;=BM$1,$S60+$Y60+$Z60,$Y60+$Z60)</f>
        <v>1301.086</v>
      </c>
      <c r="BN60" s="27">
        <f>IF($O60&gt;=BN$1,$S60+$Y60+$Z60,$Y60+$Z60)</f>
        <v>1301.086</v>
      </c>
      <c r="BO60" s="27">
        <f>IF($O60&gt;=BO$1,$S60+$Y60+$Z60,$Y60+$Z60)</f>
        <v>1301.086</v>
      </c>
      <c r="BP60" s="27">
        <f>IF($O60&gt;=BP$1,$S60+$Y60+$Z60,$Y60+$Z60)</f>
        <v>1301.086</v>
      </c>
      <c r="BQ60" s="27">
        <f>IF($O60&gt;=BQ$1,$S60+$Y60+$Z60,$Y60+$Z60)</f>
        <v>1301.086</v>
      </c>
      <c r="BR60" s="27">
        <f>IF($O60&gt;=BR$1,$S60+$Y60+$Z60,$Y60+$Z60)</f>
        <v>1301.086</v>
      </c>
      <c r="BS60" s="27">
        <f>IF($O60&gt;=BS$1,$S60+$Y60+$Z60,$Y60+$Z60)</f>
        <v>1301.086</v>
      </c>
      <c r="BT60" s="27">
        <f>IF($O60&gt;=BT$1,$S60+$Y60+$Z60,$Y60+$Z60)</f>
        <v>1301.086</v>
      </c>
      <c r="BU60" s="27">
        <f>IF($O60&gt;=BU$1,$S60+$Y60+$Z60,$Y60+$Z60)</f>
        <v>1301.086</v>
      </c>
      <c r="BV60" s="27">
        <f>IF($O60&gt;=BV$1,$S60+$Y60+$Z60,$Y60+$Z60)</f>
        <v>1301.086</v>
      </c>
      <c r="BW60" s="27">
        <f>IF($O60&gt;=BW$1,$S60+$Y60+$Z60,$Y60+$Z60)</f>
        <v>1301.086</v>
      </c>
      <c r="BX60" s="27">
        <f>IF($O60&gt;=BX$1,$S60+$Y60+$Z60,$Y60+$Z60)</f>
        <v>1301.086</v>
      </c>
      <c r="BY60" s="27">
        <f>IF($O60&gt;=BY$1,$S60+$Y60+$Z60,$Y60+$Z60)</f>
        <v>1301.086</v>
      </c>
      <c r="BZ60" s="27">
        <f>IF($O60&gt;=BZ$1,$S60+$Y60+$Z60,$Y60+$Z60)</f>
        <v>1301.086</v>
      </c>
      <c r="CA60" s="27">
        <f>IF($O60&gt;=CA$1,$S60+$Y60+$Z60,$Y60+$Z60)</f>
        <v>1301.086</v>
      </c>
      <c r="CB60" s="27">
        <f>IF($O60&gt;=CB$1,$S60+$Y60+$Z60,$Y60+$Z60)</f>
        <v>1301.086</v>
      </c>
      <c r="CC60" s="27">
        <f>IF($O60&gt;=CC$1,$S60+$Y60+$Z60,$Y60+$Z60)</f>
        <v>1301.086</v>
      </c>
      <c r="CD60" s="27">
        <f>IF($O60&gt;=CD$1,$S60+$Y60+$Z60,$Y60+$Z60)</f>
        <v>1301.086</v>
      </c>
      <c r="CE60" s="27">
        <f>IF($O60&gt;=CE$1,$S60+$Y60+$Z60,$Y60+$Z60)</f>
        <v>1301.086</v>
      </c>
      <c r="CF60" s="27">
        <f>IF($O60&gt;=CF$1,$S60+$Y60+$Z60,$Y60+$Z60)</f>
        <v>1301.086</v>
      </c>
      <c r="CG60" s="27">
        <f>IF($O60&gt;=CG$1,$S60+$Y60+$Z60,$Y60+$Z60)</f>
        <v>1301.086</v>
      </c>
      <c r="CH60" s="27">
        <f>IF($O60&gt;=CH$1,$S60+$Y60+$Z60,$Y60+$Z60)</f>
        <v>1301.086</v>
      </c>
      <c r="CI60" s="27">
        <f>IF($O60&gt;=CI$1,$S60+$Y60+$Z60,$Y60+$Z60)</f>
        <v>1301.086</v>
      </c>
      <c r="CJ60" s="27">
        <f>IF($O60&gt;=CJ$1,$S60+$Y60+$Z60,$Y60+$Z60)</f>
        <v>1301.086</v>
      </c>
      <c r="CK60" s="27">
        <f>IF($O60&gt;=CK$1,$S60+$Y60+$Z60,$Y60+$Z60)</f>
        <v>1301.086</v>
      </c>
      <c r="CL60" s="27">
        <f>IF($O60&gt;=CL$1,$S60+$Y60+$Z60,$Y60+$Z60)</f>
        <v>1301.086</v>
      </c>
      <c r="CM60" s="27">
        <f>IF($O60&gt;=CM$1,$S60+$Y60+$Z60,$Y60+$Z60)</f>
        <v>1301.086</v>
      </c>
      <c r="CN60" s="27">
        <f>IF($O60&gt;=CN$1,$S60+$Y60,$Y60)</f>
        <v>901.08600000000001</v>
      </c>
      <c r="CO60" s="27">
        <f>IF($O60&gt;=CO$1,$S60+$Y60,$Y60)</f>
        <v>901.08600000000001</v>
      </c>
      <c r="CP60" s="27">
        <f>IF($O60&gt;=CP$1,$S60+$Y60,$Y60)</f>
        <v>901.08600000000001</v>
      </c>
      <c r="CQ60" s="27">
        <f>IF($O60&gt;=CQ$1,$S60+$Y60,$Y60)</f>
        <v>901.08600000000001</v>
      </c>
      <c r="CR60" s="27">
        <f>IF($O60&gt;=CR$1,$S60+$Y60,$Y60)</f>
        <v>901.08600000000001</v>
      </c>
      <c r="CS60" s="27">
        <f>IF($O60&gt;=CS$1,$S60+$Y60,$Y60)</f>
        <v>901.08600000000001</v>
      </c>
      <c r="CT60" s="27">
        <f>IF($O60&gt;=CT$1,$S60+$Y60,$Y60)</f>
        <v>901.08600000000001</v>
      </c>
      <c r="CU60" s="27">
        <f>IF($O60&gt;=CU$1,$S60+$Y60,$Y60)</f>
        <v>901.08600000000001</v>
      </c>
      <c r="CV60" s="27">
        <f>IF($O60&gt;=CV$1,$S60+$Y60,$Y60)</f>
        <v>901.08600000000001</v>
      </c>
      <c r="CW60" s="27">
        <f>IF($O60&gt;=CW$1,$S60+$Y60,$Y60)</f>
        <v>901.08600000000001</v>
      </c>
      <c r="CX60" s="27">
        <f>IF($O60&gt;=CX$1,$S60+$Y60,$Y60)</f>
        <v>901.08600000000001</v>
      </c>
      <c r="CY60" s="27">
        <f>IF($O60&gt;=CY$1,$S60+$Y60,$Y60)</f>
        <v>901.08600000000001</v>
      </c>
      <c r="CZ60" s="27">
        <f>IF($O60&gt;=CZ$1,$S60+$Y60,$Y60)</f>
        <v>901.08600000000001</v>
      </c>
      <c r="DA60" s="27">
        <f>IF($O60&gt;=DA$1,$S60+$Y60,$Y60)</f>
        <v>901.08600000000001</v>
      </c>
      <c r="DB60" s="27">
        <f>IF($O60&gt;=DB$1,$S60+$Y60,$Y60)</f>
        <v>901.08600000000001</v>
      </c>
      <c r="DC60" s="27">
        <f>IF($O60&gt;=DC$1,$S60+$Y60,$Y60)</f>
        <v>901.08600000000001</v>
      </c>
      <c r="DD60" s="27">
        <f>IF($O60&gt;=DD$1,$S60+$Y60,$Y60)</f>
        <v>901.08600000000001</v>
      </c>
      <c r="DE60" s="27">
        <f>IF($O60&gt;=DE$1,$S60+$Y60,$Y60)</f>
        <v>901.08600000000001</v>
      </c>
      <c r="DF60" s="27">
        <f>IF($O60&gt;=DF$1,$S60+$Y60,$Y60)</f>
        <v>901.08600000000001</v>
      </c>
      <c r="DG60" s="27">
        <f>IF($O60&gt;=DG$1,$S60+$Y60,$Y60)</f>
        <v>901.08600000000001</v>
      </c>
      <c r="DH60" s="27">
        <f>IF($O60&gt;=DH$1,$S60+$Y60,$Y60)</f>
        <v>901.08600000000001</v>
      </c>
      <c r="DI60" s="27">
        <f>IF($O60&gt;=DI$1,$S60+$Y60,$Y60)</f>
        <v>901.08600000000001</v>
      </c>
      <c r="DJ60" s="27">
        <f>IF($O60&gt;=DJ$1,$S60+$Y60,$Y60)</f>
        <v>901.08600000000001</v>
      </c>
      <c r="DK60" s="27">
        <f>IF($O60&gt;=DK$1,$S60+$Y60,$Y60)</f>
        <v>901.08600000000001</v>
      </c>
      <c r="DL60" s="27">
        <f>IF($O60&gt;=DL$1,$S60+$Y60,$Y60)</f>
        <v>901.08600000000001</v>
      </c>
      <c r="DM60" s="27">
        <f>IF($O60&gt;=DM$1,$S60+$Y60,$Y60)</f>
        <v>901.08600000000001</v>
      </c>
      <c r="DN60" s="27">
        <f>IF($O60&gt;=DN$1,$S60+$Y60,$Y60)</f>
        <v>901.08600000000001</v>
      </c>
      <c r="DO60" s="27">
        <f>IF($O60&gt;=DO$1,$S60+$Y60,$Y60)</f>
        <v>901.08600000000001</v>
      </c>
      <c r="DP60" s="27">
        <f>IF($O60&gt;=DP$1,$S60+$Y60,$Y60)</f>
        <v>901.08600000000001</v>
      </c>
      <c r="DQ60" s="27">
        <f>IF($O60&gt;=DQ$1,$S60+$Y60,$Y60)</f>
        <v>901.08600000000001</v>
      </c>
      <c r="DR60" s="27">
        <f>IF($O60&gt;=DR$1,$S60+$Y60,$Y60)</f>
        <v>901.08600000000001</v>
      </c>
      <c r="DS60" s="27">
        <f>IF($O60&gt;=DS$1,$S60+$Y60,$Y60)</f>
        <v>901.08600000000001</v>
      </c>
      <c r="DT60" s="27">
        <f>IF($O60&gt;=DT$1,$S60+$Y60,$Y60)</f>
        <v>901.08600000000001</v>
      </c>
      <c r="DU60" s="27">
        <f>IF($O60&gt;=DU$1,$S60+$Y60,$Y60)</f>
        <v>901.08600000000001</v>
      </c>
      <c r="DV60" s="27">
        <f>IF($O60&gt;=DV$1,$S60+$Y60,$Y60)</f>
        <v>901.08600000000001</v>
      </c>
      <c r="DW60" s="27">
        <f>IF($O60&gt;=DW$1,$S60+$Y60,$Y60)</f>
        <v>901.08600000000001</v>
      </c>
      <c r="DX60" s="27">
        <f>IF($O60&gt;=DX$1,$S60+$Y60,$Y60)</f>
        <v>901.08600000000001</v>
      </c>
      <c r="DY60" s="27">
        <f>IF($O60&gt;=DY$1,$S60+$Y60,$Y60)</f>
        <v>901.08600000000001</v>
      </c>
      <c r="DZ60" s="27">
        <f>IF($O60&gt;=DZ$1,$S60+$Y60,$Y60)</f>
        <v>901.08600000000001</v>
      </c>
      <c r="EA60" s="27">
        <f>IF($O60&gt;=EA$1,$S60+$Y60,$Y60)</f>
        <v>901.08600000000001</v>
      </c>
      <c r="EB60" s="27">
        <f>IF($O60&gt;=EB$1,$S60+$Y60,$Y60)</f>
        <v>901.08600000000001</v>
      </c>
      <c r="EC60" s="27">
        <f>IF($O60&gt;=EC$1,$S60+$Y60,$Y60)</f>
        <v>901.08600000000001</v>
      </c>
      <c r="ED60" s="27">
        <f>IF($O60&gt;=ED$1,$S60+$Y60,$Y60)</f>
        <v>901.08600000000001</v>
      </c>
      <c r="EE60" s="27">
        <f>IF($O60&gt;=EE$1,$S60+$Y60,$Y60)</f>
        <v>901.08600000000001</v>
      </c>
      <c r="EF60" s="27">
        <f>IF($O60&gt;=EF$1,$S60+$Y60,$Y60)</f>
        <v>901.08600000000001</v>
      </c>
      <c r="EG60" s="27">
        <f>IF($O60&gt;=EG$1,$S60+$Y60,$Y60)</f>
        <v>901.08600000000001</v>
      </c>
      <c r="EH60" s="27">
        <f>IF($O60&gt;=EH$1,$S60+$Y60,$Y60)</f>
        <v>901.08600000000001</v>
      </c>
      <c r="EI60" s="27">
        <f>IF($O60&gt;=EI$1,$S60+$Y60,$Y60)</f>
        <v>901.08600000000001</v>
      </c>
      <c r="EJ60" s="27">
        <f>IF($O60&gt;=EJ$1,$S60+$Y60,$Y60)</f>
        <v>901.08600000000001</v>
      </c>
      <c r="EK60" s="27">
        <f>IF($O60&gt;=EK$1,$S60+$Y60,$Y60)</f>
        <v>901.08600000000001</v>
      </c>
      <c r="EL60" s="27">
        <f>IF($O60&gt;=EL$1,$S60+$Y60,$Y60)</f>
        <v>901.08600000000001</v>
      </c>
      <c r="EM60" s="27">
        <f>IF($O60&gt;=EM$1,$S60+$Y60,$Y60)</f>
        <v>901.08600000000001</v>
      </c>
      <c r="EN60" s="27">
        <f>IF($O60&gt;=EN$1,$S60+$Y60,$Y60)</f>
        <v>901.08600000000001</v>
      </c>
      <c r="EO60" s="27">
        <f>IF($O60&gt;=EO$1,$S60+$Y60,$Y60)</f>
        <v>901.08600000000001</v>
      </c>
      <c r="EP60" s="27">
        <f>IF($O60&gt;=EP$1,$S60+$Y60,$Y60)</f>
        <v>901.08600000000001</v>
      </c>
      <c r="EQ60" s="27">
        <f>IF($O60&gt;=EQ$1,$S60+$Y60,$Y60)</f>
        <v>901.08600000000001</v>
      </c>
      <c r="ER60" s="27">
        <f>IF($O60&gt;=ER$1,$S60+$Y60,$Y60)</f>
        <v>901.08600000000001</v>
      </c>
      <c r="ES60" s="27">
        <f>IF($O60&gt;=ES$1,$S60+$Y60,$Y60)</f>
        <v>901.08600000000001</v>
      </c>
      <c r="ET60" s="27">
        <f>IF($O60&gt;=ET$1,$S60+$Y60,$Y60)</f>
        <v>901.08600000000001</v>
      </c>
      <c r="EU60" s="27">
        <f>IF($O60&gt;=EU$1,$S60+$Y60,$Y60)</f>
        <v>901.08600000000001</v>
      </c>
      <c r="EV60" s="27">
        <f>IF($O60&gt;=EV$1,$S60,0)</f>
        <v>659.49600000000009</v>
      </c>
      <c r="EW60" s="27">
        <f>IF($O60&gt;=EW$1,$S60,0)</f>
        <v>659.49600000000009</v>
      </c>
      <c r="EX60" s="27">
        <f>IF($O60&gt;=EX$1,$S60,0)</f>
        <v>659.49600000000009</v>
      </c>
      <c r="EY60" s="27">
        <f>IF($O60&gt;=EY$1,$S60,0)</f>
        <v>659.49600000000009</v>
      </c>
      <c r="EZ60" s="27">
        <f>IF($O60&gt;=EZ$1,$S60,0)</f>
        <v>659.49600000000009</v>
      </c>
      <c r="FA60" s="27">
        <f>IF($O60&gt;=FA$1,$S60,0)</f>
        <v>659.49600000000009</v>
      </c>
      <c r="FB60" s="27">
        <f>IF($O60&gt;=FB$1,$S60,0)</f>
        <v>659.49600000000009</v>
      </c>
      <c r="FC60" s="27">
        <f>IF($O60&gt;=FC$1,$S60,0)</f>
        <v>659.49600000000009</v>
      </c>
      <c r="FD60" s="27">
        <f>IF($O60&gt;=FD$1,$S60,0)</f>
        <v>659.49600000000009</v>
      </c>
      <c r="FE60" s="27">
        <f>IF($O60&gt;=FE$1,$S60,0)</f>
        <v>659.49600000000009</v>
      </c>
      <c r="FF60" s="27">
        <f>IF($O60&gt;=FF$1,$S60,0)</f>
        <v>659.49600000000009</v>
      </c>
      <c r="FG60" s="27">
        <f>IF($O60&gt;=FG$1,$S60,0)</f>
        <v>659.49600000000009</v>
      </c>
      <c r="FH60" s="27">
        <f>IF($O60&gt;=FH$1,$S60,0)</f>
        <v>659.49600000000009</v>
      </c>
      <c r="FI60" s="27">
        <f>IF($O60&gt;=FI$1,$S60,0)</f>
        <v>659.49600000000009</v>
      </c>
      <c r="FJ60" s="27">
        <f>IF($O60&gt;=FJ$1,$S60,0)</f>
        <v>659.49600000000009</v>
      </c>
      <c r="FK60" s="27">
        <f>IF($O60&gt;=FK$1,$S60,0)</f>
        <v>659.49600000000009</v>
      </c>
      <c r="FL60" s="27">
        <f>IF($O60&gt;=FL$1,$S60,0)</f>
        <v>659.49600000000009</v>
      </c>
      <c r="FM60" s="27">
        <f>IF($O60&gt;=FM$1,$S60,0)</f>
        <v>659.49600000000009</v>
      </c>
      <c r="FN60" s="27">
        <f>IF($O60&gt;=FN$1,$S60,0)</f>
        <v>659.49600000000009</v>
      </c>
      <c r="FO60" s="27">
        <f>IF($O60&gt;=FO$1,$S60,0)</f>
        <v>659.49600000000009</v>
      </c>
      <c r="FP60" s="27">
        <f>IF($O60&gt;=FP$1,$S60,0)</f>
        <v>659.49600000000009</v>
      </c>
      <c r="FQ60" s="27">
        <f>IF($O60&gt;=FQ$1,$S60,0)</f>
        <v>659.49600000000009</v>
      </c>
      <c r="FR60" s="27">
        <f>IF($O60&gt;=FR$1,$S60,0)</f>
        <v>659.49600000000009</v>
      </c>
      <c r="FS60" s="27">
        <f>IF($O60&gt;=FS$1,$S60,0)</f>
        <v>659.49600000000009</v>
      </c>
      <c r="FT60" s="27">
        <f>IF($O60&gt;=FT$1,$S60,0)</f>
        <v>659.49600000000009</v>
      </c>
      <c r="FU60" s="27">
        <f>IF($O60&gt;=FU$1,$S60,0)</f>
        <v>659.49600000000009</v>
      </c>
      <c r="FV60" s="27">
        <f>IF($O60&gt;=FV$1,$S60,0)</f>
        <v>659.49600000000009</v>
      </c>
      <c r="FW60" s="27">
        <f>IF($O60&gt;=FW$1,$S60,0)</f>
        <v>659.49600000000009</v>
      </c>
      <c r="FX60" s="27">
        <f>IF($O60&gt;=FX$1,$S60,0)</f>
        <v>659.49600000000009</v>
      </c>
      <c r="FY60" s="27">
        <f>IF($O60&gt;=FY$1,$S60,0)</f>
        <v>659.49600000000009</v>
      </c>
      <c r="FZ60" s="27">
        <f>IF($O60&gt;=FZ$1,$S60,0)</f>
        <v>659.49600000000009</v>
      </c>
      <c r="GA60" s="27">
        <f>IF($O60&gt;=GA$1,$S60,0)</f>
        <v>659.49600000000009</v>
      </c>
      <c r="GB60" s="27">
        <f>IF($O60&gt;=GB$1,$S60,0)</f>
        <v>659.49600000000009</v>
      </c>
      <c r="GC60" s="27">
        <f>IF($O60&gt;=GC$1,$S60,0)</f>
        <v>659.49600000000009</v>
      </c>
      <c r="GD60" s="27">
        <f>IF($O60&gt;=GD$1,$S60,0)</f>
        <v>659.49600000000009</v>
      </c>
      <c r="GE60" s="27">
        <f>IF($O60&gt;=GE$1,$S60,0)</f>
        <v>659.49600000000009</v>
      </c>
      <c r="GF60" s="27">
        <f>IF($O60&gt;=GF$1,$S60,0)</f>
        <v>659.49600000000009</v>
      </c>
      <c r="GG60" s="27">
        <f>IF($O60&gt;=GG$1,$S60,0)</f>
        <v>659.49600000000009</v>
      </c>
      <c r="GH60" s="27">
        <f>IF($O60&gt;=GH$1,$S60,0)</f>
        <v>659.49600000000009</v>
      </c>
      <c r="GI60" s="27">
        <f>IF($O60&gt;=GI$1,$S60,0)</f>
        <v>659.49600000000009</v>
      </c>
      <c r="GJ60" s="27">
        <f>IF($O60&gt;=GJ$1,$S60,0)</f>
        <v>659.49600000000009</v>
      </c>
      <c r="GK60" s="27">
        <f>IF($O60&gt;=GK$1,$S60,0)</f>
        <v>659.49600000000009</v>
      </c>
      <c r="GL60" s="27">
        <f>IF($O60&gt;=GL$1,$S60,0)</f>
        <v>659.49600000000009</v>
      </c>
      <c r="GM60" s="27">
        <f>IF($O60&gt;=GM$1,$S60,0)</f>
        <v>659.49600000000009</v>
      </c>
      <c r="GN60" s="27">
        <f>IF($O60&gt;=GN$1,$S60,0)</f>
        <v>659.49600000000009</v>
      </c>
      <c r="GO60" s="27">
        <f>IF($O60&gt;=GO$1,$S60,0)</f>
        <v>659.49600000000009</v>
      </c>
      <c r="GP60" s="27">
        <f>IF($O60&gt;=GP$1,$S60,0)</f>
        <v>659.49600000000009</v>
      </c>
      <c r="GQ60" s="27">
        <f>IF($O60&gt;=GQ$1,$S60,0)</f>
        <v>659.49600000000009</v>
      </c>
      <c r="GR60" s="27">
        <f>IF($O60&gt;=GR$1,$S60,0)</f>
        <v>659.49600000000009</v>
      </c>
      <c r="GS60" s="27">
        <f>IF($O60&gt;=GS$1,$S60,0)</f>
        <v>659.49600000000009</v>
      </c>
      <c r="GT60" s="27">
        <f>IF($O60&gt;=GT$1,$S60,0)</f>
        <v>659.49600000000009</v>
      </c>
      <c r="GU60" s="27">
        <f>IF($O60&gt;=GU$1,$S60,0)</f>
        <v>659.49600000000009</v>
      </c>
      <c r="GV60" s="27">
        <f>IF($O60&gt;=GV$1,$S60,0)</f>
        <v>659.49600000000009</v>
      </c>
      <c r="GW60" s="27">
        <f>IF($O60&gt;=GW$1,$S60,0)</f>
        <v>659.49600000000009</v>
      </c>
      <c r="GX60" s="27">
        <f>IF($O60&gt;=GX$1,$S60,0)</f>
        <v>659.49600000000009</v>
      </c>
      <c r="GY60" s="27">
        <f>IF($O60&gt;=GY$1,$S60,0)</f>
        <v>659.49600000000009</v>
      </c>
      <c r="GZ60" s="27">
        <f>IF($O60&gt;=GZ$1,$S60,0)</f>
        <v>659.49600000000009</v>
      </c>
      <c r="HA60" s="27">
        <f>IF($O60&gt;=HA$1,$S60,0)</f>
        <v>659.49600000000009</v>
      </c>
      <c r="HB60" s="27">
        <f>IF($O60&gt;=HB$1,$S60,0)</f>
        <v>659.49600000000009</v>
      </c>
      <c r="HC60" s="27">
        <f>IF($O60&gt;=HC$1,$S60,0)</f>
        <v>659.49600000000009</v>
      </c>
    </row>
    <row r="61" spans="1:211">
      <c r="A61" s="3">
        <v>10553</v>
      </c>
      <c r="B61" s="3" t="s">
        <v>93</v>
      </c>
      <c r="C61" s="3" t="s">
        <v>60</v>
      </c>
      <c r="D61" s="3">
        <v>58</v>
      </c>
      <c r="E61" s="4">
        <v>29146</v>
      </c>
      <c r="F61" s="5">
        <v>38.698630136986303</v>
      </c>
      <c r="G61" s="3" t="s">
        <v>77</v>
      </c>
      <c r="H61" s="4">
        <v>22026</v>
      </c>
      <c r="I61" s="9" t="s">
        <v>845</v>
      </c>
      <c r="J61" s="5">
        <v>11999.26</v>
      </c>
      <c r="K61" s="31">
        <v>90</v>
      </c>
      <c r="L61" s="32">
        <v>39</v>
      </c>
      <c r="M61" s="33">
        <f>VLOOKUP(L61,FIND,3,TRUE)</f>
        <v>1.5</v>
      </c>
      <c r="N61" s="32">
        <f>IF(L61&gt;30,180,VLOOKUP(L61,TEMPO,2,FALSE))</f>
        <v>180</v>
      </c>
      <c r="O61" s="32">
        <f>IF(R61&gt;0,4,N61)</f>
        <v>180</v>
      </c>
      <c r="P61" s="96">
        <f>J61*M61*L61</f>
        <v>701956.71</v>
      </c>
      <c r="Q61" s="96">
        <f>10934.45*2</f>
        <v>21868.9</v>
      </c>
      <c r="R61" s="96">
        <f>IF(P61&lt;=Q61,P61/4,0)</f>
        <v>0</v>
      </c>
      <c r="S61" s="5">
        <f>IF(P61&gt;=Q61,P61/N61,0)</f>
        <v>3899.7594999999997</v>
      </c>
      <c r="T61" s="3"/>
      <c r="U61" s="3">
        <f>IF(T61="",1,0)</f>
        <v>1</v>
      </c>
      <c r="V61" s="3">
        <v>164</v>
      </c>
      <c r="W61" s="5">
        <v>0</v>
      </c>
      <c r="X61" s="5">
        <v>245.73</v>
      </c>
      <c r="Y61" s="5">
        <f>X61*W61</f>
        <v>0</v>
      </c>
      <c r="Z61" s="5">
        <v>400</v>
      </c>
      <c r="AA61" s="5">
        <f>S61+Y61+Z61</f>
        <v>4299.7595000000001</v>
      </c>
      <c r="AB61" s="39">
        <f>(J61/12+J61/12*1.3333333333+450/12+J61/30*6/12+J61)*1.3+Y61+Z61+153.9</f>
        <v>19494.818244401114</v>
      </c>
      <c r="AC61" s="39" t="s">
        <v>60</v>
      </c>
      <c r="AD61" s="39">
        <f>J61*1.3+400+153.9</f>
        <v>16152.938</v>
      </c>
      <c r="AE61" s="39">
        <f>SUMIFS('CUSTO MENSAL FUNC NOVO'!H:H,'CUSTO MENSAL FUNC NOVO'!A:A,'VALORES MENSAIS'!AC61)</f>
        <v>2013.943</v>
      </c>
      <c r="AF61" s="27">
        <f>IF($R61&gt;0,$R61,$S61)+$Y61+$Z61</f>
        <v>4299.7595000000001</v>
      </c>
      <c r="AG61" s="27">
        <f>IF($R61&gt;0,$R61,$S61)+$Y61+$Z61</f>
        <v>4299.7595000000001</v>
      </c>
      <c r="AH61" s="27">
        <f>IF($R61&gt;0,$R61,$S61)+$Y61+$Z61</f>
        <v>4299.7595000000001</v>
      </c>
      <c r="AI61" s="27">
        <f>IF($R61&gt;0,$R61,$S61)+$Y61+$Z61</f>
        <v>4299.7595000000001</v>
      </c>
      <c r="AJ61" s="27">
        <f>IF($O61&gt;=AJ$1,$S61+$Y61+$Z61,$Y61+$Z61)</f>
        <v>4299.7595000000001</v>
      </c>
      <c r="AK61" s="27">
        <f>IF($O61&gt;=AK$1,$S61+$Y61+$Z61,$Y61+$Z61)</f>
        <v>4299.7595000000001</v>
      </c>
      <c r="AL61" s="27">
        <f>IF($O61&gt;=AL$1,$S61+$Y61+$Z61,$Y61+$Z61)</f>
        <v>4299.7595000000001</v>
      </c>
      <c r="AM61" s="27">
        <f>IF($O61&gt;=AM$1,$S61+$Y61+$Z61,$Y61+$Z61)</f>
        <v>4299.7595000000001</v>
      </c>
      <c r="AN61" s="27">
        <f>IF($O61&gt;=AN$1,$S61+$Y61+$Z61,$Y61+$Z61)</f>
        <v>4299.7595000000001</v>
      </c>
      <c r="AO61" s="27">
        <f>IF($O61&gt;=AO$1,$S61+$Y61+$Z61,$Y61+$Z61)</f>
        <v>4299.7595000000001</v>
      </c>
      <c r="AP61" s="27">
        <f>IF($O61&gt;=AP$1,$S61+$Y61+$Z61,$Y61+$Z61)</f>
        <v>4299.7595000000001</v>
      </c>
      <c r="AQ61" s="27">
        <f>IF($O61&gt;=AQ$1,$S61+$Y61+$Z61,$Y61+$Z61)</f>
        <v>4299.7595000000001</v>
      </c>
      <c r="AR61" s="27">
        <f>IF($O61&gt;=AR$1,$S61+$Y61+$Z61,$Y61+$Z61)</f>
        <v>4299.7595000000001</v>
      </c>
      <c r="AS61" s="27">
        <f>IF($O61&gt;=AS$1,$S61+$Y61+$Z61,$Y61+$Z61)</f>
        <v>4299.7595000000001</v>
      </c>
      <c r="AT61" s="27">
        <f>IF($O61&gt;=AT$1,$S61+$Y61+$Z61,$Y61+$Z61)</f>
        <v>4299.7595000000001</v>
      </c>
      <c r="AU61" s="27">
        <f>IF($O61&gt;=AU$1,$S61+$Y61+$Z61,$Y61+$Z61)</f>
        <v>4299.7595000000001</v>
      </c>
      <c r="AV61" s="27">
        <f>IF($O61&gt;=AV$1,$S61+$Y61+$Z61,$Y61+$Z61)</f>
        <v>4299.7595000000001</v>
      </c>
      <c r="AW61" s="27">
        <f>IF($O61&gt;=AW$1,$S61+$Y61+$Z61,$Y61+$Z61)</f>
        <v>4299.7595000000001</v>
      </c>
      <c r="AX61" s="27">
        <f>IF($O61&gt;=AX$1,$S61+$Y61+$Z61,$Y61+$Z61)</f>
        <v>4299.7595000000001</v>
      </c>
      <c r="AY61" s="27">
        <f>IF($O61&gt;=AY$1,$S61+$Y61+$Z61,$Y61+$Z61)</f>
        <v>4299.7595000000001</v>
      </c>
      <c r="AZ61" s="27">
        <f>IF($O61&gt;=AZ$1,$S61+$Y61+$Z61,$Y61+$Z61)</f>
        <v>4299.7595000000001</v>
      </c>
      <c r="BA61" s="27">
        <f>IF($O61&gt;=BA$1,$S61+$Y61+$Z61,$Y61+$Z61)</f>
        <v>4299.7595000000001</v>
      </c>
      <c r="BB61" s="27">
        <f>IF($O61&gt;=BB$1,$S61+$Y61+$Z61,$Y61+$Z61)</f>
        <v>4299.7595000000001</v>
      </c>
      <c r="BC61" s="27">
        <f>IF($O61&gt;=BC$1,$S61+$Y61+$Z61,$Y61+$Z61)</f>
        <v>4299.7595000000001</v>
      </c>
      <c r="BD61" s="27">
        <f>IF($O61&gt;=BD$1,$S61+$Y61+$Z61,$Y61+$Z61)</f>
        <v>4299.7595000000001</v>
      </c>
      <c r="BE61" s="27">
        <f>IF($O61&gt;=BE$1,$S61+$Y61+$Z61,$Y61+$Z61)</f>
        <v>4299.7595000000001</v>
      </c>
      <c r="BF61" s="27">
        <f>IF($O61&gt;=BF$1,$S61+$Y61+$Z61,$Y61+$Z61)</f>
        <v>4299.7595000000001</v>
      </c>
      <c r="BG61" s="27">
        <f>IF($O61&gt;=BG$1,$S61+$Y61+$Z61,$Y61+$Z61)</f>
        <v>4299.7595000000001</v>
      </c>
      <c r="BH61" s="27">
        <f>IF($O61&gt;=BH$1,$S61+$Y61+$Z61,$Y61+$Z61)</f>
        <v>4299.7595000000001</v>
      </c>
      <c r="BI61" s="27">
        <f>IF($O61&gt;=BI$1,$S61+$Y61+$Z61,$Y61+$Z61)</f>
        <v>4299.7595000000001</v>
      </c>
      <c r="BJ61" s="27">
        <f>IF($O61&gt;=BJ$1,$S61+$Y61+$Z61,$Y61+$Z61)</f>
        <v>4299.7595000000001</v>
      </c>
      <c r="BK61" s="27">
        <f>IF($O61&gt;=BK$1,$S61+$Y61+$Z61,$Y61+$Z61)</f>
        <v>4299.7595000000001</v>
      </c>
      <c r="BL61" s="27">
        <f>IF($O61&gt;=BL$1,$S61+$Y61+$Z61,$Y61+$Z61)</f>
        <v>4299.7595000000001</v>
      </c>
      <c r="BM61" s="27">
        <f>IF($O61&gt;=BM$1,$S61+$Y61+$Z61,$Y61+$Z61)</f>
        <v>4299.7595000000001</v>
      </c>
      <c r="BN61" s="27">
        <f>IF($O61&gt;=BN$1,$S61+$Y61+$Z61,$Y61+$Z61)</f>
        <v>4299.7595000000001</v>
      </c>
      <c r="BO61" s="27">
        <f>IF($O61&gt;=BO$1,$S61+$Y61+$Z61,$Y61+$Z61)</f>
        <v>4299.7595000000001</v>
      </c>
      <c r="BP61" s="27">
        <f>IF($O61&gt;=BP$1,$S61+$Y61+$Z61,$Y61+$Z61)</f>
        <v>4299.7595000000001</v>
      </c>
      <c r="BQ61" s="27">
        <f>IF($O61&gt;=BQ$1,$S61+$Y61+$Z61,$Y61+$Z61)</f>
        <v>4299.7595000000001</v>
      </c>
      <c r="BR61" s="27">
        <f>IF($O61&gt;=BR$1,$S61+$Y61+$Z61,$Y61+$Z61)</f>
        <v>4299.7595000000001</v>
      </c>
      <c r="BS61" s="27">
        <f>IF($O61&gt;=BS$1,$S61+$Y61+$Z61,$Y61+$Z61)</f>
        <v>4299.7595000000001</v>
      </c>
      <c r="BT61" s="27">
        <f>IF($O61&gt;=BT$1,$S61+$Y61+$Z61,$Y61+$Z61)</f>
        <v>4299.7595000000001</v>
      </c>
      <c r="BU61" s="27">
        <f>IF($O61&gt;=BU$1,$S61+$Y61+$Z61,$Y61+$Z61)</f>
        <v>4299.7595000000001</v>
      </c>
      <c r="BV61" s="27">
        <f>IF($O61&gt;=BV$1,$S61+$Y61+$Z61,$Y61+$Z61)</f>
        <v>4299.7595000000001</v>
      </c>
      <c r="BW61" s="27">
        <f>IF($O61&gt;=BW$1,$S61+$Y61+$Z61,$Y61+$Z61)</f>
        <v>4299.7595000000001</v>
      </c>
      <c r="BX61" s="27">
        <f>IF($O61&gt;=BX$1,$S61+$Y61+$Z61,$Y61+$Z61)</f>
        <v>4299.7595000000001</v>
      </c>
      <c r="BY61" s="27">
        <f>IF($O61&gt;=BY$1,$S61+$Y61+$Z61,$Y61+$Z61)</f>
        <v>4299.7595000000001</v>
      </c>
      <c r="BZ61" s="27">
        <f>IF($O61&gt;=BZ$1,$S61+$Y61+$Z61,$Y61+$Z61)</f>
        <v>4299.7595000000001</v>
      </c>
      <c r="CA61" s="27">
        <f>IF($O61&gt;=CA$1,$S61+$Y61+$Z61,$Y61+$Z61)</f>
        <v>4299.7595000000001</v>
      </c>
      <c r="CB61" s="27">
        <f>IF($O61&gt;=CB$1,$S61+$Y61+$Z61,$Y61+$Z61)</f>
        <v>4299.7595000000001</v>
      </c>
      <c r="CC61" s="27">
        <f>IF($O61&gt;=CC$1,$S61+$Y61+$Z61,$Y61+$Z61)</f>
        <v>4299.7595000000001</v>
      </c>
      <c r="CD61" s="27">
        <f>IF($O61&gt;=CD$1,$S61+$Y61+$Z61,$Y61+$Z61)</f>
        <v>4299.7595000000001</v>
      </c>
      <c r="CE61" s="27">
        <f>IF($O61&gt;=CE$1,$S61+$Y61+$Z61,$Y61+$Z61)</f>
        <v>4299.7595000000001</v>
      </c>
      <c r="CF61" s="27">
        <f>IF($O61&gt;=CF$1,$S61+$Y61+$Z61,$Y61+$Z61)</f>
        <v>4299.7595000000001</v>
      </c>
      <c r="CG61" s="27">
        <f>IF($O61&gt;=CG$1,$S61+$Y61+$Z61,$Y61+$Z61)</f>
        <v>4299.7595000000001</v>
      </c>
      <c r="CH61" s="27">
        <f>IF($O61&gt;=CH$1,$S61+$Y61+$Z61,$Y61+$Z61)</f>
        <v>4299.7595000000001</v>
      </c>
      <c r="CI61" s="27">
        <f>IF($O61&gt;=CI$1,$S61+$Y61+$Z61,$Y61+$Z61)</f>
        <v>4299.7595000000001</v>
      </c>
      <c r="CJ61" s="27">
        <f>IF($O61&gt;=CJ$1,$S61+$Y61+$Z61,$Y61+$Z61)</f>
        <v>4299.7595000000001</v>
      </c>
      <c r="CK61" s="27">
        <f>IF($O61&gt;=CK$1,$S61+$Y61+$Z61,$Y61+$Z61)</f>
        <v>4299.7595000000001</v>
      </c>
      <c r="CL61" s="27">
        <f>IF($O61&gt;=CL$1,$S61+$Y61+$Z61,$Y61+$Z61)</f>
        <v>4299.7595000000001</v>
      </c>
      <c r="CM61" s="27">
        <f>IF($O61&gt;=CM$1,$S61+$Y61+$Z61,$Y61+$Z61)</f>
        <v>4299.7595000000001</v>
      </c>
      <c r="CN61" s="27">
        <f>IF($O61&gt;=CN$1,$S61+$Y61,$Y61)</f>
        <v>3899.7594999999997</v>
      </c>
      <c r="CO61" s="27">
        <f>IF($O61&gt;=CO$1,$S61+$Y61,$Y61)</f>
        <v>3899.7594999999997</v>
      </c>
      <c r="CP61" s="27">
        <f>IF($O61&gt;=CP$1,$S61+$Y61,$Y61)</f>
        <v>3899.7594999999997</v>
      </c>
      <c r="CQ61" s="27">
        <f>IF($O61&gt;=CQ$1,$S61+$Y61,$Y61)</f>
        <v>3899.7594999999997</v>
      </c>
      <c r="CR61" s="27">
        <f>IF($O61&gt;=CR$1,$S61+$Y61,$Y61)</f>
        <v>3899.7594999999997</v>
      </c>
      <c r="CS61" s="27">
        <f>IF($O61&gt;=CS$1,$S61+$Y61,$Y61)</f>
        <v>3899.7594999999997</v>
      </c>
      <c r="CT61" s="27">
        <f>IF($O61&gt;=CT$1,$S61+$Y61,$Y61)</f>
        <v>3899.7594999999997</v>
      </c>
      <c r="CU61" s="27">
        <f>IF($O61&gt;=CU$1,$S61+$Y61,$Y61)</f>
        <v>3899.7594999999997</v>
      </c>
      <c r="CV61" s="27">
        <f>IF($O61&gt;=CV$1,$S61+$Y61,$Y61)</f>
        <v>3899.7594999999997</v>
      </c>
      <c r="CW61" s="27">
        <f>IF($O61&gt;=CW$1,$S61+$Y61,$Y61)</f>
        <v>3899.7594999999997</v>
      </c>
      <c r="CX61" s="27">
        <f>IF($O61&gt;=CX$1,$S61+$Y61,$Y61)</f>
        <v>3899.7594999999997</v>
      </c>
      <c r="CY61" s="27">
        <f>IF($O61&gt;=CY$1,$S61+$Y61,$Y61)</f>
        <v>3899.7594999999997</v>
      </c>
      <c r="CZ61" s="27">
        <f>IF($O61&gt;=CZ$1,$S61+$Y61,$Y61)</f>
        <v>3899.7594999999997</v>
      </c>
      <c r="DA61" s="27">
        <f>IF($O61&gt;=DA$1,$S61+$Y61,$Y61)</f>
        <v>3899.7594999999997</v>
      </c>
      <c r="DB61" s="27">
        <f>IF($O61&gt;=DB$1,$S61+$Y61,$Y61)</f>
        <v>3899.7594999999997</v>
      </c>
      <c r="DC61" s="27">
        <f>IF($O61&gt;=DC$1,$S61+$Y61,$Y61)</f>
        <v>3899.7594999999997</v>
      </c>
      <c r="DD61" s="27">
        <f>IF($O61&gt;=DD$1,$S61+$Y61,$Y61)</f>
        <v>3899.7594999999997</v>
      </c>
      <c r="DE61" s="27">
        <f>IF($O61&gt;=DE$1,$S61+$Y61,$Y61)</f>
        <v>3899.7594999999997</v>
      </c>
      <c r="DF61" s="27">
        <f>IF($O61&gt;=DF$1,$S61+$Y61,$Y61)</f>
        <v>3899.7594999999997</v>
      </c>
      <c r="DG61" s="27">
        <f>IF($O61&gt;=DG$1,$S61+$Y61,$Y61)</f>
        <v>3899.7594999999997</v>
      </c>
      <c r="DH61" s="27">
        <f>IF($O61&gt;=DH$1,$S61+$Y61,$Y61)</f>
        <v>3899.7594999999997</v>
      </c>
      <c r="DI61" s="27">
        <f>IF($O61&gt;=DI$1,$S61+$Y61,$Y61)</f>
        <v>3899.7594999999997</v>
      </c>
      <c r="DJ61" s="27">
        <f>IF($O61&gt;=DJ$1,$S61+$Y61,$Y61)</f>
        <v>3899.7594999999997</v>
      </c>
      <c r="DK61" s="27">
        <f>IF($O61&gt;=DK$1,$S61+$Y61,$Y61)</f>
        <v>3899.7594999999997</v>
      </c>
      <c r="DL61" s="27">
        <f>IF($O61&gt;=DL$1,$S61+$Y61,$Y61)</f>
        <v>3899.7594999999997</v>
      </c>
      <c r="DM61" s="27">
        <f>IF($O61&gt;=DM$1,$S61+$Y61,$Y61)</f>
        <v>3899.7594999999997</v>
      </c>
      <c r="DN61" s="27">
        <f>IF($O61&gt;=DN$1,$S61+$Y61,$Y61)</f>
        <v>3899.7594999999997</v>
      </c>
      <c r="DO61" s="27">
        <f>IF($O61&gt;=DO$1,$S61+$Y61,$Y61)</f>
        <v>3899.7594999999997</v>
      </c>
      <c r="DP61" s="27">
        <f>IF($O61&gt;=DP$1,$S61+$Y61,$Y61)</f>
        <v>3899.7594999999997</v>
      </c>
      <c r="DQ61" s="27">
        <f>IF($O61&gt;=DQ$1,$S61+$Y61,$Y61)</f>
        <v>3899.7594999999997</v>
      </c>
      <c r="DR61" s="27">
        <f>IF($O61&gt;=DR$1,$S61+$Y61,$Y61)</f>
        <v>3899.7594999999997</v>
      </c>
      <c r="DS61" s="27">
        <f>IF($O61&gt;=DS$1,$S61+$Y61,$Y61)</f>
        <v>3899.7594999999997</v>
      </c>
      <c r="DT61" s="27">
        <f>IF($O61&gt;=DT$1,$S61+$Y61,$Y61)</f>
        <v>3899.7594999999997</v>
      </c>
      <c r="DU61" s="27">
        <f>IF($O61&gt;=DU$1,$S61+$Y61,$Y61)</f>
        <v>3899.7594999999997</v>
      </c>
      <c r="DV61" s="27">
        <f>IF($O61&gt;=DV$1,$S61+$Y61,$Y61)</f>
        <v>3899.7594999999997</v>
      </c>
      <c r="DW61" s="27">
        <f>IF($O61&gt;=DW$1,$S61+$Y61,$Y61)</f>
        <v>3899.7594999999997</v>
      </c>
      <c r="DX61" s="27">
        <f>IF($O61&gt;=DX$1,$S61+$Y61,$Y61)</f>
        <v>3899.7594999999997</v>
      </c>
      <c r="DY61" s="27">
        <f>IF($O61&gt;=DY$1,$S61+$Y61,$Y61)</f>
        <v>3899.7594999999997</v>
      </c>
      <c r="DZ61" s="27">
        <f>IF($O61&gt;=DZ$1,$S61+$Y61,$Y61)</f>
        <v>3899.7594999999997</v>
      </c>
      <c r="EA61" s="27">
        <f>IF($O61&gt;=EA$1,$S61+$Y61,$Y61)</f>
        <v>3899.7594999999997</v>
      </c>
      <c r="EB61" s="27">
        <f>IF($O61&gt;=EB$1,$S61+$Y61,$Y61)</f>
        <v>3899.7594999999997</v>
      </c>
      <c r="EC61" s="27">
        <f>IF($O61&gt;=EC$1,$S61+$Y61,$Y61)</f>
        <v>3899.7594999999997</v>
      </c>
      <c r="ED61" s="27">
        <f>IF($O61&gt;=ED$1,$S61+$Y61,$Y61)</f>
        <v>3899.7594999999997</v>
      </c>
      <c r="EE61" s="27">
        <f>IF($O61&gt;=EE$1,$S61+$Y61,$Y61)</f>
        <v>3899.7594999999997</v>
      </c>
      <c r="EF61" s="27">
        <f>IF($O61&gt;=EF$1,$S61+$Y61,$Y61)</f>
        <v>3899.7594999999997</v>
      </c>
      <c r="EG61" s="27">
        <f>IF($O61&gt;=EG$1,$S61+$Y61,$Y61)</f>
        <v>3899.7594999999997</v>
      </c>
      <c r="EH61" s="27">
        <f>IF($O61&gt;=EH$1,$S61+$Y61,$Y61)</f>
        <v>3899.7594999999997</v>
      </c>
      <c r="EI61" s="27">
        <f>IF($O61&gt;=EI$1,$S61+$Y61,$Y61)</f>
        <v>3899.7594999999997</v>
      </c>
      <c r="EJ61" s="27">
        <f>IF($O61&gt;=EJ$1,$S61+$Y61,$Y61)</f>
        <v>3899.7594999999997</v>
      </c>
      <c r="EK61" s="27">
        <f>IF($O61&gt;=EK$1,$S61+$Y61,$Y61)</f>
        <v>3899.7594999999997</v>
      </c>
      <c r="EL61" s="27">
        <f>IF($O61&gt;=EL$1,$S61+$Y61,$Y61)</f>
        <v>3899.7594999999997</v>
      </c>
      <c r="EM61" s="27">
        <f>IF($O61&gt;=EM$1,$S61+$Y61,$Y61)</f>
        <v>3899.7594999999997</v>
      </c>
      <c r="EN61" s="27">
        <f>IF($O61&gt;=EN$1,$S61+$Y61,$Y61)</f>
        <v>3899.7594999999997</v>
      </c>
      <c r="EO61" s="27">
        <f>IF($O61&gt;=EO$1,$S61+$Y61,$Y61)</f>
        <v>3899.7594999999997</v>
      </c>
      <c r="EP61" s="27">
        <f>IF($O61&gt;=EP$1,$S61+$Y61,$Y61)</f>
        <v>3899.7594999999997</v>
      </c>
      <c r="EQ61" s="27">
        <f>IF($O61&gt;=EQ$1,$S61+$Y61,$Y61)</f>
        <v>3899.7594999999997</v>
      </c>
      <c r="ER61" s="27">
        <f>IF($O61&gt;=ER$1,$S61+$Y61,$Y61)</f>
        <v>3899.7594999999997</v>
      </c>
      <c r="ES61" s="27">
        <f>IF($O61&gt;=ES$1,$S61+$Y61,$Y61)</f>
        <v>3899.7594999999997</v>
      </c>
      <c r="ET61" s="27">
        <f>IF($O61&gt;=ET$1,$S61+$Y61,$Y61)</f>
        <v>3899.7594999999997</v>
      </c>
      <c r="EU61" s="27">
        <f>IF($O61&gt;=EU$1,$S61+$Y61,$Y61)</f>
        <v>3899.7594999999997</v>
      </c>
      <c r="EV61" s="27">
        <f>IF($O61&gt;=EV$1,$S61,0)</f>
        <v>3899.7594999999997</v>
      </c>
      <c r="EW61" s="27">
        <f>IF($O61&gt;=EW$1,$S61,0)</f>
        <v>3899.7594999999997</v>
      </c>
      <c r="EX61" s="27">
        <f>IF($O61&gt;=EX$1,$S61,0)</f>
        <v>3899.7594999999997</v>
      </c>
      <c r="EY61" s="27">
        <f>IF($O61&gt;=EY$1,$S61,0)</f>
        <v>3899.7594999999997</v>
      </c>
      <c r="EZ61" s="27">
        <f>IF($O61&gt;=EZ$1,$S61,0)</f>
        <v>3899.7594999999997</v>
      </c>
      <c r="FA61" s="27">
        <f>IF($O61&gt;=FA$1,$S61,0)</f>
        <v>3899.7594999999997</v>
      </c>
      <c r="FB61" s="27">
        <f>IF($O61&gt;=FB$1,$S61,0)</f>
        <v>3899.7594999999997</v>
      </c>
      <c r="FC61" s="27">
        <f>IF($O61&gt;=FC$1,$S61,0)</f>
        <v>3899.7594999999997</v>
      </c>
      <c r="FD61" s="27">
        <f>IF($O61&gt;=FD$1,$S61,0)</f>
        <v>3899.7594999999997</v>
      </c>
      <c r="FE61" s="27">
        <f>IF($O61&gt;=FE$1,$S61,0)</f>
        <v>3899.7594999999997</v>
      </c>
      <c r="FF61" s="27">
        <f>IF($O61&gt;=FF$1,$S61,0)</f>
        <v>3899.7594999999997</v>
      </c>
      <c r="FG61" s="27">
        <f>IF($O61&gt;=FG$1,$S61,0)</f>
        <v>3899.7594999999997</v>
      </c>
      <c r="FH61" s="27">
        <f>IF($O61&gt;=FH$1,$S61,0)</f>
        <v>3899.7594999999997</v>
      </c>
      <c r="FI61" s="27">
        <f>IF($O61&gt;=FI$1,$S61,0)</f>
        <v>3899.7594999999997</v>
      </c>
      <c r="FJ61" s="27">
        <f>IF($O61&gt;=FJ$1,$S61,0)</f>
        <v>3899.7594999999997</v>
      </c>
      <c r="FK61" s="27">
        <f>IF($O61&gt;=FK$1,$S61,0)</f>
        <v>3899.7594999999997</v>
      </c>
      <c r="FL61" s="27">
        <f>IF($O61&gt;=FL$1,$S61,0)</f>
        <v>3899.7594999999997</v>
      </c>
      <c r="FM61" s="27">
        <f>IF($O61&gt;=FM$1,$S61,0)</f>
        <v>3899.7594999999997</v>
      </c>
      <c r="FN61" s="27">
        <f>IF($O61&gt;=FN$1,$S61,0)</f>
        <v>3899.7594999999997</v>
      </c>
      <c r="FO61" s="27">
        <f>IF($O61&gt;=FO$1,$S61,0)</f>
        <v>3899.7594999999997</v>
      </c>
      <c r="FP61" s="27">
        <f>IF($O61&gt;=FP$1,$S61,0)</f>
        <v>3899.7594999999997</v>
      </c>
      <c r="FQ61" s="27">
        <f>IF($O61&gt;=FQ$1,$S61,0)</f>
        <v>3899.7594999999997</v>
      </c>
      <c r="FR61" s="27">
        <f>IF($O61&gt;=FR$1,$S61,0)</f>
        <v>3899.7594999999997</v>
      </c>
      <c r="FS61" s="27">
        <f>IF($O61&gt;=FS$1,$S61,0)</f>
        <v>3899.7594999999997</v>
      </c>
      <c r="FT61" s="27">
        <f>IF($O61&gt;=FT$1,$S61,0)</f>
        <v>3899.7594999999997</v>
      </c>
      <c r="FU61" s="27">
        <f>IF($O61&gt;=FU$1,$S61,0)</f>
        <v>3899.7594999999997</v>
      </c>
      <c r="FV61" s="27">
        <f>IF($O61&gt;=FV$1,$S61,0)</f>
        <v>3899.7594999999997</v>
      </c>
      <c r="FW61" s="27">
        <f>IF($O61&gt;=FW$1,$S61,0)</f>
        <v>3899.7594999999997</v>
      </c>
      <c r="FX61" s="27">
        <f>IF($O61&gt;=FX$1,$S61,0)</f>
        <v>3899.7594999999997</v>
      </c>
      <c r="FY61" s="27">
        <f>IF($O61&gt;=FY$1,$S61,0)</f>
        <v>3899.7594999999997</v>
      </c>
      <c r="FZ61" s="27">
        <f>IF($O61&gt;=FZ$1,$S61,0)</f>
        <v>3899.7594999999997</v>
      </c>
      <c r="GA61" s="27">
        <f>IF($O61&gt;=GA$1,$S61,0)</f>
        <v>3899.7594999999997</v>
      </c>
      <c r="GB61" s="27">
        <f>IF($O61&gt;=GB$1,$S61,0)</f>
        <v>3899.7594999999997</v>
      </c>
      <c r="GC61" s="27">
        <f>IF($O61&gt;=GC$1,$S61,0)</f>
        <v>3899.7594999999997</v>
      </c>
      <c r="GD61" s="27">
        <f>IF($O61&gt;=GD$1,$S61,0)</f>
        <v>3899.7594999999997</v>
      </c>
      <c r="GE61" s="27">
        <f>IF($O61&gt;=GE$1,$S61,0)</f>
        <v>3899.7594999999997</v>
      </c>
      <c r="GF61" s="27">
        <f>IF($O61&gt;=GF$1,$S61,0)</f>
        <v>3899.7594999999997</v>
      </c>
      <c r="GG61" s="27">
        <f>IF($O61&gt;=GG$1,$S61,0)</f>
        <v>3899.7594999999997</v>
      </c>
      <c r="GH61" s="27">
        <f>IF($O61&gt;=GH$1,$S61,0)</f>
        <v>3899.7594999999997</v>
      </c>
      <c r="GI61" s="27">
        <f>IF($O61&gt;=GI$1,$S61,0)</f>
        <v>3899.7594999999997</v>
      </c>
      <c r="GJ61" s="27">
        <f>IF($O61&gt;=GJ$1,$S61,0)</f>
        <v>3899.7594999999997</v>
      </c>
      <c r="GK61" s="27">
        <f>IF($O61&gt;=GK$1,$S61,0)</f>
        <v>3899.7594999999997</v>
      </c>
      <c r="GL61" s="27">
        <f>IF($O61&gt;=GL$1,$S61,0)</f>
        <v>3899.7594999999997</v>
      </c>
      <c r="GM61" s="27">
        <f>IF($O61&gt;=GM$1,$S61,0)</f>
        <v>3899.7594999999997</v>
      </c>
      <c r="GN61" s="27">
        <f>IF($O61&gt;=GN$1,$S61,0)</f>
        <v>3899.7594999999997</v>
      </c>
      <c r="GO61" s="27">
        <f>IF($O61&gt;=GO$1,$S61,0)</f>
        <v>3899.7594999999997</v>
      </c>
      <c r="GP61" s="27">
        <f>IF($O61&gt;=GP$1,$S61,0)</f>
        <v>3899.7594999999997</v>
      </c>
      <c r="GQ61" s="27">
        <f>IF($O61&gt;=GQ$1,$S61,0)</f>
        <v>3899.7594999999997</v>
      </c>
      <c r="GR61" s="27">
        <f>IF($O61&gt;=GR$1,$S61,0)</f>
        <v>3899.7594999999997</v>
      </c>
      <c r="GS61" s="27">
        <f>IF($O61&gt;=GS$1,$S61,0)</f>
        <v>3899.7594999999997</v>
      </c>
      <c r="GT61" s="27">
        <f>IF($O61&gt;=GT$1,$S61,0)</f>
        <v>3899.7594999999997</v>
      </c>
      <c r="GU61" s="27">
        <f>IF($O61&gt;=GU$1,$S61,0)</f>
        <v>3899.7594999999997</v>
      </c>
      <c r="GV61" s="27">
        <f>IF($O61&gt;=GV$1,$S61,0)</f>
        <v>3899.7594999999997</v>
      </c>
      <c r="GW61" s="27">
        <f>IF($O61&gt;=GW$1,$S61,0)</f>
        <v>3899.7594999999997</v>
      </c>
      <c r="GX61" s="27">
        <f>IF($O61&gt;=GX$1,$S61,0)</f>
        <v>3899.7594999999997</v>
      </c>
      <c r="GY61" s="27">
        <f>IF($O61&gt;=GY$1,$S61,0)</f>
        <v>3899.7594999999997</v>
      </c>
      <c r="GZ61" s="27">
        <f>IF($O61&gt;=GZ$1,$S61,0)</f>
        <v>3899.7594999999997</v>
      </c>
      <c r="HA61" s="27">
        <f>IF($O61&gt;=HA$1,$S61,0)</f>
        <v>3899.7594999999997</v>
      </c>
      <c r="HB61" s="27">
        <f>IF($O61&gt;=HB$1,$S61,0)</f>
        <v>3899.7594999999997</v>
      </c>
      <c r="HC61" s="27">
        <f>IF($O61&gt;=HC$1,$S61,0)</f>
        <v>3899.7594999999997</v>
      </c>
    </row>
    <row r="62" spans="1:211">
      <c r="A62" s="3">
        <v>39942</v>
      </c>
      <c r="B62" s="3" t="s">
        <v>84</v>
      </c>
      <c r="C62" s="3" t="s">
        <v>45</v>
      </c>
      <c r="D62" s="3">
        <v>62</v>
      </c>
      <c r="E62" s="4">
        <v>33022</v>
      </c>
      <c r="F62" s="5">
        <v>28.079452054794519</v>
      </c>
      <c r="G62" s="3" t="s">
        <v>77</v>
      </c>
      <c r="H62" s="4">
        <v>20617</v>
      </c>
      <c r="I62" s="9" t="s">
        <v>845</v>
      </c>
      <c r="J62" s="5">
        <v>2655.82</v>
      </c>
      <c r="K62" s="31">
        <v>90</v>
      </c>
      <c r="L62" s="32">
        <v>28</v>
      </c>
      <c r="M62" s="33">
        <f>VLOOKUP(L62,FIND,3,TRUE)</f>
        <v>1.5</v>
      </c>
      <c r="N62" s="32">
        <f>IF(L62&gt;30,180,VLOOKUP(L62,TEMPO,2,FALSE))</f>
        <v>168</v>
      </c>
      <c r="O62" s="32">
        <f>IF(R62&gt;0,4,N62)</f>
        <v>168</v>
      </c>
      <c r="P62" s="96">
        <f>J62*M62*L62</f>
        <v>111544.44000000002</v>
      </c>
      <c r="Q62" s="96">
        <f>10934.45*2</f>
        <v>21868.9</v>
      </c>
      <c r="R62" s="96">
        <f>IF(P62&lt;=Q62,P62/4,0)</f>
        <v>0</v>
      </c>
      <c r="S62" s="5">
        <f>IF(P62&gt;=Q62,P62/N62,0)</f>
        <v>663.95500000000015</v>
      </c>
      <c r="T62" s="3"/>
      <c r="U62" s="3">
        <f>IF(T62="",1,0)</f>
        <v>1</v>
      </c>
      <c r="V62" s="3">
        <v>80</v>
      </c>
      <c r="W62" s="5">
        <v>0</v>
      </c>
      <c r="X62" s="5">
        <v>402.65</v>
      </c>
      <c r="Y62" s="5">
        <f>X62*W62</f>
        <v>0</v>
      </c>
      <c r="Z62" s="5">
        <v>400</v>
      </c>
      <c r="AA62" s="5">
        <f>S62+Y62+Z62</f>
        <v>1063.9550000000002</v>
      </c>
      <c r="AB62" s="39">
        <f>(J62/12+J62/12*1.3333333333+450/12+J62/30*6/12+J62)*1.3+Y62+Z62+153.9</f>
        <v>4784.0910444348538</v>
      </c>
      <c r="AC62" s="39" t="s">
        <v>45</v>
      </c>
      <c r="AD62" s="39">
        <f>J62*1.3+400+153.9</f>
        <v>4006.4660000000003</v>
      </c>
      <c r="AE62" s="39">
        <f>SUMIFS('CUSTO MENSAL FUNC NOVO'!H:H,'CUSTO MENSAL FUNC NOVO'!A:A,'VALORES MENSAIS'!AC62)</f>
        <v>2013.943</v>
      </c>
      <c r="AF62" s="27">
        <f>IF($R62&gt;0,$R62,$S62)+$Y62+$Z62</f>
        <v>1063.9550000000002</v>
      </c>
      <c r="AG62" s="27">
        <f>IF($R62&gt;0,$R62,$S62)+$Y62+$Z62</f>
        <v>1063.9550000000002</v>
      </c>
      <c r="AH62" s="27">
        <f>IF($R62&gt;0,$R62,$S62)+$Y62+$Z62</f>
        <v>1063.9550000000002</v>
      </c>
      <c r="AI62" s="27">
        <f>IF($R62&gt;0,$R62,$S62)+$Y62+$Z62</f>
        <v>1063.9550000000002</v>
      </c>
      <c r="AJ62" s="27">
        <f>IF($O62&gt;=AJ$1,$S62+$Y62+$Z62,$Y62+$Z62)</f>
        <v>1063.9550000000002</v>
      </c>
      <c r="AK62" s="27">
        <f>IF($O62&gt;=AK$1,$S62+$Y62+$Z62,$Y62+$Z62)</f>
        <v>1063.9550000000002</v>
      </c>
      <c r="AL62" s="27">
        <f>IF($O62&gt;=AL$1,$S62+$Y62+$Z62,$Y62+$Z62)</f>
        <v>1063.9550000000002</v>
      </c>
      <c r="AM62" s="27">
        <f>IF($O62&gt;=AM$1,$S62+$Y62+$Z62,$Y62+$Z62)</f>
        <v>1063.9550000000002</v>
      </c>
      <c r="AN62" s="27">
        <f>IF($O62&gt;=AN$1,$S62+$Y62+$Z62,$Y62+$Z62)</f>
        <v>1063.9550000000002</v>
      </c>
      <c r="AO62" s="27">
        <f>IF($O62&gt;=AO$1,$S62+$Y62+$Z62,$Y62+$Z62)</f>
        <v>1063.9550000000002</v>
      </c>
      <c r="AP62" s="27">
        <f>IF($O62&gt;=AP$1,$S62+$Y62+$Z62,$Y62+$Z62)</f>
        <v>1063.9550000000002</v>
      </c>
      <c r="AQ62" s="27">
        <f>IF($O62&gt;=AQ$1,$S62+$Y62+$Z62,$Y62+$Z62)</f>
        <v>1063.9550000000002</v>
      </c>
      <c r="AR62" s="27">
        <f>IF($O62&gt;=AR$1,$S62+$Y62+$Z62,$Y62+$Z62)</f>
        <v>1063.9550000000002</v>
      </c>
      <c r="AS62" s="27">
        <f>IF($O62&gt;=AS$1,$S62+$Y62+$Z62,$Y62+$Z62)</f>
        <v>1063.9550000000002</v>
      </c>
      <c r="AT62" s="27">
        <f>IF($O62&gt;=AT$1,$S62+$Y62+$Z62,$Y62+$Z62)</f>
        <v>1063.9550000000002</v>
      </c>
      <c r="AU62" s="27">
        <f>IF($O62&gt;=AU$1,$S62+$Y62+$Z62,$Y62+$Z62)</f>
        <v>1063.9550000000002</v>
      </c>
      <c r="AV62" s="27">
        <f>IF($O62&gt;=AV$1,$S62+$Y62+$Z62,$Y62+$Z62)</f>
        <v>1063.9550000000002</v>
      </c>
      <c r="AW62" s="27">
        <f>IF($O62&gt;=AW$1,$S62+$Y62+$Z62,$Y62+$Z62)</f>
        <v>1063.9550000000002</v>
      </c>
      <c r="AX62" s="27">
        <f>IF($O62&gt;=AX$1,$S62+$Y62+$Z62,$Y62+$Z62)</f>
        <v>1063.9550000000002</v>
      </c>
      <c r="AY62" s="27">
        <f>IF($O62&gt;=AY$1,$S62+$Y62+$Z62,$Y62+$Z62)</f>
        <v>1063.9550000000002</v>
      </c>
      <c r="AZ62" s="27">
        <f>IF($O62&gt;=AZ$1,$S62+$Y62+$Z62,$Y62+$Z62)</f>
        <v>1063.9550000000002</v>
      </c>
      <c r="BA62" s="27">
        <f>IF($O62&gt;=BA$1,$S62+$Y62+$Z62,$Y62+$Z62)</f>
        <v>1063.9550000000002</v>
      </c>
      <c r="BB62" s="27">
        <f>IF($O62&gt;=BB$1,$S62+$Y62+$Z62,$Y62+$Z62)</f>
        <v>1063.9550000000002</v>
      </c>
      <c r="BC62" s="27">
        <f>IF($O62&gt;=BC$1,$S62+$Y62+$Z62,$Y62+$Z62)</f>
        <v>1063.9550000000002</v>
      </c>
      <c r="BD62" s="27">
        <f>IF($O62&gt;=BD$1,$S62+$Y62+$Z62,$Y62+$Z62)</f>
        <v>1063.9550000000002</v>
      </c>
      <c r="BE62" s="27">
        <f>IF($O62&gt;=BE$1,$S62+$Y62+$Z62,$Y62+$Z62)</f>
        <v>1063.9550000000002</v>
      </c>
      <c r="BF62" s="27">
        <f>IF($O62&gt;=BF$1,$S62+$Y62+$Z62,$Y62+$Z62)</f>
        <v>1063.9550000000002</v>
      </c>
      <c r="BG62" s="27">
        <f>IF($O62&gt;=BG$1,$S62+$Y62+$Z62,$Y62+$Z62)</f>
        <v>1063.9550000000002</v>
      </c>
      <c r="BH62" s="27">
        <f>IF($O62&gt;=BH$1,$S62+$Y62+$Z62,$Y62+$Z62)</f>
        <v>1063.9550000000002</v>
      </c>
      <c r="BI62" s="27">
        <f>IF($O62&gt;=BI$1,$S62+$Y62+$Z62,$Y62+$Z62)</f>
        <v>1063.9550000000002</v>
      </c>
      <c r="BJ62" s="27">
        <f>IF($O62&gt;=BJ$1,$S62+$Y62+$Z62,$Y62+$Z62)</f>
        <v>1063.9550000000002</v>
      </c>
      <c r="BK62" s="27">
        <f>IF($O62&gt;=BK$1,$S62+$Y62+$Z62,$Y62+$Z62)</f>
        <v>1063.9550000000002</v>
      </c>
      <c r="BL62" s="27">
        <f>IF($O62&gt;=BL$1,$S62+$Y62+$Z62,$Y62+$Z62)</f>
        <v>1063.9550000000002</v>
      </c>
      <c r="BM62" s="27">
        <f>IF($O62&gt;=BM$1,$S62+$Y62+$Z62,$Y62+$Z62)</f>
        <v>1063.9550000000002</v>
      </c>
      <c r="BN62" s="27">
        <f>IF($O62&gt;=BN$1,$S62+$Y62+$Z62,$Y62+$Z62)</f>
        <v>1063.9550000000002</v>
      </c>
      <c r="BO62" s="27">
        <f>IF($O62&gt;=BO$1,$S62+$Y62+$Z62,$Y62+$Z62)</f>
        <v>1063.9550000000002</v>
      </c>
      <c r="BP62" s="27">
        <f>IF($O62&gt;=BP$1,$S62+$Y62+$Z62,$Y62+$Z62)</f>
        <v>1063.9550000000002</v>
      </c>
      <c r="BQ62" s="27">
        <f>IF($O62&gt;=BQ$1,$S62+$Y62+$Z62,$Y62+$Z62)</f>
        <v>1063.9550000000002</v>
      </c>
      <c r="BR62" s="27">
        <f>IF($O62&gt;=BR$1,$S62+$Y62+$Z62,$Y62+$Z62)</f>
        <v>1063.9550000000002</v>
      </c>
      <c r="BS62" s="27">
        <f>IF($O62&gt;=BS$1,$S62+$Y62+$Z62,$Y62+$Z62)</f>
        <v>1063.9550000000002</v>
      </c>
      <c r="BT62" s="27">
        <f>IF($O62&gt;=BT$1,$S62+$Y62+$Z62,$Y62+$Z62)</f>
        <v>1063.9550000000002</v>
      </c>
      <c r="BU62" s="27">
        <f>IF($O62&gt;=BU$1,$S62+$Y62+$Z62,$Y62+$Z62)</f>
        <v>1063.9550000000002</v>
      </c>
      <c r="BV62" s="27">
        <f>IF($O62&gt;=BV$1,$S62+$Y62+$Z62,$Y62+$Z62)</f>
        <v>1063.9550000000002</v>
      </c>
      <c r="BW62" s="27">
        <f>IF($O62&gt;=BW$1,$S62+$Y62+$Z62,$Y62+$Z62)</f>
        <v>1063.9550000000002</v>
      </c>
      <c r="BX62" s="27">
        <f>IF($O62&gt;=BX$1,$S62+$Y62+$Z62,$Y62+$Z62)</f>
        <v>1063.9550000000002</v>
      </c>
      <c r="BY62" s="27">
        <f>IF($O62&gt;=BY$1,$S62+$Y62+$Z62,$Y62+$Z62)</f>
        <v>1063.9550000000002</v>
      </c>
      <c r="BZ62" s="27">
        <f>IF($O62&gt;=BZ$1,$S62+$Y62+$Z62,$Y62+$Z62)</f>
        <v>1063.9550000000002</v>
      </c>
      <c r="CA62" s="27">
        <f>IF($O62&gt;=CA$1,$S62+$Y62+$Z62,$Y62+$Z62)</f>
        <v>1063.9550000000002</v>
      </c>
      <c r="CB62" s="27">
        <f>IF($O62&gt;=CB$1,$S62+$Y62+$Z62,$Y62+$Z62)</f>
        <v>1063.9550000000002</v>
      </c>
      <c r="CC62" s="27">
        <f>IF($O62&gt;=CC$1,$S62+$Y62+$Z62,$Y62+$Z62)</f>
        <v>1063.9550000000002</v>
      </c>
      <c r="CD62" s="27">
        <f>IF($O62&gt;=CD$1,$S62+$Y62+$Z62,$Y62+$Z62)</f>
        <v>1063.9550000000002</v>
      </c>
      <c r="CE62" s="27">
        <f>IF($O62&gt;=CE$1,$S62+$Y62+$Z62,$Y62+$Z62)</f>
        <v>1063.9550000000002</v>
      </c>
      <c r="CF62" s="27">
        <f>IF($O62&gt;=CF$1,$S62+$Y62+$Z62,$Y62+$Z62)</f>
        <v>1063.9550000000002</v>
      </c>
      <c r="CG62" s="27">
        <f>IF($O62&gt;=CG$1,$S62+$Y62+$Z62,$Y62+$Z62)</f>
        <v>1063.9550000000002</v>
      </c>
      <c r="CH62" s="27">
        <f>IF($O62&gt;=CH$1,$S62+$Y62+$Z62,$Y62+$Z62)</f>
        <v>1063.9550000000002</v>
      </c>
      <c r="CI62" s="27">
        <f>IF($O62&gt;=CI$1,$S62+$Y62+$Z62,$Y62+$Z62)</f>
        <v>1063.9550000000002</v>
      </c>
      <c r="CJ62" s="27">
        <f>IF($O62&gt;=CJ$1,$S62+$Y62+$Z62,$Y62+$Z62)</f>
        <v>1063.9550000000002</v>
      </c>
      <c r="CK62" s="27">
        <f>IF($O62&gt;=CK$1,$S62+$Y62+$Z62,$Y62+$Z62)</f>
        <v>1063.9550000000002</v>
      </c>
      <c r="CL62" s="27">
        <f>IF($O62&gt;=CL$1,$S62+$Y62+$Z62,$Y62+$Z62)</f>
        <v>1063.9550000000002</v>
      </c>
      <c r="CM62" s="27">
        <f>IF($O62&gt;=CM$1,$S62+$Y62+$Z62,$Y62+$Z62)</f>
        <v>1063.9550000000002</v>
      </c>
      <c r="CN62" s="27">
        <f>IF($O62&gt;=CN$1,$S62+$Y62,$Y62)</f>
        <v>663.95500000000015</v>
      </c>
      <c r="CO62" s="27">
        <f>IF($O62&gt;=CO$1,$S62+$Y62,$Y62)</f>
        <v>663.95500000000015</v>
      </c>
      <c r="CP62" s="27">
        <f>IF($O62&gt;=CP$1,$S62+$Y62,$Y62)</f>
        <v>663.95500000000015</v>
      </c>
      <c r="CQ62" s="27">
        <f>IF($O62&gt;=CQ$1,$S62+$Y62,$Y62)</f>
        <v>663.95500000000015</v>
      </c>
      <c r="CR62" s="27">
        <f>IF($O62&gt;=CR$1,$S62+$Y62,$Y62)</f>
        <v>663.95500000000015</v>
      </c>
      <c r="CS62" s="27">
        <f>IF($O62&gt;=CS$1,$S62+$Y62,$Y62)</f>
        <v>663.95500000000015</v>
      </c>
      <c r="CT62" s="27">
        <f>IF($O62&gt;=CT$1,$S62+$Y62,$Y62)</f>
        <v>663.95500000000015</v>
      </c>
      <c r="CU62" s="27">
        <f>IF($O62&gt;=CU$1,$S62+$Y62,$Y62)</f>
        <v>663.95500000000015</v>
      </c>
      <c r="CV62" s="27">
        <f>IF($O62&gt;=CV$1,$S62+$Y62,$Y62)</f>
        <v>663.95500000000015</v>
      </c>
      <c r="CW62" s="27">
        <f>IF($O62&gt;=CW$1,$S62+$Y62,$Y62)</f>
        <v>663.95500000000015</v>
      </c>
      <c r="CX62" s="27">
        <f>IF($O62&gt;=CX$1,$S62+$Y62,$Y62)</f>
        <v>663.95500000000015</v>
      </c>
      <c r="CY62" s="27">
        <f>IF($O62&gt;=CY$1,$S62+$Y62,$Y62)</f>
        <v>663.95500000000015</v>
      </c>
      <c r="CZ62" s="27">
        <f>IF($O62&gt;=CZ$1,$S62+$Y62,$Y62)</f>
        <v>663.95500000000015</v>
      </c>
      <c r="DA62" s="27">
        <f>IF($O62&gt;=DA$1,$S62+$Y62,$Y62)</f>
        <v>663.95500000000015</v>
      </c>
      <c r="DB62" s="27">
        <f>IF($O62&gt;=DB$1,$S62+$Y62,$Y62)</f>
        <v>663.95500000000015</v>
      </c>
      <c r="DC62" s="27">
        <f>IF($O62&gt;=DC$1,$S62+$Y62,$Y62)</f>
        <v>663.95500000000015</v>
      </c>
      <c r="DD62" s="27">
        <f>IF($O62&gt;=DD$1,$S62+$Y62,$Y62)</f>
        <v>663.95500000000015</v>
      </c>
      <c r="DE62" s="27">
        <f>IF($O62&gt;=DE$1,$S62+$Y62,$Y62)</f>
        <v>663.95500000000015</v>
      </c>
      <c r="DF62" s="27">
        <f>IF($O62&gt;=DF$1,$S62+$Y62,$Y62)</f>
        <v>663.95500000000015</v>
      </c>
      <c r="DG62" s="27">
        <f>IF($O62&gt;=DG$1,$S62+$Y62,$Y62)</f>
        <v>663.95500000000015</v>
      </c>
      <c r="DH62" s="27">
        <f>IF($O62&gt;=DH$1,$S62+$Y62,$Y62)</f>
        <v>663.95500000000015</v>
      </c>
      <c r="DI62" s="27">
        <f>IF($O62&gt;=DI$1,$S62+$Y62,$Y62)</f>
        <v>663.95500000000015</v>
      </c>
      <c r="DJ62" s="27">
        <f>IF($O62&gt;=DJ$1,$S62+$Y62,$Y62)</f>
        <v>663.95500000000015</v>
      </c>
      <c r="DK62" s="27">
        <f>IF($O62&gt;=DK$1,$S62+$Y62,$Y62)</f>
        <v>663.95500000000015</v>
      </c>
      <c r="DL62" s="27">
        <f>IF($O62&gt;=DL$1,$S62+$Y62,$Y62)</f>
        <v>663.95500000000015</v>
      </c>
      <c r="DM62" s="27">
        <f>IF($O62&gt;=DM$1,$S62+$Y62,$Y62)</f>
        <v>663.95500000000015</v>
      </c>
      <c r="DN62" s="27">
        <f>IF($O62&gt;=DN$1,$S62+$Y62,$Y62)</f>
        <v>663.95500000000015</v>
      </c>
      <c r="DO62" s="27">
        <f>IF($O62&gt;=DO$1,$S62+$Y62,$Y62)</f>
        <v>663.95500000000015</v>
      </c>
      <c r="DP62" s="27">
        <f>IF($O62&gt;=DP$1,$S62+$Y62,$Y62)</f>
        <v>663.95500000000015</v>
      </c>
      <c r="DQ62" s="27">
        <f>IF($O62&gt;=DQ$1,$S62+$Y62,$Y62)</f>
        <v>663.95500000000015</v>
      </c>
      <c r="DR62" s="27">
        <f>IF($O62&gt;=DR$1,$S62+$Y62,$Y62)</f>
        <v>663.95500000000015</v>
      </c>
      <c r="DS62" s="27">
        <f>IF($O62&gt;=DS$1,$S62+$Y62,$Y62)</f>
        <v>663.95500000000015</v>
      </c>
      <c r="DT62" s="27">
        <f>IF($O62&gt;=DT$1,$S62+$Y62,$Y62)</f>
        <v>663.95500000000015</v>
      </c>
      <c r="DU62" s="27">
        <f>IF($O62&gt;=DU$1,$S62+$Y62,$Y62)</f>
        <v>663.95500000000015</v>
      </c>
      <c r="DV62" s="27">
        <f>IF($O62&gt;=DV$1,$S62+$Y62,$Y62)</f>
        <v>663.95500000000015</v>
      </c>
      <c r="DW62" s="27">
        <f>IF($O62&gt;=DW$1,$S62+$Y62,$Y62)</f>
        <v>663.95500000000015</v>
      </c>
      <c r="DX62" s="27">
        <f>IF($O62&gt;=DX$1,$S62+$Y62,$Y62)</f>
        <v>663.95500000000015</v>
      </c>
      <c r="DY62" s="27">
        <f>IF($O62&gt;=DY$1,$S62+$Y62,$Y62)</f>
        <v>663.95500000000015</v>
      </c>
      <c r="DZ62" s="27">
        <f>IF($O62&gt;=DZ$1,$S62+$Y62,$Y62)</f>
        <v>663.95500000000015</v>
      </c>
      <c r="EA62" s="27">
        <f>IF($O62&gt;=EA$1,$S62+$Y62,$Y62)</f>
        <v>663.95500000000015</v>
      </c>
      <c r="EB62" s="27">
        <f>IF($O62&gt;=EB$1,$S62+$Y62,$Y62)</f>
        <v>663.95500000000015</v>
      </c>
      <c r="EC62" s="27">
        <f>IF($O62&gt;=EC$1,$S62+$Y62,$Y62)</f>
        <v>663.95500000000015</v>
      </c>
      <c r="ED62" s="27">
        <f>IF($O62&gt;=ED$1,$S62+$Y62,$Y62)</f>
        <v>663.95500000000015</v>
      </c>
      <c r="EE62" s="27">
        <f>IF($O62&gt;=EE$1,$S62+$Y62,$Y62)</f>
        <v>663.95500000000015</v>
      </c>
      <c r="EF62" s="27">
        <f>IF($O62&gt;=EF$1,$S62+$Y62,$Y62)</f>
        <v>663.95500000000015</v>
      </c>
      <c r="EG62" s="27">
        <f>IF($O62&gt;=EG$1,$S62+$Y62,$Y62)</f>
        <v>663.95500000000015</v>
      </c>
      <c r="EH62" s="27">
        <f>IF($O62&gt;=EH$1,$S62+$Y62,$Y62)</f>
        <v>663.95500000000015</v>
      </c>
      <c r="EI62" s="27">
        <f>IF($O62&gt;=EI$1,$S62+$Y62,$Y62)</f>
        <v>663.95500000000015</v>
      </c>
      <c r="EJ62" s="27">
        <f>IF($O62&gt;=EJ$1,$S62+$Y62,$Y62)</f>
        <v>663.95500000000015</v>
      </c>
      <c r="EK62" s="27">
        <f>IF($O62&gt;=EK$1,$S62+$Y62,$Y62)</f>
        <v>663.95500000000015</v>
      </c>
      <c r="EL62" s="27">
        <f>IF($O62&gt;=EL$1,$S62+$Y62,$Y62)</f>
        <v>663.95500000000015</v>
      </c>
      <c r="EM62" s="27">
        <f>IF($O62&gt;=EM$1,$S62+$Y62,$Y62)</f>
        <v>663.95500000000015</v>
      </c>
      <c r="EN62" s="27">
        <f>IF($O62&gt;=EN$1,$S62+$Y62,$Y62)</f>
        <v>663.95500000000015</v>
      </c>
      <c r="EO62" s="27">
        <f>IF($O62&gt;=EO$1,$S62+$Y62,$Y62)</f>
        <v>663.95500000000015</v>
      </c>
      <c r="EP62" s="27">
        <f>IF($O62&gt;=EP$1,$S62+$Y62,$Y62)</f>
        <v>663.95500000000015</v>
      </c>
      <c r="EQ62" s="27">
        <f>IF($O62&gt;=EQ$1,$S62+$Y62,$Y62)</f>
        <v>663.95500000000015</v>
      </c>
      <c r="ER62" s="27">
        <f>IF($O62&gt;=ER$1,$S62+$Y62,$Y62)</f>
        <v>663.95500000000015</v>
      </c>
      <c r="ES62" s="27">
        <f>IF($O62&gt;=ES$1,$S62+$Y62,$Y62)</f>
        <v>663.95500000000015</v>
      </c>
      <c r="ET62" s="27">
        <f>IF($O62&gt;=ET$1,$S62+$Y62,$Y62)</f>
        <v>663.95500000000015</v>
      </c>
      <c r="EU62" s="27">
        <f>IF($O62&gt;=EU$1,$S62+$Y62,$Y62)</f>
        <v>663.95500000000015</v>
      </c>
      <c r="EV62" s="27">
        <f>IF($O62&gt;=EV$1,$S62,0)</f>
        <v>663.95500000000015</v>
      </c>
      <c r="EW62" s="27">
        <f>IF($O62&gt;=EW$1,$S62,0)</f>
        <v>663.95500000000015</v>
      </c>
      <c r="EX62" s="27">
        <f>IF($O62&gt;=EX$1,$S62,0)</f>
        <v>663.95500000000015</v>
      </c>
      <c r="EY62" s="27">
        <f>IF($O62&gt;=EY$1,$S62,0)</f>
        <v>663.95500000000015</v>
      </c>
      <c r="EZ62" s="27">
        <f>IF($O62&gt;=EZ$1,$S62,0)</f>
        <v>663.95500000000015</v>
      </c>
      <c r="FA62" s="27">
        <f>IF($O62&gt;=FA$1,$S62,0)</f>
        <v>663.95500000000015</v>
      </c>
      <c r="FB62" s="27">
        <f>IF($O62&gt;=FB$1,$S62,0)</f>
        <v>663.95500000000015</v>
      </c>
      <c r="FC62" s="27">
        <f>IF($O62&gt;=FC$1,$S62,0)</f>
        <v>663.95500000000015</v>
      </c>
      <c r="FD62" s="27">
        <f>IF($O62&gt;=FD$1,$S62,0)</f>
        <v>663.95500000000015</v>
      </c>
      <c r="FE62" s="27">
        <f>IF($O62&gt;=FE$1,$S62,0)</f>
        <v>663.95500000000015</v>
      </c>
      <c r="FF62" s="27">
        <f>IF($O62&gt;=FF$1,$S62,0)</f>
        <v>663.95500000000015</v>
      </c>
      <c r="FG62" s="27">
        <f>IF($O62&gt;=FG$1,$S62,0)</f>
        <v>663.95500000000015</v>
      </c>
      <c r="FH62" s="27">
        <f>IF($O62&gt;=FH$1,$S62,0)</f>
        <v>663.95500000000015</v>
      </c>
      <c r="FI62" s="27">
        <f>IF($O62&gt;=FI$1,$S62,0)</f>
        <v>663.95500000000015</v>
      </c>
      <c r="FJ62" s="27">
        <f>IF($O62&gt;=FJ$1,$S62,0)</f>
        <v>663.95500000000015</v>
      </c>
      <c r="FK62" s="27">
        <f>IF($O62&gt;=FK$1,$S62,0)</f>
        <v>663.95500000000015</v>
      </c>
      <c r="FL62" s="27">
        <f>IF($O62&gt;=FL$1,$S62,0)</f>
        <v>663.95500000000015</v>
      </c>
      <c r="FM62" s="27">
        <f>IF($O62&gt;=FM$1,$S62,0)</f>
        <v>663.95500000000015</v>
      </c>
      <c r="FN62" s="27">
        <f>IF($O62&gt;=FN$1,$S62,0)</f>
        <v>663.95500000000015</v>
      </c>
      <c r="FO62" s="27">
        <f>IF($O62&gt;=FO$1,$S62,0)</f>
        <v>663.95500000000015</v>
      </c>
      <c r="FP62" s="27">
        <f>IF($O62&gt;=FP$1,$S62,0)</f>
        <v>663.95500000000015</v>
      </c>
      <c r="FQ62" s="27">
        <f>IF($O62&gt;=FQ$1,$S62,0)</f>
        <v>663.95500000000015</v>
      </c>
      <c r="FR62" s="27">
        <f>IF($O62&gt;=FR$1,$S62,0)</f>
        <v>663.95500000000015</v>
      </c>
      <c r="FS62" s="27">
        <f>IF($O62&gt;=FS$1,$S62,0)</f>
        <v>663.95500000000015</v>
      </c>
      <c r="FT62" s="27">
        <f>IF($O62&gt;=FT$1,$S62,0)</f>
        <v>663.95500000000015</v>
      </c>
      <c r="FU62" s="27">
        <f>IF($O62&gt;=FU$1,$S62,0)</f>
        <v>663.95500000000015</v>
      </c>
      <c r="FV62" s="27">
        <f>IF($O62&gt;=FV$1,$S62,0)</f>
        <v>663.95500000000015</v>
      </c>
      <c r="FW62" s="27">
        <f>IF($O62&gt;=FW$1,$S62,0)</f>
        <v>663.95500000000015</v>
      </c>
      <c r="FX62" s="27">
        <f>IF($O62&gt;=FX$1,$S62,0)</f>
        <v>663.95500000000015</v>
      </c>
      <c r="FY62" s="27">
        <f>IF($O62&gt;=FY$1,$S62,0)</f>
        <v>663.95500000000015</v>
      </c>
      <c r="FZ62" s="27">
        <f>IF($O62&gt;=FZ$1,$S62,0)</f>
        <v>663.95500000000015</v>
      </c>
      <c r="GA62" s="27">
        <f>IF($O62&gt;=GA$1,$S62,0)</f>
        <v>663.95500000000015</v>
      </c>
      <c r="GB62" s="27">
        <f>IF($O62&gt;=GB$1,$S62,0)</f>
        <v>663.95500000000015</v>
      </c>
      <c r="GC62" s="27">
        <f>IF($O62&gt;=GC$1,$S62,0)</f>
        <v>663.95500000000015</v>
      </c>
      <c r="GD62" s="27">
        <f>IF($O62&gt;=GD$1,$S62,0)</f>
        <v>663.95500000000015</v>
      </c>
      <c r="GE62" s="27">
        <f>IF($O62&gt;=GE$1,$S62,0)</f>
        <v>663.95500000000015</v>
      </c>
      <c r="GF62" s="27">
        <f>IF($O62&gt;=GF$1,$S62,0)</f>
        <v>663.95500000000015</v>
      </c>
      <c r="GG62" s="27">
        <f>IF($O62&gt;=GG$1,$S62,0)</f>
        <v>663.95500000000015</v>
      </c>
      <c r="GH62" s="27">
        <f>IF($O62&gt;=GH$1,$S62,0)</f>
        <v>663.95500000000015</v>
      </c>
      <c r="GI62" s="27">
        <f>IF($O62&gt;=GI$1,$S62,0)</f>
        <v>663.95500000000015</v>
      </c>
      <c r="GJ62" s="27">
        <f>IF($O62&gt;=GJ$1,$S62,0)</f>
        <v>663.95500000000015</v>
      </c>
      <c r="GK62" s="27">
        <f>IF($O62&gt;=GK$1,$S62,0)</f>
        <v>663.95500000000015</v>
      </c>
      <c r="GL62" s="27">
        <f>IF($O62&gt;=GL$1,$S62,0)</f>
        <v>663.95500000000015</v>
      </c>
      <c r="GM62" s="27">
        <f>IF($O62&gt;=GM$1,$S62,0)</f>
        <v>663.95500000000015</v>
      </c>
      <c r="GN62" s="27">
        <f>IF($O62&gt;=GN$1,$S62,0)</f>
        <v>663.95500000000015</v>
      </c>
      <c r="GO62" s="27">
        <f>IF($O62&gt;=GO$1,$S62,0)</f>
        <v>663.95500000000015</v>
      </c>
      <c r="GP62" s="27">
        <f>IF($O62&gt;=GP$1,$S62,0)</f>
        <v>663.95500000000015</v>
      </c>
      <c r="GQ62" s="27">
        <f>IF($O62&gt;=GQ$1,$S62,0)</f>
        <v>663.95500000000015</v>
      </c>
      <c r="GR62" s="27">
        <f>IF($O62&gt;=GR$1,$S62,0)</f>
        <v>0</v>
      </c>
      <c r="GS62" s="27">
        <f>IF($O62&gt;=GS$1,$S62,0)</f>
        <v>0</v>
      </c>
      <c r="GT62" s="27">
        <f>IF($O62&gt;=GT$1,$S62,0)</f>
        <v>0</v>
      </c>
      <c r="GU62" s="27">
        <f>IF($O62&gt;=GU$1,$S62,0)</f>
        <v>0</v>
      </c>
      <c r="GV62" s="27">
        <f>IF($O62&gt;=GV$1,$S62,0)</f>
        <v>0</v>
      </c>
      <c r="GW62" s="27">
        <f>IF($O62&gt;=GW$1,$S62,0)</f>
        <v>0</v>
      </c>
      <c r="GX62" s="27">
        <f>IF($O62&gt;=GX$1,$S62,0)</f>
        <v>0</v>
      </c>
      <c r="GY62" s="27">
        <f>IF($O62&gt;=GY$1,$S62,0)</f>
        <v>0</v>
      </c>
      <c r="GZ62" s="27">
        <f>IF($O62&gt;=GZ$1,$S62,0)</f>
        <v>0</v>
      </c>
      <c r="HA62" s="27">
        <f>IF($O62&gt;=HA$1,$S62,0)</f>
        <v>0</v>
      </c>
      <c r="HB62" s="27">
        <f>IF($O62&gt;=HB$1,$S62,0)</f>
        <v>0</v>
      </c>
      <c r="HC62" s="27">
        <f>IF($O62&gt;=HC$1,$S62,0)</f>
        <v>0</v>
      </c>
    </row>
    <row r="63" spans="1:211">
      <c r="A63" s="3">
        <v>75310</v>
      </c>
      <c r="B63" s="3" t="s">
        <v>81</v>
      </c>
      <c r="C63" s="3" t="s">
        <v>45</v>
      </c>
      <c r="D63" s="3">
        <v>55</v>
      </c>
      <c r="E63" s="4">
        <v>35858</v>
      </c>
      <c r="F63" s="5">
        <v>20.30958904109589</v>
      </c>
      <c r="G63" s="3" t="s">
        <v>77</v>
      </c>
      <c r="H63" s="4">
        <v>23074</v>
      </c>
      <c r="I63" s="9" t="s">
        <v>845</v>
      </c>
      <c r="J63" s="5">
        <v>2514.5</v>
      </c>
      <c r="K63" s="31">
        <v>90</v>
      </c>
      <c r="L63" s="32">
        <v>20</v>
      </c>
      <c r="M63" s="33">
        <f>VLOOKUP(L63,FIND,3,TRUE)</f>
        <v>1.3</v>
      </c>
      <c r="N63" s="32">
        <f>IF(L63&gt;30,180,VLOOKUP(L63,TEMPO,2,FALSE))</f>
        <v>120</v>
      </c>
      <c r="O63" s="32">
        <f>IF(R63&gt;0,4,N63)</f>
        <v>120</v>
      </c>
      <c r="P63" s="96">
        <f>J63*M63*L63</f>
        <v>65377</v>
      </c>
      <c r="Q63" s="96">
        <f>10934.45*2</f>
        <v>21868.9</v>
      </c>
      <c r="R63" s="96">
        <f>IF(P63&lt;=Q63,P63/4,0)</f>
        <v>0</v>
      </c>
      <c r="S63" s="5">
        <f>IF(P63&gt;=Q63,P63/N63,0)</f>
        <v>544.80833333333328</v>
      </c>
      <c r="T63" s="3"/>
      <c r="U63" s="3">
        <f>IF(T63="",1,0)</f>
        <v>1</v>
      </c>
      <c r="V63" s="3">
        <v>89</v>
      </c>
      <c r="W63" s="5">
        <v>0</v>
      </c>
      <c r="X63" s="5">
        <v>245.73</v>
      </c>
      <c r="Y63" s="5">
        <f>X63*W63</f>
        <v>0</v>
      </c>
      <c r="Z63" s="5">
        <v>400</v>
      </c>
      <c r="AA63" s="5">
        <f>S63+Y63+Z63</f>
        <v>944.80833333333328</v>
      </c>
      <c r="AB63" s="39">
        <f>(J63/12+J63/12*1.3333333333+450/12+J63/30*6/12+J63)*1.3+Y63+Z63+153.9</f>
        <v>4561.5905555464751</v>
      </c>
      <c r="AC63" s="39" t="s">
        <v>45</v>
      </c>
      <c r="AD63" s="39">
        <f>J63*1.3+400+153.9</f>
        <v>3822.75</v>
      </c>
      <c r="AE63" s="39">
        <f>SUMIFS('CUSTO MENSAL FUNC NOVO'!H:H,'CUSTO MENSAL FUNC NOVO'!A:A,'VALORES MENSAIS'!AC63)</f>
        <v>2013.943</v>
      </c>
      <c r="AF63" s="27">
        <f>IF($R63&gt;0,$R63,$S63)+$Y63+$Z63</f>
        <v>944.80833333333328</v>
      </c>
      <c r="AG63" s="27">
        <f>IF($R63&gt;0,$R63,$S63)+$Y63+$Z63</f>
        <v>944.80833333333328</v>
      </c>
      <c r="AH63" s="27">
        <f>IF($R63&gt;0,$R63,$S63)+$Y63+$Z63</f>
        <v>944.80833333333328</v>
      </c>
      <c r="AI63" s="27">
        <f>IF($R63&gt;0,$R63,$S63)+$Y63+$Z63</f>
        <v>944.80833333333328</v>
      </c>
      <c r="AJ63" s="27">
        <f>IF($O63&gt;=AJ$1,$S63+$Y63+$Z63,$Y63+$Z63)</f>
        <v>944.80833333333328</v>
      </c>
      <c r="AK63" s="27">
        <f>IF($O63&gt;=AK$1,$S63+$Y63+$Z63,$Y63+$Z63)</f>
        <v>944.80833333333328</v>
      </c>
      <c r="AL63" s="27">
        <f>IF($O63&gt;=AL$1,$S63+$Y63+$Z63,$Y63+$Z63)</f>
        <v>944.80833333333328</v>
      </c>
      <c r="AM63" s="27">
        <f>IF($O63&gt;=AM$1,$S63+$Y63+$Z63,$Y63+$Z63)</f>
        <v>944.80833333333328</v>
      </c>
      <c r="AN63" s="27">
        <f>IF($O63&gt;=AN$1,$S63+$Y63+$Z63,$Y63+$Z63)</f>
        <v>944.80833333333328</v>
      </c>
      <c r="AO63" s="27">
        <f>IF($O63&gt;=AO$1,$S63+$Y63+$Z63,$Y63+$Z63)</f>
        <v>944.80833333333328</v>
      </c>
      <c r="AP63" s="27">
        <f>IF($O63&gt;=AP$1,$S63+$Y63+$Z63,$Y63+$Z63)</f>
        <v>944.80833333333328</v>
      </c>
      <c r="AQ63" s="27">
        <f>IF($O63&gt;=AQ$1,$S63+$Y63+$Z63,$Y63+$Z63)</f>
        <v>944.80833333333328</v>
      </c>
      <c r="AR63" s="27">
        <f>IF($O63&gt;=AR$1,$S63+$Y63+$Z63,$Y63+$Z63)</f>
        <v>944.80833333333328</v>
      </c>
      <c r="AS63" s="27">
        <f>IF($O63&gt;=AS$1,$S63+$Y63+$Z63,$Y63+$Z63)</f>
        <v>944.80833333333328</v>
      </c>
      <c r="AT63" s="27">
        <f>IF($O63&gt;=AT$1,$S63+$Y63+$Z63,$Y63+$Z63)</f>
        <v>944.80833333333328</v>
      </c>
      <c r="AU63" s="27">
        <f>IF($O63&gt;=AU$1,$S63+$Y63+$Z63,$Y63+$Z63)</f>
        <v>944.80833333333328</v>
      </c>
      <c r="AV63" s="27">
        <f>IF($O63&gt;=AV$1,$S63+$Y63+$Z63,$Y63+$Z63)</f>
        <v>944.80833333333328</v>
      </c>
      <c r="AW63" s="27">
        <f>IF($O63&gt;=AW$1,$S63+$Y63+$Z63,$Y63+$Z63)</f>
        <v>944.80833333333328</v>
      </c>
      <c r="AX63" s="27">
        <f>IF($O63&gt;=AX$1,$S63+$Y63+$Z63,$Y63+$Z63)</f>
        <v>944.80833333333328</v>
      </c>
      <c r="AY63" s="27">
        <f>IF($O63&gt;=AY$1,$S63+$Y63+$Z63,$Y63+$Z63)</f>
        <v>944.80833333333328</v>
      </c>
      <c r="AZ63" s="27">
        <f>IF($O63&gt;=AZ$1,$S63+$Y63+$Z63,$Y63+$Z63)</f>
        <v>944.80833333333328</v>
      </c>
      <c r="BA63" s="27">
        <f>IF($O63&gt;=BA$1,$S63+$Y63+$Z63,$Y63+$Z63)</f>
        <v>944.80833333333328</v>
      </c>
      <c r="BB63" s="27">
        <f>IF($O63&gt;=BB$1,$S63+$Y63+$Z63,$Y63+$Z63)</f>
        <v>944.80833333333328</v>
      </c>
      <c r="BC63" s="27">
        <f>IF($O63&gt;=BC$1,$S63+$Y63+$Z63,$Y63+$Z63)</f>
        <v>944.80833333333328</v>
      </c>
      <c r="BD63" s="27">
        <f>IF($O63&gt;=BD$1,$S63+$Y63+$Z63,$Y63+$Z63)</f>
        <v>944.80833333333328</v>
      </c>
      <c r="BE63" s="27">
        <f>IF($O63&gt;=BE$1,$S63+$Y63+$Z63,$Y63+$Z63)</f>
        <v>944.80833333333328</v>
      </c>
      <c r="BF63" s="27">
        <f>IF($O63&gt;=BF$1,$S63+$Y63+$Z63,$Y63+$Z63)</f>
        <v>944.80833333333328</v>
      </c>
      <c r="BG63" s="27">
        <f>IF($O63&gt;=BG$1,$S63+$Y63+$Z63,$Y63+$Z63)</f>
        <v>944.80833333333328</v>
      </c>
      <c r="BH63" s="27">
        <f>IF($O63&gt;=BH$1,$S63+$Y63+$Z63,$Y63+$Z63)</f>
        <v>944.80833333333328</v>
      </c>
      <c r="BI63" s="27">
        <f>IF($O63&gt;=BI$1,$S63+$Y63+$Z63,$Y63+$Z63)</f>
        <v>944.80833333333328</v>
      </c>
      <c r="BJ63" s="27">
        <f>IF($O63&gt;=BJ$1,$S63+$Y63+$Z63,$Y63+$Z63)</f>
        <v>944.80833333333328</v>
      </c>
      <c r="BK63" s="27">
        <f>IF($O63&gt;=BK$1,$S63+$Y63+$Z63,$Y63+$Z63)</f>
        <v>944.80833333333328</v>
      </c>
      <c r="BL63" s="27">
        <f>IF($O63&gt;=BL$1,$S63+$Y63+$Z63,$Y63+$Z63)</f>
        <v>944.80833333333328</v>
      </c>
      <c r="BM63" s="27">
        <f>IF($O63&gt;=BM$1,$S63+$Y63+$Z63,$Y63+$Z63)</f>
        <v>944.80833333333328</v>
      </c>
      <c r="BN63" s="27">
        <f>IF($O63&gt;=BN$1,$S63+$Y63+$Z63,$Y63+$Z63)</f>
        <v>944.80833333333328</v>
      </c>
      <c r="BO63" s="27">
        <f>IF($O63&gt;=BO$1,$S63+$Y63+$Z63,$Y63+$Z63)</f>
        <v>944.80833333333328</v>
      </c>
      <c r="BP63" s="27">
        <f>IF($O63&gt;=BP$1,$S63+$Y63+$Z63,$Y63+$Z63)</f>
        <v>944.80833333333328</v>
      </c>
      <c r="BQ63" s="27">
        <f>IF($O63&gt;=BQ$1,$S63+$Y63+$Z63,$Y63+$Z63)</f>
        <v>944.80833333333328</v>
      </c>
      <c r="BR63" s="27">
        <f>IF($O63&gt;=BR$1,$S63+$Y63+$Z63,$Y63+$Z63)</f>
        <v>944.80833333333328</v>
      </c>
      <c r="BS63" s="27">
        <f>IF($O63&gt;=BS$1,$S63+$Y63+$Z63,$Y63+$Z63)</f>
        <v>944.80833333333328</v>
      </c>
      <c r="BT63" s="27">
        <f>IF($O63&gt;=BT$1,$S63+$Y63+$Z63,$Y63+$Z63)</f>
        <v>944.80833333333328</v>
      </c>
      <c r="BU63" s="27">
        <f>IF($O63&gt;=BU$1,$S63+$Y63+$Z63,$Y63+$Z63)</f>
        <v>944.80833333333328</v>
      </c>
      <c r="BV63" s="27">
        <f>IF($O63&gt;=BV$1,$S63+$Y63+$Z63,$Y63+$Z63)</f>
        <v>944.80833333333328</v>
      </c>
      <c r="BW63" s="27">
        <f>IF($O63&gt;=BW$1,$S63+$Y63+$Z63,$Y63+$Z63)</f>
        <v>944.80833333333328</v>
      </c>
      <c r="BX63" s="27">
        <f>IF($O63&gt;=BX$1,$S63+$Y63+$Z63,$Y63+$Z63)</f>
        <v>944.80833333333328</v>
      </c>
      <c r="BY63" s="27">
        <f>IF($O63&gt;=BY$1,$S63+$Y63+$Z63,$Y63+$Z63)</f>
        <v>944.80833333333328</v>
      </c>
      <c r="BZ63" s="27">
        <f>IF($O63&gt;=BZ$1,$S63+$Y63+$Z63,$Y63+$Z63)</f>
        <v>944.80833333333328</v>
      </c>
      <c r="CA63" s="27">
        <f>IF($O63&gt;=CA$1,$S63+$Y63+$Z63,$Y63+$Z63)</f>
        <v>944.80833333333328</v>
      </c>
      <c r="CB63" s="27">
        <f>IF($O63&gt;=CB$1,$S63+$Y63+$Z63,$Y63+$Z63)</f>
        <v>944.80833333333328</v>
      </c>
      <c r="CC63" s="27">
        <f>IF($O63&gt;=CC$1,$S63+$Y63+$Z63,$Y63+$Z63)</f>
        <v>944.80833333333328</v>
      </c>
      <c r="CD63" s="27">
        <f>IF($O63&gt;=CD$1,$S63+$Y63+$Z63,$Y63+$Z63)</f>
        <v>944.80833333333328</v>
      </c>
      <c r="CE63" s="27">
        <f>IF($O63&gt;=CE$1,$S63+$Y63+$Z63,$Y63+$Z63)</f>
        <v>944.80833333333328</v>
      </c>
      <c r="CF63" s="27">
        <f>IF($O63&gt;=CF$1,$S63+$Y63+$Z63,$Y63+$Z63)</f>
        <v>944.80833333333328</v>
      </c>
      <c r="CG63" s="27">
        <f>IF($O63&gt;=CG$1,$S63+$Y63+$Z63,$Y63+$Z63)</f>
        <v>944.80833333333328</v>
      </c>
      <c r="CH63" s="27">
        <f>IF($O63&gt;=CH$1,$S63+$Y63+$Z63,$Y63+$Z63)</f>
        <v>944.80833333333328</v>
      </c>
      <c r="CI63" s="27">
        <f>IF($O63&gt;=CI$1,$S63+$Y63+$Z63,$Y63+$Z63)</f>
        <v>944.80833333333328</v>
      </c>
      <c r="CJ63" s="27">
        <f>IF($O63&gt;=CJ$1,$S63+$Y63+$Z63,$Y63+$Z63)</f>
        <v>944.80833333333328</v>
      </c>
      <c r="CK63" s="27">
        <f>IF($O63&gt;=CK$1,$S63+$Y63+$Z63,$Y63+$Z63)</f>
        <v>944.80833333333328</v>
      </c>
      <c r="CL63" s="27">
        <f>IF($O63&gt;=CL$1,$S63+$Y63+$Z63,$Y63+$Z63)</f>
        <v>944.80833333333328</v>
      </c>
      <c r="CM63" s="27">
        <f>IF($O63&gt;=CM$1,$S63+$Y63+$Z63,$Y63+$Z63)</f>
        <v>944.80833333333328</v>
      </c>
      <c r="CN63" s="27">
        <f>IF($O63&gt;=CN$1,$S63+$Y63,$Y63)</f>
        <v>544.80833333333328</v>
      </c>
      <c r="CO63" s="27">
        <f>IF($O63&gt;=CO$1,$S63+$Y63,$Y63)</f>
        <v>544.80833333333328</v>
      </c>
      <c r="CP63" s="27">
        <f>IF($O63&gt;=CP$1,$S63+$Y63,$Y63)</f>
        <v>544.80833333333328</v>
      </c>
      <c r="CQ63" s="27">
        <f>IF($O63&gt;=CQ$1,$S63+$Y63,$Y63)</f>
        <v>544.80833333333328</v>
      </c>
      <c r="CR63" s="27">
        <f>IF($O63&gt;=CR$1,$S63+$Y63,$Y63)</f>
        <v>544.80833333333328</v>
      </c>
      <c r="CS63" s="27">
        <f>IF($O63&gt;=CS$1,$S63+$Y63,$Y63)</f>
        <v>544.80833333333328</v>
      </c>
      <c r="CT63" s="27">
        <f>IF($O63&gt;=CT$1,$S63+$Y63,$Y63)</f>
        <v>544.80833333333328</v>
      </c>
      <c r="CU63" s="27">
        <f>IF($O63&gt;=CU$1,$S63+$Y63,$Y63)</f>
        <v>544.80833333333328</v>
      </c>
      <c r="CV63" s="27">
        <f>IF($O63&gt;=CV$1,$S63+$Y63,$Y63)</f>
        <v>544.80833333333328</v>
      </c>
      <c r="CW63" s="27">
        <f>IF($O63&gt;=CW$1,$S63+$Y63,$Y63)</f>
        <v>544.80833333333328</v>
      </c>
      <c r="CX63" s="27">
        <f>IF($O63&gt;=CX$1,$S63+$Y63,$Y63)</f>
        <v>544.80833333333328</v>
      </c>
      <c r="CY63" s="27">
        <f>IF($O63&gt;=CY$1,$S63+$Y63,$Y63)</f>
        <v>544.80833333333328</v>
      </c>
      <c r="CZ63" s="27">
        <f>IF($O63&gt;=CZ$1,$S63+$Y63,$Y63)</f>
        <v>544.80833333333328</v>
      </c>
      <c r="DA63" s="27">
        <f>IF($O63&gt;=DA$1,$S63+$Y63,$Y63)</f>
        <v>544.80833333333328</v>
      </c>
      <c r="DB63" s="27">
        <f>IF($O63&gt;=DB$1,$S63+$Y63,$Y63)</f>
        <v>544.80833333333328</v>
      </c>
      <c r="DC63" s="27">
        <f>IF($O63&gt;=DC$1,$S63+$Y63,$Y63)</f>
        <v>544.80833333333328</v>
      </c>
      <c r="DD63" s="27">
        <f>IF($O63&gt;=DD$1,$S63+$Y63,$Y63)</f>
        <v>544.80833333333328</v>
      </c>
      <c r="DE63" s="27">
        <f>IF($O63&gt;=DE$1,$S63+$Y63,$Y63)</f>
        <v>544.80833333333328</v>
      </c>
      <c r="DF63" s="27">
        <f>IF($O63&gt;=DF$1,$S63+$Y63,$Y63)</f>
        <v>544.80833333333328</v>
      </c>
      <c r="DG63" s="27">
        <f>IF($O63&gt;=DG$1,$S63+$Y63,$Y63)</f>
        <v>544.80833333333328</v>
      </c>
      <c r="DH63" s="27">
        <f>IF($O63&gt;=DH$1,$S63+$Y63,$Y63)</f>
        <v>544.80833333333328</v>
      </c>
      <c r="DI63" s="27">
        <f>IF($O63&gt;=DI$1,$S63+$Y63,$Y63)</f>
        <v>544.80833333333328</v>
      </c>
      <c r="DJ63" s="27">
        <f>IF($O63&gt;=DJ$1,$S63+$Y63,$Y63)</f>
        <v>544.80833333333328</v>
      </c>
      <c r="DK63" s="27">
        <f>IF($O63&gt;=DK$1,$S63+$Y63,$Y63)</f>
        <v>544.80833333333328</v>
      </c>
      <c r="DL63" s="27">
        <f>IF($O63&gt;=DL$1,$S63+$Y63,$Y63)</f>
        <v>544.80833333333328</v>
      </c>
      <c r="DM63" s="27">
        <f>IF($O63&gt;=DM$1,$S63+$Y63,$Y63)</f>
        <v>544.80833333333328</v>
      </c>
      <c r="DN63" s="27">
        <f>IF($O63&gt;=DN$1,$S63+$Y63,$Y63)</f>
        <v>544.80833333333328</v>
      </c>
      <c r="DO63" s="27">
        <f>IF($O63&gt;=DO$1,$S63+$Y63,$Y63)</f>
        <v>544.80833333333328</v>
      </c>
      <c r="DP63" s="27">
        <f>IF($O63&gt;=DP$1,$S63+$Y63,$Y63)</f>
        <v>544.80833333333328</v>
      </c>
      <c r="DQ63" s="27">
        <f>IF($O63&gt;=DQ$1,$S63+$Y63,$Y63)</f>
        <v>544.80833333333328</v>
      </c>
      <c r="DR63" s="27">
        <f>IF($O63&gt;=DR$1,$S63+$Y63,$Y63)</f>
        <v>544.80833333333328</v>
      </c>
      <c r="DS63" s="27">
        <f>IF($O63&gt;=DS$1,$S63+$Y63,$Y63)</f>
        <v>544.80833333333328</v>
      </c>
      <c r="DT63" s="27">
        <f>IF($O63&gt;=DT$1,$S63+$Y63,$Y63)</f>
        <v>544.80833333333328</v>
      </c>
      <c r="DU63" s="27">
        <f>IF($O63&gt;=DU$1,$S63+$Y63,$Y63)</f>
        <v>544.80833333333328</v>
      </c>
      <c r="DV63" s="27">
        <f>IF($O63&gt;=DV$1,$S63+$Y63,$Y63)</f>
        <v>544.80833333333328</v>
      </c>
      <c r="DW63" s="27">
        <f>IF($O63&gt;=DW$1,$S63+$Y63,$Y63)</f>
        <v>544.80833333333328</v>
      </c>
      <c r="DX63" s="27">
        <f>IF($O63&gt;=DX$1,$S63+$Y63,$Y63)</f>
        <v>544.80833333333328</v>
      </c>
      <c r="DY63" s="27">
        <f>IF($O63&gt;=DY$1,$S63+$Y63,$Y63)</f>
        <v>544.80833333333328</v>
      </c>
      <c r="DZ63" s="27">
        <f>IF($O63&gt;=DZ$1,$S63+$Y63,$Y63)</f>
        <v>544.80833333333328</v>
      </c>
      <c r="EA63" s="27">
        <f>IF($O63&gt;=EA$1,$S63+$Y63,$Y63)</f>
        <v>544.80833333333328</v>
      </c>
      <c r="EB63" s="27">
        <f>IF($O63&gt;=EB$1,$S63+$Y63,$Y63)</f>
        <v>544.80833333333328</v>
      </c>
      <c r="EC63" s="27">
        <f>IF($O63&gt;=EC$1,$S63+$Y63,$Y63)</f>
        <v>544.80833333333328</v>
      </c>
      <c r="ED63" s="27">
        <f>IF($O63&gt;=ED$1,$S63+$Y63,$Y63)</f>
        <v>544.80833333333328</v>
      </c>
      <c r="EE63" s="27">
        <f>IF($O63&gt;=EE$1,$S63+$Y63,$Y63)</f>
        <v>544.80833333333328</v>
      </c>
      <c r="EF63" s="27">
        <f>IF($O63&gt;=EF$1,$S63+$Y63,$Y63)</f>
        <v>544.80833333333328</v>
      </c>
      <c r="EG63" s="27">
        <f>IF($O63&gt;=EG$1,$S63+$Y63,$Y63)</f>
        <v>544.80833333333328</v>
      </c>
      <c r="EH63" s="27">
        <f>IF($O63&gt;=EH$1,$S63+$Y63,$Y63)</f>
        <v>544.80833333333328</v>
      </c>
      <c r="EI63" s="27">
        <f>IF($O63&gt;=EI$1,$S63+$Y63,$Y63)</f>
        <v>544.80833333333328</v>
      </c>
      <c r="EJ63" s="27">
        <f>IF($O63&gt;=EJ$1,$S63+$Y63,$Y63)</f>
        <v>544.80833333333328</v>
      </c>
      <c r="EK63" s="27">
        <f>IF($O63&gt;=EK$1,$S63+$Y63,$Y63)</f>
        <v>544.80833333333328</v>
      </c>
      <c r="EL63" s="27">
        <f>IF($O63&gt;=EL$1,$S63+$Y63,$Y63)</f>
        <v>544.80833333333328</v>
      </c>
      <c r="EM63" s="27">
        <f>IF($O63&gt;=EM$1,$S63+$Y63,$Y63)</f>
        <v>544.80833333333328</v>
      </c>
      <c r="EN63" s="27">
        <f>IF($O63&gt;=EN$1,$S63+$Y63,$Y63)</f>
        <v>544.80833333333328</v>
      </c>
      <c r="EO63" s="27">
        <f>IF($O63&gt;=EO$1,$S63+$Y63,$Y63)</f>
        <v>544.80833333333328</v>
      </c>
      <c r="EP63" s="27">
        <f>IF($O63&gt;=EP$1,$S63+$Y63,$Y63)</f>
        <v>544.80833333333328</v>
      </c>
      <c r="EQ63" s="27">
        <f>IF($O63&gt;=EQ$1,$S63+$Y63,$Y63)</f>
        <v>544.80833333333328</v>
      </c>
      <c r="ER63" s="27">
        <f>IF($O63&gt;=ER$1,$S63+$Y63,$Y63)</f>
        <v>544.80833333333328</v>
      </c>
      <c r="ES63" s="27">
        <f>IF($O63&gt;=ES$1,$S63+$Y63,$Y63)</f>
        <v>544.80833333333328</v>
      </c>
      <c r="ET63" s="27">
        <f>IF($O63&gt;=ET$1,$S63+$Y63,$Y63)</f>
        <v>544.80833333333328</v>
      </c>
      <c r="EU63" s="27">
        <f>IF($O63&gt;=EU$1,$S63+$Y63,$Y63)</f>
        <v>544.80833333333328</v>
      </c>
      <c r="EV63" s="27">
        <f>IF($O63&gt;=EV$1,$S63,0)</f>
        <v>0</v>
      </c>
      <c r="EW63" s="27">
        <f>IF($O63&gt;=EW$1,$S63,0)</f>
        <v>0</v>
      </c>
      <c r="EX63" s="27">
        <f>IF($O63&gt;=EX$1,$S63,0)</f>
        <v>0</v>
      </c>
      <c r="EY63" s="27">
        <f>IF($O63&gt;=EY$1,$S63,0)</f>
        <v>0</v>
      </c>
      <c r="EZ63" s="27">
        <f>IF($O63&gt;=EZ$1,$S63,0)</f>
        <v>0</v>
      </c>
      <c r="FA63" s="27">
        <f>IF($O63&gt;=FA$1,$S63,0)</f>
        <v>0</v>
      </c>
      <c r="FB63" s="27">
        <f>IF($O63&gt;=FB$1,$S63,0)</f>
        <v>0</v>
      </c>
      <c r="FC63" s="27">
        <f>IF($O63&gt;=FC$1,$S63,0)</f>
        <v>0</v>
      </c>
      <c r="FD63" s="27">
        <f>IF($O63&gt;=FD$1,$S63,0)</f>
        <v>0</v>
      </c>
      <c r="FE63" s="27">
        <f>IF($O63&gt;=FE$1,$S63,0)</f>
        <v>0</v>
      </c>
      <c r="FF63" s="27">
        <f>IF($O63&gt;=FF$1,$S63,0)</f>
        <v>0</v>
      </c>
      <c r="FG63" s="27">
        <f>IF($O63&gt;=FG$1,$S63,0)</f>
        <v>0</v>
      </c>
      <c r="FH63" s="27">
        <f>IF($O63&gt;=FH$1,$S63,0)</f>
        <v>0</v>
      </c>
      <c r="FI63" s="27">
        <f>IF($O63&gt;=FI$1,$S63,0)</f>
        <v>0</v>
      </c>
      <c r="FJ63" s="27">
        <f>IF($O63&gt;=FJ$1,$S63,0)</f>
        <v>0</v>
      </c>
      <c r="FK63" s="27">
        <f>IF($O63&gt;=FK$1,$S63,0)</f>
        <v>0</v>
      </c>
      <c r="FL63" s="27">
        <f>IF($O63&gt;=FL$1,$S63,0)</f>
        <v>0</v>
      </c>
      <c r="FM63" s="27">
        <f>IF($O63&gt;=FM$1,$S63,0)</f>
        <v>0</v>
      </c>
      <c r="FN63" s="27">
        <f>IF($O63&gt;=FN$1,$S63,0)</f>
        <v>0</v>
      </c>
      <c r="FO63" s="27">
        <f>IF($O63&gt;=FO$1,$S63,0)</f>
        <v>0</v>
      </c>
      <c r="FP63" s="27">
        <f>IF($O63&gt;=FP$1,$S63,0)</f>
        <v>0</v>
      </c>
      <c r="FQ63" s="27">
        <f>IF($O63&gt;=FQ$1,$S63,0)</f>
        <v>0</v>
      </c>
      <c r="FR63" s="27">
        <f>IF($O63&gt;=FR$1,$S63,0)</f>
        <v>0</v>
      </c>
      <c r="FS63" s="27">
        <f>IF($O63&gt;=FS$1,$S63,0)</f>
        <v>0</v>
      </c>
      <c r="FT63" s="27">
        <f>IF($O63&gt;=FT$1,$S63,0)</f>
        <v>0</v>
      </c>
      <c r="FU63" s="27">
        <f>IF($O63&gt;=FU$1,$S63,0)</f>
        <v>0</v>
      </c>
      <c r="FV63" s="27">
        <f>IF($O63&gt;=FV$1,$S63,0)</f>
        <v>0</v>
      </c>
      <c r="FW63" s="27">
        <f>IF($O63&gt;=FW$1,$S63,0)</f>
        <v>0</v>
      </c>
      <c r="FX63" s="27">
        <f>IF($O63&gt;=FX$1,$S63,0)</f>
        <v>0</v>
      </c>
      <c r="FY63" s="27">
        <f>IF($O63&gt;=FY$1,$S63,0)</f>
        <v>0</v>
      </c>
      <c r="FZ63" s="27">
        <f>IF($O63&gt;=FZ$1,$S63,0)</f>
        <v>0</v>
      </c>
      <c r="GA63" s="27">
        <f>IF($O63&gt;=GA$1,$S63,0)</f>
        <v>0</v>
      </c>
      <c r="GB63" s="27">
        <f>IF($O63&gt;=GB$1,$S63,0)</f>
        <v>0</v>
      </c>
      <c r="GC63" s="27">
        <f>IF($O63&gt;=GC$1,$S63,0)</f>
        <v>0</v>
      </c>
      <c r="GD63" s="27">
        <f>IF($O63&gt;=GD$1,$S63,0)</f>
        <v>0</v>
      </c>
      <c r="GE63" s="27">
        <f>IF($O63&gt;=GE$1,$S63,0)</f>
        <v>0</v>
      </c>
      <c r="GF63" s="27">
        <f>IF($O63&gt;=GF$1,$S63,0)</f>
        <v>0</v>
      </c>
      <c r="GG63" s="27">
        <f>IF($O63&gt;=GG$1,$S63,0)</f>
        <v>0</v>
      </c>
      <c r="GH63" s="27">
        <f>IF($O63&gt;=GH$1,$S63,0)</f>
        <v>0</v>
      </c>
      <c r="GI63" s="27">
        <f>IF($O63&gt;=GI$1,$S63,0)</f>
        <v>0</v>
      </c>
      <c r="GJ63" s="27">
        <f>IF($O63&gt;=GJ$1,$S63,0)</f>
        <v>0</v>
      </c>
      <c r="GK63" s="27">
        <f>IF($O63&gt;=GK$1,$S63,0)</f>
        <v>0</v>
      </c>
      <c r="GL63" s="27">
        <f>IF($O63&gt;=GL$1,$S63,0)</f>
        <v>0</v>
      </c>
      <c r="GM63" s="27">
        <f>IF($O63&gt;=GM$1,$S63,0)</f>
        <v>0</v>
      </c>
      <c r="GN63" s="27">
        <f>IF($O63&gt;=GN$1,$S63,0)</f>
        <v>0</v>
      </c>
      <c r="GO63" s="27">
        <f>IF($O63&gt;=GO$1,$S63,0)</f>
        <v>0</v>
      </c>
      <c r="GP63" s="27">
        <f>IF($O63&gt;=GP$1,$S63,0)</f>
        <v>0</v>
      </c>
      <c r="GQ63" s="27">
        <f>IF($O63&gt;=GQ$1,$S63,0)</f>
        <v>0</v>
      </c>
      <c r="GR63" s="27">
        <f>IF($O63&gt;=GR$1,$S63,0)</f>
        <v>0</v>
      </c>
      <c r="GS63" s="27">
        <f>IF($O63&gt;=GS$1,$S63,0)</f>
        <v>0</v>
      </c>
      <c r="GT63" s="27">
        <f>IF($O63&gt;=GT$1,$S63,0)</f>
        <v>0</v>
      </c>
      <c r="GU63" s="27">
        <f>IF($O63&gt;=GU$1,$S63,0)</f>
        <v>0</v>
      </c>
      <c r="GV63" s="27">
        <f>IF($O63&gt;=GV$1,$S63,0)</f>
        <v>0</v>
      </c>
      <c r="GW63" s="27">
        <f>IF($O63&gt;=GW$1,$S63,0)</f>
        <v>0</v>
      </c>
      <c r="GX63" s="27">
        <f>IF($O63&gt;=GX$1,$S63,0)</f>
        <v>0</v>
      </c>
      <c r="GY63" s="27">
        <f>IF($O63&gt;=GY$1,$S63,0)</f>
        <v>0</v>
      </c>
      <c r="GZ63" s="27">
        <f>IF($O63&gt;=GZ$1,$S63,0)</f>
        <v>0</v>
      </c>
      <c r="HA63" s="27">
        <f>IF($O63&gt;=HA$1,$S63,0)</f>
        <v>0</v>
      </c>
      <c r="HB63" s="27">
        <f>IF($O63&gt;=HB$1,$S63,0)</f>
        <v>0</v>
      </c>
      <c r="HC63" s="27">
        <f>IF($O63&gt;=HC$1,$S63,0)</f>
        <v>0</v>
      </c>
    </row>
    <row r="64" spans="1:211">
      <c r="A64" s="3">
        <v>29130</v>
      </c>
      <c r="B64" s="3" t="s">
        <v>85</v>
      </c>
      <c r="C64" s="3" t="s">
        <v>45</v>
      </c>
      <c r="D64" s="3">
        <v>55</v>
      </c>
      <c r="E64" s="4">
        <v>31888</v>
      </c>
      <c r="F64" s="5">
        <v>31.186301369863013</v>
      </c>
      <c r="G64" s="3" t="s">
        <v>77</v>
      </c>
      <c r="H64" s="4">
        <v>23273</v>
      </c>
      <c r="I64" s="9" t="s">
        <v>885</v>
      </c>
      <c r="J64" s="5">
        <v>2577.71</v>
      </c>
      <c r="K64" s="31">
        <v>90</v>
      </c>
      <c r="L64" s="32">
        <v>31</v>
      </c>
      <c r="M64" s="33">
        <f>VLOOKUP(L64,FIND,3,TRUE)</f>
        <v>1.5</v>
      </c>
      <c r="N64" s="32">
        <f>IF(L64&gt;30,180,VLOOKUP(L64,TEMPO,2,FALSE))</f>
        <v>180</v>
      </c>
      <c r="O64" s="32">
        <f>IF(R64&gt;0,4,N64)</f>
        <v>180</v>
      </c>
      <c r="P64" s="96">
        <f>J64*M64*L64</f>
        <v>119863.515</v>
      </c>
      <c r="Q64" s="96">
        <f>10934.45*2</f>
        <v>21868.9</v>
      </c>
      <c r="R64" s="96">
        <f>IF(P64&lt;=Q64,P64/4,0)</f>
        <v>0</v>
      </c>
      <c r="S64" s="5">
        <f>IF(P64&gt;=Q64,P64/N64,0)</f>
        <v>665.90841666666665</v>
      </c>
      <c r="T64" s="3"/>
      <c r="U64" s="3">
        <f>IF(T64="",1,0)</f>
        <v>1</v>
      </c>
      <c r="V64" s="3">
        <v>76</v>
      </c>
      <c r="W64" s="5">
        <v>0</v>
      </c>
      <c r="X64" s="5">
        <v>245.73</v>
      </c>
      <c r="Y64" s="5">
        <f>X64*W64</f>
        <v>0</v>
      </c>
      <c r="Z64" s="5">
        <v>400</v>
      </c>
      <c r="AA64" s="5">
        <f>S64+Y64+Z64</f>
        <v>1065.9084166666667</v>
      </c>
      <c r="AB64" s="39">
        <f>(J64/12+J64/12*1.3333333333+450/12+J64/30*6/12+J64)*1.3+Y64+Z64+153.9</f>
        <v>4661.1111888795804</v>
      </c>
      <c r="AC64" s="39" t="s">
        <v>45</v>
      </c>
      <c r="AD64" s="39">
        <f>J64*1.3+400+153.9</f>
        <v>3904.9230000000002</v>
      </c>
      <c r="AE64" s="39">
        <f>SUMIFS('CUSTO MENSAL FUNC NOVO'!H:H,'CUSTO MENSAL FUNC NOVO'!A:A,'VALORES MENSAIS'!AC64)</f>
        <v>2013.943</v>
      </c>
      <c r="AF64" s="27">
        <f>IF($R64&gt;0,$R64,$S64)+$Y64+$Z64</f>
        <v>1065.9084166666667</v>
      </c>
      <c r="AG64" s="27">
        <f>IF($R64&gt;0,$R64,$S64)+$Y64+$Z64</f>
        <v>1065.9084166666667</v>
      </c>
      <c r="AH64" s="27">
        <f>IF($R64&gt;0,$R64,$S64)+$Y64+$Z64</f>
        <v>1065.9084166666667</v>
      </c>
      <c r="AI64" s="27">
        <f>IF($R64&gt;0,$R64,$S64)+$Y64+$Z64</f>
        <v>1065.9084166666667</v>
      </c>
      <c r="AJ64" s="27">
        <f>IF($O64&gt;=AJ$1,$S64+$Y64+$Z64,$Y64+$Z64)</f>
        <v>1065.9084166666667</v>
      </c>
      <c r="AK64" s="27">
        <f>IF($O64&gt;=AK$1,$S64+$Y64+$Z64,$Y64+$Z64)</f>
        <v>1065.9084166666667</v>
      </c>
      <c r="AL64" s="27">
        <f>IF($O64&gt;=AL$1,$S64+$Y64+$Z64,$Y64+$Z64)</f>
        <v>1065.9084166666667</v>
      </c>
      <c r="AM64" s="27">
        <f>IF($O64&gt;=AM$1,$S64+$Y64+$Z64,$Y64+$Z64)</f>
        <v>1065.9084166666667</v>
      </c>
      <c r="AN64" s="27">
        <f>IF($O64&gt;=AN$1,$S64+$Y64+$Z64,$Y64+$Z64)</f>
        <v>1065.9084166666667</v>
      </c>
      <c r="AO64" s="27">
        <f>IF($O64&gt;=AO$1,$S64+$Y64+$Z64,$Y64+$Z64)</f>
        <v>1065.9084166666667</v>
      </c>
      <c r="AP64" s="27">
        <f>IF($O64&gt;=AP$1,$S64+$Y64+$Z64,$Y64+$Z64)</f>
        <v>1065.9084166666667</v>
      </c>
      <c r="AQ64" s="27">
        <f>IF($O64&gt;=AQ$1,$S64+$Y64+$Z64,$Y64+$Z64)</f>
        <v>1065.9084166666667</v>
      </c>
      <c r="AR64" s="27">
        <f>IF($O64&gt;=AR$1,$S64+$Y64+$Z64,$Y64+$Z64)</f>
        <v>1065.9084166666667</v>
      </c>
      <c r="AS64" s="27">
        <f>IF($O64&gt;=AS$1,$S64+$Y64+$Z64,$Y64+$Z64)</f>
        <v>1065.9084166666667</v>
      </c>
      <c r="AT64" s="27">
        <f>IF($O64&gt;=AT$1,$S64+$Y64+$Z64,$Y64+$Z64)</f>
        <v>1065.9084166666667</v>
      </c>
      <c r="AU64" s="27">
        <f>IF($O64&gt;=AU$1,$S64+$Y64+$Z64,$Y64+$Z64)</f>
        <v>1065.9084166666667</v>
      </c>
      <c r="AV64" s="27">
        <f>IF($O64&gt;=AV$1,$S64+$Y64+$Z64,$Y64+$Z64)</f>
        <v>1065.9084166666667</v>
      </c>
      <c r="AW64" s="27">
        <f>IF($O64&gt;=AW$1,$S64+$Y64+$Z64,$Y64+$Z64)</f>
        <v>1065.9084166666667</v>
      </c>
      <c r="AX64" s="27">
        <f>IF($O64&gt;=AX$1,$S64+$Y64+$Z64,$Y64+$Z64)</f>
        <v>1065.9084166666667</v>
      </c>
      <c r="AY64" s="27">
        <f>IF($O64&gt;=AY$1,$S64+$Y64+$Z64,$Y64+$Z64)</f>
        <v>1065.9084166666667</v>
      </c>
      <c r="AZ64" s="27">
        <f>IF($O64&gt;=AZ$1,$S64+$Y64+$Z64,$Y64+$Z64)</f>
        <v>1065.9084166666667</v>
      </c>
      <c r="BA64" s="27">
        <f>IF($O64&gt;=BA$1,$S64+$Y64+$Z64,$Y64+$Z64)</f>
        <v>1065.9084166666667</v>
      </c>
      <c r="BB64" s="27">
        <f>IF($O64&gt;=BB$1,$S64+$Y64+$Z64,$Y64+$Z64)</f>
        <v>1065.9084166666667</v>
      </c>
      <c r="BC64" s="27">
        <f>IF($O64&gt;=BC$1,$S64+$Y64+$Z64,$Y64+$Z64)</f>
        <v>1065.9084166666667</v>
      </c>
      <c r="BD64" s="27">
        <f>IF($O64&gt;=BD$1,$S64+$Y64+$Z64,$Y64+$Z64)</f>
        <v>1065.9084166666667</v>
      </c>
      <c r="BE64" s="27">
        <f>IF($O64&gt;=BE$1,$S64+$Y64+$Z64,$Y64+$Z64)</f>
        <v>1065.9084166666667</v>
      </c>
      <c r="BF64" s="27">
        <f>IF($O64&gt;=BF$1,$S64+$Y64+$Z64,$Y64+$Z64)</f>
        <v>1065.9084166666667</v>
      </c>
      <c r="BG64" s="27">
        <f>IF($O64&gt;=BG$1,$S64+$Y64+$Z64,$Y64+$Z64)</f>
        <v>1065.9084166666667</v>
      </c>
      <c r="BH64" s="27">
        <f>IF($O64&gt;=BH$1,$S64+$Y64+$Z64,$Y64+$Z64)</f>
        <v>1065.9084166666667</v>
      </c>
      <c r="BI64" s="27">
        <f>IF($O64&gt;=BI$1,$S64+$Y64+$Z64,$Y64+$Z64)</f>
        <v>1065.9084166666667</v>
      </c>
      <c r="BJ64" s="27">
        <f>IF($O64&gt;=BJ$1,$S64+$Y64+$Z64,$Y64+$Z64)</f>
        <v>1065.9084166666667</v>
      </c>
      <c r="BK64" s="27">
        <f>IF($O64&gt;=BK$1,$S64+$Y64+$Z64,$Y64+$Z64)</f>
        <v>1065.9084166666667</v>
      </c>
      <c r="BL64" s="27">
        <f>IF($O64&gt;=BL$1,$S64+$Y64+$Z64,$Y64+$Z64)</f>
        <v>1065.9084166666667</v>
      </c>
      <c r="BM64" s="27">
        <f>IF($O64&gt;=BM$1,$S64+$Y64+$Z64,$Y64+$Z64)</f>
        <v>1065.9084166666667</v>
      </c>
      <c r="BN64" s="27">
        <f>IF($O64&gt;=BN$1,$S64+$Y64+$Z64,$Y64+$Z64)</f>
        <v>1065.9084166666667</v>
      </c>
      <c r="BO64" s="27">
        <f>IF($O64&gt;=BO$1,$S64+$Y64+$Z64,$Y64+$Z64)</f>
        <v>1065.9084166666667</v>
      </c>
      <c r="BP64" s="27">
        <f>IF($O64&gt;=BP$1,$S64+$Y64+$Z64,$Y64+$Z64)</f>
        <v>1065.9084166666667</v>
      </c>
      <c r="BQ64" s="27">
        <f>IF($O64&gt;=BQ$1,$S64+$Y64+$Z64,$Y64+$Z64)</f>
        <v>1065.9084166666667</v>
      </c>
      <c r="BR64" s="27">
        <f>IF($O64&gt;=BR$1,$S64+$Y64+$Z64,$Y64+$Z64)</f>
        <v>1065.9084166666667</v>
      </c>
      <c r="BS64" s="27">
        <f>IF($O64&gt;=BS$1,$S64+$Y64+$Z64,$Y64+$Z64)</f>
        <v>1065.9084166666667</v>
      </c>
      <c r="BT64" s="27">
        <f>IF($O64&gt;=BT$1,$S64+$Y64+$Z64,$Y64+$Z64)</f>
        <v>1065.9084166666667</v>
      </c>
      <c r="BU64" s="27">
        <f>IF($O64&gt;=BU$1,$S64+$Y64+$Z64,$Y64+$Z64)</f>
        <v>1065.9084166666667</v>
      </c>
      <c r="BV64" s="27">
        <f>IF($O64&gt;=BV$1,$S64+$Y64+$Z64,$Y64+$Z64)</f>
        <v>1065.9084166666667</v>
      </c>
      <c r="BW64" s="27">
        <f>IF($O64&gt;=BW$1,$S64+$Y64+$Z64,$Y64+$Z64)</f>
        <v>1065.9084166666667</v>
      </c>
      <c r="BX64" s="27">
        <f>IF($O64&gt;=BX$1,$S64+$Y64+$Z64,$Y64+$Z64)</f>
        <v>1065.9084166666667</v>
      </c>
      <c r="BY64" s="27">
        <f>IF($O64&gt;=BY$1,$S64+$Y64+$Z64,$Y64+$Z64)</f>
        <v>1065.9084166666667</v>
      </c>
      <c r="BZ64" s="27">
        <f>IF($O64&gt;=BZ$1,$S64+$Y64+$Z64,$Y64+$Z64)</f>
        <v>1065.9084166666667</v>
      </c>
      <c r="CA64" s="27">
        <f>IF($O64&gt;=CA$1,$S64+$Y64+$Z64,$Y64+$Z64)</f>
        <v>1065.9084166666667</v>
      </c>
      <c r="CB64" s="27">
        <f>IF($O64&gt;=CB$1,$S64+$Y64+$Z64,$Y64+$Z64)</f>
        <v>1065.9084166666667</v>
      </c>
      <c r="CC64" s="27">
        <f>IF($O64&gt;=CC$1,$S64+$Y64+$Z64,$Y64+$Z64)</f>
        <v>1065.9084166666667</v>
      </c>
      <c r="CD64" s="27">
        <f>IF($O64&gt;=CD$1,$S64+$Y64+$Z64,$Y64+$Z64)</f>
        <v>1065.9084166666667</v>
      </c>
      <c r="CE64" s="27">
        <f>IF($O64&gt;=CE$1,$S64+$Y64+$Z64,$Y64+$Z64)</f>
        <v>1065.9084166666667</v>
      </c>
      <c r="CF64" s="27">
        <f>IF($O64&gt;=CF$1,$S64+$Y64+$Z64,$Y64+$Z64)</f>
        <v>1065.9084166666667</v>
      </c>
      <c r="CG64" s="27">
        <f>IF($O64&gt;=CG$1,$S64+$Y64+$Z64,$Y64+$Z64)</f>
        <v>1065.9084166666667</v>
      </c>
      <c r="CH64" s="27">
        <f>IF($O64&gt;=CH$1,$S64+$Y64+$Z64,$Y64+$Z64)</f>
        <v>1065.9084166666667</v>
      </c>
      <c r="CI64" s="27">
        <f>IF($O64&gt;=CI$1,$S64+$Y64+$Z64,$Y64+$Z64)</f>
        <v>1065.9084166666667</v>
      </c>
      <c r="CJ64" s="27">
        <f>IF($O64&gt;=CJ$1,$S64+$Y64+$Z64,$Y64+$Z64)</f>
        <v>1065.9084166666667</v>
      </c>
      <c r="CK64" s="27">
        <f>IF($O64&gt;=CK$1,$S64+$Y64+$Z64,$Y64+$Z64)</f>
        <v>1065.9084166666667</v>
      </c>
      <c r="CL64" s="27">
        <f>IF($O64&gt;=CL$1,$S64+$Y64+$Z64,$Y64+$Z64)</f>
        <v>1065.9084166666667</v>
      </c>
      <c r="CM64" s="27">
        <f>IF($O64&gt;=CM$1,$S64+$Y64+$Z64,$Y64+$Z64)</f>
        <v>1065.9084166666667</v>
      </c>
      <c r="CN64" s="27">
        <f>IF($O64&gt;=CN$1,$S64+$Y64,$Y64)</f>
        <v>665.90841666666665</v>
      </c>
      <c r="CO64" s="27">
        <f>IF($O64&gt;=CO$1,$S64+$Y64,$Y64)</f>
        <v>665.90841666666665</v>
      </c>
      <c r="CP64" s="27">
        <f>IF($O64&gt;=CP$1,$S64+$Y64,$Y64)</f>
        <v>665.90841666666665</v>
      </c>
      <c r="CQ64" s="27">
        <f>IF($O64&gt;=CQ$1,$S64+$Y64,$Y64)</f>
        <v>665.90841666666665</v>
      </c>
      <c r="CR64" s="27">
        <f>IF($O64&gt;=CR$1,$S64+$Y64,$Y64)</f>
        <v>665.90841666666665</v>
      </c>
      <c r="CS64" s="27">
        <f>IF($O64&gt;=CS$1,$S64+$Y64,$Y64)</f>
        <v>665.90841666666665</v>
      </c>
      <c r="CT64" s="27">
        <f>IF($O64&gt;=CT$1,$S64+$Y64,$Y64)</f>
        <v>665.90841666666665</v>
      </c>
      <c r="CU64" s="27">
        <f>IF($O64&gt;=CU$1,$S64+$Y64,$Y64)</f>
        <v>665.90841666666665</v>
      </c>
      <c r="CV64" s="27">
        <f>IF($O64&gt;=CV$1,$S64+$Y64,$Y64)</f>
        <v>665.90841666666665</v>
      </c>
      <c r="CW64" s="27">
        <f>IF($O64&gt;=CW$1,$S64+$Y64,$Y64)</f>
        <v>665.90841666666665</v>
      </c>
      <c r="CX64" s="27">
        <f>IF($O64&gt;=CX$1,$S64+$Y64,$Y64)</f>
        <v>665.90841666666665</v>
      </c>
      <c r="CY64" s="27">
        <f>IF($O64&gt;=CY$1,$S64+$Y64,$Y64)</f>
        <v>665.90841666666665</v>
      </c>
      <c r="CZ64" s="27">
        <f>IF($O64&gt;=CZ$1,$S64+$Y64,$Y64)</f>
        <v>665.90841666666665</v>
      </c>
      <c r="DA64" s="27">
        <f>IF($O64&gt;=DA$1,$S64+$Y64,$Y64)</f>
        <v>665.90841666666665</v>
      </c>
      <c r="DB64" s="27">
        <f>IF($O64&gt;=DB$1,$S64+$Y64,$Y64)</f>
        <v>665.90841666666665</v>
      </c>
      <c r="DC64" s="27">
        <f>IF($O64&gt;=DC$1,$S64+$Y64,$Y64)</f>
        <v>665.90841666666665</v>
      </c>
      <c r="DD64" s="27">
        <f>IF($O64&gt;=DD$1,$S64+$Y64,$Y64)</f>
        <v>665.90841666666665</v>
      </c>
      <c r="DE64" s="27">
        <f>IF($O64&gt;=DE$1,$S64+$Y64,$Y64)</f>
        <v>665.90841666666665</v>
      </c>
      <c r="DF64" s="27">
        <f>IF($O64&gt;=DF$1,$S64+$Y64,$Y64)</f>
        <v>665.90841666666665</v>
      </c>
      <c r="DG64" s="27">
        <f>IF($O64&gt;=DG$1,$S64+$Y64,$Y64)</f>
        <v>665.90841666666665</v>
      </c>
      <c r="DH64" s="27">
        <f>IF($O64&gt;=DH$1,$S64+$Y64,$Y64)</f>
        <v>665.90841666666665</v>
      </c>
      <c r="DI64" s="27">
        <f>IF($O64&gt;=DI$1,$S64+$Y64,$Y64)</f>
        <v>665.90841666666665</v>
      </c>
      <c r="DJ64" s="27">
        <f>IF($O64&gt;=DJ$1,$S64+$Y64,$Y64)</f>
        <v>665.90841666666665</v>
      </c>
      <c r="DK64" s="27">
        <f>IF($O64&gt;=DK$1,$S64+$Y64,$Y64)</f>
        <v>665.90841666666665</v>
      </c>
      <c r="DL64" s="27">
        <f>IF($O64&gt;=DL$1,$S64+$Y64,$Y64)</f>
        <v>665.90841666666665</v>
      </c>
      <c r="DM64" s="27">
        <f>IF($O64&gt;=DM$1,$S64+$Y64,$Y64)</f>
        <v>665.90841666666665</v>
      </c>
      <c r="DN64" s="27">
        <f>IF($O64&gt;=DN$1,$S64+$Y64,$Y64)</f>
        <v>665.90841666666665</v>
      </c>
      <c r="DO64" s="27">
        <f>IF($O64&gt;=DO$1,$S64+$Y64,$Y64)</f>
        <v>665.90841666666665</v>
      </c>
      <c r="DP64" s="27">
        <f>IF($O64&gt;=DP$1,$S64+$Y64,$Y64)</f>
        <v>665.90841666666665</v>
      </c>
      <c r="DQ64" s="27">
        <f>IF($O64&gt;=DQ$1,$S64+$Y64,$Y64)</f>
        <v>665.90841666666665</v>
      </c>
      <c r="DR64" s="27">
        <f>IF($O64&gt;=DR$1,$S64+$Y64,$Y64)</f>
        <v>665.90841666666665</v>
      </c>
      <c r="DS64" s="27">
        <f>IF($O64&gt;=DS$1,$S64+$Y64,$Y64)</f>
        <v>665.90841666666665</v>
      </c>
      <c r="DT64" s="27">
        <f>IF($O64&gt;=DT$1,$S64+$Y64,$Y64)</f>
        <v>665.90841666666665</v>
      </c>
      <c r="DU64" s="27">
        <f>IF($O64&gt;=DU$1,$S64+$Y64,$Y64)</f>
        <v>665.90841666666665</v>
      </c>
      <c r="DV64" s="27">
        <f>IF($O64&gt;=DV$1,$S64+$Y64,$Y64)</f>
        <v>665.90841666666665</v>
      </c>
      <c r="DW64" s="27">
        <f>IF($O64&gt;=DW$1,$S64+$Y64,$Y64)</f>
        <v>665.90841666666665</v>
      </c>
      <c r="DX64" s="27">
        <f>IF($O64&gt;=DX$1,$S64+$Y64,$Y64)</f>
        <v>665.90841666666665</v>
      </c>
      <c r="DY64" s="27">
        <f>IF($O64&gt;=DY$1,$S64+$Y64,$Y64)</f>
        <v>665.90841666666665</v>
      </c>
      <c r="DZ64" s="27">
        <f>IF($O64&gt;=DZ$1,$S64+$Y64,$Y64)</f>
        <v>665.90841666666665</v>
      </c>
      <c r="EA64" s="27">
        <f>IF($O64&gt;=EA$1,$S64+$Y64,$Y64)</f>
        <v>665.90841666666665</v>
      </c>
      <c r="EB64" s="27">
        <f>IF($O64&gt;=EB$1,$S64+$Y64,$Y64)</f>
        <v>665.90841666666665</v>
      </c>
      <c r="EC64" s="27">
        <f>IF($O64&gt;=EC$1,$S64+$Y64,$Y64)</f>
        <v>665.90841666666665</v>
      </c>
      <c r="ED64" s="27">
        <f>IF($O64&gt;=ED$1,$S64+$Y64,$Y64)</f>
        <v>665.90841666666665</v>
      </c>
      <c r="EE64" s="27">
        <f>IF($O64&gt;=EE$1,$S64+$Y64,$Y64)</f>
        <v>665.90841666666665</v>
      </c>
      <c r="EF64" s="27">
        <f>IF($O64&gt;=EF$1,$S64+$Y64,$Y64)</f>
        <v>665.90841666666665</v>
      </c>
      <c r="EG64" s="27">
        <f>IF($O64&gt;=EG$1,$S64+$Y64,$Y64)</f>
        <v>665.90841666666665</v>
      </c>
      <c r="EH64" s="27">
        <f>IF($O64&gt;=EH$1,$S64+$Y64,$Y64)</f>
        <v>665.90841666666665</v>
      </c>
      <c r="EI64" s="27">
        <f>IF($O64&gt;=EI$1,$S64+$Y64,$Y64)</f>
        <v>665.90841666666665</v>
      </c>
      <c r="EJ64" s="27">
        <f>IF($O64&gt;=EJ$1,$S64+$Y64,$Y64)</f>
        <v>665.90841666666665</v>
      </c>
      <c r="EK64" s="27">
        <f>IF($O64&gt;=EK$1,$S64+$Y64,$Y64)</f>
        <v>665.90841666666665</v>
      </c>
      <c r="EL64" s="27">
        <f>IF($O64&gt;=EL$1,$S64+$Y64,$Y64)</f>
        <v>665.90841666666665</v>
      </c>
      <c r="EM64" s="27">
        <f>IF($O64&gt;=EM$1,$S64+$Y64,$Y64)</f>
        <v>665.90841666666665</v>
      </c>
      <c r="EN64" s="27">
        <f>IF($O64&gt;=EN$1,$S64+$Y64,$Y64)</f>
        <v>665.90841666666665</v>
      </c>
      <c r="EO64" s="27">
        <f>IF($O64&gt;=EO$1,$S64+$Y64,$Y64)</f>
        <v>665.90841666666665</v>
      </c>
      <c r="EP64" s="27">
        <f>IF($O64&gt;=EP$1,$S64+$Y64,$Y64)</f>
        <v>665.90841666666665</v>
      </c>
      <c r="EQ64" s="27">
        <f>IF($O64&gt;=EQ$1,$S64+$Y64,$Y64)</f>
        <v>665.90841666666665</v>
      </c>
      <c r="ER64" s="27">
        <f>IF($O64&gt;=ER$1,$S64+$Y64,$Y64)</f>
        <v>665.90841666666665</v>
      </c>
      <c r="ES64" s="27">
        <f>IF($O64&gt;=ES$1,$S64+$Y64,$Y64)</f>
        <v>665.90841666666665</v>
      </c>
      <c r="ET64" s="27">
        <f>IF($O64&gt;=ET$1,$S64+$Y64,$Y64)</f>
        <v>665.90841666666665</v>
      </c>
      <c r="EU64" s="27">
        <f>IF($O64&gt;=EU$1,$S64+$Y64,$Y64)</f>
        <v>665.90841666666665</v>
      </c>
      <c r="EV64" s="27">
        <f>IF($O64&gt;=EV$1,$S64,0)</f>
        <v>665.90841666666665</v>
      </c>
      <c r="EW64" s="27">
        <f>IF($O64&gt;=EW$1,$S64,0)</f>
        <v>665.90841666666665</v>
      </c>
      <c r="EX64" s="27">
        <f>IF($O64&gt;=EX$1,$S64,0)</f>
        <v>665.90841666666665</v>
      </c>
      <c r="EY64" s="27">
        <f>IF($O64&gt;=EY$1,$S64,0)</f>
        <v>665.90841666666665</v>
      </c>
      <c r="EZ64" s="27">
        <f>IF($O64&gt;=EZ$1,$S64,0)</f>
        <v>665.90841666666665</v>
      </c>
      <c r="FA64" s="27">
        <f>IF($O64&gt;=FA$1,$S64,0)</f>
        <v>665.90841666666665</v>
      </c>
      <c r="FB64" s="27">
        <f>IF($O64&gt;=FB$1,$S64,0)</f>
        <v>665.90841666666665</v>
      </c>
      <c r="FC64" s="27">
        <f>IF($O64&gt;=FC$1,$S64,0)</f>
        <v>665.90841666666665</v>
      </c>
      <c r="FD64" s="27">
        <f>IF($O64&gt;=FD$1,$S64,0)</f>
        <v>665.90841666666665</v>
      </c>
      <c r="FE64" s="27">
        <f>IF($O64&gt;=FE$1,$S64,0)</f>
        <v>665.90841666666665</v>
      </c>
      <c r="FF64" s="27">
        <f>IF($O64&gt;=FF$1,$S64,0)</f>
        <v>665.90841666666665</v>
      </c>
      <c r="FG64" s="27">
        <f>IF($O64&gt;=FG$1,$S64,0)</f>
        <v>665.90841666666665</v>
      </c>
      <c r="FH64" s="27">
        <f>IF($O64&gt;=FH$1,$S64,0)</f>
        <v>665.90841666666665</v>
      </c>
      <c r="FI64" s="27">
        <f>IF($O64&gt;=FI$1,$S64,0)</f>
        <v>665.90841666666665</v>
      </c>
      <c r="FJ64" s="27">
        <f>IF($O64&gt;=FJ$1,$S64,0)</f>
        <v>665.90841666666665</v>
      </c>
      <c r="FK64" s="27">
        <f>IF($O64&gt;=FK$1,$S64,0)</f>
        <v>665.90841666666665</v>
      </c>
      <c r="FL64" s="27">
        <f>IF($O64&gt;=FL$1,$S64,0)</f>
        <v>665.90841666666665</v>
      </c>
      <c r="FM64" s="27">
        <f>IF($O64&gt;=FM$1,$S64,0)</f>
        <v>665.90841666666665</v>
      </c>
      <c r="FN64" s="27">
        <f>IF($O64&gt;=FN$1,$S64,0)</f>
        <v>665.90841666666665</v>
      </c>
      <c r="FO64" s="27">
        <f>IF($O64&gt;=FO$1,$S64,0)</f>
        <v>665.90841666666665</v>
      </c>
      <c r="FP64" s="27">
        <f>IF($O64&gt;=FP$1,$S64,0)</f>
        <v>665.90841666666665</v>
      </c>
      <c r="FQ64" s="27">
        <f>IF($O64&gt;=FQ$1,$S64,0)</f>
        <v>665.90841666666665</v>
      </c>
      <c r="FR64" s="27">
        <f>IF($O64&gt;=FR$1,$S64,0)</f>
        <v>665.90841666666665</v>
      </c>
      <c r="FS64" s="27">
        <f>IF($O64&gt;=FS$1,$S64,0)</f>
        <v>665.90841666666665</v>
      </c>
      <c r="FT64" s="27">
        <f>IF($O64&gt;=FT$1,$S64,0)</f>
        <v>665.90841666666665</v>
      </c>
      <c r="FU64" s="27">
        <f>IF($O64&gt;=FU$1,$S64,0)</f>
        <v>665.90841666666665</v>
      </c>
      <c r="FV64" s="27">
        <f>IF($O64&gt;=FV$1,$S64,0)</f>
        <v>665.90841666666665</v>
      </c>
      <c r="FW64" s="27">
        <f>IF($O64&gt;=FW$1,$S64,0)</f>
        <v>665.90841666666665</v>
      </c>
      <c r="FX64" s="27">
        <f>IF($O64&gt;=FX$1,$S64,0)</f>
        <v>665.90841666666665</v>
      </c>
      <c r="FY64" s="27">
        <f>IF($O64&gt;=FY$1,$S64,0)</f>
        <v>665.90841666666665</v>
      </c>
      <c r="FZ64" s="27">
        <f>IF($O64&gt;=FZ$1,$S64,0)</f>
        <v>665.90841666666665</v>
      </c>
      <c r="GA64" s="27">
        <f>IF($O64&gt;=GA$1,$S64,0)</f>
        <v>665.90841666666665</v>
      </c>
      <c r="GB64" s="27">
        <f>IF($O64&gt;=GB$1,$S64,0)</f>
        <v>665.90841666666665</v>
      </c>
      <c r="GC64" s="27">
        <f>IF($O64&gt;=GC$1,$S64,0)</f>
        <v>665.90841666666665</v>
      </c>
      <c r="GD64" s="27">
        <f>IF($O64&gt;=GD$1,$S64,0)</f>
        <v>665.90841666666665</v>
      </c>
      <c r="GE64" s="27">
        <f>IF($O64&gt;=GE$1,$S64,0)</f>
        <v>665.90841666666665</v>
      </c>
      <c r="GF64" s="27">
        <f>IF($O64&gt;=GF$1,$S64,0)</f>
        <v>665.90841666666665</v>
      </c>
      <c r="GG64" s="27">
        <f>IF($O64&gt;=GG$1,$S64,0)</f>
        <v>665.90841666666665</v>
      </c>
      <c r="GH64" s="27">
        <f>IF($O64&gt;=GH$1,$S64,0)</f>
        <v>665.90841666666665</v>
      </c>
      <c r="GI64" s="27">
        <f>IF($O64&gt;=GI$1,$S64,0)</f>
        <v>665.90841666666665</v>
      </c>
      <c r="GJ64" s="27">
        <f>IF($O64&gt;=GJ$1,$S64,0)</f>
        <v>665.90841666666665</v>
      </c>
      <c r="GK64" s="27">
        <f>IF($O64&gt;=GK$1,$S64,0)</f>
        <v>665.90841666666665</v>
      </c>
      <c r="GL64" s="27">
        <f>IF($O64&gt;=GL$1,$S64,0)</f>
        <v>665.90841666666665</v>
      </c>
      <c r="GM64" s="27">
        <f>IF($O64&gt;=GM$1,$S64,0)</f>
        <v>665.90841666666665</v>
      </c>
      <c r="GN64" s="27">
        <f>IF($O64&gt;=GN$1,$S64,0)</f>
        <v>665.90841666666665</v>
      </c>
      <c r="GO64" s="27">
        <f>IF($O64&gt;=GO$1,$S64,0)</f>
        <v>665.90841666666665</v>
      </c>
      <c r="GP64" s="27">
        <f>IF($O64&gt;=GP$1,$S64,0)</f>
        <v>665.90841666666665</v>
      </c>
      <c r="GQ64" s="27">
        <f>IF($O64&gt;=GQ$1,$S64,0)</f>
        <v>665.90841666666665</v>
      </c>
      <c r="GR64" s="27">
        <f>IF($O64&gt;=GR$1,$S64,0)</f>
        <v>665.90841666666665</v>
      </c>
      <c r="GS64" s="27">
        <f>IF($O64&gt;=GS$1,$S64,0)</f>
        <v>665.90841666666665</v>
      </c>
      <c r="GT64" s="27">
        <f>IF($O64&gt;=GT$1,$S64,0)</f>
        <v>665.90841666666665</v>
      </c>
      <c r="GU64" s="27">
        <f>IF($O64&gt;=GU$1,$S64,0)</f>
        <v>665.90841666666665</v>
      </c>
      <c r="GV64" s="27">
        <f>IF($O64&gt;=GV$1,$S64,0)</f>
        <v>665.90841666666665</v>
      </c>
      <c r="GW64" s="27">
        <f>IF($O64&gt;=GW$1,$S64,0)</f>
        <v>665.90841666666665</v>
      </c>
      <c r="GX64" s="27">
        <f>IF($O64&gt;=GX$1,$S64,0)</f>
        <v>665.90841666666665</v>
      </c>
      <c r="GY64" s="27">
        <f>IF($O64&gt;=GY$1,$S64,0)</f>
        <v>665.90841666666665</v>
      </c>
      <c r="GZ64" s="27">
        <f>IF($O64&gt;=GZ$1,$S64,0)</f>
        <v>665.90841666666665</v>
      </c>
      <c r="HA64" s="27">
        <f>IF($O64&gt;=HA$1,$S64,0)</f>
        <v>665.90841666666665</v>
      </c>
      <c r="HB64" s="27">
        <f>IF($O64&gt;=HB$1,$S64,0)</f>
        <v>665.90841666666665</v>
      </c>
      <c r="HC64" s="27">
        <f>IF($O64&gt;=HC$1,$S64,0)</f>
        <v>665.90841666666665</v>
      </c>
    </row>
    <row r="65" spans="1:211">
      <c r="A65" s="3">
        <v>120154</v>
      </c>
      <c r="B65" s="3" t="s">
        <v>135</v>
      </c>
      <c r="C65" s="3" t="s">
        <v>45</v>
      </c>
      <c r="D65" s="3">
        <v>49</v>
      </c>
      <c r="E65" s="4">
        <v>38628</v>
      </c>
      <c r="F65" s="5">
        <v>12.72054794520548</v>
      </c>
      <c r="G65" s="3" t="s">
        <v>99</v>
      </c>
      <c r="H65" s="4">
        <v>25271</v>
      </c>
      <c r="I65" s="9" t="s">
        <v>815</v>
      </c>
      <c r="J65" s="5">
        <v>1847.1</v>
      </c>
      <c r="K65" s="31">
        <v>291</v>
      </c>
      <c r="L65" s="32">
        <v>13</v>
      </c>
      <c r="M65" s="33">
        <f>VLOOKUP(L65,FIND,3,TRUE)</f>
        <v>1.1000000000000001</v>
      </c>
      <c r="N65" s="32">
        <f>IF(L65&gt;30,180,VLOOKUP(L65,TEMPO,2,FALSE))</f>
        <v>78</v>
      </c>
      <c r="O65" s="32">
        <f>IF(R65&gt;0,4,N65)</f>
        <v>78</v>
      </c>
      <c r="P65" s="96">
        <f>J65*M65*L65</f>
        <v>26413.530000000002</v>
      </c>
      <c r="Q65" s="96">
        <f>10934.45*2</f>
        <v>21868.9</v>
      </c>
      <c r="R65" s="96">
        <f>IF(P65&lt;=Q65,P65/4,0)</f>
        <v>0</v>
      </c>
      <c r="S65" s="5">
        <f>IF(P65&gt;=Q65,P65/N65,0)</f>
        <v>338.63500000000005</v>
      </c>
      <c r="T65" s="3"/>
      <c r="U65" s="3">
        <f>IF(T65="",1,0)</f>
        <v>1</v>
      </c>
      <c r="V65" s="3">
        <v>58</v>
      </c>
      <c r="W65" s="5">
        <v>0</v>
      </c>
      <c r="X65" s="5">
        <v>203.3</v>
      </c>
      <c r="Y65" s="5">
        <f>X65*W65</f>
        <v>0</v>
      </c>
      <c r="Z65" s="5">
        <v>400</v>
      </c>
      <c r="AA65" s="5">
        <f>S65+Y65+Z65</f>
        <v>738.63499999999999</v>
      </c>
      <c r="AB65" s="39">
        <f>(J65/12+J65/12*1.3333333333+450/12+J65/30*6/12+J65)*1.3+Y65+Z65+153.9</f>
        <v>3510.8063333266637</v>
      </c>
      <c r="AC65" s="39" t="s">
        <v>45</v>
      </c>
      <c r="AD65" s="39">
        <f>J65*1.3+400+153.9</f>
        <v>2955.13</v>
      </c>
      <c r="AE65" s="39">
        <f>SUMIFS('CUSTO MENSAL FUNC NOVO'!H:H,'CUSTO MENSAL FUNC NOVO'!A:A,'VALORES MENSAIS'!AC65)</f>
        <v>2013.943</v>
      </c>
      <c r="AF65" s="27">
        <f>IF($R65&gt;0,$R65,$S65)+$Y65+$Z65</f>
        <v>738.63499999999999</v>
      </c>
      <c r="AG65" s="27">
        <f>IF($R65&gt;0,$R65,$S65)+$Y65+$Z65</f>
        <v>738.63499999999999</v>
      </c>
      <c r="AH65" s="27">
        <f>IF($R65&gt;0,$R65,$S65)+$Y65+$Z65</f>
        <v>738.63499999999999</v>
      </c>
      <c r="AI65" s="27">
        <f>IF($R65&gt;0,$R65,$S65)+$Y65+$Z65</f>
        <v>738.63499999999999</v>
      </c>
      <c r="AJ65" s="27">
        <f>IF($O65&gt;=AJ$1,$S65+$Y65+$Z65,$Y65+$Z65)</f>
        <v>738.63499999999999</v>
      </c>
      <c r="AK65" s="27">
        <f>IF($O65&gt;=AK$1,$S65+$Y65+$Z65,$Y65+$Z65)</f>
        <v>738.63499999999999</v>
      </c>
      <c r="AL65" s="27">
        <f>IF($O65&gt;=AL$1,$S65+$Y65+$Z65,$Y65+$Z65)</f>
        <v>738.63499999999999</v>
      </c>
      <c r="AM65" s="27">
        <f>IF($O65&gt;=AM$1,$S65+$Y65+$Z65,$Y65+$Z65)</f>
        <v>738.63499999999999</v>
      </c>
      <c r="AN65" s="27">
        <f>IF($O65&gt;=AN$1,$S65+$Y65+$Z65,$Y65+$Z65)</f>
        <v>738.63499999999999</v>
      </c>
      <c r="AO65" s="27">
        <f>IF($O65&gt;=AO$1,$S65+$Y65+$Z65,$Y65+$Z65)</f>
        <v>738.63499999999999</v>
      </c>
      <c r="AP65" s="27">
        <f>IF($O65&gt;=AP$1,$S65+$Y65+$Z65,$Y65+$Z65)</f>
        <v>738.63499999999999</v>
      </c>
      <c r="AQ65" s="27">
        <f>IF($O65&gt;=AQ$1,$S65+$Y65+$Z65,$Y65+$Z65)</f>
        <v>738.63499999999999</v>
      </c>
      <c r="AR65" s="27">
        <f>IF($O65&gt;=AR$1,$S65+$Y65+$Z65,$Y65+$Z65)</f>
        <v>738.63499999999999</v>
      </c>
      <c r="AS65" s="27">
        <f>IF($O65&gt;=AS$1,$S65+$Y65+$Z65,$Y65+$Z65)</f>
        <v>738.63499999999999</v>
      </c>
      <c r="AT65" s="27">
        <f>IF($O65&gt;=AT$1,$S65+$Y65+$Z65,$Y65+$Z65)</f>
        <v>738.63499999999999</v>
      </c>
      <c r="AU65" s="27">
        <f>IF($O65&gt;=AU$1,$S65+$Y65+$Z65,$Y65+$Z65)</f>
        <v>738.63499999999999</v>
      </c>
      <c r="AV65" s="27">
        <f>IF($O65&gt;=AV$1,$S65+$Y65+$Z65,$Y65+$Z65)</f>
        <v>738.63499999999999</v>
      </c>
      <c r="AW65" s="27">
        <f>IF($O65&gt;=AW$1,$S65+$Y65+$Z65,$Y65+$Z65)</f>
        <v>738.63499999999999</v>
      </c>
      <c r="AX65" s="27">
        <f>IF($O65&gt;=AX$1,$S65+$Y65+$Z65,$Y65+$Z65)</f>
        <v>738.63499999999999</v>
      </c>
      <c r="AY65" s="27">
        <f>IF($O65&gt;=AY$1,$S65+$Y65+$Z65,$Y65+$Z65)</f>
        <v>738.63499999999999</v>
      </c>
      <c r="AZ65" s="27">
        <f>IF($O65&gt;=AZ$1,$S65+$Y65+$Z65,$Y65+$Z65)</f>
        <v>738.63499999999999</v>
      </c>
      <c r="BA65" s="27">
        <f>IF($O65&gt;=BA$1,$S65+$Y65+$Z65,$Y65+$Z65)</f>
        <v>738.63499999999999</v>
      </c>
      <c r="BB65" s="27">
        <f>IF($O65&gt;=BB$1,$S65+$Y65+$Z65,$Y65+$Z65)</f>
        <v>738.63499999999999</v>
      </c>
      <c r="BC65" s="27">
        <f>IF($O65&gt;=BC$1,$S65+$Y65+$Z65,$Y65+$Z65)</f>
        <v>738.63499999999999</v>
      </c>
      <c r="BD65" s="27">
        <f>IF($O65&gt;=BD$1,$S65+$Y65+$Z65,$Y65+$Z65)</f>
        <v>738.63499999999999</v>
      </c>
      <c r="BE65" s="27">
        <f>IF($O65&gt;=BE$1,$S65+$Y65+$Z65,$Y65+$Z65)</f>
        <v>738.63499999999999</v>
      </c>
      <c r="BF65" s="27">
        <f>IF($O65&gt;=BF$1,$S65+$Y65+$Z65,$Y65+$Z65)</f>
        <v>738.63499999999999</v>
      </c>
      <c r="BG65" s="27">
        <f>IF($O65&gt;=BG$1,$S65+$Y65+$Z65,$Y65+$Z65)</f>
        <v>738.63499999999999</v>
      </c>
      <c r="BH65" s="27">
        <f>IF($O65&gt;=BH$1,$S65+$Y65+$Z65,$Y65+$Z65)</f>
        <v>738.63499999999999</v>
      </c>
      <c r="BI65" s="27">
        <f>IF($O65&gt;=BI$1,$S65+$Y65+$Z65,$Y65+$Z65)</f>
        <v>738.63499999999999</v>
      </c>
      <c r="BJ65" s="27">
        <f>IF($O65&gt;=BJ$1,$S65+$Y65+$Z65,$Y65+$Z65)</f>
        <v>738.63499999999999</v>
      </c>
      <c r="BK65" s="27">
        <f>IF($O65&gt;=BK$1,$S65+$Y65+$Z65,$Y65+$Z65)</f>
        <v>738.63499999999999</v>
      </c>
      <c r="BL65" s="27">
        <f>IF($O65&gt;=BL$1,$S65+$Y65+$Z65,$Y65+$Z65)</f>
        <v>738.63499999999999</v>
      </c>
      <c r="BM65" s="27">
        <f>IF($O65&gt;=BM$1,$S65+$Y65+$Z65,$Y65+$Z65)</f>
        <v>738.63499999999999</v>
      </c>
      <c r="BN65" s="27">
        <f>IF($O65&gt;=BN$1,$S65+$Y65+$Z65,$Y65+$Z65)</f>
        <v>738.63499999999999</v>
      </c>
      <c r="BO65" s="27">
        <f>IF($O65&gt;=BO$1,$S65+$Y65+$Z65,$Y65+$Z65)</f>
        <v>738.63499999999999</v>
      </c>
      <c r="BP65" s="27">
        <f>IF($O65&gt;=BP$1,$S65+$Y65+$Z65,$Y65+$Z65)</f>
        <v>738.63499999999999</v>
      </c>
      <c r="BQ65" s="27">
        <f>IF($O65&gt;=BQ$1,$S65+$Y65+$Z65,$Y65+$Z65)</f>
        <v>738.63499999999999</v>
      </c>
      <c r="BR65" s="27">
        <f>IF($O65&gt;=BR$1,$S65+$Y65+$Z65,$Y65+$Z65)</f>
        <v>738.63499999999999</v>
      </c>
      <c r="BS65" s="27">
        <f>IF($O65&gt;=BS$1,$S65+$Y65+$Z65,$Y65+$Z65)</f>
        <v>738.63499999999999</v>
      </c>
      <c r="BT65" s="27">
        <f>IF($O65&gt;=BT$1,$S65+$Y65+$Z65,$Y65+$Z65)</f>
        <v>738.63499999999999</v>
      </c>
      <c r="BU65" s="27">
        <f>IF($O65&gt;=BU$1,$S65+$Y65+$Z65,$Y65+$Z65)</f>
        <v>738.63499999999999</v>
      </c>
      <c r="BV65" s="27">
        <f>IF($O65&gt;=BV$1,$S65+$Y65+$Z65,$Y65+$Z65)</f>
        <v>738.63499999999999</v>
      </c>
      <c r="BW65" s="27">
        <f>IF($O65&gt;=BW$1,$S65+$Y65+$Z65,$Y65+$Z65)</f>
        <v>738.63499999999999</v>
      </c>
      <c r="BX65" s="27">
        <f>IF($O65&gt;=BX$1,$S65+$Y65+$Z65,$Y65+$Z65)</f>
        <v>738.63499999999999</v>
      </c>
      <c r="BY65" s="27">
        <f>IF($O65&gt;=BY$1,$S65+$Y65+$Z65,$Y65+$Z65)</f>
        <v>738.63499999999999</v>
      </c>
      <c r="BZ65" s="27">
        <f>IF($O65&gt;=BZ$1,$S65+$Y65+$Z65,$Y65+$Z65)</f>
        <v>738.63499999999999</v>
      </c>
      <c r="CA65" s="27">
        <f>IF($O65&gt;=CA$1,$S65+$Y65+$Z65,$Y65+$Z65)</f>
        <v>738.63499999999999</v>
      </c>
      <c r="CB65" s="27">
        <f>IF($O65&gt;=CB$1,$S65+$Y65+$Z65,$Y65+$Z65)</f>
        <v>738.63499999999999</v>
      </c>
      <c r="CC65" s="27">
        <f>IF($O65&gt;=CC$1,$S65+$Y65+$Z65,$Y65+$Z65)</f>
        <v>738.63499999999999</v>
      </c>
      <c r="CD65" s="27">
        <f>IF($O65&gt;=CD$1,$S65+$Y65+$Z65,$Y65+$Z65)</f>
        <v>738.63499999999999</v>
      </c>
      <c r="CE65" s="27">
        <f>IF($O65&gt;=CE$1,$S65+$Y65+$Z65,$Y65+$Z65)</f>
        <v>738.63499999999999</v>
      </c>
      <c r="CF65" s="27">
        <f>IF($O65&gt;=CF$1,$S65+$Y65+$Z65,$Y65+$Z65)</f>
        <v>738.63499999999999</v>
      </c>
      <c r="CG65" s="27">
        <f>IF($O65&gt;=CG$1,$S65+$Y65+$Z65,$Y65+$Z65)</f>
        <v>738.63499999999999</v>
      </c>
      <c r="CH65" s="27">
        <f>IF($O65&gt;=CH$1,$S65+$Y65+$Z65,$Y65+$Z65)</f>
        <v>738.63499999999999</v>
      </c>
      <c r="CI65" s="27">
        <f>IF($O65&gt;=CI$1,$S65+$Y65+$Z65,$Y65+$Z65)</f>
        <v>738.63499999999999</v>
      </c>
      <c r="CJ65" s="27">
        <f>IF($O65&gt;=CJ$1,$S65+$Y65+$Z65,$Y65+$Z65)</f>
        <v>738.63499999999999</v>
      </c>
      <c r="CK65" s="27">
        <f>IF($O65&gt;=CK$1,$S65+$Y65+$Z65,$Y65+$Z65)</f>
        <v>738.63499999999999</v>
      </c>
      <c r="CL65" s="27">
        <f>IF($O65&gt;=CL$1,$S65+$Y65+$Z65,$Y65+$Z65)</f>
        <v>738.63499999999999</v>
      </c>
      <c r="CM65" s="27">
        <f>IF($O65&gt;=CM$1,$S65+$Y65+$Z65,$Y65+$Z65)</f>
        <v>738.63499999999999</v>
      </c>
      <c r="CN65" s="27">
        <f>IF($O65&gt;=CN$1,$S65+$Y65,$Y65)</f>
        <v>338.63500000000005</v>
      </c>
      <c r="CO65" s="27">
        <f>IF($O65&gt;=CO$1,$S65+$Y65,$Y65)</f>
        <v>338.63500000000005</v>
      </c>
      <c r="CP65" s="27">
        <f>IF($O65&gt;=CP$1,$S65+$Y65,$Y65)</f>
        <v>338.63500000000005</v>
      </c>
      <c r="CQ65" s="27">
        <f>IF($O65&gt;=CQ$1,$S65+$Y65,$Y65)</f>
        <v>338.63500000000005</v>
      </c>
      <c r="CR65" s="27">
        <f>IF($O65&gt;=CR$1,$S65+$Y65,$Y65)</f>
        <v>338.63500000000005</v>
      </c>
      <c r="CS65" s="27">
        <f>IF($O65&gt;=CS$1,$S65+$Y65,$Y65)</f>
        <v>338.63500000000005</v>
      </c>
      <c r="CT65" s="27">
        <f>IF($O65&gt;=CT$1,$S65+$Y65,$Y65)</f>
        <v>338.63500000000005</v>
      </c>
      <c r="CU65" s="27">
        <f>IF($O65&gt;=CU$1,$S65+$Y65,$Y65)</f>
        <v>338.63500000000005</v>
      </c>
      <c r="CV65" s="27">
        <f>IF($O65&gt;=CV$1,$S65+$Y65,$Y65)</f>
        <v>338.63500000000005</v>
      </c>
      <c r="CW65" s="27">
        <f>IF($O65&gt;=CW$1,$S65+$Y65,$Y65)</f>
        <v>338.63500000000005</v>
      </c>
      <c r="CX65" s="27">
        <f>IF($O65&gt;=CX$1,$S65+$Y65,$Y65)</f>
        <v>338.63500000000005</v>
      </c>
      <c r="CY65" s="27">
        <f>IF($O65&gt;=CY$1,$S65+$Y65,$Y65)</f>
        <v>338.63500000000005</v>
      </c>
      <c r="CZ65" s="27">
        <f>IF($O65&gt;=CZ$1,$S65+$Y65,$Y65)</f>
        <v>338.63500000000005</v>
      </c>
      <c r="DA65" s="27">
        <f>IF($O65&gt;=DA$1,$S65+$Y65,$Y65)</f>
        <v>338.63500000000005</v>
      </c>
      <c r="DB65" s="27">
        <f>IF($O65&gt;=DB$1,$S65+$Y65,$Y65)</f>
        <v>338.63500000000005</v>
      </c>
      <c r="DC65" s="27">
        <f>IF($O65&gt;=DC$1,$S65+$Y65,$Y65)</f>
        <v>338.63500000000005</v>
      </c>
      <c r="DD65" s="27">
        <f>IF($O65&gt;=DD$1,$S65+$Y65,$Y65)</f>
        <v>338.63500000000005</v>
      </c>
      <c r="DE65" s="27">
        <f>IF($O65&gt;=DE$1,$S65+$Y65,$Y65)</f>
        <v>338.63500000000005</v>
      </c>
      <c r="DF65" s="27">
        <f>IF($O65&gt;=DF$1,$S65+$Y65,$Y65)</f>
        <v>0</v>
      </c>
      <c r="DG65" s="27">
        <f>IF($O65&gt;=DG$1,$S65+$Y65,$Y65)</f>
        <v>0</v>
      </c>
      <c r="DH65" s="27">
        <f>IF($O65&gt;=DH$1,$S65+$Y65,$Y65)</f>
        <v>0</v>
      </c>
      <c r="DI65" s="27">
        <f>IF($O65&gt;=DI$1,$S65+$Y65,$Y65)</f>
        <v>0</v>
      </c>
      <c r="DJ65" s="27">
        <f>IF($O65&gt;=DJ$1,$S65+$Y65,$Y65)</f>
        <v>0</v>
      </c>
      <c r="DK65" s="27">
        <f>IF($O65&gt;=DK$1,$S65+$Y65,$Y65)</f>
        <v>0</v>
      </c>
      <c r="DL65" s="27">
        <f>IF($O65&gt;=DL$1,$S65+$Y65,$Y65)</f>
        <v>0</v>
      </c>
      <c r="DM65" s="27">
        <f>IF($O65&gt;=DM$1,$S65+$Y65,$Y65)</f>
        <v>0</v>
      </c>
      <c r="DN65" s="27">
        <f>IF($O65&gt;=DN$1,$S65+$Y65,$Y65)</f>
        <v>0</v>
      </c>
      <c r="DO65" s="27">
        <f>IF($O65&gt;=DO$1,$S65+$Y65,$Y65)</f>
        <v>0</v>
      </c>
      <c r="DP65" s="27">
        <f>IF($O65&gt;=DP$1,$S65+$Y65,$Y65)</f>
        <v>0</v>
      </c>
      <c r="DQ65" s="27">
        <f>IF($O65&gt;=DQ$1,$S65+$Y65,$Y65)</f>
        <v>0</v>
      </c>
      <c r="DR65" s="27">
        <f>IF($O65&gt;=DR$1,$S65+$Y65,$Y65)</f>
        <v>0</v>
      </c>
      <c r="DS65" s="27">
        <f>IF($O65&gt;=DS$1,$S65+$Y65,$Y65)</f>
        <v>0</v>
      </c>
      <c r="DT65" s="27">
        <f>IF($O65&gt;=DT$1,$S65+$Y65,$Y65)</f>
        <v>0</v>
      </c>
      <c r="DU65" s="27">
        <f>IF($O65&gt;=DU$1,$S65+$Y65,$Y65)</f>
        <v>0</v>
      </c>
      <c r="DV65" s="27">
        <f>IF($O65&gt;=DV$1,$S65+$Y65,$Y65)</f>
        <v>0</v>
      </c>
      <c r="DW65" s="27">
        <f>IF($O65&gt;=DW$1,$S65+$Y65,$Y65)</f>
        <v>0</v>
      </c>
      <c r="DX65" s="27">
        <f>IF($O65&gt;=DX$1,$S65+$Y65,$Y65)</f>
        <v>0</v>
      </c>
      <c r="DY65" s="27">
        <f>IF($O65&gt;=DY$1,$S65+$Y65,$Y65)</f>
        <v>0</v>
      </c>
      <c r="DZ65" s="27">
        <f>IF($O65&gt;=DZ$1,$S65+$Y65,$Y65)</f>
        <v>0</v>
      </c>
      <c r="EA65" s="27">
        <f>IF($O65&gt;=EA$1,$S65+$Y65,$Y65)</f>
        <v>0</v>
      </c>
      <c r="EB65" s="27">
        <f>IF($O65&gt;=EB$1,$S65+$Y65,$Y65)</f>
        <v>0</v>
      </c>
      <c r="EC65" s="27">
        <f>IF($O65&gt;=EC$1,$S65+$Y65,$Y65)</f>
        <v>0</v>
      </c>
      <c r="ED65" s="27">
        <f>IF($O65&gt;=ED$1,$S65+$Y65,$Y65)</f>
        <v>0</v>
      </c>
      <c r="EE65" s="27">
        <f>IF($O65&gt;=EE$1,$S65+$Y65,$Y65)</f>
        <v>0</v>
      </c>
      <c r="EF65" s="27">
        <f>IF($O65&gt;=EF$1,$S65+$Y65,$Y65)</f>
        <v>0</v>
      </c>
      <c r="EG65" s="27">
        <f>IF($O65&gt;=EG$1,$S65+$Y65,$Y65)</f>
        <v>0</v>
      </c>
      <c r="EH65" s="27">
        <f>IF($O65&gt;=EH$1,$S65+$Y65,$Y65)</f>
        <v>0</v>
      </c>
      <c r="EI65" s="27">
        <f>IF($O65&gt;=EI$1,$S65+$Y65,$Y65)</f>
        <v>0</v>
      </c>
      <c r="EJ65" s="27">
        <f>IF($O65&gt;=EJ$1,$S65+$Y65,$Y65)</f>
        <v>0</v>
      </c>
      <c r="EK65" s="27">
        <f>IF($O65&gt;=EK$1,$S65+$Y65,$Y65)</f>
        <v>0</v>
      </c>
      <c r="EL65" s="27">
        <f>IF($O65&gt;=EL$1,$S65+$Y65,$Y65)</f>
        <v>0</v>
      </c>
      <c r="EM65" s="27">
        <f>IF($O65&gt;=EM$1,$S65+$Y65,$Y65)</f>
        <v>0</v>
      </c>
      <c r="EN65" s="27">
        <f>IF($O65&gt;=EN$1,$S65+$Y65,$Y65)</f>
        <v>0</v>
      </c>
      <c r="EO65" s="27">
        <f>IF($O65&gt;=EO$1,$S65+$Y65,$Y65)</f>
        <v>0</v>
      </c>
      <c r="EP65" s="27">
        <f>IF($O65&gt;=EP$1,$S65+$Y65,$Y65)</f>
        <v>0</v>
      </c>
      <c r="EQ65" s="27">
        <f>IF($O65&gt;=EQ$1,$S65+$Y65,$Y65)</f>
        <v>0</v>
      </c>
      <c r="ER65" s="27">
        <f>IF($O65&gt;=ER$1,$S65+$Y65,$Y65)</f>
        <v>0</v>
      </c>
      <c r="ES65" s="27">
        <f>IF($O65&gt;=ES$1,$S65+$Y65,$Y65)</f>
        <v>0</v>
      </c>
      <c r="ET65" s="27">
        <f>IF($O65&gt;=ET$1,$S65+$Y65,$Y65)</f>
        <v>0</v>
      </c>
      <c r="EU65" s="27">
        <f>IF($O65&gt;=EU$1,$S65+$Y65,$Y65)</f>
        <v>0</v>
      </c>
      <c r="EV65" s="27">
        <f>IF($O65&gt;=EV$1,$S65,0)</f>
        <v>0</v>
      </c>
      <c r="EW65" s="27">
        <f>IF($O65&gt;=EW$1,$S65,0)</f>
        <v>0</v>
      </c>
      <c r="EX65" s="27">
        <f>IF($O65&gt;=EX$1,$S65,0)</f>
        <v>0</v>
      </c>
      <c r="EY65" s="27">
        <f>IF($O65&gt;=EY$1,$S65,0)</f>
        <v>0</v>
      </c>
      <c r="EZ65" s="27">
        <f>IF($O65&gt;=EZ$1,$S65,0)</f>
        <v>0</v>
      </c>
      <c r="FA65" s="27">
        <f>IF($O65&gt;=FA$1,$S65,0)</f>
        <v>0</v>
      </c>
      <c r="FB65" s="27">
        <f>IF($O65&gt;=FB$1,$S65,0)</f>
        <v>0</v>
      </c>
      <c r="FC65" s="27">
        <f>IF($O65&gt;=FC$1,$S65,0)</f>
        <v>0</v>
      </c>
      <c r="FD65" s="27">
        <f>IF($O65&gt;=FD$1,$S65,0)</f>
        <v>0</v>
      </c>
      <c r="FE65" s="27">
        <f>IF($O65&gt;=FE$1,$S65,0)</f>
        <v>0</v>
      </c>
      <c r="FF65" s="27">
        <f>IF($O65&gt;=FF$1,$S65,0)</f>
        <v>0</v>
      </c>
      <c r="FG65" s="27">
        <f>IF($O65&gt;=FG$1,$S65,0)</f>
        <v>0</v>
      </c>
      <c r="FH65" s="27">
        <f>IF($O65&gt;=FH$1,$S65,0)</f>
        <v>0</v>
      </c>
      <c r="FI65" s="27">
        <f>IF($O65&gt;=FI$1,$S65,0)</f>
        <v>0</v>
      </c>
      <c r="FJ65" s="27">
        <f>IF($O65&gt;=FJ$1,$S65,0)</f>
        <v>0</v>
      </c>
      <c r="FK65" s="27">
        <f>IF($O65&gt;=FK$1,$S65,0)</f>
        <v>0</v>
      </c>
      <c r="FL65" s="27">
        <f>IF($O65&gt;=FL$1,$S65,0)</f>
        <v>0</v>
      </c>
      <c r="FM65" s="27">
        <f>IF($O65&gt;=FM$1,$S65,0)</f>
        <v>0</v>
      </c>
      <c r="FN65" s="27">
        <f>IF($O65&gt;=FN$1,$S65,0)</f>
        <v>0</v>
      </c>
      <c r="FO65" s="27">
        <f>IF($O65&gt;=FO$1,$S65,0)</f>
        <v>0</v>
      </c>
      <c r="FP65" s="27">
        <f>IF($O65&gt;=FP$1,$S65,0)</f>
        <v>0</v>
      </c>
      <c r="FQ65" s="27">
        <f>IF($O65&gt;=FQ$1,$S65,0)</f>
        <v>0</v>
      </c>
      <c r="FR65" s="27">
        <f>IF($O65&gt;=FR$1,$S65,0)</f>
        <v>0</v>
      </c>
      <c r="FS65" s="27">
        <f>IF($O65&gt;=FS$1,$S65,0)</f>
        <v>0</v>
      </c>
      <c r="FT65" s="27">
        <f>IF($O65&gt;=FT$1,$S65,0)</f>
        <v>0</v>
      </c>
      <c r="FU65" s="27">
        <f>IF($O65&gt;=FU$1,$S65,0)</f>
        <v>0</v>
      </c>
      <c r="FV65" s="27">
        <f>IF($O65&gt;=FV$1,$S65,0)</f>
        <v>0</v>
      </c>
      <c r="FW65" s="27">
        <f>IF($O65&gt;=FW$1,$S65,0)</f>
        <v>0</v>
      </c>
      <c r="FX65" s="27">
        <f>IF($O65&gt;=FX$1,$S65,0)</f>
        <v>0</v>
      </c>
      <c r="FY65" s="27">
        <f>IF($O65&gt;=FY$1,$S65,0)</f>
        <v>0</v>
      </c>
      <c r="FZ65" s="27">
        <f>IF($O65&gt;=FZ$1,$S65,0)</f>
        <v>0</v>
      </c>
      <c r="GA65" s="27">
        <f>IF($O65&gt;=GA$1,$S65,0)</f>
        <v>0</v>
      </c>
      <c r="GB65" s="27">
        <f>IF($O65&gt;=GB$1,$S65,0)</f>
        <v>0</v>
      </c>
      <c r="GC65" s="27">
        <f>IF($O65&gt;=GC$1,$S65,0)</f>
        <v>0</v>
      </c>
      <c r="GD65" s="27">
        <f>IF($O65&gt;=GD$1,$S65,0)</f>
        <v>0</v>
      </c>
      <c r="GE65" s="27">
        <f>IF($O65&gt;=GE$1,$S65,0)</f>
        <v>0</v>
      </c>
      <c r="GF65" s="27">
        <f>IF($O65&gt;=GF$1,$S65,0)</f>
        <v>0</v>
      </c>
      <c r="GG65" s="27">
        <f>IF($O65&gt;=GG$1,$S65,0)</f>
        <v>0</v>
      </c>
      <c r="GH65" s="27">
        <f>IF($O65&gt;=GH$1,$S65,0)</f>
        <v>0</v>
      </c>
      <c r="GI65" s="27">
        <f>IF($O65&gt;=GI$1,$S65,0)</f>
        <v>0</v>
      </c>
      <c r="GJ65" s="27">
        <f>IF($O65&gt;=GJ$1,$S65,0)</f>
        <v>0</v>
      </c>
      <c r="GK65" s="27">
        <f>IF($O65&gt;=GK$1,$S65,0)</f>
        <v>0</v>
      </c>
      <c r="GL65" s="27">
        <f>IF($O65&gt;=GL$1,$S65,0)</f>
        <v>0</v>
      </c>
      <c r="GM65" s="27">
        <f>IF($O65&gt;=GM$1,$S65,0)</f>
        <v>0</v>
      </c>
      <c r="GN65" s="27">
        <f>IF($O65&gt;=GN$1,$S65,0)</f>
        <v>0</v>
      </c>
      <c r="GO65" s="27">
        <f>IF($O65&gt;=GO$1,$S65,0)</f>
        <v>0</v>
      </c>
      <c r="GP65" s="27">
        <f>IF($O65&gt;=GP$1,$S65,0)</f>
        <v>0</v>
      </c>
      <c r="GQ65" s="27">
        <f>IF($O65&gt;=GQ$1,$S65,0)</f>
        <v>0</v>
      </c>
      <c r="GR65" s="27">
        <f>IF($O65&gt;=GR$1,$S65,0)</f>
        <v>0</v>
      </c>
      <c r="GS65" s="27">
        <f>IF($O65&gt;=GS$1,$S65,0)</f>
        <v>0</v>
      </c>
      <c r="GT65" s="27">
        <f>IF($O65&gt;=GT$1,$S65,0)</f>
        <v>0</v>
      </c>
      <c r="GU65" s="27">
        <f>IF($O65&gt;=GU$1,$S65,0)</f>
        <v>0</v>
      </c>
      <c r="GV65" s="27">
        <f>IF($O65&gt;=GV$1,$S65,0)</f>
        <v>0</v>
      </c>
      <c r="GW65" s="27">
        <f>IF($O65&gt;=GW$1,$S65,0)</f>
        <v>0</v>
      </c>
      <c r="GX65" s="27">
        <f>IF($O65&gt;=GX$1,$S65,0)</f>
        <v>0</v>
      </c>
      <c r="GY65" s="27">
        <f>IF($O65&gt;=GY$1,$S65,0)</f>
        <v>0</v>
      </c>
      <c r="GZ65" s="27">
        <f>IF($O65&gt;=GZ$1,$S65,0)</f>
        <v>0</v>
      </c>
      <c r="HA65" s="27">
        <f>IF($O65&gt;=HA$1,$S65,0)</f>
        <v>0</v>
      </c>
      <c r="HB65" s="27">
        <f>IF($O65&gt;=HB$1,$S65,0)</f>
        <v>0</v>
      </c>
      <c r="HC65" s="27">
        <f>IF($O65&gt;=HC$1,$S65,0)</f>
        <v>0</v>
      </c>
    </row>
    <row r="66" spans="1:211">
      <c r="A66" s="3">
        <v>95257</v>
      </c>
      <c r="B66" s="3" t="s">
        <v>162</v>
      </c>
      <c r="C66" s="3" t="s">
        <v>35</v>
      </c>
      <c r="D66" s="3">
        <v>56</v>
      </c>
      <c r="E66" s="4">
        <v>37361</v>
      </c>
      <c r="F66" s="5">
        <v>16.19178082191781</v>
      </c>
      <c r="G66" s="3" t="s">
        <v>99</v>
      </c>
      <c r="H66" s="4">
        <v>22899</v>
      </c>
      <c r="I66" s="9" t="s">
        <v>815</v>
      </c>
      <c r="J66" s="5">
        <v>1980.34</v>
      </c>
      <c r="K66" s="31">
        <v>291</v>
      </c>
      <c r="L66" s="32">
        <v>16</v>
      </c>
      <c r="M66" s="33">
        <f>VLOOKUP(L66,FIND,3,TRUE)</f>
        <v>1.2</v>
      </c>
      <c r="N66" s="32">
        <f>IF(L66&gt;30,180,VLOOKUP(L66,TEMPO,2,FALSE))</f>
        <v>96</v>
      </c>
      <c r="O66" s="32">
        <f>IF(R66&gt;0,4,N66)</f>
        <v>96</v>
      </c>
      <c r="P66" s="96">
        <f>J66*M66*L66</f>
        <v>38022.527999999998</v>
      </c>
      <c r="Q66" s="96">
        <f>10934.45*2</f>
        <v>21868.9</v>
      </c>
      <c r="R66" s="96">
        <f>IF(P66&lt;=Q66,P66/4,0)</f>
        <v>0</v>
      </c>
      <c r="S66" s="5">
        <f>IF(P66&gt;=Q66,P66/N66,0)</f>
        <v>396.06799999999998</v>
      </c>
      <c r="T66" s="3"/>
      <c r="U66" s="3">
        <f>IF(T66="",1,0)</f>
        <v>1</v>
      </c>
      <c r="V66" s="3">
        <v>65</v>
      </c>
      <c r="W66" s="5">
        <v>0.4</v>
      </c>
      <c r="X66" s="5">
        <v>245.73</v>
      </c>
      <c r="Y66" s="5">
        <f>X66*W66</f>
        <v>98.292000000000002</v>
      </c>
      <c r="Z66" s="5">
        <v>400</v>
      </c>
      <c r="AA66" s="5">
        <f>S66+Y66+Z66</f>
        <v>894.36</v>
      </c>
      <c r="AB66" s="39">
        <f>(J66/12+J66/12*1.3333333333+450/12+J66/30*6/12+J66)*1.3+Y66+Z66+153.9</f>
        <v>3818.87731110396</v>
      </c>
      <c r="AC66" s="39" t="s">
        <v>35</v>
      </c>
      <c r="AD66" s="39">
        <f>J66*1.3+400+153.9</f>
        <v>3128.3420000000001</v>
      </c>
      <c r="AE66" s="39">
        <f>SUMIFS('CUSTO MENSAL FUNC NOVO'!H:H,'CUSTO MENSAL FUNC NOVO'!A:A,'VALORES MENSAIS'!AC66)</f>
        <v>3052.63</v>
      </c>
      <c r="AF66" s="27">
        <f>IF($R66&gt;0,$R66,$S66)+$Y66+$Z66</f>
        <v>894.36</v>
      </c>
      <c r="AG66" s="27">
        <f>IF($R66&gt;0,$R66,$S66)+$Y66+$Z66</f>
        <v>894.36</v>
      </c>
      <c r="AH66" s="27">
        <f>IF($R66&gt;0,$R66,$S66)+$Y66+$Z66</f>
        <v>894.36</v>
      </c>
      <c r="AI66" s="27">
        <f>IF($R66&gt;0,$R66,$S66)+$Y66+$Z66</f>
        <v>894.36</v>
      </c>
      <c r="AJ66" s="27">
        <f>IF($O66&gt;=AJ$1,$S66+$Y66+$Z66,$Y66+$Z66)</f>
        <v>894.36</v>
      </c>
      <c r="AK66" s="27">
        <f>IF($O66&gt;=AK$1,$S66+$Y66+$Z66,$Y66+$Z66)</f>
        <v>894.36</v>
      </c>
      <c r="AL66" s="27">
        <f>IF($O66&gt;=AL$1,$S66+$Y66+$Z66,$Y66+$Z66)</f>
        <v>894.36</v>
      </c>
      <c r="AM66" s="27">
        <f>IF($O66&gt;=AM$1,$S66+$Y66+$Z66,$Y66+$Z66)</f>
        <v>894.36</v>
      </c>
      <c r="AN66" s="27">
        <f>IF($O66&gt;=AN$1,$S66+$Y66+$Z66,$Y66+$Z66)</f>
        <v>894.36</v>
      </c>
      <c r="AO66" s="27">
        <f>IF($O66&gt;=AO$1,$S66+$Y66+$Z66,$Y66+$Z66)</f>
        <v>894.36</v>
      </c>
      <c r="AP66" s="27">
        <f>IF($O66&gt;=AP$1,$S66+$Y66+$Z66,$Y66+$Z66)</f>
        <v>894.36</v>
      </c>
      <c r="AQ66" s="27">
        <f>IF($O66&gt;=AQ$1,$S66+$Y66+$Z66,$Y66+$Z66)</f>
        <v>894.36</v>
      </c>
      <c r="AR66" s="27">
        <f>IF($O66&gt;=AR$1,$S66+$Y66+$Z66,$Y66+$Z66)</f>
        <v>894.36</v>
      </c>
      <c r="AS66" s="27">
        <f>IF($O66&gt;=AS$1,$S66+$Y66+$Z66,$Y66+$Z66)</f>
        <v>894.36</v>
      </c>
      <c r="AT66" s="27">
        <f>IF($O66&gt;=AT$1,$S66+$Y66+$Z66,$Y66+$Z66)</f>
        <v>894.36</v>
      </c>
      <c r="AU66" s="27">
        <f>IF($O66&gt;=AU$1,$S66+$Y66+$Z66,$Y66+$Z66)</f>
        <v>894.36</v>
      </c>
      <c r="AV66" s="27">
        <f>IF($O66&gt;=AV$1,$S66+$Y66+$Z66,$Y66+$Z66)</f>
        <v>894.36</v>
      </c>
      <c r="AW66" s="27">
        <f>IF($O66&gt;=AW$1,$S66+$Y66+$Z66,$Y66+$Z66)</f>
        <v>894.36</v>
      </c>
      <c r="AX66" s="27">
        <f>IF($O66&gt;=AX$1,$S66+$Y66+$Z66,$Y66+$Z66)</f>
        <v>894.36</v>
      </c>
      <c r="AY66" s="27">
        <f>IF($O66&gt;=AY$1,$S66+$Y66+$Z66,$Y66+$Z66)</f>
        <v>894.36</v>
      </c>
      <c r="AZ66" s="27">
        <f>IF($O66&gt;=AZ$1,$S66+$Y66+$Z66,$Y66+$Z66)</f>
        <v>894.36</v>
      </c>
      <c r="BA66" s="27">
        <f>IF($O66&gt;=BA$1,$S66+$Y66+$Z66,$Y66+$Z66)</f>
        <v>894.36</v>
      </c>
      <c r="BB66" s="27">
        <f>IF($O66&gt;=BB$1,$S66+$Y66+$Z66,$Y66+$Z66)</f>
        <v>894.36</v>
      </c>
      <c r="BC66" s="27">
        <f>IF($O66&gt;=BC$1,$S66+$Y66+$Z66,$Y66+$Z66)</f>
        <v>894.36</v>
      </c>
      <c r="BD66" s="27">
        <f>IF($O66&gt;=BD$1,$S66+$Y66+$Z66,$Y66+$Z66)</f>
        <v>894.36</v>
      </c>
      <c r="BE66" s="27">
        <f>IF($O66&gt;=BE$1,$S66+$Y66+$Z66,$Y66+$Z66)</f>
        <v>894.36</v>
      </c>
      <c r="BF66" s="27">
        <f>IF($O66&gt;=BF$1,$S66+$Y66+$Z66,$Y66+$Z66)</f>
        <v>894.36</v>
      </c>
      <c r="BG66" s="27">
        <f>IF($O66&gt;=BG$1,$S66+$Y66+$Z66,$Y66+$Z66)</f>
        <v>894.36</v>
      </c>
      <c r="BH66" s="27">
        <f>IF($O66&gt;=BH$1,$S66+$Y66+$Z66,$Y66+$Z66)</f>
        <v>894.36</v>
      </c>
      <c r="BI66" s="27">
        <f>IF($O66&gt;=BI$1,$S66+$Y66+$Z66,$Y66+$Z66)</f>
        <v>894.36</v>
      </c>
      <c r="BJ66" s="27">
        <f>IF($O66&gt;=BJ$1,$S66+$Y66+$Z66,$Y66+$Z66)</f>
        <v>894.36</v>
      </c>
      <c r="BK66" s="27">
        <f>IF($O66&gt;=BK$1,$S66+$Y66+$Z66,$Y66+$Z66)</f>
        <v>894.36</v>
      </c>
      <c r="BL66" s="27">
        <f>IF($O66&gt;=BL$1,$S66+$Y66+$Z66,$Y66+$Z66)</f>
        <v>894.36</v>
      </c>
      <c r="BM66" s="27">
        <f>IF($O66&gt;=BM$1,$S66+$Y66+$Z66,$Y66+$Z66)</f>
        <v>894.36</v>
      </c>
      <c r="BN66" s="27">
        <f>IF($O66&gt;=BN$1,$S66+$Y66+$Z66,$Y66+$Z66)</f>
        <v>894.36</v>
      </c>
      <c r="BO66" s="27">
        <f>IF($O66&gt;=BO$1,$S66+$Y66+$Z66,$Y66+$Z66)</f>
        <v>894.36</v>
      </c>
      <c r="BP66" s="27">
        <f>IF($O66&gt;=BP$1,$S66+$Y66+$Z66,$Y66+$Z66)</f>
        <v>894.36</v>
      </c>
      <c r="BQ66" s="27">
        <f>IF($O66&gt;=BQ$1,$S66+$Y66+$Z66,$Y66+$Z66)</f>
        <v>894.36</v>
      </c>
      <c r="BR66" s="27">
        <f>IF($O66&gt;=BR$1,$S66+$Y66+$Z66,$Y66+$Z66)</f>
        <v>894.36</v>
      </c>
      <c r="BS66" s="27">
        <f>IF($O66&gt;=BS$1,$S66+$Y66+$Z66,$Y66+$Z66)</f>
        <v>894.36</v>
      </c>
      <c r="BT66" s="27">
        <f>IF($O66&gt;=BT$1,$S66+$Y66+$Z66,$Y66+$Z66)</f>
        <v>894.36</v>
      </c>
      <c r="BU66" s="27">
        <f>IF($O66&gt;=BU$1,$S66+$Y66+$Z66,$Y66+$Z66)</f>
        <v>894.36</v>
      </c>
      <c r="BV66" s="27">
        <f>IF($O66&gt;=BV$1,$S66+$Y66+$Z66,$Y66+$Z66)</f>
        <v>894.36</v>
      </c>
      <c r="BW66" s="27">
        <f>IF($O66&gt;=BW$1,$S66+$Y66+$Z66,$Y66+$Z66)</f>
        <v>894.36</v>
      </c>
      <c r="BX66" s="27">
        <f>IF($O66&gt;=BX$1,$S66+$Y66+$Z66,$Y66+$Z66)</f>
        <v>894.36</v>
      </c>
      <c r="BY66" s="27">
        <f>IF($O66&gt;=BY$1,$S66+$Y66+$Z66,$Y66+$Z66)</f>
        <v>894.36</v>
      </c>
      <c r="BZ66" s="27">
        <f>IF($O66&gt;=BZ$1,$S66+$Y66+$Z66,$Y66+$Z66)</f>
        <v>894.36</v>
      </c>
      <c r="CA66" s="27">
        <f>IF($O66&gt;=CA$1,$S66+$Y66+$Z66,$Y66+$Z66)</f>
        <v>894.36</v>
      </c>
      <c r="CB66" s="27">
        <f>IF($O66&gt;=CB$1,$S66+$Y66+$Z66,$Y66+$Z66)</f>
        <v>894.36</v>
      </c>
      <c r="CC66" s="27">
        <f>IF($O66&gt;=CC$1,$S66+$Y66+$Z66,$Y66+$Z66)</f>
        <v>894.36</v>
      </c>
      <c r="CD66" s="27">
        <f>IF($O66&gt;=CD$1,$S66+$Y66+$Z66,$Y66+$Z66)</f>
        <v>894.36</v>
      </c>
      <c r="CE66" s="27">
        <f>IF($O66&gt;=CE$1,$S66+$Y66+$Z66,$Y66+$Z66)</f>
        <v>894.36</v>
      </c>
      <c r="CF66" s="27">
        <f>IF($O66&gt;=CF$1,$S66+$Y66+$Z66,$Y66+$Z66)</f>
        <v>894.36</v>
      </c>
      <c r="CG66" s="27">
        <f>IF($O66&gt;=CG$1,$S66+$Y66+$Z66,$Y66+$Z66)</f>
        <v>894.36</v>
      </c>
      <c r="CH66" s="27">
        <f>IF($O66&gt;=CH$1,$S66+$Y66+$Z66,$Y66+$Z66)</f>
        <v>894.36</v>
      </c>
      <c r="CI66" s="27">
        <f>IF($O66&gt;=CI$1,$S66+$Y66+$Z66,$Y66+$Z66)</f>
        <v>894.36</v>
      </c>
      <c r="CJ66" s="27">
        <f>IF($O66&gt;=CJ$1,$S66+$Y66+$Z66,$Y66+$Z66)</f>
        <v>894.36</v>
      </c>
      <c r="CK66" s="27">
        <f>IF($O66&gt;=CK$1,$S66+$Y66+$Z66,$Y66+$Z66)</f>
        <v>894.36</v>
      </c>
      <c r="CL66" s="27">
        <f>IF($O66&gt;=CL$1,$S66+$Y66+$Z66,$Y66+$Z66)</f>
        <v>894.36</v>
      </c>
      <c r="CM66" s="27">
        <f>IF($O66&gt;=CM$1,$S66+$Y66+$Z66,$Y66+$Z66)</f>
        <v>894.36</v>
      </c>
      <c r="CN66" s="27">
        <f>IF($O66&gt;=CN$1,$S66+$Y66,$Y66)</f>
        <v>494.36</v>
      </c>
      <c r="CO66" s="27">
        <f>IF($O66&gt;=CO$1,$S66+$Y66,$Y66)</f>
        <v>494.36</v>
      </c>
      <c r="CP66" s="27">
        <f>IF($O66&gt;=CP$1,$S66+$Y66,$Y66)</f>
        <v>494.36</v>
      </c>
      <c r="CQ66" s="27">
        <f>IF($O66&gt;=CQ$1,$S66+$Y66,$Y66)</f>
        <v>494.36</v>
      </c>
      <c r="CR66" s="27">
        <f>IF($O66&gt;=CR$1,$S66+$Y66,$Y66)</f>
        <v>494.36</v>
      </c>
      <c r="CS66" s="27">
        <f>IF($O66&gt;=CS$1,$S66+$Y66,$Y66)</f>
        <v>494.36</v>
      </c>
      <c r="CT66" s="27">
        <f>IF($O66&gt;=CT$1,$S66+$Y66,$Y66)</f>
        <v>494.36</v>
      </c>
      <c r="CU66" s="27">
        <f>IF($O66&gt;=CU$1,$S66+$Y66,$Y66)</f>
        <v>494.36</v>
      </c>
      <c r="CV66" s="27">
        <f>IF($O66&gt;=CV$1,$S66+$Y66,$Y66)</f>
        <v>494.36</v>
      </c>
      <c r="CW66" s="27">
        <f>IF($O66&gt;=CW$1,$S66+$Y66,$Y66)</f>
        <v>494.36</v>
      </c>
      <c r="CX66" s="27">
        <f>IF($O66&gt;=CX$1,$S66+$Y66,$Y66)</f>
        <v>494.36</v>
      </c>
      <c r="CY66" s="27">
        <f>IF($O66&gt;=CY$1,$S66+$Y66,$Y66)</f>
        <v>494.36</v>
      </c>
      <c r="CZ66" s="27">
        <f>IF($O66&gt;=CZ$1,$S66+$Y66,$Y66)</f>
        <v>494.36</v>
      </c>
      <c r="DA66" s="27">
        <f>IF($O66&gt;=DA$1,$S66+$Y66,$Y66)</f>
        <v>494.36</v>
      </c>
      <c r="DB66" s="27">
        <f>IF($O66&gt;=DB$1,$S66+$Y66,$Y66)</f>
        <v>494.36</v>
      </c>
      <c r="DC66" s="27">
        <f>IF($O66&gt;=DC$1,$S66+$Y66,$Y66)</f>
        <v>494.36</v>
      </c>
      <c r="DD66" s="27">
        <f>IF($O66&gt;=DD$1,$S66+$Y66,$Y66)</f>
        <v>494.36</v>
      </c>
      <c r="DE66" s="27">
        <f>IF($O66&gt;=DE$1,$S66+$Y66,$Y66)</f>
        <v>494.36</v>
      </c>
      <c r="DF66" s="27">
        <f>IF($O66&gt;=DF$1,$S66+$Y66,$Y66)</f>
        <v>494.36</v>
      </c>
      <c r="DG66" s="27">
        <f>IF($O66&gt;=DG$1,$S66+$Y66,$Y66)</f>
        <v>494.36</v>
      </c>
      <c r="DH66" s="27">
        <f>IF($O66&gt;=DH$1,$S66+$Y66,$Y66)</f>
        <v>494.36</v>
      </c>
      <c r="DI66" s="27">
        <f>IF($O66&gt;=DI$1,$S66+$Y66,$Y66)</f>
        <v>494.36</v>
      </c>
      <c r="DJ66" s="27">
        <f>IF($O66&gt;=DJ$1,$S66+$Y66,$Y66)</f>
        <v>494.36</v>
      </c>
      <c r="DK66" s="27">
        <f>IF($O66&gt;=DK$1,$S66+$Y66,$Y66)</f>
        <v>494.36</v>
      </c>
      <c r="DL66" s="27">
        <f>IF($O66&gt;=DL$1,$S66+$Y66,$Y66)</f>
        <v>494.36</v>
      </c>
      <c r="DM66" s="27">
        <f>IF($O66&gt;=DM$1,$S66+$Y66,$Y66)</f>
        <v>494.36</v>
      </c>
      <c r="DN66" s="27">
        <f>IF($O66&gt;=DN$1,$S66+$Y66,$Y66)</f>
        <v>494.36</v>
      </c>
      <c r="DO66" s="27">
        <f>IF($O66&gt;=DO$1,$S66+$Y66,$Y66)</f>
        <v>494.36</v>
      </c>
      <c r="DP66" s="27">
        <f>IF($O66&gt;=DP$1,$S66+$Y66,$Y66)</f>
        <v>494.36</v>
      </c>
      <c r="DQ66" s="27">
        <f>IF($O66&gt;=DQ$1,$S66+$Y66,$Y66)</f>
        <v>494.36</v>
      </c>
      <c r="DR66" s="27">
        <f>IF($O66&gt;=DR$1,$S66+$Y66,$Y66)</f>
        <v>494.36</v>
      </c>
      <c r="DS66" s="27">
        <f>IF($O66&gt;=DS$1,$S66+$Y66,$Y66)</f>
        <v>494.36</v>
      </c>
      <c r="DT66" s="27">
        <f>IF($O66&gt;=DT$1,$S66+$Y66,$Y66)</f>
        <v>494.36</v>
      </c>
      <c r="DU66" s="27">
        <f>IF($O66&gt;=DU$1,$S66+$Y66,$Y66)</f>
        <v>494.36</v>
      </c>
      <c r="DV66" s="27">
        <f>IF($O66&gt;=DV$1,$S66+$Y66,$Y66)</f>
        <v>494.36</v>
      </c>
      <c r="DW66" s="27">
        <f>IF($O66&gt;=DW$1,$S66+$Y66,$Y66)</f>
        <v>494.36</v>
      </c>
      <c r="DX66" s="27">
        <f>IF($O66&gt;=DX$1,$S66+$Y66,$Y66)</f>
        <v>98.292000000000002</v>
      </c>
      <c r="DY66" s="27">
        <f>IF($O66&gt;=DY$1,$S66+$Y66,$Y66)</f>
        <v>98.292000000000002</v>
      </c>
      <c r="DZ66" s="27">
        <f>IF($O66&gt;=DZ$1,$S66+$Y66,$Y66)</f>
        <v>98.292000000000002</v>
      </c>
      <c r="EA66" s="27">
        <f>IF($O66&gt;=EA$1,$S66+$Y66,$Y66)</f>
        <v>98.292000000000002</v>
      </c>
      <c r="EB66" s="27">
        <f>IF($O66&gt;=EB$1,$S66+$Y66,$Y66)</f>
        <v>98.292000000000002</v>
      </c>
      <c r="EC66" s="27">
        <f>IF($O66&gt;=EC$1,$S66+$Y66,$Y66)</f>
        <v>98.292000000000002</v>
      </c>
      <c r="ED66" s="27">
        <f>IF($O66&gt;=ED$1,$S66+$Y66,$Y66)</f>
        <v>98.292000000000002</v>
      </c>
      <c r="EE66" s="27">
        <f>IF($O66&gt;=EE$1,$S66+$Y66,$Y66)</f>
        <v>98.292000000000002</v>
      </c>
      <c r="EF66" s="27">
        <f>IF($O66&gt;=EF$1,$S66+$Y66,$Y66)</f>
        <v>98.292000000000002</v>
      </c>
      <c r="EG66" s="27">
        <f>IF($O66&gt;=EG$1,$S66+$Y66,$Y66)</f>
        <v>98.292000000000002</v>
      </c>
      <c r="EH66" s="27">
        <f>IF($O66&gt;=EH$1,$S66+$Y66,$Y66)</f>
        <v>98.292000000000002</v>
      </c>
      <c r="EI66" s="27">
        <f>IF($O66&gt;=EI$1,$S66+$Y66,$Y66)</f>
        <v>98.292000000000002</v>
      </c>
      <c r="EJ66" s="27">
        <f>IF($O66&gt;=EJ$1,$S66+$Y66,$Y66)</f>
        <v>98.292000000000002</v>
      </c>
      <c r="EK66" s="27">
        <f>IF($O66&gt;=EK$1,$S66+$Y66,$Y66)</f>
        <v>98.292000000000002</v>
      </c>
      <c r="EL66" s="27">
        <f>IF($O66&gt;=EL$1,$S66+$Y66,$Y66)</f>
        <v>98.292000000000002</v>
      </c>
      <c r="EM66" s="27">
        <f>IF($O66&gt;=EM$1,$S66+$Y66,$Y66)</f>
        <v>98.292000000000002</v>
      </c>
      <c r="EN66" s="27">
        <f>IF($O66&gt;=EN$1,$S66+$Y66,$Y66)</f>
        <v>98.292000000000002</v>
      </c>
      <c r="EO66" s="27">
        <f>IF($O66&gt;=EO$1,$S66+$Y66,$Y66)</f>
        <v>98.292000000000002</v>
      </c>
      <c r="EP66" s="27">
        <f>IF($O66&gt;=EP$1,$S66+$Y66,$Y66)</f>
        <v>98.292000000000002</v>
      </c>
      <c r="EQ66" s="27">
        <f>IF($O66&gt;=EQ$1,$S66+$Y66,$Y66)</f>
        <v>98.292000000000002</v>
      </c>
      <c r="ER66" s="27">
        <f>IF($O66&gt;=ER$1,$S66+$Y66,$Y66)</f>
        <v>98.292000000000002</v>
      </c>
      <c r="ES66" s="27">
        <f>IF($O66&gt;=ES$1,$S66+$Y66,$Y66)</f>
        <v>98.292000000000002</v>
      </c>
      <c r="ET66" s="27">
        <f>IF($O66&gt;=ET$1,$S66+$Y66,$Y66)</f>
        <v>98.292000000000002</v>
      </c>
      <c r="EU66" s="27">
        <f>IF($O66&gt;=EU$1,$S66+$Y66,$Y66)</f>
        <v>98.292000000000002</v>
      </c>
      <c r="EV66" s="27">
        <f>IF($O66&gt;=EV$1,$S66,0)</f>
        <v>0</v>
      </c>
      <c r="EW66" s="27">
        <f>IF($O66&gt;=EW$1,$S66,0)</f>
        <v>0</v>
      </c>
      <c r="EX66" s="27">
        <f>IF($O66&gt;=EX$1,$S66,0)</f>
        <v>0</v>
      </c>
      <c r="EY66" s="27">
        <f>IF($O66&gt;=EY$1,$S66,0)</f>
        <v>0</v>
      </c>
      <c r="EZ66" s="27">
        <f>IF($O66&gt;=EZ$1,$S66,0)</f>
        <v>0</v>
      </c>
      <c r="FA66" s="27">
        <f>IF($O66&gt;=FA$1,$S66,0)</f>
        <v>0</v>
      </c>
      <c r="FB66" s="27">
        <f>IF($O66&gt;=FB$1,$S66,0)</f>
        <v>0</v>
      </c>
      <c r="FC66" s="27">
        <f>IF($O66&gt;=FC$1,$S66,0)</f>
        <v>0</v>
      </c>
      <c r="FD66" s="27">
        <f>IF($O66&gt;=FD$1,$S66,0)</f>
        <v>0</v>
      </c>
      <c r="FE66" s="27">
        <f>IF($O66&gt;=FE$1,$S66,0)</f>
        <v>0</v>
      </c>
      <c r="FF66" s="27">
        <f>IF($O66&gt;=FF$1,$S66,0)</f>
        <v>0</v>
      </c>
      <c r="FG66" s="27">
        <f>IF($O66&gt;=FG$1,$S66,0)</f>
        <v>0</v>
      </c>
      <c r="FH66" s="27">
        <f>IF($O66&gt;=FH$1,$S66,0)</f>
        <v>0</v>
      </c>
      <c r="FI66" s="27">
        <f>IF($O66&gt;=FI$1,$S66,0)</f>
        <v>0</v>
      </c>
      <c r="FJ66" s="27">
        <f>IF($O66&gt;=FJ$1,$S66,0)</f>
        <v>0</v>
      </c>
      <c r="FK66" s="27">
        <f>IF($O66&gt;=FK$1,$S66,0)</f>
        <v>0</v>
      </c>
      <c r="FL66" s="27">
        <f>IF($O66&gt;=FL$1,$S66,0)</f>
        <v>0</v>
      </c>
      <c r="FM66" s="27">
        <f>IF($O66&gt;=FM$1,$S66,0)</f>
        <v>0</v>
      </c>
      <c r="FN66" s="27">
        <f>IF($O66&gt;=FN$1,$S66,0)</f>
        <v>0</v>
      </c>
      <c r="FO66" s="27">
        <f>IF($O66&gt;=FO$1,$S66,0)</f>
        <v>0</v>
      </c>
      <c r="FP66" s="27">
        <f>IF($O66&gt;=FP$1,$S66,0)</f>
        <v>0</v>
      </c>
      <c r="FQ66" s="27">
        <f>IF($O66&gt;=FQ$1,$S66,0)</f>
        <v>0</v>
      </c>
      <c r="FR66" s="27">
        <f>IF($O66&gt;=FR$1,$S66,0)</f>
        <v>0</v>
      </c>
      <c r="FS66" s="27">
        <f>IF($O66&gt;=FS$1,$S66,0)</f>
        <v>0</v>
      </c>
      <c r="FT66" s="27">
        <f>IF($O66&gt;=FT$1,$S66,0)</f>
        <v>0</v>
      </c>
      <c r="FU66" s="27">
        <f>IF($O66&gt;=FU$1,$S66,0)</f>
        <v>0</v>
      </c>
      <c r="FV66" s="27">
        <f>IF($O66&gt;=FV$1,$S66,0)</f>
        <v>0</v>
      </c>
      <c r="FW66" s="27">
        <f>IF($O66&gt;=FW$1,$S66,0)</f>
        <v>0</v>
      </c>
      <c r="FX66" s="27">
        <f>IF($O66&gt;=FX$1,$S66,0)</f>
        <v>0</v>
      </c>
      <c r="FY66" s="27">
        <f>IF($O66&gt;=FY$1,$S66,0)</f>
        <v>0</v>
      </c>
      <c r="FZ66" s="27">
        <f>IF($O66&gt;=FZ$1,$S66,0)</f>
        <v>0</v>
      </c>
      <c r="GA66" s="27">
        <f>IF($O66&gt;=GA$1,$S66,0)</f>
        <v>0</v>
      </c>
      <c r="GB66" s="27">
        <f>IF($O66&gt;=GB$1,$S66,0)</f>
        <v>0</v>
      </c>
      <c r="GC66" s="27">
        <f>IF($O66&gt;=GC$1,$S66,0)</f>
        <v>0</v>
      </c>
      <c r="GD66" s="27">
        <f>IF($O66&gt;=GD$1,$S66,0)</f>
        <v>0</v>
      </c>
      <c r="GE66" s="27">
        <f>IF($O66&gt;=GE$1,$S66,0)</f>
        <v>0</v>
      </c>
      <c r="GF66" s="27">
        <f>IF($O66&gt;=GF$1,$S66,0)</f>
        <v>0</v>
      </c>
      <c r="GG66" s="27">
        <f>IF($O66&gt;=GG$1,$S66,0)</f>
        <v>0</v>
      </c>
      <c r="GH66" s="27">
        <f>IF($O66&gt;=GH$1,$S66,0)</f>
        <v>0</v>
      </c>
      <c r="GI66" s="27">
        <f>IF($O66&gt;=GI$1,$S66,0)</f>
        <v>0</v>
      </c>
      <c r="GJ66" s="27">
        <f>IF($O66&gt;=GJ$1,$S66,0)</f>
        <v>0</v>
      </c>
      <c r="GK66" s="27">
        <f>IF($O66&gt;=GK$1,$S66,0)</f>
        <v>0</v>
      </c>
      <c r="GL66" s="27">
        <f>IF($O66&gt;=GL$1,$S66,0)</f>
        <v>0</v>
      </c>
      <c r="GM66" s="27">
        <f>IF($O66&gt;=GM$1,$S66,0)</f>
        <v>0</v>
      </c>
      <c r="GN66" s="27">
        <f>IF($O66&gt;=GN$1,$S66,0)</f>
        <v>0</v>
      </c>
      <c r="GO66" s="27">
        <f>IF($O66&gt;=GO$1,$S66,0)</f>
        <v>0</v>
      </c>
      <c r="GP66" s="27">
        <f>IF($O66&gt;=GP$1,$S66,0)</f>
        <v>0</v>
      </c>
      <c r="GQ66" s="27">
        <f>IF($O66&gt;=GQ$1,$S66,0)</f>
        <v>0</v>
      </c>
      <c r="GR66" s="27">
        <f>IF($O66&gt;=GR$1,$S66,0)</f>
        <v>0</v>
      </c>
      <c r="GS66" s="27">
        <f>IF($O66&gt;=GS$1,$S66,0)</f>
        <v>0</v>
      </c>
      <c r="GT66" s="27">
        <f>IF($O66&gt;=GT$1,$S66,0)</f>
        <v>0</v>
      </c>
      <c r="GU66" s="27">
        <f>IF($O66&gt;=GU$1,$S66,0)</f>
        <v>0</v>
      </c>
      <c r="GV66" s="27">
        <f>IF($O66&gt;=GV$1,$S66,0)</f>
        <v>0</v>
      </c>
      <c r="GW66" s="27">
        <f>IF($O66&gt;=GW$1,$S66,0)</f>
        <v>0</v>
      </c>
      <c r="GX66" s="27">
        <f>IF($O66&gt;=GX$1,$S66,0)</f>
        <v>0</v>
      </c>
      <c r="GY66" s="27">
        <f>IF($O66&gt;=GY$1,$S66,0)</f>
        <v>0</v>
      </c>
      <c r="GZ66" s="27">
        <f>IF($O66&gt;=GZ$1,$S66,0)</f>
        <v>0</v>
      </c>
      <c r="HA66" s="27">
        <f>IF($O66&gt;=HA$1,$S66,0)</f>
        <v>0</v>
      </c>
      <c r="HB66" s="27">
        <f>IF($O66&gt;=HB$1,$S66,0)</f>
        <v>0</v>
      </c>
      <c r="HC66" s="27">
        <f>IF($O66&gt;=HC$1,$S66,0)</f>
        <v>0</v>
      </c>
    </row>
    <row r="67" spans="1:211">
      <c r="A67" s="3">
        <v>181692</v>
      </c>
      <c r="B67" s="3" t="s">
        <v>105</v>
      </c>
      <c r="C67" s="3" t="s">
        <v>104</v>
      </c>
      <c r="D67" s="3">
        <v>51</v>
      </c>
      <c r="E67" s="4">
        <v>41073</v>
      </c>
      <c r="F67" s="5">
        <v>6.021917808219178</v>
      </c>
      <c r="G67" s="3" t="s">
        <v>99</v>
      </c>
      <c r="H67" s="4">
        <v>24789</v>
      </c>
      <c r="I67" s="9" t="s">
        <v>815</v>
      </c>
      <c r="J67" s="5">
        <v>2121</v>
      </c>
      <c r="K67" s="31">
        <v>291</v>
      </c>
      <c r="L67" s="32">
        <v>6</v>
      </c>
      <c r="M67" s="33">
        <f>VLOOKUP(L67,FIND,3,TRUE)</f>
        <v>1</v>
      </c>
      <c r="N67" s="32">
        <f>IF(L67&gt;30,180,VLOOKUP(L67,TEMPO,2,FALSE))</f>
        <v>36</v>
      </c>
      <c r="O67" s="32">
        <f>IF(R67&gt;0,4,N67)</f>
        <v>4</v>
      </c>
      <c r="P67" s="96">
        <f>J67*M67*L67</f>
        <v>12726</v>
      </c>
      <c r="Q67" s="96">
        <f>10934.45*2</f>
        <v>21868.9</v>
      </c>
      <c r="R67" s="96">
        <f>IF(P67&lt;=Q67,P67/4,0)</f>
        <v>3181.5</v>
      </c>
      <c r="S67" s="5">
        <f>IF(P67&gt;=Q67,P67/N67,0)</f>
        <v>0</v>
      </c>
      <c r="T67" s="3"/>
      <c r="U67" s="3">
        <f>IF(T67="",1,0)</f>
        <v>1</v>
      </c>
      <c r="V67" s="3">
        <v>303</v>
      </c>
      <c r="W67" s="5">
        <v>0.7</v>
      </c>
      <c r="X67" s="5">
        <v>203.3</v>
      </c>
      <c r="Y67" s="5">
        <f>X67*W67</f>
        <v>142.31</v>
      </c>
      <c r="Z67" s="5">
        <v>400</v>
      </c>
      <c r="AA67" s="5">
        <f>S67+Y67+Z67</f>
        <v>542.30999999999995</v>
      </c>
      <c r="AB67" s="39">
        <f>(J67/12+J67/12*1.3333333333+450/12+J67/30*6/12+J67)*1.3+Y67+Z67+153.9</f>
        <v>4084.3566666590077</v>
      </c>
      <c r="AC67" s="39" t="s">
        <v>104</v>
      </c>
      <c r="AD67" s="39">
        <f>J67*1.3+400+153.9</f>
        <v>3311.2000000000003</v>
      </c>
      <c r="AE67" s="39">
        <f>SUMIFS('CUSTO MENSAL FUNC NOVO'!H:H,'CUSTO MENSAL FUNC NOVO'!A:A,'VALORES MENSAIS'!AC67)</f>
        <v>2035.3799999999999</v>
      </c>
      <c r="AF67" s="27">
        <f>IF($R67&gt;0,$R67,$S67)+$Y67+$Z67</f>
        <v>3723.81</v>
      </c>
      <c r="AG67" s="27">
        <f>IF($R67&gt;0,$R67,$S67)+$Y67+$Z67</f>
        <v>3723.81</v>
      </c>
      <c r="AH67" s="27">
        <f>IF($R67&gt;0,$R67,$S67)+$Y67+$Z67</f>
        <v>3723.81</v>
      </c>
      <c r="AI67" s="27">
        <f>IF($R67&gt;0,$R67,$S67)+$Y67+$Z67</f>
        <v>3723.81</v>
      </c>
      <c r="AJ67" s="27">
        <f>IF($O67&gt;=AJ$1,$S67+$Y67+$Z67,$Y67+$Z67)</f>
        <v>542.30999999999995</v>
      </c>
      <c r="AK67" s="27">
        <f>IF($O67&gt;=AK$1,$S67+$Y67+$Z67,$Y67+$Z67)</f>
        <v>542.30999999999995</v>
      </c>
      <c r="AL67" s="27">
        <f>IF($O67&gt;=AL$1,$S67+$Y67+$Z67,$Y67+$Z67)</f>
        <v>542.30999999999995</v>
      </c>
      <c r="AM67" s="27">
        <f>IF($O67&gt;=AM$1,$S67+$Y67+$Z67,$Y67+$Z67)</f>
        <v>542.30999999999995</v>
      </c>
      <c r="AN67" s="27">
        <f>IF($O67&gt;=AN$1,$S67+$Y67+$Z67,$Y67+$Z67)</f>
        <v>542.30999999999995</v>
      </c>
      <c r="AO67" s="27">
        <f>IF($O67&gt;=AO$1,$S67+$Y67+$Z67,$Y67+$Z67)</f>
        <v>542.30999999999995</v>
      </c>
      <c r="AP67" s="27">
        <f>IF($O67&gt;=AP$1,$S67+$Y67+$Z67,$Y67+$Z67)</f>
        <v>542.30999999999995</v>
      </c>
      <c r="AQ67" s="27">
        <f>IF($O67&gt;=AQ$1,$S67+$Y67+$Z67,$Y67+$Z67)</f>
        <v>542.30999999999995</v>
      </c>
      <c r="AR67" s="27">
        <f>IF($O67&gt;=AR$1,$S67+$Y67+$Z67,$Y67+$Z67)</f>
        <v>542.30999999999995</v>
      </c>
      <c r="AS67" s="27">
        <f>IF($O67&gt;=AS$1,$S67+$Y67+$Z67,$Y67+$Z67)</f>
        <v>542.30999999999995</v>
      </c>
      <c r="AT67" s="27">
        <f>IF($O67&gt;=AT$1,$S67+$Y67+$Z67,$Y67+$Z67)</f>
        <v>542.30999999999995</v>
      </c>
      <c r="AU67" s="27">
        <f>IF($O67&gt;=AU$1,$S67+$Y67+$Z67,$Y67+$Z67)</f>
        <v>542.30999999999995</v>
      </c>
      <c r="AV67" s="27">
        <f>IF($O67&gt;=AV$1,$S67+$Y67+$Z67,$Y67+$Z67)</f>
        <v>542.30999999999995</v>
      </c>
      <c r="AW67" s="27">
        <f>IF($O67&gt;=AW$1,$S67+$Y67+$Z67,$Y67+$Z67)</f>
        <v>542.30999999999995</v>
      </c>
      <c r="AX67" s="27">
        <f>IF($O67&gt;=AX$1,$S67+$Y67+$Z67,$Y67+$Z67)</f>
        <v>542.30999999999995</v>
      </c>
      <c r="AY67" s="27">
        <f>IF($O67&gt;=AY$1,$S67+$Y67+$Z67,$Y67+$Z67)</f>
        <v>542.30999999999995</v>
      </c>
      <c r="AZ67" s="27">
        <f>IF($O67&gt;=AZ$1,$S67+$Y67+$Z67,$Y67+$Z67)</f>
        <v>542.30999999999995</v>
      </c>
      <c r="BA67" s="27">
        <f>IF($O67&gt;=BA$1,$S67+$Y67+$Z67,$Y67+$Z67)</f>
        <v>542.30999999999995</v>
      </c>
      <c r="BB67" s="27">
        <f>IF($O67&gt;=BB$1,$S67+$Y67+$Z67,$Y67+$Z67)</f>
        <v>542.30999999999995</v>
      </c>
      <c r="BC67" s="27">
        <f>IF($O67&gt;=BC$1,$S67+$Y67+$Z67,$Y67+$Z67)</f>
        <v>542.30999999999995</v>
      </c>
      <c r="BD67" s="27">
        <f>IF($O67&gt;=BD$1,$S67+$Y67+$Z67,$Y67+$Z67)</f>
        <v>542.30999999999995</v>
      </c>
      <c r="BE67" s="27">
        <f>IF($O67&gt;=BE$1,$S67+$Y67+$Z67,$Y67+$Z67)</f>
        <v>542.30999999999995</v>
      </c>
      <c r="BF67" s="27">
        <f>IF($O67&gt;=BF$1,$S67+$Y67+$Z67,$Y67+$Z67)</f>
        <v>542.30999999999995</v>
      </c>
      <c r="BG67" s="27">
        <f>IF($O67&gt;=BG$1,$S67+$Y67+$Z67,$Y67+$Z67)</f>
        <v>542.30999999999995</v>
      </c>
      <c r="BH67" s="27">
        <f>IF($O67&gt;=BH$1,$S67+$Y67+$Z67,$Y67+$Z67)</f>
        <v>542.30999999999995</v>
      </c>
      <c r="BI67" s="27">
        <f>IF($O67&gt;=BI$1,$S67+$Y67+$Z67,$Y67+$Z67)</f>
        <v>542.30999999999995</v>
      </c>
      <c r="BJ67" s="27">
        <f>IF($O67&gt;=BJ$1,$S67+$Y67+$Z67,$Y67+$Z67)</f>
        <v>542.30999999999995</v>
      </c>
      <c r="BK67" s="27">
        <f>IF($O67&gt;=BK$1,$S67+$Y67+$Z67,$Y67+$Z67)</f>
        <v>542.30999999999995</v>
      </c>
      <c r="BL67" s="27">
        <f>IF($O67&gt;=BL$1,$S67+$Y67+$Z67,$Y67+$Z67)</f>
        <v>542.30999999999995</v>
      </c>
      <c r="BM67" s="27">
        <f>IF($O67&gt;=BM$1,$S67+$Y67+$Z67,$Y67+$Z67)</f>
        <v>542.30999999999995</v>
      </c>
      <c r="BN67" s="27">
        <f>IF($O67&gt;=BN$1,$S67+$Y67+$Z67,$Y67+$Z67)</f>
        <v>542.30999999999995</v>
      </c>
      <c r="BO67" s="27">
        <f>IF($O67&gt;=BO$1,$S67+$Y67+$Z67,$Y67+$Z67)</f>
        <v>542.30999999999995</v>
      </c>
      <c r="BP67" s="27">
        <f>IF($O67&gt;=BP$1,$S67+$Y67+$Z67,$Y67+$Z67)</f>
        <v>542.30999999999995</v>
      </c>
      <c r="BQ67" s="27">
        <f>IF($O67&gt;=BQ$1,$S67+$Y67+$Z67,$Y67+$Z67)</f>
        <v>542.30999999999995</v>
      </c>
      <c r="BR67" s="27">
        <f>IF($O67&gt;=BR$1,$S67+$Y67+$Z67,$Y67+$Z67)</f>
        <v>542.30999999999995</v>
      </c>
      <c r="BS67" s="27">
        <f>IF($O67&gt;=BS$1,$S67+$Y67+$Z67,$Y67+$Z67)</f>
        <v>542.30999999999995</v>
      </c>
      <c r="BT67" s="27">
        <f>IF($O67&gt;=BT$1,$S67+$Y67+$Z67,$Y67+$Z67)</f>
        <v>542.30999999999995</v>
      </c>
      <c r="BU67" s="27">
        <f>IF($O67&gt;=BU$1,$S67+$Y67+$Z67,$Y67+$Z67)</f>
        <v>542.30999999999995</v>
      </c>
      <c r="BV67" s="27">
        <f>IF($O67&gt;=BV$1,$S67+$Y67+$Z67,$Y67+$Z67)</f>
        <v>542.30999999999995</v>
      </c>
      <c r="BW67" s="27">
        <f>IF($O67&gt;=BW$1,$S67+$Y67+$Z67,$Y67+$Z67)</f>
        <v>542.30999999999995</v>
      </c>
      <c r="BX67" s="27">
        <f>IF($O67&gt;=BX$1,$S67+$Y67+$Z67,$Y67+$Z67)</f>
        <v>542.30999999999995</v>
      </c>
      <c r="BY67" s="27">
        <f>IF($O67&gt;=BY$1,$S67+$Y67+$Z67,$Y67+$Z67)</f>
        <v>542.30999999999995</v>
      </c>
      <c r="BZ67" s="27">
        <f>IF($O67&gt;=BZ$1,$S67+$Y67+$Z67,$Y67+$Z67)</f>
        <v>542.30999999999995</v>
      </c>
      <c r="CA67" s="27">
        <f>IF($O67&gt;=CA$1,$S67+$Y67+$Z67,$Y67+$Z67)</f>
        <v>542.30999999999995</v>
      </c>
      <c r="CB67" s="27">
        <f>IF($O67&gt;=CB$1,$S67+$Y67+$Z67,$Y67+$Z67)</f>
        <v>542.30999999999995</v>
      </c>
      <c r="CC67" s="27">
        <f>IF($O67&gt;=CC$1,$S67+$Y67+$Z67,$Y67+$Z67)</f>
        <v>542.30999999999995</v>
      </c>
      <c r="CD67" s="27">
        <f>IF($O67&gt;=CD$1,$S67+$Y67+$Z67,$Y67+$Z67)</f>
        <v>542.30999999999995</v>
      </c>
      <c r="CE67" s="27">
        <f>IF($O67&gt;=CE$1,$S67+$Y67+$Z67,$Y67+$Z67)</f>
        <v>542.30999999999995</v>
      </c>
      <c r="CF67" s="27">
        <f>IF($O67&gt;=CF$1,$S67+$Y67+$Z67,$Y67+$Z67)</f>
        <v>542.30999999999995</v>
      </c>
      <c r="CG67" s="27">
        <f>IF($O67&gt;=CG$1,$S67+$Y67+$Z67,$Y67+$Z67)</f>
        <v>542.30999999999995</v>
      </c>
      <c r="CH67" s="27">
        <f>IF($O67&gt;=CH$1,$S67+$Y67+$Z67,$Y67+$Z67)</f>
        <v>542.30999999999995</v>
      </c>
      <c r="CI67" s="27">
        <f>IF($O67&gt;=CI$1,$S67+$Y67+$Z67,$Y67+$Z67)</f>
        <v>542.30999999999995</v>
      </c>
      <c r="CJ67" s="27">
        <f>IF($O67&gt;=CJ$1,$S67+$Y67+$Z67,$Y67+$Z67)</f>
        <v>542.30999999999995</v>
      </c>
      <c r="CK67" s="27">
        <f>IF($O67&gt;=CK$1,$S67+$Y67+$Z67,$Y67+$Z67)</f>
        <v>542.30999999999995</v>
      </c>
      <c r="CL67" s="27">
        <f>IF($O67&gt;=CL$1,$S67+$Y67+$Z67,$Y67+$Z67)</f>
        <v>542.30999999999995</v>
      </c>
      <c r="CM67" s="27">
        <f>IF($O67&gt;=CM$1,$S67+$Y67+$Z67,$Y67+$Z67)</f>
        <v>542.30999999999995</v>
      </c>
      <c r="CN67" s="27">
        <f>IF($O67&gt;=CN$1,$S67+$Y67,$Y67)</f>
        <v>142.31</v>
      </c>
      <c r="CO67" s="27">
        <f>IF($O67&gt;=CO$1,$S67+$Y67,$Y67)</f>
        <v>142.31</v>
      </c>
      <c r="CP67" s="27">
        <f>IF($O67&gt;=CP$1,$S67+$Y67,$Y67)</f>
        <v>142.31</v>
      </c>
      <c r="CQ67" s="27">
        <f>IF($O67&gt;=CQ$1,$S67+$Y67,$Y67)</f>
        <v>142.31</v>
      </c>
      <c r="CR67" s="27">
        <f>IF($O67&gt;=CR$1,$S67+$Y67,$Y67)</f>
        <v>142.31</v>
      </c>
      <c r="CS67" s="27">
        <f>IF($O67&gt;=CS$1,$S67+$Y67,$Y67)</f>
        <v>142.31</v>
      </c>
      <c r="CT67" s="27">
        <f>IF($O67&gt;=CT$1,$S67+$Y67,$Y67)</f>
        <v>142.31</v>
      </c>
      <c r="CU67" s="27">
        <f>IF($O67&gt;=CU$1,$S67+$Y67,$Y67)</f>
        <v>142.31</v>
      </c>
      <c r="CV67" s="27">
        <f>IF($O67&gt;=CV$1,$S67+$Y67,$Y67)</f>
        <v>142.31</v>
      </c>
      <c r="CW67" s="27">
        <f>IF($O67&gt;=CW$1,$S67+$Y67,$Y67)</f>
        <v>142.31</v>
      </c>
      <c r="CX67" s="27">
        <f>IF($O67&gt;=CX$1,$S67+$Y67,$Y67)</f>
        <v>142.31</v>
      </c>
      <c r="CY67" s="27">
        <f>IF($O67&gt;=CY$1,$S67+$Y67,$Y67)</f>
        <v>142.31</v>
      </c>
      <c r="CZ67" s="27">
        <f>IF($O67&gt;=CZ$1,$S67+$Y67,$Y67)</f>
        <v>142.31</v>
      </c>
      <c r="DA67" s="27">
        <f>IF($O67&gt;=DA$1,$S67+$Y67,$Y67)</f>
        <v>142.31</v>
      </c>
      <c r="DB67" s="27">
        <f>IF($O67&gt;=DB$1,$S67+$Y67,$Y67)</f>
        <v>142.31</v>
      </c>
      <c r="DC67" s="27">
        <f>IF($O67&gt;=DC$1,$S67+$Y67,$Y67)</f>
        <v>142.31</v>
      </c>
      <c r="DD67" s="27">
        <f>IF($O67&gt;=DD$1,$S67+$Y67,$Y67)</f>
        <v>142.31</v>
      </c>
      <c r="DE67" s="27">
        <f>IF($O67&gt;=DE$1,$S67+$Y67,$Y67)</f>
        <v>142.31</v>
      </c>
      <c r="DF67" s="27">
        <f>IF($O67&gt;=DF$1,$S67+$Y67,$Y67)</f>
        <v>142.31</v>
      </c>
      <c r="DG67" s="27">
        <f>IF($O67&gt;=DG$1,$S67+$Y67,$Y67)</f>
        <v>142.31</v>
      </c>
      <c r="DH67" s="27">
        <f>IF($O67&gt;=DH$1,$S67+$Y67,$Y67)</f>
        <v>142.31</v>
      </c>
      <c r="DI67" s="27">
        <f>IF($O67&gt;=DI$1,$S67+$Y67,$Y67)</f>
        <v>142.31</v>
      </c>
      <c r="DJ67" s="27">
        <f>IF($O67&gt;=DJ$1,$S67+$Y67,$Y67)</f>
        <v>142.31</v>
      </c>
      <c r="DK67" s="27">
        <f>IF($O67&gt;=DK$1,$S67+$Y67,$Y67)</f>
        <v>142.31</v>
      </c>
      <c r="DL67" s="27">
        <f>IF($O67&gt;=DL$1,$S67+$Y67,$Y67)</f>
        <v>142.31</v>
      </c>
      <c r="DM67" s="27">
        <f>IF($O67&gt;=DM$1,$S67+$Y67,$Y67)</f>
        <v>142.31</v>
      </c>
      <c r="DN67" s="27">
        <f>IF($O67&gt;=DN$1,$S67+$Y67,$Y67)</f>
        <v>142.31</v>
      </c>
      <c r="DO67" s="27">
        <f>IF($O67&gt;=DO$1,$S67+$Y67,$Y67)</f>
        <v>142.31</v>
      </c>
      <c r="DP67" s="27">
        <f>IF($O67&gt;=DP$1,$S67+$Y67,$Y67)</f>
        <v>142.31</v>
      </c>
      <c r="DQ67" s="27">
        <f>IF($O67&gt;=DQ$1,$S67+$Y67,$Y67)</f>
        <v>142.31</v>
      </c>
      <c r="DR67" s="27">
        <f>IF($O67&gt;=DR$1,$S67+$Y67,$Y67)</f>
        <v>142.31</v>
      </c>
      <c r="DS67" s="27">
        <f>IF($O67&gt;=DS$1,$S67+$Y67,$Y67)</f>
        <v>142.31</v>
      </c>
      <c r="DT67" s="27">
        <f>IF($O67&gt;=DT$1,$S67+$Y67,$Y67)</f>
        <v>142.31</v>
      </c>
      <c r="DU67" s="27">
        <f>IF($O67&gt;=DU$1,$S67+$Y67,$Y67)</f>
        <v>142.31</v>
      </c>
      <c r="DV67" s="27">
        <f>IF($O67&gt;=DV$1,$S67+$Y67,$Y67)</f>
        <v>142.31</v>
      </c>
      <c r="DW67" s="27">
        <f>IF($O67&gt;=DW$1,$S67+$Y67,$Y67)</f>
        <v>142.31</v>
      </c>
      <c r="DX67" s="27">
        <f>IF($O67&gt;=DX$1,$S67+$Y67,$Y67)</f>
        <v>142.31</v>
      </c>
      <c r="DY67" s="27">
        <f>IF($O67&gt;=DY$1,$S67+$Y67,$Y67)</f>
        <v>142.31</v>
      </c>
      <c r="DZ67" s="27">
        <f>IF($O67&gt;=DZ$1,$S67+$Y67,$Y67)</f>
        <v>142.31</v>
      </c>
      <c r="EA67" s="27">
        <f>IF($O67&gt;=EA$1,$S67+$Y67,$Y67)</f>
        <v>142.31</v>
      </c>
      <c r="EB67" s="27">
        <f>IF($O67&gt;=EB$1,$S67+$Y67,$Y67)</f>
        <v>142.31</v>
      </c>
      <c r="EC67" s="27">
        <f>IF($O67&gt;=EC$1,$S67+$Y67,$Y67)</f>
        <v>142.31</v>
      </c>
      <c r="ED67" s="27">
        <f>IF($O67&gt;=ED$1,$S67+$Y67,$Y67)</f>
        <v>142.31</v>
      </c>
      <c r="EE67" s="27">
        <f>IF($O67&gt;=EE$1,$S67+$Y67,$Y67)</f>
        <v>142.31</v>
      </c>
      <c r="EF67" s="27">
        <f>IF($O67&gt;=EF$1,$S67+$Y67,$Y67)</f>
        <v>142.31</v>
      </c>
      <c r="EG67" s="27">
        <f>IF($O67&gt;=EG$1,$S67+$Y67,$Y67)</f>
        <v>142.31</v>
      </c>
      <c r="EH67" s="27">
        <f>IF($O67&gt;=EH$1,$S67+$Y67,$Y67)</f>
        <v>142.31</v>
      </c>
      <c r="EI67" s="27">
        <f>IF($O67&gt;=EI$1,$S67+$Y67,$Y67)</f>
        <v>142.31</v>
      </c>
      <c r="EJ67" s="27">
        <f>IF($O67&gt;=EJ$1,$S67+$Y67,$Y67)</f>
        <v>142.31</v>
      </c>
      <c r="EK67" s="27">
        <f>IF($O67&gt;=EK$1,$S67+$Y67,$Y67)</f>
        <v>142.31</v>
      </c>
      <c r="EL67" s="27">
        <f>IF($O67&gt;=EL$1,$S67+$Y67,$Y67)</f>
        <v>142.31</v>
      </c>
      <c r="EM67" s="27">
        <f>IF($O67&gt;=EM$1,$S67+$Y67,$Y67)</f>
        <v>142.31</v>
      </c>
      <c r="EN67" s="27">
        <f>IF($O67&gt;=EN$1,$S67+$Y67,$Y67)</f>
        <v>142.31</v>
      </c>
      <c r="EO67" s="27">
        <f>IF($O67&gt;=EO$1,$S67+$Y67,$Y67)</f>
        <v>142.31</v>
      </c>
      <c r="EP67" s="27">
        <f>IF($O67&gt;=EP$1,$S67+$Y67,$Y67)</f>
        <v>142.31</v>
      </c>
      <c r="EQ67" s="27">
        <f>IF($O67&gt;=EQ$1,$S67+$Y67,$Y67)</f>
        <v>142.31</v>
      </c>
      <c r="ER67" s="27">
        <f>IF($O67&gt;=ER$1,$S67+$Y67,$Y67)</f>
        <v>142.31</v>
      </c>
      <c r="ES67" s="27">
        <f>IF($O67&gt;=ES$1,$S67+$Y67,$Y67)</f>
        <v>142.31</v>
      </c>
      <c r="ET67" s="27">
        <f>IF($O67&gt;=ET$1,$S67+$Y67,$Y67)</f>
        <v>142.31</v>
      </c>
      <c r="EU67" s="27">
        <f>IF($O67&gt;=EU$1,$S67+$Y67,$Y67)</f>
        <v>142.31</v>
      </c>
      <c r="EV67" s="27">
        <f>IF($O67&gt;=EV$1,$S67,0)</f>
        <v>0</v>
      </c>
      <c r="EW67" s="27">
        <f>IF($O67&gt;=EW$1,$S67,0)</f>
        <v>0</v>
      </c>
      <c r="EX67" s="27">
        <f>IF($O67&gt;=EX$1,$S67,0)</f>
        <v>0</v>
      </c>
      <c r="EY67" s="27">
        <f>IF($O67&gt;=EY$1,$S67,0)</f>
        <v>0</v>
      </c>
      <c r="EZ67" s="27">
        <f>IF($O67&gt;=EZ$1,$S67,0)</f>
        <v>0</v>
      </c>
      <c r="FA67" s="27">
        <f>IF($O67&gt;=FA$1,$S67,0)</f>
        <v>0</v>
      </c>
      <c r="FB67" s="27">
        <f>IF($O67&gt;=FB$1,$S67,0)</f>
        <v>0</v>
      </c>
      <c r="FC67" s="27">
        <f>IF($O67&gt;=FC$1,$S67,0)</f>
        <v>0</v>
      </c>
      <c r="FD67" s="27">
        <f>IF($O67&gt;=FD$1,$S67,0)</f>
        <v>0</v>
      </c>
      <c r="FE67" s="27">
        <f>IF($O67&gt;=FE$1,$S67,0)</f>
        <v>0</v>
      </c>
      <c r="FF67" s="27">
        <f>IF($O67&gt;=FF$1,$S67,0)</f>
        <v>0</v>
      </c>
      <c r="FG67" s="27">
        <f>IF($O67&gt;=FG$1,$S67,0)</f>
        <v>0</v>
      </c>
      <c r="FH67" s="27">
        <f>IF($O67&gt;=FH$1,$S67,0)</f>
        <v>0</v>
      </c>
      <c r="FI67" s="27">
        <f>IF($O67&gt;=FI$1,$S67,0)</f>
        <v>0</v>
      </c>
      <c r="FJ67" s="27">
        <f>IF($O67&gt;=FJ$1,$S67,0)</f>
        <v>0</v>
      </c>
      <c r="FK67" s="27">
        <f>IF($O67&gt;=FK$1,$S67,0)</f>
        <v>0</v>
      </c>
      <c r="FL67" s="27">
        <f>IF($O67&gt;=FL$1,$S67,0)</f>
        <v>0</v>
      </c>
      <c r="FM67" s="27">
        <f>IF($O67&gt;=FM$1,$S67,0)</f>
        <v>0</v>
      </c>
      <c r="FN67" s="27">
        <f>IF($O67&gt;=FN$1,$S67,0)</f>
        <v>0</v>
      </c>
      <c r="FO67" s="27">
        <f>IF($O67&gt;=FO$1,$S67,0)</f>
        <v>0</v>
      </c>
      <c r="FP67" s="27">
        <f>IF($O67&gt;=FP$1,$S67,0)</f>
        <v>0</v>
      </c>
      <c r="FQ67" s="27">
        <f>IF($O67&gt;=FQ$1,$S67,0)</f>
        <v>0</v>
      </c>
      <c r="FR67" s="27">
        <f>IF($O67&gt;=FR$1,$S67,0)</f>
        <v>0</v>
      </c>
      <c r="FS67" s="27">
        <f>IF($O67&gt;=FS$1,$S67,0)</f>
        <v>0</v>
      </c>
      <c r="FT67" s="27">
        <f>IF($O67&gt;=FT$1,$S67,0)</f>
        <v>0</v>
      </c>
      <c r="FU67" s="27">
        <f>IF($O67&gt;=FU$1,$S67,0)</f>
        <v>0</v>
      </c>
      <c r="FV67" s="27">
        <f>IF($O67&gt;=FV$1,$S67,0)</f>
        <v>0</v>
      </c>
      <c r="FW67" s="27">
        <f>IF($O67&gt;=FW$1,$S67,0)</f>
        <v>0</v>
      </c>
      <c r="FX67" s="27">
        <f>IF($O67&gt;=FX$1,$S67,0)</f>
        <v>0</v>
      </c>
      <c r="FY67" s="27">
        <f>IF($O67&gt;=FY$1,$S67,0)</f>
        <v>0</v>
      </c>
      <c r="FZ67" s="27">
        <f>IF($O67&gt;=FZ$1,$S67,0)</f>
        <v>0</v>
      </c>
      <c r="GA67" s="27">
        <f>IF($O67&gt;=GA$1,$S67,0)</f>
        <v>0</v>
      </c>
      <c r="GB67" s="27">
        <f>IF($O67&gt;=GB$1,$S67,0)</f>
        <v>0</v>
      </c>
      <c r="GC67" s="27">
        <f>IF($O67&gt;=GC$1,$S67,0)</f>
        <v>0</v>
      </c>
      <c r="GD67" s="27">
        <f>IF($O67&gt;=GD$1,$S67,0)</f>
        <v>0</v>
      </c>
      <c r="GE67" s="27">
        <f>IF($O67&gt;=GE$1,$S67,0)</f>
        <v>0</v>
      </c>
      <c r="GF67" s="27">
        <f>IF($O67&gt;=GF$1,$S67,0)</f>
        <v>0</v>
      </c>
      <c r="GG67" s="27">
        <f>IF($O67&gt;=GG$1,$S67,0)</f>
        <v>0</v>
      </c>
      <c r="GH67" s="27">
        <f>IF($O67&gt;=GH$1,$S67,0)</f>
        <v>0</v>
      </c>
      <c r="GI67" s="27">
        <f>IF($O67&gt;=GI$1,$S67,0)</f>
        <v>0</v>
      </c>
      <c r="GJ67" s="27">
        <f>IF($O67&gt;=GJ$1,$S67,0)</f>
        <v>0</v>
      </c>
      <c r="GK67" s="27">
        <f>IF($O67&gt;=GK$1,$S67,0)</f>
        <v>0</v>
      </c>
      <c r="GL67" s="27">
        <f>IF($O67&gt;=GL$1,$S67,0)</f>
        <v>0</v>
      </c>
      <c r="GM67" s="27">
        <f>IF($O67&gt;=GM$1,$S67,0)</f>
        <v>0</v>
      </c>
      <c r="GN67" s="27">
        <f>IF($O67&gt;=GN$1,$S67,0)</f>
        <v>0</v>
      </c>
      <c r="GO67" s="27">
        <f>IF($O67&gt;=GO$1,$S67,0)</f>
        <v>0</v>
      </c>
      <c r="GP67" s="27">
        <f>IF($O67&gt;=GP$1,$S67,0)</f>
        <v>0</v>
      </c>
      <c r="GQ67" s="27">
        <f>IF($O67&gt;=GQ$1,$S67,0)</f>
        <v>0</v>
      </c>
      <c r="GR67" s="27">
        <f>IF($O67&gt;=GR$1,$S67,0)</f>
        <v>0</v>
      </c>
      <c r="GS67" s="27">
        <f>IF($O67&gt;=GS$1,$S67,0)</f>
        <v>0</v>
      </c>
      <c r="GT67" s="27">
        <f>IF($O67&gt;=GT$1,$S67,0)</f>
        <v>0</v>
      </c>
      <c r="GU67" s="27">
        <f>IF($O67&gt;=GU$1,$S67,0)</f>
        <v>0</v>
      </c>
      <c r="GV67" s="27">
        <f>IF($O67&gt;=GV$1,$S67,0)</f>
        <v>0</v>
      </c>
      <c r="GW67" s="27">
        <f>IF($O67&gt;=GW$1,$S67,0)</f>
        <v>0</v>
      </c>
      <c r="GX67" s="27">
        <f>IF($O67&gt;=GX$1,$S67,0)</f>
        <v>0</v>
      </c>
      <c r="GY67" s="27">
        <f>IF($O67&gt;=GY$1,$S67,0)</f>
        <v>0</v>
      </c>
      <c r="GZ67" s="27">
        <f>IF($O67&gt;=GZ$1,$S67,0)</f>
        <v>0</v>
      </c>
      <c r="HA67" s="27">
        <f>IF($O67&gt;=HA$1,$S67,0)</f>
        <v>0</v>
      </c>
      <c r="HB67" s="27">
        <f>IF($O67&gt;=HB$1,$S67,0)</f>
        <v>0</v>
      </c>
      <c r="HC67" s="27">
        <f>IF($O67&gt;=HC$1,$S67,0)</f>
        <v>0</v>
      </c>
    </row>
    <row r="68" spans="1:211">
      <c r="A68" s="3">
        <v>1970</v>
      </c>
      <c r="B68" s="3" t="s">
        <v>418</v>
      </c>
      <c r="C68" s="3" t="s">
        <v>45</v>
      </c>
      <c r="D68" s="3">
        <v>53</v>
      </c>
      <c r="E68" s="4">
        <v>29649</v>
      </c>
      <c r="F68" s="5">
        <v>37.320547945205476</v>
      </c>
      <c r="G68" s="3" t="s">
        <v>99</v>
      </c>
      <c r="H68" s="4">
        <v>23841</v>
      </c>
      <c r="I68" s="9" t="s">
        <v>815</v>
      </c>
      <c r="J68" s="5">
        <v>4221.6499999999996</v>
      </c>
      <c r="K68" s="31">
        <v>291</v>
      </c>
      <c r="L68" s="32">
        <v>37</v>
      </c>
      <c r="M68" s="33">
        <f>VLOOKUP(L68,FIND,3,TRUE)</f>
        <v>1.5</v>
      </c>
      <c r="N68" s="32">
        <f>IF(L68&gt;30,180,VLOOKUP(L68,TEMPO,2,FALSE))</f>
        <v>180</v>
      </c>
      <c r="O68" s="32">
        <f>IF(R68&gt;0,4,N68)</f>
        <v>180</v>
      </c>
      <c r="P68" s="96">
        <f>J68*M68*L68</f>
        <v>234301.57499999998</v>
      </c>
      <c r="Q68" s="96">
        <f>10934.45*2</f>
        <v>21868.9</v>
      </c>
      <c r="R68" s="96">
        <f>IF(P68&lt;=Q68,P68/4,0)</f>
        <v>0</v>
      </c>
      <c r="S68" s="5">
        <f>IF(P68&gt;=Q68,P68/N68,0)</f>
        <v>1301.6754166666665</v>
      </c>
      <c r="T68" s="3"/>
      <c r="U68" s="3">
        <f>IF(T68="",1,0)</f>
        <v>1</v>
      </c>
      <c r="V68" s="3">
        <v>116</v>
      </c>
      <c r="W68" s="5">
        <v>0</v>
      </c>
      <c r="X68" s="5">
        <v>203.3</v>
      </c>
      <c r="Y68" s="5">
        <f>X68*W68</f>
        <v>0</v>
      </c>
      <c r="Z68" s="5">
        <v>400</v>
      </c>
      <c r="AA68" s="5">
        <f>S68+Y68+Z68</f>
        <v>1701.6754166666665</v>
      </c>
      <c r="AB68" s="39">
        <f>(J68/12+J68/12*1.3333333333+450/12+J68/30*6/12+J68)*1.3+Y68+Z68+153.9</f>
        <v>7249.4033888736431</v>
      </c>
      <c r="AC68" s="39" t="s">
        <v>45</v>
      </c>
      <c r="AD68" s="39">
        <f>J68*1.3+400+153.9</f>
        <v>6042.0449999999992</v>
      </c>
      <c r="AE68" s="39">
        <f>SUMIFS('CUSTO MENSAL FUNC NOVO'!H:H,'CUSTO MENSAL FUNC NOVO'!A:A,'VALORES MENSAIS'!AC68)</f>
        <v>2013.943</v>
      </c>
      <c r="AF68" s="27">
        <f>IF($R68&gt;0,$R68,$S68)+$Y68+$Z68</f>
        <v>1701.6754166666665</v>
      </c>
      <c r="AG68" s="27">
        <f>IF($R68&gt;0,$R68,$S68)+$Y68+$Z68</f>
        <v>1701.6754166666665</v>
      </c>
      <c r="AH68" s="27">
        <f>IF($R68&gt;0,$R68,$S68)+$Y68+$Z68</f>
        <v>1701.6754166666665</v>
      </c>
      <c r="AI68" s="27">
        <f>IF($R68&gt;0,$R68,$S68)+$Y68+$Z68</f>
        <v>1701.6754166666665</v>
      </c>
      <c r="AJ68" s="27">
        <f>IF($O68&gt;=AJ$1,$S68+$Y68+$Z68,$Y68+$Z68)</f>
        <v>1701.6754166666665</v>
      </c>
      <c r="AK68" s="27">
        <f>IF($O68&gt;=AK$1,$S68+$Y68+$Z68,$Y68+$Z68)</f>
        <v>1701.6754166666665</v>
      </c>
      <c r="AL68" s="27">
        <f>IF($O68&gt;=AL$1,$S68+$Y68+$Z68,$Y68+$Z68)</f>
        <v>1701.6754166666665</v>
      </c>
      <c r="AM68" s="27">
        <f>IF($O68&gt;=AM$1,$S68+$Y68+$Z68,$Y68+$Z68)</f>
        <v>1701.6754166666665</v>
      </c>
      <c r="AN68" s="27">
        <f>IF($O68&gt;=AN$1,$S68+$Y68+$Z68,$Y68+$Z68)</f>
        <v>1701.6754166666665</v>
      </c>
      <c r="AO68" s="27">
        <f>IF($O68&gt;=AO$1,$S68+$Y68+$Z68,$Y68+$Z68)</f>
        <v>1701.6754166666665</v>
      </c>
      <c r="AP68" s="27">
        <f>IF($O68&gt;=AP$1,$S68+$Y68+$Z68,$Y68+$Z68)</f>
        <v>1701.6754166666665</v>
      </c>
      <c r="AQ68" s="27">
        <f>IF($O68&gt;=AQ$1,$S68+$Y68+$Z68,$Y68+$Z68)</f>
        <v>1701.6754166666665</v>
      </c>
      <c r="AR68" s="27">
        <f>IF($O68&gt;=AR$1,$S68+$Y68+$Z68,$Y68+$Z68)</f>
        <v>1701.6754166666665</v>
      </c>
      <c r="AS68" s="27">
        <f>IF($O68&gt;=AS$1,$S68+$Y68+$Z68,$Y68+$Z68)</f>
        <v>1701.6754166666665</v>
      </c>
      <c r="AT68" s="27">
        <f>IF($O68&gt;=AT$1,$S68+$Y68+$Z68,$Y68+$Z68)</f>
        <v>1701.6754166666665</v>
      </c>
      <c r="AU68" s="27">
        <f>IF($O68&gt;=AU$1,$S68+$Y68+$Z68,$Y68+$Z68)</f>
        <v>1701.6754166666665</v>
      </c>
      <c r="AV68" s="27">
        <f>IF($O68&gt;=AV$1,$S68+$Y68+$Z68,$Y68+$Z68)</f>
        <v>1701.6754166666665</v>
      </c>
      <c r="AW68" s="27">
        <f>IF($O68&gt;=AW$1,$S68+$Y68+$Z68,$Y68+$Z68)</f>
        <v>1701.6754166666665</v>
      </c>
      <c r="AX68" s="27">
        <f>IF($O68&gt;=AX$1,$S68+$Y68+$Z68,$Y68+$Z68)</f>
        <v>1701.6754166666665</v>
      </c>
      <c r="AY68" s="27">
        <f>IF($O68&gt;=AY$1,$S68+$Y68+$Z68,$Y68+$Z68)</f>
        <v>1701.6754166666665</v>
      </c>
      <c r="AZ68" s="27">
        <f>IF($O68&gt;=AZ$1,$S68+$Y68+$Z68,$Y68+$Z68)</f>
        <v>1701.6754166666665</v>
      </c>
      <c r="BA68" s="27">
        <f>IF($O68&gt;=BA$1,$S68+$Y68+$Z68,$Y68+$Z68)</f>
        <v>1701.6754166666665</v>
      </c>
      <c r="BB68" s="27">
        <f>IF($O68&gt;=BB$1,$S68+$Y68+$Z68,$Y68+$Z68)</f>
        <v>1701.6754166666665</v>
      </c>
      <c r="BC68" s="27">
        <f>IF($O68&gt;=BC$1,$S68+$Y68+$Z68,$Y68+$Z68)</f>
        <v>1701.6754166666665</v>
      </c>
      <c r="BD68" s="27">
        <f>IF($O68&gt;=BD$1,$S68+$Y68+$Z68,$Y68+$Z68)</f>
        <v>1701.6754166666665</v>
      </c>
      <c r="BE68" s="27">
        <f>IF($O68&gt;=BE$1,$S68+$Y68+$Z68,$Y68+$Z68)</f>
        <v>1701.6754166666665</v>
      </c>
      <c r="BF68" s="27">
        <f>IF($O68&gt;=BF$1,$S68+$Y68+$Z68,$Y68+$Z68)</f>
        <v>1701.6754166666665</v>
      </c>
      <c r="BG68" s="27">
        <f>IF($O68&gt;=BG$1,$S68+$Y68+$Z68,$Y68+$Z68)</f>
        <v>1701.6754166666665</v>
      </c>
      <c r="BH68" s="27">
        <f>IF($O68&gt;=BH$1,$S68+$Y68+$Z68,$Y68+$Z68)</f>
        <v>1701.6754166666665</v>
      </c>
      <c r="BI68" s="27">
        <f>IF($O68&gt;=BI$1,$S68+$Y68+$Z68,$Y68+$Z68)</f>
        <v>1701.6754166666665</v>
      </c>
      <c r="BJ68" s="27">
        <f>IF($O68&gt;=BJ$1,$S68+$Y68+$Z68,$Y68+$Z68)</f>
        <v>1701.6754166666665</v>
      </c>
      <c r="BK68" s="27">
        <f>IF($O68&gt;=BK$1,$S68+$Y68+$Z68,$Y68+$Z68)</f>
        <v>1701.6754166666665</v>
      </c>
      <c r="BL68" s="27">
        <f>IF($O68&gt;=BL$1,$S68+$Y68+$Z68,$Y68+$Z68)</f>
        <v>1701.6754166666665</v>
      </c>
      <c r="BM68" s="27">
        <f>IF($O68&gt;=BM$1,$S68+$Y68+$Z68,$Y68+$Z68)</f>
        <v>1701.6754166666665</v>
      </c>
      <c r="BN68" s="27">
        <f>IF($O68&gt;=BN$1,$S68+$Y68+$Z68,$Y68+$Z68)</f>
        <v>1701.6754166666665</v>
      </c>
      <c r="BO68" s="27">
        <f>IF($O68&gt;=BO$1,$S68+$Y68+$Z68,$Y68+$Z68)</f>
        <v>1701.6754166666665</v>
      </c>
      <c r="BP68" s="27">
        <f>IF($O68&gt;=BP$1,$S68+$Y68+$Z68,$Y68+$Z68)</f>
        <v>1701.6754166666665</v>
      </c>
      <c r="BQ68" s="27">
        <f>IF($O68&gt;=BQ$1,$S68+$Y68+$Z68,$Y68+$Z68)</f>
        <v>1701.6754166666665</v>
      </c>
      <c r="BR68" s="27">
        <f>IF($O68&gt;=BR$1,$S68+$Y68+$Z68,$Y68+$Z68)</f>
        <v>1701.6754166666665</v>
      </c>
      <c r="BS68" s="27">
        <f>IF($O68&gt;=BS$1,$S68+$Y68+$Z68,$Y68+$Z68)</f>
        <v>1701.6754166666665</v>
      </c>
      <c r="BT68" s="27">
        <f>IF($O68&gt;=BT$1,$S68+$Y68+$Z68,$Y68+$Z68)</f>
        <v>1701.6754166666665</v>
      </c>
      <c r="BU68" s="27">
        <f>IF($O68&gt;=BU$1,$S68+$Y68+$Z68,$Y68+$Z68)</f>
        <v>1701.6754166666665</v>
      </c>
      <c r="BV68" s="27">
        <f>IF($O68&gt;=BV$1,$S68+$Y68+$Z68,$Y68+$Z68)</f>
        <v>1701.6754166666665</v>
      </c>
      <c r="BW68" s="27">
        <f>IF($O68&gt;=BW$1,$S68+$Y68+$Z68,$Y68+$Z68)</f>
        <v>1701.6754166666665</v>
      </c>
      <c r="BX68" s="27">
        <f>IF($O68&gt;=BX$1,$S68+$Y68+$Z68,$Y68+$Z68)</f>
        <v>1701.6754166666665</v>
      </c>
      <c r="BY68" s="27">
        <f>IF($O68&gt;=BY$1,$S68+$Y68+$Z68,$Y68+$Z68)</f>
        <v>1701.6754166666665</v>
      </c>
      <c r="BZ68" s="27">
        <f>IF($O68&gt;=BZ$1,$S68+$Y68+$Z68,$Y68+$Z68)</f>
        <v>1701.6754166666665</v>
      </c>
      <c r="CA68" s="27">
        <f>IF($O68&gt;=CA$1,$S68+$Y68+$Z68,$Y68+$Z68)</f>
        <v>1701.6754166666665</v>
      </c>
      <c r="CB68" s="27">
        <f>IF($O68&gt;=CB$1,$S68+$Y68+$Z68,$Y68+$Z68)</f>
        <v>1701.6754166666665</v>
      </c>
      <c r="CC68" s="27">
        <f>IF($O68&gt;=CC$1,$S68+$Y68+$Z68,$Y68+$Z68)</f>
        <v>1701.6754166666665</v>
      </c>
      <c r="CD68" s="27">
        <f>IF($O68&gt;=CD$1,$S68+$Y68+$Z68,$Y68+$Z68)</f>
        <v>1701.6754166666665</v>
      </c>
      <c r="CE68" s="27">
        <f>IF($O68&gt;=CE$1,$S68+$Y68+$Z68,$Y68+$Z68)</f>
        <v>1701.6754166666665</v>
      </c>
      <c r="CF68" s="27">
        <f>IF($O68&gt;=CF$1,$S68+$Y68+$Z68,$Y68+$Z68)</f>
        <v>1701.6754166666665</v>
      </c>
      <c r="CG68" s="27">
        <f>IF($O68&gt;=CG$1,$S68+$Y68+$Z68,$Y68+$Z68)</f>
        <v>1701.6754166666665</v>
      </c>
      <c r="CH68" s="27">
        <f>IF($O68&gt;=CH$1,$S68+$Y68+$Z68,$Y68+$Z68)</f>
        <v>1701.6754166666665</v>
      </c>
      <c r="CI68" s="27">
        <f>IF($O68&gt;=CI$1,$S68+$Y68+$Z68,$Y68+$Z68)</f>
        <v>1701.6754166666665</v>
      </c>
      <c r="CJ68" s="27">
        <f>IF($O68&gt;=CJ$1,$S68+$Y68+$Z68,$Y68+$Z68)</f>
        <v>1701.6754166666665</v>
      </c>
      <c r="CK68" s="27">
        <f>IF($O68&gt;=CK$1,$S68+$Y68+$Z68,$Y68+$Z68)</f>
        <v>1701.6754166666665</v>
      </c>
      <c r="CL68" s="27">
        <f>IF($O68&gt;=CL$1,$S68+$Y68+$Z68,$Y68+$Z68)</f>
        <v>1701.6754166666665</v>
      </c>
      <c r="CM68" s="27">
        <f>IF($O68&gt;=CM$1,$S68+$Y68+$Z68,$Y68+$Z68)</f>
        <v>1701.6754166666665</v>
      </c>
      <c r="CN68" s="27">
        <f>IF($O68&gt;=CN$1,$S68+$Y68,$Y68)</f>
        <v>1301.6754166666665</v>
      </c>
      <c r="CO68" s="27">
        <f>IF($O68&gt;=CO$1,$S68+$Y68,$Y68)</f>
        <v>1301.6754166666665</v>
      </c>
      <c r="CP68" s="27">
        <f>IF($O68&gt;=CP$1,$S68+$Y68,$Y68)</f>
        <v>1301.6754166666665</v>
      </c>
      <c r="CQ68" s="27">
        <f>IF($O68&gt;=CQ$1,$S68+$Y68,$Y68)</f>
        <v>1301.6754166666665</v>
      </c>
      <c r="CR68" s="27">
        <f>IF($O68&gt;=CR$1,$S68+$Y68,$Y68)</f>
        <v>1301.6754166666665</v>
      </c>
      <c r="CS68" s="27">
        <f>IF($O68&gt;=CS$1,$S68+$Y68,$Y68)</f>
        <v>1301.6754166666665</v>
      </c>
      <c r="CT68" s="27">
        <f>IF($O68&gt;=CT$1,$S68+$Y68,$Y68)</f>
        <v>1301.6754166666665</v>
      </c>
      <c r="CU68" s="27">
        <f>IF($O68&gt;=CU$1,$S68+$Y68,$Y68)</f>
        <v>1301.6754166666665</v>
      </c>
      <c r="CV68" s="27">
        <f>IF($O68&gt;=CV$1,$S68+$Y68,$Y68)</f>
        <v>1301.6754166666665</v>
      </c>
      <c r="CW68" s="27">
        <f>IF($O68&gt;=CW$1,$S68+$Y68,$Y68)</f>
        <v>1301.6754166666665</v>
      </c>
      <c r="CX68" s="27">
        <f>IF($O68&gt;=CX$1,$S68+$Y68,$Y68)</f>
        <v>1301.6754166666665</v>
      </c>
      <c r="CY68" s="27">
        <f>IF($O68&gt;=CY$1,$S68+$Y68,$Y68)</f>
        <v>1301.6754166666665</v>
      </c>
      <c r="CZ68" s="27">
        <f>IF($O68&gt;=CZ$1,$S68+$Y68,$Y68)</f>
        <v>1301.6754166666665</v>
      </c>
      <c r="DA68" s="27">
        <f>IF($O68&gt;=DA$1,$S68+$Y68,$Y68)</f>
        <v>1301.6754166666665</v>
      </c>
      <c r="DB68" s="27">
        <f>IF($O68&gt;=DB$1,$S68+$Y68,$Y68)</f>
        <v>1301.6754166666665</v>
      </c>
      <c r="DC68" s="27">
        <f>IF($O68&gt;=DC$1,$S68+$Y68,$Y68)</f>
        <v>1301.6754166666665</v>
      </c>
      <c r="DD68" s="27">
        <f>IF($O68&gt;=DD$1,$S68+$Y68,$Y68)</f>
        <v>1301.6754166666665</v>
      </c>
      <c r="DE68" s="27">
        <f>IF($O68&gt;=DE$1,$S68+$Y68,$Y68)</f>
        <v>1301.6754166666665</v>
      </c>
      <c r="DF68" s="27">
        <f>IF($O68&gt;=DF$1,$S68+$Y68,$Y68)</f>
        <v>1301.6754166666665</v>
      </c>
      <c r="DG68" s="27">
        <f>IF($O68&gt;=DG$1,$S68+$Y68,$Y68)</f>
        <v>1301.6754166666665</v>
      </c>
      <c r="DH68" s="27">
        <f>IF($O68&gt;=DH$1,$S68+$Y68,$Y68)</f>
        <v>1301.6754166666665</v>
      </c>
      <c r="DI68" s="27">
        <f>IF($O68&gt;=DI$1,$S68+$Y68,$Y68)</f>
        <v>1301.6754166666665</v>
      </c>
      <c r="DJ68" s="27">
        <f>IF($O68&gt;=DJ$1,$S68+$Y68,$Y68)</f>
        <v>1301.6754166666665</v>
      </c>
      <c r="DK68" s="27">
        <f>IF($O68&gt;=DK$1,$S68+$Y68,$Y68)</f>
        <v>1301.6754166666665</v>
      </c>
      <c r="DL68" s="27">
        <f>IF($O68&gt;=DL$1,$S68+$Y68,$Y68)</f>
        <v>1301.6754166666665</v>
      </c>
      <c r="DM68" s="27">
        <f>IF($O68&gt;=DM$1,$S68+$Y68,$Y68)</f>
        <v>1301.6754166666665</v>
      </c>
      <c r="DN68" s="27">
        <f>IF($O68&gt;=DN$1,$S68+$Y68,$Y68)</f>
        <v>1301.6754166666665</v>
      </c>
      <c r="DO68" s="27">
        <f>IF($O68&gt;=DO$1,$S68+$Y68,$Y68)</f>
        <v>1301.6754166666665</v>
      </c>
      <c r="DP68" s="27">
        <f>IF($O68&gt;=DP$1,$S68+$Y68,$Y68)</f>
        <v>1301.6754166666665</v>
      </c>
      <c r="DQ68" s="27">
        <f>IF($O68&gt;=DQ$1,$S68+$Y68,$Y68)</f>
        <v>1301.6754166666665</v>
      </c>
      <c r="DR68" s="27">
        <f>IF($O68&gt;=DR$1,$S68+$Y68,$Y68)</f>
        <v>1301.6754166666665</v>
      </c>
      <c r="DS68" s="27">
        <f>IF($O68&gt;=DS$1,$S68+$Y68,$Y68)</f>
        <v>1301.6754166666665</v>
      </c>
      <c r="DT68" s="27">
        <f>IF($O68&gt;=DT$1,$S68+$Y68,$Y68)</f>
        <v>1301.6754166666665</v>
      </c>
      <c r="DU68" s="27">
        <f>IF($O68&gt;=DU$1,$S68+$Y68,$Y68)</f>
        <v>1301.6754166666665</v>
      </c>
      <c r="DV68" s="27">
        <f>IF($O68&gt;=DV$1,$S68+$Y68,$Y68)</f>
        <v>1301.6754166666665</v>
      </c>
      <c r="DW68" s="27">
        <f>IF($O68&gt;=DW$1,$S68+$Y68,$Y68)</f>
        <v>1301.6754166666665</v>
      </c>
      <c r="DX68" s="27">
        <f>IF($O68&gt;=DX$1,$S68+$Y68,$Y68)</f>
        <v>1301.6754166666665</v>
      </c>
      <c r="DY68" s="27">
        <f>IF($O68&gt;=DY$1,$S68+$Y68,$Y68)</f>
        <v>1301.6754166666665</v>
      </c>
      <c r="DZ68" s="27">
        <f>IF($O68&gt;=DZ$1,$S68+$Y68,$Y68)</f>
        <v>1301.6754166666665</v>
      </c>
      <c r="EA68" s="27">
        <f>IF($O68&gt;=EA$1,$S68+$Y68,$Y68)</f>
        <v>1301.6754166666665</v>
      </c>
      <c r="EB68" s="27">
        <f>IF($O68&gt;=EB$1,$S68+$Y68,$Y68)</f>
        <v>1301.6754166666665</v>
      </c>
      <c r="EC68" s="27">
        <f>IF($O68&gt;=EC$1,$S68+$Y68,$Y68)</f>
        <v>1301.6754166666665</v>
      </c>
      <c r="ED68" s="27">
        <f>IF($O68&gt;=ED$1,$S68+$Y68,$Y68)</f>
        <v>1301.6754166666665</v>
      </c>
      <c r="EE68" s="27">
        <f>IF($O68&gt;=EE$1,$S68+$Y68,$Y68)</f>
        <v>1301.6754166666665</v>
      </c>
      <c r="EF68" s="27">
        <f>IF($O68&gt;=EF$1,$S68+$Y68,$Y68)</f>
        <v>1301.6754166666665</v>
      </c>
      <c r="EG68" s="27">
        <f>IF($O68&gt;=EG$1,$S68+$Y68,$Y68)</f>
        <v>1301.6754166666665</v>
      </c>
      <c r="EH68" s="27">
        <f>IF($O68&gt;=EH$1,$S68+$Y68,$Y68)</f>
        <v>1301.6754166666665</v>
      </c>
      <c r="EI68" s="27">
        <f>IF($O68&gt;=EI$1,$S68+$Y68,$Y68)</f>
        <v>1301.6754166666665</v>
      </c>
      <c r="EJ68" s="27">
        <f>IF($O68&gt;=EJ$1,$S68+$Y68,$Y68)</f>
        <v>1301.6754166666665</v>
      </c>
      <c r="EK68" s="27">
        <f>IF($O68&gt;=EK$1,$S68+$Y68,$Y68)</f>
        <v>1301.6754166666665</v>
      </c>
      <c r="EL68" s="27">
        <f>IF($O68&gt;=EL$1,$S68+$Y68,$Y68)</f>
        <v>1301.6754166666665</v>
      </c>
      <c r="EM68" s="27">
        <f>IF($O68&gt;=EM$1,$S68+$Y68,$Y68)</f>
        <v>1301.6754166666665</v>
      </c>
      <c r="EN68" s="27">
        <f>IF($O68&gt;=EN$1,$S68+$Y68,$Y68)</f>
        <v>1301.6754166666665</v>
      </c>
      <c r="EO68" s="27">
        <f>IF($O68&gt;=EO$1,$S68+$Y68,$Y68)</f>
        <v>1301.6754166666665</v>
      </c>
      <c r="EP68" s="27">
        <f>IF($O68&gt;=EP$1,$S68+$Y68,$Y68)</f>
        <v>1301.6754166666665</v>
      </c>
      <c r="EQ68" s="27">
        <f>IF($O68&gt;=EQ$1,$S68+$Y68,$Y68)</f>
        <v>1301.6754166666665</v>
      </c>
      <c r="ER68" s="27">
        <f>IF($O68&gt;=ER$1,$S68+$Y68,$Y68)</f>
        <v>1301.6754166666665</v>
      </c>
      <c r="ES68" s="27">
        <f>IF($O68&gt;=ES$1,$S68+$Y68,$Y68)</f>
        <v>1301.6754166666665</v>
      </c>
      <c r="ET68" s="27">
        <f>IF($O68&gt;=ET$1,$S68+$Y68,$Y68)</f>
        <v>1301.6754166666665</v>
      </c>
      <c r="EU68" s="27">
        <f>IF($O68&gt;=EU$1,$S68+$Y68,$Y68)</f>
        <v>1301.6754166666665</v>
      </c>
      <c r="EV68" s="27">
        <f>IF($O68&gt;=EV$1,$S68,0)</f>
        <v>1301.6754166666665</v>
      </c>
      <c r="EW68" s="27">
        <f>IF($O68&gt;=EW$1,$S68,0)</f>
        <v>1301.6754166666665</v>
      </c>
      <c r="EX68" s="27">
        <f>IF($O68&gt;=EX$1,$S68,0)</f>
        <v>1301.6754166666665</v>
      </c>
      <c r="EY68" s="27">
        <f>IF($O68&gt;=EY$1,$S68,0)</f>
        <v>1301.6754166666665</v>
      </c>
      <c r="EZ68" s="27">
        <f>IF($O68&gt;=EZ$1,$S68,0)</f>
        <v>1301.6754166666665</v>
      </c>
      <c r="FA68" s="27">
        <f>IF($O68&gt;=FA$1,$S68,0)</f>
        <v>1301.6754166666665</v>
      </c>
      <c r="FB68" s="27">
        <f>IF($O68&gt;=FB$1,$S68,0)</f>
        <v>1301.6754166666665</v>
      </c>
      <c r="FC68" s="27">
        <f>IF($O68&gt;=FC$1,$S68,0)</f>
        <v>1301.6754166666665</v>
      </c>
      <c r="FD68" s="27">
        <f>IF($O68&gt;=FD$1,$S68,0)</f>
        <v>1301.6754166666665</v>
      </c>
      <c r="FE68" s="27">
        <f>IF($O68&gt;=FE$1,$S68,0)</f>
        <v>1301.6754166666665</v>
      </c>
      <c r="FF68" s="27">
        <f>IF($O68&gt;=FF$1,$S68,0)</f>
        <v>1301.6754166666665</v>
      </c>
      <c r="FG68" s="27">
        <f>IF($O68&gt;=FG$1,$S68,0)</f>
        <v>1301.6754166666665</v>
      </c>
      <c r="FH68" s="27">
        <f>IF($O68&gt;=FH$1,$S68,0)</f>
        <v>1301.6754166666665</v>
      </c>
      <c r="FI68" s="27">
        <f>IF($O68&gt;=FI$1,$S68,0)</f>
        <v>1301.6754166666665</v>
      </c>
      <c r="FJ68" s="27">
        <f>IF($O68&gt;=FJ$1,$S68,0)</f>
        <v>1301.6754166666665</v>
      </c>
      <c r="FK68" s="27">
        <f>IF($O68&gt;=FK$1,$S68,0)</f>
        <v>1301.6754166666665</v>
      </c>
      <c r="FL68" s="27">
        <f>IF($O68&gt;=FL$1,$S68,0)</f>
        <v>1301.6754166666665</v>
      </c>
      <c r="FM68" s="27">
        <f>IF($O68&gt;=FM$1,$S68,0)</f>
        <v>1301.6754166666665</v>
      </c>
      <c r="FN68" s="27">
        <f>IF($O68&gt;=FN$1,$S68,0)</f>
        <v>1301.6754166666665</v>
      </c>
      <c r="FO68" s="27">
        <f>IF($O68&gt;=FO$1,$S68,0)</f>
        <v>1301.6754166666665</v>
      </c>
      <c r="FP68" s="27">
        <f>IF($O68&gt;=FP$1,$S68,0)</f>
        <v>1301.6754166666665</v>
      </c>
      <c r="FQ68" s="27">
        <f>IF($O68&gt;=FQ$1,$S68,0)</f>
        <v>1301.6754166666665</v>
      </c>
      <c r="FR68" s="27">
        <f>IF($O68&gt;=FR$1,$S68,0)</f>
        <v>1301.6754166666665</v>
      </c>
      <c r="FS68" s="27">
        <f>IF($O68&gt;=FS$1,$S68,0)</f>
        <v>1301.6754166666665</v>
      </c>
      <c r="FT68" s="27">
        <f>IF($O68&gt;=FT$1,$S68,0)</f>
        <v>1301.6754166666665</v>
      </c>
      <c r="FU68" s="27">
        <f>IF($O68&gt;=FU$1,$S68,0)</f>
        <v>1301.6754166666665</v>
      </c>
      <c r="FV68" s="27">
        <f>IF($O68&gt;=FV$1,$S68,0)</f>
        <v>1301.6754166666665</v>
      </c>
      <c r="FW68" s="27">
        <f>IF($O68&gt;=FW$1,$S68,0)</f>
        <v>1301.6754166666665</v>
      </c>
      <c r="FX68" s="27">
        <f>IF($O68&gt;=FX$1,$S68,0)</f>
        <v>1301.6754166666665</v>
      </c>
      <c r="FY68" s="27">
        <f>IF($O68&gt;=FY$1,$S68,0)</f>
        <v>1301.6754166666665</v>
      </c>
      <c r="FZ68" s="27">
        <f>IF($O68&gt;=FZ$1,$S68,0)</f>
        <v>1301.6754166666665</v>
      </c>
      <c r="GA68" s="27">
        <f>IF($O68&gt;=GA$1,$S68,0)</f>
        <v>1301.6754166666665</v>
      </c>
      <c r="GB68" s="27">
        <f>IF($O68&gt;=GB$1,$S68,0)</f>
        <v>1301.6754166666665</v>
      </c>
      <c r="GC68" s="27">
        <f>IF($O68&gt;=GC$1,$S68,0)</f>
        <v>1301.6754166666665</v>
      </c>
      <c r="GD68" s="27">
        <f>IF($O68&gt;=GD$1,$S68,0)</f>
        <v>1301.6754166666665</v>
      </c>
      <c r="GE68" s="27">
        <f>IF($O68&gt;=GE$1,$S68,0)</f>
        <v>1301.6754166666665</v>
      </c>
      <c r="GF68" s="27">
        <f>IF($O68&gt;=GF$1,$S68,0)</f>
        <v>1301.6754166666665</v>
      </c>
      <c r="GG68" s="27">
        <f>IF($O68&gt;=GG$1,$S68,0)</f>
        <v>1301.6754166666665</v>
      </c>
      <c r="GH68" s="27">
        <f>IF($O68&gt;=GH$1,$S68,0)</f>
        <v>1301.6754166666665</v>
      </c>
      <c r="GI68" s="27">
        <f>IF($O68&gt;=GI$1,$S68,0)</f>
        <v>1301.6754166666665</v>
      </c>
      <c r="GJ68" s="27">
        <f>IF($O68&gt;=GJ$1,$S68,0)</f>
        <v>1301.6754166666665</v>
      </c>
      <c r="GK68" s="27">
        <f>IF($O68&gt;=GK$1,$S68,0)</f>
        <v>1301.6754166666665</v>
      </c>
      <c r="GL68" s="27">
        <f>IF($O68&gt;=GL$1,$S68,0)</f>
        <v>1301.6754166666665</v>
      </c>
      <c r="GM68" s="27">
        <f>IF($O68&gt;=GM$1,$S68,0)</f>
        <v>1301.6754166666665</v>
      </c>
      <c r="GN68" s="27">
        <f>IF($O68&gt;=GN$1,$S68,0)</f>
        <v>1301.6754166666665</v>
      </c>
      <c r="GO68" s="27">
        <f>IF($O68&gt;=GO$1,$S68,0)</f>
        <v>1301.6754166666665</v>
      </c>
      <c r="GP68" s="27">
        <f>IF($O68&gt;=GP$1,$S68,0)</f>
        <v>1301.6754166666665</v>
      </c>
      <c r="GQ68" s="27">
        <f>IF($O68&gt;=GQ$1,$S68,0)</f>
        <v>1301.6754166666665</v>
      </c>
      <c r="GR68" s="27">
        <f>IF($O68&gt;=GR$1,$S68,0)</f>
        <v>1301.6754166666665</v>
      </c>
      <c r="GS68" s="27">
        <f>IF($O68&gt;=GS$1,$S68,0)</f>
        <v>1301.6754166666665</v>
      </c>
      <c r="GT68" s="27">
        <f>IF($O68&gt;=GT$1,$S68,0)</f>
        <v>1301.6754166666665</v>
      </c>
      <c r="GU68" s="27">
        <f>IF($O68&gt;=GU$1,$S68,0)</f>
        <v>1301.6754166666665</v>
      </c>
      <c r="GV68" s="27">
        <f>IF($O68&gt;=GV$1,$S68,0)</f>
        <v>1301.6754166666665</v>
      </c>
      <c r="GW68" s="27">
        <f>IF($O68&gt;=GW$1,$S68,0)</f>
        <v>1301.6754166666665</v>
      </c>
      <c r="GX68" s="27">
        <f>IF($O68&gt;=GX$1,$S68,0)</f>
        <v>1301.6754166666665</v>
      </c>
      <c r="GY68" s="27">
        <f>IF($O68&gt;=GY$1,$S68,0)</f>
        <v>1301.6754166666665</v>
      </c>
      <c r="GZ68" s="27">
        <f>IF($O68&gt;=GZ$1,$S68,0)</f>
        <v>1301.6754166666665</v>
      </c>
      <c r="HA68" s="27">
        <f>IF($O68&gt;=HA$1,$S68,0)</f>
        <v>1301.6754166666665</v>
      </c>
      <c r="HB68" s="27">
        <f>IF($O68&gt;=HB$1,$S68,0)</f>
        <v>1301.6754166666665</v>
      </c>
      <c r="HC68" s="27">
        <f>IF($O68&gt;=HC$1,$S68,0)</f>
        <v>1301.6754166666665</v>
      </c>
    </row>
    <row r="69" spans="1:211">
      <c r="A69" s="3">
        <v>5100</v>
      </c>
      <c r="B69" s="3" t="s">
        <v>404</v>
      </c>
      <c r="C69" s="3" t="s">
        <v>405</v>
      </c>
      <c r="D69" s="3">
        <v>62</v>
      </c>
      <c r="E69" s="4">
        <v>30698</v>
      </c>
      <c r="F69" s="5">
        <v>34.446575342465756</v>
      </c>
      <c r="G69" s="3" t="s">
        <v>99</v>
      </c>
      <c r="H69" s="4">
        <v>20645</v>
      </c>
      <c r="I69" s="9" t="s">
        <v>813</v>
      </c>
      <c r="J69" s="5">
        <v>12519.3</v>
      </c>
      <c r="K69" s="31">
        <v>291</v>
      </c>
      <c r="L69" s="32">
        <v>34</v>
      </c>
      <c r="M69" s="33">
        <f>VLOOKUP(L69,FIND,3,TRUE)</f>
        <v>1.5</v>
      </c>
      <c r="N69" s="32">
        <f>IF(L69&gt;30,180,VLOOKUP(L69,TEMPO,2,FALSE))</f>
        <v>180</v>
      </c>
      <c r="O69" s="32">
        <f>IF(R69&gt;0,4,N69)</f>
        <v>180</v>
      </c>
      <c r="P69" s="96">
        <f>J69*M69*L69</f>
        <v>638484.29999999993</v>
      </c>
      <c r="Q69" s="96">
        <f>10934.45*2</f>
        <v>21868.9</v>
      </c>
      <c r="R69" s="96">
        <f>IF(P69&lt;=Q69,P69/4,0)</f>
        <v>0</v>
      </c>
      <c r="S69" s="5">
        <f>IF(P69&gt;=Q69,P69/N69,0)</f>
        <v>3547.1349999999998</v>
      </c>
      <c r="T69" s="3"/>
      <c r="U69" s="3">
        <f>IF(T69="",1,0)</f>
        <v>1</v>
      </c>
      <c r="V69" s="3" t="s">
        <v>898</v>
      </c>
      <c r="W69" s="5">
        <v>0</v>
      </c>
      <c r="X69" s="5">
        <v>402.65</v>
      </c>
      <c r="Y69" s="5">
        <f>X69*W69</f>
        <v>0</v>
      </c>
      <c r="Z69" s="5">
        <v>400</v>
      </c>
      <c r="AA69" s="5">
        <f>S69+Y69+Z69</f>
        <v>3947.1349999999998</v>
      </c>
      <c r="AB69" s="39">
        <f>(J69/12+J69/12*1.3333333333+450/12+J69/30*6/12+J69)*1.3+Y69+Z69+153.9</f>
        <v>20313.592333288125</v>
      </c>
      <c r="AC69" s="39" t="s">
        <v>405</v>
      </c>
      <c r="AD69" s="39">
        <f>J69*1.3+400+153.9</f>
        <v>16828.990000000002</v>
      </c>
      <c r="AE69" s="39">
        <f>SUMIFS('CUSTO MENSAL FUNC NOVO'!H:H,'CUSTO MENSAL FUNC NOVO'!A:A,'VALORES MENSAIS'!AC69)</f>
        <v>2013.943</v>
      </c>
      <c r="AF69" s="27">
        <f>IF($R69&gt;0,$R69,$S69)+$Y69+$Z69</f>
        <v>3947.1349999999998</v>
      </c>
      <c r="AG69" s="27">
        <f>IF($R69&gt;0,$R69,$S69)+$Y69+$Z69</f>
        <v>3947.1349999999998</v>
      </c>
      <c r="AH69" s="27">
        <f>IF($R69&gt;0,$R69,$S69)+$Y69+$Z69</f>
        <v>3947.1349999999998</v>
      </c>
      <c r="AI69" s="27">
        <f>IF($R69&gt;0,$R69,$S69)+$Y69+$Z69</f>
        <v>3947.1349999999998</v>
      </c>
      <c r="AJ69" s="27">
        <f>IF($O69&gt;=AJ$1,$S69+$Y69+$Z69,$Y69+$Z69)</f>
        <v>3947.1349999999998</v>
      </c>
      <c r="AK69" s="27">
        <f>IF($O69&gt;=AK$1,$S69+$Y69+$Z69,$Y69+$Z69)</f>
        <v>3947.1349999999998</v>
      </c>
      <c r="AL69" s="27">
        <f>IF($O69&gt;=AL$1,$S69+$Y69+$Z69,$Y69+$Z69)</f>
        <v>3947.1349999999998</v>
      </c>
      <c r="AM69" s="27">
        <f>IF($O69&gt;=AM$1,$S69+$Y69+$Z69,$Y69+$Z69)</f>
        <v>3947.1349999999998</v>
      </c>
      <c r="AN69" s="27">
        <f>IF($O69&gt;=AN$1,$S69+$Y69+$Z69,$Y69+$Z69)</f>
        <v>3947.1349999999998</v>
      </c>
      <c r="AO69" s="27">
        <f>IF($O69&gt;=AO$1,$S69+$Y69+$Z69,$Y69+$Z69)</f>
        <v>3947.1349999999998</v>
      </c>
      <c r="AP69" s="27">
        <f>IF($O69&gt;=AP$1,$S69+$Y69+$Z69,$Y69+$Z69)</f>
        <v>3947.1349999999998</v>
      </c>
      <c r="AQ69" s="27">
        <f>IF($O69&gt;=AQ$1,$S69+$Y69+$Z69,$Y69+$Z69)</f>
        <v>3947.1349999999998</v>
      </c>
      <c r="AR69" s="27">
        <f>IF($O69&gt;=AR$1,$S69+$Y69+$Z69,$Y69+$Z69)</f>
        <v>3947.1349999999998</v>
      </c>
      <c r="AS69" s="27">
        <f>IF($O69&gt;=AS$1,$S69+$Y69+$Z69,$Y69+$Z69)</f>
        <v>3947.1349999999998</v>
      </c>
      <c r="AT69" s="27">
        <f>IF($O69&gt;=AT$1,$S69+$Y69+$Z69,$Y69+$Z69)</f>
        <v>3947.1349999999998</v>
      </c>
      <c r="AU69" s="27">
        <f>IF($O69&gt;=AU$1,$S69+$Y69+$Z69,$Y69+$Z69)</f>
        <v>3947.1349999999998</v>
      </c>
      <c r="AV69" s="27">
        <f>IF($O69&gt;=AV$1,$S69+$Y69+$Z69,$Y69+$Z69)</f>
        <v>3947.1349999999998</v>
      </c>
      <c r="AW69" s="27">
        <f>IF($O69&gt;=AW$1,$S69+$Y69+$Z69,$Y69+$Z69)</f>
        <v>3947.1349999999998</v>
      </c>
      <c r="AX69" s="27">
        <f>IF($O69&gt;=AX$1,$S69+$Y69+$Z69,$Y69+$Z69)</f>
        <v>3947.1349999999998</v>
      </c>
      <c r="AY69" s="27">
        <f>IF($O69&gt;=AY$1,$S69+$Y69+$Z69,$Y69+$Z69)</f>
        <v>3947.1349999999998</v>
      </c>
      <c r="AZ69" s="27">
        <f>IF($O69&gt;=AZ$1,$S69+$Y69+$Z69,$Y69+$Z69)</f>
        <v>3947.1349999999998</v>
      </c>
      <c r="BA69" s="27">
        <f>IF($O69&gt;=BA$1,$S69+$Y69+$Z69,$Y69+$Z69)</f>
        <v>3947.1349999999998</v>
      </c>
      <c r="BB69" s="27">
        <f>IF($O69&gt;=BB$1,$S69+$Y69+$Z69,$Y69+$Z69)</f>
        <v>3947.1349999999998</v>
      </c>
      <c r="BC69" s="27">
        <f>IF($O69&gt;=BC$1,$S69+$Y69+$Z69,$Y69+$Z69)</f>
        <v>3947.1349999999998</v>
      </c>
      <c r="BD69" s="27">
        <f>IF($O69&gt;=BD$1,$S69+$Y69+$Z69,$Y69+$Z69)</f>
        <v>3947.1349999999998</v>
      </c>
      <c r="BE69" s="27">
        <f>IF($O69&gt;=BE$1,$S69+$Y69+$Z69,$Y69+$Z69)</f>
        <v>3947.1349999999998</v>
      </c>
      <c r="BF69" s="27">
        <f>IF($O69&gt;=BF$1,$S69+$Y69+$Z69,$Y69+$Z69)</f>
        <v>3947.1349999999998</v>
      </c>
      <c r="BG69" s="27">
        <f>IF($O69&gt;=BG$1,$S69+$Y69+$Z69,$Y69+$Z69)</f>
        <v>3947.1349999999998</v>
      </c>
      <c r="BH69" s="27">
        <f>IF($O69&gt;=BH$1,$S69+$Y69+$Z69,$Y69+$Z69)</f>
        <v>3947.1349999999998</v>
      </c>
      <c r="BI69" s="27">
        <f>IF($O69&gt;=BI$1,$S69+$Y69+$Z69,$Y69+$Z69)</f>
        <v>3947.1349999999998</v>
      </c>
      <c r="BJ69" s="27">
        <f>IF($O69&gt;=BJ$1,$S69+$Y69+$Z69,$Y69+$Z69)</f>
        <v>3947.1349999999998</v>
      </c>
      <c r="BK69" s="27">
        <f>IF($O69&gt;=BK$1,$S69+$Y69+$Z69,$Y69+$Z69)</f>
        <v>3947.1349999999998</v>
      </c>
      <c r="BL69" s="27">
        <f>IF($O69&gt;=BL$1,$S69+$Y69+$Z69,$Y69+$Z69)</f>
        <v>3947.1349999999998</v>
      </c>
      <c r="BM69" s="27">
        <f>IF($O69&gt;=BM$1,$S69+$Y69+$Z69,$Y69+$Z69)</f>
        <v>3947.1349999999998</v>
      </c>
      <c r="BN69" s="27">
        <f>IF($O69&gt;=BN$1,$S69+$Y69+$Z69,$Y69+$Z69)</f>
        <v>3947.1349999999998</v>
      </c>
      <c r="BO69" s="27">
        <f>IF($O69&gt;=BO$1,$S69+$Y69+$Z69,$Y69+$Z69)</f>
        <v>3947.1349999999998</v>
      </c>
      <c r="BP69" s="27">
        <f>IF($O69&gt;=BP$1,$S69+$Y69+$Z69,$Y69+$Z69)</f>
        <v>3947.1349999999998</v>
      </c>
      <c r="BQ69" s="27">
        <f>IF($O69&gt;=BQ$1,$S69+$Y69+$Z69,$Y69+$Z69)</f>
        <v>3947.1349999999998</v>
      </c>
      <c r="BR69" s="27">
        <f>IF($O69&gt;=BR$1,$S69+$Y69+$Z69,$Y69+$Z69)</f>
        <v>3947.1349999999998</v>
      </c>
      <c r="BS69" s="27">
        <f>IF($O69&gt;=BS$1,$S69+$Y69+$Z69,$Y69+$Z69)</f>
        <v>3947.1349999999998</v>
      </c>
      <c r="BT69" s="27">
        <f>IF($O69&gt;=BT$1,$S69+$Y69+$Z69,$Y69+$Z69)</f>
        <v>3947.1349999999998</v>
      </c>
      <c r="BU69" s="27">
        <f>IF($O69&gt;=BU$1,$S69+$Y69+$Z69,$Y69+$Z69)</f>
        <v>3947.1349999999998</v>
      </c>
      <c r="BV69" s="27">
        <f>IF($O69&gt;=BV$1,$S69+$Y69+$Z69,$Y69+$Z69)</f>
        <v>3947.1349999999998</v>
      </c>
      <c r="BW69" s="27">
        <f>IF($O69&gt;=BW$1,$S69+$Y69+$Z69,$Y69+$Z69)</f>
        <v>3947.1349999999998</v>
      </c>
      <c r="BX69" s="27">
        <f>IF($O69&gt;=BX$1,$S69+$Y69+$Z69,$Y69+$Z69)</f>
        <v>3947.1349999999998</v>
      </c>
      <c r="BY69" s="27">
        <f>IF($O69&gt;=BY$1,$S69+$Y69+$Z69,$Y69+$Z69)</f>
        <v>3947.1349999999998</v>
      </c>
      <c r="BZ69" s="27">
        <f>IF($O69&gt;=BZ$1,$S69+$Y69+$Z69,$Y69+$Z69)</f>
        <v>3947.1349999999998</v>
      </c>
      <c r="CA69" s="27">
        <f>IF($O69&gt;=CA$1,$S69+$Y69+$Z69,$Y69+$Z69)</f>
        <v>3947.1349999999998</v>
      </c>
      <c r="CB69" s="27">
        <f>IF($O69&gt;=CB$1,$S69+$Y69+$Z69,$Y69+$Z69)</f>
        <v>3947.1349999999998</v>
      </c>
      <c r="CC69" s="27">
        <f>IF($O69&gt;=CC$1,$S69+$Y69+$Z69,$Y69+$Z69)</f>
        <v>3947.1349999999998</v>
      </c>
      <c r="CD69" s="27">
        <f>IF($O69&gt;=CD$1,$S69+$Y69+$Z69,$Y69+$Z69)</f>
        <v>3947.1349999999998</v>
      </c>
      <c r="CE69" s="27">
        <f>IF($O69&gt;=CE$1,$S69+$Y69+$Z69,$Y69+$Z69)</f>
        <v>3947.1349999999998</v>
      </c>
      <c r="CF69" s="27">
        <f>IF($O69&gt;=CF$1,$S69+$Y69+$Z69,$Y69+$Z69)</f>
        <v>3947.1349999999998</v>
      </c>
      <c r="CG69" s="27">
        <f>IF($O69&gt;=CG$1,$S69+$Y69+$Z69,$Y69+$Z69)</f>
        <v>3947.1349999999998</v>
      </c>
      <c r="CH69" s="27">
        <f>IF($O69&gt;=CH$1,$S69+$Y69+$Z69,$Y69+$Z69)</f>
        <v>3947.1349999999998</v>
      </c>
      <c r="CI69" s="27">
        <f>IF($O69&gt;=CI$1,$S69+$Y69+$Z69,$Y69+$Z69)</f>
        <v>3947.1349999999998</v>
      </c>
      <c r="CJ69" s="27">
        <f>IF($O69&gt;=CJ$1,$S69+$Y69+$Z69,$Y69+$Z69)</f>
        <v>3947.1349999999998</v>
      </c>
      <c r="CK69" s="27">
        <f>IF($O69&gt;=CK$1,$S69+$Y69+$Z69,$Y69+$Z69)</f>
        <v>3947.1349999999998</v>
      </c>
      <c r="CL69" s="27">
        <f>IF($O69&gt;=CL$1,$S69+$Y69+$Z69,$Y69+$Z69)</f>
        <v>3947.1349999999998</v>
      </c>
      <c r="CM69" s="27">
        <f>IF($O69&gt;=CM$1,$S69+$Y69+$Z69,$Y69+$Z69)</f>
        <v>3947.1349999999998</v>
      </c>
      <c r="CN69" s="27">
        <f>IF($O69&gt;=CN$1,$S69+$Y69,$Y69)</f>
        <v>3547.1349999999998</v>
      </c>
      <c r="CO69" s="27">
        <f>IF($O69&gt;=CO$1,$S69+$Y69,$Y69)</f>
        <v>3547.1349999999998</v>
      </c>
      <c r="CP69" s="27">
        <f>IF($O69&gt;=CP$1,$S69+$Y69,$Y69)</f>
        <v>3547.1349999999998</v>
      </c>
      <c r="CQ69" s="27">
        <f>IF($O69&gt;=CQ$1,$S69+$Y69,$Y69)</f>
        <v>3547.1349999999998</v>
      </c>
      <c r="CR69" s="27">
        <f>IF($O69&gt;=CR$1,$S69+$Y69,$Y69)</f>
        <v>3547.1349999999998</v>
      </c>
      <c r="CS69" s="27">
        <f>IF($O69&gt;=CS$1,$S69+$Y69,$Y69)</f>
        <v>3547.1349999999998</v>
      </c>
      <c r="CT69" s="27">
        <f>IF($O69&gt;=CT$1,$S69+$Y69,$Y69)</f>
        <v>3547.1349999999998</v>
      </c>
      <c r="CU69" s="27">
        <f>IF($O69&gt;=CU$1,$S69+$Y69,$Y69)</f>
        <v>3547.1349999999998</v>
      </c>
      <c r="CV69" s="27">
        <f>IF($O69&gt;=CV$1,$S69+$Y69,$Y69)</f>
        <v>3547.1349999999998</v>
      </c>
      <c r="CW69" s="27">
        <f>IF($O69&gt;=CW$1,$S69+$Y69,$Y69)</f>
        <v>3547.1349999999998</v>
      </c>
      <c r="CX69" s="27">
        <f>IF($O69&gt;=CX$1,$S69+$Y69,$Y69)</f>
        <v>3547.1349999999998</v>
      </c>
      <c r="CY69" s="27">
        <f>IF($O69&gt;=CY$1,$S69+$Y69,$Y69)</f>
        <v>3547.1349999999998</v>
      </c>
      <c r="CZ69" s="27">
        <f>IF($O69&gt;=CZ$1,$S69+$Y69,$Y69)</f>
        <v>3547.1349999999998</v>
      </c>
      <c r="DA69" s="27">
        <f>IF($O69&gt;=DA$1,$S69+$Y69,$Y69)</f>
        <v>3547.1349999999998</v>
      </c>
      <c r="DB69" s="27">
        <f>IF($O69&gt;=DB$1,$S69+$Y69,$Y69)</f>
        <v>3547.1349999999998</v>
      </c>
      <c r="DC69" s="27">
        <f>IF($O69&gt;=DC$1,$S69+$Y69,$Y69)</f>
        <v>3547.1349999999998</v>
      </c>
      <c r="DD69" s="27">
        <f>IF($O69&gt;=DD$1,$S69+$Y69,$Y69)</f>
        <v>3547.1349999999998</v>
      </c>
      <c r="DE69" s="27">
        <f>IF($O69&gt;=DE$1,$S69+$Y69,$Y69)</f>
        <v>3547.1349999999998</v>
      </c>
      <c r="DF69" s="27">
        <f>IF($O69&gt;=DF$1,$S69+$Y69,$Y69)</f>
        <v>3547.1349999999998</v>
      </c>
      <c r="DG69" s="27">
        <f>IF($O69&gt;=DG$1,$S69+$Y69,$Y69)</f>
        <v>3547.1349999999998</v>
      </c>
      <c r="DH69" s="27">
        <f>IF($O69&gt;=DH$1,$S69+$Y69,$Y69)</f>
        <v>3547.1349999999998</v>
      </c>
      <c r="DI69" s="27">
        <f>IF($O69&gt;=DI$1,$S69+$Y69,$Y69)</f>
        <v>3547.1349999999998</v>
      </c>
      <c r="DJ69" s="27">
        <f>IF($O69&gt;=DJ$1,$S69+$Y69,$Y69)</f>
        <v>3547.1349999999998</v>
      </c>
      <c r="DK69" s="27">
        <f>IF($O69&gt;=DK$1,$S69+$Y69,$Y69)</f>
        <v>3547.1349999999998</v>
      </c>
      <c r="DL69" s="27">
        <f>IF($O69&gt;=DL$1,$S69+$Y69,$Y69)</f>
        <v>3547.1349999999998</v>
      </c>
      <c r="DM69" s="27">
        <f>IF($O69&gt;=DM$1,$S69+$Y69,$Y69)</f>
        <v>3547.1349999999998</v>
      </c>
      <c r="DN69" s="27">
        <f>IF($O69&gt;=DN$1,$S69+$Y69,$Y69)</f>
        <v>3547.1349999999998</v>
      </c>
      <c r="DO69" s="27">
        <f>IF($O69&gt;=DO$1,$S69+$Y69,$Y69)</f>
        <v>3547.1349999999998</v>
      </c>
      <c r="DP69" s="27">
        <f>IF($O69&gt;=DP$1,$S69+$Y69,$Y69)</f>
        <v>3547.1349999999998</v>
      </c>
      <c r="DQ69" s="27">
        <f>IF($O69&gt;=DQ$1,$S69+$Y69,$Y69)</f>
        <v>3547.1349999999998</v>
      </c>
      <c r="DR69" s="27">
        <f>IF($O69&gt;=DR$1,$S69+$Y69,$Y69)</f>
        <v>3547.1349999999998</v>
      </c>
      <c r="DS69" s="27">
        <f>IF($O69&gt;=DS$1,$S69+$Y69,$Y69)</f>
        <v>3547.1349999999998</v>
      </c>
      <c r="DT69" s="27">
        <f>IF($O69&gt;=DT$1,$S69+$Y69,$Y69)</f>
        <v>3547.1349999999998</v>
      </c>
      <c r="DU69" s="27">
        <f>IF($O69&gt;=DU$1,$S69+$Y69,$Y69)</f>
        <v>3547.1349999999998</v>
      </c>
      <c r="DV69" s="27">
        <f>IF($O69&gt;=DV$1,$S69+$Y69,$Y69)</f>
        <v>3547.1349999999998</v>
      </c>
      <c r="DW69" s="27">
        <f>IF($O69&gt;=DW$1,$S69+$Y69,$Y69)</f>
        <v>3547.1349999999998</v>
      </c>
      <c r="DX69" s="27">
        <f>IF($O69&gt;=DX$1,$S69+$Y69,$Y69)</f>
        <v>3547.1349999999998</v>
      </c>
      <c r="DY69" s="27">
        <f>IF($O69&gt;=DY$1,$S69+$Y69,$Y69)</f>
        <v>3547.1349999999998</v>
      </c>
      <c r="DZ69" s="27">
        <f>IF($O69&gt;=DZ$1,$S69+$Y69,$Y69)</f>
        <v>3547.1349999999998</v>
      </c>
      <c r="EA69" s="27">
        <f>IF($O69&gt;=EA$1,$S69+$Y69,$Y69)</f>
        <v>3547.1349999999998</v>
      </c>
      <c r="EB69" s="27">
        <f>IF($O69&gt;=EB$1,$S69+$Y69,$Y69)</f>
        <v>3547.1349999999998</v>
      </c>
      <c r="EC69" s="27">
        <f>IF($O69&gt;=EC$1,$S69+$Y69,$Y69)</f>
        <v>3547.1349999999998</v>
      </c>
      <c r="ED69" s="27">
        <f>IF($O69&gt;=ED$1,$S69+$Y69,$Y69)</f>
        <v>3547.1349999999998</v>
      </c>
      <c r="EE69" s="27">
        <f>IF($O69&gt;=EE$1,$S69+$Y69,$Y69)</f>
        <v>3547.1349999999998</v>
      </c>
      <c r="EF69" s="27">
        <f>IF($O69&gt;=EF$1,$S69+$Y69,$Y69)</f>
        <v>3547.1349999999998</v>
      </c>
      <c r="EG69" s="27">
        <f>IF($O69&gt;=EG$1,$S69+$Y69,$Y69)</f>
        <v>3547.1349999999998</v>
      </c>
      <c r="EH69" s="27">
        <f>IF($O69&gt;=EH$1,$S69+$Y69,$Y69)</f>
        <v>3547.1349999999998</v>
      </c>
      <c r="EI69" s="27">
        <f>IF($O69&gt;=EI$1,$S69+$Y69,$Y69)</f>
        <v>3547.1349999999998</v>
      </c>
      <c r="EJ69" s="27">
        <f>IF($O69&gt;=EJ$1,$S69+$Y69,$Y69)</f>
        <v>3547.1349999999998</v>
      </c>
      <c r="EK69" s="27">
        <f>IF($O69&gt;=EK$1,$S69+$Y69,$Y69)</f>
        <v>3547.1349999999998</v>
      </c>
      <c r="EL69" s="27">
        <f>IF($O69&gt;=EL$1,$S69+$Y69,$Y69)</f>
        <v>3547.1349999999998</v>
      </c>
      <c r="EM69" s="27">
        <f>IF($O69&gt;=EM$1,$S69+$Y69,$Y69)</f>
        <v>3547.1349999999998</v>
      </c>
      <c r="EN69" s="27">
        <f>IF($O69&gt;=EN$1,$S69+$Y69,$Y69)</f>
        <v>3547.1349999999998</v>
      </c>
      <c r="EO69" s="27">
        <f>IF($O69&gt;=EO$1,$S69+$Y69,$Y69)</f>
        <v>3547.1349999999998</v>
      </c>
      <c r="EP69" s="27">
        <f>IF($O69&gt;=EP$1,$S69+$Y69,$Y69)</f>
        <v>3547.1349999999998</v>
      </c>
      <c r="EQ69" s="27">
        <f>IF($O69&gt;=EQ$1,$S69+$Y69,$Y69)</f>
        <v>3547.1349999999998</v>
      </c>
      <c r="ER69" s="27">
        <f>IF($O69&gt;=ER$1,$S69+$Y69,$Y69)</f>
        <v>3547.1349999999998</v>
      </c>
      <c r="ES69" s="27">
        <f>IF($O69&gt;=ES$1,$S69+$Y69,$Y69)</f>
        <v>3547.1349999999998</v>
      </c>
      <c r="ET69" s="27">
        <f>IF($O69&gt;=ET$1,$S69+$Y69,$Y69)</f>
        <v>3547.1349999999998</v>
      </c>
      <c r="EU69" s="27">
        <f>IF($O69&gt;=EU$1,$S69+$Y69,$Y69)</f>
        <v>3547.1349999999998</v>
      </c>
      <c r="EV69" s="27">
        <f>IF($O69&gt;=EV$1,$S69,0)</f>
        <v>3547.1349999999998</v>
      </c>
      <c r="EW69" s="27">
        <f>IF($O69&gt;=EW$1,$S69,0)</f>
        <v>3547.1349999999998</v>
      </c>
      <c r="EX69" s="27">
        <f>IF($O69&gt;=EX$1,$S69,0)</f>
        <v>3547.1349999999998</v>
      </c>
      <c r="EY69" s="27">
        <f>IF($O69&gt;=EY$1,$S69,0)</f>
        <v>3547.1349999999998</v>
      </c>
      <c r="EZ69" s="27">
        <f>IF($O69&gt;=EZ$1,$S69,0)</f>
        <v>3547.1349999999998</v>
      </c>
      <c r="FA69" s="27">
        <f>IF($O69&gt;=FA$1,$S69,0)</f>
        <v>3547.1349999999998</v>
      </c>
      <c r="FB69" s="27">
        <f>IF($O69&gt;=FB$1,$S69,0)</f>
        <v>3547.1349999999998</v>
      </c>
      <c r="FC69" s="27">
        <f>IF($O69&gt;=FC$1,$S69,0)</f>
        <v>3547.1349999999998</v>
      </c>
      <c r="FD69" s="27">
        <f>IF($O69&gt;=FD$1,$S69,0)</f>
        <v>3547.1349999999998</v>
      </c>
      <c r="FE69" s="27">
        <f>IF($O69&gt;=FE$1,$S69,0)</f>
        <v>3547.1349999999998</v>
      </c>
      <c r="FF69" s="27">
        <f>IF($O69&gt;=FF$1,$S69,0)</f>
        <v>3547.1349999999998</v>
      </c>
      <c r="FG69" s="27">
        <f>IF($O69&gt;=FG$1,$S69,0)</f>
        <v>3547.1349999999998</v>
      </c>
      <c r="FH69" s="27">
        <f>IF($O69&gt;=FH$1,$S69,0)</f>
        <v>3547.1349999999998</v>
      </c>
      <c r="FI69" s="27">
        <f>IF($O69&gt;=FI$1,$S69,0)</f>
        <v>3547.1349999999998</v>
      </c>
      <c r="FJ69" s="27">
        <f>IF($O69&gt;=FJ$1,$S69,0)</f>
        <v>3547.1349999999998</v>
      </c>
      <c r="FK69" s="27">
        <f>IF($O69&gt;=FK$1,$S69,0)</f>
        <v>3547.1349999999998</v>
      </c>
      <c r="FL69" s="27">
        <f>IF($O69&gt;=FL$1,$S69,0)</f>
        <v>3547.1349999999998</v>
      </c>
      <c r="FM69" s="27">
        <f>IF($O69&gt;=FM$1,$S69,0)</f>
        <v>3547.1349999999998</v>
      </c>
      <c r="FN69" s="27">
        <f>IF($O69&gt;=FN$1,$S69,0)</f>
        <v>3547.1349999999998</v>
      </c>
      <c r="FO69" s="27">
        <f>IF($O69&gt;=FO$1,$S69,0)</f>
        <v>3547.1349999999998</v>
      </c>
      <c r="FP69" s="27">
        <f>IF($O69&gt;=FP$1,$S69,0)</f>
        <v>3547.1349999999998</v>
      </c>
      <c r="FQ69" s="27">
        <f>IF($O69&gt;=FQ$1,$S69,0)</f>
        <v>3547.1349999999998</v>
      </c>
      <c r="FR69" s="27">
        <f>IF($O69&gt;=FR$1,$S69,0)</f>
        <v>3547.1349999999998</v>
      </c>
      <c r="FS69" s="27">
        <f>IF($O69&gt;=FS$1,$S69,0)</f>
        <v>3547.1349999999998</v>
      </c>
      <c r="FT69" s="27">
        <f>IF($O69&gt;=FT$1,$S69,0)</f>
        <v>3547.1349999999998</v>
      </c>
      <c r="FU69" s="27">
        <f>IF($O69&gt;=FU$1,$S69,0)</f>
        <v>3547.1349999999998</v>
      </c>
      <c r="FV69" s="27">
        <f>IF($O69&gt;=FV$1,$S69,0)</f>
        <v>3547.1349999999998</v>
      </c>
      <c r="FW69" s="27">
        <f>IF($O69&gt;=FW$1,$S69,0)</f>
        <v>3547.1349999999998</v>
      </c>
      <c r="FX69" s="27">
        <f>IF($O69&gt;=FX$1,$S69,0)</f>
        <v>3547.1349999999998</v>
      </c>
      <c r="FY69" s="27">
        <f>IF($O69&gt;=FY$1,$S69,0)</f>
        <v>3547.1349999999998</v>
      </c>
      <c r="FZ69" s="27">
        <f>IF($O69&gt;=FZ$1,$S69,0)</f>
        <v>3547.1349999999998</v>
      </c>
      <c r="GA69" s="27">
        <f>IF($O69&gt;=GA$1,$S69,0)</f>
        <v>3547.1349999999998</v>
      </c>
      <c r="GB69" s="27">
        <f>IF($O69&gt;=GB$1,$S69,0)</f>
        <v>3547.1349999999998</v>
      </c>
      <c r="GC69" s="27">
        <f>IF($O69&gt;=GC$1,$S69,0)</f>
        <v>3547.1349999999998</v>
      </c>
      <c r="GD69" s="27">
        <f>IF($O69&gt;=GD$1,$S69,0)</f>
        <v>3547.1349999999998</v>
      </c>
      <c r="GE69" s="27">
        <f>IF($O69&gt;=GE$1,$S69,0)</f>
        <v>3547.1349999999998</v>
      </c>
      <c r="GF69" s="27">
        <f>IF($O69&gt;=GF$1,$S69,0)</f>
        <v>3547.1349999999998</v>
      </c>
      <c r="GG69" s="27">
        <f>IF($O69&gt;=GG$1,$S69,0)</f>
        <v>3547.1349999999998</v>
      </c>
      <c r="GH69" s="27">
        <f>IF($O69&gt;=GH$1,$S69,0)</f>
        <v>3547.1349999999998</v>
      </c>
      <c r="GI69" s="27">
        <f>IF($O69&gt;=GI$1,$S69,0)</f>
        <v>3547.1349999999998</v>
      </c>
      <c r="GJ69" s="27">
        <f>IF($O69&gt;=GJ$1,$S69,0)</f>
        <v>3547.1349999999998</v>
      </c>
      <c r="GK69" s="27">
        <f>IF($O69&gt;=GK$1,$S69,0)</f>
        <v>3547.1349999999998</v>
      </c>
      <c r="GL69" s="27">
        <f>IF($O69&gt;=GL$1,$S69,0)</f>
        <v>3547.1349999999998</v>
      </c>
      <c r="GM69" s="27">
        <f>IF($O69&gt;=GM$1,$S69,0)</f>
        <v>3547.1349999999998</v>
      </c>
      <c r="GN69" s="27">
        <f>IF($O69&gt;=GN$1,$S69,0)</f>
        <v>3547.1349999999998</v>
      </c>
      <c r="GO69" s="27">
        <f>IF($O69&gt;=GO$1,$S69,0)</f>
        <v>3547.1349999999998</v>
      </c>
      <c r="GP69" s="27">
        <f>IF($O69&gt;=GP$1,$S69,0)</f>
        <v>3547.1349999999998</v>
      </c>
      <c r="GQ69" s="27">
        <f>IF($O69&gt;=GQ$1,$S69,0)</f>
        <v>3547.1349999999998</v>
      </c>
      <c r="GR69" s="27">
        <f>IF($O69&gt;=GR$1,$S69,0)</f>
        <v>3547.1349999999998</v>
      </c>
      <c r="GS69" s="27">
        <f>IF($O69&gt;=GS$1,$S69,0)</f>
        <v>3547.1349999999998</v>
      </c>
      <c r="GT69" s="27">
        <f>IF($O69&gt;=GT$1,$S69,0)</f>
        <v>3547.1349999999998</v>
      </c>
      <c r="GU69" s="27">
        <f>IF($O69&gt;=GU$1,$S69,0)</f>
        <v>3547.1349999999998</v>
      </c>
      <c r="GV69" s="27">
        <f>IF($O69&gt;=GV$1,$S69,0)</f>
        <v>3547.1349999999998</v>
      </c>
      <c r="GW69" s="27">
        <f>IF($O69&gt;=GW$1,$S69,0)</f>
        <v>3547.1349999999998</v>
      </c>
      <c r="GX69" s="27">
        <f>IF($O69&gt;=GX$1,$S69,0)</f>
        <v>3547.1349999999998</v>
      </c>
      <c r="GY69" s="27">
        <f>IF($O69&gt;=GY$1,$S69,0)</f>
        <v>3547.1349999999998</v>
      </c>
      <c r="GZ69" s="27">
        <f>IF($O69&gt;=GZ$1,$S69,0)</f>
        <v>3547.1349999999998</v>
      </c>
      <c r="HA69" s="27">
        <f>IF($O69&gt;=HA$1,$S69,0)</f>
        <v>3547.1349999999998</v>
      </c>
      <c r="HB69" s="27">
        <f>IF($O69&gt;=HB$1,$S69,0)</f>
        <v>3547.1349999999998</v>
      </c>
      <c r="HC69" s="27">
        <f>IF($O69&gt;=HC$1,$S69,0)</f>
        <v>3547.1349999999998</v>
      </c>
    </row>
    <row r="70" spans="1:211">
      <c r="A70" s="3">
        <v>9164</v>
      </c>
      <c r="B70" s="3" t="s">
        <v>363</v>
      </c>
      <c r="C70" s="3" t="s">
        <v>9</v>
      </c>
      <c r="D70" s="3">
        <v>61</v>
      </c>
      <c r="E70" s="4">
        <v>31481</v>
      </c>
      <c r="F70" s="5">
        <v>32.301369863013697</v>
      </c>
      <c r="G70" s="3" t="s">
        <v>99</v>
      </c>
      <c r="H70" s="4">
        <v>20926</v>
      </c>
      <c r="I70" s="9" t="s">
        <v>838</v>
      </c>
      <c r="J70" s="5">
        <v>2010.44</v>
      </c>
      <c r="K70" s="31">
        <v>349</v>
      </c>
      <c r="L70" s="32">
        <v>32</v>
      </c>
      <c r="M70" s="33">
        <f>VLOOKUP(L70,FIND,3,TRUE)</f>
        <v>1.5</v>
      </c>
      <c r="N70" s="32">
        <f>IF(L70&gt;30,180,VLOOKUP(L70,TEMPO,2,FALSE))</f>
        <v>180</v>
      </c>
      <c r="O70" s="32">
        <f>IF(R70&gt;0,4,N70)</f>
        <v>180</v>
      </c>
      <c r="P70" s="96">
        <f>J70*M70*L70</f>
        <v>96501.119999999995</v>
      </c>
      <c r="Q70" s="96">
        <f>10934.45*2</f>
        <v>21868.9</v>
      </c>
      <c r="R70" s="96">
        <f>IF(P70&lt;=Q70,P70/4,0)</f>
        <v>0</v>
      </c>
      <c r="S70" s="5">
        <f>IF(P70&gt;=Q70,P70/N70,0)</f>
        <v>536.11733333333336</v>
      </c>
      <c r="T70" s="3"/>
      <c r="U70" s="3">
        <f>IF(T70="",1,0)</f>
        <v>1</v>
      </c>
      <c r="V70" s="3">
        <v>41</v>
      </c>
      <c r="W70" s="5">
        <v>0</v>
      </c>
      <c r="X70" s="5">
        <v>402.65</v>
      </c>
      <c r="Y70" s="5">
        <f>X70*W70</f>
        <v>0</v>
      </c>
      <c r="Z70" s="5">
        <v>400</v>
      </c>
      <c r="AA70" s="5">
        <f>S70+Y70+Z70</f>
        <v>936.11733333333336</v>
      </c>
      <c r="AB70" s="39">
        <f>(J70/12+J70/12*1.3333333333+450/12+J70/30*6/12+J70)*1.3+Y70+Z70+153.9</f>
        <v>3767.976088881629</v>
      </c>
      <c r="AC70" s="39" t="s">
        <v>9</v>
      </c>
      <c r="AD70" s="39">
        <f>J70*1.3+400+153.9</f>
        <v>3167.4720000000002</v>
      </c>
      <c r="AE70" s="39">
        <f>SUMIFS('CUSTO MENSAL FUNC NOVO'!H:H,'CUSTO MENSAL FUNC NOVO'!A:A,'VALORES MENSAIS'!AC70)</f>
        <v>2257.5630000000001</v>
      </c>
      <c r="AF70" s="27">
        <f>IF($R70&gt;0,$R70,$S70)+$Y70+$Z70</f>
        <v>936.11733333333336</v>
      </c>
      <c r="AG70" s="27">
        <f>IF($R70&gt;0,$R70,$S70)+$Y70+$Z70</f>
        <v>936.11733333333336</v>
      </c>
      <c r="AH70" s="27">
        <f>IF($R70&gt;0,$R70,$S70)+$Y70+$Z70</f>
        <v>936.11733333333336</v>
      </c>
      <c r="AI70" s="27">
        <f>IF($R70&gt;0,$R70,$S70)+$Y70+$Z70</f>
        <v>936.11733333333336</v>
      </c>
      <c r="AJ70" s="27">
        <f>IF($O70&gt;=AJ$1,$S70+$Y70+$Z70,$Y70+$Z70)</f>
        <v>936.11733333333336</v>
      </c>
      <c r="AK70" s="27">
        <f>IF($O70&gt;=AK$1,$S70+$Y70+$Z70,$Y70+$Z70)</f>
        <v>936.11733333333336</v>
      </c>
      <c r="AL70" s="27">
        <f>IF($O70&gt;=AL$1,$S70+$Y70+$Z70,$Y70+$Z70)</f>
        <v>936.11733333333336</v>
      </c>
      <c r="AM70" s="27">
        <f>IF($O70&gt;=AM$1,$S70+$Y70+$Z70,$Y70+$Z70)</f>
        <v>936.11733333333336</v>
      </c>
      <c r="AN70" s="27">
        <f>IF($O70&gt;=AN$1,$S70+$Y70+$Z70,$Y70+$Z70)</f>
        <v>936.11733333333336</v>
      </c>
      <c r="AO70" s="27">
        <f>IF($O70&gt;=AO$1,$S70+$Y70+$Z70,$Y70+$Z70)</f>
        <v>936.11733333333336</v>
      </c>
      <c r="AP70" s="27">
        <f>IF($O70&gt;=AP$1,$S70+$Y70+$Z70,$Y70+$Z70)</f>
        <v>936.11733333333336</v>
      </c>
      <c r="AQ70" s="27">
        <f>IF($O70&gt;=AQ$1,$S70+$Y70+$Z70,$Y70+$Z70)</f>
        <v>936.11733333333336</v>
      </c>
      <c r="AR70" s="27">
        <f>IF($O70&gt;=AR$1,$S70+$Y70+$Z70,$Y70+$Z70)</f>
        <v>936.11733333333336</v>
      </c>
      <c r="AS70" s="27">
        <f>IF($O70&gt;=AS$1,$S70+$Y70+$Z70,$Y70+$Z70)</f>
        <v>936.11733333333336</v>
      </c>
      <c r="AT70" s="27">
        <f>IF($O70&gt;=AT$1,$S70+$Y70+$Z70,$Y70+$Z70)</f>
        <v>936.11733333333336</v>
      </c>
      <c r="AU70" s="27">
        <f>IF($O70&gt;=AU$1,$S70+$Y70+$Z70,$Y70+$Z70)</f>
        <v>936.11733333333336</v>
      </c>
      <c r="AV70" s="27">
        <f>IF($O70&gt;=AV$1,$S70+$Y70+$Z70,$Y70+$Z70)</f>
        <v>936.11733333333336</v>
      </c>
      <c r="AW70" s="27">
        <f>IF($O70&gt;=AW$1,$S70+$Y70+$Z70,$Y70+$Z70)</f>
        <v>936.11733333333336</v>
      </c>
      <c r="AX70" s="27">
        <f>IF($O70&gt;=AX$1,$S70+$Y70+$Z70,$Y70+$Z70)</f>
        <v>936.11733333333336</v>
      </c>
      <c r="AY70" s="27">
        <f>IF($O70&gt;=AY$1,$S70+$Y70+$Z70,$Y70+$Z70)</f>
        <v>936.11733333333336</v>
      </c>
      <c r="AZ70" s="27">
        <f>IF($O70&gt;=AZ$1,$S70+$Y70+$Z70,$Y70+$Z70)</f>
        <v>936.11733333333336</v>
      </c>
      <c r="BA70" s="27">
        <f>IF($O70&gt;=BA$1,$S70+$Y70+$Z70,$Y70+$Z70)</f>
        <v>936.11733333333336</v>
      </c>
      <c r="BB70" s="27">
        <f>IF($O70&gt;=BB$1,$S70+$Y70+$Z70,$Y70+$Z70)</f>
        <v>936.11733333333336</v>
      </c>
      <c r="BC70" s="27">
        <f>IF($O70&gt;=BC$1,$S70+$Y70+$Z70,$Y70+$Z70)</f>
        <v>936.11733333333336</v>
      </c>
      <c r="BD70" s="27">
        <f>IF($O70&gt;=BD$1,$S70+$Y70+$Z70,$Y70+$Z70)</f>
        <v>936.11733333333336</v>
      </c>
      <c r="BE70" s="27">
        <f>IF($O70&gt;=BE$1,$S70+$Y70+$Z70,$Y70+$Z70)</f>
        <v>936.11733333333336</v>
      </c>
      <c r="BF70" s="27">
        <f>IF($O70&gt;=BF$1,$S70+$Y70+$Z70,$Y70+$Z70)</f>
        <v>936.11733333333336</v>
      </c>
      <c r="BG70" s="27">
        <f>IF($O70&gt;=BG$1,$S70+$Y70+$Z70,$Y70+$Z70)</f>
        <v>936.11733333333336</v>
      </c>
      <c r="BH70" s="27">
        <f>IF($O70&gt;=BH$1,$S70+$Y70+$Z70,$Y70+$Z70)</f>
        <v>936.11733333333336</v>
      </c>
      <c r="BI70" s="27">
        <f>IF($O70&gt;=BI$1,$S70+$Y70+$Z70,$Y70+$Z70)</f>
        <v>936.11733333333336</v>
      </c>
      <c r="BJ70" s="27">
        <f>IF($O70&gt;=BJ$1,$S70+$Y70+$Z70,$Y70+$Z70)</f>
        <v>936.11733333333336</v>
      </c>
      <c r="BK70" s="27">
        <f>IF($O70&gt;=BK$1,$S70+$Y70+$Z70,$Y70+$Z70)</f>
        <v>936.11733333333336</v>
      </c>
      <c r="BL70" s="27">
        <f>IF($O70&gt;=BL$1,$S70+$Y70+$Z70,$Y70+$Z70)</f>
        <v>936.11733333333336</v>
      </c>
      <c r="BM70" s="27">
        <f>IF($O70&gt;=BM$1,$S70+$Y70+$Z70,$Y70+$Z70)</f>
        <v>936.11733333333336</v>
      </c>
      <c r="BN70" s="27">
        <f>IF($O70&gt;=BN$1,$S70+$Y70+$Z70,$Y70+$Z70)</f>
        <v>936.11733333333336</v>
      </c>
      <c r="BO70" s="27">
        <f>IF($O70&gt;=BO$1,$S70+$Y70+$Z70,$Y70+$Z70)</f>
        <v>936.11733333333336</v>
      </c>
      <c r="BP70" s="27">
        <f>IF($O70&gt;=BP$1,$S70+$Y70+$Z70,$Y70+$Z70)</f>
        <v>936.11733333333336</v>
      </c>
      <c r="BQ70" s="27">
        <f>IF($O70&gt;=BQ$1,$S70+$Y70+$Z70,$Y70+$Z70)</f>
        <v>936.11733333333336</v>
      </c>
      <c r="BR70" s="27">
        <f>IF($O70&gt;=BR$1,$S70+$Y70+$Z70,$Y70+$Z70)</f>
        <v>936.11733333333336</v>
      </c>
      <c r="BS70" s="27">
        <f>IF($O70&gt;=BS$1,$S70+$Y70+$Z70,$Y70+$Z70)</f>
        <v>936.11733333333336</v>
      </c>
      <c r="BT70" s="27">
        <f>IF($O70&gt;=BT$1,$S70+$Y70+$Z70,$Y70+$Z70)</f>
        <v>936.11733333333336</v>
      </c>
      <c r="BU70" s="27">
        <f>IF($O70&gt;=BU$1,$S70+$Y70+$Z70,$Y70+$Z70)</f>
        <v>936.11733333333336</v>
      </c>
      <c r="BV70" s="27">
        <f>IF($O70&gt;=BV$1,$S70+$Y70+$Z70,$Y70+$Z70)</f>
        <v>936.11733333333336</v>
      </c>
      <c r="BW70" s="27">
        <f>IF($O70&gt;=BW$1,$S70+$Y70+$Z70,$Y70+$Z70)</f>
        <v>936.11733333333336</v>
      </c>
      <c r="BX70" s="27">
        <f>IF($O70&gt;=BX$1,$S70+$Y70+$Z70,$Y70+$Z70)</f>
        <v>936.11733333333336</v>
      </c>
      <c r="BY70" s="27">
        <f>IF($O70&gt;=BY$1,$S70+$Y70+$Z70,$Y70+$Z70)</f>
        <v>936.11733333333336</v>
      </c>
      <c r="BZ70" s="27">
        <f>IF($O70&gt;=BZ$1,$S70+$Y70+$Z70,$Y70+$Z70)</f>
        <v>936.11733333333336</v>
      </c>
      <c r="CA70" s="27">
        <f>IF($O70&gt;=CA$1,$S70+$Y70+$Z70,$Y70+$Z70)</f>
        <v>936.11733333333336</v>
      </c>
      <c r="CB70" s="27">
        <f>IF($O70&gt;=CB$1,$S70+$Y70+$Z70,$Y70+$Z70)</f>
        <v>936.11733333333336</v>
      </c>
      <c r="CC70" s="27">
        <f>IF($O70&gt;=CC$1,$S70+$Y70+$Z70,$Y70+$Z70)</f>
        <v>936.11733333333336</v>
      </c>
      <c r="CD70" s="27">
        <f>IF($O70&gt;=CD$1,$S70+$Y70+$Z70,$Y70+$Z70)</f>
        <v>936.11733333333336</v>
      </c>
      <c r="CE70" s="27">
        <f>IF($O70&gt;=CE$1,$S70+$Y70+$Z70,$Y70+$Z70)</f>
        <v>936.11733333333336</v>
      </c>
      <c r="CF70" s="27">
        <f>IF($O70&gt;=CF$1,$S70+$Y70+$Z70,$Y70+$Z70)</f>
        <v>936.11733333333336</v>
      </c>
      <c r="CG70" s="27">
        <f>IF($O70&gt;=CG$1,$S70+$Y70+$Z70,$Y70+$Z70)</f>
        <v>936.11733333333336</v>
      </c>
      <c r="CH70" s="27">
        <f>IF($O70&gt;=CH$1,$S70+$Y70+$Z70,$Y70+$Z70)</f>
        <v>936.11733333333336</v>
      </c>
      <c r="CI70" s="27">
        <f>IF($O70&gt;=CI$1,$S70+$Y70+$Z70,$Y70+$Z70)</f>
        <v>936.11733333333336</v>
      </c>
      <c r="CJ70" s="27">
        <f>IF($O70&gt;=CJ$1,$S70+$Y70+$Z70,$Y70+$Z70)</f>
        <v>936.11733333333336</v>
      </c>
      <c r="CK70" s="27">
        <f>IF($O70&gt;=CK$1,$S70+$Y70+$Z70,$Y70+$Z70)</f>
        <v>936.11733333333336</v>
      </c>
      <c r="CL70" s="27">
        <f>IF($O70&gt;=CL$1,$S70+$Y70+$Z70,$Y70+$Z70)</f>
        <v>936.11733333333336</v>
      </c>
      <c r="CM70" s="27">
        <f>IF($O70&gt;=CM$1,$S70+$Y70+$Z70,$Y70+$Z70)</f>
        <v>936.11733333333336</v>
      </c>
      <c r="CN70" s="27">
        <f>IF($O70&gt;=CN$1,$S70+$Y70,$Y70)</f>
        <v>536.11733333333336</v>
      </c>
      <c r="CO70" s="27">
        <f>IF($O70&gt;=CO$1,$S70+$Y70,$Y70)</f>
        <v>536.11733333333336</v>
      </c>
      <c r="CP70" s="27">
        <f>IF($O70&gt;=CP$1,$S70+$Y70,$Y70)</f>
        <v>536.11733333333336</v>
      </c>
      <c r="CQ70" s="27">
        <f>IF($O70&gt;=CQ$1,$S70+$Y70,$Y70)</f>
        <v>536.11733333333336</v>
      </c>
      <c r="CR70" s="27">
        <f>IF($O70&gt;=CR$1,$S70+$Y70,$Y70)</f>
        <v>536.11733333333336</v>
      </c>
      <c r="CS70" s="27">
        <f>IF($O70&gt;=CS$1,$S70+$Y70,$Y70)</f>
        <v>536.11733333333336</v>
      </c>
      <c r="CT70" s="27">
        <f>IF($O70&gt;=CT$1,$S70+$Y70,$Y70)</f>
        <v>536.11733333333336</v>
      </c>
      <c r="CU70" s="27">
        <f>IF($O70&gt;=CU$1,$S70+$Y70,$Y70)</f>
        <v>536.11733333333336</v>
      </c>
      <c r="CV70" s="27">
        <f>IF($O70&gt;=CV$1,$S70+$Y70,$Y70)</f>
        <v>536.11733333333336</v>
      </c>
      <c r="CW70" s="27">
        <f>IF($O70&gt;=CW$1,$S70+$Y70,$Y70)</f>
        <v>536.11733333333336</v>
      </c>
      <c r="CX70" s="27">
        <f>IF($O70&gt;=CX$1,$S70+$Y70,$Y70)</f>
        <v>536.11733333333336</v>
      </c>
      <c r="CY70" s="27">
        <f>IF($O70&gt;=CY$1,$S70+$Y70,$Y70)</f>
        <v>536.11733333333336</v>
      </c>
      <c r="CZ70" s="27">
        <f>IF($O70&gt;=CZ$1,$S70+$Y70,$Y70)</f>
        <v>536.11733333333336</v>
      </c>
      <c r="DA70" s="27">
        <f>IF($O70&gt;=DA$1,$S70+$Y70,$Y70)</f>
        <v>536.11733333333336</v>
      </c>
      <c r="DB70" s="27">
        <f>IF($O70&gt;=DB$1,$S70+$Y70,$Y70)</f>
        <v>536.11733333333336</v>
      </c>
      <c r="DC70" s="27">
        <f>IF($O70&gt;=DC$1,$S70+$Y70,$Y70)</f>
        <v>536.11733333333336</v>
      </c>
      <c r="DD70" s="27">
        <f>IF($O70&gt;=DD$1,$S70+$Y70,$Y70)</f>
        <v>536.11733333333336</v>
      </c>
      <c r="DE70" s="27">
        <f>IF($O70&gt;=DE$1,$S70+$Y70,$Y70)</f>
        <v>536.11733333333336</v>
      </c>
      <c r="DF70" s="27">
        <f>IF($O70&gt;=DF$1,$S70+$Y70,$Y70)</f>
        <v>536.11733333333336</v>
      </c>
      <c r="DG70" s="27">
        <f>IF($O70&gt;=DG$1,$S70+$Y70,$Y70)</f>
        <v>536.11733333333336</v>
      </c>
      <c r="DH70" s="27">
        <f>IF($O70&gt;=DH$1,$S70+$Y70,$Y70)</f>
        <v>536.11733333333336</v>
      </c>
      <c r="DI70" s="27">
        <f>IF($O70&gt;=DI$1,$S70+$Y70,$Y70)</f>
        <v>536.11733333333336</v>
      </c>
      <c r="DJ70" s="27">
        <f>IF($O70&gt;=DJ$1,$S70+$Y70,$Y70)</f>
        <v>536.11733333333336</v>
      </c>
      <c r="DK70" s="27">
        <f>IF($O70&gt;=DK$1,$S70+$Y70,$Y70)</f>
        <v>536.11733333333336</v>
      </c>
      <c r="DL70" s="27">
        <f>IF($O70&gt;=DL$1,$S70+$Y70,$Y70)</f>
        <v>536.11733333333336</v>
      </c>
      <c r="DM70" s="27">
        <f>IF($O70&gt;=DM$1,$S70+$Y70,$Y70)</f>
        <v>536.11733333333336</v>
      </c>
      <c r="DN70" s="27">
        <f>IF($O70&gt;=DN$1,$S70+$Y70,$Y70)</f>
        <v>536.11733333333336</v>
      </c>
      <c r="DO70" s="27">
        <f>IF($O70&gt;=DO$1,$S70+$Y70,$Y70)</f>
        <v>536.11733333333336</v>
      </c>
      <c r="DP70" s="27">
        <f>IF($O70&gt;=DP$1,$S70+$Y70,$Y70)</f>
        <v>536.11733333333336</v>
      </c>
      <c r="DQ70" s="27">
        <f>IF($O70&gt;=DQ$1,$S70+$Y70,$Y70)</f>
        <v>536.11733333333336</v>
      </c>
      <c r="DR70" s="27">
        <f>IF($O70&gt;=DR$1,$S70+$Y70,$Y70)</f>
        <v>536.11733333333336</v>
      </c>
      <c r="DS70" s="27">
        <f>IF($O70&gt;=DS$1,$S70+$Y70,$Y70)</f>
        <v>536.11733333333336</v>
      </c>
      <c r="DT70" s="27">
        <f>IF($O70&gt;=DT$1,$S70+$Y70,$Y70)</f>
        <v>536.11733333333336</v>
      </c>
      <c r="DU70" s="27">
        <f>IF($O70&gt;=DU$1,$S70+$Y70,$Y70)</f>
        <v>536.11733333333336</v>
      </c>
      <c r="DV70" s="27">
        <f>IF($O70&gt;=DV$1,$S70+$Y70,$Y70)</f>
        <v>536.11733333333336</v>
      </c>
      <c r="DW70" s="27">
        <f>IF($O70&gt;=DW$1,$S70+$Y70,$Y70)</f>
        <v>536.11733333333336</v>
      </c>
      <c r="DX70" s="27">
        <f>IF($O70&gt;=DX$1,$S70+$Y70,$Y70)</f>
        <v>536.11733333333336</v>
      </c>
      <c r="DY70" s="27">
        <f>IF($O70&gt;=DY$1,$S70+$Y70,$Y70)</f>
        <v>536.11733333333336</v>
      </c>
      <c r="DZ70" s="27">
        <f>IF($O70&gt;=DZ$1,$S70+$Y70,$Y70)</f>
        <v>536.11733333333336</v>
      </c>
      <c r="EA70" s="27">
        <f>IF($O70&gt;=EA$1,$S70+$Y70,$Y70)</f>
        <v>536.11733333333336</v>
      </c>
      <c r="EB70" s="27">
        <f>IF($O70&gt;=EB$1,$S70+$Y70,$Y70)</f>
        <v>536.11733333333336</v>
      </c>
      <c r="EC70" s="27">
        <f>IF($O70&gt;=EC$1,$S70+$Y70,$Y70)</f>
        <v>536.11733333333336</v>
      </c>
      <c r="ED70" s="27">
        <f>IF($O70&gt;=ED$1,$S70+$Y70,$Y70)</f>
        <v>536.11733333333336</v>
      </c>
      <c r="EE70" s="27">
        <f>IF($O70&gt;=EE$1,$S70+$Y70,$Y70)</f>
        <v>536.11733333333336</v>
      </c>
      <c r="EF70" s="27">
        <f>IF($O70&gt;=EF$1,$S70+$Y70,$Y70)</f>
        <v>536.11733333333336</v>
      </c>
      <c r="EG70" s="27">
        <f>IF($O70&gt;=EG$1,$S70+$Y70,$Y70)</f>
        <v>536.11733333333336</v>
      </c>
      <c r="EH70" s="27">
        <f>IF($O70&gt;=EH$1,$S70+$Y70,$Y70)</f>
        <v>536.11733333333336</v>
      </c>
      <c r="EI70" s="27">
        <f>IF($O70&gt;=EI$1,$S70+$Y70,$Y70)</f>
        <v>536.11733333333336</v>
      </c>
      <c r="EJ70" s="27">
        <f>IF($O70&gt;=EJ$1,$S70+$Y70,$Y70)</f>
        <v>536.11733333333336</v>
      </c>
      <c r="EK70" s="27">
        <f>IF($O70&gt;=EK$1,$S70+$Y70,$Y70)</f>
        <v>536.11733333333336</v>
      </c>
      <c r="EL70" s="27">
        <f>IF($O70&gt;=EL$1,$S70+$Y70,$Y70)</f>
        <v>536.11733333333336</v>
      </c>
      <c r="EM70" s="27">
        <f>IF($O70&gt;=EM$1,$S70+$Y70,$Y70)</f>
        <v>536.11733333333336</v>
      </c>
      <c r="EN70" s="27">
        <f>IF($O70&gt;=EN$1,$S70+$Y70,$Y70)</f>
        <v>536.11733333333336</v>
      </c>
      <c r="EO70" s="27">
        <f>IF($O70&gt;=EO$1,$S70+$Y70,$Y70)</f>
        <v>536.11733333333336</v>
      </c>
      <c r="EP70" s="27">
        <f>IF($O70&gt;=EP$1,$S70+$Y70,$Y70)</f>
        <v>536.11733333333336</v>
      </c>
      <c r="EQ70" s="27">
        <f>IF($O70&gt;=EQ$1,$S70+$Y70,$Y70)</f>
        <v>536.11733333333336</v>
      </c>
      <c r="ER70" s="27">
        <f>IF($O70&gt;=ER$1,$S70+$Y70,$Y70)</f>
        <v>536.11733333333336</v>
      </c>
      <c r="ES70" s="27">
        <f>IF($O70&gt;=ES$1,$S70+$Y70,$Y70)</f>
        <v>536.11733333333336</v>
      </c>
      <c r="ET70" s="27">
        <f>IF($O70&gt;=ET$1,$S70+$Y70,$Y70)</f>
        <v>536.11733333333336</v>
      </c>
      <c r="EU70" s="27">
        <f>IF($O70&gt;=EU$1,$S70+$Y70,$Y70)</f>
        <v>536.11733333333336</v>
      </c>
      <c r="EV70" s="27">
        <f>IF($O70&gt;=EV$1,$S70,0)</f>
        <v>536.11733333333336</v>
      </c>
      <c r="EW70" s="27">
        <f>IF($O70&gt;=EW$1,$S70,0)</f>
        <v>536.11733333333336</v>
      </c>
      <c r="EX70" s="27">
        <f>IF($O70&gt;=EX$1,$S70,0)</f>
        <v>536.11733333333336</v>
      </c>
      <c r="EY70" s="27">
        <f>IF($O70&gt;=EY$1,$S70,0)</f>
        <v>536.11733333333336</v>
      </c>
      <c r="EZ70" s="27">
        <f>IF($O70&gt;=EZ$1,$S70,0)</f>
        <v>536.11733333333336</v>
      </c>
      <c r="FA70" s="27">
        <f>IF($O70&gt;=FA$1,$S70,0)</f>
        <v>536.11733333333336</v>
      </c>
      <c r="FB70" s="27">
        <f>IF($O70&gt;=FB$1,$S70,0)</f>
        <v>536.11733333333336</v>
      </c>
      <c r="FC70" s="27">
        <f>IF($O70&gt;=FC$1,$S70,0)</f>
        <v>536.11733333333336</v>
      </c>
      <c r="FD70" s="27">
        <f>IF($O70&gt;=FD$1,$S70,0)</f>
        <v>536.11733333333336</v>
      </c>
      <c r="FE70" s="27">
        <f>IF($O70&gt;=FE$1,$S70,0)</f>
        <v>536.11733333333336</v>
      </c>
      <c r="FF70" s="27">
        <f>IF($O70&gt;=FF$1,$S70,0)</f>
        <v>536.11733333333336</v>
      </c>
      <c r="FG70" s="27">
        <f>IF($O70&gt;=FG$1,$S70,0)</f>
        <v>536.11733333333336</v>
      </c>
      <c r="FH70" s="27">
        <f>IF($O70&gt;=FH$1,$S70,0)</f>
        <v>536.11733333333336</v>
      </c>
      <c r="FI70" s="27">
        <f>IF($O70&gt;=FI$1,$S70,0)</f>
        <v>536.11733333333336</v>
      </c>
      <c r="FJ70" s="27">
        <f>IF($O70&gt;=FJ$1,$S70,0)</f>
        <v>536.11733333333336</v>
      </c>
      <c r="FK70" s="27">
        <f>IF($O70&gt;=FK$1,$S70,0)</f>
        <v>536.11733333333336</v>
      </c>
      <c r="FL70" s="27">
        <f>IF($O70&gt;=FL$1,$S70,0)</f>
        <v>536.11733333333336</v>
      </c>
      <c r="FM70" s="27">
        <f>IF($O70&gt;=FM$1,$S70,0)</f>
        <v>536.11733333333336</v>
      </c>
      <c r="FN70" s="27">
        <f>IF($O70&gt;=FN$1,$S70,0)</f>
        <v>536.11733333333336</v>
      </c>
      <c r="FO70" s="27">
        <f>IF($O70&gt;=FO$1,$S70,0)</f>
        <v>536.11733333333336</v>
      </c>
      <c r="FP70" s="27">
        <f>IF($O70&gt;=FP$1,$S70,0)</f>
        <v>536.11733333333336</v>
      </c>
      <c r="FQ70" s="27">
        <f>IF($O70&gt;=FQ$1,$S70,0)</f>
        <v>536.11733333333336</v>
      </c>
      <c r="FR70" s="27">
        <f>IF($O70&gt;=FR$1,$S70,0)</f>
        <v>536.11733333333336</v>
      </c>
      <c r="FS70" s="27">
        <f>IF($O70&gt;=FS$1,$S70,0)</f>
        <v>536.11733333333336</v>
      </c>
      <c r="FT70" s="27">
        <f>IF($O70&gt;=FT$1,$S70,0)</f>
        <v>536.11733333333336</v>
      </c>
      <c r="FU70" s="27">
        <f>IF($O70&gt;=FU$1,$S70,0)</f>
        <v>536.11733333333336</v>
      </c>
      <c r="FV70" s="27">
        <f>IF($O70&gt;=FV$1,$S70,0)</f>
        <v>536.11733333333336</v>
      </c>
      <c r="FW70" s="27">
        <f>IF($O70&gt;=FW$1,$S70,0)</f>
        <v>536.11733333333336</v>
      </c>
      <c r="FX70" s="27">
        <f>IF($O70&gt;=FX$1,$S70,0)</f>
        <v>536.11733333333336</v>
      </c>
      <c r="FY70" s="27">
        <f>IF($O70&gt;=FY$1,$S70,0)</f>
        <v>536.11733333333336</v>
      </c>
      <c r="FZ70" s="27">
        <f>IF($O70&gt;=FZ$1,$S70,0)</f>
        <v>536.11733333333336</v>
      </c>
      <c r="GA70" s="27">
        <f>IF($O70&gt;=GA$1,$S70,0)</f>
        <v>536.11733333333336</v>
      </c>
      <c r="GB70" s="27">
        <f>IF($O70&gt;=GB$1,$S70,0)</f>
        <v>536.11733333333336</v>
      </c>
      <c r="GC70" s="27">
        <f>IF($O70&gt;=GC$1,$S70,0)</f>
        <v>536.11733333333336</v>
      </c>
      <c r="GD70" s="27">
        <f>IF($O70&gt;=GD$1,$S70,0)</f>
        <v>536.11733333333336</v>
      </c>
      <c r="GE70" s="27">
        <f>IF($O70&gt;=GE$1,$S70,0)</f>
        <v>536.11733333333336</v>
      </c>
      <c r="GF70" s="27">
        <f>IF($O70&gt;=GF$1,$S70,0)</f>
        <v>536.11733333333336</v>
      </c>
      <c r="GG70" s="27">
        <f>IF($O70&gt;=GG$1,$S70,0)</f>
        <v>536.11733333333336</v>
      </c>
      <c r="GH70" s="27">
        <f>IF($O70&gt;=GH$1,$S70,0)</f>
        <v>536.11733333333336</v>
      </c>
      <c r="GI70" s="27">
        <f>IF($O70&gt;=GI$1,$S70,0)</f>
        <v>536.11733333333336</v>
      </c>
      <c r="GJ70" s="27">
        <f>IF($O70&gt;=GJ$1,$S70,0)</f>
        <v>536.11733333333336</v>
      </c>
      <c r="GK70" s="27">
        <f>IF($O70&gt;=GK$1,$S70,0)</f>
        <v>536.11733333333336</v>
      </c>
      <c r="GL70" s="27">
        <f>IF($O70&gt;=GL$1,$S70,0)</f>
        <v>536.11733333333336</v>
      </c>
      <c r="GM70" s="27">
        <f>IF($O70&gt;=GM$1,$S70,0)</f>
        <v>536.11733333333336</v>
      </c>
      <c r="GN70" s="27">
        <f>IF($O70&gt;=GN$1,$S70,0)</f>
        <v>536.11733333333336</v>
      </c>
      <c r="GO70" s="27">
        <f>IF($O70&gt;=GO$1,$S70,0)</f>
        <v>536.11733333333336</v>
      </c>
      <c r="GP70" s="27">
        <f>IF($O70&gt;=GP$1,$S70,0)</f>
        <v>536.11733333333336</v>
      </c>
      <c r="GQ70" s="27">
        <f>IF($O70&gt;=GQ$1,$S70,0)</f>
        <v>536.11733333333336</v>
      </c>
      <c r="GR70" s="27">
        <f>IF($O70&gt;=GR$1,$S70,0)</f>
        <v>536.11733333333336</v>
      </c>
      <c r="GS70" s="27">
        <f>IF($O70&gt;=GS$1,$S70,0)</f>
        <v>536.11733333333336</v>
      </c>
      <c r="GT70" s="27">
        <f>IF($O70&gt;=GT$1,$S70,0)</f>
        <v>536.11733333333336</v>
      </c>
      <c r="GU70" s="27">
        <f>IF($O70&gt;=GU$1,$S70,0)</f>
        <v>536.11733333333336</v>
      </c>
      <c r="GV70" s="27">
        <f>IF($O70&gt;=GV$1,$S70,0)</f>
        <v>536.11733333333336</v>
      </c>
      <c r="GW70" s="27">
        <f>IF($O70&gt;=GW$1,$S70,0)</f>
        <v>536.11733333333336</v>
      </c>
      <c r="GX70" s="27">
        <f>IF($O70&gt;=GX$1,$S70,0)</f>
        <v>536.11733333333336</v>
      </c>
      <c r="GY70" s="27">
        <f>IF($O70&gt;=GY$1,$S70,0)</f>
        <v>536.11733333333336</v>
      </c>
      <c r="GZ70" s="27">
        <f>IF($O70&gt;=GZ$1,$S70,0)</f>
        <v>536.11733333333336</v>
      </c>
      <c r="HA70" s="27">
        <f>IF($O70&gt;=HA$1,$S70,0)</f>
        <v>536.11733333333336</v>
      </c>
      <c r="HB70" s="27">
        <f>IF($O70&gt;=HB$1,$S70,0)</f>
        <v>536.11733333333336</v>
      </c>
      <c r="HC70" s="27">
        <f>IF($O70&gt;=HC$1,$S70,0)</f>
        <v>536.11733333333336</v>
      </c>
    </row>
    <row r="71" spans="1:211">
      <c r="A71" s="3">
        <v>9172</v>
      </c>
      <c r="B71" s="3" t="s">
        <v>369</v>
      </c>
      <c r="C71" s="3" t="s">
        <v>9</v>
      </c>
      <c r="D71" s="3">
        <v>68</v>
      </c>
      <c r="E71" s="4">
        <v>31476</v>
      </c>
      <c r="F71" s="5">
        <v>32.315068493150683</v>
      </c>
      <c r="G71" s="3" t="s">
        <v>99</v>
      </c>
      <c r="H71" s="4">
        <v>18352</v>
      </c>
      <c r="I71" s="9" t="s">
        <v>838</v>
      </c>
      <c r="J71" s="5">
        <v>2122.39</v>
      </c>
      <c r="K71" s="31">
        <v>349</v>
      </c>
      <c r="L71" s="32">
        <v>32</v>
      </c>
      <c r="M71" s="33">
        <f>VLOOKUP(L71,FIND,3,TRUE)</f>
        <v>1.5</v>
      </c>
      <c r="N71" s="32">
        <f>IF(L71&gt;30,180,VLOOKUP(L71,TEMPO,2,FALSE))</f>
        <v>180</v>
      </c>
      <c r="O71" s="32">
        <f>IF(R71&gt;0,4,N71)</f>
        <v>180</v>
      </c>
      <c r="P71" s="96">
        <f>J71*M71*L71</f>
        <v>101874.72</v>
      </c>
      <c r="Q71" s="96">
        <f>10934.45*2</f>
        <v>21868.9</v>
      </c>
      <c r="R71" s="96">
        <f>IF(P71&lt;=Q71,P71/4,0)</f>
        <v>0</v>
      </c>
      <c r="S71" s="5">
        <f>IF(P71&gt;=Q71,P71/N71,0)</f>
        <v>565.97066666666672</v>
      </c>
      <c r="T71" s="3"/>
      <c r="U71" s="3">
        <f>IF(T71="",1,0)</f>
        <v>1</v>
      </c>
      <c r="V71" s="3">
        <v>47</v>
      </c>
      <c r="W71" s="5">
        <v>0</v>
      </c>
      <c r="X71" s="5">
        <v>402.65</v>
      </c>
      <c r="Y71" s="5">
        <f>X71*W71</f>
        <v>0</v>
      </c>
      <c r="Z71" s="5">
        <v>400</v>
      </c>
      <c r="AA71" s="5">
        <f>S71+Y71+Z71</f>
        <v>965.97066666666672</v>
      </c>
      <c r="AB71" s="39">
        <f>(J71/12+J71/12*1.3333333333+450/12+J71/30*6/12+J71)*1.3+Y71+Z71+153.9</f>
        <v>3944.2351444367805</v>
      </c>
      <c r="AC71" s="39" t="s">
        <v>9</v>
      </c>
      <c r="AD71" s="39">
        <f>J71*1.3+400+153.9</f>
        <v>3313.0070000000001</v>
      </c>
      <c r="AE71" s="39">
        <f>SUMIFS('CUSTO MENSAL FUNC NOVO'!H:H,'CUSTO MENSAL FUNC NOVO'!A:A,'VALORES MENSAIS'!AC71)</f>
        <v>2257.5630000000001</v>
      </c>
      <c r="AF71" s="27">
        <f>IF($R71&gt;0,$R71,$S71)+$Y71+$Z71</f>
        <v>965.97066666666672</v>
      </c>
      <c r="AG71" s="27">
        <f>IF($R71&gt;0,$R71,$S71)+$Y71+$Z71</f>
        <v>965.97066666666672</v>
      </c>
      <c r="AH71" s="27">
        <f>IF($R71&gt;0,$R71,$S71)+$Y71+$Z71</f>
        <v>965.97066666666672</v>
      </c>
      <c r="AI71" s="27">
        <f>IF($R71&gt;0,$R71,$S71)+$Y71+$Z71</f>
        <v>965.97066666666672</v>
      </c>
      <c r="AJ71" s="27">
        <f>IF($O71&gt;=AJ$1,$S71+$Y71+$Z71,$Y71+$Z71)</f>
        <v>965.97066666666672</v>
      </c>
      <c r="AK71" s="27">
        <f>IF($O71&gt;=AK$1,$S71+$Y71+$Z71,$Y71+$Z71)</f>
        <v>965.97066666666672</v>
      </c>
      <c r="AL71" s="27">
        <f>IF($O71&gt;=AL$1,$S71+$Y71+$Z71,$Y71+$Z71)</f>
        <v>965.97066666666672</v>
      </c>
      <c r="AM71" s="27">
        <f>IF($O71&gt;=AM$1,$S71+$Y71+$Z71,$Y71+$Z71)</f>
        <v>965.97066666666672</v>
      </c>
      <c r="AN71" s="27">
        <f>IF($O71&gt;=AN$1,$S71+$Y71+$Z71,$Y71+$Z71)</f>
        <v>965.97066666666672</v>
      </c>
      <c r="AO71" s="27">
        <f>IF($O71&gt;=AO$1,$S71+$Y71+$Z71,$Y71+$Z71)</f>
        <v>965.97066666666672</v>
      </c>
      <c r="AP71" s="27">
        <f>IF($O71&gt;=AP$1,$S71+$Y71+$Z71,$Y71+$Z71)</f>
        <v>965.97066666666672</v>
      </c>
      <c r="AQ71" s="27">
        <f>IF($O71&gt;=AQ$1,$S71+$Y71+$Z71,$Y71+$Z71)</f>
        <v>965.97066666666672</v>
      </c>
      <c r="AR71" s="27">
        <f>IF($O71&gt;=AR$1,$S71+$Y71+$Z71,$Y71+$Z71)</f>
        <v>965.97066666666672</v>
      </c>
      <c r="AS71" s="27">
        <f>IF($O71&gt;=AS$1,$S71+$Y71+$Z71,$Y71+$Z71)</f>
        <v>965.97066666666672</v>
      </c>
      <c r="AT71" s="27">
        <f>IF($O71&gt;=AT$1,$S71+$Y71+$Z71,$Y71+$Z71)</f>
        <v>965.97066666666672</v>
      </c>
      <c r="AU71" s="27">
        <f>IF($O71&gt;=AU$1,$S71+$Y71+$Z71,$Y71+$Z71)</f>
        <v>965.97066666666672</v>
      </c>
      <c r="AV71" s="27">
        <f>IF($O71&gt;=AV$1,$S71+$Y71+$Z71,$Y71+$Z71)</f>
        <v>965.97066666666672</v>
      </c>
      <c r="AW71" s="27">
        <f>IF($O71&gt;=AW$1,$S71+$Y71+$Z71,$Y71+$Z71)</f>
        <v>965.97066666666672</v>
      </c>
      <c r="AX71" s="27">
        <f>IF($O71&gt;=AX$1,$S71+$Y71+$Z71,$Y71+$Z71)</f>
        <v>965.97066666666672</v>
      </c>
      <c r="AY71" s="27">
        <f>IF($O71&gt;=AY$1,$S71+$Y71+$Z71,$Y71+$Z71)</f>
        <v>965.97066666666672</v>
      </c>
      <c r="AZ71" s="27">
        <f>IF($O71&gt;=AZ$1,$S71+$Y71+$Z71,$Y71+$Z71)</f>
        <v>965.97066666666672</v>
      </c>
      <c r="BA71" s="27">
        <f>IF($O71&gt;=BA$1,$S71+$Y71+$Z71,$Y71+$Z71)</f>
        <v>965.97066666666672</v>
      </c>
      <c r="BB71" s="27">
        <f>IF($O71&gt;=BB$1,$S71+$Y71+$Z71,$Y71+$Z71)</f>
        <v>965.97066666666672</v>
      </c>
      <c r="BC71" s="27">
        <f>IF($O71&gt;=BC$1,$S71+$Y71+$Z71,$Y71+$Z71)</f>
        <v>965.97066666666672</v>
      </c>
      <c r="BD71" s="27">
        <f>IF($O71&gt;=BD$1,$S71+$Y71+$Z71,$Y71+$Z71)</f>
        <v>965.97066666666672</v>
      </c>
      <c r="BE71" s="27">
        <f>IF($O71&gt;=BE$1,$S71+$Y71+$Z71,$Y71+$Z71)</f>
        <v>965.97066666666672</v>
      </c>
      <c r="BF71" s="27">
        <f>IF($O71&gt;=BF$1,$S71+$Y71+$Z71,$Y71+$Z71)</f>
        <v>965.97066666666672</v>
      </c>
      <c r="BG71" s="27">
        <f>IF($O71&gt;=BG$1,$S71+$Y71+$Z71,$Y71+$Z71)</f>
        <v>965.97066666666672</v>
      </c>
      <c r="BH71" s="27">
        <f>IF($O71&gt;=BH$1,$S71+$Y71+$Z71,$Y71+$Z71)</f>
        <v>965.97066666666672</v>
      </c>
      <c r="BI71" s="27">
        <f>IF($O71&gt;=BI$1,$S71+$Y71+$Z71,$Y71+$Z71)</f>
        <v>965.97066666666672</v>
      </c>
      <c r="BJ71" s="27">
        <f>IF($O71&gt;=BJ$1,$S71+$Y71+$Z71,$Y71+$Z71)</f>
        <v>965.97066666666672</v>
      </c>
      <c r="BK71" s="27">
        <f>IF($O71&gt;=BK$1,$S71+$Y71+$Z71,$Y71+$Z71)</f>
        <v>965.97066666666672</v>
      </c>
      <c r="BL71" s="27">
        <f>IF($O71&gt;=BL$1,$S71+$Y71+$Z71,$Y71+$Z71)</f>
        <v>965.97066666666672</v>
      </c>
      <c r="BM71" s="27">
        <f>IF($O71&gt;=BM$1,$S71+$Y71+$Z71,$Y71+$Z71)</f>
        <v>965.97066666666672</v>
      </c>
      <c r="BN71" s="27">
        <f>IF($O71&gt;=BN$1,$S71+$Y71+$Z71,$Y71+$Z71)</f>
        <v>965.97066666666672</v>
      </c>
      <c r="BO71" s="27">
        <f>IF($O71&gt;=BO$1,$S71+$Y71+$Z71,$Y71+$Z71)</f>
        <v>965.97066666666672</v>
      </c>
      <c r="BP71" s="27">
        <f>IF($O71&gt;=BP$1,$S71+$Y71+$Z71,$Y71+$Z71)</f>
        <v>965.97066666666672</v>
      </c>
      <c r="BQ71" s="27">
        <f>IF($O71&gt;=BQ$1,$S71+$Y71+$Z71,$Y71+$Z71)</f>
        <v>965.97066666666672</v>
      </c>
      <c r="BR71" s="27">
        <f>IF($O71&gt;=BR$1,$S71+$Y71+$Z71,$Y71+$Z71)</f>
        <v>965.97066666666672</v>
      </c>
      <c r="BS71" s="27">
        <f>IF($O71&gt;=BS$1,$S71+$Y71+$Z71,$Y71+$Z71)</f>
        <v>965.97066666666672</v>
      </c>
      <c r="BT71" s="27">
        <f>IF($O71&gt;=BT$1,$S71+$Y71+$Z71,$Y71+$Z71)</f>
        <v>965.97066666666672</v>
      </c>
      <c r="BU71" s="27">
        <f>IF($O71&gt;=BU$1,$S71+$Y71+$Z71,$Y71+$Z71)</f>
        <v>965.97066666666672</v>
      </c>
      <c r="BV71" s="27">
        <f>IF($O71&gt;=BV$1,$S71+$Y71+$Z71,$Y71+$Z71)</f>
        <v>965.97066666666672</v>
      </c>
      <c r="BW71" s="27">
        <f>IF($O71&gt;=BW$1,$S71+$Y71+$Z71,$Y71+$Z71)</f>
        <v>965.97066666666672</v>
      </c>
      <c r="BX71" s="27">
        <f>IF($O71&gt;=BX$1,$S71+$Y71+$Z71,$Y71+$Z71)</f>
        <v>965.97066666666672</v>
      </c>
      <c r="BY71" s="27">
        <f>IF($O71&gt;=BY$1,$S71+$Y71+$Z71,$Y71+$Z71)</f>
        <v>965.97066666666672</v>
      </c>
      <c r="BZ71" s="27">
        <f>IF($O71&gt;=BZ$1,$S71+$Y71+$Z71,$Y71+$Z71)</f>
        <v>965.97066666666672</v>
      </c>
      <c r="CA71" s="27">
        <f>IF($O71&gt;=CA$1,$S71+$Y71+$Z71,$Y71+$Z71)</f>
        <v>965.97066666666672</v>
      </c>
      <c r="CB71" s="27">
        <f>IF($O71&gt;=CB$1,$S71+$Y71+$Z71,$Y71+$Z71)</f>
        <v>965.97066666666672</v>
      </c>
      <c r="CC71" s="27">
        <f>IF($O71&gt;=CC$1,$S71+$Y71+$Z71,$Y71+$Z71)</f>
        <v>965.97066666666672</v>
      </c>
      <c r="CD71" s="27">
        <f>IF($O71&gt;=CD$1,$S71+$Y71+$Z71,$Y71+$Z71)</f>
        <v>965.97066666666672</v>
      </c>
      <c r="CE71" s="27">
        <f>IF($O71&gt;=CE$1,$S71+$Y71+$Z71,$Y71+$Z71)</f>
        <v>965.97066666666672</v>
      </c>
      <c r="CF71" s="27">
        <f>IF($O71&gt;=CF$1,$S71+$Y71+$Z71,$Y71+$Z71)</f>
        <v>965.97066666666672</v>
      </c>
      <c r="CG71" s="27">
        <f>IF($O71&gt;=CG$1,$S71+$Y71+$Z71,$Y71+$Z71)</f>
        <v>965.97066666666672</v>
      </c>
      <c r="CH71" s="27">
        <f>IF($O71&gt;=CH$1,$S71+$Y71+$Z71,$Y71+$Z71)</f>
        <v>965.97066666666672</v>
      </c>
      <c r="CI71" s="27">
        <f>IF($O71&gt;=CI$1,$S71+$Y71+$Z71,$Y71+$Z71)</f>
        <v>965.97066666666672</v>
      </c>
      <c r="CJ71" s="27">
        <f>IF($O71&gt;=CJ$1,$S71+$Y71+$Z71,$Y71+$Z71)</f>
        <v>965.97066666666672</v>
      </c>
      <c r="CK71" s="27">
        <f>IF($O71&gt;=CK$1,$S71+$Y71+$Z71,$Y71+$Z71)</f>
        <v>965.97066666666672</v>
      </c>
      <c r="CL71" s="27">
        <f>IF($O71&gt;=CL$1,$S71+$Y71+$Z71,$Y71+$Z71)</f>
        <v>965.97066666666672</v>
      </c>
      <c r="CM71" s="27">
        <f>IF($O71&gt;=CM$1,$S71+$Y71+$Z71,$Y71+$Z71)</f>
        <v>965.97066666666672</v>
      </c>
      <c r="CN71" s="27">
        <f>IF($O71&gt;=CN$1,$S71+$Y71,$Y71)</f>
        <v>565.97066666666672</v>
      </c>
      <c r="CO71" s="27">
        <f>IF($O71&gt;=CO$1,$S71+$Y71,$Y71)</f>
        <v>565.97066666666672</v>
      </c>
      <c r="CP71" s="27">
        <f>IF($O71&gt;=CP$1,$S71+$Y71,$Y71)</f>
        <v>565.97066666666672</v>
      </c>
      <c r="CQ71" s="27">
        <f>IF($O71&gt;=CQ$1,$S71+$Y71,$Y71)</f>
        <v>565.97066666666672</v>
      </c>
      <c r="CR71" s="27">
        <f>IF($O71&gt;=CR$1,$S71+$Y71,$Y71)</f>
        <v>565.97066666666672</v>
      </c>
      <c r="CS71" s="27">
        <f>IF($O71&gt;=CS$1,$S71+$Y71,$Y71)</f>
        <v>565.97066666666672</v>
      </c>
      <c r="CT71" s="27">
        <f>IF($O71&gt;=CT$1,$S71+$Y71,$Y71)</f>
        <v>565.97066666666672</v>
      </c>
      <c r="CU71" s="27">
        <f>IF($O71&gt;=CU$1,$S71+$Y71,$Y71)</f>
        <v>565.97066666666672</v>
      </c>
      <c r="CV71" s="27">
        <f>IF($O71&gt;=CV$1,$S71+$Y71,$Y71)</f>
        <v>565.97066666666672</v>
      </c>
      <c r="CW71" s="27">
        <f>IF($O71&gt;=CW$1,$S71+$Y71,$Y71)</f>
        <v>565.97066666666672</v>
      </c>
      <c r="CX71" s="27">
        <f>IF($O71&gt;=CX$1,$S71+$Y71,$Y71)</f>
        <v>565.97066666666672</v>
      </c>
      <c r="CY71" s="27">
        <f>IF($O71&gt;=CY$1,$S71+$Y71,$Y71)</f>
        <v>565.97066666666672</v>
      </c>
      <c r="CZ71" s="27">
        <f>IF($O71&gt;=CZ$1,$S71+$Y71,$Y71)</f>
        <v>565.97066666666672</v>
      </c>
      <c r="DA71" s="27">
        <f>IF($O71&gt;=DA$1,$S71+$Y71,$Y71)</f>
        <v>565.97066666666672</v>
      </c>
      <c r="DB71" s="27">
        <f>IF($O71&gt;=DB$1,$S71+$Y71,$Y71)</f>
        <v>565.97066666666672</v>
      </c>
      <c r="DC71" s="27">
        <f>IF($O71&gt;=DC$1,$S71+$Y71,$Y71)</f>
        <v>565.97066666666672</v>
      </c>
      <c r="DD71" s="27">
        <f>IF($O71&gt;=DD$1,$S71+$Y71,$Y71)</f>
        <v>565.97066666666672</v>
      </c>
      <c r="DE71" s="27">
        <f>IF($O71&gt;=DE$1,$S71+$Y71,$Y71)</f>
        <v>565.97066666666672</v>
      </c>
      <c r="DF71" s="27">
        <f>IF($O71&gt;=DF$1,$S71+$Y71,$Y71)</f>
        <v>565.97066666666672</v>
      </c>
      <c r="DG71" s="27">
        <f>IF($O71&gt;=DG$1,$S71+$Y71,$Y71)</f>
        <v>565.97066666666672</v>
      </c>
      <c r="DH71" s="27">
        <f>IF($O71&gt;=DH$1,$S71+$Y71,$Y71)</f>
        <v>565.97066666666672</v>
      </c>
      <c r="DI71" s="27">
        <f>IF($O71&gt;=DI$1,$S71+$Y71,$Y71)</f>
        <v>565.97066666666672</v>
      </c>
      <c r="DJ71" s="27">
        <f>IF($O71&gt;=DJ$1,$S71+$Y71,$Y71)</f>
        <v>565.97066666666672</v>
      </c>
      <c r="DK71" s="27">
        <f>IF($O71&gt;=DK$1,$S71+$Y71,$Y71)</f>
        <v>565.97066666666672</v>
      </c>
      <c r="DL71" s="27">
        <f>IF($O71&gt;=DL$1,$S71+$Y71,$Y71)</f>
        <v>565.97066666666672</v>
      </c>
      <c r="DM71" s="27">
        <f>IF($O71&gt;=DM$1,$S71+$Y71,$Y71)</f>
        <v>565.97066666666672</v>
      </c>
      <c r="DN71" s="27">
        <f>IF($O71&gt;=DN$1,$S71+$Y71,$Y71)</f>
        <v>565.97066666666672</v>
      </c>
      <c r="DO71" s="27">
        <f>IF($O71&gt;=DO$1,$S71+$Y71,$Y71)</f>
        <v>565.97066666666672</v>
      </c>
      <c r="DP71" s="27">
        <f>IF($O71&gt;=DP$1,$S71+$Y71,$Y71)</f>
        <v>565.97066666666672</v>
      </c>
      <c r="DQ71" s="27">
        <f>IF($O71&gt;=DQ$1,$S71+$Y71,$Y71)</f>
        <v>565.97066666666672</v>
      </c>
      <c r="DR71" s="27">
        <f>IF($O71&gt;=DR$1,$S71+$Y71,$Y71)</f>
        <v>565.97066666666672</v>
      </c>
      <c r="DS71" s="27">
        <f>IF($O71&gt;=DS$1,$S71+$Y71,$Y71)</f>
        <v>565.97066666666672</v>
      </c>
      <c r="DT71" s="27">
        <f>IF($O71&gt;=DT$1,$S71+$Y71,$Y71)</f>
        <v>565.97066666666672</v>
      </c>
      <c r="DU71" s="27">
        <f>IF($O71&gt;=DU$1,$S71+$Y71,$Y71)</f>
        <v>565.97066666666672</v>
      </c>
      <c r="DV71" s="27">
        <f>IF($O71&gt;=DV$1,$S71+$Y71,$Y71)</f>
        <v>565.97066666666672</v>
      </c>
      <c r="DW71" s="27">
        <f>IF($O71&gt;=DW$1,$S71+$Y71,$Y71)</f>
        <v>565.97066666666672</v>
      </c>
      <c r="DX71" s="27">
        <f>IF($O71&gt;=DX$1,$S71+$Y71,$Y71)</f>
        <v>565.97066666666672</v>
      </c>
      <c r="DY71" s="27">
        <f>IF($O71&gt;=DY$1,$S71+$Y71,$Y71)</f>
        <v>565.97066666666672</v>
      </c>
      <c r="DZ71" s="27">
        <f>IF($O71&gt;=DZ$1,$S71+$Y71,$Y71)</f>
        <v>565.97066666666672</v>
      </c>
      <c r="EA71" s="27">
        <f>IF($O71&gt;=EA$1,$S71+$Y71,$Y71)</f>
        <v>565.97066666666672</v>
      </c>
      <c r="EB71" s="27">
        <f>IF($O71&gt;=EB$1,$S71+$Y71,$Y71)</f>
        <v>565.97066666666672</v>
      </c>
      <c r="EC71" s="27">
        <f>IF($O71&gt;=EC$1,$S71+$Y71,$Y71)</f>
        <v>565.97066666666672</v>
      </c>
      <c r="ED71" s="27">
        <f>IF($O71&gt;=ED$1,$S71+$Y71,$Y71)</f>
        <v>565.97066666666672</v>
      </c>
      <c r="EE71" s="27">
        <f>IF($O71&gt;=EE$1,$S71+$Y71,$Y71)</f>
        <v>565.97066666666672</v>
      </c>
      <c r="EF71" s="27">
        <f>IF($O71&gt;=EF$1,$S71+$Y71,$Y71)</f>
        <v>565.97066666666672</v>
      </c>
      <c r="EG71" s="27">
        <f>IF($O71&gt;=EG$1,$S71+$Y71,$Y71)</f>
        <v>565.97066666666672</v>
      </c>
      <c r="EH71" s="27">
        <f>IF($O71&gt;=EH$1,$S71+$Y71,$Y71)</f>
        <v>565.97066666666672</v>
      </c>
      <c r="EI71" s="27">
        <f>IF($O71&gt;=EI$1,$S71+$Y71,$Y71)</f>
        <v>565.97066666666672</v>
      </c>
      <c r="EJ71" s="27">
        <f>IF($O71&gt;=EJ$1,$S71+$Y71,$Y71)</f>
        <v>565.97066666666672</v>
      </c>
      <c r="EK71" s="27">
        <f>IF($O71&gt;=EK$1,$S71+$Y71,$Y71)</f>
        <v>565.97066666666672</v>
      </c>
      <c r="EL71" s="27">
        <f>IF($O71&gt;=EL$1,$S71+$Y71,$Y71)</f>
        <v>565.97066666666672</v>
      </c>
      <c r="EM71" s="27">
        <f>IF($O71&gt;=EM$1,$S71+$Y71,$Y71)</f>
        <v>565.97066666666672</v>
      </c>
      <c r="EN71" s="27">
        <f>IF($O71&gt;=EN$1,$S71+$Y71,$Y71)</f>
        <v>565.97066666666672</v>
      </c>
      <c r="EO71" s="27">
        <f>IF($O71&gt;=EO$1,$S71+$Y71,$Y71)</f>
        <v>565.97066666666672</v>
      </c>
      <c r="EP71" s="27">
        <f>IF($O71&gt;=EP$1,$S71+$Y71,$Y71)</f>
        <v>565.97066666666672</v>
      </c>
      <c r="EQ71" s="27">
        <f>IF($O71&gt;=EQ$1,$S71+$Y71,$Y71)</f>
        <v>565.97066666666672</v>
      </c>
      <c r="ER71" s="27">
        <f>IF($O71&gt;=ER$1,$S71+$Y71,$Y71)</f>
        <v>565.97066666666672</v>
      </c>
      <c r="ES71" s="27">
        <f>IF($O71&gt;=ES$1,$S71+$Y71,$Y71)</f>
        <v>565.97066666666672</v>
      </c>
      <c r="ET71" s="27">
        <f>IF($O71&gt;=ET$1,$S71+$Y71,$Y71)</f>
        <v>565.97066666666672</v>
      </c>
      <c r="EU71" s="27">
        <f>IF($O71&gt;=EU$1,$S71+$Y71,$Y71)</f>
        <v>565.97066666666672</v>
      </c>
      <c r="EV71" s="27">
        <f>IF($O71&gt;=EV$1,$S71,0)</f>
        <v>565.97066666666672</v>
      </c>
      <c r="EW71" s="27">
        <f>IF($O71&gt;=EW$1,$S71,0)</f>
        <v>565.97066666666672</v>
      </c>
      <c r="EX71" s="27">
        <f>IF($O71&gt;=EX$1,$S71,0)</f>
        <v>565.97066666666672</v>
      </c>
      <c r="EY71" s="27">
        <f>IF($O71&gt;=EY$1,$S71,0)</f>
        <v>565.97066666666672</v>
      </c>
      <c r="EZ71" s="27">
        <f>IF($O71&gt;=EZ$1,$S71,0)</f>
        <v>565.97066666666672</v>
      </c>
      <c r="FA71" s="27">
        <f>IF($O71&gt;=FA$1,$S71,0)</f>
        <v>565.97066666666672</v>
      </c>
      <c r="FB71" s="27">
        <f>IF($O71&gt;=FB$1,$S71,0)</f>
        <v>565.97066666666672</v>
      </c>
      <c r="FC71" s="27">
        <f>IF($O71&gt;=FC$1,$S71,0)</f>
        <v>565.97066666666672</v>
      </c>
      <c r="FD71" s="27">
        <f>IF($O71&gt;=FD$1,$S71,0)</f>
        <v>565.97066666666672</v>
      </c>
      <c r="FE71" s="27">
        <f>IF($O71&gt;=FE$1,$S71,0)</f>
        <v>565.97066666666672</v>
      </c>
      <c r="FF71" s="27">
        <f>IF($O71&gt;=FF$1,$S71,0)</f>
        <v>565.97066666666672</v>
      </c>
      <c r="FG71" s="27">
        <f>IF($O71&gt;=FG$1,$S71,0)</f>
        <v>565.97066666666672</v>
      </c>
      <c r="FH71" s="27">
        <f>IF($O71&gt;=FH$1,$S71,0)</f>
        <v>565.97066666666672</v>
      </c>
      <c r="FI71" s="27">
        <f>IF($O71&gt;=FI$1,$S71,0)</f>
        <v>565.97066666666672</v>
      </c>
      <c r="FJ71" s="27">
        <f>IF($O71&gt;=FJ$1,$S71,0)</f>
        <v>565.97066666666672</v>
      </c>
      <c r="FK71" s="27">
        <f>IF($O71&gt;=FK$1,$S71,0)</f>
        <v>565.97066666666672</v>
      </c>
      <c r="FL71" s="27">
        <f>IF($O71&gt;=FL$1,$S71,0)</f>
        <v>565.97066666666672</v>
      </c>
      <c r="FM71" s="27">
        <f>IF($O71&gt;=FM$1,$S71,0)</f>
        <v>565.97066666666672</v>
      </c>
      <c r="FN71" s="27">
        <f>IF($O71&gt;=FN$1,$S71,0)</f>
        <v>565.97066666666672</v>
      </c>
      <c r="FO71" s="27">
        <f>IF($O71&gt;=FO$1,$S71,0)</f>
        <v>565.97066666666672</v>
      </c>
      <c r="FP71" s="27">
        <f>IF($O71&gt;=FP$1,$S71,0)</f>
        <v>565.97066666666672</v>
      </c>
      <c r="FQ71" s="27">
        <f>IF($O71&gt;=FQ$1,$S71,0)</f>
        <v>565.97066666666672</v>
      </c>
      <c r="FR71" s="27">
        <f>IF($O71&gt;=FR$1,$S71,0)</f>
        <v>565.97066666666672</v>
      </c>
      <c r="FS71" s="27">
        <f>IF($O71&gt;=FS$1,$S71,0)</f>
        <v>565.97066666666672</v>
      </c>
      <c r="FT71" s="27">
        <f>IF($O71&gt;=FT$1,$S71,0)</f>
        <v>565.97066666666672</v>
      </c>
      <c r="FU71" s="27">
        <f>IF($O71&gt;=FU$1,$S71,0)</f>
        <v>565.97066666666672</v>
      </c>
      <c r="FV71" s="27">
        <f>IF($O71&gt;=FV$1,$S71,0)</f>
        <v>565.97066666666672</v>
      </c>
      <c r="FW71" s="27">
        <f>IF($O71&gt;=FW$1,$S71,0)</f>
        <v>565.97066666666672</v>
      </c>
      <c r="FX71" s="27">
        <f>IF($O71&gt;=FX$1,$S71,0)</f>
        <v>565.97066666666672</v>
      </c>
      <c r="FY71" s="27">
        <f>IF($O71&gt;=FY$1,$S71,0)</f>
        <v>565.97066666666672</v>
      </c>
      <c r="FZ71" s="27">
        <f>IF($O71&gt;=FZ$1,$S71,0)</f>
        <v>565.97066666666672</v>
      </c>
      <c r="GA71" s="27">
        <f>IF($O71&gt;=GA$1,$S71,0)</f>
        <v>565.97066666666672</v>
      </c>
      <c r="GB71" s="27">
        <f>IF($O71&gt;=GB$1,$S71,0)</f>
        <v>565.97066666666672</v>
      </c>
      <c r="GC71" s="27">
        <f>IF($O71&gt;=GC$1,$S71,0)</f>
        <v>565.97066666666672</v>
      </c>
      <c r="GD71" s="27">
        <f>IF($O71&gt;=GD$1,$S71,0)</f>
        <v>565.97066666666672</v>
      </c>
      <c r="GE71" s="27">
        <f>IF($O71&gt;=GE$1,$S71,0)</f>
        <v>565.97066666666672</v>
      </c>
      <c r="GF71" s="27">
        <f>IF($O71&gt;=GF$1,$S71,0)</f>
        <v>565.97066666666672</v>
      </c>
      <c r="GG71" s="27">
        <f>IF($O71&gt;=GG$1,$S71,0)</f>
        <v>565.97066666666672</v>
      </c>
      <c r="GH71" s="27">
        <f>IF($O71&gt;=GH$1,$S71,0)</f>
        <v>565.97066666666672</v>
      </c>
      <c r="GI71" s="27">
        <f>IF($O71&gt;=GI$1,$S71,0)</f>
        <v>565.97066666666672</v>
      </c>
      <c r="GJ71" s="27">
        <f>IF($O71&gt;=GJ$1,$S71,0)</f>
        <v>565.97066666666672</v>
      </c>
      <c r="GK71" s="27">
        <f>IF($O71&gt;=GK$1,$S71,0)</f>
        <v>565.97066666666672</v>
      </c>
      <c r="GL71" s="27">
        <f>IF($O71&gt;=GL$1,$S71,0)</f>
        <v>565.97066666666672</v>
      </c>
      <c r="GM71" s="27">
        <f>IF($O71&gt;=GM$1,$S71,0)</f>
        <v>565.97066666666672</v>
      </c>
      <c r="GN71" s="27">
        <f>IF($O71&gt;=GN$1,$S71,0)</f>
        <v>565.97066666666672</v>
      </c>
      <c r="GO71" s="27">
        <f>IF($O71&gt;=GO$1,$S71,0)</f>
        <v>565.97066666666672</v>
      </c>
      <c r="GP71" s="27">
        <f>IF($O71&gt;=GP$1,$S71,0)</f>
        <v>565.97066666666672</v>
      </c>
      <c r="GQ71" s="27">
        <f>IF($O71&gt;=GQ$1,$S71,0)</f>
        <v>565.97066666666672</v>
      </c>
      <c r="GR71" s="27">
        <f>IF($O71&gt;=GR$1,$S71,0)</f>
        <v>565.97066666666672</v>
      </c>
      <c r="GS71" s="27">
        <f>IF($O71&gt;=GS$1,$S71,0)</f>
        <v>565.97066666666672</v>
      </c>
      <c r="GT71" s="27">
        <f>IF($O71&gt;=GT$1,$S71,0)</f>
        <v>565.97066666666672</v>
      </c>
      <c r="GU71" s="27">
        <f>IF($O71&gt;=GU$1,$S71,0)</f>
        <v>565.97066666666672</v>
      </c>
      <c r="GV71" s="27">
        <f>IF($O71&gt;=GV$1,$S71,0)</f>
        <v>565.97066666666672</v>
      </c>
      <c r="GW71" s="27">
        <f>IF($O71&gt;=GW$1,$S71,0)</f>
        <v>565.97066666666672</v>
      </c>
      <c r="GX71" s="27">
        <f>IF($O71&gt;=GX$1,$S71,0)</f>
        <v>565.97066666666672</v>
      </c>
      <c r="GY71" s="27">
        <f>IF($O71&gt;=GY$1,$S71,0)</f>
        <v>565.97066666666672</v>
      </c>
      <c r="GZ71" s="27">
        <f>IF($O71&gt;=GZ$1,$S71,0)</f>
        <v>565.97066666666672</v>
      </c>
      <c r="HA71" s="27">
        <f>IF($O71&gt;=HA$1,$S71,0)</f>
        <v>565.97066666666672</v>
      </c>
      <c r="HB71" s="27">
        <f>IF($O71&gt;=HB$1,$S71,0)</f>
        <v>565.97066666666672</v>
      </c>
      <c r="HC71" s="27">
        <f>IF($O71&gt;=HC$1,$S71,0)</f>
        <v>565.97066666666672</v>
      </c>
    </row>
    <row r="72" spans="1:211">
      <c r="A72" s="3">
        <v>49654</v>
      </c>
      <c r="B72" s="3" t="s">
        <v>280</v>
      </c>
      <c r="C72" s="3" t="s">
        <v>9</v>
      </c>
      <c r="D72" s="3">
        <v>60</v>
      </c>
      <c r="E72" s="4">
        <v>33870</v>
      </c>
      <c r="F72" s="5">
        <v>25.756164383561643</v>
      </c>
      <c r="G72" s="3" t="s">
        <v>99</v>
      </c>
      <c r="H72" s="4">
        <v>21434</v>
      </c>
      <c r="I72" s="9" t="s">
        <v>838</v>
      </c>
      <c r="J72" s="5">
        <v>2010.44</v>
      </c>
      <c r="K72" s="31">
        <v>349</v>
      </c>
      <c r="L72" s="32">
        <v>26</v>
      </c>
      <c r="M72" s="33">
        <f>VLOOKUP(L72,FIND,3,TRUE)</f>
        <v>1.5</v>
      </c>
      <c r="N72" s="32">
        <f>IF(L72&gt;30,180,VLOOKUP(L72,TEMPO,2,FALSE))</f>
        <v>156</v>
      </c>
      <c r="O72" s="32">
        <f>IF(R72&gt;0,4,N72)</f>
        <v>156</v>
      </c>
      <c r="P72" s="96">
        <f>J72*M72*L72</f>
        <v>78407.16</v>
      </c>
      <c r="Q72" s="96">
        <f>10934.45*2</f>
        <v>21868.9</v>
      </c>
      <c r="R72" s="96">
        <f>IF(P72&lt;=Q72,P72/4,0)</f>
        <v>0</v>
      </c>
      <c r="S72" s="5">
        <f>IF(P72&gt;=Q72,P72/N72,0)</f>
        <v>502.61</v>
      </c>
      <c r="T72" s="3"/>
      <c r="U72" s="3">
        <f>IF(T72="",1,0)</f>
        <v>1</v>
      </c>
      <c r="V72" s="3">
        <v>41</v>
      </c>
      <c r="W72" s="5">
        <v>0.6</v>
      </c>
      <c r="X72" s="5">
        <v>402.65</v>
      </c>
      <c r="Y72" s="5">
        <f>X72*W72</f>
        <v>241.58999999999997</v>
      </c>
      <c r="Z72" s="5">
        <v>400</v>
      </c>
      <c r="AA72" s="5">
        <f>S72+Y72+Z72</f>
        <v>1144.2</v>
      </c>
      <c r="AB72" s="39">
        <f>(J72/12+J72/12*1.3333333333+450/12+J72/30*6/12+J72)*1.3+Y72+Z72+153.9</f>
        <v>4009.5660888816292</v>
      </c>
      <c r="AC72" s="39" t="s">
        <v>9</v>
      </c>
      <c r="AD72" s="39">
        <f>J72*1.3+400+153.9</f>
        <v>3167.4720000000002</v>
      </c>
      <c r="AE72" s="39">
        <f>SUMIFS('CUSTO MENSAL FUNC NOVO'!H:H,'CUSTO MENSAL FUNC NOVO'!A:A,'VALORES MENSAIS'!AC72)</f>
        <v>2257.5630000000001</v>
      </c>
      <c r="AF72" s="27">
        <f>IF($R72&gt;0,$R72,$S72)+$Y72+$Z72</f>
        <v>1144.2</v>
      </c>
      <c r="AG72" s="27">
        <f>IF($R72&gt;0,$R72,$S72)+$Y72+$Z72</f>
        <v>1144.2</v>
      </c>
      <c r="AH72" s="27">
        <f>IF($R72&gt;0,$R72,$S72)+$Y72+$Z72</f>
        <v>1144.2</v>
      </c>
      <c r="AI72" s="27">
        <f>IF($R72&gt;0,$R72,$S72)+$Y72+$Z72</f>
        <v>1144.2</v>
      </c>
      <c r="AJ72" s="27">
        <f>IF($O72&gt;=AJ$1,$S72+$Y72+$Z72,$Y72+$Z72)</f>
        <v>1144.2</v>
      </c>
      <c r="AK72" s="27">
        <f>IF($O72&gt;=AK$1,$S72+$Y72+$Z72,$Y72+$Z72)</f>
        <v>1144.2</v>
      </c>
      <c r="AL72" s="27">
        <f>IF($O72&gt;=AL$1,$S72+$Y72+$Z72,$Y72+$Z72)</f>
        <v>1144.2</v>
      </c>
      <c r="AM72" s="27">
        <f>IF($O72&gt;=AM$1,$S72+$Y72+$Z72,$Y72+$Z72)</f>
        <v>1144.2</v>
      </c>
      <c r="AN72" s="27">
        <f>IF($O72&gt;=AN$1,$S72+$Y72+$Z72,$Y72+$Z72)</f>
        <v>1144.2</v>
      </c>
      <c r="AO72" s="27">
        <f>IF($O72&gt;=AO$1,$S72+$Y72+$Z72,$Y72+$Z72)</f>
        <v>1144.2</v>
      </c>
      <c r="AP72" s="27">
        <f>IF($O72&gt;=AP$1,$S72+$Y72+$Z72,$Y72+$Z72)</f>
        <v>1144.2</v>
      </c>
      <c r="AQ72" s="27">
        <f>IF($O72&gt;=AQ$1,$S72+$Y72+$Z72,$Y72+$Z72)</f>
        <v>1144.2</v>
      </c>
      <c r="AR72" s="27">
        <f>IF($O72&gt;=AR$1,$S72+$Y72+$Z72,$Y72+$Z72)</f>
        <v>1144.2</v>
      </c>
      <c r="AS72" s="27">
        <f>IF($O72&gt;=AS$1,$S72+$Y72+$Z72,$Y72+$Z72)</f>
        <v>1144.2</v>
      </c>
      <c r="AT72" s="27">
        <f>IF($O72&gt;=AT$1,$S72+$Y72+$Z72,$Y72+$Z72)</f>
        <v>1144.2</v>
      </c>
      <c r="AU72" s="27">
        <f>IF($O72&gt;=AU$1,$S72+$Y72+$Z72,$Y72+$Z72)</f>
        <v>1144.2</v>
      </c>
      <c r="AV72" s="27">
        <f>IF($O72&gt;=AV$1,$S72+$Y72+$Z72,$Y72+$Z72)</f>
        <v>1144.2</v>
      </c>
      <c r="AW72" s="27">
        <f>IF($O72&gt;=AW$1,$S72+$Y72+$Z72,$Y72+$Z72)</f>
        <v>1144.2</v>
      </c>
      <c r="AX72" s="27">
        <f>IF($O72&gt;=AX$1,$S72+$Y72+$Z72,$Y72+$Z72)</f>
        <v>1144.2</v>
      </c>
      <c r="AY72" s="27">
        <f>IF($O72&gt;=AY$1,$S72+$Y72+$Z72,$Y72+$Z72)</f>
        <v>1144.2</v>
      </c>
      <c r="AZ72" s="27">
        <f>IF($O72&gt;=AZ$1,$S72+$Y72+$Z72,$Y72+$Z72)</f>
        <v>1144.2</v>
      </c>
      <c r="BA72" s="27">
        <f>IF($O72&gt;=BA$1,$S72+$Y72+$Z72,$Y72+$Z72)</f>
        <v>1144.2</v>
      </c>
      <c r="BB72" s="27">
        <f>IF($O72&gt;=BB$1,$S72+$Y72+$Z72,$Y72+$Z72)</f>
        <v>1144.2</v>
      </c>
      <c r="BC72" s="27">
        <f>IF($O72&gt;=BC$1,$S72+$Y72+$Z72,$Y72+$Z72)</f>
        <v>1144.2</v>
      </c>
      <c r="BD72" s="27">
        <f>IF($O72&gt;=BD$1,$S72+$Y72+$Z72,$Y72+$Z72)</f>
        <v>1144.2</v>
      </c>
      <c r="BE72" s="27">
        <f>IF($O72&gt;=BE$1,$S72+$Y72+$Z72,$Y72+$Z72)</f>
        <v>1144.2</v>
      </c>
      <c r="BF72" s="27">
        <f>IF($O72&gt;=BF$1,$S72+$Y72+$Z72,$Y72+$Z72)</f>
        <v>1144.2</v>
      </c>
      <c r="BG72" s="27">
        <f>IF($O72&gt;=BG$1,$S72+$Y72+$Z72,$Y72+$Z72)</f>
        <v>1144.2</v>
      </c>
      <c r="BH72" s="27">
        <f>IF($O72&gt;=BH$1,$S72+$Y72+$Z72,$Y72+$Z72)</f>
        <v>1144.2</v>
      </c>
      <c r="BI72" s="27">
        <f>IF($O72&gt;=BI$1,$S72+$Y72+$Z72,$Y72+$Z72)</f>
        <v>1144.2</v>
      </c>
      <c r="BJ72" s="27">
        <f>IF($O72&gt;=BJ$1,$S72+$Y72+$Z72,$Y72+$Z72)</f>
        <v>1144.2</v>
      </c>
      <c r="BK72" s="27">
        <f>IF($O72&gt;=BK$1,$S72+$Y72+$Z72,$Y72+$Z72)</f>
        <v>1144.2</v>
      </c>
      <c r="BL72" s="27">
        <f>IF($O72&gt;=BL$1,$S72+$Y72+$Z72,$Y72+$Z72)</f>
        <v>1144.2</v>
      </c>
      <c r="BM72" s="27">
        <f>IF($O72&gt;=BM$1,$S72+$Y72+$Z72,$Y72+$Z72)</f>
        <v>1144.2</v>
      </c>
      <c r="BN72" s="27">
        <f>IF($O72&gt;=BN$1,$S72+$Y72+$Z72,$Y72+$Z72)</f>
        <v>1144.2</v>
      </c>
      <c r="BO72" s="27">
        <f>IF($O72&gt;=BO$1,$S72+$Y72+$Z72,$Y72+$Z72)</f>
        <v>1144.2</v>
      </c>
      <c r="BP72" s="27">
        <f>IF($O72&gt;=BP$1,$S72+$Y72+$Z72,$Y72+$Z72)</f>
        <v>1144.2</v>
      </c>
      <c r="BQ72" s="27">
        <f>IF($O72&gt;=BQ$1,$S72+$Y72+$Z72,$Y72+$Z72)</f>
        <v>1144.2</v>
      </c>
      <c r="BR72" s="27">
        <f>IF($O72&gt;=BR$1,$S72+$Y72+$Z72,$Y72+$Z72)</f>
        <v>1144.2</v>
      </c>
      <c r="BS72" s="27">
        <f>IF($O72&gt;=BS$1,$S72+$Y72+$Z72,$Y72+$Z72)</f>
        <v>1144.2</v>
      </c>
      <c r="BT72" s="27">
        <f>IF($O72&gt;=BT$1,$S72+$Y72+$Z72,$Y72+$Z72)</f>
        <v>1144.2</v>
      </c>
      <c r="BU72" s="27">
        <f>IF($O72&gt;=BU$1,$S72+$Y72+$Z72,$Y72+$Z72)</f>
        <v>1144.2</v>
      </c>
      <c r="BV72" s="27">
        <f>IF($O72&gt;=BV$1,$S72+$Y72+$Z72,$Y72+$Z72)</f>
        <v>1144.2</v>
      </c>
      <c r="BW72" s="27">
        <f>IF($O72&gt;=BW$1,$S72+$Y72+$Z72,$Y72+$Z72)</f>
        <v>1144.2</v>
      </c>
      <c r="BX72" s="27">
        <f>IF($O72&gt;=BX$1,$S72+$Y72+$Z72,$Y72+$Z72)</f>
        <v>1144.2</v>
      </c>
      <c r="BY72" s="27">
        <f>IF($O72&gt;=BY$1,$S72+$Y72+$Z72,$Y72+$Z72)</f>
        <v>1144.2</v>
      </c>
      <c r="BZ72" s="27">
        <f>IF($O72&gt;=BZ$1,$S72+$Y72+$Z72,$Y72+$Z72)</f>
        <v>1144.2</v>
      </c>
      <c r="CA72" s="27">
        <f>IF($O72&gt;=CA$1,$S72+$Y72+$Z72,$Y72+$Z72)</f>
        <v>1144.2</v>
      </c>
      <c r="CB72" s="27">
        <f>IF($O72&gt;=CB$1,$S72+$Y72+$Z72,$Y72+$Z72)</f>
        <v>1144.2</v>
      </c>
      <c r="CC72" s="27">
        <f>IF($O72&gt;=CC$1,$S72+$Y72+$Z72,$Y72+$Z72)</f>
        <v>1144.2</v>
      </c>
      <c r="CD72" s="27">
        <f>IF($O72&gt;=CD$1,$S72+$Y72+$Z72,$Y72+$Z72)</f>
        <v>1144.2</v>
      </c>
      <c r="CE72" s="27">
        <f>IF($O72&gt;=CE$1,$S72+$Y72+$Z72,$Y72+$Z72)</f>
        <v>1144.2</v>
      </c>
      <c r="CF72" s="27">
        <f>IF($O72&gt;=CF$1,$S72+$Y72+$Z72,$Y72+$Z72)</f>
        <v>1144.2</v>
      </c>
      <c r="CG72" s="27">
        <f>IF($O72&gt;=CG$1,$S72+$Y72+$Z72,$Y72+$Z72)</f>
        <v>1144.2</v>
      </c>
      <c r="CH72" s="27">
        <f>IF($O72&gt;=CH$1,$S72+$Y72+$Z72,$Y72+$Z72)</f>
        <v>1144.2</v>
      </c>
      <c r="CI72" s="27">
        <f>IF($O72&gt;=CI$1,$S72+$Y72+$Z72,$Y72+$Z72)</f>
        <v>1144.2</v>
      </c>
      <c r="CJ72" s="27">
        <f>IF($O72&gt;=CJ$1,$S72+$Y72+$Z72,$Y72+$Z72)</f>
        <v>1144.2</v>
      </c>
      <c r="CK72" s="27">
        <f>IF($O72&gt;=CK$1,$S72+$Y72+$Z72,$Y72+$Z72)</f>
        <v>1144.2</v>
      </c>
      <c r="CL72" s="27">
        <f>IF($O72&gt;=CL$1,$S72+$Y72+$Z72,$Y72+$Z72)</f>
        <v>1144.2</v>
      </c>
      <c r="CM72" s="27">
        <f>IF($O72&gt;=CM$1,$S72+$Y72+$Z72,$Y72+$Z72)</f>
        <v>1144.2</v>
      </c>
      <c r="CN72" s="27">
        <f>IF($O72&gt;=CN$1,$S72+$Y72,$Y72)</f>
        <v>744.2</v>
      </c>
      <c r="CO72" s="27">
        <f>IF($O72&gt;=CO$1,$S72+$Y72,$Y72)</f>
        <v>744.2</v>
      </c>
      <c r="CP72" s="27">
        <f>IF($O72&gt;=CP$1,$S72+$Y72,$Y72)</f>
        <v>744.2</v>
      </c>
      <c r="CQ72" s="27">
        <f>IF($O72&gt;=CQ$1,$S72+$Y72,$Y72)</f>
        <v>744.2</v>
      </c>
      <c r="CR72" s="27">
        <f>IF($O72&gt;=CR$1,$S72+$Y72,$Y72)</f>
        <v>744.2</v>
      </c>
      <c r="CS72" s="27">
        <f>IF($O72&gt;=CS$1,$S72+$Y72,$Y72)</f>
        <v>744.2</v>
      </c>
      <c r="CT72" s="27">
        <f>IF($O72&gt;=CT$1,$S72+$Y72,$Y72)</f>
        <v>744.2</v>
      </c>
      <c r="CU72" s="27">
        <f>IF($O72&gt;=CU$1,$S72+$Y72,$Y72)</f>
        <v>744.2</v>
      </c>
      <c r="CV72" s="27">
        <f>IF($O72&gt;=CV$1,$S72+$Y72,$Y72)</f>
        <v>744.2</v>
      </c>
      <c r="CW72" s="27">
        <f>IF($O72&gt;=CW$1,$S72+$Y72,$Y72)</f>
        <v>744.2</v>
      </c>
      <c r="CX72" s="27">
        <f>IF($O72&gt;=CX$1,$S72+$Y72,$Y72)</f>
        <v>744.2</v>
      </c>
      <c r="CY72" s="27">
        <f>IF($O72&gt;=CY$1,$S72+$Y72,$Y72)</f>
        <v>744.2</v>
      </c>
      <c r="CZ72" s="27">
        <f>IF($O72&gt;=CZ$1,$S72+$Y72,$Y72)</f>
        <v>744.2</v>
      </c>
      <c r="DA72" s="27">
        <f>IF($O72&gt;=DA$1,$S72+$Y72,$Y72)</f>
        <v>744.2</v>
      </c>
      <c r="DB72" s="27">
        <f>IF($O72&gt;=DB$1,$S72+$Y72,$Y72)</f>
        <v>744.2</v>
      </c>
      <c r="DC72" s="27">
        <f>IF($O72&gt;=DC$1,$S72+$Y72,$Y72)</f>
        <v>744.2</v>
      </c>
      <c r="DD72" s="27">
        <f>IF($O72&gt;=DD$1,$S72+$Y72,$Y72)</f>
        <v>744.2</v>
      </c>
      <c r="DE72" s="27">
        <f>IF($O72&gt;=DE$1,$S72+$Y72,$Y72)</f>
        <v>744.2</v>
      </c>
      <c r="DF72" s="27">
        <f>IF($O72&gt;=DF$1,$S72+$Y72,$Y72)</f>
        <v>744.2</v>
      </c>
      <c r="DG72" s="27">
        <f>IF($O72&gt;=DG$1,$S72+$Y72,$Y72)</f>
        <v>744.2</v>
      </c>
      <c r="DH72" s="27">
        <f>IF($O72&gt;=DH$1,$S72+$Y72,$Y72)</f>
        <v>744.2</v>
      </c>
      <c r="DI72" s="27">
        <f>IF($O72&gt;=DI$1,$S72+$Y72,$Y72)</f>
        <v>744.2</v>
      </c>
      <c r="DJ72" s="27">
        <f>IF($O72&gt;=DJ$1,$S72+$Y72,$Y72)</f>
        <v>744.2</v>
      </c>
      <c r="DK72" s="27">
        <f>IF($O72&gt;=DK$1,$S72+$Y72,$Y72)</f>
        <v>744.2</v>
      </c>
      <c r="DL72" s="27">
        <f>IF($O72&gt;=DL$1,$S72+$Y72,$Y72)</f>
        <v>744.2</v>
      </c>
      <c r="DM72" s="27">
        <f>IF($O72&gt;=DM$1,$S72+$Y72,$Y72)</f>
        <v>744.2</v>
      </c>
      <c r="DN72" s="27">
        <f>IF($O72&gt;=DN$1,$S72+$Y72,$Y72)</f>
        <v>744.2</v>
      </c>
      <c r="DO72" s="27">
        <f>IF($O72&gt;=DO$1,$S72+$Y72,$Y72)</f>
        <v>744.2</v>
      </c>
      <c r="DP72" s="27">
        <f>IF($O72&gt;=DP$1,$S72+$Y72,$Y72)</f>
        <v>744.2</v>
      </c>
      <c r="DQ72" s="27">
        <f>IF($O72&gt;=DQ$1,$S72+$Y72,$Y72)</f>
        <v>744.2</v>
      </c>
      <c r="DR72" s="27">
        <f>IF($O72&gt;=DR$1,$S72+$Y72,$Y72)</f>
        <v>744.2</v>
      </c>
      <c r="DS72" s="27">
        <f>IF($O72&gt;=DS$1,$S72+$Y72,$Y72)</f>
        <v>744.2</v>
      </c>
      <c r="DT72" s="27">
        <f>IF($O72&gt;=DT$1,$S72+$Y72,$Y72)</f>
        <v>744.2</v>
      </c>
      <c r="DU72" s="27">
        <f>IF($O72&gt;=DU$1,$S72+$Y72,$Y72)</f>
        <v>744.2</v>
      </c>
      <c r="DV72" s="27">
        <f>IF($O72&gt;=DV$1,$S72+$Y72,$Y72)</f>
        <v>744.2</v>
      </c>
      <c r="DW72" s="27">
        <f>IF($O72&gt;=DW$1,$S72+$Y72,$Y72)</f>
        <v>744.2</v>
      </c>
      <c r="DX72" s="27">
        <f>IF($O72&gt;=DX$1,$S72+$Y72,$Y72)</f>
        <v>744.2</v>
      </c>
      <c r="DY72" s="27">
        <f>IF($O72&gt;=DY$1,$S72+$Y72,$Y72)</f>
        <v>744.2</v>
      </c>
      <c r="DZ72" s="27">
        <f>IF($O72&gt;=DZ$1,$S72+$Y72,$Y72)</f>
        <v>744.2</v>
      </c>
      <c r="EA72" s="27">
        <f>IF($O72&gt;=EA$1,$S72+$Y72,$Y72)</f>
        <v>744.2</v>
      </c>
      <c r="EB72" s="27">
        <f>IF($O72&gt;=EB$1,$S72+$Y72,$Y72)</f>
        <v>744.2</v>
      </c>
      <c r="EC72" s="27">
        <f>IF($O72&gt;=EC$1,$S72+$Y72,$Y72)</f>
        <v>744.2</v>
      </c>
      <c r="ED72" s="27">
        <f>IF($O72&gt;=ED$1,$S72+$Y72,$Y72)</f>
        <v>744.2</v>
      </c>
      <c r="EE72" s="27">
        <f>IF($O72&gt;=EE$1,$S72+$Y72,$Y72)</f>
        <v>744.2</v>
      </c>
      <c r="EF72" s="27">
        <f>IF($O72&gt;=EF$1,$S72+$Y72,$Y72)</f>
        <v>744.2</v>
      </c>
      <c r="EG72" s="27">
        <f>IF($O72&gt;=EG$1,$S72+$Y72,$Y72)</f>
        <v>744.2</v>
      </c>
      <c r="EH72" s="27">
        <f>IF($O72&gt;=EH$1,$S72+$Y72,$Y72)</f>
        <v>744.2</v>
      </c>
      <c r="EI72" s="27">
        <f>IF($O72&gt;=EI$1,$S72+$Y72,$Y72)</f>
        <v>744.2</v>
      </c>
      <c r="EJ72" s="27">
        <f>IF($O72&gt;=EJ$1,$S72+$Y72,$Y72)</f>
        <v>744.2</v>
      </c>
      <c r="EK72" s="27">
        <f>IF($O72&gt;=EK$1,$S72+$Y72,$Y72)</f>
        <v>744.2</v>
      </c>
      <c r="EL72" s="27">
        <f>IF($O72&gt;=EL$1,$S72+$Y72,$Y72)</f>
        <v>744.2</v>
      </c>
      <c r="EM72" s="27">
        <f>IF($O72&gt;=EM$1,$S72+$Y72,$Y72)</f>
        <v>744.2</v>
      </c>
      <c r="EN72" s="27">
        <f>IF($O72&gt;=EN$1,$S72+$Y72,$Y72)</f>
        <v>744.2</v>
      </c>
      <c r="EO72" s="27">
        <f>IF($O72&gt;=EO$1,$S72+$Y72,$Y72)</f>
        <v>744.2</v>
      </c>
      <c r="EP72" s="27">
        <f>IF($O72&gt;=EP$1,$S72+$Y72,$Y72)</f>
        <v>744.2</v>
      </c>
      <c r="EQ72" s="27">
        <f>IF($O72&gt;=EQ$1,$S72+$Y72,$Y72)</f>
        <v>744.2</v>
      </c>
      <c r="ER72" s="27">
        <f>IF($O72&gt;=ER$1,$S72+$Y72,$Y72)</f>
        <v>744.2</v>
      </c>
      <c r="ES72" s="27">
        <f>IF($O72&gt;=ES$1,$S72+$Y72,$Y72)</f>
        <v>744.2</v>
      </c>
      <c r="ET72" s="27">
        <f>IF($O72&gt;=ET$1,$S72+$Y72,$Y72)</f>
        <v>744.2</v>
      </c>
      <c r="EU72" s="27">
        <f>IF($O72&gt;=EU$1,$S72+$Y72,$Y72)</f>
        <v>744.2</v>
      </c>
      <c r="EV72" s="27">
        <f>IF($O72&gt;=EV$1,$S72,0)</f>
        <v>502.61</v>
      </c>
      <c r="EW72" s="27">
        <f>IF($O72&gt;=EW$1,$S72,0)</f>
        <v>502.61</v>
      </c>
      <c r="EX72" s="27">
        <f>IF($O72&gt;=EX$1,$S72,0)</f>
        <v>502.61</v>
      </c>
      <c r="EY72" s="27">
        <f>IF($O72&gt;=EY$1,$S72,0)</f>
        <v>502.61</v>
      </c>
      <c r="EZ72" s="27">
        <f>IF($O72&gt;=EZ$1,$S72,0)</f>
        <v>502.61</v>
      </c>
      <c r="FA72" s="27">
        <f>IF($O72&gt;=FA$1,$S72,0)</f>
        <v>502.61</v>
      </c>
      <c r="FB72" s="27">
        <f>IF($O72&gt;=FB$1,$S72,0)</f>
        <v>502.61</v>
      </c>
      <c r="FC72" s="27">
        <f>IF($O72&gt;=FC$1,$S72,0)</f>
        <v>502.61</v>
      </c>
      <c r="FD72" s="27">
        <f>IF($O72&gt;=FD$1,$S72,0)</f>
        <v>502.61</v>
      </c>
      <c r="FE72" s="27">
        <f>IF($O72&gt;=FE$1,$S72,0)</f>
        <v>502.61</v>
      </c>
      <c r="FF72" s="27">
        <f>IF($O72&gt;=FF$1,$S72,0)</f>
        <v>502.61</v>
      </c>
      <c r="FG72" s="27">
        <f>IF($O72&gt;=FG$1,$S72,0)</f>
        <v>502.61</v>
      </c>
      <c r="FH72" s="27">
        <f>IF($O72&gt;=FH$1,$S72,0)</f>
        <v>502.61</v>
      </c>
      <c r="FI72" s="27">
        <f>IF($O72&gt;=FI$1,$S72,0)</f>
        <v>502.61</v>
      </c>
      <c r="FJ72" s="27">
        <f>IF($O72&gt;=FJ$1,$S72,0)</f>
        <v>502.61</v>
      </c>
      <c r="FK72" s="27">
        <f>IF($O72&gt;=FK$1,$S72,0)</f>
        <v>502.61</v>
      </c>
      <c r="FL72" s="27">
        <f>IF($O72&gt;=FL$1,$S72,0)</f>
        <v>502.61</v>
      </c>
      <c r="FM72" s="27">
        <f>IF($O72&gt;=FM$1,$S72,0)</f>
        <v>502.61</v>
      </c>
      <c r="FN72" s="27">
        <f>IF($O72&gt;=FN$1,$S72,0)</f>
        <v>502.61</v>
      </c>
      <c r="FO72" s="27">
        <f>IF($O72&gt;=FO$1,$S72,0)</f>
        <v>502.61</v>
      </c>
      <c r="FP72" s="27">
        <f>IF($O72&gt;=FP$1,$S72,0)</f>
        <v>502.61</v>
      </c>
      <c r="FQ72" s="27">
        <f>IF($O72&gt;=FQ$1,$S72,0)</f>
        <v>502.61</v>
      </c>
      <c r="FR72" s="27">
        <f>IF($O72&gt;=FR$1,$S72,0)</f>
        <v>502.61</v>
      </c>
      <c r="FS72" s="27">
        <f>IF($O72&gt;=FS$1,$S72,0)</f>
        <v>502.61</v>
      </c>
      <c r="FT72" s="27">
        <f>IF($O72&gt;=FT$1,$S72,0)</f>
        <v>502.61</v>
      </c>
      <c r="FU72" s="27">
        <f>IF($O72&gt;=FU$1,$S72,0)</f>
        <v>502.61</v>
      </c>
      <c r="FV72" s="27">
        <f>IF($O72&gt;=FV$1,$S72,0)</f>
        <v>502.61</v>
      </c>
      <c r="FW72" s="27">
        <f>IF($O72&gt;=FW$1,$S72,0)</f>
        <v>502.61</v>
      </c>
      <c r="FX72" s="27">
        <f>IF($O72&gt;=FX$1,$S72,0)</f>
        <v>502.61</v>
      </c>
      <c r="FY72" s="27">
        <f>IF($O72&gt;=FY$1,$S72,0)</f>
        <v>502.61</v>
      </c>
      <c r="FZ72" s="27">
        <f>IF($O72&gt;=FZ$1,$S72,0)</f>
        <v>502.61</v>
      </c>
      <c r="GA72" s="27">
        <f>IF($O72&gt;=GA$1,$S72,0)</f>
        <v>502.61</v>
      </c>
      <c r="GB72" s="27">
        <f>IF($O72&gt;=GB$1,$S72,0)</f>
        <v>502.61</v>
      </c>
      <c r="GC72" s="27">
        <f>IF($O72&gt;=GC$1,$S72,0)</f>
        <v>502.61</v>
      </c>
      <c r="GD72" s="27">
        <f>IF($O72&gt;=GD$1,$S72,0)</f>
        <v>502.61</v>
      </c>
      <c r="GE72" s="27">
        <f>IF($O72&gt;=GE$1,$S72,0)</f>
        <v>502.61</v>
      </c>
      <c r="GF72" s="27">
        <f>IF($O72&gt;=GF$1,$S72,0)</f>
        <v>0</v>
      </c>
      <c r="GG72" s="27">
        <f>IF($O72&gt;=GG$1,$S72,0)</f>
        <v>0</v>
      </c>
      <c r="GH72" s="27">
        <f>IF($O72&gt;=GH$1,$S72,0)</f>
        <v>0</v>
      </c>
      <c r="GI72" s="27">
        <f>IF($O72&gt;=GI$1,$S72,0)</f>
        <v>0</v>
      </c>
      <c r="GJ72" s="27">
        <f>IF($O72&gt;=GJ$1,$S72,0)</f>
        <v>0</v>
      </c>
      <c r="GK72" s="27">
        <f>IF($O72&gt;=GK$1,$S72,0)</f>
        <v>0</v>
      </c>
      <c r="GL72" s="27">
        <f>IF($O72&gt;=GL$1,$S72,0)</f>
        <v>0</v>
      </c>
      <c r="GM72" s="27">
        <f>IF($O72&gt;=GM$1,$S72,0)</f>
        <v>0</v>
      </c>
      <c r="GN72" s="27">
        <f>IF($O72&gt;=GN$1,$S72,0)</f>
        <v>0</v>
      </c>
      <c r="GO72" s="27">
        <f>IF($O72&gt;=GO$1,$S72,0)</f>
        <v>0</v>
      </c>
      <c r="GP72" s="27">
        <f>IF($O72&gt;=GP$1,$S72,0)</f>
        <v>0</v>
      </c>
      <c r="GQ72" s="27">
        <f>IF($O72&gt;=GQ$1,$S72,0)</f>
        <v>0</v>
      </c>
      <c r="GR72" s="27">
        <f>IF($O72&gt;=GR$1,$S72,0)</f>
        <v>0</v>
      </c>
      <c r="GS72" s="27">
        <f>IF($O72&gt;=GS$1,$S72,0)</f>
        <v>0</v>
      </c>
      <c r="GT72" s="27">
        <f>IF($O72&gt;=GT$1,$S72,0)</f>
        <v>0</v>
      </c>
      <c r="GU72" s="27">
        <f>IF($O72&gt;=GU$1,$S72,0)</f>
        <v>0</v>
      </c>
      <c r="GV72" s="27">
        <f>IF($O72&gt;=GV$1,$S72,0)</f>
        <v>0</v>
      </c>
      <c r="GW72" s="27">
        <f>IF($O72&gt;=GW$1,$S72,0)</f>
        <v>0</v>
      </c>
      <c r="GX72" s="27">
        <f>IF($O72&gt;=GX$1,$S72,0)</f>
        <v>0</v>
      </c>
      <c r="GY72" s="27">
        <f>IF($O72&gt;=GY$1,$S72,0)</f>
        <v>0</v>
      </c>
      <c r="GZ72" s="27">
        <f>IF($O72&gt;=GZ$1,$S72,0)</f>
        <v>0</v>
      </c>
      <c r="HA72" s="27">
        <f>IF($O72&gt;=HA$1,$S72,0)</f>
        <v>0</v>
      </c>
      <c r="HB72" s="27">
        <f>IF($O72&gt;=HB$1,$S72,0)</f>
        <v>0</v>
      </c>
      <c r="HC72" s="27">
        <f>IF($O72&gt;=HC$1,$S72,0)</f>
        <v>0</v>
      </c>
    </row>
    <row r="73" spans="1:211">
      <c r="A73" s="3">
        <v>34967</v>
      </c>
      <c r="B73" s="3" t="s">
        <v>334</v>
      </c>
      <c r="C73" s="3" t="s">
        <v>9</v>
      </c>
      <c r="D73" s="3">
        <v>63</v>
      </c>
      <c r="E73" s="4">
        <v>32624</v>
      </c>
      <c r="F73" s="5">
        <v>29.169863013698631</v>
      </c>
      <c r="G73" s="3" t="s">
        <v>99</v>
      </c>
      <c r="H73" s="4">
        <v>20370</v>
      </c>
      <c r="I73" s="9" t="s">
        <v>838</v>
      </c>
      <c r="J73" s="5">
        <v>2065.58</v>
      </c>
      <c r="K73" s="31">
        <v>349</v>
      </c>
      <c r="L73" s="32">
        <v>29</v>
      </c>
      <c r="M73" s="33">
        <f>VLOOKUP(L73,FIND,3,TRUE)</f>
        <v>1.5</v>
      </c>
      <c r="N73" s="32">
        <f>IF(L73&gt;30,180,VLOOKUP(L73,TEMPO,2,FALSE))</f>
        <v>174</v>
      </c>
      <c r="O73" s="32">
        <f>IF(R73&gt;0,4,N73)</f>
        <v>174</v>
      </c>
      <c r="P73" s="96">
        <f>J73*M73*L73</f>
        <v>89852.73</v>
      </c>
      <c r="Q73" s="96">
        <f>10934.45*2</f>
        <v>21868.9</v>
      </c>
      <c r="R73" s="96">
        <f>IF(P73&lt;=Q73,P73/4,0)</f>
        <v>0</v>
      </c>
      <c r="S73" s="5">
        <f>IF(P73&gt;=Q73,P73/N73,0)</f>
        <v>516.39499999999998</v>
      </c>
      <c r="T73" s="3"/>
      <c r="U73" s="3">
        <f>IF(T73="",1,0)</f>
        <v>1</v>
      </c>
      <c r="V73" s="3">
        <v>44</v>
      </c>
      <c r="W73" s="5">
        <v>0</v>
      </c>
      <c r="X73" s="5">
        <v>402.65</v>
      </c>
      <c r="Y73" s="5">
        <f>X73*W73</f>
        <v>0</v>
      </c>
      <c r="Z73" s="5">
        <v>400</v>
      </c>
      <c r="AA73" s="5">
        <f>S73+Y73+Z73</f>
        <v>916.39499999999998</v>
      </c>
      <c r="AB73" s="39">
        <f>(J73/12+J73/12*1.3333333333+450/12+J73/30*6/12+J73)*1.3+Y73+Z73+153.9</f>
        <v>3854.7909555480965</v>
      </c>
      <c r="AC73" s="39" t="s">
        <v>9</v>
      </c>
      <c r="AD73" s="39">
        <f>J73*1.3+400+153.9</f>
        <v>3239.154</v>
      </c>
      <c r="AE73" s="39">
        <f>SUMIFS('CUSTO MENSAL FUNC NOVO'!H:H,'CUSTO MENSAL FUNC NOVO'!A:A,'VALORES MENSAIS'!AC73)</f>
        <v>2257.5630000000001</v>
      </c>
      <c r="AF73" s="27">
        <f>IF($R73&gt;0,$R73,$S73)+$Y73+$Z73</f>
        <v>916.39499999999998</v>
      </c>
      <c r="AG73" s="27">
        <f>IF($R73&gt;0,$R73,$S73)+$Y73+$Z73</f>
        <v>916.39499999999998</v>
      </c>
      <c r="AH73" s="27">
        <f>IF($R73&gt;0,$R73,$S73)+$Y73+$Z73</f>
        <v>916.39499999999998</v>
      </c>
      <c r="AI73" s="27">
        <f>IF($R73&gt;0,$R73,$S73)+$Y73+$Z73</f>
        <v>916.39499999999998</v>
      </c>
      <c r="AJ73" s="27">
        <f>IF($O73&gt;=AJ$1,$S73+$Y73+$Z73,$Y73+$Z73)</f>
        <v>916.39499999999998</v>
      </c>
      <c r="AK73" s="27">
        <f>IF($O73&gt;=AK$1,$S73+$Y73+$Z73,$Y73+$Z73)</f>
        <v>916.39499999999998</v>
      </c>
      <c r="AL73" s="27">
        <f>IF($O73&gt;=AL$1,$S73+$Y73+$Z73,$Y73+$Z73)</f>
        <v>916.39499999999998</v>
      </c>
      <c r="AM73" s="27">
        <f>IF($O73&gt;=AM$1,$S73+$Y73+$Z73,$Y73+$Z73)</f>
        <v>916.39499999999998</v>
      </c>
      <c r="AN73" s="27">
        <f>IF($O73&gt;=AN$1,$S73+$Y73+$Z73,$Y73+$Z73)</f>
        <v>916.39499999999998</v>
      </c>
      <c r="AO73" s="27">
        <f>IF($O73&gt;=AO$1,$S73+$Y73+$Z73,$Y73+$Z73)</f>
        <v>916.39499999999998</v>
      </c>
      <c r="AP73" s="27">
        <f>IF($O73&gt;=AP$1,$S73+$Y73+$Z73,$Y73+$Z73)</f>
        <v>916.39499999999998</v>
      </c>
      <c r="AQ73" s="27">
        <f>IF($O73&gt;=AQ$1,$S73+$Y73+$Z73,$Y73+$Z73)</f>
        <v>916.39499999999998</v>
      </c>
      <c r="AR73" s="27">
        <f>IF($O73&gt;=AR$1,$S73+$Y73+$Z73,$Y73+$Z73)</f>
        <v>916.39499999999998</v>
      </c>
      <c r="AS73" s="27">
        <f>IF($O73&gt;=AS$1,$S73+$Y73+$Z73,$Y73+$Z73)</f>
        <v>916.39499999999998</v>
      </c>
      <c r="AT73" s="27">
        <f>IF($O73&gt;=AT$1,$S73+$Y73+$Z73,$Y73+$Z73)</f>
        <v>916.39499999999998</v>
      </c>
      <c r="AU73" s="27">
        <f>IF($O73&gt;=AU$1,$S73+$Y73+$Z73,$Y73+$Z73)</f>
        <v>916.39499999999998</v>
      </c>
      <c r="AV73" s="27">
        <f>IF($O73&gt;=AV$1,$S73+$Y73+$Z73,$Y73+$Z73)</f>
        <v>916.39499999999998</v>
      </c>
      <c r="AW73" s="27">
        <f>IF($O73&gt;=AW$1,$S73+$Y73+$Z73,$Y73+$Z73)</f>
        <v>916.39499999999998</v>
      </c>
      <c r="AX73" s="27">
        <f>IF($O73&gt;=AX$1,$S73+$Y73+$Z73,$Y73+$Z73)</f>
        <v>916.39499999999998</v>
      </c>
      <c r="AY73" s="27">
        <f>IF($O73&gt;=AY$1,$S73+$Y73+$Z73,$Y73+$Z73)</f>
        <v>916.39499999999998</v>
      </c>
      <c r="AZ73" s="27">
        <f>IF($O73&gt;=AZ$1,$S73+$Y73+$Z73,$Y73+$Z73)</f>
        <v>916.39499999999998</v>
      </c>
      <c r="BA73" s="27">
        <f>IF($O73&gt;=BA$1,$S73+$Y73+$Z73,$Y73+$Z73)</f>
        <v>916.39499999999998</v>
      </c>
      <c r="BB73" s="27">
        <f>IF($O73&gt;=BB$1,$S73+$Y73+$Z73,$Y73+$Z73)</f>
        <v>916.39499999999998</v>
      </c>
      <c r="BC73" s="27">
        <f>IF($O73&gt;=BC$1,$S73+$Y73+$Z73,$Y73+$Z73)</f>
        <v>916.39499999999998</v>
      </c>
      <c r="BD73" s="27">
        <f>IF($O73&gt;=BD$1,$S73+$Y73+$Z73,$Y73+$Z73)</f>
        <v>916.39499999999998</v>
      </c>
      <c r="BE73" s="27">
        <f>IF($O73&gt;=BE$1,$S73+$Y73+$Z73,$Y73+$Z73)</f>
        <v>916.39499999999998</v>
      </c>
      <c r="BF73" s="27">
        <f>IF($O73&gt;=BF$1,$S73+$Y73+$Z73,$Y73+$Z73)</f>
        <v>916.39499999999998</v>
      </c>
      <c r="BG73" s="27">
        <f>IF($O73&gt;=BG$1,$S73+$Y73+$Z73,$Y73+$Z73)</f>
        <v>916.39499999999998</v>
      </c>
      <c r="BH73" s="27">
        <f>IF($O73&gt;=BH$1,$S73+$Y73+$Z73,$Y73+$Z73)</f>
        <v>916.39499999999998</v>
      </c>
      <c r="BI73" s="27">
        <f>IF($O73&gt;=BI$1,$S73+$Y73+$Z73,$Y73+$Z73)</f>
        <v>916.39499999999998</v>
      </c>
      <c r="BJ73" s="27">
        <f>IF($O73&gt;=BJ$1,$S73+$Y73+$Z73,$Y73+$Z73)</f>
        <v>916.39499999999998</v>
      </c>
      <c r="BK73" s="27">
        <f>IF($O73&gt;=BK$1,$S73+$Y73+$Z73,$Y73+$Z73)</f>
        <v>916.39499999999998</v>
      </c>
      <c r="BL73" s="27">
        <f>IF($O73&gt;=BL$1,$S73+$Y73+$Z73,$Y73+$Z73)</f>
        <v>916.39499999999998</v>
      </c>
      <c r="BM73" s="27">
        <f>IF($O73&gt;=BM$1,$S73+$Y73+$Z73,$Y73+$Z73)</f>
        <v>916.39499999999998</v>
      </c>
      <c r="BN73" s="27">
        <f>IF($O73&gt;=BN$1,$S73+$Y73+$Z73,$Y73+$Z73)</f>
        <v>916.39499999999998</v>
      </c>
      <c r="BO73" s="27">
        <f>IF($O73&gt;=BO$1,$S73+$Y73+$Z73,$Y73+$Z73)</f>
        <v>916.39499999999998</v>
      </c>
      <c r="BP73" s="27">
        <f>IF($O73&gt;=BP$1,$S73+$Y73+$Z73,$Y73+$Z73)</f>
        <v>916.39499999999998</v>
      </c>
      <c r="BQ73" s="27">
        <f>IF($O73&gt;=BQ$1,$S73+$Y73+$Z73,$Y73+$Z73)</f>
        <v>916.39499999999998</v>
      </c>
      <c r="BR73" s="27">
        <f>IF($O73&gt;=BR$1,$S73+$Y73+$Z73,$Y73+$Z73)</f>
        <v>916.39499999999998</v>
      </c>
      <c r="BS73" s="27">
        <f>IF($O73&gt;=BS$1,$S73+$Y73+$Z73,$Y73+$Z73)</f>
        <v>916.39499999999998</v>
      </c>
      <c r="BT73" s="27">
        <f>IF($O73&gt;=BT$1,$S73+$Y73+$Z73,$Y73+$Z73)</f>
        <v>916.39499999999998</v>
      </c>
      <c r="BU73" s="27">
        <f>IF($O73&gt;=BU$1,$S73+$Y73+$Z73,$Y73+$Z73)</f>
        <v>916.39499999999998</v>
      </c>
      <c r="BV73" s="27">
        <f>IF($O73&gt;=BV$1,$S73+$Y73+$Z73,$Y73+$Z73)</f>
        <v>916.39499999999998</v>
      </c>
      <c r="BW73" s="27">
        <f>IF($O73&gt;=BW$1,$S73+$Y73+$Z73,$Y73+$Z73)</f>
        <v>916.39499999999998</v>
      </c>
      <c r="BX73" s="27">
        <f>IF($O73&gt;=BX$1,$S73+$Y73+$Z73,$Y73+$Z73)</f>
        <v>916.39499999999998</v>
      </c>
      <c r="BY73" s="27">
        <f>IF($O73&gt;=BY$1,$S73+$Y73+$Z73,$Y73+$Z73)</f>
        <v>916.39499999999998</v>
      </c>
      <c r="BZ73" s="27">
        <f>IF($O73&gt;=BZ$1,$S73+$Y73+$Z73,$Y73+$Z73)</f>
        <v>916.39499999999998</v>
      </c>
      <c r="CA73" s="27">
        <f>IF($O73&gt;=CA$1,$S73+$Y73+$Z73,$Y73+$Z73)</f>
        <v>916.39499999999998</v>
      </c>
      <c r="CB73" s="27">
        <f>IF($O73&gt;=CB$1,$S73+$Y73+$Z73,$Y73+$Z73)</f>
        <v>916.39499999999998</v>
      </c>
      <c r="CC73" s="27">
        <f>IF($O73&gt;=CC$1,$S73+$Y73+$Z73,$Y73+$Z73)</f>
        <v>916.39499999999998</v>
      </c>
      <c r="CD73" s="27">
        <f>IF($O73&gt;=CD$1,$S73+$Y73+$Z73,$Y73+$Z73)</f>
        <v>916.39499999999998</v>
      </c>
      <c r="CE73" s="27">
        <f>IF($O73&gt;=CE$1,$S73+$Y73+$Z73,$Y73+$Z73)</f>
        <v>916.39499999999998</v>
      </c>
      <c r="CF73" s="27">
        <f>IF($O73&gt;=CF$1,$S73+$Y73+$Z73,$Y73+$Z73)</f>
        <v>916.39499999999998</v>
      </c>
      <c r="CG73" s="27">
        <f>IF($O73&gt;=CG$1,$S73+$Y73+$Z73,$Y73+$Z73)</f>
        <v>916.39499999999998</v>
      </c>
      <c r="CH73" s="27">
        <f>IF($O73&gt;=CH$1,$S73+$Y73+$Z73,$Y73+$Z73)</f>
        <v>916.39499999999998</v>
      </c>
      <c r="CI73" s="27">
        <f>IF($O73&gt;=CI$1,$S73+$Y73+$Z73,$Y73+$Z73)</f>
        <v>916.39499999999998</v>
      </c>
      <c r="CJ73" s="27">
        <f>IF($O73&gt;=CJ$1,$S73+$Y73+$Z73,$Y73+$Z73)</f>
        <v>916.39499999999998</v>
      </c>
      <c r="CK73" s="27">
        <f>IF($O73&gt;=CK$1,$S73+$Y73+$Z73,$Y73+$Z73)</f>
        <v>916.39499999999998</v>
      </c>
      <c r="CL73" s="27">
        <f>IF($O73&gt;=CL$1,$S73+$Y73+$Z73,$Y73+$Z73)</f>
        <v>916.39499999999998</v>
      </c>
      <c r="CM73" s="27">
        <f>IF($O73&gt;=CM$1,$S73+$Y73+$Z73,$Y73+$Z73)</f>
        <v>916.39499999999998</v>
      </c>
      <c r="CN73" s="27">
        <f>IF($O73&gt;=CN$1,$S73+$Y73,$Y73)</f>
        <v>516.39499999999998</v>
      </c>
      <c r="CO73" s="27">
        <f>IF($O73&gt;=CO$1,$S73+$Y73,$Y73)</f>
        <v>516.39499999999998</v>
      </c>
      <c r="CP73" s="27">
        <f>IF($O73&gt;=CP$1,$S73+$Y73,$Y73)</f>
        <v>516.39499999999998</v>
      </c>
      <c r="CQ73" s="27">
        <f>IF($O73&gt;=CQ$1,$S73+$Y73,$Y73)</f>
        <v>516.39499999999998</v>
      </c>
      <c r="CR73" s="27">
        <f>IF($O73&gt;=CR$1,$S73+$Y73,$Y73)</f>
        <v>516.39499999999998</v>
      </c>
      <c r="CS73" s="27">
        <f>IF($O73&gt;=CS$1,$S73+$Y73,$Y73)</f>
        <v>516.39499999999998</v>
      </c>
      <c r="CT73" s="27">
        <f>IF($O73&gt;=CT$1,$S73+$Y73,$Y73)</f>
        <v>516.39499999999998</v>
      </c>
      <c r="CU73" s="27">
        <f>IF($O73&gt;=CU$1,$S73+$Y73,$Y73)</f>
        <v>516.39499999999998</v>
      </c>
      <c r="CV73" s="27">
        <f>IF($O73&gt;=CV$1,$S73+$Y73,$Y73)</f>
        <v>516.39499999999998</v>
      </c>
      <c r="CW73" s="27">
        <f>IF($O73&gt;=CW$1,$S73+$Y73,$Y73)</f>
        <v>516.39499999999998</v>
      </c>
      <c r="CX73" s="27">
        <f>IF($O73&gt;=CX$1,$S73+$Y73,$Y73)</f>
        <v>516.39499999999998</v>
      </c>
      <c r="CY73" s="27">
        <f>IF($O73&gt;=CY$1,$S73+$Y73,$Y73)</f>
        <v>516.39499999999998</v>
      </c>
      <c r="CZ73" s="27">
        <f>IF($O73&gt;=CZ$1,$S73+$Y73,$Y73)</f>
        <v>516.39499999999998</v>
      </c>
      <c r="DA73" s="27">
        <f>IF($O73&gt;=DA$1,$S73+$Y73,$Y73)</f>
        <v>516.39499999999998</v>
      </c>
      <c r="DB73" s="27">
        <f>IF($O73&gt;=DB$1,$S73+$Y73,$Y73)</f>
        <v>516.39499999999998</v>
      </c>
      <c r="DC73" s="27">
        <f>IF($O73&gt;=DC$1,$S73+$Y73,$Y73)</f>
        <v>516.39499999999998</v>
      </c>
      <c r="DD73" s="27">
        <f>IF($O73&gt;=DD$1,$S73+$Y73,$Y73)</f>
        <v>516.39499999999998</v>
      </c>
      <c r="DE73" s="27">
        <f>IF($O73&gt;=DE$1,$S73+$Y73,$Y73)</f>
        <v>516.39499999999998</v>
      </c>
      <c r="DF73" s="27">
        <f>IF($O73&gt;=DF$1,$S73+$Y73,$Y73)</f>
        <v>516.39499999999998</v>
      </c>
      <c r="DG73" s="27">
        <f>IF($O73&gt;=DG$1,$S73+$Y73,$Y73)</f>
        <v>516.39499999999998</v>
      </c>
      <c r="DH73" s="27">
        <f>IF($O73&gt;=DH$1,$S73+$Y73,$Y73)</f>
        <v>516.39499999999998</v>
      </c>
      <c r="DI73" s="27">
        <f>IF($O73&gt;=DI$1,$S73+$Y73,$Y73)</f>
        <v>516.39499999999998</v>
      </c>
      <c r="DJ73" s="27">
        <f>IF($O73&gt;=DJ$1,$S73+$Y73,$Y73)</f>
        <v>516.39499999999998</v>
      </c>
      <c r="DK73" s="27">
        <f>IF($O73&gt;=DK$1,$S73+$Y73,$Y73)</f>
        <v>516.39499999999998</v>
      </c>
      <c r="DL73" s="27">
        <f>IF($O73&gt;=DL$1,$S73+$Y73,$Y73)</f>
        <v>516.39499999999998</v>
      </c>
      <c r="DM73" s="27">
        <f>IF($O73&gt;=DM$1,$S73+$Y73,$Y73)</f>
        <v>516.39499999999998</v>
      </c>
      <c r="DN73" s="27">
        <f>IF($O73&gt;=DN$1,$S73+$Y73,$Y73)</f>
        <v>516.39499999999998</v>
      </c>
      <c r="DO73" s="27">
        <f>IF($O73&gt;=DO$1,$S73+$Y73,$Y73)</f>
        <v>516.39499999999998</v>
      </c>
      <c r="DP73" s="27">
        <f>IF($O73&gt;=DP$1,$S73+$Y73,$Y73)</f>
        <v>516.39499999999998</v>
      </c>
      <c r="DQ73" s="27">
        <f>IF($O73&gt;=DQ$1,$S73+$Y73,$Y73)</f>
        <v>516.39499999999998</v>
      </c>
      <c r="DR73" s="27">
        <f>IF($O73&gt;=DR$1,$S73+$Y73,$Y73)</f>
        <v>516.39499999999998</v>
      </c>
      <c r="DS73" s="27">
        <f>IF($O73&gt;=DS$1,$S73+$Y73,$Y73)</f>
        <v>516.39499999999998</v>
      </c>
      <c r="DT73" s="27">
        <f>IF($O73&gt;=DT$1,$S73+$Y73,$Y73)</f>
        <v>516.39499999999998</v>
      </c>
      <c r="DU73" s="27">
        <f>IF($O73&gt;=DU$1,$S73+$Y73,$Y73)</f>
        <v>516.39499999999998</v>
      </c>
      <c r="DV73" s="27">
        <f>IF($O73&gt;=DV$1,$S73+$Y73,$Y73)</f>
        <v>516.39499999999998</v>
      </c>
      <c r="DW73" s="27">
        <f>IF($O73&gt;=DW$1,$S73+$Y73,$Y73)</f>
        <v>516.39499999999998</v>
      </c>
      <c r="DX73" s="27">
        <f>IF($O73&gt;=DX$1,$S73+$Y73,$Y73)</f>
        <v>516.39499999999998</v>
      </c>
      <c r="DY73" s="27">
        <f>IF($O73&gt;=DY$1,$S73+$Y73,$Y73)</f>
        <v>516.39499999999998</v>
      </c>
      <c r="DZ73" s="27">
        <f>IF($O73&gt;=DZ$1,$S73+$Y73,$Y73)</f>
        <v>516.39499999999998</v>
      </c>
      <c r="EA73" s="27">
        <f>IF($O73&gt;=EA$1,$S73+$Y73,$Y73)</f>
        <v>516.39499999999998</v>
      </c>
      <c r="EB73" s="27">
        <f>IF($O73&gt;=EB$1,$S73+$Y73,$Y73)</f>
        <v>516.39499999999998</v>
      </c>
      <c r="EC73" s="27">
        <f>IF($O73&gt;=EC$1,$S73+$Y73,$Y73)</f>
        <v>516.39499999999998</v>
      </c>
      <c r="ED73" s="27">
        <f>IF($O73&gt;=ED$1,$S73+$Y73,$Y73)</f>
        <v>516.39499999999998</v>
      </c>
      <c r="EE73" s="27">
        <f>IF($O73&gt;=EE$1,$S73+$Y73,$Y73)</f>
        <v>516.39499999999998</v>
      </c>
      <c r="EF73" s="27">
        <f>IF($O73&gt;=EF$1,$S73+$Y73,$Y73)</f>
        <v>516.39499999999998</v>
      </c>
      <c r="EG73" s="27">
        <f>IF($O73&gt;=EG$1,$S73+$Y73,$Y73)</f>
        <v>516.39499999999998</v>
      </c>
      <c r="EH73" s="27">
        <f>IF($O73&gt;=EH$1,$S73+$Y73,$Y73)</f>
        <v>516.39499999999998</v>
      </c>
      <c r="EI73" s="27">
        <f>IF($O73&gt;=EI$1,$S73+$Y73,$Y73)</f>
        <v>516.39499999999998</v>
      </c>
      <c r="EJ73" s="27">
        <f>IF($O73&gt;=EJ$1,$S73+$Y73,$Y73)</f>
        <v>516.39499999999998</v>
      </c>
      <c r="EK73" s="27">
        <f>IF($O73&gt;=EK$1,$S73+$Y73,$Y73)</f>
        <v>516.39499999999998</v>
      </c>
      <c r="EL73" s="27">
        <f>IF($O73&gt;=EL$1,$S73+$Y73,$Y73)</f>
        <v>516.39499999999998</v>
      </c>
      <c r="EM73" s="27">
        <f>IF($O73&gt;=EM$1,$S73+$Y73,$Y73)</f>
        <v>516.39499999999998</v>
      </c>
      <c r="EN73" s="27">
        <f>IF($O73&gt;=EN$1,$S73+$Y73,$Y73)</f>
        <v>516.39499999999998</v>
      </c>
      <c r="EO73" s="27">
        <f>IF($O73&gt;=EO$1,$S73+$Y73,$Y73)</f>
        <v>516.39499999999998</v>
      </c>
      <c r="EP73" s="27">
        <f>IF($O73&gt;=EP$1,$S73+$Y73,$Y73)</f>
        <v>516.39499999999998</v>
      </c>
      <c r="EQ73" s="27">
        <f>IF($O73&gt;=EQ$1,$S73+$Y73,$Y73)</f>
        <v>516.39499999999998</v>
      </c>
      <c r="ER73" s="27">
        <f>IF($O73&gt;=ER$1,$S73+$Y73,$Y73)</f>
        <v>516.39499999999998</v>
      </c>
      <c r="ES73" s="27">
        <f>IF($O73&gt;=ES$1,$S73+$Y73,$Y73)</f>
        <v>516.39499999999998</v>
      </c>
      <c r="ET73" s="27">
        <f>IF($O73&gt;=ET$1,$S73+$Y73,$Y73)</f>
        <v>516.39499999999998</v>
      </c>
      <c r="EU73" s="27">
        <f>IF($O73&gt;=EU$1,$S73+$Y73,$Y73)</f>
        <v>516.39499999999998</v>
      </c>
      <c r="EV73" s="27">
        <f>IF($O73&gt;=EV$1,$S73,0)</f>
        <v>516.39499999999998</v>
      </c>
      <c r="EW73" s="27">
        <f>IF($O73&gt;=EW$1,$S73,0)</f>
        <v>516.39499999999998</v>
      </c>
      <c r="EX73" s="27">
        <f>IF($O73&gt;=EX$1,$S73,0)</f>
        <v>516.39499999999998</v>
      </c>
      <c r="EY73" s="27">
        <f>IF($O73&gt;=EY$1,$S73,0)</f>
        <v>516.39499999999998</v>
      </c>
      <c r="EZ73" s="27">
        <f>IF($O73&gt;=EZ$1,$S73,0)</f>
        <v>516.39499999999998</v>
      </c>
      <c r="FA73" s="27">
        <f>IF($O73&gt;=FA$1,$S73,0)</f>
        <v>516.39499999999998</v>
      </c>
      <c r="FB73" s="27">
        <f>IF($O73&gt;=FB$1,$S73,0)</f>
        <v>516.39499999999998</v>
      </c>
      <c r="FC73" s="27">
        <f>IF($O73&gt;=FC$1,$S73,0)</f>
        <v>516.39499999999998</v>
      </c>
      <c r="FD73" s="27">
        <f>IF($O73&gt;=FD$1,$S73,0)</f>
        <v>516.39499999999998</v>
      </c>
      <c r="FE73" s="27">
        <f>IF($O73&gt;=FE$1,$S73,0)</f>
        <v>516.39499999999998</v>
      </c>
      <c r="FF73" s="27">
        <f>IF($O73&gt;=FF$1,$S73,0)</f>
        <v>516.39499999999998</v>
      </c>
      <c r="FG73" s="27">
        <f>IF($O73&gt;=FG$1,$S73,0)</f>
        <v>516.39499999999998</v>
      </c>
      <c r="FH73" s="27">
        <f>IF($O73&gt;=FH$1,$S73,0)</f>
        <v>516.39499999999998</v>
      </c>
      <c r="FI73" s="27">
        <f>IF($O73&gt;=FI$1,$S73,0)</f>
        <v>516.39499999999998</v>
      </c>
      <c r="FJ73" s="27">
        <f>IF($O73&gt;=FJ$1,$S73,0)</f>
        <v>516.39499999999998</v>
      </c>
      <c r="FK73" s="27">
        <f>IF($O73&gt;=FK$1,$S73,0)</f>
        <v>516.39499999999998</v>
      </c>
      <c r="FL73" s="27">
        <f>IF($O73&gt;=FL$1,$S73,0)</f>
        <v>516.39499999999998</v>
      </c>
      <c r="FM73" s="27">
        <f>IF($O73&gt;=FM$1,$S73,0)</f>
        <v>516.39499999999998</v>
      </c>
      <c r="FN73" s="27">
        <f>IF($O73&gt;=FN$1,$S73,0)</f>
        <v>516.39499999999998</v>
      </c>
      <c r="FO73" s="27">
        <f>IF($O73&gt;=FO$1,$S73,0)</f>
        <v>516.39499999999998</v>
      </c>
      <c r="FP73" s="27">
        <f>IF($O73&gt;=FP$1,$S73,0)</f>
        <v>516.39499999999998</v>
      </c>
      <c r="FQ73" s="27">
        <f>IF($O73&gt;=FQ$1,$S73,0)</f>
        <v>516.39499999999998</v>
      </c>
      <c r="FR73" s="27">
        <f>IF($O73&gt;=FR$1,$S73,0)</f>
        <v>516.39499999999998</v>
      </c>
      <c r="FS73" s="27">
        <f>IF($O73&gt;=FS$1,$S73,0)</f>
        <v>516.39499999999998</v>
      </c>
      <c r="FT73" s="27">
        <f>IF($O73&gt;=FT$1,$S73,0)</f>
        <v>516.39499999999998</v>
      </c>
      <c r="FU73" s="27">
        <f>IF($O73&gt;=FU$1,$S73,0)</f>
        <v>516.39499999999998</v>
      </c>
      <c r="FV73" s="27">
        <f>IF($O73&gt;=FV$1,$S73,0)</f>
        <v>516.39499999999998</v>
      </c>
      <c r="FW73" s="27">
        <f>IF($O73&gt;=FW$1,$S73,0)</f>
        <v>516.39499999999998</v>
      </c>
      <c r="FX73" s="27">
        <f>IF($O73&gt;=FX$1,$S73,0)</f>
        <v>516.39499999999998</v>
      </c>
      <c r="FY73" s="27">
        <f>IF($O73&gt;=FY$1,$S73,0)</f>
        <v>516.39499999999998</v>
      </c>
      <c r="FZ73" s="27">
        <f>IF($O73&gt;=FZ$1,$S73,0)</f>
        <v>516.39499999999998</v>
      </c>
      <c r="GA73" s="27">
        <f>IF($O73&gt;=GA$1,$S73,0)</f>
        <v>516.39499999999998</v>
      </c>
      <c r="GB73" s="27">
        <f>IF($O73&gt;=GB$1,$S73,0)</f>
        <v>516.39499999999998</v>
      </c>
      <c r="GC73" s="27">
        <f>IF($O73&gt;=GC$1,$S73,0)</f>
        <v>516.39499999999998</v>
      </c>
      <c r="GD73" s="27">
        <f>IF($O73&gt;=GD$1,$S73,0)</f>
        <v>516.39499999999998</v>
      </c>
      <c r="GE73" s="27">
        <f>IF($O73&gt;=GE$1,$S73,0)</f>
        <v>516.39499999999998</v>
      </c>
      <c r="GF73" s="27">
        <f>IF($O73&gt;=GF$1,$S73,0)</f>
        <v>516.39499999999998</v>
      </c>
      <c r="GG73" s="27">
        <f>IF($O73&gt;=GG$1,$S73,0)</f>
        <v>516.39499999999998</v>
      </c>
      <c r="GH73" s="27">
        <f>IF($O73&gt;=GH$1,$S73,0)</f>
        <v>516.39499999999998</v>
      </c>
      <c r="GI73" s="27">
        <f>IF($O73&gt;=GI$1,$S73,0)</f>
        <v>516.39499999999998</v>
      </c>
      <c r="GJ73" s="27">
        <f>IF($O73&gt;=GJ$1,$S73,0)</f>
        <v>516.39499999999998</v>
      </c>
      <c r="GK73" s="27">
        <f>IF($O73&gt;=GK$1,$S73,0)</f>
        <v>516.39499999999998</v>
      </c>
      <c r="GL73" s="27">
        <f>IF($O73&gt;=GL$1,$S73,0)</f>
        <v>516.39499999999998</v>
      </c>
      <c r="GM73" s="27">
        <f>IF($O73&gt;=GM$1,$S73,0)</f>
        <v>516.39499999999998</v>
      </c>
      <c r="GN73" s="27">
        <f>IF($O73&gt;=GN$1,$S73,0)</f>
        <v>516.39499999999998</v>
      </c>
      <c r="GO73" s="27">
        <f>IF($O73&gt;=GO$1,$S73,0)</f>
        <v>516.39499999999998</v>
      </c>
      <c r="GP73" s="27">
        <f>IF($O73&gt;=GP$1,$S73,0)</f>
        <v>516.39499999999998</v>
      </c>
      <c r="GQ73" s="27">
        <f>IF($O73&gt;=GQ$1,$S73,0)</f>
        <v>516.39499999999998</v>
      </c>
      <c r="GR73" s="27">
        <f>IF($O73&gt;=GR$1,$S73,0)</f>
        <v>516.39499999999998</v>
      </c>
      <c r="GS73" s="27">
        <f>IF($O73&gt;=GS$1,$S73,0)</f>
        <v>516.39499999999998</v>
      </c>
      <c r="GT73" s="27">
        <f>IF($O73&gt;=GT$1,$S73,0)</f>
        <v>516.39499999999998</v>
      </c>
      <c r="GU73" s="27">
        <f>IF($O73&gt;=GU$1,$S73,0)</f>
        <v>516.39499999999998</v>
      </c>
      <c r="GV73" s="27">
        <f>IF($O73&gt;=GV$1,$S73,0)</f>
        <v>516.39499999999998</v>
      </c>
      <c r="GW73" s="27">
        <f>IF($O73&gt;=GW$1,$S73,0)</f>
        <v>516.39499999999998</v>
      </c>
      <c r="GX73" s="27">
        <f>IF($O73&gt;=GX$1,$S73,0)</f>
        <v>0</v>
      </c>
      <c r="GY73" s="27">
        <f>IF($O73&gt;=GY$1,$S73,0)</f>
        <v>0</v>
      </c>
      <c r="GZ73" s="27">
        <f>IF($O73&gt;=GZ$1,$S73,0)</f>
        <v>0</v>
      </c>
      <c r="HA73" s="27">
        <f>IF($O73&gt;=HA$1,$S73,0)</f>
        <v>0</v>
      </c>
      <c r="HB73" s="27">
        <f>IF($O73&gt;=HB$1,$S73,0)</f>
        <v>0</v>
      </c>
      <c r="HC73" s="27">
        <f>IF($O73&gt;=HC$1,$S73,0)</f>
        <v>0</v>
      </c>
    </row>
    <row r="74" spans="1:211">
      <c r="A74" s="3">
        <v>43338</v>
      </c>
      <c r="B74" s="3" t="s">
        <v>306</v>
      </c>
      <c r="C74" s="3" t="s">
        <v>9</v>
      </c>
      <c r="D74" s="3">
        <v>66</v>
      </c>
      <c r="E74" s="4">
        <v>33469</v>
      </c>
      <c r="F74" s="5">
        <v>26.854794520547944</v>
      </c>
      <c r="G74" s="3" t="s">
        <v>99</v>
      </c>
      <c r="H74" s="4">
        <v>19337</v>
      </c>
      <c r="I74" s="9" t="s">
        <v>838</v>
      </c>
      <c r="J74" s="5">
        <v>2047.02</v>
      </c>
      <c r="K74" s="31">
        <v>349</v>
      </c>
      <c r="L74" s="32">
        <v>27</v>
      </c>
      <c r="M74" s="33">
        <f>VLOOKUP(L74,FIND,3,TRUE)</f>
        <v>1.5</v>
      </c>
      <c r="N74" s="32">
        <f>IF(L74&gt;30,180,VLOOKUP(L74,TEMPO,2,FALSE))</f>
        <v>162</v>
      </c>
      <c r="O74" s="32">
        <f>IF(R74&gt;0,4,N74)</f>
        <v>162</v>
      </c>
      <c r="P74" s="96">
        <f>J74*M74*L74</f>
        <v>82904.31</v>
      </c>
      <c r="Q74" s="96">
        <f>10934.45*2</f>
        <v>21868.9</v>
      </c>
      <c r="R74" s="96">
        <f>IF(P74&lt;=Q74,P74/4,0)</f>
        <v>0</v>
      </c>
      <c r="S74" s="5">
        <f>IF(P74&gt;=Q74,P74/N74,0)</f>
        <v>511.755</v>
      </c>
      <c r="T74" s="3"/>
      <c r="U74" s="3">
        <f>IF(T74="",1,0)</f>
        <v>1</v>
      </c>
      <c r="V74" s="3">
        <v>43</v>
      </c>
      <c r="W74" s="5">
        <v>0</v>
      </c>
      <c r="X74" s="5">
        <v>402.65</v>
      </c>
      <c r="Y74" s="5">
        <f>X74*W74</f>
        <v>0</v>
      </c>
      <c r="Z74" s="5">
        <v>400</v>
      </c>
      <c r="AA74" s="5">
        <f>S74+Y74+Z74</f>
        <v>911.755</v>
      </c>
      <c r="AB74" s="39">
        <f>(J74/12+J74/12*1.3333333333+450/12+J74/30*6/12+J74)*1.3+Y74+Z74+153.9</f>
        <v>3825.5692666592745</v>
      </c>
      <c r="AC74" s="39" t="s">
        <v>9</v>
      </c>
      <c r="AD74" s="39">
        <f>J74*1.3+400+153.9</f>
        <v>3215.0260000000003</v>
      </c>
      <c r="AE74" s="39">
        <f>SUMIFS('CUSTO MENSAL FUNC NOVO'!H:H,'CUSTO MENSAL FUNC NOVO'!A:A,'VALORES MENSAIS'!AC74)</f>
        <v>2257.5630000000001</v>
      </c>
      <c r="AF74" s="27">
        <f>IF($R74&gt;0,$R74,$S74)+$Y74+$Z74</f>
        <v>911.755</v>
      </c>
      <c r="AG74" s="27">
        <f>IF($R74&gt;0,$R74,$S74)+$Y74+$Z74</f>
        <v>911.755</v>
      </c>
      <c r="AH74" s="27">
        <f>IF($R74&gt;0,$R74,$S74)+$Y74+$Z74</f>
        <v>911.755</v>
      </c>
      <c r="AI74" s="27">
        <f>IF($R74&gt;0,$R74,$S74)+$Y74+$Z74</f>
        <v>911.755</v>
      </c>
      <c r="AJ74" s="27">
        <f>IF($O74&gt;=AJ$1,$S74+$Y74+$Z74,$Y74+$Z74)</f>
        <v>911.755</v>
      </c>
      <c r="AK74" s="27">
        <f>IF($O74&gt;=AK$1,$S74+$Y74+$Z74,$Y74+$Z74)</f>
        <v>911.755</v>
      </c>
      <c r="AL74" s="27">
        <f>IF($O74&gt;=AL$1,$S74+$Y74+$Z74,$Y74+$Z74)</f>
        <v>911.755</v>
      </c>
      <c r="AM74" s="27">
        <f>IF($O74&gt;=AM$1,$S74+$Y74+$Z74,$Y74+$Z74)</f>
        <v>911.755</v>
      </c>
      <c r="AN74" s="27">
        <f>IF($O74&gt;=AN$1,$S74+$Y74+$Z74,$Y74+$Z74)</f>
        <v>911.755</v>
      </c>
      <c r="AO74" s="27">
        <f>IF($O74&gt;=AO$1,$S74+$Y74+$Z74,$Y74+$Z74)</f>
        <v>911.755</v>
      </c>
      <c r="AP74" s="27">
        <f>IF($O74&gt;=AP$1,$S74+$Y74+$Z74,$Y74+$Z74)</f>
        <v>911.755</v>
      </c>
      <c r="AQ74" s="27">
        <f>IF($O74&gt;=AQ$1,$S74+$Y74+$Z74,$Y74+$Z74)</f>
        <v>911.755</v>
      </c>
      <c r="AR74" s="27">
        <f>IF($O74&gt;=AR$1,$S74+$Y74+$Z74,$Y74+$Z74)</f>
        <v>911.755</v>
      </c>
      <c r="AS74" s="27">
        <f>IF($O74&gt;=AS$1,$S74+$Y74+$Z74,$Y74+$Z74)</f>
        <v>911.755</v>
      </c>
      <c r="AT74" s="27">
        <f>IF($O74&gt;=AT$1,$S74+$Y74+$Z74,$Y74+$Z74)</f>
        <v>911.755</v>
      </c>
      <c r="AU74" s="27">
        <f>IF($O74&gt;=AU$1,$S74+$Y74+$Z74,$Y74+$Z74)</f>
        <v>911.755</v>
      </c>
      <c r="AV74" s="27">
        <f>IF($O74&gt;=AV$1,$S74+$Y74+$Z74,$Y74+$Z74)</f>
        <v>911.755</v>
      </c>
      <c r="AW74" s="27">
        <f>IF($O74&gt;=AW$1,$S74+$Y74+$Z74,$Y74+$Z74)</f>
        <v>911.755</v>
      </c>
      <c r="AX74" s="27">
        <f>IF($O74&gt;=AX$1,$S74+$Y74+$Z74,$Y74+$Z74)</f>
        <v>911.755</v>
      </c>
      <c r="AY74" s="27">
        <f>IF($O74&gt;=AY$1,$S74+$Y74+$Z74,$Y74+$Z74)</f>
        <v>911.755</v>
      </c>
      <c r="AZ74" s="27">
        <f>IF($O74&gt;=AZ$1,$S74+$Y74+$Z74,$Y74+$Z74)</f>
        <v>911.755</v>
      </c>
      <c r="BA74" s="27">
        <f>IF($O74&gt;=BA$1,$S74+$Y74+$Z74,$Y74+$Z74)</f>
        <v>911.755</v>
      </c>
      <c r="BB74" s="27">
        <f>IF($O74&gt;=BB$1,$S74+$Y74+$Z74,$Y74+$Z74)</f>
        <v>911.755</v>
      </c>
      <c r="BC74" s="27">
        <f>IF($O74&gt;=BC$1,$S74+$Y74+$Z74,$Y74+$Z74)</f>
        <v>911.755</v>
      </c>
      <c r="BD74" s="27">
        <f>IF($O74&gt;=BD$1,$S74+$Y74+$Z74,$Y74+$Z74)</f>
        <v>911.755</v>
      </c>
      <c r="BE74" s="27">
        <f>IF($O74&gt;=BE$1,$S74+$Y74+$Z74,$Y74+$Z74)</f>
        <v>911.755</v>
      </c>
      <c r="BF74" s="27">
        <f>IF($O74&gt;=BF$1,$S74+$Y74+$Z74,$Y74+$Z74)</f>
        <v>911.755</v>
      </c>
      <c r="BG74" s="27">
        <f>IF($O74&gt;=BG$1,$S74+$Y74+$Z74,$Y74+$Z74)</f>
        <v>911.755</v>
      </c>
      <c r="BH74" s="27">
        <f>IF($O74&gt;=BH$1,$S74+$Y74+$Z74,$Y74+$Z74)</f>
        <v>911.755</v>
      </c>
      <c r="BI74" s="27">
        <f>IF($O74&gt;=BI$1,$S74+$Y74+$Z74,$Y74+$Z74)</f>
        <v>911.755</v>
      </c>
      <c r="BJ74" s="27">
        <f>IF($O74&gt;=BJ$1,$S74+$Y74+$Z74,$Y74+$Z74)</f>
        <v>911.755</v>
      </c>
      <c r="BK74" s="27">
        <f>IF($O74&gt;=BK$1,$S74+$Y74+$Z74,$Y74+$Z74)</f>
        <v>911.755</v>
      </c>
      <c r="BL74" s="27">
        <f>IF($O74&gt;=BL$1,$S74+$Y74+$Z74,$Y74+$Z74)</f>
        <v>911.755</v>
      </c>
      <c r="BM74" s="27">
        <f>IF($O74&gt;=BM$1,$S74+$Y74+$Z74,$Y74+$Z74)</f>
        <v>911.755</v>
      </c>
      <c r="BN74" s="27">
        <f>IF($O74&gt;=BN$1,$S74+$Y74+$Z74,$Y74+$Z74)</f>
        <v>911.755</v>
      </c>
      <c r="BO74" s="27">
        <f>IF($O74&gt;=BO$1,$S74+$Y74+$Z74,$Y74+$Z74)</f>
        <v>911.755</v>
      </c>
      <c r="BP74" s="27">
        <f>IF($O74&gt;=BP$1,$S74+$Y74+$Z74,$Y74+$Z74)</f>
        <v>911.755</v>
      </c>
      <c r="BQ74" s="27">
        <f>IF($O74&gt;=BQ$1,$S74+$Y74+$Z74,$Y74+$Z74)</f>
        <v>911.755</v>
      </c>
      <c r="BR74" s="27">
        <f>IF($O74&gt;=BR$1,$S74+$Y74+$Z74,$Y74+$Z74)</f>
        <v>911.755</v>
      </c>
      <c r="BS74" s="27">
        <f>IF($O74&gt;=BS$1,$S74+$Y74+$Z74,$Y74+$Z74)</f>
        <v>911.755</v>
      </c>
      <c r="BT74" s="27">
        <f>IF($O74&gt;=BT$1,$S74+$Y74+$Z74,$Y74+$Z74)</f>
        <v>911.755</v>
      </c>
      <c r="BU74" s="27">
        <f>IF($O74&gt;=BU$1,$S74+$Y74+$Z74,$Y74+$Z74)</f>
        <v>911.755</v>
      </c>
      <c r="BV74" s="27">
        <f>IF($O74&gt;=BV$1,$S74+$Y74+$Z74,$Y74+$Z74)</f>
        <v>911.755</v>
      </c>
      <c r="BW74" s="27">
        <f>IF($O74&gt;=BW$1,$S74+$Y74+$Z74,$Y74+$Z74)</f>
        <v>911.755</v>
      </c>
      <c r="BX74" s="27">
        <f>IF($O74&gt;=BX$1,$S74+$Y74+$Z74,$Y74+$Z74)</f>
        <v>911.755</v>
      </c>
      <c r="BY74" s="27">
        <f>IF($O74&gt;=BY$1,$S74+$Y74+$Z74,$Y74+$Z74)</f>
        <v>911.755</v>
      </c>
      <c r="BZ74" s="27">
        <f>IF($O74&gt;=BZ$1,$S74+$Y74+$Z74,$Y74+$Z74)</f>
        <v>911.755</v>
      </c>
      <c r="CA74" s="27">
        <f>IF($O74&gt;=CA$1,$S74+$Y74+$Z74,$Y74+$Z74)</f>
        <v>911.755</v>
      </c>
      <c r="CB74" s="27">
        <f>IF($O74&gt;=CB$1,$S74+$Y74+$Z74,$Y74+$Z74)</f>
        <v>911.755</v>
      </c>
      <c r="CC74" s="27">
        <f>IF($O74&gt;=CC$1,$S74+$Y74+$Z74,$Y74+$Z74)</f>
        <v>911.755</v>
      </c>
      <c r="CD74" s="27">
        <f>IF($O74&gt;=CD$1,$S74+$Y74+$Z74,$Y74+$Z74)</f>
        <v>911.755</v>
      </c>
      <c r="CE74" s="27">
        <f>IF($O74&gt;=CE$1,$S74+$Y74+$Z74,$Y74+$Z74)</f>
        <v>911.755</v>
      </c>
      <c r="CF74" s="27">
        <f>IF($O74&gt;=CF$1,$S74+$Y74+$Z74,$Y74+$Z74)</f>
        <v>911.755</v>
      </c>
      <c r="CG74" s="27">
        <f>IF($O74&gt;=CG$1,$S74+$Y74+$Z74,$Y74+$Z74)</f>
        <v>911.755</v>
      </c>
      <c r="CH74" s="27">
        <f>IF($O74&gt;=CH$1,$S74+$Y74+$Z74,$Y74+$Z74)</f>
        <v>911.755</v>
      </c>
      <c r="CI74" s="27">
        <f>IF($O74&gt;=CI$1,$S74+$Y74+$Z74,$Y74+$Z74)</f>
        <v>911.755</v>
      </c>
      <c r="CJ74" s="27">
        <f>IF($O74&gt;=CJ$1,$S74+$Y74+$Z74,$Y74+$Z74)</f>
        <v>911.755</v>
      </c>
      <c r="CK74" s="27">
        <f>IF($O74&gt;=CK$1,$S74+$Y74+$Z74,$Y74+$Z74)</f>
        <v>911.755</v>
      </c>
      <c r="CL74" s="27">
        <f>IF($O74&gt;=CL$1,$S74+$Y74+$Z74,$Y74+$Z74)</f>
        <v>911.755</v>
      </c>
      <c r="CM74" s="27">
        <f>IF($O74&gt;=CM$1,$S74+$Y74+$Z74,$Y74+$Z74)</f>
        <v>911.755</v>
      </c>
      <c r="CN74" s="27">
        <f>IF($O74&gt;=CN$1,$S74+$Y74,$Y74)</f>
        <v>511.755</v>
      </c>
      <c r="CO74" s="27">
        <f>IF($O74&gt;=CO$1,$S74+$Y74,$Y74)</f>
        <v>511.755</v>
      </c>
      <c r="CP74" s="27">
        <f>IF($O74&gt;=CP$1,$S74+$Y74,$Y74)</f>
        <v>511.755</v>
      </c>
      <c r="CQ74" s="27">
        <f>IF($O74&gt;=CQ$1,$S74+$Y74,$Y74)</f>
        <v>511.755</v>
      </c>
      <c r="CR74" s="27">
        <f>IF($O74&gt;=CR$1,$S74+$Y74,$Y74)</f>
        <v>511.755</v>
      </c>
      <c r="CS74" s="27">
        <f>IF($O74&gt;=CS$1,$S74+$Y74,$Y74)</f>
        <v>511.755</v>
      </c>
      <c r="CT74" s="27">
        <f>IF($O74&gt;=CT$1,$S74+$Y74,$Y74)</f>
        <v>511.755</v>
      </c>
      <c r="CU74" s="27">
        <f>IF($O74&gt;=CU$1,$S74+$Y74,$Y74)</f>
        <v>511.755</v>
      </c>
      <c r="CV74" s="27">
        <f>IF($O74&gt;=CV$1,$S74+$Y74,$Y74)</f>
        <v>511.755</v>
      </c>
      <c r="CW74" s="27">
        <f>IF($O74&gt;=CW$1,$S74+$Y74,$Y74)</f>
        <v>511.755</v>
      </c>
      <c r="CX74" s="27">
        <f>IF($O74&gt;=CX$1,$S74+$Y74,$Y74)</f>
        <v>511.755</v>
      </c>
      <c r="CY74" s="27">
        <f>IF($O74&gt;=CY$1,$S74+$Y74,$Y74)</f>
        <v>511.755</v>
      </c>
      <c r="CZ74" s="27">
        <f>IF($O74&gt;=CZ$1,$S74+$Y74,$Y74)</f>
        <v>511.755</v>
      </c>
      <c r="DA74" s="27">
        <f>IF($O74&gt;=DA$1,$S74+$Y74,$Y74)</f>
        <v>511.755</v>
      </c>
      <c r="DB74" s="27">
        <f>IF($O74&gt;=DB$1,$S74+$Y74,$Y74)</f>
        <v>511.755</v>
      </c>
      <c r="DC74" s="27">
        <f>IF($O74&gt;=DC$1,$S74+$Y74,$Y74)</f>
        <v>511.755</v>
      </c>
      <c r="DD74" s="27">
        <f>IF($O74&gt;=DD$1,$S74+$Y74,$Y74)</f>
        <v>511.755</v>
      </c>
      <c r="DE74" s="27">
        <f>IF($O74&gt;=DE$1,$S74+$Y74,$Y74)</f>
        <v>511.755</v>
      </c>
      <c r="DF74" s="27">
        <f>IF($O74&gt;=DF$1,$S74+$Y74,$Y74)</f>
        <v>511.755</v>
      </c>
      <c r="DG74" s="27">
        <f>IF($O74&gt;=DG$1,$S74+$Y74,$Y74)</f>
        <v>511.755</v>
      </c>
      <c r="DH74" s="27">
        <f>IF($O74&gt;=DH$1,$S74+$Y74,$Y74)</f>
        <v>511.755</v>
      </c>
      <c r="DI74" s="27">
        <f>IF($O74&gt;=DI$1,$S74+$Y74,$Y74)</f>
        <v>511.755</v>
      </c>
      <c r="DJ74" s="27">
        <f>IF($O74&gt;=DJ$1,$S74+$Y74,$Y74)</f>
        <v>511.755</v>
      </c>
      <c r="DK74" s="27">
        <f>IF($O74&gt;=DK$1,$S74+$Y74,$Y74)</f>
        <v>511.755</v>
      </c>
      <c r="DL74" s="27">
        <f>IF($O74&gt;=DL$1,$S74+$Y74,$Y74)</f>
        <v>511.755</v>
      </c>
      <c r="DM74" s="27">
        <f>IF($O74&gt;=DM$1,$S74+$Y74,$Y74)</f>
        <v>511.755</v>
      </c>
      <c r="DN74" s="27">
        <f>IF($O74&gt;=DN$1,$S74+$Y74,$Y74)</f>
        <v>511.755</v>
      </c>
      <c r="DO74" s="27">
        <f>IF($O74&gt;=DO$1,$S74+$Y74,$Y74)</f>
        <v>511.755</v>
      </c>
      <c r="DP74" s="27">
        <f>IF($O74&gt;=DP$1,$S74+$Y74,$Y74)</f>
        <v>511.755</v>
      </c>
      <c r="DQ74" s="27">
        <f>IF($O74&gt;=DQ$1,$S74+$Y74,$Y74)</f>
        <v>511.755</v>
      </c>
      <c r="DR74" s="27">
        <f>IF($O74&gt;=DR$1,$S74+$Y74,$Y74)</f>
        <v>511.755</v>
      </c>
      <c r="DS74" s="27">
        <f>IF($O74&gt;=DS$1,$S74+$Y74,$Y74)</f>
        <v>511.755</v>
      </c>
      <c r="DT74" s="27">
        <f>IF($O74&gt;=DT$1,$S74+$Y74,$Y74)</f>
        <v>511.755</v>
      </c>
      <c r="DU74" s="27">
        <f>IF($O74&gt;=DU$1,$S74+$Y74,$Y74)</f>
        <v>511.755</v>
      </c>
      <c r="DV74" s="27">
        <f>IF($O74&gt;=DV$1,$S74+$Y74,$Y74)</f>
        <v>511.755</v>
      </c>
      <c r="DW74" s="27">
        <f>IF($O74&gt;=DW$1,$S74+$Y74,$Y74)</f>
        <v>511.755</v>
      </c>
      <c r="DX74" s="27">
        <f>IF($O74&gt;=DX$1,$S74+$Y74,$Y74)</f>
        <v>511.755</v>
      </c>
      <c r="DY74" s="27">
        <f>IF($O74&gt;=DY$1,$S74+$Y74,$Y74)</f>
        <v>511.755</v>
      </c>
      <c r="DZ74" s="27">
        <f>IF($O74&gt;=DZ$1,$S74+$Y74,$Y74)</f>
        <v>511.755</v>
      </c>
      <c r="EA74" s="27">
        <f>IF($O74&gt;=EA$1,$S74+$Y74,$Y74)</f>
        <v>511.755</v>
      </c>
      <c r="EB74" s="27">
        <f>IF($O74&gt;=EB$1,$S74+$Y74,$Y74)</f>
        <v>511.755</v>
      </c>
      <c r="EC74" s="27">
        <f>IF($O74&gt;=EC$1,$S74+$Y74,$Y74)</f>
        <v>511.755</v>
      </c>
      <c r="ED74" s="27">
        <f>IF($O74&gt;=ED$1,$S74+$Y74,$Y74)</f>
        <v>511.755</v>
      </c>
      <c r="EE74" s="27">
        <f>IF($O74&gt;=EE$1,$S74+$Y74,$Y74)</f>
        <v>511.755</v>
      </c>
      <c r="EF74" s="27">
        <f>IF($O74&gt;=EF$1,$S74+$Y74,$Y74)</f>
        <v>511.755</v>
      </c>
      <c r="EG74" s="27">
        <f>IF($O74&gt;=EG$1,$S74+$Y74,$Y74)</f>
        <v>511.755</v>
      </c>
      <c r="EH74" s="27">
        <f>IF($O74&gt;=EH$1,$S74+$Y74,$Y74)</f>
        <v>511.755</v>
      </c>
      <c r="EI74" s="27">
        <f>IF($O74&gt;=EI$1,$S74+$Y74,$Y74)</f>
        <v>511.755</v>
      </c>
      <c r="EJ74" s="27">
        <f>IF($O74&gt;=EJ$1,$S74+$Y74,$Y74)</f>
        <v>511.755</v>
      </c>
      <c r="EK74" s="27">
        <f>IF($O74&gt;=EK$1,$S74+$Y74,$Y74)</f>
        <v>511.755</v>
      </c>
      <c r="EL74" s="27">
        <f>IF($O74&gt;=EL$1,$S74+$Y74,$Y74)</f>
        <v>511.755</v>
      </c>
      <c r="EM74" s="27">
        <f>IF($O74&gt;=EM$1,$S74+$Y74,$Y74)</f>
        <v>511.755</v>
      </c>
      <c r="EN74" s="27">
        <f>IF($O74&gt;=EN$1,$S74+$Y74,$Y74)</f>
        <v>511.755</v>
      </c>
      <c r="EO74" s="27">
        <f>IF($O74&gt;=EO$1,$S74+$Y74,$Y74)</f>
        <v>511.755</v>
      </c>
      <c r="EP74" s="27">
        <f>IF($O74&gt;=EP$1,$S74+$Y74,$Y74)</f>
        <v>511.755</v>
      </c>
      <c r="EQ74" s="27">
        <f>IF($O74&gt;=EQ$1,$S74+$Y74,$Y74)</f>
        <v>511.755</v>
      </c>
      <c r="ER74" s="27">
        <f>IF($O74&gt;=ER$1,$S74+$Y74,$Y74)</f>
        <v>511.755</v>
      </c>
      <c r="ES74" s="27">
        <f>IF($O74&gt;=ES$1,$S74+$Y74,$Y74)</f>
        <v>511.755</v>
      </c>
      <c r="ET74" s="27">
        <f>IF($O74&gt;=ET$1,$S74+$Y74,$Y74)</f>
        <v>511.755</v>
      </c>
      <c r="EU74" s="27">
        <f>IF($O74&gt;=EU$1,$S74+$Y74,$Y74)</f>
        <v>511.755</v>
      </c>
      <c r="EV74" s="27">
        <f>IF($O74&gt;=EV$1,$S74,0)</f>
        <v>511.755</v>
      </c>
      <c r="EW74" s="27">
        <f>IF($O74&gt;=EW$1,$S74,0)</f>
        <v>511.755</v>
      </c>
      <c r="EX74" s="27">
        <f>IF($O74&gt;=EX$1,$S74,0)</f>
        <v>511.755</v>
      </c>
      <c r="EY74" s="27">
        <f>IF($O74&gt;=EY$1,$S74,0)</f>
        <v>511.755</v>
      </c>
      <c r="EZ74" s="27">
        <f>IF($O74&gt;=EZ$1,$S74,0)</f>
        <v>511.755</v>
      </c>
      <c r="FA74" s="27">
        <f>IF($O74&gt;=FA$1,$S74,0)</f>
        <v>511.755</v>
      </c>
      <c r="FB74" s="27">
        <f>IF($O74&gt;=FB$1,$S74,0)</f>
        <v>511.755</v>
      </c>
      <c r="FC74" s="27">
        <f>IF($O74&gt;=FC$1,$S74,0)</f>
        <v>511.755</v>
      </c>
      <c r="FD74" s="27">
        <f>IF($O74&gt;=FD$1,$S74,0)</f>
        <v>511.755</v>
      </c>
      <c r="FE74" s="27">
        <f>IF($O74&gt;=FE$1,$S74,0)</f>
        <v>511.755</v>
      </c>
      <c r="FF74" s="27">
        <f>IF($O74&gt;=FF$1,$S74,0)</f>
        <v>511.755</v>
      </c>
      <c r="FG74" s="27">
        <f>IF($O74&gt;=FG$1,$S74,0)</f>
        <v>511.755</v>
      </c>
      <c r="FH74" s="27">
        <f>IF($O74&gt;=FH$1,$S74,0)</f>
        <v>511.755</v>
      </c>
      <c r="FI74" s="27">
        <f>IF($O74&gt;=FI$1,$S74,0)</f>
        <v>511.755</v>
      </c>
      <c r="FJ74" s="27">
        <f>IF($O74&gt;=FJ$1,$S74,0)</f>
        <v>511.755</v>
      </c>
      <c r="FK74" s="27">
        <f>IF($O74&gt;=FK$1,$S74,0)</f>
        <v>511.755</v>
      </c>
      <c r="FL74" s="27">
        <f>IF($O74&gt;=FL$1,$S74,0)</f>
        <v>511.755</v>
      </c>
      <c r="FM74" s="27">
        <f>IF($O74&gt;=FM$1,$S74,0)</f>
        <v>511.755</v>
      </c>
      <c r="FN74" s="27">
        <f>IF($O74&gt;=FN$1,$S74,0)</f>
        <v>511.755</v>
      </c>
      <c r="FO74" s="27">
        <f>IF($O74&gt;=FO$1,$S74,0)</f>
        <v>511.755</v>
      </c>
      <c r="FP74" s="27">
        <f>IF($O74&gt;=FP$1,$S74,0)</f>
        <v>511.755</v>
      </c>
      <c r="FQ74" s="27">
        <f>IF($O74&gt;=FQ$1,$S74,0)</f>
        <v>511.755</v>
      </c>
      <c r="FR74" s="27">
        <f>IF($O74&gt;=FR$1,$S74,0)</f>
        <v>511.755</v>
      </c>
      <c r="FS74" s="27">
        <f>IF($O74&gt;=FS$1,$S74,0)</f>
        <v>511.755</v>
      </c>
      <c r="FT74" s="27">
        <f>IF($O74&gt;=FT$1,$S74,0)</f>
        <v>511.755</v>
      </c>
      <c r="FU74" s="27">
        <f>IF($O74&gt;=FU$1,$S74,0)</f>
        <v>511.755</v>
      </c>
      <c r="FV74" s="27">
        <f>IF($O74&gt;=FV$1,$S74,0)</f>
        <v>511.755</v>
      </c>
      <c r="FW74" s="27">
        <f>IF($O74&gt;=FW$1,$S74,0)</f>
        <v>511.755</v>
      </c>
      <c r="FX74" s="27">
        <f>IF($O74&gt;=FX$1,$S74,0)</f>
        <v>511.755</v>
      </c>
      <c r="FY74" s="27">
        <f>IF($O74&gt;=FY$1,$S74,0)</f>
        <v>511.755</v>
      </c>
      <c r="FZ74" s="27">
        <f>IF($O74&gt;=FZ$1,$S74,0)</f>
        <v>511.755</v>
      </c>
      <c r="GA74" s="27">
        <f>IF($O74&gt;=GA$1,$S74,0)</f>
        <v>511.755</v>
      </c>
      <c r="GB74" s="27">
        <f>IF($O74&gt;=GB$1,$S74,0)</f>
        <v>511.755</v>
      </c>
      <c r="GC74" s="27">
        <f>IF($O74&gt;=GC$1,$S74,0)</f>
        <v>511.755</v>
      </c>
      <c r="GD74" s="27">
        <f>IF($O74&gt;=GD$1,$S74,0)</f>
        <v>511.755</v>
      </c>
      <c r="GE74" s="27">
        <f>IF($O74&gt;=GE$1,$S74,0)</f>
        <v>511.755</v>
      </c>
      <c r="GF74" s="27">
        <f>IF($O74&gt;=GF$1,$S74,0)</f>
        <v>511.755</v>
      </c>
      <c r="GG74" s="27">
        <f>IF($O74&gt;=GG$1,$S74,0)</f>
        <v>511.755</v>
      </c>
      <c r="GH74" s="27">
        <f>IF($O74&gt;=GH$1,$S74,0)</f>
        <v>511.755</v>
      </c>
      <c r="GI74" s="27">
        <f>IF($O74&gt;=GI$1,$S74,0)</f>
        <v>511.755</v>
      </c>
      <c r="GJ74" s="27">
        <f>IF($O74&gt;=GJ$1,$S74,0)</f>
        <v>511.755</v>
      </c>
      <c r="GK74" s="27">
        <f>IF($O74&gt;=GK$1,$S74,0)</f>
        <v>511.755</v>
      </c>
      <c r="GL74" s="27">
        <f>IF($O74&gt;=GL$1,$S74,0)</f>
        <v>0</v>
      </c>
      <c r="GM74" s="27">
        <f>IF($O74&gt;=GM$1,$S74,0)</f>
        <v>0</v>
      </c>
      <c r="GN74" s="27">
        <f>IF($O74&gt;=GN$1,$S74,0)</f>
        <v>0</v>
      </c>
      <c r="GO74" s="27">
        <f>IF($O74&gt;=GO$1,$S74,0)</f>
        <v>0</v>
      </c>
      <c r="GP74" s="27">
        <f>IF($O74&gt;=GP$1,$S74,0)</f>
        <v>0</v>
      </c>
      <c r="GQ74" s="27">
        <f>IF($O74&gt;=GQ$1,$S74,0)</f>
        <v>0</v>
      </c>
      <c r="GR74" s="27">
        <f>IF($O74&gt;=GR$1,$S74,0)</f>
        <v>0</v>
      </c>
      <c r="GS74" s="27">
        <f>IF($O74&gt;=GS$1,$S74,0)</f>
        <v>0</v>
      </c>
      <c r="GT74" s="27">
        <f>IF($O74&gt;=GT$1,$S74,0)</f>
        <v>0</v>
      </c>
      <c r="GU74" s="27">
        <f>IF($O74&gt;=GU$1,$S74,0)</f>
        <v>0</v>
      </c>
      <c r="GV74" s="27">
        <f>IF($O74&gt;=GV$1,$S74,0)</f>
        <v>0</v>
      </c>
      <c r="GW74" s="27">
        <f>IF($O74&gt;=GW$1,$S74,0)</f>
        <v>0</v>
      </c>
      <c r="GX74" s="27">
        <f>IF($O74&gt;=GX$1,$S74,0)</f>
        <v>0</v>
      </c>
      <c r="GY74" s="27">
        <f>IF($O74&gt;=GY$1,$S74,0)</f>
        <v>0</v>
      </c>
      <c r="GZ74" s="27">
        <f>IF($O74&gt;=GZ$1,$S74,0)</f>
        <v>0</v>
      </c>
      <c r="HA74" s="27">
        <f>IF($O74&gt;=HA$1,$S74,0)</f>
        <v>0</v>
      </c>
      <c r="HB74" s="27">
        <f>IF($O74&gt;=HB$1,$S74,0)</f>
        <v>0</v>
      </c>
      <c r="HC74" s="27">
        <f>IF($O74&gt;=HC$1,$S74,0)</f>
        <v>0</v>
      </c>
    </row>
    <row r="75" spans="1:211">
      <c r="A75" s="3">
        <v>81442</v>
      </c>
      <c r="B75" s="3" t="s">
        <v>191</v>
      </c>
      <c r="C75" s="3" t="s">
        <v>9</v>
      </c>
      <c r="D75" s="3">
        <v>58</v>
      </c>
      <c r="E75" s="4">
        <v>36342</v>
      </c>
      <c r="F75" s="5">
        <v>18.983561643835618</v>
      </c>
      <c r="G75" s="3" t="s">
        <v>99</v>
      </c>
      <c r="H75" s="4">
        <v>21961</v>
      </c>
      <c r="I75" s="9" t="s">
        <v>838</v>
      </c>
      <c r="J75" s="5">
        <v>1674.75</v>
      </c>
      <c r="K75" s="31">
        <v>349</v>
      </c>
      <c r="L75" s="32">
        <v>19</v>
      </c>
      <c r="M75" s="33">
        <f>VLOOKUP(L75,FIND,3,TRUE)</f>
        <v>1.2</v>
      </c>
      <c r="N75" s="32">
        <f>IF(L75&gt;30,180,VLOOKUP(L75,TEMPO,2,FALSE))</f>
        <v>114</v>
      </c>
      <c r="O75" s="32">
        <f>IF(R75&gt;0,4,N75)</f>
        <v>114</v>
      </c>
      <c r="P75" s="96">
        <f>J75*M75*L75</f>
        <v>38184.299999999996</v>
      </c>
      <c r="Q75" s="96">
        <f>10934.45*2</f>
        <v>21868.9</v>
      </c>
      <c r="R75" s="96">
        <f>IF(P75&lt;=Q75,P75/4,0)</f>
        <v>0</v>
      </c>
      <c r="S75" s="5">
        <f>IF(P75&gt;=Q75,P75/N75,0)</f>
        <v>334.95</v>
      </c>
      <c r="T75" s="3"/>
      <c r="U75" s="3">
        <f>IF(T75="",1,0)</f>
        <v>1</v>
      </c>
      <c r="V75" s="3">
        <v>36</v>
      </c>
      <c r="W75" s="5">
        <v>0.6</v>
      </c>
      <c r="X75" s="5">
        <v>245.73</v>
      </c>
      <c r="Y75" s="5">
        <f>X75*W75</f>
        <v>147.43799999999999</v>
      </c>
      <c r="Z75" s="5">
        <v>400</v>
      </c>
      <c r="AA75" s="5">
        <f>S75+Y75+Z75</f>
        <v>882.38799999999992</v>
      </c>
      <c r="AB75" s="39">
        <f>(J75/12+J75/12*1.3333333333+450/12+J75/30*6/12+J75)*1.3+Y75+Z75+153.9</f>
        <v>3386.8888333272862</v>
      </c>
      <c r="AC75" s="39" t="s">
        <v>9</v>
      </c>
      <c r="AD75" s="39">
        <f>J75*1.3+400+153.9</f>
        <v>2731.0750000000003</v>
      </c>
      <c r="AE75" s="39">
        <f>SUMIFS('CUSTO MENSAL FUNC NOVO'!H:H,'CUSTO MENSAL FUNC NOVO'!A:A,'VALORES MENSAIS'!AC75)</f>
        <v>2257.5630000000001</v>
      </c>
      <c r="AF75" s="27">
        <f>IF($R75&gt;0,$R75,$S75)+$Y75+$Z75</f>
        <v>882.38799999999992</v>
      </c>
      <c r="AG75" s="27">
        <f>IF($R75&gt;0,$R75,$S75)+$Y75+$Z75</f>
        <v>882.38799999999992</v>
      </c>
      <c r="AH75" s="27">
        <f>IF($R75&gt;0,$R75,$S75)+$Y75+$Z75</f>
        <v>882.38799999999992</v>
      </c>
      <c r="AI75" s="27">
        <f>IF($R75&gt;0,$R75,$S75)+$Y75+$Z75</f>
        <v>882.38799999999992</v>
      </c>
      <c r="AJ75" s="27">
        <f>IF($O75&gt;=AJ$1,$S75+$Y75+$Z75,$Y75+$Z75)</f>
        <v>882.38799999999992</v>
      </c>
      <c r="AK75" s="27">
        <f>IF($O75&gt;=AK$1,$S75+$Y75+$Z75,$Y75+$Z75)</f>
        <v>882.38799999999992</v>
      </c>
      <c r="AL75" s="27">
        <f>IF($O75&gt;=AL$1,$S75+$Y75+$Z75,$Y75+$Z75)</f>
        <v>882.38799999999992</v>
      </c>
      <c r="AM75" s="27">
        <f>IF($O75&gt;=AM$1,$S75+$Y75+$Z75,$Y75+$Z75)</f>
        <v>882.38799999999992</v>
      </c>
      <c r="AN75" s="27">
        <f>IF($O75&gt;=AN$1,$S75+$Y75+$Z75,$Y75+$Z75)</f>
        <v>882.38799999999992</v>
      </c>
      <c r="AO75" s="27">
        <f>IF($O75&gt;=AO$1,$S75+$Y75+$Z75,$Y75+$Z75)</f>
        <v>882.38799999999992</v>
      </c>
      <c r="AP75" s="27">
        <f>IF($O75&gt;=AP$1,$S75+$Y75+$Z75,$Y75+$Z75)</f>
        <v>882.38799999999992</v>
      </c>
      <c r="AQ75" s="27">
        <f>IF($O75&gt;=AQ$1,$S75+$Y75+$Z75,$Y75+$Z75)</f>
        <v>882.38799999999992</v>
      </c>
      <c r="AR75" s="27">
        <f>IF($O75&gt;=AR$1,$S75+$Y75+$Z75,$Y75+$Z75)</f>
        <v>882.38799999999992</v>
      </c>
      <c r="AS75" s="27">
        <f>IF($O75&gt;=AS$1,$S75+$Y75+$Z75,$Y75+$Z75)</f>
        <v>882.38799999999992</v>
      </c>
      <c r="AT75" s="27">
        <f>IF($O75&gt;=AT$1,$S75+$Y75+$Z75,$Y75+$Z75)</f>
        <v>882.38799999999992</v>
      </c>
      <c r="AU75" s="27">
        <f>IF($O75&gt;=AU$1,$S75+$Y75+$Z75,$Y75+$Z75)</f>
        <v>882.38799999999992</v>
      </c>
      <c r="AV75" s="27">
        <f>IF($O75&gt;=AV$1,$S75+$Y75+$Z75,$Y75+$Z75)</f>
        <v>882.38799999999992</v>
      </c>
      <c r="AW75" s="27">
        <f>IF($O75&gt;=AW$1,$S75+$Y75+$Z75,$Y75+$Z75)</f>
        <v>882.38799999999992</v>
      </c>
      <c r="AX75" s="27">
        <f>IF($O75&gt;=AX$1,$S75+$Y75+$Z75,$Y75+$Z75)</f>
        <v>882.38799999999992</v>
      </c>
      <c r="AY75" s="27">
        <f>IF($O75&gt;=AY$1,$S75+$Y75+$Z75,$Y75+$Z75)</f>
        <v>882.38799999999992</v>
      </c>
      <c r="AZ75" s="27">
        <f>IF($O75&gt;=AZ$1,$S75+$Y75+$Z75,$Y75+$Z75)</f>
        <v>882.38799999999992</v>
      </c>
      <c r="BA75" s="27">
        <f>IF($O75&gt;=BA$1,$S75+$Y75+$Z75,$Y75+$Z75)</f>
        <v>882.38799999999992</v>
      </c>
      <c r="BB75" s="27">
        <f>IF($O75&gt;=BB$1,$S75+$Y75+$Z75,$Y75+$Z75)</f>
        <v>882.38799999999992</v>
      </c>
      <c r="BC75" s="27">
        <f>IF($O75&gt;=BC$1,$S75+$Y75+$Z75,$Y75+$Z75)</f>
        <v>882.38799999999992</v>
      </c>
      <c r="BD75" s="27">
        <f>IF($O75&gt;=BD$1,$S75+$Y75+$Z75,$Y75+$Z75)</f>
        <v>882.38799999999992</v>
      </c>
      <c r="BE75" s="27">
        <f>IF($O75&gt;=BE$1,$S75+$Y75+$Z75,$Y75+$Z75)</f>
        <v>882.38799999999992</v>
      </c>
      <c r="BF75" s="27">
        <f>IF($O75&gt;=BF$1,$S75+$Y75+$Z75,$Y75+$Z75)</f>
        <v>882.38799999999992</v>
      </c>
      <c r="BG75" s="27">
        <f>IF($O75&gt;=BG$1,$S75+$Y75+$Z75,$Y75+$Z75)</f>
        <v>882.38799999999992</v>
      </c>
      <c r="BH75" s="27">
        <f>IF($O75&gt;=BH$1,$S75+$Y75+$Z75,$Y75+$Z75)</f>
        <v>882.38799999999992</v>
      </c>
      <c r="BI75" s="27">
        <f>IF($O75&gt;=BI$1,$S75+$Y75+$Z75,$Y75+$Z75)</f>
        <v>882.38799999999992</v>
      </c>
      <c r="BJ75" s="27">
        <f>IF($O75&gt;=BJ$1,$S75+$Y75+$Z75,$Y75+$Z75)</f>
        <v>882.38799999999992</v>
      </c>
      <c r="BK75" s="27">
        <f>IF($O75&gt;=BK$1,$S75+$Y75+$Z75,$Y75+$Z75)</f>
        <v>882.38799999999992</v>
      </c>
      <c r="BL75" s="27">
        <f>IF($O75&gt;=BL$1,$S75+$Y75+$Z75,$Y75+$Z75)</f>
        <v>882.38799999999992</v>
      </c>
      <c r="BM75" s="27">
        <f>IF($O75&gt;=BM$1,$S75+$Y75+$Z75,$Y75+$Z75)</f>
        <v>882.38799999999992</v>
      </c>
      <c r="BN75" s="27">
        <f>IF($O75&gt;=BN$1,$S75+$Y75+$Z75,$Y75+$Z75)</f>
        <v>882.38799999999992</v>
      </c>
      <c r="BO75" s="27">
        <f>IF($O75&gt;=BO$1,$S75+$Y75+$Z75,$Y75+$Z75)</f>
        <v>882.38799999999992</v>
      </c>
      <c r="BP75" s="27">
        <f>IF($O75&gt;=BP$1,$S75+$Y75+$Z75,$Y75+$Z75)</f>
        <v>882.38799999999992</v>
      </c>
      <c r="BQ75" s="27">
        <f>IF($O75&gt;=BQ$1,$S75+$Y75+$Z75,$Y75+$Z75)</f>
        <v>882.38799999999992</v>
      </c>
      <c r="BR75" s="27">
        <f>IF($O75&gt;=BR$1,$S75+$Y75+$Z75,$Y75+$Z75)</f>
        <v>882.38799999999992</v>
      </c>
      <c r="BS75" s="27">
        <f>IF($O75&gt;=BS$1,$S75+$Y75+$Z75,$Y75+$Z75)</f>
        <v>882.38799999999992</v>
      </c>
      <c r="BT75" s="27">
        <f>IF($O75&gt;=BT$1,$S75+$Y75+$Z75,$Y75+$Z75)</f>
        <v>882.38799999999992</v>
      </c>
      <c r="BU75" s="27">
        <f>IF($O75&gt;=BU$1,$S75+$Y75+$Z75,$Y75+$Z75)</f>
        <v>882.38799999999992</v>
      </c>
      <c r="BV75" s="27">
        <f>IF($O75&gt;=BV$1,$S75+$Y75+$Z75,$Y75+$Z75)</f>
        <v>882.38799999999992</v>
      </c>
      <c r="BW75" s="27">
        <f>IF($O75&gt;=BW$1,$S75+$Y75+$Z75,$Y75+$Z75)</f>
        <v>882.38799999999992</v>
      </c>
      <c r="BX75" s="27">
        <f>IF($O75&gt;=BX$1,$S75+$Y75+$Z75,$Y75+$Z75)</f>
        <v>882.38799999999992</v>
      </c>
      <c r="BY75" s="27">
        <f>IF($O75&gt;=BY$1,$S75+$Y75+$Z75,$Y75+$Z75)</f>
        <v>882.38799999999992</v>
      </c>
      <c r="BZ75" s="27">
        <f>IF($O75&gt;=BZ$1,$S75+$Y75+$Z75,$Y75+$Z75)</f>
        <v>882.38799999999992</v>
      </c>
      <c r="CA75" s="27">
        <f>IF($O75&gt;=CA$1,$S75+$Y75+$Z75,$Y75+$Z75)</f>
        <v>882.38799999999992</v>
      </c>
      <c r="CB75" s="27">
        <f>IF($O75&gt;=CB$1,$S75+$Y75+$Z75,$Y75+$Z75)</f>
        <v>882.38799999999992</v>
      </c>
      <c r="CC75" s="27">
        <f>IF($O75&gt;=CC$1,$S75+$Y75+$Z75,$Y75+$Z75)</f>
        <v>882.38799999999992</v>
      </c>
      <c r="CD75" s="27">
        <f>IF($O75&gt;=CD$1,$S75+$Y75+$Z75,$Y75+$Z75)</f>
        <v>882.38799999999992</v>
      </c>
      <c r="CE75" s="27">
        <f>IF($O75&gt;=CE$1,$S75+$Y75+$Z75,$Y75+$Z75)</f>
        <v>882.38799999999992</v>
      </c>
      <c r="CF75" s="27">
        <f>IF($O75&gt;=CF$1,$S75+$Y75+$Z75,$Y75+$Z75)</f>
        <v>882.38799999999992</v>
      </c>
      <c r="CG75" s="27">
        <f>IF($O75&gt;=CG$1,$S75+$Y75+$Z75,$Y75+$Z75)</f>
        <v>882.38799999999992</v>
      </c>
      <c r="CH75" s="27">
        <f>IF($O75&gt;=CH$1,$S75+$Y75+$Z75,$Y75+$Z75)</f>
        <v>882.38799999999992</v>
      </c>
      <c r="CI75" s="27">
        <f>IF($O75&gt;=CI$1,$S75+$Y75+$Z75,$Y75+$Z75)</f>
        <v>882.38799999999992</v>
      </c>
      <c r="CJ75" s="27">
        <f>IF($O75&gt;=CJ$1,$S75+$Y75+$Z75,$Y75+$Z75)</f>
        <v>882.38799999999992</v>
      </c>
      <c r="CK75" s="27">
        <f>IF($O75&gt;=CK$1,$S75+$Y75+$Z75,$Y75+$Z75)</f>
        <v>882.38799999999992</v>
      </c>
      <c r="CL75" s="27">
        <f>IF($O75&gt;=CL$1,$S75+$Y75+$Z75,$Y75+$Z75)</f>
        <v>882.38799999999992</v>
      </c>
      <c r="CM75" s="27">
        <f>IF($O75&gt;=CM$1,$S75+$Y75+$Z75,$Y75+$Z75)</f>
        <v>882.38799999999992</v>
      </c>
      <c r="CN75" s="27">
        <f>IF($O75&gt;=CN$1,$S75+$Y75,$Y75)</f>
        <v>482.38799999999998</v>
      </c>
      <c r="CO75" s="27">
        <f>IF($O75&gt;=CO$1,$S75+$Y75,$Y75)</f>
        <v>482.38799999999998</v>
      </c>
      <c r="CP75" s="27">
        <f>IF($O75&gt;=CP$1,$S75+$Y75,$Y75)</f>
        <v>482.38799999999998</v>
      </c>
      <c r="CQ75" s="27">
        <f>IF($O75&gt;=CQ$1,$S75+$Y75,$Y75)</f>
        <v>482.38799999999998</v>
      </c>
      <c r="CR75" s="27">
        <f>IF($O75&gt;=CR$1,$S75+$Y75,$Y75)</f>
        <v>482.38799999999998</v>
      </c>
      <c r="CS75" s="27">
        <f>IF($O75&gt;=CS$1,$S75+$Y75,$Y75)</f>
        <v>482.38799999999998</v>
      </c>
      <c r="CT75" s="27">
        <f>IF($O75&gt;=CT$1,$S75+$Y75,$Y75)</f>
        <v>482.38799999999998</v>
      </c>
      <c r="CU75" s="27">
        <f>IF($O75&gt;=CU$1,$S75+$Y75,$Y75)</f>
        <v>482.38799999999998</v>
      </c>
      <c r="CV75" s="27">
        <f>IF($O75&gt;=CV$1,$S75+$Y75,$Y75)</f>
        <v>482.38799999999998</v>
      </c>
      <c r="CW75" s="27">
        <f>IF($O75&gt;=CW$1,$S75+$Y75,$Y75)</f>
        <v>482.38799999999998</v>
      </c>
      <c r="CX75" s="27">
        <f>IF($O75&gt;=CX$1,$S75+$Y75,$Y75)</f>
        <v>482.38799999999998</v>
      </c>
      <c r="CY75" s="27">
        <f>IF($O75&gt;=CY$1,$S75+$Y75,$Y75)</f>
        <v>482.38799999999998</v>
      </c>
      <c r="CZ75" s="27">
        <f>IF($O75&gt;=CZ$1,$S75+$Y75,$Y75)</f>
        <v>482.38799999999998</v>
      </c>
      <c r="DA75" s="27">
        <f>IF($O75&gt;=DA$1,$S75+$Y75,$Y75)</f>
        <v>482.38799999999998</v>
      </c>
      <c r="DB75" s="27">
        <f>IF($O75&gt;=DB$1,$S75+$Y75,$Y75)</f>
        <v>482.38799999999998</v>
      </c>
      <c r="DC75" s="27">
        <f>IF($O75&gt;=DC$1,$S75+$Y75,$Y75)</f>
        <v>482.38799999999998</v>
      </c>
      <c r="DD75" s="27">
        <f>IF($O75&gt;=DD$1,$S75+$Y75,$Y75)</f>
        <v>482.38799999999998</v>
      </c>
      <c r="DE75" s="27">
        <f>IF($O75&gt;=DE$1,$S75+$Y75,$Y75)</f>
        <v>482.38799999999998</v>
      </c>
      <c r="DF75" s="27">
        <f>IF($O75&gt;=DF$1,$S75+$Y75,$Y75)</f>
        <v>482.38799999999998</v>
      </c>
      <c r="DG75" s="27">
        <f>IF($O75&gt;=DG$1,$S75+$Y75,$Y75)</f>
        <v>482.38799999999998</v>
      </c>
      <c r="DH75" s="27">
        <f>IF($O75&gt;=DH$1,$S75+$Y75,$Y75)</f>
        <v>482.38799999999998</v>
      </c>
      <c r="DI75" s="27">
        <f>IF($O75&gt;=DI$1,$S75+$Y75,$Y75)</f>
        <v>482.38799999999998</v>
      </c>
      <c r="DJ75" s="27">
        <f>IF($O75&gt;=DJ$1,$S75+$Y75,$Y75)</f>
        <v>482.38799999999998</v>
      </c>
      <c r="DK75" s="27">
        <f>IF($O75&gt;=DK$1,$S75+$Y75,$Y75)</f>
        <v>482.38799999999998</v>
      </c>
      <c r="DL75" s="27">
        <f>IF($O75&gt;=DL$1,$S75+$Y75,$Y75)</f>
        <v>482.38799999999998</v>
      </c>
      <c r="DM75" s="27">
        <f>IF($O75&gt;=DM$1,$S75+$Y75,$Y75)</f>
        <v>482.38799999999998</v>
      </c>
      <c r="DN75" s="27">
        <f>IF($O75&gt;=DN$1,$S75+$Y75,$Y75)</f>
        <v>482.38799999999998</v>
      </c>
      <c r="DO75" s="27">
        <f>IF($O75&gt;=DO$1,$S75+$Y75,$Y75)</f>
        <v>482.38799999999998</v>
      </c>
      <c r="DP75" s="27">
        <f>IF($O75&gt;=DP$1,$S75+$Y75,$Y75)</f>
        <v>482.38799999999998</v>
      </c>
      <c r="DQ75" s="27">
        <f>IF($O75&gt;=DQ$1,$S75+$Y75,$Y75)</f>
        <v>482.38799999999998</v>
      </c>
      <c r="DR75" s="27">
        <f>IF($O75&gt;=DR$1,$S75+$Y75,$Y75)</f>
        <v>482.38799999999998</v>
      </c>
      <c r="DS75" s="27">
        <f>IF($O75&gt;=DS$1,$S75+$Y75,$Y75)</f>
        <v>482.38799999999998</v>
      </c>
      <c r="DT75" s="27">
        <f>IF($O75&gt;=DT$1,$S75+$Y75,$Y75)</f>
        <v>482.38799999999998</v>
      </c>
      <c r="DU75" s="27">
        <f>IF($O75&gt;=DU$1,$S75+$Y75,$Y75)</f>
        <v>482.38799999999998</v>
      </c>
      <c r="DV75" s="27">
        <f>IF($O75&gt;=DV$1,$S75+$Y75,$Y75)</f>
        <v>482.38799999999998</v>
      </c>
      <c r="DW75" s="27">
        <f>IF($O75&gt;=DW$1,$S75+$Y75,$Y75)</f>
        <v>482.38799999999998</v>
      </c>
      <c r="DX75" s="27">
        <f>IF($O75&gt;=DX$1,$S75+$Y75,$Y75)</f>
        <v>482.38799999999998</v>
      </c>
      <c r="DY75" s="27">
        <f>IF($O75&gt;=DY$1,$S75+$Y75,$Y75)</f>
        <v>482.38799999999998</v>
      </c>
      <c r="DZ75" s="27">
        <f>IF($O75&gt;=DZ$1,$S75+$Y75,$Y75)</f>
        <v>482.38799999999998</v>
      </c>
      <c r="EA75" s="27">
        <f>IF($O75&gt;=EA$1,$S75+$Y75,$Y75)</f>
        <v>482.38799999999998</v>
      </c>
      <c r="EB75" s="27">
        <f>IF($O75&gt;=EB$1,$S75+$Y75,$Y75)</f>
        <v>482.38799999999998</v>
      </c>
      <c r="EC75" s="27">
        <f>IF($O75&gt;=EC$1,$S75+$Y75,$Y75)</f>
        <v>482.38799999999998</v>
      </c>
      <c r="ED75" s="27">
        <f>IF($O75&gt;=ED$1,$S75+$Y75,$Y75)</f>
        <v>482.38799999999998</v>
      </c>
      <c r="EE75" s="27">
        <f>IF($O75&gt;=EE$1,$S75+$Y75,$Y75)</f>
        <v>482.38799999999998</v>
      </c>
      <c r="EF75" s="27">
        <f>IF($O75&gt;=EF$1,$S75+$Y75,$Y75)</f>
        <v>482.38799999999998</v>
      </c>
      <c r="EG75" s="27">
        <f>IF($O75&gt;=EG$1,$S75+$Y75,$Y75)</f>
        <v>482.38799999999998</v>
      </c>
      <c r="EH75" s="27">
        <f>IF($O75&gt;=EH$1,$S75+$Y75,$Y75)</f>
        <v>482.38799999999998</v>
      </c>
      <c r="EI75" s="27">
        <f>IF($O75&gt;=EI$1,$S75+$Y75,$Y75)</f>
        <v>482.38799999999998</v>
      </c>
      <c r="EJ75" s="27">
        <f>IF($O75&gt;=EJ$1,$S75+$Y75,$Y75)</f>
        <v>482.38799999999998</v>
      </c>
      <c r="EK75" s="27">
        <f>IF($O75&gt;=EK$1,$S75+$Y75,$Y75)</f>
        <v>482.38799999999998</v>
      </c>
      <c r="EL75" s="27">
        <f>IF($O75&gt;=EL$1,$S75+$Y75,$Y75)</f>
        <v>482.38799999999998</v>
      </c>
      <c r="EM75" s="27">
        <f>IF($O75&gt;=EM$1,$S75+$Y75,$Y75)</f>
        <v>482.38799999999998</v>
      </c>
      <c r="EN75" s="27">
        <f>IF($O75&gt;=EN$1,$S75+$Y75,$Y75)</f>
        <v>482.38799999999998</v>
      </c>
      <c r="EO75" s="27">
        <f>IF($O75&gt;=EO$1,$S75+$Y75,$Y75)</f>
        <v>482.38799999999998</v>
      </c>
      <c r="EP75" s="27">
        <f>IF($O75&gt;=EP$1,$S75+$Y75,$Y75)</f>
        <v>147.43799999999999</v>
      </c>
      <c r="EQ75" s="27">
        <f>IF($O75&gt;=EQ$1,$S75+$Y75,$Y75)</f>
        <v>147.43799999999999</v>
      </c>
      <c r="ER75" s="27">
        <f>IF($O75&gt;=ER$1,$S75+$Y75,$Y75)</f>
        <v>147.43799999999999</v>
      </c>
      <c r="ES75" s="27">
        <f>IF($O75&gt;=ES$1,$S75+$Y75,$Y75)</f>
        <v>147.43799999999999</v>
      </c>
      <c r="ET75" s="27">
        <f>IF($O75&gt;=ET$1,$S75+$Y75,$Y75)</f>
        <v>147.43799999999999</v>
      </c>
      <c r="EU75" s="27">
        <f>IF($O75&gt;=EU$1,$S75+$Y75,$Y75)</f>
        <v>147.43799999999999</v>
      </c>
      <c r="EV75" s="27">
        <f>IF($O75&gt;=EV$1,$S75,0)</f>
        <v>0</v>
      </c>
      <c r="EW75" s="27">
        <f>IF($O75&gt;=EW$1,$S75,0)</f>
        <v>0</v>
      </c>
      <c r="EX75" s="27">
        <f>IF($O75&gt;=EX$1,$S75,0)</f>
        <v>0</v>
      </c>
      <c r="EY75" s="27">
        <f>IF($O75&gt;=EY$1,$S75,0)</f>
        <v>0</v>
      </c>
      <c r="EZ75" s="27">
        <f>IF($O75&gt;=EZ$1,$S75,0)</f>
        <v>0</v>
      </c>
      <c r="FA75" s="27">
        <f>IF($O75&gt;=FA$1,$S75,0)</f>
        <v>0</v>
      </c>
      <c r="FB75" s="27">
        <f>IF($O75&gt;=FB$1,$S75,0)</f>
        <v>0</v>
      </c>
      <c r="FC75" s="27">
        <f>IF($O75&gt;=FC$1,$S75,0)</f>
        <v>0</v>
      </c>
      <c r="FD75" s="27">
        <f>IF($O75&gt;=FD$1,$S75,0)</f>
        <v>0</v>
      </c>
      <c r="FE75" s="27">
        <f>IF($O75&gt;=FE$1,$S75,0)</f>
        <v>0</v>
      </c>
      <c r="FF75" s="27">
        <f>IF($O75&gt;=FF$1,$S75,0)</f>
        <v>0</v>
      </c>
      <c r="FG75" s="27">
        <f>IF($O75&gt;=FG$1,$S75,0)</f>
        <v>0</v>
      </c>
      <c r="FH75" s="27">
        <f>IF($O75&gt;=FH$1,$S75,0)</f>
        <v>0</v>
      </c>
      <c r="FI75" s="27">
        <f>IF($O75&gt;=FI$1,$S75,0)</f>
        <v>0</v>
      </c>
      <c r="FJ75" s="27">
        <f>IF($O75&gt;=FJ$1,$S75,0)</f>
        <v>0</v>
      </c>
      <c r="FK75" s="27">
        <f>IF($O75&gt;=FK$1,$S75,0)</f>
        <v>0</v>
      </c>
      <c r="FL75" s="27">
        <f>IF($O75&gt;=FL$1,$S75,0)</f>
        <v>0</v>
      </c>
      <c r="FM75" s="27">
        <f>IF($O75&gt;=FM$1,$S75,0)</f>
        <v>0</v>
      </c>
      <c r="FN75" s="27">
        <f>IF($O75&gt;=FN$1,$S75,0)</f>
        <v>0</v>
      </c>
      <c r="FO75" s="27">
        <f>IF($O75&gt;=FO$1,$S75,0)</f>
        <v>0</v>
      </c>
      <c r="FP75" s="27">
        <f>IF($O75&gt;=FP$1,$S75,0)</f>
        <v>0</v>
      </c>
      <c r="FQ75" s="27">
        <f>IF($O75&gt;=FQ$1,$S75,0)</f>
        <v>0</v>
      </c>
      <c r="FR75" s="27">
        <f>IF($O75&gt;=FR$1,$S75,0)</f>
        <v>0</v>
      </c>
      <c r="FS75" s="27">
        <f>IF($O75&gt;=FS$1,$S75,0)</f>
        <v>0</v>
      </c>
      <c r="FT75" s="27">
        <f>IF($O75&gt;=FT$1,$S75,0)</f>
        <v>0</v>
      </c>
      <c r="FU75" s="27">
        <f>IF($O75&gt;=FU$1,$S75,0)</f>
        <v>0</v>
      </c>
      <c r="FV75" s="27">
        <f>IF($O75&gt;=FV$1,$S75,0)</f>
        <v>0</v>
      </c>
      <c r="FW75" s="27">
        <f>IF($O75&gt;=FW$1,$S75,0)</f>
        <v>0</v>
      </c>
      <c r="FX75" s="27">
        <f>IF($O75&gt;=FX$1,$S75,0)</f>
        <v>0</v>
      </c>
      <c r="FY75" s="27">
        <f>IF($O75&gt;=FY$1,$S75,0)</f>
        <v>0</v>
      </c>
      <c r="FZ75" s="27">
        <f>IF($O75&gt;=FZ$1,$S75,0)</f>
        <v>0</v>
      </c>
      <c r="GA75" s="27">
        <f>IF($O75&gt;=GA$1,$S75,0)</f>
        <v>0</v>
      </c>
      <c r="GB75" s="27">
        <f>IF($O75&gt;=GB$1,$S75,0)</f>
        <v>0</v>
      </c>
      <c r="GC75" s="27">
        <f>IF($O75&gt;=GC$1,$S75,0)</f>
        <v>0</v>
      </c>
      <c r="GD75" s="27">
        <f>IF($O75&gt;=GD$1,$S75,0)</f>
        <v>0</v>
      </c>
      <c r="GE75" s="27">
        <f>IF($O75&gt;=GE$1,$S75,0)</f>
        <v>0</v>
      </c>
      <c r="GF75" s="27">
        <f>IF($O75&gt;=GF$1,$S75,0)</f>
        <v>0</v>
      </c>
      <c r="GG75" s="27">
        <f>IF($O75&gt;=GG$1,$S75,0)</f>
        <v>0</v>
      </c>
      <c r="GH75" s="27">
        <f>IF($O75&gt;=GH$1,$S75,0)</f>
        <v>0</v>
      </c>
      <c r="GI75" s="27">
        <f>IF($O75&gt;=GI$1,$S75,0)</f>
        <v>0</v>
      </c>
      <c r="GJ75" s="27">
        <f>IF($O75&gt;=GJ$1,$S75,0)</f>
        <v>0</v>
      </c>
      <c r="GK75" s="27">
        <f>IF($O75&gt;=GK$1,$S75,0)</f>
        <v>0</v>
      </c>
      <c r="GL75" s="27">
        <f>IF($O75&gt;=GL$1,$S75,0)</f>
        <v>0</v>
      </c>
      <c r="GM75" s="27">
        <f>IF($O75&gt;=GM$1,$S75,0)</f>
        <v>0</v>
      </c>
      <c r="GN75" s="27">
        <f>IF($O75&gt;=GN$1,$S75,0)</f>
        <v>0</v>
      </c>
      <c r="GO75" s="27">
        <f>IF($O75&gt;=GO$1,$S75,0)</f>
        <v>0</v>
      </c>
      <c r="GP75" s="27">
        <f>IF($O75&gt;=GP$1,$S75,0)</f>
        <v>0</v>
      </c>
      <c r="GQ75" s="27">
        <f>IF($O75&gt;=GQ$1,$S75,0)</f>
        <v>0</v>
      </c>
      <c r="GR75" s="27">
        <f>IF($O75&gt;=GR$1,$S75,0)</f>
        <v>0</v>
      </c>
      <c r="GS75" s="27">
        <f>IF($O75&gt;=GS$1,$S75,0)</f>
        <v>0</v>
      </c>
      <c r="GT75" s="27">
        <f>IF($O75&gt;=GT$1,$S75,0)</f>
        <v>0</v>
      </c>
      <c r="GU75" s="27">
        <f>IF($O75&gt;=GU$1,$S75,0)</f>
        <v>0</v>
      </c>
      <c r="GV75" s="27">
        <f>IF($O75&gt;=GV$1,$S75,0)</f>
        <v>0</v>
      </c>
      <c r="GW75" s="27">
        <f>IF($O75&gt;=GW$1,$S75,0)</f>
        <v>0</v>
      </c>
      <c r="GX75" s="27">
        <f>IF($O75&gt;=GX$1,$S75,0)</f>
        <v>0</v>
      </c>
      <c r="GY75" s="27">
        <f>IF($O75&gt;=GY$1,$S75,0)</f>
        <v>0</v>
      </c>
      <c r="GZ75" s="27">
        <f>IF($O75&gt;=GZ$1,$S75,0)</f>
        <v>0</v>
      </c>
      <c r="HA75" s="27">
        <f>IF($O75&gt;=HA$1,$S75,0)</f>
        <v>0</v>
      </c>
      <c r="HB75" s="27">
        <f>IF($O75&gt;=HB$1,$S75,0)</f>
        <v>0</v>
      </c>
      <c r="HC75" s="27">
        <f>IF($O75&gt;=HC$1,$S75,0)</f>
        <v>0</v>
      </c>
    </row>
    <row r="76" spans="1:211">
      <c r="A76" s="3">
        <v>37176</v>
      </c>
      <c r="B76" s="3" t="s">
        <v>324</v>
      </c>
      <c r="C76" s="3" t="s">
        <v>9</v>
      </c>
      <c r="D76" s="3">
        <v>59</v>
      </c>
      <c r="E76" s="4">
        <v>32696</v>
      </c>
      <c r="F76" s="5">
        <v>28.972602739726028</v>
      </c>
      <c r="G76" s="3" t="s">
        <v>99</v>
      </c>
      <c r="H76" s="4">
        <v>21868</v>
      </c>
      <c r="I76" s="9" t="s">
        <v>838</v>
      </c>
      <c r="J76" s="5">
        <v>1974.59</v>
      </c>
      <c r="K76" s="31">
        <v>349</v>
      </c>
      <c r="L76" s="32">
        <v>29</v>
      </c>
      <c r="M76" s="33">
        <f>VLOOKUP(L76,FIND,3,TRUE)</f>
        <v>1.5</v>
      </c>
      <c r="N76" s="32">
        <f>IF(L76&gt;30,180,VLOOKUP(L76,TEMPO,2,FALSE))</f>
        <v>174</v>
      </c>
      <c r="O76" s="32">
        <f>IF(R76&gt;0,4,N76)</f>
        <v>174</v>
      </c>
      <c r="P76" s="96">
        <f>J76*M76*L76</f>
        <v>85894.664999999994</v>
      </c>
      <c r="Q76" s="96">
        <f>10934.45*2</f>
        <v>21868.9</v>
      </c>
      <c r="R76" s="96">
        <f>IF(P76&lt;=Q76,P76/4,0)</f>
        <v>0</v>
      </c>
      <c r="S76" s="5">
        <f>IF(P76&gt;=Q76,P76/N76,0)</f>
        <v>493.64749999999998</v>
      </c>
      <c r="T76" s="3"/>
      <c r="U76" s="3">
        <f>IF(T76="",1,0)</f>
        <v>1</v>
      </c>
      <c r="V76" s="3">
        <v>40</v>
      </c>
      <c r="W76" s="5">
        <v>0.6</v>
      </c>
      <c r="X76" s="5">
        <v>402.65</v>
      </c>
      <c r="Y76" s="5">
        <f>X76*W76</f>
        <v>241.58999999999997</v>
      </c>
      <c r="Z76" s="5">
        <v>400</v>
      </c>
      <c r="AA76" s="5">
        <f>S76+Y76+Z76</f>
        <v>1135.2375</v>
      </c>
      <c r="AB76" s="39">
        <f>(J76/12+J76/12*1.3333333333+450/12+J76/30*6/12+J76)*1.3+Y76+Z76+153.9</f>
        <v>3953.1222555484251</v>
      </c>
      <c r="AC76" s="39" t="s">
        <v>9</v>
      </c>
      <c r="AD76" s="39">
        <f>J76*1.3+400+153.9</f>
        <v>3120.8670000000002</v>
      </c>
      <c r="AE76" s="39">
        <f>SUMIFS('CUSTO MENSAL FUNC NOVO'!H:H,'CUSTO MENSAL FUNC NOVO'!A:A,'VALORES MENSAIS'!AC76)</f>
        <v>2257.5630000000001</v>
      </c>
      <c r="AF76" s="27">
        <f>IF($R76&gt;0,$R76,$S76)+$Y76+$Z76</f>
        <v>1135.2375</v>
      </c>
      <c r="AG76" s="27">
        <f>IF($R76&gt;0,$R76,$S76)+$Y76+$Z76</f>
        <v>1135.2375</v>
      </c>
      <c r="AH76" s="27">
        <f>IF($R76&gt;0,$R76,$S76)+$Y76+$Z76</f>
        <v>1135.2375</v>
      </c>
      <c r="AI76" s="27">
        <f>IF($R76&gt;0,$R76,$S76)+$Y76+$Z76</f>
        <v>1135.2375</v>
      </c>
      <c r="AJ76" s="27">
        <f>IF($O76&gt;=AJ$1,$S76+$Y76+$Z76,$Y76+$Z76)</f>
        <v>1135.2375</v>
      </c>
      <c r="AK76" s="27">
        <f>IF($O76&gt;=AK$1,$S76+$Y76+$Z76,$Y76+$Z76)</f>
        <v>1135.2375</v>
      </c>
      <c r="AL76" s="27">
        <f>IF($O76&gt;=AL$1,$S76+$Y76+$Z76,$Y76+$Z76)</f>
        <v>1135.2375</v>
      </c>
      <c r="AM76" s="27">
        <f>IF($O76&gt;=AM$1,$S76+$Y76+$Z76,$Y76+$Z76)</f>
        <v>1135.2375</v>
      </c>
      <c r="AN76" s="27">
        <f>IF($O76&gt;=AN$1,$S76+$Y76+$Z76,$Y76+$Z76)</f>
        <v>1135.2375</v>
      </c>
      <c r="AO76" s="27">
        <f>IF($O76&gt;=AO$1,$S76+$Y76+$Z76,$Y76+$Z76)</f>
        <v>1135.2375</v>
      </c>
      <c r="AP76" s="27">
        <f>IF($O76&gt;=AP$1,$S76+$Y76+$Z76,$Y76+$Z76)</f>
        <v>1135.2375</v>
      </c>
      <c r="AQ76" s="27">
        <f>IF($O76&gt;=AQ$1,$S76+$Y76+$Z76,$Y76+$Z76)</f>
        <v>1135.2375</v>
      </c>
      <c r="AR76" s="27">
        <f>IF($O76&gt;=AR$1,$S76+$Y76+$Z76,$Y76+$Z76)</f>
        <v>1135.2375</v>
      </c>
      <c r="AS76" s="27">
        <f>IF($O76&gt;=AS$1,$S76+$Y76+$Z76,$Y76+$Z76)</f>
        <v>1135.2375</v>
      </c>
      <c r="AT76" s="27">
        <f>IF($O76&gt;=AT$1,$S76+$Y76+$Z76,$Y76+$Z76)</f>
        <v>1135.2375</v>
      </c>
      <c r="AU76" s="27">
        <f>IF($O76&gt;=AU$1,$S76+$Y76+$Z76,$Y76+$Z76)</f>
        <v>1135.2375</v>
      </c>
      <c r="AV76" s="27">
        <f>IF($O76&gt;=AV$1,$S76+$Y76+$Z76,$Y76+$Z76)</f>
        <v>1135.2375</v>
      </c>
      <c r="AW76" s="27">
        <f>IF($O76&gt;=AW$1,$S76+$Y76+$Z76,$Y76+$Z76)</f>
        <v>1135.2375</v>
      </c>
      <c r="AX76" s="27">
        <f>IF($O76&gt;=AX$1,$S76+$Y76+$Z76,$Y76+$Z76)</f>
        <v>1135.2375</v>
      </c>
      <c r="AY76" s="27">
        <f>IF($O76&gt;=AY$1,$S76+$Y76+$Z76,$Y76+$Z76)</f>
        <v>1135.2375</v>
      </c>
      <c r="AZ76" s="27">
        <f>IF($O76&gt;=AZ$1,$S76+$Y76+$Z76,$Y76+$Z76)</f>
        <v>1135.2375</v>
      </c>
      <c r="BA76" s="27">
        <f>IF($O76&gt;=BA$1,$S76+$Y76+$Z76,$Y76+$Z76)</f>
        <v>1135.2375</v>
      </c>
      <c r="BB76" s="27">
        <f>IF($O76&gt;=BB$1,$S76+$Y76+$Z76,$Y76+$Z76)</f>
        <v>1135.2375</v>
      </c>
      <c r="BC76" s="27">
        <f>IF($O76&gt;=BC$1,$S76+$Y76+$Z76,$Y76+$Z76)</f>
        <v>1135.2375</v>
      </c>
      <c r="BD76" s="27">
        <f>IF($O76&gt;=BD$1,$S76+$Y76+$Z76,$Y76+$Z76)</f>
        <v>1135.2375</v>
      </c>
      <c r="BE76" s="27">
        <f>IF($O76&gt;=BE$1,$S76+$Y76+$Z76,$Y76+$Z76)</f>
        <v>1135.2375</v>
      </c>
      <c r="BF76" s="27">
        <f>IF($O76&gt;=BF$1,$S76+$Y76+$Z76,$Y76+$Z76)</f>
        <v>1135.2375</v>
      </c>
      <c r="BG76" s="27">
        <f>IF($O76&gt;=BG$1,$S76+$Y76+$Z76,$Y76+$Z76)</f>
        <v>1135.2375</v>
      </c>
      <c r="BH76" s="27">
        <f>IF($O76&gt;=BH$1,$S76+$Y76+$Z76,$Y76+$Z76)</f>
        <v>1135.2375</v>
      </c>
      <c r="BI76" s="27">
        <f>IF($O76&gt;=BI$1,$S76+$Y76+$Z76,$Y76+$Z76)</f>
        <v>1135.2375</v>
      </c>
      <c r="BJ76" s="27">
        <f>IF($O76&gt;=BJ$1,$S76+$Y76+$Z76,$Y76+$Z76)</f>
        <v>1135.2375</v>
      </c>
      <c r="BK76" s="27">
        <f>IF($O76&gt;=BK$1,$S76+$Y76+$Z76,$Y76+$Z76)</f>
        <v>1135.2375</v>
      </c>
      <c r="BL76" s="27">
        <f>IF($O76&gt;=BL$1,$S76+$Y76+$Z76,$Y76+$Z76)</f>
        <v>1135.2375</v>
      </c>
      <c r="BM76" s="27">
        <f>IF($O76&gt;=BM$1,$S76+$Y76+$Z76,$Y76+$Z76)</f>
        <v>1135.2375</v>
      </c>
      <c r="BN76" s="27">
        <f>IF($O76&gt;=BN$1,$S76+$Y76+$Z76,$Y76+$Z76)</f>
        <v>1135.2375</v>
      </c>
      <c r="BO76" s="27">
        <f>IF($O76&gt;=BO$1,$S76+$Y76+$Z76,$Y76+$Z76)</f>
        <v>1135.2375</v>
      </c>
      <c r="BP76" s="27">
        <f>IF($O76&gt;=BP$1,$S76+$Y76+$Z76,$Y76+$Z76)</f>
        <v>1135.2375</v>
      </c>
      <c r="BQ76" s="27">
        <f>IF($O76&gt;=BQ$1,$S76+$Y76+$Z76,$Y76+$Z76)</f>
        <v>1135.2375</v>
      </c>
      <c r="BR76" s="27">
        <f>IF($O76&gt;=BR$1,$S76+$Y76+$Z76,$Y76+$Z76)</f>
        <v>1135.2375</v>
      </c>
      <c r="BS76" s="27">
        <f>IF($O76&gt;=BS$1,$S76+$Y76+$Z76,$Y76+$Z76)</f>
        <v>1135.2375</v>
      </c>
      <c r="BT76" s="27">
        <f>IF($O76&gt;=BT$1,$S76+$Y76+$Z76,$Y76+$Z76)</f>
        <v>1135.2375</v>
      </c>
      <c r="BU76" s="27">
        <f>IF($O76&gt;=BU$1,$S76+$Y76+$Z76,$Y76+$Z76)</f>
        <v>1135.2375</v>
      </c>
      <c r="BV76" s="27">
        <f>IF($O76&gt;=BV$1,$S76+$Y76+$Z76,$Y76+$Z76)</f>
        <v>1135.2375</v>
      </c>
      <c r="BW76" s="27">
        <f>IF($O76&gt;=BW$1,$S76+$Y76+$Z76,$Y76+$Z76)</f>
        <v>1135.2375</v>
      </c>
      <c r="BX76" s="27">
        <f>IF($O76&gt;=BX$1,$S76+$Y76+$Z76,$Y76+$Z76)</f>
        <v>1135.2375</v>
      </c>
      <c r="BY76" s="27">
        <f>IF($O76&gt;=BY$1,$S76+$Y76+$Z76,$Y76+$Z76)</f>
        <v>1135.2375</v>
      </c>
      <c r="BZ76" s="27">
        <f>IF($O76&gt;=BZ$1,$S76+$Y76+$Z76,$Y76+$Z76)</f>
        <v>1135.2375</v>
      </c>
      <c r="CA76" s="27">
        <f>IF($O76&gt;=CA$1,$S76+$Y76+$Z76,$Y76+$Z76)</f>
        <v>1135.2375</v>
      </c>
      <c r="CB76" s="27">
        <f>IF($O76&gt;=CB$1,$S76+$Y76+$Z76,$Y76+$Z76)</f>
        <v>1135.2375</v>
      </c>
      <c r="CC76" s="27">
        <f>IF($O76&gt;=CC$1,$S76+$Y76+$Z76,$Y76+$Z76)</f>
        <v>1135.2375</v>
      </c>
      <c r="CD76" s="27">
        <f>IF($O76&gt;=CD$1,$S76+$Y76+$Z76,$Y76+$Z76)</f>
        <v>1135.2375</v>
      </c>
      <c r="CE76" s="27">
        <f>IF($O76&gt;=CE$1,$S76+$Y76+$Z76,$Y76+$Z76)</f>
        <v>1135.2375</v>
      </c>
      <c r="CF76" s="27">
        <f>IF($O76&gt;=CF$1,$S76+$Y76+$Z76,$Y76+$Z76)</f>
        <v>1135.2375</v>
      </c>
      <c r="CG76" s="27">
        <f>IF($O76&gt;=CG$1,$S76+$Y76+$Z76,$Y76+$Z76)</f>
        <v>1135.2375</v>
      </c>
      <c r="CH76" s="27">
        <f>IF($O76&gt;=CH$1,$S76+$Y76+$Z76,$Y76+$Z76)</f>
        <v>1135.2375</v>
      </c>
      <c r="CI76" s="27">
        <f>IF($O76&gt;=CI$1,$S76+$Y76+$Z76,$Y76+$Z76)</f>
        <v>1135.2375</v>
      </c>
      <c r="CJ76" s="27">
        <f>IF($O76&gt;=CJ$1,$S76+$Y76+$Z76,$Y76+$Z76)</f>
        <v>1135.2375</v>
      </c>
      <c r="CK76" s="27">
        <f>IF($O76&gt;=CK$1,$S76+$Y76+$Z76,$Y76+$Z76)</f>
        <v>1135.2375</v>
      </c>
      <c r="CL76" s="27">
        <f>IF($O76&gt;=CL$1,$S76+$Y76+$Z76,$Y76+$Z76)</f>
        <v>1135.2375</v>
      </c>
      <c r="CM76" s="27">
        <f>IF($O76&gt;=CM$1,$S76+$Y76+$Z76,$Y76+$Z76)</f>
        <v>1135.2375</v>
      </c>
      <c r="CN76" s="27">
        <f>IF($O76&gt;=CN$1,$S76+$Y76,$Y76)</f>
        <v>735.23749999999995</v>
      </c>
      <c r="CO76" s="27">
        <f>IF($O76&gt;=CO$1,$S76+$Y76,$Y76)</f>
        <v>735.23749999999995</v>
      </c>
      <c r="CP76" s="27">
        <f>IF($O76&gt;=CP$1,$S76+$Y76,$Y76)</f>
        <v>735.23749999999995</v>
      </c>
      <c r="CQ76" s="27">
        <f>IF($O76&gt;=CQ$1,$S76+$Y76,$Y76)</f>
        <v>735.23749999999995</v>
      </c>
      <c r="CR76" s="27">
        <f>IF($O76&gt;=CR$1,$S76+$Y76,$Y76)</f>
        <v>735.23749999999995</v>
      </c>
      <c r="CS76" s="27">
        <f>IF($O76&gt;=CS$1,$S76+$Y76,$Y76)</f>
        <v>735.23749999999995</v>
      </c>
      <c r="CT76" s="27">
        <f>IF($O76&gt;=CT$1,$S76+$Y76,$Y76)</f>
        <v>735.23749999999995</v>
      </c>
      <c r="CU76" s="27">
        <f>IF($O76&gt;=CU$1,$S76+$Y76,$Y76)</f>
        <v>735.23749999999995</v>
      </c>
      <c r="CV76" s="27">
        <f>IF($O76&gt;=CV$1,$S76+$Y76,$Y76)</f>
        <v>735.23749999999995</v>
      </c>
      <c r="CW76" s="27">
        <f>IF($O76&gt;=CW$1,$S76+$Y76,$Y76)</f>
        <v>735.23749999999995</v>
      </c>
      <c r="CX76" s="27">
        <f>IF($O76&gt;=CX$1,$S76+$Y76,$Y76)</f>
        <v>735.23749999999995</v>
      </c>
      <c r="CY76" s="27">
        <f>IF($O76&gt;=CY$1,$S76+$Y76,$Y76)</f>
        <v>735.23749999999995</v>
      </c>
      <c r="CZ76" s="27">
        <f>IF($O76&gt;=CZ$1,$S76+$Y76,$Y76)</f>
        <v>735.23749999999995</v>
      </c>
      <c r="DA76" s="27">
        <f>IF($O76&gt;=DA$1,$S76+$Y76,$Y76)</f>
        <v>735.23749999999995</v>
      </c>
      <c r="DB76" s="27">
        <f>IF($O76&gt;=DB$1,$S76+$Y76,$Y76)</f>
        <v>735.23749999999995</v>
      </c>
      <c r="DC76" s="27">
        <f>IF($O76&gt;=DC$1,$S76+$Y76,$Y76)</f>
        <v>735.23749999999995</v>
      </c>
      <c r="DD76" s="27">
        <f>IF($O76&gt;=DD$1,$S76+$Y76,$Y76)</f>
        <v>735.23749999999995</v>
      </c>
      <c r="DE76" s="27">
        <f>IF($O76&gt;=DE$1,$S76+$Y76,$Y76)</f>
        <v>735.23749999999995</v>
      </c>
      <c r="DF76" s="27">
        <f>IF($O76&gt;=DF$1,$S76+$Y76,$Y76)</f>
        <v>735.23749999999995</v>
      </c>
      <c r="DG76" s="27">
        <f>IF($O76&gt;=DG$1,$S76+$Y76,$Y76)</f>
        <v>735.23749999999995</v>
      </c>
      <c r="DH76" s="27">
        <f>IF($O76&gt;=DH$1,$S76+$Y76,$Y76)</f>
        <v>735.23749999999995</v>
      </c>
      <c r="DI76" s="27">
        <f>IF($O76&gt;=DI$1,$S76+$Y76,$Y76)</f>
        <v>735.23749999999995</v>
      </c>
      <c r="DJ76" s="27">
        <f>IF($O76&gt;=DJ$1,$S76+$Y76,$Y76)</f>
        <v>735.23749999999995</v>
      </c>
      <c r="DK76" s="27">
        <f>IF($O76&gt;=DK$1,$S76+$Y76,$Y76)</f>
        <v>735.23749999999995</v>
      </c>
      <c r="DL76" s="27">
        <f>IF($O76&gt;=DL$1,$S76+$Y76,$Y76)</f>
        <v>735.23749999999995</v>
      </c>
      <c r="DM76" s="27">
        <f>IF($O76&gt;=DM$1,$S76+$Y76,$Y76)</f>
        <v>735.23749999999995</v>
      </c>
      <c r="DN76" s="27">
        <f>IF($O76&gt;=DN$1,$S76+$Y76,$Y76)</f>
        <v>735.23749999999995</v>
      </c>
      <c r="DO76" s="27">
        <f>IF($O76&gt;=DO$1,$S76+$Y76,$Y76)</f>
        <v>735.23749999999995</v>
      </c>
      <c r="DP76" s="27">
        <f>IF($O76&gt;=DP$1,$S76+$Y76,$Y76)</f>
        <v>735.23749999999995</v>
      </c>
      <c r="DQ76" s="27">
        <f>IF($O76&gt;=DQ$1,$S76+$Y76,$Y76)</f>
        <v>735.23749999999995</v>
      </c>
      <c r="DR76" s="27">
        <f>IF($O76&gt;=DR$1,$S76+$Y76,$Y76)</f>
        <v>735.23749999999995</v>
      </c>
      <c r="DS76" s="27">
        <f>IF($O76&gt;=DS$1,$S76+$Y76,$Y76)</f>
        <v>735.23749999999995</v>
      </c>
      <c r="DT76" s="27">
        <f>IF($O76&gt;=DT$1,$S76+$Y76,$Y76)</f>
        <v>735.23749999999995</v>
      </c>
      <c r="DU76" s="27">
        <f>IF($O76&gt;=DU$1,$S76+$Y76,$Y76)</f>
        <v>735.23749999999995</v>
      </c>
      <c r="DV76" s="27">
        <f>IF($O76&gt;=DV$1,$S76+$Y76,$Y76)</f>
        <v>735.23749999999995</v>
      </c>
      <c r="DW76" s="27">
        <f>IF($O76&gt;=DW$1,$S76+$Y76,$Y76)</f>
        <v>735.23749999999995</v>
      </c>
      <c r="DX76" s="27">
        <f>IF($O76&gt;=DX$1,$S76+$Y76,$Y76)</f>
        <v>735.23749999999995</v>
      </c>
      <c r="DY76" s="27">
        <f>IF($O76&gt;=DY$1,$S76+$Y76,$Y76)</f>
        <v>735.23749999999995</v>
      </c>
      <c r="DZ76" s="27">
        <f>IF($O76&gt;=DZ$1,$S76+$Y76,$Y76)</f>
        <v>735.23749999999995</v>
      </c>
      <c r="EA76" s="27">
        <f>IF($O76&gt;=EA$1,$S76+$Y76,$Y76)</f>
        <v>735.23749999999995</v>
      </c>
      <c r="EB76" s="27">
        <f>IF($O76&gt;=EB$1,$S76+$Y76,$Y76)</f>
        <v>735.23749999999995</v>
      </c>
      <c r="EC76" s="27">
        <f>IF($O76&gt;=EC$1,$S76+$Y76,$Y76)</f>
        <v>735.23749999999995</v>
      </c>
      <c r="ED76" s="27">
        <f>IF($O76&gt;=ED$1,$S76+$Y76,$Y76)</f>
        <v>735.23749999999995</v>
      </c>
      <c r="EE76" s="27">
        <f>IF($O76&gt;=EE$1,$S76+$Y76,$Y76)</f>
        <v>735.23749999999995</v>
      </c>
      <c r="EF76" s="27">
        <f>IF($O76&gt;=EF$1,$S76+$Y76,$Y76)</f>
        <v>735.23749999999995</v>
      </c>
      <c r="EG76" s="27">
        <f>IF($O76&gt;=EG$1,$S76+$Y76,$Y76)</f>
        <v>735.23749999999995</v>
      </c>
      <c r="EH76" s="27">
        <f>IF($O76&gt;=EH$1,$S76+$Y76,$Y76)</f>
        <v>735.23749999999995</v>
      </c>
      <c r="EI76" s="27">
        <f>IF($O76&gt;=EI$1,$S76+$Y76,$Y76)</f>
        <v>735.23749999999995</v>
      </c>
      <c r="EJ76" s="27">
        <f>IF($O76&gt;=EJ$1,$S76+$Y76,$Y76)</f>
        <v>735.23749999999995</v>
      </c>
      <c r="EK76" s="27">
        <f>IF($O76&gt;=EK$1,$S76+$Y76,$Y76)</f>
        <v>735.23749999999995</v>
      </c>
      <c r="EL76" s="27">
        <f>IF($O76&gt;=EL$1,$S76+$Y76,$Y76)</f>
        <v>735.23749999999995</v>
      </c>
      <c r="EM76" s="27">
        <f>IF($O76&gt;=EM$1,$S76+$Y76,$Y76)</f>
        <v>735.23749999999995</v>
      </c>
      <c r="EN76" s="27">
        <f>IF($O76&gt;=EN$1,$S76+$Y76,$Y76)</f>
        <v>735.23749999999995</v>
      </c>
      <c r="EO76" s="27">
        <f>IF($O76&gt;=EO$1,$S76+$Y76,$Y76)</f>
        <v>735.23749999999995</v>
      </c>
      <c r="EP76" s="27">
        <f>IF($O76&gt;=EP$1,$S76+$Y76,$Y76)</f>
        <v>735.23749999999995</v>
      </c>
      <c r="EQ76" s="27">
        <f>IF($O76&gt;=EQ$1,$S76+$Y76,$Y76)</f>
        <v>735.23749999999995</v>
      </c>
      <c r="ER76" s="27">
        <f>IF($O76&gt;=ER$1,$S76+$Y76,$Y76)</f>
        <v>735.23749999999995</v>
      </c>
      <c r="ES76" s="27">
        <f>IF($O76&gt;=ES$1,$S76+$Y76,$Y76)</f>
        <v>735.23749999999995</v>
      </c>
      <c r="ET76" s="27">
        <f>IF($O76&gt;=ET$1,$S76+$Y76,$Y76)</f>
        <v>735.23749999999995</v>
      </c>
      <c r="EU76" s="27">
        <f>IF($O76&gt;=EU$1,$S76+$Y76,$Y76)</f>
        <v>735.23749999999995</v>
      </c>
      <c r="EV76" s="27">
        <f>IF($O76&gt;=EV$1,$S76,0)</f>
        <v>493.64749999999998</v>
      </c>
      <c r="EW76" s="27">
        <f>IF($O76&gt;=EW$1,$S76,0)</f>
        <v>493.64749999999998</v>
      </c>
      <c r="EX76" s="27">
        <f>IF($O76&gt;=EX$1,$S76,0)</f>
        <v>493.64749999999998</v>
      </c>
      <c r="EY76" s="27">
        <f>IF($O76&gt;=EY$1,$S76,0)</f>
        <v>493.64749999999998</v>
      </c>
      <c r="EZ76" s="27">
        <f>IF($O76&gt;=EZ$1,$S76,0)</f>
        <v>493.64749999999998</v>
      </c>
      <c r="FA76" s="27">
        <f>IF($O76&gt;=FA$1,$S76,0)</f>
        <v>493.64749999999998</v>
      </c>
      <c r="FB76" s="27">
        <f>IF($O76&gt;=FB$1,$S76,0)</f>
        <v>493.64749999999998</v>
      </c>
      <c r="FC76" s="27">
        <f>IF($O76&gt;=FC$1,$S76,0)</f>
        <v>493.64749999999998</v>
      </c>
      <c r="FD76" s="27">
        <f>IF($O76&gt;=FD$1,$S76,0)</f>
        <v>493.64749999999998</v>
      </c>
      <c r="FE76" s="27">
        <f>IF($O76&gt;=FE$1,$S76,0)</f>
        <v>493.64749999999998</v>
      </c>
      <c r="FF76" s="27">
        <f>IF($O76&gt;=FF$1,$S76,0)</f>
        <v>493.64749999999998</v>
      </c>
      <c r="FG76" s="27">
        <f>IF($O76&gt;=FG$1,$S76,0)</f>
        <v>493.64749999999998</v>
      </c>
      <c r="FH76" s="27">
        <f>IF($O76&gt;=FH$1,$S76,0)</f>
        <v>493.64749999999998</v>
      </c>
      <c r="FI76" s="27">
        <f>IF($O76&gt;=FI$1,$S76,0)</f>
        <v>493.64749999999998</v>
      </c>
      <c r="FJ76" s="27">
        <f>IF($O76&gt;=FJ$1,$S76,0)</f>
        <v>493.64749999999998</v>
      </c>
      <c r="FK76" s="27">
        <f>IF($O76&gt;=FK$1,$S76,0)</f>
        <v>493.64749999999998</v>
      </c>
      <c r="FL76" s="27">
        <f>IF($O76&gt;=FL$1,$S76,0)</f>
        <v>493.64749999999998</v>
      </c>
      <c r="FM76" s="27">
        <f>IF($O76&gt;=FM$1,$S76,0)</f>
        <v>493.64749999999998</v>
      </c>
      <c r="FN76" s="27">
        <f>IF($O76&gt;=FN$1,$S76,0)</f>
        <v>493.64749999999998</v>
      </c>
      <c r="FO76" s="27">
        <f>IF($O76&gt;=FO$1,$S76,0)</f>
        <v>493.64749999999998</v>
      </c>
      <c r="FP76" s="27">
        <f>IF($O76&gt;=FP$1,$S76,0)</f>
        <v>493.64749999999998</v>
      </c>
      <c r="FQ76" s="27">
        <f>IF($O76&gt;=FQ$1,$S76,0)</f>
        <v>493.64749999999998</v>
      </c>
      <c r="FR76" s="27">
        <f>IF($O76&gt;=FR$1,$S76,0)</f>
        <v>493.64749999999998</v>
      </c>
      <c r="FS76" s="27">
        <f>IF($O76&gt;=FS$1,$S76,0)</f>
        <v>493.64749999999998</v>
      </c>
      <c r="FT76" s="27">
        <f>IF($O76&gt;=FT$1,$S76,0)</f>
        <v>493.64749999999998</v>
      </c>
      <c r="FU76" s="27">
        <f>IF($O76&gt;=FU$1,$S76,0)</f>
        <v>493.64749999999998</v>
      </c>
      <c r="FV76" s="27">
        <f>IF($O76&gt;=FV$1,$S76,0)</f>
        <v>493.64749999999998</v>
      </c>
      <c r="FW76" s="27">
        <f>IF($O76&gt;=FW$1,$S76,0)</f>
        <v>493.64749999999998</v>
      </c>
      <c r="FX76" s="27">
        <f>IF($O76&gt;=FX$1,$S76,0)</f>
        <v>493.64749999999998</v>
      </c>
      <c r="FY76" s="27">
        <f>IF($O76&gt;=FY$1,$S76,0)</f>
        <v>493.64749999999998</v>
      </c>
      <c r="FZ76" s="27">
        <f>IF($O76&gt;=FZ$1,$S76,0)</f>
        <v>493.64749999999998</v>
      </c>
      <c r="GA76" s="27">
        <f>IF($O76&gt;=GA$1,$S76,0)</f>
        <v>493.64749999999998</v>
      </c>
      <c r="GB76" s="27">
        <f>IF($O76&gt;=GB$1,$S76,0)</f>
        <v>493.64749999999998</v>
      </c>
      <c r="GC76" s="27">
        <f>IF($O76&gt;=GC$1,$S76,0)</f>
        <v>493.64749999999998</v>
      </c>
      <c r="GD76" s="27">
        <f>IF($O76&gt;=GD$1,$S76,0)</f>
        <v>493.64749999999998</v>
      </c>
      <c r="GE76" s="27">
        <f>IF($O76&gt;=GE$1,$S76,0)</f>
        <v>493.64749999999998</v>
      </c>
      <c r="GF76" s="27">
        <f>IF($O76&gt;=GF$1,$S76,0)</f>
        <v>493.64749999999998</v>
      </c>
      <c r="GG76" s="27">
        <f>IF($O76&gt;=GG$1,$S76,0)</f>
        <v>493.64749999999998</v>
      </c>
      <c r="GH76" s="27">
        <f>IF($O76&gt;=GH$1,$S76,0)</f>
        <v>493.64749999999998</v>
      </c>
      <c r="GI76" s="27">
        <f>IF($O76&gt;=GI$1,$S76,0)</f>
        <v>493.64749999999998</v>
      </c>
      <c r="GJ76" s="27">
        <f>IF($O76&gt;=GJ$1,$S76,0)</f>
        <v>493.64749999999998</v>
      </c>
      <c r="GK76" s="27">
        <f>IF($O76&gt;=GK$1,$S76,0)</f>
        <v>493.64749999999998</v>
      </c>
      <c r="GL76" s="27">
        <f>IF($O76&gt;=GL$1,$S76,0)</f>
        <v>493.64749999999998</v>
      </c>
      <c r="GM76" s="27">
        <f>IF($O76&gt;=GM$1,$S76,0)</f>
        <v>493.64749999999998</v>
      </c>
      <c r="GN76" s="27">
        <f>IF($O76&gt;=GN$1,$S76,0)</f>
        <v>493.64749999999998</v>
      </c>
      <c r="GO76" s="27">
        <f>IF($O76&gt;=GO$1,$S76,0)</f>
        <v>493.64749999999998</v>
      </c>
      <c r="GP76" s="27">
        <f>IF($O76&gt;=GP$1,$S76,0)</f>
        <v>493.64749999999998</v>
      </c>
      <c r="GQ76" s="27">
        <f>IF($O76&gt;=GQ$1,$S76,0)</f>
        <v>493.64749999999998</v>
      </c>
      <c r="GR76" s="27">
        <f>IF($O76&gt;=GR$1,$S76,0)</f>
        <v>493.64749999999998</v>
      </c>
      <c r="GS76" s="27">
        <f>IF($O76&gt;=GS$1,$S76,0)</f>
        <v>493.64749999999998</v>
      </c>
      <c r="GT76" s="27">
        <f>IF($O76&gt;=GT$1,$S76,0)</f>
        <v>493.64749999999998</v>
      </c>
      <c r="GU76" s="27">
        <f>IF($O76&gt;=GU$1,$S76,0)</f>
        <v>493.64749999999998</v>
      </c>
      <c r="GV76" s="27">
        <f>IF($O76&gt;=GV$1,$S76,0)</f>
        <v>493.64749999999998</v>
      </c>
      <c r="GW76" s="27">
        <f>IF($O76&gt;=GW$1,$S76,0)</f>
        <v>493.64749999999998</v>
      </c>
      <c r="GX76" s="27">
        <f>IF($O76&gt;=GX$1,$S76,0)</f>
        <v>0</v>
      </c>
      <c r="GY76" s="27">
        <f>IF($O76&gt;=GY$1,$S76,0)</f>
        <v>0</v>
      </c>
      <c r="GZ76" s="27">
        <f>IF($O76&gt;=GZ$1,$S76,0)</f>
        <v>0</v>
      </c>
      <c r="HA76" s="27">
        <f>IF($O76&gt;=HA$1,$S76,0)</f>
        <v>0</v>
      </c>
      <c r="HB76" s="27">
        <f>IF($O76&gt;=HB$1,$S76,0)</f>
        <v>0</v>
      </c>
      <c r="HC76" s="27">
        <f>IF($O76&gt;=HC$1,$S76,0)</f>
        <v>0</v>
      </c>
    </row>
    <row r="77" spans="1:211">
      <c r="A77" s="3">
        <v>108499</v>
      </c>
      <c r="B77" s="3" t="s">
        <v>145</v>
      </c>
      <c r="C77" s="3" t="s">
        <v>9</v>
      </c>
      <c r="D77" s="3">
        <v>63</v>
      </c>
      <c r="E77" s="4">
        <v>38021</v>
      </c>
      <c r="F77" s="5">
        <v>14.383561643835616</v>
      </c>
      <c r="G77" s="3" t="s">
        <v>99</v>
      </c>
      <c r="H77" s="4">
        <v>20156</v>
      </c>
      <c r="I77" s="9" t="s">
        <v>838</v>
      </c>
      <c r="J77" s="5">
        <v>1616.85</v>
      </c>
      <c r="K77" s="31">
        <v>349</v>
      </c>
      <c r="L77" s="32">
        <v>14</v>
      </c>
      <c r="M77" s="33">
        <f>VLOOKUP(L77,FIND,3,TRUE)</f>
        <v>1.1000000000000001</v>
      </c>
      <c r="N77" s="32">
        <f>IF(L77&gt;30,180,VLOOKUP(L77,TEMPO,2,FALSE))</f>
        <v>84</v>
      </c>
      <c r="O77" s="32">
        <f>IF(R77&gt;0,4,N77)</f>
        <v>84</v>
      </c>
      <c r="P77" s="96">
        <f>J77*M77*L77</f>
        <v>24899.49</v>
      </c>
      <c r="Q77" s="96">
        <f>10934.45*2</f>
        <v>21868.9</v>
      </c>
      <c r="R77" s="96">
        <f>IF(P77&lt;=Q77,P77/4,0)</f>
        <v>0</v>
      </c>
      <c r="S77" s="5">
        <f>IF(P77&gt;=Q77,P77/N77,0)</f>
        <v>296.42250000000001</v>
      </c>
      <c r="T77" s="3"/>
      <c r="U77" s="3">
        <f>IF(T77="",1,0)</f>
        <v>1</v>
      </c>
      <c r="V77" s="3">
        <v>33</v>
      </c>
      <c r="W77" s="5">
        <v>0.6</v>
      </c>
      <c r="X77" s="5">
        <v>402.65</v>
      </c>
      <c r="Y77" s="5">
        <f>X77*W77</f>
        <v>241.58999999999997</v>
      </c>
      <c r="Z77" s="5">
        <v>400</v>
      </c>
      <c r="AA77" s="5">
        <f>S77+Y77+Z77</f>
        <v>938.01250000000005</v>
      </c>
      <c r="AB77" s="39">
        <f>(J77/12+J77/12*1.3333333333+450/12+J77/30*6/12+J77)*1.3+Y77+Z77+153.9</f>
        <v>3389.8804999941617</v>
      </c>
      <c r="AC77" s="39" t="s">
        <v>9</v>
      </c>
      <c r="AD77" s="39">
        <f>J77*1.3+400+153.9</f>
        <v>2655.8049999999998</v>
      </c>
      <c r="AE77" s="39">
        <f>SUMIFS('CUSTO MENSAL FUNC NOVO'!H:H,'CUSTO MENSAL FUNC NOVO'!A:A,'VALORES MENSAIS'!AC77)</f>
        <v>2257.5630000000001</v>
      </c>
      <c r="AF77" s="27">
        <f>IF($R77&gt;0,$R77,$S77)+$Y77+$Z77</f>
        <v>938.01250000000005</v>
      </c>
      <c r="AG77" s="27">
        <f>IF($R77&gt;0,$R77,$S77)+$Y77+$Z77</f>
        <v>938.01250000000005</v>
      </c>
      <c r="AH77" s="27">
        <f>IF($R77&gt;0,$R77,$S77)+$Y77+$Z77</f>
        <v>938.01250000000005</v>
      </c>
      <c r="AI77" s="27">
        <f>IF($R77&gt;0,$R77,$S77)+$Y77+$Z77</f>
        <v>938.01250000000005</v>
      </c>
      <c r="AJ77" s="27">
        <f>IF($O77&gt;=AJ$1,$S77+$Y77+$Z77,$Y77+$Z77)</f>
        <v>938.01250000000005</v>
      </c>
      <c r="AK77" s="27">
        <f>IF($O77&gt;=AK$1,$S77+$Y77+$Z77,$Y77+$Z77)</f>
        <v>938.01250000000005</v>
      </c>
      <c r="AL77" s="27">
        <f>IF($O77&gt;=AL$1,$S77+$Y77+$Z77,$Y77+$Z77)</f>
        <v>938.01250000000005</v>
      </c>
      <c r="AM77" s="27">
        <f>IF($O77&gt;=AM$1,$S77+$Y77+$Z77,$Y77+$Z77)</f>
        <v>938.01250000000005</v>
      </c>
      <c r="AN77" s="27">
        <f>IF($O77&gt;=AN$1,$S77+$Y77+$Z77,$Y77+$Z77)</f>
        <v>938.01250000000005</v>
      </c>
      <c r="AO77" s="27">
        <f>IF($O77&gt;=AO$1,$S77+$Y77+$Z77,$Y77+$Z77)</f>
        <v>938.01250000000005</v>
      </c>
      <c r="AP77" s="27">
        <f>IF($O77&gt;=AP$1,$S77+$Y77+$Z77,$Y77+$Z77)</f>
        <v>938.01250000000005</v>
      </c>
      <c r="AQ77" s="27">
        <f>IF($O77&gt;=AQ$1,$S77+$Y77+$Z77,$Y77+$Z77)</f>
        <v>938.01250000000005</v>
      </c>
      <c r="AR77" s="27">
        <f>IF($O77&gt;=AR$1,$S77+$Y77+$Z77,$Y77+$Z77)</f>
        <v>938.01250000000005</v>
      </c>
      <c r="AS77" s="27">
        <f>IF($O77&gt;=AS$1,$S77+$Y77+$Z77,$Y77+$Z77)</f>
        <v>938.01250000000005</v>
      </c>
      <c r="AT77" s="27">
        <f>IF($O77&gt;=AT$1,$S77+$Y77+$Z77,$Y77+$Z77)</f>
        <v>938.01250000000005</v>
      </c>
      <c r="AU77" s="27">
        <f>IF($O77&gt;=AU$1,$S77+$Y77+$Z77,$Y77+$Z77)</f>
        <v>938.01250000000005</v>
      </c>
      <c r="AV77" s="27">
        <f>IF($O77&gt;=AV$1,$S77+$Y77+$Z77,$Y77+$Z77)</f>
        <v>938.01250000000005</v>
      </c>
      <c r="AW77" s="27">
        <f>IF($O77&gt;=AW$1,$S77+$Y77+$Z77,$Y77+$Z77)</f>
        <v>938.01250000000005</v>
      </c>
      <c r="AX77" s="27">
        <f>IF($O77&gt;=AX$1,$S77+$Y77+$Z77,$Y77+$Z77)</f>
        <v>938.01250000000005</v>
      </c>
      <c r="AY77" s="27">
        <f>IF($O77&gt;=AY$1,$S77+$Y77+$Z77,$Y77+$Z77)</f>
        <v>938.01250000000005</v>
      </c>
      <c r="AZ77" s="27">
        <f>IF($O77&gt;=AZ$1,$S77+$Y77+$Z77,$Y77+$Z77)</f>
        <v>938.01250000000005</v>
      </c>
      <c r="BA77" s="27">
        <f>IF($O77&gt;=BA$1,$S77+$Y77+$Z77,$Y77+$Z77)</f>
        <v>938.01250000000005</v>
      </c>
      <c r="BB77" s="27">
        <f>IF($O77&gt;=BB$1,$S77+$Y77+$Z77,$Y77+$Z77)</f>
        <v>938.01250000000005</v>
      </c>
      <c r="BC77" s="27">
        <f>IF($O77&gt;=BC$1,$S77+$Y77+$Z77,$Y77+$Z77)</f>
        <v>938.01250000000005</v>
      </c>
      <c r="BD77" s="27">
        <f>IF($O77&gt;=BD$1,$S77+$Y77+$Z77,$Y77+$Z77)</f>
        <v>938.01250000000005</v>
      </c>
      <c r="BE77" s="27">
        <f>IF($O77&gt;=BE$1,$S77+$Y77+$Z77,$Y77+$Z77)</f>
        <v>938.01250000000005</v>
      </c>
      <c r="BF77" s="27">
        <f>IF($O77&gt;=BF$1,$S77+$Y77+$Z77,$Y77+$Z77)</f>
        <v>938.01250000000005</v>
      </c>
      <c r="BG77" s="27">
        <f>IF($O77&gt;=BG$1,$S77+$Y77+$Z77,$Y77+$Z77)</f>
        <v>938.01250000000005</v>
      </c>
      <c r="BH77" s="27">
        <f>IF($O77&gt;=BH$1,$S77+$Y77+$Z77,$Y77+$Z77)</f>
        <v>938.01250000000005</v>
      </c>
      <c r="BI77" s="27">
        <f>IF($O77&gt;=BI$1,$S77+$Y77+$Z77,$Y77+$Z77)</f>
        <v>938.01250000000005</v>
      </c>
      <c r="BJ77" s="27">
        <f>IF($O77&gt;=BJ$1,$S77+$Y77+$Z77,$Y77+$Z77)</f>
        <v>938.01250000000005</v>
      </c>
      <c r="BK77" s="27">
        <f>IF($O77&gt;=BK$1,$S77+$Y77+$Z77,$Y77+$Z77)</f>
        <v>938.01250000000005</v>
      </c>
      <c r="BL77" s="27">
        <f>IF($O77&gt;=BL$1,$S77+$Y77+$Z77,$Y77+$Z77)</f>
        <v>938.01250000000005</v>
      </c>
      <c r="BM77" s="27">
        <f>IF($O77&gt;=BM$1,$S77+$Y77+$Z77,$Y77+$Z77)</f>
        <v>938.01250000000005</v>
      </c>
      <c r="BN77" s="27">
        <f>IF($O77&gt;=BN$1,$S77+$Y77+$Z77,$Y77+$Z77)</f>
        <v>938.01250000000005</v>
      </c>
      <c r="BO77" s="27">
        <f>IF($O77&gt;=BO$1,$S77+$Y77+$Z77,$Y77+$Z77)</f>
        <v>938.01250000000005</v>
      </c>
      <c r="BP77" s="27">
        <f>IF($O77&gt;=BP$1,$S77+$Y77+$Z77,$Y77+$Z77)</f>
        <v>938.01250000000005</v>
      </c>
      <c r="BQ77" s="27">
        <f>IF($O77&gt;=BQ$1,$S77+$Y77+$Z77,$Y77+$Z77)</f>
        <v>938.01250000000005</v>
      </c>
      <c r="BR77" s="27">
        <f>IF($O77&gt;=BR$1,$S77+$Y77+$Z77,$Y77+$Z77)</f>
        <v>938.01250000000005</v>
      </c>
      <c r="BS77" s="27">
        <f>IF($O77&gt;=BS$1,$S77+$Y77+$Z77,$Y77+$Z77)</f>
        <v>938.01250000000005</v>
      </c>
      <c r="BT77" s="27">
        <f>IF($O77&gt;=BT$1,$S77+$Y77+$Z77,$Y77+$Z77)</f>
        <v>938.01250000000005</v>
      </c>
      <c r="BU77" s="27">
        <f>IF($O77&gt;=BU$1,$S77+$Y77+$Z77,$Y77+$Z77)</f>
        <v>938.01250000000005</v>
      </c>
      <c r="BV77" s="27">
        <f>IF($O77&gt;=BV$1,$S77+$Y77+$Z77,$Y77+$Z77)</f>
        <v>938.01250000000005</v>
      </c>
      <c r="BW77" s="27">
        <f>IF($O77&gt;=BW$1,$S77+$Y77+$Z77,$Y77+$Z77)</f>
        <v>938.01250000000005</v>
      </c>
      <c r="BX77" s="27">
        <f>IF($O77&gt;=BX$1,$S77+$Y77+$Z77,$Y77+$Z77)</f>
        <v>938.01250000000005</v>
      </c>
      <c r="BY77" s="27">
        <f>IF($O77&gt;=BY$1,$S77+$Y77+$Z77,$Y77+$Z77)</f>
        <v>938.01250000000005</v>
      </c>
      <c r="BZ77" s="27">
        <f>IF($O77&gt;=BZ$1,$S77+$Y77+$Z77,$Y77+$Z77)</f>
        <v>938.01250000000005</v>
      </c>
      <c r="CA77" s="27">
        <f>IF($O77&gt;=CA$1,$S77+$Y77+$Z77,$Y77+$Z77)</f>
        <v>938.01250000000005</v>
      </c>
      <c r="CB77" s="27">
        <f>IF($O77&gt;=CB$1,$S77+$Y77+$Z77,$Y77+$Z77)</f>
        <v>938.01250000000005</v>
      </c>
      <c r="CC77" s="27">
        <f>IF($O77&gt;=CC$1,$S77+$Y77+$Z77,$Y77+$Z77)</f>
        <v>938.01250000000005</v>
      </c>
      <c r="CD77" s="27">
        <f>IF($O77&gt;=CD$1,$S77+$Y77+$Z77,$Y77+$Z77)</f>
        <v>938.01250000000005</v>
      </c>
      <c r="CE77" s="27">
        <f>IF($O77&gt;=CE$1,$S77+$Y77+$Z77,$Y77+$Z77)</f>
        <v>938.01250000000005</v>
      </c>
      <c r="CF77" s="27">
        <f>IF($O77&gt;=CF$1,$S77+$Y77+$Z77,$Y77+$Z77)</f>
        <v>938.01250000000005</v>
      </c>
      <c r="CG77" s="27">
        <f>IF($O77&gt;=CG$1,$S77+$Y77+$Z77,$Y77+$Z77)</f>
        <v>938.01250000000005</v>
      </c>
      <c r="CH77" s="27">
        <f>IF($O77&gt;=CH$1,$S77+$Y77+$Z77,$Y77+$Z77)</f>
        <v>938.01250000000005</v>
      </c>
      <c r="CI77" s="27">
        <f>IF($O77&gt;=CI$1,$S77+$Y77+$Z77,$Y77+$Z77)</f>
        <v>938.01250000000005</v>
      </c>
      <c r="CJ77" s="27">
        <f>IF($O77&gt;=CJ$1,$S77+$Y77+$Z77,$Y77+$Z77)</f>
        <v>938.01250000000005</v>
      </c>
      <c r="CK77" s="27">
        <f>IF($O77&gt;=CK$1,$S77+$Y77+$Z77,$Y77+$Z77)</f>
        <v>938.01250000000005</v>
      </c>
      <c r="CL77" s="27">
        <f>IF($O77&gt;=CL$1,$S77+$Y77+$Z77,$Y77+$Z77)</f>
        <v>938.01250000000005</v>
      </c>
      <c r="CM77" s="27">
        <f>IF($O77&gt;=CM$1,$S77+$Y77+$Z77,$Y77+$Z77)</f>
        <v>938.01250000000005</v>
      </c>
      <c r="CN77" s="27">
        <f>IF($O77&gt;=CN$1,$S77+$Y77,$Y77)</f>
        <v>538.01250000000005</v>
      </c>
      <c r="CO77" s="27">
        <f>IF($O77&gt;=CO$1,$S77+$Y77,$Y77)</f>
        <v>538.01250000000005</v>
      </c>
      <c r="CP77" s="27">
        <f>IF($O77&gt;=CP$1,$S77+$Y77,$Y77)</f>
        <v>538.01250000000005</v>
      </c>
      <c r="CQ77" s="27">
        <f>IF($O77&gt;=CQ$1,$S77+$Y77,$Y77)</f>
        <v>538.01250000000005</v>
      </c>
      <c r="CR77" s="27">
        <f>IF($O77&gt;=CR$1,$S77+$Y77,$Y77)</f>
        <v>538.01250000000005</v>
      </c>
      <c r="CS77" s="27">
        <f>IF($O77&gt;=CS$1,$S77+$Y77,$Y77)</f>
        <v>538.01250000000005</v>
      </c>
      <c r="CT77" s="27">
        <f>IF($O77&gt;=CT$1,$S77+$Y77,$Y77)</f>
        <v>538.01250000000005</v>
      </c>
      <c r="CU77" s="27">
        <f>IF($O77&gt;=CU$1,$S77+$Y77,$Y77)</f>
        <v>538.01250000000005</v>
      </c>
      <c r="CV77" s="27">
        <f>IF($O77&gt;=CV$1,$S77+$Y77,$Y77)</f>
        <v>538.01250000000005</v>
      </c>
      <c r="CW77" s="27">
        <f>IF($O77&gt;=CW$1,$S77+$Y77,$Y77)</f>
        <v>538.01250000000005</v>
      </c>
      <c r="CX77" s="27">
        <f>IF($O77&gt;=CX$1,$S77+$Y77,$Y77)</f>
        <v>538.01250000000005</v>
      </c>
      <c r="CY77" s="27">
        <f>IF($O77&gt;=CY$1,$S77+$Y77,$Y77)</f>
        <v>538.01250000000005</v>
      </c>
      <c r="CZ77" s="27">
        <f>IF($O77&gt;=CZ$1,$S77+$Y77,$Y77)</f>
        <v>538.01250000000005</v>
      </c>
      <c r="DA77" s="27">
        <f>IF($O77&gt;=DA$1,$S77+$Y77,$Y77)</f>
        <v>538.01250000000005</v>
      </c>
      <c r="DB77" s="27">
        <f>IF($O77&gt;=DB$1,$S77+$Y77,$Y77)</f>
        <v>538.01250000000005</v>
      </c>
      <c r="DC77" s="27">
        <f>IF($O77&gt;=DC$1,$S77+$Y77,$Y77)</f>
        <v>538.01250000000005</v>
      </c>
      <c r="DD77" s="27">
        <f>IF($O77&gt;=DD$1,$S77+$Y77,$Y77)</f>
        <v>538.01250000000005</v>
      </c>
      <c r="DE77" s="27">
        <f>IF($O77&gt;=DE$1,$S77+$Y77,$Y77)</f>
        <v>538.01250000000005</v>
      </c>
      <c r="DF77" s="27">
        <f>IF($O77&gt;=DF$1,$S77+$Y77,$Y77)</f>
        <v>538.01250000000005</v>
      </c>
      <c r="DG77" s="27">
        <f>IF($O77&gt;=DG$1,$S77+$Y77,$Y77)</f>
        <v>538.01250000000005</v>
      </c>
      <c r="DH77" s="27">
        <f>IF($O77&gt;=DH$1,$S77+$Y77,$Y77)</f>
        <v>538.01250000000005</v>
      </c>
      <c r="DI77" s="27">
        <f>IF($O77&gt;=DI$1,$S77+$Y77,$Y77)</f>
        <v>538.01250000000005</v>
      </c>
      <c r="DJ77" s="27">
        <f>IF($O77&gt;=DJ$1,$S77+$Y77,$Y77)</f>
        <v>538.01250000000005</v>
      </c>
      <c r="DK77" s="27">
        <f>IF($O77&gt;=DK$1,$S77+$Y77,$Y77)</f>
        <v>538.01250000000005</v>
      </c>
      <c r="DL77" s="27">
        <f>IF($O77&gt;=DL$1,$S77+$Y77,$Y77)</f>
        <v>241.58999999999997</v>
      </c>
      <c r="DM77" s="27">
        <f>IF($O77&gt;=DM$1,$S77+$Y77,$Y77)</f>
        <v>241.58999999999997</v>
      </c>
      <c r="DN77" s="27">
        <f>IF($O77&gt;=DN$1,$S77+$Y77,$Y77)</f>
        <v>241.58999999999997</v>
      </c>
      <c r="DO77" s="27">
        <f>IF($O77&gt;=DO$1,$S77+$Y77,$Y77)</f>
        <v>241.58999999999997</v>
      </c>
      <c r="DP77" s="27">
        <f>IF($O77&gt;=DP$1,$S77+$Y77,$Y77)</f>
        <v>241.58999999999997</v>
      </c>
      <c r="DQ77" s="27">
        <f>IF($O77&gt;=DQ$1,$S77+$Y77,$Y77)</f>
        <v>241.58999999999997</v>
      </c>
      <c r="DR77" s="27">
        <f>IF($O77&gt;=DR$1,$S77+$Y77,$Y77)</f>
        <v>241.58999999999997</v>
      </c>
      <c r="DS77" s="27">
        <f>IF($O77&gt;=DS$1,$S77+$Y77,$Y77)</f>
        <v>241.58999999999997</v>
      </c>
      <c r="DT77" s="27">
        <f>IF($O77&gt;=DT$1,$S77+$Y77,$Y77)</f>
        <v>241.58999999999997</v>
      </c>
      <c r="DU77" s="27">
        <f>IF($O77&gt;=DU$1,$S77+$Y77,$Y77)</f>
        <v>241.58999999999997</v>
      </c>
      <c r="DV77" s="27">
        <f>IF($O77&gt;=DV$1,$S77+$Y77,$Y77)</f>
        <v>241.58999999999997</v>
      </c>
      <c r="DW77" s="27">
        <f>IF($O77&gt;=DW$1,$S77+$Y77,$Y77)</f>
        <v>241.58999999999997</v>
      </c>
      <c r="DX77" s="27">
        <f>IF($O77&gt;=DX$1,$S77+$Y77,$Y77)</f>
        <v>241.58999999999997</v>
      </c>
      <c r="DY77" s="27">
        <f>IF($O77&gt;=DY$1,$S77+$Y77,$Y77)</f>
        <v>241.58999999999997</v>
      </c>
      <c r="DZ77" s="27">
        <f>IF($O77&gt;=DZ$1,$S77+$Y77,$Y77)</f>
        <v>241.58999999999997</v>
      </c>
      <c r="EA77" s="27">
        <f>IF($O77&gt;=EA$1,$S77+$Y77,$Y77)</f>
        <v>241.58999999999997</v>
      </c>
      <c r="EB77" s="27">
        <f>IF($O77&gt;=EB$1,$S77+$Y77,$Y77)</f>
        <v>241.58999999999997</v>
      </c>
      <c r="EC77" s="27">
        <f>IF($O77&gt;=EC$1,$S77+$Y77,$Y77)</f>
        <v>241.58999999999997</v>
      </c>
      <c r="ED77" s="27">
        <f>IF($O77&gt;=ED$1,$S77+$Y77,$Y77)</f>
        <v>241.58999999999997</v>
      </c>
      <c r="EE77" s="27">
        <f>IF($O77&gt;=EE$1,$S77+$Y77,$Y77)</f>
        <v>241.58999999999997</v>
      </c>
      <c r="EF77" s="27">
        <f>IF($O77&gt;=EF$1,$S77+$Y77,$Y77)</f>
        <v>241.58999999999997</v>
      </c>
      <c r="EG77" s="27">
        <f>IF($O77&gt;=EG$1,$S77+$Y77,$Y77)</f>
        <v>241.58999999999997</v>
      </c>
      <c r="EH77" s="27">
        <f>IF($O77&gt;=EH$1,$S77+$Y77,$Y77)</f>
        <v>241.58999999999997</v>
      </c>
      <c r="EI77" s="27">
        <f>IF($O77&gt;=EI$1,$S77+$Y77,$Y77)</f>
        <v>241.58999999999997</v>
      </c>
      <c r="EJ77" s="27">
        <f>IF($O77&gt;=EJ$1,$S77+$Y77,$Y77)</f>
        <v>241.58999999999997</v>
      </c>
      <c r="EK77" s="27">
        <f>IF($O77&gt;=EK$1,$S77+$Y77,$Y77)</f>
        <v>241.58999999999997</v>
      </c>
      <c r="EL77" s="27">
        <f>IF($O77&gt;=EL$1,$S77+$Y77,$Y77)</f>
        <v>241.58999999999997</v>
      </c>
      <c r="EM77" s="27">
        <f>IF($O77&gt;=EM$1,$S77+$Y77,$Y77)</f>
        <v>241.58999999999997</v>
      </c>
      <c r="EN77" s="27">
        <f>IF($O77&gt;=EN$1,$S77+$Y77,$Y77)</f>
        <v>241.58999999999997</v>
      </c>
      <c r="EO77" s="27">
        <f>IF($O77&gt;=EO$1,$S77+$Y77,$Y77)</f>
        <v>241.58999999999997</v>
      </c>
      <c r="EP77" s="27">
        <f>IF($O77&gt;=EP$1,$S77+$Y77,$Y77)</f>
        <v>241.58999999999997</v>
      </c>
      <c r="EQ77" s="27">
        <f>IF($O77&gt;=EQ$1,$S77+$Y77,$Y77)</f>
        <v>241.58999999999997</v>
      </c>
      <c r="ER77" s="27">
        <f>IF($O77&gt;=ER$1,$S77+$Y77,$Y77)</f>
        <v>241.58999999999997</v>
      </c>
      <c r="ES77" s="27">
        <f>IF($O77&gt;=ES$1,$S77+$Y77,$Y77)</f>
        <v>241.58999999999997</v>
      </c>
      <c r="ET77" s="27">
        <f>IF($O77&gt;=ET$1,$S77+$Y77,$Y77)</f>
        <v>241.58999999999997</v>
      </c>
      <c r="EU77" s="27">
        <f>IF($O77&gt;=EU$1,$S77+$Y77,$Y77)</f>
        <v>241.58999999999997</v>
      </c>
      <c r="EV77" s="27">
        <f>IF($O77&gt;=EV$1,$S77,0)</f>
        <v>0</v>
      </c>
      <c r="EW77" s="27">
        <f>IF($O77&gt;=EW$1,$S77,0)</f>
        <v>0</v>
      </c>
      <c r="EX77" s="27">
        <f>IF($O77&gt;=EX$1,$S77,0)</f>
        <v>0</v>
      </c>
      <c r="EY77" s="27">
        <f>IF($O77&gt;=EY$1,$S77,0)</f>
        <v>0</v>
      </c>
      <c r="EZ77" s="27">
        <f>IF($O77&gt;=EZ$1,$S77,0)</f>
        <v>0</v>
      </c>
      <c r="FA77" s="27">
        <f>IF($O77&gt;=FA$1,$S77,0)</f>
        <v>0</v>
      </c>
      <c r="FB77" s="27">
        <f>IF($O77&gt;=FB$1,$S77,0)</f>
        <v>0</v>
      </c>
      <c r="FC77" s="27">
        <f>IF($O77&gt;=FC$1,$S77,0)</f>
        <v>0</v>
      </c>
      <c r="FD77" s="27">
        <f>IF($O77&gt;=FD$1,$S77,0)</f>
        <v>0</v>
      </c>
      <c r="FE77" s="27">
        <f>IF($O77&gt;=FE$1,$S77,0)</f>
        <v>0</v>
      </c>
      <c r="FF77" s="27">
        <f>IF($O77&gt;=FF$1,$S77,0)</f>
        <v>0</v>
      </c>
      <c r="FG77" s="27">
        <f>IF($O77&gt;=FG$1,$S77,0)</f>
        <v>0</v>
      </c>
      <c r="FH77" s="27">
        <f>IF($O77&gt;=FH$1,$S77,0)</f>
        <v>0</v>
      </c>
      <c r="FI77" s="27">
        <f>IF($O77&gt;=FI$1,$S77,0)</f>
        <v>0</v>
      </c>
      <c r="FJ77" s="27">
        <f>IF($O77&gt;=FJ$1,$S77,0)</f>
        <v>0</v>
      </c>
      <c r="FK77" s="27">
        <f>IF($O77&gt;=FK$1,$S77,0)</f>
        <v>0</v>
      </c>
      <c r="FL77" s="27">
        <f>IF($O77&gt;=FL$1,$S77,0)</f>
        <v>0</v>
      </c>
      <c r="FM77" s="27">
        <f>IF($O77&gt;=FM$1,$S77,0)</f>
        <v>0</v>
      </c>
      <c r="FN77" s="27">
        <f>IF($O77&gt;=FN$1,$S77,0)</f>
        <v>0</v>
      </c>
      <c r="FO77" s="27">
        <f>IF($O77&gt;=FO$1,$S77,0)</f>
        <v>0</v>
      </c>
      <c r="FP77" s="27">
        <f>IF($O77&gt;=FP$1,$S77,0)</f>
        <v>0</v>
      </c>
      <c r="FQ77" s="27">
        <f>IF($O77&gt;=FQ$1,$S77,0)</f>
        <v>0</v>
      </c>
      <c r="FR77" s="27">
        <f>IF($O77&gt;=FR$1,$S77,0)</f>
        <v>0</v>
      </c>
      <c r="FS77" s="27">
        <f>IF($O77&gt;=FS$1,$S77,0)</f>
        <v>0</v>
      </c>
      <c r="FT77" s="27">
        <f>IF($O77&gt;=FT$1,$S77,0)</f>
        <v>0</v>
      </c>
      <c r="FU77" s="27">
        <f>IF($O77&gt;=FU$1,$S77,0)</f>
        <v>0</v>
      </c>
      <c r="FV77" s="27">
        <f>IF($O77&gt;=FV$1,$S77,0)</f>
        <v>0</v>
      </c>
      <c r="FW77" s="27">
        <f>IF($O77&gt;=FW$1,$S77,0)</f>
        <v>0</v>
      </c>
      <c r="FX77" s="27">
        <f>IF($O77&gt;=FX$1,$S77,0)</f>
        <v>0</v>
      </c>
      <c r="FY77" s="27">
        <f>IF($O77&gt;=FY$1,$S77,0)</f>
        <v>0</v>
      </c>
      <c r="FZ77" s="27">
        <f>IF($O77&gt;=FZ$1,$S77,0)</f>
        <v>0</v>
      </c>
      <c r="GA77" s="27">
        <f>IF($O77&gt;=GA$1,$S77,0)</f>
        <v>0</v>
      </c>
      <c r="GB77" s="27">
        <f>IF($O77&gt;=GB$1,$S77,0)</f>
        <v>0</v>
      </c>
      <c r="GC77" s="27">
        <f>IF($O77&gt;=GC$1,$S77,0)</f>
        <v>0</v>
      </c>
      <c r="GD77" s="27">
        <f>IF($O77&gt;=GD$1,$S77,0)</f>
        <v>0</v>
      </c>
      <c r="GE77" s="27">
        <f>IF($O77&gt;=GE$1,$S77,0)</f>
        <v>0</v>
      </c>
      <c r="GF77" s="27">
        <f>IF($O77&gt;=GF$1,$S77,0)</f>
        <v>0</v>
      </c>
      <c r="GG77" s="27">
        <f>IF($O77&gt;=GG$1,$S77,0)</f>
        <v>0</v>
      </c>
      <c r="GH77" s="27">
        <f>IF($O77&gt;=GH$1,$S77,0)</f>
        <v>0</v>
      </c>
      <c r="GI77" s="27">
        <f>IF($O77&gt;=GI$1,$S77,0)</f>
        <v>0</v>
      </c>
      <c r="GJ77" s="27">
        <f>IF($O77&gt;=GJ$1,$S77,0)</f>
        <v>0</v>
      </c>
      <c r="GK77" s="27">
        <f>IF($O77&gt;=GK$1,$S77,0)</f>
        <v>0</v>
      </c>
      <c r="GL77" s="27">
        <f>IF($O77&gt;=GL$1,$S77,0)</f>
        <v>0</v>
      </c>
      <c r="GM77" s="27">
        <f>IF($O77&gt;=GM$1,$S77,0)</f>
        <v>0</v>
      </c>
      <c r="GN77" s="27">
        <f>IF($O77&gt;=GN$1,$S77,0)</f>
        <v>0</v>
      </c>
      <c r="GO77" s="27">
        <f>IF($O77&gt;=GO$1,$S77,0)</f>
        <v>0</v>
      </c>
      <c r="GP77" s="27">
        <f>IF($O77&gt;=GP$1,$S77,0)</f>
        <v>0</v>
      </c>
      <c r="GQ77" s="27">
        <f>IF($O77&gt;=GQ$1,$S77,0)</f>
        <v>0</v>
      </c>
      <c r="GR77" s="27">
        <f>IF($O77&gt;=GR$1,$S77,0)</f>
        <v>0</v>
      </c>
      <c r="GS77" s="27">
        <f>IF($O77&gt;=GS$1,$S77,0)</f>
        <v>0</v>
      </c>
      <c r="GT77" s="27">
        <f>IF($O77&gt;=GT$1,$S77,0)</f>
        <v>0</v>
      </c>
      <c r="GU77" s="27">
        <f>IF($O77&gt;=GU$1,$S77,0)</f>
        <v>0</v>
      </c>
      <c r="GV77" s="27">
        <f>IF($O77&gt;=GV$1,$S77,0)</f>
        <v>0</v>
      </c>
      <c r="GW77" s="27">
        <f>IF($O77&gt;=GW$1,$S77,0)</f>
        <v>0</v>
      </c>
      <c r="GX77" s="27">
        <f>IF($O77&gt;=GX$1,$S77,0)</f>
        <v>0</v>
      </c>
      <c r="GY77" s="27">
        <f>IF($O77&gt;=GY$1,$S77,0)</f>
        <v>0</v>
      </c>
      <c r="GZ77" s="27">
        <f>IF($O77&gt;=GZ$1,$S77,0)</f>
        <v>0</v>
      </c>
      <c r="HA77" s="27">
        <f>IF($O77&gt;=HA$1,$S77,0)</f>
        <v>0</v>
      </c>
      <c r="HB77" s="27">
        <f>IF($O77&gt;=HB$1,$S77,0)</f>
        <v>0</v>
      </c>
      <c r="HC77" s="27">
        <f>IF($O77&gt;=HC$1,$S77,0)</f>
        <v>0</v>
      </c>
    </row>
    <row r="78" spans="1:211">
      <c r="A78" s="3">
        <v>25097</v>
      </c>
      <c r="B78" s="3" t="s">
        <v>355</v>
      </c>
      <c r="C78" s="3" t="s">
        <v>9</v>
      </c>
      <c r="D78" s="3">
        <v>55</v>
      </c>
      <c r="E78" s="4">
        <v>31707</v>
      </c>
      <c r="F78" s="5">
        <v>31.682191780821917</v>
      </c>
      <c r="G78" s="3" t="s">
        <v>99</v>
      </c>
      <c r="H78" s="4">
        <v>23056</v>
      </c>
      <c r="I78" s="9" t="s">
        <v>838</v>
      </c>
      <c r="J78" s="5">
        <v>2103.25</v>
      </c>
      <c r="K78" s="31">
        <v>349</v>
      </c>
      <c r="L78" s="32">
        <v>32</v>
      </c>
      <c r="M78" s="33">
        <f>VLOOKUP(L78,FIND,3,TRUE)</f>
        <v>1.5</v>
      </c>
      <c r="N78" s="32">
        <f>IF(L78&gt;30,180,VLOOKUP(L78,TEMPO,2,FALSE))</f>
        <v>180</v>
      </c>
      <c r="O78" s="32">
        <f>IF(R78&gt;0,4,N78)</f>
        <v>180</v>
      </c>
      <c r="P78" s="96">
        <f>J78*M78*L78</f>
        <v>100956</v>
      </c>
      <c r="Q78" s="96">
        <f>10934.45*2</f>
        <v>21868.9</v>
      </c>
      <c r="R78" s="96">
        <f>IF(P78&lt;=Q78,P78/4,0)</f>
        <v>0</v>
      </c>
      <c r="S78" s="5">
        <f>IF(P78&gt;=Q78,P78/N78,0)</f>
        <v>560.86666666666667</v>
      </c>
      <c r="T78" s="3"/>
      <c r="U78" s="3">
        <f>IF(T78="",1,0)</f>
        <v>1</v>
      </c>
      <c r="V78" s="3">
        <v>46</v>
      </c>
      <c r="W78" s="5">
        <v>0</v>
      </c>
      <c r="X78" s="5">
        <v>245.73</v>
      </c>
      <c r="Y78" s="5">
        <f>X78*W78</f>
        <v>0</v>
      </c>
      <c r="Z78" s="5">
        <v>400</v>
      </c>
      <c r="AA78" s="5">
        <f>S78+Y78+Z78</f>
        <v>960.86666666666667</v>
      </c>
      <c r="AB78" s="39">
        <f>(J78/12+J78/12*1.3333333333+450/12+J78/30*6/12+J78)*1.3+Y78+Z78+153.9</f>
        <v>3914.1002777701829</v>
      </c>
      <c r="AC78" s="39" t="s">
        <v>9</v>
      </c>
      <c r="AD78" s="39">
        <f>J78*1.3+400+153.9</f>
        <v>3288.125</v>
      </c>
      <c r="AE78" s="39">
        <f>SUMIFS('CUSTO MENSAL FUNC NOVO'!H:H,'CUSTO MENSAL FUNC NOVO'!A:A,'VALORES MENSAIS'!AC78)</f>
        <v>2257.5630000000001</v>
      </c>
      <c r="AF78" s="27">
        <f>IF($R78&gt;0,$R78,$S78)+$Y78+$Z78</f>
        <v>960.86666666666667</v>
      </c>
      <c r="AG78" s="27">
        <f>IF($R78&gt;0,$R78,$S78)+$Y78+$Z78</f>
        <v>960.86666666666667</v>
      </c>
      <c r="AH78" s="27">
        <f>IF($R78&gt;0,$R78,$S78)+$Y78+$Z78</f>
        <v>960.86666666666667</v>
      </c>
      <c r="AI78" s="27">
        <f>IF($R78&gt;0,$R78,$S78)+$Y78+$Z78</f>
        <v>960.86666666666667</v>
      </c>
      <c r="AJ78" s="27">
        <f>IF($O78&gt;=AJ$1,$S78+$Y78+$Z78,$Y78+$Z78)</f>
        <v>960.86666666666667</v>
      </c>
      <c r="AK78" s="27">
        <f>IF($O78&gt;=AK$1,$S78+$Y78+$Z78,$Y78+$Z78)</f>
        <v>960.86666666666667</v>
      </c>
      <c r="AL78" s="27">
        <f>IF($O78&gt;=AL$1,$S78+$Y78+$Z78,$Y78+$Z78)</f>
        <v>960.86666666666667</v>
      </c>
      <c r="AM78" s="27">
        <f>IF($O78&gt;=AM$1,$S78+$Y78+$Z78,$Y78+$Z78)</f>
        <v>960.86666666666667</v>
      </c>
      <c r="AN78" s="27">
        <f>IF($O78&gt;=AN$1,$S78+$Y78+$Z78,$Y78+$Z78)</f>
        <v>960.86666666666667</v>
      </c>
      <c r="AO78" s="27">
        <f>IF($O78&gt;=AO$1,$S78+$Y78+$Z78,$Y78+$Z78)</f>
        <v>960.86666666666667</v>
      </c>
      <c r="AP78" s="27">
        <f>IF($O78&gt;=AP$1,$S78+$Y78+$Z78,$Y78+$Z78)</f>
        <v>960.86666666666667</v>
      </c>
      <c r="AQ78" s="27">
        <f>IF($O78&gt;=AQ$1,$S78+$Y78+$Z78,$Y78+$Z78)</f>
        <v>960.86666666666667</v>
      </c>
      <c r="AR78" s="27">
        <f>IF($O78&gt;=AR$1,$S78+$Y78+$Z78,$Y78+$Z78)</f>
        <v>960.86666666666667</v>
      </c>
      <c r="AS78" s="27">
        <f>IF($O78&gt;=AS$1,$S78+$Y78+$Z78,$Y78+$Z78)</f>
        <v>960.86666666666667</v>
      </c>
      <c r="AT78" s="27">
        <f>IF($O78&gt;=AT$1,$S78+$Y78+$Z78,$Y78+$Z78)</f>
        <v>960.86666666666667</v>
      </c>
      <c r="AU78" s="27">
        <f>IF($O78&gt;=AU$1,$S78+$Y78+$Z78,$Y78+$Z78)</f>
        <v>960.86666666666667</v>
      </c>
      <c r="AV78" s="27">
        <f>IF($O78&gt;=AV$1,$S78+$Y78+$Z78,$Y78+$Z78)</f>
        <v>960.86666666666667</v>
      </c>
      <c r="AW78" s="27">
        <f>IF($O78&gt;=AW$1,$S78+$Y78+$Z78,$Y78+$Z78)</f>
        <v>960.86666666666667</v>
      </c>
      <c r="AX78" s="27">
        <f>IF($O78&gt;=AX$1,$S78+$Y78+$Z78,$Y78+$Z78)</f>
        <v>960.86666666666667</v>
      </c>
      <c r="AY78" s="27">
        <f>IF($O78&gt;=AY$1,$S78+$Y78+$Z78,$Y78+$Z78)</f>
        <v>960.86666666666667</v>
      </c>
      <c r="AZ78" s="27">
        <f>IF($O78&gt;=AZ$1,$S78+$Y78+$Z78,$Y78+$Z78)</f>
        <v>960.86666666666667</v>
      </c>
      <c r="BA78" s="27">
        <f>IF($O78&gt;=BA$1,$S78+$Y78+$Z78,$Y78+$Z78)</f>
        <v>960.86666666666667</v>
      </c>
      <c r="BB78" s="27">
        <f>IF($O78&gt;=BB$1,$S78+$Y78+$Z78,$Y78+$Z78)</f>
        <v>960.86666666666667</v>
      </c>
      <c r="BC78" s="27">
        <f>IF($O78&gt;=BC$1,$S78+$Y78+$Z78,$Y78+$Z78)</f>
        <v>960.86666666666667</v>
      </c>
      <c r="BD78" s="27">
        <f>IF($O78&gt;=BD$1,$S78+$Y78+$Z78,$Y78+$Z78)</f>
        <v>960.86666666666667</v>
      </c>
      <c r="BE78" s="27">
        <f>IF($O78&gt;=BE$1,$S78+$Y78+$Z78,$Y78+$Z78)</f>
        <v>960.86666666666667</v>
      </c>
      <c r="BF78" s="27">
        <f>IF($O78&gt;=BF$1,$S78+$Y78+$Z78,$Y78+$Z78)</f>
        <v>960.86666666666667</v>
      </c>
      <c r="BG78" s="27">
        <f>IF($O78&gt;=BG$1,$S78+$Y78+$Z78,$Y78+$Z78)</f>
        <v>960.86666666666667</v>
      </c>
      <c r="BH78" s="27">
        <f>IF($O78&gt;=BH$1,$S78+$Y78+$Z78,$Y78+$Z78)</f>
        <v>960.86666666666667</v>
      </c>
      <c r="BI78" s="27">
        <f>IF($O78&gt;=BI$1,$S78+$Y78+$Z78,$Y78+$Z78)</f>
        <v>960.86666666666667</v>
      </c>
      <c r="BJ78" s="27">
        <f>IF($O78&gt;=BJ$1,$S78+$Y78+$Z78,$Y78+$Z78)</f>
        <v>960.86666666666667</v>
      </c>
      <c r="BK78" s="27">
        <f>IF($O78&gt;=BK$1,$S78+$Y78+$Z78,$Y78+$Z78)</f>
        <v>960.86666666666667</v>
      </c>
      <c r="BL78" s="27">
        <f>IF($O78&gt;=BL$1,$S78+$Y78+$Z78,$Y78+$Z78)</f>
        <v>960.86666666666667</v>
      </c>
      <c r="BM78" s="27">
        <f>IF($O78&gt;=BM$1,$S78+$Y78+$Z78,$Y78+$Z78)</f>
        <v>960.86666666666667</v>
      </c>
      <c r="BN78" s="27">
        <f>IF($O78&gt;=BN$1,$S78+$Y78+$Z78,$Y78+$Z78)</f>
        <v>960.86666666666667</v>
      </c>
      <c r="BO78" s="27">
        <f>IF($O78&gt;=BO$1,$S78+$Y78+$Z78,$Y78+$Z78)</f>
        <v>960.86666666666667</v>
      </c>
      <c r="BP78" s="27">
        <f>IF($O78&gt;=BP$1,$S78+$Y78+$Z78,$Y78+$Z78)</f>
        <v>960.86666666666667</v>
      </c>
      <c r="BQ78" s="27">
        <f>IF($O78&gt;=BQ$1,$S78+$Y78+$Z78,$Y78+$Z78)</f>
        <v>960.86666666666667</v>
      </c>
      <c r="BR78" s="27">
        <f>IF($O78&gt;=BR$1,$S78+$Y78+$Z78,$Y78+$Z78)</f>
        <v>960.86666666666667</v>
      </c>
      <c r="BS78" s="27">
        <f>IF($O78&gt;=BS$1,$S78+$Y78+$Z78,$Y78+$Z78)</f>
        <v>960.86666666666667</v>
      </c>
      <c r="BT78" s="27">
        <f>IF($O78&gt;=BT$1,$S78+$Y78+$Z78,$Y78+$Z78)</f>
        <v>960.86666666666667</v>
      </c>
      <c r="BU78" s="27">
        <f>IF($O78&gt;=BU$1,$S78+$Y78+$Z78,$Y78+$Z78)</f>
        <v>960.86666666666667</v>
      </c>
      <c r="BV78" s="27">
        <f>IF($O78&gt;=BV$1,$S78+$Y78+$Z78,$Y78+$Z78)</f>
        <v>960.86666666666667</v>
      </c>
      <c r="BW78" s="27">
        <f>IF($O78&gt;=BW$1,$S78+$Y78+$Z78,$Y78+$Z78)</f>
        <v>960.86666666666667</v>
      </c>
      <c r="BX78" s="27">
        <f>IF($O78&gt;=BX$1,$S78+$Y78+$Z78,$Y78+$Z78)</f>
        <v>960.86666666666667</v>
      </c>
      <c r="BY78" s="27">
        <f>IF($O78&gt;=BY$1,$S78+$Y78+$Z78,$Y78+$Z78)</f>
        <v>960.86666666666667</v>
      </c>
      <c r="BZ78" s="27">
        <f>IF($O78&gt;=BZ$1,$S78+$Y78+$Z78,$Y78+$Z78)</f>
        <v>960.86666666666667</v>
      </c>
      <c r="CA78" s="27">
        <f>IF($O78&gt;=CA$1,$S78+$Y78+$Z78,$Y78+$Z78)</f>
        <v>960.86666666666667</v>
      </c>
      <c r="CB78" s="27">
        <f>IF($O78&gt;=CB$1,$S78+$Y78+$Z78,$Y78+$Z78)</f>
        <v>960.86666666666667</v>
      </c>
      <c r="CC78" s="27">
        <f>IF($O78&gt;=CC$1,$S78+$Y78+$Z78,$Y78+$Z78)</f>
        <v>960.86666666666667</v>
      </c>
      <c r="CD78" s="27">
        <f>IF($O78&gt;=CD$1,$S78+$Y78+$Z78,$Y78+$Z78)</f>
        <v>960.86666666666667</v>
      </c>
      <c r="CE78" s="27">
        <f>IF($O78&gt;=CE$1,$S78+$Y78+$Z78,$Y78+$Z78)</f>
        <v>960.86666666666667</v>
      </c>
      <c r="CF78" s="27">
        <f>IF($O78&gt;=CF$1,$S78+$Y78+$Z78,$Y78+$Z78)</f>
        <v>960.86666666666667</v>
      </c>
      <c r="CG78" s="27">
        <f>IF($O78&gt;=CG$1,$S78+$Y78+$Z78,$Y78+$Z78)</f>
        <v>960.86666666666667</v>
      </c>
      <c r="CH78" s="27">
        <f>IF($O78&gt;=CH$1,$S78+$Y78+$Z78,$Y78+$Z78)</f>
        <v>960.86666666666667</v>
      </c>
      <c r="CI78" s="27">
        <f>IF($O78&gt;=CI$1,$S78+$Y78+$Z78,$Y78+$Z78)</f>
        <v>960.86666666666667</v>
      </c>
      <c r="CJ78" s="27">
        <f>IF($O78&gt;=CJ$1,$S78+$Y78+$Z78,$Y78+$Z78)</f>
        <v>960.86666666666667</v>
      </c>
      <c r="CK78" s="27">
        <f>IF($O78&gt;=CK$1,$S78+$Y78+$Z78,$Y78+$Z78)</f>
        <v>960.86666666666667</v>
      </c>
      <c r="CL78" s="27">
        <f>IF($O78&gt;=CL$1,$S78+$Y78+$Z78,$Y78+$Z78)</f>
        <v>960.86666666666667</v>
      </c>
      <c r="CM78" s="27">
        <f>IF($O78&gt;=CM$1,$S78+$Y78+$Z78,$Y78+$Z78)</f>
        <v>960.86666666666667</v>
      </c>
      <c r="CN78" s="27">
        <f>IF($O78&gt;=CN$1,$S78+$Y78,$Y78)</f>
        <v>560.86666666666667</v>
      </c>
      <c r="CO78" s="27">
        <f>IF($O78&gt;=CO$1,$S78+$Y78,$Y78)</f>
        <v>560.86666666666667</v>
      </c>
      <c r="CP78" s="27">
        <f>IF($O78&gt;=CP$1,$S78+$Y78,$Y78)</f>
        <v>560.86666666666667</v>
      </c>
      <c r="CQ78" s="27">
        <f>IF($O78&gt;=CQ$1,$S78+$Y78,$Y78)</f>
        <v>560.86666666666667</v>
      </c>
      <c r="CR78" s="27">
        <f>IF($O78&gt;=CR$1,$S78+$Y78,$Y78)</f>
        <v>560.86666666666667</v>
      </c>
      <c r="CS78" s="27">
        <f>IF($O78&gt;=CS$1,$S78+$Y78,$Y78)</f>
        <v>560.86666666666667</v>
      </c>
      <c r="CT78" s="27">
        <f>IF($O78&gt;=CT$1,$S78+$Y78,$Y78)</f>
        <v>560.86666666666667</v>
      </c>
      <c r="CU78" s="27">
        <f>IF($O78&gt;=CU$1,$S78+$Y78,$Y78)</f>
        <v>560.86666666666667</v>
      </c>
      <c r="CV78" s="27">
        <f>IF($O78&gt;=CV$1,$S78+$Y78,$Y78)</f>
        <v>560.86666666666667</v>
      </c>
      <c r="CW78" s="27">
        <f>IF($O78&gt;=CW$1,$S78+$Y78,$Y78)</f>
        <v>560.86666666666667</v>
      </c>
      <c r="CX78" s="27">
        <f>IF($O78&gt;=CX$1,$S78+$Y78,$Y78)</f>
        <v>560.86666666666667</v>
      </c>
      <c r="CY78" s="27">
        <f>IF($O78&gt;=CY$1,$S78+$Y78,$Y78)</f>
        <v>560.86666666666667</v>
      </c>
      <c r="CZ78" s="27">
        <f>IF($O78&gt;=CZ$1,$S78+$Y78,$Y78)</f>
        <v>560.86666666666667</v>
      </c>
      <c r="DA78" s="27">
        <f>IF($O78&gt;=DA$1,$S78+$Y78,$Y78)</f>
        <v>560.86666666666667</v>
      </c>
      <c r="DB78" s="27">
        <f>IF($O78&gt;=DB$1,$S78+$Y78,$Y78)</f>
        <v>560.86666666666667</v>
      </c>
      <c r="DC78" s="27">
        <f>IF($O78&gt;=DC$1,$S78+$Y78,$Y78)</f>
        <v>560.86666666666667</v>
      </c>
      <c r="DD78" s="27">
        <f>IF($O78&gt;=DD$1,$S78+$Y78,$Y78)</f>
        <v>560.86666666666667</v>
      </c>
      <c r="DE78" s="27">
        <f>IF($O78&gt;=DE$1,$S78+$Y78,$Y78)</f>
        <v>560.86666666666667</v>
      </c>
      <c r="DF78" s="27">
        <f>IF($O78&gt;=DF$1,$S78+$Y78,$Y78)</f>
        <v>560.86666666666667</v>
      </c>
      <c r="DG78" s="27">
        <f>IF($O78&gt;=DG$1,$S78+$Y78,$Y78)</f>
        <v>560.86666666666667</v>
      </c>
      <c r="DH78" s="27">
        <f>IF($O78&gt;=DH$1,$S78+$Y78,$Y78)</f>
        <v>560.86666666666667</v>
      </c>
      <c r="DI78" s="27">
        <f>IF($O78&gt;=DI$1,$S78+$Y78,$Y78)</f>
        <v>560.86666666666667</v>
      </c>
      <c r="DJ78" s="27">
        <f>IF($O78&gt;=DJ$1,$S78+$Y78,$Y78)</f>
        <v>560.86666666666667</v>
      </c>
      <c r="DK78" s="27">
        <f>IF($O78&gt;=DK$1,$S78+$Y78,$Y78)</f>
        <v>560.86666666666667</v>
      </c>
      <c r="DL78" s="27">
        <f>IF($O78&gt;=DL$1,$S78+$Y78,$Y78)</f>
        <v>560.86666666666667</v>
      </c>
      <c r="DM78" s="27">
        <f>IF($O78&gt;=DM$1,$S78+$Y78,$Y78)</f>
        <v>560.86666666666667</v>
      </c>
      <c r="DN78" s="27">
        <f>IF($O78&gt;=DN$1,$S78+$Y78,$Y78)</f>
        <v>560.86666666666667</v>
      </c>
      <c r="DO78" s="27">
        <f>IF($O78&gt;=DO$1,$S78+$Y78,$Y78)</f>
        <v>560.86666666666667</v>
      </c>
      <c r="DP78" s="27">
        <f>IF($O78&gt;=DP$1,$S78+$Y78,$Y78)</f>
        <v>560.86666666666667</v>
      </c>
      <c r="DQ78" s="27">
        <f>IF($O78&gt;=DQ$1,$S78+$Y78,$Y78)</f>
        <v>560.86666666666667</v>
      </c>
      <c r="DR78" s="27">
        <f>IF($O78&gt;=DR$1,$S78+$Y78,$Y78)</f>
        <v>560.86666666666667</v>
      </c>
      <c r="DS78" s="27">
        <f>IF($O78&gt;=DS$1,$S78+$Y78,$Y78)</f>
        <v>560.86666666666667</v>
      </c>
      <c r="DT78" s="27">
        <f>IF($O78&gt;=DT$1,$S78+$Y78,$Y78)</f>
        <v>560.86666666666667</v>
      </c>
      <c r="DU78" s="27">
        <f>IF($O78&gt;=DU$1,$S78+$Y78,$Y78)</f>
        <v>560.86666666666667</v>
      </c>
      <c r="DV78" s="27">
        <f>IF($O78&gt;=DV$1,$S78+$Y78,$Y78)</f>
        <v>560.86666666666667</v>
      </c>
      <c r="DW78" s="27">
        <f>IF($O78&gt;=DW$1,$S78+$Y78,$Y78)</f>
        <v>560.86666666666667</v>
      </c>
      <c r="DX78" s="27">
        <f>IF($O78&gt;=DX$1,$S78+$Y78,$Y78)</f>
        <v>560.86666666666667</v>
      </c>
      <c r="DY78" s="27">
        <f>IF($O78&gt;=DY$1,$S78+$Y78,$Y78)</f>
        <v>560.86666666666667</v>
      </c>
      <c r="DZ78" s="27">
        <f>IF($O78&gt;=DZ$1,$S78+$Y78,$Y78)</f>
        <v>560.86666666666667</v>
      </c>
      <c r="EA78" s="27">
        <f>IF($O78&gt;=EA$1,$S78+$Y78,$Y78)</f>
        <v>560.86666666666667</v>
      </c>
      <c r="EB78" s="27">
        <f>IF($O78&gt;=EB$1,$S78+$Y78,$Y78)</f>
        <v>560.86666666666667</v>
      </c>
      <c r="EC78" s="27">
        <f>IF($O78&gt;=EC$1,$S78+$Y78,$Y78)</f>
        <v>560.86666666666667</v>
      </c>
      <c r="ED78" s="27">
        <f>IF($O78&gt;=ED$1,$S78+$Y78,$Y78)</f>
        <v>560.86666666666667</v>
      </c>
      <c r="EE78" s="27">
        <f>IF($O78&gt;=EE$1,$S78+$Y78,$Y78)</f>
        <v>560.86666666666667</v>
      </c>
      <c r="EF78" s="27">
        <f>IF($O78&gt;=EF$1,$S78+$Y78,$Y78)</f>
        <v>560.86666666666667</v>
      </c>
      <c r="EG78" s="27">
        <f>IF($O78&gt;=EG$1,$S78+$Y78,$Y78)</f>
        <v>560.86666666666667</v>
      </c>
      <c r="EH78" s="27">
        <f>IF($O78&gt;=EH$1,$S78+$Y78,$Y78)</f>
        <v>560.86666666666667</v>
      </c>
      <c r="EI78" s="27">
        <f>IF($O78&gt;=EI$1,$S78+$Y78,$Y78)</f>
        <v>560.86666666666667</v>
      </c>
      <c r="EJ78" s="27">
        <f>IF($O78&gt;=EJ$1,$S78+$Y78,$Y78)</f>
        <v>560.86666666666667</v>
      </c>
      <c r="EK78" s="27">
        <f>IF($O78&gt;=EK$1,$S78+$Y78,$Y78)</f>
        <v>560.86666666666667</v>
      </c>
      <c r="EL78" s="27">
        <f>IF($O78&gt;=EL$1,$S78+$Y78,$Y78)</f>
        <v>560.86666666666667</v>
      </c>
      <c r="EM78" s="27">
        <f>IF($O78&gt;=EM$1,$S78+$Y78,$Y78)</f>
        <v>560.86666666666667</v>
      </c>
      <c r="EN78" s="27">
        <f>IF($O78&gt;=EN$1,$S78+$Y78,$Y78)</f>
        <v>560.86666666666667</v>
      </c>
      <c r="EO78" s="27">
        <f>IF($O78&gt;=EO$1,$S78+$Y78,$Y78)</f>
        <v>560.86666666666667</v>
      </c>
      <c r="EP78" s="27">
        <f>IF($O78&gt;=EP$1,$S78+$Y78,$Y78)</f>
        <v>560.86666666666667</v>
      </c>
      <c r="EQ78" s="27">
        <f>IF($O78&gt;=EQ$1,$S78+$Y78,$Y78)</f>
        <v>560.86666666666667</v>
      </c>
      <c r="ER78" s="27">
        <f>IF($O78&gt;=ER$1,$S78+$Y78,$Y78)</f>
        <v>560.86666666666667</v>
      </c>
      <c r="ES78" s="27">
        <f>IF($O78&gt;=ES$1,$S78+$Y78,$Y78)</f>
        <v>560.86666666666667</v>
      </c>
      <c r="ET78" s="27">
        <f>IF($O78&gt;=ET$1,$S78+$Y78,$Y78)</f>
        <v>560.86666666666667</v>
      </c>
      <c r="EU78" s="27">
        <f>IF($O78&gt;=EU$1,$S78+$Y78,$Y78)</f>
        <v>560.86666666666667</v>
      </c>
      <c r="EV78" s="27">
        <f>IF($O78&gt;=EV$1,$S78,0)</f>
        <v>560.86666666666667</v>
      </c>
      <c r="EW78" s="27">
        <f>IF($O78&gt;=EW$1,$S78,0)</f>
        <v>560.86666666666667</v>
      </c>
      <c r="EX78" s="27">
        <f>IF($O78&gt;=EX$1,$S78,0)</f>
        <v>560.86666666666667</v>
      </c>
      <c r="EY78" s="27">
        <f>IF($O78&gt;=EY$1,$S78,0)</f>
        <v>560.86666666666667</v>
      </c>
      <c r="EZ78" s="27">
        <f>IF($O78&gt;=EZ$1,$S78,0)</f>
        <v>560.86666666666667</v>
      </c>
      <c r="FA78" s="27">
        <f>IF($O78&gt;=FA$1,$S78,0)</f>
        <v>560.86666666666667</v>
      </c>
      <c r="FB78" s="27">
        <f>IF($O78&gt;=FB$1,$S78,0)</f>
        <v>560.86666666666667</v>
      </c>
      <c r="FC78" s="27">
        <f>IF($O78&gt;=FC$1,$S78,0)</f>
        <v>560.86666666666667</v>
      </c>
      <c r="FD78" s="27">
        <f>IF($O78&gt;=FD$1,$S78,0)</f>
        <v>560.86666666666667</v>
      </c>
      <c r="FE78" s="27">
        <f>IF($O78&gt;=FE$1,$S78,0)</f>
        <v>560.86666666666667</v>
      </c>
      <c r="FF78" s="27">
        <f>IF($O78&gt;=FF$1,$S78,0)</f>
        <v>560.86666666666667</v>
      </c>
      <c r="FG78" s="27">
        <f>IF($O78&gt;=FG$1,$S78,0)</f>
        <v>560.86666666666667</v>
      </c>
      <c r="FH78" s="27">
        <f>IF($O78&gt;=FH$1,$S78,0)</f>
        <v>560.86666666666667</v>
      </c>
      <c r="FI78" s="27">
        <f>IF($O78&gt;=FI$1,$S78,0)</f>
        <v>560.86666666666667</v>
      </c>
      <c r="FJ78" s="27">
        <f>IF($O78&gt;=FJ$1,$S78,0)</f>
        <v>560.86666666666667</v>
      </c>
      <c r="FK78" s="27">
        <f>IF($O78&gt;=FK$1,$S78,0)</f>
        <v>560.86666666666667</v>
      </c>
      <c r="FL78" s="27">
        <f>IF($O78&gt;=FL$1,$S78,0)</f>
        <v>560.86666666666667</v>
      </c>
      <c r="FM78" s="27">
        <f>IF($O78&gt;=FM$1,$S78,0)</f>
        <v>560.86666666666667</v>
      </c>
      <c r="FN78" s="27">
        <f>IF($O78&gt;=FN$1,$S78,0)</f>
        <v>560.86666666666667</v>
      </c>
      <c r="FO78" s="27">
        <f>IF($O78&gt;=FO$1,$S78,0)</f>
        <v>560.86666666666667</v>
      </c>
      <c r="FP78" s="27">
        <f>IF($O78&gt;=FP$1,$S78,0)</f>
        <v>560.86666666666667</v>
      </c>
      <c r="FQ78" s="27">
        <f>IF($O78&gt;=FQ$1,$S78,0)</f>
        <v>560.86666666666667</v>
      </c>
      <c r="FR78" s="27">
        <f>IF($O78&gt;=FR$1,$S78,0)</f>
        <v>560.86666666666667</v>
      </c>
      <c r="FS78" s="27">
        <f>IF($O78&gt;=FS$1,$S78,0)</f>
        <v>560.86666666666667</v>
      </c>
      <c r="FT78" s="27">
        <f>IF($O78&gt;=FT$1,$S78,0)</f>
        <v>560.86666666666667</v>
      </c>
      <c r="FU78" s="27">
        <f>IF($O78&gt;=FU$1,$S78,0)</f>
        <v>560.86666666666667</v>
      </c>
      <c r="FV78" s="27">
        <f>IF($O78&gt;=FV$1,$S78,0)</f>
        <v>560.86666666666667</v>
      </c>
      <c r="FW78" s="27">
        <f>IF($O78&gt;=FW$1,$S78,0)</f>
        <v>560.86666666666667</v>
      </c>
      <c r="FX78" s="27">
        <f>IF($O78&gt;=FX$1,$S78,0)</f>
        <v>560.86666666666667</v>
      </c>
      <c r="FY78" s="27">
        <f>IF($O78&gt;=FY$1,$S78,0)</f>
        <v>560.86666666666667</v>
      </c>
      <c r="FZ78" s="27">
        <f>IF($O78&gt;=FZ$1,$S78,0)</f>
        <v>560.86666666666667</v>
      </c>
      <c r="GA78" s="27">
        <f>IF($O78&gt;=GA$1,$S78,0)</f>
        <v>560.86666666666667</v>
      </c>
      <c r="GB78" s="27">
        <f>IF($O78&gt;=GB$1,$S78,0)</f>
        <v>560.86666666666667</v>
      </c>
      <c r="GC78" s="27">
        <f>IF($O78&gt;=GC$1,$S78,0)</f>
        <v>560.86666666666667</v>
      </c>
      <c r="GD78" s="27">
        <f>IF($O78&gt;=GD$1,$S78,0)</f>
        <v>560.86666666666667</v>
      </c>
      <c r="GE78" s="27">
        <f>IF($O78&gt;=GE$1,$S78,0)</f>
        <v>560.86666666666667</v>
      </c>
      <c r="GF78" s="27">
        <f>IF($O78&gt;=GF$1,$S78,0)</f>
        <v>560.86666666666667</v>
      </c>
      <c r="GG78" s="27">
        <f>IF($O78&gt;=GG$1,$S78,0)</f>
        <v>560.86666666666667</v>
      </c>
      <c r="GH78" s="27">
        <f>IF($O78&gt;=GH$1,$S78,0)</f>
        <v>560.86666666666667</v>
      </c>
      <c r="GI78" s="27">
        <f>IF($O78&gt;=GI$1,$S78,0)</f>
        <v>560.86666666666667</v>
      </c>
      <c r="GJ78" s="27">
        <f>IF($O78&gt;=GJ$1,$S78,0)</f>
        <v>560.86666666666667</v>
      </c>
      <c r="GK78" s="27">
        <f>IF($O78&gt;=GK$1,$S78,0)</f>
        <v>560.86666666666667</v>
      </c>
      <c r="GL78" s="27">
        <f>IF($O78&gt;=GL$1,$S78,0)</f>
        <v>560.86666666666667</v>
      </c>
      <c r="GM78" s="27">
        <f>IF($O78&gt;=GM$1,$S78,0)</f>
        <v>560.86666666666667</v>
      </c>
      <c r="GN78" s="27">
        <f>IF($O78&gt;=GN$1,$S78,0)</f>
        <v>560.86666666666667</v>
      </c>
      <c r="GO78" s="27">
        <f>IF($O78&gt;=GO$1,$S78,0)</f>
        <v>560.86666666666667</v>
      </c>
      <c r="GP78" s="27">
        <f>IF($O78&gt;=GP$1,$S78,0)</f>
        <v>560.86666666666667</v>
      </c>
      <c r="GQ78" s="27">
        <f>IF($O78&gt;=GQ$1,$S78,0)</f>
        <v>560.86666666666667</v>
      </c>
      <c r="GR78" s="27">
        <f>IF($O78&gt;=GR$1,$S78,0)</f>
        <v>560.86666666666667</v>
      </c>
      <c r="GS78" s="27">
        <f>IF($O78&gt;=GS$1,$S78,0)</f>
        <v>560.86666666666667</v>
      </c>
      <c r="GT78" s="27">
        <f>IF($O78&gt;=GT$1,$S78,0)</f>
        <v>560.86666666666667</v>
      </c>
      <c r="GU78" s="27">
        <f>IF($O78&gt;=GU$1,$S78,0)</f>
        <v>560.86666666666667</v>
      </c>
      <c r="GV78" s="27">
        <f>IF($O78&gt;=GV$1,$S78,0)</f>
        <v>560.86666666666667</v>
      </c>
      <c r="GW78" s="27">
        <f>IF($O78&gt;=GW$1,$S78,0)</f>
        <v>560.86666666666667</v>
      </c>
      <c r="GX78" s="27">
        <f>IF($O78&gt;=GX$1,$S78,0)</f>
        <v>560.86666666666667</v>
      </c>
      <c r="GY78" s="27">
        <f>IF($O78&gt;=GY$1,$S78,0)</f>
        <v>560.86666666666667</v>
      </c>
      <c r="GZ78" s="27">
        <f>IF($O78&gt;=GZ$1,$S78,0)</f>
        <v>560.86666666666667</v>
      </c>
      <c r="HA78" s="27">
        <f>IF($O78&gt;=HA$1,$S78,0)</f>
        <v>560.86666666666667</v>
      </c>
      <c r="HB78" s="27">
        <f>IF($O78&gt;=HB$1,$S78,0)</f>
        <v>560.86666666666667</v>
      </c>
      <c r="HC78" s="27">
        <f>IF($O78&gt;=HC$1,$S78,0)</f>
        <v>560.86666666666667</v>
      </c>
    </row>
    <row r="79" spans="1:211">
      <c r="A79" s="3">
        <v>95249</v>
      </c>
      <c r="B79" s="3" t="s">
        <v>164</v>
      </c>
      <c r="C79" s="3" t="s">
        <v>9</v>
      </c>
      <c r="D79" s="3">
        <v>66</v>
      </c>
      <c r="E79" s="4">
        <v>37361</v>
      </c>
      <c r="F79" s="5">
        <v>16.19178082191781</v>
      </c>
      <c r="G79" s="3" t="s">
        <v>99</v>
      </c>
      <c r="H79" s="4">
        <v>19151</v>
      </c>
      <c r="I79" s="9" t="s">
        <v>838</v>
      </c>
      <c r="J79" s="5">
        <v>1631.11</v>
      </c>
      <c r="K79" s="31">
        <v>349</v>
      </c>
      <c r="L79" s="32">
        <v>16</v>
      </c>
      <c r="M79" s="33">
        <f>VLOOKUP(L79,FIND,3,TRUE)</f>
        <v>1.2</v>
      </c>
      <c r="N79" s="32">
        <f>IF(L79&gt;30,180,VLOOKUP(L79,TEMPO,2,FALSE))</f>
        <v>96</v>
      </c>
      <c r="O79" s="32">
        <f>IF(R79&gt;0,4,N79)</f>
        <v>96</v>
      </c>
      <c r="P79" s="96">
        <f>J79*M79*L79</f>
        <v>31317.311999999998</v>
      </c>
      <c r="Q79" s="96">
        <f>10934.45*2</f>
        <v>21868.9</v>
      </c>
      <c r="R79" s="96">
        <f>IF(P79&lt;=Q79,P79/4,0)</f>
        <v>0</v>
      </c>
      <c r="S79" s="5">
        <f>IF(P79&gt;=Q79,P79/N79,0)</f>
        <v>326.22199999999998</v>
      </c>
      <c r="T79" s="3"/>
      <c r="U79" s="3">
        <f>IF(T79="",1,0)</f>
        <v>1</v>
      </c>
      <c r="V79" s="3">
        <v>34</v>
      </c>
      <c r="W79" s="5">
        <v>0</v>
      </c>
      <c r="X79" s="5">
        <v>402.65</v>
      </c>
      <c r="Y79" s="5">
        <f>X79*W79</f>
        <v>0</v>
      </c>
      <c r="Z79" s="5">
        <v>400</v>
      </c>
      <c r="AA79" s="5">
        <f>S79+Y79+Z79</f>
        <v>726.22199999999998</v>
      </c>
      <c r="AB79" s="39">
        <f>(J79/12+J79/12*1.3333333333+450/12+J79/30*6/12+J79)*1.3+Y79+Z79+153.9</f>
        <v>3170.7420777718876</v>
      </c>
      <c r="AC79" s="39" t="s">
        <v>9</v>
      </c>
      <c r="AD79" s="39">
        <f>J79*1.3+400+153.9</f>
        <v>2674.3429999999998</v>
      </c>
      <c r="AE79" s="39">
        <f>SUMIFS('CUSTO MENSAL FUNC NOVO'!H:H,'CUSTO MENSAL FUNC NOVO'!A:A,'VALORES MENSAIS'!AC79)</f>
        <v>2257.5630000000001</v>
      </c>
      <c r="AF79" s="27">
        <f>IF($R79&gt;0,$R79,$S79)+$Y79+$Z79</f>
        <v>726.22199999999998</v>
      </c>
      <c r="AG79" s="27">
        <f>IF($R79&gt;0,$R79,$S79)+$Y79+$Z79</f>
        <v>726.22199999999998</v>
      </c>
      <c r="AH79" s="27">
        <f>IF($R79&gt;0,$R79,$S79)+$Y79+$Z79</f>
        <v>726.22199999999998</v>
      </c>
      <c r="AI79" s="27">
        <f>IF($R79&gt;0,$R79,$S79)+$Y79+$Z79</f>
        <v>726.22199999999998</v>
      </c>
      <c r="AJ79" s="27">
        <f>IF($O79&gt;=AJ$1,$S79+$Y79+$Z79,$Y79+$Z79)</f>
        <v>726.22199999999998</v>
      </c>
      <c r="AK79" s="27">
        <f>IF($O79&gt;=AK$1,$S79+$Y79+$Z79,$Y79+$Z79)</f>
        <v>726.22199999999998</v>
      </c>
      <c r="AL79" s="27">
        <f>IF($O79&gt;=AL$1,$S79+$Y79+$Z79,$Y79+$Z79)</f>
        <v>726.22199999999998</v>
      </c>
      <c r="AM79" s="27">
        <f>IF($O79&gt;=AM$1,$S79+$Y79+$Z79,$Y79+$Z79)</f>
        <v>726.22199999999998</v>
      </c>
      <c r="AN79" s="27">
        <f>IF($O79&gt;=AN$1,$S79+$Y79+$Z79,$Y79+$Z79)</f>
        <v>726.22199999999998</v>
      </c>
      <c r="AO79" s="27">
        <f>IF($O79&gt;=AO$1,$S79+$Y79+$Z79,$Y79+$Z79)</f>
        <v>726.22199999999998</v>
      </c>
      <c r="AP79" s="27">
        <f>IF($O79&gt;=AP$1,$S79+$Y79+$Z79,$Y79+$Z79)</f>
        <v>726.22199999999998</v>
      </c>
      <c r="AQ79" s="27">
        <f>IF($O79&gt;=AQ$1,$S79+$Y79+$Z79,$Y79+$Z79)</f>
        <v>726.22199999999998</v>
      </c>
      <c r="AR79" s="27">
        <f>IF($O79&gt;=AR$1,$S79+$Y79+$Z79,$Y79+$Z79)</f>
        <v>726.22199999999998</v>
      </c>
      <c r="AS79" s="27">
        <f>IF($O79&gt;=AS$1,$S79+$Y79+$Z79,$Y79+$Z79)</f>
        <v>726.22199999999998</v>
      </c>
      <c r="AT79" s="27">
        <f>IF($O79&gt;=AT$1,$S79+$Y79+$Z79,$Y79+$Z79)</f>
        <v>726.22199999999998</v>
      </c>
      <c r="AU79" s="27">
        <f>IF($O79&gt;=AU$1,$S79+$Y79+$Z79,$Y79+$Z79)</f>
        <v>726.22199999999998</v>
      </c>
      <c r="AV79" s="27">
        <f>IF($O79&gt;=AV$1,$S79+$Y79+$Z79,$Y79+$Z79)</f>
        <v>726.22199999999998</v>
      </c>
      <c r="AW79" s="27">
        <f>IF($O79&gt;=AW$1,$S79+$Y79+$Z79,$Y79+$Z79)</f>
        <v>726.22199999999998</v>
      </c>
      <c r="AX79" s="27">
        <f>IF($O79&gt;=AX$1,$S79+$Y79+$Z79,$Y79+$Z79)</f>
        <v>726.22199999999998</v>
      </c>
      <c r="AY79" s="27">
        <f>IF($O79&gt;=AY$1,$S79+$Y79+$Z79,$Y79+$Z79)</f>
        <v>726.22199999999998</v>
      </c>
      <c r="AZ79" s="27">
        <f>IF($O79&gt;=AZ$1,$S79+$Y79+$Z79,$Y79+$Z79)</f>
        <v>726.22199999999998</v>
      </c>
      <c r="BA79" s="27">
        <f>IF($O79&gt;=BA$1,$S79+$Y79+$Z79,$Y79+$Z79)</f>
        <v>726.22199999999998</v>
      </c>
      <c r="BB79" s="27">
        <f>IF($O79&gt;=BB$1,$S79+$Y79+$Z79,$Y79+$Z79)</f>
        <v>726.22199999999998</v>
      </c>
      <c r="BC79" s="27">
        <f>IF($O79&gt;=BC$1,$S79+$Y79+$Z79,$Y79+$Z79)</f>
        <v>726.22199999999998</v>
      </c>
      <c r="BD79" s="27">
        <f>IF($O79&gt;=BD$1,$S79+$Y79+$Z79,$Y79+$Z79)</f>
        <v>726.22199999999998</v>
      </c>
      <c r="BE79" s="27">
        <f>IF($O79&gt;=BE$1,$S79+$Y79+$Z79,$Y79+$Z79)</f>
        <v>726.22199999999998</v>
      </c>
      <c r="BF79" s="27">
        <f>IF($O79&gt;=BF$1,$S79+$Y79+$Z79,$Y79+$Z79)</f>
        <v>726.22199999999998</v>
      </c>
      <c r="BG79" s="27">
        <f>IF($O79&gt;=BG$1,$S79+$Y79+$Z79,$Y79+$Z79)</f>
        <v>726.22199999999998</v>
      </c>
      <c r="BH79" s="27">
        <f>IF($O79&gt;=BH$1,$S79+$Y79+$Z79,$Y79+$Z79)</f>
        <v>726.22199999999998</v>
      </c>
      <c r="BI79" s="27">
        <f>IF($O79&gt;=BI$1,$S79+$Y79+$Z79,$Y79+$Z79)</f>
        <v>726.22199999999998</v>
      </c>
      <c r="BJ79" s="27">
        <f>IF($O79&gt;=BJ$1,$S79+$Y79+$Z79,$Y79+$Z79)</f>
        <v>726.22199999999998</v>
      </c>
      <c r="BK79" s="27">
        <f>IF($O79&gt;=BK$1,$S79+$Y79+$Z79,$Y79+$Z79)</f>
        <v>726.22199999999998</v>
      </c>
      <c r="BL79" s="27">
        <f>IF($O79&gt;=BL$1,$S79+$Y79+$Z79,$Y79+$Z79)</f>
        <v>726.22199999999998</v>
      </c>
      <c r="BM79" s="27">
        <f>IF($O79&gt;=BM$1,$S79+$Y79+$Z79,$Y79+$Z79)</f>
        <v>726.22199999999998</v>
      </c>
      <c r="BN79" s="27">
        <f>IF($O79&gt;=BN$1,$S79+$Y79+$Z79,$Y79+$Z79)</f>
        <v>726.22199999999998</v>
      </c>
      <c r="BO79" s="27">
        <f>IF($O79&gt;=BO$1,$S79+$Y79+$Z79,$Y79+$Z79)</f>
        <v>726.22199999999998</v>
      </c>
      <c r="BP79" s="27">
        <f>IF($O79&gt;=BP$1,$S79+$Y79+$Z79,$Y79+$Z79)</f>
        <v>726.22199999999998</v>
      </c>
      <c r="BQ79" s="27">
        <f>IF($O79&gt;=BQ$1,$S79+$Y79+$Z79,$Y79+$Z79)</f>
        <v>726.22199999999998</v>
      </c>
      <c r="BR79" s="27">
        <f>IF($O79&gt;=BR$1,$S79+$Y79+$Z79,$Y79+$Z79)</f>
        <v>726.22199999999998</v>
      </c>
      <c r="BS79" s="27">
        <f>IF($O79&gt;=BS$1,$S79+$Y79+$Z79,$Y79+$Z79)</f>
        <v>726.22199999999998</v>
      </c>
      <c r="BT79" s="27">
        <f>IF($O79&gt;=BT$1,$S79+$Y79+$Z79,$Y79+$Z79)</f>
        <v>726.22199999999998</v>
      </c>
      <c r="BU79" s="27">
        <f>IF($O79&gt;=BU$1,$S79+$Y79+$Z79,$Y79+$Z79)</f>
        <v>726.22199999999998</v>
      </c>
      <c r="BV79" s="27">
        <f>IF($O79&gt;=BV$1,$S79+$Y79+$Z79,$Y79+$Z79)</f>
        <v>726.22199999999998</v>
      </c>
      <c r="BW79" s="27">
        <f>IF($O79&gt;=BW$1,$S79+$Y79+$Z79,$Y79+$Z79)</f>
        <v>726.22199999999998</v>
      </c>
      <c r="BX79" s="27">
        <f>IF($O79&gt;=BX$1,$S79+$Y79+$Z79,$Y79+$Z79)</f>
        <v>726.22199999999998</v>
      </c>
      <c r="BY79" s="27">
        <f>IF($O79&gt;=BY$1,$S79+$Y79+$Z79,$Y79+$Z79)</f>
        <v>726.22199999999998</v>
      </c>
      <c r="BZ79" s="27">
        <f>IF($O79&gt;=BZ$1,$S79+$Y79+$Z79,$Y79+$Z79)</f>
        <v>726.22199999999998</v>
      </c>
      <c r="CA79" s="27">
        <f>IF($O79&gt;=CA$1,$S79+$Y79+$Z79,$Y79+$Z79)</f>
        <v>726.22199999999998</v>
      </c>
      <c r="CB79" s="27">
        <f>IF($O79&gt;=CB$1,$S79+$Y79+$Z79,$Y79+$Z79)</f>
        <v>726.22199999999998</v>
      </c>
      <c r="CC79" s="27">
        <f>IF($O79&gt;=CC$1,$S79+$Y79+$Z79,$Y79+$Z79)</f>
        <v>726.22199999999998</v>
      </c>
      <c r="CD79" s="27">
        <f>IF($O79&gt;=CD$1,$S79+$Y79+$Z79,$Y79+$Z79)</f>
        <v>726.22199999999998</v>
      </c>
      <c r="CE79" s="27">
        <f>IF($O79&gt;=CE$1,$S79+$Y79+$Z79,$Y79+$Z79)</f>
        <v>726.22199999999998</v>
      </c>
      <c r="CF79" s="27">
        <f>IF($O79&gt;=CF$1,$S79+$Y79+$Z79,$Y79+$Z79)</f>
        <v>726.22199999999998</v>
      </c>
      <c r="CG79" s="27">
        <f>IF($O79&gt;=CG$1,$S79+$Y79+$Z79,$Y79+$Z79)</f>
        <v>726.22199999999998</v>
      </c>
      <c r="CH79" s="27">
        <f>IF($O79&gt;=CH$1,$S79+$Y79+$Z79,$Y79+$Z79)</f>
        <v>726.22199999999998</v>
      </c>
      <c r="CI79" s="27">
        <f>IF($O79&gt;=CI$1,$S79+$Y79+$Z79,$Y79+$Z79)</f>
        <v>726.22199999999998</v>
      </c>
      <c r="CJ79" s="27">
        <f>IF($O79&gt;=CJ$1,$S79+$Y79+$Z79,$Y79+$Z79)</f>
        <v>726.22199999999998</v>
      </c>
      <c r="CK79" s="27">
        <f>IF($O79&gt;=CK$1,$S79+$Y79+$Z79,$Y79+$Z79)</f>
        <v>726.22199999999998</v>
      </c>
      <c r="CL79" s="27">
        <f>IF($O79&gt;=CL$1,$S79+$Y79+$Z79,$Y79+$Z79)</f>
        <v>726.22199999999998</v>
      </c>
      <c r="CM79" s="27">
        <f>IF($O79&gt;=CM$1,$S79+$Y79+$Z79,$Y79+$Z79)</f>
        <v>726.22199999999998</v>
      </c>
      <c r="CN79" s="27">
        <f>IF($O79&gt;=CN$1,$S79+$Y79,$Y79)</f>
        <v>326.22199999999998</v>
      </c>
      <c r="CO79" s="27">
        <f>IF($O79&gt;=CO$1,$S79+$Y79,$Y79)</f>
        <v>326.22199999999998</v>
      </c>
      <c r="CP79" s="27">
        <f>IF($O79&gt;=CP$1,$S79+$Y79,$Y79)</f>
        <v>326.22199999999998</v>
      </c>
      <c r="CQ79" s="27">
        <f>IF($O79&gt;=CQ$1,$S79+$Y79,$Y79)</f>
        <v>326.22199999999998</v>
      </c>
      <c r="CR79" s="27">
        <f>IF($O79&gt;=CR$1,$S79+$Y79,$Y79)</f>
        <v>326.22199999999998</v>
      </c>
      <c r="CS79" s="27">
        <f>IF($O79&gt;=CS$1,$S79+$Y79,$Y79)</f>
        <v>326.22199999999998</v>
      </c>
      <c r="CT79" s="27">
        <f>IF($O79&gt;=CT$1,$S79+$Y79,$Y79)</f>
        <v>326.22199999999998</v>
      </c>
      <c r="CU79" s="27">
        <f>IF($O79&gt;=CU$1,$S79+$Y79,$Y79)</f>
        <v>326.22199999999998</v>
      </c>
      <c r="CV79" s="27">
        <f>IF($O79&gt;=CV$1,$S79+$Y79,$Y79)</f>
        <v>326.22199999999998</v>
      </c>
      <c r="CW79" s="27">
        <f>IF($O79&gt;=CW$1,$S79+$Y79,$Y79)</f>
        <v>326.22199999999998</v>
      </c>
      <c r="CX79" s="27">
        <f>IF($O79&gt;=CX$1,$S79+$Y79,$Y79)</f>
        <v>326.22199999999998</v>
      </c>
      <c r="CY79" s="27">
        <f>IF($O79&gt;=CY$1,$S79+$Y79,$Y79)</f>
        <v>326.22199999999998</v>
      </c>
      <c r="CZ79" s="27">
        <f>IF($O79&gt;=CZ$1,$S79+$Y79,$Y79)</f>
        <v>326.22199999999998</v>
      </c>
      <c r="DA79" s="27">
        <f>IF($O79&gt;=DA$1,$S79+$Y79,$Y79)</f>
        <v>326.22199999999998</v>
      </c>
      <c r="DB79" s="27">
        <f>IF($O79&gt;=DB$1,$S79+$Y79,$Y79)</f>
        <v>326.22199999999998</v>
      </c>
      <c r="DC79" s="27">
        <f>IF($O79&gt;=DC$1,$S79+$Y79,$Y79)</f>
        <v>326.22199999999998</v>
      </c>
      <c r="DD79" s="27">
        <f>IF($O79&gt;=DD$1,$S79+$Y79,$Y79)</f>
        <v>326.22199999999998</v>
      </c>
      <c r="DE79" s="27">
        <f>IF($O79&gt;=DE$1,$S79+$Y79,$Y79)</f>
        <v>326.22199999999998</v>
      </c>
      <c r="DF79" s="27">
        <f>IF($O79&gt;=DF$1,$S79+$Y79,$Y79)</f>
        <v>326.22199999999998</v>
      </c>
      <c r="DG79" s="27">
        <f>IF($O79&gt;=DG$1,$S79+$Y79,$Y79)</f>
        <v>326.22199999999998</v>
      </c>
      <c r="DH79" s="27">
        <f>IF($O79&gt;=DH$1,$S79+$Y79,$Y79)</f>
        <v>326.22199999999998</v>
      </c>
      <c r="DI79" s="27">
        <f>IF($O79&gt;=DI$1,$S79+$Y79,$Y79)</f>
        <v>326.22199999999998</v>
      </c>
      <c r="DJ79" s="27">
        <f>IF($O79&gt;=DJ$1,$S79+$Y79,$Y79)</f>
        <v>326.22199999999998</v>
      </c>
      <c r="DK79" s="27">
        <f>IF($O79&gt;=DK$1,$S79+$Y79,$Y79)</f>
        <v>326.22199999999998</v>
      </c>
      <c r="DL79" s="27">
        <f>IF($O79&gt;=DL$1,$S79+$Y79,$Y79)</f>
        <v>326.22199999999998</v>
      </c>
      <c r="DM79" s="27">
        <f>IF($O79&gt;=DM$1,$S79+$Y79,$Y79)</f>
        <v>326.22199999999998</v>
      </c>
      <c r="DN79" s="27">
        <f>IF($O79&gt;=DN$1,$S79+$Y79,$Y79)</f>
        <v>326.22199999999998</v>
      </c>
      <c r="DO79" s="27">
        <f>IF($O79&gt;=DO$1,$S79+$Y79,$Y79)</f>
        <v>326.22199999999998</v>
      </c>
      <c r="DP79" s="27">
        <f>IF($O79&gt;=DP$1,$S79+$Y79,$Y79)</f>
        <v>326.22199999999998</v>
      </c>
      <c r="DQ79" s="27">
        <f>IF($O79&gt;=DQ$1,$S79+$Y79,$Y79)</f>
        <v>326.22199999999998</v>
      </c>
      <c r="DR79" s="27">
        <f>IF($O79&gt;=DR$1,$S79+$Y79,$Y79)</f>
        <v>326.22199999999998</v>
      </c>
      <c r="DS79" s="27">
        <f>IF($O79&gt;=DS$1,$S79+$Y79,$Y79)</f>
        <v>326.22199999999998</v>
      </c>
      <c r="DT79" s="27">
        <f>IF($O79&gt;=DT$1,$S79+$Y79,$Y79)</f>
        <v>326.22199999999998</v>
      </c>
      <c r="DU79" s="27">
        <f>IF($O79&gt;=DU$1,$S79+$Y79,$Y79)</f>
        <v>326.22199999999998</v>
      </c>
      <c r="DV79" s="27">
        <f>IF($O79&gt;=DV$1,$S79+$Y79,$Y79)</f>
        <v>326.22199999999998</v>
      </c>
      <c r="DW79" s="27">
        <f>IF($O79&gt;=DW$1,$S79+$Y79,$Y79)</f>
        <v>326.22199999999998</v>
      </c>
      <c r="DX79" s="27">
        <f>IF($O79&gt;=DX$1,$S79+$Y79,$Y79)</f>
        <v>0</v>
      </c>
      <c r="DY79" s="27">
        <f>IF($O79&gt;=DY$1,$S79+$Y79,$Y79)</f>
        <v>0</v>
      </c>
      <c r="DZ79" s="27">
        <f>IF($O79&gt;=DZ$1,$S79+$Y79,$Y79)</f>
        <v>0</v>
      </c>
      <c r="EA79" s="27">
        <f>IF($O79&gt;=EA$1,$S79+$Y79,$Y79)</f>
        <v>0</v>
      </c>
      <c r="EB79" s="27">
        <f>IF($O79&gt;=EB$1,$S79+$Y79,$Y79)</f>
        <v>0</v>
      </c>
      <c r="EC79" s="27">
        <f>IF($O79&gt;=EC$1,$S79+$Y79,$Y79)</f>
        <v>0</v>
      </c>
      <c r="ED79" s="27">
        <f>IF($O79&gt;=ED$1,$S79+$Y79,$Y79)</f>
        <v>0</v>
      </c>
      <c r="EE79" s="27">
        <f>IF($O79&gt;=EE$1,$S79+$Y79,$Y79)</f>
        <v>0</v>
      </c>
      <c r="EF79" s="27">
        <f>IF($O79&gt;=EF$1,$S79+$Y79,$Y79)</f>
        <v>0</v>
      </c>
      <c r="EG79" s="27">
        <f>IF($O79&gt;=EG$1,$S79+$Y79,$Y79)</f>
        <v>0</v>
      </c>
      <c r="EH79" s="27">
        <f>IF($O79&gt;=EH$1,$S79+$Y79,$Y79)</f>
        <v>0</v>
      </c>
      <c r="EI79" s="27">
        <f>IF($O79&gt;=EI$1,$S79+$Y79,$Y79)</f>
        <v>0</v>
      </c>
      <c r="EJ79" s="27">
        <f>IF($O79&gt;=EJ$1,$S79+$Y79,$Y79)</f>
        <v>0</v>
      </c>
      <c r="EK79" s="27">
        <f>IF($O79&gt;=EK$1,$S79+$Y79,$Y79)</f>
        <v>0</v>
      </c>
      <c r="EL79" s="27">
        <f>IF($O79&gt;=EL$1,$S79+$Y79,$Y79)</f>
        <v>0</v>
      </c>
      <c r="EM79" s="27">
        <f>IF($O79&gt;=EM$1,$S79+$Y79,$Y79)</f>
        <v>0</v>
      </c>
      <c r="EN79" s="27">
        <f>IF($O79&gt;=EN$1,$S79+$Y79,$Y79)</f>
        <v>0</v>
      </c>
      <c r="EO79" s="27">
        <f>IF($O79&gt;=EO$1,$S79+$Y79,$Y79)</f>
        <v>0</v>
      </c>
      <c r="EP79" s="27">
        <f>IF($O79&gt;=EP$1,$S79+$Y79,$Y79)</f>
        <v>0</v>
      </c>
      <c r="EQ79" s="27">
        <f>IF($O79&gt;=EQ$1,$S79+$Y79,$Y79)</f>
        <v>0</v>
      </c>
      <c r="ER79" s="27">
        <f>IF($O79&gt;=ER$1,$S79+$Y79,$Y79)</f>
        <v>0</v>
      </c>
      <c r="ES79" s="27">
        <f>IF($O79&gt;=ES$1,$S79+$Y79,$Y79)</f>
        <v>0</v>
      </c>
      <c r="ET79" s="27">
        <f>IF($O79&gt;=ET$1,$S79+$Y79,$Y79)</f>
        <v>0</v>
      </c>
      <c r="EU79" s="27">
        <f>IF($O79&gt;=EU$1,$S79+$Y79,$Y79)</f>
        <v>0</v>
      </c>
      <c r="EV79" s="27">
        <f>IF($O79&gt;=EV$1,$S79,0)</f>
        <v>0</v>
      </c>
      <c r="EW79" s="27">
        <f>IF($O79&gt;=EW$1,$S79,0)</f>
        <v>0</v>
      </c>
      <c r="EX79" s="27">
        <f>IF($O79&gt;=EX$1,$S79,0)</f>
        <v>0</v>
      </c>
      <c r="EY79" s="27">
        <f>IF($O79&gt;=EY$1,$S79,0)</f>
        <v>0</v>
      </c>
      <c r="EZ79" s="27">
        <f>IF($O79&gt;=EZ$1,$S79,0)</f>
        <v>0</v>
      </c>
      <c r="FA79" s="27">
        <f>IF($O79&gt;=FA$1,$S79,0)</f>
        <v>0</v>
      </c>
      <c r="FB79" s="27">
        <f>IF($O79&gt;=FB$1,$S79,0)</f>
        <v>0</v>
      </c>
      <c r="FC79" s="27">
        <f>IF($O79&gt;=FC$1,$S79,0)</f>
        <v>0</v>
      </c>
      <c r="FD79" s="27">
        <f>IF($O79&gt;=FD$1,$S79,0)</f>
        <v>0</v>
      </c>
      <c r="FE79" s="27">
        <f>IF($O79&gt;=FE$1,$S79,0)</f>
        <v>0</v>
      </c>
      <c r="FF79" s="27">
        <f>IF($O79&gt;=FF$1,$S79,0)</f>
        <v>0</v>
      </c>
      <c r="FG79" s="27">
        <f>IF($O79&gt;=FG$1,$S79,0)</f>
        <v>0</v>
      </c>
      <c r="FH79" s="27">
        <f>IF($O79&gt;=FH$1,$S79,0)</f>
        <v>0</v>
      </c>
      <c r="FI79" s="27">
        <f>IF($O79&gt;=FI$1,$S79,0)</f>
        <v>0</v>
      </c>
      <c r="FJ79" s="27">
        <f>IF($O79&gt;=FJ$1,$S79,0)</f>
        <v>0</v>
      </c>
      <c r="FK79" s="27">
        <f>IF($O79&gt;=FK$1,$S79,0)</f>
        <v>0</v>
      </c>
      <c r="FL79" s="27">
        <f>IF($O79&gt;=FL$1,$S79,0)</f>
        <v>0</v>
      </c>
      <c r="FM79" s="27">
        <f>IF($O79&gt;=FM$1,$S79,0)</f>
        <v>0</v>
      </c>
      <c r="FN79" s="27">
        <f>IF($O79&gt;=FN$1,$S79,0)</f>
        <v>0</v>
      </c>
      <c r="FO79" s="27">
        <f>IF($O79&gt;=FO$1,$S79,0)</f>
        <v>0</v>
      </c>
      <c r="FP79" s="27">
        <f>IF($O79&gt;=FP$1,$S79,0)</f>
        <v>0</v>
      </c>
      <c r="FQ79" s="27">
        <f>IF($O79&gt;=FQ$1,$S79,0)</f>
        <v>0</v>
      </c>
      <c r="FR79" s="27">
        <f>IF($O79&gt;=FR$1,$S79,0)</f>
        <v>0</v>
      </c>
      <c r="FS79" s="27">
        <f>IF($O79&gt;=FS$1,$S79,0)</f>
        <v>0</v>
      </c>
      <c r="FT79" s="27">
        <f>IF($O79&gt;=FT$1,$S79,0)</f>
        <v>0</v>
      </c>
      <c r="FU79" s="27">
        <f>IF($O79&gt;=FU$1,$S79,0)</f>
        <v>0</v>
      </c>
      <c r="FV79" s="27">
        <f>IF($O79&gt;=FV$1,$S79,0)</f>
        <v>0</v>
      </c>
      <c r="FW79" s="27">
        <f>IF($O79&gt;=FW$1,$S79,0)</f>
        <v>0</v>
      </c>
      <c r="FX79" s="27">
        <f>IF($O79&gt;=FX$1,$S79,0)</f>
        <v>0</v>
      </c>
      <c r="FY79" s="27">
        <f>IF($O79&gt;=FY$1,$S79,0)</f>
        <v>0</v>
      </c>
      <c r="FZ79" s="27">
        <f>IF($O79&gt;=FZ$1,$S79,0)</f>
        <v>0</v>
      </c>
      <c r="GA79" s="27">
        <f>IF($O79&gt;=GA$1,$S79,0)</f>
        <v>0</v>
      </c>
      <c r="GB79" s="27">
        <f>IF($O79&gt;=GB$1,$S79,0)</f>
        <v>0</v>
      </c>
      <c r="GC79" s="27">
        <f>IF($O79&gt;=GC$1,$S79,0)</f>
        <v>0</v>
      </c>
      <c r="GD79" s="27">
        <f>IF($O79&gt;=GD$1,$S79,0)</f>
        <v>0</v>
      </c>
      <c r="GE79" s="27">
        <f>IF($O79&gt;=GE$1,$S79,0)</f>
        <v>0</v>
      </c>
      <c r="GF79" s="27">
        <f>IF($O79&gt;=GF$1,$S79,0)</f>
        <v>0</v>
      </c>
      <c r="GG79" s="27">
        <f>IF($O79&gt;=GG$1,$S79,0)</f>
        <v>0</v>
      </c>
      <c r="GH79" s="27">
        <f>IF($O79&gt;=GH$1,$S79,0)</f>
        <v>0</v>
      </c>
      <c r="GI79" s="27">
        <f>IF($O79&gt;=GI$1,$S79,0)</f>
        <v>0</v>
      </c>
      <c r="GJ79" s="27">
        <f>IF($O79&gt;=GJ$1,$S79,0)</f>
        <v>0</v>
      </c>
      <c r="GK79" s="27">
        <f>IF($O79&gt;=GK$1,$S79,0)</f>
        <v>0</v>
      </c>
      <c r="GL79" s="27">
        <f>IF($O79&gt;=GL$1,$S79,0)</f>
        <v>0</v>
      </c>
      <c r="GM79" s="27">
        <f>IF($O79&gt;=GM$1,$S79,0)</f>
        <v>0</v>
      </c>
      <c r="GN79" s="27">
        <f>IF($O79&gt;=GN$1,$S79,0)</f>
        <v>0</v>
      </c>
      <c r="GO79" s="27">
        <f>IF($O79&gt;=GO$1,$S79,0)</f>
        <v>0</v>
      </c>
      <c r="GP79" s="27">
        <f>IF($O79&gt;=GP$1,$S79,0)</f>
        <v>0</v>
      </c>
      <c r="GQ79" s="27">
        <f>IF($O79&gt;=GQ$1,$S79,0)</f>
        <v>0</v>
      </c>
      <c r="GR79" s="27">
        <f>IF($O79&gt;=GR$1,$S79,0)</f>
        <v>0</v>
      </c>
      <c r="GS79" s="27">
        <f>IF($O79&gt;=GS$1,$S79,0)</f>
        <v>0</v>
      </c>
      <c r="GT79" s="27">
        <f>IF($O79&gt;=GT$1,$S79,0)</f>
        <v>0</v>
      </c>
      <c r="GU79" s="27">
        <f>IF($O79&gt;=GU$1,$S79,0)</f>
        <v>0</v>
      </c>
      <c r="GV79" s="27">
        <f>IF($O79&gt;=GV$1,$S79,0)</f>
        <v>0</v>
      </c>
      <c r="GW79" s="27">
        <f>IF($O79&gt;=GW$1,$S79,0)</f>
        <v>0</v>
      </c>
      <c r="GX79" s="27">
        <f>IF($O79&gt;=GX$1,$S79,0)</f>
        <v>0</v>
      </c>
      <c r="GY79" s="27">
        <f>IF($O79&gt;=GY$1,$S79,0)</f>
        <v>0</v>
      </c>
      <c r="GZ79" s="27">
        <f>IF($O79&gt;=GZ$1,$S79,0)</f>
        <v>0</v>
      </c>
      <c r="HA79" s="27">
        <f>IF($O79&gt;=HA$1,$S79,0)</f>
        <v>0</v>
      </c>
      <c r="HB79" s="27">
        <f>IF($O79&gt;=HB$1,$S79,0)</f>
        <v>0</v>
      </c>
      <c r="HC79" s="27">
        <f>IF($O79&gt;=HC$1,$S79,0)</f>
        <v>0</v>
      </c>
    </row>
    <row r="80" spans="1:211">
      <c r="A80" s="3">
        <v>27200</v>
      </c>
      <c r="B80" s="3" t="s">
        <v>350</v>
      </c>
      <c r="C80" s="3" t="s">
        <v>9</v>
      </c>
      <c r="D80" s="3">
        <v>64</v>
      </c>
      <c r="E80" s="4">
        <v>31827</v>
      </c>
      <c r="F80" s="5">
        <v>31.353424657534248</v>
      </c>
      <c r="G80" s="3" t="s">
        <v>99</v>
      </c>
      <c r="H80" s="4">
        <v>19981</v>
      </c>
      <c r="I80" s="9" t="s">
        <v>838</v>
      </c>
      <c r="J80" s="5">
        <v>1992.43</v>
      </c>
      <c r="K80" s="31">
        <v>349</v>
      </c>
      <c r="L80" s="32">
        <v>31</v>
      </c>
      <c r="M80" s="33">
        <f>VLOOKUP(L80,FIND,3,TRUE)</f>
        <v>1.5</v>
      </c>
      <c r="N80" s="32">
        <f>IF(L80&gt;30,180,VLOOKUP(L80,TEMPO,2,FALSE))</f>
        <v>180</v>
      </c>
      <c r="O80" s="32">
        <f>IF(R80&gt;0,4,N80)</f>
        <v>180</v>
      </c>
      <c r="P80" s="96">
        <f>J80*M80*L80</f>
        <v>92647.994999999995</v>
      </c>
      <c r="Q80" s="96">
        <f>10934.45*2</f>
        <v>21868.9</v>
      </c>
      <c r="R80" s="96">
        <f>IF(P80&lt;=Q80,P80/4,0)</f>
        <v>0</v>
      </c>
      <c r="S80" s="5">
        <f>IF(P80&gt;=Q80,P80/N80,0)</f>
        <v>514.71108333333336</v>
      </c>
      <c r="T80" s="3"/>
      <c r="U80" s="3">
        <f>IF(T80="",1,0)</f>
        <v>1</v>
      </c>
      <c r="V80" s="3">
        <v>40</v>
      </c>
      <c r="W80" s="5">
        <v>0</v>
      </c>
      <c r="X80" s="5">
        <v>402.65</v>
      </c>
      <c r="Y80" s="5">
        <f>X80*W80</f>
        <v>0</v>
      </c>
      <c r="Z80" s="5">
        <v>400</v>
      </c>
      <c r="AA80" s="5">
        <f>S80+Y80+Z80</f>
        <v>914.71108333333336</v>
      </c>
      <c r="AB80" s="39">
        <f>(J80/12+J80/12*1.3333333333+450/12+J80/30*6/12+J80)*1.3+Y80+Z80+153.9</f>
        <v>3739.62034443725</v>
      </c>
      <c r="AC80" s="39" t="s">
        <v>9</v>
      </c>
      <c r="AD80" s="39">
        <f>J80*1.3+400+153.9</f>
        <v>3144.0590000000002</v>
      </c>
      <c r="AE80" s="39">
        <f>SUMIFS('CUSTO MENSAL FUNC NOVO'!H:H,'CUSTO MENSAL FUNC NOVO'!A:A,'VALORES MENSAIS'!AC80)</f>
        <v>2257.5630000000001</v>
      </c>
      <c r="AF80" s="27">
        <f>IF($R80&gt;0,$R80,$S80)+$Y80+$Z80</f>
        <v>914.71108333333336</v>
      </c>
      <c r="AG80" s="27">
        <f>IF($R80&gt;0,$R80,$S80)+$Y80+$Z80</f>
        <v>914.71108333333336</v>
      </c>
      <c r="AH80" s="27">
        <f>IF($R80&gt;0,$R80,$S80)+$Y80+$Z80</f>
        <v>914.71108333333336</v>
      </c>
      <c r="AI80" s="27">
        <f>IF($R80&gt;0,$R80,$S80)+$Y80+$Z80</f>
        <v>914.71108333333336</v>
      </c>
      <c r="AJ80" s="27">
        <f>IF($O80&gt;=AJ$1,$S80+$Y80+$Z80,$Y80+$Z80)</f>
        <v>914.71108333333336</v>
      </c>
      <c r="AK80" s="27">
        <f>IF($O80&gt;=AK$1,$S80+$Y80+$Z80,$Y80+$Z80)</f>
        <v>914.71108333333336</v>
      </c>
      <c r="AL80" s="27">
        <f>IF($O80&gt;=AL$1,$S80+$Y80+$Z80,$Y80+$Z80)</f>
        <v>914.71108333333336</v>
      </c>
      <c r="AM80" s="27">
        <f>IF($O80&gt;=AM$1,$S80+$Y80+$Z80,$Y80+$Z80)</f>
        <v>914.71108333333336</v>
      </c>
      <c r="AN80" s="27">
        <f>IF($O80&gt;=AN$1,$S80+$Y80+$Z80,$Y80+$Z80)</f>
        <v>914.71108333333336</v>
      </c>
      <c r="AO80" s="27">
        <f>IF($O80&gt;=AO$1,$S80+$Y80+$Z80,$Y80+$Z80)</f>
        <v>914.71108333333336</v>
      </c>
      <c r="AP80" s="27">
        <f>IF($O80&gt;=AP$1,$S80+$Y80+$Z80,$Y80+$Z80)</f>
        <v>914.71108333333336</v>
      </c>
      <c r="AQ80" s="27">
        <f>IF($O80&gt;=AQ$1,$S80+$Y80+$Z80,$Y80+$Z80)</f>
        <v>914.71108333333336</v>
      </c>
      <c r="AR80" s="27">
        <f>IF($O80&gt;=AR$1,$S80+$Y80+$Z80,$Y80+$Z80)</f>
        <v>914.71108333333336</v>
      </c>
      <c r="AS80" s="27">
        <f>IF($O80&gt;=AS$1,$S80+$Y80+$Z80,$Y80+$Z80)</f>
        <v>914.71108333333336</v>
      </c>
      <c r="AT80" s="27">
        <f>IF($O80&gt;=AT$1,$S80+$Y80+$Z80,$Y80+$Z80)</f>
        <v>914.71108333333336</v>
      </c>
      <c r="AU80" s="27">
        <f>IF($O80&gt;=AU$1,$S80+$Y80+$Z80,$Y80+$Z80)</f>
        <v>914.71108333333336</v>
      </c>
      <c r="AV80" s="27">
        <f>IF($O80&gt;=AV$1,$S80+$Y80+$Z80,$Y80+$Z80)</f>
        <v>914.71108333333336</v>
      </c>
      <c r="AW80" s="27">
        <f>IF($O80&gt;=AW$1,$S80+$Y80+$Z80,$Y80+$Z80)</f>
        <v>914.71108333333336</v>
      </c>
      <c r="AX80" s="27">
        <f>IF($O80&gt;=AX$1,$S80+$Y80+$Z80,$Y80+$Z80)</f>
        <v>914.71108333333336</v>
      </c>
      <c r="AY80" s="27">
        <f>IF($O80&gt;=AY$1,$S80+$Y80+$Z80,$Y80+$Z80)</f>
        <v>914.71108333333336</v>
      </c>
      <c r="AZ80" s="27">
        <f>IF($O80&gt;=AZ$1,$S80+$Y80+$Z80,$Y80+$Z80)</f>
        <v>914.71108333333336</v>
      </c>
      <c r="BA80" s="27">
        <f>IF($O80&gt;=BA$1,$S80+$Y80+$Z80,$Y80+$Z80)</f>
        <v>914.71108333333336</v>
      </c>
      <c r="BB80" s="27">
        <f>IF($O80&gt;=BB$1,$S80+$Y80+$Z80,$Y80+$Z80)</f>
        <v>914.71108333333336</v>
      </c>
      <c r="BC80" s="27">
        <f>IF($O80&gt;=BC$1,$S80+$Y80+$Z80,$Y80+$Z80)</f>
        <v>914.71108333333336</v>
      </c>
      <c r="BD80" s="27">
        <f>IF($O80&gt;=BD$1,$S80+$Y80+$Z80,$Y80+$Z80)</f>
        <v>914.71108333333336</v>
      </c>
      <c r="BE80" s="27">
        <f>IF($O80&gt;=BE$1,$S80+$Y80+$Z80,$Y80+$Z80)</f>
        <v>914.71108333333336</v>
      </c>
      <c r="BF80" s="27">
        <f>IF($O80&gt;=BF$1,$S80+$Y80+$Z80,$Y80+$Z80)</f>
        <v>914.71108333333336</v>
      </c>
      <c r="BG80" s="27">
        <f>IF($O80&gt;=BG$1,$S80+$Y80+$Z80,$Y80+$Z80)</f>
        <v>914.71108333333336</v>
      </c>
      <c r="BH80" s="27">
        <f>IF($O80&gt;=BH$1,$S80+$Y80+$Z80,$Y80+$Z80)</f>
        <v>914.71108333333336</v>
      </c>
      <c r="BI80" s="27">
        <f>IF($O80&gt;=BI$1,$S80+$Y80+$Z80,$Y80+$Z80)</f>
        <v>914.71108333333336</v>
      </c>
      <c r="BJ80" s="27">
        <f>IF($O80&gt;=BJ$1,$S80+$Y80+$Z80,$Y80+$Z80)</f>
        <v>914.71108333333336</v>
      </c>
      <c r="BK80" s="27">
        <f>IF($O80&gt;=BK$1,$S80+$Y80+$Z80,$Y80+$Z80)</f>
        <v>914.71108333333336</v>
      </c>
      <c r="BL80" s="27">
        <f>IF($O80&gt;=BL$1,$S80+$Y80+$Z80,$Y80+$Z80)</f>
        <v>914.71108333333336</v>
      </c>
      <c r="BM80" s="27">
        <f>IF($O80&gt;=BM$1,$S80+$Y80+$Z80,$Y80+$Z80)</f>
        <v>914.71108333333336</v>
      </c>
      <c r="BN80" s="27">
        <f>IF($O80&gt;=BN$1,$S80+$Y80+$Z80,$Y80+$Z80)</f>
        <v>914.71108333333336</v>
      </c>
      <c r="BO80" s="27">
        <f>IF($O80&gt;=BO$1,$S80+$Y80+$Z80,$Y80+$Z80)</f>
        <v>914.71108333333336</v>
      </c>
      <c r="BP80" s="27">
        <f>IF($O80&gt;=BP$1,$S80+$Y80+$Z80,$Y80+$Z80)</f>
        <v>914.71108333333336</v>
      </c>
      <c r="BQ80" s="27">
        <f>IF($O80&gt;=BQ$1,$S80+$Y80+$Z80,$Y80+$Z80)</f>
        <v>914.71108333333336</v>
      </c>
      <c r="BR80" s="27">
        <f>IF($O80&gt;=BR$1,$S80+$Y80+$Z80,$Y80+$Z80)</f>
        <v>914.71108333333336</v>
      </c>
      <c r="BS80" s="27">
        <f>IF($O80&gt;=BS$1,$S80+$Y80+$Z80,$Y80+$Z80)</f>
        <v>914.71108333333336</v>
      </c>
      <c r="BT80" s="27">
        <f>IF($O80&gt;=BT$1,$S80+$Y80+$Z80,$Y80+$Z80)</f>
        <v>914.71108333333336</v>
      </c>
      <c r="BU80" s="27">
        <f>IF($O80&gt;=BU$1,$S80+$Y80+$Z80,$Y80+$Z80)</f>
        <v>914.71108333333336</v>
      </c>
      <c r="BV80" s="27">
        <f>IF($O80&gt;=BV$1,$S80+$Y80+$Z80,$Y80+$Z80)</f>
        <v>914.71108333333336</v>
      </c>
      <c r="BW80" s="27">
        <f>IF($O80&gt;=BW$1,$S80+$Y80+$Z80,$Y80+$Z80)</f>
        <v>914.71108333333336</v>
      </c>
      <c r="BX80" s="27">
        <f>IF($O80&gt;=BX$1,$S80+$Y80+$Z80,$Y80+$Z80)</f>
        <v>914.71108333333336</v>
      </c>
      <c r="BY80" s="27">
        <f>IF($O80&gt;=BY$1,$S80+$Y80+$Z80,$Y80+$Z80)</f>
        <v>914.71108333333336</v>
      </c>
      <c r="BZ80" s="27">
        <f>IF($O80&gt;=BZ$1,$S80+$Y80+$Z80,$Y80+$Z80)</f>
        <v>914.71108333333336</v>
      </c>
      <c r="CA80" s="27">
        <f>IF($O80&gt;=CA$1,$S80+$Y80+$Z80,$Y80+$Z80)</f>
        <v>914.71108333333336</v>
      </c>
      <c r="CB80" s="27">
        <f>IF($O80&gt;=CB$1,$S80+$Y80+$Z80,$Y80+$Z80)</f>
        <v>914.71108333333336</v>
      </c>
      <c r="CC80" s="27">
        <f>IF($O80&gt;=CC$1,$S80+$Y80+$Z80,$Y80+$Z80)</f>
        <v>914.71108333333336</v>
      </c>
      <c r="CD80" s="27">
        <f>IF($O80&gt;=CD$1,$S80+$Y80+$Z80,$Y80+$Z80)</f>
        <v>914.71108333333336</v>
      </c>
      <c r="CE80" s="27">
        <f>IF($O80&gt;=CE$1,$S80+$Y80+$Z80,$Y80+$Z80)</f>
        <v>914.71108333333336</v>
      </c>
      <c r="CF80" s="27">
        <f>IF($O80&gt;=CF$1,$S80+$Y80+$Z80,$Y80+$Z80)</f>
        <v>914.71108333333336</v>
      </c>
      <c r="CG80" s="27">
        <f>IF($O80&gt;=CG$1,$S80+$Y80+$Z80,$Y80+$Z80)</f>
        <v>914.71108333333336</v>
      </c>
      <c r="CH80" s="27">
        <f>IF($O80&gt;=CH$1,$S80+$Y80+$Z80,$Y80+$Z80)</f>
        <v>914.71108333333336</v>
      </c>
      <c r="CI80" s="27">
        <f>IF($O80&gt;=CI$1,$S80+$Y80+$Z80,$Y80+$Z80)</f>
        <v>914.71108333333336</v>
      </c>
      <c r="CJ80" s="27">
        <f>IF($O80&gt;=CJ$1,$S80+$Y80+$Z80,$Y80+$Z80)</f>
        <v>914.71108333333336</v>
      </c>
      <c r="CK80" s="27">
        <f>IF($O80&gt;=CK$1,$S80+$Y80+$Z80,$Y80+$Z80)</f>
        <v>914.71108333333336</v>
      </c>
      <c r="CL80" s="27">
        <f>IF($O80&gt;=CL$1,$S80+$Y80+$Z80,$Y80+$Z80)</f>
        <v>914.71108333333336</v>
      </c>
      <c r="CM80" s="27">
        <f>IF($O80&gt;=CM$1,$S80+$Y80+$Z80,$Y80+$Z80)</f>
        <v>914.71108333333336</v>
      </c>
      <c r="CN80" s="27">
        <f>IF($O80&gt;=CN$1,$S80+$Y80,$Y80)</f>
        <v>514.71108333333336</v>
      </c>
      <c r="CO80" s="27">
        <f>IF($O80&gt;=CO$1,$S80+$Y80,$Y80)</f>
        <v>514.71108333333336</v>
      </c>
      <c r="CP80" s="27">
        <f>IF($O80&gt;=CP$1,$S80+$Y80,$Y80)</f>
        <v>514.71108333333336</v>
      </c>
      <c r="CQ80" s="27">
        <f>IF($O80&gt;=CQ$1,$S80+$Y80,$Y80)</f>
        <v>514.71108333333336</v>
      </c>
      <c r="CR80" s="27">
        <f>IF($O80&gt;=CR$1,$S80+$Y80,$Y80)</f>
        <v>514.71108333333336</v>
      </c>
      <c r="CS80" s="27">
        <f>IF($O80&gt;=CS$1,$S80+$Y80,$Y80)</f>
        <v>514.71108333333336</v>
      </c>
      <c r="CT80" s="27">
        <f>IF($O80&gt;=CT$1,$S80+$Y80,$Y80)</f>
        <v>514.71108333333336</v>
      </c>
      <c r="CU80" s="27">
        <f>IF($O80&gt;=CU$1,$S80+$Y80,$Y80)</f>
        <v>514.71108333333336</v>
      </c>
      <c r="CV80" s="27">
        <f>IF($O80&gt;=CV$1,$S80+$Y80,$Y80)</f>
        <v>514.71108333333336</v>
      </c>
      <c r="CW80" s="27">
        <f>IF($O80&gt;=CW$1,$S80+$Y80,$Y80)</f>
        <v>514.71108333333336</v>
      </c>
      <c r="CX80" s="27">
        <f>IF($O80&gt;=CX$1,$S80+$Y80,$Y80)</f>
        <v>514.71108333333336</v>
      </c>
      <c r="CY80" s="27">
        <f>IF($O80&gt;=CY$1,$S80+$Y80,$Y80)</f>
        <v>514.71108333333336</v>
      </c>
      <c r="CZ80" s="27">
        <f>IF($O80&gt;=CZ$1,$S80+$Y80,$Y80)</f>
        <v>514.71108333333336</v>
      </c>
      <c r="DA80" s="27">
        <f>IF($O80&gt;=DA$1,$S80+$Y80,$Y80)</f>
        <v>514.71108333333336</v>
      </c>
      <c r="DB80" s="27">
        <f>IF($O80&gt;=DB$1,$S80+$Y80,$Y80)</f>
        <v>514.71108333333336</v>
      </c>
      <c r="DC80" s="27">
        <f>IF($O80&gt;=DC$1,$S80+$Y80,$Y80)</f>
        <v>514.71108333333336</v>
      </c>
      <c r="DD80" s="27">
        <f>IF($O80&gt;=DD$1,$S80+$Y80,$Y80)</f>
        <v>514.71108333333336</v>
      </c>
      <c r="DE80" s="27">
        <f>IF($O80&gt;=DE$1,$S80+$Y80,$Y80)</f>
        <v>514.71108333333336</v>
      </c>
      <c r="DF80" s="27">
        <f>IF($O80&gt;=DF$1,$S80+$Y80,$Y80)</f>
        <v>514.71108333333336</v>
      </c>
      <c r="DG80" s="27">
        <f>IF($O80&gt;=DG$1,$S80+$Y80,$Y80)</f>
        <v>514.71108333333336</v>
      </c>
      <c r="DH80" s="27">
        <f>IF($O80&gt;=DH$1,$S80+$Y80,$Y80)</f>
        <v>514.71108333333336</v>
      </c>
      <c r="DI80" s="27">
        <f>IF($O80&gt;=DI$1,$S80+$Y80,$Y80)</f>
        <v>514.71108333333336</v>
      </c>
      <c r="DJ80" s="27">
        <f>IF($O80&gt;=DJ$1,$S80+$Y80,$Y80)</f>
        <v>514.71108333333336</v>
      </c>
      <c r="DK80" s="27">
        <f>IF($O80&gt;=DK$1,$S80+$Y80,$Y80)</f>
        <v>514.71108333333336</v>
      </c>
      <c r="DL80" s="27">
        <f>IF($O80&gt;=DL$1,$S80+$Y80,$Y80)</f>
        <v>514.71108333333336</v>
      </c>
      <c r="DM80" s="27">
        <f>IF($O80&gt;=DM$1,$S80+$Y80,$Y80)</f>
        <v>514.71108333333336</v>
      </c>
      <c r="DN80" s="27">
        <f>IF($O80&gt;=DN$1,$S80+$Y80,$Y80)</f>
        <v>514.71108333333336</v>
      </c>
      <c r="DO80" s="27">
        <f>IF($O80&gt;=DO$1,$S80+$Y80,$Y80)</f>
        <v>514.71108333333336</v>
      </c>
      <c r="DP80" s="27">
        <f>IF($O80&gt;=DP$1,$S80+$Y80,$Y80)</f>
        <v>514.71108333333336</v>
      </c>
      <c r="DQ80" s="27">
        <f>IF($O80&gt;=DQ$1,$S80+$Y80,$Y80)</f>
        <v>514.71108333333336</v>
      </c>
      <c r="DR80" s="27">
        <f>IF($O80&gt;=DR$1,$S80+$Y80,$Y80)</f>
        <v>514.71108333333336</v>
      </c>
      <c r="DS80" s="27">
        <f>IF($O80&gt;=DS$1,$S80+$Y80,$Y80)</f>
        <v>514.71108333333336</v>
      </c>
      <c r="DT80" s="27">
        <f>IF($O80&gt;=DT$1,$S80+$Y80,$Y80)</f>
        <v>514.71108333333336</v>
      </c>
      <c r="DU80" s="27">
        <f>IF($O80&gt;=DU$1,$S80+$Y80,$Y80)</f>
        <v>514.71108333333336</v>
      </c>
      <c r="DV80" s="27">
        <f>IF($O80&gt;=DV$1,$S80+$Y80,$Y80)</f>
        <v>514.71108333333336</v>
      </c>
      <c r="DW80" s="27">
        <f>IF($O80&gt;=DW$1,$S80+$Y80,$Y80)</f>
        <v>514.71108333333336</v>
      </c>
      <c r="DX80" s="27">
        <f>IF($O80&gt;=DX$1,$S80+$Y80,$Y80)</f>
        <v>514.71108333333336</v>
      </c>
      <c r="DY80" s="27">
        <f>IF($O80&gt;=DY$1,$S80+$Y80,$Y80)</f>
        <v>514.71108333333336</v>
      </c>
      <c r="DZ80" s="27">
        <f>IF($O80&gt;=DZ$1,$S80+$Y80,$Y80)</f>
        <v>514.71108333333336</v>
      </c>
      <c r="EA80" s="27">
        <f>IF($O80&gt;=EA$1,$S80+$Y80,$Y80)</f>
        <v>514.71108333333336</v>
      </c>
      <c r="EB80" s="27">
        <f>IF($O80&gt;=EB$1,$S80+$Y80,$Y80)</f>
        <v>514.71108333333336</v>
      </c>
      <c r="EC80" s="27">
        <f>IF($O80&gt;=EC$1,$S80+$Y80,$Y80)</f>
        <v>514.71108333333336</v>
      </c>
      <c r="ED80" s="27">
        <f>IF($O80&gt;=ED$1,$S80+$Y80,$Y80)</f>
        <v>514.71108333333336</v>
      </c>
      <c r="EE80" s="27">
        <f>IF($O80&gt;=EE$1,$S80+$Y80,$Y80)</f>
        <v>514.71108333333336</v>
      </c>
      <c r="EF80" s="27">
        <f>IF($O80&gt;=EF$1,$S80+$Y80,$Y80)</f>
        <v>514.71108333333336</v>
      </c>
      <c r="EG80" s="27">
        <f>IF($O80&gt;=EG$1,$S80+$Y80,$Y80)</f>
        <v>514.71108333333336</v>
      </c>
      <c r="EH80" s="27">
        <f>IF($O80&gt;=EH$1,$S80+$Y80,$Y80)</f>
        <v>514.71108333333336</v>
      </c>
      <c r="EI80" s="27">
        <f>IF($O80&gt;=EI$1,$S80+$Y80,$Y80)</f>
        <v>514.71108333333336</v>
      </c>
      <c r="EJ80" s="27">
        <f>IF($O80&gt;=EJ$1,$S80+$Y80,$Y80)</f>
        <v>514.71108333333336</v>
      </c>
      <c r="EK80" s="27">
        <f>IF($O80&gt;=EK$1,$S80+$Y80,$Y80)</f>
        <v>514.71108333333336</v>
      </c>
      <c r="EL80" s="27">
        <f>IF($O80&gt;=EL$1,$S80+$Y80,$Y80)</f>
        <v>514.71108333333336</v>
      </c>
      <c r="EM80" s="27">
        <f>IF($O80&gt;=EM$1,$S80+$Y80,$Y80)</f>
        <v>514.71108333333336</v>
      </c>
      <c r="EN80" s="27">
        <f>IF($O80&gt;=EN$1,$S80+$Y80,$Y80)</f>
        <v>514.71108333333336</v>
      </c>
      <c r="EO80" s="27">
        <f>IF($O80&gt;=EO$1,$S80+$Y80,$Y80)</f>
        <v>514.71108333333336</v>
      </c>
      <c r="EP80" s="27">
        <f>IF($O80&gt;=EP$1,$S80+$Y80,$Y80)</f>
        <v>514.71108333333336</v>
      </c>
      <c r="EQ80" s="27">
        <f>IF($O80&gt;=EQ$1,$S80+$Y80,$Y80)</f>
        <v>514.71108333333336</v>
      </c>
      <c r="ER80" s="27">
        <f>IF($O80&gt;=ER$1,$S80+$Y80,$Y80)</f>
        <v>514.71108333333336</v>
      </c>
      <c r="ES80" s="27">
        <f>IF($O80&gt;=ES$1,$S80+$Y80,$Y80)</f>
        <v>514.71108333333336</v>
      </c>
      <c r="ET80" s="27">
        <f>IF($O80&gt;=ET$1,$S80+$Y80,$Y80)</f>
        <v>514.71108333333336</v>
      </c>
      <c r="EU80" s="27">
        <f>IF($O80&gt;=EU$1,$S80+$Y80,$Y80)</f>
        <v>514.71108333333336</v>
      </c>
      <c r="EV80" s="27">
        <f>IF($O80&gt;=EV$1,$S80,0)</f>
        <v>514.71108333333336</v>
      </c>
      <c r="EW80" s="27">
        <f>IF($O80&gt;=EW$1,$S80,0)</f>
        <v>514.71108333333336</v>
      </c>
      <c r="EX80" s="27">
        <f>IF($O80&gt;=EX$1,$S80,0)</f>
        <v>514.71108333333336</v>
      </c>
      <c r="EY80" s="27">
        <f>IF($O80&gt;=EY$1,$S80,0)</f>
        <v>514.71108333333336</v>
      </c>
      <c r="EZ80" s="27">
        <f>IF($O80&gt;=EZ$1,$S80,0)</f>
        <v>514.71108333333336</v>
      </c>
      <c r="FA80" s="27">
        <f>IF($O80&gt;=FA$1,$S80,0)</f>
        <v>514.71108333333336</v>
      </c>
      <c r="FB80" s="27">
        <f>IF($O80&gt;=FB$1,$S80,0)</f>
        <v>514.71108333333336</v>
      </c>
      <c r="FC80" s="27">
        <f>IF($O80&gt;=FC$1,$S80,0)</f>
        <v>514.71108333333336</v>
      </c>
      <c r="FD80" s="27">
        <f>IF($O80&gt;=FD$1,$S80,0)</f>
        <v>514.71108333333336</v>
      </c>
      <c r="FE80" s="27">
        <f>IF($O80&gt;=FE$1,$S80,0)</f>
        <v>514.71108333333336</v>
      </c>
      <c r="FF80" s="27">
        <f>IF($O80&gt;=FF$1,$S80,0)</f>
        <v>514.71108333333336</v>
      </c>
      <c r="FG80" s="27">
        <f>IF($O80&gt;=FG$1,$S80,0)</f>
        <v>514.71108333333336</v>
      </c>
      <c r="FH80" s="27">
        <f>IF($O80&gt;=FH$1,$S80,0)</f>
        <v>514.71108333333336</v>
      </c>
      <c r="FI80" s="27">
        <f>IF($O80&gt;=FI$1,$S80,0)</f>
        <v>514.71108333333336</v>
      </c>
      <c r="FJ80" s="27">
        <f>IF($O80&gt;=FJ$1,$S80,0)</f>
        <v>514.71108333333336</v>
      </c>
      <c r="FK80" s="27">
        <f>IF($O80&gt;=FK$1,$S80,0)</f>
        <v>514.71108333333336</v>
      </c>
      <c r="FL80" s="27">
        <f>IF($O80&gt;=FL$1,$S80,0)</f>
        <v>514.71108333333336</v>
      </c>
      <c r="FM80" s="27">
        <f>IF($O80&gt;=FM$1,$S80,0)</f>
        <v>514.71108333333336</v>
      </c>
      <c r="FN80" s="27">
        <f>IF($O80&gt;=FN$1,$S80,0)</f>
        <v>514.71108333333336</v>
      </c>
      <c r="FO80" s="27">
        <f>IF($O80&gt;=FO$1,$S80,0)</f>
        <v>514.71108333333336</v>
      </c>
      <c r="FP80" s="27">
        <f>IF($O80&gt;=FP$1,$S80,0)</f>
        <v>514.71108333333336</v>
      </c>
      <c r="FQ80" s="27">
        <f>IF($O80&gt;=FQ$1,$S80,0)</f>
        <v>514.71108333333336</v>
      </c>
      <c r="FR80" s="27">
        <f>IF($O80&gt;=FR$1,$S80,0)</f>
        <v>514.71108333333336</v>
      </c>
      <c r="FS80" s="27">
        <f>IF($O80&gt;=FS$1,$S80,0)</f>
        <v>514.71108333333336</v>
      </c>
      <c r="FT80" s="27">
        <f>IF($O80&gt;=FT$1,$S80,0)</f>
        <v>514.71108333333336</v>
      </c>
      <c r="FU80" s="27">
        <f>IF($O80&gt;=FU$1,$S80,0)</f>
        <v>514.71108333333336</v>
      </c>
      <c r="FV80" s="27">
        <f>IF($O80&gt;=FV$1,$S80,0)</f>
        <v>514.71108333333336</v>
      </c>
      <c r="FW80" s="27">
        <f>IF($O80&gt;=FW$1,$S80,0)</f>
        <v>514.71108333333336</v>
      </c>
      <c r="FX80" s="27">
        <f>IF($O80&gt;=FX$1,$S80,0)</f>
        <v>514.71108333333336</v>
      </c>
      <c r="FY80" s="27">
        <f>IF($O80&gt;=FY$1,$S80,0)</f>
        <v>514.71108333333336</v>
      </c>
      <c r="FZ80" s="27">
        <f>IF($O80&gt;=FZ$1,$S80,0)</f>
        <v>514.71108333333336</v>
      </c>
      <c r="GA80" s="27">
        <f>IF($O80&gt;=GA$1,$S80,0)</f>
        <v>514.71108333333336</v>
      </c>
      <c r="GB80" s="27">
        <f>IF($O80&gt;=GB$1,$S80,0)</f>
        <v>514.71108333333336</v>
      </c>
      <c r="GC80" s="27">
        <f>IF($O80&gt;=GC$1,$S80,0)</f>
        <v>514.71108333333336</v>
      </c>
      <c r="GD80" s="27">
        <f>IF($O80&gt;=GD$1,$S80,0)</f>
        <v>514.71108333333336</v>
      </c>
      <c r="GE80" s="27">
        <f>IF($O80&gt;=GE$1,$S80,0)</f>
        <v>514.71108333333336</v>
      </c>
      <c r="GF80" s="27">
        <f>IF($O80&gt;=GF$1,$S80,0)</f>
        <v>514.71108333333336</v>
      </c>
      <c r="GG80" s="27">
        <f>IF($O80&gt;=GG$1,$S80,0)</f>
        <v>514.71108333333336</v>
      </c>
      <c r="GH80" s="27">
        <f>IF($O80&gt;=GH$1,$S80,0)</f>
        <v>514.71108333333336</v>
      </c>
      <c r="GI80" s="27">
        <f>IF($O80&gt;=GI$1,$S80,0)</f>
        <v>514.71108333333336</v>
      </c>
      <c r="GJ80" s="27">
        <f>IF($O80&gt;=GJ$1,$S80,0)</f>
        <v>514.71108333333336</v>
      </c>
      <c r="GK80" s="27">
        <f>IF($O80&gt;=GK$1,$S80,0)</f>
        <v>514.71108333333336</v>
      </c>
      <c r="GL80" s="27">
        <f>IF($O80&gt;=GL$1,$S80,0)</f>
        <v>514.71108333333336</v>
      </c>
      <c r="GM80" s="27">
        <f>IF($O80&gt;=GM$1,$S80,0)</f>
        <v>514.71108333333336</v>
      </c>
      <c r="GN80" s="27">
        <f>IF($O80&gt;=GN$1,$S80,0)</f>
        <v>514.71108333333336</v>
      </c>
      <c r="GO80" s="27">
        <f>IF($O80&gt;=GO$1,$S80,0)</f>
        <v>514.71108333333336</v>
      </c>
      <c r="GP80" s="27">
        <f>IF($O80&gt;=GP$1,$S80,0)</f>
        <v>514.71108333333336</v>
      </c>
      <c r="GQ80" s="27">
        <f>IF($O80&gt;=GQ$1,$S80,0)</f>
        <v>514.71108333333336</v>
      </c>
      <c r="GR80" s="27">
        <f>IF($O80&gt;=GR$1,$S80,0)</f>
        <v>514.71108333333336</v>
      </c>
      <c r="GS80" s="27">
        <f>IF($O80&gt;=GS$1,$S80,0)</f>
        <v>514.71108333333336</v>
      </c>
      <c r="GT80" s="27">
        <f>IF($O80&gt;=GT$1,$S80,0)</f>
        <v>514.71108333333336</v>
      </c>
      <c r="GU80" s="27">
        <f>IF($O80&gt;=GU$1,$S80,0)</f>
        <v>514.71108333333336</v>
      </c>
      <c r="GV80" s="27">
        <f>IF($O80&gt;=GV$1,$S80,0)</f>
        <v>514.71108333333336</v>
      </c>
      <c r="GW80" s="27">
        <f>IF($O80&gt;=GW$1,$S80,0)</f>
        <v>514.71108333333336</v>
      </c>
      <c r="GX80" s="27">
        <f>IF($O80&gt;=GX$1,$S80,0)</f>
        <v>514.71108333333336</v>
      </c>
      <c r="GY80" s="27">
        <f>IF($O80&gt;=GY$1,$S80,0)</f>
        <v>514.71108333333336</v>
      </c>
      <c r="GZ80" s="27">
        <f>IF($O80&gt;=GZ$1,$S80,0)</f>
        <v>514.71108333333336</v>
      </c>
      <c r="HA80" s="27">
        <f>IF($O80&gt;=HA$1,$S80,0)</f>
        <v>514.71108333333336</v>
      </c>
      <c r="HB80" s="27">
        <f>IF($O80&gt;=HB$1,$S80,0)</f>
        <v>514.71108333333336</v>
      </c>
      <c r="HC80" s="27">
        <f>IF($O80&gt;=HC$1,$S80,0)</f>
        <v>514.71108333333336</v>
      </c>
    </row>
    <row r="81" spans="1:211">
      <c r="A81" s="3">
        <v>66443</v>
      </c>
      <c r="B81" s="3" t="s">
        <v>227</v>
      </c>
      <c r="C81" s="3" t="s">
        <v>9</v>
      </c>
      <c r="D81" s="3">
        <v>58</v>
      </c>
      <c r="E81" s="4">
        <v>35009</v>
      </c>
      <c r="F81" s="5">
        <v>22.635616438356163</v>
      </c>
      <c r="G81" s="3" t="s">
        <v>99</v>
      </c>
      <c r="H81" s="4">
        <v>21955</v>
      </c>
      <c r="I81" s="9" t="s">
        <v>838</v>
      </c>
      <c r="J81" s="5">
        <v>1939.44</v>
      </c>
      <c r="K81" s="31">
        <v>349</v>
      </c>
      <c r="L81" s="32">
        <v>23</v>
      </c>
      <c r="M81" s="33">
        <f>VLOOKUP(L81,FIND,3,TRUE)</f>
        <v>1.3</v>
      </c>
      <c r="N81" s="32">
        <f>IF(L81&gt;30,180,VLOOKUP(L81,TEMPO,2,FALSE))</f>
        <v>138</v>
      </c>
      <c r="O81" s="32">
        <f>IF(R81&gt;0,4,N81)</f>
        <v>138</v>
      </c>
      <c r="P81" s="96">
        <f>J81*M81*L81</f>
        <v>57989.256000000001</v>
      </c>
      <c r="Q81" s="96">
        <f>10934.45*2</f>
        <v>21868.9</v>
      </c>
      <c r="R81" s="96">
        <f>IF(P81&lt;=Q81,P81/4,0)</f>
        <v>0</v>
      </c>
      <c r="S81" s="5">
        <f>IF(P81&gt;=Q81,P81/N81,0)</f>
        <v>420.21199999999999</v>
      </c>
      <c r="T81" s="3"/>
      <c r="U81" s="3">
        <f>IF(T81="",1,0)</f>
        <v>1</v>
      </c>
      <c r="V81" s="3">
        <v>37</v>
      </c>
      <c r="W81" s="5">
        <v>0</v>
      </c>
      <c r="X81" s="5">
        <v>245.73</v>
      </c>
      <c r="Y81" s="5">
        <f>X81*W81</f>
        <v>0</v>
      </c>
      <c r="Z81" s="5">
        <v>400</v>
      </c>
      <c r="AA81" s="5">
        <f>S81+Y81+Z81</f>
        <v>820.21199999999999</v>
      </c>
      <c r="AB81" s="39">
        <f>(J81/12+J81/12*1.3333333333+450/12+J81/30*6/12+J81)*1.3+Y81+Z81+153.9</f>
        <v>3656.1905333263298</v>
      </c>
      <c r="AC81" s="39" t="s">
        <v>9</v>
      </c>
      <c r="AD81" s="39">
        <f>J81*1.3+400+153.9</f>
        <v>3075.172</v>
      </c>
      <c r="AE81" s="39">
        <f>SUMIFS('CUSTO MENSAL FUNC NOVO'!H:H,'CUSTO MENSAL FUNC NOVO'!A:A,'VALORES MENSAIS'!AC81)</f>
        <v>2257.5630000000001</v>
      </c>
      <c r="AF81" s="27">
        <f>IF($R81&gt;0,$R81,$S81)+$Y81+$Z81</f>
        <v>820.21199999999999</v>
      </c>
      <c r="AG81" s="27">
        <f>IF($R81&gt;0,$R81,$S81)+$Y81+$Z81</f>
        <v>820.21199999999999</v>
      </c>
      <c r="AH81" s="27">
        <f>IF($R81&gt;0,$R81,$S81)+$Y81+$Z81</f>
        <v>820.21199999999999</v>
      </c>
      <c r="AI81" s="27">
        <f>IF($R81&gt;0,$R81,$S81)+$Y81+$Z81</f>
        <v>820.21199999999999</v>
      </c>
      <c r="AJ81" s="27">
        <f>IF($O81&gt;=AJ$1,$S81+$Y81+$Z81,$Y81+$Z81)</f>
        <v>820.21199999999999</v>
      </c>
      <c r="AK81" s="27">
        <f>IF($O81&gt;=AK$1,$S81+$Y81+$Z81,$Y81+$Z81)</f>
        <v>820.21199999999999</v>
      </c>
      <c r="AL81" s="27">
        <f>IF($O81&gt;=AL$1,$S81+$Y81+$Z81,$Y81+$Z81)</f>
        <v>820.21199999999999</v>
      </c>
      <c r="AM81" s="27">
        <f>IF($O81&gt;=AM$1,$S81+$Y81+$Z81,$Y81+$Z81)</f>
        <v>820.21199999999999</v>
      </c>
      <c r="AN81" s="27">
        <f>IF($O81&gt;=AN$1,$S81+$Y81+$Z81,$Y81+$Z81)</f>
        <v>820.21199999999999</v>
      </c>
      <c r="AO81" s="27">
        <f>IF($O81&gt;=AO$1,$S81+$Y81+$Z81,$Y81+$Z81)</f>
        <v>820.21199999999999</v>
      </c>
      <c r="AP81" s="27">
        <f>IF($O81&gt;=AP$1,$S81+$Y81+$Z81,$Y81+$Z81)</f>
        <v>820.21199999999999</v>
      </c>
      <c r="AQ81" s="27">
        <f>IF($O81&gt;=AQ$1,$S81+$Y81+$Z81,$Y81+$Z81)</f>
        <v>820.21199999999999</v>
      </c>
      <c r="AR81" s="27">
        <f>IF($O81&gt;=AR$1,$S81+$Y81+$Z81,$Y81+$Z81)</f>
        <v>820.21199999999999</v>
      </c>
      <c r="AS81" s="27">
        <f>IF($O81&gt;=AS$1,$S81+$Y81+$Z81,$Y81+$Z81)</f>
        <v>820.21199999999999</v>
      </c>
      <c r="AT81" s="27">
        <f>IF($O81&gt;=AT$1,$S81+$Y81+$Z81,$Y81+$Z81)</f>
        <v>820.21199999999999</v>
      </c>
      <c r="AU81" s="27">
        <f>IF($O81&gt;=AU$1,$S81+$Y81+$Z81,$Y81+$Z81)</f>
        <v>820.21199999999999</v>
      </c>
      <c r="AV81" s="27">
        <f>IF($O81&gt;=AV$1,$S81+$Y81+$Z81,$Y81+$Z81)</f>
        <v>820.21199999999999</v>
      </c>
      <c r="AW81" s="27">
        <f>IF($O81&gt;=AW$1,$S81+$Y81+$Z81,$Y81+$Z81)</f>
        <v>820.21199999999999</v>
      </c>
      <c r="AX81" s="27">
        <f>IF($O81&gt;=AX$1,$S81+$Y81+$Z81,$Y81+$Z81)</f>
        <v>820.21199999999999</v>
      </c>
      <c r="AY81" s="27">
        <f>IF($O81&gt;=AY$1,$S81+$Y81+$Z81,$Y81+$Z81)</f>
        <v>820.21199999999999</v>
      </c>
      <c r="AZ81" s="27">
        <f>IF($O81&gt;=AZ$1,$S81+$Y81+$Z81,$Y81+$Z81)</f>
        <v>820.21199999999999</v>
      </c>
      <c r="BA81" s="27">
        <f>IF($O81&gt;=BA$1,$S81+$Y81+$Z81,$Y81+$Z81)</f>
        <v>820.21199999999999</v>
      </c>
      <c r="BB81" s="27">
        <f>IF($O81&gt;=BB$1,$S81+$Y81+$Z81,$Y81+$Z81)</f>
        <v>820.21199999999999</v>
      </c>
      <c r="BC81" s="27">
        <f>IF($O81&gt;=BC$1,$S81+$Y81+$Z81,$Y81+$Z81)</f>
        <v>820.21199999999999</v>
      </c>
      <c r="BD81" s="27">
        <f>IF($O81&gt;=BD$1,$S81+$Y81+$Z81,$Y81+$Z81)</f>
        <v>820.21199999999999</v>
      </c>
      <c r="BE81" s="27">
        <f>IF($O81&gt;=BE$1,$S81+$Y81+$Z81,$Y81+$Z81)</f>
        <v>820.21199999999999</v>
      </c>
      <c r="BF81" s="27">
        <f>IF($O81&gt;=BF$1,$S81+$Y81+$Z81,$Y81+$Z81)</f>
        <v>820.21199999999999</v>
      </c>
      <c r="BG81" s="27">
        <f>IF($O81&gt;=BG$1,$S81+$Y81+$Z81,$Y81+$Z81)</f>
        <v>820.21199999999999</v>
      </c>
      <c r="BH81" s="27">
        <f>IF($O81&gt;=BH$1,$S81+$Y81+$Z81,$Y81+$Z81)</f>
        <v>820.21199999999999</v>
      </c>
      <c r="BI81" s="27">
        <f>IF($O81&gt;=BI$1,$S81+$Y81+$Z81,$Y81+$Z81)</f>
        <v>820.21199999999999</v>
      </c>
      <c r="BJ81" s="27">
        <f>IF($O81&gt;=BJ$1,$S81+$Y81+$Z81,$Y81+$Z81)</f>
        <v>820.21199999999999</v>
      </c>
      <c r="BK81" s="27">
        <f>IF($O81&gt;=BK$1,$S81+$Y81+$Z81,$Y81+$Z81)</f>
        <v>820.21199999999999</v>
      </c>
      <c r="BL81" s="27">
        <f>IF($O81&gt;=BL$1,$S81+$Y81+$Z81,$Y81+$Z81)</f>
        <v>820.21199999999999</v>
      </c>
      <c r="BM81" s="27">
        <f>IF($O81&gt;=BM$1,$S81+$Y81+$Z81,$Y81+$Z81)</f>
        <v>820.21199999999999</v>
      </c>
      <c r="BN81" s="27">
        <f>IF($O81&gt;=BN$1,$S81+$Y81+$Z81,$Y81+$Z81)</f>
        <v>820.21199999999999</v>
      </c>
      <c r="BO81" s="27">
        <f>IF($O81&gt;=BO$1,$S81+$Y81+$Z81,$Y81+$Z81)</f>
        <v>820.21199999999999</v>
      </c>
      <c r="BP81" s="27">
        <f>IF($O81&gt;=BP$1,$S81+$Y81+$Z81,$Y81+$Z81)</f>
        <v>820.21199999999999</v>
      </c>
      <c r="BQ81" s="27">
        <f>IF($O81&gt;=BQ$1,$S81+$Y81+$Z81,$Y81+$Z81)</f>
        <v>820.21199999999999</v>
      </c>
      <c r="BR81" s="27">
        <f>IF($O81&gt;=BR$1,$S81+$Y81+$Z81,$Y81+$Z81)</f>
        <v>820.21199999999999</v>
      </c>
      <c r="BS81" s="27">
        <f>IF($O81&gt;=BS$1,$S81+$Y81+$Z81,$Y81+$Z81)</f>
        <v>820.21199999999999</v>
      </c>
      <c r="BT81" s="27">
        <f>IF($O81&gt;=BT$1,$S81+$Y81+$Z81,$Y81+$Z81)</f>
        <v>820.21199999999999</v>
      </c>
      <c r="BU81" s="27">
        <f>IF($O81&gt;=BU$1,$S81+$Y81+$Z81,$Y81+$Z81)</f>
        <v>820.21199999999999</v>
      </c>
      <c r="BV81" s="27">
        <f>IF($O81&gt;=BV$1,$S81+$Y81+$Z81,$Y81+$Z81)</f>
        <v>820.21199999999999</v>
      </c>
      <c r="BW81" s="27">
        <f>IF($O81&gt;=BW$1,$S81+$Y81+$Z81,$Y81+$Z81)</f>
        <v>820.21199999999999</v>
      </c>
      <c r="BX81" s="27">
        <f>IF($O81&gt;=BX$1,$S81+$Y81+$Z81,$Y81+$Z81)</f>
        <v>820.21199999999999</v>
      </c>
      <c r="BY81" s="27">
        <f>IF($O81&gt;=BY$1,$S81+$Y81+$Z81,$Y81+$Z81)</f>
        <v>820.21199999999999</v>
      </c>
      <c r="BZ81" s="27">
        <f>IF($O81&gt;=BZ$1,$S81+$Y81+$Z81,$Y81+$Z81)</f>
        <v>820.21199999999999</v>
      </c>
      <c r="CA81" s="27">
        <f>IF($O81&gt;=CA$1,$S81+$Y81+$Z81,$Y81+$Z81)</f>
        <v>820.21199999999999</v>
      </c>
      <c r="CB81" s="27">
        <f>IF($O81&gt;=CB$1,$S81+$Y81+$Z81,$Y81+$Z81)</f>
        <v>820.21199999999999</v>
      </c>
      <c r="CC81" s="27">
        <f>IF($O81&gt;=CC$1,$S81+$Y81+$Z81,$Y81+$Z81)</f>
        <v>820.21199999999999</v>
      </c>
      <c r="CD81" s="27">
        <f>IF($O81&gt;=CD$1,$S81+$Y81+$Z81,$Y81+$Z81)</f>
        <v>820.21199999999999</v>
      </c>
      <c r="CE81" s="27">
        <f>IF($O81&gt;=CE$1,$S81+$Y81+$Z81,$Y81+$Z81)</f>
        <v>820.21199999999999</v>
      </c>
      <c r="CF81" s="27">
        <f>IF($O81&gt;=CF$1,$S81+$Y81+$Z81,$Y81+$Z81)</f>
        <v>820.21199999999999</v>
      </c>
      <c r="CG81" s="27">
        <f>IF($O81&gt;=CG$1,$S81+$Y81+$Z81,$Y81+$Z81)</f>
        <v>820.21199999999999</v>
      </c>
      <c r="CH81" s="27">
        <f>IF($O81&gt;=CH$1,$S81+$Y81+$Z81,$Y81+$Z81)</f>
        <v>820.21199999999999</v>
      </c>
      <c r="CI81" s="27">
        <f>IF($O81&gt;=CI$1,$S81+$Y81+$Z81,$Y81+$Z81)</f>
        <v>820.21199999999999</v>
      </c>
      <c r="CJ81" s="27">
        <f>IF($O81&gt;=CJ$1,$S81+$Y81+$Z81,$Y81+$Z81)</f>
        <v>820.21199999999999</v>
      </c>
      <c r="CK81" s="27">
        <f>IF($O81&gt;=CK$1,$S81+$Y81+$Z81,$Y81+$Z81)</f>
        <v>820.21199999999999</v>
      </c>
      <c r="CL81" s="27">
        <f>IF($O81&gt;=CL$1,$S81+$Y81+$Z81,$Y81+$Z81)</f>
        <v>820.21199999999999</v>
      </c>
      <c r="CM81" s="27">
        <f>IF($O81&gt;=CM$1,$S81+$Y81+$Z81,$Y81+$Z81)</f>
        <v>820.21199999999999</v>
      </c>
      <c r="CN81" s="27">
        <f>IF($O81&gt;=CN$1,$S81+$Y81,$Y81)</f>
        <v>420.21199999999999</v>
      </c>
      <c r="CO81" s="27">
        <f>IF($O81&gt;=CO$1,$S81+$Y81,$Y81)</f>
        <v>420.21199999999999</v>
      </c>
      <c r="CP81" s="27">
        <f>IF($O81&gt;=CP$1,$S81+$Y81,$Y81)</f>
        <v>420.21199999999999</v>
      </c>
      <c r="CQ81" s="27">
        <f>IF($O81&gt;=CQ$1,$S81+$Y81,$Y81)</f>
        <v>420.21199999999999</v>
      </c>
      <c r="CR81" s="27">
        <f>IF($O81&gt;=CR$1,$S81+$Y81,$Y81)</f>
        <v>420.21199999999999</v>
      </c>
      <c r="CS81" s="27">
        <f>IF($O81&gt;=CS$1,$S81+$Y81,$Y81)</f>
        <v>420.21199999999999</v>
      </c>
      <c r="CT81" s="27">
        <f>IF($O81&gt;=CT$1,$S81+$Y81,$Y81)</f>
        <v>420.21199999999999</v>
      </c>
      <c r="CU81" s="27">
        <f>IF($O81&gt;=CU$1,$S81+$Y81,$Y81)</f>
        <v>420.21199999999999</v>
      </c>
      <c r="CV81" s="27">
        <f>IF($O81&gt;=CV$1,$S81+$Y81,$Y81)</f>
        <v>420.21199999999999</v>
      </c>
      <c r="CW81" s="27">
        <f>IF($O81&gt;=CW$1,$S81+$Y81,$Y81)</f>
        <v>420.21199999999999</v>
      </c>
      <c r="CX81" s="27">
        <f>IF($O81&gt;=CX$1,$S81+$Y81,$Y81)</f>
        <v>420.21199999999999</v>
      </c>
      <c r="CY81" s="27">
        <f>IF($O81&gt;=CY$1,$S81+$Y81,$Y81)</f>
        <v>420.21199999999999</v>
      </c>
      <c r="CZ81" s="27">
        <f>IF($O81&gt;=CZ$1,$S81+$Y81,$Y81)</f>
        <v>420.21199999999999</v>
      </c>
      <c r="DA81" s="27">
        <f>IF($O81&gt;=DA$1,$S81+$Y81,$Y81)</f>
        <v>420.21199999999999</v>
      </c>
      <c r="DB81" s="27">
        <f>IF($O81&gt;=DB$1,$S81+$Y81,$Y81)</f>
        <v>420.21199999999999</v>
      </c>
      <c r="DC81" s="27">
        <f>IF($O81&gt;=DC$1,$S81+$Y81,$Y81)</f>
        <v>420.21199999999999</v>
      </c>
      <c r="DD81" s="27">
        <f>IF($O81&gt;=DD$1,$S81+$Y81,$Y81)</f>
        <v>420.21199999999999</v>
      </c>
      <c r="DE81" s="27">
        <f>IF($O81&gt;=DE$1,$S81+$Y81,$Y81)</f>
        <v>420.21199999999999</v>
      </c>
      <c r="DF81" s="27">
        <f>IF($O81&gt;=DF$1,$S81+$Y81,$Y81)</f>
        <v>420.21199999999999</v>
      </c>
      <c r="DG81" s="27">
        <f>IF($O81&gt;=DG$1,$S81+$Y81,$Y81)</f>
        <v>420.21199999999999</v>
      </c>
      <c r="DH81" s="27">
        <f>IF($O81&gt;=DH$1,$S81+$Y81,$Y81)</f>
        <v>420.21199999999999</v>
      </c>
      <c r="DI81" s="27">
        <f>IF($O81&gt;=DI$1,$S81+$Y81,$Y81)</f>
        <v>420.21199999999999</v>
      </c>
      <c r="DJ81" s="27">
        <f>IF($O81&gt;=DJ$1,$S81+$Y81,$Y81)</f>
        <v>420.21199999999999</v>
      </c>
      <c r="DK81" s="27">
        <f>IF($O81&gt;=DK$1,$S81+$Y81,$Y81)</f>
        <v>420.21199999999999</v>
      </c>
      <c r="DL81" s="27">
        <f>IF($O81&gt;=DL$1,$S81+$Y81,$Y81)</f>
        <v>420.21199999999999</v>
      </c>
      <c r="DM81" s="27">
        <f>IF($O81&gt;=DM$1,$S81+$Y81,$Y81)</f>
        <v>420.21199999999999</v>
      </c>
      <c r="DN81" s="27">
        <f>IF($O81&gt;=DN$1,$S81+$Y81,$Y81)</f>
        <v>420.21199999999999</v>
      </c>
      <c r="DO81" s="27">
        <f>IF($O81&gt;=DO$1,$S81+$Y81,$Y81)</f>
        <v>420.21199999999999</v>
      </c>
      <c r="DP81" s="27">
        <f>IF($O81&gt;=DP$1,$S81+$Y81,$Y81)</f>
        <v>420.21199999999999</v>
      </c>
      <c r="DQ81" s="27">
        <f>IF($O81&gt;=DQ$1,$S81+$Y81,$Y81)</f>
        <v>420.21199999999999</v>
      </c>
      <c r="DR81" s="27">
        <f>IF($O81&gt;=DR$1,$S81+$Y81,$Y81)</f>
        <v>420.21199999999999</v>
      </c>
      <c r="DS81" s="27">
        <f>IF($O81&gt;=DS$1,$S81+$Y81,$Y81)</f>
        <v>420.21199999999999</v>
      </c>
      <c r="DT81" s="27">
        <f>IF($O81&gt;=DT$1,$S81+$Y81,$Y81)</f>
        <v>420.21199999999999</v>
      </c>
      <c r="DU81" s="27">
        <f>IF($O81&gt;=DU$1,$S81+$Y81,$Y81)</f>
        <v>420.21199999999999</v>
      </c>
      <c r="DV81" s="27">
        <f>IF($O81&gt;=DV$1,$S81+$Y81,$Y81)</f>
        <v>420.21199999999999</v>
      </c>
      <c r="DW81" s="27">
        <f>IF($O81&gt;=DW$1,$S81+$Y81,$Y81)</f>
        <v>420.21199999999999</v>
      </c>
      <c r="DX81" s="27">
        <f>IF($O81&gt;=DX$1,$S81+$Y81,$Y81)</f>
        <v>420.21199999999999</v>
      </c>
      <c r="DY81" s="27">
        <f>IF($O81&gt;=DY$1,$S81+$Y81,$Y81)</f>
        <v>420.21199999999999</v>
      </c>
      <c r="DZ81" s="27">
        <f>IF($O81&gt;=DZ$1,$S81+$Y81,$Y81)</f>
        <v>420.21199999999999</v>
      </c>
      <c r="EA81" s="27">
        <f>IF($O81&gt;=EA$1,$S81+$Y81,$Y81)</f>
        <v>420.21199999999999</v>
      </c>
      <c r="EB81" s="27">
        <f>IF($O81&gt;=EB$1,$S81+$Y81,$Y81)</f>
        <v>420.21199999999999</v>
      </c>
      <c r="EC81" s="27">
        <f>IF($O81&gt;=EC$1,$S81+$Y81,$Y81)</f>
        <v>420.21199999999999</v>
      </c>
      <c r="ED81" s="27">
        <f>IF($O81&gt;=ED$1,$S81+$Y81,$Y81)</f>
        <v>420.21199999999999</v>
      </c>
      <c r="EE81" s="27">
        <f>IF($O81&gt;=EE$1,$S81+$Y81,$Y81)</f>
        <v>420.21199999999999</v>
      </c>
      <c r="EF81" s="27">
        <f>IF($O81&gt;=EF$1,$S81+$Y81,$Y81)</f>
        <v>420.21199999999999</v>
      </c>
      <c r="EG81" s="27">
        <f>IF($O81&gt;=EG$1,$S81+$Y81,$Y81)</f>
        <v>420.21199999999999</v>
      </c>
      <c r="EH81" s="27">
        <f>IF($O81&gt;=EH$1,$S81+$Y81,$Y81)</f>
        <v>420.21199999999999</v>
      </c>
      <c r="EI81" s="27">
        <f>IF($O81&gt;=EI$1,$S81+$Y81,$Y81)</f>
        <v>420.21199999999999</v>
      </c>
      <c r="EJ81" s="27">
        <f>IF($O81&gt;=EJ$1,$S81+$Y81,$Y81)</f>
        <v>420.21199999999999</v>
      </c>
      <c r="EK81" s="27">
        <f>IF($O81&gt;=EK$1,$S81+$Y81,$Y81)</f>
        <v>420.21199999999999</v>
      </c>
      <c r="EL81" s="27">
        <f>IF($O81&gt;=EL$1,$S81+$Y81,$Y81)</f>
        <v>420.21199999999999</v>
      </c>
      <c r="EM81" s="27">
        <f>IF($O81&gt;=EM$1,$S81+$Y81,$Y81)</f>
        <v>420.21199999999999</v>
      </c>
      <c r="EN81" s="27">
        <f>IF($O81&gt;=EN$1,$S81+$Y81,$Y81)</f>
        <v>420.21199999999999</v>
      </c>
      <c r="EO81" s="27">
        <f>IF($O81&gt;=EO$1,$S81+$Y81,$Y81)</f>
        <v>420.21199999999999</v>
      </c>
      <c r="EP81" s="27">
        <f>IF($O81&gt;=EP$1,$S81+$Y81,$Y81)</f>
        <v>420.21199999999999</v>
      </c>
      <c r="EQ81" s="27">
        <f>IF($O81&gt;=EQ$1,$S81+$Y81,$Y81)</f>
        <v>420.21199999999999</v>
      </c>
      <c r="ER81" s="27">
        <f>IF($O81&gt;=ER$1,$S81+$Y81,$Y81)</f>
        <v>420.21199999999999</v>
      </c>
      <c r="ES81" s="27">
        <f>IF($O81&gt;=ES$1,$S81+$Y81,$Y81)</f>
        <v>420.21199999999999</v>
      </c>
      <c r="ET81" s="27">
        <f>IF($O81&gt;=ET$1,$S81+$Y81,$Y81)</f>
        <v>420.21199999999999</v>
      </c>
      <c r="EU81" s="27">
        <f>IF($O81&gt;=EU$1,$S81+$Y81,$Y81)</f>
        <v>420.21199999999999</v>
      </c>
      <c r="EV81" s="27">
        <f>IF($O81&gt;=EV$1,$S81,0)</f>
        <v>420.21199999999999</v>
      </c>
      <c r="EW81" s="27">
        <f>IF($O81&gt;=EW$1,$S81,0)</f>
        <v>420.21199999999999</v>
      </c>
      <c r="EX81" s="27">
        <f>IF($O81&gt;=EX$1,$S81,0)</f>
        <v>420.21199999999999</v>
      </c>
      <c r="EY81" s="27">
        <f>IF($O81&gt;=EY$1,$S81,0)</f>
        <v>420.21199999999999</v>
      </c>
      <c r="EZ81" s="27">
        <f>IF($O81&gt;=EZ$1,$S81,0)</f>
        <v>420.21199999999999</v>
      </c>
      <c r="FA81" s="27">
        <f>IF($O81&gt;=FA$1,$S81,0)</f>
        <v>420.21199999999999</v>
      </c>
      <c r="FB81" s="27">
        <f>IF($O81&gt;=FB$1,$S81,0)</f>
        <v>420.21199999999999</v>
      </c>
      <c r="FC81" s="27">
        <f>IF($O81&gt;=FC$1,$S81,0)</f>
        <v>420.21199999999999</v>
      </c>
      <c r="FD81" s="27">
        <f>IF($O81&gt;=FD$1,$S81,0)</f>
        <v>420.21199999999999</v>
      </c>
      <c r="FE81" s="27">
        <f>IF($O81&gt;=FE$1,$S81,0)</f>
        <v>420.21199999999999</v>
      </c>
      <c r="FF81" s="27">
        <f>IF($O81&gt;=FF$1,$S81,0)</f>
        <v>420.21199999999999</v>
      </c>
      <c r="FG81" s="27">
        <f>IF($O81&gt;=FG$1,$S81,0)</f>
        <v>420.21199999999999</v>
      </c>
      <c r="FH81" s="27">
        <f>IF($O81&gt;=FH$1,$S81,0)</f>
        <v>420.21199999999999</v>
      </c>
      <c r="FI81" s="27">
        <f>IF($O81&gt;=FI$1,$S81,0)</f>
        <v>420.21199999999999</v>
      </c>
      <c r="FJ81" s="27">
        <f>IF($O81&gt;=FJ$1,$S81,0)</f>
        <v>420.21199999999999</v>
      </c>
      <c r="FK81" s="27">
        <f>IF($O81&gt;=FK$1,$S81,0)</f>
        <v>420.21199999999999</v>
      </c>
      <c r="FL81" s="27">
        <f>IF($O81&gt;=FL$1,$S81,0)</f>
        <v>420.21199999999999</v>
      </c>
      <c r="FM81" s="27">
        <f>IF($O81&gt;=FM$1,$S81,0)</f>
        <v>420.21199999999999</v>
      </c>
      <c r="FN81" s="27">
        <f>IF($O81&gt;=FN$1,$S81,0)</f>
        <v>0</v>
      </c>
      <c r="FO81" s="27">
        <f>IF($O81&gt;=FO$1,$S81,0)</f>
        <v>0</v>
      </c>
      <c r="FP81" s="27">
        <f>IF($O81&gt;=FP$1,$S81,0)</f>
        <v>0</v>
      </c>
      <c r="FQ81" s="27">
        <f>IF($O81&gt;=FQ$1,$S81,0)</f>
        <v>0</v>
      </c>
      <c r="FR81" s="27">
        <f>IF($O81&gt;=FR$1,$S81,0)</f>
        <v>0</v>
      </c>
      <c r="FS81" s="27">
        <f>IF($O81&gt;=FS$1,$S81,0)</f>
        <v>0</v>
      </c>
      <c r="FT81" s="27">
        <f>IF($O81&gt;=FT$1,$S81,0)</f>
        <v>0</v>
      </c>
      <c r="FU81" s="27">
        <f>IF($O81&gt;=FU$1,$S81,0)</f>
        <v>0</v>
      </c>
      <c r="FV81" s="27">
        <f>IF($O81&gt;=FV$1,$S81,0)</f>
        <v>0</v>
      </c>
      <c r="FW81" s="27">
        <f>IF($O81&gt;=FW$1,$S81,0)</f>
        <v>0</v>
      </c>
      <c r="FX81" s="27">
        <f>IF($O81&gt;=FX$1,$S81,0)</f>
        <v>0</v>
      </c>
      <c r="FY81" s="27">
        <f>IF($O81&gt;=FY$1,$S81,0)</f>
        <v>0</v>
      </c>
      <c r="FZ81" s="27">
        <f>IF($O81&gt;=FZ$1,$S81,0)</f>
        <v>0</v>
      </c>
      <c r="GA81" s="27">
        <f>IF($O81&gt;=GA$1,$S81,0)</f>
        <v>0</v>
      </c>
      <c r="GB81" s="27">
        <f>IF($O81&gt;=GB$1,$S81,0)</f>
        <v>0</v>
      </c>
      <c r="GC81" s="27">
        <f>IF($O81&gt;=GC$1,$S81,0)</f>
        <v>0</v>
      </c>
      <c r="GD81" s="27">
        <f>IF($O81&gt;=GD$1,$S81,0)</f>
        <v>0</v>
      </c>
      <c r="GE81" s="27">
        <f>IF($O81&gt;=GE$1,$S81,0)</f>
        <v>0</v>
      </c>
      <c r="GF81" s="27">
        <f>IF($O81&gt;=GF$1,$S81,0)</f>
        <v>0</v>
      </c>
      <c r="GG81" s="27">
        <f>IF($O81&gt;=GG$1,$S81,0)</f>
        <v>0</v>
      </c>
      <c r="GH81" s="27">
        <f>IF($O81&gt;=GH$1,$S81,0)</f>
        <v>0</v>
      </c>
      <c r="GI81" s="27">
        <f>IF($O81&gt;=GI$1,$S81,0)</f>
        <v>0</v>
      </c>
      <c r="GJ81" s="27">
        <f>IF($O81&gt;=GJ$1,$S81,0)</f>
        <v>0</v>
      </c>
      <c r="GK81" s="27">
        <f>IF($O81&gt;=GK$1,$S81,0)</f>
        <v>0</v>
      </c>
      <c r="GL81" s="27">
        <f>IF($O81&gt;=GL$1,$S81,0)</f>
        <v>0</v>
      </c>
      <c r="GM81" s="27">
        <f>IF($O81&gt;=GM$1,$S81,0)</f>
        <v>0</v>
      </c>
      <c r="GN81" s="27">
        <f>IF($O81&gt;=GN$1,$S81,0)</f>
        <v>0</v>
      </c>
      <c r="GO81" s="27">
        <f>IF($O81&gt;=GO$1,$S81,0)</f>
        <v>0</v>
      </c>
      <c r="GP81" s="27">
        <f>IF($O81&gt;=GP$1,$S81,0)</f>
        <v>0</v>
      </c>
      <c r="GQ81" s="27">
        <f>IF($O81&gt;=GQ$1,$S81,0)</f>
        <v>0</v>
      </c>
      <c r="GR81" s="27">
        <f>IF($O81&gt;=GR$1,$S81,0)</f>
        <v>0</v>
      </c>
      <c r="GS81" s="27">
        <f>IF($O81&gt;=GS$1,$S81,0)</f>
        <v>0</v>
      </c>
      <c r="GT81" s="27">
        <f>IF($O81&gt;=GT$1,$S81,0)</f>
        <v>0</v>
      </c>
      <c r="GU81" s="27">
        <f>IF($O81&gt;=GU$1,$S81,0)</f>
        <v>0</v>
      </c>
      <c r="GV81" s="27">
        <f>IF($O81&gt;=GV$1,$S81,0)</f>
        <v>0</v>
      </c>
      <c r="GW81" s="27">
        <f>IF($O81&gt;=GW$1,$S81,0)</f>
        <v>0</v>
      </c>
      <c r="GX81" s="27">
        <f>IF($O81&gt;=GX$1,$S81,0)</f>
        <v>0</v>
      </c>
      <c r="GY81" s="27">
        <f>IF($O81&gt;=GY$1,$S81,0)</f>
        <v>0</v>
      </c>
      <c r="GZ81" s="27">
        <f>IF($O81&gt;=GZ$1,$S81,0)</f>
        <v>0</v>
      </c>
      <c r="HA81" s="27">
        <f>IF($O81&gt;=HA$1,$S81,0)</f>
        <v>0</v>
      </c>
      <c r="HB81" s="27">
        <f>IF($O81&gt;=HB$1,$S81,0)</f>
        <v>0</v>
      </c>
      <c r="HC81" s="27">
        <f>IF($O81&gt;=HC$1,$S81,0)</f>
        <v>0</v>
      </c>
    </row>
    <row r="82" spans="1:211">
      <c r="A82" s="3">
        <v>81523</v>
      </c>
      <c r="B82" s="3" t="s">
        <v>190</v>
      </c>
      <c r="C82" s="3" t="s">
        <v>9</v>
      </c>
      <c r="D82" s="3">
        <v>57</v>
      </c>
      <c r="E82" s="4">
        <v>36355</v>
      </c>
      <c r="F82" s="5">
        <v>18.947945205479453</v>
      </c>
      <c r="G82" s="3" t="s">
        <v>99</v>
      </c>
      <c r="H82" s="4">
        <v>22363</v>
      </c>
      <c r="I82" s="9" t="s">
        <v>838</v>
      </c>
      <c r="J82" s="5">
        <v>1689.59</v>
      </c>
      <c r="K82" s="31">
        <v>349</v>
      </c>
      <c r="L82" s="32">
        <v>19</v>
      </c>
      <c r="M82" s="33">
        <f>VLOOKUP(L82,FIND,3,TRUE)</f>
        <v>1.2</v>
      </c>
      <c r="N82" s="32">
        <f>IF(L82&gt;30,180,VLOOKUP(L82,TEMPO,2,FALSE))</f>
        <v>114</v>
      </c>
      <c r="O82" s="32">
        <f>IF(R82&gt;0,4,N82)</f>
        <v>114</v>
      </c>
      <c r="P82" s="96">
        <f>J82*M82*L82</f>
        <v>38522.651999999995</v>
      </c>
      <c r="Q82" s="96">
        <f>10934.45*2</f>
        <v>21868.9</v>
      </c>
      <c r="R82" s="96">
        <f>IF(P82&lt;=Q82,P82/4,0)</f>
        <v>0</v>
      </c>
      <c r="S82" s="5">
        <f>IF(P82&gt;=Q82,P82/N82,0)</f>
        <v>337.91799999999995</v>
      </c>
      <c r="T82" s="3"/>
      <c r="U82" s="3">
        <f>IF(T82="",1,0)</f>
        <v>1</v>
      </c>
      <c r="V82" s="3">
        <v>37</v>
      </c>
      <c r="W82" s="5">
        <v>0</v>
      </c>
      <c r="X82" s="5">
        <v>245.73</v>
      </c>
      <c r="Y82" s="5">
        <f>X82*W82</f>
        <v>0</v>
      </c>
      <c r="Z82" s="5">
        <v>400</v>
      </c>
      <c r="AA82" s="5">
        <f>S82+Y82+Z82</f>
        <v>737.91799999999989</v>
      </c>
      <c r="AB82" s="39">
        <f>(J82/12+J82/12*1.3333333333+450/12+J82/30*6/12+J82)*1.3+Y82+Z82+153.9</f>
        <v>3262.8155888827878</v>
      </c>
      <c r="AC82" s="39" t="s">
        <v>9</v>
      </c>
      <c r="AD82" s="39">
        <f>J82*1.3+400+153.9</f>
        <v>2750.3670000000002</v>
      </c>
      <c r="AE82" s="39">
        <f>SUMIFS('CUSTO MENSAL FUNC NOVO'!H:H,'CUSTO MENSAL FUNC NOVO'!A:A,'VALORES MENSAIS'!AC82)</f>
        <v>2257.5630000000001</v>
      </c>
      <c r="AF82" s="27">
        <f>IF($R82&gt;0,$R82,$S82)+$Y82+$Z82</f>
        <v>737.91799999999989</v>
      </c>
      <c r="AG82" s="27">
        <f>IF($R82&gt;0,$R82,$S82)+$Y82+$Z82</f>
        <v>737.91799999999989</v>
      </c>
      <c r="AH82" s="27">
        <f>IF($R82&gt;0,$R82,$S82)+$Y82+$Z82</f>
        <v>737.91799999999989</v>
      </c>
      <c r="AI82" s="27">
        <f>IF($R82&gt;0,$R82,$S82)+$Y82+$Z82</f>
        <v>737.91799999999989</v>
      </c>
      <c r="AJ82" s="27">
        <f>IF($O82&gt;=AJ$1,$S82+$Y82+$Z82,$Y82+$Z82)</f>
        <v>737.91799999999989</v>
      </c>
      <c r="AK82" s="27">
        <f>IF($O82&gt;=AK$1,$S82+$Y82+$Z82,$Y82+$Z82)</f>
        <v>737.91799999999989</v>
      </c>
      <c r="AL82" s="27">
        <f>IF($O82&gt;=AL$1,$S82+$Y82+$Z82,$Y82+$Z82)</f>
        <v>737.91799999999989</v>
      </c>
      <c r="AM82" s="27">
        <f>IF($O82&gt;=AM$1,$S82+$Y82+$Z82,$Y82+$Z82)</f>
        <v>737.91799999999989</v>
      </c>
      <c r="AN82" s="27">
        <f>IF($O82&gt;=AN$1,$S82+$Y82+$Z82,$Y82+$Z82)</f>
        <v>737.91799999999989</v>
      </c>
      <c r="AO82" s="27">
        <f>IF($O82&gt;=AO$1,$S82+$Y82+$Z82,$Y82+$Z82)</f>
        <v>737.91799999999989</v>
      </c>
      <c r="AP82" s="27">
        <f>IF($O82&gt;=AP$1,$S82+$Y82+$Z82,$Y82+$Z82)</f>
        <v>737.91799999999989</v>
      </c>
      <c r="AQ82" s="27">
        <f>IF($O82&gt;=AQ$1,$S82+$Y82+$Z82,$Y82+$Z82)</f>
        <v>737.91799999999989</v>
      </c>
      <c r="AR82" s="27">
        <f>IF($O82&gt;=AR$1,$S82+$Y82+$Z82,$Y82+$Z82)</f>
        <v>737.91799999999989</v>
      </c>
      <c r="AS82" s="27">
        <f>IF($O82&gt;=AS$1,$S82+$Y82+$Z82,$Y82+$Z82)</f>
        <v>737.91799999999989</v>
      </c>
      <c r="AT82" s="27">
        <f>IF($O82&gt;=AT$1,$S82+$Y82+$Z82,$Y82+$Z82)</f>
        <v>737.91799999999989</v>
      </c>
      <c r="AU82" s="27">
        <f>IF($O82&gt;=AU$1,$S82+$Y82+$Z82,$Y82+$Z82)</f>
        <v>737.91799999999989</v>
      </c>
      <c r="AV82" s="27">
        <f>IF($O82&gt;=AV$1,$S82+$Y82+$Z82,$Y82+$Z82)</f>
        <v>737.91799999999989</v>
      </c>
      <c r="AW82" s="27">
        <f>IF($O82&gt;=AW$1,$S82+$Y82+$Z82,$Y82+$Z82)</f>
        <v>737.91799999999989</v>
      </c>
      <c r="AX82" s="27">
        <f>IF($O82&gt;=AX$1,$S82+$Y82+$Z82,$Y82+$Z82)</f>
        <v>737.91799999999989</v>
      </c>
      <c r="AY82" s="27">
        <f>IF($O82&gt;=AY$1,$S82+$Y82+$Z82,$Y82+$Z82)</f>
        <v>737.91799999999989</v>
      </c>
      <c r="AZ82" s="27">
        <f>IF($O82&gt;=AZ$1,$S82+$Y82+$Z82,$Y82+$Z82)</f>
        <v>737.91799999999989</v>
      </c>
      <c r="BA82" s="27">
        <f>IF($O82&gt;=BA$1,$S82+$Y82+$Z82,$Y82+$Z82)</f>
        <v>737.91799999999989</v>
      </c>
      <c r="BB82" s="27">
        <f>IF($O82&gt;=BB$1,$S82+$Y82+$Z82,$Y82+$Z82)</f>
        <v>737.91799999999989</v>
      </c>
      <c r="BC82" s="27">
        <f>IF($O82&gt;=BC$1,$S82+$Y82+$Z82,$Y82+$Z82)</f>
        <v>737.91799999999989</v>
      </c>
      <c r="BD82" s="27">
        <f>IF($O82&gt;=BD$1,$S82+$Y82+$Z82,$Y82+$Z82)</f>
        <v>737.91799999999989</v>
      </c>
      <c r="BE82" s="27">
        <f>IF($O82&gt;=BE$1,$S82+$Y82+$Z82,$Y82+$Z82)</f>
        <v>737.91799999999989</v>
      </c>
      <c r="BF82" s="27">
        <f>IF($O82&gt;=BF$1,$S82+$Y82+$Z82,$Y82+$Z82)</f>
        <v>737.91799999999989</v>
      </c>
      <c r="BG82" s="27">
        <f>IF($O82&gt;=BG$1,$S82+$Y82+$Z82,$Y82+$Z82)</f>
        <v>737.91799999999989</v>
      </c>
      <c r="BH82" s="27">
        <f>IF($O82&gt;=BH$1,$S82+$Y82+$Z82,$Y82+$Z82)</f>
        <v>737.91799999999989</v>
      </c>
      <c r="BI82" s="27">
        <f>IF($O82&gt;=BI$1,$S82+$Y82+$Z82,$Y82+$Z82)</f>
        <v>737.91799999999989</v>
      </c>
      <c r="BJ82" s="27">
        <f>IF($O82&gt;=BJ$1,$S82+$Y82+$Z82,$Y82+$Z82)</f>
        <v>737.91799999999989</v>
      </c>
      <c r="BK82" s="27">
        <f>IF($O82&gt;=BK$1,$S82+$Y82+$Z82,$Y82+$Z82)</f>
        <v>737.91799999999989</v>
      </c>
      <c r="BL82" s="27">
        <f>IF($O82&gt;=BL$1,$S82+$Y82+$Z82,$Y82+$Z82)</f>
        <v>737.91799999999989</v>
      </c>
      <c r="BM82" s="27">
        <f>IF($O82&gt;=BM$1,$S82+$Y82+$Z82,$Y82+$Z82)</f>
        <v>737.91799999999989</v>
      </c>
      <c r="BN82" s="27">
        <f>IF($O82&gt;=BN$1,$S82+$Y82+$Z82,$Y82+$Z82)</f>
        <v>737.91799999999989</v>
      </c>
      <c r="BO82" s="27">
        <f>IF($O82&gt;=BO$1,$S82+$Y82+$Z82,$Y82+$Z82)</f>
        <v>737.91799999999989</v>
      </c>
      <c r="BP82" s="27">
        <f>IF($O82&gt;=BP$1,$S82+$Y82+$Z82,$Y82+$Z82)</f>
        <v>737.91799999999989</v>
      </c>
      <c r="BQ82" s="27">
        <f>IF($O82&gt;=BQ$1,$S82+$Y82+$Z82,$Y82+$Z82)</f>
        <v>737.91799999999989</v>
      </c>
      <c r="BR82" s="27">
        <f>IF($O82&gt;=BR$1,$S82+$Y82+$Z82,$Y82+$Z82)</f>
        <v>737.91799999999989</v>
      </c>
      <c r="BS82" s="27">
        <f>IF($O82&gt;=BS$1,$S82+$Y82+$Z82,$Y82+$Z82)</f>
        <v>737.91799999999989</v>
      </c>
      <c r="BT82" s="27">
        <f>IF($O82&gt;=BT$1,$S82+$Y82+$Z82,$Y82+$Z82)</f>
        <v>737.91799999999989</v>
      </c>
      <c r="BU82" s="27">
        <f>IF($O82&gt;=BU$1,$S82+$Y82+$Z82,$Y82+$Z82)</f>
        <v>737.91799999999989</v>
      </c>
      <c r="BV82" s="27">
        <f>IF($O82&gt;=BV$1,$S82+$Y82+$Z82,$Y82+$Z82)</f>
        <v>737.91799999999989</v>
      </c>
      <c r="BW82" s="27">
        <f>IF($O82&gt;=BW$1,$S82+$Y82+$Z82,$Y82+$Z82)</f>
        <v>737.91799999999989</v>
      </c>
      <c r="BX82" s="27">
        <f>IF($O82&gt;=BX$1,$S82+$Y82+$Z82,$Y82+$Z82)</f>
        <v>737.91799999999989</v>
      </c>
      <c r="BY82" s="27">
        <f>IF($O82&gt;=BY$1,$S82+$Y82+$Z82,$Y82+$Z82)</f>
        <v>737.91799999999989</v>
      </c>
      <c r="BZ82" s="27">
        <f>IF($O82&gt;=BZ$1,$S82+$Y82+$Z82,$Y82+$Z82)</f>
        <v>737.91799999999989</v>
      </c>
      <c r="CA82" s="27">
        <f>IF($O82&gt;=CA$1,$S82+$Y82+$Z82,$Y82+$Z82)</f>
        <v>737.91799999999989</v>
      </c>
      <c r="CB82" s="27">
        <f>IF($O82&gt;=CB$1,$S82+$Y82+$Z82,$Y82+$Z82)</f>
        <v>737.91799999999989</v>
      </c>
      <c r="CC82" s="27">
        <f>IF($O82&gt;=CC$1,$S82+$Y82+$Z82,$Y82+$Z82)</f>
        <v>737.91799999999989</v>
      </c>
      <c r="CD82" s="27">
        <f>IF($O82&gt;=CD$1,$S82+$Y82+$Z82,$Y82+$Z82)</f>
        <v>737.91799999999989</v>
      </c>
      <c r="CE82" s="27">
        <f>IF($O82&gt;=CE$1,$S82+$Y82+$Z82,$Y82+$Z82)</f>
        <v>737.91799999999989</v>
      </c>
      <c r="CF82" s="27">
        <f>IF($O82&gt;=CF$1,$S82+$Y82+$Z82,$Y82+$Z82)</f>
        <v>737.91799999999989</v>
      </c>
      <c r="CG82" s="27">
        <f>IF($O82&gt;=CG$1,$S82+$Y82+$Z82,$Y82+$Z82)</f>
        <v>737.91799999999989</v>
      </c>
      <c r="CH82" s="27">
        <f>IF($O82&gt;=CH$1,$S82+$Y82+$Z82,$Y82+$Z82)</f>
        <v>737.91799999999989</v>
      </c>
      <c r="CI82" s="27">
        <f>IF($O82&gt;=CI$1,$S82+$Y82+$Z82,$Y82+$Z82)</f>
        <v>737.91799999999989</v>
      </c>
      <c r="CJ82" s="27">
        <f>IF($O82&gt;=CJ$1,$S82+$Y82+$Z82,$Y82+$Z82)</f>
        <v>737.91799999999989</v>
      </c>
      <c r="CK82" s="27">
        <f>IF($O82&gt;=CK$1,$S82+$Y82+$Z82,$Y82+$Z82)</f>
        <v>737.91799999999989</v>
      </c>
      <c r="CL82" s="27">
        <f>IF($O82&gt;=CL$1,$S82+$Y82+$Z82,$Y82+$Z82)</f>
        <v>737.91799999999989</v>
      </c>
      <c r="CM82" s="27">
        <f>IF($O82&gt;=CM$1,$S82+$Y82+$Z82,$Y82+$Z82)</f>
        <v>737.91799999999989</v>
      </c>
      <c r="CN82" s="27">
        <f>IF($O82&gt;=CN$1,$S82+$Y82,$Y82)</f>
        <v>337.91799999999995</v>
      </c>
      <c r="CO82" s="27">
        <f>IF($O82&gt;=CO$1,$S82+$Y82,$Y82)</f>
        <v>337.91799999999995</v>
      </c>
      <c r="CP82" s="27">
        <f>IF($O82&gt;=CP$1,$S82+$Y82,$Y82)</f>
        <v>337.91799999999995</v>
      </c>
      <c r="CQ82" s="27">
        <f>IF($O82&gt;=CQ$1,$S82+$Y82,$Y82)</f>
        <v>337.91799999999995</v>
      </c>
      <c r="CR82" s="27">
        <f>IF($O82&gt;=CR$1,$S82+$Y82,$Y82)</f>
        <v>337.91799999999995</v>
      </c>
      <c r="CS82" s="27">
        <f>IF($O82&gt;=CS$1,$S82+$Y82,$Y82)</f>
        <v>337.91799999999995</v>
      </c>
      <c r="CT82" s="27">
        <f>IF($O82&gt;=CT$1,$S82+$Y82,$Y82)</f>
        <v>337.91799999999995</v>
      </c>
      <c r="CU82" s="27">
        <f>IF($O82&gt;=CU$1,$S82+$Y82,$Y82)</f>
        <v>337.91799999999995</v>
      </c>
      <c r="CV82" s="27">
        <f>IF($O82&gt;=CV$1,$S82+$Y82,$Y82)</f>
        <v>337.91799999999995</v>
      </c>
      <c r="CW82" s="27">
        <f>IF($O82&gt;=CW$1,$S82+$Y82,$Y82)</f>
        <v>337.91799999999995</v>
      </c>
      <c r="CX82" s="27">
        <f>IF($O82&gt;=CX$1,$S82+$Y82,$Y82)</f>
        <v>337.91799999999995</v>
      </c>
      <c r="CY82" s="27">
        <f>IF($O82&gt;=CY$1,$S82+$Y82,$Y82)</f>
        <v>337.91799999999995</v>
      </c>
      <c r="CZ82" s="27">
        <f>IF($O82&gt;=CZ$1,$S82+$Y82,$Y82)</f>
        <v>337.91799999999995</v>
      </c>
      <c r="DA82" s="27">
        <f>IF($O82&gt;=DA$1,$S82+$Y82,$Y82)</f>
        <v>337.91799999999995</v>
      </c>
      <c r="DB82" s="27">
        <f>IF($O82&gt;=DB$1,$S82+$Y82,$Y82)</f>
        <v>337.91799999999995</v>
      </c>
      <c r="DC82" s="27">
        <f>IF($O82&gt;=DC$1,$S82+$Y82,$Y82)</f>
        <v>337.91799999999995</v>
      </c>
      <c r="DD82" s="27">
        <f>IF($O82&gt;=DD$1,$S82+$Y82,$Y82)</f>
        <v>337.91799999999995</v>
      </c>
      <c r="DE82" s="27">
        <f>IF($O82&gt;=DE$1,$S82+$Y82,$Y82)</f>
        <v>337.91799999999995</v>
      </c>
      <c r="DF82" s="27">
        <f>IF($O82&gt;=DF$1,$S82+$Y82,$Y82)</f>
        <v>337.91799999999995</v>
      </c>
      <c r="DG82" s="27">
        <f>IF($O82&gt;=DG$1,$S82+$Y82,$Y82)</f>
        <v>337.91799999999995</v>
      </c>
      <c r="DH82" s="27">
        <f>IF($O82&gt;=DH$1,$S82+$Y82,$Y82)</f>
        <v>337.91799999999995</v>
      </c>
      <c r="DI82" s="27">
        <f>IF($O82&gt;=DI$1,$S82+$Y82,$Y82)</f>
        <v>337.91799999999995</v>
      </c>
      <c r="DJ82" s="27">
        <f>IF($O82&gt;=DJ$1,$S82+$Y82,$Y82)</f>
        <v>337.91799999999995</v>
      </c>
      <c r="DK82" s="27">
        <f>IF($O82&gt;=DK$1,$S82+$Y82,$Y82)</f>
        <v>337.91799999999995</v>
      </c>
      <c r="DL82" s="27">
        <f>IF($O82&gt;=DL$1,$S82+$Y82,$Y82)</f>
        <v>337.91799999999995</v>
      </c>
      <c r="DM82" s="27">
        <f>IF($O82&gt;=DM$1,$S82+$Y82,$Y82)</f>
        <v>337.91799999999995</v>
      </c>
      <c r="DN82" s="27">
        <f>IF($O82&gt;=DN$1,$S82+$Y82,$Y82)</f>
        <v>337.91799999999995</v>
      </c>
      <c r="DO82" s="27">
        <f>IF($O82&gt;=DO$1,$S82+$Y82,$Y82)</f>
        <v>337.91799999999995</v>
      </c>
      <c r="DP82" s="27">
        <f>IF($O82&gt;=DP$1,$S82+$Y82,$Y82)</f>
        <v>337.91799999999995</v>
      </c>
      <c r="DQ82" s="27">
        <f>IF($O82&gt;=DQ$1,$S82+$Y82,$Y82)</f>
        <v>337.91799999999995</v>
      </c>
      <c r="DR82" s="27">
        <f>IF($O82&gt;=DR$1,$S82+$Y82,$Y82)</f>
        <v>337.91799999999995</v>
      </c>
      <c r="DS82" s="27">
        <f>IF($O82&gt;=DS$1,$S82+$Y82,$Y82)</f>
        <v>337.91799999999995</v>
      </c>
      <c r="DT82" s="27">
        <f>IF($O82&gt;=DT$1,$S82+$Y82,$Y82)</f>
        <v>337.91799999999995</v>
      </c>
      <c r="DU82" s="27">
        <f>IF($O82&gt;=DU$1,$S82+$Y82,$Y82)</f>
        <v>337.91799999999995</v>
      </c>
      <c r="DV82" s="27">
        <f>IF($O82&gt;=DV$1,$S82+$Y82,$Y82)</f>
        <v>337.91799999999995</v>
      </c>
      <c r="DW82" s="27">
        <f>IF($O82&gt;=DW$1,$S82+$Y82,$Y82)</f>
        <v>337.91799999999995</v>
      </c>
      <c r="DX82" s="27">
        <f>IF($O82&gt;=DX$1,$S82+$Y82,$Y82)</f>
        <v>337.91799999999995</v>
      </c>
      <c r="DY82" s="27">
        <f>IF($O82&gt;=DY$1,$S82+$Y82,$Y82)</f>
        <v>337.91799999999995</v>
      </c>
      <c r="DZ82" s="27">
        <f>IF($O82&gt;=DZ$1,$S82+$Y82,$Y82)</f>
        <v>337.91799999999995</v>
      </c>
      <c r="EA82" s="27">
        <f>IF($O82&gt;=EA$1,$S82+$Y82,$Y82)</f>
        <v>337.91799999999995</v>
      </c>
      <c r="EB82" s="27">
        <f>IF($O82&gt;=EB$1,$S82+$Y82,$Y82)</f>
        <v>337.91799999999995</v>
      </c>
      <c r="EC82" s="27">
        <f>IF($O82&gt;=EC$1,$S82+$Y82,$Y82)</f>
        <v>337.91799999999995</v>
      </c>
      <c r="ED82" s="27">
        <f>IF($O82&gt;=ED$1,$S82+$Y82,$Y82)</f>
        <v>337.91799999999995</v>
      </c>
      <c r="EE82" s="27">
        <f>IF($O82&gt;=EE$1,$S82+$Y82,$Y82)</f>
        <v>337.91799999999995</v>
      </c>
      <c r="EF82" s="27">
        <f>IF($O82&gt;=EF$1,$S82+$Y82,$Y82)</f>
        <v>337.91799999999995</v>
      </c>
      <c r="EG82" s="27">
        <f>IF($O82&gt;=EG$1,$S82+$Y82,$Y82)</f>
        <v>337.91799999999995</v>
      </c>
      <c r="EH82" s="27">
        <f>IF($O82&gt;=EH$1,$S82+$Y82,$Y82)</f>
        <v>337.91799999999995</v>
      </c>
      <c r="EI82" s="27">
        <f>IF($O82&gt;=EI$1,$S82+$Y82,$Y82)</f>
        <v>337.91799999999995</v>
      </c>
      <c r="EJ82" s="27">
        <f>IF($O82&gt;=EJ$1,$S82+$Y82,$Y82)</f>
        <v>337.91799999999995</v>
      </c>
      <c r="EK82" s="27">
        <f>IF($O82&gt;=EK$1,$S82+$Y82,$Y82)</f>
        <v>337.91799999999995</v>
      </c>
      <c r="EL82" s="27">
        <f>IF($O82&gt;=EL$1,$S82+$Y82,$Y82)</f>
        <v>337.91799999999995</v>
      </c>
      <c r="EM82" s="27">
        <f>IF($O82&gt;=EM$1,$S82+$Y82,$Y82)</f>
        <v>337.91799999999995</v>
      </c>
      <c r="EN82" s="27">
        <f>IF($O82&gt;=EN$1,$S82+$Y82,$Y82)</f>
        <v>337.91799999999995</v>
      </c>
      <c r="EO82" s="27">
        <f>IF($O82&gt;=EO$1,$S82+$Y82,$Y82)</f>
        <v>337.91799999999995</v>
      </c>
      <c r="EP82" s="27">
        <f>IF($O82&gt;=EP$1,$S82+$Y82,$Y82)</f>
        <v>0</v>
      </c>
      <c r="EQ82" s="27">
        <f>IF($O82&gt;=EQ$1,$S82+$Y82,$Y82)</f>
        <v>0</v>
      </c>
      <c r="ER82" s="27">
        <f>IF($O82&gt;=ER$1,$S82+$Y82,$Y82)</f>
        <v>0</v>
      </c>
      <c r="ES82" s="27">
        <f>IF($O82&gt;=ES$1,$S82+$Y82,$Y82)</f>
        <v>0</v>
      </c>
      <c r="ET82" s="27">
        <f>IF($O82&gt;=ET$1,$S82+$Y82,$Y82)</f>
        <v>0</v>
      </c>
      <c r="EU82" s="27">
        <f>IF($O82&gt;=EU$1,$S82+$Y82,$Y82)</f>
        <v>0</v>
      </c>
      <c r="EV82" s="27">
        <f>IF($O82&gt;=EV$1,$S82,0)</f>
        <v>0</v>
      </c>
      <c r="EW82" s="27">
        <f>IF($O82&gt;=EW$1,$S82,0)</f>
        <v>0</v>
      </c>
      <c r="EX82" s="27">
        <f>IF($O82&gt;=EX$1,$S82,0)</f>
        <v>0</v>
      </c>
      <c r="EY82" s="27">
        <f>IF($O82&gt;=EY$1,$S82,0)</f>
        <v>0</v>
      </c>
      <c r="EZ82" s="27">
        <f>IF($O82&gt;=EZ$1,$S82,0)</f>
        <v>0</v>
      </c>
      <c r="FA82" s="27">
        <f>IF($O82&gt;=FA$1,$S82,0)</f>
        <v>0</v>
      </c>
      <c r="FB82" s="27">
        <f>IF($O82&gt;=FB$1,$S82,0)</f>
        <v>0</v>
      </c>
      <c r="FC82" s="27">
        <f>IF($O82&gt;=FC$1,$S82,0)</f>
        <v>0</v>
      </c>
      <c r="FD82" s="27">
        <f>IF($O82&gt;=FD$1,$S82,0)</f>
        <v>0</v>
      </c>
      <c r="FE82" s="27">
        <f>IF($O82&gt;=FE$1,$S82,0)</f>
        <v>0</v>
      </c>
      <c r="FF82" s="27">
        <f>IF($O82&gt;=FF$1,$S82,0)</f>
        <v>0</v>
      </c>
      <c r="FG82" s="27">
        <f>IF($O82&gt;=FG$1,$S82,0)</f>
        <v>0</v>
      </c>
      <c r="FH82" s="27">
        <f>IF($O82&gt;=FH$1,$S82,0)</f>
        <v>0</v>
      </c>
      <c r="FI82" s="27">
        <f>IF($O82&gt;=FI$1,$S82,0)</f>
        <v>0</v>
      </c>
      <c r="FJ82" s="27">
        <f>IF($O82&gt;=FJ$1,$S82,0)</f>
        <v>0</v>
      </c>
      <c r="FK82" s="27">
        <f>IF($O82&gt;=FK$1,$S82,0)</f>
        <v>0</v>
      </c>
      <c r="FL82" s="27">
        <f>IF($O82&gt;=FL$1,$S82,0)</f>
        <v>0</v>
      </c>
      <c r="FM82" s="27">
        <f>IF($O82&gt;=FM$1,$S82,0)</f>
        <v>0</v>
      </c>
      <c r="FN82" s="27">
        <f>IF($O82&gt;=FN$1,$S82,0)</f>
        <v>0</v>
      </c>
      <c r="FO82" s="27">
        <f>IF($O82&gt;=FO$1,$S82,0)</f>
        <v>0</v>
      </c>
      <c r="FP82" s="27">
        <f>IF($O82&gt;=FP$1,$S82,0)</f>
        <v>0</v>
      </c>
      <c r="FQ82" s="27">
        <f>IF($O82&gt;=FQ$1,$S82,0)</f>
        <v>0</v>
      </c>
      <c r="FR82" s="27">
        <f>IF($O82&gt;=FR$1,$S82,0)</f>
        <v>0</v>
      </c>
      <c r="FS82" s="27">
        <f>IF($O82&gt;=FS$1,$S82,0)</f>
        <v>0</v>
      </c>
      <c r="FT82" s="27">
        <f>IF($O82&gt;=FT$1,$S82,0)</f>
        <v>0</v>
      </c>
      <c r="FU82" s="27">
        <f>IF($O82&gt;=FU$1,$S82,0)</f>
        <v>0</v>
      </c>
      <c r="FV82" s="27">
        <f>IF($O82&gt;=FV$1,$S82,0)</f>
        <v>0</v>
      </c>
      <c r="FW82" s="27">
        <f>IF($O82&gt;=FW$1,$S82,0)</f>
        <v>0</v>
      </c>
      <c r="FX82" s="27">
        <f>IF($O82&gt;=FX$1,$S82,0)</f>
        <v>0</v>
      </c>
      <c r="FY82" s="27">
        <f>IF($O82&gt;=FY$1,$S82,0)</f>
        <v>0</v>
      </c>
      <c r="FZ82" s="27">
        <f>IF($O82&gt;=FZ$1,$S82,0)</f>
        <v>0</v>
      </c>
      <c r="GA82" s="27">
        <f>IF($O82&gt;=GA$1,$S82,0)</f>
        <v>0</v>
      </c>
      <c r="GB82" s="27">
        <f>IF($O82&gt;=GB$1,$S82,0)</f>
        <v>0</v>
      </c>
      <c r="GC82" s="27">
        <f>IF($O82&gt;=GC$1,$S82,0)</f>
        <v>0</v>
      </c>
      <c r="GD82" s="27">
        <f>IF($O82&gt;=GD$1,$S82,0)</f>
        <v>0</v>
      </c>
      <c r="GE82" s="27">
        <f>IF($O82&gt;=GE$1,$S82,0)</f>
        <v>0</v>
      </c>
      <c r="GF82" s="27">
        <f>IF($O82&gt;=GF$1,$S82,0)</f>
        <v>0</v>
      </c>
      <c r="GG82" s="27">
        <f>IF($O82&gt;=GG$1,$S82,0)</f>
        <v>0</v>
      </c>
      <c r="GH82" s="27">
        <f>IF($O82&gt;=GH$1,$S82,0)</f>
        <v>0</v>
      </c>
      <c r="GI82" s="27">
        <f>IF($O82&gt;=GI$1,$S82,0)</f>
        <v>0</v>
      </c>
      <c r="GJ82" s="27">
        <f>IF($O82&gt;=GJ$1,$S82,0)</f>
        <v>0</v>
      </c>
      <c r="GK82" s="27">
        <f>IF($O82&gt;=GK$1,$S82,0)</f>
        <v>0</v>
      </c>
      <c r="GL82" s="27">
        <f>IF($O82&gt;=GL$1,$S82,0)</f>
        <v>0</v>
      </c>
      <c r="GM82" s="27">
        <f>IF($O82&gt;=GM$1,$S82,0)</f>
        <v>0</v>
      </c>
      <c r="GN82" s="27">
        <f>IF($O82&gt;=GN$1,$S82,0)</f>
        <v>0</v>
      </c>
      <c r="GO82" s="27">
        <f>IF($O82&gt;=GO$1,$S82,0)</f>
        <v>0</v>
      </c>
      <c r="GP82" s="27">
        <f>IF($O82&gt;=GP$1,$S82,0)</f>
        <v>0</v>
      </c>
      <c r="GQ82" s="27">
        <f>IF($O82&gt;=GQ$1,$S82,0)</f>
        <v>0</v>
      </c>
      <c r="GR82" s="27">
        <f>IF($O82&gt;=GR$1,$S82,0)</f>
        <v>0</v>
      </c>
      <c r="GS82" s="27">
        <f>IF($O82&gt;=GS$1,$S82,0)</f>
        <v>0</v>
      </c>
      <c r="GT82" s="27">
        <f>IF($O82&gt;=GT$1,$S82,0)</f>
        <v>0</v>
      </c>
      <c r="GU82" s="27">
        <f>IF($O82&gt;=GU$1,$S82,0)</f>
        <v>0</v>
      </c>
      <c r="GV82" s="27">
        <f>IF($O82&gt;=GV$1,$S82,0)</f>
        <v>0</v>
      </c>
      <c r="GW82" s="27">
        <f>IF($O82&gt;=GW$1,$S82,0)</f>
        <v>0</v>
      </c>
      <c r="GX82" s="27">
        <f>IF($O82&gt;=GX$1,$S82,0)</f>
        <v>0</v>
      </c>
      <c r="GY82" s="27">
        <f>IF($O82&gt;=GY$1,$S82,0)</f>
        <v>0</v>
      </c>
      <c r="GZ82" s="27">
        <f>IF($O82&gt;=GZ$1,$S82,0)</f>
        <v>0</v>
      </c>
      <c r="HA82" s="27">
        <f>IF($O82&gt;=HA$1,$S82,0)</f>
        <v>0</v>
      </c>
      <c r="HB82" s="27">
        <f>IF($O82&gt;=HB$1,$S82,0)</f>
        <v>0</v>
      </c>
      <c r="HC82" s="27">
        <f>IF($O82&gt;=HC$1,$S82,0)</f>
        <v>0</v>
      </c>
    </row>
    <row r="83" spans="1:211">
      <c r="A83" s="3">
        <v>110078</v>
      </c>
      <c r="B83" s="3" t="s">
        <v>141</v>
      </c>
      <c r="C83" s="3" t="s">
        <v>9</v>
      </c>
      <c r="D83" s="3">
        <v>63</v>
      </c>
      <c r="E83" s="4">
        <v>38082</v>
      </c>
      <c r="F83" s="5">
        <v>14.216438356164383</v>
      </c>
      <c r="G83" s="3" t="s">
        <v>99</v>
      </c>
      <c r="H83" s="4">
        <v>20300</v>
      </c>
      <c r="I83" s="9" t="s">
        <v>838</v>
      </c>
      <c r="J83" s="5">
        <v>1645.51</v>
      </c>
      <c r="K83" s="31">
        <v>349</v>
      </c>
      <c r="L83" s="32">
        <v>14</v>
      </c>
      <c r="M83" s="33">
        <f>VLOOKUP(L83,FIND,3,TRUE)</f>
        <v>1.1000000000000001</v>
      </c>
      <c r="N83" s="32">
        <f>IF(L83&gt;30,180,VLOOKUP(L83,TEMPO,2,FALSE))</f>
        <v>84</v>
      </c>
      <c r="O83" s="32">
        <f>IF(R83&gt;0,4,N83)</f>
        <v>84</v>
      </c>
      <c r="P83" s="96">
        <f>J83*M83*L83</f>
        <v>25340.854000000003</v>
      </c>
      <c r="Q83" s="96">
        <f>10934.45*2</f>
        <v>21868.9</v>
      </c>
      <c r="R83" s="96">
        <f>IF(P83&lt;=Q83,P83/4,0)</f>
        <v>0</v>
      </c>
      <c r="S83" s="5">
        <f>IF(P83&gt;=Q83,P83/N83,0)</f>
        <v>301.67683333333338</v>
      </c>
      <c r="T83" s="3"/>
      <c r="U83" s="3">
        <f>IF(T83="",1,0)</f>
        <v>1</v>
      </c>
      <c r="V83" s="3">
        <v>35</v>
      </c>
      <c r="W83" s="5">
        <v>0</v>
      </c>
      <c r="X83" s="5">
        <v>402.65</v>
      </c>
      <c r="Y83" s="5">
        <f>X83*W83</f>
        <v>0</v>
      </c>
      <c r="Z83" s="5">
        <v>400</v>
      </c>
      <c r="AA83" s="5">
        <f>S83+Y83+Z83</f>
        <v>701.67683333333343</v>
      </c>
      <c r="AB83" s="39">
        <f>(J83/12+J83/12*1.3333333333+450/12+J83/30*6/12+J83)*1.3+Y83+Z83+153.9</f>
        <v>3193.4140777718358</v>
      </c>
      <c r="AC83" s="39" t="s">
        <v>9</v>
      </c>
      <c r="AD83" s="39">
        <f>J83*1.3+400+153.9</f>
        <v>2693.0630000000001</v>
      </c>
      <c r="AE83" s="39">
        <f>SUMIFS('CUSTO MENSAL FUNC NOVO'!H:H,'CUSTO MENSAL FUNC NOVO'!A:A,'VALORES MENSAIS'!AC83)</f>
        <v>2257.5630000000001</v>
      </c>
      <c r="AF83" s="27">
        <f>IF($R83&gt;0,$R83,$S83)+$Y83+$Z83</f>
        <v>701.67683333333343</v>
      </c>
      <c r="AG83" s="27">
        <f>IF($R83&gt;0,$R83,$S83)+$Y83+$Z83</f>
        <v>701.67683333333343</v>
      </c>
      <c r="AH83" s="27">
        <f>IF($R83&gt;0,$R83,$S83)+$Y83+$Z83</f>
        <v>701.67683333333343</v>
      </c>
      <c r="AI83" s="27">
        <f>IF($R83&gt;0,$R83,$S83)+$Y83+$Z83</f>
        <v>701.67683333333343</v>
      </c>
      <c r="AJ83" s="27">
        <f>IF($O83&gt;=AJ$1,$S83+$Y83+$Z83,$Y83+$Z83)</f>
        <v>701.67683333333343</v>
      </c>
      <c r="AK83" s="27">
        <f>IF($O83&gt;=AK$1,$S83+$Y83+$Z83,$Y83+$Z83)</f>
        <v>701.67683333333343</v>
      </c>
      <c r="AL83" s="27">
        <f>IF($O83&gt;=AL$1,$S83+$Y83+$Z83,$Y83+$Z83)</f>
        <v>701.67683333333343</v>
      </c>
      <c r="AM83" s="27">
        <f>IF($O83&gt;=AM$1,$S83+$Y83+$Z83,$Y83+$Z83)</f>
        <v>701.67683333333343</v>
      </c>
      <c r="AN83" s="27">
        <f>IF($O83&gt;=AN$1,$S83+$Y83+$Z83,$Y83+$Z83)</f>
        <v>701.67683333333343</v>
      </c>
      <c r="AO83" s="27">
        <f>IF($O83&gt;=AO$1,$S83+$Y83+$Z83,$Y83+$Z83)</f>
        <v>701.67683333333343</v>
      </c>
      <c r="AP83" s="27">
        <f>IF($O83&gt;=AP$1,$S83+$Y83+$Z83,$Y83+$Z83)</f>
        <v>701.67683333333343</v>
      </c>
      <c r="AQ83" s="27">
        <f>IF($O83&gt;=AQ$1,$S83+$Y83+$Z83,$Y83+$Z83)</f>
        <v>701.67683333333343</v>
      </c>
      <c r="AR83" s="27">
        <f>IF($O83&gt;=AR$1,$S83+$Y83+$Z83,$Y83+$Z83)</f>
        <v>701.67683333333343</v>
      </c>
      <c r="AS83" s="27">
        <f>IF($O83&gt;=AS$1,$S83+$Y83+$Z83,$Y83+$Z83)</f>
        <v>701.67683333333343</v>
      </c>
      <c r="AT83" s="27">
        <f>IF($O83&gt;=AT$1,$S83+$Y83+$Z83,$Y83+$Z83)</f>
        <v>701.67683333333343</v>
      </c>
      <c r="AU83" s="27">
        <f>IF($O83&gt;=AU$1,$S83+$Y83+$Z83,$Y83+$Z83)</f>
        <v>701.67683333333343</v>
      </c>
      <c r="AV83" s="27">
        <f>IF($O83&gt;=AV$1,$S83+$Y83+$Z83,$Y83+$Z83)</f>
        <v>701.67683333333343</v>
      </c>
      <c r="AW83" s="27">
        <f>IF($O83&gt;=AW$1,$S83+$Y83+$Z83,$Y83+$Z83)</f>
        <v>701.67683333333343</v>
      </c>
      <c r="AX83" s="27">
        <f>IF($O83&gt;=AX$1,$S83+$Y83+$Z83,$Y83+$Z83)</f>
        <v>701.67683333333343</v>
      </c>
      <c r="AY83" s="27">
        <f>IF($O83&gt;=AY$1,$S83+$Y83+$Z83,$Y83+$Z83)</f>
        <v>701.67683333333343</v>
      </c>
      <c r="AZ83" s="27">
        <f>IF($O83&gt;=AZ$1,$S83+$Y83+$Z83,$Y83+$Z83)</f>
        <v>701.67683333333343</v>
      </c>
      <c r="BA83" s="27">
        <f>IF($O83&gt;=BA$1,$S83+$Y83+$Z83,$Y83+$Z83)</f>
        <v>701.67683333333343</v>
      </c>
      <c r="BB83" s="27">
        <f>IF($O83&gt;=BB$1,$S83+$Y83+$Z83,$Y83+$Z83)</f>
        <v>701.67683333333343</v>
      </c>
      <c r="BC83" s="27">
        <f>IF($O83&gt;=BC$1,$S83+$Y83+$Z83,$Y83+$Z83)</f>
        <v>701.67683333333343</v>
      </c>
      <c r="BD83" s="27">
        <f>IF($O83&gt;=BD$1,$S83+$Y83+$Z83,$Y83+$Z83)</f>
        <v>701.67683333333343</v>
      </c>
      <c r="BE83" s="27">
        <f>IF($O83&gt;=BE$1,$S83+$Y83+$Z83,$Y83+$Z83)</f>
        <v>701.67683333333343</v>
      </c>
      <c r="BF83" s="27">
        <f>IF($O83&gt;=BF$1,$S83+$Y83+$Z83,$Y83+$Z83)</f>
        <v>701.67683333333343</v>
      </c>
      <c r="BG83" s="27">
        <f>IF($O83&gt;=BG$1,$S83+$Y83+$Z83,$Y83+$Z83)</f>
        <v>701.67683333333343</v>
      </c>
      <c r="BH83" s="27">
        <f>IF($O83&gt;=BH$1,$S83+$Y83+$Z83,$Y83+$Z83)</f>
        <v>701.67683333333343</v>
      </c>
      <c r="BI83" s="27">
        <f>IF($O83&gt;=BI$1,$S83+$Y83+$Z83,$Y83+$Z83)</f>
        <v>701.67683333333343</v>
      </c>
      <c r="BJ83" s="27">
        <f>IF($O83&gt;=BJ$1,$S83+$Y83+$Z83,$Y83+$Z83)</f>
        <v>701.67683333333343</v>
      </c>
      <c r="BK83" s="27">
        <f>IF($O83&gt;=BK$1,$S83+$Y83+$Z83,$Y83+$Z83)</f>
        <v>701.67683333333343</v>
      </c>
      <c r="BL83" s="27">
        <f>IF($O83&gt;=BL$1,$S83+$Y83+$Z83,$Y83+$Z83)</f>
        <v>701.67683333333343</v>
      </c>
      <c r="BM83" s="27">
        <f>IF($O83&gt;=BM$1,$S83+$Y83+$Z83,$Y83+$Z83)</f>
        <v>701.67683333333343</v>
      </c>
      <c r="BN83" s="27">
        <f>IF($O83&gt;=BN$1,$S83+$Y83+$Z83,$Y83+$Z83)</f>
        <v>701.67683333333343</v>
      </c>
      <c r="BO83" s="27">
        <f>IF($O83&gt;=BO$1,$S83+$Y83+$Z83,$Y83+$Z83)</f>
        <v>701.67683333333343</v>
      </c>
      <c r="BP83" s="27">
        <f>IF($O83&gt;=BP$1,$S83+$Y83+$Z83,$Y83+$Z83)</f>
        <v>701.67683333333343</v>
      </c>
      <c r="BQ83" s="27">
        <f>IF($O83&gt;=BQ$1,$S83+$Y83+$Z83,$Y83+$Z83)</f>
        <v>701.67683333333343</v>
      </c>
      <c r="BR83" s="27">
        <f>IF($O83&gt;=BR$1,$S83+$Y83+$Z83,$Y83+$Z83)</f>
        <v>701.67683333333343</v>
      </c>
      <c r="BS83" s="27">
        <f>IF($O83&gt;=BS$1,$S83+$Y83+$Z83,$Y83+$Z83)</f>
        <v>701.67683333333343</v>
      </c>
      <c r="BT83" s="27">
        <f>IF($O83&gt;=BT$1,$S83+$Y83+$Z83,$Y83+$Z83)</f>
        <v>701.67683333333343</v>
      </c>
      <c r="BU83" s="27">
        <f>IF($O83&gt;=BU$1,$S83+$Y83+$Z83,$Y83+$Z83)</f>
        <v>701.67683333333343</v>
      </c>
      <c r="BV83" s="27">
        <f>IF($O83&gt;=BV$1,$S83+$Y83+$Z83,$Y83+$Z83)</f>
        <v>701.67683333333343</v>
      </c>
      <c r="BW83" s="27">
        <f>IF($O83&gt;=BW$1,$S83+$Y83+$Z83,$Y83+$Z83)</f>
        <v>701.67683333333343</v>
      </c>
      <c r="BX83" s="27">
        <f>IF($O83&gt;=BX$1,$S83+$Y83+$Z83,$Y83+$Z83)</f>
        <v>701.67683333333343</v>
      </c>
      <c r="BY83" s="27">
        <f>IF($O83&gt;=BY$1,$S83+$Y83+$Z83,$Y83+$Z83)</f>
        <v>701.67683333333343</v>
      </c>
      <c r="BZ83" s="27">
        <f>IF($O83&gt;=BZ$1,$S83+$Y83+$Z83,$Y83+$Z83)</f>
        <v>701.67683333333343</v>
      </c>
      <c r="CA83" s="27">
        <f>IF($O83&gt;=CA$1,$S83+$Y83+$Z83,$Y83+$Z83)</f>
        <v>701.67683333333343</v>
      </c>
      <c r="CB83" s="27">
        <f>IF($O83&gt;=CB$1,$S83+$Y83+$Z83,$Y83+$Z83)</f>
        <v>701.67683333333343</v>
      </c>
      <c r="CC83" s="27">
        <f>IF($O83&gt;=CC$1,$S83+$Y83+$Z83,$Y83+$Z83)</f>
        <v>701.67683333333343</v>
      </c>
      <c r="CD83" s="27">
        <f>IF($O83&gt;=CD$1,$S83+$Y83+$Z83,$Y83+$Z83)</f>
        <v>701.67683333333343</v>
      </c>
      <c r="CE83" s="27">
        <f>IF($O83&gt;=CE$1,$S83+$Y83+$Z83,$Y83+$Z83)</f>
        <v>701.67683333333343</v>
      </c>
      <c r="CF83" s="27">
        <f>IF($O83&gt;=CF$1,$S83+$Y83+$Z83,$Y83+$Z83)</f>
        <v>701.67683333333343</v>
      </c>
      <c r="CG83" s="27">
        <f>IF($O83&gt;=CG$1,$S83+$Y83+$Z83,$Y83+$Z83)</f>
        <v>701.67683333333343</v>
      </c>
      <c r="CH83" s="27">
        <f>IF($O83&gt;=CH$1,$S83+$Y83+$Z83,$Y83+$Z83)</f>
        <v>701.67683333333343</v>
      </c>
      <c r="CI83" s="27">
        <f>IF($O83&gt;=CI$1,$S83+$Y83+$Z83,$Y83+$Z83)</f>
        <v>701.67683333333343</v>
      </c>
      <c r="CJ83" s="27">
        <f>IF($O83&gt;=CJ$1,$S83+$Y83+$Z83,$Y83+$Z83)</f>
        <v>701.67683333333343</v>
      </c>
      <c r="CK83" s="27">
        <f>IF($O83&gt;=CK$1,$S83+$Y83+$Z83,$Y83+$Z83)</f>
        <v>701.67683333333343</v>
      </c>
      <c r="CL83" s="27">
        <f>IF($O83&gt;=CL$1,$S83+$Y83+$Z83,$Y83+$Z83)</f>
        <v>701.67683333333343</v>
      </c>
      <c r="CM83" s="27">
        <f>IF($O83&gt;=CM$1,$S83+$Y83+$Z83,$Y83+$Z83)</f>
        <v>701.67683333333343</v>
      </c>
      <c r="CN83" s="27">
        <f>IF($O83&gt;=CN$1,$S83+$Y83,$Y83)</f>
        <v>301.67683333333338</v>
      </c>
      <c r="CO83" s="27">
        <f>IF($O83&gt;=CO$1,$S83+$Y83,$Y83)</f>
        <v>301.67683333333338</v>
      </c>
      <c r="CP83" s="27">
        <f>IF($O83&gt;=CP$1,$S83+$Y83,$Y83)</f>
        <v>301.67683333333338</v>
      </c>
      <c r="CQ83" s="27">
        <f>IF($O83&gt;=CQ$1,$S83+$Y83,$Y83)</f>
        <v>301.67683333333338</v>
      </c>
      <c r="CR83" s="27">
        <f>IF($O83&gt;=CR$1,$S83+$Y83,$Y83)</f>
        <v>301.67683333333338</v>
      </c>
      <c r="CS83" s="27">
        <f>IF($O83&gt;=CS$1,$S83+$Y83,$Y83)</f>
        <v>301.67683333333338</v>
      </c>
      <c r="CT83" s="27">
        <f>IF($O83&gt;=CT$1,$S83+$Y83,$Y83)</f>
        <v>301.67683333333338</v>
      </c>
      <c r="CU83" s="27">
        <f>IF($O83&gt;=CU$1,$S83+$Y83,$Y83)</f>
        <v>301.67683333333338</v>
      </c>
      <c r="CV83" s="27">
        <f>IF($O83&gt;=CV$1,$S83+$Y83,$Y83)</f>
        <v>301.67683333333338</v>
      </c>
      <c r="CW83" s="27">
        <f>IF($O83&gt;=CW$1,$S83+$Y83,$Y83)</f>
        <v>301.67683333333338</v>
      </c>
      <c r="CX83" s="27">
        <f>IF($O83&gt;=CX$1,$S83+$Y83,$Y83)</f>
        <v>301.67683333333338</v>
      </c>
      <c r="CY83" s="27">
        <f>IF($O83&gt;=CY$1,$S83+$Y83,$Y83)</f>
        <v>301.67683333333338</v>
      </c>
      <c r="CZ83" s="27">
        <f>IF($O83&gt;=CZ$1,$S83+$Y83,$Y83)</f>
        <v>301.67683333333338</v>
      </c>
      <c r="DA83" s="27">
        <f>IF($O83&gt;=DA$1,$S83+$Y83,$Y83)</f>
        <v>301.67683333333338</v>
      </c>
      <c r="DB83" s="27">
        <f>IF($O83&gt;=DB$1,$S83+$Y83,$Y83)</f>
        <v>301.67683333333338</v>
      </c>
      <c r="DC83" s="27">
        <f>IF($O83&gt;=DC$1,$S83+$Y83,$Y83)</f>
        <v>301.67683333333338</v>
      </c>
      <c r="DD83" s="27">
        <f>IF($O83&gt;=DD$1,$S83+$Y83,$Y83)</f>
        <v>301.67683333333338</v>
      </c>
      <c r="DE83" s="27">
        <f>IF($O83&gt;=DE$1,$S83+$Y83,$Y83)</f>
        <v>301.67683333333338</v>
      </c>
      <c r="DF83" s="27">
        <f>IF($O83&gt;=DF$1,$S83+$Y83,$Y83)</f>
        <v>301.67683333333338</v>
      </c>
      <c r="DG83" s="27">
        <f>IF($O83&gt;=DG$1,$S83+$Y83,$Y83)</f>
        <v>301.67683333333338</v>
      </c>
      <c r="DH83" s="27">
        <f>IF($O83&gt;=DH$1,$S83+$Y83,$Y83)</f>
        <v>301.67683333333338</v>
      </c>
      <c r="DI83" s="27">
        <f>IF($O83&gt;=DI$1,$S83+$Y83,$Y83)</f>
        <v>301.67683333333338</v>
      </c>
      <c r="DJ83" s="27">
        <f>IF($O83&gt;=DJ$1,$S83+$Y83,$Y83)</f>
        <v>301.67683333333338</v>
      </c>
      <c r="DK83" s="27">
        <f>IF($O83&gt;=DK$1,$S83+$Y83,$Y83)</f>
        <v>301.67683333333338</v>
      </c>
      <c r="DL83" s="27">
        <f>IF($O83&gt;=DL$1,$S83+$Y83,$Y83)</f>
        <v>0</v>
      </c>
      <c r="DM83" s="27">
        <f>IF($O83&gt;=DM$1,$S83+$Y83,$Y83)</f>
        <v>0</v>
      </c>
      <c r="DN83" s="27">
        <f>IF($O83&gt;=DN$1,$S83+$Y83,$Y83)</f>
        <v>0</v>
      </c>
      <c r="DO83" s="27">
        <f>IF($O83&gt;=DO$1,$S83+$Y83,$Y83)</f>
        <v>0</v>
      </c>
      <c r="DP83" s="27">
        <f>IF($O83&gt;=DP$1,$S83+$Y83,$Y83)</f>
        <v>0</v>
      </c>
      <c r="DQ83" s="27">
        <f>IF($O83&gt;=DQ$1,$S83+$Y83,$Y83)</f>
        <v>0</v>
      </c>
      <c r="DR83" s="27">
        <f>IF($O83&gt;=DR$1,$S83+$Y83,$Y83)</f>
        <v>0</v>
      </c>
      <c r="DS83" s="27">
        <f>IF($O83&gt;=DS$1,$S83+$Y83,$Y83)</f>
        <v>0</v>
      </c>
      <c r="DT83" s="27">
        <f>IF($O83&gt;=DT$1,$S83+$Y83,$Y83)</f>
        <v>0</v>
      </c>
      <c r="DU83" s="27">
        <f>IF($O83&gt;=DU$1,$S83+$Y83,$Y83)</f>
        <v>0</v>
      </c>
      <c r="DV83" s="27">
        <f>IF($O83&gt;=DV$1,$S83+$Y83,$Y83)</f>
        <v>0</v>
      </c>
      <c r="DW83" s="27">
        <f>IF($O83&gt;=DW$1,$S83+$Y83,$Y83)</f>
        <v>0</v>
      </c>
      <c r="DX83" s="27">
        <f>IF($O83&gt;=DX$1,$S83+$Y83,$Y83)</f>
        <v>0</v>
      </c>
      <c r="DY83" s="27">
        <f>IF($O83&gt;=DY$1,$S83+$Y83,$Y83)</f>
        <v>0</v>
      </c>
      <c r="DZ83" s="27">
        <f>IF($O83&gt;=DZ$1,$S83+$Y83,$Y83)</f>
        <v>0</v>
      </c>
      <c r="EA83" s="27">
        <f>IF($O83&gt;=EA$1,$S83+$Y83,$Y83)</f>
        <v>0</v>
      </c>
      <c r="EB83" s="27">
        <f>IF($O83&gt;=EB$1,$S83+$Y83,$Y83)</f>
        <v>0</v>
      </c>
      <c r="EC83" s="27">
        <f>IF($O83&gt;=EC$1,$S83+$Y83,$Y83)</f>
        <v>0</v>
      </c>
      <c r="ED83" s="27">
        <f>IF($O83&gt;=ED$1,$S83+$Y83,$Y83)</f>
        <v>0</v>
      </c>
      <c r="EE83" s="27">
        <f>IF($O83&gt;=EE$1,$S83+$Y83,$Y83)</f>
        <v>0</v>
      </c>
      <c r="EF83" s="27">
        <f>IF($O83&gt;=EF$1,$S83+$Y83,$Y83)</f>
        <v>0</v>
      </c>
      <c r="EG83" s="27">
        <f>IF($O83&gt;=EG$1,$S83+$Y83,$Y83)</f>
        <v>0</v>
      </c>
      <c r="EH83" s="27">
        <f>IF($O83&gt;=EH$1,$S83+$Y83,$Y83)</f>
        <v>0</v>
      </c>
      <c r="EI83" s="27">
        <f>IF($O83&gt;=EI$1,$S83+$Y83,$Y83)</f>
        <v>0</v>
      </c>
      <c r="EJ83" s="27">
        <f>IF($O83&gt;=EJ$1,$S83+$Y83,$Y83)</f>
        <v>0</v>
      </c>
      <c r="EK83" s="27">
        <f>IF($O83&gt;=EK$1,$S83+$Y83,$Y83)</f>
        <v>0</v>
      </c>
      <c r="EL83" s="27">
        <f>IF($O83&gt;=EL$1,$S83+$Y83,$Y83)</f>
        <v>0</v>
      </c>
      <c r="EM83" s="27">
        <f>IF($O83&gt;=EM$1,$S83+$Y83,$Y83)</f>
        <v>0</v>
      </c>
      <c r="EN83" s="27">
        <f>IF($O83&gt;=EN$1,$S83+$Y83,$Y83)</f>
        <v>0</v>
      </c>
      <c r="EO83" s="27">
        <f>IF($O83&gt;=EO$1,$S83+$Y83,$Y83)</f>
        <v>0</v>
      </c>
      <c r="EP83" s="27">
        <f>IF($O83&gt;=EP$1,$S83+$Y83,$Y83)</f>
        <v>0</v>
      </c>
      <c r="EQ83" s="27">
        <f>IF($O83&gt;=EQ$1,$S83+$Y83,$Y83)</f>
        <v>0</v>
      </c>
      <c r="ER83" s="27">
        <f>IF($O83&gt;=ER$1,$S83+$Y83,$Y83)</f>
        <v>0</v>
      </c>
      <c r="ES83" s="27">
        <f>IF($O83&gt;=ES$1,$S83+$Y83,$Y83)</f>
        <v>0</v>
      </c>
      <c r="ET83" s="27">
        <f>IF($O83&gt;=ET$1,$S83+$Y83,$Y83)</f>
        <v>0</v>
      </c>
      <c r="EU83" s="27">
        <f>IF($O83&gt;=EU$1,$S83+$Y83,$Y83)</f>
        <v>0</v>
      </c>
      <c r="EV83" s="27">
        <f>IF($O83&gt;=EV$1,$S83,0)</f>
        <v>0</v>
      </c>
      <c r="EW83" s="27">
        <f>IF($O83&gt;=EW$1,$S83,0)</f>
        <v>0</v>
      </c>
      <c r="EX83" s="27">
        <f>IF($O83&gt;=EX$1,$S83,0)</f>
        <v>0</v>
      </c>
      <c r="EY83" s="27">
        <f>IF($O83&gt;=EY$1,$S83,0)</f>
        <v>0</v>
      </c>
      <c r="EZ83" s="27">
        <f>IF($O83&gt;=EZ$1,$S83,0)</f>
        <v>0</v>
      </c>
      <c r="FA83" s="27">
        <f>IF($O83&gt;=FA$1,$S83,0)</f>
        <v>0</v>
      </c>
      <c r="FB83" s="27">
        <f>IF($O83&gt;=FB$1,$S83,0)</f>
        <v>0</v>
      </c>
      <c r="FC83" s="27">
        <f>IF($O83&gt;=FC$1,$S83,0)</f>
        <v>0</v>
      </c>
      <c r="FD83" s="27">
        <f>IF($O83&gt;=FD$1,$S83,0)</f>
        <v>0</v>
      </c>
      <c r="FE83" s="27">
        <f>IF($O83&gt;=FE$1,$S83,0)</f>
        <v>0</v>
      </c>
      <c r="FF83" s="27">
        <f>IF($O83&gt;=FF$1,$S83,0)</f>
        <v>0</v>
      </c>
      <c r="FG83" s="27">
        <f>IF($O83&gt;=FG$1,$S83,0)</f>
        <v>0</v>
      </c>
      <c r="FH83" s="27">
        <f>IF($O83&gt;=FH$1,$S83,0)</f>
        <v>0</v>
      </c>
      <c r="FI83" s="27">
        <f>IF($O83&gt;=FI$1,$S83,0)</f>
        <v>0</v>
      </c>
      <c r="FJ83" s="27">
        <f>IF($O83&gt;=FJ$1,$S83,0)</f>
        <v>0</v>
      </c>
      <c r="FK83" s="27">
        <f>IF($O83&gt;=FK$1,$S83,0)</f>
        <v>0</v>
      </c>
      <c r="FL83" s="27">
        <f>IF($O83&gt;=FL$1,$S83,0)</f>
        <v>0</v>
      </c>
      <c r="FM83" s="27">
        <f>IF($O83&gt;=FM$1,$S83,0)</f>
        <v>0</v>
      </c>
      <c r="FN83" s="27">
        <f>IF($O83&gt;=FN$1,$S83,0)</f>
        <v>0</v>
      </c>
      <c r="FO83" s="27">
        <f>IF($O83&gt;=FO$1,$S83,0)</f>
        <v>0</v>
      </c>
      <c r="FP83" s="27">
        <f>IF($O83&gt;=FP$1,$S83,0)</f>
        <v>0</v>
      </c>
      <c r="FQ83" s="27">
        <f>IF($O83&gt;=FQ$1,$S83,0)</f>
        <v>0</v>
      </c>
      <c r="FR83" s="27">
        <f>IF($O83&gt;=FR$1,$S83,0)</f>
        <v>0</v>
      </c>
      <c r="FS83" s="27">
        <f>IF($O83&gt;=FS$1,$S83,0)</f>
        <v>0</v>
      </c>
      <c r="FT83" s="27">
        <f>IF($O83&gt;=FT$1,$S83,0)</f>
        <v>0</v>
      </c>
      <c r="FU83" s="27">
        <f>IF($O83&gt;=FU$1,$S83,0)</f>
        <v>0</v>
      </c>
      <c r="FV83" s="27">
        <f>IF($O83&gt;=FV$1,$S83,0)</f>
        <v>0</v>
      </c>
      <c r="FW83" s="27">
        <f>IF($O83&gt;=FW$1,$S83,0)</f>
        <v>0</v>
      </c>
      <c r="FX83" s="27">
        <f>IF($O83&gt;=FX$1,$S83,0)</f>
        <v>0</v>
      </c>
      <c r="FY83" s="27">
        <f>IF($O83&gt;=FY$1,$S83,0)</f>
        <v>0</v>
      </c>
      <c r="FZ83" s="27">
        <f>IF($O83&gt;=FZ$1,$S83,0)</f>
        <v>0</v>
      </c>
      <c r="GA83" s="27">
        <f>IF($O83&gt;=GA$1,$S83,0)</f>
        <v>0</v>
      </c>
      <c r="GB83" s="27">
        <f>IF($O83&gt;=GB$1,$S83,0)</f>
        <v>0</v>
      </c>
      <c r="GC83" s="27">
        <f>IF($O83&gt;=GC$1,$S83,0)</f>
        <v>0</v>
      </c>
      <c r="GD83" s="27">
        <f>IF($O83&gt;=GD$1,$S83,0)</f>
        <v>0</v>
      </c>
      <c r="GE83" s="27">
        <f>IF($O83&gt;=GE$1,$S83,0)</f>
        <v>0</v>
      </c>
      <c r="GF83" s="27">
        <f>IF($O83&gt;=GF$1,$S83,0)</f>
        <v>0</v>
      </c>
      <c r="GG83" s="27">
        <f>IF($O83&gt;=GG$1,$S83,0)</f>
        <v>0</v>
      </c>
      <c r="GH83" s="27">
        <f>IF($O83&gt;=GH$1,$S83,0)</f>
        <v>0</v>
      </c>
      <c r="GI83" s="27">
        <f>IF($O83&gt;=GI$1,$S83,0)</f>
        <v>0</v>
      </c>
      <c r="GJ83" s="27">
        <f>IF($O83&gt;=GJ$1,$S83,0)</f>
        <v>0</v>
      </c>
      <c r="GK83" s="27">
        <f>IF($O83&gt;=GK$1,$S83,0)</f>
        <v>0</v>
      </c>
      <c r="GL83" s="27">
        <f>IF($O83&gt;=GL$1,$S83,0)</f>
        <v>0</v>
      </c>
      <c r="GM83" s="27">
        <f>IF($O83&gt;=GM$1,$S83,0)</f>
        <v>0</v>
      </c>
      <c r="GN83" s="27">
        <f>IF($O83&gt;=GN$1,$S83,0)</f>
        <v>0</v>
      </c>
      <c r="GO83" s="27">
        <f>IF($O83&gt;=GO$1,$S83,0)</f>
        <v>0</v>
      </c>
      <c r="GP83" s="27">
        <f>IF($O83&gt;=GP$1,$S83,0)</f>
        <v>0</v>
      </c>
      <c r="GQ83" s="27">
        <f>IF($O83&gt;=GQ$1,$S83,0)</f>
        <v>0</v>
      </c>
      <c r="GR83" s="27">
        <f>IF($O83&gt;=GR$1,$S83,0)</f>
        <v>0</v>
      </c>
      <c r="GS83" s="27">
        <f>IF($O83&gt;=GS$1,$S83,0)</f>
        <v>0</v>
      </c>
      <c r="GT83" s="27">
        <f>IF($O83&gt;=GT$1,$S83,0)</f>
        <v>0</v>
      </c>
      <c r="GU83" s="27">
        <f>IF($O83&gt;=GU$1,$S83,0)</f>
        <v>0</v>
      </c>
      <c r="GV83" s="27">
        <f>IF($O83&gt;=GV$1,$S83,0)</f>
        <v>0</v>
      </c>
      <c r="GW83" s="27">
        <f>IF($O83&gt;=GW$1,$S83,0)</f>
        <v>0</v>
      </c>
      <c r="GX83" s="27">
        <f>IF($O83&gt;=GX$1,$S83,0)</f>
        <v>0</v>
      </c>
      <c r="GY83" s="27">
        <f>IF($O83&gt;=GY$1,$S83,0)</f>
        <v>0</v>
      </c>
      <c r="GZ83" s="27">
        <f>IF($O83&gt;=GZ$1,$S83,0)</f>
        <v>0</v>
      </c>
      <c r="HA83" s="27">
        <f>IF($O83&gt;=HA$1,$S83,0)</f>
        <v>0</v>
      </c>
      <c r="HB83" s="27">
        <f>IF($O83&gt;=HB$1,$S83,0)</f>
        <v>0</v>
      </c>
      <c r="HC83" s="27">
        <f>IF($O83&gt;=HC$1,$S83,0)</f>
        <v>0</v>
      </c>
    </row>
    <row r="84" spans="1:211">
      <c r="A84" s="3">
        <v>187151</v>
      </c>
      <c r="B84" s="3" t="s">
        <v>102</v>
      </c>
      <c r="C84" s="3" t="s">
        <v>9</v>
      </c>
      <c r="D84" s="3">
        <v>53</v>
      </c>
      <c r="E84" s="4">
        <v>41390</v>
      </c>
      <c r="F84" s="5">
        <v>5.1534246575342468</v>
      </c>
      <c r="G84" s="3" t="s">
        <v>99</v>
      </c>
      <c r="H84" s="4">
        <v>23974</v>
      </c>
      <c r="I84" s="9" t="s">
        <v>838</v>
      </c>
      <c r="J84" s="5">
        <v>1336.48</v>
      </c>
      <c r="K84" s="31">
        <v>349</v>
      </c>
      <c r="L84" s="32">
        <v>5</v>
      </c>
      <c r="M84" s="33">
        <f>VLOOKUP(L84,FIND,3,TRUE)</f>
        <v>1</v>
      </c>
      <c r="N84" s="32">
        <f>IF(L84&gt;30,180,VLOOKUP(L84,TEMPO,2,FALSE))</f>
        <v>30</v>
      </c>
      <c r="O84" s="32">
        <f>IF(R84&gt;0,4,N84)</f>
        <v>4</v>
      </c>
      <c r="P84" s="96">
        <f>J84*M84*L84</f>
        <v>6682.4</v>
      </c>
      <c r="Q84" s="96">
        <f>10934.45*2</f>
        <v>21868.9</v>
      </c>
      <c r="R84" s="96">
        <f>IF(P84&lt;=Q84,P84/4,0)</f>
        <v>1670.6</v>
      </c>
      <c r="S84" s="5">
        <f>IF(P84&gt;=Q84,P84/N84,0)</f>
        <v>0</v>
      </c>
      <c r="T84" s="3"/>
      <c r="U84" s="3">
        <f>IF(T84="",1,0)</f>
        <v>1</v>
      </c>
      <c r="V84" s="3">
        <v>10</v>
      </c>
      <c r="W84" s="5">
        <v>0.7</v>
      </c>
      <c r="X84" s="5">
        <v>203.3</v>
      </c>
      <c r="Y84" s="5">
        <f>X84*W84</f>
        <v>142.31</v>
      </c>
      <c r="Z84" s="5">
        <v>400</v>
      </c>
      <c r="AA84" s="5">
        <f>S84+Y84+Z84</f>
        <v>542.30999999999995</v>
      </c>
      <c r="AB84" s="39">
        <f>(J84/12+J84/12*1.3333333333+450/12+J84/30*6/12+J84)*1.3+Y84+Z84+153.9</f>
        <v>2849.1735111062849</v>
      </c>
      <c r="AC84" s="39" t="s">
        <v>9</v>
      </c>
      <c r="AD84" s="39">
        <f>J84*1.3+400+153.9</f>
        <v>2291.3240000000001</v>
      </c>
      <c r="AE84" s="39">
        <f>SUMIFS('CUSTO MENSAL FUNC NOVO'!H:H,'CUSTO MENSAL FUNC NOVO'!A:A,'VALORES MENSAIS'!AC84)</f>
        <v>2257.5630000000001</v>
      </c>
      <c r="AF84" s="27">
        <f>IF($R84&gt;0,$R84,$S84)+$Y84+$Z84</f>
        <v>2212.91</v>
      </c>
      <c r="AG84" s="27">
        <f>IF($R84&gt;0,$R84,$S84)+$Y84+$Z84</f>
        <v>2212.91</v>
      </c>
      <c r="AH84" s="27">
        <f>IF($R84&gt;0,$R84,$S84)+$Y84+$Z84</f>
        <v>2212.91</v>
      </c>
      <c r="AI84" s="27">
        <f>IF($R84&gt;0,$R84,$S84)+$Y84+$Z84</f>
        <v>2212.91</v>
      </c>
      <c r="AJ84" s="27">
        <f>IF($O84&gt;=AJ$1,$S84+$Y84+$Z84,$Y84+$Z84)</f>
        <v>542.30999999999995</v>
      </c>
      <c r="AK84" s="27">
        <f>IF($O84&gt;=AK$1,$S84+$Y84+$Z84,$Y84+$Z84)</f>
        <v>542.30999999999995</v>
      </c>
      <c r="AL84" s="27">
        <f>IF($O84&gt;=AL$1,$S84+$Y84+$Z84,$Y84+$Z84)</f>
        <v>542.30999999999995</v>
      </c>
      <c r="AM84" s="27">
        <f>IF($O84&gt;=AM$1,$S84+$Y84+$Z84,$Y84+$Z84)</f>
        <v>542.30999999999995</v>
      </c>
      <c r="AN84" s="27">
        <f>IF($O84&gt;=AN$1,$S84+$Y84+$Z84,$Y84+$Z84)</f>
        <v>542.30999999999995</v>
      </c>
      <c r="AO84" s="27">
        <f>IF($O84&gt;=AO$1,$S84+$Y84+$Z84,$Y84+$Z84)</f>
        <v>542.30999999999995</v>
      </c>
      <c r="AP84" s="27">
        <f>IF($O84&gt;=AP$1,$S84+$Y84+$Z84,$Y84+$Z84)</f>
        <v>542.30999999999995</v>
      </c>
      <c r="AQ84" s="27">
        <f>IF($O84&gt;=AQ$1,$S84+$Y84+$Z84,$Y84+$Z84)</f>
        <v>542.30999999999995</v>
      </c>
      <c r="AR84" s="27">
        <f>IF($O84&gt;=AR$1,$S84+$Y84+$Z84,$Y84+$Z84)</f>
        <v>542.30999999999995</v>
      </c>
      <c r="AS84" s="27">
        <f>IF($O84&gt;=AS$1,$S84+$Y84+$Z84,$Y84+$Z84)</f>
        <v>542.30999999999995</v>
      </c>
      <c r="AT84" s="27">
        <f>IF($O84&gt;=AT$1,$S84+$Y84+$Z84,$Y84+$Z84)</f>
        <v>542.30999999999995</v>
      </c>
      <c r="AU84" s="27">
        <f>IF($O84&gt;=AU$1,$S84+$Y84+$Z84,$Y84+$Z84)</f>
        <v>542.30999999999995</v>
      </c>
      <c r="AV84" s="27">
        <f>IF($O84&gt;=AV$1,$S84+$Y84+$Z84,$Y84+$Z84)</f>
        <v>542.30999999999995</v>
      </c>
      <c r="AW84" s="27">
        <f>IF($O84&gt;=AW$1,$S84+$Y84+$Z84,$Y84+$Z84)</f>
        <v>542.30999999999995</v>
      </c>
      <c r="AX84" s="27">
        <f>IF($O84&gt;=AX$1,$S84+$Y84+$Z84,$Y84+$Z84)</f>
        <v>542.30999999999995</v>
      </c>
      <c r="AY84" s="27">
        <f>IF($O84&gt;=AY$1,$S84+$Y84+$Z84,$Y84+$Z84)</f>
        <v>542.30999999999995</v>
      </c>
      <c r="AZ84" s="27">
        <f>IF($O84&gt;=AZ$1,$S84+$Y84+$Z84,$Y84+$Z84)</f>
        <v>542.30999999999995</v>
      </c>
      <c r="BA84" s="27">
        <f>IF($O84&gt;=BA$1,$S84+$Y84+$Z84,$Y84+$Z84)</f>
        <v>542.30999999999995</v>
      </c>
      <c r="BB84" s="27">
        <f>IF($O84&gt;=BB$1,$S84+$Y84+$Z84,$Y84+$Z84)</f>
        <v>542.30999999999995</v>
      </c>
      <c r="BC84" s="27">
        <f>IF($O84&gt;=BC$1,$S84+$Y84+$Z84,$Y84+$Z84)</f>
        <v>542.30999999999995</v>
      </c>
      <c r="BD84" s="27">
        <f>IF($O84&gt;=BD$1,$S84+$Y84+$Z84,$Y84+$Z84)</f>
        <v>542.30999999999995</v>
      </c>
      <c r="BE84" s="27">
        <f>IF($O84&gt;=BE$1,$S84+$Y84+$Z84,$Y84+$Z84)</f>
        <v>542.30999999999995</v>
      </c>
      <c r="BF84" s="27">
        <f>IF($O84&gt;=BF$1,$S84+$Y84+$Z84,$Y84+$Z84)</f>
        <v>542.30999999999995</v>
      </c>
      <c r="BG84" s="27">
        <f>IF($O84&gt;=BG$1,$S84+$Y84+$Z84,$Y84+$Z84)</f>
        <v>542.30999999999995</v>
      </c>
      <c r="BH84" s="27">
        <f>IF($O84&gt;=BH$1,$S84+$Y84+$Z84,$Y84+$Z84)</f>
        <v>542.30999999999995</v>
      </c>
      <c r="BI84" s="27">
        <f>IF($O84&gt;=BI$1,$S84+$Y84+$Z84,$Y84+$Z84)</f>
        <v>542.30999999999995</v>
      </c>
      <c r="BJ84" s="27">
        <f>IF($O84&gt;=BJ$1,$S84+$Y84+$Z84,$Y84+$Z84)</f>
        <v>542.30999999999995</v>
      </c>
      <c r="BK84" s="27">
        <f>IF($O84&gt;=BK$1,$S84+$Y84+$Z84,$Y84+$Z84)</f>
        <v>542.30999999999995</v>
      </c>
      <c r="BL84" s="27">
        <f>IF($O84&gt;=BL$1,$S84+$Y84+$Z84,$Y84+$Z84)</f>
        <v>542.30999999999995</v>
      </c>
      <c r="BM84" s="27">
        <f>IF($O84&gt;=BM$1,$S84+$Y84+$Z84,$Y84+$Z84)</f>
        <v>542.30999999999995</v>
      </c>
      <c r="BN84" s="27">
        <f>IF($O84&gt;=BN$1,$S84+$Y84+$Z84,$Y84+$Z84)</f>
        <v>542.30999999999995</v>
      </c>
      <c r="BO84" s="27">
        <f>IF($O84&gt;=BO$1,$S84+$Y84+$Z84,$Y84+$Z84)</f>
        <v>542.30999999999995</v>
      </c>
      <c r="BP84" s="27">
        <f>IF($O84&gt;=BP$1,$S84+$Y84+$Z84,$Y84+$Z84)</f>
        <v>542.30999999999995</v>
      </c>
      <c r="BQ84" s="27">
        <f>IF($O84&gt;=BQ$1,$S84+$Y84+$Z84,$Y84+$Z84)</f>
        <v>542.30999999999995</v>
      </c>
      <c r="BR84" s="27">
        <f>IF($O84&gt;=BR$1,$S84+$Y84+$Z84,$Y84+$Z84)</f>
        <v>542.30999999999995</v>
      </c>
      <c r="BS84" s="27">
        <f>IF($O84&gt;=BS$1,$S84+$Y84+$Z84,$Y84+$Z84)</f>
        <v>542.30999999999995</v>
      </c>
      <c r="BT84" s="27">
        <f>IF($O84&gt;=BT$1,$S84+$Y84+$Z84,$Y84+$Z84)</f>
        <v>542.30999999999995</v>
      </c>
      <c r="BU84" s="27">
        <f>IF($O84&gt;=BU$1,$S84+$Y84+$Z84,$Y84+$Z84)</f>
        <v>542.30999999999995</v>
      </c>
      <c r="BV84" s="27">
        <f>IF($O84&gt;=BV$1,$S84+$Y84+$Z84,$Y84+$Z84)</f>
        <v>542.30999999999995</v>
      </c>
      <c r="BW84" s="27">
        <f>IF($O84&gt;=BW$1,$S84+$Y84+$Z84,$Y84+$Z84)</f>
        <v>542.30999999999995</v>
      </c>
      <c r="BX84" s="27">
        <f>IF($O84&gt;=BX$1,$S84+$Y84+$Z84,$Y84+$Z84)</f>
        <v>542.30999999999995</v>
      </c>
      <c r="BY84" s="27">
        <f>IF($O84&gt;=BY$1,$S84+$Y84+$Z84,$Y84+$Z84)</f>
        <v>542.30999999999995</v>
      </c>
      <c r="BZ84" s="27">
        <f>IF($O84&gt;=BZ$1,$S84+$Y84+$Z84,$Y84+$Z84)</f>
        <v>542.30999999999995</v>
      </c>
      <c r="CA84" s="27">
        <f>IF($O84&gt;=CA$1,$S84+$Y84+$Z84,$Y84+$Z84)</f>
        <v>542.30999999999995</v>
      </c>
      <c r="CB84" s="27">
        <f>IF($O84&gt;=CB$1,$S84+$Y84+$Z84,$Y84+$Z84)</f>
        <v>542.30999999999995</v>
      </c>
      <c r="CC84" s="27">
        <f>IF($O84&gt;=CC$1,$S84+$Y84+$Z84,$Y84+$Z84)</f>
        <v>542.30999999999995</v>
      </c>
      <c r="CD84" s="27">
        <f>IF($O84&gt;=CD$1,$S84+$Y84+$Z84,$Y84+$Z84)</f>
        <v>542.30999999999995</v>
      </c>
      <c r="CE84" s="27">
        <f>IF($O84&gt;=CE$1,$S84+$Y84+$Z84,$Y84+$Z84)</f>
        <v>542.30999999999995</v>
      </c>
      <c r="CF84" s="27">
        <f>IF($O84&gt;=CF$1,$S84+$Y84+$Z84,$Y84+$Z84)</f>
        <v>542.30999999999995</v>
      </c>
      <c r="CG84" s="27">
        <f>IF($O84&gt;=CG$1,$S84+$Y84+$Z84,$Y84+$Z84)</f>
        <v>542.30999999999995</v>
      </c>
      <c r="CH84" s="27">
        <f>IF($O84&gt;=CH$1,$S84+$Y84+$Z84,$Y84+$Z84)</f>
        <v>542.30999999999995</v>
      </c>
      <c r="CI84" s="27">
        <f>IF($O84&gt;=CI$1,$S84+$Y84+$Z84,$Y84+$Z84)</f>
        <v>542.30999999999995</v>
      </c>
      <c r="CJ84" s="27">
        <f>IF($O84&gt;=CJ$1,$S84+$Y84+$Z84,$Y84+$Z84)</f>
        <v>542.30999999999995</v>
      </c>
      <c r="CK84" s="27">
        <f>IF($O84&gt;=CK$1,$S84+$Y84+$Z84,$Y84+$Z84)</f>
        <v>542.30999999999995</v>
      </c>
      <c r="CL84" s="27">
        <f>IF($O84&gt;=CL$1,$S84+$Y84+$Z84,$Y84+$Z84)</f>
        <v>542.30999999999995</v>
      </c>
      <c r="CM84" s="27">
        <f>IF($O84&gt;=CM$1,$S84+$Y84+$Z84,$Y84+$Z84)</f>
        <v>542.30999999999995</v>
      </c>
      <c r="CN84" s="27">
        <f>IF($O84&gt;=CN$1,$S84+$Y84,$Y84)</f>
        <v>142.31</v>
      </c>
      <c r="CO84" s="27">
        <f>IF($O84&gt;=CO$1,$S84+$Y84,$Y84)</f>
        <v>142.31</v>
      </c>
      <c r="CP84" s="27">
        <f>IF($O84&gt;=CP$1,$S84+$Y84,$Y84)</f>
        <v>142.31</v>
      </c>
      <c r="CQ84" s="27">
        <f>IF($O84&gt;=CQ$1,$S84+$Y84,$Y84)</f>
        <v>142.31</v>
      </c>
      <c r="CR84" s="27">
        <f>IF($O84&gt;=CR$1,$S84+$Y84,$Y84)</f>
        <v>142.31</v>
      </c>
      <c r="CS84" s="27">
        <f>IF($O84&gt;=CS$1,$S84+$Y84,$Y84)</f>
        <v>142.31</v>
      </c>
      <c r="CT84" s="27">
        <f>IF($O84&gt;=CT$1,$S84+$Y84,$Y84)</f>
        <v>142.31</v>
      </c>
      <c r="CU84" s="27">
        <f>IF($O84&gt;=CU$1,$S84+$Y84,$Y84)</f>
        <v>142.31</v>
      </c>
      <c r="CV84" s="27">
        <f>IF($O84&gt;=CV$1,$S84+$Y84,$Y84)</f>
        <v>142.31</v>
      </c>
      <c r="CW84" s="27">
        <f>IF($O84&gt;=CW$1,$S84+$Y84,$Y84)</f>
        <v>142.31</v>
      </c>
      <c r="CX84" s="27">
        <f>IF($O84&gt;=CX$1,$S84+$Y84,$Y84)</f>
        <v>142.31</v>
      </c>
      <c r="CY84" s="27">
        <f>IF($O84&gt;=CY$1,$S84+$Y84,$Y84)</f>
        <v>142.31</v>
      </c>
      <c r="CZ84" s="27">
        <f>IF($O84&gt;=CZ$1,$S84+$Y84,$Y84)</f>
        <v>142.31</v>
      </c>
      <c r="DA84" s="27">
        <f>IF($O84&gt;=DA$1,$S84+$Y84,$Y84)</f>
        <v>142.31</v>
      </c>
      <c r="DB84" s="27">
        <f>IF($O84&gt;=DB$1,$S84+$Y84,$Y84)</f>
        <v>142.31</v>
      </c>
      <c r="DC84" s="27">
        <f>IF($O84&gt;=DC$1,$S84+$Y84,$Y84)</f>
        <v>142.31</v>
      </c>
      <c r="DD84" s="27">
        <f>IF($O84&gt;=DD$1,$S84+$Y84,$Y84)</f>
        <v>142.31</v>
      </c>
      <c r="DE84" s="27">
        <f>IF($O84&gt;=DE$1,$S84+$Y84,$Y84)</f>
        <v>142.31</v>
      </c>
      <c r="DF84" s="27">
        <f>IF($O84&gt;=DF$1,$S84+$Y84,$Y84)</f>
        <v>142.31</v>
      </c>
      <c r="DG84" s="27">
        <f>IF($O84&gt;=DG$1,$S84+$Y84,$Y84)</f>
        <v>142.31</v>
      </c>
      <c r="DH84" s="27">
        <f>IF($O84&gt;=DH$1,$S84+$Y84,$Y84)</f>
        <v>142.31</v>
      </c>
      <c r="DI84" s="27">
        <f>IF($O84&gt;=DI$1,$S84+$Y84,$Y84)</f>
        <v>142.31</v>
      </c>
      <c r="DJ84" s="27">
        <f>IF($O84&gt;=DJ$1,$S84+$Y84,$Y84)</f>
        <v>142.31</v>
      </c>
      <c r="DK84" s="27">
        <f>IF($O84&gt;=DK$1,$S84+$Y84,$Y84)</f>
        <v>142.31</v>
      </c>
      <c r="DL84" s="27">
        <f>IF($O84&gt;=DL$1,$S84+$Y84,$Y84)</f>
        <v>142.31</v>
      </c>
      <c r="DM84" s="27">
        <f>IF($O84&gt;=DM$1,$S84+$Y84,$Y84)</f>
        <v>142.31</v>
      </c>
      <c r="DN84" s="27">
        <f>IF($O84&gt;=DN$1,$S84+$Y84,$Y84)</f>
        <v>142.31</v>
      </c>
      <c r="DO84" s="27">
        <f>IF($O84&gt;=DO$1,$S84+$Y84,$Y84)</f>
        <v>142.31</v>
      </c>
      <c r="DP84" s="27">
        <f>IF($O84&gt;=DP$1,$S84+$Y84,$Y84)</f>
        <v>142.31</v>
      </c>
      <c r="DQ84" s="27">
        <f>IF($O84&gt;=DQ$1,$S84+$Y84,$Y84)</f>
        <v>142.31</v>
      </c>
      <c r="DR84" s="27">
        <f>IF($O84&gt;=DR$1,$S84+$Y84,$Y84)</f>
        <v>142.31</v>
      </c>
      <c r="DS84" s="27">
        <f>IF($O84&gt;=DS$1,$S84+$Y84,$Y84)</f>
        <v>142.31</v>
      </c>
      <c r="DT84" s="27">
        <f>IF($O84&gt;=DT$1,$S84+$Y84,$Y84)</f>
        <v>142.31</v>
      </c>
      <c r="DU84" s="27">
        <f>IF($O84&gt;=DU$1,$S84+$Y84,$Y84)</f>
        <v>142.31</v>
      </c>
      <c r="DV84" s="27">
        <f>IF($O84&gt;=DV$1,$S84+$Y84,$Y84)</f>
        <v>142.31</v>
      </c>
      <c r="DW84" s="27">
        <f>IF($O84&gt;=DW$1,$S84+$Y84,$Y84)</f>
        <v>142.31</v>
      </c>
      <c r="DX84" s="27">
        <f>IF($O84&gt;=DX$1,$S84+$Y84,$Y84)</f>
        <v>142.31</v>
      </c>
      <c r="DY84" s="27">
        <f>IF($O84&gt;=DY$1,$S84+$Y84,$Y84)</f>
        <v>142.31</v>
      </c>
      <c r="DZ84" s="27">
        <f>IF($O84&gt;=DZ$1,$S84+$Y84,$Y84)</f>
        <v>142.31</v>
      </c>
      <c r="EA84" s="27">
        <f>IF($O84&gt;=EA$1,$S84+$Y84,$Y84)</f>
        <v>142.31</v>
      </c>
      <c r="EB84" s="27">
        <f>IF($O84&gt;=EB$1,$S84+$Y84,$Y84)</f>
        <v>142.31</v>
      </c>
      <c r="EC84" s="27">
        <f>IF($O84&gt;=EC$1,$S84+$Y84,$Y84)</f>
        <v>142.31</v>
      </c>
      <c r="ED84" s="27">
        <f>IF($O84&gt;=ED$1,$S84+$Y84,$Y84)</f>
        <v>142.31</v>
      </c>
      <c r="EE84" s="27">
        <f>IF($O84&gt;=EE$1,$S84+$Y84,$Y84)</f>
        <v>142.31</v>
      </c>
      <c r="EF84" s="27">
        <f>IF($O84&gt;=EF$1,$S84+$Y84,$Y84)</f>
        <v>142.31</v>
      </c>
      <c r="EG84" s="27">
        <f>IF($O84&gt;=EG$1,$S84+$Y84,$Y84)</f>
        <v>142.31</v>
      </c>
      <c r="EH84" s="27">
        <f>IF($O84&gt;=EH$1,$S84+$Y84,$Y84)</f>
        <v>142.31</v>
      </c>
      <c r="EI84" s="27">
        <f>IF($O84&gt;=EI$1,$S84+$Y84,$Y84)</f>
        <v>142.31</v>
      </c>
      <c r="EJ84" s="27">
        <f>IF($O84&gt;=EJ$1,$S84+$Y84,$Y84)</f>
        <v>142.31</v>
      </c>
      <c r="EK84" s="27">
        <f>IF($O84&gt;=EK$1,$S84+$Y84,$Y84)</f>
        <v>142.31</v>
      </c>
      <c r="EL84" s="27">
        <f>IF($O84&gt;=EL$1,$S84+$Y84,$Y84)</f>
        <v>142.31</v>
      </c>
      <c r="EM84" s="27">
        <f>IF($O84&gt;=EM$1,$S84+$Y84,$Y84)</f>
        <v>142.31</v>
      </c>
      <c r="EN84" s="27">
        <f>IF($O84&gt;=EN$1,$S84+$Y84,$Y84)</f>
        <v>142.31</v>
      </c>
      <c r="EO84" s="27">
        <f>IF($O84&gt;=EO$1,$S84+$Y84,$Y84)</f>
        <v>142.31</v>
      </c>
      <c r="EP84" s="27">
        <f>IF($O84&gt;=EP$1,$S84+$Y84,$Y84)</f>
        <v>142.31</v>
      </c>
      <c r="EQ84" s="27">
        <f>IF($O84&gt;=EQ$1,$S84+$Y84,$Y84)</f>
        <v>142.31</v>
      </c>
      <c r="ER84" s="27">
        <f>IF($O84&gt;=ER$1,$S84+$Y84,$Y84)</f>
        <v>142.31</v>
      </c>
      <c r="ES84" s="27">
        <f>IF($O84&gt;=ES$1,$S84+$Y84,$Y84)</f>
        <v>142.31</v>
      </c>
      <c r="ET84" s="27">
        <f>IF($O84&gt;=ET$1,$S84+$Y84,$Y84)</f>
        <v>142.31</v>
      </c>
      <c r="EU84" s="27">
        <f>IF($O84&gt;=EU$1,$S84+$Y84,$Y84)</f>
        <v>142.31</v>
      </c>
      <c r="EV84" s="27">
        <f>IF($O84&gt;=EV$1,$S84,0)</f>
        <v>0</v>
      </c>
      <c r="EW84" s="27">
        <f>IF($O84&gt;=EW$1,$S84,0)</f>
        <v>0</v>
      </c>
      <c r="EX84" s="27">
        <f>IF($O84&gt;=EX$1,$S84,0)</f>
        <v>0</v>
      </c>
      <c r="EY84" s="27">
        <f>IF($O84&gt;=EY$1,$S84,0)</f>
        <v>0</v>
      </c>
      <c r="EZ84" s="27">
        <f>IF($O84&gt;=EZ$1,$S84,0)</f>
        <v>0</v>
      </c>
      <c r="FA84" s="27">
        <f>IF($O84&gt;=FA$1,$S84,0)</f>
        <v>0</v>
      </c>
      <c r="FB84" s="27">
        <f>IF($O84&gt;=FB$1,$S84,0)</f>
        <v>0</v>
      </c>
      <c r="FC84" s="27">
        <f>IF($O84&gt;=FC$1,$S84,0)</f>
        <v>0</v>
      </c>
      <c r="FD84" s="27">
        <f>IF($O84&gt;=FD$1,$S84,0)</f>
        <v>0</v>
      </c>
      <c r="FE84" s="27">
        <f>IF($O84&gt;=FE$1,$S84,0)</f>
        <v>0</v>
      </c>
      <c r="FF84" s="27">
        <f>IF($O84&gt;=FF$1,$S84,0)</f>
        <v>0</v>
      </c>
      <c r="FG84" s="27">
        <f>IF($O84&gt;=FG$1,$S84,0)</f>
        <v>0</v>
      </c>
      <c r="FH84" s="27">
        <f>IF($O84&gt;=FH$1,$S84,0)</f>
        <v>0</v>
      </c>
      <c r="FI84" s="27">
        <f>IF($O84&gt;=FI$1,$S84,0)</f>
        <v>0</v>
      </c>
      <c r="FJ84" s="27">
        <f>IF($O84&gt;=FJ$1,$S84,0)</f>
        <v>0</v>
      </c>
      <c r="FK84" s="27">
        <f>IF($O84&gt;=FK$1,$S84,0)</f>
        <v>0</v>
      </c>
      <c r="FL84" s="27">
        <f>IF($O84&gt;=FL$1,$S84,0)</f>
        <v>0</v>
      </c>
      <c r="FM84" s="27">
        <f>IF($O84&gt;=FM$1,$S84,0)</f>
        <v>0</v>
      </c>
      <c r="FN84" s="27">
        <f>IF($O84&gt;=FN$1,$S84,0)</f>
        <v>0</v>
      </c>
      <c r="FO84" s="27">
        <f>IF($O84&gt;=FO$1,$S84,0)</f>
        <v>0</v>
      </c>
      <c r="FP84" s="27">
        <f>IF($O84&gt;=FP$1,$S84,0)</f>
        <v>0</v>
      </c>
      <c r="FQ84" s="27">
        <f>IF($O84&gt;=FQ$1,$S84,0)</f>
        <v>0</v>
      </c>
      <c r="FR84" s="27">
        <f>IF($O84&gt;=FR$1,$S84,0)</f>
        <v>0</v>
      </c>
      <c r="FS84" s="27">
        <f>IF($O84&gt;=FS$1,$S84,0)</f>
        <v>0</v>
      </c>
      <c r="FT84" s="27">
        <f>IF($O84&gt;=FT$1,$S84,0)</f>
        <v>0</v>
      </c>
      <c r="FU84" s="27">
        <f>IF($O84&gt;=FU$1,$S84,0)</f>
        <v>0</v>
      </c>
      <c r="FV84" s="27">
        <f>IF($O84&gt;=FV$1,$S84,0)</f>
        <v>0</v>
      </c>
      <c r="FW84" s="27">
        <f>IF($O84&gt;=FW$1,$S84,0)</f>
        <v>0</v>
      </c>
      <c r="FX84" s="27">
        <f>IF($O84&gt;=FX$1,$S84,0)</f>
        <v>0</v>
      </c>
      <c r="FY84" s="27">
        <f>IF($O84&gt;=FY$1,$S84,0)</f>
        <v>0</v>
      </c>
      <c r="FZ84" s="27">
        <f>IF($O84&gt;=FZ$1,$S84,0)</f>
        <v>0</v>
      </c>
      <c r="GA84" s="27">
        <f>IF($O84&gt;=GA$1,$S84,0)</f>
        <v>0</v>
      </c>
      <c r="GB84" s="27">
        <f>IF($O84&gt;=GB$1,$S84,0)</f>
        <v>0</v>
      </c>
      <c r="GC84" s="27">
        <f>IF($O84&gt;=GC$1,$S84,0)</f>
        <v>0</v>
      </c>
      <c r="GD84" s="27">
        <f>IF($O84&gt;=GD$1,$S84,0)</f>
        <v>0</v>
      </c>
      <c r="GE84" s="27">
        <f>IF($O84&gt;=GE$1,$S84,0)</f>
        <v>0</v>
      </c>
      <c r="GF84" s="27">
        <f>IF($O84&gt;=GF$1,$S84,0)</f>
        <v>0</v>
      </c>
      <c r="GG84" s="27">
        <f>IF($O84&gt;=GG$1,$S84,0)</f>
        <v>0</v>
      </c>
      <c r="GH84" s="27">
        <f>IF($O84&gt;=GH$1,$S84,0)</f>
        <v>0</v>
      </c>
      <c r="GI84" s="27">
        <f>IF($O84&gt;=GI$1,$S84,0)</f>
        <v>0</v>
      </c>
      <c r="GJ84" s="27">
        <f>IF($O84&gt;=GJ$1,$S84,0)</f>
        <v>0</v>
      </c>
      <c r="GK84" s="27">
        <f>IF($O84&gt;=GK$1,$S84,0)</f>
        <v>0</v>
      </c>
      <c r="GL84" s="27">
        <f>IF($O84&gt;=GL$1,$S84,0)</f>
        <v>0</v>
      </c>
      <c r="GM84" s="27">
        <f>IF($O84&gt;=GM$1,$S84,0)</f>
        <v>0</v>
      </c>
      <c r="GN84" s="27">
        <f>IF($O84&gt;=GN$1,$S84,0)</f>
        <v>0</v>
      </c>
      <c r="GO84" s="27">
        <f>IF($O84&gt;=GO$1,$S84,0)</f>
        <v>0</v>
      </c>
      <c r="GP84" s="27">
        <f>IF($O84&gt;=GP$1,$S84,0)</f>
        <v>0</v>
      </c>
      <c r="GQ84" s="27">
        <f>IF($O84&gt;=GQ$1,$S84,0)</f>
        <v>0</v>
      </c>
      <c r="GR84" s="27">
        <f>IF($O84&gt;=GR$1,$S84,0)</f>
        <v>0</v>
      </c>
      <c r="GS84" s="27">
        <f>IF($O84&gt;=GS$1,$S84,0)</f>
        <v>0</v>
      </c>
      <c r="GT84" s="27">
        <f>IF($O84&gt;=GT$1,$S84,0)</f>
        <v>0</v>
      </c>
      <c r="GU84" s="27">
        <f>IF($O84&gt;=GU$1,$S84,0)</f>
        <v>0</v>
      </c>
      <c r="GV84" s="27">
        <f>IF($O84&gt;=GV$1,$S84,0)</f>
        <v>0</v>
      </c>
      <c r="GW84" s="27">
        <f>IF($O84&gt;=GW$1,$S84,0)</f>
        <v>0</v>
      </c>
      <c r="GX84" s="27">
        <f>IF($O84&gt;=GX$1,$S84,0)</f>
        <v>0</v>
      </c>
      <c r="GY84" s="27">
        <f>IF($O84&gt;=GY$1,$S84,0)</f>
        <v>0</v>
      </c>
      <c r="GZ84" s="27">
        <f>IF($O84&gt;=GZ$1,$S84,0)</f>
        <v>0</v>
      </c>
      <c r="HA84" s="27">
        <f>IF($O84&gt;=HA$1,$S84,0)</f>
        <v>0</v>
      </c>
      <c r="HB84" s="27">
        <f>IF($O84&gt;=HB$1,$S84,0)</f>
        <v>0</v>
      </c>
      <c r="HC84" s="27">
        <f>IF($O84&gt;=HC$1,$S84,0)</f>
        <v>0</v>
      </c>
    </row>
    <row r="85" spans="1:211">
      <c r="A85" s="3">
        <v>80357</v>
      </c>
      <c r="B85" s="3" t="s">
        <v>199</v>
      </c>
      <c r="C85" s="3" t="s">
        <v>9</v>
      </c>
      <c r="D85" s="3">
        <v>62</v>
      </c>
      <c r="E85" s="4">
        <v>36255</v>
      </c>
      <c r="F85" s="5">
        <v>19.221917808219178</v>
      </c>
      <c r="G85" s="3" t="s">
        <v>99</v>
      </c>
      <c r="H85" s="4">
        <v>20612</v>
      </c>
      <c r="I85" s="9" t="s">
        <v>838</v>
      </c>
      <c r="J85" s="5">
        <v>1674.75</v>
      </c>
      <c r="K85" s="31">
        <v>349</v>
      </c>
      <c r="L85" s="32">
        <v>19</v>
      </c>
      <c r="M85" s="33">
        <f>VLOOKUP(L85,FIND,3,TRUE)</f>
        <v>1.2</v>
      </c>
      <c r="N85" s="32">
        <f>IF(L85&gt;30,180,VLOOKUP(L85,TEMPO,2,FALSE))</f>
        <v>114</v>
      </c>
      <c r="O85" s="32">
        <f>IF(R85&gt;0,4,N85)</f>
        <v>114</v>
      </c>
      <c r="P85" s="96">
        <f>J85*M85*L85</f>
        <v>38184.299999999996</v>
      </c>
      <c r="Q85" s="96">
        <f>10934.45*2</f>
        <v>21868.9</v>
      </c>
      <c r="R85" s="96">
        <f>IF(P85&lt;=Q85,P85/4,0)</f>
        <v>0</v>
      </c>
      <c r="S85" s="5">
        <f>IF(P85&gt;=Q85,P85/N85,0)</f>
        <v>334.95</v>
      </c>
      <c r="T85" s="3"/>
      <c r="U85" s="3">
        <f>IF(T85="",1,0)</f>
        <v>1</v>
      </c>
      <c r="V85" s="3">
        <v>36</v>
      </c>
      <c r="W85" s="5">
        <v>0.6</v>
      </c>
      <c r="X85" s="5">
        <v>402.65</v>
      </c>
      <c r="Y85" s="5">
        <f>X85*W85</f>
        <v>241.58999999999997</v>
      </c>
      <c r="Z85" s="5">
        <v>400</v>
      </c>
      <c r="AA85" s="5">
        <f>S85+Y85+Z85</f>
        <v>976.54</v>
      </c>
      <c r="AB85" s="39">
        <f>(J85/12+J85/12*1.3333333333+450/12+J85/30*6/12+J85)*1.3+Y85+Z85+153.9</f>
        <v>3481.0408333272862</v>
      </c>
      <c r="AC85" s="39" t="s">
        <v>9</v>
      </c>
      <c r="AD85" s="39">
        <f>J85*1.3+400+153.9</f>
        <v>2731.0750000000003</v>
      </c>
      <c r="AE85" s="39">
        <f>SUMIFS('CUSTO MENSAL FUNC NOVO'!H:H,'CUSTO MENSAL FUNC NOVO'!A:A,'VALORES MENSAIS'!AC85)</f>
        <v>2257.5630000000001</v>
      </c>
      <c r="AF85" s="27">
        <f>IF($R85&gt;0,$R85,$S85)+$Y85+$Z85</f>
        <v>976.54</v>
      </c>
      <c r="AG85" s="27">
        <f>IF($R85&gt;0,$R85,$S85)+$Y85+$Z85</f>
        <v>976.54</v>
      </c>
      <c r="AH85" s="27">
        <f>IF($R85&gt;0,$R85,$S85)+$Y85+$Z85</f>
        <v>976.54</v>
      </c>
      <c r="AI85" s="27">
        <f>IF($R85&gt;0,$R85,$S85)+$Y85+$Z85</f>
        <v>976.54</v>
      </c>
      <c r="AJ85" s="27">
        <f>IF($O85&gt;=AJ$1,$S85+$Y85+$Z85,$Y85+$Z85)</f>
        <v>976.54</v>
      </c>
      <c r="AK85" s="27">
        <f>IF($O85&gt;=AK$1,$S85+$Y85+$Z85,$Y85+$Z85)</f>
        <v>976.54</v>
      </c>
      <c r="AL85" s="27">
        <f>IF($O85&gt;=AL$1,$S85+$Y85+$Z85,$Y85+$Z85)</f>
        <v>976.54</v>
      </c>
      <c r="AM85" s="27">
        <f>IF($O85&gt;=AM$1,$S85+$Y85+$Z85,$Y85+$Z85)</f>
        <v>976.54</v>
      </c>
      <c r="AN85" s="27">
        <f>IF($O85&gt;=AN$1,$S85+$Y85+$Z85,$Y85+$Z85)</f>
        <v>976.54</v>
      </c>
      <c r="AO85" s="27">
        <f>IF($O85&gt;=AO$1,$S85+$Y85+$Z85,$Y85+$Z85)</f>
        <v>976.54</v>
      </c>
      <c r="AP85" s="27">
        <f>IF($O85&gt;=AP$1,$S85+$Y85+$Z85,$Y85+$Z85)</f>
        <v>976.54</v>
      </c>
      <c r="AQ85" s="27">
        <f>IF($O85&gt;=AQ$1,$S85+$Y85+$Z85,$Y85+$Z85)</f>
        <v>976.54</v>
      </c>
      <c r="AR85" s="27">
        <f>IF($O85&gt;=AR$1,$S85+$Y85+$Z85,$Y85+$Z85)</f>
        <v>976.54</v>
      </c>
      <c r="AS85" s="27">
        <f>IF($O85&gt;=AS$1,$S85+$Y85+$Z85,$Y85+$Z85)</f>
        <v>976.54</v>
      </c>
      <c r="AT85" s="27">
        <f>IF($O85&gt;=AT$1,$S85+$Y85+$Z85,$Y85+$Z85)</f>
        <v>976.54</v>
      </c>
      <c r="AU85" s="27">
        <f>IF($O85&gt;=AU$1,$S85+$Y85+$Z85,$Y85+$Z85)</f>
        <v>976.54</v>
      </c>
      <c r="AV85" s="27">
        <f>IF($O85&gt;=AV$1,$S85+$Y85+$Z85,$Y85+$Z85)</f>
        <v>976.54</v>
      </c>
      <c r="AW85" s="27">
        <f>IF($O85&gt;=AW$1,$S85+$Y85+$Z85,$Y85+$Z85)</f>
        <v>976.54</v>
      </c>
      <c r="AX85" s="27">
        <f>IF($O85&gt;=AX$1,$S85+$Y85+$Z85,$Y85+$Z85)</f>
        <v>976.54</v>
      </c>
      <c r="AY85" s="27">
        <f>IF($O85&gt;=AY$1,$S85+$Y85+$Z85,$Y85+$Z85)</f>
        <v>976.54</v>
      </c>
      <c r="AZ85" s="27">
        <f>IF($O85&gt;=AZ$1,$S85+$Y85+$Z85,$Y85+$Z85)</f>
        <v>976.54</v>
      </c>
      <c r="BA85" s="27">
        <f>IF($O85&gt;=BA$1,$S85+$Y85+$Z85,$Y85+$Z85)</f>
        <v>976.54</v>
      </c>
      <c r="BB85" s="27">
        <f>IF($O85&gt;=BB$1,$S85+$Y85+$Z85,$Y85+$Z85)</f>
        <v>976.54</v>
      </c>
      <c r="BC85" s="27">
        <f>IF($O85&gt;=BC$1,$S85+$Y85+$Z85,$Y85+$Z85)</f>
        <v>976.54</v>
      </c>
      <c r="BD85" s="27">
        <f>IF($O85&gt;=BD$1,$S85+$Y85+$Z85,$Y85+$Z85)</f>
        <v>976.54</v>
      </c>
      <c r="BE85" s="27">
        <f>IF($O85&gt;=BE$1,$S85+$Y85+$Z85,$Y85+$Z85)</f>
        <v>976.54</v>
      </c>
      <c r="BF85" s="27">
        <f>IF($O85&gt;=BF$1,$S85+$Y85+$Z85,$Y85+$Z85)</f>
        <v>976.54</v>
      </c>
      <c r="BG85" s="27">
        <f>IF($O85&gt;=BG$1,$S85+$Y85+$Z85,$Y85+$Z85)</f>
        <v>976.54</v>
      </c>
      <c r="BH85" s="27">
        <f>IF($O85&gt;=BH$1,$S85+$Y85+$Z85,$Y85+$Z85)</f>
        <v>976.54</v>
      </c>
      <c r="BI85" s="27">
        <f>IF($O85&gt;=BI$1,$S85+$Y85+$Z85,$Y85+$Z85)</f>
        <v>976.54</v>
      </c>
      <c r="BJ85" s="27">
        <f>IF($O85&gt;=BJ$1,$S85+$Y85+$Z85,$Y85+$Z85)</f>
        <v>976.54</v>
      </c>
      <c r="BK85" s="27">
        <f>IF($O85&gt;=BK$1,$S85+$Y85+$Z85,$Y85+$Z85)</f>
        <v>976.54</v>
      </c>
      <c r="BL85" s="27">
        <f>IF($O85&gt;=BL$1,$S85+$Y85+$Z85,$Y85+$Z85)</f>
        <v>976.54</v>
      </c>
      <c r="BM85" s="27">
        <f>IF($O85&gt;=BM$1,$S85+$Y85+$Z85,$Y85+$Z85)</f>
        <v>976.54</v>
      </c>
      <c r="BN85" s="27">
        <f>IF($O85&gt;=BN$1,$S85+$Y85+$Z85,$Y85+$Z85)</f>
        <v>976.54</v>
      </c>
      <c r="BO85" s="27">
        <f>IF($O85&gt;=BO$1,$S85+$Y85+$Z85,$Y85+$Z85)</f>
        <v>976.54</v>
      </c>
      <c r="BP85" s="27">
        <f>IF($O85&gt;=BP$1,$S85+$Y85+$Z85,$Y85+$Z85)</f>
        <v>976.54</v>
      </c>
      <c r="BQ85" s="27">
        <f>IF($O85&gt;=BQ$1,$S85+$Y85+$Z85,$Y85+$Z85)</f>
        <v>976.54</v>
      </c>
      <c r="BR85" s="27">
        <f>IF($O85&gt;=BR$1,$S85+$Y85+$Z85,$Y85+$Z85)</f>
        <v>976.54</v>
      </c>
      <c r="BS85" s="27">
        <f>IF($O85&gt;=BS$1,$S85+$Y85+$Z85,$Y85+$Z85)</f>
        <v>976.54</v>
      </c>
      <c r="BT85" s="27">
        <f>IF($O85&gt;=BT$1,$S85+$Y85+$Z85,$Y85+$Z85)</f>
        <v>976.54</v>
      </c>
      <c r="BU85" s="27">
        <f>IF($O85&gt;=BU$1,$S85+$Y85+$Z85,$Y85+$Z85)</f>
        <v>976.54</v>
      </c>
      <c r="BV85" s="27">
        <f>IF($O85&gt;=BV$1,$S85+$Y85+$Z85,$Y85+$Z85)</f>
        <v>976.54</v>
      </c>
      <c r="BW85" s="27">
        <f>IF($O85&gt;=BW$1,$S85+$Y85+$Z85,$Y85+$Z85)</f>
        <v>976.54</v>
      </c>
      <c r="BX85" s="27">
        <f>IF($O85&gt;=BX$1,$S85+$Y85+$Z85,$Y85+$Z85)</f>
        <v>976.54</v>
      </c>
      <c r="BY85" s="27">
        <f>IF($O85&gt;=BY$1,$S85+$Y85+$Z85,$Y85+$Z85)</f>
        <v>976.54</v>
      </c>
      <c r="BZ85" s="27">
        <f>IF($O85&gt;=BZ$1,$S85+$Y85+$Z85,$Y85+$Z85)</f>
        <v>976.54</v>
      </c>
      <c r="CA85" s="27">
        <f>IF($O85&gt;=CA$1,$S85+$Y85+$Z85,$Y85+$Z85)</f>
        <v>976.54</v>
      </c>
      <c r="CB85" s="27">
        <f>IF($O85&gt;=CB$1,$S85+$Y85+$Z85,$Y85+$Z85)</f>
        <v>976.54</v>
      </c>
      <c r="CC85" s="27">
        <f>IF($O85&gt;=CC$1,$S85+$Y85+$Z85,$Y85+$Z85)</f>
        <v>976.54</v>
      </c>
      <c r="CD85" s="27">
        <f>IF($O85&gt;=CD$1,$S85+$Y85+$Z85,$Y85+$Z85)</f>
        <v>976.54</v>
      </c>
      <c r="CE85" s="27">
        <f>IF($O85&gt;=CE$1,$S85+$Y85+$Z85,$Y85+$Z85)</f>
        <v>976.54</v>
      </c>
      <c r="CF85" s="27">
        <f>IF($O85&gt;=CF$1,$S85+$Y85+$Z85,$Y85+$Z85)</f>
        <v>976.54</v>
      </c>
      <c r="CG85" s="27">
        <f>IF($O85&gt;=CG$1,$S85+$Y85+$Z85,$Y85+$Z85)</f>
        <v>976.54</v>
      </c>
      <c r="CH85" s="27">
        <f>IF($O85&gt;=CH$1,$S85+$Y85+$Z85,$Y85+$Z85)</f>
        <v>976.54</v>
      </c>
      <c r="CI85" s="27">
        <f>IF($O85&gt;=CI$1,$S85+$Y85+$Z85,$Y85+$Z85)</f>
        <v>976.54</v>
      </c>
      <c r="CJ85" s="27">
        <f>IF($O85&gt;=CJ$1,$S85+$Y85+$Z85,$Y85+$Z85)</f>
        <v>976.54</v>
      </c>
      <c r="CK85" s="27">
        <f>IF($O85&gt;=CK$1,$S85+$Y85+$Z85,$Y85+$Z85)</f>
        <v>976.54</v>
      </c>
      <c r="CL85" s="27">
        <f>IF($O85&gt;=CL$1,$S85+$Y85+$Z85,$Y85+$Z85)</f>
        <v>976.54</v>
      </c>
      <c r="CM85" s="27">
        <f>IF($O85&gt;=CM$1,$S85+$Y85+$Z85,$Y85+$Z85)</f>
        <v>976.54</v>
      </c>
      <c r="CN85" s="27">
        <f>IF($O85&gt;=CN$1,$S85+$Y85,$Y85)</f>
        <v>576.54</v>
      </c>
      <c r="CO85" s="27">
        <f>IF($O85&gt;=CO$1,$S85+$Y85,$Y85)</f>
        <v>576.54</v>
      </c>
      <c r="CP85" s="27">
        <f>IF($O85&gt;=CP$1,$S85+$Y85,$Y85)</f>
        <v>576.54</v>
      </c>
      <c r="CQ85" s="27">
        <f>IF($O85&gt;=CQ$1,$S85+$Y85,$Y85)</f>
        <v>576.54</v>
      </c>
      <c r="CR85" s="27">
        <f>IF($O85&gt;=CR$1,$S85+$Y85,$Y85)</f>
        <v>576.54</v>
      </c>
      <c r="CS85" s="27">
        <f>IF($O85&gt;=CS$1,$S85+$Y85,$Y85)</f>
        <v>576.54</v>
      </c>
      <c r="CT85" s="27">
        <f>IF($O85&gt;=CT$1,$S85+$Y85,$Y85)</f>
        <v>576.54</v>
      </c>
      <c r="CU85" s="27">
        <f>IF($O85&gt;=CU$1,$S85+$Y85,$Y85)</f>
        <v>576.54</v>
      </c>
      <c r="CV85" s="27">
        <f>IF($O85&gt;=CV$1,$S85+$Y85,$Y85)</f>
        <v>576.54</v>
      </c>
      <c r="CW85" s="27">
        <f>IF($O85&gt;=CW$1,$S85+$Y85,$Y85)</f>
        <v>576.54</v>
      </c>
      <c r="CX85" s="27">
        <f>IF($O85&gt;=CX$1,$S85+$Y85,$Y85)</f>
        <v>576.54</v>
      </c>
      <c r="CY85" s="27">
        <f>IF($O85&gt;=CY$1,$S85+$Y85,$Y85)</f>
        <v>576.54</v>
      </c>
      <c r="CZ85" s="27">
        <f>IF($O85&gt;=CZ$1,$S85+$Y85,$Y85)</f>
        <v>576.54</v>
      </c>
      <c r="DA85" s="27">
        <f>IF($O85&gt;=DA$1,$S85+$Y85,$Y85)</f>
        <v>576.54</v>
      </c>
      <c r="DB85" s="27">
        <f>IF($O85&gt;=DB$1,$S85+$Y85,$Y85)</f>
        <v>576.54</v>
      </c>
      <c r="DC85" s="27">
        <f>IF($O85&gt;=DC$1,$S85+$Y85,$Y85)</f>
        <v>576.54</v>
      </c>
      <c r="DD85" s="27">
        <f>IF($O85&gt;=DD$1,$S85+$Y85,$Y85)</f>
        <v>576.54</v>
      </c>
      <c r="DE85" s="27">
        <f>IF($O85&gt;=DE$1,$S85+$Y85,$Y85)</f>
        <v>576.54</v>
      </c>
      <c r="DF85" s="27">
        <f>IF($O85&gt;=DF$1,$S85+$Y85,$Y85)</f>
        <v>576.54</v>
      </c>
      <c r="DG85" s="27">
        <f>IF($O85&gt;=DG$1,$S85+$Y85,$Y85)</f>
        <v>576.54</v>
      </c>
      <c r="DH85" s="27">
        <f>IF($O85&gt;=DH$1,$S85+$Y85,$Y85)</f>
        <v>576.54</v>
      </c>
      <c r="DI85" s="27">
        <f>IF($O85&gt;=DI$1,$S85+$Y85,$Y85)</f>
        <v>576.54</v>
      </c>
      <c r="DJ85" s="27">
        <f>IF($O85&gt;=DJ$1,$S85+$Y85,$Y85)</f>
        <v>576.54</v>
      </c>
      <c r="DK85" s="27">
        <f>IF($O85&gt;=DK$1,$S85+$Y85,$Y85)</f>
        <v>576.54</v>
      </c>
      <c r="DL85" s="27">
        <f>IF($O85&gt;=DL$1,$S85+$Y85,$Y85)</f>
        <v>576.54</v>
      </c>
      <c r="DM85" s="27">
        <f>IF($O85&gt;=DM$1,$S85+$Y85,$Y85)</f>
        <v>576.54</v>
      </c>
      <c r="DN85" s="27">
        <f>IF($O85&gt;=DN$1,$S85+$Y85,$Y85)</f>
        <v>576.54</v>
      </c>
      <c r="DO85" s="27">
        <f>IF($O85&gt;=DO$1,$S85+$Y85,$Y85)</f>
        <v>576.54</v>
      </c>
      <c r="DP85" s="27">
        <f>IF($O85&gt;=DP$1,$S85+$Y85,$Y85)</f>
        <v>576.54</v>
      </c>
      <c r="DQ85" s="27">
        <f>IF($O85&gt;=DQ$1,$S85+$Y85,$Y85)</f>
        <v>576.54</v>
      </c>
      <c r="DR85" s="27">
        <f>IF($O85&gt;=DR$1,$S85+$Y85,$Y85)</f>
        <v>576.54</v>
      </c>
      <c r="DS85" s="27">
        <f>IF($O85&gt;=DS$1,$S85+$Y85,$Y85)</f>
        <v>576.54</v>
      </c>
      <c r="DT85" s="27">
        <f>IF($O85&gt;=DT$1,$S85+$Y85,$Y85)</f>
        <v>576.54</v>
      </c>
      <c r="DU85" s="27">
        <f>IF($O85&gt;=DU$1,$S85+$Y85,$Y85)</f>
        <v>576.54</v>
      </c>
      <c r="DV85" s="27">
        <f>IF($O85&gt;=DV$1,$S85+$Y85,$Y85)</f>
        <v>576.54</v>
      </c>
      <c r="DW85" s="27">
        <f>IF($O85&gt;=DW$1,$S85+$Y85,$Y85)</f>
        <v>576.54</v>
      </c>
      <c r="DX85" s="27">
        <f>IF($O85&gt;=DX$1,$S85+$Y85,$Y85)</f>
        <v>576.54</v>
      </c>
      <c r="DY85" s="27">
        <f>IF($O85&gt;=DY$1,$S85+$Y85,$Y85)</f>
        <v>576.54</v>
      </c>
      <c r="DZ85" s="27">
        <f>IF($O85&gt;=DZ$1,$S85+$Y85,$Y85)</f>
        <v>576.54</v>
      </c>
      <c r="EA85" s="27">
        <f>IF($O85&gt;=EA$1,$S85+$Y85,$Y85)</f>
        <v>576.54</v>
      </c>
      <c r="EB85" s="27">
        <f>IF($O85&gt;=EB$1,$S85+$Y85,$Y85)</f>
        <v>576.54</v>
      </c>
      <c r="EC85" s="27">
        <f>IF($O85&gt;=EC$1,$S85+$Y85,$Y85)</f>
        <v>576.54</v>
      </c>
      <c r="ED85" s="27">
        <f>IF($O85&gt;=ED$1,$S85+$Y85,$Y85)</f>
        <v>576.54</v>
      </c>
      <c r="EE85" s="27">
        <f>IF($O85&gt;=EE$1,$S85+$Y85,$Y85)</f>
        <v>576.54</v>
      </c>
      <c r="EF85" s="27">
        <f>IF($O85&gt;=EF$1,$S85+$Y85,$Y85)</f>
        <v>576.54</v>
      </c>
      <c r="EG85" s="27">
        <f>IF($O85&gt;=EG$1,$S85+$Y85,$Y85)</f>
        <v>576.54</v>
      </c>
      <c r="EH85" s="27">
        <f>IF($O85&gt;=EH$1,$S85+$Y85,$Y85)</f>
        <v>576.54</v>
      </c>
      <c r="EI85" s="27">
        <f>IF($O85&gt;=EI$1,$S85+$Y85,$Y85)</f>
        <v>576.54</v>
      </c>
      <c r="EJ85" s="27">
        <f>IF($O85&gt;=EJ$1,$S85+$Y85,$Y85)</f>
        <v>576.54</v>
      </c>
      <c r="EK85" s="27">
        <f>IF($O85&gt;=EK$1,$S85+$Y85,$Y85)</f>
        <v>576.54</v>
      </c>
      <c r="EL85" s="27">
        <f>IF($O85&gt;=EL$1,$S85+$Y85,$Y85)</f>
        <v>576.54</v>
      </c>
      <c r="EM85" s="27">
        <f>IF($O85&gt;=EM$1,$S85+$Y85,$Y85)</f>
        <v>576.54</v>
      </c>
      <c r="EN85" s="27">
        <f>IF($O85&gt;=EN$1,$S85+$Y85,$Y85)</f>
        <v>576.54</v>
      </c>
      <c r="EO85" s="27">
        <f>IF($O85&gt;=EO$1,$S85+$Y85,$Y85)</f>
        <v>576.54</v>
      </c>
      <c r="EP85" s="27">
        <f>IF($O85&gt;=EP$1,$S85+$Y85,$Y85)</f>
        <v>241.58999999999997</v>
      </c>
      <c r="EQ85" s="27">
        <f>IF($O85&gt;=EQ$1,$S85+$Y85,$Y85)</f>
        <v>241.58999999999997</v>
      </c>
      <c r="ER85" s="27">
        <f>IF($O85&gt;=ER$1,$S85+$Y85,$Y85)</f>
        <v>241.58999999999997</v>
      </c>
      <c r="ES85" s="27">
        <f>IF($O85&gt;=ES$1,$S85+$Y85,$Y85)</f>
        <v>241.58999999999997</v>
      </c>
      <c r="ET85" s="27">
        <f>IF($O85&gt;=ET$1,$S85+$Y85,$Y85)</f>
        <v>241.58999999999997</v>
      </c>
      <c r="EU85" s="27">
        <f>IF($O85&gt;=EU$1,$S85+$Y85,$Y85)</f>
        <v>241.58999999999997</v>
      </c>
      <c r="EV85" s="27">
        <f>IF($O85&gt;=EV$1,$S85,0)</f>
        <v>0</v>
      </c>
      <c r="EW85" s="27">
        <f>IF($O85&gt;=EW$1,$S85,0)</f>
        <v>0</v>
      </c>
      <c r="EX85" s="27">
        <f>IF($O85&gt;=EX$1,$S85,0)</f>
        <v>0</v>
      </c>
      <c r="EY85" s="27">
        <f>IF($O85&gt;=EY$1,$S85,0)</f>
        <v>0</v>
      </c>
      <c r="EZ85" s="27">
        <f>IF($O85&gt;=EZ$1,$S85,0)</f>
        <v>0</v>
      </c>
      <c r="FA85" s="27">
        <f>IF($O85&gt;=FA$1,$S85,0)</f>
        <v>0</v>
      </c>
      <c r="FB85" s="27">
        <f>IF($O85&gt;=FB$1,$S85,0)</f>
        <v>0</v>
      </c>
      <c r="FC85" s="27">
        <f>IF($O85&gt;=FC$1,$S85,0)</f>
        <v>0</v>
      </c>
      <c r="FD85" s="27">
        <f>IF($O85&gt;=FD$1,$S85,0)</f>
        <v>0</v>
      </c>
      <c r="FE85" s="27">
        <f>IF($O85&gt;=FE$1,$S85,0)</f>
        <v>0</v>
      </c>
      <c r="FF85" s="27">
        <f>IF($O85&gt;=FF$1,$S85,0)</f>
        <v>0</v>
      </c>
      <c r="FG85" s="27">
        <f>IF($O85&gt;=FG$1,$S85,0)</f>
        <v>0</v>
      </c>
      <c r="FH85" s="27">
        <f>IF($O85&gt;=FH$1,$S85,0)</f>
        <v>0</v>
      </c>
      <c r="FI85" s="27">
        <f>IF($O85&gt;=FI$1,$S85,0)</f>
        <v>0</v>
      </c>
      <c r="FJ85" s="27">
        <f>IF($O85&gt;=FJ$1,$S85,0)</f>
        <v>0</v>
      </c>
      <c r="FK85" s="27">
        <f>IF($O85&gt;=FK$1,$S85,0)</f>
        <v>0</v>
      </c>
      <c r="FL85" s="27">
        <f>IF($O85&gt;=FL$1,$S85,0)</f>
        <v>0</v>
      </c>
      <c r="FM85" s="27">
        <f>IF($O85&gt;=FM$1,$S85,0)</f>
        <v>0</v>
      </c>
      <c r="FN85" s="27">
        <f>IF($O85&gt;=FN$1,$S85,0)</f>
        <v>0</v>
      </c>
      <c r="FO85" s="27">
        <f>IF($O85&gt;=FO$1,$S85,0)</f>
        <v>0</v>
      </c>
      <c r="FP85" s="27">
        <f>IF($O85&gt;=FP$1,$S85,0)</f>
        <v>0</v>
      </c>
      <c r="FQ85" s="27">
        <f>IF($O85&gt;=FQ$1,$S85,0)</f>
        <v>0</v>
      </c>
      <c r="FR85" s="27">
        <f>IF($O85&gt;=FR$1,$S85,0)</f>
        <v>0</v>
      </c>
      <c r="FS85" s="27">
        <f>IF($O85&gt;=FS$1,$S85,0)</f>
        <v>0</v>
      </c>
      <c r="FT85" s="27">
        <f>IF($O85&gt;=FT$1,$S85,0)</f>
        <v>0</v>
      </c>
      <c r="FU85" s="27">
        <f>IF($O85&gt;=FU$1,$S85,0)</f>
        <v>0</v>
      </c>
      <c r="FV85" s="27">
        <f>IF($O85&gt;=FV$1,$S85,0)</f>
        <v>0</v>
      </c>
      <c r="FW85" s="27">
        <f>IF($O85&gt;=FW$1,$S85,0)</f>
        <v>0</v>
      </c>
      <c r="FX85" s="27">
        <f>IF($O85&gt;=FX$1,$S85,0)</f>
        <v>0</v>
      </c>
      <c r="FY85" s="27">
        <f>IF($O85&gt;=FY$1,$S85,0)</f>
        <v>0</v>
      </c>
      <c r="FZ85" s="27">
        <f>IF($O85&gt;=FZ$1,$S85,0)</f>
        <v>0</v>
      </c>
      <c r="GA85" s="27">
        <f>IF($O85&gt;=GA$1,$S85,0)</f>
        <v>0</v>
      </c>
      <c r="GB85" s="27">
        <f>IF($O85&gt;=GB$1,$S85,0)</f>
        <v>0</v>
      </c>
      <c r="GC85" s="27">
        <f>IF($O85&gt;=GC$1,$S85,0)</f>
        <v>0</v>
      </c>
      <c r="GD85" s="27">
        <f>IF($O85&gt;=GD$1,$S85,0)</f>
        <v>0</v>
      </c>
      <c r="GE85" s="27">
        <f>IF($O85&gt;=GE$1,$S85,0)</f>
        <v>0</v>
      </c>
      <c r="GF85" s="27">
        <f>IF($O85&gt;=GF$1,$S85,0)</f>
        <v>0</v>
      </c>
      <c r="GG85" s="27">
        <f>IF($O85&gt;=GG$1,$S85,0)</f>
        <v>0</v>
      </c>
      <c r="GH85" s="27">
        <f>IF($O85&gt;=GH$1,$S85,0)</f>
        <v>0</v>
      </c>
      <c r="GI85" s="27">
        <f>IF($O85&gt;=GI$1,$S85,0)</f>
        <v>0</v>
      </c>
      <c r="GJ85" s="27">
        <f>IF($O85&gt;=GJ$1,$S85,0)</f>
        <v>0</v>
      </c>
      <c r="GK85" s="27">
        <f>IF($O85&gt;=GK$1,$S85,0)</f>
        <v>0</v>
      </c>
      <c r="GL85" s="27">
        <f>IF($O85&gt;=GL$1,$S85,0)</f>
        <v>0</v>
      </c>
      <c r="GM85" s="27">
        <f>IF($O85&gt;=GM$1,$S85,0)</f>
        <v>0</v>
      </c>
      <c r="GN85" s="27">
        <f>IF($O85&gt;=GN$1,$S85,0)</f>
        <v>0</v>
      </c>
      <c r="GO85" s="27">
        <f>IF($O85&gt;=GO$1,$S85,0)</f>
        <v>0</v>
      </c>
      <c r="GP85" s="27">
        <f>IF($O85&gt;=GP$1,$S85,0)</f>
        <v>0</v>
      </c>
      <c r="GQ85" s="27">
        <f>IF($O85&gt;=GQ$1,$S85,0)</f>
        <v>0</v>
      </c>
      <c r="GR85" s="27">
        <f>IF($O85&gt;=GR$1,$S85,0)</f>
        <v>0</v>
      </c>
      <c r="GS85" s="27">
        <f>IF($O85&gt;=GS$1,$S85,0)</f>
        <v>0</v>
      </c>
      <c r="GT85" s="27">
        <f>IF($O85&gt;=GT$1,$S85,0)</f>
        <v>0</v>
      </c>
      <c r="GU85" s="27">
        <f>IF($O85&gt;=GU$1,$S85,0)</f>
        <v>0</v>
      </c>
      <c r="GV85" s="27">
        <f>IF($O85&gt;=GV$1,$S85,0)</f>
        <v>0</v>
      </c>
      <c r="GW85" s="27">
        <f>IF($O85&gt;=GW$1,$S85,0)</f>
        <v>0</v>
      </c>
      <c r="GX85" s="27">
        <f>IF($O85&gt;=GX$1,$S85,0)</f>
        <v>0</v>
      </c>
      <c r="GY85" s="27">
        <f>IF($O85&gt;=GY$1,$S85,0)</f>
        <v>0</v>
      </c>
      <c r="GZ85" s="27">
        <f>IF($O85&gt;=GZ$1,$S85,0)</f>
        <v>0</v>
      </c>
      <c r="HA85" s="27">
        <f>IF($O85&gt;=HA$1,$S85,0)</f>
        <v>0</v>
      </c>
      <c r="HB85" s="27">
        <f>IF($O85&gt;=HB$1,$S85,0)</f>
        <v>0</v>
      </c>
      <c r="HC85" s="27">
        <f>IF($O85&gt;=HC$1,$S85,0)</f>
        <v>0</v>
      </c>
    </row>
    <row r="86" spans="1:211">
      <c r="A86" s="3">
        <v>143405</v>
      </c>
      <c r="B86" s="3" t="s">
        <v>124</v>
      </c>
      <c r="C86" s="3" t="s">
        <v>9</v>
      </c>
      <c r="D86" s="3">
        <v>62</v>
      </c>
      <c r="E86" s="4">
        <v>39398</v>
      </c>
      <c r="F86" s="5">
        <v>10.610958904109589</v>
      </c>
      <c r="G86" s="3" t="s">
        <v>99</v>
      </c>
      <c r="H86" s="4">
        <v>20589</v>
      </c>
      <c r="I86" s="9" t="s">
        <v>838</v>
      </c>
      <c r="J86" s="5">
        <v>1602.73</v>
      </c>
      <c r="K86" s="31">
        <v>349</v>
      </c>
      <c r="L86" s="32">
        <v>11</v>
      </c>
      <c r="M86" s="33">
        <f>VLOOKUP(L86,FIND,3,TRUE)</f>
        <v>1.1000000000000001</v>
      </c>
      <c r="N86" s="32">
        <f>IF(L86&gt;30,180,VLOOKUP(L86,TEMPO,2,FALSE))</f>
        <v>66</v>
      </c>
      <c r="O86" s="32">
        <f>IF(R86&gt;0,4,N86)</f>
        <v>4</v>
      </c>
      <c r="P86" s="96">
        <f>J86*M86*L86</f>
        <v>19393.033000000003</v>
      </c>
      <c r="Q86" s="96">
        <f>10934.45*2</f>
        <v>21868.9</v>
      </c>
      <c r="R86" s="96">
        <f>IF(P86&lt;=Q86,P86/4,0)</f>
        <v>4848.2582500000008</v>
      </c>
      <c r="S86" s="5">
        <f>IF(P86&gt;=Q86,P86/N86,0)</f>
        <v>0</v>
      </c>
      <c r="T86" s="3"/>
      <c r="U86" s="3">
        <f>IF(T86="",1,0)</f>
        <v>1</v>
      </c>
      <c r="V86" s="3">
        <v>31</v>
      </c>
      <c r="W86" s="5">
        <v>0</v>
      </c>
      <c r="X86" s="5">
        <v>402.65</v>
      </c>
      <c r="Y86" s="5">
        <f>X86*W86</f>
        <v>0</v>
      </c>
      <c r="Z86" s="5">
        <v>400</v>
      </c>
      <c r="AA86" s="5">
        <f>S86+Y86+Z86</f>
        <v>400</v>
      </c>
      <c r="AB86" s="39">
        <f>(J86/12+J86/12*1.3333333333+450/12+J86/30*6/12+J86)*1.3+Y86+Z86+153.9</f>
        <v>3126.0593444386568</v>
      </c>
      <c r="AC86" s="39" t="s">
        <v>9</v>
      </c>
      <c r="AD86" s="39">
        <f>J86*1.3+400+153.9</f>
        <v>2637.4490000000001</v>
      </c>
      <c r="AE86" s="39">
        <f>SUMIFS('CUSTO MENSAL FUNC NOVO'!H:H,'CUSTO MENSAL FUNC NOVO'!A:A,'VALORES MENSAIS'!AC86)</f>
        <v>2257.5630000000001</v>
      </c>
      <c r="AF86" s="27">
        <f>IF($R86&gt;0,$R86,$S86)+$Y86+$Z86</f>
        <v>5248.2582500000008</v>
      </c>
      <c r="AG86" s="27">
        <f>IF($R86&gt;0,$R86,$S86)+$Y86+$Z86</f>
        <v>5248.2582500000008</v>
      </c>
      <c r="AH86" s="27">
        <f>IF($R86&gt;0,$R86,$S86)+$Y86+$Z86</f>
        <v>5248.2582500000008</v>
      </c>
      <c r="AI86" s="27">
        <f>IF($R86&gt;0,$R86,$S86)+$Y86+$Z86</f>
        <v>5248.2582500000008</v>
      </c>
      <c r="AJ86" s="27">
        <f>IF($O86&gt;=AJ$1,$S86+$Y86+$Z86,$Y86+$Z86)</f>
        <v>400</v>
      </c>
      <c r="AK86" s="27">
        <f>IF($O86&gt;=AK$1,$S86+$Y86+$Z86,$Y86+$Z86)</f>
        <v>400</v>
      </c>
      <c r="AL86" s="27">
        <f>IF($O86&gt;=AL$1,$S86+$Y86+$Z86,$Y86+$Z86)</f>
        <v>400</v>
      </c>
      <c r="AM86" s="27">
        <f>IF($O86&gt;=AM$1,$S86+$Y86+$Z86,$Y86+$Z86)</f>
        <v>400</v>
      </c>
      <c r="AN86" s="27">
        <f>IF($O86&gt;=AN$1,$S86+$Y86+$Z86,$Y86+$Z86)</f>
        <v>400</v>
      </c>
      <c r="AO86" s="27">
        <f>IF($O86&gt;=AO$1,$S86+$Y86+$Z86,$Y86+$Z86)</f>
        <v>400</v>
      </c>
      <c r="AP86" s="27">
        <f>IF($O86&gt;=AP$1,$S86+$Y86+$Z86,$Y86+$Z86)</f>
        <v>400</v>
      </c>
      <c r="AQ86" s="27">
        <f>IF($O86&gt;=AQ$1,$S86+$Y86+$Z86,$Y86+$Z86)</f>
        <v>400</v>
      </c>
      <c r="AR86" s="27">
        <f>IF($O86&gt;=AR$1,$S86+$Y86+$Z86,$Y86+$Z86)</f>
        <v>400</v>
      </c>
      <c r="AS86" s="27">
        <f>IF($O86&gt;=AS$1,$S86+$Y86+$Z86,$Y86+$Z86)</f>
        <v>400</v>
      </c>
      <c r="AT86" s="27">
        <f>IF($O86&gt;=AT$1,$S86+$Y86+$Z86,$Y86+$Z86)</f>
        <v>400</v>
      </c>
      <c r="AU86" s="27">
        <f>IF($O86&gt;=AU$1,$S86+$Y86+$Z86,$Y86+$Z86)</f>
        <v>400</v>
      </c>
      <c r="AV86" s="27">
        <f>IF($O86&gt;=AV$1,$S86+$Y86+$Z86,$Y86+$Z86)</f>
        <v>400</v>
      </c>
      <c r="AW86" s="27">
        <f>IF($O86&gt;=AW$1,$S86+$Y86+$Z86,$Y86+$Z86)</f>
        <v>400</v>
      </c>
      <c r="AX86" s="27">
        <f>IF($O86&gt;=AX$1,$S86+$Y86+$Z86,$Y86+$Z86)</f>
        <v>400</v>
      </c>
      <c r="AY86" s="27">
        <f>IF($O86&gt;=AY$1,$S86+$Y86+$Z86,$Y86+$Z86)</f>
        <v>400</v>
      </c>
      <c r="AZ86" s="27">
        <f>IF($O86&gt;=AZ$1,$S86+$Y86+$Z86,$Y86+$Z86)</f>
        <v>400</v>
      </c>
      <c r="BA86" s="27">
        <f>IF($O86&gt;=BA$1,$S86+$Y86+$Z86,$Y86+$Z86)</f>
        <v>400</v>
      </c>
      <c r="BB86" s="27">
        <f>IF($O86&gt;=BB$1,$S86+$Y86+$Z86,$Y86+$Z86)</f>
        <v>400</v>
      </c>
      <c r="BC86" s="27">
        <f>IF($O86&gt;=BC$1,$S86+$Y86+$Z86,$Y86+$Z86)</f>
        <v>400</v>
      </c>
      <c r="BD86" s="27">
        <f>IF($O86&gt;=BD$1,$S86+$Y86+$Z86,$Y86+$Z86)</f>
        <v>400</v>
      </c>
      <c r="BE86" s="27">
        <f>IF($O86&gt;=BE$1,$S86+$Y86+$Z86,$Y86+$Z86)</f>
        <v>400</v>
      </c>
      <c r="BF86" s="27">
        <f>IF($O86&gt;=BF$1,$S86+$Y86+$Z86,$Y86+$Z86)</f>
        <v>400</v>
      </c>
      <c r="BG86" s="27">
        <f>IF($O86&gt;=BG$1,$S86+$Y86+$Z86,$Y86+$Z86)</f>
        <v>400</v>
      </c>
      <c r="BH86" s="27">
        <f>IF($O86&gt;=BH$1,$S86+$Y86+$Z86,$Y86+$Z86)</f>
        <v>400</v>
      </c>
      <c r="BI86" s="27">
        <f>IF($O86&gt;=BI$1,$S86+$Y86+$Z86,$Y86+$Z86)</f>
        <v>400</v>
      </c>
      <c r="BJ86" s="27">
        <f>IF($O86&gt;=BJ$1,$S86+$Y86+$Z86,$Y86+$Z86)</f>
        <v>400</v>
      </c>
      <c r="BK86" s="27">
        <f>IF($O86&gt;=BK$1,$S86+$Y86+$Z86,$Y86+$Z86)</f>
        <v>400</v>
      </c>
      <c r="BL86" s="27">
        <f>IF($O86&gt;=BL$1,$S86+$Y86+$Z86,$Y86+$Z86)</f>
        <v>400</v>
      </c>
      <c r="BM86" s="27">
        <f>IF($O86&gt;=BM$1,$S86+$Y86+$Z86,$Y86+$Z86)</f>
        <v>400</v>
      </c>
      <c r="BN86" s="27">
        <f>IF($O86&gt;=BN$1,$S86+$Y86+$Z86,$Y86+$Z86)</f>
        <v>400</v>
      </c>
      <c r="BO86" s="27">
        <f>IF($O86&gt;=BO$1,$S86+$Y86+$Z86,$Y86+$Z86)</f>
        <v>400</v>
      </c>
      <c r="BP86" s="27">
        <f>IF($O86&gt;=BP$1,$S86+$Y86+$Z86,$Y86+$Z86)</f>
        <v>400</v>
      </c>
      <c r="BQ86" s="27">
        <f>IF($O86&gt;=BQ$1,$S86+$Y86+$Z86,$Y86+$Z86)</f>
        <v>400</v>
      </c>
      <c r="BR86" s="27">
        <f>IF($O86&gt;=BR$1,$S86+$Y86+$Z86,$Y86+$Z86)</f>
        <v>400</v>
      </c>
      <c r="BS86" s="27">
        <f>IF($O86&gt;=BS$1,$S86+$Y86+$Z86,$Y86+$Z86)</f>
        <v>400</v>
      </c>
      <c r="BT86" s="27">
        <f>IF($O86&gt;=BT$1,$S86+$Y86+$Z86,$Y86+$Z86)</f>
        <v>400</v>
      </c>
      <c r="BU86" s="27">
        <f>IF($O86&gt;=BU$1,$S86+$Y86+$Z86,$Y86+$Z86)</f>
        <v>400</v>
      </c>
      <c r="BV86" s="27">
        <f>IF($O86&gt;=BV$1,$S86+$Y86+$Z86,$Y86+$Z86)</f>
        <v>400</v>
      </c>
      <c r="BW86" s="27">
        <f>IF($O86&gt;=BW$1,$S86+$Y86+$Z86,$Y86+$Z86)</f>
        <v>400</v>
      </c>
      <c r="BX86" s="27">
        <f>IF($O86&gt;=BX$1,$S86+$Y86+$Z86,$Y86+$Z86)</f>
        <v>400</v>
      </c>
      <c r="BY86" s="27">
        <f>IF($O86&gt;=BY$1,$S86+$Y86+$Z86,$Y86+$Z86)</f>
        <v>400</v>
      </c>
      <c r="BZ86" s="27">
        <f>IF($O86&gt;=BZ$1,$S86+$Y86+$Z86,$Y86+$Z86)</f>
        <v>400</v>
      </c>
      <c r="CA86" s="27">
        <f>IF($O86&gt;=CA$1,$S86+$Y86+$Z86,$Y86+$Z86)</f>
        <v>400</v>
      </c>
      <c r="CB86" s="27">
        <f>IF($O86&gt;=CB$1,$S86+$Y86+$Z86,$Y86+$Z86)</f>
        <v>400</v>
      </c>
      <c r="CC86" s="27">
        <f>IF($O86&gt;=CC$1,$S86+$Y86+$Z86,$Y86+$Z86)</f>
        <v>400</v>
      </c>
      <c r="CD86" s="27">
        <f>IF($O86&gt;=CD$1,$S86+$Y86+$Z86,$Y86+$Z86)</f>
        <v>400</v>
      </c>
      <c r="CE86" s="27">
        <f>IF($O86&gt;=CE$1,$S86+$Y86+$Z86,$Y86+$Z86)</f>
        <v>400</v>
      </c>
      <c r="CF86" s="27">
        <f>IF($O86&gt;=CF$1,$S86+$Y86+$Z86,$Y86+$Z86)</f>
        <v>400</v>
      </c>
      <c r="CG86" s="27">
        <f>IF($O86&gt;=CG$1,$S86+$Y86+$Z86,$Y86+$Z86)</f>
        <v>400</v>
      </c>
      <c r="CH86" s="27">
        <f>IF($O86&gt;=CH$1,$S86+$Y86+$Z86,$Y86+$Z86)</f>
        <v>400</v>
      </c>
      <c r="CI86" s="27">
        <f>IF($O86&gt;=CI$1,$S86+$Y86+$Z86,$Y86+$Z86)</f>
        <v>400</v>
      </c>
      <c r="CJ86" s="27">
        <f>IF($O86&gt;=CJ$1,$S86+$Y86+$Z86,$Y86+$Z86)</f>
        <v>400</v>
      </c>
      <c r="CK86" s="27">
        <f>IF($O86&gt;=CK$1,$S86+$Y86+$Z86,$Y86+$Z86)</f>
        <v>400</v>
      </c>
      <c r="CL86" s="27">
        <f>IF($O86&gt;=CL$1,$S86+$Y86+$Z86,$Y86+$Z86)</f>
        <v>400</v>
      </c>
      <c r="CM86" s="27">
        <f>IF($O86&gt;=CM$1,$S86+$Y86+$Z86,$Y86+$Z86)</f>
        <v>400</v>
      </c>
      <c r="CN86" s="27">
        <f>IF($O86&gt;=CN$1,$S86+$Y86,$Y86)</f>
        <v>0</v>
      </c>
      <c r="CO86" s="27">
        <f>IF($O86&gt;=CO$1,$S86+$Y86,$Y86)</f>
        <v>0</v>
      </c>
      <c r="CP86" s="27">
        <f>IF($O86&gt;=CP$1,$S86+$Y86,$Y86)</f>
        <v>0</v>
      </c>
      <c r="CQ86" s="27">
        <f>IF($O86&gt;=CQ$1,$S86+$Y86,$Y86)</f>
        <v>0</v>
      </c>
      <c r="CR86" s="27">
        <f>IF($O86&gt;=CR$1,$S86+$Y86,$Y86)</f>
        <v>0</v>
      </c>
      <c r="CS86" s="27">
        <f>IF($O86&gt;=CS$1,$S86+$Y86,$Y86)</f>
        <v>0</v>
      </c>
      <c r="CT86" s="27">
        <f>IF($O86&gt;=CT$1,$S86+$Y86,$Y86)</f>
        <v>0</v>
      </c>
      <c r="CU86" s="27">
        <f>IF($O86&gt;=CU$1,$S86+$Y86,$Y86)</f>
        <v>0</v>
      </c>
      <c r="CV86" s="27">
        <f>IF($O86&gt;=CV$1,$S86+$Y86,$Y86)</f>
        <v>0</v>
      </c>
      <c r="CW86" s="27">
        <f>IF($O86&gt;=CW$1,$S86+$Y86,$Y86)</f>
        <v>0</v>
      </c>
      <c r="CX86" s="27">
        <f>IF($O86&gt;=CX$1,$S86+$Y86,$Y86)</f>
        <v>0</v>
      </c>
      <c r="CY86" s="27">
        <f>IF($O86&gt;=CY$1,$S86+$Y86,$Y86)</f>
        <v>0</v>
      </c>
      <c r="CZ86" s="27">
        <f>IF($O86&gt;=CZ$1,$S86+$Y86,$Y86)</f>
        <v>0</v>
      </c>
      <c r="DA86" s="27">
        <f>IF($O86&gt;=DA$1,$S86+$Y86,$Y86)</f>
        <v>0</v>
      </c>
      <c r="DB86" s="27">
        <f>IF($O86&gt;=DB$1,$S86+$Y86,$Y86)</f>
        <v>0</v>
      </c>
      <c r="DC86" s="27">
        <f>IF($O86&gt;=DC$1,$S86+$Y86,$Y86)</f>
        <v>0</v>
      </c>
      <c r="DD86" s="27">
        <f>IF($O86&gt;=DD$1,$S86+$Y86,$Y86)</f>
        <v>0</v>
      </c>
      <c r="DE86" s="27">
        <f>IF($O86&gt;=DE$1,$S86+$Y86,$Y86)</f>
        <v>0</v>
      </c>
      <c r="DF86" s="27">
        <f>IF($O86&gt;=DF$1,$S86+$Y86,$Y86)</f>
        <v>0</v>
      </c>
      <c r="DG86" s="27">
        <f>IF($O86&gt;=DG$1,$S86+$Y86,$Y86)</f>
        <v>0</v>
      </c>
      <c r="DH86" s="27">
        <f>IF($O86&gt;=DH$1,$S86+$Y86,$Y86)</f>
        <v>0</v>
      </c>
      <c r="DI86" s="27">
        <f>IF($O86&gt;=DI$1,$S86+$Y86,$Y86)</f>
        <v>0</v>
      </c>
      <c r="DJ86" s="27">
        <f>IF($O86&gt;=DJ$1,$S86+$Y86,$Y86)</f>
        <v>0</v>
      </c>
      <c r="DK86" s="27">
        <f>IF($O86&gt;=DK$1,$S86+$Y86,$Y86)</f>
        <v>0</v>
      </c>
      <c r="DL86" s="27">
        <f>IF($O86&gt;=DL$1,$S86+$Y86,$Y86)</f>
        <v>0</v>
      </c>
      <c r="DM86" s="27">
        <f>IF($O86&gt;=DM$1,$S86+$Y86,$Y86)</f>
        <v>0</v>
      </c>
      <c r="DN86" s="27">
        <f>IF($O86&gt;=DN$1,$S86+$Y86,$Y86)</f>
        <v>0</v>
      </c>
      <c r="DO86" s="27">
        <f>IF($O86&gt;=DO$1,$S86+$Y86,$Y86)</f>
        <v>0</v>
      </c>
      <c r="DP86" s="27">
        <f>IF($O86&gt;=DP$1,$S86+$Y86,$Y86)</f>
        <v>0</v>
      </c>
      <c r="DQ86" s="27">
        <f>IF($O86&gt;=DQ$1,$S86+$Y86,$Y86)</f>
        <v>0</v>
      </c>
      <c r="DR86" s="27">
        <f>IF($O86&gt;=DR$1,$S86+$Y86,$Y86)</f>
        <v>0</v>
      </c>
      <c r="DS86" s="27">
        <f>IF($O86&gt;=DS$1,$S86+$Y86,$Y86)</f>
        <v>0</v>
      </c>
      <c r="DT86" s="27">
        <f>IF($O86&gt;=DT$1,$S86+$Y86,$Y86)</f>
        <v>0</v>
      </c>
      <c r="DU86" s="27">
        <f>IF($O86&gt;=DU$1,$S86+$Y86,$Y86)</f>
        <v>0</v>
      </c>
      <c r="DV86" s="27">
        <f>IF($O86&gt;=DV$1,$S86+$Y86,$Y86)</f>
        <v>0</v>
      </c>
      <c r="DW86" s="27">
        <f>IF($O86&gt;=DW$1,$S86+$Y86,$Y86)</f>
        <v>0</v>
      </c>
      <c r="DX86" s="27">
        <f>IF($O86&gt;=DX$1,$S86+$Y86,$Y86)</f>
        <v>0</v>
      </c>
      <c r="DY86" s="27">
        <f>IF($O86&gt;=DY$1,$S86+$Y86,$Y86)</f>
        <v>0</v>
      </c>
      <c r="DZ86" s="27">
        <f>IF($O86&gt;=DZ$1,$S86+$Y86,$Y86)</f>
        <v>0</v>
      </c>
      <c r="EA86" s="27">
        <f>IF($O86&gt;=EA$1,$S86+$Y86,$Y86)</f>
        <v>0</v>
      </c>
      <c r="EB86" s="27">
        <f>IF($O86&gt;=EB$1,$S86+$Y86,$Y86)</f>
        <v>0</v>
      </c>
      <c r="EC86" s="27">
        <f>IF($O86&gt;=EC$1,$S86+$Y86,$Y86)</f>
        <v>0</v>
      </c>
      <c r="ED86" s="27">
        <f>IF($O86&gt;=ED$1,$S86+$Y86,$Y86)</f>
        <v>0</v>
      </c>
      <c r="EE86" s="27">
        <f>IF($O86&gt;=EE$1,$S86+$Y86,$Y86)</f>
        <v>0</v>
      </c>
      <c r="EF86" s="27">
        <f>IF($O86&gt;=EF$1,$S86+$Y86,$Y86)</f>
        <v>0</v>
      </c>
      <c r="EG86" s="27">
        <f>IF($O86&gt;=EG$1,$S86+$Y86,$Y86)</f>
        <v>0</v>
      </c>
      <c r="EH86" s="27">
        <f>IF($O86&gt;=EH$1,$S86+$Y86,$Y86)</f>
        <v>0</v>
      </c>
      <c r="EI86" s="27">
        <f>IF($O86&gt;=EI$1,$S86+$Y86,$Y86)</f>
        <v>0</v>
      </c>
      <c r="EJ86" s="27">
        <f>IF($O86&gt;=EJ$1,$S86+$Y86,$Y86)</f>
        <v>0</v>
      </c>
      <c r="EK86" s="27">
        <f>IF($O86&gt;=EK$1,$S86+$Y86,$Y86)</f>
        <v>0</v>
      </c>
      <c r="EL86" s="27">
        <f>IF($O86&gt;=EL$1,$S86+$Y86,$Y86)</f>
        <v>0</v>
      </c>
      <c r="EM86" s="27">
        <f>IF($O86&gt;=EM$1,$S86+$Y86,$Y86)</f>
        <v>0</v>
      </c>
      <c r="EN86" s="27">
        <f>IF($O86&gt;=EN$1,$S86+$Y86,$Y86)</f>
        <v>0</v>
      </c>
      <c r="EO86" s="27">
        <f>IF($O86&gt;=EO$1,$S86+$Y86,$Y86)</f>
        <v>0</v>
      </c>
      <c r="EP86" s="27">
        <f>IF($O86&gt;=EP$1,$S86+$Y86,$Y86)</f>
        <v>0</v>
      </c>
      <c r="EQ86" s="27">
        <f>IF($O86&gt;=EQ$1,$S86+$Y86,$Y86)</f>
        <v>0</v>
      </c>
      <c r="ER86" s="27">
        <f>IF($O86&gt;=ER$1,$S86+$Y86,$Y86)</f>
        <v>0</v>
      </c>
      <c r="ES86" s="27">
        <f>IF($O86&gt;=ES$1,$S86+$Y86,$Y86)</f>
        <v>0</v>
      </c>
      <c r="ET86" s="27">
        <f>IF($O86&gt;=ET$1,$S86+$Y86,$Y86)</f>
        <v>0</v>
      </c>
      <c r="EU86" s="27">
        <f>IF($O86&gt;=EU$1,$S86+$Y86,$Y86)</f>
        <v>0</v>
      </c>
      <c r="EV86" s="27">
        <f>IF($O86&gt;=EV$1,$S86,0)</f>
        <v>0</v>
      </c>
      <c r="EW86" s="27">
        <f>IF($O86&gt;=EW$1,$S86,0)</f>
        <v>0</v>
      </c>
      <c r="EX86" s="27">
        <f>IF($O86&gt;=EX$1,$S86,0)</f>
        <v>0</v>
      </c>
      <c r="EY86" s="27">
        <f>IF($O86&gt;=EY$1,$S86,0)</f>
        <v>0</v>
      </c>
      <c r="EZ86" s="27">
        <f>IF($O86&gt;=EZ$1,$S86,0)</f>
        <v>0</v>
      </c>
      <c r="FA86" s="27">
        <f>IF($O86&gt;=FA$1,$S86,0)</f>
        <v>0</v>
      </c>
      <c r="FB86" s="27">
        <f>IF($O86&gt;=FB$1,$S86,0)</f>
        <v>0</v>
      </c>
      <c r="FC86" s="27">
        <f>IF($O86&gt;=FC$1,$S86,0)</f>
        <v>0</v>
      </c>
      <c r="FD86" s="27">
        <f>IF($O86&gt;=FD$1,$S86,0)</f>
        <v>0</v>
      </c>
      <c r="FE86" s="27">
        <f>IF($O86&gt;=FE$1,$S86,0)</f>
        <v>0</v>
      </c>
      <c r="FF86" s="27">
        <f>IF($O86&gt;=FF$1,$S86,0)</f>
        <v>0</v>
      </c>
      <c r="FG86" s="27">
        <f>IF($O86&gt;=FG$1,$S86,0)</f>
        <v>0</v>
      </c>
      <c r="FH86" s="27">
        <f>IF($O86&gt;=FH$1,$S86,0)</f>
        <v>0</v>
      </c>
      <c r="FI86" s="27">
        <f>IF($O86&gt;=FI$1,$S86,0)</f>
        <v>0</v>
      </c>
      <c r="FJ86" s="27">
        <f>IF($O86&gt;=FJ$1,$S86,0)</f>
        <v>0</v>
      </c>
      <c r="FK86" s="27">
        <f>IF($O86&gt;=FK$1,$S86,0)</f>
        <v>0</v>
      </c>
      <c r="FL86" s="27">
        <f>IF($O86&gt;=FL$1,$S86,0)</f>
        <v>0</v>
      </c>
      <c r="FM86" s="27">
        <f>IF($O86&gt;=FM$1,$S86,0)</f>
        <v>0</v>
      </c>
      <c r="FN86" s="27">
        <f>IF($O86&gt;=FN$1,$S86,0)</f>
        <v>0</v>
      </c>
      <c r="FO86" s="27">
        <f>IF($O86&gt;=FO$1,$S86,0)</f>
        <v>0</v>
      </c>
      <c r="FP86" s="27">
        <f>IF($O86&gt;=FP$1,$S86,0)</f>
        <v>0</v>
      </c>
      <c r="FQ86" s="27">
        <f>IF($O86&gt;=FQ$1,$S86,0)</f>
        <v>0</v>
      </c>
      <c r="FR86" s="27">
        <f>IF($O86&gt;=FR$1,$S86,0)</f>
        <v>0</v>
      </c>
      <c r="FS86" s="27">
        <f>IF($O86&gt;=FS$1,$S86,0)</f>
        <v>0</v>
      </c>
      <c r="FT86" s="27">
        <f>IF($O86&gt;=FT$1,$S86,0)</f>
        <v>0</v>
      </c>
      <c r="FU86" s="27">
        <f>IF($O86&gt;=FU$1,$S86,0)</f>
        <v>0</v>
      </c>
      <c r="FV86" s="27">
        <f>IF($O86&gt;=FV$1,$S86,0)</f>
        <v>0</v>
      </c>
      <c r="FW86" s="27">
        <f>IF($O86&gt;=FW$1,$S86,0)</f>
        <v>0</v>
      </c>
      <c r="FX86" s="27">
        <f>IF($O86&gt;=FX$1,$S86,0)</f>
        <v>0</v>
      </c>
      <c r="FY86" s="27">
        <f>IF($O86&gt;=FY$1,$S86,0)</f>
        <v>0</v>
      </c>
      <c r="FZ86" s="27">
        <f>IF($O86&gt;=FZ$1,$S86,0)</f>
        <v>0</v>
      </c>
      <c r="GA86" s="27">
        <f>IF($O86&gt;=GA$1,$S86,0)</f>
        <v>0</v>
      </c>
      <c r="GB86" s="27">
        <f>IF($O86&gt;=GB$1,$S86,0)</f>
        <v>0</v>
      </c>
      <c r="GC86" s="27">
        <f>IF($O86&gt;=GC$1,$S86,0)</f>
        <v>0</v>
      </c>
      <c r="GD86" s="27">
        <f>IF($O86&gt;=GD$1,$S86,0)</f>
        <v>0</v>
      </c>
      <c r="GE86" s="27">
        <f>IF($O86&gt;=GE$1,$S86,0)</f>
        <v>0</v>
      </c>
      <c r="GF86" s="27">
        <f>IF($O86&gt;=GF$1,$S86,0)</f>
        <v>0</v>
      </c>
      <c r="GG86" s="27">
        <f>IF($O86&gt;=GG$1,$S86,0)</f>
        <v>0</v>
      </c>
      <c r="GH86" s="27">
        <f>IF($O86&gt;=GH$1,$S86,0)</f>
        <v>0</v>
      </c>
      <c r="GI86" s="27">
        <f>IF($O86&gt;=GI$1,$S86,0)</f>
        <v>0</v>
      </c>
      <c r="GJ86" s="27">
        <f>IF($O86&gt;=GJ$1,$S86,0)</f>
        <v>0</v>
      </c>
      <c r="GK86" s="27">
        <f>IF($O86&gt;=GK$1,$S86,0)</f>
        <v>0</v>
      </c>
      <c r="GL86" s="27">
        <f>IF($O86&gt;=GL$1,$S86,0)</f>
        <v>0</v>
      </c>
      <c r="GM86" s="27">
        <f>IF($O86&gt;=GM$1,$S86,0)</f>
        <v>0</v>
      </c>
      <c r="GN86" s="27">
        <f>IF($O86&gt;=GN$1,$S86,0)</f>
        <v>0</v>
      </c>
      <c r="GO86" s="27">
        <f>IF($O86&gt;=GO$1,$S86,0)</f>
        <v>0</v>
      </c>
      <c r="GP86" s="27">
        <f>IF($O86&gt;=GP$1,$S86,0)</f>
        <v>0</v>
      </c>
      <c r="GQ86" s="27">
        <f>IF($O86&gt;=GQ$1,$S86,0)</f>
        <v>0</v>
      </c>
      <c r="GR86" s="27">
        <f>IF($O86&gt;=GR$1,$S86,0)</f>
        <v>0</v>
      </c>
      <c r="GS86" s="27">
        <f>IF($O86&gt;=GS$1,$S86,0)</f>
        <v>0</v>
      </c>
      <c r="GT86" s="27">
        <f>IF($O86&gt;=GT$1,$S86,0)</f>
        <v>0</v>
      </c>
      <c r="GU86" s="27">
        <f>IF($O86&gt;=GU$1,$S86,0)</f>
        <v>0</v>
      </c>
      <c r="GV86" s="27">
        <f>IF($O86&gt;=GV$1,$S86,0)</f>
        <v>0</v>
      </c>
      <c r="GW86" s="27">
        <f>IF($O86&gt;=GW$1,$S86,0)</f>
        <v>0</v>
      </c>
      <c r="GX86" s="27">
        <f>IF($O86&gt;=GX$1,$S86,0)</f>
        <v>0</v>
      </c>
      <c r="GY86" s="27">
        <f>IF($O86&gt;=GY$1,$S86,0)</f>
        <v>0</v>
      </c>
      <c r="GZ86" s="27">
        <f>IF($O86&gt;=GZ$1,$S86,0)</f>
        <v>0</v>
      </c>
      <c r="HA86" s="27">
        <f>IF($O86&gt;=HA$1,$S86,0)</f>
        <v>0</v>
      </c>
      <c r="HB86" s="27">
        <f>IF($O86&gt;=HB$1,$S86,0)</f>
        <v>0</v>
      </c>
      <c r="HC86" s="27">
        <f>IF($O86&gt;=HC$1,$S86,0)</f>
        <v>0</v>
      </c>
    </row>
    <row r="87" spans="1:211">
      <c r="A87" s="3">
        <v>50091</v>
      </c>
      <c r="B87" s="3" t="s">
        <v>278</v>
      </c>
      <c r="C87" s="3" t="s">
        <v>9</v>
      </c>
      <c r="D87" s="3">
        <v>67</v>
      </c>
      <c r="E87" s="4">
        <v>33896</v>
      </c>
      <c r="F87" s="5">
        <v>25.684931506849313</v>
      </c>
      <c r="G87" s="3" t="s">
        <v>99</v>
      </c>
      <c r="H87" s="4">
        <v>18917</v>
      </c>
      <c r="I87" s="9" t="s">
        <v>838</v>
      </c>
      <c r="J87" s="5">
        <v>2010.44</v>
      </c>
      <c r="K87" s="31">
        <v>349</v>
      </c>
      <c r="L87" s="32">
        <v>26</v>
      </c>
      <c r="M87" s="33">
        <f>VLOOKUP(L87,FIND,3,TRUE)</f>
        <v>1.5</v>
      </c>
      <c r="N87" s="32">
        <f>IF(L87&gt;30,180,VLOOKUP(L87,TEMPO,2,FALSE))</f>
        <v>156</v>
      </c>
      <c r="O87" s="32">
        <f>IF(R87&gt;0,4,N87)</f>
        <v>156</v>
      </c>
      <c r="P87" s="96">
        <f>J87*M87*L87</f>
        <v>78407.16</v>
      </c>
      <c r="Q87" s="96">
        <f>10934.45*2</f>
        <v>21868.9</v>
      </c>
      <c r="R87" s="96">
        <f>IF(P87&lt;=Q87,P87/4,0)</f>
        <v>0</v>
      </c>
      <c r="S87" s="5">
        <f>IF(P87&gt;=Q87,P87/N87,0)</f>
        <v>502.61</v>
      </c>
      <c r="T87" s="3"/>
      <c r="U87" s="3">
        <f>IF(T87="",1,0)</f>
        <v>1</v>
      </c>
      <c r="V87" s="3">
        <v>41</v>
      </c>
      <c r="W87" s="5">
        <v>0.6</v>
      </c>
      <c r="X87" s="5">
        <v>402.65</v>
      </c>
      <c r="Y87" s="5">
        <f>X87*W87</f>
        <v>241.58999999999997</v>
      </c>
      <c r="Z87" s="5">
        <v>400</v>
      </c>
      <c r="AA87" s="5">
        <f>S87+Y87+Z87</f>
        <v>1144.2</v>
      </c>
      <c r="AB87" s="39">
        <f>(J87/12+J87/12*1.3333333333+450/12+J87/30*6/12+J87)*1.3+Y87+Z87+153.9</f>
        <v>4009.5660888816292</v>
      </c>
      <c r="AC87" s="39" t="s">
        <v>9</v>
      </c>
      <c r="AD87" s="39">
        <f>J87*1.3+400+153.9</f>
        <v>3167.4720000000002</v>
      </c>
      <c r="AE87" s="39">
        <f>SUMIFS('CUSTO MENSAL FUNC NOVO'!H:H,'CUSTO MENSAL FUNC NOVO'!A:A,'VALORES MENSAIS'!AC87)</f>
        <v>2257.5630000000001</v>
      </c>
      <c r="AF87" s="27">
        <f>IF($R87&gt;0,$R87,$S87)+$Y87+$Z87</f>
        <v>1144.2</v>
      </c>
      <c r="AG87" s="27">
        <f>IF($R87&gt;0,$R87,$S87)+$Y87+$Z87</f>
        <v>1144.2</v>
      </c>
      <c r="AH87" s="27">
        <f>IF($R87&gt;0,$R87,$S87)+$Y87+$Z87</f>
        <v>1144.2</v>
      </c>
      <c r="AI87" s="27">
        <f>IF($R87&gt;0,$R87,$S87)+$Y87+$Z87</f>
        <v>1144.2</v>
      </c>
      <c r="AJ87" s="27">
        <f>IF($O87&gt;=AJ$1,$S87+$Y87+$Z87,$Y87+$Z87)</f>
        <v>1144.2</v>
      </c>
      <c r="AK87" s="27">
        <f>IF($O87&gt;=AK$1,$S87+$Y87+$Z87,$Y87+$Z87)</f>
        <v>1144.2</v>
      </c>
      <c r="AL87" s="27">
        <f>IF($O87&gt;=AL$1,$S87+$Y87+$Z87,$Y87+$Z87)</f>
        <v>1144.2</v>
      </c>
      <c r="AM87" s="27">
        <f>IF($O87&gt;=AM$1,$S87+$Y87+$Z87,$Y87+$Z87)</f>
        <v>1144.2</v>
      </c>
      <c r="AN87" s="27">
        <f>IF($O87&gt;=AN$1,$S87+$Y87+$Z87,$Y87+$Z87)</f>
        <v>1144.2</v>
      </c>
      <c r="AO87" s="27">
        <f>IF($O87&gt;=AO$1,$S87+$Y87+$Z87,$Y87+$Z87)</f>
        <v>1144.2</v>
      </c>
      <c r="AP87" s="27">
        <f>IF($O87&gt;=AP$1,$S87+$Y87+$Z87,$Y87+$Z87)</f>
        <v>1144.2</v>
      </c>
      <c r="AQ87" s="27">
        <f>IF($O87&gt;=AQ$1,$S87+$Y87+$Z87,$Y87+$Z87)</f>
        <v>1144.2</v>
      </c>
      <c r="AR87" s="27">
        <f>IF($O87&gt;=AR$1,$S87+$Y87+$Z87,$Y87+$Z87)</f>
        <v>1144.2</v>
      </c>
      <c r="AS87" s="27">
        <f>IF($O87&gt;=AS$1,$S87+$Y87+$Z87,$Y87+$Z87)</f>
        <v>1144.2</v>
      </c>
      <c r="AT87" s="27">
        <f>IF($O87&gt;=AT$1,$S87+$Y87+$Z87,$Y87+$Z87)</f>
        <v>1144.2</v>
      </c>
      <c r="AU87" s="27">
        <f>IF($O87&gt;=AU$1,$S87+$Y87+$Z87,$Y87+$Z87)</f>
        <v>1144.2</v>
      </c>
      <c r="AV87" s="27">
        <f>IF($O87&gt;=AV$1,$S87+$Y87+$Z87,$Y87+$Z87)</f>
        <v>1144.2</v>
      </c>
      <c r="AW87" s="27">
        <f>IF($O87&gt;=AW$1,$S87+$Y87+$Z87,$Y87+$Z87)</f>
        <v>1144.2</v>
      </c>
      <c r="AX87" s="27">
        <f>IF($O87&gt;=AX$1,$S87+$Y87+$Z87,$Y87+$Z87)</f>
        <v>1144.2</v>
      </c>
      <c r="AY87" s="27">
        <f>IF($O87&gt;=AY$1,$S87+$Y87+$Z87,$Y87+$Z87)</f>
        <v>1144.2</v>
      </c>
      <c r="AZ87" s="27">
        <f>IF($O87&gt;=AZ$1,$S87+$Y87+$Z87,$Y87+$Z87)</f>
        <v>1144.2</v>
      </c>
      <c r="BA87" s="27">
        <f>IF($O87&gt;=BA$1,$S87+$Y87+$Z87,$Y87+$Z87)</f>
        <v>1144.2</v>
      </c>
      <c r="BB87" s="27">
        <f>IF($O87&gt;=BB$1,$S87+$Y87+$Z87,$Y87+$Z87)</f>
        <v>1144.2</v>
      </c>
      <c r="BC87" s="27">
        <f>IF($O87&gt;=BC$1,$S87+$Y87+$Z87,$Y87+$Z87)</f>
        <v>1144.2</v>
      </c>
      <c r="BD87" s="27">
        <f>IF($O87&gt;=BD$1,$S87+$Y87+$Z87,$Y87+$Z87)</f>
        <v>1144.2</v>
      </c>
      <c r="BE87" s="27">
        <f>IF($O87&gt;=BE$1,$S87+$Y87+$Z87,$Y87+$Z87)</f>
        <v>1144.2</v>
      </c>
      <c r="BF87" s="27">
        <f>IF($O87&gt;=BF$1,$S87+$Y87+$Z87,$Y87+$Z87)</f>
        <v>1144.2</v>
      </c>
      <c r="BG87" s="27">
        <f>IF($O87&gt;=BG$1,$S87+$Y87+$Z87,$Y87+$Z87)</f>
        <v>1144.2</v>
      </c>
      <c r="BH87" s="27">
        <f>IF($O87&gt;=BH$1,$S87+$Y87+$Z87,$Y87+$Z87)</f>
        <v>1144.2</v>
      </c>
      <c r="BI87" s="27">
        <f>IF($O87&gt;=BI$1,$S87+$Y87+$Z87,$Y87+$Z87)</f>
        <v>1144.2</v>
      </c>
      <c r="BJ87" s="27">
        <f>IF($O87&gt;=BJ$1,$S87+$Y87+$Z87,$Y87+$Z87)</f>
        <v>1144.2</v>
      </c>
      <c r="BK87" s="27">
        <f>IF($O87&gt;=BK$1,$S87+$Y87+$Z87,$Y87+$Z87)</f>
        <v>1144.2</v>
      </c>
      <c r="BL87" s="27">
        <f>IF($O87&gt;=BL$1,$S87+$Y87+$Z87,$Y87+$Z87)</f>
        <v>1144.2</v>
      </c>
      <c r="BM87" s="27">
        <f>IF($O87&gt;=BM$1,$S87+$Y87+$Z87,$Y87+$Z87)</f>
        <v>1144.2</v>
      </c>
      <c r="BN87" s="27">
        <f>IF($O87&gt;=BN$1,$S87+$Y87+$Z87,$Y87+$Z87)</f>
        <v>1144.2</v>
      </c>
      <c r="BO87" s="27">
        <f>IF($O87&gt;=BO$1,$S87+$Y87+$Z87,$Y87+$Z87)</f>
        <v>1144.2</v>
      </c>
      <c r="BP87" s="27">
        <f>IF($O87&gt;=BP$1,$S87+$Y87+$Z87,$Y87+$Z87)</f>
        <v>1144.2</v>
      </c>
      <c r="BQ87" s="27">
        <f>IF($O87&gt;=BQ$1,$S87+$Y87+$Z87,$Y87+$Z87)</f>
        <v>1144.2</v>
      </c>
      <c r="BR87" s="27">
        <f>IF($O87&gt;=BR$1,$S87+$Y87+$Z87,$Y87+$Z87)</f>
        <v>1144.2</v>
      </c>
      <c r="BS87" s="27">
        <f>IF($O87&gt;=BS$1,$S87+$Y87+$Z87,$Y87+$Z87)</f>
        <v>1144.2</v>
      </c>
      <c r="BT87" s="27">
        <f>IF($O87&gt;=BT$1,$S87+$Y87+$Z87,$Y87+$Z87)</f>
        <v>1144.2</v>
      </c>
      <c r="BU87" s="27">
        <f>IF($O87&gt;=BU$1,$S87+$Y87+$Z87,$Y87+$Z87)</f>
        <v>1144.2</v>
      </c>
      <c r="BV87" s="27">
        <f>IF($O87&gt;=BV$1,$S87+$Y87+$Z87,$Y87+$Z87)</f>
        <v>1144.2</v>
      </c>
      <c r="BW87" s="27">
        <f>IF($O87&gt;=BW$1,$S87+$Y87+$Z87,$Y87+$Z87)</f>
        <v>1144.2</v>
      </c>
      <c r="BX87" s="27">
        <f>IF($O87&gt;=BX$1,$S87+$Y87+$Z87,$Y87+$Z87)</f>
        <v>1144.2</v>
      </c>
      <c r="BY87" s="27">
        <f>IF($O87&gt;=BY$1,$S87+$Y87+$Z87,$Y87+$Z87)</f>
        <v>1144.2</v>
      </c>
      <c r="BZ87" s="27">
        <f>IF($O87&gt;=BZ$1,$S87+$Y87+$Z87,$Y87+$Z87)</f>
        <v>1144.2</v>
      </c>
      <c r="CA87" s="27">
        <f>IF($O87&gt;=CA$1,$S87+$Y87+$Z87,$Y87+$Z87)</f>
        <v>1144.2</v>
      </c>
      <c r="CB87" s="27">
        <f>IF($O87&gt;=CB$1,$S87+$Y87+$Z87,$Y87+$Z87)</f>
        <v>1144.2</v>
      </c>
      <c r="CC87" s="27">
        <f>IF($O87&gt;=CC$1,$S87+$Y87+$Z87,$Y87+$Z87)</f>
        <v>1144.2</v>
      </c>
      <c r="CD87" s="27">
        <f>IF($O87&gt;=CD$1,$S87+$Y87+$Z87,$Y87+$Z87)</f>
        <v>1144.2</v>
      </c>
      <c r="CE87" s="27">
        <f>IF($O87&gt;=CE$1,$S87+$Y87+$Z87,$Y87+$Z87)</f>
        <v>1144.2</v>
      </c>
      <c r="CF87" s="27">
        <f>IF($O87&gt;=CF$1,$S87+$Y87+$Z87,$Y87+$Z87)</f>
        <v>1144.2</v>
      </c>
      <c r="CG87" s="27">
        <f>IF($O87&gt;=CG$1,$S87+$Y87+$Z87,$Y87+$Z87)</f>
        <v>1144.2</v>
      </c>
      <c r="CH87" s="27">
        <f>IF($O87&gt;=CH$1,$S87+$Y87+$Z87,$Y87+$Z87)</f>
        <v>1144.2</v>
      </c>
      <c r="CI87" s="27">
        <f>IF($O87&gt;=CI$1,$S87+$Y87+$Z87,$Y87+$Z87)</f>
        <v>1144.2</v>
      </c>
      <c r="CJ87" s="27">
        <f>IF($O87&gt;=CJ$1,$S87+$Y87+$Z87,$Y87+$Z87)</f>
        <v>1144.2</v>
      </c>
      <c r="CK87" s="27">
        <f>IF($O87&gt;=CK$1,$S87+$Y87+$Z87,$Y87+$Z87)</f>
        <v>1144.2</v>
      </c>
      <c r="CL87" s="27">
        <f>IF($O87&gt;=CL$1,$S87+$Y87+$Z87,$Y87+$Z87)</f>
        <v>1144.2</v>
      </c>
      <c r="CM87" s="27">
        <f>IF($O87&gt;=CM$1,$S87+$Y87+$Z87,$Y87+$Z87)</f>
        <v>1144.2</v>
      </c>
      <c r="CN87" s="27">
        <f>IF($O87&gt;=CN$1,$S87+$Y87,$Y87)</f>
        <v>744.2</v>
      </c>
      <c r="CO87" s="27">
        <f>IF($O87&gt;=CO$1,$S87+$Y87,$Y87)</f>
        <v>744.2</v>
      </c>
      <c r="CP87" s="27">
        <f>IF($O87&gt;=CP$1,$S87+$Y87,$Y87)</f>
        <v>744.2</v>
      </c>
      <c r="CQ87" s="27">
        <f>IF($O87&gt;=CQ$1,$S87+$Y87,$Y87)</f>
        <v>744.2</v>
      </c>
      <c r="CR87" s="27">
        <f>IF($O87&gt;=CR$1,$S87+$Y87,$Y87)</f>
        <v>744.2</v>
      </c>
      <c r="CS87" s="27">
        <f>IF($O87&gt;=CS$1,$S87+$Y87,$Y87)</f>
        <v>744.2</v>
      </c>
      <c r="CT87" s="27">
        <f>IF($O87&gt;=CT$1,$S87+$Y87,$Y87)</f>
        <v>744.2</v>
      </c>
      <c r="CU87" s="27">
        <f>IF($O87&gt;=CU$1,$S87+$Y87,$Y87)</f>
        <v>744.2</v>
      </c>
      <c r="CV87" s="27">
        <f>IF($O87&gt;=CV$1,$S87+$Y87,$Y87)</f>
        <v>744.2</v>
      </c>
      <c r="CW87" s="27">
        <f>IF($O87&gt;=CW$1,$S87+$Y87,$Y87)</f>
        <v>744.2</v>
      </c>
      <c r="CX87" s="27">
        <f>IF($O87&gt;=CX$1,$S87+$Y87,$Y87)</f>
        <v>744.2</v>
      </c>
      <c r="CY87" s="27">
        <f>IF($O87&gt;=CY$1,$S87+$Y87,$Y87)</f>
        <v>744.2</v>
      </c>
      <c r="CZ87" s="27">
        <f>IF($O87&gt;=CZ$1,$S87+$Y87,$Y87)</f>
        <v>744.2</v>
      </c>
      <c r="DA87" s="27">
        <f>IF($O87&gt;=DA$1,$S87+$Y87,$Y87)</f>
        <v>744.2</v>
      </c>
      <c r="DB87" s="27">
        <f>IF($O87&gt;=DB$1,$S87+$Y87,$Y87)</f>
        <v>744.2</v>
      </c>
      <c r="DC87" s="27">
        <f>IF($O87&gt;=DC$1,$S87+$Y87,$Y87)</f>
        <v>744.2</v>
      </c>
      <c r="DD87" s="27">
        <f>IF($O87&gt;=DD$1,$S87+$Y87,$Y87)</f>
        <v>744.2</v>
      </c>
      <c r="DE87" s="27">
        <f>IF($O87&gt;=DE$1,$S87+$Y87,$Y87)</f>
        <v>744.2</v>
      </c>
      <c r="DF87" s="27">
        <f>IF($O87&gt;=DF$1,$S87+$Y87,$Y87)</f>
        <v>744.2</v>
      </c>
      <c r="DG87" s="27">
        <f>IF($O87&gt;=DG$1,$S87+$Y87,$Y87)</f>
        <v>744.2</v>
      </c>
      <c r="DH87" s="27">
        <f>IF($O87&gt;=DH$1,$S87+$Y87,$Y87)</f>
        <v>744.2</v>
      </c>
      <c r="DI87" s="27">
        <f>IF($O87&gt;=DI$1,$S87+$Y87,$Y87)</f>
        <v>744.2</v>
      </c>
      <c r="DJ87" s="27">
        <f>IF($O87&gt;=DJ$1,$S87+$Y87,$Y87)</f>
        <v>744.2</v>
      </c>
      <c r="DK87" s="27">
        <f>IF($O87&gt;=DK$1,$S87+$Y87,$Y87)</f>
        <v>744.2</v>
      </c>
      <c r="DL87" s="27">
        <f>IF($O87&gt;=DL$1,$S87+$Y87,$Y87)</f>
        <v>744.2</v>
      </c>
      <c r="DM87" s="27">
        <f>IF($O87&gt;=DM$1,$S87+$Y87,$Y87)</f>
        <v>744.2</v>
      </c>
      <c r="DN87" s="27">
        <f>IF($O87&gt;=DN$1,$S87+$Y87,$Y87)</f>
        <v>744.2</v>
      </c>
      <c r="DO87" s="27">
        <f>IF($O87&gt;=DO$1,$S87+$Y87,$Y87)</f>
        <v>744.2</v>
      </c>
      <c r="DP87" s="27">
        <f>IF($O87&gt;=DP$1,$S87+$Y87,$Y87)</f>
        <v>744.2</v>
      </c>
      <c r="DQ87" s="27">
        <f>IF($O87&gt;=DQ$1,$S87+$Y87,$Y87)</f>
        <v>744.2</v>
      </c>
      <c r="DR87" s="27">
        <f>IF($O87&gt;=DR$1,$S87+$Y87,$Y87)</f>
        <v>744.2</v>
      </c>
      <c r="DS87" s="27">
        <f>IF($O87&gt;=DS$1,$S87+$Y87,$Y87)</f>
        <v>744.2</v>
      </c>
      <c r="DT87" s="27">
        <f>IF($O87&gt;=DT$1,$S87+$Y87,$Y87)</f>
        <v>744.2</v>
      </c>
      <c r="DU87" s="27">
        <f>IF($O87&gt;=DU$1,$S87+$Y87,$Y87)</f>
        <v>744.2</v>
      </c>
      <c r="DV87" s="27">
        <f>IF($O87&gt;=DV$1,$S87+$Y87,$Y87)</f>
        <v>744.2</v>
      </c>
      <c r="DW87" s="27">
        <f>IF($O87&gt;=DW$1,$S87+$Y87,$Y87)</f>
        <v>744.2</v>
      </c>
      <c r="DX87" s="27">
        <f>IF($O87&gt;=DX$1,$S87+$Y87,$Y87)</f>
        <v>744.2</v>
      </c>
      <c r="DY87" s="27">
        <f>IF($O87&gt;=DY$1,$S87+$Y87,$Y87)</f>
        <v>744.2</v>
      </c>
      <c r="DZ87" s="27">
        <f>IF($O87&gt;=DZ$1,$S87+$Y87,$Y87)</f>
        <v>744.2</v>
      </c>
      <c r="EA87" s="27">
        <f>IF($O87&gt;=EA$1,$S87+$Y87,$Y87)</f>
        <v>744.2</v>
      </c>
      <c r="EB87" s="27">
        <f>IF($O87&gt;=EB$1,$S87+$Y87,$Y87)</f>
        <v>744.2</v>
      </c>
      <c r="EC87" s="27">
        <f>IF($O87&gt;=EC$1,$S87+$Y87,$Y87)</f>
        <v>744.2</v>
      </c>
      <c r="ED87" s="27">
        <f>IF($O87&gt;=ED$1,$S87+$Y87,$Y87)</f>
        <v>744.2</v>
      </c>
      <c r="EE87" s="27">
        <f>IF($O87&gt;=EE$1,$S87+$Y87,$Y87)</f>
        <v>744.2</v>
      </c>
      <c r="EF87" s="27">
        <f>IF($O87&gt;=EF$1,$S87+$Y87,$Y87)</f>
        <v>744.2</v>
      </c>
      <c r="EG87" s="27">
        <f>IF($O87&gt;=EG$1,$S87+$Y87,$Y87)</f>
        <v>744.2</v>
      </c>
      <c r="EH87" s="27">
        <f>IF($O87&gt;=EH$1,$S87+$Y87,$Y87)</f>
        <v>744.2</v>
      </c>
      <c r="EI87" s="27">
        <f>IF($O87&gt;=EI$1,$S87+$Y87,$Y87)</f>
        <v>744.2</v>
      </c>
      <c r="EJ87" s="27">
        <f>IF($O87&gt;=EJ$1,$S87+$Y87,$Y87)</f>
        <v>744.2</v>
      </c>
      <c r="EK87" s="27">
        <f>IF($O87&gt;=EK$1,$S87+$Y87,$Y87)</f>
        <v>744.2</v>
      </c>
      <c r="EL87" s="27">
        <f>IF($O87&gt;=EL$1,$S87+$Y87,$Y87)</f>
        <v>744.2</v>
      </c>
      <c r="EM87" s="27">
        <f>IF($O87&gt;=EM$1,$S87+$Y87,$Y87)</f>
        <v>744.2</v>
      </c>
      <c r="EN87" s="27">
        <f>IF($O87&gt;=EN$1,$S87+$Y87,$Y87)</f>
        <v>744.2</v>
      </c>
      <c r="EO87" s="27">
        <f>IF($O87&gt;=EO$1,$S87+$Y87,$Y87)</f>
        <v>744.2</v>
      </c>
      <c r="EP87" s="27">
        <f>IF($O87&gt;=EP$1,$S87+$Y87,$Y87)</f>
        <v>744.2</v>
      </c>
      <c r="EQ87" s="27">
        <f>IF($O87&gt;=EQ$1,$S87+$Y87,$Y87)</f>
        <v>744.2</v>
      </c>
      <c r="ER87" s="27">
        <f>IF($O87&gt;=ER$1,$S87+$Y87,$Y87)</f>
        <v>744.2</v>
      </c>
      <c r="ES87" s="27">
        <f>IF($O87&gt;=ES$1,$S87+$Y87,$Y87)</f>
        <v>744.2</v>
      </c>
      <c r="ET87" s="27">
        <f>IF($O87&gt;=ET$1,$S87+$Y87,$Y87)</f>
        <v>744.2</v>
      </c>
      <c r="EU87" s="27">
        <f>IF($O87&gt;=EU$1,$S87+$Y87,$Y87)</f>
        <v>744.2</v>
      </c>
      <c r="EV87" s="27">
        <f>IF($O87&gt;=EV$1,$S87,0)</f>
        <v>502.61</v>
      </c>
      <c r="EW87" s="27">
        <f>IF($O87&gt;=EW$1,$S87,0)</f>
        <v>502.61</v>
      </c>
      <c r="EX87" s="27">
        <f>IF($O87&gt;=EX$1,$S87,0)</f>
        <v>502.61</v>
      </c>
      <c r="EY87" s="27">
        <f>IF($O87&gt;=EY$1,$S87,0)</f>
        <v>502.61</v>
      </c>
      <c r="EZ87" s="27">
        <f>IF($O87&gt;=EZ$1,$S87,0)</f>
        <v>502.61</v>
      </c>
      <c r="FA87" s="27">
        <f>IF($O87&gt;=FA$1,$S87,0)</f>
        <v>502.61</v>
      </c>
      <c r="FB87" s="27">
        <f>IF($O87&gt;=FB$1,$S87,0)</f>
        <v>502.61</v>
      </c>
      <c r="FC87" s="27">
        <f>IF($O87&gt;=FC$1,$S87,0)</f>
        <v>502.61</v>
      </c>
      <c r="FD87" s="27">
        <f>IF($O87&gt;=FD$1,$S87,0)</f>
        <v>502.61</v>
      </c>
      <c r="FE87" s="27">
        <f>IF($O87&gt;=FE$1,$S87,0)</f>
        <v>502.61</v>
      </c>
      <c r="FF87" s="27">
        <f>IF($O87&gt;=FF$1,$S87,0)</f>
        <v>502.61</v>
      </c>
      <c r="FG87" s="27">
        <f>IF($O87&gt;=FG$1,$S87,0)</f>
        <v>502.61</v>
      </c>
      <c r="FH87" s="27">
        <f>IF($O87&gt;=FH$1,$S87,0)</f>
        <v>502.61</v>
      </c>
      <c r="FI87" s="27">
        <f>IF($O87&gt;=FI$1,$S87,0)</f>
        <v>502.61</v>
      </c>
      <c r="FJ87" s="27">
        <f>IF($O87&gt;=FJ$1,$S87,0)</f>
        <v>502.61</v>
      </c>
      <c r="FK87" s="27">
        <f>IF($O87&gt;=FK$1,$S87,0)</f>
        <v>502.61</v>
      </c>
      <c r="FL87" s="27">
        <f>IF($O87&gt;=FL$1,$S87,0)</f>
        <v>502.61</v>
      </c>
      <c r="FM87" s="27">
        <f>IF($O87&gt;=FM$1,$S87,0)</f>
        <v>502.61</v>
      </c>
      <c r="FN87" s="27">
        <f>IF($O87&gt;=FN$1,$S87,0)</f>
        <v>502.61</v>
      </c>
      <c r="FO87" s="27">
        <f>IF($O87&gt;=FO$1,$S87,0)</f>
        <v>502.61</v>
      </c>
      <c r="FP87" s="27">
        <f>IF($O87&gt;=FP$1,$S87,0)</f>
        <v>502.61</v>
      </c>
      <c r="FQ87" s="27">
        <f>IF($O87&gt;=FQ$1,$S87,0)</f>
        <v>502.61</v>
      </c>
      <c r="FR87" s="27">
        <f>IF($O87&gt;=FR$1,$S87,0)</f>
        <v>502.61</v>
      </c>
      <c r="FS87" s="27">
        <f>IF($O87&gt;=FS$1,$S87,0)</f>
        <v>502.61</v>
      </c>
      <c r="FT87" s="27">
        <f>IF($O87&gt;=FT$1,$S87,0)</f>
        <v>502.61</v>
      </c>
      <c r="FU87" s="27">
        <f>IF($O87&gt;=FU$1,$S87,0)</f>
        <v>502.61</v>
      </c>
      <c r="FV87" s="27">
        <f>IF($O87&gt;=FV$1,$S87,0)</f>
        <v>502.61</v>
      </c>
      <c r="FW87" s="27">
        <f>IF($O87&gt;=FW$1,$S87,0)</f>
        <v>502.61</v>
      </c>
      <c r="FX87" s="27">
        <f>IF($O87&gt;=FX$1,$S87,0)</f>
        <v>502.61</v>
      </c>
      <c r="FY87" s="27">
        <f>IF($O87&gt;=FY$1,$S87,0)</f>
        <v>502.61</v>
      </c>
      <c r="FZ87" s="27">
        <f>IF($O87&gt;=FZ$1,$S87,0)</f>
        <v>502.61</v>
      </c>
      <c r="GA87" s="27">
        <f>IF($O87&gt;=GA$1,$S87,0)</f>
        <v>502.61</v>
      </c>
      <c r="GB87" s="27">
        <f>IF($O87&gt;=GB$1,$S87,0)</f>
        <v>502.61</v>
      </c>
      <c r="GC87" s="27">
        <f>IF($O87&gt;=GC$1,$S87,0)</f>
        <v>502.61</v>
      </c>
      <c r="GD87" s="27">
        <f>IF($O87&gt;=GD$1,$S87,0)</f>
        <v>502.61</v>
      </c>
      <c r="GE87" s="27">
        <f>IF($O87&gt;=GE$1,$S87,0)</f>
        <v>502.61</v>
      </c>
      <c r="GF87" s="27">
        <f>IF($O87&gt;=GF$1,$S87,0)</f>
        <v>0</v>
      </c>
      <c r="GG87" s="27">
        <f>IF($O87&gt;=GG$1,$S87,0)</f>
        <v>0</v>
      </c>
      <c r="GH87" s="27">
        <f>IF($O87&gt;=GH$1,$S87,0)</f>
        <v>0</v>
      </c>
      <c r="GI87" s="27">
        <f>IF($O87&gt;=GI$1,$S87,0)</f>
        <v>0</v>
      </c>
      <c r="GJ87" s="27">
        <f>IF($O87&gt;=GJ$1,$S87,0)</f>
        <v>0</v>
      </c>
      <c r="GK87" s="27">
        <f>IF($O87&gt;=GK$1,$S87,0)</f>
        <v>0</v>
      </c>
      <c r="GL87" s="27">
        <f>IF($O87&gt;=GL$1,$S87,0)</f>
        <v>0</v>
      </c>
      <c r="GM87" s="27">
        <f>IF($O87&gt;=GM$1,$S87,0)</f>
        <v>0</v>
      </c>
      <c r="GN87" s="27">
        <f>IF($O87&gt;=GN$1,$S87,0)</f>
        <v>0</v>
      </c>
      <c r="GO87" s="27">
        <f>IF($O87&gt;=GO$1,$S87,0)</f>
        <v>0</v>
      </c>
      <c r="GP87" s="27">
        <f>IF($O87&gt;=GP$1,$S87,0)</f>
        <v>0</v>
      </c>
      <c r="GQ87" s="27">
        <f>IF($O87&gt;=GQ$1,$S87,0)</f>
        <v>0</v>
      </c>
      <c r="GR87" s="27">
        <f>IF($O87&gt;=GR$1,$S87,0)</f>
        <v>0</v>
      </c>
      <c r="GS87" s="27">
        <f>IF($O87&gt;=GS$1,$S87,0)</f>
        <v>0</v>
      </c>
      <c r="GT87" s="27">
        <f>IF($O87&gt;=GT$1,$S87,0)</f>
        <v>0</v>
      </c>
      <c r="GU87" s="27">
        <f>IF($O87&gt;=GU$1,$S87,0)</f>
        <v>0</v>
      </c>
      <c r="GV87" s="27">
        <f>IF($O87&gt;=GV$1,$S87,0)</f>
        <v>0</v>
      </c>
      <c r="GW87" s="27">
        <f>IF($O87&gt;=GW$1,$S87,0)</f>
        <v>0</v>
      </c>
      <c r="GX87" s="27">
        <f>IF($O87&gt;=GX$1,$S87,0)</f>
        <v>0</v>
      </c>
      <c r="GY87" s="27">
        <f>IF($O87&gt;=GY$1,$S87,0)</f>
        <v>0</v>
      </c>
      <c r="GZ87" s="27">
        <f>IF($O87&gt;=GZ$1,$S87,0)</f>
        <v>0</v>
      </c>
      <c r="HA87" s="27">
        <f>IF($O87&gt;=HA$1,$S87,0)</f>
        <v>0</v>
      </c>
      <c r="HB87" s="27">
        <f>IF($O87&gt;=HB$1,$S87,0)</f>
        <v>0</v>
      </c>
      <c r="HC87" s="27">
        <f>IF($O87&gt;=HC$1,$S87,0)</f>
        <v>0</v>
      </c>
    </row>
    <row r="88" spans="1:211">
      <c r="A88" s="3">
        <v>43796</v>
      </c>
      <c r="B88" s="3" t="s">
        <v>304</v>
      </c>
      <c r="C88" s="3" t="s">
        <v>9</v>
      </c>
      <c r="D88" s="3">
        <v>67</v>
      </c>
      <c r="E88" s="4">
        <v>33484</v>
      </c>
      <c r="F88" s="5">
        <v>26.813698630136987</v>
      </c>
      <c r="G88" s="3" t="s">
        <v>99</v>
      </c>
      <c r="H88" s="4">
        <v>18980</v>
      </c>
      <c r="I88" s="9" t="s">
        <v>838</v>
      </c>
      <c r="J88" s="5">
        <v>2047.02</v>
      </c>
      <c r="K88" s="31">
        <v>349</v>
      </c>
      <c r="L88" s="32">
        <v>27</v>
      </c>
      <c r="M88" s="33">
        <f>VLOOKUP(L88,FIND,3,TRUE)</f>
        <v>1.5</v>
      </c>
      <c r="N88" s="32">
        <f>IF(L88&gt;30,180,VLOOKUP(L88,TEMPO,2,FALSE))</f>
        <v>162</v>
      </c>
      <c r="O88" s="32">
        <f>IF(R88&gt;0,4,N88)</f>
        <v>162</v>
      </c>
      <c r="P88" s="96">
        <f>J88*M88*L88</f>
        <v>82904.31</v>
      </c>
      <c r="Q88" s="96">
        <f>10934.45*2</f>
        <v>21868.9</v>
      </c>
      <c r="R88" s="96">
        <f>IF(P88&lt;=Q88,P88/4,0)</f>
        <v>0</v>
      </c>
      <c r="S88" s="5">
        <f>IF(P88&gt;=Q88,P88/N88,0)</f>
        <v>511.755</v>
      </c>
      <c r="T88" s="3"/>
      <c r="U88" s="3">
        <f>IF(T88="",1,0)</f>
        <v>1</v>
      </c>
      <c r="V88" s="3">
        <v>43</v>
      </c>
      <c r="W88" s="5">
        <v>0</v>
      </c>
      <c r="X88" s="5">
        <v>402.65</v>
      </c>
      <c r="Y88" s="5">
        <f>X88*W88</f>
        <v>0</v>
      </c>
      <c r="Z88" s="5">
        <v>400</v>
      </c>
      <c r="AA88" s="5">
        <f>S88+Y88+Z88</f>
        <v>911.755</v>
      </c>
      <c r="AB88" s="39">
        <f>(J88/12+J88/12*1.3333333333+450/12+J88/30*6/12+J88)*1.3+Y88+Z88+153.9</f>
        <v>3825.5692666592745</v>
      </c>
      <c r="AC88" s="39" t="s">
        <v>9</v>
      </c>
      <c r="AD88" s="39">
        <f>J88*1.3+400+153.9</f>
        <v>3215.0260000000003</v>
      </c>
      <c r="AE88" s="39">
        <f>SUMIFS('CUSTO MENSAL FUNC NOVO'!H:H,'CUSTO MENSAL FUNC NOVO'!A:A,'VALORES MENSAIS'!AC88)</f>
        <v>2257.5630000000001</v>
      </c>
      <c r="AF88" s="27">
        <f>IF($R88&gt;0,$R88,$S88)+$Y88+$Z88</f>
        <v>911.755</v>
      </c>
      <c r="AG88" s="27">
        <f>IF($R88&gt;0,$R88,$S88)+$Y88+$Z88</f>
        <v>911.755</v>
      </c>
      <c r="AH88" s="27">
        <f>IF($R88&gt;0,$R88,$S88)+$Y88+$Z88</f>
        <v>911.755</v>
      </c>
      <c r="AI88" s="27">
        <f>IF($R88&gt;0,$R88,$S88)+$Y88+$Z88</f>
        <v>911.755</v>
      </c>
      <c r="AJ88" s="27">
        <f>IF($O88&gt;=AJ$1,$S88+$Y88+$Z88,$Y88+$Z88)</f>
        <v>911.755</v>
      </c>
      <c r="AK88" s="27">
        <f>IF($O88&gt;=AK$1,$S88+$Y88+$Z88,$Y88+$Z88)</f>
        <v>911.755</v>
      </c>
      <c r="AL88" s="27">
        <f>IF($O88&gt;=AL$1,$S88+$Y88+$Z88,$Y88+$Z88)</f>
        <v>911.755</v>
      </c>
      <c r="AM88" s="27">
        <f>IF($O88&gt;=AM$1,$S88+$Y88+$Z88,$Y88+$Z88)</f>
        <v>911.755</v>
      </c>
      <c r="AN88" s="27">
        <f>IF($O88&gt;=AN$1,$S88+$Y88+$Z88,$Y88+$Z88)</f>
        <v>911.755</v>
      </c>
      <c r="AO88" s="27">
        <f>IF($O88&gt;=AO$1,$S88+$Y88+$Z88,$Y88+$Z88)</f>
        <v>911.755</v>
      </c>
      <c r="AP88" s="27">
        <f>IF($O88&gt;=AP$1,$S88+$Y88+$Z88,$Y88+$Z88)</f>
        <v>911.755</v>
      </c>
      <c r="AQ88" s="27">
        <f>IF($O88&gt;=AQ$1,$S88+$Y88+$Z88,$Y88+$Z88)</f>
        <v>911.755</v>
      </c>
      <c r="AR88" s="27">
        <f>IF($O88&gt;=AR$1,$S88+$Y88+$Z88,$Y88+$Z88)</f>
        <v>911.755</v>
      </c>
      <c r="AS88" s="27">
        <f>IF($O88&gt;=AS$1,$S88+$Y88+$Z88,$Y88+$Z88)</f>
        <v>911.755</v>
      </c>
      <c r="AT88" s="27">
        <f>IF($O88&gt;=AT$1,$S88+$Y88+$Z88,$Y88+$Z88)</f>
        <v>911.755</v>
      </c>
      <c r="AU88" s="27">
        <f>IF($O88&gt;=AU$1,$S88+$Y88+$Z88,$Y88+$Z88)</f>
        <v>911.755</v>
      </c>
      <c r="AV88" s="27">
        <f>IF($O88&gt;=AV$1,$S88+$Y88+$Z88,$Y88+$Z88)</f>
        <v>911.755</v>
      </c>
      <c r="AW88" s="27">
        <f>IF($O88&gt;=AW$1,$S88+$Y88+$Z88,$Y88+$Z88)</f>
        <v>911.755</v>
      </c>
      <c r="AX88" s="27">
        <f>IF($O88&gt;=AX$1,$S88+$Y88+$Z88,$Y88+$Z88)</f>
        <v>911.755</v>
      </c>
      <c r="AY88" s="27">
        <f>IF($O88&gt;=AY$1,$S88+$Y88+$Z88,$Y88+$Z88)</f>
        <v>911.755</v>
      </c>
      <c r="AZ88" s="27">
        <f>IF($O88&gt;=AZ$1,$S88+$Y88+$Z88,$Y88+$Z88)</f>
        <v>911.755</v>
      </c>
      <c r="BA88" s="27">
        <f>IF($O88&gt;=BA$1,$S88+$Y88+$Z88,$Y88+$Z88)</f>
        <v>911.755</v>
      </c>
      <c r="BB88" s="27">
        <f>IF($O88&gt;=BB$1,$S88+$Y88+$Z88,$Y88+$Z88)</f>
        <v>911.755</v>
      </c>
      <c r="BC88" s="27">
        <f>IF($O88&gt;=BC$1,$S88+$Y88+$Z88,$Y88+$Z88)</f>
        <v>911.755</v>
      </c>
      <c r="BD88" s="27">
        <f>IF($O88&gt;=BD$1,$S88+$Y88+$Z88,$Y88+$Z88)</f>
        <v>911.755</v>
      </c>
      <c r="BE88" s="27">
        <f>IF($O88&gt;=BE$1,$S88+$Y88+$Z88,$Y88+$Z88)</f>
        <v>911.755</v>
      </c>
      <c r="BF88" s="27">
        <f>IF($O88&gt;=BF$1,$S88+$Y88+$Z88,$Y88+$Z88)</f>
        <v>911.755</v>
      </c>
      <c r="BG88" s="27">
        <f>IF($O88&gt;=BG$1,$S88+$Y88+$Z88,$Y88+$Z88)</f>
        <v>911.755</v>
      </c>
      <c r="BH88" s="27">
        <f>IF($O88&gt;=BH$1,$S88+$Y88+$Z88,$Y88+$Z88)</f>
        <v>911.755</v>
      </c>
      <c r="BI88" s="27">
        <f>IF($O88&gt;=BI$1,$S88+$Y88+$Z88,$Y88+$Z88)</f>
        <v>911.755</v>
      </c>
      <c r="BJ88" s="27">
        <f>IF($O88&gt;=BJ$1,$S88+$Y88+$Z88,$Y88+$Z88)</f>
        <v>911.755</v>
      </c>
      <c r="BK88" s="27">
        <f>IF($O88&gt;=BK$1,$S88+$Y88+$Z88,$Y88+$Z88)</f>
        <v>911.755</v>
      </c>
      <c r="BL88" s="27">
        <f>IF($O88&gt;=BL$1,$S88+$Y88+$Z88,$Y88+$Z88)</f>
        <v>911.755</v>
      </c>
      <c r="BM88" s="27">
        <f>IF($O88&gt;=BM$1,$S88+$Y88+$Z88,$Y88+$Z88)</f>
        <v>911.755</v>
      </c>
      <c r="BN88" s="27">
        <f>IF($O88&gt;=BN$1,$S88+$Y88+$Z88,$Y88+$Z88)</f>
        <v>911.755</v>
      </c>
      <c r="BO88" s="27">
        <f>IF($O88&gt;=BO$1,$S88+$Y88+$Z88,$Y88+$Z88)</f>
        <v>911.755</v>
      </c>
      <c r="BP88" s="27">
        <f>IF($O88&gt;=BP$1,$S88+$Y88+$Z88,$Y88+$Z88)</f>
        <v>911.755</v>
      </c>
      <c r="BQ88" s="27">
        <f>IF($O88&gt;=BQ$1,$S88+$Y88+$Z88,$Y88+$Z88)</f>
        <v>911.755</v>
      </c>
      <c r="BR88" s="27">
        <f>IF($O88&gt;=BR$1,$S88+$Y88+$Z88,$Y88+$Z88)</f>
        <v>911.755</v>
      </c>
      <c r="BS88" s="27">
        <f>IF($O88&gt;=BS$1,$S88+$Y88+$Z88,$Y88+$Z88)</f>
        <v>911.755</v>
      </c>
      <c r="BT88" s="27">
        <f>IF($O88&gt;=BT$1,$S88+$Y88+$Z88,$Y88+$Z88)</f>
        <v>911.755</v>
      </c>
      <c r="BU88" s="27">
        <f>IF($O88&gt;=BU$1,$S88+$Y88+$Z88,$Y88+$Z88)</f>
        <v>911.755</v>
      </c>
      <c r="BV88" s="27">
        <f>IF($O88&gt;=BV$1,$S88+$Y88+$Z88,$Y88+$Z88)</f>
        <v>911.755</v>
      </c>
      <c r="BW88" s="27">
        <f>IF($O88&gt;=BW$1,$S88+$Y88+$Z88,$Y88+$Z88)</f>
        <v>911.755</v>
      </c>
      <c r="BX88" s="27">
        <f>IF($O88&gt;=BX$1,$S88+$Y88+$Z88,$Y88+$Z88)</f>
        <v>911.755</v>
      </c>
      <c r="BY88" s="27">
        <f>IF($O88&gt;=BY$1,$S88+$Y88+$Z88,$Y88+$Z88)</f>
        <v>911.755</v>
      </c>
      <c r="BZ88" s="27">
        <f>IF($O88&gt;=BZ$1,$S88+$Y88+$Z88,$Y88+$Z88)</f>
        <v>911.755</v>
      </c>
      <c r="CA88" s="27">
        <f>IF($O88&gt;=CA$1,$S88+$Y88+$Z88,$Y88+$Z88)</f>
        <v>911.755</v>
      </c>
      <c r="CB88" s="27">
        <f>IF($O88&gt;=CB$1,$S88+$Y88+$Z88,$Y88+$Z88)</f>
        <v>911.755</v>
      </c>
      <c r="CC88" s="27">
        <f>IF($O88&gt;=CC$1,$S88+$Y88+$Z88,$Y88+$Z88)</f>
        <v>911.755</v>
      </c>
      <c r="CD88" s="27">
        <f>IF($O88&gt;=CD$1,$S88+$Y88+$Z88,$Y88+$Z88)</f>
        <v>911.755</v>
      </c>
      <c r="CE88" s="27">
        <f>IF($O88&gt;=CE$1,$S88+$Y88+$Z88,$Y88+$Z88)</f>
        <v>911.755</v>
      </c>
      <c r="CF88" s="27">
        <f>IF($O88&gt;=CF$1,$S88+$Y88+$Z88,$Y88+$Z88)</f>
        <v>911.755</v>
      </c>
      <c r="CG88" s="27">
        <f>IF($O88&gt;=CG$1,$S88+$Y88+$Z88,$Y88+$Z88)</f>
        <v>911.755</v>
      </c>
      <c r="CH88" s="27">
        <f>IF($O88&gt;=CH$1,$S88+$Y88+$Z88,$Y88+$Z88)</f>
        <v>911.755</v>
      </c>
      <c r="CI88" s="27">
        <f>IF($O88&gt;=CI$1,$S88+$Y88+$Z88,$Y88+$Z88)</f>
        <v>911.755</v>
      </c>
      <c r="CJ88" s="27">
        <f>IF($O88&gt;=CJ$1,$S88+$Y88+$Z88,$Y88+$Z88)</f>
        <v>911.755</v>
      </c>
      <c r="CK88" s="27">
        <f>IF($O88&gt;=CK$1,$S88+$Y88+$Z88,$Y88+$Z88)</f>
        <v>911.755</v>
      </c>
      <c r="CL88" s="27">
        <f>IF($O88&gt;=CL$1,$S88+$Y88+$Z88,$Y88+$Z88)</f>
        <v>911.755</v>
      </c>
      <c r="CM88" s="27">
        <f>IF($O88&gt;=CM$1,$S88+$Y88+$Z88,$Y88+$Z88)</f>
        <v>911.755</v>
      </c>
      <c r="CN88" s="27">
        <f>IF($O88&gt;=CN$1,$S88+$Y88,$Y88)</f>
        <v>511.755</v>
      </c>
      <c r="CO88" s="27">
        <f>IF($O88&gt;=CO$1,$S88+$Y88,$Y88)</f>
        <v>511.755</v>
      </c>
      <c r="CP88" s="27">
        <f>IF($O88&gt;=CP$1,$S88+$Y88,$Y88)</f>
        <v>511.755</v>
      </c>
      <c r="CQ88" s="27">
        <f>IF($O88&gt;=CQ$1,$S88+$Y88,$Y88)</f>
        <v>511.755</v>
      </c>
      <c r="CR88" s="27">
        <f>IF($O88&gt;=CR$1,$S88+$Y88,$Y88)</f>
        <v>511.755</v>
      </c>
      <c r="CS88" s="27">
        <f>IF($O88&gt;=CS$1,$S88+$Y88,$Y88)</f>
        <v>511.755</v>
      </c>
      <c r="CT88" s="27">
        <f>IF($O88&gt;=CT$1,$S88+$Y88,$Y88)</f>
        <v>511.755</v>
      </c>
      <c r="CU88" s="27">
        <f>IF($O88&gt;=CU$1,$S88+$Y88,$Y88)</f>
        <v>511.755</v>
      </c>
      <c r="CV88" s="27">
        <f>IF($O88&gt;=CV$1,$S88+$Y88,$Y88)</f>
        <v>511.755</v>
      </c>
      <c r="CW88" s="27">
        <f>IF($O88&gt;=CW$1,$S88+$Y88,$Y88)</f>
        <v>511.755</v>
      </c>
      <c r="CX88" s="27">
        <f>IF($O88&gt;=CX$1,$S88+$Y88,$Y88)</f>
        <v>511.755</v>
      </c>
      <c r="CY88" s="27">
        <f>IF($O88&gt;=CY$1,$S88+$Y88,$Y88)</f>
        <v>511.755</v>
      </c>
      <c r="CZ88" s="27">
        <f>IF($O88&gt;=CZ$1,$S88+$Y88,$Y88)</f>
        <v>511.755</v>
      </c>
      <c r="DA88" s="27">
        <f>IF($O88&gt;=DA$1,$S88+$Y88,$Y88)</f>
        <v>511.755</v>
      </c>
      <c r="DB88" s="27">
        <f>IF($O88&gt;=DB$1,$S88+$Y88,$Y88)</f>
        <v>511.755</v>
      </c>
      <c r="DC88" s="27">
        <f>IF($O88&gt;=DC$1,$S88+$Y88,$Y88)</f>
        <v>511.755</v>
      </c>
      <c r="DD88" s="27">
        <f>IF($O88&gt;=DD$1,$S88+$Y88,$Y88)</f>
        <v>511.755</v>
      </c>
      <c r="DE88" s="27">
        <f>IF($O88&gt;=DE$1,$S88+$Y88,$Y88)</f>
        <v>511.755</v>
      </c>
      <c r="DF88" s="27">
        <f>IF($O88&gt;=DF$1,$S88+$Y88,$Y88)</f>
        <v>511.755</v>
      </c>
      <c r="DG88" s="27">
        <f>IF($O88&gt;=DG$1,$S88+$Y88,$Y88)</f>
        <v>511.755</v>
      </c>
      <c r="DH88" s="27">
        <f>IF($O88&gt;=DH$1,$S88+$Y88,$Y88)</f>
        <v>511.755</v>
      </c>
      <c r="DI88" s="27">
        <f>IF($O88&gt;=DI$1,$S88+$Y88,$Y88)</f>
        <v>511.755</v>
      </c>
      <c r="DJ88" s="27">
        <f>IF($O88&gt;=DJ$1,$S88+$Y88,$Y88)</f>
        <v>511.755</v>
      </c>
      <c r="DK88" s="27">
        <f>IF($O88&gt;=DK$1,$S88+$Y88,$Y88)</f>
        <v>511.755</v>
      </c>
      <c r="DL88" s="27">
        <f>IF($O88&gt;=DL$1,$S88+$Y88,$Y88)</f>
        <v>511.755</v>
      </c>
      <c r="DM88" s="27">
        <f>IF($O88&gt;=DM$1,$S88+$Y88,$Y88)</f>
        <v>511.755</v>
      </c>
      <c r="DN88" s="27">
        <f>IF($O88&gt;=DN$1,$S88+$Y88,$Y88)</f>
        <v>511.755</v>
      </c>
      <c r="DO88" s="27">
        <f>IF($O88&gt;=DO$1,$S88+$Y88,$Y88)</f>
        <v>511.755</v>
      </c>
      <c r="DP88" s="27">
        <f>IF($O88&gt;=DP$1,$S88+$Y88,$Y88)</f>
        <v>511.755</v>
      </c>
      <c r="DQ88" s="27">
        <f>IF($O88&gt;=DQ$1,$S88+$Y88,$Y88)</f>
        <v>511.755</v>
      </c>
      <c r="DR88" s="27">
        <f>IF($O88&gt;=DR$1,$S88+$Y88,$Y88)</f>
        <v>511.755</v>
      </c>
      <c r="DS88" s="27">
        <f>IF($O88&gt;=DS$1,$S88+$Y88,$Y88)</f>
        <v>511.755</v>
      </c>
      <c r="DT88" s="27">
        <f>IF($O88&gt;=DT$1,$S88+$Y88,$Y88)</f>
        <v>511.755</v>
      </c>
      <c r="DU88" s="27">
        <f>IF($O88&gt;=DU$1,$S88+$Y88,$Y88)</f>
        <v>511.755</v>
      </c>
      <c r="DV88" s="27">
        <f>IF($O88&gt;=DV$1,$S88+$Y88,$Y88)</f>
        <v>511.755</v>
      </c>
      <c r="DW88" s="27">
        <f>IF($O88&gt;=DW$1,$S88+$Y88,$Y88)</f>
        <v>511.755</v>
      </c>
      <c r="DX88" s="27">
        <f>IF($O88&gt;=DX$1,$S88+$Y88,$Y88)</f>
        <v>511.755</v>
      </c>
      <c r="DY88" s="27">
        <f>IF($O88&gt;=DY$1,$S88+$Y88,$Y88)</f>
        <v>511.755</v>
      </c>
      <c r="DZ88" s="27">
        <f>IF($O88&gt;=DZ$1,$S88+$Y88,$Y88)</f>
        <v>511.755</v>
      </c>
      <c r="EA88" s="27">
        <f>IF($O88&gt;=EA$1,$S88+$Y88,$Y88)</f>
        <v>511.755</v>
      </c>
      <c r="EB88" s="27">
        <f>IF($O88&gt;=EB$1,$S88+$Y88,$Y88)</f>
        <v>511.755</v>
      </c>
      <c r="EC88" s="27">
        <f>IF($O88&gt;=EC$1,$S88+$Y88,$Y88)</f>
        <v>511.755</v>
      </c>
      <c r="ED88" s="27">
        <f>IF($O88&gt;=ED$1,$S88+$Y88,$Y88)</f>
        <v>511.755</v>
      </c>
      <c r="EE88" s="27">
        <f>IF($O88&gt;=EE$1,$S88+$Y88,$Y88)</f>
        <v>511.755</v>
      </c>
      <c r="EF88" s="27">
        <f>IF($O88&gt;=EF$1,$S88+$Y88,$Y88)</f>
        <v>511.755</v>
      </c>
      <c r="EG88" s="27">
        <f>IF($O88&gt;=EG$1,$S88+$Y88,$Y88)</f>
        <v>511.755</v>
      </c>
      <c r="EH88" s="27">
        <f>IF($O88&gt;=EH$1,$S88+$Y88,$Y88)</f>
        <v>511.755</v>
      </c>
      <c r="EI88" s="27">
        <f>IF($O88&gt;=EI$1,$S88+$Y88,$Y88)</f>
        <v>511.755</v>
      </c>
      <c r="EJ88" s="27">
        <f>IF($O88&gt;=EJ$1,$S88+$Y88,$Y88)</f>
        <v>511.755</v>
      </c>
      <c r="EK88" s="27">
        <f>IF($O88&gt;=EK$1,$S88+$Y88,$Y88)</f>
        <v>511.755</v>
      </c>
      <c r="EL88" s="27">
        <f>IF($O88&gt;=EL$1,$S88+$Y88,$Y88)</f>
        <v>511.755</v>
      </c>
      <c r="EM88" s="27">
        <f>IF($O88&gt;=EM$1,$S88+$Y88,$Y88)</f>
        <v>511.755</v>
      </c>
      <c r="EN88" s="27">
        <f>IF($O88&gt;=EN$1,$S88+$Y88,$Y88)</f>
        <v>511.755</v>
      </c>
      <c r="EO88" s="27">
        <f>IF($O88&gt;=EO$1,$S88+$Y88,$Y88)</f>
        <v>511.755</v>
      </c>
      <c r="EP88" s="27">
        <f>IF($O88&gt;=EP$1,$S88+$Y88,$Y88)</f>
        <v>511.755</v>
      </c>
      <c r="EQ88" s="27">
        <f>IF($O88&gt;=EQ$1,$S88+$Y88,$Y88)</f>
        <v>511.755</v>
      </c>
      <c r="ER88" s="27">
        <f>IF($O88&gt;=ER$1,$S88+$Y88,$Y88)</f>
        <v>511.755</v>
      </c>
      <c r="ES88" s="27">
        <f>IF($O88&gt;=ES$1,$S88+$Y88,$Y88)</f>
        <v>511.755</v>
      </c>
      <c r="ET88" s="27">
        <f>IF($O88&gt;=ET$1,$S88+$Y88,$Y88)</f>
        <v>511.755</v>
      </c>
      <c r="EU88" s="27">
        <f>IF($O88&gt;=EU$1,$S88+$Y88,$Y88)</f>
        <v>511.755</v>
      </c>
      <c r="EV88" s="27">
        <f>IF($O88&gt;=EV$1,$S88,0)</f>
        <v>511.755</v>
      </c>
      <c r="EW88" s="27">
        <f>IF($O88&gt;=EW$1,$S88,0)</f>
        <v>511.755</v>
      </c>
      <c r="EX88" s="27">
        <f>IF($O88&gt;=EX$1,$S88,0)</f>
        <v>511.755</v>
      </c>
      <c r="EY88" s="27">
        <f>IF($O88&gt;=EY$1,$S88,0)</f>
        <v>511.755</v>
      </c>
      <c r="EZ88" s="27">
        <f>IF($O88&gt;=EZ$1,$S88,0)</f>
        <v>511.755</v>
      </c>
      <c r="FA88" s="27">
        <f>IF($O88&gt;=FA$1,$S88,0)</f>
        <v>511.755</v>
      </c>
      <c r="FB88" s="27">
        <f>IF($O88&gt;=FB$1,$S88,0)</f>
        <v>511.755</v>
      </c>
      <c r="FC88" s="27">
        <f>IF($O88&gt;=FC$1,$S88,0)</f>
        <v>511.755</v>
      </c>
      <c r="FD88" s="27">
        <f>IF($O88&gt;=FD$1,$S88,0)</f>
        <v>511.755</v>
      </c>
      <c r="FE88" s="27">
        <f>IF($O88&gt;=FE$1,$S88,0)</f>
        <v>511.755</v>
      </c>
      <c r="FF88" s="27">
        <f>IF($O88&gt;=FF$1,$S88,0)</f>
        <v>511.755</v>
      </c>
      <c r="FG88" s="27">
        <f>IF($O88&gt;=FG$1,$S88,0)</f>
        <v>511.755</v>
      </c>
      <c r="FH88" s="27">
        <f>IF($O88&gt;=FH$1,$S88,0)</f>
        <v>511.755</v>
      </c>
      <c r="FI88" s="27">
        <f>IF($O88&gt;=FI$1,$S88,0)</f>
        <v>511.755</v>
      </c>
      <c r="FJ88" s="27">
        <f>IF($O88&gt;=FJ$1,$S88,0)</f>
        <v>511.755</v>
      </c>
      <c r="FK88" s="27">
        <f>IF($O88&gt;=FK$1,$S88,0)</f>
        <v>511.755</v>
      </c>
      <c r="FL88" s="27">
        <f>IF($O88&gt;=FL$1,$S88,0)</f>
        <v>511.755</v>
      </c>
      <c r="FM88" s="27">
        <f>IF($O88&gt;=FM$1,$S88,0)</f>
        <v>511.755</v>
      </c>
      <c r="FN88" s="27">
        <f>IF($O88&gt;=FN$1,$S88,0)</f>
        <v>511.755</v>
      </c>
      <c r="FO88" s="27">
        <f>IF($O88&gt;=FO$1,$S88,0)</f>
        <v>511.755</v>
      </c>
      <c r="FP88" s="27">
        <f>IF($O88&gt;=FP$1,$S88,0)</f>
        <v>511.755</v>
      </c>
      <c r="FQ88" s="27">
        <f>IF($O88&gt;=FQ$1,$S88,0)</f>
        <v>511.755</v>
      </c>
      <c r="FR88" s="27">
        <f>IF($O88&gt;=FR$1,$S88,0)</f>
        <v>511.755</v>
      </c>
      <c r="FS88" s="27">
        <f>IF($O88&gt;=FS$1,$S88,0)</f>
        <v>511.755</v>
      </c>
      <c r="FT88" s="27">
        <f>IF($O88&gt;=FT$1,$S88,0)</f>
        <v>511.755</v>
      </c>
      <c r="FU88" s="27">
        <f>IF($O88&gt;=FU$1,$S88,0)</f>
        <v>511.755</v>
      </c>
      <c r="FV88" s="27">
        <f>IF($O88&gt;=FV$1,$S88,0)</f>
        <v>511.755</v>
      </c>
      <c r="FW88" s="27">
        <f>IF($O88&gt;=FW$1,$S88,0)</f>
        <v>511.755</v>
      </c>
      <c r="FX88" s="27">
        <f>IF($O88&gt;=FX$1,$S88,0)</f>
        <v>511.755</v>
      </c>
      <c r="FY88" s="27">
        <f>IF($O88&gt;=FY$1,$S88,0)</f>
        <v>511.755</v>
      </c>
      <c r="FZ88" s="27">
        <f>IF($O88&gt;=FZ$1,$S88,0)</f>
        <v>511.755</v>
      </c>
      <c r="GA88" s="27">
        <f>IF($O88&gt;=GA$1,$S88,0)</f>
        <v>511.755</v>
      </c>
      <c r="GB88" s="27">
        <f>IF($O88&gt;=GB$1,$S88,0)</f>
        <v>511.755</v>
      </c>
      <c r="GC88" s="27">
        <f>IF($O88&gt;=GC$1,$S88,0)</f>
        <v>511.755</v>
      </c>
      <c r="GD88" s="27">
        <f>IF($O88&gt;=GD$1,$S88,0)</f>
        <v>511.755</v>
      </c>
      <c r="GE88" s="27">
        <f>IF($O88&gt;=GE$1,$S88,0)</f>
        <v>511.755</v>
      </c>
      <c r="GF88" s="27">
        <f>IF($O88&gt;=GF$1,$S88,0)</f>
        <v>511.755</v>
      </c>
      <c r="GG88" s="27">
        <f>IF($O88&gt;=GG$1,$S88,0)</f>
        <v>511.755</v>
      </c>
      <c r="GH88" s="27">
        <f>IF($O88&gt;=GH$1,$S88,0)</f>
        <v>511.755</v>
      </c>
      <c r="GI88" s="27">
        <f>IF($O88&gt;=GI$1,$S88,0)</f>
        <v>511.755</v>
      </c>
      <c r="GJ88" s="27">
        <f>IF($O88&gt;=GJ$1,$S88,0)</f>
        <v>511.755</v>
      </c>
      <c r="GK88" s="27">
        <f>IF($O88&gt;=GK$1,$S88,0)</f>
        <v>511.755</v>
      </c>
      <c r="GL88" s="27">
        <f>IF($O88&gt;=GL$1,$S88,0)</f>
        <v>0</v>
      </c>
      <c r="GM88" s="27">
        <f>IF($O88&gt;=GM$1,$S88,0)</f>
        <v>0</v>
      </c>
      <c r="GN88" s="27">
        <f>IF($O88&gt;=GN$1,$S88,0)</f>
        <v>0</v>
      </c>
      <c r="GO88" s="27">
        <f>IF($O88&gt;=GO$1,$S88,0)</f>
        <v>0</v>
      </c>
      <c r="GP88" s="27">
        <f>IF($O88&gt;=GP$1,$S88,0)</f>
        <v>0</v>
      </c>
      <c r="GQ88" s="27">
        <f>IF($O88&gt;=GQ$1,$S88,0)</f>
        <v>0</v>
      </c>
      <c r="GR88" s="27">
        <f>IF($O88&gt;=GR$1,$S88,0)</f>
        <v>0</v>
      </c>
      <c r="GS88" s="27">
        <f>IF($O88&gt;=GS$1,$S88,0)</f>
        <v>0</v>
      </c>
      <c r="GT88" s="27">
        <f>IF($O88&gt;=GT$1,$S88,0)</f>
        <v>0</v>
      </c>
      <c r="GU88" s="27">
        <f>IF($O88&gt;=GU$1,$S88,0)</f>
        <v>0</v>
      </c>
      <c r="GV88" s="27">
        <f>IF($O88&gt;=GV$1,$S88,0)</f>
        <v>0</v>
      </c>
      <c r="GW88" s="27">
        <f>IF($O88&gt;=GW$1,$S88,0)</f>
        <v>0</v>
      </c>
      <c r="GX88" s="27">
        <f>IF($O88&gt;=GX$1,$S88,0)</f>
        <v>0</v>
      </c>
      <c r="GY88" s="27">
        <f>IF($O88&gt;=GY$1,$S88,0)</f>
        <v>0</v>
      </c>
      <c r="GZ88" s="27">
        <f>IF($O88&gt;=GZ$1,$S88,0)</f>
        <v>0</v>
      </c>
      <c r="HA88" s="27">
        <f>IF($O88&gt;=HA$1,$S88,0)</f>
        <v>0</v>
      </c>
      <c r="HB88" s="27">
        <f>IF($O88&gt;=HB$1,$S88,0)</f>
        <v>0</v>
      </c>
      <c r="HC88" s="27">
        <f>IF($O88&gt;=HC$1,$S88,0)</f>
        <v>0</v>
      </c>
    </row>
    <row r="89" spans="1:211">
      <c r="A89" s="3">
        <v>111570</v>
      </c>
      <c r="B89" s="3" t="s">
        <v>137</v>
      </c>
      <c r="C89" s="3" t="s">
        <v>9</v>
      </c>
      <c r="D89" s="3">
        <v>50</v>
      </c>
      <c r="E89" s="4">
        <v>38117</v>
      </c>
      <c r="F89" s="5">
        <v>14.12054794520548</v>
      </c>
      <c r="G89" s="3" t="s">
        <v>99</v>
      </c>
      <c r="H89" s="4">
        <v>24935</v>
      </c>
      <c r="I89" s="9" t="s">
        <v>838</v>
      </c>
      <c r="J89" s="5">
        <v>1645.51</v>
      </c>
      <c r="K89" s="31">
        <v>349</v>
      </c>
      <c r="L89" s="32">
        <v>14</v>
      </c>
      <c r="M89" s="33">
        <f>VLOOKUP(L89,FIND,3,TRUE)</f>
        <v>1.1000000000000001</v>
      </c>
      <c r="N89" s="32">
        <f>IF(L89&gt;30,180,VLOOKUP(L89,TEMPO,2,FALSE))</f>
        <v>84</v>
      </c>
      <c r="O89" s="32">
        <f>IF(R89&gt;0,4,N89)</f>
        <v>84</v>
      </c>
      <c r="P89" s="96">
        <f>J89*M89*L89</f>
        <v>25340.854000000003</v>
      </c>
      <c r="Q89" s="96">
        <f>10934.45*2</f>
        <v>21868.9</v>
      </c>
      <c r="R89" s="96">
        <f>IF(P89&lt;=Q89,P89/4,0)</f>
        <v>0</v>
      </c>
      <c r="S89" s="5">
        <f>IF(P89&gt;=Q89,P89/N89,0)</f>
        <v>301.67683333333338</v>
      </c>
      <c r="T89" s="3"/>
      <c r="U89" s="3">
        <f>IF(T89="",1,0)</f>
        <v>1</v>
      </c>
      <c r="V89" s="3">
        <v>35</v>
      </c>
      <c r="W89" s="5">
        <v>0</v>
      </c>
      <c r="X89" s="5">
        <v>203.3</v>
      </c>
      <c r="Y89" s="5">
        <f>X89*W89</f>
        <v>0</v>
      </c>
      <c r="Z89" s="5">
        <v>400</v>
      </c>
      <c r="AA89" s="5">
        <f>S89+Y89+Z89</f>
        <v>701.67683333333343</v>
      </c>
      <c r="AB89" s="39">
        <f>(J89/12+J89/12*1.3333333333+450/12+J89/30*6/12+J89)*1.3+Y89+Z89+153.9</f>
        <v>3193.4140777718358</v>
      </c>
      <c r="AC89" s="39" t="s">
        <v>9</v>
      </c>
      <c r="AD89" s="39">
        <f>J89*1.3+400+153.9</f>
        <v>2693.0630000000001</v>
      </c>
      <c r="AE89" s="39">
        <f>SUMIFS('CUSTO MENSAL FUNC NOVO'!H:H,'CUSTO MENSAL FUNC NOVO'!A:A,'VALORES MENSAIS'!AC89)</f>
        <v>2257.5630000000001</v>
      </c>
      <c r="AF89" s="27">
        <f>IF($R89&gt;0,$R89,$S89)+$Y89+$Z89</f>
        <v>701.67683333333343</v>
      </c>
      <c r="AG89" s="27">
        <f>IF($R89&gt;0,$R89,$S89)+$Y89+$Z89</f>
        <v>701.67683333333343</v>
      </c>
      <c r="AH89" s="27">
        <f>IF($R89&gt;0,$R89,$S89)+$Y89+$Z89</f>
        <v>701.67683333333343</v>
      </c>
      <c r="AI89" s="27">
        <f>IF($R89&gt;0,$R89,$S89)+$Y89+$Z89</f>
        <v>701.67683333333343</v>
      </c>
      <c r="AJ89" s="27">
        <f>IF($O89&gt;=AJ$1,$S89+$Y89+$Z89,$Y89+$Z89)</f>
        <v>701.67683333333343</v>
      </c>
      <c r="AK89" s="27">
        <f>IF($O89&gt;=AK$1,$S89+$Y89+$Z89,$Y89+$Z89)</f>
        <v>701.67683333333343</v>
      </c>
      <c r="AL89" s="27">
        <f>IF($O89&gt;=AL$1,$S89+$Y89+$Z89,$Y89+$Z89)</f>
        <v>701.67683333333343</v>
      </c>
      <c r="AM89" s="27">
        <f>IF($O89&gt;=AM$1,$S89+$Y89+$Z89,$Y89+$Z89)</f>
        <v>701.67683333333343</v>
      </c>
      <c r="AN89" s="27">
        <f>IF($O89&gt;=AN$1,$S89+$Y89+$Z89,$Y89+$Z89)</f>
        <v>701.67683333333343</v>
      </c>
      <c r="AO89" s="27">
        <f>IF($O89&gt;=AO$1,$S89+$Y89+$Z89,$Y89+$Z89)</f>
        <v>701.67683333333343</v>
      </c>
      <c r="AP89" s="27">
        <f>IF($O89&gt;=AP$1,$S89+$Y89+$Z89,$Y89+$Z89)</f>
        <v>701.67683333333343</v>
      </c>
      <c r="AQ89" s="27">
        <f>IF($O89&gt;=AQ$1,$S89+$Y89+$Z89,$Y89+$Z89)</f>
        <v>701.67683333333343</v>
      </c>
      <c r="AR89" s="27">
        <f>IF($O89&gt;=AR$1,$S89+$Y89+$Z89,$Y89+$Z89)</f>
        <v>701.67683333333343</v>
      </c>
      <c r="AS89" s="27">
        <f>IF($O89&gt;=AS$1,$S89+$Y89+$Z89,$Y89+$Z89)</f>
        <v>701.67683333333343</v>
      </c>
      <c r="AT89" s="27">
        <f>IF($O89&gt;=AT$1,$S89+$Y89+$Z89,$Y89+$Z89)</f>
        <v>701.67683333333343</v>
      </c>
      <c r="AU89" s="27">
        <f>IF($O89&gt;=AU$1,$S89+$Y89+$Z89,$Y89+$Z89)</f>
        <v>701.67683333333343</v>
      </c>
      <c r="AV89" s="27">
        <f>IF($O89&gt;=AV$1,$S89+$Y89+$Z89,$Y89+$Z89)</f>
        <v>701.67683333333343</v>
      </c>
      <c r="AW89" s="27">
        <f>IF($O89&gt;=AW$1,$S89+$Y89+$Z89,$Y89+$Z89)</f>
        <v>701.67683333333343</v>
      </c>
      <c r="AX89" s="27">
        <f>IF($O89&gt;=AX$1,$S89+$Y89+$Z89,$Y89+$Z89)</f>
        <v>701.67683333333343</v>
      </c>
      <c r="AY89" s="27">
        <f>IF($O89&gt;=AY$1,$S89+$Y89+$Z89,$Y89+$Z89)</f>
        <v>701.67683333333343</v>
      </c>
      <c r="AZ89" s="27">
        <f>IF($O89&gt;=AZ$1,$S89+$Y89+$Z89,$Y89+$Z89)</f>
        <v>701.67683333333343</v>
      </c>
      <c r="BA89" s="27">
        <f>IF($O89&gt;=BA$1,$S89+$Y89+$Z89,$Y89+$Z89)</f>
        <v>701.67683333333343</v>
      </c>
      <c r="BB89" s="27">
        <f>IF($O89&gt;=BB$1,$S89+$Y89+$Z89,$Y89+$Z89)</f>
        <v>701.67683333333343</v>
      </c>
      <c r="BC89" s="27">
        <f>IF($O89&gt;=BC$1,$S89+$Y89+$Z89,$Y89+$Z89)</f>
        <v>701.67683333333343</v>
      </c>
      <c r="BD89" s="27">
        <f>IF($O89&gt;=BD$1,$S89+$Y89+$Z89,$Y89+$Z89)</f>
        <v>701.67683333333343</v>
      </c>
      <c r="BE89" s="27">
        <f>IF($O89&gt;=BE$1,$S89+$Y89+$Z89,$Y89+$Z89)</f>
        <v>701.67683333333343</v>
      </c>
      <c r="BF89" s="27">
        <f>IF($O89&gt;=BF$1,$S89+$Y89+$Z89,$Y89+$Z89)</f>
        <v>701.67683333333343</v>
      </c>
      <c r="BG89" s="27">
        <f>IF($O89&gt;=BG$1,$S89+$Y89+$Z89,$Y89+$Z89)</f>
        <v>701.67683333333343</v>
      </c>
      <c r="BH89" s="27">
        <f>IF($O89&gt;=BH$1,$S89+$Y89+$Z89,$Y89+$Z89)</f>
        <v>701.67683333333343</v>
      </c>
      <c r="BI89" s="27">
        <f>IF($O89&gt;=BI$1,$S89+$Y89+$Z89,$Y89+$Z89)</f>
        <v>701.67683333333343</v>
      </c>
      <c r="BJ89" s="27">
        <f>IF($O89&gt;=BJ$1,$S89+$Y89+$Z89,$Y89+$Z89)</f>
        <v>701.67683333333343</v>
      </c>
      <c r="BK89" s="27">
        <f>IF($O89&gt;=BK$1,$S89+$Y89+$Z89,$Y89+$Z89)</f>
        <v>701.67683333333343</v>
      </c>
      <c r="BL89" s="27">
        <f>IF($O89&gt;=BL$1,$S89+$Y89+$Z89,$Y89+$Z89)</f>
        <v>701.67683333333343</v>
      </c>
      <c r="BM89" s="27">
        <f>IF($O89&gt;=BM$1,$S89+$Y89+$Z89,$Y89+$Z89)</f>
        <v>701.67683333333343</v>
      </c>
      <c r="BN89" s="27">
        <f>IF($O89&gt;=BN$1,$S89+$Y89+$Z89,$Y89+$Z89)</f>
        <v>701.67683333333343</v>
      </c>
      <c r="BO89" s="27">
        <f>IF($O89&gt;=BO$1,$S89+$Y89+$Z89,$Y89+$Z89)</f>
        <v>701.67683333333343</v>
      </c>
      <c r="BP89" s="27">
        <f>IF($O89&gt;=BP$1,$S89+$Y89+$Z89,$Y89+$Z89)</f>
        <v>701.67683333333343</v>
      </c>
      <c r="BQ89" s="27">
        <f>IF($O89&gt;=BQ$1,$S89+$Y89+$Z89,$Y89+$Z89)</f>
        <v>701.67683333333343</v>
      </c>
      <c r="BR89" s="27">
        <f>IF($O89&gt;=BR$1,$S89+$Y89+$Z89,$Y89+$Z89)</f>
        <v>701.67683333333343</v>
      </c>
      <c r="BS89" s="27">
        <f>IF($O89&gt;=BS$1,$S89+$Y89+$Z89,$Y89+$Z89)</f>
        <v>701.67683333333343</v>
      </c>
      <c r="BT89" s="27">
        <f>IF($O89&gt;=BT$1,$S89+$Y89+$Z89,$Y89+$Z89)</f>
        <v>701.67683333333343</v>
      </c>
      <c r="BU89" s="27">
        <f>IF($O89&gt;=BU$1,$S89+$Y89+$Z89,$Y89+$Z89)</f>
        <v>701.67683333333343</v>
      </c>
      <c r="BV89" s="27">
        <f>IF($O89&gt;=BV$1,$S89+$Y89+$Z89,$Y89+$Z89)</f>
        <v>701.67683333333343</v>
      </c>
      <c r="BW89" s="27">
        <f>IF($O89&gt;=BW$1,$S89+$Y89+$Z89,$Y89+$Z89)</f>
        <v>701.67683333333343</v>
      </c>
      <c r="BX89" s="27">
        <f>IF($O89&gt;=BX$1,$S89+$Y89+$Z89,$Y89+$Z89)</f>
        <v>701.67683333333343</v>
      </c>
      <c r="BY89" s="27">
        <f>IF($O89&gt;=BY$1,$S89+$Y89+$Z89,$Y89+$Z89)</f>
        <v>701.67683333333343</v>
      </c>
      <c r="BZ89" s="27">
        <f>IF($O89&gt;=BZ$1,$S89+$Y89+$Z89,$Y89+$Z89)</f>
        <v>701.67683333333343</v>
      </c>
      <c r="CA89" s="27">
        <f>IF($O89&gt;=CA$1,$S89+$Y89+$Z89,$Y89+$Z89)</f>
        <v>701.67683333333343</v>
      </c>
      <c r="CB89" s="27">
        <f>IF($O89&gt;=CB$1,$S89+$Y89+$Z89,$Y89+$Z89)</f>
        <v>701.67683333333343</v>
      </c>
      <c r="CC89" s="27">
        <f>IF($O89&gt;=CC$1,$S89+$Y89+$Z89,$Y89+$Z89)</f>
        <v>701.67683333333343</v>
      </c>
      <c r="CD89" s="27">
        <f>IF($O89&gt;=CD$1,$S89+$Y89+$Z89,$Y89+$Z89)</f>
        <v>701.67683333333343</v>
      </c>
      <c r="CE89" s="27">
        <f>IF($O89&gt;=CE$1,$S89+$Y89+$Z89,$Y89+$Z89)</f>
        <v>701.67683333333343</v>
      </c>
      <c r="CF89" s="27">
        <f>IF($O89&gt;=CF$1,$S89+$Y89+$Z89,$Y89+$Z89)</f>
        <v>701.67683333333343</v>
      </c>
      <c r="CG89" s="27">
        <f>IF($O89&gt;=CG$1,$S89+$Y89+$Z89,$Y89+$Z89)</f>
        <v>701.67683333333343</v>
      </c>
      <c r="CH89" s="27">
        <f>IF($O89&gt;=CH$1,$S89+$Y89+$Z89,$Y89+$Z89)</f>
        <v>701.67683333333343</v>
      </c>
      <c r="CI89" s="27">
        <f>IF($O89&gt;=CI$1,$S89+$Y89+$Z89,$Y89+$Z89)</f>
        <v>701.67683333333343</v>
      </c>
      <c r="CJ89" s="27">
        <f>IF($O89&gt;=CJ$1,$S89+$Y89+$Z89,$Y89+$Z89)</f>
        <v>701.67683333333343</v>
      </c>
      <c r="CK89" s="27">
        <f>IF($O89&gt;=CK$1,$S89+$Y89+$Z89,$Y89+$Z89)</f>
        <v>701.67683333333343</v>
      </c>
      <c r="CL89" s="27">
        <f>IF($O89&gt;=CL$1,$S89+$Y89+$Z89,$Y89+$Z89)</f>
        <v>701.67683333333343</v>
      </c>
      <c r="CM89" s="27">
        <f>IF($O89&gt;=CM$1,$S89+$Y89+$Z89,$Y89+$Z89)</f>
        <v>701.67683333333343</v>
      </c>
      <c r="CN89" s="27">
        <f>IF($O89&gt;=CN$1,$S89+$Y89,$Y89)</f>
        <v>301.67683333333338</v>
      </c>
      <c r="CO89" s="27">
        <f>IF($O89&gt;=CO$1,$S89+$Y89,$Y89)</f>
        <v>301.67683333333338</v>
      </c>
      <c r="CP89" s="27">
        <f>IF($O89&gt;=CP$1,$S89+$Y89,$Y89)</f>
        <v>301.67683333333338</v>
      </c>
      <c r="CQ89" s="27">
        <f>IF($O89&gt;=CQ$1,$S89+$Y89,$Y89)</f>
        <v>301.67683333333338</v>
      </c>
      <c r="CR89" s="27">
        <f>IF($O89&gt;=CR$1,$S89+$Y89,$Y89)</f>
        <v>301.67683333333338</v>
      </c>
      <c r="CS89" s="27">
        <f>IF($O89&gt;=CS$1,$S89+$Y89,$Y89)</f>
        <v>301.67683333333338</v>
      </c>
      <c r="CT89" s="27">
        <f>IF($O89&gt;=CT$1,$S89+$Y89,$Y89)</f>
        <v>301.67683333333338</v>
      </c>
      <c r="CU89" s="27">
        <f>IF($O89&gt;=CU$1,$S89+$Y89,$Y89)</f>
        <v>301.67683333333338</v>
      </c>
      <c r="CV89" s="27">
        <f>IF($O89&gt;=CV$1,$S89+$Y89,$Y89)</f>
        <v>301.67683333333338</v>
      </c>
      <c r="CW89" s="27">
        <f>IF($O89&gt;=CW$1,$S89+$Y89,$Y89)</f>
        <v>301.67683333333338</v>
      </c>
      <c r="CX89" s="27">
        <f>IF($O89&gt;=CX$1,$S89+$Y89,$Y89)</f>
        <v>301.67683333333338</v>
      </c>
      <c r="CY89" s="27">
        <f>IF($O89&gt;=CY$1,$S89+$Y89,$Y89)</f>
        <v>301.67683333333338</v>
      </c>
      <c r="CZ89" s="27">
        <f>IF($O89&gt;=CZ$1,$S89+$Y89,$Y89)</f>
        <v>301.67683333333338</v>
      </c>
      <c r="DA89" s="27">
        <f>IF($O89&gt;=DA$1,$S89+$Y89,$Y89)</f>
        <v>301.67683333333338</v>
      </c>
      <c r="DB89" s="27">
        <f>IF($O89&gt;=DB$1,$S89+$Y89,$Y89)</f>
        <v>301.67683333333338</v>
      </c>
      <c r="DC89" s="27">
        <f>IF($O89&gt;=DC$1,$S89+$Y89,$Y89)</f>
        <v>301.67683333333338</v>
      </c>
      <c r="DD89" s="27">
        <f>IF($O89&gt;=DD$1,$S89+$Y89,$Y89)</f>
        <v>301.67683333333338</v>
      </c>
      <c r="DE89" s="27">
        <f>IF($O89&gt;=DE$1,$S89+$Y89,$Y89)</f>
        <v>301.67683333333338</v>
      </c>
      <c r="DF89" s="27">
        <f>IF($O89&gt;=DF$1,$S89+$Y89,$Y89)</f>
        <v>301.67683333333338</v>
      </c>
      <c r="DG89" s="27">
        <f>IF($O89&gt;=DG$1,$S89+$Y89,$Y89)</f>
        <v>301.67683333333338</v>
      </c>
      <c r="DH89" s="27">
        <f>IF($O89&gt;=DH$1,$S89+$Y89,$Y89)</f>
        <v>301.67683333333338</v>
      </c>
      <c r="DI89" s="27">
        <f>IF($O89&gt;=DI$1,$S89+$Y89,$Y89)</f>
        <v>301.67683333333338</v>
      </c>
      <c r="DJ89" s="27">
        <f>IF($O89&gt;=DJ$1,$S89+$Y89,$Y89)</f>
        <v>301.67683333333338</v>
      </c>
      <c r="DK89" s="27">
        <f>IF($O89&gt;=DK$1,$S89+$Y89,$Y89)</f>
        <v>301.67683333333338</v>
      </c>
      <c r="DL89" s="27">
        <f>IF($O89&gt;=DL$1,$S89+$Y89,$Y89)</f>
        <v>0</v>
      </c>
      <c r="DM89" s="27">
        <f>IF($O89&gt;=DM$1,$S89+$Y89,$Y89)</f>
        <v>0</v>
      </c>
      <c r="DN89" s="27">
        <f>IF($O89&gt;=DN$1,$S89+$Y89,$Y89)</f>
        <v>0</v>
      </c>
      <c r="DO89" s="27">
        <f>IF($O89&gt;=DO$1,$S89+$Y89,$Y89)</f>
        <v>0</v>
      </c>
      <c r="DP89" s="27">
        <f>IF($O89&gt;=DP$1,$S89+$Y89,$Y89)</f>
        <v>0</v>
      </c>
      <c r="DQ89" s="27">
        <f>IF($O89&gt;=DQ$1,$S89+$Y89,$Y89)</f>
        <v>0</v>
      </c>
      <c r="DR89" s="27">
        <f>IF($O89&gt;=DR$1,$S89+$Y89,$Y89)</f>
        <v>0</v>
      </c>
      <c r="DS89" s="27">
        <f>IF($O89&gt;=DS$1,$S89+$Y89,$Y89)</f>
        <v>0</v>
      </c>
      <c r="DT89" s="27">
        <f>IF($O89&gt;=DT$1,$S89+$Y89,$Y89)</f>
        <v>0</v>
      </c>
      <c r="DU89" s="27">
        <f>IF($O89&gt;=DU$1,$S89+$Y89,$Y89)</f>
        <v>0</v>
      </c>
      <c r="DV89" s="27">
        <f>IF($O89&gt;=DV$1,$S89+$Y89,$Y89)</f>
        <v>0</v>
      </c>
      <c r="DW89" s="27">
        <f>IF($O89&gt;=DW$1,$S89+$Y89,$Y89)</f>
        <v>0</v>
      </c>
      <c r="DX89" s="27">
        <f>IF($O89&gt;=DX$1,$S89+$Y89,$Y89)</f>
        <v>0</v>
      </c>
      <c r="DY89" s="27">
        <f>IF($O89&gt;=DY$1,$S89+$Y89,$Y89)</f>
        <v>0</v>
      </c>
      <c r="DZ89" s="27">
        <f>IF($O89&gt;=DZ$1,$S89+$Y89,$Y89)</f>
        <v>0</v>
      </c>
      <c r="EA89" s="27">
        <f>IF($O89&gt;=EA$1,$S89+$Y89,$Y89)</f>
        <v>0</v>
      </c>
      <c r="EB89" s="27">
        <f>IF($O89&gt;=EB$1,$S89+$Y89,$Y89)</f>
        <v>0</v>
      </c>
      <c r="EC89" s="27">
        <f>IF($O89&gt;=EC$1,$S89+$Y89,$Y89)</f>
        <v>0</v>
      </c>
      <c r="ED89" s="27">
        <f>IF($O89&gt;=ED$1,$S89+$Y89,$Y89)</f>
        <v>0</v>
      </c>
      <c r="EE89" s="27">
        <f>IF($O89&gt;=EE$1,$S89+$Y89,$Y89)</f>
        <v>0</v>
      </c>
      <c r="EF89" s="27">
        <f>IF($O89&gt;=EF$1,$S89+$Y89,$Y89)</f>
        <v>0</v>
      </c>
      <c r="EG89" s="27">
        <f>IF($O89&gt;=EG$1,$S89+$Y89,$Y89)</f>
        <v>0</v>
      </c>
      <c r="EH89" s="27">
        <f>IF($O89&gt;=EH$1,$S89+$Y89,$Y89)</f>
        <v>0</v>
      </c>
      <c r="EI89" s="27">
        <f>IF($O89&gt;=EI$1,$S89+$Y89,$Y89)</f>
        <v>0</v>
      </c>
      <c r="EJ89" s="27">
        <f>IF($O89&gt;=EJ$1,$S89+$Y89,$Y89)</f>
        <v>0</v>
      </c>
      <c r="EK89" s="27">
        <f>IF($O89&gt;=EK$1,$S89+$Y89,$Y89)</f>
        <v>0</v>
      </c>
      <c r="EL89" s="27">
        <f>IF($O89&gt;=EL$1,$S89+$Y89,$Y89)</f>
        <v>0</v>
      </c>
      <c r="EM89" s="27">
        <f>IF($O89&gt;=EM$1,$S89+$Y89,$Y89)</f>
        <v>0</v>
      </c>
      <c r="EN89" s="27">
        <f>IF($O89&gt;=EN$1,$S89+$Y89,$Y89)</f>
        <v>0</v>
      </c>
      <c r="EO89" s="27">
        <f>IF($O89&gt;=EO$1,$S89+$Y89,$Y89)</f>
        <v>0</v>
      </c>
      <c r="EP89" s="27">
        <f>IF($O89&gt;=EP$1,$S89+$Y89,$Y89)</f>
        <v>0</v>
      </c>
      <c r="EQ89" s="27">
        <f>IF($O89&gt;=EQ$1,$S89+$Y89,$Y89)</f>
        <v>0</v>
      </c>
      <c r="ER89" s="27">
        <f>IF($O89&gt;=ER$1,$S89+$Y89,$Y89)</f>
        <v>0</v>
      </c>
      <c r="ES89" s="27">
        <f>IF($O89&gt;=ES$1,$S89+$Y89,$Y89)</f>
        <v>0</v>
      </c>
      <c r="ET89" s="27">
        <f>IF($O89&gt;=ET$1,$S89+$Y89,$Y89)</f>
        <v>0</v>
      </c>
      <c r="EU89" s="27">
        <f>IF($O89&gt;=EU$1,$S89+$Y89,$Y89)</f>
        <v>0</v>
      </c>
      <c r="EV89" s="27">
        <f>IF($O89&gt;=EV$1,$S89,0)</f>
        <v>0</v>
      </c>
      <c r="EW89" s="27">
        <f>IF($O89&gt;=EW$1,$S89,0)</f>
        <v>0</v>
      </c>
      <c r="EX89" s="27">
        <f>IF($O89&gt;=EX$1,$S89,0)</f>
        <v>0</v>
      </c>
      <c r="EY89" s="27">
        <f>IF($O89&gt;=EY$1,$S89,0)</f>
        <v>0</v>
      </c>
      <c r="EZ89" s="27">
        <f>IF($O89&gt;=EZ$1,$S89,0)</f>
        <v>0</v>
      </c>
      <c r="FA89" s="27">
        <f>IF($O89&gt;=FA$1,$S89,0)</f>
        <v>0</v>
      </c>
      <c r="FB89" s="27">
        <f>IF($O89&gt;=FB$1,$S89,0)</f>
        <v>0</v>
      </c>
      <c r="FC89" s="27">
        <f>IF($O89&gt;=FC$1,$S89,0)</f>
        <v>0</v>
      </c>
      <c r="FD89" s="27">
        <f>IF($O89&gt;=FD$1,$S89,0)</f>
        <v>0</v>
      </c>
      <c r="FE89" s="27">
        <f>IF($O89&gt;=FE$1,$S89,0)</f>
        <v>0</v>
      </c>
      <c r="FF89" s="27">
        <f>IF($O89&gt;=FF$1,$S89,0)</f>
        <v>0</v>
      </c>
      <c r="FG89" s="27">
        <f>IF($O89&gt;=FG$1,$S89,0)</f>
        <v>0</v>
      </c>
      <c r="FH89" s="27">
        <f>IF($O89&gt;=FH$1,$S89,0)</f>
        <v>0</v>
      </c>
      <c r="FI89" s="27">
        <f>IF($O89&gt;=FI$1,$S89,0)</f>
        <v>0</v>
      </c>
      <c r="FJ89" s="27">
        <f>IF($O89&gt;=FJ$1,$S89,0)</f>
        <v>0</v>
      </c>
      <c r="FK89" s="27">
        <f>IF($O89&gt;=FK$1,$S89,0)</f>
        <v>0</v>
      </c>
      <c r="FL89" s="27">
        <f>IF($O89&gt;=FL$1,$S89,0)</f>
        <v>0</v>
      </c>
      <c r="FM89" s="27">
        <f>IF($O89&gt;=FM$1,$S89,0)</f>
        <v>0</v>
      </c>
      <c r="FN89" s="27">
        <f>IF($O89&gt;=FN$1,$S89,0)</f>
        <v>0</v>
      </c>
      <c r="FO89" s="27">
        <f>IF($O89&gt;=FO$1,$S89,0)</f>
        <v>0</v>
      </c>
      <c r="FP89" s="27">
        <f>IF($O89&gt;=FP$1,$S89,0)</f>
        <v>0</v>
      </c>
      <c r="FQ89" s="27">
        <f>IF($O89&gt;=FQ$1,$S89,0)</f>
        <v>0</v>
      </c>
      <c r="FR89" s="27">
        <f>IF($O89&gt;=FR$1,$S89,0)</f>
        <v>0</v>
      </c>
      <c r="FS89" s="27">
        <f>IF($O89&gt;=FS$1,$S89,0)</f>
        <v>0</v>
      </c>
      <c r="FT89" s="27">
        <f>IF($O89&gt;=FT$1,$S89,0)</f>
        <v>0</v>
      </c>
      <c r="FU89" s="27">
        <f>IF($O89&gt;=FU$1,$S89,0)</f>
        <v>0</v>
      </c>
      <c r="FV89" s="27">
        <f>IF($O89&gt;=FV$1,$S89,0)</f>
        <v>0</v>
      </c>
      <c r="FW89" s="27">
        <f>IF($O89&gt;=FW$1,$S89,0)</f>
        <v>0</v>
      </c>
      <c r="FX89" s="27">
        <f>IF($O89&gt;=FX$1,$S89,0)</f>
        <v>0</v>
      </c>
      <c r="FY89" s="27">
        <f>IF($O89&gt;=FY$1,$S89,0)</f>
        <v>0</v>
      </c>
      <c r="FZ89" s="27">
        <f>IF($O89&gt;=FZ$1,$S89,0)</f>
        <v>0</v>
      </c>
      <c r="GA89" s="27">
        <f>IF($O89&gt;=GA$1,$S89,0)</f>
        <v>0</v>
      </c>
      <c r="GB89" s="27">
        <f>IF($O89&gt;=GB$1,$S89,0)</f>
        <v>0</v>
      </c>
      <c r="GC89" s="27">
        <f>IF($O89&gt;=GC$1,$S89,0)</f>
        <v>0</v>
      </c>
      <c r="GD89" s="27">
        <f>IF($O89&gt;=GD$1,$S89,0)</f>
        <v>0</v>
      </c>
      <c r="GE89" s="27">
        <f>IF($O89&gt;=GE$1,$S89,0)</f>
        <v>0</v>
      </c>
      <c r="GF89" s="27">
        <f>IF($O89&gt;=GF$1,$S89,0)</f>
        <v>0</v>
      </c>
      <c r="GG89" s="27">
        <f>IF($O89&gt;=GG$1,$S89,0)</f>
        <v>0</v>
      </c>
      <c r="GH89" s="27">
        <f>IF($O89&gt;=GH$1,$S89,0)</f>
        <v>0</v>
      </c>
      <c r="GI89" s="27">
        <f>IF($O89&gt;=GI$1,$S89,0)</f>
        <v>0</v>
      </c>
      <c r="GJ89" s="27">
        <f>IF($O89&gt;=GJ$1,$S89,0)</f>
        <v>0</v>
      </c>
      <c r="GK89" s="27">
        <f>IF($O89&gt;=GK$1,$S89,0)</f>
        <v>0</v>
      </c>
      <c r="GL89" s="27">
        <f>IF($O89&gt;=GL$1,$S89,0)</f>
        <v>0</v>
      </c>
      <c r="GM89" s="27">
        <f>IF($O89&gt;=GM$1,$S89,0)</f>
        <v>0</v>
      </c>
      <c r="GN89" s="27">
        <f>IF($O89&gt;=GN$1,$S89,0)</f>
        <v>0</v>
      </c>
      <c r="GO89" s="27">
        <f>IF($O89&gt;=GO$1,$S89,0)</f>
        <v>0</v>
      </c>
      <c r="GP89" s="27">
        <f>IF($O89&gt;=GP$1,$S89,0)</f>
        <v>0</v>
      </c>
      <c r="GQ89" s="27">
        <f>IF($O89&gt;=GQ$1,$S89,0)</f>
        <v>0</v>
      </c>
      <c r="GR89" s="27">
        <f>IF($O89&gt;=GR$1,$S89,0)</f>
        <v>0</v>
      </c>
      <c r="GS89" s="27">
        <f>IF($O89&gt;=GS$1,$S89,0)</f>
        <v>0</v>
      </c>
      <c r="GT89" s="27">
        <f>IF($O89&gt;=GT$1,$S89,0)</f>
        <v>0</v>
      </c>
      <c r="GU89" s="27">
        <f>IF($O89&gt;=GU$1,$S89,0)</f>
        <v>0</v>
      </c>
      <c r="GV89" s="27">
        <f>IF($O89&gt;=GV$1,$S89,0)</f>
        <v>0</v>
      </c>
      <c r="GW89" s="27">
        <f>IF($O89&gt;=GW$1,$S89,0)</f>
        <v>0</v>
      </c>
      <c r="GX89" s="27">
        <f>IF($O89&gt;=GX$1,$S89,0)</f>
        <v>0</v>
      </c>
      <c r="GY89" s="27">
        <f>IF($O89&gt;=GY$1,$S89,0)</f>
        <v>0</v>
      </c>
      <c r="GZ89" s="27">
        <f>IF($O89&gt;=GZ$1,$S89,0)</f>
        <v>0</v>
      </c>
      <c r="HA89" s="27">
        <f>IF($O89&gt;=HA$1,$S89,0)</f>
        <v>0</v>
      </c>
      <c r="HB89" s="27">
        <f>IF($O89&gt;=HB$1,$S89,0)</f>
        <v>0</v>
      </c>
      <c r="HC89" s="27">
        <f>IF($O89&gt;=HC$1,$S89,0)</f>
        <v>0</v>
      </c>
    </row>
    <row r="90" spans="1:211">
      <c r="A90" s="3">
        <v>50105</v>
      </c>
      <c r="B90" s="3" t="s">
        <v>276</v>
      </c>
      <c r="C90" s="3" t="s">
        <v>9</v>
      </c>
      <c r="D90" s="3">
        <v>62</v>
      </c>
      <c r="E90" s="4">
        <v>33903</v>
      </c>
      <c r="F90" s="5">
        <v>25.665753424657535</v>
      </c>
      <c r="G90" s="3" t="s">
        <v>99</v>
      </c>
      <c r="H90" s="4">
        <v>20581</v>
      </c>
      <c r="I90" s="9" t="s">
        <v>838</v>
      </c>
      <c r="J90" s="5">
        <v>2010.44</v>
      </c>
      <c r="K90" s="31">
        <v>349</v>
      </c>
      <c r="L90" s="32">
        <v>26</v>
      </c>
      <c r="M90" s="33">
        <f>VLOOKUP(L90,FIND,3,TRUE)</f>
        <v>1.5</v>
      </c>
      <c r="N90" s="32">
        <f>IF(L90&gt;30,180,VLOOKUP(L90,TEMPO,2,FALSE))</f>
        <v>156</v>
      </c>
      <c r="O90" s="32">
        <f>IF(R90&gt;0,4,N90)</f>
        <v>156</v>
      </c>
      <c r="P90" s="96">
        <f>J90*M90*L90</f>
        <v>78407.16</v>
      </c>
      <c r="Q90" s="96">
        <f>10934.45*2</f>
        <v>21868.9</v>
      </c>
      <c r="R90" s="96">
        <f>IF(P90&lt;=Q90,P90/4,0)</f>
        <v>0</v>
      </c>
      <c r="S90" s="5">
        <f>IF(P90&gt;=Q90,P90/N90,0)</f>
        <v>502.61</v>
      </c>
      <c r="T90" s="3"/>
      <c r="U90" s="3">
        <f>IF(T90="",1,0)</f>
        <v>1</v>
      </c>
      <c r="V90" s="3">
        <v>41</v>
      </c>
      <c r="W90" s="5">
        <v>0.6</v>
      </c>
      <c r="X90" s="5">
        <v>402.65</v>
      </c>
      <c r="Y90" s="5">
        <f>X90*W90</f>
        <v>241.58999999999997</v>
      </c>
      <c r="Z90" s="5">
        <v>400</v>
      </c>
      <c r="AA90" s="5">
        <f>S90+Y90+Z90</f>
        <v>1144.2</v>
      </c>
      <c r="AB90" s="39">
        <f>(J90/12+J90/12*1.3333333333+450/12+J90/30*6/12+J90)*1.3+Y90+Z90+153.9</f>
        <v>4009.5660888816292</v>
      </c>
      <c r="AC90" s="39" t="s">
        <v>9</v>
      </c>
      <c r="AD90" s="39">
        <f>J90*1.3+400+153.9</f>
        <v>3167.4720000000002</v>
      </c>
      <c r="AE90" s="39">
        <f>SUMIFS('CUSTO MENSAL FUNC NOVO'!H:H,'CUSTO MENSAL FUNC NOVO'!A:A,'VALORES MENSAIS'!AC90)</f>
        <v>2257.5630000000001</v>
      </c>
      <c r="AF90" s="27">
        <f>IF($R90&gt;0,$R90,$S90)+$Y90+$Z90</f>
        <v>1144.2</v>
      </c>
      <c r="AG90" s="27">
        <f>IF($R90&gt;0,$R90,$S90)+$Y90+$Z90</f>
        <v>1144.2</v>
      </c>
      <c r="AH90" s="27">
        <f>IF($R90&gt;0,$R90,$S90)+$Y90+$Z90</f>
        <v>1144.2</v>
      </c>
      <c r="AI90" s="27">
        <f>IF($R90&gt;0,$R90,$S90)+$Y90+$Z90</f>
        <v>1144.2</v>
      </c>
      <c r="AJ90" s="27">
        <f>IF($O90&gt;=AJ$1,$S90+$Y90+$Z90,$Y90+$Z90)</f>
        <v>1144.2</v>
      </c>
      <c r="AK90" s="27">
        <f>IF($O90&gt;=AK$1,$S90+$Y90+$Z90,$Y90+$Z90)</f>
        <v>1144.2</v>
      </c>
      <c r="AL90" s="27">
        <f>IF($O90&gt;=AL$1,$S90+$Y90+$Z90,$Y90+$Z90)</f>
        <v>1144.2</v>
      </c>
      <c r="AM90" s="27">
        <f>IF($O90&gt;=AM$1,$S90+$Y90+$Z90,$Y90+$Z90)</f>
        <v>1144.2</v>
      </c>
      <c r="AN90" s="27">
        <f>IF($O90&gt;=AN$1,$S90+$Y90+$Z90,$Y90+$Z90)</f>
        <v>1144.2</v>
      </c>
      <c r="AO90" s="27">
        <f>IF($O90&gt;=AO$1,$S90+$Y90+$Z90,$Y90+$Z90)</f>
        <v>1144.2</v>
      </c>
      <c r="AP90" s="27">
        <f>IF($O90&gt;=AP$1,$S90+$Y90+$Z90,$Y90+$Z90)</f>
        <v>1144.2</v>
      </c>
      <c r="AQ90" s="27">
        <f>IF($O90&gt;=AQ$1,$S90+$Y90+$Z90,$Y90+$Z90)</f>
        <v>1144.2</v>
      </c>
      <c r="AR90" s="27">
        <f>IF($O90&gt;=AR$1,$S90+$Y90+$Z90,$Y90+$Z90)</f>
        <v>1144.2</v>
      </c>
      <c r="AS90" s="27">
        <f>IF($O90&gt;=AS$1,$S90+$Y90+$Z90,$Y90+$Z90)</f>
        <v>1144.2</v>
      </c>
      <c r="AT90" s="27">
        <f>IF($O90&gt;=AT$1,$S90+$Y90+$Z90,$Y90+$Z90)</f>
        <v>1144.2</v>
      </c>
      <c r="AU90" s="27">
        <f>IF($O90&gt;=AU$1,$S90+$Y90+$Z90,$Y90+$Z90)</f>
        <v>1144.2</v>
      </c>
      <c r="AV90" s="27">
        <f>IF($O90&gt;=AV$1,$S90+$Y90+$Z90,$Y90+$Z90)</f>
        <v>1144.2</v>
      </c>
      <c r="AW90" s="27">
        <f>IF($O90&gt;=AW$1,$S90+$Y90+$Z90,$Y90+$Z90)</f>
        <v>1144.2</v>
      </c>
      <c r="AX90" s="27">
        <f>IF($O90&gt;=AX$1,$S90+$Y90+$Z90,$Y90+$Z90)</f>
        <v>1144.2</v>
      </c>
      <c r="AY90" s="27">
        <f>IF($O90&gt;=AY$1,$S90+$Y90+$Z90,$Y90+$Z90)</f>
        <v>1144.2</v>
      </c>
      <c r="AZ90" s="27">
        <f>IF($O90&gt;=AZ$1,$S90+$Y90+$Z90,$Y90+$Z90)</f>
        <v>1144.2</v>
      </c>
      <c r="BA90" s="27">
        <f>IF($O90&gt;=BA$1,$S90+$Y90+$Z90,$Y90+$Z90)</f>
        <v>1144.2</v>
      </c>
      <c r="BB90" s="27">
        <f>IF($O90&gt;=BB$1,$S90+$Y90+$Z90,$Y90+$Z90)</f>
        <v>1144.2</v>
      </c>
      <c r="BC90" s="27">
        <f>IF($O90&gt;=BC$1,$S90+$Y90+$Z90,$Y90+$Z90)</f>
        <v>1144.2</v>
      </c>
      <c r="BD90" s="27">
        <f>IF($O90&gt;=BD$1,$S90+$Y90+$Z90,$Y90+$Z90)</f>
        <v>1144.2</v>
      </c>
      <c r="BE90" s="27">
        <f>IF($O90&gt;=BE$1,$S90+$Y90+$Z90,$Y90+$Z90)</f>
        <v>1144.2</v>
      </c>
      <c r="BF90" s="27">
        <f>IF($O90&gt;=BF$1,$S90+$Y90+$Z90,$Y90+$Z90)</f>
        <v>1144.2</v>
      </c>
      <c r="BG90" s="27">
        <f>IF($O90&gt;=BG$1,$S90+$Y90+$Z90,$Y90+$Z90)</f>
        <v>1144.2</v>
      </c>
      <c r="BH90" s="27">
        <f>IF($O90&gt;=BH$1,$S90+$Y90+$Z90,$Y90+$Z90)</f>
        <v>1144.2</v>
      </c>
      <c r="BI90" s="27">
        <f>IF($O90&gt;=BI$1,$S90+$Y90+$Z90,$Y90+$Z90)</f>
        <v>1144.2</v>
      </c>
      <c r="BJ90" s="27">
        <f>IF($O90&gt;=BJ$1,$S90+$Y90+$Z90,$Y90+$Z90)</f>
        <v>1144.2</v>
      </c>
      <c r="BK90" s="27">
        <f>IF($O90&gt;=BK$1,$S90+$Y90+$Z90,$Y90+$Z90)</f>
        <v>1144.2</v>
      </c>
      <c r="BL90" s="27">
        <f>IF($O90&gt;=BL$1,$S90+$Y90+$Z90,$Y90+$Z90)</f>
        <v>1144.2</v>
      </c>
      <c r="BM90" s="27">
        <f>IF($O90&gt;=BM$1,$S90+$Y90+$Z90,$Y90+$Z90)</f>
        <v>1144.2</v>
      </c>
      <c r="BN90" s="27">
        <f>IF($O90&gt;=BN$1,$S90+$Y90+$Z90,$Y90+$Z90)</f>
        <v>1144.2</v>
      </c>
      <c r="BO90" s="27">
        <f>IF($O90&gt;=BO$1,$S90+$Y90+$Z90,$Y90+$Z90)</f>
        <v>1144.2</v>
      </c>
      <c r="BP90" s="27">
        <f>IF($O90&gt;=BP$1,$S90+$Y90+$Z90,$Y90+$Z90)</f>
        <v>1144.2</v>
      </c>
      <c r="BQ90" s="27">
        <f>IF($O90&gt;=BQ$1,$S90+$Y90+$Z90,$Y90+$Z90)</f>
        <v>1144.2</v>
      </c>
      <c r="BR90" s="27">
        <f>IF($O90&gt;=BR$1,$S90+$Y90+$Z90,$Y90+$Z90)</f>
        <v>1144.2</v>
      </c>
      <c r="BS90" s="27">
        <f>IF($O90&gt;=BS$1,$S90+$Y90+$Z90,$Y90+$Z90)</f>
        <v>1144.2</v>
      </c>
      <c r="BT90" s="27">
        <f>IF($O90&gt;=BT$1,$S90+$Y90+$Z90,$Y90+$Z90)</f>
        <v>1144.2</v>
      </c>
      <c r="BU90" s="27">
        <f>IF($O90&gt;=BU$1,$S90+$Y90+$Z90,$Y90+$Z90)</f>
        <v>1144.2</v>
      </c>
      <c r="BV90" s="27">
        <f>IF($O90&gt;=BV$1,$S90+$Y90+$Z90,$Y90+$Z90)</f>
        <v>1144.2</v>
      </c>
      <c r="BW90" s="27">
        <f>IF($O90&gt;=BW$1,$S90+$Y90+$Z90,$Y90+$Z90)</f>
        <v>1144.2</v>
      </c>
      <c r="BX90" s="27">
        <f>IF($O90&gt;=BX$1,$S90+$Y90+$Z90,$Y90+$Z90)</f>
        <v>1144.2</v>
      </c>
      <c r="BY90" s="27">
        <f>IF($O90&gt;=BY$1,$S90+$Y90+$Z90,$Y90+$Z90)</f>
        <v>1144.2</v>
      </c>
      <c r="BZ90" s="27">
        <f>IF($O90&gt;=BZ$1,$S90+$Y90+$Z90,$Y90+$Z90)</f>
        <v>1144.2</v>
      </c>
      <c r="CA90" s="27">
        <f>IF($O90&gt;=CA$1,$S90+$Y90+$Z90,$Y90+$Z90)</f>
        <v>1144.2</v>
      </c>
      <c r="CB90" s="27">
        <f>IF($O90&gt;=CB$1,$S90+$Y90+$Z90,$Y90+$Z90)</f>
        <v>1144.2</v>
      </c>
      <c r="CC90" s="27">
        <f>IF($O90&gt;=CC$1,$S90+$Y90+$Z90,$Y90+$Z90)</f>
        <v>1144.2</v>
      </c>
      <c r="CD90" s="27">
        <f>IF($O90&gt;=CD$1,$S90+$Y90+$Z90,$Y90+$Z90)</f>
        <v>1144.2</v>
      </c>
      <c r="CE90" s="27">
        <f>IF($O90&gt;=CE$1,$S90+$Y90+$Z90,$Y90+$Z90)</f>
        <v>1144.2</v>
      </c>
      <c r="CF90" s="27">
        <f>IF($O90&gt;=CF$1,$S90+$Y90+$Z90,$Y90+$Z90)</f>
        <v>1144.2</v>
      </c>
      <c r="CG90" s="27">
        <f>IF($O90&gt;=CG$1,$S90+$Y90+$Z90,$Y90+$Z90)</f>
        <v>1144.2</v>
      </c>
      <c r="CH90" s="27">
        <f>IF($O90&gt;=CH$1,$S90+$Y90+$Z90,$Y90+$Z90)</f>
        <v>1144.2</v>
      </c>
      <c r="CI90" s="27">
        <f>IF($O90&gt;=CI$1,$S90+$Y90+$Z90,$Y90+$Z90)</f>
        <v>1144.2</v>
      </c>
      <c r="CJ90" s="27">
        <f>IF($O90&gt;=CJ$1,$S90+$Y90+$Z90,$Y90+$Z90)</f>
        <v>1144.2</v>
      </c>
      <c r="CK90" s="27">
        <f>IF($O90&gt;=CK$1,$S90+$Y90+$Z90,$Y90+$Z90)</f>
        <v>1144.2</v>
      </c>
      <c r="CL90" s="27">
        <f>IF($O90&gt;=CL$1,$S90+$Y90+$Z90,$Y90+$Z90)</f>
        <v>1144.2</v>
      </c>
      <c r="CM90" s="27">
        <f>IF($O90&gt;=CM$1,$S90+$Y90+$Z90,$Y90+$Z90)</f>
        <v>1144.2</v>
      </c>
      <c r="CN90" s="27">
        <f>IF($O90&gt;=CN$1,$S90+$Y90,$Y90)</f>
        <v>744.2</v>
      </c>
      <c r="CO90" s="27">
        <f>IF($O90&gt;=CO$1,$S90+$Y90,$Y90)</f>
        <v>744.2</v>
      </c>
      <c r="CP90" s="27">
        <f>IF($O90&gt;=CP$1,$S90+$Y90,$Y90)</f>
        <v>744.2</v>
      </c>
      <c r="CQ90" s="27">
        <f>IF($O90&gt;=CQ$1,$S90+$Y90,$Y90)</f>
        <v>744.2</v>
      </c>
      <c r="CR90" s="27">
        <f>IF($O90&gt;=CR$1,$S90+$Y90,$Y90)</f>
        <v>744.2</v>
      </c>
      <c r="CS90" s="27">
        <f>IF($O90&gt;=CS$1,$S90+$Y90,$Y90)</f>
        <v>744.2</v>
      </c>
      <c r="CT90" s="27">
        <f>IF($O90&gt;=CT$1,$S90+$Y90,$Y90)</f>
        <v>744.2</v>
      </c>
      <c r="CU90" s="27">
        <f>IF($O90&gt;=CU$1,$S90+$Y90,$Y90)</f>
        <v>744.2</v>
      </c>
      <c r="CV90" s="27">
        <f>IF($O90&gt;=CV$1,$S90+$Y90,$Y90)</f>
        <v>744.2</v>
      </c>
      <c r="CW90" s="27">
        <f>IF($O90&gt;=CW$1,$S90+$Y90,$Y90)</f>
        <v>744.2</v>
      </c>
      <c r="CX90" s="27">
        <f>IF($O90&gt;=CX$1,$S90+$Y90,$Y90)</f>
        <v>744.2</v>
      </c>
      <c r="CY90" s="27">
        <f>IF($O90&gt;=CY$1,$S90+$Y90,$Y90)</f>
        <v>744.2</v>
      </c>
      <c r="CZ90" s="27">
        <f>IF($O90&gt;=CZ$1,$S90+$Y90,$Y90)</f>
        <v>744.2</v>
      </c>
      <c r="DA90" s="27">
        <f>IF($O90&gt;=DA$1,$S90+$Y90,$Y90)</f>
        <v>744.2</v>
      </c>
      <c r="DB90" s="27">
        <f>IF($O90&gt;=DB$1,$S90+$Y90,$Y90)</f>
        <v>744.2</v>
      </c>
      <c r="DC90" s="27">
        <f>IF($O90&gt;=DC$1,$S90+$Y90,$Y90)</f>
        <v>744.2</v>
      </c>
      <c r="DD90" s="27">
        <f>IF($O90&gt;=DD$1,$S90+$Y90,$Y90)</f>
        <v>744.2</v>
      </c>
      <c r="DE90" s="27">
        <f>IF($O90&gt;=DE$1,$S90+$Y90,$Y90)</f>
        <v>744.2</v>
      </c>
      <c r="DF90" s="27">
        <f>IF($O90&gt;=DF$1,$S90+$Y90,$Y90)</f>
        <v>744.2</v>
      </c>
      <c r="DG90" s="27">
        <f>IF($O90&gt;=DG$1,$S90+$Y90,$Y90)</f>
        <v>744.2</v>
      </c>
      <c r="DH90" s="27">
        <f>IF($O90&gt;=DH$1,$S90+$Y90,$Y90)</f>
        <v>744.2</v>
      </c>
      <c r="DI90" s="27">
        <f>IF($O90&gt;=DI$1,$S90+$Y90,$Y90)</f>
        <v>744.2</v>
      </c>
      <c r="DJ90" s="27">
        <f>IF($O90&gt;=DJ$1,$S90+$Y90,$Y90)</f>
        <v>744.2</v>
      </c>
      <c r="DK90" s="27">
        <f>IF($O90&gt;=DK$1,$S90+$Y90,$Y90)</f>
        <v>744.2</v>
      </c>
      <c r="DL90" s="27">
        <f>IF($O90&gt;=DL$1,$S90+$Y90,$Y90)</f>
        <v>744.2</v>
      </c>
      <c r="DM90" s="27">
        <f>IF($O90&gt;=DM$1,$S90+$Y90,$Y90)</f>
        <v>744.2</v>
      </c>
      <c r="DN90" s="27">
        <f>IF($O90&gt;=DN$1,$S90+$Y90,$Y90)</f>
        <v>744.2</v>
      </c>
      <c r="DO90" s="27">
        <f>IF($O90&gt;=DO$1,$S90+$Y90,$Y90)</f>
        <v>744.2</v>
      </c>
      <c r="DP90" s="27">
        <f>IF($O90&gt;=DP$1,$S90+$Y90,$Y90)</f>
        <v>744.2</v>
      </c>
      <c r="DQ90" s="27">
        <f>IF($O90&gt;=DQ$1,$S90+$Y90,$Y90)</f>
        <v>744.2</v>
      </c>
      <c r="DR90" s="27">
        <f>IF($O90&gt;=DR$1,$S90+$Y90,$Y90)</f>
        <v>744.2</v>
      </c>
      <c r="DS90" s="27">
        <f>IF($O90&gt;=DS$1,$S90+$Y90,$Y90)</f>
        <v>744.2</v>
      </c>
      <c r="DT90" s="27">
        <f>IF($O90&gt;=DT$1,$S90+$Y90,$Y90)</f>
        <v>744.2</v>
      </c>
      <c r="DU90" s="27">
        <f>IF($O90&gt;=DU$1,$S90+$Y90,$Y90)</f>
        <v>744.2</v>
      </c>
      <c r="DV90" s="27">
        <f>IF($O90&gt;=DV$1,$S90+$Y90,$Y90)</f>
        <v>744.2</v>
      </c>
      <c r="DW90" s="27">
        <f>IF($O90&gt;=DW$1,$S90+$Y90,$Y90)</f>
        <v>744.2</v>
      </c>
      <c r="DX90" s="27">
        <f>IF($O90&gt;=DX$1,$S90+$Y90,$Y90)</f>
        <v>744.2</v>
      </c>
      <c r="DY90" s="27">
        <f>IF($O90&gt;=DY$1,$S90+$Y90,$Y90)</f>
        <v>744.2</v>
      </c>
      <c r="DZ90" s="27">
        <f>IF($O90&gt;=DZ$1,$S90+$Y90,$Y90)</f>
        <v>744.2</v>
      </c>
      <c r="EA90" s="27">
        <f>IF($O90&gt;=EA$1,$S90+$Y90,$Y90)</f>
        <v>744.2</v>
      </c>
      <c r="EB90" s="27">
        <f>IF($O90&gt;=EB$1,$S90+$Y90,$Y90)</f>
        <v>744.2</v>
      </c>
      <c r="EC90" s="27">
        <f>IF($O90&gt;=EC$1,$S90+$Y90,$Y90)</f>
        <v>744.2</v>
      </c>
      <c r="ED90" s="27">
        <f>IF($O90&gt;=ED$1,$S90+$Y90,$Y90)</f>
        <v>744.2</v>
      </c>
      <c r="EE90" s="27">
        <f>IF($O90&gt;=EE$1,$S90+$Y90,$Y90)</f>
        <v>744.2</v>
      </c>
      <c r="EF90" s="27">
        <f>IF($O90&gt;=EF$1,$S90+$Y90,$Y90)</f>
        <v>744.2</v>
      </c>
      <c r="EG90" s="27">
        <f>IF($O90&gt;=EG$1,$S90+$Y90,$Y90)</f>
        <v>744.2</v>
      </c>
      <c r="EH90" s="27">
        <f>IF($O90&gt;=EH$1,$S90+$Y90,$Y90)</f>
        <v>744.2</v>
      </c>
      <c r="EI90" s="27">
        <f>IF($O90&gt;=EI$1,$S90+$Y90,$Y90)</f>
        <v>744.2</v>
      </c>
      <c r="EJ90" s="27">
        <f>IF($O90&gt;=EJ$1,$S90+$Y90,$Y90)</f>
        <v>744.2</v>
      </c>
      <c r="EK90" s="27">
        <f>IF($O90&gt;=EK$1,$S90+$Y90,$Y90)</f>
        <v>744.2</v>
      </c>
      <c r="EL90" s="27">
        <f>IF($O90&gt;=EL$1,$S90+$Y90,$Y90)</f>
        <v>744.2</v>
      </c>
      <c r="EM90" s="27">
        <f>IF($O90&gt;=EM$1,$S90+$Y90,$Y90)</f>
        <v>744.2</v>
      </c>
      <c r="EN90" s="27">
        <f>IF($O90&gt;=EN$1,$S90+$Y90,$Y90)</f>
        <v>744.2</v>
      </c>
      <c r="EO90" s="27">
        <f>IF($O90&gt;=EO$1,$S90+$Y90,$Y90)</f>
        <v>744.2</v>
      </c>
      <c r="EP90" s="27">
        <f>IF($O90&gt;=EP$1,$S90+$Y90,$Y90)</f>
        <v>744.2</v>
      </c>
      <c r="EQ90" s="27">
        <f>IF($O90&gt;=EQ$1,$S90+$Y90,$Y90)</f>
        <v>744.2</v>
      </c>
      <c r="ER90" s="27">
        <f>IF($O90&gt;=ER$1,$S90+$Y90,$Y90)</f>
        <v>744.2</v>
      </c>
      <c r="ES90" s="27">
        <f>IF($O90&gt;=ES$1,$S90+$Y90,$Y90)</f>
        <v>744.2</v>
      </c>
      <c r="ET90" s="27">
        <f>IF($O90&gt;=ET$1,$S90+$Y90,$Y90)</f>
        <v>744.2</v>
      </c>
      <c r="EU90" s="27">
        <f>IF($O90&gt;=EU$1,$S90+$Y90,$Y90)</f>
        <v>744.2</v>
      </c>
      <c r="EV90" s="27">
        <f>IF($O90&gt;=EV$1,$S90,0)</f>
        <v>502.61</v>
      </c>
      <c r="EW90" s="27">
        <f>IF($O90&gt;=EW$1,$S90,0)</f>
        <v>502.61</v>
      </c>
      <c r="EX90" s="27">
        <f>IF($O90&gt;=EX$1,$S90,0)</f>
        <v>502.61</v>
      </c>
      <c r="EY90" s="27">
        <f>IF($O90&gt;=EY$1,$S90,0)</f>
        <v>502.61</v>
      </c>
      <c r="EZ90" s="27">
        <f>IF($O90&gt;=EZ$1,$S90,0)</f>
        <v>502.61</v>
      </c>
      <c r="FA90" s="27">
        <f>IF($O90&gt;=FA$1,$S90,0)</f>
        <v>502.61</v>
      </c>
      <c r="FB90" s="27">
        <f>IF($O90&gt;=FB$1,$S90,0)</f>
        <v>502.61</v>
      </c>
      <c r="FC90" s="27">
        <f>IF($O90&gt;=FC$1,$S90,0)</f>
        <v>502.61</v>
      </c>
      <c r="FD90" s="27">
        <f>IF($O90&gt;=FD$1,$S90,0)</f>
        <v>502.61</v>
      </c>
      <c r="FE90" s="27">
        <f>IF($O90&gt;=FE$1,$S90,0)</f>
        <v>502.61</v>
      </c>
      <c r="FF90" s="27">
        <f>IF($O90&gt;=FF$1,$S90,0)</f>
        <v>502.61</v>
      </c>
      <c r="FG90" s="27">
        <f>IF($O90&gt;=FG$1,$S90,0)</f>
        <v>502.61</v>
      </c>
      <c r="FH90" s="27">
        <f>IF($O90&gt;=FH$1,$S90,0)</f>
        <v>502.61</v>
      </c>
      <c r="FI90" s="27">
        <f>IF($O90&gt;=FI$1,$S90,0)</f>
        <v>502.61</v>
      </c>
      <c r="FJ90" s="27">
        <f>IF($O90&gt;=FJ$1,$S90,0)</f>
        <v>502.61</v>
      </c>
      <c r="FK90" s="27">
        <f>IF($O90&gt;=FK$1,$S90,0)</f>
        <v>502.61</v>
      </c>
      <c r="FL90" s="27">
        <f>IF($O90&gt;=FL$1,$S90,0)</f>
        <v>502.61</v>
      </c>
      <c r="FM90" s="27">
        <f>IF($O90&gt;=FM$1,$S90,0)</f>
        <v>502.61</v>
      </c>
      <c r="FN90" s="27">
        <f>IF($O90&gt;=FN$1,$S90,0)</f>
        <v>502.61</v>
      </c>
      <c r="FO90" s="27">
        <f>IF($O90&gt;=FO$1,$S90,0)</f>
        <v>502.61</v>
      </c>
      <c r="FP90" s="27">
        <f>IF($O90&gt;=FP$1,$S90,0)</f>
        <v>502.61</v>
      </c>
      <c r="FQ90" s="27">
        <f>IF($O90&gt;=FQ$1,$S90,0)</f>
        <v>502.61</v>
      </c>
      <c r="FR90" s="27">
        <f>IF($O90&gt;=FR$1,$S90,0)</f>
        <v>502.61</v>
      </c>
      <c r="FS90" s="27">
        <f>IF($O90&gt;=FS$1,$S90,0)</f>
        <v>502.61</v>
      </c>
      <c r="FT90" s="27">
        <f>IF($O90&gt;=FT$1,$S90,0)</f>
        <v>502.61</v>
      </c>
      <c r="FU90" s="27">
        <f>IF($O90&gt;=FU$1,$S90,0)</f>
        <v>502.61</v>
      </c>
      <c r="FV90" s="27">
        <f>IF($O90&gt;=FV$1,$S90,0)</f>
        <v>502.61</v>
      </c>
      <c r="FW90" s="27">
        <f>IF($O90&gt;=FW$1,$S90,0)</f>
        <v>502.61</v>
      </c>
      <c r="FX90" s="27">
        <f>IF($O90&gt;=FX$1,$S90,0)</f>
        <v>502.61</v>
      </c>
      <c r="FY90" s="27">
        <f>IF($O90&gt;=FY$1,$S90,0)</f>
        <v>502.61</v>
      </c>
      <c r="FZ90" s="27">
        <f>IF($O90&gt;=FZ$1,$S90,0)</f>
        <v>502.61</v>
      </c>
      <c r="GA90" s="27">
        <f>IF($O90&gt;=GA$1,$S90,0)</f>
        <v>502.61</v>
      </c>
      <c r="GB90" s="27">
        <f>IF($O90&gt;=GB$1,$S90,0)</f>
        <v>502.61</v>
      </c>
      <c r="GC90" s="27">
        <f>IF($O90&gt;=GC$1,$S90,0)</f>
        <v>502.61</v>
      </c>
      <c r="GD90" s="27">
        <f>IF($O90&gt;=GD$1,$S90,0)</f>
        <v>502.61</v>
      </c>
      <c r="GE90" s="27">
        <f>IF($O90&gt;=GE$1,$S90,0)</f>
        <v>502.61</v>
      </c>
      <c r="GF90" s="27">
        <f>IF($O90&gt;=GF$1,$S90,0)</f>
        <v>0</v>
      </c>
      <c r="GG90" s="27">
        <f>IF($O90&gt;=GG$1,$S90,0)</f>
        <v>0</v>
      </c>
      <c r="GH90" s="27">
        <f>IF($O90&gt;=GH$1,$S90,0)</f>
        <v>0</v>
      </c>
      <c r="GI90" s="27">
        <f>IF($O90&gt;=GI$1,$S90,0)</f>
        <v>0</v>
      </c>
      <c r="GJ90" s="27">
        <f>IF($O90&gt;=GJ$1,$S90,0)</f>
        <v>0</v>
      </c>
      <c r="GK90" s="27">
        <f>IF($O90&gt;=GK$1,$S90,0)</f>
        <v>0</v>
      </c>
      <c r="GL90" s="27">
        <f>IF($O90&gt;=GL$1,$S90,0)</f>
        <v>0</v>
      </c>
      <c r="GM90" s="27">
        <f>IF($O90&gt;=GM$1,$S90,0)</f>
        <v>0</v>
      </c>
      <c r="GN90" s="27">
        <f>IF($O90&gt;=GN$1,$S90,0)</f>
        <v>0</v>
      </c>
      <c r="GO90" s="27">
        <f>IF($O90&gt;=GO$1,$S90,0)</f>
        <v>0</v>
      </c>
      <c r="GP90" s="27">
        <f>IF($O90&gt;=GP$1,$S90,0)</f>
        <v>0</v>
      </c>
      <c r="GQ90" s="27">
        <f>IF($O90&gt;=GQ$1,$S90,0)</f>
        <v>0</v>
      </c>
      <c r="GR90" s="27">
        <f>IF($O90&gt;=GR$1,$S90,0)</f>
        <v>0</v>
      </c>
      <c r="GS90" s="27">
        <f>IF($O90&gt;=GS$1,$S90,0)</f>
        <v>0</v>
      </c>
      <c r="GT90" s="27">
        <f>IF($O90&gt;=GT$1,$S90,0)</f>
        <v>0</v>
      </c>
      <c r="GU90" s="27">
        <f>IF($O90&gt;=GU$1,$S90,0)</f>
        <v>0</v>
      </c>
      <c r="GV90" s="27">
        <f>IF($O90&gt;=GV$1,$S90,0)</f>
        <v>0</v>
      </c>
      <c r="GW90" s="27">
        <f>IF($O90&gt;=GW$1,$S90,0)</f>
        <v>0</v>
      </c>
      <c r="GX90" s="27">
        <f>IF($O90&gt;=GX$1,$S90,0)</f>
        <v>0</v>
      </c>
      <c r="GY90" s="27">
        <f>IF($O90&gt;=GY$1,$S90,0)</f>
        <v>0</v>
      </c>
      <c r="GZ90" s="27">
        <f>IF($O90&gt;=GZ$1,$S90,0)</f>
        <v>0</v>
      </c>
      <c r="HA90" s="27">
        <f>IF($O90&gt;=HA$1,$S90,0)</f>
        <v>0</v>
      </c>
      <c r="HB90" s="27">
        <f>IF($O90&gt;=HB$1,$S90,0)</f>
        <v>0</v>
      </c>
      <c r="HC90" s="27">
        <f>IF($O90&gt;=HC$1,$S90,0)</f>
        <v>0</v>
      </c>
    </row>
    <row r="91" spans="1:211">
      <c r="A91" s="3">
        <v>44318</v>
      </c>
      <c r="B91" s="3" t="s">
        <v>303</v>
      </c>
      <c r="C91" s="3" t="s">
        <v>9</v>
      </c>
      <c r="D91" s="3">
        <v>64</v>
      </c>
      <c r="E91" s="4">
        <v>33512</v>
      </c>
      <c r="F91" s="5">
        <v>26.736986301369864</v>
      </c>
      <c r="G91" s="3" t="s">
        <v>99</v>
      </c>
      <c r="H91" s="4">
        <v>20004</v>
      </c>
      <c r="I91" s="9" t="s">
        <v>838</v>
      </c>
      <c r="J91" s="5">
        <v>2047.02</v>
      </c>
      <c r="K91" s="31">
        <v>349</v>
      </c>
      <c r="L91" s="31">
        <v>27</v>
      </c>
      <c r="M91" s="33">
        <f>VLOOKUP(L91,FIND,3,TRUE)</f>
        <v>1.5</v>
      </c>
      <c r="N91" s="32">
        <f>IF(L91&gt;30,180,VLOOKUP(L91,TEMPO,2,FALSE))</f>
        <v>162</v>
      </c>
      <c r="O91" s="32">
        <f>IF(R91&gt;0,4,N91)</f>
        <v>162</v>
      </c>
      <c r="P91" s="96">
        <f>J91*M91*L91</f>
        <v>82904.31</v>
      </c>
      <c r="Q91" s="96">
        <f>10934.45*2</f>
        <v>21868.9</v>
      </c>
      <c r="R91" s="96">
        <f>IF(P91&lt;=Q91,P91/4,0)</f>
        <v>0</v>
      </c>
      <c r="S91" s="5">
        <f>IF(P91&gt;=Q91,P91/N91,0)</f>
        <v>511.755</v>
      </c>
      <c r="T91" s="2"/>
      <c r="U91" s="3">
        <f>IF(T91="",1,0)</f>
        <v>1</v>
      </c>
      <c r="V91" s="3">
        <v>43</v>
      </c>
      <c r="W91" s="5">
        <v>0</v>
      </c>
      <c r="X91" s="5">
        <v>402.65</v>
      </c>
      <c r="Y91" s="5">
        <f>X91*W91</f>
        <v>0</v>
      </c>
      <c r="Z91" s="5">
        <v>400</v>
      </c>
      <c r="AA91" s="5">
        <f>S91+Y91+Z91</f>
        <v>911.755</v>
      </c>
      <c r="AB91" s="39">
        <f>(J91/12+J91/12*1.3333333333+450/12+J91/30*6/12+J91)*1.3+Y91+Z91+153.9</f>
        <v>3825.5692666592745</v>
      </c>
      <c r="AC91" s="39" t="s">
        <v>9</v>
      </c>
      <c r="AD91" s="39">
        <f>J91*1.3+400+153.9</f>
        <v>3215.0260000000003</v>
      </c>
      <c r="AE91" s="39">
        <f>SUMIFS('CUSTO MENSAL FUNC NOVO'!H:H,'CUSTO MENSAL FUNC NOVO'!A:A,'VALORES MENSAIS'!AC91)</f>
        <v>2257.5630000000001</v>
      </c>
      <c r="AF91" s="27">
        <f>IF($R91&gt;0,$R91,$S91)+$Y91+$Z91</f>
        <v>911.755</v>
      </c>
      <c r="AG91" s="27">
        <f>IF($R91&gt;0,$R91,$S91)+$Y91+$Z91</f>
        <v>911.755</v>
      </c>
      <c r="AH91" s="27">
        <f>IF($R91&gt;0,$R91,$S91)+$Y91+$Z91</f>
        <v>911.755</v>
      </c>
      <c r="AI91" s="27">
        <f>IF($R91&gt;0,$R91,$S91)+$Y91+$Z91</f>
        <v>911.755</v>
      </c>
      <c r="AJ91" s="27">
        <f>IF($O91&gt;=AJ$1,$S91+$Y91+$Z91,$Y91+$Z91)</f>
        <v>911.755</v>
      </c>
      <c r="AK91" s="27">
        <f>IF($O91&gt;=AK$1,$S91+$Y91+$Z91,$Y91+$Z91)</f>
        <v>911.755</v>
      </c>
      <c r="AL91" s="27">
        <f>IF($O91&gt;=AL$1,$S91+$Y91+$Z91,$Y91+$Z91)</f>
        <v>911.755</v>
      </c>
      <c r="AM91" s="27">
        <f>IF($O91&gt;=AM$1,$S91+$Y91+$Z91,$Y91+$Z91)</f>
        <v>911.755</v>
      </c>
      <c r="AN91" s="27">
        <f>IF($O91&gt;=AN$1,$S91+$Y91+$Z91,$Y91+$Z91)</f>
        <v>911.755</v>
      </c>
      <c r="AO91" s="27">
        <f>IF($O91&gt;=AO$1,$S91+$Y91+$Z91,$Y91+$Z91)</f>
        <v>911.755</v>
      </c>
      <c r="AP91" s="27">
        <f>IF($O91&gt;=AP$1,$S91+$Y91+$Z91,$Y91+$Z91)</f>
        <v>911.755</v>
      </c>
      <c r="AQ91" s="27">
        <f>IF($O91&gt;=AQ$1,$S91+$Y91+$Z91,$Y91+$Z91)</f>
        <v>911.755</v>
      </c>
      <c r="AR91" s="27">
        <f>IF($O91&gt;=AR$1,$S91+$Y91+$Z91,$Y91+$Z91)</f>
        <v>911.755</v>
      </c>
      <c r="AS91" s="27">
        <f>IF($O91&gt;=AS$1,$S91+$Y91+$Z91,$Y91+$Z91)</f>
        <v>911.755</v>
      </c>
      <c r="AT91" s="27">
        <f>IF($O91&gt;=AT$1,$S91+$Y91+$Z91,$Y91+$Z91)</f>
        <v>911.755</v>
      </c>
      <c r="AU91" s="27">
        <f>IF($O91&gt;=AU$1,$S91+$Y91+$Z91,$Y91+$Z91)</f>
        <v>911.755</v>
      </c>
      <c r="AV91" s="27">
        <f>IF($O91&gt;=AV$1,$S91+$Y91+$Z91,$Y91+$Z91)</f>
        <v>911.755</v>
      </c>
      <c r="AW91" s="27">
        <f>IF($O91&gt;=AW$1,$S91+$Y91+$Z91,$Y91+$Z91)</f>
        <v>911.755</v>
      </c>
      <c r="AX91" s="27">
        <f>IF($O91&gt;=AX$1,$S91+$Y91+$Z91,$Y91+$Z91)</f>
        <v>911.755</v>
      </c>
      <c r="AY91" s="27">
        <f>IF($O91&gt;=AY$1,$S91+$Y91+$Z91,$Y91+$Z91)</f>
        <v>911.755</v>
      </c>
      <c r="AZ91" s="27">
        <f>IF($O91&gt;=AZ$1,$S91+$Y91+$Z91,$Y91+$Z91)</f>
        <v>911.755</v>
      </c>
      <c r="BA91" s="27">
        <f>IF($O91&gt;=BA$1,$S91+$Y91+$Z91,$Y91+$Z91)</f>
        <v>911.755</v>
      </c>
      <c r="BB91" s="27">
        <f>IF($O91&gt;=BB$1,$S91+$Y91+$Z91,$Y91+$Z91)</f>
        <v>911.755</v>
      </c>
      <c r="BC91" s="27">
        <f>IF($O91&gt;=BC$1,$S91+$Y91+$Z91,$Y91+$Z91)</f>
        <v>911.755</v>
      </c>
      <c r="BD91" s="27">
        <f>IF($O91&gt;=BD$1,$S91+$Y91+$Z91,$Y91+$Z91)</f>
        <v>911.755</v>
      </c>
      <c r="BE91" s="27">
        <f>IF($O91&gt;=BE$1,$S91+$Y91+$Z91,$Y91+$Z91)</f>
        <v>911.755</v>
      </c>
      <c r="BF91" s="27">
        <f>IF($O91&gt;=BF$1,$S91+$Y91+$Z91,$Y91+$Z91)</f>
        <v>911.755</v>
      </c>
      <c r="BG91" s="27">
        <f>IF($O91&gt;=BG$1,$S91+$Y91+$Z91,$Y91+$Z91)</f>
        <v>911.755</v>
      </c>
      <c r="BH91" s="27">
        <f>IF($O91&gt;=BH$1,$S91+$Y91+$Z91,$Y91+$Z91)</f>
        <v>911.755</v>
      </c>
      <c r="BI91" s="27">
        <f>IF($O91&gt;=BI$1,$S91+$Y91+$Z91,$Y91+$Z91)</f>
        <v>911.755</v>
      </c>
      <c r="BJ91" s="27">
        <f>IF($O91&gt;=BJ$1,$S91+$Y91+$Z91,$Y91+$Z91)</f>
        <v>911.755</v>
      </c>
      <c r="BK91" s="27">
        <f>IF($O91&gt;=BK$1,$S91+$Y91+$Z91,$Y91+$Z91)</f>
        <v>911.755</v>
      </c>
      <c r="BL91" s="27">
        <f>IF($O91&gt;=BL$1,$S91+$Y91+$Z91,$Y91+$Z91)</f>
        <v>911.755</v>
      </c>
      <c r="BM91" s="27">
        <f>IF($O91&gt;=BM$1,$S91+$Y91+$Z91,$Y91+$Z91)</f>
        <v>911.755</v>
      </c>
      <c r="BN91" s="27">
        <f>IF($O91&gt;=BN$1,$S91+$Y91+$Z91,$Y91+$Z91)</f>
        <v>911.755</v>
      </c>
      <c r="BO91" s="27">
        <f>IF($O91&gt;=BO$1,$S91+$Y91+$Z91,$Y91+$Z91)</f>
        <v>911.755</v>
      </c>
      <c r="BP91" s="27">
        <f>IF($O91&gt;=BP$1,$S91+$Y91+$Z91,$Y91+$Z91)</f>
        <v>911.755</v>
      </c>
      <c r="BQ91" s="27">
        <f>IF($O91&gt;=BQ$1,$S91+$Y91+$Z91,$Y91+$Z91)</f>
        <v>911.755</v>
      </c>
      <c r="BR91" s="27">
        <f>IF($O91&gt;=BR$1,$S91+$Y91+$Z91,$Y91+$Z91)</f>
        <v>911.755</v>
      </c>
      <c r="BS91" s="27">
        <f>IF($O91&gt;=BS$1,$S91+$Y91+$Z91,$Y91+$Z91)</f>
        <v>911.755</v>
      </c>
      <c r="BT91" s="27">
        <f>IF($O91&gt;=BT$1,$S91+$Y91+$Z91,$Y91+$Z91)</f>
        <v>911.755</v>
      </c>
      <c r="BU91" s="27">
        <f>IF($O91&gt;=BU$1,$S91+$Y91+$Z91,$Y91+$Z91)</f>
        <v>911.755</v>
      </c>
      <c r="BV91" s="27">
        <f>IF($O91&gt;=BV$1,$S91+$Y91+$Z91,$Y91+$Z91)</f>
        <v>911.755</v>
      </c>
      <c r="BW91" s="27">
        <f>IF($O91&gt;=BW$1,$S91+$Y91+$Z91,$Y91+$Z91)</f>
        <v>911.755</v>
      </c>
      <c r="BX91" s="27">
        <f>IF($O91&gt;=BX$1,$S91+$Y91+$Z91,$Y91+$Z91)</f>
        <v>911.755</v>
      </c>
      <c r="BY91" s="27">
        <f>IF($O91&gt;=BY$1,$S91+$Y91+$Z91,$Y91+$Z91)</f>
        <v>911.755</v>
      </c>
      <c r="BZ91" s="27">
        <f>IF($O91&gt;=BZ$1,$S91+$Y91+$Z91,$Y91+$Z91)</f>
        <v>911.755</v>
      </c>
      <c r="CA91" s="27">
        <f>IF($O91&gt;=CA$1,$S91+$Y91+$Z91,$Y91+$Z91)</f>
        <v>911.755</v>
      </c>
      <c r="CB91" s="27">
        <f>IF($O91&gt;=CB$1,$S91+$Y91+$Z91,$Y91+$Z91)</f>
        <v>911.755</v>
      </c>
      <c r="CC91" s="27">
        <f>IF($O91&gt;=CC$1,$S91+$Y91+$Z91,$Y91+$Z91)</f>
        <v>911.755</v>
      </c>
      <c r="CD91" s="27">
        <f>IF($O91&gt;=CD$1,$S91+$Y91+$Z91,$Y91+$Z91)</f>
        <v>911.755</v>
      </c>
      <c r="CE91" s="27">
        <f>IF($O91&gt;=CE$1,$S91+$Y91+$Z91,$Y91+$Z91)</f>
        <v>911.755</v>
      </c>
      <c r="CF91" s="27">
        <f>IF($O91&gt;=CF$1,$S91+$Y91+$Z91,$Y91+$Z91)</f>
        <v>911.755</v>
      </c>
      <c r="CG91" s="27">
        <f>IF($O91&gt;=CG$1,$S91+$Y91+$Z91,$Y91+$Z91)</f>
        <v>911.755</v>
      </c>
      <c r="CH91" s="27">
        <f>IF($O91&gt;=CH$1,$S91+$Y91+$Z91,$Y91+$Z91)</f>
        <v>911.755</v>
      </c>
      <c r="CI91" s="27">
        <f>IF($O91&gt;=CI$1,$S91+$Y91+$Z91,$Y91+$Z91)</f>
        <v>911.755</v>
      </c>
      <c r="CJ91" s="27">
        <f>IF($O91&gt;=CJ$1,$S91+$Y91+$Z91,$Y91+$Z91)</f>
        <v>911.755</v>
      </c>
      <c r="CK91" s="27">
        <f>IF($O91&gt;=CK$1,$S91+$Y91+$Z91,$Y91+$Z91)</f>
        <v>911.755</v>
      </c>
      <c r="CL91" s="27">
        <f>IF($O91&gt;=CL$1,$S91+$Y91+$Z91,$Y91+$Z91)</f>
        <v>911.755</v>
      </c>
      <c r="CM91" s="27">
        <f>IF($O91&gt;=CM$1,$S91+$Y91+$Z91,$Y91+$Z91)</f>
        <v>911.755</v>
      </c>
      <c r="CN91" s="27">
        <f>IF($O91&gt;=CN$1,$S91+$Y91,$Y91)</f>
        <v>511.755</v>
      </c>
      <c r="CO91" s="27">
        <f>IF($O91&gt;=CO$1,$S91+$Y91,$Y91)</f>
        <v>511.755</v>
      </c>
      <c r="CP91" s="27">
        <f>IF($O91&gt;=CP$1,$S91+$Y91,$Y91)</f>
        <v>511.755</v>
      </c>
      <c r="CQ91" s="27">
        <f>IF($O91&gt;=CQ$1,$S91+$Y91,$Y91)</f>
        <v>511.755</v>
      </c>
      <c r="CR91" s="27">
        <f>IF($O91&gt;=CR$1,$S91+$Y91,$Y91)</f>
        <v>511.755</v>
      </c>
      <c r="CS91" s="27">
        <f>IF($O91&gt;=CS$1,$S91+$Y91,$Y91)</f>
        <v>511.755</v>
      </c>
      <c r="CT91" s="27">
        <f>IF($O91&gt;=CT$1,$S91+$Y91,$Y91)</f>
        <v>511.755</v>
      </c>
      <c r="CU91" s="27">
        <f>IF($O91&gt;=CU$1,$S91+$Y91,$Y91)</f>
        <v>511.755</v>
      </c>
      <c r="CV91" s="27">
        <f>IF($O91&gt;=CV$1,$S91+$Y91,$Y91)</f>
        <v>511.755</v>
      </c>
      <c r="CW91" s="27">
        <f>IF($O91&gt;=CW$1,$S91+$Y91,$Y91)</f>
        <v>511.755</v>
      </c>
      <c r="CX91" s="27">
        <f>IF($O91&gt;=CX$1,$S91+$Y91,$Y91)</f>
        <v>511.755</v>
      </c>
      <c r="CY91" s="27">
        <f>IF($O91&gt;=CY$1,$S91+$Y91,$Y91)</f>
        <v>511.755</v>
      </c>
      <c r="CZ91" s="27">
        <f>IF($O91&gt;=CZ$1,$S91+$Y91,$Y91)</f>
        <v>511.755</v>
      </c>
      <c r="DA91" s="27">
        <f>IF($O91&gt;=DA$1,$S91+$Y91,$Y91)</f>
        <v>511.755</v>
      </c>
      <c r="DB91" s="27">
        <f>IF($O91&gt;=DB$1,$S91+$Y91,$Y91)</f>
        <v>511.755</v>
      </c>
      <c r="DC91" s="27">
        <f>IF($O91&gt;=DC$1,$S91+$Y91,$Y91)</f>
        <v>511.755</v>
      </c>
      <c r="DD91" s="27">
        <f>IF($O91&gt;=DD$1,$S91+$Y91,$Y91)</f>
        <v>511.755</v>
      </c>
      <c r="DE91" s="27">
        <f>IF($O91&gt;=DE$1,$S91+$Y91,$Y91)</f>
        <v>511.755</v>
      </c>
      <c r="DF91" s="27">
        <f>IF($O91&gt;=DF$1,$S91+$Y91,$Y91)</f>
        <v>511.755</v>
      </c>
      <c r="DG91" s="27">
        <f>IF($O91&gt;=DG$1,$S91+$Y91,$Y91)</f>
        <v>511.755</v>
      </c>
      <c r="DH91" s="27">
        <f>IF($O91&gt;=DH$1,$S91+$Y91,$Y91)</f>
        <v>511.755</v>
      </c>
      <c r="DI91" s="27">
        <f>IF($O91&gt;=DI$1,$S91+$Y91,$Y91)</f>
        <v>511.755</v>
      </c>
      <c r="DJ91" s="27">
        <f>IF($O91&gt;=DJ$1,$S91+$Y91,$Y91)</f>
        <v>511.755</v>
      </c>
      <c r="DK91" s="27">
        <f>IF($O91&gt;=DK$1,$S91+$Y91,$Y91)</f>
        <v>511.755</v>
      </c>
      <c r="DL91" s="27">
        <f>IF($O91&gt;=DL$1,$S91+$Y91,$Y91)</f>
        <v>511.755</v>
      </c>
      <c r="DM91" s="27">
        <f>IF($O91&gt;=DM$1,$S91+$Y91,$Y91)</f>
        <v>511.755</v>
      </c>
      <c r="DN91" s="27">
        <f>IF($O91&gt;=DN$1,$S91+$Y91,$Y91)</f>
        <v>511.755</v>
      </c>
      <c r="DO91" s="27">
        <f>IF($O91&gt;=DO$1,$S91+$Y91,$Y91)</f>
        <v>511.755</v>
      </c>
      <c r="DP91" s="27">
        <f>IF($O91&gt;=DP$1,$S91+$Y91,$Y91)</f>
        <v>511.755</v>
      </c>
      <c r="DQ91" s="27">
        <f>IF($O91&gt;=DQ$1,$S91+$Y91,$Y91)</f>
        <v>511.755</v>
      </c>
      <c r="DR91" s="27">
        <f>IF($O91&gt;=DR$1,$S91+$Y91,$Y91)</f>
        <v>511.755</v>
      </c>
      <c r="DS91" s="27">
        <f>IF($O91&gt;=DS$1,$S91+$Y91,$Y91)</f>
        <v>511.755</v>
      </c>
      <c r="DT91" s="27">
        <f>IF($O91&gt;=DT$1,$S91+$Y91,$Y91)</f>
        <v>511.755</v>
      </c>
      <c r="DU91" s="27">
        <f>IF($O91&gt;=DU$1,$S91+$Y91,$Y91)</f>
        <v>511.755</v>
      </c>
      <c r="DV91" s="27">
        <f>IF($O91&gt;=DV$1,$S91+$Y91,$Y91)</f>
        <v>511.755</v>
      </c>
      <c r="DW91" s="27">
        <f>IF($O91&gt;=DW$1,$S91+$Y91,$Y91)</f>
        <v>511.755</v>
      </c>
      <c r="DX91" s="27">
        <f>IF($O91&gt;=DX$1,$S91+$Y91,$Y91)</f>
        <v>511.755</v>
      </c>
      <c r="DY91" s="27">
        <f>IF($O91&gt;=DY$1,$S91+$Y91,$Y91)</f>
        <v>511.755</v>
      </c>
      <c r="DZ91" s="27">
        <f>IF($O91&gt;=DZ$1,$S91+$Y91,$Y91)</f>
        <v>511.755</v>
      </c>
      <c r="EA91" s="27">
        <f>IF($O91&gt;=EA$1,$S91+$Y91,$Y91)</f>
        <v>511.755</v>
      </c>
      <c r="EB91" s="27">
        <f>IF($O91&gt;=EB$1,$S91+$Y91,$Y91)</f>
        <v>511.755</v>
      </c>
      <c r="EC91" s="27">
        <f>IF($O91&gt;=EC$1,$S91+$Y91,$Y91)</f>
        <v>511.755</v>
      </c>
      <c r="ED91" s="27">
        <f>IF($O91&gt;=ED$1,$S91+$Y91,$Y91)</f>
        <v>511.755</v>
      </c>
      <c r="EE91" s="27">
        <f>IF($O91&gt;=EE$1,$S91+$Y91,$Y91)</f>
        <v>511.755</v>
      </c>
      <c r="EF91" s="27">
        <f>IF($O91&gt;=EF$1,$S91+$Y91,$Y91)</f>
        <v>511.755</v>
      </c>
      <c r="EG91" s="27">
        <f>IF($O91&gt;=EG$1,$S91+$Y91,$Y91)</f>
        <v>511.755</v>
      </c>
      <c r="EH91" s="27">
        <f>IF($O91&gt;=EH$1,$S91+$Y91,$Y91)</f>
        <v>511.755</v>
      </c>
      <c r="EI91" s="27">
        <f>IF($O91&gt;=EI$1,$S91+$Y91,$Y91)</f>
        <v>511.755</v>
      </c>
      <c r="EJ91" s="27">
        <f>IF($O91&gt;=EJ$1,$S91+$Y91,$Y91)</f>
        <v>511.755</v>
      </c>
      <c r="EK91" s="27">
        <f>IF($O91&gt;=EK$1,$S91+$Y91,$Y91)</f>
        <v>511.755</v>
      </c>
      <c r="EL91" s="27">
        <f>IF($O91&gt;=EL$1,$S91+$Y91,$Y91)</f>
        <v>511.755</v>
      </c>
      <c r="EM91" s="27">
        <f>IF($O91&gt;=EM$1,$S91+$Y91,$Y91)</f>
        <v>511.755</v>
      </c>
      <c r="EN91" s="27">
        <f>IF($O91&gt;=EN$1,$S91+$Y91,$Y91)</f>
        <v>511.755</v>
      </c>
      <c r="EO91" s="27">
        <f>IF($O91&gt;=EO$1,$S91+$Y91,$Y91)</f>
        <v>511.755</v>
      </c>
      <c r="EP91" s="27">
        <f>IF($O91&gt;=EP$1,$S91+$Y91,$Y91)</f>
        <v>511.755</v>
      </c>
      <c r="EQ91" s="27">
        <f>IF($O91&gt;=EQ$1,$S91+$Y91,$Y91)</f>
        <v>511.755</v>
      </c>
      <c r="ER91" s="27">
        <f>IF($O91&gt;=ER$1,$S91+$Y91,$Y91)</f>
        <v>511.755</v>
      </c>
      <c r="ES91" s="27">
        <f>IF($O91&gt;=ES$1,$S91+$Y91,$Y91)</f>
        <v>511.755</v>
      </c>
      <c r="ET91" s="27">
        <f>IF($O91&gt;=ET$1,$S91+$Y91,$Y91)</f>
        <v>511.755</v>
      </c>
      <c r="EU91" s="27">
        <f>IF($O91&gt;=EU$1,$S91+$Y91,$Y91)</f>
        <v>511.755</v>
      </c>
      <c r="EV91" s="27">
        <f>IF($O91&gt;=EV$1,$S91,0)</f>
        <v>511.755</v>
      </c>
      <c r="EW91" s="27">
        <f>IF($O91&gt;=EW$1,$S91,0)</f>
        <v>511.755</v>
      </c>
      <c r="EX91" s="27">
        <f>IF($O91&gt;=EX$1,$S91,0)</f>
        <v>511.755</v>
      </c>
      <c r="EY91" s="27">
        <f>IF($O91&gt;=EY$1,$S91,0)</f>
        <v>511.755</v>
      </c>
      <c r="EZ91" s="27">
        <f>IF($O91&gt;=EZ$1,$S91,0)</f>
        <v>511.755</v>
      </c>
      <c r="FA91" s="27">
        <f>IF($O91&gt;=FA$1,$S91,0)</f>
        <v>511.755</v>
      </c>
      <c r="FB91" s="27">
        <f>IF($O91&gt;=FB$1,$S91,0)</f>
        <v>511.755</v>
      </c>
      <c r="FC91" s="27">
        <f>IF($O91&gt;=FC$1,$S91,0)</f>
        <v>511.755</v>
      </c>
      <c r="FD91" s="27">
        <f>IF($O91&gt;=FD$1,$S91,0)</f>
        <v>511.755</v>
      </c>
      <c r="FE91" s="27">
        <f>IF($O91&gt;=FE$1,$S91,0)</f>
        <v>511.755</v>
      </c>
      <c r="FF91" s="27">
        <f>IF($O91&gt;=FF$1,$S91,0)</f>
        <v>511.755</v>
      </c>
      <c r="FG91" s="27">
        <f>IF($O91&gt;=FG$1,$S91,0)</f>
        <v>511.755</v>
      </c>
      <c r="FH91" s="27">
        <f>IF($O91&gt;=FH$1,$S91,0)</f>
        <v>511.755</v>
      </c>
      <c r="FI91" s="27">
        <f>IF($O91&gt;=FI$1,$S91,0)</f>
        <v>511.755</v>
      </c>
      <c r="FJ91" s="27">
        <f>IF($O91&gt;=FJ$1,$S91,0)</f>
        <v>511.755</v>
      </c>
      <c r="FK91" s="27">
        <f>IF($O91&gt;=FK$1,$S91,0)</f>
        <v>511.755</v>
      </c>
      <c r="FL91" s="27">
        <f>IF($O91&gt;=FL$1,$S91,0)</f>
        <v>511.755</v>
      </c>
      <c r="FM91" s="27">
        <f>IF($O91&gt;=FM$1,$S91,0)</f>
        <v>511.755</v>
      </c>
      <c r="FN91" s="27">
        <f>IF($O91&gt;=FN$1,$S91,0)</f>
        <v>511.755</v>
      </c>
      <c r="FO91" s="27">
        <f>IF($O91&gt;=FO$1,$S91,0)</f>
        <v>511.755</v>
      </c>
      <c r="FP91" s="27">
        <f>IF($O91&gt;=FP$1,$S91,0)</f>
        <v>511.755</v>
      </c>
      <c r="FQ91" s="27">
        <f>IF($O91&gt;=FQ$1,$S91,0)</f>
        <v>511.755</v>
      </c>
      <c r="FR91" s="27">
        <f>IF($O91&gt;=FR$1,$S91,0)</f>
        <v>511.755</v>
      </c>
      <c r="FS91" s="27">
        <f>IF($O91&gt;=FS$1,$S91,0)</f>
        <v>511.755</v>
      </c>
      <c r="FT91" s="27">
        <f>IF($O91&gt;=FT$1,$S91,0)</f>
        <v>511.755</v>
      </c>
      <c r="FU91" s="27">
        <f>IF($O91&gt;=FU$1,$S91,0)</f>
        <v>511.755</v>
      </c>
      <c r="FV91" s="27">
        <f>IF($O91&gt;=FV$1,$S91,0)</f>
        <v>511.755</v>
      </c>
      <c r="FW91" s="27">
        <f>IF($O91&gt;=FW$1,$S91,0)</f>
        <v>511.755</v>
      </c>
      <c r="FX91" s="27">
        <f>IF($O91&gt;=FX$1,$S91,0)</f>
        <v>511.755</v>
      </c>
      <c r="FY91" s="27">
        <f>IF($O91&gt;=FY$1,$S91,0)</f>
        <v>511.755</v>
      </c>
      <c r="FZ91" s="27">
        <f>IF($O91&gt;=FZ$1,$S91,0)</f>
        <v>511.755</v>
      </c>
      <c r="GA91" s="27">
        <f>IF($O91&gt;=GA$1,$S91,0)</f>
        <v>511.755</v>
      </c>
      <c r="GB91" s="27">
        <f>IF($O91&gt;=GB$1,$S91,0)</f>
        <v>511.755</v>
      </c>
      <c r="GC91" s="27">
        <f>IF($O91&gt;=GC$1,$S91,0)</f>
        <v>511.755</v>
      </c>
      <c r="GD91" s="27">
        <f>IF($O91&gt;=GD$1,$S91,0)</f>
        <v>511.755</v>
      </c>
      <c r="GE91" s="27">
        <f>IF($O91&gt;=GE$1,$S91,0)</f>
        <v>511.755</v>
      </c>
      <c r="GF91" s="27">
        <f>IF($O91&gt;=GF$1,$S91,0)</f>
        <v>511.755</v>
      </c>
      <c r="GG91" s="27">
        <f>IF($O91&gt;=GG$1,$S91,0)</f>
        <v>511.755</v>
      </c>
      <c r="GH91" s="27">
        <f>IF($O91&gt;=GH$1,$S91,0)</f>
        <v>511.755</v>
      </c>
      <c r="GI91" s="27">
        <f>IF($O91&gt;=GI$1,$S91,0)</f>
        <v>511.755</v>
      </c>
      <c r="GJ91" s="27">
        <f>IF($O91&gt;=GJ$1,$S91,0)</f>
        <v>511.755</v>
      </c>
      <c r="GK91" s="27">
        <f>IF($O91&gt;=GK$1,$S91,0)</f>
        <v>511.755</v>
      </c>
      <c r="GL91" s="27">
        <f>IF($O91&gt;=GL$1,$S91,0)</f>
        <v>0</v>
      </c>
      <c r="GM91" s="27">
        <f>IF($O91&gt;=GM$1,$S91,0)</f>
        <v>0</v>
      </c>
      <c r="GN91" s="27">
        <f>IF($O91&gt;=GN$1,$S91,0)</f>
        <v>0</v>
      </c>
      <c r="GO91" s="27">
        <f>IF($O91&gt;=GO$1,$S91,0)</f>
        <v>0</v>
      </c>
      <c r="GP91" s="27">
        <f>IF($O91&gt;=GP$1,$S91,0)</f>
        <v>0</v>
      </c>
      <c r="GQ91" s="27">
        <f>IF($O91&gt;=GQ$1,$S91,0)</f>
        <v>0</v>
      </c>
      <c r="GR91" s="27">
        <f>IF($O91&gt;=GR$1,$S91,0)</f>
        <v>0</v>
      </c>
      <c r="GS91" s="27">
        <f>IF($O91&gt;=GS$1,$S91,0)</f>
        <v>0</v>
      </c>
      <c r="GT91" s="27">
        <f>IF($O91&gt;=GT$1,$S91,0)</f>
        <v>0</v>
      </c>
      <c r="GU91" s="27">
        <f>IF($O91&gt;=GU$1,$S91,0)</f>
        <v>0</v>
      </c>
      <c r="GV91" s="27">
        <f>IF($O91&gt;=GV$1,$S91,0)</f>
        <v>0</v>
      </c>
      <c r="GW91" s="27">
        <f>IF($O91&gt;=GW$1,$S91,0)</f>
        <v>0</v>
      </c>
      <c r="GX91" s="27">
        <f>IF($O91&gt;=GX$1,$S91,0)</f>
        <v>0</v>
      </c>
      <c r="GY91" s="27">
        <f>IF($O91&gt;=GY$1,$S91,0)</f>
        <v>0</v>
      </c>
      <c r="GZ91" s="27">
        <f>IF($O91&gt;=GZ$1,$S91,0)</f>
        <v>0</v>
      </c>
      <c r="HA91" s="27">
        <f>IF($O91&gt;=HA$1,$S91,0)</f>
        <v>0</v>
      </c>
      <c r="HB91" s="27">
        <f>IF($O91&gt;=HB$1,$S91,0)</f>
        <v>0</v>
      </c>
      <c r="HC91" s="27">
        <f>IF($O91&gt;=HC$1,$S91,0)</f>
        <v>0</v>
      </c>
    </row>
    <row r="92" spans="1:211">
      <c r="A92" s="3">
        <v>57843</v>
      </c>
      <c r="B92" s="3" t="s">
        <v>251</v>
      </c>
      <c r="C92" s="3" t="s">
        <v>9</v>
      </c>
      <c r="D92" s="3">
        <v>54</v>
      </c>
      <c r="E92" s="4">
        <v>34456</v>
      </c>
      <c r="F92" s="5">
        <v>24.150684931506849</v>
      </c>
      <c r="G92" s="3" t="s">
        <v>99</v>
      </c>
      <c r="H92" s="4">
        <v>23461</v>
      </c>
      <c r="I92" s="9" t="s">
        <v>838</v>
      </c>
      <c r="J92" s="5">
        <v>1939.44</v>
      </c>
      <c r="K92" s="31">
        <v>349</v>
      </c>
      <c r="L92" s="32">
        <v>24</v>
      </c>
      <c r="M92" s="33">
        <f>VLOOKUP(L92,FIND,3,TRUE)</f>
        <v>1.3</v>
      </c>
      <c r="N92" s="32">
        <f>IF(L92&gt;30,180,VLOOKUP(L92,TEMPO,2,FALSE))</f>
        <v>144</v>
      </c>
      <c r="O92" s="32">
        <f>IF(R92&gt;0,4,N92)</f>
        <v>144</v>
      </c>
      <c r="P92" s="96">
        <f>J92*M92*L92</f>
        <v>60510.527999999998</v>
      </c>
      <c r="Q92" s="96">
        <f>10934.45*2</f>
        <v>21868.9</v>
      </c>
      <c r="R92" s="96">
        <f>IF(P92&lt;=Q92,P92/4,0)</f>
        <v>0</v>
      </c>
      <c r="S92" s="5">
        <f>IF(P92&gt;=Q92,P92/N92,0)</f>
        <v>420.21199999999999</v>
      </c>
      <c r="T92" s="3"/>
      <c r="U92" s="3">
        <f>IF(T92="",1,0)</f>
        <v>1</v>
      </c>
      <c r="V92" s="3">
        <v>38</v>
      </c>
      <c r="W92" s="5">
        <v>0.6</v>
      </c>
      <c r="X92" s="5">
        <v>245.73</v>
      </c>
      <c r="Y92" s="5">
        <f>X92*W92</f>
        <v>147.43799999999999</v>
      </c>
      <c r="Z92" s="5">
        <v>400</v>
      </c>
      <c r="AA92" s="5">
        <f>S92+Y92+Z92</f>
        <v>967.65</v>
      </c>
      <c r="AB92" s="39">
        <f>(J92/12+J92/12*1.3333333333+450/12+J92/30*6/12+J92)*1.3+Y92+Z92+153.9</f>
        <v>3803.6285333263299</v>
      </c>
      <c r="AC92" s="39" t="s">
        <v>9</v>
      </c>
      <c r="AD92" s="39">
        <f>J92*1.3+400+153.9</f>
        <v>3075.172</v>
      </c>
      <c r="AE92" s="39">
        <f>SUMIFS('CUSTO MENSAL FUNC NOVO'!H:H,'CUSTO MENSAL FUNC NOVO'!A:A,'VALORES MENSAIS'!AC92)</f>
        <v>2257.5630000000001</v>
      </c>
      <c r="AF92" s="27">
        <f>IF($R92&gt;0,$R92,$S92)+$Y92+$Z92</f>
        <v>967.65</v>
      </c>
      <c r="AG92" s="27">
        <f>IF($R92&gt;0,$R92,$S92)+$Y92+$Z92</f>
        <v>967.65</v>
      </c>
      <c r="AH92" s="27">
        <f>IF($R92&gt;0,$R92,$S92)+$Y92+$Z92</f>
        <v>967.65</v>
      </c>
      <c r="AI92" s="27">
        <f>IF($R92&gt;0,$R92,$S92)+$Y92+$Z92</f>
        <v>967.65</v>
      </c>
      <c r="AJ92" s="27">
        <f>IF($O92&gt;=AJ$1,$S92+$Y92+$Z92,$Y92+$Z92)</f>
        <v>967.65</v>
      </c>
      <c r="AK92" s="27">
        <f>IF($O92&gt;=AK$1,$S92+$Y92+$Z92,$Y92+$Z92)</f>
        <v>967.65</v>
      </c>
      <c r="AL92" s="27">
        <f>IF($O92&gt;=AL$1,$S92+$Y92+$Z92,$Y92+$Z92)</f>
        <v>967.65</v>
      </c>
      <c r="AM92" s="27">
        <f>IF($O92&gt;=AM$1,$S92+$Y92+$Z92,$Y92+$Z92)</f>
        <v>967.65</v>
      </c>
      <c r="AN92" s="27">
        <f>IF($O92&gt;=AN$1,$S92+$Y92+$Z92,$Y92+$Z92)</f>
        <v>967.65</v>
      </c>
      <c r="AO92" s="27">
        <f>IF($O92&gt;=AO$1,$S92+$Y92+$Z92,$Y92+$Z92)</f>
        <v>967.65</v>
      </c>
      <c r="AP92" s="27">
        <f>IF($O92&gt;=AP$1,$S92+$Y92+$Z92,$Y92+$Z92)</f>
        <v>967.65</v>
      </c>
      <c r="AQ92" s="27">
        <f>IF($O92&gt;=AQ$1,$S92+$Y92+$Z92,$Y92+$Z92)</f>
        <v>967.65</v>
      </c>
      <c r="AR92" s="27">
        <f>IF($O92&gt;=AR$1,$S92+$Y92+$Z92,$Y92+$Z92)</f>
        <v>967.65</v>
      </c>
      <c r="AS92" s="27">
        <f>IF($O92&gt;=AS$1,$S92+$Y92+$Z92,$Y92+$Z92)</f>
        <v>967.65</v>
      </c>
      <c r="AT92" s="27">
        <f>IF($O92&gt;=AT$1,$S92+$Y92+$Z92,$Y92+$Z92)</f>
        <v>967.65</v>
      </c>
      <c r="AU92" s="27">
        <f>IF($O92&gt;=AU$1,$S92+$Y92+$Z92,$Y92+$Z92)</f>
        <v>967.65</v>
      </c>
      <c r="AV92" s="27">
        <f>IF($O92&gt;=AV$1,$S92+$Y92+$Z92,$Y92+$Z92)</f>
        <v>967.65</v>
      </c>
      <c r="AW92" s="27">
        <f>IF($O92&gt;=AW$1,$S92+$Y92+$Z92,$Y92+$Z92)</f>
        <v>967.65</v>
      </c>
      <c r="AX92" s="27">
        <f>IF($O92&gt;=AX$1,$S92+$Y92+$Z92,$Y92+$Z92)</f>
        <v>967.65</v>
      </c>
      <c r="AY92" s="27">
        <f>IF($O92&gt;=AY$1,$S92+$Y92+$Z92,$Y92+$Z92)</f>
        <v>967.65</v>
      </c>
      <c r="AZ92" s="27">
        <f>IF($O92&gt;=AZ$1,$S92+$Y92+$Z92,$Y92+$Z92)</f>
        <v>967.65</v>
      </c>
      <c r="BA92" s="27">
        <f>IF($O92&gt;=BA$1,$S92+$Y92+$Z92,$Y92+$Z92)</f>
        <v>967.65</v>
      </c>
      <c r="BB92" s="27">
        <f>IF($O92&gt;=BB$1,$S92+$Y92+$Z92,$Y92+$Z92)</f>
        <v>967.65</v>
      </c>
      <c r="BC92" s="27">
        <f>IF($O92&gt;=BC$1,$S92+$Y92+$Z92,$Y92+$Z92)</f>
        <v>967.65</v>
      </c>
      <c r="BD92" s="27">
        <f>IF($O92&gt;=BD$1,$S92+$Y92+$Z92,$Y92+$Z92)</f>
        <v>967.65</v>
      </c>
      <c r="BE92" s="27">
        <f>IF($O92&gt;=BE$1,$S92+$Y92+$Z92,$Y92+$Z92)</f>
        <v>967.65</v>
      </c>
      <c r="BF92" s="27">
        <f>IF($O92&gt;=BF$1,$S92+$Y92+$Z92,$Y92+$Z92)</f>
        <v>967.65</v>
      </c>
      <c r="BG92" s="27">
        <f>IF($O92&gt;=BG$1,$S92+$Y92+$Z92,$Y92+$Z92)</f>
        <v>967.65</v>
      </c>
      <c r="BH92" s="27">
        <f>IF($O92&gt;=BH$1,$S92+$Y92+$Z92,$Y92+$Z92)</f>
        <v>967.65</v>
      </c>
      <c r="BI92" s="27">
        <f>IF($O92&gt;=BI$1,$S92+$Y92+$Z92,$Y92+$Z92)</f>
        <v>967.65</v>
      </c>
      <c r="BJ92" s="27">
        <f>IF($O92&gt;=BJ$1,$S92+$Y92+$Z92,$Y92+$Z92)</f>
        <v>967.65</v>
      </c>
      <c r="BK92" s="27">
        <f>IF($O92&gt;=BK$1,$S92+$Y92+$Z92,$Y92+$Z92)</f>
        <v>967.65</v>
      </c>
      <c r="BL92" s="27">
        <f>IF($O92&gt;=BL$1,$S92+$Y92+$Z92,$Y92+$Z92)</f>
        <v>967.65</v>
      </c>
      <c r="BM92" s="27">
        <f>IF($O92&gt;=BM$1,$S92+$Y92+$Z92,$Y92+$Z92)</f>
        <v>967.65</v>
      </c>
      <c r="BN92" s="27">
        <f>IF($O92&gt;=BN$1,$S92+$Y92+$Z92,$Y92+$Z92)</f>
        <v>967.65</v>
      </c>
      <c r="BO92" s="27">
        <f>IF($O92&gt;=BO$1,$S92+$Y92+$Z92,$Y92+$Z92)</f>
        <v>967.65</v>
      </c>
      <c r="BP92" s="27">
        <f>IF($O92&gt;=BP$1,$S92+$Y92+$Z92,$Y92+$Z92)</f>
        <v>967.65</v>
      </c>
      <c r="BQ92" s="27">
        <f>IF($O92&gt;=BQ$1,$S92+$Y92+$Z92,$Y92+$Z92)</f>
        <v>967.65</v>
      </c>
      <c r="BR92" s="27">
        <f>IF($O92&gt;=BR$1,$S92+$Y92+$Z92,$Y92+$Z92)</f>
        <v>967.65</v>
      </c>
      <c r="BS92" s="27">
        <f>IF($O92&gt;=BS$1,$S92+$Y92+$Z92,$Y92+$Z92)</f>
        <v>967.65</v>
      </c>
      <c r="BT92" s="27">
        <f>IF($O92&gt;=BT$1,$S92+$Y92+$Z92,$Y92+$Z92)</f>
        <v>967.65</v>
      </c>
      <c r="BU92" s="27">
        <f>IF($O92&gt;=BU$1,$S92+$Y92+$Z92,$Y92+$Z92)</f>
        <v>967.65</v>
      </c>
      <c r="BV92" s="27">
        <f>IF($O92&gt;=BV$1,$S92+$Y92+$Z92,$Y92+$Z92)</f>
        <v>967.65</v>
      </c>
      <c r="BW92" s="27">
        <f>IF($O92&gt;=BW$1,$S92+$Y92+$Z92,$Y92+$Z92)</f>
        <v>967.65</v>
      </c>
      <c r="BX92" s="27">
        <f>IF($O92&gt;=BX$1,$S92+$Y92+$Z92,$Y92+$Z92)</f>
        <v>967.65</v>
      </c>
      <c r="BY92" s="27">
        <f>IF($O92&gt;=BY$1,$S92+$Y92+$Z92,$Y92+$Z92)</f>
        <v>967.65</v>
      </c>
      <c r="BZ92" s="27">
        <f>IF($O92&gt;=BZ$1,$S92+$Y92+$Z92,$Y92+$Z92)</f>
        <v>967.65</v>
      </c>
      <c r="CA92" s="27">
        <f>IF($O92&gt;=CA$1,$S92+$Y92+$Z92,$Y92+$Z92)</f>
        <v>967.65</v>
      </c>
      <c r="CB92" s="27">
        <f>IF($O92&gt;=CB$1,$S92+$Y92+$Z92,$Y92+$Z92)</f>
        <v>967.65</v>
      </c>
      <c r="CC92" s="27">
        <f>IF($O92&gt;=CC$1,$S92+$Y92+$Z92,$Y92+$Z92)</f>
        <v>967.65</v>
      </c>
      <c r="CD92" s="27">
        <f>IF($O92&gt;=CD$1,$S92+$Y92+$Z92,$Y92+$Z92)</f>
        <v>967.65</v>
      </c>
      <c r="CE92" s="27">
        <f>IF($O92&gt;=CE$1,$S92+$Y92+$Z92,$Y92+$Z92)</f>
        <v>967.65</v>
      </c>
      <c r="CF92" s="27">
        <f>IF($O92&gt;=CF$1,$S92+$Y92+$Z92,$Y92+$Z92)</f>
        <v>967.65</v>
      </c>
      <c r="CG92" s="27">
        <f>IF($O92&gt;=CG$1,$S92+$Y92+$Z92,$Y92+$Z92)</f>
        <v>967.65</v>
      </c>
      <c r="CH92" s="27">
        <f>IF($O92&gt;=CH$1,$S92+$Y92+$Z92,$Y92+$Z92)</f>
        <v>967.65</v>
      </c>
      <c r="CI92" s="27">
        <f>IF($O92&gt;=CI$1,$S92+$Y92+$Z92,$Y92+$Z92)</f>
        <v>967.65</v>
      </c>
      <c r="CJ92" s="27">
        <f>IF($O92&gt;=CJ$1,$S92+$Y92+$Z92,$Y92+$Z92)</f>
        <v>967.65</v>
      </c>
      <c r="CK92" s="27">
        <f>IF($O92&gt;=CK$1,$S92+$Y92+$Z92,$Y92+$Z92)</f>
        <v>967.65</v>
      </c>
      <c r="CL92" s="27">
        <f>IF($O92&gt;=CL$1,$S92+$Y92+$Z92,$Y92+$Z92)</f>
        <v>967.65</v>
      </c>
      <c r="CM92" s="27">
        <f>IF($O92&gt;=CM$1,$S92+$Y92+$Z92,$Y92+$Z92)</f>
        <v>967.65</v>
      </c>
      <c r="CN92" s="27">
        <f>IF($O92&gt;=CN$1,$S92+$Y92,$Y92)</f>
        <v>567.65</v>
      </c>
      <c r="CO92" s="27">
        <f>IF($O92&gt;=CO$1,$S92+$Y92,$Y92)</f>
        <v>567.65</v>
      </c>
      <c r="CP92" s="27">
        <f>IF($O92&gt;=CP$1,$S92+$Y92,$Y92)</f>
        <v>567.65</v>
      </c>
      <c r="CQ92" s="27">
        <f>IF($O92&gt;=CQ$1,$S92+$Y92,$Y92)</f>
        <v>567.65</v>
      </c>
      <c r="CR92" s="27">
        <f>IF($O92&gt;=CR$1,$S92+$Y92,$Y92)</f>
        <v>567.65</v>
      </c>
      <c r="CS92" s="27">
        <f>IF($O92&gt;=CS$1,$S92+$Y92,$Y92)</f>
        <v>567.65</v>
      </c>
      <c r="CT92" s="27">
        <f>IF($O92&gt;=CT$1,$S92+$Y92,$Y92)</f>
        <v>567.65</v>
      </c>
      <c r="CU92" s="27">
        <f>IF($O92&gt;=CU$1,$S92+$Y92,$Y92)</f>
        <v>567.65</v>
      </c>
      <c r="CV92" s="27">
        <f>IF($O92&gt;=CV$1,$S92+$Y92,$Y92)</f>
        <v>567.65</v>
      </c>
      <c r="CW92" s="27">
        <f>IF($O92&gt;=CW$1,$S92+$Y92,$Y92)</f>
        <v>567.65</v>
      </c>
      <c r="CX92" s="27">
        <f>IF($O92&gt;=CX$1,$S92+$Y92,$Y92)</f>
        <v>567.65</v>
      </c>
      <c r="CY92" s="27">
        <f>IF($O92&gt;=CY$1,$S92+$Y92,$Y92)</f>
        <v>567.65</v>
      </c>
      <c r="CZ92" s="27">
        <f>IF($O92&gt;=CZ$1,$S92+$Y92,$Y92)</f>
        <v>567.65</v>
      </c>
      <c r="DA92" s="27">
        <f>IF($O92&gt;=DA$1,$S92+$Y92,$Y92)</f>
        <v>567.65</v>
      </c>
      <c r="DB92" s="27">
        <f>IF($O92&gt;=DB$1,$S92+$Y92,$Y92)</f>
        <v>567.65</v>
      </c>
      <c r="DC92" s="27">
        <f>IF($O92&gt;=DC$1,$S92+$Y92,$Y92)</f>
        <v>567.65</v>
      </c>
      <c r="DD92" s="27">
        <f>IF($O92&gt;=DD$1,$S92+$Y92,$Y92)</f>
        <v>567.65</v>
      </c>
      <c r="DE92" s="27">
        <f>IF($O92&gt;=DE$1,$S92+$Y92,$Y92)</f>
        <v>567.65</v>
      </c>
      <c r="DF92" s="27">
        <f>IF($O92&gt;=DF$1,$S92+$Y92,$Y92)</f>
        <v>567.65</v>
      </c>
      <c r="DG92" s="27">
        <f>IF($O92&gt;=DG$1,$S92+$Y92,$Y92)</f>
        <v>567.65</v>
      </c>
      <c r="DH92" s="27">
        <f>IF($O92&gt;=DH$1,$S92+$Y92,$Y92)</f>
        <v>567.65</v>
      </c>
      <c r="DI92" s="27">
        <f>IF($O92&gt;=DI$1,$S92+$Y92,$Y92)</f>
        <v>567.65</v>
      </c>
      <c r="DJ92" s="27">
        <f>IF($O92&gt;=DJ$1,$S92+$Y92,$Y92)</f>
        <v>567.65</v>
      </c>
      <c r="DK92" s="27">
        <f>IF($O92&gt;=DK$1,$S92+$Y92,$Y92)</f>
        <v>567.65</v>
      </c>
      <c r="DL92" s="27">
        <f>IF($O92&gt;=DL$1,$S92+$Y92,$Y92)</f>
        <v>567.65</v>
      </c>
      <c r="DM92" s="27">
        <f>IF($O92&gt;=DM$1,$S92+$Y92,$Y92)</f>
        <v>567.65</v>
      </c>
      <c r="DN92" s="27">
        <f>IF($O92&gt;=DN$1,$S92+$Y92,$Y92)</f>
        <v>567.65</v>
      </c>
      <c r="DO92" s="27">
        <f>IF($O92&gt;=DO$1,$S92+$Y92,$Y92)</f>
        <v>567.65</v>
      </c>
      <c r="DP92" s="27">
        <f>IF($O92&gt;=DP$1,$S92+$Y92,$Y92)</f>
        <v>567.65</v>
      </c>
      <c r="DQ92" s="27">
        <f>IF($O92&gt;=DQ$1,$S92+$Y92,$Y92)</f>
        <v>567.65</v>
      </c>
      <c r="DR92" s="27">
        <f>IF($O92&gt;=DR$1,$S92+$Y92,$Y92)</f>
        <v>567.65</v>
      </c>
      <c r="DS92" s="27">
        <f>IF($O92&gt;=DS$1,$S92+$Y92,$Y92)</f>
        <v>567.65</v>
      </c>
      <c r="DT92" s="27">
        <f>IF($O92&gt;=DT$1,$S92+$Y92,$Y92)</f>
        <v>567.65</v>
      </c>
      <c r="DU92" s="27">
        <f>IF($O92&gt;=DU$1,$S92+$Y92,$Y92)</f>
        <v>567.65</v>
      </c>
      <c r="DV92" s="27">
        <f>IF($O92&gt;=DV$1,$S92+$Y92,$Y92)</f>
        <v>567.65</v>
      </c>
      <c r="DW92" s="27">
        <f>IF($O92&gt;=DW$1,$S92+$Y92,$Y92)</f>
        <v>567.65</v>
      </c>
      <c r="DX92" s="27">
        <f>IF($O92&gt;=DX$1,$S92+$Y92,$Y92)</f>
        <v>567.65</v>
      </c>
      <c r="DY92" s="27">
        <f>IF($O92&gt;=DY$1,$S92+$Y92,$Y92)</f>
        <v>567.65</v>
      </c>
      <c r="DZ92" s="27">
        <f>IF($O92&gt;=DZ$1,$S92+$Y92,$Y92)</f>
        <v>567.65</v>
      </c>
      <c r="EA92" s="27">
        <f>IF($O92&gt;=EA$1,$S92+$Y92,$Y92)</f>
        <v>567.65</v>
      </c>
      <c r="EB92" s="27">
        <f>IF($O92&gt;=EB$1,$S92+$Y92,$Y92)</f>
        <v>567.65</v>
      </c>
      <c r="EC92" s="27">
        <f>IF($O92&gt;=EC$1,$S92+$Y92,$Y92)</f>
        <v>567.65</v>
      </c>
      <c r="ED92" s="27">
        <f>IF($O92&gt;=ED$1,$S92+$Y92,$Y92)</f>
        <v>567.65</v>
      </c>
      <c r="EE92" s="27">
        <f>IF($O92&gt;=EE$1,$S92+$Y92,$Y92)</f>
        <v>567.65</v>
      </c>
      <c r="EF92" s="27">
        <f>IF($O92&gt;=EF$1,$S92+$Y92,$Y92)</f>
        <v>567.65</v>
      </c>
      <c r="EG92" s="27">
        <f>IF($O92&gt;=EG$1,$S92+$Y92,$Y92)</f>
        <v>567.65</v>
      </c>
      <c r="EH92" s="27">
        <f>IF($O92&gt;=EH$1,$S92+$Y92,$Y92)</f>
        <v>567.65</v>
      </c>
      <c r="EI92" s="27">
        <f>IF($O92&gt;=EI$1,$S92+$Y92,$Y92)</f>
        <v>567.65</v>
      </c>
      <c r="EJ92" s="27">
        <f>IF($O92&gt;=EJ$1,$S92+$Y92,$Y92)</f>
        <v>567.65</v>
      </c>
      <c r="EK92" s="27">
        <f>IF($O92&gt;=EK$1,$S92+$Y92,$Y92)</f>
        <v>567.65</v>
      </c>
      <c r="EL92" s="27">
        <f>IF($O92&gt;=EL$1,$S92+$Y92,$Y92)</f>
        <v>567.65</v>
      </c>
      <c r="EM92" s="27">
        <f>IF($O92&gt;=EM$1,$S92+$Y92,$Y92)</f>
        <v>567.65</v>
      </c>
      <c r="EN92" s="27">
        <f>IF($O92&gt;=EN$1,$S92+$Y92,$Y92)</f>
        <v>567.65</v>
      </c>
      <c r="EO92" s="27">
        <f>IF($O92&gt;=EO$1,$S92+$Y92,$Y92)</f>
        <v>567.65</v>
      </c>
      <c r="EP92" s="27">
        <f>IF($O92&gt;=EP$1,$S92+$Y92,$Y92)</f>
        <v>567.65</v>
      </c>
      <c r="EQ92" s="27">
        <f>IF($O92&gt;=EQ$1,$S92+$Y92,$Y92)</f>
        <v>567.65</v>
      </c>
      <c r="ER92" s="27">
        <f>IF($O92&gt;=ER$1,$S92+$Y92,$Y92)</f>
        <v>567.65</v>
      </c>
      <c r="ES92" s="27">
        <f>IF($O92&gt;=ES$1,$S92+$Y92,$Y92)</f>
        <v>567.65</v>
      </c>
      <c r="ET92" s="27">
        <f>IF($O92&gt;=ET$1,$S92+$Y92,$Y92)</f>
        <v>567.65</v>
      </c>
      <c r="EU92" s="27">
        <f>IF($O92&gt;=EU$1,$S92+$Y92,$Y92)</f>
        <v>567.65</v>
      </c>
      <c r="EV92" s="27">
        <f>IF($O92&gt;=EV$1,$S92,0)</f>
        <v>420.21199999999999</v>
      </c>
      <c r="EW92" s="27">
        <f>IF($O92&gt;=EW$1,$S92,0)</f>
        <v>420.21199999999999</v>
      </c>
      <c r="EX92" s="27">
        <f>IF($O92&gt;=EX$1,$S92,0)</f>
        <v>420.21199999999999</v>
      </c>
      <c r="EY92" s="27">
        <f>IF($O92&gt;=EY$1,$S92,0)</f>
        <v>420.21199999999999</v>
      </c>
      <c r="EZ92" s="27">
        <f>IF($O92&gt;=EZ$1,$S92,0)</f>
        <v>420.21199999999999</v>
      </c>
      <c r="FA92" s="27">
        <f>IF($O92&gt;=FA$1,$S92,0)</f>
        <v>420.21199999999999</v>
      </c>
      <c r="FB92" s="27">
        <f>IF($O92&gt;=FB$1,$S92,0)</f>
        <v>420.21199999999999</v>
      </c>
      <c r="FC92" s="27">
        <f>IF($O92&gt;=FC$1,$S92,0)</f>
        <v>420.21199999999999</v>
      </c>
      <c r="FD92" s="27">
        <f>IF($O92&gt;=FD$1,$S92,0)</f>
        <v>420.21199999999999</v>
      </c>
      <c r="FE92" s="27">
        <f>IF($O92&gt;=FE$1,$S92,0)</f>
        <v>420.21199999999999</v>
      </c>
      <c r="FF92" s="27">
        <f>IF($O92&gt;=FF$1,$S92,0)</f>
        <v>420.21199999999999</v>
      </c>
      <c r="FG92" s="27">
        <f>IF($O92&gt;=FG$1,$S92,0)</f>
        <v>420.21199999999999</v>
      </c>
      <c r="FH92" s="27">
        <f>IF($O92&gt;=FH$1,$S92,0)</f>
        <v>420.21199999999999</v>
      </c>
      <c r="FI92" s="27">
        <f>IF($O92&gt;=FI$1,$S92,0)</f>
        <v>420.21199999999999</v>
      </c>
      <c r="FJ92" s="27">
        <f>IF($O92&gt;=FJ$1,$S92,0)</f>
        <v>420.21199999999999</v>
      </c>
      <c r="FK92" s="27">
        <f>IF($O92&gt;=FK$1,$S92,0)</f>
        <v>420.21199999999999</v>
      </c>
      <c r="FL92" s="27">
        <f>IF($O92&gt;=FL$1,$S92,0)</f>
        <v>420.21199999999999</v>
      </c>
      <c r="FM92" s="27">
        <f>IF($O92&gt;=FM$1,$S92,0)</f>
        <v>420.21199999999999</v>
      </c>
      <c r="FN92" s="27">
        <f>IF($O92&gt;=FN$1,$S92,0)</f>
        <v>420.21199999999999</v>
      </c>
      <c r="FO92" s="27">
        <f>IF($O92&gt;=FO$1,$S92,0)</f>
        <v>420.21199999999999</v>
      </c>
      <c r="FP92" s="27">
        <f>IF($O92&gt;=FP$1,$S92,0)</f>
        <v>420.21199999999999</v>
      </c>
      <c r="FQ92" s="27">
        <f>IF($O92&gt;=FQ$1,$S92,0)</f>
        <v>420.21199999999999</v>
      </c>
      <c r="FR92" s="27">
        <f>IF($O92&gt;=FR$1,$S92,0)</f>
        <v>420.21199999999999</v>
      </c>
      <c r="FS92" s="27">
        <f>IF($O92&gt;=FS$1,$S92,0)</f>
        <v>420.21199999999999</v>
      </c>
      <c r="FT92" s="27">
        <f>IF($O92&gt;=FT$1,$S92,0)</f>
        <v>0</v>
      </c>
      <c r="FU92" s="27">
        <f>IF($O92&gt;=FU$1,$S92,0)</f>
        <v>0</v>
      </c>
      <c r="FV92" s="27">
        <f>IF($O92&gt;=FV$1,$S92,0)</f>
        <v>0</v>
      </c>
      <c r="FW92" s="27">
        <f>IF($O92&gt;=FW$1,$S92,0)</f>
        <v>0</v>
      </c>
      <c r="FX92" s="27">
        <f>IF($O92&gt;=FX$1,$S92,0)</f>
        <v>0</v>
      </c>
      <c r="FY92" s="27">
        <f>IF($O92&gt;=FY$1,$S92,0)</f>
        <v>0</v>
      </c>
      <c r="FZ92" s="27">
        <f>IF($O92&gt;=FZ$1,$S92,0)</f>
        <v>0</v>
      </c>
      <c r="GA92" s="27">
        <f>IF($O92&gt;=GA$1,$S92,0)</f>
        <v>0</v>
      </c>
      <c r="GB92" s="27">
        <f>IF($O92&gt;=GB$1,$S92,0)</f>
        <v>0</v>
      </c>
      <c r="GC92" s="27">
        <f>IF($O92&gt;=GC$1,$S92,0)</f>
        <v>0</v>
      </c>
      <c r="GD92" s="27">
        <f>IF($O92&gt;=GD$1,$S92,0)</f>
        <v>0</v>
      </c>
      <c r="GE92" s="27">
        <f>IF($O92&gt;=GE$1,$S92,0)</f>
        <v>0</v>
      </c>
      <c r="GF92" s="27">
        <f>IF($O92&gt;=GF$1,$S92,0)</f>
        <v>0</v>
      </c>
      <c r="GG92" s="27">
        <f>IF($O92&gt;=GG$1,$S92,0)</f>
        <v>0</v>
      </c>
      <c r="GH92" s="27">
        <f>IF($O92&gt;=GH$1,$S92,0)</f>
        <v>0</v>
      </c>
      <c r="GI92" s="27">
        <f>IF($O92&gt;=GI$1,$S92,0)</f>
        <v>0</v>
      </c>
      <c r="GJ92" s="27">
        <f>IF($O92&gt;=GJ$1,$S92,0)</f>
        <v>0</v>
      </c>
      <c r="GK92" s="27">
        <f>IF($O92&gt;=GK$1,$S92,0)</f>
        <v>0</v>
      </c>
      <c r="GL92" s="27">
        <f>IF($O92&gt;=GL$1,$S92,0)</f>
        <v>0</v>
      </c>
      <c r="GM92" s="27">
        <f>IF($O92&gt;=GM$1,$S92,0)</f>
        <v>0</v>
      </c>
      <c r="GN92" s="27">
        <f>IF($O92&gt;=GN$1,$S92,0)</f>
        <v>0</v>
      </c>
      <c r="GO92" s="27">
        <f>IF($O92&gt;=GO$1,$S92,0)</f>
        <v>0</v>
      </c>
      <c r="GP92" s="27">
        <f>IF($O92&gt;=GP$1,$S92,0)</f>
        <v>0</v>
      </c>
      <c r="GQ92" s="27">
        <f>IF($O92&gt;=GQ$1,$S92,0)</f>
        <v>0</v>
      </c>
      <c r="GR92" s="27">
        <f>IF($O92&gt;=GR$1,$S92,0)</f>
        <v>0</v>
      </c>
      <c r="GS92" s="27">
        <f>IF($O92&gt;=GS$1,$S92,0)</f>
        <v>0</v>
      </c>
      <c r="GT92" s="27">
        <f>IF($O92&gt;=GT$1,$S92,0)</f>
        <v>0</v>
      </c>
      <c r="GU92" s="27">
        <f>IF($O92&gt;=GU$1,$S92,0)</f>
        <v>0</v>
      </c>
      <c r="GV92" s="27">
        <f>IF($O92&gt;=GV$1,$S92,0)</f>
        <v>0</v>
      </c>
      <c r="GW92" s="27">
        <f>IF($O92&gt;=GW$1,$S92,0)</f>
        <v>0</v>
      </c>
      <c r="GX92" s="27">
        <f>IF($O92&gt;=GX$1,$S92,0)</f>
        <v>0</v>
      </c>
      <c r="GY92" s="27">
        <f>IF($O92&gt;=GY$1,$S92,0)</f>
        <v>0</v>
      </c>
      <c r="GZ92" s="27">
        <f>IF($O92&gt;=GZ$1,$S92,0)</f>
        <v>0</v>
      </c>
      <c r="HA92" s="27">
        <f>IF($O92&gt;=HA$1,$S92,0)</f>
        <v>0</v>
      </c>
      <c r="HB92" s="27">
        <f>IF($O92&gt;=HB$1,$S92,0)</f>
        <v>0</v>
      </c>
      <c r="HC92" s="27">
        <f>IF($O92&gt;=HC$1,$S92,0)</f>
        <v>0</v>
      </c>
    </row>
    <row r="93" spans="1:211">
      <c r="A93" s="3">
        <v>42480</v>
      </c>
      <c r="B93" s="3" t="s">
        <v>308</v>
      </c>
      <c r="C93" s="3" t="s">
        <v>9</v>
      </c>
      <c r="D93" s="3">
        <v>68</v>
      </c>
      <c r="E93" s="4">
        <v>33386</v>
      </c>
      <c r="F93" s="5">
        <v>27.082191780821919</v>
      </c>
      <c r="G93" s="3" t="s">
        <v>99</v>
      </c>
      <c r="H93" s="4">
        <v>18598</v>
      </c>
      <c r="I93" s="9" t="s">
        <v>838</v>
      </c>
      <c r="J93" s="5">
        <v>2010.44</v>
      </c>
      <c r="K93" s="31">
        <v>349</v>
      </c>
      <c r="L93" s="32">
        <v>27</v>
      </c>
      <c r="M93" s="33">
        <f>VLOOKUP(L93,FIND,3,TRUE)</f>
        <v>1.5</v>
      </c>
      <c r="N93" s="32">
        <f>IF(L93&gt;30,180,VLOOKUP(L93,TEMPO,2,FALSE))</f>
        <v>162</v>
      </c>
      <c r="O93" s="32">
        <f>IF(R93&gt;0,4,N93)</f>
        <v>162</v>
      </c>
      <c r="P93" s="96">
        <f>J93*M93*L93</f>
        <v>81422.819999999992</v>
      </c>
      <c r="Q93" s="96">
        <f>10934.45*2</f>
        <v>21868.9</v>
      </c>
      <c r="R93" s="96">
        <f>IF(P93&lt;=Q93,P93/4,0)</f>
        <v>0</v>
      </c>
      <c r="S93" s="5">
        <f>IF(P93&gt;=Q93,P93/N93,0)</f>
        <v>502.60999999999996</v>
      </c>
      <c r="T93" s="3"/>
      <c r="U93" s="3">
        <f>IF(T93="",1,0)</f>
        <v>1</v>
      </c>
      <c r="V93" s="3">
        <v>41</v>
      </c>
      <c r="W93" s="5">
        <v>0</v>
      </c>
      <c r="X93" s="5">
        <v>402.65</v>
      </c>
      <c r="Y93" s="5">
        <f>X93*W93</f>
        <v>0</v>
      </c>
      <c r="Z93" s="5">
        <v>400</v>
      </c>
      <c r="AA93" s="5">
        <f>S93+Y93+Z93</f>
        <v>902.6099999999999</v>
      </c>
      <c r="AB93" s="39">
        <f>(J93/12+J93/12*1.3333333333+450/12+J93/30*6/12+J93)*1.3+Y93+Z93+153.9</f>
        <v>3767.976088881629</v>
      </c>
      <c r="AC93" s="39" t="s">
        <v>9</v>
      </c>
      <c r="AD93" s="39">
        <f>J93*1.3+400+153.9</f>
        <v>3167.4720000000002</v>
      </c>
      <c r="AE93" s="39">
        <f>SUMIFS('CUSTO MENSAL FUNC NOVO'!H:H,'CUSTO MENSAL FUNC NOVO'!A:A,'VALORES MENSAIS'!AC93)</f>
        <v>2257.5630000000001</v>
      </c>
      <c r="AF93" s="27">
        <f>IF($R93&gt;0,$R93,$S93)+$Y93+$Z93</f>
        <v>902.6099999999999</v>
      </c>
      <c r="AG93" s="27">
        <f>IF($R93&gt;0,$R93,$S93)+$Y93+$Z93</f>
        <v>902.6099999999999</v>
      </c>
      <c r="AH93" s="27">
        <f>IF($R93&gt;0,$R93,$S93)+$Y93+$Z93</f>
        <v>902.6099999999999</v>
      </c>
      <c r="AI93" s="27">
        <f>IF($R93&gt;0,$R93,$S93)+$Y93+$Z93</f>
        <v>902.6099999999999</v>
      </c>
      <c r="AJ93" s="27">
        <f>IF($O93&gt;=AJ$1,$S93+$Y93+$Z93,$Y93+$Z93)</f>
        <v>902.6099999999999</v>
      </c>
      <c r="AK93" s="27">
        <f>IF($O93&gt;=AK$1,$S93+$Y93+$Z93,$Y93+$Z93)</f>
        <v>902.6099999999999</v>
      </c>
      <c r="AL93" s="27">
        <f>IF($O93&gt;=AL$1,$S93+$Y93+$Z93,$Y93+$Z93)</f>
        <v>902.6099999999999</v>
      </c>
      <c r="AM93" s="27">
        <f>IF($O93&gt;=AM$1,$S93+$Y93+$Z93,$Y93+$Z93)</f>
        <v>902.6099999999999</v>
      </c>
      <c r="AN93" s="27">
        <f>IF($O93&gt;=AN$1,$S93+$Y93+$Z93,$Y93+$Z93)</f>
        <v>902.6099999999999</v>
      </c>
      <c r="AO93" s="27">
        <f>IF($O93&gt;=AO$1,$S93+$Y93+$Z93,$Y93+$Z93)</f>
        <v>902.6099999999999</v>
      </c>
      <c r="AP93" s="27">
        <f>IF($O93&gt;=AP$1,$S93+$Y93+$Z93,$Y93+$Z93)</f>
        <v>902.6099999999999</v>
      </c>
      <c r="AQ93" s="27">
        <f>IF($O93&gt;=AQ$1,$S93+$Y93+$Z93,$Y93+$Z93)</f>
        <v>902.6099999999999</v>
      </c>
      <c r="AR93" s="27">
        <f>IF($O93&gt;=AR$1,$S93+$Y93+$Z93,$Y93+$Z93)</f>
        <v>902.6099999999999</v>
      </c>
      <c r="AS93" s="27">
        <f>IF($O93&gt;=AS$1,$S93+$Y93+$Z93,$Y93+$Z93)</f>
        <v>902.6099999999999</v>
      </c>
      <c r="AT93" s="27">
        <f>IF($O93&gt;=AT$1,$S93+$Y93+$Z93,$Y93+$Z93)</f>
        <v>902.6099999999999</v>
      </c>
      <c r="AU93" s="27">
        <f>IF($O93&gt;=AU$1,$S93+$Y93+$Z93,$Y93+$Z93)</f>
        <v>902.6099999999999</v>
      </c>
      <c r="AV93" s="27">
        <f>IF($O93&gt;=AV$1,$S93+$Y93+$Z93,$Y93+$Z93)</f>
        <v>902.6099999999999</v>
      </c>
      <c r="AW93" s="27">
        <f>IF($O93&gt;=AW$1,$S93+$Y93+$Z93,$Y93+$Z93)</f>
        <v>902.6099999999999</v>
      </c>
      <c r="AX93" s="27">
        <f>IF($O93&gt;=AX$1,$S93+$Y93+$Z93,$Y93+$Z93)</f>
        <v>902.6099999999999</v>
      </c>
      <c r="AY93" s="27">
        <f>IF($O93&gt;=AY$1,$S93+$Y93+$Z93,$Y93+$Z93)</f>
        <v>902.6099999999999</v>
      </c>
      <c r="AZ93" s="27">
        <f>IF($O93&gt;=AZ$1,$S93+$Y93+$Z93,$Y93+$Z93)</f>
        <v>902.6099999999999</v>
      </c>
      <c r="BA93" s="27">
        <f>IF($O93&gt;=BA$1,$S93+$Y93+$Z93,$Y93+$Z93)</f>
        <v>902.6099999999999</v>
      </c>
      <c r="BB93" s="27">
        <f>IF($O93&gt;=BB$1,$S93+$Y93+$Z93,$Y93+$Z93)</f>
        <v>902.6099999999999</v>
      </c>
      <c r="BC93" s="27">
        <f>IF($O93&gt;=BC$1,$S93+$Y93+$Z93,$Y93+$Z93)</f>
        <v>902.6099999999999</v>
      </c>
      <c r="BD93" s="27">
        <f>IF($O93&gt;=BD$1,$S93+$Y93+$Z93,$Y93+$Z93)</f>
        <v>902.6099999999999</v>
      </c>
      <c r="BE93" s="27">
        <f>IF($O93&gt;=BE$1,$S93+$Y93+$Z93,$Y93+$Z93)</f>
        <v>902.6099999999999</v>
      </c>
      <c r="BF93" s="27">
        <f>IF($O93&gt;=BF$1,$S93+$Y93+$Z93,$Y93+$Z93)</f>
        <v>902.6099999999999</v>
      </c>
      <c r="BG93" s="27">
        <f>IF($O93&gt;=BG$1,$S93+$Y93+$Z93,$Y93+$Z93)</f>
        <v>902.6099999999999</v>
      </c>
      <c r="BH93" s="27">
        <f>IF($O93&gt;=BH$1,$S93+$Y93+$Z93,$Y93+$Z93)</f>
        <v>902.6099999999999</v>
      </c>
      <c r="BI93" s="27">
        <f>IF($O93&gt;=BI$1,$S93+$Y93+$Z93,$Y93+$Z93)</f>
        <v>902.6099999999999</v>
      </c>
      <c r="BJ93" s="27">
        <f>IF($O93&gt;=BJ$1,$S93+$Y93+$Z93,$Y93+$Z93)</f>
        <v>902.6099999999999</v>
      </c>
      <c r="BK93" s="27">
        <f>IF($O93&gt;=BK$1,$S93+$Y93+$Z93,$Y93+$Z93)</f>
        <v>902.6099999999999</v>
      </c>
      <c r="BL93" s="27">
        <f>IF($O93&gt;=BL$1,$S93+$Y93+$Z93,$Y93+$Z93)</f>
        <v>902.6099999999999</v>
      </c>
      <c r="BM93" s="27">
        <f>IF($O93&gt;=BM$1,$S93+$Y93+$Z93,$Y93+$Z93)</f>
        <v>902.6099999999999</v>
      </c>
      <c r="BN93" s="27">
        <f>IF($O93&gt;=BN$1,$S93+$Y93+$Z93,$Y93+$Z93)</f>
        <v>902.6099999999999</v>
      </c>
      <c r="BO93" s="27">
        <f>IF($O93&gt;=BO$1,$S93+$Y93+$Z93,$Y93+$Z93)</f>
        <v>902.6099999999999</v>
      </c>
      <c r="BP93" s="27">
        <f>IF($O93&gt;=BP$1,$S93+$Y93+$Z93,$Y93+$Z93)</f>
        <v>902.6099999999999</v>
      </c>
      <c r="BQ93" s="27">
        <f>IF($O93&gt;=BQ$1,$S93+$Y93+$Z93,$Y93+$Z93)</f>
        <v>902.6099999999999</v>
      </c>
      <c r="BR93" s="27">
        <f>IF($O93&gt;=BR$1,$S93+$Y93+$Z93,$Y93+$Z93)</f>
        <v>902.6099999999999</v>
      </c>
      <c r="BS93" s="27">
        <f>IF($O93&gt;=BS$1,$S93+$Y93+$Z93,$Y93+$Z93)</f>
        <v>902.6099999999999</v>
      </c>
      <c r="BT93" s="27">
        <f>IF($O93&gt;=BT$1,$S93+$Y93+$Z93,$Y93+$Z93)</f>
        <v>902.6099999999999</v>
      </c>
      <c r="BU93" s="27">
        <f>IF($O93&gt;=BU$1,$S93+$Y93+$Z93,$Y93+$Z93)</f>
        <v>902.6099999999999</v>
      </c>
      <c r="BV93" s="27">
        <f>IF($O93&gt;=BV$1,$S93+$Y93+$Z93,$Y93+$Z93)</f>
        <v>902.6099999999999</v>
      </c>
      <c r="BW93" s="27">
        <f>IF($O93&gt;=BW$1,$S93+$Y93+$Z93,$Y93+$Z93)</f>
        <v>902.6099999999999</v>
      </c>
      <c r="BX93" s="27">
        <f>IF($O93&gt;=BX$1,$S93+$Y93+$Z93,$Y93+$Z93)</f>
        <v>902.6099999999999</v>
      </c>
      <c r="BY93" s="27">
        <f>IF($O93&gt;=BY$1,$S93+$Y93+$Z93,$Y93+$Z93)</f>
        <v>902.6099999999999</v>
      </c>
      <c r="BZ93" s="27">
        <f>IF($O93&gt;=BZ$1,$S93+$Y93+$Z93,$Y93+$Z93)</f>
        <v>902.6099999999999</v>
      </c>
      <c r="CA93" s="27">
        <f>IF($O93&gt;=CA$1,$S93+$Y93+$Z93,$Y93+$Z93)</f>
        <v>902.6099999999999</v>
      </c>
      <c r="CB93" s="27">
        <f>IF($O93&gt;=CB$1,$S93+$Y93+$Z93,$Y93+$Z93)</f>
        <v>902.6099999999999</v>
      </c>
      <c r="CC93" s="27">
        <f>IF($O93&gt;=CC$1,$S93+$Y93+$Z93,$Y93+$Z93)</f>
        <v>902.6099999999999</v>
      </c>
      <c r="CD93" s="27">
        <f>IF($O93&gt;=CD$1,$S93+$Y93+$Z93,$Y93+$Z93)</f>
        <v>902.6099999999999</v>
      </c>
      <c r="CE93" s="27">
        <f>IF($O93&gt;=CE$1,$S93+$Y93+$Z93,$Y93+$Z93)</f>
        <v>902.6099999999999</v>
      </c>
      <c r="CF93" s="27">
        <f>IF($O93&gt;=CF$1,$S93+$Y93+$Z93,$Y93+$Z93)</f>
        <v>902.6099999999999</v>
      </c>
      <c r="CG93" s="27">
        <f>IF($O93&gt;=CG$1,$S93+$Y93+$Z93,$Y93+$Z93)</f>
        <v>902.6099999999999</v>
      </c>
      <c r="CH93" s="27">
        <f>IF($O93&gt;=CH$1,$S93+$Y93+$Z93,$Y93+$Z93)</f>
        <v>902.6099999999999</v>
      </c>
      <c r="CI93" s="27">
        <f>IF($O93&gt;=CI$1,$S93+$Y93+$Z93,$Y93+$Z93)</f>
        <v>902.6099999999999</v>
      </c>
      <c r="CJ93" s="27">
        <f>IF($O93&gt;=CJ$1,$S93+$Y93+$Z93,$Y93+$Z93)</f>
        <v>902.6099999999999</v>
      </c>
      <c r="CK93" s="27">
        <f>IF($O93&gt;=CK$1,$S93+$Y93+$Z93,$Y93+$Z93)</f>
        <v>902.6099999999999</v>
      </c>
      <c r="CL93" s="27">
        <f>IF($O93&gt;=CL$1,$S93+$Y93+$Z93,$Y93+$Z93)</f>
        <v>902.6099999999999</v>
      </c>
      <c r="CM93" s="27">
        <f>IF($O93&gt;=CM$1,$S93+$Y93+$Z93,$Y93+$Z93)</f>
        <v>902.6099999999999</v>
      </c>
      <c r="CN93" s="27">
        <f>IF($O93&gt;=CN$1,$S93+$Y93,$Y93)</f>
        <v>502.60999999999996</v>
      </c>
      <c r="CO93" s="27">
        <f>IF($O93&gt;=CO$1,$S93+$Y93,$Y93)</f>
        <v>502.60999999999996</v>
      </c>
      <c r="CP93" s="27">
        <f>IF($O93&gt;=CP$1,$S93+$Y93,$Y93)</f>
        <v>502.60999999999996</v>
      </c>
      <c r="CQ93" s="27">
        <f>IF($O93&gt;=CQ$1,$S93+$Y93,$Y93)</f>
        <v>502.60999999999996</v>
      </c>
      <c r="CR93" s="27">
        <f>IF($O93&gt;=CR$1,$S93+$Y93,$Y93)</f>
        <v>502.60999999999996</v>
      </c>
      <c r="CS93" s="27">
        <f>IF($O93&gt;=CS$1,$S93+$Y93,$Y93)</f>
        <v>502.60999999999996</v>
      </c>
      <c r="CT93" s="27">
        <f>IF($O93&gt;=CT$1,$S93+$Y93,$Y93)</f>
        <v>502.60999999999996</v>
      </c>
      <c r="CU93" s="27">
        <f>IF($O93&gt;=CU$1,$S93+$Y93,$Y93)</f>
        <v>502.60999999999996</v>
      </c>
      <c r="CV93" s="27">
        <f>IF($O93&gt;=CV$1,$S93+$Y93,$Y93)</f>
        <v>502.60999999999996</v>
      </c>
      <c r="CW93" s="27">
        <f>IF($O93&gt;=CW$1,$S93+$Y93,$Y93)</f>
        <v>502.60999999999996</v>
      </c>
      <c r="CX93" s="27">
        <f>IF($O93&gt;=CX$1,$S93+$Y93,$Y93)</f>
        <v>502.60999999999996</v>
      </c>
      <c r="CY93" s="27">
        <f>IF($O93&gt;=CY$1,$S93+$Y93,$Y93)</f>
        <v>502.60999999999996</v>
      </c>
      <c r="CZ93" s="27">
        <f>IF($O93&gt;=CZ$1,$S93+$Y93,$Y93)</f>
        <v>502.60999999999996</v>
      </c>
      <c r="DA93" s="27">
        <f>IF($O93&gt;=DA$1,$S93+$Y93,$Y93)</f>
        <v>502.60999999999996</v>
      </c>
      <c r="DB93" s="27">
        <f>IF($O93&gt;=DB$1,$S93+$Y93,$Y93)</f>
        <v>502.60999999999996</v>
      </c>
      <c r="DC93" s="27">
        <f>IF($O93&gt;=DC$1,$S93+$Y93,$Y93)</f>
        <v>502.60999999999996</v>
      </c>
      <c r="DD93" s="27">
        <f>IF($O93&gt;=DD$1,$S93+$Y93,$Y93)</f>
        <v>502.60999999999996</v>
      </c>
      <c r="DE93" s="27">
        <f>IF($O93&gt;=DE$1,$S93+$Y93,$Y93)</f>
        <v>502.60999999999996</v>
      </c>
      <c r="DF93" s="27">
        <f>IF($O93&gt;=DF$1,$S93+$Y93,$Y93)</f>
        <v>502.60999999999996</v>
      </c>
      <c r="DG93" s="27">
        <f>IF($O93&gt;=DG$1,$S93+$Y93,$Y93)</f>
        <v>502.60999999999996</v>
      </c>
      <c r="DH93" s="27">
        <f>IF($O93&gt;=DH$1,$S93+$Y93,$Y93)</f>
        <v>502.60999999999996</v>
      </c>
      <c r="DI93" s="27">
        <f>IF($O93&gt;=DI$1,$S93+$Y93,$Y93)</f>
        <v>502.60999999999996</v>
      </c>
      <c r="DJ93" s="27">
        <f>IF($O93&gt;=DJ$1,$S93+$Y93,$Y93)</f>
        <v>502.60999999999996</v>
      </c>
      <c r="DK93" s="27">
        <f>IF($O93&gt;=DK$1,$S93+$Y93,$Y93)</f>
        <v>502.60999999999996</v>
      </c>
      <c r="DL93" s="27">
        <f>IF($O93&gt;=DL$1,$S93+$Y93,$Y93)</f>
        <v>502.60999999999996</v>
      </c>
      <c r="DM93" s="27">
        <f>IF($O93&gt;=DM$1,$S93+$Y93,$Y93)</f>
        <v>502.60999999999996</v>
      </c>
      <c r="DN93" s="27">
        <f>IF($O93&gt;=DN$1,$S93+$Y93,$Y93)</f>
        <v>502.60999999999996</v>
      </c>
      <c r="DO93" s="27">
        <f>IF($O93&gt;=DO$1,$S93+$Y93,$Y93)</f>
        <v>502.60999999999996</v>
      </c>
      <c r="DP93" s="27">
        <f>IF($O93&gt;=DP$1,$S93+$Y93,$Y93)</f>
        <v>502.60999999999996</v>
      </c>
      <c r="DQ93" s="27">
        <f>IF($O93&gt;=DQ$1,$S93+$Y93,$Y93)</f>
        <v>502.60999999999996</v>
      </c>
      <c r="DR93" s="27">
        <f>IF($O93&gt;=DR$1,$S93+$Y93,$Y93)</f>
        <v>502.60999999999996</v>
      </c>
      <c r="DS93" s="27">
        <f>IF($O93&gt;=DS$1,$S93+$Y93,$Y93)</f>
        <v>502.60999999999996</v>
      </c>
      <c r="DT93" s="27">
        <f>IF($O93&gt;=DT$1,$S93+$Y93,$Y93)</f>
        <v>502.60999999999996</v>
      </c>
      <c r="DU93" s="27">
        <f>IF($O93&gt;=DU$1,$S93+$Y93,$Y93)</f>
        <v>502.60999999999996</v>
      </c>
      <c r="DV93" s="27">
        <f>IF($O93&gt;=DV$1,$S93+$Y93,$Y93)</f>
        <v>502.60999999999996</v>
      </c>
      <c r="DW93" s="27">
        <f>IF($O93&gt;=DW$1,$S93+$Y93,$Y93)</f>
        <v>502.60999999999996</v>
      </c>
      <c r="DX93" s="27">
        <f>IF($O93&gt;=DX$1,$S93+$Y93,$Y93)</f>
        <v>502.60999999999996</v>
      </c>
      <c r="DY93" s="27">
        <f>IF($O93&gt;=DY$1,$S93+$Y93,$Y93)</f>
        <v>502.60999999999996</v>
      </c>
      <c r="DZ93" s="27">
        <f>IF($O93&gt;=DZ$1,$S93+$Y93,$Y93)</f>
        <v>502.60999999999996</v>
      </c>
      <c r="EA93" s="27">
        <f>IF($O93&gt;=EA$1,$S93+$Y93,$Y93)</f>
        <v>502.60999999999996</v>
      </c>
      <c r="EB93" s="27">
        <f>IF($O93&gt;=EB$1,$S93+$Y93,$Y93)</f>
        <v>502.60999999999996</v>
      </c>
      <c r="EC93" s="27">
        <f>IF($O93&gt;=EC$1,$S93+$Y93,$Y93)</f>
        <v>502.60999999999996</v>
      </c>
      <c r="ED93" s="27">
        <f>IF($O93&gt;=ED$1,$S93+$Y93,$Y93)</f>
        <v>502.60999999999996</v>
      </c>
      <c r="EE93" s="27">
        <f>IF($O93&gt;=EE$1,$S93+$Y93,$Y93)</f>
        <v>502.60999999999996</v>
      </c>
      <c r="EF93" s="27">
        <f>IF($O93&gt;=EF$1,$S93+$Y93,$Y93)</f>
        <v>502.60999999999996</v>
      </c>
      <c r="EG93" s="27">
        <f>IF($O93&gt;=EG$1,$S93+$Y93,$Y93)</f>
        <v>502.60999999999996</v>
      </c>
      <c r="EH93" s="27">
        <f>IF($O93&gt;=EH$1,$S93+$Y93,$Y93)</f>
        <v>502.60999999999996</v>
      </c>
      <c r="EI93" s="27">
        <f>IF($O93&gt;=EI$1,$S93+$Y93,$Y93)</f>
        <v>502.60999999999996</v>
      </c>
      <c r="EJ93" s="27">
        <f>IF($O93&gt;=EJ$1,$S93+$Y93,$Y93)</f>
        <v>502.60999999999996</v>
      </c>
      <c r="EK93" s="27">
        <f>IF($O93&gt;=EK$1,$S93+$Y93,$Y93)</f>
        <v>502.60999999999996</v>
      </c>
      <c r="EL93" s="27">
        <f>IF($O93&gt;=EL$1,$S93+$Y93,$Y93)</f>
        <v>502.60999999999996</v>
      </c>
      <c r="EM93" s="27">
        <f>IF($O93&gt;=EM$1,$S93+$Y93,$Y93)</f>
        <v>502.60999999999996</v>
      </c>
      <c r="EN93" s="27">
        <f>IF($O93&gt;=EN$1,$S93+$Y93,$Y93)</f>
        <v>502.60999999999996</v>
      </c>
      <c r="EO93" s="27">
        <f>IF($O93&gt;=EO$1,$S93+$Y93,$Y93)</f>
        <v>502.60999999999996</v>
      </c>
      <c r="EP93" s="27">
        <f>IF($O93&gt;=EP$1,$S93+$Y93,$Y93)</f>
        <v>502.60999999999996</v>
      </c>
      <c r="EQ93" s="27">
        <f>IF($O93&gt;=EQ$1,$S93+$Y93,$Y93)</f>
        <v>502.60999999999996</v>
      </c>
      <c r="ER93" s="27">
        <f>IF($O93&gt;=ER$1,$S93+$Y93,$Y93)</f>
        <v>502.60999999999996</v>
      </c>
      <c r="ES93" s="27">
        <f>IF($O93&gt;=ES$1,$S93+$Y93,$Y93)</f>
        <v>502.60999999999996</v>
      </c>
      <c r="ET93" s="27">
        <f>IF($O93&gt;=ET$1,$S93+$Y93,$Y93)</f>
        <v>502.60999999999996</v>
      </c>
      <c r="EU93" s="27">
        <f>IF($O93&gt;=EU$1,$S93+$Y93,$Y93)</f>
        <v>502.60999999999996</v>
      </c>
      <c r="EV93" s="27">
        <f>IF($O93&gt;=EV$1,$S93,0)</f>
        <v>502.60999999999996</v>
      </c>
      <c r="EW93" s="27">
        <f>IF($O93&gt;=EW$1,$S93,0)</f>
        <v>502.60999999999996</v>
      </c>
      <c r="EX93" s="27">
        <f>IF($O93&gt;=EX$1,$S93,0)</f>
        <v>502.60999999999996</v>
      </c>
      <c r="EY93" s="27">
        <f>IF($O93&gt;=EY$1,$S93,0)</f>
        <v>502.60999999999996</v>
      </c>
      <c r="EZ93" s="27">
        <f>IF($O93&gt;=EZ$1,$S93,0)</f>
        <v>502.60999999999996</v>
      </c>
      <c r="FA93" s="27">
        <f>IF($O93&gt;=FA$1,$S93,0)</f>
        <v>502.60999999999996</v>
      </c>
      <c r="FB93" s="27">
        <f>IF($O93&gt;=FB$1,$S93,0)</f>
        <v>502.60999999999996</v>
      </c>
      <c r="FC93" s="27">
        <f>IF($O93&gt;=FC$1,$S93,0)</f>
        <v>502.60999999999996</v>
      </c>
      <c r="FD93" s="27">
        <f>IF($O93&gt;=FD$1,$S93,0)</f>
        <v>502.60999999999996</v>
      </c>
      <c r="FE93" s="27">
        <f>IF($O93&gt;=FE$1,$S93,0)</f>
        <v>502.60999999999996</v>
      </c>
      <c r="FF93" s="27">
        <f>IF($O93&gt;=FF$1,$S93,0)</f>
        <v>502.60999999999996</v>
      </c>
      <c r="FG93" s="27">
        <f>IF($O93&gt;=FG$1,$S93,0)</f>
        <v>502.60999999999996</v>
      </c>
      <c r="FH93" s="27">
        <f>IF($O93&gt;=FH$1,$S93,0)</f>
        <v>502.60999999999996</v>
      </c>
      <c r="FI93" s="27">
        <f>IF($O93&gt;=FI$1,$S93,0)</f>
        <v>502.60999999999996</v>
      </c>
      <c r="FJ93" s="27">
        <f>IF($O93&gt;=FJ$1,$S93,0)</f>
        <v>502.60999999999996</v>
      </c>
      <c r="FK93" s="27">
        <f>IF($O93&gt;=FK$1,$S93,0)</f>
        <v>502.60999999999996</v>
      </c>
      <c r="FL93" s="27">
        <f>IF($O93&gt;=FL$1,$S93,0)</f>
        <v>502.60999999999996</v>
      </c>
      <c r="FM93" s="27">
        <f>IF($O93&gt;=FM$1,$S93,0)</f>
        <v>502.60999999999996</v>
      </c>
      <c r="FN93" s="27">
        <f>IF($O93&gt;=FN$1,$S93,0)</f>
        <v>502.60999999999996</v>
      </c>
      <c r="FO93" s="27">
        <f>IF($O93&gt;=FO$1,$S93,0)</f>
        <v>502.60999999999996</v>
      </c>
      <c r="FP93" s="27">
        <f>IF($O93&gt;=FP$1,$S93,0)</f>
        <v>502.60999999999996</v>
      </c>
      <c r="FQ93" s="27">
        <f>IF($O93&gt;=FQ$1,$S93,0)</f>
        <v>502.60999999999996</v>
      </c>
      <c r="FR93" s="27">
        <f>IF($O93&gt;=FR$1,$S93,0)</f>
        <v>502.60999999999996</v>
      </c>
      <c r="FS93" s="27">
        <f>IF($O93&gt;=FS$1,$S93,0)</f>
        <v>502.60999999999996</v>
      </c>
      <c r="FT93" s="27">
        <f>IF($O93&gt;=FT$1,$S93,0)</f>
        <v>502.60999999999996</v>
      </c>
      <c r="FU93" s="27">
        <f>IF($O93&gt;=FU$1,$S93,0)</f>
        <v>502.60999999999996</v>
      </c>
      <c r="FV93" s="27">
        <f>IF($O93&gt;=FV$1,$S93,0)</f>
        <v>502.60999999999996</v>
      </c>
      <c r="FW93" s="27">
        <f>IF($O93&gt;=FW$1,$S93,0)</f>
        <v>502.60999999999996</v>
      </c>
      <c r="FX93" s="27">
        <f>IF($O93&gt;=FX$1,$S93,0)</f>
        <v>502.60999999999996</v>
      </c>
      <c r="FY93" s="27">
        <f>IF($O93&gt;=FY$1,$S93,0)</f>
        <v>502.60999999999996</v>
      </c>
      <c r="FZ93" s="27">
        <f>IF($O93&gt;=FZ$1,$S93,0)</f>
        <v>502.60999999999996</v>
      </c>
      <c r="GA93" s="27">
        <f>IF($O93&gt;=GA$1,$S93,0)</f>
        <v>502.60999999999996</v>
      </c>
      <c r="GB93" s="27">
        <f>IF($O93&gt;=GB$1,$S93,0)</f>
        <v>502.60999999999996</v>
      </c>
      <c r="GC93" s="27">
        <f>IF($O93&gt;=GC$1,$S93,0)</f>
        <v>502.60999999999996</v>
      </c>
      <c r="GD93" s="27">
        <f>IF($O93&gt;=GD$1,$S93,0)</f>
        <v>502.60999999999996</v>
      </c>
      <c r="GE93" s="27">
        <f>IF($O93&gt;=GE$1,$S93,0)</f>
        <v>502.60999999999996</v>
      </c>
      <c r="GF93" s="27">
        <f>IF($O93&gt;=GF$1,$S93,0)</f>
        <v>502.60999999999996</v>
      </c>
      <c r="GG93" s="27">
        <f>IF($O93&gt;=GG$1,$S93,0)</f>
        <v>502.60999999999996</v>
      </c>
      <c r="GH93" s="27">
        <f>IF($O93&gt;=GH$1,$S93,0)</f>
        <v>502.60999999999996</v>
      </c>
      <c r="GI93" s="27">
        <f>IF($O93&gt;=GI$1,$S93,0)</f>
        <v>502.60999999999996</v>
      </c>
      <c r="GJ93" s="27">
        <f>IF($O93&gt;=GJ$1,$S93,0)</f>
        <v>502.60999999999996</v>
      </c>
      <c r="GK93" s="27">
        <f>IF($O93&gt;=GK$1,$S93,0)</f>
        <v>502.60999999999996</v>
      </c>
      <c r="GL93" s="27">
        <f>IF($O93&gt;=GL$1,$S93,0)</f>
        <v>0</v>
      </c>
      <c r="GM93" s="27">
        <f>IF($O93&gt;=GM$1,$S93,0)</f>
        <v>0</v>
      </c>
      <c r="GN93" s="27">
        <f>IF($O93&gt;=GN$1,$S93,0)</f>
        <v>0</v>
      </c>
      <c r="GO93" s="27">
        <f>IF($O93&gt;=GO$1,$S93,0)</f>
        <v>0</v>
      </c>
      <c r="GP93" s="27">
        <f>IF($O93&gt;=GP$1,$S93,0)</f>
        <v>0</v>
      </c>
      <c r="GQ93" s="27">
        <f>IF($O93&gt;=GQ$1,$S93,0)</f>
        <v>0</v>
      </c>
      <c r="GR93" s="27">
        <f>IF($O93&gt;=GR$1,$S93,0)</f>
        <v>0</v>
      </c>
      <c r="GS93" s="27">
        <f>IF($O93&gt;=GS$1,$S93,0)</f>
        <v>0</v>
      </c>
      <c r="GT93" s="27">
        <f>IF($O93&gt;=GT$1,$S93,0)</f>
        <v>0</v>
      </c>
      <c r="GU93" s="27">
        <f>IF($O93&gt;=GU$1,$S93,0)</f>
        <v>0</v>
      </c>
      <c r="GV93" s="27">
        <f>IF($O93&gt;=GV$1,$S93,0)</f>
        <v>0</v>
      </c>
      <c r="GW93" s="27">
        <f>IF($O93&gt;=GW$1,$S93,0)</f>
        <v>0</v>
      </c>
      <c r="GX93" s="27">
        <f>IF($O93&gt;=GX$1,$S93,0)</f>
        <v>0</v>
      </c>
      <c r="GY93" s="27">
        <f>IF($O93&gt;=GY$1,$S93,0)</f>
        <v>0</v>
      </c>
      <c r="GZ93" s="27">
        <f>IF($O93&gt;=GZ$1,$S93,0)</f>
        <v>0</v>
      </c>
      <c r="HA93" s="27">
        <f>IF($O93&gt;=HA$1,$S93,0)</f>
        <v>0</v>
      </c>
      <c r="HB93" s="27">
        <f>IF($O93&gt;=HB$1,$S93,0)</f>
        <v>0</v>
      </c>
      <c r="HC93" s="27">
        <f>IF($O93&gt;=HC$1,$S93,0)</f>
        <v>0</v>
      </c>
    </row>
    <row r="94" spans="1:211">
      <c r="A94" s="3">
        <v>9660</v>
      </c>
      <c r="B94" s="3" t="s">
        <v>415</v>
      </c>
      <c r="C94" s="3" t="s">
        <v>9</v>
      </c>
      <c r="D94" s="3">
        <v>65</v>
      </c>
      <c r="E94" s="4">
        <v>30599</v>
      </c>
      <c r="F94" s="5">
        <v>34.717808219178082</v>
      </c>
      <c r="G94" s="3" t="s">
        <v>99</v>
      </c>
      <c r="H94" s="4">
        <v>19507</v>
      </c>
      <c r="I94" s="9" t="s">
        <v>840</v>
      </c>
      <c r="J94" s="5">
        <v>2122.39</v>
      </c>
      <c r="K94" s="31">
        <v>349</v>
      </c>
      <c r="L94" s="32">
        <v>35</v>
      </c>
      <c r="M94" s="33">
        <f>VLOOKUP(L94,FIND,3,TRUE)</f>
        <v>1.5</v>
      </c>
      <c r="N94" s="32">
        <f>IF(L94&gt;30,180,VLOOKUP(L94,TEMPO,2,FALSE))</f>
        <v>180</v>
      </c>
      <c r="O94" s="32">
        <f>IF(R94&gt;0,4,N94)</f>
        <v>180</v>
      </c>
      <c r="P94" s="96">
        <f>J94*M94*L94</f>
        <v>111425.47500000001</v>
      </c>
      <c r="Q94" s="96">
        <f>10934.45*2</f>
        <v>21868.9</v>
      </c>
      <c r="R94" s="96">
        <f>IF(P94&lt;=Q94,P94/4,0)</f>
        <v>0</v>
      </c>
      <c r="S94" s="5">
        <f>IF(P94&gt;=Q94,P94/N94,0)</f>
        <v>619.03041666666672</v>
      </c>
      <c r="T94" s="3"/>
      <c r="U94" s="3">
        <f>IF(T94="",1,0)</f>
        <v>1</v>
      </c>
      <c r="V94" s="3">
        <v>47</v>
      </c>
      <c r="W94" s="5">
        <v>0</v>
      </c>
      <c r="X94" s="5">
        <v>402.65</v>
      </c>
      <c r="Y94" s="5">
        <f>X94*W94</f>
        <v>0</v>
      </c>
      <c r="Z94" s="5">
        <v>400</v>
      </c>
      <c r="AA94" s="5">
        <f>S94+Y94+Z94</f>
        <v>1019.0304166666667</v>
      </c>
      <c r="AB94" s="39">
        <f>(J94/12+J94/12*1.3333333333+450/12+J94/30*6/12+J94)*1.3+Y94+Z94+153.9</f>
        <v>3944.2351444367805</v>
      </c>
      <c r="AC94" s="39" t="s">
        <v>9</v>
      </c>
      <c r="AD94" s="39">
        <f>J94*1.3+400+153.9</f>
        <v>3313.0070000000001</v>
      </c>
      <c r="AE94" s="39">
        <f>SUMIFS('CUSTO MENSAL FUNC NOVO'!H:H,'CUSTO MENSAL FUNC NOVO'!A:A,'VALORES MENSAIS'!AC94)</f>
        <v>2257.5630000000001</v>
      </c>
      <c r="AF94" s="27">
        <f>IF($R94&gt;0,$R94,$S94)+$Y94+$Z94</f>
        <v>1019.0304166666667</v>
      </c>
      <c r="AG94" s="27">
        <f>IF($R94&gt;0,$R94,$S94)+$Y94+$Z94</f>
        <v>1019.0304166666667</v>
      </c>
      <c r="AH94" s="27">
        <f>IF($R94&gt;0,$R94,$S94)+$Y94+$Z94</f>
        <v>1019.0304166666667</v>
      </c>
      <c r="AI94" s="27">
        <f>IF($R94&gt;0,$R94,$S94)+$Y94+$Z94</f>
        <v>1019.0304166666667</v>
      </c>
      <c r="AJ94" s="27">
        <f>IF($O94&gt;=AJ$1,$S94+$Y94+$Z94,$Y94+$Z94)</f>
        <v>1019.0304166666667</v>
      </c>
      <c r="AK94" s="27">
        <f>IF($O94&gt;=AK$1,$S94+$Y94+$Z94,$Y94+$Z94)</f>
        <v>1019.0304166666667</v>
      </c>
      <c r="AL94" s="27">
        <f>IF($O94&gt;=AL$1,$S94+$Y94+$Z94,$Y94+$Z94)</f>
        <v>1019.0304166666667</v>
      </c>
      <c r="AM94" s="27">
        <f>IF($O94&gt;=AM$1,$S94+$Y94+$Z94,$Y94+$Z94)</f>
        <v>1019.0304166666667</v>
      </c>
      <c r="AN94" s="27">
        <f>IF($O94&gt;=AN$1,$S94+$Y94+$Z94,$Y94+$Z94)</f>
        <v>1019.0304166666667</v>
      </c>
      <c r="AO94" s="27">
        <f>IF($O94&gt;=AO$1,$S94+$Y94+$Z94,$Y94+$Z94)</f>
        <v>1019.0304166666667</v>
      </c>
      <c r="AP94" s="27">
        <f>IF($O94&gt;=AP$1,$S94+$Y94+$Z94,$Y94+$Z94)</f>
        <v>1019.0304166666667</v>
      </c>
      <c r="AQ94" s="27">
        <f>IF($O94&gt;=AQ$1,$S94+$Y94+$Z94,$Y94+$Z94)</f>
        <v>1019.0304166666667</v>
      </c>
      <c r="AR94" s="27">
        <f>IF($O94&gt;=AR$1,$S94+$Y94+$Z94,$Y94+$Z94)</f>
        <v>1019.0304166666667</v>
      </c>
      <c r="AS94" s="27">
        <f>IF($O94&gt;=AS$1,$S94+$Y94+$Z94,$Y94+$Z94)</f>
        <v>1019.0304166666667</v>
      </c>
      <c r="AT94" s="27">
        <f>IF($O94&gt;=AT$1,$S94+$Y94+$Z94,$Y94+$Z94)</f>
        <v>1019.0304166666667</v>
      </c>
      <c r="AU94" s="27">
        <f>IF($O94&gt;=AU$1,$S94+$Y94+$Z94,$Y94+$Z94)</f>
        <v>1019.0304166666667</v>
      </c>
      <c r="AV94" s="27">
        <f>IF($O94&gt;=AV$1,$S94+$Y94+$Z94,$Y94+$Z94)</f>
        <v>1019.0304166666667</v>
      </c>
      <c r="AW94" s="27">
        <f>IF($O94&gt;=AW$1,$S94+$Y94+$Z94,$Y94+$Z94)</f>
        <v>1019.0304166666667</v>
      </c>
      <c r="AX94" s="27">
        <f>IF($O94&gt;=AX$1,$S94+$Y94+$Z94,$Y94+$Z94)</f>
        <v>1019.0304166666667</v>
      </c>
      <c r="AY94" s="27">
        <f>IF($O94&gt;=AY$1,$S94+$Y94+$Z94,$Y94+$Z94)</f>
        <v>1019.0304166666667</v>
      </c>
      <c r="AZ94" s="27">
        <f>IF($O94&gt;=AZ$1,$S94+$Y94+$Z94,$Y94+$Z94)</f>
        <v>1019.0304166666667</v>
      </c>
      <c r="BA94" s="27">
        <f>IF($O94&gt;=BA$1,$S94+$Y94+$Z94,$Y94+$Z94)</f>
        <v>1019.0304166666667</v>
      </c>
      <c r="BB94" s="27">
        <f>IF($O94&gt;=BB$1,$S94+$Y94+$Z94,$Y94+$Z94)</f>
        <v>1019.0304166666667</v>
      </c>
      <c r="BC94" s="27">
        <f>IF($O94&gt;=BC$1,$S94+$Y94+$Z94,$Y94+$Z94)</f>
        <v>1019.0304166666667</v>
      </c>
      <c r="BD94" s="27">
        <f>IF($O94&gt;=BD$1,$S94+$Y94+$Z94,$Y94+$Z94)</f>
        <v>1019.0304166666667</v>
      </c>
      <c r="BE94" s="27">
        <f>IF($O94&gt;=BE$1,$S94+$Y94+$Z94,$Y94+$Z94)</f>
        <v>1019.0304166666667</v>
      </c>
      <c r="BF94" s="27">
        <f>IF($O94&gt;=BF$1,$S94+$Y94+$Z94,$Y94+$Z94)</f>
        <v>1019.0304166666667</v>
      </c>
      <c r="BG94" s="27">
        <f>IF($O94&gt;=BG$1,$S94+$Y94+$Z94,$Y94+$Z94)</f>
        <v>1019.0304166666667</v>
      </c>
      <c r="BH94" s="27">
        <f>IF($O94&gt;=BH$1,$S94+$Y94+$Z94,$Y94+$Z94)</f>
        <v>1019.0304166666667</v>
      </c>
      <c r="BI94" s="27">
        <f>IF($O94&gt;=BI$1,$S94+$Y94+$Z94,$Y94+$Z94)</f>
        <v>1019.0304166666667</v>
      </c>
      <c r="BJ94" s="27">
        <f>IF($O94&gt;=BJ$1,$S94+$Y94+$Z94,$Y94+$Z94)</f>
        <v>1019.0304166666667</v>
      </c>
      <c r="BK94" s="27">
        <f>IF($O94&gt;=BK$1,$S94+$Y94+$Z94,$Y94+$Z94)</f>
        <v>1019.0304166666667</v>
      </c>
      <c r="BL94" s="27">
        <f>IF($O94&gt;=BL$1,$S94+$Y94+$Z94,$Y94+$Z94)</f>
        <v>1019.0304166666667</v>
      </c>
      <c r="BM94" s="27">
        <f>IF($O94&gt;=BM$1,$S94+$Y94+$Z94,$Y94+$Z94)</f>
        <v>1019.0304166666667</v>
      </c>
      <c r="BN94" s="27">
        <f>IF($O94&gt;=BN$1,$S94+$Y94+$Z94,$Y94+$Z94)</f>
        <v>1019.0304166666667</v>
      </c>
      <c r="BO94" s="27">
        <f>IF($O94&gt;=BO$1,$S94+$Y94+$Z94,$Y94+$Z94)</f>
        <v>1019.0304166666667</v>
      </c>
      <c r="BP94" s="27">
        <f>IF($O94&gt;=BP$1,$S94+$Y94+$Z94,$Y94+$Z94)</f>
        <v>1019.0304166666667</v>
      </c>
      <c r="BQ94" s="27">
        <f>IF($O94&gt;=BQ$1,$S94+$Y94+$Z94,$Y94+$Z94)</f>
        <v>1019.0304166666667</v>
      </c>
      <c r="BR94" s="27">
        <f>IF($O94&gt;=BR$1,$S94+$Y94+$Z94,$Y94+$Z94)</f>
        <v>1019.0304166666667</v>
      </c>
      <c r="BS94" s="27">
        <f>IF($O94&gt;=BS$1,$S94+$Y94+$Z94,$Y94+$Z94)</f>
        <v>1019.0304166666667</v>
      </c>
      <c r="BT94" s="27">
        <f>IF($O94&gt;=BT$1,$S94+$Y94+$Z94,$Y94+$Z94)</f>
        <v>1019.0304166666667</v>
      </c>
      <c r="BU94" s="27">
        <f>IF($O94&gt;=BU$1,$S94+$Y94+$Z94,$Y94+$Z94)</f>
        <v>1019.0304166666667</v>
      </c>
      <c r="BV94" s="27">
        <f>IF($O94&gt;=BV$1,$S94+$Y94+$Z94,$Y94+$Z94)</f>
        <v>1019.0304166666667</v>
      </c>
      <c r="BW94" s="27">
        <f>IF($O94&gt;=BW$1,$S94+$Y94+$Z94,$Y94+$Z94)</f>
        <v>1019.0304166666667</v>
      </c>
      <c r="BX94" s="27">
        <f>IF($O94&gt;=BX$1,$S94+$Y94+$Z94,$Y94+$Z94)</f>
        <v>1019.0304166666667</v>
      </c>
      <c r="BY94" s="27">
        <f>IF($O94&gt;=BY$1,$S94+$Y94+$Z94,$Y94+$Z94)</f>
        <v>1019.0304166666667</v>
      </c>
      <c r="BZ94" s="27">
        <f>IF($O94&gt;=BZ$1,$S94+$Y94+$Z94,$Y94+$Z94)</f>
        <v>1019.0304166666667</v>
      </c>
      <c r="CA94" s="27">
        <f>IF($O94&gt;=CA$1,$S94+$Y94+$Z94,$Y94+$Z94)</f>
        <v>1019.0304166666667</v>
      </c>
      <c r="CB94" s="27">
        <f>IF($O94&gt;=CB$1,$S94+$Y94+$Z94,$Y94+$Z94)</f>
        <v>1019.0304166666667</v>
      </c>
      <c r="CC94" s="27">
        <f>IF($O94&gt;=CC$1,$S94+$Y94+$Z94,$Y94+$Z94)</f>
        <v>1019.0304166666667</v>
      </c>
      <c r="CD94" s="27">
        <f>IF($O94&gt;=CD$1,$S94+$Y94+$Z94,$Y94+$Z94)</f>
        <v>1019.0304166666667</v>
      </c>
      <c r="CE94" s="27">
        <f>IF($O94&gt;=CE$1,$S94+$Y94+$Z94,$Y94+$Z94)</f>
        <v>1019.0304166666667</v>
      </c>
      <c r="CF94" s="27">
        <f>IF($O94&gt;=CF$1,$S94+$Y94+$Z94,$Y94+$Z94)</f>
        <v>1019.0304166666667</v>
      </c>
      <c r="CG94" s="27">
        <f>IF($O94&gt;=CG$1,$S94+$Y94+$Z94,$Y94+$Z94)</f>
        <v>1019.0304166666667</v>
      </c>
      <c r="CH94" s="27">
        <f>IF($O94&gt;=CH$1,$S94+$Y94+$Z94,$Y94+$Z94)</f>
        <v>1019.0304166666667</v>
      </c>
      <c r="CI94" s="27">
        <f>IF($O94&gt;=CI$1,$S94+$Y94+$Z94,$Y94+$Z94)</f>
        <v>1019.0304166666667</v>
      </c>
      <c r="CJ94" s="27">
        <f>IF($O94&gt;=CJ$1,$S94+$Y94+$Z94,$Y94+$Z94)</f>
        <v>1019.0304166666667</v>
      </c>
      <c r="CK94" s="27">
        <f>IF($O94&gt;=CK$1,$S94+$Y94+$Z94,$Y94+$Z94)</f>
        <v>1019.0304166666667</v>
      </c>
      <c r="CL94" s="27">
        <f>IF($O94&gt;=CL$1,$S94+$Y94+$Z94,$Y94+$Z94)</f>
        <v>1019.0304166666667</v>
      </c>
      <c r="CM94" s="27">
        <f>IF($O94&gt;=CM$1,$S94+$Y94+$Z94,$Y94+$Z94)</f>
        <v>1019.0304166666667</v>
      </c>
      <c r="CN94" s="27">
        <f>IF($O94&gt;=CN$1,$S94+$Y94,$Y94)</f>
        <v>619.03041666666672</v>
      </c>
      <c r="CO94" s="27">
        <f>IF($O94&gt;=CO$1,$S94+$Y94,$Y94)</f>
        <v>619.03041666666672</v>
      </c>
      <c r="CP94" s="27">
        <f>IF($O94&gt;=CP$1,$S94+$Y94,$Y94)</f>
        <v>619.03041666666672</v>
      </c>
      <c r="CQ94" s="27">
        <f>IF($O94&gt;=CQ$1,$S94+$Y94,$Y94)</f>
        <v>619.03041666666672</v>
      </c>
      <c r="CR94" s="27">
        <f>IF($O94&gt;=CR$1,$S94+$Y94,$Y94)</f>
        <v>619.03041666666672</v>
      </c>
      <c r="CS94" s="27">
        <f>IF($O94&gt;=CS$1,$S94+$Y94,$Y94)</f>
        <v>619.03041666666672</v>
      </c>
      <c r="CT94" s="27">
        <f>IF($O94&gt;=CT$1,$S94+$Y94,$Y94)</f>
        <v>619.03041666666672</v>
      </c>
      <c r="CU94" s="27">
        <f>IF($O94&gt;=CU$1,$S94+$Y94,$Y94)</f>
        <v>619.03041666666672</v>
      </c>
      <c r="CV94" s="27">
        <f>IF($O94&gt;=CV$1,$S94+$Y94,$Y94)</f>
        <v>619.03041666666672</v>
      </c>
      <c r="CW94" s="27">
        <f>IF($O94&gt;=CW$1,$S94+$Y94,$Y94)</f>
        <v>619.03041666666672</v>
      </c>
      <c r="CX94" s="27">
        <f>IF($O94&gt;=CX$1,$S94+$Y94,$Y94)</f>
        <v>619.03041666666672</v>
      </c>
      <c r="CY94" s="27">
        <f>IF($O94&gt;=CY$1,$S94+$Y94,$Y94)</f>
        <v>619.03041666666672</v>
      </c>
      <c r="CZ94" s="27">
        <f>IF($O94&gt;=CZ$1,$S94+$Y94,$Y94)</f>
        <v>619.03041666666672</v>
      </c>
      <c r="DA94" s="27">
        <f>IF($O94&gt;=DA$1,$S94+$Y94,$Y94)</f>
        <v>619.03041666666672</v>
      </c>
      <c r="DB94" s="27">
        <f>IF($O94&gt;=DB$1,$S94+$Y94,$Y94)</f>
        <v>619.03041666666672</v>
      </c>
      <c r="DC94" s="27">
        <f>IF($O94&gt;=DC$1,$S94+$Y94,$Y94)</f>
        <v>619.03041666666672</v>
      </c>
      <c r="DD94" s="27">
        <f>IF($O94&gt;=DD$1,$S94+$Y94,$Y94)</f>
        <v>619.03041666666672</v>
      </c>
      <c r="DE94" s="27">
        <f>IF($O94&gt;=DE$1,$S94+$Y94,$Y94)</f>
        <v>619.03041666666672</v>
      </c>
      <c r="DF94" s="27">
        <f>IF($O94&gt;=DF$1,$S94+$Y94,$Y94)</f>
        <v>619.03041666666672</v>
      </c>
      <c r="DG94" s="27">
        <f>IF($O94&gt;=DG$1,$S94+$Y94,$Y94)</f>
        <v>619.03041666666672</v>
      </c>
      <c r="DH94" s="27">
        <f>IF($O94&gt;=DH$1,$S94+$Y94,$Y94)</f>
        <v>619.03041666666672</v>
      </c>
      <c r="DI94" s="27">
        <f>IF($O94&gt;=DI$1,$S94+$Y94,$Y94)</f>
        <v>619.03041666666672</v>
      </c>
      <c r="DJ94" s="27">
        <f>IF($O94&gt;=DJ$1,$S94+$Y94,$Y94)</f>
        <v>619.03041666666672</v>
      </c>
      <c r="DK94" s="27">
        <f>IF($O94&gt;=DK$1,$S94+$Y94,$Y94)</f>
        <v>619.03041666666672</v>
      </c>
      <c r="DL94" s="27">
        <f>IF($O94&gt;=DL$1,$S94+$Y94,$Y94)</f>
        <v>619.03041666666672</v>
      </c>
      <c r="DM94" s="27">
        <f>IF($O94&gt;=DM$1,$S94+$Y94,$Y94)</f>
        <v>619.03041666666672</v>
      </c>
      <c r="DN94" s="27">
        <f>IF($O94&gt;=DN$1,$S94+$Y94,$Y94)</f>
        <v>619.03041666666672</v>
      </c>
      <c r="DO94" s="27">
        <f>IF($O94&gt;=DO$1,$S94+$Y94,$Y94)</f>
        <v>619.03041666666672</v>
      </c>
      <c r="DP94" s="27">
        <f>IF($O94&gt;=DP$1,$S94+$Y94,$Y94)</f>
        <v>619.03041666666672</v>
      </c>
      <c r="DQ94" s="27">
        <f>IF($O94&gt;=DQ$1,$S94+$Y94,$Y94)</f>
        <v>619.03041666666672</v>
      </c>
      <c r="DR94" s="27">
        <f>IF($O94&gt;=DR$1,$S94+$Y94,$Y94)</f>
        <v>619.03041666666672</v>
      </c>
      <c r="DS94" s="27">
        <f>IF($O94&gt;=DS$1,$S94+$Y94,$Y94)</f>
        <v>619.03041666666672</v>
      </c>
      <c r="DT94" s="27">
        <f>IF($O94&gt;=DT$1,$S94+$Y94,$Y94)</f>
        <v>619.03041666666672</v>
      </c>
      <c r="DU94" s="27">
        <f>IF($O94&gt;=DU$1,$S94+$Y94,$Y94)</f>
        <v>619.03041666666672</v>
      </c>
      <c r="DV94" s="27">
        <f>IF($O94&gt;=DV$1,$S94+$Y94,$Y94)</f>
        <v>619.03041666666672</v>
      </c>
      <c r="DW94" s="27">
        <f>IF($O94&gt;=DW$1,$S94+$Y94,$Y94)</f>
        <v>619.03041666666672</v>
      </c>
      <c r="DX94" s="27">
        <f>IF($O94&gt;=DX$1,$S94+$Y94,$Y94)</f>
        <v>619.03041666666672</v>
      </c>
      <c r="DY94" s="27">
        <f>IF($O94&gt;=DY$1,$S94+$Y94,$Y94)</f>
        <v>619.03041666666672</v>
      </c>
      <c r="DZ94" s="27">
        <f>IF($O94&gt;=DZ$1,$S94+$Y94,$Y94)</f>
        <v>619.03041666666672</v>
      </c>
      <c r="EA94" s="27">
        <f>IF($O94&gt;=EA$1,$S94+$Y94,$Y94)</f>
        <v>619.03041666666672</v>
      </c>
      <c r="EB94" s="27">
        <f>IF($O94&gt;=EB$1,$S94+$Y94,$Y94)</f>
        <v>619.03041666666672</v>
      </c>
      <c r="EC94" s="27">
        <f>IF($O94&gt;=EC$1,$S94+$Y94,$Y94)</f>
        <v>619.03041666666672</v>
      </c>
      <c r="ED94" s="27">
        <f>IF($O94&gt;=ED$1,$S94+$Y94,$Y94)</f>
        <v>619.03041666666672</v>
      </c>
      <c r="EE94" s="27">
        <f>IF($O94&gt;=EE$1,$S94+$Y94,$Y94)</f>
        <v>619.03041666666672</v>
      </c>
      <c r="EF94" s="27">
        <f>IF($O94&gt;=EF$1,$S94+$Y94,$Y94)</f>
        <v>619.03041666666672</v>
      </c>
      <c r="EG94" s="27">
        <f>IF($O94&gt;=EG$1,$S94+$Y94,$Y94)</f>
        <v>619.03041666666672</v>
      </c>
      <c r="EH94" s="27">
        <f>IF($O94&gt;=EH$1,$S94+$Y94,$Y94)</f>
        <v>619.03041666666672</v>
      </c>
      <c r="EI94" s="27">
        <f>IF($O94&gt;=EI$1,$S94+$Y94,$Y94)</f>
        <v>619.03041666666672</v>
      </c>
      <c r="EJ94" s="27">
        <f>IF($O94&gt;=EJ$1,$S94+$Y94,$Y94)</f>
        <v>619.03041666666672</v>
      </c>
      <c r="EK94" s="27">
        <f>IF($O94&gt;=EK$1,$S94+$Y94,$Y94)</f>
        <v>619.03041666666672</v>
      </c>
      <c r="EL94" s="27">
        <f>IF($O94&gt;=EL$1,$S94+$Y94,$Y94)</f>
        <v>619.03041666666672</v>
      </c>
      <c r="EM94" s="27">
        <f>IF($O94&gt;=EM$1,$S94+$Y94,$Y94)</f>
        <v>619.03041666666672</v>
      </c>
      <c r="EN94" s="27">
        <f>IF($O94&gt;=EN$1,$S94+$Y94,$Y94)</f>
        <v>619.03041666666672</v>
      </c>
      <c r="EO94" s="27">
        <f>IF($O94&gt;=EO$1,$S94+$Y94,$Y94)</f>
        <v>619.03041666666672</v>
      </c>
      <c r="EP94" s="27">
        <f>IF($O94&gt;=EP$1,$S94+$Y94,$Y94)</f>
        <v>619.03041666666672</v>
      </c>
      <c r="EQ94" s="27">
        <f>IF($O94&gt;=EQ$1,$S94+$Y94,$Y94)</f>
        <v>619.03041666666672</v>
      </c>
      <c r="ER94" s="27">
        <f>IF($O94&gt;=ER$1,$S94+$Y94,$Y94)</f>
        <v>619.03041666666672</v>
      </c>
      <c r="ES94" s="27">
        <f>IF($O94&gt;=ES$1,$S94+$Y94,$Y94)</f>
        <v>619.03041666666672</v>
      </c>
      <c r="ET94" s="27">
        <f>IF($O94&gt;=ET$1,$S94+$Y94,$Y94)</f>
        <v>619.03041666666672</v>
      </c>
      <c r="EU94" s="27">
        <f>IF($O94&gt;=EU$1,$S94+$Y94,$Y94)</f>
        <v>619.03041666666672</v>
      </c>
      <c r="EV94" s="27">
        <f>IF($O94&gt;=EV$1,$S94,0)</f>
        <v>619.03041666666672</v>
      </c>
      <c r="EW94" s="27">
        <f>IF($O94&gt;=EW$1,$S94,0)</f>
        <v>619.03041666666672</v>
      </c>
      <c r="EX94" s="27">
        <f>IF($O94&gt;=EX$1,$S94,0)</f>
        <v>619.03041666666672</v>
      </c>
      <c r="EY94" s="27">
        <f>IF($O94&gt;=EY$1,$S94,0)</f>
        <v>619.03041666666672</v>
      </c>
      <c r="EZ94" s="27">
        <f>IF($O94&gt;=EZ$1,$S94,0)</f>
        <v>619.03041666666672</v>
      </c>
      <c r="FA94" s="27">
        <f>IF($O94&gt;=FA$1,$S94,0)</f>
        <v>619.03041666666672</v>
      </c>
      <c r="FB94" s="27">
        <f>IF($O94&gt;=FB$1,$S94,0)</f>
        <v>619.03041666666672</v>
      </c>
      <c r="FC94" s="27">
        <f>IF($O94&gt;=FC$1,$S94,0)</f>
        <v>619.03041666666672</v>
      </c>
      <c r="FD94" s="27">
        <f>IF($O94&gt;=FD$1,$S94,0)</f>
        <v>619.03041666666672</v>
      </c>
      <c r="FE94" s="27">
        <f>IF($O94&gt;=FE$1,$S94,0)</f>
        <v>619.03041666666672</v>
      </c>
      <c r="FF94" s="27">
        <f>IF($O94&gt;=FF$1,$S94,0)</f>
        <v>619.03041666666672</v>
      </c>
      <c r="FG94" s="27">
        <f>IF($O94&gt;=FG$1,$S94,0)</f>
        <v>619.03041666666672</v>
      </c>
      <c r="FH94" s="27">
        <f>IF($O94&gt;=FH$1,$S94,0)</f>
        <v>619.03041666666672</v>
      </c>
      <c r="FI94" s="27">
        <f>IF($O94&gt;=FI$1,$S94,0)</f>
        <v>619.03041666666672</v>
      </c>
      <c r="FJ94" s="27">
        <f>IF($O94&gt;=FJ$1,$S94,0)</f>
        <v>619.03041666666672</v>
      </c>
      <c r="FK94" s="27">
        <f>IF($O94&gt;=FK$1,$S94,0)</f>
        <v>619.03041666666672</v>
      </c>
      <c r="FL94" s="27">
        <f>IF($O94&gt;=FL$1,$S94,0)</f>
        <v>619.03041666666672</v>
      </c>
      <c r="FM94" s="27">
        <f>IF($O94&gt;=FM$1,$S94,0)</f>
        <v>619.03041666666672</v>
      </c>
      <c r="FN94" s="27">
        <f>IF($O94&gt;=FN$1,$S94,0)</f>
        <v>619.03041666666672</v>
      </c>
      <c r="FO94" s="27">
        <f>IF($O94&gt;=FO$1,$S94,0)</f>
        <v>619.03041666666672</v>
      </c>
      <c r="FP94" s="27">
        <f>IF($O94&gt;=FP$1,$S94,0)</f>
        <v>619.03041666666672</v>
      </c>
      <c r="FQ94" s="27">
        <f>IF($O94&gt;=FQ$1,$S94,0)</f>
        <v>619.03041666666672</v>
      </c>
      <c r="FR94" s="27">
        <f>IF($O94&gt;=FR$1,$S94,0)</f>
        <v>619.03041666666672</v>
      </c>
      <c r="FS94" s="27">
        <f>IF($O94&gt;=FS$1,$S94,0)</f>
        <v>619.03041666666672</v>
      </c>
      <c r="FT94" s="27">
        <f>IF($O94&gt;=FT$1,$S94,0)</f>
        <v>619.03041666666672</v>
      </c>
      <c r="FU94" s="27">
        <f>IF($O94&gt;=FU$1,$S94,0)</f>
        <v>619.03041666666672</v>
      </c>
      <c r="FV94" s="27">
        <f>IF($O94&gt;=FV$1,$S94,0)</f>
        <v>619.03041666666672</v>
      </c>
      <c r="FW94" s="27">
        <f>IF($O94&gt;=FW$1,$S94,0)</f>
        <v>619.03041666666672</v>
      </c>
      <c r="FX94" s="27">
        <f>IF($O94&gt;=FX$1,$S94,0)</f>
        <v>619.03041666666672</v>
      </c>
      <c r="FY94" s="27">
        <f>IF($O94&gt;=FY$1,$S94,0)</f>
        <v>619.03041666666672</v>
      </c>
      <c r="FZ94" s="27">
        <f>IF($O94&gt;=FZ$1,$S94,0)</f>
        <v>619.03041666666672</v>
      </c>
      <c r="GA94" s="27">
        <f>IF($O94&gt;=GA$1,$S94,0)</f>
        <v>619.03041666666672</v>
      </c>
      <c r="GB94" s="27">
        <f>IF($O94&gt;=GB$1,$S94,0)</f>
        <v>619.03041666666672</v>
      </c>
      <c r="GC94" s="27">
        <f>IF($O94&gt;=GC$1,$S94,0)</f>
        <v>619.03041666666672</v>
      </c>
      <c r="GD94" s="27">
        <f>IF($O94&gt;=GD$1,$S94,0)</f>
        <v>619.03041666666672</v>
      </c>
      <c r="GE94" s="27">
        <f>IF($O94&gt;=GE$1,$S94,0)</f>
        <v>619.03041666666672</v>
      </c>
      <c r="GF94" s="27">
        <f>IF($O94&gt;=GF$1,$S94,0)</f>
        <v>619.03041666666672</v>
      </c>
      <c r="GG94" s="27">
        <f>IF($O94&gt;=GG$1,$S94,0)</f>
        <v>619.03041666666672</v>
      </c>
      <c r="GH94" s="27">
        <f>IF($O94&gt;=GH$1,$S94,0)</f>
        <v>619.03041666666672</v>
      </c>
      <c r="GI94" s="27">
        <f>IF($O94&gt;=GI$1,$S94,0)</f>
        <v>619.03041666666672</v>
      </c>
      <c r="GJ94" s="27">
        <f>IF($O94&gt;=GJ$1,$S94,0)</f>
        <v>619.03041666666672</v>
      </c>
      <c r="GK94" s="27">
        <f>IF($O94&gt;=GK$1,$S94,0)</f>
        <v>619.03041666666672</v>
      </c>
      <c r="GL94" s="27">
        <f>IF($O94&gt;=GL$1,$S94,0)</f>
        <v>619.03041666666672</v>
      </c>
      <c r="GM94" s="27">
        <f>IF($O94&gt;=GM$1,$S94,0)</f>
        <v>619.03041666666672</v>
      </c>
      <c r="GN94" s="27">
        <f>IF($O94&gt;=GN$1,$S94,0)</f>
        <v>619.03041666666672</v>
      </c>
      <c r="GO94" s="27">
        <f>IF($O94&gt;=GO$1,$S94,0)</f>
        <v>619.03041666666672</v>
      </c>
      <c r="GP94" s="27">
        <f>IF($O94&gt;=GP$1,$S94,0)</f>
        <v>619.03041666666672</v>
      </c>
      <c r="GQ94" s="27">
        <f>IF($O94&gt;=GQ$1,$S94,0)</f>
        <v>619.03041666666672</v>
      </c>
      <c r="GR94" s="27">
        <f>IF($O94&gt;=GR$1,$S94,0)</f>
        <v>619.03041666666672</v>
      </c>
      <c r="GS94" s="27">
        <f>IF($O94&gt;=GS$1,$S94,0)</f>
        <v>619.03041666666672</v>
      </c>
      <c r="GT94" s="27">
        <f>IF($O94&gt;=GT$1,$S94,0)</f>
        <v>619.03041666666672</v>
      </c>
      <c r="GU94" s="27">
        <f>IF($O94&gt;=GU$1,$S94,0)</f>
        <v>619.03041666666672</v>
      </c>
      <c r="GV94" s="27">
        <f>IF($O94&gt;=GV$1,$S94,0)</f>
        <v>619.03041666666672</v>
      </c>
      <c r="GW94" s="27">
        <f>IF($O94&gt;=GW$1,$S94,0)</f>
        <v>619.03041666666672</v>
      </c>
      <c r="GX94" s="27">
        <f>IF($O94&gt;=GX$1,$S94,0)</f>
        <v>619.03041666666672</v>
      </c>
      <c r="GY94" s="27">
        <f>IF($O94&gt;=GY$1,$S94,0)</f>
        <v>619.03041666666672</v>
      </c>
      <c r="GZ94" s="27">
        <f>IF($O94&gt;=GZ$1,$S94,0)</f>
        <v>619.03041666666672</v>
      </c>
      <c r="HA94" s="27">
        <f>IF($O94&gt;=HA$1,$S94,0)</f>
        <v>619.03041666666672</v>
      </c>
      <c r="HB94" s="27">
        <f>IF($O94&gt;=HB$1,$S94,0)</f>
        <v>619.03041666666672</v>
      </c>
      <c r="HC94" s="27">
        <f>IF($O94&gt;=HC$1,$S94,0)</f>
        <v>619.03041666666672</v>
      </c>
    </row>
    <row r="95" spans="1:211">
      <c r="A95" s="3">
        <v>9814</v>
      </c>
      <c r="B95" s="3" t="s">
        <v>414</v>
      </c>
      <c r="C95" s="3" t="s">
        <v>9</v>
      </c>
      <c r="D95" s="3">
        <v>58</v>
      </c>
      <c r="E95" s="4">
        <v>30599</v>
      </c>
      <c r="F95" s="5">
        <v>34.717808219178082</v>
      </c>
      <c r="G95" s="3" t="s">
        <v>99</v>
      </c>
      <c r="H95" s="4">
        <v>22252</v>
      </c>
      <c r="I95" s="9" t="s">
        <v>840</v>
      </c>
      <c r="J95" s="5">
        <v>2161.1999999999998</v>
      </c>
      <c r="K95" s="31">
        <v>349</v>
      </c>
      <c r="L95" s="32">
        <v>35</v>
      </c>
      <c r="M95" s="33">
        <f>VLOOKUP(L95,FIND,3,TRUE)</f>
        <v>1.5</v>
      </c>
      <c r="N95" s="32">
        <f>IF(L95&gt;30,180,VLOOKUP(L95,TEMPO,2,FALSE))</f>
        <v>180</v>
      </c>
      <c r="O95" s="32">
        <f>IF(R95&gt;0,4,N95)</f>
        <v>180</v>
      </c>
      <c r="P95" s="96">
        <f>J95*M95*L95</f>
        <v>113462.99999999999</v>
      </c>
      <c r="Q95" s="96">
        <f>10934.45*2</f>
        <v>21868.9</v>
      </c>
      <c r="R95" s="96">
        <f>IF(P95&lt;=Q95,P95/4,0)</f>
        <v>0</v>
      </c>
      <c r="S95" s="5">
        <f>IF(P95&gt;=Q95,P95/N95,0)</f>
        <v>630.34999999999991</v>
      </c>
      <c r="T95" s="3"/>
      <c r="U95" s="3">
        <f>IF(T95="",1,0)</f>
        <v>1</v>
      </c>
      <c r="V95" s="3">
        <v>49</v>
      </c>
      <c r="W95" s="5">
        <v>0</v>
      </c>
      <c r="X95" s="5">
        <v>245.73</v>
      </c>
      <c r="Y95" s="5">
        <f>X95*W95</f>
        <v>0</v>
      </c>
      <c r="Z95" s="5">
        <v>400</v>
      </c>
      <c r="AA95" s="5">
        <f>S95+Y95+Z95</f>
        <v>1030.3499999999999</v>
      </c>
      <c r="AB95" s="39">
        <f>(J95/12+J95/12*1.3333333333+450/12+J95/30*6/12+J95)*1.3+Y95+Z95+153.9</f>
        <v>4005.339333325529</v>
      </c>
      <c r="AC95" s="39" t="s">
        <v>9</v>
      </c>
      <c r="AD95" s="39">
        <f>J95*1.3+400+153.9</f>
        <v>3363.46</v>
      </c>
      <c r="AE95" s="39">
        <f>SUMIFS('CUSTO MENSAL FUNC NOVO'!H:H,'CUSTO MENSAL FUNC NOVO'!A:A,'VALORES MENSAIS'!AC95)</f>
        <v>2257.5630000000001</v>
      </c>
      <c r="AF95" s="27">
        <f>IF($R95&gt;0,$R95,$S95)+$Y95+$Z95</f>
        <v>1030.3499999999999</v>
      </c>
      <c r="AG95" s="27">
        <f>IF($R95&gt;0,$R95,$S95)+$Y95+$Z95</f>
        <v>1030.3499999999999</v>
      </c>
      <c r="AH95" s="27">
        <f>IF($R95&gt;0,$R95,$S95)+$Y95+$Z95</f>
        <v>1030.3499999999999</v>
      </c>
      <c r="AI95" s="27">
        <f>IF($R95&gt;0,$R95,$S95)+$Y95+$Z95</f>
        <v>1030.3499999999999</v>
      </c>
      <c r="AJ95" s="27">
        <f>IF($O95&gt;=AJ$1,$S95+$Y95+$Z95,$Y95+$Z95)</f>
        <v>1030.3499999999999</v>
      </c>
      <c r="AK95" s="27">
        <f>IF($O95&gt;=AK$1,$S95+$Y95+$Z95,$Y95+$Z95)</f>
        <v>1030.3499999999999</v>
      </c>
      <c r="AL95" s="27">
        <f>IF($O95&gt;=AL$1,$S95+$Y95+$Z95,$Y95+$Z95)</f>
        <v>1030.3499999999999</v>
      </c>
      <c r="AM95" s="27">
        <f>IF($O95&gt;=AM$1,$S95+$Y95+$Z95,$Y95+$Z95)</f>
        <v>1030.3499999999999</v>
      </c>
      <c r="AN95" s="27">
        <f>IF($O95&gt;=AN$1,$S95+$Y95+$Z95,$Y95+$Z95)</f>
        <v>1030.3499999999999</v>
      </c>
      <c r="AO95" s="27">
        <f>IF($O95&gt;=AO$1,$S95+$Y95+$Z95,$Y95+$Z95)</f>
        <v>1030.3499999999999</v>
      </c>
      <c r="AP95" s="27">
        <f>IF($O95&gt;=AP$1,$S95+$Y95+$Z95,$Y95+$Z95)</f>
        <v>1030.3499999999999</v>
      </c>
      <c r="AQ95" s="27">
        <f>IF($O95&gt;=AQ$1,$S95+$Y95+$Z95,$Y95+$Z95)</f>
        <v>1030.3499999999999</v>
      </c>
      <c r="AR95" s="27">
        <f>IF($O95&gt;=AR$1,$S95+$Y95+$Z95,$Y95+$Z95)</f>
        <v>1030.3499999999999</v>
      </c>
      <c r="AS95" s="27">
        <f>IF($O95&gt;=AS$1,$S95+$Y95+$Z95,$Y95+$Z95)</f>
        <v>1030.3499999999999</v>
      </c>
      <c r="AT95" s="27">
        <f>IF($O95&gt;=AT$1,$S95+$Y95+$Z95,$Y95+$Z95)</f>
        <v>1030.3499999999999</v>
      </c>
      <c r="AU95" s="27">
        <f>IF($O95&gt;=AU$1,$S95+$Y95+$Z95,$Y95+$Z95)</f>
        <v>1030.3499999999999</v>
      </c>
      <c r="AV95" s="27">
        <f>IF($O95&gt;=AV$1,$S95+$Y95+$Z95,$Y95+$Z95)</f>
        <v>1030.3499999999999</v>
      </c>
      <c r="AW95" s="27">
        <f>IF($O95&gt;=AW$1,$S95+$Y95+$Z95,$Y95+$Z95)</f>
        <v>1030.3499999999999</v>
      </c>
      <c r="AX95" s="27">
        <f>IF($O95&gt;=AX$1,$S95+$Y95+$Z95,$Y95+$Z95)</f>
        <v>1030.3499999999999</v>
      </c>
      <c r="AY95" s="27">
        <f>IF($O95&gt;=AY$1,$S95+$Y95+$Z95,$Y95+$Z95)</f>
        <v>1030.3499999999999</v>
      </c>
      <c r="AZ95" s="27">
        <f>IF($O95&gt;=AZ$1,$S95+$Y95+$Z95,$Y95+$Z95)</f>
        <v>1030.3499999999999</v>
      </c>
      <c r="BA95" s="27">
        <f>IF($O95&gt;=BA$1,$S95+$Y95+$Z95,$Y95+$Z95)</f>
        <v>1030.3499999999999</v>
      </c>
      <c r="BB95" s="27">
        <f>IF($O95&gt;=BB$1,$S95+$Y95+$Z95,$Y95+$Z95)</f>
        <v>1030.3499999999999</v>
      </c>
      <c r="BC95" s="27">
        <f>IF($O95&gt;=BC$1,$S95+$Y95+$Z95,$Y95+$Z95)</f>
        <v>1030.3499999999999</v>
      </c>
      <c r="BD95" s="27">
        <f>IF($O95&gt;=BD$1,$S95+$Y95+$Z95,$Y95+$Z95)</f>
        <v>1030.3499999999999</v>
      </c>
      <c r="BE95" s="27">
        <f>IF($O95&gt;=BE$1,$S95+$Y95+$Z95,$Y95+$Z95)</f>
        <v>1030.3499999999999</v>
      </c>
      <c r="BF95" s="27">
        <f>IF($O95&gt;=BF$1,$S95+$Y95+$Z95,$Y95+$Z95)</f>
        <v>1030.3499999999999</v>
      </c>
      <c r="BG95" s="27">
        <f>IF($O95&gt;=BG$1,$S95+$Y95+$Z95,$Y95+$Z95)</f>
        <v>1030.3499999999999</v>
      </c>
      <c r="BH95" s="27">
        <f>IF($O95&gt;=BH$1,$S95+$Y95+$Z95,$Y95+$Z95)</f>
        <v>1030.3499999999999</v>
      </c>
      <c r="BI95" s="27">
        <f>IF($O95&gt;=BI$1,$S95+$Y95+$Z95,$Y95+$Z95)</f>
        <v>1030.3499999999999</v>
      </c>
      <c r="BJ95" s="27">
        <f>IF($O95&gt;=BJ$1,$S95+$Y95+$Z95,$Y95+$Z95)</f>
        <v>1030.3499999999999</v>
      </c>
      <c r="BK95" s="27">
        <f>IF($O95&gt;=BK$1,$S95+$Y95+$Z95,$Y95+$Z95)</f>
        <v>1030.3499999999999</v>
      </c>
      <c r="BL95" s="27">
        <f>IF($O95&gt;=BL$1,$S95+$Y95+$Z95,$Y95+$Z95)</f>
        <v>1030.3499999999999</v>
      </c>
      <c r="BM95" s="27">
        <f>IF($O95&gt;=BM$1,$S95+$Y95+$Z95,$Y95+$Z95)</f>
        <v>1030.3499999999999</v>
      </c>
      <c r="BN95" s="27">
        <f>IF($O95&gt;=BN$1,$S95+$Y95+$Z95,$Y95+$Z95)</f>
        <v>1030.3499999999999</v>
      </c>
      <c r="BO95" s="27">
        <f>IF($O95&gt;=BO$1,$S95+$Y95+$Z95,$Y95+$Z95)</f>
        <v>1030.3499999999999</v>
      </c>
      <c r="BP95" s="27">
        <f>IF($O95&gt;=BP$1,$S95+$Y95+$Z95,$Y95+$Z95)</f>
        <v>1030.3499999999999</v>
      </c>
      <c r="BQ95" s="27">
        <f>IF($O95&gt;=BQ$1,$S95+$Y95+$Z95,$Y95+$Z95)</f>
        <v>1030.3499999999999</v>
      </c>
      <c r="BR95" s="27">
        <f>IF($O95&gt;=BR$1,$S95+$Y95+$Z95,$Y95+$Z95)</f>
        <v>1030.3499999999999</v>
      </c>
      <c r="BS95" s="27">
        <f>IF($O95&gt;=BS$1,$S95+$Y95+$Z95,$Y95+$Z95)</f>
        <v>1030.3499999999999</v>
      </c>
      <c r="BT95" s="27">
        <f>IF($O95&gt;=BT$1,$S95+$Y95+$Z95,$Y95+$Z95)</f>
        <v>1030.3499999999999</v>
      </c>
      <c r="BU95" s="27">
        <f>IF($O95&gt;=BU$1,$S95+$Y95+$Z95,$Y95+$Z95)</f>
        <v>1030.3499999999999</v>
      </c>
      <c r="BV95" s="27">
        <f>IF($O95&gt;=BV$1,$S95+$Y95+$Z95,$Y95+$Z95)</f>
        <v>1030.3499999999999</v>
      </c>
      <c r="BW95" s="27">
        <f>IF($O95&gt;=BW$1,$S95+$Y95+$Z95,$Y95+$Z95)</f>
        <v>1030.3499999999999</v>
      </c>
      <c r="BX95" s="27">
        <f>IF($O95&gt;=BX$1,$S95+$Y95+$Z95,$Y95+$Z95)</f>
        <v>1030.3499999999999</v>
      </c>
      <c r="BY95" s="27">
        <f>IF($O95&gt;=BY$1,$S95+$Y95+$Z95,$Y95+$Z95)</f>
        <v>1030.3499999999999</v>
      </c>
      <c r="BZ95" s="27">
        <f>IF($O95&gt;=BZ$1,$S95+$Y95+$Z95,$Y95+$Z95)</f>
        <v>1030.3499999999999</v>
      </c>
      <c r="CA95" s="27">
        <f>IF($O95&gt;=CA$1,$S95+$Y95+$Z95,$Y95+$Z95)</f>
        <v>1030.3499999999999</v>
      </c>
      <c r="CB95" s="27">
        <f>IF($O95&gt;=CB$1,$S95+$Y95+$Z95,$Y95+$Z95)</f>
        <v>1030.3499999999999</v>
      </c>
      <c r="CC95" s="27">
        <f>IF($O95&gt;=CC$1,$S95+$Y95+$Z95,$Y95+$Z95)</f>
        <v>1030.3499999999999</v>
      </c>
      <c r="CD95" s="27">
        <f>IF($O95&gt;=CD$1,$S95+$Y95+$Z95,$Y95+$Z95)</f>
        <v>1030.3499999999999</v>
      </c>
      <c r="CE95" s="27">
        <f>IF($O95&gt;=CE$1,$S95+$Y95+$Z95,$Y95+$Z95)</f>
        <v>1030.3499999999999</v>
      </c>
      <c r="CF95" s="27">
        <f>IF($O95&gt;=CF$1,$S95+$Y95+$Z95,$Y95+$Z95)</f>
        <v>1030.3499999999999</v>
      </c>
      <c r="CG95" s="27">
        <f>IF($O95&gt;=CG$1,$S95+$Y95+$Z95,$Y95+$Z95)</f>
        <v>1030.3499999999999</v>
      </c>
      <c r="CH95" s="27">
        <f>IF($O95&gt;=CH$1,$S95+$Y95+$Z95,$Y95+$Z95)</f>
        <v>1030.3499999999999</v>
      </c>
      <c r="CI95" s="27">
        <f>IF($O95&gt;=CI$1,$S95+$Y95+$Z95,$Y95+$Z95)</f>
        <v>1030.3499999999999</v>
      </c>
      <c r="CJ95" s="27">
        <f>IF($O95&gt;=CJ$1,$S95+$Y95+$Z95,$Y95+$Z95)</f>
        <v>1030.3499999999999</v>
      </c>
      <c r="CK95" s="27">
        <f>IF($O95&gt;=CK$1,$S95+$Y95+$Z95,$Y95+$Z95)</f>
        <v>1030.3499999999999</v>
      </c>
      <c r="CL95" s="27">
        <f>IF($O95&gt;=CL$1,$S95+$Y95+$Z95,$Y95+$Z95)</f>
        <v>1030.3499999999999</v>
      </c>
      <c r="CM95" s="27">
        <f>IF($O95&gt;=CM$1,$S95+$Y95+$Z95,$Y95+$Z95)</f>
        <v>1030.3499999999999</v>
      </c>
      <c r="CN95" s="27">
        <f>IF($O95&gt;=CN$1,$S95+$Y95,$Y95)</f>
        <v>630.34999999999991</v>
      </c>
      <c r="CO95" s="27">
        <f>IF($O95&gt;=CO$1,$S95+$Y95,$Y95)</f>
        <v>630.34999999999991</v>
      </c>
      <c r="CP95" s="27">
        <f>IF($O95&gt;=CP$1,$S95+$Y95,$Y95)</f>
        <v>630.34999999999991</v>
      </c>
      <c r="CQ95" s="27">
        <f>IF($O95&gt;=CQ$1,$S95+$Y95,$Y95)</f>
        <v>630.34999999999991</v>
      </c>
      <c r="CR95" s="27">
        <f>IF($O95&gt;=CR$1,$S95+$Y95,$Y95)</f>
        <v>630.34999999999991</v>
      </c>
      <c r="CS95" s="27">
        <f>IF($O95&gt;=CS$1,$S95+$Y95,$Y95)</f>
        <v>630.34999999999991</v>
      </c>
      <c r="CT95" s="27">
        <f>IF($O95&gt;=CT$1,$S95+$Y95,$Y95)</f>
        <v>630.34999999999991</v>
      </c>
      <c r="CU95" s="27">
        <f>IF($O95&gt;=CU$1,$S95+$Y95,$Y95)</f>
        <v>630.34999999999991</v>
      </c>
      <c r="CV95" s="27">
        <f>IF($O95&gt;=CV$1,$S95+$Y95,$Y95)</f>
        <v>630.34999999999991</v>
      </c>
      <c r="CW95" s="27">
        <f>IF($O95&gt;=CW$1,$S95+$Y95,$Y95)</f>
        <v>630.34999999999991</v>
      </c>
      <c r="CX95" s="27">
        <f>IF($O95&gt;=CX$1,$S95+$Y95,$Y95)</f>
        <v>630.34999999999991</v>
      </c>
      <c r="CY95" s="27">
        <f>IF($O95&gt;=CY$1,$S95+$Y95,$Y95)</f>
        <v>630.34999999999991</v>
      </c>
      <c r="CZ95" s="27">
        <f>IF($O95&gt;=CZ$1,$S95+$Y95,$Y95)</f>
        <v>630.34999999999991</v>
      </c>
      <c r="DA95" s="27">
        <f>IF($O95&gt;=DA$1,$S95+$Y95,$Y95)</f>
        <v>630.34999999999991</v>
      </c>
      <c r="DB95" s="27">
        <f>IF($O95&gt;=DB$1,$S95+$Y95,$Y95)</f>
        <v>630.34999999999991</v>
      </c>
      <c r="DC95" s="27">
        <f>IF($O95&gt;=DC$1,$S95+$Y95,$Y95)</f>
        <v>630.34999999999991</v>
      </c>
      <c r="DD95" s="27">
        <f>IF($O95&gt;=DD$1,$S95+$Y95,$Y95)</f>
        <v>630.34999999999991</v>
      </c>
      <c r="DE95" s="27">
        <f>IF($O95&gt;=DE$1,$S95+$Y95,$Y95)</f>
        <v>630.34999999999991</v>
      </c>
      <c r="DF95" s="27">
        <f>IF($O95&gt;=DF$1,$S95+$Y95,$Y95)</f>
        <v>630.34999999999991</v>
      </c>
      <c r="DG95" s="27">
        <f>IF($O95&gt;=DG$1,$S95+$Y95,$Y95)</f>
        <v>630.34999999999991</v>
      </c>
      <c r="DH95" s="27">
        <f>IF($O95&gt;=DH$1,$S95+$Y95,$Y95)</f>
        <v>630.34999999999991</v>
      </c>
      <c r="DI95" s="27">
        <f>IF($O95&gt;=DI$1,$S95+$Y95,$Y95)</f>
        <v>630.34999999999991</v>
      </c>
      <c r="DJ95" s="27">
        <f>IF($O95&gt;=DJ$1,$S95+$Y95,$Y95)</f>
        <v>630.34999999999991</v>
      </c>
      <c r="DK95" s="27">
        <f>IF($O95&gt;=DK$1,$S95+$Y95,$Y95)</f>
        <v>630.34999999999991</v>
      </c>
      <c r="DL95" s="27">
        <f>IF($O95&gt;=DL$1,$S95+$Y95,$Y95)</f>
        <v>630.34999999999991</v>
      </c>
      <c r="DM95" s="27">
        <f>IF($O95&gt;=DM$1,$S95+$Y95,$Y95)</f>
        <v>630.34999999999991</v>
      </c>
      <c r="DN95" s="27">
        <f>IF($O95&gt;=DN$1,$S95+$Y95,$Y95)</f>
        <v>630.34999999999991</v>
      </c>
      <c r="DO95" s="27">
        <f>IF($O95&gt;=DO$1,$S95+$Y95,$Y95)</f>
        <v>630.34999999999991</v>
      </c>
      <c r="DP95" s="27">
        <f>IF($O95&gt;=DP$1,$S95+$Y95,$Y95)</f>
        <v>630.34999999999991</v>
      </c>
      <c r="DQ95" s="27">
        <f>IF($O95&gt;=DQ$1,$S95+$Y95,$Y95)</f>
        <v>630.34999999999991</v>
      </c>
      <c r="DR95" s="27">
        <f>IF($O95&gt;=DR$1,$S95+$Y95,$Y95)</f>
        <v>630.34999999999991</v>
      </c>
      <c r="DS95" s="27">
        <f>IF($O95&gt;=DS$1,$S95+$Y95,$Y95)</f>
        <v>630.34999999999991</v>
      </c>
      <c r="DT95" s="27">
        <f>IF($O95&gt;=DT$1,$S95+$Y95,$Y95)</f>
        <v>630.34999999999991</v>
      </c>
      <c r="DU95" s="27">
        <f>IF($O95&gt;=DU$1,$S95+$Y95,$Y95)</f>
        <v>630.34999999999991</v>
      </c>
      <c r="DV95" s="27">
        <f>IF($O95&gt;=DV$1,$S95+$Y95,$Y95)</f>
        <v>630.34999999999991</v>
      </c>
      <c r="DW95" s="27">
        <f>IF($O95&gt;=DW$1,$S95+$Y95,$Y95)</f>
        <v>630.34999999999991</v>
      </c>
      <c r="DX95" s="27">
        <f>IF($O95&gt;=DX$1,$S95+$Y95,$Y95)</f>
        <v>630.34999999999991</v>
      </c>
      <c r="DY95" s="27">
        <f>IF($O95&gt;=DY$1,$S95+$Y95,$Y95)</f>
        <v>630.34999999999991</v>
      </c>
      <c r="DZ95" s="27">
        <f>IF($O95&gt;=DZ$1,$S95+$Y95,$Y95)</f>
        <v>630.34999999999991</v>
      </c>
      <c r="EA95" s="27">
        <f>IF($O95&gt;=EA$1,$S95+$Y95,$Y95)</f>
        <v>630.34999999999991</v>
      </c>
      <c r="EB95" s="27">
        <f>IF($O95&gt;=EB$1,$S95+$Y95,$Y95)</f>
        <v>630.34999999999991</v>
      </c>
      <c r="EC95" s="27">
        <f>IF($O95&gt;=EC$1,$S95+$Y95,$Y95)</f>
        <v>630.34999999999991</v>
      </c>
      <c r="ED95" s="27">
        <f>IF($O95&gt;=ED$1,$S95+$Y95,$Y95)</f>
        <v>630.34999999999991</v>
      </c>
      <c r="EE95" s="27">
        <f>IF($O95&gt;=EE$1,$S95+$Y95,$Y95)</f>
        <v>630.34999999999991</v>
      </c>
      <c r="EF95" s="27">
        <f>IF($O95&gt;=EF$1,$S95+$Y95,$Y95)</f>
        <v>630.34999999999991</v>
      </c>
      <c r="EG95" s="27">
        <f>IF($O95&gt;=EG$1,$S95+$Y95,$Y95)</f>
        <v>630.34999999999991</v>
      </c>
      <c r="EH95" s="27">
        <f>IF($O95&gt;=EH$1,$S95+$Y95,$Y95)</f>
        <v>630.34999999999991</v>
      </c>
      <c r="EI95" s="27">
        <f>IF($O95&gt;=EI$1,$S95+$Y95,$Y95)</f>
        <v>630.34999999999991</v>
      </c>
      <c r="EJ95" s="27">
        <f>IF($O95&gt;=EJ$1,$S95+$Y95,$Y95)</f>
        <v>630.34999999999991</v>
      </c>
      <c r="EK95" s="27">
        <f>IF($O95&gt;=EK$1,$S95+$Y95,$Y95)</f>
        <v>630.34999999999991</v>
      </c>
      <c r="EL95" s="27">
        <f>IF($O95&gt;=EL$1,$S95+$Y95,$Y95)</f>
        <v>630.34999999999991</v>
      </c>
      <c r="EM95" s="27">
        <f>IF($O95&gt;=EM$1,$S95+$Y95,$Y95)</f>
        <v>630.34999999999991</v>
      </c>
      <c r="EN95" s="27">
        <f>IF($O95&gt;=EN$1,$S95+$Y95,$Y95)</f>
        <v>630.34999999999991</v>
      </c>
      <c r="EO95" s="27">
        <f>IF($O95&gt;=EO$1,$S95+$Y95,$Y95)</f>
        <v>630.34999999999991</v>
      </c>
      <c r="EP95" s="27">
        <f>IF($O95&gt;=EP$1,$S95+$Y95,$Y95)</f>
        <v>630.34999999999991</v>
      </c>
      <c r="EQ95" s="27">
        <f>IF($O95&gt;=EQ$1,$S95+$Y95,$Y95)</f>
        <v>630.34999999999991</v>
      </c>
      <c r="ER95" s="27">
        <f>IF($O95&gt;=ER$1,$S95+$Y95,$Y95)</f>
        <v>630.34999999999991</v>
      </c>
      <c r="ES95" s="27">
        <f>IF($O95&gt;=ES$1,$S95+$Y95,$Y95)</f>
        <v>630.34999999999991</v>
      </c>
      <c r="ET95" s="27">
        <f>IF($O95&gt;=ET$1,$S95+$Y95,$Y95)</f>
        <v>630.34999999999991</v>
      </c>
      <c r="EU95" s="27">
        <f>IF($O95&gt;=EU$1,$S95+$Y95,$Y95)</f>
        <v>630.34999999999991</v>
      </c>
      <c r="EV95" s="27">
        <f>IF($O95&gt;=EV$1,$S95,0)</f>
        <v>630.34999999999991</v>
      </c>
      <c r="EW95" s="27">
        <f>IF($O95&gt;=EW$1,$S95,0)</f>
        <v>630.34999999999991</v>
      </c>
      <c r="EX95" s="27">
        <f>IF($O95&gt;=EX$1,$S95,0)</f>
        <v>630.34999999999991</v>
      </c>
      <c r="EY95" s="27">
        <f>IF($O95&gt;=EY$1,$S95,0)</f>
        <v>630.34999999999991</v>
      </c>
      <c r="EZ95" s="27">
        <f>IF($O95&gt;=EZ$1,$S95,0)</f>
        <v>630.34999999999991</v>
      </c>
      <c r="FA95" s="27">
        <f>IF($O95&gt;=FA$1,$S95,0)</f>
        <v>630.34999999999991</v>
      </c>
      <c r="FB95" s="27">
        <f>IF($O95&gt;=FB$1,$S95,0)</f>
        <v>630.34999999999991</v>
      </c>
      <c r="FC95" s="27">
        <f>IF($O95&gt;=FC$1,$S95,0)</f>
        <v>630.34999999999991</v>
      </c>
      <c r="FD95" s="27">
        <f>IF($O95&gt;=FD$1,$S95,0)</f>
        <v>630.34999999999991</v>
      </c>
      <c r="FE95" s="27">
        <f>IF($O95&gt;=FE$1,$S95,0)</f>
        <v>630.34999999999991</v>
      </c>
      <c r="FF95" s="27">
        <f>IF($O95&gt;=FF$1,$S95,0)</f>
        <v>630.34999999999991</v>
      </c>
      <c r="FG95" s="27">
        <f>IF($O95&gt;=FG$1,$S95,0)</f>
        <v>630.34999999999991</v>
      </c>
      <c r="FH95" s="27">
        <f>IF($O95&gt;=FH$1,$S95,0)</f>
        <v>630.34999999999991</v>
      </c>
      <c r="FI95" s="27">
        <f>IF($O95&gt;=FI$1,$S95,0)</f>
        <v>630.34999999999991</v>
      </c>
      <c r="FJ95" s="27">
        <f>IF($O95&gt;=FJ$1,$S95,0)</f>
        <v>630.34999999999991</v>
      </c>
      <c r="FK95" s="27">
        <f>IF($O95&gt;=FK$1,$S95,0)</f>
        <v>630.34999999999991</v>
      </c>
      <c r="FL95" s="27">
        <f>IF($O95&gt;=FL$1,$S95,0)</f>
        <v>630.34999999999991</v>
      </c>
      <c r="FM95" s="27">
        <f>IF($O95&gt;=FM$1,$S95,0)</f>
        <v>630.34999999999991</v>
      </c>
      <c r="FN95" s="27">
        <f>IF($O95&gt;=FN$1,$S95,0)</f>
        <v>630.34999999999991</v>
      </c>
      <c r="FO95" s="27">
        <f>IF($O95&gt;=FO$1,$S95,0)</f>
        <v>630.34999999999991</v>
      </c>
      <c r="FP95" s="27">
        <f>IF($O95&gt;=FP$1,$S95,0)</f>
        <v>630.34999999999991</v>
      </c>
      <c r="FQ95" s="27">
        <f>IF($O95&gt;=FQ$1,$S95,0)</f>
        <v>630.34999999999991</v>
      </c>
      <c r="FR95" s="27">
        <f>IF($O95&gt;=FR$1,$S95,0)</f>
        <v>630.34999999999991</v>
      </c>
      <c r="FS95" s="27">
        <f>IF($O95&gt;=FS$1,$S95,0)</f>
        <v>630.34999999999991</v>
      </c>
      <c r="FT95" s="27">
        <f>IF($O95&gt;=FT$1,$S95,0)</f>
        <v>630.34999999999991</v>
      </c>
      <c r="FU95" s="27">
        <f>IF($O95&gt;=FU$1,$S95,0)</f>
        <v>630.34999999999991</v>
      </c>
      <c r="FV95" s="27">
        <f>IF($O95&gt;=FV$1,$S95,0)</f>
        <v>630.34999999999991</v>
      </c>
      <c r="FW95" s="27">
        <f>IF($O95&gt;=FW$1,$S95,0)</f>
        <v>630.34999999999991</v>
      </c>
      <c r="FX95" s="27">
        <f>IF($O95&gt;=FX$1,$S95,0)</f>
        <v>630.34999999999991</v>
      </c>
      <c r="FY95" s="27">
        <f>IF($O95&gt;=FY$1,$S95,0)</f>
        <v>630.34999999999991</v>
      </c>
      <c r="FZ95" s="27">
        <f>IF($O95&gt;=FZ$1,$S95,0)</f>
        <v>630.34999999999991</v>
      </c>
      <c r="GA95" s="27">
        <f>IF($O95&gt;=GA$1,$S95,0)</f>
        <v>630.34999999999991</v>
      </c>
      <c r="GB95" s="27">
        <f>IF($O95&gt;=GB$1,$S95,0)</f>
        <v>630.34999999999991</v>
      </c>
      <c r="GC95" s="27">
        <f>IF($O95&gt;=GC$1,$S95,0)</f>
        <v>630.34999999999991</v>
      </c>
      <c r="GD95" s="27">
        <f>IF($O95&gt;=GD$1,$S95,0)</f>
        <v>630.34999999999991</v>
      </c>
      <c r="GE95" s="27">
        <f>IF($O95&gt;=GE$1,$S95,0)</f>
        <v>630.34999999999991</v>
      </c>
      <c r="GF95" s="27">
        <f>IF($O95&gt;=GF$1,$S95,0)</f>
        <v>630.34999999999991</v>
      </c>
      <c r="GG95" s="27">
        <f>IF($O95&gt;=GG$1,$S95,0)</f>
        <v>630.34999999999991</v>
      </c>
      <c r="GH95" s="27">
        <f>IF($O95&gt;=GH$1,$S95,0)</f>
        <v>630.34999999999991</v>
      </c>
      <c r="GI95" s="27">
        <f>IF($O95&gt;=GI$1,$S95,0)</f>
        <v>630.34999999999991</v>
      </c>
      <c r="GJ95" s="27">
        <f>IF($O95&gt;=GJ$1,$S95,0)</f>
        <v>630.34999999999991</v>
      </c>
      <c r="GK95" s="27">
        <f>IF($O95&gt;=GK$1,$S95,0)</f>
        <v>630.34999999999991</v>
      </c>
      <c r="GL95" s="27">
        <f>IF($O95&gt;=GL$1,$S95,0)</f>
        <v>630.34999999999991</v>
      </c>
      <c r="GM95" s="27">
        <f>IF($O95&gt;=GM$1,$S95,0)</f>
        <v>630.34999999999991</v>
      </c>
      <c r="GN95" s="27">
        <f>IF($O95&gt;=GN$1,$S95,0)</f>
        <v>630.34999999999991</v>
      </c>
      <c r="GO95" s="27">
        <f>IF($O95&gt;=GO$1,$S95,0)</f>
        <v>630.34999999999991</v>
      </c>
      <c r="GP95" s="27">
        <f>IF($O95&gt;=GP$1,$S95,0)</f>
        <v>630.34999999999991</v>
      </c>
      <c r="GQ95" s="27">
        <f>IF($O95&gt;=GQ$1,$S95,0)</f>
        <v>630.34999999999991</v>
      </c>
      <c r="GR95" s="27">
        <f>IF($O95&gt;=GR$1,$S95,0)</f>
        <v>630.34999999999991</v>
      </c>
      <c r="GS95" s="27">
        <f>IF($O95&gt;=GS$1,$S95,0)</f>
        <v>630.34999999999991</v>
      </c>
      <c r="GT95" s="27">
        <f>IF($O95&gt;=GT$1,$S95,0)</f>
        <v>630.34999999999991</v>
      </c>
      <c r="GU95" s="27">
        <f>IF($O95&gt;=GU$1,$S95,0)</f>
        <v>630.34999999999991</v>
      </c>
      <c r="GV95" s="27">
        <f>IF($O95&gt;=GV$1,$S95,0)</f>
        <v>630.34999999999991</v>
      </c>
      <c r="GW95" s="27">
        <f>IF($O95&gt;=GW$1,$S95,0)</f>
        <v>630.34999999999991</v>
      </c>
      <c r="GX95" s="27">
        <f>IF($O95&gt;=GX$1,$S95,0)</f>
        <v>630.34999999999991</v>
      </c>
      <c r="GY95" s="27">
        <f>IF($O95&gt;=GY$1,$S95,0)</f>
        <v>630.34999999999991</v>
      </c>
      <c r="GZ95" s="27">
        <f>IF($O95&gt;=GZ$1,$S95,0)</f>
        <v>630.34999999999991</v>
      </c>
      <c r="HA95" s="27">
        <f>IF($O95&gt;=HA$1,$S95,0)</f>
        <v>630.34999999999991</v>
      </c>
      <c r="HB95" s="27">
        <f>IF($O95&gt;=HB$1,$S95,0)</f>
        <v>630.34999999999991</v>
      </c>
      <c r="HC95" s="27">
        <f>IF($O95&gt;=HC$1,$S95,0)</f>
        <v>630.34999999999991</v>
      </c>
    </row>
    <row r="96" spans="1:211">
      <c r="A96" s="3">
        <v>61921</v>
      </c>
      <c r="B96" s="3" t="s">
        <v>236</v>
      </c>
      <c r="C96" s="3" t="s">
        <v>104</v>
      </c>
      <c r="D96" s="3">
        <v>51</v>
      </c>
      <c r="E96" s="4">
        <v>34764</v>
      </c>
      <c r="F96" s="5">
        <v>23.306849315068494</v>
      </c>
      <c r="G96" s="3" t="s">
        <v>99</v>
      </c>
      <c r="H96" s="4">
        <v>24570</v>
      </c>
      <c r="I96" s="9" t="s">
        <v>832</v>
      </c>
      <c r="J96" s="5">
        <v>2037.99</v>
      </c>
      <c r="K96" s="31">
        <v>310</v>
      </c>
      <c r="L96" s="32">
        <v>23</v>
      </c>
      <c r="M96" s="33">
        <f>VLOOKUP(L96,FIND,3,TRUE)</f>
        <v>1.3</v>
      </c>
      <c r="N96" s="32">
        <f>IF(L96&gt;30,180,VLOOKUP(L96,TEMPO,2,FALSE))</f>
        <v>138</v>
      </c>
      <c r="O96" s="32">
        <f>IF(R96&gt;0,4,N96)</f>
        <v>138</v>
      </c>
      <c r="P96" s="96">
        <f>J96*M96*L96</f>
        <v>60935.901000000005</v>
      </c>
      <c r="Q96" s="96">
        <f>10934.45*2</f>
        <v>21868.9</v>
      </c>
      <c r="R96" s="96">
        <f>IF(P96&lt;=Q96,P96/4,0)</f>
        <v>0</v>
      </c>
      <c r="S96" s="5">
        <f>IF(P96&gt;=Q96,P96/N96,0)</f>
        <v>441.56450000000007</v>
      </c>
      <c r="T96" s="3"/>
      <c r="U96" s="3">
        <f>IF(T96="",1,0)</f>
        <v>1</v>
      </c>
      <c r="V96" s="3">
        <v>344</v>
      </c>
      <c r="W96" s="5">
        <v>0</v>
      </c>
      <c r="X96" s="5">
        <v>203.3</v>
      </c>
      <c r="Y96" s="5">
        <f>X96*W96</f>
        <v>0</v>
      </c>
      <c r="Z96" s="5">
        <v>400</v>
      </c>
      <c r="AA96" s="5">
        <f>S96+Y96+Z96</f>
        <v>841.56450000000007</v>
      </c>
      <c r="AB96" s="39">
        <f>(J96/12+J96/12*1.3333333333+450/12+J96/30*6/12+J96)*1.3+Y96+Z96+153.9</f>
        <v>3811.3520333259739</v>
      </c>
      <c r="AC96" s="39" t="s">
        <v>104</v>
      </c>
      <c r="AD96" s="39">
        <f>J96*1.3+400+153.9</f>
        <v>3203.2870000000003</v>
      </c>
      <c r="AE96" s="39">
        <f>SUMIFS('CUSTO MENSAL FUNC NOVO'!H:H,'CUSTO MENSAL FUNC NOVO'!A:A,'VALORES MENSAIS'!AC96)</f>
        <v>2035.3799999999999</v>
      </c>
      <c r="AF96" s="27">
        <f>IF($R96&gt;0,$R96,$S96)+$Y96+$Z96</f>
        <v>841.56450000000007</v>
      </c>
      <c r="AG96" s="27">
        <f>IF($R96&gt;0,$R96,$S96)+$Y96+$Z96</f>
        <v>841.56450000000007</v>
      </c>
      <c r="AH96" s="27">
        <f>IF($R96&gt;0,$R96,$S96)+$Y96+$Z96</f>
        <v>841.56450000000007</v>
      </c>
      <c r="AI96" s="27">
        <f>IF($R96&gt;0,$R96,$S96)+$Y96+$Z96</f>
        <v>841.56450000000007</v>
      </c>
      <c r="AJ96" s="27">
        <f>IF($O96&gt;=AJ$1,$S96+$Y96+$Z96,$Y96+$Z96)</f>
        <v>841.56450000000007</v>
      </c>
      <c r="AK96" s="27">
        <f>IF($O96&gt;=AK$1,$S96+$Y96+$Z96,$Y96+$Z96)</f>
        <v>841.56450000000007</v>
      </c>
      <c r="AL96" s="27">
        <f>IF($O96&gt;=AL$1,$S96+$Y96+$Z96,$Y96+$Z96)</f>
        <v>841.56450000000007</v>
      </c>
      <c r="AM96" s="27">
        <f>IF($O96&gt;=AM$1,$S96+$Y96+$Z96,$Y96+$Z96)</f>
        <v>841.56450000000007</v>
      </c>
      <c r="AN96" s="27">
        <f>IF($O96&gt;=AN$1,$S96+$Y96+$Z96,$Y96+$Z96)</f>
        <v>841.56450000000007</v>
      </c>
      <c r="AO96" s="27">
        <f>IF($O96&gt;=AO$1,$S96+$Y96+$Z96,$Y96+$Z96)</f>
        <v>841.56450000000007</v>
      </c>
      <c r="AP96" s="27">
        <f>IF($O96&gt;=AP$1,$S96+$Y96+$Z96,$Y96+$Z96)</f>
        <v>841.56450000000007</v>
      </c>
      <c r="AQ96" s="27">
        <f>IF($O96&gt;=AQ$1,$S96+$Y96+$Z96,$Y96+$Z96)</f>
        <v>841.56450000000007</v>
      </c>
      <c r="AR96" s="27">
        <f>IF($O96&gt;=AR$1,$S96+$Y96+$Z96,$Y96+$Z96)</f>
        <v>841.56450000000007</v>
      </c>
      <c r="AS96" s="27">
        <f>IF($O96&gt;=AS$1,$S96+$Y96+$Z96,$Y96+$Z96)</f>
        <v>841.56450000000007</v>
      </c>
      <c r="AT96" s="27">
        <f>IF($O96&gt;=AT$1,$S96+$Y96+$Z96,$Y96+$Z96)</f>
        <v>841.56450000000007</v>
      </c>
      <c r="AU96" s="27">
        <f>IF($O96&gt;=AU$1,$S96+$Y96+$Z96,$Y96+$Z96)</f>
        <v>841.56450000000007</v>
      </c>
      <c r="AV96" s="27">
        <f>IF($O96&gt;=AV$1,$S96+$Y96+$Z96,$Y96+$Z96)</f>
        <v>841.56450000000007</v>
      </c>
      <c r="AW96" s="27">
        <f>IF($O96&gt;=AW$1,$S96+$Y96+$Z96,$Y96+$Z96)</f>
        <v>841.56450000000007</v>
      </c>
      <c r="AX96" s="27">
        <f>IF($O96&gt;=AX$1,$S96+$Y96+$Z96,$Y96+$Z96)</f>
        <v>841.56450000000007</v>
      </c>
      <c r="AY96" s="27">
        <f>IF($O96&gt;=AY$1,$S96+$Y96+$Z96,$Y96+$Z96)</f>
        <v>841.56450000000007</v>
      </c>
      <c r="AZ96" s="27">
        <f>IF($O96&gt;=AZ$1,$S96+$Y96+$Z96,$Y96+$Z96)</f>
        <v>841.56450000000007</v>
      </c>
      <c r="BA96" s="27">
        <f>IF($O96&gt;=BA$1,$S96+$Y96+$Z96,$Y96+$Z96)</f>
        <v>841.56450000000007</v>
      </c>
      <c r="BB96" s="27">
        <f>IF($O96&gt;=BB$1,$S96+$Y96+$Z96,$Y96+$Z96)</f>
        <v>841.56450000000007</v>
      </c>
      <c r="BC96" s="27">
        <f>IF($O96&gt;=BC$1,$S96+$Y96+$Z96,$Y96+$Z96)</f>
        <v>841.56450000000007</v>
      </c>
      <c r="BD96" s="27">
        <f>IF($O96&gt;=BD$1,$S96+$Y96+$Z96,$Y96+$Z96)</f>
        <v>841.56450000000007</v>
      </c>
      <c r="BE96" s="27">
        <f>IF($O96&gt;=BE$1,$S96+$Y96+$Z96,$Y96+$Z96)</f>
        <v>841.56450000000007</v>
      </c>
      <c r="BF96" s="27">
        <f>IF($O96&gt;=BF$1,$S96+$Y96+$Z96,$Y96+$Z96)</f>
        <v>841.56450000000007</v>
      </c>
      <c r="BG96" s="27">
        <f>IF($O96&gt;=BG$1,$S96+$Y96+$Z96,$Y96+$Z96)</f>
        <v>841.56450000000007</v>
      </c>
      <c r="BH96" s="27">
        <f>IF($O96&gt;=BH$1,$S96+$Y96+$Z96,$Y96+$Z96)</f>
        <v>841.56450000000007</v>
      </c>
      <c r="BI96" s="27">
        <f>IF($O96&gt;=BI$1,$S96+$Y96+$Z96,$Y96+$Z96)</f>
        <v>841.56450000000007</v>
      </c>
      <c r="BJ96" s="27">
        <f>IF($O96&gt;=BJ$1,$S96+$Y96+$Z96,$Y96+$Z96)</f>
        <v>841.56450000000007</v>
      </c>
      <c r="BK96" s="27">
        <f>IF($O96&gt;=BK$1,$S96+$Y96+$Z96,$Y96+$Z96)</f>
        <v>841.56450000000007</v>
      </c>
      <c r="BL96" s="27">
        <f>IF($O96&gt;=BL$1,$S96+$Y96+$Z96,$Y96+$Z96)</f>
        <v>841.56450000000007</v>
      </c>
      <c r="BM96" s="27">
        <f>IF($O96&gt;=BM$1,$S96+$Y96+$Z96,$Y96+$Z96)</f>
        <v>841.56450000000007</v>
      </c>
      <c r="BN96" s="27">
        <f>IF($O96&gt;=BN$1,$S96+$Y96+$Z96,$Y96+$Z96)</f>
        <v>841.56450000000007</v>
      </c>
      <c r="BO96" s="27">
        <f>IF($O96&gt;=BO$1,$S96+$Y96+$Z96,$Y96+$Z96)</f>
        <v>841.56450000000007</v>
      </c>
      <c r="BP96" s="27">
        <f>IF($O96&gt;=BP$1,$S96+$Y96+$Z96,$Y96+$Z96)</f>
        <v>841.56450000000007</v>
      </c>
      <c r="BQ96" s="27">
        <f>IF($O96&gt;=BQ$1,$S96+$Y96+$Z96,$Y96+$Z96)</f>
        <v>841.56450000000007</v>
      </c>
      <c r="BR96" s="27">
        <f>IF($O96&gt;=BR$1,$S96+$Y96+$Z96,$Y96+$Z96)</f>
        <v>841.56450000000007</v>
      </c>
      <c r="BS96" s="27">
        <f>IF($O96&gt;=BS$1,$S96+$Y96+$Z96,$Y96+$Z96)</f>
        <v>841.56450000000007</v>
      </c>
      <c r="BT96" s="27">
        <f>IF($O96&gt;=BT$1,$S96+$Y96+$Z96,$Y96+$Z96)</f>
        <v>841.56450000000007</v>
      </c>
      <c r="BU96" s="27">
        <f>IF($O96&gt;=BU$1,$S96+$Y96+$Z96,$Y96+$Z96)</f>
        <v>841.56450000000007</v>
      </c>
      <c r="BV96" s="27">
        <f>IF($O96&gt;=BV$1,$S96+$Y96+$Z96,$Y96+$Z96)</f>
        <v>841.56450000000007</v>
      </c>
      <c r="BW96" s="27">
        <f>IF($O96&gt;=BW$1,$S96+$Y96+$Z96,$Y96+$Z96)</f>
        <v>841.56450000000007</v>
      </c>
      <c r="BX96" s="27">
        <f>IF($O96&gt;=BX$1,$S96+$Y96+$Z96,$Y96+$Z96)</f>
        <v>841.56450000000007</v>
      </c>
      <c r="BY96" s="27">
        <f>IF($O96&gt;=BY$1,$S96+$Y96+$Z96,$Y96+$Z96)</f>
        <v>841.56450000000007</v>
      </c>
      <c r="BZ96" s="27">
        <f>IF($O96&gt;=BZ$1,$S96+$Y96+$Z96,$Y96+$Z96)</f>
        <v>841.56450000000007</v>
      </c>
      <c r="CA96" s="27">
        <f>IF($O96&gt;=CA$1,$S96+$Y96+$Z96,$Y96+$Z96)</f>
        <v>841.56450000000007</v>
      </c>
      <c r="CB96" s="27">
        <f>IF($O96&gt;=CB$1,$S96+$Y96+$Z96,$Y96+$Z96)</f>
        <v>841.56450000000007</v>
      </c>
      <c r="CC96" s="27">
        <f>IF($O96&gt;=CC$1,$S96+$Y96+$Z96,$Y96+$Z96)</f>
        <v>841.56450000000007</v>
      </c>
      <c r="CD96" s="27">
        <f>IF($O96&gt;=CD$1,$S96+$Y96+$Z96,$Y96+$Z96)</f>
        <v>841.56450000000007</v>
      </c>
      <c r="CE96" s="27">
        <f>IF($O96&gt;=CE$1,$S96+$Y96+$Z96,$Y96+$Z96)</f>
        <v>841.56450000000007</v>
      </c>
      <c r="CF96" s="27">
        <f>IF($O96&gt;=CF$1,$S96+$Y96+$Z96,$Y96+$Z96)</f>
        <v>841.56450000000007</v>
      </c>
      <c r="CG96" s="27">
        <f>IF($O96&gt;=CG$1,$S96+$Y96+$Z96,$Y96+$Z96)</f>
        <v>841.56450000000007</v>
      </c>
      <c r="CH96" s="27">
        <f>IF($O96&gt;=CH$1,$S96+$Y96+$Z96,$Y96+$Z96)</f>
        <v>841.56450000000007</v>
      </c>
      <c r="CI96" s="27">
        <f>IF($O96&gt;=CI$1,$S96+$Y96+$Z96,$Y96+$Z96)</f>
        <v>841.56450000000007</v>
      </c>
      <c r="CJ96" s="27">
        <f>IF($O96&gt;=CJ$1,$S96+$Y96+$Z96,$Y96+$Z96)</f>
        <v>841.56450000000007</v>
      </c>
      <c r="CK96" s="27">
        <f>IF($O96&gt;=CK$1,$S96+$Y96+$Z96,$Y96+$Z96)</f>
        <v>841.56450000000007</v>
      </c>
      <c r="CL96" s="27">
        <f>IF($O96&gt;=CL$1,$S96+$Y96+$Z96,$Y96+$Z96)</f>
        <v>841.56450000000007</v>
      </c>
      <c r="CM96" s="27">
        <f>IF($O96&gt;=CM$1,$S96+$Y96+$Z96,$Y96+$Z96)</f>
        <v>841.56450000000007</v>
      </c>
      <c r="CN96" s="27">
        <f>IF($O96&gt;=CN$1,$S96+$Y96,$Y96)</f>
        <v>441.56450000000007</v>
      </c>
      <c r="CO96" s="27">
        <f>IF($O96&gt;=CO$1,$S96+$Y96,$Y96)</f>
        <v>441.56450000000007</v>
      </c>
      <c r="CP96" s="27">
        <f>IF($O96&gt;=CP$1,$S96+$Y96,$Y96)</f>
        <v>441.56450000000007</v>
      </c>
      <c r="CQ96" s="27">
        <f>IF($O96&gt;=CQ$1,$S96+$Y96,$Y96)</f>
        <v>441.56450000000007</v>
      </c>
      <c r="CR96" s="27">
        <f>IF($O96&gt;=CR$1,$S96+$Y96,$Y96)</f>
        <v>441.56450000000007</v>
      </c>
      <c r="CS96" s="27">
        <f>IF($O96&gt;=CS$1,$S96+$Y96,$Y96)</f>
        <v>441.56450000000007</v>
      </c>
      <c r="CT96" s="27">
        <f>IF($O96&gt;=CT$1,$S96+$Y96,$Y96)</f>
        <v>441.56450000000007</v>
      </c>
      <c r="CU96" s="27">
        <f>IF($O96&gt;=CU$1,$S96+$Y96,$Y96)</f>
        <v>441.56450000000007</v>
      </c>
      <c r="CV96" s="27">
        <f>IF($O96&gt;=CV$1,$S96+$Y96,$Y96)</f>
        <v>441.56450000000007</v>
      </c>
      <c r="CW96" s="27">
        <f>IF($O96&gt;=CW$1,$S96+$Y96,$Y96)</f>
        <v>441.56450000000007</v>
      </c>
      <c r="CX96" s="27">
        <f>IF($O96&gt;=CX$1,$S96+$Y96,$Y96)</f>
        <v>441.56450000000007</v>
      </c>
      <c r="CY96" s="27">
        <f>IF($O96&gt;=CY$1,$S96+$Y96,$Y96)</f>
        <v>441.56450000000007</v>
      </c>
      <c r="CZ96" s="27">
        <f>IF($O96&gt;=CZ$1,$S96+$Y96,$Y96)</f>
        <v>441.56450000000007</v>
      </c>
      <c r="DA96" s="27">
        <f>IF($O96&gt;=DA$1,$S96+$Y96,$Y96)</f>
        <v>441.56450000000007</v>
      </c>
      <c r="DB96" s="27">
        <f>IF($O96&gt;=DB$1,$S96+$Y96,$Y96)</f>
        <v>441.56450000000007</v>
      </c>
      <c r="DC96" s="27">
        <f>IF($O96&gt;=DC$1,$S96+$Y96,$Y96)</f>
        <v>441.56450000000007</v>
      </c>
      <c r="DD96" s="27">
        <f>IF($O96&gt;=DD$1,$S96+$Y96,$Y96)</f>
        <v>441.56450000000007</v>
      </c>
      <c r="DE96" s="27">
        <f>IF($O96&gt;=DE$1,$S96+$Y96,$Y96)</f>
        <v>441.56450000000007</v>
      </c>
      <c r="DF96" s="27">
        <f>IF($O96&gt;=DF$1,$S96+$Y96,$Y96)</f>
        <v>441.56450000000007</v>
      </c>
      <c r="DG96" s="27">
        <f>IF($O96&gt;=DG$1,$S96+$Y96,$Y96)</f>
        <v>441.56450000000007</v>
      </c>
      <c r="DH96" s="27">
        <f>IF($O96&gt;=DH$1,$S96+$Y96,$Y96)</f>
        <v>441.56450000000007</v>
      </c>
      <c r="DI96" s="27">
        <f>IF($O96&gt;=DI$1,$S96+$Y96,$Y96)</f>
        <v>441.56450000000007</v>
      </c>
      <c r="DJ96" s="27">
        <f>IF($O96&gt;=DJ$1,$S96+$Y96,$Y96)</f>
        <v>441.56450000000007</v>
      </c>
      <c r="DK96" s="27">
        <f>IF($O96&gt;=DK$1,$S96+$Y96,$Y96)</f>
        <v>441.56450000000007</v>
      </c>
      <c r="DL96" s="27">
        <f>IF($O96&gt;=DL$1,$S96+$Y96,$Y96)</f>
        <v>441.56450000000007</v>
      </c>
      <c r="DM96" s="27">
        <f>IF($O96&gt;=DM$1,$S96+$Y96,$Y96)</f>
        <v>441.56450000000007</v>
      </c>
      <c r="DN96" s="27">
        <f>IF($O96&gt;=DN$1,$S96+$Y96,$Y96)</f>
        <v>441.56450000000007</v>
      </c>
      <c r="DO96" s="27">
        <f>IF($O96&gt;=DO$1,$S96+$Y96,$Y96)</f>
        <v>441.56450000000007</v>
      </c>
      <c r="DP96" s="27">
        <f>IF($O96&gt;=DP$1,$S96+$Y96,$Y96)</f>
        <v>441.56450000000007</v>
      </c>
      <c r="DQ96" s="27">
        <f>IF($O96&gt;=DQ$1,$S96+$Y96,$Y96)</f>
        <v>441.56450000000007</v>
      </c>
      <c r="DR96" s="27">
        <f>IF($O96&gt;=DR$1,$S96+$Y96,$Y96)</f>
        <v>441.56450000000007</v>
      </c>
      <c r="DS96" s="27">
        <f>IF($O96&gt;=DS$1,$S96+$Y96,$Y96)</f>
        <v>441.56450000000007</v>
      </c>
      <c r="DT96" s="27">
        <f>IF($O96&gt;=DT$1,$S96+$Y96,$Y96)</f>
        <v>441.56450000000007</v>
      </c>
      <c r="DU96" s="27">
        <f>IF($O96&gt;=DU$1,$S96+$Y96,$Y96)</f>
        <v>441.56450000000007</v>
      </c>
      <c r="DV96" s="27">
        <f>IF($O96&gt;=DV$1,$S96+$Y96,$Y96)</f>
        <v>441.56450000000007</v>
      </c>
      <c r="DW96" s="27">
        <f>IF($O96&gt;=DW$1,$S96+$Y96,$Y96)</f>
        <v>441.56450000000007</v>
      </c>
      <c r="DX96" s="27">
        <f>IF($O96&gt;=DX$1,$S96+$Y96,$Y96)</f>
        <v>441.56450000000007</v>
      </c>
      <c r="DY96" s="27">
        <f>IF($O96&gt;=DY$1,$S96+$Y96,$Y96)</f>
        <v>441.56450000000007</v>
      </c>
      <c r="DZ96" s="27">
        <f>IF($O96&gt;=DZ$1,$S96+$Y96,$Y96)</f>
        <v>441.56450000000007</v>
      </c>
      <c r="EA96" s="27">
        <f>IF($O96&gt;=EA$1,$S96+$Y96,$Y96)</f>
        <v>441.56450000000007</v>
      </c>
      <c r="EB96" s="27">
        <f>IF($O96&gt;=EB$1,$S96+$Y96,$Y96)</f>
        <v>441.56450000000007</v>
      </c>
      <c r="EC96" s="27">
        <f>IF($O96&gt;=EC$1,$S96+$Y96,$Y96)</f>
        <v>441.56450000000007</v>
      </c>
      <c r="ED96" s="27">
        <f>IF($O96&gt;=ED$1,$S96+$Y96,$Y96)</f>
        <v>441.56450000000007</v>
      </c>
      <c r="EE96" s="27">
        <f>IF($O96&gt;=EE$1,$S96+$Y96,$Y96)</f>
        <v>441.56450000000007</v>
      </c>
      <c r="EF96" s="27">
        <f>IF($O96&gt;=EF$1,$S96+$Y96,$Y96)</f>
        <v>441.56450000000007</v>
      </c>
      <c r="EG96" s="27">
        <f>IF($O96&gt;=EG$1,$S96+$Y96,$Y96)</f>
        <v>441.56450000000007</v>
      </c>
      <c r="EH96" s="27">
        <f>IF($O96&gt;=EH$1,$S96+$Y96,$Y96)</f>
        <v>441.56450000000007</v>
      </c>
      <c r="EI96" s="27">
        <f>IF($O96&gt;=EI$1,$S96+$Y96,$Y96)</f>
        <v>441.56450000000007</v>
      </c>
      <c r="EJ96" s="27">
        <f>IF($O96&gt;=EJ$1,$S96+$Y96,$Y96)</f>
        <v>441.56450000000007</v>
      </c>
      <c r="EK96" s="27">
        <f>IF($O96&gt;=EK$1,$S96+$Y96,$Y96)</f>
        <v>441.56450000000007</v>
      </c>
      <c r="EL96" s="27">
        <f>IF($O96&gt;=EL$1,$S96+$Y96,$Y96)</f>
        <v>441.56450000000007</v>
      </c>
      <c r="EM96" s="27">
        <f>IF($O96&gt;=EM$1,$S96+$Y96,$Y96)</f>
        <v>441.56450000000007</v>
      </c>
      <c r="EN96" s="27">
        <f>IF($O96&gt;=EN$1,$S96+$Y96,$Y96)</f>
        <v>441.56450000000007</v>
      </c>
      <c r="EO96" s="27">
        <f>IF($O96&gt;=EO$1,$S96+$Y96,$Y96)</f>
        <v>441.56450000000007</v>
      </c>
      <c r="EP96" s="27">
        <f>IF($O96&gt;=EP$1,$S96+$Y96,$Y96)</f>
        <v>441.56450000000007</v>
      </c>
      <c r="EQ96" s="27">
        <f>IF($O96&gt;=EQ$1,$S96+$Y96,$Y96)</f>
        <v>441.56450000000007</v>
      </c>
      <c r="ER96" s="27">
        <f>IF($O96&gt;=ER$1,$S96+$Y96,$Y96)</f>
        <v>441.56450000000007</v>
      </c>
      <c r="ES96" s="27">
        <f>IF($O96&gt;=ES$1,$S96+$Y96,$Y96)</f>
        <v>441.56450000000007</v>
      </c>
      <c r="ET96" s="27">
        <f>IF($O96&gt;=ET$1,$S96+$Y96,$Y96)</f>
        <v>441.56450000000007</v>
      </c>
      <c r="EU96" s="27">
        <f>IF($O96&gt;=EU$1,$S96+$Y96,$Y96)</f>
        <v>441.56450000000007</v>
      </c>
      <c r="EV96" s="27">
        <f>IF($O96&gt;=EV$1,$S96,0)</f>
        <v>441.56450000000007</v>
      </c>
      <c r="EW96" s="27">
        <f>IF($O96&gt;=EW$1,$S96,0)</f>
        <v>441.56450000000007</v>
      </c>
      <c r="EX96" s="27">
        <f>IF($O96&gt;=EX$1,$S96,0)</f>
        <v>441.56450000000007</v>
      </c>
      <c r="EY96" s="27">
        <f>IF($O96&gt;=EY$1,$S96,0)</f>
        <v>441.56450000000007</v>
      </c>
      <c r="EZ96" s="27">
        <f>IF($O96&gt;=EZ$1,$S96,0)</f>
        <v>441.56450000000007</v>
      </c>
      <c r="FA96" s="27">
        <f>IF($O96&gt;=FA$1,$S96,0)</f>
        <v>441.56450000000007</v>
      </c>
      <c r="FB96" s="27">
        <f>IF($O96&gt;=FB$1,$S96,0)</f>
        <v>441.56450000000007</v>
      </c>
      <c r="FC96" s="27">
        <f>IF($O96&gt;=FC$1,$S96,0)</f>
        <v>441.56450000000007</v>
      </c>
      <c r="FD96" s="27">
        <f>IF($O96&gt;=FD$1,$S96,0)</f>
        <v>441.56450000000007</v>
      </c>
      <c r="FE96" s="27">
        <f>IF($O96&gt;=FE$1,$S96,0)</f>
        <v>441.56450000000007</v>
      </c>
      <c r="FF96" s="27">
        <f>IF($O96&gt;=FF$1,$S96,0)</f>
        <v>441.56450000000007</v>
      </c>
      <c r="FG96" s="27">
        <f>IF($O96&gt;=FG$1,$S96,0)</f>
        <v>441.56450000000007</v>
      </c>
      <c r="FH96" s="27">
        <f>IF($O96&gt;=FH$1,$S96,0)</f>
        <v>441.56450000000007</v>
      </c>
      <c r="FI96" s="27">
        <f>IF($O96&gt;=FI$1,$S96,0)</f>
        <v>441.56450000000007</v>
      </c>
      <c r="FJ96" s="27">
        <f>IF($O96&gt;=FJ$1,$S96,0)</f>
        <v>441.56450000000007</v>
      </c>
      <c r="FK96" s="27">
        <f>IF($O96&gt;=FK$1,$S96,0)</f>
        <v>441.56450000000007</v>
      </c>
      <c r="FL96" s="27">
        <f>IF($O96&gt;=FL$1,$S96,0)</f>
        <v>441.56450000000007</v>
      </c>
      <c r="FM96" s="27">
        <f>IF($O96&gt;=FM$1,$S96,0)</f>
        <v>441.56450000000007</v>
      </c>
      <c r="FN96" s="27">
        <f>IF($O96&gt;=FN$1,$S96,0)</f>
        <v>0</v>
      </c>
      <c r="FO96" s="27">
        <f>IF($O96&gt;=FO$1,$S96,0)</f>
        <v>0</v>
      </c>
      <c r="FP96" s="27">
        <f>IF($O96&gt;=FP$1,$S96,0)</f>
        <v>0</v>
      </c>
      <c r="FQ96" s="27">
        <f>IF($O96&gt;=FQ$1,$S96,0)</f>
        <v>0</v>
      </c>
      <c r="FR96" s="27">
        <f>IF($O96&gt;=FR$1,$S96,0)</f>
        <v>0</v>
      </c>
      <c r="FS96" s="27">
        <f>IF($O96&gt;=FS$1,$S96,0)</f>
        <v>0</v>
      </c>
      <c r="FT96" s="27">
        <f>IF($O96&gt;=FT$1,$S96,0)</f>
        <v>0</v>
      </c>
      <c r="FU96" s="27">
        <f>IF($O96&gt;=FU$1,$S96,0)</f>
        <v>0</v>
      </c>
      <c r="FV96" s="27">
        <f>IF($O96&gt;=FV$1,$S96,0)</f>
        <v>0</v>
      </c>
      <c r="FW96" s="27">
        <f>IF($O96&gt;=FW$1,$S96,0)</f>
        <v>0</v>
      </c>
      <c r="FX96" s="27">
        <f>IF($O96&gt;=FX$1,$S96,0)</f>
        <v>0</v>
      </c>
      <c r="FY96" s="27">
        <f>IF($O96&gt;=FY$1,$S96,0)</f>
        <v>0</v>
      </c>
      <c r="FZ96" s="27">
        <f>IF($O96&gt;=FZ$1,$S96,0)</f>
        <v>0</v>
      </c>
      <c r="GA96" s="27">
        <f>IF($O96&gt;=GA$1,$S96,0)</f>
        <v>0</v>
      </c>
      <c r="GB96" s="27">
        <f>IF($O96&gt;=GB$1,$S96,0)</f>
        <v>0</v>
      </c>
      <c r="GC96" s="27">
        <f>IF($O96&gt;=GC$1,$S96,0)</f>
        <v>0</v>
      </c>
      <c r="GD96" s="27">
        <f>IF($O96&gt;=GD$1,$S96,0)</f>
        <v>0</v>
      </c>
      <c r="GE96" s="27">
        <f>IF($O96&gt;=GE$1,$S96,0)</f>
        <v>0</v>
      </c>
      <c r="GF96" s="27">
        <f>IF($O96&gt;=GF$1,$S96,0)</f>
        <v>0</v>
      </c>
      <c r="GG96" s="27">
        <f>IF($O96&gt;=GG$1,$S96,0)</f>
        <v>0</v>
      </c>
      <c r="GH96" s="27">
        <f>IF($O96&gt;=GH$1,$S96,0)</f>
        <v>0</v>
      </c>
      <c r="GI96" s="27">
        <f>IF($O96&gt;=GI$1,$S96,0)</f>
        <v>0</v>
      </c>
      <c r="GJ96" s="27">
        <f>IF($O96&gt;=GJ$1,$S96,0)</f>
        <v>0</v>
      </c>
      <c r="GK96" s="27">
        <f>IF($O96&gt;=GK$1,$S96,0)</f>
        <v>0</v>
      </c>
      <c r="GL96" s="27">
        <f>IF($O96&gt;=GL$1,$S96,0)</f>
        <v>0</v>
      </c>
      <c r="GM96" s="27">
        <f>IF($O96&gt;=GM$1,$S96,0)</f>
        <v>0</v>
      </c>
      <c r="GN96" s="27">
        <f>IF($O96&gt;=GN$1,$S96,0)</f>
        <v>0</v>
      </c>
      <c r="GO96" s="27">
        <f>IF($O96&gt;=GO$1,$S96,0)</f>
        <v>0</v>
      </c>
      <c r="GP96" s="27">
        <f>IF($O96&gt;=GP$1,$S96,0)</f>
        <v>0</v>
      </c>
      <c r="GQ96" s="27">
        <f>IF($O96&gt;=GQ$1,$S96,0)</f>
        <v>0</v>
      </c>
      <c r="GR96" s="27">
        <f>IF($O96&gt;=GR$1,$S96,0)</f>
        <v>0</v>
      </c>
      <c r="GS96" s="27">
        <f>IF($O96&gt;=GS$1,$S96,0)</f>
        <v>0</v>
      </c>
      <c r="GT96" s="27">
        <f>IF($O96&gt;=GT$1,$S96,0)</f>
        <v>0</v>
      </c>
      <c r="GU96" s="27">
        <f>IF($O96&gt;=GU$1,$S96,0)</f>
        <v>0</v>
      </c>
      <c r="GV96" s="27">
        <f>IF($O96&gt;=GV$1,$S96,0)</f>
        <v>0</v>
      </c>
      <c r="GW96" s="27">
        <f>IF($O96&gt;=GW$1,$S96,0)</f>
        <v>0</v>
      </c>
      <c r="GX96" s="27">
        <f>IF($O96&gt;=GX$1,$S96,0)</f>
        <v>0</v>
      </c>
      <c r="GY96" s="27">
        <f>IF($O96&gt;=GY$1,$S96,0)</f>
        <v>0</v>
      </c>
      <c r="GZ96" s="27">
        <f>IF($O96&gt;=GZ$1,$S96,0)</f>
        <v>0</v>
      </c>
      <c r="HA96" s="27">
        <f>IF($O96&gt;=HA$1,$S96,0)</f>
        <v>0</v>
      </c>
      <c r="HB96" s="27">
        <f>IF($O96&gt;=HB$1,$S96,0)</f>
        <v>0</v>
      </c>
      <c r="HC96" s="27">
        <f>IF($O96&gt;=HC$1,$S96,0)</f>
        <v>0</v>
      </c>
    </row>
    <row r="97" spans="1:211">
      <c r="A97" s="3">
        <v>57649</v>
      </c>
      <c r="B97" s="3" t="s">
        <v>249</v>
      </c>
      <c r="C97" s="3" t="s">
        <v>18</v>
      </c>
      <c r="D97" s="3">
        <v>49</v>
      </c>
      <c r="E97" s="4">
        <v>34456</v>
      </c>
      <c r="F97" s="5">
        <v>24.150684931506849</v>
      </c>
      <c r="G97" s="3" t="s">
        <v>99</v>
      </c>
      <c r="H97" s="4">
        <v>25379</v>
      </c>
      <c r="I97" s="9" t="s">
        <v>832</v>
      </c>
      <c r="J97" s="5">
        <v>1773.83</v>
      </c>
      <c r="K97" s="31">
        <v>310</v>
      </c>
      <c r="L97" s="32">
        <v>24</v>
      </c>
      <c r="M97" s="33">
        <f>VLOOKUP(L97,FIND,3,TRUE)</f>
        <v>1.3</v>
      </c>
      <c r="N97" s="32">
        <f>IF(L97&gt;30,180,VLOOKUP(L97,TEMPO,2,FALSE))</f>
        <v>144</v>
      </c>
      <c r="O97" s="32">
        <f>IF(R97&gt;0,4,N97)</f>
        <v>144</v>
      </c>
      <c r="P97" s="96">
        <f>J97*M97*L97</f>
        <v>55343.495999999999</v>
      </c>
      <c r="Q97" s="96">
        <f>10934.45*2</f>
        <v>21868.9</v>
      </c>
      <c r="R97" s="96">
        <f>IF(P97&lt;=Q97,P97/4,0)</f>
        <v>0</v>
      </c>
      <c r="S97" s="5">
        <f>IF(P97&gt;=Q97,P97/N97,0)</f>
        <v>384.32983333333334</v>
      </c>
      <c r="T97" s="3"/>
      <c r="U97" s="3">
        <f>IF(T97="",1,0)</f>
        <v>1</v>
      </c>
      <c r="V97" s="3">
        <v>27</v>
      </c>
      <c r="W97" s="5">
        <v>0</v>
      </c>
      <c r="X97" s="5">
        <v>203.3</v>
      </c>
      <c r="Y97" s="5">
        <f>X97*W97</f>
        <v>0</v>
      </c>
      <c r="Z97" s="5">
        <v>400</v>
      </c>
      <c r="AA97" s="5">
        <f>S97+Y97+Z97</f>
        <v>784.32983333333334</v>
      </c>
      <c r="AB97" s="39">
        <f>(J97/12+J97/12*1.3333333333+450/12+J97/30*6/12+J97)*1.3+Y97+Z97+153.9</f>
        <v>3395.4467888824834</v>
      </c>
      <c r="AC97" s="39" t="s">
        <v>18</v>
      </c>
      <c r="AD97" s="39">
        <f>J97*1.3+400+153.9</f>
        <v>2859.8789999999999</v>
      </c>
      <c r="AE97" s="39">
        <f>SUMIFS('CUSTO MENSAL FUNC NOVO'!H:H,'CUSTO MENSAL FUNC NOVO'!A:A,'VALORES MENSAIS'!AC97)</f>
        <v>1902.2210000000002</v>
      </c>
      <c r="AF97" s="27">
        <f>IF($R97&gt;0,$R97,$S97)+$Y97+$Z97</f>
        <v>784.32983333333334</v>
      </c>
      <c r="AG97" s="27">
        <f>IF($R97&gt;0,$R97,$S97)+$Y97+$Z97</f>
        <v>784.32983333333334</v>
      </c>
      <c r="AH97" s="27">
        <f>IF($R97&gt;0,$R97,$S97)+$Y97+$Z97</f>
        <v>784.32983333333334</v>
      </c>
      <c r="AI97" s="27">
        <f>IF($R97&gt;0,$R97,$S97)+$Y97+$Z97</f>
        <v>784.32983333333334</v>
      </c>
      <c r="AJ97" s="27">
        <f>IF($O97&gt;=AJ$1,$S97+$Y97+$Z97,$Y97+$Z97)</f>
        <v>784.32983333333334</v>
      </c>
      <c r="AK97" s="27">
        <f>IF($O97&gt;=AK$1,$S97+$Y97+$Z97,$Y97+$Z97)</f>
        <v>784.32983333333334</v>
      </c>
      <c r="AL97" s="27">
        <f>IF($O97&gt;=AL$1,$S97+$Y97+$Z97,$Y97+$Z97)</f>
        <v>784.32983333333334</v>
      </c>
      <c r="AM97" s="27">
        <f>IF($O97&gt;=AM$1,$S97+$Y97+$Z97,$Y97+$Z97)</f>
        <v>784.32983333333334</v>
      </c>
      <c r="AN97" s="27">
        <f>IF($O97&gt;=AN$1,$S97+$Y97+$Z97,$Y97+$Z97)</f>
        <v>784.32983333333334</v>
      </c>
      <c r="AO97" s="27">
        <f>IF($O97&gt;=AO$1,$S97+$Y97+$Z97,$Y97+$Z97)</f>
        <v>784.32983333333334</v>
      </c>
      <c r="AP97" s="27">
        <f>IF($O97&gt;=AP$1,$S97+$Y97+$Z97,$Y97+$Z97)</f>
        <v>784.32983333333334</v>
      </c>
      <c r="AQ97" s="27">
        <f>IF($O97&gt;=AQ$1,$S97+$Y97+$Z97,$Y97+$Z97)</f>
        <v>784.32983333333334</v>
      </c>
      <c r="AR97" s="27">
        <f>IF($O97&gt;=AR$1,$S97+$Y97+$Z97,$Y97+$Z97)</f>
        <v>784.32983333333334</v>
      </c>
      <c r="AS97" s="27">
        <f>IF($O97&gt;=AS$1,$S97+$Y97+$Z97,$Y97+$Z97)</f>
        <v>784.32983333333334</v>
      </c>
      <c r="AT97" s="27">
        <f>IF($O97&gt;=AT$1,$S97+$Y97+$Z97,$Y97+$Z97)</f>
        <v>784.32983333333334</v>
      </c>
      <c r="AU97" s="27">
        <f>IF($O97&gt;=AU$1,$S97+$Y97+$Z97,$Y97+$Z97)</f>
        <v>784.32983333333334</v>
      </c>
      <c r="AV97" s="27">
        <f>IF($O97&gt;=AV$1,$S97+$Y97+$Z97,$Y97+$Z97)</f>
        <v>784.32983333333334</v>
      </c>
      <c r="AW97" s="27">
        <f>IF($O97&gt;=AW$1,$S97+$Y97+$Z97,$Y97+$Z97)</f>
        <v>784.32983333333334</v>
      </c>
      <c r="AX97" s="27">
        <f>IF($O97&gt;=AX$1,$S97+$Y97+$Z97,$Y97+$Z97)</f>
        <v>784.32983333333334</v>
      </c>
      <c r="AY97" s="27">
        <f>IF($O97&gt;=AY$1,$S97+$Y97+$Z97,$Y97+$Z97)</f>
        <v>784.32983333333334</v>
      </c>
      <c r="AZ97" s="27">
        <f>IF($O97&gt;=AZ$1,$S97+$Y97+$Z97,$Y97+$Z97)</f>
        <v>784.32983333333334</v>
      </c>
      <c r="BA97" s="27">
        <f>IF($O97&gt;=BA$1,$S97+$Y97+$Z97,$Y97+$Z97)</f>
        <v>784.32983333333334</v>
      </c>
      <c r="BB97" s="27">
        <f>IF($O97&gt;=BB$1,$S97+$Y97+$Z97,$Y97+$Z97)</f>
        <v>784.32983333333334</v>
      </c>
      <c r="BC97" s="27">
        <f>IF($O97&gt;=BC$1,$S97+$Y97+$Z97,$Y97+$Z97)</f>
        <v>784.32983333333334</v>
      </c>
      <c r="BD97" s="27">
        <f>IF($O97&gt;=BD$1,$S97+$Y97+$Z97,$Y97+$Z97)</f>
        <v>784.32983333333334</v>
      </c>
      <c r="BE97" s="27">
        <f>IF($O97&gt;=BE$1,$S97+$Y97+$Z97,$Y97+$Z97)</f>
        <v>784.32983333333334</v>
      </c>
      <c r="BF97" s="27">
        <f>IF($O97&gt;=BF$1,$S97+$Y97+$Z97,$Y97+$Z97)</f>
        <v>784.32983333333334</v>
      </c>
      <c r="BG97" s="27">
        <f>IF($O97&gt;=BG$1,$S97+$Y97+$Z97,$Y97+$Z97)</f>
        <v>784.32983333333334</v>
      </c>
      <c r="BH97" s="27">
        <f>IF($O97&gt;=BH$1,$S97+$Y97+$Z97,$Y97+$Z97)</f>
        <v>784.32983333333334</v>
      </c>
      <c r="BI97" s="27">
        <f>IF($O97&gt;=BI$1,$S97+$Y97+$Z97,$Y97+$Z97)</f>
        <v>784.32983333333334</v>
      </c>
      <c r="BJ97" s="27">
        <f>IF($O97&gt;=BJ$1,$S97+$Y97+$Z97,$Y97+$Z97)</f>
        <v>784.32983333333334</v>
      </c>
      <c r="BK97" s="27">
        <f>IF($O97&gt;=BK$1,$S97+$Y97+$Z97,$Y97+$Z97)</f>
        <v>784.32983333333334</v>
      </c>
      <c r="BL97" s="27">
        <f>IF($O97&gt;=BL$1,$S97+$Y97+$Z97,$Y97+$Z97)</f>
        <v>784.32983333333334</v>
      </c>
      <c r="BM97" s="27">
        <f>IF($O97&gt;=BM$1,$S97+$Y97+$Z97,$Y97+$Z97)</f>
        <v>784.32983333333334</v>
      </c>
      <c r="BN97" s="27">
        <f>IF($O97&gt;=BN$1,$S97+$Y97+$Z97,$Y97+$Z97)</f>
        <v>784.32983333333334</v>
      </c>
      <c r="BO97" s="27">
        <f>IF($O97&gt;=BO$1,$S97+$Y97+$Z97,$Y97+$Z97)</f>
        <v>784.32983333333334</v>
      </c>
      <c r="BP97" s="27">
        <f>IF($O97&gt;=BP$1,$S97+$Y97+$Z97,$Y97+$Z97)</f>
        <v>784.32983333333334</v>
      </c>
      <c r="BQ97" s="27">
        <f>IF($O97&gt;=BQ$1,$S97+$Y97+$Z97,$Y97+$Z97)</f>
        <v>784.32983333333334</v>
      </c>
      <c r="BR97" s="27">
        <f>IF($O97&gt;=BR$1,$S97+$Y97+$Z97,$Y97+$Z97)</f>
        <v>784.32983333333334</v>
      </c>
      <c r="BS97" s="27">
        <f>IF($O97&gt;=BS$1,$S97+$Y97+$Z97,$Y97+$Z97)</f>
        <v>784.32983333333334</v>
      </c>
      <c r="BT97" s="27">
        <f>IF($O97&gt;=BT$1,$S97+$Y97+$Z97,$Y97+$Z97)</f>
        <v>784.32983333333334</v>
      </c>
      <c r="BU97" s="27">
        <f>IF($O97&gt;=BU$1,$S97+$Y97+$Z97,$Y97+$Z97)</f>
        <v>784.32983333333334</v>
      </c>
      <c r="BV97" s="27">
        <f>IF($O97&gt;=BV$1,$S97+$Y97+$Z97,$Y97+$Z97)</f>
        <v>784.32983333333334</v>
      </c>
      <c r="BW97" s="27">
        <f>IF($O97&gt;=BW$1,$S97+$Y97+$Z97,$Y97+$Z97)</f>
        <v>784.32983333333334</v>
      </c>
      <c r="BX97" s="27">
        <f>IF($O97&gt;=BX$1,$S97+$Y97+$Z97,$Y97+$Z97)</f>
        <v>784.32983333333334</v>
      </c>
      <c r="BY97" s="27">
        <f>IF($O97&gt;=BY$1,$S97+$Y97+$Z97,$Y97+$Z97)</f>
        <v>784.32983333333334</v>
      </c>
      <c r="BZ97" s="27">
        <f>IF($O97&gt;=BZ$1,$S97+$Y97+$Z97,$Y97+$Z97)</f>
        <v>784.32983333333334</v>
      </c>
      <c r="CA97" s="27">
        <f>IF($O97&gt;=CA$1,$S97+$Y97+$Z97,$Y97+$Z97)</f>
        <v>784.32983333333334</v>
      </c>
      <c r="CB97" s="27">
        <f>IF($O97&gt;=CB$1,$S97+$Y97+$Z97,$Y97+$Z97)</f>
        <v>784.32983333333334</v>
      </c>
      <c r="CC97" s="27">
        <f>IF($O97&gt;=CC$1,$S97+$Y97+$Z97,$Y97+$Z97)</f>
        <v>784.32983333333334</v>
      </c>
      <c r="CD97" s="27">
        <f>IF($O97&gt;=CD$1,$S97+$Y97+$Z97,$Y97+$Z97)</f>
        <v>784.32983333333334</v>
      </c>
      <c r="CE97" s="27">
        <f>IF($O97&gt;=CE$1,$S97+$Y97+$Z97,$Y97+$Z97)</f>
        <v>784.32983333333334</v>
      </c>
      <c r="CF97" s="27">
        <f>IF($O97&gt;=CF$1,$S97+$Y97+$Z97,$Y97+$Z97)</f>
        <v>784.32983333333334</v>
      </c>
      <c r="CG97" s="27">
        <f>IF($O97&gt;=CG$1,$S97+$Y97+$Z97,$Y97+$Z97)</f>
        <v>784.32983333333334</v>
      </c>
      <c r="CH97" s="27">
        <f>IF($O97&gt;=CH$1,$S97+$Y97+$Z97,$Y97+$Z97)</f>
        <v>784.32983333333334</v>
      </c>
      <c r="CI97" s="27">
        <f>IF($O97&gt;=CI$1,$S97+$Y97+$Z97,$Y97+$Z97)</f>
        <v>784.32983333333334</v>
      </c>
      <c r="CJ97" s="27">
        <f>IF($O97&gt;=CJ$1,$S97+$Y97+$Z97,$Y97+$Z97)</f>
        <v>784.32983333333334</v>
      </c>
      <c r="CK97" s="27">
        <f>IF($O97&gt;=CK$1,$S97+$Y97+$Z97,$Y97+$Z97)</f>
        <v>784.32983333333334</v>
      </c>
      <c r="CL97" s="27">
        <f>IF($O97&gt;=CL$1,$S97+$Y97+$Z97,$Y97+$Z97)</f>
        <v>784.32983333333334</v>
      </c>
      <c r="CM97" s="27">
        <f>IF($O97&gt;=CM$1,$S97+$Y97+$Z97,$Y97+$Z97)</f>
        <v>784.32983333333334</v>
      </c>
      <c r="CN97" s="27">
        <f>IF($O97&gt;=CN$1,$S97+$Y97,$Y97)</f>
        <v>384.32983333333334</v>
      </c>
      <c r="CO97" s="27">
        <f>IF($O97&gt;=CO$1,$S97+$Y97,$Y97)</f>
        <v>384.32983333333334</v>
      </c>
      <c r="CP97" s="27">
        <f>IF($O97&gt;=CP$1,$S97+$Y97,$Y97)</f>
        <v>384.32983333333334</v>
      </c>
      <c r="CQ97" s="27">
        <f>IF($O97&gt;=CQ$1,$S97+$Y97,$Y97)</f>
        <v>384.32983333333334</v>
      </c>
      <c r="CR97" s="27">
        <f>IF($O97&gt;=CR$1,$S97+$Y97,$Y97)</f>
        <v>384.32983333333334</v>
      </c>
      <c r="CS97" s="27">
        <f>IF($O97&gt;=CS$1,$S97+$Y97,$Y97)</f>
        <v>384.32983333333334</v>
      </c>
      <c r="CT97" s="27">
        <f>IF($O97&gt;=CT$1,$S97+$Y97,$Y97)</f>
        <v>384.32983333333334</v>
      </c>
      <c r="CU97" s="27">
        <f>IF($O97&gt;=CU$1,$S97+$Y97,$Y97)</f>
        <v>384.32983333333334</v>
      </c>
      <c r="CV97" s="27">
        <f>IF($O97&gt;=CV$1,$S97+$Y97,$Y97)</f>
        <v>384.32983333333334</v>
      </c>
      <c r="CW97" s="27">
        <f>IF($O97&gt;=CW$1,$S97+$Y97,$Y97)</f>
        <v>384.32983333333334</v>
      </c>
      <c r="CX97" s="27">
        <f>IF($O97&gt;=CX$1,$S97+$Y97,$Y97)</f>
        <v>384.32983333333334</v>
      </c>
      <c r="CY97" s="27">
        <f>IF($O97&gt;=CY$1,$S97+$Y97,$Y97)</f>
        <v>384.32983333333334</v>
      </c>
      <c r="CZ97" s="27">
        <f>IF($O97&gt;=CZ$1,$S97+$Y97,$Y97)</f>
        <v>384.32983333333334</v>
      </c>
      <c r="DA97" s="27">
        <f>IF($O97&gt;=DA$1,$S97+$Y97,$Y97)</f>
        <v>384.32983333333334</v>
      </c>
      <c r="DB97" s="27">
        <f>IF($O97&gt;=DB$1,$S97+$Y97,$Y97)</f>
        <v>384.32983333333334</v>
      </c>
      <c r="DC97" s="27">
        <f>IF($O97&gt;=DC$1,$S97+$Y97,$Y97)</f>
        <v>384.32983333333334</v>
      </c>
      <c r="DD97" s="27">
        <f>IF($O97&gt;=DD$1,$S97+$Y97,$Y97)</f>
        <v>384.32983333333334</v>
      </c>
      <c r="DE97" s="27">
        <f>IF($O97&gt;=DE$1,$S97+$Y97,$Y97)</f>
        <v>384.32983333333334</v>
      </c>
      <c r="DF97" s="27">
        <f>IF($O97&gt;=DF$1,$S97+$Y97,$Y97)</f>
        <v>384.32983333333334</v>
      </c>
      <c r="DG97" s="27">
        <f>IF($O97&gt;=DG$1,$S97+$Y97,$Y97)</f>
        <v>384.32983333333334</v>
      </c>
      <c r="DH97" s="27">
        <f>IF($O97&gt;=DH$1,$S97+$Y97,$Y97)</f>
        <v>384.32983333333334</v>
      </c>
      <c r="DI97" s="27">
        <f>IF($O97&gt;=DI$1,$S97+$Y97,$Y97)</f>
        <v>384.32983333333334</v>
      </c>
      <c r="DJ97" s="27">
        <f>IF($O97&gt;=DJ$1,$S97+$Y97,$Y97)</f>
        <v>384.32983333333334</v>
      </c>
      <c r="DK97" s="27">
        <f>IF($O97&gt;=DK$1,$S97+$Y97,$Y97)</f>
        <v>384.32983333333334</v>
      </c>
      <c r="DL97" s="27">
        <f>IF($O97&gt;=DL$1,$S97+$Y97,$Y97)</f>
        <v>384.32983333333334</v>
      </c>
      <c r="DM97" s="27">
        <f>IF($O97&gt;=DM$1,$S97+$Y97,$Y97)</f>
        <v>384.32983333333334</v>
      </c>
      <c r="DN97" s="27">
        <f>IF($O97&gt;=DN$1,$S97+$Y97,$Y97)</f>
        <v>384.32983333333334</v>
      </c>
      <c r="DO97" s="27">
        <f>IF($O97&gt;=DO$1,$S97+$Y97,$Y97)</f>
        <v>384.32983333333334</v>
      </c>
      <c r="DP97" s="27">
        <f>IF($O97&gt;=DP$1,$S97+$Y97,$Y97)</f>
        <v>384.32983333333334</v>
      </c>
      <c r="DQ97" s="27">
        <f>IF($O97&gt;=DQ$1,$S97+$Y97,$Y97)</f>
        <v>384.32983333333334</v>
      </c>
      <c r="DR97" s="27">
        <f>IF($O97&gt;=DR$1,$S97+$Y97,$Y97)</f>
        <v>384.32983333333334</v>
      </c>
      <c r="DS97" s="27">
        <f>IF($O97&gt;=DS$1,$S97+$Y97,$Y97)</f>
        <v>384.32983333333334</v>
      </c>
      <c r="DT97" s="27">
        <f>IF($O97&gt;=DT$1,$S97+$Y97,$Y97)</f>
        <v>384.32983333333334</v>
      </c>
      <c r="DU97" s="27">
        <f>IF($O97&gt;=DU$1,$S97+$Y97,$Y97)</f>
        <v>384.32983333333334</v>
      </c>
      <c r="DV97" s="27">
        <f>IF($O97&gt;=DV$1,$S97+$Y97,$Y97)</f>
        <v>384.32983333333334</v>
      </c>
      <c r="DW97" s="27">
        <f>IF($O97&gt;=DW$1,$S97+$Y97,$Y97)</f>
        <v>384.32983333333334</v>
      </c>
      <c r="DX97" s="27">
        <f>IF($O97&gt;=DX$1,$S97+$Y97,$Y97)</f>
        <v>384.32983333333334</v>
      </c>
      <c r="DY97" s="27">
        <f>IF($O97&gt;=DY$1,$S97+$Y97,$Y97)</f>
        <v>384.32983333333334</v>
      </c>
      <c r="DZ97" s="27">
        <f>IF($O97&gt;=DZ$1,$S97+$Y97,$Y97)</f>
        <v>384.32983333333334</v>
      </c>
      <c r="EA97" s="27">
        <f>IF($O97&gt;=EA$1,$S97+$Y97,$Y97)</f>
        <v>384.32983333333334</v>
      </c>
      <c r="EB97" s="27">
        <f>IF($O97&gt;=EB$1,$S97+$Y97,$Y97)</f>
        <v>384.32983333333334</v>
      </c>
      <c r="EC97" s="27">
        <f>IF($O97&gt;=EC$1,$S97+$Y97,$Y97)</f>
        <v>384.32983333333334</v>
      </c>
      <c r="ED97" s="27">
        <f>IF($O97&gt;=ED$1,$S97+$Y97,$Y97)</f>
        <v>384.32983333333334</v>
      </c>
      <c r="EE97" s="27">
        <f>IF($O97&gt;=EE$1,$S97+$Y97,$Y97)</f>
        <v>384.32983333333334</v>
      </c>
      <c r="EF97" s="27">
        <f>IF($O97&gt;=EF$1,$S97+$Y97,$Y97)</f>
        <v>384.32983333333334</v>
      </c>
      <c r="EG97" s="27">
        <f>IF($O97&gt;=EG$1,$S97+$Y97,$Y97)</f>
        <v>384.32983333333334</v>
      </c>
      <c r="EH97" s="27">
        <f>IF($O97&gt;=EH$1,$S97+$Y97,$Y97)</f>
        <v>384.32983333333334</v>
      </c>
      <c r="EI97" s="27">
        <f>IF($O97&gt;=EI$1,$S97+$Y97,$Y97)</f>
        <v>384.32983333333334</v>
      </c>
      <c r="EJ97" s="27">
        <f>IF($O97&gt;=EJ$1,$S97+$Y97,$Y97)</f>
        <v>384.32983333333334</v>
      </c>
      <c r="EK97" s="27">
        <f>IF($O97&gt;=EK$1,$S97+$Y97,$Y97)</f>
        <v>384.32983333333334</v>
      </c>
      <c r="EL97" s="27">
        <f>IF($O97&gt;=EL$1,$S97+$Y97,$Y97)</f>
        <v>384.32983333333334</v>
      </c>
      <c r="EM97" s="27">
        <f>IF($O97&gt;=EM$1,$S97+$Y97,$Y97)</f>
        <v>384.32983333333334</v>
      </c>
      <c r="EN97" s="27">
        <f>IF($O97&gt;=EN$1,$S97+$Y97,$Y97)</f>
        <v>384.32983333333334</v>
      </c>
      <c r="EO97" s="27">
        <f>IF($O97&gt;=EO$1,$S97+$Y97,$Y97)</f>
        <v>384.32983333333334</v>
      </c>
      <c r="EP97" s="27">
        <f>IF($O97&gt;=EP$1,$S97+$Y97,$Y97)</f>
        <v>384.32983333333334</v>
      </c>
      <c r="EQ97" s="27">
        <f>IF($O97&gt;=EQ$1,$S97+$Y97,$Y97)</f>
        <v>384.32983333333334</v>
      </c>
      <c r="ER97" s="27">
        <f>IF($O97&gt;=ER$1,$S97+$Y97,$Y97)</f>
        <v>384.32983333333334</v>
      </c>
      <c r="ES97" s="27">
        <f>IF($O97&gt;=ES$1,$S97+$Y97,$Y97)</f>
        <v>384.32983333333334</v>
      </c>
      <c r="ET97" s="27">
        <f>IF($O97&gt;=ET$1,$S97+$Y97,$Y97)</f>
        <v>384.32983333333334</v>
      </c>
      <c r="EU97" s="27">
        <f>IF($O97&gt;=EU$1,$S97+$Y97,$Y97)</f>
        <v>384.32983333333334</v>
      </c>
      <c r="EV97" s="27">
        <f>IF($O97&gt;=EV$1,$S97,0)</f>
        <v>384.32983333333334</v>
      </c>
      <c r="EW97" s="27">
        <f>IF($O97&gt;=EW$1,$S97,0)</f>
        <v>384.32983333333334</v>
      </c>
      <c r="EX97" s="27">
        <f>IF($O97&gt;=EX$1,$S97,0)</f>
        <v>384.32983333333334</v>
      </c>
      <c r="EY97" s="27">
        <f>IF($O97&gt;=EY$1,$S97,0)</f>
        <v>384.32983333333334</v>
      </c>
      <c r="EZ97" s="27">
        <f>IF($O97&gt;=EZ$1,$S97,0)</f>
        <v>384.32983333333334</v>
      </c>
      <c r="FA97" s="27">
        <f>IF($O97&gt;=FA$1,$S97,0)</f>
        <v>384.32983333333334</v>
      </c>
      <c r="FB97" s="27">
        <f>IF($O97&gt;=FB$1,$S97,0)</f>
        <v>384.32983333333334</v>
      </c>
      <c r="FC97" s="27">
        <f>IF($O97&gt;=FC$1,$S97,0)</f>
        <v>384.32983333333334</v>
      </c>
      <c r="FD97" s="27">
        <f>IF($O97&gt;=FD$1,$S97,0)</f>
        <v>384.32983333333334</v>
      </c>
      <c r="FE97" s="27">
        <f>IF($O97&gt;=FE$1,$S97,0)</f>
        <v>384.32983333333334</v>
      </c>
      <c r="FF97" s="27">
        <f>IF($O97&gt;=FF$1,$S97,0)</f>
        <v>384.32983333333334</v>
      </c>
      <c r="FG97" s="27">
        <f>IF($O97&gt;=FG$1,$S97,0)</f>
        <v>384.32983333333334</v>
      </c>
      <c r="FH97" s="27">
        <f>IF($O97&gt;=FH$1,$S97,0)</f>
        <v>384.32983333333334</v>
      </c>
      <c r="FI97" s="27">
        <f>IF($O97&gt;=FI$1,$S97,0)</f>
        <v>384.32983333333334</v>
      </c>
      <c r="FJ97" s="27">
        <f>IF($O97&gt;=FJ$1,$S97,0)</f>
        <v>384.32983333333334</v>
      </c>
      <c r="FK97" s="27">
        <f>IF($O97&gt;=FK$1,$S97,0)</f>
        <v>384.32983333333334</v>
      </c>
      <c r="FL97" s="27">
        <f>IF($O97&gt;=FL$1,$S97,0)</f>
        <v>384.32983333333334</v>
      </c>
      <c r="FM97" s="27">
        <f>IF($O97&gt;=FM$1,$S97,0)</f>
        <v>384.32983333333334</v>
      </c>
      <c r="FN97" s="27">
        <f>IF($O97&gt;=FN$1,$S97,0)</f>
        <v>384.32983333333334</v>
      </c>
      <c r="FO97" s="27">
        <f>IF($O97&gt;=FO$1,$S97,0)</f>
        <v>384.32983333333334</v>
      </c>
      <c r="FP97" s="27">
        <f>IF($O97&gt;=FP$1,$S97,0)</f>
        <v>384.32983333333334</v>
      </c>
      <c r="FQ97" s="27">
        <f>IF($O97&gt;=FQ$1,$S97,0)</f>
        <v>384.32983333333334</v>
      </c>
      <c r="FR97" s="27">
        <f>IF($O97&gt;=FR$1,$S97,0)</f>
        <v>384.32983333333334</v>
      </c>
      <c r="FS97" s="27">
        <f>IF($O97&gt;=FS$1,$S97,0)</f>
        <v>384.32983333333334</v>
      </c>
      <c r="FT97" s="27">
        <f>IF($O97&gt;=FT$1,$S97,0)</f>
        <v>0</v>
      </c>
      <c r="FU97" s="27">
        <f>IF($O97&gt;=FU$1,$S97,0)</f>
        <v>0</v>
      </c>
      <c r="FV97" s="27">
        <f>IF($O97&gt;=FV$1,$S97,0)</f>
        <v>0</v>
      </c>
      <c r="FW97" s="27">
        <f>IF($O97&gt;=FW$1,$S97,0)</f>
        <v>0</v>
      </c>
      <c r="FX97" s="27">
        <f>IF($O97&gt;=FX$1,$S97,0)</f>
        <v>0</v>
      </c>
      <c r="FY97" s="27">
        <f>IF($O97&gt;=FY$1,$S97,0)</f>
        <v>0</v>
      </c>
      <c r="FZ97" s="27">
        <f>IF($O97&gt;=FZ$1,$S97,0)</f>
        <v>0</v>
      </c>
      <c r="GA97" s="27">
        <f>IF($O97&gt;=GA$1,$S97,0)</f>
        <v>0</v>
      </c>
      <c r="GB97" s="27">
        <f>IF($O97&gt;=GB$1,$S97,0)</f>
        <v>0</v>
      </c>
      <c r="GC97" s="27">
        <f>IF($O97&gt;=GC$1,$S97,0)</f>
        <v>0</v>
      </c>
      <c r="GD97" s="27">
        <f>IF($O97&gt;=GD$1,$S97,0)</f>
        <v>0</v>
      </c>
      <c r="GE97" s="27">
        <f>IF($O97&gt;=GE$1,$S97,0)</f>
        <v>0</v>
      </c>
      <c r="GF97" s="27">
        <f>IF($O97&gt;=GF$1,$S97,0)</f>
        <v>0</v>
      </c>
      <c r="GG97" s="27">
        <f>IF($O97&gt;=GG$1,$S97,0)</f>
        <v>0</v>
      </c>
      <c r="GH97" s="27">
        <f>IF($O97&gt;=GH$1,$S97,0)</f>
        <v>0</v>
      </c>
      <c r="GI97" s="27">
        <f>IF($O97&gt;=GI$1,$S97,0)</f>
        <v>0</v>
      </c>
      <c r="GJ97" s="27">
        <f>IF($O97&gt;=GJ$1,$S97,0)</f>
        <v>0</v>
      </c>
      <c r="GK97" s="27">
        <f>IF($O97&gt;=GK$1,$S97,0)</f>
        <v>0</v>
      </c>
      <c r="GL97" s="27">
        <f>IF($O97&gt;=GL$1,$S97,0)</f>
        <v>0</v>
      </c>
      <c r="GM97" s="27">
        <f>IF($O97&gt;=GM$1,$S97,0)</f>
        <v>0</v>
      </c>
      <c r="GN97" s="27">
        <f>IF($O97&gt;=GN$1,$S97,0)</f>
        <v>0</v>
      </c>
      <c r="GO97" s="27">
        <f>IF($O97&gt;=GO$1,$S97,0)</f>
        <v>0</v>
      </c>
      <c r="GP97" s="27">
        <f>IF($O97&gt;=GP$1,$S97,0)</f>
        <v>0</v>
      </c>
      <c r="GQ97" s="27">
        <f>IF($O97&gt;=GQ$1,$S97,0)</f>
        <v>0</v>
      </c>
      <c r="GR97" s="27">
        <f>IF($O97&gt;=GR$1,$S97,0)</f>
        <v>0</v>
      </c>
      <c r="GS97" s="27">
        <f>IF($O97&gt;=GS$1,$S97,0)</f>
        <v>0</v>
      </c>
      <c r="GT97" s="27">
        <f>IF($O97&gt;=GT$1,$S97,0)</f>
        <v>0</v>
      </c>
      <c r="GU97" s="27">
        <f>IF($O97&gt;=GU$1,$S97,0)</f>
        <v>0</v>
      </c>
      <c r="GV97" s="27">
        <f>IF($O97&gt;=GV$1,$S97,0)</f>
        <v>0</v>
      </c>
      <c r="GW97" s="27">
        <f>IF($O97&gt;=GW$1,$S97,0)</f>
        <v>0</v>
      </c>
      <c r="GX97" s="27">
        <f>IF($O97&gt;=GX$1,$S97,0)</f>
        <v>0</v>
      </c>
      <c r="GY97" s="27">
        <f>IF($O97&gt;=GY$1,$S97,0)</f>
        <v>0</v>
      </c>
      <c r="GZ97" s="27">
        <f>IF($O97&gt;=GZ$1,$S97,0)</f>
        <v>0</v>
      </c>
      <c r="HA97" s="27">
        <f>IF($O97&gt;=HA$1,$S97,0)</f>
        <v>0</v>
      </c>
      <c r="HB97" s="27">
        <f>IF($O97&gt;=HB$1,$S97,0)</f>
        <v>0</v>
      </c>
      <c r="HC97" s="27">
        <f>IF($O97&gt;=HC$1,$S97,0)</f>
        <v>0</v>
      </c>
    </row>
    <row r="98" spans="1:211">
      <c r="A98" s="3">
        <v>61603</v>
      </c>
      <c r="B98" s="3" t="s">
        <v>239</v>
      </c>
      <c r="C98" s="3" t="s">
        <v>104</v>
      </c>
      <c r="D98" s="3">
        <v>54</v>
      </c>
      <c r="E98" s="4">
        <v>34750</v>
      </c>
      <c r="F98" s="5">
        <v>23.345205479452055</v>
      </c>
      <c r="G98" s="3" t="s">
        <v>99</v>
      </c>
      <c r="H98" s="4">
        <v>23417</v>
      </c>
      <c r="I98" s="9" t="s">
        <v>832</v>
      </c>
      <c r="J98" s="5">
        <v>1755.65</v>
      </c>
      <c r="K98" s="31">
        <v>310</v>
      </c>
      <c r="L98" s="32">
        <v>23</v>
      </c>
      <c r="M98" s="33">
        <f>VLOOKUP(L98,FIND,3,TRUE)</f>
        <v>1.3</v>
      </c>
      <c r="N98" s="32">
        <f>IF(L98&gt;30,180,VLOOKUP(L98,TEMPO,2,FALSE))</f>
        <v>138</v>
      </c>
      <c r="O98" s="32">
        <f>IF(R98&gt;0,4,N98)</f>
        <v>138</v>
      </c>
      <c r="P98" s="96">
        <f>J98*M98*L98</f>
        <v>52493.935000000005</v>
      </c>
      <c r="Q98" s="96">
        <f>10934.45*2</f>
        <v>21868.9</v>
      </c>
      <c r="R98" s="96">
        <f>IF(P98&lt;=Q98,P98/4,0)</f>
        <v>0</v>
      </c>
      <c r="S98" s="5">
        <f>IF(P98&gt;=Q98,P98/N98,0)</f>
        <v>380.39083333333338</v>
      </c>
      <c r="T98" s="3"/>
      <c r="U98" s="3">
        <f>IF(T98="",1,0)</f>
        <v>1</v>
      </c>
      <c r="V98" s="3">
        <v>328</v>
      </c>
      <c r="W98" s="5">
        <v>0.6</v>
      </c>
      <c r="X98" s="5">
        <v>245.73</v>
      </c>
      <c r="Y98" s="5">
        <f>X98*W98</f>
        <v>147.43799999999999</v>
      </c>
      <c r="Z98" s="5">
        <v>400</v>
      </c>
      <c r="AA98" s="5">
        <f>S98+Y98+Z98</f>
        <v>927.82883333333336</v>
      </c>
      <c r="AB98" s="39">
        <f>(J98/12+J98/12*1.3333333333+450/12+J98/30*6/12+J98)*1.3+Y98+Z98+153.9</f>
        <v>3514.2613888825495</v>
      </c>
      <c r="AC98" s="39" t="s">
        <v>104</v>
      </c>
      <c r="AD98" s="39">
        <f>J98*1.3+400+153.9</f>
        <v>2836.2450000000003</v>
      </c>
      <c r="AE98" s="39">
        <f>SUMIFS('CUSTO MENSAL FUNC NOVO'!H:H,'CUSTO MENSAL FUNC NOVO'!A:A,'VALORES MENSAIS'!AC98)</f>
        <v>2035.3799999999999</v>
      </c>
      <c r="AF98" s="27">
        <f>IF($R98&gt;0,$R98,$S98)+$Y98+$Z98</f>
        <v>927.82883333333336</v>
      </c>
      <c r="AG98" s="27">
        <f>IF($R98&gt;0,$R98,$S98)+$Y98+$Z98</f>
        <v>927.82883333333336</v>
      </c>
      <c r="AH98" s="27">
        <f>IF($R98&gt;0,$R98,$S98)+$Y98+$Z98</f>
        <v>927.82883333333336</v>
      </c>
      <c r="AI98" s="27">
        <f>IF($R98&gt;0,$R98,$S98)+$Y98+$Z98</f>
        <v>927.82883333333336</v>
      </c>
      <c r="AJ98" s="27">
        <f>IF($O98&gt;=AJ$1,$S98+$Y98+$Z98,$Y98+$Z98)</f>
        <v>927.82883333333336</v>
      </c>
      <c r="AK98" s="27">
        <f>IF($O98&gt;=AK$1,$S98+$Y98+$Z98,$Y98+$Z98)</f>
        <v>927.82883333333336</v>
      </c>
      <c r="AL98" s="27">
        <f>IF($O98&gt;=AL$1,$S98+$Y98+$Z98,$Y98+$Z98)</f>
        <v>927.82883333333336</v>
      </c>
      <c r="AM98" s="27">
        <f>IF($O98&gt;=AM$1,$S98+$Y98+$Z98,$Y98+$Z98)</f>
        <v>927.82883333333336</v>
      </c>
      <c r="AN98" s="27">
        <f>IF($O98&gt;=AN$1,$S98+$Y98+$Z98,$Y98+$Z98)</f>
        <v>927.82883333333336</v>
      </c>
      <c r="AO98" s="27">
        <f>IF($O98&gt;=AO$1,$S98+$Y98+$Z98,$Y98+$Z98)</f>
        <v>927.82883333333336</v>
      </c>
      <c r="AP98" s="27">
        <f>IF($O98&gt;=AP$1,$S98+$Y98+$Z98,$Y98+$Z98)</f>
        <v>927.82883333333336</v>
      </c>
      <c r="AQ98" s="27">
        <f>IF($O98&gt;=AQ$1,$S98+$Y98+$Z98,$Y98+$Z98)</f>
        <v>927.82883333333336</v>
      </c>
      <c r="AR98" s="27">
        <f>IF($O98&gt;=AR$1,$S98+$Y98+$Z98,$Y98+$Z98)</f>
        <v>927.82883333333336</v>
      </c>
      <c r="AS98" s="27">
        <f>IF($O98&gt;=AS$1,$S98+$Y98+$Z98,$Y98+$Z98)</f>
        <v>927.82883333333336</v>
      </c>
      <c r="AT98" s="27">
        <f>IF($O98&gt;=AT$1,$S98+$Y98+$Z98,$Y98+$Z98)</f>
        <v>927.82883333333336</v>
      </c>
      <c r="AU98" s="27">
        <f>IF($O98&gt;=AU$1,$S98+$Y98+$Z98,$Y98+$Z98)</f>
        <v>927.82883333333336</v>
      </c>
      <c r="AV98" s="27">
        <f>IF($O98&gt;=AV$1,$S98+$Y98+$Z98,$Y98+$Z98)</f>
        <v>927.82883333333336</v>
      </c>
      <c r="AW98" s="27">
        <f>IF($O98&gt;=AW$1,$S98+$Y98+$Z98,$Y98+$Z98)</f>
        <v>927.82883333333336</v>
      </c>
      <c r="AX98" s="27">
        <f>IF($O98&gt;=AX$1,$S98+$Y98+$Z98,$Y98+$Z98)</f>
        <v>927.82883333333336</v>
      </c>
      <c r="AY98" s="27">
        <f>IF($O98&gt;=AY$1,$S98+$Y98+$Z98,$Y98+$Z98)</f>
        <v>927.82883333333336</v>
      </c>
      <c r="AZ98" s="27">
        <f>IF($O98&gt;=AZ$1,$S98+$Y98+$Z98,$Y98+$Z98)</f>
        <v>927.82883333333336</v>
      </c>
      <c r="BA98" s="27">
        <f>IF($O98&gt;=BA$1,$S98+$Y98+$Z98,$Y98+$Z98)</f>
        <v>927.82883333333336</v>
      </c>
      <c r="BB98" s="27">
        <f>IF($O98&gt;=BB$1,$S98+$Y98+$Z98,$Y98+$Z98)</f>
        <v>927.82883333333336</v>
      </c>
      <c r="BC98" s="27">
        <f>IF($O98&gt;=BC$1,$S98+$Y98+$Z98,$Y98+$Z98)</f>
        <v>927.82883333333336</v>
      </c>
      <c r="BD98" s="27">
        <f>IF($O98&gt;=BD$1,$S98+$Y98+$Z98,$Y98+$Z98)</f>
        <v>927.82883333333336</v>
      </c>
      <c r="BE98" s="27">
        <f>IF($O98&gt;=BE$1,$S98+$Y98+$Z98,$Y98+$Z98)</f>
        <v>927.82883333333336</v>
      </c>
      <c r="BF98" s="27">
        <f>IF($O98&gt;=BF$1,$S98+$Y98+$Z98,$Y98+$Z98)</f>
        <v>927.82883333333336</v>
      </c>
      <c r="BG98" s="27">
        <f>IF($O98&gt;=BG$1,$S98+$Y98+$Z98,$Y98+$Z98)</f>
        <v>927.82883333333336</v>
      </c>
      <c r="BH98" s="27">
        <f>IF($O98&gt;=BH$1,$S98+$Y98+$Z98,$Y98+$Z98)</f>
        <v>927.82883333333336</v>
      </c>
      <c r="BI98" s="27">
        <f>IF($O98&gt;=BI$1,$S98+$Y98+$Z98,$Y98+$Z98)</f>
        <v>927.82883333333336</v>
      </c>
      <c r="BJ98" s="27">
        <f>IF($O98&gt;=BJ$1,$S98+$Y98+$Z98,$Y98+$Z98)</f>
        <v>927.82883333333336</v>
      </c>
      <c r="BK98" s="27">
        <f>IF($O98&gt;=BK$1,$S98+$Y98+$Z98,$Y98+$Z98)</f>
        <v>927.82883333333336</v>
      </c>
      <c r="BL98" s="27">
        <f>IF($O98&gt;=BL$1,$S98+$Y98+$Z98,$Y98+$Z98)</f>
        <v>927.82883333333336</v>
      </c>
      <c r="BM98" s="27">
        <f>IF($O98&gt;=BM$1,$S98+$Y98+$Z98,$Y98+$Z98)</f>
        <v>927.82883333333336</v>
      </c>
      <c r="BN98" s="27">
        <f>IF($O98&gt;=BN$1,$S98+$Y98+$Z98,$Y98+$Z98)</f>
        <v>927.82883333333336</v>
      </c>
      <c r="BO98" s="27">
        <f>IF($O98&gt;=BO$1,$S98+$Y98+$Z98,$Y98+$Z98)</f>
        <v>927.82883333333336</v>
      </c>
      <c r="BP98" s="27">
        <f>IF($O98&gt;=BP$1,$S98+$Y98+$Z98,$Y98+$Z98)</f>
        <v>927.82883333333336</v>
      </c>
      <c r="BQ98" s="27">
        <f>IF($O98&gt;=BQ$1,$S98+$Y98+$Z98,$Y98+$Z98)</f>
        <v>927.82883333333336</v>
      </c>
      <c r="BR98" s="27">
        <f>IF($O98&gt;=BR$1,$S98+$Y98+$Z98,$Y98+$Z98)</f>
        <v>927.82883333333336</v>
      </c>
      <c r="BS98" s="27">
        <f>IF($O98&gt;=BS$1,$S98+$Y98+$Z98,$Y98+$Z98)</f>
        <v>927.82883333333336</v>
      </c>
      <c r="BT98" s="27">
        <f>IF($O98&gt;=BT$1,$S98+$Y98+$Z98,$Y98+$Z98)</f>
        <v>927.82883333333336</v>
      </c>
      <c r="BU98" s="27">
        <f>IF($O98&gt;=BU$1,$S98+$Y98+$Z98,$Y98+$Z98)</f>
        <v>927.82883333333336</v>
      </c>
      <c r="BV98" s="27">
        <f>IF($O98&gt;=BV$1,$S98+$Y98+$Z98,$Y98+$Z98)</f>
        <v>927.82883333333336</v>
      </c>
      <c r="BW98" s="27">
        <f>IF($O98&gt;=BW$1,$S98+$Y98+$Z98,$Y98+$Z98)</f>
        <v>927.82883333333336</v>
      </c>
      <c r="BX98" s="27">
        <f>IF($O98&gt;=BX$1,$S98+$Y98+$Z98,$Y98+$Z98)</f>
        <v>927.82883333333336</v>
      </c>
      <c r="BY98" s="27">
        <f>IF($O98&gt;=BY$1,$S98+$Y98+$Z98,$Y98+$Z98)</f>
        <v>927.82883333333336</v>
      </c>
      <c r="BZ98" s="27">
        <f>IF($O98&gt;=BZ$1,$S98+$Y98+$Z98,$Y98+$Z98)</f>
        <v>927.82883333333336</v>
      </c>
      <c r="CA98" s="27">
        <f>IF($O98&gt;=CA$1,$S98+$Y98+$Z98,$Y98+$Z98)</f>
        <v>927.82883333333336</v>
      </c>
      <c r="CB98" s="27">
        <f>IF($O98&gt;=CB$1,$S98+$Y98+$Z98,$Y98+$Z98)</f>
        <v>927.82883333333336</v>
      </c>
      <c r="CC98" s="27">
        <f>IF($O98&gt;=CC$1,$S98+$Y98+$Z98,$Y98+$Z98)</f>
        <v>927.82883333333336</v>
      </c>
      <c r="CD98" s="27">
        <f>IF($O98&gt;=CD$1,$S98+$Y98+$Z98,$Y98+$Z98)</f>
        <v>927.82883333333336</v>
      </c>
      <c r="CE98" s="27">
        <f>IF($O98&gt;=CE$1,$S98+$Y98+$Z98,$Y98+$Z98)</f>
        <v>927.82883333333336</v>
      </c>
      <c r="CF98" s="27">
        <f>IF($O98&gt;=CF$1,$S98+$Y98+$Z98,$Y98+$Z98)</f>
        <v>927.82883333333336</v>
      </c>
      <c r="CG98" s="27">
        <f>IF($O98&gt;=CG$1,$S98+$Y98+$Z98,$Y98+$Z98)</f>
        <v>927.82883333333336</v>
      </c>
      <c r="CH98" s="27">
        <f>IF($O98&gt;=CH$1,$S98+$Y98+$Z98,$Y98+$Z98)</f>
        <v>927.82883333333336</v>
      </c>
      <c r="CI98" s="27">
        <f>IF($O98&gt;=CI$1,$S98+$Y98+$Z98,$Y98+$Z98)</f>
        <v>927.82883333333336</v>
      </c>
      <c r="CJ98" s="27">
        <f>IF($O98&gt;=CJ$1,$S98+$Y98+$Z98,$Y98+$Z98)</f>
        <v>927.82883333333336</v>
      </c>
      <c r="CK98" s="27">
        <f>IF($O98&gt;=CK$1,$S98+$Y98+$Z98,$Y98+$Z98)</f>
        <v>927.82883333333336</v>
      </c>
      <c r="CL98" s="27">
        <f>IF($O98&gt;=CL$1,$S98+$Y98+$Z98,$Y98+$Z98)</f>
        <v>927.82883333333336</v>
      </c>
      <c r="CM98" s="27">
        <f>IF($O98&gt;=CM$1,$S98+$Y98+$Z98,$Y98+$Z98)</f>
        <v>927.82883333333336</v>
      </c>
      <c r="CN98" s="27">
        <f>IF($O98&gt;=CN$1,$S98+$Y98,$Y98)</f>
        <v>527.82883333333336</v>
      </c>
      <c r="CO98" s="27">
        <f>IF($O98&gt;=CO$1,$S98+$Y98,$Y98)</f>
        <v>527.82883333333336</v>
      </c>
      <c r="CP98" s="27">
        <f>IF($O98&gt;=CP$1,$S98+$Y98,$Y98)</f>
        <v>527.82883333333336</v>
      </c>
      <c r="CQ98" s="27">
        <f>IF($O98&gt;=CQ$1,$S98+$Y98,$Y98)</f>
        <v>527.82883333333336</v>
      </c>
      <c r="CR98" s="27">
        <f>IF($O98&gt;=CR$1,$S98+$Y98,$Y98)</f>
        <v>527.82883333333336</v>
      </c>
      <c r="CS98" s="27">
        <f>IF($O98&gt;=CS$1,$S98+$Y98,$Y98)</f>
        <v>527.82883333333336</v>
      </c>
      <c r="CT98" s="27">
        <f>IF($O98&gt;=CT$1,$S98+$Y98,$Y98)</f>
        <v>527.82883333333336</v>
      </c>
      <c r="CU98" s="27">
        <f>IF($O98&gt;=CU$1,$S98+$Y98,$Y98)</f>
        <v>527.82883333333336</v>
      </c>
      <c r="CV98" s="27">
        <f>IF($O98&gt;=CV$1,$S98+$Y98,$Y98)</f>
        <v>527.82883333333336</v>
      </c>
      <c r="CW98" s="27">
        <f>IF($O98&gt;=CW$1,$S98+$Y98,$Y98)</f>
        <v>527.82883333333336</v>
      </c>
      <c r="CX98" s="27">
        <f>IF($O98&gt;=CX$1,$S98+$Y98,$Y98)</f>
        <v>527.82883333333336</v>
      </c>
      <c r="CY98" s="27">
        <f>IF($O98&gt;=CY$1,$S98+$Y98,$Y98)</f>
        <v>527.82883333333336</v>
      </c>
      <c r="CZ98" s="27">
        <f>IF($O98&gt;=CZ$1,$S98+$Y98,$Y98)</f>
        <v>527.82883333333336</v>
      </c>
      <c r="DA98" s="27">
        <f>IF($O98&gt;=DA$1,$S98+$Y98,$Y98)</f>
        <v>527.82883333333336</v>
      </c>
      <c r="DB98" s="27">
        <f>IF($O98&gt;=DB$1,$S98+$Y98,$Y98)</f>
        <v>527.82883333333336</v>
      </c>
      <c r="DC98" s="27">
        <f>IF($O98&gt;=DC$1,$S98+$Y98,$Y98)</f>
        <v>527.82883333333336</v>
      </c>
      <c r="DD98" s="27">
        <f>IF($O98&gt;=DD$1,$S98+$Y98,$Y98)</f>
        <v>527.82883333333336</v>
      </c>
      <c r="DE98" s="27">
        <f>IF($O98&gt;=DE$1,$S98+$Y98,$Y98)</f>
        <v>527.82883333333336</v>
      </c>
      <c r="DF98" s="27">
        <f>IF($O98&gt;=DF$1,$S98+$Y98,$Y98)</f>
        <v>527.82883333333336</v>
      </c>
      <c r="DG98" s="27">
        <f>IF($O98&gt;=DG$1,$S98+$Y98,$Y98)</f>
        <v>527.82883333333336</v>
      </c>
      <c r="DH98" s="27">
        <f>IF($O98&gt;=DH$1,$S98+$Y98,$Y98)</f>
        <v>527.82883333333336</v>
      </c>
      <c r="DI98" s="27">
        <f>IF($O98&gt;=DI$1,$S98+$Y98,$Y98)</f>
        <v>527.82883333333336</v>
      </c>
      <c r="DJ98" s="27">
        <f>IF($O98&gt;=DJ$1,$S98+$Y98,$Y98)</f>
        <v>527.82883333333336</v>
      </c>
      <c r="DK98" s="27">
        <f>IF($O98&gt;=DK$1,$S98+$Y98,$Y98)</f>
        <v>527.82883333333336</v>
      </c>
      <c r="DL98" s="27">
        <f>IF($O98&gt;=DL$1,$S98+$Y98,$Y98)</f>
        <v>527.82883333333336</v>
      </c>
      <c r="DM98" s="27">
        <f>IF($O98&gt;=DM$1,$S98+$Y98,$Y98)</f>
        <v>527.82883333333336</v>
      </c>
      <c r="DN98" s="27">
        <f>IF($O98&gt;=DN$1,$S98+$Y98,$Y98)</f>
        <v>527.82883333333336</v>
      </c>
      <c r="DO98" s="27">
        <f>IF($O98&gt;=DO$1,$S98+$Y98,$Y98)</f>
        <v>527.82883333333336</v>
      </c>
      <c r="DP98" s="27">
        <f>IF($O98&gt;=DP$1,$S98+$Y98,$Y98)</f>
        <v>527.82883333333336</v>
      </c>
      <c r="DQ98" s="27">
        <f>IF($O98&gt;=DQ$1,$S98+$Y98,$Y98)</f>
        <v>527.82883333333336</v>
      </c>
      <c r="DR98" s="27">
        <f>IF($O98&gt;=DR$1,$S98+$Y98,$Y98)</f>
        <v>527.82883333333336</v>
      </c>
      <c r="DS98" s="27">
        <f>IF($O98&gt;=DS$1,$S98+$Y98,$Y98)</f>
        <v>527.82883333333336</v>
      </c>
      <c r="DT98" s="27">
        <f>IF($O98&gt;=DT$1,$S98+$Y98,$Y98)</f>
        <v>527.82883333333336</v>
      </c>
      <c r="DU98" s="27">
        <f>IF($O98&gt;=DU$1,$S98+$Y98,$Y98)</f>
        <v>527.82883333333336</v>
      </c>
      <c r="DV98" s="27">
        <f>IF($O98&gt;=DV$1,$S98+$Y98,$Y98)</f>
        <v>527.82883333333336</v>
      </c>
      <c r="DW98" s="27">
        <f>IF($O98&gt;=DW$1,$S98+$Y98,$Y98)</f>
        <v>527.82883333333336</v>
      </c>
      <c r="DX98" s="27">
        <f>IF($O98&gt;=DX$1,$S98+$Y98,$Y98)</f>
        <v>527.82883333333336</v>
      </c>
      <c r="DY98" s="27">
        <f>IF($O98&gt;=DY$1,$S98+$Y98,$Y98)</f>
        <v>527.82883333333336</v>
      </c>
      <c r="DZ98" s="27">
        <f>IF($O98&gt;=DZ$1,$S98+$Y98,$Y98)</f>
        <v>527.82883333333336</v>
      </c>
      <c r="EA98" s="27">
        <f>IF($O98&gt;=EA$1,$S98+$Y98,$Y98)</f>
        <v>527.82883333333336</v>
      </c>
      <c r="EB98" s="27">
        <f>IF($O98&gt;=EB$1,$S98+$Y98,$Y98)</f>
        <v>527.82883333333336</v>
      </c>
      <c r="EC98" s="27">
        <f>IF($O98&gt;=EC$1,$S98+$Y98,$Y98)</f>
        <v>527.82883333333336</v>
      </c>
      <c r="ED98" s="27">
        <f>IF($O98&gt;=ED$1,$S98+$Y98,$Y98)</f>
        <v>527.82883333333336</v>
      </c>
      <c r="EE98" s="27">
        <f>IF($O98&gt;=EE$1,$S98+$Y98,$Y98)</f>
        <v>527.82883333333336</v>
      </c>
      <c r="EF98" s="27">
        <f>IF($O98&gt;=EF$1,$S98+$Y98,$Y98)</f>
        <v>527.82883333333336</v>
      </c>
      <c r="EG98" s="27">
        <f>IF($O98&gt;=EG$1,$S98+$Y98,$Y98)</f>
        <v>527.82883333333336</v>
      </c>
      <c r="EH98" s="27">
        <f>IF($O98&gt;=EH$1,$S98+$Y98,$Y98)</f>
        <v>527.82883333333336</v>
      </c>
      <c r="EI98" s="27">
        <f>IF($O98&gt;=EI$1,$S98+$Y98,$Y98)</f>
        <v>527.82883333333336</v>
      </c>
      <c r="EJ98" s="27">
        <f>IF($O98&gt;=EJ$1,$S98+$Y98,$Y98)</f>
        <v>527.82883333333336</v>
      </c>
      <c r="EK98" s="27">
        <f>IF($O98&gt;=EK$1,$S98+$Y98,$Y98)</f>
        <v>527.82883333333336</v>
      </c>
      <c r="EL98" s="27">
        <f>IF($O98&gt;=EL$1,$S98+$Y98,$Y98)</f>
        <v>527.82883333333336</v>
      </c>
      <c r="EM98" s="27">
        <f>IF($O98&gt;=EM$1,$S98+$Y98,$Y98)</f>
        <v>527.82883333333336</v>
      </c>
      <c r="EN98" s="27">
        <f>IF($O98&gt;=EN$1,$S98+$Y98,$Y98)</f>
        <v>527.82883333333336</v>
      </c>
      <c r="EO98" s="27">
        <f>IF($O98&gt;=EO$1,$S98+$Y98,$Y98)</f>
        <v>527.82883333333336</v>
      </c>
      <c r="EP98" s="27">
        <f>IF($O98&gt;=EP$1,$S98+$Y98,$Y98)</f>
        <v>527.82883333333336</v>
      </c>
      <c r="EQ98" s="27">
        <f>IF($O98&gt;=EQ$1,$S98+$Y98,$Y98)</f>
        <v>527.82883333333336</v>
      </c>
      <c r="ER98" s="27">
        <f>IF($O98&gt;=ER$1,$S98+$Y98,$Y98)</f>
        <v>527.82883333333336</v>
      </c>
      <c r="ES98" s="27">
        <f>IF($O98&gt;=ES$1,$S98+$Y98,$Y98)</f>
        <v>527.82883333333336</v>
      </c>
      <c r="ET98" s="27">
        <f>IF($O98&gt;=ET$1,$S98+$Y98,$Y98)</f>
        <v>527.82883333333336</v>
      </c>
      <c r="EU98" s="27">
        <f>IF($O98&gt;=EU$1,$S98+$Y98,$Y98)</f>
        <v>527.82883333333336</v>
      </c>
      <c r="EV98" s="27">
        <f>IF($O98&gt;=EV$1,$S98,0)</f>
        <v>380.39083333333338</v>
      </c>
      <c r="EW98" s="27">
        <f>IF($O98&gt;=EW$1,$S98,0)</f>
        <v>380.39083333333338</v>
      </c>
      <c r="EX98" s="27">
        <f>IF($O98&gt;=EX$1,$S98,0)</f>
        <v>380.39083333333338</v>
      </c>
      <c r="EY98" s="27">
        <f>IF($O98&gt;=EY$1,$S98,0)</f>
        <v>380.39083333333338</v>
      </c>
      <c r="EZ98" s="27">
        <f>IF($O98&gt;=EZ$1,$S98,0)</f>
        <v>380.39083333333338</v>
      </c>
      <c r="FA98" s="27">
        <f>IF($O98&gt;=FA$1,$S98,0)</f>
        <v>380.39083333333338</v>
      </c>
      <c r="FB98" s="27">
        <f>IF($O98&gt;=FB$1,$S98,0)</f>
        <v>380.39083333333338</v>
      </c>
      <c r="FC98" s="27">
        <f>IF($O98&gt;=FC$1,$S98,0)</f>
        <v>380.39083333333338</v>
      </c>
      <c r="FD98" s="27">
        <f>IF($O98&gt;=FD$1,$S98,0)</f>
        <v>380.39083333333338</v>
      </c>
      <c r="FE98" s="27">
        <f>IF($O98&gt;=FE$1,$S98,0)</f>
        <v>380.39083333333338</v>
      </c>
      <c r="FF98" s="27">
        <f>IF($O98&gt;=FF$1,$S98,0)</f>
        <v>380.39083333333338</v>
      </c>
      <c r="FG98" s="27">
        <f>IF($O98&gt;=FG$1,$S98,0)</f>
        <v>380.39083333333338</v>
      </c>
      <c r="FH98" s="27">
        <f>IF($O98&gt;=FH$1,$S98,0)</f>
        <v>380.39083333333338</v>
      </c>
      <c r="FI98" s="27">
        <f>IF($O98&gt;=FI$1,$S98,0)</f>
        <v>380.39083333333338</v>
      </c>
      <c r="FJ98" s="27">
        <f>IF($O98&gt;=FJ$1,$S98,0)</f>
        <v>380.39083333333338</v>
      </c>
      <c r="FK98" s="27">
        <f>IF($O98&gt;=FK$1,$S98,0)</f>
        <v>380.39083333333338</v>
      </c>
      <c r="FL98" s="27">
        <f>IF($O98&gt;=FL$1,$S98,0)</f>
        <v>380.39083333333338</v>
      </c>
      <c r="FM98" s="27">
        <f>IF($O98&gt;=FM$1,$S98,0)</f>
        <v>380.39083333333338</v>
      </c>
      <c r="FN98" s="27">
        <f>IF($O98&gt;=FN$1,$S98,0)</f>
        <v>0</v>
      </c>
      <c r="FO98" s="27">
        <f>IF($O98&gt;=FO$1,$S98,0)</f>
        <v>0</v>
      </c>
      <c r="FP98" s="27">
        <f>IF($O98&gt;=FP$1,$S98,0)</f>
        <v>0</v>
      </c>
      <c r="FQ98" s="27">
        <f>IF($O98&gt;=FQ$1,$S98,0)</f>
        <v>0</v>
      </c>
      <c r="FR98" s="27">
        <f>IF($O98&gt;=FR$1,$S98,0)</f>
        <v>0</v>
      </c>
      <c r="FS98" s="27">
        <f>IF($O98&gt;=FS$1,$S98,0)</f>
        <v>0</v>
      </c>
      <c r="FT98" s="27">
        <f>IF($O98&gt;=FT$1,$S98,0)</f>
        <v>0</v>
      </c>
      <c r="FU98" s="27">
        <f>IF($O98&gt;=FU$1,$S98,0)</f>
        <v>0</v>
      </c>
      <c r="FV98" s="27">
        <f>IF($O98&gt;=FV$1,$S98,0)</f>
        <v>0</v>
      </c>
      <c r="FW98" s="27">
        <f>IF($O98&gt;=FW$1,$S98,0)</f>
        <v>0</v>
      </c>
      <c r="FX98" s="27">
        <f>IF($O98&gt;=FX$1,$S98,0)</f>
        <v>0</v>
      </c>
      <c r="FY98" s="27">
        <f>IF($O98&gt;=FY$1,$S98,0)</f>
        <v>0</v>
      </c>
      <c r="FZ98" s="27">
        <f>IF($O98&gt;=FZ$1,$S98,0)</f>
        <v>0</v>
      </c>
      <c r="GA98" s="27">
        <f>IF($O98&gt;=GA$1,$S98,0)</f>
        <v>0</v>
      </c>
      <c r="GB98" s="27">
        <f>IF($O98&gt;=GB$1,$S98,0)</f>
        <v>0</v>
      </c>
      <c r="GC98" s="27">
        <f>IF($O98&gt;=GC$1,$S98,0)</f>
        <v>0</v>
      </c>
      <c r="GD98" s="27">
        <f>IF($O98&gt;=GD$1,$S98,0)</f>
        <v>0</v>
      </c>
      <c r="GE98" s="27">
        <f>IF($O98&gt;=GE$1,$S98,0)</f>
        <v>0</v>
      </c>
      <c r="GF98" s="27">
        <f>IF($O98&gt;=GF$1,$S98,0)</f>
        <v>0</v>
      </c>
      <c r="GG98" s="27">
        <f>IF($O98&gt;=GG$1,$S98,0)</f>
        <v>0</v>
      </c>
      <c r="GH98" s="27">
        <f>IF($O98&gt;=GH$1,$S98,0)</f>
        <v>0</v>
      </c>
      <c r="GI98" s="27">
        <f>IF($O98&gt;=GI$1,$S98,0)</f>
        <v>0</v>
      </c>
      <c r="GJ98" s="27">
        <f>IF($O98&gt;=GJ$1,$S98,0)</f>
        <v>0</v>
      </c>
      <c r="GK98" s="27">
        <f>IF($O98&gt;=GK$1,$S98,0)</f>
        <v>0</v>
      </c>
      <c r="GL98" s="27">
        <f>IF($O98&gt;=GL$1,$S98,0)</f>
        <v>0</v>
      </c>
      <c r="GM98" s="27">
        <f>IF($O98&gt;=GM$1,$S98,0)</f>
        <v>0</v>
      </c>
      <c r="GN98" s="27">
        <f>IF($O98&gt;=GN$1,$S98,0)</f>
        <v>0</v>
      </c>
      <c r="GO98" s="27">
        <f>IF($O98&gt;=GO$1,$S98,0)</f>
        <v>0</v>
      </c>
      <c r="GP98" s="27">
        <f>IF($O98&gt;=GP$1,$S98,0)</f>
        <v>0</v>
      </c>
      <c r="GQ98" s="27">
        <f>IF($O98&gt;=GQ$1,$S98,0)</f>
        <v>0</v>
      </c>
      <c r="GR98" s="27">
        <f>IF($O98&gt;=GR$1,$S98,0)</f>
        <v>0</v>
      </c>
      <c r="GS98" s="27">
        <f>IF($O98&gt;=GS$1,$S98,0)</f>
        <v>0</v>
      </c>
      <c r="GT98" s="27">
        <f>IF($O98&gt;=GT$1,$S98,0)</f>
        <v>0</v>
      </c>
      <c r="GU98" s="27">
        <f>IF($O98&gt;=GU$1,$S98,0)</f>
        <v>0</v>
      </c>
      <c r="GV98" s="27">
        <f>IF($O98&gt;=GV$1,$S98,0)</f>
        <v>0</v>
      </c>
      <c r="GW98" s="27">
        <f>IF($O98&gt;=GW$1,$S98,0)</f>
        <v>0</v>
      </c>
      <c r="GX98" s="27">
        <f>IF($O98&gt;=GX$1,$S98,0)</f>
        <v>0</v>
      </c>
      <c r="GY98" s="27">
        <f>IF($O98&gt;=GY$1,$S98,0)</f>
        <v>0</v>
      </c>
      <c r="GZ98" s="27">
        <f>IF($O98&gt;=GZ$1,$S98,0)</f>
        <v>0</v>
      </c>
      <c r="HA98" s="27">
        <f>IF($O98&gt;=HA$1,$S98,0)</f>
        <v>0</v>
      </c>
      <c r="HB98" s="27">
        <f>IF($O98&gt;=HB$1,$S98,0)</f>
        <v>0</v>
      </c>
      <c r="HC98" s="27">
        <f>IF($O98&gt;=HC$1,$S98,0)</f>
        <v>0</v>
      </c>
    </row>
    <row r="99" spans="1:211">
      <c r="A99" s="3">
        <v>45489</v>
      </c>
      <c r="B99" s="3" t="s">
        <v>299</v>
      </c>
      <c r="C99" s="3" t="s">
        <v>104</v>
      </c>
      <c r="D99" s="3">
        <v>56</v>
      </c>
      <c r="E99" s="4">
        <v>33659</v>
      </c>
      <c r="F99" s="5">
        <v>26.334246575342465</v>
      </c>
      <c r="G99" s="3" t="s">
        <v>99</v>
      </c>
      <c r="H99" s="4">
        <v>22829</v>
      </c>
      <c r="I99" s="9" t="s">
        <v>832</v>
      </c>
      <c r="J99" s="5">
        <v>2343.4299999999998</v>
      </c>
      <c r="K99" s="31">
        <v>310</v>
      </c>
      <c r="L99" s="32">
        <v>26</v>
      </c>
      <c r="M99" s="33">
        <f>VLOOKUP(L99,FIND,3,TRUE)</f>
        <v>1.5</v>
      </c>
      <c r="N99" s="32">
        <f>IF(L99&gt;30,180,VLOOKUP(L99,TEMPO,2,FALSE))</f>
        <v>156</v>
      </c>
      <c r="O99" s="32">
        <f>IF(R99&gt;0,4,N99)</f>
        <v>156</v>
      </c>
      <c r="P99" s="96">
        <f>J99*M99*L99</f>
        <v>91393.76999999999</v>
      </c>
      <c r="Q99" s="96">
        <f>10934.45*2</f>
        <v>21868.9</v>
      </c>
      <c r="R99" s="96">
        <f>IF(P99&lt;=Q99,P99/4,0)</f>
        <v>0</v>
      </c>
      <c r="S99" s="5">
        <f>IF(P99&gt;=Q99,P99/N99,0)</f>
        <v>585.85749999999996</v>
      </c>
      <c r="T99" s="3"/>
      <c r="U99" s="3">
        <f>IF(T99="",1,0)</f>
        <v>1</v>
      </c>
      <c r="V99" s="3">
        <v>357</v>
      </c>
      <c r="W99" s="5">
        <v>0</v>
      </c>
      <c r="X99" s="5">
        <v>245.73</v>
      </c>
      <c r="Y99" s="5">
        <f>X99*W99</f>
        <v>0</v>
      </c>
      <c r="Z99" s="5">
        <v>400</v>
      </c>
      <c r="AA99" s="5">
        <f>S99+Y99+Z99</f>
        <v>985.85749999999996</v>
      </c>
      <c r="AB99" s="39">
        <f>(J99/12+J99/12*1.3333333333+450/12+J99/30*6/12+J99)*1.3+Y99+Z99+153.9</f>
        <v>4292.2503444359818</v>
      </c>
      <c r="AC99" s="39" t="s">
        <v>104</v>
      </c>
      <c r="AD99" s="39">
        <f>J99*1.3+400+153.9</f>
        <v>3600.3589999999999</v>
      </c>
      <c r="AE99" s="39">
        <f>SUMIFS('CUSTO MENSAL FUNC NOVO'!H:H,'CUSTO MENSAL FUNC NOVO'!A:A,'VALORES MENSAIS'!AC99)</f>
        <v>2035.3799999999999</v>
      </c>
      <c r="AF99" s="27">
        <f>IF($R99&gt;0,$R99,$S99)+$Y99+$Z99</f>
        <v>985.85749999999996</v>
      </c>
      <c r="AG99" s="27">
        <f>IF($R99&gt;0,$R99,$S99)+$Y99+$Z99</f>
        <v>985.85749999999996</v>
      </c>
      <c r="AH99" s="27">
        <f>IF($R99&gt;0,$R99,$S99)+$Y99+$Z99</f>
        <v>985.85749999999996</v>
      </c>
      <c r="AI99" s="27">
        <f>IF($R99&gt;0,$R99,$S99)+$Y99+$Z99</f>
        <v>985.85749999999996</v>
      </c>
      <c r="AJ99" s="27">
        <f>IF($O99&gt;=AJ$1,$S99+$Y99+$Z99,$Y99+$Z99)</f>
        <v>985.85749999999996</v>
      </c>
      <c r="AK99" s="27">
        <f>IF($O99&gt;=AK$1,$S99+$Y99+$Z99,$Y99+$Z99)</f>
        <v>985.85749999999996</v>
      </c>
      <c r="AL99" s="27">
        <f>IF($O99&gt;=AL$1,$S99+$Y99+$Z99,$Y99+$Z99)</f>
        <v>985.85749999999996</v>
      </c>
      <c r="AM99" s="27">
        <f>IF($O99&gt;=AM$1,$S99+$Y99+$Z99,$Y99+$Z99)</f>
        <v>985.85749999999996</v>
      </c>
      <c r="AN99" s="27">
        <f>IF($O99&gt;=AN$1,$S99+$Y99+$Z99,$Y99+$Z99)</f>
        <v>985.85749999999996</v>
      </c>
      <c r="AO99" s="27">
        <f>IF($O99&gt;=AO$1,$S99+$Y99+$Z99,$Y99+$Z99)</f>
        <v>985.85749999999996</v>
      </c>
      <c r="AP99" s="27">
        <f>IF($O99&gt;=AP$1,$S99+$Y99+$Z99,$Y99+$Z99)</f>
        <v>985.85749999999996</v>
      </c>
      <c r="AQ99" s="27">
        <f>IF($O99&gt;=AQ$1,$S99+$Y99+$Z99,$Y99+$Z99)</f>
        <v>985.85749999999996</v>
      </c>
      <c r="AR99" s="27">
        <f>IF($O99&gt;=AR$1,$S99+$Y99+$Z99,$Y99+$Z99)</f>
        <v>985.85749999999996</v>
      </c>
      <c r="AS99" s="27">
        <f>IF($O99&gt;=AS$1,$S99+$Y99+$Z99,$Y99+$Z99)</f>
        <v>985.85749999999996</v>
      </c>
      <c r="AT99" s="27">
        <f>IF($O99&gt;=AT$1,$S99+$Y99+$Z99,$Y99+$Z99)</f>
        <v>985.85749999999996</v>
      </c>
      <c r="AU99" s="27">
        <f>IF($O99&gt;=AU$1,$S99+$Y99+$Z99,$Y99+$Z99)</f>
        <v>985.85749999999996</v>
      </c>
      <c r="AV99" s="27">
        <f>IF($O99&gt;=AV$1,$S99+$Y99+$Z99,$Y99+$Z99)</f>
        <v>985.85749999999996</v>
      </c>
      <c r="AW99" s="27">
        <f>IF($O99&gt;=AW$1,$S99+$Y99+$Z99,$Y99+$Z99)</f>
        <v>985.85749999999996</v>
      </c>
      <c r="AX99" s="27">
        <f>IF($O99&gt;=AX$1,$S99+$Y99+$Z99,$Y99+$Z99)</f>
        <v>985.85749999999996</v>
      </c>
      <c r="AY99" s="27">
        <f>IF($O99&gt;=AY$1,$S99+$Y99+$Z99,$Y99+$Z99)</f>
        <v>985.85749999999996</v>
      </c>
      <c r="AZ99" s="27">
        <f>IF($O99&gt;=AZ$1,$S99+$Y99+$Z99,$Y99+$Z99)</f>
        <v>985.85749999999996</v>
      </c>
      <c r="BA99" s="27">
        <f>IF($O99&gt;=BA$1,$S99+$Y99+$Z99,$Y99+$Z99)</f>
        <v>985.85749999999996</v>
      </c>
      <c r="BB99" s="27">
        <f>IF($O99&gt;=BB$1,$S99+$Y99+$Z99,$Y99+$Z99)</f>
        <v>985.85749999999996</v>
      </c>
      <c r="BC99" s="27">
        <f>IF($O99&gt;=BC$1,$S99+$Y99+$Z99,$Y99+$Z99)</f>
        <v>985.85749999999996</v>
      </c>
      <c r="BD99" s="27">
        <f>IF($O99&gt;=BD$1,$S99+$Y99+$Z99,$Y99+$Z99)</f>
        <v>985.85749999999996</v>
      </c>
      <c r="BE99" s="27">
        <f>IF($O99&gt;=BE$1,$S99+$Y99+$Z99,$Y99+$Z99)</f>
        <v>985.85749999999996</v>
      </c>
      <c r="BF99" s="27">
        <f>IF($O99&gt;=BF$1,$S99+$Y99+$Z99,$Y99+$Z99)</f>
        <v>985.85749999999996</v>
      </c>
      <c r="BG99" s="27">
        <f>IF($O99&gt;=BG$1,$S99+$Y99+$Z99,$Y99+$Z99)</f>
        <v>985.85749999999996</v>
      </c>
      <c r="BH99" s="27">
        <f>IF($O99&gt;=BH$1,$S99+$Y99+$Z99,$Y99+$Z99)</f>
        <v>985.85749999999996</v>
      </c>
      <c r="BI99" s="27">
        <f>IF($O99&gt;=BI$1,$S99+$Y99+$Z99,$Y99+$Z99)</f>
        <v>985.85749999999996</v>
      </c>
      <c r="BJ99" s="27">
        <f>IF($O99&gt;=BJ$1,$S99+$Y99+$Z99,$Y99+$Z99)</f>
        <v>985.85749999999996</v>
      </c>
      <c r="BK99" s="27">
        <f>IF($O99&gt;=BK$1,$S99+$Y99+$Z99,$Y99+$Z99)</f>
        <v>985.85749999999996</v>
      </c>
      <c r="BL99" s="27">
        <f>IF($O99&gt;=BL$1,$S99+$Y99+$Z99,$Y99+$Z99)</f>
        <v>985.85749999999996</v>
      </c>
      <c r="BM99" s="27">
        <f>IF($O99&gt;=BM$1,$S99+$Y99+$Z99,$Y99+$Z99)</f>
        <v>985.85749999999996</v>
      </c>
      <c r="BN99" s="27">
        <f>IF($O99&gt;=BN$1,$S99+$Y99+$Z99,$Y99+$Z99)</f>
        <v>985.85749999999996</v>
      </c>
      <c r="BO99" s="27">
        <f>IF($O99&gt;=BO$1,$S99+$Y99+$Z99,$Y99+$Z99)</f>
        <v>985.85749999999996</v>
      </c>
      <c r="BP99" s="27">
        <f>IF($O99&gt;=BP$1,$S99+$Y99+$Z99,$Y99+$Z99)</f>
        <v>985.85749999999996</v>
      </c>
      <c r="BQ99" s="27">
        <f>IF($O99&gt;=BQ$1,$S99+$Y99+$Z99,$Y99+$Z99)</f>
        <v>985.85749999999996</v>
      </c>
      <c r="BR99" s="27">
        <f>IF($O99&gt;=BR$1,$S99+$Y99+$Z99,$Y99+$Z99)</f>
        <v>985.85749999999996</v>
      </c>
      <c r="BS99" s="27">
        <f>IF($O99&gt;=BS$1,$S99+$Y99+$Z99,$Y99+$Z99)</f>
        <v>985.85749999999996</v>
      </c>
      <c r="BT99" s="27">
        <f>IF($O99&gt;=BT$1,$S99+$Y99+$Z99,$Y99+$Z99)</f>
        <v>985.85749999999996</v>
      </c>
      <c r="BU99" s="27">
        <f>IF($O99&gt;=BU$1,$S99+$Y99+$Z99,$Y99+$Z99)</f>
        <v>985.85749999999996</v>
      </c>
      <c r="BV99" s="27">
        <f>IF($O99&gt;=BV$1,$S99+$Y99+$Z99,$Y99+$Z99)</f>
        <v>985.85749999999996</v>
      </c>
      <c r="BW99" s="27">
        <f>IF($O99&gt;=BW$1,$S99+$Y99+$Z99,$Y99+$Z99)</f>
        <v>985.85749999999996</v>
      </c>
      <c r="BX99" s="27">
        <f>IF($O99&gt;=BX$1,$S99+$Y99+$Z99,$Y99+$Z99)</f>
        <v>985.85749999999996</v>
      </c>
      <c r="BY99" s="27">
        <f>IF($O99&gt;=BY$1,$S99+$Y99+$Z99,$Y99+$Z99)</f>
        <v>985.85749999999996</v>
      </c>
      <c r="BZ99" s="27">
        <f>IF($O99&gt;=BZ$1,$S99+$Y99+$Z99,$Y99+$Z99)</f>
        <v>985.85749999999996</v>
      </c>
      <c r="CA99" s="27">
        <f>IF($O99&gt;=CA$1,$S99+$Y99+$Z99,$Y99+$Z99)</f>
        <v>985.85749999999996</v>
      </c>
      <c r="CB99" s="27">
        <f>IF($O99&gt;=CB$1,$S99+$Y99+$Z99,$Y99+$Z99)</f>
        <v>985.85749999999996</v>
      </c>
      <c r="CC99" s="27">
        <f>IF($O99&gt;=CC$1,$S99+$Y99+$Z99,$Y99+$Z99)</f>
        <v>985.85749999999996</v>
      </c>
      <c r="CD99" s="27">
        <f>IF($O99&gt;=CD$1,$S99+$Y99+$Z99,$Y99+$Z99)</f>
        <v>985.85749999999996</v>
      </c>
      <c r="CE99" s="27">
        <f>IF($O99&gt;=CE$1,$S99+$Y99+$Z99,$Y99+$Z99)</f>
        <v>985.85749999999996</v>
      </c>
      <c r="CF99" s="27">
        <f>IF($O99&gt;=CF$1,$S99+$Y99+$Z99,$Y99+$Z99)</f>
        <v>985.85749999999996</v>
      </c>
      <c r="CG99" s="27">
        <f>IF($O99&gt;=CG$1,$S99+$Y99+$Z99,$Y99+$Z99)</f>
        <v>985.85749999999996</v>
      </c>
      <c r="CH99" s="27">
        <f>IF($O99&gt;=CH$1,$S99+$Y99+$Z99,$Y99+$Z99)</f>
        <v>985.85749999999996</v>
      </c>
      <c r="CI99" s="27">
        <f>IF($O99&gt;=CI$1,$S99+$Y99+$Z99,$Y99+$Z99)</f>
        <v>985.85749999999996</v>
      </c>
      <c r="CJ99" s="27">
        <f>IF($O99&gt;=CJ$1,$S99+$Y99+$Z99,$Y99+$Z99)</f>
        <v>985.85749999999996</v>
      </c>
      <c r="CK99" s="27">
        <f>IF($O99&gt;=CK$1,$S99+$Y99+$Z99,$Y99+$Z99)</f>
        <v>985.85749999999996</v>
      </c>
      <c r="CL99" s="27">
        <f>IF($O99&gt;=CL$1,$S99+$Y99+$Z99,$Y99+$Z99)</f>
        <v>985.85749999999996</v>
      </c>
      <c r="CM99" s="27">
        <f>IF($O99&gt;=CM$1,$S99+$Y99+$Z99,$Y99+$Z99)</f>
        <v>985.85749999999996</v>
      </c>
      <c r="CN99" s="27">
        <f>IF($O99&gt;=CN$1,$S99+$Y99,$Y99)</f>
        <v>585.85749999999996</v>
      </c>
      <c r="CO99" s="27">
        <f>IF($O99&gt;=CO$1,$S99+$Y99,$Y99)</f>
        <v>585.85749999999996</v>
      </c>
      <c r="CP99" s="27">
        <f>IF($O99&gt;=CP$1,$S99+$Y99,$Y99)</f>
        <v>585.85749999999996</v>
      </c>
      <c r="CQ99" s="27">
        <f>IF($O99&gt;=CQ$1,$S99+$Y99,$Y99)</f>
        <v>585.85749999999996</v>
      </c>
      <c r="CR99" s="27">
        <f>IF($O99&gt;=CR$1,$S99+$Y99,$Y99)</f>
        <v>585.85749999999996</v>
      </c>
      <c r="CS99" s="27">
        <f>IF($O99&gt;=CS$1,$S99+$Y99,$Y99)</f>
        <v>585.85749999999996</v>
      </c>
      <c r="CT99" s="27">
        <f>IF($O99&gt;=CT$1,$S99+$Y99,$Y99)</f>
        <v>585.85749999999996</v>
      </c>
      <c r="CU99" s="27">
        <f>IF($O99&gt;=CU$1,$S99+$Y99,$Y99)</f>
        <v>585.85749999999996</v>
      </c>
      <c r="CV99" s="27">
        <f>IF($O99&gt;=CV$1,$S99+$Y99,$Y99)</f>
        <v>585.85749999999996</v>
      </c>
      <c r="CW99" s="27">
        <f>IF($O99&gt;=CW$1,$S99+$Y99,$Y99)</f>
        <v>585.85749999999996</v>
      </c>
      <c r="CX99" s="27">
        <f>IF($O99&gt;=CX$1,$S99+$Y99,$Y99)</f>
        <v>585.85749999999996</v>
      </c>
      <c r="CY99" s="27">
        <f>IF($O99&gt;=CY$1,$S99+$Y99,$Y99)</f>
        <v>585.85749999999996</v>
      </c>
      <c r="CZ99" s="27">
        <f>IF($O99&gt;=CZ$1,$S99+$Y99,$Y99)</f>
        <v>585.85749999999996</v>
      </c>
      <c r="DA99" s="27">
        <f>IF($O99&gt;=DA$1,$S99+$Y99,$Y99)</f>
        <v>585.85749999999996</v>
      </c>
      <c r="DB99" s="27">
        <f>IF($O99&gt;=DB$1,$S99+$Y99,$Y99)</f>
        <v>585.85749999999996</v>
      </c>
      <c r="DC99" s="27">
        <f>IF($O99&gt;=DC$1,$S99+$Y99,$Y99)</f>
        <v>585.85749999999996</v>
      </c>
      <c r="DD99" s="27">
        <f>IF($O99&gt;=DD$1,$S99+$Y99,$Y99)</f>
        <v>585.85749999999996</v>
      </c>
      <c r="DE99" s="27">
        <f>IF($O99&gt;=DE$1,$S99+$Y99,$Y99)</f>
        <v>585.85749999999996</v>
      </c>
      <c r="DF99" s="27">
        <f>IF($O99&gt;=DF$1,$S99+$Y99,$Y99)</f>
        <v>585.85749999999996</v>
      </c>
      <c r="DG99" s="27">
        <f>IF($O99&gt;=DG$1,$S99+$Y99,$Y99)</f>
        <v>585.85749999999996</v>
      </c>
      <c r="DH99" s="27">
        <f>IF($O99&gt;=DH$1,$S99+$Y99,$Y99)</f>
        <v>585.85749999999996</v>
      </c>
      <c r="DI99" s="27">
        <f>IF($O99&gt;=DI$1,$S99+$Y99,$Y99)</f>
        <v>585.85749999999996</v>
      </c>
      <c r="DJ99" s="27">
        <f>IF($O99&gt;=DJ$1,$S99+$Y99,$Y99)</f>
        <v>585.85749999999996</v>
      </c>
      <c r="DK99" s="27">
        <f>IF($O99&gt;=DK$1,$S99+$Y99,$Y99)</f>
        <v>585.85749999999996</v>
      </c>
      <c r="DL99" s="27">
        <f>IF($O99&gt;=DL$1,$S99+$Y99,$Y99)</f>
        <v>585.85749999999996</v>
      </c>
      <c r="DM99" s="27">
        <f>IF($O99&gt;=DM$1,$S99+$Y99,$Y99)</f>
        <v>585.85749999999996</v>
      </c>
      <c r="DN99" s="27">
        <f>IF($O99&gt;=DN$1,$S99+$Y99,$Y99)</f>
        <v>585.85749999999996</v>
      </c>
      <c r="DO99" s="27">
        <f>IF($O99&gt;=DO$1,$S99+$Y99,$Y99)</f>
        <v>585.85749999999996</v>
      </c>
      <c r="DP99" s="27">
        <f>IF($O99&gt;=DP$1,$S99+$Y99,$Y99)</f>
        <v>585.85749999999996</v>
      </c>
      <c r="DQ99" s="27">
        <f>IF($O99&gt;=DQ$1,$S99+$Y99,$Y99)</f>
        <v>585.85749999999996</v>
      </c>
      <c r="DR99" s="27">
        <f>IF($O99&gt;=DR$1,$S99+$Y99,$Y99)</f>
        <v>585.85749999999996</v>
      </c>
      <c r="DS99" s="27">
        <f>IF($O99&gt;=DS$1,$S99+$Y99,$Y99)</f>
        <v>585.85749999999996</v>
      </c>
      <c r="DT99" s="27">
        <f>IF($O99&gt;=DT$1,$S99+$Y99,$Y99)</f>
        <v>585.85749999999996</v>
      </c>
      <c r="DU99" s="27">
        <f>IF($O99&gt;=DU$1,$S99+$Y99,$Y99)</f>
        <v>585.85749999999996</v>
      </c>
      <c r="DV99" s="27">
        <f>IF($O99&gt;=DV$1,$S99+$Y99,$Y99)</f>
        <v>585.85749999999996</v>
      </c>
      <c r="DW99" s="27">
        <f>IF($O99&gt;=DW$1,$S99+$Y99,$Y99)</f>
        <v>585.85749999999996</v>
      </c>
      <c r="DX99" s="27">
        <f>IF($O99&gt;=DX$1,$S99+$Y99,$Y99)</f>
        <v>585.85749999999996</v>
      </c>
      <c r="DY99" s="27">
        <f>IF($O99&gt;=DY$1,$S99+$Y99,$Y99)</f>
        <v>585.85749999999996</v>
      </c>
      <c r="DZ99" s="27">
        <f>IF($O99&gt;=DZ$1,$S99+$Y99,$Y99)</f>
        <v>585.85749999999996</v>
      </c>
      <c r="EA99" s="27">
        <f>IF($O99&gt;=EA$1,$S99+$Y99,$Y99)</f>
        <v>585.85749999999996</v>
      </c>
      <c r="EB99" s="27">
        <f>IF($O99&gt;=EB$1,$S99+$Y99,$Y99)</f>
        <v>585.85749999999996</v>
      </c>
      <c r="EC99" s="27">
        <f>IF($O99&gt;=EC$1,$S99+$Y99,$Y99)</f>
        <v>585.85749999999996</v>
      </c>
      <c r="ED99" s="27">
        <f>IF($O99&gt;=ED$1,$S99+$Y99,$Y99)</f>
        <v>585.85749999999996</v>
      </c>
      <c r="EE99" s="27">
        <f>IF($O99&gt;=EE$1,$S99+$Y99,$Y99)</f>
        <v>585.85749999999996</v>
      </c>
      <c r="EF99" s="27">
        <f>IF($O99&gt;=EF$1,$S99+$Y99,$Y99)</f>
        <v>585.85749999999996</v>
      </c>
      <c r="EG99" s="27">
        <f>IF($O99&gt;=EG$1,$S99+$Y99,$Y99)</f>
        <v>585.85749999999996</v>
      </c>
      <c r="EH99" s="27">
        <f>IF($O99&gt;=EH$1,$S99+$Y99,$Y99)</f>
        <v>585.85749999999996</v>
      </c>
      <c r="EI99" s="27">
        <f>IF($O99&gt;=EI$1,$S99+$Y99,$Y99)</f>
        <v>585.85749999999996</v>
      </c>
      <c r="EJ99" s="27">
        <f>IF($O99&gt;=EJ$1,$S99+$Y99,$Y99)</f>
        <v>585.85749999999996</v>
      </c>
      <c r="EK99" s="27">
        <f>IF($O99&gt;=EK$1,$S99+$Y99,$Y99)</f>
        <v>585.85749999999996</v>
      </c>
      <c r="EL99" s="27">
        <f>IF($O99&gt;=EL$1,$S99+$Y99,$Y99)</f>
        <v>585.85749999999996</v>
      </c>
      <c r="EM99" s="27">
        <f>IF($O99&gt;=EM$1,$S99+$Y99,$Y99)</f>
        <v>585.85749999999996</v>
      </c>
      <c r="EN99" s="27">
        <f>IF($O99&gt;=EN$1,$S99+$Y99,$Y99)</f>
        <v>585.85749999999996</v>
      </c>
      <c r="EO99" s="27">
        <f>IF($O99&gt;=EO$1,$S99+$Y99,$Y99)</f>
        <v>585.85749999999996</v>
      </c>
      <c r="EP99" s="27">
        <f>IF($O99&gt;=EP$1,$S99+$Y99,$Y99)</f>
        <v>585.85749999999996</v>
      </c>
      <c r="EQ99" s="27">
        <f>IF($O99&gt;=EQ$1,$S99+$Y99,$Y99)</f>
        <v>585.85749999999996</v>
      </c>
      <c r="ER99" s="27">
        <f>IF($O99&gt;=ER$1,$S99+$Y99,$Y99)</f>
        <v>585.85749999999996</v>
      </c>
      <c r="ES99" s="27">
        <f>IF($O99&gt;=ES$1,$S99+$Y99,$Y99)</f>
        <v>585.85749999999996</v>
      </c>
      <c r="ET99" s="27">
        <f>IF($O99&gt;=ET$1,$S99+$Y99,$Y99)</f>
        <v>585.85749999999996</v>
      </c>
      <c r="EU99" s="27">
        <f>IF($O99&gt;=EU$1,$S99+$Y99,$Y99)</f>
        <v>585.85749999999996</v>
      </c>
      <c r="EV99" s="27">
        <f>IF($O99&gt;=EV$1,$S99,0)</f>
        <v>585.85749999999996</v>
      </c>
      <c r="EW99" s="27">
        <f>IF($O99&gt;=EW$1,$S99,0)</f>
        <v>585.85749999999996</v>
      </c>
      <c r="EX99" s="27">
        <f>IF($O99&gt;=EX$1,$S99,0)</f>
        <v>585.85749999999996</v>
      </c>
      <c r="EY99" s="27">
        <f>IF($O99&gt;=EY$1,$S99,0)</f>
        <v>585.85749999999996</v>
      </c>
      <c r="EZ99" s="27">
        <f>IF($O99&gt;=EZ$1,$S99,0)</f>
        <v>585.85749999999996</v>
      </c>
      <c r="FA99" s="27">
        <f>IF($O99&gt;=FA$1,$S99,0)</f>
        <v>585.85749999999996</v>
      </c>
      <c r="FB99" s="27">
        <f>IF($O99&gt;=FB$1,$S99,0)</f>
        <v>585.85749999999996</v>
      </c>
      <c r="FC99" s="27">
        <f>IF($O99&gt;=FC$1,$S99,0)</f>
        <v>585.85749999999996</v>
      </c>
      <c r="FD99" s="27">
        <f>IF($O99&gt;=FD$1,$S99,0)</f>
        <v>585.85749999999996</v>
      </c>
      <c r="FE99" s="27">
        <f>IF($O99&gt;=FE$1,$S99,0)</f>
        <v>585.85749999999996</v>
      </c>
      <c r="FF99" s="27">
        <f>IF($O99&gt;=FF$1,$S99,0)</f>
        <v>585.85749999999996</v>
      </c>
      <c r="FG99" s="27">
        <f>IF($O99&gt;=FG$1,$S99,0)</f>
        <v>585.85749999999996</v>
      </c>
      <c r="FH99" s="27">
        <f>IF($O99&gt;=FH$1,$S99,0)</f>
        <v>585.85749999999996</v>
      </c>
      <c r="FI99" s="27">
        <f>IF($O99&gt;=FI$1,$S99,0)</f>
        <v>585.85749999999996</v>
      </c>
      <c r="FJ99" s="27">
        <f>IF($O99&gt;=FJ$1,$S99,0)</f>
        <v>585.85749999999996</v>
      </c>
      <c r="FK99" s="27">
        <f>IF($O99&gt;=FK$1,$S99,0)</f>
        <v>585.85749999999996</v>
      </c>
      <c r="FL99" s="27">
        <f>IF($O99&gt;=FL$1,$S99,0)</f>
        <v>585.85749999999996</v>
      </c>
      <c r="FM99" s="27">
        <f>IF($O99&gt;=FM$1,$S99,0)</f>
        <v>585.85749999999996</v>
      </c>
      <c r="FN99" s="27">
        <f>IF($O99&gt;=FN$1,$S99,0)</f>
        <v>585.85749999999996</v>
      </c>
      <c r="FO99" s="27">
        <f>IF($O99&gt;=FO$1,$S99,0)</f>
        <v>585.85749999999996</v>
      </c>
      <c r="FP99" s="27">
        <f>IF($O99&gt;=FP$1,$S99,0)</f>
        <v>585.85749999999996</v>
      </c>
      <c r="FQ99" s="27">
        <f>IF($O99&gt;=FQ$1,$S99,0)</f>
        <v>585.85749999999996</v>
      </c>
      <c r="FR99" s="27">
        <f>IF($O99&gt;=FR$1,$S99,0)</f>
        <v>585.85749999999996</v>
      </c>
      <c r="FS99" s="27">
        <f>IF($O99&gt;=FS$1,$S99,0)</f>
        <v>585.85749999999996</v>
      </c>
      <c r="FT99" s="27">
        <f>IF($O99&gt;=FT$1,$S99,0)</f>
        <v>585.85749999999996</v>
      </c>
      <c r="FU99" s="27">
        <f>IF($O99&gt;=FU$1,$S99,0)</f>
        <v>585.85749999999996</v>
      </c>
      <c r="FV99" s="27">
        <f>IF($O99&gt;=FV$1,$S99,0)</f>
        <v>585.85749999999996</v>
      </c>
      <c r="FW99" s="27">
        <f>IF($O99&gt;=FW$1,$S99,0)</f>
        <v>585.85749999999996</v>
      </c>
      <c r="FX99" s="27">
        <f>IF($O99&gt;=FX$1,$S99,0)</f>
        <v>585.85749999999996</v>
      </c>
      <c r="FY99" s="27">
        <f>IF($O99&gt;=FY$1,$S99,0)</f>
        <v>585.85749999999996</v>
      </c>
      <c r="FZ99" s="27">
        <f>IF($O99&gt;=FZ$1,$S99,0)</f>
        <v>585.85749999999996</v>
      </c>
      <c r="GA99" s="27">
        <f>IF($O99&gt;=GA$1,$S99,0)</f>
        <v>585.85749999999996</v>
      </c>
      <c r="GB99" s="27">
        <f>IF($O99&gt;=GB$1,$S99,0)</f>
        <v>585.85749999999996</v>
      </c>
      <c r="GC99" s="27">
        <f>IF($O99&gt;=GC$1,$S99,0)</f>
        <v>585.85749999999996</v>
      </c>
      <c r="GD99" s="27">
        <f>IF($O99&gt;=GD$1,$S99,0)</f>
        <v>585.85749999999996</v>
      </c>
      <c r="GE99" s="27">
        <f>IF($O99&gt;=GE$1,$S99,0)</f>
        <v>585.85749999999996</v>
      </c>
      <c r="GF99" s="27">
        <f>IF($O99&gt;=GF$1,$S99,0)</f>
        <v>0</v>
      </c>
      <c r="GG99" s="27">
        <f>IF($O99&gt;=GG$1,$S99,0)</f>
        <v>0</v>
      </c>
      <c r="GH99" s="27">
        <f>IF($O99&gt;=GH$1,$S99,0)</f>
        <v>0</v>
      </c>
      <c r="GI99" s="27">
        <f>IF($O99&gt;=GI$1,$S99,0)</f>
        <v>0</v>
      </c>
      <c r="GJ99" s="27">
        <f>IF($O99&gt;=GJ$1,$S99,0)</f>
        <v>0</v>
      </c>
      <c r="GK99" s="27">
        <f>IF($O99&gt;=GK$1,$S99,0)</f>
        <v>0</v>
      </c>
      <c r="GL99" s="27">
        <f>IF($O99&gt;=GL$1,$S99,0)</f>
        <v>0</v>
      </c>
      <c r="GM99" s="27">
        <f>IF($O99&gt;=GM$1,$S99,0)</f>
        <v>0</v>
      </c>
      <c r="GN99" s="27">
        <f>IF($O99&gt;=GN$1,$S99,0)</f>
        <v>0</v>
      </c>
      <c r="GO99" s="27">
        <f>IF($O99&gt;=GO$1,$S99,0)</f>
        <v>0</v>
      </c>
      <c r="GP99" s="27">
        <f>IF($O99&gt;=GP$1,$S99,0)</f>
        <v>0</v>
      </c>
      <c r="GQ99" s="27">
        <f>IF($O99&gt;=GQ$1,$S99,0)</f>
        <v>0</v>
      </c>
      <c r="GR99" s="27">
        <f>IF($O99&gt;=GR$1,$S99,0)</f>
        <v>0</v>
      </c>
      <c r="GS99" s="27">
        <f>IF($O99&gt;=GS$1,$S99,0)</f>
        <v>0</v>
      </c>
      <c r="GT99" s="27">
        <f>IF($O99&gt;=GT$1,$S99,0)</f>
        <v>0</v>
      </c>
      <c r="GU99" s="27">
        <f>IF($O99&gt;=GU$1,$S99,0)</f>
        <v>0</v>
      </c>
      <c r="GV99" s="27">
        <f>IF($O99&gt;=GV$1,$S99,0)</f>
        <v>0</v>
      </c>
      <c r="GW99" s="27">
        <f>IF($O99&gt;=GW$1,$S99,0)</f>
        <v>0</v>
      </c>
      <c r="GX99" s="27">
        <f>IF($O99&gt;=GX$1,$S99,0)</f>
        <v>0</v>
      </c>
      <c r="GY99" s="27">
        <f>IF($O99&gt;=GY$1,$S99,0)</f>
        <v>0</v>
      </c>
      <c r="GZ99" s="27">
        <f>IF($O99&gt;=GZ$1,$S99,0)</f>
        <v>0</v>
      </c>
      <c r="HA99" s="27">
        <f>IF($O99&gt;=HA$1,$S99,0)</f>
        <v>0</v>
      </c>
      <c r="HB99" s="27">
        <f>IF($O99&gt;=HB$1,$S99,0)</f>
        <v>0</v>
      </c>
      <c r="HC99" s="27">
        <f>IF($O99&gt;=HC$1,$S99,0)</f>
        <v>0</v>
      </c>
    </row>
    <row r="100" spans="1:211">
      <c r="A100" s="3">
        <v>57410</v>
      </c>
      <c r="B100" s="3" t="s">
        <v>253</v>
      </c>
      <c r="C100" s="3" t="s">
        <v>104</v>
      </c>
      <c r="D100" s="3">
        <v>60</v>
      </c>
      <c r="E100" s="4">
        <v>34435</v>
      </c>
      <c r="F100" s="5">
        <v>24.208219178082192</v>
      </c>
      <c r="G100" s="3" t="s">
        <v>99</v>
      </c>
      <c r="H100" s="4">
        <v>21324</v>
      </c>
      <c r="I100" s="9" t="s">
        <v>832</v>
      </c>
      <c r="J100" s="5">
        <v>2415.3000000000002</v>
      </c>
      <c r="K100" s="31">
        <v>310</v>
      </c>
      <c r="L100" s="32">
        <v>24</v>
      </c>
      <c r="M100" s="33">
        <f>VLOOKUP(L100,FIND,3,TRUE)</f>
        <v>1.3</v>
      </c>
      <c r="N100" s="32">
        <f>IF(L100&gt;30,180,VLOOKUP(L100,TEMPO,2,FALSE))</f>
        <v>144</v>
      </c>
      <c r="O100" s="32">
        <f>IF(R100&gt;0,4,N100)</f>
        <v>144</v>
      </c>
      <c r="P100" s="96">
        <f>J100*M100*L100</f>
        <v>75357.360000000015</v>
      </c>
      <c r="Q100" s="96">
        <f>10934.45*2</f>
        <v>21868.9</v>
      </c>
      <c r="R100" s="96">
        <f>IF(P100&lt;=Q100,P100/4,0)</f>
        <v>0</v>
      </c>
      <c r="S100" s="5">
        <f>IF(P100&gt;=Q100,P100/N100,0)</f>
        <v>523.31500000000005</v>
      </c>
      <c r="T100" s="3"/>
      <c r="U100" s="3">
        <f>IF(T100="",1,0)</f>
        <v>1</v>
      </c>
      <c r="V100" s="3">
        <v>360</v>
      </c>
      <c r="W100" s="5">
        <v>0</v>
      </c>
      <c r="X100" s="5">
        <v>402.65</v>
      </c>
      <c r="Y100" s="5">
        <f>X100*W100</f>
        <v>0</v>
      </c>
      <c r="Z100" s="5">
        <v>400</v>
      </c>
      <c r="AA100" s="5">
        <f>S100+Y100+Z100</f>
        <v>923.31500000000005</v>
      </c>
      <c r="AB100" s="39">
        <f>(J100/12+J100/12*1.3333333333+450/12+J100/30*6/12+J100)*1.3+Y100+Z100+153.9</f>
        <v>4405.4056666579454</v>
      </c>
      <c r="AC100" s="39" t="s">
        <v>104</v>
      </c>
      <c r="AD100" s="39">
        <f>J100*1.3+400+153.9</f>
        <v>3693.7900000000004</v>
      </c>
      <c r="AE100" s="39">
        <f>SUMIFS('CUSTO MENSAL FUNC NOVO'!H:H,'CUSTO MENSAL FUNC NOVO'!A:A,'VALORES MENSAIS'!AC100)</f>
        <v>2035.3799999999999</v>
      </c>
      <c r="AF100" s="27">
        <f>IF($R100&gt;0,$R100,$S100)+$Y100+$Z100</f>
        <v>923.31500000000005</v>
      </c>
      <c r="AG100" s="27">
        <f>IF($R100&gt;0,$R100,$S100)+$Y100+$Z100</f>
        <v>923.31500000000005</v>
      </c>
      <c r="AH100" s="27">
        <f>IF($R100&gt;0,$R100,$S100)+$Y100+$Z100</f>
        <v>923.31500000000005</v>
      </c>
      <c r="AI100" s="27">
        <f>IF($R100&gt;0,$R100,$S100)+$Y100+$Z100</f>
        <v>923.31500000000005</v>
      </c>
      <c r="AJ100" s="27">
        <f>IF($O100&gt;=AJ$1,$S100+$Y100+$Z100,$Y100+$Z100)</f>
        <v>923.31500000000005</v>
      </c>
      <c r="AK100" s="27">
        <f>IF($O100&gt;=AK$1,$S100+$Y100+$Z100,$Y100+$Z100)</f>
        <v>923.31500000000005</v>
      </c>
      <c r="AL100" s="27">
        <f>IF($O100&gt;=AL$1,$S100+$Y100+$Z100,$Y100+$Z100)</f>
        <v>923.31500000000005</v>
      </c>
      <c r="AM100" s="27">
        <f>IF($O100&gt;=AM$1,$S100+$Y100+$Z100,$Y100+$Z100)</f>
        <v>923.31500000000005</v>
      </c>
      <c r="AN100" s="27">
        <f>IF($O100&gt;=AN$1,$S100+$Y100+$Z100,$Y100+$Z100)</f>
        <v>923.31500000000005</v>
      </c>
      <c r="AO100" s="27">
        <f>IF($O100&gt;=AO$1,$S100+$Y100+$Z100,$Y100+$Z100)</f>
        <v>923.31500000000005</v>
      </c>
      <c r="AP100" s="27">
        <f>IF($O100&gt;=AP$1,$S100+$Y100+$Z100,$Y100+$Z100)</f>
        <v>923.31500000000005</v>
      </c>
      <c r="AQ100" s="27">
        <f>IF($O100&gt;=AQ$1,$S100+$Y100+$Z100,$Y100+$Z100)</f>
        <v>923.31500000000005</v>
      </c>
      <c r="AR100" s="27">
        <f>IF($O100&gt;=AR$1,$S100+$Y100+$Z100,$Y100+$Z100)</f>
        <v>923.31500000000005</v>
      </c>
      <c r="AS100" s="27">
        <f>IF($O100&gt;=AS$1,$S100+$Y100+$Z100,$Y100+$Z100)</f>
        <v>923.31500000000005</v>
      </c>
      <c r="AT100" s="27">
        <f>IF($O100&gt;=AT$1,$S100+$Y100+$Z100,$Y100+$Z100)</f>
        <v>923.31500000000005</v>
      </c>
      <c r="AU100" s="27">
        <f>IF($O100&gt;=AU$1,$S100+$Y100+$Z100,$Y100+$Z100)</f>
        <v>923.31500000000005</v>
      </c>
      <c r="AV100" s="27">
        <f>IF($O100&gt;=AV$1,$S100+$Y100+$Z100,$Y100+$Z100)</f>
        <v>923.31500000000005</v>
      </c>
      <c r="AW100" s="27">
        <f>IF($O100&gt;=AW$1,$S100+$Y100+$Z100,$Y100+$Z100)</f>
        <v>923.31500000000005</v>
      </c>
      <c r="AX100" s="27">
        <f>IF($O100&gt;=AX$1,$S100+$Y100+$Z100,$Y100+$Z100)</f>
        <v>923.31500000000005</v>
      </c>
      <c r="AY100" s="27">
        <f>IF($O100&gt;=AY$1,$S100+$Y100+$Z100,$Y100+$Z100)</f>
        <v>923.31500000000005</v>
      </c>
      <c r="AZ100" s="27">
        <f>IF($O100&gt;=AZ$1,$S100+$Y100+$Z100,$Y100+$Z100)</f>
        <v>923.31500000000005</v>
      </c>
      <c r="BA100" s="27">
        <f>IF($O100&gt;=BA$1,$S100+$Y100+$Z100,$Y100+$Z100)</f>
        <v>923.31500000000005</v>
      </c>
      <c r="BB100" s="27">
        <f>IF($O100&gt;=BB$1,$S100+$Y100+$Z100,$Y100+$Z100)</f>
        <v>923.31500000000005</v>
      </c>
      <c r="BC100" s="27">
        <f>IF($O100&gt;=BC$1,$S100+$Y100+$Z100,$Y100+$Z100)</f>
        <v>923.31500000000005</v>
      </c>
      <c r="BD100" s="27">
        <f>IF($O100&gt;=BD$1,$S100+$Y100+$Z100,$Y100+$Z100)</f>
        <v>923.31500000000005</v>
      </c>
      <c r="BE100" s="27">
        <f>IF($O100&gt;=BE$1,$S100+$Y100+$Z100,$Y100+$Z100)</f>
        <v>923.31500000000005</v>
      </c>
      <c r="BF100" s="27">
        <f>IF($O100&gt;=BF$1,$S100+$Y100+$Z100,$Y100+$Z100)</f>
        <v>923.31500000000005</v>
      </c>
      <c r="BG100" s="27">
        <f>IF($O100&gt;=BG$1,$S100+$Y100+$Z100,$Y100+$Z100)</f>
        <v>923.31500000000005</v>
      </c>
      <c r="BH100" s="27">
        <f>IF($O100&gt;=BH$1,$S100+$Y100+$Z100,$Y100+$Z100)</f>
        <v>923.31500000000005</v>
      </c>
      <c r="BI100" s="27">
        <f>IF($O100&gt;=BI$1,$S100+$Y100+$Z100,$Y100+$Z100)</f>
        <v>923.31500000000005</v>
      </c>
      <c r="BJ100" s="27">
        <f>IF($O100&gt;=BJ$1,$S100+$Y100+$Z100,$Y100+$Z100)</f>
        <v>923.31500000000005</v>
      </c>
      <c r="BK100" s="27">
        <f>IF($O100&gt;=BK$1,$S100+$Y100+$Z100,$Y100+$Z100)</f>
        <v>923.31500000000005</v>
      </c>
      <c r="BL100" s="27">
        <f>IF($O100&gt;=BL$1,$S100+$Y100+$Z100,$Y100+$Z100)</f>
        <v>923.31500000000005</v>
      </c>
      <c r="BM100" s="27">
        <f>IF($O100&gt;=BM$1,$S100+$Y100+$Z100,$Y100+$Z100)</f>
        <v>923.31500000000005</v>
      </c>
      <c r="BN100" s="27">
        <f>IF($O100&gt;=BN$1,$S100+$Y100+$Z100,$Y100+$Z100)</f>
        <v>923.31500000000005</v>
      </c>
      <c r="BO100" s="27">
        <f>IF($O100&gt;=BO$1,$S100+$Y100+$Z100,$Y100+$Z100)</f>
        <v>923.31500000000005</v>
      </c>
      <c r="BP100" s="27">
        <f>IF($O100&gt;=BP$1,$S100+$Y100+$Z100,$Y100+$Z100)</f>
        <v>923.31500000000005</v>
      </c>
      <c r="BQ100" s="27">
        <f>IF($O100&gt;=BQ$1,$S100+$Y100+$Z100,$Y100+$Z100)</f>
        <v>923.31500000000005</v>
      </c>
      <c r="BR100" s="27">
        <f>IF($O100&gt;=BR$1,$S100+$Y100+$Z100,$Y100+$Z100)</f>
        <v>923.31500000000005</v>
      </c>
      <c r="BS100" s="27">
        <f>IF($O100&gt;=BS$1,$S100+$Y100+$Z100,$Y100+$Z100)</f>
        <v>923.31500000000005</v>
      </c>
      <c r="BT100" s="27">
        <f>IF($O100&gt;=BT$1,$S100+$Y100+$Z100,$Y100+$Z100)</f>
        <v>923.31500000000005</v>
      </c>
      <c r="BU100" s="27">
        <f>IF($O100&gt;=BU$1,$S100+$Y100+$Z100,$Y100+$Z100)</f>
        <v>923.31500000000005</v>
      </c>
      <c r="BV100" s="27">
        <f>IF($O100&gt;=BV$1,$S100+$Y100+$Z100,$Y100+$Z100)</f>
        <v>923.31500000000005</v>
      </c>
      <c r="BW100" s="27">
        <f>IF($O100&gt;=BW$1,$S100+$Y100+$Z100,$Y100+$Z100)</f>
        <v>923.31500000000005</v>
      </c>
      <c r="BX100" s="27">
        <f>IF($O100&gt;=BX$1,$S100+$Y100+$Z100,$Y100+$Z100)</f>
        <v>923.31500000000005</v>
      </c>
      <c r="BY100" s="27">
        <f>IF($O100&gt;=BY$1,$S100+$Y100+$Z100,$Y100+$Z100)</f>
        <v>923.31500000000005</v>
      </c>
      <c r="BZ100" s="27">
        <f>IF($O100&gt;=BZ$1,$S100+$Y100+$Z100,$Y100+$Z100)</f>
        <v>923.31500000000005</v>
      </c>
      <c r="CA100" s="27">
        <f>IF($O100&gt;=CA$1,$S100+$Y100+$Z100,$Y100+$Z100)</f>
        <v>923.31500000000005</v>
      </c>
      <c r="CB100" s="27">
        <f>IF($O100&gt;=CB$1,$S100+$Y100+$Z100,$Y100+$Z100)</f>
        <v>923.31500000000005</v>
      </c>
      <c r="CC100" s="27">
        <f>IF($O100&gt;=CC$1,$S100+$Y100+$Z100,$Y100+$Z100)</f>
        <v>923.31500000000005</v>
      </c>
      <c r="CD100" s="27">
        <f>IF($O100&gt;=CD$1,$S100+$Y100+$Z100,$Y100+$Z100)</f>
        <v>923.31500000000005</v>
      </c>
      <c r="CE100" s="27">
        <f>IF($O100&gt;=CE$1,$S100+$Y100+$Z100,$Y100+$Z100)</f>
        <v>923.31500000000005</v>
      </c>
      <c r="CF100" s="27">
        <f>IF($O100&gt;=CF$1,$S100+$Y100+$Z100,$Y100+$Z100)</f>
        <v>923.31500000000005</v>
      </c>
      <c r="CG100" s="27">
        <f>IF($O100&gt;=CG$1,$S100+$Y100+$Z100,$Y100+$Z100)</f>
        <v>923.31500000000005</v>
      </c>
      <c r="CH100" s="27">
        <f>IF($O100&gt;=CH$1,$S100+$Y100+$Z100,$Y100+$Z100)</f>
        <v>923.31500000000005</v>
      </c>
      <c r="CI100" s="27">
        <f>IF($O100&gt;=CI$1,$S100+$Y100+$Z100,$Y100+$Z100)</f>
        <v>923.31500000000005</v>
      </c>
      <c r="CJ100" s="27">
        <f>IF($O100&gt;=CJ$1,$S100+$Y100+$Z100,$Y100+$Z100)</f>
        <v>923.31500000000005</v>
      </c>
      <c r="CK100" s="27">
        <f>IF($O100&gt;=CK$1,$S100+$Y100+$Z100,$Y100+$Z100)</f>
        <v>923.31500000000005</v>
      </c>
      <c r="CL100" s="27">
        <f>IF($O100&gt;=CL$1,$S100+$Y100+$Z100,$Y100+$Z100)</f>
        <v>923.31500000000005</v>
      </c>
      <c r="CM100" s="27">
        <f>IF($O100&gt;=CM$1,$S100+$Y100+$Z100,$Y100+$Z100)</f>
        <v>923.31500000000005</v>
      </c>
      <c r="CN100" s="27">
        <f>IF($O100&gt;=CN$1,$S100+$Y100,$Y100)</f>
        <v>523.31500000000005</v>
      </c>
      <c r="CO100" s="27">
        <f>IF($O100&gt;=CO$1,$S100+$Y100,$Y100)</f>
        <v>523.31500000000005</v>
      </c>
      <c r="CP100" s="27">
        <f>IF($O100&gt;=CP$1,$S100+$Y100,$Y100)</f>
        <v>523.31500000000005</v>
      </c>
      <c r="CQ100" s="27">
        <f>IF($O100&gt;=CQ$1,$S100+$Y100,$Y100)</f>
        <v>523.31500000000005</v>
      </c>
      <c r="CR100" s="27">
        <f>IF($O100&gt;=CR$1,$S100+$Y100,$Y100)</f>
        <v>523.31500000000005</v>
      </c>
      <c r="CS100" s="27">
        <f>IF($O100&gt;=CS$1,$S100+$Y100,$Y100)</f>
        <v>523.31500000000005</v>
      </c>
      <c r="CT100" s="27">
        <f>IF($O100&gt;=CT$1,$S100+$Y100,$Y100)</f>
        <v>523.31500000000005</v>
      </c>
      <c r="CU100" s="27">
        <f>IF($O100&gt;=CU$1,$S100+$Y100,$Y100)</f>
        <v>523.31500000000005</v>
      </c>
      <c r="CV100" s="27">
        <f>IF($O100&gt;=CV$1,$S100+$Y100,$Y100)</f>
        <v>523.31500000000005</v>
      </c>
      <c r="CW100" s="27">
        <f>IF($O100&gt;=CW$1,$S100+$Y100,$Y100)</f>
        <v>523.31500000000005</v>
      </c>
      <c r="CX100" s="27">
        <f>IF($O100&gt;=CX$1,$S100+$Y100,$Y100)</f>
        <v>523.31500000000005</v>
      </c>
      <c r="CY100" s="27">
        <f>IF($O100&gt;=CY$1,$S100+$Y100,$Y100)</f>
        <v>523.31500000000005</v>
      </c>
      <c r="CZ100" s="27">
        <f>IF($O100&gt;=CZ$1,$S100+$Y100,$Y100)</f>
        <v>523.31500000000005</v>
      </c>
      <c r="DA100" s="27">
        <f>IF($O100&gt;=DA$1,$S100+$Y100,$Y100)</f>
        <v>523.31500000000005</v>
      </c>
      <c r="DB100" s="27">
        <f>IF($O100&gt;=DB$1,$S100+$Y100,$Y100)</f>
        <v>523.31500000000005</v>
      </c>
      <c r="DC100" s="27">
        <f>IF($O100&gt;=DC$1,$S100+$Y100,$Y100)</f>
        <v>523.31500000000005</v>
      </c>
      <c r="DD100" s="27">
        <f>IF($O100&gt;=DD$1,$S100+$Y100,$Y100)</f>
        <v>523.31500000000005</v>
      </c>
      <c r="DE100" s="27">
        <f>IF($O100&gt;=DE$1,$S100+$Y100,$Y100)</f>
        <v>523.31500000000005</v>
      </c>
      <c r="DF100" s="27">
        <f>IF($O100&gt;=DF$1,$S100+$Y100,$Y100)</f>
        <v>523.31500000000005</v>
      </c>
      <c r="DG100" s="27">
        <f>IF($O100&gt;=DG$1,$S100+$Y100,$Y100)</f>
        <v>523.31500000000005</v>
      </c>
      <c r="DH100" s="27">
        <f>IF($O100&gt;=DH$1,$S100+$Y100,$Y100)</f>
        <v>523.31500000000005</v>
      </c>
      <c r="DI100" s="27">
        <f>IF($O100&gt;=DI$1,$S100+$Y100,$Y100)</f>
        <v>523.31500000000005</v>
      </c>
      <c r="DJ100" s="27">
        <f>IF($O100&gt;=DJ$1,$S100+$Y100,$Y100)</f>
        <v>523.31500000000005</v>
      </c>
      <c r="DK100" s="27">
        <f>IF($O100&gt;=DK$1,$S100+$Y100,$Y100)</f>
        <v>523.31500000000005</v>
      </c>
      <c r="DL100" s="27">
        <f>IF($O100&gt;=DL$1,$S100+$Y100,$Y100)</f>
        <v>523.31500000000005</v>
      </c>
      <c r="DM100" s="27">
        <f>IF($O100&gt;=DM$1,$S100+$Y100,$Y100)</f>
        <v>523.31500000000005</v>
      </c>
      <c r="DN100" s="27">
        <f>IF($O100&gt;=DN$1,$S100+$Y100,$Y100)</f>
        <v>523.31500000000005</v>
      </c>
      <c r="DO100" s="27">
        <f>IF($O100&gt;=DO$1,$S100+$Y100,$Y100)</f>
        <v>523.31500000000005</v>
      </c>
      <c r="DP100" s="27">
        <f>IF($O100&gt;=DP$1,$S100+$Y100,$Y100)</f>
        <v>523.31500000000005</v>
      </c>
      <c r="DQ100" s="27">
        <f>IF($O100&gt;=DQ$1,$S100+$Y100,$Y100)</f>
        <v>523.31500000000005</v>
      </c>
      <c r="DR100" s="27">
        <f>IF($O100&gt;=DR$1,$S100+$Y100,$Y100)</f>
        <v>523.31500000000005</v>
      </c>
      <c r="DS100" s="27">
        <f>IF($O100&gt;=DS$1,$S100+$Y100,$Y100)</f>
        <v>523.31500000000005</v>
      </c>
      <c r="DT100" s="27">
        <f>IF($O100&gt;=DT$1,$S100+$Y100,$Y100)</f>
        <v>523.31500000000005</v>
      </c>
      <c r="DU100" s="27">
        <f>IF($O100&gt;=DU$1,$S100+$Y100,$Y100)</f>
        <v>523.31500000000005</v>
      </c>
      <c r="DV100" s="27">
        <f>IF($O100&gt;=DV$1,$S100+$Y100,$Y100)</f>
        <v>523.31500000000005</v>
      </c>
      <c r="DW100" s="27">
        <f>IF($O100&gt;=DW$1,$S100+$Y100,$Y100)</f>
        <v>523.31500000000005</v>
      </c>
      <c r="DX100" s="27">
        <f>IF($O100&gt;=DX$1,$S100+$Y100,$Y100)</f>
        <v>523.31500000000005</v>
      </c>
      <c r="DY100" s="27">
        <f>IF($O100&gt;=DY$1,$S100+$Y100,$Y100)</f>
        <v>523.31500000000005</v>
      </c>
      <c r="DZ100" s="27">
        <f>IF($O100&gt;=DZ$1,$S100+$Y100,$Y100)</f>
        <v>523.31500000000005</v>
      </c>
      <c r="EA100" s="27">
        <f>IF($O100&gt;=EA$1,$S100+$Y100,$Y100)</f>
        <v>523.31500000000005</v>
      </c>
      <c r="EB100" s="27">
        <f>IF($O100&gt;=EB$1,$S100+$Y100,$Y100)</f>
        <v>523.31500000000005</v>
      </c>
      <c r="EC100" s="27">
        <f>IF($O100&gt;=EC$1,$S100+$Y100,$Y100)</f>
        <v>523.31500000000005</v>
      </c>
      <c r="ED100" s="27">
        <f>IF($O100&gt;=ED$1,$S100+$Y100,$Y100)</f>
        <v>523.31500000000005</v>
      </c>
      <c r="EE100" s="27">
        <f>IF($O100&gt;=EE$1,$S100+$Y100,$Y100)</f>
        <v>523.31500000000005</v>
      </c>
      <c r="EF100" s="27">
        <f>IF($O100&gt;=EF$1,$S100+$Y100,$Y100)</f>
        <v>523.31500000000005</v>
      </c>
      <c r="EG100" s="27">
        <f>IF($O100&gt;=EG$1,$S100+$Y100,$Y100)</f>
        <v>523.31500000000005</v>
      </c>
      <c r="EH100" s="27">
        <f>IF($O100&gt;=EH$1,$S100+$Y100,$Y100)</f>
        <v>523.31500000000005</v>
      </c>
      <c r="EI100" s="27">
        <f>IF($O100&gt;=EI$1,$S100+$Y100,$Y100)</f>
        <v>523.31500000000005</v>
      </c>
      <c r="EJ100" s="27">
        <f>IF($O100&gt;=EJ$1,$S100+$Y100,$Y100)</f>
        <v>523.31500000000005</v>
      </c>
      <c r="EK100" s="27">
        <f>IF($O100&gt;=EK$1,$S100+$Y100,$Y100)</f>
        <v>523.31500000000005</v>
      </c>
      <c r="EL100" s="27">
        <f>IF($O100&gt;=EL$1,$S100+$Y100,$Y100)</f>
        <v>523.31500000000005</v>
      </c>
      <c r="EM100" s="27">
        <f>IF($O100&gt;=EM$1,$S100+$Y100,$Y100)</f>
        <v>523.31500000000005</v>
      </c>
      <c r="EN100" s="27">
        <f>IF($O100&gt;=EN$1,$S100+$Y100,$Y100)</f>
        <v>523.31500000000005</v>
      </c>
      <c r="EO100" s="27">
        <f>IF($O100&gt;=EO$1,$S100+$Y100,$Y100)</f>
        <v>523.31500000000005</v>
      </c>
      <c r="EP100" s="27">
        <f>IF($O100&gt;=EP$1,$S100+$Y100,$Y100)</f>
        <v>523.31500000000005</v>
      </c>
      <c r="EQ100" s="27">
        <f>IF($O100&gt;=EQ$1,$S100+$Y100,$Y100)</f>
        <v>523.31500000000005</v>
      </c>
      <c r="ER100" s="27">
        <f>IF($O100&gt;=ER$1,$S100+$Y100,$Y100)</f>
        <v>523.31500000000005</v>
      </c>
      <c r="ES100" s="27">
        <f>IF($O100&gt;=ES$1,$S100+$Y100,$Y100)</f>
        <v>523.31500000000005</v>
      </c>
      <c r="ET100" s="27">
        <f>IF($O100&gt;=ET$1,$S100+$Y100,$Y100)</f>
        <v>523.31500000000005</v>
      </c>
      <c r="EU100" s="27">
        <f>IF($O100&gt;=EU$1,$S100+$Y100,$Y100)</f>
        <v>523.31500000000005</v>
      </c>
      <c r="EV100" s="27">
        <f>IF($O100&gt;=EV$1,$S100,0)</f>
        <v>523.31500000000005</v>
      </c>
      <c r="EW100" s="27">
        <f>IF($O100&gt;=EW$1,$S100,0)</f>
        <v>523.31500000000005</v>
      </c>
      <c r="EX100" s="27">
        <f>IF($O100&gt;=EX$1,$S100,0)</f>
        <v>523.31500000000005</v>
      </c>
      <c r="EY100" s="27">
        <f>IF($O100&gt;=EY$1,$S100,0)</f>
        <v>523.31500000000005</v>
      </c>
      <c r="EZ100" s="27">
        <f>IF($O100&gt;=EZ$1,$S100,0)</f>
        <v>523.31500000000005</v>
      </c>
      <c r="FA100" s="27">
        <f>IF($O100&gt;=FA$1,$S100,0)</f>
        <v>523.31500000000005</v>
      </c>
      <c r="FB100" s="27">
        <f>IF($O100&gt;=FB$1,$S100,0)</f>
        <v>523.31500000000005</v>
      </c>
      <c r="FC100" s="27">
        <f>IF($O100&gt;=FC$1,$S100,0)</f>
        <v>523.31500000000005</v>
      </c>
      <c r="FD100" s="27">
        <f>IF($O100&gt;=FD$1,$S100,0)</f>
        <v>523.31500000000005</v>
      </c>
      <c r="FE100" s="27">
        <f>IF($O100&gt;=FE$1,$S100,0)</f>
        <v>523.31500000000005</v>
      </c>
      <c r="FF100" s="27">
        <f>IF($O100&gt;=FF$1,$S100,0)</f>
        <v>523.31500000000005</v>
      </c>
      <c r="FG100" s="27">
        <f>IF($O100&gt;=FG$1,$S100,0)</f>
        <v>523.31500000000005</v>
      </c>
      <c r="FH100" s="27">
        <f>IF($O100&gt;=FH$1,$S100,0)</f>
        <v>523.31500000000005</v>
      </c>
      <c r="FI100" s="27">
        <f>IF($O100&gt;=FI$1,$S100,0)</f>
        <v>523.31500000000005</v>
      </c>
      <c r="FJ100" s="27">
        <f>IF($O100&gt;=FJ$1,$S100,0)</f>
        <v>523.31500000000005</v>
      </c>
      <c r="FK100" s="27">
        <f>IF($O100&gt;=FK$1,$S100,0)</f>
        <v>523.31500000000005</v>
      </c>
      <c r="FL100" s="27">
        <f>IF($O100&gt;=FL$1,$S100,0)</f>
        <v>523.31500000000005</v>
      </c>
      <c r="FM100" s="27">
        <f>IF($O100&gt;=FM$1,$S100,0)</f>
        <v>523.31500000000005</v>
      </c>
      <c r="FN100" s="27">
        <f>IF($O100&gt;=FN$1,$S100,0)</f>
        <v>523.31500000000005</v>
      </c>
      <c r="FO100" s="27">
        <f>IF($O100&gt;=FO$1,$S100,0)</f>
        <v>523.31500000000005</v>
      </c>
      <c r="FP100" s="27">
        <f>IF($O100&gt;=FP$1,$S100,0)</f>
        <v>523.31500000000005</v>
      </c>
      <c r="FQ100" s="27">
        <f>IF($O100&gt;=FQ$1,$S100,0)</f>
        <v>523.31500000000005</v>
      </c>
      <c r="FR100" s="27">
        <f>IF($O100&gt;=FR$1,$S100,0)</f>
        <v>523.31500000000005</v>
      </c>
      <c r="FS100" s="27">
        <f>IF($O100&gt;=FS$1,$S100,0)</f>
        <v>523.31500000000005</v>
      </c>
      <c r="FT100" s="27">
        <f>IF($O100&gt;=FT$1,$S100,0)</f>
        <v>0</v>
      </c>
      <c r="FU100" s="27">
        <f>IF($O100&gt;=FU$1,$S100,0)</f>
        <v>0</v>
      </c>
      <c r="FV100" s="27">
        <f>IF($O100&gt;=FV$1,$S100,0)</f>
        <v>0</v>
      </c>
      <c r="FW100" s="27">
        <f>IF($O100&gt;=FW$1,$S100,0)</f>
        <v>0</v>
      </c>
      <c r="FX100" s="27">
        <f>IF($O100&gt;=FX$1,$S100,0)</f>
        <v>0</v>
      </c>
      <c r="FY100" s="27">
        <f>IF($O100&gt;=FY$1,$S100,0)</f>
        <v>0</v>
      </c>
      <c r="FZ100" s="27">
        <f>IF($O100&gt;=FZ$1,$S100,0)</f>
        <v>0</v>
      </c>
      <c r="GA100" s="27">
        <f>IF($O100&gt;=GA$1,$S100,0)</f>
        <v>0</v>
      </c>
      <c r="GB100" s="27">
        <f>IF($O100&gt;=GB$1,$S100,0)</f>
        <v>0</v>
      </c>
      <c r="GC100" s="27">
        <f>IF($O100&gt;=GC$1,$S100,0)</f>
        <v>0</v>
      </c>
      <c r="GD100" s="27">
        <f>IF($O100&gt;=GD$1,$S100,0)</f>
        <v>0</v>
      </c>
      <c r="GE100" s="27">
        <f>IF($O100&gt;=GE$1,$S100,0)</f>
        <v>0</v>
      </c>
      <c r="GF100" s="27">
        <f>IF($O100&gt;=GF$1,$S100,0)</f>
        <v>0</v>
      </c>
      <c r="GG100" s="27">
        <f>IF($O100&gt;=GG$1,$S100,0)</f>
        <v>0</v>
      </c>
      <c r="GH100" s="27">
        <f>IF($O100&gt;=GH$1,$S100,0)</f>
        <v>0</v>
      </c>
      <c r="GI100" s="27">
        <f>IF($O100&gt;=GI$1,$S100,0)</f>
        <v>0</v>
      </c>
      <c r="GJ100" s="27">
        <f>IF($O100&gt;=GJ$1,$S100,0)</f>
        <v>0</v>
      </c>
      <c r="GK100" s="27">
        <f>IF($O100&gt;=GK$1,$S100,0)</f>
        <v>0</v>
      </c>
      <c r="GL100" s="27">
        <f>IF($O100&gt;=GL$1,$S100,0)</f>
        <v>0</v>
      </c>
      <c r="GM100" s="27">
        <f>IF($O100&gt;=GM$1,$S100,0)</f>
        <v>0</v>
      </c>
      <c r="GN100" s="27">
        <f>IF($O100&gt;=GN$1,$S100,0)</f>
        <v>0</v>
      </c>
      <c r="GO100" s="27">
        <f>IF($O100&gt;=GO$1,$S100,0)</f>
        <v>0</v>
      </c>
      <c r="GP100" s="27">
        <f>IF($O100&gt;=GP$1,$S100,0)</f>
        <v>0</v>
      </c>
      <c r="GQ100" s="27">
        <f>IF($O100&gt;=GQ$1,$S100,0)</f>
        <v>0</v>
      </c>
      <c r="GR100" s="27">
        <f>IF($O100&gt;=GR$1,$S100,0)</f>
        <v>0</v>
      </c>
      <c r="GS100" s="27">
        <f>IF($O100&gt;=GS$1,$S100,0)</f>
        <v>0</v>
      </c>
      <c r="GT100" s="27">
        <f>IF($O100&gt;=GT$1,$S100,0)</f>
        <v>0</v>
      </c>
      <c r="GU100" s="27">
        <f>IF($O100&gt;=GU$1,$S100,0)</f>
        <v>0</v>
      </c>
      <c r="GV100" s="27">
        <f>IF($O100&gt;=GV$1,$S100,0)</f>
        <v>0</v>
      </c>
      <c r="GW100" s="27">
        <f>IF($O100&gt;=GW$1,$S100,0)</f>
        <v>0</v>
      </c>
      <c r="GX100" s="27">
        <f>IF($O100&gt;=GX$1,$S100,0)</f>
        <v>0</v>
      </c>
      <c r="GY100" s="27">
        <f>IF($O100&gt;=GY$1,$S100,0)</f>
        <v>0</v>
      </c>
      <c r="GZ100" s="27">
        <f>IF($O100&gt;=GZ$1,$S100,0)</f>
        <v>0</v>
      </c>
      <c r="HA100" s="27">
        <f>IF($O100&gt;=HA$1,$S100,0)</f>
        <v>0</v>
      </c>
      <c r="HB100" s="27">
        <f>IF($O100&gt;=HB$1,$S100,0)</f>
        <v>0</v>
      </c>
      <c r="HC100" s="27">
        <f>IF($O100&gt;=HC$1,$S100,0)</f>
        <v>0</v>
      </c>
    </row>
    <row r="101" spans="1:211">
      <c r="A101" s="3">
        <v>5002</v>
      </c>
      <c r="B101" s="3" t="s">
        <v>362</v>
      </c>
      <c r="C101" s="3" t="s">
        <v>18</v>
      </c>
      <c r="D101" s="3">
        <v>58</v>
      </c>
      <c r="E101" s="4">
        <v>31505</v>
      </c>
      <c r="F101" s="5">
        <v>32.235616438356168</v>
      </c>
      <c r="G101" s="3" t="s">
        <v>99</v>
      </c>
      <c r="H101" s="4">
        <v>22094</v>
      </c>
      <c r="I101" s="9" t="s">
        <v>832</v>
      </c>
      <c r="J101" s="5">
        <v>1912.45</v>
      </c>
      <c r="K101" s="31">
        <v>310</v>
      </c>
      <c r="L101" s="32">
        <v>32</v>
      </c>
      <c r="M101" s="33">
        <f>VLOOKUP(L101,FIND,3,TRUE)</f>
        <v>1.5</v>
      </c>
      <c r="N101" s="32">
        <f>IF(L101&gt;30,180,VLOOKUP(L101,TEMPO,2,FALSE))</f>
        <v>180</v>
      </c>
      <c r="O101" s="32">
        <f>IF(R101&gt;0,4,N101)</f>
        <v>180</v>
      </c>
      <c r="P101" s="96">
        <f>J101*M101*L101</f>
        <v>91797.6</v>
      </c>
      <c r="Q101" s="96">
        <f>10934.45*2</f>
        <v>21868.9</v>
      </c>
      <c r="R101" s="96">
        <f>IF(P101&lt;=Q101,P101/4,0)</f>
        <v>0</v>
      </c>
      <c r="S101" s="5">
        <f>IF(P101&gt;=Q101,P101/N101,0)</f>
        <v>509.98666666666668</v>
      </c>
      <c r="T101" s="3"/>
      <c r="U101" s="3">
        <f>IF(T101="",1,0)</f>
        <v>1</v>
      </c>
      <c r="V101" s="3">
        <v>46</v>
      </c>
      <c r="W101" s="5">
        <v>0</v>
      </c>
      <c r="X101" s="5">
        <v>245.73</v>
      </c>
      <c r="Y101" s="5">
        <f>X101*W101</f>
        <v>0</v>
      </c>
      <c r="Z101" s="5">
        <v>400</v>
      </c>
      <c r="AA101" s="5">
        <f>S101+Y101+Z101</f>
        <v>909.98666666666668</v>
      </c>
      <c r="AB101" s="39">
        <f>(J101/12+J101/12*1.3333333333+450/12+J101/30*6/12+J101)*1.3+Y101+Z101+153.9</f>
        <v>3613.6962777708723</v>
      </c>
      <c r="AC101" s="39" t="s">
        <v>18</v>
      </c>
      <c r="AD101" s="39">
        <f>J101*1.3+400+153.9</f>
        <v>3040.085</v>
      </c>
      <c r="AE101" s="39">
        <f>SUMIFS('CUSTO MENSAL FUNC NOVO'!H:H,'CUSTO MENSAL FUNC NOVO'!A:A,'VALORES MENSAIS'!AC101)</f>
        <v>1902.2210000000002</v>
      </c>
      <c r="AF101" s="27">
        <f>IF($R101&gt;0,$R101,$S101)+$Y101+$Z101</f>
        <v>909.98666666666668</v>
      </c>
      <c r="AG101" s="27">
        <f>IF($R101&gt;0,$R101,$S101)+$Y101+$Z101</f>
        <v>909.98666666666668</v>
      </c>
      <c r="AH101" s="27">
        <f>IF($R101&gt;0,$R101,$S101)+$Y101+$Z101</f>
        <v>909.98666666666668</v>
      </c>
      <c r="AI101" s="27">
        <f>IF($R101&gt;0,$R101,$S101)+$Y101+$Z101</f>
        <v>909.98666666666668</v>
      </c>
      <c r="AJ101" s="27">
        <f>IF($O101&gt;=AJ$1,$S101+$Y101+$Z101,$Y101+$Z101)</f>
        <v>909.98666666666668</v>
      </c>
      <c r="AK101" s="27">
        <f>IF($O101&gt;=AK$1,$S101+$Y101+$Z101,$Y101+$Z101)</f>
        <v>909.98666666666668</v>
      </c>
      <c r="AL101" s="27">
        <f>IF($O101&gt;=AL$1,$S101+$Y101+$Z101,$Y101+$Z101)</f>
        <v>909.98666666666668</v>
      </c>
      <c r="AM101" s="27">
        <f>IF($O101&gt;=AM$1,$S101+$Y101+$Z101,$Y101+$Z101)</f>
        <v>909.98666666666668</v>
      </c>
      <c r="AN101" s="27">
        <f>IF($O101&gt;=AN$1,$S101+$Y101+$Z101,$Y101+$Z101)</f>
        <v>909.98666666666668</v>
      </c>
      <c r="AO101" s="27">
        <f>IF($O101&gt;=AO$1,$S101+$Y101+$Z101,$Y101+$Z101)</f>
        <v>909.98666666666668</v>
      </c>
      <c r="AP101" s="27">
        <f>IF($O101&gt;=AP$1,$S101+$Y101+$Z101,$Y101+$Z101)</f>
        <v>909.98666666666668</v>
      </c>
      <c r="AQ101" s="27">
        <f>IF($O101&gt;=AQ$1,$S101+$Y101+$Z101,$Y101+$Z101)</f>
        <v>909.98666666666668</v>
      </c>
      <c r="AR101" s="27">
        <f>IF($O101&gt;=AR$1,$S101+$Y101+$Z101,$Y101+$Z101)</f>
        <v>909.98666666666668</v>
      </c>
      <c r="AS101" s="27">
        <f>IF($O101&gt;=AS$1,$S101+$Y101+$Z101,$Y101+$Z101)</f>
        <v>909.98666666666668</v>
      </c>
      <c r="AT101" s="27">
        <f>IF($O101&gt;=AT$1,$S101+$Y101+$Z101,$Y101+$Z101)</f>
        <v>909.98666666666668</v>
      </c>
      <c r="AU101" s="27">
        <f>IF($O101&gt;=AU$1,$S101+$Y101+$Z101,$Y101+$Z101)</f>
        <v>909.98666666666668</v>
      </c>
      <c r="AV101" s="27">
        <f>IF($O101&gt;=AV$1,$S101+$Y101+$Z101,$Y101+$Z101)</f>
        <v>909.98666666666668</v>
      </c>
      <c r="AW101" s="27">
        <f>IF($O101&gt;=AW$1,$S101+$Y101+$Z101,$Y101+$Z101)</f>
        <v>909.98666666666668</v>
      </c>
      <c r="AX101" s="27">
        <f>IF($O101&gt;=AX$1,$S101+$Y101+$Z101,$Y101+$Z101)</f>
        <v>909.98666666666668</v>
      </c>
      <c r="AY101" s="27">
        <f>IF($O101&gt;=AY$1,$S101+$Y101+$Z101,$Y101+$Z101)</f>
        <v>909.98666666666668</v>
      </c>
      <c r="AZ101" s="27">
        <f>IF($O101&gt;=AZ$1,$S101+$Y101+$Z101,$Y101+$Z101)</f>
        <v>909.98666666666668</v>
      </c>
      <c r="BA101" s="27">
        <f>IF($O101&gt;=BA$1,$S101+$Y101+$Z101,$Y101+$Z101)</f>
        <v>909.98666666666668</v>
      </c>
      <c r="BB101" s="27">
        <f>IF($O101&gt;=BB$1,$S101+$Y101+$Z101,$Y101+$Z101)</f>
        <v>909.98666666666668</v>
      </c>
      <c r="BC101" s="27">
        <f>IF($O101&gt;=BC$1,$S101+$Y101+$Z101,$Y101+$Z101)</f>
        <v>909.98666666666668</v>
      </c>
      <c r="BD101" s="27">
        <f>IF($O101&gt;=BD$1,$S101+$Y101+$Z101,$Y101+$Z101)</f>
        <v>909.98666666666668</v>
      </c>
      <c r="BE101" s="27">
        <f>IF($O101&gt;=BE$1,$S101+$Y101+$Z101,$Y101+$Z101)</f>
        <v>909.98666666666668</v>
      </c>
      <c r="BF101" s="27">
        <f>IF($O101&gt;=BF$1,$S101+$Y101+$Z101,$Y101+$Z101)</f>
        <v>909.98666666666668</v>
      </c>
      <c r="BG101" s="27">
        <f>IF($O101&gt;=BG$1,$S101+$Y101+$Z101,$Y101+$Z101)</f>
        <v>909.98666666666668</v>
      </c>
      <c r="BH101" s="27">
        <f>IF($O101&gt;=BH$1,$S101+$Y101+$Z101,$Y101+$Z101)</f>
        <v>909.98666666666668</v>
      </c>
      <c r="BI101" s="27">
        <f>IF($O101&gt;=BI$1,$S101+$Y101+$Z101,$Y101+$Z101)</f>
        <v>909.98666666666668</v>
      </c>
      <c r="BJ101" s="27">
        <f>IF($O101&gt;=BJ$1,$S101+$Y101+$Z101,$Y101+$Z101)</f>
        <v>909.98666666666668</v>
      </c>
      <c r="BK101" s="27">
        <f>IF($O101&gt;=BK$1,$S101+$Y101+$Z101,$Y101+$Z101)</f>
        <v>909.98666666666668</v>
      </c>
      <c r="BL101" s="27">
        <f>IF($O101&gt;=BL$1,$S101+$Y101+$Z101,$Y101+$Z101)</f>
        <v>909.98666666666668</v>
      </c>
      <c r="BM101" s="27">
        <f>IF($O101&gt;=BM$1,$S101+$Y101+$Z101,$Y101+$Z101)</f>
        <v>909.98666666666668</v>
      </c>
      <c r="BN101" s="27">
        <f>IF($O101&gt;=BN$1,$S101+$Y101+$Z101,$Y101+$Z101)</f>
        <v>909.98666666666668</v>
      </c>
      <c r="BO101" s="27">
        <f>IF($O101&gt;=BO$1,$S101+$Y101+$Z101,$Y101+$Z101)</f>
        <v>909.98666666666668</v>
      </c>
      <c r="BP101" s="27">
        <f>IF($O101&gt;=BP$1,$S101+$Y101+$Z101,$Y101+$Z101)</f>
        <v>909.98666666666668</v>
      </c>
      <c r="BQ101" s="27">
        <f>IF($O101&gt;=BQ$1,$S101+$Y101+$Z101,$Y101+$Z101)</f>
        <v>909.98666666666668</v>
      </c>
      <c r="BR101" s="27">
        <f>IF($O101&gt;=BR$1,$S101+$Y101+$Z101,$Y101+$Z101)</f>
        <v>909.98666666666668</v>
      </c>
      <c r="BS101" s="27">
        <f>IF($O101&gt;=BS$1,$S101+$Y101+$Z101,$Y101+$Z101)</f>
        <v>909.98666666666668</v>
      </c>
      <c r="BT101" s="27">
        <f>IF($O101&gt;=BT$1,$S101+$Y101+$Z101,$Y101+$Z101)</f>
        <v>909.98666666666668</v>
      </c>
      <c r="BU101" s="27">
        <f>IF($O101&gt;=BU$1,$S101+$Y101+$Z101,$Y101+$Z101)</f>
        <v>909.98666666666668</v>
      </c>
      <c r="BV101" s="27">
        <f>IF($O101&gt;=BV$1,$S101+$Y101+$Z101,$Y101+$Z101)</f>
        <v>909.98666666666668</v>
      </c>
      <c r="BW101" s="27">
        <f>IF($O101&gt;=BW$1,$S101+$Y101+$Z101,$Y101+$Z101)</f>
        <v>909.98666666666668</v>
      </c>
      <c r="BX101" s="27">
        <f>IF($O101&gt;=BX$1,$S101+$Y101+$Z101,$Y101+$Z101)</f>
        <v>909.98666666666668</v>
      </c>
      <c r="BY101" s="27">
        <f>IF($O101&gt;=BY$1,$S101+$Y101+$Z101,$Y101+$Z101)</f>
        <v>909.98666666666668</v>
      </c>
      <c r="BZ101" s="27">
        <f>IF($O101&gt;=BZ$1,$S101+$Y101+$Z101,$Y101+$Z101)</f>
        <v>909.98666666666668</v>
      </c>
      <c r="CA101" s="27">
        <f>IF($O101&gt;=CA$1,$S101+$Y101+$Z101,$Y101+$Z101)</f>
        <v>909.98666666666668</v>
      </c>
      <c r="CB101" s="27">
        <f>IF($O101&gt;=CB$1,$S101+$Y101+$Z101,$Y101+$Z101)</f>
        <v>909.98666666666668</v>
      </c>
      <c r="CC101" s="27">
        <f>IF($O101&gt;=CC$1,$S101+$Y101+$Z101,$Y101+$Z101)</f>
        <v>909.98666666666668</v>
      </c>
      <c r="CD101" s="27">
        <f>IF($O101&gt;=CD$1,$S101+$Y101+$Z101,$Y101+$Z101)</f>
        <v>909.98666666666668</v>
      </c>
      <c r="CE101" s="27">
        <f>IF($O101&gt;=CE$1,$S101+$Y101+$Z101,$Y101+$Z101)</f>
        <v>909.98666666666668</v>
      </c>
      <c r="CF101" s="27">
        <f>IF($O101&gt;=CF$1,$S101+$Y101+$Z101,$Y101+$Z101)</f>
        <v>909.98666666666668</v>
      </c>
      <c r="CG101" s="27">
        <f>IF($O101&gt;=CG$1,$S101+$Y101+$Z101,$Y101+$Z101)</f>
        <v>909.98666666666668</v>
      </c>
      <c r="CH101" s="27">
        <f>IF($O101&gt;=CH$1,$S101+$Y101+$Z101,$Y101+$Z101)</f>
        <v>909.98666666666668</v>
      </c>
      <c r="CI101" s="27">
        <f>IF($O101&gt;=CI$1,$S101+$Y101+$Z101,$Y101+$Z101)</f>
        <v>909.98666666666668</v>
      </c>
      <c r="CJ101" s="27">
        <f>IF($O101&gt;=CJ$1,$S101+$Y101+$Z101,$Y101+$Z101)</f>
        <v>909.98666666666668</v>
      </c>
      <c r="CK101" s="27">
        <f>IF($O101&gt;=CK$1,$S101+$Y101+$Z101,$Y101+$Z101)</f>
        <v>909.98666666666668</v>
      </c>
      <c r="CL101" s="27">
        <f>IF($O101&gt;=CL$1,$S101+$Y101+$Z101,$Y101+$Z101)</f>
        <v>909.98666666666668</v>
      </c>
      <c r="CM101" s="27">
        <f>IF($O101&gt;=CM$1,$S101+$Y101+$Z101,$Y101+$Z101)</f>
        <v>909.98666666666668</v>
      </c>
      <c r="CN101" s="27">
        <f>IF($O101&gt;=CN$1,$S101+$Y101,$Y101)</f>
        <v>509.98666666666668</v>
      </c>
      <c r="CO101" s="27">
        <f>IF($O101&gt;=CO$1,$S101+$Y101,$Y101)</f>
        <v>509.98666666666668</v>
      </c>
      <c r="CP101" s="27">
        <f>IF($O101&gt;=CP$1,$S101+$Y101,$Y101)</f>
        <v>509.98666666666668</v>
      </c>
      <c r="CQ101" s="27">
        <f>IF($O101&gt;=CQ$1,$S101+$Y101,$Y101)</f>
        <v>509.98666666666668</v>
      </c>
      <c r="CR101" s="27">
        <f>IF($O101&gt;=CR$1,$S101+$Y101,$Y101)</f>
        <v>509.98666666666668</v>
      </c>
      <c r="CS101" s="27">
        <f>IF($O101&gt;=CS$1,$S101+$Y101,$Y101)</f>
        <v>509.98666666666668</v>
      </c>
      <c r="CT101" s="27">
        <f>IF($O101&gt;=CT$1,$S101+$Y101,$Y101)</f>
        <v>509.98666666666668</v>
      </c>
      <c r="CU101" s="27">
        <f>IF($O101&gt;=CU$1,$S101+$Y101,$Y101)</f>
        <v>509.98666666666668</v>
      </c>
      <c r="CV101" s="27">
        <f>IF($O101&gt;=CV$1,$S101+$Y101,$Y101)</f>
        <v>509.98666666666668</v>
      </c>
      <c r="CW101" s="27">
        <f>IF($O101&gt;=CW$1,$S101+$Y101,$Y101)</f>
        <v>509.98666666666668</v>
      </c>
      <c r="CX101" s="27">
        <f>IF($O101&gt;=CX$1,$S101+$Y101,$Y101)</f>
        <v>509.98666666666668</v>
      </c>
      <c r="CY101" s="27">
        <f>IF($O101&gt;=CY$1,$S101+$Y101,$Y101)</f>
        <v>509.98666666666668</v>
      </c>
      <c r="CZ101" s="27">
        <f>IF($O101&gt;=CZ$1,$S101+$Y101,$Y101)</f>
        <v>509.98666666666668</v>
      </c>
      <c r="DA101" s="27">
        <f>IF($O101&gt;=DA$1,$S101+$Y101,$Y101)</f>
        <v>509.98666666666668</v>
      </c>
      <c r="DB101" s="27">
        <f>IF($O101&gt;=DB$1,$S101+$Y101,$Y101)</f>
        <v>509.98666666666668</v>
      </c>
      <c r="DC101" s="27">
        <f>IF($O101&gt;=DC$1,$S101+$Y101,$Y101)</f>
        <v>509.98666666666668</v>
      </c>
      <c r="DD101" s="27">
        <f>IF($O101&gt;=DD$1,$S101+$Y101,$Y101)</f>
        <v>509.98666666666668</v>
      </c>
      <c r="DE101" s="27">
        <f>IF($O101&gt;=DE$1,$S101+$Y101,$Y101)</f>
        <v>509.98666666666668</v>
      </c>
      <c r="DF101" s="27">
        <f>IF($O101&gt;=DF$1,$S101+$Y101,$Y101)</f>
        <v>509.98666666666668</v>
      </c>
      <c r="DG101" s="27">
        <f>IF($O101&gt;=DG$1,$S101+$Y101,$Y101)</f>
        <v>509.98666666666668</v>
      </c>
      <c r="DH101" s="27">
        <f>IF($O101&gt;=DH$1,$S101+$Y101,$Y101)</f>
        <v>509.98666666666668</v>
      </c>
      <c r="DI101" s="27">
        <f>IF($O101&gt;=DI$1,$S101+$Y101,$Y101)</f>
        <v>509.98666666666668</v>
      </c>
      <c r="DJ101" s="27">
        <f>IF($O101&gt;=DJ$1,$S101+$Y101,$Y101)</f>
        <v>509.98666666666668</v>
      </c>
      <c r="DK101" s="27">
        <f>IF($O101&gt;=DK$1,$S101+$Y101,$Y101)</f>
        <v>509.98666666666668</v>
      </c>
      <c r="DL101" s="27">
        <f>IF($O101&gt;=DL$1,$S101+$Y101,$Y101)</f>
        <v>509.98666666666668</v>
      </c>
      <c r="DM101" s="27">
        <f>IF($O101&gt;=DM$1,$S101+$Y101,$Y101)</f>
        <v>509.98666666666668</v>
      </c>
      <c r="DN101" s="27">
        <f>IF($O101&gt;=DN$1,$S101+$Y101,$Y101)</f>
        <v>509.98666666666668</v>
      </c>
      <c r="DO101" s="27">
        <f>IF($O101&gt;=DO$1,$S101+$Y101,$Y101)</f>
        <v>509.98666666666668</v>
      </c>
      <c r="DP101" s="27">
        <f>IF($O101&gt;=DP$1,$S101+$Y101,$Y101)</f>
        <v>509.98666666666668</v>
      </c>
      <c r="DQ101" s="27">
        <f>IF($O101&gt;=DQ$1,$S101+$Y101,$Y101)</f>
        <v>509.98666666666668</v>
      </c>
      <c r="DR101" s="27">
        <f>IF($O101&gt;=DR$1,$S101+$Y101,$Y101)</f>
        <v>509.98666666666668</v>
      </c>
      <c r="DS101" s="27">
        <f>IF($O101&gt;=DS$1,$S101+$Y101,$Y101)</f>
        <v>509.98666666666668</v>
      </c>
      <c r="DT101" s="27">
        <f>IF($O101&gt;=DT$1,$S101+$Y101,$Y101)</f>
        <v>509.98666666666668</v>
      </c>
      <c r="DU101" s="27">
        <f>IF($O101&gt;=DU$1,$S101+$Y101,$Y101)</f>
        <v>509.98666666666668</v>
      </c>
      <c r="DV101" s="27">
        <f>IF($O101&gt;=DV$1,$S101+$Y101,$Y101)</f>
        <v>509.98666666666668</v>
      </c>
      <c r="DW101" s="27">
        <f>IF($O101&gt;=DW$1,$S101+$Y101,$Y101)</f>
        <v>509.98666666666668</v>
      </c>
      <c r="DX101" s="27">
        <f>IF($O101&gt;=DX$1,$S101+$Y101,$Y101)</f>
        <v>509.98666666666668</v>
      </c>
      <c r="DY101" s="27">
        <f>IF($O101&gt;=DY$1,$S101+$Y101,$Y101)</f>
        <v>509.98666666666668</v>
      </c>
      <c r="DZ101" s="27">
        <f>IF($O101&gt;=DZ$1,$S101+$Y101,$Y101)</f>
        <v>509.98666666666668</v>
      </c>
      <c r="EA101" s="27">
        <f>IF($O101&gt;=EA$1,$S101+$Y101,$Y101)</f>
        <v>509.98666666666668</v>
      </c>
      <c r="EB101" s="27">
        <f>IF($O101&gt;=EB$1,$S101+$Y101,$Y101)</f>
        <v>509.98666666666668</v>
      </c>
      <c r="EC101" s="27">
        <f>IF($O101&gt;=EC$1,$S101+$Y101,$Y101)</f>
        <v>509.98666666666668</v>
      </c>
      <c r="ED101" s="27">
        <f>IF($O101&gt;=ED$1,$S101+$Y101,$Y101)</f>
        <v>509.98666666666668</v>
      </c>
      <c r="EE101" s="27">
        <f>IF($O101&gt;=EE$1,$S101+$Y101,$Y101)</f>
        <v>509.98666666666668</v>
      </c>
      <c r="EF101" s="27">
        <f>IF($O101&gt;=EF$1,$S101+$Y101,$Y101)</f>
        <v>509.98666666666668</v>
      </c>
      <c r="EG101" s="27">
        <f>IF($O101&gt;=EG$1,$S101+$Y101,$Y101)</f>
        <v>509.98666666666668</v>
      </c>
      <c r="EH101" s="27">
        <f>IF($O101&gt;=EH$1,$S101+$Y101,$Y101)</f>
        <v>509.98666666666668</v>
      </c>
      <c r="EI101" s="27">
        <f>IF($O101&gt;=EI$1,$S101+$Y101,$Y101)</f>
        <v>509.98666666666668</v>
      </c>
      <c r="EJ101" s="27">
        <f>IF($O101&gt;=EJ$1,$S101+$Y101,$Y101)</f>
        <v>509.98666666666668</v>
      </c>
      <c r="EK101" s="27">
        <f>IF($O101&gt;=EK$1,$S101+$Y101,$Y101)</f>
        <v>509.98666666666668</v>
      </c>
      <c r="EL101" s="27">
        <f>IF($O101&gt;=EL$1,$S101+$Y101,$Y101)</f>
        <v>509.98666666666668</v>
      </c>
      <c r="EM101" s="27">
        <f>IF($O101&gt;=EM$1,$S101+$Y101,$Y101)</f>
        <v>509.98666666666668</v>
      </c>
      <c r="EN101" s="27">
        <f>IF($O101&gt;=EN$1,$S101+$Y101,$Y101)</f>
        <v>509.98666666666668</v>
      </c>
      <c r="EO101" s="27">
        <f>IF($O101&gt;=EO$1,$S101+$Y101,$Y101)</f>
        <v>509.98666666666668</v>
      </c>
      <c r="EP101" s="27">
        <f>IF($O101&gt;=EP$1,$S101+$Y101,$Y101)</f>
        <v>509.98666666666668</v>
      </c>
      <c r="EQ101" s="27">
        <f>IF($O101&gt;=EQ$1,$S101+$Y101,$Y101)</f>
        <v>509.98666666666668</v>
      </c>
      <c r="ER101" s="27">
        <f>IF($O101&gt;=ER$1,$S101+$Y101,$Y101)</f>
        <v>509.98666666666668</v>
      </c>
      <c r="ES101" s="27">
        <f>IF($O101&gt;=ES$1,$S101+$Y101,$Y101)</f>
        <v>509.98666666666668</v>
      </c>
      <c r="ET101" s="27">
        <f>IF($O101&gt;=ET$1,$S101+$Y101,$Y101)</f>
        <v>509.98666666666668</v>
      </c>
      <c r="EU101" s="27">
        <f>IF($O101&gt;=EU$1,$S101+$Y101,$Y101)</f>
        <v>509.98666666666668</v>
      </c>
      <c r="EV101" s="27">
        <f>IF($O101&gt;=EV$1,$S101,0)</f>
        <v>509.98666666666668</v>
      </c>
      <c r="EW101" s="27">
        <f>IF($O101&gt;=EW$1,$S101,0)</f>
        <v>509.98666666666668</v>
      </c>
      <c r="EX101" s="27">
        <f>IF($O101&gt;=EX$1,$S101,0)</f>
        <v>509.98666666666668</v>
      </c>
      <c r="EY101" s="27">
        <f>IF($O101&gt;=EY$1,$S101,0)</f>
        <v>509.98666666666668</v>
      </c>
      <c r="EZ101" s="27">
        <f>IF($O101&gt;=EZ$1,$S101,0)</f>
        <v>509.98666666666668</v>
      </c>
      <c r="FA101" s="27">
        <f>IF($O101&gt;=FA$1,$S101,0)</f>
        <v>509.98666666666668</v>
      </c>
      <c r="FB101" s="27">
        <f>IF($O101&gt;=FB$1,$S101,0)</f>
        <v>509.98666666666668</v>
      </c>
      <c r="FC101" s="27">
        <f>IF($O101&gt;=FC$1,$S101,0)</f>
        <v>509.98666666666668</v>
      </c>
      <c r="FD101" s="27">
        <f>IF($O101&gt;=FD$1,$S101,0)</f>
        <v>509.98666666666668</v>
      </c>
      <c r="FE101" s="27">
        <f>IF($O101&gt;=FE$1,$S101,0)</f>
        <v>509.98666666666668</v>
      </c>
      <c r="FF101" s="27">
        <f>IF($O101&gt;=FF$1,$S101,0)</f>
        <v>509.98666666666668</v>
      </c>
      <c r="FG101" s="27">
        <f>IF($O101&gt;=FG$1,$S101,0)</f>
        <v>509.98666666666668</v>
      </c>
      <c r="FH101" s="27">
        <f>IF($O101&gt;=FH$1,$S101,0)</f>
        <v>509.98666666666668</v>
      </c>
      <c r="FI101" s="27">
        <f>IF($O101&gt;=FI$1,$S101,0)</f>
        <v>509.98666666666668</v>
      </c>
      <c r="FJ101" s="27">
        <f>IF($O101&gt;=FJ$1,$S101,0)</f>
        <v>509.98666666666668</v>
      </c>
      <c r="FK101" s="27">
        <f>IF($O101&gt;=FK$1,$S101,0)</f>
        <v>509.98666666666668</v>
      </c>
      <c r="FL101" s="27">
        <f>IF($O101&gt;=FL$1,$S101,0)</f>
        <v>509.98666666666668</v>
      </c>
      <c r="FM101" s="27">
        <f>IF($O101&gt;=FM$1,$S101,0)</f>
        <v>509.98666666666668</v>
      </c>
      <c r="FN101" s="27">
        <f>IF($O101&gt;=FN$1,$S101,0)</f>
        <v>509.98666666666668</v>
      </c>
      <c r="FO101" s="27">
        <f>IF($O101&gt;=FO$1,$S101,0)</f>
        <v>509.98666666666668</v>
      </c>
      <c r="FP101" s="27">
        <f>IF($O101&gt;=FP$1,$S101,0)</f>
        <v>509.98666666666668</v>
      </c>
      <c r="FQ101" s="27">
        <f>IF($O101&gt;=FQ$1,$S101,0)</f>
        <v>509.98666666666668</v>
      </c>
      <c r="FR101" s="27">
        <f>IF($O101&gt;=FR$1,$S101,0)</f>
        <v>509.98666666666668</v>
      </c>
      <c r="FS101" s="27">
        <f>IF($O101&gt;=FS$1,$S101,0)</f>
        <v>509.98666666666668</v>
      </c>
      <c r="FT101" s="27">
        <f>IF($O101&gt;=FT$1,$S101,0)</f>
        <v>509.98666666666668</v>
      </c>
      <c r="FU101" s="27">
        <f>IF($O101&gt;=FU$1,$S101,0)</f>
        <v>509.98666666666668</v>
      </c>
      <c r="FV101" s="27">
        <f>IF($O101&gt;=FV$1,$S101,0)</f>
        <v>509.98666666666668</v>
      </c>
      <c r="FW101" s="27">
        <f>IF($O101&gt;=FW$1,$S101,0)</f>
        <v>509.98666666666668</v>
      </c>
      <c r="FX101" s="27">
        <f>IF($O101&gt;=FX$1,$S101,0)</f>
        <v>509.98666666666668</v>
      </c>
      <c r="FY101" s="27">
        <f>IF($O101&gt;=FY$1,$S101,0)</f>
        <v>509.98666666666668</v>
      </c>
      <c r="FZ101" s="27">
        <f>IF($O101&gt;=FZ$1,$S101,0)</f>
        <v>509.98666666666668</v>
      </c>
      <c r="GA101" s="27">
        <f>IF($O101&gt;=GA$1,$S101,0)</f>
        <v>509.98666666666668</v>
      </c>
      <c r="GB101" s="27">
        <f>IF($O101&gt;=GB$1,$S101,0)</f>
        <v>509.98666666666668</v>
      </c>
      <c r="GC101" s="27">
        <f>IF($O101&gt;=GC$1,$S101,0)</f>
        <v>509.98666666666668</v>
      </c>
      <c r="GD101" s="27">
        <f>IF($O101&gt;=GD$1,$S101,0)</f>
        <v>509.98666666666668</v>
      </c>
      <c r="GE101" s="27">
        <f>IF($O101&gt;=GE$1,$S101,0)</f>
        <v>509.98666666666668</v>
      </c>
      <c r="GF101" s="27">
        <f>IF($O101&gt;=GF$1,$S101,0)</f>
        <v>509.98666666666668</v>
      </c>
      <c r="GG101" s="27">
        <f>IF($O101&gt;=GG$1,$S101,0)</f>
        <v>509.98666666666668</v>
      </c>
      <c r="GH101" s="27">
        <f>IF($O101&gt;=GH$1,$S101,0)</f>
        <v>509.98666666666668</v>
      </c>
      <c r="GI101" s="27">
        <f>IF($O101&gt;=GI$1,$S101,0)</f>
        <v>509.98666666666668</v>
      </c>
      <c r="GJ101" s="27">
        <f>IF($O101&gt;=GJ$1,$S101,0)</f>
        <v>509.98666666666668</v>
      </c>
      <c r="GK101" s="27">
        <f>IF($O101&gt;=GK$1,$S101,0)</f>
        <v>509.98666666666668</v>
      </c>
      <c r="GL101" s="27">
        <f>IF($O101&gt;=GL$1,$S101,0)</f>
        <v>509.98666666666668</v>
      </c>
      <c r="GM101" s="27">
        <f>IF($O101&gt;=GM$1,$S101,0)</f>
        <v>509.98666666666668</v>
      </c>
      <c r="GN101" s="27">
        <f>IF($O101&gt;=GN$1,$S101,0)</f>
        <v>509.98666666666668</v>
      </c>
      <c r="GO101" s="27">
        <f>IF($O101&gt;=GO$1,$S101,0)</f>
        <v>509.98666666666668</v>
      </c>
      <c r="GP101" s="27">
        <f>IF($O101&gt;=GP$1,$S101,0)</f>
        <v>509.98666666666668</v>
      </c>
      <c r="GQ101" s="27">
        <f>IF($O101&gt;=GQ$1,$S101,0)</f>
        <v>509.98666666666668</v>
      </c>
      <c r="GR101" s="27">
        <f>IF($O101&gt;=GR$1,$S101,0)</f>
        <v>509.98666666666668</v>
      </c>
      <c r="GS101" s="27">
        <f>IF($O101&gt;=GS$1,$S101,0)</f>
        <v>509.98666666666668</v>
      </c>
      <c r="GT101" s="27">
        <f>IF($O101&gt;=GT$1,$S101,0)</f>
        <v>509.98666666666668</v>
      </c>
      <c r="GU101" s="27">
        <f>IF($O101&gt;=GU$1,$S101,0)</f>
        <v>509.98666666666668</v>
      </c>
      <c r="GV101" s="27">
        <f>IF($O101&gt;=GV$1,$S101,0)</f>
        <v>509.98666666666668</v>
      </c>
      <c r="GW101" s="27">
        <f>IF($O101&gt;=GW$1,$S101,0)</f>
        <v>509.98666666666668</v>
      </c>
      <c r="GX101" s="27">
        <f>IF($O101&gt;=GX$1,$S101,0)</f>
        <v>509.98666666666668</v>
      </c>
      <c r="GY101" s="27">
        <f>IF($O101&gt;=GY$1,$S101,0)</f>
        <v>509.98666666666668</v>
      </c>
      <c r="GZ101" s="27">
        <f>IF($O101&gt;=GZ$1,$S101,0)</f>
        <v>509.98666666666668</v>
      </c>
      <c r="HA101" s="27">
        <f>IF($O101&gt;=HA$1,$S101,0)</f>
        <v>509.98666666666668</v>
      </c>
      <c r="HB101" s="27">
        <f>IF($O101&gt;=HB$1,$S101,0)</f>
        <v>509.98666666666668</v>
      </c>
      <c r="HC101" s="27">
        <f>IF($O101&gt;=HC$1,$S101,0)</f>
        <v>509.98666666666668</v>
      </c>
    </row>
    <row r="102" spans="1:211">
      <c r="A102" s="3">
        <v>50016</v>
      </c>
      <c r="B102" s="3" t="s">
        <v>277</v>
      </c>
      <c r="C102" s="3" t="s">
        <v>18</v>
      </c>
      <c r="D102" s="3">
        <v>56</v>
      </c>
      <c r="E102" s="4">
        <v>33898</v>
      </c>
      <c r="F102" s="5">
        <v>25.67945205479452</v>
      </c>
      <c r="G102" s="3" t="s">
        <v>99</v>
      </c>
      <c r="H102" s="4">
        <v>22790</v>
      </c>
      <c r="I102" s="9" t="s">
        <v>832</v>
      </c>
      <c r="J102" s="5">
        <v>1819.64</v>
      </c>
      <c r="K102" s="31">
        <v>310</v>
      </c>
      <c r="L102" s="32">
        <v>26</v>
      </c>
      <c r="M102" s="33">
        <f>VLOOKUP(L102,FIND,3,TRUE)</f>
        <v>1.5</v>
      </c>
      <c r="N102" s="32">
        <f>IF(L102&gt;30,180,VLOOKUP(L102,TEMPO,2,FALSE))</f>
        <v>156</v>
      </c>
      <c r="O102" s="32">
        <f>IF(R102&gt;0,4,N102)</f>
        <v>156</v>
      </c>
      <c r="P102" s="96">
        <f>J102*M102*L102</f>
        <v>70965.960000000006</v>
      </c>
      <c r="Q102" s="96">
        <f>10934.45*2</f>
        <v>21868.9</v>
      </c>
      <c r="R102" s="96">
        <f>IF(P102&lt;=Q102,P102/4,0)</f>
        <v>0</v>
      </c>
      <c r="S102" s="5">
        <f>IF(P102&gt;=Q102,P102/N102,0)</f>
        <v>454.91</v>
      </c>
      <c r="T102" s="3"/>
      <c r="U102" s="3">
        <f>IF(T102="",1,0)</f>
        <v>1</v>
      </c>
      <c r="V102" s="3">
        <v>41</v>
      </c>
      <c r="W102" s="5">
        <v>0.6</v>
      </c>
      <c r="X102" s="5">
        <v>245.73</v>
      </c>
      <c r="Y102" s="5">
        <f>X102*W102</f>
        <v>147.43799999999999</v>
      </c>
      <c r="Z102" s="5">
        <v>400</v>
      </c>
      <c r="AA102" s="5">
        <f>S102+Y102+Z102</f>
        <v>1002.348</v>
      </c>
      <c r="AB102" s="39">
        <f>(J102/12+J102/12*1.3333333333+450/12+J102/30*6/12+J102)*1.3+Y102+Z102+153.9</f>
        <v>3615.0100888823185</v>
      </c>
      <c r="AC102" s="39" t="s">
        <v>18</v>
      </c>
      <c r="AD102" s="39">
        <f>J102*1.3+400+153.9</f>
        <v>2919.4320000000002</v>
      </c>
      <c r="AE102" s="39">
        <f>SUMIFS('CUSTO MENSAL FUNC NOVO'!H:H,'CUSTO MENSAL FUNC NOVO'!A:A,'VALORES MENSAIS'!AC102)</f>
        <v>1902.2210000000002</v>
      </c>
      <c r="AF102" s="27">
        <f>IF($R102&gt;0,$R102,$S102)+$Y102+$Z102</f>
        <v>1002.348</v>
      </c>
      <c r="AG102" s="27">
        <f>IF($R102&gt;0,$R102,$S102)+$Y102+$Z102</f>
        <v>1002.348</v>
      </c>
      <c r="AH102" s="27">
        <f>IF($R102&gt;0,$R102,$S102)+$Y102+$Z102</f>
        <v>1002.348</v>
      </c>
      <c r="AI102" s="27">
        <f>IF($R102&gt;0,$R102,$S102)+$Y102+$Z102</f>
        <v>1002.348</v>
      </c>
      <c r="AJ102" s="27">
        <f>IF($O102&gt;=AJ$1,$S102+$Y102+$Z102,$Y102+$Z102)</f>
        <v>1002.348</v>
      </c>
      <c r="AK102" s="27">
        <f>IF($O102&gt;=AK$1,$S102+$Y102+$Z102,$Y102+$Z102)</f>
        <v>1002.348</v>
      </c>
      <c r="AL102" s="27">
        <f>IF($O102&gt;=AL$1,$S102+$Y102+$Z102,$Y102+$Z102)</f>
        <v>1002.348</v>
      </c>
      <c r="AM102" s="27">
        <f>IF($O102&gt;=AM$1,$S102+$Y102+$Z102,$Y102+$Z102)</f>
        <v>1002.348</v>
      </c>
      <c r="AN102" s="27">
        <f>IF($O102&gt;=AN$1,$S102+$Y102+$Z102,$Y102+$Z102)</f>
        <v>1002.348</v>
      </c>
      <c r="AO102" s="27">
        <f>IF($O102&gt;=AO$1,$S102+$Y102+$Z102,$Y102+$Z102)</f>
        <v>1002.348</v>
      </c>
      <c r="AP102" s="27">
        <f>IF($O102&gt;=AP$1,$S102+$Y102+$Z102,$Y102+$Z102)</f>
        <v>1002.348</v>
      </c>
      <c r="AQ102" s="27">
        <f>IF($O102&gt;=AQ$1,$S102+$Y102+$Z102,$Y102+$Z102)</f>
        <v>1002.348</v>
      </c>
      <c r="AR102" s="27">
        <f>IF($O102&gt;=AR$1,$S102+$Y102+$Z102,$Y102+$Z102)</f>
        <v>1002.348</v>
      </c>
      <c r="AS102" s="27">
        <f>IF($O102&gt;=AS$1,$S102+$Y102+$Z102,$Y102+$Z102)</f>
        <v>1002.348</v>
      </c>
      <c r="AT102" s="27">
        <f>IF($O102&gt;=AT$1,$S102+$Y102+$Z102,$Y102+$Z102)</f>
        <v>1002.348</v>
      </c>
      <c r="AU102" s="27">
        <f>IF($O102&gt;=AU$1,$S102+$Y102+$Z102,$Y102+$Z102)</f>
        <v>1002.348</v>
      </c>
      <c r="AV102" s="27">
        <f>IF($O102&gt;=AV$1,$S102+$Y102+$Z102,$Y102+$Z102)</f>
        <v>1002.348</v>
      </c>
      <c r="AW102" s="27">
        <f>IF($O102&gt;=AW$1,$S102+$Y102+$Z102,$Y102+$Z102)</f>
        <v>1002.348</v>
      </c>
      <c r="AX102" s="27">
        <f>IF($O102&gt;=AX$1,$S102+$Y102+$Z102,$Y102+$Z102)</f>
        <v>1002.348</v>
      </c>
      <c r="AY102" s="27">
        <f>IF($O102&gt;=AY$1,$S102+$Y102+$Z102,$Y102+$Z102)</f>
        <v>1002.348</v>
      </c>
      <c r="AZ102" s="27">
        <f>IF($O102&gt;=AZ$1,$S102+$Y102+$Z102,$Y102+$Z102)</f>
        <v>1002.348</v>
      </c>
      <c r="BA102" s="27">
        <f>IF($O102&gt;=BA$1,$S102+$Y102+$Z102,$Y102+$Z102)</f>
        <v>1002.348</v>
      </c>
      <c r="BB102" s="27">
        <f>IF($O102&gt;=BB$1,$S102+$Y102+$Z102,$Y102+$Z102)</f>
        <v>1002.348</v>
      </c>
      <c r="BC102" s="27">
        <f>IF($O102&gt;=BC$1,$S102+$Y102+$Z102,$Y102+$Z102)</f>
        <v>1002.348</v>
      </c>
      <c r="BD102" s="27">
        <f>IF($O102&gt;=BD$1,$S102+$Y102+$Z102,$Y102+$Z102)</f>
        <v>1002.348</v>
      </c>
      <c r="BE102" s="27">
        <f>IF($O102&gt;=BE$1,$S102+$Y102+$Z102,$Y102+$Z102)</f>
        <v>1002.348</v>
      </c>
      <c r="BF102" s="27">
        <f>IF($O102&gt;=BF$1,$S102+$Y102+$Z102,$Y102+$Z102)</f>
        <v>1002.348</v>
      </c>
      <c r="BG102" s="27">
        <f>IF($O102&gt;=BG$1,$S102+$Y102+$Z102,$Y102+$Z102)</f>
        <v>1002.348</v>
      </c>
      <c r="BH102" s="27">
        <f>IF($O102&gt;=BH$1,$S102+$Y102+$Z102,$Y102+$Z102)</f>
        <v>1002.348</v>
      </c>
      <c r="BI102" s="27">
        <f>IF($O102&gt;=BI$1,$S102+$Y102+$Z102,$Y102+$Z102)</f>
        <v>1002.348</v>
      </c>
      <c r="BJ102" s="27">
        <f>IF($O102&gt;=BJ$1,$S102+$Y102+$Z102,$Y102+$Z102)</f>
        <v>1002.348</v>
      </c>
      <c r="BK102" s="27">
        <f>IF($O102&gt;=BK$1,$S102+$Y102+$Z102,$Y102+$Z102)</f>
        <v>1002.348</v>
      </c>
      <c r="BL102" s="27">
        <f>IF($O102&gt;=BL$1,$S102+$Y102+$Z102,$Y102+$Z102)</f>
        <v>1002.348</v>
      </c>
      <c r="BM102" s="27">
        <f>IF($O102&gt;=BM$1,$S102+$Y102+$Z102,$Y102+$Z102)</f>
        <v>1002.348</v>
      </c>
      <c r="BN102" s="27">
        <f>IF($O102&gt;=BN$1,$S102+$Y102+$Z102,$Y102+$Z102)</f>
        <v>1002.348</v>
      </c>
      <c r="BO102" s="27">
        <f>IF($O102&gt;=BO$1,$S102+$Y102+$Z102,$Y102+$Z102)</f>
        <v>1002.348</v>
      </c>
      <c r="BP102" s="27">
        <f>IF($O102&gt;=BP$1,$S102+$Y102+$Z102,$Y102+$Z102)</f>
        <v>1002.348</v>
      </c>
      <c r="BQ102" s="27">
        <f>IF($O102&gt;=BQ$1,$S102+$Y102+$Z102,$Y102+$Z102)</f>
        <v>1002.348</v>
      </c>
      <c r="BR102" s="27">
        <f>IF($O102&gt;=BR$1,$S102+$Y102+$Z102,$Y102+$Z102)</f>
        <v>1002.348</v>
      </c>
      <c r="BS102" s="27">
        <f>IF($O102&gt;=BS$1,$S102+$Y102+$Z102,$Y102+$Z102)</f>
        <v>1002.348</v>
      </c>
      <c r="BT102" s="27">
        <f>IF($O102&gt;=BT$1,$S102+$Y102+$Z102,$Y102+$Z102)</f>
        <v>1002.348</v>
      </c>
      <c r="BU102" s="27">
        <f>IF($O102&gt;=BU$1,$S102+$Y102+$Z102,$Y102+$Z102)</f>
        <v>1002.348</v>
      </c>
      <c r="BV102" s="27">
        <f>IF($O102&gt;=BV$1,$S102+$Y102+$Z102,$Y102+$Z102)</f>
        <v>1002.348</v>
      </c>
      <c r="BW102" s="27">
        <f>IF($O102&gt;=BW$1,$S102+$Y102+$Z102,$Y102+$Z102)</f>
        <v>1002.348</v>
      </c>
      <c r="BX102" s="27">
        <f>IF($O102&gt;=BX$1,$S102+$Y102+$Z102,$Y102+$Z102)</f>
        <v>1002.348</v>
      </c>
      <c r="BY102" s="27">
        <f>IF($O102&gt;=BY$1,$S102+$Y102+$Z102,$Y102+$Z102)</f>
        <v>1002.348</v>
      </c>
      <c r="BZ102" s="27">
        <f>IF($O102&gt;=BZ$1,$S102+$Y102+$Z102,$Y102+$Z102)</f>
        <v>1002.348</v>
      </c>
      <c r="CA102" s="27">
        <f>IF($O102&gt;=CA$1,$S102+$Y102+$Z102,$Y102+$Z102)</f>
        <v>1002.348</v>
      </c>
      <c r="CB102" s="27">
        <f>IF($O102&gt;=CB$1,$S102+$Y102+$Z102,$Y102+$Z102)</f>
        <v>1002.348</v>
      </c>
      <c r="CC102" s="27">
        <f>IF($O102&gt;=CC$1,$S102+$Y102+$Z102,$Y102+$Z102)</f>
        <v>1002.348</v>
      </c>
      <c r="CD102" s="27">
        <f>IF($O102&gt;=CD$1,$S102+$Y102+$Z102,$Y102+$Z102)</f>
        <v>1002.348</v>
      </c>
      <c r="CE102" s="27">
        <f>IF($O102&gt;=CE$1,$S102+$Y102+$Z102,$Y102+$Z102)</f>
        <v>1002.348</v>
      </c>
      <c r="CF102" s="27">
        <f>IF($O102&gt;=CF$1,$S102+$Y102+$Z102,$Y102+$Z102)</f>
        <v>1002.348</v>
      </c>
      <c r="CG102" s="27">
        <f>IF($O102&gt;=CG$1,$S102+$Y102+$Z102,$Y102+$Z102)</f>
        <v>1002.348</v>
      </c>
      <c r="CH102" s="27">
        <f>IF($O102&gt;=CH$1,$S102+$Y102+$Z102,$Y102+$Z102)</f>
        <v>1002.348</v>
      </c>
      <c r="CI102" s="27">
        <f>IF($O102&gt;=CI$1,$S102+$Y102+$Z102,$Y102+$Z102)</f>
        <v>1002.348</v>
      </c>
      <c r="CJ102" s="27">
        <f>IF($O102&gt;=CJ$1,$S102+$Y102+$Z102,$Y102+$Z102)</f>
        <v>1002.348</v>
      </c>
      <c r="CK102" s="27">
        <f>IF($O102&gt;=CK$1,$S102+$Y102+$Z102,$Y102+$Z102)</f>
        <v>1002.348</v>
      </c>
      <c r="CL102" s="27">
        <f>IF($O102&gt;=CL$1,$S102+$Y102+$Z102,$Y102+$Z102)</f>
        <v>1002.348</v>
      </c>
      <c r="CM102" s="27">
        <f>IF($O102&gt;=CM$1,$S102+$Y102+$Z102,$Y102+$Z102)</f>
        <v>1002.348</v>
      </c>
      <c r="CN102" s="27">
        <f>IF($O102&gt;=CN$1,$S102+$Y102,$Y102)</f>
        <v>602.34799999999996</v>
      </c>
      <c r="CO102" s="27">
        <f>IF($O102&gt;=CO$1,$S102+$Y102,$Y102)</f>
        <v>602.34799999999996</v>
      </c>
      <c r="CP102" s="27">
        <f>IF($O102&gt;=CP$1,$S102+$Y102,$Y102)</f>
        <v>602.34799999999996</v>
      </c>
      <c r="CQ102" s="27">
        <f>IF($O102&gt;=CQ$1,$S102+$Y102,$Y102)</f>
        <v>602.34799999999996</v>
      </c>
      <c r="CR102" s="27">
        <f>IF($O102&gt;=CR$1,$S102+$Y102,$Y102)</f>
        <v>602.34799999999996</v>
      </c>
      <c r="CS102" s="27">
        <f>IF($O102&gt;=CS$1,$S102+$Y102,$Y102)</f>
        <v>602.34799999999996</v>
      </c>
      <c r="CT102" s="27">
        <f>IF($O102&gt;=CT$1,$S102+$Y102,$Y102)</f>
        <v>602.34799999999996</v>
      </c>
      <c r="CU102" s="27">
        <f>IF($O102&gt;=CU$1,$S102+$Y102,$Y102)</f>
        <v>602.34799999999996</v>
      </c>
      <c r="CV102" s="27">
        <f>IF($O102&gt;=CV$1,$S102+$Y102,$Y102)</f>
        <v>602.34799999999996</v>
      </c>
      <c r="CW102" s="27">
        <f>IF($O102&gt;=CW$1,$S102+$Y102,$Y102)</f>
        <v>602.34799999999996</v>
      </c>
      <c r="CX102" s="27">
        <f>IF($O102&gt;=CX$1,$S102+$Y102,$Y102)</f>
        <v>602.34799999999996</v>
      </c>
      <c r="CY102" s="27">
        <f>IF($O102&gt;=CY$1,$S102+$Y102,$Y102)</f>
        <v>602.34799999999996</v>
      </c>
      <c r="CZ102" s="27">
        <f>IF($O102&gt;=CZ$1,$S102+$Y102,$Y102)</f>
        <v>602.34799999999996</v>
      </c>
      <c r="DA102" s="27">
        <f>IF($O102&gt;=DA$1,$S102+$Y102,$Y102)</f>
        <v>602.34799999999996</v>
      </c>
      <c r="DB102" s="27">
        <f>IF($O102&gt;=DB$1,$S102+$Y102,$Y102)</f>
        <v>602.34799999999996</v>
      </c>
      <c r="DC102" s="27">
        <f>IF($O102&gt;=DC$1,$S102+$Y102,$Y102)</f>
        <v>602.34799999999996</v>
      </c>
      <c r="DD102" s="27">
        <f>IF($O102&gt;=DD$1,$S102+$Y102,$Y102)</f>
        <v>602.34799999999996</v>
      </c>
      <c r="DE102" s="27">
        <f>IF($O102&gt;=DE$1,$S102+$Y102,$Y102)</f>
        <v>602.34799999999996</v>
      </c>
      <c r="DF102" s="27">
        <f>IF($O102&gt;=DF$1,$S102+$Y102,$Y102)</f>
        <v>602.34799999999996</v>
      </c>
      <c r="DG102" s="27">
        <f>IF($O102&gt;=DG$1,$S102+$Y102,$Y102)</f>
        <v>602.34799999999996</v>
      </c>
      <c r="DH102" s="27">
        <f>IF($O102&gt;=DH$1,$S102+$Y102,$Y102)</f>
        <v>602.34799999999996</v>
      </c>
      <c r="DI102" s="27">
        <f>IF($O102&gt;=DI$1,$S102+$Y102,$Y102)</f>
        <v>602.34799999999996</v>
      </c>
      <c r="DJ102" s="27">
        <f>IF($O102&gt;=DJ$1,$S102+$Y102,$Y102)</f>
        <v>602.34799999999996</v>
      </c>
      <c r="DK102" s="27">
        <f>IF($O102&gt;=DK$1,$S102+$Y102,$Y102)</f>
        <v>602.34799999999996</v>
      </c>
      <c r="DL102" s="27">
        <f>IF($O102&gt;=DL$1,$S102+$Y102,$Y102)</f>
        <v>602.34799999999996</v>
      </c>
      <c r="DM102" s="27">
        <f>IF($O102&gt;=DM$1,$S102+$Y102,$Y102)</f>
        <v>602.34799999999996</v>
      </c>
      <c r="DN102" s="27">
        <f>IF($O102&gt;=DN$1,$S102+$Y102,$Y102)</f>
        <v>602.34799999999996</v>
      </c>
      <c r="DO102" s="27">
        <f>IF($O102&gt;=DO$1,$S102+$Y102,$Y102)</f>
        <v>602.34799999999996</v>
      </c>
      <c r="DP102" s="27">
        <f>IF($O102&gt;=DP$1,$S102+$Y102,$Y102)</f>
        <v>602.34799999999996</v>
      </c>
      <c r="DQ102" s="27">
        <f>IF($O102&gt;=DQ$1,$S102+$Y102,$Y102)</f>
        <v>602.34799999999996</v>
      </c>
      <c r="DR102" s="27">
        <f>IF($O102&gt;=DR$1,$S102+$Y102,$Y102)</f>
        <v>602.34799999999996</v>
      </c>
      <c r="DS102" s="27">
        <f>IF($O102&gt;=DS$1,$S102+$Y102,$Y102)</f>
        <v>602.34799999999996</v>
      </c>
      <c r="DT102" s="27">
        <f>IF($O102&gt;=DT$1,$S102+$Y102,$Y102)</f>
        <v>602.34799999999996</v>
      </c>
      <c r="DU102" s="27">
        <f>IF($O102&gt;=DU$1,$S102+$Y102,$Y102)</f>
        <v>602.34799999999996</v>
      </c>
      <c r="DV102" s="27">
        <f>IF($O102&gt;=DV$1,$S102+$Y102,$Y102)</f>
        <v>602.34799999999996</v>
      </c>
      <c r="DW102" s="27">
        <f>IF($O102&gt;=DW$1,$S102+$Y102,$Y102)</f>
        <v>602.34799999999996</v>
      </c>
      <c r="DX102" s="27">
        <f>IF($O102&gt;=DX$1,$S102+$Y102,$Y102)</f>
        <v>602.34799999999996</v>
      </c>
      <c r="DY102" s="27">
        <f>IF($O102&gt;=DY$1,$S102+$Y102,$Y102)</f>
        <v>602.34799999999996</v>
      </c>
      <c r="DZ102" s="27">
        <f>IF($O102&gt;=DZ$1,$S102+$Y102,$Y102)</f>
        <v>602.34799999999996</v>
      </c>
      <c r="EA102" s="27">
        <f>IF($O102&gt;=EA$1,$S102+$Y102,$Y102)</f>
        <v>602.34799999999996</v>
      </c>
      <c r="EB102" s="27">
        <f>IF($O102&gt;=EB$1,$S102+$Y102,$Y102)</f>
        <v>602.34799999999996</v>
      </c>
      <c r="EC102" s="27">
        <f>IF($O102&gt;=EC$1,$S102+$Y102,$Y102)</f>
        <v>602.34799999999996</v>
      </c>
      <c r="ED102" s="27">
        <f>IF($O102&gt;=ED$1,$S102+$Y102,$Y102)</f>
        <v>602.34799999999996</v>
      </c>
      <c r="EE102" s="27">
        <f>IF($O102&gt;=EE$1,$S102+$Y102,$Y102)</f>
        <v>602.34799999999996</v>
      </c>
      <c r="EF102" s="27">
        <f>IF($O102&gt;=EF$1,$S102+$Y102,$Y102)</f>
        <v>602.34799999999996</v>
      </c>
      <c r="EG102" s="27">
        <f>IF($O102&gt;=EG$1,$S102+$Y102,$Y102)</f>
        <v>602.34799999999996</v>
      </c>
      <c r="EH102" s="27">
        <f>IF($O102&gt;=EH$1,$S102+$Y102,$Y102)</f>
        <v>602.34799999999996</v>
      </c>
      <c r="EI102" s="27">
        <f>IF($O102&gt;=EI$1,$S102+$Y102,$Y102)</f>
        <v>602.34799999999996</v>
      </c>
      <c r="EJ102" s="27">
        <f>IF($O102&gt;=EJ$1,$S102+$Y102,$Y102)</f>
        <v>602.34799999999996</v>
      </c>
      <c r="EK102" s="27">
        <f>IF($O102&gt;=EK$1,$S102+$Y102,$Y102)</f>
        <v>602.34799999999996</v>
      </c>
      <c r="EL102" s="27">
        <f>IF($O102&gt;=EL$1,$S102+$Y102,$Y102)</f>
        <v>602.34799999999996</v>
      </c>
      <c r="EM102" s="27">
        <f>IF($O102&gt;=EM$1,$S102+$Y102,$Y102)</f>
        <v>602.34799999999996</v>
      </c>
      <c r="EN102" s="27">
        <f>IF($O102&gt;=EN$1,$S102+$Y102,$Y102)</f>
        <v>602.34799999999996</v>
      </c>
      <c r="EO102" s="27">
        <f>IF($O102&gt;=EO$1,$S102+$Y102,$Y102)</f>
        <v>602.34799999999996</v>
      </c>
      <c r="EP102" s="27">
        <f>IF($O102&gt;=EP$1,$S102+$Y102,$Y102)</f>
        <v>602.34799999999996</v>
      </c>
      <c r="EQ102" s="27">
        <f>IF($O102&gt;=EQ$1,$S102+$Y102,$Y102)</f>
        <v>602.34799999999996</v>
      </c>
      <c r="ER102" s="27">
        <f>IF($O102&gt;=ER$1,$S102+$Y102,$Y102)</f>
        <v>602.34799999999996</v>
      </c>
      <c r="ES102" s="27">
        <f>IF($O102&gt;=ES$1,$S102+$Y102,$Y102)</f>
        <v>602.34799999999996</v>
      </c>
      <c r="ET102" s="27">
        <f>IF($O102&gt;=ET$1,$S102+$Y102,$Y102)</f>
        <v>602.34799999999996</v>
      </c>
      <c r="EU102" s="27">
        <f>IF($O102&gt;=EU$1,$S102+$Y102,$Y102)</f>
        <v>602.34799999999996</v>
      </c>
      <c r="EV102" s="27">
        <f>IF($O102&gt;=EV$1,$S102,0)</f>
        <v>454.91</v>
      </c>
      <c r="EW102" s="27">
        <f>IF($O102&gt;=EW$1,$S102,0)</f>
        <v>454.91</v>
      </c>
      <c r="EX102" s="27">
        <f>IF($O102&gt;=EX$1,$S102,0)</f>
        <v>454.91</v>
      </c>
      <c r="EY102" s="27">
        <f>IF($O102&gt;=EY$1,$S102,0)</f>
        <v>454.91</v>
      </c>
      <c r="EZ102" s="27">
        <f>IF($O102&gt;=EZ$1,$S102,0)</f>
        <v>454.91</v>
      </c>
      <c r="FA102" s="27">
        <f>IF($O102&gt;=FA$1,$S102,0)</f>
        <v>454.91</v>
      </c>
      <c r="FB102" s="27">
        <f>IF($O102&gt;=FB$1,$S102,0)</f>
        <v>454.91</v>
      </c>
      <c r="FC102" s="27">
        <f>IF($O102&gt;=FC$1,$S102,0)</f>
        <v>454.91</v>
      </c>
      <c r="FD102" s="27">
        <f>IF($O102&gt;=FD$1,$S102,0)</f>
        <v>454.91</v>
      </c>
      <c r="FE102" s="27">
        <f>IF($O102&gt;=FE$1,$S102,0)</f>
        <v>454.91</v>
      </c>
      <c r="FF102" s="27">
        <f>IF($O102&gt;=FF$1,$S102,0)</f>
        <v>454.91</v>
      </c>
      <c r="FG102" s="27">
        <f>IF($O102&gt;=FG$1,$S102,0)</f>
        <v>454.91</v>
      </c>
      <c r="FH102" s="27">
        <f>IF($O102&gt;=FH$1,$S102,0)</f>
        <v>454.91</v>
      </c>
      <c r="FI102" s="27">
        <f>IF($O102&gt;=FI$1,$S102,0)</f>
        <v>454.91</v>
      </c>
      <c r="FJ102" s="27">
        <f>IF($O102&gt;=FJ$1,$S102,0)</f>
        <v>454.91</v>
      </c>
      <c r="FK102" s="27">
        <f>IF($O102&gt;=FK$1,$S102,0)</f>
        <v>454.91</v>
      </c>
      <c r="FL102" s="27">
        <f>IF($O102&gt;=FL$1,$S102,0)</f>
        <v>454.91</v>
      </c>
      <c r="FM102" s="27">
        <f>IF($O102&gt;=FM$1,$S102,0)</f>
        <v>454.91</v>
      </c>
      <c r="FN102" s="27">
        <f>IF($O102&gt;=FN$1,$S102,0)</f>
        <v>454.91</v>
      </c>
      <c r="FO102" s="27">
        <f>IF($O102&gt;=FO$1,$S102,0)</f>
        <v>454.91</v>
      </c>
      <c r="FP102" s="27">
        <f>IF($O102&gt;=FP$1,$S102,0)</f>
        <v>454.91</v>
      </c>
      <c r="FQ102" s="27">
        <f>IF($O102&gt;=FQ$1,$S102,0)</f>
        <v>454.91</v>
      </c>
      <c r="FR102" s="27">
        <f>IF($O102&gt;=FR$1,$S102,0)</f>
        <v>454.91</v>
      </c>
      <c r="FS102" s="27">
        <f>IF($O102&gt;=FS$1,$S102,0)</f>
        <v>454.91</v>
      </c>
      <c r="FT102" s="27">
        <f>IF($O102&gt;=FT$1,$S102,0)</f>
        <v>454.91</v>
      </c>
      <c r="FU102" s="27">
        <f>IF($O102&gt;=FU$1,$S102,0)</f>
        <v>454.91</v>
      </c>
      <c r="FV102" s="27">
        <f>IF($O102&gt;=FV$1,$S102,0)</f>
        <v>454.91</v>
      </c>
      <c r="FW102" s="27">
        <f>IF($O102&gt;=FW$1,$S102,0)</f>
        <v>454.91</v>
      </c>
      <c r="FX102" s="27">
        <f>IF($O102&gt;=FX$1,$S102,0)</f>
        <v>454.91</v>
      </c>
      <c r="FY102" s="27">
        <f>IF($O102&gt;=FY$1,$S102,0)</f>
        <v>454.91</v>
      </c>
      <c r="FZ102" s="27">
        <f>IF($O102&gt;=FZ$1,$S102,0)</f>
        <v>454.91</v>
      </c>
      <c r="GA102" s="27">
        <f>IF($O102&gt;=GA$1,$S102,0)</f>
        <v>454.91</v>
      </c>
      <c r="GB102" s="27">
        <f>IF($O102&gt;=GB$1,$S102,0)</f>
        <v>454.91</v>
      </c>
      <c r="GC102" s="27">
        <f>IF($O102&gt;=GC$1,$S102,0)</f>
        <v>454.91</v>
      </c>
      <c r="GD102" s="27">
        <f>IF($O102&gt;=GD$1,$S102,0)</f>
        <v>454.91</v>
      </c>
      <c r="GE102" s="27">
        <f>IF($O102&gt;=GE$1,$S102,0)</f>
        <v>454.91</v>
      </c>
      <c r="GF102" s="27">
        <f>IF($O102&gt;=GF$1,$S102,0)</f>
        <v>0</v>
      </c>
      <c r="GG102" s="27">
        <f>IF($O102&gt;=GG$1,$S102,0)</f>
        <v>0</v>
      </c>
      <c r="GH102" s="27">
        <f>IF($O102&gt;=GH$1,$S102,0)</f>
        <v>0</v>
      </c>
      <c r="GI102" s="27">
        <f>IF($O102&gt;=GI$1,$S102,0)</f>
        <v>0</v>
      </c>
      <c r="GJ102" s="27">
        <f>IF($O102&gt;=GJ$1,$S102,0)</f>
        <v>0</v>
      </c>
      <c r="GK102" s="27">
        <f>IF($O102&gt;=GK$1,$S102,0)</f>
        <v>0</v>
      </c>
      <c r="GL102" s="27">
        <f>IF($O102&gt;=GL$1,$S102,0)</f>
        <v>0</v>
      </c>
      <c r="GM102" s="27">
        <f>IF($O102&gt;=GM$1,$S102,0)</f>
        <v>0</v>
      </c>
      <c r="GN102" s="27">
        <f>IF($O102&gt;=GN$1,$S102,0)</f>
        <v>0</v>
      </c>
      <c r="GO102" s="27">
        <f>IF($O102&gt;=GO$1,$S102,0)</f>
        <v>0</v>
      </c>
      <c r="GP102" s="27">
        <f>IF($O102&gt;=GP$1,$S102,0)</f>
        <v>0</v>
      </c>
      <c r="GQ102" s="27">
        <f>IF($O102&gt;=GQ$1,$S102,0)</f>
        <v>0</v>
      </c>
      <c r="GR102" s="27">
        <f>IF($O102&gt;=GR$1,$S102,0)</f>
        <v>0</v>
      </c>
      <c r="GS102" s="27">
        <f>IF($O102&gt;=GS$1,$S102,0)</f>
        <v>0</v>
      </c>
      <c r="GT102" s="27">
        <f>IF($O102&gt;=GT$1,$S102,0)</f>
        <v>0</v>
      </c>
      <c r="GU102" s="27">
        <f>IF($O102&gt;=GU$1,$S102,0)</f>
        <v>0</v>
      </c>
      <c r="GV102" s="27">
        <f>IF($O102&gt;=GV$1,$S102,0)</f>
        <v>0</v>
      </c>
      <c r="GW102" s="27">
        <f>IF($O102&gt;=GW$1,$S102,0)</f>
        <v>0</v>
      </c>
      <c r="GX102" s="27">
        <f>IF($O102&gt;=GX$1,$S102,0)</f>
        <v>0</v>
      </c>
      <c r="GY102" s="27">
        <f>IF($O102&gt;=GY$1,$S102,0)</f>
        <v>0</v>
      </c>
      <c r="GZ102" s="27">
        <f>IF($O102&gt;=GZ$1,$S102,0)</f>
        <v>0</v>
      </c>
      <c r="HA102" s="27">
        <f>IF($O102&gt;=HA$1,$S102,0)</f>
        <v>0</v>
      </c>
      <c r="HB102" s="27">
        <f>IF($O102&gt;=HB$1,$S102,0)</f>
        <v>0</v>
      </c>
      <c r="HC102" s="27">
        <f>IF($O102&gt;=HC$1,$S102,0)</f>
        <v>0</v>
      </c>
    </row>
    <row r="103" spans="1:211">
      <c r="A103" s="3">
        <v>53422</v>
      </c>
      <c r="B103" s="3" t="s">
        <v>261</v>
      </c>
      <c r="C103" s="3" t="s">
        <v>18</v>
      </c>
      <c r="D103" s="3">
        <v>60</v>
      </c>
      <c r="E103" s="4">
        <v>34155</v>
      </c>
      <c r="F103" s="5">
        <v>24.975342465753425</v>
      </c>
      <c r="G103" s="3" t="s">
        <v>99</v>
      </c>
      <c r="H103" s="4">
        <v>21406</v>
      </c>
      <c r="I103" s="9" t="s">
        <v>832</v>
      </c>
      <c r="J103" s="5">
        <v>1801.63</v>
      </c>
      <c r="K103" s="31">
        <v>310</v>
      </c>
      <c r="L103" s="32">
        <v>25</v>
      </c>
      <c r="M103" s="33">
        <f>VLOOKUP(L103,FIND,3,TRUE)</f>
        <v>1.5</v>
      </c>
      <c r="N103" s="32">
        <f>IF(L103&gt;30,180,VLOOKUP(L103,TEMPO,2,FALSE))</f>
        <v>150</v>
      </c>
      <c r="O103" s="32">
        <f>IF(R103&gt;0,4,N103)</f>
        <v>150</v>
      </c>
      <c r="P103" s="96">
        <f>J103*M103*L103</f>
        <v>67561.125</v>
      </c>
      <c r="Q103" s="96">
        <f>10934.45*2</f>
        <v>21868.9</v>
      </c>
      <c r="R103" s="96">
        <f>IF(P103&lt;=Q103,P103/4,0)</f>
        <v>0</v>
      </c>
      <c r="S103" s="5">
        <f>IF(P103&gt;=Q103,P103/N103,0)</f>
        <v>450.40750000000003</v>
      </c>
      <c r="T103" s="3"/>
      <c r="U103" s="3">
        <f>IF(T103="",1,0)</f>
        <v>1</v>
      </c>
      <c r="V103" s="3">
        <v>40</v>
      </c>
      <c r="W103" s="5">
        <v>0</v>
      </c>
      <c r="X103" s="5">
        <v>402.65</v>
      </c>
      <c r="Y103" s="5">
        <f>X103*W103</f>
        <v>0</v>
      </c>
      <c r="Z103" s="5">
        <v>400</v>
      </c>
      <c r="AA103" s="5">
        <f>S103+Y103+Z103</f>
        <v>850.40750000000003</v>
      </c>
      <c r="AB103" s="39">
        <f>(J103/12+J103/12*1.3333333333+450/12+J103/30*6/12+J103)*1.3+Y103+Z103+153.9</f>
        <v>3439.2163444379389</v>
      </c>
      <c r="AC103" s="39" t="s">
        <v>18</v>
      </c>
      <c r="AD103" s="39">
        <f>J103*1.3+400+153.9</f>
        <v>2896.0190000000002</v>
      </c>
      <c r="AE103" s="39">
        <f>SUMIFS('CUSTO MENSAL FUNC NOVO'!H:H,'CUSTO MENSAL FUNC NOVO'!A:A,'VALORES MENSAIS'!AC103)</f>
        <v>1902.2210000000002</v>
      </c>
      <c r="AF103" s="27">
        <f>IF($R103&gt;0,$R103,$S103)+$Y103+$Z103</f>
        <v>850.40750000000003</v>
      </c>
      <c r="AG103" s="27">
        <f>IF($R103&gt;0,$R103,$S103)+$Y103+$Z103</f>
        <v>850.40750000000003</v>
      </c>
      <c r="AH103" s="27">
        <f>IF($R103&gt;0,$R103,$S103)+$Y103+$Z103</f>
        <v>850.40750000000003</v>
      </c>
      <c r="AI103" s="27">
        <f>IF($R103&gt;0,$R103,$S103)+$Y103+$Z103</f>
        <v>850.40750000000003</v>
      </c>
      <c r="AJ103" s="27">
        <f>IF($O103&gt;=AJ$1,$S103+$Y103+$Z103,$Y103+$Z103)</f>
        <v>850.40750000000003</v>
      </c>
      <c r="AK103" s="27">
        <f>IF($O103&gt;=AK$1,$S103+$Y103+$Z103,$Y103+$Z103)</f>
        <v>850.40750000000003</v>
      </c>
      <c r="AL103" s="27">
        <f>IF($O103&gt;=AL$1,$S103+$Y103+$Z103,$Y103+$Z103)</f>
        <v>850.40750000000003</v>
      </c>
      <c r="AM103" s="27">
        <f>IF($O103&gt;=AM$1,$S103+$Y103+$Z103,$Y103+$Z103)</f>
        <v>850.40750000000003</v>
      </c>
      <c r="AN103" s="27">
        <f>IF($O103&gt;=AN$1,$S103+$Y103+$Z103,$Y103+$Z103)</f>
        <v>850.40750000000003</v>
      </c>
      <c r="AO103" s="27">
        <f>IF($O103&gt;=AO$1,$S103+$Y103+$Z103,$Y103+$Z103)</f>
        <v>850.40750000000003</v>
      </c>
      <c r="AP103" s="27">
        <f>IF($O103&gt;=AP$1,$S103+$Y103+$Z103,$Y103+$Z103)</f>
        <v>850.40750000000003</v>
      </c>
      <c r="AQ103" s="27">
        <f>IF($O103&gt;=AQ$1,$S103+$Y103+$Z103,$Y103+$Z103)</f>
        <v>850.40750000000003</v>
      </c>
      <c r="AR103" s="27">
        <f>IF($O103&gt;=AR$1,$S103+$Y103+$Z103,$Y103+$Z103)</f>
        <v>850.40750000000003</v>
      </c>
      <c r="AS103" s="27">
        <f>IF($O103&gt;=AS$1,$S103+$Y103+$Z103,$Y103+$Z103)</f>
        <v>850.40750000000003</v>
      </c>
      <c r="AT103" s="27">
        <f>IF($O103&gt;=AT$1,$S103+$Y103+$Z103,$Y103+$Z103)</f>
        <v>850.40750000000003</v>
      </c>
      <c r="AU103" s="27">
        <f>IF($O103&gt;=AU$1,$S103+$Y103+$Z103,$Y103+$Z103)</f>
        <v>850.40750000000003</v>
      </c>
      <c r="AV103" s="27">
        <f>IF($O103&gt;=AV$1,$S103+$Y103+$Z103,$Y103+$Z103)</f>
        <v>850.40750000000003</v>
      </c>
      <c r="AW103" s="27">
        <f>IF($O103&gt;=AW$1,$S103+$Y103+$Z103,$Y103+$Z103)</f>
        <v>850.40750000000003</v>
      </c>
      <c r="AX103" s="27">
        <f>IF($O103&gt;=AX$1,$S103+$Y103+$Z103,$Y103+$Z103)</f>
        <v>850.40750000000003</v>
      </c>
      <c r="AY103" s="27">
        <f>IF($O103&gt;=AY$1,$S103+$Y103+$Z103,$Y103+$Z103)</f>
        <v>850.40750000000003</v>
      </c>
      <c r="AZ103" s="27">
        <f>IF($O103&gt;=AZ$1,$S103+$Y103+$Z103,$Y103+$Z103)</f>
        <v>850.40750000000003</v>
      </c>
      <c r="BA103" s="27">
        <f>IF($O103&gt;=BA$1,$S103+$Y103+$Z103,$Y103+$Z103)</f>
        <v>850.40750000000003</v>
      </c>
      <c r="BB103" s="27">
        <f>IF($O103&gt;=BB$1,$S103+$Y103+$Z103,$Y103+$Z103)</f>
        <v>850.40750000000003</v>
      </c>
      <c r="BC103" s="27">
        <f>IF($O103&gt;=BC$1,$S103+$Y103+$Z103,$Y103+$Z103)</f>
        <v>850.40750000000003</v>
      </c>
      <c r="BD103" s="27">
        <f>IF($O103&gt;=BD$1,$S103+$Y103+$Z103,$Y103+$Z103)</f>
        <v>850.40750000000003</v>
      </c>
      <c r="BE103" s="27">
        <f>IF($O103&gt;=BE$1,$S103+$Y103+$Z103,$Y103+$Z103)</f>
        <v>850.40750000000003</v>
      </c>
      <c r="BF103" s="27">
        <f>IF($O103&gt;=BF$1,$S103+$Y103+$Z103,$Y103+$Z103)</f>
        <v>850.40750000000003</v>
      </c>
      <c r="BG103" s="27">
        <f>IF($O103&gt;=BG$1,$S103+$Y103+$Z103,$Y103+$Z103)</f>
        <v>850.40750000000003</v>
      </c>
      <c r="BH103" s="27">
        <f>IF($O103&gt;=BH$1,$S103+$Y103+$Z103,$Y103+$Z103)</f>
        <v>850.40750000000003</v>
      </c>
      <c r="BI103" s="27">
        <f>IF($O103&gt;=BI$1,$S103+$Y103+$Z103,$Y103+$Z103)</f>
        <v>850.40750000000003</v>
      </c>
      <c r="BJ103" s="27">
        <f>IF($O103&gt;=BJ$1,$S103+$Y103+$Z103,$Y103+$Z103)</f>
        <v>850.40750000000003</v>
      </c>
      <c r="BK103" s="27">
        <f>IF($O103&gt;=BK$1,$S103+$Y103+$Z103,$Y103+$Z103)</f>
        <v>850.40750000000003</v>
      </c>
      <c r="BL103" s="27">
        <f>IF($O103&gt;=BL$1,$S103+$Y103+$Z103,$Y103+$Z103)</f>
        <v>850.40750000000003</v>
      </c>
      <c r="BM103" s="27">
        <f>IF($O103&gt;=BM$1,$S103+$Y103+$Z103,$Y103+$Z103)</f>
        <v>850.40750000000003</v>
      </c>
      <c r="BN103" s="27">
        <f>IF($O103&gt;=BN$1,$S103+$Y103+$Z103,$Y103+$Z103)</f>
        <v>850.40750000000003</v>
      </c>
      <c r="BO103" s="27">
        <f>IF($O103&gt;=BO$1,$S103+$Y103+$Z103,$Y103+$Z103)</f>
        <v>850.40750000000003</v>
      </c>
      <c r="BP103" s="27">
        <f>IF($O103&gt;=BP$1,$S103+$Y103+$Z103,$Y103+$Z103)</f>
        <v>850.40750000000003</v>
      </c>
      <c r="BQ103" s="27">
        <f>IF($O103&gt;=BQ$1,$S103+$Y103+$Z103,$Y103+$Z103)</f>
        <v>850.40750000000003</v>
      </c>
      <c r="BR103" s="27">
        <f>IF($O103&gt;=BR$1,$S103+$Y103+$Z103,$Y103+$Z103)</f>
        <v>850.40750000000003</v>
      </c>
      <c r="BS103" s="27">
        <f>IF($O103&gt;=BS$1,$S103+$Y103+$Z103,$Y103+$Z103)</f>
        <v>850.40750000000003</v>
      </c>
      <c r="BT103" s="27">
        <f>IF($O103&gt;=BT$1,$S103+$Y103+$Z103,$Y103+$Z103)</f>
        <v>850.40750000000003</v>
      </c>
      <c r="BU103" s="27">
        <f>IF($O103&gt;=BU$1,$S103+$Y103+$Z103,$Y103+$Z103)</f>
        <v>850.40750000000003</v>
      </c>
      <c r="BV103" s="27">
        <f>IF($O103&gt;=BV$1,$S103+$Y103+$Z103,$Y103+$Z103)</f>
        <v>850.40750000000003</v>
      </c>
      <c r="BW103" s="27">
        <f>IF($O103&gt;=BW$1,$S103+$Y103+$Z103,$Y103+$Z103)</f>
        <v>850.40750000000003</v>
      </c>
      <c r="BX103" s="27">
        <f>IF($O103&gt;=BX$1,$S103+$Y103+$Z103,$Y103+$Z103)</f>
        <v>850.40750000000003</v>
      </c>
      <c r="BY103" s="27">
        <f>IF($O103&gt;=BY$1,$S103+$Y103+$Z103,$Y103+$Z103)</f>
        <v>850.40750000000003</v>
      </c>
      <c r="BZ103" s="27">
        <f>IF($O103&gt;=BZ$1,$S103+$Y103+$Z103,$Y103+$Z103)</f>
        <v>850.40750000000003</v>
      </c>
      <c r="CA103" s="27">
        <f>IF($O103&gt;=CA$1,$S103+$Y103+$Z103,$Y103+$Z103)</f>
        <v>850.40750000000003</v>
      </c>
      <c r="CB103" s="27">
        <f>IF($O103&gt;=CB$1,$S103+$Y103+$Z103,$Y103+$Z103)</f>
        <v>850.40750000000003</v>
      </c>
      <c r="CC103" s="27">
        <f>IF($O103&gt;=CC$1,$S103+$Y103+$Z103,$Y103+$Z103)</f>
        <v>850.40750000000003</v>
      </c>
      <c r="CD103" s="27">
        <f>IF($O103&gt;=CD$1,$S103+$Y103+$Z103,$Y103+$Z103)</f>
        <v>850.40750000000003</v>
      </c>
      <c r="CE103" s="27">
        <f>IF($O103&gt;=CE$1,$S103+$Y103+$Z103,$Y103+$Z103)</f>
        <v>850.40750000000003</v>
      </c>
      <c r="CF103" s="27">
        <f>IF($O103&gt;=CF$1,$S103+$Y103+$Z103,$Y103+$Z103)</f>
        <v>850.40750000000003</v>
      </c>
      <c r="CG103" s="27">
        <f>IF($O103&gt;=CG$1,$S103+$Y103+$Z103,$Y103+$Z103)</f>
        <v>850.40750000000003</v>
      </c>
      <c r="CH103" s="27">
        <f>IF($O103&gt;=CH$1,$S103+$Y103+$Z103,$Y103+$Z103)</f>
        <v>850.40750000000003</v>
      </c>
      <c r="CI103" s="27">
        <f>IF($O103&gt;=CI$1,$S103+$Y103+$Z103,$Y103+$Z103)</f>
        <v>850.40750000000003</v>
      </c>
      <c r="CJ103" s="27">
        <f>IF($O103&gt;=CJ$1,$S103+$Y103+$Z103,$Y103+$Z103)</f>
        <v>850.40750000000003</v>
      </c>
      <c r="CK103" s="27">
        <f>IF($O103&gt;=CK$1,$S103+$Y103+$Z103,$Y103+$Z103)</f>
        <v>850.40750000000003</v>
      </c>
      <c r="CL103" s="27">
        <f>IF($O103&gt;=CL$1,$S103+$Y103+$Z103,$Y103+$Z103)</f>
        <v>850.40750000000003</v>
      </c>
      <c r="CM103" s="27">
        <f>IF($O103&gt;=CM$1,$S103+$Y103+$Z103,$Y103+$Z103)</f>
        <v>850.40750000000003</v>
      </c>
      <c r="CN103" s="27">
        <f>IF($O103&gt;=CN$1,$S103+$Y103,$Y103)</f>
        <v>450.40750000000003</v>
      </c>
      <c r="CO103" s="27">
        <f>IF($O103&gt;=CO$1,$S103+$Y103,$Y103)</f>
        <v>450.40750000000003</v>
      </c>
      <c r="CP103" s="27">
        <f>IF($O103&gt;=CP$1,$S103+$Y103,$Y103)</f>
        <v>450.40750000000003</v>
      </c>
      <c r="CQ103" s="27">
        <f>IF($O103&gt;=CQ$1,$S103+$Y103,$Y103)</f>
        <v>450.40750000000003</v>
      </c>
      <c r="CR103" s="27">
        <f>IF($O103&gt;=CR$1,$S103+$Y103,$Y103)</f>
        <v>450.40750000000003</v>
      </c>
      <c r="CS103" s="27">
        <f>IF($O103&gt;=CS$1,$S103+$Y103,$Y103)</f>
        <v>450.40750000000003</v>
      </c>
      <c r="CT103" s="27">
        <f>IF($O103&gt;=CT$1,$S103+$Y103,$Y103)</f>
        <v>450.40750000000003</v>
      </c>
      <c r="CU103" s="27">
        <f>IF($O103&gt;=CU$1,$S103+$Y103,$Y103)</f>
        <v>450.40750000000003</v>
      </c>
      <c r="CV103" s="27">
        <f>IF($O103&gt;=CV$1,$S103+$Y103,$Y103)</f>
        <v>450.40750000000003</v>
      </c>
      <c r="CW103" s="27">
        <f>IF($O103&gt;=CW$1,$S103+$Y103,$Y103)</f>
        <v>450.40750000000003</v>
      </c>
      <c r="CX103" s="27">
        <f>IF($O103&gt;=CX$1,$S103+$Y103,$Y103)</f>
        <v>450.40750000000003</v>
      </c>
      <c r="CY103" s="27">
        <f>IF($O103&gt;=CY$1,$S103+$Y103,$Y103)</f>
        <v>450.40750000000003</v>
      </c>
      <c r="CZ103" s="27">
        <f>IF($O103&gt;=CZ$1,$S103+$Y103,$Y103)</f>
        <v>450.40750000000003</v>
      </c>
      <c r="DA103" s="27">
        <f>IF($O103&gt;=DA$1,$S103+$Y103,$Y103)</f>
        <v>450.40750000000003</v>
      </c>
      <c r="DB103" s="27">
        <f>IF($O103&gt;=DB$1,$S103+$Y103,$Y103)</f>
        <v>450.40750000000003</v>
      </c>
      <c r="DC103" s="27">
        <f>IF($O103&gt;=DC$1,$S103+$Y103,$Y103)</f>
        <v>450.40750000000003</v>
      </c>
      <c r="DD103" s="27">
        <f>IF($O103&gt;=DD$1,$S103+$Y103,$Y103)</f>
        <v>450.40750000000003</v>
      </c>
      <c r="DE103" s="27">
        <f>IF($O103&gt;=DE$1,$S103+$Y103,$Y103)</f>
        <v>450.40750000000003</v>
      </c>
      <c r="DF103" s="27">
        <f>IF($O103&gt;=DF$1,$S103+$Y103,$Y103)</f>
        <v>450.40750000000003</v>
      </c>
      <c r="DG103" s="27">
        <f>IF($O103&gt;=DG$1,$S103+$Y103,$Y103)</f>
        <v>450.40750000000003</v>
      </c>
      <c r="DH103" s="27">
        <f>IF($O103&gt;=DH$1,$S103+$Y103,$Y103)</f>
        <v>450.40750000000003</v>
      </c>
      <c r="DI103" s="27">
        <f>IF($O103&gt;=DI$1,$S103+$Y103,$Y103)</f>
        <v>450.40750000000003</v>
      </c>
      <c r="DJ103" s="27">
        <f>IF($O103&gt;=DJ$1,$S103+$Y103,$Y103)</f>
        <v>450.40750000000003</v>
      </c>
      <c r="DK103" s="27">
        <f>IF($O103&gt;=DK$1,$S103+$Y103,$Y103)</f>
        <v>450.40750000000003</v>
      </c>
      <c r="DL103" s="27">
        <f>IF($O103&gt;=DL$1,$S103+$Y103,$Y103)</f>
        <v>450.40750000000003</v>
      </c>
      <c r="DM103" s="27">
        <f>IF($O103&gt;=DM$1,$S103+$Y103,$Y103)</f>
        <v>450.40750000000003</v>
      </c>
      <c r="DN103" s="27">
        <f>IF($O103&gt;=DN$1,$S103+$Y103,$Y103)</f>
        <v>450.40750000000003</v>
      </c>
      <c r="DO103" s="27">
        <f>IF($O103&gt;=DO$1,$S103+$Y103,$Y103)</f>
        <v>450.40750000000003</v>
      </c>
      <c r="DP103" s="27">
        <f>IF($O103&gt;=DP$1,$S103+$Y103,$Y103)</f>
        <v>450.40750000000003</v>
      </c>
      <c r="DQ103" s="27">
        <f>IF($O103&gt;=DQ$1,$S103+$Y103,$Y103)</f>
        <v>450.40750000000003</v>
      </c>
      <c r="DR103" s="27">
        <f>IF($O103&gt;=DR$1,$S103+$Y103,$Y103)</f>
        <v>450.40750000000003</v>
      </c>
      <c r="DS103" s="27">
        <f>IF($O103&gt;=DS$1,$S103+$Y103,$Y103)</f>
        <v>450.40750000000003</v>
      </c>
      <c r="DT103" s="27">
        <f>IF($O103&gt;=DT$1,$S103+$Y103,$Y103)</f>
        <v>450.40750000000003</v>
      </c>
      <c r="DU103" s="27">
        <f>IF($O103&gt;=DU$1,$S103+$Y103,$Y103)</f>
        <v>450.40750000000003</v>
      </c>
      <c r="DV103" s="27">
        <f>IF($O103&gt;=DV$1,$S103+$Y103,$Y103)</f>
        <v>450.40750000000003</v>
      </c>
      <c r="DW103" s="27">
        <f>IF($O103&gt;=DW$1,$S103+$Y103,$Y103)</f>
        <v>450.40750000000003</v>
      </c>
      <c r="DX103" s="27">
        <f>IF($O103&gt;=DX$1,$S103+$Y103,$Y103)</f>
        <v>450.40750000000003</v>
      </c>
      <c r="DY103" s="27">
        <f>IF($O103&gt;=DY$1,$S103+$Y103,$Y103)</f>
        <v>450.40750000000003</v>
      </c>
      <c r="DZ103" s="27">
        <f>IF($O103&gt;=DZ$1,$S103+$Y103,$Y103)</f>
        <v>450.40750000000003</v>
      </c>
      <c r="EA103" s="27">
        <f>IF($O103&gt;=EA$1,$S103+$Y103,$Y103)</f>
        <v>450.40750000000003</v>
      </c>
      <c r="EB103" s="27">
        <f>IF($O103&gt;=EB$1,$S103+$Y103,$Y103)</f>
        <v>450.40750000000003</v>
      </c>
      <c r="EC103" s="27">
        <f>IF($O103&gt;=EC$1,$S103+$Y103,$Y103)</f>
        <v>450.40750000000003</v>
      </c>
      <c r="ED103" s="27">
        <f>IF($O103&gt;=ED$1,$S103+$Y103,$Y103)</f>
        <v>450.40750000000003</v>
      </c>
      <c r="EE103" s="27">
        <f>IF($O103&gt;=EE$1,$S103+$Y103,$Y103)</f>
        <v>450.40750000000003</v>
      </c>
      <c r="EF103" s="27">
        <f>IF($O103&gt;=EF$1,$S103+$Y103,$Y103)</f>
        <v>450.40750000000003</v>
      </c>
      <c r="EG103" s="27">
        <f>IF($O103&gt;=EG$1,$S103+$Y103,$Y103)</f>
        <v>450.40750000000003</v>
      </c>
      <c r="EH103" s="27">
        <f>IF($O103&gt;=EH$1,$S103+$Y103,$Y103)</f>
        <v>450.40750000000003</v>
      </c>
      <c r="EI103" s="27">
        <f>IF($O103&gt;=EI$1,$S103+$Y103,$Y103)</f>
        <v>450.40750000000003</v>
      </c>
      <c r="EJ103" s="27">
        <f>IF($O103&gt;=EJ$1,$S103+$Y103,$Y103)</f>
        <v>450.40750000000003</v>
      </c>
      <c r="EK103" s="27">
        <f>IF($O103&gt;=EK$1,$S103+$Y103,$Y103)</f>
        <v>450.40750000000003</v>
      </c>
      <c r="EL103" s="27">
        <f>IF($O103&gt;=EL$1,$S103+$Y103,$Y103)</f>
        <v>450.40750000000003</v>
      </c>
      <c r="EM103" s="27">
        <f>IF($O103&gt;=EM$1,$S103+$Y103,$Y103)</f>
        <v>450.40750000000003</v>
      </c>
      <c r="EN103" s="27">
        <f>IF($O103&gt;=EN$1,$S103+$Y103,$Y103)</f>
        <v>450.40750000000003</v>
      </c>
      <c r="EO103" s="27">
        <f>IF($O103&gt;=EO$1,$S103+$Y103,$Y103)</f>
        <v>450.40750000000003</v>
      </c>
      <c r="EP103" s="27">
        <f>IF($O103&gt;=EP$1,$S103+$Y103,$Y103)</f>
        <v>450.40750000000003</v>
      </c>
      <c r="EQ103" s="27">
        <f>IF($O103&gt;=EQ$1,$S103+$Y103,$Y103)</f>
        <v>450.40750000000003</v>
      </c>
      <c r="ER103" s="27">
        <f>IF($O103&gt;=ER$1,$S103+$Y103,$Y103)</f>
        <v>450.40750000000003</v>
      </c>
      <c r="ES103" s="27">
        <f>IF($O103&gt;=ES$1,$S103+$Y103,$Y103)</f>
        <v>450.40750000000003</v>
      </c>
      <c r="ET103" s="27">
        <f>IF($O103&gt;=ET$1,$S103+$Y103,$Y103)</f>
        <v>450.40750000000003</v>
      </c>
      <c r="EU103" s="27">
        <f>IF($O103&gt;=EU$1,$S103+$Y103,$Y103)</f>
        <v>450.40750000000003</v>
      </c>
      <c r="EV103" s="27">
        <f>IF($O103&gt;=EV$1,$S103,0)</f>
        <v>450.40750000000003</v>
      </c>
      <c r="EW103" s="27">
        <f>IF($O103&gt;=EW$1,$S103,0)</f>
        <v>450.40750000000003</v>
      </c>
      <c r="EX103" s="27">
        <f>IF($O103&gt;=EX$1,$S103,0)</f>
        <v>450.40750000000003</v>
      </c>
      <c r="EY103" s="27">
        <f>IF($O103&gt;=EY$1,$S103,0)</f>
        <v>450.40750000000003</v>
      </c>
      <c r="EZ103" s="27">
        <f>IF($O103&gt;=EZ$1,$S103,0)</f>
        <v>450.40750000000003</v>
      </c>
      <c r="FA103" s="27">
        <f>IF($O103&gt;=FA$1,$S103,0)</f>
        <v>450.40750000000003</v>
      </c>
      <c r="FB103" s="27">
        <f>IF($O103&gt;=FB$1,$S103,0)</f>
        <v>450.40750000000003</v>
      </c>
      <c r="FC103" s="27">
        <f>IF($O103&gt;=FC$1,$S103,0)</f>
        <v>450.40750000000003</v>
      </c>
      <c r="FD103" s="27">
        <f>IF($O103&gt;=FD$1,$S103,0)</f>
        <v>450.40750000000003</v>
      </c>
      <c r="FE103" s="27">
        <f>IF($O103&gt;=FE$1,$S103,0)</f>
        <v>450.40750000000003</v>
      </c>
      <c r="FF103" s="27">
        <f>IF($O103&gt;=FF$1,$S103,0)</f>
        <v>450.40750000000003</v>
      </c>
      <c r="FG103" s="27">
        <f>IF($O103&gt;=FG$1,$S103,0)</f>
        <v>450.40750000000003</v>
      </c>
      <c r="FH103" s="27">
        <f>IF($O103&gt;=FH$1,$S103,0)</f>
        <v>450.40750000000003</v>
      </c>
      <c r="FI103" s="27">
        <f>IF($O103&gt;=FI$1,$S103,0)</f>
        <v>450.40750000000003</v>
      </c>
      <c r="FJ103" s="27">
        <f>IF($O103&gt;=FJ$1,$S103,0)</f>
        <v>450.40750000000003</v>
      </c>
      <c r="FK103" s="27">
        <f>IF($O103&gt;=FK$1,$S103,0)</f>
        <v>450.40750000000003</v>
      </c>
      <c r="FL103" s="27">
        <f>IF($O103&gt;=FL$1,$S103,0)</f>
        <v>450.40750000000003</v>
      </c>
      <c r="FM103" s="27">
        <f>IF($O103&gt;=FM$1,$S103,0)</f>
        <v>450.40750000000003</v>
      </c>
      <c r="FN103" s="27">
        <f>IF($O103&gt;=FN$1,$S103,0)</f>
        <v>450.40750000000003</v>
      </c>
      <c r="FO103" s="27">
        <f>IF($O103&gt;=FO$1,$S103,0)</f>
        <v>450.40750000000003</v>
      </c>
      <c r="FP103" s="27">
        <f>IF($O103&gt;=FP$1,$S103,0)</f>
        <v>450.40750000000003</v>
      </c>
      <c r="FQ103" s="27">
        <f>IF($O103&gt;=FQ$1,$S103,0)</f>
        <v>450.40750000000003</v>
      </c>
      <c r="FR103" s="27">
        <f>IF($O103&gt;=FR$1,$S103,0)</f>
        <v>450.40750000000003</v>
      </c>
      <c r="FS103" s="27">
        <f>IF($O103&gt;=FS$1,$S103,0)</f>
        <v>450.40750000000003</v>
      </c>
      <c r="FT103" s="27">
        <f>IF($O103&gt;=FT$1,$S103,0)</f>
        <v>450.40750000000003</v>
      </c>
      <c r="FU103" s="27">
        <f>IF($O103&gt;=FU$1,$S103,0)</f>
        <v>450.40750000000003</v>
      </c>
      <c r="FV103" s="27">
        <f>IF($O103&gt;=FV$1,$S103,0)</f>
        <v>450.40750000000003</v>
      </c>
      <c r="FW103" s="27">
        <f>IF($O103&gt;=FW$1,$S103,0)</f>
        <v>450.40750000000003</v>
      </c>
      <c r="FX103" s="27">
        <f>IF($O103&gt;=FX$1,$S103,0)</f>
        <v>450.40750000000003</v>
      </c>
      <c r="FY103" s="27">
        <f>IF($O103&gt;=FY$1,$S103,0)</f>
        <v>450.40750000000003</v>
      </c>
      <c r="FZ103" s="27">
        <f>IF($O103&gt;=FZ$1,$S103,0)</f>
        <v>0</v>
      </c>
      <c r="GA103" s="27">
        <f>IF($O103&gt;=GA$1,$S103,0)</f>
        <v>0</v>
      </c>
      <c r="GB103" s="27">
        <f>IF($O103&gt;=GB$1,$S103,0)</f>
        <v>0</v>
      </c>
      <c r="GC103" s="27">
        <f>IF($O103&gt;=GC$1,$S103,0)</f>
        <v>0</v>
      </c>
      <c r="GD103" s="27">
        <f>IF($O103&gt;=GD$1,$S103,0)</f>
        <v>0</v>
      </c>
      <c r="GE103" s="27">
        <f>IF($O103&gt;=GE$1,$S103,0)</f>
        <v>0</v>
      </c>
      <c r="GF103" s="27">
        <f>IF($O103&gt;=GF$1,$S103,0)</f>
        <v>0</v>
      </c>
      <c r="GG103" s="27">
        <f>IF($O103&gt;=GG$1,$S103,0)</f>
        <v>0</v>
      </c>
      <c r="GH103" s="27">
        <f>IF($O103&gt;=GH$1,$S103,0)</f>
        <v>0</v>
      </c>
      <c r="GI103" s="27">
        <f>IF($O103&gt;=GI$1,$S103,0)</f>
        <v>0</v>
      </c>
      <c r="GJ103" s="27">
        <f>IF($O103&gt;=GJ$1,$S103,0)</f>
        <v>0</v>
      </c>
      <c r="GK103" s="27">
        <f>IF($O103&gt;=GK$1,$S103,0)</f>
        <v>0</v>
      </c>
      <c r="GL103" s="27">
        <f>IF($O103&gt;=GL$1,$S103,0)</f>
        <v>0</v>
      </c>
      <c r="GM103" s="27">
        <f>IF($O103&gt;=GM$1,$S103,0)</f>
        <v>0</v>
      </c>
      <c r="GN103" s="27">
        <f>IF($O103&gt;=GN$1,$S103,0)</f>
        <v>0</v>
      </c>
      <c r="GO103" s="27">
        <f>IF($O103&gt;=GO$1,$S103,0)</f>
        <v>0</v>
      </c>
      <c r="GP103" s="27">
        <f>IF($O103&gt;=GP$1,$S103,0)</f>
        <v>0</v>
      </c>
      <c r="GQ103" s="27">
        <f>IF($O103&gt;=GQ$1,$S103,0)</f>
        <v>0</v>
      </c>
      <c r="GR103" s="27">
        <f>IF($O103&gt;=GR$1,$S103,0)</f>
        <v>0</v>
      </c>
      <c r="GS103" s="27">
        <f>IF($O103&gt;=GS$1,$S103,0)</f>
        <v>0</v>
      </c>
      <c r="GT103" s="27">
        <f>IF($O103&gt;=GT$1,$S103,0)</f>
        <v>0</v>
      </c>
      <c r="GU103" s="27">
        <f>IF($O103&gt;=GU$1,$S103,0)</f>
        <v>0</v>
      </c>
      <c r="GV103" s="27">
        <f>IF($O103&gt;=GV$1,$S103,0)</f>
        <v>0</v>
      </c>
      <c r="GW103" s="27">
        <f>IF($O103&gt;=GW$1,$S103,0)</f>
        <v>0</v>
      </c>
      <c r="GX103" s="27">
        <f>IF($O103&gt;=GX$1,$S103,0)</f>
        <v>0</v>
      </c>
      <c r="GY103" s="27">
        <f>IF($O103&gt;=GY$1,$S103,0)</f>
        <v>0</v>
      </c>
      <c r="GZ103" s="27">
        <f>IF($O103&gt;=GZ$1,$S103,0)</f>
        <v>0</v>
      </c>
      <c r="HA103" s="27">
        <f>IF($O103&gt;=HA$1,$S103,0)</f>
        <v>0</v>
      </c>
      <c r="HB103" s="27">
        <f>IF($O103&gt;=HB$1,$S103,0)</f>
        <v>0</v>
      </c>
      <c r="HC103" s="27">
        <f>IF($O103&gt;=HC$1,$S103,0)</f>
        <v>0</v>
      </c>
    </row>
    <row r="104" spans="1:211">
      <c r="A104" s="3">
        <v>7994</v>
      </c>
      <c r="B104" s="3" t="s">
        <v>360</v>
      </c>
      <c r="C104" s="3" t="s">
        <v>104</v>
      </c>
      <c r="D104" s="3">
        <v>54</v>
      </c>
      <c r="E104" s="4">
        <v>31511</v>
      </c>
      <c r="F104" s="5">
        <v>32.219178082191782</v>
      </c>
      <c r="G104" s="3" t="s">
        <v>99</v>
      </c>
      <c r="H104" s="4">
        <v>23684</v>
      </c>
      <c r="I104" s="9" t="s">
        <v>832</v>
      </c>
      <c r="J104" s="5">
        <v>1791.58</v>
      </c>
      <c r="K104" s="31">
        <v>310</v>
      </c>
      <c r="L104" s="32">
        <v>32</v>
      </c>
      <c r="M104" s="33">
        <f>VLOOKUP(L104,FIND,3,TRUE)</f>
        <v>1.5</v>
      </c>
      <c r="N104" s="32">
        <f>IF(L104&gt;30,180,VLOOKUP(L104,TEMPO,2,FALSE))</f>
        <v>180</v>
      </c>
      <c r="O104" s="32">
        <f>IF(R104&gt;0,4,N104)</f>
        <v>180</v>
      </c>
      <c r="P104" s="96">
        <f>J104*M104*L104</f>
        <v>85995.839999999997</v>
      </c>
      <c r="Q104" s="96">
        <f>10934.45*2</f>
        <v>21868.9</v>
      </c>
      <c r="R104" s="96">
        <f>IF(P104&lt;=Q104,P104/4,0)</f>
        <v>0</v>
      </c>
      <c r="S104" s="5">
        <f>IF(P104&gt;=Q104,P104/N104,0)</f>
        <v>477.75466666666665</v>
      </c>
      <c r="T104" s="3"/>
      <c r="U104" s="3">
        <f>IF(T104="",1,0)</f>
        <v>1</v>
      </c>
      <c r="V104" s="3">
        <v>330</v>
      </c>
      <c r="W104" s="5">
        <v>0</v>
      </c>
      <c r="X104" s="5">
        <v>245.73</v>
      </c>
      <c r="Y104" s="5">
        <f>X104*W104</f>
        <v>0</v>
      </c>
      <c r="Z104" s="5">
        <v>400</v>
      </c>
      <c r="AA104" s="5">
        <f>S104+Y104+Z104</f>
        <v>877.75466666666671</v>
      </c>
      <c r="AB104" s="39">
        <f>(J104/12+J104/12*1.3333333333+450/12+J104/30*6/12+J104)*1.3+Y104+Z104+153.9</f>
        <v>3423.3931777713083</v>
      </c>
      <c r="AC104" s="39" t="s">
        <v>104</v>
      </c>
      <c r="AD104" s="39">
        <f>J104*1.3+400+153.9</f>
        <v>2882.9540000000002</v>
      </c>
      <c r="AE104" s="39">
        <f>SUMIFS('CUSTO MENSAL FUNC NOVO'!H:H,'CUSTO MENSAL FUNC NOVO'!A:A,'VALORES MENSAIS'!AC104)</f>
        <v>2035.3799999999999</v>
      </c>
      <c r="AF104" s="27">
        <f>IF($R104&gt;0,$R104,$S104)+$Y104+$Z104</f>
        <v>877.75466666666671</v>
      </c>
      <c r="AG104" s="27">
        <f>IF($R104&gt;0,$R104,$S104)+$Y104+$Z104</f>
        <v>877.75466666666671</v>
      </c>
      <c r="AH104" s="27">
        <f>IF($R104&gt;0,$R104,$S104)+$Y104+$Z104</f>
        <v>877.75466666666671</v>
      </c>
      <c r="AI104" s="27">
        <f>IF($R104&gt;0,$R104,$S104)+$Y104+$Z104</f>
        <v>877.75466666666671</v>
      </c>
      <c r="AJ104" s="27">
        <f>IF($O104&gt;=AJ$1,$S104+$Y104+$Z104,$Y104+$Z104)</f>
        <v>877.75466666666671</v>
      </c>
      <c r="AK104" s="27">
        <f>IF($O104&gt;=AK$1,$S104+$Y104+$Z104,$Y104+$Z104)</f>
        <v>877.75466666666671</v>
      </c>
      <c r="AL104" s="27">
        <f>IF($O104&gt;=AL$1,$S104+$Y104+$Z104,$Y104+$Z104)</f>
        <v>877.75466666666671</v>
      </c>
      <c r="AM104" s="27">
        <f>IF($O104&gt;=AM$1,$S104+$Y104+$Z104,$Y104+$Z104)</f>
        <v>877.75466666666671</v>
      </c>
      <c r="AN104" s="27">
        <f>IF($O104&gt;=AN$1,$S104+$Y104+$Z104,$Y104+$Z104)</f>
        <v>877.75466666666671</v>
      </c>
      <c r="AO104" s="27">
        <f>IF($O104&gt;=AO$1,$S104+$Y104+$Z104,$Y104+$Z104)</f>
        <v>877.75466666666671</v>
      </c>
      <c r="AP104" s="27">
        <f>IF($O104&gt;=AP$1,$S104+$Y104+$Z104,$Y104+$Z104)</f>
        <v>877.75466666666671</v>
      </c>
      <c r="AQ104" s="27">
        <f>IF($O104&gt;=AQ$1,$S104+$Y104+$Z104,$Y104+$Z104)</f>
        <v>877.75466666666671</v>
      </c>
      <c r="AR104" s="27">
        <f>IF($O104&gt;=AR$1,$S104+$Y104+$Z104,$Y104+$Z104)</f>
        <v>877.75466666666671</v>
      </c>
      <c r="AS104" s="27">
        <f>IF($O104&gt;=AS$1,$S104+$Y104+$Z104,$Y104+$Z104)</f>
        <v>877.75466666666671</v>
      </c>
      <c r="AT104" s="27">
        <f>IF($O104&gt;=AT$1,$S104+$Y104+$Z104,$Y104+$Z104)</f>
        <v>877.75466666666671</v>
      </c>
      <c r="AU104" s="27">
        <f>IF($O104&gt;=AU$1,$S104+$Y104+$Z104,$Y104+$Z104)</f>
        <v>877.75466666666671</v>
      </c>
      <c r="AV104" s="27">
        <f>IF($O104&gt;=AV$1,$S104+$Y104+$Z104,$Y104+$Z104)</f>
        <v>877.75466666666671</v>
      </c>
      <c r="AW104" s="27">
        <f>IF($O104&gt;=AW$1,$S104+$Y104+$Z104,$Y104+$Z104)</f>
        <v>877.75466666666671</v>
      </c>
      <c r="AX104" s="27">
        <f>IF($O104&gt;=AX$1,$S104+$Y104+$Z104,$Y104+$Z104)</f>
        <v>877.75466666666671</v>
      </c>
      <c r="AY104" s="27">
        <f>IF($O104&gt;=AY$1,$S104+$Y104+$Z104,$Y104+$Z104)</f>
        <v>877.75466666666671</v>
      </c>
      <c r="AZ104" s="27">
        <f>IF($O104&gt;=AZ$1,$S104+$Y104+$Z104,$Y104+$Z104)</f>
        <v>877.75466666666671</v>
      </c>
      <c r="BA104" s="27">
        <f>IF($O104&gt;=BA$1,$S104+$Y104+$Z104,$Y104+$Z104)</f>
        <v>877.75466666666671</v>
      </c>
      <c r="BB104" s="27">
        <f>IF($O104&gt;=BB$1,$S104+$Y104+$Z104,$Y104+$Z104)</f>
        <v>877.75466666666671</v>
      </c>
      <c r="BC104" s="27">
        <f>IF($O104&gt;=BC$1,$S104+$Y104+$Z104,$Y104+$Z104)</f>
        <v>877.75466666666671</v>
      </c>
      <c r="BD104" s="27">
        <f>IF($O104&gt;=BD$1,$S104+$Y104+$Z104,$Y104+$Z104)</f>
        <v>877.75466666666671</v>
      </c>
      <c r="BE104" s="27">
        <f>IF($O104&gt;=BE$1,$S104+$Y104+$Z104,$Y104+$Z104)</f>
        <v>877.75466666666671</v>
      </c>
      <c r="BF104" s="27">
        <f>IF($O104&gt;=BF$1,$S104+$Y104+$Z104,$Y104+$Z104)</f>
        <v>877.75466666666671</v>
      </c>
      <c r="BG104" s="27">
        <f>IF($O104&gt;=BG$1,$S104+$Y104+$Z104,$Y104+$Z104)</f>
        <v>877.75466666666671</v>
      </c>
      <c r="BH104" s="27">
        <f>IF($O104&gt;=BH$1,$S104+$Y104+$Z104,$Y104+$Z104)</f>
        <v>877.75466666666671</v>
      </c>
      <c r="BI104" s="27">
        <f>IF($O104&gt;=BI$1,$S104+$Y104+$Z104,$Y104+$Z104)</f>
        <v>877.75466666666671</v>
      </c>
      <c r="BJ104" s="27">
        <f>IF($O104&gt;=BJ$1,$S104+$Y104+$Z104,$Y104+$Z104)</f>
        <v>877.75466666666671</v>
      </c>
      <c r="BK104" s="27">
        <f>IF($O104&gt;=BK$1,$S104+$Y104+$Z104,$Y104+$Z104)</f>
        <v>877.75466666666671</v>
      </c>
      <c r="BL104" s="27">
        <f>IF($O104&gt;=BL$1,$S104+$Y104+$Z104,$Y104+$Z104)</f>
        <v>877.75466666666671</v>
      </c>
      <c r="BM104" s="27">
        <f>IF($O104&gt;=BM$1,$S104+$Y104+$Z104,$Y104+$Z104)</f>
        <v>877.75466666666671</v>
      </c>
      <c r="BN104" s="27">
        <f>IF($O104&gt;=BN$1,$S104+$Y104+$Z104,$Y104+$Z104)</f>
        <v>877.75466666666671</v>
      </c>
      <c r="BO104" s="27">
        <f>IF($O104&gt;=BO$1,$S104+$Y104+$Z104,$Y104+$Z104)</f>
        <v>877.75466666666671</v>
      </c>
      <c r="BP104" s="27">
        <f>IF($O104&gt;=BP$1,$S104+$Y104+$Z104,$Y104+$Z104)</f>
        <v>877.75466666666671</v>
      </c>
      <c r="BQ104" s="27">
        <f>IF($O104&gt;=BQ$1,$S104+$Y104+$Z104,$Y104+$Z104)</f>
        <v>877.75466666666671</v>
      </c>
      <c r="BR104" s="27">
        <f>IF($O104&gt;=BR$1,$S104+$Y104+$Z104,$Y104+$Z104)</f>
        <v>877.75466666666671</v>
      </c>
      <c r="BS104" s="27">
        <f>IF($O104&gt;=BS$1,$S104+$Y104+$Z104,$Y104+$Z104)</f>
        <v>877.75466666666671</v>
      </c>
      <c r="BT104" s="27">
        <f>IF($O104&gt;=BT$1,$S104+$Y104+$Z104,$Y104+$Z104)</f>
        <v>877.75466666666671</v>
      </c>
      <c r="BU104" s="27">
        <f>IF($O104&gt;=BU$1,$S104+$Y104+$Z104,$Y104+$Z104)</f>
        <v>877.75466666666671</v>
      </c>
      <c r="BV104" s="27">
        <f>IF($O104&gt;=BV$1,$S104+$Y104+$Z104,$Y104+$Z104)</f>
        <v>877.75466666666671</v>
      </c>
      <c r="BW104" s="27">
        <f>IF($O104&gt;=BW$1,$S104+$Y104+$Z104,$Y104+$Z104)</f>
        <v>877.75466666666671</v>
      </c>
      <c r="BX104" s="27">
        <f>IF($O104&gt;=BX$1,$S104+$Y104+$Z104,$Y104+$Z104)</f>
        <v>877.75466666666671</v>
      </c>
      <c r="BY104" s="27">
        <f>IF($O104&gt;=BY$1,$S104+$Y104+$Z104,$Y104+$Z104)</f>
        <v>877.75466666666671</v>
      </c>
      <c r="BZ104" s="27">
        <f>IF($O104&gt;=BZ$1,$S104+$Y104+$Z104,$Y104+$Z104)</f>
        <v>877.75466666666671</v>
      </c>
      <c r="CA104" s="27">
        <f>IF($O104&gt;=CA$1,$S104+$Y104+$Z104,$Y104+$Z104)</f>
        <v>877.75466666666671</v>
      </c>
      <c r="CB104" s="27">
        <f>IF($O104&gt;=CB$1,$S104+$Y104+$Z104,$Y104+$Z104)</f>
        <v>877.75466666666671</v>
      </c>
      <c r="CC104" s="27">
        <f>IF($O104&gt;=CC$1,$S104+$Y104+$Z104,$Y104+$Z104)</f>
        <v>877.75466666666671</v>
      </c>
      <c r="CD104" s="27">
        <f>IF($O104&gt;=CD$1,$S104+$Y104+$Z104,$Y104+$Z104)</f>
        <v>877.75466666666671</v>
      </c>
      <c r="CE104" s="27">
        <f>IF($O104&gt;=CE$1,$S104+$Y104+$Z104,$Y104+$Z104)</f>
        <v>877.75466666666671</v>
      </c>
      <c r="CF104" s="27">
        <f>IF($O104&gt;=CF$1,$S104+$Y104+$Z104,$Y104+$Z104)</f>
        <v>877.75466666666671</v>
      </c>
      <c r="CG104" s="27">
        <f>IF($O104&gt;=CG$1,$S104+$Y104+$Z104,$Y104+$Z104)</f>
        <v>877.75466666666671</v>
      </c>
      <c r="CH104" s="27">
        <f>IF($O104&gt;=CH$1,$S104+$Y104+$Z104,$Y104+$Z104)</f>
        <v>877.75466666666671</v>
      </c>
      <c r="CI104" s="27">
        <f>IF($O104&gt;=CI$1,$S104+$Y104+$Z104,$Y104+$Z104)</f>
        <v>877.75466666666671</v>
      </c>
      <c r="CJ104" s="27">
        <f>IF($O104&gt;=CJ$1,$S104+$Y104+$Z104,$Y104+$Z104)</f>
        <v>877.75466666666671</v>
      </c>
      <c r="CK104" s="27">
        <f>IF($O104&gt;=CK$1,$S104+$Y104+$Z104,$Y104+$Z104)</f>
        <v>877.75466666666671</v>
      </c>
      <c r="CL104" s="27">
        <f>IF($O104&gt;=CL$1,$S104+$Y104+$Z104,$Y104+$Z104)</f>
        <v>877.75466666666671</v>
      </c>
      <c r="CM104" s="27">
        <f>IF($O104&gt;=CM$1,$S104+$Y104+$Z104,$Y104+$Z104)</f>
        <v>877.75466666666671</v>
      </c>
      <c r="CN104" s="27">
        <f>IF($O104&gt;=CN$1,$S104+$Y104,$Y104)</f>
        <v>477.75466666666665</v>
      </c>
      <c r="CO104" s="27">
        <f>IF($O104&gt;=CO$1,$S104+$Y104,$Y104)</f>
        <v>477.75466666666665</v>
      </c>
      <c r="CP104" s="27">
        <f>IF($O104&gt;=CP$1,$S104+$Y104,$Y104)</f>
        <v>477.75466666666665</v>
      </c>
      <c r="CQ104" s="27">
        <f>IF($O104&gt;=CQ$1,$S104+$Y104,$Y104)</f>
        <v>477.75466666666665</v>
      </c>
      <c r="CR104" s="27">
        <f>IF($O104&gt;=CR$1,$S104+$Y104,$Y104)</f>
        <v>477.75466666666665</v>
      </c>
      <c r="CS104" s="27">
        <f>IF($O104&gt;=CS$1,$S104+$Y104,$Y104)</f>
        <v>477.75466666666665</v>
      </c>
      <c r="CT104" s="27">
        <f>IF($O104&gt;=CT$1,$S104+$Y104,$Y104)</f>
        <v>477.75466666666665</v>
      </c>
      <c r="CU104" s="27">
        <f>IF($O104&gt;=CU$1,$S104+$Y104,$Y104)</f>
        <v>477.75466666666665</v>
      </c>
      <c r="CV104" s="27">
        <f>IF($O104&gt;=CV$1,$S104+$Y104,$Y104)</f>
        <v>477.75466666666665</v>
      </c>
      <c r="CW104" s="27">
        <f>IF($O104&gt;=CW$1,$S104+$Y104,$Y104)</f>
        <v>477.75466666666665</v>
      </c>
      <c r="CX104" s="27">
        <f>IF($O104&gt;=CX$1,$S104+$Y104,$Y104)</f>
        <v>477.75466666666665</v>
      </c>
      <c r="CY104" s="27">
        <f>IF($O104&gt;=CY$1,$S104+$Y104,$Y104)</f>
        <v>477.75466666666665</v>
      </c>
      <c r="CZ104" s="27">
        <f>IF($O104&gt;=CZ$1,$S104+$Y104,$Y104)</f>
        <v>477.75466666666665</v>
      </c>
      <c r="DA104" s="27">
        <f>IF($O104&gt;=DA$1,$S104+$Y104,$Y104)</f>
        <v>477.75466666666665</v>
      </c>
      <c r="DB104" s="27">
        <f>IF($O104&gt;=DB$1,$S104+$Y104,$Y104)</f>
        <v>477.75466666666665</v>
      </c>
      <c r="DC104" s="27">
        <f>IF($O104&gt;=DC$1,$S104+$Y104,$Y104)</f>
        <v>477.75466666666665</v>
      </c>
      <c r="DD104" s="27">
        <f>IF($O104&gt;=DD$1,$S104+$Y104,$Y104)</f>
        <v>477.75466666666665</v>
      </c>
      <c r="DE104" s="27">
        <f>IF($O104&gt;=DE$1,$S104+$Y104,$Y104)</f>
        <v>477.75466666666665</v>
      </c>
      <c r="DF104" s="27">
        <f>IF($O104&gt;=DF$1,$S104+$Y104,$Y104)</f>
        <v>477.75466666666665</v>
      </c>
      <c r="DG104" s="27">
        <f>IF($O104&gt;=DG$1,$S104+$Y104,$Y104)</f>
        <v>477.75466666666665</v>
      </c>
      <c r="DH104" s="27">
        <f>IF($O104&gt;=DH$1,$S104+$Y104,$Y104)</f>
        <v>477.75466666666665</v>
      </c>
      <c r="DI104" s="27">
        <f>IF($O104&gt;=DI$1,$S104+$Y104,$Y104)</f>
        <v>477.75466666666665</v>
      </c>
      <c r="DJ104" s="27">
        <f>IF($O104&gt;=DJ$1,$S104+$Y104,$Y104)</f>
        <v>477.75466666666665</v>
      </c>
      <c r="DK104" s="27">
        <f>IF($O104&gt;=DK$1,$S104+$Y104,$Y104)</f>
        <v>477.75466666666665</v>
      </c>
      <c r="DL104" s="27">
        <f>IF($O104&gt;=DL$1,$S104+$Y104,$Y104)</f>
        <v>477.75466666666665</v>
      </c>
      <c r="DM104" s="27">
        <f>IF($O104&gt;=DM$1,$S104+$Y104,$Y104)</f>
        <v>477.75466666666665</v>
      </c>
      <c r="DN104" s="27">
        <f>IF($O104&gt;=DN$1,$S104+$Y104,$Y104)</f>
        <v>477.75466666666665</v>
      </c>
      <c r="DO104" s="27">
        <f>IF($O104&gt;=DO$1,$S104+$Y104,$Y104)</f>
        <v>477.75466666666665</v>
      </c>
      <c r="DP104" s="27">
        <f>IF($O104&gt;=DP$1,$S104+$Y104,$Y104)</f>
        <v>477.75466666666665</v>
      </c>
      <c r="DQ104" s="27">
        <f>IF($O104&gt;=DQ$1,$S104+$Y104,$Y104)</f>
        <v>477.75466666666665</v>
      </c>
      <c r="DR104" s="27">
        <f>IF($O104&gt;=DR$1,$S104+$Y104,$Y104)</f>
        <v>477.75466666666665</v>
      </c>
      <c r="DS104" s="27">
        <f>IF($O104&gt;=DS$1,$S104+$Y104,$Y104)</f>
        <v>477.75466666666665</v>
      </c>
      <c r="DT104" s="27">
        <f>IF($O104&gt;=DT$1,$S104+$Y104,$Y104)</f>
        <v>477.75466666666665</v>
      </c>
      <c r="DU104" s="27">
        <f>IF($O104&gt;=DU$1,$S104+$Y104,$Y104)</f>
        <v>477.75466666666665</v>
      </c>
      <c r="DV104" s="27">
        <f>IF($O104&gt;=DV$1,$S104+$Y104,$Y104)</f>
        <v>477.75466666666665</v>
      </c>
      <c r="DW104" s="27">
        <f>IF($O104&gt;=DW$1,$S104+$Y104,$Y104)</f>
        <v>477.75466666666665</v>
      </c>
      <c r="DX104" s="27">
        <f>IF($O104&gt;=DX$1,$S104+$Y104,$Y104)</f>
        <v>477.75466666666665</v>
      </c>
      <c r="DY104" s="27">
        <f>IF($O104&gt;=DY$1,$S104+$Y104,$Y104)</f>
        <v>477.75466666666665</v>
      </c>
      <c r="DZ104" s="27">
        <f>IF($O104&gt;=DZ$1,$S104+$Y104,$Y104)</f>
        <v>477.75466666666665</v>
      </c>
      <c r="EA104" s="27">
        <f>IF($O104&gt;=EA$1,$S104+$Y104,$Y104)</f>
        <v>477.75466666666665</v>
      </c>
      <c r="EB104" s="27">
        <f>IF($O104&gt;=EB$1,$S104+$Y104,$Y104)</f>
        <v>477.75466666666665</v>
      </c>
      <c r="EC104" s="27">
        <f>IF($O104&gt;=EC$1,$S104+$Y104,$Y104)</f>
        <v>477.75466666666665</v>
      </c>
      <c r="ED104" s="27">
        <f>IF($O104&gt;=ED$1,$S104+$Y104,$Y104)</f>
        <v>477.75466666666665</v>
      </c>
      <c r="EE104" s="27">
        <f>IF($O104&gt;=EE$1,$S104+$Y104,$Y104)</f>
        <v>477.75466666666665</v>
      </c>
      <c r="EF104" s="27">
        <f>IF($O104&gt;=EF$1,$S104+$Y104,$Y104)</f>
        <v>477.75466666666665</v>
      </c>
      <c r="EG104" s="27">
        <f>IF($O104&gt;=EG$1,$S104+$Y104,$Y104)</f>
        <v>477.75466666666665</v>
      </c>
      <c r="EH104" s="27">
        <f>IF($O104&gt;=EH$1,$S104+$Y104,$Y104)</f>
        <v>477.75466666666665</v>
      </c>
      <c r="EI104" s="27">
        <f>IF($O104&gt;=EI$1,$S104+$Y104,$Y104)</f>
        <v>477.75466666666665</v>
      </c>
      <c r="EJ104" s="27">
        <f>IF($O104&gt;=EJ$1,$S104+$Y104,$Y104)</f>
        <v>477.75466666666665</v>
      </c>
      <c r="EK104" s="27">
        <f>IF($O104&gt;=EK$1,$S104+$Y104,$Y104)</f>
        <v>477.75466666666665</v>
      </c>
      <c r="EL104" s="27">
        <f>IF($O104&gt;=EL$1,$S104+$Y104,$Y104)</f>
        <v>477.75466666666665</v>
      </c>
      <c r="EM104" s="27">
        <f>IF($O104&gt;=EM$1,$S104+$Y104,$Y104)</f>
        <v>477.75466666666665</v>
      </c>
      <c r="EN104" s="27">
        <f>IF($O104&gt;=EN$1,$S104+$Y104,$Y104)</f>
        <v>477.75466666666665</v>
      </c>
      <c r="EO104" s="27">
        <f>IF($O104&gt;=EO$1,$S104+$Y104,$Y104)</f>
        <v>477.75466666666665</v>
      </c>
      <c r="EP104" s="27">
        <f>IF($O104&gt;=EP$1,$S104+$Y104,$Y104)</f>
        <v>477.75466666666665</v>
      </c>
      <c r="EQ104" s="27">
        <f>IF($O104&gt;=EQ$1,$S104+$Y104,$Y104)</f>
        <v>477.75466666666665</v>
      </c>
      <c r="ER104" s="27">
        <f>IF($O104&gt;=ER$1,$S104+$Y104,$Y104)</f>
        <v>477.75466666666665</v>
      </c>
      <c r="ES104" s="27">
        <f>IF($O104&gt;=ES$1,$S104+$Y104,$Y104)</f>
        <v>477.75466666666665</v>
      </c>
      <c r="ET104" s="27">
        <f>IF($O104&gt;=ET$1,$S104+$Y104,$Y104)</f>
        <v>477.75466666666665</v>
      </c>
      <c r="EU104" s="27">
        <f>IF($O104&gt;=EU$1,$S104+$Y104,$Y104)</f>
        <v>477.75466666666665</v>
      </c>
      <c r="EV104" s="27">
        <f>IF($O104&gt;=EV$1,$S104,0)</f>
        <v>477.75466666666665</v>
      </c>
      <c r="EW104" s="27">
        <f>IF($O104&gt;=EW$1,$S104,0)</f>
        <v>477.75466666666665</v>
      </c>
      <c r="EX104" s="27">
        <f>IF($O104&gt;=EX$1,$S104,0)</f>
        <v>477.75466666666665</v>
      </c>
      <c r="EY104" s="27">
        <f>IF($O104&gt;=EY$1,$S104,0)</f>
        <v>477.75466666666665</v>
      </c>
      <c r="EZ104" s="27">
        <f>IF($O104&gt;=EZ$1,$S104,0)</f>
        <v>477.75466666666665</v>
      </c>
      <c r="FA104" s="27">
        <f>IF($O104&gt;=FA$1,$S104,0)</f>
        <v>477.75466666666665</v>
      </c>
      <c r="FB104" s="27">
        <f>IF($O104&gt;=FB$1,$S104,0)</f>
        <v>477.75466666666665</v>
      </c>
      <c r="FC104" s="27">
        <f>IF($O104&gt;=FC$1,$S104,0)</f>
        <v>477.75466666666665</v>
      </c>
      <c r="FD104" s="27">
        <f>IF($O104&gt;=FD$1,$S104,0)</f>
        <v>477.75466666666665</v>
      </c>
      <c r="FE104" s="27">
        <f>IF($O104&gt;=FE$1,$S104,0)</f>
        <v>477.75466666666665</v>
      </c>
      <c r="FF104" s="27">
        <f>IF($O104&gt;=FF$1,$S104,0)</f>
        <v>477.75466666666665</v>
      </c>
      <c r="FG104" s="27">
        <f>IF($O104&gt;=FG$1,$S104,0)</f>
        <v>477.75466666666665</v>
      </c>
      <c r="FH104" s="27">
        <f>IF($O104&gt;=FH$1,$S104,0)</f>
        <v>477.75466666666665</v>
      </c>
      <c r="FI104" s="27">
        <f>IF($O104&gt;=FI$1,$S104,0)</f>
        <v>477.75466666666665</v>
      </c>
      <c r="FJ104" s="27">
        <f>IF($O104&gt;=FJ$1,$S104,0)</f>
        <v>477.75466666666665</v>
      </c>
      <c r="FK104" s="27">
        <f>IF($O104&gt;=FK$1,$S104,0)</f>
        <v>477.75466666666665</v>
      </c>
      <c r="FL104" s="27">
        <f>IF($O104&gt;=FL$1,$S104,0)</f>
        <v>477.75466666666665</v>
      </c>
      <c r="FM104" s="27">
        <f>IF($O104&gt;=FM$1,$S104,0)</f>
        <v>477.75466666666665</v>
      </c>
      <c r="FN104" s="27">
        <f>IF($O104&gt;=FN$1,$S104,0)</f>
        <v>477.75466666666665</v>
      </c>
      <c r="FO104" s="27">
        <f>IF($O104&gt;=FO$1,$S104,0)</f>
        <v>477.75466666666665</v>
      </c>
      <c r="FP104" s="27">
        <f>IF($O104&gt;=FP$1,$S104,0)</f>
        <v>477.75466666666665</v>
      </c>
      <c r="FQ104" s="27">
        <f>IF($O104&gt;=FQ$1,$S104,0)</f>
        <v>477.75466666666665</v>
      </c>
      <c r="FR104" s="27">
        <f>IF($O104&gt;=FR$1,$S104,0)</f>
        <v>477.75466666666665</v>
      </c>
      <c r="FS104" s="27">
        <f>IF($O104&gt;=FS$1,$S104,0)</f>
        <v>477.75466666666665</v>
      </c>
      <c r="FT104" s="27">
        <f>IF($O104&gt;=FT$1,$S104,0)</f>
        <v>477.75466666666665</v>
      </c>
      <c r="FU104" s="27">
        <f>IF($O104&gt;=FU$1,$S104,0)</f>
        <v>477.75466666666665</v>
      </c>
      <c r="FV104" s="27">
        <f>IF($O104&gt;=FV$1,$S104,0)</f>
        <v>477.75466666666665</v>
      </c>
      <c r="FW104" s="27">
        <f>IF($O104&gt;=FW$1,$S104,0)</f>
        <v>477.75466666666665</v>
      </c>
      <c r="FX104" s="27">
        <f>IF($O104&gt;=FX$1,$S104,0)</f>
        <v>477.75466666666665</v>
      </c>
      <c r="FY104" s="27">
        <f>IF($O104&gt;=FY$1,$S104,0)</f>
        <v>477.75466666666665</v>
      </c>
      <c r="FZ104" s="27">
        <f>IF($O104&gt;=FZ$1,$S104,0)</f>
        <v>477.75466666666665</v>
      </c>
      <c r="GA104" s="27">
        <f>IF($O104&gt;=GA$1,$S104,0)</f>
        <v>477.75466666666665</v>
      </c>
      <c r="GB104" s="27">
        <f>IF($O104&gt;=GB$1,$S104,0)</f>
        <v>477.75466666666665</v>
      </c>
      <c r="GC104" s="27">
        <f>IF($O104&gt;=GC$1,$S104,0)</f>
        <v>477.75466666666665</v>
      </c>
      <c r="GD104" s="27">
        <f>IF($O104&gt;=GD$1,$S104,0)</f>
        <v>477.75466666666665</v>
      </c>
      <c r="GE104" s="27">
        <f>IF($O104&gt;=GE$1,$S104,0)</f>
        <v>477.75466666666665</v>
      </c>
      <c r="GF104" s="27">
        <f>IF($O104&gt;=GF$1,$S104,0)</f>
        <v>477.75466666666665</v>
      </c>
      <c r="GG104" s="27">
        <f>IF($O104&gt;=GG$1,$S104,0)</f>
        <v>477.75466666666665</v>
      </c>
      <c r="GH104" s="27">
        <f>IF($O104&gt;=GH$1,$S104,0)</f>
        <v>477.75466666666665</v>
      </c>
      <c r="GI104" s="27">
        <f>IF($O104&gt;=GI$1,$S104,0)</f>
        <v>477.75466666666665</v>
      </c>
      <c r="GJ104" s="27">
        <f>IF($O104&gt;=GJ$1,$S104,0)</f>
        <v>477.75466666666665</v>
      </c>
      <c r="GK104" s="27">
        <f>IF($O104&gt;=GK$1,$S104,0)</f>
        <v>477.75466666666665</v>
      </c>
      <c r="GL104" s="27">
        <f>IF($O104&gt;=GL$1,$S104,0)</f>
        <v>477.75466666666665</v>
      </c>
      <c r="GM104" s="27">
        <f>IF($O104&gt;=GM$1,$S104,0)</f>
        <v>477.75466666666665</v>
      </c>
      <c r="GN104" s="27">
        <f>IF($O104&gt;=GN$1,$S104,0)</f>
        <v>477.75466666666665</v>
      </c>
      <c r="GO104" s="27">
        <f>IF($O104&gt;=GO$1,$S104,0)</f>
        <v>477.75466666666665</v>
      </c>
      <c r="GP104" s="27">
        <f>IF($O104&gt;=GP$1,$S104,0)</f>
        <v>477.75466666666665</v>
      </c>
      <c r="GQ104" s="27">
        <f>IF($O104&gt;=GQ$1,$S104,0)</f>
        <v>477.75466666666665</v>
      </c>
      <c r="GR104" s="27">
        <f>IF($O104&gt;=GR$1,$S104,0)</f>
        <v>477.75466666666665</v>
      </c>
      <c r="GS104" s="27">
        <f>IF($O104&gt;=GS$1,$S104,0)</f>
        <v>477.75466666666665</v>
      </c>
      <c r="GT104" s="27">
        <f>IF($O104&gt;=GT$1,$S104,0)</f>
        <v>477.75466666666665</v>
      </c>
      <c r="GU104" s="27">
        <f>IF($O104&gt;=GU$1,$S104,0)</f>
        <v>477.75466666666665</v>
      </c>
      <c r="GV104" s="27">
        <f>IF($O104&gt;=GV$1,$S104,0)</f>
        <v>477.75466666666665</v>
      </c>
      <c r="GW104" s="27">
        <f>IF($O104&gt;=GW$1,$S104,0)</f>
        <v>477.75466666666665</v>
      </c>
      <c r="GX104" s="27">
        <f>IF($O104&gt;=GX$1,$S104,0)</f>
        <v>477.75466666666665</v>
      </c>
      <c r="GY104" s="27">
        <f>IF($O104&gt;=GY$1,$S104,0)</f>
        <v>477.75466666666665</v>
      </c>
      <c r="GZ104" s="27">
        <f>IF($O104&gt;=GZ$1,$S104,0)</f>
        <v>477.75466666666665</v>
      </c>
      <c r="HA104" s="27">
        <f>IF($O104&gt;=HA$1,$S104,0)</f>
        <v>477.75466666666665</v>
      </c>
      <c r="HB104" s="27">
        <f>IF($O104&gt;=HB$1,$S104,0)</f>
        <v>477.75466666666665</v>
      </c>
      <c r="HC104" s="27">
        <f>IF($O104&gt;=HC$1,$S104,0)</f>
        <v>477.75466666666665</v>
      </c>
    </row>
    <row r="105" spans="1:211">
      <c r="A105" s="3">
        <v>53171</v>
      </c>
      <c r="B105" s="3" t="s">
        <v>263</v>
      </c>
      <c r="C105" s="3" t="s">
        <v>18</v>
      </c>
      <c r="D105" s="3">
        <v>58</v>
      </c>
      <c r="E105" s="4">
        <v>34135</v>
      </c>
      <c r="F105" s="5">
        <v>25.030136986301368</v>
      </c>
      <c r="G105" s="3" t="s">
        <v>99</v>
      </c>
      <c r="H105" s="4">
        <v>22253</v>
      </c>
      <c r="I105" s="9" t="s">
        <v>832</v>
      </c>
      <c r="J105" s="5">
        <v>1801.63</v>
      </c>
      <c r="K105" s="31">
        <v>310</v>
      </c>
      <c r="L105" s="32">
        <v>25</v>
      </c>
      <c r="M105" s="33">
        <f>VLOOKUP(L105,FIND,3,TRUE)</f>
        <v>1.5</v>
      </c>
      <c r="N105" s="32">
        <f>IF(L105&gt;30,180,VLOOKUP(L105,TEMPO,2,FALSE))</f>
        <v>150</v>
      </c>
      <c r="O105" s="32">
        <f>IF(R105&gt;0,4,N105)</f>
        <v>150</v>
      </c>
      <c r="P105" s="96">
        <f>J105*M105*L105</f>
        <v>67561.125</v>
      </c>
      <c r="Q105" s="96">
        <f>10934.45*2</f>
        <v>21868.9</v>
      </c>
      <c r="R105" s="96">
        <f>IF(P105&lt;=Q105,P105/4,0)</f>
        <v>0</v>
      </c>
      <c r="S105" s="5">
        <f>IF(P105&gt;=Q105,P105/N105,0)</f>
        <v>450.40750000000003</v>
      </c>
      <c r="T105" s="3"/>
      <c r="U105" s="3">
        <f>IF(T105="",1,0)</f>
        <v>1</v>
      </c>
      <c r="V105" s="3">
        <v>40</v>
      </c>
      <c r="W105" s="5">
        <v>0</v>
      </c>
      <c r="X105" s="5">
        <v>245.73</v>
      </c>
      <c r="Y105" s="5">
        <f>X105*W105</f>
        <v>0</v>
      </c>
      <c r="Z105" s="5">
        <v>400</v>
      </c>
      <c r="AA105" s="5">
        <f>S105+Y105+Z105</f>
        <v>850.40750000000003</v>
      </c>
      <c r="AB105" s="39">
        <f>(J105/12+J105/12*1.3333333333+450/12+J105/30*6/12+J105)*1.3+Y105+Z105+153.9</f>
        <v>3439.2163444379389</v>
      </c>
      <c r="AC105" s="39" t="s">
        <v>18</v>
      </c>
      <c r="AD105" s="39">
        <f>J105*1.3+400+153.9</f>
        <v>2896.0190000000002</v>
      </c>
      <c r="AE105" s="39">
        <f>SUMIFS('CUSTO MENSAL FUNC NOVO'!H:H,'CUSTO MENSAL FUNC NOVO'!A:A,'VALORES MENSAIS'!AC105)</f>
        <v>1902.2210000000002</v>
      </c>
      <c r="AF105" s="27">
        <f>IF($R105&gt;0,$R105,$S105)+$Y105+$Z105</f>
        <v>850.40750000000003</v>
      </c>
      <c r="AG105" s="27">
        <f>IF($R105&gt;0,$R105,$S105)+$Y105+$Z105</f>
        <v>850.40750000000003</v>
      </c>
      <c r="AH105" s="27">
        <f>IF($R105&gt;0,$R105,$S105)+$Y105+$Z105</f>
        <v>850.40750000000003</v>
      </c>
      <c r="AI105" s="27">
        <f>IF($R105&gt;0,$R105,$S105)+$Y105+$Z105</f>
        <v>850.40750000000003</v>
      </c>
      <c r="AJ105" s="27">
        <f>IF($O105&gt;=AJ$1,$S105+$Y105+$Z105,$Y105+$Z105)</f>
        <v>850.40750000000003</v>
      </c>
      <c r="AK105" s="27">
        <f>IF($O105&gt;=AK$1,$S105+$Y105+$Z105,$Y105+$Z105)</f>
        <v>850.40750000000003</v>
      </c>
      <c r="AL105" s="27">
        <f>IF($O105&gt;=AL$1,$S105+$Y105+$Z105,$Y105+$Z105)</f>
        <v>850.40750000000003</v>
      </c>
      <c r="AM105" s="27">
        <f>IF($O105&gt;=AM$1,$S105+$Y105+$Z105,$Y105+$Z105)</f>
        <v>850.40750000000003</v>
      </c>
      <c r="AN105" s="27">
        <f>IF($O105&gt;=AN$1,$S105+$Y105+$Z105,$Y105+$Z105)</f>
        <v>850.40750000000003</v>
      </c>
      <c r="AO105" s="27">
        <f>IF($O105&gt;=AO$1,$S105+$Y105+$Z105,$Y105+$Z105)</f>
        <v>850.40750000000003</v>
      </c>
      <c r="AP105" s="27">
        <f>IF($O105&gt;=AP$1,$S105+$Y105+$Z105,$Y105+$Z105)</f>
        <v>850.40750000000003</v>
      </c>
      <c r="AQ105" s="27">
        <f>IF($O105&gt;=AQ$1,$S105+$Y105+$Z105,$Y105+$Z105)</f>
        <v>850.40750000000003</v>
      </c>
      <c r="AR105" s="27">
        <f>IF($O105&gt;=AR$1,$S105+$Y105+$Z105,$Y105+$Z105)</f>
        <v>850.40750000000003</v>
      </c>
      <c r="AS105" s="27">
        <f>IF($O105&gt;=AS$1,$S105+$Y105+$Z105,$Y105+$Z105)</f>
        <v>850.40750000000003</v>
      </c>
      <c r="AT105" s="27">
        <f>IF($O105&gt;=AT$1,$S105+$Y105+$Z105,$Y105+$Z105)</f>
        <v>850.40750000000003</v>
      </c>
      <c r="AU105" s="27">
        <f>IF($O105&gt;=AU$1,$S105+$Y105+$Z105,$Y105+$Z105)</f>
        <v>850.40750000000003</v>
      </c>
      <c r="AV105" s="27">
        <f>IF($O105&gt;=AV$1,$S105+$Y105+$Z105,$Y105+$Z105)</f>
        <v>850.40750000000003</v>
      </c>
      <c r="AW105" s="27">
        <f>IF($O105&gt;=AW$1,$S105+$Y105+$Z105,$Y105+$Z105)</f>
        <v>850.40750000000003</v>
      </c>
      <c r="AX105" s="27">
        <f>IF($O105&gt;=AX$1,$S105+$Y105+$Z105,$Y105+$Z105)</f>
        <v>850.40750000000003</v>
      </c>
      <c r="AY105" s="27">
        <f>IF($O105&gt;=AY$1,$S105+$Y105+$Z105,$Y105+$Z105)</f>
        <v>850.40750000000003</v>
      </c>
      <c r="AZ105" s="27">
        <f>IF($O105&gt;=AZ$1,$S105+$Y105+$Z105,$Y105+$Z105)</f>
        <v>850.40750000000003</v>
      </c>
      <c r="BA105" s="27">
        <f>IF($O105&gt;=BA$1,$S105+$Y105+$Z105,$Y105+$Z105)</f>
        <v>850.40750000000003</v>
      </c>
      <c r="BB105" s="27">
        <f>IF($O105&gt;=BB$1,$S105+$Y105+$Z105,$Y105+$Z105)</f>
        <v>850.40750000000003</v>
      </c>
      <c r="BC105" s="27">
        <f>IF($O105&gt;=BC$1,$S105+$Y105+$Z105,$Y105+$Z105)</f>
        <v>850.40750000000003</v>
      </c>
      <c r="BD105" s="27">
        <f>IF($O105&gt;=BD$1,$S105+$Y105+$Z105,$Y105+$Z105)</f>
        <v>850.40750000000003</v>
      </c>
      <c r="BE105" s="27">
        <f>IF($O105&gt;=BE$1,$S105+$Y105+$Z105,$Y105+$Z105)</f>
        <v>850.40750000000003</v>
      </c>
      <c r="BF105" s="27">
        <f>IF($O105&gt;=BF$1,$S105+$Y105+$Z105,$Y105+$Z105)</f>
        <v>850.40750000000003</v>
      </c>
      <c r="BG105" s="27">
        <f>IF($O105&gt;=BG$1,$S105+$Y105+$Z105,$Y105+$Z105)</f>
        <v>850.40750000000003</v>
      </c>
      <c r="BH105" s="27">
        <f>IF($O105&gt;=BH$1,$S105+$Y105+$Z105,$Y105+$Z105)</f>
        <v>850.40750000000003</v>
      </c>
      <c r="BI105" s="27">
        <f>IF($O105&gt;=BI$1,$S105+$Y105+$Z105,$Y105+$Z105)</f>
        <v>850.40750000000003</v>
      </c>
      <c r="BJ105" s="27">
        <f>IF($O105&gt;=BJ$1,$S105+$Y105+$Z105,$Y105+$Z105)</f>
        <v>850.40750000000003</v>
      </c>
      <c r="BK105" s="27">
        <f>IF($O105&gt;=BK$1,$S105+$Y105+$Z105,$Y105+$Z105)</f>
        <v>850.40750000000003</v>
      </c>
      <c r="BL105" s="27">
        <f>IF($O105&gt;=BL$1,$S105+$Y105+$Z105,$Y105+$Z105)</f>
        <v>850.40750000000003</v>
      </c>
      <c r="BM105" s="27">
        <f>IF($O105&gt;=BM$1,$S105+$Y105+$Z105,$Y105+$Z105)</f>
        <v>850.40750000000003</v>
      </c>
      <c r="BN105" s="27">
        <f>IF($O105&gt;=BN$1,$S105+$Y105+$Z105,$Y105+$Z105)</f>
        <v>850.40750000000003</v>
      </c>
      <c r="BO105" s="27">
        <f>IF($O105&gt;=BO$1,$S105+$Y105+$Z105,$Y105+$Z105)</f>
        <v>850.40750000000003</v>
      </c>
      <c r="BP105" s="27">
        <f>IF($O105&gt;=BP$1,$S105+$Y105+$Z105,$Y105+$Z105)</f>
        <v>850.40750000000003</v>
      </c>
      <c r="BQ105" s="27">
        <f>IF($O105&gt;=BQ$1,$S105+$Y105+$Z105,$Y105+$Z105)</f>
        <v>850.40750000000003</v>
      </c>
      <c r="BR105" s="27">
        <f>IF($O105&gt;=BR$1,$S105+$Y105+$Z105,$Y105+$Z105)</f>
        <v>850.40750000000003</v>
      </c>
      <c r="BS105" s="27">
        <f>IF($O105&gt;=BS$1,$S105+$Y105+$Z105,$Y105+$Z105)</f>
        <v>850.40750000000003</v>
      </c>
      <c r="BT105" s="27">
        <f>IF($O105&gt;=BT$1,$S105+$Y105+$Z105,$Y105+$Z105)</f>
        <v>850.40750000000003</v>
      </c>
      <c r="BU105" s="27">
        <f>IF($O105&gt;=BU$1,$S105+$Y105+$Z105,$Y105+$Z105)</f>
        <v>850.40750000000003</v>
      </c>
      <c r="BV105" s="27">
        <f>IF($O105&gt;=BV$1,$S105+$Y105+$Z105,$Y105+$Z105)</f>
        <v>850.40750000000003</v>
      </c>
      <c r="BW105" s="27">
        <f>IF($O105&gt;=BW$1,$S105+$Y105+$Z105,$Y105+$Z105)</f>
        <v>850.40750000000003</v>
      </c>
      <c r="BX105" s="27">
        <f>IF($O105&gt;=BX$1,$S105+$Y105+$Z105,$Y105+$Z105)</f>
        <v>850.40750000000003</v>
      </c>
      <c r="BY105" s="27">
        <f>IF($O105&gt;=BY$1,$S105+$Y105+$Z105,$Y105+$Z105)</f>
        <v>850.40750000000003</v>
      </c>
      <c r="BZ105" s="27">
        <f>IF($O105&gt;=BZ$1,$S105+$Y105+$Z105,$Y105+$Z105)</f>
        <v>850.40750000000003</v>
      </c>
      <c r="CA105" s="27">
        <f>IF($O105&gt;=CA$1,$S105+$Y105+$Z105,$Y105+$Z105)</f>
        <v>850.40750000000003</v>
      </c>
      <c r="CB105" s="27">
        <f>IF($O105&gt;=CB$1,$S105+$Y105+$Z105,$Y105+$Z105)</f>
        <v>850.40750000000003</v>
      </c>
      <c r="CC105" s="27">
        <f>IF($O105&gt;=CC$1,$S105+$Y105+$Z105,$Y105+$Z105)</f>
        <v>850.40750000000003</v>
      </c>
      <c r="CD105" s="27">
        <f>IF($O105&gt;=CD$1,$S105+$Y105+$Z105,$Y105+$Z105)</f>
        <v>850.40750000000003</v>
      </c>
      <c r="CE105" s="27">
        <f>IF($O105&gt;=CE$1,$S105+$Y105+$Z105,$Y105+$Z105)</f>
        <v>850.40750000000003</v>
      </c>
      <c r="CF105" s="27">
        <f>IF($O105&gt;=CF$1,$S105+$Y105+$Z105,$Y105+$Z105)</f>
        <v>850.40750000000003</v>
      </c>
      <c r="CG105" s="27">
        <f>IF($O105&gt;=CG$1,$S105+$Y105+$Z105,$Y105+$Z105)</f>
        <v>850.40750000000003</v>
      </c>
      <c r="CH105" s="27">
        <f>IF($O105&gt;=CH$1,$S105+$Y105+$Z105,$Y105+$Z105)</f>
        <v>850.40750000000003</v>
      </c>
      <c r="CI105" s="27">
        <f>IF($O105&gt;=CI$1,$S105+$Y105+$Z105,$Y105+$Z105)</f>
        <v>850.40750000000003</v>
      </c>
      <c r="CJ105" s="27">
        <f>IF($O105&gt;=CJ$1,$S105+$Y105+$Z105,$Y105+$Z105)</f>
        <v>850.40750000000003</v>
      </c>
      <c r="CK105" s="27">
        <f>IF($O105&gt;=CK$1,$S105+$Y105+$Z105,$Y105+$Z105)</f>
        <v>850.40750000000003</v>
      </c>
      <c r="CL105" s="27">
        <f>IF($O105&gt;=CL$1,$S105+$Y105+$Z105,$Y105+$Z105)</f>
        <v>850.40750000000003</v>
      </c>
      <c r="CM105" s="27">
        <f>IF($O105&gt;=CM$1,$S105+$Y105+$Z105,$Y105+$Z105)</f>
        <v>850.40750000000003</v>
      </c>
      <c r="CN105" s="27">
        <f>IF($O105&gt;=CN$1,$S105+$Y105,$Y105)</f>
        <v>450.40750000000003</v>
      </c>
      <c r="CO105" s="27">
        <f>IF($O105&gt;=CO$1,$S105+$Y105,$Y105)</f>
        <v>450.40750000000003</v>
      </c>
      <c r="CP105" s="27">
        <f>IF($O105&gt;=CP$1,$S105+$Y105,$Y105)</f>
        <v>450.40750000000003</v>
      </c>
      <c r="CQ105" s="27">
        <f>IF($O105&gt;=CQ$1,$S105+$Y105,$Y105)</f>
        <v>450.40750000000003</v>
      </c>
      <c r="CR105" s="27">
        <f>IF($O105&gt;=CR$1,$S105+$Y105,$Y105)</f>
        <v>450.40750000000003</v>
      </c>
      <c r="CS105" s="27">
        <f>IF($O105&gt;=CS$1,$S105+$Y105,$Y105)</f>
        <v>450.40750000000003</v>
      </c>
      <c r="CT105" s="27">
        <f>IF($O105&gt;=CT$1,$S105+$Y105,$Y105)</f>
        <v>450.40750000000003</v>
      </c>
      <c r="CU105" s="27">
        <f>IF($O105&gt;=CU$1,$S105+$Y105,$Y105)</f>
        <v>450.40750000000003</v>
      </c>
      <c r="CV105" s="27">
        <f>IF($O105&gt;=CV$1,$S105+$Y105,$Y105)</f>
        <v>450.40750000000003</v>
      </c>
      <c r="CW105" s="27">
        <f>IF($O105&gt;=CW$1,$S105+$Y105,$Y105)</f>
        <v>450.40750000000003</v>
      </c>
      <c r="CX105" s="27">
        <f>IF($O105&gt;=CX$1,$S105+$Y105,$Y105)</f>
        <v>450.40750000000003</v>
      </c>
      <c r="CY105" s="27">
        <f>IF($O105&gt;=CY$1,$S105+$Y105,$Y105)</f>
        <v>450.40750000000003</v>
      </c>
      <c r="CZ105" s="27">
        <f>IF($O105&gt;=CZ$1,$S105+$Y105,$Y105)</f>
        <v>450.40750000000003</v>
      </c>
      <c r="DA105" s="27">
        <f>IF($O105&gt;=DA$1,$S105+$Y105,$Y105)</f>
        <v>450.40750000000003</v>
      </c>
      <c r="DB105" s="27">
        <f>IF($O105&gt;=DB$1,$S105+$Y105,$Y105)</f>
        <v>450.40750000000003</v>
      </c>
      <c r="DC105" s="27">
        <f>IF($O105&gt;=DC$1,$S105+$Y105,$Y105)</f>
        <v>450.40750000000003</v>
      </c>
      <c r="DD105" s="27">
        <f>IF($O105&gt;=DD$1,$S105+$Y105,$Y105)</f>
        <v>450.40750000000003</v>
      </c>
      <c r="DE105" s="27">
        <f>IF($O105&gt;=DE$1,$S105+$Y105,$Y105)</f>
        <v>450.40750000000003</v>
      </c>
      <c r="DF105" s="27">
        <f>IF($O105&gt;=DF$1,$S105+$Y105,$Y105)</f>
        <v>450.40750000000003</v>
      </c>
      <c r="DG105" s="27">
        <f>IF($O105&gt;=DG$1,$S105+$Y105,$Y105)</f>
        <v>450.40750000000003</v>
      </c>
      <c r="DH105" s="27">
        <f>IF($O105&gt;=DH$1,$S105+$Y105,$Y105)</f>
        <v>450.40750000000003</v>
      </c>
      <c r="DI105" s="27">
        <f>IF($O105&gt;=DI$1,$S105+$Y105,$Y105)</f>
        <v>450.40750000000003</v>
      </c>
      <c r="DJ105" s="27">
        <f>IF($O105&gt;=DJ$1,$S105+$Y105,$Y105)</f>
        <v>450.40750000000003</v>
      </c>
      <c r="DK105" s="27">
        <f>IF($O105&gt;=DK$1,$S105+$Y105,$Y105)</f>
        <v>450.40750000000003</v>
      </c>
      <c r="DL105" s="27">
        <f>IF($O105&gt;=DL$1,$S105+$Y105,$Y105)</f>
        <v>450.40750000000003</v>
      </c>
      <c r="DM105" s="27">
        <f>IF($O105&gt;=DM$1,$S105+$Y105,$Y105)</f>
        <v>450.40750000000003</v>
      </c>
      <c r="DN105" s="27">
        <f>IF($O105&gt;=DN$1,$S105+$Y105,$Y105)</f>
        <v>450.40750000000003</v>
      </c>
      <c r="DO105" s="27">
        <f>IF($O105&gt;=DO$1,$S105+$Y105,$Y105)</f>
        <v>450.40750000000003</v>
      </c>
      <c r="DP105" s="27">
        <f>IF($O105&gt;=DP$1,$S105+$Y105,$Y105)</f>
        <v>450.40750000000003</v>
      </c>
      <c r="DQ105" s="27">
        <f>IF($O105&gt;=DQ$1,$S105+$Y105,$Y105)</f>
        <v>450.40750000000003</v>
      </c>
      <c r="DR105" s="27">
        <f>IF($O105&gt;=DR$1,$S105+$Y105,$Y105)</f>
        <v>450.40750000000003</v>
      </c>
      <c r="DS105" s="27">
        <f>IF($O105&gt;=DS$1,$S105+$Y105,$Y105)</f>
        <v>450.40750000000003</v>
      </c>
      <c r="DT105" s="27">
        <f>IF($O105&gt;=DT$1,$S105+$Y105,$Y105)</f>
        <v>450.40750000000003</v>
      </c>
      <c r="DU105" s="27">
        <f>IF($O105&gt;=DU$1,$S105+$Y105,$Y105)</f>
        <v>450.40750000000003</v>
      </c>
      <c r="DV105" s="27">
        <f>IF($O105&gt;=DV$1,$S105+$Y105,$Y105)</f>
        <v>450.40750000000003</v>
      </c>
      <c r="DW105" s="27">
        <f>IF($O105&gt;=DW$1,$S105+$Y105,$Y105)</f>
        <v>450.40750000000003</v>
      </c>
      <c r="DX105" s="27">
        <f>IF($O105&gt;=DX$1,$S105+$Y105,$Y105)</f>
        <v>450.40750000000003</v>
      </c>
      <c r="DY105" s="27">
        <f>IF($O105&gt;=DY$1,$S105+$Y105,$Y105)</f>
        <v>450.40750000000003</v>
      </c>
      <c r="DZ105" s="27">
        <f>IF($O105&gt;=DZ$1,$S105+$Y105,$Y105)</f>
        <v>450.40750000000003</v>
      </c>
      <c r="EA105" s="27">
        <f>IF($O105&gt;=EA$1,$S105+$Y105,$Y105)</f>
        <v>450.40750000000003</v>
      </c>
      <c r="EB105" s="27">
        <f>IF($O105&gt;=EB$1,$S105+$Y105,$Y105)</f>
        <v>450.40750000000003</v>
      </c>
      <c r="EC105" s="27">
        <f>IF($O105&gt;=EC$1,$S105+$Y105,$Y105)</f>
        <v>450.40750000000003</v>
      </c>
      <c r="ED105" s="27">
        <f>IF($O105&gt;=ED$1,$S105+$Y105,$Y105)</f>
        <v>450.40750000000003</v>
      </c>
      <c r="EE105" s="27">
        <f>IF($O105&gt;=EE$1,$S105+$Y105,$Y105)</f>
        <v>450.40750000000003</v>
      </c>
      <c r="EF105" s="27">
        <f>IF($O105&gt;=EF$1,$S105+$Y105,$Y105)</f>
        <v>450.40750000000003</v>
      </c>
      <c r="EG105" s="27">
        <f>IF($O105&gt;=EG$1,$S105+$Y105,$Y105)</f>
        <v>450.40750000000003</v>
      </c>
      <c r="EH105" s="27">
        <f>IF($O105&gt;=EH$1,$S105+$Y105,$Y105)</f>
        <v>450.40750000000003</v>
      </c>
      <c r="EI105" s="27">
        <f>IF($O105&gt;=EI$1,$S105+$Y105,$Y105)</f>
        <v>450.40750000000003</v>
      </c>
      <c r="EJ105" s="27">
        <f>IF($O105&gt;=EJ$1,$S105+$Y105,$Y105)</f>
        <v>450.40750000000003</v>
      </c>
      <c r="EK105" s="27">
        <f>IF($O105&gt;=EK$1,$S105+$Y105,$Y105)</f>
        <v>450.40750000000003</v>
      </c>
      <c r="EL105" s="27">
        <f>IF($O105&gt;=EL$1,$S105+$Y105,$Y105)</f>
        <v>450.40750000000003</v>
      </c>
      <c r="EM105" s="27">
        <f>IF($O105&gt;=EM$1,$S105+$Y105,$Y105)</f>
        <v>450.40750000000003</v>
      </c>
      <c r="EN105" s="27">
        <f>IF($O105&gt;=EN$1,$S105+$Y105,$Y105)</f>
        <v>450.40750000000003</v>
      </c>
      <c r="EO105" s="27">
        <f>IF($O105&gt;=EO$1,$S105+$Y105,$Y105)</f>
        <v>450.40750000000003</v>
      </c>
      <c r="EP105" s="27">
        <f>IF($O105&gt;=EP$1,$S105+$Y105,$Y105)</f>
        <v>450.40750000000003</v>
      </c>
      <c r="EQ105" s="27">
        <f>IF($O105&gt;=EQ$1,$S105+$Y105,$Y105)</f>
        <v>450.40750000000003</v>
      </c>
      <c r="ER105" s="27">
        <f>IF($O105&gt;=ER$1,$S105+$Y105,$Y105)</f>
        <v>450.40750000000003</v>
      </c>
      <c r="ES105" s="27">
        <f>IF($O105&gt;=ES$1,$S105+$Y105,$Y105)</f>
        <v>450.40750000000003</v>
      </c>
      <c r="ET105" s="27">
        <f>IF($O105&gt;=ET$1,$S105+$Y105,$Y105)</f>
        <v>450.40750000000003</v>
      </c>
      <c r="EU105" s="27">
        <f>IF($O105&gt;=EU$1,$S105+$Y105,$Y105)</f>
        <v>450.40750000000003</v>
      </c>
      <c r="EV105" s="27">
        <f>IF($O105&gt;=EV$1,$S105,0)</f>
        <v>450.40750000000003</v>
      </c>
      <c r="EW105" s="27">
        <f>IF($O105&gt;=EW$1,$S105,0)</f>
        <v>450.40750000000003</v>
      </c>
      <c r="EX105" s="27">
        <f>IF($O105&gt;=EX$1,$S105,0)</f>
        <v>450.40750000000003</v>
      </c>
      <c r="EY105" s="27">
        <f>IF($O105&gt;=EY$1,$S105,0)</f>
        <v>450.40750000000003</v>
      </c>
      <c r="EZ105" s="27">
        <f>IF($O105&gt;=EZ$1,$S105,0)</f>
        <v>450.40750000000003</v>
      </c>
      <c r="FA105" s="27">
        <f>IF($O105&gt;=FA$1,$S105,0)</f>
        <v>450.40750000000003</v>
      </c>
      <c r="FB105" s="27">
        <f>IF($O105&gt;=FB$1,$S105,0)</f>
        <v>450.40750000000003</v>
      </c>
      <c r="FC105" s="27">
        <f>IF($O105&gt;=FC$1,$S105,0)</f>
        <v>450.40750000000003</v>
      </c>
      <c r="FD105" s="27">
        <f>IF($O105&gt;=FD$1,$S105,0)</f>
        <v>450.40750000000003</v>
      </c>
      <c r="FE105" s="27">
        <f>IF($O105&gt;=FE$1,$S105,0)</f>
        <v>450.40750000000003</v>
      </c>
      <c r="FF105" s="27">
        <f>IF($O105&gt;=FF$1,$S105,0)</f>
        <v>450.40750000000003</v>
      </c>
      <c r="FG105" s="27">
        <f>IF($O105&gt;=FG$1,$S105,0)</f>
        <v>450.40750000000003</v>
      </c>
      <c r="FH105" s="27">
        <f>IF($O105&gt;=FH$1,$S105,0)</f>
        <v>450.40750000000003</v>
      </c>
      <c r="FI105" s="27">
        <f>IF($O105&gt;=FI$1,$S105,0)</f>
        <v>450.40750000000003</v>
      </c>
      <c r="FJ105" s="27">
        <f>IF($O105&gt;=FJ$1,$S105,0)</f>
        <v>450.40750000000003</v>
      </c>
      <c r="FK105" s="27">
        <f>IF($O105&gt;=FK$1,$S105,0)</f>
        <v>450.40750000000003</v>
      </c>
      <c r="FL105" s="27">
        <f>IF($O105&gt;=FL$1,$S105,0)</f>
        <v>450.40750000000003</v>
      </c>
      <c r="FM105" s="27">
        <f>IF($O105&gt;=FM$1,$S105,0)</f>
        <v>450.40750000000003</v>
      </c>
      <c r="FN105" s="27">
        <f>IF($O105&gt;=FN$1,$S105,0)</f>
        <v>450.40750000000003</v>
      </c>
      <c r="FO105" s="27">
        <f>IF($O105&gt;=FO$1,$S105,0)</f>
        <v>450.40750000000003</v>
      </c>
      <c r="FP105" s="27">
        <f>IF($O105&gt;=FP$1,$S105,0)</f>
        <v>450.40750000000003</v>
      </c>
      <c r="FQ105" s="27">
        <f>IF($O105&gt;=FQ$1,$S105,0)</f>
        <v>450.40750000000003</v>
      </c>
      <c r="FR105" s="27">
        <f>IF($O105&gt;=FR$1,$S105,0)</f>
        <v>450.40750000000003</v>
      </c>
      <c r="FS105" s="27">
        <f>IF($O105&gt;=FS$1,$S105,0)</f>
        <v>450.40750000000003</v>
      </c>
      <c r="FT105" s="27">
        <f>IF($O105&gt;=FT$1,$S105,0)</f>
        <v>450.40750000000003</v>
      </c>
      <c r="FU105" s="27">
        <f>IF($O105&gt;=FU$1,$S105,0)</f>
        <v>450.40750000000003</v>
      </c>
      <c r="FV105" s="27">
        <f>IF($O105&gt;=FV$1,$S105,0)</f>
        <v>450.40750000000003</v>
      </c>
      <c r="FW105" s="27">
        <f>IF($O105&gt;=FW$1,$S105,0)</f>
        <v>450.40750000000003</v>
      </c>
      <c r="FX105" s="27">
        <f>IF($O105&gt;=FX$1,$S105,0)</f>
        <v>450.40750000000003</v>
      </c>
      <c r="FY105" s="27">
        <f>IF($O105&gt;=FY$1,$S105,0)</f>
        <v>450.40750000000003</v>
      </c>
      <c r="FZ105" s="27">
        <f>IF($O105&gt;=FZ$1,$S105,0)</f>
        <v>0</v>
      </c>
      <c r="GA105" s="27">
        <f>IF($O105&gt;=GA$1,$S105,0)</f>
        <v>0</v>
      </c>
      <c r="GB105" s="27">
        <f>IF($O105&gt;=GB$1,$S105,0)</f>
        <v>0</v>
      </c>
      <c r="GC105" s="27">
        <f>IF($O105&gt;=GC$1,$S105,0)</f>
        <v>0</v>
      </c>
      <c r="GD105" s="27">
        <f>IF($O105&gt;=GD$1,$S105,0)</f>
        <v>0</v>
      </c>
      <c r="GE105" s="27">
        <f>IF($O105&gt;=GE$1,$S105,0)</f>
        <v>0</v>
      </c>
      <c r="GF105" s="27">
        <f>IF($O105&gt;=GF$1,$S105,0)</f>
        <v>0</v>
      </c>
      <c r="GG105" s="27">
        <f>IF($O105&gt;=GG$1,$S105,0)</f>
        <v>0</v>
      </c>
      <c r="GH105" s="27">
        <f>IF($O105&gt;=GH$1,$S105,0)</f>
        <v>0</v>
      </c>
      <c r="GI105" s="27">
        <f>IF($O105&gt;=GI$1,$S105,0)</f>
        <v>0</v>
      </c>
      <c r="GJ105" s="27">
        <f>IF($O105&gt;=GJ$1,$S105,0)</f>
        <v>0</v>
      </c>
      <c r="GK105" s="27">
        <f>IF($O105&gt;=GK$1,$S105,0)</f>
        <v>0</v>
      </c>
      <c r="GL105" s="27">
        <f>IF($O105&gt;=GL$1,$S105,0)</f>
        <v>0</v>
      </c>
      <c r="GM105" s="27">
        <f>IF($O105&gt;=GM$1,$S105,0)</f>
        <v>0</v>
      </c>
      <c r="GN105" s="27">
        <f>IF($O105&gt;=GN$1,$S105,0)</f>
        <v>0</v>
      </c>
      <c r="GO105" s="27">
        <f>IF($O105&gt;=GO$1,$S105,0)</f>
        <v>0</v>
      </c>
      <c r="GP105" s="27">
        <f>IF($O105&gt;=GP$1,$S105,0)</f>
        <v>0</v>
      </c>
      <c r="GQ105" s="27">
        <f>IF($O105&gt;=GQ$1,$S105,0)</f>
        <v>0</v>
      </c>
      <c r="GR105" s="27">
        <f>IF($O105&gt;=GR$1,$S105,0)</f>
        <v>0</v>
      </c>
      <c r="GS105" s="27">
        <f>IF($O105&gt;=GS$1,$S105,0)</f>
        <v>0</v>
      </c>
      <c r="GT105" s="27">
        <f>IF($O105&gt;=GT$1,$S105,0)</f>
        <v>0</v>
      </c>
      <c r="GU105" s="27">
        <f>IF($O105&gt;=GU$1,$S105,0)</f>
        <v>0</v>
      </c>
      <c r="GV105" s="27">
        <f>IF($O105&gt;=GV$1,$S105,0)</f>
        <v>0</v>
      </c>
      <c r="GW105" s="27">
        <f>IF($O105&gt;=GW$1,$S105,0)</f>
        <v>0</v>
      </c>
      <c r="GX105" s="27">
        <f>IF($O105&gt;=GX$1,$S105,0)</f>
        <v>0</v>
      </c>
      <c r="GY105" s="27">
        <f>IF($O105&gt;=GY$1,$S105,0)</f>
        <v>0</v>
      </c>
      <c r="GZ105" s="27">
        <f>IF($O105&gt;=GZ$1,$S105,0)</f>
        <v>0</v>
      </c>
      <c r="HA105" s="27">
        <f>IF($O105&gt;=HA$1,$S105,0)</f>
        <v>0</v>
      </c>
      <c r="HB105" s="27">
        <f>IF($O105&gt;=HB$1,$S105,0)</f>
        <v>0</v>
      </c>
      <c r="HC105" s="27">
        <f>IF($O105&gt;=HC$1,$S105,0)</f>
        <v>0</v>
      </c>
    </row>
    <row r="106" spans="1:211">
      <c r="A106" s="3">
        <v>156132</v>
      </c>
      <c r="B106" s="3" t="s">
        <v>121</v>
      </c>
      <c r="C106" s="3" t="s">
        <v>104</v>
      </c>
      <c r="D106" s="3">
        <v>68</v>
      </c>
      <c r="E106" s="4">
        <v>39881</v>
      </c>
      <c r="F106" s="5">
        <v>9.287671232876713</v>
      </c>
      <c r="G106" s="3" t="s">
        <v>99</v>
      </c>
      <c r="H106" s="4">
        <v>18627</v>
      </c>
      <c r="I106" s="9" t="s">
        <v>832</v>
      </c>
      <c r="J106" s="5">
        <v>1929.4</v>
      </c>
      <c r="K106" s="31">
        <v>310</v>
      </c>
      <c r="L106" s="32">
        <v>9</v>
      </c>
      <c r="M106" s="33">
        <f>VLOOKUP(L106,FIND,3,TRUE)</f>
        <v>1</v>
      </c>
      <c r="N106" s="32">
        <f>IF(L106&gt;30,180,VLOOKUP(L106,TEMPO,2,FALSE))</f>
        <v>54</v>
      </c>
      <c r="O106" s="32">
        <f>IF(R106&gt;0,4,N106)</f>
        <v>4</v>
      </c>
      <c r="P106" s="96">
        <f>J106*M106*L106</f>
        <v>17364.600000000002</v>
      </c>
      <c r="Q106" s="96">
        <f>10934.45*2</f>
        <v>21868.9</v>
      </c>
      <c r="R106" s="96">
        <f>IF(P106&lt;=Q106,P106/4,0)</f>
        <v>4341.1500000000005</v>
      </c>
      <c r="S106" s="5">
        <f>IF(P106&gt;=Q106,P106/N106,0)</f>
        <v>0</v>
      </c>
      <c r="T106" s="3"/>
      <c r="U106" s="3">
        <f>IF(T106="",1,0)</f>
        <v>1</v>
      </c>
      <c r="V106" s="3">
        <v>354</v>
      </c>
      <c r="W106" s="5">
        <v>0</v>
      </c>
      <c r="X106" s="5">
        <v>402.65</v>
      </c>
      <c r="Y106" s="5">
        <f>X106*W106</f>
        <v>0</v>
      </c>
      <c r="Z106" s="5">
        <v>400</v>
      </c>
      <c r="AA106" s="5">
        <f>S106+Y106+Z106</f>
        <v>400</v>
      </c>
      <c r="AB106" s="39">
        <f>(J106/12+J106/12*1.3333333333+450/12+J106/30*6/12+J106)*1.3+Y106+Z106+153.9</f>
        <v>3640.3831111041441</v>
      </c>
      <c r="AC106" s="39" t="s">
        <v>104</v>
      </c>
      <c r="AD106" s="39">
        <f>J106*1.3+400+153.9</f>
        <v>3062.1200000000003</v>
      </c>
      <c r="AE106" s="39">
        <f>SUMIFS('CUSTO MENSAL FUNC NOVO'!H:H,'CUSTO MENSAL FUNC NOVO'!A:A,'VALORES MENSAIS'!AC106)</f>
        <v>2035.3799999999999</v>
      </c>
      <c r="AF106" s="27">
        <f>IF($R106&gt;0,$R106,$S106)+$Y106+$Z106</f>
        <v>4741.1500000000005</v>
      </c>
      <c r="AG106" s="27">
        <f>IF($R106&gt;0,$R106,$S106)+$Y106+$Z106</f>
        <v>4741.1500000000005</v>
      </c>
      <c r="AH106" s="27">
        <f>IF($R106&gt;0,$R106,$S106)+$Y106+$Z106</f>
        <v>4741.1500000000005</v>
      </c>
      <c r="AI106" s="27">
        <f>IF($R106&gt;0,$R106,$S106)+$Y106+$Z106</f>
        <v>4741.1500000000005</v>
      </c>
      <c r="AJ106" s="27">
        <f>IF($O106&gt;=AJ$1,$S106+$Y106+$Z106,$Y106+$Z106)</f>
        <v>400</v>
      </c>
      <c r="AK106" s="27">
        <f>IF($O106&gt;=AK$1,$S106+$Y106+$Z106,$Y106+$Z106)</f>
        <v>400</v>
      </c>
      <c r="AL106" s="27">
        <f>IF($O106&gt;=AL$1,$S106+$Y106+$Z106,$Y106+$Z106)</f>
        <v>400</v>
      </c>
      <c r="AM106" s="27">
        <f>IF($O106&gt;=AM$1,$S106+$Y106+$Z106,$Y106+$Z106)</f>
        <v>400</v>
      </c>
      <c r="AN106" s="27">
        <f>IF($O106&gt;=AN$1,$S106+$Y106+$Z106,$Y106+$Z106)</f>
        <v>400</v>
      </c>
      <c r="AO106" s="27">
        <f>IF($O106&gt;=AO$1,$S106+$Y106+$Z106,$Y106+$Z106)</f>
        <v>400</v>
      </c>
      <c r="AP106" s="27">
        <f>IF($O106&gt;=AP$1,$S106+$Y106+$Z106,$Y106+$Z106)</f>
        <v>400</v>
      </c>
      <c r="AQ106" s="27">
        <f>IF($O106&gt;=AQ$1,$S106+$Y106+$Z106,$Y106+$Z106)</f>
        <v>400</v>
      </c>
      <c r="AR106" s="27">
        <f>IF($O106&gt;=AR$1,$S106+$Y106+$Z106,$Y106+$Z106)</f>
        <v>400</v>
      </c>
      <c r="AS106" s="27">
        <f>IF($O106&gt;=AS$1,$S106+$Y106+$Z106,$Y106+$Z106)</f>
        <v>400</v>
      </c>
      <c r="AT106" s="27">
        <f>IF($O106&gt;=AT$1,$S106+$Y106+$Z106,$Y106+$Z106)</f>
        <v>400</v>
      </c>
      <c r="AU106" s="27">
        <f>IF($O106&gt;=AU$1,$S106+$Y106+$Z106,$Y106+$Z106)</f>
        <v>400</v>
      </c>
      <c r="AV106" s="27">
        <f>IF($O106&gt;=AV$1,$S106+$Y106+$Z106,$Y106+$Z106)</f>
        <v>400</v>
      </c>
      <c r="AW106" s="27">
        <f>IF($O106&gt;=AW$1,$S106+$Y106+$Z106,$Y106+$Z106)</f>
        <v>400</v>
      </c>
      <c r="AX106" s="27">
        <f>IF($O106&gt;=AX$1,$S106+$Y106+$Z106,$Y106+$Z106)</f>
        <v>400</v>
      </c>
      <c r="AY106" s="27">
        <f>IF($O106&gt;=AY$1,$S106+$Y106+$Z106,$Y106+$Z106)</f>
        <v>400</v>
      </c>
      <c r="AZ106" s="27">
        <f>IF($O106&gt;=AZ$1,$S106+$Y106+$Z106,$Y106+$Z106)</f>
        <v>400</v>
      </c>
      <c r="BA106" s="27">
        <f>IF($O106&gt;=BA$1,$S106+$Y106+$Z106,$Y106+$Z106)</f>
        <v>400</v>
      </c>
      <c r="BB106" s="27">
        <f>IF($O106&gt;=BB$1,$S106+$Y106+$Z106,$Y106+$Z106)</f>
        <v>400</v>
      </c>
      <c r="BC106" s="27">
        <f>IF($O106&gt;=BC$1,$S106+$Y106+$Z106,$Y106+$Z106)</f>
        <v>400</v>
      </c>
      <c r="BD106" s="27">
        <f>IF($O106&gt;=BD$1,$S106+$Y106+$Z106,$Y106+$Z106)</f>
        <v>400</v>
      </c>
      <c r="BE106" s="27">
        <f>IF($O106&gt;=BE$1,$S106+$Y106+$Z106,$Y106+$Z106)</f>
        <v>400</v>
      </c>
      <c r="BF106" s="27">
        <f>IF($O106&gt;=BF$1,$S106+$Y106+$Z106,$Y106+$Z106)</f>
        <v>400</v>
      </c>
      <c r="BG106" s="27">
        <f>IF($O106&gt;=BG$1,$S106+$Y106+$Z106,$Y106+$Z106)</f>
        <v>400</v>
      </c>
      <c r="BH106" s="27">
        <f>IF($O106&gt;=BH$1,$S106+$Y106+$Z106,$Y106+$Z106)</f>
        <v>400</v>
      </c>
      <c r="BI106" s="27">
        <f>IF($O106&gt;=BI$1,$S106+$Y106+$Z106,$Y106+$Z106)</f>
        <v>400</v>
      </c>
      <c r="BJ106" s="27">
        <f>IF($O106&gt;=BJ$1,$S106+$Y106+$Z106,$Y106+$Z106)</f>
        <v>400</v>
      </c>
      <c r="BK106" s="27">
        <f>IF($O106&gt;=BK$1,$S106+$Y106+$Z106,$Y106+$Z106)</f>
        <v>400</v>
      </c>
      <c r="BL106" s="27">
        <f>IF($O106&gt;=BL$1,$S106+$Y106+$Z106,$Y106+$Z106)</f>
        <v>400</v>
      </c>
      <c r="BM106" s="27">
        <f>IF($O106&gt;=BM$1,$S106+$Y106+$Z106,$Y106+$Z106)</f>
        <v>400</v>
      </c>
      <c r="BN106" s="27">
        <f>IF($O106&gt;=BN$1,$S106+$Y106+$Z106,$Y106+$Z106)</f>
        <v>400</v>
      </c>
      <c r="BO106" s="27">
        <f>IF($O106&gt;=BO$1,$S106+$Y106+$Z106,$Y106+$Z106)</f>
        <v>400</v>
      </c>
      <c r="BP106" s="27">
        <f>IF($O106&gt;=BP$1,$S106+$Y106+$Z106,$Y106+$Z106)</f>
        <v>400</v>
      </c>
      <c r="BQ106" s="27">
        <f>IF($O106&gt;=BQ$1,$S106+$Y106+$Z106,$Y106+$Z106)</f>
        <v>400</v>
      </c>
      <c r="BR106" s="27">
        <f>IF($O106&gt;=BR$1,$S106+$Y106+$Z106,$Y106+$Z106)</f>
        <v>400</v>
      </c>
      <c r="BS106" s="27">
        <f>IF($O106&gt;=BS$1,$S106+$Y106+$Z106,$Y106+$Z106)</f>
        <v>400</v>
      </c>
      <c r="BT106" s="27">
        <f>IF($O106&gt;=BT$1,$S106+$Y106+$Z106,$Y106+$Z106)</f>
        <v>400</v>
      </c>
      <c r="BU106" s="27">
        <f>IF($O106&gt;=BU$1,$S106+$Y106+$Z106,$Y106+$Z106)</f>
        <v>400</v>
      </c>
      <c r="BV106" s="27">
        <f>IF($O106&gt;=BV$1,$S106+$Y106+$Z106,$Y106+$Z106)</f>
        <v>400</v>
      </c>
      <c r="BW106" s="27">
        <f>IF($O106&gt;=BW$1,$S106+$Y106+$Z106,$Y106+$Z106)</f>
        <v>400</v>
      </c>
      <c r="BX106" s="27">
        <f>IF($O106&gt;=BX$1,$S106+$Y106+$Z106,$Y106+$Z106)</f>
        <v>400</v>
      </c>
      <c r="BY106" s="27">
        <f>IF($O106&gt;=BY$1,$S106+$Y106+$Z106,$Y106+$Z106)</f>
        <v>400</v>
      </c>
      <c r="BZ106" s="27">
        <f>IF($O106&gt;=BZ$1,$S106+$Y106+$Z106,$Y106+$Z106)</f>
        <v>400</v>
      </c>
      <c r="CA106" s="27">
        <f>IF($O106&gt;=CA$1,$S106+$Y106+$Z106,$Y106+$Z106)</f>
        <v>400</v>
      </c>
      <c r="CB106" s="27">
        <f>IF($O106&gt;=CB$1,$S106+$Y106+$Z106,$Y106+$Z106)</f>
        <v>400</v>
      </c>
      <c r="CC106" s="27">
        <f>IF($O106&gt;=CC$1,$S106+$Y106+$Z106,$Y106+$Z106)</f>
        <v>400</v>
      </c>
      <c r="CD106" s="27">
        <f>IF($O106&gt;=CD$1,$S106+$Y106+$Z106,$Y106+$Z106)</f>
        <v>400</v>
      </c>
      <c r="CE106" s="27">
        <f>IF($O106&gt;=CE$1,$S106+$Y106+$Z106,$Y106+$Z106)</f>
        <v>400</v>
      </c>
      <c r="CF106" s="27">
        <f>IF($O106&gt;=CF$1,$S106+$Y106+$Z106,$Y106+$Z106)</f>
        <v>400</v>
      </c>
      <c r="CG106" s="27">
        <f>IF($O106&gt;=CG$1,$S106+$Y106+$Z106,$Y106+$Z106)</f>
        <v>400</v>
      </c>
      <c r="CH106" s="27">
        <f>IF($O106&gt;=CH$1,$S106+$Y106+$Z106,$Y106+$Z106)</f>
        <v>400</v>
      </c>
      <c r="CI106" s="27">
        <f>IF($O106&gt;=CI$1,$S106+$Y106+$Z106,$Y106+$Z106)</f>
        <v>400</v>
      </c>
      <c r="CJ106" s="27">
        <f>IF($O106&gt;=CJ$1,$S106+$Y106+$Z106,$Y106+$Z106)</f>
        <v>400</v>
      </c>
      <c r="CK106" s="27">
        <f>IF($O106&gt;=CK$1,$S106+$Y106+$Z106,$Y106+$Z106)</f>
        <v>400</v>
      </c>
      <c r="CL106" s="27">
        <f>IF($O106&gt;=CL$1,$S106+$Y106+$Z106,$Y106+$Z106)</f>
        <v>400</v>
      </c>
      <c r="CM106" s="27">
        <f>IF($O106&gt;=CM$1,$S106+$Y106+$Z106,$Y106+$Z106)</f>
        <v>400</v>
      </c>
      <c r="CN106" s="27">
        <f>IF($O106&gt;=CN$1,$S106+$Y106,$Y106)</f>
        <v>0</v>
      </c>
      <c r="CO106" s="27">
        <f>IF($O106&gt;=CO$1,$S106+$Y106,$Y106)</f>
        <v>0</v>
      </c>
      <c r="CP106" s="27">
        <f>IF($O106&gt;=CP$1,$S106+$Y106,$Y106)</f>
        <v>0</v>
      </c>
      <c r="CQ106" s="27">
        <f>IF($O106&gt;=CQ$1,$S106+$Y106,$Y106)</f>
        <v>0</v>
      </c>
      <c r="CR106" s="27">
        <f>IF($O106&gt;=CR$1,$S106+$Y106,$Y106)</f>
        <v>0</v>
      </c>
      <c r="CS106" s="27">
        <f>IF($O106&gt;=CS$1,$S106+$Y106,$Y106)</f>
        <v>0</v>
      </c>
      <c r="CT106" s="27">
        <f>IF($O106&gt;=CT$1,$S106+$Y106,$Y106)</f>
        <v>0</v>
      </c>
      <c r="CU106" s="27">
        <f>IF($O106&gt;=CU$1,$S106+$Y106,$Y106)</f>
        <v>0</v>
      </c>
      <c r="CV106" s="27">
        <f>IF($O106&gt;=CV$1,$S106+$Y106,$Y106)</f>
        <v>0</v>
      </c>
      <c r="CW106" s="27">
        <f>IF($O106&gt;=CW$1,$S106+$Y106,$Y106)</f>
        <v>0</v>
      </c>
      <c r="CX106" s="27">
        <f>IF($O106&gt;=CX$1,$S106+$Y106,$Y106)</f>
        <v>0</v>
      </c>
      <c r="CY106" s="27">
        <f>IF($O106&gt;=CY$1,$S106+$Y106,$Y106)</f>
        <v>0</v>
      </c>
      <c r="CZ106" s="27">
        <f>IF($O106&gt;=CZ$1,$S106+$Y106,$Y106)</f>
        <v>0</v>
      </c>
      <c r="DA106" s="27">
        <f>IF($O106&gt;=DA$1,$S106+$Y106,$Y106)</f>
        <v>0</v>
      </c>
      <c r="DB106" s="27">
        <f>IF($O106&gt;=DB$1,$S106+$Y106,$Y106)</f>
        <v>0</v>
      </c>
      <c r="DC106" s="27">
        <f>IF($O106&gt;=DC$1,$S106+$Y106,$Y106)</f>
        <v>0</v>
      </c>
      <c r="DD106" s="27">
        <f>IF($O106&gt;=DD$1,$S106+$Y106,$Y106)</f>
        <v>0</v>
      </c>
      <c r="DE106" s="27">
        <f>IF($O106&gt;=DE$1,$S106+$Y106,$Y106)</f>
        <v>0</v>
      </c>
      <c r="DF106" s="27">
        <f>IF($O106&gt;=DF$1,$S106+$Y106,$Y106)</f>
        <v>0</v>
      </c>
      <c r="DG106" s="27">
        <f>IF($O106&gt;=DG$1,$S106+$Y106,$Y106)</f>
        <v>0</v>
      </c>
      <c r="DH106" s="27">
        <f>IF($O106&gt;=DH$1,$S106+$Y106,$Y106)</f>
        <v>0</v>
      </c>
      <c r="DI106" s="27">
        <f>IF($O106&gt;=DI$1,$S106+$Y106,$Y106)</f>
        <v>0</v>
      </c>
      <c r="DJ106" s="27">
        <f>IF($O106&gt;=DJ$1,$S106+$Y106,$Y106)</f>
        <v>0</v>
      </c>
      <c r="DK106" s="27">
        <f>IF($O106&gt;=DK$1,$S106+$Y106,$Y106)</f>
        <v>0</v>
      </c>
      <c r="DL106" s="27">
        <f>IF($O106&gt;=DL$1,$S106+$Y106,$Y106)</f>
        <v>0</v>
      </c>
      <c r="DM106" s="27">
        <f>IF($O106&gt;=DM$1,$S106+$Y106,$Y106)</f>
        <v>0</v>
      </c>
      <c r="DN106" s="27">
        <f>IF($O106&gt;=DN$1,$S106+$Y106,$Y106)</f>
        <v>0</v>
      </c>
      <c r="DO106" s="27">
        <f>IF($O106&gt;=DO$1,$S106+$Y106,$Y106)</f>
        <v>0</v>
      </c>
      <c r="DP106" s="27">
        <f>IF($O106&gt;=DP$1,$S106+$Y106,$Y106)</f>
        <v>0</v>
      </c>
      <c r="DQ106" s="27">
        <f>IF($O106&gt;=DQ$1,$S106+$Y106,$Y106)</f>
        <v>0</v>
      </c>
      <c r="DR106" s="27">
        <f>IF($O106&gt;=DR$1,$S106+$Y106,$Y106)</f>
        <v>0</v>
      </c>
      <c r="DS106" s="27">
        <f>IF($O106&gt;=DS$1,$S106+$Y106,$Y106)</f>
        <v>0</v>
      </c>
      <c r="DT106" s="27">
        <f>IF($O106&gt;=DT$1,$S106+$Y106,$Y106)</f>
        <v>0</v>
      </c>
      <c r="DU106" s="27">
        <f>IF($O106&gt;=DU$1,$S106+$Y106,$Y106)</f>
        <v>0</v>
      </c>
      <c r="DV106" s="27">
        <f>IF($O106&gt;=DV$1,$S106+$Y106,$Y106)</f>
        <v>0</v>
      </c>
      <c r="DW106" s="27">
        <f>IF($O106&gt;=DW$1,$S106+$Y106,$Y106)</f>
        <v>0</v>
      </c>
      <c r="DX106" s="27">
        <f>IF($O106&gt;=DX$1,$S106+$Y106,$Y106)</f>
        <v>0</v>
      </c>
      <c r="DY106" s="27">
        <f>IF($O106&gt;=DY$1,$S106+$Y106,$Y106)</f>
        <v>0</v>
      </c>
      <c r="DZ106" s="27">
        <f>IF($O106&gt;=DZ$1,$S106+$Y106,$Y106)</f>
        <v>0</v>
      </c>
      <c r="EA106" s="27">
        <f>IF($O106&gt;=EA$1,$S106+$Y106,$Y106)</f>
        <v>0</v>
      </c>
      <c r="EB106" s="27">
        <f>IF($O106&gt;=EB$1,$S106+$Y106,$Y106)</f>
        <v>0</v>
      </c>
      <c r="EC106" s="27">
        <f>IF($O106&gt;=EC$1,$S106+$Y106,$Y106)</f>
        <v>0</v>
      </c>
      <c r="ED106" s="27">
        <f>IF($O106&gt;=ED$1,$S106+$Y106,$Y106)</f>
        <v>0</v>
      </c>
      <c r="EE106" s="27">
        <f>IF($O106&gt;=EE$1,$S106+$Y106,$Y106)</f>
        <v>0</v>
      </c>
      <c r="EF106" s="27">
        <f>IF($O106&gt;=EF$1,$S106+$Y106,$Y106)</f>
        <v>0</v>
      </c>
      <c r="EG106" s="27">
        <f>IF($O106&gt;=EG$1,$S106+$Y106,$Y106)</f>
        <v>0</v>
      </c>
      <c r="EH106" s="27">
        <f>IF($O106&gt;=EH$1,$S106+$Y106,$Y106)</f>
        <v>0</v>
      </c>
      <c r="EI106" s="27">
        <f>IF($O106&gt;=EI$1,$S106+$Y106,$Y106)</f>
        <v>0</v>
      </c>
      <c r="EJ106" s="27">
        <f>IF($O106&gt;=EJ$1,$S106+$Y106,$Y106)</f>
        <v>0</v>
      </c>
      <c r="EK106" s="27">
        <f>IF($O106&gt;=EK$1,$S106+$Y106,$Y106)</f>
        <v>0</v>
      </c>
      <c r="EL106" s="27">
        <f>IF($O106&gt;=EL$1,$S106+$Y106,$Y106)</f>
        <v>0</v>
      </c>
      <c r="EM106" s="27">
        <f>IF($O106&gt;=EM$1,$S106+$Y106,$Y106)</f>
        <v>0</v>
      </c>
      <c r="EN106" s="27">
        <f>IF($O106&gt;=EN$1,$S106+$Y106,$Y106)</f>
        <v>0</v>
      </c>
      <c r="EO106" s="27">
        <f>IF($O106&gt;=EO$1,$S106+$Y106,$Y106)</f>
        <v>0</v>
      </c>
      <c r="EP106" s="27">
        <f>IF($O106&gt;=EP$1,$S106+$Y106,$Y106)</f>
        <v>0</v>
      </c>
      <c r="EQ106" s="27">
        <f>IF($O106&gt;=EQ$1,$S106+$Y106,$Y106)</f>
        <v>0</v>
      </c>
      <c r="ER106" s="27">
        <f>IF($O106&gt;=ER$1,$S106+$Y106,$Y106)</f>
        <v>0</v>
      </c>
      <c r="ES106" s="27">
        <f>IF($O106&gt;=ES$1,$S106+$Y106,$Y106)</f>
        <v>0</v>
      </c>
      <c r="ET106" s="27">
        <f>IF($O106&gt;=ET$1,$S106+$Y106,$Y106)</f>
        <v>0</v>
      </c>
      <c r="EU106" s="27">
        <f>IF($O106&gt;=EU$1,$S106+$Y106,$Y106)</f>
        <v>0</v>
      </c>
      <c r="EV106" s="27">
        <f>IF($O106&gt;=EV$1,$S106,0)</f>
        <v>0</v>
      </c>
      <c r="EW106" s="27">
        <f>IF($O106&gt;=EW$1,$S106,0)</f>
        <v>0</v>
      </c>
      <c r="EX106" s="27">
        <f>IF($O106&gt;=EX$1,$S106,0)</f>
        <v>0</v>
      </c>
      <c r="EY106" s="27">
        <f>IF($O106&gt;=EY$1,$S106,0)</f>
        <v>0</v>
      </c>
      <c r="EZ106" s="27">
        <f>IF($O106&gt;=EZ$1,$S106,0)</f>
        <v>0</v>
      </c>
      <c r="FA106" s="27">
        <f>IF($O106&gt;=FA$1,$S106,0)</f>
        <v>0</v>
      </c>
      <c r="FB106" s="27">
        <f>IF($O106&gt;=FB$1,$S106,0)</f>
        <v>0</v>
      </c>
      <c r="FC106" s="27">
        <f>IF($O106&gt;=FC$1,$S106,0)</f>
        <v>0</v>
      </c>
      <c r="FD106" s="27">
        <f>IF($O106&gt;=FD$1,$S106,0)</f>
        <v>0</v>
      </c>
      <c r="FE106" s="27">
        <f>IF($O106&gt;=FE$1,$S106,0)</f>
        <v>0</v>
      </c>
      <c r="FF106" s="27">
        <f>IF($O106&gt;=FF$1,$S106,0)</f>
        <v>0</v>
      </c>
      <c r="FG106" s="27">
        <f>IF($O106&gt;=FG$1,$S106,0)</f>
        <v>0</v>
      </c>
      <c r="FH106" s="27">
        <f>IF($O106&gt;=FH$1,$S106,0)</f>
        <v>0</v>
      </c>
      <c r="FI106" s="27">
        <f>IF($O106&gt;=FI$1,$S106,0)</f>
        <v>0</v>
      </c>
      <c r="FJ106" s="27">
        <f>IF($O106&gt;=FJ$1,$S106,0)</f>
        <v>0</v>
      </c>
      <c r="FK106" s="27">
        <f>IF($O106&gt;=FK$1,$S106,0)</f>
        <v>0</v>
      </c>
      <c r="FL106" s="27">
        <f>IF($O106&gt;=FL$1,$S106,0)</f>
        <v>0</v>
      </c>
      <c r="FM106" s="27">
        <f>IF($O106&gt;=FM$1,$S106,0)</f>
        <v>0</v>
      </c>
      <c r="FN106" s="27">
        <f>IF($O106&gt;=FN$1,$S106,0)</f>
        <v>0</v>
      </c>
      <c r="FO106" s="27">
        <f>IF($O106&gt;=FO$1,$S106,0)</f>
        <v>0</v>
      </c>
      <c r="FP106" s="27">
        <f>IF($O106&gt;=FP$1,$S106,0)</f>
        <v>0</v>
      </c>
      <c r="FQ106" s="27">
        <f>IF($O106&gt;=FQ$1,$S106,0)</f>
        <v>0</v>
      </c>
      <c r="FR106" s="27">
        <f>IF($O106&gt;=FR$1,$S106,0)</f>
        <v>0</v>
      </c>
      <c r="FS106" s="27">
        <f>IF($O106&gt;=FS$1,$S106,0)</f>
        <v>0</v>
      </c>
      <c r="FT106" s="27">
        <f>IF($O106&gt;=FT$1,$S106,0)</f>
        <v>0</v>
      </c>
      <c r="FU106" s="27">
        <f>IF($O106&gt;=FU$1,$S106,0)</f>
        <v>0</v>
      </c>
      <c r="FV106" s="27">
        <f>IF($O106&gt;=FV$1,$S106,0)</f>
        <v>0</v>
      </c>
      <c r="FW106" s="27">
        <f>IF($O106&gt;=FW$1,$S106,0)</f>
        <v>0</v>
      </c>
      <c r="FX106" s="27">
        <f>IF($O106&gt;=FX$1,$S106,0)</f>
        <v>0</v>
      </c>
      <c r="FY106" s="27">
        <f>IF($O106&gt;=FY$1,$S106,0)</f>
        <v>0</v>
      </c>
      <c r="FZ106" s="27">
        <f>IF($O106&gt;=FZ$1,$S106,0)</f>
        <v>0</v>
      </c>
      <c r="GA106" s="27">
        <f>IF($O106&gt;=GA$1,$S106,0)</f>
        <v>0</v>
      </c>
      <c r="GB106" s="27">
        <f>IF($O106&gt;=GB$1,$S106,0)</f>
        <v>0</v>
      </c>
      <c r="GC106" s="27">
        <f>IF($O106&gt;=GC$1,$S106,0)</f>
        <v>0</v>
      </c>
      <c r="GD106" s="27">
        <f>IF($O106&gt;=GD$1,$S106,0)</f>
        <v>0</v>
      </c>
      <c r="GE106" s="27">
        <f>IF($O106&gt;=GE$1,$S106,0)</f>
        <v>0</v>
      </c>
      <c r="GF106" s="27">
        <f>IF($O106&gt;=GF$1,$S106,0)</f>
        <v>0</v>
      </c>
      <c r="GG106" s="27">
        <f>IF($O106&gt;=GG$1,$S106,0)</f>
        <v>0</v>
      </c>
      <c r="GH106" s="27">
        <f>IF($O106&gt;=GH$1,$S106,0)</f>
        <v>0</v>
      </c>
      <c r="GI106" s="27">
        <f>IF($O106&gt;=GI$1,$S106,0)</f>
        <v>0</v>
      </c>
      <c r="GJ106" s="27">
        <f>IF($O106&gt;=GJ$1,$S106,0)</f>
        <v>0</v>
      </c>
      <c r="GK106" s="27">
        <f>IF($O106&gt;=GK$1,$S106,0)</f>
        <v>0</v>
      </c>
      <c r="GL106" s="27">
        <f>IF($O106&gt;=GL$1,$S106,0)</f>
        <v>0</v>
      </c>
      <c r="GM106" s="27">
        <f>IF($O106&gt;=GM$1,$S106,0)</f>
        <v>0</v>
      </c>
      <c r="GN106" s="27">
        <f>IF($O106&gt;=GN$1,$S106,0)</f>
        <v>0</v>
      </c>
      <c r="GO106" s="27">
        <f>IF($O106&gt;=GO$1,$S106,0)</f>
        <v>0</v>
      </c>
      <c r="GP106" s="27">
        <f>IF($O106&gt;=GP$1,$S106,0)</f>
        <v>0</v>
      </c>
      <c r="GQ106" s="27">
        <f>IF($O106&gt;=GQ$1,$S106,0)</f>
        <v>0</v>
      </c>
      <c r="GR106" s="27">
        <f>IF($O106&gt;=GR$1,$S106,0)</f>
        <v>0</v>
      </c>
      <c r="GS106" s="27">
        <f>IF($O106&gt;=GS$1,$S106,0)</f>
        <v>0</v>
      </c>
      <c r="GT106" s="27">
        <f>IF($O106&gt;=GT$1,$S106,0)</f>
        <v>0</v>
      </c>
      <c r="GU106" s="27">
        <f>IF($O106&gt;=GU$1,$S106,0)</f>
        <v>0</v>
      </c>
      <c r="GV106" s="27">
        <f>IF($O106&gt;=GV$1,$S106,0)</f>
        <v>0</v>
      </c>
      <c r="GW106" s="27">
        <f>IF($O106&gt;=GW$1,$S106,0)</f>
        <v>0</v>
      </c>
      <c r="GX106" s="27">
        <f>IF($O106&gt;=GX$1,$S106,0)</f>
        <v>0</v>
      </c>
      <c r="GY106" s="27">
        <f>IF($O106&gt;=GY$1,$S106,0)</f>
        <v>0</v>
      </c>
      <c r="GZ106" s="27">
        <f>IF($O106&gt;=GZ$1,$S106,0)</f>
        <v>0</v>
      </c>
      <c r="HA106" s="27">
        <f>IF($O106&gt;=HA$1,$S106,0)</f>
        <v>0</v>
      </c>
      <c r="HB106" s="27">
        <f>IF($O106&gt;=HB$1,$S106,0)</f>
        <v>0</v>
      </c>
      <c r="HC106" s="27">
        <f>IF($O106&gt;=HC$1,$S106,0)</f>
        <v>0</v>
      </c>
    </row>
    <row r="107" spans="1:211">
      <c r="A107" s="3">
        <v>49808</v>
      </c>
      <c r="B107" s="3" t="s">
        <v>279</v>
      </c>
      <c r="C107" s="3" t="s">
        <v>18</v>
      </c>
      <c r="D107" s="3">
        <v>68</v>
      </c>
      <c r="E107" s="4">
        <v>33878</v>
      </c>
      <c r="F107" s="5">
        <v>25.734246575342464</v>
      </c>
      <c r="G107" s="3" t="s">
        <v>99</v>
      </c>
      <c r="H107" s="4">
        <v>18467</v>
      </c>
      <c r="I107" s="9" t="s">
        <v>832</v>
      </c>
      <c r="J107" s="5">
        <v>1789.65</v>
      </c>
      <c r="K107" s="31">
        <v>310</v>
      </c>
      <c r="L107" s="32">
        <v>26</v>
      </c>
      <c r="M107" s="33">
        <f>VLOOKUP(L107,FIND,3,TRUE)</f>
        <v>1.5</v>
      </c>
      <c r="N107" s="32">
        <f>IF(L107&gt;30,180,VLOOKUP(L107,TEMPO,2,FALSE))</f>
        <v>156</v>
      </c>
      <c r="O107" s="32">
        <f>IF(R107&gt;0,4,N107)</f>
        <v>156</v>
      </c>
      <c r="P107" s="96">
        <f>J107*M107*L107</f>
        <v>69796.350000000006</v>
      </c>
      <c r="Q107" s="96">
        <f>10934.45*2</f>
        <v>21868.9</v>
      </c>
      <c r="R107" s="96">
        <f>IF(P107&lt;=Q107,P107/4,0)</f>
        <v>0</v>
      </c>
      <c r="S107" s="5">
        <f>IF(P107&gt;=Q107,P107/N107,0)</f>
        <v>447.41250000000002</v>
      </c>
      <c r="T107" s="3"/>
      <c r="U107" s="3">
        <f>IF(T107="",1,0)</f>
        <v>1</v>
      </c>
      <c r="V107" s="3">
        <v>28</v>
      </c>
      <c r="W107" s="5">
        <v>0</v>
      </c>
      <c r="X107" s="5">
        <v>402.65</v>
      </c>
      <c r="Y107" s="5">
        <f>X107*W107</f>
        <v>0</v>
      </c>
      <c r="Z107" s="5">
        <v>400</v>
      </c>
      <c r="AA107" s="5">
        <f>S107+Y107+Z107</f>
        <v>847.41250000000002</v>
      </c>
      <c r="AB107" s="39">
        <f>(J107/12+J107/12*1.3333333333+450/12+J107/30*6/12+J107)*1.3+Y107+Z107+153.9</f>
        <v>3420.3544999935375</v>
      </c>
      <c r="AC107" s="39" t="s">
        <v>18</v>
      </c>
      <c r="AD107" s="39">
        <f>J107*1.3+400+153.9</f>
        <v>2880.4450000000002</v>
      </c>
      <c r="AE107" s="39">
        <f>SUMIFS('CUSTO MENSAL FUNC NOVO'!H:H,'CUSTO MENSAL FUNC NOVO'!A:A,'VALORES MENSAIS'!AC107)</f>
        <v>1902.2210000000002</v>
      </c>
      <c r="AF107" s="27">
        <f>IF($R107&gt;0,$R107,$S107)+$Y107+$Z107</f>
        <v>847.41250000000002</v>
      </c>
      <c r="AG107" s="27">
        <f>IF($R107&gt;0,$R107,$S107)+$Y107+$Z107</f>
        <v>847.41250000000002</v>
      </c>
      <c r="AH107" s="27">
        <f>IF($R107&gt;0,$R107,$S107)+$Y107+$Z107</f>
        <v>847.41250000000002</v>
      </c>
      <c r="AI107" s="27">
        <f>IF($R107&gt;0,$R107,$S107)+$Y107+$Z107</f>
        <v>847.41250000000002</v>
      </c>
      <c r="AJ107" s="27">
        <f>IF($O107&gt;=AJ$1,$S107+$Y107+$Z107,$Y107+$Z107)</f>
        <v>847.41250000000002</v>
      </c>
      <c r="AK107" s="27">
        <f>IF($O107&gt;=AK$1,$S107+$Y107+$Z107,$Y107+$Z107)</f>
        <v>847.41250000000002</v>
      </c>
      <c r="AL107" s="27">
        <f>IF($O107&gt;=AL$1,$S107+$Y107+$Z107,$Y107+$Z107)</f>
        <v>847.41250000000002</v>
      </c>
      <c r="AM107" s="27">
        <f>IF($O107&gt;=AM$1,$S107+$Y107+$Z107,$Y107+$Z107)</f>
        <v>847.41250000000002</v>
      </c>
      <c r="AN107" s="27">
        <f>IF($O107&gt;=AN$1,$S107+$Y107+$Z107,$Y107+$Z107)</f>
        <v>847.41250000000002</v>
      </c>
      <c r="AO107" s="27">
        <f>IF($O107&gt;=AO$1,$S107+$Y107+$Z107,$Y107+$Z107)</f>
        <v>847.41250000000002</v>
      </c>
      <c r="AP107" s="27">
        <f>IF($O107&gt;=AP$1,$S107+$Y107+$Z107,$Y107+$Z107)</f>
        <v>847.41250000000002</v>
      </c>
      <c r="AQ107" s="27">
        <f>IF($O107&gt;=AQ$1,$S107+$Y107+$Z107,$Y107+$Z107)</f>
        <v>847.41250000000002</v>
      </c>
      <c r="AR107" s="27">
        <f>IF($O107&gt;=AR$1,$S107+$Y107+$Z107,$Y107+$Z107)</f>
        <v>847.41250000000002</v>
      </c>
      <c r="AS107" s="27">
        <f>IF($O107&gt;=AS$1,$S107+$Y107+$Z107,$Y107+$Z107)</f>
        <v>847.41250000000002</v>
      </c>
      <c r="AT107" s="27">
        <f>IF($O107&gt;=AT$1,$S107+$Y107+$Z107,$Y107+$Z107)</f>
        <v>847.41250000000002</v>
      </c>
      <c r="AU107" s="27">
        <f>IF($O107&gt;=AU$1,$S107+$Y107+$Z107,$Y107+$Z107)</f>
        <v>847.41250000000002</v>
      </c>
      <c r="AV107" s="27">
        <f>IF($O107&gt;=AV$1,$S107+$Y107+$Z107,$Y107+$Z107)</f>
        <v>847.41250000000002</v>
      </c>
      <c r="AW107" s="27">
        <f>IF($O107&gt;=AW$1,$S107+$Y107+$Z107,$Y107+$Z107)</f>
        <v>847.41250000000002</v>
      </c>
      <c r="AX107" s="27">
        <f>IF($O107&gt;=AX$1,$S107+$Y107+$Z107,$Y107+$Z107)</f>
        <v>847.41250000000002</v>
      </c>
      <c r="AY107" s="27">
        <f>IF($O107&gt;=AY$1,$S107+$Y107+$Z107,$Y107+$Z107)</f>
        <v>847.41250000000002</v>
      </c>
      <c r="AZ107" s="27">
        <f>IF($O107&gt;=AZ$1,$S107+$Y107+$Z107,$Y107+$Z107)</f>
        <v>847.41250000000002</v>
      </c>
      <c r="BA107" s="27">
        <f>IF($O107&gt;=BA$1,$S107+$Y107+$Z107,$Y107+$Z107)</f>
        <v>847.41250000000002</v>
      </c>
      <c r="BB107" s="27">
        <f>IF($O107&gt;=BB$1,$S107+$Y107+$Z107,$Y107+$Z107)</f>
        <v>847.41250000000002</v>
      </c>
      <c r="BC107" s="27">
        <f>IF($O107&gt;=BC$1,$S107+$Y107+$Z107,$Y107+$Z107)</f>
        <v>847.41250000000002</v>
      </c>
      <c r="BD107" s="27">
        <f>IF($O107&gt;=BD$1,$S107+$Y107+$Z107,$Y107+$Z107)</f>
        <v>847.41250000000002</v>
      </c>
      <c r="BE107" s="27">
        <f>IF($O107&gt;=BE$1,$S107+$Y107+$Z107,$Y107+$Z107)</f>
        <v>847.41250000000002</v>
      </c>
      <c r="BF107" s="27">
        <f>IF($O107&gt;=BF$1,$S107+$Y107+$Z107,$Y107+$Z107)</f>
        <v>847.41250000000002</v>
      </c>
      <c r="BG107" s="27">
        <f>IF($O107&gt;=BG$1,$S107+$Y107+$Z107,$Y107+$Z107)</f>
        <v>847.41250000000002</v>
      </c>
      <c r="BH107" s="27">
        <f>IF($O107&gt;=BH$1,$S107+$Y107+$Z107,$Y107+$Z107)</f>
        <v>847.41250000000002</v>
      </c>
      <c r="BI107" s="27">
        <f>IF($O107&gt;=BI$1,$S107+$Y107+$Z107,$Y107+$Z107)</f>
        <v>847.41250000000002</v>
      </c>
      <c r="BJ107" s="27">
        <f>IF($O107&gt;=BJ$1,$S107+$Y107+$Z107,$Y107+$Z107)</f>
        <v>847.41250000000002</v>
      </c>
      <c r="BK107" s="27">
        <f>IF($O107&gt;=BK$1,$S107+$Y107+$Z107,$Y107+$Z107)</f>
        <v>847.41250000000002</v>
      </c>
      <c r="BL107" s="27">
        <f>IF($O107&gt;=BL$1,$S107+$Y107+$Z107,$Y107+$Z107)</f>
        <v>847.41250000000002</v>
      </c>
      <c r="BM107" s="27">
        <f>IF($O107&gt;=BM$1,$S107+$Y107+$Z107,$Y107+$Z107)</f>
        <v>847.41250000000002</v>
      </c>
      <c r="BN107" s="27">
        <f>IF($O107&gt;=BN$1,$S107+$Y107+$Z107,$Y107+$Z107)</f>
        <v>847.41250000000002</v>
      </c>
      <c r="BO107" s="27">
        <f>IF($O107&gt;=BO$1,$S107+$Y107+$Z107,$Y107+$Z107)</f>
        <v>847.41250000000002</v>
      </c>
      <c r="BP107" s="27">
        <f>IF($O107&gt;=BP$1,$S107+$Y107+$Z107,$Y107+$Z107)</f>
        <v>847.41250000000002</v>
      </c>
      <c r="BQ107" s="27">
        <f>IF($O107&gt;=BQ$1,$S107+$Y107+$Z107,$Y107+$Z107)</f>
        <v>847.41250000000002</v>
      </c>
      <c r="BR107" s="27">
        <f>IF($O107&gt;=BR$1,$S107+$Y107+$Z107,$Y107+$Z107)</f>
        <v>847.41250000000002</v>
      </c>
      <c r="BS107" s="27">
        <f>IF($O107&gt;=BS$1,$S107+$Y107+$Z107,$Y107+$Z107)</f>
        <v>847.41250000000002</v>
      </c>
      <c r="BT107" s="27">
        <f>IF($O107&gt;=BT$1,$S107+$Y107+$Z107,$Y107+$Z107)</f>
        <v>847.41250000000002</v>
      </c>
      <c r="BU107" s="27">
        <f>IF($O107&gt;=BU$1,$S107+$Y107+$Z107,$Y107+$Z107)</f>
        <v>847.41250000000002</v>
      </c>
      <c r="BV107" s="27">
        <f>IF($O107&gt;=BV$1,$S107+$Y107+$Z107,$Y107+$Z107)</f>
        <v>847.41250000000002</v>
      </c>
      <c r="BW107" s="27">
        <f>IF($O107&gt;=BW$1,$S107+$Y107+$Z107,$Y107+$Z107)</f>
        <v>847.41250000000002</v>
      </c>
      <c r="BX107" s="27">
        <f>IF($O107&gt;=BX$1,$S107+$Y107+$Z107,$Y107+$Z107)</f>
        <v>847.41250000000002</v>
      </c>
      <c r="BY107" s="27">
        <f>IF($O107&gt;=BY$1,$S107+$Y107+$Z107,$Y107+$Z107)</f>
        <v>847.41250000000002</v>
      </c>
      <c r="BZ107" s="27">
        <f>IF($O107&gt;=BZ$1,$S107+$Y107+$Z107,$Y107+$Z107)</f>
        <v>847.41250000000002</v>
      </c>
      <c r="CA107" s="27">
        <f>IF($O107&gt;=CA$1,$S107+$Y107+$Z107,$Y107+$Z107)</f>
        <v>847.41250000000002</v>
      </c>
      <c r="CB107" s="27">
        <f>IF($O107&gt;=CB$1,$S107+$Y107+$Z107,$Y107+$Z107)</f>
        <v>847.41250000000002</v>
      </c>
      <c r="CC107" s="27">
        <f>IF($O107&gt;=CC$1,$S107+$Y107+$Z107,$Y107+$Z107)</f>
        <v>847.41250000000002</v>
      </c>
      <c r="CD107" s="27">
        <f>IF($O107&gt;=CD$1,$S107+$Y107+$Z107,$Y107+$Z107)</f>
        <v>847.41250000000002</v>
      </c>
      <c r="CE107" s="27">
        <f>IF($O107&gt;=CE$1,$S107+$Y107+$Z107,$Y107+$Z107)</f>
        <v>847.41250000000002</v>
      </c>
      <c r="CF107" s="27">
        <f>IF($O107&gt;=CF$1,$S107+$Y107+$Z107,$Y107+$Z107)</f>
        <v>847.41250000000002</v>
      </c>
      <c r="CG107" s="27">
        <f>IF($O107&gt;=CG$1,$S107+$Y107+$Z107,$Y107+$Z107)</f>
        <v>847.41250000000002</v>
      </c>
      <c r="CH107" s="27">
        <f>IF($O107&gt;=CH$1,$S107+$Y107+$Z107,$Y107+$Z107)</f>
        <v>847.41250000000002</v>
      </c>
      <c r="CI107" s="27">
        <f>IF($O107&gt;=CI$1,$S107+$Y107+$Z107,$Y107+$Z107)</f>
        <v>847.41250000000002</v>
      </c>
      <c r="CJ107" s="27">
        <f>IF($O107&gt;=CJ$1,$S107+$Y107+$Z107,$Y107+$Z107)</f>
        <v>847.41250000000002</v>
      </c>
      <c r="CK107" s="27">
        <f>IF($O107&gt;=CK$1,$S107+$Y107+$Z107,$Y107+$Z107)</f>
        <v>847.41250000000002</v>
      </c>
      <c r="CL107" s="27">
        <f>IF($O107&gt;=CL$1,$S107+$Y107+$Z107,$Y107+$Z107)</f>
        <v>847.41250000000002</v>
      </c>
      <c r="CM107" s="27">
        <f>IF($O107&gt;=CM$1,$S107+$Y107+$Z107,$Y107+$Z107)</f>
        <v>847.41250000000002</v>
      </c>
      <c r="CN107" s="27">
        <f>IF($O107&gt;=CN$1,$S107+$Y107,$Y107)</f>
        <v>447.41250000000002</v>
      </c>
      <c r="CO107" s="27">
        <f>IF($O107&gt;=CO$1,$S107+$Y107,$Y107)</f>
        <v>447.41250000000002</v>
      </c>
      <c r="CP107" s="27">
        <f>IF($O107&gt;=CP$1,$S107+$Y107,$Y107)</f>
        <v>447.41250000000002</v>
      </c>
      <c r="CQ107" s="27">
        <f>IF($O107&gt;=CQ$1,$S107+$Y107,$Y107)</f>
        <v>447.41250000000002</v>
      </c>
      <c r="CR107" s="27">
        <f>IF($O107&gt;=CR$1,$S107+$Y107,$Y107)</f>
        <v>447.41250000000002</v>
      </c>
      <c r="CS107" s="27">
        <f>IF($O107&gt;=CS$1,$S107+$Y107,$Y107)</f>
        <v>447.41250000000002</v>
      </c>
      <c r="CT107" s="27">
        <f>IF($O107&gt;=CT$1,$S107+$Y107,$Y107)</f>
        <v>447.41250000000002</v>
      </c>
      <c r="CU107" s="27">
        <f>IF($O107&gt;=CU$1,$S107+$Y107,$Y107)</f>
        <v>447.41250000000002</v>
      </c>
      <c r="CV107" s="27">
        <f>IF($O107&gt;=CV$1,$S107+$Y107,$Y107)</f>
        <v>447.41250000000002</v>
      </c>
      <c r="CW107" s="27">
        <f>IF($O107&gt;=CW$1,$S107+$Y107,$Y107)</f>
        <v>447.41250000000002</v>
      </c>
      <c r="CX107" s="27">
        <f>IF($O107&gt;=CX$1,$S107+$Y107,$Y107)</f>
        <v>447.41250000000002</v>
      </c>
      <c r="CY107" s="27">
        <f>IF($O107&gt;=CY$1,$S107+$Y107,$Y107)</f>
        <v>447.41250000000002</v>
      </c>
      <c r="CZ107" s="27">
        <f>IF($O107&gt;=CZ$1,$S107+$Y107,$Y107)</f>
        <v>447.41250000000002</v>
      </c>
      <c r="DA107" s="27">
        <f>IF($O107&gt;=DA$1,$S107+$Y107,$Y107)</f>
        <v>447.41250000000002</v>
      </c>
      <c r="DB107" s="27">
        <f>IF($O107&gt;=DB$1,$S107+$Y107,$Y107)</f>
        <v>447.41250000000002</v>
      </c>
      <c r="DC107" s="27">
        <f>IF($O107&gt;=DC$1,$S107+$Y107,$Y107)</f>
        <v>447.41250000000002</v>
      </c>
      <c r="DD107" s="27">
        <f>IF($O107&gt;=DD$1,$S107+$Y107,$Y107)</f>
        <v>447.41250000000002</v>
      </c>
      <c r="DE107" s="27">
        <f>IF($O107&gt;=DE$1,$S107+$Y107,$Y107)</f>
        <v>447.41250000000002</v>
      </c>
      <c r="DF107" s="27">
        <f>IF($O107&gt;=DF$1,$S107+$Y107,$Y107)</f>
        <v>447.41250000000002</v>
      </c>
      <c r="DG107" s="27">
        <f>IF($O107&gt;=DG$1,$S107+$Y107,$Y107)</f>
        <v>447.41250000000002</v>
      </c>
      <c r="DH107" s="27">
        <f>IF($O107&gt;=DH$1,$S107+$Y107,$Y107)</f>
        <v>447.41250000000002</v>
      </c>
      <c r="DI107" s="27">
        <f>IF($O107&gt;=DI$1,$S107+$Y107,$Y107)</f>
        <v>447.41250000000002</v>
      </c>
      <c r="DJ107" s="27">
        <f>IF($O107&gt;=DJ$1,$S107+$Y107,$Y107)</f>
        <v>447.41250000000002</v>
      </c>
      <c r="DK107" s="27">
        <f>IF($O107&gt;=DK$1,$S107+$Y107,$Y107)</f>
        <v>447.41250000000002</v>
      </c>
      <c r="DL107" s="27">
        <f>IF($O107&gt;=DL$1,$S107+$Y107,$Y107)</f>
        <v>447.41250000000002</v>
      </c>
      <c r="DM107" s="27">
        <f>IF($O107&gt;=DM$1,$S107+$Y107,$Y107)</f>
        <v>447.41250000000002</v>
      </c>
      <c r="DN107" s="27">
        <f>IF($O107&gt;=DN$1,$S107+$Y107,$Y107)</f>
        <v>447.41250000000002</v>
      </c>
      <c r="DO107" s="27">
        <f>IF($O107&gt;=DO$1,$S107+$Y107,$Y107)</f>
        <v>447.41250000000002</v>
      </c>
      <c r="DP107" s="27">
        <f>IF($O107&gt;=DP$1,$S107+$Y107,$Y107)</f>
        <v>447.41250000000002</v>
      </c>
      <c r="DQ107" s="27">
        <f>IF($O107&gt;=DQ$1,$S107+$Y107,$Y107)</f>
        <v>447.41250000000002</v>
      </c>
      <c r="DR107" s="27">
        <f>IF($O107&gt;=DR$1,$S107+$Y107,$Y107)</f>
        <v>447.41250000000002</v>
      </c>
      <c r="DS107" s="27">
        <f>IF($O107&gt;=DS$1,$S107+$Y107,$Y107)</f>
        <v>447.41250000000002</v>
      </c>
      <c r="DT107" s="27">
        <f>IF($O107&gt;=DT$1,$S107+$Y107,$Y107)</f>
        <v>447.41250000000002</v>
      </c>
      <c r="DU107" s="27">
        <f>IF($O107&gt;=DU$1,$S107+$Y107,$Y107)</f>
        <v>447.41250000000002</v>
      </c>
      <c r="DV107" s="27">
        <f>IF($O107&gt;=DV$1,$S107+$Y107,$Y107)</f>
        <v>447.41250000000002</v>
      </c>
      <c r="DW107" s="27">
        <f>IF($O107&gt;=DW$1,$S107+$Y107,$Y107)</f>
        <v>447.41250000000002</v>
      </c>
      <c r="DX107" s="27">
        <f>IF($O107&gt;=DX$1,$S107+$Y107,$Y107)</f>
        <v>447.41250000000002</v>
      </c>
      <c r="DY107" s="27">
        <f>IF($O107&gt;=DY$1,$S107+$Y107,$Y107)</f>
        <v>447.41250000000002</v>
      </c>
      <c r="DZ107" s="27">
        <f>IF($O107&gt;=DZ$1,$S107+$Y107,$Y107)</f>
        <v>447.41250000000002</v>
      </c>
      <c r="EA107" s="27">
        <f>IF($O107&gt;=EA$1,$S107+$Y107,$Y107)</f>
        <v>447.41250000000002</v>
      </c>
      <c r="EB107" s="27">
        <f>IF($O107&gt;=EB$1,$S107+$Y107,$Y107)</f>
        <v>447.41250000000002</v>
      </c>
      <c r="EC107" s="27">
        <f>IF($O107&gt;=EC$1,$S107+$Y107,$Y107)</f>
        <v>447.41250000000002</v>
      </c>
      <c r="ED107" s="27">
        <f>IF($O107&gt;=ED$1,$S107+$Y107,$Y107)</f>
        <v>447.41250000000002</v>
      </c>
      <c r="EE107" s="27">
        <f>IF($O107&gt;=EE$1,$S107+$Y107,$Y107)</f>
        <v>447.41250000000002</v>
      </c>
      <c r="EF107" s="27">
        <f>IF($O107&gt;=EF$1,$S107+$Y107,$Y107)</f>
        <v>447.41250000000002</v>
      </c>
      <c r="EG107" s="27">
        <f>IF($O107&gt;=EG$1,$S107+$Y107,$Y107)</f>
        <v>447.41250000000002</v>
      </c>
      <c r="EH107" s="27">
        <f>IF($O107&gt;=EH$1,$S107+$Y107,$Y107)</f>
        <v>447.41250000000002</v>
      </c>
      <c r="EI107" s="27">
        <f>IF($O107&gt;=EI$1,$S107+$Y107,$Y107)</f>
        <v>447.41250000000002</v>
      </c>
      <c r="EJ107" s="27">
        <f>IF($O107&gt;=EJ$1,$S107+$Y107,$Y107)</f>
        <v>447.41250000000002</v>
      </c>
      <c r="EK107" s="27">
        <f>IF($O107&gt;=EK$1,$S107+$Y107,$Y107)</f>
        <v>447.41250000000002</v>
      </c>
      <c r="EL107" s="27">
        <f>IF($O107&gt;=EL$1,$S107+$Y107,$Y107)</f>
        <v>447.41250000000002</v>
      </c>
      <c r="EM107" s="27">
        <f>IF($O107&gt;=EM$1,$S107+$Y107,$Y107)</f>
        <v>447.41250000000002</v>
      </c>
      <c r="EN107" s="27">
        <f>IF($O107&gt;=EN$1,$S107+$Y107,$Y107)</f>
        <v>447.41250000000002</v>
      </c>
      <c r="EO107" s="27">
        <f>IF($O107&gt;=EO$1,$S107+$Y107,$Y107)</f>
        <v>447.41250000000002</v>
      </c>
      <c r="EP107" s="27">
        <f>IF($O107&gt;=EP$1,$S107+$Y107,$Y107)</f>
        <v>447.41250000000002</v>
      </c>
      <c r="EQ107" s="27">
        <f>IF($O107&gt;=EQ$1,$S107+$Y107,$Y107)</f>
        <v>447.41250000000002</v>
      </c>
      <c r="ER107" s="27">
        <f>IF($O107&gt;=ER$1,$S107+$Y107,$Y107)</f>
        <v>447.41250000000002</v>
      </c>
      <c r="ES107" s="27">
        <f>IF($O107&gt;=ES$1,$S107+$Y107,$Y107)</f>
        <v>447.41250000000002</v>
      </c>
      <c r="ET107" s="27">
        <f>IF($O107&gt;=ET$1,$S107+$Y107,$Y107)</f>
        <v>447.41250000000002</v>
      </c>
      <c r="EU107" s="27">
        <f>IF($O107&gt;=EU$1,$S107+$Y107,$Y107)</f>
        <v>447.41250000000002</v>
      </c>
      <c r="EV107" s="27">
        <f>IF($O107&gt;=EV$1,$S107,0)</f>
        <v>447.41250000000002</v>
      </c>
      <c r="EW107" s="27">
        <f>IF($O107&gt;=EW$1,$S107,0)</f>
        <v>447.41250000000002</v>
      </c>
      <c r="EX107" s="27">
        <f>IF($O107&gt;=EX$1,$S107,0)</f>
        <v>447.41250000000002</v>
      </c>
      <c r="EY107" s="27">
        <f>IF($O107&gt;=EY$1,$S107,0)</f>
        <v>447.41250000000002</v>
      </c>
      <c r="EZ107" s="27">
        <f>IF($O107&gt;=EZ$1,$S107,0)</f>
        <v>447.41250000000002</v>
      </c>
      <c r="FA107" s="27">
        <f>IF($O107&gt;=FA$1,$S107,0)</f>
        <v>447.41250000000002</v>
      </c>
      <c r="FB107" s="27">
        <f>IF($O107&gt;=FB$1,$S107,0)</f>
        <v>447.41250000000002</v>
      </c>
      <c r="FC107" s="27">
        <f>IF($O107&gt;=FC$1,$S107,0)</f>
        <v>447.41250000000002</v>
      </c>
      <c r="FD107" s="27">
        <f>IF($O107&gt;=FD$1,$S107,0)</f>
        <v>447.41250000000002</v>
      </c>
      <c r="FE107" s="27">
        <f>IF($O107&gt;=FE$1,$S107,0)</f>
        <v>447.41250000000002</v>
      </c>
      <c r="FF107" s="27">
        <f>IF($O107&gt;=FF$1,$S107,0)</f>
        <v>447.41250000000002</v>
      </c>
      <c r="FG107" s="27">
        <f>IF($O107&gt;=FG$1,$S107,0)</f>
        <v>447.41250000000002</v>
      </c>
      <c r="FH107" s="27">
        <f>IF($O107&gt;=FH$1,$S107,0)</f>
        <v>447.41250000000002</v>
      </c>
      <c r="FI107" s="27">
        <f>IF($O107&gt;=FI$1,$S107,0)</f>
        <v>447.41250000000002</v>
      </c>
      <c r="FJ107" s="27">
        <f>IF($O107&gt;=FJ$1,$S107,0)</f>
        <v>447.41250000000002</v>
      </c>
      <c r="FK107" s="27">
        <f>IF($O107&gt;=FK$1,$S107,0)</f>
        <v>447.41250000000002</v>
      </c>
      <c r="FL107" s="27">
        <f>IF($O107&gt;=FL$1,$S107,0)</f>
        <v>447.41250000000002</v>
      </c>
      <c r="FM107" s="27">
        <f>IF($O107&gt;=FM$1,$S107,0)</f>
        <v>447.41250000000002</v>
      </c>
      <c r="FN107" s="27">
        <f>IF($O107&gt;=FN$1,$S107,0)</f>
        <v>447.41250000000002</v>
      </c>
      <c r="FO107" s="27">
        <f>IF($O107&gt;=FO$1,$S107,0)</f>
        <v>447.41250000000002</v>
      </c>
      <c r="FP107" s="27">
        <f>IF($O107&gt;=FP$1,$S107,0)</f>
        <v>447.41250000000002</v>
      </c>
      <c r="FQ107" s="27">
        <f>IF($O107&gt;=FQ$1,$S107,0)</f>
        <v>447.41250000000002</v>
      </c>
      <c r="FR107" s="27">
        <f>IF($O107&gt;=FR$1,$S107,0)</f>
        <v>447.41250000000002</v>
      </c>
      <c r="FS107" s="27">
        <f>IF($O107&gt;=FS$1,$S107,0)</f>
        <v>447.41250000000002</v>
      </c>
      <c r="FT107" s="27">
        <f>IF($O107&gt;=FT$1,$S107,0)</f>
        <v>447.41250000000002</v>
      </c>
      <c r="FU107" s="27">
        <f>IF($O107&gt;=FU$1,$S107,0)</f>
        <v>447.41250000000002</v>
      </c>
      <c r="FV107" s="27">
        <f>IF($O107&gt;=FV$1,$S107,0)</f>
        <v>447.41250000000002</v>
      </c>
      <c r="FW107" s="27">
        <f>IF($O107&gt;=FW$1,$S107,0)</f>
        <v>447.41250000000002</v>
      </c>
      <c r="FX107" s="27">
        <f>IF($O107&gt;=FX$1,$S107,0)</f>
        <v>447.41250000000002</v>
      </c>
      <c r="FY107" s="27">
        <f>IF($O107&gt;=FY$1,$S107,0)</f>
        <v>447.41250000000002</v>
      </c>
      <c r="FZ107" s="27">
        <f>IF($O107&gt;=FZ$1,$S107,0)</f>
        <v>447.41250000000002</v>
      </c>
      <c r="GA107" s="27">
        <f>IF($O107&gt;=GA$1,$S107,0)</f>
        <v>447.41250000000002</v>
      </c>
      <c r="GB107" s="27">
        <f>IF($O107&gt;=GB$1,$S107,0)</f>
        <v>447.41250000000002</v>
      </c>
      <c r="GC107" s="27">
        <f>IF($O107&gt;=GC$1,$S107,0)</f>
        <v>447.41250000000002</v>
      </c>
      <c r="GD107" s="27">
        <f>IF($O107&gt;=GD$1,$S107,0)</f>
        <v>447.41250000000002</v>
      </c>
      <c r="GE107" s="27">
        <f>IF($O107&gt;=GE$1,$S107,0)</f>
        <v>447.41250000000002</v>
      </c>
      <c r="GF107" s="27">
        <f>IF($O107&gt;=GF$1,$S107,0)</f>
        <v>0</v>
      </c>
      <c r="GG107" s="27">
        <f>IF($O107&gt;=GG$1,$S107,0)</f>
        <v>0</v>
      </c>
      <c r="GH107" s="27">
        <f>IF($O107&gt;=GH$1,$S107,0)</f>
        <v>0</v>
      </c>
      <c r="GI107" s="27">
        <f>IF($O107&gt;=GI$1,$S107,0)</f>
        <v>0</v>
      </c>
      <c r="GJ107" s="27">
        <f>IF($O107&gt;=GJ$1,$S107,0)</f>
        <v>0</v>
      </c>
      <c r="GK107" s="27">
        <f>IF($O107&gt;=GK$1,$S107,0)</f>
        <v>0</v>
      </c>
      <c r="GL107" s="27">
        <f>IF($O107&gt;=GL$1,$S107,0)</f>
        <v>0</v>
      </c>
      <c r="GM107" s="27">
        <f>IF($O107&gt;=GM$1,$S107,0)</f>
        <v>0</v>
      </c>
      <c r="GN107" s="27">
        <f>IF($O107&gt;=GN$1,$S107,0)</f>
        <v>0</v>
      </c>
      <c r="GO107" s="27">
        <f>IF($O107&gt;=GO$1,$S107,0)</f>
        <v>0</v>
      </c>
      <c r="GP107" s="27">
        <f>IF($O107&gt;=GP$1,$S107,0)</f>
        <v>0</v>
      </c>
      <c r="GQ107" s="27">
        <f>IF($O107&gt;=GQ$1,$S107,0)</f>
        <v>0</v>
      </c>
      <c r="GR107" s="27">
        <f>IF($O107&gt;=GR$1,$S107,0)</f>
        <v>0</v>
      </c>
      <c r="GS107" s="27">
        <f>IF($O107&gt;=GS$1,$S107,0)</f>
        <v>0</v>
      </c>
      <c r="GT107" s="27">
        <f>IF($O107&gt;=GT$1,$S107,0)</f>
        <v>0</v>
      </c>
      <c r="GU107" s="27">
        <f>IF($O107&gt;=GU$1,$S107,0)</f>
        <v>0</v>
      </c>
      <c r="GV107" s="27">
        <f>IF($O107&gt;=GV$1,$S107,0)</f>
        <v>0</v>
      </c>
      <c r="GW107" s="27">
        <f>IF($O107&gt;=GW$1,$S107,0)</f>
        <v>0</v>
      </c>
      <c r="GX107" s="27">
        <f>IF($O107&gt;=GX$1,$S107,0)</f>
        <v>0</v>
      </c>
      <c r="GY107" s="27">
        <f>IF($O107&gt;=GY$1,$S107,0)</f>
        <v>0</v>
      </c>
      <c r="GZ107" s="27">
        <f>IF($O107&gt;=GZ$1,$S107,0)</f>
        <v>0</v>
      </c>
      <c r="HA107" s="27">
        <f>IF($O107&gt;=HA$1,$S107,0)</f>
        <v>0</v>
      </c>
      <c r="HB107" s="27">
        <f>IF($O107&gt;=HB$1,$S107,0)</f>
        <v>0</v>
      </c>
      <c r="HC107" s="27">
        <f>IF($O107&gt;=HC$1,$S107,0)</f>
        <v>0</v>
      </c>
    </row>
    <row r="108" spans="1:211">
      <c r="A108" s="3">
        <v>66389</v>
      </c>
      <c r="B108" s="3" t="s">
        <v>229</v>
      </c>
      <c r="C108" s="3" t="s">
        <v>104</v>
      </c>
      <c r="D108" s="3">
        <v>64</v>
      </c>
      <c r="E108" s="4">
        <v>35009</v>
      </c>
      <c r="F108" s="5">
        <v>22.635616438356163</v>
      </c>
      <c r="G108" s="3" t="s">
        <v>99</v>
      </c>
      <c r="H108" s="4">
        <v>19998</v>
      </c>
      <c r="I108" s="9" t="s">
        <v>832</v>
      </c>
      <c r="J108" s="5">
        <v>1755.65</v>
      </c>
      <c r="K108" s="31">
        <v>310</v>
      </c>
      <c r="L108" s="32">
        <v>23</v>
      </c>
      <c r="M108" s="33">
        <f>VLOOKUP(L108,FIND,3,TRUE)</f>
        <v>1.3</v>
      </c>
      <c r="N108" s="32">
        <f>IF(L108&gt;30,180,VLOOKUP(L108,TEMPO,2,FALSE))</f>
        <v>138</v>
      </c>
      <c r="O108" s="32">
        <f>IF(R108&gt;0,4,N108)</f>
        <v>138</v>
      </c>
      <c r="P108" s="96">
        <f>J108*M108*L108</f>
        <v>52493.935000000005</v>
      </c>
      <c r="Q108" s="96">
        <f>10934.45*2</f>
        <v>21868.9</v>
      </c>
      <c r="R108" s="96">
        <f>IF(P108&lt;=Q108,P108/4,0)</f>
        <v>0</v>
      </c>
      <c r="S108" s="5">
        <f>IF(P108&gt;=Q108,P108/N108,0)</f>
        <v>380.39083333333338</v>
      </c>
      <c r="T108" s="3"/>
      <c r="U108" s="3">
        <f>IF(T108="",1,0)</f>
        <v>1</v>
      </c>
      <c r="V108" s="3">
        <v>328</v>
      </c>
      <c r="W108" s="5">
        <v>0</v>
      </c>
      <c r="X108" s="5">
        <v>402.65</v>
      </c>
      <c r="Y108" s="5">
        <f>X108*W108</f>
        <v>0</v>
      </c>
      <c r="Z108" s="5">
        <v>400</v>
      </c>
      <c r="AA108" s="5">
        <f>S108+Y108+Z108</f>
        <v>780.39083333333338</v>
      </c>
      <c r="AB108" s="39">
        <f>(J108/12+J108/12*1.3333333333+450/12+J108/30*6/12+J108)*1.3+Y108+Z108+153.9</f>
        <v>3366.8233888825494</v>
      </c>
      <c r="AC108" s="39" t="s">
        <v>104</v>
      </c>
      <c r="AD108" s="39">
        <f>J108*1.3+400+153.9</f>
        <v>2836.2450000000003</v>
      </c>
      <c r="AE108" s="39">
        <f>SUMIFS('CUSTO MENSAL FUNC NOVO'!H:H,'CUSTO MENSAL FUNC NOVO'!A:A,'VALORES MENSAIS'!AC108)</f>
        <v>2035.3799999999999</v>
      </c>
      <c r="AF108" s="27">
        <f>IF($R108&gt;0,$R108,$S108)+$Y108+$Z108</f>
        <v>780.39083333333338</v>
      </c>
      <c r="AG108" s="27">
        <f>IF($R108&gt;0,$R108,$S108)+$Y108+$Z108</f>
        <v>780.39083333333338</v>
      </c>
      <c r="AH108" s="27">
        <f>IF($R108&gt;0,$R108,$S108)+$Y108+$Z108</f>
        <v>780.39083333333338</v>
      </c>
      <c r="AI108" s="27">
        <f>IF($R108&gt;0,$R108,$S108)+$Y108+$Z108</f>
        <v>780.39083333333338</v>
      </c>
      <c r="AJ108" s="27">
        <f>IF($O108&gt;=AJ$1,$S108+$Y108+$Z108,$Y108+$Z108)</f>
        <v>780.39083333333338</v>
      </c>
      <c r="AK108" s="27">
        <f>IF($O108&gt;=AK$1,$S108+$Y108+$Z108,$Y108+$Z108)</f>
        <v>780.39083333333338</v>
      </c>
      <c r="AL108" s="27">
        <f>IF($O108&gt;=AL$1,$S108+$Y108+$Z108,$Y108+$Z108)</f>
        <v>780.39083333333338</v>
      </c>
      <c r="AM108" s="27">
        <f>IF($O108&gt;=AM$1,$S108+$Y108+$Z108,$Y108+$Z108)</f>
        <v>780.39083333333338</v>
      </c>
      <c r="AN108" s="27">
        <f>IF($O108&gt;=AN$1,$S108+$Y108+$Z108,$Y108+$Z108)</f>
        <v>780.39083333333338</v>
      </c>
      <c r="AO108" s="27">
        <f>IF($O108&gt;=AO$1,$S108+$Y108+$Z108,$Y108+$Z108)</f>
        <v>780.39083333333338</v>
      </c>
      <c r="AP108" s="27">
        <f>IF($O108&gt;=AP$1,$S108+$Y108+$Z108,$Y108+$Z108)</f>
        <v>780.39083333333338</v>
      </c>
      <c r="AQ108" s="27">
        <f>IF($O108&gt;=AQ$1,$S108+$Y108+$Z108,$Y108+$Z108)</f>
        <v>780.39083333333338</v>
      </c>
      <c r="AR108" s="27">
        <f>IF($O108&gt;=AR$1,$S108+$Y108+$Z108,$Y108+$Z108)</f>
        <v>780.39083333333338</v>
      </c>
      <c r="AS108" s="27">
        <f>IF($O108&gt;=AS$1,$S108+$Y108+$Z108,$Y108+$Z108)</f>
        <v>780.39083333333338</v>
      </c>
      <c r="AT108" s="27">
        <f>IF($O108&gt;=AT$1,$S108+$Y108+$Z108,$Y108+$Z108)</f>
        <v>780.39083333333338</v>
      </c>
      <c r="AU108" s="27">
        <f>IF($O108&gt;=AU$1,$S108+$Y108+$Z108,$Y108+$Z108)</f>
        <v>780.39083333333338</v>
      </c>
      <c r="AV108" s="27">
        <f>IF($O108&gt;=AV$1,$S108+$Y108+$Z108,$Y108+$Z108)</f>
        <v>780.39083333333338</v>
      </c>
      <c r="AW108" s="27">
        <f>IF($O108&gt;=AW$1,$S108+$Y108+$Z108,$Y108+$Z108)</f>
        <v>780.39083333333338</v>
      </c>
      <c r="AX108" s="27">
        <f>IF($O108&gt;=AX$1,$S108+$Y108+$Z108,$Y108+$Z108)</f>
        <v>780.39083333333338</v>
      </c>
      <c r="AY108" s="27">
        <f>IF($O108&gt;=AY$1,$S108+$Y108+$Z108,$Y108+$Z108)</f>
        <v>780.39083333333338</v>
      </c>
      <c r="AZ108" s="27">
        <f>IF($O108&gt;=AZ$1,$S108+$Y108+$Z108,$Y108+$Z108)</f>
        <v>780.39083333333338</v>
      </c>
      <c r="BA108" s="27">
        <f>IF($O108&gt;=BA$1,$S108+$Y108+$Z108,$Y108+$Z108)</f>
        <v>780.39083333333338</v>
      </c>
      <c r="BB108" s="27">
        <f>IF($O108&gt;=BB$1,$S108+$Y108+$Z108,$Y108+$Z108)</f>
        <v>780.39083333333338</v>
      </c>
      <c r="BC108" s="27">
        <f>IF($O108&gt;=BC$1,$S108+$Y108+$Z108,$Y108+$Z108)</f>
        <v>780.39083333333338</v>
      </c>
      <c r="BD108" s="27">
        <f>IF($O108&gt;=BD$1,$S108+$Y108+$Z108,$Y108+$Z108)</f>
        <v>780.39083333333338</v>
      </c>
      <c r="BE108" s="27">
        <f>IF($O108&gt;=BE$1,$S108+$Y108+$Z108,$Y108+$Z108)</f>
        <v>780.39083333333338</v>
      </c>
      <c r="BF108" s="27">
        <f>IF($O108&gt;=BF$1,$S108+$Y108+$Z108,$Y108+$Z108)</f>
        <v>780.39083333333338</v>
      </c>
      <c r="BG108" s="27">
        <f>IF($O108&gt;=BG$1,$S108+$Y108+$Z108,$Y108+$Z108)</f>
        <v>780.39083333333338</v>
      </c>
      <c r="BH108" s="27">
        <f>IF($O108&gt;=BH$1,$S108+$Y108+$Z108,$Y108+$Z108)</f>
        <v>780.39083333333338</v>
      </c>
      <c r="BI108" s="27">
        <f>IF($O108&gt;=BI$1,$S108+$Y108+$Z108,$Y108+$Z108)</f>
        <v>780.39083333333338</v>
      </c>
      <c r="BJ108" s="27">
        <f>IF($O108&gt;=BJ$1,$S108+$Y108+$Z108,$Y108+$Z108)</f>
        <v>780.39083333333338</v>
      </c>
      <c r="BK108" s="27">
        <f>IF($O108&gt;=BK$1,$S108+$Y108+$Z108,$Y108+$Z108)</f>
        <v>780.39083333333338</v>
      </c>
      <c r="BL108" s="27">
        <f>IF($O108&gt;=BL$1,$S108+$Y108+$Z108,$Y108+$Z108)</f>
        <v>780.39083333333338</v>
      </c>
      <c r="BM108" s="27">
        <f>IF($O108&gt;=BM$1,$S108+$Y108+$Z108,$Y108+$Z108)</f>
        <v>780.39083333333338</v>
      </c>
      <c r="BN108" s="27">
        <f>IF($O108&gt;=BN$1,$S108+$Y108+$Z108,$Y108+$Z108)</f>
        <v>780.39083333333338</v>
      </c>
      <c r="BO108" s="27">
        <f>IF($O108&gt;=BO$1,$S108+$Y108+$Z108,$Y108+$Z108)</f>
        <v>780.39083333333338</v>
      </c>
      <c r="BP108" s="27">
        <f>IF($O108&gt;=BP$1,$S108+$Y108+$Z108,$Y108+$Z108)</f>
        <v>780.39083333333338</v>
      </c>
      <c r="BQ108" s="27">
        <f>IF($O108&gt;=BQ$1,$S108+$Y108+$Z108,$Y108+$Z108)</f>
        <v>780.39083333333338</v>
      </c>
      <c r="BR108" s="27">
        <f>IF($O108&gt;=BR$1,$S108+$Y108+$Z108,$Y108+$Z108)</f>
        <v>780.39083333333338</v>
      </c>
      <c r="BS108" s="27">
        <f>IF($O108&gt;=BS$1,$S108+$Y108+$Z108,$Y108+$Z108)</f>
        <v>780.39083333333338</v>
      </c>
      <c r="BT108" s="27">
        <f>IF($O108&gt;=BT$1,$S108+$Y108+$Z108,$Y108+$Z108)</f>
        <v>780.39083333333338</v>
      </c>
      <c r="BU108" s="27">
        <f>IF($O108&gt;=BU$1,$S108+$Y108+$Z108,$Y108+$Z108)</f>
        <v>780.39083333333338</v>
      </c>
      <c r="BV108" s="27">
        <f>IF($O108&gt;=BV$1,$S108+$Y108+$Z108,$Y108+$Z108)</f>
        <v>780.39083333333338</v>
      </c>
      <c r="BW108" s="27">
        <f>IF($O108&gt;=BW$1,$S108+$Y108+$Z108,$Y108+$Z108)</f>
        <v>780.39083333333338</v>
      </c>
      <c r="BX108" s="27">
        <f>IF($O108&gt;=BX$1,$S108+$Y108+$Z108,$Y108+$Z108)</f>
        <v>780.39083333333338</v>
      </c>
      <c r="BY108" s="27">
        <f>IF($O108&gt;=BY$1,$S108+$Y108+$Z108,$Y108+$Z108)</f>
        <v>780.39083333333338</v>
      </c>
      <c r="BZ108" s="27">
        <f>IF($O108&gt;=BZ$1,$S108+$Y108+$Z108,$Y108+$Z108)</f>
        <v>780.39083333333338</v>
      </c>
      <c r="CA108" s="27">
        <f>IF($O108&gt;=CA$1,$S108+$Y108+$Z108,$Y108+$Z108)</f>
        <v>780.39083333333338</v>
      </c>
      <c r="CB108" s="27">
        <f>IF($O108&gt;=CB$1,$S108+$Y108+$Z108,$Y108+$Z108)</f>
        <v>780.39083333333338</v>
      </c>
      <c r="CC108" s="27">
        <f>IF($O108&gt;=CC$1,$S108+$Y108+$Z108,$Y108+$Z108)</f>
        <v>780.39083333333338</v>
      </c>
      <c r="CD108" s="27">
        <f>IF($O108&gt;=CD$1,$S108+$Y108+$Z108,$Y108+$Z108)</f>
        <v>780.39083333333338</v>
      </c>
      <c r="CE108" s="27">
        <f>IF($O108&gt;=CE$1,$S108+$Y108+$Z108,$Y108+$Z108)</f>
        <v>780.39083333333338</v>
      </c>
      <c r="CF108" s="27">
        <f>IF($O108&gt;=CF$1,$S108+$Y108+$Z108,$Y108+$Z108)</f>
        <v>780.39083333333338</v>
      </c>
      <c r="CG108" s="27">
        <f>IF($O108&gt;=CG$1,$S108+$Y108+$Z108,$Y108+$Z108)</f>
        <v>780.39083333333338</v>
      </c>
      <c r="CH108" s="27">
        <f>IF($O108&gt;=CH$1,$S108+$Y108+$Z108,$Y108+$Z108)</f>
        <v>780.39083333333338</v>
      </c>
      <c r="CI108" s="27">
        <f>IF($O108&gt;=CI$1,$S108+$Y108+$Z108,$Y108+$Z108)</f>
        <v>780.39083333333338</v>
      </c>
      <c r="CJ108" s="27">
        <f>IF($O108&gt;=CJ$1,$S108+$Y108+$Z108,$Y108+$Z108)</f>
        <v>780.39083333333338</v>
      </c>
      <c r="CK108" s="27">
        <f>IF($O108&gt;=CK$1,$S108+$Y108+$Z108,$Y108+$Z108)</f>
        <v>780.39083333333338</v>
      </c>
      <c r="CL108" s="27">
        <f>IF($O108&gt;=CL$1,$S108+$Y108+$Z108,$Y108+$Z108)</f>
        <v>780.39083333333338</v>
      </c>
      <c r="CM108" s="27">
        <f>IF($O108&gt;=CM$1,$S108+$Y108+$Z108,$Y108+$Z108)</f>
        <v>780.39083333333338</v>
      </c>
      <c r="CN108" s="27">
        <f>IF($O108&gt;=CN$1,$S108+$Y108,$Y108)</f>
        <v>380.39083333333338</v>
      </c>
      <c r="CO108" s="27">
        <f>IF($O108&gt;=CO$1,$S108+$Y108,$Y108)</f>
        <v>380.39083333333338</v>
      </c>
      <c r="CP108" s="27">
        <f>IF($O108&gt;=CP$1,$S108+$Y108,$Y108)</f>
        <v>380.39083333333338</v>
      </c>
      <c r="CQ108" s="27">
        <f>IF($O108&gt;=CQ$1,$S108+$Y108,$Y108)</f>
        <v>380.39083333333338</v>
      </c>
      <c r="CR108" s="27">
        <f>IF($O108&gt;=CR$1,$S108+$Y108,$Y108)</f>
        <v>380.39083333333338</v>
      </c>
      <c r="CS108" s="27">
        <f>IF($O108&gt;=CS$1,$S108+$Y108,$Y108)</f>
        <v>380.39083333333338</v>
      </c>
      <c r="CT108" s="27">
        <f>IF($O108&gt;=CT$1,$S108+$Y108,$Y108)</f>
        <v>380.39083333333338</v>
      </c>
      <c r="CU108" s="27">
        <f>IF($O108&gt;=CU$1,$S108+$Y108,$Y108)</f>
        <v>380.39083333333338</v>
      </c>
      <c r="CV108" s="27">
        <f>IF($O108&gt;=CV$1,$S108+$Y108,$Y108)</f>
        <v>380.39083333333338</v>
      </c>
      <c r="CW108" s="27">
        <f>IF($O108&gt;=CW$1,$S108+$Y108,$Y108)</f>
        <v>380.39083333333338</v>
      </c>
      <c r="CX108" s="27">
        <f>IF($O108&gt;=CX$1,$S108+$Y108,$Y108)</f>
        <v>380.39083333333338</v>
      </c>
      <c r="CY108" s="27">
        <f>IF($O108&gt;=CY$1,$S108+$Y108,$Y108)</f>
        <v>380.39083333333338</v>
      </c>
      <c r="CZ108" s="27">
        <f>IF($O108&gt;=CZ$1,$S108+$Y108,$Y108)</f>
        <v>380.39083333333338</v>
      </c>
      <c r="DA108" s="27">
        <f>IF($O108&gt;=DA$1,$S108+$Y108,$Y108)</f>
        <v>380.39083333333338</v>
      </c>
      <c r="DB108" s="27">
        <f>IF($O108&gt;=DB$1,$S108+$Y108,$Y108)</f>
        <v>380.39083333333338</v>
      </c>
      <c r="DC108" s="27">
        <f>IF($O108&gt;=DC$1,$S108+$Y108,$Y108)</f>
        <v>380.39083333333338</v>
      </c>
      <c r="DD108" s="27">
        <f>IF($O108&gt;=DD$1,$S108+$Y108,$Y108)</f>
        <v>380.39083333333338</v>
      </c>
      <c r="DE108" s="27">
        <f>IF($O108&gt;=DE$1,$S108+$Y108,$Y108)</f>
        <v>380.39083333333338</v>
      </c>
      <c r="DF108" s="27">
        <f>IF($O108&gt;=DF$1,$S108+$Y108,$Y108)</f>
        <v>380.39083333333338</v>
      </c>
      <c r="DG108" s="27">
        <f>IF($O108&gt;=DG$1,$S108+$Y108,$Y108)</f>
        <v>380.39083333333338</v>
      </c>
      <c r="DH108" s="27">
        <f>IF($O108&gt;=DH$1,$S108+$Y108,$Y108)</f>
        <v>380.39083333333338</v>
      </c>
      <c r="DI108" s="27">
        <f>IF($O108&gt;=DI$1,$S108+$Y108,$Y108)</f>
        <v>380.39083333333338</v>
      </c>
      <c r="DJ108" s="27">
        <f>IF($O108&gt;=DJ$1,$S108+$Y108,$Y108)</f>
        <v>380.39083333333338</v>
      </c>
      <c r="DK108" s="27">
        <f>IF($O108&gt;=DK$1,$S108+$Y108,$Y108)</f>
        <v>380.39083333333338</v>
      </c>
      <c r="DL108" s="27">
        <f>IF($O108&gt;=DL$1,$S108+$Y108,$Y108)</f>
        <v>380.39083333333338</v>
      </c>
      <c r="DM108" s="27">
        <f>IF($O108&gt;=DM$1,$S108+$Y108,$Y108)</f>
        <v>380.39083333333338</v>
      </c>
      <c r="DN108" s="27">
        <f>IF($O108&gt;=DN$1,$S108+$Y108,$Y108)</f>
        <v>380.39083333333338</v>
      </c>
      <c r="DO108" s="27">
        <f>IF($O108&gt;=DO$1,$S108+$Y108,$Y108)</f>
        <v>380.39083333333338</v>
      </c>
      <c r="DP108" s="27">
        <f>IF($O108&gt;=DP$1,$S108+$Y108,$Y108)</f>
        <v>380.39083333333338</v>
      </c>
      <c r="DQ108" s="27">
        <f>IF($O108&gt;=DQ$1,$S108+$Y108,$Y108)</f>
        <v>380.39083333333338</v>
      </c>
      <c r="DR108" s="27">
        <f>IF($O108&gt;=DR$1,$S108+$Y108,$Y108)</f>
        <v>380.39083333333338</v>
      </c>
      <c r="DS108" s="27">
        <f>IF($O108&gt;=DS$1,$S108+$Y108,$Y108)</f>
        <v>380.39083333333338</v>
      </c>
      <c r="DT108" s="27">
        <f>IF($O108&gt;=DT$1,$S108+$Y108,$Y108)</f>
        <v>380.39083333333338</v>
      </c>
      <c r="DU108" s="27">
        <f>IF($O108&gt;=DU$1,$S108+$Y108,$Y108)</f>
        <v>380.39083333333338</v>
      </c>
      <c r="DV108" s="27">
        <f>IF($O108&gt;=DV$1,$S108+$Y108,$Y108)</f>
        <v>380.39083333333338</v>
      </c>
      <c r="DW108" s="27">
        <f>IF($O108&gt;=DW$1,$S108+$Y108,$Y108)</f>
        <v>380.39083333333338</v>
      </c>
      <c r="DX108" s="27">
        <f>IF($O108&gt;=DX$1,$S108+$Y108,$Y108)</f>
        <v>380.39083333333338</v>
      </c>
      <c r="DY108" s="27">
        <f>IF($O108&gt;=DY$1,$S108+$Y108,$Y108)</f>
        <v>380.39083333333338</v>
      </c>
      <c r="DZ108" s="27">
        <f>IF($O108&gt;=DZ$1,$S108+$Y108,$Y108)</f>
        <v>380.39083333333338</v>
      </c>
      <c r="EA108" s="27">
        <f>IF($O108&gt;=EA$1,$S108+$Y108,$Y108)</f>
        <v>380.39083333333338</v>
      </c>
      <c r="EB108" s="27">
        <f>IF($O108&gt;=EB$1,$S108+$Y108,$Y108)</f>
        <v>380.39083333333338</v>
      </c>
      <c r="EC108" s="27">
        <f>IF($O108&gt;=EC$1,$S108+$Y108,$Y108)</f>
        <v>380.39083333333338</v>
      </c>
      <c r="ED108" s="27">
        <f>IF($O108&gt;=ED$1,$S108+$Y108,$Y108)</f>
        <v>380.39083333333338</v>
      </c>
      <c r="EE108" s="27">
        <f>IF($O108&gt;=EE$1,$S108+$Y108,$Y108)</f>
        <v>380.39083333333338</v>
      </c>
      <c r="EF108" s="27">
        <f>IF($O108&gt;=EF$1,$S108+$Y108,$Y108)</f>
        <v>380.39083333333338</v>
      </c>
      <c r="EG108" s="27">
        <f>IF($O108&gt;=EG$1,$S108+$Y108,$Y108)</f>
        <v>380.39083333333338</v>
      </c>
      <c r="EH108" s="27">
        <f>IF($O108&gt;=EH$1,$S108+$Y108,$Y108)</f>
        <v>380.39083333333338</v>
      </c>
      <c r="EI108" s="27">
        <f>IF($O108&gt;=EI$1,$S108+$Y108,$Y108)</f>
        <v>380.39083333333338</v>
      </c>
      <c r="EJ108" s="27">
        <f>IF($O108&gt;=EJ$1,$S108+$Y108,$Y108)</f>
        <v>380.39083333333338</v>
      </c>
      <c r="EK108" s="27">
        <f>IF($O108&gt;=EK$1,$S108+$Y108,$Y108)</f>
        <v>380.39083333333338</v>
      </c>
      <c r="EL108" s="27">
        <f>IF($O108&gt;=EL$1,$S108+$Y108,$Y108)</f>
        <v>380.39083333333338</v>
      </c>
      <c r="EM108" s="27">
        <f>IF($O108&gt;=EM$1,$S108+$Y108,$Y108)</f>
        <v>380.39083333333338</v>
      </c>
      <c r="EN108" s="27">
        <f>IF($O108&gt;=EN$1,$S108+$Y108,$Y108)</f>
        <v>380.39083333333338</v>
      </c>
      <c r="EO108" s="27">
        <f>IF($O108&gt;=EO$1,$S108+$Y108,$Y108)</f>
        <v>380.39083333333338</v>
      </c>
      <c r="EP108" s="27">
        <f>IF($O108&gt;=EP$1,$S108+$Y108,$Y108)</f>
        <v>380.39083333333338</v>
      </c>
      <c r="EQ108" s="27">
        <f>IF($O108&gt;=EQ$1,$S108+$Y108,$Y108)</f>
        <v>380.39083333333338</v>
      </c>
      <c r="ER108" s="27">
        <f>IF($O108&gt;=ER$1,$S108+$Y108,$Y108)</f>
        <v>380.39083333333338</v>
      </c>
      <c r="ES108" s="27">
        <f>IF($O108&gt;=ES$1,$S108+$Y108,$Y108)</f>
        <v>380.39083333333338</v>
      </c>
      <c r="ET108" s="27">
        <f>IF($O108&gt;=ET$1,$S108+$Y108,$Y108)</f>
        <v>380.39083333333338</v>
      </c>
      <c r="EU108" s="27">
        <f>IF($O108&gt;=EU$1,$S108+$Y108,$Y108)</f>
        <v>380.39083333333338</v>
      </c>
      <c r="EV108" s="27">
        <f>IF($O108&gt;=EV$1,$S108,0)</f>
        <v>380.39083333333338</v>
      </c>
      <c r="EW108" s="27">
        <f>IF($O108&gt;=EW$1,$S108,0)</f>
        <v>380.39083333333338</v>
      </c>
      <c r="EX108" s="27">
        <f>IF($O108&gt;=EX$1,$S108,0)</f>
        <v>380.39083333333338</v>
      </c>
      <c r="EY108" s="27">
        <f>IF($O108&gt;=EY$1,$S108,0)</f>
        <v>380.39083333333338</v>
      </c>
      <c r="EZ108" s="27">
        <f>IF($O108&gt;=EZ$1,$S108,0)</f>
        <v>380.39083333333338</v>
      </c>
      <c r="FA108" s="27">
        <f>IF($O108&gt;=FA$1,$S108,0)</f>
        <v>380.39083333333338</v>
      </c>
      <c r="FB108" s="27">
        <f>IF($O108&gt;=FB$1,$S108,0)</f>
        <v>380.39083333333338</v>
      </c>
      <c r="FC108" s="27">
        <f>IF($O108&gt;=FC$1,$S108,0)</f>
        <v>380.39083333333338</v>
      </c>
      <c r="FD108" s="27">
        <f>IF($O108&gt;=FD$1,$S108,0)</f>
        <v>380.39083333333338</v>
      </c>
      <c r="FE108" s="27">
        <f>IF($O108&gt;=FE$1,$S108,0)</f>
        <v>380.39083333333338</v>
      </c>
      <c r="FF108" s="27">
        <f>IF($O108&gt;=FF$1,$S108,0)</f>
        <v>380.39083333333338</v>
      </c>
      <c r="FG108" s="27">
        <f>IF($O108&gt;=FG$1,$S108,0)</f>
        <v>380.39083333333338</v>
      </c>
      <c r="FH108" s="27">
        <f>IF($O108&gt;=FH$1,$S108,0)</f>
        <v>380.39083333333338</v>
      </c>
      <c r="FI108" s="27">
        <f>IF($O108&gt;=FI$1,$S108,0)</f>
        <v>380.39083333333338</v>
      </c>
      <c r="FJ108" s="27">
        <f>IF($O108&gt;=FJ$1,$S108,0)</f>
        <v>380.39083333333338</v>
      </c>
      <c r="FK108" s="27">
        <f>IF($O108&gt;=FK$1,$S108,0)</f>
        <v>380.39083333333338</v>
      </c>
      <c r="FL108" s="27">
        <f>IF($O108&gt;=FL$1,$S108,0)</f>
        <v>380.39083333333338</v>
      </c>
      <c r="FM108" s="27">
        <f>IF($O108&gt;=FM$1,$S108,0)</f>
        <v>380.39083333333338</v>
      </c>
      <c r="FN108" s="27">
        <f>IF($O108&gt;=FN$1,$S108,0)</f>
        <v>0</v>
      </c>
      <c r="FO108" s="27">
        <f>IF($O108&gt;=FO$1,$S108,0)</f>
        <v>0</v>
      </c>
      <c r="FP108" s="27">
        <f>IF($O108&gt;=FP$1,$S108,0)</f>
        <v>0</v>
      </c>
      <c r="FQ108" s="27">
        <f>IF($O108&gt;=FQ$1,$S108,0)</f>
        <v>0</v>
      </c>
      <c r="FR108" s="27">
        <f>IF($O108&gt;=FR$1,$S108,0)</f>
        <v>0</v>
      </c>
      <c r="FS108" s="27">
        <f>IF($O108&gt;=FS$1,$S108,0)</f>
        <v>0</v>
      </c>
      <c r="FT108" s="27">
        <f>IF($O108&gt;=FT$1,$S108,0)</f>
        <v>0</v>
      </c>
      <c r="FU108" s="27">
        <f>IF($O108&gt;=FU$1,$S108,0)</f>
        <v>0</v>
      </c>
      <c r="FV108" s="27">
        <f>IF($O108&gt;=FV$1,$S108,0)</f>
        <v>0</v>
      </c>
      <c r="FW108" s="27">
        <f>IF($O108&gt;=FW$1,$S108,0)</f>
        <v>0</v>
      </c>
      <c r="FX108" s="27">
        <f>IF($O108&gt;=FX$1,$S108,0)</f>
        <v>0</v>
      </c>
      <c r="FY108" s="27">
        <f>IF($O108&gt;=FY$1,$S108,0)</f>
        <v>0</v>
      </c>
      <c r="FZ108" s="27">
        <f>IF($O108&gt;=FZ$1,$S108,0)</f>
        <v>0</v>
      </c>
      <c r="GA108" s="27">
        <f>IF($O108&gt;=GA$1,$S108,0)</f>
        <v>0</v>
      </c>
      <c r="GB108" s="27">
        <f>IF($O108&gt;=GB$1,$S108,0)</f>
        <v>0</v>
      </c>
      <c r="GC108" s="27">
        <f>IF($O108&gt;=GC$1,$S108,0)</f>
        <v>0</v>
      </c>
      <c r="GD108" s="27">
        <f>IF($O108&gt;=GD$1,$S108,0)</f>
        <v>0</v>
      </c>
      <c r="GE108" s="27">
        <f>IF($O108&gt;=GE$1,$S108,0)</f>
        <v>0</v>
      </c>
      <c r="GF108" s="27">
        <f>IF($O108&gt;=GF$1,$S108,0)</f>
        <v>0</v>
      </c>
      <c r="GG108" s="27">
        <f>IF($O108&gt;=GG$1,$S108,0)</f>
        <v>0</v>
      </c>
      <c r="GH108" s="27">
        <f>IF($O108&gt;=GH$1,$S108,0)</f>
        <v>0</v>
      </c>
      <c r="GI108" s="27">
        <f>IF($O108&gt;=GI$1,$S108,0)</f>
        <v>0</v>
      </c>
      <c r="GJ108" s="27">
        <f>IF($O108&gt;=GJ$1,$S108,0)</f>
        <v>0</v>
      </c>
      <c r="GK108" s="27">
        <f>IF($O108&gt;=GK$1,$S108,0)</f>
        <v>0</v>
      </c>
      <c r="GL108" s="27">
        <f>IF($O108&gt;=GL$1,$S108,0)</f>
        <v>0</v>
      </c>
      <c r="GM108" s="27">
        <f>IF($O108&gt;=GM$1,$S108,0)</f>
        <v>0</v>
      </c>
      <c r="GN108" s="27">
        <f>IF($O108&gt;=GN$1,$S108,0)</f>
        <v>0</v>
      </c>
      <c r="GO108" s="27">
        <f>IF($O108&gt;=GO$1,$S108,0)</f>
        <v>0</v>
      </c>
      <c r="GP108" s="27">
        <f>IF($O108&gt;=GP$1,$S108,0)</f>
        <v>0</v>
      </c>
      <c r="GQ108" s="27">
        <f>IF($O108&gt;=GQ$1,$S108,0)</f>
        <v>0</v>
      </c>
      <c r="GR108" s="27">
        <f>IF($O108&gt;=GR$1,$S108,0)</f>
        <v>0</v>
      </c>
      <c r="GS108" s="27">
        <f>IF($O108&gt;=GS$1,$S108,0)</f>
        <v>0</v>
      </c>
      <c r="GT108" s="27">
        <f>IF($O108&gt;=GT$1,$S108,0)</f>
        <v>0</v>
      </c>
      <c r="GU108" s="27">
        <f>IF($O108&gt;=GU$1,$S108,0)</f>
        <v>0</v>
      </c>
      <c r="GV108" s="27">
        <f>IF($O108&gt;=GV$1,$S108,0)</f>
        <v>0</v>
      </c>
      <c r="GW108" s="27">
        <f>IF($O108&gt;=GW$1,$S108,0)</f>
        <v>0</v>
      </c>
      <c r="GX108" s="27">
        <f>IF($O108&gt;=GX$1,$S108,0)</f>
        <v>0</v>
      </c>
      <c r="GY108" s="27">
        <f>IF($O108&gt;=GY$1,$S108,0)</f>
        <v>0</v>
      </c>
      <c r="GZ108" s="27">
        <f>IF($O108&gt;=GZ$1,$S108,0)</f>
        <v>0</v>
      </c>
      <c r="HA108" s="27">
        <f>IF($O108&gt;=HA$1,$S108,0)</f>
        <v>0</v>
      </c>
      <c r="HB108" s="27">
        <f>IF($O108&gt;=HB$1,$S108,0)</f>
        <v>0</v>
      </c>
      <c r="HC108" s="27">
        <f>IF($O108&gt;=HC$1,$S108,0)</f>
        <v>0</v>
      </c>
    </row>
    <row r="109" spans="1:211">
      <c r="A109" s="3">
        <v>58394</v>
      </c>
      <c r="B109" s="3" t="s">
        <v>247</v>
      </c>
      <c r="C109" s="3" t="s">
        <v>18</v>
      </c>
      <c r="D109" s="3">
        <v>61</v>
      </c>
      <c r="E109" s="4">
        <v>34498</v>
      </c>
      <c r="F109" s="5">
        <v>24.035616438356165</v>
      </c>
      <c r="G109" s="3" t="s">
        <v>99</v>
      </c>
      <c r="H109" s="4">
        <v>20906</v>
      </c>
      <c r="I109" s="9" t="s">
        <v>832</v>
      </c>
      <c r="J109" s="5">
        <v>1758.14</v>
      </c>
      <c r="K109" s="31">
        <v>310</v>
      </c>
      <c r="L109" s="32">
        <v>24</v>
      </c>
      <c r="M109" s="33">
        <f>VLOOKUP(L109,FIND,3,TRUE)</f>
        <v>1.3</v>
      </c>
      <c r="N109" s="32">
        <f>IF(L109&gt;30,180,VLOOKUP(L109,TEMPO,2,FALSE))</f>
        <v>144</v>
      </c>
      <c r="O109" s="32">
        <f>IF(R109&gt;0,4,N109)</f>
        <v>144</v>
      </c>
      <c r="P109" s="96">
        <f>J109*M109*L109</f>
        <v>54853.968000000008</v>
      </c>
      <c r="Q109" s="96">
        <f>10934.45*2</f>
        <v>21868.9</v>
      </c>
      <c r="R109" s="96">
        <f>IF(P109&lt;=Q109,P109/4,0)</f>
        <v>0</v>
      </c>
      <c r="S109" s="5">
        <f>IF(P109&gt;=Q109,P109/N109,0)</f>
        <v>380.93033333333341</v>
      </c>
      <c r="T109" s="3"/>
      <c r="U109" s="3">
        <f>IF(T109="",1,0)</f>
        <v>1</v>
      </c>
      <c r="V109" s="3">
        <v>27</v>
      </c>
      <c r="W109" s="5">
        <v>0.6</v>
      </c>
      <c r="X109" s="5">
        <v>402.65</v>
      </c>
      <c r="Y109" s="5">
        <f>X109*W109</f>
        <v>241.58999999999997</v>
      </c>
      <c r="Z109" s="5">
        <v>400</v>
      </c>
      <c r="AA109" s="5">
        <f>S109+Y109+Z109</f>
        <v>1022.5203333333334</v>
      </c>
      <c r="AB109" s="39">
        <f>(J109/12+J109/12*1.3333333333+450/12+J109/30*6/12+J109)*1.3+Y109+Z109+153.9</f>
        <v>3612.3337555492071</v>
      </c>
      <c r="AC109" s="39" t="s">
        <v>18</v>
      </c>
      <c r="AD109" s="39">
        <f>J109*1.3+400+153.9</f>
        <v>2839.4820000000004</v>
      </c>
      <c r="AE109" s="39">
        <f>SUMIFS('CUSTO MENSAL FUNC NOVO'!H:H,'CUSTO MENSAL FUNC NOVO'!A:A,'VALORES MENSAIS'!AC109)</f>
        <v>1902.2210000000002</v>
      </c>
      <c r="AF109" s="27">
        <f>IF($R109&gt;0,$R109,$S109)+$Y109+$Z109</f>
        <v>1022.5203333333334</v>
      </c>
      <c r="AG109" s="27">
        <f>IF($R109&gt;0,$R109,$S109)+$Y109+$Z109</f>
        <v>1022.5203333333334</v>
      </c>
      <c r="AH109" s="27">
        <f>IF($R109&gt;0,$R109,$S109)+$Y109+$Z109</f>
        <v>1022.5203333333334</v>
      </c>
      <c r="AI109" s="27">
        <f>IF($R109&gt;0,$R109,$S109)+$Y109+$Z109</f>
        <v>1022.5203333333334</v>
      </c>
      <c r="AJ109" s="27">
        <f>IF($O109&gt;=AJ$1,$S109+$Y109+$Z109,$Y109+$Z109)</f>
        <v>1022.5203333333334</v>
      </c>
      <c r="AK109" s="27">
        <f>IF($O109&gt;=AK$1,$S109+$Y109+$Z109,$Y109+$Z109)</f>
        <v>1022.5203333333334</v>
      </c>
      <c r="AL109" s="27">
        <f>IF($O109&gt;=AL$1,$S109+$Y109+$Z109,$Y109+$Z109)</f>
        <v>1022.5203333333334</v>
      </c>
      <c r="AM109" s="27">
        <f>IF($O109&gt;=AM$1,$S109+$Y109+$Z109,$Y109+$Z109)</f>
        <v>1022.5203333333334</v>
      </c>
      <c r="AN109" s="27">
        <f>IF($O109&gt;=AN$1,$S109+$Y109+$Z109,$Y109+$Z109)</f>
        <v>1022.5203333333334</v>
      </c>
      <c r="AO109" s="27">
        <f>IF($O109&gt;=AO$1,$S109+$Y109+$Z109,$Y109+$Z109)</f>
        <v>1022.5203333333334</v>
      </c>
      <c r="AP109" s="27">
        <f>IF($O109&gt;=AP$1,$S109+$Y109+$Z109,$Y109+$Z109)</f>
        <v>1022.5203333333334</v>
      </c>
      <c r="AQ109" s="27">
        <f>IF($O109&gt;=AQ$1,$S109+$Y109+$Z109,$Y109+$Z109)</f>
        <v>1022.5203333333334</v>
      </c>
      <c r="AR109" s="27">
        <f>IF($O109&gt;=AR$1,$S109+$Y109+$Z109,$Y109+$Z109)</f>
        <v>1022.5203333333334</v>
      </c>
      <c r="AS109" s="27">
        <f>IF($O109&gt;=AS$1,$S109+$Y109+$Z109,$Y109+$Z109)</f>
        <v>1022.5203333333334</v>
      </c>
      <c r="AT109" s="27">
        <f>IF($O109&gt;=AT$1,$S109+$Y109+$Z109,$Y109+$Z109)</f>
        <v>1022.5203333333334</v>
      </c>
      <c r="AU109" s="27">
        <f>IF($O109&gt;=AU$1,$S109+$Y109+$Z109,$Y109+$Z109)</f>
        <v>1022.5203333333334</v>
      </c>
      <c r="AV109" s="27">
        <f>IF($O109&gt;=AV$1,$S109+$Y109+$Z109,$Y109+$Z109)</f>
        <v>1022.5203333333334</v>
      </c>
      <c r="AW109" s="27">
        <f>IF($O109&gt;=AW$1,$S109+$Y109+$Z109,$Y109+$Z109)</f>
        <v>1022.5203333333334</v>
      </c>
      <c r="AX109" s="27">
        <f>IF($O109&gt;=AX$1,$S109+$Y109+$Z109,$Y109+$Z109)</f>
        <v>1022.5203333333334</v>
      </c>
      <c r="AY109" s="27">
        <f>IF($O109&gt;=AY$1,$S109+$Y109+$Z109,$Y109+$Z109)</f>
        <v>1022.5203333333334</v>
      </c>
      <c r="AZ109" s="27">
        <f>IF($O109&gt;=AZ$1,$S109+$Y109+$Z109,$Y109+$Z109)</f>
        <v>1022.5203333333334</v>
      </c>
      <c r="BA109" s="27">
        <f>IF($O109&gt;=BA$1,$S109+$Y109+$Z109,$Y109+$Z109)</f>
        <v>1022.5203333333334</v>
      </c>
      <c r="BB109" s="27">
        <f>IF($O109&gt;=BB$1,$S109+$Y109+$Z109,$Y109+$Z109)</f>
        <v>1022.5203333333334</v>
      </c>
      <c r="BC109" s="27">
        <f>IF($O109&gt;=BC$1,$S109+$Y109+$Z109,$Y109+$Z109)</f>
        <v>1022.5203333333334</v>
      </c>
      <c r="BD109" s="27">
        <f>IF($O109&gt;=BD$1,$S109+$Y109+$Z109,$Y109+$Z109)</f>
        <v>1022.5203333333334</v>
      </c>
      <c r="BE109" s="27">
        <f>IF($O109&gt;=BE$1,$S109+$Y109+$Z109,$Y109+$Z109)</f>
        <v>1022.5203333333334</v>
      </c>
      <c r="BF109" s="27">
        <f>IF($O109&gt;=BF$1,$S109+$Y109+$Z109,$Y109+$Z109)</f>
        <v>1022.5203333333334</v>
      </c>
      <c r="BG109" s="27">
        <f>IF($O109&gt;=BG$1,$S109+$Y109+$Z109,$Y109+$Z109)</f>
        <v>1022.5203333333334</v>
      </c>
      <c r="BH109" s="27">
        <f>IF($O109&gt;=BH$1,$S109+$Y109+$Z109,$Y109+$Z109)</f>
        <v>1022.5203333333334</v>
      </c>
      <c r="BI109" s="27">
        <f>IF($O109&gt;=BI$1,$S109+$Y109+$Z109,$Y109+$Z109)</f>
        <v>1022.5203333333334</v>
      </c>
      <c r="BJ109" s="27">
        <f>IF($O109&gt;=BJ$1,$S109+$Y109+$Z109,$Y109+$Z109)</f>
        <v>1022.5203333333334</v>
      </c>
      <c r="BK109" s="27">
        <f>IF($O109&gt;=BK$1,$S109+$Y109+$Z109,$Y109+$Z109)</f>
        <v>1022.5203333333334</v>
      </c>
      <c r="BL109" s="27">
        <f>IF($O109&gt;=BL$1,$S109+$Y109+$Z109,$Y109+$Z109)</f>
        <v>1022.5203333333334</v>
      </c>
      <c r="BM109" s="27">
        <f>IF($O109&gt;=BM$1,$S109+$Y109+$Z109,$Y109+$Z109)</f>
        <v>1022.5203333333334</v>
      </c>
      <c r="BN109" s="27">
        <f>IF($O109&gt;=BN$1,$S109+$Y109+$Z109,$Y109+$Z109)</f>
        <v>1022.5203333333334</v>
      </c>
      <c r="BO109" s="27">
        <f>IF($O109&gt;=BO$1,$S109+$Y109+$Z109,$Y109+$Z109)</f>
        <v>1022.5203333333334</v>
      </c>
      <c r="BP109" s="27">
        <f>IF($O109&gt;=BP$1,$S109+$Y109+$Z109,$Y109+$Z109)</f>
        <v>1022.5203333333334</v>
      </c>
      <c r="BQ109" s="27">
        <f>IF($O109&gt;=BQ$1,$S109+$Y109+$Z109,$Y109+$Z109)</f>
        <v>1022.5203333333334</v>
      </c>
      <c r="BR109" s="27">
        <f>IF($O109&gt;=BR$1,$S109+$Y109+$Z109,$Y109+$Z109)</f>
        <v>1022.5203333333334</v>
      </c>
      <c r="BS109" s="27">
        <f>IF($O109&gt;=BS$1,$S109+$Y109+$Z109,$Y109+$Z109)</f>
        <v>1022.5203333333334</v>
      </c>
      <c r="BT109" s="27">
        <f>IF($O109&gt;=BT$1,$S109+$Y109+$Z109,$Y109+$Z109)</f>
        <v>1022.5203333333334</v>
      </c>
      <c r="BU109" s="27">
        <f>IF($O109&gt;=BU$1,$S109+$Y109+$Z109,$Y109+$Z109)</f>
        <v>1022.5203333333334</v>
      </c>
      <c r="BV109" s="27">
        <f>IF($O109&gt;=BV$1,$S109+$Y109+$Z109,$Y109+$Z109)</f>
        <v>1022.5203333333334</v>
      </c>
      <c r="BW109" s="27">
        <f>IF($O109&gt;=BW$1,$S109+$Y109+$Z109,$Y109+$Z109)</f>
        <v>1022.5203333333334</v>
      </c>
      <c r="BX109" s="27">
        <f>IF($O109&gt;=BX$1,$S109+$Y109+$Z109,$Y109+$Z109)</f>
        <v>1022.5203333333334</v>
      </c>
      <c r="BY109" s="27">
        <f>IF($O109&gt;=BY$1,$S109+$Y109+$Z109,$Y109+$Z109)</f>
        <v>1022.5203333333334</v>
      </c>
      <c r="BZ109" s="27">
        <f>IF($O109&gt;=BZ$1,$S109+$Y109+$Z109,$Y109+$Z109)</f>
        <v>1022.5203333333334</v>
      </c>
      <c r="CA109" s="27">
        <f>IF($O109&gt;=CA$1,$S109+$Y109+$Z109,$Y109+$Z109)</f>
        <v>1022.5203333333334</v>
      </c>
      <c r="CB109" s="27">
        <f>IF($O109&gt;=CB$1,$S109+$Y109+$Z109,$Y109+$Z109)</f>
        <v>1022.5203333333334</v>
      </c>
      <c r="CC109" s="27">
        <f>IF($O109&gt;=CC$1,$S109+$Y109+$Z109,$Y109+$Z109)</f>
        <v>1022.5203333333334</v>
      </c>
      <c r="CD109" s="27">
        <f>IF($O109&gt;=CD$1,$S109+$Y109+$Z109,$Y109+$Z109)</f>
        <v>1022.5203333333334</v>
      </c>
      <c r="CE109" s="27">
        <f>IF($O109&gt;=CE$1,$S109+$Y109+$Z109,$Y109+$Z109)</f>
        <v>1022.5203333333334</v>
      </c>
      <c r="CF109" s="27">
        <f>IF($O109&gt;=CF$1,$S109+$Y109+$Z109,$Y109+$Z109)</f>
        <v>1022.5203333333334</v>
      </c>
      <c r="CG109" s="27">
        <f>IF($O109&gt;=CG$1,$S109+$Y109+$Z109,$Y109+$Z109)</f>
        <v>1022.5203333333334</v>
      </c>
      <c r="CH109" s="27">
        <f>IF($O109&gt;=CH$1,$S109+$Y109+$Z109,$Y109+$Z109)</f>
        <v>1022.5203333333334</v>
      </c>
      <c r="CI109" s="27">
        <f>IF($O109&gt;=CI$1,$S109+$Y109+$Z109,$Y109+$Z109)</f>
        <v>1022.5203333333334</v>
      </c>
      <c r="CJ109" s="27">
        <f>IF($O109&gt;=CJ$1,$S109+$Y109+$Z109,$Y109+$Z109)</f>
        <v>1022.5203333333334</v>
      </c>
      <c r="CK109" s="27">
        <f>IF($O109&gt;=CK$1,$S109+$Y109+$Z109,$Y109+$Z109)</f>
        <v>1022.5203333333334</v>
      </c>
      <c r="CL109" s="27">
        <f>IF($O109&gt;=CL$1,$S109+$Y109+$Z109,$Y109+$Z109)</f>
        <v>1022.5203333333334</v>
      </c>
      <c r="CM109" s="27">
        <f>IF($O109&gt;=CM$1,$S109+$Y109+$Z109,$Y109+$Z109)</f>
        <v>1022.5203333333334</v>
      </c>
      <c r="CN109" s="27">
        <f>IF($O109&gt;=CN$1,$S109+$Y109,$Y109)</f>
        <v>622.52033333333338</v>
      </c>
      <c r="CO109" s="27">
        <f>IF($O109&gt;=CO$1,$S109+$Y109,$Y109)</f>
        <v>622.52033333333338</v>
      </c>
      <c r="CP109" s="27">
        <f>IF($O109&gt;=CP$1,$S109+$Y109,$Y109)</f>
        <v>622.52033333333338</v>
      </c>
      <c r="CQ109" s="27">
        <f>IF($O109&gt;=CQ$1,$S109+$Y109,$Y109)</f>
        <v>622.52033333333338</v>
      </c>
      <c r="CR109" s="27">
        <f>IF($O109&gt;=CR$1,$S109+$Y109,$Y109)</f>
        <v>622.52033333333338</v>
      </c>
      <c r="CS109" s="27">
        <f>IF($O109&gt;=CS$1,$S109+$Y109,$Y109)</f>
        <v>622.52033333333338</v>
      </c>
      <c r="CT109" s="27">
        <f>IF($O109&gt;=CT$1,$S109+$Y109,$Y109)</f>
        <v>622.52033333333338</v>
      </c>
      <c r="CU109" s="27">
        <f>IF($O109&gt;=CU$1,$S109+$Y109,$Y109)</f>
        <v>622.52033333333338</v>
      </c>
      <c r="CV109" s="27">
        <f>IF($O109&gt;=CV$1,$S109+$Y109,$Y109)</f>
        <v>622.52033333333338</v>
      </c>
      <c r="CW109" s="27">
        <f>IF($O109&gt;=CW$1,$S109+$Y109,$Y109)</f>
        <v>622.52033333333338</v>
      </c>
      <c r="CX109" s="27">
        <f>IF($O109&gt;=CX$1,$S109+$Y109,$Y109)</f>
        <v>622.52033333333338</v>
      </c>
      <c r="CY109" s="27">
        <f>IF($O109&gt;=CY$1,$S109+$Y109,$Y109)</f>
        <v>622.52033333333338</v>
      </c>
      <c r="CZ109" s="27">
        <f>IF($O109&gt;=CZ$1,$S109+$Y109,$Y109)</f>
        <v>622.52033333333338</v>
      </c>
      <c r="DA109" s="27">
        <f>IF($O109&gt;=DA$1,$S109+$Y109,$Y109)</f>
        <v>622.52033333333338</v>
      </c>
      <c r="DB109" s="27">
        <f>IF($O109&gt;=DB$1,$S109+$Y109,$Y109)</f>
        <v>622.52033333333338</v>
      </c>
      <c r="DC109" s="27">
        <f>IF($O109&gt;=DC$1,$S109+$Y109,$Y109)</f>
        <v>622.52033333333338</v>
      </c>
      <c r="DD109" s="27">
        <f>IF($O109&gt;=DD$1,$S109+$Y109,$Y109)</f>
        <v>622.52033333333338</v>
      </c>
      <c r="DE109" s="27">
        <f>IF($O109&gt;=DE$1,$S109+$Y109,$Y109)</f>
        <v>622.52033333333338</v>
      </c>
      <c r="DF109" s="27">
        <f>IF($O109&gt;=DF$1,$S109+$Y109,$Y109)</f>
        <v>622.52033333333338</v>
      </c>
      <c r="DG109" s="27">
        <f>IF($O109&gt;=DG$1,$S109+$Y109,$Y109)</f>
        <v>622.52033333333338</v>
      </c>
      <c r="DH109" s="27">
        <f>IF($O109&gt;=DH$1,$S109+$Y109,$Y109)</f>
        <v>622.52033333333338</v>
      </c>
      <c r="DI109" s="27">
        <f>IF($O109&gt;=DI$1,$S109+$Y109,$Y109)</f>
        <v>622.52033333333338</v>
      </c>
      <c r="DJ109" s="27">
        <f>IF($O109&gt;=DJ$1,$S109+$Y109,$Y109)</f>
        <v>622.52033333333338</v>
      </c>
      <c r="DK109" s="27">
        <f>IF($O109&gt;=DK$1,$S109+$Y109,$Y109)</f>
        <v>622.52033333333338</v>
      </c>
      <c r="DL109" s="27">
        <f>IF($O109&gt;=DL$1,$S109+$Y109,$Y109)</f>
        <v>622.52033333333338</v>
      </c>
      <c r="DM109" s="27">
        <f>IF($O109&gt;=DM$1,$S109+$Y109,$Y109)</f>
        <v>622.52033333333338</v>
      </c>
      <c r="DN109" s="27">
        <f>IF($O109&gt;=DN$1,$S109+$Y109,$Y109)</f>
        <v>622.52033333333338</v>
      </c>
      <c r="DO109" s="27">
        <f>IF($O109&gt;=DO$1,$S109+$Y109,$Y109)</f>
        <v>622.52033333333338</v>
      </c>
      <c r="DP109" s="27">
        <f>IF($O109&gt;=DP$1,$S109+$Y109,$Y109)</f>
        <v>622.52033333333338</v>
      </c>
      <c r="DQ109" s="27">
        <f>IF($O109&gt;=DQ$1,$S109+$Y109,$Y109)</f>
        <v>622.52033333333338</v>
      </c>
      <c r="DR109" s="27">
        <f>IF($O109&gt;=DR$1,$S109+$Y109,$Y109)</f>
        <v>622.52033333333338</v>
      </c>
      <c r="DS109" s="27">
        <f>IF($O109&gt;=DS$1,$S109+$Y109,$Y109)</f>
        <v>622.52033333333338</v>
      </c>
      <c r="DT109" s="27">
        <f>IF($O109&gt;=DT$1,$S109+$Y109,$Y109)</f>
        <v>622.52033333333338</v>
      </c>
      <c r="DU109" s="27">
        <f>IF($O109&gt;=DU$1,$S109+$Y109,$Y109)</f>
        <v>622.52033333333338</v>
      </c>
      <c r="DV109" s="27">
        <f>IF($O109&gt;=DV$1,$S109+$Y109,$Y109)</f>
        <v>622.52033333333338</v>
      </c>
      <c r="DW109" s="27">
        <f>IF($O109&gt;=DW$1,$S109+$Y109,$Y109)</f>
        <v>622.52033333333338</v>
      </c>
      <c r="DX109" s="27">
        <f>IF($O109&gt;=DX$1,$S109+$Y109,$Y109)</f>
        <v>622.52033333333338</v>
      </c>
      <c r="DY109" s="27">
        <f>IF($O109&gt;=DY$1,$S109+$Y109,$Y109)</f>
        <v>622.52033333333338</v>
      </c>
      <c r="DZ109" s="27">
        <f>IF($O109&gt;=DZ$1,$S109+$Y109,$Y109)</f>
        <v>622.52033333333338</v>
      </c>
      <c r="EA109" s="27">
        <f>IF($O109&gt;=EA$1,$S109+$Y109,$Y109)</f>
        <v>622.52033333333338</v>
      </c>
      <c r="EB109" s="27">
        <f>IF($O109&gt;=EB$1,$S109+$Y109,$Y109)</f>
        <v>622.52033333333338</v>
      </c>
      <c r="EC109" s="27">
        <f>IF($O109&gt;=EC$1,$S109+$Y109,$Y109)</f>
        <v>622.52033333333338</v>
      </c>
      <c r="ED109" s="27">
        <f>IF($O109&gt;=ED$1,$S109+$Y109,$Y109)</f>
        <v>622.52033333333338</v>
      </c>
      <c r="EE109" s="27">
        <f>IF($O109&gt;=EE$1,$S109+$Y109,$Y109)</f>
        <v>622.52033333333338</v>
      </c>
      <c r="EF109" s="27">
        <f>IF($O109&gt;=EF$1,$S109+$Y109,$Y109)</f>
        <v>622.52033333333338</v>
      </c>
      <c r="EG109" s="27">
        <f>IF($O109&gt;=EG$1,$S109+$Y109,$Y109)</f>
        <v>622.52033333333338</v>
      </c>
      <c r="EH109" s="27">
        <f>IF($O109&gt;=EH$1,$S109+$Y109,$Y109)</f>
        <v>622.52033333333338</v>
      </c>
      <c r="EI109" s="27">
        <f>IF($O109&gt;=EI$1,$S109+$Y109,$Y109)</f>
        <v>622.52033333333338</v>
      </c>
      <c r="EJ109" s="27">
        <f>IF($O109&gt;=EJ$1,$S109+$Y109,$Y109)</f>
        <v>622.52033333333338</v>
      </c>
      <c r="EK109" s="27">
        <f>IF($O109&gt;=EK$1,$S109+$Y109,$Y109)</f>
        <v>622.52033333333338</v>
      </c>
      <c r="EL109" s="27">
        <f>IF($O109&gt;=EL$1,$S109+$Y109,$Y109)</f>
        <v>622.52033333333338</v>
      </c>
      <c r="EM109" s="27">
        <f>IF($O109&gt;=EM$1,$S109+$Y109,$Y109)</f>
        <v>622.52033333333338</v>
      </c>
      <c r="EN109" s="27">
        <f>IF($O109&gt;=EN$1,$S109+$Y109,$Y109)</f>
        <v>622.52033333333338</v>
      </c>
      <c r="EO109" s="27">
        <f>IF($O109&gt;=EO$1,$S109+$Y109,$Y109)</f>
        <v>622.52033333333338</v>
      </c>
      <c r="EP109" s="27">
        <f>IF($O109&gt;=EP$1,$S109+$Y109,$Y109)</f>
        <v>622.52033333333338</v>
      </c>
      <c r="EQ109" s="27">
        <f>IF($O109&gt;=EQ$1,$S109+$Y109,$Y109)</f>
        <v>622.52033333333338</v>
      </c>
      <c r="ER109" s="27">
        <f>IF($O109&gt;=ER$1,$S109+$Y109,$Y109)</f>
        <v>622.52033333333338</v>
      </c>
      <c r="ES109" s="27">
        <f>IF($O109&gt;=ES$1,$S109+$Y109,$Y109)</f>
        <v>622.52033333333338</v>
      </c>
      <c r="ET109" s="27">
        <f>IF($O109&gt;=ET$1,$S109+$Y109,$Y109)</f>
        <v>622.52033333333338</v>
      </c>
      <c r="EU109" s="27">
        <f>IF($O109&gt;=EU$1,$S109+$Y109,$Y109)</f>
        <v>622.52033333333338</v>
      </c>
      <c r="EV109" s="27">
        <f>IF($O109&gt;=EV$1,$S109,0)</f>
        <v>380.93033333333341</v>
      </c>
      <c r="EW109" s="27">
        <f>IF($O109&gt;=EW$1,$S109,0)</f>
        <v>380.93033333333341</v>
      </c>
      <c r="EX109" s="27">
        <f>IF($O109&gt;=EX$1,$S109,0)</f>
        <v>380.93033333333341</v>
      </c>
      <c r="EY109" s="27">
        <f>IF($O109&gt;=EY$1,$S109,0)</f>
        <v>380.93033333333341</v>
      </c>
      <c r="EZ109" s="27">
        <f>IF($O109&gt;=EZ$1,$S109,0)</f>
        <v>380.93033333333341</v>
      </c>
      <c r="FA109" s="27">
        <f>IF($O109&gt;=FA$1,$S109,0)</f>
        <v>380.93033333333341</v>
      </c>
      <c r="FB109" s="27">
        <f>IF($O109&gt;=FB$1,$S109,0)</f>
        <v>380.93033333333341</v>
      </c>
      <c r="FC109" s="27">
        <f>IF($O109&gt;=FC$1,$S109,0)</f>
        <v>380.93033333333341</v>
      </c>
      <c r="FD109" s="27">
        <f>IF($O109&gt;=FD$1,$S109,0)</f>
        <v>380.93033333333341</v>
      </c>
      <c r="FE109" s="27">
        <f>IF($O109&gt;=FE$1,$S109,0)</f>
        <v>380.93033333333341</v>
      </c>
      <c r="FF109" s="27">
        <f>IF($O109&gt;=FF$1,$S109,0)</f>
        <v>380.93033333333341</v>
      </c>
      <c r="FG109" s="27">
        <f>IF($O109&gt;=FG$1,$S109,0)</f>
        <v>380.93033333333341</v>
      </c>
      <c r="FH109" s="27">
        <f>IF($O109&gt;=FH$1,$S109,0)</f>
        <v>380.93033333333341</v>
      </c>
      <c r="FI109" s="27">
        <f>IF($O109&gt;=FI$1,$S109,0)</f>
        <v>380.93033333333341</v>
      </c>
      <c r="FJ109" s="27">
        <f>IF($O109&gt;=FJ$1,$S109,0)</f>
        <v>380.93033333333341</v>
      </c>
      <c r="FK109" s="27">
        <f>IF($O109&gt;=FK$1,$S109,0)</f>
        <v>380.93033333333341</v>
      </c>
      <c r="FL109" s="27">
        <f>IF($O109&gt;=FL$1,$S109,0)</f>
        <v>380.93033333333341</v>
      </c>
      <c r="FM109" s="27">
        <f>IF($O109&gt;=FM$1,$S109,0)</f>
        <v>380.93033333333341</v>
      </c>
      <c r="FN109" s="27">
        <f>IF($O109&gt;=FN$1,$S109,0)</f>
        <v>380.93033333333341</v>
      </c>
      <c r="FO109" s="27">
        <f>IF($O109&gt;=FO$1,$S109,0)</f>
        <v>380.93033333333341</v>
      </c>
      <c r="FP109" s="27">
        <f>IF($O109&gt;=FP$1,$S109,0)</f>
        <v>380.93033333333341</v>
      </c>
      <c r="FQ109" s="27">
        <f>IF($O109&gt;=FQ$1,$S109,0)</f>
        <v>380.93033333333341</v>
      </c>
      <c r="FR109" s="27">
        <f>IF($O109&gt;=FR$1,$S109,0)</f>
        <v>380.93033333333341</v>
      </c>
      <c r="FS109" s="27">
        <f>IF($O109&gt;=FS$1,$S109,0)</f>
        <v>380.93033333333341</v>
      </c>
      <c r="FT109" s="27">
        <f>IF($O109&gt;=FT$1,$S109,0)</f>
        <v>0</v>
      </c>
      <c r="FU109" s="27">
        <f>IF($O109&gt;=FU$1,$S109,0)</f>
        <v>0</v>
      </c>
      <c r="FV109" s="27">
        <f>IF($O109&gt;=FV$1,$S109,0)</f>
        <v>0</v>
      </c>
      <c r="FW109" s="27">
        <f>IF($O109&gt;=FW$1,$S109,0)</f>
        <v>0</v>
      </c>
      <c r="FX109" s="27">
        <f>IF($O109&gt;=FX$1,$S109,0)</f>
        <v>0</v>
      </c>
      <c r="FY109" s="27">
        <f>IF($O109&gt;=FY$1,$S109,0)</f>
        <v>0</v>
      </c>
      <c r="FZ109" s="27">
        <f>IF($O109&gt;=FZ$1,$S109,0)</f>
        <v>0</v>
      </c>
      <c r="GA109" s="27">
        <f>IF($O109&gt;=GA$1,$S109,0)</f>
        <v>0</v>
      </c>
      <c r="GB109" s="27">
        <f>IF($O109&gt;=GB$1,$S109,0)</f>
        <v>0</v>
      </c>
      <c r="GC109" s="27">
        <f>IF($O109&gt;=GC$1,$S109,0)</f>
        <v>0</v>
      </c>
      <c r="GD109" s="27">
        <f>IF($O109&gt;=GD$1,$S109,0)</f>
        <v>0</v>
      </c>
      <c r="GE109" s="27">
        <f>IF($O109&gt;=GE$1,$S109,0)</f>
        <v>0</v>
      </c>
      <c r="GF109" s="27">
        <f>IF($O109&gt;=GF$1,$S109,0)</f>
        <v>0</v>
      </c>
      <c r="GG109" s="27">
        <f>IF($O109&gt;=GG$1,$S109,0)</f>
        <v>0</v>
      </c>
      <c r="GH109" s="27">
        <f>IF($O109&gt;=GH$1,$S109,0)</f>
        <v>0</v>
      </c>
      <c r="GI109" s="27">
        <f>IF($O109&gt;=GI$1,$S109,0)</f>
        <v>0</v>
      </c>
      <c r="GJ109" s="27">
        <f>IF($O109&gt;=GJ$1,$S109,0)</f>
        <v>0</v>
      </c>
      <c r="GK109" s="27">
        <f>IF($O109&gt;=GK$1,$S109,0)</f>
        <v>0</v>
      </c>
      <c r="GL109" s="27">
        <f>IF($O109&gt;=GL$1,$S109,0)</f>
        <v>0</v>
      </c>
      <c r="GM109" s="27">
        <f>IF($O109&gt;=GM$1,$S109,0)</f>
        <v>0</v>
      </c>
      <c r="GN109" s="27">
        <f>IF($O109&gt;=GN$1,$S109,0)</f>
        <v>0</v>
      </c>
      <c r="GO109" s="27">
        <f>IF($O109&gt;=GO$1,$S109,0)</f>
        <v>0</v>
      </c>
      <c r="GP109" s="27">
        <f>IF($O109&gt;=GP$1,$S109,0)</f>
        <v>0</v>
      </c>
      <c r="GQ109" s="27">
        <f>IF($O109&gt;=GQ$1,$S109,0)</f>
        <v>0</v>
      </c>
      <c r="GR109" s="27">
        <f>IF($O109&gt;=GR$1,$S109,0)</f>
        <v>0</v>
      </c>
      <c r="GS109" s="27">
        <f>IF($O109&gt;=GS$1,$S109,0)</f>
        <v>0</v>
      </c>
      <c r="GT109" s="27">
        <f>IF($O109&gt;=GT$1,$S109,0)</f>
        <v>0</v>
      </c>
      <c r="GU109" s="27">
        <f>IF($O109&gt;=GU$1,$S109,0)</f>
        <v>0</v>
      </c>
      <c r="GV109" s="27">
        <f>IF($O109&gt;=GV$1,$S109,0)</f>
        <v>0</v>
      </c>
      <c r="GW109" s="27">
        <f>IF($O109&gt;=GW$1,$S109,0)</f>
        <v>0</v>
      </c>
      <c r="GX109" s="27">
        <f>IF($O109&gt;=GX$1,$S109,0)</f>
        <v>0</v>
      </c>
      <c r="GY109" s="27">
        <f>IF($O109&gt;=GY$1,$S109,0)</f>
        <v>0</v>
      </c>
      <c r="GZ109" s="27">
        <f>IF($O109&gt;=GZ$1,$S109,0)</f>
        <v>0</v>
      </c>
      <c r="HA109" s="27">
        <f>IF($O109&gt;=HA$1,$S109,0)</f>
        <v>0</v>
      </c>
      <c r="HB109" s="27">
        <f>IF($O109&gt;=HB$1,$S109,0)</f>
        <v>0</v>
      </c>
      <c r="HC109" s="27">
        <f>IF($O109&gt;=HC$1,$S109,0)</f>
        <v>0</v>
      </c>
    </row>
    <row r="110" spans="1:211">
      <c r="A110" s="3">
        <v>53180</v>
      </c>
      <c r="B110" s="3" t="s">
        <v>264</v>
      </c>
      <c r="C110" s="3" t="s">
        <v>18</v>
      </c>
      <c r="D110" s="3">
        <v>62</v>
      </c>
      <c r="E110" s="4">
        <v>34135</v>
      </c>
      <c r="F110" s="5">
        <v>25.030136986301368</v>
      </c>
      <c r="G110" s="3" t="s">
        <v>99</v>
      </c>
      <c r="H110" s="4">
        <v>20704</v>
      </c>
      <c r="I110" s="9" t="s">
        <v>832</v>
      </c>
      <c r="J110" s="5">
        <v>1801.63</v>
      </c>
      <c r="K110" s="31">
        <v>310</v>
      </c>
      <c r="L110" s="32">
        <v>25</v>
      </c>
      <c r="M110" s="33">
        <f>VLOOKUP(L110,FIND,3,TRUE)</f>
        <v>1.5</v>
      </c>
      <c r="N110" s="32">
        <f>IF(L110&gt;30,180,VLOOKUP(L110,TEMPO,2,FALSE))</f>
        <v>150</v>
      </c>
      <c r="O110" s="32">
        <f>IF(R110&gt;0,4,N110)</f>
        <v>150</v>
      </c>
      <c r="P110" s="96">
        <f>J110*M110*L110</f>
        <v>67561.125</v>
      </c>
      <c r="Q110" s="96">
        <f>10934.45*2</f>
        <v>21868.9</v>
      </c>
      <c r="R110" s="96">
        <f>IF(P110&lt;=Q110,P110/4,0)</f>
        <v>0</v>
      </c>
      <c r="S110" s="5">
        <f>IF(P110&gt;=Q110,P110/N110,0)</f>
        <v>450.40750000000003</v>
      </c>
      <c r="T110" s="3"/>
      <c r="U110" s="3">
        <f>IF(T110="",1,0)</f>
        <v>1</v>
      </c>
      <c r="V110" s="3">
        <v>40</v>
      </c>
      <c r="W110" s="5">
        <v>0</v>
      </c>
      <c r="X110" s="5">
        <v>402.65</v>
      </c>
      <c r="Y110" s="5">
        <f>X110*W110</f>
        <v>0</v>
      </c>
      <c r="Z110" s="5">
        <v>400</v>
      </c>
      <c r="AA110" s="5">
        <f>S110+Y110+Z110</f>
        <v>850.40750000000003</v>
      </c>
      <c r="AB110" s="39">
        <f>(J110/12+J110/12*1.3333333333+450/12+J110/30*6/12+J110)*1.3+Y110+Z110+153.9</f>
        <v>3439.2163444379389</v>
      </c>
      <c r="AC110" s="39" t="s">
        <v>18</v>
      </c>
      <c r="AD110" s="39">
        <f>J110*1.3+400+153.9</f>
        <v>2896.0190000000002</v>
      </c>
      <c r="AE110" s="39">
        <f>SUMIFS('CUSTO MENSAL FUNC NOVO'!H:H,'CUSTO MENSAL FUNC NOVO'!A:A,'VALORES MENSAIS'!AC110)</f>
        <v>1902.2210000000002</v>
      </c>
      <c r="AF110" s="27">
        <f>IF($R110&gt;0,$R110,$S110)+$Y110+$Z110</f>
        <v>850.40750000000003</v>
      </c>
      <c r="AG110" s="27">
        <f>IF($R110&gt;0,$R110,$S110)+$Y110+$Z110</f>
        <v>850.40750000000003</v>
      </c>
      <c r="AH110" s="27">
        <f>IF($R110&gt;0,$R110,$S110)+$Y110+$Z110</f>
        <v>850.40750000000003</v>
      </c>
      <c r="AI110" s="27">
        <f>IF($R110&gt;0,$R110,$S110)+$Y110+$Z110</f>
        <v>850.40750000000003</v>
      </c>
      <c r="AJ110" s="27">
        <f>IF($O110&gt;=AJ$1,$S110+$Y110+$Z110,$Y110+$Z110)</f>
        <v>850.40750000000003</v>
      </c>
      <c r="AK110" s="27">
        <f>IF($O110&gt;=AK$1,$S110+$Y110+$Z110,$Y110+$Z110)</f>
        <v>850.40750000000003</v>
      </c>
      <c r="AL110" s="27">
        <f>IF($O110&gt;=AL$1,$S110+$Y110+$Z110,$Y110+$Z110)</f>
        <v>850.40750000000003</v>
      </c>
      <c r="AM110" s="27">
        <f>IF($O110&gt;=AM$1,$S110+$Y110+$Z110,$Y110+$Z110)</f>
        <v>850.40750000000003</v>
      </c>
      <c r="AN110" s="27">
        <f>IF($O110&gt;=AN$1,$S110+$Y110+$Z110,$Y110+$Z110)</f>
        <v>850.40750000000003</v>
      </c>
      <c r="AO110" s="27">
        <f>IF($O110&gt;=AO$1,$S110+$Y110+$Z110,$Y110+$Z110)</f>
        <v>850.40750000000003</v>
      </c>
      <c r="AP110" s="27">
        <f>IF($O110&gt;=AP$1,$S110+$Y110+$Z110,$Y110+$Z110)</f>
        <v>850.40750000000003</v>
      </c>
      <c r="AQ110" s="27">
        <f>IF($O110&gt;=AQ$1,$S110+$Y110+$Z110,$Y110+$Z110)</f>
        <v>850.40750000000003</v>
      </c>
      <c r="AR110" s="27">
        <f>IF($O110&gt;=AR$1,$S110+$Y110+$Z110,$Y110+$Z110)</f>
        <v>850.40750000000003</v>
      </c>
      <c r="AS110" s="27">
        <f>IF($O110&gt;=AS$1,$S110+$Y110+$Z110,$Y110+$Z110)</f>
        <v>850.40750000000003</v>
      </c>
      <c r="AT110" s="27">
        <f>IF($O110&gt;=AT$1,$S110+$Y110+$Z110,$Y110+$Z110)</f>
        <v>850.40750000000003</v>
      </c>
      <c r="AU110" s="27">
        <f>IF($O110&gt;=AU$1,$S110+$Y110+$Z110,$Y110+$Z110)</f>
        <v>850.40750000000003</v>
      </c>
      <c r="AV110" s="27">
        <f>IF($O110&gt;=AV$1,$S110+$Y110+$Z110,$Y110+$Z110)</f>
        <v>850.40750000000003</v>
      </c>
      <c r="AW110" s="27">
        <f>IF($O110&gt;=AW$1,$S110+$Y110+$Z110,$Y110+$Z110)</f>
        <v>850.40750000000003</v>
      </c>
      <c r="AX110" s="27">
        <f>IF($O110&gt;=AX$1,$S110+$Y110+$Z110,$Y110+$Z110)</f>
        <v>850.40750000000003</v>
      </c>
      <c r="AY110" s="27">
        <f>IF($O110&gt;=AY$1,$S110+$Y110+$Z110,$Y110+$Z110)</f>
        <v>850.40750000000003</v>
      </c>
      <c r="AZ110" s="27">
        <f>IF($O110&gt;=AZ$1,$S110+$Y110+$Z110,$Y110+$Z110)</f>
        <v>850.40750000000003</v>
      </c>
      <c r="BA110" s="27">
        <f>IF($O110&gt;=BA$1,$S110+$Y110+$Z110,$Y110+$Z110)</f>
        <v>850.40750000000003</v>
      </c>
      <c r="BB110" s="27">
        <f>IF($O110&gt;=BB$1,$S110+$Y110+$Z110,$Y110+$Z110)</f>
        <v>850.40750000000003</v>
      </c>
      <c r="BC110" s="27">
        <f>IF($O110&gt;=BC$1,$S110+$Y110+$Z110,$Y110+$Z110)</f>
        <v>850.40750000000003</v>
      </c>
      <c r="BD110" s="27">
        <f>IF($O110&gt;=BD$1,$S110+$Y110+$Z110,$Y110+$Z110)</f>
        <v>850.40750000000003</v>
      </c>
      <c r="BE110" s="27">
        <f>IF($O110&gt;=BE$1,$S110+$Y110+$Z110,$Y110+$Z110)</f>
        <v>850.40750000000003</v>
      </c>
      <c r="BF110" s="27">
        <f>IF($O110&gt;=BF$1,$S110+$Y110+$Z110,$Y110+$Z110)</f>
        <v>850.40750000000003</v>
      </c>
      <c r="BG110" s="27">
        <f>IF($O110&gt;=BG$1,$S110+$Y110+$Z110,$Y110+$Z110)</f>
        <v>850.40750000000003</v>
      </c>
      <c r="BH110" s="27">
        <f>IF($O110&gt;=BH$1,$S110+$Y110+$Z110,$Y110+$Z110)</f>
        <v>850.40750000000003</v>
      </c>
      <c r="BI110" s="27">
        <f>IF($O110&gt;=BI$1,$S110+$Y110+$Z110,$Y110+$Z110)</f>
        <v>850.40750000000003</v>
      </c>
      <c r="BJ110" s="27">
        <f>IF($O110&gt;=BJ$1,$S110+$Y110+$Z110,$Y110+$Z110)</f>
        <v>850.40750000000003</v>
      </c>
      <c r="BK110" s="27">
        <f>IF($O110&gt;=BK$1,$S110+$Y110+$Z110,$Y110+$Z110)</f>
        <v>850.40750000000003</v>
      </c>
      <c r="BL110" s="27">
        <f>IF($O110&gt;=BL$1,$S110+$Y110+$Z110,$Y110+$Z110)</f>
        <v>850.40750000000003</v>
      </c>
      <c r="BM110" s="27">
        <f>IF($O110&gt;=BM$1,$S110+$Y110+$Z110,$Y110+$Z110)</f>
        <v>850.40750000000003</v>
      </c>
      <c r="BN110" s="27">
        <f>IF($O110&gt;=BN$1,$S110+$Y110+$Z110,$Y110+$Z110)</f>
        <v>850.40750000000003</v>
      </c>
      <c r="BO110" s="27">
        <f>IF($O110&gt;=BO$1,$S110+$Y110+$Z110,$Y110+$Z110)</f>
        <v>850.40750000000003</v>
      </c>
      <c r="BP110" s="27">
        <f>IF($O110&gt;=BP$1,$S110+$Y110+$Z110,$Y110+$Z110)</f>
        <v>850.40750000000003</v>
      </c>
      <c r="BQ110" s="27">
        <f>IF($O110&gt;=BQ$1,$S110+$Y110+$Z110,$Y110+$Z110)</f>
        <v>850.40750000000003</v>
      </c>
      <c r="BR110" s="27">
        <f>IF($O110&gt;=BR$1,$S110+$Y110+$Z110,$Y110+$Z110)</f>
        <v>850.40750000000003</v>
      </c>
      <c r="BS110" s="27">
        <f>IF($O110&gt;=BS$1,$S110+$Y110+$Z110,$Y110+$Z110)</f>
        <v>850.40750000000003</v>
      </c>
      <c r="BT110" s="27">
        <f>IF($O110&gt;=BT$1,$S110+$Y110+$Z110,$Y110+$Z110)</f>
        <v>850.40750000000003</v>
      </c>
      <c r="BU110" s="27">
        <f>IF($O110&gt;=BU$1,$S110+$Y110+$Z110,$Y110+$Z110)</f>
        <v>850.40750000000003</v>
      </c>
      <c r="BV110" s="27">
        <f>IF($O110&gt;=BV$1,$S110+$Y110+$Z110,$Y110+$Z110)</f>
        <v>850.40750000000003</v>
      </c>
      <c r="BW110" s="27">
        <f>IF($O110&gt;=BW$1,$S110+$Y110+$Z110,$Y110+$Z110)</f>
        <v>850.40750000000003</v>
      </c>
      <c r="BX110" s="27">
        <f>IF($O110&gt;=BX$1,$S110+$Y110+$Z110,$Y110+$Z110)</f>
        <v>850.40750000000003</v>
      </c>
      <c r="BY110" s="27">
        <f>IF($O110&gt;=BY$1,$S110+$Y110+$Z110,$Y110+$Z110)</f>
        <v>850.40750000000003</v>
      </c>
      <c r="BZ110" s="27">
        <f>IF($O110&gt;=BZ$1,$S110+$Y110+$Z110,$Y110+$Z110)</f>
        <v>850.40750000000003</v>
      </c>
      <c r="CA110" s="27">
        <f>IF($O110&gt;=CA$1,$S110+$Y110+$Z110,$Y110+$Z110)</f>
        <v>850.40750000000003</v>
      </c>
      <c r="CB110" s="27">
        <f>IF($O110&gt;=CB$1,$S110+$Y110+$Z110,$Y110+$Z110)</f>
        <v>850.40750000000003</v>
      </c>
      <c r="CC110" s="27">
        <f>IF($O110&gt;=CC$1,$S110+$Y110+$Z110,$Y110+$Z110)</f>
        <v>850.40750000000003</v>
      </c>
      <c r="CD110" s="27">
        <f>IF($O110&gt;=CD$1,$S110+$Y110+$Z110,$Y110+$Z110)</f>
        <v>850.40750000000003</v>
      </c>
      <c r="CE110" s="27">
        <f>IF($O110&gt;=CE$1,$S110+$Y110+$Z110,$Y110+$Z110)</f>
        <v>850.40750000000003</v>
      </c>
      <c r="CF110" s="27">
        <f>IF($O110&gt;=CF$1,$S110+$Y110+$Z110,$Y110+$Z110)</f>
        <v>850.40750000000003</v>
      </c>
      <c r="CG110" s="27">
        <f>IF($O110&gt;=CG$1,$S110+$Y110+$Z110,$Y110+$Z110)</f>
        <v>850.40750000000003</v>
      </c>
      <c r="CH110" s="27">
        <f>IF($O110&gt;=CH$1,$S110+$Y110+$Z110,$Y110+$Z110)</f>
        <v>850.40750000000003</v>
      </c>
      <c r="CI110" s="27">
        <f>IF($O110&gt;=CI$1,$S110+$Y110+$Z110,$Y110+$Z110)</f>
        <v>850.40750000000003</v>
      </c>
      <c r="CJ110" s="27">
        <f>IF($O110&gt;=CJ$1,$S110+$Y110+$Z110,$Y110+$Z110)</f>
        <v>850.40750000000003</v>
      </c>
      <c r="CK110" s="27">
        <f>IF($O110&gt;=CK$1,$S110+$Y110+$Z110,$Y110+$Z110)</f>
        <v>850.40750000000003</v>
      </c>
      <c r="CL110" s="27">
        <f>IF($O110&gt;=CL$1,$S110+$Y110+$Z110,$Y110+$Z110)</f>
        <v>850.40750000000003</v>
      </c>
      <c r="CM110" s="27">
        <f>IF($O110&gt;=CM$1,$S110+$Y110+$Z110,$Y110+$Z110)</f>
        <v>850.40750000000003</v>
      </c>
      <c r="CN110" s="27">
        <f>IF($O110&gt;=CN$1,$S110+$Y110,$Y110)</f>
        <v>450.40750000000003</v>
      </c>
      <c r="CO110" s="27">
        <f>IF($O110&gt;=CO$1,$S110+$Y110,$Y110)</f>
        <v>450.40750000000003</v>
      </c>
      <c r="CP110" s="27">
        <f>IF($O110&gt;=CP$1,$S110+$Y110,$Y110)</f>
        <v>450.40750000000003</v>
      </c>
      <c r="CQ110" s="27">
        <f>IF($O110&gt;=CQ$1,$S110+$Y110,$Y110)</f>
        <v>450.40750000000003</v>
      </c>
      <c r="CR110" s="27">
        <f>IF($O110&gt;=CR$1,$S110+$Y110,$Y110)</f>
        <v>450.40750000000003</v>
      </c>
      <c r="CS110" s="27">
        <f>IF($O110&gt;=CS$1,$S110+$Y110,$Y110)</f>
        <v>450.40750000000003</v>
      </c>
      <c r="CT110" s="27">
        <f>IF($O110&gt;=CT$1,$S110+$Y110,$Y110)</f>
        <v>450.40750000000003</v>
      </c>
      <c r="CU110" s="27">
        <f>IF($O110&gt;=CU$1,$S110+$Y110,$Y110)</f>
        <v>450.40750000000003</v>
      </c>
      <c r="CV110" s="27">
        <f>IF($O110&gt;=CV$1,$S110+$Y110,$Y110)</f>
        <v>450.40750000000003</v>
      </c>
      <c r="CW110" s="27">
        <f>IF($O110&gt;=CW$1,$S110+$Y110,$Y110)</f>
        <v>450.40750000000003</v>
      </c>
      <c r="CX110" s="27">
        <f>IF($O110&gt;=CX$1,$S110+$Y110,$Y110)</f>
        <v>450.40750000000003</v>
      </c>
      <c r="CY110" s="27">
        <f>IF($O110&gt;=CY$1,$S110+$Y110,$Y110)</f>
        <v>450.40750000000003</v>
      </c>
      <c r="CZ110" s="27">
        <f>IF($O110&gt;=CZ$1,$S110+$Y110,$Y110)</f>
        <v>450.40750000000003</v>
      </c>
      <c r="DA110" s="27">
        <f>IF($O110&gt;=DA$1,$S110+$Y110,$Y110)</f>
        <v>450.40750000000003</v>
      </c>
      <c r="DB110" s="27">
        <f>IF($O110&gt;=DB$1,$S110+$Y110,$Y110)</f>
        <v>450.40750000000003</v>
      </c>
      <c r="DC110" s="27">
        <f>IF($O110&gt;=DC$1,$S110+$Y110,$Y110)</f>
        <v>450.40750000000003</v>
      </c>
      <c r="DD110" s="27">
        <f>IF($O110&gt;=DD$1,$S110+$Y110,$Y110)</f>
        <v>450.40750000000003</v>
      </c>
      <c r="DE110" s="27">
        <f>IF($O110&gt;=DE$1,$S110+$Y110,$Y110)</f>
        <v>450.40750000000003</v>
      </c>
      <c r="DF110" s="27">
        <f>IF($O110&gt;=DF$1,$S110+$Y110,$Y110)</f>
        <v>450.40750000000003</v>
      </c>
      <c r="DG110" s="27">
        <f>IF($O110&gt;=DG$1,$S110+$Y110,$Y110)</f>
        <v>450.40750000000003</v>
      </c>
      <c r="DH110" s="27">
        <f>IF($O110&gt;=DH$1,$S110+$Y110,$Y110)</f>
        <v>450.40750000000003</v>
      </c>
      <c r="DI110" s="27">
        <f>IF($O110&gt;=DI$1,$S110+$Y110,$Y110)</f>
        <v>450.40750000000003</v>
      </c>
      <c r="DJ110" s="27">
        <f>IF($O110&gt;=DJ$1,$S110+$Y110,$Y110)</f>
        <v>450.40750000000003</v>
      </c>
      <c r="DK110" s="27">
        <f>IF($O110&gt;=DK$1,$S110+$Y110,$Y110)</f>
        <v>450.40750000000003</v>
      </c>
      <c r="DL110" s="27">
        <f>IF($O110&gt;=DL$1,$S110+$Y110,$Y110)</f>
        <v>450.40750000000003</v>
      </c>
      <c r="DM110" s="27">
        <f>IF($O110&gt;=DM$1,$S110+$Y110,$Y110)</f>
        <v>450.40750000000003</v>
      </c>
      <c r="DN110" s="27">
        <f>IF($O110&gt;=DN$1,$S110+$Y110,$Y110)</f>
        <v>450.40750000000003</v>
      </c>
      <c r="DO110" s="27">
        <f>IF($O110&gt;=DO$1,$S110+$Y110,$Y110)</f>
        <v>450.40750000000003</v>
      </c>
      <c r="DP110" s="27">
        <f>IF($O110&gt;=DP$1,$S110+$Y110,$Y110)</f>
        <v>450.40750000000003</v>
      </c>
      <c r="DQ110" s="27">
        <f>IF($O110&gt;=DQ$1,$S110+$Y110,$Y110)</f>
        <v>450.40750000000003</v>
      </c>
      <c r="DR110" s="27">
        <f>IF($O110&gt;=DR$1,$S110+$Y110,$Y110)</f>
        <v>450.40750000000003</v>
      </c>
      <c r="DS110" s="27">
        <f>IF($O110&gt;=DS$1,$S110+$Y110,$Y110)</f>
        <v>450.40750000000003</v>
      </c>
      <c r="DT110" s="27">
        <f>IF($O110&gt;=DT$1,$S110+$Y110,$Y110)</f>
        <v>450.40750000000003</v>
      </c>
      <c r="DU110" s="27">
        <f>IF($O110&gt;=DU$1,$S110+$Y110,$Y110)</f>
        <v>450.40750000000003</v>
      </c>
      <c r="DV110" s="27">
        <f>IF($O110&gt;=DV$1,$S110+$Y110,$Y110)</f>
        <v>450.40750000000003</v>
      </c>
      <c r="DW110" s="27">
        <f>IF($O110&gt;=DW$1,$S110+$Y110,$Y110)</f>
        <v>450.40750000000003</v>
      </c>
      <c r="DX110" s="27">
        <f>IF($O110&gt;=DX$1,$S110+$Y110,$Y110)</f>
        <v>450.40750000000003</v>
      </c>
      <c r="DY110" s="27">
        <f>IF($O110&gt;=DY$1,$S110+$Y110,$Y110)</f>
        <v>450.40750000000003</v>
      </c>
      <c r="DZ110" s="27">
        <f>IF($O110&gt;=DZ$1,$S110+$Y110,$Y110)</f>
        <v>450.40750000000003</v>
      </c>
      <c r="EA110" s="27">
        <f>IF($O110&gt;=EA$1,$S110+$Y110,$Y110)</f>
        <v>450.40750000000003</v>
      </c>
      <c r="EB110" s="27">
        <f>IF($O110&gt;=EB$1,$S110+$Y110,$Y110)</f>
        <v>450.40750000000003</v>
      </c>
      <c r="EC110" s="27">
        <f>IF($O110&gt;=EC$1,$S110+$Y110,$Y110)</f>
        <v>450.40750000000003</v>
      </c>
      <c r="ED110" s="27">
        <f>IF($O110&gt;=ED$1,$S110+$Y110,$Y110)</f>
        <v>450.40750000000003</v>
      </c>
      <c r="EE110" s="27">
        <f>IF($O110&gt;=EE$1,$S110+$Y110,$Y110)</f>
        <v>450.40750000000003</v>
      </c>
      <c r="EF110" s="27">
        <f>IF($O110&gt;=EF$1,$S110+$Y110,$Y110)</f>
        <v>450.40750000000003</v>
      </c>
      <c r="EG110" s="27">
        <f>IF($O110&gt;=EG$1,$S110+$Y110,$Y110)</f>
        <v>450.40750000000003</v>
      </c>
      <c r="EH110" s="27">
        <f>IF($O110&gt;=EH$1,$S110+$Y110,$Y110)</f>
        <v>450.40750000000003</v>
      </c>
      <c r="EI110" s="27">
        <f>IF($O110&gt;=EI$1,$S110+$Y110,$Y110)</f>
        <v>450.40750000000003</v>
      </c>
      <c r="EJ110" s="27">
        <f>IF($O110&gt;=EJ$1,$S110+$Y110,$Y110)</f>
        <v>450.40750000000003</v>
      </c>
      <c r="EK110" s="27">
        <f>IF($O110&gt;=EK$1,$S110+$Y110,$Y110)</f>
        <v>450.40750000000003</v>
      </c>
      <c r="EL110" s="27">
        <f>IF($O110&gt;=EL$1,$S110+$Y110,$Y110)</f>
        <v>450.40750000000003</v>
      </c>
      <c r="EM110" s="27">
        <f>IF($O110&gt;=EM$1,$S110+$Y110,$Y110)</f>
        <v>450.40750000000003</v>
      </c>
      <c r="EN110" s="27">
        <f>IF($O110&gt;=EN$1,$S110+$Y110,$Y110)</f>
        <v>450.40750000000003</v>
      </c>
      <c r="EO110" s="27">
        <f>IF($O110&gt;=EO$1,$S110+$Y110,$Y110)</f>
        <v>450.40750000000003</v>
      </c>
      <c r="EP110" s="27">
        <f>IF($O110&gt;=EP$1,$S110+$Y110,$Y110)</f>
        <v>450.40750000000003</v>
      </c>
      <c r="EQ110" s="27">
        <f>IF($O110&gt;=EQ$1,$S110+$Y110,$Y110)</f>
        <v>450.40750000000003</v>
      </c>
      <c r="ER110" s="27">
        <f>IF($O110&gt;=ER$1,$S110+$Y110,$Y110)</f>
        <v>450.40750000000003</v>
      </c>
      <c r="ES110" s="27">
        <f>IF($O110&gt;=ES$1,$S110+$Y110,$Y110)</f>
        <v>450.40750000000003</v>
      </c>
      <c r="ET110" s="27">
        <f>IF($O110&gt;=ET$1,$S110+$Y110,$Y110)</f>
        <v>450.40750000000003</v>
      </c>
      <c r="EU110" s="27">
        <f>IF($O110&gt;=EU$1,$S110+$Y110,$Y110)</f>
        <v>450.40750000000003</v>
      </c>
      <c r="EV110" s="27">
        <f>IF($O110&gt;=EV$1,$S110,0)</f>
        <v>450.40750000000003</v>
      </c>
      <c r="EW110" s="27">
        <f>IF($O110&gt;=EW$1,$S110,0)</f>
        <v>450.40750000000003</v>
      </c>
      <c r="EX110" s="27">
        <f>IF($O110&gt;=EX$1,$S110,0)</f>
        <v>450.40750000000003</v>
      </c>
      <c r="EY110" s="27">
        <f>IF($O110&gt;=EY$1,$S110,0)</f>
        <v>450.40750000000003</v>
      </c>
      <c r="EZ110" s="27">
        <f>IF($O110&gt;=EZ$1,$S110,0)</f>
        <v>450.40750000000003</v>
      </c>
      <c r="FA110" s="27">
        <f>IF($O110&gt;=FA$1,$S110,0)</f>
        <v>450.40750000000003</v>
      </c>
      <c r="FB110" s="27">
        <f>IF($O110&gt;=FB$1,$S110,0)</f>
        <v>450.40750000000003</v>
      </c>
      <c r="FC110" s="27">
        <f>IF($O110&gt;=FC$1,$S110,0)</f>
        <v>450.40750000000003</v>
      </c>
      <c r="FD110" s="27">
        <f>IF($O110&gt;=FD$1,$S110,0)</f>
        <v>450.40750000000003</v>
      </c>
      <c r="FE110" s="27">
        <f>IF($O110&gt;=FE$1,$S110,0)</f>
        <v>450.40750000000003</v>
      </c>
      <c r="FF110" s="27">
        <f>IF($O110&gt;=FF$1,$S110,0)</f>
        <v>450.40750000000003</v>
      </c>
      <c r="FG110" s="27">
        <f>IF($O110&gt;=FG$1,$S110,0)</f>
        <v>450.40750000000003</v>
      </c>
      <c r="FH110" s="27">
        <f>IF($O110&gt;=FH$1,$S110,0)</f>
        <v>450.40750000000003</v>
      </c>
      <c r="FI110" s="27">
        <f>IF($O110&gt;=FI$1,$S110,0)</f>
        <v>450.40750000000003</v>
      </c>
      <c r="FJ110" s="27">
        <f>IF($O110&gt;=FJ$1,$S110,0)</f>
        <v>450.40750000000003</v>
      </c>
      <c r="FK110" s="27">
        <f>IF($O110&gt;=FK$1,$S110,0)</f>
        <v>450.40750000000003</v>
      </c>
      <c r="FL110" s="27">
        <f>IF($O110&gt;=FL$1,$S110,0)</f>
        <v>450.40750000000003</v>
      </c>
      <c r="FM110" s="27">
        <f>IF($O110&gt;=FM$1,$S110,0)</f>
        <v>450.40750000000003</v>
      </c>
      <c r="FN110" s="27">
        <f>IF($O110&gt;=FN$1,$S110,0)</f>
        <v>450.40750000000003</v>
      </c>
      <c r="FO110" s="27">
        <f>IF($O110&gt;=FO$1,$S110,0)</f>
        <v>450.40750000000003</v>
      </c>
      <c r="FP110" s="27">
        <f>IF($O110&gt;=FP$1,$S110,0)</f>
        <v>450.40750000000003</v>
      </c>
      <c r="FQ110" s="27">
        <f>IF($O110&gt;=FQ$1,$S110,0)</f>
        <v>450.40750000000003</v>
      </c>
      <c r="FR110" s="27">
        <f>IF($O110&gt;=FR$1,$S110,0)</f>
        <v>450.40750000000003</v>
      </c>
      <c r="FS110" s="27">
        <f>IF($O110&gt;=FS$1,$S110,0)</f>
        <v>450.40750000000003</v>
      </c>
      <c r="FT110" s="27">
        <f>IF($O110&gt;=FT$1,$S110,0)</f>
        <v>450.40750000000003</v>
      </c>
      <c r="FU110" s="27">
        <f>IF($O110&gt;=FU$1,$S110,0)</f>
        <v>450.40750000000003</v>
      </c>
      <c r="FV110" s="27">
        <f>IF($O110&gt;=FV$1,$S110,0)</f>
        <v>450.40750000000003</v>
      </c>
      <c r="FW110" s="27">
        <f>IF($O110&gt;=FW$1,$S110,0)</f>
        <v>450.40750000000003</v>
      </c>
      <c r="FX110" s="27">
        <f>IF($O110&gt;=FX$1,$S110,0)</f>
        <v>450.40750000000003</v>
      </c>
      <c r="FY110" s="27">
        <f>IF($O110&gt;=FY$1,$S110,0)</f>
        <v>450.40750000000003</v>
      </c>
      <c r="FZ110" s="27">
        <f>IF($O110&gt;=FZ$1,$S110,0)</f>
        <v>0</v>
      </c>
      <c r="GA110" s="27">
        <f>IF($O110&gt;=GA$1,$S110,0)</f>
        <v>0</v>
      </c>
      <c r="GB110" s="27">
        <f>IF($O110&gt;=GB$1,$S110,0)</f>
        <v>0</v>
      </c>
      <c r="GC110" s="27">
        <f>IF($O110&gt;=GC$1,$S110,0)</f>
        <v>0</v>
      </c>
      <c r="GD110" s="27">
        <f>IF($O110&gt;=GD$1,$S110,0)</f>
        <v>0</v>
      </c>
      <c r="GE110" s="27">
        <f>IF($O110&gt;=GE$1,$S110,0)</f>
        <v>0</v>
      </c>
      <c r="GF110" s="27">
        <f>IF($O110&gt;=GF$1,$S110,0)</f>
        <v>0</v>
      </c>
      <c r="GG110" s="27">
        <f>IF($O110&gt;=GG$1,$S110,0)</f>
        <v>0</v>
      </c>
      <c r="GH110" s="27">
        <f>IF($O110&gt;=GH$1,$S110,0)</f>
        <v>0</v>
      </c>
      <c r="GI110" s="27">
        <f>IF($O110&gt;=GI$1,$S110,0)</f>
        <v>0</v>
      </c>
      <c r="GJ110" s="27">
        <f>IF($O110&gt;=GJ$1,$S110,0)</f>
        <v>0</v>
      </c>
      <c r="GK110" s="27">
        <f>IF($O110&gt;=GK$1,$S110,0)</f>
        <v>0</v>
      </c>
      <c r="GL110" s="27">
        <f>IF($O110&gt;=GL$1,$S110,0)</f>
        <v>0</v>
      </c>
      <c r="GM110" s="27">
        <f>IF($O110&gt;=GM$1,$S110,0)</f>
        <v>0</v>
      </c>
      <c r="GN110" s="27">
        <f>IF($O110&gt;=GN$1,$S110,0)</f>
        <v>0</v>
      </c>
      <c r="GO110" s="27">
        <f>IF($O110&gt;=GO$1,$S110,0)</f>
        <v>0</v>
      </c>
      <c r="GP110" s="27">
        <f>IF($O110&gt;=GP$1,$S110,0)</f>
        <v>0</v>
      </c>
      <c r="GQ110" s="27">
        <f>IF($O110&gt;=GQ$1,$S110,0)</f>
        <v>0</v>
      </c>
      <c r="GR110" s="27">
        <f>IF($O110&gt;=GR$1,$S110,0)</f>
        <v>0</v>
      </c>
      <c r="GS110" s="27">
        <f>IF($O110&gt;=GS$1,$S110,0)</f>
        <v>0</v>
      </c>
      <c r="GT110" s="27">
        <f>IF($O110&gt;=GT$1,$S110,0)</f>
        <v>0</v>
      </c>
      <c r="GU110" s="27">
        <f>IF($O110&gt;=GU$1,$S110,0)</f>
        <v>0</v>
      </c>
      <c r="GV110" s="27">
        <f>IF($O110&gt;=GV$1,$S110,0)</f>
        <v>0</v>
      </c>
      <c r="GW110" s="27">
        <f>IF($O110&gt;=GW$1,$S110,0)</f>
        <v>0</v>
      </c>
      <c r="GX110" s="27">
        <f>IF($O110&gt;=GX$1,$S110,0)</f>
        <v>0</v>
      </c>
      <c r="GY110" s="27">
        <f>IF($O110&gt;=GY$1,$S110,0)</f>
        <v>0</v>
      </c>
      <c r="GZ110" s="27">
        <f>IF($O110&gt;=GZ$1,$S110,0)</f>
        <v>0</v>
      </c>
      <c r="HA110" s="27">
        <f>IF($O110&gt;=HA$1,$S110,0)</f>
        <v>0</v>
      </c>
      <c r="HB110" s="27">
        <f>IF($O110&gt;=HB$1,$S110,0)</f>
        <v>0</v>
      </c>
      <c r="HC110" s="27">
        <f>IF($O110&gt;=HC$1,$S110,0)</f>
        <v>0</v>
      </c>
    </row>
    <row r="111" spans="1:211">
      <c r="A111" s="3">
        <v>52345</v>
      </c>
      <c r="B111" s="3" t="s">
        <v>267</v>
      </c>
      <c r="C111" s="3" t="s">
        <v>18</v>
      </c>
      <c r="D111" s="3">
        <v>60</v>
      </c>
      <c r="E111" s="4">
        <v>34101</v>
      </c>
      <c r="F111" s="5">
        <v>25.123287671232877</v>
      </c>
      <c r="G111" s="3" t="s">
        <v>99</v>
      </c>
      <c r="H111" s="4">
        <v>21318</v>
      </c>
      <c r="I111" s="9" t="s">
        <v>832</v>
      </c>
      <c r="J111" s="5">
        <v>1801.63</v>
      </c>
      <c r="K111" s="31">
        <v>310</v>
      </c>
      <c r="L111" s="32">
        <v>25</v>
      </c>
      <c r="M111" s="33">
        <f>VLOOKUP(L111,FIND,3,TRUE)</f>
        <v>1.5</v>
      </c>
      <c r="N111" s="32">
        <f>IF(L111&gt;30,180,VLOOKUP(L111,TEMPO,2,FALSE))</f>
        <v>150</v>
      </c>
      <c r="O111" s="32">
        <f>IF(R111&gt;0,4,N111)</f>
        <v>150</v>
      </c>
      <c r="P111" s="96">
        <f>J111*M111*L111</f>
        <v>67561.125</v>
      </c>
      <c r="Q111" s="96">
        <f>10934.45*2</f>
        <v>21868.9</v>
      </c>
      <c r="R111" s="96">
        <f>IF(P111&lt;=Q111,P111/4,0)</f>
        <v>0</v>
      </c>
      <c r="S111" s="5">
        <f>IF(P111&gt;=Q111,P111/N111,0)</f>
        <v>450.40750000000003</v>
      </c>
      <c r="T111" s="3"/>
      <c r="U111" s="3">
        <f>IF(T111="",1,0)</f>
        <v>1</v>
      </c>
      <c r="V111" s="3">
        <v>40</v>
      </c>
      <c r="W111" s="5">
        <v>0.6</v>
      </c>
      <c r="X111" s="5">
        <v>402.65</v>
      </c>
      <c r="Y111" s="5">
        <f>X111*W111</f>
        <v>241.58999999999997</v>
      </c>
      <c r="Z111" s="5">
        <v>400</v>
      </c>
      <c r="AA111" s="5">
        <f>S111+Y111+Z111</f>
        <v>1091.9974999999999</v>
      </c>
      <c r="AB111" s="39">
        <f>(J111/12+J111/12*1.3333333333+450/12+J111/30*6/12+J111)*1.3+Y111+Z111+153.9</f>
        <v>3680.8063444379391</v>
      </c>
      <c r="AC111" s="39" t="s">
        <v>18</v>
      </c>
      <c r="AD111" s="39">
        <f>J111*1.3+400+153.9</f>
        <v>2896.0190000000002</v>
      </c>
      <c r="AE111" s="39">
        <f>SUMIFS('CUSTO MENSAL FUNC NOVO'!H:H,'CUSTO MENSAL FUNC NOVO'!A:A,'VALORES MENSAIS'!AC111)</f>
        <v>1902.2210000000002</v>
      </c>
      <c r="AF111" s="27">
        <f>IF($R111&gt;0,$R111,$S111)+$Y111+$Z111</f>
        <v>1091.9974999999999</v>
      </c>
      <c r="AG111" s="27">
        <f>IF($R111&gt;0,$R111,$S111)+$Y111+$Z111</f>
        <v>1091.9974999999999</v>
      </c>
      <c r="AH111" s="27">
        <f>IF($R111&gt;0,$R111,$S111)+$Y111+$Z111</f>
        <v>1091.9974999999999</v>
      </c>
      <c r="AI111" s="27">
        <f>IF($R111&gt;0,$R111,$S111)+$Y111+$Z111</f>
        <v>1091.9974999999999</v>
      </c>
      <c r="AJ111" s="27">
        <f>IF($O111&gt;=AJ$1,$S111+$Y111+$Z111,$Y111+$Z111)</f>
        <v>1091.9974999999999</v>
      </c>
      <c r="AK111" s="27">
        <f>IF($O111&gt;=AK$1,$S111+$Y111+$Z111,$Y111+$Z111)</f>
        <v>1091.9974999999999</v>
      </c>
      <c r="AL111" s="27">
        <f>IF($O111&gt;=AL$1,$S111+$Y111+$Z111,$Y111+$Z111)</f>
        <v>1091.9974999999999</v>
      </c>
      <c r="AM111" s="27">
        <f>IF($O111&gt;=AM$1,$S111+$Y111+$Z111,$Y111+$Z111)</f>
        <v>1091.9974999999999</v>
      </c>
      <c r="AN111" s="27">
        <f>IF($O111&gt;=AN$1,$S111+$Y111+$Z111,$Y111+$Z111)</f>
        <v>1091.9974999999999</v>
      </c>
      <c r="AO111" s="27">
        <f>IF($O111&gt;=AO$1,$S111+$Y111+$Z111,$Y111+$Z111)</f>
        <v>1091.9974999999999</v>
      </c>
      <c r="AP111" s="27">
        <f>IF($O111&gt;=AP$1,$S111+$Y111+$Z111,$Y111+$Z111)</f>
        <v>1091.9974999999999</v>
      </c>
      <c r="AQ111" s="27">
        <f>IF($O111&gt;=AQ$1,$S111+$Y111+$Z111,$Y111+$Z111)</f>
        <v>1091.9974999999999</v>
      </c>
      <c r="AR111" s="27">
        <f>IF($O111&gt;=AR$1,$S111+$Y111+$Z111,$Y111+$Z111)</f>
        <v>1091.9974999999999</v>
      </c>
      <c r="AS111" s="27">
        <f>IF($O111&gt;=AS$1,$S111+$Y111+$Z111,$Y111+$Z111)</f>
        <v>1091.9974999999999</v>
      </c>
      <c r="AT111" s="27">
        <f>IF($O111&gt;=AT$1,$S111+$Y111+$Z111,$Y111+$Z111)</f>
        <v>1091.9974999999999</v>
      </c>
      <c r="AU111" s="27">
        <f>IF($O111&gt;=AU$1,$S111+$Y111+$Z111,$Y111+$Z111)</f>
        <v>1091.9974999999999</v>
      </c>
      <c r="AV111" s="27">
        <f>IF($O111&gt;=AV$1,$S111+$Y111+$Z111,$Y111+$Z111)</f>
        <v>1091.9974999999999</v>
      </c>
      <c r="AW111" s="27">
        <f>IF($O111&gt;=AW$1,$S111+$Y111+$Z111,$Y111+$Z111)</f>
        <v>1091.9974999999999</v>
      </c>
      <c r="AX111" s="27">
        <f>IF($O111&gt;=AX$1,$S111+$Y111+$Z111,$Y111+$Z111)</f>
        <v>1091.9974999999999</v>
      </c>
      <c r="AY111" s="27">
        <f>IF($O111&gt;=AY$1,$S111+$Y111+$Z111,$Y111+$Z111)</f>
        <v>1091.9974999999999</v>
      </c>
      <c r="AZ111" s="27">
        <f>IF($O111&gt;=AZ$1,$S111+$Y111+$Z111,$Y111+$Z111)</f>
        <v>1091.9974999999999</v>
      </c>
      <c r="BA111" s="27">
        <f>IF($O111&gt;=BA$1,$S111+$Y111+$Z111,$Y111+$Z111)</f>
        <v>1091.9974999999999</v>
      </c>
      <c r="BB111" s="27">
        <f>IF($O111&gt;=BB$1,$S111+$Y111+$Z111,$Y111+$Z111)</f>
        <v>1091.9974999999999</v>
      </c>
      <c r="BC111" s="27">
        <f>IF($O111&gt;=BC$1,$S111+$Y111+$Z111,$Y111+$Z111)</f>
        <v>1091.9974999999999</v>
      </c>
      <c r="BD111" s="27">
        <f>IF($O111&gt;=BD$1,$S111+$Y111+$Z111,$Y111+$Z111)</f>
        <v>1091.9974999999999</v>
      </c>
      <c r="BE111" s="27">
        <f>IF($O111&gt;=BE$1,$S111+$Y111+$Z111,$Y111+$Z111)</f>
        <v>1091.9974999999999</v>
      </c>
      <c r="BF111" s="27">
        <f>IF($O111&gt;=BF$1,$S111+$Y111+$Z111,$Y111+$Z111)</f>
        <v>1091.9974999999999</v>
      </c>
      <c r="BG111" s="27">
        <f>IF($O111&gt;=BG$1,$S111+$Y111+$Z111,$Y111+$Z111)</f>
        <v>1091.9974999999999</v>
      </c>
      <c r="BH111" s="27">
        <f>IF($O111&gt;=BH$1,$S111+$Y111+$Z111,$Y111+$Z111)</f>
        <v>1091.9974999999999</v>
      </c>
      <c r="BI111" s="27">
        <f>IF($O111&gt;=BI$1,$S111+$Y111+$Z111,$Y111+$Z111)</f>
        <v>1091.9974999999999</v>
      </c>
      <c r="BJ111" s="27">
        <f>IF($O111&gt;=BJ$1,$S111+$Y111+$Z111,$Y111+$Z111)</f>
        <v>1091.9974999999999</v>
      </c>
      <c r="BK111" s="27">
        <f>IF($O111&gt;=BK$1,$S111+$Y111+$Z111,$Y111+$Z111)</f>
        <v>1091.9974999999999</v>
      </c>
      <c r="BL111" s="27">
        <f>IF($O111&gt;=BL$1,$S111+$Y111+$Z111,$Y111+$Z111)</f>
        <v>1091.9974999999999</v>
      </c>
      <c r="BM111" s="27">
        <f>IF($O111&gt;=BM$1,$S111+$Y111+$Z111,$Y111+$Z111)</f>
        <v>1091.9974999999999</v>
      </c>
      <c r="BN111" s="27">
        <f>IF($O111&gt;=BN$1,$S111+$Y111+$Z111,$Y111+$Z111)</f>
        <v>1091.9974999999999</v>
      </c>
      <c r="BO111" s="27">
        <f>IF($O111&gt;=BO$1,$S111+$Y111+$Z111,$Y111+$Z111)</f>
        <v>1091.9974999999999</v>
      </c>
      <c r="BP111" s="27">
        <f>IF($O111&gt;=BP$1,$S111+$Y111+$Z111,$Y111+$Z111)</f>
        <v>1091.9974999999999</v>
      </c>
      <c r="BQ111" s="27">
        <f>IF($O111&gt;=BQ$1,$S111+$Y111+$Z111,$Y111+$Z111)</f>
        <v>1091.9974999999999</v>
      </c>
      <c r="BR111" s="27">
        <f>IF($O111&gt;=BR$1,$S111+$Y111+$Z111,$Y111+$Z111)</f>
        <v>1091.9974999999999</v>
      </c>
      <c r="BS111" s="27">
        <f>IF($O111&gt;=BS$1,$S111+$Y111+$Z111,$Y111+$Z111)</f>
        <v>1091.9974999999999</v>
      </c>
      <c r="BT111" s="27">
        <f>IF($O111&gt;=BT$1,$S111+$Y111+$Z111,$Y111+$Z111)</f>
        <v>1091.9974999999999</v>
      </c>
      <c r="BU111" s="27">
        <f>IF($O111&gt;=BU$1,$S111+$Y111+$Z111,$Y111+$Z111)</f>
        <v>1091.9974999999999</v>
      </c>
      <c r="BV111" s="27">
        <f>IF($O111&gt;=BV$1,$S111+$Y111+$Z111,$Y111+$Z111)</f>
        <v>1091.9974999999999</v>
      </c>
      <c r="BW111" s="27">
        <f>IF($O111&gt;=BW$1,$S111+$Y111+$Z111,$Y111+$Z111)</f>
        <v>1091.9974999999999</v>
      </c>
      <c r="BX111" s="27">
        <f>IF($O111&gt;=BX$1,$S111+$Y111+$Z111,$Y111+$Z111)</f>
        <v>1091.9974999999999</v>
      </c>
      <c r="BY111" s="27">
        <f>IF($O111&gt;=BY$1,$S111+$Y111+$Z111,$Y111+$Z111)</f>
        <v>1091.9974999999999</v>
      </c>
      <c r="BZ111" s="27">
        <f>IF($O111&gt;=BZ$1,$S111+$Y111+$Z111,$Y111+$Z111)</f>
        <v>1091.9974999999999</v>
      </c>
      <c r="CA111" s="27">
        <f>IF($O111&gt;=CA$1,$S111+$Y111+$Z111,$Y111+$Z111)</f>
        <v>1091.9974999999999</v>
      </c>
      <c r="CB111" s="27">
        <f>IF($O111&gt;=CB$1,$S111+$Y111+$Z111,$Y111+$Z111)</f>
        <v>1091.9974999999999</v>
      </c>
      <c r="CC111" s="27">
        <f>IF($O111&gt;=CC$1,$S111+$Y111+$Z111,$Y111+$Z111)</f>
        <v>1091.9974999999999</v>
      </c>
      <c r="CD111" s="27">
        <f>IF($O111&gt;=CD$1,$S111+$Y111+$Z111,$Y111+$Z111)</f>
        <v>1091.9974999999999</v>
      </c>
      <c r="CE111" s="27">
        <f>IF($O111&gt;=CE$1,$S111+$Y111+$Z111,$Y111+$Z111)</f>
        <v>1091.9974999999999</v>
      </c>
      <c r="CF111" s="27">
        <f>IF($O111&gt;=CF$1,$S111+$Y111+$Z111,$Y111+$Z111)</f>
        <v>1091.9974999999999</v>
      </c>
      <c r="CG111" s="27">
        <f>IF($O111&gt;=CG$1,$S111+$Y111+$Z111,$Y111+$Z111)</f>
        <v>1091.9974999999999</v>
      </c>
      <c r="CH111" s="27">
        <f>IF($O111&gt;=CH$1,$S111+$Y111+$Z111,$Y111+$Z111)</f>
        <v>1091.9974999999999</v>
      </c>
      <c r="CI111" s="27">
        <f>IF($O111&gt;=CI$1,$S111+$Y111+$Z111,$Y111+$Z111)</f>
        <v>1091.9974999999999</v>
      </c>
      <c r="CJ111" s="27">
        <f>IF($O111&gt;=CJ$1,$S111+$Y111+$Z111,$Y111+$Z111)</f>
        <v>1091.9974999999999</v>
      </c>
      <c r="CK111" s="27">
        <f>IF($O111&gt;=CK$1,$S111+$Y111+$Z111,$Y111+$Z111)</f>
        <v>1091.9974999999999</v>
      </c>
      <c r="CL111" s="27">
        <f>IF($O111&gt;=CL$1,$S111+$Y111+$Z111,$Y111+$Z111)</f>
        <v>1091.9974999999999</v>
      </c>
      <c r="CM111" s="27">
        <f>IF($O111&gt;=CM$1,$S111+$Y111+$Z111,$Y111+$Z111)</f>
        <v>1091.9974999999999</v>
      </c>
      <c r="CN111" s="27">
        <f>IF($O111&gt;=CN$1,$S111+$Y111,$Y111)</f>
        <v>691.99749999999995</v>
      </c>
      <c r="CO111" s="27">
        <f>IF($O111&gt;=CO$1,$S111+$Y111,$Y111)</f>
        <v>691.99749999999995</v>
      </c>
      <c r="CP111" s="27">
        <f>IF($O111&gt;=CP$1,$S111+$Y111,$Y111)</f>
        <v>691.99749999999995</v>
      </c>
      <c r="CQ111" s="27">
        <f>IF($O111&gt;=CQ$1,$S111+$Y111,$Y111)</f>
        <v>691.99749999999995</v>
      </c>
      <c r="CR111" s="27">
        <f>IF($O111&gt;=CR$1,$S111+$Y111,$Y111)</f>
        <v>691.99749999999995</v>
      </c>
      <c r="CS111" s="27">
        <f>IF($O111&gt;=CS$1,$S111+$Y111,$Y111)</f>
        <v>691.99749999999995</v>
      </c>
      <c r="CT111" s="27">
        <f>IF($O111&gt;=CT$1,$S111+$Y111,$Y111)</f>
        <v>691.99749999999995</v>
      </c>
      <c r="CU111" s="27">
        <f>IF($O111&gt;=CU$1,$S111+$Y111,$Y111)</f>
        <v>691.99749999999995</v>
      </c>
      <c r="CV111" s="27">
        <f>IF($O111&gt;=CV$1,$S111+$Y111,$Y111)</f>
        <v>691.99749999999995</v>
      </c>
      <c r="CW111" s="27">
        <f>IF($O111&gt;=CW$1,$S111+$Y111,$Y111)</f>
        <v>691.99749999999995</v>
      </c>
      <c r="CX111" s="27">
        <f>IF($O111&gt;=CX$1,$S111+$Y111,$Y111)</f>
        <v>691.99749999999995</v>
      </c>
      <c r="CY111" s="27">
        <f>IF($O111&gt;=CY$1,$S111+$Y111,$Y111)</f>
        <v>691.99749999999995</v>
      </c>
      <c r="CZ111" s="27">
        <f>IF($O111&gt;=CZ$1,$S111+$Y111,$Y111)</f>
        <v>691.99749999999995</v>
      </c>
      <c r="DA111" s="27">
        <f>IF($O111&gt;=DA$1,$S111+$Y111,$Y111)</f>
        <v>691.99749999999995</v>
      </c>
      <c r="DB111" s="27">
        <f>IF($O111&gt;=DB$1,$S111+$Y111,$Y111)</f>
        <v>691.99749999999995</v>
      </c>
      <c r="DC111" s="27">
        <f>IF($O111&gt;=DC$1,$S111+$Y111,$Y111)</f>
        <v>691.99749999999995</v>
      </c>
      <c r="DD111" s="27">
        <f>IF($O111&gt;=DD$1,$S111+$Y111,$Y111)</f>
        <v>691.99749999999995</v>
      </c>
      <c r="DE111" s="27">
        <f>IF($O111&gt;=DE$1,$S111+$Y111,$Y111)</f>
        <v>691.99749999999995</v>
      </c>
      <c r="DF111" s="27">
        <f>IF($O111&gt;=DF$1,$S111+$Y111,$Y111)</f>
        <v>691.99749999999995</v>
      </c>
      <c r="DG111" s="27">
        <f>IF($O111&gt;=DG$1,$S111+$Y111,$Y111)</f>
        <v>691.99749999999995</v>
      </c>
      <c r="DH111" s="27">
        <f>IF($O111&gt;=DH$1,$S111+$Y111,$Y111)</f>
        <v>691.99749999999995</v>
      </c>
      <c r="DI111" s="27">
        <f>IF($O111&gt;=DI$1,$S111+$Y111,$Y111)</f>
        <v>691.99749999999995</v>
      </c>
      <c r="DJ111" s="27">
        <f>IF($O111&gt;=DJ$1,$S111+$Y111,$Y111)</f>
        <v>691.99749999999995</v>
      </c>
      <c r="DK111" s="27">
        <f>IF($O111&gt;=DK$1,$S111+$Y111,$Y111)</f>
        <v>691.99749999999995</v>
      </c>
      <c r="DL111" s="27">
        <f>IF($O111&gt;=DL$1,$S111+$Y111,$Y111)</f>
        <v>691.99749999999995</v>
      </c>
      <c r="DM111" s="27">
        <f>IF($O111&gt;=DM$1,$S111+$Y111,$Y111)</f>
        <v>691.99749999999995</v>
      </c>
      <c r="DN111" s="27">
        <f>IF($O111&gt;=DN$1,$S111+$Y111,$Y111)</f>
        <v>691.99749999999995</v>
      </c>
      <c r="DO111" s="27">
        <f>IF($O111&gt;=DO$1,$S111+$Y111,$Y111)</f>
        <v>691.99749999999995</v>
      </c>
      <c r="DP111" s="27">
        <f>IF($O111&gt;=DP$1,$S111+$Y111,$Y111)</f>
        <v>691.99749999999995</v>
      </c>
      <c r="DQ111" s="27">
        <f>IF($O111&gt;=DQ$1,$S111+$Y111,$Y111)</f>
        <v>691.99749999999995</v>
      </c>
      <c r="DR111" s="27">
        <f>IF($O111&gt;=DR$1,$S111+$Y111,$Y111)</f>
        <v>691.99749999999995</v>
      </c>
      <c r="DS111" s="27">
        <f>IF($O111&gt;=DS$1,$S111+$Y111,$Y111)</f>
        <v>691.99749999999995</v>
      </c>
      <c r="DT111" s="27">
        <f>IF($O111&gt;=DT$1,$S111+$Y111,$Y111)</f>
        <v>691.99749999999995</v>
      </c>
      <c r="DU111" s="27">
        <f>IF($O111&gt;=DU$1,$S111+$Y111,$Y111)</f>
        <v>691.99749999999995</v>
      </c>
      <c r="DV111" s="27">
        <f>IF($O111&gt;=DV$1,$S111+$Y111,$Y111)</f>
        <v>691.99749999999995</v>
      </c>
      <c r="DW111" s="27">
        <f>IF($O111&gt;=DW$1,$S111+$Y111,$Y111)</f>
        <v>691.99749999999995</v>
      </c>
      <c r="DX111" s="27">
        <f>IF($O111&gt;=DX$1,$S111+$Y111,$Y111)</f>
        <v>691.99749999999995</v>
      </c>
      <c r="DY111" s="27">
        <f>IF($O111&gt;=DY$1,$S111+$Y111,$Y111)</f>
        <v>691.99749999999995</v>
      </c>
      <c r="DZ111" s="27">
        <f>IF($O111&gt;=DZ$1,$S111+$Y111,$Y111)</f>
        <v>691.99749999999995</v>
      </c>
      <c r="EA111" s="27">
        <f>IF($O111&gt;=EA$1,$S111+$Y111,$Y111)</f>
        <v>691.99749999999995</v>
      </c>
      <c r="EB111" s="27">
        <f>IF($O111&gt;=EB$1,$S111+$Y111,$Y111)</f>
        <v>691.99749999999995</v>
      </c>
      <c r="EC111" s="27">
        <f>IF($O111&gt;=EC$1,$S111+$Y111,$Y111)</f>
        <v>691.99749999999995</v>
      </c>
      <c r="ED111" s="27">
        <f>IF($O111&gt;=ED$1,$S111+$Y111,$Y111)</f>
        <v>691.99749999999995</v>
      </c>
      <c r="EE111" s="27">
        <f>IF($O111&gt;=EE$1,$S111+$Y111,$Y111)</f>
        <v>691.99749999999995</v>
      </c>
      <c r="EF111" s="27">
        <f>IF($O111&gt;=EF$1,$S111+$Y111,$Y111)</f>
        <v>691.99749999999995</v>
      </c>
      <c r="EG111" s="27">
        <f>IF($O111&gt;=EG$1,$S111+$Y111,$Y111)</f>
        <v>691.99749999999995</v>
      </c>
      <c r="EH111" s="27">
        <f>IF($O111&gt;=EH$1,$S111+$Y111,$Y111)</f>
        <v>691.99749999999995</v>
      </c>
      <c r="EI111" s="27">
        <f>IF($O111&gt;=EI$1,$S111+$Y111,$Y111)</f>
        <v>691.99749999999995</v>
      </c>
      <c r="EJ111" s="27">
        <f>IF($O111&gt;=EJ$1,$S111+$Y111,$Y111)</f>
        <v>691.99749999999995</v>
      </c>
      <c r="EK111" s="27">
        <f>IF($O111&gt;=EK$1,$S111+$Y111,$Y111)</f>
        <v>691.99749999999995</v>
      </c>
      <c r="EL111" s="27">
        <f>IF($O111&gt;=EL$1,$S111+$Y111,$Y111)</f>
        <v>691.99749999999995</v>
      </c>
      <c r="EM111" s="27">
        <f>IF($O111&gt;=EM$1,$S111+$Y111,$Y111)</f>
        <v>691.99749999999995</v>
      </c>
      <c r="EN111" s="27">
        <f>IF($O111&gt;=EN$1,$S111+$Y111,$Y111)</f>
        <v>691.99749999999995</v>
      </c>
      <c r="EO111" s="27">
        <f>IF($O111&gt;=EO$1,$S111+$Y111,$Y111)</f>
        <v>691.99749999999995</v>
      </c>
      <c r="EP111" s="27">
        <f>IF($O111&gt;=EP$1,$S111+$Y111,$Y111)</f>
        <v>691.99749999999995</v>
      </c>
      <c r="EQ111" s="27">
        <f>IF($O111&gt;=EQ$1,$S111+$Y111,$Y111)</f>
        <v>691.99749999999995</v>
      </c>
      <c r="ER111" s="27">
        <f>IF($O111&gt;=ER$1,$S111+$Y111,$Y111)</f>
        <v>691.99749999999995</v>
      </c>
      <c r="ES111" s="27">
        <f>IF($O111&gt;=ES$1,$S111+$Y111,$Y111)</f>
        <v>691.99749999999995</v>
      </c>
      <c r="ET111" s="27">
        <f>IF($O111&gt;=ET$1,$S111+$Y111,$Y111)</f>
        <v>691.99749999999995</v>
      </c>
      <c r="EU111" s="27">
        <f>IF($O111&gt;=EU$1,$S111+$Y111,$Y111)</f>
        <v>691.99749999999995</v>
      </c>
      <c r="EV111" s="27">
        <f>IF($O111&gt;=EV$1,$S111,0)</f>
        <v>450.40750000000003</v>
      </c>
      <c r="EW111" s="27">
        <f>IF($O111&gt;=EW$1,$S111,0)</f>
        <v>450.40750000000003</v>
      </c>
      <c r="EX111" s="27">
        <f>IF($O111&gt;=EX$1,$S111,0)</f>
        <v>450.40750000000003</v>
      </c>
      <c r="EY111" s="27">
        <f>IF($O111&gt;=EY$1,$S111,0)</f>
        <v>450.40750000000003</v>
      </c>
      <c r="EZ111" s="27">
        <f>IF($O111&gt;=EZ$1,$S111,0)</f>
        <v>450.40750000000003</v>
      </c>
      <c r="FA111" s="27">
        <f>IF($O111&gt;=FA$1,$S111,0)</f>
        <v>450.40750000000003</v>
      </c>
      <c r="FB111" s="27">
        <f>IF($O111&gt;=FB$1,$S111,0)</f>
        <v>450.40750000000003</v>
      </c>
      <c r="FC111" s="27">
        <f>IF($O111&gt;=FC$1,$S111,0)</f>
        <v>450.40750000000003</v>
      </c>
      <c r="FD111" s="27">
        <f>IF($O111&gt;=FD$1,$S111,0)</f>
        <v>450.40750000000003</v>
      </c>
      <c r="FE111" s="27">
        <f>IF($O111&gt;=FE$1,$S111,0)</f>
        <v>450.40750000000003</v>
      </c>
      <c r="FF111" s="27">
        <f>IF($O111&gt;=FF$1,$S111,0)</f>
        <v>450.40750000000003</v>
      </c>
      <c r="FG111" s="27">
        <f>IF($O111&gt;=FG$1,$S111,0)</f>
        <v>450.40750000000003</v>
      </c>
      <c r="FH111" s="27">
        <f>IF($O111&gt;=FH$1,$S111,0)</f>
        <v>450.40750000000003</v>
      </c>
      <c r="FI111" s="27">
        <f>IF($O111&gt;=FI$1,$S111,0)</f>
        <v>450.40750000000003</v>
      </c>
      <c r="FJ111" s="27">
        <f>IF($O111&gt;=FJ$1,$S111,0)</f>
        <v>450.40750000000003</v>
      </c>
      <c r="FK111" s="27">
        <f>IF($O111&gt;=FK$1,$S111,0)</f>
        <v>450.40750000000003</v>
      </c>
      <c r="FL111" s="27">
        <f>IF($O111&gt;=FL$1,$S111,0)</f>
        <v>450.40750000000003</v>
      </c>
      <c r="FM111" s="27">
        <f>IF($O111&gt;=FM$1,$S111,0)</f>
        <v>450.40750000000003</v>
      </c>
      <c r="FN111" s="27">
        <f>IF($O111&gt;=FN$1,$S111,0)</f>
        <v>450.40750000000003</v>
      </c>
      <c r="FO111" s="27">
        <f>IF($O111&gt;=FO$1,$S111,0)</f>
        <v>450.40750000000003</v>
      </c>
      <c r="FP111" s="27">
        <f>IF($O111&gt;=FP$1,$S111,0)</f>
        <v>450.40750000000003</v>
      </c>
      <c r="FQ111" s="27">
        <f>IF($O111&gt;=FQ$1,$S111,0)</f>
        <v>450.40750000000003</v>
      </c>
      <c r="FR111" s="27">
        <f>IF($O111&gt;=FR$1,$S111,0)</f>
        <v>450.40750000000003</v>
      </c>
      <c r="FS111" s="27">
        <f>IF($O111&gt;=FS$1,$S111,0)</f>
        <v>450.40750000000003</v>
      </c>
      <c r="FT111" s="27">
        <f>IF($O111&gt;=FT$1,$S111,0)</f>
        <v>450.40750000000003</v>
      </c>
      <c r="FU111" s="27">
        <f>IF($O111&gt;=FU$1,$S111,0)</f>
        <v>450.40750000000003</v>
      </c>
      <c r="FV111" s="27">
        <f>IF($O111&gt;=FV$1,$S111,0)</f>
        <v>450.40750000000003</v>
      </c>
      <c r="FW111" s="27">
        <f>IF($O111&gt;=FW$1,$S111,0)</f>
        <v>450.40750000000003</v>
      </c>
      <c r="FX111" s="27">
        <f>IF($O111&gt;=FX$1,$S111,0)</f>
        <v>450.40750000000003</v>
      </c>
      <c r="FY111" s="27">
        <f>IF($O111&gt;=FY$1,$S111,0)</f>
        <v>450.40750000000003</v>
      </c>
      <c r="FZ111" s="27">
        <f>IF($O111&gt;=FZ$1,$S111,0)</f>
        <v>0</v>
      </c>
      <c r="GA111" s="27">
        <f>IF($O111&gt;=GA$1,$S111,0)</f>
        <v>0</v>
      </c>
      <c r="GB111" s="27">
        <f>IF($O111&gt;=GB$1,$S111,0)</f>
        <v>0</v>
      </c>
      <c r="GC111" s="27">
        <f>IF($O111&gt;=GC$1,$S111,0)</f>
        <v>0</v>
      </c>
      <c r="GD111" s="27">
        <f>IF($O111&gt;=GD$1,$S111,0)</f>
        <v>0</v>
      </c>
      <c r="GE111" s="27">
        <f>IF($O111&gt;=GE$1,$S111,0)</f>
        <v>0</v>
      </c>
      <c r="GF111" s="27">
        <f>IF($O111&gt;=GF$1,$S111,0)</f>
        <v>0</v>
      </c>
      <c r="GG111" s="27">
        <f>IF($O111&gt;=GG$1,$S111,0)</f>
        <v>0</v>
      </c>
      <c r="GH111" s="27">
        <f>IF($O111&gt;=GH$1,$S111,0)</f>
        <v>0</v>
      </c>
      <c r="GI111" s="27">
        <f>IF($O111&gt;=GI$1,$S111,0)</f>
        <v>0</v>
      </c>
      <c r="GJ111" s="27">
        <f>IF($O111&gt;=GJ$1,$S111,0)</f>
        <v>0</v>
      </c>
      <c r="GK111" s="27">
        <f>IF($O111&gt;=GK$1,$S111,0)</f>
        <v>0</v>
      </c>
      <c r="GL111" s="27">
        <f>IF($O111&gt;=GL$1,$S111,0)</f>
        <v>0</v>
      </c>
      <c r="GM111" s="27">
        <f>IF($O111&gt;=GM$1,$S111,0)</f>
        <v>0</v>
      </c>
      <c r="GN111" s="27">
        <f>IF($O111&gt;=GN$1,$S111,0)</f>
        <v>0</v>
      </c>
      <c r="GO111" s="27">
        <f>IF($O111&gt;=GO$1,$S111,0)</f>
        <v>0</v>
      </c>
      <c r="GP111" s="27">
        <f>IF($O111&gt;=GP$1,$S111,0)</f>
        <v>0</v>
      </c>
      <c r="GQ111" s="27">
        <f>IF($O111&gt;=GQ$1,$S111,0)</f>
        <v>0</v>
      </c>
      <c r="GR111" s="27">
        <f>IF($O111&gt;=GR$1,$S111,0)</f>
        <v>0</v>
      </c>
      <c r="GS111" s="27">
        <f>IF($O111&gt;=GS$1,$S111,0)</f>
        <v>0</v>
      </c>
      <c r="GT111" s="27">
        <f>IF($O111&gt;=GT$1,$S111,0)</f>
        <v>0</v>
      </c>
      <c r="GU111" s="27">
        <f>IF($O111&gt;=GU$1,$S111,0)</f>
        <v>0</v>
      </c>
      <c r="GV111" s="27">
        <f>IF($O111&gt;=GV$1,$S111,0)</f>
        <v>0</v>
      </c>
      <c r="GW111" s="27">
        <f>IF($O111&gt;=GW$1,$S111,0)</f>
        <v>0</v>
      </c>
      <c r="GX111" s="27">
        <f>IF($O111&gt;=GX$1,$S111,0)</f>
        <v>0</v>
      </c>
      <c r="GY111" s="27">
        <f>IF($O111&gt;=GY$1,$S111,0)</f>
        <v>0</v>
      </c>
      <c r="GZ111" s="27">
        <f>IF($O111&gt;=GZ$1,$S111,0)</f>
        <v>0</v>
      </c>
      <c r="HA111" s="27">
        <f>IF($O111&gt;=HA$1,$S111,0)</f>
        <v>0</v>
      </c>
      <c r="HB111" s="27">
        <f>IF($O111&gt;=HB$1,$S111,0)</f>
        <v>0</v>
      </c>
      <c r="HC111" s="27">
        <f>IF($O111&gt;=HC$1,$S111,0)</f>
        <v>0</v>
      </c>
    </row>
    <row r="112" spans="1:211">
      <c r="A112" s="3">
        <v>176281</v>
      </c>
      <c r="B112" s="3" t="s">
        <v>110</v>
      </c>
      <c r="C112" s="3" t="s">
        <v>18</v>
      </c>
      <c r="D112" s="3">
        <v>58</v>
      </c>
      <c r="E112" s="4">
        <v>40924</v>
      </c>
      <c r="F112" s="5">
        <v>6.4301369863013695</v>
      </c>
      <c r="G112" s="3" t="s">
        <v>99</v>
      </c>
      <c r="H112" s="4">
        <v>22128</v>
      </c>
      <c r="I112" s="9" t="s">
        <v>832</v>
      </c>
      <c r="J112" s="5">
        <v>1253.01</v>
      </c>
      <c r="K112" s="31">
        <v>310</v>
      </c>
      <c r="L112" s="32">
        <v>6</v>
      </c>
      <c r="M112" s="33">
        <f>VLOOKUP(L112,FIND,3,TRUE)</f>
        <v>1</v>
      </c>
      <c r="N112" s="32">
        <f>IF(L112&gt;30,180,VLOOKUP(L112,TEMPO,2,FALSE))</f>
        <v>36</v>
      </c>
      <c r="O112" s="32">
        <f>IF(R112&gt;0,4,N112)</f>
        <v>4</v>
      </c>
      <c r="P112" s="96">
        <f>J112*M112*L112</f>
        <v>7518.0599999999995</v>
      </c>
      <c r="Q112" s="96">
        <f>10934.45*2</f>
        <v>21868.9</v>
      </c>
      <c r="R112" s="96">
        <f>IF(P112&lt;=Q112,P112/4,0)</f>
        <v>1879.5149999999999</v>
      </c>
      <c r="S112" s="5">
        <f>IF(P112&gt;=Q112,P112/N112,0)</f>
        <v>0</v>
      </c>
      <c r="T112" s="3"/>
      <c r="U112" s="3">
        <f>IF(T112="",1,0)</f>
        <v>1</v>
      </c>
      <c r="V112" s="3">
        <v>19</v>
      </c>
      <c r="W112" s="5">
        <v>0.6</v>
      </c>
      <c r="X112" s="5">
        <v>245.73</v>
      </c>
      <c r="Y112" s="5">
        <f>X112*W112</f>
        <v>147.43799999999999</v>
      </c>
      <c r="Z112" s="5">
        <v>400</v>
      </c>
      <c r="AA112" s="5">
        <f>S112+Y112+Z112</f>
        <v>547.43799999999999</v>
      </c>
      <c r="AB112" s="39">
        <f>(J112/12+J112/12*1.3333333333+450/12+J112/30*6/12+J112)*1.3+Y112+Z112+153.9</f>
        <v>2722.8826333288089</v>
      </c>
      <c r="AC112" s="39" t="s">
        <v>18</v>
      </c>
      <c r="AD112" s="39">
        <f>J112*1.3+400+153.9</f>
        <v>2182.8130000000001</v>
      </c>
      <c r="AE112" s="39">
        <f>SUMIFS('CUSTO MENSAL FUNC NOVO'!H:H,'CUSTO MENSAL FUNC NOVO'!A:A,'VALORES MENSAIS'!AC112)</f>
        <v>1902.2210000000002</v>
      </c>
      <c r="AF112" s="27">
        <f>IF($R112&gt;0,$R112,$S112)+$Y112+$Z112</f>
        <v>2426.953</v>
      </c>
      <c r="AG112" s="27">
        <f>IF($R112&gt;0,$R112,$S112)+$Y112+$Z112</f>
        <v>2426.953</v>
      </c>
      <c r="AH112" s="27">
        <f>IF($R112&gt;0,$R112,$S112)+$Y112+$Z112</f>
        <v>2426.953</v>
      </c>
      <c r="AI112" s="27">
        <f>IF($R112&gt;0,$R112,$S112)+$Y112+$Z112</f>
        <v>2426.953</v>
      </c>
      <c r="AJ112" s="27">
        <f>IF($O112&gt;=AJ$1,$S112+$Y112+$Z112,$Y112+$Z112)</f>
        <v>547.43799999999999</v>
      </c>
      <c r="AK112" s="27">
        <f>IF($O112&gt;=AK$1,$S112+$Y112+$Z112,$Y112+$Z112)</f>
        <v>547.43799999999999</v>
      </c>
      <c r="AL112" s="27">
        <f>IF($O112&gt;=AL$1,$S112+$Y112+$Z112,$Y112+$Z112)</f>
        <v>547.43799999999999</v>
      </c>
      <c r="AM112" s="27">
        <f>IF($O112&gt;=AM$1,$S112+$Y112+$Z112,$Y112+$Z112)</f>
        <v>547.43799999999999</v>
      </c>
      <c r="AN112" s="27">
        <f>IF($O112&gt;=AN$1,$S112+$Y112+$Z112,$Y112+$Z112)</f>
        <v>547.43799999999999</v>
      </c>
      <c r="AO112" s="27">
        <f>IF($O112&gt;=AO$1,$S112+$Y112+$Z112,$Y112+$Z112)</f>
        <v>547.43799999999999</v>
      </c>
      <c r="AP112" s="27">
        <f>IF($O112&gt;=AP$1,$S112+$Y112+$Z112,$Y112+$Z112)</f>
        <v>547.43799999999999</v>
      </c>
      <c r="AQ112" s="27">
        <f>IF($O112&gt;=AQ$1,$S112+$Y112+$Z112,$Y112+$Z112)</f>
        <v>547.43799999999999</v>
      </c>
      <c r="AR112" s="27">
        <f>IF($O112&gt;=AR$1,$S112+$Y112+$Z112,$Y112+$Z112)</f>
        <v>547.43799999999999</v>
      </c>
      <c r="AS112" s="27">
        <f>IF($O112&gt;=AS$1,$S112+$Y112+$Z112,$Y112+$Z112)</f>
        <v>547.43799999999999</v>
      </c>
      <c r="AT112" s="27">
        <f>IF($O112&gt;=AT$1,$S112+$Y112+$Z112,$Y112+$Z112)</f>
        <v>547.43799999999999</v>
      </c>
      <c r="AU112" s="27">
        <f>IF($O112&gt;=AU$1,$S112+$Y112+$Z112,$Y112+$Z112)</f>
        <v>547.43799999999999</v>
      </c>
      <c r="AV112" s="27">
        <f>IF($O112&gt;=AV$1,$S112+$Y112+$Z112,$Y112+$Z112)</f>
        <v>547.43799999999999</v>
      </c>
      <c r="AW112" s="27">
        <f>IF($O112&gt;=AW$1,$S112+$Y112+$Z112,$Y112+$Z112)</f>
        <v>547.43799999999999</v>
      </c>
      <c r="AX112" s="27">
        <f>IF($O112&gt;=AX$1,$S112+$Y112+$Z112,$Y112+$Z112)</f>
        <v>547.43799999999999</v>
      </c>
      <c r="AY112" s="27">
        <f>IF($O112&gt;=AY$1,$S112+$Y112+$Z112,$Y112+$Z112)</f>
        <v>547.43799999999999</v>
      </c>
      <c r="AZ112" s="27">
        <f>IF($O112&gt;=AZ$1,$S112+$Y112+$Z112,$Y112+$Z112)</f>
        <v>547.43799999999999</v>
      </c>
      <c r="BA112" s="27">
        <f>IF($O112&gt;=BA$1,$S112+$Y112+$Z112,$Y112+$Z112)</f>
        <v>547.43799999999999</v>
      </c>
      <c r="BB112" s="27">
        <f>IF($O112&gt;=BB$1,$S112+$Y112+$Z112,$Y112+$Z112)</f>
        <v>547.43799999999999</v>
      </c>
      <c r="BC112" s="27">
        <f>IF($O112&gt;=BC$1,$S112+$Y112+$Z112,$Y112+$Z112)</f>
        <v>547.43799999999999</v>
      </c>
      <c r="BD112" s="27">
        <f>IF($O112&gt;=BD$1,$S112+$Y112+$Z112,$Y112+$Z112)</f>
        <v>547.43799999999999</v>
      </c>
      <c r="BE112" s="27">
        <f>IF($O112&gt;=BE$1,$S112+$Y112+$Z112,$Y112+$Z112)</f>
        <v>547.43799999999999</v>
      </c>
      <c r="BF112" s="27">
        <f>IF($O112&gt;=BF$1,$S112+$Y112+$Z112,$Y112+$Z112)</f>
        <v>547.43799999999999</v>
      </c>
      <c r="BG112" s="27">
        <f>IF($O112&gt;=BG$1,$S112+$Y112+$Z112,$Y112+$Z112)</f>
        <v>547.43799999999999</v>
      </c>
      <c r="BH112" s="27">
        <f>IF($O112&gt;=BH$1,$S112+$Y112+$Z112,$Y112+$Z112)</f>
        <v>547.43799999999999</v>
      </c>
      <c r="BI112" s="27">
        <f>IF($O112&gt;=BI$1,$S112+$Y112+$Z112,$Y112+$Z112)</f>
        <v>547.43799999999999</v>
      </c>
      <c r="BJ112" s="27">
        <f>IF($O112&gt;=BJ$1,$S112+$Y112+$Z112,$Y112+$Z112)</f>
        <v>547.43799999999999</v>
      </c>
      <c r="BK112" s="27">
        <f>IF($O112&gt;=BK$1,$S112+$Y112+$Z112,$Y112+$Z112)</f>
        <v>547.43799999999999</v>
      </c>
      <c r="BL112" s="27">
        <f>IF($O112&gt;=BL$1,$S112+$Y112+$Z112,$Y112+$Z112)</f>
        <v>547.43799999999999</v>
      </c>
      <c r="BM112" s="27">
        <f>IF($O112&gt;=BM$1,$S112+$Y112+$Z112,$Y112+$Z112)</f>
        <v>547.43799999999999</v>
      </c>
      <c r="BN112" s="27">
        <f>IF($O112&gt;=BN$1,$S112+$Y112+$Z112,$Y112+$Z112)</f>
        <v>547.43799999999999</v>
      </c>
      <c r="BO112" s="27">
        <f>IF($O112&gt;=BO$1,$S112+$Y112+$Z112,$Y112+$Z112)</f>
        <v>547.43799999999999</v>
      </c>
      <c r="BP112" s="27">
        <f>IF($O112&gt;=BP$1,$S112+$Y112+$Z112,$Y112+$Z112)</f>
        <v>547.43799999999999</v>
      </c>
      <c r="BQ112" s="27">
        <f>IF($O112&gt;=BQ$1,$S112+$Y112+$Z112,$Y112+$Z112)</f>
        <v>547.43799999999999</v>
      </c>
      <c r="BR112" s="27">
        <f>IF($O112&gt;=BR$1,$S112+$Y112+$Z112,$Y112+$Z112)</f>
        <v>547.43799999999999</v>
      </c>
      <c r="BS112" s="27">
        <f>IF($O112&gt;=BS$1,$S112+$Y112+$Z112,$Y112+$Z112)</f>
        <v>547.43799999999999</v>
      </c>
      <c r="BT112" s="27">
        <f>IF($O112&gt;=BT$1,$S112+$Y112+$Z112,$Y112+$Z112)</f>
        <v>547.43799999999999</v>
      </c>
      <c r="BU112" s="27">
        <f>IF($O112&gt;=BU$1,$S112+$Y112+$Z112,$Y112+$Z112)</f>
        <v>547.43799999999999</v>
      </c>
      <c r="BV112" s="27">
        <f>IF($O112&gt;=BV$1,$S112+$Y112+$Z112,$Y112+$Z112)</f>
        <v>547.43799999999999</v>
      </c>
      <c r="BW112" s="27">
        <f>IF($O112&gt;=BW$1,$S112+$Y112+$Z112,$Y112+$Z112)</f>
        <v>547.43799999999999</v>
      </c>
      <c r="BX112" s="27">
        <f>IF($O112&gt;=BX$1,$S112+$Y112+$Z112,$Y112+$Z112)</f>
        <v>547.43799999999999</v>
      </c>
      <c r="BY112" s="27">
        <f>IF($O112&gt;=BY$1,$S112+$Y112+$Z112,$Y112+$Z112)</f>
        <v>547.43799999999999</v>
      </c>
      <c r="BZ112" s="27">
        <f>IF($O112&gt;=BZ$1,$S112+$Y112+$Z112,$Y112+$Z112)</f>
        <v>547.43799999999999</v>
      </c>
      <c r="CA112" s="27">
        <f>IF($O112&gt;=CA$1,$S112+$Y112+$Z112,$Y112+$Z112)</f>
        <v>547.43799999999999</v>
      </c>
      <c r="CB112" s="27">
        <f>IF($O112&gt;=CB$1,$S112+$Y112+$Z112,$Y112+$Z112)</f>
        <v>547.43799999999999</v>
      </c>
      <c r="CC112" s="27">
        <f>IF($O112&gt;=CC$1,$S112+$Y112+$Z112,$Y112+$Z112)</f>
        <v>547.43799999999999</v>
      </c>
      <c r="CD112" s="27">
        <f>IF($O112&gt;=CD$1,$S112+$Y112+$Z112,$Y112+$Z112)</f>
        <v>547.43799999999999</v>
      </c>
      <c r="CE112" s="27">
        <f>IF($O112&gt;=CE$1,$S112+$Y112+$Z112,$Y112+$Z112)</f>
        <v>547.43799999999999</v>
      </c>
      <c r="CF112" s="27">
        <f>IF($O112&gt;=CF$1,$S112+$Y112+$Z112,$Y112+$Z112)</f>
        <v>547.43799999999999</v>
      </c>
      <c r="CG112" s="27">
        <f>IF($O112&gt;=CG$1,$S112+$Y112+$Z112,$Y112+$Z112)</f>
        <v>547.43799999999999</v>
      </c>
      <c r="CH112" s="27">
        <f>IF($O112&gt;=CH$1,$S112+$Y112+$Z112,$Y112+$Z112)</f>
        <v>547.43799999999999</v>
      </c>
      <c r="CI112" s="27">
        <f>IF($O112&gt;=CI$1,$S112+$Y112+$Z112,$Y112+$Z112)</f>
        <v>547.43799999999999</v>
      </c>
      <c r="CJ112" s="27">
        <f>IF($O112&gt;=CJ$1,$S112+$Y112+$Z112,$Y112+$Z112)</f>
        <v>547.43799999999999</v>
      </c>
      <c r="CK112" s="27">
        <f>IF($O112&gt;=CK$1,$S112+$Y112+$Z112,$Y112+$Z112)</f>
        <v>547.43799999999999</v>
      </c>
      <c r="CL112" s="27">
        <f>IF($O112&gt;=CL$1,$S112+$Y112+$Z112,$Y112+$Z112)</f>
        <v>547.43799999999999</v>
      </c>
      <c r="CM112" s="27">
        <f>IF($O112&gt;=CM$1,$S112+$Y112+$Z112,$Y112+$Z112)</f>
        <v>547.43799999999999</v>
      </c>
      <c r="CN112" s="27">
        <f>IF($O112&gt;=CN$1,$S112+$Y112,$Y112)</f>
        <v>147.43799999999999</v>
      </c>
      <c r="CO112" s="27">
        <f>IF($O112&gt;=CO$1,$S112+$Y112,$Y112)</f>
        <v>147.43799999999999</v>
      </c>
      <c r="CP112" s="27">
        <f>IF($O112&gt;=CP$1,$S112+$Y112,$Y112)</f>
        <v>147.43799999999999</v>
      </c>
      <c r="CQ112" s="27">
        <f>IF($O112&gt;=CQ$1,$S112+$Y112,$Y112)</f>
        <v>147.43799999999999</v>
      </c>
      <c r="CR112" s="27">
        <f>IF($O112&gt;=CR$1,$S112+$Y112,$Y112)</f>
        <v>147.43799999999999</v>
      </c>
      <c r="CS112" s="27">
        <f>IF($O112&gt;=CS$1,$S112+$Y112,$Y112)</f>
        <v>147.43799999999999</v>
      </c>
      <c r="CT112" s="27">
        <f>IF($O112&gt;=CT$1,$S112+$Y112,$Y112)</f>
        <v>147.43799999999999</v>
      </c>
      <c r="CU112" s="27">
        <f>IF($O112&gt;=CU$1,$S112+$Y112,$Y112)</f>
        <v>147.43799999999999</v>
      </c>
      <c r="CV112" s="27">
        <f>IF($O112&gt;=CV$1,$S112+$Y112,$Y112)</f>
        <v>147.43799999999999</v>
      </c>
      <c r="CW112" s="27">
        <f>IF($O112&gt;=CW$1,$S112+$Y112,$Y112)</f>
        <v>147.43799999999999</v>
      </c>
      <c r="CX112" s="27">
        <f>IF($O112&gt;=CX$1,$S112+$Y112,$Y112)</f>
        <v>147.43799999999999</v>
      </c>
      <c r="CY112" s="27">
        <f>IF($O112&gt;=CY$1,$S112+$Y112,$Y112)</f>
        <v>147.43799999999999</v>
      </c>
      <c r="CZ112" s="27">
        <f>IF($O112&gt;=CZ$1,$S112+$Y112,$Y112)</f>
        <v>147.43799999999999</v>
      </c>
      <c r="DA112" s="27">
        <f>IF($O112&gt;=DA$1,$S112+$Y112,$Y112)</f>
        <v>147.43799999999999</v>
      </c>
      <c r="DB112" s="27">
        <f>IF($O112&gt;=DB$1,$S112+$Y112,$Y112)</f>
        <v>147.43799999999999</v>
      </c>
      <c r="DC112" s="27">
        <f>IF($O112&gt;=DC$1,$S112+$Y112,$Y112)</f>
        <v>147.43799999999999</v>
      </c>
      <c r="DD112" s="27">
        <f>IF($O112&gt;=DD$1,$S112+$Y112,$Y112)</f>
        <v>147.43799999999999</v>
      </c>
      <c r="DE112" s="27">
        <f>IF($O112&gt;=DE$1,$S112+$Y112,$Y112)</f>
        <v>147.43799999999999</v>
      </c>
      <c r="DF112" s="27">
        <f>IF($O112&gt;=DF$1,$S112+$Y112,$Y112)</f>
        <v>147.43799999999999</v>
      </c>
      <c r="DG112" s="27">
        <f>IF($O112&gt;=DG$1,$S112+$Y112,$Y112)</f>
        <v>147.43799999999999</v>
      </c>
      <c r="DH112" s="27">
        <f>IF($O112&gt;=DH$1,$S112+$Y112,$Y112)</f>
        <v>147.43799999999999</v>
      </c>
      <c r="DI112" s="27">
        <f>IF($O112&gt;=DI$1,$S112+$Y112,$Y112)</f>
        <v>147.43799999999999</v>
      </c>
      <c r="DJ112" s="27">
        <f>IF($O112&gt;=DJ$1,$S112+$Y112,$Y112)</f>
        <v>147.43799999999999</v>
      </c>
      <c r="DK112" s="27">
        <f>IF($O112&gt;=DK$1,$S112+$Y112,$Y112)</f>
        <v>147.43799999999999</v>
      </c>
      <c r="DL112" s="27">
        <f>IF($O112&gt;=DL$1,$S112+$Y112,$Y112)</f>
        <v>147.43799999999999</v>
      </c>
      <c r="DM112" s="27">
        <f>IF($O112&gt;=DM$1,$S112+$Y112,$Y112)</f>
        <v>147.43799999999999</v>
      </c>
      <c r="DN112" s="27">
        <f>IF($O112&gt;=DN$1,$S112+$Y112,$Y112)</f>
        <v>147.43799999999999</v>
      </c>
      <c r="DO112" s="27">
        <f>IF($O112&gt;=DO$1,$S112+$Y112,$Y112)</f>
        <v>147.43799999999999</v>
      </c>
      <c r="DP112" s="27">
        <f>IF($O112&gt;=DP$1,$S112+$Y112,$Y112)</f>
        <v>147.43799999999999</v>
      </c>
      <c r="DQ112" s="27">
        <f>IF($O112&gt;=DQ$1,$S112+$Y112,$Y112)</f>
        <v>147.43799999999999</v>
      </c>
      <c r="DR112" s="27">
        <f>IF($O112&gt;=DR$1,$S112+$Y112,$Y112)</f>
        <v>147.43799999999999</v>
      </c>
      <c r="DS112" s="27">
        <f>IF($O112&gt;=DS$1,$S112+$Y112,$Y112)</f>
        <v>147.43799999999999</v>
      </c>
      <c r="DT112" s="27">
        <f>IF($O112&gt;=DT$1,$S112+$Y112,$Y112)</f>
        <v>147.43799999999999</v>
      </c>
      <c r="DU112" s="27">
        <f>IF($O112&gt;=DU$1,$S112+$Y112,$Y112)</f>
        <v>147.43799999999999</v>
      </c>
      <c r="DV112" s="27">
        <f>IF($O112&gt;=DV$1,$S112+$Y112,$Y112)</f>
        <v>147.43799999999999</v>
      </c>
      <c r="DW112" s="27">
        <f>IF($O112&gt;=DW$1,$S112+$Y112,$Y112)</f>
        <v>147.43799999999999</v>
      </c>
      <c r="DX112" s="27">
        <f>IF($O112&gt;=DX$1,$S112+$Y112,$Y112)</f>
        <v>147.43799999999999</v>
      </c>
      <c r="DY112" s="27">
        <f>IF($O112&gt;=DY$1,$S112+$Y112,$Y112)</f>
        <v>147.43799999999999</v>
      </c>
      <c r="DZ112" s="27">
        <f>IF($O112&gt;=DZ$1,$S112+$Y112,$Y112)</f>
        <v>147.43799999999999</v>
      </c>
      <c r="EA112" s="27">
        <f>IF($O112&gt;=EA$1,$S112+$Y112,$Y112)</f>
        <v>147.43799999999999</v>
      </c>
      <c r="EB112" s="27">
        <f>IF($O112&gt;=EB$1,$S112+$Y112,$Y112)</f>
        <v>147.43799999999999</v>
      </c>
      <c r="EC112" s="27">
        <f>IF($O112&gt;=EC$1,$S112+$Y112,$Y112)</f>
        <v>147.43799999999999</v>
      </c>
      <c r="ED112" s="27">
        <f>IF($O112&gt;=ED$1,$S112+$Y112,$Y112)</f>
        <v>147.43799999999999</v>
      </c>
      <c r="EE112" s="27">
        <f>IF($O112&gt;=EE$1,$S112+$Y112,$Y112)</f>
        <v>147.43799999999999</v>
      </c>
      <c r="EF112" s="27">
        <f>IF($O112&gt;=EF$1,$S112+$Y112,$Y112)</f>
        <v>147.43799999999999</v>
      </c>
      <c r="EG112" s="27">
        <f>IF($O112&gt;=EG$1,$S112+$Y112,$Y112)</f>
        <v>147.43799999999999</v>
      </c>
      <c r="EH112" s="27">
        <f>IF($O112&gt;=EH$1,$S112+$Y112,$Y112)</f>
        <v>147.43799999999999</v>
      </c>
      <c r="EI112" s="27">
        <f>IF($O112&gt;=EI$1,$S112+$Y112,$Y112)</f>
        <v>147.43799999999999</v>
      </c>
      <c r="EJ112" s="27">
        <f>IF($O112&gt;=EJ$1,$S112+$Y112,$Y112)</f>
        <v>147.43799999999999</v>
      </c>
      <c r="EK112" s="27">
        <f>IF($O112&gt;=EK$1,$S112+$Y112,$Y112)</f>
        <v>147.43799999999999</v>
      </c>
      <c r="EL112" s="27">
        <f>IF($O112&gt;=EL$1,$S112+$Y112,$Y112)</f>
        <v>147.43799999999999</v>
      </c>
      <c r="EM112" s="27">
        <f>IF($O112&gt;=EM$1,$S112+$Y112,$Y112)</f>
        <v>147.43799999999999</v>
      </c>
      <c r="EN112" s="27">
        <f>IF($O112&gt;=EN$1,$S112+$Y112,$Y112)</f>
        <v>147.43799999999999</v>
      </c>
      <c r="EO112" s="27">
        <f>IF($O112&gt;=EO$1,$S112+$Y112,$Y112)</f>
        <v>147.43799999999999</v>
      </c>
      <c r="EP112" s="27">
        <f>IF($O112&gt;=EP$1,$S112+$Y112,$Y112)</f>
        <v>147.43799999999999</v>
      </c>
      <c r="EQ112" s="27">
        <f>IF($O112&gt;=EQ$1,$S112+$Y112,$Y112)</f>
        <v>147.43799999999999</v>
      </c>
      <c r="ER112" s="27">
        <f>IF($O112&gt;=ER$1,$S112+$Y112,$Y112)</f>
        <v>147.43799999999999</v>
      </c>
      <c r="ES112" s="27">
        <f>IF($O112&gt;=ES$1,$S112+$Y112,$Y112)</f>
        <v>147.43799999999999</v>
      </c>
      <c r="ET112" s="27">
        <f>IF($O112&gt;=ET$1,$S112+$Y112,$Y112)</f>
        <v>147.43799999999999</v>
      </c>
      <c r="EU112" s="27">
        <f>IF($O112&gt;=EU$1,$S112+$Y112,$Y112)</f>
        <v>147.43799999999999</v>
      </c>
      <c r="EV112" s="27">
        <f>IF($O112&gt;=EV$1,$S112,0)</f>
        <v>0</v>
      </c>
      <c r="EW112" s="27">
        <f>IF($O112&gt;=EW$1,$S112,0)</f>
        <v>0</v>
      </c>
      <c r="EX112" s="27">
        <f>IF($O112&gt;=EX$1,$S112,0)</f>
        <v>0</v>
      </c>
      <c r="EY112" s="27">
        <f>IF($O112&gt;=EY$1,$S112,0)</f>
        <v>0</v>
      </c>
      <c r="EZ112" s="27">
        <f>IF($O112&gt;=EZ$1,$S112,0)</f>
        <v>0</v>
      </c>
      <c r="FA112" s="27">
        <f>IF($O112&gt;=FA$1,$S112,0)</f>
        <v>0</v>
      </c>
      <c r="FB112" s="27">
        <f>IF($O112&gt;=FB$1,$S112,0)</f>
        <v>0</v>
      </c>
      <c r="FC112" s="27">
        <f>IF($O112&gt;=FC$1,$S112,0)</f>
        <v>0</v>
      </c>
      <c r="FD112" s="27">
        <f>IF($O112&gt;=FD$1,$S112,0)</f>
        <v>0</v>
      </c>
      <c r="FE112" s="27">
        <f>IF($O112&gt;=FE$1,$S112,0)</f>
        <v>0</v>
      </c>
      <c r="FF112" s="27">
        <f>IF($O112&gt;=FF$1,$S112,0)</f>
        <v>0</v>
      </c>
      <c r="FG112" s="27">
        <f>IF($O112&gt;=FG$1,$S112,0)</f>
        <v>0</v>
      </c>
      <c r="FH112" s="27">
        <f>IF($O112&gt;=FH$1,$S112,0)</f>
        <v>0</v>
      </c>
      <c r="FI112" s="27">
        <f>IF($O112&gt;=FI$1,$S112,0)</f>
        <v>0</v>
      </c>
      <c r="FJ112" s="27">
        <f>IF($O112&gt;=FJ$1,$S112,0)</f>
        <v>0</v>
      </c>
      <c r="FK112" s="27">
        <f>IF($O112&gt;=FK$1,$S112,0)</f>
        <v>0</v>
      </c>
      <c r="FL112" s="27">
        <f>IF($O112&gt;=FL$1,$S112,0)</f>
        <v>0</v>
      </c>
      <c r="FM112" s="27">
        <f>IF($O112&gt;=FM$1,$S112,0)</f>
        <v>0</v>
      </c>
      <c r="FN112" s="27">
        <f>IF($O112&gt;=FN$1,$S112,0)</f>
        <v>0</v>
      </c>
      <c r="FO112" s="27">
        <f>IF($O112&gt;=FO$1,$S112,0)</f>
        <v>0</v>
      </c>
      <c r="FP112" s="27">
        <f>IF($O112&gt;=FP$1,$S112,0)</f>
        <v>0</v>
      </c>
      <c r="FQ112" s="27">
        <f>IF($O112&gt;=FQ$1,$S112,0)</f>
        <v>0</v>
      </c>
      <c r="FR112" s="27">
        <f>IF($O112&gt;=FR$1,$S112,0)</f>
        <v>0</v>
      </c>
      <c r="FS112" s="27">
        <f>IF($O112&gt;=FS$1,$S112,0)</f>
        <v>0</v>
      </c>
      <c r="FT112" s="27">
        <f>IF($O112&gt;=FT$1,$S112,0)</f>
        <v>0</v>
      </c>
      <c r="FU112" s="27">
        <f>IF($O112&gt;=FU$1,$S112,0)</f>
        <v>0</v>
      </c>
      <c r="FV112" s="27">
        <f>IF($O112&gt;=FV$1,$S112,0)</f>
        <v>0</v>
      </c>
      <c r="FW112" s="27">
        <f>IF($O112&gt;=FW$1,$S112,0)</f>
        <v>0</v>
      </c>
      <c r="FX112" s="27">
        <f>IF($O112&gt;=FX$1,$S112,0)</f>
        <v>0</v>
      </c>
      <c r="FY112" s="27">
        <f>IF($O112&gt;=FY$1,$S112,0)</f>
        <v>0</v>
      </c>
      <c r="FZ112" s="27">
        <f>IF($O112&gt;=FZ$1,$S112,0)</f>
        <v>0</v>
      </c>
      <c r="GA112" s="27">
        <f>IF($O112&gt;=GA$1,$S112,0)</f>
        <v>0</v>
      </c>
      <c r="GB112" s="27">
        <f>IF($O112&gt;=GB$1,$S112,0)</f>
        <v>0</v>
      </c>
      <c r="GC112" s="27">
        <f>IF($O112&gt;=GC$1,$S112,0)</f>
        <v>0</v>
      </c>
      <c r="GD112" s="27">
        <f>IF($O112&gt;=GD$1,$S112,0)</f>
        <v>0</v>
      </c>
      <c r="GE112" s="27">
        <f>IF($O112&gt;=GE$1,$S112,0)</f>
        <v>0</v>
      </c>
      <c r="GF112" s="27">
        <f>IF($O112&gt;=GF$1,$S112,0)</f>
        <v>0</v>
      </c>
      <c r="GG112" s="27">
        <f>IF($O112&gt;=GG$1,$S112,0)</f>
        <v>0</v>
      </c>
      <c r="GH112" s="27">
        <f>IF($O112&gt;=GH$1,$S112,0)</f>
        <v>0</v>
      </c>
      <c r="GI112" s="27">
        <f>IF($O112&gt;=GI$1,$S112,0)</f>
        <v>0</v>
      </c>
      <c r="GJ112" s="27">
        <f>IF($O112&gt;=GJ$1,$S112,0)</f>
        <v>0</v>
      </c>
      <c r="GK112" s="27">
        <f>IF($O112&gt;=GK$1,$S112,0)</f>
        <v>0</v>
      </c>
      <c r="GL112" s="27">
        <f>IF($O112&gt;=GL$1,$S112,0)</f>
        <v>0</v>
      </c>
      <c r="GM112" s="27">
        <f>IF($O112&gt;=GM$1,$S112,0)</f>
        <v>0</v>
      </c>
      <c r="GN112" s="27">
        <f>IF($O112&gt;=GN$1,$S112,0)</f>
        <v>0</v>
      </c>
      <c r="GO112" s="27">
        <f>IF($O112&gt;=GO$1,$S112,0)</f>
        <v>0</v>
      </c>
      <c r="GP112" s="27">
        <f>IF($O112&gt;=GP$1,$S112,0)</f>
        <v>0</v>
      </c>
      <c r="GQ112" s="27">
        <f>IF($O112&gt;=GQ$1,$S112,0)</f>
        <v>0</v>
      </c>
      <c r="GR112" s="27">
        <f>IF($O112&gt;=GR$1,$S112,0)</f>
        <v>0</v>
      </c>
      <c r="GS112" s="27">
        <f>IF($O112&gt;=GS$1,$S112,0)</f>
        <v>0</v>
      </c>
      <c r="GT112" s="27">
        <f>IF($O112&gt;=GT$1,$S112,0)</f>
        <v>0</v>
      </c>
      <c r="GU112" s="27">
        <f>IF($O112&gt;=GU$1,$S112,0)</f>
        <v>0</v>
      </c>
      <c r="GV112" s="27">
        <f>IF($O112&gt;=GV$1,$S112,0)</f>
        <v>0</v>
      </c>
      <c r="GW112" s="27">
        <f>IF($O112&gt;=GW$1,$S112,0)</f>
        <v>0</v>
      </c>
      <c r="GX112" s="27">
        <f>IF($O112&gt;=GX$1,$S112,0)</f>
        <v>0</v>
      </c>
      <c r="GY112" s="27">
        <f>IF($O112&gt;=GY$1,$S112,0)</f>
        <v>0</v>
      </c>
      <c r="GZ112" s="27">
        <f>IF($O112&gt;=GZ$1,$S112,0)</f>
        <v>0</v>
      </c>
      <c r="HA112" s="27">
        <f>IF($O112&gt;=HA$1,$S112,0)</f>
        <v>0</v>
      </c>
      <c r="HB112" s="27">
        <f>IF($O112&gt;=HB$1,$S112,0)</f>
        <v>0</v>
      </c>
      <c r="HC112" s="27">
        <f>IF($O112&gt;=HC$1,$S112,0)</f>
        <v>0</v>
      </c>
    </row>
    <row r="113" spans="1:211">
      <c r="A113" s="3">
        <v>35270</v>
      </c>
      <c r="B113" s="3" t="s">
        <v>332</v>
      </c>
      <c r="C113" s="3" t="s">
        <v>104</v>
      </c>
      <c r="D113" s="3">
        <v>61</v>
      </c>
      <c r="E113" s="4">
        <v>32632</v>
      </c>
      <c r="F113" s="5">
        <v>29.147945205479452</v>
      </c>
      <c r="G113" s="3" t="s">
        <v>99</v>
      </c>
      <c r="H113" s="4">
        <v>21088</v>
      </c>
      <c r="I113" s="9" t="s">
        <v>832</v>
      </c>
      <c r="J113" s="5">
        <v>1773.62</v>
      </c>
      <c r="K113" s="31">
        <v>310</v>
      </c>
      <c r="L113" s="32">
        <v>29</v>
      </c>
      <c r="M113" s="33">
        <f>VLOOKUP(L113,FIND,3,TRUE)</f>
        <v>1.5</v>
      </c>
      <c r="N113" s="32">
        <f>IF(L113&gt;30,180,VLOOKUP(L113,TEMPO,2,FALSE))</f>
        <v>174</v>
      </c>
      <c r="O113" s="32">
        <f>IF(R113&gt;0,4,N113)</f>
        <v>174</v>
      </c>
      <c r="P113" s="96">
        <f>J113*M113*L113</f>
        <v>77152.47</v>
      </c>
      <c r="Q113" s="96">
        <f>10934.45*2</f>
        <v>21868.9</v>
      </c>
      <c r="R113" s="96">
        <f>IF(P113&lt;=Q113,P113/4,0)</f>
        <v>0</v>
      </c>
      <c r="S113" s="5">
        <f>IF(P113&gt;=Q113,P113/N113,0)</f>
        <v>443.40500000000003</v>
      </c>
      <c r="T113" s="3"/>
      <c r="U113" s="3">
        <f>IF(T113="",1,0)</f>
        <v>1</v>
      </c>
      <c r="V113" s="3">
        <v>329</v>
      </c>
      <c r="W113" s="5">
        <v>0</v>
      </c>
      <c r="X113" s="5">
        <v>402.65</v>
      </c>
      <c r="Y113" s="5">
        <f>X113*W113</f>
        <v>0</v>
      </c>
      <c r="Z113" s="5">
        <v>400</v>
      </c>
      <c r="AA113" s="5">
        <f>S113+Y113+Z113</f>
        <v>843.40499999999997</v>
      </c>
      <c r="AB113" s="39">
        <f>(J113/12+J113/12*1.3333333333+450/12+J113/30*6/12+J113)*1.3+Y113+Z113+153.9</f>
        <v>3395.1161555491512</v>
      </c>
      <c r="AC113" s="39" t="s">
        <v>104</v>
      </c>
      <c r="AD113" s="39">
        <f>J113*1.3+400+153.9</f>
        <v>2859.6060000000002</v>
      </c>
      <c r="AE113" s="39">
        <f>SUMIFS('CUSTO MENSAL FUNC NOVO'!H:H,'CUSTO MENSAL FUNC NOVO'!A:A,'VALORES MENSAIS'!AC113)</f>
        <v>2035.3799999999999</v>
      </c>
      <c r="AF113" s="27">
        <f>IF($R113&gt;0,$R113,$S113)+$Y113+$Z113</f>
        <v>843.40499999999997</v>
      </c>
      <c r="AG113" s="27">
        <f>IF($R113&gt;0,$R113,$S113)+$Y113+$Z113</f>
        <v>843.40499999999997</v>
      </c>
      <c r="AH113" s="27">
        <f>IF($R113&gt;0,$R113,$S113)+$Y113+$Z113</f>
        <v>843.40499999999997</v>
      </c>
      <c r="AI113" s="27">
        <f>IF($R113&gt;0,$R113,$S113)+$Y113+$Z113</f>
        <v>843.40499999999997</v>
      </c>
      <c r="AJ113" s="27">
        <f>IF($O113&gt;=AJ$1,$S113+$Y113+$Z113,$Y113+$Z113)</f>
        <v>843.40499999999997</v>
      </c>
      <c r="AK113" s="27">
        <f>IF($O113&gt;=AK$1,$S113+$Y113+$Z113,$Y113+$Z113)</f>
        <v>843.40499999999997</v>
      </c>
      <c r="AL113" s="27">
        <f>IF($O113&gt;=AL$1,$S113+$Y113+$Z113,$Y113+$Z113)</f>
        <v>843.40499999999997</v>
      </c>
      <c r="AM113" s="27">
        <f>IF($O113&gt;=AM$1,$S113+$Y113+$Z113,$Y113+$Z113)</f>
        <v>843.40499999999997</v>
      </c>
      <c r="AN113" s="27">
        <f>IF($O113&gt;=AN$1,$S113+$Y113+$Z113,$Y113+$Z113)</f>
        <v>843.40499999999997</v>
      </c>
      <c r="AO113" s="27">
        <f>IF($O113&gt;=AO$1,$S113+$Y113+$Z113,$Y113+$Z113)</f>
        <v>843.40499999999997</v>
      </c>
      <c r="AP113" s="27">
        <f>IF($O113&gt;=AP$1,$S113+$Y113+$Z113,$Y113+$Z113)</f>
        <v>843.40499999999997</v>
      </c>
      <c r="AQ113" s="27">
        <f>IF($O113&gt;=AQ$1,$S113+$Y113+$Z113,$Y113+$Z113)</f>
        <v>843.40499999999997</v>
      </c>
      <c r="AR113" s="27">
        <f>IF($O113&gt;=AR$1,$S113+$Y113+$Z113,$Y113+$Z113)</f>
        <v>843.40499999999997</v>
      </c>
      <c r="AS113" s="27">
        <f>IF($O113&gt;=AS$1,$S113+$Y113+$Z113,$Y113+$Z113)</f>
        <v>843.40499999999997</v>
      </c>
      <c r="AT113" s="27">
        <f>IF($O113&gt;=AT$1,$S113+$Y113+$Z113,$Y113+$Z113)</f>
        <v>843.40499999999997</v>
      </c>
      <c r="AU113" s="27">
        <f>IF($O113&gt;=AU$1,$S113+$Y113+$Z113,$Y113+$Z113)</f>
        <v>843.40499999999997</v>
      </c>
      <c r="AV113" s="27">
        <f>IF($O113&gt;=AV$1,$S113+$Y113+$Z113,$Y113+$Z113)</f>
        <v>843.40499999999997</v>
      </c>
      <c r="AW113" s="27">
        <f>IF($O113&gt;=AW$1,$S113+$Y113+$Z113,$Y113+$Z113)</f>
        <v>843.40499999999997</v>
      </c>
      <c r="AX113" s="27">
        <f>IF($O113&gt;=AX$1,$S113+$Y113+$Z113,$Y113+$Z113)</f>
        <v>843.40499999999997</v>
      </c>
      <c r="AY113" s="27">
        <f>IF($O113&gt;=AY$1,$S113+$Y113+$Z113,$Y113+$Z113)</f>
        <v>843.40499999999997</v>
      </c>
      <c r="AZ113" s="27">
        <f>IF($O113&gt;=AZ$1,$S113+$Y113+$Z113,$Y113+$Z113)</f>
        <v>843.40499999999997</v>
      </c>
      <c r="BA113" s="27">
        <f>IF($O113&gt;=BA$1,$S113+$Y113+$Z113,$Y113+$Z113)</f>
        <v>843.40499999999997</v>
      </c>
      <c r="BB113" s="27">
        <f>IF($O113&gt;=BB$1,$S113+$Y113+$Z113,$Y113+$Z113)</f>
        <v>843.40499999999997</v>
      </c>
      <c r="BC113" s="27">
        <f>IF($O113&gt;=BC$1,$S113+$Y113+$Z113,$Y113+$Z113)</f>
        <v>843.40499999999997</v>
      </c>
      <c r="BD113" s="27">
        <f>IF($O113&gt;=BD$1,$S113+$Y113+$Z113,$Y113+$Z113)</f>
        <v>843.40499999999997</v>
      </c>
      <c r="BE113" s="27">
        <f>IF($O113&gt;=BE$1,$S113+$Y113+$Z113,$Y113+$Z113)</f>
        <v>843.40499999999997</v>
      </c>
      <c r="BF113" s="27">
        <f>IF($O113&gt;=BF$1,$S113+$Y113+$Z113,$Y113+$Z113)</f>
        <v>843.40499999999997</v>
      </c>
      <c r="BG113" s="27">
        <f>IF($O113&gt;=BG$1,$S113+$Y113+$Z113,$Y113+$Z113)</f>
        <v>843.40499999999997</v>
      </c>
      <c r="BH113" s="27">
        <f>IF($O113&gt;=BH$1,$S113+$Y113+$Z113,$Y113+$Z113)</f>
        <v>843.40499999999997</v>
      </c>
      <c r="BI113" s="27">
        <f>IF($O113&gt;=BI$1,$S113+$Y113+$Z113,$Y113+$Z113)</f>
        <v>843.40499999999997</v>
      </c>
      <c r="BJ113" s="27">
        <f>IF($O113&gt;=BJ$1,$S113+$Y113+$Z113,$Y113+$Z113)</f>
        <v>843.40499999999997</v>
      </c>
      <c r="BK113" s="27">
        <f>IF($O113&gt;=BK$1,$S113+$Y113+$Z113,$Y113+$Z113)</f>
        <v>843.40499999999997</v>
      </c>
      <c r="BL113" s="27">
        <f>IF($O113&gt;=BL$1,$S113+$Y113+$Z113,$Y113+$Z113)</f>
        <v>843.40499999999997</v>
      </c>
      <c r="BM113" s="27">
        <f>IF($O113&gt;=BM$1,$S113+$Y113+$Z113,$Y113+$Z113)</f>
        <v>843.40499999999997</v>
      </c>
      <c r="BN113" s="27">
        <f>IF($O113&gt;=BN$1,$S113+$Y113+$Z113,$Y113+$Z113)</f>
        <v>843.40499999999997</v>
      </c>
      <c r="BO113" s="27">
        <f>IF($O113&gt;=BO$1,$S113+$Y113+$Z113,$Y113+$Z113)</f>
        <v>843.40499999999997</v>
      </c>
      <c r="BP113" s="27">
        <f>IF($O113&gt;=BP$1,$S113+$Y113+$Z113,$Y113+$Z113)</f>
        <v>843.40499999999997</v>
      </c>
      <c r="BQ113" s="27">
        <f>IF($O113&gt;=BQ$1,$S113+$Y113+$Z113,$Y113+$Z113)</f>
        <v>843.40499999999997</v>
      </c>
      <c r="BR113" s="27">
        <f>IF($O113&gt;=BR$1,$S113+$Y113+$Z113,$Y113+$Z113)</f>
        <v>843.40499999999997</v>
      </c>
      <c r="BS113" s="27">
        <f>IF($O113&gt;=BS$1,$S113+$Y113+$Z113,$Y113+$Z113)</f>
        <v>843.40499999999997</v>
      </c>
      <c r="BT113" s="27">
        <f>IF($O113&gt;=BT$1,$S113+$Y113+$Z113,$Y113+$Z113)</f>
        <v>843.40499999999997</v>
      </c>
      <c r="BU113" s="27">
        <f>IF($O113&gt;=BU$1,$S113+$Y113+$Z113,$Y113+$Z113)</f>
        <v>843.40499999999997</v>
      </c>
      <c r="BV113" s="27">
        <f>IF($O113&gt;=BV$1,$S113+$Y113+$Z113,$Y113+$Z113)</f>
        <v>843.40499999999997</v>
      </c>
      <c r="BW113" s="27">
        <f>IF($O113&gt;=BW$1,$S113+$Y113+$Z113,$Y113+$Z113)</f>
        <v>843.40499999999997</v>
      </c>
      <c r="BX113" s="27">
        <f>IF($O113&gt;=BX$1,$S113+$Y113+$Z113,$Y113+$Z113)</f>
        <v>843.40499999999997</v>
      </c>
      <c r="BY113" s="27">
        <f>IF($O113&gt;=BY$1,$S113+$Y113+$Z113,$Y113+$Z113)</f>
        <v>843.40499999999997</v>
      </c>
      <c r="BZ113" s="27">
        <f>IF($O113&gt;=BZ$1,$S113+$Y113+$Z113,$Y113+$Z113)</f>
        <v>843.40499999999997</v>
      </c>
      <c r="CA113" s="27">
        <f>IF($O113&gt;=CA$1,$S113+$Y113+$Z113,$Y113+$Z113)</f>
        <v>843.40499999999997</v>
      </c>
      <c r="CB113" s="27">
        <f>IF($O113&gt;=CB$1,$S113+$Y113+$Z113,$Y113+$Z113)</f>
        <v>843.40499999999997</v>
      </c>
      <c r="CC113" s="27">
        <f>IF($O113&gt;=CC$1,$S113+$Y113+$Z113,$Y113+$Z113)</f>
        <v>843.40499999999997</v>
      </c>
      <c r="CD113" s="27">
        <f>IF($O113&gt;=CD$1,$S113+$Y113+$Z113,$Y113+$Z113)</f>
        <v>843.40499999999997</v>
      </c>
      <c r="CE113" s="27">
        <f>IF($O113&gt;=CE$1,$S113+$Y113+$Z113,$Y113+$Z113)</f>
        <v>843.40499999999997</v>
      </c>
      <c r="CF113" s="27">
        <f>IF($O113&gt;=CF$1,$S113+$Y113+$Z113,$Y113+$Z113)</f>
        <v>843.40499999999997</v>
      </c>
      <c r="CG113" s="27">
        <f>IF($O113&gt;=CG$1,$S113+$Y113+$Z113,$Y113+$Z113)</f>
        <v>843.40499999999997</v>
      </c>
      <c r="CH113" s="27">
        <f>IF($O113&gt;=CH$1,$S113+$Y113+$Z113,$Y113+$Z113)</f>
        <v>843.40499999999997</v>
      </c>
      <c r="CI113" s="27">
        <f>IF($O113&gt;=CI$1,$S113+$Y113+$Z113,$Y113+$Z113)</f>
        <v>843.40499999999997</v>
      </c>
      <c r="CJ113" s="27">
        <f>IF($O113&gt;=CJ$1,$S113+$Y113+$Z113,$Y113+$Z113)</f>
        <v>843.40499999999997</v>
      </c>
      <c r="CK113" s="27">
        <f>IF($O113&gt;=CK$1,$S113+$Y113+$Z113,$Y113+$Z113)</f>
        <v>843.40499999999997</v>
      </c>
      <c r="CL113" s="27">
        <f>IF($O113&gt;=CL$1,$S113+$Y113+$Z113,$Y113+$Z113)</f>
        <v>843.40499999999997</v>
      </c>
      <c r="CM113" s="27">
        <f>IF($O113&gt;=CM$1,$S113+$Y113+$Z113,$Y113+$Z113)</f>
        <v>843.40499999999997</v>
      </c>
      <c r="CN113" s="27">
        <f>IF($O113&gt;=CN$1,$S113+$Y113,$Y113)</f>
        <v>443.40500000000003</v>
      </c>
      <c r="CO113" s="27">
        <f>IF($O113&gt;=CO$1,$S113+$Y113,$Y113)</f>
        <v>443.40500000000003</v>
      </c>
      <c r="CP113" s="27">
        <f>IF($O113&gt;=CP$1,$S113+$Y113,$Y113)</f>
        <v>443.40500000000003</v>
      </c>
      <c r="CQ113" s="27">
        <f>IF($O113&gt;=CQ$1,$S113+$Y113,$Y113)</f>
        <v>443.40500000000003</v>
      </c>
      <c r="CR113" s="27">
        <f>IF($O113&gt;=CR$1,$S113+$Y113,$Y113)</f>
        <v>443.40500000000003</v>
      </c>
      <c r="CS113" s="27">
        <f>IF($O113&gt;=CS$1,$S113+$Y113,$Y113)</f>
        <v>443.40500000000003</v>
      </c>
      <c r="CT113" s="27">
        <f>IF($O113&gt;=CT$1,$S113+$Y113,$Y113)</f>
        <v>443.40500000000003</v>
      </c>
      <c r="CU113" s="27">
        <f>IF($O113&gt;=CU$1,$S113+$Y113,$Y113)</f>
        <v>443.40500000000003</v>
      </c>
      <c r="CV113" s="27">
        <f>IF($O113&gt;=CV$1,$S113+$Y113,$Y113)</f>
        <v>443.40500000000003</v>
      </c>
      <c r="CW113" s="27">
        <f>IF($O113&gt;=CW$1,$S113+$Y113,$Y113)</f>
        <v>443.40500000000003</v>
      </c>
      <c r="CX113" s="27">
        <f>IF($O113&gt;=CX$1,$S113+$Y113,$Y113)</f>
        <v>443.40500000000003</v>
      </c>
      <c r="CY113" s="27">
        <f>IF($O113&gt;=CY$1,$S113+$Y113,$Y113)</f>
        <v>443.40500000000003</v>
      </c>
      <c r="CZ113" s="27">
        <f>IF($O113&gt;=CZ$1,$S113+$Y113,$Y113)</f>
        <v>443.40500000000003</v>
      </c>
      <c r="DA113" s="27">
        <f>IF($O113&gt;=DA$1,$S113+$Y113,$Y113)</f>
        <v>443.40500000000003</v>
      </c>
      <c r="DB113" s="27">
        <f>IF($O113&gt;=DB$1,$S113+$Y113,$Y113)</f>
        <v>443.40500000000003</v>
      </c>
      <c r="DC113" s="27">
        <f>IF($O113&gt;=DC$1,$S113+$Y113,$Y113)</f>
        <v>443.40500000000003</v>
      </c>
      <c r="DD113" s="27">
        <f>IF($O113&gt;=DD$1,$S113+$Y113,$Y113)</f>
        <v>443.40500000000003</v>
      </c>
      <c r="DE113" s="27">
        <f>IF($O113&gt;=DE$1,$S113+$Y113,$Y113)</f>
        <v>443.40500000000003</v>
      </c>
      <c r="DF113" s="27">
        <f>IF($O113&gt;=DF$1,$S113+$Y113,$Y113)</f>
        <v>443.40500000000003</v>
      </c>
      <c r="DG113" s="27">
        <f>IF($O113&gt;=DG$1,$S113+$Y113,$Y113)</f>
        <v>443.40500000000003</v>
      </c>
      <c r="DH113" s="27">
        <f>IF($O113&gt;=DH$1,$S113+$Y113,$Y113)</f>
        <v>443.40500000000003</v>
      </c>
      <c r="DI113" s="27">
        <f>IF($O113&gt;=DI$1,$S113+$Y113,$Y113)</f>
        <v>443.40500000000003</v>
      </c>
      <c r="DJ113" s="27">
        <f>IF($O113&gt;=DJ$1,$S113+$Y113,$Y113)</f>
        <v>443.40500000000003</v>
      </c>
      <c r="DK113" s="27">
        <f>IF($O113&gt;=DK$1,$S113+$Y113,$Y113)</f>
        <v>443.40500000000003</v>
      </c>
      <c r="DL113" s="27">
        <f>IF($O113&gt;=DL$1,$S113+$Y113,$Y113)</f>
        <v>443.40500000000003</v>
      </c>
      <c r="DM113" s="27">
        <f>IF($O113&gt;=DM$1,$S113+$Y113,$Y113)</f>
        <v>443.40500000000003</v>
      </c>
      <c r="DN113" s="27">
        <f>IF($O113&gt;=DN$1,$S113+$Y113,$Y113)</f>
        <v>443.40500000000003</v>
      </c>
      <c r="DO113" s="27">
        <f>IF($O113&gt;=DO$1,$S113+$Y113,$Y113)</f>
        <v>443.40500000000003</v>
      </c>
      <c r="DP113" s="27">
        <f>IF($O113&gt;=DP$1,$S113+$Y113,$Y113)</f>
        <v>443.40500000000003</v>
      </c>
      <c r="DQ113" s="27">
        <f>IF($O113&gt;=DQ$1,$S113+$Y113,$Y113)</f>
        <v>443.40500000000003</v>
      </c>
      <c r="DR113" s="27">
        <f>IF($O113&gt;=DR$1,$S113+$Y113,$Y113)</f>
        <v>443.40500000000003</v>
      </c>
      <c r="DS113" s="27">
        <f>IF($O113&gt;=DS$1,$S113+$Y113,$Y113)</f>
        <v>443.40500000000003</v>
      </c>
      <c r="DT113" s="27">
        <f>IF($O113&gt;=DT$1,$S113+$Y113,$Y113)</f>
        <v>443.40500000000003</v>
      </c>
      <c r="DU113" s="27">
        <f>IF($O113&gt;=DU$1,$S113+$Y113,$Y113)</f>
        <v>443.40500000000003</v>
      </c>
      <c r="DV113" s="27">
        <f>IF($O113&gt;=DV$1,$S113+$Y113,$Y113)</f>
        <v>443.40500000000003</v>
      </c>
      <c r="DW113" s="27">
        <f>IF($O113&gt;=DW$1,$S113+$Y113,$Y113)</f>
        <v>443.40500000000003</v>
      </c>
      <c r="DX113" s="27">
        <f>IF($O113&gt;=DX$1,$S113+$Y113,$Y113)</f>
        <v>443.40500000000003</v>
      </c>
      <c r="DY113" s="27">
        <f>IF($O113&gt;=DY$1,$S113+$Y113,$Y113)</f>
        <v>443.40500000000003</v>
      </c>
      <c r="DZ113" s="27">
        <f>IF($O113&gt;=DZ$1,$S113+$Y113,$Y113)</f>
        <v>443.40500000000003</v>
      </c>
      <c r="EA113" s="27">
        <f>IF($O113&gt;=EA$1,$S113+$Y113,$Y113)</f>
        <v>443.40500000000003</v>
      </c>
      <c r="EB113" s="27">
        <f>IF($O113&gt;=EB$1,$S113+$Y113,$Y113)</f>
        <v>443.40500000000003</v>
      </c>
      <c r="EC113" s="27">
        <f>IF($O113&gt;=EC$1,$S113+$Y113,$Y113)</f>
        <v>443.40500000000003</v>
      </c>
      <c r="ED113" s="27">
        <f>IF($O113&gt;=ED$1,$S113+$Y113,$Y113)</f>
        <v>443.40500000000003</v>
      </c>
      <c r="EE113" s="27">
        <f>IF($O113&gt;=EE$1,$S113+$Y113,$Y113)</f>
        <v>443.40500000000003</v>
      </c>
      <c r="EF113" s="27">
        <f>IF($O113&gt;=EF$1,$S113+$Y113,$Y113)</f>
        <v>443.40500000000003</v>
      </c>
      <c r="EG113" s="27">
        <f>IF($O113&gt;=EG$1,$S113+$Y113,$Y113)</f>
        <v>443.40500000000003</v>
      </c>
      <c r="EH113" s="27">
        <f>IF($O113&gt;=EH$1,$S113+$Y113,$Y113)</f>
        <v>443.40500000000003</v>
      </c>
      <c r="EI113" s="27">
        <f>IF($O113&gt;=EI$1,$S113+$Y113,$Y113)</f>
        <v>443.40500000000003</v>
      </c>
      <c r="EJ113" s="27">
        <f>IF($O113&gt;=EJ$1,$S113+$Y113,$Y113)</f>
        <v>443.40500000000003</v>
      </c>
      <c r="EK113" s="27">
        <f>IF($O113&gt;=EK$1,$S113+$Y113,$Y113)</f>
        <v>443.40500000000003</v>
      </c>
      <c r="EL113" s="27">
        <f>IF($O113&gt;=EL$1,$S113+$Y113,$Y113)</f>
        <v>443.40500000000003</v>
      </c>
      <c r="EM113" s="27">
        <f>IF($O113&gt;=EM$1,$S113+$Y113,$Y113)</f>
        <v>443.40500000000003</v>
      </c>
      <c r="EN113" s="27">
        <f>IF($O113&gt;=EN$1,$S113+$Y113,$Y113)</f>
        <v>443.40500000000003</v>
      </c>
      <c r="EO113" s="27">
        <f>IF($O113&gt;=EO$1,$S113+$Y113,$Y113)</f>
        <v>443.40500000000003</v>
      </c>
      <c r="EP113" s="27">
        <f>IF($O113&gt;=EP$1,$S113+$Y113,$Y113)</f>
        <v>443.40500000000003</v>
      </c>
      <c r="EQ113" s="27">
        <f>IF($O113&gt;=EQ$1,$S113+$Y113,$Y113)</f>
        <v>443.40500000000003</v>
      </c>
      <c r="ER113" s="27">
        <f>IF($O113&gt;=ER$1,$S113+$Y113,$Y113)</f>
        <v>443.40500000000003</v>
      </c>
      <c r="ES113" s="27">
        <f>IF($O113&gt;=ES$1,$S113+$Y113,$Y113)</f>
        <v>443.40500000000003</v>
      </c>
      <c r="ET113" s="27">
        <f>IF($O113&gt;=ET$1,$S113+$Y113,$Y113)</f>
        <v>443.40500000000003</v>
      </c>
      <c r="EU113" s="27">
        <f>IF($O113&gt;=EU$1,$S113+$Y113,$Y113)</f>
        <v>443.40500000000003</v>
      </c>
      <c r="EV113" s="27">
        <f>IF($O113&gt;=EV$1,$S113,0)</f>
        <v>443.40500000000003</v>
      </c>
      <c r="EW113" s="27">
        <f>IF($O113&gt;=EW$1,$S113,0)</f>
        <v>443.40500000000003</v>
      </c>
      <c r="EX113" s="27">
        <f>IF($O113&gt;=EX$1,$S113,0)</f>
        <v>443.40500000000003</v>
      </c>
      <c r="EY113" s="27">
        <f>IF($O113&gt;=EY$1,$S113,0)</f>
        <v>443.40500000000003</v>
      </c>
      <c r="EZ113" s="27">
        <f>IF($O113&gt;=EZ$1,$S113,0)</f>
        <v>443.40500000000003</v>
      </c>
      <c r="FA113" s="27">
        <f>IF($O113&gt;=FA$1,$S113,0)</f>
        <v>443.40500000000003</v>
      </c>
      <c r="FB113" s="27">
        <f>IF($O113&gt;=FB$1,$S113,0)</f>
        <v>443.40500000000003</v>
      </c>
      <c r="FC113" s="27">
        <f>IF($O113&gt;=FC$1,$S113,0)</f>
        <v>443.40500000000003</v>
      </c>
      <c r="FD113" s="27">
        <f>IF($O113&gt;=FD$1,$S113,0)</f>
        <v>443.40500000000003</v>
      </c>
      <c r="FE113" s="27">
        <f>IF($O113&gt;=FE$1,$S113,0)</f>
        <v>443.40500000000003</v>
      </c>
      <c r="FF113" s="27">
        <f>IF($O113&gt;=FF$1,$S113,0)</f>
        <v>443.40500000000003</v>
      </c>
      <c r="FG113" s="27">
        <f>IF($O113&gt;=FG$1,$S113,0)</f>
        <v>443.40500000000003</v>
      </c>
      <c r="FH113" s="27">
        <f>IF($O113&gt;=FH$1,$S113,0)</f>
        <v>443.40500000000003</v>
      </c>
      <c r="FI113" s="27">
        <f>IF($O113&gt;=FI$1,$S113,0)</f>
        <v>443.40500000000003</v>
      </c>
      <c r="FJ113" s="27">
        <f>IF($O113&gt;=FJ$1,$S113,0)</f>
        <v>443.40500000000003</v>
      </c>
      <c r="FK113" s="27">
        <f>IF($O113&gt;=FK$1,$S113,0)</f>
        <v>443.40500000000003</v>
      </c>
      <c r="FL113" s="27">
        <f>IF($O113&gt;=FL$1,$S113,0)</f>
        <v>443.40500000000003</v>
      </c>
      <c r="FM113" s="27">
        <f>IF($O113&gt;=FM$1,$S113,0)</f>
        <v>443.40500000000003</v>
      </c>
      <c r="FN113" s="27">
        <f>IF($O113&gt;=FN$1,$S113,0)</f>
        <v>443.40500000000003</v>
      </c>
      <c r="FO113" s="27">
        <f>IF($O113&gt;=FO$1,$S113,0)</f>
        <v>443.40500000000003</v>
      </c>
      <c r="FP113" s="27">
        <f>IF($O113&gt;=FP$1,$S113,0)</f>
        <v>443.40500000000003</v>
      </c>
      <c r="FQ113" s="27">
        <f>IF($O113&gt;=FQ$1,$S113,0)</f>
        <v>443.40500000000003</v>
      </c>
      <c r="FR113" s="27">
        <f>IF($O113&gt;=FR$1,$S113,0)</f>
        <v>443.40500000000003</v>
      </c>
      <c r="FS113" s="27">
        <f>IF($O113&gt;=FS$1,$S113,0)</f>
        <v>443.40500000000003</v>
      </c>
      <c r="FT113" s="27">
        <f>IF($O113&gt;=FT$1,$S113,0)</f>
        <v>443.40500000000003</v>
      </c>
      <c r="FU113" s="27">
        <f>IF($O113&gt;=FU$1,$S113,0)</f>
        <v>443.40500000000003</v>
      </c>
      <c r="FV113" s="27">
        <f>IF($O113&gt;=FV$1,$S113,0)</f>
        <v>443.40500000000003</v>
      </c>
      <c r="FW113" s="27">
        <f>IF($O113&gt;=FW$1,$S113,0)</f>
        <v>443.40500000000003</v>
      </c>
      <c r="FX113" s="27">
        <f>IF($O113&gt;=FX$1,$S113,0)</f>
        <v>443.40500000000003</v>
      </c>
      <c r="FY113" s="27">
        <f>IF($O113&gt;=FY$1,$S113,0)</f>
        <v>443.40500000000003</v>
      </c>
      <c r="FZ113" s="27">
        <f>IF($O113&gt;=FZ$1,$S113,0)</f>
        <v>443.40500000000003</v>
      </c>
      <c r="GA113" s="27">
        <f>IF($O113&gt;=GA$1,$S113,0)</f>
        <v>443.40500000000003</v>
      </c>
      <c r="GB113" s="27">
        <f>IF($O113&gt;=GB$1,$S113,0)</f>
        <v>443.40500000000003</v>
      </c>
      <c r="GC113" s="27">
        <f>IF($O113&gt;=GC$1,$S113,0)</f>
        <v>443.40500000000003</v>
      </c>
      <c r="GD113" s="27">
        <f>IF($O113&gt;=GD$1,$S113,0)</f>
        <v>443.40500000000003</v>
      </c>
      <c r="GE113" s="27">
        <f>IF($O113&gt;=GE$1,$S113,0)</f>
        <v>443.40500000000003</v>
      </c>
      <c r="GF113" s="27">
        <f>IF($O113&gt;=GF$1,$S113,0)</f>
        <v>443.40500000000003</v>
      </c>
      <c r="GG113" s="27">
        <f>IF($O113&gt;=GG$1,$S113,0)</f>
        <v>443.40500000000003</v>
      </c>
      <c r="GH113" s="27">
        <f>IF($O113&gt;=GH$1,$S113,0)</f>
        <v>443.40500000000003</v>
      </c>
      <c r="GI113" s="27">
        <f>IF($O113&gt;=GI$1,$S113,0)</f>
        <v>443.40500000000003</v>
      </c>
      <c r="GJ113" s="27">
        <f>IF($O113&gt;=GJ$1,$S113,0)</f>
        <v>443.40500000000003</v>
      </c>
      <c r="GK113" s="27">
        <f>IF($O113&gt;=GK$1,$S113,0)</f>
        <v>443.40500000000003</v>
      </c>
      <c r="GL113" s="27">
        <f>IF($O113&gt;=GL$1,$S113,0)</f>
        <v>443.40500000000003</v>
      </c>
      <c r="GM113" s="27">
        <f>IF($O113&gt;=GM$1,$S113,0)</f>
        <v>443.40500000000003</v>
      </c>
      <c r="GN113" s="27">
        <f>IF($O113&gt;=GN$1,$S113,0)</f>
        <v>443.40500000000003</v>
      </c>
      <c r="GO113" s="27">
        <f>IF($O113&gt;=GO$1,$S113,0)</f>
        <v>443.40500000000003</v>
      </c>
      <c r="GP113" s="27">
        <f>IF($O113&gt;=GP$1,$S113,0)</f>
        <v>443.40500000000003</v>
      </c>
      <c r="GQ113" s="27">
        <f>IF($O113&gt;=GQ$1,$S113,0)</f>
        <v>443.40500000000003</v>
      </c>
      <c r="GR113" s="27">
        <f>IF($O113&gt;=GR$1,$S113,0)</f>
        <v>443.40500000000003</v>
      </c>
      <c r="GS113" s="27">
        <f>IF($O113&gt;=GS$1,$S113,0)</f>
        <v>443.40500000000003</v>
      </c>
      <c r="GT113" s="27">
        <f>IF($O113&gt;=GT$1,$S113,0)</f>
        <v>443.40500000000003</v>
      </c>
      <c r="GU113" s="27">
        <f>IF($O113&gt;=GU$1,$S113,0)</f>
        <v>443.40500000000003</v>
      </c>
      <c r="GV113" s="27">
        <f>IF($O113&gt;=GV$1,$S113,0)</f>
        <v>443.40500000000003</v>
      </c>
      <c r="GW113" s="27">
        <f>IF($O113&gt;=GW$1,$S113,0)</f>
        <v>443.40500000000003</v>
      </c>
      <c r="GX113" s="27">
        <f>IF($O113&gt;=GX$1,$S113,0)</f>
        <v>0</v>
      </c>
      <c r="GY113" s="27">
        <f>IF($O113&gt;=GY$1,$S113,0)</f>
        <v>0</v>
      </c>
      <c r="GZ113" s="27">
        <f>IF($O113&gt;=GZ$1,$S113,0)</f>
        <v>0</v>
      </c>
      <c r="HA113" s="27">
        <f>IF($O113&gt;=HA$1,$S113,0)</f>
        <v>0</v>
      </c>
      <c r="HB113" s="27">
        <f>IF($O113&gt;=HB$1,$S113,0)</f>
        <v>0</v>
      </c>
      <c r="HC113" s="27">
        <f>IF($O113&gt;=HC$1,$S113,0)</f>
        <v>0</v>
      </c>
    </row>
    <row r="114" spans="1:211">
      <c r="A114" s="3">
        <v>158933</v>
      </c>
      <c r="B114" s="3" t="s">
        <v>120</v>
      </c>
      <c r="C114" s="3" t="s">
        <v>104</v>
      </c>
      <c r="D114" s="3">
        <v>71</v>
      </c>
      <c r="E114" s="4">
        <v>39938</v>
      </c>
      <c r="F114" s="5">
        <v>9.131506849315068</v>
      </c>
      <c r="G114" s="3" t="s">
        <v>99</v>
      </c>
      <c r="H114" s="4">
        <v>17206</v>
      </c>
      <c r="I114" s="9" t="s">
        <v>832</v>
      </c>
      <c r="J114" s="5">
        <v>1348.6</v>
      </c>
      <c r="K114" s="31">
        <v>310</v>
      </c>
      <c r="L114" s="32">
        <v>9</v>
      </c>
      <c r="M114" s="33">
        <f>VLOOKUP(L114,FIND,3,TRUE)</f>
        <v>1</v>
      </c>
      <c r="N114" s="32">
        <f>IF(L114&gt;30,180,VLOOKUP(L114,TEMPO,2,FALSE))</f>
        <v>54</v>
      </c>
      <c r="O114" s="32">
        <f>IF(R114&gt;0,4,N114)</f>
        <v>4</v>
      </c>
      <c r="P114" s="96">
        <f>J114*M114*L114</f>
        <v>12137.4</v>
      </c>
      <c r="Q114" s="96">
        <f>10934.45*2</f>
        <v>21868.9</v>
      </c>
      <c r="R114" s="96">
        <f>IF(P114&lt;=Q114,P114/4,0)</f>
        <v>3034.35</v>
      </c>
      <c r="S114" s="5">
        <f>IF(P114&gt;=Q114,P114/N114,0)</f>
        <v>0</v>
      </c>
      <c r="T114" s="3"/>
      <c r="U114" s="3">
        <f>IF(T114="",1,0)</f>
        <v>1</v>
      </c>
      <c r="V114" s="3">
        <v>318</v>
      </c>
      <c r="W114" s="5">
        <v>0</v>
      </c>
      <c r="X114" s="5">
        <v>402.65</v>
      </c>
      <c r="Y114" s="5">
        <f>X114*W114</f>
        <v>0</v>
      </c>
      <c r="Z114" s="5">
        <v>400</v>
      </c>
      <c r="AA114" s="5">
        <f>S114+Y114+Z114</f>
        <v>400</v>
      </c>
      <c r="AB114" s="39">
        <f>(J114/12+J114/12*1.3333333333+450/12+J114/30*6/12+J114)*1.3+Y114+Z114+153.9</f>
        <v>2725.9457777729081</v>
      </c>
      <c r="AC114" s="39" t="s">
        <v>104</v>
      </c>
      <c r="AD114" s="39">
        <f>J114*1.3+400+153.9</f>
        <v>2307.08</v>
      </c>
      <c r="AE114" s="39">
        <f>SUMIFS('CUSTO MENSAL FUNC NOVO'!H:H,'CUSTO MENSAL FUNC NOVO'!A:A,'VALORES MENSAIS'!AC114)</f>
        <v>2035.3799999999999</v>
      </c>
      <c r="AF114" s="27">
        <f>IF($R114&gt;0,$R114,$S114)+$Y114+$Z114</f>
        <v>3434.35</v>
      </c>
      <c r="AG114" s="27">
        <f>IF($R114&gt;0,$R114,$S114)+$Y114+$Z114</f>
        <v>3434.35</v>
      </c>
      <c r="AH114" s="27">
        <f>IF($R114&gt;0,$R114,$S114)+$Y114+$Z114</f>
        <v>3434.35</v>
      </c>
      <c r="AI114" s="27">
        <f>IF($R114&gt;0,$R114,$S114)+$Y114+$Z114</f>
        <v>3434.35</v>
      </c>
      <c r="AJ114" s="27">
        <f>IF($O114&gt;=AJ$1,$S114+$Y114+$Z114,$Y114+$Z114)</f>
        <v>400</v>
      </c>
      <c r="AK114" s="27">
        <f>IF($O114&gt;=AK$1,$S114+$Y114+$Z114,$Y114+$Z114)</f>
        <v>400</v>
      </c>
      <c r="AL114" s="27">
        <f>IF($O114&gt;=AL$1,$S114+$Y114+$Z114,$Y114+$Z114)</f>
        <v>400</v>
      </c>
      <c r="AM114" s="27">
        <f>IF($O114&gt;=AM$1,$S114+$Y114+$Z114,$Y114+$Z114)</f>
        <v>400</v>
      </c>
      <c r="AN114" s="27">
        <f>IF($O114&gt;=AN$1,$S114+$Y114+$Z114,$Y114+$Z114)</f>
        <v>400</v>
      </c>
      <c r="AO114" s="27">
        <f>IF($O114&gt;=AO$1,$S114+$Y114+$Z114,$Y114+$Z114)</f>
        <v>400</v>
      </c>
      <c r="AP114" s="27">
        <f>IF($O114&gt;=AP$1,$S114+$Y114+$Z114,$Y114+$Z114)</f>
        <v>400</v>
      </c>
      <c r="AQ114" s="27">
        <f>IF($O114&gt;=AQ$1,$S114+$Y114+$Z114,$Y114+$Z114)</f>
        <v>400</v>
      </c>
      <c r="AR114" s="27">
        <f>IF($O114&gt;=AR$1,$S114+$Y114+$Z114,$Y114+$Z114)</f>
        <v>400</v>
      </c>
      <c r="AS114" s="27">
        <f>IF($O114&gt;=AS$1,$S114+$Y114+$Z114,$Y114+$Z114)</f>
        <v>400</v>
      </c>
      <c r="AT114" s="27">
        <f>IF($O114&gt;=AT$1,$S114+$Y114+$Z114,$Y114+$Z114)</f>
        <v>400</v>
      </c>
      <c r="AU114" s="27">
        <f>IF($O114&gt;=AU$1,$S114+$Y114+$Z114,$Y114+$Z114)</f>
        <v>400</v>
      </c>
      <c r="AV114" s="27">
        <f>IF($O114&gt;=AV$1,$S114+$Y114+$Z114,$Y114+$Z114)</f>
        <v>400</v>
      </c>
      <c r="AW114" s="27">
        <f>IF($O114&gt;=AW$1,$S114+$Y114+$Z114,$Y114+$Z114)</f>
        <v>400</v>
      </c>
      <c r="AX114" s="27">
        <f>IF($O114&gt;=AX$1,$S114+$Y114+$Z114,$Y114+$Z114)</f>
        <v>400</v>
      </c>
      <c r="AY114" s="27">
        <f>IF($O114&gt;=AY$1,$S114+$Y114+$Z114,$Y114+$Z114)</f>
        <v>400</v>
      </c>
      <c r="AZ114" s="27">
        <f>IF($O114&gt;=AZ$1,$S114+$Y114+$Z114,$Y114+$Z114)</f>
        <v>400</v>
      </c>
      <c r="BA114" s="27">
        <f>IF($O114&gt;=BA$1,$S114+$Y114+$Z114,$Y114+$Z114)</f>
        <v>400</v>
      </c>
      <c r="BB114" s="27">
        <f>IF($O114&gt;=BB$1,$S114+$Y114+$Z114,$Y114+$Z114)</f>
        <v>400</v>
      </c>
      <c r="BC114" s="27">
        <f>IF($O114&gt;=BC$1,$S114+$Y114+$Z114,$Y114+$Z114)</f>
        <v>400</v>
      </c>
      <c r="BD114" s="27">
        <f>IF($O114&gt;=BD$1,$S114+$Y114+$Z114,$Y114+$Z114)</f>
        <v>400</v>
      </c>
      <c r="BE114" s="27">
        <f>IF($O114&gt;=BE$1,$S114+$Y114+$Z114,$Y114+$Z114)</f>
        <v>400</v>
      </c>
      <c r="BF114" s="27">
        <f>IF($O114&gt;=BF$1,$S114+$Y114+$Z114,$Y114+$Z114)</f>
        <v>400</v>
      </c>
      <c r="BG114" s="27">
        <f>IF($O114&gt;=BG$1,$S114+$Y114+$Z114,$Y114+$Z114)</f>
        <v>400</v>
      </c>
      <c r="BH114" s="27">
        <f>IF($O114&gt;=BH$1,$S114+$Y114+$Z114,$Y114+$Z114)</f>
        <v>400</v>
      </c>
      <c r="BI114" s="27">
        <f>IF($O114&gt;=BI$1,$S114+$Y114+$Z114,$Y114+$Z114)</f>
        <v>400</v>
      </c>
      <c r="BJ114" s="27">
        <f>IF($O114&gt;=BJ$1,$S114+$Y114+$Z114,$Y114+$Z114)</f>
        <v>400</v>
      </c>
      <c r="BK114" s="27">
        <f>IF($O114&gt;=BK$1,$S114+$Y114+$Z114,$Y114+$Z114)</f>
        <v>400</v>
      </c>
      <c r="BL114" s="27">
        <f>IF($O114&gt;=BL$1,$S114+$Y114+$Z114,$Y114+$Z114)</f>
        <v>400</v>
      </c>
      <c r="BM114" s="27">
        <f>IF($O114&gt;=BM$1,$S114+$Y114+$Z114,$Y114+$Z114)</f>
        <v>400</v>
      </c>
      <c r="BN114" s="27">
        <f>IF($O114&gt;=BN$1,$S114+$Y114+$Z114,$Y114+$Z114)</f>
        <v>400</v>
      </c>
      <c r="BO114" s="27">
        <f>IF($O114&gt;=BO$1,$S114+$Y114+$Z114,$Y114+$Z114)</f>
        <v>400</v>
      </c>
      <c r="BP114" s="27">
        <f>IF($O114&gt;=BP$1,$S114+$Y114+$Z114,$Y114+$Z114)</f>
        <v>400</v>
      </c>
      <c r="BQ114" s="27">
        <f>IF($O114&gt;=BQ$1,$S114+$Y114+$Z114,$Y114+$Z114)</f>
        <v>400</v>
      </c>
      <c r="BR114" s="27">
        <f>IF($O114&gt;=BR$1,$S114+$Y114+$Z114,$Y114+$Z114)</f>
        <v>400</v>
      </c>
      <c r="BS114" s="27">
        <f>IF($O114&gt;=BS$1,$S114+$Y114+$Z114,$Y114+$Z114)</f>
        <v>400</v>
      </c>
      <c r="BT114" s="27">
        <f>IF($O114&gt;=BT$1,$S114+$Y114+$Z114,$Y114+$Z114)</f>
        <v>400</v>
      </c>
      <c r="BU114" s="27">
        <f>IF($O114&gt;=BU$1,$S114+$Y114+$Z114,$Y114+$Z114)</f>
        <v>400</v>
      </c>
      <c r="BV114" s="27">
        <f>IF($O114&gt;=BV$1,$S114+$Y114+$Z114,$Y114+$Z114)</f>
        <v>400</v>
      </c>
      <c r="BW114" s="27">
        <f>IF($O114&gt;=BW$1,$S114+$Y114+$Z114,$Y114+$Z114)</f>
        <v>400</v>
      </c>
      <c r="BX114" s="27">
        <f>IF($O114&gt;=BX$1,$S114+$Y114+$Z114,$Y114+$Z114)</f>
        <v>400</v>
      </c>
      <c r="BY114" s="27">
        <f>IF($O114&gt;=BY$1,$S114+$Y114+$Z114,$Y114+$Z114)</f>
        <v>400</v>
      </c>
      <c r="BZ114" s="27">
        <f>IF($O114&gt;=BZ$1,$S114+$Y114+$Z114,$Y114+$Z114)</f>
        <v>400</v>
      </c>
      <c r="CA114" s="27">
        <f>IF($O114&gt;=CA$1,$S114+$Y114+$Z114,$Y114+$Z114)</f>
        <v>400</v>
      </c>
      <c r="CB114" s="27">
        <f>IF($O114&gt;=CB$1,$S114+$Y114+$Z114,$Y114+$Z114)</f>
        <v>400</v>
      </c>
      <c r="CC114" s="27">
        <f>IF($O114&gt;=CC$1,$S114+$Y114+$Z114,$Y114+$Z114)</f>
        <v>400</v>
      </c>
      <c r="CD114" s="27">
        <f>IF($O114&gt;=CD$1,$S114+$Y114+$Z114,$Y114+$Z114)</f>
        <v>400</v>
      </c>
      <c r="CE114" s="27">
        <f>IF($O114&gt;=CE$1,$S114+$Y114+$Z114,$Y114+$Z114)</f>
        <v>400</v>
      </c>
      <c r="CF114" s="27">
        <f>IF($O114&gt;=CF$1,$S114+$Y114+$Z114,$Y114+$Z114)</f>
        <v>400</v>
      </c>
      <c r="CG114" s="27">
        <f>IF($O114&gt;=CG$1,$S114+$Y114+$Z114,$Y114+$Z114)</f>
        <v>400</v>
      </c>
      <c r="CH114" s="27">
        <f>IF($O114&gt;=CH$1,$S114+$Y114+$Z114,$Y114+$Z114)</f>
        <v>400</v>
      </c>
      <c r="CI114" s="27">
        <f>IF($O114&gt;=CI$1,$S114+$Y114+$Z114,$Y114+$Z114)</f>
        <v>400</v>
      </c>
      <c r="CJ114" s="27">
        <f>IF($O114&gt;=CJ$1,$S114+$Y114+$Z114,$Y114+$Z114)</f>
        <v>400</v>
      </c>
      <c r="CK114" s="27">
        <f>IF($O114&gt;=CK$1,$S114+$Y114+$Z114,$Y114+$Z114)</f>
        <v>400</v>
      </c>
      <c r="CL114" s="27">
        <f>IF($O114&gt;=CL$1,$S114+$Y114+$Z114,$Y114+$Z114)</f>
        <v>400</v>
      </c>
      <c r="CM114" s="27">
        <f>IF($O114&gt;=CM$1,$S114+$Y114+$Z114,$Y114+$Z114)</f>
        <v>400</v>
      </c>
      <c r="CN114" s="27">
        <f>IF($O114&gt;=CN$1,$S114+$Y114,$Y114)</f>
        <v>0</v>
      </c>
      <c r="CO114" s="27">
        <f>IF($O114&gt;=CO$1,$S114+$Y114,$Y114)</f>
        <v>0</v>
      </c>
      <c r="CP114" s="27">
        <f>IF($O114&gt;=CP$1,$S114+$Y114,$Y114)</f>
        <v>0</v>
      </c>
      <c r="CQ114" s="27">
        <f>IF($O114&gt;=CQ$1,$S114+$Y114,$Y114)</f>
        <v>0</v>
      </c>
      <c r="CR114" s="27">
        <f>IF($O114&gt;=CR$1,$S114+$Y114,$Y114)</f>
        <v>0</v>
      </c>
      <c r="CS114" s="27">
        <f>IF($O114&gt;=CS$1,$S114+$Y114,$Y114)</f>
        <v>0</v>
      </c>
      <c r="CT114" s="27">
        <f>IF($O114&gt;=CT$1,$S114+$Y114,$Y114)</f>
        <v>0</v>
      </c>
      <c r="CU114" s="27">
        <f>IF($O114&gt;=CU$1,$S114+$Y114,$Y114)</f>
        <v>0</v>
      </c>
      <c r="CV114" s="27">
        <f>IF($O114&gt;=CV$1,$S114+$Y114,$Y114)</f>
        <v>0</v>
      </c>
      <c r="CW114" s="27">
        <f>IF($O114&gt;=CW$1,$S114+$Y114,$Y114)</f>
        <v>0</v>
      </c>
      <c r="CX114" s="27">
        <f>IF($O114&gt;=CX$1,$S114+$Y114,$Y114)</f>
        <v>0</v>
      </c>
      <c r="CY114" s="27">
        <f>IF($O114&gt;=CY$1,$S114+$Y114,$Y114)</f>
        <v>0</v>
      </c>
      <c r="CZ114" s="27">
        <f>IF($O114&gt;=CZ$1,$S114+$Y114,$Y114)</f>
        <v>0</v>
      </c>
      <c r="DA114" s="27">
        <f>IF($O114&gt;=DA$1,$S114+$Y114,$Y114)</f>
        <v>0</v>
      </c>
      <c r="DB114" s="27">
        <f>IF($O114&gt;=DB$1,$S114+$Y114,$Y114)</f>
        <v>0</v>
      </c>
      <c r="DC114" s="27">
        <f>IF($O114&gt;=DC$1,$S114+$Y114,$Y114)</f>
        <v>0</v>
      </c>
      <c r="DD114" s="27">
        <f>IF($O114&gt;=DD$1,$S114+$Y114,$Y114)</f>
        <v>0</v>
      </c>
      <c r="DE114" s="27">
        <f>IF($O114&gt;=DE$1,$S114+$Y114,$Y114)</f>
        <v>0</v>
      </c>
      <c r="DF114" s="27">
        <f>IF($O114&gt;=DF$1,$S114+$Y114,$Y114)</f>
        <v>0</v>
      </c>
      <c r="DG114" s="27">
        <f>IF($O114&gt;=DG$1,$S114+$Y114,$Y114)</f>
        <v>0</v>
      </c>
      <c r="DH114" s="27">
        <f>IF($O114&gt;=DH$1,$S114+$Y114,$Y114)</f>
        <v>0</v>
      </c>
      <c r="DI114" s="27">
        <f>IF($O114&gt;=DI$1,$S114+$Y114,$Y114)</f>
        <v>0</v>
      </c>
      <c r="DJ114" s="27">
        <f>IF($O114&gt;=DJ$1,$S114+$Y114,$Y114)</f>
        <v>0</v>
      </c>
      <c r="DK114" s="27">
        <f>IF($O114&gt;=DK$1,$S114+$Y114,$Y114)</f>
        <v>0</v>
      </c>
      <c r="DL114" s="27">
        <f>IF($O114&gt;=DL$1,$S114+$Y114,$Y114)</f>
        <v>0</v>
      </c>
      <c r="DM114" s="27">
        <f>IF($O114&gt;=DM$1,$S114+$Y114,$Y114)</f>
        <v>0</v>
      </c>
      <c r="DN114" s="27">
        <f>IF($O114&gt;=DN$1,$S114+$Y114,$Y114)</f>
        <v>0</v>
      </c>
      <c r="DO114" s="27">
        <f>IF($O114&gt;=DO$1,$S114+$Y114,$Y114)</f>
        <v>0</v>
      </c>
      <c r="DP114" s="27">
        <f>IF($O114&gt;=DP$1,$S114+$Y114,$Y114)</f>
        <v>0</v>
      </c>
      <c r="DQ114" s="27">
        <f>IF($O114&gt;=DQ$1,$S114+$Y114,$Y114)</f>
        <v>0</v>
      </c>
      <c r="DR114" s="27">
        <f>IF($O114&gt;=DR$1,$S114+$Y114,$Y114)</f>
        <v>0</v>
      </c>
      <c r="DS114" s="27">
        <f>IF($O114&gt;=DS$1,$S114+$Y114,$Y114)</f>
        <v>0</v>
      </c>
      <c r="DT114" s="27">
        <f>IF($O114&gt;=DT$1,$S114+$Y114,$Y114)</f>
        <v>0</v>
      </c>
      <c r="DU114" s="27">
        <f>IF($O114&gt;=DU$1,$S114+$Y114,$Y114)</f>
        <v>0</v>
      </c>
      <c r="DV114" s="27">
        <f>IF($O114&gt;=DV$1,$S114+$Y114,$Y114)</f>
        <v>0</v>
      </c>
      <c r="DW114" s="27">
        <f>IF($O114&gt;=DW$1,$S114+$Y114,$Y114)</f>
        <v>0</v>
      </c>
      <c r="DX114" s="27">
        <f>IF($O114&gt;=DX$1,$S114+$Y114,$Y114)</f>
        <v>0</v>
      </c>
      <c r="DY114" s="27">
        <f>IF($O114&gt;=DY$1,$S114+$Y114,$Y114)</f>
        <v>0</v>
      </c>
      <c r="DZ114" s="27">
        <f>IF($O114&gt;=DZ$1,$S114+$Y114,$Y114)</f>
        <v>0</v>
      </c>
      <c r="EA114" s="27">
        <f>IF($O114&gt;=EA$1,$S114+$Y114,$Y114)</f>
        <v>0</v>
      </c>
      <c r="EB114" s="27">
        <f>IF($O114&gt;=EB$1,$S114+$Y114,$Y114)</f>
        <v>0</v>
      </c>
      <c r="EC114" s="27">
        <f>IF($O114&gt;=EC$1,$S114+$Y114,$Y114)</f>
        <v>0</v>
      </c>
      <c r="ED114" s="27">
        <f>IF($O114&gt;=ED$1,$S114+$Y114,$Y114)</f>
        <v>0</v>
      </c>
      <c r="EE114" s="27">
        <f>IF($O114&gt;=EE$1,$S114+$Y114,$Y114)</f>
        <v>0</v>
      </c>
      <c r="EF114" s="27">
        <f>IF($O114&gt;=EF$1,$S114+$Y114,$Y114)</f>
        <v>0</v>
      </c>
      <c r="EG114" s="27">
        <f>IF($O114&gt;=EG$1,$S114+$Y114,$Y114)</f>
        <v>0</v>
      </c>
      <c r="EH114" s="27">
        <f>IF($O114&gt;=EH$1,$S114+$Y114,$Y114)</f>
        <v>0</v>
      </c>
      <c r="EI114" s="27">
        <f>IF($O114&gt;=EI$1,$S114+$Y114,$Y114)</f>
        <v>0</v>
      </c>
      <c r="EJ114" s="27">
        <f>IF($O114&gt;=EJ$1,$S114+$Y114,$Y114)</f>
        <v>0</v>
      </c>
      <c r="EK114" s="27">
        <f>IF($O114&gt;=EK$1,$S114+$Y114,$Y114)</f>
        <v>0</v>
      </c>
      <c r="EL114" s="27">
        <f>IF($O114&gt;=EL$1,$S114+$Y114,$Y114)</f>
        <v>0</v>
      </c>
      <c r="EM114" s="27">
        <f>IF($O114&gt;=EM$1,$S114+$Y114,$Y114)</f>
        <v>0</v>
      </c>
      <c r="EN114" s="27">
        <f>IF($O114&gt;=EN$1,$S114+$Y114,$Y114)</f>
        <v>0</v>
      </c>
      <c r="EO114" s="27">
        <f>IF($O114&gt;=EO$1,$S114+$Y114,$Y114)</f>
        <v>0</v>
      </c>
      <c r="EP114" s="27">
        <f>IF($O114&gt;=EP$1,$S114+$Y114,$Y114)</f>
        <v>0</v>
      </c>
      <c r="EQ114" s="27">
        <f>IF($O114&gt;=EQ$1,$S114+$Y114,$Y114)</f>
        <v>0</v>
      </c>
      <c r="ER114" s="27">
        <f>IF($O114&gt;=ER$1,$S114+$Y114,$Y114)</f>
        <v>0</v>
      </c>
      <c r="ES114" s="27">
        <f>IF($O114&gt;=ES$1,$S114+$Y114,$Y114)</f>
        <v>0</v>
      </c>
      <c r="ET114" s="27">
        <f>IF($O114&gt;=ET$1,$S114+$Y114,$Y114)</f>
        <v>0</v>
      </c>
      <c r="EU114" s="27">
        <f>IF($O114&gt;=EU$1,$S114+$Y114,$Y114)</f>
        <v>0</v>
      </c>
      <c r="EV114" s="27">
        <f>IF($O114&gt;=EV$1,$S114,0)</f>
        <v>0</v>
      </c>
      <c r="EW114" s="27">
        <f>IF($O114&gt;=EW$1,$S114,0)</f>
        <v>0</v>
      </c>
      <c r="EX114" s="27">
        <f>IF($O114&gt;=EX$1,$S114,0)</f>
        <v>0</v>
      </c>
      <c r="EY114" s="27">
        <f>IF($O114&gt;=EY$1,$S114,0)</f>
        <v>0</v>
      </c>
      <c r="EZ114" s="27">
        <f>IF($O114&gt;=EZ$1,$S114,0)</f>
        <v>0</v>
      </c>
      <c r="FA114" s="27">
        <f>IF($O114&gt;=FA$1,$S114,0)</f>
        <v>0</v>
      </c>
      <c r="FB114" s="27">
        <f>IF($O114&gt;=FB$1,$S114,0)</f>
        <v>0</v>
      </c>
      <c r="FC114" s="27">
        <f>IF($O114&gt;=FC$1,$S114,0)</f>
        <v>0</v>
      </c>
      <c r="FD114" s="27">
        <f>IF($O114&gt;=FD$1,$S114,0)</f>
        <v>0</v>
      </c>
      <c r="FE114" s="27">
        <f>IF($O114&gt;=FE$1,$S114,0)</f>
        <v>0</v>
      </c>
      <c r="FF114" s="27">
        <f>IF($O114&gt;=FF$1,$S114,0)</f>
        <v>0</v>
      </c>
      <c r="FG114" s="27">
        <f>IF($O114&gt;=FG$1,$S114,0)</f>
        <v>0</v>
      </c>
      <c r="FH114" s="27">
        <f>IF($O114&gt;=FH$1,$S114,0)</f>
        <v>0</v>
      </c>
      <c r="FI114" s="27">
        <f>IF($O114&gt;=FI$1,$S114,0)</f>
        <v>0</v>
      </c>
      <c r="FJ114" s="27">
        <f>IF($O114&gt;=FJ$1,$S114,0)</f>
        <v>0</v>
      </c>
      <c r="FK114" s="27">
        <f>IF($O114&gt;=FK$1,$S114,0)</f>
        <v>0</v>
      </c>
      <c r="FL114" s="27">
        <f>IF($O114&gt;=FL$1,$S114,0)</f>
        <v>0</v>
      </c>
      <c r="FM114" s="27">
        <f>IF($O114&gt;=FM$1,$S114,0)</f>
        <v>0</v>
      </c>
      <c r="FN114" s="27">
        <f>IF($O114&gt;=FN$1,$S114,0)</f>
        <v>0</v>
      </c>
      <c r="FO114" s="27">
        <f>IF($O114&gt;=FO$1,$S114,0)</f>
        <v>0</v>
      </c>
      <c r="FP114" s="27">
        <f>IF($O114&gt;=FP$1,$S114,0)</f>
        <v>0</v>
      </c>
      <c r="FQ114" s="27">
        <f>IF($O114&gt;=FQ$1,$S114,0)</f>
        <v>0</v>
      </c>
      <c r="FR114" s="27">
        <f>IF($O114&gt;=FR$1,$S114,0)</f>
        <v>0</v>
      </c>
      <c r="FS114" s="27">
        <f>IF($O114&gt;=FS$1,$S114,0)</f>
        <v>0</v>
      </c>
      <c r="FT114" s="27">
        <f>IF($O114&gt;=FT$1,$S114,0)</f>
        <v>0</v>
      </c>
      <c r="FU114" s="27">
        <f>IF($O114&gt;=FU$1,$S114,0)</f>
        <v>0</v>
      </c>
      <c r="FV114" s="27">
        <f>IF($O114&gt;=FV$1,$S114,0)</f>
        <v>0</v>
      </c>
      <c r="FW114" s="27">
        <f>IF($O114&gt;=FW$1,$S114,0)</f>
        <v>0</v>
      </c>
      <c r="FX114" s="27">
        <f>IF($O114&gt;=FX$1,$S114,0)</f>
        <v>0</v>
      </c>
      <c r="FY114" s="27">
        <f>IF($O114&gt;=FY$1,$S114,0)</f>
        <v>0</v>
      </c>
      <c r="FZ114" s="27">
        <f>IF($O114&gt;=FZ$1,$S114,0)</f>
        <v>0</v>
      </c>
      <c r="GA114" s="27">
        <f>IF($O114&gt;=GA$1,$S114,0)</f>
        <v>0</v>
      </c>
      <c r="GB114" s="27">
        <f>IF($O114&gt;=GB$1,$S114,0)</f>
        <v>0</v>
      </c>
      <c r="GC114" s="27">
        <f>IF($O114&gt;=GC$1,$S114,0)</f>
        <v>0</v>
      </c>
      <c r="GD114" s="27">
        <f>IF($O114&gt;=GD$1,$S114,0)</f>
        <v>0</v>
      </c>
      <c r="GE114" s="27">
        <f>IF($O114&gt;=GE$1,$S114,0)</f>
        <v>0</v>
      </c>
      <c r="GF114" s="27">
        <f>IF($O114&gt;=GF$1,$S114,0)</f>
        <v>0</v>
      </c>
      <c r="GG114" s="27">
        <f>IF($O114&gt;=GG$1,$S114,0)</f>
        <v>0</v>
      </c>
      <c r="GH114" s="27">
        <f>IF($O114&gt;=GH$1,$S114,0)</f>
        <v>0</v>
      </c>
      <c r="GI114" s="27">
        <f>IF($O114&gt;=GI$1,$S114,0)</f>
        <v>0</v>
      </c>
      <c r="GJ114" s="27">
        <f>IF($O114&gt;=GJ$1,$S114,0)</f>
        <v>0</v>
      </c>
      <c r="GK114" s="27">
        <f>IF($O114&gt;=GK$1,$S114,0)</f>
        <v>0</v>
      </c>
      <c r="GL114" s="27">
        <f>IF($O114&gt;=GL$1,$S114,0)</f>
        <v>0</v>
      </c>
      <c r="GM114" s="27">
        <f>IF($O114&gt;=GM$1,$S114,0)</f>
        <v>0</v>
      </c>
      <c r="GN114" s="27">
        <f>IF($O114&gt;=GN$1,$S114,0)</f>
        <v>0</v>
      </c>
      <c r="GO114" s="27">
        <f>IF($O114&gt;=GO$1,$S114,0)</f>
        <v>0</v>
      </c>
      <c r="GP114" s="27">
        <f>IF($O114&gt;=GP$1,$S114,0)</f>
        <v>0</v>
      </c>
      <c r="GQ114" s="27">
        <f>IF($O114&gt;=GQ$1,$S114,0)</f>
        <v>0</v>
      </c>
      <c r="GR114" s="27">
        <f>IF($O114&gt;=GR$1,$S114,0)</f>
        <v>0</v>
      </c>
      <c r="GS114" s="27">
        <f>IF($O114&gt;=GS$1,$S114,0)</f>
        <v>0</v>
      </c>
      <c r="GT114" s="27">
        <f>IF($O114&gt;=GT$1,$S114,0)</f>
        <v>0</v>
      </c>
      <c r="GU114" s="27">
        <f>IF($O114&gt;=GU$1,$S114,0)</f>
        <v>0</v>
      </c>
      <c r="GV114" s="27">
        <f>IF($O114&gt;=GV$1,$S114,0)</f>
        <v>0</v>
      </c>
      <c r="GW114" s="27">
        <f>IF($O114&gt;=GW$1,$S114,0)</f>
        <v>0</v>
      </c>
      <c r="GX114" s="27">
        <f>IF($O114&gt;=GX$1,$S114,0)</f>
        <v>0</v>
      </c>
      <c r="GY114" s="27">
        <f>IF($O114&gt;=GY$1,$S114,0)</f>
        <v>0</v>
      </c>
      <c r="GZ114" s="27">
        <f>IF($O114&gt;=GZ$1,$S114,0)</f>
        <v>0</v>
      </c>
      <c r="HA114" s="27">
        <f>IF($O114&gt;=HA$1,$S114,0)</f>
        <v>0</v>
      </c>
      <c r="HB114" s="27">
        <f>IF($O114&gt;=HB$1,$S114,0)</f>
        <v>0</v>
      </c>
      <c r="HC114" s="27">
        <f>IF($O114&gt;=HC$1,$S114,0)</f>
        <v>0</v>
      </c>
    </row>
    <row r="115" spans="1:211">
      <c r="A115" s="3">
        <v>80330</v>
      </c>
      <c r="B115" s="3" t="s">
        <v>200</v>
      </c>
      <c r="C115" s="3" t="s">
        <v>18</v>
      </c>
      <c r="D115" s="3">
        <v>63</v>
      </c>
      <c r="E115" s="4">
        <v>36255</v>
      </c>
      <c r="F115" s="5">
        <v>19.221917808219178</v>
      </c>
      <c r="G115" s="3" t="s">
        <v>99</v>
      </c>
      <c r="H115" s="4">
        <v>20104</v>
      </c>
      <c r="I115" s="9" t="s">
        <v>832</v>
      </c>
      <c r="J115" s="5">
        <v>1561.2</v>
      </c>
      <c r="K115" s="31">
        <v>310</v>
      </c>
      <c r="L115" s="32">
        <v>19</v>
      </c>
      <c r="M115" s="33">
        <f>VLOOKUP(L115,FIND,3,TRUE)</f>
        <v>1.2</v>
      </c>
      <c r="N115" s="32">
        <f>IF(L115&gt;30,180,VLOOKUP(L115,TEMPO,2,FALSE))</f>
        <v>114</v>
      </c>
      <c r="O115" s="32">
        <f>IF(R115&gt;0,4,N115)</f>
        <v>114</v>
      </c>
      <c r="P115" s="96">
        <f>J115*M115*L115</f>
        <v>35595.360000000001</v>
      </c>
      <c r="Q115" s="96">
        <f>10934.45*2</f>
        <v>21868.9</v>
      </c>
      <c r="R115" s="96">
        <f>IF(P115&lt;=Q115,P115/4,0)</f>
        <v>0</v>
      </c>
      <c r="S115" s="5">
        <f>IF(P115&gt;=Q115,P115/N115,0)</f>
        <v>312.24</v>
      </c>
      <c r="T115" s="3"/>
      <c r="U115" s="3">
        <f>IF(T115="",1,0)</f>
        <v>1</v>
      </c>
      <c r="V115" s="3">
        <v>28</v>
      </c>
      <c r="W115" s="5">
        <v>0.6</v>
      </c>
      <c r="X115" s="5">
        <v>402.65</v>
      </c>
      <c r="Y115" s="5">
        <f>X115*W115</f>
        <v>241.58999999999997</v>
      </c>
      <c r="Z115" s="5">
        <v>400</v>
      </c>
      <c r="AA115" s="5">
        <f>S115+Y115+Z115</f>
        <v>953.82999999999993</v>
      </c>
      <c r="AB115" s="39">
        <f>(J115/12+J115/12*1.3333333333+450/12+J115/30*6/12+J115)*1.3+Y115+Z115+153.9</f>
        <v>3302.262666661029</v>
      </c>
      <c r="AC115" s="39" t="s">
        <v>18</v>
      </c>
      <c r="AD115" s="39">
        <f>J115*1.3+400+153.9</f>
        <v>2583.4600000000005</v>
      </c>
      <c r="AE115" s="39">
        <f>SUMIFS('CUSTO MENSAL FUNC NOVO'!H:H,'CUSTO MENSAL FUNC NOVO'!A:A,'VALORES MENSAIS'!AC115)</f>
        <v>1902.2210000000002</v>
      </c>
      <c r="AF115" s="27">
        <f>IF($R115&gt;0,$R115,$S115)+$Y115+$Z115</f>
        <v>953.82999999999993</v>
      </c>
      <c r="AG115" s="27">
        <f>IF($R115&gt;0,$R115,$S115)+$Y115+$Z115</f>
        <v>953.82999999999993</v>
      </c>
      <c r="AH115" s="27">
        <f>IF($R115&gt;0,$R115,$S115)+$Y115+$Z115</f>
        <v>953.82999999999993</v>
      </c>
      <c r="AI115" s="27">
        <f>IF($R115&gt;0,$R115,$S115)+$Y115+$Z115</f>
        <v>953.82999999999993</v>
      </c>
      <c r="AJ115" s="27">
        <f>IF($O115&gt;=AJ$1,$S115+$Y115+$Z115,$Y115+$Z115)</f>
        <v>953.82999999999993</v>
      </c>
      <c r="AK115" s="27">
        <f>IF($O115&gt;=AK$1,$S115+$Y115+$Z115,$Y115+$Z115)</f>
        <v>953.82999999999993</v>
      </c>
      <c r="AL115" s="27">
        <f>IF($O115&gt;=AL$1,$S115+$Y115+$Z115,$Y115+$Z115)</f>
        <v>953.82999999999993</v>
      </c>
      <c r="AM115" s="27">
        <f>IF($O115&gt;=AM$1,$S115+$Y115+$Z115,$Y115+$Z115)</f>
        <v>953.82999999999993</v>
      </c>
      <c r="AN115" s="27">
        <f>IF($O115&gt;=AN$1,$S115+$Y115+$Z115,$Y115+$Z115)</f>
        <v>953.82999999999993</v>
      </c>
      <c r="AO115" s="27">
        <f>IF($O115&gt;=AO$1,$S115+$Y115+$Z115,$Y115+$Z115)</f>
        <v>953.82999999999993</v>
      </c>
      <c r="AP115" s="27">
        <f>IF($O115&gt;=AP$1,$S115+$Y115+$Z115,$Y115+$Z115)</f>
        <v>953.82999999999993</v>
      </c>
      <c r="AQ115" s="27">
        <f>IF($O115&gt;=AQ$1,$S115+$Y115+$Z115,$Y115+$Z115)</f>
        <v>953.82999999999993</v>
      </c>
      <c r="AR115" s="27">
        <f>IF($O115&gt;=AR$1,$S115+$Y115+$Z115,$Y115+$Z115)</f>
        <v>953.82999999999993</v>
      </c>
      <c r="AS115" s="27">
        <f>IF($O115&gt;=AS$1,$S115+$Y115+$Z115,$Y115+$Z115)</f>
        <v>953.82999999999993</v>
      </c>
      <c r="AT115" s="27">
        <f>IF($O115&gt;=AT$1,$S115+$Y115+$Z115,$Y115+$Z115)</f>
        <v>953.82999999999993</v>
      </c>
      <c r="AU115" s="27">
        <f>IF($O115&gt;=AU$1,$S115+$Y115+$Z115,$Y115+$Z115)</f>
        <v>953.82999999999993</v>
      </c>
      <c r="AV115" s="27">
        <f>IF($O115&gt;=AV$1,$S115+$Y115+$Z115,$Y115+$Z115)</f>
        <v>953.82999999999993</v>
      </c>
      <c r="AW115" s="27">
        <f>IF($O115&gt;=AW$1,$S115+$Y115+$Z115,$Y115+$Z115)</f>
        <v>953.82999999999993</v>
      </c>
      <c r="AX115" s="27">
        <f>IF($O115&gt;=AX$1,$S115+$Y115+$Z115,$Y115+$Z115)</f>
        <v>953.82999999999993</v>
      </c>
      <c r="AY115" s="27">
        <f>IF($O115&gt;=AY$1,$S115+$Y115+$Z115,$Y115+$Z115)</f>
        <v>953.82999999999993</v>
      </c>
      <c r="AZ115" s="27">
        <f>IF($O115&gt;=AZ$1,$S115+$Y115+$Z115,$Y115+$Z115)</f>
        <v>953.82999999999993</v>
      </c>
      <c r="BA115" s="27">
        <f>IF($O115&gt;=BA$1,$S115+$Y115+$Z115,$Y115+$Z115)</f>
        <v>953.82999999999993</v>
      </c>
      <c r="BB115" s="27">
        <f>IF($O115&gt;=BB$1,$S115+$Y115+$Z115,$Y115+$Z115)</f>
        <v>953.82999999999993</v>
      </c>
      <c r="BC115" s="27">
        <f>IF($O115&gt;=BC$1,$S115+$Y115+$Z115,$Y115+$Z115)</f>
        <v>953.82999999999993</v>
      </c>
      <c r="BD115" s="27">
        <f>IF($O115&gt;=BD$1,$S115+$Y115+$Z115,$Y115+$Z115)</f>
        <v>953.82999999999993</v>
      </c>
      <c r="BE115" s="27">
        <f>IF($O115&gt;=BE$1,$S115+$Y115+$Z115,$Y115+$Z115)</f>
        <v>953.82999999999993</v>
      </c>
      <c r="BF115" s="27">
        <f>IF($O115&gt;=BF$1,$S115+$Y115+$Z115,$Y115+$Z115)</f>
        <v>953.82999999999993</v>
      </c>
      <c r="BG115" s="27">
        <f>IF($O115&gt;=BG$1,$S115+$Y115+$Z115,$Y115+$Z115)</f>
        <v>953.82999999999993</v>
      </c>
      <c r="BH115" s="27">
        <f>IF($O115&gt;=BH$1,$S115+$Y115+$Z115,$Y115+$Z115)</f>
        <v>953.82999999999993</v>
      </c>
      <c r="BI115" s="27">
        <f>IF($O115&gt;=BI$1,$S115+$Y115+$Z115,$Y115+$Z115)</f>
        <v>953.82999999999993</v>
      </c>
      <c r="BJ115" s="27">
        <f>IF($O115&gt;=BJ$1,$S115+$Y115+$Z115,$Y115+$Z115)</f>
        <v>953.82999999999993</v>
      </c>
      <c r="BK115" s="27">
        <f>IF($O115&gt;=BK$1,$S115+$Y115+$Z115,$Y115+$Z115)</f>
        <v>953.82999999999993</v>
      </c>
      <c r="BL115" s="27">
        <f>IF($O115&gt;=BL$1,$S115+$Y115+$Z115,$Y115+$Z115)</f>
        <v>953.82999999999993</v>
      </c>
      <c r="BM115" s="27">
        <f>IF($O115&gt;=BM$1,$S115+$Y115+$Z115,$Y115+$Z115)</f>
        <v>953.82999999999993</v>
      </c>
      <c r="BN115" s="27">
        <f>IF($O115&gt;=BN$1,$S115+$Y115+$Z115,$Y115+$Z115)</f>
        <v>953.82999999999993</v>
      </c>
      <c r="BO115" s="27">
        <f>IF($O115&gt;=BO$1,$S115+$Y115+$Z115,$Y115+$Z115)</f>
        <v>953.82999999999993</v>
      </c>
      <c r="BP115" s="27">
        <f>IF($O115&gt;=BP$1,$S115+$Y115+$Z115,$Y115+$Z115)</f>
        <v>953.82999999999993</v>
      </c>
      <c r="BQ115" s="27">
        <f>IF($O115&gt;=BQ$1,$S115+$Y115+$Z115,$Y115+$Z115)</f>
        <v>953.82999999999993</v>
      </c>
      <c r="BR115" s="27">
        <f>IF($O115&gt;=BR$1,$S115+$Y115+$Z115,$Y115+$Z115)</f>
        <v>953.82999999999993</v>
      </c>
      <c r="BS115" s="27">
        <f>IF($O115&gt;=BS$1,$S115+$Y115+$Z115,$Y115+$Z115)</f>
        <v>953.82999999999993</v>
      </c>
      <c r="BT115" s="27">
        <f>IF($O115&gt;=BT$1,$S115+$Y115+$Z115,$Y115+$Z115)</f>
        <v>953.82999999999993</v>
      </c>
      <c r="BU115" s="27">
        <f>IF($O115&gt;=BU$1,$S115+$Y115+$Z115,$Y115+$Z115)</f>
        <v>953.82999999999993</v>
      </c>
      <c r="BV115" s="27">
        <f>IF($O115&gt;=BV$1,$S115+$Y115+$Z115,$Y115+$Z115)</f>
        <v>953.82999999999993</v>
      </c>
      <c r="BW115" s="27">
        <f>IF($O115&gt;=BW$1,$S115+$Y115+$Z115,$Y115+$Z115)</f>
        <v>953.82999999999993</v>
      </c>
      <c r="BX115" s="27">
        <f>IF($O115&gt;=BX$1,$S115+$Y115+$Z115,$Y115+$Z115)</f>
        <v>953.82999999999993</v>
      </c>
      <c r="BY115" s="27">
        <f>IF($O115&gt;=BY$1,$S115+$Y115+$Z115,$Y115+$Z115)</f>
        <v>953.82999999999993</v>
      </c>
      <c r="BZ115" s="27">
        <f>IF($O115&gt;=BZ$1,$S115+$Y115+$Z115,$Y115+$Z115)</f>
        <v>953.82999999999993</v>
      </c>
      <c r="CA115" s="27">
        <f>IF($O115&gt;=CA$1,$S115+$Y115+$Z115,$Y115+$Z115)</f>
        <v>953.82999999999993</v>
      </c>
      <c r="CB115" s="27">
        <f>IF($O115&gt;=CB$1,$S115+$Y115+$Z115,$Y115+$Z115)</f>
        <v>953.82999999999993</v>
      </c>
      <c r="CC115" s="27">
        <f>IF($O115&gt;=CC$1,$S115+$Y115+$Z115,$Y115+$Z115)</f>
        <v>953.82999999999993</v>
      </c>
      <c r="CD115" s="27">
        <f>IF($O115&gt;=CD$1,$S115+$Y115+$Z115,$Y115+$Z115)</f>
        <v>953.82999999999993</v>
      </c>
      <c r="CE115" s="27">
        <f>IF($O115&gt;=CE$1,$S115+$Y115+$Z115,$Y115+$Z115)</f>
        <v>953.82999999999993</v>
      </c>
      <c r="CF115" s="27">
        <f>IF($O115&gt;=CF$1,$S115+$Y115+$Z115,$Y115+$Z115)</f>
        <v>953.82999999999993</v>
      </c>
      <c r="CG115" s="27">
        <f>IF($O115&gt;=CG$1,$S115+$Y115+$Z115,$Y115+$Z115)</f>
        <v>953.82999999999993</v>
      </c>
      <c r="CH115" s="27">
        <f>IF($O115&gt;=CH$1,$S115+$Y115+$Z115,$Y115+$Z115)</f>
        <v>953.82999999999993</v>
      </c>
      <c r="CI115" s="27">
        <f>IF($O115&gt;=CI$1,$S115+$Y115+$Z115,$Y115+$Z115)</f>
        <v>953.82999999999993</v>
      </c>
      <c r="CJ115" s="27">
        <f>IF($O115&gt;=CJ$1,$S115+$Y115+$Z115,$Y115+$Z115)</f>
        <v>953.82999999999993</v>
      </c>
      <c r="CK115" s="27">
        <f>IF($O115&gt;=CK$1,$S115+$Y115+$Z115,$Y115+$Z115)</f>
        <v>953.82999999999993</v>
      </c>
      <c r="CL115" s="27">
        <f>IF($O115&gt;=CL$1,$S115+$Y115+$Z115,$Y115+$Z115)</f>
        <v>953.82999999999993</v>
      </c>
      <c r="CM115" s="27">
        <f>IF($O115&gt;=CM$1,$S115+$Y115+$Z115,$Y115+$Z115)</f>
        <v>953.82999999999993</v>
      </c>
      <c r="CN115" s="27">
        <f>IF($O115&gt;=CN$1,$S115+$Y115,$Y115)</f>
        <v>553.82999999999993</v>
      </c>
      <c r="CO115" s="27">
        <f>IF($O115&gt;=CO$1,$S115+$Y115,$Y115)</f>
        <v>553.82999999999993</v>
      </c>
      <c r="CP115" s="27">
        <f>IF($O115&gt;=CP$1,$S115+$Y115,$Y115)</f>
        <v>553.82999999999993</v>
      </c>
      <c r="CQ115" s="27">
        <f>IF($O115&gt;=CQ$1,$S115+$Y115,$Y115)</f>
        <v>553.82999999999993</v>
      </c>
      <c r="CR115" s="27">
        <f>IF($O115&gt;=CR$1,$S115+$Y115,$Y115)</f>
        <v>553.82999999999993</v>
      </c>
      <c r="CS115" s="27">
        <f>IF($O115&gt;=CS$1,$S115+$Y115,$Y115)</f>
        <v>553.82999999999993</v>
      </c>
      <c r="CT115" s="27">
        <f>IF($O115&gt;=CT$1,$S115+$Y115,$Y115)</f>
        <v>553.82999999999993</v>
      </c>
      <c r="CU115" s="27">
        <f>IF($O115&gt;=CU$1,$S115+$Y115,$Y115)</f>
        <v>553.82999999999993</v>
      </c>
      <c r="CV115" s="27">
        <f>IF($O115&gt;=CV$1,$S115+$Y115,$Y115)</f>
        <v>553.82999999999993</v>
      </c>
      <c r="CW115" s="27">
        <f>IF($O115&gt;=CW$1,$S115+$Y115,$Y115)</f>
        <v>553.82999999999993</v>
      </c>
      <c r="CX115" s="27">
        <f>IF($O115&gt;=CX$1,$S115+$Y115,$Y115)</f>
        <v>553.82999999999993</v>
      </c>
      <c r="CY115" s="27">
        <f>IF($O115&gt;=CY$1,$S115+$Y115,$Y115)</f>
        <v>553.82999999999993</v>
      </c>
      <c r="CZ115" s="27">
        <f>IF($O115&gt;=CZ$1,$S115+$Y115,$Y115)</f>
        <v>553.82999999999993</v>
      </c>
      <c r="DA115" s="27">
        <f>IF($O115&gt;=DA$1,$S115+$Y115,$Y115)</f>
        <v>553.82999999999993</v>
      </c>
      <c r="DB115" s="27">
        <f>IF($O115&gt;=DB$1,$S115+$Y115,$Y115)</f>
        <v>553.82999999999993</v>
      </c>
      <c r="DC115" s="27">
        <f>IF($O115&gt;=DC$1,$S115+$Y115,$Y115)</f>
        <v>553.82999999999993</v>
      </c>
      <c r="DD115" s="27">
        <f>IF($O115&gt;=DD$1,$S115+$Y115,$Y115)</f>
        <v>553.82999999999993</v>
      </c>
      <c r="DE115" s="27">
        <f>IF($O115&gt;=DE$1,$S115+$Y115,$Y115)</f>
        <v>553.82999999999993</v>
      </c>
      <c r="DF115" s="27">
        <f>IF($O115&gt;=DF$1,$S115+$Y115,$Y115)</f>
        <v>553.82999999999993</v>
      </c>
      <c r="DG115" s="27">
        <f>IF($O115&gt;=DG$1,$S115+$Y115,$Y115)</f>
        <v>553.82999999999993</v>
      </c>
      <c r="DH115" s="27">
        <f>IF($O115&gt;=DH$1,$S115+$Y115,$Y115)</f>
        <v>553.82999999999993</v>
      </c>
      <c r="DI115" s="27">
        <f>IF($O115&gt;=DI$1,$S115+$Y115,$Y115)</f>
        <v>553.82999999999993</v>
      </c>
      <c r="DJ115" s="27">
        <f>IF($O115&gt;=DJ$1,$S115+$Y115,$Y115)</f>
        <v>553.82999999999993</v>
      </c>
      <c r="DK115" s="27">
        <f>IF($O115&gt;=DK$1,$S115+$Y115,$Y115)</f>
        <v>553.82999999999993</v>
      </c>
      <c r="DL115" s="27">
        <f>IF($O115&gt;=DL$1,$S115+$Y115,$Y115)</f>
        <v>553.82999999999993</v>
      </c>
      <c r="DM115" s="27">
        <f>IF($O115&gt;=DM$1,$S115+$Y115,$Y115)</f>
        <v>553.82999999999993</v>
      </c>
      <c r="DN115" s="27">
        <f>IF($O115&gt;=DN$1,$S115+$Y115,$Y115)</f>
        <v>553.82999999999993</v>
      </c>
      <c r="DO115" s="27">
        <f>IF($O115&gt;=DO$1,$S115+$Y115,$Y115)</f>
        <v>553.82999999999993</v>
      </c>
      <c r="DP115" s="27">
        <f>IF($O115&gt;=DP$1,$S115+$Y115,$Y115)</f>
        <v>553.82999999999993</v>
      </c>
      <c r="DQ115" s="27">
        <f>IF($O115&gt;=DQ$1,$S115+$Y115,$Y115)</f>
        <v>553.82999999999993</v>
      </c>
      <c r="DR115" s="27">
        <f>IF($O115&gt;=DR$1,$S115+$Y115,$Y115)</f>
        <v>553.82999999999993</v>
      </c>
      <c r="DS115" s="27">
        <f>IF($O115&gt;=DS$1,$S115+$Y115,$Y115)</f>
        <v>553.82999999999993</v>
      </c>
      <c r="DT115" s="27">
        <f>IF($O115&gt;=DT$1,$S115+$Y115,$Y115)</f>
        <v>553.82999999999993</v>
      </c>
      <c r="DU115" s="27">
        <f>IF($O115&gt;=DU$1,$S115+$Y115,$Y115)</f>
        <v>553.82999999999993</v>
      </c>
      <c r="DV115" s="27">
        <f>IF($O115&gt;=DV$1,$S115+$Y115,$Y115)</f>
        <v>553.82999999999993</v>
      </c>
      <c r="DW115" s="27">
        <f>IF($O115&gt;=DW$1,$S115+$Y115,$Y115)</f>
        <v>553.82999999999993</v>
      </c>
      <c r="DX115" s="27">
        <f>IF($O115&gt;=DX$1,$S115+$Y115,$Y115)</f>
        <v>553.82999999999993</v>
      </c>
      <c r="DY115" s="27">
        <f>IF($O115&gt;=DY$1,$S115+$Y115,$Y115)</f>
        <v>553.82999999999993</v>
      </c>
      <c r="DZ115" s="27">
        <f>IF($O115&gt;=DZ$1,$S115+$Y115,$Y115)</f>
        <v>553.82999999999993</v>
      </c>
      <c r="EA115" s="27">
        <f>IF($O115&gt;=EA$1,$S115+$Y115,$Y115)</f>
        <v>553.82999999999993</v>
      </c>
      <c r="EB115" s="27">
        <f>IF($O115&gt;=EB$1,$S115+$Y115,$Y115)</f>
        <v>553.82999999999993</v>
      </c>
      <c r="EC115" s="27">
        <f>IF($O115&gt;=EC$1,$S115+$Y115,$Y115)</f>
        <v>553.82999999999993</v>
      </c>
      <c r="ED115" s="27">
        <f>IF($O115&gt;=ED$1,$S115+$Y115,$Y115)</f>
        <v>553.82999999999993</v>
      </c>
      <c r="EE115" s="27">
        <f>IF($O115&gt;=EE$1,$S115+$Y115,$Y115)</f>
        <v>553.82999999999993</v>
      </c>
      <c r="EF115" s="27">
        <f>IF($O115&gt;=EF$1,$S115+$Y115,$Y115)</f>
        <v>553.82999999999993</v>
      </c>
      <c r="EG115" s="27">
        <f>IF($O115&gt;=EG$1,$S115+$Y115,$Y115)</f>
        <v>553.82999999999993</v>
      </c>
      <c r="EH115" s="27">
        <f>IF($O115&gt;=EH$1,$S115+$Y115,$Y115)</f>
        <v>553.82999999999993</v>
      </c>
      <c r="EI115" s="27">
        <f>IF($O115&gt;=EI$1,$S115+$Y115,$Y115)</f>
        <v>553.82999999999993</v>
      </c>
      <c r="EJ115" s="27">
        <f>IF($O115&gt;=EJ$1,$S115+$Y115,$Y115)</f>
        <v>553.82999999999993</v>
      </c>
      <c r="EK115" s="27">
        <f>IF($O115&gt;=EK$1,$S115+$Y115,$Y115)</f>
        <v>553.82999999999993</v>
      </c>
      <c r="EL115" s="27">
        <f>IF($O115&gt;=EL$1,$S115+$Y115,$Y115)</f>
        <v>553.82999999999993</v>
      </c>
      <c r="EM115" s="27">
        <f>IF($O115&gt;=EM$1,$S115+$Y115,$Y115)</f>
        <v>553.82999999999993</v>
      </c>
      <c r="EN115" s="27">
        <f>IF($O115&gt;=EN$1,$S115+$Y115,$Y115)</f>
        <v>553.82999999999993</v>
      </c>
      <c r="EO115" s="27">
        <f>IF($O115&gt;=EO$1,$S115+$Y115,$Y115)</f>
        <v>553.82999999999993</v>
      </c>
      <c r="EP115" s="27">
        <f>IF($O115&gt;=EP$1,$S115+$Y115,$Y115)</f>
        <v>241.58999999999997</v>
      </c>
      <c r="EQ115" s="27">
        <f>IF($O115&gt;=EQ$1,$S115+$Y115,$Y115)</f>
        <v>241.58999999999997</v>
      </c>
      <c r="ER115" s="27">
        <f>IF($O115&gt;=ER$1,$S115+$Y115,$Y115)</f>
        <v>241.58999999999997</v>
      </c>
      <c r="ES115" s="27">
        <f>IF($O115&gt;=ES$1,$S115+$Y115,$Y115)</f>
        <v>241.58999999999997</v>
      </c>
      <c r="ET115" s="27">
        <f>IF($O115&gt;=ET$1,$S115+$Y115,$Y115)</f>
        <v>241.58999999999997</v>
      </c>
      <c r="EU115" s="27">
        <f>IF($O115&gt;=EU$1,$S115+$Y115,$Y115)</f>
        <v>241.58999999999997</v>
      </c>
      <c r="EV115" s="27">
        <f>IF($O115&gt;=EV$1,$S115,0)</f>
        <v>0</v>
      </c>
      <c r="EW115" s="27">
        <f>IF($O115&gt;=EW$1,$S115,0)</f>
        <v>0</v>
      </c>
      <c r="EX115" s="27">
        <f>IF($O115&gt;=EX$1,$S115,0)</f>
        <v>0</v>
      </c>
      <c r="EY115" s="27">
        <f>IF($O115&gt;=EY$1,$S115,0)</f>
        <v>0</v>
      </c>
      <c r="EZ115" s="27">
        <f>IF($O115&gt;=EZ$1,$S115,0)</f>
        <v>0</v>
      </c>
      <c r="FA115" s="27">
        <f>IF($O115&gt;=FA$1,$S115,0)</f>
        <v>0</v>
      </c>
      <c r="FB115" s="27">
        <f>IF($O115&gt;=FB$1,$S115,0)</f>
        <v>0</v>
      </c>
      <c r="FC115" s="27">
        <f>IF($O115&gt;=FC$1,$S115,0)</f>
        <v>0</v>
      </c>
      <c r="FD115" s="27">
        <f>IF($O115&gt;=FD$1,$S115,0)</f>
        <v>0</v>
      </c>
      <c r="FE115" s="27">
        <f>IF($O115&gt;=FE$1,$S115,0)</f>
        <v>0</v>
      </c>
      <c r="FF115" s="27">
        <f>IF($O115&gt;=FF$1,$S115,0)</f>
        <v>0</v>
      </c>
      <c r="FG115" s="27">
        <f>IF($O115&gt;=FG$1,$S115,0)</f>
        <v>0</v>
      </c>
      <c r="FH115" s="27">
        <f>IF($O115&gt;=FH$1,$S115,0)</f>
        <v>0</v>
      </c>
      <c r="FI115" s="27">
        <f>IF($O115&gt;=FI$1,$S115,0)</f>
        <v>0</v>
      </c>
      <c r="FJ115" s="27">
        <f>IF($O115&gt;=FJ$1,$S115,0)</f>
        <v>0</v>
      </c>
      <c r="FK115" s="27">
        <f>IF($O115&gt;=FK$1,$S115,0)</f>
        <v>0</v>
      </c>
      <c r="FL115" s="27">
        <f>IF($O115&gt;=FL$1,$S115,0)</f>
        <v>0</v>
      </c>
      <c r="FM115" s="27">
        <f>IF($O115&gt;=FM$1,$S115,0)</f>
        <v>0</v>
      </c>
      <c r="FN115" s="27">
        <f>IF($O115&gt;=FN$1,$S115,0)</f>
        <v>0</v>
      </c>
      <c r="FO115" s="27">
        <f>IF($O115&gt;=FO$1,$S115,0)</f>
        <v>0</v>
      </c>
      <c r="FP115" s="27">
        <f>IF($O115&gt;=FP$1,$S115,0)</f>
        <v>0</v>
      </c>
      <c r="FQ115" s="27">
        <f>IF($O115&gt;=FQ$1,$S115,0)</f>
        <v>0</v>
      </c>
      <c r="FR115" s="27">
        <f>IF($O115&gt;=FR$1,$S115,0)</f>
        <v>0</v>
      </c>
      <c r="FS115" s="27">
        <f>IF($O115&gt;=FS$1,$S115,0)</f>
        <v>0</v>
      </c>
      <c r="FT115" s="27">
        <f>IF($O115&gt;=FT$1,$S115,0)</f>
        <v>0</v>
      </c>
      <c r="FU115" s="27">
        <f>IF($O115&gt;=FU$1,$S115,0)</f>
        <v>0</v>
      </c>
      <c r="FV115" s="27">
        <f>IF($O115&gt;=FV$1,$S115,0)</f>
        <v>0</v>
      </c>
      <c r="FW115" s="27">
        <f>IF($O115&gt;=FW$1,$S115,0)</f>
        <v>0</v>
      </c>
      <c r="FX115" s="27">
        <f>IF($O115&gt;=FX$1,$S115,0)</f>
        <v>0</v>
      </c>
      <c r="FY115" s="27">
        <f>IF($O115&gt;=FY$1,$S115,0)</f>
        <v>0</v>
      </c>
      <c r="FZ115" s="27">
        <f>IF($O115&gt;=FZ$1,$S115,0)</f>
        <v>0</v>
      </c>
      <c r="GA115" s="27">
        <f>IF($O115&gt;=GA$1,$S115,0)</f>
        <v>0</v>
      </c>
      <c r="GB115" s="27">
        <f>IF($O115&gt;=GB$1,$S115,0)</f>
        <v>0</v>
      </c>
      <c r="GC115" s="27">
        <f>IF($O115&gt;=GC$1,$S115,0)</f>
        <v>0</v>
      </c>
      <c r="GD115" s="27">
        <f>IF($O115&gt;=GD$1,$S115,0)</f>
        <v>0</v>
      </c>
      <c r="GE115" s="27">
        <f>IF($O115&gt;=GE$1,$S115,0)</f>
        <v>0</v>
      </c>
      <c r="GF115" s="27">
        <f>IF($O115&gt;=GF$1,$S115,0)</f>
        <v>0</v>
      </c>
      <c r="GG115" s="27">
        <f>IF($O115&gt;=GG$1,$S115,0)</f>
        <v>0</v>
      </c>
      <c r="GH115" s="27">
        <f>IF($O115&gt;=GH$1,$S115,0)</f>
        <v>0</v>
      </c>
      <c r="GI115" s="27">
        <f>IF($O115&gt;=GI$1,$S115,0)</f>
        <v>0</v>
      </c>
      <c r="GJ115" s="27">
        <f>IF($O115&gt;=GJ$1,$S115,0)</f>
        <v>0</v>
      </c>
      <c r="GK115" s="27">
        <f>IF($O115&gt;=GK$1,$S115,0)</f>
        <v>0</v>
      </c>
      <c r="GL115" s="27">
        <f>IF($O115&gt;=GL$1,$S115,0)</f>
        <v>0</v>
      </c>
      <c r="GM115" s="27">
        <f>IF($O115&gt;=GM$1,$S115,0)</f>
        <v>0</v>
      </c>
      <c r="GN115" s="27">
        <f>IF($O115&gt;=GN$1,$S115,0)</f>
        <v>0</v>
      </c>
      <c r="GO115" s="27">
        <f>IF($O115&gt;=GO$1,$S115,0)</f>
        <v>0</v>
      </c>
      <c r="GP115" s="27">
        <f>IF($O115&gt;=GP$1,$S115,0)</f>
        <v>0</v>
      </c>
      <c r="GQ115" s="27">
        <f>IF($O115&gt;=GQ$1,$S115,0)</f>
        <v>0</v>
      </c>
      <c r="GR115" s="27">
        <f>IF($O115&gt;=GR$1,$S115,0)</f>
        <v>0</v>
      </c>
      <c r="GS115" s="27">
        <f>IF($O115&gt;=GS$1,$S115,0)</f>
        <v>0</v>
      </c>
      <c r="GT115" s="27">
        <f>IF($O115&gt;=GT$1,$S115,0)</f>
        <v>0</v>
      </c>
      <c r="GU115" s="27">
        <f>IF($O115&gt;=GU$1,$S115,0)</f>
        <v>0</v>
      </c>
      <c r="GV115" s="27">
        <f>IF($O115&gt;=GV$1,$S115,0)</f>
        <v>0</v>
      </c>
      <c r="GW115" s="27">
        <f>IF($O115&gt;=GW$1,$S115,0)</f>
        <v>0</v>
      </c>
      <c r="GX115" s="27">
        <f>IF($O115&gt;=GX$1,$S115,0)</f>
        <v>0</v>
      </c>
      <c r="GY115" s="27">
        <f>IF($O115&gt;=GY$1,$S115,0)</f>
        <v>0</v>
      </c>
      <c r="GZ115" s="27">
        <f>IF($O115&gt;=GZ$1,$S115,0)</f>
        <v>0</v>
      </c>
      <c r="HA115" s="27">
        <f>IF($O115&gt;=HA$1,$S115,0)</f>
        <v>0</v>
      </c>
      <c r="HB115" s="27">
        <f>IF($O115&gt;=HB$1,$S115,0)</f>
        <v>0</v>
      </c>
      <c r="HC115" s="27">
        <f>IF($O115&gt;=HC$1,$S115,0)</f>
        <v>0</v>
      </c>
    </row>
    <row r="116" spans="1:211">
      <c r="A116" s="3">
        <v>61948</v>
      </c>
      <c r="B116" s="3" t="s">
        <v>238</v>
      </c>
      <c r="C116" s="3" t="s">
        <v>18</v>
      </c>
      <c r="D116" s="3">
        <v>64</v>
      </c>
      <c r="E116" s="4">
        <v>34764</v>
      </c>
      <c r="F116" s="5">
        <v>23.306849315068494</v>
      </c>
      <c r="G116" s="3" t="s">
        <v>99</v>
      </c>
      <c r="H116" s="4">
        <v>20061</v>
      </c>
      <c r="I116" s="9" t="s">
        <v>832</v>
      </c>
      <c r="J116" s="5">
        <v>1789.65</v>
      </c>
      <c r="K116" s="31">
        <v>310</v>
      </c>
      <c r="L116" s="32">
        <v>23</v>
      </c>
      <c r="M116" s="33">
        <f>VLOOKUP(L116,FIND,3,TRUE)</f>
        <v>1.3</v>
      </c>
      <c r="N116" s="32">
        <f>IF(L116&gt;30,180,VLOOKUP(L116,TEMPO,2,FALSE))</f>
        <v>138</v>
      </c>
      <c r="O116" s="32">
        <f>IF(R116&gt;0,4,N116)</f>
        <v>138</v>
      </c>
      <c r="P116" s="96">
        <f>J116*M116*L116</f>
        <v>53510.535000000003</v>
      </c>
      <c r="Q116" s="96">
        <f>10934.45*2</f>
        <v>21868.9</v>
      </c>
      <c r="R116" s="96">
        <f>IF(P116&lt;=Q116,P116/4,0)</f>
        <v>0</v>
      </c>
      <c r="S116" s="5">
        <f>IF(P116&gt;=Q116,P116/N116,0)</f>
        <v>387.75750000000005</v>
      </c>
      <c r="T116" s="3"/>
      <c r="U116" s="3">
        <f>IF(T116="",1,0)</f>
        <v>1</v>
      </c>
      <c r="V116" s="3">
        <v>28</v>
      </c>
      <c r="W116" s="5">
        <v>0.6</v>
      </c>
      <c r="X116" s="5">
        <v>402.65</v>
      </c>
      <c r="Y116" s="5">
        <f>X116*W116</f>
        <v>241.58999999999997</v>
      </c>
      <c r="Z116" s="5">
        <v>400</v>
      </c>
      <c r="AA116" s="5">
        <f>S116+Y116+Z116</f>
        <v>1029.3475000000001</v>
      </c>
      <c r="AB116" s="39">
        <f>(J116/12+J116/12*1.3333333333+450/12+J116/30*6/12+J116)*1.3+Y116+Z116+153.9</f>
        <v>3661.9444999935376</v>
      </c>
      <c r="AC116" s="39" t="s">
        <v>18</v>
      </c>
      <c r="AD116" s="39">
        <f>J116*1.3+400+153.9</f>
        <v>2880.4450000000002</v>
      </c>
      <c r="AE116" s="39">
        <f>SUMIFS('CUSTO MENSAL FUNC NOVO'!H:H,'CUSTO MENSAL FUNC NOVO'!A:A,'VALORES MENSAIS'!AC116)</f>
        <v>1902.2210000000002</v>
      </c>
      <c r="AF116" s="27">
        <f>IF($R116&gt;0,$R116,$S116)+$Y116+$Z116</f>
        <v>1029.3475000000001</v>
      </c>
      <c r="AG116" s="27">
        <f>IF($R116&gt;0,$R116,$S116)+$Y116+$Z116</f>
        <v>1029.3475000000001</v>
      </c>
      <c r="AH116" s="27">
        <f>IF($R116&gt;0,$R116,$S116)+$Y116+$Z116</f>
        <v>1029.3475000000001</v>
      </c>
      <c r="AI116" s="27">
        <f>IF($R116&gt;0,$R116,$S116)+$Y116+$Z116</f>
        <v>1029.3475000000001</v>
      </c>
      <c r="AJ116" s="27">
        <f>IF($O116&gt;=AJ$1,$S116+$Y116+$Z116,$Y116+$Z116)</f>
        <v>1029.3475000000001</v>
      </c>
      <c r="AK116" s="27">
        <f>IF($O116&gt;=AK$1,$S116+$Y116+$Z116,$Y116+$Z116)</f>
        <v>1029.3475000000001</v>
      </c>
      <c r="AL116" s="27">
        <f>IF($O116&gt;=AL$1,$S116+$Y116+$Z116,$Y116+$Z116)</f>
        <v>1029.3475000000001</v>
      </c>
      <c r="AM116" s="27">
        <f>IF($O116&gt;=AM$1,$S116+$Y116+$Z116,$Y116+$Z116)</f>
        <v>1029.3475000000001</v>
      </c>
      <c r="AN116" s="27">
        <f>IF($O116&gt;=AN$1,$S116+$Y116+$Z116,$Y116+$Z116)</f>
        <v>1029.3475000000001</v>
      </c>
      <c r="AO116" s="27">
        <f>IF($O116&gt;=AO$1,$S116+$Y116+$Z116,$Y116+$Z116)</f>
        <v>1029.3475000000001</v>
      </c>
      <c r="AP116" s="27">
        <f>IF($O116&gt;=AP$1,$S116+$Y116+$Z116,$Y116+$Z116)</f>
        <v>1029.3475000000001</v>
      </c>
      <c r="AQ116" s="27">
        <f>IF($O116&gt;=AQ$1,$S116+$Y116+$Z116,$Y116+$Z116)</f>
        <v>1029.3475000000001</v>
      </c>
      <c r="AR116" s="27">
        <f>IF($O116&gt;=AR$1,$S116+$Y116+$Z116,$Y116+$Z116)</f>
        <v>1029.3475000000001</v>
      </c>
      <c r="AS116" s="27">
        <f>IF($O116&gt;=AS$1,$S116+$Y116+$Z116,$Y116+$Z116)</f>
        <v>1029.3475000000001</v>
      </c>
      <c r="AT116" s="27">
        <f>IF($O116&gt;=AT$1,$S116+$Y116+$Z116,$Y116+$Z116)</f>
        <v>1029.3475000000001</v>
      </c>
      <c r="AU116" s="27">
        <f>IF($O116&gt;=AU$1,$S116+$Y116+$Z116,$Y116+$Z116)</f>
        <v>1029.3475000000001</v>
      </c>
      <c r="AV116" s="27">
        <f>IF($O116&gt;=AV$1,$S116+$Y116+$Z116,$Y116+$Z116)</f>
        <v>1029.3475000000001</v>
      </c>
      <c r="AW116" s="27">
        <f>IF($O116&gt;=AW$1,$S116+$Y116+$Z116,$Y116+$Z116)</f>
        <v>1029.3475000000001</v>
      </c>
      <c r="AX116" s="27">
        <f>IF($O116&gt;=AX$1,$S116+$Y116+$Z116,$Y116+$Z116)</f>
        <v>1029.3475000000001</v>
      </c>
      <c r="AY116" s="27">
        <f>IF($O116&gt;=AY$1,$S116+$Y116+$Z116,$Y116+$Z116)</f>
        <v>1029.3475000000001</v>
      </c>
      <c r="AZ116" s="27">
        <f>IF($O116&gt;=AZ$1,$S116+$Y116+$Z116,$Y116+$Z116)</f>
        <v>1029.3475000000001</v>
      </c>
      <c r="BA116" s="27">
        <f>IF($O116&gt;=BA$1,$S116+$Y116+$Z116,$Y116+$Z116)</f>
        <v>1029.3475000000001</v>
      </c>
      <c r="BB116" s="27">
        <f>IF($O116&gt;=BB$1,$S116+$Y116+$Z116,$Y116+$Z116)</f>
        <v>1029.3475000000001</v>
      </c>
      <c r="BC116" s="27">
        <f>IF($O116&gt;=BC$1,$S116+$Y116+$Z116,$Y116+$Z116)</f>
        <v>1029.3475000000001</v>
      </c>
      <c r="BD116" s="27">
        <f>IF($O116&gt;=BD$1,$S116+$Y116+$Z116,$Y116+$Z116)</f>
        <v>1029.3475000000001</v>
      </c>
      <c r="BE116" s="27">
        <f>IF($O116&gt;=BE$1,$S116+$Y116+$Z116,$Y116+$Z116)</f>
        <v>1029.3475000000001</v>
      </c>
      <c r="BF116" s="27">
        <f>IF($O116&gt;=BF$1,$S116+$Y116+$Z116,$Y116+$Z116)</f>
        <v>1029.3475000000001</v>
      </c>
      <c r="BG116" s="27">
        <f>IF($O116&gt;=BG$1,$S116+$Y116+$Z116,$Y116+$Z116)</f>
        <v>1029.3475000000001</v>
      </c>
      <c r="BH116" s="27">
        <f>IF($O116&gt;=BH$1,$S116+$Y116+$Z116,$Y116+$Z116)</f>
        <v>1029.3475000000001</v>
      </c>
      <c r="BI116" s="27">
        <f>IF($O116&gt;=BI$1,$S116+$Y116+$Z116,$Y116+$Z116)</f>
        <v>1029.3475000000001</v>
      </c>
      <c r="BJ116" s="27">
        <f>IF($O116&gt;=BJ$1,$S116+$Y116+$Z116,$Y116+$Z116)</f>
        <v>1029.3475000000001</v>
      </c>
      <c r="BK116" s="27">
        <f>IF($O116&gt;=BK$1,$S116+$Y116+$Z116,$Y116+$Z116)</f>
        <v>1029.3475000000001</v>
      </c>
      <c r="BL116" s="27">
        <f>IF($O116&gt;=BL$1,$S116+$Y116+$Z116,$Y116+$Z116)</f>
        <v>1029.3475000000001</v>
      </c>
      <c r="BM116" s="27">
        <f>IF($O116&gt;=BM$1,$S116+$Y116+$Z116,$Y116+$Z116)</f>
        <v>1029.3475000000001</v>
      </c>
      <c r="BN116" s="27">
        <f>IF($O116&gt;=BN$1,$S116+$Y116+$Z116,$Y116+$Z116)</f>
        <v>1029.3475000000001</v>
      </c>
      <c r="BO116" s="27">
        <f>IF($O116&gt;=BO$1,$S116+$Y116+$Z116,$Y116+$Z116)</f>
        <v>1029.3475000000001</v>
      </c>
      <c r="BP116" s="27">
        <f>IF($O116&gt;=BP$1,$S116+$Y116+$Z116,$Y116+$Z116)</f>
        <v>1029.3475000000001</v>
      </c>
      <c r="BQ116" s="27">
        <f>IF($O116&gt;=BQ$1,$S116+$Y116+$Z116,$Y116+$Z116)</f>
        <v>1029.3475000000001</v>
      </c>
      <c r="BR116" s="27">
        <f>IF($O116&gt;=BR$1,$S116+$Y116+$Z116,$Y116+$Z116)</f>
        <v>1029.3475000000001</v>
      </c>
      <c r="BS116" s="27">
        <f>IF($O116&gt;=BS$1,$S116+$Y116+$Z116,$Y116+$Z116)</f>
        <v>1029.3475000000001</v>
      </c>
      <c r="BT116" s="27">
        <f>IF($O116&gt;=BT$1,$S116+$Y116+$Z116,$Y116+$Z116)</f>
        <v>1029.3475000000001</v>
      </c>
      <c r="BU116" s="27">
        <f>IF($O116&gt;=BU$1,$S116+$Y116+$Z116,$Y116+$Z116)</f>
        <v>1029.3475000000001</v>
      </c>
      <c r="BV116" s="27">
        <f>IF($O116&gt;=BV$1,$S116+$Y116+$Z116,$Y116+$Z116)</f>
        <v>1029.3475000000001</v>
      </c>
      <c r="BW116" s="27">
        <f>IF($O116&gt;=BW$1,$S116+$Y116+$Z116,$Y116+$Z116)</f>
        <v>1029.3475000000001</v>
      </c>
      <c r="BX116" s="27">
        <f>IF($O116&gt;=BX$1,$S116+$Y116+$Z116,$Y116+$Z116)</f>
        <v>1029.3475000000001</v>
      </c>
      <c r="BY116" s="27">
        <f>IF($O116&gt;=BY$1,$S116+$Y116+$Z116,$Y116+$Z116)</f>
        <v>1029.3475000000001</v>
      </c>
      <c r="BZ116" s="27">
        <f>IF($O116&gt;=BZ$1,$S116+$Y116+$Z116,$Y116+$Z116)</f>
        <v>1029.3475000000001</v>
      </c>
      <c r="CA116" s="27">
        <f>IF($O116&gt;=CA$1,$S116+$Y116+$Z116,$Y116+$Z116)</f>
        <v>1029.3475000000001</v>
      </c>
      <c r="CB116" s="27">
        <f>IF($O116&gt;=CB$1,$S116+$Y116+$Z116,$Y116+$Z116)</f>
        <v>1029.3475000000001</v>
      </c>
      <c r="CC116" s="27">
        <f>IF($O116&gt;=CC$1,$S116+$Y116+$Z116,$Y116+$Z116)</f>
        <v>1029.3475000000001</v>
      </c>
      <c r="CD116" s="27">
        <f>IF($O116&gt;=CD$1,$S116+$Y116+$Z116,$Y116+$Z116)</f>
        <v>1029.3475000000001</v>
      </c>
      <c r="CE116" s="27">
        <f>IF($O116&gt;=CE$1,$S116+$Y116+$Z116,$Y116+$Z116)</f>
        <v>1029.3475000000001</v>
      </c>
      <c r="CF116" s="27">
        <f>IF($O116&gt;=CF$1,$S116+$Y116+$Z116,$Y116+$Z116)</f>
        <v>1029.3475000000001</v>
      </c>
      <c r="CG116" s="27">
        <f>IF($O116&gt;=CG$1,$S116+$Y116+$Z116,$Y116+$Z116)</f>
        <v>1029.3475000000001</v>
      </c>
      <c r="CH116" s="27">
        <f>IF($O116&gt;=CH$1,$S116+$Y116+$Z116,$Y116+$Z116)</f>
        <v>1029.3475000000001</v>
      </c>
      <c r="CI116" s="27">
        <f>IF($O116&gt;=CI$1,$S116+$Y116+$Z116,$Y116+$Z116)</f>
        <v>1029.3475000000001</v>
      </c>
      <c r="CJ116" s="27">
        <f>IF($O116&gt;=CJ$1,$S116+$Y116+$Z116,$Y116+$Z116)</f>
        <v>1029.3475000000001</v>
      </c>
      <c r="CK116" s="27">
        <f>IF($O116&gt;=CK$1,$S116+$Y116+$Z116,$Y116+$Z116)</f>
        <v>1029.3475000000001</v>
      </c>
      <c r="CL116" s="27">
        <f>IF($O116&gt;=CL$1,$S116+$Y116+$Z116,$Y116+$Z116)</f>
        <v>1029.3475000000001</v>
      </c>
      <c r="CM116" s="27">
        <f>IF($O116&gt;=CM$1,$S116+$Y116+$Z116,$Y116+$Z116)</f>
        <v>1029.3475000000001</v>
      </c>
      <c r="CN116" s="27">
        <f>IF($O116&gt;=CN$1,$S116+$Y116,$Y116)</f>
        <v>629.34750000000008</v>
      </c>
      <c r="CO116" s="27">
        <f>IF($O116&gt;=CO$1,$S116+$Y116,$Y116)</f>
        <v>629.34750000000008</v>
      </c>
      <c r="CP116" s="27">
        <f>IF($O116&gt;=CP$1,$S116+$Y116,$Y116)</f>
        <v>629.34750000000008</v>
      </c>
      <c r="CQ116" s="27">
        <f>IF($O116&gt;=CQ$1,$S116+$Y116,$Y116)</f>
        <v>629.34750000000008</v>
      </c>
      <c r="CR116" s="27">
        <f>IF($O116&gt;=CR$1,$S116+$Y116,$Y116)</f>
        <v>629.34750000000008</v>
      </c>
      <c r="CS116" s="27">
        <f>IF($O116&gt;=CS$1,$S116+$Y116,$Y116)</f>
        <v>629.34750000000008</v>
      </c>
      <c r="CT116" s="27">
        <f>IF($O116&gt;=CT$1,$S116+$Y116,$Y116)</f>
        <v>629.34750000000008</v>
      </c>
      <c r="CU116" s="27">
        <f>IF($O116&gt;=CU$1,$S116+$Y116,$Y116)</f>
        <v>629.34750000000008</v>
      </c>
      <c r="CV116" s="27">
        <f>IF($O116&gt;=CV$1,$S116+$Y116,$Y116)</f>
        <v>629.34750000000008</v>
      </c>
      <c r="CW116" s="27">
        <f>IF($O116&gt;=CW$1,$S116+$Y116,$Y116)</f>
        <v>629.34750000000008</v>
      </c>
      <c r="CX116" s="27">
        <f>IF($O116&gt;=CX$1,$S116+$Y116,$Y116)</f>
        <v>629.34750000000008</v>
      </c>
      <c r="CY116" s="27">
        <f>IF($O116&gt;=CY$1,$S116+$Y116,$Y116)</f>
        <v>629.34750000000008</v>
      </c>
      <c r="CZ116" s="27">
        <f>IF($O116&gt;=CZ$1,$S116+$Y116,$Y116)</f>
        <v>629.34750000000008</v>
      </c>
      <c r="DA116" s="27">
        <f>IF($O116&gt;=DA$1,$S116+$Y116,$Y116)</f>
        <v>629.34750000000008</v>
      </c>
      <c r="DB116" s="27">
        <f>IF($O116&gt;=DB$1,$S116+$Y116,$Y116)</f>
        <v>629.34750000000008</v>
      </c>
      <c r="DC116" s="27">
        <f>IF($O116&gt;=DC$1,$S116+$Y116,$Y116)</f>
        <v>629.34750000000008</v>
      </c>
      <c r="DD116" s="27">
        <f>IF($O116&gt;=DD$1,$S116+$Y116,$Y116)</f>
        <v>629.34750000000008</v>
      </c>
      <c r="DE116" s="27">
        <f>IF($O116&gt;=DE$1,$S116+$Y116,$Y116)</f>
        <v>629.34750000000008</v>
      </c>
      <c r="DF116" s="27">
        <f>IF($O116&gt;=DF$1,$S116+$Y116,$Y116)</f>
        <v>629.34750000000008</v>
      </c>
      <c r="DG116" s="27">
        <f>IF($O116&gt;=DG$1,$S116+$Y116,$Y116)</f>
        <v>629.34750000000008</v>
      </c>
      <c r="DH116" s="27">
        <f>IF($O116&gt;=DH$1,$S116+$Y116,$Y116)</f>
        <v>629.34750000000008</v>
      </c>
      <c r="DI116" s="27">
        <f>IF($O116&gt;=DI$1,$S116+$Y116,$Y116)</f>
        <v>629.34750000000008</v>
      </c>
      <c r="DJ116" s="27">
        <f>IF($O116&gt;=DJ$1,$S116+$Y116,$Y116)</f>
        <v>629.34750000000008</v>
      </c>
      <c r="DK116" s="27">
        <f>IF($O116&gt;=DK$1,$S116+$Y116,$Y116)</f>
        <v>629.34750000000008</v>
      </c>
      <c r="DL116" s="27">
        <f>IF($O116&gt;=DL$1,$S116+$Y116,$Y116)</f>
        <v>629.34750000000008</v>
      </c>
      <c r="DM116" s="27">
        <f>IF($O116&gt;=DM$1,$S116+$Y116,$Y116)</f>
        <v>629.34750000000008</v>
      </c>
      <c r="DN116" s="27">
        <f>IF($O116&gt;=DN$1,$S116+$Y116,$Y116)</f>
        <v>629.34750000000008</v>
      </c>
      <c r="DO116" s="27">
        <f>IF($O116&gt;=DO$1,$S116+$Y116,$Y116)</f>
        <v>629.34750000000008</v>
      </c>
      <c r="DP116" s="27">
        <f>IF($O116&gt;=DP$1,$S116+$Y116,$Y116)</f>
        <v>629.34750000000008</v>
      </c>
      <c r="DQ116" s="27">
        <f>IF($O116&gt;=DQ$1,$S116+$Y116,$Y116)</f>
        <v>629.34750000000008</v>
      </c>
      <c r="DR116" s="27">
        <f>IF($O116&gt;=DR$1,$S116+$Y116,$Y116)</f>
        <v>629.34750000000008</v>
      </c>
      <c r="DS116" s="27">
        <f>IF($O116&gt;=DS$1,$S116+$Y116,$Y116)</f>
        <v>629.34750000000008</v>
      </c>
      <c r="DT116" s="27">
        <f>IF($O116&gt;=DT$1,$S116+$Y116,$Y116)</f>
        <v>629.34750000000008</v>
      </c>
      <c r="DU116" s="27">
        <f>IF($O116&gt;=DU$1,$S116+$Y116,$Y116)</f>
        <v>629.34750000000008</v>
      </c>
      <c r="DV116" s="27">
        <f>IF($O116&gt;=DV$1,$S116+$Y116,$Y116)</f>
        <v>629.34750000000008</v>
      </c>
      <c r="DW116" s="27">
        <f>IF($O116&gt;=DW$1,$S116+$Y116,$Y116)</f>
        <v>629.34750000000008</v>
      </c>
      <c r="DX116" s="27">
        <f>IF($O116&gt;=DX$1,$S116+$Y116,$Y116)</f>
        <v>629.34750000000008</v>
      </c>
      <c r="DY116" s="27">
        <f>IF($O116&gt;=DY$1,$S116+$Y116,$Y116)</f>
        <v>629.34750000000008</v>
      </c>
      <c r="DZ116" s="27">
        <f>IF($O116&gt;=DZ$1,$S116+$Y116,$Y116)</f>
        <v>629.34750000000008</v>
      </c>
      <c r="EA116" s="27">
        <f>IF($O116&gt;=EA$1,$S116+$Y116,$Y116)</f>
        <v>629.34750000000008</v>
      </c>
      <c r="EB116" s="27">
        <f>IF($O116&gt;=EB$1,$S116+$Y116,$Y116)</f>
        <v>629.34750000000008</v>
      </c>
      <c r="EC116" s="27">
        <f>IF($O116&gt;=EC$1,$S116+$Y116,$Y116)</f>
        <v>629.34750000000008</v>
      </c>
      <c r="ED116" s="27">
        <f>IF($O116&gt;=ED$1,$S116+$Y116,$Y116)</f>
        <v>629.34750000000008</v>
      </c>
      <c r="EE116" s="27">
        <f>IF($O116&gt;=EE$1,$S116+$Y116,$Y116)</f>
        <v>629.34750000000008</v>
      </c>
      <c r="EF116" s="27">
        <f>IF($O116&gt;=EF$1,$S116+$Y116,$Y116)</f>
        <v>629.34750000000008</v>
      </c>
      <c r="EG116" s="27">
        <f>IF($O116&gt;=EG$1,$S116+$Y116,$Y116)</f>
        <v>629.34750000000008</v>
      </c>
      <c r="EH116" s="27">
        <f>IF($O116&gt;=EH$1,$S116+$Y116,$Y116)</f>
        <v>629.34750000000008</v>
      </c>
      <c r="EI116" s="27">
        <f>IF($O116&gt;=EI$1,$S116+$Y116,$Y116)</f>
        <v>629.34750000000008</v>
      </c>
      <c r="EJ116" s="27">
        <f>IF($O116&gt;=EJ$1,$S116+$Y116,$Y116)</f>
        <v>629.34750000000008</v>
      </c>
      <c r="EK116" s="27">
        <f>IF($O116&gt;=EK$1,$S116+$Y116,$Y116)</f>
        <v>629.34750000000008</v>
      </c>
      <c r="EL116" s="27">
        <f>IF($O116&gt;=EL$1,$S116+$Y116,$Y116)</f>
        <v>629.34750000000008</v>
      </c>
      <c r="EM116" s="27">
        <f>IF($O116&gt;=EM$1,$S116+$Y116,$Y116)</f>
        <v>629.34750000000008</v>
      </c>
      <c r="EN116" s="27">
        <f>IF($O116&gt;=EN$1,$S116+$Y116,$Y116)</f>
        <v>629.34750000000008</v>
      </c>
      <c r="EO116" s="27">
        <f>IF($O116&gt;=EO$1,$S116+$Y116,$Y116)</f>
        <v>629.34750000000008</v>
      </c>
      <c r="EP116" s="27">
        <f>IF($O116&gt;=EP$1,$S116+$Y116,$Y116)</f>
        <v>629.34750000000008</v>
      </c>
      <c r="EQ116" s="27">
        <f>IF($O116&gt;=EQ$1,$S116+$Y116,$Y116)</f>
        <v>629.34750000000008</v>
      </c>
      <c r="ER116" s="27">
        <f>IF($O116&gt;=ER$1,$S116+$Y116,$Y116)</f>
        <v>629.34750000000008</v>
      </c>
      <c r="ES116" s="27">
        <f>IF($O116&gt;=ES$1,$S116+$Y116,$Y116)</f>
        <v>629.34750000000008</v>
      </c>
      <c r="ET116" s="27">
        <f>IF($O116&gt;=ET$1,$S116+$Y116,$Y116)</f>
        <v>629.34750000000008</v>
      </c>
      <c r="EU116" s="27">
        <f>IF($O116&gt;=EU$1,$S116+$Y116,$Y116)</f>
        <v>629.34750000000008</v>
      </c>
      <c r="EV116" s="27">
        <f>IF($O116&gt;=EV$1,$S116,0)</f>
        <v>387.75750000000005</v>
      </c>
      <c r="EW116" s="27">
        <f>IF($O116&gt;=EW$1,$S116,0)</f>
        <v>387.75750000000005</v>
      </c>
      <c r="EX116" s="27">
        <f>IF($O116&gt;=EX$1,$S116,0)</f>
        <v>387.75750000000005</v>
      </c>
      <c r="EY116" s="27">
        <f>IF($O116&gt;=EY$1,$S116,0)</f>
        <v>387.75750000000005</v>
      </c>
      <c r="EZ116" s="27">
        <f>IF($O116&gt;=EZ$1,$S116,0)</f>
        <v>387.75750000000005</v>
      </c>
      <c r="FA116" s="27">
        <f>IF($O116&gt;=FA$1,$S116,0)</f>
        <v>387.75750000000005</v>
      </c>
      <c r="FB116" s="27">
        <f>IF($O116&gt;=FB$1,$S116,0)</f>
        <v>387.75750000000005</v>
      </c>
      <c r="FC116" s="27">
        <f>IF($O116&gt;=FC$1,$S116,0)</f>
        <v>387.75750000000005</v>
      </c>
      <c r="FD116" s="27">
        <f>IF($O116&gt;=FD$1,$S116,0)</f>
        <v>387.75750000000005</v>
      </c>
      <c r="FE116" s="27">
        <f>IF($O116&gt;=FE$1,$S116,0)</f>
        <v>387.75750000000005</v>
      </c>
      <c r="FF116" s="27">
        <f>IF($O116&gt;=FF$1,$S116,0)</f>
        <v>387.75750000000005</v>
      </c>
      <c r="FG116" s="27">
        <f>IF($O116&gt;=FG$1,$S116,0)</f>
        <v>387.75750000000005</v>
      </c>
      <c r="FH116" s="27">
        <f>IF($O116&gt;=FH$1,$S116,0)</f>
        <v>387.75750000000005</v>
      </c>
      <c r="FI116" s="27">
        <f>IF($O116&gt;=FI$1,$S116,0)</f>
        <v>387.75750000000005</v>
      </c>
      <c r="FJ116" s="27">
        <f>IF($O116&gt;=FJ$1,$S116,0)</f>
        <v>387.75750000000005</v>
      </c>
      <c r="FK116" s="27">
        <f>IF($O116&gt;=FK$1,$S116,0)</f>
        <v>387.75750000000005</v>
      </c>
      <c r="FL116" s="27">
        <f>IF($O116&gt;=FL$1,$S116,0)</f>
        <v>387.75750000000005</v>
      </c>
      <c r="FM116" s="27">
        <f>IF($O116&gt;=FM$1,$S116,0)</f>
        <v>387.75750000000005</v>
      </c>
      <c r="FN116" s="27">
        <f>IF($O116&gt;=FN$1,$S116,0)</f>
        <v>0</v>
      </c>
      <c r="FO116" s="27">
        <f>IF($O116&gt;=FO$1,$S116,0)</f>
        <v>0</v>
      </c>
      <c r="FP116" s="27">
        <f>IF($O116&gt;=FP$1,$S116,0)</f>
        <v>0</v>
      </c>
      <c r="FQ116" s="27">
        <f>IF($O116&gt;=FQ$1,$S116,0)</f>
        <v>0</v>
      </c>
      <c r="FR116" s="27">
        <f>IF($O116&gt;=FR$1,$S116,0)</f>
        <v>0</v>
      </c>
      <c r="FS116" s="27">
        <f>IF($O116&gt;=FS$1,$S116,0)</f>
        <v>0</v>
      </c>
      <c r="FT116" s="27">
        <f>IF($O116&gt;=FT$1,$S116,0)</f>
        <v>0</v>
      </c>
      <c r="FU116" s="27">
        <f>IF($O116&gt;=FU$1,$S116,0)</f>
        <v>0</v>
      </c>
      <c r="FV116" s="27">
        <f>IF($O116&gt;=FV$1,$S116,0)</f>
        <v>0</v>
      </c>
      <c r="FW116" s="27">
        <f>IF($O116&gt;=FW$1,$S116,0)</f>
        <v>0</v>
      </c>
      <c r="FX116" s="27">
        <f>IF($O116&gt;=FX$1,$S116,0)</f>
        <v>0</v>
      </c>
      <c r="FY116" s="27">
        <f>IF($O116&gt;=FY$1,$S116,0)</f>
        <v>0</v>
      </c>
      <c r="FZ116" s="27">
        <f>IF($O116&gt;=FZ$1,$S116,0)</f>
        <v>0</v>
      </c>
      <c r="GA116" s="27">
        <f>IF($O116&gt;=GA$1,$S116,0)</f>
        <v>0</v>
      </c>
      <c r="GB116" s="27">
        <f>IF($O116&gt;=GB$1,$S116,0)</f>
        <v>0</v>
      </c>
      <c r="GC116" s="27">
        <f>IF($O116&gt;=GC$1,$S116,0)</f>
        <v>0</v>
      </c>
      <c r="GD116" s="27">
        <f>IF($O116&gt;=GD$1,$S116,0)</f>
        <v>0</v>
      </c>
      <c r="GE116" s="27">
        <f>IF($O116&gt;=GE$1,$S116,0)</f>
        <v>0</v>
      </c>
      <c r="GF116" s="27">
        <f>IF($O116&gt;=GF$1,$S116,0)</f>
        <v>0</v>
      </c>
      <c r="GG116" s="27">
        <f>IF($O116&gt;=GG$1,$S116,0)</f>
        <v>0</v>
      </c>
      <c r="GH116" s="27">
        <f>IF($O116&gt;=GH$1,$S116,0)</f>
        <v>0</v>
      </c>
      <c r="GI116" s="27">
        <f>IF($O116&gt;=GI$1,$S116,0)</f>
        <v>0</v>
      </c>
      <c r="GJ116" s="27">
        <f>IF($O116&gt;=GJ$1,$S116,0)</f>
        <v>0</v>
      </c>
      <c r="GK116" s="27">
        <f>IF($O116&gt;=GK$1,$S116,0)</f>
        <v>0</v>
      </c>
      <c r="GL116" s="27">
        <f>IF($O116&gt;=GL$1,$S116,0)</f>
        <v>0</v>
      </c>
      <c r="GM116" s="27">
        <f>IF($O116&gt;=GM$1,$S116,0)</f>
        <v>0</v>
      </c>
      <c r="GN116" s="27">
        <f>IF($O116&gt;=GN$1,$S116,0)</f>
        <v>0</v>
      </c>
      <c r="GO116" s="27">
        <f>IF($O116&gt;=GO$1,$S116,0)</f>
        <v>0</v>
      </c>
      <c r="GP116" s="27">
        <f>IF($O116&gt;=GP$1,$S116,0)</f>
        <v>0</v>
      </c>
      <c r="GQ116" s="27">
        <f>IF($O116&gt;=GQ$1,$S116,0)</f>
        <v>0</v>
      </c>
      <c r="GR116" s="27">
        <f>IF($O116&gt;=GR$1,$S116,0)</f>
        <v>0</v>
      </c>
      <c r="GS116" s="27">
        <f>IF($O116&gt;=GS$1,$S116,0)</f>
        <v>0</v>
      </c>
      <c r="GT116" s="27">
        <f>IF($O116&gt;=GT$1,$S116,0)</f>
        <v>0</v>
      </c>
      <c r="GU116" s="27">
        <f>IF($O116&gt;=GU$1,$S116,0)</f>
        <v>0</v>
      </c>
      <c r="GV116" s="27">
        <f>IF($O116&gt;=GV$1,$S116,0)</f>
        <v>0</v>
      </c>
      <c r="GW116" s="27">
        <f>IF($O116&gt;=GW$1,$S116,0)</f>
        <v>0</v>
      </c>
      <c r="GX116" s="27">
        <f>IF($O116&gt;=GX$1,$S116,0)</f>
        <v>0</v>
      </c>
      <c r="GY116" s="27">
        <f>IF($O116&gt;=GY$1,$S116,0)</f>
        <v>0</v>
      </c>
      <c r="GZ116" s="27">
        <f>IF($O116&gt;=GZ$1,$S116,0)</f>
        <v>0</v>
      </c>
      <c r="HA116" s="27">
        <f>IF($O116&gt;=HA$1,$S116,0)</f>
        <v>0</v>
      </c>
      <c r="HB116" s="27">
        <f>IF($O116&gt;=HB$1,$S116,0)</f>
        <v>0</v>
      </c>
      <c r="HC116" s="27">
        <f>IF($O116&gt;=HC$1,$S116,0)</f>
        <v>0</v>
      </c>
    </row>
    <row r="117" spans="1:211">
      <c r="A117" s="3">
        <v>94170</v>
      </c>
      <c r="B117" s="3" t="s">
        <v>165</v>
      </c>
      <c r="C117" s="3" t="s">
        <v>104</v>
      </c>
      <c r="D117" s="3">
        <v>50</v>
      </c>
      <c r="E117" s="4">
        <v>37328</v>
      </c>
      <c r="F117" s="5">
        <v>16.282191780821918</v>
      </c>
      <c r="G117" s="3" t="s">
        <v>99</v>
      </c>
      <c r="H117" s="4">
        <v>24937</v>
      </c>
      <c r="I117" s="9" t="s">
        <v>832</v>
      </c>
      <c r="J117" s="5">
        <v>1504.8</v>
      </c>
      <c r="K117" s="31">
        <v>310</v>
      </c>
      <c r="L117" s="32">
        <v>16</v>
      </c>
      <c r="M117" s="33">
        <f>VLOOKUP(L117,FIND,3,TRUE)</f>
        <v>1.2</v>
      </c>
      <c r="N117" s="32">
        <f>IF(L117&gt;30,180,VLOOKUP(L117,TEMPO,2,FALSE))</f>
        <v>96</v>
      </c>
      <c r="O117" s="32">
        <f>IF(R117&gt;0,4,N117)</f>
        <v>96</v>
      </c>
      <c r="P117" s="96">
        <f>J117*M117*L117</f>
        <v>28892.16</v>
      </c>
      <c r="Q117" s="96">
        <f>10934.45*2</f>
        <v>21868.9</v>
      </c>
      <c r="R117" s="96">
        <f>IF(P117&lt;=Q117,P117/4,0)</f>
        <v>0</v>
      </c>
      <c r="S117" s="5">
        <f>IF(P117&gt;=Q117,P117/N117,0)</f>
        <v>300.95999999999998</v>
      </c>
      <c r="T117" s="3"/>
      <c r="U117" s="3">
        <f>IF(T117="",1,0)</f>
        <v>1</v>
      </c>
      <c r="V117" s="3">
        <v>328</v>
      </c>
      <c r="W117" s="5">
        <v>0</v>
      </c>
      <c r="X117" s="5">
        <v>203.3</v>
      </c>
      <c r="Y117" s="5">
        <f>X117*W117</f>
        <v>0</v>
      </c>
      <c r="Z117" s="5">
        <v>400</v>
      </c>
      <c r="AA117" s="5">
        <f>S117+Y117+Z117</f>
        <v>700.96</v>
      </c>
      <c r="AB117" s="39">
        <f>(J117/12+J117/12*1.3333333333+450/12+J117/30*6/12+J117)*1.3+Y117+Z117+153.9</f>
        <v>2971.873999994566</v>
      </c>
      <c r="AC117" s="39" t="s">
        <v>104</v>
      </c>
      <c r="AD117" s="39">
        <f>J117*1.3+400+153.9</f>
        <v>2510.14</v>
      </c>
      <c r="AE117" s="39">
        <f>SUMIFS('CUSTO MENSAL FUNC NOVO'!H:H,'CUSTO MENSAL FUNC NOVO'!A:A,'VALORES MENSAIS'!AC117)</f>
        <v>2035.3799999999999</v>
      </c>
      <c r="AF117" s="27">
        <f>IF($R117&gt;0,$R117,$S117)+$Y117+$Z117</f>
        <v>700.96</v>
      </c>
      <c r="AG117" s="27">
        <f>IF($R117&gt;0,$R117,$S117)+$Y117+$Z117</f>
        <v>700.96</v>
      </c>
      <c r="AH117" s="27">
        <f>IF($R117&gt;0,$R117,$S117)+$Y117+$Z117</f>
        <v>700.96</v>
      </c>
      <c r="AI117" s="27">
        <f>IF($R117&gt;0,$R117,$S117)+$Y117+$Z117</f>
        <v>700.96</v>
      </c>
      <c r="AJ117" s="27">
        <f>IF($O117&gt;=AJ$1,$S117+$Y117+$Z117,$Y117+$Z117)</f>
        <v>700.96</v>
      </c>
      <c r="AK117" s="27">
        <f>IF($O117&gt;=AK$1,$S117+$Y117+$Z117,$Y117+$Z117)</f>
        <v>700.96</v>
      </c>
      <c r="AL117" s="27">
        <f>IF($O117&gt;=AL$1,$S117+$Y117+$Z117,$Y117+$Z117)</f>
        <v>700.96</v>
      </c>
      <c r="AM117" s="27">
        <f>IF($O117&gt;=AM$1,$S117+$Y117+$Z117,$Y117+$Z117)</f>
        <v>700.96</v>
      </c>
      <c r="AN117" s="27">
        <f>IF($O117&gt;=AN$1,$S117+$Y117+$Z117,$Y117+$Z117)</f>
        <v>700.96</v>
      </c>
      <c r="AO117" s="27">
        <f>IF($O117&gt;=AO$1,$S117+$Y117+$Z117,$Y117+$Z117)</f>
        <v>700.96</v>
      </c>
      <c r="AP117" s="27">
        <f>IF($O117&gt;=AP$1,$S117+$Y117+$Z117,$Y117+$Z117)</f>
        <v>700.96</v>
      </c>
      <c r="AQ117" s="27">
        <f>IF($O117&gt;=AQ$1,$S117+$Y117+$Z117,$Y117+$Z117)</f>
        <v>700.96</v>
      </c>
      <c r="AR117" s="27">
        <f>IF($O117&gt;=AR$1,$S117+$Y117+$Z117,$Y117+$Z117)</f>
        <v>700.96</v>
      </c>
      <c r="AS117" s="27">
        <f>IF($O117&gt;=AS$1,$S117+$Y117+$Z117,$Y117+$Z117)</f>
        <v>700.96</v>
      </c>
      <c r="AT117" s="27">
        <f>IF($O117&gt;=AT$1,$S117+$Y117+$Z117,$Y117+$Z117)</f>
        <v>700.96</v>
      </c>
      <c r="AU117" s="27">
        <f>IF($O117&gt;=AU$1,$S117+$Y117+$Z117,$Y117+$Z117)</f>
        <v>700.96</v>
      </c>
      <c r="AV117" s="27">
        <f>IF($O117&gt;=AV$1,$S117+$Y117+$Z117,$Y117+$Z117)</f>
        <v>700.96</v>
      </c>
      <c r="AW117" s="27">
        <f>IF($O117&gt;=AW$1,$S117+$Y117+$Z117,$Y117+$Z117)</f>
        <v>700.96</v>
      </c>
      <c r="AX117" s="27">
        <f>IF($O117&gt;=AX$1,$S117+$Y117+$Z117,$Y117+$Z117)</f>
        <v>700.96</v>
      </c>
      <c r="AY117" s="27">
        <f>IF($O117&gt;=AY$1,$S117+$Y117+$Z117,$Y117+$Z117)</f>
        <v>700.96</v>
      </c>
      <c r="AZ117" s="27">
        <f>IF($O117&gt;=AZ$1,$S117+$Y117+$Z117,$Y117+$Z117)</f>
        <v>700.96</v>
      </c>
      <c r="BA117" s="27">
        <f>IF($O117&gt;=BA$1,$S117+$Y117+$Z117,$Y117+$Z117)</f>
        <v>700.96</v>
      </c>
      <c r="BB117" s="27">
        <f>IF($O117&gt;=BB$1,$S117+$Y117+$Z117,$Y117+$Z117)</f>
        <v>700.96</v>
      </c>
      <c r="BC117" s="27">
        <f>IF($O117&gt;=BC$1,$S117+$Y117+$Z117,$Y117+$Z117)</f>
        <v>700.96</v>
      </c>
      <c r="BD117" s="27">
        <f>IF($O117&gt;=BD$1,$S117+$Y117+$Z117,$Y117+$Z117)</f>
        <v>700.96</v>
      </c>
      <c r="BE117" s="27">
        <f>IF($O117&gt;=BE$1,$S117+$Y117+$Z117,$Y117+$Z117)</f>
        <v>700.96</v>
      </c>
      <c r="BF117" s="27">
        <f>IF($O117&gt;=BF$1,$S117+$Y117+$Z117,$Y117+$Z117)</f>
        <v>700.96</v>
      </c>
      <c r="BG117" s="27">
        <f>IF($O117&gt;=BG$1,$S117+$Y117+$Z117,$Y117+$Z117)</f>
        <v>700.96</v>
      </c>
      <c r="BH117" s="27">
        <f>IF($O117&gt;=BH$1,$S117+$Y117+$Z117,$Y117+$Z117)</f>
        <v>700.96</v>
      </c>
      <c r="BI117" s="27">
        <f>IF($O117&gt;=BI$1,$S117+$Y117+$Z117,$Y117+$Z117)</f>
        <v>700.96</v>
      </c>
      <c r="BJ117" s="27">
        <f>IF($O117&gt;=BJ$1,$S117+$Y117+$Z117,$Y117+$Z117)</f>
        <v>700.96</v>
      </c>
      <c r="BK117" s="27">
        <f>IF($O117&gt;=BK$1,$S117+$Y117+$Z117,$Y117+$Z117)</f>
        <v>700.96</v>
      </c>
      <c r="BL117" s="27">
        <f>IF($O117&gt;=BL$1,$S117+$Y117+$Z117,$Y117+$Z117)</f>
        <v>700.96</v>
      </c>
      <c r="BM117" s="27">
        <f>IF($O117&gt;=BM$1,$S117+$Y117+$Z117,$Y117+$Z117)</f>
        <v>700.96</v>
      </c>
      <c r="BN117" s="27">
        <f>IF($O117&gt;=BN$1,$S117+$Y117+$Z117,$Y117+$Z117)</f>
        <v>700.96</v>
      </c>
      <c r="BO117" s="27">
        <f>IF($O117&gt;=BO$1,$S117+$Y117+$Z117,$Y117+$Z117)</f>
        <v>700.96</v>
      </c>
      <c r="BP117" s="27">
        <f>IF($O117&gt;=BP$1,$S117+$Y117+$Z117,$Y117+$Z117)</f>
        <v>700.96</v>
      </c>
      <c r="BQ117" s="27">
        <f>IF($O117&gt;=BQ$1,$S117+$Y117+$Z117,$Y117+$Z117)</f>
        <v>700.96</v>
      </c>
      <c r="BR117" s="27">
        <f>IF($O117&gt;=BR$1,$S117+$Y117+$Z117,$Y117+$Z117)</f>
        <v>700.96</v>
      </c>
      <c r="BS117" s="27">
        <f>IF($O117&gt;=BS$1,$S117+$Y117+$Z117,$Y117+$Z117)</f>
        <v>700.96</v>
      </c>
      <c r="BT117" s="27">
        <f>IF($O117&gt;=BT$1,$S117+$Y117+$Z117,$Y117+$Z117)</f>
        <v>700.96</v>
      </c>
      <c r="BU117" s="27">
        <f>IF($O117&gt;=BU$1,$S117+$Y117+$Z117,$Y117+$Z117)</f>
        <v>700.96</v>
      </c>
      <c r="BV117" s="27">
        <f>IF($O117&gt;=BV$1,$S117+$Y117+$Z117,$Y117+$Z117)</f>
        <v>700.96</v>
      </c>
      <c r="BW117" s="27">
        <f>IF($O117&gt;=BW$1,$S117+$Y117+$Z117,$Y117+$Z117)</f>
        <v>700.96</v>
      </c>
      <c r="BX117" s="27">
        <f>IF($O117&gt;=BX$1,$S117+$Y117+$Z117,$Y117+$Z117)</f>
        <v>700.96</v>
      </c>
      <c r="BY117" s="27">
        <f>IF($O117&gt;=BY$1,$S117+$Y117+$Z117,$Y117+$Z117)</f>
        <v>700.96</v>
      </c>
      <c r="BZ117" s="27">
        <f>IF($O117&gt;=BZ$1,$S117+$Y117+$Z117,$Y117+$Z117)</f>
        <v>700.96</v>
      </c>
      <c r="CA117" s="27">
        <f>IF($O117&gt;=CA$1,$S117+$Y117+$Z117,$Y117+$Z117)</f>
        <v>700.96</v>
      </c>
      <c r="CB117" s="27">
        <f>IF($O117&gt;=CB$1,$S117+$Y117+$Z117,$Y117+$Z117)</f>
        <v>700.96</v>
      </c>
      <c r="CC117" s="27">
        <f>IF($O117&gt;=CC$1,$S117+$Y117+$Z117,$Y117+$Z117)</f>
        <v>700.96</v>
      </c>
      <c r="CD117" s="27">
        <f>IF($O117&gt;=CD$1,$S117+$Y117+$Z117,$Y117+$Z117)</f>
        <v>700.96</v>
      </c>
      <c r="CE117" s="27">
        <f>IF($O117&gt;=CE$1,$S117+$Y117+$Z117,$Y117+$Z117)</f>
        <v>700.96</v>
      </c>
      <c r="CF117" s="27">
        <f>IF($O117&gt;=CF$1,$S117+$Y117+$Z117,$Y117+$Z117)</f>
        <v>700.96</v>
      </c>
      <c r="CG117" s="27">
        <f>IF($O117&gt;=CG$1,$S117+$Y117+$Z117,$Y117+$Z117)</f>
        <v>700.96</v>
      </c>
      <c r="CH117" s="27">
        <f>IF($O117&gt;=CH$1,$S117+$Y117+$Z117,$Y117+$Z117)</f>
        <v>700.96</v>
      </c>
      <c r="CI117" s="27">
        <f>IF($O117&gt;=CI$1,$S117+$Y117+$Z117,$Y117+$Z117)</f>
        <v>700.96</v>
      </c>
      <c r="CJ117" s="27">
        <f>IF($O117&gt;=CJ$1,$S117+$Y117+$Z117,$Y117+$Z117)</f>
        <v>700.96</v>
      </c>
      <c r="CK117" s="27">
        <f>IF($O117&gt;=CK$1,$S117+$Y117+$Z117,$Y117+$Z117)</f>
        <v>700.96</v>
      </c>
      <c r="CL117" s="27">
        <f>IF($O117&gt;=CL$1,$S117+$Y117+$Z117,$Y117+$Z117)</f>
        <v>700.96</v>
      </c>
      <c r="CM117" s="27">
        <f>IF($O117&gt;=CM$1,$S117+$Y117+$Z117,$Y117+$Z117)</f>
        <v>700.96</v>
      </c>
      <c r="CN117" s="27">
        <f>IF($O117&gt;=CN$1,$S117+$Y117,$Y117)</f>
        <v>300.95999999999998</v>
      </c>
      <c r="CO117" s="27">
        <f>IF($O117&gt;=CO$1,$S117+$Y117,$Y117)</f>
        <v>300.95999999999998</v>
      </c>
      <c r="CP117" s="27">
        <f>IF($O117&gt;=CP$1,$S117+$Y117,$Y117)</f>
        <v>300.95999999999998</v>
      </c>
      <c r="CQ117" s="27">
        <f>IF($O117&gt;=CQ$1,$S117+$Y117,$Y117)</f>
        <v>300.95999999999998</v>
      </c>
      <c r="CR117" s="27">
        <f>IF($O117&gt;=CR$1,$S117+$Y117,$Y117)</f>
        <v>300.95999999999998</v>
      </c>
      <c r="CS117" s="27">
        <f>IF($O117&gt;=CS$1,$S117+$Y117,$Y117)</f>
        <v>300.95999999999998</v>
      </c>
      <c r="CT117" s="27">
        <f>IF($O117&gt;=CT$1,$S117+$Y117,$Y117)</f>
        <v>300.95999999999998</v>
      </c>
      <c r="CU117" s="27">
        <f>IF($O117&gt;=CU$1,$S117+$Y117,$Y117)</f>
        <v>300.95999999999998</v>
      </c>
      <c r="CV117" s="27">
        <f>IF($O117&gt;=CV$1,$S117+$Y117,$Y117)</f>
        <v>300.95999999999998</v>
      </c>
      <c r="CW117" s="27">
        <f>IF($O117&gt;=CW$1,$S117+$Y117,$Y117)</f>
        <v>300.95999999999998</v>
      </c>
      <c r="CX117" s="27">
        <f>IF($O117&gt;=CX$1,$S117+$Y117,$Y117)</f>
        <v>300.95999999999998</v>
      </c>
      <c r="CY117" s="27">
        <f>IF($O117&gt;=CY$1,$S117+$Y117,$Y117)</f>
        <v>300.95999999999998</v>
      </c>
      <c r="CZ117" s="27">
        <f>IF($O117&gt;=CZ$1,$S117+$Y117,$Y117)</f>
        <v>300.95999999999998</v>
      </c>
      <c r="DA117" s="27">
        <f>IF($O117&gt;=DA$1,$S117+$Y117,$Y117)</f>
        <v>300.95999999999998</v>
      </c>
      <c r="DB117" s="27">
        <f>IF($O117&gt;=DB$1,$S117+$Y117,$Y117)</f>
        <v>300.95999999999998</v>
      </c>
      <c r="DC117" s="27">
        <f>IF($O117&gt;=DC$1,$S117+$Y117,$Y117)</f>
        <v>300.95999999999998</v>
      </c>
      <c r="DD117" s="27">
        <f>IF($O117&gt;=DD$1,$S117+$Y117,$Y117)</f>
        <v>300.95999999999998</v>
      </c>
      <c r="DE117" s="27">
        <f>IF($O117&gt;=DE$1,$S117+$Y117,$Y117)</f>
        <v>300.95999999999998</v>
      </c>
      <c r="DF117" s="27">
        <f>IF($O117&gt;=DF$1,$S117+$Y117,$Y117)</f>
        <v>300.95999999999998</v>
      </c>
      <c r="DG117" s="27">
        <f>IF($O117&gt;=DG$1,$S117+$Y117,$Y117)</f>
        <v>300.95999999999998</v>
      </c>
      <c r="DH117" s="27">
        <f>IF($O117&gt;=DH$1,$S117+$Y117,$Y117)</f>
        <v>300.95999999999998</v>
      </c>
      <c r="DI117" s="27">
        <f>IF($O117&gt;=DI$1,$S117+$Y117,$Y117)</f>
        <v>300.95999999999998</v>
      </c>
      <c r="DJ117" s="27">
        <f>IF($O117&gt;=DJ$1,$S117+$Y117,$Y117)</f>
        <v>300.95999999999998</v>
      </c>
      <c r="DK117" s="27">
        <f>IF($O117&gt;=DK$1,$S117+$Y117,$Y117)</f>
        <v>300.95999999999998</v>
      </c>
      <c r="DL117" s="27">
        <f>IF($O117&gt;=DL$1,$S117+$Y117,$Y117)</f>
        <v>300.95999999999998</v>
      </c>
      <c r="DM117" s="27">
        <f>IF($O117&gt;=DM$1,$S117+$Y117,$Y117)</f>
        <v>300.95999999999998</v>
      </c>
      <c r="DN117" s="27">
        <f>IF($O117&gt;=DN$1,$S117+$Y117,$Y117)</f>
        <v>300.95999999999998</v>
      </c>
      <c r="DO117" s="27">
        <f>IF($O117&gt;=DO$1,$S117+$Y117,$Y117)</f>
        <v>300.95999999999998</v>
      </c>
      <c r="DP117" s="27">
        <f>IF($O117&gt;=DP$1,$S117+$Y117,$Y117)</f>
        <v>300.95999999999998</v>
      </c>
      <c r="DQ117" s="27">
        <f>IF($O117&gt;=DQ$1,$S117+$Y117,$Y117)</f>
        <v>300.95999999999998</v>
      </c>
      <c r="DR117" s="27">
        <f>IF($O117&gt;=DR$1,$S117+$Y117,$Y117)</f>
        <v>300.95999999999998</v>
      </c>
      <c r="DS117" s="27">
        <f>IF($O117&gt;=DS$1,$S117+$Y117,$Y117)</f>
        <v>300.95999999999998</v>
      </c>
      <c r="DT117" s="27">
        <f>IF($O117&gt;=DT$1,$S117+$Y117,$Y117)</f>
        <v>300.95999999999998</v>
      </c>
      <c r="DU117" s="27">
        <f>IF($O117&gt;=DU$1,$S117+$Y117,$Y117)</f>
        <v>300.95999999999998</v>
      </c>
      <c r="DV117" s="27">
        <f>IF($O117&gt;=DV$1,$S117+$Y117,$Y117)</f>
        <v>300.95999999999998</v>
      </c>
      <c r="DW117" s="27">
        <f>IF($O117&gt;=DW$1,$S117+$Y117,$Y117)</f>
        <v>300.95999999999998</v>
      </c>
      <c r="DX117" s="27">
        <f>IF($O117&gt;=DX$1,$S117+$Y117,$Y117)</f>
        <v>0</v>
      </c>
      <c r="DY117" s="27">
        <f>IF($O117&gt;=DY$1,$S117+$Y117,$Y117)</f>
        <v>0</v>
      </c>
      <c r="DZ117" s="27">
        <f>IF($O117&gt;=DZ$1,$S117+$Y117,$Y117)</f>
        <v>0</v>
      </c>
      <c r="EA117" s="27">
        <f>IF($O117&gt;=EA$1,$S117+$Y117,$Y117)</f>
        <v>0</v>
      </c>
      <c r="EB117" s="27">
        <f>IF($O117&gt;=EB$1,$S117+$Y117,$Y117)</f>
        <v>0</v>
      </c>
      <c r="EC117" s="27">
        <f>IF($O117&gt;=EC$1,$S117+$Y117,$Y117)</f>
        <v>0</v>
      </c>
      <c r="ED117" s="27">
        <f>IF($O117&gt;=ED$1,$S117+$Y117,$Y117)</f>
        <v>0</v>
      </c>
      <c r="EE117" s="27">
        <f>IF($O117&gt;=EE$1,$S117+$Y117,$Y117)</f>
        <v>0</v>
      </c>
      <c r="EF117" s="27">
        <f>IF($O117&gt;=EF$1,$S117+$Y117,$Y117)</f>
        <v>0</v>
      </c>
      <c r="EG117" s="27">
        <f>IF($O117&gt;=EG$1,$S117+$Y117,$Y117)</f>
        <v>0</v>
      </c>
      <c r="EH117" s="27">
        <f>IF($O117&gt;=EH$1,$S117+$Y117,$Y117)</f>
        <v>0</v>
      </c>
      <c r="EI117" s="27">
        <f>IF($O117&gt;=EI$1,$S117+$Y117,$Y117)</f>
        <v>0</v>
      </c>
      <c r="EJ117" s="27">
        <f>IF($O117&gt;=EJ$1,$S117+$Y117,$Y117)</f>
        <v>0</v>
      </c>
      <c r="EK117" s="27">
        <f>IF($O117&gt;=EK$1,$S117+$Y117,$Y117)</f>
        <v>0</v>
      </c>
      <c r="EL117" s="27">
        <f>IF($O117&gt;=EL$1,$S117+$Y117,$Y117)</f>
        <v>0</v>
      </c>
      <c r="EM117" s="27">
        <f>IF($O117&gt;=EM$1,$S117+$Y117,$Y117)</f>
        <v>0</v>
      </c>
      <c r="EN117" s="27">
        <f>IF($O117&gt;=EN$1,$S117+$Y117,$Y117)</f>
        <v>0</v>
      </c>
      <c r="EO117" s="27">
        <f>IF($O117&gt;=EO$1,$S117+$Y117,$Y117)</f>
        <v>0</v>
      </c>
      <c r="EP117" s="27">
        <f>IF($O117&gt;=EP$1,$S117+$Y117,$Y117)</f>
        <v>0</v>
      </c>
      <c r="EQ117" s="27">
        <f>IF($O117&gt;=EQ$1,$S117+$Y117,$Y117)</f>
        <v>0</v>
      </c>
      <c r="ER117" s="27">
        <f>IF($O117&gt;=ER$1,$S117+$Y117,$Y117)</f>
        <v>0</v>
      </c>
      <c r="ES117" s="27">
        <f>IF($O117&gt;=ES$1,$S117+$Y117,$Y117)</f>
        <v>0</v>
      </c>
      <c r="ET117" s="27">
        <f>IF($O117&gt;=ET$1,$S117+$Y117,$Y117)</f>
        <v>0</v>
      </c>
      <c r="EU117" s="27">
        <f>IF($O117&gt;=EU$1,$S117+$Y117,$Y117)</f>
        <v>0</v>
      </c>
      <c r="EV117" s="27">
        <f>IF($O117&gt;=EV$1,$S117,0)</f>
        <v>0</v>
      </c>
      <c r="EW117" s="27">
        <f>IF($O117&gt;=EW$1,$S117,0)</f>
        <v>0</v>
      </c>
      <c r="EX117" s="27">
        <f>IF($O117&gt;=EX$1,$S117,0)</f>
        <v>0</v>
      </c>
      <c r="EY117" s="27">
        <f>IF($O117&gt;=EY$1,$S117,0)</f>
        <v>0</v>
      </c>
      <c r="EZ117" s="27">
        <f>IF($O117&gt;=EZ$1,$S117,0)</f>
        <v>0</v>
      </c>
      <c r="FA117" s="27">
        <f>IF($O117&gt;=FA$1,$S117,0)</f>
        <v>0</v>
      </c>
      <c r="FB117" s="27">
        <f>IF($O117&gt;=FB$1,$S117,0)</f>
        <v>0</v>
      </c>
      <c r="FC117" s="27">
        <f>IF($O117&gt;=FC$1,$S117,0)</f>
        <v>0</v>
      </c>
      <c r="FD117" s="27">
        <f>IF($O117&gt;=FD$1,$S117,0)</f>
        <v>0</v>
      </c>
      <c r="FE117" s="27">
        <f>IF($O117&gt;=FE$1,$S117,0)</f>
        <v>0</v>
      </c>
      <c r="FF117" s="27">
        <f>IF($O117&gt;=FF$1,$S117,0)</f>
        <v>0</v>
      </c>
      <c r="FG117" s="27">
        <f>IF($O117&gt;=FG$1,$S117,0)</f>
        <v>0</v>
      </c>
      <c r="FH117" s="27">
        <f>IF($O117&gt;=FH$1,$S117,0)</f>
        <v>0</v>
      </c>
      <c r="FI117" s="27">
        <f>IF($O117&gt;=FI$1,$S117,0)</f>
        <v>0</v>
      </c>
      <c r="FJ117" s="27">
        <f>IF($O117&gt;=FJ$1,$S117,0)</f>
        <v>0</v>
      </c>
      <c r="FK117" s="27">
        <f>IF($O117&gt;=FK$1,$S117,0)</f>
        <v>0</v>
      </c>
      <c r="FL117" s="27">
        <f>IF($O117&gt;=FL$1,$S117,0)</f>
        <v>0</v>
      </c>
      <c r="FM117" s="27">
        <f>IF($O117&gt;=FM$1,$S117,0)</f>
        <v>0</v>
      </c>
      <c r="FN117" s="27">
        <f>IF($O117&gt;=FN$1,$S117,0)</f>
        <v>0</v>
      </c>
      <c r="FO117" s="27">
        <f>IF($O117&gt;=FO$1,$S117,0)</f>
        <v>0</v>
      </c>
      <c r="FP117" s="27">
        <f>IF($O117&gt;=FP$1,$S117,0)</f>
        <v>0</v>
      </c>
      <c r="FQ117" s="27">
        <f>IF($O117&gt;=FQ$1,$S117,0)</f>
        <v>0</v>
      </c>
      <c r="FR117" s="27">
        <f>IF($O117&gt;=FR$1,$S117,0)</f>
        <v>0</v>
      </c>
      <c r="FS117" s="27">
        <f>IF($O117&gt;=FS$1,$S117,0)</f>
        <v>0</v>
      </c>
      <c r="FT117" s="27">
        <f>IF($O117&gt;=FT$1,$S117,0)</f>
        <v>0</v>
      </c>
      <c r="FU117" s="27">
        <f>IF($O117&gt;=FU$1,$S117,0)</f>
        <v>0</v>
      </c>
      <c r="FV117" s="27">
        <f>IF($O117&gt;=FV$1,$S117,0)</f>
        <v>0</v>
      </c>
      <c r="FW117" s="27">
        <f>IF($O117&gt;=FW$1,$S117,0)</f>
        <v>0</v>
      </c>
      <c r="FX117" s="27">
        <f>IF($O117&gt;=FX$1,$S117,0)</f>
        <v>0</v>
      </c>
      <c r="FY117" s="27">
        <f>IF($O117&gt;=FY$1,$S117,0)</f>
        <v>0</v>
      </c>
      <c r="FZ117" s="27">
        <f>IF($O117&gt;=FZ$1,$S117,0)</f>
        <v>0</v>
      </c>
      <c r="GA117" s="27">
        <f>IF($O117&gt;=GA$1,$S117,0)</f>
        <v>0</v>
      </c>
      <c r="GB117" s="27">
        <f>IF($O117&gt;=GB$1,$S117,0)</f>
        <v>0</v>
      </c>
      <c r="GC117" s="27">
        <f>IF($O117&gt;=GC$1,$S117,0)</f>
        <v>0</v>
      </c>
      <c r="GD117" s="27">
        <f>IF($O117&gt;=GD$1,$S117,0)</f>
        <v>0</v>
      </c>
      <c r="GE117" s="27">
        <f>IF($O117&gt;=GE$1,$S117,0)</f>
        <v>0</v>
      </c>
      <c r="GF117" s="27">
        <f>IF($O117&gt;=GF$1,$S117,0)</f>
        <v>0</v>
      </c>
      <c r="GG117" s="27">
        <f>IF($O117&gt;=GG$1,$S117,0)</f>
        <v>0</v>
      </c>
      <c r="GH117" s="27">
        <f>IF($O117&gt;=GH$1,$S117,0)</f>
        <v>0</v>
      </c>
      <c r="GI117" s="27">
        <f>IF($O117&gt;=GI$1,$S117,0)</f>
        <v>0</v>
      </c>
      <c r="GJ117" s="27">
        <f>IF($O117&gt;=GJ$1,$S117,0)</f>
        <v>0</v>
      </c>
      <c r="GK117" s="27">
        <f>IF($O117&gt;=GK$1,$S117,0)</f>
        <v>0</v>
      </c>
      <c r="GL117" s="27">
        <f>IF($O117&gt;=GL$1,$S117,0)</f>
        <v>0</v>
      </c>
      <c r="GM117" s="27">
        <f>IF($O117&gt;=GM$1,$S117,0)</f>
        <v>0</v>
      </c>
      <c r="GN117" s="27">
        <f>IF($O117&gt;=GN$1,$S117,0)</f>
        <v>0</v>
      </c>
      <c r="GO117" s="27">
        <f>IF($O117&gt;=GO$1,$S117,0)</f>
        <v>0</v>
      </c>
      <c r="GP117" s="27">
        <f>IF($O117&gt;=GP$1,$S117,0)</f>
        <v>0</v>
      </c>
      <c r="GQ117" s="27">
        <f>IF($O117&gt;=GQ$1,$S117,0)</f>
        <v>0</v>
      </c>
      <c r="GR117" s="27">
        <f>IF($O117&gt;=GR$1,$S117,0)</f>
        <v>0</v>
      </c>
      <c r="GS117" s="27">
        <f>IF($O117&gt;=GS$1,$S117,0)</f>
        <v>0</v>
      </c>
      <c r="GT117" s="27">
        <f>IF($O117&gt;=GT$1,$S117,0)</f>
        <v>0</v>
      </c>
      <c r="GU117" s="27">
        <f>IF($O117&gt;=GU$1,$S117,0)</f>
        <v>0</v>
      </c>
      <c r="GV117" s="27">
        <f>IF($O117&gt;=GV$1,$S117,0)</f>
        <v>0</v>
      </c>
      <c r="GW117" s="27">
        <f>IF($O117&gt;=GW$1,$S117,0)</f>
        <v>0</v>
      </c>
      <c r="GX117" s="27">
        <f>IF($O117&gt;=GX$1,$S117,0)</f>
        <v>0</v>
      </c>
      <c r="GY117" s="27">
        <f>IF($O117&gt;=GY$1,$S117,0)</f>
        <v>0</v>
      </c>
      <c r="GZ117" s="27">
        <f>IF($O117&gt;=GZ$1,$S117,0)</f>
        <v>0</v>
      </c>
      <c r="HA117" s="27">
        <f>IF($O117&gt;=HA$1,$S117,0)</f>
        <v>0</v>
      </c>
      <c r="HB117" s="27">
        <f>IF($O117&gt;=HB$1,$S117,0)</f>
        <v>0</v>
      </c>
      <c r="HC117" s="27">
        <f>IF($O117&gt;=HC$1,$S117,0)</f>
        <v>0</v>
      </c>
    </row>
    <row r="118" spans="1:211">
      <c r="A118" s="3">
        <v>57720</v>
      </c>
      <c r="B118" s="3" t="s">
        <v>252</v>
      </c>
      <c r="C118" s="3" t="s">
        <v>104</v>
      </c>
      <c r="D118" s="3">
        <v>55</v>
      </c>
      <c r="E118" s="4">
        <v>34456</v>
      </c>
      <c r="F118" s="5">
        <v>24.150684931506849</v>
      </c>
      <c r="G118" s="3" t="s">
        <v>99</v>
      </c>
      <c r="H118" s="4">
        <v>23267</v>
      </c>
      <c r="I118" s="9" t="s">
        <v>832</v>
      </c>
      <c r="J118" s="5">
        <v>1755.65</v>
      </c>
      <c r="K118" s="31">
        <v>310</v>
      </c>
      <c r="L118" s="32">
        <v>24</v>
      </c>
      <c r="M118" s="33">
        <f>VLOOKUP(L118,FIND,3,TRUE)</f>
        <v>1.3</v>
      </c>
      <c r="N118" s="32">
        <f>IF(L118&gt;30,180,VLOOKUP(L118,TEMPO,2,FALSE))</f>
        <v>144</v>
      </c>
      <c r="O118" s="32">
        <f>IF(R118&gt;0,4,N118)</f>
        <v>144</v>
      </c>
      <c r="P118" s="96">
        <f>J118*M118*L118</f>
        <v>54776.280000000006</v>
      </c>
      <c r="Q118" s="96">
        <f>10934.45*2</f>
        <v>21868.9</v>
      </c>
      <c r="R118" s="96">
        <f>IF(P118&lt;=Q118,P118/4,0)</f>
        <v>0</v>
      </c>
      <c r="S118" s="5">
        <f>IF(P118&gt;=Q118,P118/N118,0)</f>
        <v>380.39083333333338</v>
      </c>
      <c r="T118" s="3"/>
      <c r="U118" s="3">
        <f>IF(T118="",1,0)</f>
        <v>1</v>
      </c>
      <c r="V118" s="3">
        <v>328</v>
      </c>
      <c r="W118" s="5">
        <v>0</v>
      </c>
      <c r="X118" s="5">
        <v>245.73</v>
      </c>
      <c r="Y118" s="5">
        <f>X118*W118</f>
        <v>0</v>
      </c>
      <c r="Z118" s="5">
        <v>400</v>
      </c>
      <c r="AA118" s="5">
        <f>S118+Y118+Z118</f>
        <v>780.39083333333338</v>
      </c>
      <c r="AB118" s="39">
        <f>(J118/12+J118/12*1.3333333333+450/12+J118/30*6/12+J118)*1.3+Y118+Z118+153.9</f>
        <v>3366.8233888825494</v>
      </c>
      <c r="AC118" s="39" t="s">
        <v>104</v>
      </c>
      <c r="AD118" s="39">
        <f>J118*1.3+400+153.9</f>
        <v>2836.2450000000003</v>
      </c>
      <c r="AE118" s="39">
        <f>SUMIFS('CUSTO MENSAL FUNC NOVO'!H:H,'CUSTO MENSAL FUNC NOVO'!A:A,'VALORES MENSAIS'!AC118)</f>
        <v>2035.3799999999999</v>
      </c>
      <c r="AF118" s="27">
        <f>IF($R118&gt;0,$R118,$S118)+$Y118+$Z118</f>
        <v>780.39083333333338</v>
      </c>
      <c r="AG118" s="27">
        <f>IF($R118&gt;0,$R118,$S118)+$Y118+$Z118</f>
        <v>780.39083333333338</v>
      </c>
      <c r="AH118" s="27">
        <f>IF($R118&gt;0,$R118,$S118)+$Y118+$Z118</f>
        <v>780.39083333333338</v>
      </c>
      <c r="AI118" s="27">
        <f>IF($R118&gt;0,$R118,$S118)+$Y118+$Z118</f>
        <v>780.39083333333338</v>
      </c>
      <c r="AJ118" s="27">
        <f>IF($O118&gt;=AJ$1,$S118+$Y118+$Z118,$Y118+$Z118)</f>
        <v>780.39083333333338</v>
      </c>
      <c r="AK118" s="27">
        <f>IF($O118&gt;=AK$1,$S118+$Y118+$Z118,$Y118+$Z118)</f>
        <v>780.39083333333338</v>
      </c>
      <c r="AL118" s="27">
        <f>IF($O118&gt;=AL$1,$S118+$Y118+$Z118,$Y118+$Z118)</f>
        <v>780.39083333333338</v>
      </c>
      <c r="AM118" s="27">
        <f>IF($O118&gt;=AM$1,$S118+$Y118+$Z118,$Y118+$Z118)</f>
        <v>780.39083333333338</v>
      </c>
      <c r="AN118" s="27">
        <f>IF($O118&gt;=AN$1,$S118+$Y118+$Z118,$Y118+$Z118)</f>
        <v>780.39083333333338</v>
      </c>
      <c r="AO118" s="27">
        <f>IF($O118&gt;=AO$1,$S118+$Y118+$Z118,$Y118+$Z118)</f>
        <v>780.39083333333338</v>
      </c>
      <c r="AP118" s="27">
        <f>IF($O118&gt;=AP$1,$S118+$Y118+$Z118,$Y118+$Z118)</f>
        <v>780.39083333333338</v>
      </c>
      <c r="AQ118" s="27">
        <f>IF($O118&gt;=AQ$1,$S118+$Y118+$Z118,$Y118+$Z118)</f>
        <v>780.39083333333338</v>
      </c>
      <c r="AR118" s="27">
        <f>IF($O118&gt;=AR$1,$S118+$Y118+$Z118,$Y118+$Z118)</f>
        <v>780.39083333333338</v>
      </c>
      <c r="AS118" s="27">
        <f>IF($O118&gt;=AS$1,$S118+$Y118+$Z118,$Y118+$Z118)</f>
        <v>780.39083333333338</v>
      </c>
      <c r="AT118" s="27">
        <f>IF($O118&gt;=AT$1,$S118+$Y118+$Z118,$Y118+$Z118)</f>
        <v>780.39083333333338</v>
      </c>
      <c r="AU118" s="27">
        <f>IF($O118&gt;=AU$1,$S118+$Y118+$Z118,$Y118+$Z118)</f>
        <v>780.39083333333338</v>
      </c>
      <c r="AV118" s="27">
        <f>IF($O118&gt;=AV$1,$S118+$Y118+$Z118,$Y118+$Z118)</f>
        <v>780.39083333333338</v>
      </c>
      <c r="AW118" s="27">
        <f>IF($O118&gt;=AW$1,$S118+$Y118+$Z118,$Y118+$Z118)</f>
        <v>780.39083333333338</v>
      </c>
      <c r="AX118" s="27">
        <f>IF($O118&gt;=AX$1,$S118+$Y118+$Z118,$Y118+$Z118)</f>
        <v>780.39083333333338</v>
      </c>
      <c r="AY118" s="27">
        <f>IF($O118&gt;=AY$1,$S118+$Y118+$Z118,$Y118+$Z118)</f>
        <v>780.39083333333338</v>
      </c>
      <c r="AZ118" s="27">
        <f>IF($O118&gt;=AZ$1,$S118+$Y118+$Z118,$Y118+$Z118)</f>
        <v>780.39083333333338</v>
      </c>
      <c r="BA118" s="27">
        <f>IF($O118&gt;=BA$1,$S118+$Y118+$Z118,$Y118+$Z118)</f>
        <v>780.39083333333338</v>
      </c>
      <c r="BB118" s="27">
        <f>IF($O118&gt;=BB$1,$S118+$Y118+$Z118,$Y118+$Z118)</f>
        <v>780.39083333333338</v>
      </c>
      <c r="BC118" s="27">
        <f>IF($O118&gt;=BC$1,$S118+$Y118+$Z118,$Y118+$Z118)</f>
        <v>780.39083333333338</v>
      </c>
      <c r="BD118" s="27">
        <f>IF($O118&gt;=BD$1,$S118+$Y118+$Z118,$Y118+$Z118)</f>
        <v>780.39083333333338</v>
      </c>
      <c r="BE118" s="27">
        <f>IF($O118&gt;=BE$1,$S118+$Y118+$Z118,$Y118+$Z118)</f>
        <v>780.39083333333338</v>
      </c>
      <c r="BF118" s="27">
        <f>IF($O118&gt;=BF$1,$S118+$Y118+$Z118,$Y118+$Z118)</f>
        <v>780.39083333333338</v>
      </c>
      <c r="BG118" s="27">
        <f>IF($O118&gt;=BG$1,$S118+$Y118+$Z118,$Y118+$Z118)</f>
        <v>780.39083333333338</v>
      </c>
      <c r="BH118" s="27">
        <f>IF($O118&gt;=BH$1,$S118+$Y118+$Z118,$Y118+$Z118)</f>
        <v>780.39083333333338</v>
      </c>
      <c r="BI118" s="27">
        <f>IF($O118&gt;=BI$1,$S118+$Y118+$Z118,$Y118+$Z118)</f>
        <v>780.39083333333338</v>
      </c>
      <c r="BJ118" s="27">
        <f>IF($O118&gt;=BJ$1,$S118+$Y118+$Z118,$Y118+$Z118)</f>
        <v>780.39083333333338</v>
      </c>
      <c r="BK118" s="27">
        <f>IF($O118&gt;=BK$1,$S118+$Y118+$Z118,$Y118+$Z118)</f>
        <v>780.39083333333338</v>
      </c>
      <c r="BL118" s="27">
        <f>IF($O118&gt;=BL$1,$S118+$Y118+$Z118,$Y118+$Z118)</f>
        <v>780.39083333333338</v>
      </c>
      <c r="BM118" s="27">
        <f>IF($O118&gt;=BM$1,$S118+$Y118+$Z118,$Y118+$Z118)</f>
        <v>780.39083333333338</v>
      </c>
      <c r="BN118" s="27">
        <f>IF($O118&gt;=BN$1,$S118+$Y118+$Z118,$Y118+$Z118)</f>
        <v>780.39083333333338</v>
      </c>
      <c r="BO118" s="27">
        <f>IF($O118&gt;=BO$1,$S118+$Y118+$Z118,$Y118+$Z118)</f>
        <v>780.39083333333338</v>
      </c>
      <c r="BP118" s="27">
        <f>IF($O118&gt;=BP$1,$S118+$Y118+$Z118,$Y118+$Z118)</f>
        <v>780.39083333333338</v>
      </c>
      <c r="BQ118" s="27">
        <f>IF($O118&gt;=BQ$1,$S118+$Y118+$Z118,$Y118+$Z118)</f>
        <v>780.39083333333338</v>
      </c>
      <c r="BR118" s="27">
        <f>IF($O118&gt;=BR$1,$S118+$Y118+$Z118,$Y118+$Z118)</f>
        <v>780.39083333333338</v>
      </c>
      <c r="BS118" s="27">
        <f>IF($O118&gt;=BS$1,$S118+$Y118+$Z118,$Y118+$Z118)</f>
        <v>780.39083333333338</v>
      </c>
      <c r="BT118" s="27">
        <f>IF($O118&gt;=BT$1,$S118+$Y118+$Z118,$Y118+$Z118)</f>
        <v>780.39083333333338</v>
      </c>
      <c r="BU118" s="27">
        <f>IF($O118&gt;=BU$1,$S118+$Y118+$Z118,$Y118+$Z118)</f>
        <v>780.39083333333338</v>
      </c>
      <c r="BV118" s="27">
        <f>IF($O118&gt;=BV$1,$S118+$Y118+$Z118,$Y118+$Z118)</f>
        <v>780.39083333333338</v>
      </c>
      <c r="BW118" s="27">
        <f>IF($O118&gt;=BW$1,$S118+$Y118+$Z118,$Y118+$Z118)</f>
        <v>780.39083333333338</v>
      </c>
      <c r="BX118" s="27">
        <f>IF($O118&gt;=BX$1,$S118+$Y118+$Z118,$Y118+$Z118)</f>
        <v>780.39083333333338</v>
      </c>
      <c r="BY118" s="27">
        <f>IF($O118&gt;=BY$1,$S118+$Y118+$Z118,$Y118+$Z118)</f>
        <v>780.39083333333338</v>
      </c>
      <c r="BZ118" s="27">
        <f>IF($O118&gt;=BZ$1,$S118+$Y118+$Z118,$Y118+$Z118)</f>
        <v>780.39083333333338</v>
      </c>
      <c r="CA118" s="27">
        <f>IF($O118&gt;=CA$1,$S118+$Y118+$Z118,$Y118+$Z118)</f>
        <v>780.39083333333338</v>
      </c>
      <c r="CB118" s="27">
        <f>IF($O118&gt;=CB$1,$S118+$Y118+$Z118,$Y118+$Z118)</f>
        <v>780.39083333333338</v>
      </c>
      <c r="CC118" s="27">
        <f>IF($O118&gt;=CC$1,$S118+$Y118+$Z118,$Y118+$Z118)</f>
        <v>780.39083333333338</v>
      </c>
      <c r="CD118" s="27">
        <f>IF($O118&gt;=CD$1,$S118+$Y118+$Z118,$Y118+$Z118)</f>
        <v>780.39083333333338</v>
      </c>
      <c r="CE118" s="27">
        <f>IF($O118&gt;=CE$1,$S118+$Y118+$Z118,$Y118+$Z118)</f>
        <v>780.39083333333338</v>
      </c>
      <c r="CF118" s="27">
        <f>IF($O118&gt;=CF$1,$S118+$Y118+$Z118,$Y118+$Z118)</f>
        <v>780.39083333333338</v>
      </c>
      <c r="CG118" s="27">
        <f>IF($O118&gt;=CG$1,$S118+$Y118+$Z118,$Y118+$Z118)</f>
        <v>780.39083333333338</v>
      </c>
      <c r="CH118" s="27">
        <f>IF($O118&gt;=CH$1,$S118+$Y118+$Z118,$Y118+$Z118)</f>
        <v>780.39083333333338</v>
      </c>
      <c r="CI118" s="27">
        <f>IF($O118&gt;=CI$1,$S118+$Y118+$Z118,$Y118+$Z118)</f>
        <v>780.39083333333338</v>
      </c>
      <c r="CJ118" s="27">
        <f>IF($O118&gt;=CJ$1,$S118+$Y118+$Z118,$Y118+$Z118)</f>
        <v>780.39083333333338</v>
      </c>
      <c r="CK118" s="27">
        <f>IF($O118&gt;=CK$1,$S118+$Y118+$Z118,$Y118+$Z118)</f>
        <v>780.39083333333338</v>
      </c>
      <c r="CL118" s="27">
        <f>IF($O118&gt;=CL$1,$S118+$Y118+$Z118,$Y118+$Z118)</f>
        <v>780.39083333333338</v>
      </c>
      <c r="CM118" s="27">
        <f>IF($O118&gt;=CM$1,$S118+$Y118+$Z118,$Y118+$Z118)</f>
        <v>780.39083333333338</v>
      </c>
      <c r="CN118" s="27">
        <f>IF($O118&gt;=CN$1,$S118+$Y118,$Y118)</f>
        <v>380.39083333333338</v>
      </c>
      <c r="CO118" s="27">
        <f>IF($O118&gt;=CO$1,$S118+$Y118,$Y118)</f>
        <v>380.39083333333338</v>
      </c>
      <c r="CP118" s="27">
        <f>IF($O118&gt;=CP$1,$S118+$Y118,$Y118)</f>
        <v>380.39083333333338</v>
      </c>
      <c r="CQ118" s="27">
        <f>IF($O118&gt;=CQ$1,$S118+$Y118,$Y118)</f>
        <v>380.39083333333338</v>
      </c>
      <c r="CR118" s="27">
        <f>IF($O118&gt;=CR$1,$S118+$Y118,$Y118)</f>
        <v>380.39083333333338</v>
      </c>
      <c r="CS118" s="27">
        <f>IF($O118&gt;=CS$1,$S118+$Y118,$Y118)</f>
        <v>380.39083333333338</v>
      </c>
      <c r="CT118" s="27">
        <f>IF($O118&gt;=CT$1,$S118+$Y118,$Y118)</f>
        <v>380.39083333333338</v>
      </c>
      <c r="CU118" s="27">
        <f>IF($O118&gt;=CU$1,$S118+$Y118,$Y118)</f>
        <v>380.39083333333338</v>
      </c>
      <c r="CV118" s="27">
        <f>IF($O118&gt;=CV$1,$S118+$Y118,$Y118)</f>
        <v>380.39083333333338</v>
      </c>
      <c r="CW118" s="27">
        <f>IF($O118&gt;=CW$1,$S118+$Y118,$Y118)</f>
        <v>380.39083333333338</v>
      </c>
      <c r="CX118" s="27">
        <f>IF($O118&gt;=CX$1,$S118+$Y118,$Y118)</f>
        <v>380.39083333333338</v>
      </c>
      <c r="CY118" s="27">
        <f>IF($O118&gt;=CY$1,$S118+$Y118,$Y118)</f>
        <v>380.39083333333338</v>
      </c>
      <c r="CZ118" s="27">
        <f>IF($O118&gt;=CZ$1,$S118+$Y118,$Y118)</f>
        <v>380.39083333333338</v>
      </c>
      <c r="DA118" s="27">
        <f>IF($O118&gt;=DA$1,$S118+$Y118,$Y118)</f>
        <v>380.39083333333338</v>
      </c>
      <c r="DB118" s="27">
        <f>IF($O118&gt;=DB$1,$S118+$Y118,$Y118)</f>
        <v>380.39083333333338</v>
      </c>
      <c r="DC118" s="27">
        <f>IF($O118&gt;=DC$1,$S118+$Y118,$Y118)</f>
        <v>380.39083333333338</v>
      </c>
      <c r="DD118" s="27">
        <f>IF($O118&gt;=DD$1,$S118+$Y118,$Y118)</f>
        <v>380.39083333333338</v>
      </c>
      <c r="DE118" s="27">
        <f>IF($O118&gt;=DE$1,$S118+$Y118,$Y118)</f>
        <v>380.39083333333338</v>
      </c>
      <c r="DF118" s="27">
        <f>IF($O118&gt;=DF$1,$S118+$Y118,$Y118)</f>
        <v>380.39083333333338</v>
      </c>
      <c r="DG118" s="27">
        <f>IF($O118&gt;=DG$1,$S118+$Y118,$Y118)</f>
        <v>380.39083333333338</v>
      </c>
      <c r="DH118" s="27">
        <f>IF($O118&gt;=DH$1,$S118+$Y118,$Y118)</f>
        <v>380.39083333333338</v>
      </c>
      <c r="DI118" s="27">
        <f>IF($O118&gt;=DI$1,$S118+$Y118,$Y118)</f>
        <v>380.39083333333338</v>
      </c>
      <c r="DJ118" s="27">
        <f>IF($O118&gt;=DJ$1,$S118+$Y118,$Y118)</f>
        <v>380.39083333333338</v>
      </c>
      <c r="DK118" s="27">
        <f>IF($O118&gt;=DK$1,$S118+$Y118,$Y118)</f>
        <v>380.39083333333338</v>
      </c>
      <c r="DL118" s="27">
        <f>IF($O118&gt;=DL$1,$S118+$Y118,$Y118)</f>
        <v>380.39083333333338</v>
      </c>
      <c r="DM118" s="27">
        <f>IF($O118&gt;=DM$1,$S118+$Y118,$Y118)</f>
        <v>380.39083333333338</v>
      </c>
      <c r="DN118" s="27">
        <f>IF($O118&gt;=DN$1,$S118+$Y118,$Y118)</f>
        <v>380.39083333333338</v>
      </c>
      <c r="DO118" s="27">
        <f>IF($O118&gt;=DO$1,$S118+$Y118,$Y118)</f>
        <v>380.39083333333338</v>
      </c>
      <c r="DP118" s="27">
        <f>IF($O118&gt;=DP$1,$S118+$Y118,$Y118)</f>
        <v>380.39083333333338</v>
      </c>
      <c r="DQ118" s="27">
        <f>IF($O118&gt;=DQ$1,$S118+$Y118,$Y118)</f>
        <v>380.39083333333338</v>
      </c>
      <c r="DR118" s="27">
        <f>IF($O118&gt;=DR$1,$S118+$Y118,$Y118)</f>
        <v>380.39083333333338</v>
      </c>
      <c r="DS118" s="27">
        <f>IF($O118&gt;=DS$1,$S118+$Y118,$Y118)</f>
        <v>380.39083333333338</v>
      </c>
      <c r="DT118" s="27">
        <f>IF($O118&gt;=DT$1,$S118+$Y118,$Y118)</f>
        <v>380.39083333333338</v>
      </c>
      <c r="DU118" s="27">
        <f>IF($O118&gt;=DU$1,$S118+$Y118,$Y118)</f>
        <v>380.39083333333338</v>
      </c>
      <c r="DV118" s="27">
        <f>IF($O118&gt;=DV$1,$S118+$Y118,$Y118)</f>
        <v>380.39083333333338</v>
      </c>
      <c r="DW118" s="27">
        <f>IF($O118&gt;=DW$1,$S118+$Y118,$Y118)</f>
        <v>380.39083333333338</v>
      </c>
      <c r="DX118" s="27">
        <f>IF($O118&gt;=DX$1,$S118+$Y118,$Y118)</f>
        <v>380.39083333333338</v>
      </c>
      <c r="DY118" s="27">
        <f>IF($O118&gt;=DY$1,$S118+$Y118,$Y118)</f>
        <v>380.39083333333338</v>
      </c>
      <c r="DZ118" s="27">
        <f>IF($O118&gt;=DZ$1,$S118+$Y118,$Y118)</f>
        <v>380.39083333333338</v>
      </c>
      <c r="EA118" s="27">
        <f>IF($O118&gt;=EA$1,$S118+$Y118,$Y118)</f>
        <v>380.39083333333338</v>
      </c>
      <c r="EB118" s="27">
        <f>IF($O118&gt;=EB$1,$S118+$Y118,$Y118)</f>
        <v>380.39083333333338</v>
      </c>
      <c r="EC118" s="27">
        <f>IF($O118&gt;=EC$1,$S118+$Y118,$Y118)</f>
        <v>380.39083333333338</v>
      </c>
      <c r="ED118" s="27">
        <f>IF($O118&gt;=ED$1,$S118+$Y118,$Y118)</f>
        <v>380.39083333333338</v>
      </c>
      <c r="EE118" s="27">
        <f>IF($O118&gt;=EE$1,$S118+$Y118,$Y118)</f>
        <v>380.39083333333338</v>
      </c>
      <c r="EF118" s="27">
        <f>IF($O118&gt;=EF$1,$S118+$Y118,$Y118)</f>
        <v>380.39083333333338</v>
      </c>
      <c r="EG118" s="27">
        <f>IF($O118&gt;=EG$1,$S118+$Y118,$Y118)</f>
        <v>380.39083333333338</v>
      </c>
      <c r="EH118" s="27">
        <f>IF($O118&gt;=EH$1,$S118+$Y118,$Y118)</f>
        <v>380.39083333333338</v>
      </c>
      <c r="EI118" s="27">
        <f>IF($O118&gt;=EI$1,$S118+$Y118,$Y118)</f>
        <v>380.39083333333338</v>
      </c>
      <c r="EJ118" s="27">
        <f>IF($O118&gt;=EJ$1,$S118+$Y118,$Y118)</f>
        <v>380.39083333333338</v>
      </c>
      <c r="EK118" s="27">
        <f>IF($O118&gt;=EK$1,$S118+$Y118,$Y118)</f>
        <v>380.39083333333338</v>
      </c>
      <c r="EL118" s="27">
        <f>IF($O118&gt;=EL$1,$S118+$Y118,$Y118)</f>
        <v>380.39083333333338</v>
      </c>
      <c r="EM118" s="27">
        <f>IF($O118&gt;=EM$1,$S118+$Y118,$Y118)</f>
        <v>380.39083333333338</v>
      </c>
      <c r="EN118" s="27">
        <f>IF($O118&gt;=EN$1,$S118+$Y118,$Y118)</f>
        <v>380.39083333333338</v>
      </c>
      <c r="EO118" s="27">
        <f>IF($O118&gt;=EO$1,$S118+$Y118,$Y118)</f>
        <v>380.39083333333338</v>
      </c>
      <c r="EP118" s="27">
        <f>IF($O118&gt;=EP$1,$S118+$Y118,$Y118)</f>
        <v>380.39083333333338</v>
      </c>
      <c r="EQ118" s="27">
        <f>IF($O118&gt;=EQ$1,$S118+$Y118,$Y118)</f>
        <v>380.39083333333338</v>
      </c>
      <c r="ER118" s="27">
        <f>IF($O118&gt;=ER$1,$S118+$Y118,$Y118)</f>
        <v>380.39083333333338</v>
      </c>
      <c r="ES118" s="27">
        <f>IF($O118&gt;=ES$1,$S118+$Y118,$Y118)</f>
        <v>380.39083333333338</v>
      </c>
      <c r="ET118" s="27">
        <f>IF($O118&gt;=ET$1,$S118+$Y118,$Y118)</f>
        <v>380.39083333333338</v>
      </c>
      <c r="EU118" s="27">
        <f>IF($O118&gt;=EU$1,$S118+$Y118,$Y118)</f>
        <v>380.39083333333338</v>
      </c>
      <c r="EV118" s="27">
        <f>IF($O118&gt;=EV$1,$S118,0)</f>
        <v>380.39083333333338</v>
      </c>
      <c r="EW118" s="27">
        <f>IF($O118&gt;=EW$1,$S118,0)</f>
        <v>380.39083333333338</v>
      </c>
      <c r="EX118" s="27">
        <f>IF($O118&gt;=EX$1,$S118,0)</f>
        <v>380.39083333333338</v>
      </c>
      <c r="EY118" s="27">
        <f>IF($O118&gt;=EY$1,$S118,0)</f>
        <v>380.39083333333338</v>
      </c>
      <c r="EZ118" s="27">
        <f>IF($O118&gt;=EZ$1,$S118,0)</f>
        <v>380.39083333333338</v>
      </c>
      <c r="FA118" s="27">
        <f>IF($O118&gt;=FA$1,$S118,0)</f>
        <v>380.39083333333338</v>
      </c>
      <c r="FB118" s="27">
        <f>IF($O118&gt;=FB$1,$S118,0)</f>
        <v>380.39083333333338</v>
      </c>
      <c r="FC118" s="27">
        <f>IF($O118&gt;=FC$1,$S118,0)</f>
        <v>380.39083333333338</v>
      </c>
      <c r="FD118" s="27">
        <f>IF($O118&gt;=FD$1,$S118,0)</f>
        <v>380.39083333333338</v>
      </c>
      <c r="FE118" s="27">
        <f>IF($O118&gt;=FE$1,$S118,0)</f>
        <v>380.39083333333338</v>
      </c>
      <c r="FF118" s="27">
        <f>IF($O118&gt;=FF$1,$S118,0)</f>
        <v>380.39083333333338</v>
      </c>
      <c r="FG118" s="27">
        <f>IF($O118&gt;=FG$1,$S118,0)</f>
        <v>380.39083333333338</v>
      </c>
      <c r="FH118" s="27">
        <f>IF($O118&gt;=FH$1,$S118,0)</f>
        <v>380.39083333333338</v>
      </c>
      <c r="FI118" s="27">
        <f>IF($O118&gt;=FI$1,$S118,0)</f>
        <v>380.39083333333338</v>
      </c>
      <c r="FJ118" s="27">
        <f>IF($O118&gt;=FJ$1,$S118,0)</f>
        <v>380.39083333333338</v>
      </c>
      <c r="FK118" s="27">
        <f>IF($O118&gt;=FK$1,$S118,0)</f>
        <v>380.39083333333338</v>
      </c>
      <c r="FL118" s="27">
        <f>IF($O118&gt;=FL$1,$S118,0)</f>
        <v>380.39083333333338</v>
      </c>
      <c r="FM118" s="27">
        <f>IF($O118&gt;=FM$1,$S118,0)</f>
        <v>380.39083333333338</v>
      </c>
      <c r="FN118" s="27">
        <f>IF($O118&gt;=FN$1,$S118,0)</f>
        <v>380.39083333333338</v>
      </c>
      <c r="FO118" s="27">
        <f>IF($O118&gt;=FO$1,$S118,0)</f>
        <v>380.39083333333338</v>
      </c>
      <c r="FP118" s="27">
        <f>IF($O118&gt;=FP$1,$S118,0)</f>
        <v>380.39083333333338</v>
      </c>
      <c r="FQ118" s="27">
        <f>IF($O118&gt;=FQ$1,$S118,0)</f>
        <v>380.39083333333338</v>
      </c>
      <c r="FR118" s="27">
        <f>IF($O118&gt;=FR$1,$S118,0)</f>
        <v>380.39083333333338</v>
      </c>
      <c r="FS118" s="27">
        <f>IF($O118&gt;=FS$1,$S118,0)</f>
        <v>380.39083333333338</v>
      </c>
      <c r="FT118" s="27">
        <f>IF($O118&gt;=FT$1,$S118,0)</f>
        <v>0</v>
      </c>
      <c r="FU118" s="27">
        <f>IF($O118&gt;=FU$1,$S118,0)</f>
        <v>0</v>
      </c>
      <c r="FV118" s="27">
        <f>IF($O118&gt;=FV$1,$S118,0)</f>
        <v>0</v>
      </c>
      <c r="FW118" s="27">
        <f>IF($O118&gt;=FW$1,$S118,0)</f>
        <v>0</v>
      </c>
      <c r="FX118" s="27">
        <f>IF($O118&gt;=FX$1,$S118,0)</f>
        <v>0</v>
      </c>
      <c r="FY118" s="27">
        <f>IF($O118&gt;=FY$1,$S118,0)</f>
        <v>0</v>
      </c>
      <c r="FZ118" s="27">
        <f>IF($O118&gt;=FZ$1,$S118,0)</f>
        <v>0</v>
      </c>
      <c r="GA118" s="27">
        <f>IF($O118&gt;=GA$1,$S118,0)</f>
        <v>0</v>
      </c>
      <c r="GB118" s="27">
        <f>IF($O118&gt;=GB$1,$S118,0)</f>
        <v>0</v>
      </c>
      <c r="GC118" s="27">
        <f>IF($O118&gt;=GC$1,$S118,0)</f>
        <v>0</v>
      </c>
      <c r="GD118" s="27">
        <f>IF($O118&gt;=GD$1,$S118,0)</f>
        <v>0</v>
      </c>
      <c r="GE118" s="27">
        <f>IF($O118&gt;=GE$1,$S118,0)</f>
        <v>0</v>
      </c>
      <c r="GF118" s="27">
        <f>IF($O118&gt;=GF$1,$S118,0)</f>
        <v>0</v>
      </c>
      <c r="GG118" s="27">
        <f>IF($O118&gt;=GG$1,$S118,0)</f>
        <v>0</v>
      </c>
      <c r="GH118" s="27">
        <f>IF($O118&gt;=GH$1,$S118,0)</f>
        <v>0</v>
      </c>
      <c r="GI118" s="27">
        <f>IF($O118&gt;=GI$1,$S118,0)</f>
        <v>0</v>
      </c>
      <c r="GJ118" s="27">
        <f>IF($O118&gt;=GJ$1,$S118,0)</f>
        <v>0</v>
      </c>
      <c r="GK118" s="27">
        <f>IF($O118&gt;=GK$1,$S118,0)</f>
        <v>0</v>
      </c>
      <c r="GL118" s="27">
        <f>IF($O118&gt;=GL$1,$S118,0)</f>
        <v>0</v>
      </c>
      <c r="GM118" s="27">
        <f>IF($O118&gt;=GM$1,$S118,0)</f>
        <v>0</v>
      </c>
      <c r="GN118" s="27">
        <f>IF($O118&gt;=GN$1,$S118,0)</f>
        <v>0</v>
      </c>
      <c r="GO118" s="27">
        <f>IF($O118&gt;=GO$1,$S118,0)</f>
        <v>0</v>
      </c>
      <c r="GP118" s="27">
        <f>IF($O118&gt;=GP$1,$S118,0)</f>
        <v>0</v>
      </c>
      <c r="GQ118" s="27">
        <f>IF($O118&gt;=GQ$1,$S118,0)</f>
        <v>0</v>
      </c>
      <c r="GR118" s="27">
        <f>IF($O118&gt;=GR$1,$S118,0)</f>
        <v>0</v>
      </c>
      <c r="GS118" s="27">
        <f>IF($O118&gt;=GS$1,$S118,0)</f>
        <v>0</v>
      </c>
      <c r="GT118" s="27">
        <f>IF($O118&gt;=GT$1,$S118,0)</f>
        <v>0</v>
      </c>
      <c r="GU118" s="27">
        <f>IF($O118&gt;=GU$1,$S118,0)</f>
        <v>0</v>
      </c>
      <c r="GV118" s="27">
        <f>IF($O118&gt;=GV$1,$S118,0)</f>
        <v>0</v>
      </c>
      <c r="GW118" s="27">
        <f>IF($O118&gt;=GW$1,$S118,0)</f>
        <v>0</v>
      </c>
      <c r="GX118" s="27">
        <f>IF($O118&gt;=GX$1,$S118,0)</f>
        <v>0</v>
      </c>
      <c r="GY118" s="27">
        <f>IF($O118&gt;=GY$1,$S118,0)</f>
        <v>0</v>
      </c>
      <c r="GZ118" s="27">
        <f>IF($O118&gt;=GZ$1,$S118,0)</f>
        <v>0</v>
      </c>
      <c r="HA118" s="27">
        <f>IF($O118&gt;=HA$1,$S118,0)</f>
        <v>0</v>
      </c>
      <c r="HB118" s="27">
        <f>IF($O118&gt;=HB$1,$S118,0)</f>
        <v>0</v>
      </c>
      <c r="HC118" s="27">
        <f>IF($O118&gt;=HC$1,$S118,0)</f>
        <v>0</v>
      </c>
    </row>
    <row r="119" spans="1:211">
      <c r="A119" s="3">
        <v>68705</v>
      </c>
      <c r="B119" s="3" t="s">
        <v>225</v>
      </c>
      <c r="C119" s="3" t="s">
        <v>104</v>
      </c>
      <c r="D119" s="3">
        <v>50</v>
      </c>
      <c r="E119" s="4">
        <v>35143</v>
      </c>
      <c r="F119" s="5">
        <v>22.268493150684932</v>
      </c>
      <c r="G119" s="3" t="s">
        <v>99</v>
      </c>
      <c r="H119" s="4">
        <v>25155</v>
      </c>
      <c r="I119" s="9" t="s">
        <v>832</v>
      </c>
      <c r="J119" s="5">
        <v>2274.13</v>
      </c>
      <c r="K119" s="31">
        <v>310</v>
      </c>
      <c r="L119" s="32">
        <v>22</v>
      </c>
      <c r="M119" s="33">
        <f>VLOOKUP(L119,FIND,3,TRUE)</f>
        <v>1.3</v>
      </c>
      <c r="N119" s="32">
        <f>IF(L119&gt;30,180,VLOOKUP(L119,TEMPO,2,FALSE))</f>
        <v>132</v>
      </c>
      <c r="O119" s="32">
        <f>IF(R119&gt;0,4,N119)</f>
        <v>132</v>
      </c>
      <c r="P119" s="96">
        <f>J119*M119*L119</f>
        <v>65040.118000000002</v>
      </c>
      <c r="Q119" s="96">
        <f>10934.45*2</f>
        <v>21868.9</v>
      </c>
      <c r="R119" s="96">
        <f>IF(P119&lt;=Q119,P119/4,0)</f>
        <v>0</v>
      </c>
      <c r="S119" s="5">
        <f>IF(P119&gt;=Q119,P119/N119,0)</f>
        <v>492.72816666666671</v>
      </c>
      <c r="T119" s="3"/>
      <c r="U119" s="3">
        <f>IF(T119="",1,0)</f>
        <v>1</v>
      </c>
      <c r="V119" s="3">
        <v>354</v>
      </c>
      <c r="W119" s="5">
        <v>0</v>
      </c>
      <c r="X119" s="5">
        <v>203.3</v>
      </c>
      <c r="Y119" s="5">
        <f>X119*W119</f>
        <v>0</v>
      </c>
      <c r="Z119" s="5">
        <v>400</v>
      </c>
      <c r="AA119" s="5">
        <f>S119+Y119+Z119</f>
        <v>892.72816666666677</v>
      </c>
      <c r="AB119" s="39">
        <f>(J119/12+J119/12*1.3333333333+450/12+J119/30*6/12+J119)*1.3+Y119+Z119+153.9</f>
        <v>4183.1413444362324</v>
      </c>
      <c r="AC119" s="39" t="s">
        <v>104</v>
      </c>
      <c r="AD119" s="39">
        <f>J119*1.3+400+153.9</f>
        <v>3510.2690000000002</v>
      </c>
      <c r="AE119" s="39">
        <f>SUMIFS('CUSTO MENSAL FUNC NOVO'!H:H,'CUSTO MENSAL FUNC NOVO'!A:A,'VALORES MENSAIS'!AC119)</f>
        <v>2035.3799999999999</v>
      </c>
      <c r="AF119" s="27">
        <f>IF($R119&gt;0,$R119,$S119)+$Y119+$Z119</f>
        <v>892.72816666666677</v>
      </c>
      <c r="AG119" s="27">
        <f>IF($R119&gt;0,$R119,$S119)+$Y119+$Z119</f>
        <v>892.72816666666677</v>
      </c>
      <c r="AH119" s="27">
        <f>IF($R119&gt;0,$R119,$S119)+$Y119+$Z119</f>
        <v>892.72816666666677</v>
      </c>
      <c r="AI119" s="27">
        <f>IF($R119&gt;0,$R119,$S119)+$Y119+$Z119</f>
        <v>892.72816666666677</v>
      </c>
      <c r="AJ119" s="27">
        <f>IF($O119&gt;=AJ$1,$S119+$Y119+$Z119,$Y119+$Z119)</f>
        <v>892.72816666666677</v>
      </c>
      <c r="AK119" s="27">
        <f>IF($O119&gt;=AK$1,$S119+$Y119+$Z119,$Y119+$Z119)</f>
        <v>892.72816666666677</v>
      </c>
      <c r="AL119" s="27">
        <f>IF($O119&gt;=AL$1,$S119+$Y119+$Z119,$Y119+$Z119)</f>
        <v>892.72816666666677</v>
      </c>
      <c r="AM119" s="27">
        <f>IF($O119&gt;=AM$1,$S119+$Y119+$Z119,$Y119+$Z119)</f>
        <v>892.72816666666677</v>
      </c>
      <c r="AN119" s="27">
        <f>IF($O119&gt;=AN$1,$S119+$Y119+$Z119,$Y119+$Z119)</f>
        <v>892.72816666666677</v>
      </c>
      <c r="AO119" s="27">
        <f>IF($O119&gt;=AO$1,$S119+$Y119+$Z119,$Y119+$Z119)</f>
        <v>892.72816666666677</v>
      </c>
      <c r="AP119" s="27">
        <f>IF($O119&gt;=AP$1,$S119+$Y119+$Z119,$Y119+$Z119)</f>
        <v>892.72816666666677</v>
      </c>
      <c r="AQ119" s="27">
        <f>IF($O119&gt;=AQ$1,$S119+$Y119+$Z119,$Y119+$Z119)</f>
        <v>892.72816666666677</v>
      </c>
      <c r="AR119" s="27">
        <f>IF($O119&gt;=AR$1,$S119+$Y119+$Z119,$Y119+$Z119)</f>
        <v>892.72816666666677</v>
      </c>
      <c r="AS119" s="27">
        <f>IF($O119&gt;=AS$1,$S119+$Y119+$Z119,$Y119+$Z119)</f>
        <v>892.72816666666677</v>
      </c>
      <c r="AT119" s="27">
        <f>IF($O119&gt;=AT$1,$S119+$Y119+$Z119,$Y119+$Z119)</f>
        <v>892.72816666666677</v>
      </c>
      <c r="AU119" s="27">
        <f>IF($O119&gt;=AU$1,$S119+$Y119+$Z119,$Y119+$Z119)</f>
        <v>892.72816666666677</v>
      </c>
      <c r="AV119" s="27">
        <f>IF($O119&gt;=AV$1,$S119+$Y119+$Z119,$Y119+$Z119)</f>
        <v>892.72816666666677</v>
      </c>
      <c r="AW119" s="27">
        <f>IF($O119&gt;=AW$1,$S119+$Y119+$Z119,$Y119+$Z119)</f>
        <v>892.72816666666677</v>
      </c>
      <c r="AX119" s="27">
        <f>IF($O119&gt;=AX$1,$S119+$Y119+$Z119,$Y119+$Z119)</f>
        <v>892.72816666666677</v>
      </c>
      <c r="AY119" s="27">
        <f>IF($O119&gt;=AY$1,$S119+$Y119+$Z119,$Y119+$Z119)</f>
        <v>892.72816666666677</v>
      </c>
      <c r="AZ119" s="27">
        <f>IF($O119&gt;=AZ$1,$S119+$Y119+$Z119,$Y119+$Z119)</f>
        <v>892.72816666666677</v>
      </c>
      <c r="BA119" s="27">
        <f>IF($O119&gt;=BA$1,$S119+$Y119+$Z119,$Y119+$Z119)</f>
        <v>892.72816666666677</v>
      </c>
      <c r="BB119" s="27">
        <f>IF($O119&gt;=BB$1,$S119+$Y119+$Z119,$Y119+$Z119)</f>
        <v>892.72816666666677</v>
      </c>
      <c r="BC119" s="27">
        <f>IF($O119&gt;=BC$1,$S119+$Y119+$Z119,$Y119+$Z119)</f>
        <v>892.72816666666677</v>
      </c>
      <c r="BD119" s="27">
        <f>IF($O119&gt;=BD$1,$S119+$Y119+$Z119,$Y119+$Z119)</f>
        <v>892.72816666666677</v>
      </c>
      <c r="BE119" s="27">
        <f>IF($O119&gt;=BE$1,$S119+$Y119+$Z119,$Y119+$Z119)</f>
        <v>892.72816666666677</v>
      </c>
      <c r="BF119" s="27">
        <f>IF($O119&gt;=BF$1,$S119+$Y119+$Z119,$Y119+$Z119)</f>
        <v>892.72816666666677</v>
      </c>
      <c r="BG119" s="27">
        <f>IF($O119&gt;=BG$1,$S119+$Y119+$Z119,$Y119+$Z119)</f>
        <v>892.72816666666677</v>
      </c>
      <c r="BH119" s="27">
        <f>IF($O119&gt;=BH$1,$S119+$Y119+$Z119,$Y119+$Z119)</f>
        <v>892.72816666666677</v>
      </c>
      <c r="BI119" s="27">
        <f>IF($O119&gt;=BI$1,$S119+$Y119+$Z119,$Y119+$Z119)</f>
        <v>892.72816666666677</v>
      </c>
      <c r="BJ119" s="27">
        <f>IF($O119&gt;=BJ$1,$S119+$Y119+$Z119,$Y119+$Z119)</f>
        <v>892.72816666666677</v>
      </c>
      <c r="BK119" s="27">
        <f>IF($O119&gt;=BK$1,$S119+$Y119+$Z119,$Y119+$Z119)</f>
        <v>892.72816666666677</v>
      </c>
      <c r="BL119" s="27">
        <f>IF($O119&gt;=BL$1,$S119+$Y119+$Z119,$Y119+$Z119)</f>
        <v>892.72816666666677</v>
      </c>
      <c r="BM119" s="27">
        <f>IF($O119&gt;=BM$1,$S119+$Y119+$Z119,$Y119+$Z119)</f>
        <v>892.72816666666677</v>
      </c>
      <c r="BN119" s="27">
        <f>IF($O119&gt;=BN$1,$S119+$Y119+$Z119,$Y119+$Z119)</f>
        <v>892.72816666666677</v>
      </c>
      <c r="BO119" s="27">
        <f>IF($O119&gt;=BO$1,$S119+$Y119+$Z119,$Y119+$Z119)</f>
        <v>892.72816666666677</v>
      </c>
      <c r="BP119" s="27">
        <f>IF($O119&gt;=BP$1,$S119+$Y119+$Z119,$Y119+$Z119)</f>
        <v>892.72816666666677</v>
      </c>
      <c r="BQ119" s="27">
        <f>IF($O119&gt;=BQ$1,$S119+$Y119+$Z119,$Y119+$Z119)</f>
        <v>892.72816666666677</v>
      </c>
      <c r="BR119" s="27">
        <f>IF($O119&gt;=BR$1,$S119+$Y119+$Z119,$Y119+$Z119)</f>
        <v>892.72816666666677</v>
      </c>
      <c r="BS119" s="27">
        <f>IF($O119&gt;=BS$1,$S119+$Y119+$Z119,$Y119+$Z119)</f>
        <v>892.72816666666677</v>
      </c>
      <c r="BT119" s="27">
        <f>IF($O119&gt;=BT$1,$S119+$Y119+$Z119,$Y119+$Z119)</f>
        <v>892.72816666666677</v>
      </c>
      <c r="BU119" s="27">
        <f>IF($O119&gt;=BU$1,$S119+$Y119+$Z119,$Y119+$Z119)</f>
        <v>892.72816666666677</v>
      </c>
      <c r="BV119" s="27">
        <f>IF($O119&gt;=BV$1,$S119+$Y119+$Z119,$Y119+$Z119)</f>
        <v>892.72816666666677</v>
      </c>
      <c r="BW119" s="27">
        <f>IF($O119&gt;=BW$1,$S119+$Y119+$Z119,$Y119+$Z119)</f>
        <v>892.72816666666677</v>
      </c>
      <c r="BX119" s="27">
        <f>IF($O119&gt;=BX$1,$S119+$Y119+$Z119,$Y119+$Z119)</f>
        <v>892.72816666666677</v>
      </c>
      <c r="BY119" s="27">
        <f>IF($O119&gt;=BY$1,$S119+$Y119+$Z119,$Y119+$Z119)</f>
        <v>892.72816666666677</v>
      </c>
      <c r="BZ119" s="27">
        <f>IF($O119&gt;=BZ$1,$S119+$Y119+$Z119,$Y119+$Z119)</f>
        <v>892.72816666666677</v>
      </c>
      <c r="CA119" s="27">
        <f>IF($O119&gt;=CA$1,$S119+$Y119+$Z119,$Y119+$Z119)</f>
        <v>892.72816666666677</v>
      </c>
      <c r="CB119" s="27">
        <f>IF($O119&gt;=CB$1,$S119+$Y119+$Z119,$Y119+$Z119)</f>
        <v>892.72816666666677</v>
      </c>
      <c r="CC119" s="27">
        <f>IF($O119&gt;=CC$1,$S119+$Y119+$Z119,$Y119+$Z119)</f>
        <v>892.72816666666677</v>
      </c>
      <c r="CD119" s="27">
        <f>IF($O119&gt;=CD$1,$S119+$Y119+$Z119,$Y119+$Z119)</f>
        <v>892.72816666666677</v>
      </c>
      <c r="CE119" s="27">
        <f>IF($O119&gt;=CE$1,$S119+$Y119+$Z119,$Y119+$Z119)</f>
        <v>892.72816666666677</v>
      </c>
      <c r="CF119" s="27">
        <f>IF($O119&gt;=CF$1,$S119+$Y119+$Z119,$Y119+$Z119)</f>
        <v>892.72816666666677</v>
      </c>
      <c r="CG119" s="27">
        <f>IF($O119&gt;=CG$1,$S119+$Y119+$Z119,$Y119+$Z119)</f>
        <v>892.72816666666677</v>
      </c>
      <c r="CH119" s="27">
        <f>IF($O119&gt;=CH$1,$S119+$Y119+$Z119,$Y119+$Z119)</f>
        <v>892.72816666666677</v>
      </c>
      <c r="CI119" s="27">
        <f>IF($O119&gt;=CI$1,$S119+$Y119+$Z119,$Y119+$Z119)</f>
        <v>892.72816666666677</v>
      </c>
      <c r="CJ119" s="27">
        <f>IF($O119&gt;=CJ$1,$S119+$Y119+$Z119,$Y119+$Z119)</f>
        <v>892.72816666666677</v>
      </c>
      <c r="CK119" s="27">
        <f>IF($O119&gt;=CK$1,$S119+$Y119+$Z119,$Y119+$Z119)</f>
        <v>892.72816666666677</v>
      </c>
      <c r="CL119" s="27">
        <f>IF($O119&gt;=CL$1,$S119+$Y119+$Z119,$Y119+$Z119)</f>
        <v>892.72816666666677</v>
      </c>
      <c r="CM119" s="27">
        <f>IF($O119&gt;=CM$1,$S119+$Y119+$Z119,$Y119+$Z119)</f>
        <v>892.72816666666677</v>
      </c>
      <c r="CN119" s="27">
        <f>IF($O119&gt;=CN$1,$S119+$Y119,$Y119)</f>
        <v>492.72816666666671</v>
      </c>
      <c r="CO119" s="27">
        <f>IF($O119&gt;=CO$1,$S119+$Y119,$Y119)</f>
        <v>492.72816666666671</v>
      </c>
      <c r="CP119" s="27">
        <f>IF($O119&gt;=CP$1,$S119+$Y119,$Y119)</f>
        <v>492.72816666666671</v>
      </c>
      <c r="CQ119" s="27">
        <f>IF($O119&gt;=CQ$1,$S119+$Y119,$Y119)</f>
        <v>492.72816666666671</v>
      </c>
      <c r="CR119" s="27">
        <f>IF($O119&gt;=CR$1,$S119+$Y119,$Y119)</f>
        <v>492.72816666666671</v>
      </c>
      <c r="CS119" s="27">
        <f>IF($O119&gt;=CS$1,$S119+$Y119,$Y119)</f>
        <v>492.72816666666671</v>
      </c>
      <c r="CT119" s="27">
        <f>IF($O119&gt;=CT$1,$S119+$Y119,$Y119)</f>
        <v>492.72816666666671</v>
      </c>
      <c r="CU119" s="27">
        <f>IF($O119&gt;=CU$1,$S119+$Y119,$Y119)</f>
        <v>492.72816666666671</v>
      </c>
      <c r="CV119" s="27">
        <f>IF($O119&gt;=CV$1,$S119+$Y119,$Y119)</f>
        <v>492.72816666666671</v>
      </c>
      <c r="CW119" s="27">
        <f>IF($O119&gt;=CW$1,$S119+$Y119,$Y119)</f>
        <v>492.72816666666671</v>
      </c>
      <c r="CX119" s="27">
        <f>IF($O119&gt;=CX$1,$S119+$Y119,$Y119)</f>
        <v>492.72816666666671</v>
      </c>
      <c r="CY119" s="27">
        <f>IF($O119&gt;=CY$1,$S119+$Y119,$Y119)</f>
        <v>492.72816666666671</v>
      </c>
      <c r="CZ119" s="27">
        <f>IF($O119&gt;=CZ$1,$S119+$Y119,$Y119)</f>
        <v>492.72816666666671</v>
      </c>
      <c r="DA119" s="27">
        <f>IF($O119&gt;=DA$1,$S119+$Y119,$Y119)</f>
        <v>492.72816666666671</v>
      </c>
      <c r="DB119" s="27">
        <f>IF($O119&gt;=DB$1,$S119+$Y119,$Y119)</f>
        <v>492.72816666666671</v>
      </c>
      <c r="DC119" s="27">
        <f>IF($O119&gt;=DC$1,$S119+$Y119,$Y119)</f>
        <v>492.72816666666671</v>
      </c>
      <c r="DD119" s="27">
        <f>IF($O119&gt;=DD$1,$S119+$Y119,$Y119)</f>
        <v>492.72816666666671</v>
      </c>
      <c r="DE119" s="27">
        <f>IF($O119&gt;=DE$1,$S119+$Y119,$Y119)</f>
        <v>492.72816666666671</v>
      </c>
      <c r="DF119" s="27">
        <f>IF($O119&gt;=DF$1,$S119+$Y119,$Y119)</f>
        <v>492.72816666666671</v>
      </c>
      <c r="DG119" s="27">
        <f>IF($O119&gt;=DG$1,$S119+$Y119,$Y119)</f>
        <v>492.72816666666671</v>
      </c>
      <c r="DH119" s="27">
        <f>IF($O119&gt;=DH$1,$S119+$Y119,$Y119)</f>
        <v>492.72816666666671</v>
      </c>
      <c r="DI119" s="27">
        <f>IF($O119&gt;=DI$1,$S119+$Y119,$Y119)</f>
        <v>492.72816666666671</v>
      </c>
      <c r="DJ119" s="27">
        <f>IF($O119&gt;=DJ$1,$S119+$Y119,$Y119)</f>
        <v>492.72816666666671</v>
      </c>
      <c r="DK119" s="27">
        <f>IF($O119&gt;=DK$1,$S119+$Y119,$Y119)</f>
        <v>492.72816666666671</v>
      </c>
      <c r="DL119" s="27">
        <f>IF($O119&gt;=DL$1,$S119+$Y119,$Y119)</f>
        <v>492.72816666666671</v>
      </c>
      <c r="DM119" s="27">
        <f>IF($O119&gt;=DM$1,$S119+$Y119,$Y119)</f>
        <v>492.72816666666671</v>
      </c>
      <c r="DN119" s="27">
        <f>IF($O119&gt;=DN$1,$S119+$Y119,$Y119)</f>
        <v>492.72816666666671</v>
      </c>
      <c r="DO119" s="27">
        <f>IF($O119&gt;=DO$1,$S119+$Y119,$Y119)</f>
        <v>492.72816666666671</v>
      </c>
      <c r="DP119" s="27">
        <f>IF($O119&gt;=DP$1,$S119+$Y119,$Y119)</f>
        <v>492.72816666666671</v>
      </c>
      <c r="DQ119" s="27">
        <f>IF($O119&gt;=DQ$1,$S119+$Y119,$Y119)</f>
        <v>492.72816666666671</v>
      </c>
      <c r="DR119" s="27">
        <f>IF($O119&gt;=DR$1,$S119+$Y119,$Y119)</f>
        <v>492.72816666666671</v>
      </c>
      <c r="DS119" s="27">
        <f>IF($O119&gt;=DS$1,$S119+$Y119,$Y119)</f>
        <v>492.72816666666671</v>
      </c>
      <c r="DT119" s="27">
        <f>IF($O119&gt;=DT$1,$S119+$Y119,$Y119)</f>
        <v>492.72816666666671</v>
      </c>
      <c r="DU119" s="27">
        <f>IF($O119&gt;=DU$1,$S119+$Y119,$Y119)</f>
        <v>492.72816666666671</v>
      </c>
      <c r="DV119" s="27">
        <f>IF($O119&gt;=DV$1,$S119+$Y119,$Y119)</f>
        <v>492.72816666666671</v>
      </c>
      <c r="DW119" s="27">
        <f>IF($O119&gt;=DW$1,$S119+$Y119,$Y119)</f>
        <v>492.72816666666671</v>
      </c>
      <c r="DX119" s="27">
        <f>IF($O119&gt;=DX$1,$S119+$Y119,$Y119)</f>
        <v>492.72816666666671</v>
      </c>
      <c r="DY119" s="27">
        <f>IF($O119&gt;=DY$1,$S119+$Y119,$Y119)</f>
        <v>492.72816666666671</v>
      </c>
      <c r="DZ119" s="27">
        <f>IF($O119&gt;=DZ$1,$S119+$Y119,$Y119)</f>
        <v>492.72816666666671</v>
      </c>
      <c r="EA119" s="27">
        <f>IF($O119&gt;=EA$1,$S119+$Y119,$Y119)</f>
        <v>492.72816666666671</v>
      </c>
      <c r="EB119" s="27">
        <f>IF($O119&gt;=EB$1,$S119+$Y119,$Y119)</f>
        <v>492.72816666666671</v>
      </c>
      <c r="EC119" s="27">
        <f>IF($O119&gt;=EC$1,$S119+$Y119,$Y119)</f>
        <v>492.72816666666671</v>
      </c>
      <c r="ED119" s="27">
        <f>IF($O119&gt;=ED$1,$S119+$Y119,$Y119)</f>
        <v>492.72816666666671</v>
      </c>
      <c r="EE119" s="27">
        <f>IF($O119&gt;=EE$1,$S119+$Y119,$Y119)</f>
        <v>492.72816666666671</v>
      </c>
      <c r="EF119" s="27">
        <f>IF($O119&gt;=EF$1,$S119+$Y119,$Y119)</f>
        <v>492.72816666666671</v>
      </c>
      <c r="EG119" s="27">
        <f>IF($O119&gt;=EG$1,$S119+$Y119,$Y119)</f>
        <v>492.72816666666671</v>
      </c>
      <c r="EH119" s="27">
        <f>IF($O119&gt;=EH$1,$S119+$Y119,$Y119)</f>
        <v>492.72816666666671</v>
      </c>
      <c r="EI119" s="27">
        <f>IF($O119&gt;=EI$1,$S119+$Y119,$Y119)</f>
        <v>492.72816666666671</v>
      </c>
      <c r="EJ119" s="27">
        <f>IF($O119&gt;=EJ$1,$S119+$Y119,$Y119)</f>
        <v>492.72816666666671</v>
      </c>
      <c r="EK119" s="27">
        <f>IF($O119&gt;=EK$1,$S119+$Y119,$Y119)</f>
        <v>492.72816666666671</v>
      </c>
      <c r="EL119" s="27">
        <f>IF($O119&gt;=EL$1,$S119+$Y119,$Y119)</f>
        <v>492.72816666666671</v>
      </c>
      <c r="EM119" s="27">
        <f>IF($O119&gt;=EM$1,$S119+$Y119,$Y119)</f>
        <v>492.72816666666671</v>
      </c>
      <c r="EN119" s="27">
        <f>IF($O119&gt;=EN$1,$S119+$Y119,$Y119)</f>
        <v>492.72816666666671</v>
      </c>
      <c r="EO119" s="27">
        <f>IF($O119&gt;=EO$1,$S119+$Y119,$Y119)</f>
        <v>492.72816666666671</v>
      </c>
      <c r="EP119" s="27">
        <f>IF($O119&gt;=EP$1,$S119+$Y119,$Y119)</f>
        <v>492.72816666666671</v>
      </c>
      <c r="EQ119" s="27">
        <f>IF($O119&gt;=EQ$1,$S119+$Y119,$Y119)</f>
        <v>492.72816666666671</v>
      </c>
      <c r="ER119" s="27">
        <f>IF($O119&gt;=ER$1,$S119+$Y119,$Y119)</f>
        <v>492.72816666666671</v>
      </c>
      <c r="ES119" s="27">
        <f>IF($O119&gt;=ES$1,$S119+$Y119,$Y119)</f>
        <v>492.72816666666671</v>
      </c>
      <c r="ET119" s="27">
        <f>IF($O119&gt;=ET$1,$S119+$Y119,$Y119)</f>
        <v>492.72816666666671</v>
      </c>
      <c r="EU119" s="27">
        <f>IF($O119&gt;=EU$1,$S119+$Y119,$Y119)</f>
        <v>492.72816666666671</v>
      </c>
      <c r="EV119" s="27">
        <f>IF($O119&gt;=EV$1,$S119,0)</f>
        <v>492.72816666666671</v>
      </c>
      <c r="EW119" s="27">
        <f>IF($O119&gt;=EW$1,$S119,0)</f>
        <v>492.72816666666671</v>
      </c>
      <c r="EX119" s="27">
        <f>IF($O119&gt;=EX$1,$S119,0)</f>
        <v>492.72816666666671</v>
      </c>
      <c r="EY119" s="27">
        <f>IF($O119&gt;=EY$1,$S119,0)</f>
        <v>492.72816666666671</v>
      </c>
      <c r="EZ119" s="27">
        <f>IF($O119&gt;=EZ$1,$S119,0)</f>
        <v>492.72816666666671</v>
      </c>
      <c r="FA119" s="27">
        <f>IF($O119&gt;=FA$1,$S119,0)</f>
        <v>492.72816666666671</v>
      </c>
      <c r="FB119" s="27">
        <f>IF($O119&gt;=FB$1,$S119,0)</f>
        <v>492.72816666666671</v>
      </c>
      <c r="FC119" s="27">
        <f>IF($O119&gt;=FC$1,$S119,0)</f>
        <v>492.72816666666671</v>
      </c>
      <c r="FD119" s="27">
        <f>IF($O119&gt;=FD$1,$S119,0)</f>
        <v>492.72816666666671</v>
      </c>
      <c r="FE119" s="27">
        <f>IF($O119&gt;=FE$1,$S119,0)</f>
        <v>492.72816666666671</v>
      </c>
      <c r="FF119" s="27">
        <f>IF($O119&gt;=FF$1,$S119,0)</f>
        <v>492.72816666666671</v>
      </c>
      <c r="FG119" s="27">
        <f>IF($O119&gt;=FG$1,$S119,0)</f>
        <v>492.72816666666671</v>
      </c>
      <c r="FH119" s="27">
        <f>IF($O119&gt;=FH$1,$S119,0)</f>
        <v>0</v>
      </c>
      <c r="FI119" s="27">
        <f>IF($O119&gt;=FI$1,$S119,0)</f>
        <v>0</v>
      </c>
      <c r="FJ119" s="27">
        <f>IF($O119&gt;=FJ$1,$S119,0)</f>
        <v>0</v>
      </c>
      <c r="FK119" s="27">
        <f>IF($O119&gt;=FK$1,$S119,0)</f>
        <v>0</v>
      </c>
      <c r="FL119" s="27">
        <f>IF($O119&gt;=FL$1,$S119,0)</f>
        <v>0</v>
      </c>
      <c r="FM119" s="27">
        <f>IF($O119&gt;=FM$1,$S119,0)</f>
        <v>0</v>
      </c>
      <c r="FN119" s="27">
        <f>IF($O119&gt;=FN$1,$S119,0)</f>
        <v>0</v>
      </c>
      <c r="FO119" s="27">
        <f>IF($O119&gt;=FO$1,$S119,0)</f>
        <v>0</v>
      </c>
      <c r="FP119" s="27">
        <f>IF($O119&gt;=FP$1,$S119,0)</f>
        <v>0</v>
      </c>
      <c r="FQ119" s="27">
        <f>IF($O119&gt;=FQ$1,$S119,0)</f>
        <v>0</v>
      </c>
      <c r="FR119" s="27">
        <f>IF($O119&gt;=FR$1,$S119,0)</f>
        <v>0</v>
      </c>
      <c r="FS119" s="27">
        <f>IF($O119&gt;=FS$1,$S119,0)</f>
        <v>0</v>
      </c>
      <c r="FT119" s="27">
        <f>IF($O119&gt;=FT$1,$S119,0)</f>
        <v>0</v>
      </c>
      <c r="FU119" s="27">
        <f>IF($O119&gt;=FU$1,$S119,0)</f>
        <v>0</v>
      </c>
      <c r="FV119" s="27">
        <f>IF($O119&gt;=FV$1,$S119,0)</f>
        <v>0</v>
      </c>
      <c r="FW119" s="27">
        <f>IF($O119&gt;=FW$1,$S119,0)</f>
        <v>0</v>
      </c>
      <c r="FX119" s="27">
        <f>IF($O119&gt;=FX$1,$S119,0)</f>
        <v>0</v>
      </c>
      <c r="FY119" s="27">
        <f>IF($O119&gt;=FY$1,$S119,0)</f>
        <v>0</v>
      </c>
      <c r="FZ119" s="27">
        <f>IF($O119&gt;=FZ$1,$S119,0)</f>
        <v>0</v>
      </c>
      <c r="GA119" s="27">
        <f>IF($O119&gt;=GA$1,$S119,0)</f>
        <v>0</v>
      </c>
      <c r="GB119" s="27">
        <f>IF($O119&gt;=GB$1,$S119,0)</f>
        <v>0</v>
      </c>
      <c r="GC119" s="27">
        <f>IF($O119&gt;=GC$1,$S119,0)</f>
        <v>0</v>
      </c>
      <c r="GD119" s="27">
        <f>IF($O119&gt;=GD$1,$S119,0)</f>
        <v>0</v>
      </c>
      <c r="GE119" s="27">
        <f>IF($O119&gt;=GE$1,$S119,0)</f>
        <v>0</v>
      </c>
      <c r="GF119" s="27">
        <f>IF($O119&gt;=GF$1,$S119,0)</f>
        <v>0</v>
      </c>
      <c r="GG119" s="27">
        <f>IF($O119&gt;=GG$1,$S119,0)</f>
        <v>0</v>
      </c>
      <c r="GH119" s="27">
        <f>IF($O119&gt;=GH$1,$S119,0)</f>
        <v>0</v>
      </c>
      <c r="GI119" s="27">
        <f>IF($O119&gt;=GI$1,$S119,0)</f>
        <v>0</v>
      </c>
      <c r="GJ119" s="27">
        <f>IF($O119&gt;=GJ$1,$S119,0)</f>
        <v>0</v>
      </c>
      <c r="GK119" s="27">
        <f>IF($O119&gt;=GK$1,$S119,0)</f>
        <v>0</v>
      </c>
      <c r="GL119" s="27">
        <f>IF($O119&gt;=GL$1,$S119,0)</f>
        <v>0</v>
      </c>
      <c r="GM119" s="27">
        <f>IF($O119&gt;=GM$1,$S119,0)</f>
        <v>0</v>
      </c>
      <c r="GN119" s="27">
        <f>IF($O119&gt;=GN$1,$S119,0)</f>
        <v>0</v>
      </c>
      <c r="GO119" s="27">
        <f>IF($O119&gt;=GO$1,$S119,0)</f>
        <v>0</v>
      </c>
      <c r="GP119" s="27">
        <f>IF($O119&gt;=GP$1,$S119,0)</f>
        <v>0</v>
      </c>
      <c r="GQ119" s="27">
        <f>IF($O119&gt;=GQ$1,$S119,0)</f>
        <v>0</v>
      </c>
      <c r="GR119" s="27">
        <f>IF($O119&gt;=GR$1,$S119,0)</f>
        <v>0</v>
      </c>
      <c r="GS119" s="27">
        <f>IF($O119&gt;=GS$1,$S119,0)</f>
        <v>0</v>
      </c>
      <c r="GT119" s="27">
        <f>IF($O119&gt;=GT$1,$S119,0)</f>
        <v>0</v>
      </c>
      <c r="GU119" s="27">
        <f>IF($O119&gt;=GU$1,$S119,0)</f>
        <v>0</v>
      </c>
      <c r="GV119" s="27">
        <f>IF($O119&gt;=GV$1,$S119,0)</f>
        <v>0</v>
      </c>
      <c r="GW119" s="27">
        <f>IF($O119&gt;=GW$1,$S119,0)</f>
        <v>0</v>
      </c>
      <c r="GX119" s="27">
        <f>IF($O119&gt;=GX$1,$S119,0)</f>
        <v>0</v>
      </c>
      <c r="GY119" s="27">
        <f>IF($O119&gt;=GY$1,$S119,0)</f>
        <v>0</v>
      </c>
      <c r="GZ119" s="27">
        <f>IF($O119&gt;=GZ$1,$S119,0)</f>
        <v>0</v>
      </c>
      <c r="HA119" s="27">
        <f>IF($O119&gt;=HA$1,$S119,0)</f>
        <v>0</v>
      </c>
      <c r="HB119" s="27">
        <f>IF($O119&gt;=HB$1,$S119,0)</f>
        <v>0</v>
      </c>
      <c r="HC119" s="27">
        <f>IF($O119&gt;=HC$1,$S119,0)</f>
        <v>0</v>
      </c>
    </row>
    <row r="120" spans="1:211">
      <c r="A120" s="3">
        <v>58068</v>
      </c>
      <c r="B120" s="3" t="s">
        <v>248</v>
      </c>
      <c r="C120" s="3" t="s">
        <v>18</v>
      </c>
      <c r="D120" s="3">
        <v>53</v>
      </c>
      <c r="E120" s="4">
        <v>34470</v>
      </c>
      <c r="F120" s="5">
        <v>24.112328767123287</v>
      </c>
      <c r="G120" s="3" t="s">
        <v>99</v>
      </c>
      <c r="H120" s="4">
        <v>23953</v>
      </c>
      <c r="I120" s="9" t="s">
        <v>832</v>
      </c>
      <c r="J120" s="5">
        <v>1520.9</v>
      </c>
      <c r="K120" s="31">
        <v>310</v>
      </c>
      <c r="L120" s="32">
        <v>24</v>
      </c>
      <c r="M120" s="33">
        <f>VLOOKUP(L120,FIND,3,TRUE)</f>
        <v>1.3</v>
      </c>
      <c r="N120" s="32">
        <f>IF(L120&gt;30,180,VLOOKUP(L120,TEMPO,2,FALSE))</f>
        <v>144</v>
      </c>
      <c r="O120" s="32">
        <f>IF(R120&gt;0,4,N120)</f>
        <v>144</v>
      </c>
      <c r="P120" s="96">
        <f>J120*M120*L120</f>
        <v>47452.08</v>
      </c>
      <c r="Q120" s="96">
        <f>10934.45*2</f>
        <v>21868.9</v>
      </c>
      <c r="R120" s="96">
        <f>IF(P120&lt;=Q120,P120/4,0)</f>
        <v>0</v>
      </c>
      <c r="S120" s="5">
        <f>IF(P120&gt;=Q120,P120/N120,0)</f>
        <v>329.52833333333336</v>
      </c>
      <c r="T120" s="3"/>
      <c r="U120" s="3">
        <f>IF(T120="",1,0)</f>
        <v>1</v>
      </c>
      <c r="V120" s="3">
        <v>25</v>
      </c>
      <c r="W120" s="5">
        <v>0</v>
      </c>
      <c r="X120" s="5">
        <v>203.3</v>
      </c>
      <c r="Y120" s="5">
        <f>X120*W120</f>
        <v>0</v>
      </c>
      <c r="Z120" s="5">
        <v>400</v>
      </c>
      <c r="AA120" s="5">
        <f>S120+Y120+Z120</f>
        <v>729.52833333333342</v>
      </c>
      <c r="AB120" s="39">
        <f>(J120/12+J120/12*1.3333333333+450/12+J120/30*6/12+J120)*1.3+Y120+Z120+153.9</f>
        <v>2997.2225555500636</v>
      </c>
      <c r="AC120" s="39" t="s">
        <v>18</v>
      </c>
      <c r="AD120" s="39">
        <f>J120*1.3+400+153.9</f>
        <v>2531.0700000000002</v>
      </c>
      <c r="AE120" s="39">
        <f>SUMIFS('CUSTO MENSAL FUNC NOVO'!H:H,'CUSTO MENSAL FUNC NOVO'!A:A,'VALORES MENSAIS'!AC120)</f>
        <v>1902.2210000000002</v>
      </c>
      <c r="AF120" s="27">
        <f>IF($R120&gt;0,$R120,$S120)+$Y120+$Z120</f>
        <v>729.52833333333342</v>
      </c>
      <c r="AG120" s="27">
        <f>IF($R120&gt;0,$R120,$S120)+$Y120+$Z120</f>
        <v>729.52833333333342</v>
      </c>
      <c r="AH120" s="27">
        <f>IF($R120&gt;0,$R120,$S120)+$Y120+$Z120</f>
        <v>729.52833333333342</v>
      </c>
      <c r="AI120" s="27">
        <f>IF($R120&gt;0,$R120,$S120)+$Y120+$Z120</f>
        <v>729.52833333333342</v>
      </c>
      <c r="AJ120" s="27">
        <f>IF($O120&gt;=AJ$1,$S120+$Y120+$Z120,$Y120+$Z120)</f>
        <v>729.52833333333342</v>
      </c>
      <c r="AK120" s="27">
        <f>IF($O120&gt;=AK$1,$S120+$Y120+$Z120,$Y120+$Z120)</f>
        <v>729.52833333333342</v>
      </c>
      <c r="AL120" s="27">
        <f>IF($O120&gt;=AL$1,$S120+$Y120+$Z120,$Y120+$Z120)</f>
        <v>729.52833333333342</v>
      </c>
      <c r="AM120" s="27">
        <f>IF($O120&gt;=AM$1,$S120+$Y120+$Z120,$Y120+$Z120)</f>
        <v>729.52833333333342</v>
      </c>
      <c r="AN120" s="27">
        <f>IF($O120&gt;=AN$1,$S120+$Y120+$Z120,$Y120+$Z120)</f>
        <v>729.52833333333342</v>
      </c>
      <c r="AO120" s="27">
        <f>IF($O120&gt;=AO$1,$S120+$Y120+$Z120,$Y120+$Z120)</f>
        <v>729.52833333333342</v>
      </c>
      <c r="AP120" s="27">
        <f>IF($O120&gt;=AP$1,$S120+$Y120+$Z120,$Y120+$Z120)</f>
        <v>729.52833333333342</v>
      </c>
      <c r="AQ120" s="27">
        <f>IF($O120&gt;=AQ$1,$S120+$Y120+$Z120,$Y120+$Z120)</f>
        <v>729.52833333333342</v>
      </c>
      <c r="AR120" s="27">
        <f>IF($O120&gt;=AR$1,$S120+$Y120+$Z120,$Y120+$Z120)</f>
        <v>729.52833333333342</v>
      </c>
      <c r="AS120" s="27">
        <f>IF($O120&gt;=AS$1,$S120+$Y120+$Z120,$Y120+$Z120)</f>
        <v>729.52833333333342</v>
      </c>
      <c r="AT120" s="27">
        <f>IF($O120&gt;=AT$1,$S120+$Y120+$Z120,$Y120+$Z120)</f>
        <v>729.52833333333342</v>
      </c>
      <c r="AU120" s="27">
        <f>IF($O120&gt;=AU$1,$S120+$Y120+$Z120,$Y120+$Z120)</f>
        <v>729.52833333333342</v>
      </c>
      <c r="AV120" s="27">
        <f>IF($O120&gt;=AV$1,$S120+$Y120+$Z120,$Y120+$Z120)</f>
        <v>729.52833333333342</v>
      </c>
      <c r="AW120" s="27">
        <f>IF($O120&gt;=AW$1,$S120+$Y120+$Z120,$Y120+$Z120)</f>
        <v>729.52833333333342</v>
      </c>
      <c r="AX120" s="27">
        <f>IF($O120&gt;=AX$1,$S120+$Y120+$Z120,$Y120+$Z120)</f>
        <v>729.52833333333342</v>
      </c>
      <c r="AY120" s="27">
        <f>IF($O120&gt;=AY$1,$S120+$Y120+$Z120,$Y120+$Z120)</f>
        <v>729.52833333333342</v>
      </c>
      <c r="AZ120" s="27">
        <f>IF($O120&gt;=AZ$1,$S120+$Y120+$Z120,$Y120+$Z120)</f>
        <v>729.52833333333342</v>
      </c>
      <c r="BA120" s="27">
        <f>IF($O120&gt;=BA$1,$S120+$Y120+$Z120,$Y120+$Z120)</f>
        <v>729.52833333333342</v>
      </c>
      <c r="BB120" s="27">
        <f>IF($O120&gt;=BB$1,$S120+$Y120+$Z120,$Y120+$Z120)</f>
        <v>729.52833333333342</v>
      </c>
      <c r="BC120" s="27">
        <f>IF($O120&gt;=BC$1,$S120+$Y120+$Z120,$Y120+$Z120)</f>
        <v>729.52833333333342</v>
      </c>
      <c r="BD120" s="27">
        <f>IF($O120&gt;=BD$1,$S120+$Y120+$Z120,$Y120+$Z120)</f>
        <v>729.52833333333342</v>
      </c>
      <c r="BE120" s="27">
        <f>IF($O120&gt;=BE$1,$S120+$Y120+$Z120,$Y120+$Z120)</f>
        <v>729.52833333333342</v>
      </c>
      <c r="BF120" s="27">
        <f>IF($O120&gt;=BF$1,$S120+$Y120+$Z120,$Y120+$Z120)</f>
        <v>729.52833333333342</v>
      </c>
      <c r="BG120" s="27">
        <f>IF($O120&gt;=BG$1,$S120+$Y120+$Z120,$Y120+$Z120)</f>
        <v>729.52833333333342</v>
      </c>
      <c r="BH120" s="27">
        <f>IF($O120&gt;=BH$1,$S120+$Y120+$Z120,$Y120+$Z120)</f>
        <v>729.52833333333342</v>
      </c>
      <c r="BI120" s="27">
        <f>IF($O120&gt;=BI$1,$S120+$Y120+$Z120,$Y120+$Z120)</f>
        <v>729.52833333333342</v>
      </c>
      <c r="BJ120" s="27">
        <f>IF($O120&gt;=BJ$1,$S120+$Y120+$Z120,$Y120+$Z120)</f>
        <v>729.52833333333342</v>
      </c>
      <c r="BK120" s="27">
        <f>IF($O120&gt;=BK$1,$S120+$Y120+$Z120,$Y120+$Z120)</f>
        <v>729.52833333333342</v>
      </c>
      <c r="BL120" s="27">
        <f>IF($O120&gt;=BL$1,$S120+$Y120+$Z120,$Y120+$Z120)</f>
        <v>729.52833333333342</v>
      </c>
      <c r="BM120" s="27">
        <f>IF($O120&gt;=BM$1,$S120+$Y120+$Z120,$Y120+$Z120)</f>
        <v>729.52833333333342</v>
      </c>
      <c r="BN120" s="27">
        <f>IF($O120&gt;=BN$1,$S120+$Y120+$Z120,$Y120+$Z120)</f>
        <v>729.52833333333342</v>
      </c>
      <c r="BO120" s="27">
        <f>IF($O120&gt;=BO$1,$S120+$Y120+$Z120,$Y120+$Z120)</f>
        <v>729.52833333333342</v>
      </c>
      <c r="BP120" s="27">
        <f>IF($O120&gt;=BP$1,$S120+$Y120+$Z120,$Y120+$Z120)</f>
        <v>729.52833333333342</v>
      </c>
      <c r="BQ120" s="27">
        <f>IF($O120&gt;=BQ$1,$S120+$Y120+$Z120,$Y120+$Z120)</f>
        <v>729.52833333333342</v>
      </c>
      <c r="BR120" s="27">
        <f>IF($O120&gt;=BR$1,$S120+$Y120+$Z120,$Y120+$Z120)</f>
        <v>729.52833333333342</v>
      </c>
      <c r="BS120" s="27">
        <f>IF($O120&gt;=BS$1,$S120+$Y120+$Z120,$Y120+$Z120)</f>
        <v>729.52833333333342</v>
      </c>
      <c r="BT120" s="27">
        <f>IF($O120&gt;=BT$1,$S120+$Y120+$Z120,$Y120+$Z120)</f>
        <v>729.52833333333342</v>
      </c>
      <c r="BU120" s="27">
        <f>IF($O120&gt;=BU$1,$S120+$Y120+$Z120,$Y120+$Z120)</f>
        <v>729.52833333333342</v>
      </c>
      <c r="BV120" s="27">
        <f>IF($O120&gt;=BV$1,$S120+$Y120+$Z120,$Y120+$Z120)</f>
        <v>729.52833333333342</v>
      </c>
      <c r="BW120" s="27">
        <f>IF($O120&gt;=BW$1,$S120+$Y120+$Z120,$Y120+$Z120)</f>
        <v>729.52833333333342</v>
      </c>
      <c r="BX120" s="27">
        <f>IF($O120&gt;=BX$1,$S120+$Y120+$Z120,$Y120+$Z120)</f>
        <v>729.52833333333342</v>
      </c>
      <c r="BY120" s="27">
        <f>IF($O120&gt;=BY$1,$S120+$Y120+$Z120,$Y120+$Z120)</f>
        <v>729.52833333333342</v>
      </c>
      <c r="BZ120" s="27">
        <f>IF($O120&gt;=BZ$1,$S120+$Y120+$Z120,$Y120+$Z120)</f>
        <v>729.52833333333342</v>
      </c>
      <c r="CA120" s="27">
        <f>IF($O120&gt;=CA$1,$S120+$Y120+$Z120,$Y120+$Z120)</f>
        <v>729.52833333333342</v>
      </c>
      <c r="CB120" s="27">
        <f>IF($O120&gt;=CB$1,$S120+$Y120+$Z120,$Y120+$Z120)</f>
        <v>729.52833333333342</v>
      </c>
      <c r="CC120" s="27">
        <f>IF($O120&gt;=CC$1,$S120+$Y120+$Z120,$Y120+$Z120)</f>
        <v>729.52833333333342</v>
      </c>
      <c r="CD120" s="27">
        <f>IF($O120&gt;=CD$1,$S120+$Y120+$Z120,$Y120+$Z120)</f>
        <v>729.52833333333342</v>
      </c>
      <c r="CE120" s="27">
        <f>IF($O120&gt;=CE$1,$S120+$Y120+$Z120,$Y120+$Z120)</f>
        <v>729.52833333333342</v>
      </c>
      <c r="CF120" s="27">
        <f>IF($O120&gt;=CF$1,$S120+$Y120+$Z120,$Y120+$Z120)</f>
        <v>729.52833333333342</v>
      </c>
      <c r="CG120" s="27">
        <f>IF($O120&gt;=CG$1,$S120+$Y120+$Z120,$Y120+$Z120)</f>
        <v>729.52833333333342</v>
      </c>
      <c r="CH120" s="27">
        <f>IF($O120&gt;=CH$1,$S120+$Y120+$Z120,$Y120+$Z120)</f>
        <v>729.52833333333342</v>
      </c>
      <c r="CI120" s="27">
        <f>IF($O120&gt;=CI$1,$S120+$Y120+$Z120,$Y120+$Z120)</f>
        <v>729.52833333333342</v>
      </c>
      <c r="CJ120" s="27">
        <f>IF($O120&gt;=CJ$1,$S120+$Y120+$Z120,$Y120+$Z120)</f>
        <v>729.52833333333342</v>
      </c>
      <c r="CK120" s="27">
        <f>IF($O120&gt;=CK$1,$S120+$Y120+$Z120,$Y120+$Z120)</f>
        <v>729.52833333333342</v>
      </c>
      <c r="CL120" s="27">
        <f>IF($O120&gt;=CL$1,$S120+$Y120+$Z120,$Y120+$Z120)</f>
        <v>729.52833333333342</v>
      </c>
      <c r="CM120" s="27">
        <f>IF($O120&gt;=CM$1,$S120+$Y120+$Z120,$Y120+$Z120)</f>
        <v>729.52833333333342</v>
      </c>
      <c r="CN120" s="27">
        <f>IF($O120&gt;=CN$1,$S120+$Y120,$Y120)</f>
        <v>329.52833333333336</v>
      </c>
      <c r="CO120" s="27">
        <f>IF($O120&gt;=CO$1,$S120+$Y120,$Y120)</f>
        <v>329.52833333333336</v>
      </c>
      <c r="CP120" s="27">
        <f>IF($O120&gt;=CP$1,$S120+$Y120,$Y120)</f>
        <v>329.52833333333336</v>
      </c>
      <c r="CQ120" s="27">
        <f>IF($O120&gt;=CQ$1,$S120+$Y120,$Y120)</f>
        <v>329.52833333333336</v>
      </c>
      <c r="CR120" s="27">
        <f>IF($O120&gt;=CR$1,$S120+$Y120,$Y120)</f>
        <v>329.52833333333336</v>
      </c>
      <c r="CS120" s="27">
        <f>IF($O120&gt;=CS$1,$S120+$Y120,$Y120)</f>
        <v>329.52833333333336</v>
      </c>
      <c r="CT120" s="27">
        <f>IF($O120&gt;=CT$1,$S120+$Y120,$Y120)</f>
        <v>329.52833333333336</v>
      </c>
      <c r="CU120" s="27">
        <f>IF($O120&gt;=CU$1,$S120+$Y120,$Y120)</f>
        <v>329.52833333333336</v>
      </c>
      <c r="CV120" s="27">
        <f>IF($O120&gt;=CV$1,$S120+$Y120,$Y120)</f>
        <v>329.52833333333336</v>
      </c>
      <c r="CW120" s="27">
        <f>IF($O120&gt;=CW$1,$S120+$Y120,$Y120)</f>
        <v>329.52833333333336</v>
      </c>
      <c r="CX120" s="27">
        <f>IF($O120&gt;=CX$1,$S120+$Y120,$Y120)</f>
        <v>329.52833333333336</v>
      </c>
      <c r="CY120" s="27">
        <f>IF($O120&gt;=CY$1,$S120+$Y120,$Y120)</f>
        <v>329.52833333333336</v>
      </c>
      <c r="CZ120" s="27">
        <f>IF($O120&gt;=CZ$1,$S120+$Y120,$Y120)</f>
        <v>329.52833333333336</v>
      </c>
      <c r="DA120" s="27">
        <f>IF($O120&gt;=DA$1,$S120+$Y120,$Y120)</f>
        <v>329.52833333333336</v>
      </c>
      <c r="DB120" s="27">
        <f>IF($O120&gt;=DB$1,$S120+$Y120,$Y120)</f>
        <v>329.52833333333336</v>
      </c>
      <c r="DC120" s="27">
        <f>IF($O120&gt;=DC$1,$S120+$Y120,$Y120)</f>
        <v>329.52833333333336</v>
      </c>
      <c r="DD120" s="27">
        <f>IF($O120&gt;=DD$1,$S120+$Y120,$Y120)</f>
        <v>329.52833333333336</v>
      </c>
      <c r="DE120" s="27">
        <f>IF($O120&gt;=DE$1,$S120+$Y120,$Y120)</f>
        <v>329.52833333333336</v>
      </c>
      <c r="DF120" s="27">
        <f>IF($O120&gt;=DF$1,$S120+$Y120,$Y120)</f>
        <v>329.52833333333336</v>
      </c>
      <c r="DG120" s="27">
        <f>IF($O120&gt;=DG$1,$S120+$Y120,$Y120)</f>
        <v>329.52833333333336</v>
      </c>
      <c r="DH120" s="27">
        <f>IF($O120&gt;=DH$1,$S120+$Y120,$Y120)</f>
        <v>329.52833333333336</v>
      </c>
      <c r="DI120" s="27">
        <f>IF($O120&gt;=DI$1,$S120+$Y120,$Y120)</f>
        <v>329.52833333333336</v>
      </c>
      <c r="DJ120" s="27">
        <f>IF($O120&gt;=DJ$1,$S120+$Y120,$Y120)</f>
        <v>329.52833333333336</v>
      </c>
      <c r="DK120" s="27">
        <f>IF($O120&gt;=DK$1,$S120+$Y120,$Y120)</f>
        <v>329.52833333333336</v>
      </c>
      <c r="DL120" s="27">
        <f>IF($O120&gt;=DL$1,$S120+$Y120,$Y120)</f>
        <v>329.52833333333336</v>
      </c>
      <c r="DM120" s="27">
        <f>IF($O120&gt;=DM$1,$S120+$Y120,$Y120)</f>
        <v>329.52833333333336</v>
      </c>
      <c r="DN120" s="27">
        <f>IF($O120&gt;=DN$1,$S120+$Y120,$Y120)</f>
        <v>329.52833333333336</v>
      </c>
      <c r="DO120" s="27">
        <f>IF($O120&gt;=DO$1,$S120+$Y120,$Y120)</f>
        <v>329.52833333333336</v>
      </c>
      <c r="DP120" s="27">
        <f>IF($O120&gt;=DP$1,$S120+$Y120,$Y120)</f>
        <v>329.52833333333336</v>
      </c>
      <c r="DQ120" s="27">
        <f>IF($O120&gt;=DQ$1,$S120+$Y120,$Y120)</f>
        <v>329.52833333333336</v>
      </c>
      <c r="DR120" s="27">
        <f>IF($O120&gt;=DR$1,$S120+$Y120,$Y120)</f>
        <v>329.52833333333336</v>
      </c>
      <c r="DS120" s="27">
        <f>IF($O120&gt;=DS$1,$S120+$Y120,$Y120)</f>
        <v>329.52833333333336</v>
      </c>
      <c r="DT120" s="27">
        <f>IF($O120&gt;=DT$1,$S120+$Y120,$Y120)</f>
        <v>329.52833333333336</v>
      </c>
      <c r="DU120" s="27">
        <f>IF($O120&gt;=DU$1,$S120+$Y120,$Y120)</f>
        <v>329.52833333333336</v>
      </c>
      <c r="DV120" s="27">
        <f>IF($O120&gt;=DV$1,$S120+$Y120,$Y120)</f>
        <v>329.52833333333336</v>
      </c>
      <c r="DW120" s="27">
        <f>IF($O120&gt;=DW$1,$S120+$Y120,$Y120)</f>
        <v>329.52833333333336</v>
      </c>
      <c r="DX120" s="27">
        <f>IF($O120&gt;=DX$1,$S120+$Y120,$Y120)</f>
        <v>329.52833333333336</v>
      </c>
      <c r="DY120" s="27">
        <f>IF($O120&gt;=DY$1,$S120+$Y120,$Y120)</f>
        <v>329.52833333333336</v>
      </c>
      <c r="DZ120" s="27">
        <f>IF($O120&gt;=DZ$1,$S120+$Y120,$Y120)</f>
        <v>329.52833333333336</v>
      </c>
      <c r="EA120" s="27">
        <f>IF($O120&gt;=EA$1,$S120+$Y120,$Y120)</f>
        <v>329.52833333333336</v>
      </c>
      <c r="EB120" s="27">
        <f>IF($O120&gt;=EB$1,$S120+$Y120,$Y120)</f>
        <v>329.52833333333336</v>
      </c>
      <c r="EC120" s="27">
        <f>IF($O120&gt;=EC$1,$S120+$Y120,$Y120)</f>
        <v>329.52833333333336</v>
      </c>
      <c r="ED120" s="27">
        <f>IF($O120&gt;=ED$1,$S120+$Y120,$Y120)</f>
        <v>329.52833333333336</v>
      </c>
      <c r="EE120" s="27">
        <f>IF($O120&gt;=EE$1,$S120+$Y120,$Y120)</f>
        <v>329.52833333333336</v>
      </c>
      <c r="EF120" s="27">
        <f>IF($O120&gt;=EF$1,$S120+$Y120,$Y120)</f>
        <v>329.52833333333336</v>
      </c>
      <c r="EG120" s="27">
        <f>IF($O120&gt;=EG$1,$S120+$Y120,$Y120)</f>
        <v>329.52833333333336</v>
      </c>
      <c r="EH120" s="27">
        <f>IF($O120&gt;=EH$1,$S120+$Y120,$Y120)</f>
        <v>329.52833333333336</v>
      </c>
      <c r="EI120" s="27">
        <f>IF($O120&gt;=EI$1,$S120+$Y120,$Y120)</f>
        <v>329.52833333333336</v>
      </c>
      <c r="EJ120" s="27">
        <f>IF($O120&gt;=EJ$1,$S120+$Y120,$Y120)</f>
        <v>329.52833333333336</v>
      </c>
      <c r="EK120" s="27">
        <f>IF($O120&gt;=EK$1,$S120+$Y120,$Y120)</f>
        <v>329.52833333333336</v>
      </c>
      <c r="EL120" s="27">
        <f>IF($O120&gt;=EL$1,$S120+$Y120,$Y120)</f>
        <v>329.52833333333336</v>
      </c>
      <c r="EM120" s="27">
        <f>IF($O120&gt;=EM$1,$S120+$Y120,$Y120)</f>
        <v>329.52833333333336</v>
      </c>
      <c r="EN120" s="27">
        <f>IF($O120&gt;=EN$1,$S120+$Y120,$Y120)</f>
        <v>329.52833333333336</v>
      </c>
      <c r="EO120" s="27">
        <f>IF($O120&gt;=EO$1,$S120+$Y120,$Y120)</f>
        <v>329.52833333333336</v>
      </c>
      <c r="EP120" s="27">
        <f>IF($O120&gt;=EP$1,$S120+$Y120,$Y120)</f>
        <v>329.52833333333336</v>
      </c>
      <c r="EQ120" s="27">
        <f>IF($O120&gt;=EQ$1,$S120+$Y120,$Y120)</f>
        <v>329.52833333333336</v>
      </c>
      <c r="ER120" s="27">
        <f>IF($O120&gt;=ER$1,$S120+$Y120,$Y120)</f>
        <v>329.52833333333336</v>
      </c>
      <c r="ES120" s="27">
        <f>IF($O120&gt;=ES$1,$S120+$Y120,$Y120)</f>
        <v>329.52833333333336</v>
      </c>
      <c r="ET120" s="27">
        <f>IF($O120&gt;=ET$1,$S120+$Y120,$Y120)</f>
        <v>329.52833333333336</v>
      </c>
      <c r="EU120" s="27">
        <f>IF($O120&gt;=EU$1,$S120+$Y120,$Y120)</f>
        <v>329.52833333333336</v>
      </c>
      <c r="EV120" s="27">
        <f>IF($O120&gt;=EV$1,$S120,0)</f>
        <v>329.52833333333336</v>
      </c>
      <c r="EW120" s="27">
        <f>IF($O120&gt;=EW$1,$S120,0)</f>
        <v>329.52833333333336</v>
      </c>
      <c r="EX120" s="27">
        <f>IF($O120&gt;=EX$1,$S120,0)</f>
        <v>329.52833333333336</v>
      </c>
      <c r="EY120" s="27">
        <f>IF($O120&gt;=EY$1,$S120,0)</f>
        <v>329.52833333333336</v>
      </c>
      <c r="EZ120" s="27">
        <f>IF($O120&gt;=EZ$1,$S120,0)</f>
        <v>329.52833333333336</v>
      </c>
      <c r="FA120" s="27">
        <f>IF($O120&gt;=FA$1,$S120,0)</f>
        <v>329.52833333333336</v>
      </c>
      <c r="FB120" s="27">
        <f>IF($O120&gt;=FB$1,$S120,0)</f>
        <v>329.52833333333336</v>
      </c>
      <c r="FC120" s="27">
        <f>IF($O120&gt;=FC$1,$S120,0)</f>
        <v>329.52833333333336</v>
      </c>
      <c r="FD120" s="27">
        <f>IF($O120&gt;=FD$1,$S120,0)</f>
        <v>329.52833333333336</v>
      </c>
      <c r="FE120" s="27">
        <f>IF($O120&gt;=FE$1,$S120,0)</f>
        <v>329.52833333333336</v>
      </c>
      <c r="FF120" s="27">
        <f>IF($O120&gt;=FF$1,$S120,0)</f>
        <v>329.52833333333336</v>
      </c>
      <c r="FG120" s="27">
        <f>IF($O120&gt;=FG$1,$S120,0)</f>
        <v>329.52833333333336</v>
      </c>
      <c r="FH120" s="27">
        <f>IF($O120&gt;=FH$1,$S120,0)</f>
        <v>329.52833333333336</v>
      </c>
      <c r="FI120" s="27">
        <f>IF($O120&gt;=FI$1,$S120,0)</f>
        <v>329.52833333333336</v>
      </c>
      <c r="FJ120" s="27">
        <f>IF($O120&gt;=FJ$1,$S120,0)</f>
        <v>329.52833333333336</v>
      </c>
      <c r="FK120" s="27">
        <f>IF($O120&gt;=FK$1,$S120,0)</f>
        <v>329.52833333333336</v>
      </c>
      <c r="FL120" s="27">
        <f>IF($O120&gt;=FL$1,$S120,0)</f>
        <v>329.52833333333336</v>
      </c>
      <c r="FM120" s="27">
        <f>IF($O120&gt;=FM$1,$S120,0)</f>
        <v>329.52833333333336</v>
      </c>
      <c r="FN120" s="27">
        <f>IF($O120&gt;=FN$1,$S120,0)</f>
        <v>329.52833333333336</v>
      </c>
      <c r="FO120" s="27">
        <f>IF($O120&gt;=FO$1,$S120,0)</f>
        <v>329.52833333333336</v>
      </c>
      <c r="FP120" s="27">
        <f>IF($O120&gt;=FP$1,$S120,0)</f>
        <v>329.52833333333336</v>
      </c>
      <c r="FQ120" s="27">
        <f>IF($O120&gt;=FQ$1,$S120,0)</f>
        <v>329.52833333333336</v>
      </c>
      <c r="FR120" s="27">
        <f>IF($O120&gt;=FR$1,$S120,0)</f>
        <v>329.52833333333336</v>
      </c>
      <c r="FS120" s="27">
        <f>IF($O120&gt;=FS$1,$S120,0)</f>
        <v>329.52833333333336</v>
      </c>
      <c r="FT120" s="27">
        <f>IF($O120&gt;=FT$1,$S120,0)</f>
        <v>0</v>
      </c>
      <c r="FU120" s="27">
        <f>IF($O120&gt;=FU$1,$S120,0)</f>
        <v>0</v>
      </c>
      <c r="FV120" s="27">
        <f>IF($O120&gt;=FV$1,$S120,0)</f>
        <v>0</v>
      </c>
      <c r="FW120" s="27">
        <f>IF($O120&gt;=FW$1,$S120,0)</f>
        <v>0</v>
      </c>
      <c r="FX120" s="27">
        <f>IF($O120&gt;=FX$1,$S120,0)</f>
        <v>0</v>
      </c>
      <c r="FY120" s="27">
        <f>IF($O120&gt;=FY$1,$S120,0)</f>
        <v>0</v>
      </c>
      <c r="FZ120" s="27">
        <f>IF($O120&gt;=FZ$1,$S120,0)</f>
        <v>0</v>
      </c>
      <c r="GA120" s="27">
        <f>IF($O120&gt;=GA$1,$S120,0)</f>
        <v>0</v>
      </c>
      <c r="GB120" s="27">
        <f>IF($O120&gt;=GB$1,$S120,0)</f>
        <v>0</v>
      </c>
      <c r="GC120" s="27">
        <f>IF($O120&gt;=GC$1,$S120,0)</f>
        <v>0</v>
      </c>
      <c r="GD120" s="27">
        <f>IF($O120&gt;=GD$1,$S120,0)</f>
        <v>0</v>
      </c>
      <c r="GE120" s="27">
        <f>IF($O120&gt;=GE$1,$S120,0)</f>
        <v>0</v>
      </c>
      <c r="GF120" s="27">
        <f>IF($O120&gt;=GF$1,$S120,0)</f>
        <v>0</v>
      </c>
      <c r="GG120" s="27">
        <f>IF($O120&gt;=GG$1,$S120,0)</f>
        <v>0</v>
      </c>
      <c r="GH120" s="27">
        <f>IF($O120&gt;=GH$1,$S120,0)</f>
        <v>0</v>
      </c>
      <c r="GI120" s="27">
        <f>IF($O120&gt;=GI$1,$S120,0)</f>
        <v>0</v>
      </c>
      <c r="GJ120" s="27">
        <f>IF($O120&gt;=GJ$1,$S120,0)</f>
        <v>0</v>
      </c>
      <c r="GK120" s="27">
        <f>IF($O120&gt;=GK$1,$S120,0)</f>
        <v>0</v>
      </c>
      <c r="GL120" s="27">
        <f>IF($O120&gt;=GL$1,$S120,0)</f>
        <v>0</v>
      </c>
      <c r="GM120" s="27">
        <f>IF($O120&gt;=GM$1,$S120,0)</f>
        <v>0</v>
      </c>
      <c r="GN120" s="27">
        <f>IF($O120&gt;=GN$1,$S120,0)</f>
        <v>0</v>
      </c>
      <c r="GO120" s="27">
        <f>IF($O120&gt;=GO$1,$S120,0)</f>
        <v>0</v>
      </c>
      <c r="GP120" s="27">
        <f>IF($O120&gt;=GP$1,$S120,0)</f>
        <v>0</v>
      </c>
      <c r="GQ120" s="27">
        <f>IF($O120&gt;=GQ$1,$S120,0)</f>
        <v>0</v>
      </c>
      <c r="GR120" s="27">
        <f>IF($O120&gt;=GR$1,$S120,0)</f>
        <v>0</v>
      </c>
      <c r="GS120" s="27">
        <f>IF($O120&gt;=GS$1,$S120,0)</f>
        <v>0</v>
      </c>
      <c r="GT120" s="27">
        <f>IF($O120&gt;=GT$1,$S120,0)</f>
        <v>0</v>
      </c>
      <c r="GU120" s="27">
        <f>IF($O120&gt;=GU$1,$S120,0)</f>
        <v>0</v>
      </c>
      <c r="GV120" s="27">
        <f>IF($O120&gt;=GV$1,$S120,0)</f>
        <v>0</v>
      </c>
      <c r="GW120" s="27">
        <f>IF($O120&gt;=GW$1,$S120,0)</f>
        <v>0</v>
      </c>
      <c r="GX120" s="27">
        <f>IF($O120&gt;=GX$1,$S120,0)</f>
        <v>0</v>
      </c>
      <c r="GY120" s="27">
        <f>IF($O120&gt;=GY$1,$S120,0)</f>
        <v>0</v>
      </c>
      <c r="GZ120" s="27">
        <f>IF($O120&gt;=GZ$1,$S120,0)</f>
        <v>0</v>
      </c>
      <c r="HA120" s="27">
        <f>IF($O120&gt;=HA$1,$S120,0)</f>
        <v>0</v>
      </c>
      <c r="HB120" s="27">
        <f>IF($O120&gt;=HB$1,$S120,0)</f>
        <v>0</v>
      </c>
      <c r="HC120" s="27">
        <f>IF($O120&gt;=HC$1,$S120,0)</f>
        <v>0</v>
      </c>
    </row>
    <row r="121" spans="1:211">
      <c r="A121" s="3">
        <v>5630</v>
      </c>
      <c r="B121" s="3" t="s">
        <v>410</v>
      </c>
      <c r="C121" s="3" t="s">
        <v>104</v>
      </c>
      <c r="D121" s="3">
        <v>62</v>
      </c>
      <c r="E121" s="4">
        <v>30641</v>
      </c>
      <c r="F121" s="5">
        <v>34.602739726027394</v>
      </c>
      <c r="G121" s="3" t="s">
        <v>99</v>
      </c>
      <c r="H121" s="4">
        <v>20777</v>
      </c>
      <c r="I121" s="9" t="s">
        <v>832</v>
      </c>
      <c r="J121" s="5">
        <v>1827.52</v>
      </c>
      <c r="K121" s="31">
        <v>310</v>
      </c>
      <c r="L121" s="32">
        <v>35</v>
      </c>
      <c r="M121" s="33">
        <f>VLOOKUP(L121,FIND,3,TRUE)</f>
        <v>1.5</v>
      </c>
      <c r="N121" s="32">
        <f>IF(L121&gt;30,180,VLOOKUP(L121,TEMPO,2,FALSE))</f>
        <v>180</v>
      </c>
      <c r="O121" s="32">
        <f>IF(R121&gt;0,4,N121)</f>
        <v>180</v>
      </c>
      <c r="P121" s="96">
        <f>J121*M121*L121</f>
        <v>95944.799999999988</v>
      </c>
      <c r="Q121" s="96">
        <f>10934.45*2</f>
        <v>21868.9</v>
      </c>
      <c r="R121" s="96">
        <f>IF(P121&lt;=Q121,P121/4,0)</f>
        <v>0</v>
      </c>
      <c r="S121" s="5">
        <f>IF(P121&gt;=Q121,P121/N121,0)</f>
        <v>533.02666666666664</v>
      </c>
      <c r="T121" s="3"/>
      <c r="U121" s="3">
        <f>IF(T121="",1,0)</f>
        <v>1</v>
      </c>
      <c r="V121" s="3">
        <v>332</v>
      </c>
      <c r="W121" s="5">
        <v>0.6</v>
      </c>
      <c r="X121" s="5">
        <v>402.65</v>
      </c>
      <c r="Y121" s="5">
        <f>X121*W121</f>
        <v>241.58999999999997</v>
      </c>
      <c r="Z121" s="5">
        <v>400</v>
      </c>
      <c r="AA121" s="5">
        <f>S121+Y121+Z121</f>
        <v>1174.6166666666666</v>
      </c>
      <c r="AB121" s="39">
        <f>(J121/12+J121/12*1.3333333333+450/12+J121/30*6/12+J121)*1.3+Y121+Z121+153.9</f>
        <v>3721.5687111045117</v>
      </c>
      <c r="AC121" s="39" t="s">
        <v>104</v>
      </c>
      <c r="AD121" s="39">
        <f>J121*1.3+400+153.9</f>
        <v>2929.6759999999999</v>
      </c>
      <c r="AE121" s="39">
        <f>SUMIFS('CUSTO MENSAL FUNC NOVO'!H:H,'CUSTO MENSAL FUNC NOVO'!A:A,'VALORES MENSAIS'!AC121)</f>
        <v>2035.3799999999999</v>
      </c>
      <c r="AF121" s="27">
        <f>IF($R121&gt;0,$R121,$S121)+$Y121+$Z121</f>
        <v>1174.6166666666666</v>
      </c>
      <c r="AG121" s="27">
        <f>IF($R121&gt;0,$R121,$S121)+$Y121+$Z121</f>
        <v>1174.6166666666666</v>
      </c>
      <c r="AH121" s="27">
        <f>IF($R121&gt;0,$R121,$S121)+$Y121+$Z121</f>
        <v>1174.6166666666666</v>
      </c>
      <c r="AI121" s="27">
        <f>IF($R121&gt;0,$R121,$S121)+$Y121+$Z121</f>
        <v>1174.6166666666666</v>
      </c>
      <c r="AJ121" s="27">
        <f>IF($O121&gt;=AJ$1,$S121+$Y121+$Z121,$Y121+$Z121)</f>
        <v>1174.6166666666666</v>
      </c>
      <c r="AK121" s="27">
        <f>IF($O121&gt;=AK$1,$S121+$Y121+$Z121,$Y121+$Z121)</f>
        <v>1174.6166666666666</v>
      </c>
      <c r="AL121" s="27">
        <f>IF($O121&gt;=AL$1,$S121+$Y121+$Z121,$Y121+$Z121)</f>
        <v>1174.6166666666666</v>
      </c>
      <c r="AM121" s="27">
        <f>IF($O121&gt;=AM$1,$S121+$Y121+$Z121,$Y121+$Z121)</f>
        <v>1174.6166666666666</v>
      </c>
      <c r="AN121" s="27">
        <f>IF($O121&gt;=AN$1,$S121+$Y121+$Z121,$Y121+$Z121)</f>
        <v>1174.6166666666666</v>
      </c>
      <c r="AO121" s="27">
        <f>IF($O121&gt;=AO$1,$S121+$Y121+$Z121,$Y121+$Z121)</f>
        <v>1174.6166666666666</v>
      </c>
      <c r="AP121" s="27">
        <f>IF($O121&gt;=AP$1,$S121+$Y121+$Z121,$Y121+$Z121)</f>
        <v>1174.6166666666666</v>
      </c>
      <c r="AQ121" s="27">
        <f>IF($O121&gt;=AQ$1,$S121+$Y121+$Z121,$Y121+$Z121)</f>
        <v>1174.6166666666666</v>
      </c>
      <c r="AR121" s="27">
        <f>IF($O121&gt;=AR$1,$S121+$Y121+$Z121,$Y121+$Z121)</f>
        <v>1174.6166666666666</v>
      </c>
      <c r="AS121" s="27">
        <f>IF($O121&gt;=AS$1,$S121+$Y121+$Z121,$Y121+$Z121)</f>
        <v>1174.6166666666666</v>
      </c>
      <c r="AT121" s="27">
        <f>IF($O121&gt;=AT$1,$S121+$Y121+$Z121,$Y121+$Z121)</f>
        <v>1174.6166666666666</v>
      </c>
      <c r="AU121" s="27">
        <f>IF($O121&gt;=AU$1,$S121+$Y121+$Z121,$Y121+$Z121)</f>
        <v>1174.6166666666666</v>
      </c>
      <c r="AV121" s="27">
        <f>IF($O121&gt;=AV$1,$S121+$Y121+$Z121,$Y121+$Z121)</f>
        <v>1174.6166666666666</v>
      </c>
      <c r="AW121" s="27">
        <f>IF($O121&gt;=AW$1,$S121+$Y121+$Z121,$Y121+$Z121)</f>
        <v>1174.6166666666666</v>
      </c>
      <c r="AX121" s="27">
        <f>IF($O121&gt;=AX$1,$S121+$Y121+$Z121,$Y121+$Z121)</f>
        <v>1174.6166666666666</v>
      </c>
      <c r="AY121" s="27">
        <f>IF($O121&gt;=AY$1,$S121+$Y121+$Z121,$Y121+$Z121)</f>
        <v>1174.6166666666666</v>
      </c>
      <c r="AZ121" s="27">
        <f>IF($O121&gt;=AZ$1,$S121+$Y121+$Z121,$Y121+$Z121)</f>
        <v>1174.6166666666666</v>
      </c>
      <c r="BA121" s="27">
        <f>IF($O121&gt;=BA$1,$S121+$Y121+$Z121,$Y121+$Z121)</f>
        <v>1174.6166666666666</v>
      </c>
      <c r="BB121" s="27">
        <f>IF($O121&gt;=BB$1,$S121+$Y121+$Z121,$Y121+$Z121)</f>
        <v>1174.6166666666666</v>
      </c>
      <c r="BC121" s="27">
        <f>IF($O121&gt;=BC$1,$S121+$Y121+$Z121,$Y121+$Z121)</f>
        <v>1174.6166666666666</v>
      </c>
      <c r="BD121" s="27">
        <f>IF($O121&gt;=BD$1,$S121+$Y121+$Z121,$Y121+$Z121)</f>
        <v>1174.6166666666666</v>
      </c>
      <c r="BE121" s="27">
        <f>IF($O121&gt;=BE$1,$S121+$Y121+$Z121,$Y121+$Z121)</f>
        <v>1174.6166666666666</v>
      </c>
      <c r="BF121" s="27">
        <f>IF($O121&gt;=BF$1,$S121+$Y121+$Z121,$Y121+$Z121)</f>
        <v>1174.6166666666666</v>
      </c>
      <c r="BG121" s="27">
        <f>IF($O121&gt;=BG$1,$S121+$Y121+$Z121,$Y121+$Z121)</f>
        <v>1174.6166666666666</v>
      </c>
      <c r="BH121" s="27">
        <f>IF($O121&gt;=BH$1,$S121+$Y121+$Z121,$Y121+$Z121)</f>
        <v>1174.6166666666666</v>
      </c>
      <c r="BI121" s="27">
        <f>IF($O121&gt;=BI$1,$S121+$Y121+$Z121,$Y121+$Z121)</f>
        <v>1174.6166666666666</v>
      </c>
      <c r="BJ121" s="27">
        <f>IF($O121&gt;=BJ$1,$S121+$Y121+$Z121,$Y121+$Z121)</f>
        <v>1174.6166666666666</v>
      </c>
      <c r="BK121" s="27">
        <f>IF($O121&gt;=BK$1,$S121+$Y121+$Z121,$Y121+$Z121)</f>
        <v>1174.6166666666666</v>
      </c>
      <c r="BL121" s="27">
        <f>IF($O121&gt;=BL$1,$S121+$Y121+$Z121,$Y121+$Z121)</f>
        <v>1174.6166666666666</v>
      </c>
      <c r="BM121" s="27">
        <f>IF($O121&gt;=BM$1,$S121+$Y121+$Z121,$Y121+$Z121)</f>
        <v>1174.6166666666666</v>
      </c>
      <c r="BN121" s="27">
        <f>IF($O121&gt;=BN$1,$S121+$Y121+$Z121,$Y121+$Z121)</f>
        <v>1174.6166666666666</v>
      </c>
      <c r="BO121" s="27">
        <f>IF($O121&gt;=BO$1,$S121+$Y121+$Z121,$Y121+$Z121)</f>
        <v>1174.6166666666666</v>
      </c>
      <c r="BP121" s="27">
        <f>IF($O121&gt;=BP$1,$S121+$Y121+$Z121,$Y121+$Z121)</f>
        <v>1174.6166666666666</v>
      </c>
      <c r="BQ121" s="27">
        <f>IF($O121&gt;=BQ$1,$S121+$Y121+$Z121,$Y121+$Z121)</f>
        <v>1174.6166666666666</v>
      </c>
      <c r="BR121" s="27">
        <f>IF($O121&gt;=BR$1,$S121+$Y121+$Z121,$Y121+$Z121)</f>
        <v>1174.6166666666666</v>
      </c>
      <c r="BS121" s="27">
        <f>IF($O121&gt;=BS$1,$S121+$Y121+$Z121,$Y121+$Z121)</f>
        <v>1174.6166666666666</v>
      </c>
      <c r="BT121" s="27">
        <f>IF($O121&gt;=BT$1,$S121+$Y121+$Z121,$Y121+$Z121)</f>
        <v>1174.6166666666666</v>
      </c>
      <c r="BU121" s="27">
        <f>IF($O121&gt;=BU$1,$S121+$Y121+$Z121,$Y121+$Z121)</f>
        <v>1174.6166666666666</v>
      </c>
      <c r="BV121" s="27">
        <f>IF($O121&gt;=BV$1,$S121+$Y121+$Z121,$Y121+$Z121)</f>
        <v>1174.6166666666666</v>
      </c>
      <c r="BW121" s="27">
        <f>IF($O121&gt;=BW$1,$S121+$Y121+$Z121,$Y121+$Z121)</f>
        <v>1174.6166666666666</v>
      </c>
      <c r="BX121" s="27">
        <f>IF($O121&gt;=BX$1,$S121+$Y121+$Z121,$Y121+$Z121)</f>
        <v>1174.6166666666666</v>
      </c>
      <c r="BY121" s="27">
        <f>IF($O121&gt;=BY$1,$S121+$Y121+$Z121,$Y121+$Z121)</f>
        <v>1174.6166666666666</v>
      </c>
      <c r="BZ121" s="27">
        <f>IF($O121&gt;=BZ$1,$S121+$Y121+$Z121,$Y121+$Z121)</f>
        <v>1174.6166666666666</v>
      </c>
      <c r="CA121" s="27">
        <f>IF($O121&gt;=CA$1,$S121+$Y121+$Z121,$Y121+$Z121)</f>
        <v>1174.6166666666666</v>
      </c>
      <c r="CB121" s="27">
        <f>IF($O121&gt;=CB$1,$S121+$Y121+$Z121,$Y121+$Z121)</f>
        <v>1174.6166666666666</v>
      </c>
      <c r="CC121" s="27">
        <f>IF($O121&gt;=CC$1,$S121+$Y121+$Z121,$Y121+$Z121)</f>
        <v>1174.6166666666666</v>
      </c>
      <c r="CD121" s="27">
        <f>IF($O121&gt;=CD$1,$S121+$Y121+$Z121,$Y121+$Z121)</f>
        <v>1174.6166666666666</v>
      </c>
      <c r="CE121" s="27">
        <f>IF($O121&gt;=CE$1,$S121+$Y121+$Z121,$Y121+$Z121)</f>
        <v>1174.6166666666666</v>
      </c>
      <c r="CF121" s="27">
        <f>IF($O121&gt;=CF$1,$S121+$Y121+$Z121,$Y121+$Z121)</f>
        <v>1174.6166666666666</v>
      </c>
      <c r="CG121" s="27">
        <f>IF($O121&gt;=CG$1,$S121+$Y121+$Z121,$Y121+$Z121)</f>
        <v>1174.6166666666666</v>
      </c>
      <c r="CH121" s="27">
        <f>IF($O121&gt;=CH$1,$S121+$Y121+$Z121,$Y121+$Z121)</f>
        <v>1174.6166666666666</v>
      </c>
      <c r="CI121" s="27">
        <f>IF($O121&gt;=CI$1,$S121+$Y121+$Z121,$Y121+$Z121)</f>
        <v>1174.6166666666666</v>
      </c>
      <c r="CJ121" s="27">
        <f>IF($O121&gt;=CJ$1,$S121+$Y121+$Z121,$Y121+$Z121)</f>
        <v>1174.6166666666666</v>
      </c>
      <c r="CK121" s="27">
        <f>IF($O121&gt;=CK$1,$S121+$Y121+$Z121,$Y121+$Z121)</f>
        <v>1174.6166666666666</v>
      </c>
      <c r="CL121" s="27">
        <f>IF($O121&gt;=CL$1,$S121+$Y121+$Z121,$Y121+$Z121)</f>
        <v>1174.6166666666666</v>
      </c>
      <c r="CM121" s="27">
        <f>IF($O121&gt;=CM$1,$S121+$Y121+$Z121,$Y121+$Z121)</f>
        <v>1174.6166666666666</v>
      </c>
      <c r="CN121" s="27">
        <f>IF($O121&gt;=CN$1,$S121+$Y121,$Y121)</f>
        <v>774.61666666666656</v>
      </c>
      <c r="CO121" s="27">
        <f>IF($O121&gt;=CO$1,$S121+$Y121,$Y121)</f>
        <v>774.61666666666656</v>
      </c>
      <c r="CP121" s="27">
        <f>IF($O121&gt;=CP$1,$S121+$Y121,$Y121)</f>
        <v>774.61666666666656</v>
      </c>
      <c r="CQ121" s="27">
        <f>IF($O121&gt;=CQ$1,$S121+$Y121,$Y121)</f>
        <v>774.61666666666656</v>
      </c>
      <c r="CR121" s="27">
        <f>IF($O121&gt;=CR$1,$S121+$Y121,$Y121)</f>
        <v>774.61666666666656</v>
      </c>
      <c r="CS121" s="27">
        <f>IF($O121&gt;=CS$1,$S121+$Y121,$Y121)</f>
        <v>774.61666666666656</v>
      </c>
      <c r="CT121" s="27">
        <f>IF($O121&gt;=CT$1,$S121+$Y121,$Y121)</f>
        <v>774.61666666666656</v>
      </c>
      <c r="CU121" s="27">
        <f>IF($O121&gt;=CU$1,$S121+$Y121,$Y121)</f>
        <v>774.61666666666656</v>
      </c>
      <c r="CV121" s="27">
        <f>IF($O121&gt;=CV$1,$S121+$Y121,$Y121)</f>
        <v>774.61666666666656</v>
      </c>
      <c r="CW121" s="27">
        <f>IF($O121&gt;=CW$1,$S121+$Y121,$Y121)</f>
        <v>774.61666666666656</v>
      </c>
      <c r="CX121" s="27">
        <f>IF($O121&gt;=CX$1,$S121+$Y121,$Y121)</f>
        <v>774.61666666666656</v>
      </c>
      <c r="CY121" s="27">
        <f>IF($O121&gt;=CY$1,$S121+$Y121,$Y121)</f>
        <v>774.61666666666656</v>
      </c>
      <c r="CZ121" s="27">
        <f>IF($O121&gt;=CZ$1,$S121+$Y121,$Y121)</f>
        <v>774.61666666666656</v>
      </c>
      <c r="DA121" s="27">
        <f>IF($O121&gt;=DA$1,$S121+$Y121,$Y121)</f>
        <v>774.61666666666656</v>
      </c>
      <c r="DB121" s="27">
        <f>IF($O121&gt;=DB$1,$S121+$Y121,$Y121)</f>
        <v>774.61666666666656</v>
      </c>
      <c r="DC121" s="27">
        <f>IF($O121&gt;=DC$1,$S121+$Y121,$Y121)</f>
        <v>774.61666666666656</v>
      </c>
      <c r="DD121" s="27">
        <f>IF($O121&gt;=DD$1,$S121+$Y121,$Y121)</f>
        <v>774.61666666666656</v>
      </c>
      <c r="DE121" s="27">
        <f>IF($O121&gt;=DE$1,$S121+$Y121,$Y121)</f>
        <v>774.61666666666656</v>
      </c>
      <c r="DF121" s="27">
        <f>IF($O121&gt;=DF$1,$S121+$Y121,$Y121)</f>
        <v>774.61666666666656</v>
      </c>
      <c r="DG121" s="27">
        <f>IF($O121&gt;=DG$1,$S121+$Y121,$Y121)</f>
        <v>774.61666666666656</v>
      </c>
      <c r="DH121" s="27">
        <f>IF($O121&gt;=DH$1,$S121+$Y121,$Y121)</f>
        <v>774.61666666666656</v>
      </c>
      <c r="DI121" s="27">
        <f>IF($O121&gt;=DI$1,$S121+$Y121,$Y121)</f>
        <v>774.61666666666656</v>
      </c>
      <c r="DJ121" s="27">
        <f>IF($O121&gt;=DJ$1,$S121+$Y121,$Y121)</f>
        <v>774.61666666666656</v>
      </c>
      <c r="DK121" s="27">
        <f>IF($O121&gt;=DK$1,$S121+$Y121,$Y121)</f>
        <v>774.61666666666656</v>
      </c>
      <c r="DL121" s="27">
        <f>IF($O121&gt;=DL$1,$S121+$Y121,$Y121)</f>
        <v>774.61666666666656</v>
      </c>
      <c r="DM121" s="27">
        <f>IF($O121&gt;=DM$1,$S121+$Y121,$Y121)</f>
        <v>774.61666666666656</v>
      </c>
      <c r="DN121" s="27">
        <f>IF($O121&gt;=DN$1,$S121+$Y121,$Y121)</f>
        <v>774.61666666666656</v>
      </c>
      <c r="DO121" s="27">
        <f>IF($O121&gt;=DO$1,$S121+$Y121,$Y121)</f>
        <v>774.61666666666656</v>
      </c>
      <c r="DP121" s="27">
        <f>IF($O121&gt;=DP$1,$S121+$Y121,$Y121)</f>
        <v>774.61666666666656</v>
      </c>
      <c r="DQ121" s="27">
        <f>IF($O121&gt;=DQ$1,$S121+$Y121,$Y121)</f>
        <v>774.61666666666656</v>
      </c>
      <c r="DR121" s="27">
        <f>IF($O121&gt;=DR$1,$S121+$Y121,$Y121)</f>
        <v>774.61666666666656</v>
      </c>
      <c r="DS121" s="27">
        <f>IF($O121&gt;=DS$1,$S121+$Y121,$Y121)</f>
        <v>774.61666666666656</v>
      </c>
      <c r="DT121" s="27">
        <f>IF($O121&gt;=DT$1,$S121+$Y121,$Y121)</f>
        <v>774.61666666666656</v>
      </c>
      <c r="DU121" s="27">
        <f>IF($O121&gt;=DU$1,$S121+$Y121,$Y121)</f>
        <v>774.61666666666656</v>
      </c>
      <c r="DV121" s="27">
        <f>IF($O121&gt;=DV$1,$S121+$Y121,$Y121)</f>
        <v>774.61666666666656</v>
      </c>
      <c r="DW121" s="27">
        <f>IF($O121&gt;=DW$1,$S121+$Y121,$Y121)</f>
        <v>774.61666666666656</v>
      </c>
      <c r="DX121" s="27">
        <f>IF($O121&gt;=DX$1,$S121+$Y121,$Y121)</f>
        <v>774.61666666666656</v>
      </c>
      <c r="DY121" s="27">
        <f>IF($O121&gt;=DY$1,$S121+$Y121,$Y121)</f>
        <v>774.61666666666656</v>
      </c>
      <c r="DZ121" s="27">
        <f>IF($O121&gt;=DZ$1,$S121+$Y121,$Y121)</f>
        <v>774.61666666666656</v>
      </c>
      <c r="EA121" s="27">
        <f>IF($O121&gt;=EA$1,$S121+$Y121,$Y121)</f>
        <v>774.61666666666656</v>
      </c>
      <c r="EB121" s="27">
        <f>IF($O121&gt;=EB$1,$S121+$Y121,$Y121)</f>
        <v>774.61666666666656</v>
      </c>
      <c r="EC121" s="27">
        <f>IF($O121&gt;=EC$1,$S121+$Y121,$Y121)</f>
        <v>774.61666666666656</v>
      </c>
      <c r="ED121" s="27">
        <f>IF($O121&gt;=ED$1,$S121+$Y121,$Y121)</f>
        <v>774.61666666666656</v>
      </c>
      <c r="EE121" s="27">
        <f>IF($O121&gt;=EE$1,$S121+$Y121,$Y121)</f>
        <v>774.61666666666656</v>
      </c>
      <c r="EF121" s="27">
        <f>IF($O121&gt;=EF$1,$S121+$Y121,$Y121)</f>
        <v>774.61666666666656</v>
      </c>
      <c r="EG121" s="27">
        <f>IF($O121&gt;=EG$1,$S121+$Y121,$Y121)</f>
        <v>774.61666666666656</v>
      </c>
      <c r="EH121" s="27">
        <f>IF($O121&gt;=EH$1,$S121+$Y121,$Y121)</f>
        <v>774.61666666666656</v>
      </c>
      <c r="EI121" s="27">
        <f>IF($O121&gt;=EI$1,$S121+$Y121,$Y121)</f>
        <v>774.61666666666656</v>
      </c>
      <c r="EJ121" s="27">
        <f>IF($O121&gt;=EJ$1,$S121+$Y121,$Y121)</f>
        <v>774.61666666666656</v>
      </c>
      <c r="EK121" s="27">
        <f>IF($O121&gt;=EK$1,$S121+$Y121,$Y121)</f>
        <v>774.61666666666656</v>
      </c>
      <c r="EL121" s="27">
        <f>IF($O121&gt;=EL$1,$S121+$Y121,$Y121)</f>
        <v>774.61666666666656</v>
      </c>
      <c r="EM121" s="27">
        <f>IF($O121&gt;=EM$1,$S121+$Y121,$Y121)</f>
        <v>774.61666666666656</v>
      </c>
      <c r="EN121" s="27">
        <f>IF($O121&gt;=EN$1,$S121+$Y121,$Y121)</f>
        <v>774.61666666666656</v>
      </c>
      <c r="EO121" s="27">
        <f>IF($O121&gt;=EO$1,$S121+$Y121,$Y121)</f>
        <v>774.61666666666656</v>
      </c>
      <c r="EP121" s="27">
        <f>IF($O121&gt;=EP$1,$S121+$Y121,$Y121)</f>
        <v>774.61666666666656</v>
      </c>
      <c r="EQ121" s="27">
        <f>IF($O121&gt;=EQ$1,$S121+$Y121,$Y121)</f>
        <v>774.61666666666656</v>
      </c>
      <c r="ER121" s="27">
        <f>IF($O121&gt;=ER$1,$S121+$Y121,$Y121)</f>
        <v>774.61666666666656</v>
      </c>
      <c r="ES121" s="27">
        <f>IF($O121&gt;=ES$1,$S121+$Y121,$Y121)</f>
        <v>774.61666666666656</v>
      </c>
      <c r="ET121" s="27">
        <f>IF($O121&gt;=ET$1,$S121+$Y121,$Y121)</f>
        <v>774.61666666666656</v>
      </c>
      <c r="EU121" s="27">
        <f>IF($O121&gt;=EU$1,$S121+$Y121,$Y121)</f>
        <v>774.61666666666656</v>
      </c>
      <c r="EV121" s="27">
        <f>IF($O121&gt;=EV$1,$S121,0)</f>
        <v>533.02666666666664</v>
      </c>
      <c r="EW121" s="27">
        <f>IF($O121&gt;=EW$1,$S121,0)</f>
        <v>533.02666666666664</v>
      </c>
      <c r="EX121" s="27">
        <f>IF($O121&gt;=EX$1,$S121,0)</f>
        <v>533.02666666666664</v>
      </c>
      <c r="EY121" s="27">
        <f>IF($O121&gt;=EY$1,$S121,0)</f>
        <v>533.02666666666664</v>
      </c>
      <c r="EZ121" s="27">
        <f>IF($O121&gt;=EZ$1,$S121,0)</f>
        <v>533.02666666666664</v>
      </c>
      <c r="FA121" s="27">
        <f>IF($O121&gt;=FA$1,$S121,0)</f>
        <v>533.02666666666664</v>
      </c>
      <c r="FB121" s="27">
        <f>IF($O121&gt;=FB$1,$S121,0)</f>
        <v>533.02666666666664</v>
      </c>
      <c r="FC121" s="27">
        <f>IF($O121&gt;=FC$1,$S121,0)</f>
        <v>533.02666666666664</v>
      </c>
      <c r="FD121" s="27">
        <f>IF($O121&gt;=FD$1,$S121,0)</f>
        <v>533.02666666666664</v>
      </c>
      <c r="FE121" s="27">
        <f>IF($O121&gt;=FE$1,$S121,0)</f>
        <v>533.02666666666664</v>
      </c>
      <c r="FF121" s="27">
        <f>IF($O121&gt;=FF$1,$S121,0)</f>
        <v>533.02666666666664</v>
      </c>
      <c r="FG121" s="27">
        <f>IF($O121&gt;=FG$1,$S121,0)</f>
        <v>533.02666666666664</v>
      </c>
      <c r="FH121" s="27">
        <f>IF($O121&gt;=FH$1,$S121,0)</f>
        <v>533.02666666666664</v>
      </c>
      <c r="FI121" s="27">
        <f>IF($O121&gt;=FI$1,$S121,0)</f>
        <v>533.02666666666664</v>
      </c>
      <c r="FJ121" s="27">
        <f>IF($O121&gt;=FJ$1,$S121,0)</f>
        <v>533.02666666666664</v>
      </c>
      <c r="FK121" s="27">
        <f>IF($O121&gt;=FK$1,$S121,0)</f>
        <v>533.02666666666664</v>
      </c>
      <c r="FL121" s="27">
        <f>IF($O121&gt;=FL$1,$S121,0)</f>
        <v>533.02666666666664</v>
      </c>
      <c r="FM121" s="27">
        <f>IF($O121&gt;=FM$1,$S121,0)</f>
        <v>533.02666666666664</v>
      </c>
      <c r="FN121" s="27">
        <f>IF($O121&gt;=FN$1,$S121,0)</f>
        <v>533.02666666666664</v>
      </c>
      <c r="FO121" s="27">
        <f>IF($O121&gt;=FO$1,$S121,0)</f>
        <v>533.02666666666664</v>
      </c>
      <c r="FP121" s="27">
        <f>IF($O121&gt;=FP$1,$S121,0)</f>
        <v>533.02666666666664</v>
      </c>
      <c r="FQ121" s="27">
        <f>IF($O121&gt;=FQ$1,$S121,0)</f>
        <v>533.02666666666664</v>
      </c>
      <c r="FR121" s="27">
        <f>IF($O121&gt;=FR$1,$S121,0)</f>
        <v>533.02666666666664</v>
      </c>
      <c r="FS121" s="27">
        <f>IF($O121&gt;=FS$1,$S121,0)</f>
        <v>533.02666666666664</v>
      </c>
      <c r="FT121" s="27">
        <f>IF($O121&gt;=FT$1,$S121,0)</f>
        <v>533.02666666666664</v>
      </c>
      <c r="FU121" s="27">
        <f>IF($O121&gt;=FU$1,$S121,0)</f>
        <v>533.02666666666664</v>
      </c>
      <c r="FV121" s="27">
        <f>IF($O121&gt;=FV$1,$S121,0)</f>
        <v>533.02666666666664</v>
      </c>
      <c r="FW121" s="27">
        <f>IF($O121&gt;=FW$1,$S121,0)</f>
        <v>533.02666666666664</v>
      </c>
      <c r="FX121" s="27">
        <f>IF($O121&gt;=FX$1,$S121,0)</f>
        <v>533.02666666666664</v>
      </c>
      <c r="FY121" s="27">
        <f>IF($O121&gt;=FY$1,$S121,0)</f>
        <v>533.02666666666664</v>
      </c>
      <c r="FZ121" s="27">
        <f>IF($O121&gt;=FZ$1,$S121,0)</f>
        <v>533.02666666666664</v>
      </c>
      <c r="GA121" s="27">
        <f>IF($O121&gt;=GA$1,$S121,0)</f>
        <v>533.02666666666664</v>
      </c>
      <c r="GB121" s="27">
        <f>IF($O121&gt;=GB$1,$S121,0)</f>
        <v>533.02666666666664</v>
      </c>
      <c r="GC121" s="27">
        <f>IF($O121&gt;=GC$1,$S121,0)</f>
        <v>533.02666666666664</v>
      </c>
      <c r="GD121" s="27">
        <f>IF($O121&gt;=GD$1,$S121,0)</f>
        <v>533.02666666666664</v>
      </c>
      <c r="GE121" s="27">
        <f>IF($O121&gt;=GE$1,$S121,0)</f>
        <v>533.02666666666664</v>
      </c>
      <c r="GF121" s="27">
        <f>IF($O121&gt;=GF$1,$S121,0)</f>
        <v>533.02666666666664</v>
      </c>
      <c r="GG121" s="27">
        <f>IF($O121&gt;=GG$1,$S121,0)</f>
        <v>533.02666666666664</v>
      </c>
      <c r="GH121" s="27">
        <f>IF($O121&gt;=GH$1,$S121,0)</f>
        <v>533.02666666666664</v>
      </c>
      <c r="GI121" s="27">
        <f>IF($O121&gt;=GI$1,$S121,0)</f>
        <v>533.02666666666664</v>
      </c>
      <c r="GJ121" s="27">
        <f>IF($O121&gt;=GJ$1,$S121,0)</f>
        <v>533.02666666666664</v>
      </c>
      <c r="GK121" s="27">
        <f>IF($O121&gt;=GK$1,$S121,0)</f>
        <v>533.02666666666664</v>
      </c>
      <c r="GL121" s="27">
        <f>IF($O121&gt;=GL$1,$S121,0)</f>
        <v>533.02666666666664</v>
      </c>
      <c r="GM121" s="27">
        <f>IF($O121&gt;=GM$1,$S121,0)</f>
        <v>533.02666666666664</v>
      </c>
      <c r="GN121" s="27">
        <f>IF($O121&gt;=GN$1,$S121,0)</f>
        <v>533.02666666666664</v>
      </c>
      <c r="GO121" s="27">
        <f>IF($O121&gt;=GO$1,$S121,0)</f>
        <v>533.02666666666664</v>
      </c>
      <c r="GP121" s="27">
        <f>IF($O121&gt;=GP$1,$S121,0)</f>
        <v>533.02666666666664</v>
      </c>
      <c r="GQ121" s="27">
        <f>IF($O121&gt;=GQ$1,$S121,0)</f>
        <v>533.02666666666664</v>
      </c>
      <c r="GR121" s="27">
        <f>IF($O121&gt;=GR$1,$S121,0)</f>
        <v>533.02666666666664</v>
      </c>
      <c r="GS121" s="27">
        <f>IF($O121&gt;=GS$1,$S121,0)</f>
        <v>533.02666666666664</v>
      </c>
      <c r="GT121" s="27">
        <f>IF($O121&gt;=GT$1,$S121,0)</f>
        <v>533.02666666666664</v>
      </c>
      <c r="GU121" s="27">
        <f>IF($O121&gt;=GU$1,$S121,0)</f>
        <v>533.02666666666664</v>
      </c>
      <c r="GV121" s="27">
        <f>IF($O121&gt;=GV$1,$S121,0)</f>
        <v>533.02666666666664</v>
      </c>
      <c r="GW121" s="27">
        <f>IF($O121&gt;=GW$1,$S121,0)</f>
        <v>533.02666666666664</v>
      </c>
      <c r="GX121" s="27">
        <f>IF($O121&gt;=GX$1,$S121,0)</f>
        <v>533.02666666666664</v>
      </c>
      <c r="GY121" s="27">
        <f>IF($O121&gt;=GY$1,$S121,0)</f>
        <v>533.02666666666664</v>
      </c>
      <c r="GZ121" s="27">
        <f>IF($O121&gt;=GZ$1,$S121,0)</f>
        <v>533.02666666666664</v>
      </c>
      <c r="HA121" s="27">
        <f>IF($O121&gt;=HA$1,$S121,0)</f>
        <v>533.02666666666664</v>
      </c>
      <c r="HB121" s="27">
        <f>IF($O121&gt;=HB$1,$S121,0)</f>
        <v>533.02666666666664</v>
      </c>
      <c r="HC121" s="27">
        <f>IF($O121&gt;=HC$1,$S121,0)</f>
        <v>533.02666666666664</v>
      </c>
    </row>
    <row r="122" spans="1:211">
      <c r="A122" s="3">
        <v>35742</v>
      </c>
      <c r="B122" s="3" t="s">
        <v>331</v>
      </c>
      <c r="C122" s="3" t="s">
        <v>18</v>
      </c>
      <c r="D122" s="3">
        <v>64</v>
      </c>
      <c r="E122" s="4">
        <v>32647</v>
      </c>
      <c r="F122" s="5">
        <v>29.106849315068494</v>
      </c>
      <c r="G122" s="3" t="s">
        <v>99</v>
      </c>
      <c r="H122" s="4">
        <v>19860</v>
      </c>
      <c r="I122" s="9" t="s">
        <v>832</v>
      </c>
      <c r="J122" s="5">
        <v>1874.78</v>
      </c>
      <c r="K122" s="31">
        <v>310</v>
      </c>
      <c r="L122" s="32">
        <v>29</v>
      </c>
      <c r="M122" s="33">
        <f>VLOOKUP(L122,FIND,3,TRUE)</f>
        <v>1.5</v>
      </c>
      <c r="N122" s="32">
        <f>IF(L122&gt;30,180,VLOOKUP(L122,TEMPO,2,FALSE))</f>
        <v>174</v>
      </c>
      <c r="O122" s="32">
        <f>IF(R122&gt;0,4,N122)</f>
        <v>174</v>
      </c>
      <c r="P122" s="96">
        <f>J122*M122*L122</f>
        <v>81552.930000000008</v>
      </c>
      <c r="Q122" s="96">
        <f>10934.45*2</f>
        <v>21868.9</v>
      </c>
      <c r="R122" s="96">
        <f>IF(P122&lt;=Q122,P122/4,0)</f>
        <v>0</v>
      </c>
      <c r="S122" s="5">
        <f>IF(P122&gt;=Q122,P122/N122,0)</f>
        <v>468.69500000000005</v>
      </c>
      <c r="T122" s="3"/>
      <c r="U122" s="3">
        <f>IF(T122="",1,0)</f>
        <v>1</v>
      </c>
      <c r="V122" s="3">
        <v>44</v>
      </c>
      <c r="W122" s="5">
        <v>0</v>
      </c>
      <c r="X122" s="5">
        <v>402.65</v>
      </c>
      <c r="Y122" s="5">
        <f>X122*W122</f>
        <v>0</v>
      </c>
      <c r="Z122" s="5">
        <v>400</v>
      </c>
      <c r="AA122" s="5">
        <f>S122+Y122+Z122</f>
        <v>868.69500000000005</v>
      </c>
      <c r="AB122" s="39">
        <f>(J122/12+J122/12*1.3333333333+450/12+J122/30*6/12+J122)*1.3+Y122+Z122+153.9</f>
        <v>3554.3869555487859</v>
      </c>
      <c r="AC122" s="39" t="s">
        <v>18</v>
      </c>
      <c r="AD122" s="39">
        <f>J122*1.3+400+153.9</f>
        <v>2991.114</v>
      </c>
      <c r="AE122" s="39">
        <f>SUMIFS('CUSTO MENSAL FUNC NOVO'!H:H,'CUSTO MENSAL FUNC NOVO'!A:A,'VALORES MENSAIS'!AC122)</f>
        <v>1902.2210000000002</v>
      </c>
      <c r="AF122" s="27">
        <f>IF($R122&gt;0,$R122,$S122)+$Y122+$Z122</f>
        <v>868.69500000000005</v>
      </c>
      <c r="AG122" s="27">
        <f>IF($R122&gt;0,$R122,$S122)+$Y122+$Z122</f>
        <v>868.69500000000005</v>
      </c>
      <c r="AH122" s="27">
        <f>IF($R122&gt;0,$R122,$S122)+$Y122+$Z122</f>
        <v>868.69500000000005</v>
      </c>
      <c r="AI122" s="27">
        <f>IF($R122&gt;0,$R122,$S122)+$Y122+$Z122</f>
        <v>868.69500000000005</v>
      </c>
      <c r="AJ122" s="27">
        <f>IF($O122&gt;=AJ$1,$S122+$Y122+$Z122,$Y122+$Z122)</f>
        <v>868.69500000000005</v>
      </c>
      <c r="AK122" s="27">
        <f>IF($O122&gt;=AK$1,$S122+$Y122+$Z122,$Y122+$Z122)</f>
        <v>868.69500000000005</v>
      </c>
      <c r="AL122" s="27">
        <f>IF($O122&gt;=AL$1,$S122+$Y122+$Z122,$Y122+$Z122)</f>
        <v>868.69500000000005</v>
      </c>
      <c r="AM122" s="27">
        <f>IF($O122&gt;=AM$1,$S122+$Y122+$Z122,$Y122+$Z122)</f>
        <v>868.69500000000005</v>
      </c>
      <c r="AN122" s="27">
        <f>IF($O122&gt;=AN$1,$S122+$Y122+$Z122,$Y122+$Z122)</f>
        <v>868.69500000000005</v>
      </c>
      <c r="AO122" s="27">
        <f>IF($O122&gt;=AO$1,$S122+$Y122+$Z122,$Y122+$Z122)</f>
        <v>868.69500000000005</v>
      </c>
      <c r="AP122" s="27">
        <f>IF($O122&gt;=AP$1,$S122+$Y122+$Z122,$Y122+$Z122)</f>
        <v>868.69500000000005</v>
      </c>
      <c r="AQ122" s="27">
        <f>IF($O122&gt;=AQ$1,$S122+$Y122+$Z122,$Y122+$Z122)</f>
        <v>868.69500000000005</v>
      </c>
      <c r="AR122" s="27">
        <f>IF($O122&gt;=AR$1,$S122+$Y122+$Z122,$Y122+$Z122)</f>
        <v>868.69500000000005</v>
      </c>
      <c r="AS122" s="27">
        <f>IF($O122&gt;=AS$1,$S122+$Y122+$Z122,$Y122+$Z122)</f>
        <v>868.69500000000005</v>
      </c>
      <c r="AT122" s="27">
        <f>IF($O122&gt;=AT$1,$S122+$Y122+$Z122,$Y122+$Z122)</f>
        <v>868.69500000000005</v>
      </c>
      <c r="AU122" s="27">
        <f>IF($O122&gt;=AU$1,$S122+$Y122+$Z122,$Y122+$Z122)</f>
        <v>868.69500000000005</v>
      </c>
      <c r="AV122" s="27">
        <f>IF($O122&gt;=AV$1,$S122+$Y122+$Z122,$Y122+$Z122)</f>
        <v>868.69500000000005</v>
      </c>
      <c r="AW122" s="27">
        <f>IF($O122&gt;=AW$1,$S122+$Y122+$Z122,$Y122+$Z122)</f>
        <v>868.69500000000005</v>
      </c>
      <c r="AX122" s="27">
        <f>IF($O122&gt;=AX$1,$S122+$Y122+$Z122,$Y122+$Z122)</f>
        <v>868.69500000000005</v>
      </c>
      <c r="AY122" s="27">
        <f>IF($O122&gt;=AY$1,$S122+$Y122+$Z122,$Y122+$Z122)</f>
        <v>868.69500000000005</v>
      </c>
      <c r="AZ122" s="27">
        <f>IF($O122&gt;=AZ$1,$S122+$Y122+$Z122,$Y122+$Z122)</f>
        <v>868.69500000000005</v>
      </c>
      <c r="BA122" s="27">
        <f>IF($O122&gt;=BA$1,$S122+$Y122+$Z122,$Y122+$Z122)</f>
        <v>868.69500000000005</v>
      </c>
      <c r="BB122" s="27">
        <f>IF($O122&gt;=BB$1,$S122+$Y122+$Z122,$Y122+$Z122)</f>
        <v>868.69500000000005</v>
      </c>
      <c r="BC122" s="27">
        <f>IF($O122&gt;=BC$1,$S122+$Y122+$Z122,$Y122+$Z122)</f>
        <v>868.69500000000005</v>
      </c>
      <c r="BD122" s="27">
        <f>IF($O122&gt;=BD$1,$S122+$Y122+$Z122,$Y122+$Z122)</f>
        <v>868.69500000000005</v>
      </c>
      <c r="BE122" s="27">
        <f>IF($O122&gt;=BE$1,$S122+$Y122+$Z122,$Y122+$Z122)</f>
        <v>868.69500000000005</v>
      </c>
      <c r="BF122" s="27">
        <f>IF($O122&gt;=BF$1,$S122+$Y122+$Z122,$Y122+$Z122)</f>
        <v>868.69500000000005</v>
      </c>
      <c r="BG122" s="27">
        <f>IF($O122&gt;=BG$1,$S122+$Y122+$Z122,$Y122+$Z122)</f>
        <v>868.69500000000005</v>
      </c>
      <c r="BH122" s="27">
        <f>IF($O122&gt;=BH$1,$S122+$Y122+$Z122,$Y122+$Z122)</f>
        <v>868.69500000000005</v>
      </c>
      <c r="BI122" s="27">
        <f>IF($O122&gt;=BI$1,$S122+$Y122+$Z122,$Y122+$Z122)</f>
        <v>868.69500000000005</v>
      </c>
      <c r="BJ122" s="27">
        <f>IF($O122&gt;=BJ$1,$S122+$Y122+$Z122,$Y122+$Z122)</f>
        <v>868.69500000000005</v>
      </c>
      <c r="BK122" s="27">
        <f>IF($O122&gt;=BK$1,$S122+$Y122+$Z122,$Y122+$Z122)</f>
        <v>868.69500000000005</v>
      </c>
      <c r="BL122" s="27">
        <f>IF($O122&gt;=BL$1,$S122+$Y122+$Z122,$Y122+$Z122)</f>
        <v>868.69500000000005</v>
      </c>
      <c r="BM122" s="27">
        <f>IF($O122&gt;=BM$1,$S122+$Y122+$Z122,$Y122+$Z122)</f>
        <v>868.69500000000005</v>
      </c>
      <c r="BN122" s="27">
        <f>IF($O122&gt;=BN$1,$S122+$Y122+$Z122,$Y122+$Z122)</f>
        <v>868.69500000000005</v>
      </c>
      <c r="BO122" s="27">
        <f>IF($O122&gt;=BO$1,$S122+$Y122+$Z122,$Y122+$Z122)</f>
        <v>868.69500000000005</v>
      </c>
      <c r="BP122" s="27">
        <f>IF($O122&gt;=BP$1,$S122+$Y122+$Z122,$Y122+$Z122)</f>
        <v>868.69500000000005</v>
      </c>
      <c r="BQ122" s="27">
        <f>IF($O122&gt;=BQ$1,$S122+$Y122+$Z122,$Y122+$Z122)</f>
        <v>868.69500000000005</v>
      </c>
      <c r="BR122" s="27">
        <f>IF($O122&gt;=BR$1,$S122+$Y122+$Z122,$Y122+$Z122)</f>
        <v>868.69500000000005</v>
      </c>
      <c r="BS122" s="27">
        <f>IF($O122&gt;=BS$1,$S122+$Y122+$Z122,$Y122+$Z122)</f>
        <v>868.69500000000005</v>
      </c>
      <c r="BT122" s="27">
        <f>IF($O122&gt;=BT$1,$S122+$Y122+$Z122,$Y122+$Z122)</f>
        <v>868.69500000000005</v>
      </c>
      <c r="BU122" s="27">
        <f>IF($O122&gt;=BU$1,$S122+$Y122+$Z122,$Y122+$Z122)</f>
        <v>868.69500000000005</v>
      </c>
      <c r="BV122" s="27">
        <f>IF($O122&gt;=BV$1,$S122+$Y122+$Z122,$Y122+$Z122)</f>
        <v>868.69500000000005</v>
      </c>
      <c r="BW122" s="27">
        <f>IF($O122&gt;=BW$1,$S122+$Y122+$Z122,$Y122+$Z122)</f>
        <v>868.69500000000005</v>
      </c>
      <c r="BX122" s="27">
        <f>IF($O122&gt;=BX$1,$S122+$Y122+$Z122,$Y122+$Z122)</f>
        <v>868.69500000000005</v>
      </c>
      <c r="BY122" s="27">
        <f>IF($O122&gt;=BY$1,$S122+$Y122+$Z122,$Y122+$Z122)</f>
        <v>868.69500000000005</v>
      </c>
      <c r="BZ122" s="27">
        <f>IF($O122&gt;=BZ$1,$S122+$Y122+$Z122,$Y122+$Z122)</f>
        <v>868.69500000000005</v>
      </c>
      <c r="CA122" s="27">
        <f>IF($O122&gt;=CA$1,$S122+$Y122+$Z122,$Y122+$Z122)</f>
        <v>868.69500000000005</v>
      </c>
      <c r="CB122" s="27">
        <f>IF($O122&gt;=CB$1,$S122+$Y122+$Z122,$Y122+$Z122)</f>
        <v>868.69500000000005</v>
      </c>
      <c r="CC122" s="27">
        <f>IF($O122&gt;=CC$1,$S122+$Y122+$Z122,$Y122+$Z122)</f>
        <v>868.69500000000005</v>
      </c>
      <c r="CD122" s="27">
        <f>IF($O122&gt;=CD$1,$S122+$Y122+$Z122,$Y122+$Z122)</f>
        <v>868.69500000000005</v>
      </c>
      <c r="CE122" s="27">
        <f>IF($O122&gt;=CE$1,$S122+$Y122+$Z122,$Y122+$Z122)</f>
        <v>868.69500000000005</v>
      </c>
      <c r="CF122" s="27">
        <f>IF($O122&gt;=CF$1,$S122+$Y122+$Z122,$Y122+$Z122)</f>
        <v>868.69500000000005</v>
      </c>
      <c r="CG122" s="27">
        <f>IF($O122&gt;=CG$1,$S122+$Y122+$Z122,$Y122+$Z122)</f>
        <v>868.69500000000005</v>
      </c>
      <c r="CH122" s="27">
        <f>IF($O122&gt;=CH$1,$S122+$Y122+$Z122,$Y122+$Z122)</f>
        <v>868.69500000000005</v>
      </c>
      <c r="CI122" s="27">
        <f>IF($O122&gt;=CI$1,$S122+$Y122+$Z122,$Y122+$Z122)</f>
        <v>868.69500000000005</v>
      </c>
      <c r="CJ122" s="27">
        <f>IF($O122&gt;=CJ$1,$S122+$Y122+$Z122,$Y122+$Z122)</f>
        <v>868.69500000000005</v>
      </c>
      <c r="CK122" s="27">
        <f>IF($O122&gt;=CK$1,$S122+$Y122+$Z122,$Y122+$Z122)</f>
        <v>868.69500000000005</v>
      </c>
      <c r="CL122" s="27">
        <f>IF($O122&gt;=CL$1,$S122+$Y122+$Z122,$Y122+$Z122)</f>
        <v>868.69500000000005</v>
      </c>
      <c r="CM122" s="27">
        <f>IF($O122&gt;=CM$1,$S122+$Y122+$Z122,$Y122+$Z122)</f>
        <v>868.69500000000005</v>
      </c>
      <c r="CN122" s="27">
        <f>IF($O122&gt;=CN$1,$S122+$Y122,$Y122)</f>
        <v>468.69500000000005</v>
      </c>
      <c r="CO122" s="27">
        <f>IF($O122&gt;=CO$1,$S122+$Y122,$Y122)</f>
        <v>468.69500000000005</v>
      </c>
      <c r="CP122" s="27">
        <f>IF($O122&gt;=CP$1,$S122+$Y122,$Y122)</f>
        <v>468.69500000000005</v>
      </c>
      <c r="CQ122" s="27">
        <f>IF($O122&gt;=CQ$1,$S122+$Y122,$Y122)</f>
        <v>468.69500000000005</v>
      </c>
      <c r="CR122" s="27">
        <f>IF($O122&gt;=CR$1,$S122+$Y122,$Y122)</f>
        <v>468.69500000000005</v>
      </c>
      <c r="CS122" s="27">
        <f>IF($O122&gt;=CS$1,$S122+$Y122,$Y122)</f>
        <v>468.69500000000005</v>
      </c>
      <c r="CT122" s="27">
        <f>IF($O122&gt;=CT$1,$S122+$Y122,$Y122)</f>
        <v>468.69500000000005</v>
      </c>
      <c r="CU122" s="27">
        <f>IF($O122&gt;=CU$1,$S122+$Y122,$Y122)</f>
        <v>468.69500000000005</v>
      </c>
      <c r="CV122" s="27">
        <f>IF($O122&gt;=CV$1,$S122+$Y122,$Y122)</f>
        <v>468.69500000000005</v>
      </c>
      <c r="CW122" s="27">
        <f>IF($O122&gt;=CW$1,$S122+$Y122,$Y122)</f>
        <v>468.69500000000005</v>
      </c>
      <c r="CX122" s="27">
        <f>IF($O122&gt;=CX$1,$S122+$Y122,$Y122)</f>
        <v>468.69500000000005</v>
      </c>
      <c r="CY122" s="27">
        <f>IF($O122&gt;=CY$1,$S122+$Y122,$Y122)</f>
        <v>468.69500000000005</v>
      </c>
      <c r="CZ122" s="27">
        <f>IF($O122&gt;=CZ$1,$S122+$Y122,$Y122)</f>
        <v>468.69500000000005</v>
      </c>
      <c r="DA122" s="27">
        <f>IF($O122&gt;=DA$1,$S122+$Y122,$Y122)</f>
        <v>468.69500000000005</v>
      </c>
      <c r="DB122" s="27">
        <f>IF($O122&gt;=DB$1,$S122+$Y122,$Y122)</f>
        <v>468.69500000000005</v>
      </c>
      <c r="DC122" s="27">
        <f>IF($O122&gt;=DC$1,$S122+$Y122,$Y122)</f>
        <v>468.69500000000005</v>
      </c>
      <c r="DD122" s="27">
        <f>IF($O122&gt;=DD$1,$S122+$Y122,$Y122)</f>
        <v>468.69500000000005</v>
      </c>
      <c r="DE122" s="27">
        <f>IF($O122&gt;=DE$1,$S122+$Y122,$Y122)</f>
        <v>468.69500000000005</v>
      </c>
      <c r="DF122" s="27">
        <f>IF($O122&gt;=DF$1,$S122+$Y122,$Y122)</f>
        <v>468.69500000000005</v>
      </c>
      <c r="DG122" s="27">
        <f>IF($O122&gt;=DG$1,$S122+$Y122,$Y122)</f>
        <v>468.69500000000005</v>
      </c>
      <c r="DH122" s="27">
        <f>IF($O122&gt;=DH$1,$S122+$Y122,$Y122)</f>
        <v>468.69500000000005</v>
      </c>
      <c r="DI122" s="27">
        <f>IF($O122&gt;=DI$1,$S122+$Y122,$Y122)</f>
        <v>468.69500000000005</v>
      </c>
      <c r="DJ122" s="27">
        <f>IF($O122&gt;=DJ$1,$S122+$Y122,$Y122)</f>
        <v>468.69500000000005</v>
      </c>
      <c r="DK122" s="27">
        <f>IF($O122&gt;=DK$1,$S122+$Y122,$Y122)</f>
        <v>468.69500000000005</v>
      </c>
      <c r="DL122" s="27">
        <f>IF($O122&gt;=DL$1,$S122+$Y122,$Y122)</f>
        <v>468.69500000000005</v>
      </c>
      <c r="DM122" s="27">
        <f>IF($O122&gt;=DM$1,$S122+$Y122,$Y122)</f>
        <v>468.69500000000005</v>
      </c>
      <c r="DN122" s="27">
        <f>IF($O122&gt;=DN$1,$S122+$Y122,$Y122)</f>
        <v>468.69500000000005</v>
      </c>
      <c r="DO122" s="27">
        <f>IF($O122&gt;=DO$1,$S122+$Y122,$Y122)</f>
        <v>468.69500000000005</v>
      </c>
      <c r="DP122" s="27">
        <f>IF($O122&gt;=DP$1,$S122+$Y122,$Y122)</f>
        <v>468.69500000000005</v>
      </c>
      <c r="DQ122" s="27">
        <f>IF($O122&gt;=DQ$1,$S122+$Y122,$Y122)</f>
        <v>468.69500000000005</v>
      </c>
      <c r="DR122" s="27">
        <f>IF($O122&gt;=DR$1,$S122+$Y122,$Y122)</f>
        <v>468.69500000000005</v>
      </c>
      <c r="DS122" s="27">
        <f>IF($O122&gt;=DS$1,$S122+$Y122,$Y122)</f>
        <v>468.69500000000005</v>
      </c>
      <c r="DT122" s="27">
        <f>IF($O122&gt;=DT$1,$S122+$Y122,$Y122)</f>
        <v>468.69500000000005</v>
      </c>
      <c r="DU122" s="27">
        <f>IF($O122&gt;=DU$1,$S122+$Y122,$Y122)</f>
        <v>468.69500000000005</v>
      </c>
      <c r="DV122" s="27">
        <f>IF($O122&gt;=DV$1,$S122+$Y122,$Y122)</f>
        <v>468.69500000000005</v>
      </c>
      <c r="DW122" s="27">
        <f>IF($O122&gt;=DW$1,$S122+$Y122,$Y122)</f>
        <v>468.69500000000005</v>
      </c>
      <c r="DX122" s="27">
        <f>IF($O122&gt;=DX$1,$S122+$Y122,$Y122)</f>
        <v>468.69500000000005</v>
      </c>
      <c r="DY122" s="27">
        <f>IF($O122&gt;=DY$1,$S122+$Y122,$Y122)</f>
        <v>468.69500000000005</v>
      </c>
      <c r="DZ122" s="27">
        <f>IF($O122&gt;=DZ$1,$S122+$Y122,$Y122)</f>
        <v>468.69500000000005</v>
      </c>
      <c r="EA122" s="27">
        <f>IF($O122&gt;=EA$1,$S122+$Y122,$Y122)</f>
        <v>468.69500000000005</v>
      </c>
      <c r="EB122" s="27">
        <f>IF($O122&gt;=EB$1,$S122+$Y122,$Y122)</f>
        <v>468.69500000000005</v>
      </c>
      <c r="EC122" s="27">
        <f>IF($O122&gt;=EC$1,$S122+$Y122,$Y122)</f>
        <v>468.69500000000005</v>
      </c>
      <c r="ED122" s="27">
        <f>IF($O122&gt;=ED$1,$S122+$Y122,$Y122)</f>
        <v>468.69500000000005</v>
      </c>
      <c r="EE122" s="27">
        <f>IF($O122&gt;=EE$1,$S122+$Y122,$Y122)</f>
        <v>468.69500000000005</v>
      </c>
      <c r="EF122" s="27">
        <f>IF($O122&gt;=EF$1,$S122+$Y122,$Y122)</f>
        <v>468.69500000000005</v>
      </c>
      <c r="EG122" s="27">
        <f>IF($O122&gt;=EG$1,$S122+$Y122,$Y122)</f>
        <v>468.69500000000005</v>
      </c>
      <c r="EH122" s="27">
        <f>IF($O122&gt;=EH$1,$S122+$Y122,$Y122)</f>
        <v>468.69500000000005</v>
      </c>
      <c r="EI122" s="27">
        <f>IF($O122&gt;=EI$1,$S122+$Y122,$Y122)</f>
        <v>468.69500000000005</v>
      </c>
      <c r="EJ122" s="27">
        <f>IF($O122&gt;=EJ$1,$S122+$Y122,$Y122)</f>
        <v>468.69500000000005</v>
      </c>
      <c r="EK122" s="27">
        <f>IF($O122&gt;=EK$1,$S122+$Y122,$Y122)</f>
        <v>468.69500000000005</v>
      </c>
      <c r="EL122" s="27">
        <f>IF($O122&gt;=EL$1,$S122+$Y122,$Y122)</f>
        <v>468.69500000000005</v>
      </c>
      <c r="EM122" s="27">
        <f>IF($O122&gt;=EM$1,$S122+$Y122,$Y122)</f>
        <v>468.69500000000005</v>
      </c>
      <c r="EN122" s="27">
        <f>IF($O122&gt;=EN$1,$S122+$Y122,$Y122)</f>
        <v>468.69500000000005</v>
      </c>
      <c r="EO122" s="27">
        <f>IF($O122&gt;=EO$1,$S122+$Y122,$Y122)</f>
        <v>468.69500000000005</v>
      </c>
      <c r="EP122" s="27">
        <f>IF($O122&gt;=EP$1,$S122+$Y122,$Y122)</f>
        <v>468.69500000000005</v>
      </c>
      <c r="EQ122" s="27">
        <f>IF($O122&gt;=EQ$1,$S122+$Y122,$Y122)</f>
        <v>468.69500000000005</v>
      </c>
      <c r="ER122" s="27">
        <f>IF($O122&gt;=ER$1,$S122+$Y122,$Y122)</f>
        <v>468.69500000000005</v>
      </c>
      <c r="ES122" s="27">
        <f>IF($O122&gt;=ES$1,$S122+$Y122,$Y122)</f>
        <v>468.69500000000005</v>
      </c>
      <c r="ET122" s="27">
        <f>IF($O122&gt;=ET$1,$S122+$Y122,$Y122)</f>
        <v>468.69500000000005</v>
      </c>
      <c r="EU122" s="27">
        <f>IF($O122&gt;=EU$1,$S122+$Y122,$Y122)</f>
        <v>468.69500000000005</v>
      </c>
      <c r="EV122" s="27">
        <f>IF($O122&gt;=EV$1,$S122,0)</f>
        <v>468.69500000000005</v>
      </c>
      <c r="EW122" s="27">
        <f>IF($O122&gt;=EW$1,$S122,0)</f>
        <v>468.69500000000005</v>
      </c>
      <c r="EX122" s="27">
        <f>IF($O122&gt;=EX$1,$S122,0)</f>
        <v>468.69500000000005</v>
      </c>
      <c r="EY122" s="27">
        <f>IF($O122&gt;=EY$1,$S122,0)</f>
        <v>468.69500000000005</v>
      </c>
      <c r="EZ122" s="27">
        <f>IF($O122&gt;=EZ$1,$S122,0)</f>
        <v>468.69500000000005</v>
      </c>
      <c r="FA122" s="27">
        <f>IF($O122&gt;=FA$1,$S122,0)</f>
        <v>468.69500000000005</v>
      </c>
      <c r="FB122" s="27">
        <f>IF($O122&gt;=FB$1,$S122,0)</f>
        <v>468.69500000000005</v>
      </c>
      <c r="FC122" s="27">
        <f>IF($O122&gt;=FC$1,$S122,0)</f>
        <v>468.69500000000005</v>
      </c>
      <c r="FD122" s="27">
        <f>IF($O122&gt;=FD$1,$S122,0)</f>
        <v>468.69500000000005</v>
      </c>
      <c r="FE122" s="27">
        <f>IF($O122&gt;=FE$1,$S122,0)</f>
        <v>468.69500000000005</v>
      </c>
      <c r="FF122" s="27">
        <f>IF($O122&gt;=FF$1,$S122,0)</f>
        <v>468.69500000000005</v>
      </c>
      <c r="FG122" s="27">
        <f>IF($O122&gt;=FG$1,$S122,0)</f>
        <v>468.69500000000005</v>
      </c>
      <c r="FH122" s="27">
        <f>IF($O122&gt;=FH$1,$S122,0)</f>
        <v>468.69500000000005</v>
      </c>
      <c r="FI122" s="27">
        <f>IF($O122&gt;=FI$1,$S122,0)</f>
        <v>468.69500000000005</v>
      </c>
      <c r="FJ122" s="27">
        <f>IF($O122&gt;=FJ$1,$S122,0)</f>
        <v>468.69500000000005</v>
      </c>
      <c r="FK122" s="27">
        <f>IF($O122&gt;=FK$1,$S122,0)</f>
        <v>468.69500000000005</v>
      </c>
      <c r="FL122" s="27">
        <f>IF($O122&gt;=FL$1,$S122,0)</f>
        <v>468.69500000000005</v>
      </c>
      <c r="FM122" s="27">
        <f>IF($O122&gt;=FM$1,$S122,0)</f>
        <v>468.69500000000005</v>
      </c>
      <c r="FN122" s="27">
        <f>IF($O122&gt;=FN$1,$S122,0)</f>
        <v>468.69500000000005</v>
      </c>
      <c r="FO122" s="27">
        <f>IF($O122&gt;=FO$1,$S122,0)</f>
        <v>468.69500000000005</v>
      </c>
      <c r="FP122" s="27">
        <f>IF($O122&gt;=FP$1,$S122,0)</f>
        <v>468.69500000000005</v>
      </c>
      <c r="FQ122" s="27">
        <f>IF($O122&gt;=FQ$1,$S122,0)</f>
        <v>468.69500000000005</v>
      </c>
      <c r="FR122" s="27">
        <f>IF($O122&gt;=FR$1,$S122,0)</f>
        <v>468.69500000000005</v>
      </c>
      <c r="FS122" s="27">
        <f>IF($O122&gt;=FS$1,$S122,0)</f>
        <v>468.69500000000005</v>
      </c>
      <c r="FT122" s="27">
        <f>IF($O122&gt;=FT$1,$S122,0)</f>
        <v>468.69500000000005</v>
      </c>
      <c r="FU122" s="27">
        <f>IF($O122&gt;=FU$1,$S122,0)</f>
        <v>468.69500000000005</v>
      </c>
      <c r="FV122" s="27">
        <f>IF($O122&gt;=FV$1,$S122,0)</f>
        <v>468.69500000000005</v>
      </c>
      <c r="FW122" s="27">
        <f>IF($O122&gt;=FW$1,$S122,0)</f>
        <v>468.69500000000005</v>
      </c>
      <c r="FX122" s="27">
        <f>IF($O122&gt;=FX$1,$S122,0)</f>
        <v>468.69500000000005</v>
      </c>
      <c r="FY122" s="27">
        <f>IF($O122&gt;=FY$1,$S122,0)</f>
        <v>468.69500000000005</v>
      </c>
      <c r="FZ122" s="27">
        <f>IF($O122&gt;=FZ$1,$S122,0)</f>
        <v>468.69500000000005</v>
      </c>
      <c r="GA122" s="27">
        <f>IF($O122&gt;=GA$1,$S122,0)</f>
        <v>468.69500000000005</v>
      </c>
      <c r="GB122" s="27">
        <f>IF($O122&gt;=GB$1,$S122,0)</f>
        <v>468.69500000000005</v>
      </c>
      <c r="GC122" s="27">
        <f>IF($O122&gt;=GC$1,$S122,0)</f>
        <v>468.69500000000005</v>
      </c>
      <c r="GD122" s="27">
        <f>IF($O122&gt;=GD$1,$S122,0)</f>
        <v>468.69500000000005</v>
      </c>
      <c r="GE122" s="27">
        <f>IF($O122&gt;=GE$1,$S122,0)</f>
        <v>468.69500000000005</v>
      </c>
      <c r="GF122" s="27">
        <f>IF($O122&gt;=GF$1,$S122,0)</f>
        <v>468.69500000000005</v>
      </c>
      <c r="GG122" s="27">
        <f>IF($O122&gt;=GG$1,$S122,0)</f>
        <v>468.69500000000005</v>
      </c>
      <c r="GH122" s="27">
        <f>IF($O122&gt;=GH$1,$S122,0)</f>
        <v>468.69500000000005</v>
      </c>
      <c r="GI122" s="27">
        <f>IF($O122&gt;=GI$1,$S122,0)</f>
        <v>468.69500000000005</v>
      </c>
      <c r="GJ122" s="27">
        <f>IF($O122&gt;=GJ$1,$S122,0)</f>
        <v>468.69500000000005</v>
      </c>
      <c r="GK122" s="27">
        <f>IF($O122&gt;=GK$1,$S122,0)</f>
        <v>468.69500000000005</v>
      </c>
      <c r="GL122" s="27">
        <f>IF($O122&gt;=GL$1,$S122,0)</f>
        <v>468.69500000000005</v>
      </c>
      <c r="GM122" s="27">
        <f>IF($O122&gt;=GM$1,$S122,0)</f>
        <v>468.69500000000005</v>
      </c>
      <c r="GN122" s="27">
        <f>IF($O122&gt;=GN$1,$S122,0)</f>
        <v>468.69500000000005</v>
      </c>
      <c r="GO122" s="27">
        <f>IF($O122&gt;=GO$1,$S122,0)</f>
        <v>468.69500000000005</v>
      </c>
      <c r="GP122" s="27">
        <f>IF($O122&gt;=GP$1,$S122,0)</f>
        <v>468.69500000000005</v>
      </c>
      <c r="GQ122" s="27">
        <f>IF($O122&gt;=GQ$1,$S122,0)</f>
        <v>468.69500000000005</v>
      </c>
      <c r="GR122" s="27">
        <f>IF($O122&gt;=GR$1,$S122,0)</f>
        <v>468.69500000000005</v>
      </c>
      <c r="GS122" s="27">
        <f>IF($O122&gt;=GS$1,$S122,0)</f>
        <v>468.69500000000005</v>
      </c>
      <c r="GT122" s="27">
        <f>IF($O122&gt;=GT$1,$S122,0)</f>
        <v>468.69500000000005</v>
      </c>
      <c r="GU122" s="27">
        <f>IF($O122&gt;=GU$1,$S122,0)</f>
        <v>468.69500000000005</v>
      </c>
      <c r="GV122" s="27">
        <f>IF($O122&gt;=GV$1,$S122,0)</f>
        <v>468.69500000000005</v>
      </c>
      <c r="GW122" s="27">
        <f>IF($O122&gt;=GW$1,$S122,0)</f>
        <v>468.69500000000005</v>
      </c>
      <c r="GX122" s="27">
        <f>IF($O122&gt;=GX$1,$S122,0)</f>
        <v>0</v>
      </c>
      <c r="GY122" s="27">
        <f>IF($O122&gt;=GY$1,$S122,0)</f>
        <v>0</v>
      </c>
      <c r="GZ122" s="27">
        <f>IF($O122&gt;=GZ$1,$S122,0)</f>
        <v>0</v>
      </c>
      <c r="HA122" s="27">
        <f>IF($O122&gt;=HA$1,$S122,0)</f>
        <v>0</v>
      </c>
      <c r="HB122" s="27">
        <f>IF($O122&gt;=HB$1,$S122,0)</f>
        <v>0</v>
      </c>
      <c r="HC122" s="27">
        <f>IF($O122&gt;=HC$1,$S122,0)</f>
        <v>0</v>
      </c>
    </row>
    <row r="123" spans="1:211">
      <c r="A123" s="3">
        <v>52035</v>
      </c>
      <c r="B123" s="3" t="s">
        <v>271</v>
      </c>
      <c r="C123" s="3" t="s">
        <v>18</v>
      </c>
      <c r="D123" s="3">
        <v>58</v>
      </c>
      <c r="E123" s="4">
        <v>34092</v>
      </c>
      <c r="F123" s="5">
        <v>25.147945205479452</v>
      </c>
      <c r="G123" s="3" t="s">
        <v>99</v>
      </c>
      <c r="H123" s="4">
        <v>22225</v>
      </c>
      <c r="I123" s="9" t="s">
        <v>832</v>
      </c>
      <c r="J123" s="5">
        <v>1783.79</v>
      </c>
      <c r="K123" s="31">
        <v>310</v>
      </c>
      <c r="L123" s="32">
        <v>25</v>
      </c>
      <c r="M123" s="33">
        <f>VLOOKUP(L123,FIND,3,TRUE)</f>
        <v>1.5</v>
      </c>
      <c r="N123" s="32">
        <f>IF(L123&gt;30,180,VLOOKUP(L123,TEMPO,2,FALSE))</f>
        <v>150</v>
      </c>
      <c r="O123" s="32">
        <f>IF(R123&gt;0,4,N123)</f>
        <v>150</v>
      </c>
      <c r="P123" s="96">
        <f>J123*M123*L123</f>
        <v>66892.125</v>
      </c>
      <c r="Q123" s="96">
        <f>10934.45*2</f>
        <v>21868.9</v>
      </c>
      <c r="R123" s="96">
        <f>IF(P123&lt;=Q123,P123/4,0)</f>
        <v>0</v>
      </c>
      <c r="S123" s="5">
        <f>IF(P123&gt;=Q123,P123/N123,0)</f>
        <v>445.94749999999999</v>
      </c>
      <c r="T123" s="3"/>
      <c r="U123" s="3">
        <f>IF(T123="",1,0)</f>
        <v>1</v>
      </c>
      <c r="V123" s="3">
        <v>39</v>
      </c>
      <c r="W123" s="5">
        <v>0</v>
      </c>
      <c r="X123" s="5">
        <v>245.73</v>
      </c>
      <c r="Y123" s="5">
        <f>X123*W123</f>
        <v>0</v>
      </c>
      <c r="Z123" s="5">
        <v>400</v>
      </c>
      <c r="AA123" s="5">
        <f>S123+Y123+Z123</f>
        <v>845.94749999999999</v>
      </c>
      <c r="AB123" s="39">
        <f>(J123/12+J123/12*1.3333333333+450/12+J123/30*6/12+J123)*1.3+Y123+Z123+153.9</f>
        <v>3411.1282555491143</v>
      </c>
      <c r="AC123" s="39" t="s">
        <v>18</v>
      </c>
      <c r="AD123" s="39">
        <f>J123*1.3+400+153.9</f>
        <v>2872.8270000000002</v>
      </c>
      <c r="AE123" s="39">
        <f>SUMIFS('CUSTO MENSAL FUNC NOVO'!H:H,'CUSTO MENSAL FUNC NOVO'!A:A,'VALORES MENSAIS'!AC123)</f>
        <v>1902.2210000000002</v>
      </c>
      <c r="AF123" s="27">
        <f>IF($R123&gt;0,$R123,$S123)+$Y123+$Z123</f>
        <v>845.94749999999999</v>
      </c>
      <c r="AG123" s="27">
        <f>IF($R123&gt;0,$R123,$S123)+$Y123+$Z123</f>
        <v>845.94749999999999</v>
      </c>
      <c r="AH123" s="27">
        <f>IF($R123&gt;0,$R123,$S123)+$Y123+$Z123</f>
        <v>845.94749999999999</v>
      </c>
      <c r="AI123" s="27">
        <f>IF($R123&gt;0,$R123,$S123)+$Y123+$Z123</f>
        <v>845.94749999999999</v>
      </c>
      <c r="AJ123" s="27">
        <f>IF($O123&gt;=AJ$1,$S123+$Y123+$Z123,$Y123+$Z123)</f>
        <v>845.94749999999999</v>
      </c>
      <c r="AK123" s="27">
        <f>IF($O123&gt;=AK$1,$S123+$Y123+$Z123,$Y123+$Z123)</f>
        <v>845.94749999999999</v>
      </c>
      <c r="AL123" s="27">
        <f>IF($O123&gt;=AL$1,$S123+$Y123+$Z123,$Y123+$Z123)</f>
        <v>845.94749999999999</v>
      </c>
      <c r="AM123" s="27">
        <f>IF($O123&gt;=AM$1,$S123+$Y123+$Z123,$Y123+$Z123)</f>
        <v>845.94749999999999</v>
      </c>
      <c r="AN123" s="27">
        <f>IF($O123&gt;=AN$1,$S123+$Y123+$Z123,$Y123+$Z123)</f>
        <v>845.94749999999999</v>
      </c>
      <c r="AO123" s="27">
        <f>IF($O123&gt;=AO$1,$S123+$Y123+$Z123,$Y123+$Z123)</f>
        <v>845.94749999999999</v>
      </c>
      <c r="AP123" s="27">
        <f>IF($O123&gt;=AP$1,$S123+$Y123+$Z123,$Y123+$Z123)</f>
        <v>845.94749999999999</v>
      </c>
      <c r="AQ123" s="27">
        <f>IF($O123&gt;=AQ$1,$S123+$Y123+$Z123,$Y123+$Z123)</f>
        <v>845.94749999999999</v>
      </c>
      <c r="AR123" s="27">
        <f>IF($O123&gt;=AR$1,$S123+$Y123+$Z123,$Y123+$Z123)</f>
        <v>845.94749999999999</v>
      </c>
      <c r="AS123" s="27">
        <f>IF($O123&gt;=AS$1,$S123+$Y123+$Z123,$Y123+$Z123)</f>
        <v>845.94749999999999</v>
      </c>
      <c r="AT123" s="27">
        <f>IF($O123&gt;=AT$1,$S123+$Y123+$Z123,$Y123+$Z123)</f>
        <v>845.94749999999999</v>
      </c>
      <c r="AU123" s="27">
        <f>IF($O123&gt;=AU$1,$S123+$Y123+$Z123,$Y123+$Z123)</f>
        <v>845.94749999999999</v>
      </c>
      <c r="AV123" s="27">
        <f>IF($O123&gt;=AV$1,$S123+$Y123+$Z123,$Y123+$Z123)</f>
        <v>845.94749999999999</v>
      </c>
      <c r="AW123" s="27">
        <f>IF($O123&gt;=AW$1,$S123+$Y123+$Z123,$Y123+$Z123)</f>
        <v>845.94749999999999</v>
      </c>
      <c r="AX123" s="27">
        <f>IF($O123&gt;=AX$1,$S123+$Y123+$Z123,$Y123+$Z123)</f>
        <v>845.94749999999999</v>
      </c>
      <c r="AY123" s="27">
        <f>IF($O123&gt;=AY$1,$S123+$Y123+$Z123,$Y123+$Z123)</f>
        <v>845.94749999999999</v>
      </c>
      <c r="AZ123" s="27">
        <f>IF($O123&gt;=AZ$1,$S123+$Y123+$Z123,$Y123+$Z123)</f>
        <v>845.94749999999999</v>
      </c>
      <c r="BA123" s="27">
        <f>IF($O123&gt;=BA$1,$S123+$Y123+$Z123,$Y123+$Z123)</f>
        <v>845.94749999999999</v>
      </c>
      <c r="BB123" s="27">
        <f>IF($O123&gt;=BB$1,$S123+$Y123+$Z123,$Y123+$Z123)</f>
        <v>845.94749999999999</v>
      </c>
      <c r="BC123" s="27">
        <f>IF($O123&gt;=BC$1,$S123+$Y123+$Z123,$Y123+$Z123)</f>
        <v>845.94749999999999</v>
      </c>
      <c r="BD123" s="27">
        <f>IF($O123&gt;=BD$1,$S123+$Y123+$Z123,$Y123+$Z123)</f>
        <v>845.94749999999999</v>
      </c>
      <c r="BE123" s="27">
        <f>IF($O123&gt;=BE$1,$S123+$Y123+$Z123,$Y123+$Z123)</f>
        <v>845.94749999999999</v>
      </c>
      <c r="BF123" s="27">
        <f>IF($O123&gt;=BF$1,$S123+$Y123+$Z123,$Y123+$Z123)</f>
        <v>845.94749999999999</v>
      </c>
      <c r="BG123" s="27">
        <f>IF($O123&gt;=BG$1,$S123+$Y123+$Z123,$Y123+$Z123)</f>
        <v>845.94749999999999</v>
      </c>
      <c r="BH123" s="27">
        <f>IF($O123&gt;=BH$1,$S123+$Y123+$Z123,$Y123+$Z123)</f>
        <v>845.94749999999999</v>
      </c>
      <c r="BI123" s="27">
        <f>IF($O123&gt;=BI$1,$S123+$Y123+$Z123,$Y123+$Z123)</f>
        <v>845.94749999999999</v>
      </c>
      <c r="BJ123" s="27">
        <f>IF($O123&gt;=BJ$1,$S123+$Y123+$Z123,$Y123+$Z123)</f>
        <v>845.94749999999999</v>
      </c>
      <c r="BK123" s="27">
        <f>IF($O123&gt;=BK$1,$S123+$Y123+$Z123,$Y123+$Z123)</f>
        <v>845.94749999999999</v>
      </c>
      <c r="BL123" s="27">
        <f>IF($O123&gt;=BL$1,$S123+$Y123+$Z123,$Y123+$Z123)</f>
        <v>845.94749999999999</v>
      </c>
      <c r="BM123" s="27">
        <f>IF($O123&gt;=BM$1,$S123+$Y123+$Z123,$Y123+$Z123)</f>
        <v>845.94749999999999</v>
      </c>
      <c r="BN123" s="27">
        <f>IF($O123&gt;=BN$1,$S123+$Y123+$Z123,$Y123+$Z123)</f>
        <v>845.94749999999999</v>
      </c>
      <c r="BO123" s="27">
        <f>IF($O123&gt;=BO$1,$S123+$Y123+$Z123,$Y123+$Z123)</f>
        <v>845.94749999999999</v>
      </c>
      <c r="BP123" s="27">
        <f>IF($O123&gt;=BP$1,$S123+$Y123+$Z123,$Y123+$Z123)</f>
        <v>845.94749999999999</v>
      </c>
      <c r="BQ123" s="27">
        <f>IF($O123&gt;=BQ$1,$S123+$Y123+$Z123,$Y123+$Z123)</f>
        <v>845.94749999999999</v>
      </c>
      <c r="BR123" s="27">
        <f>IF($O123&gt;=BR$1,$S123+$Y123+$Z123,$Y123+$Z123)</f>
        <v>845.94749999999999</v>
      </c>
      <c r="BS123" s="27">
        <f>IF($O123&gt;=BS$1,$S123+$Y123+$Z123,$Y123+$Z123)</f>
        <v>845.94749999999999</v>
      </c>
      <c r="BT123" s="27">
        <f>IF($O123&gt;=BT$1,$S123+$Y123+$Z123,$Y123+$Z123)</f>
        <v>845.94749999999999</v>
      </c>
      <c r="BU123" s="27">
        <f>IF($O123&gt;=BU$1,$S123+$Y123+$Z123,$Y123+$Z123)</f>
        <v>845.94749999999999</v>
      </c>
      <c r="BV123" s="27">
        <f>IF($O123&gt;=BV$1,$S123+$Y123+$Z123,$Y123+$Z123)</f>
        <v>845.94749999999999</v>
      </c>
      <c r="BW123" s="27">
        <f>IF($O123&gt;=BW$1,$S123+$Y123+$Z123,$Y123+$Z123)</f>
        <v>845.94749999999999</v>
      </c>
      <c r="BX123" s="27">
        <f>IF($O123&gt;=BX$1,$S123+$Y123+$Z123,$Y123+$Z123)</f>
        <v>845.94749999999999</v>
      </c>
      <c r="BY123" s="27">
        <f>IF($O123&gt;=BY$1,$S123+$Y123+$Z123,$Y123+$Z123)</f>
        <v>845.94749999999999</v>
      </c>
      <c r="BZ123" s="27">
        <f>IF($O123&gt;=BZ$1,$S123+$Y123+$Z123,$Y123+$Z123)</f>
        <v>845.94749999999999</v>
      </c>
      <c r="CA123" s="27">
        <f>IF($O123&gt;=CA$1,$S123+$Y123+$Z123,$Y123+$Z123)</f>
        <v>845.94749999999999</v>
      </c>
      <c r="CB123" s="27">
        <f>IF($O123&gt;=CB$1,$S123+$Y123+$Z123,$Y123+$Z123)</f>
        <v>845.94749999999999</v>
      </c>
      <c r="CC123" s="27">
        <f>IF($O123&gt;=CC$1,$S123+$Y123+$Z123,$Y123+$Z123)</f>
        <v>845.94749999999999</v>
      </c>
      <c r="CD123" s="27">
        <f>IF($O123&gt;=CD$1,$S123+$Y123+$Z123,$Y123+$Z123)</f>
        <v>845.94749999999999</v>
      </c>
      <c r="CE123" s="27">
        <f>IF($O123&gt;=CE$1,$S123+$Y123+$Z123,$Y123+$Z123)</f>
        <v>845.94749999999999</v>
      </c>
      <c r="CF123" s="27">
        <f>IF($O123&gt;=CF$1,$S123+$Y123+$Z123,$Y123+$Z123)</f>
        <v>845.94749999999999</v>
      </c>
      <c r="CG123" s="27">
        <f>IF($O123&gt;=CG$1,$S123+$Y123+$Z123,$Y123+$Z123)</f>
        <v>845.94749999999999</v>
      </c>
      <c r="CH123" s="27">
        <f>IF($O123&gt;=CH$1,$S123+$Y123+$Z123,$Y123+$Z123)</f>
        <v>845.94749999999999</v>
      </c>
      <c r="CI123" s="27">
        <f>IF($O123&gt;=CI$1,$S123+$Y123+$Z123,$Y123+$Z123)</f>
        <v>845.94749999999999</v>
      </c>
      <c r="CJ123" s="27">
        <f>IF($O123&gt;=CJ$1,$S123+$Y123+$Z123,$Y123+$Z123)</f>
        <v>845.94749999999999</v>
      </c>
      <c r="CK123" s="27">
        <f>IF($O123&gt;=CK$1,$S123+$Y123+$Z123,$Y123+$Z123)</f>
        <v>845.94749999999999</v>
      </c>
      <c r="CL123" s="27">
        <f>IF($O123&gt;=CL$1,$S123+$Y123+$Z123,$Y123+$Z123)</f>
        <v>845.94749999999999</v>
      </c>
      <c r="CM123" s="27">
        <f>IF($O123&gt;=CM$1,$S123+$Y123+$Z123,$Y123+$Z123)</f>
        <v>845.94749999999999</v>
      </c>
      <c r="CN123" s="27">
        <f>IF($O123&gt;=CN$1,$S123+$Y123,$Y123)</f>
        <v>445.94749999999999</v>
      </c>
      <c r="CO123" s="27">
        <f>IF($O123&gt;=CO$1,$S123+$Y123,$Y123)</f>
        <v>445.94749999999999</v>
      </c>
      <c r="CP123" s="27">
        <f>IF($O123&gt;=CP$1,$S123+$Y123,$Y123)</f>
        <v>445.94749999999999</v>
      </c>
      <c r="CQ123" s="27">
        <f>IF($O123&gt;=CQ$1,$S123+$Y123,$Y123)</f>
        <v>445.94749999999999</v>
      </c>
      <c r="CR123" s="27">
        <f>IF($O123&gt;=CR$1,$S123+$Y123,$Y123)</f>
        <v>445.94749999999999</v>
      </c>
      <c r="CS123" s="27">
        <f>IF($O123&gt;=CS$1,$S123+$Y123,$Y123)</f>
        <v>445.94749999999999</v>
      </c>
      <c r="CT123" s="27">
        <f>IF($O123&gt;=CT$1,$S123+$Y123,$Y123)</f>
        <v>445.94749999999999</v>
      </c>
      <c r="CU123" s="27">
        <f>IF($O123&gt;=CU$1,$S123+$Y123,$Y123)</f>
        <v>445.94749999999999</v>
      </c>
      <c r="CV123" s="27">
        <f>IF($O123&gt;=CV$1,$S123+$Y123,$Y123)</f>
        <v>445.94749999999999</v>
      </c>
      <c r="CW123" s="27">
        <f>IF($O123&gt;=CW$1,$S123+$Y123,$Y123)</f>
        <v>445.94749999999999</v>
      </c>
      <c r="CX123" s="27">
        <f>IF($O123&gt;=CX$1,$S123+$Y123,$Y123)</f>
        <v>445.94749999999999</v>
      </c>
      <c r="CY123" s="27">
        <f>IF($O123&gt;=CY$1,$S123+$Y123,$Y123)</f>
        <v>445.94749999999999</v>
      </c>
      <c r="CZ123" s="27">
        <f>IF($O123&gt;=CZ$1,$S123+$Y123,$Y123)</f>
        <v>445.94749999999999</v>
      </c>
      <c r="DA123" s="27">
        <f>IF($O123&gt;=DA$1,$S123+$Y123,$Y123)</f>
        <v>445.94749999999999</v>
      </c>
      <c r="DB123" s="27">
        <f>IF($O123&gt;=DB$1,$S123+$Y123,$Y123)</f>
        <v>445.94749999999999</v>
      </c>
      <c r="DC123" s="27">
        <f>IF($O123&gt;=DC$1,$S123+$Y123,$Y123)</f>
        <v>445.94749999999999</v>
      </c>
      <c r="DD123" s="27">
        <f>IF($O123&gt;=DD$1,$S123+$Y123,$Y123)</f>
        <v>445.94749999999999</v>
      </c>
      <c r="DE123" s="27">
        <f>IF($O123&gt;=DE$1,$S123+$Y123,$Y123)</f>
        <v>445.94749999999999</v>
      </c>
      <c r="DF123" s="27">
        <f>IF($O123&gt;=DF$1,$S123+$Y123,$Y123)</f>
        <v>445.94749999999999</v>
      </c>
      <c r="DG123" s="27">
        <f>IF($O123&gt;=DG$1,$S123+$Y123,$Y123)</f>
        <v>445.94749999999999</v>
      </c>
      <c r="DH123" s="27">
        <f>IF($O123&gt;=DH$1,$S123+$Y123,$Y123)</f>
        <v>445.94749999999999</v>
      </c>
      <c r="DI123" s="27">
        <f>IF($O123&gt;=DI$1,$S123+$Y123,$Y123)</f>
        <v>445.94749999999999</v>
      </c>
      <c r="DJ123" s="27">
        <f>IF($O123&gt;=DJ$1,$S123+$Y123,$Y123)</f>
        <v>445.94749999999999</v>
      </c>
      <c r="DK123" s="27">
        <f>IF($O123&gt;=DK$1,$S123+$Y123,$Y123)</f>
        <v>445.94749999999999</v>
      </c>
      <c r="DL123" s="27">
        <f>IF($O123&gt;=DL$1,$S123+$Y123,$Y123)</f>
        <v>445.94749999999999</v>
      </c>
      <c r="DM123" s="27">
        <f>IF($O123&gt;=DM$1,$S123+$Y123,$Y123)</f>
        <v>445.94749999999999</v>
      </c>
      <c r="DN123" s="27">
        <f>IF($O123&gt;=DN$1,$S123+$Y123,$Y123)</f>
        <v>445.94749999999999</v>
      </c>
      <c r="DO123" s="27">
        <f>IF($O123&gt;=DO$1,$S123+$Y123,$Y123)</f>
        <v>445.94749999999999</v>
      </c>
      <c r="DP123" s="27">
        <f>IF($O123&gt;=DP$1,$S123+$Y123,$Y123)</f>
        <v>445.94749999999999</v>
      </c>
      <c r="DQ123" s="27">
        <f>IF($O123&gt;=DQ$1,$S123+$Y123,$Y123)</f>
        <v>445.94749999999999</v>
      </c>
      <c r="DR123" s="27">
        <f>IF($O123&gt;=DR$1,$S123+$Y123,$Y123)</f>
        <v>445.94749999999999</v>
      </c>
      <c r="DS123" s="27">
        <f>IF($O123&gt;=DS$1,$S123+$Y123,$Y123)</f>
        <v>445.94749999999999</v>
      </c>
      <c r="DT123" s="27">
        <f>IF($O123&gt;=DT$1,$S123+$Y123,$Y123)</f>
        <v>445.94749999999999</v>
      </c>
      <c r="DU123" s="27">
        <f>IF($O123&gt;=DU$1,$S123+$Y123,$Y123)</f>
        <v>445.94749999999999</v>
      </c>
      <c r="DV123" s="27">
        <f>IF($O123&gt;=DV$1,$S123+$Y123,$Y123)</f>
        <v>445.94749999999999</v>
      </c>
      <c r="DW123" s="27">
        <f>IF($O123&gt;=DW$1,$S123+$Y123,$Y123)</f>
        <v>445.94749999999999</v>
      </c>
      <c r="DX123" s="27">
        <f>IF($O123&gt;=DX$1,$S123+$Y123,$Y123)</f>
        <v>445.94749999999999</v>
      </c>
      <c r="DY123" s="27">
        <f>IF($O123&gt;=DY$1,$S123+$Y123,$Y123)</f>
        <v>445.94749999999999</v>
      </c>
      <c r="DZ123" s="27">
        <f>IF($O123&gt;=DZ$1,$S123+$Y123,$Y123)</f>
        <v>445.94749999999999</v>
      </c>
      <c r="EA123" s="27">
        <f>IF($O123&gt;=EA$1,$S123+$Y123,$Y123)</f>
        <v>445.94749999999999</v>
      </c>
      <c r="EB123" s="27">
        <f>IF($O123&gt;=EB$1,$S123+$Y123,$Y123)</f>
        <v>445.94749999999999</v>
      </c>
      <c r="EC123" s="27">
        <f>IF($O123&gt;=EC$1,$S123+$Y123,$Y123)</f>
        <v>445.94749999999999</v>
      </c>
      <c r="ED123" s="27">
        <f>IF($O123&gt;=ED$1,$S123+$Y123,$Y123)</f>
        <v>445.94749999999999</v>
      </c>
      <c r="EE123" s="27">
        <f>IF($O123&gt;=EE$1,$S123+$Y123,$Y123)</f>
        <v>445.94749999999999</v>
      </c>
      <c r="EF123" s="27">
        <f>IF($O123&gt;=EF$1,$S123+$Y123,$Y123)</f>
        <v>445.94749999999999</v>
      </c>
      <c r="EG123" s="27">
        <f>IF($O123&gt;=EG$1,$S123+$Y123,$Y123)</f>
        <v>445.94749999999999</v>
      </c>
      <c r="EH123" s="27">
        <f>IF($O123&gt;=EH$1,$S123+$Y123,$Y123)</f>
        <v>445.94749999999999</v>
      </c>
      <c r="EI123" s="27">
        <f>IF($O123&gt;=EI$1,$S123+$Y123,$Y123)</f>
        <v>445.94749999999999</v>
      </c>
      <c r="EJ123" s="27">
        <f>IF($O123&gt;=EJ$1,$S123+$Y123,$Y123)</f>
        <v>445.94749999999999</v>
      </c>
      <c r="EK123" s="27">
        <f>IF($O123&gt;=EK$1,$S123+$Y123,$Y123)</f>
        <v>445.94749999999999</v>
      </c>
      <c r="EL123" s="27">
        <f>IF($O123&gt;=EL$1,$S123+$Y123,$Y123)</f>
        <v>445.94749999999999</v>
      </c>
      <c r="EM123" s="27">
        <f>IF($O123&gt;=EM$1,$S123+$Y123,$Y123)</f>
        <v>445.94749999999999</v>
      </c>
      <c r="EN123" s="27">
        <f>IF($O123&gt;=EN$1,$S123+$Y123,$Y123)</f>
        <v>445.94749999999999</v>
      </c>
      <c r="EO123" s="27">
        <f>IF($O123&gt;=EO$1,$S123+$Y123,$Y123)</f>
        <v>445.94749999999999</v>
      </c>
      <c r="EP123" s="27">
        <f>IF($O123&gt;=EP$1,$S123+$Y123,$Y123)</f>
        <v>445.94749999999999</v>
      </c>
      <c r="EQ123" s="27">
        <f>IF($O123&gt;=EQ$1,$S123+$Y123,$Y123)</f>
        <v>445.94749999999999</v>
      </c>
      <c r="ER123" s="27">
        <f>IF($O123&gt;=ER$1,$S123+$Y123,$Y123)</f>
        <v>445.94749999999999</v>
      </c>
      <c r="ES123" s="27">
        <f>IF($O123&gt;=ES$1,$S123+$Y123,$Y123)</f>
        <v>445.94749999999999</v>
      </c>
      <c r="ET123" s="27">
        <f>IF($O123&gt;=ET$1,$S123+$Y123,$Y123)</f>
        <v>445.94749999999999</v>
      </c>
      <c r="EU123" s="27">
        <f>IF($O123&gt;=EU$1,$S123+$Y123,$Y123)</f>
        <v>445.94749999999999</v>
      </c>
      <c r="EV123" s="27">
        <f>IF($O123&gt;=EV$1,$S123,0)</f>
        <v>445.94749999999999</v>
      </c>
      <c r="EW123" s="27">
        <f>IF($O123&gt;=EW$1,$S123,0)</f>
        <v>445.94749999999999</v>
      </c>
      <c r="EX123" s="27">
        <f>IF($O123&gt;=EX$1,$S123,0)</f>
        <v>445.94749999999999</v>
      </c>
      <c r="EY123" s="27">
        <f>IF($O123&gt;=EY$1,$S123,0)</f>
        <v>445.94749999999999</v>
      </c>
      <c r="EZ123" s="27">
        <f>IF($O123&gt;=EZ$1,$S123,0)</f>
        <v>445.94749999999999</v>
      </c>
      <c r="FA123" s="27">
        <f>IF($O123&gt;=FA$1,$S123,0)</f>
        <v>445.94749999999999</v>
      </c>
      <c r="FB123" s="27">
        <f>IF($O123&gt;=FB$1,$S123,0)</f>
        <v>445.94749999999999</v>
      </c>
      <c r="FC123" s="27">
        <f>IF($O123&gt;=FC$1,$S123,0)</f>
        <v>445.94749999999999</v>
      </c>
      <c r="FD123" s="27">
        <f>IF($O123&gt;=FD$1,$S123,0)</f>
        <v>445.94749999999999</v>
      </c>
      <c r="FE123" s="27">
        <f>IF($O123&gt;=FE$1,$S123,0)</f>
        <v>445.94749999999999</v>
      </c>
      <c r="FF123" s="27">
        <f>IF($O123&gt;=FF$1,$S123,0)</f>
        <v>445.94749999999999</v>
      </c>
      <c r="FG123" s="27">
        <f>IF($O123&gt;=FG$1,$S123,0)</f>
        <v>445.94749999999999</v>
      </c>
      <c r="FH123" s="27">
        <f>IF($O123&gt;=FH$1,$S123,0)</f>
        <v>445.94749999999999</v>
      </c>
      <c r="FI123" s="27">
        <f>IF($O123&gt;=FI$1,$S123,0)</f>
        <v>445.94749999999999</v>
      </c>
      <c r="FJ123" s="27">
        <f>IF($O123&gt;=FJ$1,$S123,0)</f>
        <v>445.94749999999999</v>
      </c>
      <c r="FK123" s="27">
        <f>IF($O123&gt;=FK$1,$S123,0)</f>
        <v>445.94749999999999</v>
      </c>
      <c r="FL123" s="27">
        <f>IF($O123&gt;=FL$1,$S123,0)</f>
        <v>445.94749999999999</v>
      </c>
      <c r="FM123" s="27">
        <f>IF($O123&gt;=FM$1,$S123,0)</f>
        <v>445.94749999999999</v>
      </c>
      <c r="FN123" s="27">
        <f>IF($O123&gt;=FN$1,$S123,0)</f>
        <v>445.94749999999999</v>
      </c>
      <c r="FO123" s="27">
        <f>IF($O123&gt;=FO$1,$S123,0)</f>
        <v>445.94749999999999</v>
      </c>
      <c r="FP123" s="27">
        <f>IF($O123&gt;=FP$1,$S123,0)</f>
        <v>445.94749999999999</v>
      </c>
      <c r="FQ123" s="27">
        <f>IF($O123&gt;=FQ$1,$S123,0)</f>
        <v>445.94749999999999</v>
      </c>
      <c r="FR123" s="27">
        <f>IF($O123&gt;=FR$1,$S123,0)</f>
        <v>445.94749999999999</v>
      </c>
      <c r="FS123" s="27">
        <f>IF($O123&gt;=FS$1,$S123,0)</f>
        <v>445.94749999999999</v>
      </c>
      <c r="FT123" s="27">
        <f>IF($O123&gt;=FT$1,$S123,0)</f>
        <v>445.94749999999999</v>
      </c>
      <c r="FU123" s="27">
        <f>IF($O123&gt;=FU$1,$S123,0)</f>
        <v>445.94749999999999</v>
      </c>
      <c r="FV123" s="27">
        <f>IF($O123&gt;=FV$1,$S123,0)</f>
        <v>445.94749999999999</v>
      </c>
      <c r="FW123" s="27">
        <f>IF($O123&gt;=FW$1,$S123,0)</f>
        <v>445.94749999999999</v>
      </c>
      <c r="FX123" s="27">
        <f>IF($O123&gt;=FX$1,$S123,0)</f>
        <v>445.94749999999999</v>
      </c>
      <c r="FY123" s="27">
        <f>IF($O123&gt;=FY$1,$S123,0)</f>
        <v>445.94749999999999</v>
      </c>
      <c r="FZ123" s="27">
        <f>IF($O123&gt;=FZ$1,$S123,0)</f>
        <v>0</v>
      </c>
      <c r="GA123" s="27">
        <f>IF($O123&gt;=GA$1,$S123,0)</f>
        <v>0</v>
      </c>
      <c r="GB123" s="27">
        <f>IF($O123&gt;=GB$1,$S123,0)</f>
        <v>0</v>
      </c>
      <c r="GC123" s="27">
        <f>IF($O123&gt;=GC$1,$S123,0)</f>
        <v>0</v>
      </c>
      <c r="GD123" s="27">
        <f>IF($O123&gt;=GD$1,$S123,0)</f>
        <v>0</v>
      </c>
      <c r="GE123" s="27">
        <f>IF($O123&gt;=GE$1,$S123,0)</f>
        <v>0</v>
      </c>
      <c r="GF123" s="27">
        <f>IF($O123&gt;=GF$1,$S123,0)</f>
        <v>0</v>
      </c>
      <c r="GG123" s="27">
        <f>IF($O123&gt;=GG$1,$S123,0)</f>
        <v>0</v>
      </c>
      <c r="GH123" s="27">
        <f>IF($O123&gt;=GH$1,$S123,0)</f>
        <v>0</v>
      </c>
      <c r="GI123" s="27">
        <f>IF($O123&gt;=GI$1,$S123,0)</f>
        <v>0</v>
      </c>
      <c r="GJ123" s="27">
        <f>IF($O123&gt;=GJ$1,$S123,0)</f>
        <v>0</v>
      </c>
      <c r="GK123" s="27">
        <f>IF($O123&gt;=GK$1,$S123,0)</f>
        <v>0</v>
      </c>
      <c r="GL123" s="27">
        <f>IF($O123&gt;=GL$1,$S123,0)</f>
        <v>0</v>
      </c>
      <c r="GM123" s="27">
        <f>IF($O123&gt;=GM$1,$S123,0)</f>
        <v>0</v>
      </c>
      <c r="GN123" s="27">
        <f>IF($O123&gt;=GN$1,$S123,0)</f>
        <v>0</v>
      </c>
      <c r="GO123" s="27">
        <f>IF($O123&gt;=GO$1,$S123,0)</f>
        <v>0</v>
      </c>
      <c r="GP123" s="27">
        <f>IF($O123&gt;=GP$1,$S123,0)</f>
        <v>0</v>
      </c>
      <c r="GQ123" s="27">
        <f>IF($O123&gt;=GQ$1,$S123,0)</f>
        <v>0</v>
      </c>
      <c r="GR123" s="27">
        <f>IF($O123&gt;=GR$1,$S123,0)</f>
        <v>0</v>
      </c>
      <c r="GS123" s="27">
        <f>IF($O123&gt;=GS$1,$S123,0)</f>
        <v>0</v>
      </c>
      <c r="GT123" s="27">
        <f>IF($O123&gt;=GT$1,$S123,0)</f>
        <v>0</v>
      </c>
      <c r="GU123" s="27">
        <f>IF($O123&gt;=GU$1,$S123,0)</f>
        <v>0</v>
      </c>
      <c r="GV123" s="27">
        <f>IF($O123&gt;=GV$1,$S123,0)</f>
        <v>0</v>
      </c>
      <c r="GW123" s="27">
        <f>IF($O123&gt;=GW$1,$S123,0)</f>
        <v>0</v>
      </c>
      <c r="GX123" s="27">
        <f>IF($O123&gt;=GX$1,$S123,0)</f>
        <v>0</v>
      </c>
      <c r="GY123" s="27">
        <f>IF($O123&gt;=GY$1,$S123,0)</f>
        <v>0</v>
      </c>
      <c r="GZ123" s="27">
        <f>IF($O123&gt;=GZ$1,$S123,0)</f>
        <v>0</v>
      </c>
      <c r="HA123" s="27">
        <f>IF($O123&gt;=HA$1,$S123,0)</f>
        <v>0</v>
      </c>
      <c r="HB123" s="27">
        <f>IF($O123&gt;=HB$1,$S123,0)</f>
        <v>0</v>
      </c>
      <c r="HC123" s="27">
        <f>IF($O123&gt;=HC$1,$S123,0)</f>
        <v>0</v>
      </c>
    </row>
    <row r="124" spans="1:211">
      <c r="A124" s="3">
        <v>60410</v>
      </c>
      <c r="B124" s="3" t="s">
        <v>242</v>
      </c>
      <c r="C124" s="3" t="s">
        <v>18</v>
      </c>
      <c r="D124" s="3">
        <v>58</v>
      </c>
      <c r="E124" s="4">
        <v>34652</v>
      </c>
      <c r="F124" s="5">
        <v>23.613698630136987</v>
      </c>
      <c r="G124" s="3" t="s">
        <v>99</v>
      </c>
      <c r="H124" s="4">
        <v>21917</v>
      </c>
      <c r="I124" s="9" t="s">
        <v>832</v>
      </c>
      <c r="J124" s="5">
        <v>1789.65</v>
      </c>
      <c r="K124" s="31">
        <v>310</v>
      </c>
      <c r="L124" s="32">
        <v>24</v>
      </c>
      <c r="M124" s="33">
        <f>VLOOKUP(L124,FIND,3,TRUE)</f>
        <v>1.3</v>
      </c>
      <c r="N124" s="32">
        <f>IF(L124&gt;30,180,VLOOKUP(L124,TEMPO,2,FALSE))</f>
        <v>144</v>
      </c>
      <c r="O124" s="32">
        <f>IF(R124&gt;0,4,N124)</f>
        <v>144</v>
      </c>
      <c r="P124" s="96">
        <f>J124*M124*L124</f>
        <v>55837.08</v>
      </c>
      <c r="Q124" s="96">
        <f>10934.45*2</f>
        <v>21868.9</v>
      </c>
      <c r="R124" s="96">
        <f>IF(P124&lt;=Q124,P124/4,0)</f>
        <v>0</v>
      </c>
      <c r="S124" s="5">
        <f>IF(P124&gt;=Q124,P124/N124,0)</f>
        <v>387.75749999999999</v>
      </c>
      <c r="T124" s="3"/>
      <c r="U124" s="3">
        <f>IF(T124="",1,0)</f>
        <v>1</v>
      </c>
      <c r="V124" s="3">
        <v>28</v>
      </c>
      <c r="W124" s="5">
        <v>0</v>
      </c>
      <c r="X124" s="5">
        <v>245.73</v>
      </c>
      <c r="Y124" s="5">
        <f>X124*W124</f>
        <v>0</v>
      </c>
      <c r="Z124" s="5">
        <v>400</v>
      </c>
      <c r="AA124" s="5">
        <f>S124+Y124+Z124</f>
        <v>787.75749999999994</v>
      </c>
      <c r="AB124" s="39">
        <f>(J124/12+J124/12*1.3333333333+450/12+J124/30*6/12+J124)*1.3+Y124+Z124+153.9</f>
        <v>3420.3544999935375</v>
      </c>
      <c r="AC124" s="39" t="s">
        <v>18</v>
      </c>
      <c r="AD124" s="39">
        <f>J124*1.3+400+153.9</f>
        <v>2880.4450000000002</v>
      </c>
      <c r="AE124" s="39">
        <f>SUMIFS('CUSTO MENSAL FUNC NOVO'!H:H,'CUSTO MENSAL FUNC NOVO'!A:A,'VALORES MENSAIS'!AC124)</f>
        <v>1902.2210000000002</v>
      </c>
      <c r="AF124" s="27">
        <f>IF($R124&gt;0,$R124,$S124)+$Y124+$Z124</f>
        <v>787.75749999999994</v>
      </c>
      <c r="AG124" s="27">
        <f>IF($R124&gt;0,$R124,$S124)+$Y124+$Z124</f>
        <v>787.75749999999994</v>
      </c>
      <c r="AH124" s="27">
        <f>IF($R124&gt;0,$R124,$S124)+$Y124+$Z124</f>
        <v>787.75749999999994</v>
      </c>
      <c r="AI124" s="27">
        <f>IF($R124&gt;0,$R124,$S124)+$Y124+$Z124</f>
        <v>787.75749999999994</v>
      </c>
      <c r="AJ124" s="27">
        <f>IF($O124&gt;=AJ$1,$S124+$Y124+$Z124,$Y124+$Z124)</f>
        <v>787.75749999999994</v>
      </c>
      <c r="AK124" s="27">
        <f>IF($O124&gt;=AK$1,$S124+$Y124+$Z124,$Y124+$Z124)</f>
        <v>787.75749999999994</v>
      </c>
      <c r="AL124" s="27">
        <f>IF($O124&gt;=AL$1,$S124+$Y124+$Z124,$Y124+$Z124)</f>
        <v>787.75749999999994</v>
      </c>
      <c r="AM124" s="27">
        <f>IF($O124&gt;=AM$1,$S124+$Y124+$Z124,$Y124+$Z124)</f>
        <v>787.75749999999994</v>
      </c>
      <c r="AN124" s="27">
        <f>IF($O124&gt;=AN$1,$S124+$Y124+$Z124,$Y124+$Z124)</f>
        <v>787.75749999999994</v>
      </c>
      <c r="AO124" s="27">
        <f>IF($O124&gt;=AO$1,$S124+$Y124+$Z124,$Y124+$Z124)</f>
        <v>787.75749999999994</v>
      </c>
      <c r="AP124" s="27">
        <f>IF($O124&gt;=AP$1,$S124+$Y124+$Z124,$Y124+$Z124)</f>
        <v>787.75749999999994</v>
      </c>
      <c r="AQ124" s="27">
        <f>IF($O124&gt;=AQ$1,$S124+$Y124+$Z124,$Y124+$Z124)</f>
        <v>787.75749999999994</v>
      </c>
      <c r="AR124" s="27">
        <f>IF($O124&gt;=AR$1,$S124+$Y124+$Z124,$Y124+$Z124)</f>
        <v>787.75749999999994</v>
      </c>
      <c r="AS124" s="27">
        <f>IF($O124&gt;=AS$1,$S124+$Y124+$Z124,$Y124+$Z124)</f>
        <v>787.75749999999994</v>
      </c>
      <c r="AT124" s="27">
        <f>IF($O124&gt;=AT$1,$S124+$Y124+$Z124,$Y124+$Z124)</f>
        <v>787.75749999999994</v>
      </c>
      <c r="AU124" s="27">
        <f>IF($O124&gt;=AU$1,$S124+$Y124+$Z124,$Y124+$Z124)</f>
        <v>787.75749999999994</v>
      </c>
      <c r="AV124" s="27">
        <f>IF($O124&gt;=AV$1,$S124+$Y124+$Z124,$Y124+$Z124)</f>
        <v>787.75749999999994</v>
      </c>
      <c r="AW124" s="27">
        <f>IF($O124&gt;=AW$1,$S124+$Y124+$Z124,$Y124+$Z124)</f>
        <v>787.75749999999994</v>
      </c>
      <c r="AX124" s="27">
        <f>IF($O124&gt;=AX$1,$S124+$Y124+$Z124,$Y124+$Z124)</f>
        <v>787.75749999999994</v>
      </c>
      <c r="AY124" s="27">
        <f>IF($O124&gt;=AY$1,$S124+$Y124+$Z124,$Y124+$Z124)</f>
        <v>787.75749999999994</v>
      </c>
      <c r="AZ124" s="27">
        <f>IF($O124&gt;=AZ$1,$S124+$Y124+$Z124,$Y124+$Z124)</f>
        <v>787.75749999999994</v>
      </c>
      <c r="BA124" s="27">
        <f>IF($O124&gt;=BA$1,$S124+$Y124+$Z124,$Y124+$Z124)</f>
        <v>787.75749999999994</v>
      </c>
      <c r="BB124" s="27">
        <f>IF($O124&gt;=BB$1,$S124+$Y124+$Z124,$Y124+$Z124)</f>
        <v>787.75749999999994</v>
      </c>
      <c r="BC124" s="27">
        <f>IF($O124&gt;=BC$1,$S124+$Y124+$Z124,$Y124+$Z124)</f>
        <v>787.75749999999994</v>
      </c>
      <c r="BD124" s="27">
        <f>IF($O124&gt;=BD$1,$S124+$Y124+$Z124,$Y124+$Z124)</f>
        <v>787.75749999999994</v>
      </c>
      <c r="BE124" s="27">
        <f>IF($O124&gt;=BE$1,$S124+$Y124+$Z124,$Y124+$Z124)</f>
        <v>787.75749999999994</v>
      </c>
      <c r="BF124" s="27">
        <f>IF($O124&gt;=BF$1,$S124+$Y124+$Z124,$Y124+$Z124)</f>
        <v>787.75749999999994</v>
      </c>
      <c r="BG124" s="27">
        <f>IF($O124&gt;=BG$1,$S124+$Y124+$Z124,$Y124+$Z124)</f>
        <v>787.75749999999994</v>
      </c>
      <c r="BH124" s="27">
        <f>IF($O124&gt;=BH$1,$S124+$Y124+$Z124,$Y124+$Z124)</f>
        <v>787.75749999999994</v>
      </c>
      <c r="BI124" s="27">
        <f>IF($O124&gt;=BI$1,$S124+$Y124+$Z124,$Y124+$Z124)</f>
        <v>787.75749999999994</v>
      </c>
      <c r="BJ124" s="27">
        <f>IF($O124&gt;=BJ$1,$S124+$Y124+$Z124,$Y124+$Z124)</f>
        <v>787.75749999999994</v>
      </c>
      <c r="BK124" s="27">
        <f>IF($O124&gt;=BK$1,$S124+$Y124+$Z124,$Y124+$Z124)</f>
        <v>787.75749999999994</v>
      </c>
      <c r="BL124" s="27">
        <f>IF($O124&gt;=BL$1,$S124+$Y124+$Z124,$Y124+$Z124)</f>
        <v>787.75749999999994</v>
      </c>
      <c r="BM124" s="27">
        <f>IF($O124&gt;=BM$1,$S124+$Y124+$Z124,$Y124+$Z124)</f>
        <v>787.75749999999994</v>
      </c>
      <c r="BN124" s="27">
        <f>IF($O124&gt;=BN$1,$S124+$Y124+$Z124,$Y124+$Z124)</f>
        <v>787.75749999999994</v>
      </c>
      <c r="BO124" s="27">
        <f>IF($O124&gt;=BO$1,$S124+$Y124+$Z124,$Y124+$Z124)</f>
        <v>787.75749999999994</v>
      </c>
      <c r="BP124" s="27">
        <f>IF($O124&gt;=BP$1,$S124+$Y124+$Z124,$Y124+$Z124)</f>
        <v>787.75749999999994</v>
      </c>
      <c r="BQ124" s="27">
        <f>IF($O124&gt;=BQ$1,$S124+$Y124+$Z124,$Y124+$Z124)</f>
        <v>787.75749999999994</v>
      </c>
      <c r="BR124" s="27">
        <f>IF($O124&gt;=BR$1,$S124+$Y124+$Z124,$Y124+$Z124)</f>
        <v>787.75749999999994</v>
      </c>
      <c r="BS124" s="27">
        <f>IF($O124&gt;=BS$1,$S124+$Y124+$Z124,$Y124+$Z124)</f>
        <v>787.75749999999994</v>
      </c>
      <c r="BT124" s="27">
        <f>IF($O124&gt;=BT$1,$S124+$Y124+$Z124,$Y124+$Z124)</f>
        <v>787.75749999999994</v>
      </c>
      <c r="BU124" s="27">
        <f>IF($O124&gt;=BU$1,$S124+$Y124+$Z124,$Y124+$Z124)</f>
        <v>787.75749999999994</v>
      </c>
      <c r="BV124" s="27">
        <f>IF($O124&gt;=BV$1,$S124+$Y124+$Z124,$Y124+$Z124)</f>
        <v>787.75749999999994</v>
      </c>
      <c r="BW124" s="27">
        <f>IF($O124&gt;=BW$1,$S124+$Y124+$Z124,$Y124+$Z124)</f>
        <v>787.75749999999994</v>
      </c>
      <c r="BX124" s="27">
        <f>IF($O124&gt;=BX$1,$S124+$Y124+$Z124,$Y124+$Z124)</f>
        <v>787.75749999999994</v>
      </c>
      <c r="BY124" s="27">
        <f>IF($O124&gt;=BY$1,$S124+$Y124+$Z124,$Y124+$Z124)</f>
        <v>787.75749999999994</v>
      </c>
      <c r="BZ124" s="27">
        <f>IF($O124&gt;=BZ$1,$S124+$Y124+$Z124,$Y124+$Z124)</f>
        <v>787.75749999999994</v>
      </c>
      <c r="CA124" s="27">
        <f>IF($O124&gt;=CA$1,$S124+$Y124+$Z124,$Y124+$Z124)</f>
        <v>787.75749999999994</v>
      </c>
      <c r="CB124" s="27">
        <f>IF($O124&gt;=CB$1,$S124+$Y124+$Z124,$Y124+$Z124)</f>
        <v>787.75749999999994</v>
      </c>
      <c r="CC124" s="27">
        <f>IF($O124&gt;=CC$1,$S124+$Y124+$Z124,$Y124+$Z124)</f>
        <v>787.75749999999994</v>
      </c>
      <c r="CD124" s="27">
        <f>IF($O124&gt;=CD$1,$S124+$Y124+$Z124,$Y124+$Z124)</f>
        <v>787.75749999999994</v>
      </c>
      <c r="CE124" s="27">
        <f>IF($O124&gt;=CE$1,$S124+$Y124+$Z124,$Y124+$Z124)</f>
        <v>787.75749999999994</v>
      </c>
      <c r="CF124" s="27">
        <f>IF($O124&gt;=CF$1,$S124+$Y124+$Z124,$Y124+$Z124)</f>
        <v>787.75749999999994</v>
      </c>
      <c r="CG124" s="27">
        <f>IF($O124&gt;=CG$1,$S124+$Y124+$Z124,$Y124+$Z124)</f>
        <v>787.75749999999994</v>
      </c>
      <c r="CH124" s="27">
        <f>IF($O124&gt;=CH$1,$S124+$Y124+$Z124,$Y124+$Z124)</f>
        <v>787.75749999999994</v>
      </c>
      <c r="CI124" s="27">
        <f>IF($O124&gt;=CI$1,$S124+$Y124+$Z124,$Y124+$Z124)</f>
        <v>787.75749999999994</v>
      </c>
      <c r="CJ124" s="27">
        <f>IF($O124&gt;=CJ$1,$S124+$Y124+$Z124,$Y124+$Z124)</f>
        <v>787.75749999999994</v>
      </c>
      <c r="CK124" s="27">
        <f>IF($O124&gt;=CK$1,$S124+$Y124+$Z124,$Y124+$Z124)</f>
        <v>787.75749999999994</v>
      </c>
      <c r="CL124" s="27">
        <f>IF($O124&gt;=CL$1,$S124+$Y124+$Z124,$Y124+$Z124)</f>
        <v>787.75749999999994</v>
      </c>
      <c r="CM124" s="27">
        <f>IF($O124&gt;=CM$1,$S124+$Y124+$Z124,$Y124+$Z124)</f>
        <v>787.75749999999994</v>
      </c>
      <c r="CN124" s="27">
        <f>IF($O124&gt;=CN$1,$S124+$Y124,$Y124)</f>
        <v>387.75749999999999</v>
      </c>
      <c r="CO124" s="27">
        <f>IF($O124&gt;=CO$1,$S124+$Y124,$Y124)</f>
        <v>387.75749999999999</v>
      </c>
      <c r="CP124" s="27">
        <f>IF($O124&gt;=CP$1,$S124+$Y124,$Y124)</f>
        <v>387.75749999999999</v>
      </c>
      <c r="CQ124" s="27">
        <f>IF($O124&gt;=CQ$1,$S124+$Y124,$Y124)</f>
        <v>387.75749999999999</v>
      </c>
      <c r="CR124" s="27">
        <f>IF($O124&gt;=CR$1,$S124+$Y124,$Y124)</f>
        <v>387.75749999999999</v>
      </c>
      <c r="CS124" s="27">
        <f>IF($O124&gt;=CS$1,$S124+$Y124,$Y124)</f>
        <v>387.75749999999999</v>
      </c>
      <c r="CT124" s="27">
        <f>IF($O124&gt;=CT$1,$S124+$Y124,$Y124)</f>
        <v>387.75749999999999</v>
      </c>
      <c r="CU124" s="27">
        <f>IF($O124&gt;=CU$1,$S124+$Y124,$Y124)</f>
        <v>387.75749999999999</v>
      </c>
      <c r="CV124" s="27">
        <f>IF($O124&gt;=CV$1,$S124+$Y124,$Y124)</f>
        <v>387.75749999999999</v>
      </c>
      <c r="CW124" s="27">
        <f>IF($O124&gt;=CW$1,$S124+$Y124,$Y124)</f>
        <v>387.75749999999999</v>
      </c>
      <c r="CX124" s="27">
        <f>IF($O124&gt;=CX$1,$S124+$Y124,$Y124)</f>
        <v>387.75749999999999</v>
      </c>
      <c r="CY124" s="27">
        <f>IF($O124&gt;=CY$1,$S124+$Y124,$Y124)</f>
        <v>387.75749999999999</v>
      </c>
      <c r="CZ124" s="27">
        <f>IF($O124&gt;=CZ$1,$S124+$Y124,$Y124)</f>
        <v>387.75749999999999</v>
      </c>
      <c r="DA124" s="27">
        <f>IF($O124&gt;=DA$1,$S124+$Y124,$Y124)</f>
        <v>387.75749999999999</v>
      </c>
      <c r="DB124" s="27">
        <f>IF($O124&gt;=DB$1,$S124+$Y124,$Y124)</f>
        <v>387.75749999999999</v>
      </c>
      <c r="DC124" s="27">
        <f>IF($O124&gt;=DC$1,$S124+$Y124,$Y124)</f>
        <v>387.75749999999999</v>
      </c>
      <c r="DD124" s="27">
        <f>IF($O124&gt;=DD$1,$S124+$Y124,$Y124)</f>
        <v>387.75749999999999</v>
      </c>
      <c r="DE124" s="27">
        <f>IF($O124&gt;=DE$1,$S124+$Y124,$Y124)</f>
        <v>387.75749999999999</v>
      </c>
      <c r="DF124" s="27">
        <f>IF($O124&gt;=DF$1,$S124+$Y124,$Y124)</f>
        <v>387.75749999999999</v>
      </c>
      <c r="DG124" s="27">
        <f>IF($O124&gt;=DG$1,$S124+$Y124,$Y124)</f>
        <v>387.75749999999999</v>
      </c>
      <c r="DH124" s="27">
        <f>IF($O124&gt;=DH$1,$S124+$Y124,$Y124)</f>
        <v>387.75749999999999</v>
      </c>
      <c r="DI124" s="27">
        <f>IF($O124&gt;=DI$1,$S124+$Y124,$Y124)</f>
        <v>387.75749999999999</v>
      </c>
      <c r="DJ124" s="27">
        <f>IF($O124&gt;=DJ$1,$S124+$Y124,$Y124)</f>
        <v>387.75749999999999</v>
      </c>
      <c r="DK124" s="27">
        <f>IF($O124&gt;=DK$1,$S124+$Y124,$Y124)</f>
        <v>387.75749999999999</v>
      </c>
      <c r="DL124" s="27">
        <f>IF($O124&gt;=DL$1,$S124+$Y124,$Y124)</f>
        <v>387.75749999999999</v>
      </c>
      <c r="DM124" s="27">
        <f>IF($O124&gt;=DM$1,$S124+$Y124,$Y124)</f>
        <v>387.75749999999999</v>
      </c>
      <c r="DN124" s="27">
        <f>IF($O124&gt;=DN$1,$S124+$Y124,$Y124)</f>
        <v>387.75749999999999</v>
      </c>
      <c r="DO124" s="27">
        <f>IF($O124&gt;=DO$1,$S124+$Y124,$Y124)</f>
        <v>387.75749999999999</v>
      </c>
      <c r="DP124" s="27">
        <f>IF($O124&gt;=DP$1,$S124+$Y124,$Y124)</f>
        <v>387.75749999999999</v>
      </c>
      <c r="DQ124" s="27">
        <f>IF($O124&gt;=DQ$1,$S124+$Y124,$Y124)</f>
        <v>387.75749999999999</v>
      </c>
      <c r="DR124" s="27">
        <f>IF($O124&gt;=DR$1,$S124+$Y124,$Y124)</f>
        <v>387.75749999999999</v>
      </c>
      <c r="DS124" s="27">
        <f>IF($O124&gt;=DS$1,$S124+$Y124,$Y124)</f>
        <v>387.75749999999999</v>
      </c>
      <c r="DT124" s="27">
        <f>IF($O124&gt;=DT$1,$S124+$Y124,$Y124)</f>
        <v>387.75749999999999</v>
      </c>
      <c r="DU124" s="27">
        <f>IF($O124&gt;=DU$1,$S124+$Y124,$Y124)</f>
        <v>387.75749999999999</v>
      </c>
      <c r="DV124" s="27">
        <f>IF($O124&gt;=DV$1,$S124+$Y124,$Y124)</f>
        <v>387.75749999999999</v>
      </c>
      <c r="DW124" s="27">
        <f>IF($O124&gt;=DW$1,$S124+$Y124,$Y124)</f>
        <v>387.75749999999999</v>
      </c>
      <c r="DX124" s="27">
        <f>IF($O124&gt;=DX$1,$S124+$Y124,$Y124)</f>
        <v>387.75749999999999</v>
      </c>
      <c r="DY124" s="27">
        <f>IF($O124&gt;=DY$1,$S124+$Y124,$Y124)</f>
        <v>387.75749999999999</v>
      </c>
      <c r="DZ124" s="27">
        <f>IF($O124&gt;=DZ$1,$S124+$Y124,$Y124)</f>
        <v>387.75749999999999</v>
      </c>
      <c r="EA124" s="27">
        <f>IF($O124&gt;=EA$1,$S124+$Y124,$Y124)</f>
        <v>387.75749999999999</v>
      </c>
      <c r="EB124" s="27">
        <f>IF($O124&gt;=EB$1,$S124+$Y124,$Y124)</f>
        <v>387.75749999999999</v>
      </c>
      <c r="EC124" s="27">
        <f>IF($O124&gt;=EC$1,$S124+$Y124,$Y124)</f>
        <v>387.75749999999999</v>
      </c>
      <c r="ED124" s="27">
        <f>IF($O124&gt;=ED$1,$S124+$Y124,$Y124)</f>
        <v>387.75749999999999</v>
      </c>
      <c r="EE124" s="27">
        <f>IF($O124&gt;=EE$1,$S124+$Y124,$Y124)</f>
        <v>387.75749999999999</v>
      </c>
      <c r="EF124" s="27">
        <f>IF($O124&gt;=EF$1,$S124+$Y124,$Y124)</f>
        <v>387.75749999999999</v>
      </c>
      <c r="EG124" s="27">
        <f>IF($O124&gt;=EG$1,$S124+$Y124,$Y124)</f>
        <v>387.75749999999999</v>
      </c>
      <c r="EH124" s="27">
        <f>IF($O124&gt;=EH$1,$S124+$Y124,$Y124)</f>
        <v>387.75749999999999</v>
      </c>
      <c r="EI124" s="27">
        <f>IF($O124&gt;=EI$1,$S124+$Y124,$Y124)</f>
        <v>387.75749999999999</v>
      </c>
      <c r="EJ124" s="27">
        <f>IF($O124&gt;=EJ$1,$S124+$Y124,$Y124)</f>
        <v>387.75749999999999</v>
      </c>
      <c r="EK124" s="27">
        <f>IF($O124&gt;=EK$1,$S124+$Y124,$Y124)</f>
        <v>387.75749999999999</v>
      </c>
      <c r="EL124" s="27">
        <f>IF($O124&gt;=EL$1,$S124+$Y124,$Y124)</f>
        <v>387.75749999999999</v>
      </c>
      <c r="EM124" s="27">
        <f>IF($O124&gt;=EM$1,$S124+$Y124,$Y124)</f>
        <v>387.75749999999999</v>
      </c>
      <c r="EN124" s="27">
        <f>IF($O124&gt;=EN$1,$S124+$Y124,$Y124)</f>
        <v>387.75749999999999</v>
      </c>
      <c r="EO124" s="27">
        <f>IF($O124&gt;=EO$1,$S124+$Y124,$Y124)</f>
        <v>387.75749999999999</v>
      </c>
      <c r="EP124" s="27">
        <f>IF($O124&gt;=EP$1,$S124+$Y124,$Y124)</f>
        <v>387.75749999999999</v>
      </c>
      <c r="EQ124" s="27">
        <f>IF($O124&gt;=EQ$1,$S124+$Y124,$Y124)</f>
        <v>387.75749999999999</v>
      </c>
      <c r="ER124" s="27">
        <f>IF($O124&gt;=ER$1,$S124+$Y124,$Y124)</f>
        <v>387.75749999999999</v>
      </c>
      <c r="ES124" s="27">
        <f>IF($O124&gt;=ES$1,$S124+$Y124,$Y124)</f>
        <v>387.75749999999999</v>
      </c>
      <c r="ET124" s="27">
        <f>IF($O124&gt;=ET$1,$S124+$Y124,$Y124)</f>
        <v>387.75749999999999</v>
      </c>
      <c r="EU124" s="27">
        <f>IF($O124&gt;=EU$1,$S124+$Y124,$Y124)</f>
        <v>387.75749999999999</v>
      </c>
      <c r="EV124" s="27">
        <f>IF($O124&gt;=EV$1,$S124,0)</f>
        <v>387.75749999999999</v>
      </c>
      <c r="EW124" s="27">
        <f>IF($O124&gt;=EW$1,$S124,0)</f>
        <v>387.75749999999999</v>
      </c>
      <c r="EX124" s="27">
        <f>IF($O124&gt;=EX$1,$S124,0)</f>
        <v>387.75749999999999</v>
      </c>
      <c r="EY124" s="27">
        <f>IF($O124&gt;=EY$1,$S124,0)</f>
        <v>387.75749999999999</v>
      </c>
      <c r="EZ124" s="27">
        <f>IF($O124&gt;=EZ$1,$S124,0)</f>
        <v>387.75749999999999</v>
      </c>
      <c r="FA124" s="27">
        <f>IF($O124&gt;=FA$1,$S124,0)</f>
        <v>387.75749999999999</v>
      </c>
      <c r="FB124" s="27">
        <f>IF($O124&gt;=FB$1,$S124,0)</f>
        <v>387.75749999999999</v>
      </c>
      <c r="FC124" s="27">
        <f>IF($O124&gt;=FC$1,$S124,0)</f>
        <v>387.75749999999999</v>
      </c>
      <c r="FD124" s="27">
        <f>IF($O124&gt;=FD$1,$S124,0)</f>
        <v>387.75749999999999</v>
      </c>
      <c r="FE124" s="27">
        <f>IF($O124&gt;=FE$1,$S124,0)</f>
        <v>387.75749999999999</v>
      </c>
      <c r="FF124" s="27">
        <f>IF($O124&gt;=FF$1,$S124,0)</f>
        <v>387.75749999999999</v>
      </c>
      <c r="FG124" s="27">
        <f>IF($O124&gt;=FG$1,$S124,0)</f>
        <v>387.75749999999999</v>
      </c>
      <c r="FH124" s="27">
        <f>IF($O124&gt;=FH$1,$S124,0)</f>
        <v>387.75749999999999</v>
      </c>
      <c r="FI124" s="27">
        <f>IF($O124&gt;=FI$1,$S124,0)</f>
        <v>387.75749999999999</v>
      </c>
      <c r="FJ124" s="27">
        <f>IF($O124&gt;=FJ$1,$S124,0)</f>
        <v>387.75749999999999</v>
      </c>
      <c r="FK124" s="27">
        <f>IF($O124&gt;=FK$1,$S124,0)</f>
        <v>387.75749999999999</v>
      </c>
      <c r="FL124" s="27">
        <f>IF($O124&gt;=FL$1,$S124,0)</f>
        <v>387.75749999999999</v>
      </c>
      <c r="FM124" s="27">
        <f>IF($O124&gt;=FM$1,$S124,0)</f>
        <v>387.75749999999999</v>
      </c>
      <c r="FN124" s="27">
        <f>IF($O124&gt;=FN$1,$S124,0)</f>
        <v>387.75749999999999</v>
      </c>
      <c r="FO124" s="27">
        <f>IF($O124&gt;=FO$1,$S124,0)</f>
        <v>387.75749999999999</v>
      </c>
      <c r="FP124" s="27">
        <f>IF($O124&gt;=FP$1,$S124,0)</f>
        <v>387.75749999999999</v>
      </c>
      <c r="FQ124" s="27">
        <f>IF($O124&gt;=FQ$1,$S124,0)</f>
        <v>387.75749999999999</v>
      </c>
      <c r="FR124" s="27">
        <f>IF($O124&gt;=FR$1,$S124,0)</f>
        <v>387.75749999999999</v>
      </c>
      <c r="FS124" s="27">
        <f>IF($O124&gt;=FS$1,$S124,0)</f>
        <v>387.75749999999999</v>
      </c>
      <c r="FT124" s="27">
        <f>IF($O124&gt;=FT$1,$S124,0)</f>
        <v>0</v>
      </c>
      <c r="FU124" s="27">
        <f>IF($O124&gt;=FU$1,$S124,0)</f>
        <v>0</v>
      </c>
      <c r="FV124" s="27">
        <f>IF($O124&gt;=FV$1,$S124,0)</f>
        <v>0</v>
      </c>
      <c r="FW124" s="27">
        <f>IF($O124&gt;=FW$1,$S124,0)</f>
        <v>0</v>
      </c>
      <c r="FX124" s="27">
        <f>IF($O124&gt;=FX$1,$S124,0)</f>
        <v>0</v>
      </c>
      <c r="FY124" s="27">
        <f>IF($O124&gt;=FY$1,$S124,0)</f>
        <v>0</v>
      </c>
      <c r="FZ124" s="27">
        <f>IF($O124&gt;=FZ$1,$S124,0)</f>
        <v>0</v>
      </c>
      <c r="GA124" s="27">
        <f>IF($O124&gt;=GA$1,$S124,0)</f>
        <v>0</v>
      </c>
      <c r="GB124" s="27">
        <f>IF($O124&gt;=GB$1,$S124,0)</f>
        <v>0</v>
      </c>
      <c r="GC124" s="27">
        <f>IF($O124&gt;=GC$1,$S124,0)</f>
        <v>0</v>
      </c>
      <c r="GD124" s="27">
        <f>IF($O124&gt;=GD$1,$S124,0)</f>
        <v>0</v>
      </c>
      <c r="GE124" s="27">
        <f>IF($O124&gt;=GE$1,$S124,0)</f>
        <v>0</v>
      </c>
      <c r="GF124" s="27">
        <f>IF($O124&gt;=GF$1,$S124,0)</f>
        <v>0</v>
      </c>
      <c r="GG124" s="27">
        <f>IF($O124&gt;=GG$1,$S124,0)</f>
        <v>0</v>
      </c>
      <c r="GH124" s="27">
        <f>IF($O124&gt;=GH$1,$S124,0)</f>
        <v>0</v>
      </c>
      <c r="GI124" s="27">
        <f>IF($O124&gt;=GI$1,$S124,0)</f>
        <v>0</v>
      </c>
      <c r="GJ124" s="27">
        <f>IF($O124&gt;=GJ$1,$S124,0)</f>
        <v>0</v>
      </c>
      <c r="GK124" s="27">
        <f>IF($O124&gt;=GK$1,$S124,0)</f>
        <v>0</v>
      </c>
      <c r="GL124" s="27">
        <f>IF($O124&gt;=GL$1,$S124,0)</f>
        <v>0</v>
      </c>
      <c r="GM124" s="27">
        <f>IF($O124&gt;=GM$1,$S124,0)</f>
        <v>0</v>
      </c>
      <c r="GN124" s="27">
        <f>IF($O124&gt;=GN$1,$S124,0)</f>
        <v>0</v>
      </c>
      <c r="GO124" s="27">
        <f>IF($O124&gt;=GO$1,$S124,0)</f>
        <v>0</v>
      </c>
      <c r="GP124" s="27">
        <f>IF($O124&gt;=GP$1,$S124,0)</f>
        <v>0</v>
      </c>
      <c r="GQ124" s="27">
        <f>IF($O124&gt;=GQ$1,$S124,0)</f>
        <v>0</v>
      </c>
      <c r="GR124" s="27">
        <f>IF($O124&gt;=GR$1,$S124,0)</f>
        <v>0</v>
      </c>
      <c r="GS124" s="27">
        <f>IF($O124&gt;=GS$1,$S124,0)</f>
        <v>0</v>
      </c>
      <c r="GT124" s="27">
        <f>IF($O124&gt;=GT$1,$S124,0)</f>
        <v>0</v>
      </c>
      <c r="GU124" s="27">
        <f>IF($O124&gt;=GU$1,$S124,0)</f>
        <v>0</v>
      </c>
      <c r="GV124" s="27">
        <f>IF($O124&gt;=GV$1,$S124,0)</f>
        <v>0</v>
      </c>
      <c r="GW124" s="27">
        <f>IF($O124&gt;=GW$1,$S124,0)</f>
        <v>0</v>
      </c>
      <c r="GX124" s="27">
        <f>IF($O124&gt;=GX$1,$S124,0)</f>
        <v>0</v>
      </c>
      <c r="GY124" s="27">
        <f>IF($O124&gt;=GY$1,$S124,0)</f>
        <v>0</v>
      </c>
      <c r="GZ124" s="27">
        <f>IF($O124&gt;=GZ$1,$S124,0)</f>
        <v>0</v>
      </c>
      <c r="HA124" s="27">
        <f>IF($O124&gt;=HA$1,$S124,0)</f>
        <v>0</v>
      </c>
      <c r="HB124" s="27">
        <f>IF($O124&gt;=HB$1,$S124,0)</f>
        <v>0</v>
      </c>
      <c r="HC124" s="27">
        <f>IF($O124&gt;=HC$1,$S124,0)</f>
        <v>0</v>
      </c>
    </row>
    <row r="125" spans="1:211">
      <c r="A125" s="3">
        <v>5975</v>
      </c>
      <c r="B125" s="3" t="s">
        <v>408</v>
      </c>
      <c r="C125" s="3" t="s">
        <v>104</v>
      </c>
      <c r="D125" s="3">
        <v>57</v>
      </c>
      <c r="E125" s="4">
        <v>30641</v>
      </c>
      <c r="F125" s="5">
        <v>34.602739726027394</v>
      </c>
      <c r="G125" s="3" t="s">
        <v>99</v>
      </c>
      <c r="H125" s="4">
        <v>22550</v>
      </c>
      <c r="I125" s="9" t="s">
        <v>832</v>
      </c>
      <c r="J125" s="5">
        <v>1791.58</v>
      </c>
      <c r="K125" s="31">
        <v>310</v>
      </c>
      <c r="L125" s="32">
        <v>35</v>
      </c>
      <c r="M125" s="33">
        <f>VLOOKUP(L125,FIND,3,TRUE)</f>
        <v>1.5</v>
      </c>
      <c r="N125" s="32">
        <f>IF(L125&gt;30,180,VLOOKUP(L125,TEMPO,2,FALSE))</f>
        <v>180</v>
      </c>
      <c r="O125" s="32">
        <f>IF(R125&gt;0,4,N125)</f>
        <v>180</v>
      </c>
      <c r="P125" s="96">
        <f>J125*M125*L125</f>
        <v>94057.95</v>
      </c>
      <c r="Q125" s="96">
        <f>10934.45*2</f>
        <v>21868.9</v>
      </c>
      <c r="R125" s="96">
        <f>IF(P125&lt;=Q125,P125/4,0)</f>
        <v>0</v>
      </c>
      <c r="S125" s="5">
        <f>IF(P125&gt;=Q125,P125/N125,0)</f>
        <v>522.54416666666668</v>
      </c>
      <c r="T125" s="3"/>
      <c r="U125" s="3">
        <f>IF(T125="",1,0)</f>
        <v>1</v>
      </c>
      <c r="V125" s="3">
        <v>330</v>
      </c>
      <c r="W125" s="5">
        <v>0</v>
      </c>
      <c r="X125" s="5">
        <v>245.73</v>
      </c>
      <c r="Y125" s="5">
        <f>X125*W125</f>
        <v>0</v>
      </c>
      <c r="Z125" s="5">
        <v>400</v>
      </c>
      <c r="AA125" s="5">
        <f>S125+Y125+Z125</f>
        <v>922.54416666666668</v>
      </c>
      <c r="AB125" s="39">
        <f>(J125/12+J125/12*1.3333333333+450/12+J125/30*6/12+J125)*1.3+Y125+Z125+153.9</f>
        <v>3423.3931777713083</v>
      </c>
      <c r="AC125" s="39" t="s">
        <v>104</v>
      </c>
      <c r="AD125" s="39">
        <f>J125*1.3+400+153.9</f>
        <v>2882.9540000000002</v>
      </c>
      <c r="AE125" s="39">
        <f>SUMIFS('CUSTO MENSAL FUNC NOVO'!H:H,'CUSTO MENSAL FUNC NOVO'!A:A,'VALORES MENSAIS'!AC125)</f>
        <v>2035.3799999999999</v>
      </c>
      <c r="AF125" s="27">
        <f>IF($R125&gt;0,$R125,$S125)+$Y125+$Z125</f>
        <v>922.54416666666668</v>
      </c>
      <c r="AG125" s="27">
        <f>IF($R125&gt;0,$R125,$S125)+$Y125+$Z125</f>
        <v>922.54416666666668</v>
      </c>
      <c r="AH125" s="27">
        <f>IF($R125&gt;0,$R125,$S125)+$Y125+$Z125</f>
        <v>922.54416666666668</v>
      </c>
      <c r="AI125" s="27">
        <f>IF($R125&gt;0,$R125,$S125)+$Y125+$Z125</f>
        <v>922.54416666666668</v>
      </c>
      <c r="AJ125" s="27">
        <f>IF($O125&gt;=AJ$1,$S125+$Y125+$Z125,$Y125+$Z125)</f>
        <v>922.54416666666668</v>
      </c>
      <c r="AK125" s="27">
        <f>IF($O125&gt;=AK$1,$S125+$Y125+$Z125,$Y125+$Z125)</f>
        <v>922.54416666666668</v>
      </c>
      <c r="AL125" s="27">
        <f>IF($O125&gt;=AL$1,$S125+$Y125+$Z125,$Y125+$Z125)</f>
        <v>922.54416666666668</v>
      </c>
      <c r="AM125" s="27">
        <f>IF($O125&gt;=AM$1,$S125+$Y125+$Z125,$Y125+$Z125)</f>
        <v>922.54416666666668</v>
      </c>
      <c r="AN125" s="27">
        <f>IF($O125&gt;=AN$1,$S125+$Y125+$Z125,$Y125+$Z125)</f>
        <v>922.54416666666668</v>
      </c>
      <c r="AO125" s="27">
        <f>IF($O125&gt;=AO$1,$S125+$Y125+$Z125,$Y125+$Z125)</f>
        <v>922.54416666666668</v>
      </c>
      <c r="AP125" s="27">
        <f>IF($O125&gt;=AP$1,$S125+$Y125+$Z125,$Y125+$Z125)</f>
        <v>922.54416666666668</v>
      </c>
      <c r="AQ125" s="27">
        <f>IF($O125&gt;=AQ$1,$S125+$Y125+$Z125,$Y125+$Z125)</f>
        <v>922.54416666666668</v>
      </c>
      <c r="AR125" s="27">
        <f>IF($O125&gt;=AR$1,$S125+$Y125+$Z125,$Y125+$Z125)</f>
        <v>922.54416666666668</v>
      </c>
      <c r="AS125" s="27">
        <f>IF($O125&gt;=AS$1,$S125+$Y125+$Z125,$Y125+$Z125)</f>
        <v>922.54416666666668</v>
      </c>
      <c r="AT125" s="27">
        <f>IF($O125&gt;=AT$1,$S125+$Y125+$Z125,$Y125+$Z125)</f>
        <v>922.54416666666668</v>
      </c>
      <c r="AU125" s="27">
        <f>IF($O125&gt;=AU$1,$S125+$Y125+$Z125,$Y125+$Z125)</f>
        <v>922.54416666666668</v>
      </c>
      <c r="AV125" s="27">
        <f>IF($O125&gt;=AV$1,$S125+$Y125+$Z125,$Y125+$Z125)</f>
        <v>922.54416666666668</v>
      </c>
      <c r="AW125" s="27">
        <f>IF($O125&gt;=AW$1,$S125+$Y125+$Z125,$Y125+$Z125)</f>
        <v>922.54416666666668</v>
      </c>
      <c r="AX125" s="27">
        <f>IF($O125&gt;=AX$1,$S125+$Y125+$Z125,$Y125+$Z125)</f>
        <v>922.54416666666668</v>
      </c>
      <c r="AY125" s="27">
        <f>IF($O125&gt;=AY$1,$S125+$Y125+$Z125,$Y125+$Z125)</f>
        <v>922.54416666666668</v>
      </c>
      <c r="AZ125" s="27">
        <f>IF($O125&gt;=AZ$1,$S125+$Y125+$Z125,$Y125+$Z125)</f>
        <v>922.54416666666668</v>
      </c>
      <c r="BA125" s="27">
        <f>IF($O125&gt;=BA$1,$S125+$Y125+$Z125,$Y125+$Z125)</f>
        <v>922.54416666666668</v>
      </c>
      <c r="BB125" s="27">
        <f>IF($O125&gt;=BB$1,$S125+$Y125+$Z125,$Y125+$Z125)</f>
        <v>922.54416666666668</v>
      </c>
      <c r="BC125" s="27">
        <f>IF($O125&gt;=BC$1,$S125+$Y125+$Z125,$Y125+$Z125)</f>
        <v>922.54416666666668</v>
      </c>
      <c r="BD125" s="27">
        <f>IF($O125&gt;=BD$1,$S125+$Y125+$Z125,$Y125+$Z125)</f>
        <v>922.54416666666668</v>
      </c>
      <c r="BE125" s="27">
        <f>IF($O125&gt;=BE$1,$S125+$Y125+$Z125,$Y125+$Z125)</f>
        <v>922.54416666666668</v>
      </c>
      <c r="BF125" s="27">
        <f>IF($O125&gt;=BF$1,$S125+$Y125+$Z125,$Y125+$Z125)</f>
        <v>922.54416666666668</v>
      </c>
      <c r="BG125" s="27">
        <f>IF($O125&gt;=BG$1,$S125+$Y125+$Z125,$Y125+$Z125)</f>
        <v>922.54416666666668</v>
      </c>
      <c r="BH125" s="27">
        <f>IF($O125&gt;=BH$1,$S125+$Y125+$Z125,$Y125+$Z125)</f>
        <v>922.54416666666668</v>
      </c>
      <c r="BI125" s="27">
        <f>IF($O125&gt;=BI$1,$S125+$Y125+$Z125,$Y125+$Z125)</f>
        <v>922.54416666666668</v>
      </c>
      <c r="BJ125" s="27">
        <f>IF($O125&gt;=BJ$1,$S125+$Y125+$Z125,$Y125+$Z125)</f>
        <v>922.54416666666668</v>
      </c>
      <c r="BK125" s="27">
        <f>IF($O125&gt;=BK$1,$S125+$Y125+$Z125,$Y125+$Z125)</f>
        <v>922.54416666666668</v>
      </c>
      <c r="BL125" s="27">
        <f>IF($O125&gt;=BL$1,$S125+$Y125+$Z125,$Y125+$Z125)</f>
        <v>922.54416666666668</v>
      </c>
      <c r="BM125" s="27">
        <f>IF($O125&gt;=BM$1,$S125+$Y125+$Z125,$Y125+$Z125)</f>
        <v>922.54416666666668</v>
      </c>
      <c r="BN125" s="27">
        <f>IF($O125&gt;=BN$1,$S125+$Y125+$Z125,$Y125+$Z125)</f>
        <v>922.54416666666668</v>
      </c>
      <c r="BO125" s="27">
        <f>IF($O125&gt;=BO$1,$S125+$Y125+$Z125,$Y125+$Z125)</f>
        <v>922.54416666666668</v>
      </c>
      <c r="BP125" s="27">
        <f>IF($O125&gt;=BP$1,$S125+$Y125+$Z125,$Y125+$Z125)</f>
        <v>922.54416666666668</v>
      </c>
      <c r="BQ125" s="27">
        <f>IF($O125&gt;=BQ$1,$S125+$Y125+$Z125,$Y125+$Z125)</f>
        <v>922.54416666666668</v>
      </c>
      <c r="BR125" s="27">
        <f>IF($O125&gt;=BR$1,$S125+$Y125+$Z125,$Y125+$Z125)</f>
        <v>922.54416666666668</v>
      </c>
      <c r="BS125" s="27">
        <f>IF($O125&gt;=BS$1,$S125+$Y125+$Z125,$Y125+$Z125)</f>
        <v>922.54416666666668</v>
      </c>
      <c r="BT125" s="27">
        <f>IF($O125&gt;=BT$1,$S125+$Y125+$Z125,$Y125+$Z125)</f>
        <v>922.54416666666668</v>
      </c>
      <c r="BU125" s="27">
        <f>IF($O125&gt;=BU$1,$S125+$Y125+$Z125,$Y125+$Z125)</f>
        <v>922.54416666666668</v>
      </c>
      <c r="BV125" s="27">
        <f>IF($O125&gt;=BV$1,$S125+$Y125+$Z125,$Y125+$Z125)</f>
        <v>922.54416666666668</v>
      </c>
      <c r="BW125" s="27">
        <f>IF($O125&gt;=BW$1,$S125+$Y125+$Z125,$Y125+$Z125)</f>
        <v>922.54416666666668</v>
      </c>
      <c r="BX125" s="27">
        <f>IF($O125&gt;=BX$1,$S125+$Y125+$Z125,$Y125+$Z125)</f>
        <v>922.54416666666668</v>
      </c>
      <c r="BY125" s="27">
        <f>IF($O125&gt;=BY$1,$S125+$Y125+$Z125,$Y125+$Z125)</f>
        <v>922.54416666666668</v>
      </c>
      <c r="BZ125" s="27">
        <f>IF($O125&gt;=BZ$1,$S125+$Y125+$Z125,$Y125+$Z125)</f>
        <v>922.54416666666668</v>
      </c>
      <c r="CA125" s="27">
        <f>IF($O125&gt;=CA$1,$S125+$Y125+$Z125,$Y125+$Z125)</f>
        <v>922.54416666666668</v>
      </c>
      <c r="CB125" s="27">
        <f>IF($O125&gt;=CB$1,$S125+$Y125+$Z125,$Y125+$Z125)</f>
        <v>922.54416666666668</v>
      </c>
      <c r="CC125" s="27">
        <f>IF($O125&gt;=CC$1,$S125+$Y125+$Z125,$Y125+$Z125)</f>
        <v>922.54416666666668</v>
      </c>
      <c r="CD125" s="27">
        <f>IF($O125&gt;=CD$1,$S125+$Y125+$Z125,$Y125+$Z125)</f>
        <v>922.54416666666668</v>
      </c>
      <c r="CE125" s="27">
        <f>IF($O125&gt;=CE$1,$S125+$Y125+$Z125,$Y125+$Z125)</f>
        <v>922.54416666666668</v>
      </c>
      <c r="CF125" s="27">
        <f>IF($O125&gt;=CF$1,$S125+$Y125+$Z125,$Y125+$Z125)</f>
        <v>922.54416666666668</v>
      </c>
      <c r="CG125" s="27">
        <f>IF($O125&gt;=CG$1,$S125+$Y125+$Z125,$Y125+$Z125)</f>
        <v>922.54416666666668</v>
      </c>
      <c r="CH125" s="27">
        <f>IF($O125&gt;=CH$1,$S125+$Y125+$Z125,$Y125+$Z125)</f>
        <v>922.54416666666668</v>
      </c>
      <c r="CI125" s="27">
        <f>IF($O125&gt;=CI$1,$S125+$Y125+$Z125,$Y125+$Z125)</f>
        <v>922.54416666666668</v>
      </c>
      <c r="CJ125" s="27">
        <f>IF($O125&gt;=CJ$1,$S125+$Y125+$Z125,$Y125+$Z125)</f>
        <v>922.54416666666668</v>
      </c>
      <c r="CK125" s="27">
        <f>IF($O125&gt;=CK$1,$S125+$Y125+$Z125,$Y125+$Z125)</f>
        <v>922.54416666666668</v>
      </c>
      <c r="CL125" s="27">
        <f>IF($O125&gt;=CL$1,$S125+$Y125+$Z125,$Y125+$Z125)</f>
        <v>922.54416666666668</v>
      </c>
      <c r="CM125" s="27">
        <f>IF($O125&gt;=CM$1,$S125+$Y125+$Z125,$Y125+$Z125)</f>
        <v>922.54416666666668</v>
      </c>
      <c r="CN125" s="27">
        <f>IF($O125&gt;=CN$1,$S125+$Y125,$Y125)</f>
        <v>522.54416666666668</v>
      </c>
      <c r="CO125" s="27">
        <f>IF($O125&gt;=CO$1,$S125+$Y125,$Y125)</f>
        <v>522.54416666666668</v>
      </c>
      <c r="CP125" s="27">
        <f>IF($O125&gt;=CP$1,$S125+$Y125,$Y125)</f>
        <v>522.54416666666668</v>
      </c>
      <c r="CQ125" s="27">
        <f>IF($O125&gt;=CQ$1,$S125+$Y125,$Y125)</f>
        <v>522.54416666666668</v>
      </c>
      <c r="CR125" s="27">
        <f>IF($O125&gt;=CR$1,$S125+$Y125,$Y125)</f>
        <v>522.54416666666668</v>
      </c>
      <c r="CS125" s="27">
        <f>IF($O125&gt;=CS$1,$S125+$Y125,$Y125)</f>
        <v>522.54416666666668</v>
      </c>
      <c r="CT125" s="27">
        <f>IF($O125&gt;=CT$1,$S125+$Y125,$Y125)</f>
        <v>522.54416666666668</v>
      </c>
      <c r="CU125" s="27">
        <f>IF($O125&gt;=CU$1,$S125+$Y125,$Y125)</f>
        <v>522.54416666666668</v>
      </c>
      <c r="CV125" s="27">
        <f>IF($O125&gt;=CV$1,$S125+$Y125,$Y125)</f>
        <v>522.54416666666668</v>
      </c>
      <c r="CW125" s="27">
        <f>IF($O125&gt;=CW$1,$S125+$Y125,$Y125)</f>
        <v>522.54416666666668</v>
      </c>
      <c r="CX125" s="27">
        <f>IF($O125&gt;=CX$1,$S125+$Y125,$Y125)</f>
        <v>522.54416666666668</v>
      </c>
      <c r="CY125" s="27">
        <f>IF($O125&gt;=CY$1,$S125+$Y125,$Y125)</f>
        <v>522.54416666666668</v>
      </c>
      <c r="CZ125" s="27">
        <f>IF($O125&gt;=CZ$1,$S125+$Y125,$Y125)</f>
        <v>522.54416666666668</v>
      </c>
      <c r="DA125" s="27">
        <f>IF($O125&gt;=DA$1,$S125+$Y125,$Y125)</f>
        <v>522.54416666666668</v>
      </c>
      <c r="DB125" s="27">
        <f>IF($O125&gt;=DB$1,$S125+$Y125,$Y125)</f>
        <v>522.54416666666668</v>
      </c>
      <c r="DC125" s="27">
        <f>IF($O125&gt;=DC$1,$S125+$Y125,$Y125)</f>
        <v>522.54416666666668</v>
      </c>
      <c r="DD125" s="27">
        <f>IF($O125&gt;=DD$1,$S125+$Y125,$Y125)</f>
        <v>522.54416666666668</v>
      </c>
      <c r="DE125" s="27">
        <f>IF($O125&gt;=DE$1,$S125+$Y125,$Y125)</f>
        <v>522.54416666666668</v>
      </c>
      <c r="DF125" s="27">
        <f>IF($O125&gt;=DF$1,$S125+$Y125,$Y125)</f>
        <v>522.54416666666668</v>
      </c>
      <c r="DG125" s="27">
        <f>IF($O125&gt;=DG$1,$S125+$Y125,$Y125)</f>
        <v>522.54416666666668</v>
      </c>
      <c r="DH125" s="27">
        <f>IF($O125&gt;=DH$1,$S125+$Y125,$Y125)</f>
        <v>522.54416666666668</v>
      </c>
      <c r="DI125" s="27">
        <f>IF($O125&gt;=DI$1,$S125+$Y125,$Y125)</f>
        <v>522.54416666666668</v>
      </c>
      <c r="DJ125" s="27">
        <f>IF($O125&gt;=DJ$1,$S125+$Y125,$Y125)</f>
        <v>522.54416666666668</v>
      </c>
      <c r="DK125" s="27">
        <f>IF($O125&gt;=DK$1,$S125+$Y125,$Y125)</f>
        <v>522.54416666666668</v>
      </c>
      <c r="DL125" s="27">
        <f>IF($O125&gt;=DL$1,$S125+$Y125,$Y125)</f>
        <v>522.54416666666668</v>
      </c>
      <c r="DM125" s="27">
        <f>IF($O125&gt;=DM$1,$S125+$Y125,$Y125)</f>
        <v>522.54416666666668</v>
      </c>
      <c r="DN125" s="27">
        <f>IF($O125&gt;=DN$1,$S125+$Y125,$Y125)</f>
        <v>522.54416666666668</v>
      </c>
      <c r="DO125" s="27">
        <f>IF($O125&gt;=DO$1,$S125+$Y125,$Y125)</f>
        <v>522.54416666666668</v>
      </c>
      <c r="DP125" s="27">
        <f>IF($O125&gt;=DP$1,$S125+$Y125,$Y125)</f>
        <v>522.54416666666668</v>
      </c>
      <c r="DQ125" s="27">
        <f>IF($O125&gt;=DQ$1,$S125+$Y125,$Y125)</f>
        <v>522.54416666666668</v>
      </c>
      <c r="DR125" s="27">
        <f>IF($O125&gt;=DR$1,$S125+$Y125,$Y125)</f>
        <v>522.54416666666668</v>
      </c>
      <c r="DS125" s="27">
        <f>IF($O125&gt;=DS$1,$S125+$Y125,$Y125)</f>
        <v>522.54416666666668</v>
      </c>
      <c r="DT125" s="27">
        <f>IF($O125&gt;=DT$1,$S125+$Y125,$Y125)</f>
        <v>522.54416666666668</v>
      </c>
      <c r="DU125" s="27">
        <f>IF($O125&gt;=DU$1,$S125+$Y125,$Y125)</f>
        <v>522.54416666666668</v>
      </c>
      <c r="DV125" s="27">
        <f>IF($O125&gt;=DV$1,$S125+$Y125,$Y125)</f>
        <v>522.54416666666668</v>
      </c>
      <c r="DW125" s="27">
        <f>IF($O125&gt;=DW$1,$S125+$Y125,$Y125)</f>
        <v>522.54416666666668</v>
      </c>
      <c r="DX125" s="27">
        <f>IF($O125&gt;=DX$1,$S125+$Y125,$Y125)</f>
        <v>522.54416666666668</v>
      </c>
      <c r="DY125" s="27">
        <f>IF($O125&gt;=DY$1,$S125+$Y125,$Y125)</f>
        <v>522.54416666666668</v>
      </c>
      <c r="DZ125" s="27">
        <f>IF($O125&gt;=DZ$1,$S125+$Y125,$Y125)</f>
        <v>522.54416666666668</v>
      </c>
      <c r="EA125" s="27">
        <f>IF($O125&gt;=EA$1,$S125+$Y125,$Y125)</f>
        <v>522.54416666666668</v>
      </c>
      <c r="EB125" s="27">
        <f>IF($O125&gt;=EB$1,$S125+$Y125,$Y125)</f>
        <v>522.54416666666668</v>
      </c>
      <c r="EC125" s="27">
        <f>IF($O125&gt;=EC$1,$S125+$Y125,$Y125)</f>
        <v>522.54416666666668</v>
      </c>
      <c r="ED125" s="27">
        <f>IF($O125&gt;=ED$1,$S125+$Y125,$Y125)</f>
        <v>522.54416666666668</v>
      </c>
      <c r="EE125" s="27">
        <f>IF($O125&gt;=EE$1,$S125+$Y125,$Y125)</f>
        <v>522.54416666666668</v>
      </c>
      <c r="EF125" s="27">
        <f>IF($O125&gt;=EF$1,$S125+$Y125,$Y125)</f>
        <v>522.54416666666668</v>
      </c>
      <c r="EG125" s="27">
        <f>IF($O125&gt;=EG$1,$S125+$Y125,$Y125)</f>
        <v>522.54416666666668</v>
      </c>
      <c r="EH125" s="27">
        <f>IF($O125&gt;=EH$1,$S125+$Y125,$Y125)</f>
        <v>522.54416666666668</v>
      </c>
      <c r="EI125" s="27">
        <f>IF($O125&gt;=EI$1,$S125+$Y125,$Y125)</f>
        <v>522.54416666666668</v>
      </c>
      <c r="EJ125" s="27">
        <f>IF($O125&gt;=EJ$1,$S125+$Y125,$Y125)</f>
        <v>522.54416666666668</v>
      </c>
      <c r="EK125" s="27">
        <f>IF($O125&gt;=EK$1,$S125+$Y125,$Y125)</f>
        <v>522.54416666666668</v>
      </c>
      <c r="EL125" s="27">
        <f>IF($O125&gt;=EL$1,$S125+$Y125,$Y125)</f>
        <v>522.54416666666668</v>
      </c>
      <c r="EM125" s="27">
        <f>IF($O125&gt;=EM$1,$S125+$Y125,$Y125)</f>
        <v>522.54416666666668</v>
      </c>
      <c r="EN125" s="27">
        <f>IF($O125&gt;=EN$1,$S125+$Y125,$Y125)</f>
        <v>522.54416666666668</v>
      </c>
      <c r="EO125" s="27">
        <f>IF($O125&gt;=EO$1,$S125+$Y125,$Y125)</f>
        <v>522.54416666666668</v>
      </c>
      <c r="EP125" s="27">
        <f>IF($O125&gt;=EP$1,$S125+$Y125,$Y125)</f>
        <v>522.54416666666668</v>
      </c>
      <c r="EQ125" s="27">
        <f>IF($O125&gt;=EQ$1,$S125+$Y125,$Y125)</f>
        <v>522.54416666666668</v>
      </c>
      <c r="ER125" s="27">
        <f>IF($O125&gt;=ER$1,$S125+$Y125,$Y125)</f>
        <v>522.54416666666668</v>
      </c>
      <c r="ES125" s="27">
        <f>IF($O125&gt;=ES$1,$S125+$Y125,$Y125)</f>
        <v>522.54416666666668</v>
      </c>
      <c r="ET125" s="27">
        <f>IF($O125&gt;=ET$1,$S125+$Y125,$Y125)</f>
        <v>522.54416666666668</v>
      </c>
      <c r="EU125" s="27">
        <f>IF($O125&gt;=EU$1,$S125+$Y125,$Y125)</f>
        <v>522.54416666666668</v>
      </c>
      <c r="EV125" s="27">
        <f>IF($O125&gt;=EV$1,$S125,0)</f>
        <v>522.54416666666668</v>
      </c>
      <c r="EW125" s="27">
        <f>IF($O125&gt;=EW$1,$S125,0)</f>
        <v>522.54416666666668</v>
      </c>
      <c r="EX125" s="27">
        <f>IF($O125&gt;=EX$1,$S125,0)</f>
        <v>522.54416666666668</v>
      </c>
      <c r="EY125" s="27">
        <f>IF($O125&gt;=EY$1,$S125,0)</f>
        <v>522.54416666666668</v>
      </c>
      <c r="EZ125" s="27">
        <f>IF($O125&gt;=EZ$1,$S125,0)</f>
        <v>522.54416666666668</v>
      </c>
      <c r="FA125" s="27">
        <f>IF($O125&gt;=FA$1,$S125,0)</f>
        <v>522.54416666666668</v>
      </c>
      <c r="FB125" s="27">
        <f>IF($O125&gt;=FB$1,$S125,0)</f>
        <v>522.54416666666668</v>
      </c>
      <c r="FC125" s="27">
        <f>IF($O125&gt;=FC$1,$S125,0)</f>
        <v>522.54416666666668</v>
      </c>
      <c r="FD125" s="27">
        <f>IF($O125&gt;=FD$1,$S125,0)</f>
        <v>522.54416666666668</v>
      </c>
      <c r="FE125" s="27">
        <f>IF($O125&gt;=FE$1,$S125,0)</f>
        <v>522.54416666666668</v>
      </c>
      <c r="FF125" s="27">
        <f>IF($O125&gt;=FF$1,$S125,0)</f>
        <v>522.54416666666668</v>
      </c>
      <c r="FG125" s="27">
        <f>IF($O125&gt;=FG$1,$S125,0)</f>
        <v>522.54416666666668</v>
      </c>
      <c r="FH125" s="27">
        <f>IF($O125&gt;=FH$1,$S125,0)</f>
        <v>522.54416666666668</v>
      </c>
      <c r="FI125" s="27">
        <f>IF($O125&gt;=FI$1,$S125,0)</f>
        <v>522.54416666666668</v>
      </c>
      <c r="FJ125" s="27">
        <f>IF($O125&gt;=FJ$1,$S125,0)</f>
        <v>522.54416666666668</v>
      </c>
      <c r="FK125" s="27">
        <f>IF($O125&gt;=FK$1,$S125,0)</f>
        <v>522.54416666666668</v>
      </c>
      <c r="FL125" s="27">
        <f>IF($O125&gt;=FL$1,$S125,0)</f>
        <v>522.54416666666668</v>
      </c>
      <c r="FM125" s="27">
        <f>IF($O125&gt;=FM$1,$S125,0)</f>
        <v>522.54416666666668</v>
      </c>
      <c r="FN125" s="27">
        <f>IF($O125&gt;=FN$1,$S125,0)</f>
        <v>522.54416666666668</v>
      </c>
      <c r="FO125" s="27">
        <f>IF($O125&gt;=FO$1,$S125,0)</f>
        <v>522.54416666666668</v>
      </c>
      <c r="FP125" s="27">
        <f>IF($O125&gt;=FP$1,$S125,0)</f>
        <v>522.54416666666668</v>
      </c>
      <c r="FQ125" s="27">
        <f>IF($O125&gt;=FQ$1,$S125,0)</f>
        <v>522.54416666666668</v>
      </c>
      <c r="FR125" s="27">
        <f>IF($O125&gt;=FR$1,$S125,0)</f>
        <v>522.54416666666668</v>
      </c>
      <c r="FS125" s="27">
        <f>IF($O125&gt;=FS$1,$S125,0)</f>
        <v>522.54416666666668</v>
      </c>
      <c r="FT125" s="27">
        <f>IF($O125&gt;=FT$1,$S125,0)</f>
        <v>522.54416666666668</v>
      </c>
      <c r="FU125" s="27">
        <f>IF($O125&gt;=FU$1,$S125,0)</f>
        <v>522.54416666666668</v>
      </c>
      <c r="FV125" s="27">
        <f>IF($O125&gt;=FV$1,$S125,0)</f>
        <v>522.54416666666668</v>
      </c>
      <c r="FW125" s="27">
        <f>IF($O125&gt;=FW$1,$S125,0)</f>
        <v>522.54416666666668</v>
      </c>
      <c r="FX125" s="27">
        <f>IF($O125&gt;=FX$1,$S125,0)</f>
        <v>522.54416666666668</v>
      </c>
      <c r="FY125" s="27">
        <f>IF($O125&gt;=FY$1,$S125,0)</f>
        <v>522.54416666666668</v>
      </c>
      <c r="FZ125" s="27">
        <f>IF($O125&gt;=FZ$1,$S125,0)</f>
        <v>522.54416666666668</v>
      </c>
      <c r="GA125" s="27">
        <f>IF($O125&gt;=GA$1,$S125,0)</f>
        <v>522.54416666666668</v>
      </c>
      <c r="GB125" s="27">
        <f>IF($O125&gt;=GB$1,$S125,0)</f>
        <v>522.54416666666668</v>
      </c>
      <c r="GC125" s="27">
        <f>IF($O125&gt;=GC$1,$S125,0)</f>
        <v>522.54416666666668</v>
      </c>
      <c r="GD125" s="27">
        <f>IF($O125&gt;=GD$1,$S125,0)</f>
        <v>522.54416666666668</v>
      </c>
      <c r="GE125" s="27">
        <f>IF($O125&gt;=GE$1,$S125,0)</f>
        <v>522.54416666666668</v>
      </c>
      <c r="GF125" s="27">
        <f>IF($O125&gt;=GF$1,$S125,0)</f>
        <v>522.54416666666668</v>
      </c>
      <c r="GG125" s="27">
        <f>IF($O125&gt;=GG$1,$S125,0)</f>
        <v>522.54416666666668</v>
      </c>
      <c r="GH125" s="27">
        <f>IF($O125&gt;=GH$1,$S125,0)</f>
        <v>522.54416666666668</v>
      </c>
      <c r="GI125" s="27">
        <f>IF($O125&gt;=GI$1,$S125,0)</f>
        <v>522.54416666666668</v>
      </c>
      <c r="GJ125" s="27">
        <f>IF($O125&gt;=GJ$1,$S125,0)</f>
        <v>522.54416666666668</v>
      </c>
      <c r="GK125" s="27">
        <f>IF($O125&gt;=GK$1,$S125,0)</f>
        <v>522.54416666666668</v>
      </c>
      <c r="GL125" s="27">
        <f>IF($O125&gt;=GL$1,$S125,0)</f>
        <v>522.54416666666668</v>
      </c>
      <c r="GM125" s="27">
        <f>IF($O125&gt;=GM$1,$S125,0)</f>
        <v>522.54416666666668</v>
      </c>
      <c r="GN125" s="27">
        <f>IF($O125&gt;=GN$1,$S125,0)</f>
        <v>522.54416666666668</v>
      </c>
      <c r="GO125" s="27">
        <f>IF($O125&gt;=GO$1,$S125,0)</f>
        <v>522.54416666666668</v>
      </c>
      <c r="GP125" s="27">
        <f>IF($O125&gt;=GP$1,$S125,0)</f>
        <v>522.54416666666668</v>
      </c>
      <c r="GQ125" s="27">
        <f>IF($O125&gt;=GQ$1,$S125,0)</f>
        <v>522.54416666666668</v>
      </c>
      <c r="GR125" s="27">
        <f>IF($O125&gt;=GR$1,$S125,0)</f>
        <v>522.54416666666668</v>
      </c>
      <c r="GS125" s="27">
        <f>IF($O125&gt;=GS$1,$S125,0)</f>
        <v>522.54416666666668</v>
      </c>
      <c r="GT125" s="27">
        <f>IF($O125&gt;=GT$1,$S125,0)</f>
        <v>522.54416666666668</v>
      </c>
      <c r="GU125" s="27">
        <f>IF($O125&gt;=GU$1,$S125,0)</f>
        <v>522.54416666666668</v>
      </c>
      <c r="GV125" s="27">
        <f>IF($O125&gt;=GV$1,$S125,0)</f>
        <v>522.54416666666668</v>
      </c>
      <c r="GW125" s="27">
        <f>IF($O125&gt;=GW$1,$S125,0)</f>
        <v>522.54416666666668</v>
      </c>
      <c r="GX125" s="27">
        <f>IF($O125&gt;=GX$1,$S125,0)</f>
        <v>522.54416666666668</v>
      </c>
      <c r="GY125" s="27">
        <f>IF($O125&gt;=GY$1,$S125,0)</f>
        <v>522.54416666666668</v>
      </c>
      <c r="GZ125" s="27">
        <f>IF($O125&gt;=GZ$1,$S125,0)</f>
        <v>522.54416666666668</v>
      </c>
      <c r="HA125" s="27">
        <f>IF($O125&gt;=HA$1,$S125,0)</f>
        <v>522.54416666666668</v>
      </c>
      <c r="HB125" s="27">
        <f>IF($O125&gt;=HB$1,$S125,0)</f>
        <v>522.54416666666668</v>
      </c>
      <c r="HC125" s="27">
        <f>IF($O125&gt;=HC$1,$S125,0)</f>
        <v>522.54416666666668</v>
      </c>
    </row>
    <row r="126" spans="1:211">
      <c r="A126" s="3">
        <v>31828</v>
      </c>
      <c r="B126" s="3" t="s">
        <v>344</v>
      </c>
      <c r="C126" s="3" t="s">
        <v>104</v>
      </c>
      <c r="D126" s="3">
        <v>53</v>
      </c>
      <c r="E126" s="4">
        <v>32132</v>
      </c>
      <c r="F126" s="5">
        <v>30.517808219178082</v>
      </c>
      <c r="G126" s="3" t="s">
        <v>99</v>
      </c>
      <c r="H126" s="4">
        <v>23890</v>
      </c>
      <c r="I126" s="9" t="s">
        <v>832</v>
      </c>
      <c r="J126" s="5">
        <v>1755.65</v>
      </c>
      <c r="K126" s="31">
        <v>310</v>
      </c>
      <c r="L126" s="32">
        <v>30</v>
      </c>
      <c r="M126" s="33">
        <f>VLOOKUP(L126,FIND,3,TRUE)</f>
        <v>1.5</v>
      </c>
      <c r="N126" s="32">
        <f>IF(L126&gt;30,180,VLOOKUP(L126,TEMPO,2,FALSE))</f>
        <v>180</v>
      </c>
      <c r="O126" s="32">
        <f>IF(R126&gt;0,4,N126)</f>
        <v>180</v>
      </c>
      <c r="P126" s="96">
        <f>J126*M126*L126</f>
        <v>79004.250000000015</v>
      </c>
      <c r="Q126" s="96">
        <f>10934.45*2</f>
        <v>21868.9</v>
      </c>
      <c r="R126" s="96">
        <f>IF(P126&lt;=Q126,P126/4,0)</f>
        <v>0</v>
      </c>
      <c r="S126" s="5">
        <f>IF(P126&gt;=Q126,P126/N126,0)</f>
        <v>438.91250000000008</v>
      </c>
      <c r="T126" s="3"/>
      <c r="U126" s="3">
        <f>IF(T126="",1,0)</f>
        <v>1</v>
      </c>
      <c r="V126" s="3">
        <v>329</v>
      </c>
      <c r="W126" s="5">
        <v>0.6</v>
      </c>
      <c r="X126" s="5">
        <v>203.3</v>
      </c>
      <c r="Y126" s="5">
        <f>X126*W126</f>
        <v>121.98</v>
      </c>
      <c r="Z126" s="5">
        <v>400</v>
      </c>
      <c r="AA126" s="5">
        <f>S126+Y126+Z126</f>
        <v>960.89250000000004</v>
      </c>
      <c r="AB126" s="39">
        <f>(J126/12+J126/12*1.3333333333+450/12+J126/30*6/12+J126)*1.3+Y126+Z126+153.9</f>
        <v>3488.8033888825494</v>
      </c>
      <c r="AC126" s="39" t="s">
        <v>104</v>
      </c>
      <c r="AD126" s="39">
        <f>J126*1.3+400+153.9</f>
        <v>2836.2450000000003</v>
      </c>
      <c r="AE126" s="39">
        <f>SUMIFS('CUSTO MENSAL FUNC NOVO'!H:H,'CUSTO MENSAL FUNC NOVO'!A:A,'VALORES MENSAIS'!AC126)</f>
        <v>2035.3799999999999</v>
      </c>
      <c r="AF126" s="27">
        <f>IF($R126&gt;0,$R126,$S126)+$Y126+$Z126</f>
        <v>960.89250000000004</v>
      </c>
      <c r="AG126" s="27">
        <f>IF($R126&gt;0,$R126,$S126)+$Y126+$Z126</f>
        <v>960.89250000000004</v>
      </c>
      <c r="AH126" s="27">
        <f>IF($R126&gt;0,$R126,$S126)+$Y126+$Z126</f>
        <v>960.89250000000004</v>
      </c>
      <c r="AI126" s="27">
        <f>IF($R126&gt;0,$R126,$S126)+$Y126+$Z126</f>
        <v>960.89250000000004</v>
      </c>
      <c r="AJ126" s="27">
        <f>IF($O126&gt;=AJ$1,$S126+$Y126+$Z126,$Y126+$Z126)</f>
        <v>960.89250000000004</v>
      </c>
      <c r="AK126" s="27">
        <f>IF($O126&gt;=AK$1,$S126+$Y126+$Z126,$Y126+$Z126)</f>
        <v>960.89250000000004</v>
      </c>
      <c r="AL126" s="27">
        <f>IF($O126&gt;=AL$1,$S126+$Y126+$Z126,$Y126+$Z126)</f>
        <v>960.89250000000004</v>
      </c>
      <c r="AM126" s="27">
        <f>IF($O126&gt;=AM$1,$S126+$Y126+$Z126,$Y126+$Z126)</f>
        <v>960.89250000000004</v>
      </c>
      <c r="AN126" s="27">
        <f>IF($O126&gt;=AN$1,$S126+$Y126+$Z126,$Y126+$Z126)</f>
        <v>960.89250000000004</v>
      </c>
      <c r="AO126" s="27">
        <f>IF($O126&gt;=AO$1,$S126+$Y126+$Z126,$Y126+$Z126)</f>
        <v>960.89250000000004</v>
      </c>
      <c r="AP126" s="27">
        <f>IF($O126&gt;=AP$1,$S126+$Y126+$Z126,$Y126+$Z126)</f>
        <v>960.89250000000004</v>
      </c>
      <c r="AQ126" s="27">
        <f>IF($O126&gt;=AQ$1,$S126+$Y126+$Z126,$Y126+$Z126)</f>
        <v>960.89250000000004</v>
      </c>
      <c r="AR126" s="27">
        <f>IF($O126&gt;=AR$1,$S126+$Y126+$Z126,$Y126+$Z126)</f>
        <v>960.89250000000004</v>
      </c>
      <c r="AS126" s="27">
        <f>IF($O126&gt;=AS$1,$S126+$Y126+$Z126,$Y126+$Z126)</f>
        <v>960.89250000000004</v>
      </c>
      <c r="AT126" s="27">
        <f>IF($O126&gt;=AT$1,$S126+$Y126+$Z126,$Y126+$Z126)</f>
        <v>960.89250000000004</v>
      </c>
      <c r="AU126" s="27">
        <f>IF($O126&gt;=AU$1,$S126+$Y126+$Z126,$Y126+$Z126)</f>
        <v>960.89250000000004</v>
      </c>
      <c r="AV126" s="27">
        <f>IF($O126&gt;=AV$1,$S126+$Y126+$Z126,$Y126+$Z126)</f>
        <v>960.89250000000004</v>
      </c>
      <c r="AW126" s="27">
        <f>IF($O126&gt;=AW$1,$S126+$Y126+$Z126,$Y126+$Z126)</f>
        <v>960.89250000000004</v>
      </c>
      <c r="AX126" s="27">
        <f>IF($O126&gt;=AX$1,$S126+$Y126+$Z126,$Y126+$Z126)</f>
        <v>960.89250000000004</v>
      </c>
      <c r="AY126" s="27">
        <f>IF($O126&gt;=AY$1,$S126+$Y126+$Z126,$Y126+$Z126)</f>
        <v>960.89250000000004</v>
      </c>
      <c r="AZ126" s="27">
        <f>IF($O126&gt;=AZ$1,$S126+$Y126+$Z126,$Y126+$Z126)</f>
        <v>960.89250000000004</v>
      </c>
      <c r="BA126" s="27">
        <f>IF($O126&gt;=BA$1,$S126+$Y126+$Z126,$Y126+$Z126)</f>
        <v>960.89250000000004</v>
      </c>
      <c r="BB126" s="27">
        <f>IF($O126&gt;=BB$1,$S126+$Y126+$Z126,$Y126+$Z126)</f>
        <v>960.89250000000004</v>
      </c>
      <c r="BC126" s="27">
        <f>IF($O126&gt;=BC$1,$S126+$Y126+$Z126,$Y126+$Z126)</f>
        <v>960.89250000000004</v>
      </c>
      <c r="BD126" s="27">
        <f>IF($O126&gt;=BD$1,$S126+$Y126+$Z126,$Y126+$Z126)</f>
        <v>960.89250000000004</v>
      </c>
      <c r="BE126" s="27">
        <f>IF($O126&gt;=BE$1,$S126+$Y126+$Z126,$Y126+$Z126)</f>
        <v>960.89250000000004</v>
      </c>
      <c r="BF126" s="27">
        <f>IF($O126&gt;=BF$1,$S126+$Y126+$Z126,$Y126+$Z126)</f>
        <v>960.89250000000004</v>
      </c>
      <c r="BG126" s="27">
        <f>IF($O126&gt;=BG$1,$S126+$Y126+$Z126,$Y126+$Z126)</f>
        <v>960.89250000000004</v>
      </c>
      <c r="BH126" s="27">
        <f>IF($O126&gt;=BH$1,$S126+$Y126+$Z126,$Y126+$Z126)</f>
        <v>960.89250000000004</v>
      </c>
      <c r="BI126" s="27">
        <f>IF($O126&gt;=BI$1,$S126+$Y126+$Z126,$Y126+$Z126)</f>
        <v>960.89250000000004</v>
      </c>
      <c r="BJ126" s="27">
        <f>IF($O126&gt;=BJ$1,$S126+$Y126+$Z126,$Y126+$Z126)</f>
        <v>960.89250000000004</v>
      </c>
      <c r="BK126" s="27">
        <f>IF($O126&gt;=BK$1,$S126+$Y126+$Z126,$Y126+$Z126)</f>
        <v>960.89250000000004</v>
      </c>
      <c r="BL126" s="27">
        <f>IF($O126&gt;=BL$1,$S126+$Y126+$Z126,$Y126+$Z126)</f>
        <v>960.89250000000004</v>
      </c>
      <c r="BM126" s="27">
        <f>IF($O126&gt;=BM$1,$S126+$Y126+$Z126,$Y126+$Z126)</f>
        <v>960.89250000000004</v>
      </c>
      <c r="BN126" s="27">
        <f>IF($O126&gt;=BN$1,$S126+$Y126+$Z126,$Y126+$Z126)</f>
        <v>960.89250000000004</v>
      </c>
      <c r="BO126" s="27">
        <f>IF($O126&gt;=BO$1,$S126+$Y126+$Z126,$Y126+$Z126)</f>
        <v>960.89250000000004</v>
      </c>
      <c r="BP126" s="27">
        <f>IF($O126&gt;=BP$1,$S126+$Y126+$Z126,$Y126+$Z126)</f>
        <v>960.89250000000004</v>
      </c>
      <c r="BQ126" s="27">
        <f>IF($O126&gt;=BQ$1,$S126+$Y126+$Z126,$Y126+$Z126)</f>
        <v>960.89250000000004</v>
      </c>
      <c r="BR126" s="27">
        <f>IF($O126&gt;=BR$1,$S126+$Y126+$Z126,$Y126+$Z126)</f>
        <v>960.89250000000004</v>
      </c>
      <c r="BS126" s="27">
        <f>IF($O126&gt;=BS$1,$S126+$Y126+$Z126,$Y126+$Z126)</f>
        <v>960.89250000000004</v>
      </c>
      <c r="BT126" s="27">
        <f>IF($O126&gt;=BT$1,$S126+$Y126+$Z126,$Y126+$Z126)</f>
        <v>960.89250000000004</v>
      </c>
      <c r="BU126" s="27">
        <f>IF($O126&gt;=BU$1,$S126+$Y126+$Z126,$Y126+$Z126)</f>
        <v>960.89250000000004</v>
      </c>
      <c r="BV126" s="27">
        <f>IF($O126&gt;=BV$1,$S126+$Y126+$Z126,$Y126+$Z126)</f>
        <v>960.89250000000004</v>
      </c>
      <c r="BW126" s="27">
        <f>IF($O126&gt;=BW$1,$S126+$Y126+$Z126,$Y126+$Z126)</f>
        <v>960.89250000000004</v>
      </c>
      <c r="BX126" s="27">
        <f>IF($O126&gt;=BX$1,$S126+$Y126+$Z126,$Y126+$Z126)</f>
        <v>960.89250000000004</v>
      </c>
      <c r="BY126" s="27">
        <f>IF($O126&gt;=BY$1,$S126+$Y126+$Z126,$Y126+$Z126)</f>
        <v>960.89250000000004</v>
      </c>
      <c r="BZ126" s="27">
        <f>IF($O126&gt;=BZ$1,$S126+$Y126+$Z126,$Y126+$Z126)</f>
        <v>960.89250000000004</v>
      </c>
      <c r="CA126" s="27">
        <f>IF($O126&gt;=CA$1,$S126+$Y126+$Z126,$Y126+$Z126)</f>
        <v>960.89250000000004</v>
      </c>
      <c r="CB126" s="27">
        <f>IF($O126&gt;=CB$1,$S126+$Y126+$Z126,$Y126+$Z126)</f>
        <v>960.89250000000004</v>
      </c>
      <c r="CC126" s="27">
        <f>IF($O126&gt;=CC$1,$S126+$Y126+$Z126,$Y126+$Z126)</f>
        <v>960.89250000000004</v>
      </c>
      <c r="CD126" s="27">
        <f>IF($O126&gt;=CD$1,$S126+$Y126+$Z126,$Y126+$Z126)</f>
        <v>960.89250000000004</v>
      </c>
      <c r="CE126" s="27">
        <f>IF($O126&gt;=CE$1,$S126+$Y126+$Z126,$Y126+$Z126)</f>
        <v>960.89250000000004</v>
      </c>
      <c r="CF126" s="27">
        <f>IF($O126&gt;=CF$1,$S126+$Y126+$Z126,$Y126+$Z126)</f>
        <v>960.89250000000004</v>
      </c>
      <c r="CG126" s="27">
        <f>IF($O126&gt;=CG$1,$S126+$Y126+$Z126,$Y126+$Z126)</f>
        <v>960.89250000000004</v>
      </c>
      <c r="CH126" s="27">
        <f>IF($O126&gt;=CH$1,$S126+$Y126+$Z126,$Y126+$Z126)</f>
        <v>960.89250000000004</v>
      </c>
      <c r="CI126" s="27">
        <f>IF($O126&gt;=CI$1,$S126+$Y126+$Z126,$Y126+$Z126)</f>
        <v>960.89250000000004</v>
      </c>
      <c r="CJ126" s="27">
        <f>IF($O126&gt;=CJ$1,$S126+$Y126+$Z126,$Y126+$Z126)</f>
        <v>960.89250000000004</v>
      </c>
      <c r="CK126" s="27">
        <f>IF($O126&gt;=CK$1,$S126+$Y126+$Z126,$Y126+$Z126)</f>
        <v>960.89250000000004</v>
      </c>
      <c r="CL126" s="27">
        <f>IF($O126&gt;=CL$1,$S126+$Y126+$Z126,$Y126+$Z126)</f>
        <v>960.89250000000004</v>
      </c>
      <c r="CM126" s="27">
        <f>IF($O126&gt;=CM$1,$S126+$Y126+$Z126,$Y126+$Z126)</f>
        <v>960.89250000000004</v>
      </c>
      <c r="CN126" s="27">
        <f>IF($O126&gt;=CN$1,$S126+$Y126,$Y126)</f>
        <v>560.89250000000004</v>
      </c>
      <c r="CO126" s="27">
        <f>IF($O126&gt;=CO$1,$S126+$Y126,$Y126)</f>
        <v>560.89250000000004</v>
      </c>
      <c r="CP126" s="27">
        <f>IF($O126&gt;=CP$1,$S126+$Y126,$Y126)</f>
        <v>560.89250000000004</v>
      </c>
      <c r="CQ126" s="27">
        <f>IF($O126&gt;=CQ$1,$S126+$Y126,$Y126)</f>
        <v>560.89250000000004</v>
      </c>
      <c r="CR126" s="27">
        <f>IF($O126&gt;=CR$1,$S126+$Y126,$Y126)</f>
        <v>560.89250000000004</v>
      </c>
      <c r="CS126" s="27">
        <f>IF($O126&gt;=CS$1,$S126+$Y126,$Y126)</f>
        <v>560.89250000000004</v>
      </c>
      <c r="CT126" s="27">
        <f>IF($O126&gt;=CT$1,$S126+$Y126,$Y126)</f>
        <v>560.89250000000004</v>
      </c>
      <c r="CU126" s="27">
        <f>IF($O126&gt;=CU$1,$S126+$Y126,$Y126)</f>
        <v>560.89250000000004</v>
      </c>
      <c r="CV126" s="27">
        <f>IF($O126&gt;=CV$1,$S126+$Y126,$Y126)</f>
        <v>560.89250000000004</v>
      </c>
      <c r="CW126" s="27">
        <f>IF($O126&gt;=CW$1,$S126+$Y126,$Y126)</f>
        <v>560.89250000000004</v>
      </c>
      <c r="CX126" s="27">
        <f>IF($O126&gt;=CX$1,$S126+$Y126,$Y126)</f>
        <v>560.89250000000004</v>
      </c>
      <c r="CY126" s="27">
        <f>IF($O126&gt;=CY$1,$S126+$Y126,$Y126)</f>
        <v>560.89250000000004</v>
      </c>
      <c r="CZ126" s="27">
        <f>IF($O126&gt;=CZ$1,$S126+$Y126,$Y126)</f>
        <v>560.89250000000004</v>
      </c>
      <c r="DA126" s="27">
        <f>IF($O126&gt;=DA$1,$S126+$Y126,$Y126)</f>
        <v>560.89250000000004</v>
      </c>
      <c r="DB126" s="27">
        <f>IF($O126&gt;=DB$1,$S126+$Y126,$Y126)</f>
        <v>560.89250000000004</v>
      </c>
      <c r="DC126" s="27">
        <f>IF($O126&gt;=DC$1,$S126+$Y126,$Y126)</f>
        <v>560.89250000000004</v>
      </c>
      <c r="DD126" s="27">
        <f>IF($O126&gt;=DD$1,$S126+$Y126,$Y126)</f>
        <v>560.89250000000004</v>
      </c>
      <c r="DE126" s="27">
        <f>IF($O126&gt;=DE$1,$S126+$Y126,$Y126)</f>
        <v>560.89250000000004</v>
      </c>
      <c r="DF126" s="27">
        <f>IF($O126&gt;=DF$1,$S126+$Y126,$Y126)</f>
        <v>560.89250000000004</v>
      </c>
      <c r="DG126" s="27">
        <f>IF($O126&gt;=DG$1,$S126+$Y126,$Y126)</f>
        <v>560.89250000000004</v>
      </c>
      <c r="DH126" s="27">
        <f>IF($O126&gt;=DH$1,$S126+$Y126,$Y126)</f>
        <v>560.89250000000004</v>
      </c>
      <c r="DI126" s="27">
        <f>IF($O126&gt;=DI$1,$S126+$Y126,$Y126)</f>
        <v>560.89250000000004</v>
      </c>
      <c r="DJ126" s="27">
        <f>IF($O126&gt;=DJ$1,$S126+$Y126,$Y126)</f>
        <v>560.89250000000004</v>
      </c>
      <c r="DK126" s="27">
        <f>IF($O126&gt;=DK$1,$S126+$Y126,$Y126)</f>
        <v>560.89250000000004</v>
      </c>
      <c r="DL126" s="27">
        <f>IF($O126&gt;=DL$1,$S126+$Y126,$Y126)</f>
        <v>560.89250000000004</v>
      </c>
      <c r="DM126" s="27">
        <f>IF($O126&gt;=DM$1,$S126+$Y126,$Y126)</f>
        <v>560.89250000000004</v>
      </c>
      <c r="DN126" s="27">
        <f>IF($O126&gt;=DN$1,$S126+$Y126,$Y126)</f>
        <v>560.89250000000004</v>
      </c>
      <c r="DO126" s="27">
        <f>IF($O126&gt;=DO$1,$S126+$Y126,$Y126)</f>
        <v>560.89250000000004</v>
      </c>
      <c r="DP126" s="27">
        <f>IF($O126&gt;=DP$1,$S126+$Y126,$Y126)</f>
        <v>560.89250000000004</v>
      </c>
      <c r="DQ126" s="27">
        <f>IF($O126&gt;=DQ$1,$S126+$Y126,$Y126)</f>
        <v>560.89250000000004</v>
      </c>
      <c r="DR126" s="27">
        <f>IF($O126&gt;=DR$1,$S126+$Y126,$Y126)</f>
        <v>560.89250000000004</v>
      </c>
      <c r="DS126" s="27">
        <f>IF($O126&gt;=DS$1,$S126+$Y126,$Y126)</f>
        <v>560.89250000000004</v>
      </c>
      <c r="DT126" s="27">
        <f>IF($O126&gt;=DT$1,$S126+$Y126,$Y126)</f>
        <v>560.89250000000004</v>
      </c>
      <c r="DU126" s="27">
        <f>IF($O126&gt;=DU$1,$S126+$Y126,$Y126)</f>
        <v>560.89250000000004</v>
      </c>
      <c r="DV126" s="27">
        <f>IF($O126&gt;=DV$1,$S126+$Y126,$Y126)</f>
        <v>560.89250000000004</v>
      </c>
      <c r="DW126" s="27">
        <f>IF($O126&gt;=DW$1,$S126+$Y126,$Y126)</f>
        <v>560.89250000000004</v>
      </c>
      <c r="DX126" s="27">
        <f>IF($O126&gt;=DX$1,$S126+$Y126,$Y126)</f>
        <v>560.89250000000004</v>
      </c>
      <c r="DY126" s="27">
        <f>IF($O126&gt;=DY$1,$S126+$Y126,$Y126)</f>
        <v>560.89250000000004</v>
      </c>
      <c r="DZ126" s="27">
        <f>IF($O126&gt;=DZ$1,$S126+$Y126,$Y126)</f>
        <v>560.89250000000004</v>
      </c>
      <c r="EA126" s="27">
        <f>IF($O126&gt;=EA$1,$S126+$Y126,$Y126)</f>
        <v>560.89250000000004</v>
      </c>
      <c r="EB126" s="27">
        <f>IF($O126&gt;=EB$1,$S126+$Y126,$Y126)</f>
        <v>560.89250000000004</v>
      </c>
      <c r="EC126" s="27">
        <f>IF($O126&gt;=EC$1,$S126+$Y126,$Y126)</f>
        <v>560.89250000000004</v>
      </c>
      <c r="ED126" s="27">
        <f>IF($O126&gt;=ED$1,$S126+$Y126,$Y126)</f>
        <v>560.89250000000004</v>
      </c>
      <c r="EE126" s="27">
        <f>IF($O126&gt;=EE$1,$S126+$Y126,$Y126)</f>
        <v>560.89250000000004</v>
      </c>
      <c r="EF126" s="27">
        <f>IF($O126&gt;=EF$1,$S126+$Y126,$Y126)</f>
        <v>560.89250000000004</v>
      </c>
      <c r="EG126" s="27">
        <f>IF($O126&gt;=EG$1,$S126+$Y126,$Y126)</f>
        <v>560.89250000000004</v>
      </c>
      <c r="EH126" s="27">
        <f>IF($O126&gt;=EH$1,$S126+$Y126,$Y126)</f>
        <v>560.89250000000004</v>
      </c>
      <c r="EI126" s="27">
        <f>IF($O126&gt;=EI$1,$S126+$Y126,$Y126)</f>
        <v>560.89250000000004</v>
      </c>
      <c r="EJ126" s="27">
        <f>IF($O126&gt;=EJ$1,$S126+$Y126,$Y126)</f>
        <v>560.89250000000004</v>
      </c>
      <c r="EK126" s="27">
        <f>IF($O126&gt;=EK$1,$S126+$Y126,$Y126)</f>
        <v>560.89250000000004</v>
      </c>
      <c r="EL126" s="27">
        <f>IF($O126&gt;=EL$1,$S126+$Y126,$Y126)</f>
        <v>560.89250000000004</v>
      </c>
      <c r="EM126" s="27">
        <f>IF($O126&gt;=EM$1,$S126+$Y126,$Y126)</f>
        <v>560.89250000000004</v>
      </c>
      <c r="EN126" s="27">
        <f>IF($O126&gt;=EN$1,$S126+$Y126,$Y126)</f>
        <v>560.89250000000004</v>
      </c>
      <c r="EO126" s="27">
        <f>IF($O126&gt;=EO$1,$S126+$Y126,$Y126)</f>
        <v>560.89250000000004</v>
      </c>
      <c r="EP126" s="27">
        <f>IF($O126&gt;=EP$1,$S126+$Y126,$Y126)</f>
        <v>560.89250000000004</v>
      </c>
      <c r="EQ126" s="27">
        <f>IF($O126&gt;=EQ$1,$S126+$Y126,$Y126)</f>
        <v>560.89250000000004</v>
      </c>
      <c r="ER126" s="27">
        <f>IF($O126&gt;=ER$1,$S126+$Y126,$Y126)</f>
        <v>560.89250000000004</v>
      </c>
      <c r="ES126" s="27">
        <f>IF($O126&gt;=ES$1,$S126+$Y126,$Y126)</f>
        <v>560.89250000000004</v>
      </c>
      <c r="ET126" s="27">
        <f>IF($O126&gt;=ET$1,$S126+$Y126,$Y126)</f>
        <v>560.89250000000004</v>
      </c>
      <c r="EU126" s="27">
        <f>IF($O126&gt;=EU$1,$S126+$Y126,$Y126)</f>
        <v>560.89250000000004</v>
      </c>
      <c r="EV126" s="27">
        <f>IF($O126&gt;=EV$1,$S126,0)</f>
        <v>438.91250000000008</v>
      </c>
      <c r="EW126" s="27">
        <f>IF($O126&gt;=EW$1,$S126,0)</f>
        <v>438.91250000000008</v>
      </c>
      <c r="EX126" s="27">
        <f>IF($O126&gt;=EX$1,$S126,0)</f>
        <v>438.91250000000008</v>
      </c>
      <c r="EY126" s="27">
        <f>IF($O126&gt;=EY$1,$S126,0)</f>
        <v>438.91250000000008</v>
      </c>
      <c r="EZ126" s="27">
        <f>IF($O126&gt;=EZ$1,$S126,0)</f>
        <v>438.91250000000008</v>
      </c>
      <c r="FA126" s="27">
        <f>IF($O126&gt;=FA$1,$S126,0)</f>
        <v>438.91250000000008</v>
      </c>
      <c r="FB126" s="27">
        <f>IF($O126&gt;=FB$1,$S126,0)</f>
        <v>438.91250000000008</v>
      </c>
      <c r="FC126" s="27">
        <f>IF($O126&gt;=FC$1,$S126,0)</f>
        <v>438.91250000000008</v>
      </c>
      <c r="FD126" s="27">
        <f>IF($O126&gt;=FD$1,$S126,0)</f>
        <v>438.91250000000008</v>
      </c>
      <c r="FE126" s="27">
        <f>IF($O126&gt;=FE$1,$S126,0)</f>
        <v>438.91250000000008</v>
      </c>
      <c r="FF126" s="27">
        <f>IF($O126&gt;=FF$1,$S126,0)</f>
        <v>438.91250000000008</v>
      </c>
      <c r="FG126" s="27">
        <f>IF($O126&gt;=FG$1,$S126,0)</f>
        <v>438.91250000000008</v>
      </c>
      <c r="FH126" s="27">
        <f>IF($O126&gt;=FH$1,$S126,0)</f>
        <v>438.91250000000008</v>
      </c>
      <c r="FI126" s="27">
        <f>IF($O126&gt;=FI$1,$S126,0)</f>
        <v>438.91250000000008</v>
      </c>
      <c r="FJ126" s="27">
        <f>IF($O126&gt;=FJ$1,$S126,0)</f>
        <v>438.91250000000008</v>
      </c>
      <c r="FK126" s="27">
        <f>IF($O126&gt;=FK$1,$S126,0)</f>
        <v>438.91250000000008</v>
      </c>
      <c r="FL126" s="27">
        <f>IF($O126&gt;=FL$1,$S126,0)</f>
        <v>438.91250000000008</v>
      </c>
      <c r="FM126" s="27">
        <f>IF($O126&gt;=FM$1,$S126,0)</f>
        <v>438.91250000000008</v>
      </c>
      <c r="FN126" s="27">
        <f>IF($O126&gt;=FN$1,$S126,0)</f>
        <v>438.91250000000008</v>
      </c>
      <c r="FO126" s="27">
        <f>IF($O126&gt;=FO$1,$S126,0)</f>
        <v>438.91250000000008</v>
      </c>
      <c r="FP126" s="27">
        <f>IF($O126&gt;=FP$1,$S126,0)</f>
        <v>438.91250000000008</v>
      </c>
      <c r="FQ126" s="27">
        <f>IF($O126&gt;=FQ$1,$S126,0)</f>
        <v>438.91250000000008</v>
      </c>
      <c r="FR126" s="27">
        <f>IF($O126&gt;=FR$1,$S126,0)</f>
        <v>438.91250000000008</v>
      </c>
      <c r="FS126" s="27">
        <f>IF($O126&gt;=FS$1,$S126,0)</f>
        <v>438.91250000000008</v>
      </c>
      <c r="FT126" s="27">
        <f>IF($O126&gt;=FT$1,$S126,0)</f>
        <v>438.91250000000008</v>
      </c>
      <c r="FU126" s="27">
        <f>IF($O126&gt;=FU$1,$S126,0)</f>
        <v>438.91250000000008</v>
      </c>
      <c r="FV126" s="27">
        <f>IF($O126&gt;=FV$1,$S126,0)</f>
        <v>438.91250000000008</v>
      </c>
      <c r="FW126" s="27">
        <f>IF($O126&gt;=FW$1,$S126,0)</f>
        <v>438.91250000000008</v>
      </c>
      <c r="FX126" s="27">
        <f>IF($O126&gt;=FX$1,$S126,0)</f>
        <v>438.91250000000008</v>
      </c>
      <c r="FY126" s="27">
        <f>IF($O126&gt;=FY$1,$S126,0)</f>
        <v>438.91250000000008</v>
      </c>
      <c r="FZ126" s="27">
        <f>IF($O126&gt;=FZ$1,$S126,0)</f>
        <v>438.91250000000008</v>
      </c>
      <c r="GA126" s="27">
        <f>IF($O126&gt;=GA$1,$S126,0)</f>
        <v>438.91250000000008</v>
      </c>
      <c r="GB126" s="27">
        <f>IF($O126&gt;=GB$1,$S126,0)</f>
        <v>438.91250000000008</v>
      </c>
      <c r="GC126" s="27">
        <f>IF($O126&gt;=GC$1,$S126,0)</f>
        <v>438.91250000000008</v>
      </c>
      <c r="GD126" s="27">
        <f>IF($O126&gt;=GD$1,$S126,0)</f>
        <v>438.91250000000008</v>
      </c>
      <c r="GE126" s="27">
        <f>IF($O126&gt;=GE$1,$S126,0)</f>
        <v>438.91250000000008</v>
      </c>
      <c r="GF126" s="27">
        <f>IF($O126&gt;=GF$1,$S126,0)</f>
        <v>438.91250000000008</v>
      </c>
      <c r="GG126" s="27">
        <f>IF($O126&gt;=GG$1,$S126,0)</f>
        <v>438.91250000000008</v>
      </c>
      <c r="GH126" s="27">
        <f>IF($O126&gt;=GH$1,$S126,0)</f>
        <v>438.91250000000008</v>
      </c>
      <c r="GI126" s="27">
        <f>IF($O126&gt;=GI$1,$S126,0)</f>
        <v>438.91250000000008</v>
      </c>
      <c r="GJ126" s="27">
        <f>IF($O126&gt;=GJ$1,$S126,0)</f>
        <v>438.91250000000008</v>
      </c>
      <c r="GK126" s="27">
        <f>IF($O126&gt;=GK$1,$S126,0)</f>
        <v>438.91250000000008</v>
      </c>
      <c r="GL126" s="27">
        <f>IF($O126&gt;=GL$1,$S126,0)</f>
        <v>438.91250000000008</v>
      </c>
      <c r="GM126" s="27">
        <f>IF($O126&gt;=GM$1,$S126,0)</f>
        <v>438.91250000000008</v>
      </c>
      <c r="GN126" s="27">
        <f>IF($O126&gt;=GN$1,$S126,0)</f>
        <v>438.91250000000008</v>
      </c>
      <c r="GO126" s="27">
        <f>IF($O126&gt;=GO$1,$S126,0)</f>
        <v>438.91250000000008</v>
      </c>
      <c r="GP126" s="27">
        <f>IF($O126&gt;=GP$1,$S126,0)</f>
        <v>438.91250000000008</v>
      </c>
      <c r="GQ126" s="27">
        <f>IF($O126&gt;=GQ$1,$S126,0)</f>
        <v>438.91250000000008</v>
      </c>
      <c r="GR126" s="27">
        <f>IF($O126&gt;=GR$1,$S126,0)</f>
        <v>438.91250000000008</v>
      </c>
      <c r="GS126" s="27">
        <f>IF($O126&gt;=GS$1,$S126,0)</f>
        <v>438.91250000000008</v>
      </c>
      <c r="GT126" s="27">
        <f>IF($O126&gt;=GT$1,$S126,0)</f>
        <v>438.91250000000008</v>
      </c>
      <c r="GU126" s="27">
        <f>IF($O126&gt;=GU$1,$S126,0)</f>
        <v>438.91250000000008</v>
      </c>
      <c r="GV126" s="27">
        <f>IF($O126&gt;=GV$1,$S126,0)</f>
        <v>438.91250000000008</v>
      </c>
      <c r="GW126" s="27">
        <f>IF($O126&gt;=GW$1,$S126,0)</f>
        <v>438.91250000000008</v>
      </c>
      <c r="GX126" s="27">
        <f>IF($O126&gt;=GX$1,$S126,0)</f>
        <v>438.91250000000008</v>
      </c>
      <c r="GY126" s="27">
        <f>IF($O126&gt;=GY$1,$S126,0)</f>
        <v>438.91250000000008</v>
      </c>
      <c r="GZ126" s="27">
        <f>IF($O126&gt;=GZ$1,$S126,0)</f>
        <v>438.91250000000008</v>
      </c>
      <c r="HA126" s="27">
        <f>IF($O126&gt;=HA$1,$S126,0)</f>
        <v>438.91250000000008</v>
      </c>
      <c r="HB126" s="27">
        <f>IF($O126&gt;=HB$1,$S126,0)</f>
        <v>438.91250000000008</v>
      </c>
      <c r="HC126" s="27">
        <f>IF($O126&gt;=HC$1,$S126,0)</f>
        <v>438.91250000000008</v>
      </c>
    </row>
    <row r="127" spans="1:211">
      <c r="A127" s="3">
        <v>171476</v>
      </c>
      <c r="B127" s="3" t="s">
        <v>111</v>
      </c>
      <c r="C127" s="3" t="s">
        <v>104</v>
      </c>
      <c r="D127" s="3">
        <v>51</v>
      </c>
      <c r="E127" s="4">
        <v>40616</v>
      </c>
      <c r="F127" s="5">
        <v>7.2739726027397262</v>
      </c>
      <c r="G127" s="3" t="s">
        <v>99</v>
      </c>
      <c r="H127" s="4">
        <v>24616</v>
      </c>
      <c r="I127" s="9" t="s">
        <v>832</v>
      </c>
      <c r="J127" s="5">
        <v>1911.8</v>
      </c>
      <c r="K127" s="31">
        <v>310</v>
      </c>
      <c r="L127" s="32">
        <v>7</v>
      </c>
      <c r="M127" s="33">
        <f>VLOOKUP(L127,FIND,3,TRUE)</f>
        <v>1</v>
      </c>
      <c r="N127" s="32">
        <f>IF(L127&gt;30,180,VLOOKUP(L127,TEMPO,2,FALSE))</f>
        <v>42</v>
      </c>
      <c r="O127" s="32">
        <f>IF(R127&gt;0,4,N127)</f>
        <v>4</v>
      </c>
      <c r="P127" s="96">
        <f>J127*M127*L127</f>
        <v>13382.6</v>
      </c>
      <c r="Q127" s="96">
        <f>10934.45*2</f>
        <v>21868.9</v>
      </c>
      <c r="R127" s="96">
        <f>IF(P127&lt;=Q127,P127/4,0)</f>
        <v>3345.65</v>
      </c>
      <c r="S127" s="5">
        <f>IF(P127&gt;=Q127,P127/N127,0)</f>
        <v>0</v>
      </c>
      <c r="T127" s="3"/>
      <c r="U127" s="3">
        <f>IF(T127="",1,0)</f>
        <v>1</v>
      </c>
      <c r="V127" s="3">
        <v>352</v>
      </c>
      <c r="W127" s="5">
        <v>0</v>
      </c>
      <c r="X127" s="5">
        <v>203.3</v>
      </c>
      <c r="Y127" s="5">
        <f>X127*W127</f>
        <v>0</v>
      </c>
      <c r="Z127" s="5">
        <v>400</v>
      </c>
      <c r="AA127" s="5">
        <f>S127+Y127+Z127</f>
        <v>400</v>
      </c>
      <c r="AB127" s="39">
        <f>(J127/12+J127/12*1.3333333333+450/12+J127/30*6/12+J127)*1.3+Y127+Z127+153.9</f>
        <v>3612.6728888819853</v>
      </c>
      <c r="AC127" s="39" t="s">
        <v>104</v>
      </c>
      <c r="AD127" s="39">
        <f>J127*1.3+400+153.9</f>
        <v>3039.2400000000002</v>
      </c>
      <c r="AE127" s="39">
        <f>SUMIFS('CUSTO MENSAL FUNC NOVO'!H:H,'CUSTO MENSAL FUNC NOVO'!A:A,'VALORES MENSAIS'!AC127)</f>
        <v>2035.3799999999999</v>
      </c>
      <c r="AF127" s="27">
        <f>IF($R127&gt;0,$R127,$S127)+$Y127+$Z127</f>
        <v>3745.65</v>
      </c>
      <c r="AG127" s="27">
        <f>IF($R127&gt;0,$R127,$S127)+$Y127+$Z127</f>
        <v>3745.65</v>
      </c>
      <c r="AH127" s="27">
        <f>IF($R127&gt;0,$R127,$S127)+$Y127+$Z127</f>
        <v>3745.65</v>
      </c>
      <c r="AI127" s="27">
        <f>IF($R127&gt;0,$R127,$S127)+$Y127+$Z127</f>
        <v>3745.65</v>
      </c>
      <c r="AJ127" s="27">
        <f>IF($O127&gt;=AJ$1,$S127+$Y127+$Z127,$Y127+$Z127)</f>
        <v>400</v>
      </c>
      <c r="AK127" s="27">
        <f>IF($O127&gt;=AK$1,$S127+$Y127+$Z127,$Y127+$Z127)</f>
        <v>400</v>
      </c>
      <c r="AL127" s="27">
        <f>IF($O127&gt;=AL$1,$S127+$Y127+$Z127,$Y127+$Z127)</f>
        <v>400</v>
      </c>
      <c r="AM127" s="27">
        <f>IF($O127&gt;=AM$1,$S127+$Y127+$Z127,$Y127+$Z127)</f>
        <v>400</v>
      </c>
      <c r="AN127" s="27">
        <f>IF($O127&gt;=AN$1,$S127+$Y127+$Z127,$Y127+$Z127)</f>
        <v>400</v>
      </c>
      <c r="AO127" s="27">
        <f>IF($O127&gt;=AO$1,$S127+$Y127+$Z127,$Y127+$Z127)</f>
        <v>400</v>
      </c>
      <c r="AP127" s="27">
        <f>IF($O127&gt;=AP$1,$S127+$Y127+$Z127,$Y127+$Z127)</f>
        <v>400</v>
      </c>
      <c r="AQ127" s="27">
        <f>IF($O127&gt;=AQ$1,$S127+$Y127+$Z127,$Y127+$Z127)</f>
        <v>400</v>
      </c>
      <c r="AR127" s="27">
        <f>IF($O127&gt;=AR$1,$S127+$Y127+$Z127,$Y127+$Z127)</f>
        <v>400</v>
      </c>
      <c r="AS127" s="27">
        <f>IF($O127&gt;=AS$1,$S127+$Y127+$Z127,$Y127+$Z127)</f>
        <v>400</v>
      </c>
      <c r="AT127" s="27">
        <f>IF($O127&gt;=AT$1,$S127+$Y127+$Z127,$Y127+$Z127)</f>
        <v>400</v>
      </c>
      <c r="AU127" s="27">
        <f>IF($O127&gt;=AU$1,$S127+$Y127+$Z127,$Y127+$Z127)</f>
        <v>400</v>
      </c>
      <c r="AV127" s="27">
        <f>IF($O127&gt;=AV$1,$S127+$Y127+$Z127,$Y127+$Z127)</f>
        <v>400</v>
      </c>
      <c r="AW127" s="27">
        <f>IF($O127&gt;=AW$1,$S127+$Y127+$Z127,$Y127+$Z127)</f>
        <v>400</v>
      </c>
      <c r="AX127" s="27">
        <f>IF($O127&gt;=AX$1,$S127+$Y127+$Z127,$Y127+$Z127)</f>
        <v>400</v>
      </c>
      <c r="AY127" s="27">
        <f>IF($O127&gt;=AY$1,$S127+$Y127+$Z127,$Y127+$Z127)</f>
        <v>400</v>
      </c>
      <c r="AZ127" s="27">
        <f>IF($O127&gt;=AZ$1,$S127+$Y127+$Z127,$Y127+$Z127)</f>
        <v>400</v>
      </c>
      <c r="BA127" s="27">
        <f>IF($O127&gt;=BA$1,$S127+$Y127+$Z127,$Y127+$Z127)</f>
        <v>400</v>
      </c>
      <c r="BB127" s="27">
        <f>IF($O127&gt;=BB$1,$S127+$Y127+$Z127,$Y127+$Z127)</f>
        <v>400</v>
      </c>
      <c r="BC127" s="27">
        <f>IF($O127&gt;=BC$1,$S127+$Y127+$Z127,$Y127+$Z127)</f>
        <v>400</v>
      </c>
      <c r="BD127" s="27">
        <f>IF($O127&gt;=BD$1,$S127+$Y127+$Z127,$Y127+$Z127)</f>
        <v>400</v>
      </c>
      <c r="BE127" s="27">
        <f>IF($O127&gt;=BE$1,$S127+$Y127+$Z127,$Y127+$Z127)</f>
        <v>400</v>
      </c>
      <c r="BF127" s="27">
        <f>IF($O127&gt;=BF$1,$S127+$Y127+$Z127,$Y127+$Z127)</f>
        <v>400</v>
      </c>
      <c r="BG127" s="27">
        <f>IF($O127&gt;=BG$1,$S127+$Y127+$Z127,$Y127+$Z127)</f>
        <v>400</v>
      </c>
      <c r="BH127" s="27">
        <f>IF($O127&gt;=BH$1,$S127+$Y127+$Z127,$Y127+$Z127)</f>
        <v>400</v>
      </c>
      <c r="BI127" s="27">
        <f>IF($O127&gt;=BI$1,$S127+$Y127+$Z127,$Y127+$Z127)</f>
        <v>400</v>
      </c>
      <c r="BJ127" s="27">
        <f>IF($O127&gt;=BJ$1,$S127+$Y127+$Z127,$Y127+$Z127)</f>
        <v>400</v>
      </c>
      <c r="BK127" s="27">
        <f>IF($O127&gt;=BK$1,$S127+$Y127+$Z127,$Y127+$Z127)</f>
        <v>400</v>
      </c>
      <c r="BL127" s="27">
        <f>IF($O127&gt;=BL$1,$S127+$Y127+$Z127,$Y127+$Z127)</f>
        <v>400</v>
      </c>
      <c r="BM127" s="27">
        <f>IF($O127&gt;=BM$1,$S127+$Y127+$Z127,$Y127+$Z127)</f>
        <v>400</v>
      </c>
      <c r="BN127" s="27">
        <f>IF($O127&gt;=BN$1,$S127+$Y127+$Z127,$Y127+$Z127)</f>
        <v>400</v>
      </c>
      <c r="BO127" s="27">
        <f>IF($O127&gt;=BO$1,$S127+$Y127+$Z127,$Y127+$Z127)</f>
        <v>400</v>
      </c>
      <c r="BP127" s="27">
        <f>IF($O127&gt;=BP$1,$S127+$Y127+$Z127,$Y127+$Z127)</f>
        <v>400</v>
      </c>
      <c r="BQ127" s="27">
        <f>IF($O127&gt;=BQ$1,$S127+$Y127+$Z127,$Y127+$Z127)</f>
        <v>400</v>
      </c>
      <c r="BR127" s="27">
        <f>IF($O127&gt;=BR$1,$S127+$Y127+$Z127,$Y127+$Z127)</f>
        <v>400</v>
      </c>
      <c r="BS127" s="27">
        <f>IF($O127&gt;=BS$1,$S127+$Y127+$Z127,$Y127+$Z127)</f>
        <v>400</v>
      </c>
      <c r="BT127" s="27">
        <f>IF($O127&gt;=BT$1,$S127+$Y127+$Z127,$Y127+$Z127)</f>
        <v>400</v>
      </c>
      <c r="BU127" s="27">
        <f>IF($O127&gt;=BU$1,$S127+$Y127+$Z127,$Y127+$Z127)</f>
        <v>400</v>
      </c>
      <c r="BV127" s="27">
        <f>IF($O127&gt;=BV$1,$S127+$Y127+$Z127,$Y127+$Z127)</f>
        <v>400</v>
      </c>
      <c r="BW127" s="27">
        <f>IF($O127&gt;=BW$1,$S127+$Y127+$Z127,$Y127+$Z127)</f>
        <v>400</v>
      </c>
      <c r="BX127" s="27">
        <f>IF($O127&gt;=BX$1,$S127+$Y127+$Z127,$Y127+$Z127)</f>
        <v>400</v>
      </c>
      <c r="BY127" s="27">
        <f>IF($O127&gt;=BY$1,$S127+$Y127+$Z127,$Y127+$Z127)</f>
        <v>400</v>
      </c>
      <c r="BZ127" s="27">
        <f>IF($O127&gt;=BZ$1,$S127+$Y127+$Z127,$Y127+$Z127)</f>
        <v>400</v>
      </c>
      <c r="CA127" s="27">
        <f>IF($O127&gt;=CA$1,$S127+$Y127+$Z127,$Y127+$Z127)</f>
        <v>400</v>
      </c>
      <c r="CB127" s="27">
        <f>IF($O127&gt;=CB$1,$S127+$Y127+$Z127,$Y127+$Z127)</f>
        <v>400</v>
      </c>
      <c r="CC127" s="27">
        <f>IF($O127&gt;=CC$1,$S127+$Y127+$Z127,$Y127+$Z127)</f>
        <v>400</v>
      </c>
      <c r="CD127" s="27">
        <f>IF($O127&gt;=CD$1,$S127+$Y127+$Z127,$Y127+$Z127)</f>
        <v>400</v>
      </c>
      <c r="CE127" s="27">
        <f>IF($O127&gt;=CE$1,$S127+$Y127+$Z127,$Y127+$Z127)</f>
        <v>400</v>
      </c>
      <c r="CF127" s="27">
        <f>IF($O127&gt;=CF$1,$S127+$Y127+$Z127,$Y127+$Z127)</f>
        <v>400</v>
      </c>
      <c r="CG127" s="27">
        <f>IF($O127&gt;=CG$1,$S127+$Y127+$Z127,$Y127+$Z127)</f>
        <v>400</v>
      </c>
      <c r="CH127" s="27">
        <f>IF($O127&gt;=CH$1,$S127+$Y127+$Z127,$Y127+$Z127)</f>
        <v>400</v>
      </c>
      <c r="CI127" s="27">
        <f>IF($O127&gt;=CI$1,$S127+$Y127+$Z127,$Y127+$Z127)</f>
        <v>400</v>
      </c>
      <c r="CJ127" s="27">
        <f>IF($O127&gt;=CJ$1,$S127+$Y127+$Z127,$Y127+$Z127)</f>
        <v>400</v>
      </c>
      <c r="CK127" s="27">
        <f>IF($O127&gt;=CK$1,$S127+$Y127+$Z127,$Y127+$Z127)</f>
        <v>400</v>
      </c>
      <c r="CL127" s="27">
        <f>IF($O127&gt;=CL$1,$S127+$Y127+$Z127,$Y127+$Z127)</f>
        <v>400</v>
      </c>
      <c r="CM127" s="27">
        <f>IF($O127&gt;=CM$1,$S127+$Y127+$Z127,$Y127+$Z127)</f>
        <v>400</v>
      </c>
      <c r="CN127" s="27">
        <f>IF($O127&gt;=CN$1,$S127+$Y127,$Y127)</f>
        <v>0</v>
      </c>
      <c r="CO127" s="27">
        <f>IF($O127&gt;=CO$1,$S127+$Y127,$Y127)</f>
        <v>0</v>
      </c>
      <c r="CP127" s="27">
        <f>IF($O127&gt;=CP$1,$S127+$Y127,$Y127)</f>
        <v>0</v>
      </c>
      <c r="CQ127" s="27">
        <f>IF($O127&gt;=CQ$1,$S127+$Y127,$Y127)</f>
        <v>0</v>
      </c>
      <c r="CR127" s="27">
        <f>IF($O127&gt;=CR$1,$S127+$Y127,$Y127)</f>
        <v>0</v>
      </c>
      <c r="CS127" s="27">
        <f>IF($O127&gt;=CS$1,$S127+$Y127,$Y127)</f>
        <v>0</v>
      </c>
      <c r="CT127" s="27">
        <f>IF($O127&gt;=CT$1,$S127+$Y127,$Y127)</f>
        <v>0</v>
      </c>
      <c r="CU127" s="27">
        <f>IF($O127&gt;=CU$1,$S127+$Y127,$Y127)</f>
        <v>0</v>
      </c>
      <c r="CV127" s="27">
        <f>IF($O127&gt;=CV$1,$S127+$Y127,$Y127)</f>
        <v>0</v>
      </c>
      <c r="CW127" s="27">
        <f>IF($O127&gt;=CW$1,$S127+$Y127,$Y127)</f>
        <v>0</v>
      </c>
      <c r="CX127" s="27">
        <f>IF($O127&gt;=CX$1,$S127+$Y127,$Y127)</f>
        <v>0</v>
      </c>
      <c r="CY127" s="27">
        <f>IF($O127&gt;=CY$1,$S127+$Y127,$Y127)</f>
        <v>0</v>
      </c>
      <c r="CZ127" s="27">
        <f>IF($O127&gt;=CZ$1,$S127+$Y127,$Y127)</f>
        <v>0</v>
      </c>
      <c r="DA127" s="27">
        <f>IF($O127&gt;=DA$1,$S127+$Y127,$Y127)</f>
        <v>0</v>
      </c>
      <c r="DB127" s="27">
        <f>IF($O127&gt;=DB$1,$S127+$Y127,$Y127)</f>
        <v>0</v>
      </c>
      <c r="DC127" s="27">
        <f>IF($O127&gt;=DC$1,$S127+$Y127,$Y127)</f>
        <v>0</v>
      </c>
      <c r="DD127" s="27">
        <f>IF($O127&gt;=DD$1,$S127+$Y127,$Y127)</f>
        <v>0</v>
      </c>
      <c r="DE127" s="27">
        <f>IF($O127&gt;=DE$1,$S127+$Y127,$Y127)</f>
        <v>0</v>
      </c>
      <c r="DF127" s="27">
        <f>IF($O127&gt;=DF$1,$S127+$Y127,$Y127)</f>
        <v>0</v>
      </c>
      <c r="DG127" s="27">
        <f>IF($O127&gt;=DG$1,$S127+$Y127,$Y127)</f>
        <v>0</v>
      </c>
      <c r="DH127" s="27">
        <f>IF($O127&gt;=DH$1,$S127+$Y127,$Y127)</f>
        <v>0</v>
      </c>
      <c r="DI127" s="27">
        <f>IF($O127&gt;=DI$1,$S127+$Y127,$Y127)</f>
        <v>0</v>
      </c>
      <c r="DJ127" s="27">
        <f>IF($O127&gt;=DJ$1,$S127+$Y127,$Y127)</f>
        <v>0</v>
      </c>
      <c r="DK127" s="27">
        <f>IF($O127&gt;=DK$1,$S127+$Y127,$Y127)</f>
        <v>0</v>
      </c>
      <c r="DL127" s="27">
        <f>IF($O127&gt;=DL$1,$S127+$Y127,$Y127)</f>
        <v>0</v>
      </c>
      <c r="DM127" s="27">
        <f>IF($O127&gt;=DM$1,$S127+$Y127,$Y127)</f>
        <v>0</v>
      </c>
      <c r="DN127" s="27">
        <f>IF($O127&gt;=DN$1,$S127+$Y127,$Y127)</f>
        <v>0</v>
      </c>
      <c r="DO127" s="27">
        <f>IF($O127&gt;=DO$1,$S127+$Y127,$Y127)</f>
        <v>0</v>
      </c>
      <c r="DP127" s="27">
        <f>IF($O127&gt;=DP$1,$S127+$Y127,$Y127)</f>
        <v>0</v>
      </c>
      <c r="DQ127" s="27">
        <f>IF($O127&gt;=DQ$1,$S127+$Y127,$Y127)</f>
        <v>0</v>
      </c>
      <c r="DR127" s="27">
        <f>IF($O127&gt;=DR$1,$S127+$Y127,$Y127)</f>
        <v>0</v>
      </c>
      <c r="DS127" s="27">
        <f>IF($O127&gt;=DS$1,$S127+$Y127,$Y127)</f>
        <v>0</v>
      </c>
      <c r="DT127" s="27">
        <f>IF($O127&gt;=DT$1,$S127+$Y127,$Y127)</f>
        <v>0</v>
      </c>
      <c r="DU127" s="27">
        <f>IF($O127&gt;=DU$1,$S127+$Y127,$Y127)</f>
        <v>0</v>
      </c>
      <c r="DV127" s="27">
        <f>IF($O127&gt;=DV$1,$S127+$Y127,$Y127)</f>
        <v>0</v>
      </c>
      <c r="DW127" s="27">
        <f>IF($O127&gt;=DW$1,$S127+$Y127,$Y127)</f>
        <v>0</v>
      </c>
      <c r="DX127" s="27">
        <f>IF($O127&gt;=DX$1,$S127+$Y127,$Y127)</f>
        <v>0</v>
      </c>
      <c r="DY127" s="27">
        <f>IF($O127&gt;=DY$1,$S127+$Y127,$Y127)</f>
        <v>0</v>
      </c>
      <c r="DZ127" s="27">
        <f>IF($O127&gt;=DZ$1,$S127+$Y127,$Y127)</f>
        <v>0</v>
      </c>
      <c r="EA127" s="27">
        <f>IF($O127&gt;=EA$1,$S127+$Y127,$Y127)</f>
        <v>0</v>
      </c>
      <c r="EB127" s="27">
        <f>IF($O127&gt;=EB$1,$S127+$Y127,$Y127)</f>
        <v>0</v>
      </c>
      <c r="EC127" s="27">
        <f>IF($O127&gt;=EC$1,$S127+$Y127,$Y127)</f>
        <v>0</v>
      </c>
      <c r="ED127" s="27">
        <f>IF($O127&gt;=ED$1,$S127+$Y127,$Y127)</f>
        <v>0</v>
      </c>
      <c r="EE127" s="27">
        <f>IF($O127&gt;=EE$1,$S127+$Y127,$Y127)</f>
        <v>0</v>
      </c>
      <c r="EF127" s="27">
        <f>IF($O127&gt;=EF$1,$S127+$Y127,$Y127)</f>
        <v>0</v>
      </c>
      <c r="EG127" s="27">
        <f>IF($O127&gt;=EG$1,$S127+$Y127,$Y127)</f>
        <v>0</v>
      </c>
      <c r="EH127" s="27">
        <f>IF($O127&gt;=EH$1,$S127+$Y127,$Y127)</f>
        <v>0</v>
      </c>
      <c r="EI127" s="27">
        <f>IF($O127&gt;=EI$1,$S127+$Y127,$Y127)</f>
        <v>0</v>
      </c>
      <c r="EJ127" s="27">
        <f>IF($O127&gt;=EJ$1,$S127+$Y127,$Y127)</f>
        <v>0</v>
      </c>
      <c r="EK127" s="27">
        <f>IF($O127&gt;=EK$1,$S127+$Y127,$Y127)</f>
        <v>0</v>
      </c>
      <c r="EL127" s="27">
        <f>IF($O127&gt;=EL$1,$S127+$Y127,$Y127)</f>
        <v>0</v>
      </c>
      <c r="EM127" s="27">
        <f>IF($O127&gt;=EM$1,$S127+$Y127,$Y127)</f>
        <v>0</v>
      </c>
      <c r="EN127" s="27">
        <f>IF($O127&gt;=EN$1,$S127+$Y127,$Y127)</f>
        <v>0</v>
      </c>
      <c r="EO127" s="27">
        <f>IF($O127&gt;=EO$1,$S127+$Y127,$Y127)</f>
        <v>0</v>
      </c>
      <c r="EP127" s="27">
        <f>IF($O127&gt;=EP$1,$S127+$Y127,$Y127)</f>
        <v>0</v>
      </c>
      <c r="EQ127" s="27">
        <f>IF($O127&gt;=EQ$1,$S127+$Y127,$Y127)</f>
        <v>0</v>
      </c>
      <c r="ER127" s="27">
        <f>IF($O127&gt;=ER$1,$S127+$Y127,$Y127)</f>
        <v>0</v>
      </c>
      <c r="ES127" s="27">
        <f>IF($O127&gt;=ES$1,$S127+$Y127,$Y127)</f>
        <v>0</v>
      </c>
      <c r="ET127" s="27">
        <f>IF($O127&gt;=ET$1,$S127+$Y127,$Y127)</f>
        <v>0</v>
      </c>
      <c r="EU127" s="27">
        <f>IF($O127&gt;=EU$1,$S127+$Y127,$Y127)</f>
        <v>0</v>
      </c>
      <c r="EV127" s="27">
        <f>IF($O127&gt;=EV$1,$S127,0)</f>
        <v>0</v>
      </c>
      <c r="EW127" s="27">
        <f>IF($O127&gt;=EW$1,$S127,0)</f>
        <v>0</v>
      </c>
      <c r="EX127" s="27">
        <f>IF($O127&gt;=EX$1,$S127,0)</f>
        <v>0</v>
      </c>
      <c r="EY127" s="27">
        <f>IF($O127&gt;=EY$1,$S127,0)</f>
        <v>0</v>
      </c>
      <c r="EZ127" s="27">
        <f>IF($O127&gt;=EZ$1,$S127,0)</f>
        <v>0</v>
      </c>
      <c r="FA127" s="27">
        <f>IF($O127&gt;=FA$1,$S127,0)</f>
        <v>0</v>
      </c>
      <c r="FB127" s="27">
        <f>IF($O127&gt;=FB$1,$S127,0)</f>
        <v>0</v>
      </c>
      <c r="FC127" s="27">
        <f>IF($O127&gt;=FC$1,$S127,0)</f>
        <v>0</v>
      </c>
      <c r="FD127" s="27">
        <f>IF($O127&gt;=FD$1,$S127,0)</f>
        <v>0</v>
      </c>
      <c r="FE127" s="27">
        <f>IF($O127&gt;=FE$1,$S127,0)</f>
        <v>0</v>
      </c>
      <c r="FF127" s="27">
        <f>IF($O127&gt;=FF$1,$S127,0)</f>
        <v>0</v>
      </c>
      <c r="FG127" s="27">
        <f>IF($O127&gt;=FG$1,$S127,0)</f>
        <v>0</v>
      </c>
      <c r="FH127" s="27">
        <f>IF($O127&gt;=FH$1,$S127,0)</f>
        <v>0</v>
      </c>
      <c r="FI127" s="27">
        <f>IF($O127&gt;=FI$1,$S127,0)</f>
        <v>0</v>
      </c>
      <c r="FJ127" s="27">
        <f>IF($O127&gt;=FJ$1,$S127,0)</f>
        <v>0</v>
      </c>
      <c r="FK127" s="27">
        <f>IF($O127&gt;=FK$1,$S127,0)</f>
        <v>0</v>
      </c>
      <c r="FL127" s="27">
        <f>IF($O127&gt;=FL$1,$S127,0)</f>
        <v>0</v>
      </c>
      <c r="FM127" s="27">
        <f>IF($O127&gt;=FM$1,$S127,0)</f>
        <v>0</v>
      </c>
      <c r="FN127" s="27">
        <f>IF($O127&gt;=FN$1,$S127,0)</f>
        <v>0</v>
      </c>
      <c r="FO127" s="27">
        <f>IF($O127&gt;=FO$1,$S127,0)</f>
        <v>0</v>
      </c>
      <c r="FP127" s="27">
        <f>IF($O127&gt;=FP$1,$S127,0)</f>
        <v>0</v>
      </c>
      <c r="FQ127" s="27">
        <f>IF($O127&gt;=FQ$1,$S127,0)</f>
        <v>0</v>
      </c>
      <c r="FR127" s="27">
        <f>IF($O127&gt;=FR$1,$S127,0)</f>
        <v>0</v>
      </c>
      <c r="FS127" s="27">
        <f>IF($O127&gt;=FS$1,$S127,0)</f>
        <v>0</v>
      </c>
      <c r="FT127" s="27">
        <f>IF($O127&gt;=FT$1,$S127,0)</f>
        <v>0</v>
      </c>
      <c r="FU127" s="27">
        <f>IF($O127&gt;=FU$1,$S127,0)</f>
        <v>0</v>
      </c>
      <c r="FV127" s="27">
        <f>IF($O127&gt;=FV$1,$S127,0)</f>
        <v>0</v>
      </c>
      <c r="FW127" s="27">
        <f>IF($O127&gt;=FW$1,$S127,0)</f>
        <v>0</v>
      </c>
      <c r="FX127" s="27">
        <f>IF($O127&gt;=FX$1,$S127,0)</f>
        <v>0</v>
      </c>
      <c r="FY127" s="27">
        <f>IF($O127&gt;=FY$1,$S127,0)</f>
        <v>0</v>
      </c>
      <c r="FZ127" s="27">
        <f>IF($O127&gt;=FZ$1,$S127,0)</f>
        <v>0</v>
      </c>
      <c r="GA127" s="27">
        <f>IF($O127&gt;=GA$1,$S127,0)</f>
        <v>0</v>
      </c>
      <c r="GB127" s="27">
        <f>IF($O127&gt;=GB$1,$S127,0)</f>
        <v>0</v>
      </c>
      <c r="GC127" s="27">
        <f>IF($O127&gt;=GC$1,$S127,0)</f>
        <v>0</v>
      </c>
      <c r="GD127" s="27">
        <f>IF($O127&gt;=GD$1,$S127,0)</f>
        <v>0</v>
      </c>
      <c r="GE127" s="27">
        <f>IF($O127&gt;=GE$1,$S127,0)</f>
        <v>0</v>
      </c>
      <c r="GF127" s="27">
        <f>IF($O127&gt;=GF$1,$S127,0)</f>
        <v>0</v>
      </c>
      <c r="GG127" s="27">
        <f>IF($O127&gt;=GG$1,$S127,0)</f>
        <v>0</v>
      </c>
      <c r="GH127" s="27">
        <f>IF($O127&gt;=GH$1,$S127,0)</f>
        <v>0</v>
      </c>
      <c r="GI127" s="27">
        <f>IF($O127&gt;=GI$1,$S127,0)</f>
        <v>0</v>
      </c>
      <c r="GJ127" s="27">
        <f>IF($O127&gt;=GJ$1,$S127,0)</f>
        <v>0</v>
      </c>
      <c r="GK127" s="27">
        <f>IF($O127&gt;=GK$1,$S127,0)</f>
        <v>0</v>
      </c>
      <c r="GL127" s="27">
        <f>IF($O127&gt;=GL$1,$S127,0)</f>
        <v>0</v>
      </c>
      <c r="GM127" s="27">
        <f>IF($O127&gt;=GM$1,$S127,0)</f>
        <v>0</v>
      </c>
      <c r="GN127" s="27">
        <f>IF($O127&gt;=GN$1,$S127,0)</f>
        <v>0</v>
      </c>
      <c r="GO127" s="27">
        <f>IF($O127&gt;=GO$1,$S127,0)</f>
        <v>0</v>
      </c>
      <c r="GP127" s="27">
        <f>IF($O127&gt;=GP$1,$S127,0)</f>
        <v>0</v>
      </c>
      <c r="GQ127" s="27">
        <f>IF($O127&gt;=GQ$1,$S127,0)</f>
        <v>0</v>
      </c>
      <c r="GR127" s="27">
        <f>IF($O127&gt;=GR$1,$S127,0)</f>
        <v>0</v>
      </c>
      <c r="GS127" s="27">
        <f>IF($O127&gt;=GS$1,$S127,0)</f>
        <v>0</v>
      </c>
      <c r="GT127" s="27">
        <f>IF($O127&gt;=GT$1,$S127,0)</f>
        <v>0</v>
      </c>
      <c r="GU127" s="27">
        <f>IF($O127&gt;=GU$1,$S127,0)</f>
        <v>0</v>
      </c>
      <c r="GV127" s="27">
        <f>IF($O127&gt;=GV$1,$S127,0)</f>
        <v>0</v>
      </c>
      <c r="GW127" s="27">
        <f>IF($O127&gt;=GW$1,$S127,0)</f>
        <v>0</v>
      </c>
      <c r="GX127" s="27">
        <f>IF($O127&gt;=GX$1,$S127,0)</f>
        <v>0</v>
      </c>
      <c r="GY127" s="27">
        <f>IF($O127&gt;=GY$1,$S127,0)</f>
        <v>0</v>
      </c>
      <c r="GZ127" s="27">
        <f>IF($O127&gt;=GZ$1,$S127,0)</f>
        <v>0</v>
      </c>
      <c r="HA127" s="27">
        <f>IF($O127&gt;=HA$1,$S127,0)</f>
        <v>0</v>
      </c>
      <c r="HB127" s="27">
        <f>IF($O127&gt;=HB$1,$S127,0)</f>
        <v>0</v>
      </c>
      <c r="HC127" s="27">
        <f>IF($O127&gt;=HC$1,$S127,0)</f>
        <v>0</v>
      </c>
    </row>
    <row r="128" spans="1:211">
      <c r="A128" s="3">
        <v>48100</v>
      </c>
      <c r="B128" s="3" t="s">
        <v>287</v>
      </c>
      <c r="C128" s="3" t="s">
        <v>18</v>
      </c>
      <c r="D128" s="3">
        <v>54</v>
      </c>
      <c r="E128" s="4">
        <v>33813</v>
      </c>
      <c r="F128" s="5">
        <v>25.912328767123288</v>
      </c>
      <c r="G128" s="3" t="s">
        <v>99</v>
      </c>
      <c r="H128" s="4">
        <v>23494</v>
      </c>
      <c r="I128" s="9" t="s">
        <v>832</v>
      </c>
      <c r="J128" s="5">
        <v>1819.64</v>
      </c>
      <c r="K128" s="31">
        <v>310</v>
      </c>
      <c r="L128" s="32">
        <v>26</v>
      </c>
      <c r="M128" s="33">
        <f>VLOOKUP(L128,FIND,3,TRUE)</f>
        <v>1.5</v>
      </c>
      <c r="N128" s="32">
        <f>IF(L128&gt;30,180,VLOOKUP(L128,TEMPO,2,FALSE))</f>
        <v>156</v>
      </c>
      <c r="O128" s="32">
        <f>IF(R128&gt;0,4,N128)</f>
        <v>156</v>
      </c>
      <c r="P128" s="96">
        <f>J128*M128*L128</f>
        <v>70965.960000000006</v>
      </c>
      <c r="Q128" s="96">
        <f>10934.45*2</f>
        <v>21868.9</v>
      </c>
      <c r="R128" s="96">
        <f>IF(P128&lt;=Q128,P128/4,0)</f>
        <v>0</v>
      </c>
      <c r="S128" s="5">
        <f>IF(P128&gt;=Q128,P128/N128,0)</f>
        <v>454.91</v>
      </c>
      <c r="T128" s="3"/>
      <c r="U128" s="3">
        <f>IF(T128="",1,0)</f>
        <v>1</v>
      </c>
      <c r="V128" s="3">
        <v>41</v>
      </c>
      <c r="W128" s="5">
        <v>0</v>
      </c>
      <c r="X128" s="5">
        <v>245.73</v>
      </c>
      <c r="Y128" s="5">
        <f>X128*W128</f>
        <v>0</v>
      </c>
      <c r="Z128" s="5">
        <v>400</v>
      </c>
      <c r="AA128" s="5">
        <f>S128+Y128+Z128</f>
        <v>854.91000000000008</v>
      </c>
      <c r="AB128" s="39">
        <f>(J128/12+J128/12*1.3333333333+450/12+J128/30*6/12+J128)*1.3+Y128+Z128+153.9</f>
        <v>3467.5720888823184</v>
      </c>
      <c r="AC128" s="39" t="s">
        <v>18</v>
      </c>
      <c r="AD128" s="39">
        <f>J128*1.3+400+153.9</f>
        <v>2919.4320000000002</v>
      </c>
      <c r="AE128" s="39">
        <f>SUMIFS('CUSTO MENSAL FUNC NOVO'!H:H,'CUSTO MENSAL FUNC NOVO'!A:A,'VALORES MENSAIS'!AC128)</f>
        <v>1902.2210000000002</v>
      </c>
      <c r="AF128" s="27">
        <f>IF($R128&gt;0,$R128,$S128)+$Y128+$Z128</f>
        <v>854.91000000000008</v>
      </c>
      <c r="AG128" s="27">
        <f>IF($R128&gt;0,$R128,$S128)+$Y128+$Z128</f>
        <v>854.91000000000008</v>
      </c>
      <c r="AH128" s="27">
        <f>IF($R128&gt;0,$R128,$S128)+$Y128+$Z128</f>
        <v>854.91000000000008</v>
      </c>
      <c r="AI128" s="27">
        <f>IF($R128&gt;0,$R128,$S128)+$Y128+$Z128</f>
        <v>854.91000000000008</v>
      </c>
      <c r="AJ128" s="27">
        <f>IF($O128&gt;=AJ$1,$S128+$Y128+$Z128,$Y128+$Z128)</f>
        <v>854.91000000000008</v>
      </c>
      <c r="AK128" s="27">
        <f>IF($O128&gt;=AK$1,$S128+$Y128+$Z128,$Y128+$Z128)</f>
        <v>854.91000000000008</v>
      </c>
      <c r="AL128" s="27">
        <f>IF($O128&gt;=AL$1,$S128+$Y128+$Z128,$Y128+$Z128)</f>
        <v>854.91000000000008</v>
      </c>
      <c r="AM128" s="27">
        <f>IF($O128&gt;=AM$1,$S128+$Y128+$Z128,$Y128+$Z128)</f>
        <v>854.91000000000008</v>
      </c>
      <c r="AN128" s="27">
        <f>IF($O128&gt;=AN$1,$S128+$Y128+$Z128,$Y128+$Z128)</f>
        <v>854.91000000000008</v>
      </c>
      <c r="AO128" s="27">
        <f>IF($O128&gt;=AO$1,$S128+$Y128+$Z128,$Y128+$Z128)</f>
        <v>854.91000000000008</v>
      </c>
      <c r="AP128" s="27">
        <f>IF($O128&gt;=AP$1,$S128+$Y128+$Z128,$Y128+$Z128)</f>
        <v>854.91000000000008</v>
      </c>
      <c r="AQ128" s="27">
        <f>IF($O128&gt;=AQ$1,$S128+$Y128+$Z128,$Y128+$Z128)</f>
        <v>854.91000000000008</v>
      </c>
      <c r="AR128" s="27">
        <f>IF($O128&gt;=AR$1,$S128+$Y128+$Z128,$Y128+$Z128)</f>
        <v>854.91000000000008</v>
      </c>
      <c r="AS128" s="27">
        <f>IF($O128&gt;=AS$1,$S128+$Y128+$Z128,$Y128+$Z128)</f>
        <v>854.91000000000008</v>
      </c>
      <c r="AT128" s="27">
        <f>IF($O128&gt;=AT$1,$S128+$Y128+$Z128,$Y128+$Z128)</f>
        <v>854.91000000000008</v>
      </c>
      <c r="AU128" s="27">
        <f>IF($O128&gt;=AU$1,$S128+$Y128+$Z128,$Y128+$Z128)</f>
        <v>854.91000000000008</v>
      </c>
      <c r="AV128" s="27">
        <f>IF($O128&gt;=AV$1,$S128+$Y128+$Z128,$Y128+$Z128)</f>
        <v>854.91000000000008</v>
      </c>
      <c r="AW128" s="27">
        <f>IF($O128&gt;=AW$1,$S128+$Y128+$Z128,$Y128+$Z128)</f>
        <v>854.91000000000008</v>
      </c>
      <c r="AX128" s="27">
        <f>IF($O128&gt;=AX$1,$S128+$Y128+$Z128,$Y128+$Z128)</f>
        <v>854.91000000000008</v>
      </c>
      <c r="AY128" s="27">
        <f>IF($O128&gt;=AY$1,$S128+$Y128+$Z128,$Y128+$Z128)</f>
        <v>854.91000000000008</v>
      </c>
      <c r="AZ128" s="27">
        <f>IF($O128&gt;=AZ$1,$S128+$Y128+$Z128,$Y128+$Z128)</f>
        <v>854.91000000000008</v>
      </c>
      <c r="BA128" s="27">
        <f>IF($O128&gt;=BA$1,$S128+$Y128+$Z128,$Y128+$Z128)</f>
        <v>854.91000000000008</v>
      </c>
      <c r="BB128" s="27">
        <f>IF($O128&gt;=BB$1,$S128+$Y128+$Z128,$Y128+$Z128)</f>
        <v>854.91000000000008</v>
      </c>
      <c r="BC128" s="27">
        <f>IF($O128&gt;=BC$1,$S128+$Y128+$Z128,$Y128+$Z128)</f>
        <v>854.91000000000008</v>
      </c>
      <c r="BD128" s="27">
        <f>IF($O128&gt;=BD$1,$S128+$Y128+$Z128,$Y128+$Z128)</f>
        <v>854.91000000000008</v>
      </c>
      <c r="BE128" s="27">
        <f>IF($O128&gt;=BE$1,$S128+$Y128+$Z128,$Y128+$Z128)</f>
        <v>854.91000000000008</v>
      </c>
      <c r="BF128" s="27">
        <f>IF($O128&gt;=BF$1,$S128+$Y128+$Z128,$Y128+$Z128)</f>
        <v>854.91000000000008</v>
      </c>
      <c r="BG128" s="27">
        <f>IF($O128&gt;=BG$1,$S128+$Y128+$Z128,$Y128+$Z128)</f>
        <v>854.91000000000008</v>
      </c>
      <c r="BH128" s="27">
        <f>IF($O128&gt;=BH$1,$S128+$Y128+$Z128,$Y128+$Z128)</f>
        <v>854.91000000000008</v>
      </c>
      <c r="BI128" s="27">
        <f>IF($O128&gt;=BI$1,$S128+$Y128+$Z128,$Y128+$Z128)</f>
        <v>854.91000000000008</v>
      </c>
      <c r="BJ128" s="27">
        <f>IF($O128&gt;=BJ$1,$S128+$Y128+$Z128,$Y128+$Z128)</f>
        <v>854.91000000000008</v>
      </c>
      <c r="BK128" s="27">
        <f>IF($O128&gt;=BK$1,$S128+$Y128+$Z128,$Y128+$Z128)</f>
        <v>854.91000000000008</v>
      </c>
      <c r="BL128" s="27">
        <f>IF($O128&gt;=BL$1,$S128+$Y128+$Z128,$Y128+$Z128)</f>
        <v>854.91000000000008</v>
      </c>
      <c r="BM128" s="27">
        <f>IF($O128&gt;=BM$1,$S128+$Y128+$Z128,$Y128+$Z128)</f>
        <v>854.91000000000008</v>
      </c>
      <c r="BN128" s="27">
        <f>IF($O128&gt;=BN$1,$S128+$Y128+$Z128,$Y128+$Z128)</f>
        <v>854.91000000000008</v>
      </c>
      <c r="BO128" s="27">
        <f>IF($O128&gt;=BO$1,$S128+$Y128+$Z128,$Y128+$Z128)</f>
        <v>854.91000000000008</v>
      </c>
      <c r="BP128" s="27">
        <f>IF($O128&gt;=BP$1,$S128+$Y128+$Z128,$Y128+$Z128)</f>
        <v>854.91000000000008</v>
      </c>
      <c r="BQ128" s="27">
        <f>IF($O128&gt;=BQ$1,$S128+$Y128+$Z128,$Y128+$Z128)</f>
        <v>854.91000000000008</v>
      </c>
      <c r="BR128" s="27">
        <f>IF($O128&gt;=BR$1,$S128+$Y128+$Z128,$Y128+$Z128)</f>
        <v>854.91000000000008</v>
      </c>
      <c r="BS128" s="27">
        <f>IF($O128&gt;=BS$1,$S128+$Y128+$Z128,$Y128+$Z128)</f>
        <v>854.91000000000008</v>
      </c>
      <c r="BT128" s="27">
        <f>IF($O128&gt;=BT$1,$S128+$Y128+$Z128,$Y128+$Z128)</f>
        <v>854.91000000000008</v>
      </c>
      <c r="BU128" s="27">
        <f>IF($O128&gt;=BU$1,$S128+$Y128+$Z128,$Y128+$Z128)</f>
        <v>854.91000000000008</v>
      </c>
      <c r="BV128" s="27">
        <f>IF($O128&gt;=BV$1,$S128+$Y128+$Z128,$Y128+$Z128)</f>
        <v>854.91000000000008</v>
      </c>
      <c r="BW128" s="27">
        <f>IF($O128&gt;=BW$1,$S128+$Y128+$Z128,$Y128+$Z128)</f>
        <v>854.91000000000008</v>
      </c>
      <c r="BX128" s="27">
        <f>IF($O128&gt;=BX$1,$S128+$Y128+$Z128,$Y128+$Z128)</f>
        <v>854.91000000000008</v>
      </c>
      <c r="BY128" s="27">
        <f>IF($O128&gt;=BY$1,$S128+$Y128+$Z128,$Y128+$Z128)</f>
        <v>854.91000000000008</v>
      </c>
      <c r="BZ128" s="27">
        <f>IF($O128&gt;=BZ$1,$S128+$Y128+$Z128,$Y128+$Z128)</f>
        <v>854.91000000000008</v>
      </c>
      <c r="CA128" s="27">
        <f>IF($O128&gt;=CA$1,$S128+$Y128+$Z128,$Y128+$Z128)</f>
        <v>854.91000000000008</v>
      </c>
      <c r="CB128" s="27">
        <f>IF($O128&gt;=CB$1,$S128+$Y128+$Z128,$Y128+$Z128)</f>
        <v>854.91000000000008</v>
      </c>
      <c r="CC128" s="27">
        <f>IF($O128&gt;=CC$1,$S128+$Y128+$Z128,$Y128+$Z128)</f>
        <v>854.91000000000008</v>
      </c>
      <c r="CD128" s="27">
        <f>IF($O128&gt;=CD$1,$S128+$Y128+$Z128,$Y128+$Z128)</f>
        <v>854.91000000000008</v>
      </c>
      <c r="CE128" s="27">
        <f>IF($O128&gt;=CE$1,$S128+$Y128+$Z128,$Y128+$Z128)</f>
        <v>854.91000000000008</v>
      </c>
      <c r="CF128" s="27">
        <f>IF($O128&gt;=CF$1,$S128+$Y128+$Z128,$Y128+$Z128)</f>
        <v>854.91000000000008</v>
      </c>
      <c r="CG128" s="27">
        <f>IF($O128&gt;=CG$1,$S128+$Y128+$Z128,$Y128+$Z128)</f>
        <v>854.91000000000008</v>
      </c>
      <c r="CH128" s="27">
        <f>IF($O128&gt;=CH$1,$S128+$Y128+$Z128,$Y128+$Z128)</f>
        <v>854.91000000000008</v>
      </c>
      <c r="CI128" s="27">
        <f>IF($O128&gt;=CI$1,$S128+$Y128+$Z128,$Y128+$Z128)</f>
        <v>854.91000000000008</v>
      </c>
      <c r="CJ128" s="27">
        <f>IF($O128&gt;=CJ$1,$S128+$Y128+$Z128,$Y128+$Z128)</f>
        <v>854.91000000000008</v>
      </c>
      <c r="CK128" s="27">
        <f>IF($O128&gt;=CK$1,$S128+$Y128+$Z128,$Y128+$Z128)</f>
        <v>854.91000000000008</v>
      </c>
      <c r="CL128" s="27">
        <f>IF($O128&gt;=CL$1,$S128+$Y128+$Z128,$Y128+$Z128)</f>
        <v>854.91000000000008</v>
      </c>
      <c r="CM128" s="27">
        <f>IF($O128&gt;=CM$1,$S128+$Y128+$Z128,$Y128+$Z128)</f>
        <v>854.91000000000008</v>
      </c>
      <c r="CN128" s="27">
        <f>IF($O128&gt;=CN$1,$S128+$Y128,$Y128)</f>
        <v>454.91</v>
      </c>
      <c r="CO128" s="27">
        <f>IF($O128&gt;=CO$1,$S128+$Y128,$Y128)</f>
        <v>454.91</v>
      </c>
      <c r="CP128" s="27">
        <f>IF($O128&gt;=CP$1,$S128+$Y128,$Y128)</f>
        <v>454.91</v>
      </c>
      <c r="CQ128" s="27">
        <f>IF($O128&gt;=CQ$1,$S128+$Y128,$Y128)</f>
        <v>454.91</v>
      </c>
      <c r="CR128" s="27">
        <f>IF($O128&gt;=CR$1,$S128+$Y128,$Y128)</f>
        <v>454.91</v>
      </c>
      <c r="CS128" s="27">
        <f>IF($O128&gt;=CS$1,$S128+$Y128,$Y128)</f>
        <v>454.91</v>
      </c>
      <c r="CT128" s="27">
        <f>IF($O128&gt;=CT$1,$S128+$Y128,$Y128)</f>
        <v>454.91</v>
      </c>
      <c r="CU128" s="27">
        <f>IF($O128&gt;=CU$1,$S128+$Y128,$Y128)</f>
        <v>454.91</v>
      </c>
      <c r="CV128" s="27">
        <f>IF($O128&gt;=CV$1,$S128+$Y128,$Y128)</f>
        <v>454.91</v>
      </c>
      <c r="CW128" s="27">
        <f>IF($O128&gt;=CW$1,$S128+$Y128,$Y128)</f>
        <v>454.91</v>
      </c>
      <c r="CX128" s="27">
        <f>IF($O128&gt;=CX$1,$S128+$Y128,$Y128)</f>
        <v>454.91</v>
      </c>
      <c r="CY128" s="27">
        <f>IF($O128&gt;=CY$1,$S128+$Y128,$Y128)</f>
        <v>454.91</v>
      </c>
      <c r="CZ128" s="27">
        <f>IF($O128&gt;=CZ$1,$S128+$Y128,$Y128)</f>
        <v>454.91</v>
      </c>
      <c r="DA128" s="27">
        <f>IF($O128&gt;=DA$1,$S128+$Y128,$Y128)</f>
        <v>454.91</v>
      </c>
      <c r="DB128" s="27">
        <f>IF($O128&gt;=DB$1,$S128+$Y128,$Y128)</f>
        <v>454.91</v>
      </c>
      <c r="DC128" s="27">
        <f>IF($O128&gt;=DC$1,$S128+$Y128,$Y128)</f>
        <v>454.91</v>
      </c>
      <c r="DD128" s="27">
        <f>IF($O128&gt;=DD$1,$S128+$Y128,$Y128)</f>
        <v>454.91</v>
      </c>
      <c r="DE128" s="27">
        <f>IF($O128&gt;=DE$1,$S128+$Y128,$Y128)</f>
        <v>454.91</v>
      </c>
      <c r="DF128" s="27">
        <f>IF($O128&gt;=DF$1,$S128+$Y128,$Y128)</f>
        <v>454.91</v>
      </c>
      <c r="DG128" s="27">
        <f>IF($O128&gt;=DG$1,$S128+$Y128,$Y128)</f>
        <v>454.91</v>
      </c>
      <c r="DH128" s="27">
        <f>IF($O128&gt;=DH$1,$S128+$Y128,$Y128)</f>
        <v>454.91</v>
      </c>
      <c r="DI128" s="27">
        <f>IF($O128&gt;=DI$1,$S128+$Y128,$Y128)</f>
        <v>454.91</v>
      </c>
      <c r="DJ128" s="27">
        <f>IF($O128&gt;=DJ$1,$S128+$Y128,$Y128)</f>
        <v>454.91</v>
      </c>
      <c r="DK128" s="27">
        <f>IF($O128&gt;=DK$1,$S128+$Y128,$Y128)</f>
        <v>454.91</v>
      </c>
      <c r="DL128" s="27">
        <f>IF($O128&gt;=DL$1,$S128+$Y128,$Y128)</f>
        <v>454.91</v>
      </c>
      <c r="DM128" s="27">
        <f>IF($O128&gt;=DM$1,$S128+$Y128,$Y128)</f>
        <v>454.91</v>
      </c>
      <c r="DN128" s="27">
        <f>IF($O128&gt;=DN$1,$S128+$Y128,$Y128)</f>
        <v>454.91</v>
      </c>
      <c r="DO128" s="27">
        <f>IF($O128&gt;=DO$1,$S128+$Y128,$Y128)</f>
        <v>454.91</v>
      </c>
      <c r="DP128" s="27">
        <f>IF($O128&gt;=DP$1,$S128+$Y128,$Y128)</f>
        <v>454.91</v>
      </c>
      <c r="DQ128" s="27">
        <f>IF($O128&gt;=DQ$1,$S128+$Y128,$Y128)</f>
        <v>454.91</v>
      </c>
      <c r="DR128" s="27">
        <f>IF($O128&gt;=DR$1,$S128+$Y128,$Y128)</f>
        <v>454.91</v>
      </c>
      <c r="DS128" s="27">
        <f>IF($O128&gt;=DS$1,$S128+$Y128,$Y128)</f>
        <v>454.91</v>
      </c>
      <c r="DT128" s="27">
        <f>IF($O128&gt;=DT$1,$S128+$Y128,$Y128)</f>
        <v>454.91</v>
      </c>
      <c r="DU128" s="27">
        <f>IF($O128&gt;=DU$1,$S128+$Y128,$Y128)</f>
        <v>454.91</v>
      </c>
      <c r="DV128" s="27">
        <f>IF($O128&gt;=DV$1,$S128+$Y128,$Y128)</f>
        <v>454.91</v>
      </c>
      <c r="DW128" s="27">
        <f>IF($O128&gt;=DW$1,$S128+$Y128,$Y128)</f>
        <v>454.91</v>
      </c>
      <c r="DX128" s="27">
        <f>IF($O128&gt;=DX$1,$S128+$Y128,$Y128)</f>
        <v>454.91</v>
      </c>
      <c r="DY128" s="27">
        <f>IF($O128&gt;=DY$1,$S128+$Y128,$Y128)</f>
        <v>454.91</v>
      </c>
      <c r="DZ128" s="27">
        <f>IF($O128&gt;=DZ$1,$S128+$Y128,$Y128)</f>
        <v>454.91</v>
      </c>
      <c r="EA128" s="27">
        <f>IF($O128&gt;=EA$1,$S128+$Y128,$Y128)</f>
        <v>454.91</v>
      </c>
      <c r="EB128" s="27">
        <f>IF($O128&gt;=EB$1,$S128+$Y128,$Y128)</f>
        <v>454.91</v>
      </c>
      <c r="EC128" s="27">
        <f>IF($O128&gt;=EC$1,$S128+$Y128,$Y128)</f>
        <v>454.91</v>
      </c>
      <c r="ED128" s="27">
        <f>IF($O128&gt;=ED$1,$S128+$Y128,$Y128)</f>
        <v>454.91</v>
      </c>
      <c r="EE128" s="27">
        <f>IF($O128&gt;=EE$1,$S128+$Y128,$Y128)</f>
        <v>454.91</v>
      </c>
      <c r="EF128" s="27">
        <f>IF($O128&gt;=EF$1,$S128+$Y128,$Y128)</f>
        <v>454.91</v>
      </c>
      <c r="EG128" s="27">
        <f>IF($O128&gt;=EG$1,$S128+$Y128,$Y128)</f>
        <v>454.91</v>
      </c>
      <c r="EH128" s="27">
        <f>IF($O128&gt;=EH$1,$S128+$Y128,$Y128)</f>
        <v>454.91</v>
      </c>
      <c r="EI128" s="27">
        <f>IF($O128&gt;=EI$1,$S128+$Y128,$Y128)</f>
        <v>454.91</v>
      </c>
      <c r="EJ128" s="27">
        <f>IF($O128&gt;=EJ$1,$S128+$Y128,$Y128)</f>
        <v>454.91</v>
      </c>
      <c r="EK128" s="27">
        <f>IF($O128&gt;=EK$1,$S128+$Y128,$Y128)</f>
        <v>454.91</v>
      </c>
      <c r="EL128" s="27">
        <f>IF($O128&gt;=EL$1,$S128+$Y128,$Y128)</f>
        <v>454.91</v>
      </c>
      <c r="EM128" s="27">
        <f>IF($O128&gt;=EM$1,$S128+$Y128,$Y128)</f>
        <v>454.91</v>
      </c>
      <c r="EN128" s="27">
        <f>IF($O128&gt;=EN$1,$S128+$Y128,$Y128)</f>
        <v>454.91</v>
      </c>
      <c r="EO128" s="27">
        <f>IF($O128&gt;=EO$1,$S128+$Y128,$Y128)</f>
        <v>454.91</v>
      </c>
      <c r="EP128" s="27">
        <f>IF($O128&gt;=EP$1,$S128+$Y128,$Y128)</f>
        <v>454.91</v>
      </c>
      <c r="EQ128" s="27">
        <f>IF($O128&gt;=EQ$1,$S128+$Y128,$Y128)</f>
        <v>454.91</v>
      </c>
      <c r="ER128" s="27">
        <f>IF($O128&gt;=ER$1,$S128+$Y128,$Y128)</f>
        <v>454.91</v>
      </c>
      <c r="ES128" s="27">
        <f>IF($O128&gt;=ES$1,$S128+$Y128,$Y128)</f>
        <v>454.91</v>
      </c>
      <c r="ET128" s="27">
        <f>IF($O128&gt;=ET$1,$S128+$Y128,$Y128)</f>
        <v>454.91</v>
      </c>
      <c r="EU128" s="27">
        <f>IF($O128&gt;=EU$1,$S128+$Y128,$Y128)</f>
        <v>454.91</v>
      </c>
      <c r="EV128" s="27">
        <f>IF($O128&gt;=EV$1,$S128,0)</f>
        <v>454.91</v>
      </c>
      <c r="EW128" s="27">
        <f>IF($O128&gt;=EW$1,$S128,0)</f>
        <v>454.91</v>
      </c>
      <c r="EX128" s="27">
        <f>IF($O128&gt;=EX$1,$S128,0)</f>
        <v>454.91</v>
      </c>
      <c r="EY128" s="27">
        <f>IF($O128&gt;=EY$1,$S128,0)</f>
        <v>454.91</v>
      </c>
      <c r="EZ128" s="27">
        <f>IF($O128&gt;=EZ$1,$S128,0)</f>
        <v>454.91</v>
      </c>
      <c r="FA128" s="27">
        <f>IF($O128&gt;=FA$1,$S128,0)</f>
        <v>454.91</v>
      </c>
      <c r="FB128" s="27">
        <f>IF($O128&gt;=FB$1,$S128,0)</f>
        <v>454.91</v>
      </c>
      <c r="FC128" s="27">
        <f>IF($O128&gt;=FC$1,$S128,0)</f>
        <v>454.91</v>
      </c>
      <c r="FD128" s="27">
        <f>IF($O128&gt;=FD$1,$S128,0)</f>
        <v>454.91</v>
      </c>
      <c r="FE128" s="27">
        <f>IF($O128&gt;=FE$1,$S128,0)</f>
        <v>454.91</v>
      </c>
      <c r="FF128" s="27">
        <f>IF($O128&gt;=FF$1,$S128,0)</f>
        <v>454.91</v>
      </c>
      <c r="FG128" s="27">
        <f>IF($O128&gt;=FG$1,$S128,0)</f>
        <v>454.91</v>
      </c>
      <c r="FH128" s="27">
        <f>IF($O128&gt;=FH$1,$S128,0)</f>
        <v>454.91</v>
      </c>
      <c r="FI128" s="27">
        <f>IF($O128&gt;=FI$1,$S128,0)</f>
        <v>454.91</v>
      </c>
      <c r="FJ128" s="27">
        <f>IF($O128&gt;=FJ$1,$S128,0)</f>
        <v>454.91</v>
      </c>
      <c r="FK128" s="27">
        <f>IF($O128&gt;=FK$1,$S128,0)</f>
        <v>454.91</v>
      </c>
      <c r="FL128" s="27">
        <f>IF($O128&gt;=FL$1,$S128,0)</f>
        <v>454.91</v>
      </c>
      <c r="FM128" s="27">
        <f>IF($O128&gt;=FM$1,$S128,0)</f>
        <v>454.91</v>
      </c>
      <c r="FN128" s="27">
        <f>IF($O128&gt;=FN$1,$S128,0)</f>
        <v>454.91</v>
      </c>
      <c r="FO128" s="27">
        <f>IF($O128&gt;=FO$1,$S128,0)</f>
        <v>454.91</v>
      </c>
      <c r="FP128" s="27">
        <f>IF($O128&gt;=FP$1,$S128,0)</f>
        <v>454.91</v>
      </c>
      <c r="FQ128" s="27">
        <f>IF($O128&gt;=FQ$1,$S128,0)</f>
        <v>454.91</v>
      </c>
      <c r="FR128" s="27">
        <f>IF($O128&gt;=FR$1,$S128,0)</f>
        <v>454.91</v>
      </c>
      <c r="FS128" s="27">
        <f>IF($O128&gt;=FS$1,$S128,0)</f>
        <v>454.91</v>
      </c>
      <c r="FT128" s="27">
        <f>IF($O128&gt;=FT$1,$S128,0)</f>
        <v>454.91</v>
      </c>
      <c r="FU128" s="27">
        <f>IF($O128&gt;=FU$1,$S128,0)</f>
        <v>454.91</v>
      </c>
      <c r="FV128" s="27">
        <f>IF($O128&gt;=FV$1,$S128,0)</f>
        <v>454.91</v>
      </c>
      <c r="FW128" s="27">
        <f>IF($O128&gt;=FW$1,$S128,0)</f>
        <v>454.91</v>
      </c>
      <c r="FX128" s="27">
        <f>IF($O128&gt;=FX$1,$S128,0)</f>
        <v>454.91</v>
      </c>
      <c r="FY128" s="27">
        <f>IF($O128&gt;=FY$1,$S128,0)</f>
        <v>454.91</v>
      </c>
      <c r="FZ128" s="27">
        <f>IF($O128&gt;=FZ$1,$S128,0)</f>
        <v>454.91</v>
      </c>
      <c r="GA128" s="27">
        <f>IF($O128&gt;=GA$1,$S128,0)</f>
        <v>454.91</v>
      </c>
      <c r="GB128" s="27">
        <f>IF($O128&gt;=GB$1,$S128,0)</f>
        <v>454.91</v>
      </c>
      <c r="GC128" s="27">
        <f>IF($O128&gt;=GC$1,$S128,0)</f>
        <v>454.91</v>
      </c>
      <c r="GD128" s="27">
        <f>IF($O128&gt;=GD$1,$S128,0)</f>
        <v>454.91</v>
      </c>
      <c r="GE128" s="27">
        <f>IF($O128&gt;=GE$1,$S128,0)</f>
        <v>454.91</v>
      </c>
      <c r="GF128" s="27">
        <f>IF($O128&gt;=GF$1,$S128,0)</f>
        <v>0</v>
      </c>
      <c r="GG128" s="27">
        <f>IF($O128&gt;=GG$1,$S128,0)</f>
        <v>0</v>
      </c>
      <c r="GH128" s="27">
        <f>IF($O128&gt;=GH$1,$S128,0)</f>
        <v>0</v>
      </c>
      <c r="GI128" s="27">
        <f>IF($O128&gt;=GI$1,$S128,0)</f>
        <v>0</v>
      </c>
      <c r="GJ128" s="27">
        <f>IF($O128&gt;=GJ$1,$S128,0)</f>
        <v>0</v>
      </c>
      <c r="GK128" s="27">
        <f>IF($O128&gt;=GK$1,$S128,0)</f>
        <v>0</v>
      </c>
      <c r="GL128" s="27">
        <f>IF($O128&gt;=GL$1,$S128,0)</f>
        <v>0</v>
      </c>
      <c r="GM128" s="27">
        <f>IF($O128&gt;=GM$1,$S128,0)</f>
        <v>0</v>
      </c>
      <c r="GN128" s="27">
        <f>IF($O128&gt;=GN$1,$S128,0)</f>
        <v>0</v>
      </c>
      <c r="GO128" s="27">
        <f>IF($O128&gt;=GO$1,$S128,0)</f>
        <v>0</v>
      </c>
      <c r="GP128" s="27">
        <f>IF($O128&gt;=GP$1,$S128,0)</f>
        <v>0</v>
      </c>
      <c r="GQ128" s="27">
        <f>IF($O128&gt;=GQ$1,$S128,0)</f>
        <v>0</v>
      </c>
      <c r="GR128" s="27">
        <f>IF($O128&gt;=GR$1,$S128,0)</f>
        <v>0</v>
      </c>
      <c r="GS128" s="27">
        <f>IF($O128&gt;=GS$1,$S128,0)</f>
        <v>0</v>
      </c>
      <c r="GT128" s="27">
        <f>IF($O128&gt;=GT$1,$S128,0)</f>
        <v>0</v>
      </c>
      <c r="GU128" s="27">
        <f>IF($O128&gt;=GU$1,$S128,0)</f>
        <v>0</v>
      </c>
      <c r="GV128" s="27">
        <f>IF($O128&gt;=GV$1,$S128,0)</f>
        <v>0</v>
      </c>
      <c r="GW128" s="27">
        <f>IF($O128&gt;=GW$1,$S128,0)</f>
        <v>0</v>
      </c>
      <c r="GX128" s="27">
        <f>IF($O128&gt;=GX$1,$S128,0)</f>
        <v>0</v>
      </c>
      <c r="GY128" s="27">
        <f>IF($O128&gt;=GY$1,$S128,0)</f>
        <v>0</v>
      </c>
      <c r="GZ128" s="27">
        <f>IF($O128&gt;=GZ$1,$S128,0)</f>
        <v>0</v>
      </c>
      <c r="HA128" s="27">
        <f>IF($O128&gt;=HA$1,$S128,0)</f>
        <v>0</v>
      </c>
      <c r="HB128" s="27">
        <f>IF($O128&gt;=HB$1,$S128,0)</f>
        <v>0</v>
      </c>
      <c r="HC128" s="27">
        <f>IF($O128&gt;=HC$1,$S128,0)</f>
        <v>0</v>
      </c>
    </row>
    <row r="129" spans="1:211">
      <c r="A129" s="3">
        <v>34827</v>
      </c>
      <c r="B129" s="3" t="s">
        <v>335</v>
      </c>
      <c r="C129" s="3" t="s">
        <v>104</v>
      </c>
      <c r="D129" s="3">
        <v>58</v>
      </c>
      <c r="E129" s="4">
        <v>32601</v>
      </c>
      <c r="F129" s="5">
        <v>29.232876712328768</v>
      </c>
      <c r="G129" s="3" t="s">
        <v>99</v>
      </c>
      <c r="H129" s="4">
        <v>22070</v>
      </c>
      <c r="I129" s="9" t="s">
        <v>832</v>
      </c>
      <c r="J129" s="5">
        <v>1773.62</v>
      </c>
      <c r="K129" s="31">
        <v>310</v>
      </c>
      <c r="L129" s="32">
        <v>29</v>
      </c>
      <c r="M129" s="33">
        <f>VLOOKUP(L129,FIND,3,TRUE)</f>
        <v>1.5</v>
      </c>
      <c r="N129" s="32">
        <f>IF(L129&gt;30,180,VLOOKUP(L129,TEMPO,2,FALSE))</f>
        <v>174</v>
      </c>
      <c r="O129" s="32">
        <f>IF(R129&gt;0,4,N129)</f>
        <v>174</v>
      </c>
      <c r="P129" s="96">
        <f>J129*M129*L129</f>
        <v>77152.47</v>
      </c>
      <c r="Q129" s="96">
        <f>10934.45*2</f>
        <v>21868.9</v>
      </c>
      <c r="R129" s="96">
        <f>IF(P129&lt;=Q129,P129/4,0)</f>
        <v>0</v>
      </c>
      <c r="S129" s="5">
        <f>IF(P129&gt;=Q129,P129/N129,0)</f>
        <v>443.40500000000003</v>
      </c>
      <c r="T129" s="3"/>
      <c r="U129" s="3">
        <f>IF(T129="",1,0)</f>
        <v>1</v>
      </c>
      <c r="V129" s="3">
        <v>329</v>
      </c>
      <c r="W129" s="5">
        <v>0</v>
      </c>
      <c r="X129" s="5">
        <v>245.73</v>
      </c>
      <c r="Y129" s="5">
        <f>X129*W129</f>
        <v>0</v>
      </c>
      <c r="Z129" s="5">
        <v>400</v>
      </c>
      <c r="AA129" s="5">
        <f>S129+Y129+Z129</f>
        <v>843.40499999999997</v>
      </c>
      <c r="AB129" s="39">
        <f>(J129/12+J129/12*1.3333333333+450/12+J129/30*6/12+J129)*1.3+Y129+Z129+153.9</f>
        <v>3395.1161555491512</v>
      </c>
      <c r="AC129" s="39" t="s">
        <v>104</v>
      </c>
      <c r="AD129" s="39">
        <f>J129*1.3+400+153.9</f>
        <v>2859.6060000000002</v>
      </c>
      <c r="AE129" s="39">
        <f>SUMIFS('CUSTO MENSAL FUNC NOVO'!H:H,'CUSTO MENSAL FUNC NOVO'!A:A,'VALORES MENSAIS'!AC129)</f>
        <v>2035.3799999999999</v>
      </c>
      <c r="AF129" s="27">
        <f>IF($R129&gt;0,$R129,$S129)+$Y129+$Z129</f>
        <v>843.40499999999997</v>
      </c>
      <c r="AG129" s="27">
        <f>IF($R129&gt;0,$R129,$S129)+$Y129+$Z129</f>
        <v>843.40499999999997</v>
      </c>
      <c r="AH129" s="27">
        <f>IF($R129&gt;0,$R129,$S129)+$Y129+$Z129</f>
        <v>843.40499999999997</v>
      </c>
      <c r="AI129" s="27">
        <f>IF($R129&gt;0,$R129,$S129)+$Y129+$Z129</f>
        <v>843.40499999999997</v>
      </c>
      <c r="AJ129" s="27">
        <f>IF($O129&gt;=AJ$1,$S129+$Y129+$Z129,$Y129+$Z129)</f>
        <v>843.40499999999997</v>
      </c>
      <c r="AK129" s="27">
        <f>IF($O129&gt;=AK$1,$S129+$Y129+$Z129,$Y129+$Z129)</f>
        <v>843.40499999999997</v>
      </c>
      <c r="AL129" s="27">
        <f>IF($O129&gt;=AL$1,$S129+$Y129+$Z129,$Y129+$Z129)</f>
        <v>843.40499999999997</v>
      </c>
      <c r="AM129" s="27">
        <f>IF($O129&gt;=AM$1,$S129+$Y129+$Z129,$Y129+$Z129)</f>
        <v>843.40499999999997</v>
      </c>
      <c r="AN129" s="27">
        <f>IF($O129&gt;=AN$1,$S129+$Y129+$Z129,$Y129+$Z129)</f>
        <v>843.40499999999997</v>
      </c>
      <c r="AO129" s="27">
        <f>IF($O129&gt;=AO$1,$S129+$Y129+$Z129,$Y129+$Z129)</f>
        <v>843.40499999999997</v>
      </c>
      <c r="AP129" s="27">
        <f>IF($O129&gt;=AP$1,$S129+$Y129+$Z129,$Y129+$Z129)</f>
        <v>843.40499999999997</v>
      </c>
      <c r="AQ129" s="27">
        <f>IF($O129&gt;=AQ$1,$S129+$Y129+$Z129,$Y129+$Z129)</f>
        <v>843.40499999999997</v>
      </c>
      <c r="AR129" s="27">
        <f>IF($O129&gt;=AR$1,$S129+$Y129+$Z129,$Y129+$Z129)</f>
        <v>843.40499999999997</v>
      </c>
      <c r="AS129" s="27">
        <f>IF($O129&gt;=AS$1,$S129+$Y129+$Z129,$Y129+$Z129)</f>
        <v>843.40499999999997</v>
      </c>
      <c r="AT129" s="27">
        <f>IF($O129&gt;=AT$1,$S129+$Y129+$Z129,$Y129+$Z129)</f>
        <v>843.40499999999997</v>
      </c>
      <c r="AU129" s="27">
        <f>IF($O129&gt;=AU$1,$S129+$Y129+$Z129,$Y129+$Z129)</f>
        <v>843.40499999999997</v>
      </c>
      <c r="AV129" s="27">
        <f>IF($O129&gt;=AV$1,$S129+$Y129+$Z129,$Y129+$Z129)</f>
        <v>843.40499999999997</v>
      </c>
      <c r="AW129" s="27">
        <f>IF($O129&gt;=AW$1,$S129+$Y129+$Z129,$Y129+$Z129)</f>
        <v>843.40499999999997</v>
      </c>
      <c r="AX129" s="27">
        <f>IF($O129&gt;=AX$1,$S129+$Y129+$Z129,$Y129+$Z129)</f>
        <v>843.40499999999997</v>
      </c>
      <c r="AY129" s="27">
        <f>IF($O129&gt;=AY$1,$S129+$Y129+$Z129,$Y129+$Z129)</f>
        <v>843.40499999999997</v>
      </c>
      <c r="AZ129" s="27">
        <f>IF($O129&gt;=AZ$1,$S129+$Y129+$Z129,$Y129+$Z129)</f>
        <v>843.40499999999997</v>
      </c>
      <c r="BA129" s="27">
        <f>IF($O129&gt;=BA$1,$S129+$Y129+$Z129,$Y129+$Z129)</f>
        <v>843.40499999999997</v>
      </c>
      <c r="BB129" s="27">
        <f>IF($O129&gt;=BB$1,$S129+$Y129+$Z129,$Y129+$Z129)</f>
        <v>843.40499999999997</v>
      </c>
      <c r="BC129" s="27">
        <f>IF($O129&gt;=BC$1,$S129+$Y129+$Z129,$Y129+$Z129)</f>
        <v>843.40499999999997</v>
      </c>
      <c r="BD129" s="27">
        <f>IF($O129&gt;=BD$1,$S129+$Y129+$Z129,$Y129+$Z129)</f>
        <v>843.40499999999997</v>
      </c>
      <c r="BE129" s="27">
        <f>IF($O129&gt;=BE$1,$S129+$Y129+$Z129,$Y129+$Z129)</f>
        <v>843.40499999999997</v>
      </c>
      <c r="BF129" s="27">
        <f>IF($O129&gt;=BF$1,$S129+$Y129+$Z129,$Y129+$Z129)</f>
        <v>843.40499999999997</v>
      </c>
      <c r="BG129" s="27">
        <f>IF($O129&gt;=BG$1,$S129+$Y129+$Z129,$Y129+$Z129)</f>
        <v>843.40499999999997</v>
      </c>
      <c r="BH129" s="27">
        <f>IF($O129&gt;=BH$1,$S129+$Y129+$Z129,$Y129+$Z129)</f>
        <v>843.40499999999997</v>
      </c>
      <c r="BI129" s="27">
        <f>IF($O129&gt;=BI$1,$S129+$Y129+$Z129,$Y129+$Z129)</f>
        <v>843.40499999999997</v>
      </c>
      <c r="BJ129" s="27">
        <f>IF($O129&gt;=BJ$1,$S129+$Y129+$Z129,$Y129+$Z129)</f>
        <v>843.40499999999997</v>
      </c>
      <c r="BK129" s="27">
        <f>IF($O129&gt;=BK$1,$S129+$Y129+$Z129,$Y129+$Z129)</f>
        <v>843.40499999999997</v>
      </c>
      <c r="BL129" s="27">
        <f>IF($O129&gt;=BL$1,$S129+$Y129+$Z129,$Y129+$Z129)</f>
        <v>843.40499999999997</v>
      </c>
      <c r="BM129" s="27">
        <f>IF($O129&gt;=BM$1,$S129+$Y129+$Z129,$Y129+$Z129)</f>
        <v>843.40499999999997</v>
      </c>
      <c r="BN129" s="27">
        <f>IF($O129&gt;=BN$1,$S129+$Y129+$Z129,$Y129+$Z129)</f>
        <v>843.40499999999997</v>
      </c>
      <c r="BO129" s="27">
        <f>IF($O129&gt;=BO$1,$S129+$Y129+$Z129,$Y129+$Z129)</f>
        <v>843.40499999999997</v>
      </c>
      <c r="BP129" s="27">
        <f>IF($O129&gt;=BP$1,$S129+$Y129+$Z129,$Y129+$Z129)</f>
        <v>843.40499999999997</v>
      </c>
      <c r="BQ129" s="27">
        <f>IF($O129&gt;=BQ$1,$S129+$Y129+$Z129,$Y129+$Z129)</f>
        <v>843.40499999999997</v>
      </c>
      <c r="BR129" s="27">
        <f>IF($O129&gt;=BR$1,$S129+$Y129+$Z129,$Y129+$Z129)</f>
        <v>843.40499999999997</v>
      </c>
      <c r="BS129" s="27">
        <f>IF($O129&gt;=BS$1,$S129+$Y129+$Z129,$Y129+$Z129)</f>
        <v>843.40499999999997</v>
      </c>
      <c r="BT129" s="27">
        <f>IF($O129&gt;=BT$1,$S129+$Y129+$Z129,$Y129+$Z129)</f>
        <v>843.40499999999997</v>
      </c>
      <c r="BU129" s="27">
        <f>IF($O129&gt;=BU$1,$S129+$Y129+$Z129,$Y129+$Z129)</f>
        <v>843.40499999999997</v>
      </c>
      <c r="BV129" s="27">
        <f>IF($O129&gt;=BV$1,$S129+$Y129+$Z129,$Y129+$Z129)</f>
        <v>843.40499999999997</v>
      </c>
      <c r="BW129" s="27">
        <f>IF($O129&gt;=BW$1,$S129+$Y129+$Z129,$Y129+$Z129)</f>
        <v>843.40499999999997</v>
      </c>
      <c r="BX129" s="27">
        <f>IF($O129&gt;=BX$1,$S129+$Y129+$Z129,$Y129+$Z129)</f>
        <v>843.40499999999997</v>
      </c>
      <c r="BY129" s="27">
        <f>IF($O129&gt;=BY$1,$S129+$Y129+$Z129,$Y129+$Z129)</f>
        <v>843.40499999999997</v>
      </c>
      <c r="BZ129" s="27">
        <f>IF($O129&gt;=BZ$1,$S129+$Y129+$Z129,$Y129+$Z129)</f>
        <v>843.40499999999997</v>
      </c>
      <c r="CA129" s="27">
        <f>IF($O129&gt;=CA$1,$S129+$Y129+$Z129,$Y129+$Z129)</f>
        <v>843.40499999999997</v>
      </c>
      <c r="CB129" s="27">
        <f>IF($O129&gt;=CB$1,$S129+$Y129+$Z129,$Y129+$Z129)</f>
        <v>843.40499999999997</v>
      </c>
      <c r="CC129" s="27">
        <f>IF($O129&gt;=CC$1,$S129+$Y129+$Z129,$Y129+$Z129)</f>
        <v>843.40499999999997</v>
      </c>
      <c r="CD129" s="27">
        <f>IF($O129&gt;=CD$1,$S129+$Y129+$Z129,$Y129+$Z129)</f>
        <v>843.40499999999997</v>
      </c>
      <c r="CE129" s="27">
        <f>IF($O129&gt;=CE$1,$S129+$Y129+$Z129,$Y129+$Z129)</f>
        <v>843.40499999999997</v>
      </c>
      <c r="CF129" s="27">
        <f>IF($O129&gt;=CF$1,$S129+$Y129+$Z129,$Y129+$Z129)</f>
        <v>843.40499999999997</v>
      </c>
      <c r="CG129" s="27">
        <f>IF($O129&gt;=CG$1,$S129+$Y129+$Z129,$Y129+$Z129)</f>
        <v>843.40499999999997</v>
      </c>
      <c r="CH129" s="27">
        <f>IF($O129&gt;=CH$1,$S129+$Y129+$Z129,$Y129+$Z129)</f>
        <v>843.40499999999997</v>
      </c>
      <c r="CI129" s="27">
        <f>IF($O129&gt;=CI$1,$S129+$Y129+$Z129,$Y129+$Z129)</f>
        <v>843.40499999999997</v>
      </c>
      <c r="CJ129" s="27">
        <f>IF($O129&gt;=CJ$1,$S129+$Y129+$Z129,$Y129+$Z129)</f>
        <v>843.40499999999997</v>
      </c>
      <c r="CK129" s="27">
        <f>IF($O129&gt;=CK$1,$S129+$Y129+$Z129,$Y129+$Z129)</f>
        <v>843.40499999999997</v>
      </c>
      <c r="CL129" s="27">
        <f>IF($O129&gt;=CL$1,$S129+$Y129+$Z129,$Y129+$Z129)</f>
        <v>843.40499999999997</v>
      </c>
      <c r="CM129" s="27">
        <f>IF($O129&gt;=CM$1,$S129+$Y129+$Z129,$Y129+$Z129)</f>
        <v>843.40499999999997</v>
      </c>
      <c r="CN129" s="27">
        <f>IF($O129&gt;=CN$1,$S129+$Y129,$Y129)</f>
        <v>443.40500000000003</v>
      </c>
      <c r="CO129" s="27">
        <f>IF($O129&gt;=CO$1,$S129+$Y129,$Y129)</f>
        <v>443.40500000000003</v>
      </c>
      <c r="CP129" s="27">
        <f>IF($O129&gt;=CP$1,$S129+$Y129,$Y129)</f>
        <v>443.40500000000003</v>
      </c>
      <c r="CQ129" s="27">
        <f>IF($O129&gt;=CQ$1,$S129+$Y129,$Y129)</f>
        <v>443.40500000000003</v>
      </c>
      <c r="CR129" s="27">
        <f>IF($O129&gt;=CR$1,$S129+$Y129,$Y129)</f>
        <v>443.40500000000003</v>
      </c>
      <c r="CS129" s="27">
        <f>IF($O129&gt;=CS$1,$S129+$Y129,$Y129)</f>
        <v>443.40500000000003</v>
      </c>
      <c r="CT129" s="27">
        <f>IF($O129&gt;=CT$1,$S129+$Y129,$Y129)</f>
        <v>443.40500000000003</v>
      </c>
      <c r="CU129" s="27">
        <f>IF($O129&gt;=CU$1,$S129+$Y129,$Y129)</f>
        <v>443.40500000000003</v>
      </c>
      <c r="CV129" s="27">
        <f>IF($O129&gt;=CV$1,$S129+$Y129,$Y129)</f>
        <v>443.40500000000003</v>
      </c>
      <c r="CW129" s="27">
        <f>IF($O129&gt;=CW$1,$S129+$Y129,$Y129)</f>
        <v>443.40500000000003</v>
      </c>
      <c r="CX129" s="27">
        <f>IF($O129&gt;=CX$1,$S129+$Y129,$Y129)</f>
        <v>443.40500000000003</v>
      </c>
      <c r="CY129" s="27">
        <f>IF($O129&gt;=CY$1,$S129+$Y129,$Y129)</f>
        <v>443.40500000000003</v>
      </c>
      <c r="CZ129" s="27">
        <f>IF($O129&gt;=CZ$1,$S129+$Y129,$Y129)</f>
        <v>443.40500000000003</v>
      </c>
      <c r="DA129" s="27">
        <f>IF($O129&gt;=DA$1,$S129+$Y129,$Y129)</f>
        <v>443.40500000000003</v>
      </c>
      <c r="DB129" s="27">
        <f>IF($O129&gt;=DB$1,$S129+$Y129,$Y129)</f>
        <v>443.40500000000003</v>
      </c>
      <c r="DC129" s="27">
        <f>IF($O129&gt;=DC$1,$S129+$Y129,$Y129)</f>
        <v>443.40500000000003</v>
      </c>
      <c r="DD129" s="27">
        <f>IF($O129&gt;=DD$1,$S129+$Y129,$Y129)</f>
        <v>443.40500000000003</v>
      </c>
      <c r="DE129" s="27">
        <f>IF($O129&gt;=DE$1,$S129+$Y129,$Y129)</f>
        <v>443.40500000000003</v>
      </c>
      <c r="DF129" s="27">
        <f>IF($O129&gt;=DF$1,$S129+$Y129,$Y129)</f>
        <v>443.40500000000003</v>
      </c>
      <c r="DG129" s="27">
        <f>IF($O129&gt;=DG$1,$S129+$Y129,$Y129)</f>
        <v>443.40500000000003</v>
      </c>
      <c r="DH129" s="27">
        <f>IF($O129&gt;=DH$1,$S129+$Y129,$Y129)</f>
        <v>443.40500000000003</v>
      </c>
      <c r="DI129" s="27">
        <f>IF($O129&gt;=DI$1,$S129+$Y129,$Y129)</f>
        <v>443.40500000000003</v>
      </c>
      <c r="DJ129" s="27">
        <f>IF($O129&gt;=DJ$1,$S129+$Y129,$Y129)</f>
        <v>443.40500000000003</v>
      </c>
      <c r="DK129" s="27">
        <f>IF($O129&gt;=DK$1,$S129+$Y129,$Y129)</f>
        <v>443.40500000000003</v>
      </c>
      <c r="DL129" s="27">
        <f>IF($O129&gt;=DL$1,$S129+$Y129,$Y129)</f>
        <v>443.40500000000003</v>
      </c>
      <c r="DM129" s="27">
        <f>IF($O129&gt;=DM$1,$S129+$Y129,$Y129)</f>
        <v>443.40500000000003</v>
      </c>
      <c r="DN129" s="27">
        <f>IF($O129&gt;=DN$1,$S129+$Y129,$Y129)</f>
        <v>443.40500000000003</v>
      </c>
      <c r="DO129" s="27">
        <f>IF($O129&gt;=DO$1,$S129+$Y129,$Y129)</f>
        <v>443.40500000000003</v>
      </c>
      <c r="DP129" s="27">
        <f>IF($O129&gt;=DP$1,$S129+$Y129,$Y129)</f>
        <v>443.40500000000003</v>
      </c>
      <c r="DQ129" s="27">
        <f>IF($O129&gt;=DQ$1,$S129+$Y129,$Y129)</f>
        <v>443.40500000000003</v>
      </c>
      <c r="DR129" s="27">
        <f>IF($O129&gt;=DR$1,$S129+$Y129,$Y129)</f>
        <v>443.40500000000003</v>
      </c>
      <c r="DS129" s="27">
        <f>IF($O129&gt;=DS$1,$S129+$Y129,$Y129)</f>
        <v>443.40500000000003</v>
      </c>
      <c r="DT129" s="27">
        <f>IF($O129&gt;=DT$1,$S129+$Y129,$Y129)</f>
        <v>443.40500000000003</v>
      </c>
      <c r="DU129" s="27">
        <f>IF($O129&gt;=DU$1,$S129+$Y129,$Y129)</f>
        <v>443.40500000000003</v>
      </c>
      <c r="DV129" s="27">
        <f>IF($O129&gt;=DV$1,$S129+$Y129,$Y129)</f>
        <v>443.40500000000003</v>
      </c>
      <c r="DW129" s="27">
        <f>IF($O129&gt;=DW$1,$S129+$Y129,$Y129)</f>
        <v>443.40500000000003</v>
      </c>
      <c r="DX129" s="27">
        <f>IF($O129&gt;=DX$1,$S129+$Y129,$Y129)</f>
        <v>443.40500000000003</v>
      </c>
      <c r="DY129" s="27">
        <f>IF($O129&gt;=DY$1,$S129+$Y129,$Y129)</f>
        <v>443.40500000000003</v>
      </c>
      <c r="DZ129" s="27">
        <f>IF($O129&gt;=DZ$1,$S129+$Y129,$Y129)</f>
        <v>443.40500000000003</v>
      </c>
      <c r="EA129" s="27">
        <f>IF($O129&gt;=EA$1,$S129+$Y129,$Y129)</f>
        <v>443.40500000000003</v>
      </c>
      <c r="EB129" s="27">
        <f>IF($O129&gt;=EB$1,$S129+$Y129,$Y129)</f>
        <v>443.40500000000003</v>
      </c>
      <c r="EC129" s="27">
        <f>IF($O129&gt;=EC$1,$S129+$Y129,$Y129)</f>
        <v>443.40500000000003</v>
      </c>
      <c r="ED129" s="27">
        <f>IF($O129&gt;=ED$1,$S129+$Y129,$Y129)</f>
        <v>443.40500000000003</v>
      </c>
      <c r="EE129" s="27">
        <f>IF($O129&gt;=EE$1,$S129+$Y129,$Y129)</f>
        <v>443.40500000000003</v>
      </c>
      <c r="EF129" s="27">
        <f>IF($O129&gt;=EF$1,$S129+$Y129,$Y129)</f>
        <v>443.40500000000003</v>
      </c>
      <c r="EG129" s="27">
        <f>IF($O129&gt;=EG$1,$S129+$Y129,$Y129)</f>
        <v>443.40500000000003</v>
      </c>
      <c r="EH129" s="27">
        <f>IF($O129&gt;=EH$1,$S129+$Y129,$Y129)</f>
        <v>443.40500000000003</v>
      </c>
      <c r="EI129" s="27">
        <f>IF($O129&gt;=EI$1,$S129+$Y129,$Y129)</f>
        <v>443.40500000000003</v>
      </c>
      <c r="EJ129" s="27">
        <f>IF($O129&gt;=EJ$1,$S129+$Y129,$Y129)</f>
        <v>443.40500000000003</v>
      </c>
      <c r="EK129" s="27">
        <f>IF($O129&gt;=EK$1,$S129+$Y129,$Y129)</f>
        <v>443.40500000000003</v>
      </c>
      <c r="EL129" s="27">
        <f>IF($O129&gt;=EL$1,$S129+$Y129,$Y129)</f>
        <v>443.40500000000003</v>
      </c>
      <c r="EM129" s="27">
        <f>IF($O129&gt;=EM$1,$S129+$Y129,$Y129)</f>
        <v>443.40500000000003</v>
      </c>
      <c r="EN129" s="27">
        <f>IF($O129&gt;=EN$1,$S129+$Y129,$Y129)</f>
        <v>443.40500000000003</v>
      </c>
      <c r="EO129" s="27">
        <f>IF($O129&gt;=EO$1,$S129+$Y129,$Y129)</f>
        <v>443.40500000000003</v>
      </c>
      <c r="EP129" s="27">
        <f>IF($O129&gt;=EP$1,$S129+$Y129,$Y129)</f>
        <v>443.40500000000003</v>
      </c>
      <c r="EQ129" s="27">
        <f>IF($O129&gt;=EQ$1,$S129+$Y129,$Y129)</f>
        <v>443.40500000000003</v>
      </c>
      <c r="ER129" s="27">
        <f>IF($O129&gt;=ER$1,$S129+$Y129,$Y129)</f>
        <v>443.40500000000003</v>
      </c>
      <c r="ES129" s="27">
        <f>IF($O129&gt;=ES$1,$S129+$Y129,$Y129)</f>
        <v>443.40500000000003</v>
      </c>
      <c r="ET129" s="27">
        <f>IF($O129&gt;=ET$1,$S129+$Y129,$Y129)</f>
        <v>443.40500000000003</v>
      </c>
      <c r="EU129" s="27">
        <f>IF($O129&gt;=EU$1,$S129+$Y129,$Y129)</f>
        <v>443.40500000000003</v>
      </c>
      <c r="EV129" s="27">
        <f>IF($O129&gt;=EV$1,$S129,0)</f>
        <v>443.40500000000003</v>
      </c>
      <c r="EW129" s="27">
        <f>IF($O129&gt;=EW$1,$S129,0)</f>
        <v>443.40500000000003</v>
      </c>
      <c r="EX129" s="27">
        <f>IF($O129&gt;=EX$1,$S129,0)</f>
        <v>443.40500000000003</v>
      </c>
      <c r="EY129" s="27">
        <f>IF($O129&gt;=EY$1,$S129,0)</f>
        <v>443.40500000000003</v>
      </c>
      <c r="EZ129" s="27">
        <f>IF($O129&gt;=EZ$1,$S129,0)</f>
        <v>443.40500000000003</v>
      </c>
      <c r="FA129" s="27">
        <f>IF($O129&gt;=FA$1,$S129,0)</f>
        <v>443.40500000000003</v>
      </c>
      <c r="FB129" s="27">
        <f>IF($O129&gt;=FB$1,$S129,0)</f>
        <v>443.40500000000003</v>
      </c>
      <c r="FC129" s="27">
        <f>IF($O129&gt;=FC$1,$S129,0)</f>
        <v>443.40500000000003</v>
      </c>
      <c r="FD129" s="27">
        <f>IF($O129&gt;=FD$1,$S129,0)</f>
        <v>443.40500000000003</v>
      </c>
      <c r="FE129" s="27">
        <f>IF($O129&gt;=FE$1,$S129,0)</f>
        <v>443.40500000000003</v>
      </c>
      <c r="FF129" s="27">
        <f>IF($O129&gt;=FF$1,$S129,0)</f>
        <v>443.40500000000003</v>
      </c>
      <c r="FG129" s="27">
        <f>IF($O129&gt;=FG$1,$S129,0)</f>
        <v>443.40500000000003</v>
      </c>
      <c r="FH129" s="27">
        <f>IF($O129&gt;=FH$1,$S129,0)</f>
        <v>443.40500000000003</v>
      </c>
      <c r="FI129" s="27">
        <f>IF($O129&gt;=FI$1,$S129,0)</f>
        <v>443.40500000000003</v>
      </c>
      <c r="FJ129" s="27">
        <f>IF($O129&gt;=FJ$1,$S129,0)</f>
        <v>443.40500000000003</v>
      </c>
      <c r="FK129" s="27">
        <f>IF($O129&gt;=FK$1,$S129,0)</f>
        <v>443.40500000000003</v>
      </c>
      <c r="FL129" s="27">
        <f>IF($O129&gt;=FL$1,$S129,0)</f>
        <v>443.40500000000003</v>
      </c>
      <c r="FM129" s="27">
        <f>IF($O129&gt;=FM$1,$S129,0)</f>
        <v>443.40500000000003</v>
      </c>
      <c r="FN129" s="27">
        <f>IF($O129&gt;=FN$1,$S129,0)</f>
        <v>443.40500000000003</v>
      </c>
      <c r="FO129" s="27">
        <f>IF($O129&gt;=FO$1,$S129,0)</f>
        <v>443.40500000000003</v>
      </c>
      <c r="FP129" s="27">
        <f>IF($O129&gt;=FP$1,$S129,0)</f>
        <v>443.40500000000003</v>
      </c>
      <c r="FQ129" s="27">
        <f>IF($O129&gt;=FQ$1,$S129,0)</f>
        <v>443.40500000000003</v>
      </c>
      <c r="FR129" s="27">
        <f>IF($O129&gt;=FR$1,$S129,0)</f>
        <v>443.40500000000003</v>
      </c>
      <c r="FS129" s="27">
        <f>IF($O129&gt;=FS$1,$S129,0)</f>
        <v>443.40500000000003</v>
      </c>
      <c r="FT129" s="27">
        <f>IF($O129&gt;=FT$1,$S129,0)</f>
        <v>443.40500000000003</v>
      </c>
      <c r="FU129" s="27">
        <f>IF($O129&gt;=FU$1,$S129,0)</f>
        <v>443.40500000000003</v>
      </c>
      <c r="FV129" s="27">
        <f>IF($O129&gt;=FV$1,$S129,0)</f>
        <v>443.40500000000003</v>
      </c>
      <c r="FW129" s="27">
        <f>IF($O129&gt;=FW$1,$S129,0)</f>
        <v>443.40500000000003</v>
      </c>
      <c r="FX129" s="27">
        <f>IF($O129&gt;=FX$1,$S129,0)</f>
        <v>443.40500000000003</v>
      </c>
      <c r="FY129" s="27">
        <f>IF($O129&gt;=FY$1,$S129,0)</f>
        <v>443.40500000000003</v>
      </c>
      <c r="FZ129" s="27">
        <f>IF($O129&gt;=FZ$1,$S129,0)</f>
        <v>443.40500000000003</v>
      </c>
      <c r="GA129" s="27">
        <f>IF($O129&gt;=GA$1,$S129,0)</f>
        <v>443.40500000000003</v>
      </c>
      <c r="GB129" s="27">
        <f>IF($O129&gt;=GB$1,$S129,0)</f>
        <v>443.40500000000003</v>
      </c>
      <c r="GC129" s="27">
        <f>IF($O129&gt;=GC$1,$S129,0)</f>
        <v>443.40500000000003</v>
      </c>
      <c r="GD129" s="27">
        <f>IF($O129&gt;=GD$1,$S129,0)</f>
        <v>443.40500000000003</v>
      </c>
      <c r="GE129" s="27">
        <f>IF($O129&gt;=GE$1,$S129,0)</f>
        <v>443.40500000000003</v>
      </c>
      <c r="GF129" s="27">
        <f>IF($O129&gt;=GF$1,$S129,0)</f>
        <v>443.40500000000003</v>
      </c>
      <c r="GG129" s="27">
        <f>IF($O129&gt;=GG$1,$S129,0)</f>
        <v>443.40500000000003</v>
      </c>
      <c r="GH129" s="27">
        <f>IF($O129&gt;=GH$1,$S129,0)</f>
        <v>443.40500000000003</v>
      </c>
      <c r="GI129" s="27">
        <f>IF($O129&gt;=GI$1,$S129,0)</f>
        <v>443.40500000000003</v>
      </c>
      <c r="GJ129" s="27">
        <f>IF($O129&gt;=GJ$1,$S129,0)</f>
        <v>443.40500000000003</v>
      </c>
      <c r="GK129" s="27">
        <f>IF($O129&gt;=GK$1,$S129,0)</f>
        <v>443.40500000000003</v>
      </c>
      <c r="GL129" s="27">
        <f>IF($O129&gt;=GL$1,$S129,0)</f>
        <v>443.40500000000003</v>
      </c>
      <c r="GM129" s="27">
        <f>IF($O129&gt;=GM$1,$S129,0)</f>
        <v>443.40500000000003</v>
      </c>
      <c r="GN129" s="27">
        <f>IF($O129&gt;=GN$1,$S129,0)</f>
        <v>443.40500000000003</v>
      </c>
      <c r="GO129" s="27">
        <f>IF($O129&gt;=GO$1,$S129,0)</f>
        <v>443.40500000000003</v>
      </c>
      <c r="GP129" s="27">
        <f>IF($O129&gt;=GP$1,$S129,0)</f>
        <v>443.40500000000003</v>
      </c>
      <c r="GQ129" s="27">
        <f>IF($O129&gt;=GQ$1,$S129,0)</f>
        <v>443.40500000000003</v>
      </c>
      <c r="GR129" s="27">
        <f>IF($O129&gt;=GR$1,$S129,0)</f>
        <v>443.40500000000003</v>
      </c>
      <c r="GS129" s="27">
        <f>IF($O129&gt;=GS$1,$S129,0)</f>
        <v>443.40500000000003</v>
      </c>
      <c r="GT129" s="27">
        <f>IF($O129&gt;=GT$1,$S129,0)</f>
        <v>443.40500000000003</v>
      </c>
      <c r="GU129" s="27">
        <f>IF($O129&gt;=GU$1,$S129,0)</f>
        <v>443.40500000000003</v>
      </c>
      <c r="GV129" s="27">
        <f>IF($O129&gt;=GV$1,$S129,0)</f>
        <v>443.40500000000003</v>
      </c>
      <c r="GW129" s="27">
        <f>IF($O129&gt;=GW$1,$S129,0)</f>
        <v>443.40500000000003</v>
      </c>
      <c r="GX129" s="27">
        <f>IF($O129&gt;=GX$1,$S129,0)</f>
        <v>0</v>
      </c>
      <c r="GY129" s="27">
        <f>IF($O129&gt;=GY$1,$S129,0)</f>
        <v>0</v>
      </c>
      <c r="GZ129" s="27">
        <f>IF($O129&gt;=GZ$1,$S129,0)</f>
        <v>0</v>
      </c>
      <c r="HA129" s="27">
        <f>IF($O129&gt;=HA$1,$S129,0)</f>
        <v>0</v>
      </c>
      <c r="HB129" s="27">
        <f>IF($O129&gt;=HB$1,$S129,0)</f>
        <v>0</v>
      </c>
      <c r="HC129" s="27">
        <f>IF($O129&gt;=HC$1,$S129,0)</f>
        <v>0</v>
      </c>
    </row>
    <row r="130" spans="1:211">
      <c r="A130" s="3">
        <v>7498</v>
      </c>
      <c r="B130" s="3" t="s">
        <v>367</v>
      </c>
      <c r="C130" s="3" t="s">
        <v>18</v>
      </c>
      <c r="D130" s="3">
        <v>57</v>
      </c>
      <c r="E130" s="4">
        <v>31476</v>
      </c>
      <c r="F130" s="5">
        <v>32.315068493150683</v>
      </c>
      <c r="G130" s="3" t="s">
        <v>99</v>
      </c>
      <c r="H130" s="4">
        <v>22619</v>
      </c>
      <c r="I130" s="9" t="s">
        <v>832</v>
      </c>
      <c r="J130" s="5">
        <v>1773.83</v>
      </c>
      <c r="K130" s="31">
        <v>310</v>
      </c>
      <c r="L130" s="32">
        <v>32</v>
      </c>
      <c r="M130" s="33">
        <f>VLOOKUP(L130,FIND,3,TRUE)</f>
        <v>1.5</v>
      </c>
      <c r="N130" s="32">
        <f>IF(L130&gt;30,180,VLOOKUP(L130,TEMPO,2,FALSE))</f>
        <v>180</v>
      </c>
      <c r="O130" s="32">
        <f>IF(R130&gt;0,4,N130)</f>
        <v>180</v>
      </c>
      <c r="P130" s="96">
        <f>J130*M130*L130</f>
        <v>85143.84</v>
      </c>
      <c r="Q130" s="96">
        <f>10934.45*2</f>
        <v>21868.9</v>
      </c>
      <c r="R130" s="96">
        <f>IF(P130&lt;=Q130,P130/4,0)</f>
        <v>0</v>
      </c>
      <c r="S130" s="5">
        <f>IF(P130&gt;=Q130,P130/N130,0)</f>
        <v>473.0213333333333</v>
      </c>
      <c r="T130" s="3"/>
      <c r="U130" s="3">
        <f>IF(T130="",1,0)</f>
        <v>1</v>
      </c>
      <c r="V130" s="3">
        <v>27</v>
      </c>
      <c r="W130" s="5">
        <v>0.6</v>
      </c>
      <c r="X130" s="5">
        <v>245.73</v>
      </c>
      <c r="Y130" s="5">
        <f>X130*W130</f>
        <v>147.43799999999999</v>
      </c>
      <c r="Z130" s="5">
        <v>400</v>
      </c>
      <c r="AA130" s="5">
        <f>S130+Y130+Z130</f>
        <v>1020.4593333333332</v>
      </c>
      <c r="AB130" s="39">
        <f>(J130/12+J130/12*1.3333333333+450/12+J130/30*6/12+J130)*1.3+Y130+Z130+153.9</f>
        <v>3542.8847888824835</v>
      </c>
      <c r="AC130" s="39" t="s">
        <v>18</v>
      </c>
      <c r="AD130" s="39">
        <f>J130*1.3+400+153.9</f>
        <v>2859.8789999999999</v>
      </c>
      <c r="AE130" s="39">
        <f>SUMIFS('CUSTO MENSAL FUNC NOVO'!H:H,'CUSTO MENSAL FUNC NOVO'!A:A,'VALORES MENSAIS'!AC130)</f>
        <v>1902.2210000000002</v>
      </c>
      <c r="AF130" s="27">
        <f>IF($R130&gt;0,$R130,$S130)+$Y130+$Z130</f>
        <v>1020.4593333333332</v>
      </c>
      <c r="AG130" s="27">
        <f>IF($R130&gt;0,$R130,$S130)+$Y130+$Z130</f>
        <v>1020.4593333333332</v>
      </c>
      <c r="AH130" s="27">
        <f>IF($R130&gt;0,$R130,$S130)+$Y130+$Z130</f>
        <v>1020.4593333333332</v>
      </c>
      <c r="AI130" s="27">
        <f>IF($R130&gt;0,$R130,$S130)+$Y130+$Z130</f>
        <v>1020.4593333333332</v>
      </c>
      <c r="AJ130" s="27">
        <f>IF($O130&gt;=AJ$1,$S130+$Y130+$Z130,$Y130+$Z130)</f>
        <v>1020.4593333333332</v>
      </c>
      <c r="AK130" s="27">
        <f>IF($O130&gt;=AK$1,$S130+$Y130+$Z130,$Y130+$Z130)</f>
        <v>1020.4593333333332</v>
      </c>
      <c r="AL130" s="27">
        <f>IF($O130&gt;=AL$1,$S130+$Y130+$Z130,$Y130+$Z130)</f>
        <v>1020.4593333333332</v>
      </c>
      <c r="AM130" s="27">
        <f>IF($O130&gt;=AM$1,$S130+$Y130+$Z130,$Y130+$Z130)</f>
        <v>1020.4593333333332</v>
      </c>
      <c r="AN130" s="27">
        <f>IF($O130&gt;=AN$1,$S130+$Y130+$Z130,$Y130+$Z130)</f>
        <v>1020.4593333333332</v>
      </c>
      <c r="AO130" s="27">
        <f>IF($O130&gt;=AO$1,$S130+$Y130+$Z130,$Y130+$Z130)</f>
        <v>1020.4593333333332</v>
      </c>
      <c r="AP130" s="27">
        <f>IF($O130&gt;=AP$1,$S130+$Y130+$Z130,$Y130+$Z130)</f>
        <v>1020.4593333333332</v>
      </c>
      <c r="AQ130" s="27">
        <f>IF($O130&gt;=AQ$1,$S130+$Y130+$Z130,$Y130+$Z130)</f>
        <v>1020.4593333333332</v>
      </c>
      <c r="AR130" s="27">
        <f>IF($O130&gt;=AR$1,$S130+$Y130+$Z130,$Y130+$Z130)</f>
        <v>1020.4593333333332</v>
      </c>
      <c r="AS130" s="27">
        <f>IF($O130&gt;=AS$1,$S130+$Y130+$Z130,$Y130+$Z130)</f>
        <v>1020.4593333333332</v>
      </c>
      <c r="AT130" s="27">
        <f>IF($O130&gt;=AT$1,$S130+$Y130+$Z130,$Y130+$Z130)</f>
        <v>1020.4593333333332</v>
      </c>
      <c r="AU130" s="27">
        <f>IF($O130&gt;=AU$1,$S130+$Y130+$Z130,$Y130+$Z130)</f>
        <v>1020.4593333333332</v>
      </c>
      <c r="AV130" s="27">
        <f>IF($O130&gt;=AV$1,$S130+$Y130+$Z130,$Y130+$Z130)</f>
        <v>1020.4593333333332</v>
      </c>
      <c r="AW130" s="27">
        <f>IF($O130&gt;=AW$1,$S130+$Y130+$Z130,$Y130+$Z130)</f>
        <v>1020.4593333333332</v>
      </c>
      <c r="AX130" s="27">
        <f>IF($O130&gt;=AX$1,$S130+$Y130+$Z130,$Y130+$Z130)</f>
        <v>1020.4593333333332</v>
      </c>
      <c r="AY130" s="27">
        <f>IF($O130&gt;=AY$1,$S130+$Y130+$Z130,$Y130+$Z130)</f>
        <v>1020.4593333333332</v>
      </c>
      <c r="AZ130" s="27">
        <f>IF($O130&gt;=AZ$1,$S130+$Y130+$Z130,$Y130+$Z130)</f>
        <v>1020.4593333333332</v>
      </c>
      <c r="BA130" s="27">
        <f>IF($O130&gt;=BA$1,$S130+$Y130+$Z130,$Y130+$Z130)</f>
        <v>1020.4593333333332</v>
      </c>
      <c r="BB130" s="27">
        <f>IF($O130&gt;=BB$1,$S130+$Y130+$Z130,$Y130+$Z130)</f>
        <v>1020.4593333333332</v>
      </c>
      <c r="BC130" s="27">
        <f>IF($O130&gt;=BC$1,$S130+$Y130+$Z130,$Y130+$Z130)</f>
        <v>1020.4593333333332</v>
      </c>
      <c r="BD130" s="27">
        <f>IF($O130&gt;=BD$1,$S130+$Y130+$Z130,$Y130+$Z130)</f>
        <v>1020.4593333333332</v>
      </c>
      <c r="BE130" s="27">
        <f>IF($O130&gt;=BE$1,$S130+$Y130+$Z130,$Y130+$Z130)</f>
        <v>1020.4593333333332</v>
      </c>
      <c r="BF130" s="27">
        <f>IF($O130&gt;=BF$1,$S130+$Y130+$Z130,$Y130+$Z130)</f>
        <v>1020.4593333333332</v>
      </c>
      <c r="BG130" s="27">
        <f>IF($O130&gt;=BG$1,$S130+$Y130+$Z130,$Y130+$Z130)</f>
        <v>1020.4593333333332</v>
      </c>
      <c r="BH130" s="27">
        <f>IF($O130&gt;=BH$1,$S130+$Y130+$Z130,$Y130+$Z130)</f>
        <v>1020.4593333333332</v>
      </c>
      <c r="BI130" s="27">
        <f>IF($O130&gt;=BI$1,$S130+$Y130+$Z130,$Y130+$Z130)</f>
        <v>1020.4593333333332</v>
      </c>
      <c r="BJ130" s="27">
        <f>IF($O130&gt;=BJ$1,$S130+$Y130+$Z130,$Y130+$Z130)</f>
        <v>1020.4593333333332</v>
      </c>
      <c r="BK130" s="27">
        <f>IF($O130&gt;=BK$1,$S130+$Y130+$Z130,$Y130+$Z130)</f>
        <v>1020.4593333333332</v>
      </c>
      <c r="BL130" s="27">
        <f>IF($O130&gt;=BL$1,$S130+$Y130+$Z130,$Y130+$Z130)</f>
        <v>1020.4593333333332</v>
      </c>
      <c r="BM130" s="27">
        <f>IF($O130&gt;=BM$1,$S130+$Y130+$Z130,$Y130+$Z130)</f>
        <v>1020.4593333333332</v>
      </c>
      <c r="BN130" s="27">
        <f>IF($O130&gt;=BN$1,$S130+$Y130+$Z130,$Y130+$Z130)</f>
        <v>1020.4593333333332</v>
      </c>
      <c r="BO130" s="27">
        <f>IF($O130&gt;=BO$1,$S130+$Y130+$Z130,$Y130+$Z130)</f>
        <v>1020.4593333333332</v>
      </c>
      <c r="BP130" s="27">
        <f>IF($O130&gt;=BP$1,$S130+$Y130+$Z130,$Y130+$Z130)</f>
        <v>1020.4593333333332</v>
      </c>
      <c r="BQ130" s="27">
        <f>IF($O130&gt;=BQ$1,$S130+$Y130+$Z130,$Y130+$Z130)</f>
        <v>1020.4593333333332</v>
      </c>
      <c r="BR130" s="27">
        <f>IF($O130&gt;=BR$1,$S130+$Y130+$Z130,$Y130+$Z130)</f>
        <v>1020.4593333333332</v>
      </c>
      <c r="BS130" s="27">
        <f>IF($O130&gt;=BS$1,$S130+$Y130+$Z130,$Y130+$Z130)</f>
        <v>1020.4593333333332</v>
      </c>
      <c r="BT130" s="27">
        <f>IF($O130&gt;=BT$1,$S130+$Y130+$Z130,$Y130+$Z130)</f>
        <v>1020.4593333333332</v>
      </c>
      <c r="BU130" s="27">
        <f>IF($O130&gt;=BU$1,$S130+$Y130+$Z130,$Y130+$Z130)</f>
        <v>1020.4593333333332</v>
      </c>
      <c r="BV130" s="27">
        <f>IF($O130&gt;=BV$1,$S130+$Y130+$Z130,$Y130+$Z130)</f>
        <v>1020.4593333333332</v>
      </c>
      <c r="BW130" s="27">
        <f>IF($O130&gt;=BW$1,$S130+$Y130+$Z130,$Y130+$Z130)</f>
        <v>1020.4593333333332</v>
      </c>
      <c r="BX130" s="27">
        <f>IF($O130&gt;=BX$1,$S130+$Y130+$Z130,$Y130+$Z130)</f>
        <v>1020.4593333333332</v>
      </c>
      <c r="BY130" s="27">
        <f>IF($O130&gt;=BY$1,$S130+$Y130+$Z130,$Y130+$Z130)</f>
        <v>1020.4593333333332</v>
      </c>
      <c r="BZ130" s="27">
        <f>IF($O130&gt;=BZ$1,$S130+$Y130+$Z130,$Y130+$Z130)</f>
        <v>1020.4593333333332</v>
      </c>
      <c r="CA130" s="27">
        <f>IF($O130&gt;=CA$1,$S130+$Y130+$Z130,$Y130+$Z130)</f>
        <v>1020.4593333333332</v>
      </c>
      <c r="CB130" s="27">
        <f>IF($O130&gt;=CB$1,$S130+$Y130+$Z130,$Y130+$Z130)</f>
        <v>1020.4593333333332</v>
      </c>
      <c r="CC130" s="27">
        <f>IF($O130&gt;=CC$1,$S130+$Y130+$Z130,$Y130+$Z130)</f>
        <v>1020.4593333333332</v>
      </c>
      <c r="CD130" s="27">
        <f>IF($O130&gt;=CD$1,$S130+$Y130+$Z130,$Y130+$Z130)</f>
        <v>1020.4593333333332</v>
      </c>
      <c r="CE130" s="27">
        <f>IF($O130&gt;=CE$1,$S130+$Y130+$Z130,$Y130+$Z130)</f>
        <v>1020.4593333333332</v>
      </c>
      <c r="CF130" s="27">
        <f>IF($O130&gt;=CF$1,$S130+$Y130+$Z130,$Y130+$Z130)</f>
        <v>1020.4593333333332</v>
      </c>
      <c r="CG130" s="27">
        <f>IF($O130&gt;=CG$1,$S130+$Y130+$Z130,$Y130+$Z130)</f>
        <v>1020.4593333333332</v>
      </c>
      <c r="CH130" s="27">
        <f>IF($O130&gt;=CH$1,$S130+$Y130+$Z130,$Y130+$Z130)</f>
        <v>1020.4593333333332</v>
      </c>
      <c r="CI130" s="27">
        <f>IF($O130&gt;=CI$1,$S130+$Y130+$Z130,$Y130+$Z130)</f>
        <v>1020.4593333333332</v>
      </c>
      <c r="CJ130" s="27">
        <f>IF($O130&gt;=CJ$1,$S130+$Y130+$Z130,$Y130+$Z130)</f>
        <v>1020.4593333333332</v>
      </c>
      <c r="CK130" s="27">
        <f>IF($O130&gt;=CK$1,$S130+$Y130+$Z130,$Y130+$Z130)</f>
        <v>1020.4593333333332</v>
      </c>
      <c r="CL130" s="27">
        <f>IF($O130&gt;=CL$1,$S130+$Y130+$Z130,$Y130+$Z130)</f>
        <v>1020.4593333333332</v>
      </c>
      <c r="CM130" s="27">
        <f>IF($O130&gt;=CM$1,$S130+$Y130+$Z130,$Y130+$Z130)</f>
        <v>1020.4593333333332</v>
      </c>
      <c r="CN130" s="27">
        <f>IF($O130&gt;=CN$1,$S130+$Y130,$Y130)</f>
        <v>620.45933333333323</v>
      </c>
      <c r="CO130" s="27">
        <f>IF($O130&gt;=CO$1,$S130+$Y130,$Y130)</f>
        <v>620.45933333333323</v>
      </c>
      <c r="CP130" s="27">
        <f>IF($O130&gt;=CP$1,$S130+$Y130,$Y130)</f>
        <v>620.45933333333323</v>
      </c>
      <c r="CQ130" s="27">
        <f>IF($O130&gt;=CQ$1,$S130+$Y130,$Y130)</f>
        <v>620.45933333333323</v>
      </c>
      <c r="CR130" s="27">
        <f>IF($O130&gt;=CR$1,$S130+$Y130,$Y130)</f>
        <v>620.45933333333323</v>
      </c>
      <c r="CS130" s="27">
        <f>IF($O130&gt;=CS$1,$S130+$Y130,$Y130)</f>
        <v>620.45933333333323</v>
      </c>
      <c r="CT130" s="27">
        <f>IF($O130&gt;=CT$1,$S130+$Y130,$Y130)</f>
        <v>620.45933333333323</v>
      </c>
      <c r="CU130" s="27">
        <f>IF($O130&gt;=CU$1,$S130+$Y130,$Y130)</f>
        <v>620.45933333333323</v>
      </c>
      <c r="CV130" s="27">
        <f>IF($O130&gt;=CV$1,$S130+$Y130,$Y130)</f>
        <v>620.45933333333323</v>
      </c>
      <c r="CW130" s="27">
        <f>IF($O130&gt;=CW$1,$S130+$Y130,$Y130)</f>
        <v>620.45933333333323</v>
      </c>
      <c r="CX130" s="27">
        <f>IF($O130&gt;=CX$1,$S130+$Y130,$Y130)</f>
        <v>620.45933333333323</v>
      </c>
      <c r="CY130" s="27">
        <f>IF($O130&gt;=CY$1,$S130+$Y130,$Y130)</f>
        <v>620.45933333333323</v>
      </c>
      <c r="CZ130" s="27">
        <f>IF($O130&gt;=CZ$1,$S130+$Y130,$Y130)</f>
        <v>620.45933333333323</v>
      </c>
      <c r="DA130" s="27">
        <f>IF($O130&gt;=DA$1,$S130+$Y130,$Y130)</f>
        <v>620.45933333333323</v>
      </c>
      <c r="DB130" s="27">
        <f>IF($O130&gt;=DB$1,$S130+$Y130,$Y130)</f>
        <v>620.45933333333323</v>
      </c>
      <c r="DC130" s="27">
        <f>IF($O130&gt;=DC$1,$S130+$Y130,$Y130)</f>
        <v>620.45933333333323</v>
      </c>
      <c r="DD130" s="27">
        <f>IF($O130&gt;=DD$1,$S130+$Y130,$Y130)</f>
        <v>620.45933333333323</v>
      </c>
      <c r="DE130" s="27">
        <f>IF($O130&gt;=DE$1,$S130+$Y130,$Y130)</f>
        <v>620.45933333333323</v>
      </c>
      <c r="DF130" s="27">
        <f>IF($O130&gt;=DF$1,$S130+$Y130,$Y130)</f>
        <v>620.45933333333323</v>
      </c>
      <c r="DG130" s="27">
        <f>IF($O130&gt;=DG$1,$S130+$Y130,$Y130)</f>
        <v>620.45933333333323</v>
      </c>
      <c r="DH130" s="27">
        <f>IF($O130&gt;=DH$1,$S130+$Y130,$Y130)</f>
        <v>620.45933333333323</v>
      </c>
      <c r="DI130" s="27">
        <f>IF($O130&gt;=DI$1,$S130+$Y130,$Y130)</f>
        <v>620.45933333333323</v>
      </c>
      <c r="DJ130" s="27">
        <f>IF($O130&gt;=DJ$1,$S130+$Y130,$Y130)</f>
        <v>620.45933333333323</v>
      </c>
      <c r="DK130" s="27">
        <f>IF($O130&gt;=DK$1,$S130+$Y130,$Y130)</f>
        <v>620.45933333333323</v>
      </c>
      <c r="DL130" s="27">
        <f>IF($O130&gt;=DL$1,$S130+$Y130,$Y130)</f>
        <v>620.45933333333323</v>
      </c>
      <c r="DM130" s="27">
        <f>IF($O130&gt;=DM$1,$S130+$Y130,$Y130)</f>
        <v>620.45933333333323</v>
      </c>
      <c r="DN130" s="27">
        <f>IF($O130&gt;=DN$1,$S130+$Y130,$Y130)</f>
        <v>620.45933333333323</v>
      </c>
      <c r="DO130" s="27">
        <f>IF($O130&gt;=DO$1,$S130+$Y130,$Y130)</f>
        <v>620.45933333333323</v>
      </c>
      <c r="DP130" s="27">
        <f>IF($O130&gt;=DP$1,$S130+$Y130,$Y130)</f>
        <v>620.45933333333323</v>
      </c>
      <c r="DQ130" s="27">
        <f>IF($O130&gt;=DQ$1,$S130+$Y130,$Y130)</f>
        <v>620.45933333333323</v>
      </c>
      <c r="DR130" s="27">
        <f>IF($O130&gt;=DR$1,$S130+$Y130,$Y130)</f>
        <v>620.45933333333323</v>
      </c>
      <c r="DS130" s="27">
        <f>IF($O130&gt;=DS$1,$S130+$Y130,$Y130)</f>
        <v>620.45933333333323</v>
      </c>
      <c r="DT130" s="27">
        <f>IF($O130&gt;=DT$1,$S130+$Y130,$Y130)</f>
        <v>620.45933333333323</v>
      </c>
      <c r="DU130" s="27">
        <f>IF($O130&gt;=DU$1,$S130+$Y130,$Y130)</f>
        <v>620.45933333333323</v>
      </c>
      <c r="DV130" s="27">
        <f>IF($O130&gt;=DV$1,$S130+$Y130,$Y130)</f>
        <v>620.45933333333323</v>
      </c>
      <c r="DW130" s="27">
        <f>IF($O130&gt;=DW$1,$S130+$Y130,$Y130)</f>
        <v>620.45933333333323</v>
      </c>
      <c r="DX130" s="27">
        <f>IF($O130&gt;=DX$1,$S130+$Y130,$Y130)</f>
        <v>620.45933333333323</v>
      </c>
      <c r="DY130" s="27">
        <f>IF($O130&gt;=DY$1,$S130+$Y130,$Y130)</f>
        <v>620.45933333333323</v>
      </c>
      <c r="DZ130" s="27">
        <f>IF($O130&gt;=DZ$1,$S130+$Y130,$Y130)</f>
        <v>620.45933333333323</v>
      </c>
      <c r="EA130" s="27">
        <f>IF($O130&gt;=EA$1,$S130+$Y130,$Y130)</f>
        <v>620.45933333333323</v>
      </c>
      <c r="EB130" s="27">
        <f>IF($O130&gt;=EB$1,$S130+$Y130,$Y130)</f>
        <v>620.45933333333323</v>
      </c>
      <c r="EC130" s="27">
        <f>IF($O130&gt;=EC$1,$S130+$Y130,$Y130)</f>
        <v>620.45933333333323</v>
      </c>
      <c r="ED130" s="27">
        <f>IF($O130&gt;=ED$1,$S130+$Y130,$Y130)</f>
        <v>620.45933333333323</v>
      </c>
      <c r="EE130" s="27">
        <f>IF($O130&gt;=EE$1,$S130+$Y130,$Y130)</f>
        <v>620.45933333333323</v>
      </c>
      <c r="EF130" s="27">
        <f>IF($O130&gt;=EF$1,$S130+$Y130,$Y130)</f>
        <v>620.45933333333323</v>
      </c>
      <c r="EG130" s="27">
        <f>IF($O130&gt;=EG$1,$S130+$Y130,$Y130)</f>
        <v>620.45933333333323</v>
      </c>
      <c r="EH130" s="27">
        <f>IF($O130&gt;=EH$1,$S130+$Y130,$Y130)</f>
        <v>620.45933333333323</v>
      </c>
      <c r="EI130" s="27">
        <f>IF($O130&gt;=EI$1,$S130+$Y130,$Y130)</f>
        <v>620.45933333333323</v>
      </c>
      <c r="EJ130" s="27">
        <f>IF($O130&gt;=EJ$1,$S130+$Y130,$Y130)</f>
        <v>620.45933333333323</v>
      </c>
      <c r="EK130" s="27">
        <f>IF($O130&gt;=EK$1,$S130+$Y130,$Y130)</f>
        <v>620.45933333333323</v>
      </c>
      <c r="EL130" s="27">
        <f>IF($O130&gt;=EL$1,$S130+$Y130,$Y130)</f>
        <v>620.45933333333323</v>
      </c>
      <c r="EM130" s="27">
        <f>IF($O130&gt;=EM$1,$S130+$Y130,$Y130)</f>
        <v>620.45933333333323</v>
      </c>
      <c r="EN130" s="27">
        <f>IF($O130&gt;=EN$1,$S130+$Y130,$Y130)</f>
        <v>620.45933333333323</v>
      </c>
      <c r="EO130" s="27">
        <f>IF($O130&gt;=EO$1,$S130+$Y130,$Y130)</f>
        <v>620.45933333333323</v>
      </c>
      <c r="EP130" s="27">
        <f>IF($O130&gt;=EP$1,$S130+$Y130,$Y130)</f>
        <v>620.45933333333323</v>
      </c>
      <c r="EQ130" s="27">
        <f>IF($O130&gt;=EQ$1,$S130+$Y130,$Y130)</f>
        <v>620.45933333333323</v>
      </c>
      <c r="ER130" s="27">
        <f>IF($O130&gt;=ER$1,$S130+$Y130,$Y130)</f>
        <v>620.45933333333323</v>
      </c>
      <c r="ES130" s="27">
        <f>IF($O130&gt;=ES$1,$S130+$Y130,$Y130)</f>
        <v>620.45933333333323</v>
      </c>
      <c r="ET130" s="27">
        <f>IF($O130&gt;=ET$1,$S130+$Y130,$Y130)</f>
        <v>620.45933333333323</v>
      </c>
      <c r="EU130" s="27">
        <f>IF($O130&gt;=EU$1,$S130+$Y130,$Y130)</f>
        <v>620.45933333333323</v>
      </c>
      <c r="EV130" s="27">
        <f>IF($O130&gt;=EV$1,$S130,0)</f>
        <v>473.0213333333333</v>
      </c>
      <c r="EW130" s="27">
        <f>IF($O130&gt;=EW$1,$S130,0)</f>
        <v>473.0213333333333</v>
      </c>
      <c r="EX130" s="27">
        <f>IF($O130&gt;=EX$1,$S130,0)</f>
        <v>473.0213333333333</v>
      </c>
      <c r="EY130" s="27">
        <f>IF($O130&gt;=EY$1,$S130,0)</f>
        <v>473.0213333333333</v>
      </c>
      <c r="EZ130" s="27">
        <f>IF($O130&gt;=EZ$1,$S130,0)</f>
        <v>473.0213333333333</v>
      </c>
      <c r="FA130" s="27">
        <f>IF($O130&gt;=FA$1,$S130,0)</f>
        <v>473.0213333333333</v>
      </c>
      <c r="FB130" s="27">
        <f>IF($O130&gt;=FB$1,$S130,0)</f>
        <v>473.0213333333333</v>
      </c>
      <c r="FC130" s="27">
        <f>IF($O130&gt;=FC$1,$S130,0)</f>
        <v>473.0213333333333</v>
      </c>
      <c r="FD130" s="27">
        <f>IF($O130&gt;=FD$1,$S130,0)</f>
        <v>473.0213333333333</v>
      </c>
      <c r="FE130" s="27">
        <f>IF($O130&gt;=FE$1,$S130,0)</f>
        <v>473.0213333333333</v>
      </c>
      <c r="FF130" s="27">
        <f>IF($O130&gt;=FF$1,$S130,0)</f>
        <v>473.0213333333333</v>
      </c>
      <c r="FG130" s="27">
        <f>IF($O130&gt;=FG$1,$S130,0)</f>
        <v>473.0213333333333</v>
      </c>
      <c r="FH130" s="27">
        <f>IF($O130&gt;=FH$1,$S130,0)</f>
        <v>473.0213333333333</v>
      </c>
      <c r="FI130" s="27">
        <f>IF($O130&gt;=FI$1,$S130,0)</f>
        <v>473.0213333333333</v>
      </c>
      <c r="FJ130" s="27">
        <f>IF($O130&gt;=FJ$1,$S130,0)</f>
        <v>473.0213333333333</v>
      </c>
      <c r="FK130" s="27">
        <f>IF($O130&gt;=FK$1,$S130,0)</f>
        <v>473.0213333333333</v>
      </c>
      <c r="FL130" s="27">
        <f>IF($O130&gt;=FL$1,$S130,0)</f>
        <v>473.0213333333333</v>
      </c>
      <c r="FM130" s="27">
        <f>IF($O130&gt;=FM$1,$S130,0)</f>
        <v>473.0213333333333</v>
      </c>
      <c r="FN130" s="27">
        <f>IF($O130&gt;=FN$1,$S130,0)</f>
        <v>473.0213333333333</v>
      </c>
      <c r="FO130" s="27">
        <f>IF($O130&gt;=FO$1,$S130,0)</f>
        <v>473.0213333333333</v>
      </c>
      <c r="FP130" s="27">
        <f>IF($O130&gt;=FP$1,$S130,0)</f>
        <v>473.0213333333333</v>
      </c>
      <c r="FQ130" s="27">
        <f>IF($O130&gt;=FQ$1,$S130,0)</f>
        <v>473.0213333333333</v>
      </c>
      <c r="FR130" s="27">
        <f>IF($O130&gt;=FR$1,$S130,0)</f>
        <v>473.0213333333333</v>
      </c>
      <c r="FS130" s="27">
        <f>IF($O130&gt;=FS$1,$S130,0)</f>
        <v>473.0213333333333</v>
      </c>
      <c r="FT130" s="27">
        <f>IF($O130&gt;=FT$1,$S130,0)</f>
        <v>473.0213333333333</v>
      </c>
      <c r="FU130" s="27">
        <f>IF($O130&gt;=FU$1,$S130,0)</f>
        <v>473.0213333333333</v>
      </c>
      <c r="FV130" s="27">
        <f>IF($O130&gt;=FV$1,$S130,0)</f>
        <v>473.0213333333333</v>
      </c>
      <c r="FW130" s="27">
        <f>IF($O130&gt;=FW$1,$S130,0)</f>
        <v>473.0213333333333</v>
      </c>
      <c r="FX130" s="27">
        <f>IF($O130&gt;=FX$1,$S130,0)</f>
        <v>473.0213333333333</v>
      </c>
      <c r="FY130" s="27">
        <f>IF($O130&gt;=FY$1,$S130,0)</f>
        <v>473.0213333333333</v>
      </c>
      <c r="FZ130" s="27">
        <f>IF($O130&gt;=FZ$1,$S130,0)</f>
        <v>473.0213333333333</v>
      </c>
      <c r="GA130" s="27">
        <f>IF($O130&gt;=GA$1,$S130,0)</f>
        <v>473.0213333333333</v>
      </c>
      <c r="GB130" s="27">
        <f>IF($O130&gt;=GB$1,$S130,0)</f>
        <v>473.0213333333333</v>
      </c>
      <c r="GC130" s="27">
        <f>IF($O130&gt;=GC$1,$S130,0)</f>
        <v>473.0213333333333</v>
      </c>
      <c r="GD130" s="27">
        <f>IF($O130&gt;=GD$1,$S130,0)</f>
        <v>473.0213333333333</v>
      </c>
      <c r="GE130" s="27">
        <f>IF($O130&gt;=GE$1,$S130,0)</f>
        <v>473.0213333333333</v>
      </c>
      <c r="GF130" s="27">
        <f>IF($O130&gt;=GF$1,$S130,0)</f>
        <v>473.0213333333333</v>
      </c>
      <c r="GG130" s="27">
        <f>IF($O130&gt;=GG$1,$S130,0)</f>
        <v>473.0213333333333</v>
      </c>
      <c r="GH130" s="27">
        <f>IF($O130&gt;=GH$1,$S130,0)</f>
        <v>473.0213333333333</v>
      </c>
      <c r="GI130" s="27">
        <f>IF($O130&gt;=GI$1,$S130,0)</f>
        <v>473.0213333333333</v>
      </c>
      <c r="GJ130" s="27">
        <f>IF($O130&gt;=GJ$1,$S130,0)</f>
        <v>473.0213333333333</v>
      </c>
      <c r="GK130" s="27">
        <f>IF($O130&gt;=GK$1,$S130,0)</f>
        <v>473.0213333333333</v>
      </c>
      <c r="GL130" s="27">
        <f>IF($O130&gt;=GL$1,$S130,0)</f>
        <v>473.0213333333333</v>
      </c>
      <c r="GM130" s="27">
        <f>IF($O130&gt;=GM$1,$S130,0)</f>
        <v>473.0213333333333</v>
      </c>
      <c r="GN130" s="27">
        <f>IF($O130&gt;=GN$1,$S130,0)</f>
        <v>473.0213333333333</v>
      </c>
      <c r="GO130" s="27">
        <f>IF($O130&gt;=GO$1,$S130,0)</f>
        <v>473.0213333333333</v>
      </c>
      <c r="GP130" s="27">
        <f>IF($O130&gt;=GP$1,$S130,0)</f>
        <v>473.0213333333333</v>
      </c>
      <c r="GQ130" s="27">
        <f>IF($O130&gt;=GQ$1,$S130,0)</f>
        <v>473.0213333333333</v>
      </c>
      <c r="GR130" s="27">
        <f>IF($O130&gt;=GR$1,$S130,0)</f>
        <v>473.0213333333333</v>
      </c>
      <c r="GS130" s="27">
        <f>IF($O130&gt;=GS$1,$S130,0)</f>
        <v>473.0213333333333</v>
      </c>
      <c r="GT130" s="27">
        <f>IF($O130&gt;=GT$1,$S130,0)</f>
        <v>473.0213333333333</v>
      </c>
      <c r="GU130" s="27">
        <f>IF($O130&gt;=GU$1,$S130,0)</f>
        <v>473.0213333333333</v>
      </c>
      <c r="GV130" s="27">
        <f>IF($O130&gt;=GV$1,$S130,0)</f>
        <v>473.0213333333333</v>
      </c>
      <c r="GW130" s="27">
        <f>IF($O130&gt;=GW$1,$S130,0)</f>
        <v>473.0213333333333</v>
      </c>
      <c r="GX130" s="27">
        <f>IF($O130&gt;=GX$1,$S130,0)</f>
        <v>473.0213333333333</v>
      </c>
      <c r="GY130" s="27">
        <f>IF($O130&gt;=GY$1,$S130,0)</f>
        <v>473.0213333333333</v>
      </c>
      <c r="GZ130" s="27">
        <f>IF($O130&gt;=GZ$1,$S130,0)</f>
        <v>473.0213333333333</v>
      </c>
      <c r="HA130" s="27">
        <f>IF($O130&gt;=HA$1,$S130,0)</f>
        <v>473.0213333333333</v>
      </c>
      <c r="HB130" s="27">
        <f>IF($O130&gt;=HB$1,$S130,0)</f>
        <v>473.0213333333333</v>
      </c>
      <c r="HC130" s="27">
        <f>IF($O130&gt;=HC$1,$S130,0)</f>
        <v>473.0213333333333</v>
      </c>
    </row>
    <row r="131" spans="1:211">
      <c r="A131" s="3">
        <v>80217</v>
      </c>
      <c r="B131" s="3" t="s">
        <v>201</v>
      </c>
      <c r="C131" s="3" t="s">
        <v>18</v>
      </c>
      <c r="D131" s="3">
        <v>64</v>
      </c>
      <c r="E131" s="4">
        <v>36241</v>
      </c>
      <c r="F131" s="5">
        <v>19.260273972602739</v>
      </c>
      <c r="G131" s="3" t="s">
        <v>99</v>
      </c>
      <c r="H131" s="4">
        <v>20078</v>
      </c>
      <c r="I131" s="9" t="s">
        <v>832</v>
      </c>
      <c r="J131" s="5">
        <v>1534.2</v>
      </c>
      <c r="K131" s="31">
        <v>310</v>
      </c>
      <c r="L131" s="32">
        <v>19</v>
      </c>
      <c r="M131" s="33">
        <f>VLOOKUP(L131,FIND,3,TRUE)</f>
        <v>1.2</v>
      </c>
      <c r="N131" s="32">
        <f>IF(L131&gt;30,180,VLOOKUP(L131,TEMPO,2,FALSE))</f>
        <v>114</v>
      </c>
      <c r="O131" s="32">
        <f>IF(R131&gt;0,4,N131)</f>
        <v>114</v>
      </c>
      <c r="P131" s="96">
        <f>J131*M131*L131</f>
        <v>34979.760000000002</v>
      </c>
      <c r="Q131" s="96">
        <f>10934.45*2</f>
        <v>21868.9</v>
      </c>
      <c r="R131" s="96">
        <f>IF(P131&lt;=Q131,P131/4,0)</f>
        <v>0</v>
      </c>
      <c r="S131" s="5">
        <f>IF(P131&gt;=Q131,P131/N131,0)</f>
        <v>306.84000000000003</v>
      </c>
      <c r="T131" s="3"/>
      <c r="U131" s="3">
        <f>IF(T131="",1,0)</f>
        <v>1</v>
      </c>
      <c r="V131" s="3">
        <v>27</v>
      </c>
      <c r="W131" s="5">
        <v>0</v>
      </c>
      <c r="X131" s="5">
        <v>402.65</v>
      </c>
      <c r="Y131" s="5">
        <f>X131*W131</f>
        <v>0</v>
      </c>
      <c r="Z131" s="5">
        <v>400</v>
      </c>
      <c r="AA131" s="5">
        <f>S131+Y131+Z131</f>
        <v>706.84</v>
      </c>
      <c r="AB131" s="39">
        <f>(J131/12+J131/12*1.3333333333+450/12+J131/30*6/12+J131)*1.3+Y131+Z131+153.9</f>
        <v>3018.1626666611269</v>
      </c>
      <c r="AC131" s="39" t="s">
        <v>18</v>
      </c>
      <c r="AD131" s="39">
        <f>J131*1.3+400+153.9</f>
        <v>2548.36</v>
      </c>
      <c r="AE131" s="39">
        <f>SUMIFS('CUSTO MENSAL FUNC NOVO'!H:H,'CUSTO MENSAL FUNC NOVO'!A:A,'VALORES MENSAIS'!AC131)</f>
        <v>1902.2210000000002</v>
      </c>
      <c r="AF131" s="27">
        <f>IF($R131&gt;0,$R131,$S131)+$Y131+$Z131</f>
        <v>706.84</v>
      </c>
      <c r="AG131" s="27">
        <f>IF($R131&gt;0,$R131,$S131)+$Y131+$Z131</f>
        <v>706.84</v>
      </c>
      <c r="AH131" s="27">
        <f>IF($R131&gt;0,$R131,$S131)+$Y131+$Z131</f>
        <v>706.84</v>
      </c>
      <c r="AI131" s="27">
        <f>IF($R131&gt;0,$R131,$S131)+$Y131+$Z131</f>
        <v>706.84</v>
      </c>
      <c r="AJ131" s="27">
        <f>IF($O131&gt;=AJ$1,$S131+$Y131+$Z131,$Y131+$Z131)</f>
        <v>706.84</v>
      </c>
      <c r="AK131" s="27">
        <f>IF($O131&gt;=AK$1,$S131+$Y131+$Z131,$Y131+$Z131)</f>
        <v>706.84</v>
      </c>
      <c r="AL131" s="27">
        <f>IF($O131&gt;=AL$1,$S131+$Y131+$Z131,$Y131+$Z131)</f>
        <v>706.84</v>
      </c>
      <c r="AM131" s="27">
        <f>IF($O131&gt;=AM$1,$S131+$Y131+$Z131,$Y131+$Z131)</f>
        <v>706.84</v>
      </c>
      <c r="AN131" s="27">
        <f>IF($O131&gt;=AN$1,$S131+$Y131+$Z131,$Y131+$Z131)</f>
        <v>706.84</v>
      </c>
      <c r="AO131" s="27">
        <f>IF($O131&gt;=AO$1,$S131+$Y131+$Z131,$Y131+$Z131)</f>
        <v>706.84</v>
      </c>
      <c r="AP131" s="27">
        <f>IF($O131&gt;=AP$1,$S131+$Y131+$Z131,$Y131+$Z131)</f>
        <v>706.84</v>
      </c>
      <c r="AQ131" s="27">
        <f>IF($O131&gt;=AQ$1,$S131+$Y131+$Z131,$Y131+$Z131)</f>
        <v>706.84</v>
      </c>
      <c r="AR131" s="27">
        <f>IF($O131&gt;=AR$1,$S131+$Y131+$Z131,$Y131+$Z131)</f>
        <v>706.84</v>
      </c>
      <c r="AS131" s="27">
        <f>IF($O131&gt;=AS$1,$S131+$Y131+$Z131,$Y131+$Z131)</f>
        <v>706.84</v>
      </c>
      <c r="AT131" s="27">
        <f>IF($O131&gt;=AT$1,$S131+$Y131+$Z131,$Y131+$Z131)</f>
        <v>706.84</v>
      </c>
      <c r="AU131" s="27">
        <f>IF($O131&gt;=AU$1,$S131+$Y131+$Z131,$Y131+$Z131)</f>
        <v>706.84</v>
      </c>
      <c r="AV131" s="27">
        <f>IF($O131&gt;=AV$1,$S131+$Y131+$Z131,$Y131+$Z131)</f>
        <v>706.84</v>
      </c>
      <c r="AW131" s="27">
        <f>IF($O131&gt;=AW$1,$S131+$Y131+$Z131,$Y131+$Z131)</f>
        <v>706.84</v>
      </c>
      <c r="AX131" s="27">
        <f>IF($O131&gt;=AX$1,$S131+$Y131+$Z131,$Y131+$Z131)</f>
        <v>706.84</v>
      </c>
      <c r="AY131" s="27">
        <f>IF($O131&gt;=AY$1,$S131+$Y131+$Z131,$Y131+$Z131)</f>
        <v>706.84</v>
      </c>
      <c r="AZ131" s="27">
        <f>IF($O131&gt;=AZ$1,$S131+$Y131+$Z131,$Y131+$Z131)</f>
        <v>706.84</v>
      </c>
      <c r="BA131" s="27">
        <f>IF($O131&gt;=BA$1,$S131+$Y131+$Z131,$Y131+$Z131)</f>
        <v>706.84</v>
      </c>
      <c r="BB131" s="27">
        <f>IF($O131&gt;=BB$1,$S131+$Y131+$Z131,$Y131+$Z131)</f>
        <v>706.84</v>
      </c>
      <c r="BC131" s="27">
        <f>IF($O131&gt;=BC$1,$S131+$Y131+$Z131,$Y131+$Z131)</f>
        <v>706.84</v>
      </c>
      <c r="BD131" s="27">
        <f>IF($O131&gt;=BD$1,$S131+$Y131+$Z131,$Y131+$Z131)</f>
        <v>706.84</v>
      </c>
      <c r="BE131" s="27">
        <f>IF($O131&gt;=BE$1,$S131+$Y131+$Z131,$Y131+$Z131)</f>
        <v>706.84</v>
      </c>
      <c r="BF131" s="27">
        <f>IF($O131&gt;=BF$1,$S131+$Y131+$Z131,$Y131+$Z131)</f>
        <v>706.84</v>
      </c>
      <c r="BG131" s="27">
        <f>IF($O131&gt;=BG$1,$S131+$Y131+$Z131,$Y131+$Z131)</f>
        <v>706.84</v>
      </c>
      <c r="BH131" s="27">
        <f>IF($O131&gt;=BH$1,$S131+$Y131+$Z131,$Y131+$Z131)</f>
        <v>706.84</v>
      </c>
      <c r="BI131" s="27">
        <f>IF($O131&gt;=BI$1,$S131+$Y131+$Z131,$Y131+$Z131)</f>
        <v>706.84</v>
      </c>
      <c r="BJ131" s="27">
        <f>IF($O131&gt;=BJ$1,$S131+$Y131+$Z131,$Y131+$Z131)</f>
        <v>706.84</v>
      </c>
      <c r="BK131" s="27">
        <f>IF($O131&gt;=BK$1,$S131+$Y131+$Z131,$Y131+$Z131)</f>
        <v>706.84</v>
      </c>
      <c r="BL131" s="27">
        <f>IF($O131&gt;=BL$1,$S131+$Y131+$Z131,$Y131+$Z131)</f>
        <v>706.84</v>
      </c>
      <c r="BM131" s="27">
        <f>IF($O131&gt;=BM$1,$S131+$Y131+$Z131,$Y131+$Z131)</f>
        <v>706.84</v>
      </c>
      <c r="BN131" s="27">
        <f>IF($O131&gt;=BN$1,$S131+$Y131+$Z131,$Y131+$Z131)</f>
        <v>706.84</v>
      </c>
      <c r="BO131" s="27">
        <f>IF($O131&gt;=BO$1,$S131+$Y131+$Z131,$Y131+$Z131)</f>
        <v>706.84</v>
      </c>
      <c r="BP131" s="27">
        <f>IF($O131&gt;=BP$1,$S131+$Y131+$Z131,$Y131+$Z131)</f>
        <v>706.84</v>
      </c>
      <c r="BQ131" s="27">
        <f>IF($O131&gt;=BQ$1,$S131+$Y131+$Z131,$Y131+$Z131)</f>
        <v>706.84</v>
      </c>
      <c r="BR131" s="27">
        <f>IF($O131&gt;=BR$1,$S131+$Y131+$Z131,$Y131+$Z131)</f>
        <v>706.84</v>
      </c>
      <c r="BS131" s="27">
        <f>IF($O131&gt;=BS$1,$S131+$Y131+$Z131,$Y131+$Z131)</f>
        <v>706.84</v>
      </c>
      <c r="BT131" s="27">
        <f>IF($O131&gt;=BT$1,$S131+$Y131+$Z131,$Y131+$Z131)</f>
        <v>706.84</v>
      </c>
      <c r="BU131" s="27">
        <f>IF($O131&gt;=BU$1,$S131+$Y131+$Z131,$Y131+$Z131)</f>
        <v>706.84</v>
      </c>
      <c r="BV131" s="27">
        <f>IF($O131&gt;=BV$1,$S131+$Y131+$Z131,$Y131+$Z131)</f>
        <v>706.84</v>
      </c>
      <c r="BW131" s="27">
        <f>IF($O131&gt;=BW$1,$S131+$Y131+$Z131,$Y131+$Z131)</f>
        <v>706.84</v>
      </c>
      <c r="BX131" s="27">
        <f>IF($O131&gt;=BX$1,$S131+$Y131+$Z131,$Y131+$Z131)</f>
        <v>706.84</v>
      </c>
      <c r="BY131" s="27">
        <f>IF($O131&gt;=BY$1,$S131+$Y131+$Z131,$Y131+$Z131)</f>
        <v>706.84</v>
      </c>
      <c r="BZ131" s="27">
        <f>IF($O131&gt;=BZ$1,$S131+$Y131+$Z131,$Y131+$Z131)</f>
        <v>706.84</v>
      </c>
      <c r="CA131" s="27">
        <f>IF($O131&gt;=CA$1,$S131+$Y131+$Z131,$Y131+$Z131)</f>
        <v>706.84</v>
      </c>
      <c r="CB131" s="27">
        <f>IF($O131&gt;=CB$1,$S131+$Y131+$Z131,$Y131+$Z131)</f>
        <v>706.84</v>
      </c>
      <c r="CC131" s="27">
        <f>IF($O131&gt;=CC$1,$S131+$Y131+$Z131,$Y131+$Z131)</f>
        <v>706.84</v>
      </c>
      <c r="CD131" s="27">
        <f>IF($O131&gt;=CD$1,$S131+$Y131+$Z131,$Y131+$Z131)</f>
        <v>706.84</v>
      </c>
      <c r="CE131" s="27">
        <f>IF($O131&gt;=CE$1,$S131+$Y131+$Z131,$Y131+$Z131)</f>
        <v>706.84</v>
      </c>
      <c r="CF131" s="27">
        <f>IF($O131&gt;=CF$1,$S131+$Y131+$Z131,$Y131+$Z131)</f>
        <v>706.84</v>
      </c>
      <c r="CG131" s="27">
        <f>IF($O131&gt;=CG$1,$S131+$Y131+$Z131,$Y131+$Z131)</f>
        <v>706.84</v>
      </c>
      <c r="CH131" s="27">
        <f>IF($O131&gt;=CH$1,$S131+$Y131+$Z131,$Y131+$Z131)</f>
        <v>706.84</v>
      </c>
      <c r="CI131" s="27">
        <f>IF($O131&gt;=CI$1,$S131+$Y131+$Z131,$Y131+$Z131)</f>
        <v>706.84</v>
      </c>
      <c r="CJ131" s="27">
        <f>IF($O131&gt;=CJ$1,$S131+$Y131+$Z131,$Y131+$Z131)</f>
        <v>706.84</v>
      </c>
      <c r="CK131" s="27">
        <f>IF($O131&gt;=CK$1,$S131+$Y131+$Z131,$Y131+$Z131)</f>
        <v>706.84</v>
      </c>
      <c r="CL131" s="27">
        <f>IF($O131&gt;=CL$1,$S131+$Y131+$Z131,$Y131+$Z131)</f>
        <v>706.84</v>
      </c>
      <c r="CM131" s="27">
        <f>IF($O131&gt;=CM$1,$S131+$Y131+$Z131,$Y131+$Z131)</f>
        <v>706.84</v>
      </c>
      <c r="CN131" s="27">
        <f>IF($O131&gt;=CN$1,$S131+$Y131,$Y131)</f>
        <v>306.84000000000003</v>
      </c>
      <c r="CO131" s="27">
        <f>IF($O131&gt;=CO$1,$S131+$Y131,$Y131)</f>
        <v>306.84000000000003</v>
      </c>
      <c r="CP131" s="27">
        <f>IF($O131&gt;=CP$1,$S131+$Y131,$Y131)</f>
        <v>306.84000000000003</v>
      </c>
      <c r="CQ131" s="27">
        <f>IF($O131&gt;=CQ$1,$S131+$Y131,$Y131)</f>
        <v>306.84000000000003</v>
      </c>
      <c r="CR131" s="27">
        <f>IF($O131&gt;=CR$1,$S131+$Y131,$Y131)</f>
        <v>306.84000000000003</v>
      </c>
      <c r="CS131" s="27">
        <f>IF($O131&gt;=CS$1,$S131+$Y131,$Y131)</f>
        <v>306.84000000000003</v>
      </c>
      <c r="CT131" s="27">
        <f>IF($O131&gt;=CT$1,$S131+$Y131,$Y131)</f>
        <v>306.84000000000003</v>
      </c>
      <c r="CU131" s="27">
        <f>IF($O131&gt;=CU$1,$S131+$Y131,$Y131)</f>
        <v>306.84000000000003</v>
      </c>
      <c r="CV131" s="27">
        <f>IF($O131&gt;=CV$1,$S131+$Y131,$Y131)</f>
        <v>306.84000000000003</v>
      </c>
      <c r="CW131" s="27">
        <f>IF($O131&gt;=CW$1,$S131+$Y131,$Y131)</f>
        <v>306.84000000000003</v>
      </c>
      <c r="CX131" s="27">
        <f>IF($O131&gt;=CX$1,$S131+$Y131,$Y131)</f>
        <v>306.84000000000003</v>
      </c>
      <c r="CY131" s="27">
        <f>IF($O131&gt;=CY$1,$S131+$Y131,$Y131)</f>
        <v>306.84000000000003</v>
      </c>
      <c r="CZ131" s="27">
        <f>IF($O131&gt;=CZ$1,$S131+$Y131,$Y131)</f>
        <v>306.84000000000003</v>
      </c>
      <c r="DA131" s="27">
        <f>IF($O131&gt;=DA$1,$S131+$Y131,$Y131)</f>
        <v>306.84000000000003</v>
      </c>
      <c r="DB131" s="27">
        <f>IF($O131&gt;=DB$1,$S131+$Y131,$Y131)</f>
        <v>306.84000000000003</v>
      </c>
      <c r="DC131" s="27">
        <f>IF($O131&gt;=DC$1,$S131+$Y131,$Y131)</f>
        <v>306.84000000000003</v>
      </c>
      <c r="DD131" s="27">
        <f>IF($O131&gt;=DD$1,$S131+$Y131,$Y131)</f>
        <v>306.84000000000003</v>
      </c>
      <c r="DE131" s="27">
        <f>IF($O131&gt;=DE$1,$S131+$Y131,$Y131)</f>
        <v>306.84000000000003</v>
      </c>
      <c r="DF131" s="27">
        <f>IF($O131&gt;=DF$1,$S131+$Y131,$Y131)</f>
        <v>306.84000000000003</v>
      </c>
      <c r="DG131" s="27">
        <f>IF($O131&gt;=DG$1,$S131+$Y131,$Y131)</f>
        <v>306.84000000000003</v>
      </c>
      <c r="DH131" s="27">
        <f>IF($O131&gt;=DH$1,$S131+$Y131,$Y131)</f>
        <v>306.84000000000003</v>
      </c>
      <c r="DI131" s="27">
        <f>IF($O131&gt;=DI$1,$S131+$Y131,$Y131)</f>
        <v>306.84000000000003</v>
      </c>
      <c r="DJ131" s="27">
        <f>IF($O131&gt;=DJ$1,$S131+$Y131,$Y131)</f>
        <v>306.84000000000003</v>
      </c>
      <c r="DK131" s="27">
        <f>IF($O131&gt;=DK$1,$S131+$Y131,$Y131)</f>
        <v>306.84000000000003</v>
      </c>
      <c r="DL131" s="27">
        <f>IF($O131&gt;=DL$1,$S131+$Y131,$Y131)</f>
        <v>306.84000000000003</v>
      </c>
      <c r="DM131" s="27">
        <f>IF($O131&gt;=DM$1,$S131+$Y131,$Y131)</f>
        <v>306.84000000000003</v>
      </c>
      <c r="DN131" s="27">
        <f>IF($O131&gt;=DN$1,$S131+$Y131,$Y131)</f>
        <v>306.84000000000003</v>
      </c>
      <c r="DO131" s="27">
        <f>IF($O131&gt;=DO$1,$S131+$Y131,$Y131)</f>
        <v>306.84000000000003</v>
      </c>
      <c r="DP131" s="27">
        <f>IF($O131&gt;=DP$1,$S131+$Y131,$Y131)</f>
        <v>306.84000000000003</v>
      </c>
      <c r="DQ131" s="27">
        <f>IF($O131&gt;=DQ$1,$S131+$Y131,$Y131)</f>
        <v>306.84000000000003</v>
      </c>
      <c r="DR131" s="27">
        <f>IF($O131&gt;=DR$1,$S131+$Y131,$Y131)</f>
        <v>306.84000000000003</v>
      </c>
      <c r="DS131" s="27">
        <f>IF($O131&gt;=DS$1,$S131+$Y131,$Y131)</f>
        <v>306.84000000000003</v>
      </c>
      <c r="DT131" s="27">
        <f>IF($O131&gt;=DT$1,$S131+$Y131,$Y131)</f>
        <v>306.84000000000003</v>
      </c>
      <c r="DU131" s="27">
        <f>IF($O131&gt;=DU$1,$S131+$Y131,$Y131)</f>
        <v>306.84000000000003</v>
      </c>
      <c r="DV131" s="27">
        <f>IF($O131&gt;=DV$1,$S131+$Y131,$Y131)</f>
        <v>306.84000000000003</v>
      </c>
      <c r="DW131" s="27">
        <f>IF($O131&gt;=DW$1,$S131+$Y131,$Y131)</f>
        <v>306.84000000000003</v>
      </c>
      <c r="DX131" s="27">
        <f>IF($O131&gt;=DX$1,$S131+$Y131,$Y131)</f>
        <v>306.84000000000003</v>
      </c>
      <c r="DY131" s="27">
        <f>IF($O131&gt;=DY$1,$S131+$Y131,$Y131)</f>
        <v>306.84000000000003</v>
      </c>
      <c r="DZ131" s="27">
        <f>IF($O131&gt;=DZ$1,$S131+$Y131,$Y131)</f>
        <v>306.84000000000003</v>
      </c>
      <c r="EA131" s="27">
        <f>IF($O131&gt;=EA$1,$S131+$Y131,$Y131)</f>
        <v>306.84000000000003</v>
      </c>
      <c r="EB131" s="27">
        <f>IF($O131&gt;=EB$1,$S131+$Y131,$Y131)</f>
        <v>306.84000000000003</v>
      </c>
      <c r="EC131" s="27">
        <f>IF($O131&gt;=EC$1,$S131+$Y131,$Y131)</f>
        <v>306.84000000000003</v>
      </c>
      <c r="ED131" s="27">
        <f>IF($O131&gt;=ED$1,$S131+$Y131,$Y131)</f>
        <v>306.84000000000003</v>
      </c>
      <c r="EE131" s="27">
        <f>IF($O131&gt;=EE$1,$S131+$Y131,$Y131)</f>
        <v>306.84000000000003</v>
      </c>
      <c r="EF131" s="27">
        <f>IF($O131&gt;=EF$1,$S131+$Y131,$Y131)</f>
        <v>306.84000000000003</v>
      </c>
      <c r="EG131" s="27">
        <f>IF($O131&gt;=EG$1,$S131+$Y131,$Y131)</f>
        <v>306.84000000000003</v>
      </c>
      <c r="EH131" s="27">
        <f>IF($O131&gt;=EH$1,$S131+$Y131,$Y131)</f>
        <v>306.84000000000003</v>
      </c>
      <c r="EI131" s="27">
        <f>IF($O131&gt;=EI$1,$S131+$Y131,$Y131)</f>
        <v>306.84000000000003</v>
      </c>
      <c r="EJ131" s="27">
        <f>IF($O131&gt;=EJ$1,$S131+$Y131,$Y131)</f>
        <v>306.84000000000003</v>
      </c>
      <c r="EK131" s="27">
        <f>IF($O131&gt;=EK$1,$S131+$Y131,$Y131)</f>
        <v>306.84000000000003</v>
      </c>
      <c r="EL131" s="27">
        <f>IF($O131&gt;=EL$1,$S131+$Y131,$Y131)</f>
        <v>306.84000000000003</v>
      </c>
      <c r="EM131" s="27">
        <f>IF($O131&gt;=EM$1,$S131+$Y131,$Y131)</f>
        <v>306.84000000000003</v>
      </c>
      <c r="EN131" s="27">
        <f>IF($O131&gt;=EN$1,$S131+$Y131,$Y131)</f>
        <v>306.84000000000003</v>
      </c>
      <c r="EO131" s="27">
        <f>IF($O131&gt;=EO$1,$S131+$Y131,$Y131)</f>
        <v>306.84000000000003</v>
      </c>
      <c r="EP131" s="27">
        <f>IF($O131&gt;=EP$1,$S131+$Y131,$Y131)</f>
        <v>0</v>
      </c>
      <c r="EQ131" s="27">
        <f>IF($O131&gt;=EQ$1,$S131+$Y131,$Y131)</f>
        <v>0</v>
      </c>
      <c r="ER131" s="27">
        <f>IF($O131&gt;=ER$1,$S131+$Y131,$Y131)</f>
        <v>0</v>
      </c>
      <c r="ES131" s="27">
        <f>IF($O131&gt;=ES$1,$S131+$Y131,$Y131)</f>
        <v>0</v>
      </c>
      <c r="ET131" s="27">
        <f>IF($O131&gt;=ET$1,$S131+$Y131,$Y131)</f>
        <v>0</v>
      </c>
      <c r="EU131" s="27">
        <f>IF($O131&gt;=EU$1,$S131+$Y131,$Y131)</f>
        <v>0</v>
      </c>
      <c r="EV131" s="27">
        <f>IF($O131&gt;=EV$1,$S131,0)</f>
        <v>0</v>
      </c>
      <c r="EW131" s="27">
        <f>IF($O131&gt;=EW$1,$S131,0)</f>
        <v>0</v>
      </c>
      <c r="EX131" s="27">
        <f>IF($O131&gt;=EX$1,$S131,0)</f>
        <v>0</v>
      </c>
      <c r="EY131" s="27">
        <f>IF($O131&gt;=EY$1,$S131,0)</f>
        <v>0</v>
      </c>
      <c r="EZ131" s="27">
        <f>IF($O131&gt;=EZ$1,$S131,0)</f>
        <v>0</v>
      </c>
      <c r="FA131" s="27">
        <f>IF($O131&gt;=FA$1,$S131,0)</f>
        <v>0</v>
      </c>
      <c r="FB131" s="27">
        <f>IF($O131&gt;=FB$1,$S131,0)</f>
        <v>0</v>
      </c>
      <c r="FC131" s="27">
        <f>IF($O131&gt;=FC$1,$S131,0)</f>
        <v>0</v>
      </c>
      <c r="FD131" s="27">
        <f>IF($O131&gt;=FD$1,$S131,0)</f>
        <v>0</v>
      </c>
      <c r="FE131" s="27">
        <f>IF($O131&gt;=FE$1,$S131,0)</f>
        <v>0</v>
      </c>
      <c r="FF131" s="27">
        <f>IF($O131&gt;=FF$1,$S131,0)</f>
        <v>0</v>
      </c>
      <c r="FG131" s="27">
        <f>IF($O131&gt;=FG$1,$S131,0)</f>
        <v>0</v>
      </c>
      <c r="FH131" s="27">
        <f>IF($O131&gt;=FH$1,$S131,0)</f>
        <v>0</v>
      </c>
      <c r="FI131" s="27">
        <f>IF($O131&gt;=FI$1,$S131,0)</f>
        <v>0</v>
      </c>
      <c r="FJ131" s="27">
        <f>IF($O131&gt;=FJ$1,$S131,0)</f>
        <v>0</v>
      </c>
      <c r="FK131" s="27">
        <f>IF($O131&gt;=FK$1,$S131,0)</f>
        <v>0</v>
      </c>
      <c r="FL131" s="27">
        <f>IF($O131&gt;=FL$1,$S131,0)</f>
        <v>0</v>
      </c>
      <c r="FM131" s="27">
        <f>IF($O131&gt;=FM$1,$S131,0)</f>
        <v>0</v>
      </c>
      <c r="FN131" s="27">
        <f>IF($O131&gt;=FN$1,$S131,0)</f>
        <v>0</v>
      </c>
      <c r="FO131" s="27">
        <f>IF($O131&gt;=FO$1,$S131,0)</f>
        <v>0</v>
      </c>
      <c r="FP131" s="27">
        <f>IF($O131&gt;=FP$1,$S131,0)</f>
        <v>0</v>
      </c>
      <c r="FQ131" s="27">
        <f>IF($O131&gt;=FQ$1,$S131,0)</f>
        <v>0</v>
      </c>
      <c r="FR131" s="27">
        <f>IF($O131&gt;=FR$1,$S131,0)</f>
        <v>0</v>
      </c>
      <c r="FS131" s="27">
        <f>IF($O131&gt;=FS$1,$S131,0)</f>
        <v>0</v>
      </c>
      <c r="FT131" s="27">
        <f>IF($O131&gt;=FT$1,$S131,0)</f>
        <v>0</v>
      </c>
      <c r="FU131" s="27">
        <f>IF($O131&gt;=FU$1,$S131,0)</f>
        <v>0</v>
      </c>
      <c r="FV131" s="27">
        <f>IF($O131&gt;=FV$1,$S131,0)</f>
        <v>0</v>
      </c>
      <c r="FW131" s="27">
        <f>IF($O131&gt;=FW$1,$S131,0)</f>
        <v>0</v>
      </c>
      <c r="FX131" s="27">
        <f>IF($O131&gt;=FX$1,$S131,0)</f>
        <v>0</v>
      </c>
      <c r="FY131" s="27">
        <f>IF($O131&gt;=FY$1,$S131,0)</f>
        <v>0</v>
      </c>
      <c r="FZ131" s="27">
        <f>IF($O131&gt;=FZ$1,$S131,0)</f>
        <v>0</v>
      </c>
      <c r="GA131" s="27">
        <f>IF($O131&gt;=GA$1,$S131,0)</f>
        <v>0</v>
      </c>
      <c r="GB131" s="27">
        <f>IF($O131&gt;=GB$1,$S131,0)</f>
        <v>0</v>
      </c>
      <c r="GC131" s="27">
        <f>IF($O131&gt;=GC$1,$S131,0)</f>
        <v>0</v>
      </c>
      <c r="GD131" s="27">
        <f>IF($O131&gt;=GD$1,$S131,0)</f>
        <v>0</v>
      </c>
      <c r="GE131" s="27">
        <f>IF($O131&gt;=GE$1,$S131,0)</f>
        <v>0</v>
      </c>
      <c r="GF131" s="27">
        <f>IF($O131&gt;=GF$1,$S131,0)</f>
        <v>0</v>
      </c>
      <c r="GG131" s="27">
        <f>IF($O131&gt;=GG$1,$S131,0)</f>
        <v>0</v>
      </c>
      <c r="GH131" s="27">
        <f>IF($O131&gt;=GH$1,$S131,0)</f>
        <v>0</v>
      </c>
      <c r="GI131" s="27">
        <f>IF($O131&gt;=GI$1,$S131,0)</f>
        <v>0</v>
      </c>
      <c r="GJ131" s="27">
        <f>IF($O131&gt;=GJ$1,$S131,0)</f>
        <v>0</v>
      </c>
      <c r="GK131" s="27">
        <f>IF($O131&gt;=GK$1,$S131,0)</f>
        <v>0</v>
      </c>
      <c r="GL131" s="27">
        <f>IF($O131&gt;=GL$1,$S131,0)</f>
        <v>0</v>
      </c>
      <c r="GM131" s="27">
        <f>IF($O131&gt;=GM$1,$S131,0)</f>
        <v>0</v>
      </c>
      <c r="GN131" s="27">
        <f>IF($O131&gt;=GN$1,$S131,0)</f>
        <v>0</v>
      </c>
      <c r="GO131" s="27">
        <f>IF($O131&gt;=GO$1,$S131,0)</f>
        <v>0</v>
      </c>
      <c r="GP131" s="27">
        <f>IF($O131&gt;=GP$1,$S131,0)</f>
        <v>0</v>
      </c>
      <c r="GQ131" s="27">
        <f>IF($O131&gt;=GQ$1,$S131,0)</f>
        <v>0</v>
      </c>
      <c r="GR131" s="27">
        <f>IF($O131&gt;=GR$1,$S131,0)</f>
        <v>0</v>
      </c>
      <c r="GS131" s="27">
        <f>IF($O131&gt;=GS$1,$S131,0)</f>
        <v>0</v>
      </c>
      <c r="GT131" s="27">
        <f>IF($O131&gt;=GT$1,$S131,0)</f>
        <v>0</v>
      </c>
      <c r="GU131" s="27">
        <f>IF($O131&gt;=GU$1,$S131,0)</f>
        <v>0</v>
      </c>
      <c r="GV131" s="27">
        <f>IF($O131&gt;=GV$1,$S131,0)</f>
        <v>0</v>
      </c>
      <c r="GW131" s="27">
        <f>IF($O131&gt;=GW$1,$S131,0)</f>
        <v>0</v>
      </c>
      <c r="GX131" s="27">
        <f>IF($O131&gt;=GX$1,$S131,0)</f>
        <v>0</v>
      </c>
      <c r="GY131" s="27">
        <f>IF($O131&gt;=GY$1,$S131,0)</f>
        <v>0</v>
      </c>
      <c r="GZ131" s="27">
        <f>IF($O131&gt;=GZ$1,$S131,0)</f>
        <v>0</v>
      </c>
      <c r="HA131" s="27">
        <f>IF($O131&gt;=HA$1,$S131,0)</f>
        <v>0</v>
      </c>
      <c r="HB131" s="27">
        <f>IF($O131&gt;=HB$1,$S131,0)</f>
        <v>0</v>
      </c>
      <c r="HC131" s="27">
        <f>IF($O131&gt;=HC$1,$S131,0)</f>
        <v>0</v>
      </c>
    </row>
    <row r="132" spans="1:211">
      <c r="A132" s="3">
        <v>48488</v>
      </c>
      <c r="B132" s="3" t="s">
        <v>285</v>
      </c>
      <c r="C132" s="3" t="s">
        <v>104</v>
      </c>
      <c r="D132" s="3">
        <v>63</v>
      </c>
      <c r="E132" s="4">
        <v>33821</v>
      </c>
      <c r="F132" s="5">
        <v>25.890410958904109</v>
      </c>
      <c r="G132" s="3" t="s">
        <v>99</v>
      </c>
      <c r="H132" s="4">
        <v>20323</v>
      </c>
      <c r="I132" s="9" t="s">
        <v>832</v>
      </c>
      <c r="J132" s="5">
        <v>2343.4299999999998</v>
      </c>
      <c r="K132" s="31">
        <v>310</v>
      </c>
      <c r="L132" s="32">
        <v>26</v>
      </c>
      <c r="M132" s="33">
        <f>VLOOKUP(L132,FIND,3,TRUE)</f>
        <v>1.5</v>
      </c>
      <c r="N132" s="32">
        <f>IF(L132&gt;30,180,VLOOKUP(L132,TEMPO,2,FALSE))</f>
        <v>156</v>
      </c>
      <c r="O132" s="32">
        <f>IF(R132&gt;0,4,N132)</f>
        <v>156</v>
      </c>
      <c r="P132" s="96">
        <f>J132*M132*L132</f>
        <v>91393.76999999999</v>
      </c>
      <c r="Q132" s="96">
        <f>10934.45*2</f>
        <v>21868.9</v>
      </c>
      <c r="R132" s="96">
        <f>IF(P132&lt;=Q132,P132/4,0)</f>
        <v>0</v>
      </c>
      <c r="S132" s="5">
        <f>IF(P132&gt;=Q132,P132/N132,0)</f>
        <v>585.85749999999996</v>
      </c>
      <c r="T132" s="3"/>
      <c r="U132" s="3">
        <f>IF(T132="",1,0)</f>
        <v>1</v>
      </c>
      <c r="V132" s="3">
        <v>358</v>
      </c>
      <c r="W132" s="5">
        <v>0</v>
      </c>
      <c r="X132" s="5">
        <v>402.65</v>
      </c>
      <c r="Y132" s="5">
        <f>X132*W132</f>
        <v>0</v>
      </c>
      <c r="Z132" s="5">
        <v>400</v>
      </c>
      <c r="AA132" s="5">
        <f>S132+Y132+Z132</f>
        <v>985.85749999999996</v>
      </c>
      <c r="AB132" s="39">
        <f>(J132/12+J132/12*1.3333333333+450/12+J132/30*6/12+J132)*1.3+Y132+Z132+153.9</f>
        <v>4292.2503444359818</v>
      </c>
      <c r="AC132" s="39" t="s">
        <v>104</v>
      </c>
      <c r="AD132" s="39">
        <f>J132*1.3+400+153.9</f>
        <v>3600.3589999999999</v>
      </c>
      <c r="AE132" s="39">
        <f>SUMIFS('CUSTO MENSAL FUNC NOVO'!H:H,'CUSTO MENSAL FUNC NOVO'!A:A,'VALORES MENSAIS'!AC132)</f>
        <v>2035.3799999999999</v>
      </c>
      <c r="AF132" s="27">
        <f>IF($R132&gt;0,$R132,$S132)+$Y132+$Z132</f>
        <v>985.85749999999996</v>
      </c>
      <c r="AG132" s="27">
        <f>IF($R132&gt;0,$R132,$S132)+$Y132+$Z132</f>
        <v>985.85749999999996</v>
      </c>
      <c r="AH132" s="27">
        <f>IF($R132&gt;0,$R132,$S132)+$Y132+$Z132</f>
        <v>985.85749999999996</v>
      </c>
      <c r="AI132" s="27">
        <f>IF($R132&gt;0,$R132,$S132)+$Y132+$Z132</f>
        <v>985.85749999999996</v>
      </c>
      <c r="AJ132" s="27">
        <f>IF($O132&gt;=AJ$1,$S132+$Y132+$Z132,$Y132+$Z132)</f>
        <v>985.85749999999996</v>
      </c>
      <c r="AK132" s="27">
        <f>IF($O132&gt;=AK$1,$S132+$Y132+$Z132,$Y132+$Z132)</f>
        <v>985.85749999999996</v>
      </c>
      <c r="AL132" s="27">
        <f>IF($O132&gt;=AL$1,$S132+$Y132+$Z132,$Y132+$Z132)</f>
        <v>985.85749999999996</v>
      </c>
      <c r="AM132" s="27">
        <f>IF($O132&gt;=AM$1,$S132+$Y132+$Z132,$Y132+$Z132)</f>
        <v>985.85749999999996</v>
      </c>
      <c r="AN132" s="27">
        <f>IF($O132&gt;=AN$1,$S132+$Y132+$Z132,$Y132+$Z132)</f>
        <v>985.85749999999996</v>
      </c>
      <c r="AO132" s="27">
        <f>IF($O132&gt;=AO$1,$S132+$Y132+$Z132,$Y132+$Z132)</f>
        <v>985.85749999999996</v>
      </c>
      <c r="AP132" s="27">
        <f>IF($O132&gt;=AP$1,$S132+$Y132+$Z132,$Y132+$Z132)</f>
        <v>985.85749999999996</v>
      </c>
      <c r="AQ132" s="27">
        <f>IF($O132&gt;=AQ$1,$S132+$Y132+$Z132,$Y132+$Z132)</f>
        <v>985.85749999999996</v>
      </c>
      <c r="AR132" s="27">
        <f>IF($O132&gt;=AR$1,$S132+$Y132+$Z132,$Y132+$Z132)</f>
        <v>985.85749999999996</v>
      </c>
      <c r="AS132" s="27">
        <f>IF($O132&gt;=AS$1,$S132+$Y132+$Z132,$Y132+$Z132)</f>
        <v>985.85749999999996</v>
      </c>
      <c r="AT132" s="27">
        <f>IF($O132&gt;=AT$1,$S132+$Y132+$Z132,$Y132+$Z132)</f>
        <v>985.85749999999996</v>
      </c>
      <c r="AU132" s="27">
        <f>IF($O132&gt;=AU$1,$S132+$Y132+$Z132,$Y132+$Z132)</f>
        <v>985.85749999999996</v>
      </c>
      <c r="AV132" s="27">
        <f>IF($O132&gt;=AV$1,$S132+$Y132+$Z132,$Y132+$Z132)</f>
        <v>985.85749999999996</v>
      </c>
      <c r="AW132" s="27">
        <f>IF($O132&gt;=AW$1,$S132+$Y132+$Z132,$Y132+$Z132)</f>
        <v>985.85749999999996</v>
      </c>
      <c r="AX132" s="27">
        <f>IF($O132&gt;=AX$1,$S132+$Y132+$Z132,$Y132+$Z132)</f>
        <v>985.85749999999996</v>
      </c>
      <c r="AY132" s="27">
        <f>IF($O132&gt;=AY$1,$S132+$Y132+$Z132,$Y132+$Z132)</f>
        <v>985.85749999999996</v>
      </c>
      <c r="AZ132" s="27">
        <f>IF($O132&gt;=AZ$1,$S132+$Y132+$Z132,$Y132+$Z132)</f>
        <v>985.85749999999996</v>
      </c>
      <c r="BA132" s="27">
        <f>IF($O132&gt;=BA$1,$S132+$Y132+$Z132,$Y132+$Z132)</f>
        <v>985.85749999999996</v>
      </c>
      <c r="BB132" s="27">
        <f>IF($O132&gt;=BB$1,$S132+$Y132+$Z132,$Y132+$Z132)</f>
        <v>985.85749999999996</v>
      </c>
      <c r="BC132" s="27">
        <f>IF($O132&gt;=BC$1,$S132+$Y132+$Z132,$Y132+$Z132)</f>
        <v>985.85749999999996</v>
      </c>
      <c r="BD132" s="27">
        <f>IF($O132&gt;=BD$1,$S132+$Y132+$Z132,$Y132+$Z132)</f>
        <v>985.85749999999996</v>
      </c>
      <c r="BE132" s="27">
        <f>IF($O132&gt;=BE$1,$S132+$Y132+$Z132,$Y132+$Z132)</f>
        <v>985.85749999999996</v>
      </c>
      <c r="BF132" s="27">
        <f>IF($O132&gt;=BF$1,$S132+$Y132+$Z132,$Y132+$Z132)</f>
        <v>985.85749999999996</v>
      </c>
      <c r="BG132" s="27">
        <f>IF($O132&gt;=BG$1,$S132+$Y132+$Z132,$Y132+$Z132)</f>
        <v>985.85749999999996</v>
      </c>
      <c r="BH132" s="27">
        <f>IF($O132&gt;=BH$1,$S132+$Y132+$Z132,$Y132+$Z132)</f>
        <v>985.85749999999996</v>
      </c>
      <c r="BI132" s="27">
        <f>IF($O132&gt;=BI$1,$S132+$Y132+$Z132,$Y132+$Z132)</f>
        <v>985.85749999999996</v>
      </c>
      <c r="BJ132" s="27">
        <f>IF($O132&gt;=BJ$1,$S132+$Y132+$Z132,$Y132+$Z132)</f>
        <v>985.85749999999996</v>
      </c>
      <c r="BK132" s="27">
        <f>IF($O132&gt;=BK$1,$S132+$Y132+$Z132,$Y132+$Z132)</f>
        <v>985.85749999999996</v>
      </c>
      <c r="BL132" s="27">
        <f>IF($O132&gt;=BL$1,$S132+$Y132+$Z132,$Y132+$Z132)</f>
        <v>985.85749999999996</v>
      </c>
      <c r="BM132" s="27">
        <f>IF($O132&gt;=BM$1,$S132+$Y132+$Z132,$Y132+$Z132)</f>
        <v>985.85749999999996</v>
      </c>
      <c r="BN132" s="27">
        <f>IF($O132&gt;=BN$1,$S132+$Y132+$Z132,$Y132+$Z132)</f>
        <v>985.85749999999996</v>
      </c>
      <c r="BO132" s="27">
        <f>IF($O132&gt;=BO$1,$S132+$Y132+$Z132,$Y132+$Z132)</f>
        <v>985.85749999999996</v>
      </c>
      <c r="BP132" s="27">
        <f>IF($O132&gt;=BP$1,$S132+$Y132+$Z132,$Y132+$Z132)</f>
        <v>985.85749999999996</v>
      </c>
      <c r="BQ132" s="27">
        <f>IF($O132&gt;=BQ$1,$S132+$Y132+$Z132,$Y132+$Z132)</f>
        <v>985.85749999999996</v>
      </c>
      <c r="BR132" s="27">
        <f>IF($O132&gt;=BR$1,$S132+$Y132+$Z132,$Y132+$Z132)</f>
        <v>985.85749999999996</v>
      </c>
      <c r="BS132" s="27">
        <f>IF($O132&gt;=BS$1,$S132+$Y132+$Z132,$Y132+$Z132)</f>
        <v>985.85749999999996</v>
      </c>
      <c r="BT132" s="27">
        <f>IF($O132&gt;=BT$1,$S132+$Y132+$Z132,$Y132+$Z132)</f>
        <v>985.85749999999996</v>
      </c>
      <c r="BU132" s="27">
        <f>IF($O132&gt;=BU$1,$S132+$Y132+$Z132,$Y132+$Z132)</f>
        <v>985.85749999999996</v>
      </c>
      <c r="BV132" s="27">
        <f>IF($O132&gt;=BV$1,$S132+$Y132+$Z132,$Y132+$Z132)</f>
        <v>985.85749999999996</v>
      </c>
      <c r="BW132" s="27">
        <f>IF($O132&gt;=BW$1,$S132+$Y132+$Z132,$Y132+$Z132)</f>
        <v>985.85749999999996</v>
      </c>
      <c r="BX132" s="27">
        <f>IF($O132&gt;=BX$1,$S132+$Y132+$Z132,$Y132+$Z132)</f>
        <v>985.85749999999996</v>
      </c>
      <c r="BY132" s="27">
        <f>IF($O132&gt;=BY$1,$S132+$Y132+$Z132,$Y132+$Z132)</f>
        <v>985.85749999999996</v>
      </c>
      <c r="BZ132" s="27">
        <f>IF($O132&gt;=BZ$1,$S132+$Y132+$Z132,$Y132+$Z132)</f>
        <v>985.85749999999996</v>
      </c>
      <c r="CA132" s="27">
        <f>IF($O132&gt;=CA$1,$S132+$Y132+$Z132,$Y132+$Z132)</f>
        <v>985.85749999999996</v>
      </c>
      <c r="CB132" s="27">
        <f>IF($O132&gt;=CB$1,$S132+$Y132+$Z132,$Y132+$Z132)</f>
        <v>985.85749999999996</v>
      </c>
      <c r="CC132" s="27">
        <f>IF($O132&gt;=CC$1,$S132+$Y132+$Z132,$Y132+$Z132)</f>
        <v>985.85749999999996</v>
      </c>
      <c r="CD132" s="27">
        <f>IF($O132&gt;=CD$1,$S132+$Y132+$Z132,$Y132+$Z132)</f>
        <v>985.85749999999996</v>
      </c>
      <c r="CE132" s="27">
        <f>IF($O132&gt;=CE$1,$S132+$Y132+$Z132,$Y132+$Z132)</f>
        <v>985.85749999999996</v>
      </c>
      <c r="CF132" s="27">
        <f>IF($O132&gt;=CF$1,$S132+$Y132+$Z132,$Y132+$Z132)</f>
        <v>985.85749999999996</v>
      </c>
      <c r="CG132" s="27">
        <f>IF($O132&gt;=CG$1,$S132+$Y132+$Z132,$Y132+$Z132)</f>
        <v>985.85749999999996</v>
      </c>
      <c r="CH132" s="27">
        <f>IF($O132&gt;=CH$1,$S132+$Y132+$Z132,$Y132+$Z132)</f>
        <v>985.85749999999996</v>
      </c>
      <c r="CI132" s="27">
        <f>IF($O132&gt;=CI$1,$S132+$Y132+$Z132,$Y132+$Z132)</f>
        <v>985.85749999999996</v>
      </c>
      <c r="CJ132" s="27">
        <f>IF($O132&gt;=CJ$1,$S132+$Y132+$Z132,$Y132+$Z132)</f>
        <v>985.85749999999996</v>
      </c>
      <c r="CK132" s="27">
        <f>IF($O132&gt;=CK$1,$S132+$Y132+$Z132,$Y132+$Z132)</f>
        <v>985.85749999999996</v>
      </c>
      <c r="CL132" s="27">
        <f>IF($O132&gt;=CL$1,$S132+$Y132+$Z132,$Y132+$Z132)</f>
        <v>985.85749999999996</v>
      </c>
      <c r="CM132" s="27">
        <f>IF($O132&gt;=CM$1,$S132+$Y132+$Z132,$Y132+$Z132)</f>
        <v>985.85749999999996</v>
      </c>
      <c r="CN132" s="27">
        <f>IF($O132&gt;=CN$1,$S132+$Y132,$Y132)</f>
        <v>585.85749999999996</v>
      </c>
      <c r="CO132" s="27">
        <f>IF($O132&gt;=CO$1,$S132+$Y132,$Y132)</f>
        <v>585.85749999999996</v>
      </c>
      <c r="CP132" s="27">
        <f>IF($O132&gt;=CP$1,$S132+$Y132,$Y132)</f>
        <v>585.85749999999996</v>
      </c>
      <c r="CQ132" s="27">
        <f>IF($O132&gt;=CQ$1,$S132+$Y132,$Y132)</f>
        <v>585.85749999999996</v>
      </c>
      <c r="CR132" s="27">
        <f>IF($O132&gt;=CR$1,$S132+$Y132,$Y132)</f>
        <v>585.85749999999996</v>
      </c>
      <c r="CS132" s="27">
        <f>IF($O132&gt;=CS$1,$S132+$Y132,$Y132)</f>
        <v>585.85749999999996</v>
      </c>
      <c r="CT132" s="27">
        <f>IF($O132&gt;=CT$1,$S132+$Y132,$Y132)</f>
        <v>585.85749999999996</v>
      </c>
      <c r="CU132" s="27">
        <f>IF($O132&gt;=CU$1,$S132+$Y132,$Y132)</f>
        <v>585.85749999999996</v>
      </c>
      <c r="CV132" s="27">
        <f>IF($O132&gt;=CV$1,$S132+$Y132,$Y132)</f>
        <v>585.85749999999996</v>
      </c>
      <c r="CW132" s="27">
        <f>IF($O132&gt;=CW$1,$S132+$Y132,$Y132)</f>
        <v>585.85749999999996</v>
      </c>
      <c r="CX132" s="27">
        <f>IF($O132&gt;=CX$1,$S132+$Y132,$Y132)</f>
        <v>585.85749999999996</v>
      </c>
      <c r="CY132" s="27">
        <f>IF($O132&gt;=CY$1,$S132+$Y132,$Y132)</f>
        <v>585.85749999999996</v>
      </c>
      <c r="CZ132" s="27">
        <f>IF($O132&gt;=CZ$1,$S132+$Y132,$Y132)</f>
        <v>585.85749999999996</v>
      </c>
      <c r="DA132" s="27">
        <f>IF($O132&gt;=DA$1,$S132+$Y132,$Y132)</f>
        <v>585.85749999999996</v>
      </c>
      <c r="DB132" s="27">
        <f>IF($O132&gt;=DB$1,$S132+$Y132,$Y132)</f>
        <v>585.85749999999996</v>
      </c>
      <c r="DC132" s="27">
        <f>IF($O132&gt;=DC$1,$S132+$Y132,$Y132)</f>
        <v>585.85749999999996</v>
      </c>
      <c r="DD132" s="27">
        <f>IF($O132&gt;=DD$1,$S132+$Y132,$Y132)</f>
        <v>585.85749999999996</v>
      </c>
      <c r="DE132" s="27">
        <f>IF($O132&gt;=DE$1,$S132+$Y132,$Y132)</f>
        <v>585.85749999999996</v>
      </c>
      <c r="DF132" s="27">
        <f>IF($O132&gt;=DF$1,$S132+$Y132,$Y132)</f>
        <v>585.85749999999996</v>
      </c>
      <c r="DG132" s="27">
        <f>IF($O132&gt;=DG$1,$S132+$Y132,$Y132)</f>
        <v>585.85749999999996</v>
      </c>
      <c r="DH132" s="27">
        <f>IF($O132&gt;=DH$1,$S132+$Y132,$Y132)</f>
        <v>585.85749999999996</v>
      </c>
      <c r="DI132" s="27">
        <f>IF($O132&gt;=DI$1,$S132+$Y132,$Y132)</f>
        <v>585.85749999999996</v>
      </c>
      <c r="DJ132" s="27">
        <f>IF($O132&gt;=DJ$1,$S132+$Y132,$Y132)</f>
        <v>585.85749999999996</v>
      </c>
      <c r="DK132" s="27">
        <f>IF($O132&gt;=DK$1,$S132+$Y132,$Y132)</f>
        <v>585.85749999999996</v>
      </c>
      <c r="DL132" s="27">
        <f>IF($O132&gt;=DL$1,$S132+$Y132,$Y132)</f>
        <v>585.85749999999996</v>
      </c>
      <c r="DM132" s="27">
        <f>IF($O132&gt;=DM$1,$S132+$Y132,$Y132)</f>
        <v>585.85749999999996</v>
      </c>
      <c r="DN132" s="27">
        <f>IF($O132&gt;=DN$1,$S132+$Y132,$Y132)</f>
        <v>585.85749999999996</v>
      </c>
      <c r="DO132" s="27">
        <f>IF($O132&gt;=DO$1,$S132+$Y132,$Y132)</f>
        <v>585.85749999999996</v>
      </c>
      <c r="DP132" s="27">
        <f>IF($O132&gt;=DP$1,$S132+$Y132,$Y132)</f>
        <v>585.85749999999996</v>
      </c>
      <c r="DQ132" s="27">
        <f>IF($O132&gt;=DQ$1,$S132+$Y132,$Y132)</f>
        <v>585.85749999999996</v>
      </c>
      <c r="DR132" s="27">
        <f>IF($O132&gt;=DR$1,$S132+$Y132,$Y132)</f>
        <v>585.85749999999996</v>
      </c>
      <c r="DS132" s="27">
        <f>IF($O132&gt;=DS$1,$S132+$Y132,$Y132)</f>
        <v>585.85749999999996</v>
      </c>
      <c r="DT132" s="27">
        <f>IF($O132&gt;=DT$1,$S132+$Y132,$Y132)</f>
        <v>585.85749999999996</v>
      </c>
      <c r="DU132" s="27">
        <f>IF($O132&gt;=DU$1,$S132+$Y132,$Y132)</f>
        <v>585.85749999999996</v>
      </c>
      <c r="DV132" s="27">
        <f>IF($O132&gt;=DV$1,$S132+$Y132,$Y132)</f>
        <v>585.85749999999996</v>
      </c>
      <c r="DW132" s="27">
        <f>IF($O132&gt;=DW$1,$S132+$Y132,$Y132)</f>
        <v>585.85749999999996</v>
      </c>
      <c r="DX132" s="27">
        <f>IF($O132&gt;=DX$1,$S132+$Y132,$Y132)</f>
        <v>585.85749999999996</v>
      </c>
      <c r="DY132" s="27">
        <f>IF($O132&gt;=DY$1,$S132+$Y132,$Y132)</f>
        <v>585.85749999999996</v>
      </c>
      <c r="DZ132" s="27">
        <f>IF($O132&gt;=DZ$1,$S132+$Y132,$Y132)</f>
        <v>585.85749999999996</v>
      </c>
      <c r="EA132" s="27">
        <f>IF($O132&gt;=EA$1,$S132+$Y132,$Y132)</f>
        <v>585.85749999999996</v>
      </c>
      <c r="EB132" s="27">
        <f>IF($O132&gt;=EB$1,$S132+$Y132,$Y132)</f>
        <v>585.85749999999996</v>
      </c>
      <c r="EC132" s="27">
        <f>IF($O132&gt;=EC$1,$S132+$Y132,$Y132)</f>
        <v>585.85749999999996</v>
      </c>
      <c r="ED132" s="27">
        <f>IF($O132&gt;=ED$1,$S132+$Y132,$Y132)</f>
        <v>585.85749999999996</v>
      </c>
      <c r="EE132" s="27">
        <f>IF($O132&gt;=EE$1,$S132+$Y132,$Y132)</f>
        <v>585.85749999999996</v>
      </c>
      <c r="EF132" s="27">
        <f>IF($O132&gt;=EF$1,$S132+$Y132,$Y132)</f>
        <v>585.85749999999996</v>
      </c>
      <c r="EG132" s="27">
        <f>IF($O132&gt;=EG$1,$S132+$Y132,$Y132)</f>
        <v>585.85749999999996</v>
      </c>
      <c r="EH132" s="27">
        <f>IF($O132&gt;=EH$1,$S132+$Y132,$Y132)</f>
        <v>585.85749999999996</v>
      </c>
      <c r="EI132" s="27">
        <f>IF($O132&gt;=EI$1,$S132+$Y132,$Y132)</f>
        <v>585.85749999999996</v>
      </c>
      <c r="EJ132" s="27">
        <f>IF($O132&gt;=EJ$1,$S132+$Y132,$Y132)</f>
        <v>585.85749999999996</v>
      </c>
      <c r="EK132" s="27">
        <f>IF($O132&gt;=EK$1,$S132+$Y132,$Y132)</f>
        <v>585.85749999999996</v>
      </c>
      <c r="EL132" s="27">
        <f>IF($O132&gt;=EL$1,$S132+$Y132,$Y132)</f>
        <v>585.85749999999996</v>
      </c>
      <c r="EM132" s="27">
        <f>IF($O132&gt;=EM$1,$S132+$Y132,$Y132)</f>
        <v>585.85749999999996</v>
      </c>
      <c r="EN132" s="27">
        <f>IF($O132&gt;=EN$1,$S132+$Y132,$Y132)</f>
        <v>585.85749999999996</v>
      </c>
      <c r="EO132" s="27">
        <f>IF($O132&gt;=EO$1,$S132+$Y132,$Y132)</f>
        <v>585.85749999999996</v>
      </c>
      <c r="EP132" s="27">
        <f>IF($O132&gt;=EP$1,$S132+$Y132,$Y132)</f>
        <v>585.85749999999996</v>
      </c>
      <c r="EQ132" s="27">
        <f>IF($O132&gt;=EQ$1,$S132+$Y132,$Y132)</f>
        <v>585.85749999999996</v>
      </c>
      <c r="ER132" s="27">
        <f>IF($O132&gt;=ER$1,$S132+$Y132,$Y132)</f>
        <v>585.85749999999996</v>
      </c>
      <c r="ES132" s="27">
        <f>IF($O132&gt;=ES$1,$S132+$Y132,$Y132)</f>
        <v>585.85749999999996</v>
      </c>
      <c r="ET132" s="27">
        <f>IF($O132&gt;=ET$1,$S132+$Y132,$Y132)</f>
        <v>585.85749999999996</v>
      </c>
      <c r="EU132" s="27">
        <f>IF($O132&gt;=EU$1,$S132+$Y132,$Y132)</f>
        <v>585.85749999999996</v>
      </c>
      <c r="EV132" s="27">
        <f>IF($O132&gt;=EV$1,$S132,0)</f>
        <v>585.85749999999996</v>
      </c>
      <c r="EW132" s="27">
        <f>IF($O132&gt;=EW$1,$S132,0)</f>
        <v>585.85749999999996</v>
      </c>
      <c r="EX132" s="27">
        <f>IF($O132&gt;=EX$1,$S132,0)</f>
        <v>585.85749999999996</v>
      </c>
      <c r="EY132" s="27">
        <f>IF($O132&gt;=EY$1,$S132,0)</f>
        <v>585.85749999999996</v>
      </c>
      <c r="EZ132" s="27">
        <f>IF($O132&gt;=EZ$1,$S132,0)</f>
        <v>585.85749999999996</v>
      </c>
      <c r="FA132" s="27">
        <f>IF($O132&gt;=FA$1,$S132,0)</f>
        <v>585.85749999999996</v>
      </c>
      <c r="FB132" s="27">
        <f>IF($O132&gt;=FB$1,$S132,0)</f>
        <v>585.85749999999996</v>
      </c>
      <c r="FC132" s="27">
        <f>IF($O132&gt;=FC$1,$S132,0)</f>
        <v>585.85749999999996</v>
      </c>
      <c r="FD132" s="27">
        <f>IF($O132&gt;=FD$1,$S132,0)</f>
        <v>585.85749999999996</v>
      </c>
      <c r="FE132" s="27">
        <f>IF($O132&gt;=FE$1,$S132,0)</f>
        <v>585.85749999999996</v>
      </c>
      <c r="FF132" s="27">
        <f>IF($O132&gt;=FF$1,$S132,0)</f>
        <v>585.85749999999996</v>
      </c>
      <c r="FG132" s="27">
        <f>IF($O132&gt;=FG$1,$S132,0)</f>
        <v>585.85749999999996</v>
      </c>
      <c r="FH132" s="27">
        <f>IF($O132&gt;=FH$1,$S132,0)</f>
        <v>585.85749999999996</v>
      </c>
      <c r="FI132" s="27">
        <f>IF($O132&gt;=FI$1,$S132,0)</f>
        <v>585.85749999999996</v>
      </c>
      <c r="FJ132" s="27">
        <f>IF($O132&gt;=FJ$1,$S132,0)</f>
        <v>585.85749999999996</v>
      </c>
      <c r="FK132" s="27">
        <f>IF($O132&gt;=FK$1,$S132,0)</f>
        <v>585.85749999999996</v>
      </c>
      <c r="FL132" s="27">
        <f>IF($O132&gt;=FL$1,$S132,0)</f>
        <v>585.85749999999996</v>
      </c>
      <c r="FM132" s="27">
        <f>IF($O132&gt;=FM$1,$S132,0)</f>
        <v>585.85749999999996</v>
      </c>
      <c r="FN132" s="27">
        <f>IF($O132&gt;=FN$1,$S132,0)</f>
        <v>585.85749999999996</v>
      </c>
      <c r="FO132" s="27">
        <f>IF($O132&gt;=FO$1,$S132,0)</f>
        <v>585.85749999999996</v>
      </c>
      <c r="FP132" s="27">
        <f>IF($O132&gt;=FP$1,$S132,0)</f>
        <v>585.85749999999996</v>
      </c>
      <c r="FQ132" s="27">
        <f>IF($O132&gt;=FQ$1,$S132,0)</f>
        <v>585.85749999999996</v>
      </c>
      <c r="FR132" s="27">
        <f>IF($O132&gt;=FR$1,$S132,0)</f>
        <v>585.85749999999996</v>
      </c>
      <c r="FS132" s="27">
        <f>IF($O132&gt;=FS$1,$S132,0)</f>
        <v>585.85749999999996</v>
      </c>
      <c r="FT132" s="27">
        <f>IF($O132&gt;=FT$1,$S132,0)</f>
        <v>585.85749999999996</v>
      </c>
      <c r="FU132" s="27">
        <f>IF($O132&gt;=FU$1,$S132,0)</f>
        <v>585.85749999999996</v>
      </c>
      <c r="FV132" s="27">
        <f>IF($O132&gt;=FV$1,$S132,0)</f>
        <v>585.85749999999996</v>
      </c>
      <c r="FW132" s="27">
        <f>IF($O132&gt;=FW$1,$S132,0)</f>
        <v>585.85749999999996</v>
      </c>
      <c r="FX132" s="27">
        <f>IF($O132&gt;=FX$1,$S132,0)</f>
        <v>585.85749999999996</v>
      </c>
      <c r="FY132" s="27">
        <f>IF($O132&gt;=FY$1,$S132,0)</f>
        <v>585.85749999999996</v>
      </c>
      <c r="FZ132" s="27">
        <f>IF($O132&gt;=FZ$1,$S132,0)</f>
        <v>585.85749999999996</v>
      </c>
      <c r="GA132" s="27">
        <f>IF($O132&gt;=GA$1,$S132,0)</f>
        <v>585.85749999999996</v>
      </c>
      <c r="GB132" s="27">
        <f>IF($O132&gt;=GB$1,$S132,0)</f>
        <v>585.85749999999996</v>
      </c>
      <c r="GC132" s="27">
        <f>IF($O132&gt;=GC$1,$S132,0)</f>
        <v>585.85749999999996</v>
      </c>
      <c r="GD132" s="27">
        <f>IF($O132&gt;=GD$1,$S132,0)</f>
        <v>585.85749999999996</v>
      </c>
      <c r="GE132" s="27">
        <f>IF($O132&gt;=GE$1,$S132,0)</f>
        <v>585.85749999999996</v>
      </c>
      <c r="GF132" s="27">
        <f>IF($O132&gt;=GF$1,$S132,0)</f>
        <v>0</v>
      </c>
      <c r="GG132" s="27">
        <f>IF($O132&gt;=GG$1,$S132,0)</f>
        <v>0</v>
      </c>
      <c r="GH132" s="27">
        <f>IF($O132&gt;=GH$1,$S132,0)</f>
        <v>0</v>
      </c>
      <c r="GI132" s="27">
        <f>IF($O132&gt;=GI$1,$S132,0)</f>
        <v>0</v>
      </c>
      <c r="GJ132" s="27">
        <f>IF($O132&gt;=GJ$1,$S132,0)</f>
        <v>0</v>
      </c>
      <c r="GK132" s="27">
        <f>IF($O132&gt;=GK$1,$S132,0)</f>
        <v>0</v>
      </c>
      <c r="GL132" s="27">
        <f>IF($O132&gt;=GL$1,$S132,0)</f>
        <v>0</v>
      </c>
      <c r="GM132" s="27">
        <f>IF($O132&gt;=GM$1,$S132,0)</f>
        <v>0</v>
      </c>
      <c r="GN132" s="27">
        <f>IF($O132&gt;=GN$1,$S132,0)</f>
        <v>0</v>
      </c>
      <c r="GO132" s="27">
        <f>IF($O132&gt;=GO$1,$S132,0)</f>
        <v>0</v>
      </c>
      <c r="GP132" s="27">
        <f>IF($O132&gt;=GP$1,$S132,0)</f>
        <v>0</v>
      </c>
      <c r="GQ132" s="27">
        <f>IF($O132&gt;=GQ$1,$S132,0)</f>
        <v>0</v>
      </c>
      <c r="GR132" s="27">
        <f>IF($O132&gt;=GR$1,$S132,0)</f>
        <v>0</v>
      </c>
      <c r="GS132" s="27">
        <f>IF($O132&gt;=GS$1,$S132,0)</f>
        <v>0</v>
      </c>
      <c r="GT132" s="27">
        <f>IF($O132&gt;=GT$1,$S132,0)</f>
        <v>0</v>
      </c>
      <c r="GU132" s="27">
        <f>IF($O132&gt;=GU$1,$S132,0)</f>
        <v>0</v>
      </c>
      <c r="GV132" s="27">
        <f>IF($O132&gt;=GV$1,$S132,0)</f>
        <v>0</v>
      </c>
      <c r="GW132" s="27">
        <f>IF($O132&gt;=GW$1,$S132,0)</f>
        <v>0</v>
      </c>
      <c r="GX132" s="27">
        <f>IF($O132&gt;=GX$1,$S132,0)</f>
        <v>0</v>
      </c>
      <c r="GY132" s="27">
        <f>IF($O132&gt;=GY$1,$S132,0)</f>
        <v>0</v>
      </c>
      <c r="GZ132" s="27">
        <f>IF($O132&gt;=GZ$1,$S132,0)</f>
        <v>0</v>
      </c>
      <c r="HA132" s="27">
        <f>IF($O132&gt;=HA$1,$S132,0)</f>
        <v>0</v>
      </c>
      <c r="HB132" s="27">
        <f>IF($O132&gt;=HB$1,$S132,0)</f>
        <v>0</v>
      </c>
      <c r="HC132" s="27">
        <f>IF($O132&gt;=HC$1,$S132,0)</f>
        <v>0</v>
      </c>
    </row>
    <row r="133" spans="1:211">
      <c r="A133" s="3">
        <v>6041</v>
      </c>
      <c r="B133" s="3" t="s">
        <v>364</v>
      </c>
      <c r="C133" s="3" t="s">
        <v>104</v>
      </c>
      <c r="D133" s="3">
        <v>55</v>
      </c>
      <c r="E133" s="4">
        <v>31478</v>
      </c>
      <c r="F133" s="5">
        <v>32.30958904109589</v>
      </c>
      <c r="G133" s="3" t="s">
        <v>99</v>
      </c>
      <c r="H133" s="4">
        <v>23157</v>
      </c>
      <c r="I133" s="9" t="s">
        <v>832</v>
      </c>
      <c r="J133" s="5">
        <v>2274.13</v>
      </c>
      <c r="K133" s="31">
        <v>310</v>
      </c>
      <c r="L133" s="32">
        <v>32</v>
      </c>
      <c r="M133" s="33">
        <f>VLOOKUP(L133,FIND,3,TRUE)</f>
        <v>1.5</v>
      </c>
      <c r="N133" s="32">
        <f>IF(L133&gt;30,180,VLOOKUP(L133,TEMPO,2,FALSE))</f>
        <v>180</v>
      </c>
      <c r="O133" s="32">
        <f>IF(R133&gt;0,4,N133)</f>
        <v>180</v>
      </c>
      <c r="P133" s="96">
        <f>J133*M133*L133</f>
        <v>109158.24</v>
      </c>
      <c r="Q133" s="96">
        <f>10934.45*2</f>
        <v>21868.9</v>
      </c>
      <c r="R133" s="96">
        <f>IF(P133&lt;=Q133,P133/4,0)</f>
        <v>0</v>
      </c>
      <c r="S133" s="5">
        <f>IF(P133&gt;=Q133,P133/N133,0)</f>
        <v>606.43466666666666</v>
      </c>
      <c r="T133" s="3"/>
      <c r="U133" s="3">
        <f>IF(T133="",1,0)</f>
        <v>1</v>
      </c>
      <c r="V133" s="3">
        <v>355</v>
      </c>
      <c r="W133" s="5">
        <v>0</v>
      </c>
      <c r="X133" s="5">
        <v>245.73</v>
      </c>
      <c r="Y133" s="5">
        <f>X133*W133</f>
        <v>0</v>
      </c>
      <c r="Z133" s="5">
        <v>400</v>
      </c>
      <c r="AA133" s="5">
        <f>S133+Y133+Z133</f>
        <v>1006.4346666666667</v>
      </c>
      <c r="AB133" s="39">
        <f>(J133/12+J133/12*1.3333333333+450/12+J133/30*6/12+J133)*1.3+Y133+Z133+153.9</f>
        <v>4183.1413444362324</v>
      </c>
      <c r="AC133" s="39" t="s">
        <v>104</v>
      </c>
      <c r="AD133" s="39">
        <f>J133*1.3+400+153.9</f>
        <v>3510.2690000000002</v>
      </c>
      <c r="AE133" s="39">
        <f>SUMIFS('CUSTO MENSAL FUNC NOVO'!H:H,'CUSTO MENSAL FUNC NOVO'!A:A,'VALORES MENSAIS'!AC133)</f>
        <v>2035.3799999999999</v>
      </c>
      <c r="AF133" s="27">
        <f>IF($R133&gt;0,$R133,$S133)+$Y133+$Z133</f>
        <v>1006.4346666666667</v>
      </c>
      <c r="AG133" s="27">
        <f>IF($R133&gt;0,$R133,$S133)+$Y133+$Z133</f>
        <v>1006.4346666666667</v>
      </c>
      <c r="AH133" s="27">
        <f>IF($R133&gt;0,$R133,$S133)+$Y133+$Z133</f>
        <v>1006.4346666666667</v>
      </c>
      <c r="AI133" s="27">
        <f>IF($R133&gt;0,$R133,$S133)+$Y133+$Z133</f>
        <v>1006.4346666666667</v>
      </c>
      <c r="AJ133" s="27">
        <f>IF($O133&gt;=AJ$1,$S133+$Y133+$Z133,$Y133+$Z133)</f>
        <v>1006.4346666666667</v>
      </c>
      <c r="AK133" s="27">
        <f>IF($O133&gt;=AK$1,$S133+$Y133+$Z133,$Y133+$Z133)</f>
        <v>1006.4346666666667</v>
      </c>
      <c r="AL133" s="27">
        <f>IF($O133&gt;=AL$1,$S133+$Y133+$Z133,$Y133+$Z133)</f>
        <v>1006.4346666666667</v>
      </c>
      <c r="AM133" s="27">
        <f>IF($O133&gt;=AM$1,$S133+$Y133+$Z133,$Y133+$Z133)</f>
        <v>1006.4346666666667</v>
      </c>
      <c r="AN133" s="27">
        <f>IF($O133&gt;=AN$1,$S133+$Y133+$Z133,$Y133+$Z133)</f>
        <v>1006.4346666666667</v>
      </c>
      <c r="AO133" s="27">
        <f>IF($O133&gt;=AO$1,$S133+$Y133+$Z133,$Y133+$Z133)</f>
        <v>1006.4346666666667</v>
      </c>
      <c r="AP133" s="27">
        <f>IF($O133&gt;=AP$1,$S133+$Y133+$Z133,$Y133+$Z133)</f>
        <v>1006.4346666666667</v>
      </c>
      <c r="AQ133" s="27">
        <f>IF($O133&gt;=AQ$1,$S133+$Y133+$Z133,$Y133+$Z133)</f>
        <v>1006.4346666666667</v>
      </c>
      <c r="AR133" s="27">
        <f>IF($O133&gt;=AR$1,$S133+$Y133+$Z133,$Y133+$Z133)</f>
        <v>1006.4346666666667</v>
      </c>
      <c r="AS133" s="27">
        <f>IF($O133&gt;=AS$1,$S133+$Y133+$Z133,$Y133+$Z133)</f>
        <v>1006.4346666666667</v>
      </c>
      <c r="AT133" s="27">
        <f>IF($O133&gt;=AT$1,$S133+$Y133+$Z133,$Y133+$Z133)</f>
        <v>1006.4346666666667</v>
      </c>
      <c r="AU133" s="27">
        <f>IF($O133&gt;=AU$1,$S133+$Y133+$Z133,$Y133+$Z133)</f>
        <v>1006.4346666666667</v>
      </c>
      <c r="AV133" s="27">
        <f>IF($O133&gt;=AV$1,$S133+$Y133+$Z133,$Y133+$Z133)</f>
        <v>1006.4346666666667</v>
      </c>
      <c r="AW133" s="27">
        <f>IF($O133&gt;=AW$1,$S133+$Y133+$Z133,$Y133+$Z133)</f>
        <v>1006.4346666666667</v>
      </c>
      <c r="AX133" s="27">
        <f>IF($O133&gt;=AX$1,$S133+$Y133+$Z133,$Y133+$Z133)</f>
        <v>1006.4346666666667</v>
      </c>
      <c r="AY133" s="27">
        <f>IF($O133&gt;=AY$1,$S133+$Y133+$Z133,$Y133+$Z133)</f>
        <v>1006.4346666666667</v>
      </c>
      <c r="AZ133" s="27">
        <f>IF($O133&gt;=AZ$1,$S133+$Y133+$Z133,$Y133+$Z133)</f>
        <v>1006.4346666666667</v>
      </c>
      <c r="BA133" s="27">
        <f>IF($O133&gt;=BA$1,$S133+$Y133+$Z133,$Y133+$Z133)</f>
        <v>1006.4346666666667</v>
      </c>
      <c r="BB133" s="27">
        <f>IF($O133&gt;=BB$1,$S133+$Y133+$Z133,$Y133+$Z133)</f>
        <v>1006.4346666666667</v>
      </c>
      <c r="BC133" s="27">
        <f>IF($O133&gt;=BC$1,$S133+$Y133+$Z133,$Y133+$Z133)</f>
        <v>1006.4346666666667</v>
      </c>
      <c r="BD133" s="27">
        <f>IF($O133&gt;=BD$1,$S133+$Y133+$Z133,$Y133+$Z133)</f>
        <v>1006.4346666666667</v>
      </c>
      <c r="BE133" s="27">
        <f>IF($O133&gt;=BE$1,$S133+$Y133+$Z133,$Y133+$Z133)</f>
        <v>1006.4346666666667</v>
      </c>
      <c r="BF133" s="27">
        <f>IF($O133&gt;=BF$1,$S133+$Y133+$Z133,$Y133+$Z133)</f>
        <v>1006.4346666666667</v>
      </c>
      <c r="BG133" s="27">
        <f>IF($O133&gt;=BG$1,$S133+$Y133+$Z133,$Y133+$Z133)</f>
        <v>1006.4346666666667</v>
      </c>
      <c r="BH133" s="27">
        <f>IF($O133&gt;=BH$1,$S133+$Y133+$Z133,$Y133+$Z133)</f>
        <v>1006.4346666666667</v>
      </c>
      <c r="BI133" s="27">
        <f>IF($O133&gt;=BI$1,$S133+$Y133+$Z133,$Y133+$Z133)</f>
        <v>1006.4346666666667</v>
      </c>
      <c r="BJ133" s="27">
        <f>IF($O133&gt;=BJ$1,$S133+$Y133+$Z133,$Y133+$Z133)</f>
        <v>1006.4346666666667</v>
      </c>
      <c r="BK133" s="27">
        <f>IF($O133&gt;=BK$1,$S133+$Y133+$Z133,$Y133+$Z133)</f>
        <v>1006.4346666666667</v>
      </c>
      <c r="BL133" s="27">
        <f>IF($O133&gt;=BL$1,$S133+$Y133+$Z133,$Y133+$Z133)</f>
        <v>1006.4346666666667</v>
      </c>
      <c r="BM133" s="27">
        <f>IF($O133&gt;=BM$1,$S133+$Y133+$Z133,$Y133+$Z133)</f>
        <v>1006.4346666666667</v>
      </c>
      <c r="BN133" s="27">
        <f>IF($O133&gt;=BN$1,$S133+$Y133+$Z133,$Y133+$Z133)</f>
        <v>1006.4346666666667</v>
      </c>
      <c r="BO133" s="27">
        <f>IF($O133&gt;=BO$1,$S133+$Y133+$Z133,$Y133+$Z133)</f>
        <v>1006.4346666666667</v>
      </c>
      <c r="BP133" s="27">
        <f>IF($O133&gt;=BP$1,$S133+$Y133+$Z133,$Y133+$Z133)</f>
        <v>1006.4346666666667</v>
      </c>
      <c r="BQ133" s="27">
        <f>IF($O133&gt;=BQ$1,$S133+$Y133+$Z133,$Y133+$Z133)</f>
        <v>1006.4346666666667</v>
      </c>
      <c r="BR133" s="27">
        <f>IF($O133&gt;=BR$1,$S133+$Y133+$Z133,$Y133+$Z133)</f>
        <v>1006.4346666666667</v>
      </c>
      <c r="BS133" s="27">
        <f>IF($O133&gt;=BS$1,$S133+$Y133+$Z133,$Y133+$Z133)</f>
        <v>1006.4346666666667</v>
      </c>
      <c r="BT133" s="27">
        <f>IF($O133&gt;=BT$1,$S133+$Y133+$Z133,$Y133+$Z133)</f>
        <v>1006.4346666666667</v>
      </c>
      <c r="BU133" s="27">
        <f>IF($O133&gt;=BU$1,$S133+$Y133+$Z133,$Y133+$Z133)</f>
        <v>1006.4346666666667</v>
      </c>
      <c r="BV133" s="27">
        <f>IF($O133&gt;=BV$1,$S133+$Y133+$Z133,$Y133+$Z133)</f>
        <v>1006.4346666666667</v>
      </c>
      <c r="BW133" s="27">
        <f>IF($O133&gt;=BW$1,$S133+$Y133+$Z133,$Y133+$Z133)</f>
        <v>1006.4346666666667</v>
      </c>
      <c r="BX133" s="27">
        <f>IF($O133&gt;=BX$1,$S133+$Y133+$Z133,$Y133+$Z133)</f>
        <v>1006.4346666666667</v>
      </c>
      <c r="BY133" s="27">
        <f>IF($O133&gt;=BY$1,$S133+$Y133+$Z133,$Y133+$Z133)</f>
        <v>1006.4346666666667</v>
      </c>
      <c r="BZ133" s="27">
        <f>IF($O133&gt;=BZ$1,$S133+$Y133+$Z133,$Y133+$Z133)</f>
        <v>1006.4346666666667</v>
      </c>
      <c r="CA133" s="27">
        <f>IF($O133&gt;=CA$1,$S133+$Y133+$Z133,$Y133+$Z133)</f>
        <v>1006.4346666666667</v>
      </c>
      <c r="CB133" s="27">
        <f>IF($O133&gt;=CB$1,$S133+$Y133+$Z133,$Y133+$Z133)</f>
        <v>1006.4346666666667</v>
      </c>
      <c r="CC133" s="27">
        <f>IF($O133&gt;=CC$1,$S133+$Y133+$Z133,$Y133+$Z133)</f>
        <v>1006.4346666666667</v>
      </c>
      <c r="CD133" s="27">
        <f>IF($O133&gt;=CD$1,$S133+$Y133+$Z133,$Y133+$Z133)</f>
        <v>1006.4346666666667</v>
      </c>
      <c r="CE133" s="27">
        <f>IF($O133&gt;=CE$1,$S133+$Y133+$Z133,$Y133+$Z133)</f>
        <v>1006.4346666666667</v>
      </c>
      <c r="CF133" s="27">
        <f>IF($O133&gt;=CF$1,$S133+$Y133+$Z133,$Y133+$Z133)</f>
        <v>1006.4346666666667</v>
      </c>
      <c r="CG133" s="27">
        <f>IF($O133&gt;=CG$1,$S133+$Y133+$Z133,$Y133+$Z133)</f>
        <v>1006.4346666666667</v>
      </c>
      <c r="CH133" s="27">
        <f>IF($O133&gt;=CH$1,$S133+$Y133+$Z133,$Y133+$Z133)</f>
        <v>1006.4346666666667</v>
      </c>
      <c r="CI133" s="27">
        <f>IF($O133&gt;=CI$1,$S133+$Y133+$Z133,$Y133+$Z133)</f>
        <v>1006.4346666666667</v>
      </c>
      <c r="CJ133" s="27">
        <f>IF($O133&gt;=CJ$1,$S133+$Y133+$Z133,$Y133+$Z133)</f>
        <v>1006.4346666666667</v>
      </c>
      <c r="CK133" s="27">
        <f>IF($O133&gt;=CK$1,$S133+$Y133+$Z133,$Y133+$Z133)</f>
        <v>1006.4346666666667</v>
      </c>
      <c r="CL133" s="27">
        <f>IF($O133&gt;=CL$1,$S133+$Y133+$Z133,$Y133+$Z133)</f>
        <v>1006.4346666666667</v>
      </c>
      <c r="CM133" s="27">
        <f>IF($O133&gt;=CM$1,$S133+$Y133+$Z133,$Y133+$Z133)</f>
        <v>1006.4346666666667</v>
      </c>
      <c r="CN133" s="27">
        <f>IF($O133&gt;=CN$1,$S133+$Y133,$Y133)</f>
        <v>606.43466666666666</v>
      </c>
      <c r="CO133" s="27">
        <f>IF($O133&gt;=CO$1,$S133+$Y133,$Y133)</f>
        <v>606.43466666666666</v>
      </c>
      <c r="CP133" s="27">
        <f>IF($O133&gt;=CP$1,$S133+$Y133,$Y133)</f>
        <v>606.43466666666666</v>
      </c>
      <c r="CQ133" s="27">
        <f>IF($O133&gt;=CQ$1,$S133+$Y133,$Y133)</f>
        <v>606.43466666666666</v>
      </c>
      <c r="CR133" s="27">
        <f>IF($O133&gt;=CR$1,$S133+$Y133,$Y133)</f>
        <v>606.43466666666666</v>
      </c>
      <c r="CS133" s="27">
        <f>IF($O133&gt;=CS$1,$S133+$Y133,$Y133)</f>
        <v>606.43466666666666</v>
      </c>
      <c r="CT133" s="27">
        <f>IF($O133&gt;=CT$1,$S133+$Y133,$Y133)</f>
        <v>606.43466666666666</v>
      </c>
      <c r="CU133" s="27">
        <f>IF($O133&gt;=CU$1,$S133+$Y133,$Y133)</f>
        <v>606.43466666666666</v>
      </c>
      <c r="CV133" s="27">
        <f>IF($O133&gt;=CV$1,$S133+$Y133,$Y133)</f>
        <v>606.43466666666666</v>
      </c>
      <c r="CW133" s="27">
        <f>IF($O133&gt;=CW$1,$S133+$Y133,$Y133)</f>
        <v>606.43466666666666</v>
      </c>
      <c r="CX133" s="27">
        <f>IF($O133&gt;=CX$1,$S133+$Y133,$Y133)</f>
        <v>606.43466666666666</v>
      </c>
      <c r="CY133" s="27">
        <f>IF($O133&gt;=CY$1,$S133+$Y133,$Y133)</f>
        <v>606.43466666666666</v>
      </c>
      <c r="CZ133" s="27">
        <f>IF($O133&gt;=CZ$1,$S133+$Y133,$Y133)</f>
        <v>606.43466666666666</v>
      </c>
      <c r="DA133" s="27">
        <f>IF($O133&gt;=DA$1,$S133+$Y133,$Y133)</f>
        <v>606.43466666666666</v>
      </c>
      <c r="DB133" s="27">
        <f>IF($O133&gt;=DB$1,$S133+$Y133,$Y133)</f>
        <v>606.43466666666666</v>
      </c>
      <c r="DC133" s="27">
        <f>IF($O133&gt;=DC$1,$S133+$Y133,$Y133)</f>
        <v>606.43466666666666</v>
      </c>
      <c r="DD133" s="27">
        <f>IF($O133&gt;=DD$1,$S133+$Y133,$Y133)</f>
        <v>606.43466666666666</v>
      </c>
      <c r="DE133" s="27">
        <f>IF($O133&gt;=DE$1,$S133+$Y133,$Y133)</f>
        <v>606.43466666666666</v>
      </c>
      <c r="DF133" s="27">
        <f>IF($O133&gt;=DF$1,$S133+$Y133,$Y133)</f>
        <v>606.43466666666666</v>
      </c>
      <c r="DG133" s="27">
        <f>IF($O133&gt;=DG$1,$S133+$Y133,$Y133)</f>
        <v>606.43466666666666</v>
      </c>
      <c r="DH133" s="27">
        <f>IF($O133&gt;=DH$1,$S133+$Y133,$Y133)</f>
        <v>606.43466666666666</v>
      </c>
      <c r="DI133" s="27">
        <f>IF($O133&gt;=DI$1,$S133+$Y133,$Y133)</f>
        <v>606.43466666666666</v>
      </c>
      <c r="DJ133" s="27">
        <f>IF($O133&gt;=DJ$1,$S133+$Y133,$Y133)</f>
        <v>606.43466666666666</v>
      </c>
      <c r="DK133" s="27">
        <f>IF($O133&gt;=DK$1,$S133+$Y133,$Y133)</f>
        <v>606.43466666666666</v>
      </c>
      <c r="DL133" s="27">
        <f>IF($O133&gt;=DL$1,$S133+$Y133,$Y133)</f>
        <v>606.43466666666666</v>
      </c>
      <c r="DM133" s="27">
        <f>IF($O133&gt;=DM$1,$S133+$Y133,$Y133)</f>
        <v>606.43466666666666</v>
      </c>
      <c r="DN133" s="27">
        <f>IF($O133&gt;=DN$1,$S133+$Y133,$Y133)</f>
        <v>606.43466666666666</v>
      </c>
      <c r="DO133" s="27">
        <f>IF($O133&gt;=DO$1,$S133+$Y133,$Y133)</f>
        <v>606.43466666666666</v>
      </c>
      <c r="DP133" s="27">
        <f>IF($O133&gt;=DP$1,$S133+$Y133,$Y133)</f>
        <v>606.43466666666666</v>
      </c>
      <c r="DQ133" s="27">
        <f>IF($O133&gt;=DQ$1,$S133+$Y133,$Y133)</f>
        <v>606.43466666666666</v>
      </c>
      <c r="DR133" s="27">
        <f>IF($O133&gt;=DR$1,$S133+$Y133,$Y133)</f>
        <v>606.43466666666666</v>
      </c>
      <c r="DS133" s="27">
        <f>IF($O133&gt;=DS$1,$S133+$Y133,$Y133)</f>
        <v>606.43466666666666</v>
      </c>
      <c r="DT133" s="27">
        <f>IF($O133&gt;=DT$1,$S133+$Y133,$Y133)</f>
        <v>606.43466666666666</v>
      </c>
      <c r="DU133" s="27">
        <f>IF($O133&gt;=DU$1,$S133+$Y133,$Y133)</f>
        <v>606.43466666666666</v>
      </c>
      <c r="DV133" s="27">
        <f>IF($O133&gt;=DV$1,$S133+$Y133,$Y133)</f>
        <v>606.43466666666666</v>
      </c>
      <c r="DW133" s="27">
        <f>IF($O133&gt;=DW$1,$S133+$Y133,$Y133)</f>
        <v>606.43466666666666</v>
      </c>
      <c r="DX133" s="27">
        <f>IF($O133&gt;=DX$1,$S133+$Y133,$Y133)</f>
        <v>606.43466666666666</v>
      </c>
      <c r="DY133" s="27">
        <f>IF($O133&gt;=DY$1,$S133+$Y133,$Y133)</f>
        <v>606.43466666666666</v>
      </c>
      <c r="DZ133" s="27">
        <f>IF($O133&gt;=DZ$1,$S133+$Y133,$Y133)</f>
        <v>606.43466666666666</v>
      </c>
      <c r="EA133" s="27">
        <f>IF($O133&gt;=EA$1,$S133+$Y133,$Y133)</f>
        <v>606.43466666666666</v>
      </c>
      <c r="EB133" s="27">
        <f>IF($O133&gt;=EB$1,$S133+$Y133,$Y133)</f>
        <v>606.43466666666666</v>
      </c>
      <c r="EC133" s="27">
        <f>IF($O133&gt;=EC$1,$S133+$Y133,$Y133)</f>
        <v>606.43466666666666</v>
      </c>
      <c r="ED133" s="27">
        <f>IF($O133&gt;=ED$1,$S133+$Y133,$Y133)</f>
        <v>606.43466666666666</v>
      </c>
      <c r="EE133" s="27">
        <f>IF($O133&gt;=EE$1,$S133+$Y133,$Y133)</f>
        <v>606.43466666666666</v>
      </c>
      <c r="EF133" s="27">
        <f>IF($O133&gt;=EF$1,$S133+$Y133,$Y133)</f>
        <v>606.43466666666666</v>
      </c>
      <c r="EG133" s="27">
        <f>IF($O133&gt;=EG$1,$S133+$Y133,$Y133)</f>
        <v>606.43466666666666</v>
      </c>
      <c r="EH133" s="27">
        <f>IF($O133&gt;=EH$1,$S133+$Y133,$Y133)</f>
        <v>606.43466666666666</v>
      </c>
      <c r="EI133" s="27">
        <f>IF($O133&gt;=EI$1,$S133+$Y133,$Y133)</f>
        <v>606.43466666666666</v>
      </c>
      <c r="EJ133" s="27">
        <f>IF($O133&gt;=EJ$1,$S133+$Y133,$Y133)</f>
        <v>606.43466666666666</v>
      </c>
      <c r="EK133" s="27">
        <f>IF($O133&gt;=EK$1,$S133+$Y133,$Y133)</f>
        <v>606.43466666666666</v>
      </c>
      <c r="EL133" s="27">
        <f>IF($O133&gt;=EL$1,$S133+$Y133,$Y133)</f>
        <v>606.43466666666666</v>
      </c>
      <c r="EM133" s="27">
        <f>IF($O133&gt;=EM$1,$S133+$Y133,$Y133)</f>
        <v>606.43466666666666</v>
      </c>
      <c r="EN133" s="27">
        <f>IF($O133&gt;=EN$1,$S133+$Y133,$Y133)</f>
        <v>606.43466666666666</v>
      </c>
      <c r="EO133" s="27">
        <f>IF($O133&gt;=EO$1,$S133+$Y133,$Y133)</f>
        <v>606.43466666666666</v>
      </c>
      <c r="EP133" s="27">
        <f>IF($O133&gt;=EP$1,$S133+$Y133,$Y133)</f>
        <v>606.43466666666666</v>
      </c>
      <c r="EQ133" s="27">
        <f>IF($O133&gt;=EQ$1,$S133+$Y133,$Y133)</f>
        <v>606.43466666666666</v>
      </c>
      <c r="ER133" s="27">
        <f>IF($O133&gt;=ER$1,$S133+$Y133,$Y133)</f>
        <v>606.43466666666666</v>
      </c>
      <c r="ES133" s="27">
        <f>IF($O133&gt;=ES$1,$S133+$Y133,$Y133)</f>
        <v>606.43466666666666</v>
      </c>
      <c r="ET133" s="27">
        <f>IF($O133&gt;=ET$1,$S133+$Y133,$Y133)</f>
        <v>606.43466666666666</v>
      </c>
      <c r="EU133" s="27">
        <f>IF($O133&gt;=EU$1,$S133+$Y133,$Y133)</f>
        <v>606.43466666666666</v>
      </c>
      <c r="EV133" s="27">
        <f>IF($O133&gt;=EV$1,$S133,0)</f>
        <v>606.43466666666666</v>
      </c>
      <c r="EW133" s="27">
        <f>IF($O133&gt;=EW$1,$S133,0)</f>
        <v>606.43466666666666</v>
      </c>
      <c r="EX133" s="27">
        <f>IF($O133&gt;=EX$1,$S133,0)</f>
        <v>606.43466666666666</v>
      </c>
      <c r="EY133" s="27">
        <f>IF($O133&gt;=EY$1,$S133,0)</f>
        <v>606.43466666666666</v>
      </c>
      <c r="EZ133" s="27">
        <f>IF($O133&gt;=EZ$1,$S133,0)</f>
        <v>606.43466666666666</v>
      </c>
      <c r="FA133" s="27">
        <f>IF($O133&gt;=FA$1,$S133,0)</f>
        <v>606.43466666666666</v>
      </c>
      <c r="FB133" s="27">
        <f>IF($O133&gt;=FB$1,$S133,0)</f>
        <v>606.43466666666666</v>
      </c>
      <c r="FC133" s="27">
        <f>IF($O133&gt;=FC$1,$S133,0)</f>
        <v>606.43466666666666</v>
      </c>
      <c r="FD133" s="27">
        <f>IF($O133&gt;=FD$1,$S133,0)</f>
        <v>606.43466666666666</v>
      </c>
      <c r="FE133" s="27">
        <f>IF($O133&gt;=FE$1,$S133,0)</f>
        <v>606.43466666666666</v>
      </c>
      <c r="FF133" s="27">
        <f>IF($O133&gt;=FF$1,$S133,0)</f>
        <v>606.43466666666666</v>
      </c>
      <c r="FG133" s="27">
        <f>IF($O133&gt;=FG$1,$S133,0)</f>
        <v>606.43466666666666</v>
      </c>
      <c r="FH133" s="27">
        <f>IF($O133&gt;=FH$1,$S133,0)</f>
        <v>606.43466666666666</v>
      </c>
      <c r="FI133" s="27">
        <f>IF($O133&gt;=FI$1,$S133,0)</f>
        <v>606.43466666666666</v>
      </c>
      <c r="FJ133" s="27">
        <f>IF($O133&gt;=FJ$1,$S133,0)</f>
        <v>606.43466666666666</v>
      </c>
      <c r="FK133" s="27">
        <f>IF($O133&gt;=FK$1,$S133,0)</f>
        <v>606.43466666666666</v>
      </c>
      <c r="FL133" s="27">
        <f>IF($O133&gt;=FL$1,$S133,0)</f>
        <v>606.43466666666666</v>
      </c>
      <c r="FM133" s="27">
        <f>IF($O133&gt;=FM$1,$S133,0)</f>
        <v>606.43466666666666</v>
      </c>
      <c r="FN133" s="27">
        <f>IF($O133&gt;=FN$1,$S133,0)</f>
        <v>606.43466666666666</v>
      </c>
      <c r="FO133" s="27">
        <f>IF($O133&gt;=FO$1,$S133,0)</f>
        <v>606.43466666666666</v>
      </c>
      <c r="FP133" s="27">
        <f>IF($O133&gt;=FP$1,$S133,0)</f>
        <v>606.43466666666666</v>
      </c>
      <c r="FQ133" s="27">
        <f>IF($O133&gt;=FQ$1,$S133,0)</f>
        <v>606.43466666666666</v>
      </c>
      <c r="FR133" s="27">
        <f>IF($O133&gt;=FR$1,$S133,0)</f>
        <v>606.43466666666666</v>
      </c>
      <c r="FS133" s="27">
        <f>IF($O133&gt;=FS$1,$S133,0)</f>
        <v>606.43466666666666</v>
      </c>
      <c r="FT133" s="27">
        <f>IF($O133&gt;=FT$1,$S133,0)</f>
        <v>606.43466666666666</v>
      </c>
      <c r="FU133" s="27">
        <f>IF($O133&gt;=FU$1,$S133,0)</f>
        <v>606.43466666666666</v>
      </c>
      <c r="FV133" s="27">
        <f>IF($O133&gt;=FV$1,$S133,0)</f>
        <v>606.43466666666666</v>
      </c>
      <c r="FW133" s="27">
        <f>IF($O133&gt;=FW$1,$S133,0)</f>
        <v>606.43466666666666</v>
      </c>
      <c r="FX133" s="27">
        <f>IF($O133&gt;=FX$1,$S133,0)</f>
        <v>606.43466666666666</v>
      </c>
      <c r="FY133" s="27">
        <f>IF($O133&gt;=FY$1,$S133,0)</f>
        <v>606.43466666666666</v>
      </c>
      <c r="FZ133" s="27">
        <f>IF($O133&gt;=FZ$1,$S133,0)</f>
        <v>606.43466666666666</v>
      </c>
      <c r="GA133" s="27">
        <f>IF($O133&gt;=GA$1,$S133,0)</f>
        <v>606.43466666666666</v>
      </c>
      <c r="GB133" s="27">
        <f>IF($O133&gt;=GB$1,$S133,0)</f>
        <v>606.43466666666666</v>
      </c>
      <c r="GC133" s="27">
        <f>IF($O133&gt;=GC$1,$S133,0)</f>
        <v>606.43466666666666</v>
      </c>
      <c r="GD133" s="27">
        <f>IF($O133&gt;=GD$1,$S133,0)</f>
        <v>606.43466666666666</v>
      </c>
      <c r="GE133" s="27">
        <f>IF($O133&gt;=GE$1,$S133,0)</f>
        <v>606.43466666666666</v>
      </c>
      <c r="GF133" s="27">
        <f>IF($O133&gt;=GF$1,$S133,0)</f>
        <v>606.43466666666666</v>
      </c>
      <c r="GG133" s="27">
        <f>IF($O133&gt;=GG$1,$S133,0)</f>
        <v>606.43466666666666</v>
      </c>
      <c r="GH133" s="27">
        <f>IF($O133&gt;=GH$1,$S133,0)</f>
        <v>606.43466666666666</v>
      </c>
      <c r="GI133" s="27">
        <f>IF($O133&gt;=GI$1,$S133,0)</f>
        <v>606.43466666666666</v>
      </c>
      <c r="GJ133" s="27">
        <f>IF($O133&gt;=GJ$1,$S133,0)</f>
        <v>606.43466666666666</v>
      </c>
      <c r="GK133" s="27">
        <f>IF($O133&gt;=GK$1,$S133,0)</f>
        <v>606.43466666666666</v>
      </c>
      <c r="GL133" s="27">
        <f>IF($O133&gt;=GL$1,$S133,0)</f>
        <v>606.43466666666666</v>
      </c>
      <c r="GM133" s="27">
        <f>IF($O133&gt;=GM$1,$S133,0)</f>
        <v>606.43466666666666</v>
      </c>
      <c r="GN133" s="27">
        <f>IF($O133&gt;=GN$1,$S133,0)</f>
        <v>606.43466666666666</v>
      </c>
      <c r="GO133" s="27">
        <f>IF($O133&gt;=GO$1,$S133,0)</f>
        <v>606.43466666666666</v>
      </c>
      <c r="GP133" s="27">
        <f>IF($O133&gt;=GP$1,$S133,0)</f>
        <v>606.43466666666666</v>
      </c>
      <c r="GQ133" s="27">
        <f>IF($O133&gt;=GQ$1,$S133,0)</f>
        <v>606.43466666666666</v>
      </c>
      <c r="GR133" s="27">
        <f>IF($O133&gt;=GR$1,$S133,0)</f>
        <v>606.43466666666666</v>
      </c>
      <c r="GS133" s="27">
        <f>IF($O133&gt;=GS$1,$S133,0)</f>
        <v>606.43466666666666</v>
      </c>
      <c r="GT133" s="27">
        <f>IF($O133&gt;=GT$1,$S133,0)</f>
        <v>606.43466666666666</v>
      </c>
      <c r="GU133" s="27">
        <f>IF($O133&gt;=GU$1,$S133,0)</f>
        <v>606.43466666666666</v>
      </c>
      <c r="GV133" s="27">
        <f>IF($O133&gt;=GV$1,$S133,0)</f>
        <v>606.43466666666666</v>
      </c>
      <c r="GW133" s="27">
        <f>IF($O133&gt;=GW$1,$S133,0)</f>
        <v>606.43466666666666</v>
      </c>
      <c r="GX133" s="27">
        <f>IF($O133&gt;=GX$1,$S133,0)</f>
        <v>606.43466666666666</v>
      </c>
      <c r="GY133" s="27">
        <f>IF($O133&gt;=GY$1,$S133,0)</f>
        <v>606.43466666666666</v>
      </c>
      <c r="GZ133" s="27">
        <f>IF($O133&gt;=GZ$1,$S133,0)</f>
        <v>606.43466666666666</v>
      </c>
      <c r="HA133" s="27">
        <f>IF($O133&gt;=HA$1,$S133,0)</f>
        <v>606.43466666666666</v>
      </c>
      <c r="HB133" s="27">
        <f>IF($O133&gt;=HB$1,$S133,0)</f>
        <v>606.43466666666666</v>
      </c>
      <c r="HC133" s="27">
        <f>IF($O133&gt;=HC$1,$S133,0)</f>
        <v>606.43466666666666</v>
      </c>
    </row>
    <row r="134" spans="1:211">
      <c r="A134" s="3">
        <v>56537</v>
      </c>
      <c r="B134" s="3" t="s">
        <v>257</v>
      </c>
      <c r="C134" s="3" t="s">
        <v>104</v>
      </c>
      <c r="D134" s="3">
        <v>60</v>
      </c>
      <c r="E134" s="4">
        <v>34372</v>
      </c>
      <c r="F134" s="5">
        <v>24.38082191780822</v>
      </c>
      <c r="G134" s="3" t="s">
        <v>99</v>
      </c>
      <c r="H134" s="4">
        <v>21222</v>
      </c>
      <c r="I134" s="9" t="s">
        <v>832</v>
      </c>
      <c r="J134" s="5">
        <v>2415.3000000000002</v>
      </c>
      <c r="K134" s="31">
        <v>310</v>
      </c>
      <c r="L134" s="32">
        <v>24</v>
      </c>
      <c r="M134" s="33">
        <f>VLOOKUP(L134,FIND,3,TRUE)</f>
        <v>1.3</v>
      </c>
      <c r="N134" s="32">
        <f>IF(L134&gt;30,180,VLOOKUP(L134,TEMPO,2,FALSE))</f>
        <v>144</v>
      </c>
      <c r="O134" s="32">
        <f>IF(R134&gt;0,4,N134)</f>
        <v>144</v>
      </c>
      <c r="P134" s="96">
        <f>J134*M134*L134</f>
        <v>75357.360000000015</v>
      </c>
      <c r="Q134" s="96">
        <f>10934.45*2</f>
        <v>21868.9</v>
      </c>
      <c r="R134" s="96">
        <f>IF(P134&lt;=Q134,P134/4,0)</f>
        <v>0</v>
      </c>
      <c r="S134" s="5">
        <f>IF(P134&gt;=Q134,P134/N134,0)</f>
        <v>523.31500000000005</v>
      </c>
      <c r="T134" s="3"/>
      <c r="U134" s="3">
        <f>IF(T134="",1,0)</f>
        <v>1</v>
      </c>
      <c r="V134" s="3">
        <v>360</v>
      </c>
      <c r="W134" s="5">
        <v>0.4</v>
      </c>
      <c r="X134" s="5">
        <v>402.65</v>
      </c>
      <c r="Y134" s="5">
        <f>X134*W134</f>
        <v>161.06</v>
      </c>
      <c r="Z134" s="5">
        <v>400</v>
      </c>
      <c r="AA134" s="5">
        <f>S134+Y134+Z134</f>
        <v>1084.375</v>
      </c>
      <c r="AB134" s="39">
        <f>(J134/12+J134/12*1.3333333333+450/12+J134/30*6/12+J134)*1.3+Y134+Z134+153.9</f>
        <v>4566.4656666579449</v>
      </c>
      <c r="AC134" s="39" t="s">
        <v>104</v>
      </c>
      <c r="AD134" s="39">
        <f>J134*1.3+400+153.9</f>
        <v>3693.7900000000004</v>
      </c>
      <c r="AE134" s="39">
        <f>SUMIFS('CUSTO MENSAL FUNC NOVO'!H:H,'CUSTO MENSAL FUNC NOVO'!A:A,'VALORES MENSAIS'!AC134)</f>
        <v>2035.3799999999999</v>
      </c>
      <c r="AF134" s="27">
        <f>IF($R134&gt;0,$R134,$S134)+$Y134+$Z134</f>
        <v>1084.375</v>
      </c>
      <c r="AG134" s="27">
        <f>IF($R134&gt;0,$R134,$S134)+$Y134+$Z134</f>
        <v>1084.375</v>
      </c>
      <c r="AH134" s="27">
        <f>IF($R134&gt;0,$R134,$S134)+$Y134+$Z134</f>
        <v>1084.375</v>
      </c>
      <c r="AI134" s="27">
        <f>IF($R134&gt;0,$R134,$S134)+$Y134+$Z134</f>
        <v>1084.375</v>
      </c>
      <c r="AJ134" s="27">
        <f>IF($O134&gt;=AJ$1,$S134+$Y134+$Z134,$Y134+$Z134)</f>
        <v>1084.375</v>
      </c>
      <c r="AK134" s="27">
        <f>IF($O134&gt;=AK$1,$S134+$Y134+$Z134,$Y134+$Z134)</f>
        <v>1084.375</v>
      </c>
      <c r="AL134" s="27">
        <f>IF($O134&gt;=AL$1,$S134+$Y134+$Z134,$Y134+$Z134)</f>
        <v>1084.375</v>
      </c>
      <c r="AM134" s="27">
        <f>IF($O134&gt;=AM$1,$S134+$Y134+$Z134,$Y134+$Z134)</f>
        <v>1084.375</v>
      </c>
      <c r="AN134" s="27">
        <f>IF($O134&gt;=AN$1,$S134+$Y134+$Z134,$Y134+$Z134)</f>
        <v>1084.375</v>
      </c>
      <c r="AO134" s="27">
        <f>IF($O134&gt;=AO$1,$S134+$Y134+$Z134,$Y134+$Z134)</f>
        <v>1084.375</v>
      </c>
      <c r="AP134" s="27">
        <f>IF($O134&gt;=AP$1,$S134+$Y134+$Z134,$Y134+$Z134)</f>
        <v>1084.375</v>
      </c>
      <c r="AQ134" s="27">
        <f>IF($O134&gt;=AQ$1,$S134+$Y134+$Z134,$Y134+$Z134)</f>
        <v>1084.375</v>
      </c>
      <c r="AR134" s="27">
        <f>IF($O134&gt;=AR$1,$S134+$Y134+$Z134,$Y134+$Z134)</f>
        <v>1084.375</v>
      </c>
      <c r="AS134" s="27">
        <f>IF($O134&gt;=AS$1,$S134+$Y134+$Z134,$Y134+$Z134)</f>
        <v>1084.375</v>
      </c>
      <c r="AT134" s="27">
        <f>IF($O134&gt;=AT$1,$S134+$Y134+$Z134,$Y134+$Z134)</f>
        <v>1084.375</v>
      </c>
      <c r="AU134" s="27">
        <f>IF($O134&gt;=AU$1,$S134+$Y134+$Z134,$Y134+$Z134)</f>
        <v>1084.375</v>
      </c>
      <c r="AV134" s="27">
        <f>IF($O134&gt;=AV$1,$S134+$Y134+$Z134,$Y134+$Z134)</f>
        <v>1084.375</v>
      </c>
      <c r="AW134" s="27">
        <f>IF($O134&gt;=AW$1,$S134+$Y134+$Z134,$Y134+$Z134)</f>
        <v>1084.375</v>
      </c>
      <c r="AX134" s="27">
        <f>IF($O134&gt;=AX$1,$S134+$Y134+$Z134,$Y134+$Z134)</f>
        <v>1084.375</v>
      </c>
      <c r="AY134" s="27">
        <f>IF($O134&gt;=AY$1,$S134+$Y134+$Z134,$Y134+$Z134)</f>
        <v>1084.375</v>
      </c>
      <c r="AZ134" s="27">
        <f>IF($O134&gt;=AZ$1,$S134+$Y134+$Z134,$Y134+$Z134)</f>
        <v>1084.375</v>
      </c>
      <c r="BA134" s="27">
        <f>IF($O134&gt;=BA$1,$S134+$Y134+$Z134,$Y134+$Z134)</f>
        <v>1084.375</v>
      </c>
      <c r="BB134" s="27">
        <f>IF($O134&gt;=BB$1,$S134+$Y134+$Z134,$Y134+$Z134)</f>
        <v>1084.375</v>
      </c>
      <c r="BC134" s="27">
        <f>IF($O134&gt;=BC$1,$S134+$Y134+$Z134,$Y134+$Z134)</f>
        <v>1084.375</v>
      </c>
      <c r="BD134" s="27">
        <f>IF($O134&gt;=BD$1,$S134+$Y134+$Z134,$Y134+$Z134)</f>
        <v>1084.375</v>
      </c>
      <c r="BE134" s="27">
        <f>IF($O134&gt;=BE$1,$S134+$Y134+$Z134,$Y134+$Z134)</f>
        <v>1084.375</v>
      </c>
      <c r="BF134" s="27">
        <f>IF($O134&gt;=BF$1,$S134+$Y134+$Z134,$Y134+$Z134)</f>
        <v>1084.375</v>
      </c>
      <c r="BG134" s="27">
        <f>IF($O134&gt;=BG$1,$S134+$Y134+$Z134,$Y134+$Z134)</f>
        <v>1084.375</v>
      </c>
      <c r="BH134" s="27">
        <f>IF($O134&gt;=BH$1,$S134+$Y134+$Z134,$Y134+$Z134)</f>
        <v>1084.375</v>
      </c>
      <c r="BI134" s="27">
        <f>IF($O134&gt;=BI$1,$S134+$Y134+$Z134,$Y134+$Z134)</f>
        <v>1084.375</v>
      </c>
      <c r="BJ134" s="27">
        <f>IF($O134&gt;=BJ$1,$S134+$Y134+$Z134,$Y134+$Z134)</f>
        <v>1084.375</v>
      </c>
      <c r="BK134" s="27">
        <f>IF($O134&gt;=BK$1,$S134+$Y134+$Z134,$Y134+$Z134)</f>
        <v>1084.375</v>
      </c>
      <c r="BL134" s="27">
        <f>IF($O134&gt;=BL$1,$S134+$Y134+$Z134,$Y134+$Z134)</f>
        <v>1084.375</v>
      </c>
      <c r="BM134" s="27">
        <f>IF($O134&gt;=BM$1,$S134+$Y134+$Z134,$Y134+$Z134)</f>
        <v>1084.375</v>
      </c>
      <c r="BN134" s="27">
        <f>IF($O134&gt;=BN$1,$S134+$Y134+$Z134,$Y134+$Z134)</f>
        <v>1084.375</v>
      </c>
      <c r="BO134" s="27">
        <f>IF($O134&gt;=BO$1,$S134+$Y134+$Z134,$Y134+$Z134)</f>
        <v>1084.375</v>
      </c>
      <c r="BP134" s="27">
        <f>IF($O134&gt;=BP$1,$S134+$Y134+$Z134,$Y134+$Z134)</f>
        <v>1084.375</v>
      </c>
      <c r="BQ134" s="27">
        <f>IF($O134&gt;=BQ$1,$S134+$Y134+$Z134,$Y134+$Z134)</f>
        <v>1084.375</v>
      </c>
      <c r="BR134" s="27">
        <f>IF($O134&gt;=BR$1,$S134+$Y134+$Z134,$Y134+$Z134)</f>
        <v>1084.375</v>
      </c>
      <c r="BS134" s="27">
        <f>IF($O134&gt;=BS$1,$S134+$Y134+$Z134,$Y134+$Z134)</f>
        <v>1084.375</v>
      </c>
      <c r="BT134" s="27">
        <f>IF($O134&gt;=BT$1,$S134+$Y134+$Z134,$Y134+$Z134)</f>
        <v>1084.375</v>
      </c>
      <c r="BU134" s="27">
        <f>IF($O134&gt;=BU$1,$S134+$Y134+$Z134,$Y134+$Z134)</f>
        <v>1084.375</v>
      </c>
      <c r="BV134" s="27">
        <f>IF($O134&gt;=BV$1,$S134+$Y134+$Z134,$Y134+$Z134)</f>
        <v>1084.375</v>
      </c>
      <c r="BW134" s="27">
        <f>IF($O134&gt;=BW$1,$S134+$Y134+$Z134,$Y134+$Z134)</f>
        <v>1084.375</v>
      </c>
      <c r="BX134" s="27">
        <f>IF($O134&gt;=BX$1,$S134+$Y134+$Z134,$Y134+$Z134)</f>
        <v>1084.375</v>
      </c>
      <c r="BY134" s="27">
        <f>IF($O134&gt;=BY$1,$S134+$Y134+$Z134,$Y134+$Z134)</f>
        <v>1084.375</v>
      </c>
      <c r="BZ134" s="27">
        <f>IF($O134&gt;=BZ$1,$S134+$Y134+$Z134,$Y134+$Z134)</f>
        <v>1084.375</v>
      </c>
      <c r="CA134" s="27">
        <f>IF($O134&gt;=CA$1,$S134+$Y134+$Z134,$Y134+$Z134)</f>
        <v>1084.375</v>
      </c>
      <c r="CB134" s="27">
        <f>IF($O134&gt;=CB$1,$S134+$Y134+$Z134,$Y134+$Z134)</f>
        <v>1084.375</v>
      </c>
      <c r="CC134" s="27">
        <f>IF($O134&gt;=CC$1,$S134+$Y134+$Z134,$Y134+$Z134)</f>
        <v>1084.375</v>
      </c>
      <c r="CD134" s="27">
        <f>IF($O134&gt;=CD$1,$S134+$Y134+$Z134,$Y134+$Z134)</f>
        <v>1084.375</v>
      </c>
      <c r="CE134" s="27">
        <f>IF($O134&gt;=CE$1,$S134+$Y134+$Z134,$Y134+$Z134)</f>
        <v>1084.375</v>
      </c>
      <c r="CF134" s="27">
        <f>IF($O134&gt;=CF$1,$S134+$Y134+$Z134,$Y134+$Z134)</f>
        <v>1084.375</v>
      </c>
      <c r="CG134" s="27">
        <f>IF($O134&gt;=CG$1,$S134+$Y134+$Z134,$Y134+$Z134)</f>
        <v>1084.375</v>
      </c>
      <c r="CH134" s="27">
        <f>IF($O134&gt;=CH$1,$S134+$Y134+$Z134,$Y134+$Z134)</f>
        <v>1084.375</v>
      </c>
      <c r="CI134" s="27">
        <f>IF($O134&gt;=CI$1,$S134+$Y134+$Z134,$Y134+$Z134)</f>
        <v>1084.375</v>
      </c>
      <c r="CJ134" s="27">
        <f>IF($O134&gt;=CJ$1,$S134+$Y134+$Z134,$Y134+$Z134)</f>
        <v>1084.375</v>
      </c>
      <c r="CK134" s="27">
        <f>IF($O134&gt;=CK$1,$S134+$Y134+$Z134,$Y134+$Z134)</f>
        <v>1084.375</v>
      </c>
      <c r="CL134" s="27">
        <f>IF($O134&gt;=CL$1,$S134+$Y134+$Z134,$Y134+$Z134)</f>
        <v>1084.375</v>
      </c>
      <c r="CM134" s="27">
        <f>IF($O134&gt;=CM$1,$S134+$Y134+$Z134,$Y134+$Z134)</f>
        <v>1084.375</v>
      </c>
      <c r="CN134" s="27">
        <f>IF($O134&gt;=CN$1,$S134+$Y134,$Y134)</f>
        <v>684.375</v>
      </c>
      <c r="CO134" s="27">
        <f>IF($O134&gt;=CO$1,$S134+$Y134,$Y134)</f>
        <v>684.375</v>
      </c>
      <c r="CP134" s="27">
        <f>IF($O134&gt;=CP$1,$S134+$Y134,$Y134)</f>
        <v>684.375</v>
      </c>
      <c r="CQ134" s="27">
        <f>IF($O134&gt;=CQ$1,$S134+$Y134,$Y134)</f>
        <v>684.375</v>
      </c>
      <c r="CR134" s="27">
        <f>IF($O134&gt;=CR$1,$S134+$Y134,$Y134)</f>
        <v>684.375</v>
      </c>
      <c r="CS134" s="27">
        <f>IF($O134&gt;=CS$1,$S134+$Y134,$Y134)</f>
        <v>684.375</v>
      </c>
      <c r="CT134" s="27">
        <f>IF($O134&gt;=CT$1,$S134+$Y134,$Y134)</f>
        <v>684.375</v>
      </c>
      <c r="CU134" s="27">
        <f>IF($O134&gt;=CU$1,$S134+$Y134,$Y134)</f>
        <v>684.375</v>
      </c>
      <c r="CV134" s="27">
        <f>IF($O134&gt;=CV$1,$S134+$Y134,$Y134)</f>
        <v>684.375</v>
      </c>
      <c r="CW134" s="27">
        <f>IF($O134&gt;=CW$1,$S134+$Y134,$Y134)</f>
        <v>684.375</v>
      </c>
      <c r="CX134" s="27">
        <f>IF($O134&gt;=CX$1,$S134+$Y134,$Y134)</f>
        <v>684.375</v>
      </c>
      <c r="CY134" s="27">
        <f>IF($O134&gt;=CY$1,$S134+$Y134,$Y134)</f>
        <v>684.375</v>
      </c>
      <c r="CZ134" s="27">
        <f>IF($O134&gt;=CZ$1,$S134+$Y134,$Y134)</f>
        <v>684.375</v>
      </c>
      <c r="DA134" s="27">
        <f>IF($O134&gt;=DA$1,$S134+$Y134,$Y134)</f>
        <v>684.375</v>
      </c>
      <c r="DB134" s="27">
        <f>IF($O134&gt;=DB$1,$S134+$Y134,$Y134)</f>
        <v>684.375</v>
      </c>
      <c r="DC134" s="27">
        <f>IF($O134&gt;=DC$1,$S134+$Y134,$Y134)</f>
        <v>684.375</v>
      </c>
      <c r="DD134" s="27">
        <f>IF($O134&gt;=DD$1,$S134+$Y134,$Y134)</f>
        <v>684.375</v>
      </c>
      <c r="DE134" s="27">
        <f>IF($O134&gt;=DE$1,$S134+$Y134,$Y134)</f>
        <v>684.375</v>
      </c>
      <c r="DF134" s="27">
        <f>IF($O134&gt;=DF$1,$S134+$Y134,$Y134)</f>
        <v>684.375</v>
      </c>
      <c r="DG134" s="27">
        <f>IF($O134&gt;=DG$1,$S134+$Y134,$Y134)</f>
        <v>684.375</v>
      </c>
      <c r="DH134" s="27">
        <f>IF($O134&gt;=DH$1,$S134+$Y134,$Y134)</f>
        <v>684.375</v>
      </c>
      <c r="DI134" s="27">
        <f>IF($O134&gt;=DI$1,$S134+$Y134,$Y134)</f>
        <v>684.375</v>
      </c>
      <c r="DJ134" s="27">
        <f>IF($O134&gt;=DJ$1,$S134+$Y134,$Y134)</f>
        <v>684.375</v>
      </c>
      <c r="DK134" s="27">
        <f>IF($O134&gt;=DK$1,$S134+$Y134,$Y134)</f>
        <v>684.375</v>
      </c>
      <c r="DL134" s="27">
        <f>IF($O134&gt;=DL$1,$S134+$Y134,$Y134)</f>
        <v>684.375</v>
      </c>
      <c r="DM134" s="27">
        <f>IF($O134&gt;=DM$1,$S134+$Y134,$Y134)</f>
        <v>684.375</v>
      </c>
      <c r="DN134" s="27">
        <f>IF($O134&gt;=DN$1,$S134+$Y134,$Y134)</f>
        <v>684.375</v>
      </c>
      <c r="DO134" s="27">
        <f>IF($O134&gt;=DO$1,$S134+$Y134,$Y134)</f>
        <v>684.375</v>
      </c>
      <c r="DP134" s="27">
        <f>IF($O134&gt;=DP$1,$S134+$Y134,$Y134)</f>
        <v>684.375</v>
      </c>
      <c r="DQ134" s="27">
        <f>IF($O134&gt;=DQ$1,$S134+$Y134,$Y134)</f>
        <v>684.375</v>
      </c>
      <c r="DR134" s="27">
        <f>IF($O134&gt;=DR$1,$S134+$Y134,$Y134)</f>
        <v>684.375</v>
      </c>
      <c r="DS134" s="27">
        <f>IF($O134&gt;=DS$1,$S134+$Y134,$Y134)</f>
        <v>684.375</v>
      </c>
      <c r="DT134" s="27">
        <f>IF($O134&gt;=DT$1,$S134+$Y134,$Y134)</f>
        <v>684.375</v>
      </c>
      <c r="DU134" s="27">
        <f>IF($O134&gt;=DU$1,$S134+$Y134,$Y134)</f>
        <v>684.375</v>
      </c>
      <c r="DV134" s="27">
        <f>IF($O134&gt;=DV$1,$S134+$Y134,$Y134)</f>
        <v>684.375</v>
      </c>
      <c r="DW134" s="27">
        <f>IF($O134&gt;=DW$1,$S134+$Y134,$Y134)</f>
        <v>684.375</v>
      </c>
      <c r="DX134" s="27">
        <f>IF($O134&gt;=DX$1,$S134+$Y134,$Y134)</f>
        <v>684.375</v>
      </c>
      <c r="DY134" s="27">
        <f>IF($O134&gt;=DY$1,$S134+$Y134,$Y134)</f>
        <v>684.375</v>
      </c>
      <c r="DZ134" s="27">
        <f>IF($O134&gt;=DZ$1,$S134+$Y134,$Y134)</f>
        <v>684.375</v>
      </c>
      <c r="EA134" s="27">
        <f>IF($O134&gt;=EA$1,$S134+$Y134,$Y134)</f>
        <v>684.375</v>
      </c>
      <c r="EB134" s="27">
        <f>IF($O134&gt;=EB$1,$S134+$Y134,$Y134)</f>
        <v>684.375</v>
      </c>
      <c r="EC134" s="27">
        <f>IF($O134&gt;=EC$1,$S134+$Y134,$Y134)</f>
        <v>684.375</v>
      </c>
      <c r="ED134" s="27">
        <f>IF($O134&gt;=ED$1,$S134+$Y134,$Y134)</f>
        <v>684.375</v>
      </c>
      <c r="EE134" s="27">
        <f>IF($O134&gt;=EE$1,$S134+$Y134,$Y134)</f>
        <v>684.375</v>
      </c>
      <c r="EF134" s="27">
        <f>IF($O134&gt;=EF$1,$S134+$Y134,$Y134)</f>
        <v>684.375</v>
      </c>
      <c r="EG134" s="27">
        <f>IF($O134&gt;=EG$1,$S134+$Y134,$Y134)</f>
        <v>684.375</v>
      </c>
      <c r="EH134" s="27">
        <f>IF($O134&gt;=EH$1,$S134+$Y134,$Y134)</f>
        <v>684.375</v>
      </c>
      <c r="EI134" s="27">
        <f>IF($O134&gt;=EI$1,$S134+$Y134,$Y134)</f>
        <v>684.375</v>
      </c>
      <c r="EJ134" s="27">
        <f>IF($O134&gt;=EJ$1,$S134+$Y134,$Y134)</f>
        <v>684.375</v>
      </c>
      <c r="EK134" s="27">
        <f>IF($O134&gt;=EK$1,$S134+$Y134,$Y134)</f>
        <v>684.375</v>
      </c>
      <c r="EL134" s="27">
        <f>IF($O134&gt;=EL$1,$S134+$Y134,$Y134)</f>
        <v>684.375</v>
      </c>
      <c r="EM134" s="27">
        <f>IF($O134&gt;=EM$1,$S134+$Y134,$Y134)</f>
        <v>684.375</v>
      </c>
      <c r="EN134" s="27">
        <f>IF($O134&gt;=EN$1,$S134+$Y134,$Y134)</f>
        <v>684.375</v>
      </c>
      <c r="EO134" s="27">
        <f>IF($O134&gt;=EO$1,$S134+$Y134,$Y134)</f>
        <v>684.375</v>
      </c>
      <c r="EP134" s="27">
        <f>IF($O134&gt;=EP$1,$S134+$Y134,$Y134)</f>
        <v>684.375</v>
      </c>
      <c r="EQ134" s="27">
        <f>IF($O134&gt;=EQ$1,$S134+$Y134,$Y134)</f>
        <v>684.375</v>
      </c>
      <c r="ER134" s="27">
        <f>IF($O134&gt;=ER$1,$S134+$Y134,$Y134)</f>
        <v>684.375</v>
      </c>
      <c r="ES134" s="27">
        <f>IF($O134&gt;=ES$1,$S134+$Y134,$Y134)</f>
        <v>684.375</v>
      </c>
      <c r="ET134" s="27">
        <f>IF($O134&gt;=ET$1,$S134+$Y134,$Y134)</f>
        <v>684.375</v>
      </c>
      <c r="EU134" s="27">
        <f>IF($O134&gt;=EU$1,$S134+$Y134,$Y134)</f>
        <v>684.375</v>
      </c>
      <c r="EV134" s="27">
        <f>IF($O134&gt;=EV$1,$S134,0)</f>
        <v>523.31500000000005</v>
      </c>
      <c r="EW134" s="27">
        <f>IF($O134&gt;=EW$1,$S134,0)</f>
        <v>523.31500000000005</v>
      </c>
      <c r="EX134" s="27">
        <f>IF($O134&gt;=EX$1,$S134,0)</f>
        <v>523.31500000000005</v>
      </c>
      <c r="EY134" s="27">
        <f>IF($O134&gt;=EY$1,$S134,0)</f>
        <v>523.31500000000005</v>
      </c>
      <c r="EZ134" s="27">
        <f>IF($O134&gt;=EZ$1,$S134,0)</f>
        <v>523.31500000000005</v>
      </c>
      <c r="FA134" s="27">
        <f>IF($O134&gt;=FA$1,$S134,0)</f>
        <v>523.31500000000005</v>
      </c>
      <c r="FB134" s="27">
        <f>IF($O134&gt;=FB$1,$S134,0)</f>
        <v>523.31500000000005</v>
      </c>
      <c r="FC134" s="27">
        <f>IF($O134&gt;=FC$1,$S134,0)</f>
        <v>523.31500000000005</v>
      </c>
      <c r="FD134" s="27">
        <f>IF($O134&gt;=FD$1,$S134,0)</f>
        <v>523.31500000000005</v>
      </c>
      <c r="FE134" s="27">
        <f>IF($O134&gt;=FE$1,$S134,0)</f>
        <v>523.31500000000005</v>
      </c>
      <c r="FF134" s="27">
        <f>IF($O134&gt;=FF$1,$S134,0)</f>
        <v>523.31500000000005</v>
      </c>
      <c r="FG134" s="27">
        <f>IF($O134&gt;=FG$1,$S134,0)</f>
        <v>523.31500000000005</v>
      </c>
      <c r="FH134" s="27">
        <f>IF($O134&gt;=FH$1,$S134,0)</f>
        <v>523.31500000000005</v>
      </c>
      <c r="FI134" s="27">
        <f>IF($O134&gt;=FI$1,$S134,0)</f>
        <v>523.31500000000005</v>
      </c>
      <c r="FJ134" s="27">
        <f>IF($O134&gt;=FJ$1,$S134,0)</f>
        <v>523.31500000000005</v>
      </c>
      <c r="FK134" s="27">
        <f>IF($O134&gt;=FK$1,$S134,0)</f>
        <v>523.31500000000005</v>
      </c>
      <c r="FL134" s="27">
        <f>IF($O134&gt;=FL$1,$S134,0)</f>
        <v>523.31500000000005</v>
      </c>
      <c r="FM134" s="27">
        <f>IF($O134&gt;=FM$1,$S134,0)</f>
        <v>523.31500000000005</v>
      </c>
      <c r="FN134" s="27">
        <f>IF($O134&gt;=FN$1,$S134,0)</f>
        <v>523.31500000000005</v>
      </c>
      <c r="FO134" s="27">
        <f>IF($O134&gt;=FO$1,$S134,0)</f>
        <v>523.31500000000005</v>
      </c>
      <c r="FP134" s="27">
        <f>IF($O134&gt;=FP$1,$S134,0)</f>
        <v>523.31500000000005</v>
      </c>
      <c r="FQ134" s="27">
        <f>IF($O134&gt;=FQ$1,$S134,0)</f>
        <v>523.31500000000005</v>
      </c>
      <c r="FR134" s="27">
        <f>IF($O134&gt;=FR$1,$S134,0)</f>
        <v>523.31500000000005</v>
      </c>
      <c r="FS134" s="27">
        <f>IF($O134&gt;=FS$1,$S134,0)</f>
        <v>523.31500000000005</v>
      </c>
      <c r="FT134" s="27">
        <f>IF($O134&gt;=FT$1,$S134,0)</f>
        <v>0</v>
      </c>
      <c r="FU134" s="27">
        <f>IF($O134&gt;=FU$1,$S134,0)</f>
        <v>0</v>
      </c>
      <c r="FV134" s="27">
        <f>IF($O134&gt;=FV$1,$S134,0)</f>
        <v>0</v>
      </c>
      <c r="FW134" s="27">
        <f>IF($O134&gt;=FW$1,$S134,0)</f>
        <v>0</v>
      </c>
      <c r="FX134" s="27">
        <f>IF($O134&gt;=FX$1,$S134,0)</f>
        <v>0</v>
      </c>
      <c r="FY134" s="27">
        <f>IF($O134&gt;=FY$1,$S134,0)</f>
        <v>0</v>
      </c>
      <c r="FZ134" s="27">
        <f>IF($O134&gt;=FZ$1,$S134,0)</f>
        <v>0</v>
      </c>
      <c r="GA134" s="27">
        <f>IF($O134&gt;=GA$1,$S134,0)</f>
        <v>0</v>
      </c>
      <c r="GB134" s="27">
        <f>IF($O134&gt;=GB$1,$S134,0)</f>
        <v>0</v>
      </c>
      <c r="GC134" s="27">
        <f>IF($O134&gt;=GC$1,$S134,0)</f>
        <v>0</v>
      </c>
      <c r="GD134" s="27">
        <f>IF($O134&gt;=GD$1,$S134,0)</f>
        <v>0</v>
      </c>
      <c r="GE134" s="27">
        <f>IF($O134&gt;=GE$1,$S134,0)</f>
        <v>0</v>
      </c>
      <c r="GF134" s="27">
        <f>IF($O134&gt;=GF$1,$S134,0)</f>
        <v>0</v>
      </c>
      <c r="GG134" s="27">
        <f>IF($O134&gt;=GG$1,$S134,0)</f>
        <v>0</v>
      </c>
      <c r="GH134" s="27">
        <f>IF($O134&gt;=GH$1,$S134,0)</f>
        <v>0</v>
      </c>
      <c r="GI134" s="27">
        <f>IF($O134&gt;=GI$1,$S134,0)</f>
        <v>0</v>
      </c>
      <c r="GJ134" s="27">
        <f>IF($O134&gt;=GJ$1,$S134,0)</f>
        <v>0</v>
      </c>
      <c r="GK134" s="27">
        <f>IF($O134&gt;=GK$1,$S134,0)</f>
        <v>0</v>
      </c>
      <c r="GL134" s="27">
        <f>IF($O134&gt;=GL$1,$S134,0)</f>
        <v>0</v>
      </c>
      <c r="GM134" s="27">
        <f>IF($O134&gt;=GM$1,$S134,0)</f>
        <v>0</v>
      </c>
      <c r="GN134" s="27">
        <f>IF($O134&gt;=GN$1,$S134,0)</f>
        <v>0</v>
      </c>
      <c r="GO134" s="27">
        <f>IF($O134&gt;=GO$1,$S134,0)</f>
        <v>0</v>
      </c>
      <c r="GP134" s="27">
        <f>IF($O134&gt;=GP$1,$S134,0)</f>
        <v>0</v>
      </c>
      <c r="GQ134" s="27">
        <f>IF($O134&gt;=GQ$1,$S134,0)</f>
        <v>0</v>
      </c>
      <c r="GR134" s="27">
        <f>IF($O134&gt;=GR$1,$S134,0)</f>
        <v>0</v>
      </c>
      <c r="GS134" s="27">
        <f>IF($O134&gt;=GS$1,$S134,0)</f>
        <v>0</v>
      </c>
      <c r="GT134" s="27">
        <f>IF($O134&gt;=GT$1,$S134,0)</f>
        <v>0</v>
      </c>
      <c r="GU134" s="27">
        <f>IF($O134&gt;=GU$1,$S134,0)</f>
        <v>0</v>
      </c>
      <c r="GV134" s="27">
        <f>IF($O134&gt;=GV$1,$S134,0)</f>
        <v>0</v>
      </c>
      <c r="GW134" s="27">
        <f>IF($O134&gt;=GW$1,$S134,0)</f>
        <v>0</v>
      </c>
      <c r="GX134" s="27">
        <f>IF($O134&gt;=GX$1,$S134,0)</f>
        <v>0</v>
      </c>
      <c r="GY134" s="27">
        <f>IF($O134&gt;=GY$1,$S134,0)</f>
        <v>0</v>
      </c>
      <c r="GZ134" s="27">
        <f>IF($O134&gt;=GZ$1,$S134,0)</f>
        <v>0</v>
      </c>
      <c r="HA134" s="27">
        <f>IF($O134&gt;=HA$1,$S134,0)</f>
        <v>0</v>
      </c>
      <c r="HB134" s="27">
        <f>IF($O134&gt;=HB$1,$S134,0)</f>
        <v>0</v>
      </c>
      <c r="HC134" s="27">
        <f>IF($O134&gt;=HC$1,$S134,0)</f>
        <v>0</v>
      </c>
    </row>
    <row r="135" spans="1:211">
      <c r="A135" s="3">
        <v>52329</v>
      </c>
      <c r="B135" s="3" t="s">
        <v>268</v>
      </c>
      <c r="C135" s="3" t="s">
        <v>18</v>
      </c>
      <c r="D135" s="3">
        <v>60</v>
      </c>
      <c r="E135" s="4">
        <v>34100</v>
      </c>
      <c r="F135" s="5">
        <v>25.126027397260273</v>
      </c>
      <c r="G135" s="3" t="s">
        <v>99</v>
      </c>
      <c r="H135" s="4">
        <v>21221</v>
      </c>
      <c r="I135" s="9" t="s">
        <v>832</v>
      </c>
      <c r="J135" s="5">
        <v>1801.63</v>
      </c>
      <c r="K135" s="31">
        <v>310</v>
      </c>
      <c r="L135" s="32">
        <v>25</v>
      </c>
      <c r="M135" s="33">
        <f>VLOOKUP(L135,FIND,3,TRUE)</f>
        <v>1.5</v>
      </c>
      <c r="N135" s="32">
        <f>IF(L135&gt;30,180,VLOOKUP(L135,TEMPO,2,FALSE))</f>
        <v>150</v>
      </c>
      <c r="O135" s="32">
        <f>IF(R135&gt;0,4,N135)</f>
        <v>150</v>
      </c>
      <c r="P135" s="96">
        <f>J135*M135*L135</f>
        <v>67561.125</v>
      </c>
      <c r="Q135" s="96">
        <f>10934.45*2</f>
        <v>21868.9</v>
      </c>
      <c r="R135" s="96">
        <f>IF(P135&lt;=Q135,P135/4,0)</f>
        <v>0</v>
      </c>
      <c r="S135" s="5">
        <f>IF(P135&gt;=Q135,P135/N135,0)</f>
        <v>450.40750000000003</v>
      </c>
      <c r="T135" s="3"/>
      <c r="U135" s="3">
        <f>IF(T135="",1,0)</f>
        <v>1</v>
      </c>
      <c r="V135" s="3">
        <v>40</v>
      </c>
      <c r="W135" s="5">
        <v>0</v>
      </c>
      <c r="X135" s="5">
        <v>402.65</v>
      </c>
      <c r="Y135" s="5">
        <f>X135*W135</f>
        <v>0</v>
      </c>
      <c r="Z135" s="5">
        <v>400</v>
      </c>
      <c r="AA135" s="5">
        <f>S135+Y135+Z135</f>
        <v>850.40750000000003</v>
      </c>
      <c r="AB135" s="39">
        <f>(J135/12+J135/12*1.3333333333+450/12+J135/30*6/12+J135)*1.3+Y135+Z135+153.9</f>
        <v>3439.2163444379389</v>
      </c>
      <c r="AC135" s="39" t="s">
        <v>18</v>
      </c>
      <c r="AD135" s="39">
        <f>J135*1.3+400+153.9</f>
        <v>2896.0190000000002</v>
      </c>
      <c r="AE135" s="39">
        <f>SUMIFS('CUSTO MENSAL FUNC NOVO'!H:H,'CUSTO MENSAL FUNC NOVO'!A:A,'VALORES MENSAIS'!AC135)</f>
        <v>1902.2210000000002</v>
      </c>
      <c r="AF135" s="27">
        <f>IF($R135&gt;0,$R135,$S135)+$Y135+$Z135</f>
        <v>850.40750000000003</v>
      </c>
      <c r="AG135" s="27">
        <f>IF($R135&gt;0,$R135,$S135)+$Y135+$Z135</f>
        <v>850.40750000000003</v>
      </c>
      <c r="AH135" s="27">
        <f>IF($R135&gt;0,$R135,$S135)+$Y135+$Z135</f>
        <v>850.40750000000003</v>
      </c>
      <c r="AI135" s="27">
        <f>IF($R135&gt;0,$R135,$S135)+$Y135+$Z135</f>
        <v>850.40750000000003</v>
      </c>
      <c r="AJ135" s="27">
        <f>IF($O135&gt;=AJ$1,$S135+$Y135+$Z135,$Y135+$Z135)</f>
        <v>850.40750000000003</v>
      </c>
      <c r="AK135" s="27">
        <f>IF($O135&gt;=AK$1,$S135+$Y135+$Z135,$Y135+$Z135)</f>
        <v>850.40750000000003</v>
      </c>
      <c r="AL135" s="27">
        <f>IF($O135&gt;=AL$1,$S135+$Y135+$Z135,$Y135+$Z135)</f>
        <v>850.40750000000003</v>
      </c>
      <c r="AM135" s="27">
        <f>IF($O135&gt;=AM$1,$S135+$Y135+$Z135,$Y135+$Z135)</f>
        <v>850.40750000000003</v>
      </c>
      <c r="AN135" s="27">
        <f>IF($O135&gt;=AN$1,$S135+$Y135+$Z135,$Y135+$Z135)</f>
        <v>850.40750000000003</v>
      </c>
      <c r="AO135" s="27">
        <f>IF($O135&gt;=AO$1,$S135+$Y135+$Z135,$Y135+$Z135)</f>
        <v>850.40750000000003</v>
      </c>
      <c r="AP135" s="27">
        <f>IF($O135&gt;=AP$1,$S135+$Y135+$Z135,$Y135+$Z135)</f>
        <v>850.40750000000003</v>
      </c>
      <c r="AQ135" s="27">
        <f>IF($O135&gt;=AQ$1,$S135+$Y135+$Z135,$Y135+$Z135)</f>
        <v>850.40750000000003</v>
      </c>
      <c r="AR135" s="27">
        <f>IF($O135&gt;=AR$1,$S135+$Y135+$Z135,$Y135+$Z135)</f>
        <v>850.40750000000003</v>
      </c>
      <c r="AS135" s="27">
        <f>IF($O135&gt;=AS$1,$S135+$Y135+$Z135,$Y135+$Z135)</f>
        <v>850.40750000000003</v>
      </c>
      <c r="AT135" s="27">
        <f>IF($O135&gt;=AT$1,$S135+$Y135+$Z135,$Y135+$Z135)</f>
        <v>850.40750000000003</v>
      </c>
      <c r="AU135" s="27">
        <f>IF($O135&gt;=AU$1,$S135+$Y135+$Z135,$Y135+$Z135)</f>
        <v>850.40750000000003</v>
      </c>
      <c r="AV135" s="27">
        <f>IF($O135&gt;=AV$1,$S135+$Y135+$Z135,$Y135+$Z135)</f>
        <v>850.40750000000003</v>
      </c>
      <c r="AW135" s="27">
        <f>IF($O135&gt;=AW$1,$S135+$Y135+$Z135,$Y135+$Z135)</f>
        <v>850.40750000000003</v>
      </c>
      <c r="AX135" s="27">
        <f>IF($O135&gt;=AX$1,$S135+$Y135+$Z135,$Y135+$Z135)</f>
        <v>850.40750000000003</v>
      </c>
      <c r="AY135" s="27">
        <f>IF($O135&gt;=AY$1,$S135+$Y135+$Z135,$Y135+$Z135)</f>
        <v>850.40750000000003</v>
      </c>
      <c r="AZ135" s="27">
        <f>IF($O135&gt;=AZ$1,$S135+$Y135+$Z135,$Y135+$Z135)</f>
        <v>850.40750000000003</v>
      </c>
      <c r="BA135" s="27">
        <f>IF($O135&gt;=BA$1,$S135+$Y135+$Z135,$Y135+$Z135)</f>
        <v>850.40750000000003</v>
      </c>
      <c r="BB135" s="27">
        <f>IF($O135&gt;=BB$1,$S135+$Y135+$Z135,$Y135+$Z135)</f>
        <v>850.40750000000003</v>
      </c>
      <c r="BC135" s="27">
        <f>IF($O135&gt;=BC$1,$S135+$Y135+$Z135,$Y135+$Z135)</f>
        <v>850.40750000000003</v>
      </c>
      <c r="BD135" s="27">
        <f>IF($O135&gt;=BD$1,$S135+$Y135+$Z135,$Y135+$Z135)</f>
        <v>850.40750000000003</v>
      </c>
      <c r="BE135" s="27">
        <f>IF($O135&gt;=BE$1,$S135+$Y135+$Z135,$Y135+$Z135)</f>
        <v>850.40750000000003</v>
      </c>
      <c r="BF135" s="27">
        <f>IF($O135&gt;=BF$1,$S135+$Y135+$Z135,$Y135+$Z135)</f>
        <v>850.40750000000003</v>
      </c>
      <c r="BG135" s="27">
        <f>IF($O135&gt;=BG$1,$S135+$Y135+$Z135,$Y135+$Z135)</f>
        <v>850.40750000000003</v>
      </c>
      <c r="BH135" s="27">
        <f>IF($O135&gt;=BH$1,$S135+$Y135+$Z135,$Y135+$Z135)</f>
        <v>850.40750000000003</v>
      </c>
      <c r="BI135" s="27">
        <f>IF($O135&gt;=BI$1,$S135+$Y135+$Z135,$Y135+$Z135)</f>
        <v>850.40750000000003</v>
      </c>
      <c r="BJ135" s="27">
        <f>IF($O135&gt;=BJ$1,$S135+$Y135+$Z135,$Y135+$Z135)</f>
        <v>850.40750000000003</v>
      </c>
      <c r="BK135" s="27">
        <f>IF($O135&gt;=BK$1,$S135+$Y135+$Z135,$Y135+$Z135)</f>
        <v>850.40750000000003</v>
      </c>
      <c r="BL135" s="27">
        <f>IF($O135&gt;=BL$1,$S135+$Y135+$Z135,$Y135+$Z135)</f>
        <v>850.40750000000003</v>
      </c>
      <c r="BM135" s="27">
        <f>IF($O135&gt;=BM$1,$S135+$Y135+$Z135,$Y135+$Z135)</f>
        <v>850.40750000000003</v>
      </c>
      <c r="BN135" s="27">
        <f>IF($O135&gt;=BN$1,$S135+$Y135+$Z135,$Y135+$Z135)</f>
        <v>850.40750000000003</v>
      </c>
      <c r="BO135" s="27">
        <f>IF($O135&gt;=BO$1,$S135+$Y135+$Z135,$Y135+$Z135)</f>
        <v>850.40750000000003</v>
      </c>
      <c r="BP135" s="27">
        <f>IF($O135&gt;=BP$1,$S135+$Y135+$Z135,$Y135+$Z135)</f>
        <v>850.40750000000003</v>
      </c>
      <c r="BQ135" s="27">
        <f>IF($O135&gt;=BQ$1,$S135+$Y135+$Z135,$Y135+$Z135)</f>
        <v>850.40750000000003</v>
      </c>
      <c r="BR135" s="27">
        <f>IF($O135&gt;=BR$1,$S135+$Y135+$Z135,$Y135+$Z135)</f>
        <v>850.40750000000003</v>
      </c>
      <c r="BS135" s="27">
        <f>IF($O135&gt;=BS$1,$S135+$Y135+$Z135,$Y135+$Z135)</f>
        <v>850.40750000000003</v>
      </c>
      <c r="BT135" s="27">
        <f>IF($O135&gt;=BT$1,$S135+$Y135+$Z135,$Y135+$Z135)</f>
        <v>850.40750000000003</v>
      </c>
      <c r="BU135" s="27">
        <f>IF($O135&gt;=BU$1,$S135+$Y135+$Z135,$Y135+$Z135)</f>
        <v>850.40750000000003</v>
      </c>
      <c r="BV135" s="27">
        <f>IF($O135&gt;=BV$1,$S135+$Y135+$Z135,$Y135+$Z135)</f>
        <v>850.40750000000003</v>
      </c>
      <c r="BW135" s="27">
        <f>IF($O135&gt;=BW$1,$S135+$Y135+$Z135,$Y135+$Z135)</f>
        <v>850.40750000000003</v>
      </c>
      <c r="BX135" s="27">
        <f>IF($O135&gt;=BX$1,$S135+$Y135+$Z135,$Y135+$Z135)</f>
        <v>850.40750000000003</v>
      </c>
      <c r="BY135" s="27">
        <f>IF($O135&gt;=BY$1,$S135+$Y135+$Z135,$Y135+$Z135)</f>
        <v>850.40750000000003</v>
      </c>
      <c r="BZ135" s="27">
        <f>IF($O135&gt;=BZ$1,$S135+$Y135+$Z135,$Y135+$Z135)</f>
        <v>850.40750000000003</v>
      </c>
      <c r="CA135" s="27">
        <f>IF($O135&gt;=CA$1,$S135+$Y135+$Z135,$Y135+$Z135)</f>
        <v>850.40750000000003</v>
      </c>
      <c r="CB135" s="27">
        <f>IF($O135&gt;=CB$1,$S135+$Y135+$Z135,$Y135+$Z135)</f>
        <v>850.40750000000003</v>
      </c>
      <c r="CC135" s="27">
        <f>IF($O135&gt;=CC$1,$S135+$Y135+$Z135,$Y135+$Z135)</f>
        <v>850.40750000000003</v>
      </c>
      <c r="CD135" s="27">
        <f>IF($O135&gt;=CD$1,$S135+$Y135+$Z135,$Y135+$Z135)</f>
        <v>850.40750000000003</v>
      </c>
      <c r="CE135" s="27">
        <f>IF($O135&gt;=CE$1,$S135+$Y135+$Z135,$Y135+$Z135)</f>
        <v>850.40750000000003</v>
      </c>
      <c r="CF135" s="27">
        <f>IF($O135&gt;=CF$1,$S135+$Y135+$Z135,$Y135+$Z135)</f>
        <v>850.40750000000003</v>
      </c>
      <c r="CG135" s="27">
        <f>IF($O135&gt;=CG$1,$S135+$Y135+$Z135,$Y135+$Z135)</f>
        <v>850.40750000000003</v>
      </c>
      <c r="CH135" s="27">
        <f>IF($O135&gt;=CH$1,$S135+$Y135+$Z135,$Y135+$Z135)</f>
        <v>850.40750000000003</v>
      </c>
      <c r="CI135" s="27">
        <f>IF($O135&gt;=CI$1,$S135+$Y135+$Z135,$Y135+$Z135)</f>
        <v>850.40750000000003</v>
      </c>
      <c r="CJ135" s="27">
        <f>IF($O135&gt;=CJ$1,$S135+$Y135+$Z135,$Y135+$Z135)</f>
        <v>850.40750000000003</v>
      </c>
      <c r="CK135" s="27">
        <f>IF($O135&gt;=CK$1,$S135+$Y135+$Z135,$Y135+$Z135)</f>
        <v>850.40750000000003</v>
      </c>
      <c r="CL135" s="27">
        <f>IF($O135&gt;=CL$1,$S135+$Y135+$Z135,$Y135+$Z135)</f>
        <v>850.40750000000003</v>
      </c>
      <c r="CM135" s="27">
        <f>IF($O135&gt;=CM$1,$S135+$Y135+$Z135,$Y135+$Z135)</f>
        <v>850.40750000000003</v>
      </c>
      <c r="CN135" s="27">
        <f>IF($O135&gt;=CN$1,$S135+$Y135,$Y135)</f>
        <v>450.40750000000003</v>
      </c>
      <c r="CO135" s="27">
        <f>IF($O135&gt;=CO$1,$S135+$Y135,$Y135)</f>
        <v>450.40750000000003</v>
      </c>
      <c r="CP135" s="27">
        <f>IF($O135&gt;=CP$1,$S135+$Y135,$Y135)</f>
        <v>450.40750000000003</v>
      </c>
      <c r="CQ135" s="27">
        <f>IF($O135&gt;=CQ$1,$S135+$Y135,$Y135)</f>
        <v>450.40750000000003</v>
      </c>
      <c r="CR135" s="27">
        <f>IF($O135&gt;=CR$1,$S135+$Y135,$Y135)</f>
        <v>450.40750000000003</v>
      </c>
      <c r="CS135" s="27">
        <f>IF($O135&gt;=CS$1,$S135+$Y135,$Y135)</f>
        <v>450.40750000000003</v>
      </c>
      <c r="CT135" s="27">
        <f>IF($O135&gt;=CT$1,$S135+$Y135,$Y135)</f>
        <v>450.40750000000003</v>
      </c>
      <c r="CU135" s="27">
        <f>IF($O135&gt;=CU$1,$S135+$Y135,$Y135)</f>
        <v>450.40750000000003</v>
      </c>
      <c r="CV135" s="27">
        <f>IF($O135&gt;=CV$1,$S135+$Y135,$Y135)</f>
        <v>450.40750000000003</v>
      </c>
      <c r="CW135" s="27">
        <f>IF($O135&gt;=CW$1,$S135+$Y135,$Y135)</f>
        <v>450.40750000000003</v>
      </c>
      <c r="CX135" s="27">
        <f>IF($O135&gt;=CX$1,$S135+$Y135,$Y135)</f>
        <v>450.40750000000003</v>
      </c>
      <c r="CY135" s="27">
        <f>IF($O135&gt;=CY$1,$S135+$Y135,$Y135)</f>
        <v>450.40750000000003</v>
      </c>
      <c r="CZ135" s="27">
        <f>IF($O135&gt;=CZ$1,$S135+$Y135,$Y135)</f>
        <v>450.40750000000003</v>
      </c>
      <c r="DA135" s="27">
        <f>IF($O135&gt;=DA$1,$S135+$Y135,$Y135)</f>
        <v>450.40750000000003</v>
      </c>
      <c r="DB135" s="27">
        <f>IF($O135&gt;=DB$1,$S135+$Y135,$Y135)</f>
        <v>450.40750000000003</v>
      </c>
      <c r="DC135" s="27">
        <f>IF($O135&gt;=DC$1,$S135+$Y135,$Y135)</f>
        <v>450.40750000000003</v>
      </c>
      <c r="DD135" s="27">
        <f>IF($O135&gt;=DD$1,$S135+$Y135,$Y135)</f>
        <v>450.40750000000003</v>
      </c>
      <c r="DE135" s="27">
        <f>IF($O135&gt;=DE$1,$S135+$Y135,$Y135)</f>
        <v>450.40750000000003</v>
      </c>
      <c r="DF135" s="27">
        <f>IF($O135&gt;=DF$1,$S135+$Y135,$Y135)</f>
        <v>450.40750000000003</v>
      </c>
      <c r="DG135" s="27">
        <f>IF($O135&gt;=DG$1,$S135+$Y135,$Y135)</f>
        <v>450.40750000000003</v>
      </c>
      <c r="DH135" s="27">
        <f>IF($O135&gt;=DH$1,$S135+$Y135,$Y135)</f>
        <v>450.40750000000003</v>
      </c>
      <c r="DI135" s="27">
        <f>IF($O135&gt;=DI$1,$S135+$Y135,$Y135)</f>
        <v>450.40750000000003</v>
      </c>
      <c r="DJ135" s="27">
        <f>IF($O135&gt;=DJ$1,$S135+$Y135,$Y135)</f>
        <v>450.40750000000003</v>
      </c>
      <c r="DK135" s="27">
        <f>IF($O135&gt;=DK$1,$S135+$Y135,$Y135)</f>
        <v>450.40750000000003</v>
      </c>
      <c r="DL135" s="27">
        <f>IF($O135&gt;=DL$1,$S135+$Y135,$Y135)</f>
        <v>450.40750000000003</v>
      </c>
      <c r="DM135" s="27">
        <f>IF($O135&gt;=DM$1,$S135+$Y135,$Y135)</f>
        <v>450.40750000000003</v>
      </c>
      <c r="DN135" s="27">
        <f>IF($O135&gt;=DN$1,$S135+$Y135,$Y135)</f>
        <v>450.40750000000003</v>
      </c>
      <c r="DO135" s="27">
        <f>IF($O135&gt;=DO$1,$S135+$Y135,$Y135)</f>
        <v>450.40750000000003</v>
      </c>
      <c r="DP135" s="27">
        <f>IF($O135&gt;=DP$1,$S135+$Y135,$Y135)</f>
        <v>450.40750000000003</v>
      </c>
      <c r="DQ135" s="27">
        <f>IF($O135&gt;=DQ$1,$S135+$Y135,$Y135)</f>
        <v>450.40750000000003</v>
      </c>
      <c r="DR135" s="27">
        <f>IF($O135&gt;=DR$1,$S135+$Y135,$Y135)</f>
        <v>450.40750000000003</v>
      </c>
      <c r="DS135" s="27">
        <f>IF($O135&gt;=DS$1,$S135+$Y135,$Y135)</f>
        <v>450.40750000000003</v>
      </c>
      <c r="DT135" s="27">
        <f>IF($O135&gt;=DT$1,$S135+$Y135,$Y135)</f>
        <v>450.40750000000003</v>
      </c>
      <c r="DU135" s="27">
        <f>IF($O135&gt;=DU$1,$S135+$Y135,$Y135)</f>
        <v>450.40750000000003</v>
      </c>
      <c r="DV135" s="27">
        <f>IF($O135&gt;=DV$1,$S135+$Y135,$Y135)</f>
        <v>450.40750000000003</v>
      </c>
      <c r="DW135" s="27">
        <f>IF($O135&gt;=DW$1,$S135+$Y135,$Y135)</f>
        <v>450.40750000000003</v>
      </c>
      <c r="DX135" s="27">
        <f>IF($O135&gt;=DX$1,$S135+$Y135,$Y135)</f>
        <v>450.40750000000003</v>
      </c>
      <c r="DY135" s="27">
        <f>IF($O135&gt;=DY$1,$S135+$Y135,$Y135)</f>
        <v>450.40750000000003</v>
      </c>
      <c r="DZ135" s="27">
        <f>IF($O135&gt;=DZ$1,$S135+$Y135,$Y135)</f>
        <v>450.40750000000003</v>
      </c>
      <c r="EA135" s="27">
        <f>IF($O135&gt;=EA$1,$S135+$Y135,$Y135)</f>
        <v>450.40750000000003</v>
      </c>
      <c r="EB135" s="27">
        <f>IF($O135&gt;=EB$1,$S135+$Y135,$Y135)</f>
        <v>450.40750000000003</v>
      </c>
      <c r="EC135" s="27">
        <f>IF($O135&gt;=EC$1,$S135+$Y135,$Y135)</f>
        <v>450.40750000000003</v>
      </c>
      <c r="ED135" s="27">
        <f>IF($O135&gt;=ED$1,$S135+$Y135,$Y135)</f>
        <v>450.40750000000003</v>
      </c>
      <c r="EE135" s="27">
        <f>IF($O135&gt;=EE$1,$S135+$Y135,$Y135)</f>
        <v>450.40750000000003</v>
      </c>
      <c r="EF135" s="27">
        <f>IF($O135&gt;=EF$1,$S135+$Y135,$Y135)</f>
        <v>450.40750000000003</v>
      </c>
      <c r="EG135" s="27">
        <f>IF($O135&gt;=EG$1,$S135+$Y135,$Y135)</f>
        <v>450.40750000000003</v>
      </c>
      <c r="EH135" s="27">
        <f>IF($O135&gt;=EH$1,$S135+$Y135,$Y135)</f>
        <v>450.40750000000003</v>
      </c>
      <c r="EI135" s="27">
        <f>IF($O135&gt;=EI$1,$S135+$Y135,$Y135)</f>
        <v>450.40750000000003</v>
      </c>
      <c r="EJ135" s="27">
        <f>IF($O135&gt;=EJ$1,$S135+$Y135,$Y135)</f>
        <v>450.40750000000003</v>
      </c>
      <c r="EK135" s="27">
        <f>IF($O135&gt;=EK$1,$S135+$Y135,$Y135)</f>
        <v>450.40750000000003</v>
      </c>
      <c r="EL135" s="27">
        <f>IF($O135&gt;=EL$1,$S135+$Y135,$Y135)</f>
        <v>450.40750000000003</v>
      </c>
      <c r="EM135" s="27">
        <f>IF($O135&gt;=EM$1,$S135+$Y135,$Y135)</f>
        <v>450.40750000000003</v>
      </c>
      <c r="EN135" s="27">
        <f>IF($O135&gt;=EN$1,$S135+$Y135,$Y135)</f>
        <v>450.40750000000003</v>
      </c>
      <c r="EO135" s="27">
        <f>IF($O135&gt;=EO$1,$S135+$Y135,$Y135)</f>
        <v>450.40750000000003</v>
      </c>
      <c r="EP135" s="27">
        <f>IF($O135&gt;=EP$1,$S135+$Y135,$Y135)</f>
        <v>450.40750000000003</v>
      </c>
      <c r="EQ135" s="27">
        <f>IF($O135&gt;=EQ$1,$S135+$Y135,$Y135)</f>
        <v>450.40750000000003</v>
      </c>
      <c r="ER135" s="27">
        <f>IF($O135&gt;=ER$1,$S135+$Y135,$Y135)</f>
        <v>450.40750000000003</v>
      </c>
      <c r="ES135" s="27">
        <f>IF($O135&gt;=ES$1,$S135+$Y135,$Y135)</f>
        <v>450.40750000000003</v>
      </c>
      <c r="ET135" s="27">
        <f>IF($O135&gt;=ET$1,$S135+$Y135,$Y135)</f>
        <v>450.40750000000003</v>
      </c>
      <c r="EU135" s="27">
        <f>IF($O135&gt;=EU$1,$S135+$Y135,$Y135)</f>
        <v>450.40750000000003</v>
      </c>
      <c r="EV135" s="27">
        <f>IF($O135&gt;=EV$1,$S135,0)</f>
        <v>450.40750000000003</v>
      </c>
      <c r="EW135" s="27">
        <f>IF($O135&gt;=EW$1,$S135,0)</f>
        <v>450.40750000000003</v>
      </c>
      <c r="EX135" s="27">
        <f>IF($O135&gt;=EX$1,$S135,0)</f>
        <v>450.40750000000003</v>
      </c>
      <c r="EY135" s="27">
        <f>IF($O135&gt;=EY$1,$S135,0)</f>
        <v>450.40750000000003</v>
      </c>
      <c r="EZ135" s="27">
        <f>IF($O135&gt;=EZ$1,$S135,0)</f>
        <v>450.40750000000003</v>
      </c>
      <c r="FA135" s="27">
        <f>IF($O135&gt;=FA$1,$S135,0)</f>
        <v>450.40750000000003</v>
      </c>
      <c r="FB135" s="27">
        <f>IF($O135&gt;=FB$1,$S135,0)</f>
        <v>450.40750000000003</v>
      </c>
      <c r="FC135" s="27">
        <f>IF($O135&gt;=FC$1,$S135,0)</f>
        <v>450.40750000000003</v>
      </c>
      <c r="FD135" s="27">
        <f>IF($O135&gt;=FD$1,$S135,0)</f>
        <v>450.40750000000003</v>
      </c>
      <c r="FE135" s="27">
        <f>IF($O135&gt;=FE$1,$S135,0)</f>
        <v>450.40750000000003</v>
      </c>
      <c r="FF135" s="27">
        <f>IF($O135&gt;=FF$1,$S135,0)</f>
        <v>450.40750000000003</v>
      </c>
      <c r="FG135" s="27">
        <f>IF($O135&gt;=FG$1,$S135,0)</f>
        <v>450.40750000000003</v>
      </c>
      <c r="FH135" s="27">
        <f>IF($O135&gt;=FH$1,$S135,0)</f>
        <v>450.40750000000003</v>
      </c>
      <c r="FI135" s="27">
        <f>IF($O135&gt;=FI$1,$S135,0)</f>
        <v>450.40750000000003</v>
      </c>
      <c r="FJ135" s="27">
        <f>IF($O135&gt;=FJ$1,$S135,0)</f>
        <v>450.40750000000003</v>
      </c>
      <c r="FK135" s="27">
        <f>IF($O135&gt;=FK$1,$S135,0)</f>
        <v>450.40750000000003</v>
      </c>
      <c r="FL135" s="27">
        <f>IF($O135&gt;=FL$1,$S135,0)</f>
        <v>450.40750000000003</v>
      </c>
      <c r="FM135" s="27">
        <f>IF($O135&gt;=FM$1,$S135,0)</f>
        <v>450.40750000000003</v>
      </c>
      <c r="FN135" s="27">
        <f>IF($O135&gt;=FN$1,$S135,0)</f>
        <v>450.40750000000003</v>
      </c>
      <c r="FO135" s="27">
        <f>IF($O135&gt;=FO$1,$S135,0)</f>
        <v>450.40750000000003</v>
      </c>
      <c r="FP135" s="27">
        <f>IF($O135&gt;=FP$1,$S135,0)</f>
        <v>450.40750000000003</v>
      </c>
      <c r="FQ135" s="27">
        <f>IF($O135&gt;=FQ$1,$S135,0)</f>
        <v>450.40750000000003</v>
      </c>
      <c r="FR135" s="27">
        <f>IF($O135&gt;=FR$1,$S135,0)</f>
        <v>450.40750000000003</v>
      </c>
      <c r="FS135" s="27">
        <f>IF($O135&gt;=FS$1,$S135,0)</f>
        <v>450.40750000000003</v>
      </c>
      <c r="FT135" s="27">
        <f>IF($O135&gt;=FT$1,$S135,0)</f>
        <v>450.40750000000003</v>
      </c>
      <c r="FU135" s="27">
        <f>IF($O135&gt;=FU$1,$S135,0)</f>
        <v>450.40750000000003</v>
      </c>
      <c r="FV135" s="27">
        <f>IF($O135&gt;=FV$1,$S135,0)</f>
        <v>450.40750000000003</v>
      </c>
      <c r="FW135" s="27">
        <f>IF($O135&gt;=FW$1,$S135,0)</f>
        <v>450.40750000000003</v>
      </c>
      <c r="FX135" s="27">
        <f>IF($O135&gt;=FX$1,$S135,0)</f>
        <v>450.40750000000003</v>
      </c>
      <c r="FY135" s="27">
        <f>IF($O135&gt;=FY$1,$S135,0)</f>
        <v>450.40750000000003</v>
      </c>
      <c r="FZ135" s="27">
        <f>IF($O135&gt;=FZ$1,$S135,0)</f>
        <v>0</v>
      </c>
      <c r="GA135" s="27">
        <f>IF($O135&gt;=GA$1,$S135,0)</f>
        <v>0</v>
      </c>
      <c r="GB135" s="27">
        <f>IF($O135&gt;=GB$1,$S135,0)</f>
        <v>0</v>
      </c>
      <c r="GC135" s="27">
        <f>IF($O135&gt;=GC$1,$S135,0)</f>
        <v>0</v>
      </c>
      <c r="GD135" s="27">
        <f>IF($O135&gt;=GD$1,$S135,0)</f>
        <v>0</v>
      </c>
      <c r="GE135" s="27">
        <f>IF($O135&gt;=GE$1,$S135,0)</f>
        <v>0</v>
      </c>
      <c r="GF135" s="27">
        <f>IF($O135&gt;=GF$1,$S135,0)</f>
        <v>0</v>
      </c>
      <c r="GG135" s="27">
        <f>IF($O135&gt;=GG$1,$S135,0)</f>
        <v>0</v>
      </c>
      <c r="GH135" s="27">
        <f>IF($O135&gt;=GH$1,$S135,0)</f>
        <v>0</v>
      </c>
      <c r="GI135" s="27">
        <f>IF($O135&gt;=GI$1,$S135,0)</f>
        <v>0</v>
      </c>
      <c r="GJ135" s="27">
        <f>IF($O135&gt;=GJ$1,$S135,0)</f>
        <v>0</v>
      </c>
      <c r="GK135" s="27">
        <f>IF($O135&gt;=GK$1,$S135,0)</f>
        <v>0</v>
      </c>
      <c r="GL135" s="27">
        <f>IF($O135&gt;=GL$1,$S135,0)</f>
        <v>0</v>
      </c>
      <c r="GM135" s="27">
        <f>IF($O135&gt;=GM$1,$S135,0)</f>
        <v>0</v>
      </c>
      <c r="GN135" s="27">
        <f>IF($O135&gt;=GN$1,$S135,0)</f>
        <v>0</v>
      </c>
      <c r="GO135" s="27">
        <f>IF($O135&gt;=GO$1,$S135,0)</f>
        <v>0</v>
      </c>
      <c r="GP135" s="27">
        <f>IF($O135&gt;=GP$1,$S135,0)</f>
        <v>0</v>
      </c>
      <c r="GQ135" s="27">
        <f>IF($O135&gt;=GQ$1,$S135,0)</f>
        <v>0</v>
      </c>
      <c r="GR135" s="27">
        <f>IF($O135&gt;=GR$1,$S135,0)</f>
        <v>0</v>
      </c>
      <c r="GS135" s="27">
        <f>IF($O135&gt;=GS$1,$S135,0)</f>
        <v>0</v>
      </c>
      <c r="GT135" s="27">
        <f>IF($O135&gt;=GT$1,$S135,0)</f>
        <v>0</v>
      </c>
      <c r="GU135" s="27">
        <f>IF($O135&gt;=GU$1,$S135,0)</f>
        <v>0</v>
      </c>
      <c r="GV135" s="27">
        <f>IF($O135&gt;=GV$1,$S135,0)</f>
        <v>0</v>
      </c>
      <c r="GW135" s="27">
        <f>IF($O135&gt;=GW$1,$S135,0)</f>
        <v>0</v>
      </c>
      <c r="GX135" s="27">
        <f>IF($O135&gt;=GX$1,$S135,0)</f>
        <v>0</v>
      </c>
      <c r="GY135" s="27">
        <f>IF($O135&gt;=GY$1,$S135,0)</f>
        <v>0</v>
      </c>
      <c r="GZ135" s="27">
        <f>IF($O135&gt;=GZ$1,$S135,0)</f>
        <v>0</v>
      </c>
      <c r="HA135" s="27">
        <f>IF($O135&gt;=HA$1,$S135,0)</f>
        <v>0</v>
      </c>
      <c r="HB135" s="27">
        <f>IF($O135&gt;=HB$1,$S135,0)</f>
        <v>0</v>
      </c>
      <c r="HC135" s="27">
        <f>IF($O135&gt;=HC$1,$S135,0)</f>
        <v>0</v>
      </c>
    </row>
    <row r="136" spans="1:211">
      <c r="A136" s="3">
        <v>36323</v>
      </c>
      <c r="B136" s="3" t="s">
        <v>326</v>
      </c>
      <c r="C136" s="3" t="s">
        <v>18</v>
      </c>
      <c r="D136" s="3">
        <v>50</v>
      </c>
      <c r="E136" s="4">
        <v>32672</v>
      </c>
      <c r="F136" s="5">
        <v>29.038356164383561</v>
      </c>
      <c r="G136" s="3" t="s">
        <v>99</v>
      </c>
      <c r="H136" s="4">
        <v>24848</v>
      </c>
      <c r="I136" s="9" t="s">
        <v>832</v>
      </c>
      <c r="J136" s="5">
        <v>1758.14</v>
      </c>
      <c r="K136" s="31">
        <v>310</v>
      </c>
      <c r="L136" s="32">
        <v>29</v>
      </c>
      <c r="M136" s="33">
        <f>VLOOKUP(L136,FIND,3,TRUE)</f>
        <v>1.5</v>
      </c>
      <c r="N136" s="32">
        <f>IF(L136&gt;30,180,VLOOKUP(L136,TEMPO,2,FALSE))</f>
        <v>174</v>
      </c>
      <c r="O136" s="32">
        <f>IF(R136&gt;0,4,N136)</f>
        <v>174</v>
      </c>
      <c r="P136" s="96">
        <f>J136*M136*L136</f>
        <v>76479.09</v>
      </c>
      <c r="Q136" s="96">
        <f>10934.45*2</f>
        <v>21868.9</v>
      </c>
      <c r="R136" s="96">
        <f>IF(P136&lt;=Q136,P136/4,0)</f>
        <v>0</v>
      </c>
      <c r="S136" s="5">
        <f>IF(P136&gt;=Q136,P136/N136,0)</f>
        <v>439.53499999999997</v>
      </c>
      <c r="T136" s="3"/>
      <c r="U136" s="3">
        <f>IF(T136="",1,0)</f>
        <v>1</v>
      </c>
      <c r="V136" s="3">
        <v>27</v>
      </c>
      <c r="W136" s="5">
        <v>0</v>
      </c>
      <c r="X136" s="5">
        <v>203.3</v>
      </c>
      <c r="Y136" s="5">
        <f>X136*W136</f>
        <v>0</v>
      </c>
      <c r="Z136" s="5">
        <v>400</v>
      </c>
      <c r="AA136" s="5">
        <f>S136+Y136+Z136</f>
        <v>839.53499999999997</v>
      </c>
      <c r="AB136" s="39">
        <f>(J136/12+J136/12*1.3333333333+450/12+J136/30*6/12+J136)*1.3+Y136+Z136+153.9</f>
        <v>3370.743755549207</v>
      </c>
      <c r="AC136" s="39" t="s">
        <v>18</v>
      </c>
      <c r="AD136" s="39">
        <f>J136*1.3+400+153.9</f>
        <v>2839.4820000000004</v>
      </c>
      <c r="AE136" s="39">
        <f>SUMIFS('CUSTO MENSAL FUNC NOVO'!H:H,'CUSTO MENSAL FUNC NOVO'!A:A,'VALORES MENSAIS'!AC136)</f>
        <v>1902.2210000000002</v>
      </c>
      <c r="AF136" s="27">
        <f>IF($R136&gt;0,$R136,$S136)+$Y136+$Z136</f>
        <v>839.53499999999997</v>
      </c>
      <c r="AG136" s="27">
        <f>IF($R136&gt;0,$R136,$S136)+$Y136+$Z136</f>
        <v>839.53499999999997</v>
      </c>
      <c r="AH136" s="27">
        <f>IF($R136&gt;0,$R136,$S136)+$Y136+$Z136</f>
        <v>839.53499999999997</v>
      </c>
      <c r="AI136" s="27">
        <f>IF($R136&gt;0,$R136,$S136)+$Y136+$Z136</f>
        <v>839.53499999999997</v>
      </c>
      <c r="AJ136" s="27">
        <f>IF($O136&gt;=AJ$1,$S136+$Y136+$Z136,$Y136+$Z136)</f>
        <v>839.53499999999997</v>
      </c>
      <c r="AK136" s="27">
        <f>IF($O136&gt;=AK$1,$S136+$Y136+$Z136,$Y136+$Z136)</f>
        <v>839.53499999999997</v>
      </c>
      <c r="AL136" s="27">
        <f>IF($O136&gt;=AL$1,$S136+$Y136+$Z136,$Y136+$Z136)</f>
        <v>839.53499999999997</v>
      </c>
      <c r="AM136" s="27">
        <f>IF($O136&gt;=AM$1,$S136+$Y136+$Z136,$Y136+$Z136)</f>
        <v>839.53499999999997</v>
      </c>
      <c r="AN136" s="27">
        <f>IF($O136&gt;=AN$1,$S136+$Y136+$Z136,$Y136+$Z136)</f>
        <v>839.53499999999997</v>
      </c>
      <c r="AO136" s="27">
        <f>IF($O136&gt;=AO$1,$S136+$Y136+$Z136,$Y136+$Z136)</f>
        <v>839.53499999999997</v>
      </c>
      <c r="AP136" s="27">
        <f>IF($O136&gt;=AP$1,$S136+$Y136+$Z136,$Y136+$Z136)</f>
        <v>839.53499999999997</v>
      </c>
      <c r="AQ136" s="27">
        <f>IF($O136&gt;=AQ$1,$S136+$Y136+$Z136,$Y136+$Z136)</f>
        <v>839.53499999999997</v>
      </c>
      <c r="AR136" s="27">
        <f>IF($O136&gt;=AR$1,$S136+$Y136+$Z136,$Y136+$Z136)</f>
        <v>839.53499999999997</v>
      </c>
      <c r="AS136" s="27">
        <f>IF($O136&gt;=AS$1,$S136+$Y136+$Z136,$Y136+$Z136)</f>
        <v>839.53499999999997</v>
      </c>
      <c r="AT136" s="27">
        <f>IF($O136&gt;=AT$1,$S136+$Y136+$Z136,$Y136+$Z136)</f>
        <v>839.53499999999997</v>
      </c>
      <c r="AU136" s="27">
        <f>IF($O136&gt;=AU$1,$S136+$Y136+$Z136,$Y136+$Z136)</f>
        <v>839.53499999999997</v>
      </c>
      <c r="AV136" s="27">
        <f>IF($O136&gt;=AV$1,$S136+$Y136+$Z136,$Y136+$Z136)</f>
        <v>839.53499999999997</v>
      </c>
      <c r="AW136" s="27">
        <f>IF($O136&gt;=AW$1,$S136+$Y136+$Z136,$Y136+$Z136)</f>
        <v>839.53499999999997</v>
      </c>
      <c r="AX136" s="27">
        <f>IF($O136&gt;=AX$1,$S136+$Y136+$Z136,$Y136+$Z136)</f>
        <v>839.53499999999997</v>
      </c>
      <c r="AY136" s="27">
        <f>IF($O136&gt;=AY$1,$S136+$Y136+$Z136,$Y136+$Z136)</f>
        <v>839.53499999999997</v>
      </c>
      <c r="AZ136" s="27">
        <f>IF($O136&gt;=AZ$1,$S136+$Y136+$Z136,$Y136+$Z136)</f>
        <v>839.53499999999997</v>
      </c>
      <c r="BA136" s="27">
        <f>IF($O136&gt;=BA$1,$S136+$Y136+$Z136,$Y136+$Z136)</f>
        <v>839.53499999999997</v>
      </c>
      <c r="BB136" s="27">
        <f>IF($O136&gt;=BB$1,$S136+$Y136+$Z136,$Y136+$Z136)</f>
        <v>839.53499999999997</v>
      </c>
      <c r="BC136" s="27">
        <f>IF($O136&gt;=BC$1,$S136+$Y136+$Z136,$Y136+$Z136)</f>
        <v>839.53499999999997</v>
      </c>
      <c r="BD136" s="27">
        <f>IF($O136&gt;=BD$1,$S136+$Y136+$Z136,$Y136+$Z136)</f>
        <v>839.53499999999997</v>
      </c>
      <c r="BE136" s="27">
        <f>IF($O136&gt;=BE$1,$S136+$Y136+$Z136,$Y136+$Z136)</f>
        <v>839.53499999999997</v>
      </c>
      <c r="BF136" s="27">
        <f>IF($O136&gt;=BF$1,$S136+$Y136+$Z136,$Y136+$Z136)</f>
        <v>839.53499999999997</v>
      </c>
      <c r="BG136" s="27">
        <f>IF($O136&gt;=BG$1,$S136+$Y136+$Z136,$Y136+$Z136)</f>
        <v>839.53499999999997</v>
      </c>
      <c r="BH136" s="27">
        <f>IF($O136&gt;=BH$1,$S136+$Y136+$Z136,$Y136+$Z136)</f>
        <v>839.53499999999997</v>
      </c>
      <c r="BI136" s="27">
        <f>IF($O136&gt;=BI$1,$S136+$Y136+$Z136,$Y136+$Z136)</f>
        <v>839.53499999999997</v>
      </c>
      <c r="BJ136" s="27">
        <f>IF($O136&gt;=BJ$1,$S136+$Y136+$Z136,$Y136+$Z136)</f>
        <v>839.53499999999997</v>
      </c>
      <c r="BK136" s="27">
        <f>IF($O136&gt;=BK$1,$S136+$Y136+$Z136,$Y136+$Z136)</f>
        <v>839.53499999999997</v>
      </c>
      <c r="BL136" s="27">
        <f>IF($O136&gt;=BL$1,$S136+$Y136+$Z136,$Y136+$Z136)</f>
        <v>839.53499999999997</v>
      </c>
      <c r="BM136" s="27">
        <f>IF($O136&gt;=BM$1,$S136+$Y136+$Z136,$Y136+$Z136)</f>
        <v>839.53499999999997</v>
      </c>
      <c r="BN136" s="27">
        <f>IF($O136&gt;=BN$1,$S136+$Y136+$Z136,$Y136+$Z136)</f>
        <v>839.53499999999997</v>
      </c>
      <c r="BO136" s="27">
        <f>IF($O136&gt;=BO$1,$S136+$Y136+$Z136,$Y136+$Z136)</f>
        <v>839.53499999999997</v>
      </c>
      <c r="BP136" s="27">
        <f>IF($O136&gt;=BP$1,$S136+$Y136+$Z136,$Y136+$Z136)</f>
        <v>839.53499999999997</v>
      </c>
      <c r="BQ136" s="27">
        <f>IF($O136&gt;=BQ$1,$S136+$Y136+$Z136,$Y136+$Z136)</f>
        <v>839.53499999999997</v>
      </c>
      <c r="BR136" s="27">
        <f>IF($O136&gt;=BR$1,$S136+$Y136+$Z136,$Y136+$Z136)</f>
        <v>839.53499999999997</v>
      </c>
      <c r="BS136" s="27">
        <f>IF($O136&gt;=BS$1,$S136+$Y136+$Z136,$Y136+$Z136)</f>
        <v>839.53499999999997</v>
      </c>
      <c r="BT136" s="27">
        <f>IF($O136&gt;=BT$1,$S136+$Y136+$Z136,$Y136+$Z136)</f>
        <v>839.53499999999997</v>
      </c>
      <c r="BU136" s="27">
        <f>IF($O136&gt;=BU$1,$S136+$Y136+$Z136,$Y136+$Z136)</f>
        <v>839.53499999999997</v>
      </c>
      <c r="BV136" s="27">
        <f>IF($O136&gt;=BV$1,$S136+$Y136+$Z136,$Y136+$Z136)</f>
        <v>839.53499999999997</v>
      </c>
      <c r="BW136" s="27">
        <f>IF($O136&gt;=BW$1,$S136+$Y136+$Z136,$Y136+$Z136)</f>
        <v>839.53499999999997</v>
      </c>
      <c r="BX136" s="27">
        <f>IF($O136&gt;=BX$1,$S136+$Y136+$Z136,$Y136+$Z136)</f>
        <v>839.53499999999997</v>
      </c>
      <c r="BY136" s="27">
        <f>IF($O136&gt;=BY$1,$S136+$Y136+$Z136,$Y136+$Z136)</f>
        <v>839.53499999999997</v>
      </c>
      <c r="BZ136" s="27">
        <f>IF($O136&gt;=BZ$1,$S136+$Y136+$Z136,$Y136+$Z136)</f>
        <v>839.53499999999997</v>
      </c>
      <c r="CA136" s="27">
        <f>IF($O136&gt;=CA$1,$S136+$Y136+$Z136,$Y136+$Z136)</f>
        <v>839.53499999999997</v>
      </c>
      <c r="CB136" s="27">
        <f>IF($O136&gt;=CB$1,$S136+$Y136+$Z136,$Y136+$Z136)</f>
        <v>839.53499999999997</v>
      </c>
      <c r="CC136" s="27">
        <f>IF($O136&gt;=CC$1,$S136+$Y136+$Z136,$Y136+$Z136)</f>
        <v>839.53499999999997</v>
      </c>
      <c r="CD136" s="27">
        <f>IF($O136&gt;=CD$1,$S136+$Y136+$Z136,$Y136+$Z136)</f>
        <v>839.53499999999997</v>
      </c>
      <c r="CE136" s="27">
        <f>IF($O136&gt;=CE$1,$S136+$Y136+$Z136,$Y136+$Z136)</f>
        <v>839.53499999999997</v>
      </c>
      <c r="CF136" s="27">
        <f>IF($O136&gt;=CF$1,$S136+$Y136+$Z136,$Y136+$Z136)</f>
        <v>839.53499999999997</v>
      </c>
      <c r="CG136" s="27">
        <f>IF($O136&gt;=CG$1,$S136+$Y136+$Z136,$Y136+$Z136)</f>
        <v>839.53499999999997</v>
      </c>
      <c r="CH136" s="27">
        <f>IF($O136&gt;=CH$1,$S136+$Y136+$Z136,$Y136+$Z136)</f>
        <v>839.53499999999997</v>
      </c>
      <c r="CI136" s="27">
        <f>IF($O136&gt;=CI$1,$S136+$Y136+$Z136,$Y136+$Z136)</f>
        <v>839.53499999999997</v>
      </c>
      <c r="CJ136" s="27">
        <f>IF($O136&gt;=CJ$1,$S136+$Y136+$Z136,$Y136+$Z136)</f>
        <v>839.53499999999997</v>
      </c>
      <c r="CK136" s="27">
        <f>IF($O136&gt;=CK$1,$S136+$Y136+$Z136,$Y136+$Z136)</f>
        <v>839.53499999999997</v>
      </c>
      <c r="CL136" s="27">
        <f>IF($O136&gt;=CL$1,$S136+$Y136+$Z136,$Y136+$Z136)</f>
        <v>839.53499999999997</v>
      </c>
      <c r="CM136" s="27">
        <f>IF($O136&gt;=CM$1,$S136+$Y136+$Z136,$Y136+$Z136)</f>
        <v>839.53499999999997</v>
      </c>
      <c r="CN136" s="27">
        <f>IF($O136&gt;=CN$1,$S136+$Y136,$Y136)</f>
        <v>439.53499999999997</v>
      </c>
      <c r="CO136" s="27">
        <f>IF($O136&gt;=CO$1,$S136+$Y136,$Y136)</f>
        <v>439.53499999999997</v>
      </c>
      <c r="CP136" s="27">
        <f>IF($O136&gt;=CP$1,$S136+$Y136,$Y136)</f>
        <v>439.53499999999997</v>
      </c>
      <c r="CQ136" s="27">
        <f>IF($O136&gt;=CQ$1,$S136+$Y136,$Y136)</f>
        <v>439.53499999999997</v>
      </c>
      <c r="CR136" s="27">
        <f>IF($O136&gt;=CR$1,$S136+$Y136,$Y136)</f>
        <v>439.53499999999997</v>
      </c>
      <c r="CS136" s="27">
        <f>IF($O136&gt;=CS$1,$S136+$Y136,$Y136)</f>
        <v>439.53499999999997</v>
      </c>
      <c r="CT136" s="27">
        <f>IF($O136&gt;=CT$1,$S136+$Y136,$Y136)</f>
        <v>439.53499999999997</v>
      </c>
      <c r="CU136" s="27">
        <f>IF($O136&gt;=CU$1,$S136+$Y136,$Y136)</f>
        <v>439.53499999999997</v>
      </c>
      <c r="CV136" s="27">
        <f>IF($O136&gt;=CV$1,$S136+$Y136,$Y136)</f>
        <v>439.53499999999997</v>
      </c>
      <c r="CW136" s="27">
        <f>IF($O136&gt;=CW$1,$S136+$Y136,$Y136)</f>
        <v>439.53499999999997</v>
      </c>
      <c r="CX136" s="27">
        <f>IF($O136&gt;=CX$1,$S136+$Y136,$Y136)</f>
        <v>439.53499999999997</v>
      </c>
      <c r="CY136" s="27">
        <f>IF($O136&gt;=CY$1,$S136+$Y136,$Y136)</f>
        <v>439.53499999999997</v>
      </c>
      <c r="CZ136" s="27">
        <f>IF($O136&gt;=CZ$1,$S136+$Y136,$Y136)</f>
        <v>439.53499999999997</v>
      </c>
      <c r="DA136" s="27">
        <f>IF($O136&gt;=DA$1,$S136+$Y136,$Y136)</f>
        <v>439.53499999999997</v>
      </c>
      <c r="DB136" s="27">
        <f>IF($O136&gt;=DB$1,$S136+$Y136,$Y136)</f>
        <v>439.53499999999997</v>
      </c>
      <c r="DC136" s="27">
        <f>IF($O136&gt;=DC$1,$S136+$Y136,$Y136)</f>
        <v>439.53499999999997</v>
      </c>
      <c r="DD136" s="27">
        <f>IF($O136&gt;=DD$1,$S136+$Y136,$Y136)</f>
        <v>439.53499999999997</v>
      </c>
      <c r="DE136" s="27">
        <f>IF($O136&gt;=DE$1,$S136+$Y136,$Y136)</f>
        <v>439.53499999999997</v>
      </c>
      <c r="DF136" s="27">
        <f>IF($O136&gt;=DF$1,$S136+$Y136,$Y136)</f>
        <v>439.53499999999997</v>
      </c>
      <c r="DG136" s="27">
        <f>IF($O136&gt;=DG$1,$S136+$Y136,$Y136)</f>
        <v>439.53499999999997</v>
      </c>
      <c r="DH136" s="27">
        <f>IF($O136&gt;=DH$1,$S136+$Y136,$Y136)</f>
        <v>439.53499999999997</v>
      </c>
      <c r="DI136" s="27">
        <f>IF($O136&gt;=DI$1,$S136+$Y136,$Y136)</f>
        <v>439.53499999999997</v>
      </c>
      <c r="DJ136" s="27">
        <f>IF($O136&gt;=DJ$1,$S136+$Y136,$Y136)</f>
        <v>439.53499999999997</v>
      </c>
      <c r="DK136" s="27">
        <f>IF($O136&gt;=DK$1,$S136+$Y136,$Y136)</f>
        <v>439.53499999999997</v>
      </c>
      <c r="DL136" s="27">
        <f>IF($O136&gt;=DL$1,$S136+$Y136,$Y136)</f>
        <v>439.53499999999997</v>
      </c>
      <c r="DM136" s="27">
        <f>IF($O136&gt;=DM$1,$S136+$Y136,$Y136)</f>
        <v>439.53499999999997</v>
      </c>
      <c r="DN136" s="27">
        <f>IF($O136&gt;=DN$1,$S136+$Y136,$Y136)</f>
        <v>439.53499999999997</v>
      </c>
      <c r="DO136" s="27">
        <f>IF($O136&gt;=DO$1,$S136+$Y136,$Y136)</f>
        <v>439.53499999999997</v>
      </c>
      <c r="DP136" s="27">
        <f>IF($O136&gt;=DP$1,$S136+$Y136,$Y136)</f>
        <v>439.53499999999997</v>
      </c>
      <c r="DQ136" s="27">
        <f>IF($O136&gt;=DQ$1,$S136+$Y136,$Y136)</f>
        <v>439.53499999999997</v>
      </c>
      <c r="DR136" s="27">
        <f>IF($O136&gt;=DR$1,$S136+$Y136,$Y136)</f>
        <v>439.53499999999997</v>
      </c>
      <c r="DS136" s="27">
        <f>IF($O136&gt;=DS$1,$S136+$Y136,$Y136)</f>
        <v>439.53499999999997</v>
      </c>
      <c r="DT136" s="27">
        <f>IF($O136&gt;=DT$1,$S136+$Y136,$Y136)</f>
        <v>439.53499999999997</v>
      </c>
      <c r="DU136" s="27">
        <f>IF($O136&gt;=DU$1,$S136+$Y136,$Y136)</f>
        <v>439.53499999999997</v>
      </c>
      <c r="DV136" s="27">
        <f>IF($O136&gt;=DV$1,$S136+$Y136,$Y136)</f>
        <v>439.53499999999997</v>
      </c>
      <c r="DW136" s="27">
        <f>IF($O136&gt;=DW$1,$S136+$Y136,$Y136)</f>
        <v>439.53499999999997</v>
      </c>
      <c r="DX136" s="27">
        <f>IF($O136&gt;=DX$1,$S136+$Y136,$Y136)</f>
        <v>439.53499999999997</v>
      </c>
      <c r="DY136" s="27">
        <f>IF($O136&gt;=DY$1,$S136+$Y136,$Y136)</f>
        <v>439.53499999999997</v>
      </c>
      <c r="DZ136" s="27">
        <f>IF($O136&gt;=DZ$1,$S136+$Y136,$Y136)</f>
        <v>439.53499999999997</v>
      </c>
      <c r="EA136" s="27">
        <f>IF($O136&gt;=EA$1,$S136+$Y136,$Y136)</f>
        <v>439.53499999999997</v>
      </c>
      <c r="EB136" s="27">
        <f>IF($O136&gt;=EB$1,$S136+$Y136,$Y136)</f>
        <v>439.53499999999997</v>
      </c>
      <c r="EC136" s="27">
        <f>IF($O136&gt;=EC$1,$S136+$Y136,$Y136)</f>
        <v>439.53499999999997</v>
      </c>
      <c r="ED136" s="27">
        <f>IF($O136&gt;=ED$1,$S136+$Y136,$Y136)</f>
        <v>439.53499999999997</v>
      </c>
      <c r="EE136" s="27">
        <f>IF($O136&gt;=EE$1,$S136+$Y136,$Y136)</f>
        <v>439.53499999999997</v>
      </c>
      <c r="EF136" s="27">
        <f>IF($O136&gt;=EF$1,$S136+$Y136,$Y136)</f>
        <v>439.53499999999997</v>
      </c>
      <c r="EG136" s="27">
        <f>IF($O136&gt;=EG$1,$S136+$Y136,$Y136)</f>
        <v>439.53499999999997</v>
      </c>
      <c r="EH136" s="27">
        <f>IF($O136&gt;=EH$1,$S136+$Y136,$Y136)</f>
        <v>439.53499999999997</v>
      </c>
      <c r="EI136" s="27">
        <f>IF($O136&gt;=EI$1,$S136+$Y136,$Y136)</f>
        <v>439.53499999999997</v>
      </c>
      <c r="EJ136" s="27">
        <f>IF($O136&gt;=EJ$1,$S136+$Y136,$Y136)</f>
        <v>439.53499999999997</v>
      </c>
      <c r="EK136" s="27">
        <f>IF($O136&gt;=EK$1,$S136+$Y136,$Y136)</f>
        <v>439.53499999999997</v>
      </c>
      <c r="EL136" s="27">
        <f>IF($O136&gt;=EL$1,$S136+$Y136,$Y136)</f>
        <v>439.53499999999997</v>
      </c>
      <c r="EM136" s="27">
        <f>IF($O136&gt;=EM$1,$S136+$Y136,$Y136)</f>
        <v>439.53499999999997</v>
      </c>
      <c r="EN136" s="27">
        <f>IF($O136&gt;=EN$1,$S136+$Y136,$Y136)</f>
        <v>439.53499999999997</v>
      </c>
      <c r="EO136" s="27">
        <f>IF($O136&gt;=EO$1,$S136+$Y136,$Y136)</f>
        <v>439.53499999999997</v>
      </c>
      <c r="EP136" s="27">
        <f>IF($O136&gt;=EP$1,$S136+$Y136,$Y136)</f>
        <v>439.53499999999997</v>
      </c>
      <c r="EQ136" s="27">
        <f>IF($O136&gt;=EQ$1,$S136+$Y136,$Y136)</f>
        <v>439.53499999999997</v>
      </c>
      <c r="ER136" s="27">
        <f>IF($O136&gt;=ER$1,$S136+$Y136,$Y136)</f>
        <v>439.53499999999997</v>
      </c>
      <c r="ES136" s="27">
        <f>IF($O136&gt;=ES$1,$S136+$Y136,$Y136)</f>
        <v>439.53499999999997</v>
      </c>
      <c r="ET136" s="27">
        <f>IF($O136&gt;=ET$1,$S136+$Y136,$Y136)</f>
        <v>439.53499999999997</v>
      </c>
      <c r="EU136" s="27">
        <f>IF($O136&gt;=EU$1,$S136+$Y136,$Y136)</f>
        <v>439.53499999999997</v>
      </c>
      <c r="EV136" s="27">
        <f>IF($O136&gt;=EV$1,$S136,0)</f>
        <v>439.53499999999997</v>
      </c>
      <c r="EW136" s="27">
        <f>IF($O136&gt;=EW$1,$S136,0)</f>
        <v>439.53499999999997</v>
      </c>
      <c r="EX136" s="27">
        <f>IF($O136&gt;=EX$1,$S136,0)</f>
        <v>439.53499999999997</v>
      </c>
      <c r="EY136" s="27">
        <f>IF($O136&gt;=EY$1,$S136,0)</f>
        <v>439.53499999999997</v>
      </c>
      <c r="EZ136" s="27">
        <f>IF($O136&gt;=EZ$1,$S136,0)</f>
        <v>439.53499999999997</v>
      </c>
      <c r="FA136" s="27">
        <f>IF($O136&gt;=FA$1,$S136,0)</f>
        <v>439.53499999999997</v>
      </c>
      <c r="FB136" s="27">
        <f>IF($O136&gt;=FB$1,$S136,0)</f>
        <v>439.53499999999997</v>
      </c>
      <c r="FC136" s="27">
        <f>IF($O136&gt;=FC$1,$S136,0)</f>
        <v>439.53499999999997</v>
      </c>
      <c r="FD136" s="27">
        <f>IF($O136&gt;=FD$1,$S136,0)</f>
        <v>439.53499999999997</v>
      </c>
      <c r="FE136" s="27">
        <f>IF($O136&gt;=FE$1,$S136,0)</f>
        <v>439.53499999999997</v>
      </c>
      <c r="FF136" s="27">
        <f>IF($O136&gt;=FF$1,$S136,0)</f>
        <v>439.53499999999997</v>
      </c>
      <c r="FG136" s="27">
        <f>IF($O136&gt;=FG$1,$S136,0)</f>
        <v>439.53499999999997</v>
      </c>
      <c r="FH136" s="27">
        <f>IF($O136&gt;=FH$1,$S136,0)</f>
        <v>439.53499999999997</v>
      </c>
      <c r="FI136" s="27">
        <f>IF($O136&gt;=FI$1,$S136,0)</f>
        <v>439.53499999999997</v>
      </c>
      <c r="FJ136" s="27">
        <f>IF($O136&gt;=FJ$1,$S136,0)</f>
        <v>439.53499999999997</v>
      </c>
      <c r="FK136" s="27">
        <f>IF($O136&gt;=FK$1,$S136,0)</f>
        <v>439.53499999999997</v>
      </c>
      <c r="FL136" s="27">
        <f>IF($O136&gt;=FL$1,$S136,0)</f>
        <v>439.53499999999997</v>
      </c>
      <c r="FM136" s="27">
        <f>IF($O136&gt;=FM$1,$S136,0)</f>
        <v>439.53499999999997</v>
      </c>
      <c r="FN136" s="27">
        <f>IF($O136&gt;=FN$1,$S136,0)</f>
        <v>439.53499999999997</v>
      </c>
      <c r="FO136" s="27">
        <f>IF($O136&gt;=FO$1,$S136,0)</f>
        <v>439.53499999999997</v>
      </c>
      <c r="FP136" s="27">
        <f>IF($O136&gt;=FP$1,$S136,0)</f>
        <v>439.53499999999997</v>
      </c>
      <c r="FQ136" s="27">
        <f>IF($O136&gt;=FQ$1,$S136,0)</f>
        <v>439.53499999999997</v>
      </c>
      <c r="FR136" s="27">
        <f>IF($O136&gt;=FR$1,$S136,0)</f>
        <v>439.53499999999997</v>
      </c>
      <c r="FS136" s="27">
        <f>IF($O136&gt;=FS$1,$S136,0)</f>
        <v>439.53499999999997</v>
      </c>
      <c r="FT136" s="27">
        <f>IF($O136&gt;=FT$1,$S136,0)</f>
        <v>439.53499999999997</v>
      </c>
      <c r="FU136" s="27">
        <f>IF($O136&gt;=FU$1,$S136,0)</f>
        <v>439.53499999999997</v>
      </c>
      <c r="FV136" s="27">
        <f>IF($O136&gt;=FV$1,$S136,0)</f>
        <v>439.53499999999997</v>
      </c>
      <c r="FW136" s="27">
        <f>IF($O136&gt;=FW$1,$S136,0)</f>
        <v>439.53499999999997</v>
      </c>
      <c r="FX136" s="27">
        <f>IF($O136&gt;=FX$1,$S136,0)</f>
        <v>439.53499999999997</v>
      </c>
      <c r="FY136" s="27">
        <f>IF($O136&gt;=FY$1,$S136,0)</f>
        <v>439.53499999999997</v>
      </c>
      <c r="FZ136" s="27">
        <f>IF($O136&gt;=FZ$1,$S136,0)</f>
        <v>439.53499999999997</v>
      </c>
      <c r="GA136" s="27">
        <f>IF($O136&gt;=GA$1,$S136,0)</f>
        <v>439.53499999999997</v>
      </c>
      <c r="GB136" s="27">
        <f>IF($O136&gt;=GB$1,$S136,0)</f>
        <v>439.53499999999997</v>
      </c>
      <c r="GC136" s="27">
        <f>IF($O136&gt;=GC$1,$S136,0)</f>
        <v>439.53499999999997</v>
      </c>
      <c r="GD136" s="27">
        <f>IF($O136&gt;=GD$1,$S136,0)</f>
        <v>439.53499999999997</v>
      </c>
      <c r="GE136" s="27">
        <f>IF($O136&gt;=GE$1,$S136,0)</f>
        <v>439.53499999999997</v>
      </c>
      <c r="GF136" s="27">
        <f>IF($O136&gt;=GF$1,$S136,0)</f>
        <v>439.53499999999997</v>
      </c>
      <c r="GG136" s="27">
        <f>IF($O136&gt;=GG$1,$S136,0)</f>
        <v>439.53499999999997</v>
      </c>
      <c r="GH136" s="27">
        <f>IF($O136&gt;=GH$1,$S136,0)</f>
        <v>439.53499999999997</v>
      </c>
      <c r="GI136" s="27">
        <f>IF($O136&gt;=GI$1,$S136,0)</f>
        <v>439.53499999999997</v>
      </c>
      <c r="GJ136" s="27">
        <f>IF($O136&gt;=GJ$1,$S136,0)</f>
        <v>439.53499999999997</v>
      </c>
      <c r="GK136" s="27">
        <f>IF($O136&gt;=GK$1,$S136,0)</f>
        <v>439.53499999999997</v>
      </c>
      <c r="GL136" s="27">
        <f>IF($O136&gt;=GL$1,$S136,0)</f>
        <v>439.53499999999997</v>
      </c>
      <c r="GM136" s="27">
        <f>IF($O136&gt;=GM$1,$S136,0)</f>
        <v>439.53499999999997</v>
      </c>
      <c r="GN136" s="27">
        <f>IF($O136&gt;=GN$1,$S136,0)</f>
        <v>439.53499999999997</v>
      </c>
      <c r="GO136" s="27">
        <f>IF($O136&gt;=GO$1,$S136,0)</f>
        <v>439.53499999999997</v>
      </c>
      <c r="GP136" s="27">
        <f>IF($O136&gt;=GP$1,$S136,0)</f>
        <v>439.53499999999997</v>
      </c>
      <c r="GQ136" s="27">
        <f>IF($O136&gt;=GQ$1,$S136,0)</f>
        <v>439.53499999999997</v>
      </c>
      <c r="GR136" s="27">
        <f>IF($O136&gt;=GR$1,$S136,0)</f>
        <v>439.53499999999997</v>
      </c>
      <c r="GS136" s="27">
        <f>IF($O136&gt;=GS$1,$S136,0)</f>
        <v>439.53499999999997</v>
      </c>
      <c r="GT136" s="27">
        <f>IF($O136&gt;=GT$1,$S136,0)</f>
        <v>439.53499999999997</v>
      </c>
      <c r="GU136" s="27">
        <f>IF($O136&gt;=GU$1,$S136,0)</f>
        <v>439.53499999999997</v>
      </c>
      <c r="GV136" s="27">
        <f>IF($O136&gt;=GV$1,$S136,0)</f>
        <v>439.53499999999997</v>
      </c>
      <c r="GW136" s="27">
        <f>IF($O136&gt;=GW$1,$S136,0)</f>
        <v>439.53499999999997</v>
      </c>
      <c r="GX136" s="27">
        <f>IF($O136&gt;=GX$1,$S136,0)</f>
        <v>0</v>
      </c>
      <c r="GY136" s="27">
        <f>IF($O136&gt;=GY$1,$S136,0)</f>
        <v>0</v>
      </c>
      <c r="GZ136" s="27">
        <f>IF($O136&gt;=GZ$1,$S136,0)</f>
        <v>0</v>
      </c>
      <c r="HA136" s="27">
        <f>IF($O136&gt;=HA$1,$S136,0)</f>
        <v>0</v>
      </c>
      <c r="HB136" s="27">
        <f>IF($O136&gt;=HB$1,$S136,0)</f>
        <v>0</v>
      </c>
      <c r="HC136" s="27">
        <f>IF($O136&gt;=HC$1,$S136,0)</f>
        <v>0</v>
      </c>
    </row>
    <row r="137" spans="1:211">
      <c r="A137" s="3">
        <v>46990</v>
      </c>
      <c r="B137" s="3" t="s">
        <v>293</v>
      </c>
      <c r="C137" s="3" t="s">
        <v>18</v>
      </c>
      <c r="D137" s="3">
        <v>71</v>
      </c>
      <c r="E137" s="4">
        <v>33806</v>
      </c>
      <c r="F137" s="5">
        <v>25.931506849315067</v>
      </c>
      <c r="G137" s="3" t="s">
        <v>99</v>
      </c>
      <c r="H137" s="4">
        <v>17430</v>
      </c>
      <c r="I137" s="9" t="s">
        <v>832</v>
      </c>
      <c r="J137" s="5">
        <v>1773.83</v>
      </c>
      <c r="K137" s="31">
        <v>310</v>
      </c>
      <c r="L137" s="32">
        <v>26</v>
      </c>
      <c r="M137" s="33">
        <f>VLOOKUP(L137,FIND,3,TRUE)</f>
        <v>1.5</v>
      </c>
      <c r="N137" s="32">
        <f>IF(L137&gt;30,180,VLOOKUP(L137,TEMPO,2,FALSE))</f>
        <v>156</v>
      </c>
      <c r="O137" s="32">
        <f>IF(R137&gt;0,4,N137)</f>
        <v>156</v>
      </c>
      <c r="P137" s="96">
        <f>J137*M137*L137</f>
        <v>69179.37</v>
      </c>
      <c r="Q137" s="96">
        <f>10934.45*2</f>
        <v>21868.9</v>
      </c>
      <c r="R137" s="96">
        <f>IF(P137&lt;=Q137,P137/4,0)</f>
        <v>0</v>
      </c>
      <c r="S137" s="5">
        <f>IF(P137&gt;=Q137,P137/N137,0)</f>
        <v>443.45749999999998</v>
      </c>
      <c r="T137" s="3"/>
      <c r="U137" s="3">
        <f>IF(T137="",1,0)</f>
        <v>1</v>
      </c>
      <c r="V137" s="3">
        <v>27</v>
      </c>
      <c r="W137" s="5">
        <v>0</v>
      </c>
      <c r="X137" s="5">
        <v>402.65</v>
      </c>
      <c r="Y137" s="5">
        <f>X137*W137</f>
        <v>0</v>
      </c>
      <c r="Z137" s="5">
        <v>400</v>
      </c>
      <c r="AA137" s="5">
        <f>S137+Y137+Z137</f>
        <v>843.45749999999998</v>
      </c>
      <c r="AB137" s="39">
        <f>(J137/12+J137/12*1.3333333333+450/12+J137/30*6/12+J137)*1.3+Y137+Z137+153.9</f>
        <v>3395.4467888824834</v>
      </c>
      <c r="AC137" s="39" t="s">
        <v>18</v>
      </c>
      <c r="AD137" s="39">
        <f>J137*1.3+400+153.9</f>
        <v>2859.8789999999999</v>
      </c>
      <c r="AE137" s="39">
        <f>SUMIFS('CUSTO MENSAL FUNC NOVO'!H:H,'CUSTO MENSAL FUNC NOVO'!A:A,'VALORES MENSAIS'!AC137)</f>
        <v>1902.2210000000002</v>
      </c>
      <c r="AF137" s="27">
        <f>IF($R137&gt;0,$R137,$S137)+$Y137+$Z137</f>
        <v>843.45749999999998</v>
      </c>
      <c r="AG137" s="27">
        <f>IF($R137&gt;0,$R137,$S137)+$Y137+$Z137</f>
        <v>843.45749999999998</v>
      </c>
      <c r="AH137" s="27">
        <f>IF($R137&gt;0,$R137,$S137)+$Y137+$Z137</f>
        <v>843.45749999999998</v>
      </c>
      <c r="AI137" s="27">
        <f>IF($R137&gt;0,$R137,$S137)+$Y137+$Z137</f>
        <v>843.45749999999998</v>
      </c>
      <c r="AJ137" s="27">
        <f>IF($O137&gt;=AJ$1,$S137+$Y137+$Z137,$Y137+$Z137)</f>
        <v>843.45749999999998</v>
      </c>
      <c r="AK137" s="27">
        <f>IF($O137&gt;=AK$1,$S137+$Y137+$Z137,$Y137+$Z137)</f>
        <v>843.45749999999998</v>
      </c>
      <c r="AL137" s="27">
        <f>IF($O137&gt;=AL$1,$S137+$Y137+$Z137,$Y137+$Z137)</f>
        <v>843.45749999999998</v>
      </c>
      <c r="AM137" s="27">
        <f>IF($O137&gt;=AM$1,$S137+$Y137+$Z137,$Y137+$Z137)</f>
        <v>843.45749999999998</v>
      </c>
      <c r="AN137" s="27">
        <f>IF($O137&gt;=AN$1,$S137+$Y137+$Z137,$Y137+$Z137)</f>
        <v>843.45749999999998</v>
      </c>
      <c r="AO137" s="27">
        <f>IF($O137&gt;=AO$1,$S137+$Y137+$Z137,$Y137+$Z137)</f>
        <v>843.45749999999998</v>
      </c>
      <c r="AP137" s="27">
        <f>IF($O137&gt;=AP$1,$S137+$Y137+$Z137,$Y137+$Z137)</f>
        <v>843.45749999999998</v>
      </c>
      <c r="AQ137" s="27">
        <f>IF($O137&gt;=AQ$1,$S137+$Y137+$Z137,$Y137+$Z137)</f>
        <v>843.45749999999998</v>
      </c>
      <c r="AR137" s="27">
        <f>IF($O137&gt;=AR$1,$S137+$Y137+$Z137,$Y137+$Z137)</f>
        <v>843.45749999999998</v>
      </c>
      <c r="AS137" s="27">
        <f>IF($O137&gt;=AS$1,$S137+$Y137+$Z137,$Y137+$Z137)</f>
        <v>843.45749999999998</v>
      </c>
      <c r="AT137" s="27">
        <f>IF($O137&gt;=AT$1,$S137+$Y137+$Z137,$Y137+$Z137)</f>
        <v>843.45749999999998</v>
      </c>
      <c r="AU137" s="27">
        <f>IF($O137&gt;=AU$1,$S137+$Y137+$Z137,$Y137+$Z137)</f>
        <v>843.45749999999998</v>
      </c>
      <c r="AV137" s="27">
        <f>IF($O137&gt;=AV$1,$S137+$Y137+$Z137,$Y137+$Z137)</f>
        <v>843.45749999999998</v>
      </c>
      <c r="AW137" s="27">
        <f>IF($O137&gt;=AW$1,$S137+$Y137+$Z137,$Y137+$Z137)</f>
        <v>843.45749999999998</v>
      </c>
      <c r="AX137" s="27">
        <f>IF($O137&gt;=AX$1,$S137+$Y137+$Z137,$Y137+$Z137)</f>
        <v>843.45749999999998</v>
      </c>
      <c r="AY137" s="27">
        <f>IF($O137&gt;=AY$1,$S137+$Y137+$Z137,$Y137+$Z137)</f>
        <v>843.45749999999998</v>
      </c>
      <c r="AZ137" s="27">
        <f>IF($O137&gt;=AZ$1,$S137+$Y137+$Z137,$Y137+$Z137)</f>
        <v>843.45749999999998</v>
      </c>
      <c r="BA137" s="27">
        <f>IF($O137&gt;=BA$1,$S137+$Y137+$Z137,$Y137+$Z137)</f>
        <v>843.45749999999998</v>
      </c>
      <c r="BB137" s="27">
        <f>IF($O137&gt;=BB$1,$S137+$Y137+$Z137,$Y137+$Z137)</f>
        <v>843.45749999999998</v>
      </c>
      <c r="BC137" s="27">
        <f>IF($O137&gt;=BC$1,$S137+$Y137+$Z137,$Y137+$Z137)</f>
        <v>843.45749999999998</v>
      </c>
      <c r="BD137" s="27">
        <f>IF($O137&gt;=BD$1,$S137+$Y137+$Z137,$Y137+$Z137)</f>
        <v>843.45749999999998</v>
      </c>
      <c r="BE137" s="27">
        <f>IF($O137&gt;=BE$1,$S137+$Y137+$Z137,$Y137+$Z137)</f>
        <v>843.45749999999998</v>
      </c>
      <c r="BF137" s="27">
        <f>IF($O137&gt;=BF$1,$S137+$Y137+$Z137,$Y137+$Z137)</f>
        <v>843.45749999999998</v>
      </c>
      <c r="BG137" s="27">
        <f>IF($O137&gt;=BG$1,$S137+$Y137+$Z137,$Y137+$Z137)</f>
        <v>843.45749999999998</v>
      </c>
      <c r="BH137" s="27">
        <f>IF($O137&gt;=BH$1,$S137+$Y137+$Z137,$Y137+$Z137)</f>
        <v>843.45749999999998</v>
      </c>
      <c r="BI137" s="27">
        <f>IF($O137&gt;=BI$1,$S137+$Y137+$Z137,$Y137+$Z137)</f>
        <v>843.45749999999998</v>
      </c>
      <c r="BJ137" s="27">
        <f>IF($O137&gt;=BJ$1,$S137+$Y137+$Z137,$Y137+$Z137)</f>
        <v>843.45749999999998</v>
      </c>
      <c r="BK137" s="27">
        <f>IF($O137&gt;=BK$1,$S137+$Y137+$Z137,$Y137+$Z137)</f>
        <v>843.45749999999998</v>
      </c>
      <c r="BL137" s="27">
        <f>IF($O137&gt;=BL$1,$S137+$Y137+$Z137,$Y137+$Z137)</f>
        <v>843.45749999999998</v>
      </c>
      <c r="BM137" s="27">
        <f>IF($O137&gt;=BM$1,$S137+$Y137+$Z137,$Y137+$Z137)</f>
        <v>843.45749999999998</v>
      </c>
      <c r="BN137" s="27">
        <f>IF($O137&gt;=BN$1,$S137+$Y137+$Z137,$Y137+$Z137)</f>
        <v>843.45749999999998</v>
      </c>
      <c r="BO137" s="27">
        <f>IF($O137&gt;=BO$1,$S137+$Y137+$Z137,$Y137+$Z137)</f>
        <v>843.45749999999998</v>
      </c>
      <c r="BP137" s="27">
        <f>IF($O137&gt;=BP$1,$S137+$Y137+$Z137,$Y137+$Z137)</f>
        <v>843.45749999999998</v>
      </c>
      <c r="BQ137" s="27">
        <f>IF($O137&gt;=BQ$1,$S137+$Y137+$Z137,$Y137+$Z137)</f>
        <v>843.45749999999998</v>
      </c>
      <c r="BR137" s="27">
        <f>IF($O137&gt;=BR$1,$S137+$Y137+$Z137,$Y137+$Z137)</f>
        <v>843.45749999999998</v>
      </c>
      <c r="BS137" s="27">
        <f>IF($O137&gt;=BS$1,$S137+$Y137+$Z137,$Y137+$Z137)</f>
        <v>843.45749999999998</v>
      </c>
      <c r="BT137" s="27">
        <f>IF($O137&gt;=BT$1,$S137+$Y137+$Z137,$Y137+$Z137)</f>
        <v>843.45749999999998</v>
      </c>
      <c r="BU137" s="27">
        <f>IF($O137&gt;=BU$1,$S137+$Y137+$Z137,$Y137+$Z137)</f>
        <v>843.45749999999998</v>
      </c>
      <c r="BV137" s="27">
        <f>IF($O137&gt;=BV$1,$S137+$Y137+$Z137,$Y137+$Z137)</f>
        <v>843.45749999999998</v>
      </c>
      <c r="BW137" s="27">
        <f>IF($O137&gt;=BW$1,$S137+$Y137+$Z137,$Y137+$Z137)</f>
        <v>843.45749999999998</v>
      </c>
      <c r="BX137" s="27">
        <f>IF($O137&gt;=BX$1,$S137+$Y137+$Z137,$Y137+$Z137)</f>
        <v>843.45749999999998</v>
      </c>
      <c r="BY137" s="27">
        <f>IF($O137&gt;=BY$1,$S137+$Y137+$Z137,$Y137+$Z137)</f>
        <v>843.45749999999998</v>
      </c>
      <c r="BZ137" s="27">
        <f>IF($O137&gt;=BZ$1,$S137+$Y137+$Z137,$Y137+$Z137)</f>
        <v>843.45749999999998</v>
      </c>
      <c r="CA137" s="27">
        <f>IF($O137&gt;=CA$1,$S137+$Y137+$Z137,$Y137+$Z137)</f>
        <v>843.45749999999998</v>
      </c>
      <c r="CB137" s="27">
        <f>IF($O137&gt;=CB$1,$S137+$Y137+$Z137,$Y137+$Z137)</f>
        <v>843.45749999999998</v>
      </c>
      <c r="CC137" s="27">
        <f>IF($O137&gt;=CC$1,$S137+$Y137+$Z137,$Y137+$Z137)</f>
        <v>843.45749999999998</v>
      </c>
      <c r="CD137" s="27">
        <f>IF($O137&gt;=CD$1,$S137+$Y137+$Z137,$Y137+$Z137)</f>
        <v>843.45749999999998</v>
      </c>
      <c r="CE137" s="27">
        <f>IF($O137&gt;=CE$1,$S137+$Y137+$Z137,$Y137+$Z137)</f>
        <v>843.45749999999998</v>
      </c>
      <c r="CF137" s="27">
        <f>IF($O137&gt;=CF$1,$S137+$Y137+$Z137,$Y137+$Z137)</f>
        <v>843.45749999999998</v>
      </c>
      <c r="CG137" s="27">
        <f>IF($O137&gt;=CG$1,$S137+$Y137+$Z137,$Y137+$Z137)</f>
        <v>843.45749999999998</v>
      </c>
      <c r="CH137" s="27">
        <f>IF($O137&gt;=CH$1,$S137+$Y137+$Z137,$Y137+$Z137)</f>
        <v>843.45749999999998</v>
      </c>
      <c r="CI137" s="27">
        <f>IF($O137&gt;=CI$1,$S137+$Y137+$Z137,$Y137+$Z137)</f>
        <v>843.45749999999998</v>
      </c>
      <c r="CJ137" s="27">
        <f>IF($O137&gt;=CJ$1,$S137+$Y137+$Z137,$Y137+$Z137)</f>
        <v>843.45749999999998</v>
      </c>
      <c r="CK137" s="27">
        <f>IF($O137&gt;=CK$1,$S137+$Y137+$Z137,$Y137+$Z137)</f>
        <v>843.45749999999998</v>
      </c>
      <c r="CL137" s="27">
        <f>IF($O137&gt;=CL$1,$S137+$Y137+$Z137,$Y137+$Z137)</f>
        <v>843.45749999999998</v>
      </c>
      <c r="CM137" s="27">
        <f>IF($O137&gt;=CM$1,$S137+$Y137+$Z137,$Y137+$Z137)</f>
        <v>843.45749999999998</v>
      </c>
      <c r="CN137" s="27">
        <f>IF($O137&gt;=CN$1,$S137+$Y137,$Y137)</f>
        <v>443.45749999999998</v>
      </c>
      <c r="CO137" s="27">
        <f>IF($O137&gt;=CO$1,$S137+$Y137,$Y137)</f>
        <v>443.45749999999998</v>
      </c>
      <c r="CP137" s="27">
        <f>IF($O137&gt;=CP$1,$S137+$Y137,$Y137)</f>
        <v>443.45749999999998</v>
      </c>
      <c r="CQ137" s="27">
        <f>IF($O137&gt;=CQ$1,$S137+$Y137,$Y137)</f>
        <v>443.45749999999998</v>
      </c>
      <c r="CR137" s="27">
        <f>IF($O137&gt;=CR$1,$S137+$Y137,$Y137)</f>
        <v>443.45749999999998</v>
      </c>
      <c r="CS137" s="27">
        <f>IF($O137&gt;=CS$1,$S137+$Y137,$Y137)</f>
        <v>443.45749999999998</v>
      </c>
      <c r="CT137" s="27">
        <f>IF($O137&gt;=CT$1,$S137+$Y137,$Y137)</f>
        <v>443.45749999999998</v>
      </c>
      <c r="CU137" s="27">
        <f>IF($O137&gt;=CU$1,$S137+$Y137,$Y137)</f>
        <v>443.45749999999998</v>
      </c>
      <c r="CV137" s="27">
        <f>IF($O137&gt;=CV$1,$S137+$Y137,$Y137)</f>
        <v>443.45749999999998</v>
      </c>
      <c r="CW137" s="27">
        <f>IF($O137&gt;=CW$1,$S137+$Y137,$Y137)</f>
        <v>443.45749999999998</v>
      </c>
      <c r="CX137" s="27">
        <f>IF($O137&gt;=CX$1,$S137+$Y137,$Y137)</f>
        <v>443.45749999999998</v>
      </c>
      <c r="CY137" s="27">
        <f>IF($O137&gt;=CY$1,$S137+$Y137,$Y137)</f>
        <v>443.45749999999998</v>
      </c>
      <c r="CZ137" s="27">
        <f>IF($O137&gt;=CZ$1,$S137+$Y137,$Y137)</f>
        <v>443.45749999999998</v>
      </c>
      <c r="DA137" s="27">
        <f>IF($O137&gt;=DA$1,$S137+$Y137,$Y137)</f>
        <v>443.45749999999998</v>
      </c>
      <c r="DB137" s="27">
        <f>IF($O137&gt;=DB$1,$S137+$Y137,$Y137)</f>
        <v>443.45749999999998</v>
      </c>
      <c r="DC137" s="27">
        <f>IF($O137&gt;=DC$1,$S137+$Y137,$Y137)</f>
        <v>443.45749999999998</v>
      </c>
      <c r="DD137" s="27">
        <f>IF($O137&gt;=DD$1,$S137+$Y137,$Y137)</f>
        <v>443.45749999999998</v>
      </c>
      <c r="DE137" s="27">
        <f>IF($O137&gt;=DE$1,$S137+$Y137,$Y137)</f>
        <v>443.45749999999998</v>
      </c>
      <c r="DF137" s="27">
        <f>IF($O137&gt;=DF$1,$S137+$Y137,$Y137)</f>
        <v>443.45749999999998</v>
      </c>
      <c r="DG137" s="27">
        <f>IF($O137&gt;=DG$1,$S137+$Y137,$Y137)</f>
        <v>443.45749999999998</v>
      </c>
      <c r="DH137" s="27">
        <f>IF($O137&gt;=DH$1,$S137+$Y137,$Y137)</f>
        <v>443.45749999999998</v>
      </c>
      <c r="DI137" s="27">
        <f>IF($O137&gt;=DI$1,$S137+$Y137,$Y137)</f>
        <v>443.45749999999998</v>
      </c>
      <c r="DJ137" s="27">
        <f>IF($O137&gt;=DJ$1,$S137+$Y137,$Y137)</f>
        <v>443.45749999999998</v>
      </c>
      <c r="DK137" s="27">
        <f>IF($O137&gt;=DK$1,$S137+$Y137,$Y137)</f>
        <v>443.45749999999998</v>
      </c>
      <c r="DL137" s="27">
        <f>IF($O137&gt;=DL$1,$S137+$Y137,$Y137)</f>
        <v>443.45749999999998</v>
      </c>
      <c r="DM137" s="27">
        <f>IF($O137&gt;=DM$1,$S137+$Y137,$Y137)</f>
        <v>443.45749999999998</v>
      </c>
      <c r="DN137" s="27">
        <f>IF($O137&gt;=DN$1,$S137+$Y137,$Y137)</f>
        <v>443.45749999999998</v>
      </c>
      <c r="DO137" s="27">
        <f>IF($O137&gt;=DO$1,$S137+$Y137,$Y137)</f>
        <v>443.45749999999998</v>
      </c>
      <c r="DP137" s="27">
        <f>IF($O137&gt;=DP$1,$S137+$Y137,$Y137)</f>
        <v>443.45749999999998</v>
      </c>
      <c r="DQ137" s="27">
        <f>IF($O137&gt;=DQ$1,$S137+$Y137,$Y137)</f>
        <v>443.45749999999998</v>
      </c>
      <c r="DR137" s="27">
        <f>IF($O137&gt;=DR$1,$S137+$Y137,$Y137)</f>
        <v>443.45749999999998</v>
      </c>
      <c r="DS137" s="27">
        <f>IF($O137&gt;=DS$1,$S137+$Y137,$Y137)</f>
        <v>443.45749999999998</v>
      </c>
      <c r="DT137" s="27">
        <f>IF($O137&gt;=DT$1,$S137+$Y137,$Y137)</f>
        <v>443.45749999999998</v>
      </c>
      <c r="DU137" s="27">
        <f>IF($O137&gt;=DU$1,$S137+$Y137,$Y137)</f>
        <v>443.45749999999998</v>
      </c>
      <c r="DV137" s="27">
        <f>IF($O137&gt;=DV$1,$S137+$Y137,$Y137)</f>
        <v>443.45749999999998</v>
      </c>
      <c r="DW137" s="27">
        <f>IF($O137&gt;=DW$1,$S137+$Y137,$Y137)</f>
        <v>443.45749999999998</v>
      </c>
      <c r="DX137" s="27">
        <f>IF($O137&gt;=DX$1,$S137+$Y137,$Y137)</f>
        <v>443.45749999999998</v>
      </c>
      <c r="DY137" s="27">
        <f>IF($O137&gt;=DY$1,$S137+$Y137,$Y137)</f>
        <v>443.45749999999998</v>
      </c>
      <c r="DZ137" s="27">
        <f>IF($O137&gt;=DZ$1,$S137+$Y137,$Y137)</f>
        <v>443.45749999999998</v>
      </c>
      <c r="EA137" s="27">
        <f>IF($O137&gt;=EA$1,$S137+$Y137,$Y137)</f>
        <v>443.45749999999998</v>
      </c>
      <c r="EB137" s="27">
        <f>IF($O137&gt;=EB$1,$S137+$Y137,$Y137)</f>
        <v>443.45749999999998</v>
      </c>
      <c r="EC137" s="27">
        <f>IF($O137&gt;=EC$1,$S137+$Y137,$Y137)</f>
        <v>443.45749999999998</v>
      </c>
      <c r="ED137" s="27">
        <f>IF($O137&gt;=ED$1,$S137+$Y137,$Y137)</f>
        <v>443.45749999999998</v>
      </c>
      <c r="EE137" s="27">
        <f>IF($O137&gt;=EE$1,$S137+$Y137,$Y137)</f>
        <v>443.45749999999998</v>
      </c>
      <c r="EF137" s="27">
        <f>IF($O137&gt;=EF$1,$S137+$Y137,$Y137)</f>
        <v>443.45749999999998</v>
      </c>
      <c r="EG137" s="27">
        <f>IF($O137&gt;=EG$1,$S137+$Y137,$Y137)</f>
        <v>443.45749999999998</v>
      </c>
      <c r="EH137" s="27">
        <f>IF($O137&gt;=EH$1,$S137+$Y137,$Y137)</f>
        <v>443.45749999999998</v>
      </c>
      <c r="EI137" s="27">
        <f>IF($O137&gt;=EI$1,$S137+$Y137,$Y137)</f>
        <v>443.45749999999998</v>
      </c>
      <c r="EJ137" s="27">
        <f>IF($O137&gt;=EJ$1,$S137+$Y137,$Y137)</f>
        <v>443.45749999999998</v>
      </c>
      <c r="EK137" s="27">
        <f>IF($O137&gt;=EK$1,$S137+$Y137,$Y137)</f>
        <v>443.45749999999998</v>
      </c>
      <c r="EL137" s="27">
        <f>IF($O137&gt;=EL$1,$S137+$Y137,$Y137)</f>
        <v>443.45749999999998</v>
      </c>
      <c r="EM137" s="27">
        <f>IF($O137&gt;=EM$1,$S137+$Y137,$Y137)</f>
        <v>443.45749999999998</v>
      </c>
      <c r="EN137" s="27">
        <f>IF($O137&gt;=EN$1,$S137+$Y137,$Y137)</f>
        <v>443.45749999999998</v>
      </c>
      <c r="EO137" s="27">
        <f>IF($O137&gt;=EO$1,$S137+$Y137,$Y137)</f>
        <v>443.45749999999998</v>
      </c>
      <c r="EP137" s="27">
        <f>IF($O137&gt;=EP$1,$S137+$Y137,$Y137)</f>
        <v>443.45749999999998</v>
      </c>
      <c r="EQ137" s="27">
        <f>IF($O137&gt;=EQ$1,$S137+$Y137,$Y137)</f>
        <v>443.45749999999998</v>
      </c>
      <c r="ER137" s="27">
        <f>IF($O137&gt;=ER$1,$S137+$Y137,$Y137)</f>
        <v>443.45749999999998</v>
      </c>
      <c r="ES137" s="27">
        <f>IF($O137&gt;=ES$1,$S137+$Y137,$Y137)</f>
        <v>443.45749999999998</v>
      </c>
      <c r="ET137" s="27">
        <f>IF($O137&gt;=ET$1,$S137+$Y137,$Y137)</f>
        <v>443.45749999999998</v>
      </c>
      <c r="EU137" s="27">
        <f>IF($O137&gt;=EU$1,$S137+$Y137,$Y137)</f>
        <v>443.45749999999998</v>
      </c>
      <c r="EV137" s="27">
        <f>IF($O137&gt;=EV$1,$S137,0)</f>
        <v>443.45749999999998</v>
      </c>
      <c r="EW137" s="27">
        <f>IF($O137&gt;=EW$1,$S137,0)</f>
        <v>443.45749999999998</v>
      </c>
      <c r="EX137" s="27">
        <f>IF($O137&gt;=EX$1,$S137,0)</f>
        <v>443.45749999999998</v>
      </c>
      <c r="EY137" s="27">
        <f>IF($O137&gt;=EY$1,$S137,0)</f>
        <v>443.45749999999998</v>
      </c>
      <c r="EZ137" s="27">
        <f>IF($O137&gt;=EZ$1,$S137,0)</f>
        <v>443.45749999999998</v>
      </c>
      <c r="FA137" s="27">
        <f>IF($O137&gt;=FA$1,$S137,0)</f>
        <v>443.45749999999998</v>
      </c>
      <c r="FB137" s="27">
        <f>IF($O137&gt;=FB$1,$S137,0)</f>
        <v>443.45749999999998</v>
      </c>
      <c r="FC137" s="27">
        <f>IF($O137&gt;=FC$1,$S137,0)</f>
        <v>443.45749999999998</v>
      </c>
      <c r="FD137" s="27">
        <f>IF($O137&gt;=FD$1,$S137,0)</f>
        <v>443.45749999999998</v>
      </c>
      <c r="FE137" s="27">
        <f>IF($O137&gt;=FE$1,$S137,0)</f>
        <v>443.45749999999998</v>
      </c>
      <c r="FF137" s="27">
        <f>IF($O137&gt;=FF$1,$S137,0)</f>
        <v>443.45749999999998</v>
      </c>
      <c r="FG137" s="27">
        <f>IF($O137&gt;=FG$1,$S137,0)</f>
        <v>443.45749999999998</v>
      </c>
      <c r="FH137" s="27">
        <f>IF($O137&gt;=FH$1,$S137,0)</f>
        <v>443.45749999999998</v>
      </c>
      <c r="FI137" s="27">
        <f>IF($O137&gt;=FI$1,$S137,0)</f>
        <v>443.45749999999998</v>
      </c>
      <c r="FJ137" s="27">
        <f>IF($O137&gt;=FJ$1,$S137,0)</f>
        <v>443.45749999999998</v>
      </c>
      <c r="FK137" s="27">
        <f>IF($O137&gt;=FK$1,$S137,0)</f>
        <v>443.45749999999998</v>
      </c>
      <c r="FL137" s="27">
        <f>IF($O137&gt;=FL$1,$S137,0)</f>
        <v>443.45749999999998</v>
      </c>
      <c r="FM137" s="27">
        <f>IF($O137&gt;=FM$1,$S137,0)</f>
        <v>443.45749999999998</v>
      </c>
      <c r="FN137" s="27">
        <f>IF($O137&gt;=FN$1,$S137,0)</f>
        <v>443.45749999999998</v>
      </c>
      <c r="FO137" s="27">
        <f>IF($O137&gt;=FO$1,$S137,0)</f>
        <v>443.45749999999998</v>
      </c>
      <c r="FP137" s="27">
        <f>IF($O137&gt;=FP$1,$S137,0)</f>
        <v>443.45749999999998</v>
      </c>
      <c r="FQ137" s="27">
        <f>IF($O137&gt;=FQ$1,$S137,0)</f>
        <v>443.45749999999998</v>
      </c>
      <c r="FR137" s="27">
        <f>IF($O137&gt;=FR$1,$S137,0)</f>
        <v>443.45749999999998</v>
      </c>
      <c r="FS137" s="27">
        <f>IF($O137&gt;=FS$1,$S137,0)</f>
        <v>443.45749999999998</v>
      </c>
      <c r="FT137" s="27">
        <f>IF($O137&gt;=FT$1,$S137,0)</f>
        <v>443.45749999999998</v>
      </c>
      <c r="FU137" s="27">
        <f>IF($O137&gt;=FU$1,$S137,0)</f>
        <v>443.45749999999998</v>
      </c>
      <c r="FV137" s="27">
        <f>IF($O137&gt;=FV$1,$S137,0)</f>
        <v>443.45749999999998</v>
      </c>
      <c r="FW137" s="27">
        <f>IF($O137&gt;=FW$1,$S137,0)</f>
        <v>443.45749999999998</v>
      </c>
      <c r="FX137" s="27">
        <f>IF($O137&gt;=FX$1,$S137,0)</f>
        <v>443.45749999999998</v>
      </c>
      <c r="FY137" s="27">
        <f>IF($O137&gt;=FY$1,$S137,0)</f>
        <v>443.45749999999998</v>
      </c>
      <c r="FZ137" s="27">
        <f>IF($O137&gt;=FZ$1,$S137,0)</f>
        <v>443.45749999999998</v>
      </c>
      <c r="GA137" s="27">
        <f>IF($O137&gt;=GA$1,$S137,0)</f>
        <v>443.45749999999998</v>
      </c>
      <c r="GB137" s="27">
        <f>IF($O137&gt;=GB$1,$S137,0)</f>
        <v>443.45749999999998</v>
      </c>
      <c r="GC137" s="27">
        <f>IF($O137&gt;=GC$1,$S137,0)</f>
        <v>443.45749999999998</v>
      </c>
      <c r="GD137" s="27">
        <f>IF($O137&gt;=GD$1,$S137,0)</f>
        <v>443.45749999999998</v>
      </c>
      <c r="GE137" s="27">
        <f>IF($O137&gt;=GE$1,$S137,0)</f>
        <v>443.45749999999998</v>
      </c>
      <c r="GF137" s="27">
        <f>IF($O137&gt;=GF$1,$S137,0)</f>
        <v>0</v>
      </c>
      <c r="GG137" s="27">
        <f>IF($O137&gt;=GG$1,$S137,0)</f>
        <v>0</v>
      </c>
      <c r="GH137" s="27">
        <f>IF($O137&gt;=GH$1,$S137,0)</f>
        <v>0</v>
      </c>
      <c r="GI137" s="27">
        <f>IF($O137&gt;=GI$1,$S137,0)</f>
        <v>0</v>
      </c>
      <c r="GJ137" s="27">
        <f>IF($O137&gt;=GJ$1,$S137,0)</f>
        <v>0</v>
      </c>
      <c r="GK137" s="27">
        <f>IF($O137&gt;=GK$1,$S137,0)</f>
        <v>0</v>
      </c>
      <c r="GL137" s="27">
        <f>IF($O137&gt;=GL$1,$S137,0)</f>
        <v>0</v>
      </c>
      <c r="GM137" s="27">
        <f>IF($O137&gt;=GM$1,$S137,0)</f>
        <v>0</v>
      </c>
      <c r="GN137" s="27">
        <f>IF($O137&gt;=GN$1,$S137,0)</f>
        <v>0</v>
      </c>
      <c r="GO137" s="27">
        <f>IF($O137&gt;=GO$1,$S137,0)</f>
        <v>0</v>
      </c>
      <c r="GP137" s="27">
        <f>IF($O137&gt;=GP$1,$S137,0)</f>
        <v>0</v>
      </c>
      <c r="GQ137" s="27">
        <f>IF($O137&gt;=GQ$1,$S137,0)</f>
        <v>0</v>
      </c>
      <c r="GR137" s="27">
        <f>IF($O137&gt;=GR$1,$S137,0)</f>
        <v>0</v>
      </c>
      <c r="GS137" s="27">
        <f>IF($O137&gt;=GS$1,$S137,0)</f>
        <v>0</v>
      </c>
      <c r="GT137" s="27">
        <f>IF($O137&gt;=GT$1,$S137,0)</f>
        <v>0</v>
      </c>
      <c r="GU137" s="27">
        <f>IF($O137&gt;=GU$1,$S137,0)</f>
        <v>0</v>
      </c>
      <c r="GV137" s="27">
        <f>IF($O137&gt;=GV$1,$S137,0)</f>
        <v>0</v>
      </c>
      <c r="GW137" s="27">
        <f>IF($O137&gt;=GW$1,$S137,0)</f>
        <v>0</v>
      </c>
      <c r="GX137" s="27">
        <f>IF($O137&gt;=GX$1,$S137,0)</f>
        <v>0</v>
      </c>
      <c r="GY137" s="27">
        <f>IF($O137&gt;=GY$1,$S137,0)</f>
        <v>0</v>
      </c>
      <c r="GZ137" s="27">
        <f>IF($O137&gt;=GZ$1,$S137,0)</f>
        <v>0</v>
      </c>
      <c r="HA137" s="27">
        <f>IF($O137&gt;=HA$1,$S137,0)</f>
        <v>0</v>
      </c>
      <c r="HB137" s="27">
        <f>IF($O137&gt;=HB$1,$S137,0)</f>
        <v>0</v>
      </c>
      <c r="HC137" s="27">
        <f>IF($O137&gt;=HC$1,$S137,0)</f>
        <v>0</v>
      </c>
    </row>
    <row r="138" spans="1:211">
      <c r="A138" s="3">
        <v>6050</v>
      </c>
      <c r="B138" s="3" t="s">
        <v>380</v>
      </c>
      <c r="C138" s="3" t="s">
        <v>104</v>
      </c>
      <c r="D138" s="3">
        <v>61</v>
      </c>
      <c r="E138" s="4">
        <v>31278</v>
      </c>
      <c r="F138" s="5">
        <v>32.857534246575341</v>
      </c>
      <c r="G138" s="3" t="s">
        <v>99</v>
      </c>
      <c r="H138" s="4">
        <v>20948</v>
      </c>
      <c r="I138" s="9" t="s">
        <v>832</v>
      </c>
      <c r="J138" s="5">
        <v>2037.99</v>
      </c>
      <c r="K138" s="31">
        <v>310</v>
      </c>
      <c r="L138" s="32">
        <v>33</v>
      </c>
      <c r="M138" s="33">
        <f>VLOOKUP(L138,FIND,3,TRUE)</f>
        <v>1.5</v>
      </c>
      <c r="N138" s="32">
        <f>IF(L138&gt;30,180,VLOOKUP(L138,TEMPO,2,FALSE))</f>
        <v>180</v>
      </c>
      <c r="O138" s="32">
        <f>IF(R138&gt;0,4,N138)</f>
        <v>180</v>
      </c>
      <c r="P138" s="96">
        <f>J138*M138*L138</f>
        <v>100880.505</v>
      </c>
      <c r="Q138" s="96">
        <f>10934.45*2</f>
        <v>21868.9</v>
      </c>
      <c r="R138" s="96">
        <f>IF(P138&lt;=Q138,P138/4,0)</f>
        <v>0</v>
      </c>
      <c r="S138" s="5">
        <f>IF(P138&gt;=Q138,P138/N138,0)</f>
        <v>560.44725000000005</v>
      </c>
      <c r="T138" s="3"/>
      <c r="U138" s="3">
        <f>IF(T138="",1,0)</f>
        <v>1</v>
      </c>
      <c r="V138" s="3">
        <v>343</v>
      </c>
      <c r="W138" s="5">
        <v>0</v>
      </c>
      <c r="X138" s="5">
        <v>402.65</v>
      </c>
      <c r="Y138" s="5">
        <f>X138*W138</f>
        <v>0</v>
      </c>
      <c r="Z138" s="5">
        <v>400</v>
      </c>
      <c r="AA138" s="5">
        <f>S138+Y138+Z138</f>
        <v>960.44725000000005</v>
      </c>
      <c r="AB138" s="39">
        <f>(J138/12+J138/12*1.3333333333+450/12+J138/30*6/12+J138)*1.3+Y138+Z138+153.9</f>
        <v>3811.3520333259739</v>
      </c>
      <c r="AC138" s="39" t="s">
        <v>104</v>
      </c>
      <c r="AD138" s="39">
        <f>J138*1.3+400+153.9</f>
        <v>3203.2870000000003</v>
      </c>
      <c r="AE138" s="39">
        <f>SUMIFS('CUSTO MENSAL FUNC NOVO'!H:H,'CUSTO MENSAL FUNC NOVO'!A:A,'VALORES MENSAIS'!AC138)</f>
        <v>2035.3799999999999</v>
      </c>
      <c r="AF138" s="27">
        <f>IF($R138&gt;0,$R138,$S138)+$Y138+$Z138</f>
        <v>960.44725000000005</v>
      </c>
      <c r="AG138" s="27">
        <f>IF($R138&gt;0,$R138,$S138)+$Y138+$Z138</f>
        <v>960.44725000000005</v>
      </c>
      <c r="AH138" s="27">
        <f>IF($R138&gt;0,$R138,$S138)+$Y138+$Z138</f>
        <v>960.44725000000005</v>
      </c>
      <c r="AI138" s="27">
        <f>IF($R138&gt;0,$R138,$S138)+$Y138+$Z138</f>
        <v>960.44725000000005</v>
      </c>
      <c r="AJ138" s="27">
        <f>IF($O138&gt;=AJ$1,$S138+$Y138+$Z138,$Y138+$Z138)</f>
        <v>960.44725000000005</v>
      </c>
      <c r="AK138" s="27">
        <f>IF($O138&gt;=AK$1,$S138+$Y138+$Z138,$Y138+$Z138)</f>
        <v>960.44725000000005</v>
      </c>
      <c r="AL138" s="27">
        <f>IF($O138&gt;=AL$1,$S138+$Y138+$Z138,$Y138+$Z138)</f>
        <v>960.44725000000005</v>
      </c>
      <c r="AM138" s="27">
        <f>IF($O138&gt;=AM$1,$S138+$Y138+$Z138,$Y138+$Z138)</f>
        <v>960.44725000000005</v>
      </c>
      <c r="AN138" s="27">
        <f>IF($O138&gt;=AN$1,$S138+$Y138+$Z138,$Y138+$Z138)</f>
        <v>960.44725000000005</v>
      </c>
      <c r="AO138" s="27">
        <f>IF($O138&gt;=AO$1,$S138+$Y138+$Z138,$Y138+$Z138)</f>
        <v>960.44725000000005</v>
      </c>
      <c r="AP138" s="27">
        <f>IF($O138&gt;=AP$1,$S138+$Y138+$Z138,$Y138+$Z138)</f>
        <v>960.44725000000005</v>
      </c>
      <c r="AQ138" s="27">
        <f>IF($O138&gt;=AQ$1,$S138+$Y138+$Z138,$Y138+$Z138)</f>
        <v>960.44725000000005</v>
      </c>
      <c r="AR138" s="27">
        <f>IF($O138&gt;=AR$1,$S138+$Y138+$Z138,$Y138+$Z138)</f>
        <v>960.44725000000005</v>
      </c>
      <c r="AS138" s="27">
        <f>IF($O138&gt;=AS$1,$S138+$Y138+$Z138,$Y138+$Z138)</f>
        <v>960.44725000000005</v>
      </c>
      <c r="AT138" s="27">
        <f>IF($O138&gt;=AT$1,$S138+$Y138+$Z138,$Y138+$Z138)</f>
        <v>960.44725000000005</v>
      </c>
      <c r="AU138" s="27">
        <f>IF($O138&gt;=AU$1,$S138+$Y138+$Z138,$Y138+$Z138)</f>
        <v>960.44725000000005</v>
      </c>
      <c r="AV138" s="27">
        <f>IF($O138&gt;=AV$1,$S138+$Y138+$Z138,$Y138+$Z138)</f>
        <v>960.44725000000005</v>
      </c>
      <c r="AW138" s="27">
        <f>IF($O138&gt;=AW$1,$S138+$Y138+$Z138,$Y138+$Z138)</f>
        <v>960.44725000000005</v>
      </c>
      <c r="AX138" s="27">
        <f>IF($O138&gt;=AX$1,$S138+$Y138+$Z138,$Y138+$Z138)</f>
        <v>960.44725000000005</v>
      </c>
      <c r="AY138" s="27">
        <f>IF($O138&gt;=AY$1,$S138+$Y138+$Z138,$Y138+$Z138)</f>
        <v>960.44725000000005</v>
      </c>
      <c r="AZ138" s="27">
        <f>IF($O138&gt;=AZ$1,$S138+$Y138+$Z138,$Y138+$Z138)</f>
        <v>960.44725000000005</v>
      </c>
      <c r="BA138" s="27">
        <f>IF($O138&gt;=BA$1,$S138+$Y138+$Z138,$Y138+$Z138)</f>
        <v>960.44725000000005</v>
      </c>
      <c r="BB138" s="27">
        <f>IF($O138&gt;=BB$1,$S138+$Y138+$Z138,$Y138+$Z138)</f>
        <v>960.44725000000005</v>
      </c>
      <c r="BC138" s="27">
        <f>IF($O138&gt;=BC$1,$S138+$Y138+$Z138,$Y138+$Z138)</f>
        <v>960.44725000000005</v>
      </c>
      <c r="BD138" s="27">
        <f>IF($O138&gt;=BD$1,$S138+$Y138+$Z138,$Y138+$Z138)</f>
        <v>960.44725000000005</v>
      </c>
      <c r="BE138" s="27">
        <f>IF($O138&gt;=BE$1,$S138+$Y138+$Z138,$Y138+$Z138)</f>
        <v>960.44725000000005</v>
      </c>
      <c r="BF138" s="27">
        <f>IF($O138&gt;=BF$1,$S138+$Y138+$Z138,$Y138+$Z138)</f>
        <v>960.44725000000005</v>
      </c>
      <c r="BG138" s="27">
        <f>IF($O138&gt;=BG$1,$S138+$Y138+$Z138,$Y138+$Z138)</f>
        <v>960.44725000000005</v>
      </c>
      <c r="BH138" s="27">
        <f>IF($O138&gt;=BH$1,$S138+$Y138+$Z138,$Y138+$Z138)</f>
        <v>960.44725000000005</v>
      </c>
      <c r="BI138" s="27">
        <f>IF($O138&gt;=BI$1,$S138+$Y138+$Z138,$Y138+$Z138)</f>
        <v>960.44725000000005</v>
      </c>
      <c r="BJ138" s="27">
        <f>IF($O138&gt;=BJ$1,$S138+$Y138+$Z138,$Y138+$Z138)</f>
        <v>960.44725000000005</v>
      </c>
      <c r="BK138" s="27">
        <f>IF($O138&gt;=BK$1,$S138+$Y138+$Z138,$Y138+$Z138)</f>
        <v>960.44725000000005</v>
      </c>
      <c r="BL138" s="27">
        <f>IF($O138&gt;=BL$1,$S138+$Y138+$Z138,$Y138+$Z138)</f>
        <v>960.44725000000005</v>
      </c>
      <c r="BM138" s="27">
        <f>IF($O138&gt;=BM$1,$S138+$Y138+$Z138,$Y138+$Z138)</f>
        <v>960.44725000000005</v>
      </c>
      <c r="BN138" s="27">
        <f>IF($O138&gt;=BN$1,$S138+$Y138+$Z138,$Y138+$Z138)</f>
        <v>960.44725000000005</v>
      </c>
      <c r="BO138" s="27">
        <f>IF($O138&gt;=BO$1,$S138+$Y138+$Z138,$Y138+$Z138)</f>
        <v>960.44725000000005</v>
      </c>
      <c r="BP138" s="27">
        <f>IF($O138&gt;=BP$1,$S138+$Y138+$Z138,$Y138+$Z138)</f>
        <v>960.44725000000005</v>
      </c>
      <c r="BQ138" s="27">
        <f>IF($O138&gt;=BQ$1,$S138+$Y138+$Z138,$Y138+$Z138)</f>
        <v>960.44725000000005</v>
      </c>
      <c r="BR138" s="27">
        <f>IF($O138&gt;=BR$1,$S138+$Y138+$Z138,$Y138+$Z138)</f>
        <v>960.44725000000005</v>
      </c>
      <c r="BS138" s="27">
        <f>IF($O138&gt;=BS$1,$S138+$Y138+$Z138,$Y138+$Z138)</f>
        <v>960.44725000000005</v>
      </c>
      <c r="BT138" s="27">
        <f>IF($O138&gt;=BT$1,$S138+$Y138+$Z138,$Y138+$Z138)</f>
        <v>960.44725000000005</v>
      </c>
      <c r="BU138" s="27">
        <f>IF($O138&gt;=BU$1,$S138+$Y138+$Z138,$Y138+$Z138)</f>
        <v>960.44725000000005</v>
      </c>
      <c r="BV138" s="27">
        <f>IF($O138&gt;=BV$1,$S138+$Y138+$Z138,$Y138+$Z138)</f>
        <v>960.44725000000005</v>
      </c>
      <c r="BW138" s="27">
        <f>IF($O138&gt;=BW$1,$S138+$Y138+$Z138,$Y138+$Z138)</f>
        <v>960.44725000000005</v>
      </c>
      <c r="BX138" s="27">
        <f>IF($O138&gt;=BX$1,$S138+$Y138+$Z138,$Y138+$Z138)</f>
        <v>960.44725000000005</v>
      </c>
      <c r="BY138" s="27">
        <f>IF($O138&gt;=BY$1,$S138+$Y138+$Z138,$Y138+$Z138)</f>
        <v>960.44725000000005</v>
      </c>
      <c r="BZ138" s="27">
        <f>IF($O138&gt;=BZ$1,$S138+$Y138+$Z138,$Y138+$Z138)</f>
        <v>960.44725000000005</v>
      </c>
      <c r="CA138" s="27">
        <f>IF($O138&gt;=CA$1,$S138+$Y138+$Z138,$Y138+$Z138)</f>
        <v>960.44725000000005</v>
      </c>
      <c r="CB138" s="27">
        <f>IF($O138&gt;=CB$1,$S138+$Y138+$Z138,$Y138+$Z138)</f>
        <v>960.44725000000005</v>
      </c>
      <c r="CC138" s="27">
        <f>IF($O138&gt;=CC$1,$S138+$Y138+$Z138,$Y138+$Z138)</f>
        <v>960.44725000000005</v>
      </c>
      <c r="CD138" s="27">
        <f>IF($O138&gt;=CD$1,$S138+$Y138+$Z138,$Y138+$Z138)</f>
        <v>960.44725000000005</v>
      </c>
      <c r="CE138" s="27">
        <f>IF($O138&gt;=CE$1,$S138+$Y138+$Z138,$Y138+$Z138)</f>
        <v>960.44725000000005</v>
      </c>
      <c r="CF138" s="27">
        <f>IF($O138&gt;=CF$1,$S138+$Y138+$Z138,$Y138+$Z138)</f>
        <v>960.44725000000005</v>
      </c>
      <c r="CG138" s="27">
        <f>IF($O138&gt;=CG$1,$S138+$Y138+$Z138,$Y138+$Z138)</f>
        <v>960.44725000000005</v>
      </c>
      <c r="CH138" s="27">
        <f>IF($O138&gt;=CH$1,$S138+$Y138+$Z138,$Y138+$Z138)</f>
        <v>960.44725000000005</v>
      </c>
      <c r="CI138" s="27">
        <f>IF($O138&gt;=CI$1,$S138+$Y138+$Z138,$Y138+$Z138)</f>
        <v>960.44725000000005</v>
      </c>
      <c r="CJ138" s="27">
        <f>IF($O138&gt;=CJ$1,$S138+$Y138+$Z138,$Y138+$Z138)</f>
        <v>960.44725000000005</v>
      </c>
      <c r="CK138" s="27">
        <f>IF($O138&gt;=CK$1,$S138+$Y138+$Z138,$Y138+$Z138)</f>
        <v>960.44725000000005</v>
      </c>
      <c r="CL138" s="27">
        <f>IF($O138&gt;=CL$1,$S138+$Y138+$Z138,$Y138+$Z138)</f>
        <v>960.44725000000005</v>
      </c>
      <c r="CM138" s="27">
        <f>IF($O138&gt;=CM$1,$S138+$Y138+$Z138,$Y138+$Z138)</f>
        <v>960.44725000000005</v>
      </c>
      <c r="CN138" s="27">
        <f>IF($O138&gt;=CN$1,$S138+$Y138,$Y138)</f>
        <v>560.44725000000005</v>
      </c>
      <c r="CO138" s="27">
        <f>IF($O138&gt;=CO$1,$S138+$Y138,$Y138)</f>
        <v>560.44725000000005</v>
      </c>
      <c r="CP138" s="27">
        <f>IF($O138&gt;=CP$1,$S138+$Y138,$Y138)</f>
        <v>560.44725000000005</v>
      </c>
      <c r="CQ138" s="27">
        <f>IF($O138&gt;=CQ$1,$S138+$Y138,$Y138)</f>
        <v>560.44725000000005</v>
      </c>
      <c r="CR138" s="27">
        <f>IF($O138&gt;=CR$1,$S138+$Y138,$Y138)</f>
        <v>560.44725000000005</v>
      </c>
      <c r="CS138" s="27">
        <f>IF($O138&gt;=CS$1,$S138+$Y138,$Y138)</f>
        <v>560.44725000000005</v>
      </c>
      <c r="CT138" s="27">
        <f>IF($O138&gt;=CT$1,$S138+$Y138,$Y138)</f>
        <v>560.44725000000005</v>
      </c>
      <c r="CU138" s="27">
        <f>IF($O138&gt;=CU$1,$S138+$Y138,$Y138)</f>
        <v>560.44725000000005</v>
      </c>
      <c r="CV138" s="27">
        <f>IF($O138&gt;=CV$1,$S138+$Y138,$Y138)</f>
        <v>560.44725000000005</v>
      </c>
      <c r="CW138" s="27">
        <f>IF($O138&gt;=CW$1,$S138+$Y138,$Y138)</f>
        <v>560.44725000000005</v>
      </c>
      <c r="CX138" s="27">
        <f>IF($O138&gt;=CX$1,$S138+$Y138,$Y138)</f>
        <v>560.44725000000005</v>
      </c>
      <c r="CY138" s="27">
        <f>IF($O138&gt;=CY$1,$S138+$Y138,$Y138)</f>
        <v>560.44725000000005</v>
      </c>
      <c r="CZ138" s="27">
        <f>IF($O138&gt;=CZ$1,$S138+$Y138,$Y138)</f>
        <v>560.44725000000005</v>
      </c>
      <c r="DA138" s="27">
        <f>IF($O138&gt;=DA$1,$S138+$Y138,$Y138)</f>
        <v>560.44725000000005</v>
      </c>
      <c r="DB138" s="27">
        <f>IF($O138&gt;=DB$1,$S138+$Y138,$Y138)</f>
        <v>560.44725000000005</v>
      </c>
      <c r="DC138" s="27">
        <f>IF($O138&gt;=DC$1,$S138+$Y138,$Y138)</f>
        <v>560.44725000000005</v>
      </c>
      <c r="DD138" s="27">
        <f>IF($O138&gt;=DD$1,$S138+$Y138,$Y138)</f>
        <v>560.44725000000005</v>
      </c>
      <c r="DE138" s="27">
        <f>IF($O138&gt;=DE$1,$S138+$Y138,$Y138)</f>
        <v>560.44725000000005</v>
      </c>
      <c r="DF138" s="27">
        <f>IF($O138&gt;=DF$1,$S138+$Y138,$Y138)</f>
        <v>560.44725000000005</v>
      </c>
      <c r="DG138" s="27">
        <f>IF($O138&gt;=DG$1,$S138+$Y138,$Y138)</f>
        <v>560.44725000000005</v>
      </c>
      <c r="DH138" s="27">
        <f>IF($O138&gt;=DH$1,$S138+$Y138,$Y138)</f>
        <v>560.44725000000005</v>
      </c>
      <c r="DI138" s="27">
        <f>IF($O138&gt;=DI$1,$S138+$Y138,$Y138)</f>
        <v>560.44725000000005</v>
      </c>
      <c r="DJ138" s="27">
        <f>IF($O138&gt;=DJ$1,$S138+$Y138,$Y138)</f>
        <v>560.44725000000005</v>
      </c>
      <c r="DK138" s="27">
        <f>IF($O138&gt;=DK$1,$S138+$Y138,$Y138)</f>
        <v>560.44725000000005</v>
      </c>
      <c r="DL138" s="27">
        <f>IF($O138&gt;=DL$1,$S138+$Y138,$Y138)</f>
        <v>560.44725000000005</v>
      </c>
      <c r="DM138" s="27">
        <f>IF($O138&gt;=DM$1,$S138+$Y138,$Y138)</f>
        <v>560.44725000000005</v>
      </c>
      <c r="DN138" s="27">
        <f>IF($O138&gt;=DN$1,$S138+$Y138,$Y138)</f>
        <v>560.44725000000005</v>
      </c>
      <c r="DO138" s="27">
        <f>IF($O138&gt;=DO$1,$S138+$Y138,$Y138)</f>
        <v>560.44725000000005</v>
      </c>
      <c r="DP138" s="27">
        <f>IF($O138&gt;=DP$1,$S138+$Y138,$Y138)</f>
        <v>560.44725000000005</v>
      </c>
      <c r="DQ138" s="27">
        <f>IF($O138&gt;=DQ$1,$S138+$Y138,$Y138)</f>
        <v>560.44725000000005</v>
      </c>
      <c r="DR138" s="27">
        <f>IF($O138&gt;=DR$1,$S138+$Y138,$Y138)</f>
        <v>560.44725000000005</v>
      </c>
      <c r="DS138" s="27">
        <f>IF($O138&gt;=DS$1,$S138+$Y138,$Y138)</f>
        <v>560.44725000000005</v>
      </c>
      <c r="DT138" s="27">
        <f>IF($O138&gt;=DT$1,$S138+$Y138,$Y138)</f>
        <v>560.44725000000005</v>
      </c>
      <c r="DU138" s="27">
        <f>IF($O138&gt;=DU$1,$S138+$Y138,$Y138)</f>
        <v>560.44725000000005</v>
      </c>
      <c r="DV138" s="27">
        <f>IF($O138&gt;=DV$1,$S138+$Y138,$Y138)</f>
        <v>560.44725000000005</v>
      </c>
      <c r="DW138" s="27">
        <f>IF($O138&gt;=DW$1,$S138+$Y138,$Y138)</f>
        <v>560.44725000000005</v>
      </c>
      <c r="DX138" s="27">
        <f>IF($O138&gt;=DX$1,$S138+$Y138,$Y138)</f>
        <v>560.44725000000005</v>
      </c>
      <c r="DY138" s="27">
        <f>IF($O138&gt;=DY$1,$S138+$Y138,$Y138)</f>
        <v>560.44725000000005</v>
      </c>
      <c r="DZ138" s="27">
        <f>IF($O138&gt;=DZ$1,$S138+$Y138,$Y138)</f>
        <v>560.44725000000005</v>
      </c>
      <c r="EA138" s="27">
        <f>IF($O138&gt;=EA$1,$S138+$Y138,$Y138)</f>
        <v>560.44725000000005</v>
      </c>
      <c r="EB138" s="27">
        <f>IF($O138&gt;=EB$1,$S138+$Y138,$Y138)</f>
        <v>560.44725000000005</v>
      </c>
      <c r="EC138" s="27">
        <f>IF($O138&gt;=EC$1,$S138+$Y138,$Y138)</f>
        <v>560.44725000000005</v>
      </c>
      <c r="ED138" s="27">
        <f>IF($O138&gt;=ED$1,$S138+$Y138,$Y138)</f>
        <v>560.44725000000005</v>
      </c>
      <c r="EE138" s="27">
        <f>IF($O138&gt;=EE$1,$S138+$Y138,$Y138)</f>
        <v>560.44725000000005</v>
      </c>
      <c r="EF138" s="27">
        <f>IF($O138&gt;=EF$1,$S138+$Y138,$Y138)</f>
        <v>560.44725000000005</v>
      </c>
      <c r="EG138" s="27">
        <f>IF($O138&gt;=EG$1,$S138+$Y138,$Y138)</f>
        <v>560.44725000000005</v>
      </c>
      <c r="EH138" s="27">
        <f>IF($O138&gt;=EH$1,$S138+$Y138,$Y138)</f>
        <v>560.44725000000005</v>
      </c>
      <c r="EI138" s="27">
        <f>IF($O138&gt;=EI$1,$S138+$Y138,$Y138)</f>
        <v>560.44725000000005</v>
      </c>
      <c r="EJ138" s="27">
        <f>IF($O138&gt;=EJ$1,$S138+$Y138,$Y138)</f>
        <v>560.44725000000005</v>
      </c>
      <c r="EK138" s="27">
        <f>IF($O138&gt;=EK$1,$S138+$Y138,$Y138)</f>
        <v>560.44725000000005</v>
      </c>
      <c r="EL138" s="27">
        <f>IF($O138&gt;=EL$1,$S138+$Y138,$Y138)</f>
        <v>560.44725000000005</v>
      </c>
      <c r="EM138" s="27">
        <f>IF($O138&gt;=EM$1,$S138+$Y138,$Y138)</f>
        <v>560.44725000000005</v>
      </c>
      <c r="EN138" s="27">
        <f>IF($O138&gt;=EN$1,$S138+$Y138,$Y138)</f>
        <v>560.44725000000005</v>
      </c>
      <c r="EO138" s="27">
        <f>IF($O138&gt;=EO$1,$S138+$Y138,$Y138)</f>
        <v>560.44725000000005</v>
      </c>
      <c r="EP138" s="27">
        <f>IF($O138&gt;=EP$1,$S138+$Y138,$Y138)</f>
        <v>560.44725000000005</v>
      </c>
      <c r="EQ138" s="27">
        <f>IF($O138&gt;=EQ$1,$S138+$Y138,$Y138)</f>
        <v>560.44725000000005</v>
      </c>
      <c r="ER138" s="27">
        <f>IF($O138&gt;=ER$1,$S138+$Y138,$Y138)</f>
        <v>560.44725000000005</v>
      </c>
      <c r="ES138" s="27">
        <f>IF($O138&gt;=ES$1,$S138+$Y138,$Y138)</f>
        <v>560.44725000000005</v>
      </c>
      <c r="ET138" s="27">
        <f>IF($O138&gt;=ET$1,$S138+$Y138,$Y138)</f>
        <v>560.44725000000005</v>
      </c>
      <c r="EU138" s="27">
        <f>IF($O138&gt;=EU$1,$S138+$Y138,$Y138)</f>
        <v>560.44725000000005</v>
      </c>
      <c r="EV138" s="27">
        <f>IF($O138&gt;=EV$1,$S138,0)</f>
        <v>560.44725000000005</v>
      </c>
      <c r="EW138" s="27">
        <f>IF($O138&gt;=EW$1,$S138,0)</f>
        <v>560.44725000000005</v>
      </c>
      <c r="EX138" s="27">
        <f>IF($O138&gt;=EX$1,$S138,0)</f>
        <v>560.44725000000005</v>
      </c>
      <c r="EY138" s="27">
        <f>IF($O138&gt;=EY$1,$S138,0)</f>
        <v>560.44725000000005</v>
      </c>
      <c r="EZ138" s="27">
        <f>IF($O138&gt;=EZ$1,$S138,0)</f>
        <v>560.44725000000005</v>
      </c>
      <c r="FA138" s="27">
        <f>IF($O138&gt;=FA$1,$S138,0)</f>
        <v>560.44725000000005</v>
      </c>
      <c r="FB138" s="27">
        <f>IF($O138&gt;=FB$1,$S138,0)</f>
        <v>560.44725000000005</v>
      </c>
      <c r="FC138" s="27">
        <f>IF($O138&gt;=FC$1,$S138,0)</f>
        <v>560.44725000000005</v>
      </c>
      <c r="FD138" s="27">
        <f>IF($O138&gt;=FD$1,$S138,0)</f>
        <v>560.44725000000005</v>
      </c>
      <c r="FE138" s="27">
        <f>IF($O138&gt;=FE$1,$S138,0)</f>
        <v>560.44725000000005</v>
      </c>
      <c r="FF138" s="27">
        <f>IF($O138&gt;=FF$1,$S138,0)</f>
        <v>560.44725000000005</v>
      </c>
      <c r="FG138" s="27">
        <f>IF($O138&gt;=FG$1,$S138,0)</f>
        <v>560.44725000000005</v>
      </c>
      <c r="FH138" s="27">
        <f>IF($O138&gt;=FH$1,$S138,0)</f>
        <v>560.44725000000005</v>
      </c>
      <c r="FI138" s="27">
        <f>IF($O138&gt;=FI$1,$S138,0)</f>
        <v>560.44725000000005</v>
      </c>
      <c r="FJ138" s="27">
        <f>IF($O138&gt;=FJ$1,$S138,0)</f>
        <v>560.44725000000005</v>
      </c>
      <c r="FK138" s="27">
        <f>IF($O138&gt;=FK$1,$S138,0)</f>
        <v>560.44725000000005</v>
      </c>
      <c r="FL138" s="27">
        <f>IF($O138&gt;=FL$1,$S138,0)</f>
        <v>560.44725000000005</v>
      </c>
      <c r="FM138" s="27">
        <f>IF($O138&gt;=FM$1,$S138,0)</f>
        <v>560.44725000000005</v>
      </c>
      <c r="FN138" s="27">
        <f>IF($O138&gt;=FN$1,$S138,0)</f>
        <v>560.44725000000005</v>
      </c>
      <c r="FO138" s="27">
        <f>IF($O138&gt;=FO$1,$S138,0)</f>
        <v>560.44725000000005</v>
      </c>
      <c r="FP138" s="27">
        <f>IF($O138&gt;=FP$1,$S138,0)</f>
        <v>560.44725000000005</v>
      </c>
      <c r="FQ138" s="27">
        <f>IF($O138&gt;=FQ$1,$S138,0)</f>
        <v>560.44725000000005</v>
      </c>
      <c r="FR138" s="27">
        <f>IF($O138&gt;=FR$1,$S138,0)</f>
        <v>560.44725000000005</v>
      </c>
      <c r="FS138" s="27">
        <f>IF($O138&gt;=FS$1,$S138,0)</f>
        <v>560.44725000000005</v>
      </c>
      <c r="FT138" s="27">
        <f>IF($O138&gt;=FT$1,$S138,0)</f>
        <v>560.44725000000005</v>
      </c>
      <c r="FU138" s="27">
        <f>IF($O138&gt;=FU$1,$S138,0)</f>
        <v>560.44725000000005</v>
      </c>
      <c r="FV138" s="27">
        <f>IF($O138&gt;=FV$1,$S138,0)</f>
        <v>560.44725000000005</v>
      </c>
      <c r="FW138" s="27">
        <f>IF($O138&gt;=FW$1,$S138,0)</f>
        <v>560.44725000000005</v>
      </c>
      <c r="FX138" s="27">
        <f>IF($O138&gt;=FX$1,$S138,0)</f>
        <v>560.44725000000005</v>
      </c>
      <c r="FY138" s="27">
        <f>IF($O138&gt;=FY$1,$S138,0)</f>
        <v>560.44725000000005</v>
      </c>
      <c r="FZ138" s="27">
        <f>IF($O138&gt;=FZ$1,$S138,0)</f>
        <v>560.44725000000005</v>
      </c>
      <c r="GA138" s="27">
        <f>IF($O138&gt;=GA$1,$S138,0)</f>
        <v>560.44725000000005</v>
      </c>
      <c r="GB138" s="27">
        <f>IF($O138&gt;=GB$1,$S138,0)</f>
        <v>560.44725000000005</v>
      </c>
      <c r="GC138" s="27">
        <f>IF($O138&gt;=GC$1,$S138,0)</f>
        <v>560.44725000000005</v>
      </c>
      <c r="GD138" s="27">
        <f>IF($O138&gt;=GD$1,$S138,0)</f>
        <v>560.44725000000005</v>
      </c>
      <c r="GE138" s="27">
        <f>IF($O138&gt;=GE$1,$S138,0)</f>
        <v>560.44725000000005</v>
      </c>
      <c r="GF138" s="27">
        <f>IF($O138&gt;=GF$1,$S138,0)</f>
        <v>560.44725000000005</v>
      </c>
      <c r="GG138" s="27">
        <f>IF($O138&gt;=GG$1,$S138,0)</f>
        <v>560.44725000000005</v>
      </c>
      <c r="GH138" s="27">
        <f>IF($O138&gt;=GH$1,$S138,0)</f>
        <v>560.44725000000005</v>
      </c>
      <c r="GI138" s="27">
        <f>IF($O138&gt;=GI$1,$S138,0)</f>
        <v>560.44725000000005</v>
      </c>
      <c r="GJ138" s="27">
        <f>IF($O138&gt;=GJ$1,$S138,0)</f>
        <v>560.44725000000005</v>
      </c>
      <c r="GK138" s="27">
        <f>IF($O138&gt;=GK$1,$S138,0)</f>
        <v>560.44725000000005</v>
      </c>
      <c r="GL138" s="27">
        <f>IF($O138&gt;=GL$1,$S138,0)</f>
        <v>560.44725000000005</v>
      </c>
      <c r="GM138" s="27">
        <f>IF($O138&gt;=GM$1,$S138,0)</f>
        <v>560.44725000000005</v>
      </c>
      <c r="GN138" s="27">
        <f>IF($O138&gt;=GN$1,$S138,0)</f>
        <v>560.44725000000005</v>
      </c>
      <c r="GO138" s="27">
        <f>IF($O138&gt;=GO$1,$S138,0)</f>
        <v>560.44725000000005</v>
      </c>
      <c r="GP138" s="27">
        <f>IF($O138&gt;=GP$1,$S138,0)</f>
        <v>560.44725000000005</v>
      </c>
      <c r="GQ138" s="27">
        <f>IF($O138&gt;=GQ$1,$S138,0)</f>
        <v>560.44725000000005</v>
      </c>
      <c r="GR138" s="27">
        <f>IF($O138&gt;=GR$1,$S138,0)</f>
        <v>560.44725000000005</v>
      </c>
      <c r="GS138" s="27">
        <f>IF($O138&gt;=GS$1,$S138,0)</f>
        <v>560.44725000000005</v>
      </c>
      <c r="GT138" s="27">
        <f>IF($O138&gt;=GT$1,$S138,0)</f>
        <v>560.44725000000005</v>
      </c>
      <c r="GU138" s="27">
        <f>IF($O138&gt;=GU$1,$S138,0)</f>
        <v>560.44725000000005</v>
      </c>
      <c r="GV138" s="27">
        <f>IF($O138&gt;=GV$1,$S138,0)</f>
        <v>560.44725000000005</v>
      </c>
      <c r="GW138" s="27">
        <f>IF($O138&gt;=GW$1,$S138,0)</f>
        <v>560.44725000000005</v>
      </c>
      <c r="GX138" s="27">
        <f>IF($O138&gt;=GX$1,$S138,0)</f>
        <v>560.44725000000005</v>
      </c>
      <c r="GY138" s="27">
        <f>IF($O138&gt;=GY$1,$S138,0)</f>
        <v>560.44725000000005</v>
      </c>
      <c r="GZ138" s="27">
        <f>IF($O138&gt;=GZ$1,$S138,0)</f>
        <v>560.44725000000005</v>
      </c>
      <c r="HA138" s="27">
        <f>IF($O138&gt;=HA$1,$S138,0)</f>
        <v>560.44725000000005</v>
      </c>
      <c r="HB138" s="27">
        <f>IF($O138&gt;=HB$1,$S138,0)</f>
        <v>560.44725000000005</v>
      </c>
      <c r="HC138" s="27">
        <f>IF($O138&gt;=HC$1,$S138,0)</f>
        <v>560.44725000000005</v>
      </c>
    </row>
    <row r="139" spans="1:211">
      <c r="A139" s="3">
        <v>6580</v>
      </c>
      <c r="B139" s="3" t="s">
        <v>386</v>
      </c>
      <c r="C139" s="3" t="s">
        <v>104</v>
      </c>
      <c r="D139" s="3">
        <v>63</v>
      </c>
      <c r="E139" s="4">
        <v>31103</v>
      </c>
      <c r="F139" s="5">
        <v>33.336986301369862</v>
      </c>
      <c r="G139" s="3" t="s">
        <v>99</v>
      </c>
      <c r="H139" s="4">
        <v>20400</v>
      </c>
      <c r="I139" s="9" t="s">
        <v>832</v>
      </c>
      <c r="J139" s="5">
        <v>2186.86</v>
      </c>
      <c r="K139" s="31">
        <v>310</v>
      </c>
      <c r="L139" s="32">
        <v>33</v>
      </c>
      <c r="M139" s="33">
        <f>VLOOKUP(L139,FIND,3,TRUE)</f>
        <v>1.5</v>
      </c>
      <c r="N139" s="32">
        <f>IF(L139&gt;30,180,VLOOKUP(L139,TEMPO,2,FALSE))</f>
        <v>180</v>
      </c>
      <c r="O139" s="32">
        <f>IF(R139&gt;0,4,N139)</f>
        <v>180</v>
      </c>
      <c r="P139" s="96">
        <f>J139*M139*L139</f>
        <v>108249.56999999999</v>
      </c>
      <c r="Q139" s="96">
        <f>10934.45*2</f>
        <v>21868.9</v>
      </c>
      <c r="R139" s="96">
        <f>IF(P139&lt;=Q139,P139/4,0)</f>
        <v>0</v>
      </c>
      <c r="S139" s="5">
        <f>IF(P139&gt;=Q139,P139/N139,0)</f>
        <v>601.38649999999996</v>
      </c>
      <c r="T139" s="3"/>
      <c r="U139" s="3">
        <f>IF(T139="",1,0)</f>
        <v>1</v>
      </c>
      <c r="V139" s="3">
        <v>350</v>
      </c>
      <c r="W139" s="5">
        <v>0.6</v>
      </c>
      <c r="X139" s="5">
        <v>402.65</v>
      </c>
      <c r="Y139" s="5">
        <f>X139*W139</f>
        <v>241.58999999999997</v>
      </c>
      <c r="Z139" s="5">
        <v>400</v>
      </c>
      <c r="AA139" s="5">
        <f>S139+Y139+Z139</f>
        <v>1242.9765</v>
      </c>
      <c r="AB139" s="39">
        <f>(J139/12+J139/12*1.3333333333+450/12+J139/30*6/12+J139)*1.3+Y139+Z139+153.9</f>
        <v>4287.3295777698804</v>
      </c>
      <c r="AC139" s="39" t="s">
        <v>104</v>
      </c>
      <c r="AD139" s="39">
        <f>J139*1.3+400+153.9</f>
        <v>3396.8180000000002</v>
      </c>
      <c r="AE139" s="39">
        <f>SUMIFS('CUSTO MENSAL FUNC NOVO'!H:H,'CUSTO MENSAL FUNC NOVO'!A:A,'VALORES MENSAIS'!AC139)</f>
        <v>2035.3799999999999</v>
      </c>
      <c r="AF139" s="27">
        <f>IF($R139&gt;0,$R139,$S139)+$Y139+$Z139</f>
        <v>1242.9765</v>
      </c>
      <c r="AG139" s="27">
        <f>IF($R139&gt;0,$R139,$S139)+$Y139+$Z139</f>
        <v>1242.9765</v>
      </c>
      <c r="AH139" s="27">
        <f>IF($R139&gt;0,$R139,$S139)+$Y139+$Z139</f>
        <v>1242.9765</v>
      </c>
      <c r="AI139" s="27">
        <f>IF($R139&gt;0,$R139,$S139)+$Y139+$Z139</f>
        <v>1242.9765</v>
      </c>
      <c r="AJ139" s="27">
        <f>IF($O139&gt;=AJ$1,$S139+$Y139+$Z139,$Y139+$Z139)</f>
        <v>1242.9765</v>
      </c>
      <c r="AK139" s="27">
        <f>IF($O139&gt;=AK$1,$S139+$Y139+$Z139,$Y139+$Z139)</f>
        <v>1242.9765</v>
      </c>
      <c r="AL139" s="27">
        <f>IF($O139&gt;=AL$1,$S139+$Y139+$Z139,$Y139+$Z139)</f>
        <v>1242.9765</v>
      </c>
      <c r="AM139" s="27">
        <f>IF($O139&gt;=AM$1,$S139+$Y139+$Z139,$Y139+$Z139)</f>
        <v>1242.9765</v>
      </c>
      <c r="AN139" s="27">
        <f>IF($O139&gt;=AN$1,$S139+$Y139+$Z139,$Y139+$Z139)</f>
        <v>1242.9765</v>
      </c>
      <c r="AO139" s="27">
        <f>IF($O139&gt;=AO$1,$S139+$Y139+$Z139,$Y139+$Z139)</f>
        <v>1242.9765</v>
      </c>
      <c r="AP139" s="27">
        <f>IF($O139&gt;=AP$1,$S139+$Y139+$Z139,$Y139+$Z139)</f>
        <v>1242.9765</v>
      </c>
      <c r="AQ139" s="27">
        <f>IF($O139&gt;=AQ$1,$S139+$Y139+$Z139,$Y139+$Z139)</f>
        <v>1242.9765</v>
      </c>
      <c r="AR139" s="27">
        <f>IF($O139&gt;=AR$1,$S139+$Y139+$Z139,$Y139+$Z139)</f>
        <v>1242.9765</v>
      </c>
      <c r="AS139" s="27">
        <f>IF($O139&gt;=AS$1,$S139+$Y139+$Z139,$Y139+$Z139)</f>
        <v>1242.9765</v>
      </c>
      <c r="AT139" s="27">
        <f>IF($O139&gt;=AT$1,$S139+$Y139+$Z139,$Y139+$Z139)</f>
        <v>1242.9765</v>
      </c>
      <c r="AU139" s="27">
        <f>IF($O139&gt;=AU$1,$S139+$Y139+$Z139,$Y139+$Z139)</f>
        <v>1242.9765</v>
      </c>
      <c r="AV139" s="27">
        <f>IF($O139&gt;=AV$1,$S139+$Y139+$Z139,$Y139+$Z139)</f>
        <v>1242.9765</v>
      </c>
      <c r="AW139" s="27">
        <f>IF($O139&gt;=AW$1,$S139+$Y139+$Z139,$Y139+$Z139)</f>
        <v>1242.9765</v>
      </c>
      <c r="AX139" s="27">
        <f>IF($O139&gt;=AX$1,$S139+$Y139+$Z139,$Y139+$Z139)</f>
        <v>1242.9765</v>
      </c>
      <c r="AY139" s="27">
        <f>IF($O139&gt;=AY$1,$S139+$Y139+$Z139,$Y139+$Z139)</f>
        <v>1242.9765</v>
      </c>
      <c r="AZ139" s="27">
        <f>IF($O139&gt;=AZ$1,$S139+$Y139+$Z139,$Y139+$Z139)</f>
        <v>1242.9765</v>
      </c>
      <c r="BA139" s="27">
        <f>IF($O139&gt;=BA$1,$S139+$Y139+$Z139,$Y139+$Z139)</f>
        <v>1242.9765</v>
      </c>
      <c r="BB139" s="27">
        <f>IF($O139&gt;=BB$1,$S139+$Y139+$Z139,$Y139+$Z139)</f>
        <v>1242.9765</v>
      </c>
      <c r="BC139" s="27">
        <f>IF($O139&gt;=BC$1,$S139+$Y139+$Z139,$Y139+$Z139)</f>
        <v>1242.9765</v>
      </c>
      <c r="BD139" s="27">
        <f>IF($O139&gt;=BD$1,$S139+$Y139+$Z139,$Y139+$Z139)</f>
        <v>1242.9765</v>
      </c>
      <c r="BE139" s="27">
        <f>IF($O139&gt;=BE$1,$S139+$Y139+$Z139,$Y139+$Z139)</f>
        <v>1242.9765</v>
      </c>
      <c r="BF139" s="27">
        <f>IF($O139&gt;=BF$1,$S139+$Y139+$Z139,$Y139+$Z139)</f>
        <v>1242.9765</v>
      </c>
      <c r="BG139" s="27">
        <f>IF($O139&gt;=BG$1,$S139+$Y139+$Z139,$Y139+$Z139)</f>
        <v>1242.9765</v>
      </c>
      <c r="BH139" s="27">
        <f>IF($O139&gt;=BH$1,$S139+$Y139+$Z139,$Y139+$Z139)</f>
        <v>1242.9765</v>
      </c>
      <c r="BI139" s="27">
        <f>IF($O139&gt;=BI$1,$S139+$Y139+$Z139,$Y139+$Z139)</f>
        <v>1242.9765</v>
      </c>
      <c r="BJ139" s="27">
        <f>IF($O139&gt;=BJ$1,$S139+$Y139+$Z139,$Y139+$Z139)</f>
        <v>1242.9765</v>
      </c>
      <c r="BK139" s="27">
        <f>IF($O139&gt;=BK$1,$S139+$Y139+$Z139,$Y139+$Z139)</f>
        <v>1242.9765</v>
      </c>
      <c r="BL139" s="27">
        <f>IF($O139&gt;=BL$1,$S139+$Y139+$Z139,$Y139+$Z139)</f>
        <v>1242.9765</v>
      </c>
      <c r="BM139" s="27">
        <f>IF($O139&gt;=BM$1,$S139+$Y139+$Z139,$Y139+$Z139)</f>
        <v>1242.9765</v>
      </c>
      <c r="BN139" s="27">
        <f>IF($O139&gt;=BN$1,$S139+$Y139+$Z139,$Y139+$Z139)</f>
        <v>1242.9765</v>
      </c>
      <c r="BO139" s="27">
        <f>IF($O139&gt;=BO$1,$S139+$Y139+$Z139,$Y139+$Z139)</f>
        <v>1242.9765</v>
      </c>
      <c r="BP139" s="27">
        <f>IF($O139&gt;=BP$1,$S139+$Y139+$Z139,$Y139+$Z139)</f>
        <v>1242.9765</v>
      </c>
      <c r="BQ139" s="27">
        <f>IF($O139&gt;=BQ$1,$S139+$Y139+$Z139,$Y139+$Z139)</f>
        <v>1242.9765</v>
      </c>
      <c r="BR139" s="27">
        <f>IF($O139&gt;=BR$1,$S139+$Y139+$Z139,$Y139+$Z139)</f>
        <v>1242.9765</v>
      </c>
      <c r="BS139" s="27">
        <f>IF($O139&gt;=BS$1,$S139+$Y139+$Z139,$Y139+$Z139)</f>
        <v>1242.9765</v>
      </c>
      <c r="BT139" s="27">
        <f>IF($O139&gt;=BT$1,$S139+$Y139+$Z139,$Y139+$Z139)</f>
        <v>1242.9765</v>
      </c>
      <c r="BU139" s="27">
        <f>IF($O139&gt;=BU$1,$S139+$Y139+$Z139,$Y139+$Z139)</f>
        <v>1242.9765</v>
      </c>
      <c r="BV139" s="27">
        <f>IF($O139&gt;=BV$1,$S139+$Y139+$Z139,$Y139+$Z139)</f>
        <v>1242.9765</v>
      </c>
      <c r="BW139" s="27">
        <f>IF($O139&gt;=BW$1,$S139+$Y139+$Z139,$Y139+$Z139)</f>
        <v>1242.9765</v>
      </c>
      <c r="BX139" s="27">
        <f>IF($O139&gt;=BX$1,$S139+$Y139+$Z139,$Y139+$Z139)</f>
        <v>1242.9765</v>
      </c>
      <c r="BY139" s="27">
        <f>IF($O139&gt;=BY$1,$S139+$Y139+$Z139,$Y139+$Z139)</f>
        <v>1242.9765</v>
      </c>
      <c r="BZ139" s="27">
        <f>IF($O139&gt;=BZ$1,$S139+$Y139+$Z139,$Y139+$Z139)</f>
        <v>1242.9765</v>
      </c>
      <c r="CA139" s="27">
        <f>IF($O139&gt;=CA$1,$S139+$Y139+$Z139,$Y139+$Z139)</f>
        <v>1242.9765</v>
      </c>
      <c r="CB139" s="27">
        <f>IF($O139&gt;=CB$1,$S139+$Y139+$Z139,$Y139+$Z139)</f>
        <v>1242.9765</v>
      </c>
      <c r="CC139" s="27">
        <f>IF($O139&gt;=CC$1,$S139+$Y139+$Z139,$Y139+$Z139)</f>
        <v>1242.9765</v>
      </c>
      <c r="CD139" s="27">
        <f>IF($O139&gt;=CD$1,$S139+$Y139+$Z139,$Y139+$Z139)</f>
        <v>1242.9765</v>
      </c>
      <c r="CE139" s="27">
        <f>IF($O139&gt;=CE$1,$S139+$Y139+$Z139,$Y139+$Z139)</f>
        <v>1242.9765</v>
      </c>
      <c r="CF139" s="27">
        <f>IF($O139&gt;=CF$1,$S139+$Y139+$Z139,$Y139+$Z139)</f>
        <v>1242.9765</v>
      </c>
      <c r="CG139" s="27">
        <f>IF($O139&gt;=CG$1,$S139+$Y139+$Z139,$Y139+$Z139)</f>
        <v>1242.9765</v>
      </c>
      <c r="CH139" s="27">
        <f>IF($O139&gt;=CH$1,$S139+$Y139+$Z139,$Y139+$Z139)</f>
        <v>1242.9765</v>
      </c>
      <c r="CI139" s="27">
        <f>IF($O139&gt;=CI$1,$S139+$Y139+$Z139,$Y139+$Z139)</f>
        <v>1242.9765</v>
      </c>
      <c r="CJ139" s="27">
        <f>IF($O139&gt;=CJ$1,$S139+$Y139+$Z139,$Y139+$Z139)</f>
        <v>1242.9765</v>
      </c>
      <c r="CK139" s="27">
        <f>IF($O139&gt;=CK$1,$S139+$Y139+$Z139,$Y139+$Z139)</f>
        <v>1242.9765</v>
      </c>
      <c r="CL139" s="27">
        <f>IF($O139&gt;=CL$1,$S139+$Y139+$Z139,$Y139+$Z139)</f>
        <v>1242.9765</v>
      </c>
      <c r="CM139" s="27">
        <f>IF($O139&gt;=CM$1,$S139+$Y139+$Z139,$Y139+$Z139)</f>
        <v>1242.9765</v>
      </c>
      <c r="CN139" s="27">
        <f>IF($O139&gt;=CN$1,$S139+$Y139,$Y139)</f>
        <v>842.97649999999999</v>
      </c>
      <c r="CO139" s="27">
        <f>IF($O139&gt;=CO$1,$S139+$Y139,$Y139)</f>
        <v>842.97649999999999</v>
      </c>
      <c r="CP139" s="27">
        <f>IF($O139&gt;=CP$1,$S139+$Y139,$Y139)</f>
        <v>842.97649999999999</v>
      </c>
      <c r="CQ139" s="27">
        <f>IF($O139&gt;=CQ$1,$S139+$Y139,$Y139)</f>
        <v>842.97649999999999</v>
      </c>
      <c r="CR139" s="27">
        <f>IF($O139&gt;=CR$1,$S139+$Y139,$Y139)</f>
        <v>842.97649999999999</v>
      </c>
      <c r="CS139" s="27">
        <f>IF($O139&gt;=CS$1,$S139+$Y139,$Y139)</f>
        <v>842.97649999999999</v>
      </c>
      <c r="CT139" s="27">
        <f>IF($O139&gt;=CT$1,$S139+$Y139,$Y139)</f>
        <v>842.97649999999999</v>
      </c>
      <c r="CU139" s="27">
        <f>IF($O139&gt;=CU$1,$S139+$Y139,$Y139)</f>
        <v>842.97649999999999</v>
      </c>
      <c r="CV139" s="27">
        <f>IF($O139&gt;=CV$1,$S139+$Y139,$Y139)</f>
        <v>842.97649999999999</v>
      </c>
      <c r="CW139" s="27">
        <f>IF($O139&gt;=CW$1,$S139+$Y139,$Y139)</f>
        <v>842.97649999999999</v>
      </c>
      <c r="CX139" s="27">
        <f>IF($O139&gt;=CX$1,$S139+$Y139,$Y139)</f>
        <v>842.97649999999999</v>
      </c>
      <c r="CY139" s="27">
        <f>IF($O139&gt;=CY$1,$S139+$Y139,$Y139)</f>
        <v>842.97649999999999</v>
      </c>
      <c r="CZ139" s="27">
        <f>IF($O139&gt;=CZ$1,$S139+$Y139,$Y139)</f>
        <v>842.97649999999999</v>
      </c>
      <c r="DA139" s="27">
        <f>IF($O139&gt;=DA$1,$S139+$Y139,$Y139)</f>
        <v>842.97649999999999</v>
      </c>
      <c r="DB139" s="27">
        <f>IF($O139&gt;=DB$1,$S139+$Y139,$Y139)</f>
        <v>842.97649999999999</v>
      </c>
      <c r="DC139" s="27">
        <f>IF($O139&gt;=DC$1,$S139+$Y139,$Y139)</f>
        <v>842.97649999999999</v>
      </c>
      <c r="DD139" s="27">
        <f>IF($O139&gt;=DD$1,$S139+$Y139,$Y139)</f>
        <v>842.97649999999999</v>
      </c>
      <c r="DE139" s="27">
        <f>IF($O139&gt;=DE$1,$S139+$Y139,$Y139)</f>
        <v>842.97649999999999</v>
      </c>
      <c r="DF139" s="27">
        <f>IF($O139&gt;=DF$1,$S139+$Y139,$Y139)</f>
        <v>842.97649999999999</v>
      </c>
      <c r="DG139" s="27">
        <f>IF($O139&gt;=DG$1,$S139+$Y139,$Y139)</f>
        <v>842.97649999999999</v>
      </c>
      <c r="DH139" s="27">
        <f>IF($O139&gt;=DH$1,$S139+$Y139,$Y139)</f>
        <v>842.97649999999999</v>
      </c>
      <c r="DI139" s="27">
        <f>IF($O139&gt;=DI$1,$S139+$Y139,$Y139)</f>
        <v>842.97649999999999</v>
      </c>
      <c r="DJ139" s="27">
        <f>IF($O139&gt;=DJ$1,$S139+$Y139,$Y139)</f>
        <v>842.97649999999999</v>
      </c>
      <c r="DK139" s="27">
        <f>IF($O139&gt;=DK$1,$S139+$Y139,$Y139)</f>
        <v>842.97649999999999</v>
      </c>
      <c r="DL139" s="27">
        <f>IF($O139&gt;=DL$1,$S139+$Y139,$Y139)</f>
        <v>842.97649999999999</v>
      </c>
      <c r="DM139" s="27">
        <f>IF($O139&gt;=DM$1,$S139+$Y139,$Y139)</f>
        <v>842.97649999999999</v>
      </c>
      <c r="DN139" s="27">
        <f>IF($O139&gt;=DN$1,$S139+$Y139,$Y139)</f>
        <v>842.97649999999999</v>
      </c>
      <c r="DO139" s="27">
        <f>IF($O139&gt;=DO$1,$S139+$Y139,$Y139)</f>
        <v>842.97649999999999</v>
      </c>
      <c r="DP139" s="27">
        <f>IF($O139&gt;=DP$1,$S139+$Y139,$Y139)</f>
        <v>842.97649999999999</v>
      </c>
      <c r="DQ139" s="27">
        <f>IF($O139&gt;=DQ$1,$S139+$Y139,$Y139)</f>
        <v>842.97649999999999</v>
      </c>
      <c r="DR139" s="27">
        <f>IF($O139&gt;=DR$1,$S139+$Y139,$Y139)</f>
        <v>842.97649999999999</v>
      </c>
      <c r="DS139" s="27">
        <f>IF($O139&gt;=DS$1,$S139+$Y139,$Y139)</f>
        <v>842.97649999999999</v>
      </c>
      <c r="DT139" s="27">
        <f>IF($O139&gt;=DT$1,$S139+$Y139,$Y139)</f>
        <v>842.97649999999999</v>
      </c>
      <c r="DU139" s="27">
        <f>IF($O139&gt;=DU$1,$S139+$Y139,$Y139)</f>
        <v>842.97649999999999</v>
      </c>
      <c r="DV139" s="27">
        <f>IF($O139&gt;=DV$1,$S139+$Y139,$Y139)</f>
        <v>842.97649999999999</v>
      </c>
      <c r="DW139" s="27">
        <f>IF($O139&gt;=DW$1,$S139+$Y139,$Y139)</f>
        <v>842.97649999999999</v>
      </c>
      <c r="DX139" s="27">
        <f>IF($O139&gt;=DX$1,$S139+$Y139,$Y139)</f>
        <v>842.97649999999999</v>
      </c>
      <c r="DY139" s="27">
        <f>IF($O139&gt;=DY$1,$S139+$Y139,$Y139)</f>
        <v>842.97649999999999</v>
      </c>
      <c r="DZ139" s="27">
        <f>IF($O139&gt;=DZ$1,$S139+$Y139,$Y139)</f>
        <v>842.97649999999999</v>
      </c>
      <c r="EA139" s="27">
        <f>IF($O139&gt;=EA$1,$S139+$Y139,$Y139)</f>
        <v>842.97649999999999</v>
      </c>
      <c r="EB139" s="27">
        <f>IF($O139&gt;=EB$1,$S139+$Y139,$Y139)</f>
        <v>842.97649999999999</v>
      </c>
      <c r="EC139" s="27">
        <f>IF($O139&gt;=EC$1,$S139+$Y139,$Y139)</f>
        <v>842.97649999999999</v>
      </c>
      <c r="ED139" s="27">
        <f>IF($O139&gt;=ED$1,$S139+$Y139,$Y139)</f>
        <v>842.97649999999999</v>
      </c>
      <c r="EE139" s="27">
        <f>IF($O139&gt;=EE$1,$S139+$Y139,$Y139)</f>
        <v>842.97649999999999</v>
      </c>
      <c r="EF139" s="27">
        <f>IF($O139&gt;=EF$1,$S139+$Y139,$Y139)</f>
        <v>842.97649999999999</v>
      </c>
      <c r="EG139" s="27">
        <f>IF($O139&gt;=EG$1,$S139+$Y139,$Y139)</f>
        <v>842.97649999999999</v>
      </c>
      <c r="EH139" s="27">
        <f>IF($O139&gt;=EH$1,$S139+$Y139,$Y139)</f>
        <v>842.97649999999999</v>
      </c>
      <c r="EI139" s="27">
        <f>IF($O139&gt;=EI$1,$S139+$Y139,$Y139)</f>
        <v>842.97649999999999</v>
      </c>
      <c r="EJ139" s="27">
        <f>IF($O139&gt;=EJ$1,$S139+$Y139,$Y139)</f>
        <v>842.97649999999999</v>
      </c>
      <c r="EK139" s="27">
        <f>IF($O139&gt;=EK$1,$S139+$Y139,$Y139)</f>
        <v>842.97649999999999</v>
      </c>
      <c r="EL139" s="27">
        <f>IF($O139&gt;=EL$1,$S139+$Y139,$Y139)</f>
        <v>842.97649999999999</v>
      </c>
      <c r="EM139" s="27">
        <f>IF($O139&gt;=EM$1,$S139+$Y139,$Y139)</f>
        <v>842.97649999999999</v>
      </c>
      <c r="EN139" s="27">
        <f>IF($O139&gt;=EN$1,$S139+$Y139,$Y139)</f>
        <v>842.97649999999999</v>
      </c>
      <c r="EO139" s="27">
        <f>IF($O139&gt;=EO$1,$S139+$Y139,$Y139)</f>
        <v>842.97649999999999</v>
      </c>
      <c r="EP139" s="27">
        <f>IF($O139&gt;=EP$1,$S139+$Y139,$Y139)</f>
        <v>842.97649999999999</v>
      </c>
      <c r="EQ139" s="27">
        <f>IF($O139&gt;=EQ$1,$S139+$Y139,$Y139)</f>
        <v>842.97649999999999</v>
      </c>
      <c r="ER139" s="27">
        <f>IF($O139&gt;=ER$1,$S139+$Y139,$Y139)</f>
        <v>842.97649999999999</v>
      </c>
      <c r="ES139" s="27">
        <f>IF($O139&gt;=ES$1,$S139+$Y139,$Y139)</f>
        <v>842.97649999999999</v>
      </c>
      <c r="ET139" s="27">
        <f>IF($O139&gt;=ET$1,$S139+$Y139,$Y139)</f>
        <v>842.97649999999999</v>
      </c>
      <c r="EU139" s="27">
        <f>IF($O139&gt;=EU$1,$S139+$Y139,$Y139)</f>
        <v>842.97649999999999</v>
      </c>
      <c r="EV139" s="27">
        <f>IF($O139&gt;=EV$1,$S139,0)</f>
        <v>601.38649999999996</v>
      </c>
      <c r="EW139" s="27">
        <f>IF($O139&gt;=EW$1,$S139,0)</f>
        <v>601.38649999999996</v>
      </c>
      <c r="EX139" s="27">
        <f>IF($O139&gt;=EX$1,$S139,0)</f>
        <v>601.38649999999996</v>
      </c>
      <c r="EY139" s="27">
        <f>IF($O139&gt;=EY$1,$S139,0)</f>
        <v>601.38649999999996</v>
      </c>
      <c r="EZ139" s="27">
        <f>IF($O139&gt;=EZ$1,$S139,0)</f>
        <v>601.38649999999996</v>
      </c>
      <c r="FA139" s="27">
        <f>IF($O139&gt;=FA$1,$S139,0)</f>
        <v>601.38649999999996</v>
      </c>
      <c r="FB139" s="27">
        <f>IF($O139&gt;=FB$1,$S139,0)</f>
        <v>601.38649999999996</v>
      </c>
      <c r="FC139" s="27">
        <f>IF($O139&gt;=FC$1,$S139,0)</f>
        <v>601.38649999999996</v>
      </c>
      <c r="FD139" s="27">
        <f>IF($O139&gt;=FD$1,$S139,0)</f>
        <v>601.38649999999996</v>
      </c>
      <c r="FE139" s="27">
        <f>IF($O139&gt;=FE$1,$S139,0)</f>
        <v>601.38649999999996</v>
      </c>
      <c r="FF139" s="27">
        <f>IF($O139&gt;=FF$1,$S139,0)</f>
        <v>601.38649999999996</v>
      </c>
      <c r="FG139" s="27">
        <f>IF($O139&gt;=FG$1,$S139,0)</f>
        <v>601.38649999999996</v>
      </c>
      <c r="FH139" s="27">
        <f>IF($O139&gt;=FH$1,$S139,0)</f>
        <v>601.38649999999996</v>
      </c>
      <c r="FI139" s="27">
        <f>IF($O139&gt;=FI$1,$S139,0)</f>
        <v>601.38649999999996</v>
      </c>
      <c r="FJ139" s="27">
        <f>IF($O139&gt;=FJ$1,$S139,0)</f>
        <v>601.38649999999996</v>
      </c>
      <c r="FK139" s="27">
        <f>IF($O139&gt;=FK$1,$S139,0)</f>
        <v>601.38649999999996</v>
      </c>
      <c r="FL139" s="27">
        <f>IF($O139&gt;=FL$1,$S139,0)</f>
        <v>601.38649999999996</v>
      </c>
      <c r="FM139" s="27">
        <f>IF($O139&gt;=FM$1,$S139,0)</f>
        <v>601.38649999999996</v>
      </c>
      <c r="FN139" s="27">
        <f>IF($O139&gt;=FN$1,$S139,0)</f>
        <v>601.38649999999996</v>
      </c>
      <c r="FO139" s="27">
        <f>IF($O139&gt;=FO$1,$S139,0)</f>
        <v>601.38649999999996</v>
      </c>
      <c r="FP139" s="27">
        <f>IF($O139&gt;=FP$1,$S139,0)</f>
        <v>601.38649999999996</v>
      </c>
      <c r="FQ139" s="27">
        <f>IF($O139&gt;=FQ$1,$S139,0)</f>
        <v>601.38649999999996</v>
      </c>
      <c r="FR139" s="27">
        <f>IF($O139&gt;=FR$1,$S139,0)</f>
        <v>601.38649999999996</v>
      </c>
      <c r="FS139" s="27">
        <f>IF($O139&gt;=FS$1,$S139,0)</f>
        <v>601.38649999999996</v>
      </c>
      <c r="FT139" s="27">
        <f>IF($O139&gt;=FT$1,$S139,0)</f>
        <v>601.38649999999996</v>
      </c>
      <c r="FU139" s="27">
        <f>IF($O139&gt;=FU$1,$S139,0)</f>
        <v>601.38649999999996</v>
      </c>
      <c r="FV139" s="27">
        <f>IF($O139&gt;=FV$1,$S139,0)</f>
        <v>601.38649999999996</v>
      </c>
      <c r="FW139" s="27">
        <f>IF($O139&gt;=FW$1,$S139,0)</f>
        <v>601.38649999999996</v>
      </c>
      <c r="FX139" s="27">
        <f>IF($O139&gt;=FX$1,$S139,0)</f>
        <v>601.38649999999996</v>
      </c>
      <c r="FY139" s="27">
        <f>IF($O139&gt;=FY$1,$S139,0)</f>
        <v>601.38649999999996</v>
      </c>
      <c r="FZ139" s="27">
        <f>IF($O139&gt;=FZ$1,$S139,0)</f>
        <v>601.38649999999996</v>
      </c>
      <c r="GA139" s="27">
        <f>IF($O139&gt;=GA$1,$S139,0)</f>
        <v>601.38649999999996</v>
      </c>
      <c r="GB139" s="27">
        <f>IF($O139&gt;=GB$1,$S139,0)</f>
        <v>601.38649999999996</v>
      </c>
      <c r="GC139" s="27">
        <f>IF($O139&gt;=GC$1,$S139,0)</f>
        <v>601.38649999999996</v>
      </c>
      <c r="GD139" s="27">
        <f>IF($O139&gt;=GD$1,$S139,0)</f>
        <v>601.38649999999996</v>
      </c>
      <c r="GE139" s="27">
        <f>IF($O139&gt;=GE$1,$S139,0)</f>
        <v>601.38649999999996</v>
      </c>
      <c r="GF139" s="27">
        <f>IF($O139&gt;=GF$1,$S139,0)</f>
        <v>601.38649999999996</v>
      </c>
      <c r="GG139" s="27">
        <f>IF($O139&gt;=GG$1,$S139,0)</f>
        <v>601.38649999999996</v>
      </c>
      <c r="GH139" s="27">
        <f>IF($O139&gt;=GH$1,$S139,0)</f>
        <v>601.38649999999996</v>
      </c>
      <c r="GI139" s="27">
        <f>IF($O139&gt;=GI$1,$S139,0)</f>
        <v>601.38649999999996</v>
      </c>
      <c r="GJ139" s="27">
        <f>IF($O139&gt;=GJ$1,$S139,0)</f>
        <v>601.38649999999996</v>
      </c>
      <c r="GK139" s="27">
        <f>IF($O139&gt;=GK$1,$S139,0)</f>
        <v>601.38649999999996</v>
      </c>
      <c r="GL139" s="27">
        <f>IF($O139&gt;=GL$1,$S139,0)</f>
        <v>601.38649999999996</v>
      </c>
      <c r="GM139" s="27">
        <f>IF($O139&gt;=GM$1,$S139,0)</f>
        <v>601.38649999999996</v>
      </c>
      <c r="GN139" s="27">
        <f>IF($O139&gt;=GN$1,$S139,0)</f>
        <v>601.38649999999996</v>
      </c>
      <c r="GO139" s="27">
        <f>IF($O139&gt;=GO$1,$S139,0)</f>
        <v>601.38649999999996</v>
      </c>
      <c r="GP139" s="27">
        <f>IF($O139&gt;=GP$1,$S139,0)</f>
        <v>601.38649999999996</v>
      </c>
      <c r="GQ139" s="27">
        <f>IF($O139&gt;=GQ$1,$S139,0)</f>
        <v>601.38649999999996</v>
      </c>
      <c r="GR139" s="27">
        <f>IF($O139&gt;=GR$1,$S139,0)</f>
        <v>601.38649999999996</v>
      </c>
      <c r="GS139" s="27">
        <f>IF($O139&gt;=GS$1,$S139,0)</f>
        <v>601.38649999999996</v>
      </c>
      <c r="GT139" s="27">
        <f>IF($O139&gt;=GT$1,$S139,0)</f>
        <v>601.38649999999996</v>
      </c>
      <c r="GU139" s="27">
        <f>IF($O139&gt;=GU$1,$S139,0)</f>
        <v>601.38649999999996</v>
      </c>
      <c r="GV139" s="27">
        <f>IF($O139&gt;=GV$1,$S139,0)</f>
        <v>601.38649999999996</v>
      </c>
      <c r="GW139" s="27">
        <f>IF($O139&gt;=GW$1,$S139,0)</f>
        <v>601.38649999999996</v>
      </c>
      <c r="GX139" s="27">
        <f>IF($O139&gt;=GX$1,$S139,0)</f>
        <v>601.38649999999996</v>
      </c>
      <c r="GY139" s="27">
        <f>IF($O139&gt;=GY$1,$S139,0)</f>
        <v>601.38649999999996</v>
      </c>
      <c r="GZ139" s="27">
        <f>IF($O139&gt;=GZ$1,$S139,0)</f>
        <v>601.38649999999996</v>
      </c>
      <c r="HA139" s="27">
        <f>IF($O139&gt;=HA$1,$S139,0)</f>
        <v>601.38649999999996</v>
      </c>
      <c r="HB139" s="27">
        <f>IF($O139&gt;=HB$1,$S139,0)</f>
        <v>601.38649999999996</v>
      </c>
      <c r="HC139" s="27">
        <f>IF($O139&gt;=HC$1,$S139,0)</f>
        <v>601.38649999999996</v>
      </c>
    </row>
    <row r="140" spans="1:211">
      <c r="A140" s="3">
        <v>37877</v>
      </c>
      <c r="B140" s="3" t="s">
        <v>323</v>
      </c>
      <c r="C140" s="3" t="s">
        <v>104</v>
      </c>
      <c r="D140" s="3">
        <v>51</v>
      </c>
      <c r="E140" s="4">
        <v>32731</v>
      </c>
      <c r="F140" s="5">
        <v>28.876712328767123</v>
      </c>
      <c r="G140" s="3" t="s">
        <v>99</v>
      </c>
      <c r="H140" s="4">
        <v>24524</v>
      </c>
      <c r="I140" s="9" t="s">
        <v>832</v>
      </c>
      <c r="J140" s="5">
        <v>2297.23</v>
      </c>
      <c r="K140" s="31">
        <v>310</v>
      </c>
      <c r="L140" s="32">
        <v>29</v>
      </c>
      <c r="M140" s="33">
        <f>VLOOKUP(L140,FIND,3,TRUE)</f>
        <v>1.5</v>
      </c>
      <c r="N140" s="32">
        <f>IF(L140&gt;30,180,VLOOKUP(L140,TEMPO,2,FALSE))</f>
        <v>174</v>
      </c>
      <c r="O140" s="32">
        <f>IF(R140&gt;0,4,N140)</f>
        <v>174</v>
      </c>
      <c r="P140" s="96">
        <f>J140*M140*L140</f>
        <v>99929.505000000005</v>
      </c>
      <c r="Q140" s="96">
        <f>10934.45*2</f>
        <v>21868.9</v>
      </c>
      <c r="R140" s="96">
        <f>IF(P140&lt;=Q140,P140/4,0)</f>
        <v>0</v>
      </c>
      <c r="S140" s="5">
        <f>IF(P140&gt;=Q140,P140/N140,0)</f>
        <v>574.3075</v>
      </c>
      <c r="T140" s="3"/>
      <c r="U140" s="3">
        <f>IF(T140="",1,0)</f>
        <v>1</v>
      </c>
      <c r="V140" s="3">
        <v>356</v>
      </c>
      <c r="W140" s="5">
        <v>0</v>
      </c>
      <c r="X140" s="5">
        <v>203.3</v>
      </c>
      <c r="Y140" s="5">
        <f>X140*W140</f>
        <v>0</v>
      </c>
      <c r="Z140" s="5">
        <v>400</v>
      </c>
      <c r="AA140" s="5">
        <f>S140+Y140+Z140</f>
        <v>974.3075</v>
      </c>
      <c r="AB140" s="39">
        <f>(J140/12+J140/12*1.3333333333+450/12+J140/30*6/12+J140)*1.3+Y140+Z140+153.9</f>
        <v>4219.5110111028152</v>
      </c>
      <c r="AC140" s="39" t="s">
        <v>104</v>
      </c>
      <c r="AD140" s="39">
        <f>J140*1.3+400+153.9</f>
        <v>3540.2990000000004</v>
      </c>
      <c r="AE140" s="39">
        <f>SUMIFS('CUSTO MENSAL FUNC NOVO'!H:H,'CUSTO MENSAL FUNC NOVO'!A:A,'VALORES MENSAIS'!AC140)</f>
        <v>2035.3799999999999</v>
      </c>
      <c r="AF140" s="27">
        <f>IF($R140&gt;0,$R140,$S140)+$Y140+$Z140</f>
        <v>974.3075</v>
      </c>
      <c r="AG140" s="27">
        <f>IF($R140&gt;0,$R140,$S140)+$Y140+$Z140</f>
        <v>974.3075</v>
      </c>
      <c r="AH140" s="27">
        <f>IF($R140&gt;0,$R140,$S140)+$Y140+$Z140</f>
        <v>974.3075</v>
      </c>
      <c r="AI140" s="27">
        <f>IF($R140&gt;0,$R140,$S140)+$Y140+$Z140</f>
        <v>974.3075</v>
      </c>
      <c r="AJ140" s="27">
        <f>IF($O140&gt;=AJ$1,$S140+$Y140+$Z140,$Y140+$Z140)</f>
        <v>974.3075</v>
      </c>
      <c r="AK140" s="27">
        <f>IF($O140&gt;=AK$1,$S140+$Y140+$Z140,$Y140+$Z140)</f>
        <v>974.3075</v>
      </c>
      <c r="AL140" s="27">
        <f>IF($O140&gt;=AL$1,$S140+$Y140+$Z140,$Y140+$Z140)</f>
        <v>974.3075</v>
      </c>
      <c r="AM140" s="27">
        <f>IF($O140&gt;=AM$1,$S140+$Y140+$Z140,$Y140+$Z140)</f>
        <v>974.3075</v>
      </c>
      <c r="AN140" s="27">
        <f>IF($O140&gt;=AN$1,$S140+$Y140+$Z140,$Y140+$Z140)</f>
        <v>974.3075</v>
      </c>
      <c r="AO140" s="27">
        <f>IF($O140&gt;=AO$1,$S140+$Y140+$Z140,$Y140+$Z140)</f>
        <v>974.3075</v>
      </c>
      <c r="AP140" s="27">
        <f>IF($O140&gt;=AP$1,$S140+$Y140+$Z140,$Y140+$Z140)</f>
        <v>974.3075</v>
      </c>
      <c r="AQ140" s="27">
        <f>IF($O140&gt;=AQ$1,$S140+$Y140+$Z140,$Y140+$Z140)</f>
        <v>974.3075</v>
      </c>
      <c r="AR140" s="27">
        <f>IF($O140&gt;=AR$1,$S140+$Y140+$Z140,$Y140+$Z140)</f>
        <v>974.3075</v>
      </c>
      <c r="AS140" s="27">
        <f>IF($O140&gt;=AS$1,$S140+$Y140+$Z140,$Y140+$Z140)</f>
        <v>974.3075</v>
      </c>
      <c r="AT140" s="27">
        <f>IF($O140&gt;=AT$1,$S140+$Y140+$Z140,$Y140+$Z140)</f>
        <v>974.3075</v>
      </c>
      <c r="AU140" s="27">
        <f>IF($O140&gt;=AU$1,$S140+$Y140+$Z140,$Y140+$Z140)</f>
        <v>974.3075</v>
      </c>
      <c r="AV140" s="27">
        <f>IF($O140&gt;=AV$1,$S140+$Y140+$Z140,$Y140+$Z140)</f>
        <v>974.3075</v>
      </c>
      <c r="AW140" s="27">
        <f>IF($O140&gt;=AW$1,$S140+$Y140+$Z140,$Y140+$Z140)</f>
        <v>974.3075</v>
      </c>
      <c r="AX140" s="27">
        <f>IF($O140&gt;=AX$1,$S140+$Y140+$Z140,$Y140+$Z140)</f>
        <v>974.3075</v>
      </c>
      <c r="AY140" s="27">
        <f>IF($O140&gt;=AY$1,$S140+$Y140+$Z140,$Y140+$Z140)</f>
        <v>974.3075</v>
      </c>
      <c r="AZ140" s="27">
        <f>IF($O140&gt;=AZ$1,$S140+$Y140+$Z140,$Y140+$Z140)</f>
        <v>974.3075</v>
      </c>
      <c r="BA140" s="27">
        <f>IF($O140&gt;=BA$1,$S140+$Y140+$Z140,$Y140+$Z140)</f>
        <v>974.3075</v>
      </c>
      <c r="BB140" s="27">
        <f>IF($O140&gt;=BB$1,$S140+$Y140+$Z140,$Y140+$Z140)</f>
        <v>974.3075</v>
      </c>
      <c r="BC140" s="27">
        <f>IF($O140&gt;=BC$1,$S140+$Y140+$Z140,$Y140+$Z140)</f>
        <v>974.3075</v>
      </c>
      <c r="BD140" s="27">
        <f>IF($O140&gt;=BD$1,$S140+$Y140+$Z140,$Y140+$Z140)</f>
        <v>974.3075</v>
      </c>
      <c r="BE140" s="27">
        <f>IF($O140&gt;=BE$1,$S140+$Y140+$Z140,$Y140+$Z140)</f>
        <v>974.3075</v>
      </c>
      <c r="BF140" s="27">
        <f>IF($O140&gt;=BF$1,$S140+$Y140+$Z140,$Y140+$Z140)</f>
        <v>974.3075</v>
      </c>
      <c r="BG140" s="27">
        <f>IF($O140&gt;=BG$1,$S140+$Y140+$Z140,$Y140+$Z140)</f>
        <v>974.3075</v>
      </c>
      <c r="BH140" s="27">
        <f>IF($O140&gt;=BH$1,$S140+$Y140+$Z140,$Y140+$Z140)</f>
        <v>974.3075</v>
      </c>
      <c r="BI140" s="27">
        <f>IF($O140&gt;=BI$1,$S140+$Y140+$Z140,$Y140+$Z140)</f>
        <v>974.3075</v>
      </c>
      <c r="BJ140" s="27">
        <f>IF($O140&gt;=BJ$1,$S140+$Y140+$Z140,$Y140+$Z140)</f>
        <v>974.3075</v>
      </c>
      <c r="BK140" s="27">
        <f>IF($O140&gt;=BK$1,$S140+$Y140+$Z140,$Y140+$Z140)</f>
        <v>974.3075</v>
      </c>
      <c r="BL140" s="27">
        <f>IF($O140&gt;=BL$1,$S140+$Y140+$Z140,$Y140+$Z140)</f>
        <v>974.3075</v>
      </c>
      <c r="BM140" s="27">
        <f>IF($O140&gt;=BM$1,$S140+$Y140+$Z140,$Y140+$Z140)</f>
        <v>974.3075</v>
      </c>
      <c r="BN140" s="27">
        <f>IF($O140&gt;=BN$1,$S140+$Y140+$Z140,$Y140+$Z140)</f>
        <v>974.3075</v>
      </c>
      <c r="BO140" s="27">
        <f>IF($O140&gt;=BO$1,$S140+$Y140+$Z140,$Y140+$Z140)</f>
        <v>974.3075</v>
      </c>
      <c r="BP140" s="27">
        <f>IF($O140&gt;=BP$1,$S140+$Y140+$Z140,$Y140+$Z140)</f>
        <v>974.3075</v>
      </c>
      <c r="BQ140" s="27">
        <f>IF($O140&gt;=BQ$1,$S140+$Y140+$Z140,$Y140+$Z140)</f>
        <v>974.3075</v>
      </c>
      <c r="BR140" s="27">
        <f>IF($O140&gt;=BR$1,$S140+$Y140+$Z140,$Y140+$Z140)</f>
        <v>974.3075</v>
      </c>
      <c r="BS140" s="27">
        <f>IF($O140&gt;=BS$1,$S140+$Y140+$Z140,$Y140+$Z140)</f>
        <v>974.3075</v>
      </c>
      <c r="BT140" s="27">
        <f>IF($O140&gt;=BT$1,$S140+$Y140+$Z140,$Y140+$Z140)</f>
        <v>974.3075</v>
      </c>
      <c r="BU140" s="27">
        <f>IF($O140&gt;=BU$1,$S140+$Y140+$Z140,$Y140+$Z140)</f>
        <v>974.3075</v>
      </c>
      <c r="BV140" s="27">
        <f>IF($O140&gt;=BV$1,$S140+$Y140+$Z140,$Y140+$Z140)</f>
        <v>974.3075</v>
      </c>
      <c r="BW140" s="27">
        <f>IF($O140&gt;=BW$1,$S140+$Y140+$Z140,$Y140+$Z140)</f>
        <v>974.3075</v>
      </c>
      <c r="BX140" s="27">
        <f>IF($O140&gt;=BX$1,$S140+$Y140+$Z140,$Y140+$Z140)</f>
        <v>974.3075</v>
      </c>
      <c r="BY140" s="27">
        <f>IF($O140&gt;=BY$1,$S140+$Y140+$Z140,$Y140+$Z140)</f>
        <v>974.3075</v>
      </c>
      <c r="BZ140" s="27">
        <f>IF($O140&gt;=BZ$1,$S140+$Y140+$Z140,$Y140+$Z140)</f>
        <v>974.3075</v>
      </c>
      <c r="CA140" s="27">
        <f>IF($O140&gt;=CA$1,$S140+$Y140+$Z140,$Y140+$Z140)</f>
        <v>974.3075</v>
      </c>
      <c r="CB140" s="27">
        <f>IF($O140&gt;=CB$1,$S140+$Y140+$Z140,$Y140+$Z140)</f>
        <v>974.3075</v>
      </c>
      <c r="CC140" s="27">
        <f>IF($O140&gt;=CC$1,$S140+$Y140+$Z140,$Y140+$Z140)</f>
        <v>974.3075</v>
      </c>
      <c r="CD140" s="27">
        <f>IF($O140&gt;=CD$1,$S140+$Y140+$Z140,$Y140+$Z140)</f>
        <v>974.3075</v>
      </c>
      <c r="CE140" s="27">
        <f>IF($O140&gt;=CE$1,$S140+$Y140+$Z140,$Y140+$Z140)</f>
        <v>974.3075</v>
      </c>
      <c r="CF140" s="27">
        <f>IF($O140&gt;=CF$1,$S140+$Y140+$Z140,$Y140+$Z140)</f>
        <v>974.3075</v>
      </c>
      <c r="CG140" s="27">
        <f>IF($O140&gt;=CG$1,$S140+$Y140+$Z140,$Y140+$Z140)</f>
        <v>974.3075</v>
      </c>
      <c r="CH140" s="27">
        <f>IF($O140&gt;=CH$1,$S140+$Y140+$Z140,$Y140+$Z140)</f>
        <v>974.3075</v>
      </c>
      <c r="CI140" s="27">
        <f>IF($O140&gt;=CI$1,$S140+$Y140+$Z140,$Y140+$Z140)</f>
        <v>974.3075</v>
      </c>
      <c r="CJ140" s="27">
        <f>IF($O140&gt;=CJ$1,$S140+$Y140+$Z140,$Y140+$Z140)</f>
        <v>974.3075</v>
      </c>
      <c r="CK140" s="27">
        <f>IF($O140&gt;=CK$1,$S140+$Y140+$Z140,$Y140+$Z140)</f>
        <v>974.3075</v>
      </c>
      <c r="CL140" s="27">
        <f>IF($O140&gt;=CL$1,$S140+$Y140+$Z140,$Y140+$Z140)</f>
        <v>974.3075</v>
      </c>
      <c r="CM140" s="27">
        <f>IF($O140&gt;=CM$1,$S140+$Y140+$Z140,$Y140+$Z140)</f>
        <v>974.3075</v>
      </c>
      <c r="CN140" s="27">
        <f>IF($O140&gt;=CN$1,$S140+$Y140,$Y140)</f>
        <v>574.3075</v>
      </c>
      <c r="CO140" s="27">
        <f>IF($O140&gt;=CO$1,$S140+$Y140,$Y140)</f>
        <v>574.3075</v>
      </c>
      <c r="CP140" s="27">
        <f>IF($O140&gt;=CP$1,$S140+$Y140,$Y140)</f>
        <v>574.3075</v>
      </c>
      <c r="CQ140" s="27">
        <f>IF($O140&gt;=CQ$1,$S140+$Y140,$Y140)</f>
        <v>574.3075</v>
      </c>
      <c r="CR140" s="27">
        <f>IF($O140&gt;=CR$1,$S140+$Y140,$Y140)</f>
        <v>574.3075</v>
      </c>
      <c r="CS140" s="27">
        <f>IF($O140&gt;=CS$1,$S140+$Y140,$Y140)</f>
        <v>574.3075</v>
      </c>
      <c r="CT140" s="27">
        <f>IF($O140&gt;=CT$1,$S140+$Y140,$Y140)</f>
        <v>574.3075</v>
      </c>
      <c r="CU140" s="27">
        <f>IF($O140&gt;=CU$1,$S140+$Y140,$Y140)</f>
        <v>574.3075</v>
      </c>
      <c r="CV140" s="27">
        <f>IF($O140&gt;=CV$1,$S140+$Y140,$Y140)</f>
        <v>574.3075</v>
      </c>
      <c r="CW140" s="27">
        <f>IF($O140&gt;=CW$1,$S140+$Y140,$Y140)</f>
        <v>574.3075</v>
      </c>
      <c r="CX140" s="27">
        <f>IF($O140&gt;=CX$1,$S140+$Y140,$Y140)</f>
        <v>574.3075</v>
      </c>
      <c r="CY140" s="27">
        <f>IF($O140&gt;=CY$1,$S140+$Y140,$Y140)</f>
        <v>574.3075</v>
      </c>
      <c r="CZ140" s="27">
        <f>IF($O140&gt;=CZ$1,$S140+$Y140,$Y140)</f>
        <v>574.3075</v>
      </c>
      <c r="DA140" s="27">
        <f>IF($O140&gt;=DA$1,$S140+$Y140,$Y140)</f>
        <v>574.3075</v>
      </c>
      <c r="DB140" s="27">
        <f>IF($O140&gt;=DB$1,$S140+$Y140,$Y140)</f>
        <v>574.3075</v>
      </c>
      <c r="DC140" s="27">
        <f>IF($O140&gt;=DC$1,$S140+$Y140,$Y140)</f>
        <v>574.3075</v>
      </c>
      <c r="DD140" s="27">
        <f>IF($O140&gt;=DD$1,$S140+$Y140,$Y140)</f>
        <v>574.3075</v>
      </c>
      <c r="DE140" s="27">
        <f>IF($O140&gt;=DE$1,$S140+$Y140,$Y140)</f>
        <v>574.3075</v>
      </c>
      <c r="DF140" s="27">
        <f>IF($O140&gt;=DF$1,$S140+$Y140,$Y140)</f>
        <v>574.3075</v>
      </c>
      <c r="DG140" s="27">
        <f>IF($O140&gt;=DG$1,$S140+$Y140,$Y140)</f>
        <v>574.3075</v>
      </c>
      <c r="DH140" s="27">
        <f>IF($O140&gt;=DH$1,$S140+$Y140,$Y140)</f>
        <v>574.3075</v>
      </c>
      <c r="DI140" s="27">
        <f>IF($O140&gt;=DI$1,$S140+$Y140,$Y140)</f>
        <v>574.3075</v>
      </c>
      <c r="DJ140" s="27">
        <f>IF($O140&gt;=DJ$1,$S140+$Y140,$Y140)</f>
        <v>574.3075</v>
      </c>
      <c r="DK140" s="27">
        <f>IF($O140&gt;=DK$1,$S140+$Y140,$Y140)</f>
        <v>574.3075</v>
      </c>
      <c r="DL140" s="27">
        <f>IF($O140&gt;=DL$1,$S140+$Y140,$Y140)</f>
        <v>574.3075</v>
      </c>
      <c r="DM140" s="27">
        <f>IF($O140&gt;=DM$1,$S140+$Y140,$Y140)</f>
        <v>574.3075</v>
      </c>
      <c r="DN140" s="27">
        <f>IF($O140&gt;=DN$1,$S140+$Y140,$Y140)</f>
        <v>574.3075</v>
      </c>
      <c r="DO140" s="27">
        <f>IF($O140&gt;=DO$1,$S140+$Y140,$Y140)</f>
        <v>574.3075</v>
      </c>
      <c r="DP140" s="27">
        <f>IF($O140&gt;=DP$1,$S140+$Y140,$Y140)</f>
        <v>574.3075</v>
      </c>
      <c r="DQ140" s="27">
        <f>IF($O140&gt;=DQ$1,$S140+$Y140,$Y140)</f>
        <v>574.3075</v>
      </c>
      <c r="DR140" s="27">
        <f>IF($O140&gt;=DR$1,$S140+$Y140,$Y140)</f>
        <v>574.3075</v>
      </c>
      <c r="DS140" s="27">
        <f>IF($O140&gt;=DS$1,$S140+$Y140,$Y140)</f>
        <v>574.3075</v>
      </c>
      <c r="DT140" s="27">
        <f>IF($O140&gt;=DT$1,$S140+$Y140,$Y140)</f>
        <v>574.3075</v>
      </c>
      <c r="DU140" s="27">
        <f>IF($O140&gt;=DU$1,$S140+$Y140,$Y140)</f>
        <v>574.3075</v>
      </c>
      <c r="DV140" s="27">
        <f>IF($O140&gt;=DV$1,$S140+$Y140,$Y140)</f>
        <v>574.3075</v>
      </c>
      <c r="DW140" s="27">
        <f>IF($O140&gt;=DW$1,$S140+$Y140,$Y140)</f>
        <v>574.3075</v>
      </c>
      <c r="DX140" s="27">
        <f>IF($O140&gt;=DX$1,$S140+$Y140,$Y140)</f>
        <v>574.3075</v>
      </c>
      <c r="DY140" s="27">
        <f>IF($O140&gt;=DY$1,$S140+$Y140,$Y140)</f>
        <v>574.3075</v>
      </c>
      <c r="DZ140" s="27">
        <f>IF($O140&gt;=DZ$1,$S140+$Y140,$Y140)</f>
        <v>574.3075</v>
      </c>
      <c r="EA140" s="27">
        <f>IF($O140&gt;=EA$1,$S140+$Y140,$Y140)</f>
        <v>574.3075</v>
      </c>
      <c r="EB140" s="27">
        <f>IF($O140&gt;=EB$1,$S140+$Y140,$Y140)</f>
        <v>574.3075</v>
      </c>
      <c r="EC140" s="27">
        <f>IF($O140&gt;=EC$1,$S140+$Y140,$Y140)</f>
        <v>574.3075</v>
      </c>
      <c r="ED140" s="27">
        <f>IF($O140&gt;=ED$1,$S140+$Y140,$Y140)</f>
        <v>574.3075</v>
      </c>
      <c r="EE140" s="27">
        <f>IF($O140&gt;=EE$1,$S140+$Y140,$Y140)</f>
        <v>574.3075</v>
      </c>
      <c r="EF140" s="27">
        <f>IF($O140&gt;=EF$1,$S140+$Y140,$Y140)</f>
        <v>574.3075</v>
      </c>
      <c r="EG140" s="27">
        <f>IF($O140&gt;=EG$1,$S140+$Y140,$Y140)</f>
        <v>574.3075</v>
      </c>
      <c r="EH140" s="27">
        <f>IF($O140&gt;=EH$1,$S140+$Y140,$Y140)</f>
        <v>574.3075</v>
      </c>
      <c r="EI140" s="27">
        <f>IF($O140&gt;=EI$1,$S140+$Y140,$Y140)</f>
        <v>574.3075</v>
      </c>
      <c r="EJ140" s="27">
        <f>IF($O140&gt;=EJ$1,$S140+$Y140,$Y140)</f>
        <v>574.3075</v>
      </c>
      <c r="EK140" s="27">
        <f>IF($O140&gt;=EK$1,$S140+$Y140,$Y140)</f>
        <v>574.3075</v>
      </c>
      <c r="EL140" s="27">
        <f>IF($O140&gt;=EL$1,$S140+$Y140,$Y140)</f>
        <v>574.3075</v>
      </c>
      <c r="EM140" s="27">
        <f>IF($O140&gt;=EM$1,$S140+$Y140,$Y140)</f>
        <v>574.3075</v>
      </c>
      <c r="EN140" s="27">
        <f>IF($O140&gt;=EN$1,$S140+$Y140,$Y140)</f>
        <v>574.3075</v>
      </c>
      <c r="EO140" s="27">
        <f>IF($O140&gt;=EO$1,$S140+$Y140,$Y140)</f>
        <v>574.3075</v>
      </c>
      <c r="EP140" s="27">
        <f>IF($O140&gt;=EP$1,$S140+$Y140,$Y140)</f>
        <v>574.3075</v>
      </c>
      <c r="EQ140" s="27">
        <f>IF($O140&gt;=EQ$1,$S140+$Y140,$Y140)</f>
        <v>574.3075</v>
      </c>
      <c r="ER140" s="27">
        <f>IF($O140&gt;=ER$1,$S140+$Y140,$Y140)</f>
        <v>574.3075</v>
      </c>
      <c r="ES140" s="27">
        <f>IF($O140&gt;=ES$1,$S140+$Y140,$Y140)</f>
        <v>574.3075</v>
      </c>
      <c r="ET140" s="27">
        <f>IF($O140&gt;=ET$1,$S140+$Y140,$Y140)</f>
        <v>574.3075</v>
      </c>
      <c r="EU140" s="27">
        <f>IF($O140&gt;=EU$1,$S140+$Y140,$Y140)</f>
        <v>574.3075</v>
      </c>
      <c r="EV140" s="27">
        <f>IF($O140&gt;=EV$1,$S140,0)</f>
        <v>574.3075</v>
      </c>
      <c r="EW140" s="27">
        <f>IF($O140&gt;=EW$1,$S140,0)</f>
        <v>574.3075</v>
      </c>
      <c r="EX140" s="27">
        <f>IF($O140&gt;=EX$1,$S140,0)</f>
        <v>574.3075</v>
      </c>
      <c r="EY140" s="27">
        <f>IF($O140&gt;=EY$1,$S140,0)</f>
        <v>574.3075</v>
      </c>
      <c r="EZ140" s="27">
        <f>IF($O140&gt;=EZ$1,$S140,0)</f>
        <v>574.3075</v>
      </c>
      <c r="FA140" s="27">
        <f>IF($O140&gt;=FA$1,$S140,0)</f>
        <v>574.3075</v>
      </c>
      <c r="FB140" s="27">
        <f>IF($O140&gt;=FB$1,$S140,0)</f>
        <v>574.3075</v>
      </c>
      <c r="FC140" s="27">
        <f>IF($O140&gt;=FC$1,$S140,0)</f>
        <v>574.3075</v>
      </c>
      <c r="FD140" s="27">
        <f>IF($O140&gt;=FD$1,$S140,0)</f>
        <v>574.3075</v>
      </c>
      <c r="FE140" s="27">
        <f>IF($O140&gt;=FE$1,$S140,0)</f>
        <v>574.3075</v>
      </c>
      <c r="FF140" s="27">
        <f>IF($O140&gt;=FF$1,$S140,0)</f>
        <v>574.3075</v>
      </c>
      <c r="FG140" s="27">
        <f>IF($O140&gt;=FG$1,$S140,0)</f>
        <v>574.3075</v>
      </c>
      <c r="FH140" s="27">
        <f>IF($O140&gt;=FH$1,$S140,0)</f>
        <v>574.3075</v>
      </c>
      <c r="FI140" s="27">
        <f>IF($O140&gt;=FI$1,$S140,0)</f>
        <v>574.3075</v>
      </c>
      <c r="FJ140" s="27">
        <f>IF($O140&gt;=FJ$1,$S140,0)</f>
        <v>574.3075</v>
      </c>
      <c r="FK140" s="27">
        <f>IF($O140&gt;=FK$1,$S140,0)</f>
        <v>574.3075</v>
      </c>
      <c r="FL140" s="27">
        <f>IF($O140&gt;=FL$1,$S140,0)</f>
        <v>574.3075</v>
      </c>
      <c r="FM140" s="27">
        <f>IF($O140&gt;=FM$1,$S140,0)</f>
        <v>574.3075</v>
      </c>
      <c r="FN140" s="27">
        <f>IF($O140&gt;=FN$1,$S140,0)</f>
        <v>574.3075</v>
      </c>
      <c r="FO140" s="27">
        <f>IF($O140&gt;=FO$1,$S140,0)</f>
        <v>574.3075</v>
      </c>
      <c r="FP140" s="27">
        <f>IF($O140&gt;=FP$1,$S140,0)</f>
        <v>574.3075</v>
      </c>
      <c r="FQ140" s="27">
        <f>IF($O140&gt;=FQ$1,$S140,0)</f>
        <v>574.3075</v>
      </c>
      <c r="FR140" s="27">
        <f>IF($O140&gt;=FR$1,$S140,0)</f>
        <v>574.3075</v>
      </c>
      <c r="FS140" s="27">
        <f>IF($O140&gt;=FS$1,$S140,0)</f>
        <v>574.3075</v>
      </c>
      <c r="FT140" s="27">
        <f>IF($O140&gt;=FT$1,$S140,0)</f>
        <v>574.3075</v>
      </c>
      <c r="FU140" s="27">
        <f>IF($O140&gt;=FU$1,$S140,0)</f>
        <v>574.3075</v>
      </c>
      <c r="FV140" s="27">
        <f>IF($O140&gt;=FV$1,$S140,0)</f>
        <v>574.3075</v>
      </c>
      <c r="FW140" s="27">
        <f>IF($O140&gt;=FW$1,$S140,0)</f>
        <v>574.3075</v>
      </c>
      <c r="FX140" s="27">
        <f>IF($O140&gt;=FX$1,$S140,0)</f>
        <v>574.3075</v>
      </c>
      <c r="FY140" s="27">
        <f>IF($O140&gt;=FY$1,$S140,0)</f>
        <v>574.3075</v>
      </c>
      <c r="FZ140" s="27">
        <f>IF($O140&gt;=FZ$1,$S140,0)</f>
        <v>574.3075</v>
      </c>
      <c r="GA140" s="27">
        <f>IF($O140&gt;=GA$1,$S140,0)</f>
        <v>574.3075</v>
      </c>
      <c r="GB140" s="27">
        <f>IF($O140&gt;=GB$1,$S140,0)</f>
        <v>574.3075</v>
      </c>
      <c r="GC140" s="27">
        <f>IF($O140&gt;=GC$1,$S140,0)</f>
        <v>574.3075</v>
      </c>
      <c r="GD140" s="27">
        <f>IF($O140&gt;=GD$1,$S140,0)</f>
        <v>574.3075</v>
      </c>
      <c r="GE140" s="27">
        <f>IF($O140&gt;=GE$1,$S140,0)</f>
        <v>574.3075</v>
      </c>
      <c r="GF140" s="27">
        <f>IF($O140&gt;=GF$1,$S140,0)</f>
        <v>574.3075</v>
      </c>
      <c r="GG140" s="27">
        <f>IF($O140&gt;=GG$1,$S140,0)</f>
        <v>574.3075</v>
      </c>
      <c r="GH140" s="27">
        <f>IF($O140&gt;=GH$1,$S140,0)</f>
        <v>574.3075</v>
      </c>
      <c r="GI140" s="27">
        <f>IF($O140&gt;=GI$1,$S140,0)</f>
        <v>574.3075</v>
      </c>
      <c r="GJ140" s="27">
        <f>IF($O140&gt;=GJ$1,$S140,0)</f>
        <v>574.3075</v>
      </c>
      <c r="GK140" s="27">
        <f>IF($O140&gt;=GK$1,$S140,0)</f>
        <v>574.3075</v>
      </c>
      <c r="GL140" s="27">
        <f>IF($O140&gt;=GL$1,$S140,0)</f>
        <v>574.3075</v>
      </c>
      <c r="GM140" s="27">
        <f>IF($O140&gt;=GM$1,$S140,0)</f>
        <v>574.3075</v>
      </c>
      <c r="GN140" s="27">
        <f>IF($O140&gt;=GN$1,$S140,0)</f>
        <v>574.3075</v>
      </c>
      <c r="GO140" s="27">
        <f>IF($O140&gt;=GO$1,$S140,0)</f>
        <v>574.3075</v>
      </c>
      <c r="GP140" s="27">
        <f>IF($O140&gt;=GP$1,$S140,0)</f>
        <v>574.3075</v>
      </c>
      <c r="GQ140" s="27">
        <f>IF($O140&gt;=GQ$1,$S140,0)</f>
        <v>574.3075</v>
      </c>
      <c r="GR140" s="27">
        <f>IF($O140&gt;=GR$1,$S140,0)</f>
        <v>574.3075</v>
      </c>
      <c r="GS140" s="27">
        <f>IF($O140&gt;=GS$1,$S140,0)</f>
        <v>574.3075</v>
      </c>
      <c r="GT140" s="27">
        <f>IF($O140&gt;=GT$1,$S140,0)</f>
        <v>574.3075</v>
      </c>
      <c r="GU140" s="27">
        <f>IF($O140&gt;=GU$1,$S140,0)</f>
        <v>574.3075</v>
      </c>
      <c r="GV140" s="27">
        <f>IF($O140&gt;=GV$1,$S140,0)</f>
        <v>574.3075</v>
      </c>
      <c r="GW140" s="27">
        <f>IF($O140&gt;=GW$1,$S140,0)</f>
        <v>574.3075</v>
      </c>
      <c r="GX140" s="27">
        <f>IF($O140&gt;=GX$1,$S140,0)</f>
        <v>0</v>
      </c>
      <c r="GY140" s="27">
        <f>IF($O140&gt;=GY$1,$S140,0)</f>
        <v>0</v>
      </c>
      <c r="GZ140" s="27">
        <f>IF($O140&gt;=GZ$1,$S140,0)</f>
        <v>0</v>
      </c>
      <c r="HA140" s="27">
        <f>IF($O140&gt;=HA$1,$S140,0)</f>
        <v>0</v>
      </c>
      <c r="HB140" s="27">
        <f>IF($O140&gt;=HB$1,$S140,0)</f>
        <v>0</v>
      </c>
      <c r="HC140" s="27">
        <f>IF($O140&gt;=HC$1,$S140,0)</f>
        <v>0</v>
      </c>
    </row>
    <row r="141" spans="1:211">
      <c r="A141" s="3">
        <v>6300</v>
      </c>
      <c r="B141" s="3" t="s">
        <v>366</v>
      </c>
      <c r="C141" s="3" t="s">
        <v>104</v>
      </c>
      <c r="D141" s="3">
        <v>54</v>
      </c>
      <c r="E141" s="4">
        <v>31476</v>
      </c>
      <c r="F141" s="5">
        <v>32.315068493150683</v>
      </c>
      <c r="G141" s="3" t="s">
        <v>99</v>
      </c>
      <c r="H141" s="4">
        <v>23455</v>
      </c>
      <c r="I141" s="9" t="s">
        <v>832</v>
      </c>
      <c r="J141" s="5">
        <v>2058.5300000000002</v>
      </c>
      <c r="K141" s="31">
        <v>310</v>
      </c>
      <c r="L141" s="32">
        <v>32</v>
      </c>
      <c r="M141" s="33">
        <f>VLOOKUP(L141,FIND,3,TRUE)</f>
        <v>1.5</v>
      </c>
      <c r="N141" s="32">
        <f>IF(L141&gt;30,180,VLOOKUP(L141,TEMPO,2,FALSE))</f>
        <v>180</v>
      </c>
      <c r="O141" s="32">
        <f>IF(R141&gt;0,4,N141)</f>
        <v>180</v>
      </c>
      <c r="P141" s="96">
        <f>J141*M141*L141</f>
        <v>98809.44</v>
      </c>
      <c r="Q141" s="96">
        <f>10934.45*2</f>
        <v>21868.9</v>
      </c>
      <c r="R141" s="96">
        <f>IF(P141&lt;=Q141,P141/4,0)</f>
        <v>0</v>
      </c>
      <c r="S141" s="5">
        <f>IF(P141&gt;=Q141,P141/N141,0)</f>
        <v>548.94133333333332</v>
      </c>
      <c r="T141" s="3"/>
      <c r="U141" s="3">
        <f>IF(T141="",1,0)</f>
        <v>1</v>
      </c>
      <c r="V141" s="3">
        <v>344</v>
      </c>
      <c r="W141" s="5">
        <v>0.6</v>
      </c>
      <c r="X141" s="5">
        <v>245.73</v>
      </c>
      <c r="Y141" s="5">
        <f>X141*W141</f>
        <v>147.43799999999999</v>
      </c>
      <c r="Z141" s="5">
        <v>400</v>
      </c>
      <c r="AA141" s="5">
        <f>S141+Y141+Z141</f>
        <v>1096.3793333333333</v>
      </c>
      <c r="AB141" s="39">
        <f>(J141/12+J141/12*1.3333333333+450/12+J141/30*6/12+J141)*1.3+Y141+Z141+153.9</f>
        <v>3991.1291222147893</v>
      </c>
      <c r="AC141" s="39" t="s">
        <v>104</v>
      </c>
      <c r="AD141" s="39">
        <f>J141*1.3+400+153.9</f>
        <v>3229.9890000000005</v>
      </c>
      <c r="AE141" s="39">
        <f>SUMIFS('CUSTO MENSAL FUNC NOVO'!H:H,'CUSTO MENSAL FUNC NOVO'!A:A,'VALORES MENSAIS'!AC141)</f>
        <v>2035.3799999999999</v>
      </c>
      <c r="AF141" s="27">
        <f>IF($R141&gt;0,$R141,$S141)+$Y141+$Z141</f>
        <v>1096.3793333333333</v>
      </c>
      <c r="AG141" s="27">
        <f>IF($R141&gt;0,$R141,$S141)+$Y141+$Z141</f>
        <v>1096.3793333333333</v>
      </c>
      <c r="AH141" s="27">
        <f>IF($R141&gt;0,$R141,$S141)+$Y141+$Z141</f>
        <v>1096.3793333333333</v>
      </c>
      <c r="AI141" s="27">
        <f>IF($R141&gt;0,$R141,$S141)+$Y141+$Z141</f>
        <v>1096.3793333333333</v>
      </c>
      <c r="AJ141" s="27">
        <f>IF($O141&gt;=AJ$1,$S141+$Y141+$Z141,$Y141+$Z141)</f>
        <v>1096.3793333333333</v>
      </c>
      <c r="AK141" s="27">
        <f>IF($O141&gt;=AK$1,$S141+$Y141+$Z141,$Y141+$Z141)</f>
        <v>1096.3793333333333</v>
      </c>
      <c r="AL141" s="27">
        <f>IF($O141&gt;=AL$1,$S141+$Y141+$Z141,$Y141+$Z141)</f>
        <v>1096.3793333333333</v>
      </c>
      <c r="AM141" s="27">
        <f>IF($O141&gt;=AM$1,$S141+$Y141+$Z141,$Y141+$Z141)</f>
        <v>1096.3793333333333</v>
      </c>
      <c r="AN141" s="27">
        <f>IF($O141&gt;=AN$1,$S141+$Y141+$Z141,$Y141+$Z141)</f>
        <v>1096.3793333333333</v>
      </c>
      <c r="AO141" s="27">
        <f>IF($O141&gt;=AO$1,$S141+$Y141+$Z141,$Y141+$Z141)</f>
        <v>1096.3793333333333</v>
      </c>
      <c r="AP141" s="27">
        <f>IF($O141&gt;=AP$1,$S141+$Y141+$Z141,$Y141+$Z141)</f>
        <v>1096.3793333333333</v>
      </c>
      <c r="AQ141" s="27">
        <f>IF($O141&gt;=AQ$1,$S141+$Y141+$Z141,$Y141+$Z141)</f>
        <v>1096.3793333333333</v>
      </c>
      <c r="AR141" s="27">
        <f>IF($O141&gt;=AR$1,$S141+$Y141+$Z141,$Y141+$Z141)</f>
        <v>1096.3793333333333</v>
      </c>
      <c r="AS141" s="27">
        <f>IF($O141&gt;=AS$1,$S141+$Y141+$Z141,$Y141+$Z141)</f>
        <v>1096.3793333333333</v>
      </c>
      <c r="AT141" s="27">
        <f>IF($O141&gt;=AT$1,$S141+$Y141+$Z141,$Y141+$Z141)</f>
        <v>1096.3793333333333</v>
      </c>
      <c r="AU141" s="27">
        <f>IF($O141&gt;=AU$1,$S141+$Y141+$Z141,$Y141+$Z141)</f>
        <v>1096.3793333333333</v>
      </c>
      <c r="AV141" s="27">
        <f>IF($O141&gt;=AV$1,$S141+$Y141+$Z141,$Y141+$Z141)</f>
        <v>1096.3793333333333</v>
      </c>
      <c r="AW141" s="27">
        <f>IF($O141&gt;=AW$1,$S141+$Y141+$Z141,$Y141+$Z141)</f>
        <v>1096.3793333333333</v>
      </c>
      <c r="AX141" s="27">
        <f>IF($O141&gt;=AX$1,$S141+$Y141+$Z141,$Y141+$Z141)</f>
        <v>1096.3793333333333</v>
      </c>
      <c r="AY141" s="27">
        <f>IF($O141&gt;=AY$1,$S141+$Y141+$Z141,$Y141+$Z141)</f>
        <v>1096.3793333333333</v>
      </c>
      <c r="AZ141" s="27">
        <f>IF($O141&gt;=AZ$1,$S141+$Y141+$Z141,$Y141+$Z141)</f>
        <v>1096.3793333333333</v>
      </c>
      <c r="BA141" s="27">
        <f>IF($O141&gt;=BA$1,$S141+$Y141+$Z141,$Y141+$Z141)</f>
        <v>1096.3793333333333</v>
      </c>
      <c r="BB141" s="27">
        <f>IF($O141&gt;=BB$1,$S141+$Y141+$Z141,$Y141+$Z141)</f>
        <v>1096.3793333333333</v>
      </c>
      <c r="BC141" s="27">
        <f>IF($O141&gt;=BC$1,$S141+$Y141+$Z141,$Y141+$Z141)</f>
        <v>1096.3793333333333</v>
      </c>
      <c r="BD141" s="27">
        <f>IF($O141&gt;=BD$1,$S141+$Y141+$Z141,$Y141+$Z141)</f>
        <v>1096.3793333333333</v>
      </c>
      <c r="BE141" s="27">
        <f>IF($O141&gt;=BE$1,$S141+$Y141+$Z141,$Y141+$Z141)</f>
        <v>1096.3793333333333</v>
      </c>
      <c r="BF141" s="27">
        <f>IF($O141&gt;=BF$1,$S141+$Y141+$Z141,$Y141+$Z141)</f>
        <v>1096.3793333333333</v>
      </c>
      <c r="BG141" s="27">
        <f>IF($O141&gt;=BG$1,$S141+$Y141+$Z141,$Y141+$Z141)</f>
        <v>1096.3793333333333</v>
      </c>
      <c r="BH141" s="27">
        <f>IF($O141&gt;=BH$1,$S141+$Y141+$Z141,$Y141+$Z141)</f>
        <v>1096.3793333333333</v>
      </c>
      <c r="BI141" s="27">
        <f>IF($O141&gt;=BI$1,$S141+$Y141+$Z141,$Y141+$Z141)</f>
        <v>1096.3793333333333</v>
      </c>
      <c r="BJ141" s="27">
        <f>IF($O141&gt;=BJ$1,$S141+$Y141+$Z141,$Y141+$Z141)</f>
        <v>1096.3793333333333</v>
      </c>
      <c r="BK141" s="27">
        <f>IF($O141&gt;=BK$1,$S141+$Y141+$Z141,$Y141+$Z141)</f>
        <v>1096.3793333333333</v>
      </c>
      <c r="BL141" s="27">
        <f>IF($O141&gt;=BL$1,$S141+$Y141+$Z141,$Y141+$Z141)</f>
        <v>1096.3793333333333</v>
      </c>
      <c r="BM141" s="27">
        <f>IF($O141&gt;=BM$1,$S141+$Y141+$Z141,$Y141+$Z141)</f>
        <v>1096.3793333333333</v>
      </c>
      <c r="BN141" s="27">
        <f>IF($O141&gt;=BN$1,$S141+$Y141+$Z141,$Y141+$Z141)</f>
        <v>1096.3793333333333</v>
      </c>
      <c r="BO141" s="27">
        <f>IF($O141&gt;=BO$1,$S141+$Y141+$Z141,$Y141+$Z141)</f>
        <v>1096.3793333333333</v>
      </c>
      <c r="BP141" s="27">
        <f>IF($O141&gt;=BP$1,$S141+$Y141+$Z141,$Y141+$Z141)</f>
        <v>1096.3793333333333</v>
      </c>
      <c r="BQ141" s="27">
        <f>IF($O141&gt;=BQ$1,$S141+$Y141+$Z141,$Y141+$Z141)</f>
        <v>1096.3793333333333</v>
      </c>
      <c r="BR141" s="27">
        <f>IF($O141&gt;=BR$1,$S141+$Y141+$Z141,$Y141+$Z141)</f>
        <v>1096.3793333333333</v>
      </c>
      <c r="BS141" s="27">
        <f>IF($O141&gt;=BS$1,$S141+$Y141+$Z141,$Y141+$Z141)</f>
        <v>1096.3793333333333</v>
      </c>
      <c r="BT141" s="27">
        <f>IF($O141&gt;=BT$1,$S141+$Y141+$Z141,$Y141+$Z141)</f>
        <v>1096.3793333333333</v>
      </c>
      <c r="BU141" s="27">
        <f>IF($O141&gt;=BU$1,$S141+$Y141+$Z141,$Y141+$Z141)</f>
        <v>1096.3793333333333</v>
      </c>
      <c r="BV141" s="27">
        <f>IF($O141&gt;=BV$1,$S141+$Y141+$Z141,$Y141+$Z141)</f>
        <v>1096.3793333333333</v>
      </c>
      <c r="BW141" s="27">
        <f>IF($O141&gt;=BW$1,$S141+$Y141+$Z141,$Y141+$Z141)</f>
        <v>1096.3793333333333</v>
      </c>
      <c r="BX141" s="27">
        <f>IF($O141&gt;=BX$1,$S141+$Y141+$Z141,$Y141+$Z141)</f>
        <v>1096.3793333333333</v>
      </c>
      <c r="BY141" s="27">
        <f>IF($O141&gt;=BY$1,$S141+$Y141+$Z141,$Y141+$Z141)</f>
        <v>1096.3793333333333</v>
      </c>
      <c r="BZ141" s="27">
        <f>IF($O141&gt;=BZ$1,$S141+$Y141+$Z141,$Y141+$Z141)</f>
        <v>1096.3793333333333</v>
      </c>
      <c r="CA141" s="27">
        <f>IF($O141&gt;=CA$1,$S141+$Y141+$Z141,$Y141+$Z141)</f>
        <v>1096.3793333333333</v>
      </c>
      <c r="CB141" s="27">
        <f>IF($O141&gt;=CB$1,$S141+$Y141+$Z141,$Y141+$Z141)</f>
        <v>1096.3793333333333</v>
      </c>
      <c r="CC141" s="27">
        <f>IF($O141&gt;=CC$1,$S141+$Y141+$Z141,$Y141+$Z141)</f>
        <v>1096.3793333333333</v>
      </c>
      <c r="CD141" s="27">
        <f>IF($O141&gt;=CD$1,$S141+$Y141+$Z141,$Y141+$Z141)</f>
        <v>1096.3793333333333</v>
      </c>
      <c r="CE141" s="27">
        <f>IF($O141&gt;=CE$1,$S141+$Y141+$Z141,$Y141+$Z141)</f>
        <v>1096.3793333333333</v>
      </c>
      <c r="CF141" s="27">
        <f>IF($O141&gt;=CF$1,$S141+$Y141+$Z141,$Y141+$Z141)</f>
        <v>1096.3793333333333</v>
      </c>
      <c r="CG141" s="27">
        <f>IF($O141&gt;=CG$1,$S141+$Y141+$Z141,$Y141+$Z141)</f>
        <v>1096.3793333333333</v>
      </c>
      <c r="CH141" s="27">
        <f>IF($O141&gt;=CH$1,$S141+$Y141+$Z141,$Y141+$Z141)</f>
        <v>1096.3793333333333</v>
      </c>
      <c r="CI141" s="27">
        <f>IF($O141&gt;=CI$1,$S141+$Y141+$Z141,$Y141+$Z141)</f>
        <v>1096.3793333333333</v>
      </c>
      <c r="CJ141" s="27">
        <f>IF($O141&gt;=CJ$1,$S141+$Y141+$Z141,$Y141+$Z141)</f>
        <v>1096.3793333333333</v>
      </c>
      <c r="CK141" s="27">
        <f>IF($O141&gt;=CK$1,$S141+$Y141+$Z141,$Y141+$Z141)</f>
        <v>1096.3793333333333</v>
      </c>
      <c r="CL141" s="27">
        <f>IF($O141&gt;=CL$1,$S141+$Y141+$Z141,$Y141+$Z141)</f>
        <v>1096.3793333333333</v>
      </c>
      <c r="CM141" s="27">
        <f>IF($O141&gt;=CM$1,$S141+$Y141+$Z141,$Y141+$Z141)</f>
        <v>1096.3793333333333</v>
      </c>
      <c r="CN141" s="27">
        <f>IF($O141&gt;=CN$1,$S141+$Y141,$Y141)</f>
        <v>696.37933333333331</v>
      </c>
      <c r="CO141" s="27">
        <f>IF($O141&gt;=CO$1,$S141+$Y141,$Y141)</f>
        <v>696.37933333333331</v>
      </c>
      <c r="CP141" s="27">
        <f>IF($O141&gt;=CP$1,$S141+$Y141,$Y141)</f>
        <v>696.37933333333331</v>
      </c>
      <c r="CQ141" s="27">
        <f>IF($O141&gt;=CQ$1,$S141+$Y141,$Y141)</f>
        <v>696.37933333333331</v>
      </c>
      <c r="CR141" s="27">
        <f>IF($O141&gt;=CR$1,$S141+$Y141,$Y141)</f>
        <v>696.37933333333331</v>
      </c>
      <c r="CS141" s="27">
        <f>IF($O141&gt;=CS$1,$S141+$Y141,$Y141)</f>
        <v>696.37933333333331</v>
      </c>
      <c r="CT141" s="27">
        <f>IF($O141&gt;=CT$1,$S141+$Y141,$Y141)</f>
        <v>696.37933333333331</v>
      </c>
      <c r="CU141" s="27">
        <f>IF($O141&gt;=CU$1,$S141+$Y141,$Y141)</f>
        <v>696.37933333333331</v>
      </c>
      <c r="CV141" s="27">
        <f>IF($O141&gt;=CV$1,$S141+$Y141,$Y141)</f>
        <v>696.37933333333331</v>
      </c>
      <c r="CW141" s="27">
        <f>IF($O141&gt;=CW$1,$S141+$Y141,$Y141)</f>
        <v>696.37933333333331</v>
      </c>
      <c r="CX141" s="27">
        <f>IF($O141&gt;=CX$1,$S141+$Y141,$Y141)</f>
        <v>696.37933333333331</v>
      </c>
      <c r="CY141" s="27">
        <f>IF($O141&gt;=CY$1,$S141+$Y141,$Y141)</f>
        <v>696.37933333333331</v>
      </c>
      <c r="CZ141" s="27">
        <f>IF($O141&gt;=CZ$1,$S141+$Y141,$Y141)</f>
        <v>696.37933333333331</v>
      </c>
      <c r="DA141" s="27">
        <f>IF($O141&gt;=DA$1,$S141+$Y141,$Y141)</f>
        <v>696.37933333333331</v>
      </c>
      <c r="DB141" s="27">
        <f>IF($O141&gt;=DB$1,$S141+$Y141,$Y141)</f>
        <v>696.37933333333331</v>
      </c>
      <c r="DC141" s="27">
        <f>IF($O141&gt;=DC$1,$S141+$Y141,$Y141)</f>
        <v>696.37933333333331</v>
      </c>
      <c r="DD141" s="27">
        <f>IF($O141&gt;=DD$1,$S141+$Y141,$Y141)</f>
        <v>696.37933333333331</v>
      </c>
      <c r="DE141" s="27">
        <f>IF($O141&gt;=DE$1,$S141+$Y141,$Y141)</f>
        <v>696.37933333333331</v>
      </c>
      <c r="DF141" s="27">
        <f>IF($O141&gt;=DF$1,$S141+$Y141,$Y141)</f>
        <v>696.37933333333331</v>
      </c>
      <c r="DG141" s="27">
        <f>IF($O141&gt;=DG$1,$S141+$Y141,$Y141)</f>
        <v>696.37933333333331</v>
      </c>
      <c r="DH141" s="27">
        <f>IF($O141&gt;=DH$1,$S141+$Y141,$Y141)</f>
        <v>696.37933333333331</v>
      </c>
      <c r="DI141" s="27">
        <f>IF($O141&gt;=DI$1,$S141+$Y141,$Y141)</f>
        <v>696.37933333333331</v>
      </c>
      <c r="DJ141" s="27">
        <f>IF($O141&gt;=DJ$1,$S141+$Y141,$Y141)</f>
        <v>696.37933333333331</v>
      </c>
      <c r="DK141" s="27">
        <f>IF($O141&gt;=DK$1,$S141+$Y141,$Y141)</f>
        <v>696.37933333333331</v>
      </c>
      <c r="DL141" s="27">
        <f>IF($O141&gt;=DL$1,$S141+$Y141,$Y141)</f>
        <v>696.37933333333331</v>
      </c>
      <c r="DM141" s="27">
        <f>IF($O141&gt;=DM$1,$S141+$Y141,$Y141)</f>
        <v>696.37933333333331</v>
      </c>
      <c r="DN141" s="27">
        <f>IF($O141&gt;=DN$1,$S141+$Y141,$Y141)</f>
        <v>696.37933333333331</v>
      </c>
      <c r="DO141" s="27">
        <f>IF($O141&gt;=DO$1,$S141+$Y141,$Y141)</f>
        <v>696.37933333333331</v>
      </c>
      <c r="DP141" s="27">
        <f>IF($O141&gt;=DP$1,$S141+$Y141,$Y141)</f>
        <v>696.37933333333331</v>
      </c>
      <c r="DQ141" s="27">
        <f>IF($O141&gt;=DQ$1,$S141+$Y141,$Y141)</f>
        <v>696.37933333333331</v>
      </c>
      <c r="DR141" s="27">
        <f>IF($O141&gt;=DR$1,$S141+$Y141,$Y141)</f>
        <v>696.37933333333331</v>
      </c>
      <c r="DS141" s="27">
        <f>IF($O141&gt;=DS$1,$S141+$Y141,$Y141)</f>
        <v>696.37933333333331</v>
      </c>
      <c r="DT141" s="27">
        <f>IF($O141&gt;=DT$1,$S141+$Y141,$Y141)</f>
        <v>696.37933333333331</v>
      </c>
      <c r="DU141" s="27">
        <f>IF($O141&gt;=DU$1,$S141+$Y141,$Y141)</f>
        <v>696.37933333333331</v>
      </c>
      <c r="DV141" s="27">
        <f>IF($O141&gt;=DV$1,$S141+$Y141,$Y141)</f>
        <v>696.37933333333331</v>
      </c>
      <c r="DW141" s="27">
        <f>IF($O141&gt;=DW$1,$S141+$Y141,$Y141)</f>
        <v>696.37933333333331</v>
      </c>
      <c r="DX141" s="27">
        <f>IF($O141&gt;=DX$1,$S141+$Y141,$Y141)</f>
        <v>696.37933333333331</v>
      </c>
      <c r="DY141" s="27">
        <f>IF($O141&gt;=DY$1,$S141+$Y141,$Y141)</f>
        <v>696.37933333333331</v>
      </c>
      <c r="DZ141" s="27">
        <f>IF($O141&gt;=DZ$1,$S141+$Y141,$Y141)</f>
        <v>696.37933333333331</v>
      </c>
      <c r="EA141" s="27">
        <f>IF($O141&gt;=EA$1,$S141+$Y141,$Y141)</f>
        <v>696.37933333333331</v>
      </c>
      <c r="EB141" s="27">
        <f>IF($O141&gt;=EB$1,$S141+$Y141,$Y141)</f>
        <v>696.37933333333331</v>
      </c>
      <c r="EC141" s="27">
        <f>IF($O141&gt;=EC$1,$S141+$Y141,$Y141)</f>
        <v>696.37933333333331</v>
      </c>
      <c r="ED141" s="27">
        <f>IF($O141&gt;=ED$1,$S141+$Y141,$Y141)</f>
        <v>696.37933333333331</v>
      </c>
      <c r="EE141" s="27">
        <f>IF($O141&gt;=EE$1,$S141+$Y141,$Y141)</f>
        <v>696.37933333333331</v>
      </c>
      <c r="EF141" s="27">
        <f>IF($O141&gt;=EF$1,$S141+$Y141,$Y141)</f>
        <v>696.37933333333331</v>
      </c>
      <c r="EG141" s="27">
        <f>IF($O141&gt;=EG$1,$S141+$Y141,$Y141)</f>
        <v>696.37933333333331</v>
      </c>
      <c r="EH141" s="27">
        <f>IF($O141&gt;=EH$1,$S141+$Y141,$Y141)</f>
        <v>696.37933333333331</v>
      </c>
      <c r="EI141" s="27">
        <f>IF($O141&gt;=EI$1,$S141+$Y141,$Y141)</f>
        <v>696.37933333333331</v>
      </c>
      <c r="EJ141" s="27">
        <f>IF($O141&gt;=EJ$1,$S141+$Y141,$Y141)</f>
        <v>696.37933333333331</v>
      </c>
      <c r="EK141" s="27">
        <f>IF($O141&gt;=EK$1,$S141+$Y141,$Y141)</f>
        <v>696.37933333333331</v>
      </c>
      <c r="EL141" s="27">
        <f>IF($O141&gt;=EL$1,$S141+$Y141,$Y141)</f>
        <v>696.37933333333331</v>
      </c>
      <c r="EM141" s="27">
        <f>IF($O141&gt;=EM$1,$S141+$Y141,$Y141)</f>
        <v>696.37933333333331</v>
      </c>
      <c r="EN141" s="27">
        <f>IF($O141&gt;=EN$1,$S141+$Y141,$Y141)</f>
        <v>696.37933333333331</v>
      </c>
      <c r="EO141" s="27">
        <f>IF($O141&gt;=EO$1,$S141+$Y141,$Y141)</f>
        <v>696.37933333333331</v>
      </c>
      <c r="EP141" s="27">
        <f>IF($O141&gt;=EP$1,$S141+$Y141,$Y141)</f>
        <v>696.37933333333331</v>
      </c>
      <c r="EQ141" s="27">
        <f>IF($O141&gt;=EQ$1,$S141+$Y141,$Y141)</f>
        <v>696.37933333333331</v>
      </c>
      <c r="ER141" s="27">
        <f>IF($O141&gt;=ER$1,$S141+$Y141,$Y141)</f>
        <v>696.37933333333331</v>
      </c>
      <c r="ES141" s="27">
        <f>IF($O141&gt;=ES$1,$S141+$Y141,$Y141)</f>
        <v>696.37933333333331</v>
      </c>
      <c r="ET141" s="27">
        <f>IF($O141&gt;=ET$1,$S141+$Y141,$Y141)</f>
        <v>696.37933333333331</v>
      </c>
      <c r="EU141" s="27">
        <f>IF($O141&gt;=EU$1,$S141+$Y141,$Y141)</f>
        <v>696.37933333333331</v>
      </c>
      <c r="EV141" s="27">
        <f>IF($O141&gt;=EV$1,$S141,0)</f>
        <v>548.94133333333332</v>
      </c>
      <c r="EW141" s="27">
        <f>IF($O141&gt;=EW$1,$S141,0)</f>
        <v>548.94133333333332</v>
      </c>
      <c r="EX141" s="27">
        <f>IF($O141&gt;=EX$1,$S141,0)</f>
        <v>548.94133333333332</v>
      </c>
      <c r="EY141" s="27">
        <f>IF($O141&gt;=EY$1,$S141,0)</f>
        <v>548.94133333333332</v>
      </c>
      <c r="EZ141" s="27">
        <f>IF($O141&gt;=EZ$1,$S141,0)</f>
        <v>548.94133333333332</v>
      </c>
      <c r="FA141" s="27">
        <f>IF($O141&gt;=FA$1,$S141,0)</f>
        <v>548.94133333333332</v>
      </c>
      <c r="FB141" s="27">
        <f>IF($O141&gt;=FB$1,$S141,0)</f>
        <v>548.94133333333332</v>
      </c>
      <c r="FC141" s="27">
        <f>IF($O141&gt;=FC$1,$S141,0)</f>
        <v>548.94133333333332</v>
      </c>
      <c r="FD141" s="27">
        <f>IF($O141&gt;=FD$1,$S141,0)</f>
        <v>548.94133333333332</v>
      </c>
      <c r="FE141" s="27">
        <f>IF($O141&gt;=FE$1,$S141,0)</f>
        <v>548.94133333333332</v>
      </c>
      <c r="FF141" s="27">
        <f>IF($O141&gt;=FF$1,$S141,0)</f>
        <v>548.94133333333332</v>
      </c>
      <c r="FG141" s="27">
        <f>IF($O141&gt;=FG$1,$S141,0)</f>
        <v>548.94133333333332</v>
      </c>
      <c r="FH141" s="27">
        <f>IF($O141&gt;=FH$1,$S141,0)</f>
        <v>548.94133333333332</v>
      </c>
      <c r="FI141" s="27">
        <f>IF($O141&gt;=FI$1,$S141,0)</f>
        <v>548.94133333333332</v>
      </c>
      <c r="FJ141" s="27">
        <f>IF($O141&gt;=FJ$1,$S141,0)</f>
        <v>548.94133333333332</v>
      </c>
      <c r="FK141" s="27">
        <f>IF($O141&gt;=FK$1,$S141,0)</f>
        <v>548.94133333333332</v>
      </c>
      <c r="FL141" s="27">
        <f>IF($O141&gt;=FL$1,$S141,0)</f>
        <v>548.94133333333332</v>
      </c>
      <c r="FM141" s="27">
        <f>IF($O141&gt;=FM$1,$S141,0)</f>
        <v>548.94133333333332</v>
      </c>
      <c r="FN141" s="27">
        <f>IF($O141&gt;=FN$1,$S141,0)</f>
        <v>548.94133333333332</v>
      </c>
      <c r="FO141" s="27">
        <f>IF($O141&gt;=FO$1,$S141,0)</f>
        <v>548.94133333333332</v>
      </c>
      <c r="FP141" s="27">
        <f>IF($O141&gt;=FP$1,$S141,0)</f>
        <v>548.94133333333332</v>
      </c>
      <c r="FQ141" s="27">
        <f>IF($O141&gt;=FQ$1,$S141,0)</f>
        <v>548.94133333333332</v>
      </c>
      <c r="FR141" s="27">
        <f>IF($O141&gt;=FR$1,$S141,0)</f>
        <v>548.94133333333332</v>
      </c>
      <c r="FS141" s="27">
        <f>IF($O141&gt;=FS$1,$S141,0)</f>
        <v>548.94133333333332</v>
      </c>
      <c r="FT141" s="27">
        <f>IF($O141&gt;=FT$1,$S141,0)</f>
        <v>548.94133333333332</v>
      </c>
      <c r="FU141" s="27">
        <f>IF($O141&gt;=FU$1,$S141,0)</f>
        <v>548.94133333333332</v>
      </c>
      <c r="FV141" s="27">
        <f>IF($O141&gt;=FV$1,$S141,0)</f>
        <v>548.94133333333332</v>
      </c>
      <c r="FW141" s="27">
        <f>IF($O141&gt;=FW$1,$S141,0)</f>
        <v>548.94133333333332</v>
      </c>
      <c r="FX141" s="27">
        <f>IF($O141&gt;=FX$1,$S141,0)</f>
        <v>548.94133333333332</v>
      </c>
      <c r="FY141" s="27">
        <f>IF($O141&gt;=FY$1,$S141,0)</f>
        <v>548.94133333333332</v>
      </c>
      <c r="FZ141" s="27">
        <f>IF($O141&gt;=FZ$1,$S141,0)</f>
        <v>548.94133333333332</v>
      </c>
      <c r="GA141" s="27">
        <f>IF($O141&gt;=GA$1,$S141,0)</f>
        <v>548.94133333333332</v>
      </c>
      <c r="GB141" s="27">
        <f>IF($O141&gt;=GB$1,$S141,0)</f>
        <v>548.94133333333332</v>
      </c>
      <c r="GC141" s="27">
        <f>IF($O141&gt;=GC$1,$S141,0)</f>
        <v>548.94133333333332</v>
      </c>
      <c r="GD141" s="27">
        <f>IF($O141&gt;=GD$1,$S141,0)</f>
        <v>548.94133333333332</v>
      </c>
      <c r="GE141" s="27">
        <f>IF($O141&gt;=GE$1,$S141,0)</f>
        <v>548.94133333333332</v>
      </c>
      <c r="GF141" s="27">
        <f>IF($O141&gt;=GF$1,$S141,0)</f>
        <v>548.94133333333332</v>
      </c>
      <c r="GG141" s="27">
        <f>IF($O141&gt;=GG$1,$S141,0)</f>
        <v>548.94133333333332</v>
      </c>
      <c r="GH141" s="27">
        <f>IF($O141&gt;=GH$1,$S141,0)</f>
        <v>548.94133333333332</v>
      </c>
      <c r="GI141" s="27">
        <f>IF($O141&gt;=GI$1,$S141,0)</f>
        <v>548.94133333333332</v>
      </c>
      <c r="GJ141" s="27">
        <f>IF($O141&gt;=GJ$1,$S141,0)</f>
        <v>548.94133333333332</v>
      </c>
      <c r="GK141" s="27">
        <f>IF($O141&gt;=GK$1,$S141,0)</f>
        <v>548.94133333333332</v>
      </c>
      <c r="GL141" s="27">
        <f>IF($O141&gt;=GL$1,$S141,0)</f>
        <v>548.94133333333332</v>
      </c>
      <c r="GM141" s="27">
        <f>IF($O141&gt;=GM$1,$S141,0)</f>
        <v>548.94133333333332</v>
      </c>
      <c r="GN141" s="27">
        <f>IF($O141&gt;=GN$1,$S141,0)</f>
        <v>548.94133333333332</v>
      </c>
      <c r="GO141" s="27">
        <f>IF($O141&gt;=GO$1,$S141,0)</f>
        <v>548.94133333333332</v>
      </c>
      <c r="GP141" s="27">
        <f>IF($O141&gt;=GP$1,$S141,0)</f>
        <v>548.94133333333332</v>
      </c>
      <c r="GQ141" s="27">
        <f>IF($O141&gt;=GQ$1,$S141,0)</f>
        <v>548.94133333333332</v>
      </c>
      <c r="GR141" s="27">
        <f>IF($O141&gt;=GR$1,$S141,0)</f>
        <v>548.94133333333332</v>
      </c>
      <c r="GS141" s="27">
        <f>IF($O141&gt;=GS$1,$S141,0)</f>
        <v>548.94133333333332</v>
      </c>
      <c r="GT141" s="27">
        <f>IF($O141&gt;=GT$1,$S141,0)</f>
        <v>548.94133333333332</v>
      </c>
      <c r="GU141" s="27">
        <f>IF($O141&gt;=GU$1,$S141,0)</f>
        <v>548.94133333333332</v>
      </c>
      <c r="GV141" s="27">
        <f>IF($O141&gt;=GV$1,$S141,0)</f>
        <v>548.94133333333332</v>
      </c>
      <c r="GW141" s="27">
        <f>IF($O141&gt;=GW$1,$S141,0)</f>
        <v>548.94133333333332</v>
      </c>
      <c r="GX141" s="27">
        <f>IF($O141&gt;=GX$1,$S141,0)</f>
        <v>548.94133333333332</v>
      </c>
      <c r="GY141" s="27">
        <f>IF($O141&gt;=GY$1,$S141,0)</f>
        <v>548.94133333333332</v>
      </c>
      <c r="GZ141" s="27">
        <f>IF($O141&gt;=GZ$1,$S141,0)</f>
        <v>548.94133333333332</v>
      </c>
      <c r="HA141" s="27">
        <f>IF($O141&gt;=HA$1,$S141,0)</f>
        <v>548.94133333333332</v>
      </c>
      <c r="HB141" s="27">
        <f>IF($O141&gt;=HB$1,$S141,0)</f>
        <v>548.94133333333332</v>
      </c>
      <c r="HC141" s="27">
        <f>IF($O141&gt;=HC$1,$S141,0)</f>
        <v>548.94133333333332</v>
      </c>
    </row>
    <row r="142" spans="1:211">
      <c r="A142" s="3">
        <v>48496</v>
      </c>
      <c r="B142" s="3" t="s">
        <v>286</v>
      </c>
      <c r="C142" s="3" t="s">
        <v>18</v>
      </c>
      <c r="D142" s="3">
        <v>67</v>
      </c>
      <c r="E142" s="4">
        <v>33821</v>
      </c>
      <c r="F142" s="5">
        <v>25.890410958904109</v>
      </c>
      <c r="G142" s="3" t="s">
        <v>99</v>
      </c>
      <c r="H142" s="4">
        <v>18686</v>
      </c>
      <c r="I142" s="9" t="s">
        <v>832</v>
      </c>
      <c r="J142" s="5">
        <v>1742.63</v>
      </c>
      <c r="K142" s="31">
        <v>310</v>
      </c>
      <c r="L142" s="32">
        <v>26</v>
      </c>
      <c r="M142" s="33">
        <f>VLOOKUP(L142,FIND,3,TRUE)</f>
        <v>1.5</v>
      </c>
      <c r="N142" s="32">
        <f>IF(L142&gt;30,180,VLOOKUP(L142,TEMPO,2,FALSE))</f>
        <v>156</v>
      </c>
      <c r="O142" s="32">
        <f>IF(R142&gt;0,4,N142)</f>
        <v>156</v>
      </c>
      <c r="P142" s="96">
        <f>J142*M142*L142</f>
        <v>67962.570000000007</v>
      </c>
      <c r="Q142" s="96">
        <f>10934.45*2</f>
        <v>21868.9</v>
      </c>
      <c r="R142" s="96">
        <f>IF(P142&lt;=Q142,P142/4,0)</f>
        <v>0</v>
      </c>
      <c r="S142" s="5">
        <f>IF(P142&gt;=Q142,P142/N142,0)</f>
        <v>435.65750000000003</v>
      </c>
      <c r="T142" s="3"/>
      <c r="U142" s="3">
        <f>IF(T142="",1,0)</f>
        <v>1</v>
      </c>
      <c r="V142" s="3">
        <v>25</v>
      </c>
      <c r="W142" s="5">
        <v>0.6</v>
      </c>
      <c r="X142" s="5">
        <v>402.65</v>
      </c>
      <c r="Y142" s="5">
        <f>X142*W142</f>
        <v>241.58999999999997</v>
      </c>
      <c r="Z142" s="5">
        <v>400</v>
      </c>
      <c r="AA142" s="5">
        <f>S142+Y142+Z142</f>
        <v>1077.2474999999999</v>
      </c>
      <c r="AB142" s="39">
        <f>(J142/12+J142/12*1.3333333333+450/12+J142/30*6/12+J142)*1.3+Y142+Z142+153.9</f>
        <v>3587.9141222159301</v>
      </c>
      <c r="AC142" s="39" t="s">
        <v>18</v>
      </c>
      <c r="AD142" s="39">
        <f>J142*1.3+400+153.9</f>
        <v>2819.3190000000004</v>
      </c>
      <c r="AE142" s="39">
        <f>SUMIFS('CUSTO MENSAL FUNC NOVO'!H:H,'CUSTO MENSAL FUNC NOVO'!A:A,'VALORES MENSAIS'!AC142)</f>
        <v>1902.2210000000002</v>
      </c>
      <c r="AF142" s="27">
        <f>IF($R142&gt;0,$R142,$S142)+$Y142+$Z142</f>
        <v>1077.2474999999999</v>
      </c>
      <c r="AG142" s="27">
        <f>IF($R142&gt;0,$R142,$S142)+$Y142+$Z142</f>
        <v>1077.2474999999999</v>
      </c>
      <c r="AH142" s="27">
        <f>IF($R142&gt;0,$R142,$S142)+$Y142+$Z142</f>
        <v>1077.2474999999999</v>
      </c>
      <c r="AI142" s="27">
        <f>IF($R142&gt;0,$R142,$S142)+$Y142+$Z142</f>
        <v>1077.2474999999999</v>
      </c>
      <c r="AJ142" s="27">
        <f>IF($O142&gt;=AJ$1,$S142+$Y142+$Z142,$Y142+$Z142)</f>
        <v>1077.2474999999999</v>
      </c>
      <c r="AK142" s="27">
        <f>IF($O142&gt;=AK$1,$S142+$Y142+$Z142,$Y142+$Z142)</f>
        <v>1077.2474999999999</v>
      </c>
      <c r="AL142" s="27">
        <f>IF($O142&gt;=AL$1,$S142+$Y142+$Z142,$Y142+$Z142)</f>
        <v>1077.2474999999999</v>
      </c>
      <c r="AM142" s="27">
        <f>IF($O142&gt;=AM$1,$S142+$Y142+$Z142,$Y142+$Z142)</f>
        <v>1077.2474999999999</v>
      </c>
      <c r="AN142" s="27">
        <f>IF($O142&gt;=AN$1,$S142+$Y142+$Z142,$Y142+$Z142)</f>
        <v>1077.2474999999999</v>
      </c>
      <c r="AO142" s="27">
        <f>IF($O142&gt;=AO$1,$S142+$Y142+$Z142,$Y142+$Z142)</f>
        <v>1077.2474999999999</v>
      </c>
      <c r="AP142" s="27">
        <f>IF($O142&gt;=AP$1,$S142+$Y142+$Z142,$Y142+$Z142)</f>
        <v>1077.2474999999999</v>
      </c>
      <c r="AQ142" s="27">
        <f>IF($O142&gt;=AQ$1,$S142+$Y142+$Z142,$Y142+$Z142)</f>
        <v>1077.2474999999999</v>
      </c>
      <c r="AR142" s="27">
        <f>IF($O142&gt;=AR$1,$S142+$Y142+$Z142,$Y142+$Z142)</f>
        <v>1077.2474999999999</v>
      </c>
      <c r="AS142" s="27">
        <f>IF($O142&gt;=AS$1,$S142+$Y142+$Z142,$Y142+$Z142)</f>
        <v>1077.2474999999999</v>
      </c>
      <c r="AT142" s="27">
        <f>IF($O142&gt;=AT$1,$S142+$Y142+$Z142,$Y142+$Z142)</f>
        <v>1077.2474999999999</v>
      </c>
      <c r="AU142" s="27">
        <f>IF($O142&gt;=AU$1,$S142+$Y142+$Z142,$Y142+$Z142)</f>
        <v>1077.2474999999999</v>
      </c>
      <c r="AV142" s="27">
        <f>IF($O142&gt;=AV$1,$S142+$Y142+$Z142,$Y142+$Z142)</f>
        <v>1077.2474999999999</v>
      </c>
      <c r="AW142" s="27">
        <f>IF($O142&gt;=AW$1,$S142+$Y142+$Z142,$Y142+$Z142)</f>
        <v>1077.2474999999999</v>
      </c>
      <c r="AX142" s="27">
        <f>IF($O142&gt;=AX$1,$S142+$Y142+$Z142,$Y142+$Z142)</f>
        <v>1077.2474999999999</v>
      </c>
      <c r="AY142" s="27">
        <f>IF($O142&gt;=AY$1,$S142+$Y142+$Z142,$Y142+$Z142)</f>
        <v>1077.2474999999999</v>
      </c>
      <c r="AZ142" s="27">
        <f>IF($O142&gt;=AZ$1,$S142+$Y142+$Z142,$Y142+$Z142)</f>
        <v>1077.2474999999999</v>
      </c>
      <c r="BA142" s="27">
        <f>IF($O142&gt;=BA$1,$S142+$Y142+$Z142,$Y142+$Z142)</f>
        <v>1077.2474999999999</v>
      </c>
      <c r="BB142" s="27">
        <f>IF($O142&gt;=BB$1,$S142+$Y142+$Z142,$Y142+$Z142)</f>
        <v>1077.2474999999999</v>
      </c>
      <c r="BC142" s="27">
        <f>IF($O142&gt;=BC$1,$S142+$Y142+$Z142,$Y142+$Z142)</f>
        <v>1077.2474999999999</v>
      </c>
      <c r="BD142" s="27">
        <f>IF($O142&gt;=BD$1,$S142+$Y142+$Z142,$Y142+$Z142)</f>
        <v>1077.2474999999999</v>
      </c>
      <c r="BE142" s="27">
        <f>IF($O142&gt;=BE$1,$S142+$Y142+$Z142,$Y142+$Z142)</f>
        <v>1077.2474999999999</v>
      </c>
      <c r="BF142" s="27">
        <f>IF($O142&gt;=BF$1,$S142+$Y142+$Z142,$Y142+$Z142)</f>
        <v>1077.2474999999999</v>
      </c>
      <c r="BG142" s="27">
        <f>IF($O142&gt;=BG$1,$S142+$Y142+$Z142,$Y142+$Z142)</f>
        <v>1077.2474999999999</v>
      </c>
      <c r="BH142" s="27">
        <f>IF($O142&gt;=BH$1,$S142+$Y142+$Z142,$Y142+$Z142)</f>
        <v>1077.2474999999999</v>
      </c>
      <c r="BI142" s="27">
        <f>IF($O142&gt;=BI$1,$S142+$Y142+$Z142,$Y142+$Z142)</f>
        <v>1077.2474999999999</v>
      </c>
      <c r="BJ142" s="27">
        <f>IF($O142&gt;=BJ$1,$S142+$Y142+$Z142,$Y142+$Z142)</f>
        <v>1077.2474999999999</v>
      </c>
      <c r="BK142" s="27">
        <f>IF($O142&gt;=BK$1,$S142+$Y142+$Z142,$Y142+$Z142)</f>
        <v>1077.2474999999999</v>
      </c>
      <c r="BL142" s="27">
        <f>IF($O142&gt;=BL$1,$S142+$Y142+$Z142,$Y142+$Z142)</f>
        <v>1077.2474999999999</v>
      </c>
      <c r="BM142" s="27">
        <f>IF($O142&gt;=BM$1,$S142+$Y142+$Z142,$Y142+$Z142)</f>
        <v>1077.2474999999999</v>
      </c>
      <c r="BN142" s="27">
        <f>IF($O142&gt;=BN$1,$S142+$Y142+$Z142,$Y142+$Z142)</f>
        <v>1077.2474999999999</v>
      </c>
      <c r="BO142" s="27">
        <f>IF($O142&gt;=BO$1,$S142+$Y142+$Z142,$Y142+$Z142)</f>
        <v>1077.2474999999999</v>
      </c>
      <c r="BP142" s="27">
        <f>IF($O142&gt;=BP$1,$S142+$Y142+$Z142,$Y142+$Z142)</f>
        <v>1077.2474999999999</v>
      </c>
      <c r="BQ142" s="27">
        <f>IF($O142&gt;=BQ$1,$S142+$Y142+$Z142,$Y142+$Z142)</f>
        <v>1077.2474999999999</v>
      </c>
      <c r="BR142" s="27">
        <f>IF($O142&gt;=BR$1,$S142+$Y142+$Z142,$Y142+$Z142)</f>
        <v>1077.2474999999999</v>
      </c>
      <c r="BS142" s="27">
        <f>IF($O142&gt;=BS$1,$S142+$Y142+$Z142,$Y142+$Z142)</f>
        <v>1077.2474999999999</v>
      </c>
      <c r="BT142" s="27">
        <f>IF($O142&gt;=BT$1,$S142+$Y142+$Z142,$Y142+$Z142)</f>
        <v>1077.2474999999999</v>
      </c>
      <c r="BU142" s="27">
        <f>IF($O142&gt;=BU$1,$S142+$Y142+$Z142,$Y142+$Z142)</f>
        <v>1077.2474999999999</v>
      </c>
      <c r="BV142" s="27">
        <f>IF($O142&gt;=BV$1,$S142+$Y142+$Z142,$Y142+$Z142)</f>
        <v>1077.2474999999999</v>
      </c>
      <c r="BW142" s="27">
        <f>IF($O142&gt;=BW$1,$S142+$Y142+$Z142,$Y142+$Z142)</f>
        <v>1077.2474999999999</v>
      </c>
      <c r="BX142" s="27">
        <f>IF($O142&gt;=BX$1,$S142+$Y142+$Z142,$Y142+$Z142)</f>
        <v>1077.2474999999999</v>
      </c>
      <c r="BY142" s="27">
        <f>IF($O142&gt;=BY$1,$S142+$Y142+$Z142,$Y142+$Z142)</f>
        <v>1077.2474999999999</v>
      </c>
      <c r="BZ142" s="27">
        <f>IF($O142&gt;=BZ$1,$S142+$Y142+$Z142,$Y142+$Z142)</f>
        <v>1077.2474999999999</v>
      </c>
      <c r="CA142" s="27">
        <f>IF($O142&gt;=CA$1,$S142+$Y142+$Z142,$Y142+$Z142)</f>
        <v>1077.2474999999999</v>
      </c>
      <c r="CB142" s="27">
        <f>IF($O142&gt;=CB$1,$S142+$Y142+$Z142,$Y142+$Z142)</f>
        <v>1077.2474999999999</v>
      </c>
      <c r="CC142" s="27">
        <f>IF($O142&gt;=CC$1,$S142+$Y142+$Z142,$Y142+$Z142)</f>
        <v>1077.2474999999999</v>
      </c>
      <c r="CD142" s="27">
        <f>IF($O142&gt;=CD$1,$S142+$Y142+$Z142,$Y142+$Z142)</f>
        <v>1077.2474999999999</v>
      </c>
      <c r="CE142" s="27">
        <f>IF($O142&gt;=CE$1,$S142+$Y142+$Z142,$Y142+$Z142)</f>
        <v>1077.2474999999999</v>
      </c>
      <c r="CF142" s="27">
        <f>IF($O142&gt;=CF$1,$S142+$Y142+$Z142,$Y142+$Z142)</f>
        <v>1077.2474999999999</v>
      </c>
      <c r="CG142" s="27">
        <f>IF($O142&gt;=CG$1,$S142+$Y142+$Z142,$Y142+$Z142)</f>
        <v>1077.2474999999999</v>
      </c>
      <c r="CH142" s="27">
        <f>IF($O142&gt;=CH$1,$S142+$Y142+$Z142,$Y142+$Z142)</f>
        <v>1077.2474999999999</v>
      </c>
      <c r="CI142" s="27">
        <f>IF($O142&gt;=CI$1,$S142+$Y142+$Z142,$Y142+$Z142)</f>
        <v>1077.2474999999999</v>
      </c>
      <c r="CJ142" s="27">
        <f>IF($O142&gt;=CJ$1,$S142+$Y142+$Z142,$Y142+$Z142)</f>
        <v>1077.2474999999999</v>
      </c>
      <c r="CK142" s="27">
        <f>IF($O142&gt;=CK$1,$S142+$Y142+$Z142,$Y142+$Z142)</f>
        <v>1077.2474999999999</v>
      </c>
      <c r="CL142" s="27">
        <f>IF($O142&gt;=CL$1,$S142+$Y142+$Z142,$Y142+$Z142)</f>
        <v>1077.2474999999999</v>
      </c>
      <c r="CM142" s="27">
        <f>IF($O142&gt;=CM$1,$S142+$Y142+$Z142,$Y142+$Z142)</f>
        <v>1077.2474999999999</v>
      </c>
      <c r="CN142" s="27">
        <f>IF($O142&gt;=CN$1,$S142+$Y142,$Y142)</f>
        <v>677.24749999999995</v>
      </c>
      <c r="CO142" s="27">
        <f>IF($O142&gt;=CO$1,$S142+$Y142,$Y142)</f>
        <v>677.24749999999995</v>
      </c>
      <c r="CP142" s="27">
        <f>IF($O142&gt;=CP$1,$S142+$Y142,$Y142)</f>
        <v>677.24749999999995</v>
      </c>
      <c r="CQ142" s="27">
        <f>IF($O142&gt;=CQ$1,$S142+$Y142,$Y142)</f>
        <v>677.24749999999995</v>
      </c>
      <c r="CR142" s="27">
        <f>IF($O142&gt;=CR$1,$S142+$Y142,$Y142)</f>
        <v>677.24749999999995</v>
      </c>
      <c r="CS142" s="27">
        <f>IF($O142&gt;=CS$1,$S142+$Y142,$Y142)</f>
        <v>677.24749999999995</v>
      </c>
      <c r="CT142" s="27">
        <f>IF($O142&gt;=CT$1,$S142+$Y142,$Y142)</f>
        <v>677.24749999999995</v>
      </c>
      <c r="CU142" s="27">
        <f>IF($O142&gt;=CU$1,$S142+$Y142,$Y142)</f>
        <v>677.24749999999995</v>
      </c>
      <c r="CV142" s="27">
        <f>IF($O142&gt;=CV$1,$S142+$Y142,$Y142)</f>
        <v>677.24749999999995</v>
      </c>
      <c r="CW142" s="27">
        <f>IF($O142&gt;=CW$1,$S142+$Y142,$Y142)</f>
        <v>677.24749999999995</v>
      </c>
      <c r="CX142" s="27">
        <f>IF($O142&gt;=CX$1,$S142+$Y142,$Y142)</f>
        <v>677.24749999999995</v>
      </c>
      <c r="CY142" s="27">
        <f>IF($O142&gt;=CY$1,$S142+$Y142,$Y142)</f>
        <v>677.24749999999995</v>
      </c>
      <c r="CZ142" s="27">
        <f>IF($O142&gt;=CZ$1,$S142+$Y142,$Y142)</f>
        <v>677.24749999999995</v>
      </c>
      <c r="DA142" s="27">
        <f>IF($O142&gt;=DA$1,$S142+$Y142,$Y142)</f>
        <v>677.24749999999995</v>
      </c>
      <c r="DB142" s="27">
        <f>IF($O142&gt;=DB$1,$S142+$Y142,$Y142)</f>
        <v>677.24749999999995</v>
      </c>
      <c r="DC142" s="27">
        <f>IF($O142&gt;=DC$1,$S142+$Y142,$Y142)</f>
        <v>677.24749999999995</v>
      </c>
      <c r="DD142" s="27">
        <f>IF($O142&gt;=DD$1,$S142+$Y142,$Y142)</f>
        <v>677.24749999999995</v>
      </c>
      <c r="DE142" s="27">
        <f>IF($O142&gt;=DE$1,$S142+$Y142,$Y142)</f>
        <v>677.24749999999995</v>
      </c>
      <c r="DF142" s="27">
        <f>IF($O142&gt;=DF$1,$S142+$Y142,$Y142)</f>
        <v>677.24749999999995</v>
      </c>
      <c r="DG142" s="27">
        <f>IF($O142&gt;=DG$1,$S142+$Y142,$Y142)</f>
        <v>677.24749999999995</v>
      </c>
      <c r="DH142" s="27">
        <f>IF($O142&gt;=DH$1,$S142+$Y142,$Y142)</f>
        <v>677.24749999999995</v>
      </c>
      <c r="DI142" s="27">
        <f>IF($O142&gt;=DI$1,$S142+$Y142,$Y142)</f>
        <v>677.24749999999995</v>
      </c>
      <c r="DJ142" s="27">
        <f>IF($O142&gt;=DJ$1,$S142+$Y142,$Y142)</f>
        <v>677.24749999999995</v>
      </c>
      <c r="DK142" s="27">
        <f>IF($O142&gt;=DK$1,$S142+$Y142,$Y142)</f>
        <v>677.24749999999995</v>
      </c>
      <c r="DL142" s="27">
        <f>IF($O142&gt;=DL$1,$S142+$Y142,$Y142)</f>
        <v>677.24749999999995</v>
      </c>
      <c r="DM142" s="27">
        <f>IF($O142&gt;=DM$1,$S142+$Y142,$Y142)</f>
        <v>677.24749999999995</v>
      </c>
      <c r="DN142" s="27">
        <f>IF($O142&gt;=DN$1,$S142+$Y142,$Y142)</f>
        <v>677.24749999999995</v>
      </c>
      <c r="DO142" s="27">
        <f>IF($O142&gt;=DO$1,$S142+$Y142,$Y142)</f>
        <v>677.24749999999995</v>
      </c>
      <c r="DP142" s="27">
        <f>IF($O142&gt;=DP$1,$S142+$Y142,$Y142)</f>
        <v>677.24749999999995</v>
      </c>
      <c r="DQ142" s="27">
        <f>IF($O142&gt;=DQ$1,$S142+$Y142,$Y142)</f>
        <v>677.24749999999995</v>
      </c>
      <c r="DR142" s="27">
        <f>IF($O142&gt;=DR$1,$S142+$Y142,$Y142)</f>
        <v>677.24749999999995</v>
      </c>
      <c r="DS142" s="27">
        <f>IF($O142&gt;=DS$1,$S142+$Y142,$Y142)</f>
        <v>677.24749999999995</v>
      </c>
      <c r="DT142" s="27">
        <f>IF($O142&gt;=DT$1,$S142+$Y142,$Y142)</f>
        <v>677.24749999999995</v>
      </c>
      <c r="DU142" s="27">
        <f>IF($O142&gt;=DU$1,$S142+$Y142,$Y142)</f>
        <v>677.24749999999995</v>
      </c>
      <c r="DV142" s="27">
        <f>IF($O142&gt;=DV$1,$S142+$Y142,$Y142)</f>
        <v>677.24749999999995</v>
      </c>
      <c r="DW142" s="27">
        <f>IF($O142&gt;=DW$1,$S142+$Y142,$Y142)</f>
        <v>677.24749999999995</v>
      </c>
      <c r="DX142" s="27">
        <f>IF($O142&gt;=DX$1,$S142+$Y142,$Y142)</f>
        <v>677.24749999999995</v>
      </c>
      <c r="DY142" s="27">
        <f>IF($O142&gt;=DY$1,$S142+$Y142,$Y142)</f>
        <v>677.24749999999995</v>
      </c>
      <c r="DZ142" s="27">
        <f>IF($O142&gt;=DZ$1,$S142+$Y142,$Y142)</f>
        <v>677.24749999999995</v>
      </c>
      <c r="EA142" s="27">
        <f>IF($O142&gt;=EA$1,$S142+$Y142,$Y142)</f>
        <v>677.24749999999995</v>
      </c>
      <c r="EB142" s="27">
        <f>IF($O142&gt;=EB$1,$S142+$Y142,$Y142)</f>
        <v>677.24749999999995</v>
      </c>
      <c r="EC142" s="27">
        <f>IF($O142&gt;=EC$1,$S142+$Y142,$Y142)</f>
        <v>677.24749999999995</v>
      </c>
      <c r="ED142" s="27">
        <f>IF($O142&gt;=ED$1,$S142+$Y142,$Y142)</f>
        <v>677.24749999999995</v>
      </c>
      <c r="EE142" s="27">
        <f>IF($O142&gt;=EE$1,$S142+$Y142,$Y142)</f>
        <v>677.24749999999995</v>
      </c>
      <c r="EF142" s="27">
        <f>IF($O142&gt;=EF$1,$S142+$Y142,$Y142)</f>
        <v>677.24749999999995</v>
      </c>
      <c r="EG142" s="27">
        <f>IF($O142&gt;=EG$1,$S142+$Y142,$Y142)</f>
        <v>677.24749999999995</v>
      </c>
      <c r="EH142" s="27">
        <f>IF($O142&gt;=EH$1,$S142+$Y142,$Y142)</f>
        <v>677.24749999999995</v>
      </c>
      <c r="EI142" s="27">
        <f>IF($O142&gt;=EI$1,$S142+$Y142,$Y142)</f>
        <v>677.24749999999995</v>
      </c>
      <c r="EJ142" s="27">
        <f>IF($O142&gt;=EJ$1,$S142+$Y142,$Y142)</f>
        <v>677.24749999999995</v>
      </c>
      <c r="EK142" s="27">
        <f>IF($O142&gt;=EK$1,$S142+$Y142,$Y142)</f>
        <v>677.24749999999995</v>
      </c>
      <c r="EL142" s="27">
        <f>IF($O142&gt;=EL$1,$S142+$Y142,$Y142)</f>
        <v>677.24749999999995</v>
      </c>
      <c r="EM142" s="27">
        <f>IF($O142&gt;=EM$1,$S142+$Y142,$Y142)</f>
        <v>677.24749999999995</v>
      </c>
      <c r="EN142" s="27">
        <f>IF($O142&gt;=EN$1,$S142+$Y142,$Y142)</f>
        <v>677.24749999999995</v>
      </c>
      <c r="EO142" s="27">
        <f>IF($O142&gt;=EO$1,$S142+$Y142,$Y142)</f>
        <v>677.24749999999995</v>
      </c>
      <c r="EP142" s="27">
        <f>IF($O142&gt;=EP$1,$S142+$Y142,$Y142)</f>
        <v>677.24749999999995</v>
      </c>
      <c r="EQ142" s="27">
        <f>IF($O142&gt;=EQ$1,$S142+$Y142,$Y142)</f>
        <v>677.24749999999995</v>
      </c>
      <c r="ER142" s="27">
        <f>IF($O142&gt;=ER$1,$S142+$Y142,$Y142)</f>
        <v>677.24749999999995</v>
      </c>
      <c r="ES142" s="27">
        <f>IF($O142&gt;=ES$1,$S142+$Y142,$Y142)</f>
        <v>677.24749999999995</v>
      </c>
      <c r="ET142" s="27">
        <f>IF($O142&gt;=ET$1,$S142+$Y142,$Y142)</f>
        <v>677.24749999999995</v>
      </c>
      <c r="EU142" s="27">
        <f>IF($O142&gt;=EU$1,$S142+$Y142,$Y142)</f>
        <v>677.24749999999995</v>
      </c>
      <c r="EV142" s="27">
        <f>IF($O142&gt;=EV$1,$S142,0)</f>
        <v>435.65750000000003</v>
      </c>
      <c r="EW142" s="27">
        <f>IF($O142&gt;=EW$1,$S142,0)</f>
        <v>435.65750000000003</v>
      </c>
      <c r="EX142" s="27">
        <f>IF($O142&gt;=EX$1,$S142,0)</f>
        <v>435.65750000000003</v>
      </c>
      <c r="EY142" s="27">
        <f>IF($O142&gt;=EY$1,$S142,0)</f>
        <v>435.65750000000003</v>
      </c>
      <c r="EZ142" s="27">
        <f>IF($O142&gt;=EZ$1,$S142,0)</f>
        <v>435.65750000000003</v>
      </c>
      <c r="FA142" s="27">
        <f>IF($O142&gt;=FA$1,$S142,0)</f>
        <v>435.65750000000003</v>
      </c>
      <c r="FB142" s="27">
        <f>IF($O142&gt;=FB$1,$S142,0)</f>
        <v>435.65750000000003</v>
      </c>
      <c r="FC142" s="27">
        <f>IF($O142&gt;=FC$1,$S142,0)</f>
        <v>435.65750000000003</v>
      </c>
      <c r="FD142" s="27">
        <f>IF($O142&gt;=FD$1,$S142,0)</f>
        <v>435.65750000000003</v>
      </c>
      <c r="FE142" s="27">
        <f>IF($O142&gt;=FE$1,$S142,0)</f>
        <v>435.65750000000003</v>
      </c>
      <c r="FF142" s="27">
        <f>IF($O142&gt;=FF$1,$S142,0)</f>
        <v>435.65750000000003</v>
      </c>
      <c r="FG142" s="27">
        <f>IF($O142&gt;=FG$1,$S142,0)</f>
        <v>435.65750000000003</v>
      </c>
      <c r="FH142" s="27">
        <f>IF($O142&gt;=FH$1,$S142,0)</f>
        <v>435.65750000000003</v>
      </c>
      <c r="FI142" s="27">
        <f>IF($O142&gt;=FI$1,$S142,0)</f>
        <v>435.65750000000003</v>
      </c>
      <c r="FJ142" s="27">
        <f>IF($O142&gt;=FJ$1,$S142,0)</f>
        <v>435.65750000000003</v>
      </c>
      <c r="FK142" s="27">
        <f>IF($O142&gt;=FK$1,$S142,0)</f>
        <v>435.65750000000003</v>
      </c>
      <c r="FL142" s="27">
        <f>IF($O142&gt;=FL$1,$S142,0)</f>
        <v>435.65750000000003</v>
      </c>
      <c r="FM142" s="27">
        <f>IF($O142&gt;=FM$1,$S142,0)</f>
        <v>435.65750000000003</v>
      </c>
      <c r="FN142" s="27">
        <f>IF($O142&gt;=FN$1,$S142,0)</f>
        <v>435.65750000000003</v>
      </c>
      <c r="FO142" s="27">
        <f>IF($O142&gt;=FO$1,$S142,0)</f>
        <v>435.65750000000003</v>
      </c>
      <c r="FP142" s="27">
        <f>IF($O142&gt;=FP$1,$S142,0)</f>
        <v>435.65750000000003</v>
      </c>
      <c r="FQ142" s="27">
        <f>IF($O142&gt;=FQ$1,$S142,0)</f>
        <v>435.65750000000003</v>
      </c>
      <c r="FR142" s="27">
        <f>IF($O142&gt;=FR$1,$S142,0)</f>
        <v>435.65750000000003</v>
      </c>
      <c r="FS142" s="27">
        <f>IF($O142&gt;=FS$1,$S142,0)</f>
        <v>435.65750000000003</v>
      </c>
      <c r="FT142" s="27">
        <f>IF($O142&gt;=FT$1,$S142,0)</f>
        <v>435.65750000000003</v>
      </c>
      <c r="FU142" s="27">
        <f>IF($O142&gt;=FU$1,$S142,0)</f>
        <v>435.65750000000003</v>
      </c>
      <c r="FV142" s="27">
        <f>IF($O142&gt;=FV$1,$S142,0)</f>
        <v>435.65750000000003</v>
      </c>
      <c r="FW142" s="27">
        <f>IF($O142&gt;=FW$1,$S142,0)</f>
        <v>435.65750000000003</v>
      </c>
      <c r="FX142" s="27">
        <f>IF($O142&gt;=FX$1,$S142,0)</f>
        <v>435.65750000000003</v>
      </c>
      <c r="FY142" s="27">
        <f>IF($O142&gt;=FY$1,$S142,0)</f>
        <v>435.65750000000003</v>
      </c>
      <c r="FZ142" s="27">
        <f>IF($O142&gt;=FZ$1,$S142,0)</f>
        <v>435.65750000000003</v>
      </c>
      <c r="GA142" s="27">
        <f>IF($O142&gt;=GA$1,$S142,0)</f>
        <v>435.65750000000003</v>
      </c>
      <c r="GB142" s="27">
        <f>IF($O142&gt;=GB$1,$S142,0)</f>
        <v>435.65750000000003</v>
      </c>
      <c r="GC142" s="27">
        <f>IF($O142&gt;=GC$1,$S142,0)</f>
        <v>435.65750000000003</v>
      </c>
      <c r="GD142" s="27">
        <f>IF($O142&gt;=GD$1,$S142,0)</f>
        <v>435.65750000000003</v>
      </c>
      <c r="GE142" s="27">
        <f>IF($O142&gt;=GE$1,$S142,0)</f>
        <v>435.65750000000003</v>
      </c>
      <c r="GF142" s="27">
        <f>IF($O142&gt;=GF$1,$S142,0)</f>
        <v>0</v>
      </c>
      <c r="GG142" s="27">
        <f>IF($O142&gt;=GG$1,$S142,0)</f>
        <v>0</v>
      </c>
      <c r="GH142" s="27">
        <f>IF($O142&gt;=GH$1,$S142,0)</f>
        <v>0</v>
      </c>
      <c r="GI142" s="27">
        <f>IF($O142&gt;=GI$1,$S142,0)</f>
        <v>0</v>
      </c>
      <c r="GJ142" s="27">
        <f>IF($O142&gt;=GJ$1,$S142,0)</f>
        <v>0</v>
      </c>
      <c r="GK142" s="27">
        <f>IF($O142&gt;=GK$1,$S142,0)</f>
        <v>0</v>
      </c>
      <c r="GL142" s="27">
        <f>IF($O142&gt;=GL$1,$S142,0)</f>
        <v>0</v>
      </c>
      <c r="GM142" s="27">
        <f>IF($O142&gt;=GM$1,$S142,0)</f>
        <v>0</v>
      </c>
      <c r="GN142" s="27">
        <f>IF($O142&gt;=GN$1,$S142,0)</f>
        <v>0</v>
      </c>
      <c r="GO142" s="27">
        <f>IF($O142&gt;=GO$1,$S142,0)</f>
        <v>0</v>
      </c>
      <c r="GP142" s="27">
        <f>IF($O142&gt;=GP$1,$S142,0)</f>
        <v>0</v>
      </c>
      <c r="GQ142" s="27">
        <f>IF($O142&gt;=GQ$1,$S142,0)</f>
        <v>0</v>
      </c>
      <c r="GR142" s="27">
        <f>IF($O142&gt;=GR$1,$S142,0)</f>
        <v>0</v>
      </c>
      <c r="GS142" s="27">
        <f>IF($O142&gt;=GS$1,$S142,0)</f>
        <v>0</v>
      </c>
      <c r="GT142" s="27">
        <f>IF($O142&gt;=GT$1,$S142,0)</f>
        <v>0</v>
      </c>
      <c r="GU142" s="27">
        <f>IF($O142&gt;=GU$1,$S142,0)</f>
        <v>0</v>
      </c>
      <c r="GV142" s="27">
        <f>IF($O142&gt;=GV$1,$S142,0)</f>
        <v>0</v>
      </c>
      <c r="GW142" s="27">
        <f>IF($O142&gt;=GW$1,$S142,0)</f>
        <v>0</v>
      </c>
      <c r="GX142" s="27">
        <f>IF($O142&gt;=GX$1,$S142,0)</f>
        <v>0</v>
      </c>
      <c r="GY142" s="27">
        <f>IF($O142&gt;=GY$1,$S142,0)</f>
        <v>0</v>
      </c>
      <c r="GZ142" s="27">
        <f>IF($O142&gt;=GZ$1,$S142,0)</f>
        <v>0</v>
      </c>
      <c r="HA142" s="27">
        <f>IF($O142&gt;=HA$1,$S142,0)</f>
        <v>0</v>
      </c>
      <c r="HB142" s="27">
        <f>IF($O142&gt;=HB$1,$S142,0)</f>
        <v>0</v>
      </c>
      <c r="HC142" s="27">
        <f>IF($O142&gt;=HC$1,$S142,0)</f>
        <v>0</v>
      </c>
    </row>
    <row r="143" spans="1:211">
      <c r="A143" s="3">
        <v>7803</v>
      </c>
      <c r="B143" s="3" t="s">
        <v>365</v>
      </c>
      <c r="C143" s="3" t="s">
        <v>18</v>
      </c>
      <c r="D143" s="3">
        <v>58</v>
      </c>
      <c r="E143" s="4">
        <v>31477</v>
      </c>
      <c r="F143" s="5">
        <v>32.31232876712329</v>
      </c>
      <c r="G143" s="3" t="s">
        <v>99</v>
      </c>
      <c r="H143" s="4">
        <v>21953</v>
      </c>
      <c r="I143" s="9" t="s">
        <v>832</v>
      </c>
      <c r="J143" s="5">
        <v>1789.65</v>
      </c>
      <c r="K143" s="31">
        <v>310</v>
      </c>
      <c r="L143" s="32">
        <v>32</v>
      </c>
      <c r="M143" s="33">
        <f>VLOOKUP(L143,FIND,3,TRUE)</f>
        <v>1.5</v>
      </c>
      <c r="N143" s="32">
        <f>IF(L143&gt;30,180,VLOOKUP(L143,TEMPO,2,FALSE))</f>
        <v>180</v>
      </c>
      <c r="O143" s="32">
        <f>IF(R143&gt;0,4,N143)</f>
        <v>180</v>
      </c>
      <c r="P143" s="96">
        <f>J143*M143*L143</f>
        <v>85903.200000000012</v>
      </c>
      <c r="Q143" s="96">
        <f>10934.45*2</f>
        <v>21868.9</v>
      </c>
      <c r="R143" s="96">
        <f>IF(P143&lt;=Q143,P143/4,0)</f>
        <v>0</v>
      </c>
      <c r="S143" s="5">
        <f>IF(P143&gt;=Q143,P143/N143,0)</f>
        <v>477.24000000000007</v>
      </c>
      <c r="T143" s="3"/>
      <c r="U143" s="3">
        <f>IF(T143="",1,0)</f>
        <v>1</v>
      </c>
      <c r="V143" s="3">
        <v>28</v>
      </c>
      <c r="W143" s="5">
        <v>0.6</v>
      </c>
      <c r="X143" s="5">
        <v>245.73</v>
      </c>
      <c r="Y143" s="5">
        <f>X143*W143</f>
        <v>147.43799999999999</v>
      </c>
      <c r="Z143" s="5">
        <v>400</v>
      </c>
      <c r="AA143" s="5">
        <f>S143+Y143+Z143</f>
        <v>1024.6780000000001</v>
      </c>
      <c r="AB143" s="39">
        <f>(J143/12+J143/12*1.3333333333+450/12+J143/30*6/12+J143)*1.3+Y143+Z143+153.9</f>
        <v>3567.7924999935376</v>
      </c>
      <c r="AC143" s="39" t="s">
        <v>18</v>
      </c>
      <c r="AD143" s="39">
        <f>J143*1.3+400+153.9</f>
        <v>2880.4450000000002</v>
      </c>
      <c r="AE143" s="39">
        <f>SUMIFS('CUSTO MENSAL FUNC NOVO'!H:H,'CUSTO MENSAL FUNC NOVO'!A:A,'VALORES MENSAIS'!AC143)</f>
        <v>1902.2210000000002</v>
      </c>
      <c r="AF143" s="27">
        <f>IF($R143&gt;0,$R143,$S143)+$Y143+$Z143</f>
        <v>1024.6780000000001</v>
      </c>
      <c r="AG143" s="27">
        <f>IF($R143&gt;0,$R143,$S143)+$Y143+$Z143</f>
        <v>1024.6780000000001</v>
      </c>
      <c r="AH143" s="27">
        <f>IF($R143&gt;0,$R143,$S143)+$Y143+$Z143</f>
        <v>1024.6780000000001</v>
      </c>
      <c r="AI143" s="27">
        <f>IF($R143&gt;0,$R143,$S143)+$Y143+$Z143</f>
        <v>1024.6780000000001</v>
      </c>
      <c r="AJ143" s="27">
        <f>IF($O143&gt;=AJ$1,$S143+$Y143+$Z143,$Y143+$Z143)</f>
        <v>1024.6780000000001</v>
      </c>
      <c r="AK143" s="27">
        <f>IF($O143&gt;=AK$1,$S143+$Y143+$Z143,$Y143+$Z143)</f>
        <v>1024.6780000000001</v>
      </c>
      <c r="AL143" s="27">
        <f>IF($O143&gt;=AL$1,$S143+$Y143+$Z143,$Y143+$Z143)</f>
        <v>1024.6780000000001</v>
      </c>
      <c r="AM143" s="27">
        <f>IF($O143&gt;=AM$1,$S143+$Y143+$Z143,$Y143+$Z143)</f>
        <v>1024.6780000000001</v>
      </c>
      <c r="AN143" s="27">
        <f>IF($O143&gt;=AN$1,$S143+$Y143+$Z143,$Y143+$Z143)</f>
        <v>1024.6780000000001</v>
      </c>
      <c r="AO143" s="27">
        <f>IF($O143&gt;=AO$1,$S143+$Y143+$Z143,$Y143+$Z143)</f>
        <v>1024.6780000000001</v>
      </c>
      <c r="AP143" s="27">
        <f>IF($O143&gt;=AP$1,$S143+$Y143+$Z143,$Y143+$Z143)</f>
        <v>1024.6780000000001</v>
      </c>
      <c r="AQ143" s="27">
        <f>IF($O143&gt;=AQ$1,$S143+$Y143+$Z143,$Y143+$Z143)</f>
        <v>1024.6780000000001</v>
      </c>
      <c r="AR143" s="27">
        <f>IF($O143&gt;=AR$1,$S143+$Y143+$Z143,$Y143+$Z143)</f>
        <v>1024.6780000000001</v>
      </c>
      <c r="AS143" s="27">
        <f>IF($O143&gt;=AS$1,$S143+$Y143+$Z143,$Y143+$Z143)</f>
        <v>1024.6780000000001</v>
      </c>
      <c r="AT143" s="27">
        <f>IF($O143&gt;=AT$1,$S143+$Y143+$Z143,$Y143+$Z143)</f>
        <v>1024.6780000000001</v>
      </c>
      <c r="AU143" s="27">
        <f>IF($O143&gt;=AU$1,$S143+$Y143+$Z143,$Y143+$Z143)</f>
        <v>1024.6780000000001</v>
      </c>
      <c r="AV143" s="27">
        <f>IF($O143&gt;=AV$1,$S143+$Y143+$Z143,$Y143+$Z143)</f>
        <v>1024.6780000000001</v>
      </c>
      <c r="AW143" s="27">
        <f>IF($O143&gt;=AW$1,$S143+$Y143+$Z143,$Y143+$Z143)</f>
        <v>1024.6780000000001</v>
      </c>
      <c r="AX143" s="27">
        <f>IF($O143&gt;=AX$1,$S143+$Y143+$Z143,$Y143+$Z143)</f>
        <v>1024.6780000000001</v>
      </c>
      <c r="AY143" s="27">
        <f>IF($O143&gt;=AY$1,$S143+$Y143+$Z143,$Y143+$Z143)</f>
        <v>1024.6780000000001</v>
      </c>
      <c r="AZ143" s="27">
        <f>IF($O143&gt;=AZ$1,$S143+$Y143+$Z143,$Y143+$Z143)</f>
        <v>1024.6780000000001</v>
      </c>
      <c r="BA143" s="27">
        <f>IF($O143&gt;=BA$1,$S143+$Y143+$Z143,$Y143+$Z143)</f>
        <v>1024.6780000000001</v>
      </c>
      <c r="BB143" s="27">
        <f>IF($O143&gt;=BB$1,$S143+$Y143+$Z143,$Y143+$Z143)</f>
        <v>1024.6780000000001</v>
      </c>
      <c r="BC143" s="27">
        <f>IF($O143&gt;=BC$1,$S143+$Y143+$Z143,$Y143+$Z143)</f>
        <v>1024.6780000000001</v>
      </c>
      <c r="BD143" s="27">
        <f>IF($O143&gt;=BD$1,$S143+$Y143+$Z143,$Y143+$Z143)</f>
        <v>1024.6780000000001</v>
      </c>
      <c r="BE143" s="27">
        <f>IF($O143&gt;=BE$1,$S143+$Y143+$Z143,$Y143+$Z143)</f>
        <v>1024.6780000000001</v>
      </c>
      <c r="BF143" s="27">
        <f>IF($O143&gt;=BF$1,$S143+$Y143+$Z143,$Y143+$Z143)</f>
        <v>1024.6780000000001</v>
      </c>
      <c r="BG143" s="27">
        <f>IF($O143&gt;=BG$1,$S143+$Y143+$Z143,$Y143+$Z143)</f>
        <v>1024.6780000000001</v>
      </c>
      <c r="BH143" s="27">
        <f>IF($O143&gt;=BH$1,$S143+$Y143+$Z143,$Y143+$Z143)</f>
        <v>1024.6780000000001</v>
      </c>
      <c r="BI143" s="27">
        <f>IF($O143&gt;=BI$1,$S143+$Y143+$Z143,$Y143+$Z143)</f>
        <v>1024.6780000000001</v>
      </c>
      <c r="BJ143" s="27">
        <f>IF($O143&gt;=BJ$1,$S143+$Y143+$Z143,$Y143+$Z143)</f>
        <v>1024.6780000000001</v>
      </c>
      <c r="BK143" s="27">
        <f>IF($O143&gt;=BK$1,$S143+$Y143+$Z143,$Y143+$Z143)</f>
        <v>1024.6780000000001</v>
      </c>
      <c r="BL143" s="27">
        <f>IF($O143&gt;=BL$1,$S143+$Y143+$Z143,$Y143+$Z143)</f>
        <v>1024.6780000000001</v>
      </c>
      <c r="BM143" s="27">
        <f>IF($O143&gt;=BM$1,$S143+$Y143+$Z143,$Y143+$Z143)</f>
        <v>1024.6780000000001</v>
      </c>
      <c r="BN143" s="27">
        <f>IF($O143&gt;=BN$1,$S143+$Y143+$Z143,$Y143+$Z143)</f>
        <v>1024.6780000000001</v>
      </c>
      <c r="BO143" s="27">
        <f>IF($O143&gt;=BO$1,$S143+$Y143+$Z143,$Y143+$Z143)</f>
        <v>1024.6780000000001</v>
      </c>
      <c r="BP143" s="27">
        <f>IF($O143&gt;=BP$1,$S143+$Y143+$Z143,$Y143+$Z143)</f>
        <v>1024.6780000000001</v>
      </c>
      <c r="BQ143" s="27">
        <f>IF($O143&gt;=BQ$1,$S143+$Y143+$Z143,$Y143+$Z143)</f>
        <v>1024.6780000000001</v>
      </c>
      <c r="BR143" s="27">
        <f>IF($O143&gt;=BR$1,$S143+$Y143+$Z143,$Y143+$Z143)</f>
        <v>1024.6780000000001</v>
      </c>
      <c r="BS143" s="27">
        <f>IF($O143&gt;=BS$1,$S143+$Y143+$Z143,$Y143+$Z143)</f>
        <v>1024.6780000000001</v>
      </c>
      <c r="BT143" s="27">
        <f>IF($O143&gt;=BT$1,$S143+$Y143+$Z143,$Y143+$Z143)</f>
        <v>1024.6780000000001</v>
      </c>
      <c r="BU143" s="27">
        <f>IF($O143&gt;=BU$1,$S143+$Y143+$Z143,$Y143+$Z143)</f>
        <v>1024.6780000000001</v>
      </c>
      <c r="BV143" s="27">
        <f>IF($O143&gt;=BV$1,$S143+$Y143+$Z143,$Y143+$Z143)</f>
        <v>1024.6780000000001</v>
      </c>
      <c r="BW143" s="27">
        <f>IF($O143&gt;=BW$1,$S143+$Y143+$Z143,$Y143+$Z143)</f>
        <v>1024.6780000000001</v>
      </c>
      <c r="BX143" s="27">
        <f>IF($O143&gt;=BX$1,$S143+$Y143+$Z143,$Y143+$Z143)</f>
        <v>1024.6780000000001</v>
      </c>
      <c r="BY143" s="27">
        <f>IF($O143&gt;=BY$1,$S143+$Y143+$Z143,$Y143+$Z143)</f>
        <v>1024.6780000000001</v>
      </c>
      <c r="BZ143" s="27">
        <f>IF($O143&gt;=BZ$1,$S143+$Y143+$Z143,$Y143+$Z143)</f>
        <v>1024.6780000000001</v>
      </c>
      <c r="CA143" s="27">
        <f>IF($O143&gt;=CA$1,$S143+$Y143+$Z143,$Y143+$Z143)</f>
        <v>1024.6780000000001</v>
      </c>
      <c r="CB143" s="27">
        <f>IF($O143&gt;=CB$1,$S143+$Y143+$Z143,$Y143+$Z143)</f>
        <v>1024.6780000000001</v>
      </c>
      <c r="CC143" s="27">
        <f>IF($O143&gt;=CC$1,$S143+$Y143+$Z143,$Y143+$Z143)</f>
        <v>1024.6780000000001</v>
      </c>
      <c r="CD143" s="27">
        <f>IF($O143&gt;=CD$1,$S143+$Y143+$Z143,$Y143+$Z143)</f>
        <v>1024.6780000000001</v>
      </c>
      <c r="CE143" s="27">
        <f>IF($O143&gt;=CE$1,$S143+$Y143+$Z143,$Y143+$Z143)</f>
        <v>1024.6780000000001</v>
      </c>
      <c r="CF143" s="27">
        <f>IF($O143&gt;=CF$1,$S143+$Y143+$Z143,$Y143+$Z143)</f>
        <v>1024.6780000000001</v>
      </c>
      <c r="CG143" s="27">
        <f>IF($O143&gt;=CG$1,$S143+$Y143+$Z143,$Y143+$Z143)</f>
        <v>1024.6780000000001</v>
      </c>
      <c r="CH143" s="27">
        <f>IF($O143&gt;=CH$1,$S143+$Y143+$Z143,$Y143+$Z143)</f>
        <v>1024.6780000000001</v>
      </c>
      <c r="CI143" s="27">
        <f>IF($O143&gt;=CI$1,$S143+$Y143+$Z143,$Y143+$Z143)</f>
        <v>1024.6780000000001</v>
      </c>
      <c r="CJ143" s="27">
        <f>IF($O143&gt;=CJ$1,$S143+$Y143+$Z143,$Y143+$Z143)</f>
        <v>1024.6780000000001</v>
      </c>
      <c r="CK143" s="27">
        <f>IF($O143&gt;=CK$1,$S143+$Y143+$Z143,$Y143+$Z143)</f>
        <v>1024.6780000000001</v>
      </c>
      <c r="CL143" s="27">
        <f>IF($O143&gt;=CL$1,$S143+$Y143+$Z143,$Y143+$Z143)</f>
        <v>1024.6780000000001</v>
      </c>
      <c r="CM143" s="27">
        <f>IF($O143&gt;=CM$1,$S143+$Y143+$Z143,$Y143+$Z143)</f>
        <v>1024.6780000000001</v>
      </c>
      <c r="CN143" s="27">
        <f>IF($O143&gt;=CN$1,$S143+$Y143,$Y143)</f>
        <v>624.67800000000011</v>
      </c>
      <c r="CO143" s="27">
        <f>IF($O143&gt;=CO$1,$S143+$Y143,$Y143)</f>
        <v>624.67800000000011</v>
      </c>
      <c r="CP143" s="27">
        <f>IF($O143&gt;=CP$1,$S143+$Y143,$Y143)</f>
        <v>624.67800000000011</v>
      </c>
      <c r="CQ143" s="27">
        <f>IF($O143&gt;=CQ$1,$S143+$Y143,$Y143)</f>
        <v>624.67800000000011</v>
      </c>
      <c r="CR143" s="27">
        <f>IF($O143&gt;=CR$1,$S143+$Y143,$Y143)</f>
        <v>624.67800000000011</v>
      </c>
      <c r="CS143" s="27">
        <f>IF($O143&gt;=CS$1,$S143+$Y143,$Y143)</f>
        <v>624.67800000000011</v>
      </c>
      <c r="CT143" s="27">
        <f>IF($O143&gt;=CT$1,$S143+$Y143,$Y143)</f>
        <v>624.67800000000011</v>
      </c>
      <c r="CU143" s="27">
        <f>IF($O143&gt;=CU$1,$S143+$Y143,$Y143)</f>
        <v>624.67800000000011</v>
      </c>
      <c r="CV143" s="27">
        <f>IF($O143&gt;=CV$1,$S143+$Y143,$Y143)</f>
        <v>624.67800000000011</v>
      </c>
      <c r="CW143" s="27">
        <f>IF($O143&gt;=CW$1,$S143+$Y143,$Y143)</f>
        <v>624.67800000000011</v>
      </c>
      <c r="CX143" s="27">
        <f>IF($O143&gt;=CX$1,$S143+$Y143,$Y143)</f>
        <v>624.67800000000011</v>
      </c>
      <c r="CY143" s="27">
        <f>IF($O143&gt;=CY$1,$S143+$Y143,$Y143)</f>
        <v>624.67800000000011</v>
      </c>
      <c r="CZ143" s="27">
        <f>IF($O143&gt;=CZ$1,$S143+$Y143,$Y143)</f>
        <v>624.67800000000011</v>
      </c>
      <c r="DA143" s="27">
        <f>IF($O143&gt;=DA$1,$S143+$Y143,$Y143)</f>
        <v>624.67800000000011</v>
      </c>
      <c r="DB143" s="27">
        <f>IF($O143&gt;=DB$1,$S143+$Y143,$Y143)</f>
        <v>624.67800000000011</v>
      </c>
      <c r="DC143" s="27">
        <f>IF($O143&gt;=DC$1,$S143+$Y143,$Y143)</f>
        <v>624.67800000000011</v>
      </c>
      <c r="DD143" s="27">
        <f>IF($O143&gt;=DD$1,$S143+$Y143,$Y143)</f>
        <v>624.67800000000011</v>
      </c>
      <c r="DE143" s="27">
        <f>IF($O143&gt;=DE$1,$S143+$Y143,$Y143)</f>
        <v>624.67800000000011</v>
      </c>
      <c r="DF143" s="27">
        <f>IF($O143&gt;=DF$1,$S143+$Y143,$Y143)</f>
        <v>624.67800000000011</v>
      </c>
      <c r="DG143" s="27">
        <f>IF($O143&gt;=DG$1,$S143+$Y143,$Y143)</f>
        <v>624.67800000000011</v>
      </c>
      <c r="DH143" s="27">
        <f>IF($O143&gt;=DH$1,$S143+$Y143,$Y143)</f>
        <v>624.67800000000011</v>
      </c>
      <c r="DI143" s="27">
        <f>IF($O143&gt;=DI$1,$S143+$Y143,$Y143)</f>
        <v>624.67800000000011</v>
      </c>
      <c r="DJ143" s="27">
        <f>IF($O143&gt;=DJ$1,$S143+$Y143,$Y143)</f>
        <v>624.67800000000011</v>
      </c>
      <c r="DK143" s="27">
        <f>IF($O143&gt;=DK$1,$S143+$Y143,$Y143)</f>
        <v>624.67800000000011</v>
      </c>
      <c r="DL143" s="27">
        <f>IF($O143&gt;=DL$1,$S143+$Y143,$Y143)</f>
        <v>624.67800000000011</v>
      </c>
      <c r="DM143" s="27">
        <f>IF($O143&gt;=DM$1,$S143+$Y143,$Y143)</f>
        <v>624.67800000000011</v>
      </c>
      <c r="DN143" s="27">
        <f>IF($O143&gt;=DN$1,$S143+$Y143,$Y143)</f>
        <v>624.67800000000011</v>
      </c>
      <c r="DO143" s="27">
        <f>IF($O143&gt;=DO$1,$S143+$Y143,$Y143)</f>
        <v>624.67800000000011</v>
      </c>
      <c r="DP143" s="27">
        <f>IF($O143&gt;=DP$1,$S143+$Y143,$Y143)</f>
        <v>624.67800000000011</v>
      </c>
      <c r="DQ143" s="27">
        <f>IF($O143&gt;=DQ$1,$S143+$Y143,$Y143)</f>
        <v>624.67800000000011</v>
      </c>
      <c r="DR143" s="27">
        <f>IF($O143&gt;=DR$1,$S143+$Y143,$Y143)</f>
        <v>624.67800000000011</v>
      </c>
      <c r="DS143" s="27">
        <f>IF($O143&gt;=DS$1,$S143+$Y143,$Y143)</f>
        <v>624.67800000000011</v>
      </c>
      <c r="DT143" s="27">
        <f>IF($O143&gt;=DT$1,$S143+$Y143,$Y143)</f>
        <v>624.67800000000011</v>
      </c>
      <c r="DU143" s="27">
        <f>IF($O143&gt;=DU$1,$S143+$Y143,$Y143)</f>
        <v>624.67800000000011</v>
      </c>
      <c r="DV143" s="27">
        <f>IF($O143&gt;=DV$1,$S143+$Y143,$Y143)</f>
        <v>624.67800000000011</v>
      </c>
      <c r="DW143" s="27">
        <f>IF($O143&gt;=DW$1,$S143+$Y143,$Y143)</f>
        <v>624.67800000000011</v>
      </c>
      <c r="DX143" s="27">
        <f>IF($O143&gt;=DX$1,$S143+$Y143,$Y143)</f>
        <v>624.67800000000011</v>
      </c>
      <c r="DY143" s="27">
        <f>IF($O143&gt;=DY$1,$S143+$Y143,$Y143)</f>
        <v>624.67800000000011</v>
      </c>
      <c r="DZ143" s="27">
        <f>IF($O143&gt;=DZ$1,$S143+$Y143,$Y143)</f>
        <v>624.67800000000011</v>
      </c>
      <c r="EA143" s="27">
        <f>IF($O143&gt;=EA$1,$S143+$Y143,$Y143)</f>
        <v>624.67800000000011</v>
      </c>
      <c r="EB143" s="27">
        <f>IF($O143&gt;=EB$1,$S143+$Y143,$Y143)</f>
        <v>624.67800000000011</v>
      </c>
      <c r="EC143" s="27">
        <f>IF($O143&gt;=EC$1,$S143+$Y143,$Y143)</f>
        <v>624.67800000000011</v>
      </c>
      <c r="ED143" s="27">
        <f>IF($O143&gt;=ED$1,$S143+$Y143,$Y143)</f>
        <v>624.67800000000011</v>
      </c>
      <c r="EE143" s="27">
        <f>IF($O143&gt;=EE$1,$S143+$Y143,$Y143)</f>
        <v>624.67800000000011</v>
      </c>
      <c r="EF143" s="27">
        <f>IF($O143&gt;=EF$1,$S143+$Y143,$Y143)</f>
        <v>624.67800000000011</v>
      </c>
      <c r="EG143" s="27">
        <f>IF($O143&gt;=EG$1,$S143+$Y143,$Y143)</f>
        <v>624.67800000000011</v>
      </c>
      <c r="EH143" s="27">
        <f>IF($O143&gt;=EH$1,$S143+$Y143,$Y143)</f>
        <v>624.67800000000011</v>
      </c>
      <c r="EI143" s="27">
        <f>IF($O143&gt;=EI$1,$S143+$Y143,$Y143)</f>
        <v>624.67800000000011</v>
      </c>
      <c r="EJ143" s="27">
        <f>IF($O143&gt;=EJ$1,$S143+$Y143,$Y143)</f>
        <v>624.67800000000011</v>
      </c>
      <c r="EK143" s="27">
        <f>IF($O143&gt;=EK$1,$S143+$Y143,$Y143)</f>
        <v>624.67800000000011</v>
      </c>
      <c r="EL143" s="27">
        <f>IF($O143&gt;=EL$1,$S143+$Y143,$Y143)</f>
        <v>624.67800000000011</v>
      </c>
      <c r="EM143" s="27">
        <f>IF($O143&gt;=EM$1,$S143+$Y143,$Y143)</f>
        <v>624.67800000000011</v>
      </c>
      <c r="EN143" s="27">
        <f>IF($O143&gt;=EN$1,$S143+$Y143,$Y143)</f>
        <v>624.67800000000011</v>
      </c>
      <c r="EO143" s="27">
        <f>IF($O143&gt;=EO$1,$S143+$Y143,$Y143)</f>
        <v>624.67800000000011</v>
      </c>
      <c r="EP143" s="27">
        <f>IF($O143&gt;=EP$1,$S143+$Y143,$Y143)</f>
        <v>624.67800000000011</v>
      </c>
      <c r="EQ143" s="27">
        <f>IF($O143&gt;=EQ$1,$S143+$Y143,$Y143)</f>
        <v>624.67800000000011</v>
      </c>
      <c r="ER143" s="27">
        <f>IF($O143&gt;=ER$1,$S143+$Y143,$Y143)</f>
        <v>624.67800000000011</v>
      </c>
      <c r="ES143" s="27">
        <f>IF($O143&gt;=ES$1,$S143+$Y143,$Y143)</f>
        <v>624.67800000000011</v>
      </c>
      <c r="ET143" s="27">
        <f>IF($O143&gt;=ET$1,$S143+$Y143,$Y143)</f>
        <v>624.67800000000011</v>
      </c>
      <c r="EU143" s="27">
        <f>IF($O143&gt;=EU$1,$S143+$Y143,$Y143)</f>
        <v>624.67800000000011</v>
      </c>
      <c r="EV143" s="27">
        <f>IF($O143&gt;=EV$1,$S143,0)</f>
        <v>477.24000000000007</v>
      </c>
      <c r="EW143" s="27">
        <f>IF($O143&gt;=EW$1,$S143,0)</f>
        <v>477.24000000000007</v>
      </c>
      <c r="EX143" s="27">
        <f>IF($O143&gt;=EX$1,$S143,0)</f>
        <v>477.24000000000007</v>
      </c>
      <c r="EY143" s="27">
        <f>IF($O143&gt;=EY$1,$S143,0)</f>
        <v>477.24000000000007</v>
      </c>
      <c r="EZ143" s="27">
        <f>IF($O143&gt;=EZ$1,$S143,0)</f>
        <v>477.24000000000007</v>
      </c>
      <c r="FA143" s="27">
        <f>IF($O143&gt;=FA$1,$S143,0)</f>
        <v>477.24000000000007</v>
      </c>
      <c r="FB143" s="27">
        <f>IF($O143&gt;=FB$1,$S143,0)</f>
        <v>477.24000000000007</v>
      </c>
      <c r="FC143" s="27">
        <f>IF($O143&gt;=FC$1,$S143,0)</f>
        <v>477.24000000000007</v>
      </c>
      <c r="FD143" s="27">
        <f>IF($O143&gt;=FD$1,$S143,0)</f>
        <v>477.24000000000007</v>
      </c>
      <c r="FE143" s="27">
        <f>IF($O143&gt;=FE$1,$S143,0)</f>
        <v>477.24000000000007</v>
      </c>
      <c r="FF143" s="27">
        <f>IF($O143&gt;=FF$1,$S143,0)</f>
        <v>477.24000000000007</v>
      </c>
      <c r="FG143" s="27">
        <f>IF($O143&gt;=FG$1,$S143,0)</f>
        <v>477.24000000000007</v>
      </c>
      <c r="FH143" s="27">
        <f>IF($O143&gt;=FH$1,$S143,0)</f>
        <v>477.24000000000007</v>
      </c>
      <c r="FI143" s="27">
        <f>IF($O143&gt;=FI$1,$S143,0)</f>
        <v>477.24000000000007</v>
      </c>
      <c r="FJ143" s="27">
        <f>IF($O143&gt;=FJ$1,$S143,0)</f>
        <v>477.24000000000007</v>
      </c>
      <c r="FK143" s="27">
        <f>IF($O143&gt;=FK$1,$S143,0)</f>
        <v>477.24000000000007</v>
      </c>
      <c r="FL143" s="27">
        <f>IF($O143&gt;=FL$1,$S143,0)</f>
        <v>477.24000000000007</v>
      </c>
      <c r="FM143" s="27">
        <f>IF($O143&gt;=FM$1,$S143,0)</f>
        <v>477.24000000000007</v>
      </c>
      <c r="FN143" s="27">
        <f>IF($O143&gt;=FN$1,$S143,0)</f>
        <v>477.24000000000007</v>
      </c>
      <c r="FO143" s="27">
        <f>IF($O143&gt;=FO$1,$S143,0)</f>
        <v>477.24000000000007</v>
      </c>
      <c r="FP143" s="27">
        <f>IF($O143&gt;=FP$1,$S143,0)</f>
        <v>477.24000000000007</v>
      </c>
      <c r="FQ143" s="27">
        <f>IF($O143&gt;=FQ$1,$S143,0)</f>
        <v>477.24000000000007</v>
      </c>
      <c r="FR143" s="27">
        <f>IF($O143&gt;=FR$1,$S143,0)</f>
        <v>477.24000000000007</v>
      </c>
      <c r="FS143" s="27">
        <f>IF($O143&gt;=FS$1,$S143,0)</f>
        <v>477.24000000000007</v>
      </c>
      <c r="FT143" s="27">
        <f>IF($O143&gt;=FT$1,$S143,0)</f>
        <v>477.24000000000007</v>
      </c>
      <c r="FU143" s="27">
        <f>IF($O143&gt;=FU$1,$S143,0)</f>
        <v>477.24000000000007</v>
      </c>
      <c r="FV143" s="27">
        <f>IF($O143&gt;=FV$1,$S143,0)</f>
        <v>477.24000000000007</v>
      </c>
      <c r="FW143" s="27">
        <f>IF($O143&gt;=FW$1,$S143,0)</f>
        <v>477.24000000000007</v>
      </c>
      <c r="FX143" s="27">
        <f>IF($O143&gt;=FX$1,$S143,0)</f>
        <v>477.24000000000007</v>
      </c>
      <c r="FY143" s="27">
        <f>IF($O143&gt;=FY$1,$S143,0)</f>
        <v>477.24000000000007</v>
      </c>
      <c r="FZ143" s="27">
        <f>IF($O143&gt;=FZ$1,$S143,0)</f>
        <v>477.24000000000007</v>
      </c>
      <c r="GA143" s="27">
        <f>IF($O143&gt;=GA$1,$S143,0)</f>
        <v>477.24000000000007</v>
      </c>
      <c r="GB143" s="27">
        <f>IF($O143&gt;=GB$1,$S143,0)</f>
        <v>477.24000000000007</v>
      </c>
      <c r="GC143" s="27">
        <f>IF($O143&gt;=GC$1,$S143,0)</f>
        <v>477.24000000000007</v>
      </c>
      <c r="GD143" s="27">
        <f>IF($O143&gt;=GD$1,$S143,0)</f>
        <v>477.24000000000007</v>
      </c>
      <c r="GE143" s="27">
        <f>IF($O143&gt;=GE$1,$S143,0)</f>
        <v>477.24000000000007</v>
      </c>
      <c r="GF143" s="27">
        <f>IF($O143&gt;=GF$1,$S143,0)</f>
        <v>477.24000000000007</v>
      </c>
      <c r="GG143" s="27">
        <f>IF($O143&gt;=GG$1,$S143,0)</f>
        <v>477.24000000000007</v>
      </c>
      <c r="GH143" s="27">
        <f>IF($O143&gt;=GH$1,$S143,0)</f>
        <v>477.24000000000007</v>
      </c>
      <c r="GI143" s="27">
        <f>IF($O143&gt;=GI$1,$S143,0)</f>
        <v>477.24000000000007</v>
      </c>
      <c r="GJ143" s="27">
        <f>IF($O143&gt;=GJ$1,$S143,0)</f>
        <v>477.24000000000007</v>
      </c>
      <c r="GK143" s="27">
        <f>IF($O143&gt;=GK$1,$S143,0)</f>
        <v>477.24000000000007</v>
      </c>
      <c r="GL143" s="27">
        <f>IF($O143&gt;=GL$1,$S143,0)</f>
        <v>477.24000000000007</v>
      </c>
      <c r="GM143" s="27">
        <f>IF($O143&gt;=GM$1,$S143,0)</f>
        <v>477.24000000000007</v>
      </c>
      <c r="GN143" s="27">
        <f>IF($O143&gt;=GN$1,$S143,0)</f>
        <v>477.24000000000007</v>
      </c>
      <c r="GO143" s="27">
        <f>IF($O143&gt;=GO$1,$S143,0)</f>
        <v>477.24000000000007</v>
      </c>
      <c r="GP143" s="27">
        <f>IF($O143&gt;=GP$1,$S143,0)</f>
        <v>477.24000000000007</v>
      </c>
      <c r="GQ143" s="27">
        <f>IF($O143&gt;=GQ$1,$S143,0)</f>
        <v>477.24000000000007</v>
      </c>
      <c r="GR143" s="27">
        <f>IF($O143&gt;=GR$1,$S143,0)</f>
        <v>477.24000000000007</v>
      </c>
      <c r="GS143" s="27">
        <f>IF($O143&gt;=GS$1,$S143,0)</f>
        <v>477.24000000000007</v>
      </c>
      <c r="GT143" s="27">
        <f>IF($O143&gt;=GT$1,$S143,0)</f>
        <v>477.24000000000007</v>
      </c>
      <c r="GU143" s="27">
        <f>IF($O143&gt;=GU$1,$S143,0)</f>
        <v>477.24000000000007</v>
      </c>
      <c r="GV143" s="27">
        <f>IF($O143&gt;=GV$1,$S143,0)</f>
        <v>477.24000000000007</v>
      </c>
      <c r="GW143" s="27">
        <f>IF($O143&gt;=GW$1,$S143,0)</f>
        <v>477.24000000000007</v>
      </c>
      <c r="GX143" s="27">
        <f>IF($O143&gt;=GX$1,$S143,0)</f>
        <v>477.24000000000007</v>
      </c>
      <c r="GY143" s="27">
        <f>IF($O143&gt;=GY$1,$S143,0)</f>
        <v>477.24000000000007</v>
      </c>
      <c r="GZ143" s="27">
        <f>IF($O143&gt;=GZ$1,$S143,0)</f>
        <v>477.24000000000007</v>
      </c>
      <c r="HA143" s="27">
        <f>IF($O143&gt;=HA$1,$S143,0)</f>
        <v>477.24000000000007</v>
      </c>
      <c r="HB143" s="27">
        <f>IF($O143&gt;=HB$1,$S143,0)</f>
        <v>477.24000000000007</v>
      </c>
      <c r="HC143" s="27">
        <f>IF($O143&gt;=HC$1,$S143,0)</f>
        <v>477.24000000000007</v>
      </c>
    </row>
    <row r="144" spans="1:211">
      <c r="A144" s="3">
        <v>59048</v>
      </c>
      <c r="B144" s="3" t="s">
        <v>246</v>
      </c>
      <c r="C144" s="3" t="s">
        <v>104</v>
      </c>
      <c r="D144" s="3">
        <v>55</v>
      </c>
      <c r="E144" s="4">
        <v>34547</v>
      </c>
      <c r="F144" s="5">
        <v>23.901369863013699</v>
      </c>
      <c r="G144" s="3" t="s">
        <v>99</v>
      </c>
      <c r="H144" s="4">
        <v>23128</v>
      </c>
      <c r="I144" s="9" t="s">
        <v>832</v>
      </c>
      <c r="J144" s="5">
        <v>1755.65</v>
      </c>
      <c r="K144" s="31">
        <v>310</v>
      </c>
      <c r="L144" s="32">
        <v>24</v>
      </c>
      <c r="M144" s="33">
        <f>VLOOKUP(L144,FIND,3,TRUE)</f>
        <v>1.3</v>
      </c>
      <c r="N144" s="32">
        <f>IF(L144&gt;30,180,VLOOKUP(L144,TEMPO,2,FALSE))</f>
        <v>144</v>
      </c>
      <c r="O144" s="32">
        <f>IF(R144&gt;0,4,N144)</f>
        <v>144</v>
      </c>
      <c r="P144" s="96">
        <f>J144*M144*L144</f>
        <v>54776.280000000006</v>
      </c>
      <c r="Q144" s="96">
        <f>10934.45*2</f>
        <v>21868.9</v>
      </c>
      <c r="R144" s="96">
        <f>IF(P144&lt;=Q144,P144/4,0)</f>
        <v>0</v>
      </c>
      <c r="S144" s="5">
        <f>IF(P144&gt;=Q144,P144/N144,0)</f>
        <v>380.39083333333338</v>
      </c>
      <c r="T144" s="3"/>
      <c r="U144" s="3">
        <f>IF(T144="",1,0)</f>
        <v>1</v>
      </c>
      <c r="V144" s="3">
        <v>328</v>
      </c>
      <c r="W144" s="5">
        <v>0</v>
      </c>
      <c r="X144" s="5">
        <v>245.73</v>
      </c>
      <c r="Y144" s="5">
        <f>X144*W144</f>
        <v>0</v>
      </c>
      <c r="Z144" s="5">
        <v>400</v>
      </c>
      <c r="AA144" s="5">
        <f>S144+Y144+Z144</f>
        <v>780.39083333333338</v>
      </c>
      <c r="AB144" s="39">
        <f>(J144/12+J144/12*1.3333333333+450/12+J144/30*6/12+J144)*1.3+Y144+Z144+153.9</f>
        <v>3366.8233888825494</v>
      </c>
      <c r="AC144" s="39" t="s">
        <v>104</v>
      </c>
      <c r="AD144" s="39">
        <f>J144*1.3+400+153.9</f>
        <v>2836.2450000000003</v>
      </c>
      <c r="AE144" s="39">
        <f>SUMIFS('CUSTO MENSAL FUNC NOVO'!H:H,'CUSTO MENSAL FUNC NOVO'!A:A,'VALORES MENSAIS'!AC144)</f>
        <v>2035.3799999999999</v>
      </c>
      <c r="AF144" s="27">
        <f>IF($R144&gt;0,$R144,$S144)+$Y144+$Z144</f>
        <v>780.39083333333338</v>
      </c>
      <c r="AG144" s="27">
        <f>IF($R144&gt;0,$R144,$S144)+$Y144+$Z144</f>
        <v>780.39083333333338</v>
      </c>
      <c r="AH144" s="27">
        <f>IF($R144&gt;0,$R144,$S144)+$Y144+$Z144</f>
        <v>780.39083333333338</v>
      </c>
      <c r="AI144" s="27">
        <f>IF($R144&gt;0,$R144,$S144)+$Y144+$Z144</f>
        <v>780.39083333333338</v>
      </c>
      <c r="AJ144" s="27">
        <f>IF($O144&gt;=AJ$1,$S144+$Y144+$Z144,$Y144+$Z144)</f>
        <v>780.39083333333338</v>
      </c>
      <c r="AK144" s="27">
        <f>IF($O144&gt;=AK$1,$S144+$Y144+$Z144,$Y144+$Z144)</f>
        <v>780.39083333333338</v>
      </c>
      <c r="AL144" s="27">
        <f>IF($O144&gt;=AL$1,$S144+$Y144+$Z144,$Y144+$Z144)</f>
        <v>780.39083333333338</v>
      </c>
      <c r="AM144" s="27">
        <f>IF($O144&gt;=AM$1,$S144+$Y144+$Z144,$Y144+$Z144)</f>
        <v>780.39083333333338</v>
      </c>
      <c r="AN144" s="27">
        <f>IF($O144&gt;=AN$1,$S144+$Y144+$Z144,$Y144+$Z144)</f>
        <v>780.39083333333338</v>
      </c>
      <c r="AO144" s="27">
        <f>IF($O144&gt;=AO$1,$S144+$Y144+$Z144,$Y144+$Z144)</f>
        <v>780.39083333333338</v>
      </c>
      <c r="AP144" s="27">
        <f>IF($O144&gt;=AP$1,$S144+$Y144+$Z144,$Y144+$Z144)</f>
        <v>780.39083333333338</v>
      </c>
      <c r="AQ144" s="27">
        <f>IF($O144&gt;=AQ$1,$S144+$Y144+$Z144,$Y144+$Z144)</f>
        <v>780.39083333333338</v>
      </c>
      <c r="AR144" s="27">
        <f>IF($O144&gt;=AR$1,$S144+$Y144+$Z144,$Y144+$Z144)</f>
        <v>780.39083333333338</v>
      </c>
      <c r="AS144" s="27">
        <f>IF($O144&gt;=AS$1,$S144+$Y144+$Z144,$Y144+$Z144)</f>
        <v>780.39083333333338</v>
      </c>
      <c r="AT144" s="27">
        <f>IF($O144&gt;=AT$1,$S144+$Y144+$Z144,$Y144+$Z144)</f>
        <v>780.39083333333338</v>
      </c>
      <c r="AU144" s="27">
        <f>IF($O144&gt;=AU$1,$S144+$Y144+$Z144,$Y144+$Z144)</f>
        <v>780.39083333333338</v>
      </c>
      <c r="AV144" s="27">
        <f>IF($O144&gt;=AV$1,$S144+$Y144+$Z144,$Y144+$Z144)</f>
        <v>780.39083333333338</v>
      </c>
      <c r="AW144" s="27">
        <f>IF($O144&gt;=AW$1,$S144+$Y144+$Z144,$Y144+$Z144)</f>
        <v>780.39083333333338</v>
      </c>
      <c r="AX144" s="27">
        <f>IF($O144&gt;=AX$1,$S144+$Y144+$Z144,$Y144+$Z144)</f>
        <v>780.39083333333338</v>
      </c>
      <c r="AY144" s="27">
        <f>IF($O144&gt;=AY$1,$S144+$Y144+$Z144,$Y144+$Z144)</f>
        <v>780.39083333333338</v>
      </c>
      <c r="AZ144" s="27">
        <f>IF($O144&gt;=AZ$1,$S144+$Y144+$Z144,$Y144+$Z144)</f>
        <v>780.39083333333338</v>
      </c>
      <c r="BA144" s="27">
        <f>IF($O144&gt;=BA$1,$S144+$Y144+$Z144,$Y144+$Z144)</f>
        <v>780.39083333333338</v>
      </c>
      <c r="BB144" s="27">
        <f>IF($O144&gt;=BB$1,$S144+$Y144+$Z144,$Y144+$Z144)</f>
        <v>780.39083333333338</v>
      </c>
      <c r="BC144" s="27">
        <f>IF($O144&gt;=BC$1,$S144+$Y144+$Z144,$Y144+$Z144)</f>
        <v>780.39083333333338</v>
      </c>
      <c r="BD144" s="27">
        <f>IF($O144&gt;=BD$1,$S144+$Y144+$Z144,$Y144+$Z144)</f>
        <v>780.39083333333338</v>
      </c>
      <c r="BE144" s="27">
        <f>IF($O144&gt;=BE$1,$S144+$Y144+$Z144,$Y144+$Z144)</f>
        <v>780.39083333333338</v>
      </c>
      <c r="BF144" s="27">
        <f>IF($O144&gt;=BF$1,$S144+$Y144+$Z144,$Y144+$Z144)</f>
        <v>780.39083333333338</v>
      </c>
      <c r="BG144" s="27">
        <f>IF($O144&gt;=BG$1,$S144+$Y144+$Z144,$Y144+$Z144)</f>
        <v>780.39083333333338</v>
      </c>
      <c r="BH144" s="27">
        <f>IF($O144&gt;=BH$1,$S144+$Y144+$Z144,$Y144+$Z144)</f>
        <v>780.39083333333338</v>
      </c>
      <c r="BI144" s="27">
        <f>IF($O144&gt;=BI$1,$S144+$Y144+$Z144,$Y144+$Z144)</f>
        <v>780.39083333333338</v>
      </c>
      <c r="BJ144" s="27">
        <f>IF($O144&gt;=BJ$1,$S144+$Y144+$Z144,$Y144+$Z144)</f>
        <v>780.39083333333338</v>
      </c>
      <c r="BK144" s="27">
        <f>IF($O144&gt;=BK$1,$S144+$Y144+$Z144,$Y144+$Z144)</f>
        <v>780.39083333333338</v>
      </c>
      <c r="BL144" s="27">
        <f>IF($O144&gt;=BL$1,$S144+$Y144+$Z144,$Y144+$Z144)</f>
        <v>780.39083333333338</v>
      </c>
      <c r="BM144" s="27">
        <f>IF($O144&gt;=BM$1,$S144+$Y144+$Z144,$Y144+$Z144)</f>
        <v>780.39083333333338</v>
      </c>
      <c r="BN144" s="27">
        <f>IF($O144&gt;=BN$1,$S144+$Y144+$Z144,$Y144+$Z144)</f>
        <v>780.39083333333338</v>
      </c>
      <c r="BO144" s="27">
        <f>IF($O144&gt;=BO$1,$S144+$Y144+$Z144,$Y144+$Z144)</f>
        <v>780.39083333333338</v>
      </c>
      <c r="BP144" s="27">
        <f>IF($O144&gt;=BP$1,$S144+$Y144+$Z144,$Y144+$Z144)</f>
        <v>780.39083333333338</v>
      </c>
      <c r="BQ144" s="27">
        <f>IF($O144&gt;=BQ$1,$S144+$Y144+$Z144,$Y144+$Z144)</f>
        <v>780.39083333333338</v>
      </c>
      <c r="BR144" s="27">
        <f>IF($O144&gt;=BR$1,$S144+$Y144+$Z144,$Y144+$Z144)</f>
        <v>780.39083333333338</v>
      </c>
      <c r="BS144" s="27">
        <f>IF($O144&gt;=BS$1,$S144+$Y144+$Z144,$Y144+$Z144)</f>
        <v>780.39083333333338</v>
      </c>
      <c r="BT144" s="27">
        <f>IF($O144&gt;=BT$1,$S144+$Y144+$Z144,$Y144+$Z144)</f>
        <v>780.39083333333338</v>
      </c>
      <c r="BU144" s="27">
        <f>IF($O144&gt;=BU$1,$S144+$Y144+$Z144,$Y144+$Z144)</f>
        <v>780.39083333333338</v>
      </c>
      <c r="BV144" s="27">
        <f>IF($O144&gt;=BV$1,$S144+$Y144+$Z144,$Y144+$Z144)</f>
        <v>780.39083333333338</v>
      </c>
      <c r="BW144" s="27">
        <f>IF($O144&gt;=BW$1,$S144+$Y144+$Z144,$Y144+$Z144)</f>
        <v>780.39083333333338</v>
      </c>
      <c r="BX144" s="27">
        <f>IF($O144&gt;=BX$1,$S144+$Y144+$Z144,$Y144+$Z144)</f>
        <v>780.39083333333338</v>
      </c>
      <c r="BY144" s="27">
        <f>IF($O144&gt;=BY$1,$S144+$Y144+$Z144,$Y144+$Z144)</f>
        <v>780.39083333333338</v>
      </c>
      <c r="BZ144" s="27">
        <f>IF($O144&gt;=BZ$1,$S144+$Y144+$Z144,$Y144+$Z144)</f>
        <v>780.39083333333338</v>
      </c>
      <c r="CA144" s="27">
        <f>IF($O144&gt;=CA$1,$S144+$Y144+$Z144,$Y144+$Z144)</f>
        <v>780.39083333333338</v>
      </c>
      <c r="CB144" s="27">
        <f>IF($O144&gt;=CB$1,$S144+$Y144+$Z144,$Y144+$Z144)</f>
        <v>780.39083333333338</v>
      </c>
      <c r="CC144" s="27">
        <f>IF($O144&gt;=CC$1,$S144+$Y144+$Z144,$Y144+$Z144)</f>
        <v>780.39083333333338</v>
      </c>
      <c r="CD144" s="27">
        <f>IF($O144&gt;=CD$1,$S144+$Y144+$Z144,$Y144+$Z144)</f>
        <v>780.39083333333338</v>
      </c>
      <c r="CE144" s="27">
        <f>IF($O144&gt;=CE$1,$S144+$Y144+$Z144,$Y144+$Z144)</f>
        <v>780.39083333333338</v>
      </c>
      <c r="CF144" s="27">
        <f>IF($O144&gt;=CF$1,$S144+$Y144+$Z144,$Y144+$Z144)</f>
        <v>780.39083333333338</v>
      </c>
      <c r="CG144" s="27">
        <f>IF($O144&gt;=CG$1,$S144+$Y144+$Z144,$Y144+$Z144)</f>
        <v>780.39083333333338</v>
      </c>
      <c r="CH144" s="27">
        <f>IF($O144&gt;=CH$1,$S144+$Y144+$Z144,$Y144+$Z144)</f>
        <v>780.39083333333338</v>
      </c>
      <c r="CI144" s="27">
        <f>IF($O144&gt;=CI$1,$S144+$Y144+$Z144,$Y144+$Z144)</f>
        <v>780.39083333333338</v>
      </c>
      <c r="CJ144" s="27">
        <f>IF($O144&gt;=CJ$1,$S144+$Y144+$Z144,$Y144+$Z144)</f>
        <v>780.39083333333338</v>
      </c>
      <c r="CK144" s="27">
        <f>IF($O144&gt;=CK$1,$S144+$Y144+$Z144,$Y144+$Z144)</f>
        <v>780.39083333333338</v>
      </c>
      <c r="CL144" s="27">
        <f>IF($O144&gt;=CL$1,$S144+$Y144+$Z144,$Y144+$Z144)</f>
        <v>780.39083333333338</v>
      </c>
      <c r="CM144" s="27">
        <f>IF($O144&gt;=CM$1,$S144+$Y144+$Z144,$Y144+$Z144)</f>
        <v>780.39083333333338</v>
      </c>
      <c r="CN144" s="27">
        <f>IF($O144&gt;=CN$1,$S144+$Y144,$Y144)</f>
        <v>380.39083333333338</v>
      </c>
      <c r="CO144" s="27">
        <f>IF($O144&gt;=CO$1,$S144+$Y144,$Y144)</f>
        <v>380.39083333333338</v>
      </c>
      <c r="CP144" s="27">
        <f>IF($O144&gt;=CP$1,$S144+$Y144,$Y144)</f>
        <v>380.39083333333338</v>
      </c>
      <c r="CQ144" s="27">
        <f>IF($O144&gt;=CQ$1,$S144+$Y144,$Y144)</f>
        <v>380.39083333333338</v>
      </c>
      <c r="CR144" s="27">
        <f>IF($O144&gt;=CR$1,$S144+$Y144,$Y144)</f>
        <v>380.39083333333338</v>
      </c>
      <c r="CS144" s="27">
        <f>IF($O144&gt;=CS$1,$S144+$Y144,$Y144)</f>
        <v>380.39083333333338</v>
      </c>
      <c r="CT144" s="27">
        <f>IF($O144&gt;=CT$1,$S144+$Y144,$Y144)</f>
        <v>380.39083333333338</v>
      </c>
      <c r="CU144" s="27">
        <f>IF($O144&gt;=CU$1,$S144+$Y144,$Y144)</f>
        <v>380.39083333333338</v>
      </c>
      <c r="CV144" s="27">
        <f>IF($O144&gt;=CV$1,$S144+$Y144,$Y144)</f>
        <v>380.39083333333338</v>
      </c>
      <c r="CW144" s="27">
        <f>IF($O144&gt;=CW$1,$S144+$Y144,$Y144)</f>
        <v>380.39083333333338</v>
      </c>
      <c r="CX144" s="27">
        <f>IF($O144&gt;=CX$1,$S144+$Y144,$Y144)</f>
        <v>380.39083333333338</v>
      </c>
      <c r="CY144" s="27">
        <f>IF($O144&gt;=CY$1,$S144+$Y144,$Y144)</f>
        <v>380.39083333333338</v>
      </c>
      <c r="CZ144" s="27">
        <f>IF($O144&gt;=CZ$1,$S144+$Y144,$Y144)</f>
        <v>380.39083333333338</v>
      </c>
      <c r="DA144" s="27">
        <f>IF($O144&gt;=DA$1,$S144+$Y144,$Y144)</f>
        <v>380.39083333333338</v>
      </c>
      <c r="DB144" s="27">
        <f>IF($O144&gt;=DB$1,$S144+$Y144,$Y144)</f>
        <v>380.39083333333338</v>
      </c>
      <c r="DC144" s="27">
        <f>IF($O144&gt;=DC$1,$S144+$Y144,$Y144)</f>
        <v>380.39083333333338</v>
      </c>
      <c r="DD144" s="27">
        <f>IF($O144&gt;=DD$1,$S144+$Y144,$Y144)</f>
        <v>380.39083333333338</v>
      </c>
      <c r="DE144" s="27">
        <f>IF($O144&gt;=DE$1,$S144+$Y144,$Y144)</f>
        <v>380.39083333333338</v>
      </c>
      <c r="DF144" s="27">
        <f>IF($O144&gt;=DF$1,$S144+$Y144,$Y144)</f>
        <v>380.39083333333338</v>
      </c>
      <c r="DG144" s="27">
        <f>IF($O144&gt;=DG$1,$S144+$Y144,$Y144)</f>
        <v>380.39083333333338</v>
      </c>
      <c r="DH144" s="27">
        <f>IF($O144&gt;=DH$1,$S144+$Y144,$Y144)</f>
        <v>380.39083333333338</v>
      </c>
      <c r="DI144" s="27">
        <f>IF($O144&gt;=DI$1,$S144+$Y144,$Y144)</f>
        <v>380.39083333333338</v>
      </c>
      <c r="DJ144" s="27">
        <f>IF($O144&gt;=DJ$1,$S144+$Y144,$Y144)</f>
        <v>380.39083333333338</v>
      </c>
      <c r="DK144" s="27">
        <f>IF($O144&gt;=DK$1,$S144+$Y144,$Y144)</f>
        <v>380.39083333333338</v>
      </c>
      <c r="DL144" s="27">
        <f>IF($O144&gt;=DL$1,$S144+$Y144,$Y144)</f>
        <v>380.39083333333338</v>
      </c>
      <c r="DM144" s="27">
        <f>IF($O144&gt;=DM$1,$S144+$Y144,$Y144)</f>
        <v>380.39083333333338</v>
      </c>
      <c r="DN144" s="27">
        <f>IF($O144&gt;=DN$1,$S144+$Y144,$Y144)</f>
        <v>380.39083333333338</v>
      </c>
      <c r="DO144" s="27">
        <f>IF($O144&gt;=DO$1,$S144+$Y144,$Y144)</f>
        <v>380.39083333333338</v>
      </c>
      <c r="DP144" s="27">
        <f>IF($O144&gt;=DP$1,$S144+$Y144,$Y144)</f>
        <v>380.39083333333338</v>
      </c>
      <c r="DQ144" s="27">
        <f>IF($O144&gt;=DQ$1,$S144+$Y144,$Y144)</f>
        <v>380.39083333333338</v>
      </c>
      <c r="DR144" s="27">
        <f>IF($O144&gt;=DR$1,$S144+$Y144,$Y144)</f>
        <v>380.39083333333338</v>
      </c>
      <c r="DS144" s="27">
        <f>IF($O144&gt;=DS$1,$S144+$Y144,$Y144)</f>
        <v>380.39083333333338</v>
      </c>
      <c r="DT144" s="27">
        <f>IF($O144&gt;=DT$1,$S144+$Y144,$Y144)</f>
        <v>380.39083333333338</v>
      </c>
      <c r="DU144" s="27">
        <f>IF($O144&gt;=DU$1,$S144+$Y144,$Y144)</f>
        <v>380.39083333333338</v>
      </c>
      <c r="DV144" s="27">
        <f>IF($O144&gt;=DV$1,$S144+$Y144,$Y144)</f>
        <v>380.39083333333338</v>
      </c>
      <c r="DW144" s="27">
        <f>IF($O144&gt;=DW$1,$S144+$Y144,$Y144)</f>
        <v>380.39083333333338</v>
      </c>
      <c r="DX144" s="27">
        <f>IF($O144&gt;=DX$1,$S144+$Y144,$Y144)</f>
        <v>380.39083333333338</v>
      </c>
      <c r="DY144" s="27">
        <f>IF($O144&gt;=DY$1,$S144+$Y144,$Y144)</f>
        <v>380.39083333333338</v>
      </c>
      <c r="DZ144" s="27">
        <f>IF($O144&gt;=DZ$1,$S144+$Y144,$Y144)</f>
        <v>380.39083333333338</v>
      </c>
      <c r="EA144" s="27">
        <f>IF($O144&gt;=EA$1,$S144+$Y144,$Y144)</f>
        <v>380.39083333333338</v>
      </c>
      <c r="EB144" s="27">
        <f>IF($O144&gt;=EB$1,$S144+$Y144,$Y144)</f>
        <v>380.39083333333338</v>
      </c>
      <c r="EC144" s="27">
        <f>IF($O144&gt;=EC$1,$S144+$Y144,$Y144)</f>
        <v>380.39083333333338</v>
      </c>
      <c r="ED144" s="27">
        <f>IF($O144&gt;=ED$1,$S144+$Y144,$Y144)</f>
        <v>380.39083333333338</v>
      </c>
      <c r="EE144" s="27">
        <f>IF($O144&gt;=EE$1,$S144+$Y144,$Y144)</f>
        <v>380.39083333333338</v>
      </c>
      <c r="EF144" s="27">
        <f>IF($O144&gt;=EF$1,$S144+$Y144,$Y144)</f>
        <v>380.39083333333338</v>
      </c>
      <c r="EG144" s="27">
        <f>IF($O144&gt;=EG$1,$S144+$Y144,$Y144)</f>
        <v>380.39083333333338</v>
      </c>
      <c r="EH144" s="27">
        <f>IF($O144&gt;=EH$1,$S144+$Y144,$Y144)</f>
        <v>380.39083333333338</v>
      </c>
      <c r="EI144" s="27">
        <f>IF($O144&gt;=EI$1,$S144+$Y144,$Y144)</f>
        <v>380.39083333333338</v>
      </c>
      <c r="EJ144" s="27">
        <f>IF($O144&gt;=EJ$1,$S144+$Y144,$Y144)</f>
        <v>380.39083333333338</v>
      </c>
      <c r="EK144" s="27">
        <f>IF($O144&gt;=EK$1,$S144+$Y144,$Y144)</f>
        <v>380.39083333333338</v>
      </c>
      <c r="EL144" s="27">
        <f>IF($O144&gt;=EL$1,$S144+$Y144,$Y144)</f>
        <v>380.39083333333338</v>
      </c>
      <c r="EM144" s="27">
        <f>IF($O144&gt;=EM$1,$S144+$Y144,$Y144)</f>
        <v>380.39083333333338</v>
      </c>
      <c r="EN144" s="27">
        <f>IF($O144&gt;=EN$1,$S144+$Y144,$Y144)</f>
        <v>380.39083333333338</v>
      </c>
      <c r="EO144" s="27">
        <f>IF($O144&gt;=EO$1,$S144+$Y144,$Y144)</f>
        <v>380.39083333333338</v>
      </c>
      <c r="EP144" s="27">
        <f>IF($O144&gt;=EP$1,$S144+$Y144,$Y144)</f>
        <v>380.39083333333338</v>
      </c>
      <c r="EQ144" s="27">
        <f>IF($O144&gt;=EQ$1,$S144+$Y144,$Y144)</f>
        <v>380.39083333333338</v>
      </c>
      <c r="ER144" s="27">
        <f>IF($O144&gt;=ER$1,$S144+$Y144,$Y144)</f>
        <v>380.39083333333338</v>
      </c>
      <c r="ES144" s="27">
        <f>IF($O144&gt;=ES$1,$S144+$Y144,$Y144)</f>
        <v>380.39083333333338</v>
      </c>
      <c r="ET144" s="27">
        <f>IF($O144&gt;=ET$1,$S144+$Y144,$Y144)</f>
        <v>380.39083333333338</v>
      </c>
      <c r="EU144" s="27">
        <f>IF($O144&gt;=EU$1,$S144+$Y144,$Y144)</f>
        <v>380.39083333333338</v>
      </c>
      <c r="EV144" s="27">
        <f>IF($O144&gt;=EV$1,$S144,0)</f>
        <v>380.39083333333338</v>
      </c>
      <c r="EW144" s="27">
        <f>IF($O144&gt;=EW$1,$S144,0)</f>
        <v>380.39083333333338</v>
      </c>
      <c r="EX144" s="27">
        <f>IF($O144&gt;=EX$1,$S144,0)</f>
        <v>380.39083333333338</v>
      </c>
      <c r="EY144" s="27">
        <f>IF($O144&gt;=EY$1,$S144,0)</f>
        <v>380.39083333333338</v>
      </c>
      <c r="EZ144" s="27">
        <f>IF($O144&gt;=EZ$1,$S144,0)</f>
        <v>380.39083333333338</v>
      </c>
      <c r="FA144" s="27">
        <f>IF($O144&gt;=FA$1,$S144,0)</f>
        <v>380.39083333333338</v>
      </c>
      <c r="FB144" s="27">
        <f>IF($O144&gt;=FB$1,$S144,0)</f>
        <v>380.39083333333338</v>
      </c>
      <c r="FC144" s="27">
        <f>IF($O144&gt;=FC$1,$S144,0)</f>
        <v>380.39083333333338</v>
      </c>
      <c r="FD144" s="27">
        <f>IF($O144&gt;=FD$1,$S144,0)</f>
        <v>380.39083333333338</v>
      </c>
      <c r="FE144" s="27">
        <f>IF($O144&gt;=FE$1,$S144,0)</f>
        <v>380.39083333333338</v>
      </c>
      <c r="FF144" s="27">
        <f>IF($O144&gt;=FF$1,$S144,0)</f>
        <v>380.39083333333338</v>
      </c>
      <c r="FG144" s="27">
        <f>IF($O144&gt;=FG$1,$S144,0)</f>
        <v>380.39083333333338</v>
      </c>
      <c r="FH144" s="27">
        <f>IF($O144&gt;=FH$1,$S144,0)</f>
        <v>380.39083333333338</v>
      </c>
      <c r="FI144" s="27">
        <f>IF($O144&gt;=FI$1,$S144,0)</f>
        <v>380.39083333333338</v>
      </c>
      <c r="FJ144" s="27">
        <f>IF($O144&gt;=FJ$1,$S144,0)</f>
        <v>380.39083333333338</v>
      </c>
      <c r="FK144" s="27">
        <f>IF($O144&gt;=FK$1,$S144,0)</f>
        <v>380.39083333333338</v>
      </c>
      <c r="FL144" s="27">
        <f>IF($O144&gt;=FL$1,$S144,0)</f>
        <v>380.39083333333338</v>
      </c>
      <c r="FM144" s="27">
        <f>IF($O144&gt;=FM$1,$S144,0)</f>
        <v>380.39083333333338</v>
      </c>
      <c r="FN144" s="27">
        <f>IF($O144&gt;=FN$1,$S144,0)</f>
        <v>380.39083333333338</v>
      </c>
      <c r="FO144" s="27">
        <f>IF($O144&gt;=FO$1,$S144,0)</f>
        <v>380.39083333333338</v>
      </c>
      <c r="FP144" s="27">
        <f>IF($O144&gt;=FP$1,$S144,0)</f>
        <v>380.39083333333338</v>
      </c>
      <c r="FQ144" s="27">
        <f>IF($O144&gt;=FQ$1,$S144,0)</f>
        <v>380.39083333333338</v>
      </c>
      <c r="FR144" s="27">
        <f>IF($O144&gt;=FR$1,$S144,0)</f>
        <v>380.39083333333338</v>
      </c>
      <c r="FS144" s="27">
        <f>IF($O144&gt;=FS$1,$S144,0)</f>
        <v>380.39083333333338</v>
      </c>
      <c r="FT144" s="27">
        <f>IF($O144&gt;=FT$1,$S144,0)</f>
        <v>0</v>
      </c>
      <c r="FU144" s="27">
        <f>IF($O144&gt;=FU$1,$S144,0)</f>
        <v>0</v>
      </c>
      <c r="FV144" s="27">
        <f>IF($O144&gt;=FV$1,$S144,0)</f>
        <v>0</v>
      </c>
      <c r="FW144" s="27">
        <f>IF($O144&gt;=FW$1,$S144,0)</f>
        <v>0</v>
      </c>
      <c r="FX144" s="27">
        <f>IF($O144&gt;=FX$1,$S144,0)</f>
        <v>0</v>
      </c>
      <c r="FY144" s="27">
        <f>IF($O144&gt;=FY$1,$S144,0)</f>
        <v>0</v>
      </c>
      <c r="FZ144" s="27">
        <f>IF($O144&gt;=FZ$1,$S144,0)</f>
        <v>0</v>
      </c>
      <c r="GA144" s="27">
        <f>IF($O144&gt;=GA$1,$S144,0)</f>
        <v>0</v>
      </c>
      <c r="GB144" s="27">
        <f>IF($O144&gt;=GB$1,$S144,0)</f>
        <v>0</v>
      </c>
      <c r="GC144" s="27">
        <f>IF($O144&gt;=GC$1,$S144,0)</f>
        <v>0</v>
      </c>
      <c r="GD144" s="27">
        <f>IF($O144&gt;=GD$1,$S144,0)</f>
        <v>0</v>
      </c>
      <c r="GE144" s="27">
        <f>IF($O144&gt;=GE$1,$S144,0)</f>
        <v>0</v>
      </c>
      <c r="GF144" s="27">
        <f>IF($O144&gt;=GF$1,$S144,0)</f>
        <v>0</v>
      </c>
      <c r="GG144" s="27">
        <f>IF($O144&gt;=GG$1,$S144,0)</f>
        <v>0</v>
      </c>
      <c r="GH144" s="27">
        <f>IF($O144&gt;=GH$1,$S144,0)</f>
        <v>0</v>
      </c>
      <c r="GI144" s="27">
        <f>IF($O144&gt;=GI$1,$S144,0)</f>
        <v>0</v>
      </c>
      <c r="GJ144" s="27">
        <f>IF($O144&gt;=GJ$1,$S144,0)</f>
        <v>0</v>
      </c>
      <c r="GK144" s="27">
        <f>IF($O144&gt;=GK$1,$S144,0)</f>
        <v>0</v>
      </c>
      <c r="GL144" s="27">
        <f>IF($O144&gt;=GL$1,$S144,0)</f>
        <v>0</v>
      </c>
      <c r="GM144" s="27">
        <f>IF($O144&gt;=GM$1,$S144,0)</f>
        <v>0</v>
      </c>
      <c r="GN144" s="27">
        <f>IF($O144&gt;=GN$1,$S144,0)</f>
        <v>0</v>
      </c>
      <c r="GO144" s="27">
        <f>IF($O144&gt;=GO$1,$S144,0)</f>
        <v>0</v>
      </c>
      <c r="GP144" s="27">
        <f>IF($O144&gt;=GP$1,$S144,0)</f>
        <v>0</v>
      </c>
      <c r="GQ144" s="27">
        <f>IF($O144&gt;=GQ$1,$S144,0)</f>
        <v>0</v>
      </c>
      <c r="GR144" s="27">
        <f>IF($O144&gt;=GR$1,$S144,0)</f>
        <v>0</v>
      </c>
      <c r="GS144" s="27">
        <f>IF($O144&gt;=GS$1,$S144,0)</f>
        <v>0</v>
      </c>
      <c r="GT144" s="27">
        <f>IF($O144&gt;=GT$1,$S144,0)</f>
        <v>0</v>
      </c>
      <c r="GU144" s="27">
        <f>IF($O144&gt;=GU$1,$S144,0)</f>
        <v>0</v>
      </c>
      <c r="GV144" s="27">
        <f>IF($O144&gt;=GV$1,$S144,0)</f>
        <v>0</v>
      </c>
      <c r="GW144" s="27">
        <f>IF($O144&gt;=GW$1,$S144,0)</f>
        <v>0</v>
      </c>
      <c r="GX144" s="27">
        <f>IF($O144&gt;=GX$1,$S144,0)</f>
        <v>0</v>
      </c>
      <c r="GY144" s="27">
        <f>IF($O144&gt;=GY$1,$S144,0)</f>
        <v>0</v>
      </c>
      <c r="GZ144" s="27">
        <f>IF($O144&gt;=GZ$1,$S144,0)</f>
        <v>0</v>
      </c>
      <c r="HA144" s="27">
        <f>IF($O144&gt;=HA$1,$S144,0)</f>
        <v>0</v>
      </c>
      <c r="HB144" s="27">
        <f>IF($O144&gt;=HB$1,$S144,0)</f>
        <v>0</v>
      </c>
      <c r="HC144" s="27">
        <f>IF($O144&gt;=HC$1,$S144,0)</f>
        <v>0</v>
      </c>
    </row>
    <row r="145" spans="1:211">
      <c r="A145" s="3">
        <v>76570</v>
      </c>
      <c r="B145" s="3" t="s">
        <v>210</v>
      </c>
      <c r="C145" s="3" t="s">
        <v>104</v>
      </c>
      <c r="D145" s="3">
        <v>62</v>
      </c>
      <c r="E145" s="4">
        <v>35926</v>
      </c>
      <c r="F145" s="5">
        <v>20.123287671232877</v>
      </c>
      <c r="G145" s="3" t="s">
        <v>99</v>
      </c>
      <c r="H145" s="4">
        <v>20625</v>
      </c>
      <c r="I145" s="9" t="s">
        <v>832</v>
      </c>
      <c r="J145" s="5">
        <v>1892</v>
      </c>
      <c r="K145" s="31">
        <v>310</v>
      </c>
      <c r="L145" s="32">
        <v>20</v>
      </c>
      <c r="M145" s="33">
        <f>VLOOKUP(L145,FIND,3,TRUE)</f>
        <v>1.3</v>
      </c>
      <c r="N145" s="32">
        <f>IF(L145&gt;30,180,VLOOKUP(L145,TEMPO,2,FALSE))</f>
        <v>120</v>
      </c>
      <c r="O145" s="32">
        <f>IF(R145&gt;0,4,N145)</f>
        <v>120</v>
      </c>
      <c r="P145" s="96">
        <f>J145*M145*L145</f>
        <v>49192</v>
      </c>
      <c r="Q145" s="96">
        <f>10934.45*2</f>
        <v>21868.9</v>
      </c>
      <c r="R145" s="96">
        <f>IF(P145&lt;=Q145,P145/4,0)</f>
        <v>0</v>
      </c>
      <c r="S145" s="5">
        <f>IF(P145&gt;=Q145,P145/N145,0)</f>
        <v>409.93333333333334</v>
      </c>
      <c r="T145" s="3"/>
      <c r="U145" s="3">
        <f>IF(T145="",1,0)</f>
        <v>1</v>
      </c>
      <c r="V145" s="3">
        <v>351</v>
      </c>
      <c r="W145" s="5">
        <v>0.6</v>
      </c>
      <c r="X145" s="5">
        <v>402.65</v>
      </c>
      <c r="Y145" s="5">
        <f>X145*W145</f>
        <v>241.58999999999997</v>
      </c>
      <c r="Z145" s="5">
        <v>400</v>
      </c>
      <c r="AA145" s="5">
        <f>S145+Y145+Z145</f>
        <v>1051.5233333333333</v>
      </c>
      <c r="AB145" s="39">
        <f>(J145/12+J145/12*1.3333333333+450/12+J145/30*6/12+J145)*1.3+Y145+Z145+153.9</f>
        <v>3823.0888888820568</v>
      </c>
      <c r="AC145" s="39" t="s">
        <v>104</v>
      </c>
      <c r="AD145" s="39">
        <f>J145*1.3+400+153.9</f>
        <v>3013.5</v>
      </c>
      <c r="AE145" s="39">
        <f>SUMIFS('CUSTO MENSAL FUNC NOVO'!H:H,'CUSTO MENSAL FUNC NOVO'!A:A,'VALORES MENSAIS'!AC145)</f>
        <v>2035.3799999999999</v>
      </c>
      <c r="AF145" s="27">
        <f>IF($R145&gt;0,$R145,$S145)+$Y145+$Z145</f>
        <v>1051.5233333333333</v>
      </c>
      <c r="AG145" s="27">
        <f>IF($R145&gt;0,$R145,$S145)+$Y145+$Z145</f>
        <v>1051.5233333333333</v>
      </c>
      <c r="AH145" s="27">
        <f>IF($R145&gt;0,$R145,$S145)+$Y145+$Z145</f>
        <v>1051.5233333333333</v>
      </c>
      <c r="AI145" s="27">
        <f>IF($R145&gt;0,$R145,$S145)+$Y145+$Z145</f>
        <v>1051.5233333333333</v>
      </c>
      <c r="AJ145" s="27">
        <f>IF($O145&gt;=AJ$1,$S145+$Y145+$Z145,$Y145+$Z145)</f>
        <v>1051.5233333333333</v>
      </c>
      <c r="AK145" s="27">
        <f>IF($O145&gt;=AK$1,$S145+$Y145+$Z145,$Y145+$Z145)</f>
        <v>1051.5233333333333</v>
      </c>
      <c r="AL145" s="27">
        <f>IF($O145&gt;=AL$1,$S145+$Y145+$Z145,$Y145+$Z145)</f>
        <v>1051.5233333333333</v>
      </c>
      <c r="AM145" s="27">
        <f>IF($O145&gt;=AM$1,$S145+$Y145+$Z145,$Y145+$Z145)</f>
        <v>1051.5233333333333</v>
      </c>
      <c r="AN145" s="27">
        <f>IF($O145&gt;=AN$1,$S145+$Y145+$Z145,$Y145+$Z145)</f>
        <v>1051.5233333333333</v>
      </c>
      <c r="AO145" s="27">
        <f>IF($O145&gt;=AO$1,$S145+$Y145+$Z145,$Y145+$Z145)</f>
        <v>1051.5233333333333</v>
      </c>
      <c r="AP145" s="27">
        <f>IF($O145&gt;=AP$1,$S145+$Y145+$Z145,$Y145+$Z145)</f>
        <v>1051.5233333333333</v>
      </c>
      <c r="AQ145" s="27">
        <f>IF($O145&gt;=AQ$1,$S145+$Y145+$Z145,$Y145+$Z145)</f>
        <v>1051.5233333333333</v>
      </c>
      <c r="AR145" s="27">
        <f>IF($O145&gt;=AR$1,$S145+$Y145+$Z145,$Y145+$Z145)</f>
        <v>1051.5233333333333</v>
      </c>
      <c r="AS145" s="27">
        <f>IF($O145&gt;=AS$1,$S145+$Y145+$Z145,$Y145+$Z145)</f>
        <v>1051.5233333333333</v>
      </c>
      <c r="AT145" s="27">
        <f>IF($O145&gt;=AT$1,$S145+$Y145+$Z145,$Y145+$Z145)</f>
        <v>1051.5233333333333</v>
      </c>
      <c r="AU145" s="27">
        <f>IF($O145&gt;=AU$1,$S145+$Y145+$Z145,$Y145+$Z145)</f>
        <v>1051.5233333333333</v>
      </c>
      <c r="AV145" s="27">
        <f>IF($O145&gt;=AV$1,$S145+$Y145+$Z145,$Y145+$Z145)</f>
        <v>1051.5233333333333</v>
      </c>
      <c r="AW145" s="27">
        <f>IF($O145&gt;=AW$1,$S145+$Y145+$Z145,$Y145+$Z145)</f>
        <v>1051.5233333333333</v>
      </c>
      <c r="AX145" s="27">
        <f>IF($O145&gt;=AX$1,$S145+$Y145+$Z145,$Y145+$Z145)</f>
        <v>1051.5233333333333</v>
      </c>
      <c r="AY145" s="27">
        <f>IF($O145&gt;=AY$1,$S145+$Y145+$Z145,$Y145+$Z145)</f>
        <v>1051.5233333333333</v>
      </c>
      <c r="AZ145" s="27">
        <f>IF($O145&gt;=AZ$1,$S145+$Y145+$Z145,$Y145+$Z145)</f>
        <v>1051.5233333333333</v>
      </c>
      <c r="BA145" s="27">
        <f>IF($O145&gt;=BA$1,$S145+$Y145+$Z145,$Y145+$Z145)</f>
        <v>1051.5233333333333</v>
      </c>
      <c r="BB145" s="27">
        <f>IF($O145&gt;=BB$1,$S145+$Y145+$Z145,$Y145+$Z145)</f>
        <v>1051.5233333333333</v>
      </c>
      <c r="BC145" s="27">
        <f>IF($O145&gt;=BC$1,$S145+$Y145+$Z145,$Y145+$Z145)</f>
        <v>1051.5233333333333</v>
      </c>
      <c r="BD145" s="27">
        <f>IF($O145&gt;=BD$1,$S145+$Y145+$Z145,$Y145+$Z145)</f>
        <v>1051.5233333333333</v>
      </c>
      <c r="BE145" s="27">
        <f>IF($O145&gt;=BE$1,$S145+$Y145+$Z145,$Y145+$Z145)</f>
        <v>1051.5233333333333</v>
      </c>
      <c r="BF145" s="27">
        <f>IF($O145&gt;=BF$1,$S145+$Y145+$Z145,$Y145+$Z145)</f>
        <v>1051.5233333333333</v>
      </c>
      <c r="BG145" s="27">
        <f>IF($O145&gt;=BG$1,$S145+$Y145+$Z145,$Y145+$Z145)</f>
        <v>1051.5233333333333</v>
      </c>
      <c r="BH145" s="27">
        <f>IF($O145&gt;=BH$1,$S145+$Y145+$Z145,$Y145+$Z145)</f>
        <v>1051.5233333333333</v>
      </c>
      <c r="BI145" s="27">
        <f>IF($O145&gt;=BI$1,$S145+$Y145+$Z145,$Y145+$Z145)</f>
        <v>1051.5233333333333</v>
      </c>
      <c r="BJ145" s="27">
        <f>IF($O145&gt;=BJ$1,$S145+$Y145+$Z145,$Y145+$Z145)</f>
        <v>1051.5233333333333</v>
      </c>
      <c r="BK145" s="27">
        <f>IF($O145&gt;=BK$1,$S145+$Y145+$Z145,$Y145+$Z145)</f>
        <v>1051.5233333333333</v>
      </c>
      <c r="BL145" s="27">
        <f>IF($O145&gt;=BL$1,$S145+$Y145+$Z145,$Y145+$Z145)</f>
        <v>1051.5233333333333</v>
      </c>
      <c r="BM145" s="27">
        <f>IF($O145&gt;=BM$1,$S145+$Y145+$Z145,$Y145+$Z145)</f>
        <v>1051.5233333333333</v>
      </c>
      <c r="BN145" s="27">
        <f>IF($O145&gt;=BN$1,$S145+$Y145+$Z145,$Y145+$Z145)</f>
        <v>1051.5233333333333</v>
      </c>
      <c r="BO145" s="27">
        <f>IF($O145&gt;=BO$1,$S145+$Y145+$Z145,$Y145+$Z145)</f>
        <v>1051.5233333333333</v>
      </c>
      <c r="BP145" s="27">
        <f>IF($O145&gt;=BP$1,$S145+$Y145+$Z145,$Y145+$Z145)</f>
        <v>1051.5233333333333</v>
      </c>
      <c r="BQ145" s="27">
        <f>IF($O145&gt;=BQ$1,$S145+$Y145+$Z145,$Y145+$Z145)</f>
        <v>1051.5233333333333</v>
      </c>
      <c r="BR145" s="27">
        <f>IF($O145&gt;=BR$1,$S145+$Y145+$Z145,$Y145+$Z145)</f>
        <v>1051.5233333333333</v>
      </c>
      <c r="BS145" s="27">
        <f>IF($O145&gt;=BS$1,$S145+$Y145+$Z145,$Y145+$Z145)</f>
        <v>1051.5233333333333</v>
      </c>
      <c r="BT145" s="27">
        <f>IF($O145&gt;=BT$1,$S145+$Y145+$Z145,$Y145+$Z145)</f>
        <v>1051.5233333333333</v>
      </c>
      <c r="BU145" s="27">
        <f>IF($O145&gt;=BU$1,$S145+$Y145+$Z145,$Y145+$Z145)</f>
        <v>1051.5233333333333</v>
      </c>
      <c r="BV145" s="27">
        <f>IF($O145&gt;=BV$1,$S145+$Y145+$Z145,$Y145+$Z145)</f>
        <v>1051.5233333333333</v>
      </c>
      <c r="BW145" s="27">
        <f>IF($O145&gt;=BW$1,$S145+$Y145+$Z145,$Y145+$Z145)</f>
        <v>1051.5233333333333</v>
      </c>
      <c r="BX145" s="27">
        <f>IF($O145&gt;=BX$1,$S145+$Y145+$Z145,$Y145+$Z145)</f>
        <v>1051.5233333333333</v>
      </c>
      <c r="BY145" s="27">
        <f>IF($O145&gt;=BY$1,$S145+$Y145+$Z145,$Y145+$Z145)</f>
        <v>1051.5233333333333</v>
      </c>
      <c r="BZ145" s="27">
        <f>IF($O145&gt;=BZ$1,$S145+$Y145+$Z145,$Y145+$Z145)</f>
        <v>1051.5233333333333</v>
      </c>
      <c r="CA145" s="27">
        <f>IF($O145&gt;=CA$1,$S145+$Y145+$Z145,$Y145+$Z145)</f>
        <v>1051.5233333333333</v>
      </c>
      <c r="CB145" s="27">
        <f>IF($O145&gt;=CB$1,$S145+$Y145+$Z145,$Y145+$Z145)</f>
        <v>1051.5233333333333</v>
      </c>
      <c r="CC145" s="27">
        <f>IF($O145&gt;=CC$1,$S145+$Y145+$Z145,$Y145+$Z145)</f>
        <v>1051.5233333333333</v>
      </c>
      <c r="CD145" s="27">
        <f>IF($O145&gt;=CD$1,$S145+$Y145+$Z145,$Y145+$Z145)</f>
        <v>1051.5233333333333</v>
      </c>
      <c r="CE145" s="27">
        <f>IF($O145&gt;=CE$1,$S145+$Y145+$Z145,$Y145+$Z145)</f>
        <v>1051.5233333333333</v>
      </c>
      <c r="CF145" s="27">
        <f>IF($O145&gt;=CF$1,$S145+$Y145+$Z145,$Y145+$Z145)</f>
        <v>1051.5233333333333</v>
      </c>
      <c r="CG145" s="27">
        <f>IF($O145&gt;=CG$1,$S145+$Y145+$Z145,$Y145+$Z145)</f>
        <v>1051.5233333333333</v>
      </c>
      <c r="CH145" s="27">
        <f>IF($O145&gt;=CH$1,$S145+$Y145+$Z145,$Y145+$Z145)</f>
        <v>1051.5233333333333</v>
      </c>
      <c r="CI145" s="27">
        <f>IF($O145&gt;=CI$1,$S145+$Y145+$Z145,$Y145+$Z145)</f>
        <v>1051.5233333333333</v>
      </c>
      <c r="CJ145" s="27">
        <f>IF($O145&gt;=CJ$1,$S145+$Y145+$Z145,$Y145+$Z145)</f>
        <v>1051.5233333333333</v>
      </c>
      <c r="CK145" s="27">
        <f>IF($O145&gt;=CK$1,$S145+$Y145+$Z145,$Y145+$Z145)</f>
        <v>1051.5233333333333</v>
      </c>
      <c r="CL145" s="27">
        <f>IF($O145&gt;=CL$1,$S145+$Y145+$Z145,$Y145+$Z145)</f>
        <v>1051.5233333333333</v>
      </c>
      <c r="CM145" s="27">
        <f>IF($O145&gt;=CM$1,$S145+$Y145+$Z145,$Y145+$Z145)</f>
        <v>1051.5233333333333</v>
      </c>
      <c r="CN145" s="27">
        <f>IF($O145&gt;=CN$1,$S145+$Y145,$Y145)</f>
        <v>651.52333333333331</v>
      </c>
      <c r="CO145" s="27">
        <f>IF($O145&gt;=CO$1,$S145+$Y145,$Y145)</f>
        <v>651.52333333333331</v>
      </c>
      <c r="CP145" s="27">
        <f>IF($O145&gt;=CP$1,$S145+$Y145,$Y145)</f>
        <v>651.52333333333331</v>
      </c>
      <c r="CQ145" s="27">
        <f>IF($O145&gt;=CQ$1,$S145+$Y145,$Y145)</f>
        <v>651.52333333333331</v>
      </c>
      <c r="CR145" s="27">
        <f>IF($O145&gt;=CR$1,$S145+$Y145,$Y145)</f>
        <v>651.52333333333331</v>
      </c>
      <c r="CS145" s="27">
        <f>IF($O145&gt;=CS$1,$S145+$Y145,$Y145)</f>
        <v>651.52333333333331</v>
      </c>
      <c r="CT145" s="27">
        <f>IF($O145&gt;=CT$1,$S145+$Y145,$Y145)</f>
        <v>651.52333333333331</v>
      </c>
      <c r="CU145" s="27">
        <f>IF($O145&gt;=CU$1,$S145+$Y145,$Y145)</f>
        <v>651.52333333333331</v>
      </c>
      <c r="CV145" s="27">
        <f>IF($O145&gt;=CV$1,$S145+$Y145,$Y145)</f>
        <v>651.52333333333331</v>
      </c>
      <c r="CW145" s="27">
        <f>IF($O145&gt;=CW$1,$S145+$Y145,$Y145)</f>
        <v>651.52333333333331</v>
      </c>
      <c r="CX145" s="27">
        <f>IF($O145&gt;=CX$1,$S145+$Y145,$Y145)</f>
        <v>651.52333333333331</v>
      </c>
      <c r="CY145" s="27">
        <f>IF($O145&gt;=CY$1,$S145+$Y145,$Y145)</f>
        <v>651.52333333333331</v>
      </c>
      <c r="CZ145" s="27">
        <f>IF($O145&gt;=CZ$1,$S145+$Y145,$Y145)</f>
        <v>651.52333333333331</v>
      </c>
      <c r="DA145" s="27">
        <f>IF($O145&gt;=DA$1,$S145+$Y145,$Y145)</f>
        <v>651.52333333333331</v>
      </c>
      <c r="DB145" s="27">
        <f>IF($O145&gt;=DB$1,$S145+$Y145,$Y145)</f>
        <v>651.52333333333331</v>
      </c>
      <c r="DC145" s="27">
        <f>IF($O145&gt;=DC$1,$S145+$Y145,$Y145)</f>
        <v>651.52333333333331</v>
      </c>
      <c r="DD145" s="27">
        <f>IF($O145&gt;=DD$1,$S145+$Y145,$Y145)</f>
        <v>651.52333333333331</v>
      </c>
      <c r="DE145" s="27">
        <f>IF($O145&gt;=DE$1,$S145+$Y145,$Y145)</f>
        <v>651.52333333333331</v>
      </c>
      <c r="DF145" s="27">
        <f>IF($O145&gt;=DF$1,$S145+$Y145,$Y145)</f>
        <v>651.52333333333331</v>
      </c>
      <c r="DG145" s="27">
        <f>IF($O145&gt;=DG$1,$S145+$Y145,$Y145)</f>
        <v>651.52333333333331</v>
      </c>
      <c r="DH145" s="27">
        <f>IF($O145&gt;=DH$1,$S145+$Y145,$Y145)</f>
        <v>651.52333333333331</v>
      </c>
      <c r="DI145" s="27">
        <f>IF($O145&gt;=DI$1,$S145+$Y145,$Y145)</f>
        <v>651.52333333333331</v>
      </c>
      <c r="DJ145" s="27">
        <f>IF($O145&gt;=DJ$1,$S145+$Y145,$Y145)</f>
        <v>651.52333333333331</v>
      </c>
      <c r="DK145" s="27">
        <f>IF($O145&gt;=DK$1,$S145+$Y145,$Y145)</f>
        <v>651.52333333333331</v>
      </c>
      <c r="DL145" s="27">
        <f>IF($O145&gt;=DL$1,$S145+$Y145,$Y145)</f>
        <v>651.52333333333331</v>
      </c>
      <c r="DM145" s="27">
        <f>IF($O145&gt;=DM$1,$S145+$Y145,$Y145)</f>
        <v>651.52333333333331</v>
      </c>
      <c r="DN145" s="27">
        <f>IF($O145&gt;=DN$1,$S145+$Y145,$Y145)</f>
        <v>651.52333333333331</v>
      </c>
      <c r="DO145" s="27">
        <f>IF($O145&gt;=DO$1,$S145+$Y145,$Y145)</f>
        <v>651.52333333333331</v>
      </c>
      <c r="DP145" s="27">
        <f>IF($O145&gt;=DP$1,$S145+$Y145,$Y145)</f>
        <v>651.52333333333331</v>
      </c>
      <c r="DQ145" s="27">
        <f>IF($O145&gt;=DQ$1,$S145+$Y145,$Y145)</f>
        <v>651.52333333333331</v>
      </c>
      <c r="DR145" s="27">
        <f>IF($O145&gt;=DR$1,$S145+$Y145,$Y145)</f>
        <v>651.52333333333331</v>
      </c>
      <c r="DS145" s="27">
        <f>IF($O145&gt;=DS$1,$S145+$Y145,$Y145)</f>
        <v>651.52333333333331</v>
      </c>
      <c r="DT145" s="27">
        <f>IF($O145&gt;=DT$1,$S145+$Y145,$Y145)</f>
        <v>651.52333333333331</v>
      </c>
      <c r="DU145" s="27">
        <f>IF($O145&gt;=DU$1,$S145+$Y145,$Y145)</f>
        <v>651.52333333333331</v>
      </c>
      <c r="DV145" s="27">
        <f>IF($O145&gt;=DV$1,$S145+$Y145,$Y145)</f>
        <v>651.52333333333331</v>
      </c>
      <c r="DW145" s="27">
        <f>IF($O145&gt;=DW$1,$S145+$Y145,$Y145)</f>
        <v>651.52333333333331</v>
      </c>
      <c r="DX145" s="27">
        <f>IF($O145&gt;=DX$1,$S145+$Y145,$Y145)</f>
        <v>651.52333333333331</v>
      </c>
      <c r="DY145" s="27">
        <f>IF($O145&gt;=DY$1,$S145+$Y145,$Y145)</f>
        <v>651.52333333333331</v>
      </c>
      <c r="DZ145" s="27">
        <f>IF($O145&gt;=DZ$1,$S145+$Y145,$Y145)</f>
        <v>651.52333333333331</v>
      </c>
      <c r="EA145" s="27">
        <f>IF($O145&gt;=EA$1,$S145+$Y145,$Y145)</f>
        <v>651.52333333333331</v>
      </c>
      <c r="EB145" s="27">
        <f>IF($O145&gt;=EB$1,$S145+$Y145,$Y145)</f>
        <v>651.52333333333331</v>
      </c>
      <c r="EC145" s="27">
        <f>IF($O145&gt;=EC$1,$S145+$Y145,$Y145)</f>
        <v>651.52333333333331</v>
      </c>
      <c r="ED145" s="27">
        <f>IF($O145&gt;=ED$1,$S145+$Y145,$Y145)</f>
        <v>651.52333333333331</v>
      </c>
      <c r="EE145" s="27">
        <f>IF($O145&gt;=EE$1,$S145+$Y145,$Y145)</f>
        <v>651.52333333333331</v>
      </c>
      <c r="EF145" s="27">
        <f>IF($O145&gt;=EF$1,$S145+$Y145,$Y145)</f>
        <v>651.52333333333331</v>
      </c>
      <c r="EG145" s="27">
        <f>IF($O145&gt;=EG$1,$S145+$Y145,$Y145)</f>
        <v>651.52333333333331</v>
      </c>
      <c r="EH145" s="27">
        <f>IF($O145&gt;=EH$1,$S145+$Y145,$Y145)</f>
        <v>651.52333333333331</v>
      </c>
      <c r="EI145" s="27">
        <f>IF($O145&gt;=EI$1,$S145+$Y145,$Y145)</f>
        <v>651.52333333333331</v>
      </c>
      <c r="EJ145" s="27">
        <f>IF($O145&gt;=EJ$1,$S145+$Y145,$Y145)</f>
        <v>651.52333333333331</v>
      </c>
      <c r="EK145" s="27">
        <f>IF($O145&gt;=EK$1,$S145+$Y145,$Y145)</f>
        <v>651.52333333333331</v>
      </c>
      <c r="EL145" s="27">
        <f>IF($O145&gt;=EL$1,$S145+$Y145,$Y145)</f>
        <v>651.52333333333331</v>
      </c>
      <c r="EM145" s="27">
        <f>IF($O145&gt;=EM$1,$S145+$Y145,$Y145)</f>
        <v>651.52333333333331</v>
      </c>
      <c r="EN145" s="27">
        <f>IF($O145&gt;=EN$1,$S145+$Y145,$Y145)</f>
        <v>651.52333333333331</v>
      </c>
      <c r="EO145" s="27">
        <f>IF($O145&gt;=EO$1,$S145+$Y145,$Y145)</f>
        <v>651.52333333333331</v>
      </c>
      <c r="EP145" s="27">
        <f>IF($O145&gt;=EP$1,$S145+$Y145,$Y145)</f>
        <v>651.52333333333331</v>
      </c>
      <c r="EQ145" s="27">
        <f>IF($O145&gt;=EQ$1,$S145+$Y145,$Y145)</f>
        <v>651.52333333333331</v>
      </c>
      <c r="ER145" s="27">
        <f>IF($O145&gt;=ER$1,$S145+$Y145,$Y145)</f>
        <v>651.52333333333331</v>
      </c>
      <c r="ES145" s="27">
        <f>IF($O145&gt;=ES$1,$S145+$Y145,$Y145)</f>
        <v>651.52333333333331</v>
      </c>
      <c r="ET145" s="27">
        <f>IF($O145&gt;=ET$1,$S145+$Y145,$Y145)</f>
        <v>651.52333333333331</v>
      </c>
      <c r="EU145" s="27">
        <f>IF($O145&gt;=EU$1,$S145+$Y145,$Y145)</f>
        <v>651.52333333333331</v>
      </c>
      <c r="EV145" s="27">
        <f>IF($O145&gt;=EV$1,$S145,0)</f>
        <v>0</v>
      </c>
      <c r="EW145" s="27">
        <f>IF($O145&gt;=EW$1,$S145,0)</f>
        <v>0</v>
      </c>
      <c r="EX145" s="27">
        <f>IF($O145&gt;=EX$1,$S145,0)</f>
        <v>0</v>
      </c>
      <c r="EY145" s="27">
        <f>IF($O145&gt;=EY$1,$S145,0)</f>
        <v>0</v>
      </c>
      <c r="EZ145" s="27">
        <f>IF($O145&gt;=EZ$1,$S145,0)</f>
        <v>0</v>
      </c>
      <c r="FA145" s="27">
        <f>IF($O145&gt;=FA$1,$S145,0)</f>
        <v>0</v>
      </c>
      <c r="FB145" s="27">
        <f>IF($O145&gt;=FB$1,$S145,0)</f>
        <v>0</v>
      </c>
      <c r="FC145" s="27">
        <f>IF($O145&gt;=FC$1,$S145,0)</f>
        <v>0</v>
      </c>
      <c r="FD145" s="27">
        <f>IF($O145&gt;=FD$1,$S145,0)</f>
        <v>0</v>
      </c>
      <c r="FE145" s="27">
        <f>IF($O145&gt;=FE$1,$S145,0)</f>
        <v>0</v>
      </c>
      <c r="FF145" s="27">
        <f>IF($O145&gt;=FF$1,$S145,0)</f>
        <v>0</v>
      </c>
      <c r="FG145" s="27">
        <f>IF($O145&gt;=FG$1,$S145,0)</f>
        <v>0</v>
      </c>
      <c r="FH145" s="27">
        <f>IF($O145&gt;=FH$1,$S145,0)</f>
        <v>0</v>
      </c>
      <c r="FI145" s="27">
        <f>IF($O145&gt;=FI$1,$S145,0)</f>
        <v>0</v>
      </c>
      <c r="FJ145" s="27">
        <f>IF($O145&gt;=FJ$1,$S145,0)</f>
        <v>0</v>
      </c>
      <c r="FK145" s="27">
        <f>IF($O145&gt;=FK$1,$S145,0)</f>
        <v>0</v>
      </c>
      <c r="FL145" s="27">
        <f>IF($O145&gt;=FL$1,$S145,0)</f>
        <v>0</v>
      </c>
      <c r="FM145" s="27">
        <f>IF($O145&gt;=FM$1,$S145,0)</f>
        <v>0</v>
      </c>
      <c r="FN145" s="27">
        <f>IF($O145&gt;=FN$1,$S145,0)</f>
        <v>0</v>
      </c>
      <c r="FO145" s="27">
        <f>IF($O145&gt;=FO$1,$S145,0)</f>
        <v>0</v>
      </c>
      <c r="FP145" s="27">
        <f>IF($O145&gt;=FP$1,$S145,0)</f>
        <v>0</v>
      </c>
      <c r="FQ145" s="27">
        <f>IF($O145&gt;=FQ$1,$S145,0)</f>
        <v>0</v>
      </c>
      <c r="FR145" s="27">
        <f>IF($O145&gt;=FR$1,$S145,0)</f>
        <v>0</v>
      </c>
      <c r="FS145" s="27">
        <f>IF($O145&gt;=FS$1,$S145,0)</f>
        <v>0</v>
      </c>
      <c r="FT145" s="27">
        <f>IF($O145&gt;=FT$1,$S145,0)</f>
        <v>0</v>
      </c>
      <c r="FU145" s="27">
        <f>IF($O145&gt;=FU$1,$S145,0)</f>
        <v>0</v>
      </c>
      <c r="FV145" s="27">
        <f>IF($O145&gt;=FV$1,$S145,0)</f>
        <v>0</v>
      </c>
      <c r="FW145" s="27">
        <f>IF($O145&gt;=FW$1,$S145,0)</f>
        <v>0</v>
      </c>
      <c r="FX145" s="27">
        <f>IF($O145&gt;=FX$1,$S145,0)</f>
        <v>0</v>
      </c>
      <c r="FY145" s="27">
        <f>IF($O145&gt;=FY$1,$S145,0)</f>
        <v>0</v>
      </c>
      <c r="FZ145" s="27">
        <f>IF($O145&gt;=FZ$1,$S145,0)</f>
        <v>0</v>
      </c>
      <c r="GA145" s="27">
        <f>IF($O145&gt;=GA$1,$S145,0)</f>
        <v>0</v>
      </c>
      <c r="GB145" s="27">
        <f>IF($O145&gt;=GB$1,$S145,0)</f>
        <v>0</v>
      </c>
      <c r="GC145" s="27">
        <f>IF($O145&gt;=GC$1,$S145,0)</f>
        <v>0</v>
      </c>
      <c r="GD145" s="27">
        <f>IF($O145&gt;=GD$1,$S145,0)</f>
        <v>0</v>
      </c>
      <c r="GE145" s="27">
        <f>IF($O145&gt;=GE$1,$S145,0)</f>
        <v>0</v>
      </c>
      <c r="GF145" s="27">
        <f>IF($O145&gt;=GF$1,$S145,0)</f>
        <v>0</v>
      </c>
      <c r="GG145" s="27">
        <f>IF($O145&gt;=GG$1,$S145,0)</f>
        <v>0</v>
      </c>
      <c r="GH145" s="27">
        <f>IF($O145&gt;=GH$1,$S145,0)</f>
        <v>0</v>
      </c>
      <c r="GI145" s="27">
        <f>IF($O145&gt;=GI$1,$S145,0)</f>
        <v>0</v>
      </c>
      <c r="GJ145" s="27">
        <f>IF($O145&gt;=GJ$1,$S145,0)</f>
        <v>0</v>
      </c>
      <c r="GK145" s="27">
        <f>IF($O145&gt;=GK$1,$S145,0)</f>
        <v>0</v>
      </c>
      <c r="GL145" s="27">
        <f>IF($O145&gt;=GL$1,$S145,0)</f>
        <v>0</v>
      </c>
      <c r="GM145" s="27">
        <f>IF($O145&gt;=GM$1,$S145,0)</f>
        <v>0</v>
      </c>
      <c r="GN145" s="27">
        <f>IF($O145&gt;=GN$1,$S145,0)</f>
        <v>0</v>
      </c>
      <c r="GO145" s="27">
        <f>IF($O145&gt;=GO$1,$S145,0)</f>
        <v>0</v>
      </c>
      <c r="GP145" s="27">
        <f>IF($O145&gt;=GP$1,$S145,0)</f>
        <v>0</v>
      </c>
      <c r="GQ145" s="27">
        <f>IF($O145&gt;=GQ$1,$S145,0)</f>
        <v>0</v>
      </c>
      <c r="GR145" s="27">
        <f>IF($O145&gt;=GR$1,$S145,0)</f>
        <v>0</v>
      </c>
      <c r="GS145" s="27">
        <f>IF($O145&gt;=GS$1,$S145,0)</f>
        <v>0</v>
      </c>
      <c r="GT145" s="27">
        <f>IF($O145&gt;=GT$1,$S145,0)</f>
        <v>0</v>
      </c>
      <c r="GU145" s="27">
        <f>IF($O145&gt;=GU$1,$S145,0)</f>
        <v>0</v>
      </c>
      <c r="GV145" s="27">
        <f>IF($O145&gt;=GV$1,$S145,0)</f>
        <v>0</v>
      </c>
      <c r="GW145" s="27">
        <f>IF($O145&gt;=GW$1,$S145,0)</f>
        <v>0</v>
      </c>
      <c r="GX145" s="27">
        <f>IF($O145&gt;=GX$1,$S145,0)</f>
        <v>0</v>
      </c>
      <c r="GY145" s="27">
        <f>IF($O145&gt;=GY$1,$S145,0)</f>
        <v>0</v>
      </c>
      <c r="GZ145" s="27">
        <f>IF($O145&gt;=GZ$1,$S145,0)</f>
        <v>0</v>
      </c>
      <c r="HA145" s="27">
        <f>IF($O145&gt;=HA$1,$S145,0)</f>
        <v>0</v>
      </c>
      <c r="HB145" s="27">
        <f>IF($O145&gt;=HB$1,$S145,0)</f>
        <v>0</v>
      </c>
      <c r="HC145" s="27">
        <f>IF($O145&gt;=HC$1,$S145,0)</f>
        <v>0</v>
      </c>
    </row>
    <row r="146" spans="1:211">
      <c r="A146" s="3">
        <v>61492</v>
      </c>
      <c r="B146" s="3" t="s">
        <v>241</v>
      </c>
      <c r="C146" s="3" t="s">
        <v>104</v>
      </c>
      <c r="D146" s="3">
        <v>49</v>
      </c>
      <c r="E146" s="4">
        <v>34745</v>
      </c>
      <c r="F146" s="5">
        <v>23.358904109589041</v>
      </c>
      <c r="G146" s="3" t="s">
        <v>99</v>
      </c>
      <c r="H146" s="4">
        <v>25466</v>
      </c>
      <c r="I146" s="9" t="s">
        <v>832</v>
      </c>
      <c r="J146" s="5">
        <v>2297.23</v>
      </c>
      <c r="K146" s="31">
        <v>310</v>
      </c>
      <c r="L146" s="32">
        <v>23</v>
      </c>
      <c r="M146" s="33">
        <f>VLOOKUP(L146,FIND,3,TRUE)</f>
        <v>1.3</v>
      </c>
      <c r="N146" s="32">
        <f>IF(L146&gt;30,180,VLOOKUP(L146,TEMPO,2,FALSE))</f>
        <v>138</v>
      </c>
      <c r="O146" s="32">
        <f>IF(R146&gt;0,4,N146)</f>
        <v>138</v>
      </c>
      <c r="P146" s="96">
        <f>J146*M146*L146</f>
        <v>68687.177000000011</v>
      </c>
      <c r="Q146" s="96">
        <f>10934.45*2</f>
        <v>21868.9</v>
      </c>
      <c r="R146" s="96">
        <f>IF(P146&lt;=Q146,P146/4,0)</f>
        <v>0</v>
      </c>
      <c r="S146" s="5">
        <f>IF(P146&gt;=Q146,P146/N146,0)</f>
        <v>497.73316666666676</v>
      </c>
      <c r="T146" s="3"/>
      <c r="U146" s="3">
        <f>IF(T146="",1,0)</f>
        <v>1</v>
      </c>
      <c r="V146" s="3">
        <v>355</v>
      </c>
      <c r="W146" s="5">
        <v>0.4</v>
      </c>
      <c r="X146" s="5">
        <v>203.3</v>
      </c>
      <c r="Y146" s="5">
        <f>X146*W146</f>
        <v>81.320000000000007</v>
      </c>
      <c r="Z146" s="5">
        <v>400</v>
      </c>
      <c r="AA146" s="5">
        <f>S146+Y146+Z146</f>
        <v>979.05316666666681</v>
      </c>
      <c r="AB146" s="39">
        <f>(J146/12+J146/12*1.3333333333+450/12+J146/30*6/12+J146)*1.3+Y146+Z146+153.9</f>
        <v>4300.831011102815</v>
      </c>
      <c r="AC146" s="39" t="s">
        <v>104</v>
      </c>
      <c r="AD146" s="39">
        <f>J146*1.3+400+153.9</f>
        <v>3540.2990000000004</v>
      </c>
      <c r="AE146" s="39">
        <f>SUMIFS('CUSTO MENSAL FUNC NOVO'!H:H,'CUSTO MENSAL FUNC NOVO'!A:A,'VALORES MENSAIS'!AC146)</f>
        <v>2035.3799999999999</v>
      </c>
      <c r="AF146" s="27">
        <f>IF($R146&gt;0,$R146,$S146)+$Y146+$Z146</f>
        <v>979.05316666666681</v>
      </c>
      <c r="AG146" s="27">
        <f>IF($R146&gt;0,$R146,$S146)+$Y146+$Z146</f>
        <v>979.05316666666681</v>
      </c>
      <c r="AH146" s="27">
        <f>IF($R146&gt;0,$R146,$S146)+$Y146+$Z146</f>
        <v>979.05316666666681</v>
      </c>
      <c r="AI146" s="27">
        <f>IF($R146&gt;0,$R146,$S146)+$Y146+$Z146</f>
        <v>979.05316666666681</v>
      </c>
      <c r="AJ146" s="27">
        <f>IF($O146&gt;=AJ$1,$S146+$Y146+$Z146,$Y146+$Z146)</f>
        <v>979.05316666666681</v>
      </c>
      <c r="AK146" s="27">
        <f>IF($O146&gt;=AK$1,$S146+$Y146+$Z146,$Y146+$Z146)</f>
        <v>979.05316666666681</v>
      </c>
      <c r="AL146" s="27">
        <f>IF($O146&gt;=AL$1,$S146+$Y146+$Z146,$Y146+$Z146)</f>
        <v>979.05316666666681</v>
      </c>
      <c r="AM146" s="27">
        <f>IF($O146&gt;=AM$1,$S146+$Y146+$Z146,$Y146+$Z146)</f>
        <v>979.05316666666681</v>
      </c>
      <c r="AN146" s="27">
        <f>IF($O146&gt;=AN$1,$S146+$Y146+$Z146,$Y146+$Z146)</f>
        <v>979.05316666666681</v>
      </c>
      <c r="AO146" s="27">
        <f>IF($O146&gt;=AO$1,$S146+$Y146+$Z146,$Y146+$Z146)</f>
        <v>979.05316666666681</v>
      </c>
      <c r="AP146" s="27">
        <f>IF($O146&gt;=AP$1,$S146+$Y146+$Z146,$Y146+$Z146)</f>
        <v>979.05316666666681</v>
      </c>
      <c r="AQ146" s="27">
        <f>IF($O146&gt;=AQ$1,$S146+$Y146+$Z146,$Y146+$Z146)</f>
        <v>979.05316666666681</v>
      </c>
      <c r="AR146" s="27">
        <f>IF($O146&gt;=AR$1,$S146+$Y146+$Z146,$Y146+$Z146)</f>
        <v>979.05316666666681</v>
      </c>
      <c r="AS146" s="27">
        <f>IF($O146&gt;=AS$1,$S146+$Y146+$Z146,$Y146+$Z146)</f>
        <v>979.05316666666681</v>
      </c>
      <c r="AT146" s="27">
        <f>IF($O146&gt;=AT$1,$S146+$Y146+$Z146,$Y146+$Z146)</f>
        <v>979.05316666666681</v>
      </c>
      <c r="AU146" s="27">
        <f>IF($O146&gt;=AU$1,$S146+$Y146+$Z146,$Y146+$Z146)</f>
        <v>979.05316666666681</v>
      </c>
      <c r="AV146" s="27">
        <f>IF($O146&gt;=AV$1,$S146+$Y146+$Z146,$Y146+$Z146)</f>
        <v>979.05316666666681</v>
      </c>
      <c r="AW146" s="27">
        <f>IF($O146&gt;=AW$1,$S146+$Y146+$Z146,$Y146+$Z146)</f>
        <v>979.05316666666681</v>
      </c>
      <c r="AX146" s="27">
        <f>IF($O146&gt;=AX$1,$S146+$Y146+$Z146,$Y146+$Z146)</f>
        <v>979.05316666666681</v>
      </c>
      <c r="AY146" s="27">
        <f>IF($O146&gt;=AY$1,$S146+$Y146+$Z146,$Y146+$Z146)</f>
        <v>979.05316666666681</v>
      </c>
      <c r="AZ146" s="27">
        <f>IF($O146&gt;=AZ$1,$S146+$Y146+$Z146,$Y146+$Z146)</f>
        <v>979.05316666666681</v>
      </c>
      <c r="BA146" s="27">
        <f>IF($O146&gt;=BA$1,$S146+$Y146+$Z146,$Y146+$Z146)</f>
        <v>979.05316666666681</v>
      </c>
      <c r="BB146" s="27">
        <f>IF($O146&gt;=BB$1,$S146+$Y146+$Z146,$Y146+$Z146)</f>
        <v>979.05316666666681</v>
      </c>
      <c r="BC146" s="27">
        <f>IF($O146&gt;=BC$1,$S146+$Y146+$Z146,$Y146+$Z146)</f>
        <v>979.05316666666681</v>
      </c>
      <c r="BD146" s="27">
        <f>IF($O146&gt;=BD$1,$S146+$Y146+$Z146,$Y146+$Z146)</f>
        <v>979.05316666666681</v>
      </c>
      <c r="BE146" s="27">
        <f>IF($O146&gt;=BE$1,$S146+$Y146+$Z146,$Y146+$Z146)</f>
        <v>979.05316666666681</v>
      </c>
      <c r="BF146" s="27">
        <f>IF($O146&gt;=BF$1,$S146+$Y146+$Z146,$Y146+$Z146)</f>
        <v>979.05316666666681</v>
      </c>
      <c r="BG146" s="27">
        <f>IF($O146&gt;=BG$1,$S146+$Y146+$Z146,$Y146+$Z146)</f>
        <v>979.05316666666681</v>
      </c>
      <c r="BH146" s="27">
        <f>IF($O146&gt;=BH$1,$S146+$Y146+$Z146,$Y146+$Z146)</f>
        <v>979.05316666666681</v>
      </c>
      <c r="BI146" s="27">
        <f>IF($O146&gt;=BI$1,$S146+$Y146+$Z146,$Y146+$Z146)</f>
        <v>979.05316666666681</v>
      </c>
      <c r="BJ146" s="27">
        <f>IF($O146&gt;=BJ$1,$S146+$Y146+$Z146,$Y146+$Z146)</f>
        <v>979.05316666666681</v>
      </c>
      <c r="BK146" s="27">
        <f>IF($O146&gt;=BK$1,$S146+$Y146+$Z146,$Y146+$Z146)</f>
        <v>979.05316666666681</v>
      </c>
      <c r="BL146" s="27">
        <f>IF($O146&gt;=BL$1,$S146+$Y146+$Z146,$Y146+$Z146)</f>
        <v>979.05316666666681</v>
      </c>
      <c r="BM146" s="27">
        <f>IF($O146&gt;=BM$1,$S146+$Y146+$Z146,$Y146+$Z146)</f>
        <v>979.05316666666681</v>
      </c>
      <c r="BN146" s="27">
        <f>IF($O146&gt;=BN$1,$S146+$Y146+$Z146,$Y146+$Z146)</f>
        <v>979.05316666666681</v>
      </c>
      <c r="BO146" s="27">
        <f>IF($O146&gt;=BO$1,$S146+$Y146+$Z146,$Y146+$Z146)</f>
        <v>979.05316666666681</v>
      </c>
      <c r="BP146" s="27">
        <f>IF($O146&gt;=BP$1,$S146+$Y146+$Z146,$Y146+$Z146)</f>
        <v>979.05316666666681</v>
      </c>
      <c r="BQ146" s="27">
        <f>IF($O146&gt;=BQ$1,$S146+$Y146+$Z146,$Y146+$Z146)</f>
        <v>979.05316666666681</v>
      </c>
      <c r="BR146" s="27">
        <f>IF($O146&gt;=BR$1,$S146+$Y146+$Z146,$Y146+$Z146)</f>
        <v>979.05316666666681</v>
      </c>
      <c r="BS146" s="27">
        <f>IF($O146&gt;=BS$1,$S146+$Y146+$Z146,$Y146+$Z146)</f>
        <v>979.05316666666681</v>
      </c>
      <c r="BT146" s="27">
        <f>IF($O146&gt;=BT$1,$S146+$Y146+$Z146,$Y146+$Z146)</f>
        <v>979.05316666666681</v>
      </c>
      <c r="BU146" s="27">
        <f>IF($O146&gt;=BU$1,$S146+$Y146+$Z146,$Y146+$Z146)</f>
        <v>979.05316666666681</v>
      </c>
      <c r="BV146" s="27">
        <f>IF($O146&gt;=BV$1,$S146+$Y146+$Z146,$Y146+$Z146)</f>
        <v>979.05316666666681</v>
      </c>
      <c r="BW146" s="27">
        <f>IF($O146&gt;=BW$1,$S146+$Y146+$Z146,$Y146+$Z146)</f>
        <v>979.05316666666681</v>
      </c>
      <c r="BX146" s="27">
        <f>IF($O146&gt;=BX$1,$S146+$Y146+$Z146,$Y146+$Z146)</f>
        <v>979.05316666666681</v>
      </c>
      <c r="BY146" s="27">
        <f>IF($O146&gt;=BY$1,$S146+$Y146+$Z146,$Y146+$Z146)</f>
        <v>979.05316666666681</v>
      </c>
      <c r="BZ146" s="27">
        <f>IF($O146&gt;=BZ$1,$S146+$Y146+$Z146,$Y146+$Z146)</f>
        <v>979.05316666666681</v>
      </c>
      <c r="CA146" s="27">
        <f>IF($O146&gt;=CA$1,$S146+$Y146+$Z146,$Y146+$Z146)</f>
        <v>979.05316666666681</v>
      </c>
      <c r="CB146" s="27">
        <f>IF($O146&gt;=CB$1,$S146+$Y146+$Z146,$Y146+$Z146)</f>
        <v>979.05316666666681</v>
      </c>
      <c r="CC146" s="27">
        <f>IF($O146&gt;=CC$1,$S146+$Y146+$Z146,$Y146+$Z146)</f>
        <v>979.05316666666681</v>
      </c>
      <c r="CD146" s="27">
        <f>IF($O146&gt;=CD$1,$S146+$Y146+$Z146,$Y146+$Z146)</f>
        <v>979.05316666666681</v>
      </c>
      <c r="CE146" s="27">
        <f>IF($O146&gt;=CE$1,$S146+$Y146+$Z146,$Y146+$Z146)</f>
        <v>979.05316666666681</v>
      </c>
      <c r="CF146" s="27">
        <f>IF($O146&gt;=CF$1,$S146+$Y146+$Z146,$Y146+$Z146)</f>
        <v>979.05316666666681</v>
      </c>
      <c r="CG146" s="27">
        <f>IF($O146&gt;=CG$1,$S146+$Y146+$Z146,$Y146+$Z146)</f>
        <v>979.05316666666681</v>
      </c>
      <c r="CH146" s="27">
        <f>IF($O146&gt;=CH$1,$S146+$Y146+$Z146,$Y146+$Z146)</f>
        <v>979.05316666666681</v>
      </c>
      <c r="CI146" s="27">
        <f>IF($O146&gt;=CI$1,$S146+$Y146+$Z146,$Y146+$Z146)</f>
        <v>979.05316666666681</v>
      </c>
      <c r="CJ146" s="27">
        <f>IF($O146&gt;=CJ$1,$S146+$Y146+$Z146,$Y146+$Z146)</f>
        <v>979.05316666666681</v>
      </c>
      <c r="CK146" s="27">
        <f>IF($O146&gt;=CK$1,$S146+$Y146+$Z146,$Y146+$Z146)</f>
        <v>979.05316666666681</v>
      </c>
      <c r="CL146" s="27">
        <f>IF($O146&gt;=CL$1,$S146+$Y146+$Z146,$Y146+$Z146)</f>
        <v>979.05316666666681</v>
      </c>
      <c r="CM146" s="27">
        <f>IF($O146&gt;=CM$1,$S146+$Y146+$Z146,$Y146+$Z146)</f>
        <v>979.05316666666681</v>
      </c>
      <c r="CN146" s="27">
        <f>IF($O146&gt;=CN$1,$S146+$Y146,$Y146)</f>
        <v>579.05316666666681</v>
      </c>
      <c r="CO146" s="27">
        <f>IF($O146&gt;=CO$1,$S146+$Y146,$Y146)</f>
        <v>579.05316666666681</v>
      </c>
      <c r="CP146" s="27">
        <f>IF($O146&gt;=CP$1,$S146+$Y146,$Y146)</f>
        <v>579.05316666666681</v>
      </c>
      <c r="CQ146" s="27">
        <f>IF($O146&gt;=CQ$1,$S146+$Y146,$Y146)</f>
        <v>579.05316666666681</v>
      </c>
      <c r="CR146" s="27">
        <f>IF($O146&gt;=CR$1,$S146+$Y146,$Y146)</f>
        <v>579.05316666666681</v>
      </c>
      <c r="CS146" s="27">
        <f>IF($O146&gt;=CS$1,$S146+$Y146,$Y146)</f>
        <v>579.05316666666681</v>
      </c>
      <c r="CT146" s="27">
        <f>IF($O146&gt;=CT$1,$S146+$Y146,$Y146)</f>
        <v>579.05316666666681</v>
      </c>
      <c r="CU146" s="27">
        <f>IF($O146&gt;=CU$1,$S146+$Y146,$Y146)</f>
        <v>579.05316666666681</v>
      </c>
      <c r="CV146" s="27">
        <f>IF($O146&gt;=CV$1,$S146+$Y146,$Y146)</f>
        <v>579.05316666666681</v>
      </c>
      <c r="CW146" s="27">
        <f>IF($O146&gt;=CW$1,$S146+$Y146,$Y146)</f>
        <v>579.05316666666681</v>
      </c>
      <c r="CX146" s="27">
        <f>IF($O146&gt;=CX$1,$S146+$Y146,$Y146)</f>
        <v>579.05316666666681</v>
      </c>
      <c r="CY146" s="27">
        <f>IF($O146&gt;=CY$1,$S146+$Y146,$Y146)</f>
        <v>579.05316666666681</v>
      </c>
      <c r="CZ146" s="27">
        <f>IF($O146&gt;=CZ$1,$S146+$Y146,$Y146)</f>
        <v>579.05316666666681</v>
      </c>
      <c r="DA146" s="27">
        <f>IF($O146&gt;=DA$1,$S146+$Y146,$Y146)</f>
        <v>579.05316666666681</v>
      </c>
      <c r="DB146" s="27">
        <f>IF($O146&gt;=DB$1,$S146+$Y146,$Y146)</f>
        <v>579.05316666666681</v>
      </c>
      <c r="DC146" s="27">
        <f>IF($O146&gt;=DC$1,$S146+$Y146,$Y146)</f>
        <v>579.05316666666681</v>
      </c>
      <c r="DD146" s="27">
        <f>IF($O146&gt;=DD$1,$S146+$Y146,$Y146)</f>
        <v>579.05316666666681</v>
      </c>
      <c r="DE146" s="27">
        <f>IF($O146&gt;=DE$1,$S146+$Y146,$Y146)</f>
        <v>579.05316666666681</v>
      </c>
      <c r="DF146" s="27">
        <f>IF($O146&gt;=DF$1,$S146+$Y146,$Y146)</f>
        <v>579.05316666666681</v>
      </c>
      <c r="DG146" s="27">
        <f>IF($O146&gt;=DG$1,$S146+$Y146,$Y146)</f>
        <v>579.05316666666681</v>
      </c>
      <c r="DH146" s="27">
        <f>IF($O146&gt;=DH$1,$S146+$Y146,$Y146)</f>
        <v>579.05316666666681</v>
      </c>
      <c r="DI146" s="27">
        <f>IF($O146&gt;=DI$1,$S146+$Y146,$Y146)</f>
        <v>579.05316666666681</v>
      </c>
      <c r="DJ146" s="27">
        <f>IF($O146&gt;=DJ$1,$S146+$Y146,$Y146)</f>
        <v>579.05316666666681</v>
      </c>
      <c r="DK146" s="27">
        <f>IF($O146&gt;=DK$1,$S146+$Y146,$Y146)</f>
        <v>579.05316666666681</v>
      </c>
      <c r="DL146" s="27">
        <f>IF($O146&gt;=DL$1,$S146+$Y146,$Y146)</f>
        <v>579.05316666666681</v>
      </c>
      <c r="DM146" s="27">
        <f>IF($O146&gt;=DM$1,$S146+$Y146,$Y146)</f>
        <v>579.05316666666681</v>
      </c>
      <c r="DN146" s="27">
        <f>IF($O146&gt;=DN$1,$S146+$Y146,$Y146)</f>
        <v>579.05316666666681</v>
      </c>
      <c r="DO146" s="27">
        <f>IF($O146&gt;=DO$1,$S146+$Y146,$Y146)</f>
        <v>579.05316666666681</v>
      </c>
      <c r="DP146" s="27">
        <f>IF($O146&gt;=DP$1,$S146+$Y146,$Y146)</f>
        <v>579.05316666666681</v>
      </c>
      <c r="DQ146" s="27">
        <f>IF($O146&gt;=DQ$1,$S146+$Y146,$Y146)</f>
        <v>579.05316666666681</v>
      </c>
      <c r="DR146" s="27">
        <f>IF($O146&gt;=DR$1,$S146+$Y146,$Y146)</f>
        <v>579.05316666666681</v>
      </c>
      <c r="DS146" s="27">
        <f>IF($O146&gt;=DS$1,$S146+$Y146,$Y146)</f>
        <v>579.05316666666681</v>
      </c>
      <c r="DT146" s="27">
        <f>IF($O146&gt;=DT$1,$S146+$Y146,$Y146)</f>
        <v>579.05316666666681</v>
      </c>
      <c r="DU146" s="27">
        <f>IF($O146&gt;=DU$1,$S146+$Y146,$Y146)</f>
        <v>579.05316666666681</v>
      </c>
      <c r="DV146" s="27">
        <f>IF($O146&gt;=DV$1,$S146+$Y146,$Y146)</f>
        <v>579.05316666666681</v>
      </c>
      <c r="DW146" s="27">
        <f>IF($O146&gt;=DW$1,$S146+$Y146,$Y146)</f>
        <v>579.05316666666681</v>
      </c>
      <c r="DX146" s="27">
        <f>IF($O146&gt;=DX$1,$S146+$Y146,$Y146)</f>
        <v>579.05316666666681</v>
      </c>
      <c r="DY146" s="27">
        <f>IF($O146&gt;=DY$1,$S146+$Y146,$Y146)</f>
        <v>579.05316666666681</v>
      </c>
      <c r="DZ146" s="27">
        <f>IF($O146&gt;=DZ$1,$S146+$Y146,$Y146)</f>
        <v>579.05316666666681</v>
      </c>
      <c r="EA146" s="27">
        <f>IF($O146&gt;=EA$1,$S146+$Y146,$Y146)</f>
        <v>579.05316666666681</v>
      </c>
      <c r="EB146" s="27">
        <f>IF($O146&gt;=EB$1,$S146+$Y146,$Y146)</f>
        <v>579.05316666666681</v>
      </c>
      <c r="EC146" s="27">
        <f>IF($O146&gt;=EC$1,$S146+$Y146,$Y146)</f>
        <v>579.05316666666681</v>
      </c>
      <c r="ED146" s="27">
        <f>IF($O146&gt;=ED$1,$S146+$Y146,$Y146)</f>
        <v>579.05316666666681</v>
      </c>
      <c r="EE146" s="27">
        <f>IF($O146&gt;=EE$1,$S146+$Y146,$Y146)</f>
        <v>579.05316666666681</v>
      </c>
      <c r="EF146" s="27">
        <f>IF($O146&gt;=EF$1,$S146+$Y146,$Y146)</f>
        <v>579.05316666666681</v>
      </c>
      <c r="EG146" s="27">
        <f>IF($O146&gt;=EG$1,$S146+$Y146,$Y146)</f>
        <v>579.05316666666681</v>
      </c>
      <c r="EH146" s="27">
        <f>IF($O146&gt;=EH$1,$S146+$Y146,$Y146)</f>
        <v>579.05316666666681</v>
      </c>
      <c r="EI146" s="27">
        <f>IF($O146&gt;=EI$1,$S146+$Y146,$Y146)</f>
        <v>579.05316666666681</v>
      </c>
      <c r="EJ146" s="27">
        <f>IF($O146&gt;=EJ$1,$S146+$Y146,$Y146)</f>
        <v>579.05316666666681</v>
      </c>
      <c r="EK146" s="27">
        <f>IF($O146&gt;=EK$1,$S146+$Y146,$Y146)</f>
        <v>579.05316666666681</v>
      </c>
      <c r="EL146" s="27">
        <f>IF($O146&gt;=EL$1,$S146+$Y146,$Y146)</f>
        <v>579.05316666666681</v>
      </c>
      <c r="EM146" s="27">
        <f>IF($O146&gt;=EM$1,$S146+$Y146,$Y146)</f>
        <v>579.05316666666681</v>
      </c>
      <c r="EN146" s="27">
        <f>IF($O146&gt;=EN$1,$S146+$Y146,$Y146)</f>
        <v>579.05316666666681</v>
      </c>
      <c r="EO146" s="27">
        <f>IF($O146&gt;=EO$1,$S146+$Y146,$Y146)</f>
        <v>579.05316666666681</v>
      </c>
      <c r="EP146" s="27">
        <f>IF($O146&gt;=EP$1,$S146+$Y146,$Y146)</f>
        <v>579.05316666666681</v>
      </c>
      <c r="EQ146" s="27">
        <f>IF($O146&gt;=EQ$1,$S146+$Y146,$Y146)</f>
        <v>579.05316666666681</v>
      </c>
      <c r="ER146" s="27">
        <f>IF($O146&gt;=ER$1,$S146+$Y146,$Y146)</f>
        <v>579.05316666666681</v>
      </c>
      <c r="ES146" s="27">
        <f>IF($O146&gt;=ES$1,$S146+$Y146,$Y146)</f>
        <v>579.05316666666681</v>
      </c>
      <c r="ET146" s="27">
        <f>IF($O146&gt;=ET$1,$S146+$Y146,$Y146)</f>
        <v>579.05316666666681</v>
      </c>
      <c r="EU146" s="27">
        <f>IF($O146&gt;=EU$1,$S146+$Y146,$Y146)</f>
        <v>579.05316666666681</v>
      </c>
      <c r="EV146" s="27">
        <f>IF($O146&gt;=EV$1,$S146,0)</f>
        <v>497.73316666666676</v>
      </c>
      <c r="EW146" s="27">
        <f>IF($O146&gt;=EW$1,$S146,0)</f>
        <v>497.73316666666676</v>
      </c>
      <c r="EX146" s="27">
        <f>IF($O146&gt;=EX$1,$S146,0)</f>
        <v>497.73316666666676</v>
      </c>
      <c r="EY146" s="27">
        <f>IF($O146&gt;=EY$1,$S146,0)</f>
        <v>497.73316666666676</v>
      </c>
      <c r="EZ146" s="27">
        <f>IF($O146&gt;=EZ$1,$S146,0)</f>
        <v>497.73316666666676</v>
      </c>
      <c r="FA146" s="27">
        <f>IF($O146&gt;=FA$1,$S146,0)</f>
        <v>497.73316666666676</v>
      </c>
      <c r="FB146" s="27">
        <f>IF($O146&gt;=FB$1,$S146,0)</f>
        <v>497.73316666666676</v>
      </c>
      <c r="FC146" s="27">
        <f>IF($O146&gt;=FC$1,$S146,0)</f>
        <v>497.73316666666676</v>
      </c>
      <c r="FD146" s="27">
        <f>IF($O146&gt;=FD$1,$S146,0)</f>
        <v>497.73316666666676</v>
      </c>
      <c r="FE146" s="27">
        <f>IF($O146&gt;=FE$1,$S146,0)</f>
        <v>497.73316666666676</v>
      </c>
      <c r="FF146" s="27">
        <f>IF($O146&gt;=FF$1,$S146,0)</f>
        <v>497.73316666666676</v>
      </c>
      <c r="FG146" s="27">
        <f>IF($O146&gt;=FG$1,$S146,0)</f>
        <v>497.73316666666676</v>
      </c>
      <c r="FH146" s="27">
        <f>IF($O146&gt;=FH$1,$S146,0)</f>
        <v>497.73316666666676</v>
      </c>
      <c r="FI146" s="27">
        <f>IF($O146&gt;=FI$1,$S146,0)</f>
        <v>497.73316666666676</v>
      </c>
      <c r="FJ146" s="27">
        <f>IF($O146&gt;=FJ$1,$S146,0)</f>
        <v>497.73316666666676</v>
      </c>
      <c r="FK146" s="27">
        <f>IF($O146&gt;=FK$1,$S146,0)</f>
        <v>497.73316666666676</v>
      </c>
      <c r="FL146" s="27">
        <f>IF($O146&gt;=FL$1,$S146,0)</f>
        <v>497.73316666666676</v>
      </c>
      <c r="FM146" s="27">
        <f>IF($O146&gt;=FM$1,$S146,0)</f>
        <v>497.73316666666676</v>
      </c>
      <c r="FN146" s="27">
        <f>IF($O146&gt;=FN$1,$S146,0)</f>
        <v>0</v>
      </c>
      <c r="FO146" s="27">
        <f>IF($O146&gt;=FO$1,$S146,0)</f>
        <v>0</v>
      </c>
      <c r="FP146" s="27">
        <f>IF($O146&gt;=FP$1,$S146,0)</f>
        <v>0</v>
      </c>
      <c r="FQ146" s="27">
        <f>IF($O146&gt;=FQ$1,$S146,0)</f>
        <v>0</v>
      </c>
      <c r="FR146" s="27">
        <f>IF($O146&gt;=FR$1,$S146,0)</f>
        <v>0</v>
      </c>
      <c r="FS146" s="27">
        <f>IF($O146&gt;=FS$1,$S146,0)</f>
        <v>0</v>
      </c>
      <c r="FT146" s="27">
        <f>IF($O146&gt;=FT$1,$S146,0)</f>
        <v>0</v>
      </c>
      <c r="FU146" s="27">
        <f>IF($O146&gt;=FU$1,$S146,0)</f>
        <v>0</v>
      </c>
      <c r="FV146" s="27">
        <f>IF($O146&gt;=FV$1,$S146,0)</f>
        <v>0</v>
      </c>
      <c r="FW146" s="27">
        <f>IF($O146&gt;=FW$1,$S146,0)</f>
        <v>0</v>
      </c>
      <c r="FX146" s="27">
        <f>IF($O146&gt;=FX$1,$S146,0)</f>
        <v>0</v>
      </c>
      <c r="FY146" s="27">
        <f>IF($O146&gt;=FY$1,$S146,0)</f>
        <v>0</v>
      </c>
      <c r="FZ146" s="27">
        <f>IF($O146&gt;=FZ$1,$S146,0)</f>
        <v>0</v>
      </c>
      <c r="GA146" s="27">
        <f>IF($O146&gt;=GA$1,$S146,0)</f>
        <v>0</v>
      </c>
      <c r="GB146" s="27">
        <f>IF($O146&gt;=GB$1,$S146,0)</f>
        <v>0</v>
      </c>
      <c r="GC146" s="27">
        <f>IF($O146&gt;=GC$1,$S146,0)</f>
        <v>0</v>
      </c>
      <c r="GD146" s="27">
        <f>IF($O146&gt;=GD$1,$S146,0)</f>
        <v>0</v>
      </c>
      <c r="GE146" s="27">
        <f>IF($O146&gt;=GE$1,$S146,0)</f>
        <v>0</v>
      </c>
      <c r="GF146" s="27">
        <f>IF($O146&gt;=GF$1,$S146,0)</f>
        <v>0</v>
      </c>
      <c r="GG146" s="27">
        <f>IF($O146&gt;=GG$1,$S146,0)</f>
        <v>0</v>
      </c>
      <c r="GH146" s="27">
        <f>IF($O146&gt;=GH$1,$S146,0)</f>
        <v>0</v>
      </c>
      <c r="GI146" s="27">
        <f>IF($O146&gt;=GI$1,$S146,0)</f>
        <v>0</v>
      </c>
      <c r="GJ146" s="27">
        <f>IF($O146&gt;=GJ$1,$S146,0)</f>
        <v>0</v>
      </c>
      <c r="GK146" s="27">
        <f>IF($O146&gt;=GK$1,$S146,0)</f>
        <v>0</v>
      </c>
      <c r="GL146" s="27">
        <f>IF($O146&gt;=GL$1,$S146,0)</f>
        <v>0</v>
      </c>
      <c r="GM146" s="27">
        <f>IF($O146&gt;=GM$1,$S146,0)</f>
        <v>0</v>
      </c>
      <c r="GN146" s="27">
        <f>IF($O146&gt;=GN$1,$S146,0)</f>
        <v>0</v>
      </c>
      <c r="GO146" s="27">
        <f>IF($O146&gt;=GO$1,$S146,0)</f>
        <v>0</v>
      </c>
      <c r="GP146" s="27">
        <f>IF($O146&gt;=GP$1,$S146,0)</f>
        <v>0</v>
      </c>
      <c r="GQ146" s="27">
        <f>IF($O146&gt;=GQ$1,$S146,0)</f>
        <v>0</v>
      </c>
      <c r="GR146" s="27">
        <f>IF($O146&gt;=GR$1,$S146,0)</f>
        <v>0</v>
      </c>
      <c r="GS146" s="27">
        <f>IF($O146&gt;=GS$1,$S146,0)</f>
        <v>0</v>
      </c>
      <c r="GT146" s="27">
        <f>IF($O146&gt;=GT$1,$S146,0)</f>
        <v>0</v>
      </c>
      <c r="GU146" s="27">
        <f>IF($O146&gt;=GU$1,$S146,0)</f>
        <v>0</v>
      </c>
      <c r="GV146" s="27">
        <f>IF($O146&gt;=GV$1,$S146,0)</f>
        <v>0</v>
      </c>
      <c r="GW146" s="27">
        <f>IF($O146&gt;=GW$1,$S146,0)</f>
        <v>0</v>
      </c>
      <c r="GX146" s="27">
        <f>IF($O146&gt;=GX$1,$S146,0)</f>
        <v>0</v>
      </c>
      <c r="GY146" s="27">
        <f>IF($O146&gt;=GY$1,$S146,0)</f>
        <v>0</v>
      </c>
      <c r="GZ146" s="27">
        <f>IF($O146&gt;=GZ$1,$S146,0)</f>
        <v>0</v>
      </c>
      <c r="HA146" s="27">
        <f>IF($O146&gt;=HA$1,$S146,0)</f>
        <v>0</v>
      </c>
      <c r="HB146" s="27">
        <f>IF($O146&gt;=HB$1,$S146,0)</f>
        <v>0</v>
      </c>
      <c r="HC146" s="27">
        <f>IF($O146&gt;=HC$1,$S146,0)</f>
        <v>0</v>
      </c>
    </row>
    <row r="147" spans="1:211">
      <c r="A147" s="3">
        <v>48542</v>
      </c>
      <c r="B147" s="3" t="s">
        <v>283</v>
      </c>
      <c r="C147" s="3" t="s">
        <v>104</v>
      </c>
      <c r="D147" s="3">
        <v>63</v>
      </c>
      <c r="E147" s="4">
        <v>33822</v>
      </c>
      <c r="F147" s="5">
        <v>25.887671232876713</v>
      </c>
      <c r="G147" s="3" t="s">
        <v>99</v>
      </c>
      <c r="H147" s="4">
        <v>20208</v>
      </c>
      <c r="I147" s="9" t="s">
        <v>832</v>
      </c>
      <c r="J147" s="5">
        <v>1670.95</v>
      </c>
      <c r="K147" s="31">
        <v>310</v>
      </c>
      <c r="L147" s="32">
        <v>26</v>
      </c>
      <c r="M147" s="33">
        <f>VLOOKUP(L147,FIND,3,TRUE)</f>
        <v>1.5</v>
      </c>
      <c r="N147" s="32">
        <f>IF(L147&gt;30,180,VLOOKUP(L147,TEMPO,2,FALSE))</f>
        <v>156</v>
      </c>
      <c r="O147" s="32">
        <f>IF(R147&gt;0,4,N147)</f>
        <v>156</v>
      </c>
      <c r="P147" s="96">
        <f>J147*M147*L147</f>
        <v>65167.05</v>
      </c>
      <c r="Q147" s="96">
        <f>10934.45*2</f>
        <v>21868.9</v>
      </c>
      <c r="R147" s="96">
        <f>IF(P147&lt;=Q147,P147/4,0)</f>
        <v>0</v>
      </c>
      <c r="S147" s="5">
        <f>IF(P147&gt;=Q147,P147/N147,0)</f>
        <v>417.73750000000001</v>
      </c>
      <c r="T147" s="3"/>
      <c r="U147" s="3">
        <f>IF(T147="",1,0)</f>
        <v>1</v>
      </c>
      <c r="V147" s="3">
        <v>323</v>
      </c>
      <c r="W147" s="5">
        <v>0</v>
      </c>
      <c r="X147" s="5">
        <v>402.65</v>
      </c>
      <c r="Y147" s="5">
        <f>X147*W147</f>
        <v>0</v>
      </c>
      <c r="Z147" s="5">
        <v>400</v>
      </c>
      <c r="AA147" s="5">
        <f>S147+Y147+Z147</f>
        <v>817.73749999999995</v>
      </c>
      <c r="AB147" s="39">
        <f>(J147/12+J147/12*1.3333333333+450/12+J147/30*6/12+J147)*1.3+Y147+Z147+153.9</f>
        <v>3233.4679444384105</v>
      </c>
      <c r="AC147" s="39" t="s">
        <v>104</v>
      </c>
      <c r="AD147" s="39">
        <f>J147*1.3+400+153.9</f>
        <v>2726.1350000000002</v>
      </c>
      <c r="AE147" s="39">
        <f>SUMIFS('CUSTO MENSAL FUNC NOVO'!H:H,'CUSTO MENSAL FUNC NOVO'!A:A,'VALORES MENSAIS'!AC147)</f>
        <v>2035.3799999999999</v>
      </c>
      <c r="AF147" s="27">
        <f>IF($R147&gt;0,$R147,$S147)+$Y147+$Z147</f>
        <v>817.73749999999995</v>
      </c>
      <c r="AG147" s="27">
        <f>IF($R147&gt;0,$R147,$S147)+$Y147+$Z147</f>
        <v>817.73749999999995</v>
      </c>
      <c r="AH147" s="27">
        <f>IF($R147&gt;0,$R147,$S147)+$Y147+$Z147</f>
        <v>817.73749999999995</v>
      </c>
      <c r="AI147" s="27">
        <f>IF($R147&gt;0,$R147,$S147)+$Y147+$Z147</f>
        <v>817.73749999999995</v>
      </c>
      <c r="AJ147" s="27">
        <f>IF($O147&gt;=AJ$1,$S147+$Y147+$Z147,$Y147+$Z147)</f>
        <v>817.73749999999995</v>
      </c>
      <c r="AK147" s="27">
        <f>IF($O147&gt;=AK$1,$S147+$Y147+$Z147,$Y147+$Z147)</f>
        <v>817.73749999999995</v>
      </c>
      <c r="AL147" s="27">
        <f>IF($O147&gt;=AL$1,$S147+$Y147+$Z147,$Y147+$Z147)</f>
        <v>817.73749999999995</v>
      </c>
      <c r="AM147" s="27">
        <f>IF($O147&gt;=AM$1,$S147+$Y147+$Z147,$Y147+$Z147)</f>
        <v>817.73749999999995</v>
      </c>
      <c r="AN147" s="27">
        <f>IF($O147&gt;=AN$1,$S147+$Y147+$Z147,$Y147+$Z147)</f>
        <v>817.73749999999995</v>
      </c>
      <c r="AO147" s="27">
        <f>IF($O147&gt;=AO$1,$S147+$Y147+$Z147,$Y147+$Z147)</f>
        <v>817.73749999999995</v>
      </c>
      <c r="AP147" s="27">
        <f>IF($O147&gt;=AP$1,$S147+$Y147+$Z147,$Y147+$Z147)</f>
        <v>817.73749999999995</v>
      </c>
      <c r="AQ147" s="27">
        <f>IF($O147&gt;=AQ$1,$S147+$Y147+$Z147,$Y147+$Z147)</f>
        <v>817.73749999999995</v>
      </c>
      <c r="AR147" s="27">
        <f>IF($O147&gt;=AR$1,$S147+$Y147+$Z147,$Y147+$Z147)</f>
        <v>817.73749999999995</v>
      </c>
      <c r="AS147" s="27">
        <f>IF($O147&gt;=AS$1,$S147+$Y147+$Z147,$Y147+$Z147)</f>
        <v>817.73749999999995</v>
      </c>
      <c r="AT147" s="27">
        <f>IF($O147&gt;=AT$1,$S147+$Y147+$Z147,$Y147+$Z147)</f>
        <v>817.73749999999995</v>
      </c>
      <c r="AU147" s="27">
        <f>IF($O147&gt;=AU$1,$S147+$Y147+$Z147,$Y147+$Z147)</f>
        <v>817.73749999999995</v>
      </c>
      <c r="AV147" s="27">
        <f>IF($O147&gt;=AV$1,$S147+$Y147+$Z147,$Y147+$Z147)</f>
        <v>817.73749999999995</v>
      </c>
      <c r="AW147" s="27">
        <f>IF($O147&gt;=AW$1,$S147+$Y147+$Z147,$Y147+$Z147)</f>
        <v>817.73749999999995</v>
      </c>
      <c r="AX147" s="27">
        <f>IF($O147&gt;=AX$1,$S147+$Y147+$Z147,$Y147+$Z147)</f>
        <v>817.73749999999995</v>
      </c>
      <c r="AY147" s="27">
        <f>IF($O147&gt;=AY$1,$S147+$Y147+$Z147,$Y147+$Z147)</f>
        <v>817.73749999999995</v>
      </c>
      <c r="AZ147" s="27">
        <f>IF($O147&gt;=AZ$1,$S147+$Y147+$Z147,$Y147+$Z147)</f>
        <v>817.73749999999995</v>
      </c>
      <c r="BA147" s="27">
        <f>IF($O147&gt;=BA$1,$S147+$Y147+$Z147,$Y147+$Z147)</f>
        <v>817.73749999999995</v>
      </c>
      <c r="BB147" s="27">
        <f>IF($O147&gt;=BB$1,$S147+$Y147+$Z147,$Y147+$Z147)</f>
        <v>817.73749999999995</v>
      </c>
      <c r="BC147" s="27">
        <f>IF($O147&gt;=BC$1,$S147+$Y147+$Z147,$Y147+$Z147)</f>
        <v>817.73749999999995</v>
      </c>
      <c r="BD147" s="27">
        <f>IF($O147&gt;=BD$1,$S147+$Y147+$Z147,$Y147+$Z147)</f>
        <v>817.73749999999995</v>
      </c>
      <c r="BE147" s="27">
        <f>IF($O147&gt;=BE$1,$S147+$Y147+$Z147,$Y147+$Z147)</f>
        <v>817.73749999999995</v>
      </c>
      <c r="BF147" s="27">
        <f>IF($O147&gt;=BF$1,$S147+$Y147+$Z147,$Y147+$Z147)</f>
        <v>817.73749999999995</v>
      </c>
      <c r="BG147" s="27">
        <f>IF($O147&gt;=BG$1,$S147+$Y147+$Z147,$Y147+$Z147)</f>
        <v>817.73749999999995</v>
      </c>
      <c r="BH147" s="27">
        <f>IF($O147&gt;=BH$1,$S147+$Y147+$Z147,$Y147+$Z147)</f>
        <v>817.73749999999995</v>
      </c>
      <c r="BI147" s="27">
        <f>IF($O147&gt;=BI$1,$S147+$Y147+$Z147,$Y147+$Z147)</f>
        <v>817.73749999999995</v>
      </c>
      <c r="BJ147" s="27">
        <f>IF($O147&gt;=BJ$1,$S147+$Y147+$Z147,$Y147+$Z147)</f>
        <v>817.73749999999995</v>
      </c>
      <c r="BK147" s="27">
        <f>IF($O147&gt;=BK$1,$S147+$Y147+$Z147,$Y147+$Z147)</f>
        <v>817.73749999999995</v>
      </c>
      <c r="BL147" s="27">
        <f>IF($O147&gt;=BL$1,$S147+$Y147+$Z147,$Y147+$Z147)</f>
        <v>817.73749999999995</v>
      </c>
      <c r="BM147" s="27">
        <f>IF($O147&gt;=BM$1,$S147+$Y147+$Z147,$Y147+$Z147)</f>
        <v>817.73749999999995</v>
      </c>
      <c r="BN147" s="27">
        <f>IF($O147&gt;=BN$1,$S147+$Y147+$Z147,$Y147+$Z147)</f>
        <v>817.73749999999995</v>
      </c>
      <c r="BO147" s="27">
        <f>IF($O147&gt;=BO$1,$S147+$Y147+$Z147,$Y147+$Z147)</f>
        <v>817.73749999999995</v>
      </c>
      <c r="BP147" s="27">
        <f>IF($O147&gt;=BP$1,$S147+$Y147+$Z147,$Y147+$Z147)</f>
        <v>817.73749999999995</v>
      </c>
      <c r="BQ147" s="27">
        <f>IF($O147&gt;=BQ$1,$S147+$Y147+$Z147,$Y147+$Z147)</f>
        <v>817.73749999999995</v>
      </c>
      <c r="BR147" s="27">
        <f>IF($O147&gt;=BR$1,$S147+$Y147+$Z147,$Y147+$Z147)</f>
        <v>817.73749999999995</v>
      </c>
      <c r="BS147" s="27">
        <f>IF($O147&gt;=BS$1,$S147+$Y147+$Z147,$Y147+$Z147)</f>
        <v>817.73749999999995</v>
      </c>
      <c r="BT147" s="27">
        <f>IF($O147&gt;=BT$1,$S147+$Y147+$Z147,$Y147+$Z147)</f>
        <v>817.73749999999995</v>
      </c>
      <c r="BU147" s="27">
        <f>IF($O147&gt;=BU$1,$S147+$Y147+$Z147,$Y147+$Z147)</f>
        <v>817.73749999999995</v>
      </c>
      <c r="BV147" s="27">
        <f>IF($O147&gt;=BV$1,$S147+$Y147+$Z147,$Y147+$Z147)</f>
        <v>817.73749999999995</v>
      </c>
      <c r="BW147" s="27">
        <f>IF($O147&gt;=BW$1,$S147+$Y147+$Z147,$Y147+$Z147)</f>
        <v>817.73749999999995</v>
      </c>
      <c r="BX147" s="27">
        <f>IF($O147&gt;=BX$1,$S147+$Y147+$Z147,$Y147+$Z147)</f>
        <v>817.73749999999995</v>
      </c>
      <c r="BY147" s="27">
        <f>IF($O147&gt;=BY$1,$S147+$Y147+$Z147,$Y147+$Z147)</f>
        <v>817.73749999999995</v>
      </c>
      <c r="BZ147" s="27">
        <f>IF($O147&gt;=BZ$1,$S147+$Y147+$Z147,$Y147+$Z147)</f>
        <v>817.73749999999995</v>
      </c>
      <c r="CA147" s="27">
        <f>IF($O147&gt;=CA$1,$S147+$Y147+$Z147,$Y147+$Z147)</f>
        <v>817.73749999999995</v>
      </c>
      <c r="CB147" s="27">
        <f>IF($O147&gt;=CB$1,$S147+$Y147+$Z147,$Y147+$Z147)</f>
        <v>817.73749999999995</v>
      </c>
      <c r="CC147" s="27">
        <f>IF($O147&gt;=CC$1,$S147+$Y147+$Z147,$Y147+$Z147)</f>
        <v>817.73749999999995</v>
      </c>
      <c r="CD147" s="27">
        <f>IF($O147&gt;=CD$1,$S147+$Y147+$Z147,$Y147+$Z147)</f>
        <v>817.73749999999995</v>
      </c>
      <c r="CE147" s="27">
        <f>IF($O147&gt;=CE$1,$S147+$Y147+$Z147,$Y147+$Z147)</f>
        <v>817.73749999999995</v>
      </c>
      <c r="CF147" s="27">
        <f>IF($O147&gt;=CF$1,$S147+$Y147+$Z147,$Y147+$Z147)</f>
        <v>817.73749999999995</v>
      </c>
      <c r="CG147" s="27">
        <f>IF($O147&gt;=CG$1,$S147+$Y147+$Z147,$Y147+$Z147)</f>
        <v>817.73749999999995</v>
      </c>
      <c r="CH147" s="27">
        <f>IF($O147&gt;=CH$1,$S147+$Y147+$Z147,$Y147+$Z147)</f>
        <v>817.73749999999995</v>
      </c>
      <c r="CI147" s="27">
        <f>IF($O147&gt;=CI$1,$S147+$Y147+$Z147,$Y147+$Z147)</f>
        <v>817.73749999999995</v>
      </c>
      <c r="CJ147" s="27">
        <f>IF($O147&gt;=CJ$1,$S147+$Y147+$Z147,$Y147+$Z147)</f>
        <v>817.73749999999995</v>
      </c>
      <c r="CK147" s="27">
        <f>IF($O147&gt;=CK$1,$S147+$Y147+$Z147,$Y147+$Z147)</f>
        <v>817.73749999999995</v>
      </c>
      <c r="CL147" s="27">
        <f>IF($O147&gt;=CL$1,$S147+$Y147+$Z147,$Y147+$Z147)</f>
        <v>817.73749999999995</v>
      </c>
      <c r="CM147" s="27">
        <f>IF($O147&gt;=CM$1,$S147+$Y147+$Z147,$Y147+$Z147)</f>
        <v>817.73749999999995</v>
      </c>
      <c r="CN147" s="27">
        <f>IF($O147&gt;=CN$1,$S147+$Y147,$Y147)</f>
        <v>417.73750000000001</v>
      </c>
      <c r="CO147" s="27">
        <f>IF($O147&gt;=CO$1,$S147+$Y147,$Y147)</f>
        <v>417.73750000000001</v>
      </c>
      <c r="CP147" s="27">
        <f>IF($O147&gt;=CP$1,$S147+$Y147,$Y147)</f>
        <v>417.73750000000001</v>
      </c>
      <c r="CQ147" s="27">
        <f>IF($O147&gt;=CQ$1,$S147+$Y147,$Y147)</f>
        <v>417.73750000000001</v>
      </c>
      <c r="CR147" s="27">
        <f>IF($O147&gt;=CR$1,$S147+$Y147,$Y147)</f>
        <v>417.73750000000001</v>
      </c>
      <c r="CS147" s="27">
        <f>IF($O147&gt;=CS$1,$S147+$Y147,$Y147)</f>
        <v>417.73750000000001</v>
      </c>
      <c r="CT147" s="27">
        <f>IF($O147&gt;=CT$1,$S147+$Y147,$Y147)</f>
        <v>417.73750000000001</v>
      </c>
      <c r="CU147" s="27">
        <f>IF($O147&gt;=CU$1,$S147+$Y147,$Y147)</f>
        <v>417.73750000000001</v>
      </c>
      <c r="CV147" s="27">
        <f>IF($O147&gt;=CV$1,$S147+$Y147,$Y147)</f>
        <v>417.73750000000001</v>
      </c>
      <c r="CW147" s="27">
        <f>IF($O147&gt;=CW$1,$S147+$Y147,$Y147)</f>
        <v>417.73750000000001</v>
      </c>
      <c r="CX147" s="27">
        <f>IF($O147&gt;=CX$1,$S147+$Y147,$Y147)</f>
        <v>417.73750000000001</v>
      </c>
      <c r="CY147" s="27">
        <f>IF($O147&gt;=CY$1,$S147+$Y147,$Y147)</f>
        <v>417.73750000000001</v>
      </c>
      <c r="CZ147" s="27">
        <f>IF($O147&gt;=CZ$1,$S147+$Y147,$Y147)</f>
        <v>417.73750000000001</v>
      </c>
      <c r="DA147" s="27">
        <f>IF($O147&gt;=DA$1,$S147+$Y147,$Y147)</f>
        <v>417.73750000000001</v>
      </c>
      <c r="DB147" s="27">
        <f>IF($O147&gt;=DB$1,$S147+$Y147,$Y147)</f>
        <v>417.73750000000001</v>
      </c>
      <c r="DC147" s="27">
        <f>IF($O147&gt;=DC$1,$S147+$Y147,$Y147)</f>
        <v>417.73750000000001</v>
      </c>
      <c r="DD147" s="27">
        <f>IF($O147&gt;=DD$1,$S147+$Y147,$Y147)</f>
        <v>417.73750000000001</v>
      </c>
      <c r="DE147" s="27">
        <f>IF($O147&gt;=DE$1,$S147+$Y147,$Y147)</f>
        <v>417.73750000000001</v>
      </c>
      <c r="DF147" s="27">
        <f>IF($O147&gt;=DF$1,$S147+$Y147,$Y147)</f>
        <v>417.73750000000001</v>
      </c>
      <c r="DG147" s="27">
        <f>IF($O147&gt;=DG$1,$S147+$Y147,$Y147)</f>
        <v>417.73750000000001</v>
      </c>
      <c r="DH147" s="27">
        <f>IF($O147&gt;=DH$1,$S147+$Y147,$Y147)</f>
        <v>417.73750000000001</v>
      </c>
      <c r="DI147" s="27">
        <f>IF($O147&gt;=DI$1,$S147+$Y147,$Y147)</f>
        <v>417.73750000000001</v>
      </c>
      <c r="DJ147" s="27">
        <f>IF($O147&gt;=DJ$1,$S147+$Y147,$Y147)</f>
        <v>417.73750000000001</v>
      </c>
      <c r="DK147" s="27">
        <f>IF($O147&gt;=DK$1,$S147+$Y147,$Y147)</f>
        <v>417.73750000000001</v>
      </c>
      <c r="DL147" s="27">
        <f>IF($O147&gt;=DL$1,$S147+$Y147,$Y147)</f>
        <v>417.73750000000001</v>
      </c>
      <c r="DM147" s="27">
        <f>IF($O147&gt;=DM$1,$S147+$Y147,$Y147)</f>
        <v>417.73750000000001</v>
      </c>
      <c r="DN147" s="27">
        <f>IF($O147&gt;=DN$1,$S147+$Y147,$Y147)</f>
        <v>417.73750000000001</v>
      </c>
      <c r="DO147" s="27">
        <f>IF($O147&gt;=DO$1,$S147+$Y147,$Y147)</f>
        <v>417.73750000000001</v>
      </c>
      <c r="DP147" s="27">
        <f>IF($O147&gt;=DP$1,$S147+$Y147,$Y147)</f>
        <v>417.73750000000001</v>
      </c>
      <c r="DQ147" s="27">
        <f>IF($O147&gt;=DQ$1,$S147+$Y147,$Y147)</f>
        <v>417.73750000000001</v>
      </c>
      <c r="DR147" s="27">
        <f>IF($O147&gt;=DR$1,$S147+$Y147,$Y147)</f>
        <v>417.73750000000001</v>
      </c>
      <c r="DS147" s="27">
        <f>IF($O147&gt;=DS$1,$S147+$Y147,$Y147)</f>
        <v>417.73750000000001</v>
      </c>
      <c r="DT147" s="27">
        <f>IF($O147&gt;=DT$1,$S147+$Y147,$Y147)</f>
        <v>417.73750000000001</v>
      </c>
      <c r="DU147" s="27">
        <f>IF($O147&gt;=DU$1,$S147+$Y147,$Y147)</f>
        <v>417.73750000000001</v>
      </c>
      <c r="DV147" s="27">
        <f>IF($O147&gt;=DV$1,$S147+$Y147,$Y147)</f>
        <v>417.73750000000001</v>
      </c>
      <c r="DW147" s="27">
        <f>IF($O147&gt;=DW$1,$S147+$Y147,$Y147)</f>
        <v>417.73750000000001</v>
      </c>
      <c r="DX147" s="27">
        <f>IF($O147&gt;=DX$1,$S147+$Y147,$Y147)</f>
        <v>417.73750000000001</v>
      </c>
      <c r="DY147" s="27">
        <f>IF($O147&gt;=DY$1,$S147+$Y147,$Y147)</f>
        <v>417.73750000000001</v>
      </c>
      <c r="DZ147" s="27">
        <f>IF($O147&gt;=DZ$1,$S147+$Y147,$Y147)</f>
        <v>417.73750000000001</v>
      </c>
      <c r="EA147" s="27">
        <f>IF($O147&gt;=EA$1,$S147+$Y147,$Y147)</f>
        <v>417.73750000000001</v>
      </c>
      <c r="EB147" s="27">
        <f>IF($O147&gt;=EB$1,$S147+$Y147,$Y147)</f>
        <v>417.73750000000001</v>
      </c>
      <c r="EC147" s="27">
        <f>IF($O147&gt;=EC$1,$S147+$Y147,$Y147)</f>
        <v>417.73750000000001</v>
      </c>
      <c r="ED147" s="27">
        <f>IF($O147&gt;=ED$1,$S147+$Y147,$Y147)</f>
        <v>417.73750000000001</v>
      </c>
      <c r="EE147" s="27">
        <f>IF($O147&gt;=EE$1,$S147+$Y147,$Y147)</f>
        <v>417.73750000000001</v>
      </c>
      <c r="EF147" s="27">
        <f>IF($O147&gt;=EF$1,$S147+$Y147,$Y147)</f>
        <v>417.73750000000001</v>
      </c>
      <c r="EG147" s="27">
        <f>IF($O147&gt;=EG$1,$S147+$Y147,$Y147)</f>
        <v>417.73750000000001</v>
      </c>
      <c r="EH147" s="27">
        <f>IF($O147&gt;=EH$1,$S147+$Y147,$Y147)</f>
        <v>417.73750000000001</v>
      </c>
      <c r="EI147" s="27">
        <f>IF($O147&gt;=EI$1,$S147+$Y147,$Y147)</f>
        <v>417.73750000000001</v>
      </c>
      <c r="EJ147" s="27">
        <f>IF($O147&gt;=EJ$1,$S147+$Y147,$Y147)</f>
        <v>417.73750000000001</v>
      </c>
      <c r="EK147" s="27">
        <f>IF($O147&gt;=EK$1,$S147+$Y147,$Y147)</f>
        <v>417.73750000000001</v>
      </c>
      <c r="EL147" s="27">
        <f>IF($O147&gt;=EL$1,$S147+$Y147,$Y147)</f>
        <v>417.73750000000001</v>
      </c>
      <c r="EM147" s="27">
        <f>IF($O147&gt;=EM$1,$S147+$Y147,$Y147)</f>
        <v>417.73750000000001</v>
      </c>
      <c r="EN147" s="27">
        <f>IF($O147&gt;=EN$1,$S147+$Y147,$Y147)</f>
        <v>417.73750000000001</v>
      </c>
      <c r="EO147" s="27">
        <f>IF($O147&gt;=EO$1,$S147+$Y147,$Y147)</f>
        <v>417.73750000000001</v>
      </c>
      <c r="EP147" s="27">
        <f>IF($O147&gt;=EP$1,$S147+$Y147,$Y147)</f>
        <v>417.73750000000001</v>
      </c>
      <c r="EQ147" s="27">
        <f>IF($O147&gt;=EQ$1,$S147+$Y147,$Y147)</f>
        <v>417.73750000000001</v>
      </c>
      <c r="ER147" s="27">
        <f>IF($O147&gt;=ER$1,$S147+$Y147,$Y147)</f>
        <v>417.73750000000001</v>
      </c>
      <c r="ES147" s="27">
        <f>IF($O147&gt;=ES$1,$S147+$Y147,$Y147)</f>
        <v>417.73750000000001</v>
      </c>
      <c r="ET147" s="27">
        <f>IF($O147&gt;=ET$1,$S147+$Y147,$Y147)</f>
        <v>417.73750000000001</v>
      </c>
      <c r="EU147" s="27">
        <f>IF($O147&gt;=EU$1,$S147+$Y147,$Y147)</f>
        <v>417.73750000000001</v>
      </c>
      <c r="EV147" s="27">
        <f>IF($O147&gt;=EV$1,$S147,0)</f>
        <v>417.73750000000001</v>
      </c>
      <c r="EW147" s="27">
        <f>IF($O147&gt;=EW$1,$S147,0)</f>
        <v>417.73750000000001</v>
      </c>
      <c r="EX147" s="27">
        <f>IF($O147&gt;=EX$1,$S147,0)</f>
        <v>417.73750000000001</v>
      </c>
      <c r="EY147" s="27">
        <f>IF($O147&gt;=EY$1,$S147,0)</f>
        <v>417.73750000000001</v>
      </c>
      <c r="EZ147" s="27">
        <f>IF($O147&gt;=EZ$1,$S147,0)</f>
        <v>417.73750000000001</v>
      </c>
      <c r="FA147" s="27">
        <f>IF($O147&gt;=FA$1,$S147,0)</f>
        <v>417.73750000000001</v>
      </c>
      <c r="FB147" s="27">
        <f>IF($O147&gt;=FB$1,$S147,0)</f>
        <v>417.73750000000001</v>
      </c>
      <c r="FC147" s="27">
        <f>IF($O147&gt;=FC$1,$S147,0)</f>
        <v>417.73750000000001</v>
      </c>
      <c r="FD147" s="27">
        <f>IF($O147&gt;=FD$1,$S147,0)</f>
        <v>417.73750000000001</v>
      </c>
      <c r="FE147" s="27">
        <f>IF($O147&gt;=FE$1,$S147,0)</f>
        <v>417.73750000000001</v>
      </c>
      <c r="FF147" s="27">
        <f>IF($O147&gt;=FF$1,$S147,0)</f>
        <v>417.73750000000001</v>
      </c>
      <c r="FG147" s="27">
        <f>IF($O147&gt;=FG$1,$S147,0)</f>
        <v>417.73750000000001</v>
      </c>
      <c r="FH147" s="27">
        <f>IF($O147&gt;=FH$1,$S147,0)</f>
        <v>417.73750000000001</v>
      </c>
      <c r="FI147" s="27">
        <f>IF($O147&gt;=FI$1,$S147,0)</f>
        <v>417.73750000000001</v>
      </c>
      <c r="FJ147" s="27">
        <f>IF($O147&gt;=FJ$1,$S147,0)</f>
        <v>417.73750000000001</v>
      </c>
      <c r="FK147" s="27">
        <f>IF($O147&gt;=FK$1,$S147,0)</f>
        <v>417.73750000000001</v>
      </c>
      <c r="FL147" s="27">
        <f>IF($O147&gt;=FL$1,$S147,0)</f>
        <v>417.73750000000001</v>
      </c>
      <c r="FM147" s="27">
        <f>IF($O147&gt;=FM$1,$S147,0)</f>
        <v>417.73750000000001</v>
      </c>
      <c r="FN147" s="27">
        <f>IF($O147&gt;=FN$1,$S147,0)</f>
        <v>417.73750000000001</v>
      </c>
      <c r="FO147" s="27">
        <f>IF($O147&gt;=FO$1,$S147,0)</f>
        <v>417.73750000000001</v>
      </c>
      <c r="FP147" s="27">
        <f>IF($O147&gt;=FP$1,$S147,0)</f>
        <v>417.73750000000001</v>
      </c>
      <c r="FQ147" s="27">
        <f>IF($O147&gt;=FQ$1,$S147,0)</f>
        <v>417.73750000000001</v>
      </c>
      <c r="FR147" s="27">
        <f>IF($O147&gt;=FR$1,$S147,0)</f>
        <v>417.73750000000001</v>
      </c>
      <c r="FS147" s="27">
        <f>IF($O147&gt;=FS$1,$S147,0)</f>
        <v>417.73750000000001</v>
      </c>
      <c r="FT147" s="27">
        <f>IF($O147&gt;=FT$1,$S147,0)</f>
        <v>417.73750000000001</v>
      </c>
      <c r="FU147" s="27">
        <f>IF($O147&gt;=FU$1,$S147,0)</f>
        <v>417.73750000000001</v>
      </c>
      <c r="FV147" s="27">
        <f>IF($O147&gt;=FV$1,$S147,0)</f>
        <v>417.73750000000001</v>
      </c>
      <c r="FW147" s="27">
        <f>IF($O147&gt;=FW$1,$S147,0)</f>
        <v>417.73750000000001</v>
      </c>
      <c r="FX147" s="27">
        <f>IF($O147&gt;=FX$1,$S147,0)</f>
        <v>417.73750000000001</v>
      </c>
      <c r="FY147" s="27">
        <f>IF($O147&gt;=FY$1,$S147,0)</f>
        <v>417.73750000000001</v>
      </c>
      <c r="FZ147" s="27">
        <f>IF($O147&gt;=FZ$1,$S147,0)</f>
        <v>417.73750000000001</v>
      </c>
      <c r="GA147" s="27">
        <f>IF($O147&gt;=GA$1,$S147,0)</f>
        <v>417.73750000000001</v>
      </c>
      <c r="GB147" s="27">
        <f>IF($O147&gt;=GB$1,$S147,0)</f>
        <v>417.73750000000001</v>
      </c>
      <c r="GC147" s="27">
        <f>IF($O147&gt;=GC$1,$S147,0)</f>
        <v>417.73750000000001</v>
      </c>
      <c r="GD147" s="27">
        <f>IF($O147&gt;=GD$1,$S147,0)</f>
        <v>417.73750000000001</v>
      </c>
      <c r="GE147" s="27">
        <f>IF($O147&gt;=GE$1,$S147,0)</f>
        <v>417.73750000000001</v>
      </c>
      <c r="GF147" s="27">
        <f>IF($O147&gt;=GF$1,$S147,0)</f>
        <v>0</v>
      </c>
      <c r="GG147" s="27">
        <f>IF($O147&gt;=GG$1,$S147,0)</f>
        <v>0</v>
      </c>
      <c r="GH147" s="27">
        <f>IF($O147&gt;=GH$1,$S147,0)</f>
        <v>0</v>
      </c>
      <c r="GI147" s="27">
        <f>IF($O147&gt;=GI$1,$S147,0)</f>
        <v>0</v>
      </c>
      <c r="GJ147" s="27">
        <f>IF($O147&gt;=GJ$1,$S147,0)</f>
        <v>0</v>
      </c>
      <c r="GK147" s="27">
        <f>IF($O147&gt;=GK$1,$S147,0)</f>
        <v>0</v>
      </c>
      <c r="GL147" s="27">
        <f>IF($O147&gt;=GL$1,$S147,0)</f>
        <v>0</v>
      </c>
      <c r="GM147" s="27">
        <f>IF($O147&gt;=GM$1,$S147,0)</f>
        <v>0</v>
      </c>
      <c r="GN147" s="27">
        <f>IF($O147&gt;=GN$1,$S147,0)</f>
        <v>0</v>
      </c>
      <c r="GO147" s="27">
        <f>IF($O147&gt;=GO$1,$S147,0)</f>
        <v>0</v>
      </c>
      <c r="GP147" s="27">
        <f>IF($O147&gt;=GP$1,$S147,0)</f>
        <v>0</v>
      </c>
      <c r="GQ147" s="27">
        <f>IF($O147&gt;=GQ$1,$S147,0)</f>
        <v>0</v>
      </c>
      <c r="GR147" s="27">
        <f>IF($O147&gt;=GR$1,$S147,0)</f>
        <v>0</v>
      </c>
      <c r="GS147" s="27">
        <f>IF($O147&gt;=GS$1,$S147,0)</f>
        <v>0</v>
      </c>
      <c r="GT147" s="27">
        <f>IF($O147&gt;=GT$1,$S147,0)</f>
        <v>0</v>
      </c>
      <c r="GU147" s="27">
        <f>IF($O147&gt;=GU$1,$S147,0)</f>
        <v>0</v>
      </c>
      <c r="GV147" s="27">
        <f>IF($O147&gt;=GV$1,$S147,0)</f>
        <v>0</v>
      </c>
      <c r="GW147" s="27">
        <f>IF($O147&gt;=GW$1,$S147,0)</f>
        <v>0</v>
      </c>
      <c r="GX147" s="27">
        <f>IF($O147&gt;=GX$1,$S147,0)</f>
        <v>0</v>
      </c>
      <c r="GY147" s="27">
        <f>IF($O147&gt;=GY$1,$S147,0)</f>
        <v>0</v>
      </c>
      <c r="GZ147" s="27">
        <f>IF($O147&gt;=GZ$1,$S147,0)</f>
        <v>0</v>
      </c>
      <c r="HA147" s="27">
        <f>IF($O147&gt;=HA$1,$S147,0)</f>
        <v>0</v>
      </c>
      <c r="HB147" s="27">
        <f>IF($O147&gt;=HB$1,$S147,0)</f>
        <v>0</v>
      </c>
      <c r="HC147" s="27">
        <f>IF($O147&gt;=HC$1,$S147,0)</f>
        <v>0</v>
      </c>
    </row>
    <row r="148" spans="1:211">
      <c r="A148" s="3">
        <v>81604</v>
      </c>
      <c r="B148" s="3" t="s">
        <v>189</v>
      </c>
      <c r="C148" s="3" t="s">
        <v>104</v>
      </c>
      <c r="D148" s="3">
        <v>55</v>
      </c>
      <c r="E148" s="4">
        <v>36360</v>
      </c>
      <c r="F148" s="5">
        <v>18.934246575342467</v>
      </c>
      <c r="G148" s="3" t="s">
        <v>99</v>
      </c>
      <c r="H148" s="4">
        <v>23110</v>
      </c>
      <c r="I148" s="9" t="s">
        <v>832</v>
      </c>
      <c r="J148" s="5">
        <v>2048.1999999999998</v>
      </c>
      <c r="K148" s="31">
        <v>310</v>
      </c>
      <c r="L148" s="32">
        <v>29</v>
      </c>
      <c r="M148" s="33">
        <f>VLOOKUP(L148,FIND,3,TRUE)</f>
        <v>1.5</v>
      </c>
      <c r="N148" s="32">
        <f>IF(L148&gt;30,180,VLOOKUP(L148,TEMPO,2,FALSE))</f>
        <v>174</v>
      </c>
      <c r="O148" s="32">
        <f>IF(R148&gt;0,4,N148)</f>
        <v>174</v>
      </c>
      <c r="P148" s="96">
        <f>J148*M148*L148</f>
        <v>89096.7</v>
      </c>
      <c r="Q148" s="96">
        <f>10934.45*2</f>
        <v>21868.9</v>
      </c>
      <c r="R148" s="96">
        <f>IF(P148&lt;=Q148,P148/4,0)</f>
        <v>0</v>
      </c>
      <c r="S148" s="5">
        <f>IF(P148&gt;=Q148,P148/N148,0)</f>
        <v>512.04999999999995</v>
      </c>
      <c r="T148" s="3"/>
      <c r="U148" s="3">
        <f>IF(T148="",1,0)</f>
        <v>1</v>
      </c>
      <c r="V148" s="3">
        <v>360</v>
      </c>
      <c r="W148" s="5">
        <v>0.4</v>
      </c>
      <c r="X148" s="5">
        <v>245.73</v>
      </c>
      <c r="Y148" s="5">
        <f>X148*W148</f>
        <v>98.292000000000002</v>
      </c>
      <c r="Z148" s="5">
        <v>400</v>
      </c>
      <c r="AA148" s="5">
        <f>S148+Y148+Z148</f>
        <v>1010.342</v>
      </c>
      <c r="AB148" s="39">
        <f>(J148/12+J148/12*1.3333333333+450/12+J148/30*6/12+J148)*1.3+Y148+Z148+153.9</f>
        <v>3925.7191111037146</v>
      </c>
      <c r="AC148" s="39" t="s">
        <v>104</v>
      </c>
      <c r="AD148" s="39">
        <f>J148*1.3+400+153.9</f>
        <v>3216.56</v>
      </c>
      <c r="AE148" s="39">
        <f>SUMIFS('CUSTO MENSAL FUNC NOVO'!H:H,'CUSTO MENSAL FUNC NOVO'!A:A,'VALORES MENSAIS'!AC148)</f>
        <v>2035.3799999999999</v>
      </c>
      <c r="AF148" s="27">
        <f>IF($R148&gt;0,$R148,$S148)+$Y148+$Z148</f>
        <v>1010.342</v>
      </c>
      <c r="AG148" s="27">
        <f>IF($R148&gt;0,$R148,$S148)+$Y148+$Z148</f>
        <v>1010.342</v>
      </c>
      <c r="AH148" s="27">
        <f>IF($R148&gt;0,$R148,$S148)+$Y148+$Z148</f>
        <v>1010.342</v>
      </c>
      <c r="AI148" s="27">
        <f>IF($R148&gt;0,$R148,$S148)+$Y148+$Z148</f>
        <v>1010.342</v>
      </c>
      <c r="AJ148" s="27">
        <f>IF($O148&gt;=AJ$1,$S148+$Y148+$Z148,$Y148+$Z148)</f>
        <v>1010.342</v>
      </c>
      <c r="AK148" s="27">
        <f>IF($O148&gt;=AK$1,$S148+$Y148+$Z148,$Y148+$Z148)</f>
        <v>1010.342</v>
      </c>
      <c r="AL148" s="27">
        <f>IF($O148&gt;=AL$1,$S148+$Y148+$Z148,$Y148+$Z148)</f>
        <v>1010.342</v>
      </c>
      <c r="AM148" s="27">
        <f>IF($O148&gt;=AM$1,$S148+$Y148+$Z148,$Y148+$Z148)</f>
        <v>1010.342</v>
      </c>
      <c r="AN148" s="27">
        <f>IF($O148&gt;=AN$1,$S148+$Y148+$Z148,$Y148+$Z148)</f>
        <v>1010.342</v>
      </c>
      <c r="AO148" s="27">
        <f>IF($O148&gt;=AO$1,$S148+$Y148+$Z148,$Y148+$Z148)</f>
        <v>1010.342</v>
      </c>
      <c r="AP148" s="27">
        <f>IF($O148&gt;=AP$1,$S148+$Y148+$Z148,$Y148+$Z148)</f>
        <v>1010.342</v>
      </c>
      <c r="AQ148" s="27">
        <f>IF($O148&gt;=AQ$1,$S148+$Y148+$Z148,$Y148+$Z148)</f>
        <v>1010.342</v>
      </c>
      <c r="AR148" s="27">
        <f>IF($O148&gt;=AR$1,$S148+$Y148+$Z148,$Y148+$Z148)</f>
        <v>1010.342</v>
      </c>
      <c r="AS148" s="27">
        <f>IF($O148&gt;=AS$1,$S148+$Y148+$Z148,$Y148+$Z148)</f>
        <v>1010.342</v>
      </c>
      <c r="AT148" s="27">
        <f>IF($O148&gt;=AT$1,$S148+$Y148+$Z148,$Y148+$Z148)</f>
        <v>1010.342</v>
      </c>
      <c r="AU148" s="27">
        <f>IF($O148&gt;=AU$1,$S148+$Y148+$Z148,$Y148+$Z148)</f>
        <v>1010.342</v>
      </c>
      <c r="AV148" s="27">
        <f>IF($O148&gt;=AV$1,$S148+$Y148+$Z148,$Y148+$Z148)</f>
        <v>1010.342</v>
      </c>
      <c r="AW148" s="27">
        <f>IF($O148&gt;=AW$1,$S148+$Y148+$Z148,$Y148+$Z148)</f>
        <v>1010.342</v>
      </c>
      <c r="AX148" s="27">
        <f>IF($O148&gt;=AX$1,$S148+$Y148+$Z148,$Y148+$Z148)</f>
        <v>1010.342</v>
      </c>
      <c r="AY148" s="27">
        <f>IF($O148&gt;=AY$1,$S148+$Y148+$Z148,$Y148+$Z148)</f>
        <v>1010.342</v>
      </c>
      <c r="AZ148" s="27">
        <f>IF($O148&gt;=AZ$1,$S148+$Y148+$Z148,$Y148+$Z148)</f>
        <v>1010.342</v>
      </c>
      <c r="BA148" s="27">
        <f>IF($O148&gt;=BA$1,$S148+$Y148+$Z148,$Y148+$Z148)</f>
        <v>1010.342</v>
      </c>
      <c r="BB148" s="27">
        <f>IF($O148&gt;=BB$1,$S148+$Y148+$Z148,$Y148+$Z148)</f>
        <v>1010.342</v>
      </c>
      <c r="BC148" s="27">
        <f>IF($O148&gt;=BC$1,$S148+$Y148+$Z148,$Y148+$Z148)</f>
        <v>1010.342</v>
      </c>
      <c r="BD148" s="27">
        <f>IF($O148&gt;=BD$1,$S148+$Y148+$Z148,$Y148+$Z148)</f>
        <v>1010.342</v>
      </c>
      <c r="BE148" s="27">
        <f>IF($O148&gt;=BE$1,$S148+$Y148+$Z148,$Y148+$Z148)</f>
        <v>1010.342</v>
      </c>
      <c r="BF148" s="27">
        <f>IF($O148&gt;=BF$1,$S148+$Y148+$Z148,$Y148+$Z148)</f>
        <v>1010.342</v>
      </c>
      <c r="BG148" s="27">
        <f>IF($O148&gt;=BG$1,$S148+$Y148+$Z148,$Y148+$Z148)</f>
        <v>1010.342</v>
      </c>
      <c r="BH148" s="27">
        <f>IF($O148&gt;=BH$1,$S148+$Y148+$Z148,$Y148+$Z148)</f>
        <v>1010.342</v>
      </c>
      <c r="BI148" s="27">
        <f>IF($O148&gt;=BI$1,$S148+$Y148+$Z148,$Y148+$Z148)</f>
        <v>1010.342</v>
      </c>
      <c r="BJ148" s="27">
        <f>IF($O148&gt;=BJ$1,$S148+$Y148+$Z148,$Y148+$Z148)</f>
        <v>1010.342</v>
      </c>
      <c r="BK148" s="27">
        <f>IF($O148&gt;=BK$1,$S148+$Y148+$Z148,$Y148+$Z148)</f>
        <v>1010.342</v>
      </c>
      <c r="BL148" s="27">
        <f>IF($O148&gt;=BL$1,$S148+$Y148+$Z148,$Y148+$Z148)</f>
        <v>1010.342</v>
      </c>
      <c r="BM148" s="27">
        <f>IF($O148&gt;=BM$1,$S148+$Y148+$Z148,$Y148+$Z148)</f>
        <v>1010.342</v>
      </c>
      <c r="BN148" s="27">
        <f>IF($O148&gt;=BN$1,$S148+$Y148+$Z148,$Y148+$Z148)</f>
        <v>1010.342</v>
      </c>
      <c r="BO148" s="27">
        <f>IF($O148&gt;=BO$1,$S148+$Y148+$Z148,$Y148+$Z148)</f>
        <v>1010.342</v>
      </c>
      <c r="BP148" s="27">
        <f>IF($O148&gt;=BP$1,$S148+$Y148+$Z148,$Y148+$Z148)</f>
        <v>1010.342</v>
      </c>
      <c r="BQ148" s="27">
        <f>IF($O148&gt;=BQ$1,$S148+$Y148+$Z148,$Y148+$Z148)</f>
        <v>1010.342</v>
      </c>
      <c r="BR148" s="27">
        <f>IF($O148&gt;=BR$1,$S148+$Y148+$Z148,$Y148+$Z148)</f>
        <v>1010.342</v>
      </c>
      <c r="BS148" s="27">
        <f>IF($O148&gt;=BS$1,$S148+$Y148+$Z148,$Y148+$Z148)</f>
        <v>1010.342</v>
      </c>
      <c r="BT148" s="27">
        <f>IF($O148&gt;=BT$1,$S148+$Y148+$Z148,$Y148+$Z148)</f>
        <v>1010.342</v>
      </c>
      <c r="BU148" s="27">
        <f>IF($O148&gt;=BU$1,$S148+$Y148+$Z148,$Y148+$Z148)</f>
        <v>1010.342</v>
      </c>
      <c r="BV148" s="27">
        <f>IF($O148&gt;=BV$1,$S148+$Y148+$Z148,$Y148+$Z148)</f>
        <v>1010.342</v>
      </c>
      <c r="BW148" s="27">
        <f>IF($O148&gt;=BW$1,$S148+$Y148+$Z148,$Y148+$Z148)</f>
        <v>1010.342</v>
      </c>
      <c r="BX148" s="27">
        <f>IF($O148&gt;=BX$1,$S148+$Y148+$Z148,$Y148+$Z148)</f>
        <v>1010.342</v>
      </c>
      <c r="BY148" s="27">
        <f>IF($O148&gt;=BY$1,$S148+$Y148+$Z148,$Y148+$Z148)</f>
        <v>1010.342</v>
      </c>
      <c r="BZ148" s="27">
        <f>IF($O148&gt;=BZ$1,$S148+$Y148+$Z148,$Y148+$Z148)</f>
        <v>1010.342</v>
      </c>
      <c r="CA148" s="27">
        <f>IF($O148&gt;=CA$1,$S148+$Y148+$Z148,$Y148+$Z148)</f>
        <v>1010.342</v>
      </c>
      <c r="CB148" s="27">
        <f>IF($O148&gt;=CB$1,$S148+$Y148+$Z148,$Y148+$Z148)</f>
        <v>1010.342</v>
      </c>
      <c r="CC148" s="27">
        <f>IF($O148&gt;=CC$1,$S148+$Y148+$Z148,$Y148+$Z148)</f>
        <v>1010.342</v>
      </c>
      <c r="CD148" s="27">
        <f>IF($O148&gt;=CD$1,$S148+$Y148+$Z148,$Y148+$Z148)</f>
        <v>1010.342</v>
      </c>
      <c r="CE148" s="27">
        <f>IF($O148&gt;=CE$1,$S148+$Y148+$Z148,$Y148+$Z148)</f>
        <v>1010.342</v>
      </c>
      <c r="CF148" s="27">
        <f>IF($O148&gt;=CF$1,$S148+$Y148+$Z148,$Y148+$Z148)</f>
        <v>1010.342</v>
      </c>
      <c r="CG148" s="27">
        <f>IF($O148&gt;=CG$1,$S148+$Y148+$Z148,$Y148+$Z148)</f>
        <v>1010.342</v>
      </c>
      <c r="CH148" s="27">
        <f>IF($O148&gt;=CH$1,$S148+$Y148+$Z148,$Y148+$Z148)</f>
        <v>1010.342</v>
      </c>
      <c r="CI148" s="27">
        <f>IF($O148&gt;=CI$1,$S148+$Y148+$Z148,$Y148+$Z148)</f>
        <v>1010.342</v>
      </c>
      <c r="CJ148" s="27">
        <f>IF($O148&gt;=CJ$1,$S148+$Y148+$Z148,$Y148+$Z148)</f>
        <v>1010.342</v>
      </c>
      <c r="CK148" s="27">
        <f>IF($O148&gt;=CK$1,$S148+$Y148+$Z148,$Y148+$Z148)</f>
        <v>1010.342</v>
      </c>
      <c r="CL148" s="27">
        <f>IF($O148&gt;=CL$1,$S148+$Y148+$Z148,$Y148+$Z148)</f>
        <v>1010.342</v>
      </c>
      <c r="CM148" s="27">
        <f>IF($O148&gt;=CM$1,$S148+$Y148+$Z148,$Y148+$Z148)</f>
        <v>1010.342</v>
      </c>
      <c r="CN148" s="27">
        <f>IF($O148&gt;=CN$1,$S148+$Y148,$Y148)</f>
        <v>610.34199999999998</v>
      </c>
      <c r="CO148" s="27">
        <f>IF($O148&gt;=CO$1,$S148+$Y148,$Y148)</f>
        <v>610.34199999999998</v>
      </c>
      <c r="CP148" s="27">
        <f>IF($O148&gt;=CP$1,$S148+$Y148,$Y148)</f>
        <v>610.34199999999998</v>
      </c>
      <c r="CQ148" s="27">
        <f>IF($O148&gt;=CQ$1,$S148+$Y148,$Y148)</f>
        <v>610.34199999999998</v>
      </c>
      <c r="CR148" s="27">
        <f>IF($O148&gt;=CR$1,$S148+$Y148,$Y148)</f>
        <v>610.34199999999998</v>
      </c>
      <c r="CS148" s="27">
        <f>IF($O148&gt;=CS$1,$S148+$Y148,$Y148)</f>
        <v>610.34199999999998</v>
      </c>
      <c r="CT148" s="27">
        <f>IF($O148&gt;=CT$1,$S148+$Y148,$Y148)</f>
        <v>610.34199999999998</v>
      </c>
      <c r="CU148" s="27">
        <f>IF($O148&gt;=CU$1,$S148+$Y148,$Y148)</f>
        <v>610.34199999999998</v>
      </c>
      <c r="CV148" s="27">
        <f>IF($O148&gt;=CV$1,$S148+$Y148,$Y148)</f>
        <v>610.34199999999998</v>
      </c>
      <c r="CW148" s="27">
        <f>IF($O148&gt;=CW$1,$S148+$Y148,$Y148)</f>
        <v>610.34199999999998</v>
      </c>
      <c r="CX148" s="27">
        <f>IF($O148&gt;=CX$1,$S148+$Y148,$Y148)</f>
        <v>610.34199999999998</v>
      </c>
      <c r="CY148" s="27">
        <f>IF($O148&gt;=CY$1,$S148+$Y148,$Y148)</f>
        <v>610.34199999999998</v>
      </c>
      <c r="CZ148" s="27">
        <f>IF($O148&gt;=CZ$1,$S148+$Y148,$Y148)</f>
        <v>610.34199999999998</v>
      </c>
      <c r="DA148" s="27">
        <f>IF($O148&gt;=DA$1,$S148+$Y148,$Y148)</f>
        <v>610.34199999999998</v>
      </c>
      <c r="DB148" s="27">
        <f>IF($O148&gt;=DB$1,$S148+$Y148,$Y148)</f>
        <v>610.34199999999998</v>
      </c>
      <c r="DC148" s="27">
        <f>IF($O148&gt;=DC$1,$S148+$Y148,$Y148)</f>
        <v>610.34199999999998</v>
      </c>
      <c r="DD148" s="27">
        <f>IF($O148&gt;=DD$1,$S148+$Y148,$Y148)</f>
        <v>610.34199999999998</v>
      </c>
      <c r="DE148" s="27">
        <f>IF($O148&gt;=DE$1,$S148+$Y148,$Y148)</f>
        <v>610.34199999999998</v>
      </c>
      <c r="DF148" s="27">
        <f>IF($O148&gt;=DF$1,$S148+$Y148,$Y148)</f>
        <v>610.34199999999998</v>
      </c>
      <c r="DG148" s="27">
        <f>IF($O148&gt;=DG$1,$S148+$Y148,$Y148)</f>
        <v>610.34199999999998</v>
      </c>
      <c r="DH148" s="27">
        <f>IF($O148&gt;=DH$1,$S148+$Y148,$Y148)</f>
        <v>610.34199999999998</v>
      </c>
      <c r="DI148" s="27">
        <f>IF($O148&gt;=DI$1,$S148+$Y148,$Y148)</f>
        <v>610.34199999999998</v>
      </c>
      <c r="DJ148" s="27">
        <f>IF($O148&gt;=DJ$1,$S148+$Y148,$Y148)</f>
        <v>610.34199999999998</v>
      </c>
      <c r="DK148" s="27">
        <f>IF($O148&gt;=DK$1,$S148+$Y148,$Y148)</f>
        <v>610.34199999999998</v>
      </c>
      <c r="DL148" s="27">
        <f>IF($O148&gt;=DL$1,$S148+$Y148,$Y148)</f>
        <v>610.34199999999998</v>
      </c>
      <c r="DM148" s="27">
        <f>IF($O148&gt;=DM$1,$S148+$Y148,$Y148)</f>
        <v>610.34199999999998</v>
      </c>
      <c r="DN148" s="27">
        <f>IF($O148&gt;=DN$1,$S148+$Y148,$Y148)</f>
        <v>610.34199999999998</v>
      </c>
      <c r="DO148" s="27">
        <f>IF($O148&gt;=DO$1,$S148+$Y148,$Y148)</f>
        <v>610.34199999999998</v>
      </c>
      <c r="DP148" s="27">
        <f>IF($O148&gt;=DP$1,$S148+$Y148,$Y148)</f>
        <v>610.34199999999998</v>
      </c>
      <c r="DQ148" s="27">
        <f>IF($O148&gt;=DQ$1,$S148+$Y148,$Y148)</f>
        <v>610.34199999999998</v>
      </c>
      <c r="DR148" s="27">
        <f>IF($O148&gt;=DR$1,$S148+$Y148,$Y148)</f>
        <v>610.34199999999998</v>
      </c>
      <c r="DS148" s="27">
        <f>IF($O148&gt;=DS$1,$S148+$Y148,$Y148)</f>
        <v>610.34199999999998</v>
      </c>
      <c r="DT148" s="27">
        <f>IF($O148&gt;=DT$1,$S148+$Y148,$Y148)</f>
        <v>610.34199999999998</v>
      </c>
      <c r="DU148" s="27">
        <f>IF($O148&gt;=DU$1,$S148+$Y148,$Y148)</f>
        <v>610.34199999999998</v>
      </c>
      <c r="DV148" s="27">
        <f>IF($O148&gt;=DV$1,$S148+$Y148,$Y148)</f>
        <v>610.34199999999998</v>
      </c>
      <c r="DW148" s="27">
        <f>IF($O148&gt;=DW$1,$S148+$Y148,$Y148)</f>
        <v>610.34199999999998</v>
      </c>
      <c r="DX148" s="27">
        <f>IF($O148&gt;=DX$1,$S148+$Y148,$Y148)</f>
        <v>610.34199999999998</v>
      </c>
      <c r="DY148" s="27">
        <f>IF($O148&gt;=DY$1,$S148+$Y148,$Y148)</f>
        <v>610.34199999999998</v>
      </c>
      <c r="DZ148" s="27">
        <f>IF($O148&gt;=DZ$1,$S148+$Y148,$Y148)</f>
        <v>610.34199999999998</v>
      </c>
      <c r="EA148" s="27">
        <f>IF($O148&gt;=EA$1,$S148+$Y148,$Y148)</f>
        <v>610.34199999999998</v>
      </c>
      <c r="EB148" s="27">
        <f>IF($O148&gt;=EB$1,$S148+$Y148,$Y148)</f>
        <v>610.34199999999998</v>
      </c>
      <c r="EC148" s="27">
        <f>IF($O148&gt;=EC$1,$S148+$Y148,$Y148)</f>
        <v>610.34199999999998</v>
      </c>
      <c r="ED148" s="27">
        <f>IF($O148&gt;=ED$1,$S148+$Y148,$Y148)</f>
        <v>610.34199999999998</v>
      </c>
      <c r="EE148" s="27">
        <f>IF($O148&gt;=EE$1,$S148+$Y148,$Y148)</f>
        <v>610.34199999999998</v>
      </c>
      <c r="EF148" s="27">
        <f>IF($O148&gt;=EF$1,$S148+$Y148,$Y148)</f>
        <v>610.34199999999998</v>
      </c>
      <c r="EG148" s="27">
        <f>IF($O148&gt;=EG$1,$S148+$Y148,$Y148)</f>
        <v>610.34199999999998</v>
      </c>
      <c r="EH148" s="27">
        <f>IF($O148&gt;=EH$1,$S148+$Y148,$Y148)</f>
        <v>610.34199999999998</v>
      </c>
      <c r="EI148" s="27">
        <f>IF($O148&gt;=EI$1,$S148+$Y148,$Y148)</f>
        <v>610.34199999999998</v>
      </c>
      <c r="EJ148" s="27">
        <f>IF($O148&gt;=EJ$1,$S148+$Y148,$Y148)</f>
        <v>610.34199999999998</v>
      </c>
      <c r="EK148" s="27">
        <f>IF($O148&gt;=EK$1,$S148+$Y148,$Y148)</f>
        <v>610.34199999999998</v>
      </c>
      <c r="EL148" s="27">
        <f>IF($O148&gt;=EL$1,$S148+$Y148,$Y148)</f>
        <v>610.34199999999998</v>
      </c>
      <c r="EM148" s="27">
        <f>IF($O148&gt;=EM$1,$S148+$Y148,$Y148)</f>
        <v>610.34199999999998</v>
      </c>
      <c r="EN148" s="27">
        <f>IF($O148&gt;=EN$1,$S148+$Y148,$Y148)</f>
        <v>610.34199999999998</v>
      </c>
      <c r="EO148" s="27">
        <f>IF($O148&gt;=EO$1,$S148+$Y148,$Y148)</f>
        <v>610.34199999999998</v>
      </c>
      <c r="EP148" s="27">
        <f>IF($O148&gt;=EP$1,$S148+$Y148,$Y148)</f>
        <v>610.34199999999998</v>
      </c>
      <c r="EQ148" s="27">
        <f>IF($O148&gt;=EQ$1,$S148+$Y148,$Y148)</f>
        <v>610.34199999999998</v>
      </c>
      <c r="ER148" s="27">
        <f>IF($O148&gt;=ER$1,$S148+$Y148,$Y148)</f>
        <v>610.34199999999998</v>
      </c>
      <c r="ES148" s="27">
        <f>IF($O148&gt;=ES$1,$S148+$Y148,$Y148)</f>
        <v>610.34199999999998</v>
      </c>
      <c r="ET148" s="27">
        <f>IF($O148&gt;=ET$1,$S148+$Y148,$Y148)</f>
        <v>610.34199999999998</v>
      </c>
      <c r="EU148" s="27">
        <f>IF($O148&gt;=EU$1,$S148+$Y148,$Y148)</f>
        <v>610.34199999999998</v>
      </c>
      <c r="EV148" s="27">
        <f>IF($O148&gt;=EV$1,$S148,0)</f>
        <v>512.04999999999995</v>
      </c>
      <c r="EW148" s="27">
        <f>IF($O148&gt;=EW$1,$S148,0)</f>
        <v>512.04999999999995</v>
      </c>
      <c r="EX148" s="27">
        <f>IF($O148&gt;=EX$1,$S148,0)</f>
        <v>512.04999999999995</v>
      </c>
      <c r="EY148" s="27">
        <f>IF($O148&gt;=EY$1,$S148,0)</f>
        <v>512.04999999999995</v>
      </c>
      <c r="EZ148" s="27">
        <f>IF($O148&gt;=EZ$1,$S148,0)</f>
        <v>512.04999999999995</v>
      </c>
      <c r="FA148" s="27">
        <f>IF($O148&gt;=FA$1,$S148,0)</f>
        <v>512.04999999999995</v>
      </c>
      <c r="FB148" s="27">
        <f>IF($O148&gt;=FB$1,$S148,0)</f>
        <v>512.04999999999995</v>
      </c>
      <c r="FC148" s="27">
        <f>IF($O148&gt;=FC$1,$S148,0)</f>
        <v>512.04999999999995</v>
      </c>
      <c r="FD148" s="27">
        <f>IF($O148&gt;=FD$1,$S148,0)</f>
        <v>512.04999999999995</v>
      </c>
      <c r="FE148" s="27">
        <f>IF($O148&gt;=FE$1,$S148,0)</f>
        <v>512.04999999999995</v>
      </c>
      <c r="FF148" s="27">
        <f>IF($O148&gt;=FF$1,$S148,0)</f>
        <v>512.04999999999995</v>
      </c>
      <c r="FG148" s="27">
        <f>IF($O148&gt;=FG$1,$S148,0)</f>
        <v>512.04999999999995</v>
      </c>
      <c r="FH148" s="27">
        <f>IF($O148&gt;=FH$1,$S148,0)</f>
        <v>512.04999999999995</v>
      </c>
      <c r="FI148" s="27">
        <f>IF($O148&gt;=FI$1,$S148,0)</f>
        <v>512.04999999999995</v>
      </c>
      <c r="FJ148" s="27">
        <f>IF($O148&gt;=FJ$1,$S148,0)</f>
        <v>512.04999999999995</v>
      </c>
      <c r="FK148" s="27">
        <f>IF($O148&gt;=FK$1,$S148,0)</f>
        <v>512.04999999999995</v>
      </c>
      <c r="FL148" s="27">
        <f>IF($O148&gt;=FL$1,$S148,0)</f>
        <v>512.04999999999995</v>
      </c>
      <c r="FM148" s="27">
        <f>IF($O148&gt;=FM$1,$S148,0)</f>
        <v>512.04999999999995</v>
      </c>
      <c r="FN148" s="27">
        <f>IF($O148&gt;=FN$1,$S148,0)</f>
        <v>512.04999999999995</v>
      </c>
      <c r="FO148" s="27">
        <f>IF($O148&gt;=FO$1,$S148,0)</f>
        <v>512.04999999999995</v>
      </c>
      <c r="FP148" s="27">
        <f>IF($O148&gt;=FP$1,$S148,0)</f>
        <v>512.04999999999995</v>
      </c>
      <c r="FQ148" s="27">
        <f>IF($O148&gt;=FQ$1,$S148,0)</f>
        <v>512.04999999999995</v>
      </c>
      <c r="FR148" s="27">
        <f>IF($O148&gt;=FR$1,$S148,0)</f>
        <v>512.04999999999995</v>
      </c>
      <c r="FS148" s="27">
        <f>IF($O148&gt;=FS$1,$S148,0)</f>
        <v>512.04999999999995</v>
      </c>
      <c r="FT148" s="27">
        <f>IF($O148&gt;=FT$1,$S148,0)</f>
        <v>512.04999999999995</v>
      </c>
      <c r="FU148" s="27">
        <f>IF($O148&gt;=FU$1,$S148,0)</f>
        <v>512.04999999999995</v>
      </c>
      <c r="FV148" s="27">
        <f>IF($O148&gt;=FV$1,$S148,0)</f>
        <v>512.04999999999995</v>
      </c>
      <c r="FW148" s="27">
        <f>IF($O148&gt;=FW$1,$S148,0)</f>
        <v>512.04999999999995</v>
      </c>
      <c r="FX148" s="27">
        <f>IF($O148&gt;=FX$1,$S148,0)</f>
        <v>512.04999999999995</v>
      </c>
      <c r="FY148" s="27">
        <f>IF($O148&gt;=FY$1,$S148,0)</f>
        <v>512.04999999999995</v>
      </c>
      <c r="FZ148" s="27">
        <f>IF($O148&gt;=FZ$1,$S148,0)</f>
        <v>512.04999999999995</v>
      </c>
      <c r="GA148" s="27">
        <f>IF($O148&gt;=GA$1,$S148,0)</f>
        <v>512.04999999999995</v>
      </c>
      <c r="GB148" s="27">
        <f>IF($O148&gt;=GB$1,$S148,0)</f>
        <v>512.04999999999995</v>
      </c>
      <c r="GC148" s="27">
        <f>IF($O148&gt;=GC$1,$S148,0)</f>
        <v>512.04999999999995</v>
      </c>
      <c r="GD148" s="27">
        <f>IF($O148&gt;=GD$1,$S148,0)</f>
        <v>512.04999999999995</v>
      </c>
      <c r="GE148" s="27">
        <f>IF($O148&gt;=GE$1,$S148,0)</f>
        <v>512.04999999999995</v>
      </c>
      <c r="GF148" s="27">
        <f>IF($O148&gt;=GF$1,$S148,0)</f>
        <v>512.04999999999995</v>
      </c>
      <c r="GG148" s="27">
        <f>IF($O148&gt;=GG$1,$S148,0)</f>
        <v>512.04999999999995</v>
      </c>
      <c r="GH148" s="27">
        <f>IF($O148&gt;=GH$1,$S148,0)</f>
        <v>512.04999999999995</v>
      </c>
      <c r="GI148" s="27">
        <f>IF($O148&gt;=GI$1,$S148,0)</f>
        <v>512.04999999999995</v>
      </c>
      <c r="GJ148" s="27">
        <f>IF($O148&gt;=GJ$1,$S148,0)</f>
        <v>512.04999999999995</v>
      </c>
      <c r="GK148" s="27">
        <f>IF($O148&gt;=GK$1,$S148,0)</f>
        <v>512.04999999999995</v>
      </c>
      <c r="GL148" s="27">
        <f>IF($O148&gt;=GL$1,$S148,0)</f>
        <v>512.04999999999995</v>
      </c>
      <c r="GM148" s="27">
        <f>IF($O148&gt;=GM$1,$S148,0)</f>
        <v>512.04999999999995</v>
      </c>
      <c r="GN148" s="27">
        <f>IF($O148&gt;=GN$1,$S148,0)</f>
        <v>512.04999999999995</v>
      </c>
      <c r="GO148" s="27">
        <f>IF($O148&gt;=GO$1,$S148,0)</f>
        <v>512.04999999999995</v>
      </c>
      <c r="GP148" s="27">
        <f>IF($O148&gt;=GP$1,$S148,0)</f>
        <v>512.04999999999995</v>
      </c>
      <c r="GQ148" s="27">
        <f>IF($O148&gt;=GQ$1,$S148,0)</f>
        <v>512.04999999999995</v>
      </c>
      <c r="GR148" s="27">
        <f>IF($O148&gt;=GR$1,$S148,0)</f>
        <v>512.04999999999995</v>
      </c>
      <c r="GS148" s="27">
        <f>IF($O148&gt;=GS$1,$S148,0)</f>
        <v>512.04999999999995</v>
      </c>
      <c r="GT148" s="27">
        <f>IF($O148&gt;=GT$1,$S148,0)</f>
        <v>512.04999999999995</v>
      </c>
      <c r="GU148" s="27">
        <f>IF($O148&gt;=GU$1,$S148,0)</f>
        <v>512.04999999999995</v>
      </c>
      <c r="GV148" s="27">
        <f>IF($O148&gt;=GV$1,$S148,0)</f>
        <v>512.04999999999995</v>
      </c>
      <c r="GW148" s="27">
        <f>IF($O148&gt;=GW$1,$S148,0)</f>
        <v>512.04999999999995</v>
      </c>
      <c r="GX148" s="27">
        <f>IF($O148&gt;=GX$1,$S148,0)</f>
        <v>0</v>
      </c>
      <c r="GY148" s="27">
        <f>IF($O148&gt;=GY$1,$S148,0)</f>
        <v>0</v>
      </c>
      <c r="GZ148" s="27">
        <f>IF($O148&gt;=GZ$1,$S148,0)</f>
        <v>0</v>
      </c>
      <c r="HA148" s="27">
        <f>IF($O148&gt;=HA$1,$S148,0)</f>
        <v>0</v>
      </c>
      <c r="HB148" s="27">
        <f>IF($O148&gt;=HB$1,$S148,0)</f>
        <v>0</v>
      </c>
      <c r="HC148" s="27">
        <f>IF($O148&gt;=HC$1,$S148,0)</f>
        <v>0</v>
      </c>
    </row>
    <row r="149" spans="1:211">
      <c r="A149" s="3">
        <v>55794</v>
      </c>
      <c r="B149" s="3" t="s">
        <v>259</v>
      </c>
      <c r="C149" s="3" t="s">
        <v>104</v>
      </c>
      <c r="D149" s="3">
        <v>66</v>
      </c>
      <c r="E149" s="4">
        <v>34243</v>
      </c>
      <c r="F149" s="5">
        <v>24.734246575342464</v>
      </c>
      <c r="G149" s="3" t="s">
        <v>99</v>
      </c>
      <c r="H149" s="4">
        <v>19299</v>
      </c>
      <c r="I149" s="9" t="s">
        <v>832</v>
      </c>
      <c r="J149" s="5">
        <v>1755.65</v>
      </c>
      <c r="K149" s="31">
        <v>310</v>
      </c>
      <c r="L149" s="32">
        <v>25</v>
      </c>
      <c r="M149" s="33">
        <f>VLOOKUP(L149,FIND,3,TRUE)</f>
        <v>1.5</v>
      </c>
      <c r="N149" s="32">
        <f>IF(L149&gt;30,180,VLOOKUP(L149,TEMPO,2,FALSE))</f>
        <v>150</v>
      </c>
      <c r="O149" s="32">
        <f>IF(R149&gt;0,4,N149)</f>
        <v>150</v>
      </c>
      <c r="P149" s="96">
        <f>J149*M149*L149</f>
        <v>65836.875000000015</v>
      </c>
      <c r="Q149" s="96">
        <f>10934.45*2</f>
        <v>21868.9</v>
      </c>
      <c r="R149" s="96">
        <f>IF(P149&lt;=Q149,P149/4,0)</f>
        <v>0</v>
      </c>
      <c r="S149" s="5">
        <f>IF(P149&gt;=Q149,P149/N149,0)</f>
        <v>438.91250000000008</v>
      </c>
      <c r="T149" s="3"/>
      <c r="U149" s="3">
        <f>IF(T149="",1,0)</f>
        <v>1</v>
      </c>
      <c r="V149" s="3">
        <v>328</v>
      </c>
      <c r="W149" s="5">
        <v>0</v>
      </c>
      <c r="X149" s="5">
        <v>402.65</v>
      </c>
      <c r="Y149" s="5">
        <f>X149*W149</f>
        <v>0</v>
      </c>
      <c r="Z149" s="5">
        <v>400</v>
      </c>
      <c r="AA149" s="5">
        <f>S149+Y149+Z149</f>
        <v>838.91250000000014</v>
      </c>
      <c r="AB149" s="39">
        <f>(J149/12+J149/12*1.3333333333+450/12+J149/30*6/12+J149)*1.3+Y149+Z149+153.9</f>
        <v>3366.8233888825494</v>
      </c>
      <c r="AC149" s="39" t="s">
        <v>104</v>
      </c>
      <c r="AD149" s="39">
        <f>J149*1.3+400+153.9</f>
        <v>2836.2450000000003</v>
      </c>
      <c r="AE149" s="39">
        <f>SUMIFS('CUSTO MENSAL FUNC NOVO'!H:H,'CUSTO MENSAL FUNC NOVO'!A:A,'VALORES MENSAIS'!AC149)</f>
        <v>2035.3799999999999</v>
      </c>
      <c r="AF149" s="27">
        <f>IF($R149&gt;0,$R149,$S149)+$Y149+$Z149</f>
        <v>838.91250000000014</v>
      </c>
      <c r="AG149" s="27">
        <f>IF($R149&gt;0,$R149,$S149)+$Y149+$Z149</f>
        <v>838.91250000000014</v>
      </c>
      <c r="AH149" s="27">
        <f>IF($R149&gt;0,$R149,$S149)+$Y149+$Z149</f>
        <v>838.91250000000014</v>
      </c>
      <c r="AI149" s="27">
        <f>IF($R149&gt;0,$R149,$S149)+$Y149+$Z149</f>
        <v>838.91250000000014</v>
      </c>
      <c r="AJ149" s="27">
        <f>IF($O149&gt;=AJ$1,$S149+$Y149+$Z149,$Y149+$Z149)</f>
        <v>838.91250000000014</v>
      </c>
      <c r="AK149" s="27">
        <f>IF($O149&gt;=AK$1,$S149+$Y149+$Z149,$Y149+$Z149)</f>
        <v>838.91250000000014</v>
      </c>
      <c r="AL149" s="27">
        <f>IF($O149&gt;=AL$1,$S149+$Y149+$Z149,$Y149+$Z149)</f>
        <v>838.91250000000014</v>
      </c>
      <c r="AM149" s="27">
        <f>IF($O149&gt;=AM$1,$S149+$Y149+$Z149,$Y149+$Z149)</f>
        <v>838.91250000000014</v>
      </c>
      <c r="AN149" s="27">
        <f>IF($O149&gt;=AN$1,$S149+$Y149+$Z149,$Y149+$Z149)</f>
        <v>838.91250000000014</v>
      </c>
      <c r="AO149" s="27">
        <f>IF($O149&gt;=AO$1,$S149+$Y149+$Z149,$Y149+$Z149)</f>
        <v>838.91250000000014</v>
      </c>
      <c r="AP149" s="27">
        <f>IF($O149&gt;=AP$1,$S149+$Y149+$Z149,$Y149+$Z149)</f>
        <v>838.91250000000014</v>
      </c>
      <c r="AQ149" s="27">
        <f>IF($O149&gt;=AQ$1,$S149+$Y149+$Z149,$Y149+$Z149)</f>
        <v>838.91250000000014</v>
      </c>
      <c r="AR149" s="27">
        <f>IF($O149&gt;=AR$1,$S149+$Y149+$Z149,$Y149+$Z149)</f>
        <v>838.91250000000014</v>
      </c>
      <c r="AS149" s="27">
        <f>IF($O149&gt;=AS$1,$S149+$Y149+$Z149,$Y149+$Z149)</f>
        <v>838.91250000000014</v>
      </c>
      <c r="AT149" s="27">
        <f>IF($O149&gt;=AT$1,$S149+$Y149+$Z149,$Y149+$Z149)</f>
        <v>838.91250000000014</v>
      </c>
      <c r="AU149" s="27">
        <f>IF($O149&gt;=AU$1,$S149+$Y149+$Z149,$Y149+$Z149)</f>
        <v>838.91250000000014</v>
      </c>
      <c r="AV149" s="27">
        <f>IF($O149&gt;=AV$1,$S149+$Y149+$Z149,$Y149+$Z149)</f>
        <v>838.91250000000014</v>
      </c>
      <c r="AW149" s="27">
        <f>IF($O149&gt;=AW$1,$S149+$Y149+$Z149,$Y149+$Z149)</f>
        <v>838.91250000000014</v>
      </c>
      <c r="AX149" s="27">
        <f>IF($O149&gt;=AX$1,$S149+$Y149+$Z149,$Y149+$Z149)</f>
        <v>838.91250000000014</v>
      </c>
      <c r="AY149" s="27">
        <f>IF($O149&gt;=AY$1,$S149+$Y149+$Z149,$Y149+$Z149)</f>
        <v>838.91250000000014</v>
      </c>
      <c r="AZ149" s="27">
        <f>IF($O149&gt;=AZ$1,$S149+$Y149+$Z149,$Y149+$Z149)</f>
        <v>838.91250000000014</v>
      </c>
      <c r="BA149" s="27">
        <f>IF($O149&gt;=BA$1,$S149+$Y149+$Z149,$Y149+$Z149)</f>
        <v>838.91250000000014</v>
      </c>
      <c r="BB149" s="27">
        <f>IF($O149&gt;=BB$1,$S149+$Y149+$Z149,$Y149+$Z149)</f>
        <v>838.91250000000014</v>
      </c>
      <c r="BC149" s="27">
        <f>IF($O149&gt;=BC$1,$S149+$Y149+$Z149,$Y149+$Z149)</f>
        <v>838.91250000000014</v>
      </c>
      <c r="BD149" s="27">
        <f>IF($O149&gt;=BD$1,$S149+$Y149+$Z149,$Y149+$Z149)</f>
        <v>838.91250000000014</v>
      </c>
      <c r="BE149" s="27">
        <f>IF($O149&gt;=BE$1,$S149+$Y149+$Z149,$Y149+$Z149)</f>
        <v>838.91250000000014</v>
      </c>
      <c r="BF149" s="27">
        <f>IF($O149&gt;=BF$1,$S149+$Y149+$Z149,$Y149+$Z149)</f>
        <v>838.91250000000014</v>
      </c>
      <c r="BG149" s="27">
        <f>IF($O149&gt;=BG$1,$S149+$Y149+$Z149,$Y149+$Z149)</f>
        <v>838.91250000000014</v>
      </c>
      <c r="BH149" s="27">
        <f>IF($O149&gt;=BH$1,$S149+$Y149+$Z149,$Y149+$Z149)</f>
        <v>838.91250000000014</v>
      </c>
      <c r="BI149" s="27">
        <f>IF($O149&gt;=BI$1,$S149+$Y149+$Z149,$Y149+$Z149)</f>
        <v>838.91250000000014</v>
      </c>
      <c r="BJ149" s="27">
        <f>IF($O149&gt;=BJ$1,$S149+$Y149+$Z149,$Y149+$Z149)</f>
        <v>838.91250000000014</v>
      </c>
      <c r="BK149" s="27">
        <f>IF($O149&gt;=BK$1,$S149+$Y149+$Z149,$Y149+$Z149)</f>
        <v>838.91250000000014</v>
      </c>
      <c r="BL149" s="27">
        <f>IF($O149&gt;=BL$1,$S149+$Y149+$Z149,$Y149+$Z149)</f>
        <v>838.91250000000014</v>
      </c>
      <c r="BM149" s="27">
        <f>IF($O149&gt;=BM$1,$S149+$Y149+$Z149,$Y149+$Z149)</f>
        <v>838.91250000000014</v>
      </c>
      <c r="BN149" s="27">
        <f>IF($O149&gt;=BN$1,$S149+$Y149+$Z149,$Y149+$Z149)</f>
        <v>838.91250000000014</v>
      </c>
      <c r="BO149" s="27">
        <f>IF($O149&gt;=BO$1,$S149+$Y149+$Z149,$Y149+$Z149)</f>
        <v>838.91250000000014</v>
      </c>
      <c r="BP149" s="27">
        <f>IF($O149&gt;=BP$1,$S149+$Y149+$Z149,$Y149+$Z149)</f>
        <v>838.91250000000014</v>
      </c>
      <c r="BQ149" s="27">
        <f>IF($O149&gt;=BQ$1,$S149+$Y149+$Z149,$Y149+$Z149)</f>
        <v>838.91250000000014</v>
      </c>
      <c r="BR149" s="27">
        <f>IF($O149&gt;=BR$1,$S149+$Y149+$Z149,$Y149+$Z149)</f>
        <v>838.91250000000014</v>
      </c>
      <c r="BS149" s="27">
        <f>IF($O149&gt;=BS$1,$S149+$Y149+$Z149,$Y149+$Z149)</f>
        <v>838.91250000000014</v>
      </c>
      <c r="BT149" s="27">
        <f>IF($O149&gt;=BT$1,$S149+$Y149+$Z149,$Y149+$Z149)</f>
        <v>838.91250000000014</v>
      </c>
      <c r="BU149" s="27">
        <f>IF($O149&gt;=BU$1,$S149+$Y149+$Z149,$Y149+$Z149)</f>
        <v>838.91250000000014</v>
      </c>
      <c r="BV149" s="27">
        <f>IF($O149&gt;=BV$1,$S149+$Y149+$Z149,$Y149+$Z149)</f>
        <v>838.91250000000014</v>
      </c>
      <c r="BW149" s="27">
        <f>IF($O149&gt;=BW$1,$S149+$Y149+$Z149,$Y149+$Z149)</f>
        <v>838.91250000000014</v>
      </c>
      <c r="BX149" s="27">
        <f>IF($O149&gt;=BX$1,$S149+$Y149+$Z149,$Y149+$Z149)</f>
        <v>838.91250000000014</v>
      </c>
      <c r="BY149" s="27">
        <f>IF($O149&gt;=BY$1,$S149+$Y149+$Z149,$Y149+$Z149)</f>
        <v>838.91250000000014</v>
      </c>
      <c r="BZ149" s="27">
        <f>IF($O149&gt;=BZ$1,$S149+$Y149+$Z149,$Y149+$Z149)</f>
        <v>838.91250000000014</v>
      </c>
      <c r="CA149" s="27">
        <f>IF($O149&gt;=CA$1,$S149+$Y149+$Z149,$Y149+$Z149)</f>
        <v>838.91250000000014</v>
      </c>
      <c r="CB149" s="27">
        <f>IF($O149&gt;=CB$1,$S149+$Y149+$Z149,$Y149+$Z149)</f>
        <v>838.91250000000014</v>
      </c>
      <c r="CC149" s="27">
        <f>IF($O149&gt;=CC$1,$S149+$Y149+$Z149,$Y149+$Z149)</f>
        <v>838.91250000000014</v>
      </c>
      <c r="CD149" s="27">
        <f>IF($O149&gt;=CD$1,$S149+$Y149+$Z149,$Y149+$Z149)</f>
        <v>838.91250000000014</v>
      </c>
      <c r="CE149" s="27">
        <f>IF($O149&gt;=CE$1,$S149+$Y149+$Z149,$Y149+$Z149)</f>
        <v>838.91250000000014</v>
      </c>
      <c r="CF149" s="27">
        <f>IF($O149&gt;=CF$1,$S149+$Y149+$Z149,$Y149+$Z149)</f>
        <v>838.91250000000014</v>
      </c>
      <c r="CG149" s="27">
        <f>IF($O149&gt;=CG$1,$S149+$Y149+$Z149,$Y149+$Z149)</f>
        <v>838.91250000000014</v>
      </c>
      <c r="CH149" s="27">
        <f>IF($O149&gt;=CH$1,$S149+$Y149+$Z149,$Y149+$Z149)</f>
        <v>838.91250000000014</v>
      </c>
      <c r="CI149" s="27">
        <f>IF($O149&gt;=CI$1,$S149+$Y149+$Z149,$Y149+$Z149)</f>
        <v>838.91250000000014</v>
      </c>
      <c r="CJ149" s="27">
        <f>IF($O149&gt;=CJ$1,$S149+$Y149+$Z149,$Y149+$Z149)</f>
        <v>838.91250000000014</v>
      </c>
      <c r="CK149" s="27">
        <f>IF($O149&gt;=CK$1,$S149+$Y149+$Z149,$Y149+$Z149)</f>
        <v>838.91250000000014</v>
      </c>
      <c r="CL149" s="27">
        <f>IF($O149&gt;=CL$1,$S149+$Y149+$Z149,$Y149+$Z149)</f>
        <v>838.91250000000014</v>
      </c>
      <c r="CM149" s="27">
        <f>IF($O149&gt;=CM$1,$S149+$Y149+$Z149,$Y149+$Z149)</f>
        <v>838.91250000000014</v>
      </c>
      <c r="CN149" s="27">
        <f>IF($O149&gt;=CN$1,$S149+$Y149,$Y149)</f>
        <v>438.91250000000008</v>
      </c>
      <c r="CO149" s="27">
        <f>IF($O149&gt;=CO$1,$S149+$Y149,$Y149)</f>
        <v>438.91250000000008</v>
      </c>
      <c r="CP149" s="27">
        <f>IF($O149&gt;=CP$1,$S149+$Y149,$Y149)</f>
        <v>438.91250000000008</v>
      </c>
      <c r="CQ149" s="27">
        <f>IF($O149&gt;=CQ$1,$S149+$Y149,$Y149)</f>
        <v>438.91250000000008</v>
      </c>
      <c r="CR149" s="27">
        <f>IF($O149&gt;=CR$1,$S149+$Y149,$Y149)</f>
        <v>438.91250000000008</v>
      </c>
      <c r="CS149" s="27">
        <f>IF($O149&gt;=CS$1,$S149+$Y149,$Y149)</f>
        <v>438.91250000000008</v>
      </c>
      <c r="CT149" s="27">
        <f>IF($O149&gt;=CT$1,$S149+$Y149,$Y149)</f>
        <v>438.91250000000008</v>
      </c>
      <c r="CU149" s="27">
        <f>IF($O149&gt;=CU$1,$S149+$Y149,$Y149)</f>
        <v>438.91250000000008</v>
      </c>
      <c r="CV149" s="27">
        <f>IF($O149&gt;=CV$1,$S149+$Y149,$Y149)</f>
        <v>438.91250000000008</v>
      </c>
      <c r="CW149" s="27">
        <f>IF($O149&gt;=CW$1,$S149+$Y149,$Y149)</f>
        <v>438.91250000000008</v>
      </c>
      <c r="CX149" s="27">
        <f>IF($O149&gt;=CX$1,$S149+$Y149,$Y149)</f>
        <v>438.91250000000008</v>
      </c>
      <c r="CY149" s="27">
        <f>IF($O149&gt;=CY$1,$S149+$Y149,$Y149)</f>
        <v>438.91250000000008</v>
      </c>
      <c r="CZ149" s="27">
        <f>IF($O149&gt;=CZ$1,$S149+$Y149,$Y149)</f>
        <v>438.91250000000008</v>
      </c>
      <c r="DA149" s="27">
        <f>IF($O149&gt;=DA$1,$S149+$Y149,$Y149)</f>
        <v>438.91250000000008</v>
      </c>
      <c r="DB149" s="27">
        <f>IF($O149&gt;=DB$1,$S149+$Y149,$Y149)</f>
        <v>438.91250000000008</v>
      </c>
      <c r="DC149" s="27">
        <f>IF($O149&gt;=DC$1,$S149+$Y149,$Y149)</f>
        <v>438.91250000000008</v>
      </c>
      <c r="DD149" s="27">
        <f>IF($O149&gt;=DD$1,$S149+$Y149,$Y149)</f>
        <v>438.91250000000008</v>
      </c>
      <c r="DE149" s="27">
        <f>IF($O149&gt;=DE$1,$S149+$Y149,$Y149)</f>
        <v>438.91250000000008</v>
      </c>
      <c r="DF149" s="27">
        <f>IF($O149&gt;=DF$1,$S149+$Y149,$Y149)</f>
        <v>438.91250000000008</v>
      </c>
      <c r="DG149" s="27">
        <f>IF($O149&gt;=DG$1,$S149+$Y149,$Y149)</f>
        <v>438.91250000000008</v>
      </c>
      <c r="DH149" s="27">
        <f>IF($O149&gt;=DH$1,$S149+$Y149,$Y149)</f>
        <v>438.91250000000008</v>
      </c>
      <c r="DI149" s="27">
        <f>IF($O149&gt;=DI$1,$S149+$Y149,$Y149)</f>
        <v>438.91250000000008</v>
      </c>
      <c r="DJ149" s="27">
        <f>IF($O149&gt;=DJ$1,$S149+$Y149,$Y149)</f>
        <v>438.91250000000008</v>
      </c>
      <c r="DK149" s="27">
        <f>IF($O149&gt;=DK$1,$S149+$Y149,$Y149)</f>
        <v>438.91250000000008</v>
      </c>
      <c r="DL149" s="27">
        <f>IF($O149&gt;=DL$1,$S149+$Y149,$Y149)</f>
        <v>438.91250000000008</v>
      </c>
      <c r="DM149" s="27">
        <f>IF($O149&gt;=DM$1,$S149+$Y149,$Y149)</f>
        <v>438.91250000000008</v>
      </c>
      <c r="DN149" s="27">
        <f>IF($O149&gt;=DN$1,$S149+$Y149,$Y149)</f>
        <v>438.91250000000008</v>
      </c>
      <c r="DO149" s="27">
        <f>IF($O149&gt;=DO$1,$S149+$Y149,$Y149)</f>
        <v>438.91250000000008</v>
      </c>
      <c r="DP149" s="27">
        <f>IF($O149&gt;=DP$1,$S149+$Y149,$Y149)</f>
        <v>438.91250000000008</v>
      </c>
      <c r="DQ149" s="27">
        <f>IF($O149&gt;=DQ$1,$S149+$Y149,$Y149)</f>
        <v>438.91250000000008</v>
      </c>
      <c r="DR149" s="27">
        <f>IF($O149&gt;=DR$1,$S149+$Y149,$Y149)</f>
        <v>438.91250000000008</v>
      </c>
      <c r="DS149" s="27">
        <f>IF($O149&gt;=DS$1,$S149+$Y149,$Y149)</f>
        <v>438.91250000000008</v>
      </c>
      <c r="DT149" s="27">
        <f>IF($O149&gt;=DT$1,$S149+$Y149,$Y149)</f>
        <v>438.91250000000008</v>
      </c>
      <c r="DU149" s="27">
        <f>IF($O149&gt;=DU$1,$S149+$Y149,$Y149)</f>
        <v>438.91250000000008</v>
      </c>
      <c r="DV149" s="27">
        <f>IF($O149&gt;=DV$1,$S149+$Y149,$Y149)</f>
        <v>438.91250000000008</v>
      </c>
      <c r="DW149" s="27">
        <f>IF($O149&gt;=DW$1,$S149+$Y149,$Y149)</f>
        <v>438.91250000000008</v>
      </c>
      <c r="DX149" s="27">
        <f>IF($O149&gt;=DX$1,$S149+$Y149,$Y149)</f>
        <v>438.91250000000008</v>
      </c>
      <c r="DY149" s="27">
        <f>IF($O149&gt;=DY$1,$S149+$Y149,$Y149)</f>
        <v>438.91250000000008</v>
      </c>
      <c r="DZ149" s="27">
        <f>IF($O149&gt;=DZ$1,$S149+$Y149,$Y149)</f>
        <v>438.91250000000008</v>
      </c>
      <c r="EA149" s="27">
        <f>IF($O149&gt;=EA$1,$S149+$Y149,$Y149)</f>
        <v>438.91250000000008</v>
      </c>
      <c r="EB149" s="27">
        <f>IF($O149&gt;=EB$1,$S149+$Y149,$Y149)</f>
        <v>438.91250000000008</v>
      </c>
      <c r="EC149" s="27">
        <f>IF($O149&gt;=EC$1,$S149+$Y149,$Y149)</f>
        <v>438.91250000000008</v>
      </c>
      <c r="ED149" s="27">
        <f>IF($O149&gt;=ED$1,$S149+$Y149,$Y149)</f>
        <v>438.91250000000008</v>
      </c>
      <c r="EE149" s="27">
        <f>IF($O149&gt;=EE$1,$S149+$Y149,$Y149)</f>
        <v>438.91250000000008</v>
      </c>
      <c r="EF149" s="27">
        <f>IF($O149&gt;=EF$1,$S149+$Y149,$Y149)</f>
        <v>438.91250000000008</v>
      </c>
      <c r="EG149" s="27">
        <f>IF($O149&gt;=EG$1,$S149+$Y149,$Y149)</f>
        <v>438.91250000000008</v>
      </c>
      <c r="EH149" s="27">
        <f>IF($O149&gt;=EH$1,$S149+$Y149,$Y149)</f>
        <v>438.91250000000008</v>
      </c>
      <c r="EI149" s="27">
        <f>IF($O149&gt;=EI$1,$S149+$Y149,$Y149)</f>
        <v>438.91250000000008</v>
      </c>
      <c r="EJ149" s="27">
        <f>IF($O149&gt;=EJ$1,$S149+$Y149,$Y149)</f>
        <v>438.91250000000008</v>
      </c>
      <c r="EK149" s="27">
        <f>IF($O149&gt;=EK$1,$S149+$Y149,$Y149)</f>
        <v>438.91250000000008</v>
      </c>
      <c r="EL149" s="27">
        <f>IF($O149&gt;=EL$1,$S149+$Y149,$Y149)</f>
        <v>438.91250000000008</v>
      </c>
      <c r="EM149" s="27">
        <f>IF($O149&gt;=EM$1,$S149+$Y149,$Y149)</f>
        <v>438.91250000000008</v>
      </c>
      <c r="EN149" s="27">
        <f>IF($O149&gt;=EN$1,$S149+$Y149,$Y149)</f>
        <v>438.91250000000008</v>
      </c>
      <c r="EO149" s="27">
        <f>IF($O149&gt;=EO$1,$S149+$Y149,$Y149)</f>
        <v>438.91250000000008</v>
      </c>
      <c r="EP149" s="27">
        <f>IF($O149&gt;=EP$1,$S149+$Y149,$Y149)</f>
        <v>438.91250000000008</v>
      </c>
      <c r="EQ149" s="27">
        <f>IF($O149&gt;=EQ$1,$S149+$Y149,$Y149)</f>
        <v>438.91250000000008</v>
      </c>
      <c r="ER149" s="27">
        <f>IF($O149&gt;=ER$1,$S149+$Y149,$Y149)</f>
        <v>438.91250000000008</v>
      </c>
      <c r="ES149" s="27">
        <f>IF($O149&gt;=ES$1,$S149+$Y149,$Y149)</f>
        <v>438.91250000000008</v>
      </c>
      <c r="ET149" s="27">
        <f>IF($O149&gt;=ET$1,$S149+$Y149,$Y149)</f>
        <v>438.91250000000008</v>
      </c>
      <c r="EU149" s="27">
        <f>IF($O149&gt;=EU$1,$S149+$Y149,$Y149)</f>
        <v>438.91250000000008</v>
      </c>
      <c r="EV149" s="27">
        <f>IF($O149&gt;=EV$1,$S149,0)</f>
        <v>438.91250000000008</v>
      </c>
      <c r="EW149" s="27">
        <f>IF($O149&gt;=EW$1,$S149,0)</f>
        <v>438.91250000000008</v>
      </c>
      <c r="EX149" s="27">
        <f>IF($O149&gt;=EX$1,$S149,0)</f>
        <v>438.91250000000008</v>
      </c>
      <c r="EY149" s="27">
        <f>IF($O149&gt;=EY$1,$S149,0)</f>
        <v>438.91250000000008</v>
      </c>
      <c r="EZ149" s="27">
        <f>IF($O149&gt;=EZ$1,$S149,0)</f>
        <v>438.91250000000008</v>
      </c>
      <c r="FA149" s="27">
        <f>IF($O149&gt;=FA$1,$S149,0)</f>
        <v>438.91250000000008</v>
      </c>
      <c r="FB149" s="27">
        <f>IF($O149&gt;=FB$1,$S149,0)</f>
        <v>438.91250000000008</v>
      </c>
      <c r="FC149" s="27">
        <f>IF($O149&gt;=FC$1,$S149,0)</f>
        <v>438.91250000000008</v>
      </c>
      <c r="FD149" s="27">
        <f>IF($O149&gt;=FD$1,$S149,0)</f>
        <v>438.91250000000008</v>
      </c>
      <c r="FE149" s="27">
        <f>IF($O149&gt;=FE$1,$S149,0)</f>
        <v>438.91250000000008</v>
      </c>
      <c r="FF149" s="27">
        <f>IF($O149&gt;=FF$1,$S149,0)</f>
        <v>438.91250000000008</v>
      </c>
      <c r="FG149" s="27">
        <f>IF($O149&gt;=FG$1,$S149,0)</f>
        <v>438.91250000000008</v>
      </c>
      <c r="FH149" s="27">
        <f>IF($O149&gt;=FH$1,$S149,0)</f>
        <v>438.91250000000008</v>
      </c>
      <c r="FI149" s="27">
        <f>IF($O149&gt;=FI$1,$S149,0)</f>
        <v>438.91250000000008</v>
      </c>
      <c r="FJ149" s="27">
        <f>IF($O149&gt;=FJ$1,$S149,0)</f>
        <v>438.91250000000008</v>
      </c>
      <c r="FK149" s="27">
        <f>IF($O149&gt;=FK$1,$S149,0)</f>
        <v>438.91250000000008</v>
      </c>
      <c r="FL149" s="27">
        <f>IF($O149&gt;=FL$1,$S149,0)</f>
        <v>438.91250000000008</v>
      </c>
      <c r="FM149" s="27">
        <f>IF($O149&gt;=FM$1,$S149,0)</f>
        <v>438.91250000000008</v>
      </c>
      <c r="FN149" s="27">
        <f>IF($O149&gt;=FN$1,$S149,0)</f>
        <v>438.91250000000008</v>
      </c>
      <c r="FO149" s="27">
        <f>IF($O149&gt;=FO$1,$S149,0)</f>
        <v>438.91250000000008</v>
      </c>
      <c r="FP149" s="27">
        <f>IF($O149&gt;=FP$1,$S149,0)</f>
        <v>438.91250000000008</v>
      </c>
      <c r="FQ149" s="27">
        <f>IF($O149&gt;=FQ$1,$S149,0)</f>
        <v>438.91250000000008</v>
      </c>
      <c r="FR149" s="27">
        <f>IF($O149&gt;=FR$1,$S149,0)</f>
        <v>438.91250000000008</v>
      </c>
      <c r="FS149" s="27">
        <f>IF($O149&gt;=FS$1,$S149,0)</f>
        <v>438.91250000000008</v>
      </c>
      <c r="FT149" s="27">
        <f>IF($O149&gt;=FT$1,$S149,0)</f>
        <v>438.91250000000008</v>
      </c>
      <c r="FU149" s="27">
        <f>IF($O149&gt;=FU$1,$S149,0)</f>
        <v>438.91250000000008</v>
      </c>
      <c r="FV149" s="27">
        <f>IF($O149&gt;=FV$1,$S149,0)</f>
        <v>438.91250000000008</v>
      </c>
      <c r="FW149" s="27">
        <f>IF($O149&gt;=FW$1,$S149,0)</f>
        <v>438.91250000000008</v>
      </c>
      <c r="FX149" s="27">
        <f>IF($O149&gt;=FX$1,$S149,0)</f>
        <v>438.91250000000008</v>
      </c>
      <c r="FY149" s="27">
        <f>IF($O149&gt;=FY$1,$S149,0)</f>
        <v>438.91250000000008</v>
      </c>
      <c r="FZ149" s="27">
        <f>IF($O149&gt;=FZ$1,$S149,0)</f>
        <v>0</v>
      </c>
      <c r="GA149" s="27">
        <f>IF($O149&gt;=GA$1,$S149,0)</f>
        <v>0</v>
      </c>
      <c r="GB149" s="27">
        <f>IF($O149&gt;=GB$1,$S149,0)</f>
        <v>0</v>
      </c>
      <c r="GC149" s="27">
        <f>IF($O149&gt;=GC$1,$S149,0)</f>
        <v>0</v>
      </c>
      <c r="GD149" s="27">
        <f>IF($O149&gt;=GD$1,$S149,0)</f>
        <v>0</v>
      </c>
      <c r="GE149" s="27">
        <f>IF($O149&gt;=GE$1,$S149,0)</f>
        <v>0</v>
      </c>
      <c r="GF149" s="27">
        <f>IF($O149&gt;=GF$1,$S149,0)</f>
        <v>0</v>
      </c>
      <c r="GG149" s="27">
        <f>IF($O149&gt;=GG$1,$S149,0)</f>
        <v>0</v>
      </c>
      <c r="GH149" s="27">
        <f>IF($O149&gt;=GH$1,$S149,0)</f>
        <v>0</v>
      </c>
      <c r="GI149" s="27">
        <f>IF($O149&gt;=GI$1,$S149,0)</f>
        <v>0</v>
      </c>
      <c r="GJ149" s="27">
        <f>IF($O149&gt;=GJ$1,$S149,0)</f>
        <v>0</v>
      </c>
      <c r="GK149" s="27">
        <f>IF($O149&gt;=GK$1,$S149,0)</f>
        <v>0</v>
      </c>
      <c r="GL149" s="27">
        <f>IF($O149&gt;=GL$1,$S149,0)</f>
        <v>0</v>
      </c>
      <c r="GM149" s="27">
        <f>IF($O149&gt;=GM$1,$S149,0)</f>
        <v>0</v>
      </c>
      <c r="GN149" s="27">
        <f>IF($O149&gt;=GN$1,$S149,0)</f>
        <v>0</v>
      </c>
      <c r="GO149" s="27">
        <f>IF($O149&gt;=GO$1,$S149,0)</f>
        <v>0</v>
      </c>
      <c r="GP149" s="27">
        <f>IF($O149&gt;=GP$1,$S149,0)</f>
        <v>0</v>
      </c>
      <c r="GQ149" s="27">
        <f>IF($O149&gt;=GQ$1,$S149,0)</f>
        <v>0</v>
      </c>
      <c r="GR149" s="27">
        <f>IF($O149&gt;=GR$1,$S149,0)</f>
        <v>0</v>
      </c>
      <c r="GS149" s="27">
        <f>IF($O149&gt;=GS$1,$S149,0)</f>
        <v>0</v>
      </c>
      <c r="GT149" s="27">
        <f>IF($O149&gt;=GT$1,$S149,0)</f>
        <v>0</v>
      </c>
      <c r="GU149" s="27">
        <f>IF($O149&gt;=GU$1,$S149,0)</f>
        <v>0</v>
      </c>
      <c r="GV149" s="27">
        <f>IF($O149&gt;=GV$1,$S149,0)</f>
        <v>0</v>
      </c>
      <c r="GW149" s="27">
        <f>IF($O149&gt;=GW$1,$S149,0)</f>
        <v>0</v>
      </c>
      <c r="GX149" s="27">
        <f>IF($O149&gt;=GX$1,$S149,0)</f>
        <v>0</v>
      </c>
      <c r="GY149" s="27">
        <f>IF($O149&gt;=GY$1,$S149,0)</f>
        <v>0</v>
      </c>
      <c r="GZ149" s="27">
        <f>IF($O149&gt;=GZ$1,$S149,0)</f>
        <v>0</v>
      </c>
      <c r="HA149" s="27">
        <f>IF($O149&gt;=HA$1,$S149,0)</f>
        <v>0</v>
      </c>
      <c r="HB149" s="27">
        <f>IF($O149&gt;=HB$1,$S149,0)</f>
        <v>0</v>
      </c>
      <c r="HC149" s="27">
        <f>IF($O149&gt;=HC$1,$S149,0)</f>
        <v>0</v>
      </c>
    </row>
    <row r="150" spans="1:211">
      <c r="A150" s="3">
        <v>6084</v>
      </c>
      <c r="B150" s="3" t="s">
        <v>412</v>
      </c>
      <c r="C150" s="3" t="s">
        <v>104</v>
      </c>
      <c r="D150" s="3">
        <v>69</v>
      </c>
      <c r="E150" s="4">
        <v>30641</v>
      </c>
      <c r="F150" s="5">
        <v>34.602739726027394</v>
      </c>
      <c r="G150" s="3" t="s">
        <v>99</v>
      </c>
      <c r="H150" s="4">
        <v>18124</v>
      </c>
      <c r="I150" s="9" t="s">
        <v>832</v>
      </c>
      <c r="J150" s="5">
        <v>1773.62</v>
      </c>
      <c r="K150" s="31">
        <v>310</v>
      </c>
      <c r="L150" s="32">
        <v>35</v>
      </c>
      <c r="M150" s="33">
        <f>VLOOKUP(L150,FIND,3,TRUE)</f>
        <v>1.5</v>
      </c>
      <c r="N150" s="32">
        <f>IF(L150&gt;30,180,VLOOKUP(L150,TEMPO,2,FALSE))</f>
        <v>180</v>
      </c>
      <c r="O150" s="32">
        <f>IF(R150&gt;0,4,N150)</f>
        <v>180</v>
      </c>
      <c r="P150" s="96">
        <f>J150*M150*L150</f>
        <v>93115.049999999988</v>
      </c>
      <c r="Q150" s="96">
        <f>10934.45*2</f>
        <v>21868.9</v>
      </c>
      <c r="R150" s="96">
        <f>IF(P150&lt;=Q150,P150/4,0)</f>
        <v>0</v>
      </c>
      <c r="S150" s="5">
        <f>IF(P150&gt;=Q150,P150/N150,0)</f>
        <v>517.30583333333323</v>
      </c>
      <c r="T150" s="3"/>
      <c r="U150" s="3">
        <f>IF(T150="",1,0)</f>
        <v>1</v>
      </c>
      <c r="V150" s="3">
        <v>329</v>
      </c>
      <c r="W150" s="5">
        <v>0</v>
      </c>
      <c r="X150" s="5">
        <v>402.65</v>
      </c>
      <c r="Y150" s="5">
        <f>X150*W150</f>
        <v>0</v>
      </c>
      <c r="Z150" s="5">
        <v>400</v>
      </c>
      <c r="AA150" s="5">
        <f>S150+Y150+Z150</f>
        <v>917.30583333333323</v>
      </c>
      <c r="AB150" s="39">
        <f>(J150/12+J150/12*1.3333333333+450/12+J150/30*6/12+J150)*1.3+Y150+Z150+153.9</f>
        <v>3395.1161555491512</v>
      </c>
      <c r="AC150" s="39" t="s">
        <v>104</v>
      </c>
      <c r="AD150" s="39">
        <f>J150*1.3+400+153.9</f>
        <v>2859.6060000000002</v>
      </c>
      <c r="AE150" s="39">
        <f>SUMIFS('CUSTO MENSAL FUNC NOVO'!H:H,'CUSTO MENSAL FUNC NOVO'!A:A,'VALORES MENSAIS'!AC150)</f>
        <v>2035.3799999999999</v>
      </c>
      <c r="AF150" s="27">
        <f>IF($R150&gt;0,$R150,$S150)+$Y150+$Z150</f>
        <v>917.30583333333323</v>
      </c>
      <c r="AG150" s="27">
        <f>IF($R150&gt;0,$R150,$S150)+$Y150+$Z150</f>
        <v>917.30583333333323</v>
      </c>
      <c r="AH150" s="27">
        <f>IF($R150&gt;0,$R150,$S150)+$Y150+$Z150</f>
        <v>917.30583333333323</v>
      </c>
      <c r="AI150" s="27">
        <f>IF($R150&gt;0,$R150,$S150)+$Y150+$Z150</f>
        <v>917.30583333333323</v>
      </c>
      <c r="AJ150" s="27">
        <f>IF($O150&gt;=AJ$1,$S150+$Y150+$Z150,$Y150+$Z150)</f>
        <v>917.30583333333323</v>
      </c>
      <c r="AK150" s="27">
        <f>IF($O150&gt;=AK$1,$S150+$Y150+$Z150,$Y150+$Z150)</f>
        <v>917.30583333333323</v>
      </c>
      <c r="AL150" s="27">
        <f>IF($O150&gt;=AL$1,$S150+$Y150+$Z150,$Y150+$Z150)</f>
        <v>917.30583333333323</v>
      </c>
      <c r="AM150" s="27">
        <f>IF($O150&gt;=AM$1,$S150+$Y150+$Z150,$Y150+$Z150)</f>
        <v>917.30583333333323</v>
      </c>
      <c r="AN150" s="27">
        <f>IF($O150&gt;=AN$1,$S150+$Y150+$Z150,$Y150+$Z150)</f>
        <v>917.30583333333323</v>
      </c>
      <c r="AO150" s="27">
        <f>IF($O150&gt;=AO$1,$S150+$Y150+$Z150,$Y150+$Z150)</f>
        <v>917.30583333333323</v>
      </c>
      <c r="AP150" s="27">
        <f>IF($O150&gt;=AP$1,$S150+$Y150+$Z150,$Y150+$Z150)</f>
        <v>917.30583333333323</v>
      </c>
      <c r="AQ150" s="27">
        <f>IF($O150&gt;=AQ$1,$S150+$Y150+$Z150,$Y150+$Z150)</f>
        <v>917.30583333333323</v>
      </c>
      <c r="AR150" s="27">
        <f>IF($O150&gt;=AR$1,$S150+$Y150+$Z150,$Y150+$Z150)</f>
        <v>917.30583333333323</v>
      </c>
      <c r="AS150" s="27">
        <f>IF($O150&gt;=AS$1,$S150+$Y150+$Z150,$Y150+$Z150)</f>
        <v>917.30583333333323</v>
      </c>
      <c r="AT150" s="27">
        <f>IF($O150&gt;=AT$1,$S150+$Y150+$Z150,$Y150+$Z150)</f>
        <v>917.30583333333323</v>
      </c>
      <c r="AU150" s="27">
        <f>IF($O150&gt;=AU$1,$S150+$Y150+$Z150,$Y150+$Z150)</f>
        <v>917.30583333333323</v>
      </c>
      <c r="AV150" s="27">
        <f>IF($O150&gt;=AV$1,$S150+$Y150+$Z150,$Y150+$Z150)</f>
        <v>917.30583333333323</v>
      </c>
      <c r="AW150" s="27">
        <f>IF($O150&gt;=AW$1,$S150+$Y150+$Z150,$Y150+$Z150)</f>
        <v>917.30583333333323</v>
      </c>
      <c r="AX150" s="27">
        <f>IF($O150&gt;=AX$1,$S150+$Y150+$Z150,$Y150+$Z150)</f>
        <v>917.30583333333323</v>
      </c>
      <c r="AY150" s="27">
        <f>IF($O150&gt;=AY$1,$S150+$Y150+$Z150,$Y150+$Z150)</f>
        <v>917.30583333333323</v>
      </c>
      <c r="AZ150" s="27">
        <f>IF($O150&gt;=AZ$1,$S150+$Y150+$Z150,$Y150+$Z150)</f>
        <v>917.30583333333323</v>
      </c>
      <c r="BA150" s="27">
        <f>IF($O150&gt;=BA$1,$S150+$Y150+$Z150,$Y150+$Z150)</f>
        <v>917.30583333333323</v>
      </c>
      <c r="BB150" s="27">
        <f>IF($O150&gt;=BB$1,$S150+$Y150+$Z150,$Y150+$Z150)</f>
        <v>917.30583333333323</v>
      </c>
      <c r="BC150" s="27">
        <f>IF($O150&gt;=BC$1,$S150+$Y150+$Z150,$Y150+$Z150)</f>
        <v>917.30583333333323</v>
      </c>
      <c r="BD150" s="27">
        <f>IF($O150&gt;=BD$1,$S150+$Y150+$Z150,$Y150+$Z150)</f>
        <v>917.30583333333323</v>
      </c>
      <c r="BE150" s="27">
        <f>IF($O150&gt;=BE$1,$S150+$Y150+$Z150,$Y150+$Z150)</f>
        <v>917.30583333333323</v>
      </c>
      <c r="BF150" s="27">
        <f>IF($O150&gt;=BF$1,$S150+$Y150+$Z150,$Y150+$Z150)</f>
        <v>917.30583333333323</v>
      </c>
      <c r="BG150" s="27">
        <f>IF($O150&gt;=BG$1,$S150+$Y150+$Z150,$Y150+$Z150)</f>
        <v>917.30583333333323</v>
      </c>
      <c r="BH150" s="27">
        <f>IF($O150&gt;=BH$1,$S150+$Y150+$Z150,$Y150+$Z150)</f>
        <v>917.30583333333323</v>
      </c>
      <c r="BI150" s="27">
        <f>IF($O150&gt;=BI$1,$S150+$Y150+$Z150,$Y150+$Z150)</f>
        <v>917.30583333333323</v>
      </c>
      <c r="BJ150" s="27">
        <f>IF($O150&gt;=BJ$1,$S150+$Y150+$Z150,$Y150+$Z150)</f>
        <v>917.30583333333323</v>
      </c>
      <c r="BK150" s="27">
        <f>IF($O150&gt;=BK$1,$S150+$Y150+$Z150,$Y150+$Z150)</f>
        <v>917.30583333333323</v>
      </c>
      <c r="BL150" s="27">
        <f>IF($O150&gt;=BL$1,$S150+$Y150+$Z150,$Y150+$Z150)</f>
        <v>917.30583333333323</v>
      </c>
      <c r="BM150" s="27">
        <f>IF($O150&gt;=BM$1,$S150+$Y150+$Z150,$Y150+$Z150)</f>
        <v>917.30583333333323</v>
      </c>
      <c r="BN150" s="27">
        <f>IF($O150&gt;=BN$1,$S150+$Y150+$Z150,$Y150+$Z150)</f>
        <v>917.30583333333323</v>
      </c>
      <c r="BO150" s="27">
        <f>IF($O150&gt;=BO$1,$S150+$Y150+$Z150,$Y150+$Z150)</f>
        <v>917.30583333333323</v>
      </c>
      <c r="BP150" s="27">
        <f>IF($O150&gt;=BP$1,$S150+$Y150+$Z150,$Y150+$Z150)</f>
        <v>917.30583333333323</v>
      </c>
      <c r="BQ150" s="27">
        <f>IF($O150&gt;=BQ$1,$S150+$Y150+$Z150,$Y150+$Z150)</f>
        <v>917.30583333333323</v>
      </c>
      <c r="BR150" s="27">
        <f>IF($O150&gt;=BR$1,$S150+$Y150+$Z150,$Y150+$Z150)</f>
        <v>917.30583333333323</v>
      </c>
      <c r="BS150" s="27">
        <f>IF($O150&gt;=BS$1,$S150+$Y150+$Z150,$Y150+$Z150)</f>
        <v>917.30583333333323</v>
      </c>
      <c r="BT150" s="27">
        <f>IF($O150&gt;=BT$1,$S150+$Y150+$Z150,$Y150+$Z150)</f>
        <v>917.30583333333323</v>
      </c>
      <c r="BU150" s="27">
        <f>IF($O150&gt;=BU$1,$S150+$Y150+$Z150,$Y150+$Z150)</f>
        <v>917.30583333333323</v>
      </c>
      <c r="BV150" s="27">
        <f>IF($O150&gt;=BV$1,$S150+$Y150+$Z150,$Y150+$Z150)</f>
        <v>917.30583333333323</v>
      </c>
      <c r="BW150" s="27">
        <f>IF($O150&gt;=BW$1,$S150+$Y150+$Z150,$Y150+$Z150)</f>
        <v>917.30583333333323</v>
      </c>
      <c r="BX150" s="27">
        <f>IF($O150&gt;=BX$1,$S150+$Y150+$Z150,$Y150+$Z150)</f>
        <v>917.30583333333323</v>
      </c>
      <c r="BY150" s="27">
        <f>IF($O150&gt;=BY$1,$S150+$Y150+$Z150,$Y150+$Z150)</f>
        <v>917.30583333333323</v>
      </c>
      <c r="BZ150" s="27">
        <f>IF($O150&gt;=BZ$1,$S150+$Y150+$Z150,$Y150+$Z150)</f>
        <v>917.30583333333323</v>
      </c>
      <c r="CA150" s="27">
        <f>IF($O150&gt;=CA$1,$S150+$Y150+$Z150,$Y150+$Z150)</f>
        <v>917.30583333333323</v>
      </c>
      <c r="CB150" s="27">
        <f>IF($O150&gt;=CB$1,$S150+$Y150+$Z150,$Y150+$Z150)</f>
        <v>917.30583333333323</v>
      </c>
      <c r="CC150" s="27">
        <f>IF($O150&gt;=CC$1,$S150+$Y150+$Z150,$Y150+$Z150)</f>
        <v>917.30583333333323</v>
      </c>
      <c r="CD150" s="27">
        <f>IF($O150&gt;=CD$1,$S150+$Y150+$Z150,$Y150+$Z150)</f>
        <v>917.30583333333323</v>
      </c>
      <c r="CE150" s="27">
        <f>IF($O150&gt;=CE$1,$S150+$Y150+$Z150,$Y150+$Z150)</f>
        <v>917.30583333333323</v>
      </c>
      <c r="CF150" s="27">
        <f>IF($O150&gt;=CF$1,$S150+$Y150+$Z150,$Y150+$Z150)</f>
        <v>917.30583333333323</v>
      </c>
      <c r="CG150" s="27">
        <f>IF($O150&gt;=CG$1,$S150+$Y150+$Z150,$Y150+$Z150)</f>
        <v>917.30583333333323</v>
      </c>
      <c r="CH150" s="27">
        <f>IF($O150&gt;=CH$1,$S150+$Y150+$Z150,$Y150+$Z150)</f>
        <v>917.30583333333323</v>
      </c>
      <c r="CI150" s="27">
        <f>IF($O150&gt;=CI$1,$S150+$Y150+$Z150,$Y150+$Z150)</f>
        <v>917.30583333333323</v>
      </c>
      <c r="CJ150" s="27">
        <f>IF($O150&gt;=CJ$1,$S150+$Y150+$Z150,$Y150+$Z150)</f>
        <v>917.30583333333323</v>
      </c>
      <c r="CK150" s="27">
        <f>IF($O150&gt;=CK$1,$S150+$Y150+$Z150,$Y150+$Z150)</f>
        <v>917.30583333333323</v>
      </c>
      <c r="CL150" s="27">
        <f>IF($O150&gt;=CL$1,$S150+$Y150+$Z150,$Y150+$Z150)</f>
        <v>917.30583333333323</v>
      </c>
      <c r="CM150" s="27">
        <f>IF($O150&gt;=CM$1,$S150+$Y150+$Z150,$Y150+$Z150)</f>
        <v>917.30583333333323</v>
      </c>
      <c r="CN150" s="27">
        <f>IF($O150&gt;=CN$1,$S150+$Y150,$Y150)</f>
        <v>517.30583333333323</v>
      </c>
      <c r="CO150" s="27">
        <f>IF($O150&gt;=CO$1,$S150+$Y150,$Y150)</f>
        <v>517.30583333333323</v>
      </c>
      <c r="CP150" s="27">
        <f>IF($O150&gt;=CP$1,$S150+$Y150,$Y150)</f>
        <v>517.30583333333323</v>
      </c>
      <c r="CQ150" s="27">
        <f>IF($O150&gt;=CQ$1,$S150+$Y150,$Y150)</f>
        <v>517.30583333333323</v>
      </c>
      <c r="CR150" s="27">
        <f>IF($O150&gt;=CR$1,$S150+$Y150,$Y150)</f>
        <v>517.30583333333323</v>
      </c>
      <c r="CS150" s="27">
        <f>IF($O150&gt;=CS$1,$S150+$Y150,$Y150)</f>
        <v>517.30583333333323</v>
      </c>
      <c r="CT150" s="27">
        <f>IF($O150&gt;=CT$1,$S150+$Y150,$Y150)</f>
        <v>517.30583333333323</v>
      </c>
      <c r="CU150" s="27">
        <f>IF($O150&gt;=CU$1,$S150+$Y150,$Y150)</f>
        <v>517.30583333333323</v>
      </c>
      <c r="CV150" s="27">
        <f>IF($O150&gt;=CV$1,$S150+$Y150,$Y150)</f>
        <v>517.30583333333323</v>
      </c>
      <c r="CW150" s="27">
        <f>IF($O150&gt;=CW$1,$S150+$Y150,$Y150)</f>
        <v>517.30583333333323</v>
      </c>
      <c r="CX150" s="27">
        <f>IF($O150&gt;=CX$1,$S150+$Y150,$Y150)</f>
        <v>517.30583333333323</v>
      </c>
      <c r="CY150" s="27">
        <f>IF($O150&gt;=CY$1,$S150+$Y150,$Y150)</f>
        <v>517.30583333333323</v>
      </c>
      <c r="CZ150" s="27">
        <f>IF($O150&gt;=CZ$1,$S150+$Y150,$Y150)</f>
        <v>517.30583333333323</v>
      </c>
      <c r="DA150" s="27">
        <f>IF($O150&gt;=DA$1,$S150+$Y150,$Y150)</f>
        <v>517.30583333333323</v>
      </c>
      <c r="DB150" s="27">
        <f>IF($O150&gt;=DB$1,$S150+$Y150,$Y150)</f>
        <v>517.30583333333323</v>
      </c>
      <c r="DC150" s="27">
        <f>IF($O150&gt;=DC$1,$S150+$Y150,$Y150)</f>
        <v>517.30583333333323</v>
      </c>
      <c r="DD150" s="27">
        <f>IF($O150&gt;=DD$1,$S150+$Y150,$Y150)</f>
        <v>517.30583333333323</v>
      </c>
      <c r="DE150" s="27">
        <f>IF($O150&gt;=DE$1,$S150+$Y150,$Y150)</f>
        <v>517.30583333333323</v>
      </c>
      <c r="DF150" s="27">
        <f>IF($O150&gt;=DF$1,$S150+$Y150,$Y150)</f>
        <v>517.30583333333323</v>
      </c>
      <c r="DG150" s="27">
        <f>IF($O150&gt;=DG$1,$S150+$Y150,$Y150)</f>
        <v>517.30583333333323</v>
      </c>
      <c r="DH150" s="27">
        <f>IF($O150&gt;=DH$1,$S150+$Y150,$Y150)</f>
        <v>517.30583333333323</v>
      </c>
      <c r="DI150" s="27">
        <f>IF($O150&gt;=DI$1,$S150+$Y150,$Y150)</f>
        <v>517.30583333333323</v>
      </c>
      <c r="DJ150" s="27">
        <f>IF($O150&gt;=DJ$1,$S150+$Y150,$Y150)</f>
        <v>517.30583333333323</v>
      </c>
      <c r="DK150" s="27">
        <f>IF($O150&gt;=DK$1,$S150+$Y150,$Y150)</f>
        <v>517.30583333333323</v>
      </c>
      <c r="DL150" s="27">
        <f>IF($O150&gt;=DL$1,$S150+$Y150,$Y150)</f>
        <v>517.30583333333323</v>
      </c>
      <c r="DM150" s="27">
        <f>IF($O150&gt;=DM$1,$S150+$Y150,$Y150)</f>
        <v>517.30583333333323</v>
      </c>
      <c r="DN150" s="27">
        <f>IF($O150&gt;=DN$1,$S150+$Y150,$Y150)</f>
        <v>517.30583333333323</v>
      </c>
      <c r="DO150" s="27">
        <f>IF($O150&gt;=DO$1,$S150+$Y150,$Y150)</f>
        <v>517.30583333333323</v>
      </c>
      <c r="DP150" s="27">
        <f>IF($O150&gt;=DP$1,$S150+$Y150,$Y150)</f>
        <v>517.30583333333323</v>
      </c>
      <c r="DQ150" s="27">
        <f>IF($O150&gt;=DQ$1,$S150+$Y150,$Y150)</f>
        <v>517.30583333333323</v>
      </c>
      <c r="DR150" s="27">
        <f>IF($O150&gt;=DR$1,$S150+$Y150,$Y150)</f>
        <v>517.30583333333323</v>
      </c>
      <c r="DS150" s="27">
        <f>IF($O150&gt;=DS$1,$S150+$Y150,$Y150)</f>
        <v>517.30583333333323</v>
      </c>
      <c r="DT150" s="27">
        <f>IF($O150&gt;=DT$1,$S150+$Y150,$Y150)</f>
        <v>517.30583333333323</v>
      </c>
      <c r="DU150" s="27">
        <f>IF($O150&gt;=DU$1,$S150+$Y150,$Y150)</f>
        <v>517.30583333333323</v>
      </c>
      <c r="DV150" s="27">
        <f>IF($O150&gt;=DV$1,$S150+$Y150,$Y150)</f>
        <v>517.30583333333323</v>
      </c>
      <c r="DW150" s="27">
        <f>IF($O150&gt;=DW$1,$S150+$Y150,$Y150)</f>
        <v>517.30583333333323</v>
      </c>
      <c r="DX150" s="27">
        <f>IF($O150&gt;=DX$1,$S150+$Y150,$Y150)</f>
        <v>517.30583333333323</v>
      </c>
      <c r="DY150" s="27">
        <f>IF($O150&gt;=DY$1,$S150+$Y150,$Y150)</f>
        <v>517.30583333333323</v>
      </c>
      <c r="DZ150" s="27">
        <f>IF($O150&gt;=DZ$1,$S150+$Y150,$Y150)</f>
        <v>517.30583333333323</v>
      </c>
      <c r="EA150" s="27">
        <f>IF($O150&gt;=EA$1,$S150+$Y150,$Y150)</f>
        <v>517.30583333333323</v>
      </c>
      <c r="EB150" s="27">
        <f>IF($O150&gt;=EB$1,$S150+$Y150,$Y150)</f>
        <v>517.30583333333323</v>
      </c>
      <c r="EC150" s="27">
        <f>IF($O150&gt;=EC$1,$S150+$Y150,$Y150)</f>
        <v>517.30583333333323</v>
      </c>
      <c r="ED150" s="27">
        <f>IF($O150&gt;=ED$1,$S150+$Y150,$Y150)</f>
        <v>517.30583333333323</v>
      </c>
      <c r="EE150" s="27">
        <f>IF($O150&gt;=EE$1,$S150+$Y150,$Y150)</f>
        <v>517.30583333333323</v>
      </c>
      <c r="EF150" s="27">
        <f>IF($O150&gt;=EF$1,$S150+$Y150,$Y150)</f>
        <v>517.30583333333323</v>
      </c>
      <c r="EG150" s="27">
        <f>IF($O150&gt;=EG$1,$S150+$Y150,$Y150)</f>
        <v>517.30583333333323</v>
      </c>
      <c r="EH150" s="27">
        <f>IF($O150&gt;=EH$1,$S150+$Y150,$Y150)</f>
        <v>517.30583333333323</v>
      </c>
      <c r="EI150" s="27">
        <f>IF($O150&gt;=EI$1,$S150+$Y150,$Y150)</f>
        <v>517.30583333333323</v>
      </c>
      <c r="EJ150" s="27">
        <f>IF($O150&gt;=EJ$1,$S150+$Y150,$Y150)</f>
        <v>517.30583333333323</v>
      </c>
      <c r="EK150" s="27">
        <f>IF($O150&gt;=EK$1,$S150+$Y150,$Y150)</f>
        <v>517.30583333333323</v>
      </c>
      <c r="EL150" s="27">
        <f>IF($O150&gt;=EL$1,$S150+$Y150,$Y150)</f>
        <v>517.30583333333323</v>
      </c>
      <c r="EM150" s="27">
        <f>IF($O150&gt;=EM$1,$S150+$Y150,$Y150)</f>
        <v>517.30583333333323</v>
      </c>
      <c r="EN150" s="27">
        <f>IF($O150&gt;=EN$1,$S150+$Y150,$Y150)</f>
        <v>517.30583333333323</v>
      </c>
      <c r="EO150" s="27">
        <f>IF($O150&gt;=EO$1,$S150+$Y150,$Y150)</f>
        <v>517.30583333333323</v>
      </c>
      <c r="EP150" s="27">
        <f>IF($O150&gt;=EP$1,$S150+$Y150,$Y150)</f>
        <v>517.30583333333323</v>
      </c>
      <c r="EQ150" s="27">
        <f>IF($O150&gt;=EQ$1,$S150+$Y150,$Y150)</f>
        <v>517.30583333333323</v>
      </c>
      <c r="ER150" s="27">
        <f>IF($O150&gt;=ER$1,$S150+$Y150,$Y150)</f>
        <v>517.30583333333323</v>
      </c>
      <c r="ES150" s="27">
        <f>IF($O150&gt;=ES$1,$S150+$Y150,$Y150)</f>
        <v>517.30583333333323</v>
      </c>
      <c r="ET150" s="27">
        <f>IF($O150&gt;=ET$1,$S150+$Y150,$Y150)</f>
        <v>517.30583333333323</v>
      </c>
      <c r="EU150" s="27">
        <f>IF($O150&gt;=EU$1,$S150+$Y150,$Y150)</f>
        <v>517.30583333333323</v>
      </c>
      <c r="EV150" s="27">
        <f>IF($O150&gt;=EV$1,$S150,0)</f>
        <v>517.30583333333323</v>
      </c>
      <c r="EW150" s="27">
        <f>IF($O150&gt;=EW$1,$S150,0)</f>
        <v>517.30583333333323</v>
      </c>
      <c r="EX150" s="27">
        <f>IF($O150&gt;=EX$1,$S150,0)</f>
        <v>517.30583333333323</v>
      </c>
      <c r="EY150" s="27">
        <f>IF($O150&gt;=EY$1,$S150,0)</f>
        <v>517.30583333333323</v>
      </c>
      <c r="EZ150" s="27">
        <f>IF($O150&gt;=EZ$1,$S150,0)</f>
        <v>517.30583333333323</v>
      </c>
      <c r="FA150" s="27">
        <f>IF($O150&gt;=FA$1,$S150,0)</f>
        <v>517.30583333333323</v>
      </c>
      <c r="FB150" s="27">
        <f>IF($O150&gt;=FB$1,$S150,0)</f>
        <v>517.30583333333323</v>
      </c>
      <c r="FC150" s="27">
        <f>IF($O150&gt;=FC$1,$S150,0)</f>
        <v>517.30583333333323</v>
      </c>
      <c r="FD150" s="27">
        <f>IF($O150&gt;=FD$1,$S150,0)</f>
        <v>517.30583333333323</v>
      </c>
      <c r="FE150" s="27">
        <f>IF($O150&gt;=FE$1,$S150,0)</f>
        <v>517.30583333333323</v>
      </c>
      <c r="FF150" s="27">
        <f>IF($O150&gt;=FF$1,$S150,0)</f>
        <v>517.30583333333323</v>
      </c>
      <c r="FG150" s="27">
        <f>IF($O150&gt;=FG$1,$S150,0)</f>
        <v>517.30583333333323</v>
      </c>
      <c r="FH150" s="27">
        <f>IF($O150&gt;=FH$1,$S150,0)</f>
        <v>517.30583333333323</v>
      </c>
      <c r="FI150" s="27">
        <f>IF($O150&gt;=FI$1,$S150,0)</f>
        <v>517.30583333333323</v>
      </c>
      <c r="FJ150" s="27">
        <f>IF($O150&gt;=FJ$1,$S150,0)</f>
        <v>517.30583333333323</v>
      </c>
      <c r="FK150" s="27">
        <f>IF($O150&gt;=FK$1,$S150,0)</f>
        <v>517.30583333333323</v>
      </c>
      <c r="FL150" s="27">
        <f>IF($O150&gt;=FL$1,$S150,0)</f>
        <v>517.30583333333323</v>
      </c>
      <c r="FM150" s="27">
        <f>IF($O150&gt;=FM$1,$S150,0)</f>
        <v>517.30583333333323</v>
      </c>
      <c r="FN150" s="27">
        <f>IF($O150&gt;=FN$1,$S150,0)</f>
        <v>517.30583333333323</v>
      </c>
      <c r="FO150" s="27">
        <f>IF($O150&gt;=FO$1,$S150,0)</f>
        <v>517.30583333333323</v>
      </c>
      <c r="FP150" s="27">
        <f>IF($O150&gt;=FP$1,$S150,0)</f>
        <v>517.30583333333323</v>
      </c>
      <c r="FQ150" s="27">
        <f>IF($O150&gt;=FQ$1,$S150,0)</f>
        <v>517.30583333333323</v>
      </c>
      <c r="FR150" s="27">
        <f>IF($O150&gt;=FR$1,$S150,0)</f>
        <v>517.30583333333323</v>
      </c>
      <c r="FS150" s="27">
        <f>IF($O150&gt;=FS$1,$S150,0)</f>
        <v>517.30583333333323</v>
      </c>
      <c r="FT150" s="27">
        <f>IF($O150&gt;=FT$1,$S150,0)</f>
        <v>517.30583333333323</v>
      </c>
      <c r="FU150" s="27">
        <f>IF($O150&gt;=FU$1,$S150,0)</f>
        <v>517.30583333333323</v>
      </c>
      <c r="FV150" s="27">
        <f>IF($O150&gt;=FV$1,$S150,0)</f>
        <v>517.30583333333323</v>
      </c>
      <c r="FW150" s="27">
        <f>IF($O150&gt;=FW$1,$S150,0)</f>
        <v>517.30583333333323</v>
      </c>
      <c r="FX150" s="27">
        <f>IF($O150&gt;=FX$1,$S150,0)</f>
        <v>517.30583333333323</v>
      </c>
      <c r="FY150" s="27">
        <f>IF($O150&gt;=FY$1,$S150,0)</f>
        <v>517.30583333333323</v>
      </c>
      <c r="FZ150" s="27">
        <f>IF($O150&gt;=FZ$1,$S150,0)</f>
        <v>517.30583333333323</v>
      </c>
      <c r="GA150" s="27">
        <f>IF($O150&gt;=GA$1,$S150,0)</f>
        <v>517.30583333333323</v>
      </c>
      <c r="GB150" s="27">
        <f>IF($O150&gt;=GB$1,$S150,0)</f>
        <v>517.30583333333323</v>
      </c>
      <c r="GC150" s="27">
        <f>IF($O150&gt;=GC$1,$S150,0)</f>
        <v>517.30583333333323</v>
      </c>
      <c r="GD150" s="27">
        <f>IF($O150&gt;=GD$1,$S150,0)</f>
        <v>517.30583333333323</v>
      </c>
      <c r="GE150" s="27">
        <f>IF($O150&gt;=GE$1,$S150,0)</f>
        <v>517.30583333333323</v>
      </c>
      <c r="GF150" s="27">
        <f>IF($O150&gt;=GF$1,$S150,0)</f>
        <v>517.30583333333323</v>
      </c>
      <c r="GG150" s="27">
        <f>IF($O150&gt;=GG$1,$S150,0)</f>
        <v>517.30583333333323</v>
      </c>
      <c r="GH150" s="27">
        <f>IF($O150&gt;=GH$1,$S150,0)</f>
        <v>517.30583333333323</v>
      </c>
      <c r="GI150" s="27">
        <f>IF($O150&gt;=GI$1,$S150,0)</f>
        <v>517.30583333333323</v>
      </c>
      <c r="GJ150" s="27">
        <f>IF($O150&gt;=GJ$1,$S150,0)</f>
        <v>517.30583333333323</v>
      </c>
      <c r="GK150" s="27">
        <f>IF($O150&gt;=GK$1,$S150,0)</f>
        <v>517.30583333333323</v>
      </c>
      <c r="GL150" s="27">
        <f>IF($O150&gt;=GL$1,$S150,0)</f>
        <v>517.30583333333323</v>
      </c>
      <c r="GM150" s="27">
        <f>IF($O150&gt;=GM$1,$S150,0)</f>
        <v>517.30583333333323</v>
      </c>
      <c r="GN150" s="27">
        <f>IF($O150&gt;=GN$1,$S150,0)</f>
        <v>517.30583333333323</v>
      </c>
      <c r="GO150" s="27">
        <f>IF($O150&gt;=GO$1,$S150,0)</f>
        <v>517.30583333333323</v>
      </c>
      <c r="GP150" s="27">
        <f>IF($O150&gt;=GP$1,$S150,0)</f>
        <v>517.30583333333323</v>
      </c>
      <c r="GQ150" s="27">
        <f>IF($O150&gt;=GQ$1,$S150,0)</f>
        <v>517.30583333333323</v>
      </c>
      <c r="GR150" s="27">
        <f>IF($O150&gt;=GR$1,$S150,0)</f>
        <v>517.30583333333323</v>
      </c>
      <c r="GS150" s="27">
        <f>IF($O150&gt;=GS$1,$S150,0)</f>
        <v>517.30583333333323</v>
      </c>
      <c r="GT150" s="27">
        <f>IF($O150&gt;=GT$1,$S150,0)</f>
        <v>517.30583333333323</v>
      </c>
      <c r="GU150" s="27">
        <f>IF($O150&gt;=GU$1,$S150,0)</f>
        <v>517.30583333333323</v>
      </c>
      <c r="GV150" s="27">
        <f>IF($O150&gt;=GV$1,$S150,0)</f>
        <v>517.30583333333323</v>
      </c>
      <c r="GW150" s="27">
        <f>IF($O150&gt;=GW$1,$S150,0)</f>
        <v>517.30583333333323</v>
      </c>
      <c r="GX150" s="27">
        <f>IF($O150&gt;=GX$1,$S150,0)</f>
        <v>517.30583333333323</v>
      </c>
      <c r="GY150" s="27">
        <f>IF($O150&gt;=GY$1,$S150,0)</f>
        <v>517.30583333333323</v>
      </c>
      <c r="GZ150" s="27">
        <f>IF($O150&gt;=GZ$1,$S150,0)</f>
        <v>517.30583333333323</v>
      </c>
      <c r="HA150" s="27">
        <f>IF($O150&gt;=HA$1,$S150,0)</f>
        <v>517.30583333333323</v>
      </c>
      <c r="HB150" s="27">
        <f>IF($O150&gt;=HB$1,$S150,0)</f>
        <v>517.30583333333323</v>
      </c>
      <c r="HC150" s="27">
        <f>IF($O150&gt;=HC$1,$S150,0)</f>
        <v>517.30583333333323</v>
      </c>
    </row>
    <row r="151" spans="1:211">
      <c r="A151" s="3">
        <v>36382</v>
      </c>
      <c r="B151" s="3" t="s">
        <v>327</v>
      </c>
      <c r="C151" s="3" t="s">
        <v>18</v>
      </c>
      <c r="D151" s="3">
        <v>57</v>
      </c>
      <c r="E151" s="4">
        <v>32666</v>
      </c>
      <c r="F151" s="5">
        <v>29.054794520547944</v>
      </c>
      <c r="G151" s="3" t="s">
        <v>99</v>
      </c>
      <c r="H151" s="4">
        <v>22361</v>
      </c>
      <c r="I151" s="9" t="s">
        <v>832</v>
      </c>
      <c r="J151" s="5">
        <v>1731.32</v>
      </c>
      <c r="K151" s="31">
        <v>310</v>
      </c>
      <c r="L151" s="32">
        <v>29</v>
      </c>
      <c r="M151" s="33">
        <f>VLOOKUP(L151,FIND,3,TRUE)</f>
        <v>1.5</v>
      </c>
      <c r="N151" s="32">
        <f>IF(L151&gt;30,180,VLOOKUP(L151,TEMPO,2,FALSE))</f>
        <v>174</v>
      </c>
      <c r="O151" s="32">
        <f>IF(R151&gt;0,4,N151)</f>
        <v>174</v>
      </c>
      <c r="P151" s="96">
        <f>J151*M151*L151</f>
        <v>75312.42</v>
      </c>
      <c r="Q151" s="96">
        <f>10934.45*2</f>
        <v>21868.9</v>
      </c>
      <c r="R151" s="96">
        <f>IF(P151&lt;=Q151,P151/4,0)</f>
        <v>0</v>
      </c>
      <c r="S151" s="5">
        <f>IF(P151&gt;=Q151,P151/N151,0)</f>
        <v>432.83</v>
      </c>
      <c r="T151" s="3"/>
      <c r="U151" s="3">
        <f>IF(T151="",1,0)</f>
        <v>1</v>
      </c>
      <c r="V151" s="3">
        <v>36</v>
      </c>
      <c r="W151" s="5">
        <v>0.6</v>
      </c>
      <c r="X151" s="5">
        <v>245.73</v>
      </c>
      <c r="Y151" s="5">
        <f>X151*W151</f>
        <v>147.43799999999999</v>
      </c>
      <c r="Z151" s="5">
        <v>400</v>
      </c>
      <c r="AA151" s="5">
        <f>S151+Y151+Z151</f>
        <v>980.26800000000003</v>
      </c>
      <c r="AB151" s="39">
        <f>(J151/12+J151/12*1.3333333333+450/12+J151/30*6/12+J151)*1.3+Y151+Z151+153.9</f>
        <v>3475.9551555493035</v>
      </c>
      <c r="AC151" s="39" t="s">
        <v>18</v>
      </c>
      <c r="AD151" s="39">
        <f>J151*1.3+400+153.9</f>
        <v>2804.616</v>
      </c>
      <c r="AE151" s="39">
        <f>SUMIFS('CUSTO MENSAL FUNC NOVO'!H:H,'CUSTO MENSAL FUNC NOVO'!A:A,'VALORES MENSAIS'!AC151)</f>
        <v>1902.2210000000002</v>
      </c>
      <c r="AF151" s="27">
        <f>IF($R151&gt;0,$R151,$S151)+$Y151+$Z151</f>
        <v>980.26800000000003</v>
      </c>
      <c r="AG151" s="27">
        <f>IF($R151&gt;0,$R151,$S151)+$Y151+$Z151</f>
        <v>980.26800000000003</v>
      </c>
      <c r="AH151" s="27">
        <f>IF($R151&gt;0,$R151,$S151)+$Y151+$Z151</f>
        <v>980.26800000000003</v>
      </c>
      <c r="AI151" s="27">
        <f>IF($R151&gt;0,$R151,$S151)+$Y151+$Z151</f>
        <v>980.26800000000003</v>
      </c>
      <c r="AJ151" s="27">
        <f>IF($O151&gt;=AJ$1,$S151+$Y151+$Z151,$Y151+$Z151)</f>
        <v>980.26800000000003</v>
      </c>
      <c r="AK151" s="27">
        <f>IF($O151&gt;=AK$1,$S151+$Y151+$Z151,$Y151+$Z151)</f>
        <v>980.26800000000003</v>
      </c>
      <c r="AL151" s="27">
        <f>IF($O151&gt;=AL$1,$S151+$Y151+$Z151,$Y151+$Z151)</f>
        <v>980.26800000000003</v>
      </c>
      <c r="AM151" s="27">
        <f>IF($O151&gt;=AM$1,$S151+$Y151+$Z151,$Y151+$Z151)</f>
        <v>980.26800000000003</v>
      </c>
      <c r="AN151" s="27">
        <f>IF($O151&gt;=AN$1,$S151+$Y151+$Z151,$Y151+$Z151)</f>
        <v>980.26800000000003</v>
      </c>
      <c r="AO151" s="27">
        <f>IF($O151&gt;=AO$1,$S151+$Y151+$Z151,$Y151+$Z151)</f>
        <v>980.26800000000003</v>
      </c>
      <c r="AP151" s="27">
        <f>IF($O151&gt;=AP$1,$S151+$Y151+$Z151,$Y151+$Z151)</f>
        <v>980.26800000000003</v>
      </c>
      <c r="AQ151" s="27">
        <f>IF($O151&gt;=AQ$1,$S151+$Y151+$Z151,$Y151+$Z151)</f>
        <v>980.26800000000003</v>
      </c>
      <c r="AR151" s="27">
        <f>IF($O151&gt;=AR$1,$S151+$Y151+$Z151,$Y151+$Z151)</f>
        <v>980.26800000000003</v>
      </c>
      <c r="AS151" s="27">
        <f>IF($O151&gt;=AS$1,$S151+$Y151+$Z151,$Y151+$Z151)</f>
        <v>980.26800000000003</v>
      </c>
      <c r="AT151" s="27">
        <f>IF($O151&gt;=AT$1,$S151+$Y151+$Z151,$Y151+$Z151)</f>
        <v>980.26800000000003</v>
      </c>
      <c r="AU151" s="27">
        <f>IF($O151&gt;=AU$1,$S151+$Y151+$Z151,$Y151+$Z151)</f>
        <v>980.26800000000003</v>
      </c>
      <c r="AV151" s="27">
        <f>IF($O151&gt;=AV$1,$S151+$Y151+$Z151,$Y151+$Z151)</f>
        <v>980.26800000000003</v>
      </c>
      <c r="AW151" s="27">
        <f>IF($O151&gt;=AW$1,$S151+$Y151+$Z151,$Y151+$Z151)</f>
        <v>980.26800000000003</v>
      </c>
      <c r="AX151" s="27">
        <f>IF($O151&gt;=AX$1,$S151+$Y151+$Z151,$Y151+$Z151)</f>
        <v>980.26800000000003</v>
      </c>
      <c r="AY151" s="27">
        <f>IF($O151&gt;=AY$1,$S151+$Y151+$Z151,$Y151+$Z151)</f>
        <v>980.26800000000003</v>
      </c>
      <c r="AZ151" s="27">
        <f>IF($O151&gt;=AZ$1,$S151+$Y151+$Z151,$Y151+$Z151)</f>
        <v>980.26800000000003</v>
      </c>
      <c r="BA151" s="27">
        <f>IF($O151&gt;=BA$1,$S151+$Y151+$Z151,$Y151+$Z151)</f>
        <v>980.26800000000003</v>
      </c>
      <c r="BB151" s="27">
        <f>IF($O151&gt;=BB$1,$S151+$Y151+$Z151,$Y151+$Z151)</f>
        <v>980.26800000000003</v>
      </c>
      <c r="BC151" s="27">
        <f>IF($O151&gt;=BC$1,$S151+$Y151+$Z151,$Y151+$Z151)</f>
        <v>980.26800000000003</v>
      </c>
      <c r="BD151" s="27">
        <f>IF($O151&gt;=BD$1,$S151+$Y151+$Z151,$Y151+$Z151)</f>
        <v>980.26800000000003</v>
      </c>
      <c r="BE151" s="27">
        <f>IF($O151&gt;=BE$1,$S151+$Y151+$Z151,$Y151+$Z151)</f>
        <v>980.26800000000003</v>
      </c>
      <c r="BF151" s="27">
        <f>IF($O151&gt;=BF$1,$S151+$Y151+$Z151,$Y151+$Z151)</f>
        <v>980.26800000000003</v>
      </c>
      <c r="BG151" s="27">
        <f>IF($O151&gt;=BG$1,$S151+$Y151+$Z151,$Y151+$Z151)</f>
        <v>980.26800000000003</v>
      </c>
      <c r="BH151" s="27">
        <f>IF($O151&gt;=BH$1,$S151+$Y151+$Z151,$Y151+$Z151)</f>
        <v>980.26800000000003</v>
      </c>
      <c r="BI151" s="27">
        <f>IF($O151&gt;=BI$1,$S151+$Y151+$Z151,$Y151+$Z151)</f>
        <v>980.26800000000003</v>
      </c>
      <c r="BJ151" s="27">
        <f>IF($O151&gt;=BJ$1,$S151+$Y151+$Z151,$Y151+$Z151)</f>
        <v>980.26800000000003</v>
      </c>
      <c r="BK151" s="27">
        <f>IF($O151&gt;=BK$1,$S151+$Y151+$Z151,$Y151+$Z151)</f>
        <v>980.26800000000003</v>
      </c>
      <c r="BL151" s="27">
        <f>IF($O151&gt;=BL$1,$S151+$Y151+$Z151,$Y151+$Z151)</f>
        <v>980.26800000000003</v>
      </c>
      <c r="BM151" s="27">
        <f>IF($O151&gt;=BM$1,$S151+$Y151+$Z151,$Y151+$Z151)</f>
        <v>980.26800000000003</v>
      </c>
      <c r="BN151" s="27">
        <f>IF($O151&gt;=BN$1,$S151+$Y151+$Z151,$Y151+$Z151)</f>
        <v>980.26800000000003</v>
      </c>
      <c r="BO151" s="27">
        <f>IF($O151&gt;=BO$1,$S151+$Y151+$Z151,$Y151+$Z151)</f>
        <v>980.26800000000003</v>
      </c>
      <c r="BP151" s="27">
        <f>IF($O151&gt;=BP$1,$S151+$Y151+$Z151,$Y151+$Z151)</f>
        <v>980.26800000000003</v>
      </c>
      <c r="BQ151" s="27">
        <f>IF($O151&gt;=BQ$1,$S151+$Y151+$Z151,$Y151+$Z151)</f>
        <v>980.26800000000003</v>
      </c>
      <c r="BR151" s="27">
        <f>IF($O151&gt;=BR$1,$S151+$Y151+$Z151,$Y151+$Z151)</f>
        <v>980.26800000000003</v>
      </c>
      <c r="BS151" s="27">
        <f>IF($O151&gt;=BS$1,$S151+$Y151+$Z151,$Y151+$Z151)</f>
        <v>980.26800000000003</v>
      </c>
      <c r="BT151" s="27">
        <f>IF($O151&gt;=BT$1,$S151+$Y151+$Z151,$Y151+$Z151)</f>
        <v>980.26800000000003</v>
      </c>
      <c r="BU151" s="27">
        <f>IF($O151&gt;=BU$1,$S151+$Y151+$Z151,$Y151+$Z151)</f>
        <v>980.26800000000003</v>
      </c>
      <c r="BV151" s="27">
        <f>IF($O151&gt;=BV$1,$S151+$Y151+$Z151,$Y151+$Z151)</f>
        <v>980.26800000000003</v>
      </c>
      <c r="BW151" s="27">
        <f>IF($O151&gt;=BW$1,$S151+$Y151+$Z151,$Y151+$Z151)</f>
        <v>980.26800000000003</v>
      </c>
      <c r="BX151" s="27">
        <f>IF($O151&gt;=BX$1,$S151+$Y151+$Z151,$Y151+$Z151)</f>
        <v>980.26800000000003</v>
      </c>
      <c r="BY151" s="27">
        <f>IF($O151&gt;=BY$1,$S151+$Y151+$Z151,$Y151+$Z151)</f>
        <v>980.26800000000003</v>
      </c>
      <c r="BZ151" s="27">
        <f>IF($O151&gt;=BZ$1,$S151+$Y151+$Z151,$Y151+$Z151)</f>
        <v>980.26800000000003</v>
      </c>
      <c r="CA151" s="27">
        <f>IF($O151&gt;=CA$1,$S151+$Y151+$Z151,$Y151+$Z151)</f>
        <v>980.26800000000003</v>
      </c>
      <c r="CB151" s="27">
        <f>IF($O151&gt;=CB$1,$S151+$Y151+$Z151,$Y151+$Z151)</f>
        <v>980.26800000000003</v>
      </c>
      <c r="CC151" s="27">
        <f>IF($O151&gt;=CC$1,$S151+$Y151+$Z151,$Y151+$Z151)</f>
        <v>980.26800000000003</v>
      </c>
      <c r="CD151" s="27">
        <f>IF($O151&gt;=CD$1,$S151+$Y151+$Z151,$Y151+$Z151)</f>
        <v>980.26800000000003</v>
      </c>
      <c r="CE151" s="27">
        <f>IF($O151&gt;=CE$1,$S151+$Y151+$Z151,$Y151+$Z151)</f>
        <v>980.26800000000003</v>
      </c>
      <c r="CF151" s="27">
        <f>IF($O151&gt;=CF$1,$S151+$Y151+$Z151,$Y151+$Z151)</f>
        <v>980.26800000000003</v>
      </c>
      <c r="CG151" s="27">
        <f>IF($O151&gt;=CG$1,$S151+$Y151+$Z151,$Y151+$Z151)</f>
        <v>980.26800000000003</v>
      </c>
      <c r="CH151" s="27">
        <f>IF($O151&gt;=CH$1,$S151+$Y151+$Z151,$Y151+$Z151)</f>
        <v>980.26800000000003</v>
      </c>
      <c r="CI151" s="27">
        <f>IF($O151&gt;=CI$1,$S151+$Y151+$Z151,$Y151+$Z151)</f>
        <v>980.26800000000003</v>
      </c>
      <c r="CJ151" s="27">
        <f>IF($O151&gt;=CJ$1,$S151+$Y151+$Z151,$Y151+$Z151)</f>
        <v>980.26800000000003</v>
      </c>
      <c r="CK151" s="27">
        <f>IF($O151&gt;=CK$1,$S151+$Y151+$Z151,$Y151+$Z151)</f>
        <v>980.26800000000003</v>
      </c>
      <c r="CL151" s="27">
        <f>IF($O151&gt;=CL$1,$S151+$Y151+$Z151,$Y151+$Z151)</f>
        <v>980.26800000000003</v>
      </c>
      <c r="CM151" s="27">
        <f>IF($O151&gt;=CM$1,$S151+$Y151+$Z151,$Y151+$Z151)</f>
        <v>980.26800000000003</v>
      </c>
      <c r="CN151" s="27">
        <f>IF($O151&gt;=CN$1,$S151+$Y151,$Y151)</f>
        <v>580.26800000000003</v>
      </c>
      <c r="CO151" s="27">
        <f>IF($O151&gt;=CO$1,$S151+$Y151,$Y151)</f>
        <v>580.26800000000003</v>
      </c>
      <c r="CP151" s="27">
        <f>IF($O151&gt;=CP$1,$S151+$Y151,$Y151)</f>
        <v>580.26800000000003</v>
      </c>
      <c r="CQ151" s="27">
        <f>IF($O151&gt;=CQ$1,$S151+$Y151,$Y151)</f>
        <v>580.26800000000003</v>
      </c>
      <c r="CR151" s="27">
        <f>IF($O151&gt;=CR$1,$S151+$Y151,$Y151)</f>
        <v>580.26800000000003</v>
      </c>
      <c r="CS151" s="27">
        <f>IF($O151&gt;=CS$1,$S151+$Y151,$Y151)</f>
        <v>580.26800000000003</v>
      </c>
      <c r="CT151" s="27">
        <f>IF($O151&gt;=CT$1,$S151+$Y151,$Y151)</f>
        <v>580.26800000000003</v>
      </c>
      <c r="CU151" s="27">
        <f>IF($O151&gt;=CU$1,$S151+$Y151,$Y151)</f>
        <v>580.26800000000003</v>
      </c>
      <c r="CV151" s="27">
        <f>IF($O151&gt;=CV$1,$S151+$Y151,$Y151)</f>
        <v>580.26800000000003</v>
      </c>
      <c r="CW151" s="27">
        <f>IF($O151&gt;=CW$1,$S151+$Y151,$Y151)</f>
        <v>580.26800000000003</v>
      </c>
      <c r="CX151" s="27">
        <f>IF($O151&gt;=CX$1,$S151+$Y151,$Y151)</f>
        <v>580.26800000000003</v>
      </c>
      <c r="CY151" s="27">
        <f>IF($O151&gt;=CY$1,$S151+$Y151,$Y151)</f>
        <v>580.26800000000003</v>
      </c>
      <c r="CZ151" s="27">
        <f>IF($O151&gt;=CZ$1,$S151+$Y151,$Y151)</f>
        <v>580.26800000000003</v>
      </c>
      <c r="DA151" s="27">
        <f>IF($O151&gt;=DA$1,$S151+$Y151,$Y151)</f>
        <v>580.26800000000003</v>
      </c>
      <c r="DB151" s="27">
        <f>IF($O151&gt;=DB$1,$S151+$Y151,$Y151)</f>
        <v>580.26800000000003</v>
      </c>
      <c r="DC151" s="27">
        <f>IF($O151&gt;=DC$1,$S151+$Y151,$Y151)</f>
        <v>580.26800000000003</v>
      </c>
      <c r="DD151" s="27">
        <f>IF($O151&gt;=DD$1,$S151+$Y151,$Y151)</f>
        <v>580.26800000000003</v>
      </c>
      <c r="DE151" s="27">
        <f>IF($O151&gt;=DE$1,$S151+$Y151,$Y151)</f>
        <v>580.26800000000003</v>
      </c>
      <c r="DF151" s="27">
        <f>IF($O151&gt;=DF$1,$S151+$Y151,$Y151)</f>
        <v>580.26800000000003</v>
      </c>
      <c r="DG151" s="27">
        <f>IF($O151&gt;=DG$1,$S151+$Y151,$Y151)</f>
        <v>580.26800000000003</v>
      </c>
      <c r="DH151" s="27">
        <f>IF($O151&gt;=DH$1,$S151+$Y151,$Y151)</f>
        <v>580.26800000000003</v>
      </c>
      <c r="DI151" s="27">
        <f>IF($O151&gt;=DI$1,$S151+$Y151,$Y151)</f>
        <v>580.26800000000003</v>
      </c>
      <c r="DJ151" s="27">
        <f>IF($O151&gt;=DJ$1,$S151+$Y151,$Y151)</f>
        <v>580.26800000000003</v>
      </c>
      <c r="DK151" s="27">
        <f>IF($O151&gt;=DK$1,$S151+$Y151,$Y151)</f>
        <v>580.26800000000003</v>
      </c>
      <c r="DL151" s="27">
        <f>IF($O151&gt;=DL$1,$S151+$Y151,$Y151)</f>
        <v>580.26800000000003</v>
      </c>
      <c r="DM151" s="27">
        <f>IF($O151&gt;=DM$1,$S151+$Y151,$Y151)</f>
        <v>580.26800000000003</v>
      </c>
      <c r="DN151" s="27">
        <f>IF($O151&gt;=DN$1,$S151+$Y151,$Y151)</f>
        <v>580.26800000000003</v>
      </c>
      <c r="DO151" s="27">
        <f>IF($O151&gt;=DO$1,$S151+$Y151,$Y151)</f>
        <v>580.26800000000003</v>
      </c>
      <c r="DP151" s="27">
        <f>IF($O151&gt;=DP$1,$S151+$Y151,$Y151)</f>
        <v>580.26800000000003</v>
      </c>
      <c r="DQ151" s="27">
        <f>IF($O151&gt;=DQ$1,$S151+$Y151,$Y151)</f>
        <v>580.26800000000003</v>
      </c>
      <c r="DR151" s="27">
        <f>IF($O151&gt;=DR$1,$S151+$Y151,$Y151)</f>
        <v>580.26800000000003</v>
      </c>
      <c r="DS151" s="27">
        <f>IF($O151&gt;=DS$1,$S151+$Y151,$Y151)</f>
        <v>580.26800000000003</v>
      </c>
      <c r="DT151" s="27">
        <f>IF($O151&gt;=DT$1,$S151+$Y151,$Y151)</f>
        <v>580.26800000000003</v>
      </c>
      <c r="DU151" s="27">
        <f>IF($O151&gt;=DU$1,$S151+$Y151,$Y151)</f>
        <v>580.26800000000003</v>
      </c>
      <c r="DV151" s="27">
        <f>IF($O151&gt;=DV$1,$S151+$Y151,$Y151)</f>
        <v>580.26800000000003</v>
      </c>
      <c r="DW151" s="27">
        <f>IF($O151&gt;=DW$1,$S151+$Y151,$Y151)</f>
        <v>580.26800000000003</v>
      </c>
      <c r="DX151" s="27">
        <f>IF($O151&gt;=DX$1,$S151+$Y151,$Y151)</f>
        <v>580.26800000000003</v>
      </c>
      <c r="DY151" s="27">
        <f>IF($O151&gt;=DY$1,$S151+$Y151,$Y151)</f>
        <v>580.26800000000003</v>
      </c>
      <c r="DZ151" s="27">
        <f>IF($O151&gt;=DZ$1,$S151+$Y151,$Y151)</f>
        <v>580.26800000000003</v>
      </c>
      <c r="EA151" s="27">
        <f>IF($O151&gt;=EA$1,$S151+$Y151,$Y151)</f>
        <v>580.26800000000003</v>
      </c>
      <c r="EB151" s="27">
        <f>IF($O151&gt;=EB$1,$S151+$Y151,$Y151)</f>
        <v>580.26800000000003</v>
      </c>
      <c r="EC151" s="27">
        <f>IF($O151&gt;=EC$1,$S151+$Y151,$Y151)</f>
        <v>580.26800000000003</v>
      </c>
      <c r="ED151" s="27">
        <f>IF($O151&gt;=ED$1,$S151+$Y151,$Y151)</f>
        <v>580.26800000000003</v>
      </c>
      <c r="EE151" s="27">
        <f>IF($O151&gt;=EE$1,$S151+$Y151,$Y151)</f>
        <v>580.26800000000003</v>
      </c>
      <c r="EF151" s="27">
        <f>IF($O151&gt;=EF$1,$S151+$Y151,$Y151)</f>
        <v>580.26800000000003</v>
      </c>
      <c r="EG151" s="27">
        <f>IF($O151&gt;=EG$1,$S151+$Y151,$Y151)</f>
        <v>580.26800000000003</v>
      </c>
      <c r="EH151" s="27">
        <f>IF($O151&gt;=EH$1,$S151+$Y151,$Y151)</f>
        <v>580.26800000000003</v>
      </c>
      <c r="EI151" s="27">
        <f>IF($O151&gt;=EI$1,$S151+$Y151,$Y151)</f>
        <v>580.26800000000003</v>
      </c>
      <c r="EJ151" s="27">
        <f>IF($O151&gt;=EJ$1,$S151+$Y151,$Y151)</f>
        <v>580.26800000000003</v>
      </c>
      <c r="EK151" s="27">
        <f>IF($O151&gt;=EK$1,$S151+$Y151,$Y151)</f>
        <v>580.26800000000003</v>
      </c>
      <c r="EL151" s="27">
        <f>IF($O151&gt;=EL$1,$S151+$Y151,$Y151)</f>
        <v>580.26800000000003</v>
      </c>
      <c r="EM151" s="27">
        <f>IF($O151&gt;=EM$1,$S151+$Y151,$Y151)</f>
        <v>580.26800000000003</v>
      </c>
      <c r="EN151" s="27">
        <f>IF($O151&gt;=EN$1,$S151+$Y151,$Y151)</f>
        <v>580.26800000000003</v>
      </c>
      <c r="EO151" s="27">
        <f>IF($O151&gt;=EO$1,$S151+$Y151,$Y151)</f>
        <v>580.26800000000003</v>
      </c>
      <c r="EP151" s="27">
        <f>IF($O151&gt;=EP$1,$S151+$Y151,$Y151)</f>
        <v>580.26800000000003</v>
      </c>
      <c r="EQ151" s="27">
        <f>IF($O151&gt;=EQ$1,$S151+$Y151,$Y151)</f>
        <v>580.26800000000003</v>
      </c>
      <c r="ER151" s="27">
        <f>IF($O151&gt;=ER$1,$S151+$Y151,$Y151)</f>
        <v>580.26800000000003</v>
      </c>
      <c r="ES151" s="27">
        <f>IF($O151&gt;=ES$1,$S151+$Y151,$Y151)</f>
        <v>580.26800000000003</v>
      </c>
      <c r="ET151" s="27">
        <f>IF($O151&gt;=ET$1,$S151+$Y151,$Y151)</f>
        <v>580.26800000000003</v>
      </c>
      <c r="EU151" s="27">
        <f>IF($O151&gt;=EU$1,$S151+$Y151,$Y151)</f>
        <v>580.26800000000003</v>
      </c>
      <c r="EV151" s="27">
        <f>IF($O151&gt;=EV$1,$S151,0)</f>
        <v>432.83</v>
      </c>
      <c r="EW151" s="27">
        <f>IF($O151&gt;=EW$1,$S151,0)</f>
        <v>432.83</v>
      </c>
      <c r="EX151" s="27">
        <f>IF($O151&gt;=EX$1,$S151,0)</f>
        <v>432.83</v>
      </c>
      <c r="EY151" s="27">
        <f>IF($O151&gt;=EY$1,$S151,0)</f>
        <v>432.83</v>
      </c>
      <c r="EZ151" s="27">
        <f>IF($O151&gt;=EZ$1,$S151,0)</f>
        <v>432.83</v>
      </c>
      <c r="FA151" s="27">
        <f>IF($O151&gt;=FA$1,$S151,0)</f>
        <v>432.83</v>
      </c>
      <c r="FB151" s="27">
        <f>IF($O151&gt;=FB$1,$S151,0)</f>
        <v>432.83</v>
      </c>
      <c r="FC151" s="27">
        <f>IF($O151&gt;=FC$1,$S151,0)</f>
        <v>432.83</v>
      </c>
      <c r="FD151" s="27">
        <f>IF($O151&gt;=FD$1,$S151,0)</f>
        <v>432.83</v>
      </c>
      <c r="FE151" s="27">
        <f>IF($O151&gt;=FE$1,$S151,0)</f>
        <v>432.83</v>
      </c>
      <c r="FF151" s="27">
        <f>IF($O151&gt;=FF$1,$S151,0)</f>
        <v>432.83</v>
      </c>
      <c r="FG151" s="27">
        <f>IF($O151&gt;=FG$1,$S151,0)</f>
        <v>432.83</v>
      </c>
      <c r="FH151" s="27">
        <f>IF($O151&gt;=FH$1,$S151,0)</f>
        <v>432.83</v>
      </c>
      <c r="FI151" s="27">
        <f>IF($O151&gt;=FI$1,$S151,0)</f>
        <v>432.83</v>
      </c>
      <c r="FJ151" s="27">
        <f>IF($O151&gt;=FJ$1,$S151,0)</f>
        <v>432.83</v>
      </c>
      <c r="FK151" s="27">
        <f>IF($O151&gt;=FK$1,$S151,0)</f>
        <v>432.83</v>
      </c>
      <c r="FL151" s="27">
        <f>IF($O151&gt;=FL$1,$S151,0)</f>
        <v>432.83</v>
      </c>
      <c r="FM151" s="27">
        <f>IF($O151&gt;=FM$1,$S151,0)</f>
        <v>432.83</v>
      </c>
      <c r="FN151" s="27">
        <f>IF($O151&gt;=FN$1,$S151,0)</f>
        <v>432.83</v>
      </c>
      <c r="FO151" s="27">
        <f>IF($O151&gt;=FO$1,$S151,0)</f>
        <v>432.83</v>
      </c>
      <c r="FP151" s="27">
        <f>IF($O151&gt;=FP$1,$S151,0)</f>
        <v>432.83</v>
      </c>
      <c r="FQ151" s="27">
        <f>IF($O151&gt;=FQ$1,$S151,0)</f>
        <v>432.83</v>
      </c>
      <c r="FR151" s="27">
        <f>IF($O151&gt;=FR$1,$S151,0)</f>
        <v>432.83</v>
      </c>
      <c r="FS151" s="27">
        <f>IF($O151&gt;=FS$1,$S151,0)</f>
        <v>432.83</v>
      </c>
      <c r="FT151" s="27">
        <f>IF($O151&gt;=FT$1,$S151,0)</f>
        <v>432.83</v>
      </c>
      <c r="FU151" s="27">
        <f>IF($O151&gt;=FU$1,$S151,0)</f>
        <v>432.83</v>
      </c>
      <c r="FV151" s="27">
        <f>IF($O151&gt;=FV$1,$S151,0)</f>
        <v>432.83</v>
      </c>
      <c r="FW151" s="27">
        <f>IF($O151&gt;=FW$1,$S151,0)</f>
        <v>432.83</v>
      </c>
      <c r="FX151" s="27">
        <f>IF($O151&gt;=FX$1,$S151,0)</f>
        <v>432.83</v>
      </c>
      <c r="FY151" s="27">
        <f>IF($O151&gt;=FY$1,$S151,0)</f>
        <v>432.83</v>
      </c>
      <c r="FZ151" s="27">
        <f>IF($O151&gt;=FZ$1,$S151,0)</f>
        <v>432.83</v>
      </c>
      <c r="GA151" s="27">
        <f>IF($O151&gt;=GA$1,$S151,0)</f>
        <v>432.83</v>
      </c>
      <c r="GB151" s="27">
        <f>IF($O151&gt;=GB$1,$S151,0)</f>
        <v>432.83</v>
      </c>
      <c r="GC151" s="27">
        <f>IF($O151&gt;=GC$1,$S151,0)</f>
        <v>432.83</v>
      </c>
      <c r="GD151" s="27">
        <f>IF($O151&gt;=GD$1,$S151,0)</f>
        <v>432.83</v>
      </c>
      <c r="GE151" s="27">
        <f>IF($O151&gt;=GE$1,$S151,0)</f>
        <v>432.83</v>
      </c>
      <c r="GF151" s="27">
        <f>IF($O151&gt;=GF$1,$S151,0)</f>
        <v>432.83</v>
      </c>
      <c r="GG151" s="27">
        <f>IF($O151&gt;=GG$1,$S151,0)</f>
        <v>432.83</v>
      </c>
      <c r="GH151" s="27">
        <f>IF($O151&gt;=GH$1,$S151,0)</f>
        <v>432.83</v>
      </c>
      <c r="GI151" s="27">
        <f>IF($O151&gt;=GI$1,$S151,0)</f>
        <v>432.83</v>
      </c>
      <c r="GJ151" s="27">
        <f>IF($O151&gt;=GJ$1,$S151,0)</f>
        <v>432.83</v>
      </c>
      <c r="GK151" s="27">
        <f>IF($O151&gt;=GK$1,$S151,0)</f>
        <v>432.83</v>
      </c>
      <c r="GL151" s="27">
        <f>IF($O151&gt;=GL$1,$S151,0)</f>
        <v>432.83</v>
      </c>
      <c r="GM151" s="27">
        <f>IF($O151&gt;=GM$1,$S151,0)</f>
        <v>432.83</v>
      </c>
      <c r="GN151" s="27">
        <f>IF($O151&gt;=GN$1,$S151,0)</f>
        <v>432.83</v>
      </c>
      <c r="GO151" s="27">
        <f>IF($O151&gt;=GO$1,$S151,0)</f>
        <v>432.83</v>
      </c>
      <c r="GP151" s="27">
        <f>IF($O151&gt;=GP$1,$S151,0)</f>
        <v>432.83</v>
      </c>
      <c r="GQ151" s="27">
        <f>IF($O151&gt;=GQ$1,$S151,0)</f>
        <v>432.83</v>
      </c>
      <c r="GR151" s="27">
        <f>IF($O151&gt;=GR$1,$S151,0)</f>
        <v>432.83</v>
      </c>
      <c r="GS151" s="27">
        <f>IF($O151&gt;=GS$1,$S151,0)</f>
        <v>432.83</v>
      </c>
      <c r="GT151" s="27">
        <f>IF($O151&gt;=GT$1,$S151,0)</f>
        <v>432.83</v>
      </c>
      <c r="GU151" s="27">
        <f>IF($O151&gt;=GU$1,$S151,0)</f>
        <v>432.83</v>
      </c>
      <c r="GV151" s="27">
        <f>IF($O151&gt;=GV$1,$S151,0)</f>
        <v>432.83</v>
      </c>
      <c r="GW151" s="27">
        <f>IF($O151&gt;=GW$1,$S151,0)</f>
        <v>432.83</v>
      </c>
      <c r="GX151" s="27">
        <f>IF($O151&gt;=GX$1,$S151,0)</f>
        <v>0</v>
      </c>
      <c r="GY151" s="27">
        <f>IF($O151&gt;=GY$1,$S151,0)</f>
        <v>0</v>
      </c>
      <c r="GZ151" s="27">
        <f>IF($O151&gt;=GZ$1,$S151,0)</f>
        <v>0</v>
      </c>
      <c r="HA151" s="27">
        <f>IF($O151&gt;=HA$1,$S151,0)</f>
        <v>0</v>
      </c>
      <c r="HB151" s="27">
        <f>IF($O151&gt;=HB$1,$S151,0)</f>
        <v>0</v>
      </c>
      <c r="HC151" s="27">
        <f>IF($O151&gt;=HC$1,$S151,0)</f>
        <v>0</v>
      </c>
    </row>
    <row r="152" spans="1:211">
      <c r="A152" s="3">
        <v>52248</v>
      </c>
      <c r="B152" s="3" t="s">
        <v>269</v>
      </c>
      <c r="C152" s="3" t="s">
        <v>104</v>
      </c>
      <c r="D152" s="3">
        <v>59</v>
      </c>
      <c r="E152" s="4">
        <v>34099</v>
      </c>
      <c r="F152" s="5">
        <v>25.12876712328767</v>
      </c>
      <c r="G152" s="3" t="s">
        <v>99</v>
      </c>
      <c r="H152" s="4">
        <v>21573</v>
      </c>
      <c r="I152" s="9" t="s">
        <v>832</v>
      </c>
      <c r="J152" s="5">
        <v>2251.0300000000002</v>
      </c>
      <c r="K152" s="31">
        <v>310</v>
      </c>
      <c r="L152" s="32">
        <v>25</v>
      </c>
      <c r="M152" s="33">
        <f>VLOOKUP(L152,FIND,3,TRUE)</f>
        <v>1.5</v>
      </c>
      <c r="N152" s="32">
        <f>IF(L152&gt;30,180,VLOOKUP(L152,TEMPO,2,FALSE))</f>
        <v>150</v>
      </c>
      <c r="O152" s="32">
        <f>IF(R152&gt;0,4,N152)</f>
        <v>150</v>
      </c>
      <c r="P152" s="96">
        <f>J152*M152*L152</f>
        <v>84413.625</v>
      </c>
      <c r="Q152" s="96">
        <f>10934.45*2</f>
        <v>21868.9</v>
      </c>
      <c r="R152" s="96">
        <f>IF(P152&lt;=Q152,P152/4,0)</f>
        <v>0</v>
      </c>
      <c r="S152" s="5">
        <f>IF(P152&gt;=Q152,P152/N152,0)</f>
        <v>562.75750000000005</v>
      </c>
      <c r="T152" s="3"/>
      <c r="U152" s="3">
        <f>IF(T152="",1,0)</f>
        <v>1</v>
      </c>
      <c r="V152" s="3">
        <v>353</v>
      </c>
      <c r="W152" s="5">
        <v>0</v>
      </c>
      <c r="X152" s="5">
        <v>402.65</v>
      </c>
      <c r="Y152" s="5">
        <f>X152*W152</f>
        <v>0</v>
      </c>
      <c r="Z152" s="5">
        <v>400</v>
      </c>
      <c r="AA152" s="5">
        <f>S152+Y152+Z152</f>
        <v>962.75750000000005</v>
      </c>
      <c r="AB152" s="39">
        <f>(J152/12+J152/12*1.3333333333+450/12+J152/30*6/12+J152)*1.3+Y152+Z152+153.9</f>
        <v>4146.7716777696496</v>
      </c>
      <c r="AC152" s="39" t="s">
        <v>104</v>
      </c>
      <c r="AD152" s="39">
        <f>J152*1.3+400+153.9</f>
        <v>3480.2390000000005</v>
      </c>
      <c r="AE152" s="39">
        <f>SUMIFS('CUSTO MENSAL FUNC NOVO'!H:H,'CUSTO MENSAL FUNC NOVO'!A:A,'VALORES MENSAIS'!AC152)</f>
        <v>2035.3799999999999</v>
      </c>
      <c r="AF152" s="27">
        <f>IF($R152&gt;0,$R152,$S152)+$Y152+$Z152</f>
        <v>962.75750000000005</v>
      </c>
      <c r="AG152" s="27">
        <f>IF($R152&gt;0,$R152,$S152)+$Y152+$Z152</f>
        <v>962.75750000000005</v>
      </c>
      <c r="AH152" s="27">
        <f>IF($R152&gt;0,$R152,$S152)+$Y152+$Z152</f>
        <v>962.75750000000005</v>
      </c>
      <c r="AI152" s="27">
        <f>IF($R152&gt;0,$R152,$S152)+$Y152+$Z152</f>
        <v>962.75750000000005</v>
      </c>
      <c r="AJ152" s="27">
        <f>IF($O152&gt;=AJ$1,$S152+$Y152+$Z152,$Y152+$Z152)</f>
        <v>962.75750000000005</v>
      </c>
      <c r="AK152" s="27">
        <f>IF($O152&gt;=AK$1,$S152+$Y152+$Z152,$Y152+$Z152)</f>
        <v>962.75750000000005</v>
      </c>
      <c r="AL152" s="27">
        <f>IF($O152&gt;=AL$1,$S152+$Y152+$Z152,$Y152+$Z152)</f>
        <v>962.75750000000005</v>
      </c>
      <c r="AM152" s="27">
        <f>IF($O152&gt;=AM$1,$S152+$Y152+$Z152,$Y152+$Z152)</f>
        <v>962.75750000000005</v>
      </c>
      <c r="AN152" s="27">
        <f>IF($O152&gt;=AN$1,$S152+$Y152+$Z152,$Y152+$Z152)</f>
        <v>962.75750000000005</v>
      </c>
      <c r="AO152" s="27">
        <f>IF($O152&gt;=AO$1,$S152+$Y152+$Z152,$Y152+$Z152)</f>
        <v>962.75750000000005</v>
      </c>
      <c r="AP152" s="27">
        <f>IF($O152&gt;=AP$1,$S152+$Y152+$Z152,$Y152+$Z152)</f>
        <v>962.75750000000005</v>
      </c>
      <c r="AQ152" s="27">
        <f>IF($O152&gt;=AQ$1,$S152+$Y152+$Z152,$Y152+$Z152)</f>
        <v>962.75750000000005</v>
      </c>
      <c r="AR152" s="27">
        <f>IF($O152&gt;=AR$1,$S152+$Y152+$Z152,$Y152+$Z152)</f>
        <v>962.75750000000005</v>
      </c>
      <c r="AS152" s="27">
        <f>IF($O152&gt;=AS$1,$S152+$Y152+$Z152,$Y152+$Z152)</f>
        <v>962.75750000000005</v>
      </c>
      <c r="AT152" s="27">
        <f>IF($O152&gt;=AT$1,$S152+$Y152+$Z152,$Y152+$Z152)</f>
        <v>962.75750000000005</v>
      </c>
      <c r="AU152" s="27">
        <f>IF($O152&gt;=AU$1,$S152+$Y152+$Z152,$Y152+$Z152)</f>
        <v>962.75750000000005</v>
      </c>
      <c r="AV152" s="27">
        <f>IF($O152&gt;=AV$1,$S152+$Y152+$Z152,$Y152+$Z152)</f>
        <v>962.75750000000005</v>
      </c>
      <c r="AW152" s="27">
        <f>IF($O152&gt;=AW$1,$S152+$Y152+$Z152,$Y152+$Z152)</f>
        <v>962.75750000000005</v>
      </c>
      <c r="AX152" s="27">
        <f>IF($O152&gt;=AX$1,$S152+$Y152+$Z152,$Y152+$Z152)</f>
        <v>962.75750000000005</v>
      </c>
      <c r="AY152" s="27">
        <f>IF($O152&gt;=AY$1,$S152+$Y152+$Z152,$Y152+$Z152)</f>
        <v>962.75750000000005</v>
      </c>
      <c r="AZ152" s="27">
        <f>IF($O152&gt;=AZ$1,$S152+$Y152+$Z152,$Y152+$Z152)</f>
        <v>962.75750000000005</v>
      </c>
      <c r="BA152" s="27">
        <f>IF($O152&gt;=BA$1,$S152+$Y152+$Z152,$Y152+$Z152)</f>
        <v>962.75750000000005</v>
      </c>
      <c r="BB152" s="27">
        <f>IF($O152&gt;=BB$1,$S152+$Y152+$Z152,$Y152+$Z152)</f>
        <v>962.75750000000005</v>
      </c>
      <c r="BC152" s="27">
        <f>IF($O152&gt;=BC$1,$S152+$Y152+$Z152,$Y152+$Z152)</f>
        <v>962.75750000000005</v>
      </c>
      <c r="BD152" s="27">
        <f>IF($O152&gt;=BD$1,$S152+$Y152+$Z152,$Y152+$Z152)</f>
        <v>962.75750000000005</v>
      </c>
      <c r="BE152" s="27">
        <f>IF($O152&gt;=BE$1,$S152+$Y152+$Z152,$Y152+$Z152)</f>
        <v>962.75750000000005</v>
      </c>
      <c r="BF152" s="27">
        <f>IF($O152&gt;=BF$1,$S152+$Y152+$Z152,$Y152+$Z152)</f>
        <v>962.75750000000005</v>
      </c>
      <c r="BG152" s="27">
        <f>IF($O152&gt;=BG$1,$S152+$Y152+$Z152,$Y152+$Z152)</f>
        <v>962.75750000000005</v>
      </c>
      <c r="BH152" s="27">
        <f>IF($O152&gt;=BH$1,$S152+$Y152+$Z152,$Y152+$Z152)</f>
        <v>962.75750000000005</v>
      </c>
      <c r="BI152" s="27">
        <f>IF($O152&gt;=BI$1,$S152+$Y152+$Z152,$Y152+$Z152)</f>
        <v>962.75750000000005</v>
      </c>
      <c r="BJ152" s="27">
        <f>IF($O152&gt;=BJ$1,$S152+$Y152+$Z152,$Y152+$Z152)</f>
        <v>962.75750000000005</v>
      </c>
      <c r="BK152" s="27">
        <f>IF($O152&gt;=BK$1,$S152+$Y152+$Z152,$Y152+$Z152)</f>
        <v>962.75750000000005</v>
      </c>
      <c r="BL152" s="27">
        <f>IF($O152&gt;=BL$1,$S152+$Y152+$Z152,$Y152+$Z152)</f>
        <v>962.75750000000005</v>
      </c>
      <c r="BM152" s="27">
        <f>IF($O152&gt;=BM$1,$S152+$Y152+$Z152,$Y152+$Z152)</f>
        <v>962.75750000000005</v>
      </c>
      <c r="BN152" s="27">
        <f>IF($O152&gt;=BN$1,$S152+$Y152+$Z152,$Y152+$Z152)</f>
        <v>962.75750000000005</v>
      </c>
      <c r="BO152" s="27">
        <f>IF($O152&gt;=BO$1,$S152+$Y152+$Z152,$Y152+$Z152)</f>
        <v>962.75750000000005</v>
      </c>
      <c r="BP152" s="27">
        <f>IF($O152&gt;=BP$1,$S152+$Y152+$Z152,$Y152+$Z152)</f>
        <v>962.75750000000005</v>
      </c>
      <c r="BQ152" s="27">
        <f>IF($O152&gt;=BQ$1,$S152+$Y152+$Z152,$Y152+$Z152)</f>
        <v>962.75750000000005</v>
      </c>
      <c r="BR152" s="27">
        <f>IF($O152&gt;=BR$1,$S152+$Y152+$Z152,$Y152+$Z152)</f>
        <v>962.75750000000005</v>
      </c>
      <c r="BS152" s="27">
        <f>IF($O152&gt;=BS$1,$S152+$Y152+$Z152,$Y152+$Z152)</f>
        <v>962.75750000000005</v>
      </c>
      <c r="BT152" s="27">
        <f>IF($O152&gt;=BT$1,$S152+$Y152+$Z152,$Y152+$Z152)</f>
        <v>962.75750000000005</v>
      </c>
      <c r="BU152" s="27">
        <f>IF($O152&gt;=BU$1,$S152+$Y152+$Z152,$Y152+$Z152)</f>
        <v>962.75750000000005</v>
      </c>
      <c r="BV152" s="27">
        <f>IF($O152&gt;=BV$1,$S152+$Y152+$Z152,$Y152+$Z152)</f>
        <v>962.75750000000005</v>
      </c>
      <c r="BW152" s="27">
        <f>IF($O152&gt;=BW$1,$S152+$Y152+$Z152,$Y152+$Z152)</f>
        <v>962.75750000000005</v>
      </c>
      <c r="BX152" s="27">
        <f>IF($O152&gt;=BX$1,$S152+$Y152+$Z152,$Y152+$Z152)</f>
        <v>962.75750000000005</v>
      </c>
      <c r="BY152" s="27">
        <f>IF($O152&gt;=BY$1,$S152+$Y152+$Z152,$Y152+$Z152)</f>
        <v>962.75750000000005</v>
      </c>
      <c r="BZ152" s="27">
        <f>IF($O152&gt;=BZ$1,$S152+$Y152+$Z152,$Y152+$Z152)</f>
        <v>962.75750000000005</v>
      </c>
      <c r="CA152" s="27">
        <f>IF($O152&gt;=CA$1,$S152+$Y152+$Z152,$Y152+$Z152)</f>
        <v>962.75750000000005</v>
      </c>
      <c r="CB152" s="27">
        <f>IF($O152&gt;=CB$1,$S152+$Y152+$Z152,$Y152+$Z152)</f>
        <v>962.75750000000005</v>
      </c>
      <c r="CC152" s="27">
        <f>IF($O152&gt;=CC$1,$S152+$Y152+$Z152,$Y152+$Z152)</f>
        <v>962.75750000000005</v>
      </c>
      <c r="CD152" s="27">
        <f>IF($O152&gt;=CD$1,$S152+$Y152+$Z152,$Y152+$Z152)</f>
        <v>962.75750000000005</v>
      </c>
      <c r="CE152" s="27">
        <f>IF($O152&gt;=CE$1,$S152+$Y152+$Z152,$Y152+$Z152)</f>
        <v>962.75750000000005</v>
      </c>
      <c r="CF152" s="27">
        <f>IF($O152&gt;=CF$1,$S152+$Y152+$Z152,$Y152+$Z152)</f>
        <v>962.75750000000005</v>
      </c>
      <c r="CG152" s="27">
        <f>IF($O152&gt;=CG$1,$S152+$Y152+$Z152,$Y152+$Z152)</f>
        <v>962.75750000000005</v>
      </c>
      <c r="CH152" s="27">
        <f>IF($O152&gt;=CH$1,$S152+$Y152+$Z152,$Y152+$Z152)</f>
        <v>962.75750000000005</v>
      </c>
      <c r="CI152" s="27">
        <f>IF($O152&gt;=CI$1,$S152+$Y152+$Z152,$Y152+$Z152)</f>
        <v>962.75750000000005</v>
      </c>
      <c r="CJ152" s="27">
        <f>IF($O152&gt;=CJ$1,$S152+$Y152+$Z152,$Y152+$Z152)</f>
        <v>962.75750000000005</v>
      </c>
      <c r="CK152" s="27">
        <f>IF($O152&gt;=CK$1,$S152+$Y152+$Z152,$Y152+$Z152)</f>
        <v>962.75750000000005</v>
      </c>
      <c r="CL152" s="27">
        <f>IF($O152&gt;=CL$1,$S152+$Y152+$Z152,$Y152+$Z152)</f>
        <v>962.75750000000005</v>
      </c>
      <c r="CM152" s="27">
        <f>IF($O152&gt;=CM$1,$S152+$Y152+$Z152,$Y152+$Z152)</f>
        <v>962.75750000000005</v>
      </c>
      <c r="CN152" s="27">
        <f>IF($O152&gt;=CN$1,$S152+$Y152,$Y152)</f>
        <v>562.75750000000005</v>
      </c>
      <c r="CO152" s="27">
        <f>IF($O152&gt;=CO$1,$S152+$Y152,$Y152)</f>
        <v>562.75750000000005</v>
      </c>
      <c r="CP152" s="27">
        <f>IF($O152&gt;=CP$1,$S152+$Y152,$Y152)</f>
        <v>562.75750000000005</v>
      </c>
      <c r="CQ152" s="27">
        <f>IF($O152&gt;=CQ$1,$S152+$Y152,$Y152)</f>
        <v>562.75750000000005</v>
      </c>
      <c r="CR152" s="27">
        <f>IF($O152&gt;=CR$1,$S152+$Y152,$Y152)</f>
        <v>562.75750000000005</v>
      </c>
      <c r="CS152" s="27">
        <f>IF($O152&gt;=CS$1,$S152+$Y152,$Y152)</f>
        <v>562.75750000000005</v>
      </c>
      <c r="CT152" s="27">
        <f>IF($O152&gt;=CT$1,$S152+$Y152,$Y152)</f>
        <v>562.75750000000005</v>
      </c>
      <c r="CU152" s="27">
        <f>IF($O152&gt;=CU$1,$S152+$Y152,$Y152)</f>
        <v>562.75750000000005</v>
      </c>
      <c r="CV152" s="27">
        <f>IF($O152&gt;=CV$1,$S152+$Y152,$Y152)</f>
        <v>562.75750000000005</v>
      </c>
      <c r="CW152" s="27">
        <f>IF($O152&gt;=CW$1,$S152+$Y152,$Y152)</f>
        <v>562.75750000000005</v>
      </c>
      <c r="CX152" s="27">
        <f>IF($O152&gt;=CX$1,$S152+$Y152,$Y152)</f>
        <v>562.75750000000005</v>
      </c>
      <c r="CY152" s="27">
        <f>IF($O152&gt;=CY$1,$S152+$Y152,$Y152)</f>
        <v>562.75750000000005</v>
      </c>
      <c r="CZ152" s="27">
        <f>IF($O152&gt;=CZ$1,$S152+$Y152,$Y152)</f>
        <v>562.75750000000005</v>
      </c>
      <c r="DA152" s="27">
        <f>IF($O152&gt;=DA$1,$S152+$Y152,$Y152)</f>
        <v>562.75750000000005</v>
      </c>
      <c r="DB152" s="27">
        <f>IF($O152&gt;=DB$1,$S152+$Y152,$Y152)</f>
        <v>562.75750000000005</v>
      </c>
      <c r="DC152" s="27">
        <f>IF($O152&gt;=DC$1,$S152+$Y152,$Y152)</f>
        <v>562.75750000000005</v>
      </c>
      <c r="DD152" s="27">
        <f>IF($O152&gt;=DD$1,$S152+$Y152,$Y152)</f>
        <v>562.75750000000005</v>
      </c>
      <c r="DE152" s="27">
        <f>IF($O152&gt;=DE$1,$S152+$Y152,$Y152)</f>
        <v>562.75750000000005</v>
      </c>
      <c r="DF152" s="27">
        <f>IF($O152&gt;=DF$1,$S152+$Y152,$Y152)</f>
        <v>562.75750000000005</v>
      </c>
      <c r="DG152" s="27">
        <f>IF($O152&gt;=DG$1,$S152+$Y152,$Y152)</f>
        <v>562.75750000000005</v>
      </c>
      <c r="DH152" s="27">
        <f>IF($O152&gt;=DH$1,$S152+$Y152,$Y152)</f>
        <v>562.75750000000005</v>
      </c>
      <c r="DI152" s="27">
        <f>IF($O152&gt;=DI$1,$S152+$Y152,$Y152)</f>
        <v>562.75750000000005</v>
      </c>
      <c r="DJ152" s="27">
        <f>IF($O152&gt;=DJ$1,$S152+$Y152,$Y152)</f>
        <v>562.75750000000005</v>
      </c>
      <c r="DK152" s="27">
        <f>IF($O152&gt;=DK$1,$S152+$Y152,$Y152)</f>
        <v>562.75750000000005</v>
      </c>
      <c r="DL152" s="27">
        <f>IF($O152&gt;=DL$1,$S152+$Y152,$Y152)</f>
        <v>562.75750000000005</v>
      </c>
      <c r="DM152" s="27">
        <f>IF($O152&gt;=DM$1,$S152+$Y152,$Y152)</f>
        <v>562.75750000000005</v>
      </c>
      <c r="DN152" s="27">
        <f>IF($O152&gt;=DN$1,$S152+$Y152,$Y152)</f>
        <v>562.75750000000005</v>
      </c>
      <c r="DO152" s="27">
        <f>IF($O152&gt;=DO$1,$S152+$Y152,$Y152)</f>
        <v>562.75750000000005</v>
      </c>
      <c r="DP152" s="27">
        <f>IF($O152&gt;=DP$1,$S152+$Y152,$Y152)</f>
        <v>562.75750000000005</v>
      </c>
      <c r="DQ152" s="27">
        <f>IF($O152&gt;=DQ$1,$S152+$Y152,$Y152)</f>
        <v>562.75750000000005</v>
      </c>
      <c r="DR152" s="27">
        <f>IF($O152&gt;=DR$1,$S152+$Y152,$Y152)</f>
        <v>562.75750000000005</v>
      </c>
      <c r="DS152" s="27">
        <f>IF($O152&gt;=DS$1,$S152+$Y152,$Y152)</f>
        <v>562.75750000000005</v>
      </c>
      <c r="DT152" s="27">
        <f>IF($O152&gt;=DT$1,$S152+$Y152,$Y152)</f>
        <v>562.75750000000005</v>
      </c>
      <c r="DU152" s="27">
        <f>IF($O152&gt;=DU$1,$S152+$Y152,$Y152)</f>
        <v>562.75750000000005</v>
      </c>
      <c r="DV152" s="27">
        <f>IF($O152&gt;=DV$1,$S152+$Y152,$Y152)</f>
        <v>562.75750000000005</v>
      </c>
      <c r="DW152" s="27">
        <f>IF($O152&gt;=DW$1,$S152+$Y152,$Y152)</f>
        <v>562.75750000000005</v>
      </c>
      <c r="DX152" s="27">
        <f>IF($O152&gt;=DX$1,$S152+$Y152,$Y152)</f>
        <v>562.75750000000005</v>
      </c>
      <c r="DY152" s="27">
        <f>IF($O152&gt;=DY$1,$S152+$Y152,$Y152)</f>
        <v>562.75750000000005</v>
      </c>
      <c r="DZ152" s="27">
        <f>IF($O152&gt;=DZ$1,$S152+$Y152,$Y152)</f>
        <v>562.75750000000005</v>
      </c>
      <c r="EA152" s="27">
        <f>IF($O152&gt;=EA$1,$S152+$Y152,$Y152)</f>
        <v>562.75750000000005</v>
      </c>
      <c r="EB152" s="27">
        <f>IF($O152&gt;=EB$1,$S152+$Y152,$Y152)</f>
        <v>562.75750000000005</v>
      </c>
      <c r="EC152" s="27">
        <f>IF($O152&gt;=EC$1,$S152+$Y152,$Y152)</f>
        <v>562.75750000000005</v>
      </c>
      <c r="ED152" s="27">
        <f>IF($O152&gt;=ED$1,$S152+$Y152,$Y152)</f>
        <v>562.75750000000005</v>
      </c>
      <c r="EE152" s="27">
        <f>IF($O152&gt;=EE$1,$S152+$Y152,$Y152)</f>
        <v>562.75750000000005</v>
      </c>
      <c r="EF152" s="27">
        <f>IF($O152&gt;=EF$1,$S152+$Y152,$Y152)</f>
        <v>562.75750000000005</v>
      </c>
      <c r="EG152" s="27">
        <f>IF($O152&gt;=EG$1,$S152+$Y152,$Y152)</f>
        <v>562.75750000000005</v>
      </c>
      <c r="EH152" s="27">
        <f>IF($O152&gt;=EH$1,$S152+$Y152,$Y152)</f>
        <v>562.75750000000005</v>
      </c>
      <c r="EI152" s="27">
        <f>IF($O152&gt;=EI$1,$S152+$Y152,$Y152)</f>
        <v>562.75750000000005</v>
      </c>
      <c r="EJ152" s="27">
        <f>IF($O152&gt;=EJ$1,$S152+$Y152,$Y152)</f>
        <v>562.75750000000005</v>
      </c>
      <c r="EK152" s="27">
        <f>IF($O152&gt;=EK$1,$S152+$Y152,$Y152)</f>
        <v>562.75750000000005</v>
      </c>
      <c r="EL152" s="27">
        <f>IF($O152&gt;=EL$1,$S152+$Y152,$Y152)</f>
        <v>562.75750000000005</v>
      </c>
      <c r="EM152" s="27">
        <f>IF($O152&gt;=EM$1,$S152+$Y152,$Y152)</f>
        <v>562.75750000000005</v>
      </c>
      <c r="EN152" s="27">
        <f>IF($O152&gt;=EN$1,$S152+$Y152,$Y152)</f>
        <v>562.75750000000005</v>
      </c>
      <c r="EO152" s="27">
        <f>IF($O152&gt;=EO$1,$S152+$Y152,$Y152)</f>
        <v>562.75750000000005</v>
      </c>
      <c r="EP152" s="27">
        <f>IF($O152&gt;=EP$1,$S152+$Y152,$Y152)</f>
        <v>562.75750000000005</v>
      </c>
      <c r="EQ152" s="27">
        <f>IF($O152&gt;=EQ$1,$S152+$Y152,$Y152)</f>
        <v>562.75750000000005</v>
      </c>
      <c r="ER152" s="27">
        <f>IF($O152&gt;=ER$1,$S152+$Y152,$Y152)</f>
        <v>562.75750000000005</v>
      </c>
      <c r="ES152" s="27">
        <f>IF($O152&gt;=ES$1,$S152+$Y152,$Y152)</f>
        <v>562.75750000000005</v>
      </c>
      <c r="ET152" s="27">
        <f>IF($O152&gt;=ET$1,$S152+$Y152,$Y152)</f>
        <v>562.75750000000005</v>
      </c>
      <c r="EU152" s="27">
        <f>IF($O152&gt;=EU$1,$S152+$Y152,$Y152)</f>
        <v>562.75750000000005</v>
      </c>
      <c r="EV152" s="27">
        <f>IF($O152&gt;=EV$1,$S152,0)</f>
        <v>562.75750000000005</v>
      </c>
      <c r="EW152" s="27">
        <f>IF($O152&gt;=EW$1,$S152,0)</f>
        <v>562.75750000000005</v>
      </c>
      <c r="EX152" s="27">
        <f>IF($O152&gt;=EX$1,$S152,0)</f>
        <v>562.75750000000005</v>
      </c>
      <c r="EY152" s="27">
        <f>IF($O152&gt;=EY$1,$S152,0)</f>
        <v>562.75750000000005</v>
      </c>
      <c r="EZ152" s="27">
        <f>IF($O152&gt;=EZ$1,$S152,0)</f>
        <v>562.75750000000005</v>
      </c>
      <c r="FA152" s="27">
        <f>IF($O152&gt;=FA$1,$S152,0)</f>
        <v>562.75750000000005</v>
      </c>
      <c r="FB152" s="27">
        <f>IF($O152&gt;=FB$1,$S152,0)</f>
        <v>562.75750000000005</v>
      </c>
      <c r="FC152" s="27">
        <f>IF($O152&gt;=FC$1,$S152,0)</f>
        <v>562.75750000000005</v>
      </c>
      <c r="FD152" s="27">
        <f>IF($O152&gt;=FD$1,$S152,0)</f>
        <v>562.75750000000005</v>
      </c>
      <c r="FE152" s="27">
        <f>IF($O152&gt;=FE$1,$S152,0)</f>
        <v>562.75750000000005</v>
      </c>
      <c r="FF152" s="27">
        <f>IF($O152&gt;=FF$1,$S152,0)</f>
        <v>562.75750000000005</v>
      </c>
      <c r="FG152" s="27">
        <f>IF($O152&gt;=FG$1,$S152,0)</f>
        <v>562.75750000000005</v>
      </c>
      <c r="FH152" s="27">
        <f>IF($O152&gt;=FH$1,$S152,0)</f>
        <v>562.75750000000005</v>
      </c>
      <c r="FI152" s="27">
        <f>IF($O152&gt;=FI$1,$S152,0)</f>
        <v>562.75750000000005</v>
      </c>
      <c r="FJ152" s="27">
        <f>IF($O152&gt;=FJ$1,$S152,0)</f>
        <v>562.75750000000005</v>
      </c>
      <c r="FK152" s="27">
        <f>IF($O152&gt;=FK$1,$S152,0)</f>
        <v>562.75750000000005</v>
      </c>
      <c r="FL152" s="27">
        <f>IF($O152&gt;=FL$1,$S152,0)</f>
        <v>562.75750000000005</v>
      </c>
      <c r="FM152" s="27">
        <f>IF($O152&gt;=FM$1,$S152,0)</f>
        <v>562.75750000000005</v>
      </c>
      <c r="FN152" s="27">
        <f>IF($O152&gt;=FN$1,$S152,0)</f>
        <v>562.75750000000005</v>
      </c>
      <c r="FO152" s="27">
        <f>IF($O152&gt;=FO$1,$S152,0)</f>
        <v>562.75750000000005</v>
      </c>
      <c r="FP152" s="27">
        <f>IF($O152&gt;=FP$1,$S152,0)</f>
        <v>562.75750000000005</v>
      </c>
      <c r="FQ152" s="27">
        <f>IF($O152&gt;=FQ$1,$S152,0)</f>
        <v>562.75750000000005</v>
      </c>
      <c r="FR152" s="27">
        <f>IF($O152&gt;=FR$1,$S152,0)</f>
        <v>562.75750000000005</v>
      </c>
      <c r="FS152" s="27">
        <f>IF($O152&gt;=FS$1,$S152,0)</f>
        <v>562.75750000000005</v>
      </c>
      <c r="FT152" s="27">
        <f>IF($O152&gt;=FT$1,$S152,0)</f>
        <v>562.75750000000005</v>
      </c>
      <c r="FU152" s="27">
        <f>IF($O152&gt;=FU$1,$S152,0)</f>
        <v>562.75750000000005</v>
      </c>
      <c r="FV152" s="27">
        <f>IF($O152&gt;=FV$1,$S152,0)</f>
        <v>562.75750000000005</v>
      </c>
      <c r="FW152" s="27">
        <f>IF($O152&gt;=FW$1,$S152,0)</f>
        <v>562.75750000000005</v>
      </c>
      <c r="FX152" s="27">
        <f>IF($O152&gt;=FX$1,$S152,0)</f>
        <v>562.75750000000005</v>
      </c>
      <c r="FY152" s="27">
        <f>IF($O152&gt;=FY$1,$S152,0)</f>
        <v>562.75750000000005</v>
      </c>
      <c r="FZ152" s="27">
        <f>IF($O152&gt;=FZ$1,$S152,0)</f>
        <v>0</v>
      </c>
      <c r="GA152" s="27">
        <f>IF($O152&gt;=GA$1,$S152,0)</f>
        <v>0</v>
      </c>
      <c r="GB152" s="27">
        <f>IF($O152&gt;=GB$1,$S152,0)</f>
        <v>0</v>
      </c>
      <c r="GC152" s="27">
        <f>IF($O152&gt;=GC$1,$S152,0)</f>
        <v>0</v>
      </c>
      <c r="GD152" s="27">
        <f>IF($O152&gt;=GD$1,$S152,0)</f>
        <v>0</v>
      </c>
      <c r="GE152" s="27">
        <f>IF($O152&gt;=GE$1,$S152,0)</f>
        <v>0</v>
      </c>
      <c r="GF152" s="27">
        <f>IF($O152&gt;=GF$1,$S152,0)</f>
        <v>0</v>
      </c>
      <c r="GG152" s="27">
        <f>IF($O152&gt;=GG$1,$S152,0)</f>
        <v>0</v>
      </c>
      <c r="GH152" s="27">
        <f>IF($O152&gt;=GH$1,$S152,0)</f>
        <v>0</v>
      </c>
      <c r="GI152" s="27">
        <f>IF($O152&gt;=GI$1,$S152,0)</f>
        <v>0</v>
      </c>
      <c r="GJ152" s="27">
        <f>IF($O152&gt;=GJ$1,$S152,0)</f>
        <v>0</v>
      </c>
      <c r="GK152" s="27">
        <f>IF($O152&gt;=GK$1,$S152,0)</f>
        <v>0</v>
      </c>
      <c r="GL152" s="27">
        <f>IF($O152&gt;=GL$1,$S152,0)</f>
        <v>0</v>
      </c>
      <c r="GM152" s="27">
        <f>IF($O152&gt;=GM$1,$S152,0)</f>
        <v>0</v>
      </c>
      <c r="GN152" s="27">
        <f>IF($O152&gt;=GN$1,$S152,0)</f>
        <v>0</v>
      </c>
      <c r="GO152" s="27">
        <f>IF($O152&gt;=GO$1,$S152,0)</f>
        <v>0</v>
      </c>
      <c r="GP152" s="27">
        <f>IF($O152&gt;=GP$1,$S152,0)</f>
        <v>0</v>
      </c>
      <c r="GQ152" s="27">
        <f>IF($O152&gt;=GQ$1,$S152,0)</f>
        <v>0</v>
      </c>
      <c r="GR152" s="27">
        <f>IF($O152&gt;=GR$1,$S152,0)</f>
        <v>0</v>
      </c>
      <c r="GS152" s="27">
        <f>IF($O152&gt;=GS$1,$S152,0)</f>
        <v>0</v>
      </c>
      <c r="GT152" s="27">
        <f>IF($O152&gt;=GT$1,$S152,0)</f>
        <v>0</v>
      </c>
      <c r="GU152" s="27">
        <f>IF($O152&gt;=GU$1,$S152,0)</f>
        <v>0</v>
      </c>
      <c r="GV152" s="27">
        <f>IF($O152&gt;=GV$1,$S152,0)</f>
        <v>0</v>
      </c>
      <c r="GW152" s="27">
        <f>IF($O152&gt;=GW$1,$S152,0)</f>
        <v>0</v>
      </c>
      <c r="GX152" s="27">
        <f>IF($O152&gt;=GX$1,$S152,0)</f>
        <v>0</v>
      </c>
      <c r="GY152" s="27">
        <f>IF($O152&gt;=GY$1,$S152,0)</f>
        <v>0</v>
      </c>
      <c r="GZ152" s="27">
        <f>IF($O152&gt;=GZ$1,$S152,0)</f>
        <v>0</v>
      </c>
      <c r="HA152" s="27">
        <f>IF($O152&gt;=HA$1,$S152,0)</f>
        <v>0</v>
      </c>
      <c r="HB152" s="27">
        <f>IF($O152&gt;=HB$1,$S152,0)</f>
        <v>0</v>
      </c>
      <c r="HC152" s="27">
        <f>IF($O152&gt;=HC$1,$S152,0)</f>
        <v>0</v>
      </c>
    </row>
    <row r="153" spans="1:211">
      <c r="A153" s="3">
        <v>35971</v>
      </c>
      <c r="B153" s="3" t="s">
        <v>328</v>
      </c>
      <c r="C153" s="3" t="s">
        <v>18</v>
      </c>
      <c r="D153" s="3">
        <v>53</v>
      </c>
      <c r="E153" s="4">
        <v>32659</v>
      </c>
      <c r="F153" s="5">
        <v>29.073972602739726</v>
      </c>
      <c r="G153" s="3" t="s">
        <v>99</v>
      </c>
      <c r="H153" s="4">
        <v>23767</v>
      </c>
      <c r="I153" s="9" t="s">
        <v>832</v>
      </c>
      <c r="J153" s="5">
        <v>1819.64</v>
      </c>
      <c r="K153" s="31">
        <v>310</v>
      </c>
      <c r="L153" s="32">
        <v>29</v>
      </c>
      <c r="M153" s="33">
        <f>VLOOKUP(L153,FIND,3,TRUE)</f>
        <v>1.5</v>
      </c>
      <c r="N153" s="32">
        <f>IF(L153&gt;30,180,VLOOKUP(L153,TEMPO,2,FALSE))</f>
        <v>174</v>
      </c>
      <c r="O153" s="32">
        <f>IF(R153&gt;0,4,N153)</f>
        <v>174</v>
      </c>
      <c r="P153" s="96">
        <f>J153*M153*L153</f>
        <v>79154.34</v>
      </c>
      <c r="Q153" s="96">
        <f>10934.45*2</f>
        <v>21868.9</v>
      </c>
      <c r="R153" s="96">
        <f>IF(P153&lt;=Q153,P153/4,0)</f>
        <v>0</v>
      </c>
      <c r="S153" s="5">
        <f>IF(P153&gt;=Q153,P153/N153,0)</f>
        <v>454.90999999999997</v>
      </c>
      <c r="T153" s="3"/>
      <c r="U153" s="3">
        <f>IF(T153="",1,0)</f>
        <v>1</v>
      </c>
      <c r="V153" s="3">
        <v>42</v>
      </c>
      <c r="W153" s="5">
        <v>0</v>
      </c>
      <c r="X153" s="5">
        <v>203.3</v>
      </c>
      <c r="Y153" s="5">
        <f>X153*W153</f>
        <v>0</v>
      </c>
      <c r="Z153" s="5">
        <v>400</v>
      </c>
      <c r="AA153" s="5">
        <f>S153+Y153+Z153</f>
        <v>854.91</v>
      </c>
      <c r="AB153" s="39">
        <f>(J153/12+J153/12*1.3333333333+450/12+J153/30*6/12+J153)*1.3+Y153+Z153+153.9</f>
        <v>3467.5720888823184</v>
      </c>
      <c r="AC153" s="39" t="s">
        <v>18</v>
      </c>
      <c r="AD153" s="39">
        <f>J153*1.3+400+153.9</f>
        <v>2919.4320000000002</v>
      </c>
      <c r="AE153" s="39">
        <f>SUMIFS('CUSTO MENSAL FUNC NOVO'!H:H,'CUSTO MENSAL FUNC NOVO'!A:A,'VALORES MENSAIS'!AC153)</f>
        <v>1902.2210000000002</v>
      </c>
      <c r="AF153" s="27">
        <f>IF($R153&gt;0,$R153,$S153)+$Y153+$Z153</f>
        <v>854.91</v>
      </c>
      <c r="AG153" s="27">
        <f>IF($R153&gt;0,$R153,$S153)+$Y153+$Z153</f>
        <v>854.91</v>
      </c>
      <c r="AH153" s="27">
        <f>IF($R153&gt;0,$R153,$S153)+$Y153+$Z153</f>
        <v>854.91</v>
      </c>
      <c r="AI153" s="27">
        <f>IF($R153&gt;0,$R153,$S153)+$Y153+$Z153</f>
        <v>854.91</v>
      </c>
      <c r="AJ153" s="27">
        <f>IF($O153&gt;=AJ$1,$S153+$Y153+$Z153,$Y153+$Z153)</f>
        <v>854.91</v>
      </c>
      <c r="AK153" s="27">
        <f>IF($O153&gt;=AK$1,$S153+$Y153+$Z153,$Y153+$Z153)</f>
        <v>854.91</v>
      </c>
      <c r="AL153" s="27">
        <f>IF($O153&gt;=AL$1,$S153+$Y153+$Z153,$Y153+$Z153)</f>
        <v>854.91</v>
      </c>
      <c r="AM153" s="27">
        <f>IF($O153&gt;=AM$1,$S153+$Y153+$Z153,$Y153+$Z153)</f>
        <v>854.91</v>
      </c>
      <c r="AN153" s="27">
        <f>IF($O153&gt;=AN$1,$S153+$Y153+$Z153,$Y153+$Z153)</f>
        <v>854.91</v>
      </c>
      <c r="AO153" s="27">
        <f>IF($O153&gt;=AO$1,$S153+$Y153+$Z153,$Y153+$Z153)</f>
        <v>854.91</v>
      </c>
      <c r="AP153" s="27">
        <f>IF($O153&gt;=AP$1,$S153+$Y153+$Z153,$Y153+$Z153)</f>
        <v>854.91</v>
      </c>
      <c r="AQ153" s="27">
        <f>IF($O153&gt;=AQ$1,$S153+$Y153+$Z153,$Y153+$Z153)</f>
        <v>854.91</v>
      </c>
      <c r="AR153" s="27">
        <f>IF($O153&gt;=AR$1,$S153+$Y153+$Z153,$Y153+$Z153)</f>
        <v>854.91</v>
      </c>
      <c r="AS153" s="27">
        <f>IF($O153&gt;=AS$1,$S153+$Y153+$Z153,$Y153+$Z153)</f>
        <v>854.91</v>
      </c>
      <c r="AT153" s="27">
        <f>IF($O153&gt;=AT$1,$S153+$Y153+$Z153,$Y153+$Z153)</f>
        <v>854.91</v>
      </c>
      <c r="AU153" s="27">
        <f>IF($O153&gt;=AU$1,$S153+$Y153+$Z153,$Y153+$Z153)</f>
        <v>854.91</v>
      </c>
      <c r="AV153" s="27">
        <f>IF($O153&gt;=AV$1,$S153+$Y153+$Z153,$Y153+$Z153)</f>
        <v>854.91</v>
      </c>
      <c r="AW153" s="27">
        <f>IF($O153&gt;=AW$1,$S153+$Y153+$Z153,$Y153+$Z153)</f>
        <v>854.91</v>
      </c>
      <c r="AX153" s="27">
        <f>IF($O153&gt;=AX$1,$S153+$Y153+$Z153,$Y153+$Z153)</f>
        <v>854.91</v>
      </c>
      <c r="AY153" s="27">
        <f>IF($O153&gt;=AY$1,$S153+$Y153+$Z153,$Y153+$Z153)</f>
        <v>854.91</v>
      </c>
      <c r="AZ153" s="27">
        <f>IF($O153&gt;=AZ$1,$S153+$Y153+$Z153,$Y153+$Z153)</f>
        <v>854.91</v>
      </c>
      <c r="BA153" s="27">
        <f>IF($O153&gt;=BA$1,$S153+$Y153+$Z153,$Y153+$Z153)</f>
        <v>854.91</v>
      </c>
      <c r="BB153" s="27">
        <f>IF($O153&gt;=BB$1,$S153+$Y153+$Z153,$Y153+$Z153)</f>
        <v>854.91</v>
      </c>
      <c r="BC153" s="27">
        <f>IF($O153&gt;=BC$1,$S153+$Y153+$Z153,$Y153+$Z153)</f>
        <v>854.91</v>
      </c>
      <c r="BD153" s="27">
        <f>IF($O153&gt;=BD$1,$S153+$Y153+$Z153,$Y153+$Z153)</f>
        <v>854.91</v>
      </c>
      <c r="BE153" s="27">
        <f>IF($O153&gt;=BE$1,$S153+$Y153+$Z153,$Y153+$Z153)</f>
        <v>854.91</v>
      </c>
      <c r="BF153" s="27">
        <f>IF($O153&gt;=BF$1,$S153+$Y153+$Z153,$Y153+$Z153)</f>
        <v>854.91</v>
      </c>
      <c r="BG153" s="27">
        <f>IF($O153&gt;=BG$1,$S153+$Y153+$Z153,$Y153+$Z153)</f>
        <v>854.91</v>
      </c>
      <c r="BH153" s="27">
        <f>IF($O153&gt;=BH$1,$S153+$Y153+$Z153,$Y153+$Z153)</f>
        <v>854.91</v>
      </c>
      <c r="BI153" s="27">
        <f>IF($O153&gt;=BI$1,$S153+$Y153+$Z153,$Y153+$Z153)</f>
        <v>854.91</v>
      </c>
      <c r="BJ153" s="27">
        <f>IF($O153&gt;=BJ$1,$S153+$Y153+$Z153,$Y153+$Z153)</f>
        <v>854.91</v>
      </c>
      <c r="BK153" s="27">
        <f>IF($O153&gt;=BK$1,$S153+$Y153+$Z153,$Y153+$Z153)</f>
        <v>854.91</v>
      </c>
      <c r="BL153" s="27">
        <f>IF($O153&gt;=BL$1,$S153+$Y153+$Z153,$Y153+$Z153)</f>
        <v>854.91</v>
      </c>
      <c r="BM153" s="27">
        <f>IF($O153&gt;=BM$1,$S153+$Y153+$Z153,$Y153+$Z153)</f>
        <v>854.91</v>
      </c>
      <c r="BN153" s="27">
        <f>IF($O153&gt;=BN$1,$S153+$Y153+$Z153,$Y153+$Z153)</f>
        <v>854.91</v>
      </c>
      <c r="BO153" s="27">
        <f>IF($O153&gt;=BO$1,$S153+$Y153+$Z153,$Y153+$Z153)</f>
        <v>854.91</v>
      </c>
      <c r="BP153" s="27">
        <f>IF($O153&gt;=BP$1,$S153+$Y153+$Z153,$Y153+$Z153)</f>
        <v>854.91</v>
      </c>
      <c r="BQ153" s="27">
        <f>IF($O153&gt;=BQ$1,$S153+$Y153+$Z153,$Y153+$Z153)</f>
        <v>854.91</v>
      </c>
      <c r="BR153" s="27">
        <f>IF($O153&gt;=BR$1,$S153+$Y153+$Z153,$Y153+$Z153)</f>
        <v>854.91</v>
      </c>
      <c r="BS153" s="27">
        <f>IF($O153&gt;=BS$1,$S153+$Y153+$Z153,$Y153+$Z153)</f>
        <v>854.91</v>
      </c>
      <c r="BT153" s="27">
        <f>IF($O153&gt;=BT$1,$S153+$Y153+$Z153,$Y153+$Z153)</f>
        <v>854.91</v>
      </c>
      <c r="BU153" s="27">
        <f>IF($O153&gt;=BU$1,$S153+$Y153+$Z153,$Y153+$Z153)</f>
        <v>854.91</v>
      </c>
      <c r="BV153" s="27">
        <f>IF($O153&gt;=BV$1,$S153+$Y153+$Z153,$Y153+$Z153)</f>
        <v>854.91</v>
      </c>
      <c r="BW153" s="27">
        <f>IF($O153&gt;=BW$1,$S153+$Y153+$Z153,$Y153+$Z153)</f>
        <v>854.91</v>
      </c>
      <c r="BX153" s="27">
        <f>IF($O153&gt;=BX$1,$S153+$Y153+$Z153,$Y153+$Z153)</f>
        <v>854.91</v>
      </c>
      <c r="BY153" s="27">
        <f>IF($O153&gt;=BY$1,$S153+$Y153+$Z153,$Y153+$Z153)</f>
        <v>854.91</v>
      </c>
      <c r="BZ153" s="27">
        <f>IF($O153&gt;=BZ$1,$S153+$Y153+$Z153,$Y153+$Z153)</f>
        <v>854.91</v>
      </c>
      <c r="CA153" s="27">
        <f>IF($O153&gt;=CA$1,$S153+$Y153+$Z153,$Y153+$Z153)</f>
        <v>854.91</v>
      </c>
      <c r="CB153" s="27">
        <f>IF($O153&gt;=CB$1,$S153+$Y153+$Z153,$Y153+$Z153)</f>
        <v>854.91</v>
      </c>
      <c r="CC153" s="27">
        <f>IF($O153&gt;=CC$1,$S153+$Y153+$Z153,$Y153+$Z153)</f>
        <v>854.91</v>
      </c>
      <c r="CD153" s="27">
        <f>IF($O153&gt;=CD$1,$S153+$Y153+$Z153,$Y153+$Z153)</f>
        <v>854.91</v>
      </c>
      <c r="CE153" s="27">
        <f>IF($O153&gt;=CE$1,$S153+$Y153+$Z153,$Y153+$Z153)</f>
        <v>854.91</v>
      </c>
      <c r="CF153" s="27">
        <f>IF($O153&gt;=CF$1,$S153+$Y153+$Z153,$Y153+$Z153)</f>
        <v>854.91</v>
      </c>
      <c r="CG153" s="27">
        <f>IF($O153&gt;=CG$1,$S153+$Y153+$Z153,$Y153+$Z153)</f>
        <v>854.91</v>
      </c>
      <c r="CH153" s="27">
        <f>IF($O153&gt;=CH$1,$S153+$Y153+$Z153,$Y153+$Z153)</f>
        <v>854.91</v>
      </c>
      <c r="CI153" s="27">
        <f>IF($O153&gt;=CI$1,$S153+$Y153+$Z153,$Y153+$Z153)</f>
        <v>854.91</v>
      </c>
      <c r="CJ153" s="27">
        <f>IF($O153&gt;=CJ$1,$S153+$Y153+$Z153,$Y153+$Z153)</f>
        <v>854.91</v>
      </c>
      <c r="CK153" s="27">
        <f>IF($O153&gt;=CK$1,$S153+$Y153+$Z153,$Y153+$Z153)</f>
        <v>854.91</v>
      </c>
      <c r="CL153" s="27">
        <f>IF($O153&gt;=CL$1,$S153+$Y153+$Z153,$Y153+$Z153)</f>
        <v>854.91</v>
      </c>
      <c r="CM153" s="27">
        <f>IF($O153&gt;=CM$1,$S153+$Y153+$Z153,$Y153+$Z153)</f>
        <v>854.91</v>
      </c>
      <c r="CN153" s="27">
        <f>IF($O153&gt;=CN$1,$S153+$Y153,$Y153)</f>
        <v>454.90999999999997</v>
      </c>
      <c r="CO153" s="27">
        <f>IF($O153&gt;=CO$1,$S153+$Y153,$Y153)</f>
        <v>454.90999999999997</v>
      </c>
      <c r="CP153" s="27">
        <f>IF($O153&gt;=CP$1,$S153+$Y153,$Y153)</f>
        <v>454.90999999999997</v>
      </c>
      <c r="CQ153" s="27">
        <f>IF($O153&gt;=CQ$1,$S153+$Y153,$Y153)</f>
        <v>454.90999999999997</v>
      </c>
      <c r="CR153" s="27">
        <f>IF($O153&gt;=CR$1,$S153+$Y153,$Y153)</f>
        <v>454.90999999999997</v>
      </c>
      <c r="CS153" s="27">
        <f>IF($O153&gt;=CS$1,$S153+$Y153,$Y153)</f>
        <v>454.90999999999997</v>
      </c>
      <c r="CT153" s="27">
        <f>IF($O153&gt;=CT$1,$S153+$Y153,$Y153)</f>
        <v>454.90999999999997</v>
      </c>
      <c r="CU153" s="27">
        <f>IF($O153&gt;=CU$1,$S153+$Y153,$Y153)</f>
        <v>454.90999999999997</v>
      </c>
      <c r="CV153" s="27">
        <f>IF($O153&gt;=CV$1,$S153+$Y153,$Y153)</f>
        <v>454.90999999999997</v>
      </c>
      <c r="CW153" s="27">
        <f>IF($O153&gt;=CW$1,$S153+$Y153,$Y153)</f>
        <v>454.90999999999997</v>
      </c>
      <c r="CX153" s="27">
        <f>IF($O153&gt;=CX$1,$S153+$Y153,$Y153)</f>
        <v>454.90999999999997</v>
      </c>
      <c r="CY153" s="27">
        <f>IF($O153&gt;=CY$1,$S153+$Y153,$Y153)</f>
        <v>454.90999999999997</v>
      </c>
      <c r="CZ153" s="27">
        <f>IF($O153&gt;=CZ$1,$S153+$Y153,$Y153)</f>
        <v>454.90999999999997</v>
      </c>
      <c r="DA153" s="27">
        <f>IF($O153&gt;=DA$1,$S153+$Y153,$Y153)</f>
        <v>454.90999999999997</v>
      </c>
      <c r="DB153" s="27">
        <f>IF($O153&gt;=DB$1,$S153+$Y153,$Y153)</f>
        <v>454.90999999999997</v>
      </c>
      <c r="DC153" s="27">
        <f>IF($O153&gt;=DC$1,$S153+$Y153,$Y153)</f>
        <v>454.90999999999997</v>
      </c>
      <c r="DD153" s="27">
        <f>IF($O153&gt;=DD$1,$S153+$Y153,$Y153)</f>
        <v>454.90999999999997</v>
      </c>
      <c r="DE153" s="27">
        <f>IF($O153&gt;=DE$1,$S153+$Y153,$Y153)</f>
        <v>454.90999999999997</v>
      </c>
      <c r="DF153" s="27">
        <f>IF($O153&gt;=DF$1,$S153+$Y153,$Y153)</f>
        <v>454.90999999999997</v>
      </c>
      <c r="DG153" s="27">
        <f>IF($O153&gt;=DG$1,$S153+$Y153,$Y153)</f>
        <v>454.90999999999997</v>
      </c>
      <c r="DH153" s="27">
        <f>IF($O153&gt;=DH$1,$S153+$Y153,$Y153)</f>
        <v>454.90999999999997</v>
      </c>
      <c r="DI153" s="27">
        <f>IF($O153&gt;=DI$1,$S153+$Y153,$Y153)</f>
        <v>454.90999999999997</v>
      </c>
      <c r="DJ153" s="27">
        <f>IF($O153&gt;=DJ$1,$S153+$Y153,$Y153)</f>
        <v>454.90999999999997</v>
      </c>
      <c r="DK153" s="27">
        <f>IF($O153&gt;=DK$1,$S153+$Y153,$Y153)</f>
        <v>454.90999999999997</v>
      </c>
      <c r="DL153" s="27">
        <f>IF($O153&gt;=DL$1,$S153+$Y153,$Y153)</f>
        <v>454.90999999999997</v>
      </c>
      <c r="DM153" s="27">
        <f>IF($O153&gt;=DM$1,$S153+$Y153,$Y153)</f>
        <v>454.90999999999997</v>
      </c>
      <c r="DN153" s="27">
        <f>IF($O153&gt;=DN$1,$S153+$Y153,$Y153)</f>
        <v>454.90999999999997</v>
      </c>
      <c r="DO153" s="27">
        <f>IF($O153&gt;=DO$1,$S153+$Y153,$Y153)</f>
        <v>454.90999999999997</v>
      </c>
      <c r="DP153" s="27">
        <f>IF($O153&gt;=DP$1,$S153+$Y153,$Y153)</f>
        <v>454.90999999999997</v>
      </c>
      <c r="DQ153" s="27">
        <f>IF($O153&gt;=DQ$1,$S153+$Y153,$Y153)</f>
        <v>454.90999999999997</v>
      </c>
      <c r="DR153" s="27">
        <f>IF($O153&gt;=DR$1,$S153+$Y153,$Y153)</f>
        <v>454.90999999999997</v>
      </c>
      <c r="DS153" s="27">
        <f>IF($O153&gt;=DS$1,$S153+$Y153,$Y153)</f>
        <v>454.90999999999997</v>
      </c>
      <c r="DT153" s="27">
        <f>IF($O153&gt;=DT$1,$S153+$Y153,$Y153)</f>
        <v>454.90999999999997</v>
      </c>
      <c r="DU153" s="27">
        <f>IF($O153&gt;=DU$1,$S153+$Y153,$Y153)</f>
        <v>454.90999999999997</v>
      </c>
      <c r="DV153" s="27">
        <f>IF($O153&gt;=DV$1,$S153+$Y153,$Y153)</f>
        <v>454.90999999999997</v>
      </c>
      <c r="DW153" s="27">
        <f>IF($O153&gt;=DW$1,$S153+$Y153,$Y153)</f>
        <v>454.90999999999997</v>
      </c>
      <c r="DX153" s="27">
        <f>IF($O153&gt;=DX$1,$S153+$Y153,$Y153)</f>
        <v>454.90999999999997</v>
      </c>
      <c r="DY153" s="27">
        <f>IF($O153&gt;=DY$1,$S153+$Y153,$Y153)</f>
        <v>454.90999999999997</v>
      </c>
      <c r="DZ153" s="27">
        <f>IF($O153&gt;=DZ$1,$S153+$Y153,$Y153)</f>
        <v>454.90999999999997</v>
      </c>
      <c r="EA153" s="27">
        <f>IF($O153&gt;=EA$1,$S153+$Y153,$Y153)</f>
        <v>454.90999999999997</v>
      </c>
      <c r="EB153" s="27">
        <f>IF($O153&gt;=EB$1,$S153+$Y153,$Y153)</f>
        <v>454.90999999999997</v>
      </c>
      <c r="EC153" s="27">
        <f>IF($O153&gt;=EC$1,$S153+$Y153,$Y153)</f>
        <v>454.90999999999997</v>
      </c>
      <c r="ED153" s="27">
        <f>IF($O153&gt;=ED$1,$S153+$Y153,$Y153)</f>
        <v>454.90999999999997</v>
      </c>
      <c r="EE153" s="27">
        <f>IF($O153&gt;=EE$1,$S153+$Y153,$Y153)</f>
        <v>454.90999999999997</v>
      </c>
      <c r="EF153" s="27">
        <f>IF($O153&gt;=EF$1,$S153+$Y153,$Y153)</f>
        <v>454.90999999999997</v>
      </c>
      <c r="EG153" s="27">
        <f>IF($O153&gt;=EG$1,$S153+$Y153,$Y153)</f>
        <v>454.90999999999997</v>
      </c>
      <c r="EH153" s="27">
        <f>IF($O153&gt;=EH$1,$S153+$Y153,$Y153)</f>
        <v>454.90999999999997</v>
      </c>
      <c r="EI153" s="27">
        <f>IF($O153&gt;=EI$1,$S153+$Y153,$Y153)</f>
        <v>454.90999999999997</v>
      </c>
      <c r="EJ153" s="27">
        <f>IF($O153&gt;=EJ$1,$S153+$Y153,$Y153)</f>
        <v>454.90999999999997</v>
      </c>
      <c r="EK153" s="27">
        <f>IF($O153&gt;=EK$1,$S153+$Y153,$Y153)</f>
        <v>454.90999999999997</v>
      </c>
      <c r="EL153" s="27">
        <f>IF($O153&gt;=EL$1,$S153+$Y153,$Y153)</f>
        <v>454.90999999999997</v>
      </c>
      <c r="EM153" s="27">
        <f>IF($O153&gt;=EM$1,$S153+$Y153,$Y153)</f>
        <v>454.90999999999997</v>
      </c>
      <c r="EN153" s="27">
        <f>IF($O153&gt;=EN$1,$S153+$Y153,$Y153)</f>
        <v>454.90999999999997</v>
      </c>
      <c r="EO153" s="27">
        <f>IF($O153&gt;=EO$1,$S153+$Y153,$Y153)</f>
        <v>454.90999999999997</v>
      </c>
      <c r="EP153" s="27">
        <f>IF($O153&gt;=EP$1,$S153+$Y153,$Y153)</f>
        <v>454.90999999999997</v>
      </c>
      <c r="EQ153" s="27">
        <f>IF($O153&gt;=EQ$1,$S153+$Y153,$Y153)</f>
        <v>454.90999999999997</v>
      </c>
      <c r="ER153" s="27">
        <f>IF($O153&gt;=ER$1,$S153+$Y153,$Y153)</f>
        <v>454.90999999999997</v>
      </c>
      <c r="ES153" s="27">
        <f>IF($O153&gt;=ES$1,$S153+$Y153,$Y153)</f>
        <v>454.90999999999997</v>
      </c>
      <c r="ET153" s="27">
        <f>IF($O153&gt;=ET$1,$S153+$Y153,$Y153)</f>
        <v>454.90999999999997</v>
      </c>
      <c r="EU153" s="27">
        <f>IF($O153&gt;=EU$1,$S153+$Y153,$Y153)</f>
        <v>454.90999999999997</v>
      </c>
      <c r="EV153" s="27">
        <f>IF($O153&gt;=EV$1,$S153,0)</f>
        <v>454.90999999999997</v>
      </c>
      <c r="EW153" s="27">
        <f>IF($O153&gt;=EW$1,$S153,0)</f>
        <v>454.90999999999997</v>
      </c>
      <c r="EX153" s="27">
        <f>IF($O153&gt;=EX$1,$S153,0)</f>
        <v>454.90999999999997</v>
      </c>
      <c r="EY153" s="27">
        <f>IF($O153&gt;=EY$1,$S153,0)</f>
        <v>454.90999999999997</v>
      </c>
      <c r="EZ153" s="27">
        <f>IF($O153&gt;=EZ$1,$S153,0)</f>
        <v>454.90999999999997</v>
      </c>
      <c r="FA153" s="27">
        <f>IF($O153&gt;=FA$1,$S153,0)</f>
        <v>454.90999999999997</v>
      </c>
      <c r="FB153" s="27">
        <f>IF($O153&gt;=FB$1,$S153,0)</f>
        <v>454.90999999999997</v>
      </c>
      <c r="FC153" s="27">
        <f>IF($O153&gt;=FC$1,$S153,0)</f>
        <v>454.90999999999997</v>
      </c>
      <c r="FD153" s="27">
        <f>IF($O153&gt;=FD$1,$S153,0)</f>
        <v>454.90999999999997</v>
      </c>
      <c r="FE153" s="27">
        <f>IF($O153&gt;=FE$1,$S153,0)</f>
        <v>454.90999999999997</v>
      </c>
      <c r="FF153" s="27">
        <f>IF($O153&gt;=FF$1,$S153,0)</f>
        <v>454.90999999999997</v>
      </c>
      <c r="FG153" s="27">
        <f>IF($O153&gt;=FG$1,$S153,0)</f>
        <v>454.90999999999997</v>
      </c>
      <c r="FH153" s="27">
        <f>IF($O153&gt;=FH$1,$S153,0)</f>
        <v>454.90999999999997</v>
      </c>
      <c r="FI153" s="27">
        <f>IF($O153&gt;=FI$1,$S153,0)</f>
        <v>454.90999999999997</v>
      </c>
      <c r="FJ153" s="27">
        <f>IF($O153&gt;=FJ$1,$S153,0)</f>
        <v>454.90999999999997</v>
      </c>
      <c r="FK153" s="27">
        <f>IF($O153&gt;=FK$1,$S153,0)</f>
        <v>454.90999999999997</v>
      </c>
      <c r="FL153" s="27">
        <f>IF($O153&gt;=FL$1,$S153,0)</f>
        <v>454.90999999999997</v>
      </c>
      <c r="FM153" s="27">
        <f>IF($O153&gt;=FM$1,$S153,0)</f>
        <v>454.90999999999997</v>
      </c>
      <c r="FN153" s="27">
        <f>IF($O153&gt;=FN$1,$S153,0)</f>
        <v>454.90999999999997</v>
      </c>
      <c r="FO153" s="27">
        <f>IF($O153&gt;=FO$1,$S153,0)</f>
        <v>454.90999999999997</v>
      </c>
      <c r="FP153" s="27">
        <f>IF($O153&gt;=FP$1,$S153,0)</f>
        <v>454.90999999999997</v>
      </c>
      <c r="FQ153" s="27">
        <f>IF($O153&gt;=FQ$1,$S153,0)</f>
        <v>454.90999999999997</v>
      </c>
      <c r="FR153" s="27">
        <f>IF($O153&gt;=FR$1,$S153,0)</f>
        <v>454.90999999999997</v>
      </c>
      <c r="FS153" s="27">
        <f>IF($O153&gt;=FS$1,$S153,0)</f>
        <v>454.90999999999997</v>
      </c>
      <c r="FT153" s="27">
        <f>IF($O153&gt;=FT$1,$S153,0)</f>
        <v>454.90999999999997</v>
      </c>
      <c r="FU153" s="27">
        <f>IF($O153&gt;=FU$1,$S153,0)</f>
        <v>454.90999999999997</v>
      </c>
      <c r="FV153" s="27">
        <f>IF($O153&gt;=FV$1,$S153,0)</f>
        <v>454.90999999999997</v>
      </c>
      <c r="FW153" s="27">
        <f>IF($O153&gt;=FW$1,$S153,0)</f>
        <v>454.90999999999997</v>
      </c>
      <c r="FX153" s="27">
        <f>IF($O153&gt;=FX$1,$S153,0)</f>
        <v>454.90999999999997</v>
      </c>
      <c r="FY153" s="27">
        <f>IF($O153&gt;=FY$1,$S153,0)</f>
        <v>454.90999999999997</v>
      </c>
      <c r="FZ153" s="27">
        <f>IF($O153&gt;=FZ$1,$S153,0)</f>
        <v>454.90999999999997</v>
      </c>
      <c r="GA153" s="27">
        <f>IF($O153&gt;=GA$1,$S153,0)</f>
        <v>454.90999999999997</v>
      </c>
      <c r="GB153" s="27">
        <f>IF($O153&gt;=GB$1,$S153,0)</f>
        <v>454.90999999999997</v>
      </c>
      <c r="GC153" s="27">
        <f>IF($O153&gt;=GC$1,$S153,0)</f>
        <v>454.90999999999997</v>
      </c>
      <c r="GD153" s="27">
        <f>IF($O153&gt;=GD$1,$S153,0)</f>
        <v>454.90999999999997</v>
      </c>
      <c r="GE153" s="27">
        <f>IF($O153&gt;=GE$1,$S153,0)</f>
        <v>454.90999999999997</v>
      </c>
      <c r="GF153" s="27">
        <f>IF($O153&gt;=GF$1,$S153,0)</f>
        <v>454.90999999999997</v>
      </c>
      <c r="GG153" s="27">
        <f>IF($O153&gt;=GG$1,$S153,0)</f>
        <v>454.90999999999997</v>
      </c>
      <c r="GH153" s="27">
        <f>IF($O153&gt;=GH$1,$S153,0)</f>
        <v>454.90999999999997</v>
      </c>
      <c r="GI153" s="27">
        <f>IF($O153&gt;=GI$1,$S153,0)</f>
        <v>454.90999999999997</v>
      </c>
      <c r="GJ153" s="27">
        <f>IF($O153&gt;=GJ$1,$S153,0)</f>
        <v>454.90999999999997</v>
      </c>
      <c r="GK153" s="27">
        <f>IF($O153&gt;=GK$1,$S153,0)</f>
        <v>454.90999999999997</v>
      </c>
      <c r="GL153" s="27">
        <f>IF($O153&gt;=GL$1,$S153,0)</f>
        <v>454.90999999999997</v>
      </c>
      <c r="GM153" s="27">
        <f>IF($O153&gt;=GM$1,$S153,0)</f>
        <v>454.90999999999997</v>
      </c>
      <c r="GN153" s="27">
        <f>IF($O153&gt;=GN$1,$S153,0)</f>
        <v>454.90999999999997</v>
      </c>
      <c r="GO153" s="27">
        <f>IF($O153&gt;=GO$1,$S153,0)</f>
        <v>454.90999999999997</v>
      </c>
      <c r="GP153" s="27">
        <f>IF($O153&gt;=GP$1,$S153,0)</f>
        <v>454.90999999999997</v>
      </c>
      <c r="GQ153" s="27">
        <f>IF($O153&gt;=GQ$1,$S153,0)</f>
        <v>454.90999999999997</v>
      </c>
      <c r="GR153" s="27">
        <f>IF($O153&gt;=GR$1,$S153,0)</f>
        <v>454.90999999999997</v>
      </c>
      <c r="GS153" s="27">
        <f>IF($O153&gt;=GS$1,$S153,0)</f>
        <v>454.90999999999997</v>
      </c>
      <c r="GT153" s="27">
        <f>IF($O153&gt;=GT$1,$S153,0)</f>
        <v>454.90999999999997</v>
      </c>
      <c r="GU153" s="27">
        <f>IF($O153&gt;=GU$1,$S153,0)</f>
        <v>454.90999999999997</v>
      </c>
      <c r="GV153" s="27">
        <f>IF($O153&gt;=GV$1,$S153,0)</f>
        <v>454.90999999999997</v>
      </c>
      <c r="GW153" s="27">
        <f>IF($O153&gt;=GW$1,$S153,0)</f>
        <v>454.90999999999997</v>
      </c>
      <c r="GX153" s="27">
        <f>IF($O153&gt;=GX$1,$S153,0)</f>
        <v>0</v>
      </c>
      <c r="GY153" s="27">
        <f>IF($O153&gt;=GY$1,$S153,0)</f>
        <v>0</v>
      </c>
      <c r="GZ153" s="27">
        <f>IF($O153&gt;=GZ$1,$S153,0)</f>
        <v>0</v>
      </c>
      <c r="HA153" s="27">
        <f>IF($O153&gt;=HA$1,$S153,0)</f>
        <v>0</v>
      </c>
      <c r="HB153" s="27">
        <f>IF($O153&gt;=HB$1,$S153,0)</f>
        <v>0</v>
      </c>
      <c r="HC153" s="27">
        <f>IF($O153&gt;=HC$1,$S153,0)</f>
        <v>0</v>
      </c>
    </row>
    <row r="154" spans="1:211">
      <c r="A154" s="3">
        <v>65609</v>
      </c>
      <c r="B154" s="3" t="s">
        <v>230</v>
      </c>
      <c r="C154" s="3" t="s">
        <v>18</v>
      </c>
      <c r="D154" s="3">
        <v>56</v>
      </c>
      <c r="E154" s="4">
        <v>34946</v>
      </c>
      <c r="F154" s="5">
        <v>22.80821917808219</v>
      </c>
      <c r="G154" s="3" t="s">
        <v>99</v>
      </c>
      <c r="H154" s="4">
        <v>22833</v>
      </c>
      <c r="I154" s="9" t="s">
        <v>832</v>
      </c>
      <c r="J154" s="5">
        <v>1598.85</v>
      </c>
      <c r="K154" s="31">
        <v>310</v>
      </c>
      <c r="L154" s="32">
        <v>23</v>
      </c>
      <c r="M154" s="33">
        <f>VLOOKUP(L154,FIND,3,TRUE)</f>
        <v>1.3</v>
      </c>
      <c r="N154" s="32">
        <f>IF(L154&gt;30,180,VLOOKUP(L154,TEMPO,2,FALSE))</f>
        <v>138</v>
      </c>
      <c r="O154" s="32">
        <f>IF(R154&gt;0,4,N154)</f>
        <v>138</v>
      </c>
      <c r="P154" s="96">
        <f>J154*M154*L154</f>
        <v>47805.615000000005</v>
      </c>
      <c r="Q154" s="96">
        <f>10934.45*2</f>
        <v>21868.9</v>
      </c>
      <c r="R154" s="96">
        <f>IF(P154&lt;=Q154,P154/4,0)</f>
        <v>0</v>
      </c>
      <c r="S154" s="5">
        <f>IF(P154&gt;=Q154,P154/N154,0)</f>
        <v>346.41750000000002</v>
      </c>
      <c r="T154" s="3"/>
      <c r="U154" s="3">
        <f>IF(T154="",1,0)</f>
        <v>1</v>
      </c>
      <c r="V154" s="3">
        <v>28</v>
      </c>
      <c r="W154" s="5">
        <v>0.6</v>
      </c>
      <c r="X154" s="5">
        <v>245.73</v>
      </c>
      <c r="Y154" s="5">
        <f>X154*W154</f>
        <v>147.43799999999999</v>
      </c>
      <c r="Z154" s="5">
        <v>400</v>
      </c>
      <c r="AA154" s="5">
        <f>S154+Y154+Z154</f>
        <v>893.85550000000001</v>
      </c>
      <c r="AB154" s="39">
        <f>(J154/12+J154/12*1.3333333333+450/12+J154/30*6/12+J154)*1.3+Y154+Z154+153.9</f>
        <v>3267.3884999942265</v>
      </c>
      <c r="AC154" s="39" t="s">
        <v>18</v>
      </c>
      <c r="AD154" s="39">
        <f>J154*1.3+400+153.9</f>
        <v>2632.4050000000002</v>
      </c>
      <c r="AE154" s="39">
        <f>SUMIFS('CUSTO MENSAL FUNC NOVO'!H:H,'CUSTO MENSAL FUNC NOVO'!A:A,'VALORES MENSAIS'!AC154)</f>
        <v>1902.2210000000002</v>
      </c>
      <c r="AF154" s="27">
        <f>IF($R154&gt;0,$R154,$S154)+$Y154+$Z154</f>
        <v>893.85550000000001</v>
      </c>
      <c r="AG154" s="27">
        <f>IF($R154&gt;0,$R154,$S154)+$Y154+$Z154</f>
        <v>893.85550000000001</v>
      </c>
      <c r="AH154" s="27">
        <f>IF($R154&gt;0,$R154,$S154)+$Y154+$Z154</f>
        <v>893.85550000000001</v>
      </c>
      <c r="AI154" s="27">
        <f>IF($R154&gt;0,$R154,$S154)+$Y154+$Z154</f>
        <v>893.85550000000001</v>
      </c>
      <c r="AJ154" s="27">
        <f>IF($O154&gt;=AJ$1,$S154+$Y154+$Z154,$Y154+$Z154)</f>
        <v>893.85550000000001</v>
      </c>
      <c r="AK154" s="27">
        <f>IF($O154&gt;=AK$1,$S154+$Y154+$Z154,$Y154+$Z154)</f>
        <v>893.85550000000001</v>
      </c>
      <c r="AL154" s="27">
        <f>IF($O154&gt;=AL$1,$S154+$Y154+$Z154,$Y154+$Z154)</f>
        <v>893.85550000000001</v>
      </c>
      <c r="AM154" s="27">
        <f>IF($O154&gt;=AM$1,$S154+$Y154+$Z154,$Y154+$Z154)</f>
        <v>893.85550000000001</v>
      </c>
      <c r="AN154" s="27">
        <f>IF($O154&gt;=AN$1,$S154+$Y154+$Z154,$Y154+$Z154)</f>
        <v>893.85550000000001</v>
      </c>
      <c r="AO154" s="27">
        <f>IF($O154&gt;=AO$1,$S154+$Y154+$Z154,$Y154+$Z154)</f>
        <v>893.85550000000001</v>
      </c>
      <c r="AP154" s="27">
        <f>IF($O154&gt;=AP$1,$S154+$Y154+$Z154,$Y154+$Z154)</f>
        <v>893.85550000000001</v>
      </c>
      <c r="AQ154" s="27">
        <f>IF($O154&gt;=AQ$1,$S154+$Y154+$Z154,$Y154+$Z154)</f>
        <v>893.85550000000001</v>
      </c>
      <c r="AR154" s="27">
        <f>IF($O154&gt;=AR$1,$S154+$Y154+$Z154,$Y154+$Z154)</f>
        <v>893.85550000000001</v>
      </c>
      <c r="AS154" s="27">
        <f>IF($O154&gt;=AS$1,$S154+$Y154+$Z154,$Y154+$Z154)</f>
        <v>893.85550000000001</v>
      </c>
      <c r="AT154" s="27">
        <f>IF($O154&gt;=AT$1,$S154+$Y154+$Z154,$Y154+$Z154)</f>
        <v>893.85550000000001</v>
      </c>
      <c r="AU154" s="27">
        <f>IF($O154&gt;=AU$1,$S154+$Y154+$Z154,$Y154+$Z154)</f>
        <v>893.85550000000001</v>
      </c>
      <c r="AV154" s="27">
        <f>IF($O154&gt;=AV$1,$S154+$Y154+$Z154,$Y154+$Z154)</f>
        <v>893.85550000000001</v>
      </c>
      <c r="AW154" s="27">
        <f>IF($O154&gt;=AW$1,$S154+$Y154+$Z154,$Y154+$Z154)</f>
        <v>893.85550000000001</v>
      </c>
      <c r="AX154" s="27">
        <f>IF($O154&gt;=AX$1,$S154+$Y154+$Z154,$Y154+$Z154)</f>
        <v>893.85550000000001</v>
      </c>
      <c r="AY154" s="27">
        <f>IF($O154&gt;=AY$1,$S154+$Y154+$Z154,$Y154+$Z154)</f>
        <v>893.85550000000001</v>
      </c>
      <c r="AZ154" s="27">
        <f>IF($O154&gt;=AZ$1,$S154+$Y154+$Z154,$Y154+$Z154)</f>
        <v>893.85550000000001</v>
      </c>
      <c r="BA154" s="27">
        <f>IF($O154&gt;=BA$1,$S154+$Y154+$Z154,$Y154+$Z154)</f>
        <v>893.85550000000001</v>
      </c>
      <c r="BB154" s="27">
        <f>IF($O154&gt;=BB$1,$S154+$Y154+$Z154,$Y154+$Z154)</f>
        <v>893.85550000000001</v>
      </c>
      <c r="BC154" s="27">
        <f>IF($O154&gt;=BC$1,$S154+$Y154+$Z154,$Y154+$Z154)</f>
        <v>893.85550000000001</v>
      </c>
      <c r="BD154" s="27">
        <f>IF($O154&gt;=BD$1,$S154+$Y154+$Z154,$Y154+$Z154)</f>
        <v>893.85550000000001</v>
      </c>
      <c r="BE154" s="27">
        <f>IF($O154&gt;=BE$1,$S154+$Y154+$Z154,$Y154+$Z154)</f>
        <v>893.85550000000001</v>
      </c>
      <c r="BF154" s="27">
        <f>IF($O154&gt;=BF$1,$S154+$Y154+$Z154,$Y154+$Z154)</f>
        <v>893.85550000000001</v>
      </c>
      <c r="BG154" s="27">
        <f>IF($O154&gt;=BG$1,$S154+$Y154+$Z154,$Y154+$Z154)</f>
        <v>893.85550000000001</v>
      </c>
      <c r="BH154" s="27">
        <f>IF($O154&gt;=BH$1,$S154+$Y154+$Z154,$Y154+$Z154)</f>
        <v>893.85550000000001</v>
      </c>
      <c r="BI154" s="27">
        <f>IF($O154&gt;=BI$1,$S154+$Y154+$Z154,$Y154+$Z154)</f>
        <v>893.85550000000001</v>
      </c>
      <c r="BJ154" s="27">
        <f>IF($O154&gt;=BJ$1,$S154+$Y154+$Z154,$Y154+$Z154)</f>
        <v>893.85550000000001</v>
      </c>
      <c r="BK154" s="27">
        <f>IF($O154&gt;=BK$1,$S154+$Y154+$Z154,$Y154+$Z154)</f>
        <v>893.85550000000001</v>
      </c>
      <c r="BL154" s="27">
        <f>IF($O154&gt;=BL$1,$S154+$Y154+$Z154,$Y154+$Z154)</f>
        <v>893.85550000000001</v>
      </c>
      <c r="BM154" s="27">
        <f>IF($O154&gt;=BM$1,$S154+$Y154+$Z154,$Y154+$Z154)</f>
        <v>893.85550000000001</v>
      </c>
      <c r="BN154" s="27">
        <f>IF($O154&gt;=BN$1,$S154+$Y154+$Z154,$Y154+$Z154)</f>
        <v>893.85550000000001</v>
      </c>
      <c r="BO154" s="27">
        <f>IF($O154&gt;=BO$1,$S154+$Y154+$Z154,$Y154+$Z154)</f>
        <v>893.85550000000001</v>
      </c>
      <c r="BP154" s="27">
        <f>IF($O154&gt;=BP$1,$S154+$Y154+$Z154,$Y154+$Z154)</f>
        <v>893.85550000000001</v>
      </c>
      <c r="BQ154" s="27">
        <f>IF($O154&gt;=BQ$1,$S154+$Y154+$Z154,$Y154+$Z154)</f>
        <v>893.85550000000001</v>
      </c>
      <c r="BR154" s="27">
        <f>IF($O154&gt;=BR$1,$S154+$Y154+$Z154,$Y154+$Z154)</f>
        <v>893.85550000000001</v>
      </c>
      <c r="BS154" s="27">
        <f>IF($O154&gt;=BS$1,$S154+$Y154+$Z154,$Y154+$Z154)</f>
        <v>893.85550000000001</v>
      </c>
      <c r="BT154" s="27">
        <f>IF($O154&gt;=BT$1,$S154+$Y154+$Z154,$Y154+$Z154)</f>
        <v>893.85550000000001</v>
      </c>
      <c r="BU154" s="27">
        <f>IF($O154&gt;=BU$1,$S154+$Y154+$Z154,$Y154+$Z154)</f>
        <v>893.85550000000001</v>
      </c>
      <c r="BV154" s="27">
        <f>IF($O154&gt;=BV$1,$S154+$Y154+$Z154,$Y154+$Z154)</f>
        <v>893.85550000000001</v>
      </c>
      <c r="BW154" s="27">
        <f>IF($O154&gt;=BW$1,$S154+$Y154+$Z154,$Y154+$Z154)</f>
        <v>893.85550000000001</v>
      </c>
      <c r="BX154" s="27">
        <f>IF($O154&gt;=BX$1,$S154+$Y154+$Z154,$Y154+$Z154)</f>
        <v>893.85550000000001</v>
      </c>
      <c r="BY154" s="27">
        <f>IF($O154&gt;=BY$1,$S154+$Y154+$Z154,$Y154+$Z154)</f>
        <v>893.85550000000001</v>
      </c>
      <c r="BZ154" s="27">
        <f>IF($O154&gt;=BZ$1,$S154+$Y154+$Z154,$Y154+$Z154)</f>
        <v>893.85550000000001</v>
      </c>
      <c r="CA154" s="27">
        <f>IF($O154&gt;=CA$1,$S154+$Y154+$Z154,$Y154+$Z154)</f>
        <v>893.85550000000001</v>
      </c>
      <c r="CB154" s="27">
        <f>IF($O154&gt;=CB$1,$S154+$Y154+$Z154,$Y154+$Z154)</f>
        <v>893.85550000000001</v>
      </c>
      <c r="CC154" s="27">
        <f>IF($O154&gt;=CC$1,$S154+$Y154+$Z154,$Y154+$Z154)</f>
        <v>893.85550000000001</v>
      </c>
      <c r="CD154" s="27">
        <f>IF($O154&gt;=CD$1,$S154+$Y154+$Z154,$Y154+$Z154)</f>
        <v>893.85550000000001</v>
      </c>
      <c r="CE154" s="27">
        <f>IF($O154&gt;=CE$1,$S154+$Y154+$Z154,$Y154+$Z154)</f>
        <v>893.85550000000001</v>
      </c>
      <c r="CF154" s="27">
        <f>IF($O154&gt;=CF$1,$S154+$Y154+$Z154,$Y154+$Z154)</f>
        <v>893.85550000000001</v>
      </c>
      <c r="CG154" s="27">
        <f>IF($O154&gt;=CG$1,$S154+$Y154+$Z154,$Y154+$Z154)</f>
        <v>893.85550000000001</v>
      </c>
      <c r="CH154" s="27">
        <f>IF($O154&gt;=CH$1,$S154+$Y154+$Z154,$Y154+$Z154)</f>
        <v>893.85550000000001</v>
      </c>
      <c r="CI154" s="27">
        <f>IF($O154&gt;=CI$1,$S154+$Y154+$Z154,$Y154+$Z154)</f>
        <v>893.85550000000001</v>
      </c>
      <c r="CJ154" s="27">
        <f>IF($O154&gt;=CJ$1,$S154+$Y154+$Z154,$Y154+$Z154)</f>
        <v>893.85550000000001</v>
      </c>
      <c r="CK154" s="27">
        <f>IF($O154&gt;=CK$1,$S154+$Y154+$Z154,$Y154+$Z154)</f>
        <v>893.85550000000001</v>
      </c>
      <c r="CL154" s="27">
        <f>IF($O154&gt;=CL$1,$S154+$Y154+$Z154,$Y154+$Z154)</f>
        <v>893.85550000000001</v>
      </c>
      <c r="CM154" s="27">
        <f>IF($O154&gt;=CM$1,$S154+$Y154+$Z154,$Y154+$Z154)</f>
        <v>893.85550000000001</v>
      </c>
      <c r="CN154" s="27">
        <f>IF($O154&gt;=CN$1,$S154+$Y154,$Y154)</f>
        <v>493.85550000000001</v>
      </c>
      <c r="CO154" s="27">
        <f>IF($O154&gt;=CO$1,$S154+$Y154,$Y154)</f>
        <v>493.85550000000001</v>
      </c>
      <c r="CP154" s="27">
        <f>IF($O154&gt;=CP$1,$S154+$Y154,$Y154)</f>
        <v>493.85550000000001</v>
      </c>
      <c r="CQ154" s="27">
        <f>IF($O154&gt;=CQ$1,$S154+$Y154,$Y154)</f>
        <v>493.85550000000001</v>
      </c>
      <c r="CR154" s="27">
        <f>IF($O154&gt;=CR$1,$S154+$Y154,$Y154)</f>
        <v>493.85550000000001</v>
      </c>
      <c r="CS154" s="27">
        <f>IF($O154&gt;=CS$1,$S154+$Y154,$Y154)</f>
        <v>493.85550000000001</v>
      </c>
      <c r="CT154" s="27">
        <f>IF($O154&gt;=CT$1,$S154+$Y154,$Y154)</f>
        <v>493.85550000000001</v>
      </c>
      <c r="CU154" s="27">
        <f>IF($O154&gt;=CU$1,$S154+$Y154,$Y154)</f>
        <v>493.85550000000001</v>
      </c>
      <c r="CV154" s="27">
        <f>IF($O154&gt;=CV$1,$S154+$Y154,$Y154)</f>
        <v>493.85550000000001</v>
      </c>
      <c r="CW154" s="27">
        <f>IF($O154&gt;=CW$1,$S154+$Y154,$Y154)</f>
        <v>493.85550000000001</v>
      </c>
      <c r="CX154" s="27">
        <f>IF($O154&gt;=CX$1,$S154+$Y154,$Y154)</f>
        <v>493.85550000000001</v>
      </c>
      <c r="CY154" s="27">
        <f>IF($O154&gt;=CY$1,$S154+$Y154,$Y154)</f>
        <v>493.85550000000001</v>
      </c>
      <c r="CZ154" s="27">
        <f>IF($O154&gt;=CZ$1,$S154+$Y154,$Y154)</f>
        <v>493.85550000000001</v>
      </c>
      <c r="DA154" s="27">
        <f>IF($O154&gt;=DA$1,$S154+$Y154,$Y154)</f>
        <v>493.85550000000001</v>
      </c>
      <c r="DB154" s="27">
        <f>IF($O154&gt;=DB$1,$S154+$Y154,$Y154)</f>
        <v>493.85550000000001</v>
      </c>
      <c r="DC154" s="27">
        <f>IF($O154&gt;=DC$1,$S154+$Y154,$Y154)</f>
        <v>493.85550000000001</v>
      </c>
      <c r="DD154" s="27">
        <f>IF($O154&gt;=DD$1,$S154+$Y154,$Y154)</f>
        <v>493.85550000000001</v>
      </c>
      <c r="DE154" s="27">
        <f>IF($O154&gt;=DE$1,$S154+$Y154,$Y154)</f>
        <v>493.85550000000001</v>
      </c>
      <c r="DF154" s="27">
        <f>IF($O154&gt;=DF$1,$S154+$Y154,$Y154)</f>
        <v>493.85550000000001</v>
      </c>
      <c r="DG154" s="27">
        <f>IF($O154&gt;=DG$1,$S154+$Y154,$Y154)</f>
        <v>493.85550000000001</v>
      </c>
      <c r="DH154" s="27">
        <f>IF($O154&gt;=DH$1,$S154+$Y154,$Y154)</f>
        <v>493.85550000000001</v>
      </c>
      <c r="DI154" s="27">
        <f>IF($O154&gt;=DI$1,$S154+$Y154,$Y154)</f>
        <v>493.85550000000001</v>
      </c>
      <c r="DJ154" s="27">
        <f>IF($O154&gt;=DJ$1,$S154+$Y154,$Y154)</f>
        <v>493.85550000000001</v>
      </c>
      <c r="DK154" s="27">
        <f>IF($O154&gt;=DK$1,$S154+$Y154,$Y154)</f>
        <v>493.85550000000001</v>
      </c>
      <c r="DL154" s="27">
        <f>IF($O154&gt;=DL$1,$S154+$Y154,$Y154)</f>
        <v>493.85550000000001</v>
      </c>
      <c r="DM154" s="27">
        <f>IF($O154&gt;=DM$1,$S154+$Y154,$Y154)</f>
        <v>493.85550000000001</v>
      </c>
      <c r="DN154" s="27">
        <f>IF($O154&gt;=DN$1,$S154+$Y154,$Y154)</f>
        <v>493.85550000000001</v>
      </c>
      <c r="DO154" s="27">
        <f>IF($O154&gt;=DO$1,$S154+$Y154,$Y154)</f>
        <v>493.85550000000001</v>
      </c>
      <c r="DP154" s="27">
        <f>IF($O154&gt;=DP$1,$S154+$Y154,$Y154)</f>
        <v>493.85550000000001</v>
      </c>
      <c r="DQ154" s="27">
        <f>IF($O154&gt;=DQ$1,$S154+$Y154,$Y154)</f>
        <v>493.85550000000001</v>
      </c>
      <c r="DR154" s="27">
        <f>IF($O154&gt;=DR$1,$S154+$Y154,$Y154)</f>
        <v>493.85550000000001</v>
      </c>
      <c r="DS154" s="27">
        <f>IF($O154&gt;=DS$1,$S154+$Y154,$Y154)</f>
        <v>493.85550000000001</v>
      </c>
      <c r="DT154" s="27">
        <f>IF($O154&gt;=DT$1,$S154+$Y154,$Y154)</f>
        <v>493.85550000000001</v>
      </c>
      <c r="DU154" s="27">
        <f>IF($O154&gt;=DU$1,$S154+$Y154,$Y154)</f>
        <v>493.85550000000001</v>
      </c>
      <c r="DV154" s="27">
        <f>IF($O154&gt;=DV$1,$S154+$Y154,$Y154)</f>
        <v>493.85550000000001</v>
      </c>
      <c r="DW154" s="27">
        <f>IF($O154&gt;=DW$1,$S154+$Y154,$Y154)</f>
        <v>493.85550000000001</v>
      </c>
      <c r="DX154" s="27">
        <f>IF($O154&gt;=DX$1,$S154+$Y154,$Y154)</f>
        <v>493.85550000000001</v>
      </c>
      <c r="DY154" s="27">
        <f>IF($O154&gt;=DY$1,$S154+$Y154,$Y154)</f>
        <v>493.85550000000001</v>
      </c>
      <c r="DZ154" s="27">
        <f>IF($O154&gt;=DZ$1,$S154+$Y154,$Y154)</f>
        <v>493.85550000000001</v>
      </c>
      <c r="EA154" s="27">
        <f>IF($O154&gt;=EA$1,$S154+$Y154,$Y154)</f>
        <v>493.85550000000001</v>
      </c>
      <c r="EB154" s="27">
        <f>IF($O154&gt;=EB$1,$S154+$Y154,$Y154)</f>
        <v>493.85550000000001</v>
      </c>
      <c r="EC154" s="27">
        <f>IF($O154&gt;=EC$1,$S154+$Y154,$Y154)</f>
        <v>493.85550000000001</v>
      </c>
      <c r="ED154" s="27">
        <f>IF($O154&gt;=ED$1,$S154+$Y154,$Y154)</f>
        <v>493.85550000000001</v>
      </c>
      <c r="EE154" s="27">
        <f>IF($O154&gt;=EE$1,$S154+$Y154,$Y154)</f>
        <v>493.85550000000001</v>
      </c>
      <c r="EF154" s="27">
        <f>IF($O154&gt;=EF$1,$S154+$Y154,$Y154)</f>
        <v>493.85550000000001</v>
      </c>
      <c r="EG154" s="27">
        <f>IF($O154&gt;=EG$1,$S154+$Y154,$Y154)</f>
        <v>493.85550000000001</v>
      </c>
      <c r="EH154" s="27">
        <f>IF($O154&gt;=EH$1,$S154+$Y154,$Y154)</f>
        <v>493.85550000000001</v>
      </c>
      <c r="EI154" s="27">
        <f>IF($O154&gt;=EI$1,$S154+$Y154,$Y154)</f>
        <v>493.85550000000001</v>
      </c>
      <c r="EJ154" s="27">
        <f>IF($O154&gt;=EJ$1,$S154+$Y154,$Y154)</f>
        <v>493.85550000000001</v>
      </c>
      <c r="EK154" s="27">
        <f>IF($O154&gt;=EK$1,$S154+$Y154,$Y154)</f>
        <v>493.85550000000001</v>
      </c>
      <c r="EL154" s="27">
        <f>IF($O154&gt;=EL$1,$S154+$Y154,$Y154)</f>
        <v>493.85550000000001</v>
      </c>
      <c r="EM154" s="27">
        <f>IF($O154&gt;=EM$1,$S154+$Y154,$Y154)</f>
        <v>493.85550000000001</v>
      </c>
      <c r="EN154" s="27">
        <f>IF($O154&gt;=EN$1,$S154+$Y154,$Y154)</f>
        <v>493.85550000000001</v>
      </c>
      <c r="EO154" s="27">
        <f>IF($O154&gt;=EO$1,$S154+$Y154,$Y154)</f>
        <v>493.85550000000001</v>
      </c>
      <c r="EP154" s="27">
        <f>IF($O154&gt;=EP$1,$S154+$Y154,$Y154)</f>
        <v>493.85550000000001</v>
      </c>
      <c r="EQ154" s="27">
        <f>IF($O154&gt;=EQ$1,$S154+$Y154,$Y154)</f>
        <v>493.85550000000001</v>
      </c>
      <c r="ER154" s="27">
        <f>IF($O154&gt;=ER$1,$S154+$Y154,$Y154)</f>
        <v>493.85550000000001</v>
      </c>
      <c r="ES154" s="27">
        <f>IF($O154&gt;=ES$1,$S154+$Y154,$Y154)</f>
        <v>493.85550000000001</v>
      </c>
      <c r="ET154" s="27">
        <f>IF($O154&gt;=ET$1,$S154+$Y154,$Y154)</f>
        <v>493.85550000000001</v>
      </c>
      <c r="EU154" s="27">
        <f>IF($O154&gt;=EU$1,$S154+$Y154,$Y154)</f>
        <v>493.85550000000001</v>
      </c>
      <c r="EV154" s="27">
        <f>IF($O154&gt;=EV$1,$S154,0)</f>
        <v>346.41750000000002</v>
      </c>
      <c r="EW154" s="27">
        <f>IF($O154&gt;=EW$1,$S154,0)</f>
        <v>346.41750000000002</v>
      </c>
      <c r="EX154" s="27">
        <f>IF($O154&gt;=EX$1,$S154,0)</f>
        <v>346.41750000000002</v>
      </c>
      <c r="EY154" s="27">
        <f>IF($O154&gt;=EY$1,$S154,0)</f>
        <v>346.41750000000002</v>
      </c>
      <c r="EZ154" s="27">
        <f>IF($O154&gt;=EZ$1,$S154,0)</f>
        <v>346.41750000000002</v>
      </c>
      <c r="FA154" s="27">
        <f>IF($O154&gt;=FA$1,$S154,0)</f>
        <v>346.41750000000002</v>
      </c>
      <c r="FB154" s="27">
        <f>IF($O154&gt;=FB$1,$S154,0)</f>
        <v>346.41750000000002</v>
      </c>
      <c r="FC154" s="27">
        <f>IF($O154&gt;=FC$1,$S154,0)</f>
        <v>346.41750000000002</v>
      </c>
      <c r="FD154" s="27">
        <f>IF($O154&gt;=FD$1,$S154,0)</f>
        <v>346.41750000000002</v>
      </c>
      <c r="FE154" s="27">
        <f>IF($O154&gt;=FE$1,$S154,0)</f>
        <v>346.41750000000002</v>
      </c>
      <c r="FF154" s="27">
        <f>IF($O154&gt;=FF$1,$S154,0)</f>
        <v>346.41750000000002</v>
      </c>
      <c r="FG154" s="27">
        <f>IF($O154&gt;=FG$1,$S154,0)</f>
        <v>346.41750000000002</v>
      </c>
      <c r="FH154" s="27">
        <f>IF($O154&gt;=FH$1,$S154,0)</f>
        <v>346.41750000000002</v>
      </c>
      <c r="FI154" s="27">
        <f>IF($O154&gt;=FI$1,$S154,0)</f>
        <v>346.41750000000002</v>
      </c>
      <c r="FJ154" s="27">
        <f>IF($O154&gt;=FJ$1,$S154,0)</f>
        <v>346.41750000000002</v>
      </c>
      <c r="FK154" s="27">
        <f>IF($O154&gt;=FK$1,$S154,0)</f>
        <v>346.41750000000002</v>
      </c>
      <c r="FL154" s="27">
        <f>IF($O154&gt;=FL$1,$S154,0)</f>
        <v>346.41750000000002</v>
      </c>
      <c r="FM154" s="27">
        <f>IF($O154&gt;=FM$1,$S154,0)</f>
        <v>346.41750000000002</v>
      </c>
      <c r="FN154" s="27">
        <f>IF($O154&gt;=FN$1,$S154,0)</f>
        <v>0</v>
      </c>
      <c r="FO154" s="27">
        <f>IF($O154&gt;=FO$1,$S154,0)</f>
        <v>0</v>
      </c>
      <c r="FP154" s="27">
        <f>IF($O154&gt;=FP$1,$S154,0)</f>
        <v>0</v>
      </c>
      <c r="FQ154" s="27">
        <f>IF($O154&gt;=FQ$1,$S154,0)</f>
        <v>0</v>
      </c>
      <c r="FR154" s="27">
        <f>IF($O154&gt;=FR$1,$S154,0)</f>
        <v>0</v>
      </c>
      <c r="FS154" s="27">
        <f>IF($O154&gt;=FS$1,$S154,0)</f>
        <v>0</v>
      </c>
      <c r="FT154" s="27">
        <f>IF($O154&gt;=FT$1,$S154,0)</f>
        <v>0</v>
      </c>
      <c r="FU154" s="27">
        <f>IF($O154&gt;=FU$1,$S154,0)</f>
        <v>0</v>
      </c>
      <c r="FV154" s="27">
        <f>IF($O154&gt;=FV$1,$S154,0)</f>
        <v>0</v>
      </c>
      <c r="FW154" s="27">
        <f>IF($O154&gt;=FW$1,$S154,0)</f>
        <v>0</v>
      </c>
      <c r="FX154" s="27">
        <f>IF($O154&gt;=FX$1,$S154,0)</f>
        <v>0</v>
      </c>
      <c r="FY154" s="27">
        <f>IF($O154&gt;=FY$1,$S154,0)</f>
        <v>0</v>
      </c>
      <c r="FZ154" s="27">
        <f>IF($O154&gt;=FZ$1,$S154,0)</f>
        <v>0</v>
      </c>
      <c r="GA154" s="27">
        <f>IF($O154&gt;=GA$1,$S154,0)</f>
        <v>0</v>
      </c>
      <c r="GB154" s="27">
        <f>IF($O154&gt;=GB$1,$S154,0)</f>
        <v>0</v>
      </c>
      <c r="GC154" s="27">
        <f>IF($O154&gt;=GC$1,$S154,0)</f>
        <v>0</v>
      </c>
      <c r="GD154" s="27">
        <f>IF($O154&gt;=GD$1,$S154,0)</f>
        <v>0</v>
      </c>
      <c r="GE154" s="27">
        <f>IF($O154&gt;=GE$1,$S154,0)</f>
        <v>0</v>
      </c>
      <c r="GF154" s="27">
        <f>IF($O154&gt;=GF$1,$S154,0)</f>
        <v>0</v>
      </c>
      <c r="GG154" s="27">
        <f>IF($O154&gt;=GG$1,$S154,0)</f>
        <v>0</v>
      </c>
      <c r="GH154" s="27">
        <f>IF($O154&gt;=GH$1,$S154,0)</f>
        <v>0</v>
      </c>
      <c r="GI154" s="27">
        <f>IF($O154&gt;=GI$1,$S154,0)</f>
        <v>0</v>
      </c>
      <c r="GJ154" s="27">
        <f>IF($O154&gt;=GJ$1,$S154,0)</f>
        <v>0</v>
      </c>
      <c r="GK154" s="27">
        <f>IF($O154&gt;=GK$1,$S154,0)</f>
        <v>0</v>
      </c>
      <c r="GL154" s="27">
        <f>IF($O154&gt;=GL$1,$S154,0)</f>
        <v>0</v>
      </c>
      <c r="GM154" s="27">
        <f>IF($O154&gt;=GM$1,$S154,0)</f>
        <v>0</v>
      </c>
      <c r="GN154" s="27">
        <f>IF($O154&gt;=GN$1,$S154,0)</f>
        <v>0</v>
      </c>
      <c r="GO154" s="27">
        <f>IF($O154&gt;=GO$1,$S154,0)</f>
        <v>0</v>
      </c>
      <c r="GP154" s="27">
        <f>IF($O154&gt;=GP$1,$S154,0)</f>
        <v>0</v>
      </c>
      <c r="GQ154" s="27">
        <f>IF($O154&gt;=GQ$1,$S154,0)</f>
        <v>0</v>
      </c>
      <c r="GR154" s="27">
        <f>IF($O154&gt;=GR$1,$S154,0)</f>
        <v>0</v>
      </c>
      <c r="GS154" s="27">
        <f>IF($O154&gt;=GS$1,$S154,0)</f>
        <v>0</v>
      </c>
      <c r="GT154" s="27">
        <f>IF($O154&gt;=GT$1,$S154,0)</f>
        <v>0</v>
      </c>
      <c r="GU154" s="27">
        <f>IF($O154&gt;=GU$1,$S154,0)</f>
        <v>0</v>
      </c>
      <c r="GV154" s="27">
        <f>IF($O154&gt;=GV$1,$S154,0)</f>
        <v>0</v>
      </c>
      <c r="GW154" s="27">
        <f>IF($O154&gt;=GW$1,$S154,0)</f>
        <v>0</v>
      </c>
      <c r="GX154" s="27">
        <f>IF($O154&gt;=GX$1,$S154,0)</f>
        <v>0</v>
      </c>
      <c r="GY154" s="27">
        <f>IF($O154&gt;=GY$1,$S154,0)</f>
        <v>0</v>
      </c>
      <c r="GZ154" s="27">
        <f>IF($O154&gt;=GZ$1,$S154,0)</f>
        <v>0</v>
      </c>
      <c r="HA154" s="27">
        <f>IF($O154&gt;=HA$1,$S154,0)</f>
        <v>0</v>
      </c>
      <c r="HB154" s="27">
        <f>IF($O154&gt;=HB$1,$S154,0)</f>
        <v>0</v>
      </c>
      <c r="HC154" s="27">
        <f>IF($O154&gt;=HC$1,$S154,0)</f>
        <v>0</v>
      </c>
    </row>
    <row r="155" spans="1:211">
      <c r="A155" s="3">
        <v>52612</v>
      </c>
      <c r="B155" s="3" t="s">
        <v>266</v>
      </c>
      <c r="C155" s="3" t="s">
        <v>18</v>
      </c>
      <c r="D155" s="3">
        <v>61</v>
      </c>
      <c r="E155" s="4">
        <v>34106</v>
      </c>
      <c r="F155" s="5">
        <v>25.109589041095891</v>
      </c>
      <c r="G155" s="3" t="s">
        <v>99</v>
      </c>
      <c r="H155" s="4">
        <v>20948</v>
      </c>
      <c r="I155" s="9" t="s">
        <v>832</v>
      </c>
      <c r="J155" s="5">
        <v>1783.79</v>
      </c>
      <c r="K155" s="31">
        <v>310</v>
      </c>
      <c r="L155" s="32">
        <v>25</v>
      </c>
      <c r="M155" s="33">
        <f>VLOOKUP(L155,FIND,3,TRUE)</f>
        <v>1.5</v>
      </c>
      <c r="N155" s="32">
        <f>IF(L155&gt;30,180,VLOOKUP(L155,TEMPO,2,FALSE))</f>
        <v>150</v>
      </c>
      <c r="O155" s="32">
        <f>IF(R155&gt;0,4,N155)</f>
        <v>150</v>
      </c>
      <c r="P155" s="96">
        <f>J155*M155*L155</f>
        <v>66892.125</v>
      </c>
      <c r="Q155" s="96">
        <f>10934.45*2</f>
        <v>21868.9</v>
      </c>
      <c r="R155" s="96">
        <f>IF(P155&lt;=Q155,P155/4,0)</f>
        <v>0</v>
      </c>
      <c r="S155" s="5">
        <f>IF(P155&gt;=Q155,P155/N155,0)</f>
        <v>445.94749999999999</v>
      </c>
      <c r="T155" s="3"/>
      <c r="U155" s="3">
        <f>IF(T155="",1,0)</f>
        <v>1</v>
      </c>
      <c r="V155" s="3">
        <v>39</v>
      </c>
      <c r="W155" s="5">
        <v>0</v>
      </c>
      <c r="X155" s="5">
        <v>402.65</v>
      </c>
      <c r="Y155" s="5">
        <f>X155*W155</f>
        <v>0</v>
      </c>
      <c r="Z155" s="5">
        <v>400</v>
      </c>
      <c r="AA155" s="5">
        <f>S155+Y155+Z155</f>
        <v>845.94749999999999</v>
      </c>
      <c r="AB155" s="39">
        <f>(J155/12+J155/12*1.3333333333+450/12+J155/30*6/12+J155)*1.3+Y155+Z155+153.9</f>
        <v>3411.1282555491143</v>
      </c>
      <c r="AC155" s="39" t="s">
        <v>18</v>
      </c>
      <c r="AD155" s="39">
        <f>J155*1.3+400+153.9</f>
        <v>2872.8270000000002</v>
      </c>
      <c r="AE155" s="39">
        <f>SUMIFS('CUSTO MENSAL FUNC NOVO'!H:H,'CUSTO MENSAL FUNC NOVO'!A:A,'VALORES MENSAIS'!AC155)</f>
        <v>1902.2210000000002</v>
      </c>
      <c r="AF155" s="27">
        <f>IF($R155&gt;0,$R155,$S155)+$Y155+$Z155</f>
        <v>845.94749999999999</v>
      </c>
      <c r="AG155" s="27">
        <f>IF($R155&gt;0,$R155,$S155)+$Y155+$Z155</f>
        <v>845.94749999999999</v>
      </c>
      <c r="AH155" s="27">
        <f>IF($R155&gt;0,$R155,$S155)+$Y155+$Z155</f>
        <v>845.94749999999999</v>
      </c>
      <c r="AI155" s="27">
        <f>IF($R155&gt;0,$R155,$S155)+$Y155+$Z155</f>
        <v>845.94749999999999</v>
      </c>
      <c r="AJ155" s="27">
        <f>IF($O155&gt;=AJ$1,$S155+$Y155+$Z155,$Y155+$Z155)</f>
        <v>845.94749999999999</v>
      </c>
      <c r="AK155" s="27">
        <f>IF($O155&gt;=AK$1,$S155+$Y155+$Z155,$Y155+$Z155)</f>
        <v>845.94749999999999</v>
      </c>
      <c r="AL155" s="27">
        <f>IF($O155&gt;=AL$1,$S155+$Y155+$Z155,$Y155+$Z155)</f>
        <v>845.94749999999999</v>
      </c>
      <c r="AM155" s="27">
        <f>IF($O155&gt;=AM$1,$S155+$Y155+$Z155,$Y155+$Z155)</f>
        <v>845.94749999999999</v>
      </c>
      <c r="AN155" s="27">
        <f>IF($O155&gt;=AN$1,$S155+$Y155+$Z155,$Y155+$Z155)</f>
        <v>845.94749999999999</v>
      </c>
      <c r="AO155" s="27">
        <f>IF($O155&gt;=AO$1,$S155+$Y155+$Z155,$Y155+$Z155)</f>
        <v>845.94749999999999</v>
      </c>
      <c r="AP155" s="27">
        <f>IF($O155&gt;=AP$1,$S155+$Y155+$Z155,$Y155+$Z155)</f>
        <v>845.94749999999999</v>
      </c>
      <c r="AQ155" s="27">
        <f>IF($O155&gt;=AQ$1,$S155+$Y155+$Z155,$Y155+$Z155)</f>
        <v>845.94749999999999</v>
      </c>
      <c r="AR155" s="27">
        <f>IF($O155&gt;=AR$1,$S155+$Y155+$Z155,$Y155+$Z155)</f>
        <v>845.94749999999999</v>
      </c>
      <c r="AS155" s="27">
        <f>IF($O155&gt;=AS$1,$S155+$Y155+$Z155,$Y155+$Z155)</f>
        <v>845.94749999999999</v>
      </c>
      <c r="AT155" s="27">
        <f>IF($O155&gt;=AT$1,$S155+$Y155+$Z155,$Y155+$Z155)</f>
        <v>845.94749999999999</v>
      </c>
      <c r="AU155" s="27">
        <f>IF($O155&gt;=AU$1,$S155+$Y155+$Z155,$Y155+$Z155)</f>
        <v>845.94749999999999</v>
      </c>
      <c r="AV155" s="27">
        <f>IF($O155&gt;=AV$1,$S155+$Y155+$Z155,$Y155+$Z155)</f>
        <v>845.94749999999999</v>
      </c>
      <c r="AW155" s="27">
        <f>IF($O155&gt;=AW$1,$S155+$Y155+$Z155,$Y155+$Z155)</f>
        <v>845.94749999999999</v>
      </c>
      <c r="AX155" s="27">
        <f>IF($O155&gt;=AX$1,$S155+$Y155+$Z155,$Y155+$Z155)</f>
        <v>845.94749999999999</v>
      </c>
      <c r="AY155" s="27">
        <f>IF($O155&gt;=AY$1,$S155+$Y155+$Z155,$Y155+$Z155)</f>
        <v>845.94749999999999</v>
      </c>
      <c r="AZ155" s="27">
        <f>IF($O155&gt;=AZ$1,$S155+$Y155+$Z155,$Y155+$Z155)</f>
        <v>845.94749999999999</v>
      </c>
      <c r="BA155" s="27">
        <f>IF($O155&gt;=BA$1,$S155+$Y155+$Z155,$Y155+$Z155)</f>
        <v>845.94749999999999</v>
      </c>
      <c r="BB155" s="27">
        <f>IF($O155&gt;=BB$1,$S155+$Y155+$Z155,$Y155+$Z155)</f>
        <v>845.94749999999999</v>
      </c>
      <c r="BC155" s="27">
        <f>IF($O155&gt;=BC$1,$S155+$Y155+$Z155,$Y155+$Z155)</f>
        <v>845.94749999999999</v>
      </c>
      <c r="BD155" s="27">
        <f>IF($O155&gt;=BD$1,$S155+$Y155+$Z155,$Y155+$Z155)</f>
        <v>845.94749999999999</v>
      </c>
      <c r="BE155" s="27">
        <f>IF($O155&gt;=BE$1,$S155+$Y155+$Z155,$Y155+$Z155)</f>
        <v>845.94749999999999</v>
      </c>
      <c r="BF155" s="27">
        <f>IF($O155&gt;=BF$1,$S155+$Y155+$Z155,$Y155+$Z155)</f>
        <v>845.94749999999999</v>
      </c>
      <c r="BG155" s="27">
        <f>IF($O155&gt;=BG$1,$S155+$Y155+$Z155,$Y155+$Z155)</f>
        <v>845.94749999999999</v>
      </c>
      <c r="BH155" s="27">
        <f>IF($O155&gt;=BH$1,$S155+$Y155+$Z155,$Y155+$Z155)</f>
        <v>845.94749999999999</v>
      </c>
      <c r="BI155" s="27">
        <f>IF($O155&gt;=BI$1,$S155+$Y155+$Z155,$Y155+$Z155)</f>
        <v>845.94749999999999</v>
      </c>
      <c r="BJ155" s="27">
        <f>IF($O155&gt;=BJ$1,$S155+$Y155+$Z155,$Y155+$Z155)</f>
        <v>845.94749999999999</v>
      </c>
      <c r="BK155" s="27">
        <f>IF($O155&gt;=BK$1,$S155+$Y155+$Z155,$Y155+$Z155)</f>
        <v>845.94749999999999</v>
      </c>
      <c r="BL155" s="27">
        <f>IF($O155&gt;=BL$1,$S155+$Y155+$Z155,$Y155+$Z155)</f>
        <v>845.94749999999999</v>
      </c>
      <c r="BM155" s="27">
        <f>IF($O155&gt;=BM$1,$S155+$Y155+$Z155,$Y155+$Z155)</f>
        <v>845.94749999999999</v>
      </c>
      <c r="BN155" s="27">
        <f>IF($O155&gt;=BN$1,$S155+$Y155+$Z155,$Y155+$Z155)</f>
        <v>845.94749999999999</v>
      </c>
      <c r="BO155" s="27">
        <f>IF($O155&gt;=BO$1,$S155+$Y155+$Z155,$Y155+$Z155)</f>
        <v>845.94749999999999</v>
      </c>
      <c r="BP155" s="27">
        <f>IF($O155&gt;=BP$1,$S155+$Y155+$Z155,$Y155+$Z155)</f>
        <v>845.94749999999999</v>
      </c>
      <c r="BQ155" s="27">
        <f>IF($O155&gt;=BQ$1,$S155+$Y155+$Z155,$Y155+$Z155)</f>
        <v>845.94749999999999</v>
      </c>
      <c r="BR155" s="27">
        <f>IF($O155&gt;=BR$1,$S155+$Y155+$Z155,$Y155+$Z155)</f>
        <v>845.94749999999999</v>
      </c>
      <c r="BS155" s="27">
        <f>IF($O155&gt;=BS$1,$S155+$Y155+$Z155,$Y155+$Z155)</f>
        <v>845.94749999999999</v>
      </c>
      <c r="BT155" s="27">
        <f>IF($O155&gt;=BT$1,$S155+$Y155+$Z155,$Y155+$Z155)</f>
        <v>845.94749999999999</v>
      </c>
      <c r="BU155" s="27">
        <f>IF($O155&gt;=BU$1,$S155+$Y155+$Z155,$Y155+$Z155)</f>
        <v>845.94749999999999</v>
      </c>
      <c r="BV155" s="27">
        <f>IF($O155&gt;=BV$1,$S155+$Y155+$Z155,$Y155+$Z155)</f>
        <v>845.94749999999999</v>
      </c>
      <c r="BW155" s="27">
        <f>IF($O155&gt;=BW$1,$S155+$Y155+$Z155,$Y155+$Z155)</f>
        <v>845.94749999999999</v>
      </c>
      <c r="BX155" s="27">
        <f>IF($O155&gt;=BX$1,$S155+$Y155+$Z155,$Y155+$Z155)</f>
        <v>845.94749999999999</v>
      </c>
      <c r="BY155" s="27">
        <f>IF($O155&gt;=BY$1,$S155+$Y155+$Z155,$Y155+$Z155)</f>
        <v>845.94749999999999</v>
      </c>
      <c r="BZ155" s="27">
        <f>IF($O155&gt;=BZ$1,$S155+$Y155+$Z155,$Y155+$Z155)</f>
        <v>845.94749999999999</v>
      </c>
      <c r="CA155" s="27">
        <f>IF($O155&gt;=CA$1,$S155+$Y155+$Z155,$Y155+$Z155)</f>
        <v>845.94749999999999</v>
      </c>
      <c r="CB155" s="27">
        <f>IF($O155&gt;=CB$1,$S155+$Y155+$Z155,$Y155+$Z155)</f>
        <v>845.94749999999999</v>
      </c>
      <c r="CC155" s="27">
        <f>IF($O155&gt;=CC$1,$S155+$Y155+$Z155,$Y155+$Z155)</f>
        <v>845.94749999999999</v>
      </c>
      <c r="CD155" s="27">
        <f>IF($O155&gt;=CD$1,$S155+$Y155+$Z155,$Y155+$Z155)</f>
        <v>845.94749999999999</v>
      </c>
      <c r="CE155" s="27">
        <f>IF($O155&gt;=CE$1,$S155+$Y155+$Z155,$Y155+$Z155)</f>
        <v>845.94749999999999</v>
      </c>
      <c r="CF155" s="27">
        <f>IF($O155&gt;=CF$1,$S155+$Y155+$Z155,$Y155+$Z155)</f>
        <v>845.94749999999999</v>
      </c>
      <c r="CG155" s="27">
        <f>IF($O155&gt;=CG$1,$S155+$Y155+$Z155,$Y155+$Z155)</f>
        <v>845.94749999999999</v>
      </c>
      <c r="CH155" s="27">
        <f>IF($O155&gt;=CH$1,$S155+$Y155+$Z155,$Y155+$Z155)</f>
        <v>845.94749999999999</v>
      </c>
      <c r="CI155" s="27">
        <f>IF($O155&gt;=CI$1,$S155+$Y155+$Z155,$Y155+$Z155)</f>
        <v>845.94749999999999</v>
      </c>
      <c r="CJ155" s="27">
        <f>IF($O155&gt;=CJ$1,$S155+$Y155+$Z155,$Y155+$Z155)</f>
        <v>845.94749999999999</v>
      </c>
      <c r="CK155" s="27">
        <f>IF($O155&gt;=CK$1,$S155+$Y155+$Z155,$Y155+$Z155)</f>
        <v>845.94749999999999</v>
      </c>
      <c r="CL155" s="27">
        <f>IF($O155&gt;=CL$1,$S155+$Y155+$Z155,$Y155+$Z155)</f>
        <v>845.94749999999999</v>
      </c>
      <c r="CM155" s="27">
        <f>IF($O155&gt;=CM$1,$S155+$Y155+$Z155,$Y155+$Z155)</f>
        <v>845.94749999999999</v>
      </c>
      <c r="CN155" s="27">
        <f>IF($O155&gt;=CN$1,$S155+$Y155,$Y155)</f>
        <v>445.94749999999999</v>
      </c>
      <c r="CO155" s="27">
        <f>IF($O155&gt;=CO$1,$S155+$Y155,$Y155)</f>
        <v>445.94749999999999</v>
      </c>
      <c r="CP155" s="27">
        <f>IF($O155&gt;=CP$1,$S155+$Y155,$Y155)</f>
        <v>445.94749999999999</v>
      </c>
      <c r="CQ155" s="27">
        <f>IF($O155&gt;=CQ$1,$S155+$Y155,$Y155)</f>
        <v>445.94749999999999</v>
      </c>
      <c r="CR155" s="27">
        <f>IF($O155&gt;=CR$1,$S155+$Y155,$Y155)</f>
        <v>445.94749999999999</v>
      </c>
      <c r="CS155" s="27">
        <f>IF($O155&gt;=CS$1,$S155+$Y155,$Y155)</f>
        <v>445.94749999999999</v>
      </c>
      <c r="CT155" s="27">
        <f>IF($O155&gt;=CT$1,$S155+$Y155,$Y155)</f>
        <v>445.94749999999999</v>
      </c>
      <c r="CU155" s="27">
        <f>IF($O155&gt;=CU$1,$S155+$Y155,$Y155)</f>
        <v>445.94749999999999</v>
      </c>
      <c r="CV155" s="27">
        <f>IF($O155&gt;=CV$1,$S155+$Y155,$Y155)</f>
        <v>445.94749999999999</v>
      </c>
      <c r="CW155" s="27">
        <f>IF($O155&gt;=CW$1,$S155+$Y155,$Y155)</f>
        <v>445.94749999999999</v>
      </c>
      <c r="CX155" s="27">
        <f>IF($O155&gt;=CX$1,$S155+$Y155,$Y155)</f>
        <v>445.94749999999999</v>
      </c>
      <c r="CY155" s="27">
        <f>IF($O155&gt;=CY$1,$S155+$Y155,$Y155)</f>
        <v>445.94749999999999</v>
      </c>
      <c r="CZ155" s="27">
        <f>IF($O155&gt;=CZ$1,$S155+$Y155,$Y155)</f>
        <v>445.94749999999999</v>
      </c>
      <c r="DA155" s="27">
        <f>IF($O155&gt;=DA$1,$S155+$Y155,$Y155)</f>
        <v>445.94749999999999</v>
      </c>
      <c r="DB155" s="27">
        <f>IF($O155&gt;=DB$1,$S155+$Y155,$Y155)</f>
        <v>445.94749999999999</v>
      </c>
      <c r="DC155" s="27">
        <f>IF($O155&gt;=DC$1,$S155+$Y155,$Y155)</f>
        <v>445.94749999999999</v>
      </c>
      <c r="DD155" s="27">
        <f>IF($O155&gt;=DD$1,$S155+$Y155,$Y155)</f>
        <v>445.94749999999999</v>
      </c>
      <c r="DE155" s="27">
        <f>IF($O155&gt;=DE$1,$S155+$Y155,$Y155)</f>
        <v>445.94749999999999</v>
      </c>
      <c r="DF155" s="27">
        <f>IF($O155&gt;=DF$1,$S155+$Y155,$Y155)</f>
        <v>445.94749999999999</v>
      </c>
      <c r="DG155" s="27">
        <f>IF($O155&gt;=DG$1,$S155+$Y155,$Y155)</f>
        <v>445.94749999999999</v>
      </c>
      <c r="DH155" s="27">
        <f>IF($O155&gt;=DH$1,$S155+$Y155,$Y155)</f>
        <v>445.94749999999999</v>
      </c>
      <c r="DI155" s="27">
        <f>IF($O155&gt;=DI$1,$S155+$Y155,$Y155)</f>
        <v>445.94749999999999</v>
      </c>
      <c r="DJ155" s="27">
        <f>IF($O155&gt;=DJ$1,$S155+$Y155,$Y155)</f>
        <v>445.94749999999999</v>
      </c>
      <c r="DK155" s="27">
        <f>IF($O155&gt;=DK$1,$S155+$Y155,$Y155)</f>
        <v>445.94749999999999</v>
      </c>
      <c r="DL155" s="27">
        <f>IF($O155&gt;=DL$1,$S155+$Y155,$Y155)</f>
        <v>445.94749999999999</v>
      </c>
      <c r="DM155" s="27">
        <f>IF($O155&gt;=DM$1,$S155+$Y155,$Y155)</f>
        <v>445.94749999999999</v>
      </c>
      <c r="DN155" s="27">
        <f>IF($O155&gt;=DN$1,$S155+$Y155,$Y155)</f>
        <v>445.94749999999999</v>
      </c>
      <c r="DO155" s="27">
        <f>IF($O155&gt;=DO$1,$S155+$Y155,$Y155)</f>
        <v>445.94749999999999</v>
      </c>
      <c r="DP155" s="27">
        <f>IF($O155&gt;=DP$1,$S155+$Y155,$Y155)</f>
        <v>445.94749999999999</v>
      </c>
      <c r="DQ155" s="27">
        <f>IF($O155&gt;=DQ$1,$S155+$Y155,$Y155)</f>
        <v>445.94749999999999</v>
      </c>
      <c r="DR155" s="27">
        <f>IF($O155&gt;=DR$1,$S155+$Y155,$Y155)</f>
        <v>445.94749999999999</v>
      </c>
      <c r="DS155" s="27">
        <f>IF($O155&gt;=DS$1,$S155+$Y155,$Y155)</f>
        <v>445.94749999999999</v>
      </c>
      <c r="DT155" s="27">
        <f>IF($O155&gt;=DT$1,$S155+$Y155,$Y155)</f>
        <v>445.94749999999999</v>
      </c>
      <c r="DU155" s="27">
        <f>IF($O155&gt;=DU$1,$S155+$Y155,$Y155)</f>
        <v>445.94749999999999</v>
      </c>
      <c r="DV155" s="27">
        <f>IF($O155&gt;=DV$1,$S155+$Y155,$Y155)</f>
        <v>445.94749999999999</v>
      </c>
      <c r="DW155" s="27">
        <f>IF($O155&gt;=DW$1,$S155+$Y155,$Y155)</f>
        <v>445.94749999999999</v>
      </c>
      <c r="DX155" s="27">
        <f>IF($O155&gt;=DX$1,$S155+$Y155,$Y155)</f>
        <v>445.94749999999999</v>
      </c>
      <c r="DY155" s="27">
        <f>IF($O155&gt;=DY$1,$S155+$Y155,$Y155)</f>
        <v>445.94749999999999</v>
      </c>
      <c r="DZ155" s="27">
        <f>IF($O155&gt;=DZ$1,$S155+$Y155,$Y155)</f>
        <v>445.94749999999999</v>
      </c>
      <c r="EA155" s="27">
        <f>IF($O155&gt;=EA$1,$S155+$Y155,$Y155)</f>
        <v>445.94749999999999</v>
      </c>
      <c r="EB155" s="27">
        <f>IF($O155&gt;=EB$1,$S155+$Y155,$Y155)</f>
        <v>445.94749999999999</v>
      </c>
      <c r="EC155" s="27">
        <f>IF($O155&gt;=EC$1,$S155+$Y155,$Y155)</f>
        <v>445.94749999999999</v>
      </c>
      <c r="ED155" s="27">
        <f>IF($O155&gt;=ED$1,$S155+$Y155,$Y155)</f>
        <v>445.94749999999999</v>
      </c>
      <c r="EE155" s="27">
        <f>IF($O155&gt;=EE$1,$S155+$Y155,$Y155)</f>
        <v>445.94749999999999</v>
      </c>
      <c r="EF155" s="27">
        <f>IF($O155&gt;=EF$1,$S155+$Y155,$Y155)</f>
        <v>445.94749999999999</v>
      </c>
      <c r="EG155" s="27">
        <f>IF($O155&gt;=EG$1,$S155+$Y155,$Y155)</f>
        <v>445.94749999999999</v>
      </c>
      <c r="EH155" s="27">
        <f>IF($O155&gt;=EH$1,$S155+$Y155,$Y155)</f>
        <v>445.94749999999999</v>
      </c>
      <c r="EI155" s="27">
        <f>IF($O155&gt;=EI$1,$S155+$Y155,$Y155)</f>
        <v>445.94749999999999</v>
      </c>
      <c r="EJ155" s="27">
        <f>IF($O155&gt;=EJ$1,$S155+$Y155,$Y155)</f>
        <v>445.94749999999999</v>
      </c>
      <c r="EK155" s="27">
        <f>IF($O155&gt;=EK$1,$S155+$Y155,$Y155)</f>
        <v>445.94749999999999</v>
      </c>
      <c r="EL155" s="27">
        <f>IF($O155&gt;=EL$1,$S155+$Y155,$Y155)</f>
        <v>445.94749999999999</v>
      </c>
      <c r="EM155" s="27">
        <f>IF($O155&gt;=EM$1,$S155+$Y155,$Y155)</f>
        <v>445.94749999999999</v>
      </c>
      <c r="EN155" s="27">
        <f>IF($O155&gt;=EN$1,$S155+$Y155,$Y155)</f>
        <v>445.94749999999999</v>
      </c>
      <c r="EO155" s="27">
        <f>IF($O155&gt;=EO$1,$S155+$Y155,$Y155)</f>
        <v>445.94749999999999</v>
      </c>
      <c r="EP155" s="27">
        <f>IF($O155&gt;=EP$1,$S155+$Y155,$Y155)</f>
        <v>445.94749999999999</v>
      </c>
      <c r="EQ155" s="27">
        <f>IF($O155&gt;=EQ$1,$S155+$Y155,$Y155)</f>
        <v>445.94749999999999</v>
      </c>
      <c r="ER155" s="27">
        <f>IF($O155&gt;=ER$1,$S155+$Y155,$Y155)</f>
        <v>445.94749999999999</v>
      </c>
      <c r="ES155" s="27">
        <f>IF($O155&gt;=ES$1,$S155+$Y155,$Y155)</f>
        <v>445.94749999999999</v>
      </c>
      <c r="ET155" s="27">
        <f>IF($O155&gt;=ET$1,$S155+$Y155,$Y155)</f>
        <v>445.94749999999999</v>
      </c>
      <c r="EU155" s="27">
        <f>IF($O155&gt;=EU$1,$S155+$Y155,$Y155)</f>
        <v>445.94749999999999</v>
      </c>
      <c r="EV155" s="27">
        <f>IF($O155&gt;=EV$1,$S155,0)</f>
        <v>445.94749999999999</v>
      </c>
      <c r="EW155" s="27">
        <f>IF($O155&gt;=EW$1,$S155,0)</f>
        <v>445.94749999999999</v>
      </c>
      <c r="EX155" s="27">
        <f>IF($O155&gt;=EX$1,$S155,0)</f>
        <v>445.94749999999999</v>
      </c>
      <c r="EY155" s="27">
        <f>IF($O155&gt;=EY$1,$S155,0)</f>
        <v>445.94749999999999</v>
      </c>
      <c r="EZ155" s="27">
        <f>IF($O155&gt;=EZ$1,$S155,0)</f>
        <v>445.94749999999999</v>
      </c>
      <c r="FA155" s="27">
        <f>IF($O155&gt;=FA$1,$S155,0)</f>
        <v>445.94749999999999</v>
      </c>
      <c r="FB155" s="27">
        <f>IF($O155&gt;=FB$1,$S155,0)</f>
        <v>445.94749999999999</v>
      </c>
      <c r="FC155" s="27">
        <f>IF($O155&gt;=FC$1,$S155,0)</f>
        <v>445.94749999999999</v>
      </c>
      <c r="FD155" s="27">
        <f>IF($O155&gt;=FD$1,$S155,0)</f>
        <v>445.94749999999999</v>
      </c>
      <c r="FE155" s="27">
        <f>IF($O155&gt;=FE$1,$S155,0)</f>
        <v>445.94749999999999</v>
      </c>
      <c r="FF155" s="27">
        <f>IF($O155&gt;=FF$1,$S155,0)</f>
        <v>445.94749999999999</v>
      </c>
      <c r="FG155" s="27">
        <f>IF($O155&gt;=FG$1,$S155,0)</f>
        <v>445.94749999999999</v>
      </c>
      <c r="FH155" s="27">
        <f>IF($O155&gt;=FH$1,$S155,0)</f>
        <v>445.94749999999999</v>
      </c>
      <c r="FI155" s="27">
        <f>IF($O155&gt;=FI$1,$S155,0)</f>
        <v>445.94749999999999</v>
      </c>
      <c r="FJ155" s="27">
        <f>IF($O155&gt;=FJ$1,$S155,0)</f>
        <v>445.94749999999999</v>
      </c>
      <c r="FK155" s="27">
        <f>IF($O155&gt;=FK$1,$S155,0)</f>
        <v>445.94749999999999</v>
      </c>
      <c r="FL155" s="27">
        <f>IF($O155&gt;=FL$1,$S155,0)</f>
        <v>445.94749999999999</v>
      </c>
      <c r="FM155" s="27">
        <f>IF($O155&gt;=FM$1,$S155,0)</f>
        <v>445.94749999999999</v>
      </c>
      <c r="FN155" s="27">
        <f>IF($O155&gt;=FN$1,$S155,0)</f>
        <v>445.94749999999999</v>
      </c>
      <c r="FO155" s="27">
        <f>IF($O155&gt;=FO$1,$S155,0)</f>
        <v>445.94749999999999</v>
      </c>
      <c r="FP155" s="27">
        <f>IF($O155&gt;=FP$1,$S155,0)</f>
        <v>445.94749999999999</v>
      </c>
      <c r="FQ155" s="27">
        <f>IF($O155&gt;=FQ$1,$S155,0)</f>
        <v>445.94749999999999</v>
      </c>
      <c r="FR155" s="27">
        <f>IF($O155&gt;=FR$1,$S155,0)</f>
        <v>445.94749999999999</v>
      </c>
      <c r="FS155" s="27">
        <f>IF($O155&gt;=FS$1,$S155,0)</f>
        <v>445.94749999999999</v>
      </c>
      <c r="FT155" s="27">
        <f>IF($O155&gt;=FT$1,$S155,0)</f>
        <v>445.94749999999999</v>
      </c>
      <c r="FU155" s="27">
        <f>IF($O155&gt;=FU$1,$S155,0)</f>
        <v>445.94749999999999</v>
      </c>
      <c r="FV155" s="27">
        <f>IF($O155&gt;=FV$1,$S155,0)</f>
        <v>445.94749999999999</v>
      </c>
      <c r="FW155" s="27">
        <f>IF($O155&gt;=FW$1,$S155,0)</f>
        <v>445.94749999999999</v>
      </c>
      <c r="FX155" s="27">
        <f>IF($O155&gt;=FX$1,$S155,0)</f>
        <v>445.94749999999999</v>
      </c>
      <c r="FY155" s="27">
        <f>IF($O155&gt;=FY$1,$S155,0)</f>
        <v>445.94749999999999</v>
      </c>
      <c r="FZ155" s="27">
        <f>IF($O155&gt;=FZ$1,$S155,0)</f>
        <v>0</v>
      </c>
      <c r="GA155" s="27">
        <f>IF($O155&gt;=GA$1,$S155,0)</f>
        <v>0</v>
      </c>
      <c r="GB155" s="27">
        <f>IF($O155&gt;=GB$1,$S155,0)</f>
        <v>0</v>
      </c>
      <c r="GC155" s="27">
        <f>IF($O155&gt;=GC$1,$S155,0)</f>
        <v>0</v>
      </c>
      <c r="GD155" s="27">
        <f>IF($O155&gt;=GD$1,$S155,0)</f>
        <v>0</v>
      </c>
      <c r="GE155" s="27">
        <f>IF($O155&gt;=GE$1,$S155,0)</f>
        <v>0</v>
      </c>
      <c r="GF155" s="27">
        <f>IF($O155&gt;=GF$1,$S155,0)</f>
        <v>0</v>
      </c>
      <c r="GG155" s="27">
        <f>IF($O155&gt;=GG$1,$S155,0)</f>
        <v>0</v>
      </c>
      <c r="GH155" s="27">
        <f>IF($O155&gt;=GH$1,$S155,0)</f>
        <v>0</v>
      </c>
      <c r="GI155" s="27">
        <f>IF($O155&gt;=GI$1,$S155,0)</f>
        <v>0</v>
      </c>
      <c r="GJ155" s="27">
        <f>IF($O155&gt;=GJ$1,$S155,0)</f>
        <v>0</v>
      </c>
      <c r="GK155" s="27">
        <f>IF($O155&gt;=GK$1,$S155,0)</f>
        <v>0</v>
      </c>
      <c r="GL155" s="27">
        <f>IF($O155&gt;=GL$1,$S155,0)</f>
        <v>0</v>
      </c>
      <c r="GM155" s="27">
        <f>IF($O155&gt;=GM$1,$S155,0)</f>
        <v>0</v>
      </c>
      <c r="GN155" s="27">
        <f>IF($O155&gt;=GN$1,$S155,0)</f>
        <v>0</v>
      </c>
      <c r="GO155" s="27">
        <f>IF($O155&gt;=GO$1,$S155,0)</f>
        <v>0</v>
      </c>
      <c r="GP155" s="27">
        <f>IF($O155&gt;=GP$1,$S155,0)</f>
        <v>0</v>
      </c>
      <c r="GQ155" s="27">
        <f>IF($O155&gt;=GQ$1,$S155,0)</f>
        <v>0</v>
      </c>
      <c r="GR155" s="27">
        <f>IF($O155&gt;=GR$1,$S155,0)</f>
        <v>0</v>
      </c>
      <c r="GS155" s="27">
        <f>IF($O155&gt;=GS$1,$S155,0)</f>
        <v>0</v>
      </c>
      <c r="GT155" s="27">
        <f>IF($O155&gt;=GT$1,$S155,0)</f>
        <v>0</v>
      </c>
      <c r="GU155" s="27">
        <f>IF($O155&gt;=GU$1,$S155,0)</f>
        <v>0</v>
      </c>
      <c r="GV155" s="27">
        <f>IF($O155&gt;=GV$1,$S155,0)</f>
        <v>0</v>
      </c>
      <c r="GW155" s="27">
        <f>IF($O155&gt;=GW$1,$S155,0)</f>
        <v>0</v>
      </c>
      <c r="GX155" s="27">
        <f>IF($O155&gt;=GX$1,$S155,0)</f>
        <v>0</v>
      </c>
      <c r="GY155" s="27">
        <f>IF($O155&gt;=GY$1,$S155,0)</f>
        <v>0</v>
      </c>
      <c r="GZ155" s="27">
        <f>IF($O155&gt;=GZ$1,$S155,0)</f>
        <v>0</v>
      </c>
      <c r="HA155" s="27">
        <f>IF($O155&gt;=HA$1,$S155,0)</f>
        <v>0</v>
      </c>
      <c r="HB155" s="27">
        <f>IF($O155&gt;=HB$1,$S155,0)</f>
        <v>0</v>
      </c>
      <c r="HC155" s="27">
        <f>IF($O155&gt;=HC$1,$S155,0)</f>
        <v>0</v>
      </c>
    </row>
    <row r="156" spans="1:211">
      <c r="A156" s="3">
        <v>46396</v>
      </c>
      <c r="B156" s="3" t="s">
        <v>294</v>
      </c>
      <c r="C156" s="3" t="s">
        <v>18</v>
      </c>
      <c r="D156" s="3">
        <v>64</v>
      </c>
      <c r="E156" s="4">
        <v>33778</v>
      </c>
      <c r="F156" s="5">
        <v>26.008219178082193</v>
      </c>
      <c r="G156" s="3" t="s">
        <v>99</v>
      </c>
      <c r="H156" s="4">
        <v>19764</v>
      </c>
      <c r="I156" s="9" t="s">
        <v>832</v>
      </c>
      <c r="J156" s="5">
        <v>1819.64</v>
      </c>
      <c r="K156" s="31">
        <v>310</v>
      </c>
      <c r="L156" s="32">
        <v>26</v>
      </c>
      <c r="M156" s="33">
        <f>VLOOKUP(L156,FIND,3,TRUE)</f>
        <v>1.5</v>
      </c>
      <c r="N156" s="32">
        <f>IF(L156&gt;30,180,VLOOKUP(L156,TEMPO,2,FALSE))</f>
        <v>156</v>
      </c>
      <c r="O156" s="32">
        <f>IF(R156&gt;0,4,N156)</f>
        <v>156</v>
      </c>
      <c r="P156" s="96">
        <f>J156*M156*L156</f>
        <v>70965.960000000006</v>
      </c>
      <c r="Q156" s="96">
        <f>10934.45*2</f>
        <v>21868.9</v>
      </c>
      <c r="R156" s="96">
        <f>IF(P156&lt;=Q156,P156/4,0)</f>
        <v>0</v>
      </c>
      <c r="S156" s="5">
        <f>IF(P156&gt;=Q156,P156/N156,0)</f>
        <v>454.91</v>
      </c>
      <c r="T156" s="3"/>
      <c r="U156" s="3">
        <f>IF(T156="",1,0)</f>
        <v>1</v>
      </c>
      <c r="V156" s="3">
        <v>41</v>
      </c>
      <c r="W156" s="5">
        <v>0</v>
      </c>
      <c r="X156" s="5">
        <v>402.65</v>
      </c>
      <c r="Y156" s="5">
        <f>X156*W156</f>
        <v>0</v>
      </c>
      <c r="Z156" s="5">
        <v>400</v>
      </c>
      <c r="AA156" s="5">
        <f>S156+Y156+Z156</f>
        <v>854.91000000000008</v>
      </c>
      <c r="AB156" s="39">
        <f>(J156/12+J156/12*1.3333333333+450/12+J156/30*6/12+J156)*1.3+Y156+Z156+153.9</f>
        <v>3467.5720888823184</v>
      </c>
      <c r="AC156" s="39" t="s">
        <v>18</v>
      </c>
      <c r="AD156" s="39">
        <f>J156*1.3+400+153.9</f>
        <v>2919.4320000000002</v>
      </c>
      <c r="AE156" s="39">
        <f>SUMIFS('CUSTO MENSAL FUNC NOVO'!H:H,'CUSTO MENSAL FUNC NOVO'!A:A,'VALORES MENSAIS'!AC156)</f>
        <v>1902.2210000000002</v>
      </c>
      <c r="AF156" s="27">
        <f>IF($R156&gt;0,$R156,$S156)+$Y156+$Z156</f>
        <v>854.91000000000008</v>
      </c>
      <c r="AG156" s="27">
        <f>IF($R156&gt;0,$R156,$S156)+$Y156+$Z156</f>
        <v>854.91000000000008</v>
      </c>
      <c r="AH156" s="27">
        <f>IF($R156&gt;0,$R156,$S156)+$Y156+$Z156</f>
        <v>854.91000000000008</v>
      </c>
      <c r="AI156" s="27">
        <f>IF($R156&gt;0,$R156,$S156)+$Y156+$Z156</f>
        <v>854.91000000000008</v>
      </c>
      <c r="AJ156" s="27">
        <f>IF($O156&gt;=AJ$1,$S156+$Y156+$Z156,$Y156+$Z156)</f>
        <v>854.91000000000008</v>
      </c>
      <c r="AK156" s="27">
        <f>IF($O156&gt;=AK$1,$S156+$Y156+$Z156,$Y156+$Z156)</f>
        <v>854.91000000000008</v>
      </c>
      <c r="AL156" s="27">
        <f>IF($O156&gt;=AL$1,$S156+$Y156+$Z156,$Y156+$Z156)</f>
        <v>854.91000000000008</v>
      </c>
      <c r="AM156" s="27">
        <f>IF($O156&gt;=AM$1,$S156+$Y156+$Z156,$Y156+$Z156)</f>
        <v>854.91000000000008</v>
      </c>
      <c r="AN156" s="27">
        <f>IF($O156&gt;=AN$1,$S156+$Y156+$Z156,$Y156+$Z156)</f>
        <v>854.91000000000008</v>
      </c>
      <c r="AO156" s="27">
        <f>IF($O156&gt;=AO$1,$S156+$Y156+$Z156,$Y156+$Z156)</f>
        <v>854.91000000000008</v>
      </c>
      <c r="AP156" s="27">
        <f>IF($O156&gt;=AP$1,$S156+$Y156+$Z156,$Y156+$Z156)</f>
        <v>854.91000000000008</v>
      </c>
      <c r="AQ156" s="27">
        <f>IF($O156&gt;=AQ$1,$S156+$Y156+$Z156,$Y156+$Z156)</f>
        <v>854.91000000000008</v>
      </c>
      <c r="AR156" s="27">
        <f>IF($O156&gt;=AR$1,$S156+$Y156+$Z156,$Y156+$Z156)</f>
        <v>854.91000000000008</v>
      </c>
      <c r="AS156" s="27">
        <f>IF($O156&gt;=AS$1,$S156+$Y156+$Z156,$Y156+$Z156)</f>
        <v>854.91000000000008</v>
      </c>
      <c r="AT156" s="27">
        <f>IF($O156&gt;=AT$1,$S156+$Y156+$Z156,$Y156+$Z156)</f>
        <v>854.91000000000008</v>
      </c>
      <c r="AU156" s="27">
        <f>IF($O156&gt;=AU$1,$S156+$Y156+$Z156,$Y156+$Z156)</f>
        <v>854.91000000000008</v>
      </c>
      <c r="AV156" s="27">
        <f>IF($O156&gt;=AV$1,$S156+$Y156+$Z156,$Y156+$Z156)</f>
        <v>854.91000000000008</v>
      </c>
      <c r="AW156" s="27">
        <f>IF($O156&gt;=AW$1,$S156+$Y156+$Z156,$Y156+$Z156)</f>
        <v>854.91000000000008</v>
      </c>
      <c r="AX156" s="27">
        <f>IF($O156&gt;=AX$1,$S156+$Y156+$Z156,$Y156+$Z156)</f>
        <v>854.91000000000008</v>
      </c>
      <c r="AY156" s="27">
        <f>IF($O156&gt;=AY$1,$S156+$Y156+$Z156,$Y156+$Z156)</f>
        <v>854.91000000000008</v>
      </c>
      <c r="AZ156" s="27">
        <f>IF($O156&gt;=AZ$1,$S156+$Y156+$Z156,$Y156+$Z156)</f>
        <v>854.91000000000008</v>
      </c>
      <c r="BA156" s="27">
        <f>IF($O156&gt;=BA$1,$S156+$Y156+$Z156,$Y156+$Z156)</f>
        <v>854.91000000000008</v>
      </c>
      <c r="BB156" s="27">
        <f>IF($O156&gt;=BB$1,$S156+$Y156+$Z156,$Y156+$Z156)</f>
        <v>854.91000000000008</v>
      </c>
      <c r="BC156" s="27">
        <f>IF($O156&gt;=BC$1,$S156+$Y156+$Z156,$Y156+$Z156)</f>
        <v>854.91000000000008</v>
      </c>
      <c r="BD156" s="27">
        <f>IF($O156&gt;=BD$1,$S156+$Y156+$Z156,$Y156+$Z156)</f>
        <v>854.91000000000008</v>
      </c>
      <c r="BE156" s="27">
        <f>IF($O156&gt;=BE$1,$S156+$Y156+$Z156,$Y156+$Z156)</f>
        <v>854.91000000000008</v>
      </c>
      <c r="BF156" s="27">
        <f>IF($O156&gt;=BF$1,$S156+$Y156+$Z156,$Y156+$Z156)</f>
        <v>854.91000000000008</v>
      </c>
      <c r="BG156" s="27">
        <f>IF($O156&gt;=BG$1,$S156+$Y156+$Z156,$Y156+$Z156)</f>
        <v>854.91000000000008</v>
      </c>
      <c r="BH156" s="27">
        <f>IF($O156&gt;=BH$1,$S156+$Y156+$Z156,$Y156+$Z156)</f>
        <v>854.91000000000008</v>
      </c>
      <c r="BI156" s="27">
        <f>IF($O156&gt;=BI$1,$S156+$Y156+$Z156,$Y156+$Z156)</f>
        <v>854.91000000000008</v>
      </c>
      <c r="BJ156" s="27">
        <f>IF($O156&gt;=BJ$1,$S156+$Y156+$Z156,$Y156+$Z156)</f>
        <v>854.91000000000008</v>
      </c>
      <c r="BK156" s="27">
        <f>IF($O156&gt;=BK$1,$S156+$Y156+$Z156,$Y156+$Z156)</f>
        <v>854.91000000000008</v>
      </c>
      <c r="BL156" s="27">
        <f>IF($O156&gt;=BL$1,$S156+$Y156+$Z156,$Y156+$Z156)</f>
        <v>854.91000000000008</v>
      </c>
      <c r="BM156" s="27">
        <f>IF($O156&gt;=BM$1,$S156+$Y156+$Z156,$Y156+$Z156)</f>
        <v>854.91000000000008</v>
      </c>
      <c r="BN156" s="27">
        <f>IF($O156&gt;=BN$1,$S156+$Y156+$Z156,$Y156+$Z156)</f>
        <v>854.91000000000008</v>
      </c>
      <c r="BO156" s="27">
        <f>IF($O156&gt;=BO$1,$S156+$Y156+$Z156,$Y156+$Z156)</f>
        <v>854.91000000000008</v>
      </c>
      <c r="BP156" s="27">
        <f>IF($O156&gt;=BP$1,$S156+$Y156+$Z156,$Y156+$Z156)</f>
        <v>854.91000000000008</v>
      </c>
      <c r="BQ156" s="27">
        <f>IF($O156&gt;=BQ$1,$S156+$Y156+$Z156,$Y156+$Z156)</f>
        <v>854.91000000000008</v>
      </c>
      <c r="BR156" s="27">
        <f>IF($O156&gt;=BR$1,$S156+$Y156+$Z156,$Y156+$Z156)</f>
        <v>854.91000000000008</v>
      </c>
      <c r="BS156" s="27">
        <f>IF($O156&gt;=BS$1,$S156+$Y156+$Z156,$Y156+$Z156)</f>
        <v>854.91000000000008</v>
      </c>
      <c r="BT156" s="27">
        <f>IF($O156&gt;=BT$1,$S156+$Y156+$Z156,$Y156+$Z156)</f>
        <v>854.91000000000008</v>
      </c>
      <c r="BU156" s="27">
        <f>IF($O156&gt;=BU$1,$S156+$Y156+$Z156,$Y156+$Z156)</f>
        <v>854.91000000000008</v>
      </c>
      <c r="BV156" s="27">
        <f>IF($O156&gt;=BV$1,$S156+$Y156+$Z156,$Y156+$Z156)</f>
        <v>854.91000000000008</v>
      </c>
      <c r="BW156" s="27">
        <f>IF($O156&gt;=BW$1,$S156+$Y156+$Z156,$Y156+$Z156)</f>
        <v>854.91000000000008</v>
      </c>
      <c r="BX156" s="27">
        <f>IF($O156&gt;=BX$1,$S156+$Y156+$Z156,$Y156+$Z156)</f>
        <v>854.91000000000008</v>
      </c>
      <c r="BY156" s="27">
        <f>IF($O156&gt;=BY$1,$S156+$Y156+$Z156,$Y156+$Z156)</f>
        <v>854.91000000000008</v>
      </c>
      <c r="BZ156" s="27">
        <f>IF($O156&gt;=BZ$1,$S156+$Y156+$Z156,$Y156+$Z156)</f>
        <v>854.91000000000008</v>
      </c>
      <c r="CA156" s="27">
        <f>IF($O156&gt;=CA$1,$S156+$Y156+$Z156,$Y156+$Z156)</f>
        <v>854.91000000000008</v>
      </c>
      <c r="CB156" s="27">
        <f>IF($O156&gt;=CB$1,$S156+$Y156+$Z156,$Y156+$Z156)</f>
        <v>854.91000000000008</v>
      </c>
      <c r="CC156" s="27">
        <f>IF($O156&gt;=CC$1,$S156+$Y156+$Z156,$Y156+$Z156)</f>
        <v>854.91000000000008</v>
      </c>
      <c r="CD156" s="27">
        <f>IF($O156&gt;=CD$1,$S156+$Y156+$Z156,$Y156+$Z156)</f>
        <v>854.91000000000008</v>
      </c>
      <c r="CE156" s="27">
        <f>IF($O156&gt;=CE$1,$S156+$Y156+$Z156,$Y156+$Z156)</f>
        <v>854.91000000000008</v>
      </c>
      <c r="CF156" s="27">
        <f>IF($O156&gt;=CF$1,$S156+$Y156+$Z156,$Y156+$Z156)</f>
        <v>854.91000000000008</v>
      </c>
      <c r="CG156" s="27">
        <f>IF($O156&gt;=CG$1,$S156+$Y156+$Z156,$Y156+$Z156)</f>
        <v>854.91000000000008</v>
      </c>
      <c r="CH156" s="27">
        <f>IF($O156&gt;=CH$1,$S156+$Y156+$Z156,$Y156+$Z156)</f>
        <v>854.91000000000008</v>
      </c>
      <c r="CI156" s="27">
        <f>IF($O156&gt;=CI$1,$S156+$Y156+$Z156,$Y156+$Z156)</f>
        <v>854.91000000000008</v>
      </c>
      <c r="CJ156" s="27">
        <f>IF($O156&gt;=CJ$1,$S156+$Y156+$Z156,$Y156+$Z156)</f>
        <v>854.91000000000008</v>
      </c>
      <c r="CK156" s="27">
        <f>IF($O156&gt;=CK$1,$S156+$Y156+$Z156,$Y156+$Z156)</f>
        <v>854.91000000000008</v>
      </c>
      <c r="CL156" s="27">
        <f>IF($O156&gt;=CL$1,$S156+$Y156+$Z156,$Y156+$Z156)</f>
        <v>854.91000000000008</v>
      </c>
      <c r="CM156" s="27">
        <f>IF($O156&gt;=CM$1,$S156+$Y156+$Z156,$Y156+$Z156)</f>
        <v>854.91000000000008</v>
      </c>
      <c r="CN156" s="27">
        <f>IF($O156&gt;=CN$1,$S156+$Y156,$Y156)</f>
        <v>454.91</v>
      </c>
      <c r="CO156" s="27">
        <f>IF($O156&gt;=CO$1,$S156+$Y156,$Y156)</f>
        <v>454.91</v>
      </c>
      <c r="CP156" s="27">
        <f>IF($O156&gt;=CP$1,$S156+$Y156,$Y156)</f>
        <v>454.91</v>
      </c>
      <c r="CQ156" s="27">
        <f>IF($O156&gt;=CQ$1,$S156+$Y156,$Y156)</f>
        <v>454.91</v>
      </c>
      <c r="CR156" s="27">
        <f>IF($O156&gt;=CR$1,$S156+$Y156,$Y156)</f>
        <v>454.91</v>
      </c>
      <c r="CS156" s="27">
        <f>IF($O156&gt;=CS$1,$S156+$Y156,$Y156)</f>
        <v>454.91</v>
      </c>
      <c r="CT156" s="27">
        <f>IF($O156&gt;=CT$1,$S156+$Y156,$Y156)</f>
        <v>454.91</v>
      </c>
      <c r="CU156" s="27">
        <f>IF($O156&gt;=CU$1,$S156+$Y156,$Y156)</f>
        <v>454.91</v>
      </c>
      <c r="CV156" s="27">
        <f>IF($O156&gt;=CV$1,$S156+$Y156,$Y156)</f>
        <v>454.91</v>
      </c>
      <c r="CW156" s="27">
        <f>IF($O156&gt;=CW$1,$S156+$Y156,$Y156)</f>
        <v>454.91</v>
      </c>
      <c r="CX156" s="27">
        <f>IF($O156&gt;=CX$1,$S156+$Y156,$Y156)</f>
        <v>454.91</v>
      </c>
      <c r="CY156" s="27">
        <f>IF($O156&gt;=CY$1,$S156+$Y156,$Y156)</f>
        <v>454.91</v>
      </c>
      <c r="CZ156" s="27">
        <f>IF($O156&gt;=CZ$1,$S156+$Y156,$Y156)</f>
        <v>454.91</v>
      </c>
      <c r="DA156" s="27">
        <f>IF($O156&gt;=DA$1,$S156+$Y156,$Y156)</f>
        <v>454.91</v>
      </c>
      <c r="DB156" s="27">
        <f>IF($O156&gt;=DB$1,$S156+$Y156,$Y156)</f>
        <v>454.91</v>
      </c>
      <c r="DC156" s="27">
        <f>IF($O156&gt;=DC$1,$S156+$Y156,$Y156)</f>
        <v>454.91</v>
      </c>
      <c r="DD156" s="27">
        <f>IF($O156&gt;=DD$1,$S156+$Y156,$Y156)</f>
        <v>454.91</v>
      </c>
      <c r="DE156" s="27">
        <f>IF($O156&gt;=DE$1,$S156+$Y156,$Y156)</f>
        <v>454.91</v>
      </c>
      <c r="DF156" s="27">
        <f>IF($O156&gt;=DF$1,$S156+$Y156,$Y156)</f>
        <v>454.91</v>
      </c>
      <c r="DG156" s="27">
        <f>IF($O156&gt;=DG$1,$S156+$Y156,$Y156)</f>
        <v>454.91</v>
      </c>
      <c r="DH156" s="27">
        <f>IF($O156&gt;=DH$1,$S156+$Y156,$Y156)</f>
        <v>454.91</v>
      </c>
      <c r="DI156" s="27">
        <f>IF($O156&gt;=DI$1,$S156+$Y156,$Y156)</f>
        <v>454.91</v>
      </c>
      <c r="DJ156" s="27">
        <f>IF($O156&gt;=DJ$1,$S156+$Y156,$Y156)</f>
        <v>454.91</v>
      </c>
      <c r="DK156" s="27">
        <f>IF($O156&gt;=DK$1,$S156+$Y156,$Y156)</f>
        <v>454.91</v>
      </c>
      <c r="DL156" s="27">
        <f>IF($O156&gt;=DL$1,$S156+$Y156,$Y156)</f>
        <v>454.91</v>
      </c>
      <c r="DM156" s="27">
        <f>IF($O156&gt;=DM$1,$S156+$Y156,$Y156)</f>
        <v>454.91</v>
      </c>
      <c r="DN156" s="27">
        <f>IF($O156&gt;=DN$1,$S156+$Y156,$Y156)</f>
        <v>454.91</v>
      </c>
      <c r="DO156" s="27">
        <f>IF($O156&gt;=DO$1,$S156+$Y156,$Y156)</f>
        <v>454.91</v>
      </c>
      <c r="DP156" s="27">
        <f>IF($O156&gt;=DP$1,$S156+$Y156,$Y156)</f>
        <v>454.91</v>
      </c>
      <c r="DQ156" s="27">
        <f>IF($O156&gt;=DQ$1,$S156+$Y156,$Y156)</f>
        <v>454.91</v>
      </c>
      <c r="DR156" s="27">
        <f>IF($O156&gt;=DR$1,$S156+$Y156,$Y156)</f>
        <v>454.91</v>
      </c>
      <c r="DS156" s="27">
        <f>IF($O156&gt;=DS$1,$S156+$Y156,$Y156)</f>
        <v>454.91</v>
      </c>
      <c r="DT156" s="27">
        <f>IF($O156&gt;=DT$1,$S156+$Y156,$Y156)</f>
        <v>454.91</v>
      </c>
      <c r="DU156" s="27">
        <f>IF($O156&gt;=DU$1,$S156+$Y156,$Y156)</f>
        <v>454.91</v>
      </c>
      <c r="DV156" s="27">
        <f>IF($O156&gt;=DV$1,$S156+$Y156,$Y156)</f>
        <v>454.91</v>
      </c>
      <c r="DW156" s="27">
        <f>IF($O156&gt;=DW$1,$S156+$Y156,$Y156)</f>
        <v>454.91</v>
      </c>
      <c r="DX156" s="27">
        <f>IF($O156&gt;=DX$1,$S156+$Y156,$Y156)</f>
        <v>454.91</v>
      </c>
      <c r="DY156" s="27">
        <f>IF($O156&gt;=DY$1,$S156+$Y156,$Y156)</f>
        <v>454.91</v>
      </c>
      <c r="DZ156" s="27">
        <f>IF($O156&gt;=DZ$1,$S156+$Y156,$Y156)</f>
        <v>454.91</v>
      </c>
      <c r="EA156" s="27">
        <f>IF($O156&gt;=EA$1,$S156+$Y156,$Y156)</f>
        <v>454.91</v>
      </c>
      <c r="EB156" s="27">
        <f>IF($O156&gt;=EB$1,$S156+$Y156,$Y156)</f>
        <v>454.91</v>
      </c>
      <c r="EC156" s="27">
        <f>IF($O156&gt;=EC$1,$S156+$Y156,$Y156)</f>
        <v>454.91</v>
      </c>
      <c r="ED156" s="27">
        <f>IF($O156&gt;=ED$1,$S156+$Y156,$Y156)</f>
        <v>454.91</v>
      </c>
      <c r="EE156" s="27">
        <f>IF($O156&gt;=EE$1,$S156+$Y156,$Y156)</f>
        <v>454.91</v>
      </c>
      <c r="EF156" s="27">
        <f>IF($O156&gt;=EF$1,$S156+$Y156,$Y156)</f>
        <v>454.91</v>
      </c>
      <c r="EG156" s="27">
        <f>IF($O156&gt;=EG$1,$S156+$Y156,$Y156)</f>
        <v>454.91</v>
      </c>
      <c r="EH156" s="27">
        <f>IF($O156&gt;=EH$1,$S156+$Y156,$Y156)</f>
        <v>454.91</v>
      </c>
      <c r="EI156" s="27">
        <f>IF($O156&gt;=EI$1,$S156+$Y156,$Y156)</f>
        <v>454.91</v>
      </c>
      <c r="EJ156" s="27">
        <f>IF($O156&gt;=EJ$1,$S156+$Y156,$Y156)</f>
        <v>454.91</v>
      </c>
      <c r="EK156" s="27">
        <f>IF($O156&gt;=EK$1,$S156+$Y156,$Y156)</f>
        <v>454.91</v>
      </c>
      <c r="EL156" s="27">
        <f>IF($O156&gt;=EL$1,$S156+$Y156,$Y156)</f>
        <v>454.91</v>
      </c>
      <c r="EM156" s="27">
        <f>IF($O156&gt;=EM$1,$S156+$Y156,$Y156)</f>
        <v>454.91</v>
      </c>
      <c r="EN156" s="27">
        <f>IF($O156&gt;=EN$1,$S156+$Y156,$Y156)</f>
        <v>454.91</v>
      </c>
      <c r="EO156" s="27">
        <f>IF($O156&gt;=EO$1,$S156+$Y156,$Y156)</f>
        <v>454.91</v>
      </c>
      <c r="EP156" s="27">
        <f>IF($O156&gt;=EP$1,$S156+$Y156,$Y156)</f>
        <v>454.91</v>
      </c>
      <c r="EQ156" s="27">
        <f>IF($O156&gt;=EQ$1,$S156+$Y156,$Y156)</f>
        <v>454.91</v>
      </c>
      <c r="ER156" s="27">
        <f>IF($O156&gt;=ER$1,$S156+$Y156,$Y156)</f>
        <v>454.91</v>
      </c>
      <c r="ES156" s="27">
        <f>IF($O156&gt;=ES$1,$S156+$Y156,$Y156)</f>
        <v>454.91</v>
      </c>
      <c r="ET156" s="27">
        <f>IF($O156&gt;=ET$1,$S156+$Y156,$Y156)</f>
        <v>454.91</v>
      </c>
      <c r="EU156" s="27">
        <f>IF($O156&gt;=EU$1,$S156+$Y156,$Y156)</f>
        <v>454.91</v>
      </c>
      <c r="EV156" s="27">
        <f>IF($O156&gt;=EV$1,$S156,0)</f>
        <v>454.91</v>
      </c>
      <c r="EW156" s="27">
        <f>IF($O156&gt;=EW$1,$S156,0)</f>
        <v>454.91</v>
      </c>
      <c r="EX156" s="27">
        <f>IF($O156&gt;=EX$1,$S156,0)</f>
        <v>454.91</v>
      </c>
      <c r="EY156" s="27">
        <f>IF($O156&gt;=EY$1,$S156,0)</f>
        <v>454.91</v>
      </c>
      <c r="EZ156" s="27">
        <f>IF($O156&gt;=EZ$1,$S156,0)</f>
        <v>454.91</v>
      </c>
      <c r="FA156" s="27">
        <f>IF($O156&gt;=FA$1,$S156,0)</f>
        <v>454.91</v>
      </c>
      <c r="FB156" s="27">
        <f>IF($O156&gt;=FB$1,$S156,0)</f>
        <v>454.91</v>
      </c>
      <c r="FC156" s="27">
        <f>IF($O156&gt;=FC$1,$S156,0)</f>
        <v>454.91</v>
      </c>
      <c r="FD156" s="27">
        <f>IF($O156&gt;=FD$1,$S156,0)</f>
        <v>454.91</v>
      </c>
      <c r="FE156" s="27">
        <f>IF($O156&gt;=FE$1,$S156,0)</f>
        <v>454.91</v>
      </c>
      <c r="FF156" s="27">
        <f>IF($O156&gt;=FF$1,$S156,0)</f>
        <v>454.91</v>
      </c>
      <c r="FG156" s="27">
        <f>IF($O156&gt;=FG$1,$S156,0)</f>
        <v>454.91</v>
      </c>
      <c r="FH156" s="27">
        <f>IF($O156&gt;=FH$1,$S156,0)</f>
        <v>454.91</v>
      </c>
      <c r="FI156" s="27">
        <f>IF($O156&gt;=FI$1,$S156,0)</f>
        <v>454.91</v>
      </c>
      <c r="FJ156" s="27">
        <f>IF($O156&gt;=FJ$1,$S156,0)</f>
        <v>454.91</v>
      </c>
      <c r="FK156" s="27">
        <f>IF($O156&gt;=FK$1,$S156,0)</f>
        <v>454.91</v>
      </c>
      <c r="FL156" s="27">
        <f>IF($O156&gt;=FL$1,$S156,0)</f>
        <v>454.91</v>
      </c>
      <c r="FM156" s="27">
        <f>IF($O156&gt;=FM$1,$S156,0)</f>
        <v>454.91</v>
      </c>
      <c r="FN156" s="27">
        <f>IF($O156&gt;=FN$1,$S156,0)</f>
        <v>454.91</v>
      </c>
      <c r="FO156" s="27">
        <f>IF($O156&gt;=FO$1,$S156,0)</f>
        <v>454.91</v>
      </c>
      <c r="FP156" s="27">
        <f>IF($O156&gt;=FP$1,$S156,0)</f>
        <v>454.91</v>
      </c>
      <c r="FQ156" s="27">
        <f>IF($O156&gt;=FQ$1,$S156,0)</f>
        <v>454.91</v>
      </c>
      <c r="FR156" s="27">
        <f>IF($O156&gt;=FR$1,$S156,0)</f>
        <v>454.91</v>
      </c>
      <c r="FS156" s="27">
        <f>IF($O156&gt;=FS$1,$S156,0)</f>
        <v>454.91</v>
      </c>
      <c r="FT156" s="27">
        <f>IF($O156&gt;=FT$1,$S156,0)</f>
        <v>454.91</v>
      </c>
      <c r="FU156" s="27">
        <f>IF($O156&gt;=FU$1,$S156,0)</f>
        <v>454.91</v>
      </c>
      <c r="FV156" s="27">
        <f>IF($O156&gt;=FV$1,$S156,0)</f>
        <v>454.91</v>
      </c>
      <c r="FW156" s="27">
        <f>IF($O156&gt;=FW$1,$S156,0)</f>
        <v>454.91</v>
      </c>
      <c r="FX156" s="27">
        <f>IF($O156&gt;=FX$1,$S156,0)</f>
        <v>454.91</v>
      </c>
      <c r="FY156" s="27">
        <f>IF($O156&gt;=FY$1,$S156,0)</f>
        <v>454.91</v>
      </c>
      <c r="FZ156" s="27">
        <f>IF($O156&gt;=FZ$1,$S156,0)</f>
        <v>454.91</v>
      </c>
      <c r="GA156" s="27">
        <f>IF($O156&gt;=GA$1,$S156,0)</f>
        <v>454.91</v>
      </c>
      <c r="GB156" s="27">
        <f>IF($O156&gt;=GB$1,$S156,0)</f>
        <v>454.91</v>
      </c>
      <c r="GC156" s="27">
        <f>IF($O156&gt;=GC$1,$S156,0)</f>
        <v>454.91</v>
      </c>
      <c r="GD156" s="27">
        <f>IF($O156&gt;=GD$1,$S156,0)</f>
        <v>454.91</v>
      </c>
      <c r="GE156" s="27">
        <f>IF($O156&gt;=GE$1,$S156,0)</f>
        <v>454.91</v>
      </c>
      <c r="GF156" s="27">
        <f>IF($O156&gt;=GF$1,$S156,0)</f>
        <v>0</v>
      </c>
      <c r="GG156" s="27">
        <f>IF($O156&gt;=GG$1,$S156,0)</f>
        <v>0</v>
      </c>
      <c r="GH156" s="27">
        <f>IF($O156&gt;=GH$1,$S156,0)</f>
        <v>0</v>
      </c>
      <c r="GI156" s="27">
        <f>IF($O156&gt;=GI$1,$S156,0)</f>
        <v>0</v>
      </c>
      <c r="GJ156" s="27">
        <f>IF($O156&gt;=GJ$1,$S156,0)</f>
        <v>0</v>
      </c>
      <c r="GK156" s="27">
        <f>IF($O156&gt;=GK$1,$S156,0)</f>
        <v>0</v>
      </c>
      <c r="GL156" s="27">
        <f>IF($O156&gt;=GL$1,$S156,0)</f>
        <v>0</v>
      </c>
      <c r="GM156" s="27">
        <f>IF($O156&gt;=GM$1,$S156,0)</f>
        <v>0</v>
      </c>
      <c r="GN156" s="27">
        <f>IF($O156&gt;=GN$1,$S156,0)</f>
        <v>0</v>
      </c>
      <c r="GO156" s="27">
        <f>IF($O156&gt;=GO$1,$S156,0)</f>
        <v>0</v>
      </c>
      <c r="GP156" s="27">
        <f>IF($O156&gt;=GP$1,$S156,0)</f>
        <v>0</v>
      </c>
      <c r="GQ156" s="27">
        <f>IF($O156&gt;=GQ$1,$S156,0)</f>
        <v>0</v>
      </c>
      <c r="GR156" s="27">
        <f>IF($O156&gt;=GR$1,$S156,0)</f>
        <v>0</v>
      </c>
      <c r="GS156" s="27">
        <f>IF($O156&gt;=GS$1,$S156,0)</f>
        <v>0</v>
      </c>
      <c r="GT156" s="27">
        <f>IF($O156&gt;=GT$1,$S156,0)</f>
        <v>0</v>
      </c>
      <c r="GU156" s="27">
        <f>IF($O156&gt;=GU$1,$S156,0)</f>
        <v>0</v>
      </c>
      <c r="GV156" s="27">
        <f>IF($O156&gt;=GV$1,$S156,0)</f>
        <v>0</v>
      </c>
      <c r="GW156" s="27">
        <f>IF($O156&gt;=GW$1,$S156,0)</f>
        <v>0</v>
      </c>
      <c r="GX156" s="27">
        <f>IF($O156&gt;=GX$1,$S156,0)</f>
        <v>0</v>
      </c>
      <c r="GY156" s="27">
        <f>IF($O156&gt;=GY$1,$S156,0)</f>
        <v>0</v>
      </c>
      <c r="GZ156" s="27">
        <f>IF($O156&gt;=GZ$1,$S156,0)</f>
        <v>0</v>
      </c>
      <c r="HA156" s="27">
        <f>IF($O156&gt;=HA$1,$S156,0)</f>
        <v>0</v>
      </c>
      <c r="HB156" s="27">
        <f>IF($O156&gt;=HB$1,$S156,0)</f>
        <v>0</v>
      </c>
      <c r="HC156" s="27">
        <f>IF($O156&gt;=HC$1,$S156,0)</f>
        <v>0</v>
      </c>
    </row>
    <row r="157" spans="1:211">
      <c r="A157" s="3">
        <v>184721</v>
      </c>
      <c r="B157" s="3" t="s">
        <v>103</v>
      </c>
      <c r="C157" s="3" t="s">
        <v>104</v>
      </c>
      <c r="D157" s="3">
        <v>54</v>
      </c>
      <c r="E157" s="4">
        <v>41318</v>
      </c>
      <c r="F157" s="5">
        <v>5.3506849315068497</v>
      </c>
      <c r="G157" s="3" t="s">
        <v>99</v>
      </c>
      <c r="H157" s="4">
        <v>23682</v>
      </c>
      <c r="I157" s="9" t="s">
        <v>832</v>
      </c>
      <c r="J157" s="5">
        <v>1161.5999999999999</v>
      </c>
      <c r="K157" s="31">
        <v>310</v>
      </c>
      <c r="L157" s="32">
        <v>5</v>
      </c>
      <c r="M157" s="33">
        <f>VLOOKUP(L157,FIND,3,TRUE)</f>
        <v>1</v>
      </c>
      <c r="N157" s="32">
        <f>IF(L157&gt;30,180,VLOOKUP(L157,TEMPO,2,FALSE))</f>
        <v>30</v>
      </c>
      <c r="O157" s="32">
        <f>IF(R157&gt;0,4,N157)</f>
        <v>4</v>
      </c>
      <c r="P157" s="96">
        <f>J157*M157*L157</f>
        <v>5808</v>
      </c>
      <c r="Q157" s="96">
        <f>10934.45*2</f>
        <v>21868.9</v>
      </c>
      <c r="R157" s="96">
        <f>IF(P157&lt;=Q157,P157/4,0)</f>
        <v>1452</v>
      </c>
      <c r="S157" s="5">
        <f>IF(P157&gt;=Q157,P157/N157,0)</f>
        <v>0</v>
      </c>
      <c r="T157" s="3"/>
      <c r="U157" s="3">
        <f>IF(T157="",1,0)</f>
        <v>1</v>
      </c>
      <c r="V157" s="3">
        <v>302</v>
      </c>
      <c r="W157" s="5">
        <v>0.7</v>
      </c>
      <c r="X157" s="5">
        <v>245.73</v>
      </c>
      <c r="Y157" s="5">
        <f>X157*W157</f>
        <v>172.011</v>
      </c>
      <c r="Z157" s="5">
        <v>400</v>
      </c>
      <c r="AA157" s="5">
        <f>S157+Y157+Z157</f>
        <v>572.01099999999997</v>
      </c>
      <c r="AB157" s="39">
        <f>(J157/12+J157/12*1.3333333333+450/12+J157/30*6/12+J157)*1.3+Y157+Z157+153.9</f>
        <v>2603.5356666624721</v>
      </c>
      <c r="AC157" s="39" t="s">
        <v>104</v>
      </c>
      <c r="AD157" s="39">
        <f>J157*1.3+400+153.9</f>
        <v>2063.98</v>
      </c>
      <c r="AE157" s="39">
        <f>SUMIFS('CUSTO MENSAL FUNC NOVO'!H:H,'CUSTO MENSAL FUNC NOVO'!A:A,'VALORES MENSAIS'!AC157)</f>
        <v>2035.3799999999999</v>
      </c>
      <c r="AF157" s="27">
        <f>IF($R157&gt;0,$R157,$S157)+$Y157+$Z157</f>
        <v>2024.011</v>
      </c>
      <c r="AG157" s="27">
        <f>IF($R157&gt;0,$R157,$S157)+$Y157+$Z157</f>
        <v>2024.011</v>
      </c>
      <c r="AH157" s="27">
        <f>IF($R157&gt;0,$R157,$S157)+$Y157+$Z157</f>
        <v>2024.011</v>
      </c>
      <c r="AI157" s="27">
        <f>IF($R157&gt;0,$R157,$S157)+$Y157+$Z157</f>
        <v>2024.011</v>
      </c>
      <c r="AJ157" s="27">
        <f>IF($O157&gt;=AJ$1,$S157+$Y157+$Z157,$Y157+$Z157)</f>
        <v>572.01099999999997</v>
      </c>
      <c r="AK157" s="27">
        <f>IF($O157&gt;=AK$1,$S157+$Y157+$Z157,$Y157+$Z157)</f>
        <v>572.01099999999997</v>
      </c>
      <c r="AL157" s="27">
        <f>IF($O157&gt;=AL$1,$S157+$Y157+$Z157,$Y157+$Z157)</f>
        <v>572.01099999999997</v>
      </c>
      <c r="AM157" s="27">
        <f>IF($O157&gt;=AM$1,$S157+$Y157+$Z157,$Y157+$Z157)</f>
        <v>572.01099999999997</v>
      </c>
      <c r="AN157" s="27">
        <f>IF($O157&gt;=AN$1,$S157+$Y157+$Z157,$Y157+$Z157)</f>
        <v>572.01099999999997</v>
      </c>
      <c r="AO157" s="27">
        <f>IF($O157&gt;=AO$1,$S157+$Y157+$Z157,$Y157+$Z157)</f>
        <v>572.01099999999997</v>
      </c>
      <c r="AP157" s="27">
        <f>IF($O157&gt;=AP$1,$S157+$Y157+$Z157,$Y157+$Z157)</f>
        <v>572.01099999999997</v>
      </c>
      <c r="AQ157" s="27">
        <f>IF($O157&gt;=AQ$1,$S157+$Y157+$Z157,$Y157+$Z157)</f>
        <v>572.01099999999997</v>
      </c>
      <c r="AR157" s="27">
        <f>IF($O157&gt;=AR$1,$S157+$Y157+$Z157,$Y157+$Z157)</f>
        <v>572.01099999999997</v>
      </c>
      <c r="AS157" s="27">
        <f>IF($O157&gt;=AS$1,$S157+$Y157+$Z157,$Y157+$Z157)</f>
        <v>572.01099999999997</v>
      </c>
      <c r="AT157" s="27">
        <f>IF($O157&gt;=AT$1,$S157+$Y157+$Z157,$Y157+$Z157)</f>
        <v>572.01099999999997</v>
      </c>
      <c r="AU157" s="27">
        <f>IF($O157&gt;=AU$1,$S157+$Y157+$Z157,$Y157+$Z157)</f>
        <v>572.01099999999997</v>
      </c>
      <c r="AV157" s="27">
        <f>IF($O157&gt;=AV$1,$S157+$Y157+$Z157,$Y157+$Z157)</f>
        <v>572.01099999999997</v>
      </c>
      <c r="AW157" s="27">
        <f>IF($O157&gt;=AW$1,$S157+$Y157+$Z157,$Y157+$Z157)</f>
        <v>572.01099999999997</v>
      </c>
      <c r="AX157" s="27">
        <f>IF($O157&gt;=AX$1,$S157+$Y157+$Z157,$Y157+$Z157)</f>
        <v>572.01099999999997</v>
      </c>
      <c r="AY157" s="27">
        <f>IF($O157&gt;=AY$1,$S157+$Y157+$Z157,$Y157+$Z157)</f>
        <v>572.01099999999997</v>
      </c>
      <c r="AZ157" s="27">
        <f>IF($O157&gt;=AZ$1,$S157+$Y157+$Z157,$Y157+$Z157)</f>
        <v>572.01099999999997</v>
      </c>
      <c r="BA157" s="27">
        <f>IF($O157&gt;=BA$1,$S157+$Y157+$Z157,$Y157+$Z157)</f>
        <v>572.01099999999997</v>
      </c>
      <c r="BB157" s="27">
        <f>IF($O157&gt;=BB$1,$S157+$Y157+$Z157,$Y157+$Z157)</f>
        <v>572.01099999999997</v>
      </c>
      <c r="BC157" s="27">
        <f>IF($O157&gt;=BC$1,$S157+$Y157+$Z157,$Y157+$Z157)</f>
        <v>572.01099999999997</v>
      </c>
      <c r="BD157" s="27">
        <f>IF($O157&gt;=BD$1,$S157+$Y157+$Z157,$Y157+$Z157)</f>
        <v>572.01099999999997</v>
      </c>
      <c r="BE157" s="27">
        <f>IF($O157&gt;=BE$1,$S157+$Y157+$Z157,$Y157+$Z157)</f>
        <v>572.01099999999997</v>
      </c>
      <c r="BF157" s="27">
        <f>IF($O157&gt;=BF$1,$S157+$Y157+$Z157,$Y157+$Z157)</f>
        <v>572.01099999999997</v>
      </c>
      <c r="BG157" s="27">
        <f>IF($O157&gt;=BG$1,$S157+$Y157+$Z157,$Y157+$Z157)</f>
        <v>572.01099999999997</v>
      </c>
      <c r="BH157" s="27">
        <f>IF($O157&gt;=BH$1,$S157+$Y157+$Z157,$Y157+$Z157)</f>
        <v>572.01099999999997</v>
      </c>
      <c r="BI157" s="27">
        <f>IF($O157&gt;=BI$1,$S157+$Y157+$Z157,$Y157+$Z157)</f>
        <v>572.01099999999997</v>
      </c>
      <c r="BJ157" s="27">
        <f>IF($O157&gt;=BJ$1,$S157+$Y157+$Z157,$Y157+$Z157)</f>
        <v>572.01099999999997</v>
      </c>
      <c r="BK157" s="27">
        <f>IF($O157&gt;=BK$1,$S157+$Y157+$Z157,$Y157+$Z157)</f>
        <v>572.01099999999997</v>
      </c>
      <c r="BL157" s="27">
        <f>IF($O157&gt;=BL$1,$S157+$Y157+$Z157,$Y157+$Z157)</f>
        <v>572.01099999999997</v>
      </c>
      <c r="BM157" s="27">
        <f>IF($O157&gt;=BM$1,$S157+$Y157+$Z157,$Y157+$Z157)</f>
        <v>572.01099999999997</v>
      </c>
      <c r="BN157" s="27">
        <f>IF($O157&gt;=BN$1,$S157+$Y157+$Z157,$Y157+$Z157)</f>
        <v>572.01099999999997</v>
      </c>
      <c r="BO157" s="27">
        <f>IF($O157&gt;=BO$1,$S157+$Y157+$Z157,$Y157+$Z157)</f>
        <v>572.01099999999997</v>
      </c>
      <c r="BP157" s="27">
        <f>IF($O157&gt;=BP$1,$S157+$Y157+$Z157,$Y157+$Z157)</f>
        <v>572.01099999999997</v>
      </c>
      <c r="BQ157" s="27">
        <f>IF($O157&gt;=BQ$1,$S157+$Y157+$Z157,$Y157+$Z157)</f>
        <v>572.01099999999997</v>
      </c>
      <c r="BR157" s="27">
        <f>IF($O157&gt;=BR$1,$S157+$Y157+$Z157,$Y157+$Z157)</f>
        <v>572.01099999999997</v>
      </c>
      <c r="BS157" s="27">
        <f>IF($O157&gt;=BS$1,$S157+$Y157+$Z157,$Y157+$Z157)</f>
        <v>572.01099999999997</v>
      </c>
      <c r="BT157" s="27">
        <f>IF($O157&gt;=BT$1,$S157+$Y157+$Z157,$Y157+$Z157)</f>
        <v>572.01099999999997</v>
      </c>
      <c r="BU157" s="27">
        <f>IF($O157&gt;=BU$1,$S157+$Y157+$Z157,$Y157+$Z157)</f>
        <v>572.01099999999997</v>
      </c>
      <c r="BV157" s="27">
        <f>IF($O157&gt;=BV$1,$S157+$Y157+$Z157,$Y157+$Z157)</f>
        <v>572.01099999999997</v>
      </c>
      <c r="BW157" s="27">
        <f>IF($O157&gt;=BW$1,$S157+$Y157+$Z157,$Y157+$Z157)</f>
        <v>572.01099999999997</v>
      </c>
      <c r="BX157" s="27">
        <f>IF($O157&gt;=BX$1,$S157+$Y157+$Z157,$Y157+$Z157)</f>
        <v>572.01099999999997</v>
      </c>
      <c r="BY157" s="27">
        <f>IF($O157&gt;=BY$1,$S157+$Y157+$Z157,$Y157+$Z157)</f>
        <v>572.01099999999997</v>
      </c>
      <c r="BZ157" s="27">
        <f>IF($O157&gt;=BZ$1,$S157+$Y157+$Z157,$Y157+$Z157)</f>
        <v>572.01099999999997</v>
      </c>
      <c r="CA157" s="27">
        <f>IF($O157&gt;=CA$1,$S157+$Y157+$Z157,$Y157+$Z157)</f>
        <v>572.01099999999997</v>
      </c>
      <c r="CB157" s="27">
        <f>IF($O157&gt;=CB$1,$S157+$Y157+$Z157,$Y157+$Z157)</f>
        <v>572.01099999999997</v>
      </c>
      <c r="CC157" s="27">
        <f>IF($O157&gt;=CC$1,$S157+$Y157+$Z157,$Y157+$Z157)</f>
        <v>572.01099999999997</v>
      </c>
      <c r="CD157" s="27">
        <f>IF($O157&gt;=CD$1,$S157+$Y157+$Z157,$Y157+$Z157)</f>
        <v>572.01099999999997</v>
      </c>
      <c r="CE157" s="27">
        <f>IF($O157&gt;=CE$1,$S157+$Y157+$Z157,$Y157+$Z157)</f>
        <v>572.01099999999997</v>
      </c>
      <c r="CF157" s="27">
        <f>IF($O157&gt;=CF$1,$S157+$Y157+$Z157,$Y157+$Z157)</f>
        <v>572.01099999999997</v>
      </c>
      <c r="CG157" s="27">
        <f>IF($O157&gt;=CG$1,$S157+$Y157+$Z157,$Y157+$Z157)</f>
        <v>572.01099999999997</v>
      </c>
      <c r="CH157" s="27">
        <f>IF($O157&gt;=CH$1,$S157+$Y157+$Z157,$Y157+$Z157)</f>
        <v>572.01099999999997</v>
      </c>
      <c r="CI157" s="27">
        <f>IF($O157&gt;=CI$1,$S157+$Y157+$Z157,$Y157+$Z157)</f>
        <v>572.01099999999997</v>
      </c>
      <c r="CJ157" s="27">
        <f>IF($O157&gt;=CJ$1,$S157+$Y157+$Z157,$Y157+$Z157)</f>
        <v>572.01099999999997</v>
      </c>
      <c r="CK157" s="27">
        <f>IF($O157&gt;=CK$1,$S157+$Y157+$Z157,$Y157+$Z157)</f>
        <v>572.01099999999997</v>
      </c>
      <c r="CL157" s="27">
        <f>IF($O157&gt;=CL$1,$S157+$Y157+$Z157,$Y157+$Z157)</f>
        <v>572.01099999999997</v>
      </c>
      <c r="CM157" s="27">
        <f>IF($O157&gt;=CM$1,$S157+$Y157+$Z157,$Y157+$Z157)</f>
        <v>572.01099999999997</v>
      </c>
      <c r="CN157" s="27">
        <f>IF($O157&gt;=CN$1,$S157+$Y157,$Y157)</f>
        <v>172.011</v>
      </c>
      <c r="CO157" s="27">
        <f>IF($O157&gt;=CO$1,$S157+$Y157,$Y157)</f>
        <v>172.011</v>
      </c>
      <c r="CP157" s="27">
        <f>IF($O157&gt;=CP$1,$S157+$Y157,$Y157)</f>
        <v>172.011</v>
      </c>
      <c r="CQ157" s="27">
        <f>IF($O157&gt;=CQ$1,$S157+$Y157,$Y157)</f>
        <v>172.011</v>
      </c>
      <c r="CR157" s="27">
        <f>IF($O157&gt;=CR$1,$S157+$Y157,$Y157)</f>
        <v>172.011</v>
      </c>
      <c r="CS157" s="27">
        <f>IF($O157&gt;=CS$1,$S157+$Y157,$Y157)</f>
        <v>172.011</v>
      </c>
      <c r="CT157" s="27">
        <f>IF($O157&gt;=CT$1,$S157+$Y157,$Y157)</f>
        <v>172.011</v>
      </c>
      <c r="CU157" s="27">
        <f>IF($O157&gt;=CU$1,$S157+$Y157,$Y157)</f>
        <v>172.011</v>
      </c>
      <c r="CV157" s="27">
        <f>IF($O157&gt;=CV$1,$S157+$Y157,$Y157)</f>
        <v>172.011</v>
      </c>
      <c r="CW157" s="27">
        <f>IF($O157&gt;=CW$1,$S157+$Y157,$Y157)</f>
        <v>172.011</v>
      </c>
      <c r="CX157" s="27">
        <f>IF($O157&gt;=CX$1,$S157+$Y157,$Y157)</f>
        <v>172.011</v>
      </c>
      <c r="CY157" s="27">
        <f>IF($O157&gt;=CY$1,$S157+$Y157,$Y157)</f>
        <v>172.011</v>
      </c>
      <c r="CZ157" s="27">
        <f>IF($O157&gt;=CZ$1,$S157+$Y157,$Y157)</f>
        <v>172.011</v>
      </c>
      <c r="DA157" s="27">
        <f>IF($O157&gt;=DA$1,$S157+$Y157,$Y157)</f>
        <v>172.011</v>
      </c>
      <c r="DB157" s="27">
        <f>IF($O157&gt;=DB$1,$S157+$Y157,$Y157)</f>
        <v>172.011</v>
      </c>
      <c r="DC157" s="27">
        <f>IF($O157&gt;=DC$1,$S157+$Y157,$Y157)</f>
        <v>172.011</v>
      </c>
      <c r="DD157" s="27">
        <f>IF($O157&gt;=DD$1,$S157+$Y157,$Y157)</f>
        <v>172.011</v>
      </c>
      <c r="DE157" s="27">
        <f>IF($O157&gt;=DE$1,$S157+$Y157,$Y157)</f>
        <v>172.011</v>
      </c>
      <c r="DF157" s="27">
        <f>IF($O157&gt;=DF$1,$S157+$Y157,$Y157)</f>
        <v>172.011</v>
      </c>
      <c r="DG157" s="27">
        <f>IF($O157&gt;=DG$1,$S157+$Y157,$Y157)</f>
        <v>172.011</v>
      </c>
      <c r="DH157" s="27">
        <f>IF($O157&gt;=DH$1,$S157+$Y157,$Y157)</f>
        <v>172.011</v>
      </c>
      <c r="DI157" s="27">
        <f>IF($O157&gt;=DI$1,$S157+$Y157,$Y157)</f>
        <v>172.011</v>
      </c>
      <c r="DJ157" s="27">
        <f>IF($O157&gt;=DJ$1,$S157+$Y157,$Y157)</f>
        <v>172.011</v>
      </c>
      <c r="DK157" s="27">
        <f>IF($O157&gt;=DK$1,$S157+$Y157,$Y157)</f>
        <v>172.011</v>
      </c>
      <c r="DL157" s="27">
        <f>IF($O157&gt;=DL$1,$S157+$Y157,$Y157)</f>
        <v>172.011</v>
      </c>
      <c r="DM157" s="27">
        <f>IF($O157&gt;=DM$1,$S157+$Y157,$Y157)</f>
        <v>172.011</v>
      </c>
      <c r="DN157" s="27">
        <f>IF($O157&gt;=DN$1,$S157+$Y157,$Y157)</f>
        <v>172.011</v>
      </c>
      <c r="DO157" s="27">
        <f>IF($O157&gt;=DO$1,$S157+$Y157,$Y157)</f>
        <v>172.011</v>
      </c>
      <c r="DP157" s="27">
        <f>IF($O157&gt;=DP$1,$S157+$Y157,$Y157)</f>
        <v>172.011</v>
      </c>
      <c r="DQ157" s="27">
        <f>IF($O157&gt;=DQ$1,$S157+$Y157,$Y157)</f>
        <v>172.011</v>
      </c>
      <c r="DR157" s="27">
        <f>IF($O157&gt;=DR$1,$S157+$Y157,$Y157)</f>
        <v>172.011</v>
      </c>
      <c r="DS157" s="27">
        <f>IF($O157&gt;=DS$1,$S157+$Y157,$Y157)</f>
        <v>172.011</v>
      </c>
      <c r="DT157" s="27">
        <f>IF($O157&gt;=DT$1,$S157+$Y157,$Y157)</f>
        <v>172.011</v>
      </c>
      <c r="DU157" s="27">
        <f>IF($O157&gt;=DU$1,$S157+$Y157,$Y157)</f>
        <v>172.011</v>
      </c>
      <c r="DV157" s="27">
        <f>IF($O157&gt;=DV$1,$S157+$Y157,$Y157)</f>
        <v>172.011</v>
      </c>
      <c r="DW157" s="27">
        <f>IF($O157&gt;=DW$1,$S157+$Y157,$Y157)</f>
        <v>172.011</v>
      </c>
      <c r="DX157" s="27">
        <f>IF($O157&gt;=DX$1,$S157+$Y157,$Y157)</f>
        <v>172.011</v>
      </c>
      <c r="DY157" s="27">
        <f>IF($O157&gt;=DY$1,$S157+$Y157,$Y157)</f>
        <v>172.011</v>
      </c>
      <c r="DZ157" s="27">
        <f>IF($O157&gt;=DZ$1,$S157+$Y157,$Y157)</f>
        <v>172.011</v>
      </c>
      <c r="EA157" s="27">
        <f>IF($O157&gt;=EA$1,$S157+$Y157,$Y157)</f>
        <v>172.011</v>
      </c>
      <c r="EB157" s="27">
        <f>IF($O157&gt;=EB$1,$S157+$Y157,$Y157)</f>
        <v>172.011</v>
      </c>
      <c r="EC157" s="27">
        <f>IF($O157&gt;=EC$1,$S157+$Y157,$Y157)</f>
        <v>172.011</v>
      </c>
      <c r="ED157" s="27">
        <f>IF($O157&gt;=ED$1,$S157+$Y157,$Y157)</f>
        <v>172.011</v>
      </c>
      <c r="EE157" s="27">
        <f>IF($O157&gt;=EE$1,$S157+$Y157,$Y157)</f>
        <v>172.011</v>
      </c>
      <c r="EF157" s="27">
        <f>IF($O157&gt;=EF$1,$S157+$Y157,$Y157)</f>
        <v>172.011</v>
      </c>
      <c r="EG157" s="27">
        <f>IF($O157&gt;=EG$1,$S157+$Y157,$Y157)</f>
        <v>172.011</v>
      </c>
      <c r="EH157" s="27">
        <f>IF($O157&gt;=EH$1,$S157+$Y157,$Y157)</f>
        <v>172.011</v>
      </c>
      <c r="EI157" s="27">
        <f>IF($O157&gt;=EI$1,$S157+$Y157,$Y157)</f>
        <v>172.011</v>
      </c>
      <c r="EJ157" s="27">
        <f>IF($O157&gt;=EJ$1,$S157+$Y157,$Y157)</f>
        <v>172.011</v>
      </c>
      <c r="EK157" s="27">
        <f>IF($O157&gt;=EK$1,$S157+$Y157,$Y157)</f>
        <v>172.011</v>
      </c>
      <c r="EL157" s="27">
        <f>IF($O157&gt;=EL$1,$S157+$Y157,$Y157)</f>
        <v>172.011</v>
      </c>
      <c r="EM157" s="27">
        <f>IF($O157&gt;=EM$1,$S157+$Y157,$Y157)</f>
        <v>172.011</v>
      </c>
      <c r="EN157" s="27">
        <f>IF($O157&gt;=EN$1,$S157+$Y157,$Y157)</f>
        <v>172.011</v>
      </c>
      <c r="EO157" s="27">
        <f>IF($O157&gt;=EO$1,$S157+$Y157,$Y157)</f>
        <v>172.011</v>
      </c>
      <c r="EP157" s="27">
        <f>IF($O157&gt;=EP$1,$S157+$Y157,$Y157)</f>
        <v>172.011</v>
      </c>
      <c r="EQ157" s="27">
        <f>IF($O157&gt;=EQ$1,$S157+$Y157,$Y157)</f>
        <v>172.011</v>
      </c>
      <c r="ER157" s="27">
        <f>IF($O157&gt;=ER$1,$S157+$Y157,$Y157)</f>
        <v>172.011</v>
      </c>
      <c r="ES157" s="27">
        <f>IF($O157&gt;=ES$1,$S157+$Y157,$Y157)</f>
        <v>172.011</v>
      </c>
      <c r="ET157" s="27">
        <f>IF($O157&gt;=ET$1,$S157+$Y157,$Y157)</f>
        <v>172.011</v>
      </c>
      <c r="EU157" s="27">
        <f>IF($O157&gt;=EU$1,$S157+$Y157,$Y157)</f>
        <v>172.011</v>
      </c>
      <c r="EV157" s="27">
        <f>IF($O157&gt;=EV$1,$S157,0)</f>
        <v>0</v>
      </c>
      <c r="EW157" s="27">
        <f>IF($O157&gt;=EW$1,$S157,0)</f>
        <v>0</v>
      </c>
      <c r="EX157" s="27">
        <f>IF($O157&gt;=EX$1,$S157,0)</f>
        <v>0</v>
      </c>
      <c r="EY157" s="27">
        <f>IF($O157&gt;=EY$1,$S157,0)</f>
        <v>0</v>
      </c>
      <c r="EZ157" s="27">
        <f>IF($O157&gt;=EZ$1,$S157,0)</f>
        <v>0</v>
      </c>
      <c r="FA157" s="27">
        <f>IF($O157&gt;=FA$1,$S157,0)</f>
        <v>0</v>
      </c>
      <c r="FB157" s="27">
        <f>IF($O157&gt;=FB$1,$S157,0)</f>
        <v>0</v>
      </c>
      <c r="FC157" s="27">
        <f>IF($O157&gt;=FC$1,$S157,0)</f>
        <v>0</v>
      </c>
      <c r="FD157" s="27">
        <f>IF($O157&gt;=FD$1,$S157,0)</f>
        <v>0</v>
      </c>
      <c r="FE157" s="27">
        <f>IF($O157&gt;=FE$1,$S157,0)</f>
        <v>0</v>
      </c>
      <c r="FF157" s="27">
        <f>IF($O157&gt;=FF$1,$S157,0)</f>
        <v>0</v>
      </c>
      <c r="FG157" s="27">
        <f>IF($O157&gt;=FG$1,$S157,0)</f>
        <v>0</v>
      </c>
      <c r="FH157" s="27">
        <f>IF($O157&gt;=FH$1,$S157,0)</f>
        <v>0</v>
      </c>
      <c r="FI157" s="27">
        <f>IF($O157&gt;=FI$1,$S157,0)</f>
        <v>0</v>
      </c>
      <c r="FJ157" s="27">
        <f>IF($O157&gt;=FJ$1,$S157,0)</f>
        <v>0</v>
      </c>
      <c r="FK157" s="27">
        <f>IF($O157&gt;=FK$1,$S157,0)</f>
        <v>0</v>
      </c>
      <c r="FL157" s="27">
        <f>IF($O157&gt;=FL$1,$S157,0)</f>
        <v>0</v>
      </c>
      <c r="FM157" s="27">
        <f>IF($O157&gt;=FM$1,$S157,0)</f>
        <v>0</v>
      </c>
      <c r="FN157" s="27">
        <f>IF($O157&gt;=FN$1,$S157,0)</f>
        <v>0</v>
      </c>
      <c r="FO157" s="27">
        <f>IF($O157&gt;=FO$1,$S157,0)</f>
        <v>0</v>
      </c>
      <c r="FP157" s="27">
        <f>IF($O157&gt;=FP$1,$S157,0)</f>
        <v>0</v>
      </c>
      <c r="FQ157" s="27">
        <f>IF($O157&gt;=FQ$1,$S157,0)</f>
        <v>0</v>
      </c>
      <c r="FR157" s="27">
        <f>IF($O157&gt;=FR$1,$S157,0)</f>
        <v>0</v>
      </c>
      <c r="FS157" s="27">
        <f>IF($O157&gt;=FS$1,$S157,0)</f>
        <v>0</v>
      </c>
      <c r="FT157" s="27">
        <f>IF($O157&gt;=FT$1,$S157,0)</f>
        <v>0</v>
      </c>
      <c r="FU157" s="27">
        <f>IF($O157&gt;=FU$1,$S157,0)</f>
        <v>0</v>
      </c>
      <c r="FV157" s="27">
        <f>IF($O157&gt;=FV$1,$S157,0)</f>
        <v>0</v>
      </c>
      <c r="FW157" s="27">
        <f>IF($O157&gt;=FW$1,$S157,0)</f>
        <v>0</v>
      </c>
      <c r="FX157" s="27">
        <f>IF($O157&gt;=FX$1,$S157,0)</f>
        <v>0</v>
      </c>
      <c r="FY157" s="27">
        <f>IF($O157&gt;=FY$1,$S157,0)</f>
        <v>0</v>
      </c>
      <c r="FZ157" s="27">
        <f>IF($O157&gt;=FZ$1,$S157,0)</f>
        <v>0</v>
      </c>
      <c r="GA157" s="27">
        <f>IF($O157&gt;=GA$1,$S157,0)</f>
        <v>0</v>
      </c>
      <c r="GB157" s="27">
        <f>IF($O157&gt;=GB$1,$S157,0)</f>
        <v>0</v>
      </c>
      <c r="GC157" s="27">
        <f>IF($O157&gt;=GC$1,$S157,0)</f>
        <v>0</v>
      </c>
      <c r="GD157" s="27">
        <f>IF($O157&gt;=GD$1,$S157,0)</f>
        <v>0</v>
      </c>
      <c r="GE157" s="27">
        <f>IF($O157&gt;=GE$1,$S157,0)</f>
        <v>0</v>
      </c>
      <c r="GF157" s="27">
        <f>IF($O157&gt;=GF$1,$S157,0)</f>
        <v>0</v>
      </c>
      <c r="GG157" s="27">
        <f>IF($O157&gt;=GG$1,$S157,0)</f>
        <v>0</v>
      </c>
      <c r="GH157" s="27">
        <f>IF($O157&gt;=GH$1,$S157,0)</f>
        <v>0</v>
      </c>
      <c r="GI157" s="27">
        <f>IF($O157&gt;=GI$1,$S157,0)</f>
        <v>0</v>
      </c>
      <c r="GJ157" s="27">
        <f>IF($O157&gt;=GJ$1,$S157,0)</f>
        <v>0</v>
      </c>
      <c r="GK157" s="27">
        <f>IF($O157&gt;=GK$1,$S157,0)</f>
        <v>0</v>
      </c>
      <c r="GL157" s="27">
        <f>IF($O157&gt;=GL$1,$S157,0)</f>
        <v>0</v>
      </c>
      <c r="GM157" s="27">
        <f>IF($O157&gt;=GM$1,$S157,0)</f>
        <v>0</v>
      </c>
      <c r="GN157" s="27">
        <f>IF($O157&gt;=GN$1,$S157,0)</f>
        <v>0</v>
      </c>
      <c r="GO157" s="27">
        <f>IF($O157&gt;=GO$1,$S157,0)</f>
        <v>0</v>
      </c>
      <c r="GP157" s="27">
        <f>IF($O157&gt;=GP$1,$S157,0)</f>
        <v>0</v>
      </c>
      <c r="GQ157" s="27">
        <f>IF($O157&gt;=GQ$1,$S157,0)</f>
        <v>0</v>
      </c>
      <c r="GR157" s="27">
        <f>IF($O157&gt;=GR$1,$S157,0)</f>
        <v>0</v>
      </c>
      <c r="GS157" s="27">
        <f>IF($O157&gt;=GS$1,$S157,0)</f>
        <v>0</v>
      </c>
      <c r="GT157" s="27">
        <f>IF($O157&gt;=GT$1,$S157,0)</f>
        <v>0</v>
      </c>
      <c r="GU157" s="27">
        <f>IF($O157&gt;=GU$1,$S157,0)</f>
        <v>0</v>
      </c>
      <c r="GV157" s="27">
        <f>IF($O157&gt;=GV$1,$S157,0)</f>
        <v>0</v>
      </c>
      <c r="GW157" s="27">
        <f>IF($O157&gt;=GW$1,$S157,0)</f>
        <v>0</v>
      </c>
      <c r="GX157" s="27">
        <f>IF($O157&gt;=GX$1,$S157,0)</f>
        <v>0</v>
      </c>
      <c r="GY157" s="27">
        <f>IF($O157&gt;=GY$1,$S157,0)</f>
        <v>0</v>
      </c>
      <c r="GZ157" s="27">
        <f>IF($O157&gt;=GZ$1,$S157,0)</f>
        <v>0</v>
      </c>
      <c r="HA157" s="27">
        <f>IF($O157&gt;=HA$1,$S157,0)</f>
        <v>0</v>
      </c>
      <c r="HB157" s="27">
        <f>IF($O157&gt;=HB$1,$S157,0)</f>
        <v>0</v>
      </c>
      <c r="HC157" s="27">
        <f>IF($O157&gt;=HC$1,$S157,0)</f>
        <v>0</v>
      </c>
    </row>
    <row r="158" spans="1:211">
      <c r="A158" s="3">
        <v>43648</v>
      </c>
      <c r="B158" s="3" t="s">
        <v>305</v>
      </c>
      <c r="C158" s="3" t="s">
        <v>104</v>
      </c>
      <c r="D158" s="3">
        <v>55</v>
      </c>
      <c r="E158" s="4">
        <v>33469</v>
      </c>
      <c r="F158" s="5">
        <v>26.854794520547944</v>
      </c>
      <c r="G158" s="3" t="s">
        <v>99</v>
      </c>
      <c r="H158" s="4">
        <v>23345</v>
      </c>
      <c r="I158" s="9" t="s">
        <v>832</v>
      </c>
      <c r="J158" s="5">
        <v>1722.28</v>
      </c>
      <c r="K158" s="31">
        <v>310</v>
      </c>
      <c r="L158" s="32">
        <v>27</v>
      </c>
      <c r="M158" s="33">
        <f>VLOOKUP(L158,FIND,3,TRUE)</f>
        <v>1.5</v>
      </c>
      <c r="N158" s="32">
        <f>IF(L158&gt;30,180,VLOOKUP(L158,TEMPO,2,FALSE))</f>
        <v>162</v>
      </c>
      <c r="O158" s="32">
        <f>IF(R158&gt;0,4,N158)</f>
        <v>162</v>
      </c>
      <c r="P158" s="96">
        <f>J158*M158*L158</f>
        <v>69752.34</v>
      </c>
      <c r="Q158" s="96">
        <f>10934.45*2</f>
        <v>21868.9</v>
      </c>
      <c r="R158" s="96">
        <f>IF(P158&lt;=Q158,P158/4,0)</f>
        <v>0</v>
      </c>
      <c r="S158" s="5">
        <f>IF(P158&gt;=Q158,P158/N158,0)</f>
        <v>430.57</v>
      </c>
      <c r="T158" s="3"/>
      <c r="U158" s="3">
        <f>IF(T158="",1,0)</f>
        <v>1</v>
      </c>
      <c r="V158" s="3">
        <v>327</v>
      </c>
      <c r="W158" s="5">
        <v>0</v>
      </c>
      <c r="X158" s="5">
        <v>245.73</v>
      </c>
      <c r="Y158" s="5">
        <f>X158*W158</f>
        <v>0</v>
      </c>
      <c r="Z158" s="5">
        <v>400</v>
      </c>
      <c r="AA158" s="5">
        <f>S158+Y158+Z158</f>
        <v>830.56999999999994</v>
      </c>
      <c r="AB158" s="39">
        <f>(J158/12+J158/12*1.3333333333+450/12+J158/30*6/12+J158)*1.3+Y158+Z158+153.9</f>
        <v>3314.2841777715585</v>
      </c>
      <c r="AC158" s="39" t="s">
        <v>104</v>
      </c>
      <c r="AD158" s="39">
        <f>J158*1.3+400+153.9</f>
        <v>2792.864</v>
      </c>
      <c r="AE158" s="39">
        <f>SUMIFS('CUSTO MENSAL FUNC NOVO'!H:H,'CUSTO MENSAL FUNC NOVO'!A:A,'VALORES MENSAIS'!AC158)</f>
        <v>2035.3799999999999</v>
      </c>
      <c r="AF158" s="27">
        <f>IF($R158&gt;0,$R158,$S158)+$Y158+$Z158</f>
        <v>830.56999999999994</v>
      </c>
      <c r="AG158" s="27">
        <f>IF($R158&gt;0,$R158,$S158)+$Y158+$Z158</f>
        <v>830.56999999999994</v>
      </c>
      <c r="AH158" s="27">
        <f>IF($R158&gt;0,$R158,$S158)+$Y158+$Z158</f>
        <v>830.56999999999994</v>
      </c>
      <c r="AI158" s="27">
        <f>IF($R158&gt;0,$R158,$S158)+$Y158+$Z158</f>
        <v>830.56999999999994</v>
      </c>
      <c r="AJ158" s="27">
        <f>IF($O158&gt;=AJ$1,$S158+$Y158+$Z158,$Y158+$Z158)</f>
        <v>830.56999999999994</v>
      </c>
      <c r="AK158" s="27">
        <f>IF($O158&gt;=AK$1,$S158+$Y158+$Z158,$Y158+$Z158)</f>
        <v>830.56999999999994</v>
      </c>
      <c r="AL158" s="27">
        <f>IF($O158&gt;=AL$1,$S158+$Y158+$Z158,$Y158+$Z158)</f>
        <v>830.56999999999994</v>
      </c>
      <c r="AM158" s="27">
        <f>IF($O158&gt;=AM$1,$S158+$Y158+$Z158,$Y158+$Z158)</f>
        <v>830.56999999999994</v>
      </c>
      <c r="AN158" s="27">
        <f>IF($O158&gt;=AN$1,$S158+$Y158+$Z158,$Y158+$Z158)</f>
        <v>830.56999999999994</v>
      </c>
      <c r="AO158" s="27">
        <f>IF($O158&gt;=AO$1,$S158+$Y158+$Z158,$Y158+$Z158)</f>
        <v>830.56999999999994</v>
      </c>
      <c r="AP158" s="27">
        <f>IF($O158&gt;=AP$1,$S158+$Y158+$Z158,$Y158+$Z158)</f>
        <v>830.56999999999994</v>
      </c>
      <c r="AQ158" s="27">
        <f>IF($O158&gt;=AQ$1,$S158+$Y158+$Z158,$Y158+$Z158)</f>
        <v>830.56999999999994</v>
      </c>
      <c r="AR158" s="27">
        <f>IF($O158&gt;=AR$1,$S158+$Y158+$Z158,$Y158+$Z158)</f>
        <v>830.56999999999994</v>
      </c>
      <c r="AS158" s="27">
        <f>IF($O158&gt;=AS$1,$S158+$Y158+$Z158,$Y158+$Z158)</f>
        <v>830.56999999999994</v>
      </c>
      <c r="AT158" s="27">
        <f>IF($O158&gt;=AT$1,$S158+$Y158+$Z158,$Y158+$Z158)</f>
        <v>830.56999999999994</v>
      </c>
      <c r="AU158" s="27">
        <f>IF($O158&gt;=AU$1,$S158+$Y158+$Z158,$Y158+$Z158)</f>
        <v>830.56999999999994</v>
      </c>
      <c r="AV158" s="27">
        <f>IF($O158&gt;=AV$1,$S158+$Y158+$Z158,$Y158+$Z158)</f>
        <v>830.56999999999994</v>
      </c>
      <c r="AW158" s="27">
        <f>IF($O158&gt;=AW$1,$S158+$Y158+$Z158,$Y158+$Z158)</f>
        <v>830.56999999999994</v>
      </c>
      <c r="AX158" s="27">
        <f>IF($O158&gt;=AX$1,$S158+$Y158+$Z158,$Y158+$Z158)</f>
        <v>830.56999999999994</v>
      </c>
      <c r="AY158" s="27">
        <f>IF($O158&gt;=AY$1,$S158+$Y158+$Z158,$Y158+$Z158)</f>
        <v>830.56999999999994</v>
      </c>
      <c r="AZ158" s="27">
        <f>IF($O158&gt;=AZ$1,$S158+$Y158+$Z158,$Y158+$Z158)</f>
        <v>830.56999999999994</v>
      </c>
      <c r="BA158" s="27">
        <f>IF($O158&gt;=BA$1,$S158+$Y158+$Z158,$Y158+$Z158)</f>
        <v>830.56999999999994</v>
      </c>
      <c r="BB158" s="27">
        <f>IF($O158&gt;=BB$1,$S158+$Y158+$Z158,$Y158+$Z158)</f>
        <v>830.56999999999994</v>
      </c>
      <c r="BC158" s="27">
        <f>IF($O158&gt;=BC$1,$S158+$Y158+$Z158,$Y158+$Z158)</f>
        <v>830.56999999999994</v>
      </c>
      <c r="BD158" s="27">
        <f>IF($O158&gt;=BD$1,$S158+$Y158+$Z158,$Y158+$Z158)</f>
        <v>830.56999999999994</v>
      </c>
      <c r="BE158" s="27">
        <f>IF($O158&gt;=BE$1,$S158+$Y158+$Z158,$Y158+$Z158)</f>
        <v>830.56999999999994</v>
      </c>
      <c r="BF158" s="27">
        <f>IF($O158&gt;=BF$1,$S158+$Y158+$Z158,$Y158+$Z158)</f>
        <v>830.56999999999994</v>
      </c>
      <c r="BG158" s="27">
        <f>IF($O158&gt;=BG$1,$S158+$Y158+$Z158,$Y158+$Z158)</f>
        <v>830.56999999999994</v>
      </c>
      <c r="BH158" s="27">
        <f>IF($O158&gt;=BH$1,$S158+$Y158+$Z158,$Y158+$Z158)</f>
        <v>830.56999999999994</v>
      </c>
      <c r="BI158" s="27">
        <f>IF($O158&gt;=BI$1,$S158+$Y158+$Z158,$Y158+$Z158)</f>
        <v>830.56999999999994</v>
      </c>
      <c r="BJ158" s="27">
        <f>IF($O158&gt;=BJ$1,$S158+$Y158+$Z158,$Y158+$Z158)</f>
        <v>830.56999999999994</v>
      </c>
      <c r="BK158" s="27">
        <f>IF($O158&gt;=BK$1,$S158+$Y158+$Z158,$Y158+$Z158)</f>
        <v>830.56999999999994</v>
      </c>
      <c r="BL158" s="27">
        <f>IF($O158&gt;=BL$1,$S158+$Y158+$Z158,$Y158+$Z158)</f>
        <v>830.56999999999994</v>
      </c>
      <c r="BM158" s="27">
        <f>IF($O158&gt;=BM$1,$S158+$Y158+$Z158,$Y158+$Z158)</f>
        <v>830.56999999999994</v>
      </c>
      <c r="BN158" s="27">
        <f>IF($O158&gt;=BN$1,$S158+$Y158+$Z158,$Y158+$Z158)</f>
        <v>830.56999999999994</v>
      </c>
      <c r="BO158" s="27">
        <f>IF($O158&gt;=BO$1,$S158+$Y158+$Z158,$Y158+$Z158)</f>
        <v>830.56999999999994</v>
      </c>
      <c r="BP158" s="27">
        <f>IF($O158&gt;=BP$1,$S158+$Y158+$Z158,$Y158+$Z158)</f>
        <v>830.56999999999994</v>
      </c>
      <c r="BQ158" s="27">
        <f>IF($O158&gt;=BQ$1,$S158+$Y158+$Z158,$Y158+$Z158)</f>
        <v>830.56999999999994</v>
      </c>
      <c r="BR158" s="27">
        <f>IF($O158&gt;=BR$1,$S158+$Y158+$Z158,$Y158+$Z158)</f>
        <v>830.56999999999994</v>
      </c>
      <c r="BS158" s="27">
        <f>IF($O158&gt;=BS$1,$S158+$Y158+$Z158,$Y158+$Z158)</f>
        <v>830.56999999999994</v>
      </c>
      <c r="BT158" s="27">
        <f>IF($O158&gt;=BT$1,$S158+$Y158+$Z158,$Y158+$Z158)</f>
        <v>830.56999999999994</v>
      </c>
      <c r="BU158" s="27">
        <f>IF($O158&gt;=BU$1,$S158+$Y158+$Z158,$Y158+$Z158)</f>
        <v>830.56999999999994</v>
      </c>
      <c r="BV158" s="27">
        <f>IF($O158&gt;=BV$1,$S158+$Y158+$Z158,$Y158+$Z158)</f>
        <v>830.56999999999994</v>
      </c>
      <c r="BW158" s="27">
        <f>IF($O158&gt;=BW$1,$S158+$Y158+$Z158,$Y158+$Z158)</f>
        <v>830.56999999999994</v>
      </c>
      <c r="BX158" s="27">
        <f>IF($O158&gt;=BX$1,$S158+$Y158+$Z158,$Y158+$Z158)</f>
        <v>830.56999999999994</v>
      </c>
      <c r="BY158" s="27">
        <f>IF($O158&gt;=BY$1,$S158+$Y158+$Z158,$Y158+$Z158)</f>
        <v>830.56999999999994</v>
      </c>
      <c r="BZ158" s="27">
        <f>IF($O158&gt;=BZ$1,$S158+$Y158+$Z158,$Y158+$Z158)</f>
        <v>830.56999999999994</v>
      </c>
      <c r="CA158" s="27">
        <f>IF($O158&gt;=CA$1,$S158+$Y158+$Z158,$Y158+$Z158)</f>
        <v>830.56999999999994</v>
      </c>
      <c r="CB158" s="27">
        <f>IF($O158&gt;=CB$1,$S158+$Y158+$Z158,$Y158+$Z158)</f>
        <v>830.56999999999994</v>
      </c>
      <c r="CC158" s="27">
        <f>IF($O158&gt;=CC$1,$S158+$Y158+$Z158,$Y158+$Z158)</f>
        <v>830.56999999999994</v>
      </c>
      <c r="CD158" s="27">
        <f>IF($O158&gt;=CD$1,$S158+$Y158+$Z158,$Y158+$Z158)</f>
        <v>830.56999999999994</v>
      </c>
      <c r="CE158" s="27">
        <f>IF($O158&gt;=CE$1,$S158+$Y158+$Z158,$Y158+$Z158)</f>
        <v>830.56999999999994</v>
      </c>
      <c r="CF158" s="27">
        <f>IF($O158&gt;=CF$1,$S158+$Y158+$Z158,$Y158+$Z158)</f>
        <v>830.56999999999994</v>
      </c>
      <c r="CG158" s="27">
        <f>IF($O158&gt;=CG$1,$S158+$Y158+$Z158,$Y158+$Z158)</f>
        <v>830.56999999999994</v>
      </c>
      <c r="CH158" s="27">
        <f>IF($O158&gt;=CH$1,$S158+$Y158+$Z158,$Y158+$Z158)</f>
        <v>830.56999999999994</v>
      </c>
      <c r="CI158" s="27">
        <f>IF($O158&gt;=CI$1,$S158+$Y158+$Z158,$Y158+$Z158)</f>
        <v>830.56999999999994</v>
      </c>
      <c r="CJ158" s="27">
        <f>IF($O158&gt;=CJ$1,$S158+$Y158+$Z158,$Y158+$Z158)</f>
        <v>830.56999999999994</v>
      </c>
      <c r="CK158" s="27">
        <f>IF($O158&gt;=CK$1,$S158+$Y158+$Z158,$Y158+$Z158)</f>
        <v>830.56999999999994</v>
      </c>
      <c r="CL158" s="27">
        <f>IF($O158&gt;=CL$1,$S158+$Y158+$Z158,$Y158+$Z158)</f>
        <v>830.56999999999994</v>
      </c>
      <c r="CM158" s="27">
        <f>IF($O158&gt;=CM$1,$S158+$Y158+$Z158,$Y158+$Z158)</f>
        <v>830.56999999999994</v>
      </c>
      <c r="CN158" s="27">
        <f>IF($O158&gt;=CN$1,$S158+$Y158,$Y158)</f>
        <v>430.57</v>
      </c>
      <c r="CO158" s="27">
        <f>IF($O158&gt;=CO$1,$S158+$Y158,$Y158)</f>
        <v>430.57</v>
      </c>
      <c r="CP158" s="27">
        <f>IF($O158&gt;=CP$1,$S158+$Y158,$Y158)</f>
        <v>430.57</v>
      </c>
      <c r="CQ158" s="27">
        <f>IF($O158&gt;=CQ$1,$S158+$Y158,$Y158)</f>
        <v>430.57</v>
      </c>
      <c r="CR158" s="27">
        <f>IF($O158&gt;=CR$1,$S158+$Y158,$Y158)</f>
        <v>430.57</v>
      </c>
      <c r="CS158" s="27">
        <f>IF($O158&gt;=CS$1,$S158+$Y158,$Y158)</f>
        <v>430.57</v>
      </c>
      <c r="CT158" s="27">
        <f>IF($O158&gt;=CT$1,$S158+$Y158,$Y158)</f>
        <v>430.57</v>
      </c>
      <c r="CU158" s="27">
        <f>IF($O158&gt;=CU$1,$S158+$Y158,$Y158)</f>
        <v>430.57</v>
      </c>
      <c r="CV158" s="27">
        <f>IF($O158&gt;=CV$1,$S158+$Y158,$Y158)</f>
        <v>430.57</v>
      </c>
      <c r="CW158" s="27">
        <f>IF($O158&gt;=CW$1,$S158+$Y158,$Y158)</f>
        <v>430.57</v>
      </c>
      <c r="CX158" s="27">
        <f>IF($O158&gt;=CX$1,$S158+$Y158,$Y158)</f>
        <v>430.57</v>
      </c>
      <c r="CY158" s="27">
        <f>IF($O158&gt;=CY$1,$S158+$Y158,$Y158)</f>
        <v>430.57</v>
      </c>
      <c r="CZ158" s="27">
        <f>IF($O158&gt;=CZ$1,$S158+$Y158,$Y158)</f>
        <v>430.57</v>
      </c>
      <c r="DA158" s="27">
        <f>IF($O158&gt;=DA$1,$S158+$Y158,$Y158)</f>
        <v>430.57</v>
      </c>
      <c r="DB158" s="27">
        <f>IF($O158&gt;=DB$1,$S158+$Y158,$Y158)</f>
        <v>430.57</v>
      </c>
      <c r="DC158" s="27">
        <f>IF($O158&gt;=DC$1,$S158+$Y158,$Y158)</f>
        <v>430.57</v>
      </c>
      <c r="DD158" s="27">
        <f>IF($O158&gt;=DD$1,$S158+$Y158,$Y158)</f>
        <v>430.57</v>
      </c>
      <c r="DE158" s="27">
        <f>IF($O158&gt;=DE$1,$S158+$Y158,$Y158)</f>
        <v>430.57</v>
      </c>
      <c r="DF158" s="27">
        <f>IF($O158&gt;=DF$1,$S158+$Y158,$Y158)</f>
        <v>430.57</v>
      </c>
      <c r="DG158" s="27">
        <f>IF($O158&gt;=DG$1,$S158+$Y158,$Y158)</f>
        <v>430.57</v>
      </c>
      <c r="DH158" s="27">
        <f>IF($O158&gt;=DH$1,$S158+$Y158,$Y158)</f>
        <v>430.57</v>
      </c>
      <c r="DI158" s="27">
        <f>IF($O158&gt;=DI$1,$S158+$Y158,$Y158)</f>
        <v>430.57</v>
      </c>
      <c r="DJ158" s="27">
        <f>IF($O158&gt;=DJ$1,$S158+$Y158,$Y158)</f>
        <v>430.57</v>
      </c>
      <c r="DK158" s="27">
        <f>IF($O158&gt;=DK$1,$S158+$Y158,$Y158)</f>
        <v>430.57</v>
      </c>
      <c r="DL158" s="27">
        <f>IF($O158&gt;=DL$1,$S158+$Y158,$Y158)</f>
        <v>430.57</v>
      </c>
      <c r="DM158" s="27">
        <f>IF($O158&gt;=DM$1,$S158+$Y158,$Y158)</f>
        <v>430.57</v>
      </c>
      <c r="DN158" s="27">
        <f>IF($O158&gt;=DN$1,$S158+$Y158,$Y158)</f>
        <v>430.57</v>
      </c>
      <c r="DO158" s="27">
        <f>IF($O158&gt;=DO$1,$S158+$Y158,$Y158)</f>
        <v>430.57</v>
      </c>
      <c r="DP158" s="27">
        <f>IF($O158&gt;=DP$1,$S158+$Y158,$Y158)</f>
        <v>430.57</v>
      </c>
      <c r="DQ158" s="27">
        <f>IF($O158&gt;=DQ$1,$S158+$Y158,$Y158)</f>
        <v>430.57</v>
      </c>
      <c r="DR158" s="27">
        <f>IF($O158&gt;=DR$1,$S158+$Y158,$Y158)</f>
        <v>430.57</v>
      </c>
      <c r="DS158" s="27">
        <f>IF($O158&gt;=DS$1,$S158+$Y158,$Y158)</f>
        <v>430.57</v>
      </c>
      <c r="DT158" s="27">
        <f>IF($O158&gt;=DT$1,$S158+$Y158,$Y158)</f>
        <v>430.57</v>
      </c>
      <c r="DU158" s="27">
        <f>IF($O158&gt;=DU$1,$S158+$Y158,$Y158)</f>
        <v>430.57</v>
      </c>
      <c r="DV158" s="27">
        <f>IF($O158&gt;=DV$1,$S158+$Y158,$Y158)</f>
        <v>430.57</v>
      </c>
      <c r="DW158" s="27">
        <f>IF($O158&gt;=DW$1,$S158+$Y158,$Y158)</f>
        <v>430.57</v>
      </c>
      <c r="DX158" s="27">
        <f>IF($O158&gt;=DX$1,$S158+$Y158,$Y158)</f>
        <v>430.57</v>
      </c>
      <c r="DY158" s="27">
        <f>IF($O158&gt;=DY$1,$S158+$Y158,$Y158)</f>
        <v>430.57</v>
      </c>
      <c r="DZ158" s="27">
        <f>IF($O158&gt;=DZ$1,$S158+$Y158,$Y158)</f>
        <v>430.57</v>
      </c>
      <c r="EA158" s="27">
        <f>IF($O158&gt;=EA$1,$S158+$Y158,$Y158)</f>
        <v>430.57</v>
      </c>
      <c r="EB158" s="27">
        <f>IF($O158&gt;=EB$1,$S158+$Y158,$Y158)</f>
        <v>430.57</v>
      </c>
      <c r="EC158" s="27">
        <f>IF($O158&gt;=EC$1,$S158+$Y158,$Y158)</f>
        <v>430.57</v>
      </c>
      <c r="ED158" s="27">
        <f>IF($O158&gt;=ED$1,$S158+$Y158,$Y158)</f>
        <v>430.57</v>
      </c>
      <c r="EE158" s="27">
        <f>IF($O158&gt;=EE$1,$S158+$Y158,$Y158)</f>
        <v>430.57</v>
      </c>
      <c r="EF158" s="27">
        <f>IF($O158&gt;=EF$1,$S158+$Y158,$Y158)</f>
        <v>430.57</v>
      </c>
      <c r="EG158" s="27">
        <f>IF($O158&gt;=EG$1,$S158+$Y158,$Y158)</f>
        <v>430.57</v>
      </c>
      <c r="EH158" s="27">
        <f>IF($O158&gt;=EH$1,$S158+$Y158,$Y158)</f>
        <v>430.57</v>
      </c>
      <c r="EI158" s="27">
        <f>IF($O158&gt;=EI$1,$S158+$Y158,$Y158)</f>
        <v>430.57</v>
      </c>
      <c r="EJ158" s="27">
        <f>IF($O158&gt;=EJ$1,$S158+$Y158,$Y158)</f>
        <v>430.57</v>
      </c>
      <c r="EK158" s="27">
        <f>IF($O158&gt;=EK$1,$S158+$Y158,$Y158)</f>
        <v>430.57</v>
      </c>
      <c r="EL158" s="27">
        <f>IF($O158&gt;=EL$1,$S158+$Y158,$Y158)</f>
        <v>430.57</v>
      </c>
      <c r="EM158" s="27">
        <f>IF($O158&gt;=EM$1,$S158+$Y158,$Y158)</f>
        <v>430.57</v>
      </c>
      <c r="EN158" s="27">
        <f>IF($O158&gt;=EN$1,$S158+$Y158,$Y158)</f>
        <v>430.57</v>
      </c>
      <c r="EO158" s="27">
        <f>IF($O158&gt;=EO$1,$S158+$Y158,$Y158)</f>
        <v>430.57</v>
      </c>
      <c r="EP158" s="27">
        <f>IF($O158&gt;=EP$1,$S158+$Y158,$Y158)</f>
        <v>430.57</v>
      </c>
      <c r="EQ158" s="27">
        <f>IF($O158&gt;=EQ$1,$S158+$Y158,$Y158)</f>
        <v>430.57</v>
      </c>
      <c r="ER158" s="27">
        <f>IF($O158&gt;=ER$1,$S158+$Y158,$Y158)</f>
        <v>430.57</v>
      </c>
      <c r="ES158" s="27">
        <f>IF($O158&gt;=ES$1,$S158+$Y158,$Y158)</f>
        <v>430.57</v>
      </c>
      <c r="ET158" s="27">
        <f>IF($O158&gt;=ET$1,$S158+$Y158,$Y158)</f>
        <v>430.57</v>
      </c>
      <c r="EU158" s="27">
        <f>IF($O158&gt;=EU$1,$S158+$Y158,$Y158)</f>
        <v>430.57</v>
      </c>
      <c r="EV158" s="27">
        <f>IF($O158&gt;=EV$1,$S158,0)</f>
        <v>430.57</v>
      </c>
      <c r="EW158" s="27">
        <f>IF($O158&gt;=EW$1,$S158,0)</f>
        <v>430.57</v>
      </c>
      <c r="EX158" s="27">
        <f>IF($O158&gt;=EX$1,$S158,0)</f>
        <v>430.57</v>
      </c>
      <c r="EY158" s="27">
        <f>IF($O158&gt;=EY$1,$S158,0)</f>
        <v>430.57</v>
      </c>
      <c r="EZ158" s="27">
        <f>IF($O158&gt;=EZ$1,$S158,0)</f>
        <v>430.57</v>
      </c>
      <c r="FA158" s="27">
        <f>IF($O158&gt;=FA$1,$S158,0)</f>
        <v>430.57</v>
      </c>
      <c r="FB158" s="27">
        <f>IF($O158&gt;=FB$1,$S158,0)</f>
        <v>430.57</v>
      </c>
      <c r="FC158" s="27">
        <f>IF($O158&gt;=FC$1,$S158,0)</f>
        <v>430.57</v>
      </c>
      <c r="FD158" s="27">
        <f>IF($O158&gt;=FD$1,$S158,0)</f>
        <v>430.57</v>
      </c>
      <c r="FE158" s="27">
        <f>IF($O158&gt;=FE$1,$S158,0)</f>
        <v>430.57</v>
      </c>
      <c r="FF158" s="27">
        <f>IF($O158&gt;=FF$1,$S158,0)</f>
        <v>430.57</v>
      </c>
      <c r="FG158" s="27">
        <f>IF($O158&gt;=FG$1,$S158,0)</f>
        <v>430.57</v>
      </c>
      <c r="FH158" s="27">
        <f>IF($O158&gt;=FH$1,$S158,0)</f>
        <v>430.57</v>
      </c>
      <c r="FI158" s="27">
        <f>IF($O158&gt;=FI$1,$S158,0)</f>
        <v>430.57</v>
      </c>
      <c r="FJ158" s="27">
        <f>IF($O158&gt;=FJ$1,$S158,0)</f>
        <v>430.57</v>
      </c>
      <c r="FK158" s="27">
        <f>IF($O158&gt;=FK$1,$S158,0)</f>
        <v>430.57</v>
      </c>
      <c r="FL158" s="27">
        <f>IF($O158&gt;=FL$1,$S158,0)</f>
        <v>430.57</v>
      </c>
      <c r="FM158" s="27">
        <f>IF($O158&gt;=FM$1,$S158,0)</f>
        <v>430.57</v>
      </c>
      <c r="FN158" s="27">
        <f>IF($O158&gt;=FN$1,$S158,0)</f>
        <v>430.57</v>
      </c>
      <c r="FO158" s="27">
        <f>IF($O158&gt;=FO$1,$S158,0)</f>
        <v>430.57</v>
      </c>
      <c r="FP158" s="27">
        <f>IF($O158&gt;=FP$1,$S158,0)</f>
        <v>430.57</v>
      </c>
      <c r="FQ158" s="27">
        <f>IF($O158&gt;=FQ$1,$S158,0)</f>
        <v>430.57</v>
      </c>
      <c r="FR158" s="27">
        <f>IF($O158&gt;=FR$1,$S158,0)</f>
        <v>430.57</v>
      </c>
      <c r="FS158" s="27">
        <f>IF($O158&gt;=FS$1,$S158,0)</f>
        <v>430.57</v>
      </c>
      <c r="FT158" s="27">
        <f>IF($O158&gt;=FT$1,$S158,0)</f>
        <v>430.57</v>
      </c>
      <c r="FU158" s="27">
        <f>IF($O158&gt;=FU$1,$S158,0)</f>
        <v>430.57</v>
      </c>
      <c r="FV158" s="27">
        <f>IF($O158&gt;=FV$1,$S158,0)</f>
        <v>430.57</v>
      </c>
      <c r="FW158" s="27">
        <f>IF($O158&gt;=FW$1,$S158,0)</f>
        <v>430.57</v>
      </c>
      <c r="FX158" s="27">
        <f>IF($O158&gt;=FX$1,$S158,0)</f>
        <v>430.57</v>
      </c>
      <c r="FY158" s="27">
        <f>IF($O158&gt;=FY$1,$S158,0)</f>
        <v>430.57</v>
      </c>
      <c r="FZ158" s="27">
        <f>IF($O158&gt;=FZ$1,$S158,0)</f>
        <v>430.57</v>
      </c>
      <c r="GA158" s="27">
        <f>IF($O158&gt;=GA$1,$S158,0)</f>
        <v>430.57</v>
      </c>
      <c r="GB158" s="27">
        <f>IF($O158&gt;=GB$1,$S158,0)</f>
        <v>430.57</v>
      </c>
      <c r="GC158" s="27">
        <f>IF($O158&gt;=GC$1,$S158,0)</f>
        <v>430.57</v>
      </c>
      <c r="GD158" s="27">
        <f>IF($O158&gt;=GD$1,$S158,0)</f>
        <v>430.57</v>
      </c>
      <c r="GE158" s="27">
        <f>IF($O158&gt;=GE$1,$S158,0)</f>
        <v>430.57</v>
      </c>
      <c r="GF158" s="27">
        <f>IF($O158&gt;=GF$1,$S158,0)</f>
        <v>430.57</v>
      </c>
      <c r="GG158" s="27">
        <f>IF($O158&gt;=GG$1,$S158,0)</f>
        <v>430.57</v>
      </c>
      <c r="GH158" s="27">
        <f>IF($O158&gt;=GH$1,$S158,0)</f>
        <v>430.57</v>
      </c>
      <c r="GI158" s="27">
        <f>IF($O158&gt;=GI$1,$S158,0)</f>
        <v>430.57</v>
      </c>
      <c r="GJ158" s="27">
        <f>IF($O158&gt;=GJ$1,$S158,0)</f>
        <v>430.57</v>
      </c>
      <c r="GK158" s="27">
        <f>IF($O158&gt;=GK$1,$S158,0)</f>
        <v>430.57</v>
      </c>
      <c r="GL158" s="27">
        <f>IF($O158&gt;=GL$1,$S158,0)</f>
        <v>0</v>
      </c>
      <c r="GM158" s="27">
        <f>IF($O158&gt;=GM$1,$S158,0)</f>
        <v>0</v>
      </c>
      <c r="GN158" s="27">
        <f>IF($O158&gt;=GN$1,$S158,0)</f>
        <v>0</v>
      </c>
      <c r="GO158" s="27">
        <f>IF($O158&gt;=GO$1,$S158,0)</f>
        <v>0</v>
      </c>
      <c r="GP158" s="27">
        <f>IF($O158&gt;=GP$1,$S158,0)</f>
        <v>0</v>
      </c>
      <c r="GQ158" s="27">
        <f>IF($O158&gt;=GQ$1,$S158,0)</f>
        <v>0</v>
      </c>
      <c r="GR158" s="27">
        <f>IF($O158&gt;=GR$1,$S158,0)</f>
        <v>0</v>
      </c>
      <c r="GS158" s="27">
        <f>IF($O158&gt;=GS$1,$S158,0)</f>
        <v>0</v>
      </c>
      <c r="GT158" s="27">
        <f>IF($O158&gt;=GT$1,$S158,0)</f>
        <v>0</v>
      </c>
      <c r="GU158" s="27">
        <f>IF($O158&gt;=GU$1,$S158,0)</f>
        <v>0</v>
      </c>
      <c r="GV158" s="27">
        <f>IF($O158&gt;=GV$1,$S158,0)</f>
        <v>0</v>
      </c>
      <c r="GW158" s="27">
        <f>IF($O158&gt;=GW$1,$S158,0)</f>
        <v>0</v>
      </c>
      <c r="GX158" s="27">
        <f>IF($O158&gt;=GX$1,$S158,0)</f>
        <v>0</v>
      </c>
      <c r="GY158" s="27">
        <f>IF($O158&gt;=GY$1,$S158,0)</f>
        <v>0</v>
      </c>
      <c r="GZ158" s="27">
        <f>IF($O158&gt;=GZ$1,$S158,0)</f>
        <v>0</v>
      </c>
      <c r="HA158" s="27">
        <f>IF($O158&gt;=HA$1,$S158,0)</f>
        <v>0</v>
      </c>
      <c r="HB158" s="27">
        <f>IF($O158&gt;=HB$1,$S158,0)</f>
        <v>0</v>
      </c>
      <c r="HC158" s="27">
        <f>IF($O158&gt;=HC$1,$S158,0)</f>
        <v>0</v>
      </c>
    </row>
    <row r="159" spans="1:211">
      <c r="A159" s="3">
        <v>9059</v>
      </c>
      <c r="B159" s="3" t="s">
        <v>419</v>
      </c>
      <c r="C159" s="3" t="s">
        <v>104</v>
      </c>
      <c r="D159" s="3">
        <v>57</v>
      </c>
      <c r="E159" s="4">
        <v>29523</v>
      </c>
      <c r="F159" s="5">
        <v>37.665753424657531</v>
      </c>
      <c r="G159" s="3" t="s">
        <v>99</v>
      </c>
      <c r="H159" s="4">
        <v>22389</v>
      </c>
      <c r="I159" s="9" t="s">
        <v>832</v>
      </c>
      <c r="J159" s="5">
        <v>2058.5300000000002</v>
      </c>
      <c r="K159" s="31">
        <v>310</v>
      </c>
      <c r="L159" s="32">
        <v>38</v>
      </c>
      <c r="M159" s="33">
        <f>VLOOKUP(L159,FIND,3,TRUE)</f>
        <v>1.5</v>
      </c>
      <c r="N159" s="32">
        <f>IF(L159&gt;30,180,VLOOKUP(L159,TEMPO,2,FALSE))</f>
        <v>180</v>
      </c>
      <c r="O159" s="32">
        <f>IF(R159&gt;0,4,N159)</f>
        <v>180</v>
      </c>
      <c r="P159" s="96">
        <f>J159*M159*L159</f>
        <v>117336.21</v>
      </c>
      <c r="Q159" s="96">
        <f>10934.45*2</f>
        <v>21868.9</v>
      </c>
      <c r="R159" s="96">
        <f>IF(P159&lt;=Q159,P159/4,0)</f>
        <v>0</v>
      </c>
      <c r="S159" s="5">
        <f>IF(P159&gt;=Q159,P159/N159,0)</f>
        <v>651.86783333333335</v>
      </c>
      <c r="T159" s="3"/>
      <c r="U159" s="3">
        <f>IF(T159="",1,0)</f>
        <v>1</v>
      </c>
      <c r="V159" s="3">
        <v>344</v>
      </c>
      <c r="W159" s="5">
        <v>0</v>
      </c>
      <c r="X159" s="5">
        <v>245.73</v>
      </c>
      <c r="Y159" s="5">
        <f>X159*W159</f>
        <v>0</v>
      </c>
      <c r="Z159" s="5">
        <v>400</v>
      </c>
      <c r="AA159" s="5">
        <f>S159+Y159+Z159</f>
        <v>1051.8678333333332</v>
      </c>
      <c r="AB159" s="39">
        <f>(J159/12+J159/12*1.3333333333+450/12+J159/30*6/12+J159)*1.3+Y159+Z159+153.9</f>
        <v>3843.6911222147892</v>
      </c>
      <c r="AC159" s="39" t="s">
        <v>104</v>
      </c>
      <c r="AD159" s="39">
        <f>J159*1.3+400+153.9</f>
        <v>3229.9890000000005</v>
      </c>
      <c r="AE159" s="39">
        <f>SUMIFS('CUSTO MENSAL FUNC NOVO'!H:H,'CUSTO MENSAL FUNC NOVO'!A:A,'VALORES MENSAIS'!AC159)</f>
        <v>2035.3799999999999</v>
      </c>
      <c r="AF159" s="27">
        <f>IF($R159&gt;0,$R159,$S159)+$Y159+$Z159</f>
        <v>1051.8678333333332</v>
      </c>
      <c r="AG159" s="27">
        <f>IF($R159&gt;0,$R159,$S159)+$Y159+$Z159</f>
        <v>1051.8678333333332</v>
      </c>
      <c r="AH159" s="27">
        <f>IF($R159&gt;0,$R159,$S159)+$Y159+$Z159</f>
        <v>1051.8678333333332</v>
      </c>
      <c r="AI159" s="27">
        <f>IF($R159&gt;0,$R159,$S159)+$Y159+$Z159</f>
        <v>1051.8678333333332</v>
      </c>
      <c r="AJ159" s="27">
        <f>IF($O159&gt;=AJ$1,$S159+$Y159+$Z159,$Y159+$Z159)</f>
        <v>1051.8678333333332</v>
      </c>
      <c r="AK159" s="27">
        <f>IF($O159&gt;=AK$1,$S159+$Y159+$Z159,$Y159+$Z159)</f>
        <v>1051.8678333333332</v>
      </c>
      <c r="AL159" s="27">
        <f>IF($O159&gt;=AL$1,$S159+$Y159+$Z159,$Y159+$Z159)</f>
        <v>1051.8678333333332</v>
      </c>
      <c r="AM159" s="27">
        <f>IF($O159&gt;=AM$1,$S159+$Y159+$Z159,$Y159+$Z159)</f>
        <v>1051.8678333333332</v>
      </c>
      <c r="AN159" s="27">
        <f>IF($O159&gt;=AN$1,$S159+$Y159+$Z159,$Y159+$Z159)</f>
        <v>1051.8678333333332</v>
      </c>
      <c r="AO159" s="27">
        <f>IF($O159&gt;=AO$1,$S159+$Y159+$Z159,$Y159+$Z159)</f>
        <v>1051.8678333333332</v>
      </c>
      <c r="AP159" s="27">
        <f>IF($O159&gt;=AP$1,$S159+$Y159+$Z159,$Y159+$Z159)</f>
        <v>1051.8678333333332</v>
      </c>
      <c r="AQ159" s="27">
        <f>IF($O159&gt;=AQ$1,$S159+$Y159+$Z159,$Y159+$Z159)</f>
        <v>1051.8678333333332</v>
      </c>
      <c r="AR159" s="27">
        <f>IF($O159&gt;=AR$1,$S159+$Y159+$Z159,$Y159+$Z159)</f>
        <v>1051.8678333333332</v>
      </c>
      <c r="AS159" s="27">
        <f>IF($O159&gt;=AS$1,$S159+$Y159+$Z159,$Y159+$Z159)</f>
        <v>1051.8678333333332</v>
      </c>
      <c r="AT159" s="27">
        <f>IF($O159&gt;=AT$1,$S159+$Y159+$Z159,$Y159+$Z159)</f>
        <v>1051.8678333333332</v>
      </c>
      <c r="AU159" s="27">
        <f>IF($O159&gt;=AU$1,$S159+$Y159+$Z159,$Y159+$Z159)</f>
        <v>1051.8678333333332</v>
      </c>
      <c r="AV159" s="27">
        <f>IF($O159&gt;=AV$1,$S159+$Y159+$Z159,$Y159+$Z159)</f>
        <v>1051.8678333333332</v>
      </c>
      <c r="AW159" s="27">
        <f>IF($O159&gt;=AW$1,$S159+$Y159+$Z159,$Y159+$Z159)</f>
        <v>1051.8678333333332</v>
      </c>
      <c r="AX159" s="27">
        <f>IF($O159&gt;=AX$1,$S159+$Y159+$Z159,$Y159+$Z159)</f>
        <v>1051.8678333333332</v>
      </c>
      <c r="AY159" s="27">
        <f>IF($O159&gt;=AY$1,$S159+$Y159+$Z159,$Y159+$Z159)</f>
        <v>1051.8678333333332</v>
      </c>
      <c r="AZ159" s="27">
        <f>IF($O159&gt;=AZ$1,$S159+$Y159+$Z159,$Y159+$Z159)</f>
        <v>1051.8678333333332</v>
      </c>
      <c r="BA159" s="27">
        <f>IF($O159&gt;=BA$1,$S159+$Y159+$Z159,$Y159+$Z159)</f>
        <v>1051.8678333333332</v>
      </c>
      <c r="BB159" s="27">
        <f>IF($O159&gt;=BB$1,$S159+$Y159+$Z159,$Y159+$Z159)</f>
        <v>1051.8678333333332</v>
      </c>
      <c r="BC159" s="27">
        <f>IF($O159&gt;=BC$1,$S159+$Y159+$Z159,$Y159+$Z159)</f>
        <v>1051.8678333333332</v>
      </c>
      <c r="BD159" s="27">
        <f>IF($O159&gt;=BD$1,$S159+$Y159+$Z159,$Y159+$Z159)</f>
        <v>1051.8678333333332</v>
      </c>
      <c r="BE159" s="27">
        <f>IF($O159&gt;=BE$1,$S159+$Y159+$Z159,$Y159+$Z159)</f>
        <v>1051.8678333333332</v>
      </c>
      <c r="BF159" s="27">
        <f>IF($O159&gt;=BF$1,$S159+$Y159+$Z159,$Y159+$Z159)</f>
        <v>1051.8678333333332</v>
      </c>
      <c r="BG159" s="27">
        <f>IF($O159&gt;=BG$1,$S159+$Y159+$Z159,$Y159+$Z159)</f>
        <v>1051.8678333333332</v>
      </c>
      <c r="BH159" s="27">
        <f>IF($O159&gt;=BH$1,$S159+$Y159+$Z159,$Y159+$Z159)</f>
        <v>1051.8678333333332</v>
      </c>
      <c r="BI159" s="27">
        <f>IF($O159&gt;=BI$1,$S159+$Y159+$Z159,$Y159+$Z159)</f>
        <v>1051.8678333333332</v>
      </c>
      <c r="BJ159" s="27">
        <f>IF($O159&gt;=BJ$1,$S159+$Y159+$Z159,$Y159+$Z159)</f>
        <v>1051.8678333333332</v>
      </c>
      <c r="BK159" s="27">
        <f>IF($O159&gt;=BK$1,$S159+$Y159+$Z159,$Y159+$Z159)</f>
        <v>1051.8678333333332</v>
      </c>
      <c r="BL159" s="27">
        <f>IF($O159&gt;=BL$1,$S159+$Y159+$Z159,$Y159+$Z159)</f>
        <v>1051.8678333333332</v>
      </c>
      <c r="BM159" s="27">
        <f>IF($O159&gt;=BM$1,$S159+$Y159+$Z159,$Y159+$Z159)</f>
        <v>1051.8678333333332</v>
      </c>
      <c r="BN159" s="27">
        <f>IF($O159&gt;=BN$1,$S159+$Y159+$Z159,$Y159+$Z159)</f>
        <v>1051.8678333333332</v>
      </c>
      <c r="BO159" s="27">
        <f>IF($O159&gt;=BO$1,$S159+$Y159+$Z159,$Y159+$Z159)</f>
        <v>1051.8678333333332</v>
      </c>
      <c r="BP159" s="27">
        <f>IF($O159&gt;=BP$1,$S159+$Y159+$Z159,$Y159+$Z159)</f>
        <v>1051.8678333333332</v>
      </c>
      <c r="BQ159" s="27">
        <f>IF($O159&gt;=BQ$1,$S159+$Y159+$Z159,$Y159+$Z159)</f>
        <v>1051.8678333333332</v>
      </c>
      <c r="BR159" s="27">
        <f>IF($O159&gt;=BR$1,$S159+$Y159+$Z159,$Y159+$Z159)</f>
        <v>1051.8678333333332</v>
      </c>
      <c r="BS159" s="27">
        <f>IF($O159&gt;=BS$1,$S159+$Y159+$Z159,$Y159+$Z159)</f>
        <v>1051.8678333333332</v>
      </c>
      <c r="BT159" s="27">
        <f>IF($O159&gt;=BT$1,$S159+$Y159+$Z159,$Y159+$Z159)</f>
        <v>1051.8678333333332</v>
      </c>
      <c r="BU159" s="27">
        <f>IF($O159&gt;=BU$1,$S159+$Y159+$Z159,$Y159+$Z159)</f>
        <v>1051.8678333333332</v>
      </c>
      <c r="BV159" s="27">
        <f>IF($O159&gt;=BV$1,$S159+$Y159+$Z159,$Y159+$Z159)</f>
        <v>1051.8678333333332</v>
      </c>
      <c r="BW159" s="27">
        <f>IF($O159&gt;=BW$1,$S159+$Y159+$Z159,$Y159+$Z159)</f>
        <v>1051.8678333333332</v>
      </c>
      <c r="BX159" s="27">
        <f>IF($O159&gt;=BX$1,$S159+$Y159+$Z159,$Y159+$Z159)</f>
        <v>1051.8678333333332</v>
      </c>
      <c r="BY159" s="27">
        <f>IF($O159&gt;=BY$1,$S159+$Y159+$Z159,$Y159+$Z159)</f>
        <v>1051.8678333333332</v>
      </c>
      <c r="BZ159" s="27">
        <f>IF($O159&gt;=BZ$1,$S159+$Y159+$Z159,$Y159+$Z159)</f>
        <v>1051.8678333333332</v>
      </c>
      <c r="CA159" s="27">
        <f>IF($O159&gt;=CA$1,$S159+$Y159+$Z159,$Y159+$Z159)</f>
        <v>1051.8678333333332</v>
      </c>
      <c r="CB159" s="27">
        <f>IF($O159&gt;=CB$1,$S159+$Y159+$Z159,$Y159+$Z159)</f>
        <v>1051.8678333333332</v>
      </c>
      <c r="CC159" s="27">
        <f>IF($O159&gt;=CC$1,$S159+$Y159+$Z159,$Y159+$Z159)</f>
        <v>1051.8678333333332</v>
      </c>
      <c r="CD159" s="27">
        <f>IF($O159&gt;=CD$1,$S159+$Y159+$Z159,$Y159+$Z159)</f>
        <v>1051.8678333333332</v>
      </c>
      <c r="CE159" s="27">
        <f>IF($O159&gt;=CE$1,$S159+$Y159+$Z159,$Y159+$Z159)</f>
        <v>1051.8678333333332</v>
      </c>
      <c r="CF159" s="27">
        <f>IF($O159&gt;=CF$1,$S159+$Y159+$Z159,$Y159+$Z159)</f>
        <v>1051.8678333333332</v>
      </c>
      <c r="CG159" s="27">
        <f>IF($O159&gt;=CG$1,$S159+$Y159+$Z159,$Y159+$Z159)</f>
        <v>1051.8678333333332</v>
      </c>
      <c r="CH159" s="27">
        <f>IF($O159&gt;=CH$1,$S159+$Y159+$Z159,$Y159+$Z159)</f>
        <v>1051.8678333333332</v>
      </c>
      <c r="CI159" s="27">
        <f>IF($O159&gt;=CI$1,$S159+$Y159+$Z159,$Y159+$Z159)</f>
        <v>1051.8678333333332</v>
      </c>
      <c r="CJ159" s="27">
        <f>IF($O159&gt;=CJ$1,$S159+$Y159+$Z159,$Y159+$Z159)</f>
        <v>1051.8678333333332</v>
      </c>
      <c r="CK159" s="27">
        <f>IF($O159&gt;=CK$1,$S159+$Y159+$Z159,$Y159+$Z159)</f>
        <v>1051.8678333333332</v>
      </c>
      <c r="CL159" s="27">
        <f>IF($O159&gt;=CL$1,$S159+$Y159+$Z159,$Y159+$Z159)</f>
        <v>1051.8678333333332</v>
      </c>
      <c r="CM159" s="27">
        <f>IF($O159&gt;=CM$1,$S159+$Y159+$Z159,$Y159+$Z159)</f>
        <v>1051.8678333333332</v>
      </c>
      <c r="CN159" s="27">
        <f>IF($O159&gt;=CN$1,$S159+$Y159,$Y159)</f>
        <v>651.86783333333335</v>
      </c>
      <c r="CO159" s="27">
        <f>IF($O159&gt;=CO$1,$S159+$Y159,$Y159)</f>
        <v>651.86783333333335</v>
      </c>
      <c r="CP159" s="27">
        <f>IF($O159&gt;=CP$1,$S159+$Y159,$Y159)</f>
        <v>651.86783333333335</v>
      </c>
      <c r="CQ159" s="27">
        <f>IF($O159&gt;=CQ$1,$S159+$Y159,$Y159)</f>
        <v>651.86783333333335</v>
      </c>
      <c r="CR159" s="27">
        <f>IF($O159&gt;=CR$1,$S159+$Y159,$Y159)</f>
        <v>651.86783333333335</v>
      </c>
      <c r="CS159" s="27">
        <f>IF($O159&gt;=CS$1,$S159+$Y159,$Y159)</f>
        <v>651.86783333333335</v>
      </c>
      <c r="CT159" s="27">
        <f>IF($O159&gt;=CT$1,$S159+$Y159,$Y159)</f>
        <v>651.86783333333335</v>
      </c>
      <c r="CU159" s="27">
        <f>IF($O159&gt;=CU$1,$S159+$Y159,$Y159)</f>
        <v>651.86783333333335</v>
      </c>
      <c r="CV159" s="27">
        <f>IF($O159&gt;=CV$1,$S159+$Y159,$Y159)</f>
        <v>651.86783333333335</v>
      </c>
      <c r="CW159" s="27">
        <f>IF($O159&gt;=CW$1,$S159+$Y159,$Y159)</f>
        <v>651.86783333333335</v>
      </c>
      <c r="CX159" s="27">
        <f>IF($O159&gt;=CX$1,$S159+$Y159,$Y159)</f>
        <v>651.86783333333335</v>
      </c>
      <c r="CY159" s="27">
        <f>IF($O159&gt;=CY$1,$S159+$Y159,$Y159)</f>
        <v>651.86783333333335</v>
      </c>
      <c r="CZ159" s="27">
        <f>IF($O159&gt;=CZ$1,$S159+$Y159,$Y159)</f>
        <v>651.86783333333335</v>
      </c>
      <c r="DA159" s="27">
        <f>IF($O159&gt;=DA$1,$S159+$Y159,$Y159)</f>
        <v>651.86783333333335</v>
      </c>
      <c r="DB159" s="27">
        <f>IF($O159&gt;=DB$1,$S159+$Y159,$Y159)</f>
        <v>651.86783333333335</v>
      </c>
      <c r="DC159" s="27">
        <f>IF($O159&gt;=DC$1,$S159+$Y159,$Y159)</f>
        <v>651.86783333333335</v>
      </c>
      <c r="DD159" s="27">
        <f>IF($O159&gt;=DD$1,$S159+$Y159,$Y159)</f>
        <v>651.86783333333335</v>
      </c>
      <c r="DE159" s="27">
        <f>IF($O159&gt;=DE$1,$S159+$Y159,$Y159)</f>
        <v>651.86783333333335</v>
      </c>
      <c r="DF159" s="27">
        <f>IF($O159&gt;=DF$1,$S159+$Y159,$Y159)</f>
        <v>651.86783333333335</v>
      </c>
      <c r="DG159" s="27">
        <f>IF($O159&gt;=DG$1,$S159+$Y159,$Y159)</f>
        <v>651.86783333333335</v>
      </c>
      <c r="DH159" s="27">
        <f>IF($O159&gt;=DH$1,$S159+$Y159,$Y159)</f>
        <v>651.86783333333335</v>
      </c>
      <c r="DI159" s="27">
        <f>IF($O159&gt;=DI$1,$S159+$Y159,$Y159)</f>
        <v>651.86783333333335</v>
      </c>
      <c r="DJ159" s="27">
        <f>IF($O159&gt;=DJ$1,$S159+$Y159,$Y159)</f>
        <v>651.86783333333335</v>
      </c>
      <c r="DK159" s="27">
        <f>IF($O159&gt;=DK$1,$S159+$Y159,$Y159)</f>
        <v>651.86783333333335</v>
      </c>
      <c r="DL159" s="27">
        <f>IF($O159&gt;=DL$1,$S159+$Y159,$Y159)</f>
        <v>651.86783333333335</v>
      </c>
      <c r="DM159" s="27">
        <f>IF($O159&gt;=DM$1,$S159+$Y159,$Y159)</f>
        <v>651.86783333333335</v>
      </c>
      <c r="DN159" s="27">
        <f>IF($O159&gt;=DN$1,$S159+$Y159,$Y159)</f>
        <v>651.86783333333335</v>
      </c>
      <c r="DO159" s="27">
        <f>IF($O159&gt;=DO$1,$S159+$Y159,$Y159)</f>
        <v>651.86783333333335</v>
      </c>
      <c r="DP159" s="27">
        <f>IF($O159&gt;=DP$1,$S159+$Y159,$Y159)</f>
        <v>651.86783333333335</v>
      </c>
      <c r="DQ159" s="27">
        <f>IF($O159&gt;=DQ$1,$S159+$Y159,$Y159)</f>
        <v>651.86783333333335</v>
      </c>
      <c r="DR159" s="27">
        <f>IF($O159&gt;=DR$1,$S159+$Y159,$Y159)</f>
        <v>651.86783333333335</v>
      </c>
      <c r="DS159" s="27">
        <f>IF($O159&gt;=DS$1,$S159+$Y159,$Y159)</f>
        <v>651.86783333333335</v>
      </c>
      <c r="DT159" s="27">
        <f>IF($O159&gt;=DT$1,$S159+$Y159,$Y159)</f>
        <v>651.86783333333335</v>
      </c>
      <c r="DU159" s="27">
        <f>IF($O159&gt;=DU$1,$S159+$Y159,$Y159)</f>
        <v>651.86783333333335</v>
      </c>
      <c r="DV159" s="27">
        <f>IF($O159&gt;=DV$1,$S159+$Y159,$Y159)</f>
        <v>651.86783333333335</v>
      </c>
      <c r="DW159" s="27">
        <f>IF($O159&gt;=DW$1,$S159+$Y159,$Y159)</f>
        <v>651.86783333333335</v>
      </c>
      <c r="DX159" s="27">
        <f>IF($O159&gt;=DX$1,$S159+$Y159,$Y159)</f>
        <v>651.86783333333335</v>
      </c>
      <c r="DY159" s="27">
        <f>IF($O159&gt;=DY$1,$S159+$Y159,$Y159)</f>
        <v>651.86783333333335</v>
      </c>
      <c r="DZ159" s="27">
        <f>IF($O159&gt;=DZ$1,$S159+$Y159,$Y159)</f>
        <v>651.86783333333335</v>
      </c>
      <c r="EA159" s="27">
        <f>IF($O159&gt;=EA$1,$S159+$Y159,$Y159)</f>
        <v>651.86783333333335</v>
      </c>
      <c r="EB159" s="27">
        <f>IF($O159&gt;=EB$1,$S159+$Y159,$Y159)</f>
        <v>651.86783333333335</v>
      </c>
      <c r="EC159" s="27">
        <f>IF($O159&gt;=EC$1,$S159+$Y159,$Y159)</f>
        <v>651.86783333333335</v>
      </c>
      <c r="ED159" s="27">
        <f>IF($O159&gt;=ED$1,$S159+$Y159,$Y159)</f>
        <v>651.86783333333335</v>
      </c>
      <c r="EE159" s="27">
        <f>IF($O159&gt;=EE$1,$S159+$Y159,$Y159)</f>
        <v>651.86783333333335</v>
      </c>
      <c r="EF159" s="27">
        <f>IF($O159&gt;=EF$1,$S159+$Y159,$Y159)</f>
        <v>651.86783333333335</v>
      </c>
      <c r="EG159" s="27">
        <f>IF($O159&gt;=EG$1,$S159+$Y159,$Y159)</f>
        <v>651.86783333333335</v>
      </c>
      <c r="EH159" s="27">
        <f>IF($O159&gt;=EH$1,$S159+$Y159,$Y159)</f>
        <v>651.86783333333335</v>
      </c>
      <c r="EI159" s="27">
        <f>IF($O159&gt;=EI$1,$S159+$Y159,$Y159)</f>
        <v>651.86783333333335</v>
      </c>
      <c r="EJ159" s="27">
        <f>IF($O159&gt;=EJ$1,$S159+$Y159,$Y159)</f>
        <v>651.86783333333335</v>
      </c>
      <c r="EK159" s="27">
        <f>IF($O159&gt;=EK$1,$S159+$Y159,$Y159)</f>
        <v>651.86783333333335</v>
      </c>
      <c r="EL159" s="27">
        <f>IF($O159&gt;=EL$1,$S159+$Y159,$Y159)</f>
        <v>651.86783333333335</v>
      </c>
      <c r="EM159" s="27">
        <f>IF($O159&gt;=EM$1,$S159+$Y159,$Y159)</f>
        <v>651.86783333333335</v>
      </c>
      <c r="EN159" s="27">
        <f>IF($O159&gt;=EN$1,$S159+$Y159,$Y159)</f>
        <v>651.86783333333335</v>
      </c>
      <c r="EO159" s="27">
        <f>IF($O159&gt;=EO$1,$S159+$Y159,$Y159)</f>
        <v>651.86783333333335</v>
      </c>
      <c r="EP159" s="27">
        <f>IF($O159&gt;=EP$1,$S159+$Y159,$Y159)</f>
        <v>651.86783333333335</v>
      </c>
      <c r="EQ159" s="27">
        <f>IF($O159&gt;=EQ$1,$S159+$Y159,$Y159)</f>
        <v>651.86783333333335</v>
      </c>
      <c r="ER159" s="27">
        <f>IF($O159&gt;=ER$1,$S159+$Y159,$Y159)</f>
        <v>651.86783333333335</v>
      </c>
      <c r="ES159" s="27">
        <f>IF($O159&gt;=ES$1,$S159+$Y159,$Y159)</f>
        <v>651.86783333333335</v>
      </c>
      <c r="ET159" s="27">
        <f>IF($O159&gt;=ET$1,$S159+$Y159,$Y159)</f>
        <v>651.86783333333335</v>
      </c>
      <c r="EU159" s="27">
        <f>IF($O159&gt;=EU$1,$S159+$Y159,$Y159)</f>
        <v>651.86783333333335</v>
      </c>
      <c r="EV159" s="27">
        <f>IF($O159&gt;=EV$1,$S159,0)</f>
        <v>651.86783333333335</v>
      </c>
      <c r="EW159" s="27">
        <f>IF($O159&gt;=EW$1,$S159,0)</f>
        <v>651.86783333333335</v>
      </c>
      <c r="EX159" s="27">
        <f>IF($O159&gt;=EX$1,$S159,0)</f>
        <v>651.86783333333335</v>
      </c>
      <c r="EY159" s="27">
        <f>IF($O159&gt;=EY$1,$S159,0)</f>
        <v>651.86783333333335</v>
      </c>
      <c r="EZ159" s="27">
        <f>IF($O159&gt;=EZ$1,$S159,0)</f>
        <v>651.86783333333335</v>
      </c>
      <c r="FA159" s="27">
        <f>IF($O159&gt;=FA$1,$S159,0)</f>
        <v>651.86783333333335</v>
      </c>
      <c r="FB159" s="27">
        <f>IF($O159&gt;=FB$1,$S159,0)</f>
        <v>651.86783333333335</v>
      </c>
      <c r="FC159" s="27">
        <f>IF($O159&gt;=FC$1,$S159,0)</f>
        <v>651.86783333333335</v>
      </c>
      <c r="FD159" s="27">
        <f>IF($O159&gt;=FD$1,$S159,0)</f>
        <v>651.86783333333335</v>
      </c>
      <c r="FE159" s="27">
        <f>IF($O159&gt;=FE$1,$S159,0)</f>
        <v>651.86783333333335</v>
      </c>
      <c r="FF159" s="27">
        <f>IF($O159&gt;=FF$1,$S159,0)</f>
        <v>651.86783333333335</v>
      </c>
      <c r="FG159" s="27">
        <f>IF($O159&gt;=FG$1,$S159,0)</f>
        <v>651.86783333333335</v>
      </c>
      <c r="FH159" s="27">
        <f>IF($O159&gt;=FH$1,$S159,0)</f>
        <v>651.86783333333335</v>
      </c>
      <c r="FI159" s="27">
        <f>IF($O159&gt;=FI$1,$S159,0)</f>
        <v>651.86783333333335</v>
      </c>
      <c r="FJ159" s="27">
        <f>IF($O159&gt;=FJ$1,$S159,0)</f>
        <v>651.86783333333335</v>
      </c>
      <c r="FK159" s="27">
        <f>IF($O159&gt;=FK$1,$S159,0)</f>
        <v>651.86783333333335</v>
      </c>
      <c r="FL159" s="27">
        <f>IF($O159&gt;=FL$1,$S159,0)</f>
        <v>651.86783333333335</v>
      </c>
      <c r="FM159" s="27">
        <f>IF($O159&gt;=FM$1,$S159,0)</f>
        <v>651.86783333333335</v>
      </c>
      <c r="FN159" s="27">
        <f>IF($O159&gt;=FN$1,$S159,0)</f>
        <v>651.86783333333335</v>
      </c>
      <c r="FO159" s="27">
        <f>IF($O159&gt;=FO$1,$S159,0)</f>
        <v>651.86783333333335</v>
      </c>
      <c r="FP159" s="27">
        <f>IF($O159&gt;=FP$1,$S159,0)</f>
        <v>651.86783333333335</v>
      </c>
      <c r="FQ159" s="27">
        <f>IF($O159&gt;=FQ$1,$S159,0)</f>
        <v>651.86783333333335</v>
      </c>
      <c r="FR159" s="27">
        <f>IF($O159&gt;=FR$1,$S159,0)</f>
        <v>651.86783333333335</v>
      </c>
      <c r="FS159" s="27">
        <f>IF($O159&gt;=FS$1,$S159,0)</f>
        <v>651.86783333333335</v>
      </c>
      <c r="FT159" s="27">
        <f>IF($O159&gt;=FT$1,$S159,0)</f>
        <v>651.86783333333335</v>
      </c>
      <c r="FU159" s="27">
        <f>IF($O159&gt;=FU$1,$S159,0)</f>
        <v>651.86783333333335</v>
      </c>
      <c r="FV159" s="27">
        <f>IF($O159&gt;=FV$1,$S159,0)</f>
        <v>651.86783333333335</v>
      </c>
      <c r="FW159" s="27">
        <f>IF($O159&gt;=FW$1,$S159,0)</f>
        <v>651.86783333333335</v>
      </c>
      <c r="FX159" s="27">
        <f>IF($O159&gt;=FX$1,$S159,0)</f>
        <v>651.86783333333335</v>
      </c>
      <c r="FY159" s="27">
        <f>IF($O159&gt;=FY$1,$S159,0)</f>
        <v>651.86783333333335</v>
      </c>
      <c r="FZ159" s="27">
        <f>IF($O159&gt;=FZ$1,$S159,0)</f>
        <v>651.86783333333335</v>
      </c>
      <c r="GA159" s="27">
        <f>IF($O159&gt;=GA$1,$S159,0)</f>
        <v>651.86783333333335</v>
      </c>
      <c r="GB159" s="27">
        <f>IF($O159&gt;=GB$1,$S159,0)</f>
        <v>651.86783333333335</v>
      </c>
      <c r="GC159" s="27">
        <f>IF($O159&gt;=GC$1,$S159,0)</f>
        <v>651.86783333333335</v>
      </c>
      <c r="GD159" s="27">
        <f>IF($O159&gt;=GD$1,$S159,0)</f>
        <v>651.86783333333335</v>
      </c>
      <c r="GE159" s="27">
        <f>IF($O159&gt;=GE$1,$S159,0)</f>
        <v>651.86783333333335</v>
      </c>
      <c r="GF159" s="27">
        <f>IF($O159&gt;=GF$1,$S159,0)</f>
        <v>651.86783333333335</v>
      </c>
      <c r="GG159" s="27">
        <f>IF($O159&gt;=GG$1,$S159,0)</f>
        <v>651.86783333333335</v>
      </c>
      <c r="GH159" s="27">
        <f>IF($O159&gt;=GH$1,$S159,0)</f>
        <v>651.86783333333335</v>
      </c>
      <c r="GI159" s="27">
        <f>IF($O159&gt;=GI$1,$S159,0)</f>
        <v>651.86783333333335</v>
      </c>
      <c r="GJ159" s="27">
        <f>IF($O159&gt;=GJ$1,$S159,0)</f>
        <v>651.86783333333335</v>
      </c>
      <c r="GK159" s="27">
        <f>IF($O159&gt;=GK$1,$S159,0)</f>
        <v>651.86783333333335</v>
      </c>
      <c r="GL159" s="27">
        <f>IF($O159&gt;=GL$1,$S159,0)</f>
        <v>651.86783333333335</v>
      </c>
      <c r="GM159" s="27">
        <f>IF($O159&gt;=GM$1,$S159,0)</f>
        <v>651.86783333333335</v>
      </c>
      <c r="GN159" s="27">
        <f>IF($O159&gt;=GN$1,$S159,0)</f>
        <v>651.86783333333335</v>
      </c>
      <c r="GO159" s="27">
        <f>IF($O159&gt;=GO$1,$S159,0)</f>
        <v>651.86783333333335</v>
      </c>
      <c r="GP159" s="27">
        <f>IF($O159&gt;=GP$1,$S159,0)</f>
        <v>651.86783333333335</v>
      </c>
      <c r="GQ159" s="27">
        <f>IF($O159&gt;=GQ$1,$S159,0)</f>
        <v>651.86783333333335</v>
      </c>
      <c r="GR159" s="27">
        <f>IF($O159&gt;=GR$1,$S159,0)</f>
        <v>651.86783333333335</v>
      </c>
      <c r="GS159" s="27">
        <f>IF($O159&gt;=GS$1,$S159,0)</f>
        <v>651.86783333333335</v>
      </c>
      <c r="GT159" s="27">
        <f>IF($O159&gt;=GT$1,$S159,0)</f>
        <v>651.86783333333335</v>
      </c>
      <c r="GU159" s="27">
        <f>IF($O159&gt;=GU$1,$S159,0)</f>
        <v>651.86783333333335</v>
      </c>
      <c r="GV159" s="27">
        <f>IF($O159&gt;=GV$1,$S159,0)</f>
        <v>651.86783333333335</v>
      </c>
      <c r="GW159" s="27">
        <f>IF($O159&gt;=GW$1,$S159,0)</f>
        <v>651.86783333333335</v>
      </c>
      <c r="GX159" s="27">
        <f>IF($O159&gt;=GX$1,$S159,0)</f>
        <v>651.86783333333335</v>
      </c>
      <c r="GY159" s="27">
        <f>IF($O159&gt;=GY$1,$S159,0)</f>
        <v>651.86783333333335</v>
      </c>
      <c r="GZ159" s="27">
        <f>IF($O159&gt;=GZ$1,$S159,0)</f>
        <v>651.86783333333335</v>
      </c>
      <c r="HA159" s="27">
        <f>IF($O159&gt;=HA$1,$S159,0)</f>
        <v>651.86783333333335</v>
      </c>
      <c r="HB159" s="27">
        <f>IF($O159&gt;=HB$1,$S159,0)</f>
        <v>651.86783333333335</v>
      </c>
      <c r="HC159" s="27">
        <f>IF($O159&gt;=HC$1,$S159,0)</f>
        <v>651.86783333333335</v>
      </c>
    </row>
    <row r="160" spans="1:211">
      <c r="A160" s="3">
        <v>177849</v>
      </c>
      <c r="B160" s="3" t="s">
        <v>108</v>
      </c>
      <c r="C160" s="3" t="s">
        <v>104</v>
      </c>
      <c r="D160" s="3">
        <v>50</v>
      </c>
      <c r="E160" s="4">
        <v>40954</v>
      </c>
      <c r="F160" s="5">
        <v>6.3479452054794523</v>
      </c>
      <c r="G160" s="3" t="s">
        <v>99</v>
      </c>
      <c r="H160" s="4">
        <v>25092</v>
      </c>
      <c r="I160" s="9" t="s">
        <v>832</v>
      </c>
      <c r="J160" s="5">
        <v>1150.5999999999999</v>
      </c>
      <c r="K160" s="31">
        <v>310</v>
      </c>
      <c r="L160" s="32">
        <v>6</v>
      </c>
      <c r="M160" s="33">
        <f>VLOOKUP(L160,FIND,3,TRUE)</f>
        <v>1</v>
      </c>
      <c r="N160" s="32">
        <f>IF(L160&gt;30,180,VLOOKUP(L160,TEMPO,2,FALSE))</f>
        <v>36</v>
      </c>
      <c r="O160" s="32">
        <f>IF(R160&gt;0,4,N160)</f>
        <v>4</v>
      </c>
      <c r="P160" s="96">
        <f>J160*M160*L160</f>
        <v>6903.5999999999995</v>
      </c>
      <c r="Q160" s="96">
        <f>10934.45*2</f>
        <v>21868.9</v>
      </c>
      <c r="R160" s="96">
        <f>IF(P160&lt;=Q160,P160/4,0)</f>
        <v>1725.8999999999999</v>
      </c>
      <c r="S160" s="5">
        <f>IF(P160&gt;=Q160,P160/N160,0)</f>
        <v>0</v>
      </c>
      <c r="T160" s="3"/>
      <c r="U160" s="3">
        <f>IF(T160="",1,0)</f>
        <v>1</v>
      </c>
      <c r="V160" s="3">
        <v>302</v>
      </c>
      <c r="W160" s="5">
        <v>0.7</v>
      </c>
      <c r="X160" s="5">
        <v>203.3</v>
      </c>
      <c r="Y160" s="5">
        <f>X160*W160</f>
        <v>142.31</v>
      </c>
      <c r="Z160" s="5">
        <v>400</v>
      </c>
      <c r="AA160" s="5">
        <f>S160+Y160+Z160</f>
        <v>542.30999999999995</v>
      </c>
      <c r="AB160" s="39">
        <f>(J160/12+J160/12*1.3333333333+450/12+J160/30*6/12+J160)*1.3+Y160+Z160+153.9</f>
        <v>2556.5157777736226</v>
      </c>
      <c r="AC160" s="39" t="s">
        <v>104</v>
      </c>
      <c r="AD160" s="39">
        <f>J160*1.3+400+153.9</f>
        <v>2049.6799999999998</v>
      </c>
      <c r="AE160" s="39">
        <f>SUMIFS('CUSTO MENSAL FUNC NOVO'!H:H,'CUSTO MENSAL FUNC NOVO'!A:A,'VALORES MENSAIS'!AC160)</f>
        <v>2035.3799999999999</v>
      </c>
      <c r="AF160" s="27">
        <f>IF($R160&gt;0,$R160,$S160)+$Y160+$Z160</f>
        <v>2268.21</v>
      </c>
      <c r="AG160" s="27">
        <f>IF($R160&gt;0,$R160,$S160)+$Y160+$Z160</f>
        <v>2268.21</v>
      </c>
      <c r="AH160" s="27">
        <f>IF($R160&gt;0,$R160,$S160)+$Y160+$Z160</f>
        <v>2268.21</v>
      </c>
      <c r="AI160" s="27">
        <f>IF($R160&gt;0,$R160,$S160)+$Y160+$Z160</f>
        <v>2268.21</v>
      </c>
      <c r="AJ160" s="27">
        <f>IF($O160&gt;=AJ$1,$S160+$Y160+$Z160,$Y160+$Z160)</f>
        <v>542.30999999999995</v>
      </c>
      <c r="AK160" s="27">
        <f>IF($O160&gt;=AK$1,$S160+$Y160+$Z160,$Y160+$Z160)</f>
        <v>542.30999999999995</v>
      </c>
      <c r="AL160" s="27">
        <f>IF($O160&gt;=AL$1,$S160+$Y160+$Z160,$Y160+$Z160)</f>
        <v>542.30999999999995</v>
      </c>
      <c r="AM160" s="27">
        <f>IF($O160&gt;=AM$1,$S160+$Y160+$Z160,$Y160+$Z160)</f>
        <v>542.30999999999995</v>
      </c>
      <c r="AN160" s="27">
        <f>IF($O160&gt;=AN$1,$S160+$Y160+$Z160,$Y160+$Z160)</f>
        <v>542.30999999999995</v>
      </c>
      <c r="AO160" s="27">
        <f>IF($O160&gt;=AO$1,$S160+$Y160+$Z160,$Y160+$Z160)</f>
        <v>542.30999999999995</v>
      </c>
      <c r="AP160" s="27">
        <f>IF($O160&gt;=AP$1,$S160+$Y160+$Z160,$Y160+$Z160)</f>
        <v>542.30999999999995</v>
      </c>
      <c r="AQ160" s="27">
        <f>IF($O160&gt;=AQ$1,$S160+$Y160+$Z160,$Y160+$Z160)</f>
        <v>542.30999999999995</v>
      </c>
      <c r="AR160" s="27">
        <f>IF($O160&gt;=AR$1,$S160+$Y160+$Z160,$Y160+$Z160)</f>
        <v>542.30999999999995</v>
      </c>
      <c r="AS160" s="27">
        <f>IF($O160&gt;=AS$1,$S160+$Y160+$Z160,$Y160+$Z160)</f>
        <v>542.30999999999995</v>
      </c>
      <c r="AT160" s="27">
        <f>IF($O160&gt;=AT$1,$S160+$Y160+$Z160,$Y160+$Z160)</f>
        <v>542.30999999999995</v>
      </c>
      <c r="AU160" s="27">
        <f>IF($O160&gt;=AU$1,$S160+$Y160+$Z160,$Y160+$Z160)</f>
        <v>542.30999999999995</v>
      </c>
      <c r="AV160" s="27">
        <f>IF($O160&gt;=AV$1,$S160+$Y160+$Z160,$Y160+$Z160)</f>
        <v>542.30999999999995</v>
      </c>
      <c r="AW160" s="27">
        <f>IF($O160&gt;=AW$1,$S160+$Y160+$Z160,$Y160+$Z160)</f>
        <v>542.30999999999995</v>
      </c>
      <c r="AX160" s="27">
        <f>IF($O160&gt;=AX$1,$S160+$Y160+$Z160,$Y160+$Z160)</f>
        <v>542.30999999999995</v>
      </c>
      <c r="AY160" s="27">
        <f>IF($O160&gt;=AY$1,$S160+$Y160+$Z160,$Y160+$Z160)</f>
        <v>542.30999999999995</v>
      </c>
      <c r="AZ160" s="27">
        <f>IF($O160&gt;=AZ$1,$S160+$Y160+$Z160,$Y160+$Z160)</f>
        <v>542.30999999999995</v>
      </c>
      <c r="BA160" s="27">
        <f>IF($O160&gt;=BA$1,$S160+$Y160+$Z160,$Y160+$Z160)</f>
        <v>542.30999999999995</v>
      </c>
      <c r="BB160" s="27">
        <f>IF($O160&gt;=BB$1,$S160+$Y160+$Z160,$Y160+$Z160)</f>
        <v>542.30999999999995</v>
      </c>
      <c r="BC160" s="27">
        <f>IF($O160&gt;=BC$1,$S160+$Y160+$Z160,$Y160+$Z160)</f>
        <v>542.30999999999995</v>
      </c>
      <c r="BD160" s="27">
        <f>IF($O160&gt;=BD$1,$S160+$Y160+$Z160,$Y160+$Z160)</f>
        <v>542.30999999999995</v>
      </c>
      <c r="BE160" s="27">
        <f>IF($O160&gt;=BE$1,$S160+$Y160+$Z160,$Y160+$Z160)</f>
        <v>542.30999999999995</v>
      </c>
      <c r="BF160" s="27">
        <f>IF($O160&gt;=BF$1,$S160+$Y160+$Z160,$Y160+$Z160)</f>
        <v>542.30999999999995</v>
      </c>
      <c r="BG160" s="27">
        <f>IF($O160&gt;=BG$1,$S160+$Y160+$Z160,$Y160+$Z160)</f>
        <v>542.30999999999995</v>
      </c>
      <c r="BH160" s="27">
        <f>IF($O160&gt;=BH$1,$S160+$Y160+$Z160,$Y160+$Z160)</f>
        <v>542.30999999999995</v>
      </c>
      <c r="BI160" s="27">
        <f>IF($O160&gt;=BI$1,$S160+$Y160+$Z160,$Y160+$Z160)</f>
        <v>542.30999999999995</v>
      </c>
      <c r="BJ160" s="27">
        <f>IF($O160&gt;=BJ$1,$S160+$Y160+$Z160,$Y160+$Z160)</f>
        <v>542.30999999999995</v>
      </c>
      <c r="BK160" s="27">
        <f>IF($O160&gt;=BK$1,$S160+$Y160+$Z160,$Y160+$Z160)</f>
        <v>542.30999999999995</v>
      </c>
      <c r="BL160" s="27">
        <f>IF($O160&gt;=BL$1,$S160+$Y160+$Z160,$Y160+$Z160)</f>
        <v>542.30999999999995</v>
      </c>
      <c r="BM160" s="27">
        <f>IF($O160&gt;=BM$1,$S160+$Y160+$Z160,$Y160+$Z160)</f>
        <v>542.30999999999995</v>
      </c>
      <c r="BN160" s="27">
        <f>IF($O160&gt;=BN$1,$S160+$Y160+$Z160,$Y160+$Z160)</f>
        <v>542.30999999999995</v>
      </c>
      <c r="BO160" s="27">
        <f>IF($O160&gt;=BO$1,$S160+$Y160+$Z160,$Y160+$Z160)</f>
        <v>542.30999999999995</v>
      </c>
      <c r="BP160" s="27">
        <f>IF($O160&gt;=BP$1,$S160+$Y160+$Z160,$Y160+$Z160)</f>
        <v>542.30999999999995</v>
      </c>
      <c r="BQ160" s="27">
        <f>IF($O160&gt;=BQ$1,$S160+$Y160+$Z160,$Y160+$Z160)</f>
        <v>542.30999999999995</v>
      </c>
      <c r="BR160" s="27">
        <f>IF($O160&gt;=BR$1,$S160+$Y160+$Z160,$Y160+$Z160)</f>
        <v>542.30999999999995</v>
      </c>
      <c r="BS160" s="27">
        <f>IF($O160&gt;=BS$1,$S160+$Y160+$Z160,$Y160+$Z160)</f>
        <v>542.30999999999995</v>
      </c>
      <c r="BT160" s="27">
        <f>IF($O160&gt;=BT$1,$S160+$Y160+$Z160,$Y160+$Z160)</f>
        <v>542.30999999999995</v>
      </c>
      <c r="BU160" s="27">
        <f>IF($O160&gt;=BU$1,$S160+$Y160+$Z160,$Y160+$Z160)</f>
        <v>542.30999999999995</v>
      </c>
      <c r="BV160" s="27">
        <f>IF($O160&gt;=BV$1,$S160+$Y160+$Z160,$Y160+$Z160)</f>
        <v>542.30999999999995</v>
      </c>
      <c r="BW160" s="27">
        <f>IF($O160&gt;=BW$1,$S160+$Y160+$Z160,$Y160+$Z160)</f>
        <v>542.30999999999995</v>
      </c>
      <c r="BX160" s="27">
        <f>IF($O160&gt;=BX$1,$S160+$Y160+$Z160,$Y160+$Z160)</f>
        <v>542.30999999999995</v>
      </c>
      <c r="BY160" s="27">
        <f>IF($O160&gt;=BY$1,$S160+$Y160+$Z160,$Y160+$Z160)</f>
        <v>542.30999999999995</v>
      </c>
      <c r="BZ160" s="27">
        <f>IF($O160&gt;=BZ$1,$S160+$Y160+$Z160,$Y160+$Z160)</f>
        <v>542.30999999999995</v>
      </c>
      <c r="CA160" s="27">
        <f>IF($O160&gt;=CA$1,$S160+$Y160+$Z160,$Y160+$Z160)</f>
        <v>542.30999999999995</v>
      </c>
      <c r="CB160" s="27">
        <f>IF($O160&gt;=CB$1,$S160+$Y160+$Z160,$Y160+$Z160)</f>
        <v>542.30999999999995</v>
      </c>
      <c r="CC160" s="27">
        <f>IF($O160&gt;=CC$1,$S160+$Y160+$Z160,$Y160+$Z160)</f>
        <v>542.30999999999995</v>
      </c>
      <c r="CD160" s="27">
        <f>IF($O160&gt;=CD$1,$S160+$Y160+$Z160,$Y160+$Z160)</f>
        <v>542.30999999999995</v>
      </c>
      <c r="CE160" s="27">
        <f>IF($O160&gt;=CE$1,$S160+$Y160+$Z160,$Y160+$Z160)</f>
        <v>542.30999999999995</v>
      </c>
      <c r="CF160" s="27">
        <f>IF($O160&gt;=CF$1,$S160+$Y160+$Z160,$Y160+$Z160)</f>
        <v>542.30999999999995</v>
      </c>
      <c r="CG160" s="27">
        <f>IF($O160&gt;=CG$1,$S160+$Y160+$Z160,$Y160+$Z160)</f>
        <v>542.30999999999995</v>
      </c>
      <c r="CH160" s="27">
        <f>IF($O160&gt;=CH$1,$S160+$Y160+$Z160,$Y160+$Z160)</f>
        <v>542.30999999999995</v>
      </c>
      <c r="CI160" s="27">
        <f>IF($O160&gt;=CI$1,$S160+$Y160+$Z160,$Y160+$Z160)</f>
        <v>542.30999999999995</v>
      </c>
      <c r="CJ160" s="27">
        <f>IF($O160&gt;=CJ$1,$S160+$Y160+$Z160,$Y160+$Z160)</f>
        <v>542.30999999999995</v>
      </c>
      <c r="CK160" s="27">
        <f>IF($O160&gt;=CK$1,$S160+$Y160+$Z160,$Y160+$Z160)</f>
        <v>542.30999999999995</v>
      </c>
      <c r="CL160" s="27">
        <f>IF($O160&gt;=CL$1,$S160+$Y160+$Z160,$Y160+$Z160)</f>
        <v>542.30999999999995</v>
      </c>
      <c r="CM160" s="27">
        <f>IF($O160&gt;=CM$1,$S160+$Y160+$Z160,$Y160+$Z160)</f>
        <v>542.30999999999995</v>
      </c>
      <c r="CN160" s="27">
        <f>IF($O160&gt;=CN$1,$S160+$Y160,$Y160)</f>
        <v>142.31</v>
      </c>
      <c r="CO160" s="27">
        <f>IF($O160&gt;=CO$1,$S160+$Y160,$Y160)</f>
        <v>142.31</v>
      </c>
      <c r="CP160" s="27">
        <f>IF($O160&gt;=CP$1,$S160+$Y160,$Y160)</f>
        <v>142.31</v>
      </c>
      <c r="CQ160" s="27">
        <f>IF($O160&gt;=CQ$1,$S160+$Y160,$Y160)</f>
        <v>142.31</v>
      </c>
      <c r="CR160" s="27">
        <f>IF($O160&gt;=CR$1,$S160+$Y160,$Y160)</f>
        <v>142.31</v>
      </c>
      <c r="CS160" s="27">
        <f>IF($O160&gt;=CS$1,$S160+$Y160,$Y160)</f>
        <v>142.31</v>
      </c>
      <c r="CT160" s="27">
        <f>IF($O160&gt;=CT$1,$S160+$Y160,$Y160)</f>
        <v>142.31</v>
      </c>
      <c r="CU160" s="27">
        <f>IF($O160&gt;=CU$1,$S160+$Y160,$Y160)</f>
        <v>142.31</v>
      </c>
      <c r="CV160" s="27">
        <f>IF($O160&gt;=CV$1,$S160+$Y160,$Y160)</f>
        <v>142.31</v>
      </c>
      <c r="CW160" s="27">
        <f>IF($O160&gt;=CW$1,$S160+$Y160,$Y160)</f>
        <v>142.31</v>
      </c>
      <c r="CX160" s="27">
        <f>IF($O160&gt;=CX$1,$S160+$Y160,$Y160)</f>
        <v>142.31</v>
      </c>
      <c r="CY160" s="27">
        <f>IF($O160&gt;=CY$1,$S160+$Y160,$Y160)</f>
        <v>142.31</v>
      </c>
      <c r="CZ160" s="27">
        <f>IF($O160&gt;=CZ$1,$S160+$Y160,$Y160)</f>
        <v>142.31</v>
      </c>
      <c r="DA160" s="27">
        <f>IF($O160&gt;=DA$1,$S160+$Y160,$Y160)</f>
        <v>142.31</v>
      </c>
      <c r="DB160" s="27">
        <f>IF($O160&gt;=DB$1,$S160+$Y160,$Y160)</f>
        <v>142.31</v>
      </c>
      <c r="DC160" s="27">
        <f>IF($O160&gt;=DC$1,$S160+$Y160,$Y160)</f>
        <v>142.31</v>
      </c>
      <c r="DD160" s="27">
        <f>IF($O160&gt;=DD$1,$S160+$Y160,$Y160)</f>
        <v>142.31</v>
      </c>
      <c r="DE160" s="27">
        <f>IF($O160&gt;=DE$1,$S160+$Y160,$Y160)</f>
        <v>142.31</v>
      </c>
      <c r="DF160" s="27">
        <f>IF($O160&gt;=DF$1,$S160+$Y160,$Y160)</f>
        <v>142.31</v>
      </c>
      <c r="DG160" s="27">
        <f>IF($O160&gt;=DG$1,$S160+$Y160,$Y160)</f>
        <v>142.31</v>
      </c>
      <c r="DH160" s="27">
        <f>IF($O160&gt;=DH$1,$S160+$Y160,$Y160)</f>
        <v>142.31</v>
      </c>
      <c r="DI160" s="27">
        <f>IF($O160&gt;=DI$1,$S160+$Y160,$Y160)</f>
        <v>142.31</v>
      </c>
      <c r="DJ160" s="27">
        <f>IF($O160&gt;=DJ$1,$S160+$Y160,$Y160)</f>
        <v>142.31</v>
      </c>
      <c r="DK160" s="27">
        <f>IF($O160&gt;=DK$1,$S160+$Y160,$Y160)</f>
        <v>142.31</v>
      </c>
      <c r="DL160" s="27">
        <f>IF($O160&gt;=DL$1,$S160+$Y160,$Y160)</f>
        <v>142.31</v>
      </c>
      <c r="DM160" s="27">
        <f>IF($O160&gt;=DM$1,$S160+$Y160,$Y160)</f>
        <v>142.31</v>
      </c>
      <c r="DN160" s="27">
        <f>IF($O160&gt;=DN$1,$S160+$Y160,$Y160)</f>
        <v>142.31</v>
      </c>
      <c r="DO160" s="27">
        <f>IF($O160&gt;=DO$1,$S160+$Y160,$Y160)</f>
        <v>142.31</v>
      </c>
      <c r="DP160" s="27">
        <f>IF($O160&gt;=DP$1,$S160+$Y160,$Y160)</f>
        <v>142.31</v>
      </c>
      <c r="DQ160" s="27">
        <f>IF($O160&gt;=DQ$1,$S160+$Y160,$Y160)</f>
        <v>142.31</v>
      </c>
      <c r="DR160" s="27">
        <f>IF($O160&gt;=DR$1,$S160+$Y160,$Y160)</f>
        <v>142.31</v>
      </c>
      <c r="DS160" s="27">
        <f>IF($O160&gt;=DS$1,$S160+$Y160,$Y160)</f>
        <v>142.31</v>
      </c>
      <c r="DT160" s="27">
        <f>IF($O160&gt;=DT$1,$S160+$Y160,$Y160)</f>
        <v>142.31</v>
      </c>
      <c r="DU160" s="27">
        <f>IF($O160&gt;=DU$1,$S160+$Y160,$Y160)</f>
        <v>142.31</v>
      </c>
      <c r="DV160" s="27">
        <f>IF($O160&gt;=DV$1,$S160+$Y160,$Y160)</f>
        <v>142.31</v>
      </c>
      <c r="DW160" s="27">
        <f>IF($O160&gt;=DW$1,$S160+$Y160,$Y160)</f>
        <v>142.31</v>
      </c>
      <c r="DX160" s="27">
        <f>IF($O160&gt;=DX$1,$S160+$Y160,$Y160)</f>
        <v>142.31</v>
      </c>
      <c r="DY160" s="27">
        <f>IF($O160&gt;=DY$1,$S160+$Y160,$Y160)</f>
        <v>142.31</v>
      </c>
      <c r="DZ160" s="27">
        <f>IF($O160&gt;=DZ$1,$S160+$Y160,$Y160)</f>
        <v>142.31</v>
      </c>
      <c r="EA160" s="27">
        <f>IF($O160&gt;=EA$1,$S160+$Y160,$Y160)</f>
        <v>142.31</v>
      </c>
      <c r="EB160" s="27">
        <f>IF($O160&gt;=EB$1,$S160+$Y160,$Y160)</f>
        <v>142.31</v>
      </c>
      <c r="EC160" s="27">
        <f>IF($O160&gt;=EC$1,$S160+$Y160,$Y160)</f>
        <v>142.31</v>
      </c>
      <c r="ED160" s="27">
        <f>IF($O160&gt;=ED$1,$S160+$Y160,$Y160)</f>
        <v>142.31</v>
      </c>
      <c r="EE160" s="27">
        <f>IF($O160&gt;=EE$1,$S160+$Y160,$Y160)</f>
        <v>142.31</v>
      </c>
      <c r="EF160" s="27">
        <f>IF($O160&gt;=EF$1,$S160+$Y160,$Y160)</f>
        <v>142.31</v>
      </c>
      <c r="EG160" s="27">
        <f>IF($O160&gt;=EG$1,$S160+$Y160,$Y160)</f>
        <v>142.31</v>
      </c>
      <c r="EH160" s="27">
        <f>IF($O160&gt;=EH$1,$S160+$Y160,$Y160)</f>
        <v>142.31</v>
      </c>
      <c r="EI160" s="27">
        <f>IF($O160&gt;=EI$1,$S160+$Y160,$Y160)</f>
        <v>142.31</v>
      </c>
      <c r="EJ160" s="27">
        <f>IF($O160&gt;=EJ$1,$S160+$Y160,$Y160)</f>
        <v>142.31</v>
      </c>
      <c r="EK160" s="27">
        <f>IF($O160&gt;=EK$1,$S160+$Y160,$Y160)</f>
        <v>142.31</v>
      </c>
      <c r="EL160" s="27">
        <f>IF($O160&gt;=EL$1,$S160+$Y160,$Y160)</f>
        <v>142.31</v>
      </c>
      <c r="EM160" s="27">
        <f>IF($O160&gt;=EM$1,$S160+$Y160,$Y160)</f>
        <v>142.31</v>
      </c>
      <c r="EN160" s="27">
        <f>IF($O160&gt;=EN$1,$S160+$Y160,$Y160)</f>
        <v>142.31</v>
      </c>
      <c r="EO160" s="27">
        <f>IF($O160&gt;=EO$1,$S160+$Y160,$Y160)</f>
        <v>142.31</v>
      </c>
      <c r="EP160" s="27">
        <f>IF($O160&gt;=EP$1,$S160+$Y160,$Y160)</f>
        <v>142.31</v>
      </c>
      <c r="EQ160" s="27">
        <f>IF($O160&gt;=EQ$1,$S160+$Y160,$Y160)</f>
        <v>142.31</v>
      </c>
      <c r="ER160" s="27">
        <f>IF($O160&gt;=ER$1,$S160+$Y160,$Y160)</f>
        <v>142.31</v>
      </c>
      <c r="ES160" s="27">
        <f>IF($O160&gt;=ES$1,$S160+$Y160,$Y160)</f>
        <v>142.31</v>
      </c>
      <c r="ET160" s="27">
        <f>IF($O160&gt;=ET$1,$S160+$Y160,$Y160)</f>
        <v>142.31</v>
      </c>
      <c r="EU160" s="27">
        <f>IF($O160&gt;=EU$1,$S160+$Y160,$Y160)</f>
        <v>142.31</v>
      </c>
      <c r="EV160" s="27">
        <f>IF($O160&gt;=EV$1,$S160,0)</f>
        <v>0</v>
      </c>
      <c r="EW160" s="27">
        <f>IF($O160&gt;=EW$1,$S160,0)</f>
        <v>0</v>
      </c>
      <c r="EX160" s="27">
        <f>IF($O160&gt;=EX$1,$S160,0)</f>
        <v>0</v>
      </c>
      <c r="EY160" s="27">
        <f>IF($O160&gt;=EY$1,$S160,0)</f>
        <v>0</v>
      </c>
      <c r="EZ160" s="27">
        <f>IF($O160&gt;=EZ$1,$S160,0)</f>
        <v>0</v>
      </c>
      <c r="FA160" s="27">
        <f>IF($O160&gt;=FA$1,$S160,0)</f>
        <v>0</v>
      </c>
      <c r="FB160" s="27">
        <f>IF($O160&gt;=FB$1,$S160,0)</f>
        <v>0</v>
      </c>
      <c r="FC160" s="27">
        <f>IF($O160&gt;=FC$1,$S160,0)</f>
        <v>0</v>
      </c>
      <c r="FD160" s="27">
        <f>IF($O160&gt;=FD$1,$S160,0)</f>
        <v>0</v>
      </c>
      <c r="FE160" s="27">
        <f>IF($O160&gt;=FE$1,$S160,0)</f>
        <v>0</v>
      </c>
      <c r="FF160" s="27">
        <f>IF($O160&gt;=FF$1,$S160,0)</f>
        <v>0</v>
      </c>
      <c r="FG160" s="27">
        <f>IF($O160&gt;=FG$1,$S160,0)</f>
        <v>0</v>
      </c>
      <c r="FH160" s="27">
        <f>IF($O160&gt;=FH$1,$S160,0)</f>
        <v>0</v>
      </c>
      <c r="FI160" s="27">
        <f>IF($O160&gt;=FI$1,$S160,0)</f>
        <v>0</v>
      </c>
      <c r="FJ160" s="27">
        <f>IF($O160&gt;=FJ$1,$S160,0)</f>
        <v>0</v>
      </c>
      <c r="FK160" s="27">
        <f>IF($O160&gt;=FK$1,$S160,0)</f>
        <v>0</v>
      </c>
      <c r="FL160" s="27">
        <f>IF($O160&gt;=FL$1,$S160,0)</f>
        <v>0</v>
      </c>
      <c r="FM160" s="27">
        <f>IF($O160&gt;=FM$1,$S160,0)</f>
        <v>0</v>
      </c>
      <c r="FN160" s="27">
        <f>IF($O160&gt;=FN$1,$S160,0)</f>
        <v>0</v>
      </c>
      <c r="FO160" s="27">
        <f>IF($O160&gt;=FO$1,$S160,0)</f>
        <v>0</v>
      </c>
      <c r="FP160" s="27">
        <f>IF($O160&gt;=FP$1,$S160,0)</f>
        <v>0</v>
      </c>
      <c r="FQ160" s="27">
        <f>IF($O160&gt;=FQ$1,$S160,0)</f>
        <v>0</v>
      </c>
      <c r="FR160" s="27">
        <f>IF($O160&gt;=FR$1,$S160,0)</f>
        <v>0</v>
      </c>
      <c r="FS160" s="27">
        <f>IF($O160&gt;=FS$1,$S160,0)</f>
        <v>0</v>
      </c>
      <c r="FT160" s="27">
        <f>IF($O160&gt;=FT$1,$S160,0)</f>
        <v>0</v>
      </c>
      <c r="FU160" s="27">
        <f>IF($O160&gt;=FU$1,$S160,0)</f>
        <v>0</v>
      </c>
      <c r="FV160" s="27">
        <f>IF($O160&gt;=FV$1,$S160,0)</f>
        <v>0</v>
      </c>
      <c r="FW160" s="27">
        <f>IF($O160&gt;=FW$1,$S160,0)</f>
        <v>0</v>
      </c>
      <c r="FX160" s="27">
        <f>IF($O160&gt;=FX$1,$S160,0)</f>
        <v>0</v>
      </c>
      <c r="FY160" s="27">
        <f>IF($O160&gt;=FY$1,$S160,0)</f>
        <v>0</v>
      </c>
      <c r="FZ160" s="27">
        <f>IF($O160&gt;=FZ$1,$S160,0)</f>
        <v>0</v>
      </c>
      <c r="GA160" s="27">
        <f>IF($O160&gt;=GA$1,$S160,0)</f>
        <v>0</v>
      </c>
      <c r="GB160" s="27">
        <f>IF($O160&gt;=GB$1,$S160,0)</f>
        <v>0</v>
      </c>
      <c r="GC160" s="27">
        <f>IF($O160&gt;=GC$1,$S160,0)</f>
        <v>0</v>
      </c>
      <c r="GD160" s="27">
        <f>IF($O160&gt;=GD$1,$S160,0)</f>
        <v>0</v>
      </c>
      <c r="GE160" s="27">
        <f>IF($O160&gt;=GE$1,$S160,0)</f>
        <v>0</v>
      </c>
      <c r="GF160" s="27">
        <f>IF($O160&gt;=GF$1,$S160,0)</f>
        <v>0</v>
      </c>
      <c r="GG160" s="27">
        <f>IF($O160&gt;=GG$1,$S160,0)</f>
        <v>0</v>
      </c>
      <c r="GH160" s="27">
        <f>IF($O160&gt;=GH$1,$S160,0)</f>
        <v>0</v>
      </c>
      <c r="GI160" s="27">
        <f>IF($O160&gt;=GI$1,$S160,0)</f>
        <v>0</v>
      </c>
      <c r="GJ160" s="27">
        <f>IF($O160&gt;=GJ$1,$S160,0)</f>
        <v>0</v>
      </c>
      <c r="GK160" s="27">
        <f>IF($O160&gt;=GK$1,$S160,0)</f>
        <v>0</v>
      </c>
      <c r="GL160" s="27">
        <f>IF($O160&gt;=GL$1,$S160,0)</f>
        <v>0</v>
      </c>
      <c r="GM160" s="27">
        <f>IF($O160&gt;=GM$1,$S160,0)</f>
        <v>0</v>
      </c>
      <c r="GN160" s="27">
        <f>IF($O160&gt;=GN$1,$S160,0)</f>
        <v>0</v>
      </c>
      <c r="GO160" s="27">
        <f>IF($O160&gt;=GO$1,$S160,0)</f>
        <v>0</v>
      </c>
      <c r="GP160" s="27">
        <f>IF($O160&gt;=GP$1,$S160,0)</f>
        <v>0</v>
      </c>
      <c r="GQ160" s="27">
        <f>IF($O160&gt;=GQ$1,$S160,0)</f>
        <v>0</v>
      </c>
      <c r="GR160" s="27">
        <f>IF($O160&gt;=GR$1,$S160,0)</f>
        <v>0</v>
      </c>
      <c r="GS160" s="27">
        <f>IF($O160&gt;=GS$1,$S160,0)</f>
        <v>0</v>
      </c>
      <c r="GT160" s="27">
        <f>IF($O160&gt;=GT$1,$S160,0)</f>
        <v>0</v>
      </c>
      <c r="GU160" s="27">
        <f>IF($O160&gt;=GU$1,$S160,0)</f>
        <v>0</v>
      </c>
      <c r="GV160" s="27">
        <f>IF($O160&gt;=GV$1,$S160,0)</f>
        <v>0</v>
      </c>
      <c r="GW160" s="27">
        <f>IF($O160&gt;=GW$1,$S160,0)</f>
        <v>0</v>
      </c>
      <c r="GX160" s="27">
        <f>IF($O160&gt;=GX$1,$S160,0)</f>
        <v>0</v>
      </c>
      <c r="GY160" s="27">
        <f>IF($O160&gt;=GY$1,$S160,0)</f>
        <v>0</v>
      </c>
      <c r="GZ160" s="27">
        <f>IF($O160&gt;=GZ$1,$S160,0)</f>
        <v>0</v>
      </c>
      <c r="HA160" s="27">
        <f>IF($O160&gt;=HA$1,$S160,0)</f>
        <v>0</v>
      </c>
      <c r="HB160" s="27">
        <f>IF($O160&gt;=HB$1,$S160,0)</f>
        <v>0</v>
      </c>
      <c r="HC160" s="27">
        <f>IF($O160&gt;=HC$1,$S160,0)</f>
        <v>0</v>
      </c>
    </row>
    <row r="161" spans="1:211">
      <c r="A161" s="3">
        <v>82295</v>
      </c>
      <c r="B161" s="3" t="s">
        <v>185</v>
      </c>
      <c r="C161" s="3" t="s">
        <v>104</v>
      </c>
      <c r="D161" s="3">
        <v>53</v>
      </c>
      <c r="E161" s="4">
        <v>36423</v>
      </c>
      <c r="F161" s="5">
        <v>18.761643835616439</v>
      </c>
      <c r="G161" s="3" t="s">
        <v>99</v>
      </c>
      <c r="H161" s="4">
        <v>23962</v>
      </c>
      <c r="I161" s="9" t="s">
        <v>832</v>
      </c>
      <c r="J161" s="5">
        <v>1969</v>
      </c>
      <c r="K161" s="31">
        <v>310</v>
      </c>
      <c r="L161" s="32">
        <v>19</v>
      </c>
      <c r="M161" s="33">
        <f>VLOOKUP(L161,FIND,3,TRUE)</f>
        <v>1.2</v>
      </c>
      <c r="N161" s="32">
        <f>IF(L161&gt;30,180,VLOOKUP(L161,TEMPO,2,FALSE))</f>
        <v>114</v>
      </c>
      <c r="O161" s="32">
        <f>IF(R161&gt;0,4,N161)</f>
        <v>114</v>
      </c>
      <c r="P161" s="96">
        <f>J161*M161*L161</f>
        <v>44893.2</v>
      </c>
      <c r="Q161" s="96">
        <f>10934.45*2</f>
        <v>21868.9</v>
      </c>
      <c r="R161" s="96">
        <f>IF(P161&lt;=Q161,P161/4,0)</f>
        <v>0</v>
      </c>
      <c r="S161" s="5">
        <f>IF(P161&gt;=Q161,P161/N161,0)</f>
        <v>393.79999999999995</v>
      </c>
      <c r="T161" s="3"/>
      <c r="U161" s="3">
        <f>IF(T161="",1,0)</f>
        <v>1</v>
      </c>
      <c r="V161" s="3">
        <v>356</v>
      </c>
      <c r="W161" s="5">
        <v>0</v>
      </c>
      <c r="X161" s="5">
        <v>203.3</v>
      </c>
      <c r="Y161" s="5">
        <f>X161*W161</f>
        <v>0</v>
      </c>
      <c r="Z161" s="5">
        <v>400</v>
      </c>
      <c r="AA161" s="5">
        <f>S161+Y161+Z161</f>
        <v>793.8</v>
      </c>
      <c r="AB161" s="39">
        <f>(J161/12+J161/12*1.3333333333+450/12+J161/30*6/12+J161)*1.3+Y161+Z161+153.9</f>
        <v>3702.7311111040008</v>
      </c>
      <c r="AC161" s="39" t="s">
        <v>104</v>
      </c>
      <c r="AD161" s="39">
        <f>J161*1.3+400+153.9</f>
        <v>3113.6000000000004</v>
      </c>
      <c r="AE161" s="39">
        <f>SUMIFS('CUSTO MENSAL FUNC NOVO'!H:H,'CUSTO MENSAL FUNC NOVO'!A:A,'VALORES MENSAIS'!AC161)</f>
        <v>2035.3799999999999</v>
      </c>
      <c r="AF161" s="27">
        <f>IF($R161&gt;0,$R161,$S161)+$Y161+$Z161</f>
        <v>793.8</v>
      </c>
      <c r="AG161" s="27">
        <f>IF($R161&gt;0,$R161,$S161)+$Y161+$Z161</f>
        <v>793.8</v>
      </c>
      <c r="AH161" s="27">
        <f>IF($R161&gt;0,$R161,$S161)+$Y161+$Z161</f>
        <v>793.8</v>
      </c>
      <c r="AI161" s="27">
        <f>IF($R161&gt;0,$R161,$S161)+$Y161+$Z161</f>
        <v>793.8</v>
      </c>
      <c r="AJ161" s="27">
        <f>IF($O161&gt;=AJ$1,$S161+$Y161+$Z161,$Y161+$Z161)</f>
        <v>793.8</v>
      </c>
      <c r="AK161" s="27">
        <f>IF($O161&gt;=AK$1,$S161+$Y161+$Z161,$Y161+$Z161)</f>
        <v>793.8</v>
      </c>
      <c r="AL161" s="27">
        <f>IF($O161&gt;=AL$1,$S161+$Y161+$Z161,$Y161+$Z161)</f>
        <v>793.8</v>
      </c>
      <c r="AM161" s="27">
        <f>IF($O161&gt;=AM$1,$S161+$Y161+$Z161,$Y161+$Z161)</f>
        <v>793.8</v>
      </c>
      <c r="AN161" s="27">
        <f>IF($O161&gt;=AN$1,$S161+$Y161+$Z161,$Y161+$Z161)</f>
        <v>793.8</v>
      </c>
      <c r="AO161" s="27">
        <f>IF($O161&gt;=AO$1,$S161+$Y161+$Z161,$Y161+$Z161)</f>
        <v>793.8</v>
      </c>
      <c r="AP161" s="27">
        <f>IF($O161&gt;=AP$1,$S161+$Y161+$Z161,$Y161+$Z161)</f>
        <v>793.8</v>
      </c>
      <c r="AQ161" s="27">
        <f>IF($O161&gt;=AQ$1,$S161+$Y161+$Z161,$Y161+$Z161)</f>
        <v>793.8</v>
      </c>
      <c r="AR161" s="27">
        <f>IF($O161&gt;=AR$1,$S161+$Y161+$Z161,$Y161+$Z161)</f>
        <v>793.8</v>
      </c>
      <c r="AS161" s="27">
        <f>IF($O161&gt;=AS$1,$S161+$Y161+$Z161,$Y161+$Z161)</f>
        <v>793.8</v>
      </c>
      <c r="AT161" s="27">
        <f>IF($O161&gt;=AT$1,$S161+$Y161+$Z161,$Y161+$Z161)</f>
        <v>793.8</v>
      </c>
      <c r="AU161" s="27">
        <f>IF($O161&gt;=AU$1,$S161+$Y161+$Z161,$Y161+$Z161)</f>
        <v>793.8</v>
      </c>
      <c r="AV161" s="27">
        <f>IF($O161&gt;=AV$1,$S161+$Y161+$Z161,$Y161+$Z161)</f>
        <v>793.8</v>
      </c>
      <c r="AW161" s="27">
        <f>IF($O161&gt;=AW$1,$S161+$Y161+$Z161,$Y161+$Z161)</f>
        <v>793.8</v>
      </c>
      <c r="AX161" s="27">
        <f>IF($O161&gt;=AX$1,$S161+$Y161+$Z161,$Y161+$Z161)</f>
        <v>793.8</v>
      </c>
      <c r="AY161" s="27">
        <f>IF($O161&gt;=AY$1,$S161+$Y161+$Z161,$Y161+$Z161)</f>
        <v>793.8</v>
      </c>
      <c r="AZ161" s="27">
        <f>IF($O161&gt;=AZ$1,$S161+$Y161+$Z161,$Y161+$Z161)</f>
        <v>793.8</v>
      </c>
      <c r="BA161" s="27">
        <f>IF($O161&gt;=BA$1,$S161+$Y161+$Z161,$Y161+$Z161)</f>
        <v>793.8</v>
      </c>
      <c r="BB161" s="27">
        <f>IF($O161&gt;=BB$1,$S161+$Y161+$Z161,$Y161+$Z161)</f>
        <v>793.8</v>
      </c>
      <c r="BC161" s="27">
        <f>IF($O161&gt;=BC$1,$S161+$Y161+$Z161,$Y161+$Z161)</f>
        <v>793.8</v>
      </c>
      <c r="BD161" s="27">
        <f>IF($O161&gt;=BD$1,$S161+$Y161+$Z161,$Y161+$Z161)</f>
        <v>793.8</v>
      </c>
      <c r="BE161" s="27">
        <f>IF($O161&gt;=BE$1,$S161+$Y161+$Z161,$Y161+$Z161)</f>
        <v>793.8</v>
      </c>
      <c r="BF161" s="27">
        <f>IF($O161&gt;=BF$1,$S161+$Y161+$Z161,$Y161+$Z161)</f>
        <v>793.8</v>
      </c>
      <c r="BG161" s="27">
        <f>IF($O161&gt;=BG$1,$S161+$Y161+$Z161,$Y161+$Z161)</f>
        <v>793.8</v>
      </c>
      <c r="BH161" s="27">
        <f>IF($O161&gt;=BH$1,$S161+$Y161+$Z161,$Y161+$Z161)</f>
        <v>793.8</v>
      </c>
      <c r="BI161" s="27">
        <f>IF($O161&gt;=BI$1,$S161+$Y161+$Z161,$Y161+$Z161)</f>
        <v>793.8</v>
      </c>
      <c r="BJ161" s="27">
        <f>IF($O161&gt;=BJ$1,$S161+$Y161+$Z161,$Y161+$Z161)</f>
        <v>793.8</v>
      </c>
      <c r="BK161" s="27">
        <f>IF($O161&gt;=BK$1,$S161+$Y161+$Z161,$Y161+$Z161)</f>
        <v>793.8</v>
      </c>
      <c r="BL161" s="27">
        <f>IF($O161&gt;=BL$1,$S161+$Y161+$Z161,$Y161+$Z161)</f>
        <v>793.8</v>
      </c>
      <c r="BM161" s="27">
        <f>IF($O161&gt;=BM$1,$S161+$Y161+$Z161,$Y161+$Z161)</f>
        <v>793.8</v>
      </c>
      <c r="BN161" s="27">
        <f>IF($O161&gt;=BN$1,$S161+$Y161+$Z161,$Y161+$Z161)</f>
        <v>793.8</v>
      </c>
      <c r="BO161" s="27">
        <f>IF($O161&gt;=BO$1,$S161+$Y161+$Z161,$Y161+$Z161)</f>
        <v>793.8</v>
      </c>
      <c r="BP161" s="27">
        <f>IF($O161&gt;=BP$1,$S161+$Y161+$Z161,$Y161+$Z161)</f>
        <v>793.8</v>
      </c>
      <c r="BQ161" s="27">
        <f>IF($O161&gt;=BQ$1,$S161+$Y161+$Z161,$Y161+$Z161)</f>
        <v>793.8</v>
      </c>
      <c r="BR161" s="27">
        <f>IF($O161&gt;=BR$1,$S161+$Y161+$Z161,$Y161+$Z161)</f>
        <v>793.8</v>
      </c>
      <c r="BS161" s="27">
        <f>IF($O161&gt;=BS$1,$S161+$Y161+$Z161,$Y161+$Z161)</f>
        <v>793.8</v>
      </c>
      <c r="BT161" s="27">
        <f>IF($O161&gt;=BT$1,$S161+$Y161+$Z161,$Y161+$Z161)</f>
        <v>793.8</v>
      </c>
      <c r="BU161" s="27">
        <f>IF($O161&gt;=BU$1,$S161+$Y161+$Z161,$Y161+$Z161)</f>
        <v>793.8</v>
      </c>
      <c r="BV161" s="27">
        <f>IF($O161&gt;=BV$1,$S161+$Y161+$Z161,$Y161+$Z161)</f>
        <v>793.8</v>
      </c>
      <c r="BW161" s="27">
        <f>IF($O161&gt;=BW$1,$S161+$Y161+$Z161,$Y161+$Z161)</f>
        <v>793.8</v>
      </c>
      <c r="BX161" s="27">
        <f>IF($O161&gt;=BX$1,$S161+$Y161+$Z161,$Y161+$Z161)</f>
        <v>793.8</v>
      </c>
      <c r="BY161" s="27">
        <f>IF($O161&gt;=BY$1,$S161+$Y161+$Z161,$Y161+$Z161)</f>
        <v>793.8</v>
      </c>
      <c r="BZ161" s="27">
        <f>IF($O161&gt;=BZ$1,$S161+$Y161+$Z161,$Y161+$Z161)</f>
        <v>793.8</v>
      </c>
      <c r="CA161" s="27">
        <f>IF($O161&gt;=CA$1,$S161+$Y161+$Z161,$Y161+$Z161)</f>
        <v>793.8</v>
      </c>
      <c r="CB161" s="27">
        <f>IF($O161&gt;=CB$1,$S161+$Y161+$Z161,$Y161+$Z161)</f>
        <v>793.8</v>
      </c>
      <c r="CC161" s="27">
        <f>IF($O161&gt;=CC$1,$S161+$Y161+$Z161,$Y161+$Z161)</f>
        <v>793.8</v>
      </c>
      <c r="CD161" s="27">
        <f>IF($O161&gt;=CD$1,$S161+$Y161+$Z161,$Y161+$Z161)</f>
        <v>793.8</v>
      </c>
      <c r="CE161" s="27">
        <f>IF($O161&gt;=CE$1,$S161+$Y161+$Z161,$Y161+$Z161)</f>
        <v>793.8</v>
      </c>
      <c r="CF161" s="27">
        <f>IF($O161&gt;=CF$1,$S161+$Y161+$Z161,$Y161+$Z161)</f>
        <v>793.8</v>
      </c>
      <c r="CG161" s="27">
        <f>IF($O161&gt;=CG$1,$S161+$Y161+$Z161,$Y161+$Z161)</f>
        <v>793.8</v>
      </c>
      <c r="CH161" s="27">
        <f>IF($O161&gt;=CH$1,$S161+$Y161+$Z161,$Y161+$Z161)</f>
        <v>793.8</v>
      </c>
      <c r="CI161" s="27">
        <f>IF($O161&gt;=CI$1,$S161+$Y161+$Z161,$Y161+$Z161)</f>
        <v>793.8</v>
      </c>
      <c r="CJ161" s="27">
        <f>IF($O161&gt;=CJ$1,$S161+$Y161+$Z161,$Y161+$Z161)</f>
        <v>793.8</v>
      </c>
      <c r="CK161" s="27">
        <f>IF($O161&gt;=CK$1,$S161+$Y161+$Z161,$Y161+$Z161)</f>
        <v>793.8</v>
      </c>
      <c r="CL161" s="27">
        <f>IF($O161&gt;=CL$1,$S161+$Y161+$Z161,$Y161+$Z161)</f>
        <v>793.8</v>
      </c>
      <c r="CM161" s="27">
        <f>IF($O161&gt;=CM$1,$S161+$Y161+$Z161,$Y161+$Z161)</f>
        <v>793.8</v>
      </c>
      <c r="CN161" s="27">
        <f>IF($O161&gt;=CN$1,$S161+$Y161,$Y161)</f>
        <v>393.79999999999995</v>
      </c>
      <c r="CO161" s="27">
        <f>IF($O161&gt;=CO$1,$S161+$Y161,$Y161)</f>
        <v>393.79999999999995</v>
      </c>
      <c r="CP161" s="27">
        <f>IF($O161&gt;=CP$1,$S161+$Y161,$Y161)</f>
        <v>393.79999999999995</v>
      </c>
      <c r="CQ161" s="27">
        <f>IF($O161&gt;=CQ$1,$S161+$Y161,$Y161)</f>
        <v>393.79999999999995</v>
      </c>
      <c r="CR161" s="27">
        <f>IF($O161&gt;=CR$1,$S161+$Y161,$Y161)</f>
        <v>393.79999999999995</v>
      </c>
      <c r="CS161" s="27">
        <f>IF($O161&gt;=CS$1,$S161+$Y161,$Y161)</f>
        <v>393.79999999999995</v>
      </c>
      <c r="CT161" s="27">
        <f>IF($O161&gt;=CT$1,$S161+$Y161,$Y161)</f>
        <v>393.79999999999995</v>
      </c>
      <c r="CU161" s="27">
        <f>IF($O161&gt;=CU$1,$S161+$Y161,$Y161)</f>
        <v>393.79999999999995</v>
      </c>
      <c r="CV161" s="27">
        <f>IF($O161&gt;=CV$1,$S161+$Y161,$Y161)</f>
        <v>393.79999999999995</v>
      </c>
      <c r="CW161" s="27">
        <f>IF($O161&gt;=CW$1,$S161+$Y161,$Y161)</f>
        <v>393.79999999999995</v>
      </c>
      <c r="CX161" s="27">
        <f>IF($O161&gt;=CX$1,$S161+$Y161,$Y161)</f>
        <v>393.79999999999995</v>
      </c>
      <c r="CY161" s="27">
        <f>IF($O161&gt;=CY$1,$S161+$Y161,$Y161)</f>
        <v>393.79999999999995</v>
      </c>
      <c r="CZ161" s="27">
        <f>IF($O161&gt;=CZ$1,$S161+$Y161,$Y161)</f>
        <v>393.79999999999995</v>
      </c>
      <c r="DA161" s="27">
        <f>IF($O161&gt;=DA$1,$S161+$Y161,$Y161)</f>
        <v>393.79999999999995</v>
      </c>
      <c r="DB161" s="27">
        <f>IF($O161&gt;=DB$1,$S161+$Y161,$Y161)</f>
        <v>393.79999999999995</v>
      </c>
      <c r="DC161" s="27">
        <f>IF($O161&gt;=DC$1,$S161+$Y161,$Y161)</f>
        <v>393.79999999999995</v>
      </c>
      <c r="DD161" s="27">
        <f>IF($O161&gt;=DD$1,$S161+$Y161,$Y161)</f>
        <v>393.79999999999995</v>
      </c>
      <c r="DE161" s="27">
        <f>IF($O161&gt;=DE$1,$S161+$Y161,$Y161)</f>
        <v>393.79999999999995</v>
      </c>
      <c r="DF161" s="27">
        <f>IF($O161&gt;=DF$1,$S161+$Y161,$Y161)</f>
        <v>393.79999999999995</v>
      </c>
      <c r="DG161" s="27">
        <f>IF($O161&gt;=DG$1,$S161+$Y161,$Y161)</f>
        <v>393.79999999999995</v>
      </c>
      <c r="DH161" s="27">
        <f>IF($O161&gt;=DH$1,$S161+$Y161,$Y161)</f>
        <v>393.79999999999995</v>
      </c>
      <c r="DI161" s="27">
        <f>IF($O161&gt;=DI$1,$S161+$Y161,$Y161)</f>
        <v>393.79999999999995</v>
      </c>
      <c r="DJ161" s="27">
        <f>IF($O161&gt;=DJ$1,$S161+$Y161,$Y161)</f>
        <v>393.79999999999995</v>
      </c>
      <c r="DK161" s="27">
        <f>IF($O161&gt;=DK$1,$S161+$Y161,$Y161)</f>
        <v>393.79999999999995</v>
      </c>
      <c r="DL161" s="27">
        <f>IF($O161&gt;=DL$1,$S161+$Y161,$Y161)</f>
        <v>393.79999999999995</v>
      </c>
      <c r="DM161" s="27">
        <f>IF($O161&gt;=DM$1,$S161+$Y161,$Y161)</f>
        <v>393.79999999999995</v>
      </c>
      <c r="DN161" s="27">
        <f>IF($O161&gt;=DN$1,$S161+$Y161,$Y161)</f>
        <v>393.79999999999995</v>
      </c>
      <c r="DO161" s="27">
        <f>IF($O161&gt;=DO$1,$S161+$Y161,$Y161)</f>
        <v>393.79999999999995</v>
      </c>
      <c r="DP161" s="27">
        <f>IF($O161&gt;=DP$1,$S161+$Y161,$Y161)</f>
        <v>393.79999999999995</v>
      </c>
      <c r="DQ161" s="27">
        <f>IF($O161&gt;=DQ$1,$S161+$Y161,$Y161)</f>
        <v>393.79999999999995</v>
      </c>
      <c r="DR161" s="27">
        <f>IF($O161&gt;=DR$1,$S161+$Y161,$Y161)</f>
        <v>393.79999999999995</v>
      </c>
      <c r="DS161" s="27">
        <f>IF($O161&gt;=DS$1,$S161+$Y161,$Y161)</f>
        <v>393.79999999999995</v>
      </c>
      <c r="DT161" s="27">
        <f>IF($O161&gt;=DT$1,$S161+$Y161,$Y161)</f>
        <v>393.79999999999995</v>
      </c>
      <c r="DU161" s="27">
        <f>IF($O161&gt;=DU$1,$S161+$Y161,$Y161)</f>
        <v>393.79999999999995</v>
      </c>
      <c r="DV161" s="27">
        <f>IF($O161&gt;=DV$1,$S161+$Y161,$Y161)</f>
        <v>393.79999999999995</v>
      </c>
      <c r="DW161" s="27">
        <f>IF($O161&gt;=DW$1,$S161+$Y161,$Y161)</f>
        <v>393.79999999999995</v>
      </c>
      <c r="DX161" s="27">
        <f>IF($O161&gt;=DX$1,$S161+$Y161,$Y161)</f>
        <v>393.79999999999995</v>
      </c>
      <c r="DY161" s="27">
        <f>IF($O161&gt;=DY$1,$S161+$Y161,$Y161)</f>
        <v>393.79999999999995</v>
      </c>
      <c r="DZ161" s="27">
        <f>IF($O161&gt;=DZ$1,$S161+$Y161,$Y161)</f>
        <v>393.79999999999995</v>
      </c>
      <c r="EA161" s="27">
        <f>IF($O161&gt;=EA$1,$S161+$Y161,$Y161)</f>
        <v>393.79999999999995</v>
      </c>
      <c r="EB161" s="27">
        <f>IF($O161&gt;=EB$1,$S161+$Y161,$Y161)</f>
        <v>393.79999999999995</v>
      </c>
      <c r="EC161" s="27">
        <f>IF($O161&gt;=EC$1,$S161+$Y161,$Y161)</f>
        <v>393.79999999999995</v>
      </c>
      <c r="ED161" s="27">
        <f>IF($O161&gt;=ED$1,$S161+$Y161,$Y161)</f>
        <v>393.79999999999995</v>
      </c>
      <c r="EE161" s="27">
        <f>IF($O161&gt;=EE$1,$S161+$Y161,$Y161)</f>
        <v>393.79999999999995</v>
      </c>
      <c r="EF161" s="27">
        <f>IF($O161&gt;=EF$1,$S161+$Y161,$Y161)</f>
        <v>393.79999999999995</v>
      </c>
      <c r="EG161" s="27">
        <f>IF($O161&gt;=EG$1,$S161+$Y161,$Y161)</f>
        <v>393.79999999999995</v>
      </c>
      <c r="EH161" s="27">
        <f>IF($O161&gt;=EH$1,$S161+$Y161,$Y161)</f>
        <v>393.79999999999995</v>
      </c>
      <c r="EI161" s="27">
        <f>IF($O161&gt;=EI$1,$S161+$Y161,$Y161)</f>
        <v>393.79999999999995</v>
      </c>
      <c r="EJ161" s="27">
        <f>IF($O161&gt;=EJ$1,$S161+$Y161,$Y161)</f>
        <v>393.79999999999995</v>
      </c>
      <c r="EK161" s="27">
        <f>IF($O161&gt;=EK$1,$S161+$Y161,$Y161)</f>
        <v>393.79999999999995</v>
      </c>
      <c r="EL161" s="27">
        <f>IF($O161&gt;=EL$1,$S161+$Y161,$Y161)</f>
        <v>393.79999999999995</v>
      </c>
      <c r="EM161" s="27">
        <f>IF($O161&gt;=EM$1,$S161+$Y161,$Y161)</f>
        <v>393.79999999999995</v>
      </c>
      <c r="EN161" s="27">
        <f>IF($O161&gt;=EN$1,$S161+$Y161,$Y161)</f>
        <v>393.79999999999995</v>
      </c>
      <c r="EO161" s="27">
        <f>IF($O161&gt;=EO$1,$S161+$Y161,$Y161)</f>
        <v>393.79999999999995</v>
      </c>
      <c r="EP161" s="27">
        <f>IF($O161&gt;=EP$1,$S161+$Y161,$Y161)</f>
        <v>0</v>
      </c>
      <c r="EQ161" s="27">
        <f>IF($O161&gt;=EQ$1,$S161+$Y161,$Y161)</f>
        <v>0</v>
      </c>
      <c r="ER161" s="27">
        <f>IF($O161&gt;=ER$1,$S161+$Y161,$Y161)</f>
        <v>0</v>
      </c>
      <c r="ES161" s="27">
        <f>IF($O161&gt;=ES$1,$S161+$Y161,$Y161)</f>
        <v>0</v>
      </c>
      <c r="ET161" s="27">
        <f>IF($O161&gt;=ET$1,$S161+$Y161,$Y161)</f>
        <v>0</v>
      </c>
      <c r="EU161" s="27">
        <f>IF($O161&gt;=EU$1,$S161+$Y161,$Y161)</f>
        <v>0</v>
      </c>
      <c r="EV161" s="27">
        <f>IF($O161&gt;=EV$1,$S161,0)</f>
        <v>0</v>
      </c>
      <c r="EW161" s="27">
        <f>IF($O161&gt;=EW$1,$S161,0)</f>
        <v>0</v>
      </c>
      <c r="EX161" s="27">
        <f>IF($O161&gt;=EX$1,$S161,0)</f>
        <v>0</v>
      </c>
      <c r="EY161" s="27">
        <f>IF($O161&gt;=EY$1,$S161,0)</f>
        <v>0</v>
      </c>
      <c r="EZ161" s="27">
        <f>IF($O161&gt;=EZ$1,$S161,0)</f>
        <v>0</v>
      </c>
      <c r="FA161" s="27">
        <f>IF($O161&gt;=FA$1,$S161,0)</f>
        <v>0</v>
      </c>
      <c r="FB161" s="27">
        <f>IF($O161&gt;=FB$1,$S161,0)</f>
        <v>0</v>
      </c>
      <c r="FC161" s="27">
        <f>IF($O161&gt;=FC$1,$S161,0)</f>
        <v>0</v>
      </c>
      <c r="FD161" s="27">
        <f>IF($O161&gt;=FD$1,$S161,0)</f>
        <v>0</v>
      </c>
      <c r="FE161" s="27">
        <f>IF($O161&gt;=FE$1,$S161,0)</f>
        <v>0</v>
      </c>
      <c r="FF161" s="27">
        <f>IF($O161&gt;=FF$1,$S161,0)</f>
        <v>0</v>
      </c>
      <c r="FG161" s="27">
        <f>IF($O161&gt;=FG$1,$S161,0)</f>
        <v>0</v>
      </c>
      <c r="FH161" s="27">
        <f>IF($O161&gt;=FH$1,$S161,0)</f>
        <v>0</v>
      </c>
      <c r="FI161" s="27">
        <f>IF($O161&gt;=FI$1,$S161,0)</f>
        <v>0</v>
      </c>
      <c r="FJ161" s="27">
        <f>IF($O161&gt;=FJ$1,$S161,0)</f>
        <v>0</v>
      </c>
      <c r="FK161" s="27">
        <f>IF($O161&gt;=FK$1,$S161,0)</f>
        <v>0</v>
      </c>
      <c r="FL161" s="27">
        <f>IF($O161&gt;=FL$1,$S161,0)</f>
        <v>0</v>
      </c>
      <c r="FM161" s="27">
        <f>IF($O161&gt;=FM$1,$S161,0)</f>
        <v>0</v>
      </c>
      <c r="FN161" s="27">
        <f>IF($O161&gt;=FN$1,$S161,0)</f>
        <v>0</v>
      </c>
      <c r="FO161" s="27">
        <f>IF($O161&gt;=FO$1,$S161,0)</f>
        <v>0</v>
      </c>
      <c r="FP161" s="27">
        <f>IF($O161&gt;=FP$1,$S161,0)</f>
        <v>0</v>
      </c>
      <c r="FQ161" s="27">
        <f>IF($O161&gt;=FQ$1,$S161,0)</f>
        <v>0</v>
      </c>
      <c r="FR161" s="27">
        <f>IF($O161&gt;=FR$1,$S161,0)</f>
        <v>0</v>
      </c>
      <c r="FS161" s="27">
        <f>IF($O161&gt;=FS$1,$S161,0)</f>
        <v>0</v>
      </c>
      <c r="FT161" s="27">
        <f>IF($O161&gt;=FT$1,$S161,0)</f>
        <v>0</v>
      </c>
      <c r="FU161" s="27">
        <f>IF($O161&gt;=FU$1,$S161,0)</f>
        <v>0</v>
      </c>
      <c r="FV161" s="27">
        <f>IF($O161&gt;=FV$1,$S161,0)</f>
        <v>0</v>
      </c>
      <c r="FW161" s="27">
        <f>IF($O161&gt;=FW$1,$S161,0)</f>
        <v>0</v>
      </c>
      <c r="FX161" s="27">
        <f>IF($O161&gt;=FX$1,$S161,0)</f>
        <v>0</v>
      </c>
      <c r="FY161" s="27">
        <f>IF($O161&gt;=FY$1,$S161,0)</f>
        <v>0</v>
      </c>
      <c r="FZ161" s="27">
        <f>IF($O161&gt;=FZ$1,$S161,0)</f>
        <v>0</v>
      </c>
      <c r="GA161" s="27">
        <f>IF($O161&gt;=GA$1,$S161,0)</f>
        <v>0</v>
      </c>
      <c r="GB161" s="27">
        <f>IF($O161&gt;=GB$1,$S161,0)</f>
        <v>0</v>
      </c>
      <c r="GC161" s="27">
        <f>IF($O161&gt;=GC$1,$S161,0)</f>
        <v>0</v>
      </c>
      <c r="GD161" s="27">
        <f>IF($O161&gt;=GD$1,$S161,0)</f>
        <v>0</v>
      </c>
      <c r="GE161" s="27">
        <f>IF($O161&gt;=GE$1,$S161,0)</f>
        <v>0</v>
      </c>
      <c r="GF161" s="27">
        <f>IF($O161&gt;=GF$1,$S161,0)</f>
        <v>0</v>
      </c>
      <c r="GG161" s="27">
        <f>IF($O161&gt;=GG$1,$S161,0)</f>
        <v>0</v>
      </c>
      <c r="GH161" s="27">
        <f>IF($O161&gt;=GH$1,$S161,0)</f>
        <v>0</v>
      </c>
      <c r="GI161" s="27">
        <f>IF($O161&gt;=GI$1,$S161,0)</f>
        <v>0</v>
      </c>
      <c r="GJ161" s="27">
        <f>IF($O161&gt;=GJ$1,$S161,0)</f>
        <v>0</v>
      </c>
      <c r="GK161" s="27">
        <f>IF($O161&gt;=GK$1,$S161,0)</f>
        <v>0</v>
      </c>
      <c r="GL161" s="27">
        <f>IF($O161&gt;=GL$1,$S161,0)</f>
        <v>0</v>
      </c>
      <c r="GM161" s="27">
        <f>IF($O161&gt;=GM$1,$S161,0)</f>
        <v>0</v>
      </c>
      <c r="GN161" s="27">
        <f>IF($O161&gt;=GN$1,$S161,0)</f>
        <v>0</v>
      </c>
      <c r="GO161" s="27">
        <f>IF($O161&gt;=GO$1,$S161,0)</f>
        <v>0</v>
      </c>
      <c r="GP161" s="27">
        <f>IF($O161&gt;=GP$1,$S161,0)</f>
        <v>0</v>
      </c>
      <c r="GQ161" s="27">
        <f>IF($O161&gt;=GQ$1,$S161,0)</f>
        <v>0</v>
      </c>
      <c r="GR161" s="27">
        <f>IF($O161&gt;=GR$1,$S161,0)</f>
        <v>0</v>
      </c>
      <c r="GS161" s="27">
        <f>IF($O161&gt;=GS$1,$S161,0)</f>
        <v>0</v>
      </c>
      <c r="GT161" s="27">
        <f>IF($O161&gt;=GT$1,$S161,0)</f>
        <v>0</v>
      </c>
      <c r="GU161" s="27">
        <f>IF($O161&gt;=GU$1,$S161,0)</f>
        <v>0</v>
      </c>
      <c r="GV161" s="27">
        <f>IF($O161&gt;=GV$1,$S161,0)</f>
        <v>0</v>
      </c>
      <c r="GW161" s="27">
        <f>IF($O161&gt;=GW$1,$S161,0)</f>
        <v>0</v>
      </c>
      <c r="GX161" s="27">
        <f>IF($O161&gt;=GX$1,$S161,0)</f>
        <v>0</v>
      </c>
      <c r="GY161" s="27">
        <f>IF($O161&gt;=GY$1,$S161,0)</f>
        <v>0</v>
      </c>
      <c r="GZ161" s="27">
        <f>IF($O161&gt;=GZ$1,$S161,0)</f>
        <v>0</v>
      </c>
      <c r="HA161" s="27">
        <f>IF($O161&gt;=HA$1,$S161,0)</f>
        <v>0</v>
      </c>
      <c r="HB161" s="27">
        <f>IF($O161&gt;=HB$1,$S161,0)</f>
        <v>0</v>
      </c>
      <c r="HC161" s="27">
        <f>IF($O161&gt;=HC$1,$S161,0)</f>
        <v>0</v>
      </c>
    </row>
    <row r="162" spans="1:211">
      <c r="A162" s="3">
        <v>59722</v>
      </c>
      <c r="B162" s="3" t="s">
        <v>245</v>
      </c>
      <c r="C162" s="3" t="s">
        <v>18</v>
      </c>
      <c r="D162" s="3">
        <v>52</v>
      </c>
      <c r="E162" s="4">
        <v>34589</v>
      </c>
      <c r="F162" s="5">
        <v>23.786301369863015</v>
      </c>
      <c r="G162" s="3" t="s">
        <v>99</v>
      </c>
      <c r="H162" s="4">
        <v>24304</v>
      </c>
      <c r="I162" s="9" t="s">
        <v>832</v>
      </c>
      <c r="J162" s="5">
        <v>1773.83</v>
      </c>
      <c r="K162" s="31">
        <v>310</v>
      </c>
      <c r="L162" s="32">
        <v>24</v>
      </c>
      <c r="M162" s="33">
        <f>VLOOKUP(L162,FIND,3,TRUE)</f>
        <v>1.3</v>
      </c>
      <c r="N162" s="32">
        <f>IF(L162&gt;30,180,VLOOKUP(L162,TEMPO,2,FALSE))</f>
        <v>144</v>
      </c>
      <c r="O162" s="32">
        <f>IF(R162&gt;0,4,N162)</f>
        <v>144</v>
      </c>
      <c r="P162" s="96">
        <f>J162*M162*L162</f>
        <v>55343.495999999999</v>
      </c>
      <c r="Q162" s="96">
        <f>10934.45*2</f>
        <v>21868.9</v>
      </c>
      <c r="R162" s="96">
        <f>IF(P162&lt;=Q162,P162/4,0)</f>
        <v>0</v>
      </c>
      <c r="S162" s="5">
        <f>IF(P162&gt;=Q162,P162/N162,0)</f>
        <v>384.32983333333334</v>
      </c>
      <c r="T162" s="3"/>
      <c r="U162" s="3">
        <f>IF(T162="",1,0)</f>
        <v>1</v>
      </c>
      <c r="V162" s="3">
        <v>27</v>
      </c>
      <c r="W162" s="5">
        <v>0</v>
      </c>
      <c r="X162" s="5">
        <v>203.3</v>
      </c>
      <c r="Y162" s="5">
        <f>X162*W162</f>
        <v>0</v>
      </c>
      <c r="Z162" s="5">
        <v>400</v>
      </c>
      <c r="AA162" s="5">
        <f>S162+Y162+Z162</f>
        <v>784.32983333333334</v>
      </c>
      <c r="AB162" s="39">
        <f>(J162/12+J162/12*1.3333333333+450/12+J162/30*6/12+J162)*1.3+Y162+Z162+153.9</f>
        <v>3395.4467888824834</v>
      </c>
      <c r="AC162" s="39" t="s">
        <v>18</v>
      </c>
      <c r="AD162" s="39">
        <f>J162*1.3+400+153.9</f>
        <v>2859.8789999999999</v>
      </c>
      <c r="AE162" s="39">
        <f>SUMIFS('CUSTO MENSAL FUNC NOVO'!H:H,'CUSTO MENSAL FUNC NOVO'!A:A,'VALORES MENSAIS'!AC162)</f>
        <v>1902.2210000000002</v>
      </c>
      <c r="AF162" s="27">
        <f>IF($R162&gt;0,$R162,$S162)+$Y162+$Z162</f>
        <v>784.32983333333334</v>
      </c>
      <c r="AG162" s="27">
        <f>IF($R162&gt;0,$R162,$S162)+$Y162+$Z162</f>
        <v>784.32983333333334</v>
      </c>
      <c r="AH162" s="27">
        <f>IF($R162&gt;0,$R162,$S162)+$Y162+$Z162</f>
        <v>784.32983333333334</v>
      </c>
      <c r="AI162" s="27">
        <f>IF($R162&gt;0,$R162,$S162)+$Y162+$Z162</f>
        <v>784.32983333333334</v>
      </c>
      <c r="AJ162" s="27">
        <f>IF($O162&gt;=AJ$1,$S162+$Y162+$Z162,$Y162+$Z162)</f>
        <v>784.32983333333334</v>
      </c>
      <c r="AK162" s="27">
        <f>IF($O162&gt;=AK$1,$S162+$Y162+$Z162,$Y162+$Z162)</f>
        <v>784.32983333333334</v>
      </c>
      <c r="AL162" s="27">
        <f>IF($O162&gt;=AL$1,$S162+$Y162+$Z162,$Y162+$Z162)</f>
        <v>784.32983333333334</v>
      </c>
      <c r="AM162" s="27">
        <f>IF($O162&gt;=AM$1,$S162+$Y162+$Z162,$Y162+$Z162)</f>
        <v>784.32983333333334</v>
      </c>
      <c r="AN162" s="27">
        <f>IF($O162&gt;=AN$1,$S162+$Y162+$Z162,$Y162+$Z162)</f>
        <v>784.32983333333334</v>
      </c>
      <c r="AO162" s="27">
        <f>IF($O162&gt;=AO$1,$S162+$Y162+$Z162,$Y162+$Z162)</f>
        <v>784.32983333333334</v>
      </c>
      <c r="AP162" s="27">
        <f>IF($O162&gt;=AP$1,$S162+$Y162+$Z162,$Y162+$Z162)</f>
        <v>784.32983333333334</v>
      </c>
      <c r="AQ162" s="27">
        <f>IF($O162&gt;=AQ$1,$S162+$Y162+$Z162,$Y162+$Z162)</f>
        <v>784.32983333333334</v>
      </c>
      <c r="AR162" s="27">
        <f>IF($O162&gt;=AR$1,$S162+$Y162+$Z162,$Y162+$Z162)</f>
        <v>784.32983333333334</v>
      </c>
      <c r="AS162" s="27">
        <f>IF($O162&gt;=AS$1,$S162+$Y162+$Z162,$Y162+$Z162)</f>
        <v>784.32983333333334</v>
      </c>
      <c r="AT162" s="27">
        <f>IF($O162&gt;=AT$1,$S162+$Y162+$Z162,$Y162+$Z162)</f>
        <v>784.32983333333334</v>
      </c>
      <c r="AU162" s="27">
        <f>IF($O162&gt;=AU$1,$S162+$Y162+$Z162,$Y162+$Z162)</f>
        <v>784.32983333333334</v>
      </c>
      <c r="AV162" s="27">
        <f>IF($O162&gt;=AV$1,$S162+$Y162+$Z162,$Y162+$Z162)</f>
        <v>784.32983333333334</v>
      </c>
      <c r="AW162" s="27">
        <f>IF($O162&gt;=AW$1,$S162+$Y162+$Z162,$Y162+$Z162)</f>
        <v>784.32983333333334</v>
      </c>
      <c r="AX162" s="27">
        <f>IF($O162&gt;=AX$1,$S162+$Y162+$Z162,$Y162+$Z162)</f>
        <v>784.32983333333334</v>
      </c>
      <c r="AY162" s="27">
        <f>IF($O162&gt;=AY$1,$S162+$Y162+$Z162,$Y162+$Z162)</f>
        <v>784.32983333333334</v>
      </c>
      <c r="AZ162" s="27">
        <f>IF($O162&gt;=AZ$1,$S162+$Y162+$Z162,$Y162+$Z162)</f>
        <v>784.32983333333334</v>
      </c>
      <c r="BA162" s="27">
        <f>IF($O162&gt;=BA$1,$S162+$Y162+$Z162,$Y162+$Z162)</f>
        <v>784.32983333333334</v>
      </c>
      <c r="BB162" s="27">
        <f>IF($O162&gt;=BB$1,$S162+$Y162+$Z162,$Y162+$Z162)</f>
        <v>784.32983333333334</v>
      </c>
      <c r="BC162" s="27">
        <f>IF($O162&gt;=BC$1,$S162+$Y162+$Z162,$Y162+$Z162)</f>
        <v>784.32983333333334</v>
      </c>
      <c r="BD162" s="27">
        <f>IF($O162&gt;=BD$1,$S162+$Y162+$Z162,$Y162+$Z162)</f>
        <v>784.32983333333334</v>
      </c>
      <c r="BE162" s="27">
        <f>IF($O162&gt;=BE$1,$S162+$Y162+$Z162,$Y162+$Z162)</f>
        <v>784.32983333333334</v>
      </c>
      <c r="BF162" s="27">
        <f>IF($O162&gt;=BF$1,$S162+$Y162+$Z162,$Y162+$Z162)</f>
        <v>784.32983333333334</v>
      </c>
      <c r="BG162" s="27">
        <f>IF($O162&gt;=BG$1,$S162+$Y162+$Z162,$Y162+$Z162)</f>
        <v>784.32983333333334</v>
      </c>
      <c r="BH162" s="27">
        <f>IF($O162&gt;=BH$1,$S162+$Y162+$Z162,$Y162+$Z162)</f>
        <v>784.32983333333334</v>
      </c>
      <c r="BI162" s="27">
        <f>IF($O162&gt;=BI$1,$S162+$Y162+$Z162,$Y162+$Z162)</f>
        <v>784.32983333333334</v>
      </c>
      <c r="BJ162" s="27">
        <f>IF($O162&gt;=BJ$1,$S162+$Y162+$Z162,$Y162+$Z162)</f>
        <v>784.32983333333334</v>
      </c>
      <c r="BK162" s="27">
        <f>IF($O162&gt;=BK$1,$S162+$Y162+$Z162,$Y162+$Z162)</f>
        <v>784.32983333333334</v>
      </c>
      <c r="BL162" s="27">
        <f>IF($O162&gt;=BL$1,$S162+$Y162+$Z162,$Y162+$Z162)</f>
        <v>784.32983333333334</v>
      </c>
      <c r="BM162" s="27">
        <f>IF($O162&gt;=BM$1,$S162+$Y162+$Z162,$Y162+$Z162)</f>
        <v>784.32983333333334</v>
      </c>
      <c r="BN162" s="27">
        <f>IF($O162&gt;=BN$1,$S162+$Y162+$Z162,$Y162+$Z162)</f>
        <v>784.32983333333334</v>
      </c>
      <c r="BO162" s="27">
        <f>IF($O162&gt;=BO$1,$S162+$Y162+$Z162,$Y162+$Z162)</f>
        <v>784.32983333333334</v>
      </c>
      <c r="BP162" s="27">
        <f>IF($O162&gt;=BP$1,$S162+$Y162+$Z162,$Y162+$Z162)</f>
        <v>784.32983333333334</v>
      </c>
      <c r="BQ162" s="27">
        <f>IF($O162&gt;=BQ$1,$S162+$Y162+$Z162,$Y162+$Z162)</f>
        <v>784.32983333333334</v>
      </c>
      <c r="BR162" s="27">
        <f>IF($O162&gt;=BR$1,$S162+$Y162+$Z162,$Y162+$Z162)</f>
        <v>784.32983333333334</v>
      </c>
      <c r="BS162" s="27">
        <f>IF($O162&gt;=BS$1,$S162+$Y162+$Z162,$Y162+$Z162)</f>
        <v>784.32983333333334</v>
      </c>
      <c r="BT162" s="27">
        <f>IF($O162&gt;=BT$1,$S162+$Y162+$Z162,$Y162+$Z162)</f>
        <v>784.32983333333334</v>
      </c>
      <c r="BU162" s="27">
        <f>IF($O162&gt;=BU$1,$S162+$Y162+$Z162,$Y162+$Z162)</f>
        <v>784.32983333333334</v>
      </c>
      <c r="BV162" s="27">
        <f>IF($O162&gt;=BV$1,$S162+$Y162+$Z162,$Y162+$Z162)</f>
        <v>784.32983333333334</v>
      </c>
      <c r="BW162" s="27">
        <f>IF($O162&gt;=BW$1,$S162+$Y162+$Z162,$Y162+$Z162)</f>
        <v>784.32983333333334</v>
      </c>
      <c r="BX162" s="27">
        <f>IF($O162&gt;=BX$1,$S162+$Y162+$Z162,$Y162+$Z162)</f>
        <v>784.32983333333334</v>
      </c>
      <c r="BY162" s="27">
        <f>IF($O162&gt;=BY$1,$S162+$Y162+$Z162,$Y162+$Z162)</f>
        <v>784.32983333333334</v>
      </c>
      <c r="BZ162" s="27">
        <f>IF($O162&gt;=BZ$1,$S162+$Y162+$Z162,$Y162+$Z162)</f>
        <v>784.32983333333334</v>
      </c>
      <c r="CA162" s="27">
        <f>IF($O162&gt;=CA$1,$S162+$Y162+$Z162,$Y162+$Z162)</f>
        <v>784.32983333333334</v>
      </c>
      <c r="CB162" s="27">
        <f>IF($O162&gt;=CB$1,$S162+$Y162+$Z162,$Y162+$Z162)</f>
        <v>784.32983333333334</v>
      </c>
      <c r="CC162" s="27">
        <f>IF($O162&gt;=CC$1,$S162+$Y162+$Z162,$Y162+$Z162)</f>
        <v>784.32983333333334</v>
      </c>
      <c r="CD162" s="27">
        <f>IF($O162&gt;=CD$1,$S162+$Y162+$Z162,$Y162+$Z162)</f>
        <v>784.32983333333334</v>
      </c>
      <c r="CE162" s="27">
        <f>IF($O162&gt;=CE$1,$S162+$Y162+$Z162,$Y162+$Z162)</f>
        <v>784.32983333333334</v>
      </c>
      <c r="CF162" s="27">
        <f>IF($O162&gt;=CF$1,$S162+$Y162+$Z162,$Y162+$Z162)</f>
        <v>784.32983333333334</v>
      </c>
      <c r="CG162" s="27">
        <f>IF($O162&gt;=CG$1,$S162+$Y162+$Z162,$Y162+$Z162)</f>
        <v>784.32983333333334</v>
      </c>
      <c r="CH162" s="27">
        <f>IF($O162&gt;=CH$1,$S162+$Y162+$Z162,$Y162+$Z162)</f>
        <v>784.32983333333334</v>
      </c>
      <c r="CI162" s="27">
        <f>IF($O162&gt;=CI$1,$S162+$Y162+$Z162,$Y162+$Z162)</f>
        <v>784.32983333333334</v>
      </c>
      <c r="CJ162" s="27">
        <f>IF($O162&gt;=CJ$1,$S162+$Y162+$Z162,$Y162+$Z162)</f>
        <v>784.32983333333334</v>
      </c>
      <c r="CK162" s="27">
        <f>IF($O162&gt;=CK$1,$S162+$Y162+$Z162,$Y162+$Z162)</f>
        <v>784.32983333333334</v>
      </c>
      <c r="CL162" s="27">
        <f>IF($O162&gt;=CL$1,$S162+$Y162+$Z162,$Y162+$Z162)</f>
        <v>784.32983333333334</v>
      </c>
      <c r="CM162" s="27">
        <f>IF($O162&gt;=CM$1,$S162+$Y162+$Z162,$Y162+$Z162)</f>
        <v>784.32983333333334</v>
      </c>
      <c r="CN162" s="27">
        <f>IF($O162&gt;=CN$1,$S162+$Y162,$Y162)</f>
        <v>384.32983333333334</v>
      </c>
      <c r="CO162" s="27">
        <f>IF($O162&gt;=CO$1,$S162+$Y162,$Y162)</f>
        <v>384.32983333333334</v>
      </c>
      <c r="CP162" s="27">
        <f>IF($O162&gt;=CP$1,$S162+$Y162,$Y162)</f>
        <v>384.32983333333334</v>
      </c>
      <c r="CQ162" s="27">
        <f>IF($O162&gt;=CQ$1,$S162+$Y162,$Y162)</f>
        <v>384.32983333333334</v>
      </c>
      <c r="CR162" s="27">
        <f>IF($O162&gt;=CR$1,$S162+$Y162,$Y162)</f>
        <v>384.32983333333334</v>
      </c>
      <c r="CS162" s="27">
        <f>IF($O162&gt;=CS$1,$S162+$Y162,$Y162)</f>
        <v>384.32983333333334</v>
      </c>
      <c r="CT162" s="27">
        <f>IF($O162&gt;=CT$1,$S162+$Y162,$Y162)</f>
        <v>384.32983333333334</v>
      </c>
      <c r="CU162" s="27">
        <f>IF($O162&gt;=CU$1,$S162+$Y162,$Y162)</f>
        <v>384.32983333333334</v>
      </c>
      <c r="CV162" s="27">
        <f>IF($O162&gt;=CV$1,$S162+$Y162,$Y162)</f>
        <v>384.32983333333334</v>
      </c>
      <c r="CW162" s="27">
        <f>IF($O162&gt;=CW$1,$S162+$Y162,$Y162)</f>
        <v>384.32983333333334</v>
      </c>
      <c r="CX162" s="27">
        <f>IF($O162&gt;=CX$1,$S162+$Y162,$Y162)</f>
        <v>384.32983333333334</v>
      </c>
      <c r="CY162" s="27">
        <f>IF($O162&gt;=CY$1,$S162+$Y162,$Y162)</f>
        <v>384.32983333333334</v>
      </c>
      <c r="CZ162" s="27">
        <f>IF($O162&gt;=CZ$1,$S162+$Y162,$Y162)</f>
        <v>384.32983333333334</v>
      </c>
      <c r="DA162" s="27">
        <f>IF($O162&gt;=DA$1,$S162+$Y162,$Y162)</f>
        <v>384.32983333333334</v>
      </c>
      <c r="DB162" s="27">
        <f>IF($O162&gt;=DB$1,$S162+$Y162,$Y162)</f>
        <v>384.32983333333334</v>
      </c>
      <c r="DC162" s="27">
        <f>IF($O162&gt;=DC$1,$S162+$Y162,$Y162)</f>
        <v>384.32983333333334</v>
      </c>
      <c r="DD162" s="27">
        <f>IF($O162&gt;=DD$1,$S162+$Y162,$Y162)</f>
        <v>384.32983333333334</v>
      </c>
      <c r="DE162" s="27">
        <f>IF($O162&gt;=DE$1,$S162+$Y162,$Y162)</f>
        <v>384.32983333333334</v>
      </c>
      <c r="DF162" s="27">
        <f>IF($O162&gt;=DF$1,$S162+$Y162,$Y162)</f>
        <v>384.32983333333334</v>
      </c>
      <c r="DG162" s="27">
        <f>IF($O162&gt;=DG$1,$S162+$Y162,$Y162)</f>
        <v>384.32983333333334</v>
      </c>
      <c r="DH162" s="27">
        <f>IF($O162&gt;=DH$1,$S162+$Y162,$Y162)</f>
        <v>384.32983333333334</v>
      </c>
      <c r="DI162" s="27">
        <f>IF($O162&gt;=DI$1,$S162+$Y162,$Y162)</f>
        <v>384.32983333333334</v>
      </c>
      <c r="DJ162" s="27">
        <f>IF($O162&gt;=DJ$1,$S162+$Y162,$Y162)</f>
        <v>384.32983333333334</v>
      </c>
      <c r="DK162" s="27">
        <f>IF($O162&gt;=DK$1,$S162+$Y162,$Y162)</f>
        <v>384.32983333333334</v>
      </c>
      <c r="DL162" s="27">
        <f>IF($O162&gt;=DL$1,$S162+$Y162,$Y162)</f>
        <v>384.32983333333334</v>
      </c>
      <c r="DM162" s="27">
        <f>IF($O162&gt;=DM$1,$S162+$Y162,$Y162)</f>
        <v>384.32983333333334</v>
      </c>
      <c r="DN162" s="27">
        <f>IF($O162&gt;=DN$1,$S162+$Y162,$Y162)</f>
        <v>384.32983333333334</v>
      </c>
      <c r="DO162" s="27">
        <f>IF($O162&gt;=DO$1,$S162+$Y162,$Y162)</f>
        <v>384.32983333333334</v>
      </c>
      <c r="DP162" s="27">
        <f>IF($O162&gt;=DP$1,$S162+$Y162,$Y162)</f>
        <v>384.32983333333334</v>
      </c>
      <c r="DQ162" s="27">
        <f>IF($O162&gt;=DQ$1,$S162+$Y162,$Y162)</f>
        <v>384.32983333333334</v>
      </c>
      <c r="DR162" s="27">
        <f>IF($O162&gt;=DR$1,$S162+$Y162,$Y162)</f>
        <v>384.32983333333334</v>
      </c>
      <c r="DS162" s="27">
        <f>IF($O162&gt;=DS$1,$S162+$Y162,$Y162)</f>
        <v>384.32983333333334</v>
      </c>
      <c r="DT162" s="27">
        <f>IF($O162&gt;=DT$1,$S162+$Y162,$Y162)</f>
        <v>384.32983333333334</v>
      </c>
      <c r="DU162" s="27">
        <f>IF($O162&gt;=DU$1,$S162+$Y162,$Y162)</f>
        <v>384.32983333333334</v>
      </c>
      <c r="DV162" s="27">
        <f>IF($O162&gt;=DV$1,$S162+$Y162,$Y162)</f>
        <v>384.32983333333334</v>
      </c>
      <c r="DW162" s="27">
        <f>IF($O162&gt;=DW$1,$S162+$Y162,$Y162)</f>
        <v>384.32983333333334</v>
      </c>
      <c r="DX162" s="27">
        <f>IF($O162&gt;=DX$1,$S162+$Y162,$Y162)</f>
        <v>384.32983333333334</v>
      </c>
      <c r="DY162" s="27">
        <f>IF($O162&gt;=DY$1,$S162+$Y162,$Y162)</f>
        <v>384.32983333333334</v>
      </c>
      <c r="DZ162" s="27">
        <f>IF($O162&gt;=DZ$1,$S162+$Y162,$Y162)</f>
        <v>384.32983333333334</v>
      </c>
      <c r="EA162" s="27">
        <f>IF($O162&gt;=EA$1,$S162+$Y162,$Y162)</f>
        <v>384.32983333333334</v>
      </c>
      <c r="EB162" s="27">
        <f>IF($O162&gt;=EB$1,$S162+$Y162,$Y162)</f>
        <v>384.32983333333334</v>
      </c>
      <c r="EC162" s="27">
        <f>IF($O162&gt;=EC$1,$S162+$Y162,$Y162)</f>
        <v>384.32983333333334</v>
      </c>
      <c r="ED162" s="27">
        <f>IF($O162&gt;=ED$1,$S162+$Y162,$Y162)</f>
        <v>384.32983333333334</v>
      </c>
      <c r="EE162" s="27">
        <f>IF($O162&gt;=EE$1,$S162+$Y162,$Y162)</f>
        <v>384.32983333333334</v>
      </c>
      <c r="EF162" s="27">
        <f>IF($O162&gt;=EF$1,$S162+$Y162,$Y162)</f>
        <v>384.32983333333334</v>
      </c>
      <c r="EG162" s="27">
        <f>IF($O162&gt;=EG$1,$S162+$Y162,$Y162)</f>
        <v>384.32983333333334</v>
      </c>
      <c r="EH162" s="27">
        <f>IF($O162&gt;=EH$1,$S162+$Y162,$Y162)</f>
        <v>384.32983333333334</v>
      </c>
      <c r="EI162" s="27">
        <f>IF($O162&gt;=EI$1,$S162+$Y162,$Y162)</f>
        <v>384.32983333333334</v>
      </c>
      <c r="EJ162" s="27">
        <f>IF($O162&gt;=EJ$1,$S162+$Y162,$Y162)</f>
        <v>384.32983333333334</v>
      </c>
      <c r="EK162" s="27">
        <f>IF($O162&gt;=EK$1,$S162+$Y162,$Y162)</f>
        <v>384.32983333333334</v>
      </c>
      <c r="EL162" s="27">
        <f>IF($O162&gt;=EL$1,$S162+$Y162,$Y162)</f>
        <v>384.32983333333334</v>
      </c>
      <c r="EM162" s="27">
        <f>IF($O162&gt;=EM$1,$S162+$Y162,$Y162)</f>
        <v>384.32983333333334</v>
      </c>
      <c r="EN162" s="27">
        <f>IF($O162&gt;=EN$1,$S162+$Y162,$Y162)</f>
        <v>384.32983333333334</v>
      </c>
      <c r="EO162" s="27">
        <f>IF($O162&gt;=EO$1,$S162+$Y162,$Y162)</f>
        <v>384.32983333333334</v>
      </c>
      <c r="EP162" s="27">
        <f>IF($O162&gt;=EP$1,$S162+$Y162,$Y162)</f>
        <v>384.32983333333334</v>
      </c>
      <c r="EQ162" s="27">
        <f>IF($O162&gt;=EQ$1,$S162+$Y162,$Y162)</f>
        <v>384.32983333333334</v>
      </c>
      <c r="ER162" s="27">
        <f>IF($O162&gt;=ER$1,$S162+$Y162,$Y162)</f>
        <v>384.32983333333334</v>
      </c>
      <c r="ES162" s="27">
        <f>IF($O162&gt;=ES$1,$S162+$Y162,$Y162)</f>
        <v>384.32983333333334</v>
      </c>
      <c r="ET162" s="27">
        <f>IF($O162&gt;=ET$1,$S162+$Y162,$Y162)</f>
        <v>384.32983333333334</v>
      </c>
      <c r="EU162" s="27">
        <f>IF($O162&gt;=EU$1,$S162+$Y162,$Y162)</f>
        <v>384.32983333333334</v>
      </c>
      <c r="EV162" s="27">
        <f>IF($O162&gt;=EV$1,$S162,0)</f>
        <v>384.32983333333334</v>
      </c>
      <c r="EW162" s="27">
        <f>IF($O162&gt;=EW$1,$S162,0)</f>
        <v>384.32983333333334</v>
      </c>
      <c r="EX162" s="27">
        <f>IF($O162&gt;=EX$1,$S162,0)</f>
        <v>384.32983333333334</v>
      </c>
      <c r="EY162" s="27">
        <f>IF($O162&gt;=EY$1,$S162,0)</f>
        <v>384.32983333333334</v>
      </c>
      <c r="EZ162" s="27">
        <f>IF($O162&gt;=EZ$1,$S162,0)</f>
        <v>384.32983333333334</v>
      </c>
      <c r="FA162" s="27">
        <f>IF($O162&gt;=FA$1,$S162,0)</f>
        <v>384.32983333333334</v>
      </c>
      <c r="FB162" s="27">
        <f>IF($O162&gt;=FB$1,$S162,0)</f>
        <v>384.32983333333334</v>
      </c>
      <c r="FC162" s="27">
        <f>IF($O162&gt;=FC$1,$S162,0)</f>
        <v>384.32983333333334</v>
      </c>
      <c r="FD162" s="27">
        <f>IF($O162&gt;=FD$1,$S162,0)</f>
        <v>384.32983333333334</v>
      </c>
      <c r="FE162" s="27">
        <f>IF($O162&gt;=FE$1,$S162,0)</f>
        <v>384.32983333333334</v>
      </c>
      <c r="FF162" s="27">
        <f>IF($O162&gt;=FF$1,$S162,0)</f>
        <v>384.32983333333334</v>
      </c>
      <c r="FG162" s="27">
        <f>IF($O162&gt;=FG$1,$S162,0)</f>
        <v>384.32983333333334</v>
      </c>
      <c r="FH162" s="27">
        <f>IF($O162&gt;=FH$1,$S162,0)</f>
        <v>384.32983333333334</v>
      </c>
      <c r="FI162" s="27">
        <f>IF($O162&gt;=FI$1,$S162,0)</f>
        <v>384.32983333333334</v>
      </c>
      <c r="FJ162" s="27">
        <f>IF($O162&gt;=FJ$1,$S162,0)</f>
        <v>384.32983333333334</v>
      </c>
      <c r="FK162" s="27">
        <f>IF($O162&gt;=FK$1,$S162,0)</f>
        <v>384.32983333333334</v>
      </c>
      <c r="FL162" s="27">
        <f>IF($O162&gt;=FL$1,$S162,0)</f>
        <v>384.32983333333334</v>
      </c>
      <c r="FM162" s="27">
        <f>IF($O162&gt;=FM$1,$S162,0)</f>
        <v>384.32983333333334</v>
      </c>
      <c r="FN162" s="27">
        <f>IF($O162&gt;=FN$1,$S162,0)</f>
        <v>384.32983333333334</v>
      </c>
      <c r="FO162" s="27">
        <f>IF($O162&gt;=FO$1,$S162,0)</f>
        <v>384.32983333333334</v>
      </c>
      <c r="FP162" s="27">
        <f>IF($O162&gt;=FP$1,$S162,0)</f>
        <v>384.32983333333334</v>
      </c>
      <c r="FQ162" s="27">
        <f>IF($O162&gt;=FQ$1,$S162,0)</f>
        <v>384.32983333333334</v>
      </c>
      <c r="FR162" s="27">
        <f>IF($O162&gt;=FR$1,$S162,0)</f>
        <v>384.32983333333334</v>
      </c>
      <c r="FS162" s="27">
        <f>IF($O162&gt;=FS$1,$S162,0)</f>
        <v>384.32983333333334</v>
      </c>
      <c r="FT162" s="27">
        <f>IF($O162&gt;=FT$1,$S162,0)</f>
        <v>0</v>
      </c>
      <c r="FU162" s="27">
        <f>IF($O162&gt;=FU$1,$S162,0)</f>
        <v>0</v>
      </c>
      <c r="FV162" s="27">
        <f>IF($O162&gt;=FV$1,$S162,0)</f>
        <v>0</v>
      </c>
      <c r="FW162" s="27">
        <f>IF($O162&gt;=FW$1,$S162,0)</f>
        <v>0</v>
      </c>
      <c r="FX162" s="27">
        <f>IF($O162&gt;=FX$1,$S162,0)</f>
        <v>0</v>
      </c>
      <c r="FY162" s="27">
        <f>IF($O162&gt;=FY$1,$S162,0)</f>
        <v>0</v>
      </c>
      <c r="FZ162" s="27">
        <f>IF($O162&gt;=FZ$1,$S162,0)</f>
        <v>0</v>
      </c>
      <c r="GA162" s="27">
        <f>IF($O162&gt;=GA$1,$S162,0)</f>
        <v>0</v>
      </c>
      <c r="GB162" s="27">
        <f>IF($O162&gt;=GB$1,$S162,0)</f>
        <v>0</v>
      </c>
      <c r="GC162" s="27">
        <f>IF($O162&gt;=GC$1,$S162,0)</f>
        <v>0</v>
      </c>
      <c r="GD162" s="27">
        <f>IF($O162&gt;=GD$1,$S162,0)</f>
        <v>0</v>
      </c>
      <c r="GE162" s="27">
        <f>IF($O162&gt;=GE$1,$S162,0)</f>
        <v>0</v>
      </c>
      <c r="GF162" s="27">
        <f>IF($O162&gt;=GF$1,$S162,0)</f>
        <v>0</v>
      </c>
      <c r="GG162" s="27">
        <f>IF($O162&gt;=GG$1,$S162,0)</f>
        <v>0</v>
      </c>
      <c r="GH162" s="27">
        <f>IF($O162&gt;=GH$1,$S162,0)</f>
        <v>0</v>
      </c>
      <c r="GI162" s="27">
        <f>IF($O162&gt;=GI$1,$S162,0)</f>
        <v>0</v>
      </c>
      <c r="GJ162" s="27">
        <f>IF($O162&gt;=GJ$1,$S162,0)</f>
        <v>0</v>
      </c>
      <c r="GK162" s="27">
        <f>IF($O162&gt;=GK$1,$S162,0)</f>
        <v>0</v>
      </c>
      <c r="GL162" s="27">
        <f>IF($O162&gt;=GL$1,$S162,0)</f>
        <v>0</v>
      </c>
      <c r="GM162" s="27">
        <f>IF($O162&gt;=GM$1,$S162,0)</f>
        <v>0</v>
      </c>
      <c r="GN162" s="27">
        <f>IF($O162&gt;=GN$1,$S162,0)</f>
        <v>0</v>
      </c>
      <c r="GO162" s="27">
        <f>IF($O162&gt;=GO$1,$S162,0)</f>
        <v>0</v>
      </c>
      <c r="GP162" s="27">
        <f>IF($O162&gt;=GP$1,$S162,0)</f>
        <v>0</v>
      </c>
      <c r="GQ162" s="27">
        <f>IF($O162&gt;=GQ$1,$S162,0)</f>
        <v>0</v>
      </c>
      <c r="GR162" s="27">
        <f>IF($O162&gt;=GR$1,$S162,0)</f>
        <v>0</v>
      </c>
      <c r="GS162" s="27">
        <f>IF($O162&gt;=GS$1,$S162,0)</f>
        <v>0</v>
      </c>
      <c r="GT162" s="27">
        <f>IF($O162&gt;=GT$1,$S162,0)</f>
        <v>0</v>
      </c>
      <c r="GU162" s="27">
        <f>IF($O162&gt;=GU$1,$S162,0)</f>
        <v>0</v>
      </c>
      <c r="GV162" s="27">
        <f>IF($O162&gt;=GV$1,$S162,0)</f>
        <v>0</v>
      </c>
      <c r="GW162" s="27">
        <f>IF($O162&gt;=GW$1,$S162,0)</f>
        <v>0</v>
      </c>
      <c r="GX162" s="27">
        <f>IF($O162&gt;=GX$1,$S162,0)</f>
        <v>0</v>
      </c>
      <c r="GY162" s="27">
        <f>IF($O162&gt;=GY$1,$S162,0)</f>
        <v>0</v>
      </c>
      <c r="GZ162" s="27">
        <f>IF($O162&gt;=GZ$1,$S162,0)</f>
        <v>0</v>
      </c>
      <c r="HA162" s="27">
        <f>IF($O162&gt;=HA$1,$S162,0)</f>
        <v>0</v>
      </c>
      <c r="HB162" s="27">
        <f>IF($O162&gt;=HB$1,$S162,0)</f>
        <v>0</v>
      </c>
      <c r="HC162" s="27">
        <f>IF($O162&gt;=HC$1,$S162,0)</f>
        <v>0</v>
      </c>
    </row>
    <row r="163" spans="1:211">
      <c r="A163" s="3">
        <v>70203</v>
      </c>
      <c r="B163" s="3" t="s">
        <v>224</v>
      </c>
      <c r="C163" s="3" t="s">
        <v>104</v>
      </c>
      <c r="D163" s="3">
        <v>57</v>
      </c>
      <c r="E163" s="4">
        <v>35247</v>
      </c>
      <c r="F163" s="5">
        <v>21.983561643835618</v>
      </c>
      <c r="G163" s="3" t="s">
        <v>99</v>
      </c>
      <c r="H163" s="4">
        <v>22356</v>
      </c>
      <c r="I163" s="9" t="s">
        <v>832</v>
      </c>
      <c r="J163" s="5">
        <v>2343.4299999999998</v>
      </c>
      <c r="K163" s="31">
        <v>310</v>
      </c>
      <c r="L163" s="32">
        <v>22</v>
      </c>
      <c r="M163" s="33">
        <f>VLOOKUP(L163,FIND,3,TRUE)</f>
        <v>1.3</v>
      </c>
      <c r="N163" s="32">
        <f>IF(L163&gt;30,180,VLOOKUP(L163,TEMPO,2,FALSE))</f>
        <v>132</v>
      </c>
      <c r="O163" s="32">
        <f>IF(R163&gt;0,4,N163)</f>
        <v>132</v>
      </c>
      <c r="P163" s="96">
        <f>J163*M163*L163</f>
        <v>67022.097999999998</v>
      </c>
      <c r="Q163" s="96">
        <f>10934.45*2</f>
        <v>21868.9</v>
      </c>
      <c r="R163" s="96">
        <f>IF(P163&lt;=Q163,P163/4,0)</f>
        <v>0</v>
      </c>
      <c r="S163" s="5">
        <f>IF(P163&gt;=Q163,P163/N163,0)</f>
        <v>507.74316666666664</v>
      </c>
      <c r="T163" s="3"/>
      <c r="U163" s="3">
        <f>IF(T163="",1,0)</f>
        <v>1</v>
      </c>
      <c r="V163" s="3">
        <v>358</v>
      </c>
      <c r="W163" s="5">
        <v>0</v>
      </c>
      <c r="X163" s="5">
        <v>245.73</v>
      </c>
      <c r="Y163" s="5">
        <f>X163*W163</f>
        <v>0</v>
      </c>
      <c r="Z163" s="5">
        <v>400</v>
      </c>
      <c r="AA163" s="5">
        <f>S163+Y163+Z163</f>
        <v>907.74316666666664</v>
      </c>
      <c r="AB163" s="39">
        <f>(J163/12+J163/12*1.3333333333+450/12+J163/30*6/12+J163)*1.3+Y163+Z163+153.9</f>
        <v>4292.2503444359818</v>
      </c>
      <c r="AC163" s="39" t="s">
        <v>104</v>
      </c>
      <c r="AD163" s="39">
        <f>J163*1.3+400+153.9</f>
        <v>3600.3589999999999</v>
      </c>
      <c r="AE163" s="39">
        <f>SUMIFS('CUSTO MENSAL FUNC NOVO'!H:H,'CUSTO MENSAL FUNC NOVO'!A:A,'VALORES MENSAIS'!AC163)</f>
        <v>2035.3799999999999</v>
      </c>
      <c r="AF163" s="27">
        <f>IF($R163&gt;0,$R163,$S163)+$Y163+$Z163</f>
        <v>907.74316666666664</v>
      </c>
      <c r="AG163" s="27">
        <f>IF($R163&gt;0,$R163,$S163)+$Y163+$Z163</f>
        <v>907.74316666666664</v>
      </c>
      <c r="AH163" s="27">
        <f>IF($R163&gt;0,$R163,$S163)+$Y163+$Z163</f>
        <v>907.74316666666664</v>
      </c>
      <c r="AI163" s="27">
        <f>IF($R163&gt;0,$R163,$S163)+$Y163+$Z163</f>
        <v>907.74316666666664</v>
      </c>
      <c r="AJ163" s="27">
        <f>IF($O163&gt;=AJ$1,$S163+$Y163+$Z163,$Y163+$Z163)</f>
        <v>907.74316666666664</v>
      </c>
      <c r="AK163" s="27">
        <f>IF($O163&gt;=AK$1,$S163+$Y163+$Z163,$Y163+$Z163)</f>
        <v>907.74316666666664</v>
      </c>
      <c r="AL163" s="27">
        <f>IF($O163&gt;=AL$1,$S163+$Y163+$Z163,$Y163+$Z163)</f>
        <v>907.74316666666664</v>
      </c>
      <c r="AM163" s="27">
        <f>IF($O163&gt;=AM$1,$S163+$Y163+$Z163,$Y163+$Z163)</f>
        <v>907.74316666666664</v>
      </c>
      <c r="AN163" s="27">
        <f>IF($O163&gt;=AN$1,$S163+$Y163+$Z163,$Y163+$Z163)</f>
        <v>907.74316666666664</v>
      </c>
      <c r="AO163" s="27">
        <f>IF($O163&gt;=AO$1,$S163+$Y163+$Z163,$Y163+$Z163)</f>
        <v>907.74316666666664</v>
      </c>
      <c r="AP163" s="27">
        <f>IF($O163&gt;=AP$1,$S163+$Y163+$Z163,$Y163+$Z163)</f>
        <v>907.74316666666664</v>
      </c>
      <c r="AQ163" s="27">
        <f>IF($O163&gt;=AQ$1,$S163+$Y163+$Z163,$Y163+$Z163)</f>
        <v>907.74316666666664</v>
      </c>
      <c r="AR163" s="27">
        <f>IF($O163&gt;=AR$1,$S163+$Y163+$Z163,$Y163+$Z163)</f>
        <v>907.74316666666664</v>
      </c>
      <c r="AS163" s="27">
        <f>IF($O163&gt;=AS$1,$S163+$Y163+$Z163,$Y163+$Z163)</f>
        <v>907.74316666666664</v>
      </c>
      <c r="AT163" s="27">
        <f>IF($O163&gt;=AT$1,$S163+$Y163+$Z163,$Y163+$Z163)</f>
        <v>907.74316666666664</v>
      </c>
      <c r="AU163" s="27">
        <f>IF($O163&gt;=AU$1,$S163+$Y163+$Z163,$Y163+$Z163)</f>
        <v>907.74316666666664</v>
      </c>
      <c r="AV163" s="27">
        <f>IF($O163&gt;=AV$1,$S163+$Y163+$Z163,$Y163+$Z163)</f>
        <v>907.74316666666664</v>
      </c>
      <c r="AW163" s="27">
        <f>IF($O163&gt;=AW$1,$S163+$Y163+$Z163,$Y163+$Z163)</f>
        <v>907.74316666666664</v>
      </c>
      <c r="AX163" s="27">
        <f>IF($O163&gt;=AX$1,$S163+$Y163+$Z163,$Y163+$Z163)</f>
        <v>907.74316666666664</v>
      </c>
      <c r="AY163" s="27">
        <f>IF($O163&gt;=AY$1,$S163+$Y163+$Z163,$Y163+$Z163)</f>
        <v>907.74316666666664</v>
      </c>
      <c r="AZ163" s="27">
        <f>IF($O163&gt;=AZ$1,$S163+$Y163+$Z163,$Y163+$Z163)</f>
        <v>907.74316666666664</v>
      </c>
      <c r="BA163" s="27">
        <f>IF($O163&gt;=BA$1,$S163+$Y163+$Z163,$Y163+$Z163)</f>
        <v>907.74316666666664</v>
      </c>
      <c r="BB163" s="27">
        <f>IF($O163&gt;=BB$1,$S163+$Y163+$Z163,$Y163+$Z163)</f>
        <v>907.74316666666664</v>
      </c>
      <c r="BC163" s="27">
        <f>IF($O163&gt;=BC$1,$S163+$Y163+$Z163,$Y163+$Z163)</f>
        <v>907.74316666666664</v>
      </c>
      <c r="BD163" s="27">
        <f>IF($O163&gt;=BD$1,$S163+$Y163+$Z163,$Y163+$Z163)</f>
        <v>907.74316666666664</v>
      </c>
      <c r="BE163" s="27">
        <f>IF($O163&gt;=BE$1,$S163+$Y163+$Z163,$Y163+$Z163)</f>
        <v>907.74316666666664</v>
      </c>
      <c r="BF163" s="27">
        <f>IF($O163&gt;=BF$1,$S163+$Y163+$Z163,$Y163+$Z163)</f>
        <v>907.74316666666664</v>
      </c>
      <c r="BG163" s="27">
        <f>IF($O163&gt;=BG$1,$S163+$Y163+$Z163,$Y163+$Z163)</f>
        <v>907.74316666666664</v>
      </c>
      <c r="BH163" s="27">
        <f>IF($O163&gt;=BH$1,$S163+$Y163+$Z163,$Y163+$Z163)</f>
        <v>907.74316666666664</v>
      </c>
      <c r="BI163" s="27">
        <f>IF($O163&gt;=BI$1,$S163+$Y163+$Z163,$Y163+$Z163)</f>
        <v>907.74316666666664</v>
      </c>
      <c r="BJ163" s="27">
        <f>IF($O163&gt;=BJ$1,$S163+$Y163+$Z163,$Y163+$Z163)</f>
        <v>907.74316666666664</v>
      </c>
      <c r="BK163" s="27">
        <f>IF($O163&gt;=BK$1,$S163+$Y163+$Z163,$Y163+$Z163)</f>
        <v>907.74316666666664</v>
      </c>
      <c r="BL163" s="27">
        <f>IF($O163&gt;=BL$1,$S163+$Y163+$Z163,$Y163+$Z163)</f>
        <v>907.74316666666664</v>
      </c>
      <c r="BM163" s="27">
        <f>IF($O163&gt;=BM$1,$S163+$Y163+$Z163,$Y163+$Z163)</f>
        <v>907.74316666666664</v>
      </c>
      <c r="BN163" s="27">
        <f>IF($O163&gt;=BN$1,$S163+$Y163+$Z163,$Y163+$Z163)</f>
        <v>907.74316666666664</v>
      </c>
      <c r="BO163" s="27">
        <f>IF($O163&gt;=BO$1,$S163+$Y163+$Z163,$Y163+$Z163)</f>
        <v>907.74316666666664</v>
      </c>
      <c r="BP163" s="27">
        <f>IF($O163&gt;=BP$1,$S163+$Y163+$Z163,$Y163+$Z163)</f>
        <v>907.74316666666664</v>
      </c>
      <c r="BQ163" s="27">
        <f>IF($O163&gt;=BQ$1,$S163+$Y163+$Z163,$Y163+$Z163)</f>
        <v>907.74316666666664</v>
      </c>
      <c r="BR163" s="27">
        <f>IF($O163&gt;=BR$1,$S163+$Y163+$Z163,$Y163+$Z163)</f>
        <v>907.74316666666664</v>
      </c>
      <c r="BS163" s="27">
        <f>IF($O163&gt;=BS$1,$S163+$Y163+$Z163,$Y163+$Z163)</f>
        <v>907.74316666666664</v>
      </c>
      <c r="BT163" s="27">
        <f>IF($O163&gt;=BT$1,$S163+$Y163+$Z163,$Y163+$Z163)</f>
        <v>907.74316666666664</v>
      </c>
      <c r="BU163" s="27">
        <f>IF($O163&gt;=BU$1,$S163+$Y163+$Z163,$Y163+$Z163)</f>
        <v>907.74316666666664</v>
      </c>
      <c r="BV163" s="27">
        <f>IF($O163&gt;=BV$1,$S163+$Y163+$Z163,$Y163+$Z163)</f>
        <v>907.74316666666664</v>
      </c>
      <c r="BW163" s="27">
        <f>IF($O163&gt;=BW$1,$S163+$Y163+$Z163,$Y163+$Z163)</f>
        <v>907.74316666666664</v>
      </c>
      <c r="BX163" s="27">
        <f>IF($O163&gt;=BX$1,$S163+$Y163+$Z163,$Y163+$Z163)</f>
        <v>907.74316666666664</v>
      </c>
      <c r="BY163" s="27">
        <f>IF($O163&gt;=BY$1,$S163+$Y163+$Z163,$Y163+$Z163)</f>
        <v>907.74316666666664</v>
      </c>
      <c r="BZ163" s="27">
        <f>IF($O163&gt;=BZ$1,$S163+$Y163+$Z163,$Y163+$Z163)</f>
        <v>907.74316666666664</v>
      </c>
      <c r="CA163" s="27">
        <f>IF($O163&gt;=CA$1,$S163+$Y163+$Z163,$Y163+$Z163)</f>
        <v>907.74316666666664</v>
      </c>
      <c r="CB163" s="27">
        <f>IF($O163&gt;=CB$1,$S163+$Y163+$Z163,$Y163+$Z163)</f>
        <v>907.74316666666664</v>
      </c>
      <c r="CC163" s="27">
        <f>IF($O163&gt;=CC$1,$S163+$Y163+$Z163,$Y163+$Z163)</f>
        <v>907.74316666666664</v>
      </c>
      <c r="CD163" s="27">
        <f>IF($O163&gt;=CD$1,$S163+$Y163+$Z163,$Y163+$Z163)</f>
        <v>907.74316666666664</v>
      </c>
      <c r="CE163" s="27">
        <f>IF($O163&gt;=CE$1,$S163+$Y163+$Z163,$Y163+$Z163)</f>
        <v>907.74316666666664</v>
      </c>
      <c r="CF163" s="27">
        <f>IF($O163&gt;=CF$1,$S163+$Y163+$Z163,$Y163+$Z163)</f>
        <v>907.74316666666664</v>
      </c>
      <c r="CG163" s="27">
        <f>IF($O163&gt;=CG$1,$S163+$Y163+$Z163,$Y163+$Z163)</f>
        <v>907.74316666666664</v>
      </c>
      <c r="CH163" s="27">
        <f>IF($O163&gt;=CH$1,$S163+$Y163+$Z163,$Y163+$Z163)</f>
        <v>907.74316666666664</v>
      </c>
      <c r="CI163" s="27">
        <f>IF($O163&gt;=CI$1,$S163+$Y163+$Z163,$Y163+$Z163)</f>
        <v>907.74316666666664</v>
      </c>
      <c r="CJ163" s="27">
        <f>IF($O163&gt;=CJ$1,$S163+$Y163+$Z163,$Y163+$Z163)</f>
        <v>907.74316666666664</v>
      </c>
      <c r="CK163" s="27">
        <f>IF($O163&gt;=CK$1,$S163+$Y163+$Z163,$Y163+$Z163)</f>
        <v>907.74316666666664</v>
      </c>
      <c r="CL163" s="27">
        <f>IF($O163&gt;=CL$1,$S163+$Y163+$Z163,$Y163+$Z163)</f>
        <v>907.74316666666664</v>
      </c>
      <c r="CM163" s="27">
        <f>IF($O163&gt;=CM$1,$S163+$Y163+$Z163,$Y163+$Z163)</f>
        <v>907.74316666666664</v>
      </c>
      <c r="CN163" s="27">
        <f>IF($O163&gt;=CN$1,$S163+$Y163,$Y163)</f>
        <v>507.74316666666664</v>
      </c>
      <c r="CO163" s="27">
        <f>IF($O163&gt;=CO$1,$S163+$Y163,$Y163)</f>
        <v>507.74316666666664</v>
      </c>
      <c r="CP163" s="27">
        <f>IF($O163&gt;=CP$1,$S163+$Y163,$Y163)</f>
        <v>507.74316666666664</v>
      </c>
      <c r="CQ163" s="27">
        <f>IF($O163&gt;=CQ$1,$S163+$Y163,$Y163)</f>
        <v>507.74316666666664</v>
      </c>
      <c r="CR163" s="27">
        <f>IF($O163&gt;=CR$1,$S163+$Y163,$Y163)</f>
        <v>507.74316666666664</v>
      </c>
      <c r="CS163" s="27">
        <f>IF($O163&gt;=CS$1,$S163+$Y163,$Y163)</f>
        <v>507.74316666666664</v>
      </c>
      <c r="CT163" s="27">
        <f>IF($O163&gt;=CT$1,$S163+$Y163,$Y163)</f>
        <v>507.74316666666664</v>
      </c>
      <c r="CU163" s="27">
        <f>IF($O163&gt;=CU$1,$S163+$Y163,$Y163)</f>
        <v>507.74316666666664</v>
      </c>
      <c r="CV163" s="27">
        <f>IF($O163&gt;=CV$1,$S163+$Y163,$Y163)</f>
        <v>507.74316666666664</v>
      </c>
      <c r="CW163" s="27">
        <f>IF($O163&gt;=CW$1,$S163+$Y163,$Y163)</f>
        <v>507.74316666666664</v>
      </c>
      <c r="CX163" s="27">
        <f>IF($O163&gt;=CX$1,$S163+$Y163,$Y163)</f>
        <v>507.74316666666664</v>
      </c>
      <c r="CY163" s="27">
        <f>IF($O163&gt;=CY$1,$S163+$Y163,$Y163)</f>
        <v>507.74316666666664</v>
      </c>
      <c r="CZ163" s="27">
        <f>IF($O163&gt;=CZ$1,$S163+$Y163,$Y163)</f>
        <v>507.74316666666664</v>
      </c>
      <c r="DA163" s="27">
        <f>IF($O163&gt;=DA$1,$S163+$Y163,$Y163)</f>
        <v>507.74316666666664</v>
      </c>
      <c r="DB163" s="27">
        <f>IF($O163&gt;=DB$1,$S163+$Y163,$Y163)</f>
        <v>507.74316666666664</v>
      </c>
      <c r="DC163" s="27">
        <f>IF($O163&gt;=DC$1,$S163+$Y163,$Y163)</f>
        <v>507.74316666666664</v>
      </c>
      <c r="DD163" s="27">
        <f>IF($O163&gt;=DD$1,$S163+$Y163,$Y163)</f>
        <v>507.74316666666664</v>
      </c>
      <c r="DE163" s="27">
        <f>IF($O163&gt;=DE$1,$S163+$Y163,$Y163)</f>
        <v>507.74316666666664</v>
      </c>
      <c r="DF163" s="27">
        <f>IF($O163&gt;=DF$1,$S163+$Y163,$Y163)</f>
        <v>507.74316666666664</v>
      </c>
      <c r="DG163" s="27">
        <f>IF($O163&gt;=DG$1,$S163+$Y163,$Y163)</f>
        <v>507.74316666666664</v>
      </c>
      <c r="DH163" s="27">
        <f>IF($O163&gt;=DH$1,$S163+$Y163,$Y163)</f>
        <v>507.74316666666664</v>
      </c>
      <c r="DI163" s="27">
        <f>IF($O163&gt;=DI$1,$S163+$Y163,$Y163)</f>
        <v>507.74316666666664</v>
      </c>
      <c r="DJ163" s="27">
        <f>IF($O163&gt;=DJ$1,$S163+$Y163,$Y163)</f>
        <v>507.74316666666664</v>
      </c>
      <c r="DK163" s="27">
        <f>IF($O163&gt;=DK$1,$S163+$Y163,$Y163)</f>
        <v>507.74316666666664</v>
      </c>
      <c r="DL163" s="27">
        <f>IF($O163&gt;=DL$1,$S163+$Y163,$Y163)</f>
        <v>507.74316666666664</v>
      </c>
      <c r="DM163" s="27">
        <f>IF($O163&gt;=DM$1,$S163+$Y163,$Y163)</f>
        <v>507.74316666666664</v>
      </c>
      <c r="DN163" s="27">
        <f>IF($O163&gt;=DN$1,$S163+$Y163,$Y163)</f>
        <v>507.74316666666664</v>
      </c>
      <c r="DO163" s="27">
        <f>IF($O163&gt;=DO$1,$S163+$Y163,$Y163)</f>
        <v>507.74316666666664</v>
      </c>
      <c r="DP163" s="27">
        <f>IF($O163&gt;=DP$1,$S163+$Y163,$Y163)</f>
        <v>507.74316666666664</v>
      </c>
      <c r="DQ163" s="27">
        <f>IF($O163&gt;=DQ$1,$S163+$Y163,$Y163)</f>
        <v>507.74316666666664</v>
      </c>
      <c r="DR163" s="27">
        <f>IF($O163&gt;=DR$1,$S163+$Y163,$Y163)</f>
        <v>507.74316666666664</v>
      </c>
      <c r="DS163" s="27">
        <f>IF($O163&gt;=DS$1,$S163+$Y163,$Y163)</f>
        <v>507.74316666666664</v>
      </c>
      <c r="DT163" s="27">
        <f>IF($O163&gt;=DT$1,$S163+$Y163,$Y163)</f>
        <v>507.74316666666664</v>
      </c>
      <c r="DU163" s="27">
        <f>IF($O163&gt;=DU$1,$S163+$Y163,$Y163)</f>
        <v>507.74316666666664</v>
      </c>
      <c r="DV163" s="27">
        <f>IF($O163&gt;=DV$1,$S163+$Y163,$Y163)</f>
        <v>507.74316666666664</v>
      </c>
      <c r="DW163" s="27">
        <f>IF($O163&gt;=DW$1,$S163+$Y163,$Y163)</f>
        <v>507.74316666666664</v>
      </c>
      <c r="DX163" s="27">
        <f>IF($O163&gt;=DX$1,$S163+$Y163,$Y163)</f>
        <v>507.74316666666664</v>
      </c>
      <c r="DY163" s="27">
        <f>IF($O163&gt;=DY$1,$S163+$Y163,$Y163)</f>
        <v>507.74316666666664</v>
      </c>
      <c r="DZ163" s="27">
        <f>IF($O163&gt;=DZ$1,$S163+$Y163,$Y163)</f>
        <v>507.74316666666664</v>
      </c>
      <c r="EA163" s="27">
        <f>IF($O163&gt;=EA$1,$S163+$Y163,$Y163)</f>
        <v>507.74316666666664</v>
      </c>
      <c r="EB163" s="27">
        <f>IF($O163&gt;=EB$1,$S163+$Y163,$Y163)</f>
        <v>507.74316666666664</v>
      </c>
      <c r="EC163" s="27">
        <f>IF($O163&gt;=EC$1,$S163+$Y163,$Y163)</f>
        <v>507.74316666666664</v>
      </c>
      <c r="ED163" s="27">
        <f>IF($O163&gt;=ED$1,$S163+$Y163,$Y163)</f>
        <v>507.74316666666664</v>
      </c>
      <c r="EE163" s="27">
        <f>IF($O163&gt;=EE$1,$S163+$Y163,$Y163)</f>
        <v>507.74316666666664</v>
      </c>
      <c r="EF163" s="27">
        <f>IF($O163&gt;=EF$1,$S163+$Y163,$Y163)</f>
        <v>507.74316666666664</v>
      </c>
      <c r="EG163" s="27">
        <f>IF($O163&gt;=EG$1,$S163+$Y163,$Y163)</f>
        <v>507.74316666666664</v>
      </c>
      <c r="EH163" s="27">
        <f>IF($O163&gt;=EH$1,$S163+$Y163,$Y163)</f>
        <v>507.74316666666664</v>
      </c>
      <c r="EI163" s="27">
        <f>IF($O163&gt;=EI$1,$S163+$Y163,$Y163)</f>
        <v>507.74316666666664</v>
      </c>
      <c r="EJ163" s="27">
        <f>IF($O163&gt;=EJ$1,$S163+$Y163,$Y163)</f>
        <v>507.74316666666664</v>
      </c>
      <c r="EK163" s="27">
        <f>IF($O163&gt;=EK$1,$S163+$Y163,$Y163)</f>
        <v>507.74316666666664</v>
      </c>
      <c r="EL163" s="27">
        <f>IF($O163&gt;=EL$1,$S163+$Y163,$Y163)</f>
        <v>507.74316666666664</v>
      </c>
      <c r="EM163" s="27">
        <f>IF($O163&gt;=EM$1,$S163+$Y163,$Y163)</f>
        <v>507.74316666666664</v>
      </c>
      <c r="EN163" s="27">
        <f>IF($O163&gt;=EN$1,$S163+$Y163,$Y163)</f>
        <v>507.74316666666664</v>
      </c>
      <c r="EO163" s="27">
        <f>IF($O163&gt;=EO$1,$S163+$Y163,$Y163)</f>
        <v>507.74316666666664</v>
      </c>
      <c r="EP163" s="27">
        <f>IF($O163&gt;=EP$1,$S163+$Y163,$Y163)</f>
        <v>507.74316666666664</v>
      </c>
      <c r="EQ163" s="27">
        <f>IF($O163&gt;=EQ$1,$S163+$Y163,$Y163)</f>
        <v>507.74316666666664</v>
      </c>
      <c r="ER163" s="27">
        <f>IF($O163&gt;=ER$1,$S163+$Y163,$Y163)</f>
        <v>507.74316666666664</v>
      </c>
      <c r="ES163" s="27">
        <f>IF($O163&gt;=ES$1,$S163+$Y163,$Y163)</f>
        <v>507.74316666666664</v>
      </c>
      <c r="ET163" s="27">
        <f>IF($O163&gt;=ET$1,$S163+$Y163,$Y163)</f>
        <v>507.74316666666664</v>
      </c>
      <c r="EU163" s="27">
        <f>IF($O163&gt;=EU$1,$S163+$Y163,$Y163)</f>
        <v>507.74316666666664</v>
      </c>
      <c r="EV163" s="27">
        <f>IF($O163&gt;=EV$1,$S163,0)</f>
        <v>507.74316666666664</v>
      </c>
      <c r="EW163" s="27">
        <f>IF($O163&gt;=EW$1,$S163,0)</f>
        <v>507.74316666666664</v>
      </c>
      <c r="EX163" s="27">
        <f>IF($O163&gt;=EX$1,$S163,0)</f>
        <v>507.74316666666664</v>
      </c>
      <c r="EY163" s="27">
        <f>IF($O163&gt;=EY$1,$S163,0)</f>
        <v>507.74316666666664</v>
      </c>
      <c r="EZ163" s="27">
        <f>IF($O163&gt;=EZ$1,$S163,0)</f>
        <v>507.74316666666664</v>
      </c>
      <c r="FA163" s="27">
        <f>IF($O163&gt;=FA$1,$S163,0)</f>
        <v>507.74316666666664</v>
      </c>
      <c r="FB163" s="27">
        <f>IF($O163&gt;=FB$1,$S163,0)</f>
        <v>507.74316666666664</v>
      </c>
      <c r="FC163" s="27">
        <f>IF($O163&gt;=FC$1,$S163,0)</f>
        <v>507.74316666666664</v>
      </c>
      <c r="FD163" s="27">
        <f>IF($O163&gt;=FD$1,$S163,0)</f>
        <v>507.74316666666664</v>
      </c>
      <c r="FE163" s="27">
        <f>IF($O163&gt;=FE$1,$S163,0)</f>
        <v>507.74316666666664</v>
      </c>
      <c r="FF163" s="27">
        <f>IF($O163&gt;=FF$1,$S163,0)</f>
        <v>507.74316666666664</v>
      </c>
      <c r="FG163" s="27">
        <f>IF($O163&gt;=FG$1,$S163,0)</f>
        <v>507.74316666666664</v>
      </c>
      <c r="FH163" s="27">
        <f>IF($O163&gt;=FH$1,$S163,0)</f>
        <v>0</v>
      </c>
      <c r="FI163" s="27">
        <f>IF($O163&gt;=FI$1,$S163,0)</f>
        <v>0</v>
      </c>
      <c r="FJ163" s="27">
        <f>IF($O163&gt;=FJ$1,$S163,0)</f>
        <v>0</v>
      </c>
      <c r="FK163" s="27">
        <f>IF($O163&gt;=FK$1,$S163,0)</f>
        <v>0</v>
      </c>
      <c r="FL163" s="27">
        <f>IF($O163&gt;=FL$1,$S163,0)</f>
        <v>0</v>
      </c>
      <c r="FM163" s="27">
        <f>IF($O163&gt;=FM$1,$S163,0)</f>
        <v>0</v>
      </c>
      <c r="FN163" s="27">
        <f>IF($O163&gt;=FN$1,$S163,0)</f>
        <v>0</v>
      </c>
      <c r="FO163" s="27">
        <f>IF($O163&gt;=FO$1,$S163,0)</f>
        <v>0</v>
      </c>
      <c r="FP163" s="27">
        <f>IF($O163&gt;=FP$1,$S163,0)</f>
        <v>0</v>
      </c>
      <c r="FQ163" s="27">
        <f>IF($O163&gt;=FQ$1,$S163,0)</f>
        <v>0</v>
      </c>
      <c r="FR163" s="27">
        <f>IF($O163&gt;=FR$1,$S163,0)</f>
        <v>0</v>
      </c>
      <c r="FS163" s="27">
        <f>IF($O163&gt;=FS$1,$S163,0)</f>
        <v>0</v>
      </c>
      <c r="FT163" s="27">
        <f>IF($O163&gt;=FT$1,$S163,0)</f>
        <v>0</v>
      </c>
      <c r="FU163" s="27">
        <f>IF($O163&gt;=FU$1,$S163,0)</f>
        <v>0</v>
      </c>
      <c r="FV163" s="27">
        <f>IF($O163&gt;=FV$1,$S163,0)</f>
        <v>0</v>
      </c>
      <c r="FW163" s="27">
        <f>IF($O163&gt;=FW$1,$S163,0)</f>
        <v>0</v>
      </c>
      <c r="FX163" s="27">
        <f>IF($O163&gt;=FX$1,$S163,0)</f>
        <v>0</v>
      </c>
      <c r="FY163" s="27">
        <f>IF($O163&gt;=FY$1,$S163,0)</f>
        <v>0</v>
      </c>
      <c r="FZ163" s="27">
        <f>IF($O163&gt;=FZ$1,$S163,0)</f>
        <v>0</v>
      </c>
      <c r="GA163" s="27">
        <f>IF($O163&gt;=GA$1,$S163,0)</f>
        <v>0</v>
      </c>
      <c r="GB163" s="27">
        <f>IF($O163&gt;=GB$1,$S163,0)</f>
        <v>0</v>
      </c>
      <c r="GC163" s="27">
        <f>IF($O163&gt;=GC$1,$S163,0)</f>
        <v>0</v>
      </c>
      <c r="GD163" s="27">
        <f>IF($O163&gt;=GD$1,$S163,0)</f>
        <v>0</v>
      </c>
      <c r="GE163" s="27">
        <f>IF($O163&gt;=GE$1,$S163,0)</f>
        <v>0</v>
      </c>
      <c r="GF163" s="27">
        <f>IF($O163&gt;=GF$1,$S163,0)</f>
        <v>0</v>
      </c>
      <c r="GG163" s="27">
        <f>IF($O163&gt;=GG$1,$S163,0)</f>
        <v>0</v>
      </c>
      <c r="GH163" s="27">
        <f>IF($O163&gt;=GH$1,$S163,0)</f>
        <v>0</v>
      </c>
      <c r="GI163" s="27">
        <f>IF($O163&gt;=GI$1,$S163,0)</f>
        <v>0</v>
      </c>
      <c r="GJ163" s="27">
        <f>IF($O163&gt;=GJ$1,$S163,0)</f>
        <v>0</v>
      </c>
      <c r="GK163" s="27">
        <f>IF($O163&gt;=GK$1,$S163,0)</f>
        <v>0</v>
      </c>
      <c r="GL163" s="27">
        <f>IF($O163&gt;=GL$1,$S163,0)</f>
        <v>0</v>
      </c>
      <c r="GM163" s="27">
        <f>IF($O163&gt;=GM$1,$S163,0)</f>
        <v>0</v>
      </c>
      <c r="GN163" s="27">
        <f>IF($O163&gt;=GN$1,$S163,0)</f>
        <v>0</v>
      </c>
      <c r="GO163" s="27">
        <f>IF($O163&gt;=GO$1,$S163,0)</f>
        <v>0</v>
      </c>
      <c r="GP163" s="27">
        <f>IF($O163&gt;=GP$1,$S163,0)</f>
        <v>0</v>
      </c>
      <c r="GQ163" s="27">
        <f>IF($O163&gt;=GQ$1,$S163,0)</f>
        <v>0</v>
      </c>
      <c r="GR163" s="27">
        <f>IF($O163&gt;=GR$1,$S163,0)</f>
        <v>0</v>
      </c>
      <c r="GS163" s="27">
        <f>IF($O163&gt;=GS$1,$S163,0)</f>
        <v>0</v>
      </c>
      <c r="GT163" s="27">
        <f>IF($O163&gt;=GT$1,$S163,0)</f>
        <v>0</v>
      </c>
      <c r="GU163" s="27">
        <f>IF($O163&gt;=GU$1,$S163,0)</f>
        <v>0</v>
      </c>
      <c r="GV163" s="27">
        <f>IF($O163&gt;=GV$1,$S163,0)</f>
        <v>0</v>
      </c>
      <c r="GW163" s="27">
        <f>IF($O163&gt;=GW$1,$S163,0)</f>
        <v>0</v>
      </c>
      <c r="GX163" s="27">
        <f>IF($O163&gt;=GX$1,$S163,0)</f>
        <v>0</v>
      </c>
      <c r="GY163" s="27">
        <f>IF($O163&gt;=GY$1,$S163,0)</f>
        <v>0</v>
      </c>
      <c r="GZ163" s="27">
        <f>IF($O163&gt;=GZ$1,$S163,0)</f>
        <v>0</v>
      </c>
      <c r="HA163" s="27">
        <f>IF($O163&gt;=HA$1,$S163,0)</f>
        <v>0</v>
      </c>
      <c r="HB163" s="27">
        <f>IF($O163&gt;=HB$1,$S163,0)</f>
        <v>0</v>
      </c>
      <c r="HC163" s="27">
        <f>IF($O163&gt;=HC$1,$S163,0)</f>
        <v>0</v>
      </c>
    </row>
    <row r="164" spans="1:211">
      <c r="A164" s="3">
        <v>98396</v>
      </c>
      <c r="B164" s="3" t="s">
        <v>152</v>
      </c>
      <c r="C164" s="3" t="s">
        <v>104</v>
      </c>
      <c r="D164" s="3">
        <v>54</v>
      </c>
      <c r="E164" s="4">
        <v>37448</v>
      </c>
      <c r="F164" s="5">
        <v>15.953424657534246</v>
      </c>
      <c r="G164" s="3" t="s">
        <v>99</v>
      </c>
      <c r="H164" s="4">
        <v>23498</v>
      </c>
      <c r="I164" s="9" t="s">
        <v>832</v>
      </c>
      <c r="J164" s="5">
        <v>1696.2</v>
      </c>
      <c r="K164" s="31">
        <v>310</v>
      </c>
      <c r="L164" s="32">
        <v>16</v>
      </c>
      <c r="M164" s="33">
        <f>VLOOKUP(L164,FIND,3,TRUE)</f>
        <v>1.2</v>
      </c>
      <c r="N164" s="32">
        <f>IF(L164&gt;30,180,VLOOKUP(L164,TEMPO,2,FALSE))</f>
        <v>96</v>
      </c>
      <c r="O164" s="32">
        <f>IF(R164&gt;0,4,N164)</f>
        <v>96</v>
      </c>
      <c r="P164" s="96">
        <f>J164*M164*L164</f>
        <v>32567.040000000001</v>
      </c>
      <c r="Q164" s="96">
        <f>10934.45*2</f>
        <v>21868.9</v>
      </c>
      <c r="R164" s="96">
        <f>IF(P164&lt;=Q164,P164/4,0)</f>
        <v>0</v>
      </c>
      <c r="S164" s="5">
        <f>IF(P164&gt;=Q164,P164/N164,0)</f>
        <v>339.24</v>
      </c>
      <c r="T164" s="3"/>
      <c r="U164" s="3">
        <f>IF(T164="",1,0)</f>
        <v>1</v>
      </c>
      <c r="V164" s="3">
        <v>340</v>
      </c>
      <c r="W164" s="5">
        <v>0</v>
      </c>
      <c r="X164" s="5">
        <v>245.73</v>
      </c>
      <c r="Y164" s="5">
        <f>X164*W164</f>
        <v>0</v>
      </c>
      <c r="Z164" s="5">
        <v>400</v>
      </c>
      <c r="AA164" s="5">
        <f>S164+Y164+Z164</f>
        <v>739.24</v>
      </c>
      <c r="AB164" s="39">
        <f>(J164/12+J164/12*1.3333333333+450/12+J164/30*6/12+J164)*1.3+Y164+Z164+153.9</f>
        <v>3273.2226666605416</v>
      </c>
      <c r="AC164" s="39" t="s">
        <v>104</v>
      </c>
      <c r="AD164" s="39">
        <f>J164*1.3+400+153.9</f>
        <v>2758.96</v>
      </c>
      <c r="AE164" s="39">
        <f>SUMIFS('CUSTO MENSAL FUNC NOVO'!H:H,'CUSTO MENSAL FUNC NOVO'!A:A,'VALORES MENSAIS'!AC164)</f>
        <v>2035.3799999999999</v>
      </c>
      <c r="AF164" s="27">
        <f>IF($R164&gt;0,$R164,$S164)+$Y164+$Z164</f>
        <v>739.24</v>
      </c>
      <c r="AG164" s="27">
        <f>IF($R164&gt;0,$R164,$S164)+$Y164+$Z164</f>
        <v>739.24</v>
      </c>
      <c r="AH164" s="27">
        <f>IF($R164&gt;0,$R164,$S164)+$Y164+$Z164</f>
        <v>739.24</v>
      </c>
      <c r="AI164" s="27">
        <f>IF($R164&gt;0,$R164,$S164)+$Y164+$Z164</f>
        <v>739.24</v>
      </c>
      <c r="AJ164" s="27">
        <f>IF($O164&gt;=AJ$1,$S164+$Y164+$Z164,$Y164+$Z164)</f>
        <v>739.24</v>
      </c>
      <c r="AK164" s="27">
        <f>IF($O164&gt;=AK$1,$S164+$Y164+$Z164,$Y164+$Z164)</f>
        <v>739.24</v>
      </c>
      <c r="AL164" s="27">
        <f>IF($O164&gt;=AL$1,$S164+$Y164+$Z164,$Y164+$Z164)</f>
        <v>739.24</v>
      </c>
      <c r="AM164" s="27">
        <f>IF($O164&gt;=AM$1,$S164+$Y164+$Z164,$Y164+$Z164)</f>
        <v>739.24</v>
      </c>
      <c r="AN164" s="27">
        <f>IF($O164&gt;=AN$1,$S164+$Y164+$Z164,$Y164+$Z164)</f>
        <v>739.24</v>
      </c>
      <c r="AO164" s="27">
        <f>IF($O164&gt;=AO$1,$S164+$Y164+$Z164,$Y164+$Z164)</f>
        <v>739.24</v>
      </c>
      <c r="AP164" s="27">
        <f>IF($O164&gt;=AP$1,$S164+$Y164+$Z164,$Y164+$Z164)</f>
        <v>739.24</v>
      </c>
      <c r="AQ164" s="27">
        <f>IF($O164&gt;=AQ$1,$S164+$Y164+$Z164,$Y164+$Z164)</f>
        <v>739.24</v>
      </c>
      <c r="AR164" s="27">
        <f>IF($O164&gt;=AR$1,$S164+$Y164+$Z164,$Y164+$Z164)</f>
        <v>739.24</v>
      </c>
      <c r="AS164" s="27">
        <f>IF($O164&gt;=AS$1,$S164+$Y164+$Z164,$Y164+$Z164)</f>
        <v>739.24</v>
      </c>
      <c r="AT164" s="27">
        <f>IF($O164&gt;=AT$1,$S164+$Y164+$Z164,$Y164+$Z164)</f>
        <v>739.24</v>
      </c>
      <c r="AU164" s="27">
        <f>IF($O164&gt;=AU$1,$S164+$Y164+$Z164,$Y164+$Z164)</f>
        <v>739.24</v>
      </c>
      <c r="AV164" s="27">
        <f>IF($O164&gt;=AV$1,$S164+$Y164+$Z164,$Y164+$Z164)</f>
        <v>739.24</v>
      </c>
      <c r="AW164" s="27">
        <f>IF($O164&gt;=AW$1,$S164+$Y164+$Z164,$Y164+$Z164)</f>
        <v>739.24</v>
      </c>
      <c r="AX164" s="27">
        <f>IF($O164&gt;=AX$1,$S164+$Y164+$Z164,$Y164+$Z164)</f>
        <v>739.24</v>
      </c>
      <c r="AY164" s="27">
        <f>IF($O164&gt;=AY$1,$S164+$Y164+$Z164,$Y164+$Z164)</f>
        <v>739.24</v>
      </c>
      <c r="AZ164" s="27">
        <f>IF($O164&gt;=AZ$1,$S164+$Y164+$Z164,$Y164+$Z164)</f>
        <v>739.24</v>
      </c>
      <c r="BA164" s="27">
        <f>IF($O164&gt;=BA$1,$S164+$Y164+$Z164,$Y164+$Z164)</f>
        <v>739.24</v>
      </c>
      <c r="BB164" s="27">
        <f>IF($O164&gt;=BB$1,$S164+$Y164+$Z164,$Y164+$Z164)</f>
        <v>739.24</v>
      </c>
      <c r="BC164" s="27">
        <f>IF($O164&gt;=BC$1,$S164+$Y164+$Z164,$Y164+$Z164)</f>
        <v>739.24</v>
      </c>
      <c r="BD164" s="27">
        <f>IF($O164&gt;=BD$1,$S164+$Y164+$Z164,$Y164+$Z164)</f>
        <v>739.24</v>
      </c>
      <c r="BE164" s="27">
        <f>IF($O164&gt;=BE$1,$S164+$Y164+$Z164,$Y164+$Z164)</f>
        <v>739.24</v>
      </c>
      <c r="BF164" s="27">
        <f>IF($O164&gt;=BF$1,$S164+$Y164+$Z164,$Y164+$Z164)</f>
        <v>739.24</v>
      </c>
      <c r="BG164" s="27">
        <f>IF($O164&gt;=BG$1,$S164+$Y164+$Z164,$Y164+$Z164)</f>
        <v>739.24</v>
      </c>
      <c r="BH164" s="27">
        <f>IF($O164&gt;=BH$1,$S164+$Y164+$Z164,$Y164+$Z164)</f>
        <v>739.24</v>
      </c>
      <c r="BI164" s="27">
        <f>IF($O164&gt;=BI$1,$S164+$Y164+$Z164,$Y164+$Z164)</f>
        <v>739.24</v>
      </c>
      <c r="BJ164" s="27">
        <f>IF($O164&gt;=BJ$1,$S164+$Y164+$Z164,$Y164+$Z164)</f>
        <v>739.24</v>
      </c>
      <c r="BK164" s="27">
        <f>IF($O164&gt;=BK$1,$S164+$Y164+$Z164,$Y164+$Z164)</f>
        <v>739.24</v>
      </c>
      <c r="BL164" s="27">
        <f>IF($O164&gt;=BL$1,$S164+$Y164+$Z164,$Y164+$Z164)</f>
        <v>739.24</v>
      </c>
      <c r="BM164" s="27">
        <f>IF($O164&gt;=BM$1,$S164+$Y164+$Z164,$Y164+$Z164)</f>
        <v>739.24</v>
      </c>
      <c r="BN164" s="27">
        <f>IF($O164&gt;=BN$1,$S164+$Y164+$Z164,$Y164+$Z164)</f>
        <v>739.24</v>
      </c>
      <c r="BO164" s="27">
        <f>IF($O164&gt;=BO$1,$S164+$Y164+$Z164,$Y164+$Z164)</f>
        <v>739.24</v>
      </c>
      <c r="BP164" s="27">
        <f>IF($O164&gt;=BP$1,$S164+$Y164+$Z164,$Y164+$Z164)</f>
        <v>739.24</v>
      </c>
      <c r="BQ164" s="27">
        <f>IF($O164&gt;=BQ$1,$S164+$Y164+$Z164,$Y164+$Z164)</f>
        <v>739.24</v>
      </c>
      <c r="BR164" s="27">
        <f>IF($O164&gt;=BR$1,$S164+$Y164+$Z164,$Y164+$Z164)</f>
        <v>739.24</v>
      </c>
      <c r="BS164" s="27">
        <f>IF($O164&gt;=BS$1,$S164+$Y164+$Z164,$Y164+$Z164)</f>
        <v>739.24</v>
      </c>
      <c r="BT164" s="27">
        <f>IF($O164&gt;=BT$1,$S164+$Y164+$Z164,$Y164+$Z164)</f>
        <v>739.24</v>
      </c>
      <c r="BU164" s="27">
        <f>IF($O164&gt;=BU$1,$S164+$Y164+$Z164,$Y164+$Z164)</f>
        <v>739.24</v>
      </c>
      <c r="BV164" s="27">
        <f>IF($O164&gt;=BV$1,$S164+$Y164+$Z164,$Y164+$Z164)</f>
        <v>739.24</v>
      </c>
      <c r="BW164" s="27">
        <f>IF($O164&gt;=BW$1,$S164+$Y164+$Z164,$Y164+$Z164)</f>
        <v>739.24</v>
      </c>
      <c r="BX164" s="27">
        <f>IF($O164&gt;=BX$1,$S164+$Y164+$Z164,$Y164+$Z164)</f>
        <v>739.24</v>
      </c>
      <c r="BY164" s="27">
        <f>IF($O164&gt;=BY$1,$S164+$Y164+$Z164,$Y164+$Z164)</f>
        <v>739.24</v>
      </c>
      <c r="BZ164" s="27">
        <f>IF($O164&gt;=BZ$1,$S164+$Y164+$Z164,$Y164+$Z164)</f>
        <v>739.24</v>
      </c>
      <c r="CA164" s="27">
        <f>IF($O164&gt;=CA$1,$S164+$Y164+$Z164,$Y164+$Z164)</f>
        <v>739.24</v>
      </c>
      <c r="CB164" s="27">
        <f>IF($O164&gt;=CB$1,$S164+$Y164+$Z164,$Y164+$Z164)</f>
        <v>739.24</v>
      </c>
      <c r="CC164" s="27">
        <f>IF($O164&gt;=CC$1,$S164+$Y164+$Z164,$Y164+$Z164)</f>
        <v>739.24</v>
      </c>
      <c r="CD164" s="27">
        <f>IF($O164&gt;=CD$1,$S164+$Y164+$Z164,$Y164+$Z164)</f>
        <v>739.24</v>
      </c>
      <c r="CE164" s="27">
        <f>IF($O164&gt;=CE$1,$S164+$Y164+$Z164,$Y164+$Z164)</f>
        <v>739.24</v>
      </c>
      <c r="CF164" s="27">
        <f>IF($O164&gt;=CF$1,$S164+$Y164+$Z164,$Y164+$Z164)</f>
        <v>739.24</v>
      </c>
      <c r="CG164" s="27">
        <f>IF($O164&gt;=CG$1,$S164+$Y164+$Z164,$Y164+$Z164)</f>
        <v>739.24</v>
      </c>
      <c r="CH164" s="27">
        <f>IF($O164&gt;=CH$1,$S164+$Y164+$Z164,$Y164+$Z164)</f>
        <v>739.24</v>
      </c>
      <c r="CI164" s="27">
        <f>IF($O164&gt;=CI$1,$S164+$Y164+$Z164,$Y164+$Z164)</f>
        <v>739.24</v>
      </c>
      <c r="CJ164" s="27">
        <f>IF($O164&gt;=CJ$1,$S164+$Y164+$Z164,$Y164+$Z164)</f>
        <v>739.24</v>
      </c>
      <c r="CK164" s="27">
        <f>IF($O164&gt;=CK$1,$S164+$Y164+$Z164,$Y164+$Z164)</f>
        <v>739.24</v>
      </c>
      <c r="CL164" s="27">
        <f>IF($O164&gt;=CL$1,$S164+$Y164+$Z164,$Y164+$Z164)</f>
        <v>739.24</v>
      </c>
      <c r="CM164" s="27">
        <f>IF($O164&gt;=CM$1,$S164+$Y164+$Z164,$Y164+$Z164)</f>
        <v>739.24</v>
      </c>
      <c r="CN164" s="27">
        <f>IF($O164&gt;=CN$1,$S164+$Y164,$Y164)</f>
        <v>339.24</v>
      </c>
      <c r="CO164" s="27">
        <f>IF($O164&gt;=CO$1,$S164+$Y164,$Y164)</f>
        <v>339.24</v>
      </c>
      <c r="CP164" s="27">
        <f>IF($O164&gt;=CP$1,$S164+$Y164,$Y164)</f>
        <v>339.24</v>
      </c>
      <c r="CQ164" s="27">
        <f>IF($O164&gt;=CQ$1,$S164+$Y164,$Y164)</f>
        <v>339.24</v>
      </c>
      <c r="CR164" s="27">
        <f>IF($O164&gt;=CR$1,$S164+$Y164,$Y164)</f>
        <v>339.24</v>
      </c>
      <c r="CS164" s="27">
        <f>IF($O164&gt;=CS$1,$S164+$Y164,$Y164)</f>
        <v>339.24</v>
      </c>
      <c r="CT164" s="27">
        <f>IF($O164&gt;=CT$1,$S164+$Y164,$Y164)</f>
        <v>339.24</v>
      </c>
      <c r="CU164" s="27">
        <f>IF($O164&gt;=CU$1,$S164+$Y164,$Y164)</f>
        <v>339.24</v>
      </c>
      <c r="CV164" s="27">
        <f>IF($O164&gt;=CV$1,$S164+$Y164,$Y164)</f>
        <v>339.24</v>
      </c>
      <c r="CW164" s="27">
        <f>IF($O164&gt;=CW$1,$S164+$Y164,$Y164)</f>
        <v>339.24</v>
      </c>
      <c r="CX164" s="27">
        <f>IF($O164&gt;=CX$1,$S164+$Y164,$Y164)</f>
        <v>339.24</v>
      </c>
      <c r="CY164" s="27">
        <f>IF($O164&gt;=CY$1,$S164+$Y164,$Y164)</f>
        <v>339.24</v>
      </c>
      <c r="CZ164" s="27">
        <f>IF($O164&gt;=CZ$1,$S164+$Y164,$Y164)</f>
        <v>339.24</v>
      </c>
      <c r="DA164" s="27">
        <f>IF($O164&gt;=DA$1,$S164+$Y164,$Y164)</f>
        <v>339.24</v>
      </c>
      <c r="DB164" s="27">
        <f>IF($O164&gt;=DB$1,$S164+$Y164,$Y164)</f>
        <v>339.24</v>
      </c>
      <c r="DC164" s="27">
        <f>IF($O164&gt;=DC$1,$S164+$Y164,$Y164)</f>
        <v>339.24</v>
      </c>
      <c r="DD164" s="27">
        <f>IF($O164&gt;=DD$1,$S164+$Y164,$Y164)</f>
        <v>339.24</v>
      </c>
      <c r="DE164" s="27">
        <f>IF($O164&gt;=DE$1,$S164+$Y164,$Y164)</f>
        <v>339.24</v>
      </c>
      <c r="DF164" s="27">
        <f>IF($O164&gt;=DF$1,$S164+$Y164,$Y164)</f>
        <v>339.24</v>
      </c>
      <c r="DG164" s="27">
        <f>IF($O164&gt;=DG$1,$S164+$Y164,$Y164)</f>
        <v>339.24</v>
      </c>
      <c r="DH164" s="27">
        <f>IF($O164&gt;=DH$1,$S164+$Y164,$Y164)</f>
        <v>339.24</v>
      </c>
      <c r="DI164" s="27">
        <f>IF($O164&gt;=DI$1,$S164+$Y164,$Y164)</f>
        <v>339.24</v>
      </c>
      <c r="DJ164" s="27">
        <f>IF($O164&gt;=DJ$1,$S164+$Y164,$Y164)</f>
        <v>339.24</v>
      </c>
      <c r="DK164" s="27">
        <f>IF($O164&gt;=DK$1,$S164+$Y164,$Y164)</f>
        <v>339.24</v>
      </c>
      <c r="DL164" s="27">
        <f>IF($O164&gt;=DL$1,$S164+$Y164,$Y164)</f>
        <v>339.24</v>
      </c>
      <c r="DM164" s="27">
        <f>IF($O164&gt;=DM$1,$S164+$Y164,$Y164)</f>
        <v>339.24</v>
      </c>
      <c r="DN164" s="27">
        <f>IF($O164&gt;=DN$1,$S164+$Y164,$Y164)</f>
        <v>339.24</v>
      </c>
      <c r="DO164" s="27">
        <f>IF($O164&gt;=DO$1,$S164+$Y164,$Y164)</f>
        <v>339.24</v>
      </c>
      <c r="DP164" s="27">
        <f>IF($O164&gt;=DP$1,$S164+$Y164,$Y164)</f>
        <v>339.24</v>
      </c>
      <c r="DQ164" s="27">
        <f>IF($O164&gt;=DQ$1,$S164+$Y164,$Y164)</f>
        <v>339.24</v>
      </c>
      <c r="DR164" s="27">
        <f>IF($O164&gt;=DR$1,$S164+$Y164,$Y164)</f>
        <v>339.24</v>
      </c>
      <c r="DS164" s="27">
        <f>IF($O164&gt;=DS$1,$S164+$Y164,$Y164)</f>
        <v>339.24</v>
      </c>
      <c r="DT164" s="27">
        <f>IF($O164&gt;=DT$1,$S164+$Y164,$Y164)</f>
        <v>339.24</v>
      </c>
      <c r="DU164" s="27">
        <f>IF($O164&gt;=DU$1,$S164+$Y164,$Y164)</f>
        <v>339.24</v>
      </c>
      <c r="DV164" s="27">
        <f>IF($O164&gt;=DV$1,$S164+$Y164,$Y164)</f>
        <v>339.24</v>
      </c>
      <c r="DW164" s="27">
        <f>IF($O164&gt;=DW$1,$S164+$Y164,$Y164)</f>
        <v>339.24</v>
      </c>
      <c r="DX164" s="27">
        <f>IF($O164&gt;=DX$1,$S164+$Y164,$Y164)</f>
        <v>0</v>
      </c>
      <c r="DY164" s="27">
        <f>IF($O164&gt;=DY$1,$S164+$Y164,$Y164)</f>
        <v>0</v>
      </c>
      <c r="DZ164" s="27">
        <f>IF($O164&gt;=DZ$1,$S164+$Y164,$Y164)</f>
        <v>0</v>
      </c>
      <c r="EA164" s="27">
        <f>IF($O164&gt;=EA$1,$S164+$Y164,$Y164)</f>
        <v>0</v>
      </c>
      <c r="EB164" s="27">
        <f>IF($O164&gt;=EB$1,$S164+$Y164,$Y164)</f>
        <v>0</v>
      </c>
      <c r="EC164" s="27">
        <f>IF($O164&gt;=EC$1,$S164+$Y164,$Y164)</f>
        <v>0</v>
      </c>
      <c r="ED164" s="27">
        <f>IF($O164&gt;=ED$1,$S164+$Y164,$Y164)</f>
        <v>0</v>
      </c>
      <c r="EE164" s="27">
        <f>IF($O164&gt;=EE$1,$S164+$Y164,$Y164)</f>
        <v>0</v>
      </c>
      <c r="EF164" s="27">
        <f>IF($O164&gt;=EF$1,$S164+$Y164,$Y164)</f>
        <v>0</v>
      </c>
      <c r="EG164" s="27">
        <f>IF($O164&gt;=EG$1,$S164+$Y164,$Y164)</f>
        <v>0</v>
      </c>
      <c r="EH164" s="27">
        <f>IF($O164&gt;=EH$1,$S164+$Y164,$Y164)</f>
        <v>0</v>
      </c>
      <c r="EI164" s="27">
        <f>IF($O164&gt;=EI$1,$S164+$Y164,$Y164)</f>
        <v>0</v>
      </c>
      <c r="EJ164" s="27">
        <f>IF($O164&gt;=EJ$1,$S164+$Y164,$Y164)</f>
        <v>0</v>
      </c>
      <c r="EK164" s="27">
        <f>IF($O164&gt;=EK$1,$S164+$Y164,$Y164)</f>
        <v>0</v>
      </c>
      <c r="EL164" s="27">
        <f>IF($O164&gt;=EL$1,$S164+$Y164,$Y164)</f>
        <v>0</v>
      </c>
      <c r="EM164" s="27">
        <f>IF($O164&gt;=EM$1,$S164+$Y164,$Y164)</f>
        <v>0</v>
      </c>
      <c r="EN164" s="27">
        <f>IF($O164&gt;=EN$1,$S164+$Y164,$Y164)</f>
        <v>0</v>
      </c>
      <c r="EO164" s="27">
        <f>IF($O164&gt;=EO$1,$S164+$Y164,$Y164)</f>
        <v>0</v>
      </c>
      <c r="EP164" s="27">
        <f>IF($O164&gt;=EP$1,$S164+$Y164,$Y164)</f>
        <v>0</v>
      </c>
      <c r="EQ164" s="27">
        <f>IF($O164&gt;=EQ$1,$S164+$Y164,$Y164)</f>
        <v>0</v>
      </c>
      <c r="ER164" s="27">
        <f>IF($O164&gt;=ER$1,$S164+$Y164,$Y164)</f>
        <v>0</v>
      </c>
      <c r="ES164" s="27">
        <f>IF($O164&gt;=ES$1,$S164+$Y164,$Y164)</f>
        <v>0</v>
      </c>
      <c r="ET164" s="27">
        <f>IF($O164&gt;=ET$1,$S164+$Y164,$Y164)</f>
        <v>0</v>
      </c>
      <c r="EU164" s="27">
        <f>IF($O164&gt;=EU$1,$S164+$Y164,$Y164)</f>
        <v>0</v>
      </c>
      <c r="EV164" s="27">
        <f>IF($O164&gt;=EV$1,$S164,0)</f>
        <v>0</v>
      </c>
      <c r="EW164" s="27">
        <f>IF($O164&gt;=EW$1,$S164,0)</f>
        <v>0</v>
      </c>
      <c r="EX164" s="27">
        <f>IF($O164&gt;=EX$1,$S164,0)</f>
        <v>0</v>
      </c>
      <c r="EY164" s="27">
        <f>IF($O164&gt;=EY$1,$S164,0)</f>
        <v>0</v>
      </c>
      <c r="EZ164" s="27">
        <f>IF($O164&gt;=EZ$1,$S164,0)</f>
        <v>0</v>
      </c>
      <c r="FA164" s="27">
        <f>IF($O164&gt;=FA$1,$S164,0)</f>
        <v>0</v>
      </c>
      <c r="FB164" s="27">
        <f>IF($O164&gt;=FB$1,$S164,0)</f>
        <v>0</v>
      </c>
      <c r="FC164" s="27">
        <f>IF($O164&gt;=FC$1,$S164,0)</f>
        <v>0</v>
      </c>
      <c r="FD164" s="27">
        <f>IF($O164&gt;=FD$1,$S164,0)</f>
        <v>0</v>
      </c>
      <c r="FE164" s="27">
        <f>IF($O164&gt;=FE$1,$S164,0)</f>
        <v>0</v>
      </c>
      <c r="FF164" s="27">
        <f>IF($O164&gt;=FF$1,$S164,0)</f>
        <v>0</v>
      </c>
      <c r="FG164" s="27">
        <f>IF($O164&gt;=FG$1,$S164,0)</f>
        <v>0</v>
      </c>
      <c r="FH164" s="27">
        <f>IF($O164&gt;=FH$1,$S164,0)</f>
        <v>0</v>
      </c>
      <c r="FI164" s="27">
        <f>IF($O164&gt;=FI$1,$S164,0)</f>
        <v>0</v>
      </c>
      <c r="FJ164" s="27">
        <f>IF($O164&gt;=FJ$1,$S164,0)</f>
        <v>0</v>
      </c>
      <c r="FK164" s="27">
        <f>IF($O164&gt;=FK$1,$S164,0)</f>
        <v>0</v>
      </c>
      <c r="FL164" s="27">
        <f>IF($O164&gt;=FL$1,$S164,0)</f>
        <v>0</v>
      </c>
      <c r="FM164" s="27">
        <f>IF($O164&gt;=FM$1,$S164,0)</f>
        <v>0</v>
      </c>
      <c r="FN164" s="27">
        <f>IF($O164&gt;=FN$1,$S164,0)</f>
        <v>0</v>
      </c>
      <c r="FO164" s="27">
        <f>IF($O164&gt;=FO$1,$S164,0)</f>
        <v>0</v>
      </c>
      <c r="FP164" s="27">
        <f>IF($O164&gt;=FP$1,$S164,0)</f>
        <v>0</v>
      </c>
      <c r="FQ164" s="27">
        <f>IF($O164&gt;=FQ$1,$S164,0)</f>
        <v>0</v>
      </c>
      <c r="FR164" s="27">
        <f>IF($O164&gt;=FR$1,$S164,0)</f>
        <v>0</v>
      </c>
      <c r="FS164" s="27">
        <f>IF($O164&gt;=FS$1,$S164,0)</f>
        <v>0</v>
      </c>
      <c r="FT164" s="27">
        <f>IF($O164&gt;=FT$1,$S164,0)</f>
        <v>0</v>
      </c>
      <c r="FU164" s="27">
        <f>IF($O164&gt;=FU$1,$S164,0)</f>
        <v>0</v>
      </c>
      <c r="FV164" s="27">
        <f>IF($O164&gt;=FV$1,$S164,0)</f>
        <v>0</v>
      </c>
      <c r="FW164" s="27">
        <f>IF($O164&gt;=FW$1,$S164,0)</f>
        <v>0</v>
      </c>
      <c r="FX164" s="27">
        <f>IF($O164&gt;=FX$1,$S164,0)</f>
        <v>0</v>
      </c>
      <c r="FY164" s="27">
        <f>IF($O164&gt;=FY$1,$S164,0)</f>
        <v>0</v>
      </c>
      <c r="FZ164" s="27">
        <f>IF($O164&gt;=FZ$1,$S164,0)</f>
        <v>0</v>
      </c>
      <c r="GA164" s="27">
        <f>IF($O164&gt;=GA$1,$S164,0)</f>
        <v>0</v>
      </c>
      <c r="GB164" s="27">
        <f>IF($O164&gt;=GB$1,$S164,0)</f>
        <v>0</v>
      </c>
      <c r="GC164" s="27">
        <f>IF($O164&gt;=GC$1,$S164,0)</f>
        <v>0</v>
      </c>
      <c r="GD164" s="27">
        <f>IF($O164&gt;=GD$1,$S164,0)</f>
        <v>0</v>
      </c>
      <c r="GE164" s="27">
        <f>IF($O164&gt;=GE$1,$S164,0)</f>
        <v>0</v>
      </c>
      <c r="GF164" s="27">
        <f>IF($O164&gt;=GF$1,$S164,0)</f>
        <v>0</v>
      </c>
      <c r="GG164" s="27">
        <f>IF($O164&gt;=GG$1,$S164,0)</f>
        <v>0</v>
      </c>
      <c r="GH164" s="27">
        <f>IF($O164&gt;=GH$1,$S164,0)</f>
        <v>0</v>
      </c>
      <c r="GI164" s="27">
        <f>IF($O164&gt;=GI$1,$S164,0)</f>
        <v>0</v>
      </c>
      <c r="GJ164" s="27">
        <f>IF($O164&gt;=GJ$1,$S164,0)</f>
        <v>0</v>
      </c>
      <c r="GK164" s="27">
        <f>IF($O164&gt;=GK$1,$S164,0)</f>
        <v>0</v>
      </c>
      <c r="GL164" s="27">
        <f>IF($O164&gt;=GL$1,$S164,0)</f>
        <v>0</v>
      </c>
      <c r="GM164" s="27">
        <f>IF($O164&gt;=GM$1,$S164,0)</f>
        <v>0</v>
      </c>
      <c r="GN164" s="27">
        <f>IF($O164&gt;=GN$1,$S164,0)</f>
        <v>0</v>
      </c>
      <c r="GO164" s="27">
        <f>IF($O164&gt;=GO$1,$S164,0)</f>
        <v>0</v>
      </c>
      <c r="GP164" s="27">
        <f>IF($O164&gt;=GP$1,$S164,0)</f>
        <v>0</v>
      </c>
      <c r="GQ164" s="27">
        <f>IF($O164&gt;=GQ$1,$S164,0)</f>
        <v>0</v>
      </c>
      <c r="GR164" s="27">
        <f>IF($O164&gt;=GR$1,$S164,0)</f>
        <v>0</v>
      </c>
      <c r="GS164" s="27">
        <f>IF($O164&gt;=GS$1,$S164,0)</f>
        <v>0</v>
      </c>
      <c r="GT164" s="27">
        <f>IF($O164&gt;=GT$1,$S164,0)</f>
        <v>0</v>
      </c>
      <c r="GU164" s="27">
        <f>IF($O164&gt;=GU$1,$S164,0)</f>
        <v>0</v>
      </c>
      <c r="GV164" s="27">
        <f>IF($O164&gt;=GV$1,$S164,0)</f>
        <v>0</v>
      </c>
      <c r="GW164" s="27">
        <f>IF($O164&gt;=GW$1,$S164,0)</f>
        <v>0</v>
      </c>
      <c r="GX164" s="27">
        <f>IF($O164&gt;=GX$1,$S164,0)</f>
        <v>0</v>
      </c>
      <c r="GY164" s="27">
        <f>IF($O164&gt;=GY$1,$S164,0)</f>
        <v>0</v>
      </c>
      <c r="GZ164" s="27">
        <f>IF($O164&gt;=GZ$1,$S164,0)</f>
        <v>0</v>
      </c>
      <c r="HA164" s="27">
        <f>IF($O164&gt;=HA$1,$S164,0)</f>
        <v>0</v>
      </c>
      <c r="HB164" s="27">
        <f>IF($O164&gt;=HB$1,$S164,0)</f>
        <v>0</v>
      </c>
      <c r="HC164" s="27">
        <f>IF($O164&gt;=HC$1,$S164,0)</f>
        <v>0</v>
      </c>
    </row>
    <row r="165" spans="1:211">
      <c r="A165" s="3">
        <v>36030</v>
      </c>
      <c r="B165" s="3" t="s">
        <v>330</v>
      </c>
      <c r="C165" s="3" t="s">
        <v>18</v>
      </c>
      <c r="D165" s="3">
        <v>68</v>
      </c>
      <c r="E165" s="4">
        <v>32657</v>
      </c>
      <c r="F165" s="5">
        <v>29.079452054794519</v>
      </c>
      <c r="G165" s="3" t="s">
        <v>99</v>
      </c>
      <c r="H165" s="4">
        <v>18559</v>
      </c>
      <c r="I165" s="9" t="s">
        <v>832</v>
      </c>
      <c r="J165" s="5">
        <v>1874.78</v>
      </c>
      <c r="K165" s="31">
        <v>310</v>
      </c>
      <c r="L165" s="32">
        <v>29</v>
      </c>
      <c r="M165" s="33">
        <f>VLOOKUP(L165,FIND,3,TRUE)</f>
        <v>1.5</v>
      </c>
      <c r="N165" s="32">
        <f>IF(L165&gt;30,180,VLOOKUP(L165,TEMPO,2,FALSE))</f>
        <v>174</v>
      </c>
      <c r="O165" s="32">
        <f>IF(R165&gt;0,4,N165)</f>
        <v>174</v>
      </c>
      <c r="P165" s="96">
        <f>J165*M165*L165</f>
        <v>81552.930000000008</v>
      </c>
      <c r="Q165" s="96">
        <f>10934.45*2</f>
        <v>21868.9</v>
      </c>
      <c r="R165" s="96">
        <f>IF(P165&lt;=Q165,P165/4,0)</f>
        <v>0</v>
      </c>
      <c r="S165" s="5">
        <f>IF(P165&gt;=Q165,P165/N165,0)</f>
        <v>468.69500000000005</v>
      </c>
      <c r="T165" s="3"/>
      <c r="U165" s="3">
        <f>IF(T165="",1,0)</f>
        <v>1</v>
      </c>
      <c r="V165" s="3">
        <v>44</v>
      </c>
      <c r="W165" s="5">
        <v>0</v>
      </c>
      <c r="X165" s="5">
        <v>402.65</v>
      </c>
      <c r="Y165" s="5">
        <f>X165*W165</f>
        <v>0</v>
      </c>
      <c r="Z165" s="5">
        <v>400</v>
      </c>
      <c r="AA165" s="5">
        <f>S165+Y165+Z165</f>
        <v>868.69500000000005</v>
      </c>
      <c r="AB165" s="39">
        <f>(J165/12+J165/12*1.3333333333+450/12+J165/30*6/12+J165)*1.3+Y165+Z165+153.9</f>
        <v>3554.3869555487859</v>
      </c>
      <c r="AC165" s="39" t="s">
        <v>18</v>
      </c>
      <c r="AD165" s="39">
        <f>J165*1.3+400+153.9</f>
        <v>2991.114</v>
      </c>
      <c r="AE165" s="39">
        <f>SUMIFS('CUSTO MENSAL FUNC NOVO'!H:H,'CUSTO MENSAL FUNC NOVO'!A:A,'VALORES MENSAIS'!AC165)</f>
        <v>1902.2210000000002</v>
      </c>
      <c r="AF165" s="27">
        <f>IF($R165&gt;0,$R165,$S165)+$Y165+$Z165</f>
        <v>868.69500000000005</v>
      </c>
      <c r="AG165" s="27">
        <f>IF($R165&gt;0,$R165,$S165)+$Y165+$Z165</f>
        <v>868.69500000000005</v>
      </c>
      <c r="AH165" s="27">
        <f>IF($R165&gt;0,$R165,$S165)+$Y165+$Z165</f>
        <v>868.69500000000005</v>
      </c>
      <c r="AI165" s="27">
        <f>IF($R165&gt;0,$R165,$S165)+$Y165+$Z165</f>
        <v>868.69500000000005</v>
      </c>
      <c r="AJ165" s="27">
        <f>IF($O165&gt;=AJ$1,$S165+$Y165+$Z165,$Y165+$Z165)</f>
        <v>868.69500000000005</v>
      </c>
      <c r="AK165" s="27">
        <f>IF($O165&gt;=AK$1,$S165+$Y165+$Z165,$Y165+$Z165)</f>
        <v>868.69500000000005</v>
      </c>
      <c r="AL165" s="27">
        <f>IF($O165&gt;=AL$1,$S165+$Y165+$Z165,$Y165+$Z165)</f>
        <v>868.69500000000005</v>
      </c>
      <c r="AM165" s="27">
        <f>IF($O165&gt;=AM$1,$S165+$Y165+$Z165,$Y165+$Z165)</f>
        <v>868.69500000000005</v>
      </c>
      <c r="AN165" s="27">
        <f>IF($O165&gt;=AN$1,$S165+$Y165+$Z165,$Y165+$Z165)</f>
        <v>868.69500000000005</v>
      </c>
      <c r="AO165" s="27">
        <f>IF($O165&gt;=AO$1,$S165+$Y165+$Z165,$Y165+$Z165)</f>
        <v>868.69500000000005</v>
      </c>
      <c r="AP165" s="27">
        <f>IF($O165&gt;=AP$1,$S165+$Y165+$Z165,$Y165+$Z165)</f>
        <v>868.69500000000005</v>
      </c>
      <c r="AQ165" s="27">
        <f>IF($O165&gt;=AQ$1,$S165+$Y165+$Z165,$Y165+$Z165)</f>
        <v>868.69500000000005</v>
      </c>
      <c r="AR165" s="27">
        <f>IF($O165&gt;=AR$1,$S165+$Y165+$Z165,$Y165+$Z165)</f>
        <v>868.69500000000005</v>
      </c>
      <c r="AS165" s="27">
        <f>IF($O165&gt;=AS$1,$S165+$Y165+$Z165,$Y165+$Z165)</f>
        <v>868.69500000000005</v>
      </c>
      <c r="AT165" s="27">
        <f>IF($O165&gt;=AT$1,$S165+$Y165+$Z165,$Y165+$Z165)</f>
        <v>868.69500000000005</v>
      </c>
      <c r="AU165" s="27">
        <f>IF($O165&gt;=AU$1,$S165+$Y165+$Z165,$Y165+$Z165)</f>
        <v>868.69500000000005</v>
      </c>
      <c r="AV165" s="27">
        <f>IF($O165&gt;=AV$1,$S165+$Y165+$Z165,$Y165+$Z165)</f>
        <v>868.69500000000005</v>
      </c>
      <c r="AW165" s="27">
        <f>IF($O165&gt;=AW$1,$S165+$Y165+$Z165,$Y165+$Z165)</f>
        <v>868.69500000000005</v>
      </c>
      <c r="AX165" s="27">
        <f>IF($O165&gt;=AX$1,$S165+$Y165+$Z165,$Y165+$Z165)</f>
        <v>868.69500000000005</v>
      </c>
      <c r="AY165" s="27">
        <f>IF($O165&gt;=AY$1,$S165+$Y165+$Z165,$Y165+$Z165)</f>
        <v>868.69500000000005</v>
      </c>
      <c r="AZ165" s="27">
        <f>IF($O165&gt;=AZ$1,$S165+$Y165+$Z165,$Y165+$Z165)</f>
        <v>868.69500000000005</v>
      </c>
      <c r="BA165" s="27">
        <f>IF($O165&gt;=BA$1,$S165+$Y165+$Z165,$Y165+$Z165)</f>
        <v>868.69500000000005</v>
      </c>
      <c r="BB165" s="27">
        <f>IF($O165&gt;=BB$1,$S165+$Y165+$Z165,$Y165+$Z165)</f>
        <v>868.69500000000005</v>
      </c>
      <c r="BC165" s="27">
        <f>IF($O165&gt;=BC$1,$S165+$Y165+$Z165,$Y165+$Z165)</f>
        <v>868.69500000000005</v>
      </c>
      <c r="BD165" s="27">
        <f>IF($O165&gt;=BD$1,$S165+$Y165+$Z165,$Y165+$Z165)</f>
        <v>868.69500000000005</v>
      </c>
      <c r="BE165" s="27">
        <f>IF($O165&gt;=BE$1,$S165+$Y165+$Z165,$Y165+$Z165)</f>
        <v>868.69500000000005</v>
      </c>
      <c r="BF165" s="27">
        <f>IF($O165&gt;=BF$1,$S165+$Y165+$Z165,$Y165+$Z165)</f>
        <v>868.69500000000005</v>
      </c>
      <c r="BG165" s="27">
        <f>IF($O165&gt;=BG$1,$S165+$Y165+$Z165,$Y165+$Z165)</f>
        <v>868.69500000000005</v>
      </c>
      <c r="BH165" s="27">
        <f>IF($O165&gt;=BH$1,$S165+$Y165+$Z165,$Y165+$Z165)</f>
        <v>868.69500000000005</v>
      </c>
      <c r="BI165" s="27">
        <f>IF($O165&gt;=BI$1,$S165+$Y165+$Z165,$Y165+$Z165)</f>
        <v>868.69500000000005</v>
      </c>
      <c r="BJ165" s="27">
        <f>IF($O165&gt;=BJ$1,$S165+$Y165+$Z165,$Y165+$Z165)</f>
        <v>868.69500000000005</v>
      </c>
      <c r="BK165" s="27">
        <f>IF($O165&gt;=BK$1,$S165+$Y165+$Z165,$Y165+$Z165)</f>
        <v>868.69500000000005</v>
      </c>
      <c r="BL165" s="27">
        <f>IF($O165&gt;=BL$1,$S165+$Y165+$Z165,$Y165+$Z165)</f>
        <v>868.69500000000005</v>
      </c>
      <c r="BM165" s="27">
        <f>IF($O165&gt;=BM$1,$S165+$Y165+$Z165,$Y165+$Z165)</f>
        <v>868.69500000000005</v>
      </c>
      <c r="BN165" s="27">
        <f>IF($O165&gt;=BN$1,$S165+$Y165+$Z165,$Y165+$Z165)</f>
        <v>868.69500000000005</v>
      </c>
      <c r="BO165" s="27">
        <f>IF($O165&gt;=BO$1,$S165+$Y165+$Z165,$Y165+$Z165)</f>
        <v>868.69500000000005</v>
      </c>
      <c r="BP165" s="27">
        <f>IF($O165&gt;=BP$1,$S165+$Y165+$Z165,$Y165+$Z165)</f>
        <v>868.69500000000005</v>
      </c>
      <c r="BQ165" s="27">
        <f>IF($O165&gt;=BQ$1,$S165+$Y165+$Z165,$Y165+$Z165)</f>
        <v>868.69500000000005</v>
      </c>
      <c r="BR165" s="27">
        <f>IF($O165&gt;=BR$1,$S165+$Y165+$Z165,$Y165+$Z165)</f>
        <v>868.69500000000005</v>
      </c>
      <c r="BS165" s="27">
        <f>IF($O165&gt;=BS$1,$S165+$Y165+$Z165,$Y165+$Z165)</f>
        <v>868.69500000000005</v>
      </c>
      <c r="BT165" s="27">
        <f>IF($O165&gt;=BT$1,$S165+$Y165+$Z165,$Y165+$Z165)</f>
        <v>868.69500000000005</v>
      </c>
      <c r="BU165" s="27">
        <f>IF($O165&gt;=BU$1,$S165+$Y165+$Z165,$Y165+$Z165)</f>
        <v>868.69500000000005</v>
      </c>
      <c r="BV165" s="27">
        <f>IF($O165&gt;=BV$1,$S165+$Y165+$Z165,$Y165+$Z165)</f>
        <v>868.69500000000005</v>
      </c>
      <c r="BW165" s="27">
        <f>IF($O165&gt;=BW$1,$S165+$Y165+$Z165,$Y165+$Z165)</f>
        <v>868.69500000000005</v>
      </c>
      <c r="BX165" s="27">
        <f>IF($O165&gt;=BX$1,$S165+$Y165+$Z165,$Y165+$Z165)</f>
        <v>868.69500000000005</v>
      </c>
      <c r="BY165" s="27">
        <f>IF($O165&gt;=BY$1,$S165+$Y165+$Z165,$Y165+$Z165)</f>
        <v>868.69500000000005</v>
      </c>
      <c r="BZ165" s="27">
        <f>IF($O165&gt;=BZ$1,$S165+$Y165+$Z165,$Y165+$Z165)</f>
        <v>868.69500000000005</v>
      </c>
      <c r="CA165" s="27">
        <f>IF($O165&gt;=CA$1,$S165+$Y165+$Z165,$Y165+$Z165)</f>
        <v>868.69500000000005</v>
      </c>
      <c r="CB165" s="27">
        <f>IF($O165&gt;=CB$1,$S165+$Y165+$Z165,$Y165+$Z165)</f>
        <v>868.69500000000005</v>
      </c>
      <c r="CC165" s="27">
        <f>IF($O165&gt;=CC$1,$S165+$Y165+$Z165,$Y165+$Z165)</f>
        <v>868.69500000000005</v>
      </c>
      <c r="CD165" s="27">
        <f>IF($O165&gt;=CD$1,$S165+$Y165+$Z165,$Y165+$Z165)</f>
        <v>868.69500000000005</v>
      </c>
      <c r="CE165" s="27">
        <f>IF($O165&gt;=CE$1,$S165+$Y165+$Z165,$Y165+$Z165)</f>
        <v>868.69500000000005</v>
      </c>
      <c r="CF165" s="27">
        <f>IF($O165&gt;=CF$1,$S165+$Y165+$Z165,$Y165+$Z165)</f>
        <v>868.69500000000005</v>
      </c>
      <c r="CG165" s="27">
        <f>IF($O165&gt;=CG$1,$S165+$Y165+$Z165,$Y165+$Z165)</f>
        <v>868.69500000000005</v>
      </c>
      <c r="CH165" s="27">
        <f>IF($O165&gt;=CH$1,$S165+$Y165+$Z165,$Y165+$Z165)</f>
        <v>868.69500000000005</v>
      </c>
      <c r="CI165" s="27">
        <f>IF($O165&gt;=CI$1,$S165+$Y165+$Z165,$Y165+$Z165)</f>
        <v>868.69500000000005</v>
      </c>
      <c r="CJ165" s="27">
        <f>IF($O165&gt;=CJ$1,$S165+$Y165+$Z165,$Y165+$Z165)</f>
        <v>868.69500000000005</v>
      </c>
      <c r="CK165" s="27">
        <f>IF($O165&gt;=CK$1,$S165+$Y165+$Z165,$Y165+$Z165)</f>
        <v>868.69500000000005</v>
      </c>
      <c r="CL165" s="27">
        <f>IF($O165&gt;=CL$1,$S165+$Y165+$Z165,$Y165+$Z165)</f>
        <v>868.69500000000005</v>
      </c>
      <c r="CM165" s="27">
        <f>IF($O165&gt;=CM$1,$S165+$Y165+$Z165,$Y165+$Z165)</f>
        <v>868.69500000000005</v>
      </c>
      <c r="CN165" s="27">
        <f>IF($O165&gt;=CN$1,$S165+$Y165,$Y165)</f>
        <v>468.69500000000005</v>
      </c>
      <c r="CO165" s="27">
        <f>IF($O165&gt;=CO$1,$S165+$Y165,$Y165)</f>
        <v>468.69500000000005</v>
      </c>
      <c r="CP165" s="27">
        <f>IF($O165&gt;=CP$1,$S165+$Y165,$Y165)</f>
        <v>468.69500000000005</v>
      </c>
      <c r="CQ165" s="27">
        <f>IF($O165&gt;=CQ$1,$S165+$Y165,$Y165)</f>
        <v>468.69500000000005</v>
      </c>
      <c r="CR165" s="27">
        <f>IF($O165&gt;=CR$1,$S165+$Y165,$Y165)</f>
        <v>468.69500000000005</v>
      </c>
      <c r="CS165" s="27">
        <f>IF($O165&gt;=CS$1,$S165+$Y165,$Y165)</f>
        <v>468.69500000000005</v>
      </c>
      <c r="CT165" s="27">
        <f>IF($O165&gt;=CT$1,$S165+$Y165,$Y165)</f>
        <v>468.69500000000005</v>
      </c>
      <c r="CU165" s="27">
        <f>IF($O165&gt;=CU$1,$S165+$Y165,$Y165)</f>
        <v>468.69500000000005</v>
      </c>
      <c r="CV165" s="27">
        <f>IF($O165&gt;=CV$1,$S165+$Y165,$Y165)</f>
        <v>468.69500000000005</v>
      </c>
      <c r="CW165" s="27">
        <f>IF($O165&gt;=CW$1,$S165+$Y165,$Y165)</f>
        <v>468.69500000000005</v>
      </c>
      <c r="CX165" s="27">
        <f>IF($O165&gt;=CX$1,$S165+$Y165,$Y165)</f>
        <v>468.69500000000005</v>
      </c>
      <c r="CY165" s="27">
        <f>IF($O165&gt;=CY$1,$S165+$Y165,$Y165)</f>
        <v>468.69500000000005</v>
      </c>
      <c r="CZ165" s="27">
        <f>IF($O165&gt;=CZ$1,$S165+$Y165,$Y165)</f>
        <v>468.69500000000005</v>
      </c>
      <c r="DA165" s="27">
        <f>IF($O165&gt;=DA$1,$S165+$Y165,$Y165)</f>
        <v>468.69500000000005</v>
      </c>
      <c r="DB165" s="27">
        <f>IF($O165&gt;=DB$1,$S165+$Y165,$Y165)</f>
        <v>468.69500000000005</v>
      </c>
      <c r="DC165" s="27">
        <f>IF($O165&gt;=DC$1,$S165+$Y165,$Y165)</f>
        <v>468.69500000000005</v>
      </c>
      <c r="DD165" s="27">
        <f>IF($O165&gt;=DD$1,$S165+$Y165,$Y165)</f>
        <v>468.69500000000005</v>
      </c>
      <c r="DE165" s="27">
        <f>IF($O165&gt;=DE$1,$S165+$Y165,$Y165)</f>
        <v>468.69500000000005</v>
      </c>
      <c r="DF165" s="27">
        <f>IF($O165&gt;=DF$1,$S165+$Y165,$Y165)</f>
        <v>468.69500000000005</v>
      </c>
      <c r="DG165" s="27">
        <f>IF($O165&gt;=DG$1,$S165+$Y165,$Y165)</f>
        <v>468.69500000000005</v>
      </c>
      <c r="DH165" s="27">
        <f>IF($O165&gt;=DH$1,$S165+$Y165,$Y165)</f>
        <v>468.69500000000005</v>
      </c>
      <c r="DI165" s="27">
        <f>IF($O165&gt;=DI$1,$S165+$Y165,$Y165)</f>
        <v>468.69500000000005</v>
      </c>
      <c r="DJ165" s="27">
        <f>IF($O165&gt;=DJ$1,$S165+$Y165,$Y165)</f>
        <v>468.69500000000005</v>
      </c>
      <c r="DK165" s="27">
        <f>IF($O165&gt;=DK$1,$S165+$Y165,$Y165)</f>
        <v>468.69500000000005</v>
      </c>
      <c r="DL165" s="27">
        <f>IF($O165&gt;=DL$1,$S165+$Y165,$Y165)</f>
        <v>468.69500000000005</v>
      </c>
      <c r="DM165" s="27">
        <f>IF($O165&gt;=DM$1,$S165+$Y165,$Y165)</f>
        <v>468.69500000000005</v>
      </c>
      <c r="DN165" s="27">
        <f>IF($O165&gt;=DN$1,$S165+$Y165,$Y165)</f>
        <v>468.69500000000005</v>
      </c>
      <c r="DO165" s="27">
        <f>IF($O165&gt;=DO$1,$S165+$Y165,$Y165)</f>
        <v>468.69500000000005</v>
      </c>
      <c r="DP165" s="27">
        <f>IF($O165&gt;=DP$1,$S165+$Y165,$Y165)</f>
        <v>468.69500000000005</v>
      </c>
      <c r="DQ165" s="27">
        <f>IF($O165&gt;=DQ$1,$S165+$Y165,$Y165)</f>
        <v>468.69500000000005</v>
      </c>
      <c r="DR165" s="27">
        <f>IF($O165&gt;=DR$1,$S165+$Y165,$Y165)</f>
        <v>468.69500000000005</v>
      </c>
      <c r="DS165" s="27">
        <f>IF($O165&gt;=DS$1,$S165+$Y165,$Y165)</f>
        <v>468.69500000000005</v>
      </c>
      <c r="DT165" s="27">
        <f>IF($O165&gt;=DT$1,$S165+$Y165,$Y165)</f>
        <v>468.69500000000005</v>
      </c>
      <c r="DU165" s="27">
        <f>IF($O165&gt;=DU$1,$S165+$Y165,$Y165)</f>
        <v>468.69500000000005</v>
      </c>
      <c r="DV165" s="27">
        <f>IF($O165&gt;=DV$1,$S165+$Y165,$Y165)</f>
        <v>468.69500000000005</v>
      </c>
      <c r="DW165" s="27">
        <f>IF($O165&gt;=DW$1,$S165+$Y165,$Y165)</f>
        <v>468.69500000000005</v>
      </c>
      <c r="DX165" s="27">
        <f>IF($O165&gt;=DX$1,$S165+$Y165,$Y165)</f>
        <v>468.69500000000005</v>
      </c>
      <c r="DY165" s="27">
        <f>IF($O165&gt;=DY$1,$S165+$Y165,$Y165)</f>
        <v>468.69500000000005</v>
      </c>
      <c r="DZ165" s="27">
        <f>IF($O165&gt;=DZ$1,$S165+$Y165,$Y165)</f>
        <v>468.69500000000005</v>
      </c>
      <c r="EA165" s="27">
        <f>IF($O165&gt;=EA$1,$S165+$Y165,$Y165)</f>
        <v>468.69500000000005</v>
      </c>
      <c r="EB165" s="27">
        <f>IF($O165&gt;=EB$1,$S165+$Y165,$Y165)</f>
        <v>468.69500000000005</v>
      </c>
      <c r="EC165" s="27">
        <f>IF($O165&gt;=EC$1,$S165+$Y165,$Y165)</f>
        <v>468.69500000000005</v>
      </c>
      <c r="ED165" s="27">
        <f>IF($O165&gt;=ED$1,$S165+$Y165,$Y165)</f>
        <v>468.69500000000005</v>
      </c>
      <c r="EE165" s="27">
        <f>IF($O165&gt;=EE$1,$S165+$Y165,$Y165)</f>
        <v>468.69500000000005</v>
      </c>
      <c r="EF165" s="27">
        <f>IF($O165&gt;=EF$1,$S165+$Y165,$Y165)</f>
        <v>468.69500000000005</v>
      </c>
      <c r="EG165" s="27">
        <f>IF($O165&gt;=EG$1,$S165+$Y165,$Y165)</f>
        <v>468.69500000000005</v>
      </c>
      <c r="EH165" s="27">
        <f>IF($O165&gt;=EH$1,$S165+$Y165,$Y165)</f>
        <v>468.69500000000005</v>
      </c>
      <c r="EI165" s="27">
        <f>IF($O165&gt;=EI$1,$S165+$Y165,$Y165)</f>
        <v>468.69500000000005</v>
      </c>
      <c r="EJ165" s="27">
        <f>IF($O165&gt;=EJ$1,$S165+$Y165,$Y165)</f>
        <v>468.69500000000005</v>
      </c>
      <c r="EK165" s="27">
        <f>IF($O165&gt;=EK$1,$S165+$Y165,$Y165)</f>
        <v>468.69500000000005</v>
      </c>
      <c r="EL165" s="27">
        <f>IF($O165&gt;=EL$1,$S165+$Y165,$Y165)</f>
        <v>468.69500000000005</v>
      </c>
      <c r="EM165" s="27">
        <f>IF($O165&gt;=EM$1,$S165+$Y165,$Y165)</f>
        <v>468.69500000000005</v>
      </c>
      <c r="EN165" s="27">
        <f>IF($O165&gt;=EN$1,$S165+$Y165,$Y165)</f>
        <v>468.69500000000005</v>
      </c>
      <c r="EO165" s="27">
        <f>IF($O165&gt;=EO$1,$S165+$Y165,$Y165)</f>
        <v>468.69500000000005</v>
      </c>
      <c r="EP165" s="27">
        <f>IF($O165&gt;=EP$1,$S165+$Y165,$Y165)</f>
        <v>468.69500000000005</v>
      </c>
      <c r="EQ165" s="27">
        <f>IF($O165&gt;=EQ$1,$S165+$Y165,$Y165)</f>
        <v>468.69500000000005</v>
      </c>
      <c r="ER165" s="27">
        <f>IF($O165&gt;=ER$1,$S165+$Y165,$Y165)</f>
        <v>468.69500000000005</v>
      </c>
      <c r="ES165" s="27">
        <f>IF($O165&gt;=ES$1,$S165+$Y165,$Y165)</f>
        <v>468.69500000000005</v>
      </c>
      <c r="ET165" s="27">
        <f>IF($O165&gt;=ET$1,$S165+$Y165,$Y165)</f>
        <v>468.69500000000005</v>
      </c>
      <c r="EU165" s="27">
        <f>IF($O165&gt;=EU$1,$S165+$Y165,$Y165)</f>
        <v>468.69500000000005</v>
      </c>
      <c r="EV165" s="27">
        <f>IF($O165&gt;=EV$1,$S165,0)</f>
        <v>468.69500000000005</v>
      </c>
      <c r="EW165" s="27">
        <f>IF($O165&gt;=EW$1,$S165,0)</f>
        <v>468.69500000000005</v>
      </c>
      <c r="EX165" s="27">
        <f>IF($O165&gt;=EX$1,$S165,0)</f>
        <v>468.69500000000005</v>
      </c>
      <c r="EY165" s="27">
        <f>IF($O165&gt;=EY$1,$S165,0)</f>
        <v>468.69500000000005</v>
      </c>
      <c r="EZ165" s="27">
        <f>IF($O165&gt;=EZ$1,$S165,0)</f>
        <v>468.69500000000005</v>
      </c>
      <c r="FA165" s="27">
        <f>IF($O165&gt;=FA$1,$S165,0)</f>
        <v>468.69500000000005</v>
      </c>
      <c r="FB165" s="27">
        <f>IF($O165&gt;=FB$1,$S165,0)</f>
        <v>468.69500000000005</v>
      </c>
      <c r="FC165" s="27">
        <f>IF($O165&gt;=FC$1,$S165,0)</f>
        <v>468.69500000000005</v>
      </c>
      <c r="FD165" s="27">
        <f>IF($O165&gt;=FD$1,$S165,0)</f>
        <v>468.69500000000005</v>
      </c>
      <c r="FE165" s="27">
        <f>IF($O165&gt;=FE$1,$S165,0)</f>
        <v>468.69500000000005</v>
      </c>
      <c r="FF165" s="27">
        <f>IF($O165&gt;=FF$1,$S165,0)</f>
        <v>468.69500000000005</v>
      </c>
      <c r="FG165" s="27">
        <f>IF($O165&gt;=FG$1,$S165,0)</f>
        <v>468.69500000000005</v>
      </c>
      <c r="FH165" s="27">
        <f>IF($O165&gt;=FH$1,$S165,0)</f>
        <v>468.69500000000005</v>
      </c>
      <c r="FI165" s="27">
        <f>IF($O165&gt;=FI$1,$S165,0)</f>
        <v>468.69500000000005</v>
      </c>
      <c r="FJ165" s="27">
        <f>IF($O165&gt;=FJ$1,$S165,0)</f>
        <v>468.69500000000005</v>
      </c>
      <c r="FK165" s="27">
        <f>IF($O165&gt;=FK$1,$S165,0)</f>
        <v>468.69500000000005</v>
      </c>
      <c r="FL165" s="27">
        <f>IF($O165&gt;=FL$1,$S165,0)</f>
        <v>468.69500000000005</v>
      </c>
      <c r="FM165" s="27">
        <f>IF($O165&gt;=FM$1,$S165,0)</f>
        <v>468.69500000000005</v>
      </c>
      <c r="FN165" s="27">
        <f>IF($O165&gt;=FN$1,$S165,0)</f>
        <v>468.69500000000005</v>
      </c>
      <c r="FO165" s="27">
        <f>IF($O165&gt;=FO$1,$S165,0)</f>
        <v>468.69500000000005</v>
      </c>
      <c r="FP165" s="27">
        <f>IF($O165&gt;=FP$1,$S165,0)</f>
        <v>468.69500000000005</v>
      </c>
      <c r="FQ165" s="27">
        <f>IF($O165&gt;=FQ$1,$S165,0)</f>
        <v>468.69500000000005</v>
      </c>
      <c r="FR165" s="27">
        <f>IF($O165&gt;=FR$1,$S165,0)</f>
        <v>468.69500000000005</v>
      </c>
      <c r="FS165" s="27">
        <f>IF($O165&gt;=FS$1,$S165,0)</f>
        <v>468.69500000000005</v>
      </c>
      <c r="FT165" s="27">
        <f>IF($O165&gt;=FT$1,$S165,0)</f>
        <v>468.69500000000005</v>
      </c>
      <c r="FU165" s="27">
        <f>IF($O165&gt;=FU$1,$S165,0)</f>
        <v>468.69500000000005</v>
      </c>
      <c r="FV165" s="27">
        <f>IF($O165&gt;=FV$1,$S165,0)</f>
        <v>468.69500000000005</v>
      </c>
      <c r="FW165" s="27">
        <f>IF($O165&gt;=FW$1,$S165,0)</f>
        <v>468.69500000000005</v>
      </c>
      <c r="FX165" s="27">
        <f>IF($O165&gt;=FX$1,$S165,0)</f>
        <v>468.69500000000005</v>
      </c>
      <c r="FY165" s="27">
        <f>IF($O165&gt;=FY$1,$S165,0)</f>
        <v>468.69500000000005</v>
      </c>
      <c r="FZ165" s="27">
        <f>IF($O165&gt;=FZ$1,$S165,0)</f>
        <v>468.69500000000005</v>
      </c>
      <c r="GA165" s="27">
        <f>IF($O165&gt;=GA$1,$S165,0)</f>
        <v>468.69500000000005</v>
      </c>
      <c r="GB165" s="27">
        <f>IF($O165&gt;=GB$1,$S165,0)</f>
        <v>468.69500000000005</v>
      </c>
      <c r="GC165" s="27">
        <f>IF($O165&gt;=GC$1,$S165,0)</f>
        <v>468.69500000000005</v>
      </c>
      <c r="GD165" s="27">
        <f>IF($O165&gt;=GD$1,$S165,0)</f>
        <v>468.69500000000005</v>
      </c>
      <c r="GE165" s="27">
        <f>IF($O165&gt;=GE$1,$S165,0)</f>
        <v>468.69500000000005</v>
      </c>
      <c r="GF165" s="27">
        <f>IF($O165&gt;=GF$1,$S165,0)</f>
        <v>468.69500000000005</v>
      </c>
      <c r="GG165" s="27">
        <f>IF($O165&gt;=GG$1,$S165,0)</f>
        <v>468.69500000000005</v>
      </c>
      <c r="GH165" s="27">
        <f>IF($O165&gt;=GH$1,$S165,0)</f>
        <v>468.69500000000005</v>
      </c>
      <c r="GI165" s="27">
        <f>IF($O165&gt;=GI$1,$S165,0)</f>
        <v>468.69500000000005</v>
      </c>
      <c r="GJ165" s="27">
        <f>IF($O165&gt;=GJ$1,$S165,0)</f>
        <v>468.69500000000005</v>
      </c>
      <c r="GK165" s="27">
        <f>IF($O165&gt;=GK$1,$S165,0)</f>
        <v>468.69500000000005</v>
      </c>
      <c r="GL165" s="27">
        <f>IF($O165&gt;=GL$1,$S165,0)</f>
        <v>468.69500000000005</v>
      </c>
      <c r="GM165" s="27">
        <f>IF($O165&gt;=GM$1,$S165,0)</f>
        <v>468.69500000000005</v>
      </c>
      <c r="GN165" s="27">
        <f>IF($O165&gt;=GN$1,$S165,0)</f>
        <v>468.69500000000005</v>
      </c>
      <c r="GO165" s="27">
        <f>IF($O165&gt;=GO$1,$S165,0)</f>
        <v>468.69500000000005</v>
      </c>
      <c r="GP165" s="27">
        <f>IF($O165&gt;=GP$1,$S165,0)</f>
        <v>468.69500000000005</v>
      </c>
      <c r="GQ165" s="27">
        <f>IF($O165&gt;=GQ$1,$S165,0)</f>
        <v>468.69500000000005</v>
      </c>
      <c r="GR165" s="27">
        <f>IF($O165&gt;=GR$1,$S165,0)</f>
        <v>468.69500000000005</v>
      </c>
      <c r="GS165" s="27">
        <f>IF($O165&gt;=GS$1,$S165,0)</f>
        <v>468.69500000000005</v>
      </c>
      <c r="GT165" s="27">
        <f>IF($O165&gt;=GT$1,$S165,0)</f>
        <v>468.69500000000005</v>
      </c>
      <c r="GU165" s="27">
        <f>IF($O165&gt;=GU$1,$S165,0)</f>
        <v>468.69500000000005</v>
      </c>
      <c r="GV165" s="27">
        <f>IF($O165&gt;=GV$1,$S165,0)</f>
        <v>468.69500000000005</v>
      </c>
      <c r="GW165" s="27">
        <f>IF($O165&gt;=GW$1,$S165,0)</f>
        <v>468.69500000000005</v>
      </c>
      <c r="GX165" s="27">
        <f>IF($O165&gt;=GX$1,$S165,0)</f>
        <v>0</v>
      </c>
      <c r="GY165" s="27">
        <f>IF($O165&gt;=GY$1,$S165,0)</f>
        <v>0</v>
      </c>
      <c r="GZ165" s="27">
        <f>IF($O165&gt;=GZ$1,$S165,0)</f>
        <v>0</v>
      </c>
      <c r="HA165" s="27">
        <f>IF($O165&gt;=HA$1,$S165,0)</f>
        <v>0</v>
      </c>
      <c r="HB165" s="27">
        <f>IF($O165&gt;=HB$1,$S165,0)</f>
        <v>0</v>
      </c>
      <c r="HC165" s="27">
        <f>IF($O165&gt;=HC$1,$S165,0)</f>
        <v>0</v>
      </c>
    </row>
    <row r="166" spans="1:211">
      <c r="A166" s="3">
        <v>53635</v>
      </c>
      <c r="B166" s="3" t="s">
        <v>260</v>
      </c>
      <c r="C166" s="3" t="s">
        <v>18</v>
      </c>
      <c r="D166" s="3">
        <v>55</v>
      </c>
      <c r="E166" s="4">
        <v>34162</v>
      </c>
      <c r="F166" s="5">
        <v>24.956164383561642</v>
      </c>
      <c r="G166" s="3" t="s">
        <v>99</v>
      </c>
      <c r="H166" s="4">
        <v>23349</v>
      </c>
      <c r="I166" s="9" t="s">
        <v>832</v>
      </c>
      <c r="J166" s="5">
        <v>1783.79</v>
      </c>
      <c r="K166" s="31">
        <v>310</v>
      </c>
      <c r="L166" s="32">
        <v>25</v>
      </c>
      <c r="M166" s="33">
        <f>VLOOKUP(L166,FIND,3,TRUE)</f>
        <v>1.5</v>
      </c>
      <c r="N166" s="32">
        <f>IF(L166&gt;30,180,VLOOKUP(L166,TEMPO,2,FALSE))</f>
        <v>150</v>
      </c>
      <c r="O166" s="32">
        <f>IF(R166&gt;0,4,N166)</f>
        <v>150</v>
      </c>
      <c r="P166" s="96">
        <f>J166*M166*L166</f>
        <v>66892.125</v>
      </c>
      <c r="Q166" s="96">
        <f>10934.45*2</f>
        <v>21868.9</v>
      </c>
      <c r="R166" s="96">
        <f>IF(P166&lt;=Q166,P166/4,0)</f>
        <v>0</v>
      </c>
      <c r="S166" s="5">
        <f>IF(P166&gt;=Q166,P166/N166,0)</f>
        <v>445.94749999999999</v>
      </c>
      <c r="T166" s="3"/>
      <c r="U166" s="3">
        <f>IF(T166="",1,0)</f>
        <v>1</v>
      </c>
      <c r="V166" s="3">
        <v>39</v>
      </c>
      <c r="W166" s="5">
        <v>0</v>
      </c>
      <c r="X166" s="5">
        <v>245.73</v>
      </c>
      <c r="Y166" s="5">
        <f>X166*W166</f>
        <v>0</v>
      </c>
      <c r="Z166" s="5">
        <v>400</v>
      </c>
      <c r="AA166" s="5">
        <f>S166+Y166+Z166</f>
        <v>845.94749999999999</v>
      </c>
      <c r="AB166" s="39">
        <f>(J166/12+J166/12*1.3333333333+450/12+J166/30*6/12+J166)*1.3+Y166+Z166+153.9</f>
        <v>3411.1282555491143</v>
      </c>
      <c r="AC166" s="39" t="s">
        <v>18</v>
      </c>
      <c r="AD166" s="39">
        <f>J166*1.3+400+153.9</f>
        <v>2872.8270000000002</v>
      </c>
      <c r="AE166" s="39">
        <f>SUMIFS('CUSTO MENSAL FUNC NOVO'!H:H,'CUSTO MENSAL FUNC NOVO'!A:A,'VALORES MENSAIS'!AC166)</f>
        <v>1902.2210000000002</v>
      </c>
      <c r="AF166" s="27">
        <f>IF($R166&gt;0,$R166,$S166)+$Y166+$Z166</f>
        <v>845.94749999999999</v>
      </c>
      <c r="AG166" s="27">
        <f>IF($R166&gt;0,$R166,$S166)+$Y166+$Z166</f>
        <v>845.94749999999999</v>
      </c>
      <c r="AH166" s="27">
        <f>IF($R166&gt;0,$R166,$S166)+$Y166+$Z166</f>
        <v>845.94749999999999</v>
      </c>
      <c r="AI166" s="27">
        <f>IF($R166&gt;0,$R166,$S166)+$Y166+$Z166</f>
        <v>845.94749999999999</v>
      </c>
      <c r="AJ166" s="27">
        <f>IF($O166&gt;=AJ$1,$S166+$Y166+$Z166,$Y166+$Z166)</f>
        <v>845.94749999999999</v>
      </c>
      <c r="AK166" s="27">
        <f>IF($O166&gt;=AK$1,$S166+$Y166+$Z166,$Y166+$Z166)</f>
        <v>845.94749999999999</v>
      </c>
      <c r="AL166" s="27">
        <f>IF($O166&gt;=AL$1,$S166+$Y166+$Z166,$Y166+$Z166)</f>
        <v>845.94749999999999</v>
      </c>
      <c r="AM166" s="27">
        <f>IF($O166&gt;=AM$1,$S166+$Y166+$Z166,$Y166+$Z166)</f>
        <v>845.94749999999999</v>
      </c>
      <c r="AN166" s="27">
        <f>IF($O166&gt;=AN$1,$S166+$Y166+$Z166,$Y166+$Z166)</f>
        <v>845.94749999999999</v>
      </c>
      <c r="AO166" s="27">
        <f>IF($O166&gt;=AO$1,$S166+$Y166+$Z166,$Y166+$Z166)</f>
        <v>845.94749999999999</v>
      </c>
      <c r="AP166" s="27">
        <f>IF($O166&gt;=AP$1,$S166+$Y166+$Z166,$Y166+$Z166)</f>
        <v>845.94749999999999</v>
      </c>
      <c r="AQ166" s="27">
        <f>IF($O166&gt;=AQ$1,$S166+$Y166+$Z166,$Y166+$Z166)</f>
        <v>845.94749999999999</v>
      </c>
      <c r="AR166" s="27">
        <f>IF($O166&gt;=AR$1,$S166+$Y166+$Z166,$Y166+$Z166)</f>
        <v>845.94749999999999</v>
      </c>
      <c r="AS166" s="27">
        <f>IF($O166&gt;=AS$1,$S166+$Y166+$Z166,$Y166+$Z166)</f>
        <v>845.94749999999999</v>
      </c>
      <c r="AT166" s="27">
        <f>IF($O166&gt;=AT$1,$S166+$Y166+$Z166,$Y166+$Z166)</f>
        <v>845.94749999999999</v>
      </c>
      <c r="AU166" s="27">
        <f>IF($O166&gt;=AU$1,$S166+$Y166+$Z166,$Y166+$Z166)</f>
        <v>845.94749999999999</v>
      </c>
      <c r="AV166" s="27">
        <f>IF($O166&gt;=AV$1,$S166+$Y166+$Z166,$Y166+$Z166)</f>
        <v>845.94749999999999</v>
      </c>
      <c r="AW166" s="27">
        <f>IF($O166&gt;=AW$1,$S166+$Y166+$Z166,$Y166+$Z166)</f>
        <v>845.94749999999999</v>
      </c>
      <c r="AX166" s="27">
        <f>IF($O166&gt;=AX$1,$S166+$Y166+$Z166,$Y166+$Z166)</f>
        <v>845.94749999999999</v>
      </c>
      <c r="AY166" s="27">
        <f>IF($O166&gt;=AY$1,$S166+$Y166+$Z166,$Y166+$Z166)</f>
        <v>845.94749999999999</v>
      </c>
      <c r="AZ166" s="27">
        <f>IF($O166&gt;=AZ$1,$S166+$Y166+$Z166,$Y166+$Z166)</f>
        <v>845.94749999999999</v>
      </c>
      <c r="BA166" s="27">
        <f>IF($O166&gt;=BA$1,$S166+$Y166+$Z166,$Y166+$Z166)</f>
        <v>845.94749999999999</v>
      </c>
      <c r="BB166" s="27">
        <f>IF($O166&gt;=BB$1,$S166+$Y166+$Z166,$Y166+$Z166)</f>
        <v>845.94749999999999</v>
      </c>
      <c r="BC166" s="27">
        <f>IF($O166&gt;=BC$1,$S166+$Y166+$Z166,$Y166+$Z166)</f>
        <v>845.94749999999999</v>
      </c>
      <c r="BD166" s="27">
        <f>IF($O166&gt;=BD$1,$S166+$Y166+$Z166,$Y166+$Z166)</f>
        <v>845.94749999999999</v>
      </c>
      <c r="BE166" s="27">
        <f>IF($O166&gt;=BE$1,$S166+$Y166+$Z166,$Y166+$Z166)</f>
        <v>845.94749999999999</v>
      </c>
      <c r="BF166" s="27">
        <f>IF($O166&gt;=BF$1,$S166+$Y166+$Z166,$Y166+$Z166)</f>
        <v>845.94749999999999</v>
      </c>
      <c r="BG166" s="27">
        <f>IF($O166&gt;=BG$1,$S166+$Y166+$Z166,$Y166+$Z166)</f>
        <v>845.94749999999999</v>
      </c>
      <c r="BH166" s="27">
        <f>IF($O166&gt;=BH$1,$S166+$Y166+$Z166,$Y166+$Z166)</f>
        <v>845.94749999999999</v>
      </c>
      <c r="BI166" s="27">
        <f>IF($O166&gt;=BI$1,$S166+$Y166+$Z166,$Y166+$Z166)</f>
        <v>845.94749999999999</v>
      </c>
      <c r="BJ166" s="27">
        <f>IF($O166&gt;=BJ$1,$S166+$Y166+$Z166,$Y166+$Z166)</f>
        <v>845.94749999999999</v>
      </c>
      <c r="BK166" s="27">
        <f>IF($O166&gt;=BK$1,$S166+$Y166+$Z166,$Y166+$Z166)</f>
        <v>845.94749999999999</v>
      </c>
      <c r="BL166" s="27">
        <f>IF($O166&gt;=BL$1,$S166+$Y166+$Z166,$Y166+$Z166)</f>
        <v>845.94749999999999</v>
      </c>
      <c r="BM166" s="27">
        <f>IF($O166&gt;=BM$1,$S166+$Y166+$Z166,$Y166+$Z166)</f>
        <v>845.94749999999999</v>
      </c>
      <c r="BN166" s="27">
        <f>IF($O166&gt;=BN$1,$S166+$Y166+$Z166,$Y166+$Z166)</f>
        <v>845.94749999999999</v>
      </c>
      <c r="BO166" s="27">
        <f>IF($O166&gt;=BO$1,$S166+$Y166+$Z166,$Y166+$Z166)</f>
        <v>845.94749999999999</v>
      </c>
      <c r="BP166" s="27">
        <f>IF($O166&gt;=BP$1,$S166+$Y166+$Z166,$Y166+$Z166)</f>
        <v>845.94749999999999</v>
      </c>
      <c r="BQ166" s="27">
        <f>IF($O166&gt;=BQ$1,$S166+$Y166+$Z166,$Y166+$Z166)</f>
        <v>845.94749999999999</v>
      </c>
      <c r="BR166" s="27">
        <f>IF($O166&gt;=BR$1,$S166+$Y166+$Z166,$Y166+$Z166)</f>
        <v>845.94749999999999</v>
      </c>
      <c r="BS166" s="27">
        <f>IF($O166&gt;=BS$1,$S166+$Y166+$Z166,$Y166+$Z166)</f>
        <v>845.94749999999999</v>
      </c>
      <c r="BT166" s="27">
        <f>IF($O166&gt;=BT$1,$S166+$Y166+$Z166,$Y166+$Z166)</f>
        <v>845.94749999999999</v>
      </c>
      <c r="BU166" s="27">
        <f>IF($O166&gt;=BU$1,$S166+$Y166+$Z166,$Y166+$Z166)</f>
        <v>845.94749999999999</v>
      </c>
      <c r="BV166" s="27">
        <f>IF($O166&gt;=BV$1,$S166+$Y166+$Z166,$Y166+$Z166)</f>
        <v>845.94749999999999</v>
      </c>
      <c r="BW166" s="27">
        <f>IF($O166&gt;=BW$1,$S166+$Y166+$Z166,$Y166+$Z166)</f>
        <v>845.94749999999999</v>
      </c>
      <c r="BX166" s="27">
        <f>IF($O166&gt;=BX$1,$S166+$Y166+$Z166,$Y166+$Z166)</f>
        <v>845.94749999999999</v>
      </c>
      <c r="BY166" s="27">
        <f>IF($O166&gt;=BY$1,$S166+$Y166+$Z166,$Y166+$Z166)</f>
        <v>845.94749999999999</v>
      </c>
      <c r="BZ166" s="27">
        <f>IF($O166&gt;=BZ$1,$S166+$Y166+$Z166,$Y166+$Z166)</f>
        <v>845.94749999999999</v>
      </c>
      <c r="CA166" s="27">
        <f>IF($O166&gt;=CA$1,$S166+$Y166+$Z166,$Y166+$Z166)</f>
        <v>845.94749999999999</v>
      </c>
      <c r="CB166" s="27">
        <f>IF($O166&gt;=CB$1,$S166+$Y166+$Z166,$Y166+$Z166)</f>
        <v>845.94749999999999</v>
      </c>
      <c r="CC166" s="27">
        <f>IF($O166&gt;=CC$1,$S166+$Y166+$Z166,$Y166+$Z166)</f>
        <v>845.94749999999999</v>
      </c>
      <c r="CD166" s="27">
        <f>IF($O166&gt;=CD$1,$S166+$Y166+$Z166,$Y166+$Z166)</f>
        <v>845.94749999999999</v>
      </c>
      <c r="CE166" s="27">
        <f>IF($O166&gt;=CE$1,$S166+$Y166+$Z166,$Y166+$Z166)</f>
        <v>845.94749999999999</v>
      </c>
      <c r="CF166" s="27">
        <f>IF($O166&gt;=CF$1,$S166+$Y166+$Z166,$Y166+$Z166)</f>
        <v>845.94749999999999</v>
      </c>
      <c r="CG166" s="27">
        <f>IF($O166&gt;=CG$1,$S166+$Y166+$Z166,$Y166+$Z166)</f>
        <v>845.94749999999999</v>
      </c>
      <c r="CH166" s="27">
        <f>IF($O166&gt;=CH$1,$S166+$Y166+$Z166,$Y166+$Z166)</f>
        <v>845.94749999999999</v>
      </c>
      <c r="CI166" s="27">
        <f>IF($O166&gt;=CI$1,$S166+$Y166+$Z166,$Y166+$Z166)</f>
        <v>845.94749999999999</v>
      </c>
      <c r="CJ166" s="27">
        <f>IF($O166&gt;=CJ$1,$S166+$Y166+$Z166,$Y166+$Z166)</f>
        <v>845.94749999999999</v>
      </c>
      <c r="CK166" s="27">
        <f>IF($O166&gt;=CK$1,$S166+$Y166+$Z166,$Y166+$Z166)</f>
        <v>845.94749999999999</v>
      </c>
      <c r="CL166" s="27">
        <f>IF($O166&gt;=CL$1,$S166+$Y166+$Z166,$Y166+$Z166)</f>
        <v>845.94749999999999</v>
      </c>
      <c r="CM166" s="27">
        <f>IF($O166&gt;=CM$1,$S166+$Y166+$Z166,$Y166+$Z166)</f>
        <v>845.94749999999999</v>
      </c>
      <c r="CN166" s="27">
        <f>IF($O166&gt;=CN$1,$S166+$Y166,$Y166)</f>
        <v>445.94749999999999</v>
      </c>
      <c r="CO166" s="27">
        <f>IF($O166&gt;=CO$1,$S166+$Y166,$Y166)</f>
        <v>445.94749999999999</v>
      </c>
      <c r="CP166" s="27">
        <f>IF($O166&gt;=CP$1,$S166+$Y166,$Y166)</f>
        <v>445.94749999999999</v>
      </c>
      <c r="CQ166" s="27">
        <f>IF($O166&gt;=CQ$1,$S166+$Y166,$Y166)</f>
        <v>445.94749999999999</v>
      </c>
      <c r="CR166" s="27">
        <f>IF($O166&gt;=CR$1,$S166+$Y166,$Y166)</f>
        <v>445.94749999999999</v>
      </c>
      <c r="CS166" s="27">
        <f>IF($O166&gt;=CS$1,$S166+$Y166,$Y166)</f>
        <v>445.94749999999999</v>
      </c>
      <c r="CT166" s="27">
        <f>IF($O166&gt;=CT$1,$S166+$Y166,$Y166)</f>
        <v>445.94749999999999</v>
      </c>
      <c r="CU166" s="27">
        <f>IF($O166&gt;=CU$1,$S166+$Y166,$Y166)</f>
        <v>445.94749999999999</v>
      </c>
      <c r="CV166" s="27">
        <f>IF($O166&gt;=CV$1,$S166+$Y166,$Y166)</f>
        <v>445.94749999999999</v>
      </c>
      <c r="CW166" s="27">
        <f>IF($O166&gt;=CW$1,$S166+$Y166,$Y166)</f>
        <v>445.94749999999999</v>
      </c>
      <c r="CX166" s="27">
        <f>IF($O166&gt;=CX$1,$S166+$Y166,$Y166)</f>
        <v>445.94749999999999</v>
      </c>
      <c r="CY166" s="27">
        <f>IF($O166&gt;=CY$1,$S166+$Y166,$Y166)</f>
        <v>445.94749999999999</v>
      </c>
      <c r="CZ166" s="27">
        <f>IF($O166&gt;=CZ$1,$S166+$Y166,$Y166)</f>
        <v>445.94749999999999</v>
      </c>
      <c r="DA166" s="27">
        <f>IF($O166&gt;=DA$1,$S166+$Y166,$Y166)</f>
        <v>445.94749999999999</v>
      </c>
      <c r="DB166" s="27">
        <f>IF($O166&gt;=DB$1,$S166+$Y166,$Y166)</f>
        <v>445.94749999999999</v>
      </c>
      <c r="DC166" s="27">
        <f>IF($O166&gt;=DC$1,$S166+$Y166,$Y166)</f>
        <v>445.94749999999999</v>
      </c>
      <c r="DD166" s="27">
        <f>IF($O166&gt;=DD$1,$S166+$Y166,$Y166)</f>
        <v>445.94749999999999</v>
      </c>
      <c r="DE166" s="27">
        <f>IF($O166&gt;=DE$1,$S166+$Y166,$Y166)</f>
        <v>445.94749999999999</v>
      </c>
      <c r="DF166" s="27">
        <f>IF($O166&gt;=DF$1,$S166+$Y166,$Y166)</f>
        <v>445.94749999999999</v>
      </c>
      <c r="DG166" s="27">
        <f>IF($O166&gt;=DG$1,$S166+$Y166,$Y166)</f>
        <v>445.94749999999999</v>
      </c>
      <c r="DH166" s="27">
        <f>IF($O166&gt;=DH$1,$S166+$Y166,$Y166)</f>
        <v>445.94749999999999</v>
      </c>
      <c r="DI166" s="27">
        <f>IF($O166&gt;=DI$1,$S166+$Y166,$Y166)</f>
        <v>445.94749999999999</v>
      </c>
      <c r="DJ166" s="27">
        <f>IF($O166&gt;=DJ$1,$S166+$Y166,$Y166)</f>
        <v>445.94749999999999</v>
      </c>
      <c r="DK166" s="27">
        <f>IF($O166&gt;=DK$1,$S166+$Y166,$Y166)</f>
        <v>445.94749999999999</v>
      </c>
      <c r="DL166" s="27">
        <f>IF($O166&gt;=DL$1,$S166+$Y166,$Y166)</f>
        <v>445.94749999999999</v>
      </c>
      <c r="DM166" s="27">
        <f>IF($O166&gt;=DM$1,$S166+$Y166,$Y166)</f>
        <v>445.94749999999999</v>
      </c>
      <c r="DN166" s="27">
        <f>IF($O166&gt;=DN$1,$S166+$Y166,$Y166)</f>
        <v>445.94749999999999</v>
      </c>
      <c r="DO166" s="27">
        <f>IF($O166&gt;=DO$1,$S166+$Y166,$Y166)</f>
        <v>445.94749999999999</v>
      </c>
      <c r="DP166" s="27">
        <f>IF($O166&gt;=DP$1,$S166+$Y166,$Y166)</f>
        <v>445.94749999999999</v>
      </c>
      <c r="DQ166" s="27">
        <f>IF($O166&gt;=DQ$1,$S166+$Y166,$Y166)</f>
        <v>445.94749999999999</v>
      </c>
      <c r="DR166" s="27">
        <f>IF($O166&gt;=DR$1,$S166+$Y166,$Y166)</f>
        <v>445.94749999999999</v>
      </c>
      <c r="DS166" s="27">
        <f>IF($O166&gt;=DS$1,$S166+$Y166,$Y166)</f>
        <v>445.94749999999999</v>
      </c>
      <c r="DT166" s="27">
        <f>IF($O166&gt;=DT$1,$S166+$Y166,$Y166)</f>
        <v>445.94749999999999</v>
      </c>
      <c r="DU166" s="27">
        <f>IF($O166&gt;=DU$1,$S166+$Y166,$Y166)</f>
        <v>445.94749999999999</v>
      </c>
      <c r="DV166" s="27">
        <f>IF($O166&gt;=DV$1,$S166+$Y166,$Y166)</f>
        <v>445.94749999999999</v>
      </c>
      <c r="DW166" s="27">
        <f>IF($O166&gt;=DW$1,$S166+$Y166,$Y166)</f>
        <v>445.94749999999999</v>
      </c>
      <c r="DX166" s="27">
        <f>IF($O166&gt;=DX$1,$S166+$Y166,$Y166)</f>
        <v>445.94749999999999</v>
      </c>
      <c r="DY166" s="27">
        <f>IF($O166&gt;=DY$1,$S166+$Y166,$Y166)</f>
        <v>445.94749999999999</v>
      </c>
      <c r="DZ166" s="27">
        <f>IF($O166&gt;=DZ$1,$S166+$Y166,$Y166)</f>
        <v>445.94749999999999</v>
      </c>
      <c r="EA166" s="27">
        <f>IF($O166&gt;=EA$1,$S166+$Y166,$Y166)</f>
        <v>445.94749999999999</v>
      </c>
      <c r="EB166" s="27">
        <f>IF($O166&gt;=EB$1,$S166+$Y166,$Y166)</f>
        <v>445.94749999999999</v>
      </c>
      <c r="EC166" s="27">
        <f>IF($O166&gt;=EC$1,$S166+$Y166,$Y166)</f>
        <v>445.94749999999999</v>
      </c>
      <c r="ED166" s="27">
        <f>IF($O166&gt;=ED$1,$S166+$Y166,$Y166)</f>
        <v>445.94749999999999</v>
      </c>
      <c r="EE166" s="27">
        <f>IF($O166&gt;=EE$1,$S166+$Y166,$Y166)</f>
        <v>445.94749999999999</v>
      </c>
      <c r="EF166" s="27">
        <f>IF($O166&gt;=EF$1,$S166+$Y166,$Y166)</f>
        <v>445.94749999999999</v>
      </c>
      <c r="EG166" s="27">
        <f>IF($O166&gt;=EG$1,$S166+$Y166,$Y166)</f>
        <v>445.94749999999999</v>
      </c>
      <c r="EH166" s="27">
        <f>IF($O166&gt;=EH$1,$S166+$Y166,$Y166)</f>
        <v>445.94749999999999</v>
      </c>
      <c r="EI166" s="27">
        <f>IF($O166&gt;=EI$1,$S166+$Y166,$Y166)</f>
        <v>445.94749999999999</v>
      </c>
      <c r="EJ166" s="27">
        <f>IF($O166&gt;=EJ$1,$S166+$Y166,$Y166)</f>
        <v>445.94749999999999</v>
      </c>
      <c r="EK166" s="27">
        <f>IF($O166&gt;=EK$1,$S166+$Y166,$Y166)</f>
        <v>445.94749999999999</v>
      </c>
      <c r="EL166" s="27">
        <f>IF($O166&gt;=EL$1,$S166+$Y166,$Y166)</f>
        <v>445.94749999999999</v>
      </c>
      <c r="EM166" s="27">
        <f>IF($O166&gt;=EM$1,$S166+$Y166,$Y166)</f>
        <v>445.94749999999999</v>
      </c>
      <c r="EN166" s="27">
        <f>IF($O166&gt;=EN$1,$S166+$Y166,$Y166)</f>
        <v>445.94749999999999</v>
      </c>
      <c r="EO166" s="27">
        <f>IF($O166&gt;=EO$1,$S166+$Y166,$Y166)</f>
        <v>445.94749999999999</v>
      </c>
      <c r="EP166" s="27">
        <f>IF($O166&gt;=EP$1,$S166+$Y166,$Y166)</f>
        <v>445.94749999999999</v>
      </c>
      <c r="EQ166" s="27">
        <f>IF($O166&gt;=EQ$1,$S166+$Y166,$Y166)</f>
        <v>445.94749999999999</v>
      </c>
      <c r="ER166" s="27">
        <f>IF($O166&gt;=ER$1,$S166+$Y166,$Y166)</f>
        <v>445.94749999999999</v>
      </c>
      <c r="ES166" s="27">
        <f>IF($O166&gt;=ES$1,$S166+$Y166,$Y166)</f>
        <v>445.94749999999999</v>
      </c>
      <c r="ET166" s="27">
        <f>IF($O166&gt;=ET$1,$S166+$Y166,$Y166)</f>
        <v>445.94749999999999</v>
      </c>
      <c r="EU166" s="27">
        <f>IF($O166&gt;=EU$1,$S166+$Y166,$Y166)</f>
        <v>445.94749999999999</v>
      </c>
      <c r="EV166" s="27">
        <f>IF($O166&gt;=EV$1,$S166,0)</f>
        <v>445.94749999999999</v>
      </c>
      <c r="EW166" s="27">
        <f>IF($O166&gt;=EW$1,$S166,0)</f>
        <v>445.94749999999999</v>
      </c>
      <c r="EX166" s="27">
        <f>IF($O166&gt;=EX$1,$S166,0)</f>
        <v>445.94749999999999</v>
      </c>
      <c r="EY166" s="27">
        <f>IF($O166&gt;=EY$1,$S166,0)</f>
        <v>445.94749999999999</v>
      </c>
      <c r="EZ166" s="27">
        <f>IF($O166&gt;=EZ$1,$S166,0)</f>
        <v>445.94749999999999</v>
      </c>
      <c r="FA166" s="27">
        <f>IF($O166&gt;=FA$1,$S166,0)</f>
        <v>445.94749999999999</v>
      </c>
      <c r="FB166" s="27">
        <f>IF($O166&gt;=FB$1,$S166,0)</f>
        <v>445.94749999999999</v>
      </c>
      <c r="FC166" s="27">
        <f>IF($O166&gt;=FC$1,$S166,0)</f>
        <v>445.94749999999999</v>
      </c>
      <c r="FD166" s="27">
        <f>IF($O166&gt;=FD$1,$S166,0)</f>
        <v>445.94749999999999</v>
      </c>
      <c r="FE166" s="27">
        <f>IF($O166&gt;=FE$1,$S166,0)</f>
        <v>445.94749999999999</v>
      </c>
      <c r="FF166" s="27">
        <f>IF($O166&gt;=FF$1,$S166,0)</f>
        <v>445.94749999999999</v>
      </c>
      <c r="FG166" s="27">
        <f>IF($O166&gt;=FG$1,$S166,0)</f>
        <v>445.94749999999999</v>
      </c>
      <c r="FH166" s="27">
        <f>IF($O166&gt;=FH$1,$S166,0)</f>
        <v>445.94749999999999</v>
      </c>
      <c r="FI166" s="27">
        <f>IF($O166&gt;=FI$1,$S166,0)</f>
        <v>445.94749999999999</v>
      </c>
      <c r="FJ166" s="27">
        <f>IF($O166&gt;=FJ$1,$S166,0)</f>
        <v>445.94749999999999</v>
      </c>
      <c r="FK166" s="27">
        <f>IF($O166&gt;=FK$1,$S166,0)</f>
        <v>445.94749999999999</v>
      </c>
      <c r="FL166" s="27">
        <f>IF($O166&gt;=FL$1,$S166,0)</f>
        <v>445.94749999999999</v>
      </c>
      <c r="FM166" s="27">
        <f>IF($O166&gt;=FM$1,$S166,0)</f>
        <v>445.94749999999999</v>
      </c>
      <c r="FN166" s="27">
        <f>IF($O166&gt;=FN$1,$S166,0)</f>
        <v>445.94749999999999</v>
      </c>
      <c r="FO166" s="27">
        <f>IF($O166&gt;=FO$1,$S166,0)</f>
        <v>445.94749999999999</v>
      </c>
      <c r="FP166" s="27">
        <f>IF($O166&gt;=FP$1,$S166,0)</f>
        <v>445.94749999999999</v>
      </c>
      <c r="FQ166" s="27">
        <f>IF($O166&gt;=FQ$1,$S166,0)</f>
        <v>445.94749999999999</v>
      </c>
      <c r="FR166" s="27">
        <f>IF($O166&gt;=FR$1,$S166,0)</f>
        <v>445.94749999999999</v>
      </c>
      <c r="FS166" s="27">
        <f>IF($O166&gt;=FS$1,$S166,0)</f>
        <v>445.94749999999999</v>
      </c>
      <c r="FT166" s="27">
        <f>IF($O166&gt;=FT$1,$S166,0)</f>
        <v>445.94749999999999</v>
      </c>
      <c r="FU166" s="27">
        <f>IF($O166&gt;=FU$1,$S166,0)</f>
        <v>445.94749999999999</v>
      </c>
      <c r="FV166" s="27">
        <f>IF($O166&gt;=FV$1,$S166,0)</f>
        <v>445.94749999999999</v>
      </c>
      <c r="FW166" s="27">
        <f>IF($O166&gt;=FW$1,$S166,0)</f>
        <v>445.94749999999999</v>
      </c>
      <c r="FX166" s="27">
        <f>IF($O166&gt;=FX$1,$S166,0)</f>
        <v>445.94749999999999</v>
      </c>
      <c r="FY166" s="27">
        <f>IF($O166&gt;=FY$1,$S166,0)</f>
        <v>445.94749999999999</v>
      </c>
      <c r="FZ166" s="27">
        <f>IF($O166&gt;=FZ$1,$S166,0)</f>
        <v>0</v>
      </c>
      <c r="GA166" s="27">
        <f>IF($O166&gt;=GA$1,$S166,0)</f>
        <v>0</v>
      </c>
      <c r="GB166" s="27">
        <f>IF($O166&gt;=GB$1,$S166,0)</f>
        <v>0</v>
      </c>
      <c r="GC166" s="27">
        <f>IF($O166&gt;=GC$1,$S166,0)</f>
        <v>0</v>
      </c>
      <c r="GD166" s="27">
        <f>IF($O166&gt;=GD$1,$S166,0)</f>
        <v>0</v>
      </c>
      <c r="GE166" s="27">
        <f>IF($O166&gt;=GE$1,$S166,0)</f>
        <v>0</v>
      </c>
      <c r="GF166" s="27">
        <f>IF($O166&gt;=GF$1,$S166,0)</f>
        <v>0</v>
      </c>
      <c r="GG166" s="27">
        <f>IF($O166&gt;=GG$1,$S166,0)</f>
        <v>0</v>
      </c>
      <c r="GH166" s="27">
        <f>IF($O166&gt;=GH$1,$S166,0)</f>
        <v>0</v>
      </c>
      <c r="GI166" s="27">
        <f>IF($O166&gt;=GI$1,$S166,0)</f>
        <v>0</v>
      </c>
      <c r="GJ166" s="27">
        <f>IF($O166&gt;=GJ$1,$S166,0)</f>
        <v>0</v>
      </c>
      <c r="GK166" s="27">
        <f>IF($O166&gt;=GK$1,$S166,0)</f>
        <v>0</v>
      </c>
      <c r="GL166" s="27">
        <f>IF($O166&gt;=GL$1,$S166,0)</f>
        <v>0</v>
      </c>
      <c r="GM166" s="27">
        <f>IF($O166&gt;=GM$1,$S166,0)</f>
        <v>0</v>
      </c>
      <c r="GN166" s="27">
        <f>IF($O166&gt;=GN$1,$S166,0)</f>
        <v>0</v>
      </c>
      <c r="GO166" s="27">
        <f>IF($O166&gt;=GO$1,$S166,0)</f>
        <v>0</v>
      </c>
      <c r="GP166" s="27">
        <f>IF($O166&gt;=GP$1,$S166,0)</f>
        <v>0</v>
      </c>
      <c r="GQ166" s="27">
        <f>IF($O166&gt;=GQ$1,$S166,0)</f>
        <v>0</v>
      </c>
      <c r="GR166" s="27">
        <f>IF($O166&gt;=GR$1,$S166,0)</f>
        <v>0</v>
      </c>
      <c r="GS166" s="27">
        <f>IF($O166&gt;=GS$1,$S166,0)</f>
        <v>0</v>
      </c>
      <c r="GT166" s="27">
        <f>IF($O166&gt;=GT$1,$S166,0)</f>
        <v>0</v>
      </c>
      <c r="GU166" s="27">
        <f>IF($O166&gt;=GU$1,$S166,0)</f>
        <v>0</v>
      </c>
      <c r="GV166" s="27">
        <f>IF($O166&gt;=GV$1,$S166,0)</f>
        <v>0</v>
      </c>
      <c r="GW166" s="27">
        <f>IF($O166&gt;=GW$1,$S166,0)</f>
        <v>0</v>
      </c>
      <c r="GX166" s="27">
        <f>IF($O166&gt;=GX$1,$S166,0)</f>
        <v>0</v>
      </c>
      <c r="GY166" s="27">
        <f>IF($O166&gt;=GY$1,$S166,0)</f>
        <v>0</v>
      </c>
      <c r="GZ166" s="27">
        <f>IF($O166&gt;=GZ$1,$S166,0)</f>
        <v>0</v>
      </c>
      <c r="HA166" s="27">
        <f>IF($O166&gt;=HA$1,$S166,0)</f>
        <v>0</v>
      </c>
      <c r="HB166" s="27">
        <f>IF($O166&gt;=HB$1,$S166,0)</f>
        <v>0</v>
      </c>
      <c r="HC166" s="27">
        <f>IF($O166&gt;=HC$1,$S166,0)</f>
        <v>0</v>
      </c>
    </row>
    <row r="167" spans="1:211">
      <c r="A167" s="3">
        <v>47538</v>
      </c>
      <c r="B167" s="3" t="s">
        <v>292</v>
      </c>
      <c r="C167" s="3" t="s">
        <v>104</v>
      </c>
      <c r="D167" s="3">
        <v>69</v>
      </c>
      <c r="E167" s="4">
        <v>33807</v>
      </c>
      <c r="F167" s="5">
        <v>25.92876712328767</v>
      </c>
      <c r="G167" s="3" t="s">
        <v>99</v>
      </c>
      <c r="H167" s="4">
        <v>18084</v>
      </c>
      <c r="I167" s="9" t="s">
        <v>832</v>
      </c>
      <c r="J167" s="5">
        <v>2251.0300000000002</v>
      </c>
      <c r="K167" s="31">
        <v>310</v>
      </c>
      <c r="L167" s="32">
        <v>26</v>
      </c>
      <c r="M167" s="33">
        <f>VLOOKUP(L167,FIND,3,TRUE)</f>
        <v>1.5</v>
      </c>
      <c r="N167" s="32">
        <f>IF(L167&gt;30,180,VLOOKUP(L167,TEMPO,2,FALSE))</f>
        <v>156</v>
      </c>
      <c r="O167" s="32">
        <f>IF(R167&gt;0,4,N167)</f>
        <v>156</v>
      </c>
      <c r="P167" s="96">
        <f>J167*M167*L167</f>
        <v>87790.17</v>
      </c>
      <c r="Q167" s="96">
        <f>10934.45*2</f>
        <v>21868.9</v>
      </c>
      <c r="R167" s="96">
        <f>IF(P167&lt;=Q167,P167/4,0)</f>
        <v>0</v>
      </c>
      <c r="S167" s="5">
        <f>IF(P167&gt;=Q167,P167/N167,0)</f>
        <v>562.75749999999994</v>
      </c>
      <c r="T167" s="3"/>
      <c r="U167" s="3">
        <f>IF(T167="",1,0)</f>
        <v>1</v>
      </c>
      <c r="V167" s="3">
        <v>354</v>
      </c>
      <c r="W167" s="5">
        <v>0</v>
      </c>
      <c r="X167" s="5">
        <v>402.65</v>
      </c>
      <c r="Y167" s="5">
        <f>X167*W167</f>
        <v>0</v>
      </c>
      <c r="Z167" s="5">
        <v>400</v>
      </c>
      <c r="AA167" s="5">
        <f>S167+Y167+Z167</f>
        <v>962.75749999999994</v>
      </c>
      <c r="AB167" s="39">
        <f>(J167/12+J167/12*1.3333333333+450/12+J167/30*6/12+J167)*1.3+Y167+Z167+153.9</f>
        <v>4146.7716777696496</v>
      </c>
      <c r="AC167" s="39" t="s">
        <v>104</v>
      </c>
      <c r="AD167" s="39">
        <f>J167*1.3+400+153.9</f>
        <v>3480.2390000000005</v>
      </c>
      <c r="AE167" s="39">
        <f>SUMIFS('CUSTO MENSAL FUNC NOVO'!H:H,'CUSTO MENSAL FUNC NOVO'!A:A,'VALORES MENSAIS'!AC167)</f>
        <v>2035.3799999999999</v>
      </c>
      <c r="AF167" s="27">
        <f>IF($R167&gt;0,$R167,$S167)+$Y167+$Z167</f>
        <v>962.75749999999994</v>
      </c>
      <c r="AG167" s="27">
        <f>IF($R167&gt;0,$R167,$S167)+$Y167+$Z167</f>
        <v>962.75749999999994</v>
      </c>
      <c r="AH167" s="27">
        <f>IF($R167&gt;0,$R167,$S167)+$Y167+$Z167</f>
        <v>962.75749999999994</v>
      </c>
      <c r="AI167" s="27">
        <f>IF($R167&gt;0,$R167,$S167)+$Y167+$Z167</f>
        <v>962.75749999999994</v>
      </c>
      <c r="AJ167" s="27">
        <f>IF($O167&gt;=AJ$1,$S167+$Y167+$Z167,$Y167+$Z167)</f>
        <v>962.75749999999994</v>
      </c>
      <c r="AK167" s="27">
        <f>IF($O167&gt;=AK$1,$S167+$Y167+$Z167,$Y167+$Z167)</f>
        <v>962.75749999999994</v>
      </c>
      <c r="AL167" s="27">
        <f>IF($O167&gt;=AL$1,$S167+$Y167+$Z167,$Y167+$Z167)</f>
        <v>962.75749999999994</v>
      </c>
      <c r="AM167" s="27">
        <f>IF($O167&gt;=AM$1,$S167+$Y167+$Z167,$Y167+$Z167)</f>
        <v>962.75749999999994</v>
      </c>
      <c r="AN167" s="27">
        <f>IF($O167&gt;=AN$1,$S167+$Y167+$Z167,$Y167+$Z167)</f>
        <v>962.75749999999994</v>
      </c>
      <c r="AO167" s="27">
        <f>IF($O167&gt;=AO$1,$S167+$Y167+$Z167,$Y167+$Z167)</f>
        <v>962.75749999999994</v>
      </c>
      <c r="AP167" s="27">
        <f>IF($O167&gt;=AP$1,$S167+$Y167+$Z167,$Y167+$Z167)</f>
        <v>962.75749999999994</v>
      </c>
      <c r="AQ167" s="27">
        <f>IF($O167&gt;=AQ$1,$S167+$Y167+$Z167,$Y167+$Z167)</f>
        <v>962.75749999999994</v>
      </c>
      <c r="AR167" s="27">
        <f>IF($O167&gt;=AR$1,$S167+$Y167+$Z167,$Y167+$Z167)</f>
        <v>962.75749999999994</v>
      </c>
      <c r="AS167" s="27">
        <f>IF($O167&gt;=AS$1,$S167+$Y167+$Z167,$Y167+$Z167)</f>
        <v>962.75749999999994</v>
      </c>
      <c r="AT167" s="27">
        <f>IF($O167&gt;=AT$1,$S167+$Y167+$Z167,$Y167+$Z167)</f>
        <v>962.75749999999994</v>
      </c>
      <c r="AU167" s="27">
        <f>IF($O167&gt;=AU$1,$S167+$Y167+$Z167,$Y167+$Z167)</f>
        <v>962.75749999999994</v>
      </c>
      <c r="AV167" s="27">
        <f>IF($O167&gt;=AV$1,$S167+$Y167+$Z167,$Y167+$Z167)</f>
        <v>962.75749999999994</v>
      </c>
      <c r="AW167" s="27">
        <f>IF($O167&gt;=AW$1,$S167+$Y167+$Z167,$Y167+$Z167)</f>
        <v>962.75749999999994</v>
      </c>
      <c r="AX167" s="27">
        <f>IF($O167&gt;=AX$1,$S167+$Y167+$Z167,$Y167+$Z167)</f>
        <v>962.75749999999994</v>
      </c>
      <c r="AY167" s="27">
        <f>IF($O167&gt;=AY$1,$S167+$Y167+$Z167,$Y167+$Z167)</f>
        <v>962.75749999999994</v>
      </c>
      <c r="AZ167" s="27">
        <f>IF($O167&gt;=AZ$1,$S167+$Y167+$Z167,$Y167+$Z167)</f>
        <v>962.75749999999994</v>
      </c>
      <c r="BA167" s="27">
        <f>IF($O167&gt;=BA$1,$S167+$Y167+$Z167,$Y167+$Z167)</f>
        <v>962.75749999999994</v>
      </c>
      <c r="BB167" s="27">
        <f>IF($O167&gt;=BB$1,$S167+$Y167+$Z167,$Y167+$Z167)</f>
        <v>962.75749999999994</v>
      </c>
      <c r="BC167" s="27">
        <f>IF($O167&gt;=BC$1,$S167+$Y167+$Z167,$Y167+$Z167)</f>
        <v>962.75749999999994</v>
      </c>
      <c r="BD167" s="27">
        <f>IF($O167&gt;=BD$1,$S167+$Y167+$Z167,$Y167+$Z167)</f>
        <v>962.75749999999994</v>
      </c>
      <c r="BE167" s="27">
        <f>IF($O167&gt;=BE$1,$S167+$Y167+$Z167,$Y167+$Z167)</f>
        <v>962.75749999999994</v>
      </c>
      <c r="BF167" s="27">
        <f>IF($O167&gt;=BF$1,$S167+$Y167+$Z167,$Y167+$Z167)</f>
        <v>962.75749999999994</v>
      </c>
      <c r="BG167" s="27">
        <f>IF($O167&gt;=BG$1,$S167+$Y167+$Z167,$Y167+$Z167)</f>
        <v>962.75749999999994</v>
      </c>
      <c r="BH167" s="27">
        <f>IF($O167&gt;=BH$1,$S167+$Y167+$Z167,$Y167+$Z167)</f>
        <v>962.75749999999994</v>
      </c>
      <c r="BI167" s="27">
        <f>IF($O167&gt;=BI$1,$S167+$Y167+$Z167,$Y167+$Z167)</f>
        <v>962.75749999999994</v>
      </c>
      <c r="BJ167" s="27">
        <f>IF($O167&gt;=BJ$1,$S167+$Y167+$Z167,$Y167+$Z167)</f>
        <v>962.75749999999994</v>
      </c>
      <c r="BK167" s="27">
        <f>IF($O167&gt;=BK$1,$S167+$Y167+$Z167,$Y167+$Z167)</f>
        <v>962.75749999999994</v>
      </c>
      <c r="BL167" s="27">
        <f>IF($O167&gt;=BL$1,$S167+$Y167+$Z167,$Y167+$Z167)</f>
        <v>962.75749999999994</v>
      </c>
      <c r="BM167" s="27">
        <f>IF($O167&gt;=BM$1,$S167+$Y167+$Z167,$Y167+$Z167)</f>
        <v>962.75749999999994</v>
      </c>
      <c r="BN167" s="27">
        <f>IF($O167&gt;=BN$1,$S167+$Y167+$Z167,$Y167+$Z167)</f>
        <v>962.75749999999994</v>
      </c>
      <c r="BO167" s="27">
        <f>IF($O167&gt;=BO$1,$S167+$Y167+$Z167,$Y167+$Z167)</f>
        <v>962.75749999999994</v>
      </c>
      <c r="BP167" s="27">
        <f>IF($O167&gt;=BP$1,$S167+$Y167+$Z167,$Y167+$Z167)</f>
        <v>962.75749999999994</v>
      </c>
      <c r="BQ167" s="27">
        <f>IF($O167&gt;=BQ$1,$S167+$Y167+$Z167,$Y167+$Z167)</f>
        <v>962.75749999999994</v>
      </c>
      <c r="BR167" s="27">
        <f>IF($O167&gt;=BR$1,$S167+$Y167+$Z167,$Y167+$Z167)</f>
        <v>962.75749999999994</v>
      </c>
      <c r="BS167" s="27">
        <f>IF($O167&gt;=BS$1,$S167+$Y167+$Z167,$Y167+$Z167)</f>
        <v>962.75749999999994</v>
      </c>
      <c r="BT167" s="27">
        <f>IF($O167&gt;=BT$1,$S167+$Y167+$Z167,$Y167+$Z167)</f>
        <v>962.75749999999994</v>
      </c>
      <c r="BU167" s="27">
        <f>IF($O167&gt;=BU$1,$S167+$Y167+$Z167,$Y167+$Z167)</f>
        <v>962.75749999999994</v>
      </c>
      <c r="BV167" s="27">
        <f>IF($O167&gt;=BV$1,$S167+$Y167+$Z167,$Y167+$Z167)</f>
        <v>962.75749999999994</v>
      </c>
      <c r="BW167" s="27">
        <f>IF($O167&gt;=BW$1,$S167+$Y167+$Z167,$Y167+$Z167)</f>
        <v>962.75749999999994</v>
      </c>
      <c r="BX167" s="27">
        <f>IF($O167&gt;=BX$1,$S167+$Y167+$Z167,$Y167+$Z167)</f>
        <v>962.75749999999994</v>
      </c>
      <c r="BY167" s="27">
        <f>IF($O167&gt;=BY$1,$S167+$Y167+$Z167,$Y167+$Z167)</f>
        <v>962.75749999999994</v>
      </c>
      <c r="BZ167" s="27">
        <f>IF($O167&gt;=BZ$1,$S167+$Y167+$Z167,$Y167+$Z167)</f>
        <v>962.75749999999994</v>
      </c>
      <c r="CA167" s="27">
        <f>IF($O167&gt;=CA$1,$S167+$Y167+$Z167,$Y167+$Z167)</f>
        <v>962.75749999999994</v>
      </c>
      <c r="CB167" s="27">
        <f>IF($O167&gt;=CB$1,$S167+$Y167+$Z167,$Y167+$Z167)</f>
        <v>962.75749999999994</v>
      </c>
      <c r="CC167" s="27">
        <f>IF($O167&gt;=CC$1,$S167+$Y167+$Z167,$Y167+$Z167)</f>
        <v>962.75749999999994</v>
      </c>
      <c r="CD167" s="27">
        <f>IF($O167&gt;=CD$1,$S167+$Y167+$Z167,$Y167+$Z167)</f>
        <v>962.75749999999994</v>
      </c>
      <c r="CE167" s="27">
        <f>IF($O167&gt;=CE$1,$S167+$Y167+$Z167,$Y167+$Z167)</f>
        <v>962.75749999999994</v>
      </c>
      <c r="CF167" s="27">
        <f>IF($O167&gt;=CF$1,$S167+$Y167+$Z167,$Y167+$Z167)</f>
        <v>962.75749999999994</v>
      </c>
      <c r="CG167" s="27">
        <f>IF($O167&gt;=CG$1,$S167+$Y167+$Z167,$Y167+$Z167)</f>
        <v>962.75749999999994</v>
      </c>
      <c r="CH167" s="27">
        <f>IF($O167&gt;=CH$1,$S167+$Y167+$Z167,$Y167+$Z167)</f>
        <v>962.75749999999994</v>
      </c>
      <c r="CI167" s="27">
        <f>IF($O167&gt;=CI$1,$S167+$Y167+$Z167,$Y167+$Z167)</f>
        <v>962.75749999999994</v>
      </c>
      <c r="CJ167" s="27">
        <f>IF($O167&gt;=CJ$1,$S167+$Y167+$Z167,$Y167+$Z167)</f>
        <v>962.75749999999994</v>
      </c>
      <c r="CK167" s="27">
        <f>IF($O167&gt;=CK$1,$S167+$Y167+$Z167,$Y167+$Z167)</f>
        <v>962.75749999999994</v>
      </c>
      <c r="CL167" s="27">
        <f>IF($O167&gt;=CL$1,$S167+$Y167+$Z167,$Y167+$Z167)</f>
        <v>962.75749999999994</v>
      </c>
      <c r="CM167" s="27">
        <f>IF($O167&gt;=CM$1,$S167+$Y167+$Z167,$Y167+$Z167)</f>
        <v>962.75749999999994</v>
      </c>
      <c r="CN167" s="27">
        <f>IF($O167&gt;=CN$1,$S167+$Y167,$Y167)</f>
        <v>562.75749999999994</v>
      </c>
      <c r="CO167" s="27">
        <f>IF($O167&gt;=CO$1,$S167+$Y167,$Y167)</f>
        <v>562.75749999999994</v>
      </c>
      <c r="CP167" s="27">
        <f>IF($O167&gt;=CP$1,$S167+$Y167,$Y167)</f>
        <v>562.75749999999994</v>
      </c>
      <c r="CQ167" s="27">
        <f>IF($O167&gt;=CQ$1,$S167+$Y167,$Y167)</f>
        <v>562.75749999999994</v>
      </c>
      <c r="CR167" s="27">
        <f>IF($O167&gt;=CR$1,$S167+$Y167,$Y167)</f>
        <v>562.75749999999994</v>
      </c>
      <c r="CS167" s="27">
        <f>IF($O167&gt;=CS$1,$S167+$Y167,$Y167)</f>
        <v>562.75749999999994</v>
      </c>
      <c r="CT167" s="27">
        <f>IF($O167&gt;=CT$1,$S167+$Y167,$Y167)</f>
        <v>562.75749999999994</v>
      </c>
      <c r="CU167" s="27">
        <f>IF($O167&gt;=CU$1,$S167+$Y167,$Y167)</f>
        <v>562.75749999999994</v>
      </c>
      <c r="CV167" s="27">
        <f>IF($O167&gt;=CV$1,$S167+$Y167,$Y167)</f>
        <v>562.75749999999994</v>
      </c>
      <c r="CW167" s="27">
        <f>IF($O167&gt;=CW$1,$S167+$Y167,$Y167)</f>
        <v>562.75749999999994</v>
      </c>
      <c r="CX167" s="27">
        <f>IF($O167&gt;=CX$1,$S167+$Y167,$Y167)</f>
        <v>562.75749999999994</v>
      </c>
      <c r="CY167" s="27">
        <f>IF($O167&gt;=CY$1,$S167+$Y167,$Y167)</f>
        <v>562.75749999999994</v>
      </c>
      <c r="CZ167" s="27">
        <f>IF($O167&gt;=CZ$1,$S167+$Y167,$Y167)</f>
        <v>562.75749999999994</v>
      </c>
      <c r="DA167" s="27">
        <f>IF($O167&gt;=DA$1,$S167+$Y167,$Y167)</f>
        <v>562.75749999999994</v>
      </c>
      <c r="DB167" s="27">
        <f>IF($O167&gt;=DB$1,$S167+$Y167,$Y167)</f>
        <v>562.75749999999994</v>
      </c>
      <c r="DC167" s="27">
        <f>IF($O167&gt;=DC$1,$S167+$Y167,$Y167)</f>
        <v>562.75749999999994</v>
      </c>
      <c r="DD167" s="27">
        <f>IF($O167&gt;=DD$1,$S167+$Y167,$Y167)</f>
        <v>562.75749999999994</v>
      </c>
      <c r="DE167" s="27">
        <f>IF($O167&gt;=DE$1,$S167+$Y167,$Y167)</f>
        <v>562.75749999999994</v>
      </c>
      <c r="DF167" s="27">
        <f>IF($O167&gt;=DF$1,$S167+$Y167,$Y167)</f>
        <v>562.75749999999994</v>
      </c>
      <c r="DG167" s="27">
        <f>IF($O167&gt;=DG$1,$S167+$Y167,$Y167)</f>
        <v>562.75749999999994</v>
      </c>
      <c r="DH167" s="27">
        <f>IF($O167&gt;=DH$1,$S167+$Y167,$Y167)</f>
        <v>562.75749999999994</v>
      </c>
      <c r="DI167" s="27">
        <f>IF($O167&gt;=DI$1,$S167+$Y167,$Y167)</f>
        <v>562.75749999999994</v>
      </c>
      <c r="DJ167" s="27">
        <f>IF($O167&gt;=DJ$1,$S167+$Y167,$Y167)</f>
        <v>562.75749999999994</v>
      </c>
      <c r="DK167" s="27">
        <f>IF($O167&gt;=DK$1,$S167+$Y167,$Y167)</f>
        <v>562.75749999999994</v>
      </c>
      <c r="DL167" s="27">
        <f>IF($O167&gt;=DL$1,$S167+$Y167,$Y167)</f>
        <v>562.75749999999994</v>
      </c>
      <c r="DM167" s="27">
        <f>IF($O167&gt;=DM$1,$S167+$Y167,$Y167)</f>
        <v>562.75749999999994</v>
      </c>
      <c r="DN167" s="27">
        <f>IF($O167&gt;=DN$1,$S167+$Y167,$Y167)</f>
        <v>562.75749999999994</v>
      </c>
      <c r="DO167" s="27">
        <f>IF($O167&gt;=DO$1,$S167+$Y167,$Y167)</f>
        <v>562.75749999999994</v>
      </c>
      <c r="DP167" s="27">
        <f>IF($O167&gt;=DP$1,$S167+$Y167,$Y167)</f>
        <v>562.75749999999994</v>
      </c>
      <c r="DQ167" s="27">
        <f>IF($O167&gt;=DQ$1,$S167+$Y167,$Y167)</f>
        <v>562.75749999999994</v>
      </c>
      <c r="DR167" s="27">
        <f>IF($O167&gt;=DR$1,$S167+$Y167,$Y167)</f>
        <v>562.75749999999994</v>
      </c>
      <c r="DS167" s="27">
        <f>IF($O167&gt;=DS$1,$S167+$Y167,$Y167)</f>
        <v>562.75749999999994</v>
      </c>
      <c r="DT167" s="27">
        <f>IF($O167&gt;=DT$1,$S167+$Y167,$Y167)</f>
        <v>562.75749999999994</v>
      </c>
      <c r="DU167" s="27">
        <f>IF($O167&gt;=DU$1,$S167+$Y167,$Y167)</f>
        <v>562.75749999999994</v>
      </c>
      <c r="DV167" s="27">
        <f>IF($O167&gt;=DV$1,$S167+$Y167,$Y167)</f>
        <v>562.75749999999994</v>
      </c>
      <c r="DW167" s="27">
        <f>IF($O167&gt;=DW$1,$S167+$Y167,$Y167)</f>
        <v>562.75749999999994</v>
      </c>
      <c r="DX167" s="27">
        <f>IF($O167&gt;=DX$1,$S167+$Y167,$Y167)</f>
        <v>562.75749999999994</v>
      </c>
      <c r="DY167" s="27">
        <f>IF($O167&gt;=DY$1,$S167+$Y167,$Y167)</f>
        <v>562.75749999999994</v>
      </c>
      <c r="DZ167" s="27">
        <f>IF($O167&gt;=DZ$1,$S167+$Y167,$Y167)</f>
        <v>562.75749999999994</v>
      </c>
      <c r="EA167" s="27">
        <f>IF($O167&gt;=EA$1,$S167+$Y167,$Y167)</f>
        <v>562.75749999999994</v>
      </c>
      <c r="EB167" s="27">
        <f>IF($O167&gt;=EB$1,$S167+$Y167,$Y167)</f>
        <v>562.75749999999994</v>
      </c>
      <c r="EC167" s="27">
        <f>IF($O167&gt;=EC$1,$S167+$Y167,$Y167)</f>
        <v>562.75749999999994</v>
      </c>
      <c r="ED167" s="27">
        <f>IF($O167&gt;=ED$1,$S167+$Y167,$Y167)</f>
        <v>562.75749999999994</v>
      </c>
      <c r="EE167" s="27">
        <f>IF($O167&gt;=EE$1,$S167+$Y167,$Y167)</f>
        <v>562.75749999999994</v>
      </c>
      <c r="EF167" s="27">
        <f>IF($O167&gt;=EF$1,$S167+$Y167,$Y167)</f>
        <v>562.75749999999994</v>
      </c>
      <c r="EG167" s="27">
        <f>IF($O167&gt;=EG$1,$S167+$Y167,$Y167)</f>
        <v>562.75749999999994</v>
      </c>
      <c r="EH167" s="27">
        <f>IF($O167&gt;=EH$1,$S167+$Y167,$Y167)</f>
        <v>562.75749999999994</v>
      </c>
      <c r="EI167" s="27">
        <f>IF($O167&gt;=EI$1,$S167+$Y167,$Y167)</f>
        <v>562.75749999999994</v>
      </c>
      <c r="EJ167" s="27">
        <f>IF($O167&gt;=EJ$1,$S167+$Y167,$Y167)</f>
        <v>562.75749999999994</v>
      </c>
      <c r="EK167" s="27">
        <f>IF($O167&gt;=EK$1,$S167+$Y167,$Y167)</f>
        <v>562.75749999999994</v>
      </c>
      <c r="EL167" s="27">
        <f>IF($O167&gt;=EL$1,$S167+$Y167,$Y167)</f>
        <v>562.75749999999994</v>
      </c>
      <c r="EM167" s="27">
        <f>IF($O167&gt;=EM$1,$S167+$Y167,$Y167)</f>
        <v>562.75749999999994</v>
      </c>
      <c r="EN167" s="27">
        <f>IF($O167&gt;=EN$1,$S167+$Y167,$Y167)</f>
        <v>562.75749999999994</v>
      </c>
      <c r="EO167" s="27">
        <f>IF($O167&gt;=EO$1,$S167+$Y167,$Y167)</f>
        <v>562.75749999999994</v>
      </c>
      <c r="EP167" s="27">
        <f>IF($O167&gt;=EP$1,$S167+$Y167,$Y167)</f>
        <v>562.75749999999994</v>
      </c>
      <c r="EQ167" s="27">
        <f>IF($O167&gt;=EQ$1,$S167+$Y167,$Y167)</f>
        <v>562.75749999999994</v>
      </c>
      <c r="ER167" s="27">
        <f>IF($O167&gt;=ER$1,$S167+$Y167,$Y167)</f>
        <v>562.75749999999994</v>
      </c>
      <c r="ES167" s="27">
        <f>IF($O167&gt;=ES$1,$S167+$Y167,$Y167)</f>
        <v>562.75749999999994</v>
      </c>
      <c r="ET167" s="27">
        <f>IF($O167&gt;=ET$1,$S167+$Y167,$Y167)</f>
        <v>562.75749999999994</v>
      </c>
      <c r="EU167" s="27">
        <f>IF($O167&gt;=EU$1,$S167+$Y167,$Y167)</f>
        <v>562.75749999999994</v>
      </c>
      <c r="EV167" s="27">
        <f>IF($O167&gt;=EV$1,$S167,0)</f>
        <v>562.75749999999994</v>
      </c>
      <c r="EW167" s="27">
        <f>IF($O167&gt;=EW$1,$S167,0)</f>
        <v>562.75749999999994</v>
      </c>
      <c r="EX167" s="27">
        <f>IF($O167&gt;=EX$1,$S167,0)</f>
        <v>562.75749999999994</v>
      </c>
      <c r="EY167" s="27">
        <f>IF($O167&gt;=EY$1,$S167,0)</f>
        <v>562.75749999999994</v>
      </c>
      <c r="EZ167" s="27">
        <f>IF($O167&gt;=EZ$1,$S167,0)</f>
        <v>562.75749999999994</v>
      </c>
      <c r="FA167" s="27">
        <f>IF($O167&gt;=FA$1,$S167,0)</f>
        <v>562.75749999999994</v>
      </c>
      <c r="FB167" s="27">
        <f>IF($O167&gt;=FB$1,$S167,0)</f>
        <v>562.75749999999994</v>
      </c>
      <c r="FC167" s="27">
        <f>IF($O167&gt;=FC$1,$S167,0)</f>
        <v>562.75749999999994</v>
      </c>
      <c r="FD167" s="27">
        <f>IF($O167&gt;=FD$1,$S167,0)</f>
        <v>562.75749999999994</v>
      </c>
      <c r="FE167" s="27">
        <f>IF($O167&gt;=FE$1,$S167,0)</f>
        <v>562.75749999999994</v>
      </c>
      <c r="FF167" s="27">
        <f>IF($O167&gt;=FF$1,$S167,0)</f>
        <v>562.75749999999994</v>
      </c>
      <c r="FG167" s="27">
        <f>IF($O167&gt;=FG$1,$S167,0)</f>
        <v>562.75749999999994</v>
      </c>
      <c r="FH167" s="27">
        <f>IF($O167&gt;=FH$1,$S167,0)</f>
        <v>562.75749999999994</v>
      </c>
      <c r="FI167" s="27">
        <f>IF($O167&gt;=FI$1,$S167,0)</f>
        <v>562.75749999999994</v>
      </c>
      <c r="FJ167" s="27">
        <f>IF($O167&gt;=FJ$1,$S167,0)</f>
        <v>562.75749999999994</v>
      </c>
      <c r="FK167" s="27">
        <f>IF($O167&gt;=FK$1,$S167,0)</f>
        <v>562.75749999999994</v>
      </c>
      <c r="FL167" s="27">
        <f>IF($O167&gt;=FL$1,$S167,0)</f>
        <v>562.75749999999994</v>
      </c>
      <c r="FM167" s="27">
        <f>IF($O167&gt;=FM$1,$S167,0)</f>
        <v>562.75749999999994</v>
      </c>
      <c r="FN167" s="27">
        <f>IF($O167&gt;=FN$1,$S167,0)</f>
        <v>562.75749999999994</v>
      </c>
      <c r="FO167" s="27">
        <f>IF($O167&gt;=FO$1,$S167,0)</f>
        <v>562.75749999999994</v>
      </c>
      <c r="FP167" s="27">
        <f>IF($O167&gt;=FP$1,$S167,0)</f>
        <v>562.75749999999994</v>
      </c>
      <c r="FQ167" s="27">
        <f>IF($O167&gt;=FQ$1,$S167,0)</f>
        <v>562.75749999999994</v>
      </c>
      <c r="FR167" s="27">
        <f>IF($O167&gt;=FR$1,$S167,0)</f>
        <v>562.75749999999994</v>
      </c>
      <c r="FS167" s="27">
        <f>IF($O167&gt;=FS$1,$S167,0)</f>
        <v>562.75749999999994</v>
      </c>
      <c r="FT167" s="27">
        <f>IF($O167&gt;=FT$1,$S167,0)</f>
        <v>562.75749999999994</v>
      </c>
      <c r="FU167" s="27">
        <f>IF($O167&gt;=FU$1,$S167,0)</f>
        <v>562.75749999999994</v>
      </c>
      <c r="FV167" s="27">
        <f>IF($O167&gt;=FV$1,$S167,0)</f>
        <v>562.75749999999994</v>
      </c>
      <c r="FW167" s="27">
        <f>IF($O167&gt;=FW$1,$S167,0)</f>
        <v>562.75749999999994</v>
      </c>
      <c r="FX167" s="27">
        <f>IF($O167&gt;=FX$1,$S167,0)</f>
        <v>562.75749999999994</v>
      </c>
      <c r="FY167" s="27">
        <f>IF($O167&gt;=FY$1,$S167,0)</f>
        <v>562.75749999999994</v>
      </c>
      <c r="FZ167" s="27">
        <f>IF($O167&gt;=FZ$1,$S167,0)</f>
        <v>562.75749999999994</v>
      </c>
      <c r="GA167" s="27">
        <f>IF($O167&gt;=GA$1,$S167,0)</f>
        <v>562.75749999999994</v>
      </c>
      <c r="GB167" s="27">
        <f>IF($O167&gt;=GB$1,$S167,0)</f>
        <v>562.75749999999994</v>
      </c>
      <c r="GC167" s="27">
        <f>IF($O167&gt;=GC$1,$S167,0)</f>
        <v>562.75749999999994</v>
      </c>
      <c r="GD167" s="27">
        <f>IF($O167&gt;=GD$1,$S167,0)</f>
        <v>562.75749999999994</v>
      </c>
      <c r="GE167" s="27">
        <f>IF($O167&gt;=GE$1,$S167,0)</f>
        <v>562.75749999999994</v>
      </c>
      <c r="GF167" s="27">
        <f>IF($O167&gt;=GF$1,$S167,0)</f>
        <v>0</v>
      </c>
      <c r="GG167" s="27">
        <f>IF($O167&gt;=GG$1,$S167,0)</f>
        <v>0</v>
      </c>
      <c r="GH167" s="27">
        <f>IF($O167&gt;=GH$1,$S167,0)</f>
        <v>0</v>
      </c>
      <c r="GI167" s="27">
        <f>IF($O167&gt;=GI$1,$S167,0)</f>
        <v>0</v>
      </c>
      <c r="GJ167" s="27">
        <f>IF($O167&gt;=GJ$1,$S167,0)</f>
        <v>0</v>
      </c>
      <c r="GK167" s="27">
        <f>IF($O167&gt;=GK$1,$S167,0)</f>
        <v>0</v>
      </c>
      <c r="GL167" s="27">
        <f>IF($O167&gt;=GL$1,$S167,0)</f>
        <v>0</v>
      </c>
      <c r="GM167" s="27">
        <f>IF($O167&gt;=GM$1,$S167,0)</f>
        <v>0</v>
      </c>
      <c r="GN167" s="27">
        <f>IF($O167&gt;=GN$1,$S167,0)</f>
        <v>0</v>
      </c>
      <c r="GO167" s="27">
        <f>IF($O167&gt;=GO$1,$S167,0)</f>
        <v>0</v>
      </c>
      <c r="GP167" s="27">
        <f>IF($O167&gt;=GP$1,$S167,0)</f>
        <v>0</v>
      </c>
      <c r="GQ167" s="27">
        <f>IF($O167&gt;=GQ$1,$S167,0)</f>
        <v>0</v>
      </c>
      <c r="GR167" s="27">
        <f>IF($O167&gt;=GR$1,$S167,0)</f>
        <v>0</v>
      </c>
      <c r="GS167" s="27">
        <f>IF($O167&gt;=GS$1,$S167,0)</f>
        <v>0</v>
      </c>
      <c r="GT167" s="27">
        <f>IF($O167&gt;=GT$1,$S167,0)</f>
        <v>0</v>
      </c>
      <c r="GU167" s="27">
        <f>IF($O167&gt;=GU$1,$S167,0)</f>
        <v>0</v>
      </c>
      <c r="GV167" s="27">
        <f>IF($O167&gt;=GV$1,$S167,0)</f>
        <v>0</v>
      </c>
      <c r="GW167" s="27">
        <f>IF($O167&gt;=GW$1,$S167,0)</f>
        <v>0</v>
      </c>
      <c r="GX167" s="27">
        <f>IF($O167&gt;=GX$1,$S167,0)</f>
        <v>0</v>
      </c>
      <c r="GY167" s="27">
        <f>IF($O167&gt;=GY$1,$S167,0)</f>
        <v>0</v>
      </c>
      <c r="GZ167" s="27">
        <f>IF($O167&gt;=GZ$1,$S167,0)</f>
        <v>0</v>
      </c>
      <c r="HA167" s="27">
        <f>IF($O167&gt;=HA$1,$S167,0)</f>
        <v>0</v>
      </c>
      <c r="HB167" s="27">
        <f>IF($O167&gt;=HB$1,$S167,0)</f>
        <v>0</v>
      </c>
      <c r="HC167" s="27">
        <f>IF($O167&gt;=HC$1,$S167,0)</f>
        <v>0</v>
      </c>
    </row>
    <row r="168" spans="1:211">
      <c r="A168" s="3">
        <v>27561</v>
      </c>
      <c r="B168" s="3" t="s">
        <v>347</v>
      </c>
      <c r="C168" s="3" t="s">
        <v>104</v>
      </c>
      <c r="D168" s="3">
        <v>55</v>
      </c>
      <c r="E168" s="4">
        <v>31827</v>
      </c>
      <c r="F168" s="5">
        <v>31.353424657534248</v>
      </c>
      <c r="G168" s="3" t="s">
        <v>99</v>
      </c>
      <c r="H168" s="4">
        <v>23349</v>
      </c>
      <c r="I168" s="9" t="s">
        <v>832</v>
      </c>
      <c r="J168" s="5">
        <v>2017.46</v>
      </c>
      <c r="K168" s="31">
        <v>310</v>
      </c>
      <c r="L168" s="32">
        <v>31</v>
      </c>
      <c r="M168" s="33">
        <f>VLOOKUP(L168,FIND,3,TRUE)</f>
        <v>1.5</v>
      </c>
      <c r="N168" s="32">
        <f>IF(L168&gt;30,180,VLOOKUP(L168,TEMPO,2,FALSE))</f>
        <v>180</v>
      </c>
      <c r="O168" s="32">
        <f>IF(R168&gt;0,4,N168)</f>
        <v>180</v>
      </c>
      <c r="P168" s="96">
        <f>J168*M168*L168</f>
        <v>93811.89</v>
      </c>
      <c r="Q168" s="96">
        <f>10934.45*2</f>
        <v>21868.9</v>
      </c>
      <c r="R168" s="96">
        <f>IF(P168&lt;=Q168,P168/4,0)</f>
        <v>0</v>
      </c>
      <c r="S168" s="5">
        <f>IF(P168&gt;=Q168,P168/N168,0)</f>
        <v>521.17716666666661</v>
      </c>
      <c r="T168" s="3"/>
      <c r="U168" s="3">
        <f>IF(T168="",1,0)</f>
        <v>1</v>
      </c>
      <c r="V168" s="3">
        <v>342</v>
      </c>
      <c r="W168" s="5">
        <v>0.6</v>
      </c>
      <c r="X168" s="5">
        <v>245.73</v>
      </c>
      <c r="Y168" s="5">
        <f>X168*W168</f>
        <v>147.43799999999999</v>
      </c>
      <c r="Z168" s="5">
        <v>400</v>
      </c>
      <c r="AA168" s="5">
        <f>S168+Y168+Z168</f>
        <v>1068.6151666666665</v>
      </c>
      <c r="AB168" s="39">
        <f>(J168/12+J168/12*1.3333333333+450/12+J168/30*6/12+J168)*1.3+Y168+Z168+153.9</f>
        <v>3926.4666888816037</v>
      </c>
      <c r="AC168" s="39" t="s">
        <v>104</v>
      </c>
      <c r="AD168" s="39">
        <f>J168*1.3+400+153.9</f>
        <v>3176.5980000000004</v>
      </c>
      <c r="AE168" s="39">
        <f>SUMIFS('CUSTO MENSAL FUNC NOVO'!H:H,'CUSTO MENSAL FUNC NOVO'!A:A,'VALORES MENSAIS'!AC168)</f>
        <v>2035.3799999999999</v>
      </c>
      <c r="AF168" s="27">
        <f>IF($R168&gt;0,$R168,$S168)+$Y168+$Z168</f>
        <v>1068.6151666666665</v>
      </c>
      <c r="AG168" s="27">
        <f>IF($R168&gt;0,$R168,$S168)+$Y168+$Z168</f>
        <v>1068.6151666666665</v>
      </c>
      <c r="AH168" s="27">
        <f>IF($R168&gt;0,$R168,$S168)+$Y168+$Z168</f>
        <v>1068.6151666666665</v>
      </c>
      <c r="AI168" s="27">
        <f>IF($R168&gt;0,$R168,$S168)+$Y168+$Z168</f>
        <v>1068.6151666666665</v>
      </c>
      <c r="AJ168" s="27">
        <f>IF($O168&gt;=AJ$1,$S168+$Y168+$Z168,$Y168+$Z168)</f>
        <v>1068.6151666666665</v>
      </c>
      <c r="AK168" s="27">
        <f>IF($O168&gt;=AK$1,$S168+$Y168+$Z168,$Y168+$Z168)</f>
        <v>1068.6151666666665</v>
      </c>
      <c r="AL168" s="27">
        <f>IF($O168&gt;=AL$1,$S168+$Y168+$Z168,$Y168+$Z168)</f>
        <v>1068.6151666666665</v>
      </c>
      <c r="AM168" s="27">
        <f>IF($O168&gt;=AM$1,$S168+$Y168+$Z168,$Y168+$Z168)</f>
        <v>1068.6151666666665</v>
      </c>
      <c r="AN168" s="27">
        <f>IF($O168&gt;=AN$1,$S168+$Y168+$Z168,$Y168+$Z168)</f>
        <v>1068.6151666666665</v>
      </c>
      <c r="AO168" s="27">
        <f>IF($O168&gt;=AO$1,$S168+$Y168+$Z168,$Y168+$Z168)</f>
        <v>1068.6151666666665</v>
      </c>
      <c r="AP168" s="27">
        <f>IF($O168&gt;=AP$1,$S168+$Y168+$Z168,$Y168+$Z168)</f>
        <v>1068.6151666666665</v>
      </c>
      <c r="AQ168" s="27">
        <f>IF($O168&gt;=AQ$1,$S168+$Y168+$Z168,$Y168+$Z168)</f>
        <v>1068.6151666666665</v>
      </c>
      <c r="AR168" s="27">
        <f>IF($O168&gt;=AR$1,$S168+$Y168+$Z168,$Y168+$Z168)</f>
        <v>1068.6151666666665</v>
      </c>
      <c r="AS168" s="27">
        <f>IF($O168&gt;=AS$1,$S168+$Y168+$Z168,$Y168+$Z168)</f>
        <v>1068.6151666666665</v>
      </c>
      <c r="AT168" s="27">
        <f>IF($O168&gt;=AT$1,$S168+$Y168+$Z168,$Y168+$Z168)</f>
        <v>1068.6151666666665</v>
      </c>
      <c r="AU168" s="27">
        <f>IF($O168&gt;=AU$1,$S168+$Y168+$Z168,$Y168+$Z168)</f>
        <v>1068.6151666666665</v>
      </c>
      <c r="AV168" s="27">
        <f>IF($O168&gt;=AV$1,$S168+$Y168+$Z168,$Y168+$Z168)</f>
        <v>1068.6151666666665</v>
      </c>
      <c r="AW168" s="27">
        <f>IF($O168&gt;=AW$1,$S168+$Y168+$Z168,$Y168+$Z168)</f>
        <v>1068.6151666666665</v>
      </c>
      <c r="AX168" s="27">
        <f>IF($O168&gt;=AX$1,$S168+$Y168+$Z168,$Y168+$Z168)</f>
        <v>1068.6151666666665</v>
      </c>
      <c r="AY168" s="27">
        <f>IF($O168&gt;=AY$1,$S168+$Y168+$Z168,$Y168+$Z168)</f>
        <v>1068.6151666666665</v>
      </c>
      <c r="AZ168" s="27">
        <f>IF($O168&gt;=AZ$1,$S168+$Y168+$Z168,$Y168+$Z168)</f>
        <v>1068.6151666666665</v>
      </c>
      <c r="BA168" s="27">
        <f>IF($O168&gt;=BA$1,$S168+$Y168+$Z168,$Y168+$Z168)</f>
        <v>1068.6151666666665</v>
      </c>
      <c r="BB168" s="27">
        <f>IF($O168&gt;=BB$1,$S168+$Y168+$Z168,$Y168+$Z168)</f>
        <v>1068.6151666666665</v>
      </c>
      <c r="BC168" s="27">
        <f>IF($O168&gt;=BC$1,$S168+$Y168+$Z168,$Y168+$Z168)</f>
        <v>1068.6151666666665</v>
      </c>
      <c r="BD168" s="27">
        <f>IF($O168&gt;=BD$1,$S168+$Y168+$Z168,$Y168+$Z168)</f>
        <v>1068.6151666666665</v>
      </c>
      <c r="BE168" s="27">
        <f>IF($O168&gt;=BE$1,$S168+$Y168+$Z168,$Y168+$Z168)</f>
        <v>1068.6151666666665</v>
      </c>
      <c r="BF168" s="27">
        <f>IF($O168&gt;=BF$1,$S168+$Y168+$Z168,$Y168+$Z168)</f>
        <v>1068.6151666666665</v>
      </c>
      <c r="BG168" s="27">
        <f>IF($O168&gt;=BG$1,$S168+$Y168+$Z168,$Y168+$Z168)</f>
        <v>1068.6151666666665</v>
      </c>
      <c r="BH168" s="27">
        <f>IF($O168&gt;=BH$1,$S168+$Y168+$Z168,$Y168+$Z168)</f>
        <v>1068.6151666666665</v>
      </c>
      <c r="BI168" s="27">
        <f>IF($O168&gt;=BI$1,$S168+$Y168+$Z168,$Y168+$Z168)</f>
        <v>1068.6151666666665</v>
      </c>
      <c r="BJ168" s="27">
        <f>IF($O168&gt;=BJ$1,$S168+$Y168+$Z168,$Y168+$Z168)</f>
        <v>1068.6151666666665</v>
      </c>
      <c r="BK168" s="27">
        <f>IF($O168&gt;=BK$1,$S168+$Y168+$Z168,$Y168+$Z168)</f>
        <v>1068.6151666666665</v>
      </c>
      <c r="BL168" s="27">
        <f>IF($O168&gt;=BL$1,$S168+$Y168+$Z168,$Y168+$Z168)</f>
        <v>1068.6151666666665</v>
      </c>
      <c r="BM168" s="27">
        <f>IF($O168&gt;=BM$1,$S168+$Y168+$Z168,$Y168+$Z168)</f>
        <v>1068.6151666666665</v>
      </c>
      <c r="BN168" s="27">
        <f>IF($O168&gt;=BN$1,$S168+$Y168+$Z168,$Y168+$Z168)</f>
        <v>1068.6151666666665</v>
      </c>
      <c r="BO168" s="27">
        <f>IF($O168&gt;=BO$1,$S168+$Y168+$Z168,$Y168+$Z168)</f>
        <v>1068.6151666666665</v>
      </c>
      <c r="BP168" s="27">
        <f>IF($O168&gt;=BP$1,$S168+$Y168+$Z168,$Y168+$Z168)</f>
        <v>1068.6151666666665</v>
      </c>
      <c r="BQ168" s="27">
        <f>IF($O168&gt;=BQ$1,$S168+$Y168+$Z168,$Y168+$Z168)</f>
        <v>1068.6151666666665</v>
      </c>
      <c r="BR168" s="27">
        <f>IF($O168&gt;=BR$1,$S168+$Y168+$Z168,$Y168+$Z168)</f>
        <v>1068.6151666666665</v>
      </c>
      <c r="BS168" s="27">
        <f>IF($O168&gt;=BS$1,$S168+$Y168+$Z168,$Y168+$Z168)</f>
        <v>1068.6151666666665</v>
      </c>
      <c r="BT168" s="27">
        <f>IF($O168&gt;=BT$1,$S168+$Y168+$Z168,$Y168+$Z168)</f>
        <v>1068.6151666666665</v>
      </c>
      <c r="BU168" s="27">
        <f>IF($O168&gt;=BU$1,$S168+$Y168+$Z168,$Y168+$Z168)</f>
        <v>1068.6151666666665</v>
      </c>
      <c r="BV168" s="27">
        <f>IF($O168&gt;=BV$1,$S168+$Y168+$Z168,$Y168+$Z168)</f>
        <v>1068.6151666666665</v>
      </c>
      <c r="BW168" s="27">
        <f>IF($O168&gt;=BW$1,$S168+$Y168+$Z168,$Y168+$Z168)</f>
        <v>1068.6151666666665</v>
      </c>
      <c r="BX168" s="27">
        <f>IF($O168&gt;=BX$1,$S168+$Y168+$Z168,$Y168+$Z168)</f>
        <v>1068.6151666666665</v>
      </c>
      <c r="BY168" s="27">
        <f>IF($O168&gt;=BY$1,$S168+$Y168+$Z168,$Y168+$Z168)</f>
        <v>1068.6151666666665</v>
      </c>
      <c r="BZ168" s="27">
        <f>IF($O168&gt;=BZ$1,$S168+$Y168+$Z168,$Y168+$Z168)</f>
        <v>1068.6151666666665</v>
      </c>
      <c r="CA168" s="27">
        <f>IF($O168&gt;=CA$1,$S168+$Y168+$Z168,$Y168+$Z168)</f>
        <v>1068.6151666666665</v>
      </c>
      <c r="CB168" s="27">
        <f>IF($O168&gt;=CB$1,$S168+$Y168+$Z168,$Y168+$Z168)</f>
        <v>1068.6151666666665</v>
      </c>
      <c r="CC168" s="27">
        <f>IF($O168&gt;=CC$1,$S168+$Y168+$Z168,$Y168+$Z168)</f>
        <v>1068.6151666666665</v>
      </c>
      <c r="CD168" s="27">
        <f>IF($O168&gt;=CD$1,$S168+$Y168+$Z168,$Y168+$Z168)</f>
        <v>1068.6151666666665</v>
      </c>
      <c r="CE168" s="27">
        <f>IF($O168&gt;=CE$1,$S168+$Y168+$Z168,$Y168+$Z168)</f>
        <v>1068.6151666666665</v>
      </c>
      <c r="CF168" s="27">
        <f>IF($O168&gt;=CF$1,$S168+$Y168+$Z168,$Y168+$Z168)</f>
        <v>1068.6151666666665</v>
      </c>
      <c r="CG168" s="27">
        <f>IF($O168&gt;=CG$1,$S168+$Y168+$Z168,$Y168+$Z168)</f>
        <v>1068.6151666666665</v>
      </c>
      <c r="CH168" s="27">
        <f>IF($O168&gt;=CH$1,$S168+$Y168+$Z168,$Y168+$Z168)</f>
        <v>1068.6151666666665</v>
      </c>
      <c r="CI168" s="27">
        <f>IF($O168&gt;=CI$1,$S168+$Y168+$Z168,$Y168+$Z168)</f>
        <v>1068.6151666666665</v>
      </c>
      <c r="CJ168" s="27">
        <f>IF($O168&gt;=CJ$1,$S168+$Y168+$Z168,$Y168+$Z168)</f>
        <v>1068.6151666666665</v>
      </c>
      <c r="CK168" s="27">
        <f>IF($O168&gt;=CK$1,$S168+$Y168+$Z168,$Y168+$Z168)</f>
        <v>1068.6151666666665</v>
      </c>
      <c r="CL168" s="27">
        <f>IF($O168&gt;=CL$1,$S168+$Y168+$Z168,$Y168+$Z168)</f>
        <v>1068.6151666666665</v>
      </c>
      <c r="CM168" s="27">
        <f>IF($O168&gt;=CM$1,$S168+$Y168+$Z168,$Y168+$Z168)</f>
        <v>1068.6151666666665</v>
      </c>
      <c r="CN168" s="27">
        <f>IF($O168&gt;=CN$1,$S168+$Y168,$Y168)</f>
        <v>668.6151666666666</v>
      </c>
      <c r="CO168" s="27">
        <f>IF($O168&gt;=CO$1,$S168+$Y168,$Y168)</f>
        <v>668.6151666666666</v>
      </c>
      <c r="CP168" s="27">
        <f>IF($O168&gt;=CP$1,$S168+$Y168,$Y168)</f>
        <v>668.6151666666666</v>
      </c>
      <c r="CQ168" s="27">
        <f>IF($O168&gt;=CQ$1,$S168+$Y168,$Y168)</f>
        <v>668.6151666666666</v>
      </c>
      <c r="CR168" s="27">
        <f>IF($O168&gt;=CR$1,$S168+$Y168,$Y168)</f>
        <v>668.6151666666666</v>
      </c>
      <c r="CS168" s="27">
        <f>IF($O168&gt;=CS$1,$S168+$Y168,$Y168)</f>
        <v>668.6151666666666</v>
      </c>
      <c r="CT168" s="27">
        <f>IF($O168&gt;=CT$1,$S168+$Y168,$Y168)</f>
        <v>668.6151666666666</v>
      </c>
      <c r="CU168" s="27">
        <f>IF($O168&gt;=CU$1,$S168+$Y168,$Y168)</f>
        <v>668.6151666666666</v>
      </c>
      <c r="CV168" s="27">
        <f>IF($O168&gt;=CV$1,$S168+$Y168,$Y168)</f>
        <v>668.6151666666666</v>
      </c>
      <c r="CW168" s="27">
        <f>IF($O168&gt;=CW$1,$S168+$Y168,$Y168)</f>
        <v>668.6151666666666</v>
      </c>
      <c r="CX168" s="27">
        <f>IF($O168&gt;=CX$1,$S168+$Y168,$Y168)</f>
        <v>668.6151666666666</v>
      </c>
      <c r="CY168" s="27">
        <f>IF($O168&gt;=CY$1,$S168+$Y168,$Y168)</f>
        <v>668.6151666666666</v>
      </c>
      <c r="CZ168" s="27">
        <f>IF($O168&gt;=CZ$1,$S168+$Y168,$Y168)</f>
        <v>668.6151666666666</v>
      </c>
      <c r="DA168" s="27">
        <f>IF($O168&gt;=DA$1,$S168+$Y168,$Y168)</f>
        <v>668.6151666666666</v>
      </c>
      <c r="DB168" s="27">
        <f>IF($O168&gt;=DB$1,$S168+$Y168,$Y168)</f>
        <v>668.6151666666666</v>
      </c>
      <c r="DC168" s="27">
        <f>IF($O168&gt;=DC$1,$S168+$Y168,$Y168)</f>
        <v>668.6151666666666</v>
      </c>
      <c r="DD168" s="27">
        <f>IF($O168&gt;=DD$1,$S168+$Y168,$Y168)</f>
        <v>668.6151666666666</v>
      </c>
      <c r="DE168" s="27">
        <f>IF($O168&gt;=DE$1,$S168+$Y168,$Y168)</f>
        <v>668.6151666666666</v>
      </c>
      <c r="DF168" s="27">
        <f>IF($O168&gt;=DF$1,$S168+$Y168,$Y168)</f>
        <v>668.6151666666666</v>
      </c>
      <c r="DG168" s="27">
        <f>IF($O168&gt;=DG$1,$S168+$Y168,$Y168)</f>
        <v>668.6151666666666</v>
      </c>
      <c r="DH168" s="27">
        <f>IF($O168&gt;=DH$1,$S168+$Y168,$Y168)</f>
        <v>668.6151666666666</v>
      </c>
      <c r="DI168" s="27">
        <f>IF($O168&gt;=DI$1,$S168+$Y168,$Y168)</f>
        <v>668.6151666666666</v>
      </c>
      <c r="DJ168" s="27">
        <f>IF($O168&gt;=DJ$1,$S168+$Y168,$Y168)</f>
        <v>668.6151666666666</v>
      </c>
      <c r="DK168" s="27">
        <f>IF($O168&gt;=DK$1,$S168+$Y168,$Y168)</f>
        <v>668.6151666666666</v>
      </c>
      <c r="DL168" s="27">
        <f>IF($O168&gt;=DL$1,$S168+$Y168,$Y168)</f>
        <v>668.6151666666666</v>
      </c>
      <c r="DM168" s="27">
        <f>IF($O168&gt;=DM$1,$S168+$Y168,$Y168)</f>
        <v>668.6151666666666</v>
      </c>
      <c r="DN168" s="27">
        <f>IF($O168&gt;=DN$1,$S168+$Y168,$Y168)</f>
        <v>668.6151666666666</v>
      </c>
      <c r="DO168" s="27">
        <f>IF($O168&gt;=DO$1,$S168+$Y168,$Y168)</f>
        <v>668.6151666666666</v>
      </c>
      <c r="DP168" s="27">
        <f>IF($O168&gt;=DP$1,$S168+$Y168,$Y168)</f>
        <v>668.6151666666666</v>
      </c>
      <c r="DQ168" s="27">
        <f>IF($O168&gt;=DQ$1,$S168+$Y168,$Y168)</f>
        <v>668.6151666666666</v>
      </c>
      <c r="DR168" s="27">
        <f>IF($O168&gt;=DR$1,$S168+$Y168,$Y168)</f>
        <v>668.6151666666666</v>
      </c>
      <c r="DS168" s="27">
        <f>IF($O168&gt;=DS$1,$S168+$Y168,$Y168)</f>
        <v>668.6151666666666</v>
      </c>
      <c r="DT168" s="27">
        <f>IF($O168&gt;=DT$1,$S168+$Y168,$Y168)</f>
        <v>668.6151666666666</v>
      </c>
      <c r="DU168" s="27">
        <f>IF($O168&gt;=DU$1,$S168+$Y168,$Y168)</f>
        <v>668.6151666666666</v>
      </c>
      <c r="DV168" s="27">
        <f>IF($O168&gt;=DV$1,$S168+$Y168,$Y168)</f>
        <v>668.6151666666666</v>
      </c>
      <c r="DW168" s="27">
        <f>IF($O168&gt;=DW$1,$S168+$Y168,$Y168)</f>
        <v>668.6151666666666</v>
      </c>
      <c r="DX168" s="27">
        <f>IF($O168&gt;=DX$1,$S168+$Y168,$Y168)</f>
        <v>668.6151666666666</v>
      </c>
      <c r="DY168" s="27">
        <f>IF($O168&gt;=DY$1,$S168+$Y168,$Y168)</f>
        <v>668.6151666666666</v>
      </c>
      <c r="DZ168" s="27">
        <f>IF($O168&gt;=DZ$1,$S168+$Y168,$Y168)</f>
        <v>668.6151666666666</v>
      </c>
      <c r="EA168" s="27">
        <f>IF($O168&gt;=EA$1,$S168+$Y168,$Y168)</f>
        <v>668.6151666666666</v>
      </c>
      <c r="EB168" s="27">
        <f>IF($O168&gt;=EB$1,$S168+$Y168,$Y168)</f>
        <v>668.6151666666666</v>
      </c>
      <c r="EC168" s="27">
        <f>IF($O168&gt;=EC$1,$S168+$Y168,$Y168)</f>
        <v>668.6151666666666</v>
      </c>
      <c r="ED168" s="27">
        <f>IF($O168&gt;=ED$1,$S168+$Y168,$Y168)</f>
        <v>668.6151666666666</v>
      </c>
      <c r="EE168" s="27">
        <f>IF($O168&gt;=EE$1,$S168+$Y168,$Y168)</f>
        <v>668.6151666666666</v>
      </c>
      <c r="EF168" s="27">
        <f>IF($O168&gt;=EF$1,$S168+$Y168,$Y168)</f>
        <v>668.6151666666666</v>
      </c>
      <c r="EG168" s="27">
        <f>IF($O168&gt;=EG$1,$S168+$Y168,$Y168)</f>
        <v>668.6151666666666</v>
      </c>
      <c r="EH168" s="27">
        <f>IF($O168&gt;=EH$1,$S168+$Y168,$Y168)</f>
        <v>668.6151666666666</v>
      </c>
      <c r="EI168" s="27">
        <f>IF($O168&gt;=EI$1,$S168+$Y168,$Y168)</f>
        <v>668.6151666666666</v>
      </c>
      <c r="EJ168" s="27">
        <f>IF($O168&gt;=EJ$1,$S168+$Y168,$Y168)</f>
        <v>668.6151666666666</v>
      </c>
      <c r="EK168" s="27">
        <f>IF($O168&gt;=EK$1,$S168+$Y168,$Y168)</f>
        <v>668.6151666666666</v>
      </c>
      <c r="EL168" s="27">
        <f>IF($O168&gt;=EL$1,$S168+$Y168,$Y168)</f>
        <v>668.6151666666666</v>
      </c>
      <c r="EM168" s="27">
        <f>IF($O168&gt;=EM$1,$S168+$Y168,$Y168)</f>
        <v>668.6151666666666</v>
      </c>
      <c r="EN168" s="27">
        <f>IF($O168&gt;=EN$1,$S168+$Y168,$Y168)</f>
        <v>668.6151666666666</v>
      </c>
      <c r="EO168" s="27">
        <f>IF($O168&gt;=EO$1,$S168+$Y168,$Y168)</f>
        <v>668.6151666666666</v>
      </c>
      <c r="EP168" s="27">
        <f>IF($O168&gt;=EP$1,$S168+$Y168,$Y168)</f>
        <v>668.6151666666666</v>
      </c>
      <c r="EQ168" s="27">
        <f>IF($O168&gt;=EQ$1,$S168+$Y168,$Y168)</f>
        <v>668.6151666666666</v>
      </c>
      <c r="ER168" s="27">
        <f>IF($O168&gt;=ER$1,$S168+$Y168,$Y168)</f>
        <v>668.6151666666666</v>
      </c>
      <c r="ES168" s="27">
        <f>IF($O168&gt;=ES$1,$S168+$Y168,$Y168)</f>
        <v>668.6151666666666</v>
      </c>
      <c r="ET168" s="27">
        <f>IF($O168&gt;=ET$1,$S168+$Y168,$Y168)</f>
        <v>668.6151666666666</v>
      </c>
      <c r="EU168" s="27">
        <f>IF($O168&gt;=EU$1,$S168+$Y168,$Y168)</f>
        <v>668.6151666666666</v>
      </c>
      <c r="EV168" s="27">
        <f>IF($O168&gt;=EV$1,$S168,0)</f>
        <v>521.17716666666661</v>
      </c>
      <c r="EW168" s="27">
        <f>IF($O168&gt;=EW$1,$S168,0)</f>
        <v>521.17716666666661</v>
      </c>
      <c r="EX168" s="27">
        <f>IF($O168&gt;=EX$1,$S168,0)</f>
        <v>521.17716666666661</v>
      </c>
      <c r="EY168" s="27">
        <f>IF($O168&gt;=EY$1,$S168,0)</f>
        <v>521.17716666666661</v>
      </c>
      <c r="EZ168" s="27">
        <f>IF($O168&gt;=EZ$1,$S168,0)</f>
        <v>521.17716666666661</v>
      </c>
      <c r="FA168" s="27">
        <f>IF($O168&gt;=FA$1,$S168,0)</f>
        <v>521.17716666666661</v>
      </c>
      <c r="FB168" s="27">
        <f>IF($O168&gt;=FB$1,$S168,0)</f>
        <v>521.17716666666661</v>
      </c>
      <c r="FC168" s="27">
        <f>IF($O168&gt;=FC$1,$S168,0)</f>
        <v>521.17716666666661</v>
      </c>
      <c r="FD168" s="27">
        <f>IF($O168&gt;=FD$1,$S168,0)</f>
        <v>521.17716666666661</v>
      </c>
      <c r="FE168" s="27">
        <f>IF($O168&gt;=FE$1,$S168,0)</f>
        <v>521.17716666666661</v>
      </c>
      <c r="FF168" s="27">
        <f>IF($O168&gt;=FF$1,$S168,0)</f>
        <v>521.17716666666661</v>
      </c>
      <c r="FG168" s="27">
        <f>IF($O168&gt;=FG$1,$S168,0)</f>
        <v>521.17716666666661</v>
      </c>
      <c r="FH168" s="27">
        <f>IF($O168&gt;=FH$1,$S168,0)</f>
        <v>521.17716666666661</v>
      </c>
      <c r="FI168" s="27">
        <f>IF($O168&gt;=FI$1,$S168,0)</f>
        <v>521.17716666666661</v>
      </c>
      <c r="FJ168" s="27">
        <f>IF($O168&gt;=FJ$1,$S168,0)</f>
        <v>521.17716666666661</v>
      </c>
      <c r="FK168" s="27">
        <f>IF($O168&gt;=FK$1,$S168,0)</f>
        <v>521.17716666666661</v>
      </c>
      <c r="FL168" s="27">
        <f>IF($O168&gt;=FL$1,$S168,0)</f>
        <v>521.17716666666661</v>
      </c>
      <c r="FM168" s="27">
        <f>IF($O168&gt;=FM$1,$S168,0)</f>
        <v>521.17716666666661</v>
      </c>
      <c r="FN168" s="27">
        <f>IF($O168&gt;=FN$1,$S168,0)</f>
        <v>521.17716666666661</v>
      </c>
      <c r="FO168" s="27">
        <f>IF($O168&gt;=FO$1,$S168,0)</f>
        <v>521.17716666666661</v>
      </c>
      <c r="FP168" s="27">
        <f>IF($O168&gt;=FP$1,$S168,0)</f>
        <v>521.17716666666661</v>
      </c>
      <c r="FQ168" s="27">
        <f>IF($O168&gt;=FQ$1,$S168,0)</f>
        <v>521.17716666666661</v>
      </c>
      <c r="FR168" s="27">
        <f>IF($O168&gt;=FR$1,$S168,0)</f>
        <v>521.17716666666661</v>
      </c>
      <c r="FS168" s="27">
        <f>IF($O168&gt;=FS$1,$S168,0)</f>
        <v>521.17716666666661</v>
      </c>
      <c r="FT168" s="27">
        <f>IF($O168&gt;=FT$1,$S168,0)</f>
        <v>521.17716666666661</v>
      </c>
      <c r="FU168" s="27">
        <f>IF($O168&gt;=FU$1,$S168,0)</f>
        <v>521.17716666666661</v>
      </c>
      <c r="FV168" s="27">
        <f>IF($O168&gt;=FV$1,$S168,0)</f>
        <v>521.17716666666661</v>
      </c>
      <c r="FW168" s="27">
        <f>IF($O168&gt;=FW$1,$S168,0)</f>
        <v>521.17716666666661</v>
      </c>
      <c r="FX168" s="27">
        <f>IF($O168&gt;=FX$1,$S168,0)</f>
        <v>521.17716666666661</v>
      </c>
      <c r="FY168" s="27">
        <f>IF($O168&gt;=FY$1,$S168,0)</f>
        <v>521.17716666666661</v>
      </c>
      <c r="FZ168" s="27">
        <f>IF($O168&gt;=FZ$1,$S168,0)</f>
        <v>521.17716666666661</v>
      </c>
      <c r="GA168" s="27">
        <f>IF($O168&gt;=GA$1,$S168,0)</f>
        <v>521.17716666666661</v>
      </c>
      <c r="GB168" s="27">
        <f>IF($O168&gt;=GB$1,$S168,0)</f>
        <v>521.17716666666661</v>
      </c>
      <c r="GC168" s="27">
        <f>IF($O168&gt;=GC$1,$S168,0)</f>
        <v>521.17716666666661</v>
      </c>
      <c r="GD168" s="27">
        <f>IF($O168&gt;=GD$1,$S168,0)</f>
        <v>521.17716666666661</v>
      </c>
      <c r="GE168" s="27">
        <f>IF($O168&gt;=GE$1,$S168,0)</f>
        <v>521.17716666666661</v>
      </c>
      <c r="GF168" s="27">
        <f>IF($O168&gt;=GF$1,$S168,0)</f>
        <v>521.17716666666661</v>
      </c>
      <c r="GG168" s="27">
        <f>IF($O168&gt;=GG$1,$S168,0)</f>
        <v>521.17716666666661</v>
      </c>
      <c r="GH168" s="27">
        <f>IF($O168&gt;=GH$1,$S168,0)</f>
        <v>521.17716666666661</v>
      </c>
      <c r="GI168" s="27">
        <f>IF($O168&gt;=GI$1,$S168,0)</f>
        <v>521.17716666666661</v>
      </c>
      <c r="GJ168" s="27">
        <f>IF($O168&gt;=GJ$1,$S168,0)</f>
        <v>521.17716666666661</v>
      </c>
      <c r="GK168" s="27">
        <f>IF($O168&gt;=GK$1,$S168,0)</f>
        <v>521.17716666666661</v>
      </c>
      <c r="GL168" s="27">
        <f>IF($O168&gt;=GL$1,$S168,0)</f>
        <v>521.17716666666661</v>
      </c>
      <c r="GM168" s="27">
        <f>IF($O168&gt;=GM$1,$S168,0)</f>
        <v>521.17716666666661</v>
      </c>
      <c r="GN168" s="27">
        <f>IF($O168&gt;=GN$1,$S168,0)</f>
        <v>521.17716666666661</v>
      </c>
      <c r="GO168" s="27">
        <f>IF($O168&gt;=GO$1,$S168,0)</f>
        <v>521.17716666666661</v>
      </c>
      <c r="GP168" s="27">
        <f>IF($O168&gt;=GP$1,$S168,0)</f>
        <v>521.17716666666661</v>
      </c>
      <c r="GQ168" s="27">
        <f>IF($O168&gt;=GQ$1,$S168,0)</f>
        <v>521.17716666666661</v>
      </c>
      <c r="GR168" s="27">
        <f>IF($O168&gt;=GR$1,$S168,0)</f>
        <v>521.17716666666661</v>
      </c>
      <c r="GS168" s="27">
        <f>IF($O168&gt;=GS$1,$S168,0)</f>
        <v>521.17716666666661</v>
      </c>
      <c r="GT168" s="27">
        <f>IF($O168&gt;=GT$1,$S168,0)</f>
        <v>521.17716666666661</v>
      </c>
      <c r="GU168" s="27">
        <f>IF($O168&gt;=GU$1,$S168,0)</f>
        <v>521.17716666666661</v>
      </c>
      <c r="GV168" s="27">
        <f>IF($O168&gt;=GV$1,$S168,0)</f>
        <v>521.17716666666661</v>
      </c>
      <c r="GW168" s="27">
        <f>IF($O168&gt;=GW$1,$S168,0)</f>
        <v>521.17716666666661</v>
      </c>
      <c r="GX168" s="27">
        <f>IF($O168&gt;=GX$1,$S168,0)</f>
        <v>521.17716666666661</v>
      </c>
      <c r="GY168" s="27">
        <f>IF($O168&gt;=GY$1,$S168,0)</f>
        <v>521.17716666666661</v>
      </c>
      <c r="GZ168" s="27">
        <f>IF($O168&gt;=GZ$1,$S168,0)</f>
        <v>521.17716666666661</v>
      </c>
      <c r="HA168" s="27">
        <f>IF($O168&gt;=HA$1,$S168,0)</f>
        <v>521.17716666666661</v>
      </c>
      <c r="HB168" s="27">
        <f>IF($O168&gt;=HB$1,$S168,0)</f>
        <v>521.17716666666661</v>
      </c>
      <c r="HC168" s="27">
        <f>IF($O168&gt;=HC$1,$S168,0)</f>
        <v>521.17716666666661</v>
      </c>
    </row>
    <row r="169" spans="1:211">
      <c r="A169" s="3">
        <v>108820</v>
      </c>
      <c r="B169" s="3" t="s">
        <v>144</v>
      </c>
      <c r="C169" s="3" t="s">
        <v>104</v>
      </c>
      <c r="D169" s="3">
        <v>63</v>
      </c>
      <c r="E169" s="4">
        <v>38027</v>
      </c>
      <c r="F169" s="5">
        <v>14.367123287671232</v>
      </c>
      <c r="G169" s="3" t="s">
        <v>99</v>
      </c>
      <c r="H169" s="4">
        <v>20137</v>
      </c>
      <c r="I169" s="9" t="s">
        <v>832</v>
      </c>
      <c r="J169" s="5">
        <v>1489.4</v>
      </c>
      <c r="K169" s="31">
        <v>310</v>
      </c>
      <c r="L169" s="32">
        <v>14</v>
      </c>
      <c r="M169" s="33">
        <f>VLOOKUP(L169,FIND,3,TRUE)</f>
        <v>1.1000000000000001</v>
      </c>
      <c r="N169" s="32">
        <f>IF(L169&gt;30,180,VLOOKUP(L169,TEMPO,2,FALSE))</f>
        <v>84</v>
      </c>
      <c r="O169" s="32">
        <f>IF(R169&gt;0,4,N169)</f>
        <v>84</v>
      </c>
      <c r="P169" s="96">
        <f>J169*M169*L169</f>
        <v>22936.760000000002</v>
      </c>
      <c r="Q169" s="96">
        <f>10934.45*2</f>
        <v>21868.9</v>
      </c>
      <c r="R169" s="96">
        <f>IF(P169&lt;=Q169,P169/4,0)</f>
        <v>0</v>
      </c>
      <c r="S169" s="5">
        <f>IF(P169&gt;=Q169,P169/N169,0)</f>
        <v>273.05666666666667</v>
      </c>
      <c r="T169" s="3"/>
      <c r="U169" s="3">
        <f>IF(T169="",1,0)</f>
        <v>1</v>
      </c>
      <c r="V169" s="3">
        <v>327</v>
      </c>
      <c r="W169" s="5">
        <v>0</v>
      </c>
      <c r="X169" s="5">
        <v>402.65</v>
      </c>
      <c r="Y169" s="5">
        <f>X169*W169</f>
        <v>0</v>
      </c>
      <c r="Z169" s="5">
        <v>400</v>
      </c>
      <c r="AA169" s="5">
        <f>S169+Y169+Z169</f>
        <v>673.05666666666662</v>
      </c>
      <c r="AB169" s="39">
        <f>(J169/12+J169/12*1.3333333333+450/12+J169/30*6/12+J169)*1.3+Y169+Z169+153.9</f>
        <v>2947.6275555501775</v>
      </c>
      <c r="AC169" s="39" t="s">
        <v>104</v>
      </c>
      <c r="AD169" s="39">
        <f>J169*1.3+400+153.9</f>
        <v>2490.1200000000003</v>
      </c>
      <c r="AE169" s="39">
        <f>SUMIFS('CUSTO MENSAL FUNC NOVO'!H:H,'CUSTO MENSAL FUNC NOVO'!A:A,'VALORES MENSAIS'!AC169)</f>
        <v>2035.3799999999999</v>
      </c>
      <c r="AF169" s="27">
        <f>IF($R169&gt;0,$R169,$S169)+$Y169+$Z169</f>
        <v>673.05666666666662</v>
      </c>
      <c r="AG169" s="27">
        <f>IF($R169&gt;0,$R169,$S169)+$Y169+$Z169</f>
        <v>673.05666666666662</v>
      </c>
      <c r="AH169" s="27">
        <f>IF($R169&gt;0,$R169,$S169)+$Y169+$Z169</f>
        <v>673.05666666666662</v>
      </c>
      <c r="AI169" s="27">
        <f>IF($R169&gt;0,$R169,$S169)+$Y169+$Z169</f>
        <v>673.05666666666662</v>
      </c>
      <c r="AJ169" s="27">
        <f>IF($O169&gt;=AJ$1,$S169+$Y169+$Z169,$Y169+$Z169)</f>
        <v>673.05666666666662</v>
      </c>
      <c r="AK169" s="27">
        <f>IF($O169&gt;=AK$1,$S169+$Y169+$Z169,$Y169+$Z169)</f>
        <v>673.05666666666662</v>
      </c>
      <c r="AL169" s="27">
        <f>IF($O169&gt;=AL$1,$S169+$Y169+$Z169,$Y169+$Z169)</f>
        <v>673.05666666666662</v>
      </c>
      <c r="AM169" s="27">
        <f>IF($O169&gt;=AM$1,$S169+$Y169+$Z169,$Y169+$Z169)</f>
        <v>673.05666666666662</v>
      </c>
      <c r="AN169" s="27">
        <f>IF($O169&gt;=AN$1,$S169+$Y169+$Z169,$Y169+$Z169)</f>
        <v>673.05666666666662</v>
      </c>
      <c r="AO169" s="27">
        <f>IF($O169&gt;=AO$1,$S169+$Y169+$Z169,$Y169+$Z169)</f>
        <v>673.05666666666662</v>
      </c>
      <c r="AP169" s="27">
        <f>IF($O169&gt;=AP$1,$S169+$Y169+$Z169,$Y169+$Z169)</f>
        <v>673.05666666666662</v>
      </c>
      <c r="AQ169" s="27">
        <f>IF($O169&gt;=AQ$1,$S169+$Y169+$Z169,$Y169+$Z169)</f>
        <v>673.05666666666662</v>
      </c>
      <c r="AR169" s="27">
        <f>IF($O169&gt;=AR$1,$S169+$Y169+$Z169,$Y169+$Z169)</f>
        <v>673.05666666666662</v>
      </c>
      <c r="AS169" s="27">
        <f>IF($O169&gt;=AS$1,$S169+$Y169+$Z169,$Y169+$Z169)</f>
        <v>673.05666666666662</v>
      </c>
      <c r="AT169" s="27">
        <f>IF($O169&gt;=AT$1,$S169+$Y169+$Z169,$Y169+$Z169)</f>
        <v>673.05666666666662</v>
      </c>
      <c r="AU169" s="27">
        <f>IF($O169&gt;=AU$1,$S169+$Y169+$Z169,$Y169+$Z169)</f>
        <v>673.05666666666662</v>
      </c>
      <c r="AV169" s="27">
        <f>IF($O169&gt;=AV$1,$S169+$Y169+$Z169,$Y169+$Z169)</f>
        <v>673.05666666666662</v>
      </c>
      <c r="AW169" s="27">
        <f>IF($O169&gt;=AW$1,$S169+$Y169+$Z169,$Y169+$Z169)</f>
        <v>673.05666666666662</v>
      </c>
      <c r="AX169" s="27">
        <f>IF($O169&gt;=AX$1,$S169+$Y169+$Z169,$Y169+$Z169)</f>
        <v>673.05666666666662</v>
      </c>
      <c r="AY169" s="27">
        <f>IF($O169&gt;=AY$1,$S169+$Y169+$Z169,$Y169+$Z169)</f>
        <v>673.05666666666662</v>
      </c>
      <c r="AZ169" s="27">
        <f>IF($O169&gt;=AZ$1,$S169+$Y169+$Z169,$Y169+$Z169)</f>
        <v>673.05666666666662</v>
      </c>
      <c r="BA169" s="27">
        <f>IF($O169&gt;=BA$1,$S169+$Y169+$Z169,$Y169+$Z169)</f>
        <v>673.05666666666662</v>
      </c>
      <c r="BB169" s="27">
        <f>IF($O169&gt;=BB$1,$S169+$Y169+$Z169,$Y169+$Z169)</f>
        <v>673.05666666666662</v>
      </c>
      <c r="BC169" s="27">
        <f>IF($O169&gt;=BC$1,$S169+$Y169+$Z169,$Y169+$Z169)</f>
        <v>673.05666666666662</v>
      </c>
      <c r="BD169" s="27">
        <f>IF($O169&gt;=BD$1,$S169+$Y169+$Z169,$Y169+$Z169)</f>
        <v>673.05666666666662</v>
      </c>
      <c r="BE169" s="27">
        <f>IF($O169&gt;=BE$1,$S169+$Y169+$Z169,$Y169+$Z169)</f>
        <v>673.05666666666662</v>
      </c>
      <c r="BF169" s="27">
        <f>IF($O169&gt;=BF$1,$S169+$Y169+$Z169,$Y169+$Z169)</f>
        <v>673.05666666666662</v>
      </c>
      <c r="BG169" s="27">
        <f>IF($O169&gt;=BG$1,$S169+$Y169+$Z169,$Y169+$Z169)</f>
        <v>673.05666666666662</v>
      </c>
      <c r="BH169" s="27">
        <f>IF($O169&gt;=BH$1,$S169+$Y169+$Z169,$Y169+$Z169)</f>
        <v>673.05666666666662</v>
      </c>
      <c r="BI169" s="27">
        <f>IF($O169&gt;=BI$1,$S169+$Y169+$Z169,$Y169+$Z169)</f>
        <v>673.05666666666662</v>
      </c>
      <c r="BJ169" s="27">
        <f>IF($O169&gt;=BJ$1,$S169+$Y169+$Z169,$Y169+$Z169)</f>
        <v>673.05666666666662</v>
      </c>
      <c r="BK169" s="27">
        <f>IF($O169&gt;=BK$1,$S169+$Y169+$Z169,$Y169+$Z169)</f>
        <v>673.05666666666662</v>
      </c>
      <c r="BL169" s="27">
        <f>IF($O169&gt;=BL$1,$S169+$Y169+$Z169,$Y169+$Z169)</f>
        <v>673.05666666666662</v>
      </c>
      <c r="BM169" s="27">
        <f>IF($O169&gt;=BM$1,$S169+$Y169+$Z169,$Y169+$Z169)</f>
        <v>673.05666666666662</v>
      </c>
      <c r="BN169" s="27">
        <f>IF($O169&gt;=BN$1,$S169+$Y169+$Z169,$Y169+$Z169)</f>
        <v>673.05666666666662</v>
      </c>
      <c r="BO169" s="27">
        <f>IF($O169&gt;=BO$1,$S169+$Y169+$Z169,$Y169+$Z169)</f>
        <v>673.05666666666662</v>
      </c>
      <c r="BP169" s="27">
        <f>IF($O169&gt;=BP$1,$S169+$Y169+$Z169,$Y169+$Z169)</f>
        <v>673.05666666666662</v>
      </c>
      <c r="BQ169" s="27">
        <f>IF($O169&gt;=BQ$1,$S169+$Y169+$Z169,$Y169+$Z169)</f>
        <v>673.05666666666662</v>
      </c>
      <c r="BR169" s="27">
        <f>IF($O169&gt;=BR$1,$S169+$Y169+$Z169,$Y169+$Z169)</f>
        <v>673.05666666666662</v>
      </c>
      <c r="BS169" s="27">
        <f>IF($O169&gt;=BS$1,$S169+$Y169+$Z169,$Y169+$Z169)</f>
        <v>673.05666666666662</v>
      </c>
      <c r="BT169" s="27">
        <f>IF($O169&gt;=BT$1,$S169+$Y169+$Z169,$Y169+$Z169)</f>
        <v>673.05666666666662</v>
      </c>
      <c r="BU169" s="27">
        <f>IF($O169&gt;=BU$1,$S169+$Y169+$Z169,$Y169+$Z169)</f>
        <v>673.05666666666662</v>
      </c>
      <c r="BV169" s="27">
        <f>IF($O169&gt;=BV$1,$S169+$Y169+$Z169,$Y169+$Z169)</f>
        <v>673.05666666666662</v>
      </c>
      <c r="BW169" s="27">
        <f>IF($O169&gt;=BW$1,$S169+$Y169+$Z169,$Y169+$Z169)</f>
        <v>673.05666666666662</v>
      </c>
      <c r="BX169" s="27">
        <f>IF($O169&gt;=BX$1,$S169+$Y169+$Z169,$Y169+$Z169)</f>
        <v>673.05666666666662</v>
      </c>
      <c r="BY169" s="27">
        <f>IF($O169&gt;=BY$1,$S169+$Y169+$Z169,$Y169+$Z169)</f>
        <v>673.05666666666662</v>
      </c>
      <c r="BZ169" s="27">
        <f>IF($O169&gt;=BZ$1,$S169+$Y169+$Z169,$Y169+$Z169)</f>
        <v>673.05666666666662</v>
      </c>
      <c r="CA169" s="27">
        <f>IF($O169&gt;=CA$1,$S169+$Y169+$Z169,$Y169+$Z169)</f>
        <v>673.05666666666662</v>
      </c>
      <c r="CB169" s="27">
        <f>IF($O169&gt;=CB$1,$S169+$Y169+$Z169,$Y169+$Z169)</f>
        <v>673.05666666666662</v>
      </c>
      <c r="CC169" s="27">
        <f>IF($O169&gt;=CC$1,$S169+$Y169+$Z169,$Y169+$Z169)</f>
        <v>673.05666666666662</v>
      </c>
      <c r="CD169" s="27">
        <f>IF($O169&gt;=CD$1,$S169+$Y169+$Z169,$Y169+$Z169)</f>
        <v>673.05666666666662</v>
      </c>
      <c r="CE169" s="27">
        <f>IF($O169&gt;=CE$1,$S169+$Y169+$Z169,$Y169+$Z169)</f>
        <v>673.05666666666662</v>
      </c>
      <c r="CF169" s="27">
        <f>IF($O169&gt;=CF$1,$S169+$Y169+$Z169,$Y169+$Z169)</f>
        <v>673.05666666666662</v>
      </c>
      <c r="CG169" s="27">
        <f>IF($O169&gt;=CG$1,$S169+$Y169+$Z169,$Y169+$Z169)</f>
        <v>673.05666666666662</v>
      </c>
      <c r="CH169" s="27">
        <f>IF($O169&gt;=CH$1,$S169+$Y169+$Z169,$Y169+$Z169)</f>
        <v>673.05666666666662</v>
      </c>
      <c r="CI169" s="27">
        <f>IF($O169&gt;=CI$1,$S169+$Y169+$Z169,$Y169+$Z169)</f>
        <v>673.05666666666662</v>
      </c>
      <c r="CJ169" s="27">
        <f>IF($O169&gt;=CJ$1,$S169+$Y169+$Z169,$Y169+$Z169)</f>
        <v>673.05666666666662</v>
      </c>
      <c r="CK169" s="27">
        <f>IF($O169&gt;=CK$1,$S169+$Y169+$Z169,$Y169+$Z169)</f>
        <v>673.05666666666662</v>
      </c>
      <c r="CL169" s="27">
        <f>IF($O169&gt;=CL$1,$S169+$Y169+$Z169,$Y169+$Z169)</f>
        <v>673.05666666666662</v>
      </c>
      <c r="CM169" s="27">
        <f>IF($O169&gt;=CM$1,$S169+$Y169+$Z169,$Y169+$Z169)</f>
        <v>673.05666666666662</v>
      </c>
      <c r="CN169" s="27">
        <f>IF($O169&gt;=CN$1,$S169+$Y169,$Y169)</f>
        <v>273.05666666666667</v>
      </c>
      <c r="CO169" s="27">
        <f>IF($O169&gt;=CO$1,$S169+$Y169,$Y169)</f>
        <v>273.05666666666667</v>
      </c>
      <c r="CP169" s="27">
        <f>IF($O169&gt;=CP$1,$S169+$Y169,$Y169)</f>
        <v>273.05666666666667</v>
      </c>
      <c r="CQ169" s="27">
        <f>IF($O169&gt;=CQ$1,$S169+$Y169,$Y169)</f>
        <v>273.05666666666667</v>
      </c>
      <c r="CR169" s="27">
        <f>IF($O169&gt;=CR$1,$S169+$Y169,$Y169)</f>
        <v>273.05666666666667</v>
      </c>
      <c r="CS169" s="27">
        <f>IF($O169&gt;=CS$1,$S169+$Y169,$Y169)</f>
        <v>273.05666666666667</v>
      </c>
      <c r="CT169" s="27">
        <f>IF($O169&gt;=CT$1,$S169+$Y169,$Y169)</f>
        <v>273.05666666666667</v>
      </c>
      <c r="CU169" s="27">
        <f>IF($O169&gt;=CU$1,$S169+$Y169,$Y169)</f>
        <v>273.05666666666667</v>
      </c>
      <c r="CV169" s="27">
        <f>IF($O169&gt;=CV$1,$S169+$Y169,$Y169)</f>
        <v>273.05666666666667</v>
      </c>
      <c r="CW169" s="27">
        <f>IF($O169&gt;=CW$1,$S169+$Y169,$Y169)</f>
        <v>273.05666666666667</v>
      </c>
      <c r="CX169" s="27">
        <f>IF($O169&gt;=CX$1,$S169+$Y169,$Y169)</f>
        <v>273.05666666666667</v>
      </c>
      <c r="CY169" s="27">
        <f>IF($O169&gt;=CY$1,$S169+$Y169,$Y169)</f>
        <v>273.05666666666667</v>
      </c>
      <c r="CZ169" s="27">
        <f>IF($O169&gt;=CZ$1,$S169+$Y169,$Y169)</f>
        <v>273.05666666666667</v>
      </c>
      <c r="DA169" s="27">
        <f>IF($O169&gt;=DA$1,$S169+$Y169,$Y169)</f>
        <v>273.05666666666667</v>
      </c>
      <c r="DB169" s="27">
        <f>IF($O169&gt;=DB$1,$S169+$Y169,$Y169)</f>
        <v>273.05666666666667</v>
      </c>
      <c r="DC169" s="27">
        <f>IF($O169&gt;=DC$1,$S169+$Y169,$Y169)</f>
        <v>273.05666666666667</v>
      </c>
      <c r="DD169" s="27">
        <f>IF($O169&gt;=DD$1,$S169+$Y169,$Y169)</f>
        <v>273.05666666666667</v>
      </c>
      <c r="DE169" s="27">
        <f>IF($O169&gt;=DE$1,$S169+$Y169,$Y169)</f>
        <v>273.05666666666667</v>
      </c>
      <c r="DF169" s="27">
        <f>IF($O169&gt;=DF$1,$S169+$Y169,$Y169)</f>
        <v>273.05666666666667</v>
      </c>
      <c r="DG169" s="27">
        <f>IF($O169&gt;=DG$1,$S169+$Y169,$Y169)</f>
        <v>273.05666666666667</v>
      </c>
      <c r="DH169" s="27">
        <f>IF($O169&gt;=DH$1,$S169+$Y169,$Y169)</f>
        <v>273.05666666666667</v>
      </c>
      <c r="DI169" s="27">
        <f>IF($O169&gt;=DI$1,$S169+$Y169,$Y169)</f>
        <v>273.05666666666667</v>
      </c>
      <c r="DJ169" s="27">
        <f>IF($O169&gt;=DJ$1,$S169+$Y169,$Y169)</f>
        <v>273.05666666666667</v>
      </c>
      <c r="DK169" s="27">
        <f>IF($O169&gt;=DK$1,$S169+$Y169,$Y169)</f>
        <v>273.05666666666667</v>
      </c>
      <c r="DL169" s="27">
        <f>IF($O169&gt;=DL$1,$S169+$Y169,$Y169)</f>
        <v>0</v>
      </c>
      <c r="DM169" s="27">
        <f>IF($O169&gt;=DM$1,$S169+$Y169,$Y169)</f>
        <v>0</v>
      </c>
      <c r="DN169" s="27">
        <f>IF($O169&gt;=DN$1,$S169+$Y169,$Y169)</f>
        <v>0</v>
      </c>
      <c r="DO169" s="27">
        <f>IF($O169&gt;=DO$1,$S169+$Y169,$Y169)</f>
        <v>0</v>
      </c>
      <c r="DP169" s="27">
        <f>IF($O169&gt;=DP$1,$S169+$Y169,$Y169)</f>
        <v>0</v>
      </c>
      <c r="DQ169" s="27">
        <f>IF($O169&gt;=DQ$1,$S169+$Y169,$Y169)</f>
        <v>0</v>
      </c>
      <c r="DR169" s="27">
        <f>IF($O169&gt;=DR$1,$S169+$Y169,$Y169)</f>
        <v>0</v>
      </c>
      <c r="DS169" s="27">
        <f>IF($O169&gt;=DS$1,$S169+$Y169,$Y169)</f>
        <v>0</v>
      </c>
      <c r="DT169" s="27">
        <f>IF($O169&gt;=DT$1,$S169+$Y169,$Y169)</f>
        <v>0</v>
      </c>
      <c r="DU169" s="27">
        <f>IF($O169&gt;=DU$1,$S169+$Y169,$Y169)</f>
        <v>0</v>
      </c>
      <c r="DV169" s="27">
        <f>IF($O169&gt;=DV$1,$S169+$Y169,$Y169)</f>
        <v>0</v>
      </c>
      <c r="DW169" s="27">
        <f>IF($O169&gt;=DW$1,$S169+$Y169,$Y169)</f>
        <v>0</v>
      </c>
      <c r="DX169" s="27">
        <f>IF($O169&gt;=DX$1,$S169+$Y169,$Y169)</f>
        <v>0</v>
      </c>
      <c r="DY169" s="27">
        <f>IF($O169&gt;=DY$1,$S169+$Y169,$Y169)</f>
        <v>0</v>
      </c>
      <c r="DZ169" s="27">
        <f>IF($O169&gt;=DZ$1,$S169+$Y169,$Y169)</f>
        <v>0</v>
      </c>
      <c r="EA169" s="27">
        <f>IF($O169&gt;=EA$1,$S169+$Y169,$Y169)</f>
        <v>0</v>
      </c>
      <c r="EB169" s="27">
        <f>IF($O169&gt;=EB$1,$S169+$Y169,$Y169)</f>
        <v>0</v>
      </c>
      <c r="EC169" s="27">
        <f>IF($O169&gt;=EC$1,$S169+$Y169,$Y169)</f>
        <v>0</v>
      </c>
      <c r="ED169" s="27">
        <f>IF($O169&gt;=ED$1,$S169+$Y169,$Y169)</f>
        <v>0</v>
      </c>
      <c r="EE169" s="27">
        <f>IF($O169&gt;=EE$1,$S169+$Y169,$Y169)</f>
        <v>0</v>
      </c>
      <c r="EF169" s="27">
        <f>IF($O169&gt;=EF$1,$S169+$Y169,$Y169)</f>
        <v>0</v>
      </c>
      <c r="EG169" s="27">
        <f>IF($O169&gt;=EG$1,$S169+$Y169,$Y169)</f>
        <v>0</v>
      </c>
      <c r="EH169" s="27">
        <f>IF($O169&gt;=EH$1,$S169+$Y169,$Y169)</f>
        <v>0</v>
      </c>
      <c r="EI169" s="27">
        <f>IF($O169&gt;=EI$1,$S169+$Y169,$Y169)</f>
        <v>0</v>
      </c>
      <c r="EJ169" s="27">
        <f>IF($O169&gt;=EJ$1,$S169+$Y169,$Y169)</f>
        <v>0</v>
      </c>
      <c r="EK169" s="27">
        <f>IF($O169&gt;=EK$1,$S169+$Y169,$Y169)</f>
        <v>0</v>
      </c>
      <c r="EL169" s="27">
        <f>IF($O169&gt;=EL$1,$S169+$Y169,$Y169)</f>
        <v>0</v>
      </c>
      <c r="EM169" s="27">
        <f>IF($O169&gt;=EM$1,$S169+$Y169,$Y169)</f>
        <v>0</v>
      </c>
      <c r="EN169" s="27">
        <f>IF($O169&gt;=EN$1,$S169+$Y169,$Y169)</f>
        <v>0</v>
      </c>
      <c r="EO169" s="27">
        <f>IF($O169&gt;=EO$1,$S169+$Y169,$Y169)</f>
        <v>0</v>
      </c>
      <c r="EP169" s="27">
        <f>IF($O169&gt;=EP$1,$S169+$Y169,$Y169)</f>
        <v>0</v>
      </c>
      <c r="EQ169" s="27">
        <f>IF($O169&gt;=EQ$1,$S169+$Y169,$Y169)</f>
        <v>0</v>
      </c>
      <c r="ER169" s="27">
        <f>IF($O169&gt;=ER$1,$S169+$Y169,$Y169)</f>
        <v>0</v>
      </c>
      <c r="ES169" s="27">
        <f>IF($O169&gt;=ES$1,$S169+$Y169,$Y169)</f>
        <v>0</v>
      </c>
      <c r="ET169" s="27">
        <f>IF($O169&gt;=ET$1,$S169+$Y169,$Y169)</f>
        <v>0</v>
      </c>
      <c r="EU169" s="27">
        <f>IF($O169&gt;=EU$1,$S169+$Y169,$Y169)</f>
        <v>0</v>
      </c>
      <c r="EV169" s="27">
        <f>IF($O169&gt;=EV$1,$S169,0)</f>
        <v>0</v>
      </c>
      <c r="EW169" s="27">
        <f>IF($O169&gt;=EW$1,$S169,0)</f>
        <v>0</v>
      </c>
      <c r="EX169" s="27">
        <f>IF($O169&gt;=EX$1,$S169,0)</f>
        <v>0</v>
      </c>
      <c r="EY169" s="27">
        <f>IF($O169&gt;=EY$1,$S169,0)</f>
        <v>0</v>
      </c>
      <c r="EZ169" s="27">
        <f>IF($O169&gt;=EZ$1,$S169,0)</f>
        <v>0</v>
      </c>
      <c r="FA169" s="27">
        <f>IF($O169&gt;=FA$1,$S169,0)</f>
        <v>0</v>
      </c>
      <c r="FB169" s="27">
        <f>IF($O169&gt;=FB$1,$S169,0)</f>
        <v>0</v>
      </c>
      <c r="FC169" s="27">
        <f>IF($O169&gt;=FC$1,$S169,0)</f>
        <v>0</v>
      </c>
      <c r="FD169" s="27">
        <f>IF($O169&gt;=FD$1,$S169,0)</f>
        <v>0</v>
      </c>
      <c r="FE169" s="27">
        <f>IF($O169&gt;=FE$1,$S169,0)</f>
        <v>0</v>
      </c>
      <c r="FF169" s="27">
        <f>IF($O169&gt;=FF$1,$S169,0)</f>
        <v>0</v>
      </c>
      <c r="FG169" s="27">
        <f>IF($O169&gt;=FG$1,$S169,0)</f>
        <v>0</v>
      </c>
      <c r="FH169" s="27">
        <f>IF($O169&gt;=FH$1,$S169,0)</f>
        <v>0</v>
      </c>
      <c r="FI169" s="27">
        <f>IF($O169&gt;=FI$1,$S169,0)</f>
        <v>0</v>
      </c>
      <c r="FJ169" s="27">
        <f>IF($O169&gt;=FJ$1,$S169,0)</f>
        <v>0</v>
      </c>
      <c r="FK169" s="27">
        <f>IF($O169&gt;=FK$1,$S169,0)</f>
        <v>0</v>
      </c>
      <c r="FL169" s="27">
        <f>IF($O169&gt;=FL$1,$S169,0)</f>
        <v>0</v>
      </c>
      <c r="FM169" s="27">
        <f>IF($O169&gt;=FM$1,$S169,0)</f>
        <v>0</v>
      </c>
      <c r="FN169" s="27">
        <f>IF($O169&gt;=FN$1,$S169,0)</f>
        <v>0</v>
      </c>
      <c r="FO169" s="27">
        <f>IF($O169&gt;=FO$1,$S169,0)</f>
        <v>0</v>
      </c>
      <c r="FP169" s="27">
        <f>IF($O169&gt;=FP$1,$S169,0)</f>
        <v>0</v>
      </c>
      <c r="FQ169" s="27">
        <f>IF($O169&gt;=FQ$1,$S169,0)</f>
        <v>0</v>
      </c>
      <c r="FR169" s="27">
        <f>IF($O169&gt;=FR$1,$S169,0)</f>
        <v>0</v>
      </c>
      <c r="FS169" s="27">
        <f>IF($O169&gt;=FS$1,$S169,0)</f>
        <v>0</v>
      </c>
      <c r="FT169" s="27">
        <f>IF($O169&gt;=FT$1,$S169,0)</f>
        <v>0</v>
      </c>
      <c r="FU169" s="27">
        <f>IF($O169&gt;=FU$1,$S169,0)</f>
        <v>0</v>
      </c>
      <c r="FV169" s="27">
        <f>IF($O169&gt;=FV$1,$S169,0)</f>
        <v>0</v>
      </c>
      <c r="FW169" s="27">
        <f>IF($O169&gt;=FW$1,$S169,0)</f>
        <v>0</v>
      </c>
      <c r="FX169" s="27">
        <f>IF($O169&gt;=FX$1,$S169,0)</f>
        <v>0</v>
      </c>
      <c r="FY169" s="27">
        <f>IF($O169&gt;=FY$1,$S169,0)</f>
        <v>0</v>
      </c>
      <c r="FZ169" s="27">
        <f>IF($O169&gt;=FZ$1,$S169,0)</f>
        <v>0</v>
      </c>
      <c r="GA169" s="27">
        <f>IF($O169&gt;=GA$1,$S169,0)</f>
        <v>0</v>
      </c>
      <c r="GB169" s="27">
        <f>IF($O169&gt;=GB$1,$S169,0)</f>
        <v>0</v>
      </c>
      <c r="GC169" s="27">
        <f>IF($O169&gt;=GC$1,$S169,0)</f>
        <v>0</v>
      </c>
      <c r="GD169" s="27">
        <f>IF($O169&gt;=GD$1,$S169,0)</f>
        <v>0</v>
      </c>
      <c r="GE169" s="27">
        <f>IF($O169&gt;=GE$1,$S169,0)</f>
        <v>0</v>
      </c>
      <c r="GF169" s="27">
        <f>IF($O169&gt;=GF$1,$S169,0)</f>
        <v>0</v>
      </c>
      <c r="GG169" s="27">
        <f>IF($O169&gt;=GG$1,$S169,0)</f>
        <v>0</v>
      </c>
      <c r="GH169" s="27">
        <f>IF($O169&gt;=GH$1,$S169,0)</f>
        <v>0</v>
      </c>
      <c r="GI169" s="27">
        <f>IF($O169&gt;=GI$1,$S169,0)</f>
        <v>0</v>
      </c>
      <c r="GJ169" s="27">
        <f>IF($O169&gt;=GJ$1,$S169,0)</f>
        <v>0</v>
      </c>
      <c r="GK169" s="27">
        <f>IF($O169&gt;=GK$1,$S169,0)</f>
        <v>0</v>
      </c>
      <c r="GL169" s="27">
        <f>IF($O169&gt;=GL$1,$S169,0)</f>
        <v>0</v>
      </c>
      <c r="GM169" s="27">
        <f>IF($O169&gt;=GM$1,$S169,0)</f>
        <v>0</v>
      </c>
      <c r="GN169" s="27">
        <f>IF($O169&gt;=GN$1,$S169,0)</f>
        <v>0</v>
      </c>
      <c r="GO169" s="27">
        <f>IF($O169&gt;=GO$1,$S169,0)</f>
        <v>0</v>
      </c>
      <c r="GP169" s="27">
        <f>IF($O169&gt;=GP$1,$S169,0)</f>
        <v>0</v>
      </c>
      <c r="GQ169" s="27">
        <f>IF($O169&gt;=GQ$1,$S169,0)</f>
        <v>0</v>
      </c>
      <c r="GR169" s="27">
        <f>IF($O169&gt;=GR$1,$S169,0)</f>
        <v>0</v>
      </c>
      <c r="GS169" s="27">
        <f>IF($O169&gt;=GS$1,$S169,0)</f>
        <v>0</v>
      </c>
      <c r="GT169" s="27">
        <f>IF($O169&gt;=GT$1,$S169,0)</f>
        <v>0</v>
      </c>
      <c r="GU169" s="27">
        <f>IF($O169&gt;=GU$1,$S169,0)</f>
        <v>0</v>
      </c>
      <c r="GV169" s="27">
        <f>IF($O169&gt;=GV$1,$S169,0)</f>
        <v>0</v>
      </c>
      <c r="GW169" s="27">
        <f>IF($O169&gt;=GW$1,$S169,0)</f>
        <v>0</v>
      </c>
      <c r="GX169" s="27">
        <f>IF($O169&gt;=GX$1,$S169,0)</f>
        <v>0</v>
      </c>
      <c r="GY169" s="27">
        <f>IF($O169&gt;=GY$1,$S169,0)</f>
        <v>0</v>
      </c>
      <c r="GZ169" s="27">
        <f>IF($O169&gt;=GZ$1,$S169,0)</f>
        <v>0</v>
      </c>
      <c r="HA169" s="27">
        <f>IF($O169&gt;=HA$1,$S169,0)</f>
        <v>0</v>
      </c>
      <c r="HB169" s="27">
        <f>IF($O169&gt;=HB$1,$S169,0)</f>
        <v>0</v>
      </c>
      <c r="HC169" s="27">
        <f>IF($O169&gt;=HC$1,$S169,0)</f>
        <v>0</v>
      </c>
    </row>
    <row r="170" spans="1:211">
      <c r="A170" s="3">
        <v>95826</v>
      </c>
      <c r="B170" s="3" t="s">
        <v>160</v>
      </c>
      <c r="C170" s="3" t="s">
        <v>104</v>
      </c>
      <c r="D170" s="3">
        <v>58</v>
      </c>
      <c r="E170" s="4">
        <v>37382</v>
      </c>
      <c r="F170" s="5">
        <v>16.134246575342466</v>
      </c>
      <c r="G170" s="3" t="s">
        <v>99</v>
      </c>
      <c r="H170" s="4">
        <v>22002</v>
      </c>
      <c r="I170" s="9" t="s">
        <v>832</v>
      </c>
      <c r="J170" s="5">
        <v>2008.6</v>
      </c>
      <c r="K170" s="31">
        <v>310</v>
      </c>
      <c r="L170" s="32">
        <v>16</v>
      </c>
      <c r="M170" s="33">
        <f>VLOOKUP(L170,FIND,3,TRUE)</f>
        <v>1.2</v>
      </c>
      <c r="N170" s="32">
        <f>IF(L170&gt;30,180,VLOOKUP(L170,TEMPO,2,FALSE))</f>
        <v>96</v>
      </c>
      <c r="O170" s="32">
        <f>IF(R170&gt;0,4,N170)</f>
        <v>96</v>
      </c>
      <c r="P170" s="96">
        <f>J170*M170*L170</f>
        <v>38565.119999999995</v>
      </c>
      <c r="Q170" s="96">
        <f>10934.45*2</f>
        <v>21868.9</v>
      </c>
      <c r="R170" s="96">
        <f>IF(P170&lt;=Q170,P170/4,0)</f>
        <v>0</v>
      </c>
      <c r="S170" s="5">
        <f>IF(P170&gt;=Q170,P170/N170,0)</f>
        <v>401.71999999999997</v>
      </c>
      <c r="T170" s="3"/>
      <c r="U170" s="3">
        <f>IF(T170="",1,0)</f>
        <v>1</v>
      </c>
      <c r="V170" s="3">
        <v>358</v>
      </c>
      <c r="W170" s="5">
        <v>0</v>
      </c>
      <c r="X170" s="5">
        <v>245.73</v>
      </c>
      <c r="Y170" s="5">
        <f>X170*W170</f>
        <v>0</v>
      </c>
      <c r="Z170" s="5">
        <v>400</v>
      </c>
      <c r="AA170" s="5">
        <f>S170+Y170+Z170</f>
        <v>801.72</v>
      </c>
      <c r="AB170" s="39">
        <f>(J170/12+J170/12*1.3333333333+450/12+J170/30*6/12+J170)*1.3+Y170+Z170+153.9</f>
        <v>3765.0791111038579</v>
      </c>
      <c r="AC170" s="39" t="s">
        <v>104</v>
      </c>
      <c r="AD170" s="39">
        <f>J170*1.3+400+153.9</f>
        <v>3165.08</v>
      </c>
      <c r="AE170" s="39">
        <f>SUMIFS('CUSTO MENSAL FUNC NOVO'!H:H,'CUSTO MENSAL FUNC NOVO'!A:A,'VALORES MENSAIS'!AC170)</f>
        <v>2035.3799999999999</v>
      </c>
      <c r="AF170" s="27">
        <f>IF($R170&gt;0,$R170,$S170)+$Y170+$Z170</f>
        <v>801.72</v>
      </c>
      <c r="AG170" s="27">
        <f>IF($R170&gt;0,$R170,$S170)+$Y170+$Z170</f>
        <v>801.72</v>
      </c>
      <c r="AH170" s="27">
        <f>IF($R170&gt;0,$R170,$S170)+$Y170+$Z170</f>
        <v>801.72</v>
      </c>
      <c r="AI170" s="27">
        <f>IF($R170&gt;0,$R170,$S170)+$Y170+$Z170</f>
        <v>801.72</v>
      </c>
      <c r="AJ170" s="27">
        <f>IF($O170&gt;=AJ$1,$S170+$Y170+$Z170,$Y170+$Z170)</f>
        <v>801.72</v>
      </c>
      <c r="AK170" s="27">
        <f>IF($O170&gt;=AK$1,$S170+$Y170+$Z170,$Y170+$Z170)</f>
        <v>801.72</v>
      </c>
      <c r="AL170" s="27">
        <f>IF($O170&gt;=AL$1,$S170+$Y170+$Z170,$Y170+$Z170)</f>
        <v>801.72</v>
      </c>
      <c r="AM170" s="27">
        <f>IF($O170&gt;=AM$1,$S170+$Y170+$Z170,$Y170+$Z170)</f>
        <v>801.72</v>
      </c>
      <c r="AN170" s="27">
        <f>IF($O170&gt;=AN$1,$S170+$Y170+$Z170,$Y170+$Z170)</f>
        <v>801.72</v>
      </c>
      <c r="AO170" s="27">
        <f>IF($O170&gt;=AO$1,$S170+$Y170+$Z170,$Y170+$Z170)</f>
        <v>801.72</v>
      </c>
      <c r="AP170" s="27">
        <f>IF($O170&gt;=AP$1,$S170+$Y170+$Z170,$Y170+$Z170)</f>
        <v>801.72</v>
      </c>
      <c r="AQ170" s="27">
        <f>IF($O170&gt;=AQ$1,$S170+$Y170+$Z170,$Y170+$Z170)</f>
        <v>801.72</v>
      </c>
      <c r="AR170" s="27">
        <f>IF($O170&gt;=AR$1,$S170+$Y170+$Z170,$Y170+$Z170)</f>
        <v>801.72</v>
      </c>
      <c r="AS170" s="27">
        <f>IF($O170&gt;=AS$1,$S170+$Y170+$Z170,$Y170+$Z170)</f>
        <v>801.72</v>
      </c>
      <c r="AT170" s="27">
        <f>IF($O170&gt;=AT$1,$S170+$Y170+$Z170,$Y170+$Z170)</f>
        <v>801.72</v>
      </c>
      <c r="AU170" s="27">
        <f>IF($O170&gt;=AU$1,$S170+$Y170+$Z170,$Y170+$Z170)</f>
        <v>801.72</v>
      </c>
      <c r="AV170" s="27">
        <f>IF($O170&gt;=AV$1,$S170+$Y170+$Z170,$Y170+$Z170)</f>
        <v>801.72</v>
      </c>
      <c r="AW170" s="27">
        <f>IF($O170&gt;=AW$1,$S170+$Y170+$Z170,$Y170+$Z170)</f>
        <v>801.72</v>
      </c>
      <c r="AX170" s="27">
        <f>IF($O170&gt;=AX$1,$S170+$Y170+$Z170,$Y170+$Z170)</f>
        <v>801.72</v>
      </c>
      <c r="AY170" s="27">
        <f>IF($O170&gt;=AY$1,$S170+$Y170+$Z170,$Y170+$Z170)</f>
        <v>801.72</v>
      </c>
      <c r="AZ170" s="27">
        <f>IF($O170&gt;=AZ$1,$S170+$Y170+$Z170,$Y170+$Z170)</f>
        <v>801.72</v>
      </c>
      <c r="BA170" s="27">
        <f>IF($O170&gt;=BA$1,$S170+$Y170+$Z170,$Y170+$Z170)</f>
        <v>801.72</v>
      </c>
      <c r="BB170" s="27">
        <f>IF($O170&gt;=BB$1,$S170+$Y170+$Z170,$Y170+$Z170)</f>
        <v>801.72</v>
      </c>
      <c r="BC170" s="27">
        <f>IF($O170&gt;=BC$1,$S170+$Y170+$Z170,$Y170+$Z170)</f>
        <v>801.72</v>
      </c>
      <c r="BD170" s="27">
        <f>IF($O170&gt;=BD$1,$S170+$Y170+$Z170,$Y170+$Z170)</f>
        <v>801.72</v>
      </c>
      <c r="BE170" s="27">
        <f>IF($O170&gt;=BE$1,$S170+$Y170+$Z170,$Y170+$Z170)</f>
        <v>801.72</v>
      </c>
      <c r="BF170" s="27">
        <f>IF($O170&gt;=BF$1,$S170+$Y170+$Z170,$Y170+$Z170)</f>
        <v>801.72</v>
      </c>
      <c r="BG170" s="27">
        <f>IF($O170&gt;=BG$1,$S170+$Y170+$Z170,$Y170+$Z170)</f>
        <v>801.72</v>
      </c>
      <c r="BH170" s="27">
        <f>IF($O170&gt;=BH$1,$S170+$Y170+$Z170,$Y170+$Z170)</f>
        <v>801.72</v>
      </c>
      <c r="BI170" s="27">
        <f>IF($O170&gt;=BI$1,$S170+$Y170+$Z170,$Y170+$Z170)</f>
        <v>801.72</v>
      </c>
      <c r="BJ170" s="27">
        <f>IF($O170&gt;=BJ$1,$S170+$Y170+$Z170,$Y170+$Z170)</f>
        <v>801.72</v>
      </c>
      <c r="BK170" s="27">
        <f>IF($O170&gt;=BK$1,$S170+$Y170+$Z170,$Y170+$Z170)</f>
        <v>801.72</v>
      </c>
      <c r="BL170" s="27">
        <f>IF($O170&gt;=BL$1,$S170+$Y170+$Z170,$Y170+$Z170)</f>
        <v>801.72</v>
      </c>
      <c r="BM170" s="27">
        <f>IF($O170&gt;=BM$1,$S170+$Y170+$Z170,$Y170+$Z170)</f>
        <v>801.72</v>
      </c>
      <c r="BN170" s="27">
        <f>IF($O170&gt;=BN$1,$S170+$Y170+$Z170,$Y170+$Z170)</f>
        <v>801.72</v>
      </c>
      <c r="BO170" s="27">
        <f>IF($O170&gt;=BO$1,$S170+$Y170+$Z170,$Y170+$Z170)</f>
        <v>801.72</v>
      </c>
      <c r="BP170" s="27">
        <f>IF($O170&gt;=BP$1,$S170+$Y170+$Z170,$Y170+$Z170)</f>
        <v>801.72</v>
      </c>
      <c r="BQ170" s="27">
        <f>IF($O170&gt;=BQ$1,$S170+$Y170+$Z170,$Y170+$Z170)</f>
        <v>801.72</v>
      </c>
      <c r="BR170" s="27">
        <f>IF($O170&gt;=BR$1,$S170+$Y170+$Z170,$Y170+$Z170)</f>
        <v>801.72</v>
      </c>
      <c r="BS170" s="27">
        <f>IF($O170&gt;=BS$1,$S170+$Y170+$Z170,$Y170+$Z170)</f>
        <v>801.72</v>
      </c>
      <c r="BT170" s="27">
        <f>IF($O170&gt;=BT$1,$S170+$Y170+$Z170,$Y170+$Z170)</f>
        <v>801.72</v>
      </c>
      <c r="BU170" s="27">
        <f>IF($O170&gt;=BU$1,$S170+$Y170+$Z170,$Y170+$Z170)</f>
        <v>801.72</v>
      </c>
      <c r="BV170" s="27">
        <f>IF($O170&gt;=BV$1,$S170+$Y170+$Z170,$Y170+$Z170)</f>
        <v>801.72</v>
      </c>
      <c r="BW170" s="27">
        <f>IF($O170&gt;=BW$1,$S170+$Y170+$Z170,$Y170+$Z170)</f>
        <v>801.72</v>
      </c>
      <c r="BX170" s="27">
        <f>IF($O170&gt;=BX$1,$S170+$Y170+$Z170,$Y170+$Z170)</f>
        <v>801.72</v>
      </c>
      <c r="BY170" s="27">
        <f>IF($O170&gt;=BY$1,$S170+$Y170+$Z170,$Y170+$Z170)</f>
        <v>801.72</v>
      </c>
      <c r="BZ170" s="27">
        <f>IF($O170&gt;=BZ$1,$S170+$Y170+$Z170,$Y170+$Z170)</f>
        <v>801.72</v>
      </c>
      <c r="CA170" s="27">
        <f>IF($O170&gt;=CA$1,$S170+$Y170+$Z170,$Y170+$Z170)</f>
        <v>801.72</v>
      </c>
      <c r="CB170" s="27">
        <f>IF($O170&gt;=CB$1,$S170+$Y170+$Z170,$Y170+$Z170)</f>
        <v>801.72</v>
      </c>
      <c r="CC170" s="27">
        <f>IF($O170&gt;=CC$1,$S170+$Y170+$Z170,$Y170+$Z170)</f>
        <v>801.72</v>
      </c>
      <c r="CD170" s="27">
        <f>IF($O170&gt;=CD$1,$S170+$Y170+$Z170,$Y170+$Z170)</f>
        <v>801.72</v>
      </c>
      <c r="CE170" s="27">
        <f>IF($O170&gt;=CE$1,$S170+$Y170+$Z170,$Y170+$Z170)</f>
        <v>801.72</v>
      </c>
      <c r="CF170" s="27">
        <f>IF($O170&gt;=CF$1,$S170+$Y170+$Z170,$Y170+$Z170)</f>
        <v>801.72</v>
      </c>
      <c r="CG170" s="27">
        <f>IF($O170&gt;=CG$1,$S170+$Y170+$Z170,$Y170+$Z170)</f>
        <v>801.72</v>
      </c>
      <c r="CH170" s="27">
        <f>IF($O170&gt;=CH$1,$S170+$Y170+$Z170,$Y170+$Z170)</f>
        <v>801.72</v>
      </c>
      <c r="CI170" s="27">
        <f>IF($O170&gt;=CI$1,$S170+$Y170+$Z170,$Y170+$Z170)</f>
        <v>801.72</v>
      </c>
      <c r="CJ170" s="27">
        <f>IF($O170&gt;=CJ$1,$S170+$Y170+$Z170,$Y170+$Z170)</f>
        <v>801.72</v>
      </c>
      <c r="CK170" s="27">
        <f>IF($O170&gt;=CK$1,$S170+$Y170+$Z170,$Y170+$Z170)</f>
        <v>801.72</v>
      </c>
      <c r="CL170" s="27">
        <f>IF($O170&gt;=CL$1,$S170+$Y170+$Z170,$Y170+$Z170)</f>
        <v>801.72</v>
      </c>
      <c r="CM170" s="27">
        <f>IF($O170&gt;=CM$1,$S170+$Y170+$Z170,$Y170+$Z170)</f>
        <v>801.72</v>
      </c>
      <c r="CN170" s="27">
        <f>IF($O170&gt;=CN$1,$S170+$Y170,$Y170)</f>
        <v>401.71999999999997</v>
      </c>
      <c r="CO170" s="27">
        <f>IF($O170&gt;=CO$1,$S170+$Y170,$Y170)</f>
        <v>401.71999999999997</v>
      </c>
      <c r="CP170" s="27">
        <f>IF($O170&gt;=CP$1,$S170+$Y170,$Y170)</f>
        <v>401.71999999999997</v>
      </c>
      <c r="CQ170" s="27">
        <f>IF($O170&gt;=CQ$1,$S170+$Y170,$Y170)</f>
        <v>401.71999999999997</v>
      </c>
      <c r="CR170" s="27">
        <f>IF($O170&gt;=CR$1,$S170+$Y170,$Y170)</f>
        <v>401.71999999999997</v>
      </c>
      <c r="CS170" s="27">
        <f>IF($O170&gt;=CS$1,$S170+$Y170,$Y170)</f>
        <v>401.71999999999997</v>
      </c>
      <c r="CT170" s="27">
        <f>IF($O170&gt;=CT$1,$S170+$Y170,$Y170)</f>
        <v>401.71999999999997</v>
      </c>
      <c r="CU170" s="27">
        <f>IF($O170&gt;=CU$1,$S170+$Y170,$Y170)</f>
        <v>401.71999999999997</v>
      </c>
      <c r="CV170" s="27">
        <f>IF($O170&gt;=CV$1,$S170+$Y170,$Y170)</f>
        <v>401.71999999999997</v>
      </c>
      <c r="CW170" s="27">
        <f>IF($O170&gt;=CW$1,$S170+$Y170,$Y170)</f>
        <v>401.71999999999997</v>
      </c>
      <c r="CX170" s="27">
        <f>IF($O170&gt;=CX$1,$S170+$Y170,$Y170)</f>
        <v>401.71999999999997</v>
      </c>
      <c r="CY170" s="27">
        <f>IF($O170&gt;=CY$1,$S170+$Y170,$Y170)</f>
        <v>401.71999999999997</v>
      </c>
      <c r="CZ170" s="27">
        <f>IF($O170&gt;=CZ$1,$S170+$Y170,$Y170)</f>
        <v>401.71999999999997</v>
      </c>
      <c r="DA170" s="27">
        <f>IF($O170&gt;=DA$1,$S170+$Y170,$Y170)</f>
        <v>401.71999999999997</v>
      </c>
      <c r="DB170" s="27">
        <f>IF($O170&gt;=DB$1,$S170+$Y170,$Y170)</f>
        <v>401.71999999999997</v>
      </c>
      <c r="DC170" s="27">
        <f>IF($O170&gt;=DC$1,$S170+$Y170,$Y170)</f>
        <v>401.71999999999997</v>
      </c>
      <c r="DD170" s="27">
        <f>IF($O170&gt;=DD$1,$S170+$Y170,$Y170)</f>
        <v>401.71999999999997</v>
      </c>
      <c r="DE170" s="27">
        <f>IF($O170&gt;=DE$1,$S170+$Y170,$Y170)</f>
        <v>401.71999999999997</v>
      </c>
      <c r="DF170" s="27">
        <f>IF($O170&gt;=DF$1,$S170+$Y170,$Y170)</f>
        <v>401.71999999999997</v>
      </c>
      <c r="DG170" s="27">
        <f>IF($O170&gt;=DG$1,$S170+$Y170,$Y170)</f>
        <v>401.71999999999997</v>
      </c>
      <c r="DH170" s="27">
        <f>IF($O170&gt;=DH$1,$S170+$Y170,$Y170)</f>
        <v>401.71999999999997</v>
      </c>
      <c r="DI170" s="27">
        <f>IF($O170&gt;=DI$1,$S170+$Y170,$Y170)</f>
        <v>401.71999999999997</v>
      </c>
      <c r="DJ170" s="27">
        <f>IF($O170&gt;=DJ$1,$S170+$Y170,$Y170)</f>
        <v>401.71999999999997</v>
      </c>
      <c r="DK170" s="27">
        <f>IF($O170&gt;=DK$1,$S170+$Y170,$Y170)</f>
        <v>401.71999999999997</v>
      </c>
      <c r="DL170" s="27">
        <f>IF($O170&gt;=DL$1,$S170+$Y170,$Y170)</f>
        <v>401.71999999999997</v>
      </c>
      <c r="DM170" s="27">
        <f>IF($O170&gt;=DM$1,$S170+$Y170,$Y170)</f>
        <v>401.71999999999997</v>
      </c>
      <c r="DN170" s="27">
        <f>IF($O170&gt;=DN$1,$S170+$Y170,$Y170)</f>
        <v>401.71999999999997</v>
      </c>
      <c r="DO170" s="27">
        <f>IF($O170&gt;=DO$1,$S170+$Y170,$Y170)</f>
        <v>401.71999999999997</v>
      </c>
      <c r="DP170" s="27">
        <f>IF($O170&gt;=DP$1,$S170+$Y170,$Y170)</f>
        <v>401.71999999999997</v>
      </c>
      <c r="DQ170" s="27">
        <f>IF($O170&gt;=DQ$1,$S170+$Y170,$Y170)</f>
        <v>401.71999999999997</v>
      </c>
      <c r="DR170" s="27">
        <f>IF($O170&gt;=DR$1,$S170+$Y170,$Y170)</f>
        <v>401.71999999999997</v>
      </c>
      <c r="DS170" s="27">
        <f>IF($O170&gt;=DS$1,$S170+$Y170,$Y170)</f>
        <v>401.71999999999997</v>
      </c>
      <c r="DT170" s="27">
        <f>IF($O170&gt;=DT$1,$S170+$Y170,$Y170)</f>
        <v>401.71999999999997</v>
      </c>
      <c r="DU170" s="27">
        <f>IF($O170&gt;=DU$1,$S170+$Y170,$Y170)</f>
        <v>401.71999999999997</v>
      </c>
      <c r="DV170" s="27">
        <f>IF($O170&gt;=DV$1,$S170+$Y170,$Y170)</f>
        <v>401.71999999999997</v>
      </c>
      <c r="DW170" s="27">
        <f>IF($O170&gt;=DW$1,$S170+$Y170,$Y170)</f>
        <v>401.71999999999997</v>
      </c>
      <c r="DX170" s="27">
        <f>IF($O170&gt;=DX$1,$S170+$Y170,$Y170)</f>
        <v>0</v>
      </c>
      <c r="DY170" s="27">
        <f>IF($O170&gt;=DY$1,$S170+$Y170,$Y170)</f>
        <v>0</v>
      </c>
      <c r="DZ170" s="27">
        <f>IF($O170&gt;=DZ$1,$S170+$Y170,$Y170)</f>
        <v>0</v>
      </c>
      <c r="EA170" s="27">
        <f>IF($O170&gt;=EA$1,$S170+$Y170,$Y170)</f>
        <v>0</v>
      </c>
      <c r="EB170" s="27">
        <f>IF($O170&gt;=EB$1,$S170+$Y170,$Y170)</f>
        <v>0</v>
      </c>
      <c r="EC170" s="27">
        <f>IF($O170&gt;=EC$1,$S170+$Y170,$Y170)</f>
        <v>0</v>
      </c>
      <c r="ED170" s="27">
        <f>IF($O170&gt;=ED$1,$S170+$Y170,$Y170)</f>
        <v>0</v>
      </c>
      <c r="EE170" s="27">
        <f>IF($O170&gt;=EE$1,$S170+$Y170,$Y170)</f>
        <v>0</v>
      </c>
      <c r="EF170" s="27">
        <f>IF($O170&gt;=EF$1,$S170+$Y170,$Y170)</f>
        <v>0</v>
      </c>
      <c r="EG170" s="27">
        <f>IF($O170&gt;=EG$1,$S170+$Y170,$Y170)</f>
        <v>0</v>
      </c>
      <c r="EH170" s="27">
        <f>IF($O170&gt;=EH$1,$S170+$Y170,$Y170)</f>
        <v>0</v>
      </c>
      <c r="EI170" s="27">
        <f>IF($O170&gt;=EI$1,$S170+$Y170,$Y170)</f>
        <v>0</v>
      </c>
      <c r="EJ170" s="27">
        <f>IF($O170&gt;=EJ$1,$S170+$Y170,$Y170)</f>
        <v>0</v>
      </c>
      <c r="EK170" s="27">
        <f>IF($O170&gt;=EK$1,$S170+$Y170,$Y170)</f>
        <v>0</v>
      </c>
      <c r="EL170" s="27">
        <f>IF($O170&gt;=EL$1,$S170+$Y170,$Y170)</f>
        <v>0</v>
      </c>
      <c r="EM170" s="27">
        <f>IF($O170&gt;=EM$1,$S170+$Y170,$Y170)</f>
        <v>0</v>
      </c>
      <c r="EN170" s="27">
        <f>IF($O170&gt;=EN$1,$S170+$Y170,$Y170)</f>
        <v>0</v>
      </c>
      <c r="EO170" s="27">
        <f>IF($O170&gt;=EO$1,$S170+$Y170,$Y170)</f>
        <v>0</v>
      </c>
      <c r="EP170" s="27">
        <f>IF($O170&gt;=EP$1,$S170+$Y170,$Y170)</f>
        <v>0</v>
      </c>
      <c r="EQ170" s="27">
        <f>IF($O170&gt;=EQ$1,$S170+$Y170,$Y170)</f>
        <v>0</v>
      </c>
      <c r="ER170" s="27">
        <f>IF($O170&gt;=ER$1,$S170+$Y170,$Y170)</f>
        <v>0</v>
      </c>
      <c r="ES170" s="27">
        <f>IF($O170&gt;=ES$1,$S170+$Y170,$Y170)</f>
        <v>0</v>
      </c>
      <c r="ET170" s="27">
        <f>IF($O170&gt;=ET$1,$S170+$Y170,$Y170)</f>
        <v>0</v>
      </c>
      <c r="EU170" s="27">
        <f>IF($O170&gt;=EU$1,$S170+$Y170,$Y170)</f>
        <v>0</v>
      </c>
      <c r="EV170" s="27">
        <f>IF($O170&gt;=EV$1,$S170,0)</f>
        <v>0</v>
      </c>
      <c r="EW170" s="27">
        <f>IF($O170&gt;=EW$1,$S170,0)</f>
        <v>0</v>
      </c>
      <c r="EX170" s="27">
        <f>IF($O170&gt;=EX$1,$S170,0)</f>
        <v>0</v>
      </c>
      <c r="EY170" s="27">
        <f>IF($O170&gt;=EY$1,$S170,0)</f>
        <v>0</v>
      </c>
      <c r="EZ170" s="27">
        <f>IF($O170&gt;=EZ$1,$S170,0)</f>
        <v>0</v>
      </c>
      <c r="FA170" s="27">
        <f>IF($O170&gt;=FA$1,$S170,0)</f>
        <v>0</v>
      </c>
      <c r="FB170" s="27">
        <f>IF($O170&gt;=FB$1,$S170,0)</f>
        <v>0</v>
      </c>
      <c r="FC170" s="27">
        <f>IF($O170&gt;=FC$1,$S170,0)</f>
        <v>0</v>
      </c>
      <c r="FD170" s="27">
        <f>IF($O170&gt;=FD$1,$S170,0)</f>
        <v>0</v>
      </c>
      <c r="FE170" s="27">
        <f>IF($O170&gt;=FE$1,$S170,0)</f>
        <v>0</v>
      </c>
      <c r="FF170" s="27">
        <f>IF($O170&gt;=FF$1,$S170,0)</f>
        <v>0</v>
      </c>
      <c r="FG170" s="27">
        <f>IF($O170&gt;=FG$1,$S170,0)</f>
        <v>0</v>
      </c>
      <c r="FH170" s="27">
        <f>IF($O170&gt;=FH$1,$S170,0)</f>
        <v>0</v>
      </c>
      <c r="FI170" s="27">
        <f>IF($O170&gt;=FI$1,$S170,0)</f>
        <v>0</v>
      </c>
      <c r="FJ170" s="27">
        <f>IF($O170&gt;=FJ$1,$S170,0)</f>
        <v>0</v>
      </c>
      <c r="FK170" s="27">
        <f>IF($O170&gt;=FK$1,$S170,0)</f>
        <v>0</v>
      </c>
      <c r="FL170" s="27">
        <f>IF($O170&gt;=FL$1,$S170,0)</f>
        <v>0</v>
      </c>
      <c r="FM170" s="27">
        <f>IF($O170&gt;=FM$1,$S170,0)</f>
        <v>0</v>
      </c>
      <c r="FN170" s="27">
        <f>IF($O170&gt;=FN$1,$S170,0)</f>
        <v>0</v>
      </c>
      <c r="FO170" s="27">
        <f>IF($O170&gt;=FO$1,$S170,0)</f>
        <v>0</v>
      </c>
      <c r="FP170" s="27">
        <f>IF($O170&gt;=FP$1,$S170,0)</f>
        <v>0</v>
      </c>
      <c r="FQ170" s="27">
        <f>IF($O170&gt;=FQ$1,$S170,0)</f>
        <v>0</v>
      </c>
      <c r="FR170" s="27">
        <f>IF($O170&gt;=FR$1,$S170,0)</f>
        <v>0</v>
      </c>
      <c r="FS170" s="27">
        <f>IF($O170&gt;=FS$1,$S170,0)</f>
        <v>0</v>
      </c>
      <c r="FT170" s="27">
        <f>IF($O170&gt;=FT$1,$S170,0)</f>
        <v>0</v>
      </c>
      <c r="FU170" s="27">
        <f>IF($O170&gt;=FU$1,$S170,0)</f>
        <v>0</v>
      </c>
      <c r="FV170" s="27">
        <f>IF($O170&gt;=FV$1,$S170,0)</f>
        <v>0</v>
      </c>
      <c r="FW170" s="27">
        <f>IF($O170&gt;=FW$1,$S170,0)</f>
        <v>0</v>
      </c>
      <c r="FX170" s="27">
        <f>IF($O170&gt;=FX$1,$S170,0)</f>
        <v>0</v>
      </c>
      <c r="FY170" s="27">
        <f>IF($O170&gt;=FY$1,$S170,0)</f>
        <v>0</v>
      </c>
      <c r="FZ170" s="27">
        <f>IF($O170&gt;=FZ$1,$S170,0)</f>
        <v>0</v>
      </c>
      <c r="GA170" s="27">
        <f>IF($O170&gt;=GA$1,$S170,0)</f>
        <v>0</v>
      </c>
      <c r="GB170" s="27">
        <f>IF($O170&gt;=GB$1,$S170,0)</f>
        <v>0</v>
      </c>
      <c r="GC170" s="27">
        <f>IF($O170&gt;=GC$1,$S170,0)</f>
        <v>0</v>
      </c>
      <c r="GD170" s="27">
        <f>IF($O170&gt;=GD$1,$S170,0)</f>
        <v>0</v>
      </c>
      <c r="GE170" s="27">
        <f>IF($O170&gt;=GE$1,$S170,0)</f>
        <v>0</v>
      </c>
      <c r="GF170" s="27">
        <f>IF($O170&gt;=GF$1,$S170,0)</f>
        <v>0</v>
      </c>
      <c r="GG170" s="27">
        <f>IF($O170&gt;=GG$1,$S170,0)</f>
        <v>0</v>
      </c>
      <c r="GH170" s="27">
        <f>IF($O170&gt;=GH$1,$S170,0)</f>
        <v>0</v>
      </c>
      <c r="GI170" s="27">
        <f>IF($O170&gt;=GI$1,$S170,0)</f>
        <v>0</v>
      </c>
      <c r="GJ170" s="27">
        <f>IF($O170&gt;=GJ$1,$S170,0)</f>
        <v>0</v>
      </c>
      <c r="GK170" s="27">
        <f>IF($O170&gt;=GK$1,$S170,0)</f>
        <v>0</v>
      </c>
      <c r="GL170" s="27">
        <f>IF($O170&gt;=GL$1,$S170,0)</f>
        <v>0</v>
      </c>
      <c r="GM170" s="27">
        <f>IF($O170&gt;=GM$1,$S170,0)</f>
        <v>0</v>
      </c>
      <c r="GN170" s="27">
        <f>IF($O170&gt;=GN$1,$S170,0)</f>
        <v>0</v>
      </c>
      <c r="GO170" s="27">
        <f>IF($O170&gt;=GO$1,$S170,0)</f>
        <v>0</v>
      </c>
      <c r="GP170" s="27">
        <f>IF($O170&gt;=GP$1,$S170,0)</f>
        <v>0</v>
      </c>
      <c r="GQ170" s="27">
        <f>IF($O170&gt;=GQ$1,$S170,0)</f>
        <v>0</v>
      </c>
      <c r="GR170" s="27">
        <f>IF($O170&gt;=GR$1,$S170,0)</f>
        <v>0</v>
      </c>
      <c r="GS170" s="27">
        <f>IF($O170&gt;=GS$1,$S170,0)</f>
        <v>0</v>
      </c>
      <c r="GT170" s="27">
        <f>IF($O170&gt;=GT$1,$S170,0)</f>
        <v>0</v>
      </c>
      <c r="GU170" s="27">
        <f>IF($O170&gt;=GU$1,$S170,0)</f>
        <v>0</v>
      </c>
      <c r="GV170" s="27">
        <f>IF($O170&gt;=GV$1,$S170,0)</f>
        <v>0</v>
      </c>
      <c r="GW170" s="27">
        <f>IF($O170&gt;=GW$1,$S170,0)</f>
        <v>0</v>
      </c>
      <c r="GX170" s="27">
        <f>IF($O170&gt;=GX$1,$S170,0)</f>
        <v>0</v>
      </c>
      <c r="GY170" s="27">
        <f>IF($O170&gt;=GY$1,$S170,0)</f>
        <v>0</v>
      </c>
      <c r="GZ170" s="27">
        <f>IF($O170&gt;=GZ$1,$S170,0)</f>
        <v>0</v>
      </c>
      <c r="HA170" s="27">
        <f>IF($O170&gt;=HA$1,$S170,0)</f>
        <v>0</v>
      </c>
      <c r="HB170" s="27">
        <f>IF($O170&gt;=HB$1,$S170,0)</f>
        <v>0</v>
      </c>
      <c r="HC170" s="27">
        <f>IF($O170&gt;=HC$1,$S170,0)</f>
        <v>0</v>
      </c>
    </row>
    <row r="171" spans="1:211">
      <c r="A171" s="3">
        <v>79472</v>
      </c>
      <c r="B171" s="3" t="s">
        <v>206</v>
      </c>
      <c r="C171" s="3" t="s">
        <v>104</v>
      </c>
      <c r="D171" s="3">
        <v>58</v>
      </c>
      <c r="E171" s="4">
        <v>36192</v>
      </c>
      <c r="F171" s="5">
        <v>19.394520547945206</v>
      </c>
      <c r="G171" s="3" t="s">
        <v>99</v>
      </c>
      <c r="H171" s="4">
        <v>22028</v>
      </c>
      <c r="I171" s="9" t="s">
        <v>832</v>
      </c>
      <c r="J171" s="5">
        <v>1949.2</v>
      </c>
      <c r="K171" s="31">
        <v>310</v>
      </c>
      <c r="L171" s="32">
        <v>19</v>
      </c>
      <c r="M171" s="33">
        <f>VLOOKUP(L171,FIND,3,TRUE)</f>
        <v>1.2</v>
      </c>
      <c r="N171" s="32">
        <f>IF(L171&gt;30,180,VLOOKUP(L171,TEMPO,2,FALSE))</f>
        <v>114</v>
      </c>
      <c r="O171" s="32">
        <f>IF(R171&gt;0,4,N171)</f>
        <v>114</v>
      </c>
      <c r="P171" s="96">
        <f>J171*M171*L171</f>
        <v>44441.760000000002</v>
      </c>
      <c r="Q171" s="96">
        <f>10934.45*2</f>
        <v>21868.9</v>
      </c>
      <c r="R171" s="96">
        <f>IF(P171&lt;=Q171,P171/4,0)</f>
        <v>0</v>
      </c>
      <c r="S171" s="5">
        <f>IF(P171&gt;=Q171,P171/N171,0)</f>
        <v>389.84000000000003</v>
      </c>
      <c r="T171" s="3"/>
      <c r="U171" s="3">
        <f>IF(T171="",1,0)</f>
        <v>1</v>
      </c>
      <c r="V171" s="3">
        <v>355</v>
      </c>
      <c r="W171" s="5">
        <v>0</v>
      </c>
      <c r="X171" s="5">
        <v>245.73</v>
      </c>
      <c r="Y171" s="5">
        <f>X171*W171</f>
        <v>0</v>
      </c>
      <c r="Z171" s="5">
        <v>400</v>
      </c>
      <c r="AA171" s="5">
        <f>S171+Y171+Z171</f>
        <v>789.84</v>
      </c>
      <c r="AB171" s="39">
        <f>(J171/12+J171/12*1.3333333333+450/12+J171/30*6/12+J171)*1.3+Y171+Z171+153.9</f>
        <v>3671.5571111040722</v>
      </c>
      <c r="AC171" s="39" t="s">
        <v>104</v>
      </c>
      <c r="AD171" s="39">
        <f>J171*1.3+400+153.9</f>
        <v>3087.86</v>
      </c>
      <c r="AE171" s="39">
        <f>SUMIFS('CUSTO MENSAL FUNC NOVO'!H:H,'CUSTO MENSAL FUNC NOVO'!A:A,'VALORES MENSAIS'!AC171)</f>
        <v>2035.3799999999999</v>
      </c>
      <c r="AF171" s="27">
        <f>IF($R171&gt;0,$R171,$S171)+$Y171+$Z171</f>
        <v>789.84</v>
      </c>
      <c r="AG171" s="27">
        <f>IF($R171&gt;0,$R171,$S171)+$Y171+$Z171</f>
        <v>789.84</v>
      </c>
      <c r="AH171" s="27">
        <f>IF($R171&gt;0,$R171,$S171)+$Y171+$Z171</f>
        <v>789.84</v>
      </c>
      <c r="AI171" s="27">
        <f>IF($R171&gt;0,$R171,$S171)+$Y171+$Z171</f>
        <v>789.84</v>
      </c>
      <c r="AJ171" s="27">
        <f>IF($O171&gt;=AJ$1,$S171+$Y171+$Z171,$Y171+$Z171)</f>
        <v>789.84</v>
      </c>
      <c r="AK171" s="27">
        <f>IF($O171&gt;=AK$1,$S171+$Y171+$Z171,$Y171+$Z171)</f>
        <v>789.84</v>
      </c>
      <c r="AL171" s="27">
        <f>IF($O171&gt;=AL$1,$S171+$Y171+$Z171,$Y171+$Z171)</f>
        <v>789.84</v>
      </c>
      <c r="AM171" s="27">
        <f>IF($O171&gt;=AM$1,$S171+$Y171+$Z171,$Y171+$Z171)</f>
        <v>789.84</v>
      </c>
      <c r="AN171" s="27">
        <f>IF($O171&gt;=AN$1,$S171+$Y171+$Z171,$Y171+$Z171)</f>
        <v>789.84</v>
      </c>
      <c r="AO171" s="27">
        <f>IF($O171&gt;=AO$1,$S171+$Y171+$Z171,$Y171+$Z171)</f>
        <v>789.84</v>
      </c>
      <c r="AP171" s="27">
        <f>IF($O171&gt;=AP$1,$S171+$Y171+$Z171,$Y171+$Z171)</f>
        <v>789.84</v>
      </c>
      <c r="AQ171" s="27">
        <f>IF($O171&gt;=AQ$1,$S171+$Y171+$Z171,$Y171+$Z171)</f>
        <v>789.84</v>
      </c>
      <c r="AR171" s="27">
        <f>IF($O171&gt;=AR$1,$S171+$Y171+$Z171,$Y171+$Z171)</f>
        <v>789.84</v>
      </c>
      <c r="AS171" s="27">
        <f>IF($O171&gt;=AS$1,$S171+$Y171+$Z171,$Y171+$Z171)</f>
        <v>789.84</v>
      </c>
      <c r="AT171" s="27">
        <f>IF($O171&gt;=AT$1,$S171+$Y171+$Z171,$Y171+$Z171)</f>
        <v>789.84</v>
      </c>
      <c r="AU171" s="27">
        <f>IF($O171&gt;=AU$1,$S171+$Y171+$Z171,$Y171+$Z171)</f>
        <v>789.84</v>
      </c>
      <c r="AV171" s="27">
        <f>IF($O171&gt;=AV$1,$S171+$Y171+$Z171,$Y171+$Z171)</f>
        <v>789.84</v>
      </c>
      <c r="AW171" s="27">
        <f>IF($O171&gt;=AW$1,$S171+$Y171+$Z171,$Y171+$Z171)</f>
        <v>789.84</v>
      </c>
      <c r="AX171" s="27">
        <f>IF($O171&gt;=AX$1,$S171+$Y171+$Z171,$Y171+$Z171)</f>
        <v>789.84</v>
      </c>
      <c r="AY171" s="27">
        <f>IF($O171&gt;=AY$1,$S171+$Y171+$Z171,$Y171+$Z171)</f>
        <v>789.84</v>
      </c>
      <c r="AZ171" s="27">
        <f>IF($O171&gt;=AZ$1,$S171+$Y171+$Z171,$Y171+$Z171)</f>
        <v>789.84</v>
      </c>
      <c r="BA171" s="27">
        <f>IF($O171&gt;=BA$1,$S171+$Y171+$Z171,$Y171+$Z171)</f>
        <v>789.84</v>
      </c>
      <c r="BB171" s="27">
        <f>IF($O171&gt;=BB$1,$S171+$Y171+$Z171,$Y171+$Z171)</f>
        <v>789.84</v>
      </c>
      <c r="BC171" s="27">
        <f>IF($O171&gt;=BC$1,$S171+$Y171+$Z171,$Y171+$Z171)</f>
        <v>789.84</v>
      </c>
      <c r="BD171" s="27">
        <f>IF($O171&gt;=BD$1,$S171+$Y171+$Z171,$Y171+$Z171)</f>
        <v>789.84</v>
      </c>
      <c r="BE171" s="27">
        <f>IF($O171&gt;=BE$1,$S171+$Y171+$Z171,$Y171+$Z171)</f>
        <v>789.84</v>
      </c>
      <c r="BF171" s="27">
        <f>IF($O171&gt;=BF$1,$S171+$Y171+$Z171,$Y171+$Z171)</f>
        <v>789.84</v>
      </c>
      <c r="BG171" s="27">
        <f>IF($O171&gt;=BG$1,$S171+$Y171+$Z171,$Y171+$Z171)</f>
        <v>789.84</v>
      </c>
      <c r="BH171" s="27">
        <f>IF($O171&gt;=BH$1,$S171+$Y171+$Z171,$Y171+$Z171)</f>
        <v>789.84</v>
      </c>
      <c r="BI171" s="27">
        <f>IF($O171&gt;=BI$1,$S171+$Y171+$Z171,$Y171+$Z171)</f>
        <v>789.84</v>
      </c>
      <c r="BJ171" s="27">
        <f>IF($O171&gt;=BJ$1,$S171+$Y171+$Z171,$Y171+$Z171)</f>
        <v>789.84</v>
      </c>
      <c r="BK171" s="27">
        <f>IF($O171&gt;=BK$1,$S171+$Y171+$Z171,$Y171+$Z171)</f>
        <v>789.84</v>
      </c>
      <c r="BL171" s="27">
        <f>IF($O171&gt;=BL$1,$S171+$Y171+$Z171,$Y171+$Z171)</f>
        <v>789.84</v>
      </c>
      <c r="BM171" s="27">
        <f>IF($O171&gt;=BM$1,$S171+$Y171+$Z171,$Y171+$Z171)</f>
        <v>789.84</v>
      </c>
      <c r="BN171" s="27">
        <f>IF($O171&gt;=BN$1,$S171+$Y171+$Z171,$Y171+$Z171)</f>
        <v>789.84</v>
      </c>
      <c r="BO171" s="27">
        <f>IF($O171&gt;=BO$1,$S171+$Y171+$Z171,$Y171+$Z171)</f>
        <v>789.84</v>
      </c>
      <c r="BP171" s="27">
        <f>IF($O171&gt;=BP$1,$S171+$Y171+$Z171,$Y171+$Z171)</f>
        <v>789.84</v>
      </c>
      <c r="BQ171" s="27">
        <f>IF($O171&gt;=BQ$1,$S171+$Y171+$Z171,$Y171+$Z171)</f>
        <v>789.84</v>
      </c>
      <c r="BR171" s="27">
        <f>IF($O171&gt;=BR$1,$S171+$Y171+$Z171,$Y171+$Z171)</f>
        <v>789.84</v>
      </c>
      <c r="BS171" s="27">
        <f>IF($O171&gt;=BS$1,$S171+$Y171+$Z171,$Y171+$Z171)</f>
        <v>789.84</v>
      </c>
      <c r="BT171" s="27">
        <f>IF($O171&gt;=BT$1,$S171+$Y171+$Z171,$Y171+$Z171)</f>
        <v>789.84</v>
      </c>
      <c r="BU171" s="27">
        <f>IF($O171&gt;=BU$1,$S171+$Y171+$Z171,$Y171+$Z171)</f>
        <v>789.84</v>
      </c>
      <c r="BV171" s="27">
        <f>IF($O171&gt;=BV$1,$S171+$Y171+$Z171,$Y171+$Z171)</f>
        <v>789.84</v>
      </c>
      <c r="BW171" s="27">
        <f>IF($O171&gt;=BW$1,$S171+$Y171+$Z171,$Y171+$Z171)</f>
        <v>789.84</v>
      </c>
      <c r="BX171" s="27">
        <f>IF($O171&gt;=BX$1,$S171+$Y171+$Z171,$Y171+$Z171)</f>
        <v>789.84</v>
      </c>
      <c r="BY171" s="27">
        <f>IF($O171&gt;=BY$1,$S171+$Y171+$Z171,$Y171+$Z171)</f>
        <v>789.84</v>
      </c>
      <c r="BZ171" s="27">
        <f>IF($O171&gt;=BZ$1,$S171+$Y171+$Z171,$Y171+$Z171)</f>
        <v>789.84</v>
      </c>
      <c r="CA171" s="27">
        <f>IF($O171&gt;=CA$1,$S171+$Y171+$Z171,$Y171+$Z171)</f>
        <v>789.84</v>
      </c>
      <c r="CB171" s="27">
        <f>IF($O171&gt;=CB$1,$S171+$Y171+$Z171,$Y171+$Z171)</f>
        <v>789.84</v>
      </c>
      <c r="CC171" s="27">
        <f>IF($O171&gt;=CC$1,$S171+$Y171+$Z171,$Y171+$Z171)</f>
        <v>789.84</v>
      </c>
      <c r="CD171" s="27">
        <f>IF($O171&gt;=CD$1,$S171+$Y171+$Z171,$Y171+$Z171)</f>
        <v>789.84</v>
      </c>
      <c r="CE171" s="27">
        <f>IF($O171&gt;=CE$1,$S171+$Y171+$Z171,$Y171+$Z171)</f>
        <v>789.84</v>
      </c>
      <c r="CF171" s="27">
        <f>IF($O171&gt;=CF$1,$S171+$Y171+$Z171,$Y171+$Z171)</f>
        <v>789.84</v>
      </c>
      <c r="CG171" s="27">
        <f>IF($O171&gt;=CG$1,$S171+$Y171+$Z171,$Y171+$Z171)</f>
        <v>789.84</v>
      </c>
      <c r="CH171" s="27">
        <f>IF($O171&gt;=CH$1,$S171+$Y171+$Z171,$Y171+$Z171)</f>
        <v>789.84</v>
      </c>
      <c r="CI171" s="27">
        <f>IF($O171&gt;=CI$1,$S171+$Y171+$Z171,$Y171+$Z171)</f>
        <v>789.84</v>
      </c>
      <c r="CJ171" s="27">
        <f>IF($O171&gt;=CJ$1,$S171+$Y171+$Z171,$Y171+$Z171)</f>
        <v>789.84</v>
      </c>
      <c r="CK171" s="27">
        <f>IF($O171&gt;=CK$1,$S171+$Y171+$Z171,$Y171+$Z171)</f>
        <v>789.84</v>
      </c>
      <c r="CL171" s="27">
        <f>IF($O171&gt;=CL$1,$S171+$Y171+$Z171,$Y171+$Z171)</f>
        <v>789.84</v>
      </c>
      <c r="CM171" s="27">
        <f>IF($O171&gt;=CM$1,$S171+$Y171+$Z171,$Y171+$Z171)</f>
        <v>789.84</v>
      </c>
      <c r="CN171" s="27">
        <f>IF($O171&gt;=CN$1,$S171+$Y171,$Y171)</f>
        <v>389.84000000000003</v>
      </c>
      <c r="CO171" s="27">
        <f>IF($O171&gt;=CO$1,$S171+$Y171,$Y171)</f>
        <v>389.84000000000003</v>
      </c>
      <c r="CP171" s="27">
        <f>IF($O171&gt;=CP$1,$S171+$Y171,$Y171)</f>
        <v>389.84000000000003</v>
      </c>
      <c r="CQ171" s="27">
        <f>IF($O171&gt;=CQ$1,$S171+$Y171,$Y171)</f>
        <v>389.84000000000003</v>
      </c>
      <c r="CR171" s="27">
        <f>IF($O171&gt;=CR$1,$S171+$Y171,$Y171)</f>
        <v>389.84000000000003</v>
      </c>
      <c r="CS171" s="27">
        <f>IF($O171&gt;=CS$1,$S171+$Y171,$Y171)</f>
        <v>389.84000000000003</v>
      </c>
      <c r="CT171" s="27">
        <f>IF($O171&gt;=CT$1,$S171+$Y171,$Y171)</f>
        <v>389.84000000000003</v>
      </c>
      <c r="CU171" s="27">
        <f>IF($O171&gt;=CU$1,$S171+$Y171,$Y171)</f>
        <v>389.84000000000003</v>
      </c>
      <c r="CV171" s="27">
        <f>IF($O171&gt;=CV$1,$S171+$Y171,$Y171)</f>
        <v>389.84000000000003</v>
      </c>
      <c r="CW171" s="27">
        <f>IF($O171&gt;=CW$1,$S171+$Y171,$Y171)</f>
        <v>389.84000000000003</v>
      </c>
      <c r="CX171" s="27">
        <f>IF($O171&gt;=CX$1,$S171+$Y171,$Y171)</f>
        <v>389.84000000000003</v>
      </c>
      <c r="CY171" s="27">
        <f>IF($O171&gt;=CY$1,$S171+$Y171,$Y171)</f>
        <v>389.84000000000003</v>
      </c>
      <c r="CZ171" s="27">
        <f>IF($O171&gt;=CZ$1,$S171+$Y171,$Y171)</f>
        <v>389.84000000000003</v>
      </c>
      <c r="DA171" s="27">
        <f>IF($O171&gt;=DA$1,$S171+$Y171,$Y171)</f>
        <v>389.84000000000003</v>
      </c>
      <c r="DB171" s="27">
        <f>IF($O171&gt;=DB$1,$S171+$Y171,$Y171)</f>
        <v>389.84000000000003</v>
      </c>
      <c r="DC171" s="27">
        <f>IF($O171&gt;=DC$1,$S171+$Y171,$Y171)</f>
        <v>389.84000000000003</v>
      </c>
      <c r="DD171" s="27">
        <f>IF($O171&gt;=DD$1,$S171+$Y171,$Y171)</f>
        <v>389.84000000000003</v>
      </c>
      <c r="DE171" s="27">
        <f>IF($O171&gt;=DE$1,$S171+$Y171,$Y171)</f>
        <v>389.84000000000003</v>
      </c>
      <c r="DF171" s="27">
        <f>IF($O171&gt;=DF$1,$S171+$Y171,$Y171)</f>
        <v>389.84000000000003</v>
      </c>
      <c r="DG171" s="27">
        <f>IF($O171&gt;=DG$1,$S171+$Y171,$Y171)</f>
        <v>389.84000000000003</v>
      </c>
      <c r="DH171" s="27">
        <f>IF($O171&gt;=DH$1,$S171+$Y171,$Y171)</f>
        <v>389.84000000000003</v>
      </c>
      <c r="DI171" s="27">
        <f>IF($O171&gt;=DI$1,$S171+$Y171,$Y171)</f>
        <v>389.84000000000003</v>
      </c>
      <c r="DJ171" s="27">
        <f>IF($O171&gt;=DJ$1,$S171+$Y171,$Y171)</f>
        <v>389.84000000000003</v>
      </c>
      <c r="DK171" s="27">
        <f>IF($O171&gt;=DK$1,$S171+$Y171,$Y171)</f>
        <v>389.84000000000003</v>
      </c>
      <c r="DL171" s="27">
        <f>IF($O171&gt;=DL$1,$S171+$Y171,$Y171)</f>
        <v>389.84000000000003</v>
      </c>
      <c r="DM171" s="27">
        <f>IF($O171&gt;=DM$1,$S171+$Y171,$Y171)</f>
        <v>389.84000000000003</v>
      </c>
      <c r="DN171" s="27">
        <f>IF($O171&gt;=DN$1,$S171+$Y171,$Y171)</f>
        <v>389.84000000000003</v>
      </c>
      <c r="DO171" s="27">
        <f>IF($O171&gt;=DO$1,$S171+$Y171,$Y171)</f>
        <v>389.84000000000003</v>
      </c>
      <c r="DP171" s="27">
        <f>IF($O171&gt;=DP$1,$S171+$Y171,$Y171)</f>
        <v>389.84000000000003</v>
      </c>
      <c r="DQ171" s="27">
        <f>IF($O171&gt;=DQ$1,$S171+$Y171,$Y171)</f>
        <v>389.84000000000003</v>
      </c>
      <c r="DR171" s="27">
        <f>IF($O171&gt;=DR$1,$S171+$Y171,$Y171)</f>
        <v>389.84000000000003</v>
      </c>
      <c r="DS171" s="27">
        <f>IF($O171&gt;=DS$1,$S171+$Y171,$Y171)</f>
        <v>389.84000000000003</v>
      </c>
      <c r="DT171" s="27">
        <f>IF($O171&gt;=DT$1,$S171+$Y171,$Y171)</f>
        <v>389.84000000000003</v>
      </c>
      <c r="DU171" s="27">
        <f>IF($O171&gt;=DU$1,$S171+$Y171,$Y171)</f>
        <v>389.84000000000003</v>
      </c>
      <c r="DV171" s="27">
        <f>IF($O171&gt;=DV$1,$S171+$Y171,$Y171)</f>
        <v>389.84000000000003</v>
      </c>
      <c r="DW171" s="27">
        <f>IF($O171&gt;=DW$1,$S171+$Y171,$Y171)</f>
        <v>389.84000000000003</v>
      </c>
      <c r="DX171" s="27">
        <f>IF($O171&gt;=DX$1,$S171+$Y171,$Y171)</f>
        <v>389.84000000000003</v>
      </c>
      <c r="DY171" s="27">
        <f>IF($O171&gt;=DY$1,$S171+$Y171,$Y171)</f>
        <v>389.84000000000003</v>
      </c>
      <c r="DZ171" s="27">
        <f>IF($O171&gt;=DZ$1,$S171+$Y171,$Y171)</f>
        <v>389.84000000000003</v>
      </c>
      <c r="EA171" s="27">
        <f>IF($O171&gt;=EA$1,$S171+$Y171,$Y171)</f>
        <v>389.84000000000003</v>
      </c>
      <c r="EB171" s="27">
        <f>IF($O171&gt;=EB$1,$S171+$Y171,$Y171)</f>
        <v>389.84000000000003</v>
      </c>
      <c r="EC171" s="27">
        <f>IF($O171&gt;=EC$1,$S171+$Y171,$Y171)</f>
        <v>389.84000000000003</v>
      </c>
      <c r="ED171" s="27">
        <f>IF($O171&gt;=ED$1,$S171+$Y171,$Y171)</f>
        <v>389.84000000000003</v>
      </c>
      <c r="EE171" s="27">
        <f>IF($O171&gt;=EE$1,$S171+$Y171,$Y171)</f>
        <v>389.84000000000003</v>
      </c>
      <c r="EF171" s="27">
        <f>IF($O171&gt;=EF$1,$S171+$Y171,$Y171)</f>
        <v>389.84000000000003</v>
      </c>
      <c r="EG171" s="27">
        <f>IF($O171&gt;=EG$1,$S171+$Y171,$Y171)</f>
        <v>389.84000000000003</v>
      </c>
      <c r="EH171" s="27">
        <f>IF($O171&gt;=EH$1,$S171+$Y171,$Y171)</f>
        <v>389.84000000000003</v>
      </c>
      <c r="EI171" s="27">
        <f>IF($O171&gt;=EI$1,$S171+$Y171,$Y171)</f>
        <v>389.84000000000003</v>
      </c>
      <c r="EJ171" s="27">
        <f>IF($O171&gt;=EJ$1,$S171+$Y171,$Y171)</f>
        <v>389.84000000000003</v>
      </c>
      <c r="EK171" s="27">
        <f>IF($O171&gt;=EK$1,$S171+$Y171,$Y171)</f>
        <v>389.84000000000003</v>
      </c>
      <c r="EL171" s="27">
        <f>IF($O171&gt;=EL$1,$S171+$Y171,$Y171)</f>
        <v>389.84000000000003</v>
      </c>
      <c r="EM171" s="27">
        <f>IF($O171&gt;=EM$1,$S171+$Y171,$Y171)</f>
        <v>389.84000000000003</v>
      </c>
      <c r="EN171" s="27">
        <f>IF($O171&gt;=EN$1,$S171+$Y171,$Y171)</f>
        <v>389.84000000000003</v>
      </c>
      <c r="EO171" s="27">
        <f>IF($O171&gt;=EO$1,$S171+$Y171,$Y171)</f>
        <v>389.84000000000003</v>
      </c>
      <c r="EP171" s="27">
        <f>IF($O171&gt;=EP$1,$S171+$Y171,$Y171)</f>
        <v>0</v>
      </c>
      <c r="EQ171" s="27">
        <f>IF($O171&gt;=EQ$1,$S171+$Y171,$Y171)</f>
        <v>0</v>
      </c>
      <c r="ER171" s="27">
        <f>IF($O171&gt;=ER$1,$S171+$Y171,$Y171)</f>
        <v>0</v>
      </c>
      <c r="ES171" s="27">
        <f>IF($O171&gt;=ES$1,$S171+$Y171,$Y171)</f>
        <v>0</v>
      </c>
      <c r="ET171" s="27">
        <f>IF($O171&gt;=ET$1,$S171+$Y171,$Y171)</f>
        <v>0</v>
      </c>
      <c r="EU171" s="27">
        <f>IF($O171&gt;=EU$1,$S171+$Y171,$Y171)</f>
        <v>0</v>
      </c>
      <c r="EV171" s="27">
        <f>IF($O171&gt;=EV$1,$S171,0)</f>
        <v>0</v>
      </c>
      <c r="EW171" s="27">
        <f>IF($O171&gt;=EW$1,$S171,0)</f>
        <v>0</v>
      </c>
      <c r="EX171" s="27">
        <f>IF($O171&gt;=EX$1,$S171,0)</f>
        <v>0</v>
      </c>
      <c r="EY171" s="27">
        <f>IF($O171&gt;=EY$1,$S171,0)</f>
        <v>0</v>
      </c>
      <c r="EZ171" s="27">
        <f>IF($O171&gt;=EZ$1,$S171,0)</f>
        <v>0</v>
      </c>
      <c r="FA171" s="27">
        <f>IF($O171&gt;=FA$1,$S171,0)</f>
        <v>0</v>
      </c>
      <c r="FB171" s="27">
        <f>IF($O171&gt;=FB$1,$S171,0)</f>
        <v>0</v>
      </c>
      <c r="FC171" s="27">
        <f>IF($O171&gt;=FC$1,$S171,0)</f>
        <v>0</v>
      </c>
      <c r="FD171" s="27">
        <f>IF($O171&gt;=FD$1,$S171,0)</f>
        <v>0</v>
      </c>
      <c r="FE171" s="27">
        <f>IF($O171&gt;=FE$1,$S171,0)</f>
        <v>0</v>
      </c>
      <c r="FF171" s="27">
        <f>IF($O171&gt;=FF$1,$S171,0)</f>
        <v>0</v>
      </c>
      <c r="FG171" s="27">
        <f>IF($O171&gt;=FG$1,$S171,0)</f>
        <v>0</v>
      </c>
      <c r="FH171" s="27">
        <f>IF($O171&gt;=FH$1,$S171,0)</f>
        <v>0</v>
      </c>
      <c r="FI171" s="27">
        <f>IF($O171&gt;=FI$1,$S171,0)</f>
        <v>0</v>
      </c>
      <c r="FJ171" s="27">
        <f>IF($O171&gt;=FJ$1,$S171,0)</f>
        <v>0</v>
      </c>
      <c r="FK171" s="27">
        <f>IF($O171&gt;=FK$1,$S171,0)</f>
        <v>0</v>
      </c>
      <c r="FL171" s="27">
        <f>IF($O171&gt;=FL$1,$S171,0)</f>
        <v>0</v>
      </c>
      <c r="FM171" s="27">
        <f>IF($O171&gt;=FM$1,$S171,0)</f>
        <v>0</v>
      </c>
      <c r="FN171" s="27">
        <f>IF($O171&gt;=FN$1,$S171,0)</f>
        <v>0</v>
      </c>
      <c r="FO171" s="27">
        <f>IF($O171&gt;=FO$1,$S171,0)</f>
        <v>0</v>
      </c>
      <c r="FP171" s="27">
        <f>IF($O171&gt;=FP$1,$S171,0)</f>
        <v>0</v>
      </c>
      <c r="FQ171" s="27">
        <f>IF($O171&gt;=FQ$1,$S171,0)</f>
        <v>0</v>
      </c>
      <c r="FR171" s="27">
        <f>IF($O171&gt;=FR$1,$S171,0)</f>
        <v>0</v>
      </c>
      <c r="FS171" s="27">
        <f>IF($O171&gt;=FS$1,$S171,0)</f>
        <v>0</v>
      </c>
      <c r="FT171" s="27">
        <f>IF($O171&gt;=FT$1,$S171,0)</f>
        <v>0</v>
      </c>
      <c r="FU171" s="27">
        <f>IF($O171&gt;=FU$1,$S171,0)</f>
        <v>0</v>
      </c>
      <c r="FV171" s="27">
        <f>IF($O171&gt;=FV$1,$S171,0)</f>
        <v>0</v>
      </c>
      <c r="FW171" s="27">
        <f>IF($O171&gt;=FW$1,$S171,0)</f>
        <v>0</v>
      </c>
      <c r="FX171" s="27">
        <f>IF($O171&gt;=FX$1,$S171,0)</f>
        <v>0</v>
      </c>
      <c r="FY171" s="27">
        <f>IF($O171&gt;=FY$1,$S171,0)</f>
        <v>0</v>
      </c>
      <c r="FZ171" s="27">
        <f>IF($O171&gt;=FZ$1,$S171,0)</f>
        <v>0</v>
      </c>
      <c r="GA171" s="27">
        <f>IF($O171&gt;=GA$1,$S171,0)</f>
        <v>0</v>
      </c>
      <c r="GB171" s="27">
        <f>IF($O171&gt;=GB$1,$S171,0)</f>
        <v>0</v>
      </c>
      <c r="GC171" s="27">
        <f>IF($O171&gt;=GC$1,$S171,0)</f>
        <v>0</v>
      </c>
      <c r="GD171" s="27">
        <f>IF($O171&gt;=GD$1,$S171,0)</f>
        <v>0</v>
      </c>
      <c r="GE171" s="27">
        <f>IF($O171&gt;=GE$1,$S171,0)</f>
        <v>0</v>
      </c>
      <c r="GF171" s="27">
        <f>IF($O171&gt;=GF$1,$S171,0)</f>
        <v>0</v>
      </c>
      <c r="GG171" s="27">
        <f>IF($O171&gt;=GG$1,$S171,0)</f>
        <v>0</v>
      </c>
      <c r="GH171" s="27">
        <f>IF($O171&gt;=GH$1,$S171,0)</f>
        <v>0</v>
      </c>
      <c r="GI171" s="27">
        <f>IF($O171&gt;=GI$1,$S171,0)</f>
        <v>0</v>
      </c>
      <c r="GJ171" s="27">
        <f>IF($O171&gt;=GJ$1,$S171,0)</f>
        <v>0</v>
      </c>
      <c r="GK171" s="27">
        <f>IF($O171&gt;=GK$1,$S171,0)</f>
        <v>0</v>
      </c>
      <c r="GL171" s="27">
        <f>IF($O171&gt;=GL$1,$S171,0)</f>
        <v>0</v>
      </c>
      <c r="GM171" s="27">
        <f>IF($O171&gt;=GM$1,$S171,0)</f>
        <v>0</v>
      </c>
      <c r="GN171" s="27">
        <f>IF($O171&gt;=GN$1,$S171,0)</f>
        <v>0</v>
      </c>
      <c r="GO171" s="27">
        <f>IF($O171&gt;=GO$1,$S171,0)</f>
        <v>0</v>
      </c>
      <c r="GP171" s="27">
        <f>IF($O171&gt;=GP$1,$S171,0)</f>
        <v>0</v>
      </c>
      <c r="GQ171" s="27">
        <f>IF($O171&gt;=GQ$1,$S171,0)</f>
        <v>0</v>
      </c>
      <c r="GR171" s="27">
        <f>IF($O171&gt;=GR$1,$S171,0)</f>
        <v>0</v>
      </c>
      <c r="GS171" s="27">
        <f>IF($O171&gt;=GS$1,$S171,0)</f>
        <v>0</v>
      </c>
      <c r="GT171" s="27">
        <f>IF($O171&gt;=GT$1,$S171,0)</f>
        <v>0</v>
      </c>
      <c r="GU171" s="27">
        <f>IF($O171&gt;=GU$1,$S171,0)</f>
        <v>0</v>
      </c>
      <c r="GV171" s="27">
        <f>IF($O171&gt;=GV$1,$S171,0)</f>
        <v>0</v>
      </c>
      <c r="GW171" s="27">
        <f>IF($O171&gt;=GW$1,$S171,0)</f>
        <v>0</v>
      </c>
      <c r="GX171" s="27">
        <f>IF($O171&gt;=GX$1,$S171,0)</f>
        <v>0</v>
      </c>
      <c r="GY171" s="27">
        <f>IF($O171&gt;=GY$1,$S171,0)</f>
        <v>0</v>
      </c>
      <c r="GZ171" s="27">
        <f>IF($O171&gt;=GZ$1,$S171,0)</f>
        <v>0</v>
      </c>
      <c r="HA171" s="27">
        <f>IF($O171&gt;=HA$1,$S171,0)</f>
        <v>0</v>
      </c>
      <c r="HB171" s="27">
        <f>IF($O171&gt;=HB$1,$S171,0)</f>
        <v>0</v>
      </c>
      <c r="HC171" s="27">
        <f>IF($O171&gt;=HC$1,$S171,0)</f>
        <v>0</v>
      </c>
    </row>
    <row r="172" spans="1:211">
      <c r="A172" s="3">
        <v>111406</v>
      </c>
      <c r="B172" s="3" t="s">
        <v>138</v>
      </c>
      <c r="C172" s="3" t="s">
        <v>104</v>
      </c>
      <c r="D172" s="3">
        <v>62</v>
      </c>
      <c r="E172" s="4">
        <v>38112</v>
      </c>
      <c r="F172" s="5">
        <v>14.134246575342466</v>
      </c>
      <c r="G172" s="3" t="s">
        <v>99</v>
      </c>
      <c r="H172" s="4">
        <v>20754</v>
      </c>
      <c r="I172" s="9" t="s">
        <v>832</v>
      </c>
      <c r="J172" s="5">
        <v>2008.6</v>
      </c>
      <c r="K172" s="31">
        <v>310</v>
      </c>
      <c r="L172" s="32">
        <v>14</v>
      </c>
      <c r="M172" s="33">
        <f>VLOOKUP(L172,FIND,3,TRUE)</f>
        <v>1.1000000000000001</v>
      </c>
      <c r="N172" s="32">
        <f>IF(L172&gt;30,180,VLOOKUP(L172,TEMPO,2,FALSE))</f>
        <v>84</v>
      </c>
      <c r="O172" s="32">
        <f>IF(R172&gt;0,4,N172)</f>
        <v>84</v>
      </c>
      <c r="P172" s="96">
        <f>J172*M172*L172</f>
        <v>30932.440000000002</v>
      </c>
      <c r="Q172" s="96">
        <f>10934.45*2</f>
        <v>21868.9</v>
      </c>
      <c r="R172" s="96">
        <f>IF(P172&lt;=Q172,P172/4,0)</f>
        <v>0</v>
      </c>
      <c r="S172" s="5">
        <f>IF(P172&gt;=Q172,P172/N172,0)</f>
        <v>368.24333333333334</v>
      </c>
      <c r="T172" s="3"/>
      <c r="U172" s="3">
        <f>IF(T172="",1,0)</f>
        <v>1</v>
      </c>
      <c r="V172" s="3">
        <v>358</v>
      </c>
      <c r="W172" s="5">
        <v>0.4</v>
      </c>
      <c r="X172" s="5">
        <v>402.65</v>
      </c>
      <c r="Y172" s="5">
        <f>X172*W172</f>
        <v>161.06</v>
      </c>
      <c r="Z172" s="5">
        <v>400</v>
      </c>
      <c r="AA172" s="5">
        <f>S172+Y172+Z172</f>
        <v>929.30333333333328</v>
      </c>
      <c r="AB172" s="39">
        <f>(J172/12+J172/12*1.3333333333+450/12+J172/30*6/12+J172)*1.3+Y172+Z172+153.9</f>
        <v>3926.1391111038579</v>
      </c>
      <c r="AC172" s="39" t="s">
        <v>104</v>
      </c>
      <c r="AD172" s="39">
        <f>J172*1.3+400+153.9</f>
        <v>3165.08</v>
      </c>
      <c r="AE172" s="39">
        <f>SUMIFS('CUSTO MENSAL FUNC NOVO'!H:H,'CUSTO MENSAL FUNC NOVO'!A:A,'VALORES MENSAIS'!AC172)</f>
        <v>2035.3799999999999</v>
      </c>
      <c r="AF172" s="27">
        <f>IF($R172&gt;0,$R172,$S172)+$Y172+$Z172</f>
        <v>929.30333333333328</v>
      </c>
      <c r="AG172" s="27">
        <f>IF($R172&gt;0,$R172,$S172)+$Y172+$Z172</f>
        <v>929.30333333333328</v>
      </c>
      <c r="AH172" s="27">
        <f>IF($R172&gt;0,$R172,$S172)+$Y172+$Z172</f>
        <v>929.30333333333328</v>
      </c>
      <c r="AI172" s="27">
        <f>IF($R172&gt;0,$R172,$S172)+$Y172+$Z172</f>
        <v>929.30333333333328</v>
      </c>
      <c r="AJ172" s="27">
        <f>IF($O172&gt;=AJ$1,$S172+$Y172+$Z172,$Y172+$Z172)</f>
        <v>929.30333333333328</v>
      </c>
      <c r="AK172" s="27">
        <f>IF($O172&gt;=AK$1,$S172+$Y172+$Z172,$Y172+$Z172)</f>
        <v>929.30333333333328</v>
      </c>
      <c r="AL172" s="27">
        <f>IF($O172&gt;=AL$1,$S172+$Y172+$Z172,$Y172+$Z172)</f>
        <v>929.30333333333328</v>
      </c>
      <c r="AM172" s="27">
        <f>IF($O172&gt;=AM$1,$S172+$Y172+$Z172,$Y172+$Z172)</f>
        <v>929.30333333333328</v>
      </c>
      <c r="AN172" s="27">
        <f>IF($O172&gt;=AN$1,$S172+$Y172+$Z172,$Y172+$Z172)</f>
        <v>929.30333333333328</v>
      </c>
      <c r="AO172" s="27">
        <f>IF($O172&gt;=AO$1,$S172+$Y172+$Z172,$Y172+$Z172)</f>
        <v>929.30333333333328</v>
      </c>
      <c r="AP172" s="27">
        <f>IF($O172&gt;=AP$1,$S172+$Y172+$Z172,$Y172+$Z172)</f>
        <v>929.30333333333328</v>
      </c>
      <c r="AQ172" s="27">
        <f>IF($O172&gt;=AQ$1,$S172+$Y172+$Z172,$Y172+$Z172)</f>
        <v>929.30333333333328</v>
      </c>
      <c r="AR172" s="27">
        <f>IF($O172&gt;=AR$1,$S172+$Y172+$Z172,$Y172+$Z172)</f>
        <v>929.30333333333328</v>
      </c>
      <c r="AS172" s="27">
        <f>IF($O172&gt;=AS$1,$S172+$Y172+$Z172,$Y172+$Z172)</f>
        <v>929.30333333333328</v>
      </c>
      <c r="AT172" s="27">
        <f>IF($O172&gt;=AT$1,$S172+$Y172+$Z172,$Y172+$Z172)</f>
        <v>929.30333333333328</v>
      </c>
      <c r="AU172" s="27">
        <f>IF($O172&gt;=AU$1,$S172+$Y172+$Z172,$Y172+$Z172)</f>
        <v>929.30333333333328</v>
      </c>
      <c r="AV172" s="27">
        <f>IF($O172&gt;=AV$1,$S172+$Y172+$Z172,$Y172+$Z172)</f>
        <v>929.30333333333328</v>
      </c>
      <c r="AW172" s="27">
        <f>IF($O172&gt;=AW$1,$S172+$Y172+$Z172,$Y172+$Z172)</f>
        <v>929.30333333333328</v>
      </c>
      <c r="AX172" s="27">
        <f>IF($O172&gt;=AX$1,$S172+$Y172+$Z172,$Y172+$Z172)</f>
        <v>929.30333333333328</v>
      </c>
      <c r="AY172" s="27">
        <f>IF($O172&gt;=AY$1,$S172+$Y172+$Z172,$Y172+$Z172)</f>
        <v>929.30333333333328</v>
      </c>
      <c r="AZ172" s="27">
        <f>IF($O172&gt;=AZ$1,$S172+$Y172+$Z172,$Y172+$Z172)</f>
        <v>929.30333333333328</v>
      </c>
      <c r="BA172" s="27">
        <f>IF($O172&gt;=BA$1,$S172+$Y172+$Z172,$Y172+$Z172)</f>
        <v>929.30333333333328</v>
      </c>
      <c r="BB172" s="27">
        <f>IF($O172&gt;=BB$1,$S172+$Y172+$Z172,$Y172+$Z172)</f>
        <v>929.30333333333328</v>
      </c>
      <c r="BC172" s="27">
        <f>IF($O172&gt;=BC$1,$S172+$Y172+$Z172,$Y172+$Z172)</f>
        <v>929.30333333333328</v>
      </c>
      <c r="BD172" s="27">
        <f>IF($O172&gt;=BD$1,$S172+$Y172+$Z172,$Y172+$Z172)</f>
        <v>929.30333333333328</v>
      </c>
      <c r="BE172" s="27">
        <f>IF($O172&gt;=BE$1,$S172+$Y172+$Z172,$Y172+$Z172)</f>
        <v>929.30333333333328</v>
      </c>
      <c r="BF172" s="27">
        <f>IF($O172&gt;=BF$1,$S172+$Y172+$Z172,$Y172+$Z172)</f>
        <v>929.30333333333328</v>
      </c>
      <c r="BG172" s="27">
        <f>IF($O172&gt;=BG$1,$S172+$Y172+$Z172,$Y172+$Z172)</f>
        <v>929.30333333333328</v>
      </c>
      <c r="BH172" s="27">
        <f>IF($O172&gt;=BH$1,$S172+$Y172+$Z172,$Y172+$Z172)</f>
        <v>929.30333333333328</v>
      </c>
      <c r="BI172" s="27">
        <f>IF($O172&gt;=BI$1,$S172+$Y172+$Z172,$Y172+$Z172)</f>
        <v>929.30333333333328</v>
      </c>
      <c r="BJ172" s="27">
        <f>IF($O172&gt;=BJ$1,$S172+$Y172+$Z172,$Y172+$Z172)</f>
        <v>929.30333333333328</v>
      </c>
      <c r="BK172" s="27">
        <f>IF($O172&gt;=BK$1,$S172+$Y172+$Z172,$Y172+$Z172)</f>
        <v>929.30333333333328</v>
      </c>
      <c r="BL172" s="27">
        <f>IF($O172&gt;=BL$1,$S172+$Y172+$Z172,$Y172+$Z172)</f>
        <v>929.30333333333328</v>
      </c>
      <c r="BM172" s="27">
        <f>IF($O172&gt;=BM$1,$S172+$Y172+$Z172,$Y172+$Z172)</f>
        <v>929.30333333333328</v>
      </c>
      <c r="BN172" s="27">
        <f>IF($O172&gt;=BN$1,$S172+$Y172+$Z172,$Y172+$Z172)</f>
        <v>929.30333333333328</v>
      </c>
      <c r="BO172" s="27">
        <f>IF($O172&gt;=BO$1,$S172+$Y172+$Z172,$Y172+$Z172)</f>
        <v>929.30333333333328</v>
      </c>
      <c r="BP172" s="27">
        <f>IF($O172&gt;=BP$1,$S172+$Y172+$Z172,$Y172+$Z172)</f>
        <v>929.30333333333328</v>
      </c>
      <c r="BQ172" s="27">
        <f>IF($O172&gt;=BQ$1,$S172+$Y172+$Z172,$Y172+$Z172)</f>
        <v>929.30333333333328</v>
      </c>
      <c r="BR172" s="27">
        <f>IF($O172&gt;=BR$1,$S172+$Y172+$Z172,$Y172+$Z172)</f>
        <v>929.30333333333328</v>
      </c>
      <c r="BS172" s="27">
        <f>IF($O172&gt;=BS$1,$S172+$Y172+$Z172,$Y172+$Z172)</f>
        <v>929.30333333333328</v>
      </c>
      <c r="BT172" s="27">
        <f>IF($O172&gt;=BT$1,$S172+$Y172+$Z172,$Y172+$Z172)</f>
        <v>929.30333333333328</v>
      </c>
      <c r="BU172" s="27">
        <f>IF($O172&gt;=BU$1,$S172+$Y172+$Z172,$Y172+$Z172)</f>
        <v>929.30333333333328</v>
      </c>
      <c r="BV172" s="27">
        <f>IF($O172&gt;=BV$1,$S172+$Y172+$Z172,$Y172+$Z172)</f>
        <v>929.30333333333328</v>
      </c>
      <c r="BW172" s="27">
        <f>IF($O172&gt;=BW$1,$S172+$Y172+$Z172,$Y172+$Z172)</f>
        <v>929.30333333333328</v>
      </c>
      <c r="BX172" s="27">
        <f>IF($O172&gt;=BX$1,$S172+$Y172+$Z172,$Y172+$Z172)</f>
        <v>929.30333333333328</v>
      </c>
      <c r="BY172" s="27">
        <f>IF($O172&gt;=BY$1,$S172+$Y172+$Z172,$Y172+$Z172)</f>
        <v>929.30333333333328</v>
      </c>
      <c r="BZ172" s="27">
        <f>IF($O172&gt;=BZ$1,$S172+$Y172+$Z172,$Y172+$Z172)</f>
        <v>929.30333333333328</v>
      </c>
      <c r="CA172" s="27">
        <f>IF($O172&gt;=CA$1,$S172+$Y172+$Z172,$Y172+$Z172)</f>
        <v>929.30333333333328</v>
      </c>
      <c r="CB172" s="27">
        <f>IF($O172&gt;=CB$1,$S172+$Y172+$Z172,$Y172+$Z172)</f>
        <v>929.30333333333328</v>
      </c>
      <c r="CC172" s="27">
        <f>IF($O172&gt;=CC$1,$S172+$Y172+$Z172,$Y172+$Z172)</f>
        <v>929.30333333333328</v>
      </c>
      <c r="CD172" s="27">
        <f>IF($O172&gt;=CD$1,$S172+$Y172+$Z172,$Y172+$Z172)</f>
        <v>929.30333333333328</v>
      </c>
      <c r="CE172" s="27">
        <f>IF($O172&gt;=CE$1,$S172+$Y172+$Z172,$Y172+$Z172)</f>
        <v>929.30333333333328</v>
      </c>
      <c r="CF172" s="27">
        <f>IF($O172&gt;=CF$1,$S172+$Y172+$Z172,$Y172+$Z172)</f>
        <v>929.30333333333328</v>
      </c>
      <c r="CG172" s="27">
        <f>IF($O172&gt;=CG$1,$S172+$Y172+$Z172,$Y172+$Z172)</f>
        <v>929.30333333333328</v>
      </c>
      <c r="CH172" s="27">
        <f>IF($O172&gt;=CH$1,$S172+$Y172+$Z172,$Y172+$Z172)</f>
        <v>929.30333333333328</v>
      </c>
      <c r="CI172" s="27">
        <f>IF($O172&gt;=CI$1,$S172+$Y172+$Z172,$Y172+$Z172)</f>
        <v>929.30333333333328</v>
      </c>
      <c r="CJ172" s="27">
        <f>IF($O172&gt;=CJ$1,$S172+$Y172+$Z172,$Y172+$Z172)</f>
        <v>929.30333333333328</v>
      </c>
      <c r="CK172" s="27">
        <f>IF($O172&gt;=CK$1,$S172+$Y172+$Z172,$Y172+$Z172)</f>
        <v>929.30333333333328</v>
      </c>
      <c r="CL172" s="27">
        <f>IF($O172&gt;=CL$1,$S172+$Y172+$Z172,$Y172+$Z172)</f>
        <v>929.30333333333328</v>
      </c>
      <c r="CM172" s="27">
        <f>IF($O172&gt;=CM$1,$S172+$Y172+$Z172,$Y172+$Z172)</f>
        <v>929.30333333333328</v>
      </c>
      <c r="CN172" s="27">
        <f>IF($O172&gt;=CN$1,$S172+$Y172,$Y172)</f>
        <v>529.30333333333328</v>
      </c>
      <c r="CO172" s="27">
        <f>IF($O172&gt;=CO$1,$S172+$Y172,$Y172)</f>
        <v>529.30333333333328</v>
      </c>
      <c r="CP172" s="27">
        <f>IF($O172&gt;=CP$1,$S172+$Y172,$Y172)</f>
        <v>529.30333333333328</v>
      </c>
      <c r="CQ172" s="27">
        <f>IF($O172&gt;=CQ$1,$S172+$Y172,$Y172)</f>
        <v>529.30333333333328</v>
      </c>
      <c r="CR172" s="27">
        <f>IF($O172&gt;=CR$1,$S172+$Y172,$Y172)</f>
        <v>529.30333333333328</v>
      </c>
      <c r="CS172" s="27">
        <f>IF($O172&gt;=CS$1,$S172+$Y172,$Y172)</f>
        <v>529.30333333333328</v>
      </c>
      <c r="CT172" s="27">
        <f>IF($O172&gt;=CT$1,$S172+$Y172,$Y172)</f>
        <v>529.30333333333328</v>
      </c>
      <c r="CU172" s="27">
        <f>IF($O172&gt;=CU$1,$S172+$Y172,$Y172)</f>
        <v>529.30333333333328</v>
      </c>
      <c r="CV172" s="27">
        <f>IF($O172&gt;=CV$1,$S172+$Y172,$Y172)</f>
        <v>529.30333333333328</v>
      </c>
      <c r="CW172" s="27">
        <f>IF($O172&gt;=CW$1,$S172+$Y172,$Y172)</f>
        <v>529.30333333333328</v>
      </c>
      <c r="CX172" s="27">
        <f>IF($O172&gt;=CX$1,$S172+$Y172,$Y172)</f>
        <v>529.30333333333328</v>
      </c>
      <c r="CY172" s="27">
        <f>IF($O172&gt;=CY$1,$S172+$Y172,$Y172)</f>
        <v>529.30333333333328</v>
      </c>
      <c r="CZ172" s="27">
        <f>IF($O172&gt;=CZ$1,$S172+$Y172,$Y172)</f>
        <v>529.30333333333328</v>
      </c>
      <c r="DA172" s="27">
        <f>IF($O172&gt;=DA$1,$S172+$Y172,$Y172)</f>
        <v>529.30333333333328</v>
      </c>
      <c r="DB172" s="27">
        <f>IF($O172&gt;=DB$1,$S172+$Y172,$Y172)</f>
        <v>529.30333333333328</v>
      </c>
      <c r="DC172" s="27">
        <f>IF($O172&gt;=DC$1,$S172+$Y172,$Y172)</f>
        <v>529.30333333333328</v>
      </c>
      <c r="DD172" s="27">
        <f>IF($O172&gt;=DD$1,$S172+$Y172,$Y172)</f>
        <v>529.30333333333328</v>
      </c>
      <c r="DE172" s="27">
        <f>IF($O172&gt;=DE$1,$S172+$Y172,$Y172)</f>
        <v>529.30333333333328</v>
      </c>
      <c r="DF172" s="27">
        <f>IF($O172&gt;=DF$1,$S172+$Y172,$Y172)</f>
        <v>529.30333333333328</v>
      </c>
      <c r="DG172" s="27">
        <f>IF($O172&gt;=DG$1,$S172+$Y172,$Y172)</f>
        <v>529.30333333333328</v>
      </c>
      <c r="DH172" s="27">
        <f>IF($O172&gt;=DH$1,$S172+$Y172,$Y172)</f>
        <v>529.30333333333328</v>
      </c>
      <c r="DI172" s="27">
        <f>IF($O172&gt;=DI$1,$S172+$Y172,$Y172)</f>
        <v>529.30333333333328</v>
      </c>
      <c r="DJ172" s="27">
        <f>IF($O172&gt;=DJ$1,$S172+$Y172,$Y172)</f>
        <v>529.30333333333328</v>
      </c>
      <c r="DK172" s="27">
        <f>IF($O172&gt;=DK$1,$S172+$Y172,$Y172)</f>
        <v>529.30333333333328</v>
      </c>
      <c r="DL172" s="27">
        <f>IF($O172&gt;=DL$1,$S172+$Y172,$Y172)</f>
        <v>161.06</v>
      </c>
      <c r="DM172" s="27">
        <f>IF($O172&gt;=DM$1,$S172+$Y172,$Y172)</f>
        <v>161.06</v>
      </c>
      <c r="DN172" s="27">
        <f>IF($O172&gt;=DN$1,$S172+$Y172,$Y172)</f>
        <v>161.06</v>
      </c>
      <c r="DO172" s="27">
        <f>IF($O172&gt;=DO$1,$S172+$Y172,$Y172)</f>
        <v>161.06</v>
      </c>
      <c r="DP172" s="27">
        <f>IF($O172&gt;=DP$1,$S172+$Y172,$Y172)</f>
        <v>161.06</v>
      </c>
      <c r="DQ172" s="27">
        <f>IF($O172&gt;=DQ$1,$S172+$Y172,$Y172)</f>
        <v>161.06</v>
      </c>
      <c r="DR172" s="27">
        <f>IF($O172&gt;=DR$1,$S172+$Y172,$Y172)</f>
        <v>161.06</v>
      </c>
      <c r="DS172" s="27">
        <f>IF($O172&gt;=DS$1,$S172+$Y172,$Y172)</f>
        <v>161.06</v>
      </c>
      <c r="DT172" s="27">
        <f>IF($O172&gt;=DT$1,$S172+$Y172,$Y172)</f>
        <v>161.06</v>
      </c>
      <c r="DU172" s="27">
        <f>IF($O172&gt;=DU$1,$S172+$Y172,$Y172)</f>
        <v>161.06</v>
      </c>
      <c r="DV172" s="27">
        <f>IF($O172&gt;=DV$1,$S172+$Y172,$Y172)</f>
        <v>161.06</v>
      </c>
      <c r="DW172" s="27">
        <f>IF($O172&gt;=DW$1,$S172+$Y172,$Y172)</f>
        <v>161.06</v>
      </c>
      <c r="DX172" s="27">
        <f>IF($O172&gt;=DX$1,$S172+$Y172,$Y172)</f>
        <v>161.06</v>
      </c>
      <c r="DY172" s="27">
        <f>IF($O172&gt;=DY$1,$S172+$Y172,$Y172)</f>
        <v>161.06</v>
      </c>
      <c r="DZ172" s="27">
        <f>IF($O172&gt;=DZ$1,$S172+$Y172,$Y172)</f>
        <v>161.06</v>
      </c>
      <c r="EA172" s="27">
        <f>IF($O172&gt;=EA$1,$S172+$Y172,$Y172)</f>
        <v>161.06</v>
      </c>
      <c r="EB172" s="27">
        <f>IF($O172&gt;=EB$1,$S172+$Y172,$Y172)</f>
        <v>161.06</v>
      </c>
      <c r="EC172" s="27">
        <f>IF($O172&gt;=EC$1,$S172+$Y172,$Y172)</f>
        <v>161.06</v>
      </c>
      <c r="ED172" s="27">
        <f>IF($O172&gt;=ED$1,$S172+$Y172,$Y172)</f>
        <v>161.06</v>
      </c>
      <c r="EE172" s="27">
        <f>IF($O172&gt;=EE$1,$S172+$Y172,$Y172)</f>
        <v>161.06</v>
      </c>
      <c r="EF172" s="27">
        <f>IF($O172&gt;=EF$1,$S172+$Y172,$Y172)</f>
        <v>161.06</v>
      </c>
      <c r="EG172" s="27">
        <f>IF($O172&gt;=EG$1,$S172+$Y172,$Y172)</f>
        <v>161.06</v>
      </c>
      <c r="EH172" s="27">
        <f>IF($O172&gt;=EH$1,$S172+$Y172,$Y172)</f>
        <v>161.06</v>
      </c>
      <c r="EI172" s="27">
        <f>IF($O172&gt;=EI$1,$S172+$Y172,$Y172)</f>
        <v>161.06</v>
      </c>
      <c r="EJ172" s="27">
        <f>IF($O172&gt;=EJ$1,$S172+$Y172,$Y172)</f>
        <v>161.06</v>
      </c>
      <c r="EK172" s="27">
        <f>IF($O172&gt;=EK$1,$S172+$Y172,$Y172)</f>
        <v>161.06</v>
      </c>
      <c r="EL172" s="27">
        <f>IF($O172&gt;=EL$1,$S172+$Y172,$Y172)</f>
        <v>161.06</v>
      </c>
      <c r="EM172" s="27">
        <f>IF($O172&gt;=EM$1,$S172+$Y172,$Y172)</f>
        <v>161.06</v>
      </c>
      <c r="EN172" s="27">
        <f>IF($O172&gt;=EN$1,$S172+$Y172,$Y172)</f>
        <v>161.06</v>
      </c>
      <c r="EO172" s="27">
        <f>IF($O172&gt;=EO$1,$S172+$Y172,$Y172)</f>
        <v>161.06</v>
      </c>
      <c r="EP172" s="27">
        <f>IF($O172&gt;=EP$1,$S172+$Y172,$Y172)</f>
        <v>161.06</v>
      </c>
      <c r="EQ172" s="27">
        <f>IF($O172&gt;=EQ$1,$S172+$Y172,$Y172)</f>
        <v>161.06</v>
      </c>
      <c r="ER172" s="27">
        <f>IF($O172&gt;=ER$1,$S172+$Y172,$Y172)</f>
        <v>161.06</v>
      </c>
      <c r="ES172" s="27">
        <f>IF($O172&gt;=ES$1,$S172+$Y172,$Y172)</f>
        <v>161.06</v>
      </c>
      <c r="ET172" s="27">
        <f>IF($O172&gt;=ET$1,$S172+$Y172,$Y172)</f>
        <v>161.06</v>
      </c>
      <c r="EU172" s="27">
        <f>IF($O172&gt;=EU$1,$S172+$Y172,$Y172)</f>
        <v>161.06</v>
      </c>
      <c r="EV172" s="27">
        <f>IF($O172&gt;=EV$1,$S172,0)</f>
        <v>0</v>
      </c>
      <c r="EW172" s="27">
        <f>IF($O172&gt;=EW$1,$S172,0)</f>
        <v>0</v>
      </c>
      <c r="EX172" s="27">
        <f>IF($O172&gt;=EX$1,$S172,0)</f>
        <v>0</v>
      </c>
      <c r="EY172" s="27">
        <f>IF($O172&gt;=EY$1,$S172,0)</f>
        <v>0</v>
      </c>
      <c r="EZ172" s="27">
        <f>IF($O172&gt;=EZ$1,$S172,0)</f>
        <v>0</v>
      </c>
      <c r="FA172" s="27">
        <f>IF($O172&gt;=FA$1,$S172,0)</f>
        <v>0</v>
      </c>
      <c r="FB172" s="27">
        <f>IF($O172&gt;=FB$1,$S172,0)</f>
        <v>0</v>
      </c>
      <c r="FC172" s="27">
        <f>IF($O172&gt;=FC$1,$S172,0)</f>
        <v>0</v>
      </c>
      <c r="FD172" s="27">
        <f>IF($O172&gt;=FD$1,$S172,0)</f>
        <v>0</v>
      </c>
      <c r="FE172" s="27">
        <f>IF($O172&gt;=FE$1,$S172,0)</f>
        <v>0</v>
      </c>
      <c r="FF172" s="27">
        <f>IF($O172&gt;=FF$1,$S172,0)</f>
        <v>0</v>
      </c>
      <c r="FG172" s="27">
        <f>IF($O172&gt;=FG$1,$S172,0)</f>
        <v>0</v>
      </c>
      <c r="FH172" s="27">
        <f>IF($O172&gt;=FH$1,$S172,0)</f>
        <v>0</v>
      </c>
      <c r="FI172" s="27">
        <f>IF($O172&gt;=FI$1,$S172,0)</f>
        <v>0</v>
      </c>
      <c r="FJ172" s="27">
        <f>IF($O172&gt;=FJ$1,$S172,0)</f>
        <v>0</v>
      </c>
      <c r="FK172" s="27">
        <f>IF($O172&gt;=FK$1,$S172,0)</f>
        <v>0</v>
      </c>
      <c r="FL172" s="27">
        <f>IF($O172&gt;=FL$1,$S172,0)</f>
        <v>0</v>
      </c>
      <c r="FM172" s="27">
        <f>IF($O172&gt;=FM$1,$S172,0)</f>
        <v>0</v>
      </c>
      <c r="FN172" s="27">
        <f>IF($O172&gt;=FN$1,$S172,0)</f>
        <v>0</v>
      </c>
      <c r="FO172" s="27">
        <f>IF($O172&gt;=FO$1,$S172,0)</f>
        <v>0</v>
      </c>
      <c r="FP172" s="27">
        <f>IF($O172&gt;=FP$1,$S172,0)</f>
        <v>0</v>
      </c>
      <c r="FQ172" s="27">
        <f>IF($O172&gt;=FQ$1,$S172,0)</f>
        <v>0</v>
      </c>
      <c r="FR172" s="27">
        <f>IF($O172&gt;=FR$1,$S172,0)</f>
        <v>0</v>
      </c>
      <c r="FS172" s="27">
        <f>IF($O172&gt;=FS$1,$S172,0)</f>
        <v>0</v>
      </c>
      <c r="FT172" s="27">
        <f>IF($O172&gt;=FT$1,$S172,0)</f>
        <v>0</v>
      </c>
      <c r="FU172" s="27">
        <f>IF($O172&gt;=FU$1,$S172,0)</f>
        <v>0</v>
      </c>
      <c r="FV172" s="27">
        <f>IF($O172&gt;=FV$1,$S172,0)</f>
        <v>0</v>
      </c>
      <c r="FW172" s="27">
        <f>IF($O172&gt;=FW$1,$S172,0)</f>
        <v>0</v>
      </c>
      <c r="FX172" s="27">
        <f>IF($O172&gt;=FX$1,$S172,0)</f>
        <v>0</v>
      </c>
      <c r="FY172" s="27">
        <f>IF($O172&gt;=FY$1,$S172,0)</f>
        <v>0</v>
      </c>
      <c r="FZ172" s="27">
        <f>IF($O172&gt;=FZ$1,$S172,0)</f>
        <v>0</v>
      </c>
      <c r="GA172" s="27">
        <f>IF($O172&gt;=GA$1,$S172,0)</f>
        <v>0</v>
      </c>
      <c r="GB172" s="27">
        <f>IF($O172&gt;=GB$1,$S172,0)</f>
        <v>0</v>
      </c>
      <c r="GC172" s="27">
        <f>IF($O172&gt;=GC$1,$S172,0)</f>
        <v>0</v>
      </c>
      <c r="GD172" s="27">
        <f>IF($O172&gt;=GD$1,$S172,0)</f>
        <v>0</v>
      </c>
      <c r="GE172" s="27">
        <f>IF($O172&gt;=GE$1,$S172,0)</f>
        <v>0</v>
      </c>
      <c r="GF172" s="27">
        <f>IF($O172&gt;=GF$1,$S172,0)</f>
        <v>0</v>
      </c>
      <c r="GG172" s="27">
        <f>IF($O172&gt;=GG$1,$S172,0)</f>
        <v>0</v>
      </c>
      <c r="GH172" s="27">
        <f>IF($O172&gt;=GH$1,$S172,0)</f>
        <v>0</v>
      </c>
      <c r="GI172" s="27">
        <f>IF($O172&gt;=GI$1,$S172,0)</f>
        <v>0</v>
      </c>
      <c r="GJ172" s="27">
        <f>IF($O172&gt;=GJ$1,$S172,0)</f>
        <v>0</v>
      </c>
      <c r="GK172" s="27">
        <f>IF($O172&gt;=GK$1,$S172,0)</f>
        <v>0</v>
      </c>
      <c r="GL172" s="27">
        <f>IF($O172&gt;=GL$1,$S172,0)</f>
        <v>0</v>
      </c>
      <c r="GM172" s="27">
        <f>IF($O172&gt;=GM$1,$S172,0)</f>
        <v>0</v>
      </c>
      <c r="GN172" s="27">
        <f>IF($O172&gt;=GN$1,$S172,0)</f>
        <v>0</v>
      </c>
      <c r="GO172" s="27">
        <f>IF($O172&gt;=GO$1,$S172,0)</f>
        <v>0</v>
      </c>
      <c r="GP172" s="27">
        <f>IF($O172&gt;=GP$1,$S172,0)</f>
        <v>0</v>
      </c>
      <c r="GQ172" s="27">
        <f>IF($O172&gt;=GQ$1,$S172,0)</f>
        <v>0</v>
      </c>
      <c r="GR172" s="27">
        <f>IF($O172&gt;=GR$1,$S172,0)</f>
        <v>0</v>
      </c>
      <c r="GS172" s="27">
        <f>IF($O172&gt;=GS$1,$S172,0)</f>
        <v>0</v>
      </c>
      <c r="GT172" s="27">
        <f>IF($O172&gt;=GT$1,$S172,0)</f>
        <v>0</v>
      </c>
      <c r="GU172" s="27">
        <f>IF($O172&gt;=GU$1,$S172,0)</f>
        <v>0</v>
      </c>
      <c r="GV172" s="27">
        <f>IF($O172&gt;=GV$1,$S172,0)</f>
        <v>0</v>
      </c>
      <c r="GW172" s="27">
        <f>IF($O172&gt;=GW$1,$S172,0)</f>
        <v>0</v>
      </c>
      <c r="GX172" s="27">
        <f>IF($O172&gt;=GX$1,$S172,0)</f>
        <v>0</v>
      </c>
      <c r="GY172" s="27">
        <f>IF($O172&gt;=GY$1,$S172,0)</f>
        <v>0</v>
      </c>
      <c r="GZ172" s="27">
        <f>IF($O172&gt;=GZ$1,$S172,0)</f>
        <v>0</v>
      </c>
      <c r="HA172" s="27">
        <f>IF($O172&gt;=HA$1,$S172,0)</f>
        <v>0</v>
      </c>
      <c r="HB172" s="27">
        <f>IF($O172&gt;=HB$1,$S172,0)</f>
        <v>0</v>
      </c>
      <c r="HC172" s="27">
        <f>IF($O172&gt;=HC$1,$S172,0)</f>
        <v>0</v>
      </c>
    </row>
    <row r="173" spans="1:211">
      <c r="A173" s="3">
        <v>53082</v>
      </c>
      <c r="B173" s="3" t="s">
        <v>265</v>
      </c>
      <c r="C173" s="3" t="s">
        <v>18</v>
      </c>
      <c r="D173" s="3">
        <v>69</v>
      </c>
      <c r="E173" s="4">
        <v>34127</v>
      </c>
      <c r="F173" s="5">
        <v>25.052054794520547</v>
      </c>
      <c r="G173" s="3" t="s">
        <v>99</v>
      </c>
      <c r="H173" s="4">
        <v>18012</v>
      </c>
      <c r="I173" s="9" t="s">
        <v>832</v>
      </c>
      <c r="J173" s="5">
        <v>1801.63</v>
      </c>
      <c r="K173" s="31">
        <v>310</v>
      </c>
      <c r="L173" s="32">
        <v>25</v>
      </c>
      <c r="M173" s="33">
        <f>VLOOKUP(L173,FIND,3,TRUE)</f>
        <v>1.5</v>
      </c>
      <c r="N173" s="32">
        <f>IF(L173&gt;30,180,VLOOKUP(L173,TEMPO,2,FALSE))</f>
        <v>150</v>
      </c>
      <c r="O173" s="32">
        <f>IF(R173&gt;0,4,N173)</f>
        <v>150</v>
      </c>
      <c r="P173" s="96">
        <f>J173*M173*L173</f>
        <v>67561.125</v>
      </c>
      <c r="Q173" s="96">
        <f>10934.45*2</f>
        <v>21868.9</v>
      </c>
      <c r="R173" s="96">
        <f>IF(P173&lt;=Q173,P173/4,0)</f>
        <v>0</v>
      </c>
      <c r="S173" s="5">
        <f>IF(P173&gt;=Q173,P173/N173,0)</f>
        <v>450.40750000000003</v>
      </c>
      <c r="T173" s="3"/>
      <c r="U173" s="3">
        <f>IF(T173="",1,0)</f>
        <v>1</v>
      </c>
      <c r="V173" s="3">
        <v>40</v>
      </c>
      <c r="W173" s="5">
        <v>0</v>
      </c>
      <c r="X173" s="5">
        <v>402.65</v>
      </c>
      <c r="Y173" s="5">
        <f>X173*W173</f>
        <v>0</v>
      </c>
      <c r="Z173" s="5">
        <v>400</v>
      </c>
      <c r="AA173" s="5">
        <f>S173+Y173+Z173</f>
        <v>850.40750000000003</v>
      </c>
      <c r="AB173" s="39">
        <f>(J173/12+J173/12*1.3333333333+450/12+J173/30*6/12+J173)*1.3+Y173+Z173+153.9</f>
        <v>3439.2163444379389</v>
      </c>
      <c r="AC173" s="39" t="s">
        <v>18</v>
      </c>
      <c r="AD173" s="39">
        <f>J173*1.3+400+153.9</f>
        <v>2896.0190000000002</v>
      </c>
      <c r="AE173" s="39">
        <f>SUMIFS('CUSTO MENSAL FUNC NOVO'!H:H,'CUSTO MENSAL FUNC NOVO'!A:A,'VALORES MENSAIS'!AC173)</f>
        <v>1902.2210000000002</v>
      </c>
      <c r="AF173" s="27">
        <f>IF($R173&gt;0,$R173,$S173)+$Y173+$Z173</f>
        <v>850.40750000000003</v>
      </c>
      <c r="AG173" s="27">
        <f>IF($R173&gt;0,$R173,$S173)+$Y173+$Z173</f>
        <v>850.40750000000003</v>
      </c>
      <c r="AH173" s="27">
        <f>IF($R173&gt;0,$R173,$S173)+$Y173+$Z173</f>
        <v>850.40750000000003</v>
      </c>
      <c r="AI173" s="27">
        <f>IF($R173&gt;0,$R173,$S173)+$Y173+$Z173</f>
        <v>850.40750000000003</v>
      </c>
      <c r="AJ173" s="27">
        <f>IF($O173&gt;=AJ$1,$S173+$Y173+$Z173,$Y173+$Z173)</f>
        <v>850.40750000000003</v>
      </c>
      <c r="AK173" s="27">
        <f>IF($O173&gt;=AK$1,$S173+$Y173+$Z173,$Y173+$Z173)</f>
        <v>850.40750000000003</v>
      </c>
      <c r="AL173" s="27">
        <f>IF($O173&gt;=AL$1,$S173+$Y173+$Z173,$Y173+$Z173)</f>
        <v>850.40750000000003</v>
      </c>
      <c r="AM173" s="27">
        <f>IF($O173&gt;=AM$1,$S173+$Y173+$Z173,$Y173+$Z173)</f>
        <v>850.40750000000003</v>
      </c>
      <c r="AN173" s="27">
        <f>IF($O173&gt;=AN$1,$S173+$Y173+$Z173,$Y173+$Z173)</f>
        <v>850.40750000000003</v>
      </c>
      <c r="AO173" s="27">
        <f>IF($O173&gt;=AO$1,$S173+$Y173+$Z173,$Y173+$Z173)</f>
        <v>850.40750000000003</v>
      </c>
      <c r="AP173" s="27">
        <f>IF($O173&gt;=AP$1,$S173+$Y173+$Z173,$Y173+$Z173)</f>
        <v>850.40750000000003</v>
      </c>
      <c r="AQ173" s="27">
        <f>IF($O173&gt;=AQ$1,$S173+$Y173+$Z173,$Y173+$Z173)</f>
        <v>850.40750000000003</v>
      </c>
      <c r="AR173" s="27">
        <f>IF($O173&gt;=AR$1,$S173+$Y173+$Z173,$Y173+$Z173)</f>
        <v>850.40750000000003</v>
      </c>
      <c r="AS173" s="27">
        <f>IF($O173&gt;=AS$1,$S173+$Y173+$Z173,$Y173+$Z173)</f>
        <v>850.40750000000003</v>
      </c>
      <c r="AT173" s="27">
        <f>IF($O173&gt;=AT$1,$S173+$Y173+$Z173,$Y173+$Z173)</f>
        <v>850.40750000000003</v>
      </c>
      <c r="AU173" s="27">
        <f>IF($O173&gt;=AU$1,$S173+$Y173+$Z173,$Y173+$Z173)</f>
        <v>850.40750000000003</v>
      </c>
      <c r="AV173" s="27">
        <f>IF($O173&gt;=AV$1,$S173+$Y173+$Z173,$Y173+$Z173)</f>
        <v>850.40750000000003</v>
      </c>
      <c r="AW173" s="27">
        <f>IF($O173&gt;=AW$1,$S173+$Y173+$Z173,$Y173+$Z173)</f>
        <v>850.40750000000003</v>
      </c>
      <c r="AX173" s="27">
        <f>IF($O173&gt;=AX$1,$S173+$Y173+$Z173,$Y173+$Z173)</f>
        <v>850.40750000000003</v>
      </c>
      <c r="AY173" s="27">
        <f>IF($O173&gt;=AY$1,$S173+$Y173+$Z173,$Y173+$Z173)</f>
        <v>850.40750000000003</v>
      </c>
      <c r="AZ173" s="27">
        <f>IF($O173&gt;=AZ$1,$S173+$Y173+$Z173,$Y173+$Z173)</f>
        <v>850.40750000000003</v>
      </c>
      <c r="BA173" s="27">
        <f>IF($O173&gt;=BA$1,$S173+$Y173+$Z173,$Y173+$Z173)</f>
        <v>850.40750000000003</v>
      </c>
      <c r="BB173" s="27">
        <f>IF($O173&gt;=BB$1,$S173+$Y173+$Z173,$Y173+$Z173)</f>
        <v>850.40750000000003</v>
      </c>
      <c r="BC173" s="27">
        <f>IF($O173&gt;=BC$1,$S173+$Y173+$Z173,$Y173+$Z173)</f>
        <v>850.40750000000003</v>
      </c>
      <c r="BD173" s="27">
        <f>IF($O173&gt;=BD$1,$S173+$Y173+$Z173,$Y173+$Z173)</f>
        <v>850.40750000000003</v>
      </c>
      <c r="BE173" s="27">
        <f>IF($O173&gt;=BE$1,$S173+$Y173+$Z173,$Y173+$Z173)</f>
        <v>850.40750000000003</v>
      </c>
      <c r="BF173" s="27">
        <f>IF($O173&gt;=BF$1,$S173+$Y173+$Z173,$Y173+$Z173)</f>
        <v>850.40750000000003</v>
      </c>
      <c r="BG173" s="27">
        <f>IF($O173&gt;=BG$1,$S173+$Y173+$Z173,$Y173+$Z173)</f>
        <v>850.40750000000003</v>
      </c>
      <c r="BH173" s="27">
        <f>IF($O173&gt;=BH$1,$S173+$Y173+$Z173,$Y173+$Z173)</f>
        <v>850.40750000000003</v>
      </c>
      <c r="BI173" s="27">
        <f>IF($O173&gt;=BI$1,$S173+$Y173+$Z173,$Y173+$Z173)</f>
        <v>850.40750000000003</v>
      </c>
      <c r="BJ173" s="27">
        <f>IF($O173&gt;=BJ$1,$S173+$Y173+$Z173,$Y173+$Z173)</f>
        <v>850.40750000000003</v>
      </c>
      <c r="BK173" s="27">
        <f>IF($O173&gt;=BK$1,$S173+$Y173+$Z173,$Y173+$Z173)</f>
        <v>850.40750000000003</v>
      </c>
      <c r="BL173" s="27">
        <f>IF($O173&gt;=BL$1,$S173+$Y173+$Z173,$Y173+$Z173)</f>
        <v>850.40750000000003</v>
      </c>
      <c r="BM173" s="27">
        <f>IF($O173&gt;=BM$1,$S173+$Y173+$Z173,$Y173+$Z173)</f>
        <v>850.40750000000003</v>
      </c>
      <c r="BN173" s="27">
        <f>IF($O173&gt;=BN$1,$S173+$Y173+$Z173,$Y173+$Z173)</f>
        <v>850.40750000000003</v>
      </c>
      <c r="BO173" s="27">
        <f>IF($O173&gt;=BO$1,$S173+$Y173+$Z173,$Y173+$Z173)</f>
        <v>850.40750000000003</v>
      </c>
      <c r="BP173" s="27">
        <f>IF($O173&gt;=BP$1,$S173+$Y173+$Z173,$Y173+$Z173)</f>
        <v>850.40750000000003</v>
      </c>
      <c r="BQ173" s="27">
        <f>IF($O173&gt;=BQ$1,$S173+$Y173+$Z173,$Y173+$Z173)</f>
        <v>850.40750000000003</v>
      </c>
      <c r="BR173" s="27">
        <f>IF($O173&gt;=BR$1,$S173+$Y173+$Z173,$Y173+$Z173)</f>
        <v>850.40750000000003</v>
      </c>
      <c r="BS173" s="27">
        <f>IF($O173&gt;=BS$1,$S173+$Y173+$Z173,$Y173+$Z173)</f>
        <v>850.40750000000003</v>
      </c>
      <c r="BT173" s="27">
        <f>IF($O173&gt;=BT$1,$S173+$Y173+$Z173,$Y173+$Z173)</f>
        <v>850.40750000000003</v>
      </c>
      <c r="BU173" s="27">
        <f>IF($O173&gt;=BU$1,$S173+$Y173+$Z173,$Y173+$Z173)</f>
        <v>850.40750000000003</v>
      </c>
      <c r="BV173" s="27">
        <f>IF($O173&gt;=BV$1,$S173+$Y173+$Z173,$Y173+$Z173)</f>
        <v>850.40750000000003</v>
      </c>
      <c r="BW173" s="27">
        <f>IF($O173&gt;=BW$1,$S173+$Y173+$Z173,$Y173+$Z173)</f>
        <v>850.40750000000003</v>
      </c>
      <c r="BX173" s="27">
        <f>IF($O173&gt;=BX$1,$S173+$Y173+$Z173,$Y173+$Z173)</f>
        <v>850.40750000000003</v>
      </c>
      <c r="BY173" s="27">
        <f>IF($O173&gt;=BY$1,$S173+$Y173+$Z173,$Y173+$Z173)</f>
        <v>850.40750000000003</v>
      </c>
      <c r="BZ173" s="27">
        <f>IF($O173&gt;=BZ$1,$S173+$Y173+$Z173,$Y173+$Z173)</f>
        <v>850.40750000000003</v>
      </c>
      <c r="CA173" s="27">
        <f>IF($O173&gt;=CA$1,$S173+$Y173+$Z173,$Y173+$Z173)</f>
        <v>850.40750000000003</v>
      </c>
      <c r="CB173" s="27">
        <f>IF($O173&gt;=CB$1,$S173+$Y173+$Z173,$Y173+$Z173)</f>
        <v>850.40750000000003</v>
      </c>
      <c r="CC173" s="27">
        <f>IF($O173&gt;=CC$1,$S173+$Y173+$Z173,$Y173+$Z173)</f>
        <v>850.40750000000003</v>
      </c>
      <c r="CD173" s="27">
        <f>IF($O173&gt;=CD$1,$S173+$Y173+$Z173,$Y173+$Z173)</f>
        <v>850.40750000000003</v>
      </c>
      <c r="CE173" s="27">
        <f>IF($O173&gt;=CE$1,$S173+$Y173+$Z173,$Y173+$Z173)</f>
        <v>850.40750000000003</v>
      </c>
      <c r="CF173" s="27">
        <f>IF($O173&gt;=CF$1,$S173+$Y173+$Z173,$Y173+$Z173)</f>
        <v>850.40750000000003</v>
      </c>
      <c r="CG173" s="27">
        <f>IF($O173&gt;=CG$1,$S173+$Y173+$Z173,$Y173+$Z173)</f>
        <v>850.40750000000003</v>
      </c>
      <c r="CH173" s="27">
        <f>IF($O173&gt;=CH$1,$S173+$Y173+$Z173,$Y173+$Z173)</f>
        <v>850.40750000000003</v>
      </c>
      <c r="CI173" s="27">
        <f>IF($O173&gt;=CI$1,$S173+$Y173+$Z173,$Y173+$Z173)</f>
        <v>850.40750000000003</v>
      </c>
      <c r="CJ173" s="27">
        <f>IF($O173&gt;=CJ$1,$S173+$Y173+$Z173,$Y173+$Z173)</f>
        <v>850.40750000000003</v>
      </c>
      <c r="CK173" s="27">
        <f>IF($O173&gt;=CK$1,$S173+$Y173+$Z173,$Y173+$Z173)</f>
        <v>850.40750000000003</v>
      </c>
      <c r="CL173" s="27">
        <f>IF($O173&gt;=CL$1,$S173+$Y173+$Z173,$Y173+$Z173)</f>
        <v>850.40750000000003</v>
      </c>
      <c r="CM173" s="27">
        <f>IF($O173&gt;=CM$1,$S173+$Y173+$Z173,$Y173+$Z173)</f>
        <v>850.40750000000003</v>
      </c>
      <c r="CN173" s="27">
        <f>IF($O173&gt;=CN$1,$S173+$Y173,$Y173)</f>
        <v>450.40750000000003</v>
      </c>
      <c r="CO173" s="27">
        <f>IF($O173&gt;=CO$1,$S173+$Y173,$Y173)</f>
        <v>450.40750000000003</v>
      </c>
      <c r="CP173" s="27">
        <f>IF($O173&gt;=CP$1,$S173+$Y173,$Y173)</f>
        <v>450.40750000000003</v>
      </c>
      <c r="CQ173" s="27">
        <f>IF($O173&gt;=CQ$1,$S173+$Y173,$Y173)</f>
        <v>450.40750000000003</v>
      </c>
      <c r="CR173" s="27">
        <f>IF($O173&gt;=CR$1,$S173+$Y173,$Y173)</f>
        <v>450.40750000000003</v>
      </c>
      <c r="CS173" s="27">
        <f>IF($O173&gt;=CS$1,$S173+$Y173,$Y173)</f>
        <v>450.40750000000003</v>
      </c>
      <c r="CT173" s="27">
        <f>IF($O173&gt;=CT$1,$S173+$Y173,$Y173)</f>
        <v>450.40750000000003</v>
      </c>
      <c r="CU173" s="27">
        <f>IF($O173&gt;=CU$1,$S173+$Y173,$Y173)</f>
        <v>450.40750000000003</v>
      </c>
      <c r="CV173" s="27">
        <f>IF($O173&gt;=CV$1,$S173+$Y173,$Y173)</f>
        <v>450.40750000000003</v>
      </c>
      <c r="CW173" s="27">
        <f>IF($O173&gt;=CW$1,$S173+$Y173,$Y173)</f>
        <v>450.40750000000003</v>
      </c>
      <c r="CX173" s="27">
        <f>IF($O173&gt;=CX$1,$S173+$Y173,$Y173)</f>
        <v>450.40750000000003</v>
      </c>
      <c r="CY173" s="27">
        <f>IF($O173&gt;=CY$1,$S173+$Y173,$Y173)</f>
        <v>450.40750000000003</v>
      </c>
      <c r="CZ173" s="27">
        <f>IF($O173&gt;=CZ$1,$S173+$Y173,$Y173)</f>
        <v>450.40750000000003</v>
      </c>
      <c r="DA173" s="27">
        <f>IF($O173&gt;=DA$1,$S173+$Y173,$Y173)</f>
        <v>450.40750000000003</v>
      </c>
      <c r="DB173" s="27">
        <f>IF($O173&gt;=DB$1,$S173+$Y173,$Y173)</f>
        <v>450.40750000000003</v>
      </c>
      <c r="DC173" s="27">
        <f>IF($O173&gt;=DC$1,$S173+$Y173,$Y173)</f>
        <v>450.40750000000003</v>
      </c>
      <c r="DD173" s="27">
        <f>IF($O173&gt;=DD$1,$S173+$Y173,$Y173)</f>
        <v>450.40750000000003</v>
      </c>
      <c r="DE173" s="27">
        <f>IF($O173&gt;=DE$1,$S173+$Y173,$Y173)</f>
        <v>450.40750000000003</v>
      </c>
      <c r="DF173" s="27">
        <f>IF($O173&gt;=DF$1,$S173+$Y173,$Y173)</f>
        <v>450.40750000000003</v>
      </c>
      <c r="DG173" s="27">
        <f>IF($O173&gt;=DG$1,$S173+$Y173,$Y173)</f>
        <v>450.40750000000003</v>
      </c>
      <c r="DH173" s="27">
        <f>IF($O173&gt;=DH$1,$S173+$Y173,$Y173)</f>
        <v>450.40750000000003</v>
      </c>
      <c r="DI173" s="27">
        <f>IF($O173&gt;=DI$1,$S173+$Y173,$Y173)</f>
        <v>450.40750000000003</v>
      </c>
      <c r="DJ173" s="27">
        <f>IF($O173&gt;=DJ$1,$S173+$Y173,$Y173)</f>
        <v>450.40750000000003</v>
      </c>
      <c r="DK173" s="27">
        <f>IF($O173&gt;=DK$1,$S173+$Y173,$Y173)</f>
        <v>450.40750000000003</v>
      </c>
      <c r="DL173" s="27">
        <f>IF($O173&gt;=DL$1,$S173+$Y173,$Y173)</f>
        <v>450.40750000000003</v>
      </c>
      <c r="DM173" s="27">
        <f>IF($O173&gt;=DM$1,$S173+$Y173,$Y173)</f>
        <v>450.40750000000003</v>
      </c>
      <c r="DN173" s="27">
        <f>IF($O173&gt;=DN$1,$S173+$Y173,$Y173)</f>
        <v>450.40750000000003</v>
      </c>
      <c r="DO173" s="27">
        <f>IF($O173&gt;=DO$1,$S173+$Y173,$Y173)</f>
        <v>450.40750000000003</v>
      </c>
      <c r="DP173" s="27">
        <f>IF($O173&gt;=DP$1,$S173+$Y173,$Y173)</f>
        <v>450.40750000000003</v>
      </c>
      <c r="DQ173" s="27">
        <f>IF($O173&gt;=DQ$1,$S173+$Y173,$Y173)</f>
        <v>450.40750000000003</v>
      </c>
      <c r="DR173" s="27">
        <f>IF($O173&gt;=DR$1,$S173+$Y173,$Y173)</f>
        <v>450.40750000000003</v>
      </c>
      <c r="DS173" s="27">
        <f>IF($O173&gt;=DS$1,$S173+$Y173,$Y173)</f>
        <v>450.40750000000003</v>
      </c>
      <c r="DT173" s="27">
        <f>IF($O173&gt;=DT$1,$S173+$Y173,$Y173)</f>
        <v>450.40750000000003</v>
      </c>
      <c r="DU173" s="27">
        <f>IF($O173&gt;=DU$1,$S173+$Y173,$Y173)</f>
        <v>450.40750000000003</v>
      </c>
      <c r="DV173" s="27">
        <f>IF($O173&gt;=DV$1,$S173+$Y173,$Y173)</f>
        <v>450.40750000000003</v>
      </c>
      <c r="DW173" s="27">
        <f>IF($O173&gt;=DW$1,$S173+$Y173,$Y173)</f>
        <v>450.40750000000003</v>
      </c>
      <c r="DX173" s="27">
        <f>IF($O173&gt;=DX$1,$S173+$Y173,$Y173)</f>
        <v>450.40750000000003</v>
      </c>
      <c r="DY173" s="27">
        <f>IF($O173&gt;=DY$1,$S173+$Y173,$Y173)</f>
        <v>450.40750000000003</v>
      </c>
      <c r="DZ173" s="27">
        <f>IF($O173&gt;=DZ$1,$S173+$Y173,$Y173)</f>
        <v>450.40750000000003</v>
      </c>
      <c r="EA173" s="27">
        <f>IF($O173&gt;=EA$1,$S173+$Y173,$Y173)</f>
        <v>450.40750000000003</v>
      </c>
      <c r="EB173" s="27">
        <f>IF($O173&gt;=EB$1,$S173+$Y173,$Y173)</f>
        <v>450.40750000000003</v>
      </c>
      <c r="EC173" s="27">
        <f>IF($O173&gt;=EC$1,$S173+$Y173,$Y173)</f>
        <v>450.40750000000003</v>
      </c>
      <c r="ED173" s="27">
        <f>IF($O173&gt;=ED$1,$S173+$Y173,$Y173)</f>
        <v>450.40750000000003</v>
      </c>
      <c r="EE173" s="27">
        <f>IF($O173&gt;=EE$1,$S173+$Y173,$Y173)</f>
        <v>450.40750000000003</v>
      </c>
      <c r="EF173" s="27">
        <f>IF($O173&gt;=EF$1,$S173+$Y173,$Y173)</f>
        <v>450.40750000000003</v>
      </c>
      <c r="EG173" s="27">
        <f>IF($O173&gt;=EG$1,$S173+$Y173,$Y173)</f>
        <v>450.40750000000003</v>
      </c>
      <c r="EH173" s="27">
        <f>IF($O173&gt;=EH$1,$S173+$Y173,$Y173)</f>
        <v>450.40750000000003</v>
      </c>
      <c r="EI173" s="27">
        <f>IF($O173&gt;=EI$1,$S173+$Y173,$Y173)</f>
        <v>450.40750000000003</v>
      </c>
      <c r="EJ173" s="27">
        <f>IF($O173&gt;=EJ$1,$S173+$Y173,$Y173)</f>
        <v>450.40750000000003</v>
      </c>
      <c r="EK173" s="27">
        <f>IF($O173&gt;=EK$1,$S173+$Y173,$Y173)</f>
        <v>450.40750000000003</v>
      </c>
      <c r="EL173" s="27">
        <f>IF($O173&gt;=EL$1,$S173+$Y173,$Y173)</f>
        <v>450.40750000000003</v>
      </c>
      <c r="EM173" s="27">
        <f>IF($O173&gt;=EM$1,$S173+$Y173,$Y173)</f>
        <v>450.40750000000003</v>
      </c>
      <c r="EN173" s="27">
        <f>IF($O173&gt;=EN$1,$S173+$Y173,$Y173)</f>
        <v>450.40750000000003</v>
      </c>
      <c r="EO173" s="27">
        <f>IF($O173&gt;=EO$1,$S173+$Y173,$Y173)</f>
        <v>450.40750000000003</v>
      </c>
      <c r="EP173" s="27">
        <f>IF($O173&gt;=EP$1,$S173+$Y173,$Y173)</f>
        <v>450.40750000000003</v>
      </c>
      <c r="EQ173" s="27">
        <f>IF($O173&gt;=EQ$1,$S173+$Y173,$Y173)</f>
        <v>450.40750000000003</v>
      </c>
      <c r="ER173" s="27">
        <f>IF($O173&gt;=ER$1,$S173+$Y173,$Y173)</f>
        <v>450.40750000000003</v>
      </c>
      <c r="ES173" s="27">
        <f>IF($O173&gt;=ES$1,$S173+$Y173,$Y173)</f>
        <v>450.40750000000003</v>
      </c>
      <c r="ET173" s="27">
        <f>IF($O173&gt;=ET$1,$S173+$Y173,$Y173)</f>
        <v>450.40750000000003</v>
      </c>
      <c r="EU173" s="27">
        <f>IF($O173&gt;=EU$1,$S173+$Y173,$Y173)</f>
        <v>450.40750000000003</v>
      </c>
      <c r="EV173" s="27">
        <f>IF($O173&gt;=EV$1,$S173,0)</f>
        <v>450.40750000000003</v>
      </c>
      <c r="EW173" s="27">
        <f>IF($O173&gt;=EW$1,$S173,0)</f>
        <v>450.40750000000003</v>
      </c>
      <c r="EX173" s="27">
        <f>IF($O173&gt;=EX$1,$S173,0)</f>
        <v>450.40750000000003</v>
      </c>
      <c r="EY173" s="27">
        <f>IF($O173&gt;=EY$1,$S173,0)</f>
        <v>450.40750000000003</v>
      </c>
      <c r="EZ173" s="27">
        <f>IF($O173&gt;=EZ$1,$S173,0)</f>
        <v>450.40750000000003</v>
      </c>
      <c r="FA173" s="27">
        <f>IF($O173&gt;=FA$1,$S173,0)</f>
        <v>450.40750000000003</v>
      </c>
      <c r="FB173" s="27">
        <f>IF($O173&gt;=FB$1,$S173,0)</f>
        <v>450.40750000000003</v>
      </c>
      <c r="FC173" s="27">
        <f>IF($O173&gt;=FC$1,$S173,0)</f>
        <v>450.40750000000003</v>
      </c>
      <c r="FD173" s="27">
        <f>IF($O173&gt;=FD$1,$S173,0)</f>
        <v>450.40750000000003</v>
      </c>
      <c r="FE173" s="27">
        <f>IF($O173&gt;=FE$1,$S173,0)</f>
        <v>450.40750000000003</v>
      </c>
      <c r="FF173" s="27">
        <f>IF($O173&gt;=FF$1,$S173,0)</f>
        <v>450.40750000000003</v>
      </c>
      <c r="FG173" s="27">
        <f>IF($O173&gt;=FG$1,$S173,0)</f>
        <v>450.40750000000003</v>
      </c>
      <c r="FH173" s="27">
        <f>IF($O173&gt;=FH$1,$S173,0)</f>
        <v>450.40750000000003</v>
      </c>
      <c r="FI173" s="27">
        <f>IF($O173&gt;=FI$1,$S173,0)</f>
        <v>450.40750000000003</v>
      </c>
      <c r="FJ173" s="27">
        <f>IF($O173&gt;=FJ$1,$S173,0)</f>
        <v>450.40750000000003</v>
      </c>
      <c r="FK173" s="27">
        <f>IF($O173&gt;=FK$1,$S173,0)</f>
        <v>450.40750000000003</v>
      </c>
      <c r="FL173" s="27">
        <f>IF($O173&gt;=FL$1,$S173,0)</f>
        <v>450.40750000000003</v>
      </c>
      <c r="FM173" s="27">
        <f>IF($O173&gt;=FM$1,$S173,0)</f>
        <v>450.40750000000003</v>
      </c>
      <c r="FN173" s="27">
        <f>IF($O173&gt;=FN$1,$S173,0)</f>
        <v>450.40750000000003</v>
      </c>
      <c r="FO173" s="27">
        <f>IF($O173&gt;=FO$1,$S173,0)</f>
        <v>450.40750000000003</v>
      </c>
      <c r="FP173" s="27">
        <f>IF($O173&gt;=FP$1,$S173,0)</f>
        <v>450.40750000000003</v>
      </c>
      <c r="FQ173" s="27">
        <f>IF($O173&gt;=FQ$1,$S173,0)</f>
        <v>450.40750000000003</v>
      </c>
      <c r="FR173" s="27">
        <f>IF($O173&gt;=FR$1,$S173,0)</f>
        <v>450.40750000000003</v>
      </c>
      <c r="FS173" s="27">
        <f>IF($O173&gt;=FS$1,$S173,0)</f>
        <v>450.40750000000003</v>
      </c>
      <c r="FT173" s="27">
        <f>IF($O173&gt;=FT$1,$S173,0)</f>
        <v>450.40750000000003</v>
      </c>
      <c r="FU173" s="27">
        <f>IF($O173&gt;=FU$1,$S173,0)</f>
        <v>450.40750000000003</v>
      </c>
      <c r="FV173" s="27">
        <f>IF($O173&gt;=FV$1,$S173,0)</f>
        <v>450.40750000000003</v>
      </c>
      <c r="FW173" s="27">
        <f>IF($O173&gt;=FW$1,$S173,0)</f>
        <v>450.40750000000003</v>
      </c>
      <c r="FX173" s="27">
        <f>IF($O173&gt;=FX$1,$S173,0)</f>
        <v>450.40750000000003</v>
      </c>
      <c r="FY173" s="27">
        <f>IF($O173&gt;=FY$1,$S173,0)</f>
        <v>450.40750000000003</v>
      </c>
      <c r="FZ173" s="27">
        <f>IF($O173&gt;=FZ$1,$S173,0)</f>
        <v>0</v>
      </c>
      <c r="GA173" s="27">
        <f>IF($O173&gt;=GA$1,$S173,0)</f>
        <v>0</v>
      </c>
      <c r="GB173" s="27">
        <f>IF($O173&gt;=GB$1,$S173,0)</f>
        <v>0</v>
      </c>
      <c r="GC173" s="27">
        <f>IF($O173&gt;=GC$1,$S173,0)</f>
        <v>0</v>
      </c>
      <c r="GD173" s="27">
        <f>IF($O173&gt;=GD$1,$S173,0)</f>
        <v>0</v>
      </c>
      <c r="GE173" s="27">
        <f>IF($O173&gt;=GE$1,$S173,0)</f>
        <v>0</v>
      </c>
      <c r="GF173" s="27">
        <f>IF($O173&gt;=GF$1,$S173,0)</f>
        <v>0</v>
      </c>
      <c r="GG173" s="27">
        <f>IF($O173&gt;=GG$1,$S173,0)</f>
        <v>0</v>
      </c>
      <c r="GH173" s="27">
        <f>IF($O173&gt;=GH$1,$S173,0)</f>
        <v>0</v>
      </c>
      <c r="GI173" s="27">
        <f>IF($O173&gt;=GI$1,$S173,0)</f>
        <v>0</v>
      </c>
      <c r="GJ173" s="27">
        <f>IF($O173&gt;=GJ$1,$S173,0)</f>
        <v>0</v>
      </c>
      <c r="GK173" s="27">
        <f>IF($O173&gt;=GK$1,$S173,0)</f>
        <v>0</v>
      </c>
      <c r="GL173" s="27">
        <f>IF($O173&gt;=GL$1,$S173,0)</f>
        <v>0</v>
      </c>
      <c r="GM173" s="27">
        <f>IF($O173&gt;=GM$1,$S173,0)</f>
        <v>0</v>
      </c>
      <c r="GN173" s="27">
        <f>IF($O173&gt;=GN$1,$S173,0)</f>
        <v>0</v>
      </c>
      <c r="GO173" s="27">
        <f>IF($O173&gt;=GO$1,$S173,0)</f>
        <v>0</v>
      </c>
      <c r="GP173" s="27">
        <f>IF($O173&gt;=GP$1,$S173,0)</f>
        <v>0</v>
      </c>
      <c r="GQ173" s="27">
        <f>IF($O173&gt;=GQ$1,$S173,0)</f>
        <v>0</v>
      </c>
      <c r="GR173" s="27">
        <f>IF($O173&gt;=GR$1,$S173,0)</f>
        <v>0</v>
      </c>
      <c r="GS173" s="27">
        <f>IF($O173&gt;=GS$1,$S173,0)</f>
        <v>0</v>
      </c>
      <c r="GT173" s="27">
        <f>IF($O173&gt;=GT$1,$S173,0)</f>
        <v>0</v>
      </c>
      <c r="GU173" s="27">
        <f>IF($O173&gt;=GU$1,$S173,0)</f>
        <v>0</v>
      </c>
      <c r="GV173" s="27">
        <f>IF($O173&gt;=GV$1,$S173,0)</f>
        <v>0</v>
      </c>
      <c r="GW173" s="27">
        <f>IF($O173&gt;=GW$1,$S173,0)</f>
        <v>0</v>
      </c>
      <c r="GX173" s="27">
        <f>IF($O173&gt;=GX$1,$S173,0)</f>
        <v>0</v>
      </c>
      <c r="GY173" s="27">
        <f>IF($O173&gt;=GY$1,$S173,0)</f>
        <v>0</v>
      </c>
      <c r="GZ173" s="27">
        <f>IF($O173&gt;=GZ$1,$S173,0)</f>
        <v>0</v>
      </c>
      <c r="HA173" s="27">
        <f>IF($O173&gt;=HA$1,$S173,0)</f>
        <v>0</v>
      </c>
      <c r="HB173" s="27">
        <f>IF($O173&gt;=HB$1,$S173,0)</f>
        <v>0</v>
      </c>
      <c r="HC173" s="27">
        <f>IF($O173&gt;=HC$1,$S173,0)</f>
        <v>0</v>
      </c>
    </row>
    <row r="174" spans="1:211">
      <c r="A174" s="3">
        <v>7013</v>
      </c>
      <c r="B174" s="3" t="s">
        <v>420</v>
      </c>
      <c r="C174" s="3" t="s">
        <v>104</v>
      </c>
      <c r="D174" s="3">
        <v>60</v>
      </c>
      <c r="E174" s="4">
        <v>29122</v>
      </c>
      <c r="F174" s="5">
        <v>38.764383561643832</v>
      </c>
      <c r="G174" s="3" t="s">
        <v>99</v>
      </c>
      <c r="H174" s="4">
        <v>21516</v>
      </c>
      <c r="I174" s="9" t="s">
        <v>832</v>
      </c>
      <c r="J174" s="5">
        <v>2058.5300000000002</v>
      </c>
      <c r="K174" s="31">
        <v>310</v>
      </c>
      <c r="L174" s="32">
        <v>39</v>
      </c>
      <c r="M174" s="33">
        <f>VLOOKUP(L174,FIND,3,TRUE)</f>
        <v>1.5</v>
      </c>
      <c r="N174" s="32">
        <f>IF(L174&gt;30,180,VLOOKUP(L174,TEMPO,2,FALSE))</f>
        <v>180</v>
      </c>
      <c r="O174" s="32">
        <f>IF(R174&gt;0,4,N174)</f>
        <v>180</v>
      </c>
      <c r="P174" s="96">
        <f>J174*M174*L174</f>
        <v>120424.005</v>
      </c>
      <c r="Q174" s="96">
        <f>10934.45*2</f>
        <v>21868.9</v>
      </c>
      <c r="R174" s="96">
        <f>IF(P174&lt;=Q174,P174/4,0)</f>
        <v>0</v>
      </c>
      <c r="S174" s="5">
        <f>IF(P174&gt;=Q174,P174/N174,0)</f>
        <v>669.02224999999999</v>
      </c>
      <c r="T174" s="3"/>
      <c r="U174" s="3">
        <f>IF(T174="",1,0)</f>
        <v>1</v>
      </c>
      <c r="V174" s="3">
        <v>344</v>
      </c>
      <c r="W174" s="5">
        <v>0.6</v>
      </c>
      <c r="X174" s="5">
        <v>402.65</v>
      </c>
      <c r="Y174" s="5">
        <f>X174*W174</f>
        <v>241.58999999999997</v>
      </c>
      <c r="Z174" s="5">
        <v>400</v>
      </c>
      <c r="AA174" s="5">
        <f>S174+Y174+Z174</f>
        <v>1310.6122499999999</v>
      </c>
      <c r="AB174" s="39">
        <f>(J174/12+J174/12*1.3333333333+450/12+J174/30*6/12+J174)*1.3+Y174+Z174+153.9</f>
        <v>4085.2811222147893</v>
      </c>
      <c r="AC174" s="39" t="s">
        <v>104</v>
      </c>
      <c r="AD174" s="39">
        <f>J174*1.3+400+153.9</f>
        <v>3229.9890000000005</v>
      </c>
      <c r="AE174" s="39">
        <f>SUMIFS('CUSTO MENSAL FUNC NOVO'!H:H,'CUSTO MENSAL FUNC NOVO'!A:A,'VALORES MENSAIS'!AC174)</f>
        <v>2035.3799999999999</v>
      </c>
      <c r="AF174" s="27">
        <f>IF($R174&gt;0,$R174,$S174)+$Y174+$Z174</f>
        <v>1310.6122499999999</v>
      </c>
      <c r="AG174" s="27">
        <f>IF($R174&gt;0,$R174,$S174)+$Y174+$Z174</f>
        <v>1310.6122499999999</v>
      </c>
      <c r="AH174" s="27">
        <f>IF($R174&gt;0,$R174,$S174)+$Y174+$Z174</f>
        <v>1310.6122499999999</v>
      </c>
      <c r="AI174" s="27">
        <f>IF($R174&gt;0,$R174,$S174)+$Y174+$Z174</f>
        <v>1310.6122499999999</v>
      </c>
      <c r="AJ174" s="27">
        <f>IF($O174&gt;=AJ$1,$S174+$Y174+$Z174,$Y174+$Z174)</f>
        <v>1310.6122499999999</v>
      </c>
      <c r="AK174" s="27">
        <f>IF($O174&gt;=AK$1,$S174+$Y174+$Z174,$Y174+$Z174)</f>
        <v>1310.6122499999999</v>
      </c>
      <c r="AL174" s="27">
        <f>IF($O174&gt;=AL$1,$S174+$Y174+$Z174,$Y174+$Z174)</f>
        <v>1310.6122499999999</v>
      </c>
      <c r="AM174" s="27">
        <f>IF($O174&gt;=AM$1,$S174+$Y174+$Z174,$Y174+$Z174)</f>
        <v>1310.6122499999999</v>
      </c>
      <c r="AN174" s="27">
        <f>IF($O174&gt;=AN$1,$S174+$Y174+$Z174,$Y174+$Z174)</f>
        <v>1310.6122499999999</v>
      </c>
      <c r="AO174" s="27">
        <f>IF($O174&gt;=AO$1,$S174+$Y174+$Z174,$Y174+$Z174)</f>
        <v>1310.6122499999999</v>
      </c>
      <c r="AP174" s="27">
        <f>IF($O174&gt;=AP$1,$S174+$Y174+$Z174,$Y174+$Z174)</f>
        <v>1310.6122499999999</v>
      </c>
      <c r="AQ174" s="27">
        <f>IF($O174&gt;=AQ$1,$S174+$Y174+$Z174,$Y174+$Z174)</f>
        <v>1310.6122499999999</v>
      </c>
      <c r="AR174" s="27">
        <f>IF($O174&gt;=AR$1,$S174+$Y174+$Z174,$Y174+$Z174)</f>
        <v>1310.6122499999999</v>
      </c>
      <c r="AS174" s="27">
        <f>IF($O174&gt;=AS$1,$S174+$Y174+$Z174,$Y174+$Z174)</f>
        <v>1310.6122499999999</v>
      </c>
      <c r="AT174" s="27">
        <f>IF($O174&gt;=AT$1,$S174+$Y174+$Z174,$Y174+$Z174)</f>
        <v>1310.6122499999999</v>
      </c>
      <c r="AU174" s="27">
        <f>IF($O174&gt;=AU$1,$S174+$Y174+$Z174,$Y174+$Z174)</f>
        <v>1310.6122499999999</v>
      </c>
      <c r="AV174" s="27">
        <f>IF($O174&gt;=AV$1,$S174+$Y174+$Z174,$Y174+$Z174)</f>
        <v>1310.6122499999999</v>
      </c>
      <c r="AW174" s="27">
        <f>IF($O174&gt;=AW$1,$S174+$Y174+$Z174,$Y174+$Z174)</f>
        <v>1310.6122499999999</v>
      </c>
      <c r="AX174" s="27">
        <f>IF($O174&gt;=AX$1,$S174+$Y174+$Z174,$Y174+$Z174)</f>
        <v>1310.6122499999999</v>
      </c>
      <c r="AY174" s="27">
        <f>IF($O174&gt;=AY$1,$S174+$Y174+$Z174,$Y174+$Z174)</f>
        <v>1310.6122499999999</v>
      </c>
      <c r="AZ174" s="27">
        <f>IF($O174&gt;=AZ$1,$S174+$Y174+$Z174,$Y174+$Z174)</f>
        <v>1310.6122499999999</v>
      </c>
      <c r="BA174" s="27">
        <f>IF($O174&gt;=BA$1,$S174+$Y174+$Z174,$Y174+$Z174)</f>
        <v>1310.6122499999999</v>
      </c>
      <c r="BB174" s="27">
        <f>IF($O174&gt;=BB$1,$S174+$Y174+$Z174,$Y174+$Z174)</f>
        <v>1310.6122499999999</v>
      </c>
      <c r="BC174" s="27">
        <f>IF($O174&gt;=BC$1,$S174+$Y174+$Z174,$Y174+$Z174)</f>
        <v>1310.6122499999999</v>
      </c>
      <c r="BD174" s="27">
        <f>IF($O174&gt;=BD$1,$S174+$Y174+$Z174,$Y174+$Z174)</f>
        <v>1310.6122499999999</v>
      </c>
      <c r="BE174" s="27">
        <f>IF($O174&gt;=BE$1,$S174+$Y174+$Z174,$Y174+$Z174)</f>
        <v>1310.6122499999999</v>
      </c>
      <c r="BF174" s="27">
        <f>IF($O174&gt;=BF$1,$S174+$Y174+$Z174,$Y174+$Z174)</f>
        <v>1310.6122499999999</v>
      </c>
      <c r="BG174" s="27">
        <f>IF($O174&gt;=BG$1,$S174+$Y174+$Z174,$Y174+$Z174)</f>
        <v>1310.6122499999999</v>
      </c>
      <c r="BH174" s="27">
        <f>IF($O174&gt;=BH$1,$S174+$Y174+$Z174,$Y174+$Z174)</f>
        <v>1310.6122499999999</v>
      </c>
      <c r="BI174" s="27">
        <f>IF($O174&gt;=BI$1,$S174+$Y174+$Z174,$Y174+$Z174)</f>
        <v>1310.6122499999999</v>
      </c>
      <c r="BJ174" s="27">
        <f>IF($O174&gt;=BJ$1,$S174+$Y174+$Z174,$Y174+$Z174)</f>
        <v>1310.6122499999999</v>
      </c>
      <c r="BK174" s="27">
        <f>IF($O174&gt;=BK$1,$S174+$Y174+$Z174,$Y174+$Z174)</f>
        <v>1310.6122499999999</v>
      </c>
      <c r="BL174" s="27">
        <f>IF($O174&gt;=BL$1,$S174+$Y174+$Z174,$Y174+$Z174)</f>
        <v>1310.6122499999999</v>
      </c>
      <c r="BM174" s="27">
        <f>IF($O174&gt;=BM$1,$S174+$Y174+$Z174,$Y174+$Z174)</f>
        <v>1310.6122499999999</v>
      </c>
      <c r="BN174" s="27">
        <f>IF($O174&gt;=BN$1,$S174+$Y174+$Z174,$Y174+$Z174)</f>
        <v>1310.6122499999999</v>
      </c>
      <c r="BO174" s="27">
        <f>IF($O174&gt;=BO$1,$S174+$Y174+$Z174,$Y174+$Z174)</f>
        <v>1310.6122499999999</v>
      </c>
      <c r="BP174" s="27">
        <f>IF($O174&gt;=BP$1,$S174+$Y174+$Z174,$Y174+$Z174)</f>
        <v>1310.6122499999999</v>
      </c>
      <c r="BQ174" s="27">
        <f>IF($O174&gt;=BQ$1,$S174+$Y174+$Z174,$Y174+$Z174)</f>
        <v>1310.6122499999999</v>
      </c>
      <c r="BR174" s="27">
        <f>IF($O174&gt;=BR$1,$S174+$Y174+$Z174,$Y174+$Z174)</f>
        <v>1310.6122499999999</v>
      </c>
      <c r="BS174" s="27">
        <f>IF($O174&gt;=BS$1,$S174+$Y174+$Z174,$Y174+$Z174)</f>
        <v>1310.6122499999999</v>
      </c>
      <c r="BT174" s="27">
        <f>IF($O174&gt;=BT$1,$S174+$Y174+$Z174,$Y174+$Z174)</f>
        <v>1310.6122499999999</v>
      </c>
      <c r="BU174" s="27">
        <f>IF($O174&gt;=BU$1,$S174+$Y174+$Z174,$Y174+$Z174)</f>
        <v>1310.6122499999999</v>
      </c>
      <c r="BV174" s="27">
        <f>IF($O174&gt;=BV$1,$S174+$Y174+$Z174,$Y174+$Z174)</f>
        <v>1310.6122499999999</v>
      </c>
      <c r="BW174" s="27">
        <f>IF($O174&gt;=BW$1,$S174+$Y174+$Z174,$Y174+$Z174)</f>
        <v>1310.6122499999999</v>
      </c>
      <c r="BX174" s="27">
        <f>IF($O174&gt;=BX$1,$S174+$Y174+$Z174,$Y174+$Z174)</f>
        <v>1310.6122499999999</v>
      </c>
      <c r="BY174" s="27">
        <f>IF($O174&gt;=BY$1,$S174+$Y174+$Z174,$Y174+$Z174)</f>
        <v>1310.6122499999999</v>
      </c>
      <c r="BZ174" s="27">
        <f>IF($O174&gt;=BZ$1,$S174+$Y174+$Z174,$Y174+$Z174)</f>
        <v>1310.6122499999999</v>
      </c>
      <c r="CA174" s="27">
        <f>IF($O174&gt;=CA$1,$S174+$Y174+$Z174,$Y174+$Z174)</f>
        <v>1310.6122499999999</v>
      </c>
      <c r="CB174" s="27">
        <f>IF($O174&gt;=CB$1,$S174+$Y174+$Z174,$Y174+$Z174)</f>
        <v>1310.6122499999999</v>
      </c>
      <c r="CC174" s="27">
        <f>IF($O174&gt;=CC$1,$S174+$Y174+$Z174,$Y174+$Z174)</f>
        <v>1310.6122499999999</v>
      </c>
      <c r="CD174" s="27">
        <f>IF($O174&gt;=CD$1,$S174+$Y174+$Z174,$Y174+$Z174)</f>
        <v>1310.6122499999999</v>
      </c>
      <c r="CE174" s="27">
        <f>IF($O174&gt;=CE$1,$S174+$Y174+$Z174,$Y174+$Z174)</f>
        <v>1310.6122499999999</v>
      </c>
      <c r="CF174" s="27">
        <f>IF($O174&gt;=CF$1,$S174+$Y174+$Z174,$Y174+$Z174)</f>
        <v>1310.6122499999999</v>
      </c>
      <c r="CG174" s="27">
        <f>IF($O174&gt;=CG$1,$S174+$Y174+$Z174,$Y174+$Z174)</f>
        <v>1310.6122499999999</v>
      </c>
      <c r="CH174" s="27">
        <f>IF($O174&gt;=CH$1,$S174+$Y174+$Z174,$Y174+$Z174)</f>
        <v>1310.6122499999999</v>
      </c>
      <c r="CI174" s="27">
        <f>IF($O174&gt;=CI$1,$S174+$Y174+$Z174,$Y174+$Z174)</f>
        <v>1310.6122499999999</v>
      </c>
      <c r="CJ174" s="27">
        <f>IF($O174&gt;=CJ$1,$S174+$Y174+$Z174,$Y174+$Z174)</f>
        <v>1310.6122499999999</v>
      </c>
      <c r="CK174" s="27">
        <f>IF($O174&gt;=CK$1,$S174+$Y174+$Z174,$Y174+$Z174)</f>
        <v>1310.6122499999999</v>
      </c>
      <c r="CL174" s="27">
        <f>IF($O174&gt;=CL$1,$S174+$Y174+$Z174,$Y174+$Z174)</f>
        <v>1310.6122499999999</v>
      </c>
      <c r="CM174" s="27">
        <f>IF($O174&gt;=CM$1,$S174+$Y174+$Z174,$Y174+$Z174)</f>
        <v>1310.6122499999999</v>
      </c>
      <c r="CN174" s="27">
        <f>IF($O174&gt;=CN$1,$S174+$Y174,$Y174)</f>
        <v>910.6122499999999</v>
      </c>
      <c r="CO174" s="27">
        <f>IF($O174&gt;=CO$1,$S174+$Y174,$Y174)</f>
        <v>910.6122499999999</v>
      </c>
      <c r="CP174" s="27">
        <f>IF($O174&gt;=CP$1,$S174+$Y174,$Y174)</f>
        <v>910.6122499999999</v>
      </c>
      <c r="CQ174" s="27">
        <f>IF($O174&gt;=CQ$1,$S174+$Y174,$Y174)</f>
        <v>910.6122499999999</v>
      </c>
      <c r="CR174" s="27">
        <f>IF($O174&gt;=CR$1,$S174+$Y174,$Y174)</f>
        <v>910.6122499999999</v>
      </c>
      <c r="CS174" s="27">
        <f>IF($O174&gt;=CS$1,$S174+$Y174,$Y174)</f>
        <v>910.6122499999999</v>
      </c>
      <c r="CT174" s="27">
        <f>IF($O174&gt;=CT$1,$S174+$Y174,$Y174)</f>
        <v>910.6122499999999</v>
      </c>
      <c r="CU174" s="27">
        <f>IF($O174&gt;=CU$1,$S174+$Y174,$Y174)</f>
        <v>910.6122499999999</v>
      </c>
      <c r="CV174" s="27">
        <f>IF($O174&gt;=CV$1,$S174+$Y174,$Y174)</f>
        <v>910.6122499999999</v>
      </c>
      <c r="CW174" s="27">
        <f>IF($O174&gt;=CW$1,$S174+$Y174,$Y174)</f>
        <v>910.6122499999999</v>
      </c>
      <c r="CX174" s="27">
        <f>IF($O174&gt;=CX$1,$S174+$Y174,$Y174)</f>
        <v>910.6122499999999</v>
      </c>
      <c r="CY174" s="27">
        <f>IF($O174&gt;=CY$1,$S174+$Y174,$Y174)</f>
        <v>910.6122499999999</v>
      </c>
      <c r="CZ174" s="27">
        <f>IF($O174&gt;=CZ$1,$S174+$Y174,$Y174)</f>
        <v>910.6122499999999</v>
      </c>
      <c r="DA174" s="27">
        <f>IF($O174&gt;=DA$1,$S174+$Y174,$Y174)</f>
        <v>910.6122499999999</v>
      </c>
      <c r="DB174" s="27">
        <f>IF($O174&gt;=DB$1,$S174+$Y174,$Y174)</f>
        <v>910.6122499999999</v>
      </c>
      <c r="DC174" s="27">
        <f>IF($O174&gt;=DC$1,$S174+$Y174,$Y174)</f>
        <v>910.6122499999999</v>
      </c>
      <c r="DD174" s="27">
        <f>IF($O174&gt;=DD$1,$S174+$Y174,$Y174)</f>
        <v>910.6122499999999</v>
      </c>
      <c r="DE174" s="27">
        <f>IF($O174&gt;=DE$1,$S174+$Y174,$Y174)</f>
        <v>910.6122499999999</v>
      </c>
      <c r="DF174" s="27">
        <f>IF($O174&gt;=DF$1,$S174+$Y174,$Y174)</f>
        <v>910.6122499999999</v>
      </c>
      <c r="DG174" s="27">
        <f>IF($O174&gt;=DG$1,$S174+$Y174,$Y174)</f>
        <v>910.6122499999999</v>
      </c>
      <c r="DH174" s="27">
        <f>IF($O174&gt;=DH$1,$S174+$Y174,$Y174)</f>
        <v>910.6122499999999</v>
      </c>
      <c r="DI174" s="27">
        <f>IF($O174&gt;=DI$1,$S174+$Y174,$Y174)</f>
        <v>910.6122499999999</v>
      </c>
      <c r="DJ174" s="27">
        <f>IF($O174&gt;=DJ$1,$S174+$Y174,$Y174)</f>
        <v>910.6122499999999</v>
      </c>
      <c r="DK174" s="27">
        <f>IF($O174&gt;=DK$1,$S174+$Y174,$Y174)</f>
        <v>910.6122499999999</v>
      </c>
      <c r="DL174" s="27">
        <f>IF($O174&gt;=DL$1,$S174+$Y174,$Y174)</f>
        <v>910.6122499999999</v>
      </c>
      <c r="DM174" s="27">
        <f>IF($O174&gt;=DM$1,$S174+$Y174,$Y174)</f>
        <v>910.6122499999999</v>
      </c>
      <c r="DN174" s="27">
        <f>IF($O174&gt;=DN$1,$S174+$Y174,$Y174)</f>
        <v>910.6122499999999</v>
      </c>
      <c r="DO174" s="27">
        <f>IF($O174&gt;=DO$1,$S174+$Y174,$Y174)</f>
        <v>910.6122499999999</v>
      </c>
      <c r="DP174" s="27">
        <f>IF($O174&gt;=DP$1,$S174+$Y174,$Y174)</f>
        <v>910.6122499999999</v>
      </c>
      <c r="DQ174" s="27">
        <f>IF($O174&gt;=DQ$1,$S174+$Y174,$Y174)</f>
        <v>910.6122499999999</v>
      </c>
      <c r="DR174" s="27">
        <f>IF($O174&gt;=DR$1,$S174+$Y174,$Y174)</f>
        <v>910.6122499999999</v>
      </c>
      <c r="DS174" s="27">
        <f>IF($O174&gt;=DS$1,$S174+$Y174,$Y174)</f>
        <v>910.6122499999999</v>
      </c>
      <c r="DT174" s="27">
        <f>IF($O174&gt;=DT$1,$S174+$Y174,$Y174)</f>
        <v>910.6122499999999</v>
      </c>
      <c r="DU174" s="27">
        <f>IF($O174&gt;=DU$1,$S174+$Y174,$Y174)</f>
        <v>910.6122499999999</v>
      </c>
      <c r="DV174" s="27">
        <f>IF($O174&gt;=DV$1,$S174+$Y174,$Y174)</f>
        <v>910.6122499999999</v>
      </c>
      <c r="DW174" s="27">
        <f>IF($O174&gt;=DW$1,$S174+$Y174,$Y174)</f>
        <v>910.6122499999999</v>
      </c>
      <c r="DX174" s="27">
        <f>IF($O174&gt;=DX$1,$S174+$Y174,$Y174)</f>
        <v>910.6122499999999</v>
      </c>
      <c r="DY174" s="27">
        <f>IF($O174&gt;=DY$1,$S174+$Y174,$Y174)</f>
        <v>910.6122499999999</v>
      </c>
      <c r="DZ174" s="27">
        <f>IF($O174&gt;=DZ$1,$S174+$Y174,$Y174)</f>
        <v>910.6122499999999</v>
      </c>
      <c r="EA174" s="27">
        <f>IF($O174&gt;=EA$1,$S174+$Y174,$Y174)</f>
        <v>910.6122499999999</v>
      </c>
      <c r="EB174" s="27">
        <f>IF($O174&gt;=EB$1,$S174+$Y174,$Y174)</f>
        <v>910.6122499999999</v>
      </c>
      <c r="EC174" s="27">
        <f>IF($O174&gt;=EC$1,$S174+$Y174,$Y174)</f>
        <v>910.6122499999999</v>
      </c>
      <c r="ED174" s="27">
        <f>IF($O174&gt;=ED$1,$S174+$Y174,$Y174)</f>
        <v>910.6122499999999</v>
      </c>
      <c r="EE174" s="27">
        <f>IF($O174&gt;=EE$1,$S174+$Y174,$Y174)</f>
        <v>910.6122499999999</v>
      </c>
      <c r="EF174" s="27">
        <f>IF($O174&gt;=EF$1,$S174+$Y174,$Y174)</f>
        <v>910.6122499999999</v>
      </c>
      <c r="EG174" s="27">
        <f>IF($O174&gt;=EG$1,$S174+$Y174,$Y174)</f>
        <v>910.6122499999999</v>
      </c>
      <c r="EH174" s="27">
        <f>IF($O174&gt;=EH$1,$S174+$Y174,$Y174)</f>
        <v>910.6122499999999</v>
      </c>
      <c r="EI174" s="27">
        <f>IF($O174&gt;=EI$1,$S174+$Y174,$Y174)</f>
        <v>910.6122499999999</v>
      </c>
      <c r="EJ174" s="27">
        <f>IF($O174&gt;=EJ$1,$S174+$Y174,$Y174)</f>
        <v>910.6122499999999</v>
      </c>
      <c r="EK174" s="27">
        <f>IF($O174&gt;=EK$1,$S174+$Y174,$Y174)</f>
        <v>910.6122499999999</v>
      </c>
      <c r="EL174" s="27">
        <f>IF($O174&gt;=EL$1,$S174+$Y174,$Y174)</f>
        <v>910.6122499999999</v>
      </c>
      <c r="EM174" s="27">
        <f>IF($O174&gt;=EM$1,$S174+$Y174,$Y174)</f>
        <v>910.6122499999999</v>
      </c>
      <c r="EN174" s="27">
        <f>IF($O174&gt;=EN$1,$S174+$Y174,$Y174)</f>
        <v>910.6122499999999</v>
      </c>
      <c r="EO174" s="27">
        <f>IF($O174&gt;=EO$1,$S174+$Y174,$Y174)</f>
        <v>910.6122499999999</v>
      </c>
      <c r="EP174" s="27">
        <f>IF($O174&gt;=EP$1,$S174+$Y174,$Y174)</f>
        <v>910.6122499999999</v>
      </c>
      <c r="EQ174" s="27">
        <f>IF($O174&gt;=EQ$1,$S174+$Y174,$Y174)</f>
        <v>910.6122499999999</v>
      </c>
      <c r="ER174" s="27">
        <f>IF($O174&gt;=ER$1,$S174+$Y174,$Y174)</f>
        <v>910.6122499999999</v>
      </c>
      <c r="ES174" s="27">
        <f>IF($O174&gt;=ES$1,$S174+$Y174,$Y174)</f>
        <v>910.6122499999999</v>
      </c>
      <c r="ET174" s="27">
        <f>IF($O174&gt;=ET$1,$S174+$Y174,$Y174)</f>
        <v>910.6122499999999</v>
      </c>
      <c r="EU174" s="27">
        <f>IF($O174&gt;=EU$1,$S174+$Y174,$Y174)</f>
        <v>910.6122499999999</v>
      </c>
      <c r="EV174" s="27">
        <f>IF($O174&gt;=EV$1,$S174,0)</f>
        <v>669.02224999999999</v>
      </c>
      <c r="EW174" s="27">
        <f>IF($O174&gt;=EW$1,$S174,0)</f>
        <v>669.02224999999999</v>
      </c>
      <c r="EX174" s="27">
        <f>IF($O174&gt;=EX$1,$S174,0)</f>
        <v>669.02224999999999</v>
      </c>
      <c r="EY174" s="27">
        <f>IF($O174&gt;=EY$1,$S174,0)</f>
        <v>669.02224999999999</v>
      </c>
      <c r="EZ174" s="27">
        <f>IF($O174&gt;=EZ$1,$S174,0)</f>
        <v>669.02224999999999</v>
      </c>
      <c r="FA174" s="27">
        <f>IF($O174&gt;=FA$1,$S174,0)</f>
        <v>669.02224999999999</v>
      </c>
      <c r="FB174" s="27">
        <f>IF($O174&gt;=FB$1,$S174,0)</f>
        <v>669.02224999999999</v>
      </c>
      <c r="FC174" s="27">
        <f>IF($O174&gt;=FC$1,$S174,0)</f>
        <v>669.02224999999999</v>
      </c>
      <c r="FD174" s="27">
        <f>IF($O174&gt;=FD$1,$S174,0)</f>
        <v>669.02224999999999</v>
      </c>
      <c r="FE174" s="27">
        <f>IF($O174&gt;=FE$1,$S174,0)</f>
        <v>669.02224999999999</v>
      </c>
      <c r="FF174" s="27">
        <f>IF($O174&gt;=FF$1,$S174,0)</f>
        <v>669.02224999999999</v>
      </c>
      <c r="FG174" s="27">
        <f>IF($O174&gt;=FG$1,$S174,0)</f>
        <v>669.02224999999999</v>
      </c>
      <c r="FH174" s="27">
        <f>IF($O174&gt;=FH$1,$S174,0)</f>
        <v>669.02224999999999</v>
      </c>
      <c r="FI174" s="27">
        <f>IF($O174&gt;=FI$1,$S174,0)</f>
        <v>669.02224999999999</v>
      </c>
      <c r="FJ174" s="27">
        <f>IF($O174&gt;=FJ$1,$S174,0)</f>
        <v>669.02224999999999</v>
      </c>
      <c r="FK174" s="27">
        <f>IF($O174&gt;=FK$1,$S174,0)</f>
        <v>669.02224999999999</v>
      </c>
      <c r="FL174" s="27">
        <f>IF($O174&gt;=FL$1,$S174,0)</f>
        <v>669.02224999999999</v>
      </c>
      <c r="FM174" s="27">
        <f>IF($O174&gt;=FM$1,$S174,0)</f>
        <v>669.02224999999999</v>
      </c>
      <c r="FN174" s="27">
        <f>IF($O174&gt;=FN$1,$S174,0)</f>
        <v>669.02224999999999</v>
      </c>
      <c r="FO174" s="27">
        <f>IF($O174&gt;=FO$1,$S174,0)</f>
        <v>669.02224999999999</v>
      </c>
      <c r="FP174" s="27">
        <f>IF($O174&gt;=FP$1,$S174,0)</f>
        <v>669.02224999999999</v>
      </c>
      <c r="FQ174" s="27">
        <f>IF($O174&gt;=FQ$1,$S174,0)</f>
        <v>669.02224999999999</v>
      </c>
      <c r="FR174" s="27">
        <f>IF($O174&gt;=FR$1,$S174,0)</f>
        <v>669.02224999999999</v>
      </c>
      <c r="FS174" s="27">
        <f>IF($O174&gt;=FS$1,$S174,0)</f>
        <v>669.02224999999999</v>
      </c>
      <c r="FT174" s="27">
        <f>IF($O174&gt;=FT$1,$S174,0)</f>
        <v>669.02224999999999</v>
      </c>
      <c r="FU174" s="27">
        <f>IF($O174&gt;=FU$1,$S174,0)</f>
        <v>669.02224999999999</v>
      </c>
      <c r="FV174" s="27">
        <f>IF($O174&gt;=FV$1,$S174,0)</f>
        <v>669.02224999999999</v>
      </c>
      <c r="FW174" s="27">
        <f>IF($O174&gt;=FW$1,$S174,0)</f>
        <v>669.02224999999999</v>
      </c>
      <c r="FX174" s="27">
        <f>IF($O174&gt;=FX$1,$S174,0)</f>
        <v>669.02224999999999</v>
      </c>
      <c r="FY174" s="27">
        <f>IF($O174&gt;=FY$1,$S174,0)</f>
        <v>669.02224999999999</v>
      </c>
      <c r="FZ174" s="27">
        <f>IF($O174&gt;=FZ$1,$S174,0)</f>
        <v>669.02224999999999</v>
      </c>
      <c r="GA174" s="27">
        <f>IF($O174&gt;=GA$1,$S174,0)</f>
        <v>669.02224999999999</v>
      </c>
      <c r="GB174" s="27">
        <f>IF($O174&gt;=GB$1,$S174,0)</f>
        <v>669.02224999999999</v>
      </c>
      <c r="GC174" s="27">
        <f>IF($O174&gt;=GC$1,$S174,0)</f>
        <v>669.02224999999999</v>
      </c>
      <c r="GD174" s="27">
        <f>IF($O174&gt;=GD$1,$S174,0)</f>
        <v>669.02224999999999</v>
      </c>
      <c r="GE174" s="27">
        <f>IF($O174&gt;=GE$1,$S174,0)</f>
        <v>669.02224999999999</v>
      </c>
      <c r="GF174" s="27">
        <f>IF($O174&gt;=GF$1,$S174,0)</f>
        <v>669.02224999999999</v>
      </c>
      <c r="GG174" s="27">
        <f>IF($O174&gt;=GG$1,$S174,0)</f>
        <v>669.02224999999999</v>
      </c>
      <c r="GH174" s="27">
        <f>IF($O174&gt;=GH$1,$S174,0)</f>
        <v>669.02224999999999</v>
      </c>
      <c r="GI174" s="27">
        <f>IF($O174&gt;=GI$1,$S174,0)</f>
        <v>669.02224999999999</v>
      </c>
      <c r="GJ174" s="27">
        <f>IF($O174&gt;=GJ$1,$S174,0)</f>
        <v>669.02224999999999</v>
      </c>
      <c r="GK174" s="27">
        <f>IF($O174&gt;=GK$1,$S174,0)</f>
        <v>669.02224999999999</v>
      </c>
      <c r="GL174" s="27">
        <f>IF($O174&gt;=GL$1,$S174,0)</f>
        <v>669.02224999999999</v>
      </c>
      <c r="GM174" s="27">
        <f>IF($O174&gt;=GM$1,$S174,0)</f>
        <v>669.02224999999999</v>
      </c>
      <c r="GN174" s="27">
        <f>IF($O174&gt;=GN$1,$S174,0)</f>
        <v>669.02224999999999</v>
      </c>
      <c r="GO174" s="27">
        <f>IF($O174&gt;=GO$1,$S174,0)</f>
        <v>669.02224999999999</v>
      </c>
      <c r="GP174" s="27">
        <f>IF($O174&gt;=GP$1,$S174,0)</f>
        <v>669.02224999999999</v>
      </c>
      <c r="GQ174" s="27">
        <f>IF($O174&gt;=GQ$1,$S174,0)</f>
        <v>669.02224999999999</v>
      </c>
      <c r="GR174" s="27">
        <f>IF($O174&gt;=GR$1,$S174,0)</f>
        <v>669.02224999999999</v>
      </c>
      <c r="GS174" s="27">
        <f>IF($O174&gt;=GS$1,$S174,0)</f>
        <v>669.02224999999999</v>
      </c>
      <c r="GT174" s="27">
        <f>IF($O174&gt;=GT$1,$S174,0)</f>
        <v>669.02224999999999</v>
      </c>
      <c r="GU174" s="27">
        <f>IF($O174&gt;=GU$1,$S174,0)</f>
        <v>669.02224999999999</v>
      </c>
      <c r="GV174" s="27">
        <f>IF($O174&gt;=GV$1,$S174,0)</f>
        <v>669.02224999999999</v>
      </c>
      <c r="GW174" s="27">
        <f>IF($O174&gt;=GW$1,$S174,0)</f>
        <v>669.02224999999999</v>
      </c>
      <c r="GX174" s="27">
        <f>IF($O174&gt;=GX$1,$S174,0)</f>
        <v>669.02224999999999</v>
      </c>
      <c r="GY174" s="27">
        <f>IF($O174&gt;=GY$1,$S174,0)</f>
        <v>669.02224999999999</v>
      </c>
      <c r="GZ174" s="27">
        <f>IF($O174&gt;=GZ$1,$S174,0)</f>
        <v>669.02224999999999</v>
      </c>
      <c r="HA174" s="27">
        <f>IF($O174&gt;=HA$1,$S174,0)</f>
        <v>669.02224999999999</v>
      </c>
      <c r="HB174" s="27">
        <f>IF($O174&gt;=HB$1,$S174,0)</f>
        <v>669.02224999999999</v>
      </c>
      <c r="HC174" s="27">
        <f>IF($O174&gt;=HC$1,$S174,0)</f>
        <v>669.02224999999999</v>
      </c>
    </row>
    <row r="175" spans="1:211">
      <c r="A175" s="3">
        <v>29556</v>
      </c>
      <c r="B175" s="3" t="s">
        <v>346</v>
      </c>
      <c r="C175" s="3" t="s">
        <v>18</v>
      </c>
      <c r="D175" s="3">
        <v>69</v>
      </c>
      <c r="E175" s="4">
        <v>31902</v>
      </c>
      <c r="F175" s="5">
        <v>31.147945205479452</v>
      </c>
      <c r="G175" s="3" t="s">
        <v>99</v>
      </c>
      <c r="H175" s="4">
        <v>18009</v>
      </c>
      <c r="I175" s="9" t="s">
        <v>828</v>
      </c>
      <c r="J175" s="5">
        <v>1912.45</v>
      </c>
      <c r="K175" s="31">
        <v>310</v>
      </c>
      <c r="L175" s="32">
        <v>31</v>
      </c>
      <c r="M175" s="33">
        <f>VLOOKUP(L175,FIND,3,TRUE)</f>
        <v>1.5</v>
      </c>
      <c r="N175" s="32">
        <f>IF(L175&gt;30,180,VLOOKUP(L175,TEMPO,2,FALSE))</f>
        <v>180</v>
      </c>
      <c r="O175" s="32">
        <f>IF(R175&gt;0,4,N175)</f>
        <v>180</v>
      </c>
      <c r="P175" s="96">
        <f>J175*M175*L175</f>
        <v>88928.925000000003</v>
      </c>
      <c r="Q175" s="96">
        <f>10934.45*2</f>
        <v>21868.9</v>
      </c>
      <c r="R175" s="96">
        <f>IF(P175&lt;=Q175,P175/4,0)</f>
        <v>0</v>
      </c>
      <c r="S175" s="5">
        <f>IF(P175&gt;=Q175,P175/N175,0)</f>
        <v>494.04958333333337</v>
      </c>
      <c r="T175" s="3"/>
      <c r="U175" s="3">
        <f>IF(T175="",1,0)</f>
        <v>1</v>
      </c>
      <c r="V175" s="3">
        <v>46</v>
      </c>
      <c r="W175" s="5">
        <v>0.6</v>
      </c>
      <c r="X175" s="5">
        <v>402.65</v>
      </c>
      <c r="Y175" s="5">
        <f>X175*W175</f>
        <v>241.58999999999997</v>
      </c>
      <c r="Z175" s="5">
        <v>400</v>
      </c>
      <c r="AA175" s="5">
        <f>S175+Y175+Z175</f>
        <v>1135.6395833333333</v>
      </c>
      <c r="AB175" s="39">
        <f>(J175/12+J175/12*1.3333333333+450/12+J175/30*6/12+J175)*1.3+Y175+Z175+153.9</f>
        <v>3855.2862777708724</v>
      </c>
      <c r="AC175" s="39" t="s">
        <v>18</v>
      </c>
      <c r="AD175" s="39">
        <f>J175*1.3+400+153.9</f>
        <v>3040.085</v>
      </c>
      <c r="AE175" s="39">
        <f>SUMIFS('CUSTO MENSAL FUNC NOVO'!H:H,'CUSTO MENSAL FUNC NOVO'!A:A,'VALORES MENSAIS'!AC175)</f>
        <v>1902.2210000000002</v>
      </c>
      <c r="AF175" s="27">
        <f>IF($R175&gt;0,$R175,$S175)+$Y175+$Z175</f>
        <v>1135.6395833333333</v>
      </c>
      <c r="AG175" s="27">
        <f>IF($R175&gt;0,$R175,$S175)+$Y175+$Z175</f>
        <v>1135.6395833333333</v>
      </c>
      <c r="AH175" s="27">
        <f>IF($R175&gt;0,$R175,$S175)+$Y175+$Z175</f>
        <v>1135.6395833333333</v>
      </c>
      <c r="AI175" s="27">
        <f>IF($R175&gt;0,$R175,$S175)+$Y175+$Z175</f>
        <v>1135.6395833333333</v>
      </c>
      <c r="AJ175" s="27">
        <f>IF($O175&gt;=AJ$1,$S175+$Y175+$Z175,$Y175+$Z175)</f>
        <v>1135.6395833333333</v>
      </c>
      <c r="AK175" s="27">
        <f>IF($O175&gt;=AK$1,$S175+$Y175+$Z175,$Y175+$Z175)</f>
        <v>1135.6395833333333</v>
      </c>
      <c r="AL175" s="27">
        <f>IF($O175&gt;=AL$1,$S175+$Y175+$Z175,$Y175+$Z175)</f>
        <v>1135.6395833333333</v>
      </c>
      <c r="AM175" s="27">
        <f>IF($O175&gt;=AM$1,$S175+$Y175+$Z175,$Y175+$Z175)</f>
        <v>1135.6395833333333</v>
      </c>
      <c r="AN175" s="27">
        <f>IF($O175&gt;=AN$1,$S175+$Y175+$Z175,$Y175+$Z175)</f>
        <v>1135.6395833333333</v>
      </c>
      <c r="AO175" s="27">
        <f>IF($O175&gt;=AO$1,$S175+$Y175+$Z175,$Y175+$Z175)</f>
        <v>1135.6395833333333</v>
      </c>
      <c r="AP175" s="27">
        <f>IF($O175&gt;=AP$1,$S175+$Y175+$Z175,$Y175+$Z175)</f>
        <v>1135.6395833333333</v>
      </c>
      <c r="AQ175" s="27">
        <f>IF($O175&gt;=AQ$1,$S175+$Y175+$Z175,$Y175+$Z175)</f>
        <v>1135.6395833333333</v>
      </c>
      <c r="AR175" s="27">
        <f>IF($O175&gt;=AR$1,$S175+$Y175+$Z175,$Y175+$Z175)</f>
        <v>1135.6395833333333</v>
      </c>
      <c r="AS175" s="27">
        <f>IF($O175&gt;=AS$1,$S175+$Y175+$Z175,$Y175+$Z175)</f>
        <v>1135.6395833333333</v>
      </c>
      <c r="AT175" s="27">
        <f>IF($O175&gt;=AT$1,$S175+$Y175+$Z175,$Y175+$Z175)</f>
        <v>1135.6395833333333</v>
      </c>
      <c r="AU175" s="27">
        <f>IF($O175&gt;=AU$1,$S175+$Y175+$Z175,$Y175+$Z175)</f>
        <v>1135.6395833333333</v>
      </c>
      <c r="AV175" s="27">
        <f>IF($O175&gt;=AV$1,$S175+$Y175+$Z175,$Y175+$Z175)</f>
        <v>1135.6395833333333</v>
      </c>
      <c r="AW175" s="27">
        <f>IF($O175&gt;=AW$1,$S175+$Y175+$Z175,$Y175+$Z175)</f>
        <v>1135.6395833333333</v>
      </c>
      <c r="AX175" s="27">
        <f>IF($O175&gt;=AX$1,$S175+$Y175+$Z175,$Y175+$Z175)</f>
        <v>1135.6395833333333</v>
      </c>
      <c r="AY175" s="27">
        <f>IF($O175&gt;=AY$1,$S175+$Y175+$Z175,$Y175+$Z175)</f>
        <v>1135.6395833333333</v>
      </c>
      <c r="AZ175" s="27">
        <f>IF($O175&gt;=AZ$1,$S175+$Y175+$Z175,$Y175+$Z175)</f>
        <v>1135.6395833333333</v>
      </c>
      <c r="BA175" s="27">
        <f>IF($O175&gt;=BA$1,$S175+$Y175+$Z175,$Y175+$Z175)</f>
        <v>1135.6395833333333</v>
      </c>
      <c r="BB175" s="27">
        <f>IF($O175&gt;=BB$1,$S175+$Y175+$Z175,$Y175+$Z175)</f>
        <v>1135.6395833333333</v>
      </c>
      <c r="BC175" s="27">
        <f>IF($O175&gt;=BC$1,$S175+$Y175+$Z175,$Y175+$Z175)</f>
        <v>1135.6395833333333</v>
      </c>
      <c r="BD175" s="27">
        <f>IF($O175&gt;=BD$1,$S175+$Y175+$Z175,$Y175+$Z175)</f>
        <v>1135.6395833333333</v>
      </c>
      <c r="BE175" s="27">
        <f>IF($O175&gt;=BE$1,$S175+$Y175+$Z175,$Y175+$Z175)</f>
        <v>1135.6395833333333</v>
      </c>
      <c r="BF175" s="27">
        <f>IF($O175&gt;=BF$1,$S175+$Y175+$Z175,$Y175+$Z175)</f>
        <v>1135.6395833333333</v>
      </c>
      <c r="BG175" s="27">
        <f>IF($O175&gt;=BG$1,$S175+$Y175+$Z175,$Y175+$Z175)</f>
        <v>1135.6395833333333</v>
      </c>
      <c r="BH175" s="27">
        <f>IF($O175&gt;=BH$1,$S175+$Y175+$Z175,$Y175+$Z175)</f>
        <v>1135.6395833333333</v>
      </c>
      <c r="BI175" s="27">
        <f>IF($O175&gt;=BI$1,$S175+$Y175+$Z175,$Y175+$Z175)</f>
        <v>1135.6395833333333</v>
      </c>
      <c r="BJ175" s="27">
        <f>IF($O175&gt;=BJ$1,$S175+$Y175+$Z175,$Y175+$Z175)</f>
        <v>1135.6395833333333</v>
      </c>
      <c r="BK175" s="27">
        <f>IF($O175&gt;=BK$1,$S175+$Y175+$Z175,$Y175+$Z175)</f>
        <v>1135.6395833333333</v>
      </c>
      <c r="BL175" s="27">
        <f>IF($O175&gt;=BL$1,$S175+$Y175+$Z175,$Y175+$Z175)</f>
        <v>1135.6395833333333</v>
      </c>
      <c r="BM175" s="27">
        <f>IF($O175&gt;=BM$1,$S175+$Y175+$Z175,$Y175+$Z175)</f>
        <v>1135.6395833333333</v>
      </c>
      <c r="BN175" s="27">
        <f>IF($O175&gt;=BN$1,$S175+$Y175+$Z175,$Y175+$Z175)</f>
        <v>1135.6395833333333</v>
      </c>
      <c r="BO175" s="27">
        <f>IF($O175&gt;=BO$1,$S175+$Y175+$Z175,$Y175+$Z175)</f>
        <v>1135.6395833333333</v>
      </c>
      <c r="BP175" s="27">
        <f>IF($O175&gt;=BP$1,$S175+$Y175+$Z175,$Y175+$Z175)</f>
        <v>1135.6395833333333</v>
      </c>
      <c r="BQ175" s="27">
        <f>IF($O175&gt;=BQ$1,$S175+$Y175+$Z175,$Y175+$Z175)</f>
        <v>1135.6395833333333</v>
      </c>
      <c r="BR175" s="27">
        <f>IF($O175&gt;=BR$1,$S175+$Y175+$Z175,$Y175+$Z175)</f>
        <v>1135.6395833333333</v>
      </c>
      <c r="BS175" s="27">
        <f>IF($O175&gt;=BS$1,$S175+$Y175+$Z175,$Y175+$Z175)</f>
        <v>1135.6395833333333</v>
      </c>
      <c r="BT175" s="27">
        <f>IF($O175&gt;=BT$1,$S175+$Y175+$Z175,$Y175+$Z175)</f>
        <v>1135.6395833333333</v>
      </c>
      <c r="BU175" s="27">
        <f>IF($O175&gt;=BU$1,$S175+$Y175+$Z175,$Y175+$Z175)</f>
        <v>1135.6395833333333</v>
      </c>
      <c r="BV175" s="27">
        <f>IF($O175&gt;=BV$1,$S175+$Y175+$Z175,$Y175+$Z175)</f>
        <v>1135.6395833333333</v>
      </c>
      <c r="BW175" s="27">
        <f>IF($O175&gt;=BW$1,$S175+$Y175+$Z175,$Y175+$Z175)</f>
        <v>1135.6395833333333</v>
      </c>
      <c r="BX175" s="27">
        <f>IF($O175&gt;=BX$1,$S175+$Y175+$Z175,$Y175+$Z175)</f>
        <v>1135.6395833333333</v>
      </c>
      <c r="BY175" s="27">
        <f>IF($O175&gt;=BY$1,$S175+$Y175+$Z175,$Y175+$Z175)</f>
        <v>1135.6395833333333</v>
      </c>
      <c r="BZ175" s="27">
        <f>IF($O175&gt;=BZ$1,$S175+$Y175+$Z175,$Y175+$Z175)</f>
        <v>1135.6395833333333</v>
      </c>
      <c r="CA175" s="27">
        <f>IF($O175&gt;=CA$1,$S175+$Y175+$Z175,$Y175+$Z175)</f>
        <v>1135.6395833333333</v>
      </c>
      <c r="CB175" s="27">
        <f>IF($O175&gt;=CB$1,$S175+$Y175+$Z175,$Y175+$Z175)</f>
        <v>1135.6395833333333</v>
      </c>
      <c r="CC175" s="27">
        <f>IF($O175&gt;=CC$1,$S175+$Y175+$Z175,$Y175+$Z175)</f>
        <v>1135.6395833333333</v>
      </c>
      <c r="CD175" s="27">
        <f>IF($O175&gt;=CD$1,$S175+$Y175+$Z175,$Y175+$Z175)</f>
        <v>1135.6395833333333</v>
      </c>
      <c r="CE175" s="27">
        <f>IF($O175&gt;=CE$1,$S175+$Y175+$Z175,$Y175+$Z175)</f>
        <v>1135.6395833333333</v>
      </c>
      <c r="CF175" s="27">
        <f>IF($O175&gt;=CF$1,$S175+$Y175+$Z175,$Y175+$Z175)</f>
        <v>1135.6395833333333</v>
      </c>
      <c r="CG175" s="27">
        <f>IF($O175&gt;=CG$1,$S175+$Y175+$Z175,$Y175+$Z175)</f>
        <v>1135.6395833333333</v>
      </c>
      <c r="CH175" s="27">
        <f>IF($O175&gt;=CH$1,$S175+$Y175+$Z175,$Y175+$Z175)</f>
        <v>1135.6395833333333</v>
      </c>
      <c r="CI175" s="27">
        <f>IF($O175&gt;=CI$1,$S175+$Y175+$Z175,$Y175+$Z175)</f>
        <v>1135.6395833333333</v>
      </c>
      <c r="CJ175" s="27">
        <f>IF($O175&gt;=CJ$1,$S175+$Y175+$Z175,$Y175+$Z175)</f>
        <v>1135.6395833333333</v>
      </c>
      <c r="CK175" s="27">
        <f>IF($O175&gt;=CK$1,$S175+$Y175+$Z175,$Y175+$Z175)</f>
        <v>1135.6395833333333</v>
      </c>
      <c r="CL175" s="27">
        <f>IF($O175&gt;=CL$1,$S175+$Y175+$Z175,$Y175+$Z175)</f>
        <v>1135.6395833333333</v>
      </c>
      <c r="CM175" s="27">
        <f>IF($O175&gt;=CM$1,$S175+$Y175+$Z175,$Y175+$Z175)</f>
        <v>1135.6395833333333</v>
      </c>
      <c r="CN175" s="27">
        <f>IF($O175&gt;=CN$1,$S175+$Y175,$Y175)</f>
        <v>735.63958333333335</v>
      </c>
      <c r="CO175" s="27">
        <f>IF($O175&gt;=CO$1,$S175+$Y175,$Y175)</f>
        <v>735.63958333333335</v>
      </c>
      <c r="CP175" s="27">
        <f>IF($O175&gt;=CP$1,$S175+$Y175,$Y175)</f>
        <v>735.63958333333335</v>
      </c>
      <c r="CQ175" s="27">
        <f>IF($O175&gt;=CQ$1,$S175+$Y175,$Y175)</f>
        <v>735.63958333333335</v>
      </c>
      <c r="CR175" s="27">
        <f>IF($O175&gt;=CR$1,$S175+$Y175,$Y175)</f>
        <v>735.63958333333335</v>
      </c>
      <c r="CS175" s="27">
        <f>IF($O175&gt;=CS$1,$S175+$Y175,$Y175)</f>
        <v>735.63958333333335</v>
      </c>
      <c r="CT175" s="27">
        <f>IF($O175&gt;=CT$1,$S175+$Y175,$Y175)</f>
        <v>735.63958333333335</v>
      </c>
      <c r="CU175" s="27">
        <f>IF($O175&gt;=CU$1,$S175+$Y175,$Y175)</f>
        <v>735.63958333333335</v>
      </c>
      <c r="CV175" s="27">
        <f>IF($O175&gt;=CV$1,$S175+$Y175,$Y175)</f>
        <v>735.63958333333335</v>
      </c>
      <c r="CW175" s="27">
        <f>IF($O175&gt;=CW$1,$S175+$Y175,$Y175)</f>
        <v>735.63958333333335</v>
      </c>
      <c r="CX175" s="27">
        <f>IF($O175&gt;=CX$1,$S175+$Y175,$Y175)</f>
        <v>735.63958333333335</v>
      </c>
      <c r="CY175" s="27">
        <f>IF($O175&gt;=CY$1,$S175+$Y175,$Y175)</f>
        <v>735.63958333333335</v>
      </c>
      <c r="CZ175" s="27">
        <f>IF($O175&gt;=CZ$1,$S175+$Y175,$Y175)</f>
        <v>735.63958333333335</v>
      </c>
      <c r="DA175" s="27">
        <f>IF($O175&gt;=DA$1,$S175+$Y175,$Y175)</f>
        <v>735.63958333333335</v>
      </c>
      <c r="DB175" s="27">
        <f>IF($O175&gt;=DB$1,$S175+$Y175,$Y175)</f>
        <v>735.63958333333335</v>
      </c>
      <c r="DC175" s="27">
        <f>IF($O175&gt;=DC$1,$S175+$Y175,$Y175)</f>
        <v>735.63958333333335</v>
      </c>
      <c r="DD175" s="27">
        <f>IF($O175&gt;=DD$1,$S175+$Y175,$Y175)</f>
        <v>735.63958333333335</v>
      </c>
      <c r="DE175" s="27">
        <f>IF($O175&gt;=DE$1,$S175+$Y175,$Y175)</f>
        <v>735.63958333333335</v>
      </c>
      <c r="DF175" s="27">
        <f>IF($O175&gt;=DF$1,$S175+$Y175,$Y175)</f>
        <v>735.63958333333335</v>
      </c>
      <c r="DG175" s="27">
        <f>IF($O175&gt;=DG$1,$S175+$Y175,$Y175)</f>
        <v>735.63958333333335</v>
      </c>
      <c r="DH175" s="27">
        <f>IF($O175&gt;=DH$1,$S175+$Y175,$Y175)</f>
        <v>735.63958333333335</v>
      </c>
      <c r="DI175" s="27">
        <f>IF($O175&gt;=DI$1,$S175+$Y175,$Y175)</f>
        <v>735.63958333333335</v>
      </c>
      <c r="DJ175" s="27">
        <f>IF($O175&gt;=DJ$1,$S175+$Y175,$Y175)</f>
        <v>735.63958333333335</v>
      </c>
      <c r="DK175" s="27">
        <f>IF($O175&gt;=DK$1,$S175+$Y175,$Y175)</f>
        <v>735.63958333333335</v>
      </c>
      <c r="DL175" s="27">
        <f>IF($O175&gt;=DL$1,$S175+$Y175,$Y175)</f>
        <v>735.63958333333335</v>
      </c>
      <c r="DM175" s="27">
        <f>IF($O175&gt;=DM$1,$S175+$Y175,$Y175)</f>
        <v>735.63958333333335</v>
      </c>
      <c r="DN175" s="27">
        <f>IF($O175&gt;=DN$1,$S175+$Y175,$Y175)</f>
        <v>735.63958333333335</v>
      </c>
      <c r="DO175" s="27">
        <f>IF($O175&gt;=DO$1,$S175+$Y175,$Y175)</f>
        <v>735.63958333333335</v>
      </c>
      <c r="DP175" s="27">
        <f>IF($O175&gt;=DP$1,$S175+$Y175,$Y175)</f>
        <v>735.63958333333335</v>
      </c>
      <c r="DQ175" s="27">
        <f>IF($O175&gt;=DQ$1,$S175+$Y175,$Y175)</f>
        <v>735.63958333333335</v>
      </c>
      <c r="DR175" s="27">
        <f>IF($O175&gt;=DR$1,$S175+$Y175,$Y175)</f>
        <v>735.63958333333335</v>
      </c>
      <c r="DS175" s="27">
        <f>IF($O175&gt;=DS$1,$S175+$Y175,$Y175)</f>
        <v>735.63958333333335</v>
      </c>
      <c r="DT175" s="27">
        <f>IF($O175&gt;=DT$1,$S175+$Y175,$Y175)</f>
        <v>735.63958333333335</v>
      </c>
      <c r="DU175" s="27">
        <f>IF($O175&gt;=DU$1,$S175+$Y175,$Y175)</f>
        <v>735.63958333333335</v>
      </c>
      <c r="DV175" s="27">
        <f>IF($O175&gt;=DV$1,$S175+$Y175,$Y175)</f>
        <v>735.63958333333335</v>
      </c>
      <c r="DW175" s="27">
        <f>IF($O175&gt;=DW$1,$S175+$Y175,$Y175)</f>
        <v>735.63958333333335</v>
      </c>
      <c r="DX175" s="27">
        <f>IF($O175&gt;=DX$1,$S175+$Y175,$Y175)</f>
        <v>735.63958333333335</v>
      </c>
      <c r="DY175" s="27">
        <f>IF($O175&gt;=DY$1,$S175+$Y175,$Y175)</f>
        <v>735.63958333333335</v>
      </c>
      <c r="DZ175" s="27">
        <f>IF($O175&gt;=DZ$1,$S175+$Y175,$Y175)</f>
        <v>735.63958333333335</v>
      </c>
      <c r="EA175" s="27">
        <f>IF($O175&gt;=EA$1,$S175+$Y175,$Y175)</f>
        <v>735.63958333333335</v>
      </c>
      <c r="EB175" s="27">
        <f>IF($O175&gt;=EB$1,$S175+$Y175,$Y175)</f>
        <v>735.63958333333335</v>
      </c>
      <c r="EC175" s="27">
        <f>IF($O175&gt;=EC$1,$S175+$Y175,$Y175)</f>
        <v>735.63958333333335</v>
      </c>
      <c r="ED175" s="27">
        <f>IF($O175&gt;=ED$1,$S175+$Y175,$Y175)</f>
        <v>735.63958333333335</v>
      </c>
      <c r="EE175" s="27">
        <f>IF($O175&gt;=EE$1,$S175+$Y175,$Y175)</f>
        <v>735.63958333333335</v>
      </c>
      <c r="EF175" s="27">
        <f>IF($O175&gt;=EF$1,$S175+$Y175,$Y175)</f>
        <v>735.63958333333335</v>
      </c>
      <c r="EG175" s="27">
        <f>IF($O175&gt;=EG$1,$S175+$Y175,$Y175)</f>
        <v>735.63958333333335</v>
      </c>
      <c r="EH175" s="27">
        <f>IF($O175&gt;=EH$1,$S175+$Y175,$Y175)</f>
        <v>735.63958333333335</v>
      </c>
      <c r="EI175" s="27">
        <f>IF($O175&gt;=EI$1,$S175+$Y175,$Y175)</f>
        <v>735.63958333333335</v>
      </c>
      <c r="EJ175" s="27">
        <f>IF($O175&gt;=EJ$1,$S175+$Y175,$Y175)</f>
        <v>735.63958333333335</v>
      </c>
      <c r="EK175" s="27">
        <f>IF($O175&gt;=EK$1,$S175+$Y175,$Y175)</f>
        <v>735.63958333333335</v>
      </c>
      <c r="EL175" s="27">
        <f>IF($O175&gt;=EL$1,$S175+$Y175,$Y175)</f>
        <v>735.63958333333335</v>
      </c>
      <c r="EM175" s="27">
        <f>IF($O175&gt;=EM$1,$S175+$Y175,$Y175)</f>
        <v>735.63958333333335</v>
      </c>
      <c r="EN175" s="27">
        <f>IF($O175&gt;=EN$1,$S175+$Y175,$Y175)</f>
        <v>735.63958333333335</v>
      </c>
      <c r="EO175" s="27">
        <f>IF($O175&gt;=EO$1,$S175+$Y175,$Y175)</f>
        <v>735.63958333333335</v>
      </c>
      <c r="EP175" s="27">
        <f>IF($O175&gt;=EP$1,$S175+$Y175,$Y175)</f>
        <v>735.63958333333335</v>
      </c>
      <c r="EQ175" s="27">
        <f>IF($O175&gt;=EQ$1,$S175+$Y175,$Y175)</f>
        <v>735.63958333333335</v>
      </c>
      <c r="ER175" s="27">
        <f>IF($O175&gt;=ER$1,$S175+$Y175,$Y175)</f>
        <v>735.63958333333335</v>
      </c>
      <c r="ES175" s="27">
        <f>IF($O175&gt;=ES$1,$S175+$Y175,$Y175)</f>
        <v>735.63958333333335</v>
      </c>
      <c r="ET175" s="27">
        <f>IF($O175&gt;=ET$1,$S175+$Y175,$Y175)</f>
        <v>735.63958333333335</v>
      </c>
      <c r="EU175" s="27">
        <f>IF($O175&gt;=EU$1,$S175+$Y175,$Y175)</f>
        <v>735.63958333333335</v>
      </c>
      <c r="EV175" s="27">
        <f>IF($O175&gt;=EV$1,$S175,0)</f>
        <v>494.04958333333337</v>
      </c>
      <c r="EW175" s="27">
        <f>IF($O175&gt;=EW$1,$S175,0)</f>
        <v>494.04958333333337</v>
      </c>
      <c r="EX175" s="27">
        <f>IF($O175&gt;=EX$1,$S175,0)</f>
        <v>494.04958333333337</v>
      </c>
      <c r="EY175" s="27">
        <f>IF($O175&gt;=EY$1,$S175,0)</f>
        <v>494.04958333333337</v>
      </c>
      <c r="EZ175" s="27">
        <f>IF($O175&gt;=EZ$1,$S175,0)</f>
        <v>494.04958333333337</v>
      </c>
      <c r="FA175" s="27">
        <f>IF($O175&gt;=FA$1,$S175,0)</f>
        <v>494.04958333333337</v>
      </c>
      <c r="FB175" s="27">
        <f>IF($O175&gt;=FB$1,$S175,0)</f>
        <v>494.04958333333337</v>
      </c>
      <c r="FC175" s="27">
        <f>IF($O175&gt;=FC$1,$S175,0)</f>
        <v>494.04958333333337</v>
      </c>
      <c r="FD175" s="27">
        <f>IF($O175&gt;=FD$1,$S175,0)</f>
        <v>494.04958333333337</v>
      </c>
      <c r="FE175" s="27">
        <f>IF($O175&gt;=FE$1,$S175,0)</f>
        <v>494.04958333333337</v>
      </c>
      <c r="FF175" s="27">
        <f>IF($O175&gt;=FF$1,$S175,0)</f>
        <v>494.04958333333337</v>
      </c>
      <c r="FG175" s="27">
        <f>IF($O175&gt;=FG$1,$S175,0)</f>
        <v>494.04958333333337</v>
      </c>
      <c r="FH175" s="27">
        <f>IF($O175&gt;=FH$1,$S175,0)</f>
        <v>494.04958333333337</v>
      </c>
      <c r="FI175" s="27">
        <f>IF($O175&gt;=FI$1,$S175,0)</f>
        <v>494.04958333333337</v>
      </c>
      <c r="FJ175" s="27">
        <f>IF($O175&gt;=FJ$1,$S175,0)</f>
        <v>494.04958333333337</v>
      </c>
      <c r="FK175" s="27">
        <f>IF($O175&gt;=FK$1,$S175,0)</f>
        <v>494.04958333333337</v>
      </c>
      <c r="FL175" s="27">
        <f>IF($O175&gt;=FL$1,$S175,0)</f>
        <v>494.04958333333337</v>
      </c>
      <c r="FM175" s="27">
        <f>IF($O175&gt;=FM$1,$S175,0)</f>
        <v>494.04958333333337</v>
      </c>
      <c r="FN175" s="27">
        <f>IF($O175&gt;=FN$1,$S175,0)</f>
        <v>494.04958333333337</v>
      </c>
      <c r="FO175" s="27">
        <f>IF($O175&gt;=FO$1,$S175,0)</f>
        <v>494.04958333333337</v>
      </c>
      <c r="FP175" s="27">
        <f>IF($O175&gt;=FP$1,$S175,0)</f>
        <v>494.04958333333337</v>
      </c>
      <c r="FQ175" s="27">
        <f>IF($O175&gt;=FQ$1,$S175,0)</f>
        <v>494.04958333333337</v>
      </c>
      <c r="FR175" s="27">
        <f>IF($O175&gt;=FR$1,$S175,0)</f>
        <v>494.04958333333337</v>
      </c>
      <c r="FS175" s="27">
        <f>IF($O175&gt;=FS$1,$S175,0)</f>
        <v>494.04958333333337</v>
      </c>
      <c r="FT175" s="27">
        <f>IF($O175&gt;=FT$1,$S175,0)</f>
        <v>494.04958333333337</v>
      </c>
      <c r="FU175" s="27">
        <f>IF($O175&gt;=FU$1,$S175,0)</f>
        <v>494.04958333333337</v>
      </c>
      <c r="FV175" s="27">
        <f>IF($O175&gt;=FV$1,$S175,0)</f>
        <v>494.04958333333337</v>
      </c>
      <c r="FW175" s="27">
        <f>IF($O175&gt;=FW$1,$S175,0)</f>
        <v>494.04958333333337</v>
      </c>
      <c r="FX175" s="27">
        <f>IF($O175&gt;=FX$1,$S175,0)</f>
        <v>494.04958333333337</v>
      </c>
      <c r="FY175" s="27">
        <f>IF($O175&gt;=FY$1,$S175,0)</f>
        <v>494.04958333333337</v>
      </c>
      <c r="FZ175" s="27">
        <f>IF($O175&gt;=FZ$1,$S175,0)</f>
        <v>494.04958333333337</v>
      </c>
      <c r="GA175" s="27">
        <f>IF($O175&gt;=GA$1,$S175,0)</f>
        <v>494.04958333333337</v>
      </c>
      <c r="GB175" s="27">
        <f>IF($O175&gt;=GB$1,$S175,0)</f>
        <v>494.04958333333337</v>
      </c>
      <c r="GC175" s="27">
        <f>IF($O175&gt;=GC$1,$S175,0)</f>
        <v>494.04958333333337</v>
      </c>
      <c r="GD175" s="27">
        <f>IF($O175&gt;=GD$1,$S175,0)</f>
        <v>494.04958333333337</v>
      </c>
      <c r="GE175" s="27">
        <f>IF($O175&gt;=GE$1,$S175,0)</f>
        <v>494.04958333333337</v>
      </c>
      <c r="GF175" s="27">
        <f>IF($O175&gt;=GF$1,$S175,0)</f>
        <v>494.04958333333337</v>
      </c>
      <c r="GG175" s="27">
        <f>IF($O175&gt;=GG$1,$S175,0)</f>
        <v>494.04958333333337</v>
      </c>
      <c r="GH175" s="27">
        <f>IF($O175&gt;=GH$1,$S175,0)</f>
        <v>494.04958333333337</v>
      </c>
      <c r="GI175" s="27">
        <f>IF($O175&gt;=GI$1,$S175,0)</f>
        <v>494.04958333333337</v>
      </c>
      <c r="GJ175" s="27">
        <f>IF($O175&gt;=GJ$1,$S175,0)</f>
        <v>494.04958333333337</v>
      </c>
      <c r="GK175" s="27">
        <f>IF($O175&gt;=GK$1,$S175,0)</f>
        <v>494.04958333333337</v>
      </c>
      <c r="GL175" s="27">
        <f>IF($O175&gt;=GL$1,$S175,0)</f>
        <v>494.04958333333337</v>
      </c>
      <c r="GM175" s="27">
        <f>IF($O175&gt;=GM$1,$S175,0)</f>
        <v>494.04958333333337</v>
      </c>
      <c r="GN175" s="27">
        <f>IF($O175&gt;=GN$1,$S175,0)</f>
        <v>494.04958333333337</v>
      </c>
      <c r="GO175" s="27">
        <f>IF($O175&gt;=GO$1,$S175,0)</f>
        <v>494.04958333333337</v>
      </c>
      <c r="GP175" s="27">
        <f>IF($O175&gt;=GP$1,$S175,0)</f>
        <v>494.04958333333337</v>
      </c>
      <c r="GQ175" s="27">
        <f>IF($O175&gt;=GQ$1,$S175,0)</f>
        <v>494.04958333333337</v>
      </c>
      <c r="GR175" s="27">
        <f>IF($O175&gt;=GR$1,$S175,0)</f>
        <v>494.04958333333337</v>
      </c>
      <c r="GS175" s="27">
        <f>IF($O175&gt;=GS$1,$S175,0)</f>
        <v>494.04958333333337</v>
      </c>
      <c r="GT175" s="27">
        <f>IF($O175&gt;=GT$1,$S175,0)</f>
        <v>494.04958333333337</v>
      </c>
      <c r="GU175" s="27">
        <f>IF($O175&gt;=GU$1,$S175,0)</f>
        <v>494.04958333333337</v>
      </c>
      <c r="GV175" s="27">
        <f>IF($O175&gt;=GV$1,$S175,0)</f>
        <v>494.04958333333337</v>
      </c>
      <c r="GW175" s="27">
        <f>IF($O175&gt;=GW$1,$S175,0)</f>
        <v>494.04958333333337</v>
      </c>
      <c r="GX175" s="27">
        <f>IF($O175&gt;=GX$1,$S175,0)</f>
        <v>494.04958333333337</v>
      </c>
      <c r="GY175" s="27">
        <f>IF($O175&gt;=GY$1,$S175,0)</f>
        <v>494.04958333333337</v>
      </c>
      <c r="GZ175" s="27">
        <f>IF($O175&gt;=GZ$1,$S175,0)</f>
        <v>494.04958333333337</v>
      </c>
      <c r="HA175" s="27">
        <f>IF($O175&gt;=HA$1,$S175,0)</f>
        <v>494.04958333333337</v>
      </c>
      <c r="HB175" s="27">
        <f>IF($O175&gt;=HB$1,$S175,0)</f>
        <v>494.04958333333337</v>
      </c>
      <c r="HC175" s="27">
        <f>IF($O175&gt;=HC$1,$S175,0)</f>
        <v>494.04958333333337</v>
      </c>
    </row>
    <row r="176" spans="1:211">
      <c r="A176" s="3">
        <v>4111</v>
      </c>
      <c r="B176" s="3" t="s">
        <v>358</v>
      </c>
      <c r="C176" s="3" t="s">
        <v>18</v>
      </c>
      <c r="D176" s="3">
        <v>59</v>
      </c>
      <c r="E176" s="4">
        <v>31630</v>
      </c>
      <c r="F176" s="5">
        <v>31.893150684931506</v>
      </c>
      <c r="G176" s="3" t="s">
        <v>99</v>
      </c>
      <c r="H176" s="4">
        <v>21604</v>
      </c>
      <c r="I176" s="9" t="s">
        <v>828</v>
      </c>
      <c r="J176" s="5">
        <v>1912.45</v>
      </c>
      <c r="K176" s="31">
        <v>310</v>
      </c>
      <c r="L176" s="32">
        <v>32</v>
      </c>
      <c r="M176" s="33">
        <f>VLOOKUP(L176,FIND,3,TRUE)</f>
        <v>1.5</v>
      </c>
      <c r="N176" s="32">
        <f>IF(L176&gt;30,180,VLOOKUP(L176,TEMPO,2,FALSE))</f>
        <v>180</v>
      </c>
      <c r="O176" s="32">
        <f>IF(R176&gt;0,4,N176)</f>
        <v>180</v>
      </c>
      <c r="P176" s="96">
        <f>J176*M176*L176</f>
        <v>91797.6</v>
      </c>
      <c r="Q176" s="96">
        <f>10934.45*2</f>
        <v>21868.9</v>
      </c>
      <c r="R176" s="96">
        <f>IF(P176&lt;=Q176,P176/4,0)</f>
        <v>0</v>
      </c>
      <c r="S176" s="5">
        <f>IF(P176&gt;=Q176,P176/N176,0)</f>
        <v>509.98666666666668</v>
      </c>
      <c r="T176" s="3"/>
      <c r="U176" s="3">
        <f>IF(T176="",1,0)</f>
        <v>1</v>
      </c>
      <c r="V176" s="3">
        <v>46</v>
      </c>
      <c r="W176" s="5">
        <v>0.6</v>
      </c>
      <c r="X176" s="5">
        <v>402.65</v>
      </c>
      <c r="Y176" s="5">
        <f>X176*W176</f>
        <v>241.58999999999997</v>
      </c>
      <c r="Z176" s="5">
        <v>400</v>
      </c>
      <c r="AA176" s="5">
        <f>S176+Y176+Z176</f>
        <v>1151.5766666666666</v>
      </c>
      <c r="AB176" s="39">
        <f>(J176/12+J176/12*1.3333333333+450/12+J176/30*6/12+J176)*1.3+Y176+Z176+153.9</f>
        <v>3855.2862777708724</v>
      </c>
      <c r="AC176" s="39" t="s">
        <v>18</v>
      </c>
      <c r="AD176" s="39">
        <f>J176*1.3+400+153.9</f>
        <v>3040.085</v>
      </c>
      <c r="AE176" s="39">
        <f>SUMIFS('CUSTO MENSAL FUNC NOVO'!H:H,'CUSTO MENSAL FUNC NOVO'!A:A,'VALORES MENSAIS'!AC176)</f>
        <v>1902.2210000000002</v>
      </c>
      <c r="AF176" s="27">
        <f>IF($R176&gt;0,$R176,$S176)+$Y176+$Z176</f>
        <v>1151.5766666666666</v>
      </c>
      <c r="AG176" s="27">
        <f>IF($R176&gt;0,$R176,$S176)+$Y176+$Z176</f>
        <v>1151.5766666666666</v>
      </c>
      <c r="AH176" s="27">
        <f>IF($R176&gt;0,$R176,$S176)+$Y176+$Z176</f>
        <v>1151.5766666666666</v>
      </c>
      <c r="AI176" s="27">
        <f>IF($R176&gt;0,$R176,$S176)+$Y176+$Z176</f>
        <v>1151.5766666666666</v>
      </c>
      <c r="AJ176" s="27">
        <f>IF($O176&gt;=AJ$1,$S176+$Y176+$Z176,$Y176+$Z176)</f>
        <v>1151.5766666666666</v>
      </c>
      <c r="AK176" s="27">
        <f>IF($O176&gt;=AK$1,$S176+$Y176+$Z176,$Y176+$Z176)</f>
        <v>1151.5766666666666</v>
      </c>
      <c r="AL176" s="27">
        <f>IF($O176&gt;=AL$1,$S176+$Y176+$Z176,$Y176+$Z176)</f>
        <v>1151.5766666666666</v>
      </c>
      <c r="AM176" s="27">
        <f>IF($O176&gt;=AM$1,$S176+$Y176+$Z176,$Y176+$Z176)</f>
        <v>1151.5766666666666</v>
      </c>
      <c r="AN176" s="27">
        <f>IF($O176&gt;=AN$1,$S176+$Y176+$Z176,$Y176+$Z176)</f>
        <v>1151.5766666666666</v>
      </c>
      <c r="AO176" s="27">
        <f>IF($O176&gt;=AO$1,$S176+$Y176+$Z176,$Y176+$Z176)</f>
        <v>1151.5766666666666</v>
      </c>
      <c r="AP176" s="27">
        <f>IF($O176&gt;=AP$1,$S176+$Y176+$Z176,$Y176+$Z176)</f>
        <v>1151.5766666666666</v>
      </c>
      <c r="AQ176" s="27">
        <f>IF($O176&gt;=AQ$1,$S176+$Y176+$Z176,$Y176+$Z176)</f>
        <v>1151.5766666666666</v>
      </c>
      <c r="AR176" s="27">
        <f>IF($O176&gt;=AR$1,$S176+$Y176+$Z176,$Y176+$Z176)</f>
        <v>1151.5766666666666</v>
      </c>
      <c r="AS176" s="27">
        <f>IF($O176&gt;=AS$1,$S176+$Y176+$Z176,$Y176+$Z176)</f>
        <v>1151.5766666666666</v>
      </c>
      <c r="AT176" s="27">
        <f>IF($O176&gt;=AT$1,$S176+$Y176+$Z176,$Y176+$Z176)</f>
        <v>1151.5766666666666</v>
      </c>
      <c r="AU176" s="27">
        <f>IF($O176&gt;=AU$1,$S176+$Y176+$Z176,$Y176+$Z176)</f>
        <v>1151.5766666666666</v>
      </c>
      <c r="AV176" s="27">
        <f>IF($O176&gt;=AV$1,$S176+$Y176+$Z176,$Y176+$Z176)</f>
        <v>1151.5766666666666</v>
      </c>
      <c r="AW176" s="27">
        <f>IF($O176&gt;=AW$1,$S176+$Y176+$Z176,$Y176+$Z176)</f>
        <v>1151.5766666666666</v>
      </c>
      <c r="AX176" s="27">
        <f>IF($O176&gt;=AX$1,$S176+$Y176+$Z176,$Y176+$Z176)</f>
        <v>1151.5766666666666</v>
      </c>
      <c r="AY176" s="27">
        <f>IF($O176&gt;=AY$1,$S176+$Y176+$Z176,$Y176+$Z176)</f>
        <v>1151.5766666666666</v>
      </c>
      <c r="AZ176" s="27">
        <f>IF($O176&gt;=AZ$1,$S176+$Y176+$Z176,$Y176+$Z176)</f>
        <v>1151.5766666666666</v>
      </c>
      <c r="BA176" s="27">
        <f>IF($O176&gt;=BA$1,$S176+$Y176+$Z176,$Y176+$Z176)</f>
        <v>1151.5766666666666</v>
      </c>
      <c r="BB176" s="27">
        <f>IF($O176&gt;=BB$1,$S176+$Y176+$Z176,$Y176+$Z176)</f>
        <v>1151.5766666666666</v>
      </c>
      <c r="BC176" s="27">
        <f>IF($O176&gt;=BC$1,$S176+$Y176+$Z176,$Y176+$Z176)</f>
        <v>1151.5766666666666</v>
      </c>
      <c r="BD176" s="27">
        <f>IF($O176&gt;=BD$1,$S176+$Y176+$Z176,$Y176+$Z176)</f>
        <v>1151.5766666666666</v>
      </c>
      <c r="BE176" s="27">
        <f>IF($O176&gt;=BE$1,$S176+$Y176+$Z176,$Y176+$Z176)</f>
        <v>1151.5766666666666</v>
      </c>
      <c r="BF176" s="27">
        <f>IF($O176&gt;=BF$1,$S176+$Y176+$Z176,$Y176+$Z176)</f>
        <v>1151.5766666666666</v>
      </c>
      <c r="BG176" s="27">
        <f>IF($O176&gt;=BG$1,$S176+$Y176+$Z176,$Y176+$Z176)</f>
        <v>1151.5766666666666</v>
      </c>
      <c r="BH176" s="27">
        <f>IF($O176&gt;=BH$1,$S176+$Y176+$Z176,$Y176+$Z176)</f>
        <v>1151.5766666666666</v>
      </c>
      <c r="BI176" s="27">
        <f>IF($O176&gt;=BI$1,$S176+$Y176+$Z176,$Y176+$Z176)</f>
        <v>1151.5766666666666</v>
      </c>
      <c r="BJ176" s="27">
        <f>IF($O176&gt;=BJ$1,$S176+$Y176+$Z176,$Y176+$Z176)</f>
        <v>1151.5766666666666</v>
      </c>
      <c r="BK176" s="27">
        <f>IF($O176&gt;=BK$1,$S176+$Y176+$Z176,$Y176+$Z176)</f>
        <v>1151.5766666666666</v>
      </c>
      <c r="BL176" s="27">
        <f>IF($O176&gt;=BL$1,$S176+$Y176+$Z176,$Y176+$Z176)</f>
        <v>1151.5766666666666</v>
      </c>
      <c r="BM176" s="27">
        <f>IF($O176&gt;=BM$1,$S176+$Y176+$Z176,$Y176+$Z176)</f>
        <v>1151.5766666666666</v>
      </c>
      <c r="BN176" s="27">
        <f>IF($O176&gt;=BN$1,$S176+$Y176+$Z176,$Y176+$Z176)</f>
        <v>1151.5766666666666</v>
      </c>
      <c r="BO176" s="27">
        <f>IF($O176&gt;=BO$1,$S176+$Y176+$Z176,$Y176+$Z176)</f>
        <v>1151.5766666666666</v>
      </c>
      <c r="BP176" s="27">
        <f>IF($O176&gt;=BP$1,$S176+$Y176+$Z176,$Y176+$Z176)</f>
        <v>1151.5766666666666</v>
      </c>
      <c r="BQ176" s="27">
        <f>IF($O176&gt;=BQ$1,$S176+$Y176+$Z176,$Y176+$Z176)</f>
        <v>1151.5766666666666</v>
      </c>
      <c r="BR176" s="27">
        <f>IF($O176&gt;=BR$1,$S176+$Y176+$Z176,$Y176+$Z176)</f>
        <v>1151.5766666666666</v>
      </c>
      <c r="BS176" s="27">
        <f>IF($O176&gt;=BS$1,$S176+$Y176+$Z176,$Y176+$Z176)</f>
        <v>1151.5766666666666</v>
      </c>
      <c r="BT176" s="27">
        <f>IF($O176&gt;=BT$1,$S176+$Y176+$Z176,$Y176+$Z176)</f>
        <v>1151.5766666666666</v>
      </c>
      <c r="BU176" s="27">
        <f>IF($O176&gt;=BU$1,$S176+$Y176+$Z176,$Y176+$Z176)</f>
        <v>1151.5766666666666</v>
      </c>
      <c r="BV176" s="27">
        <f>IF($O176&gt;=BV$1,$S176+$Y176+$Z176,$Y176+$Z176)</f>
        <v>1151.5766666666666</v>
      </c>
      <c r="BW176" s="27">
        <f>IF($O176&gt;=BW$1,$S176+$Y176+$Z176,$Y176+$Z176)</f>
        <v>1151.5766666666666</v>
      </c>
      <c r="BX176" s="27">
        <f>IF($O176&gt;=BX$1,$S176+$Y176+$Z176,$Y176+$Z176)</f>
        <v>1151.5766666666666</v>
      </c>
      <c r="BY176" s="27">
        <f>IF($O176&gt;=BY$1,$S176+$Y176+$Z176,$Y176+$Z176)</f>
        <v>1151.5766666666666</v>
      </c>
      <c r="BZ176" s="27">
        <f>IF($O176&gt;=BZ$1,$S176+$Y176+$Z176,$Y176+$Z176)</f>
        <v>1151.5766666666666</v>
      </c>
      <c r="CA176" s="27">
        <f>IF($O176&gt;=CA$1,$S176+$Y176+$Z176,$Y176+$Z176)</f>
        <v>1151.5766666666666</v>
      </c>
      <c r="CB176" s="27">
        <f>IF($O176&gt;=CB$1,$S176+$Y176+$Z176,$Y176+$Z176)</f>
        <v>1151.5766666666666</v>
      </c>
      <c r="CC176" s="27">
        <f>IF($O176&gt;=CC$1,$S176+$Y176+$Z176,$Y176+$Z176)</f>
        <v>1151.5766666666666</v>
      </c>
      <c r="CD176" s="27">
        <f>IF($O176&gt;=CD$1,$S176+$Y176+$Z176,$Y176+$Z176)</f>
        <v>1151.5766666666666</v>
      </c>
      <c r="CE176" s="27">
        <f>IF($O176&gt;=CE$1,$S176+$Y176+$Z176,$Y176+$Z176)</f>
        <v>1151.5766666666666</v>
      </c>
      <c r="CF176" s="27">
        <f>IF($O176&gt;=CF$1,$S176+$Y176+$Z176,$Y176+$Z176)</f>
        <v>1151.5766666666666</v>
      </c>
      <c r="CG176" s="27">
        <f>IF($O176&gt;=CG$1,$S176+$Y176+$Z176,$Y176+$Z176)</f>
        <v>1151.5766666666666</v>
      </c>
      <c r="CH176" s="27">
        <f>IF($O176&gt;=CH$1,$S176+$Y176+$Z176,$Y176+$Z176)</f>
        <v>1151.5766666666666</v>
      </c>
      <c r="CI176" s="27">
        <f>IF($O176&gt;=CI$1,$S176+$Y176+$Z176,$Y176+$Z176)</f>
        <v>1151.5766666666666</v>
      </c>
      <c r="CJ176" s="27">
        <f>IF($O176&gt;=CJ$1,$S176+$Y176+$Z176,$Y176+$Z176)</f>
        <v>1151.5766666666666</v>
      </c>
      <c r="CK176" s="27">
        <f>IF($O176&gt;=CK$1,$S176+$Y176+$Z176,$Y176+$Z176)</f>
        <v>1151.5766666666666</v>
      </c>
      <c r="CL176" s="27">
        <f>IF($O176&gt;=CL$1,$S176+$Y176+$Z176,$Y176+$Z176)</f>
        <v>1151.5766666666666</v>
      </c>
      <c r="CM176" s="27">
        <f>IF($O176&gt;=CM$1,$S176+$Y176+$Z176,$Y176+$Z176)</f>
        <v>1151.5766666666666</v>
      </c>
      <c r="CN176" s="27">
        <f>IF($O176&gt;=CN$1,$S176+$Y176,$Y176)</f>
        <v>751.5766666666666</v>
      </c>
      <c r="CO176" s="27">
        <f>IF($O176&gt;=CO$1,$S176+$Y176,$Y176)</f>
        <v>751.5766666666666</v>
      </c>
      <c r="CP176" s="27">
        <f>IF($O176&gt;=CP$1,$S176+$Y176,$Y176)</f>
        <v>751.5766666666666</v>
      </c>
      <c r="CQ176" s="27">
        <f>IF($O176&gt;=CQ$1,$S176+$Y176,$Y176)</f>
        <v>751.5766666666666</v>
      </c>
      <c r="CR176" s="27">
        <f>IF($O176&gt;=CR$1,$S176+$Y176,$Y176)</f>
        <v>751.5766666666666</v>
      </c>
      <c r="CS176" s="27">
        <f>IF($O176&gt;=CS$1,$S176+$Y176,$Y176)</f>
        <v>751.5766666666666</v>
      </c>
      <c r="CT176" s="27">
        <f>IF($O176&gt;=CT$1,$S176+$Y176,$Y176)</f>
        <v>751.5766666666666</v>
      </c>
      <c r="CU176" s="27">
        <f>IF($O176&gt;=CU$1,$S176+$Y176,$Y176)</f>
        <v>751.5766666666666</v>
      </c>
      <c r="CV176" s="27">
        <f>IF($O176&gt;=CV$1,$S176+$Y176,$Y176)</f>
        <v>751.5766666666666</v>
      </c>
      <c r="CW176" s="27">
        <f>IF($O176&gt;=CW$1,$S176+$Y176,$Y176)</f>
        <v>751.5766666666666</v>
      </c>
      <c r="CX176" s="27">
        <f>IF($O176&gt;=CX$1,$S176+$Y176,$Y176)</f>
        <v>751.5766666666666</v>
      </c>
      <c r="CY176" s="27">
        <f>IF($O176&gt;=CY$1,$S176+$Y176,$Y176)</f>
        <v>751.5766666666666</v>
      </c>
      <c r="CZ176" s="27">
        <f>IF($O176&gt;=CZ$1,$S176+$Y176,$Y176)</f>
        <v>751.5766666666666</v>
      </c>
      <c r="DA176" s="27">
        <f>IF($O176&gt;=DA$1,$S176+$Y176,$Y176)</f>
        <v>751.5766666666666</v>
      </c>
      <c r="DB176" s="27">
        <f>IF($O176&gt;=DB$1,$S176+$Y176,$Y176)</f>
        <v>751.5766666666666</v>
      </c>
      <c r="DC176" s="27">
        <f>IF($O176&gt;=DC$1,$S176+$Y176,$Y176)</f>
        <v>751.5766666666666</v>
      </c>
      <c r="DD176" s="27">
        <f>IF($O176&gt;=DD$1,$S176+$Y176,$Y176)</f>
        <v>751.5766666666666</v>
      </c>
      <c r="DE176" s="27">
        <f>IF($O176&gt;=DE$1,$S176+$Y176,$Y176)</f>
        <v>751.5766666666666</v>
      </c>
      <c r="DF176" s="27">
        <f>IF($O176&gt;=DF$1,$S176+$Y176,$Y176)</f>
        <v>751.5766666666666</v>
      </c>
      <c r="DG176" s="27">
        <f>IF($O176&gt;=DG$1,$S176+$Y176,$Y176)</f>
        <v>751.5766666666666</v>
      </c>
      <c r="DH176" s="27">
        <f>IF($O176&gt;=DH$1,$S176+$Y176,$Y176)</f>
        <v>751.5766666666666</v>
      </c>
      <c r="DI176" s="27">
        <f>IF($O176&gt;=DI$1,$S176+$Y176,$Y176)</f>
        <v>751.5766666666666</v>
      </c>
      <c r="DJ176" s="27">
        <f>IF($O176&gt;=DJ$1,$S176+$Y176,$Y176)</f>
        <v>751.5766666666666</v>
      </c>
      <c r="DK176" s="27">
        <f>IF($O176&gt;=DK$1,$S176+$Y176,$Y176)</f>
        <v>751.5766666666666</v>
      </c>
      <c r="DL176" s="27">
        <f>IF($O176&gt;=DL$1,$S176+$Y176,$Y176)</f>
        <v>751.5766666666666</v>
      </c>
      <c r="DM176" s="27">
        <f>IF($O176&gt;=DM$1,$S176+$Y176,$Y176)</f>
        <v>751.5766666666666</v>
      </c>
      <c r="DN176" s="27">
        <f>IF($O176&gt;=DN$1,$S176+$Y176,$Y176)</f>
        <v>751.5766666666666</v>
      </c>
      <c r="DO176" s="27">
        <f>IF($O176&gt;=DO$1,$S176+$Y176,$Y176)</f>
        <v>751.5766666666666</v>
      </c>
      <c r="DP176" s="27">
        <f>IF($O176&gt;=DP$1,$S176+$Y176,$Y176)</f>
        <v>751.5766666666666</v>
      </c>
      <c r="DQ176" s="27">
        <f>IF($O176&gt;=DQ$1,$S176+$Y176,$Y176)</f>
        <v>751.5766666666666</v>
      </c>
      <c r="DR176" s="27">
        <f>IF($O176&gt;=DR$1,$S176+$Y176,$Y176)</f>
        <v>751.5766666666666</v>
      </c>
      <c r="DS176" s="27">
        <f>IF($O176&gt;=DS$1,$S176+$Y176,$Y176)</f>
        <v>751.5766666666666</v>
      </c>
      <c r="DT176" s="27">
        <f>IF($O176&gt;=DT$1,$S176+$Y176,$Y176)</f>
        <v>751.5766666666666</v>
      </c>
      <c r="DU176" s="27">
        <f>IF($O176&gt;=DU$1,$S176+$Y176,$Y176)</f>
        <v>751.5766666666666</v>
      </c>
      <c r="DV176" s="27">
        <f>IF($O176&gt;=DV$1,$S176+$Y176,$Y176)</f>
        <v>751.5766666666666</v>
      </c>
      <c r="DW176" s="27">
        <f>IF($O176&gt;=DW$1,$S176+$Y176,$Y176)</f>
        <v>751.5766666666666</v>
      </c>
      <c r="DX176" s="27">
        <f>IF($O176&gt;=DX$1,$S176+$Y176,$Y176)</f>
        <v>751.5766666666666</v>
      </c>
      <c r="DY176" s="27">
        <f>IF($O176&gt;=DY$1,$S176+$Y176,$Y176)</f>
        <v>751.5766666666666</v>
      </c>
      <c r="DZ176" s="27">
        <f>IF($O176&gt;=DZ$1,$S176+$Y176,$Y176)</f>
        <v>751.5766666666666</v>
      </c>
      <c r="EA176" s="27">
        <f>IF($O176&gt;=EA$1,$S176+$Y176,$Y176)</f>
        <v>751.5766666666666</v>
      </c>
      <c r="EB176" s="27">
        <f>IF($O176&gt;=EB$1,$S176+$Y176,$Y176)</f>
        <v>751.5766666666666</v>
      </c>
      <c r="EC176" s="27">
        <f>IF($O176&gt;=EC$1,$S176+$Y176,$Y176)</f>
        <v>751.5766666666666</v>
      </c>
      <c r="ED176" s="27">
        <f>IF($O176&gt;=ED$1,$S176+$Y176,$Y176)</f>
        <v>751.5766666666666</v>
      </c>
      <c r="EE176" s="27">
        <f>IF($O176&gt;=EE$1,$S176+$Y176,$Y176)</f>
        <v>751.5766666666666</v>
      </c>
      <c r="EF176" s="27">
        <f>IF($O176&gt;=EF$1,$S176+$Y176,$Y176)</f>
        <v>751.5766666666666</v>
      </c>
      <c r="EG176" s="27">
        <f>IF($O176&gt;=EG$1,$S176+$Y176,$Y176)</f>
        <v>751.5766666666666</v>
      </c>
      <c r="EH176" s="27">
        <f>IF($O176&gt;=EH$1,$S176+$Y176,$Y176)</f>
        <v>751.5766666666666</v>
      </c>
      <c r="EI176" s="27">
        <f>IF($O176&gt;=EI$1,$S176+$Y176,$Y176)</f>
        <v>751.5766666666666</v>
      </c>
      <c r="EJ176" s="27">
        <f>IF($O176&gt;=EJ$1,$S176+$Y176,$Y176)</f>
        <v>751.5766666666666</v>
      </c>
      <c r="EK176" s="27">
        <f>IF($O176&gt;=EK$1,$S176+$Y176,$Y176)</f>
        <v>751.5766666666666</v>
      </c>
      <c r="EL176" s="27">
        <f>IF($O176&gt;=EL$1,$S176+$Y176,$Y176)</f>
        <v>751.5766666666666</v>
      </c>
      <c r="EM176" s="27">
        <f>IF($O176&gt;=EM$1,$S176+$Y176,$Y176)</f>
        <v>751.5766666666666</v>
      </c>
      <c r="EN176" s="27">
        <f>IF($O176&gt;=EN$1,$S176+$Y176,$Y176)</f>
        <v>751.5766666666666</v>
      </c>
      <c r="EO176" s="27">
        <f>IF($O176&gt;=EO$1,$S176+$Y176,$Y176)</f>
        <v>751.5766666666666</v>
      </c>
      <c r="EP176" s="27">
        <f>IF($O176&gt;=EP$1,$S176+$Y176,$Y176)</f>
        <v>751.5766666666666</v>
      </c>
      <c r="EQ176" s="27">
        <f>IF($O176&gt;=EQ$1,$S176+$Y176,$Y176)</f>
        <v>751.5766666666666</v>
      </c>
      <c r="ER176" s="27">
        <f>IF($O176&gt;=ER$1,$S176+$Y176,$Y176)</f>
        <v>751.5766666666666</v>
      </c>
      <c r="ES176" s="27">
        <f>IF($O176&gt;=ES$1,$S176+$Y176,$Y176)</f>
        <v>751.5766666666666</v>
      </c>
      <c r="ET176" s="27">
        <f>IF($O176&gt;=ET$1,$S176+$Y176,$Y176)</f>
        <v>751.5766666666666</v>
      </c>
      <c r="EU176" s="27">
        <f>IF($O176&gt;=EU$1,$S176+$Y176,$Y176)</f>
        <v>751.5766666666666</v>
      </c>
      <c r="EV176" s="27">
        <f>IF($O176&gt;=EV$1,$S176,0)</f>
        <v>509.98666666666668</v>
      </c>
      <c r="EW176" s="27">
        <f>IF($O176&gt;=EW$1,$S176,0)</f>
        <v>509.98666666666668</v>
      </c>
      <c r="EX176" s="27">
        <f>IF($O176&gt;=EX$1,$S176,0)</f>
        <v>509.98666666666668</v>
      </c>
      <c r="EY176" s="27">
        <f>IF($O176&gt;=EY$1,$S176,0)</f>
        <v>509.98666666666668</v>
      </c>
      <c r="EZ176" s="27">
        <f>IF($O176&gt;=EZ$1,$S176,0)</f>
        <v>509.98666666666668</v>
      </c>
      <c r="FA176" s="27">
        <f>IF($O176&gt;=FA$1,$S176,0)</f>
        <v>509.98666666666668</v>
      </c>
      <c r="FB176" s="27">
        <f>IF($O176&gt;=FB$1,$S176,0)</f>
        <v>509.98666666666668</v>
      </c>
      <c r="FC176" s="27">
        <f>IF($O176&gt;=FC$1,$S176,0)</f>
        <v>509.98666666666668</v>
      </c>
      <c r="FD176" s="27">
        <f>IF($O176&gt;=FD$1,$S176,0)</f>
        <v>509.98666666666668</v>
      </c>
      <c r="FE176" s="27">
        <f>IF($O176&gt;=FE$1,$S176,0)</f>
        <v>509.98666666666668</v>
      </c>
      <c r="FF176" s="27">
        <f>IF($O176&gt;=FF$1,$S176,0)</f>
        <v>509.98666666666668</v>
      </c>
      <c r="FG176" s="27">
        <f>IF($O176&gt;=FG$1,$S176,0)</f>
        <v>509.98666666666668</v>
      </c>
      <c r="FH176" s="27">
        <f>IF($O176&gt;=FH$1,$S176,0)</f>
        <v>509.98666666666668</v>
      </c>
      <c r="FI176" s="27">
        <f>IF($O176&gt;=FI$1,$S176,0)</f>
        <v>509.98666666666668</v>
      </c>
      <c r="FJ176" s="27">
        <f>IF($O176&gt;=FJ$1,$S176,0)</f>
        <v>509.98666666666668</v>
      </c>
      <c r="FK176" s="27">
        <f>IF($O176&gt;=FK$1,$S176,0)</f>
        <v>509.98666666666668</v>
      </c>
      <c r="FL176" s="27">
        <f>IF($O176&gt;=FL$1,$S176,0)</f>
        <v>509.98666666666668</v>
      </c>
      <c r="FM176" s="27">
        <f>IF($O176&gt;=FM$1,$S176,0)</f>
        <v>509.98666666666668</v>
      </c>
      <c r="FN176" s="27">
        <f>IF($O176&gt;=FN$1,$S176,0)</f>
        <v>509.98666666666668</v>
      </c>
      <c r="FO176" s="27">
        <f>IF($O176&gt;=FO$1,$S176,0)</f>
        <v>509.98666666666668</v>
      </c>
      <c r="FP176" s="27">
        <f>IF($O176&gt;=FP$1,$S176,0)</f>
        <v>509.98666666666668</v>
      </c>
      <c r="FQ176" s="27">
        <f>IF($O176&gt;=FQ$1,$S176,0)</f>
        <v>509.98666666666668</v>
      </c>
      <c r="FR176" s="27">
        <f>IF($O176&gt;=FR$1,$S176,0)</f>
        <v>509.98666666666668</v>
      </c>
      <c r="FS176" s="27">
        <f>IF($O176&gt;=FS$1,$S176,0)</f>
        <v>509.98666666666668</v>
      </c>
      <c r="FT176" s="27">
        <f>IF($O176&gt;=FT$1,$S176,0)</f>
        <v>509.98666666666668</v>
      </c>
      <c r="FU176" s="27">
        <f>IF($O176&gt;=FU$1,$S176,0)</f>
        <v>509.98666666666668</v>
      </c>
      <c r="FV176" s="27">
        <f>IF($O176&gt;=FV$1,$S176,0)</f>
        <v>509.98666666666668</v>
      </c>
      <c r="FW176" s="27">
        <f>IF($O176&gt;=FW$1,$S176,0)</f>
        <v>509.98666666666668</v>
      </c>
      <c r="FX176" s="27">
        <f>IF($O176&gt;=FX$1,$S176,0)</f>
        <v>509.98666666666668</v>
      </c>
      <c r="FY176" s="27">
        <f>IF($O176&gt;=FY$1,$S176,0)</f>
        <v>509.98666666666668</v>
      </c>
      <c r="FZ176" s="27">
        <f>IF($O176&gt;=FZ$1,$S176,0)</f>
        <v>509.98666666666668</v>
      </c>
      <c r="GA176" s="27">
        <f>IF($O176&gt;=GA$1,$S176,0)</f>
        <v>509.98666666666668</v>
      </c>
      <c r="GB176" s="27">
        <f>IF($O176&gt;=GB$1,$S176,0)</f>
        <v>509.98666666666668</v>
      </c>
      <c r="GC176" s="27">
        <f>IF($O176&gt;=GC$1,$S176,0)</f>
        <v>509.98666666666668</v>
      </c>
      <c r="GD176" s="27">
        <f>IF($O176&gt;=GD$1,$S176,0)</f>
        <v>509.98666666666668</v>
      </c>
      <c r="GE176" s="27">
        <f>IF($O176&gt;=GE$1,$S176,0)</f>
        <v>509.98666666666668</v>
      </c>
      <c r="GF176" s="27">
        <f>IF($O176&gt;=GF$1,$S176,0)</f>
        <v>509.98666666666668</v>
      </c>
      <c r="GG176" s="27">
        <f>IF($O176&gt;=GG$1,$S176,0)</f>
        <v>509.98666666666668</v>
      </c>
      <c r="GH176" s="27">
        <f>IF($O176&gt;=GH$1,$S176,0)</f>
        <v>509.98666666666668</v>
      </c>
      <c r="GI176" s="27">
        <f>IF($O176&gt;=GI$1,$S176,0)</f>
        <v>509.98666666666668</v>
      </c>
      <c r="GJ176" s="27">
        <f>IF($O176&gt;=GJ$1,$S176,0)</f>
        <v>509.98666666666668</v>
      </c>
      <c r="GK176" s="27">
        <f>IF($O176&gt;=GK$1,$S176,0)</f>
        <v>509.98666666666668</v>
      </c>
      <c r="GL176" s="27">
        <f>IF($O176&gt;=GL$1,$S176,0)</f>
        <v>509.98666666666668</v>
      </c>
      <c r="GM176" s="27">
        <f>IF($O176&gt;=GM$1,$S176,0)</f>
        <v>509.98666666666668</v>
      </c>
      <c r="GN176" s="27">
        <f>IF($O176&gt;=GN$1,$S176,0)</f>
        <v>509.98666666666668</v>
      </c>
      <c r="GO176" s="27">
        <f>IF($O176&gt;=GO$1,$S176,0)</f>
        <v>509.98666666666668</v>
      </c>
      <c r="GP176" s="27">
        <f>IF($O176&gt;=GP$1,$S176,0)</f>
        <v>509.98666666666668</v>
      </c>
      <c r="GQ176" s="27">
        <f>IF($O176&gt;=GQ$1,$S176,0)</f>
        <v>509.98666666666668</v>
      </c>
      <c r="GR176" s="27">
        <f>IF($O176&gt;=GR$1,$S176,0)</f>
        <v>509.98666666666668</v>
      </c>
      <c r="GS176" s="27">
        <f>IF($O176&gt;=GS$1,$S176,0)</f>
        <v>509.98666666666668</v>
      </c>
      <c r="GT176" s="27">
        <f>IF($O176&gt;=GT$1,$S176,0)</f>
        <v>509.98666666666668</v>
      </c>
      <c r="GU176" s="27">
        <f>IF($O176&gt;=GU$1,$S176,0)</f>
        <v>509.98666666666668</v>
      </c>
      <c r="GV176" s="27">
        <f>IF($O176&gt;=GV$1,$S176,0)</f>
        <v>509.98666666666668</v>
      </c>
      <c r="GW176" s="27">
        <f>IF($O176&gt;=GW$1,$S176,0)</f>
        <v>509.98666666666668</v>
      </c>
      <c r="GX176" s="27">
        <f>IF($O176&gt;=GX$1,$S176,0)</f>
        <v>509.98666666666668</v>
      </c>
      <c r="GY176" s="27">
        <f>IF($O176&gt;=GY$1,$S176,0)</f>
        <v>509.98666666666668</v>
      </c>
      <c r="GZ176" s="27">
        <f>IF($O176&gt;=GZ$1,$S176,0)</f>
        <v>509.98666666666668</v>
      </c>
      <c r="HA176" s="27">
        <f>IF($O176&gt;=HA$1,$S176,0)</f>
        <v>509.98666666666668</v>
      </c>
      <c r="HB176" s="27">
        <f>IF($O176&gt;=HB$1,$S176,0)</f>
        <v>509.98666666666668</v>
      </c>
      <c r="HC176" s="27">
        <f>IF($O176&gt;=HC$1,$S176,0)</f>
        <v>509.98666666666668</v>
      </c>
    </row>
    <row r="177" spans="1:211">
      <c r="A177" s="3">
        <v>8265</v>
      </c>
      <c r="B177" s="3" t="s">
        <v>413</v>
      </c>
      <c r="C177" s="3" t="s">
        <v>18</v>
      </c>
      <c r="D177" s="3">
        <v>57</v>
      </c>
      <c r="E177" s="4">
        <v>30634</v>
      </c>
      <c r="F177" s="5">
        <v>34.62191780821918</v>
      </c>
      <c r="G177" s="3" t="s">
        <v>99</v>
      </c>
      <c r="H177" s="4">
        <v>22603</v>
      </c>
      <c r="I177" s="9" t="s">
        <v>828</v>
      </c>
      <c r="J177" s="5">
        <v>1950.9</v>
      </c>
      <c r="K177" s="31">
        <v>310</v>
      </c>
      <c r="L177" s="32">
        <v>35</v>
      </c>
      <c r="M177" s="33">
        <f>VLOOKUP(L177,FIND,3,TRUE)</f>
        <v>1.5</v>
      </c>
      <c r="N177" s="32">
        <f>IF(L177&gt;30,180,VLOOKUP(L177,TEMPO,2,FALSE))</f>
        <v>180</v>
      </c>
      <c r="O177" s="32">
        <f>IF(R177&gt;0,4,N177)</f>
        <v>180</v>
      </c>
      <c r="P177" s="96">
        <f>J177*M177*L177</f>
        <v>102422.25000000001</v>
      </c>
      <c r="Q177" s="96">
        <f>10934.45*2</f>
        <v>21868.9</v>
      </c>
      <c r="R177" s="96">
        <f>IF(P177&lt;=Q177,P177/4,0)</f>
        <v>0</v>
      </c>
      <c r="S177" s="5">
        <f>IF(P177&gt;=Q177,P177/N177,0)</f>
        <v>569.01250000000005</v>
      </c>
      <c r="T177" s="3"/>
      <c r="U177" s="3">
        <f>IF(T177="",1,0)</f>
        <v>1</v>
      </c>
      <c r="V177" s="3">
        <v>48</v>
      </c>
      <c r="W177" s="5">
        <v>0</v>
      </c>
      <c r="X177" s="5">
        <v>245.73</v>
      </c>
      <c r="Y177" s="5">
        <f>X177*W177</f>
        <v>0</v>
      </c>
      <c r="Z177" s="5">
        <v>400</v>
      </c>
      <c r="AA177" s="5">
        <f>S177+Y177+Z177</f>
        <v>969.01250000000005</v>
      </c>
      <c r="AB177" s="39">
        <f>(J177/12+J177/12*1.3333333333+450/12+J177/30*6/12+J177)*1.3+Y177+Z177+153.9</f>
        <v>3674.233666659622</v>
      </c>
      <c r="AC177" s="39" t="s">
        <v>18</v>
      </c>
      <c r="AD177" s="39">
        <f>J177*1.3+400+153.9</f>
        <v>3090.07</v>
      </c>
      <c r="AE177" s="39">
        <f>SUMIFS('CUSTO MENSAL FUNC NOVO'!H:H,'CUSTO MENSAL FUNC NOVO'!A:A,'VALORES MENSAIS'!AC177)</f>
        <v>1902.2210000000002</v>
      </c>
      <c r="AF177" s="27">
        <f>IF($R177&gt;0,$R177,$S177)+$Y177+$Z177</f>
        <v>969.01250000000005</v>
      </c>
      <c r="AG177" s="27">
        <f>IF($R177&gt;0,$R177,$S177)+$Y177+$Z177</f>
        <v>969.01250000000005</v>
      </c>
      <c r="AH177" s="27">
        <f>IF($R177&gt;0,$R177,$S177)+$Y177+$Z177</f>
        <v>969.01250000000005</v>
      </c>
      <c r="AI177" s="27">
        <f>IF($R177&gt;0,$R177,$S177)+$Y177+$Z177</f>
        <v>969.01250000000005</v>
      </c>
      <c r="AJ177" s="27">
        <f>IF($O177&gt;=AJ$1,$S177+$Y177+$Z177,$Y177+$Z177)</f>
        <v>969.01250000000005</v>
      </c>
      <c r="AK177" s="27">
        <f>IF($O177&gt;=AK$1,$S177+$Y177+$Z177,$Y177+$Z177)</f>
        <v>969.01250000000005</v>
      </c>
      <c r="AL177" s="27">
        <f>IF($O177&gt;=AL$1,$S177+$Y177+$Z177,$Y177+$Z177)</f>
        <v>969.01250000000005</v>
      </c>
      <c r="AM177" s="27">
        <f>IF($O177&gt;=AM$1,$S177+$Y177+$Z177,$Y177+$Z177)</f>
        <v>969.01250000000005</v>
      </c>
      <c r="AN177" s="27">
        <f>IF($O177&gt;=AN$1,$S177+$Y177+$Z177,$Y177+$Z177)</f>
        <v>969.01250000000005</v>
      </c>
      <c r="AO177" s="27">
        <f>IF($O177&gt;=AO$1,$S177+$Y177+$Z177,$Y177+$Z177)</f>
        <v>969.01250000000005</v>
      </c>
      <c r="AP177" s="27">
        <f>IF($O177&gt;=AP$1,$S177+$Y177+$Z177,$Y177+$Z177)</f>
        <v>969.01250000000005</v>
      </c>
      <c r="AQ177" s="27">
        <f>IF($O177&gt;=AQ$1,$S177+$Y177+$Z177,$Y177+$Z177)</f>
        <v>969.01250000000005</v>
      </c>
      <c r="AR177" s="27">
        <f>IF($O177&gt;=AR$1,$S177+$Y177+$Z177,$Y177+$Z177)</f>
        <v>969.01250000000005</v>
      </c>
      <c r="AS177" s="27">
        <f>IF($O177&gt;=AS$1,$S177+$Y177+$Z177,$Y177+$Z177)</f>
        <v>969.01250000000005</v>
      </c>
      <c r="AT177" s="27">
        <f>IF($O177&gt;=AT$1,$S177+$Y177+$Z177,$Y177+$Z177)</f>
        <v>969.01250000000005</v>
      </c>
      <c r="AU177" s="27">
        <f>IF($O177&gt;=AU$1,$S177+$Y177+$Z177,$Y177+$Z177)</f>
        <v>969.01250000000005</v>
      </c>
      <c r="AV177" s="27">
        <f>IF($O177&gt;=AV$1,$S177+$Y177+$Z177,$Y177+$Z177)</f>
        <v>969.01250000000005</v>
      </c>
      <c r="AW177" s="27">
        <f>IF($O177&gt;=AW$1,$S177+$Y177+$Z177,$Y177+$Z177)</f>
        <v>969.01250000000005</v>
      </c>
      <c r="AX177" s="27">
        <f>IF($O177&gt;=AX$1,$S177+$Y177+$Z177,$Y177+$Z177)</f>
        <v>969.01250000000005</v>
      </c>
      <c r="AY177" s="27">
        <f>IF($O177&gt;=AY$1,$S177+$Y177+$Z177,$Y177+$Z177)</f>
        <v>969.01250000000005</v>
      </c>
      <c r="AZ177" s="27">
        <f>IF($O177&gt;=AZ$1,$S177+$Y177+$Z177,$Y177+$Z177)</f>
        <v>969.01250000000005</v>
      </c>
      <c r="BA177" s="27">
        <f>IF($O177&gt;=BA$1,$S177+$Y177+$Z177,$Y177+$Z177)</f>
        <v>969.01250000000005</v>
      </c>
      <c r="BB177" s="27">
        <f>IF($O177&gt;=BB$1,$S177+$Y177+$Z177,$Y177+$Z177)</f>
        <v>969.01250000000005</v>
      </c>
      <c r="BC177" s="27">
        <f>IF($O177&gt;=BC$1,$S177+$Y177+$Z177,$Y177+$Z177)</f>
        <v>969.01250000000005</v>
      </c>
      <c r="BD177" s="27">
        <f>IF($O177&gt;=BD$1,$S177+$Y177+$Z177,$Y177+$Z177)</f>
        <v>969.01250000000005</v>
      </c>
      <c r="BE177" s="27">
        <f>IF($O177&gt;=BE$1,$S177+$Y177+$Z177,$Y177+$Z177)</f>
        <v>969.01250000000005</v>
      </c>
      <c r="BF177" s="27">
        <f>IF($O177&gt;=BF$1,$S177+$Y177+$Z177,$Y177+$Z177)</f>
        <v>969.01250000000005</v>
      </c>
      <c r="BG177" s="27">
        <f>IF($O177&gt;=BG$1,$S177+$Y177+$Z177,$Y177+$Z177)</f>
        <v>969.01250000000005</v>
      </c>
      <c r="BH177" s="27">
        <f>IF($O177&gt;=BH$1,$S177+$Y177+$Z177,$Y177+$Z177)</f>
        <v>969.01250000000005</v>
      </c>
      <c r="BI177" s="27">
        <f>IF($O177&gt;=BI$1,$S177+$Y177+$Z177,$Y177+$Z177)</f>
        <v>969.01250000000005</v>
      </c>
      <c r="BJ177" s="27">
        <f>IF($O177&gt;=BJ$1,$S177+$Y177+$Z177,$Y177+$Z177)</f>
        <v>969.01250000000005</v>
      </c>
      <c r="BK177" s="27">
        <f>IF($O177&gt;=BK$1,$S177+$Y177+$Z177,$Y177+$Z177)</f>
        <v>969.01250000000005</v>
      </c>
      <c r="BL177" s="27">
        <f>IF($O177&gt;=BL$1,$S177+$Y177+$Z177,$Y177+$Z177)</f>
        <v>969.01250000000005</v>
      </c>
      <c r="BM177" s="27">
        <f>IF($O177&gt;=BM$1,$S177+$Y177+$Z177,$Y177+$Z177)</f>
        <v>969.01250000000005</v>
      </c>
      <c r="BN177" s="27">
        <f>IF($O177&gt;=BN$1,$S177+$Y177+$Z177,$Y177+$Z177)</f>
        <v>969.01250000000005</v>
      </c>
      <c r="BO177" s="27">
        <f>IF($O177&gt;=BO$1,$S177+$Y177+$Z177,$Y177+$Z177)</f>
        <v>969.01250000000005</v>
      </c>
      <c r="BP177" s="27">
        <f>IF($O177&gt;=BP$1,$S177+$Y177+$Z177,$Y177+$Z177)</f>
        <v>969.01250000000005</v>
      </c>
      <c r="BQ177" s="27">
        <f>IF($O177&gt;=BQ$1,$S177+$Y177+$Z177,$Y177+$Z177)</f>
        <v>969.01250000000005</v>
      </c>
      <c r="BR177" s="27">
        <f>IF($O177&gt;=BR$1,$S177+$Y177+$Z177,$Y177+$Z177)</f>
        <v>969.01250000000005</v>
      </c>
      <c r="BS177" s="27">
        <f>IF($O177&gt;=BS$1,$S177+$Y177+$Z177,$Y177+$Z177)</f>
        <v>969.01250000000005</v>
      </c>
      <c r="BT177" s="27">
        <f>IF($O177&gt;=BT$1,$S177+$Y177+$Z177,$Y177+$Z177)</f>
        <v>969.01250000000005</v>
      </c>
      <c r="BU177" s="27">
        <f>IF($O177&gt;=BU$1,$S177+$Y177+$Z177,$Y177+$Z177)</f>
        <v>969.01250000000005</v>
      </c>
      <c r="BV177" s="27">
        <f>IF($O177&gt;=BV$1,$S177+$Y177+$Z177,$Y177+$Z177)</f>
        <v>969.01250000000005</v>
      </c>
      <c r="BW177" s="27">
        <f>IF($O177&gt;=BW$1,$S177+$Y177+$Z177,$Y177+$Z177)</f>
        <v>969.01250000000005</v>
      </c>
      <c r="BX177" s="27">
        <f>IF($O177&gt;=BX$1,$S177+$Y177+$Z177,$Y177+$Z177)</f>
        <v>969.01250000000005</v>
      </c>
      <c r="BY177" s="27">
        <f>IF($O177&gt;=BY$1,$S177+$Y177+$Z177,$Y177+$Z177)</f>
        <v>969.01250000000005</v>
      </c>
      <c r="BZ177" s="27">
        <f>IF($O177&gt;=BZ$1,$S177+$Y177+$Z177,$Y177+$Z177)</f>
        <v>969.01250000000005</v>
      </c>
      <c r="CA177" s="27">
        <f>IF($O177&gt;=CA$1,$S177+$Y177+$Z177,$Y177+$Z177)</f>
        <v>969.01250000000005</v>
      </c>
      <c r="CB177" s="27">
        <f>IF($O177&gt;=CB$1,$S177+$Y177+$Z177,$Y177+$Z177)</f>
        <v>969.01250000000005</v>
      </c>
      <c r="CC177" s="27">
        <f>IF($O177&gt;=CC$1,$S177+$Y177+$Z177,$Y177+$Z177)</f>
        <v>969.01250000000005</v>
      </c>
      <c r="CD177" s="27">
        <f>IF($O177&gt;=CD$1,$S177+$Y177+$Z177,$Y177+$Z177)</f>
        <v>969.01250000000005</v>
      </c>
      <c r="CE177" s="27">
        <f>IF($O177&gt;=CE$1,$S177+$Y177+$Z177,$Y177+$Z177)</f>
        <v>969.01250000000005</v>
      </c>
      <c r="CF177" s="27">
        <f>IF($O177&gt;=CF$1,$S177+$Y177+$Z177,$Y177+$Z177)</f>
        <v>969.01250000000005</v>
      </c>
      <c r="CG177" s="27">
        <f>IF($O177&gt;=CG$1,$S177+$Y177+$Z177,$Y177+$Z177)</f>
        <v>969.01250000000005</v>
      </c>
      <c r="CH177" s="27">
        <f>IF($O177&gt;=CH$1,$S177+$Y177+$Z177,$Y177+$Z177)</f>
        <v>969.01250000000005</v>
      </c>
      <c r="CI177" s="27">
        <f>IF($O177&gt;=CI$1,$S177+$Y177+$Z177,$Y177+$Z177)</f>
        <v>969.01250000000005</v>
      </c>
      <c r="CJ177" s="27">
        <f>IF($O177&gt;=CJ$1,$S177+$Y177+$Z177,$Y177+$Z177)</f>
        <v>969.01250000000005</v>
      </c>
      <c r="CK177" s="27">
        <f>IF($O177&gt;=CK$1,$S177+$Y177+$Z177,$Y177+$Z177)</f>
        <v>969.01250000000005</v>
      </c>
      <c r="CL177" s="27">
        <f>IF($O177&gt;=CL$1,$S177+$Y177+$Z177,$Y177+$Z177)</f>
        <v>969.01250000000005</v>
      </c>
      <c r="CM177" s="27">
        <f>IF($O177&gt;=CM$1,$S177+$Y177+$Z177,$Y177+$Z177)</f>
        <v>969.01250000000005</v>
      </c>
      <c r="CN177" s="27">
        <f>IF($O177&gt;=CN$1,$S177+$Y177,$Y177)</f>
        <v>569.01250000000005</v>
      </c>
      <c r="CO177" s="27">
        <f>IF($O177&gt;=CO$1,$S177+$Y177,$Y177)</f>
        <v>569.01250000000005</v>
      </c>
      <c r="CP177" s="27">
        <f>IF($O177&gt;=CP$1,$S177+$Y177,$Y177)</f>
        <v>569.01250000000005</v>
      </c>
      <c r="CQ177" s="27">
        <f>IF($O177&gt;=CQ$1,$S177+$Y177,$Y177)</f>
        <v>569.01250000000005</v>
      </c>
      <c r="CR177" s="27">
        <f>IF($O177&gt;=CR$1,$S177+$Y177,$Y177)</f>
        <v>569.01250000000005</v>
      </c>
      <c r="CS177" s="27">
        <f>IF($O177&gt;=CS$1,$S177+$Y177,$Y177)</f>
        <v>569.01250000000005</v>
      </c>
      <c r="CT177" s="27">
        <f>IF($O177&gt;=CT$1,$S177+$Y177,$Y177)</f>
        <v>569.01250000000005</v>
      </c>
      <c r="CU177" s="27">
        <f>IF($O177&gt;=CU$1,$S177+$Y177,$Y177)</f>
        <v>569.01250000000005</v>
      </c>
      <c r="CV177" s="27">
        <f>IF($O177&gt;=CV$1,$S177+$Y177,$Y177)</f>
        <v>569.01250000000005</v>
      </c>
      <c r="CW177" s="27">
        <f>IF($O177&gt;=CW$1,$S177+$Y177,$Y177)</f>
        <v>569.01250000000005</v>
      </c>
      <c r="CX177" s="27">
        <f>IF($O177&gt;=CX$1,$S177+$Y177,$Y177)</f>
        <v>569.01250000000005</v>
      </c>
      <c r="CY177" s="27">
        <f>IF($O177&gt;=CY$1,$S177+$Y177,$Y177)</f>
        <v>569.01250000000005</v>
      </c>
      <c r="CZ177" s="27">
        <f>IF($O177&gt;=CZ$1,$S177+$Y177,$Y177)</f>
        <v>569.01250000000005</v>
      </c>
      <c r="DA177" s="27">
        <f>IF($O177&gt;=DA$1,$S177+$Y177,$Y177)</f>
        <v>569.01250000000005</v>
      </c>
      <c r="DB177" s="27">
        <f>IF($O177&gt;=DB$1,$S177+$Y177,$Y177)</f>
        <v>569.01250000000005</v>
      </c>
      <c r="DC177" s="27">
        <f>IF($O177&gt;=DC$1,$S177+$Y177,$Y177)</f>
        <v>569.01250000000005</v>
      </c>
      <c r="DD177" s="27">
        <f>IF($O177&gt;=DD$1,$S177+$Y177,$Y177)</f>
        <v>569.01250000000005</v>
      </c>
      <c r="DE177" s="27">
        <f>IF($O177&gt;=DE$1,$S177+$Y177,$Y177)</f>
        <v>569.01250000000005</v>
      </c>
      <c r="DF177" s="27">
        <f>IF($O177&gt;=DF$1,$S177+$Y177,$Y177)</f>
        <v>569.01250000000005</v>
      </c>
      <c r="DG177" s="27">
        <f>IF($O177&gt;=DG$1,$S177+$Y177,$Y177)</f>
        <v>569.01250000000005</v>
      </c>
      <c r="DH177" s="27">
        <f>IF($O177&gt;=DH$1,$S177+$Y177,$Y177)</f>
        <v>569.01250000000005</v>
      </c>
      <c r="DI177" s="27">
        <f>IF($O177&gt;=DI$1,$S177+$Y177,$Y177)</f>
        <v>569.01250000000005</v>
      </c>
      <c r="DJ177" s="27">
        <f>IF($O177&gt;=DJ$1,$S177+$Y177,$Y177)</f>
        <v>569.01250000000005</v>
      </c>
      <c r="DK177" s="27">
        <f>IF($O177&gt;=DK$1,$S177+$Y177,$Y177)</f>
        <v>569.01250000000005</v>
      </c>
      <c r="DL177" s="27">
        <f>IF($O177&gt;=DL$1,$S177+$Y177,$Y177)</f>
        <v>569.01250000000005</v>
      </c>
      <c r="DM177" s="27">
        <f>IF($O177&gt;=DM$1,$S177+$Y177,$Y177)</f>
        <v>569.01250000000005</v>
      </c>
      <c r="DN177" s="27">
        <f>IF($O177&gt;=DN$1,$S177+$Y177,$Y177)</f>
        <v>569.01250000000005</v>
      </c>
      <c r="DO177" s="27">
        <f>IF($O177&gt;=DO$1,$S177+$Y177,$Y177)</f>
        <v>569.01250000000005</v>
      </c>
      <c r="DP177" s="27">
        <f>IF($O177&gt;=DP$1,$S177+$Y177,$Y177)</f>
        <v>569.01250000000005</v>
      </c>
      <c r="DQ177" s="27">
        <f>IF($O177&gt;=DQ$1,$S177+$Y177,$Y177)</f>
        <v>569.01250000000005</v>
      </c>
      <c r="DR177" s="27">
        <f>IF($O177&gt;=DR$1,$S177+$Y177,$Y177)</f>
        <v>569.01250000000005</v>
      </c>
      <c r="DS177" s="27">
        <f>IF($O177&gt;=DS$1,$S177+$Y177,$Y177)</f>
        <v>569.01250000000005</v>
      </c>
      <c r="DT177" s="27">
        <f>IF($O177&gt;=DT$1,$S177+$Y177,$Y177)</f>
        <v>569.01250000000005</v>
      </c>
      <c r="DU177" s="27">
        <f>IF($O177&gt;=DU$1,$S177+$Y177,$Y177)</f>
        <v>569.01250000000005</v>
      </c>
      <c r="DV177" s="27">
        <f>IF($O177&gt;=DV$1,$S177+$Y177,$Y177)</f>
        <v>569.01250000000005</v>
      </c>
      <c r="DW177" s="27">
        <f>IF($O177&gt;=DW$1,$S177+$Y177,$Y177)</f>
        <v>569.01250000000005</v>
      </c>
      <c r="DX177" s="27">
        <f>IF($O177&gt;=DX$1,$S177+$Y177,$Y177)</f>
        <v>569.01250000000005</v>
      </c>
      <c r="DY177" s="27">
        <f>IF($O177&gt;=DY$1,$S177+$Y177,$Y177)</f>
        <v>569.01250000000005</v>
      </c>
      <c r="DZ177" s="27">
        <f>IF($O177&gt;=DZ$1,$S177+$Y177,$Y177)</f>
        <v>569.01250000000005</v>
      </c>
      <c r="EA177" s="27">
        <f>IF($O177&gt;=EA$1,$S177+$Y177,$Y177)</f>
        <v>569.01250000000005</v>
      </c>
      <c r="EB177" s="27">
        <f>IF($O177&gt;=EB$1,$S177+$Y177,$Y177)</f>
        <v>569.01250000000005</v>
      </c>
      <c r="EC177" s="27">
        <f>IF($O177&gt;=EC$1,$S177+$Y177,$Y177)</f>
        <v>569.01250000000005</v>
      </c>
      <c r="ED177" s="27">
        <f>IF($O177&gt;=ED$1,$S177+$Y177,$Y177)</f>
        <v>569.01250000000005</v>
      </c>
      <c r="EE177" s="27">
        <f>IF($O177&gt;=EE$1,$S177+$Y177,$Y177)</f>
        <v>569.01250000000005</v>
      </c>
      <c r="EF177" s="27">
        <f>IF($O177&gt;=EF$1,$S177+$Y177,$Y177)</f>
        <v>569.01250000000005</v>
      </c>
      <c r="EG177" s="27">
        <f>IF($O177&gt;=EG$1,$S177+$Y177,$Y177)</f>
        <v>569.01250000000005</v>
      </c>
      <c r="EH177" s="27">
        <f>IF($O177&gt;=EH$1,$S177+$Y177,$Y177)</f>
        <v>569.01250000000005</v>
      </c>
      <c r="EI177" s="27">
        <f>IF($O177&gt;=EI$1,$S177+$Y177,$Y177)</f>
        <v>569.01250000000005</v>
      </c>
      <c r="EJ177" s="27">
        <f>IF($O177&gt;=EJ$1,$S177+$Y177,$Y177)</f>
        <v>569.01250000000005</v>
      </c>
      <c r="EK177" s="27">
        <f>IF($O177&gt;=EK$1,$S177+$Y177,$Y177)</f>
        <v>569.01250000000005</v>
      </c>
      <c r="EL177" s="27">
        <f>IF($O177&gt;=EL$1,$S177+$Y177,$Y177)</f>
        <v>569.01250000000005</v>
      </c>
      <c r="EM177" s="27">
        <f>IF($O177&gt;=EM$1,$S177+$Y177,$Y177)</f>
        <v>569.01250000000005</v>
      </c>
      <c r="EN177" s="27">
        <f>IF($O177&gt;=EN$1,$S177+$Y177,$Y177)</f>
        <v>569.01250000000005</v>
      </c>
      <c r="EO177" s="27">
        <f>IF($O177&gt;=EO$1,$S177+$Y177,$Y177)</f>
        <v>569.01250000000005</v>
      </c>
      <c r="EP177" s="27">
        <f>IF($O177&gt;=EP$1,$S177+$Y177,$Y177)</f>
        <v>569.01250000000005</v>
      </c>
      <c r="EQ177" s="27">
        <f>IF($O177&gt;=EQ$1,$S177+$Y177,$Y177)</f>
        <v>569.01250000000005</v>
      </c>
      <c r="ER177" s="27">
        <f>IF($O177&gt;=ER$1,$S177+$Y177,$Y177)</f>
        <v>569.01250000000005</v>
      </c>
      <c r="ES177" s="27">
        <f>IF($O177&gt;=ES$1,$S177+$Y177,$Y177)</f>
        <v>569.01250000000005</v>
      </c>
      <c r="ET177" s="27">
        <f>IF($O177&gt;=ET$1,$S177+$Y177,$Y177)</f>
        <v>569.01250000000005</v>
      </c>
      <c r="EU177" s="27">
        <f>IF($O177&gt;=EU$1,$S177+$Y177,$Y177)</f>
        <v>569.01250000000005</v>
      </c>
      <c r="EV177" s="27">
        <f>IF($O177&gt;=EV$1,$S177,0)</f>
        <v>569.01250000000005</v>
      </c>
      <c r="EW177" s="27">
        <f>IF($O177&gt;=EW$1,$S177,0)</f>
        <v>569.01250000000005</v>
      </c>
      <c r="EX177" s="27">
        <f>IF($O177&gt;=EX$1,$S177,0)</f>
        <v>569.01250000000005</v>
      </c>
      <c r="EY177" s="27">
        <f>IF($O177&gt;=EY$1,$S177,0)</f>
        <v>569.01250000000005</v>
      </c>
      <c r="EZ177" s="27">
        <f>IF($O177&gt;=EZ$1,$S177,0)</f>
        <v>569.01250000000005</v>
      </c>
      <c r="FA177" s="27">
        <f>IF($O177&gt;=FA$1,$S177,0)</f>
        <v>569.01250000000005</v>
      </c>
      <c r="FB177" s="27">
        <f>IF($O177&gt;=FB$1,$S177,0)</f>
        <v>569.01250000000005</v>
      </c>
      <c r="FC177" s="27">
        <f>IF($O177&gt;=FC$1,$S177,0)</f>
        <v>569.01250000000005</v>
      </c>
      <c r="FD177" s="27">
        <f>IF($O177&gt;=FD$1,$S177,0)</f>
        <v>569.01250000000005</v>
      </c>
      <c r="FE177" s="27">
        <f>IF($O177&gt;=FE$1,$S177,0)</f>
        <v>569.01250000000005</v>
      </c>
      <c r="FF177" s="27">
        <f>IF($O177&gt;=FF$1,$S177,0)</f>
        <v>569.01250000000005</v>
      </c>
      <c r="FG177" s="27">
        <f>IF($O177&gt;=FG$1,$S177,0)</f>
        <v>569.01250000000005</v>
      </c>
      <c r="FH177" s="27">
        <f>IF($O177&gt;=FH$1,$S177,0)</f>
        <v>569.01250000000005</v>
      </c>
      <c r="FI177" s="27">
        <f>IF($O177&gt;=FI$1,$S177,0)</f>
        <v>569.01250000000005</v>
      </c>
      <c r="FJ177" s="27">
        <f>IF($O177&gt;=FJ$1,$S177,0)</f>
        <v>569.01250000000005</v>
      </c>
      <c r="FK177" s="27">
        <f>IF($O177&gt;=FK$1,$S177,0)</f>
        <v>569.01250000000005</v>
      </c>
      <c r="FL177" s="27">
        <f>IF($O177&gt;=FL$1,$S177,0)</f>
        <v>569.01250000000005</v>
      </c>
      <c r="FM177" s="27">
        <f>IF($O177&gt;=FM$1,$S177,0)</f>
        <v>569.01250000000005</v>
      </c>
      <c r="FN177" s="27">
        <f>IF($O177&gt;=FN$1,$S177,0)</f>
        <v>569.01250000000005</v>
      </c>
      <c r="FO177" s="27">
        <f>IF($O177&gt;=FO$1,$S177,0)</f>
        <v>569.01250000000005</v>
      </c>
      <c r="FP177" s="27">
        <f>IF($O177&gt;=FP$1,$S177,0)</f>
        <v>569.01250000000005</v>
      </c>
      <c r="FQ177" s="27">
        <f>IF($O177&gt;=FQ$1,$S177,0)</f>
        <v>569.01250000000005</v>
      </c>
      <c r="FR177" s="27">
        <f>IF($O177&gt;=FR$1,$S177,0)</f>
        <v>569.01250000000005</v>
      </c>
      <c r="FS177" s="27">
        <f>IF($O177&gt;=FS$1,$S177,0)</f>
        <v>569.01250000000005</v>
      </c>
      <c r="FT177" s="27">
        <f>IF($O177&gt;=FT$1,$S177,0)</f>
        <v>569.01250000000005</v>
      </c>
      <c r="FU177" s="27">
        <f>IF($O177&gt;=FU$1,$S177,0)</f>
        <v>569.01250000000005</v>
      </c>
      <c r="FV177" s="27">
        <f>IF($O177&gt;=FV$1,$S177,0)</f>
        <v>569.01250000000005</v>
      </c>
      <c r="FW177" s="27">
        <f>IF($O177&gt;=FW$1,$S177,0)</f>
        <v>569.01250000000005</v>
      </c>
      <c r="FX177" s="27">
        <f>IF($O177&gt;=FX$1,$S177,0)</f>
        <v>569.01250000000005</v>
      </c>
      <c r="FY177" s="27">
        <f>IF($O177&gt;=FY$1,$S177,0)</f>
        <v>569.01250000000005</v>
      </c>
      <c r="FZ177" s="27">
        <f>IF($O177&gt;=FZ$1,$S177,0)</f>
        <v>569.01250000000005</v>
      </c>
      <c r="GA177" s="27">
        <f>IF($O177&gt;=GA$1,$S177,0)</f>
        <v>569.01250000000005</v>
      </c>
      <c r="GB177" s="27">
        <f>IF($O177&gt;=GB$1,$S177,0)</f>
        <v>569.01250000000005</v>
      </c>
      <c r="GC177" s="27">
        <f>IF($O177&gt;=GC$1,$S177,0)</f>
        <v>569.01250000000005</v>
      </c>
      <c r="GD177" s="27">
        <f>IF($O177&gt;=GD$1,$S177,0)</f>
        <v>569.01250000000005</v>
      </c>
      <c r="GE177" s="27">
        <f>IF($O177&gt;=GE$1,$S177,0)</f>
        <v>569.01250000000005</v>
      </c>
      <c r="GF177" s="27">
        <f>IF($O177&gt;=GF$1,$S177,0)</f>
        <v>569.01250000000005</v>
      </c>
      <c r="GG177" s="27">
        <f>IF($O177&gt;=GG$1,$S177,0)</f>
        <v>569.01250000000005</v>
      </c>
      <c r="GH177" s="27">
        <f>IF($O177&gt;=GH$1,$S177,0)</f>
        <v>569.01250000000005</v>
      </c>
      <c r="GI177" s="27">
        <f>IF($O177&gt;=GI$1,$S177,0)</f>
        <v>569.01250000000005</v>
      </c>
      <c r="GJ177" s="27">
        <f>IF($O177&gt;=GJ$1,$S177,0)</f>
        <v>569.01250000000005</v>
      </c>
      <c r="GK177" s="27">
        <f>IF($O177&gt;=GK$1,$S177,0)</f>
        <v>569.01250000000005</v>
      </c>
      <c r="GL177" s="27">
        <f>IF($O177&gt;=GL$1,$S177,0)</f>
        <v>569.01250000000005</v>
      </c>
      <c r="GM177" s="27">
        <f>IF($O177&gt;=GM$1,$S177,0)</f>
        <v>569.01250000000005</v>
      </c>
      <c r="GN177" s="27">
        <f>IF($O177&gt;=GN$1,$S177,0)</f>
        <v>569.01250000000005</v>
      </c>
      <c r="GO177" s="27">
        <f>IF($O177&gt;=GO$1,$S177,0)</f>
        <v>569.01250000000005</v>
      </c>
      <c r="GP177" s="27">
        <f>IF($O177&gt;=GP$1,$S177,0)</f>
        <v>569.01250000000005</v>
      </c>
      <c r="GQ177" s="27">
        <f>IF($O177&gt;=GQ$1,$S177,0)</f>
        <v>569.01250000000005</v>
      </c>
      <c r="GR177" s="27">
        <f>IF($O177&gt;=GR$1,$S177,0)</f>
        <v>569.01250000000005</v>
      </c>
      <c r="GS177" s="27">
        <f>IF($O177&gt;=GS$1,$S177,0)</f>
        <v>569.01250000000005</v>
      </c>
      <c r="GT177" s="27">
        <f>IF($O177&gt;=GT$1,$S177,0)</f>
        <v>569.01250000000005</v>
      </c>
      <c r="GU177" s="27">
        <f>IF($O177&gt;=GU$1,$S177,0)</f>
        <v>569.01250000000005</v>
      </c>
      <c r="GV177" s="27">
        <f>IF($O177&gt;=GV$1,$S177,0)</f>
        <v>569.01250000000005</v>
      </c>
      <c r="GW177" s="27">
        <f>IF($O177&gt;=GW$1,$S177,0)</f>
        <v>569.01250000000005</v>
      </c>
      <c r="GX177" s="27">
        <f>IF($O177&gt;=GX$1,$S177,0)</f>
        <v>569.01250000000005</v>
      </c>
      <c r="GY177" s="27">
        <f>IF($O177&gt;=GY$1,$S177,0)</f>
        <v>569.01250000000005</v>
      </c>
      <c r="GZ177" s="27">
        <f>IF($O177&gt;=GZ$1,$S177,0)</f>
        <v>569.01250000000005</v>
      </c>
      <c r="HA177" s="27">
        <f>IF($O177&gt;=HA$1,$S177,0)</f>
        <v>569.01250000000005</v>
      </c>
      <c r="HB177" s="27">
        <f>IF($O177&gt;=HB$1,$S177,0)</f>
        <v>569.01250000000005</v>
      </c>
      <c r="HC177" s="27">
        <f>IF($O177&gt;=HC$1,$S177,0)</f>
        <v>569.01250000000005</v>
      </c>
    </row>
    <row r="178" spans="1:211">
      <c r="A178" s="3">
        <v>20710</v>
      </c>
      <c r="B178" s="3" t="s">
        <v>359</v>
      </c>
      <c r="C178" s="3" t="s">
        <v>18</v>
      </c>
      <c r="D178" s="3">
        <v>64</v>
      </c>
      <c r="E178" s="4">
        <v>31544</v>
      </c>
      <c r="F178" s="5">
        <v>32.128767123287673</v>
      </c>
      <c r="G178" s="3" t="s">
        <v>99</v>
      </c>
      <c r="H178" s="4">
        <v>19810</v>
      </c>
      <c r="I178" s="9" t="s">
        <v>828</v>
      </c>
      <c r="J178" s="5">
        <v>1912.45</v>
      </c>
      <c r="K178" s="31">
        <v>310</v>
      </c>
      <c r="L178" s="32">
        <v>32</v>
      </c>
      <c r="M178" s="33">
        <f>VLOOKUP(L178,FIND,3,TRUE)</f>
        <v>1.5</v>
      </c>
      <c r="N178" s="32">
        <f>IF(L178&gt;30,180,VLOOKUP(L178,TEMPO,2,FALSE))</f>
        <v>180</v>
      </c>
      <c r="O178" s="32">
        <f>IF(R178&gt;0,4,N178)</f>
        <v>180</v>
      </c>
      <c r="P178" s="96">
        <f>J178*M178*L178</f>
        <v>91797.6</v>
      </c>
      <c r="Q178" s="96">
        <f>10934.45*2</f>
        <v>21868.9</v>
      </c>
      <c r="R178" s="96">
        <f>IF(P178&lt;=Q178,P178/4,0)</f>
        <v>0</v>
      </c>
      <c r="S178" s="5">
        <f>IF(P178&gt;=Q178,P178/N178,0)</f>
        <v>509.98666666666668</v>
      </c>
      <c r="T178" s="3"/>
      <c r="U178" s="3">
        <f>IF(T178="",1,0)</f>
        <v>1</v>
      </c>
      <c r="V178" s="3">
        <v>46</v>
      </c>
      <c r="W178" s="5">
        <v>0</v>
      </c>
      <c r="X178" s="5">
        <v>402.65</v>
      </c>
      <c r="Y178" s="5">
        <f>X178*W178</f>
        <v>0</v>
      </c>
      <c r="Z178" s="5">
        <v>400</v>
      </c>
      <c r="AA178" s="5">
        <f>S178+Y178+Z178</f>
        <v>909.98666666666668</v>
      </c>
      <c r="AB178" s="39">
        <f>(J178/12+J178/12*1.3333333333+450/12+J178/30*6/12+J178)*1.3+Y178+Z178+153.9</f>
        <v>3613.6962777708723</v>
      </c>
      <c r="AC178" s="39" t="s">
        <v>18</v>
      </c>
      <c r="AD178" s="39">
        <f>J178*1.3+400+153.9</f>
        <v>3040.085</v>
      </c>
      <c r="AE178" s="39">
        <f>SUMIFS('CUSTO MENSAL FUNC NOVO'!H:H,'CUSTO MENSAL FUNC NOVO'!A:A,'VALORES MENSAIS'!AC178)</f>
        <v>1902.2210000000002</v>
      </c>
      <c r="AF178" s="27">
        <f>IF($R178&gt;0,$R178,$S178)+$Y178+$Z178</f>
        <v>909.98666666666668</v>
      </c>
      <c r="AG178" s="27">
        <f>IF($R178&gt;0,$R178,$S178)+$Y178+$Z178</f>
        <v>909.98666666666668</v>
      </c>
      <c r="AH178" s="27">
        <f>IF($R178&gt;0,$R178,$S178)+$Y178+$Z178</f>
        <v>909.98666666666668</v>
      </c>
      <c r="AI178" s="27">
        <f>IF($R178&gt;0,$R178,$S178)+$Y178+$Z178</f>
        <v>909.98666666666668</v>
      </c>
      <c r="AJ178" s="27">
        <f>IF($O178&gt;=AJ$1,$S178+$Y178+$Z178,$Y178+$Z178)</f>
        <v>909.98666666666668</v>
      </c>
      <c r="AK178" s="27">
        <f>IF($O178&gt;=AK$1,$S178+$Y178+$Z178,$Y178+$Z178)</f>
        <v>909.98666666666668</v>
      </c>
      <c r="AL178" s="27">
        <f>IF($O178&gt;=AL$1,$S178+$Y178+$Z178,$Y178+$Z178)</f>
        <v>909.98666666666668</v>
      </c>
      <c r="AM178" s="27">
        <f>IF($O178&gt;=AM$1,$S178+$Y178+$Z178,$Y178+$Z178)</f>
        <v>909.98666666666668</v>
      </c>
      <c r="AN178" s="27">
        <f>IF($O178&gt;=AN$1,$S178+$Y178+$Z178,$Y178+$Z178)</f>
        <v>909.98666666666668</v>
      </c>
      <c r="AO178" s="27">
        <f>IF($O178&gt;=AO$1,$S178+$Y178+$Z178,$Y178+$Z178)</f>
        <v>909.98666666666668</v>
      </c>
      <c r="AP178" s="27">
        <f>IF($O178&gt;=AP$1,$S178+$Y178+$Z178,$Y178+$Z178)</f>
        <v>909.98666666666668</v>
      </c>
      <c r="AQ178" s="27">
        <f>IF($O178&gt;=AQ$1,$S178+$Y178+$Z178,$Y178+$Z178)</f>
        <v>909.98666666666668</v>
      </c>
      <c r="AR178" s="27">
        <f>IF($O178&gt;=AR$1,$S178+$Y178+$Z178,$Y178+$Z178)</f>
        <v>909.98666666666668</v>
      </c>
      <c r="AS178" s="27">
        <f>IF($O178&gt;=AS$1,$S178+$Y178+$Z178,$Y178+$Z178)</f>
        <v>909.98666666666668</v>
      </c>
      <c r="AT178" s="27">
        <f>IF($O178&gt;=AT$1,$S178+$Y178+$Z178,$Y178+$Z178)</f>
        <v>909.98666666666668</v>
      </c>
      <c r="AU178" s="27">
        <f>IF($O178&gt;=AU$1,$S178+$Y178+$Z178,$Y178+$Z178)</f>
        <v>909.98666666666668</v>
      </c>
      <c r="AV178" s="27">
        <f>IF($O178&gt;=AV$1,$S178+$Y178+$Z178,$Y178+$Z178)</f>
        <v>909.98666666666668</v>
      </c>
      <c r="AW178" s="27">
        <f>IF($O178&gt;=AW$1,$S178+$Y178+$Z178,$Y178+$Z178)</f>
        <v>909.98666666666668</v>
      </c>
      <c r="AX178" s="27">
        <f>IF($O178&gt;=AX$1,$S178+$Y178+$Z178,$Y178+$Z178)</f>
        <v>909.98666666666668</v>
      </c>
      <c r="AY178" s="27">
        <f>IF($O178&gt;=AY$1,$S178+$Y178+$Z178,$Y178+$Z178)</f>
        <v>909.98666666666668</v>
      </c>
      <c r="AZ178" s="27">
        <f>IF($O178&gt;=AZ$1,$S178+$Y178+$Z178,$Y178+$Z178)</f>
        <v>909.98666666666668</v>
      </c>
      <c r="BA178" s="27">
        <f>IF($O178&gt;=BA$1,$S178+$Y178+$Z178,$Y178+$Z178)</f>
        <v>909.98666666666668</v>
      </c>
      <c r="BB178" s="27">
        <f>IF($O178&gt;=BB$1,$S178+$Y178+$Z178,$Y178+$Z178)</f>
        <v>909.98666666666668</v>
      </c>
      <c r="BC178" s="27">
        <f>IF($O178&gt;=BC$1,$S178+$Y178+$Z178,$Y178+$Z178)</f>
        <v>909.98666666666668</v>
      </c>
      <c r="BD178" s="27">
        <f>IF($O178&gt;=BD$1,$S178+$Y178+$Z178,$Y178+$Z178)</f>
        <v>909.98666666666668</v>
      </c>
      <c r="BE178" s="27">
        <f>IF($O178&gt;=BE$1,$S178+$Y178+$Z178,$Y178+$Z178)</f>
        <v>909.98666666666668</v>
      </c>
      <c r="BF178" s="27">
        <f>IF($O178&gt;=BF$1,$S178+$Y178+$Z178,$Y178+$Z178)</f>
        <v>909.98666666666668</v>
      </c>
      <c r="BG178" s="27">
        <f>IF($O178&gt;=BG$1,$S178+$Y178+$Z178,$Y178+$Z178)</f>
        <v>909.98666666666668</v>
      </c>
      <c r="BH178" s="27">
        <f>IF($O178&gt;=BH$1,$S178+$Y178+$Z178,$Y178+$Z178)</f>
        <v>909.98666666666668</v>
      </c>
      <c r="BI178" s="27">
        <f>IF($O178&gt;=BI$1,$S178+$Y178+$Z178,$Y178+$Z178)</f>
        <v>909.98666666666668</v>
      </c>
      <c r="BJ178" s="27">
        <f>IF($O178&gt;=BJ$1,$S178+$Y178+$Z178,$Y178+$Z178)</f>
        <v>909.98666666666668</v>
      </c>
      <c r="BK178" s="27">
        <f>IF($O178&gt;=BK$1,$S178+$Y178+$Z178,$Y178+$Z178)</f>
        <v>909.98666666666668</v>
      </c>
      <c r="BL178" s="27">
        <f>IF($O178&gt;=BL$1,$S178+$Y178+$Z178,$Y178+$Z178)</f>
        <v>909.98666666666668</v>
      </c>
      <c r="BM178" s="27">
        <f>IF($O178&gt;=BM$1,$S178+$Y178+$Z178,$Y178+$Z178)</f>
        <v>909.98666666666668</v>
      </c>
      <c r="BN178" s="27">
        <f>IF($O178&gt;=BN$1,$S178+$Y178+$Z178,$Y178+$Z178)</f>
        <v>909.98666666666668</v>
      </c>
      <c r="BO178" s="27">
        <f>IF($O178&gt;=BO$1,$S178+$Y178+$Z178,$Y178+$Z178)</f>
        <v>909.98666666666668</v>
      </c>
      <c r="BP178" s="27">
        <f>IF($O178&gt;=BP$1,$S178+$Y178+$Z178,$Y178+$Z178)</f>
        <v>909.98666666666668</v>
      </c>
      <c r="BQ178" s="27">
        <f>IF($O178&gt;=BQ$1,$S178+$Y178+$Z178,$Y178+$Z178)</f>
        <v>909.98666666666668</v>
      </c>
      <c r="BR178" s="27">
        <f>IF($O178&gt;=BR$1,$S178+$Y178+$Z178,$Y178+$Z178)</f>
        <v>909.98666666666668</v>
      </c>
      <c r="BS178" s="27">
        <f>IF($O178&gt;=BS$1,$S178+$Y178+$Z178,$Y178+$Z178)</f>
        <v>909.98666666666668</v>
      </c>
      <c r="BT178" s="27">
        <f>IF($O178&gt;=BT$1,$S178+$Y178+$Z178,$Y178+$Z178)</f>
        <v>909.98666666666668</v>
      </c>
      <c r="BU178" s="27">
        <f>IF($O178&gt;=BU$1,$S178+$Y178+$Z178,$Y178+$Z178)</f>
        <v>909.98666666666668</v>
      </c>
      <c r="BV178" s="27">
        <f>IF($O178&gt;=BV$1,$S178+$Y178+$Z178,$Y178+$Z178)</f>
        <v>909.98666666666668</v>
      </c>
      <c r="BW178" s="27">
        <f>IF($O178&gt;=BW$1,$S178+$Y178+$Z178,$Y178+$Z178)</f>
        <v>909.98666666666668</v>
      </c>
      <c r="BX178" s="27">
        <f>IF($O178&gt;=BX$1,$S178+$Y178+$Z178,$Y178+$Z178)</f>
        <v>909.98666666666668</v>
      </c>
      <c r="BY178" s="27">
        <f>IF($O178&gt;=BY$1,$S178+$Y178+$Z178,$Y178+$Z178)</f>
        <v>909.98666666666668</v>
      </c>
      <c r="BZ178" s="27">
        <f>IF($O178&gt;=BZ$1,$S178+$Y178+$Z178,$Y178+$Z178)</f>
        <v>909.98666666666668</v>
      </c>
      <c r="CA178" s="27">
        <f>IF($O178&gt;=CA$1,$S178+$Y178+$Z178,$Y178+$Z178)</f>
        <v>909.98666666666668</v>
      </c>
      <c r="CB178" s="27">
        <f>IF($O178&gt;=CB$1,$S178+$Y178+$Z178,$Y178+$Z178)</f>
        <v>909.98666666666668</v>
      </c>
      <c r="CC178" s="27">
        <f>IF($O178&gt;=CC$1,$S178+$Y178+$Z178,$Y178+$Z178)</f>
        <v>909.98666666666668</v>
      </c>
      <c r="CD178" s="27">
        <f>IF($O178&gt;=CD$1,$S178+$Y178+$Z178,$Y178+$Z178)</f>
        <v>909.98666666666668</v>
      </c>
      <c r="CE178" s="27">
        <f>IF($O178&gt;=CE$1,$S178+$Y178+$Z178,$Y178+$Z178)</f>
        <v>909.98666666666668</v>
      </c>
      <c r="CF178" s="27">
        <f>IF($O178&gt;=CF$1,$S178+$Y178+$Z178,$Y178+$Z178)</f>
        <v>909.98666666666668</v>
      </c>
      <c r="CG178" s="27">
        <f>IF($O178&gt;=CG$1,$S178+$Y178+$Z178,$Y178+$Z178)</f>
        <v>909.98666666666668</v>
      </c>
      <c r="CH178" s="27">
        <f>IF($O178&gt;=CH$1,$S178+$Y178+$Z178,$Y178+$Z178)</f>
        <v>909.98666666666668</v>
      </c>
      <c r="CI178" s="27">
        <f>IF($O178&gt;=CI$1,$S178+$Y178+$Z178,$Y178+$Z178)</f>
        <v>909.98666666666668</v>
      </c>
      <c r="CJ178" s="27">
        <f>IF($O178&gt;=CJ$1,$S178+$Y178+$Z178,$Y178+$Z178)</f>
        <v>909.98666666666668</v>
      </c>
      <c r="CK178" s="27">
        <f>IF($O178&gt;=CK$1,$S178+$Y178+$Z178,$Y178+$Z178)</f>
        <v>909.98666666666668</v>
      </c>
      <c r="CL178" s="27">
        <f>IF($O178&gt;=CL$1,$S178+$Y178+$Z178,$Y178+$Z178)</f>
        <v>909.98666666666668</v>
      </c>
      <c r="CM178" s="27">
        <f>IF($O178&gt;=CM$1,$S178+$Y178+$Z178,$Y178+$Z178)</f>
        <v>909.98666666666668</v>
      </c>
      <c r="CN178" s="27">
        <f>IF($O178&gt;=CN$1,$S178+$Y178,$Y178)</f>
        <v>509.98666666666668</v>
      </c>
      <c r="CO178" s="27">
        <f>IF($O178&gt;=CO$1,$S178+$Y178,$Y178)</f>
        <v>509.98666666666668</v>
      </c>
      <c r="CP178" s="27">
        <f>IF($O178&gt;=CP$1,$S178+$Y178,$Y178)</f>
        <v>509.98666666666668</v>
      </c>
      <c r="CQ178" s="27">
        <f>IF($O178&gt;=CQ$1,$S178+$Y178,$Y178)</f>
        <v>509.98666666666668</v>
      </c>
      <c r="CR178" s="27">
        <f>IF($O178&gt;=CR$1,$S178+$Y178,$Y178)</f>
        <v>509.98666666666668</v>
      </c>
      <c r="CS178" s="27">
        <f>IF($O178&gt;=CS$1,$S178+$Y178,$Y178)</f>
        <v>509.98666666666668</v>
      </c>
      <c r="CT178" s="27">
        <f>IF($O178&gt;=CT$1,$S178+$Y178,$Y178)</f>
        <v>509.98666666666668</v>
      </c>
      <c r="CU178" s="27">
        <f>IF($O178&gt;=CU$1,$S178+$Y178,$Y178)</f>
        <v>509.98666666666668</v>
      </c>
      <c r="CV178" s="27">
        <f>IF($O178&gt;=CV$1,$S178+$Y178,$Y178)</f>
        <v>509.98666666666668</v>
      </c>
      <c r="CW178" s="27">
        <f>IF($O178&gt;=CW$1,$S178+$Y178,$Y178)</f>
        <v>509.98666666666668</v>
      </c>
      <c r="CX178" s="27">
        <f>IF($O178&gt;=CX$1,$S178+$Y178,$Y178)</f>
        <v>509.98666666666668</v>
      </c>
      <c r="CY178" s="27">
        <f>IF($O178&gt;=CY$1,$S178+$Y178,$Y178)</f>
        <v>509.98666666666668</v>
      </c>
      <c r="CZ178" s="27">
        <f>IF($O178&gt;=CZ$1,$S178+$Y178,$Y178)</f>
        <v>509.98666666666668</v>
      </c>
      <c r="DA178" s="27">
        <f>IF($O178&gt;=DA$1,$S178+$Y178,$Y178)</f>
        <v>509.98666666666668</v>
      </c>
      <c r="DB178" s="27">
        <f>IF($O178&gt;=DB$1,$S178+$Y178,$Y178)</f>
        <v>509.98666666666668</v>
      </c>
      <c r="DC178" s="27">
        <f>IF($O178&gt;=DC$1,$S178+$Y178,$Y178)</f>
        <v>509.98666666666668</v>
      </c>
      <c r="DD178" s="27">
        <f>IF($O178&gt;=DD$1,$S178+$Y178,$Y178)</f>
        <v>509.98666666666668</v>
      </c>
      <c r="DE178" s="27">
        <f>IF($O178&gt;=DE$1,$S178+$Y178,$Y178)</f>
        <v>509.98666666666668</v>
      </c>
      <c r="DF178" s="27">
        <f>IF($O178&gt;=DF$1,$S178+$Y178,$Y178)</f>
        <v>509.98666666666668</v>
      </c>
      <c r="DG178" s="27">
        <f>IF($O178&gt;=DG$1,$S178+$Y178,$Y178)</f>
        <v>509.98666666666668</v>
      </c>
      <c r="DH178" s="27">
        <f>IF($O178&gt;=DH$1,$S178+$Y178,$Y178)</f>
        <v>509.98666666666668</v>
      </c>
      <c r="DI178" s="27">
        <f>IF($O178&gt;=DI$1,$S178+$Y178,$Y178)</f>
        <v>509.98666666666668</v>
      </c>
      <c r="DJ178" s="27">
        <f>IF($O178&gt;=DJ$1,$S178+$Y178,$Y178)</f>
        <v>509.98666666666668</v>
      </c>
      <c r="DK178" s="27">
        <f>IF($O178&gt;=DK$1,$S178+$Y178,$Y178)</f>
        <v>509.98666666666668</v>
      </c>
      <c r="DL178" s="27">
        <f>IF($O178&gt;=DL$1,$S178+$Y178,$Y178)</f>
        <v>509.98666666666668</v>
      </c>
      <c r="DM178" s="27">
        <f>IF($O178&gt;=DM$1,$S178+$Y178,$Y178)</f>
        <v>509.98666666666668</v>
      </c>
      <c r="DN178" s="27">
        <f>IF($O178&gt;=DN$1,$S178+$Y178,$Y178)</f>
        <v>509.98666666666668</v>
      </c>
      <c r="DO178" s="27">
        <f>IF($O178&gt;=DO$1,$S178+$Y178,$Y178)</f>
        <v>509.98666666666668</v>
      </c>
      <c r="DP178" s="27">
        <f>IF($O178&gt;=DP$1,$S178+$Y178,$Y178)</f>
        <v>509.98666666666668</v>
      </c>
      <c r="DQ178" s="27">
        <f>IF($O178&gt;=DQ$1,$S178+$Y178,$Y178)</f>
        <v>509.98666666666668</v>
      </c>
      <c r="DR178" s="27">
        <f>IF($O178&gt;=DR$1,$S178+$Y178,$Y178)</f>
        <v>509.98666666666668</v>
      </c>
      <c r="DS178" s="27">
        <f>IF($O178&gt;=DS$1,$S178+$Y178,$Y178)</f>
        <v>509.98666666666668</v>
      </c>
      <c r="DT178" s="27">
        <f>IF($O178&gt;=DT$1,$S178+$Y178,$Y178)</f>
        <v>509.98666666666668</v>
      </c>
      <c r="DU178" s="27">
        <f>IF($O178&gt;=DU$1,$S178+$Y178,$Y178)</f>
        <v>509.98666666666668</v>
      </c>
      <c r="DV178" s="27">
        <f>IF($O178&gt;=DV$1,$S178+$Y178,$Y178)</f>
        <v>509.98666666666668</v>
      </c>
      <c r="DW178" s="27">
        <f>IF($O178&gt;=DW$1,$S178+$Y178,$Y178)</f>
        <v>509.98666666666668</v>
      </c>
      <c r="DX178" s="27">
        <f>IF($O178&gt;=DX$1,$S178+$Y178,$Y178)</f>
        <v>509.98666666666668</v>
      </c>
      <c r="DY178" s="27">
        <f>IF($O178&gt;=DY$1,$S178+$Y178,$Y178)</f>
        <v>509.98666666666668</v>
      </c>
      <c r="DZ178" s="27">
        <f>IF($O178&gt;=DZ$1,$S178+$Y178,$Y178)</f>
        <v>509.98666666666668</v>
      </c>
      <c r="EA178" s="27">
        <f>IF($O178&gt;=EA$1,$S178+$Y178,$Y178)</f>
        <v>509.98666666666668</v>
      </c>
      <c r="EB178" s="27">
        <f>IF($O178&gt;=EB$1,$S178+$Y178,$Y178)</f>
        <v>509.98666666666668</v>
      </c>
      <c r="EC178" s="27">
        <f>IF($O178&gt;=EC$1,$S178+$Y178,$Y178)</f>
        <v>509.98666666666668</v>
      </c>
      <c r="ED178" s="27">
        <f>IF($O178&gt;=ED$1,$S178+$Y178,$Y178)</f>
        <v>509.98666666666668</v>
      </c>
      <c r="EE178" s="27">
        <f>IF($O178&gt;=EE$1,$S178+$Y178,$Y178)</f>
        <v>509.98666666666668</v>
      </c>
      <c r="EF178" s="27">
        <f>IF($O178&gt;=EF$1,$S178+$Y178,$Y178)</f>
        <v>509.98666666666668</v>
      </c>
      <c r="EG178" s="27">
        <f>IF($O178&gt;=EG$1,$S178+$Y178,$Y178)</f>
        <v>509.98666666666668</v>
      </c>
      <c r="EH178" s="27">
        <f>IF($O178&gt;=EH$1,$S178+$Y178,$Y178)</f>
        <v>509.98666666666668</v>
      </c>
      <c r="EI178" s="27">
        <f>IF($O178&gt;=EI$1,$S178+$Y178,$Y178)</f>
        <v>509.98666666666668</v>
      </c>
      <c r="EJ178" s="27">
        <f>IF($O178&gt;=EJ$1,$S178+$Y178,$Y178)</f>
        <v>509.98666666666668</v>
      </c>
      <c r="EK178" s="27">
        <f>IF($O178&gt;=EK$1,$S178+$Y178,$Y178)</f>
        <v>509.98666666666668</v>
      </c>
      <c r="EL178" s="27">
        <f>IF($O178&gt;=EL$1,$S178+$Y178,$Y178)</f>
        <v>509.98666666666668</v>
      </c>
      <c r="EM178" s="27">
        <f>IF($O178&gt;=EM$1,$S178+$Y178,$Y178)</f>
        <v>509.98666666666668</v>
      </c>
      <c r="EN178" s="27">
        <f>IF($O178&gt;=EN$1,$S178+$Y178,$Y178)</f>
        <v>509.98666666666668</v>
      </c>
      <c r="EO178" s="27">
        <f>IF($O178&gt;=EO$1,$S178+$Y178,$Y178)</f>
        <v>509.98666666666668</v>
      </c>
      <c r="EP178" s="27">
        <f>IF($O178&gt;=EP$1,$S178+$Y178,$Y178)</f>
        <v>509.98666666666668</v>
      </c>
      <c r="EQ178" s="27">
        <f>IF($O178&gt;=EQ$1,$S178+$Y178,$Y178)</f>
        <v>509.98666666666668</v>
      </c>
      <c r="ER178" s="27">
        <f>IF($O178&gt;=ER$1,$S178+$Y178,$Y178)</f>
        <v>509.98666666666668</v>
      </c>
      <c r="ES178" s="27">
        <f>IF($O178&gt;=ES$1,$S178+$Y178,$Y178)</f>
        <v>509.98666666666668</v>
      </c>
      <c r="ET178" s="27">
        <f>IF($O178&gt;=ET$1,$S178+$Y178,$Y178)</f>
        <v>509.98666666666668</v>
      </c>
      <c r="EU178" s="27">
        <f>IF($O178&gt;=EU$1,$S178+$Y178,$Y178)</f>
        <v>509.98666666666668</v>
      </c>
      <c r="EV178" s="27">
        <f>IF($O178&gt;=EV$1,$S178,0)</f>
        <v>509.98666666666668</v>
      </c>
      <c r="EW178" s="27">
        <f>IF($O178&gt;=EW$1,$S178,0)</f>
        <v>509.98666666666668</v>
      </c>
      <c r="EX178" s="27">
        <f>IF($O178&gt;=EX$1,$S178,0)</f>
        <v>509.98666666666668</v>
      </c>
      <c r="EY178" s="27">
        <f>IF($O178&gt;=EY$1,$S178,0)</f>
        <v>509.98666666666668</v>
      </c>
      <c r="EZ178" s="27">
        <f>IF($O178&gt;=EZ$1,$S178,0)</f>
        <v>509.98666666666668</v>
      </c>
      <c r="FA178" s="27">
        <f>IF($O178&gt;=FA$1,$S178,0)</f>
        <v>509.98666666666668</v>
      </c>
      <c r="FB178" s="27">
        <f>IF($O178&gt;=FB$1,$S178,0)</f>
        <v>509.98666666666668</v>
      </c>
      <c r="FC178" s="27">
        <f>IF($O178&gt;=FC$1,$S178,0)</f>
        <v>509.98666666666668</v>
      </c>
      <c r="FD178" s="27">
        <f>IF($O178&gt;=FD$1,$S178,0)</f>
        <v>509.98666666666668</v>
      </c>
      <c r="FE178" s="27">
        <f>IF($O178&gt;=FE$1,$S178,0)</f>
        <v>509.98666666666668</v>
      </c>
      <c r="FF178" s="27">
        <f>IF($O178&gt;=FF$1,$S178,0)</f>
        <v>509.98666666666668</v>
      </c>
      <c r="FG178" s="27">
        <f>IF($O178&gt;=FG$1,$S178,0)</f>
        <v>509.98666666666668</v>
      </c>
      <c r="FH178" s="27">
        <f>IF($O178&gt;=FH$1,$S178,0)</f>
        <v>509.98666666666668</v>
      </c>
      <c r="FI178" s="27">
        <f>IF($O178&gt;=FI$1,$S178,0)</f>
        <v>509.98666666666668</v>
      </c>
      <c r="FJ178" s="27">
        <f>IF($O178&gt;=FJ$1,$S178,0)</f>
        <v>509.98666666666668</v>
      </c>
      <c r="FK178" s="27">
        <f>IF($O178&gt;=FK$1,$S178,0)</f>
        <v>509.98666666666668</v>
      </c>
      <c r="FL178" s="27">
        <f>IF($O178&gt;=FL$1,$S178,0)</f>
        <v>509.98666666666668</v>
      </c>
      <c r="FM178" s="27">
        <f>IF($O178&gt;=FM$1,$S178,0)</f>
        <v>509.98666666666668</v>
      </c>
      <c r="FN178" s="27">
        <f>IF($O178&gt;=FN$1,$S178,0)</f>
        <v>509.98666666666668</v>
      </c>
      <c r="FO178" s="27">
        <f>IF($O178&gt;=FO$1,$S178,0)</f>
        <v>509.98666666666668</v>
      </c>
      <c r="FP178" s="27">
        <f>IF($O178&gt;=FP$1,$S178,0)</f>
        <v>509.98666666666668</v>
      </c>
      <c r="FQ178" s="27">
        <f>IF($O178&gt;=FQ$1,$S178,0)</f>
        <v>509.98666666666668</v>
      </c>
      <c r="FR178" s="27">
        <f>IF($O178&gt;=FR$1,$S178,0)</f>
        <v>509.98666666666668</v>
      </c>
      <c r="FS178" s="27">
        <f>IF($O178&gt;=FS$1,$S178,0)</f>
        <v>509.98666666666668</v>
      </c>
      <c r="FT178" s="27">
        <f>IF($O178&gt;=FT$1,$S178,0)</f>
        <v>509.98666666666668</v>
      </c>
      <c r="FU178" s="27">
        <f>IF($O178&gt;=FU$1,$S178,0)</f>
        <v>509.98666666666668</v>
      </c>
      <c r="FV178" s="27">
        <f>IF($O178&gt;=FV$1,$S178,0)</f>
        <v>509.98666666666668</v>
      </c>
      <c r="FW178" s="27">
        <f>IF($O178&gt;=FW$1,$S178,0)</f>
        <v>509.98666666666668</v>
      </c>
      <c r="FX178" s="27">
        <f>IF($O178&gt;=FX$1,$S178,0)</f>
        <v>509.98666666666668</v>
      </c>
      <c r="FY178" s="27">
        <f>IF($O178&gt;=FY$1,$S178,0)</f>
        <v>509.98666666666668</v>
      </c>
      <c r="FZ178" s="27">
        <f>IF($O178&gt;=FZ$1,$S178,0)</f>
        <v>509.98666666666668</v>
      </c>
      <c r="GA178" s="27">
        <f>IF($O178&gt;=GA$1,$S178,0)</f>
        <v>509.98666666666668</v>
      </c>
      <c r="GB178" s="27">
        <f>IF($O178&gt;=GB$1,$S178,0)</f>
        <v>509.98666666666668</v>
      </c>
      <c r="GC178" s="27">
        <f>IF($O178&gt;=GC$1,$S178,0)</f>
        <v>509.98666666666668</v>
      </c>
      <c r="GD178" s="27">
        <f>IF($O178&gt;=GD$1,$S178,0)</f>
        <v>509.98666666666668</v>
      </c>
      <c r="GE178" s="27">
        <f>IF($O178&gt;=GE$1,$S178,0)</f>
        <v>509.98666666666668</v>
      </c>
      <c r="GF178" s="27">
        <f>IF($O178&gt;=GF$1,$S178,0)</f>
        <v>509.98666666666668</v>
      </c>
      <c r="GG178" s="27">
        <f>IF($O178&gt;=GG$1,$S178,0)</f>
        <v>509.98666666666668</v>
      </c>
      <c r="GH178" s="27">
        <f>IF($O178&gt;=GH$1,$S178,0)</f>
        <v>509.98666666666668</v>
      </c>
      <c r="GI178" s="27">
        <f>IF($O178&gt;=GI$1,$S178,0)</f>
        <v>509.98666666666668</v>
      </c>
      <c r="GJ178" s="27">
        <f>IF($O178&gt;=GJ$1,$S178,0)</f>
        <v>509.98666666666668</v>
      </c>
      <c r="GK178" s="27">
        <f>IF($O178&gt;=GK$1,$S178,0)</f>
        <v>509.98666666666668</v>
      </c>
      <c r="GL178" s="27">
        <f>IF($O178&gt;=GL$1,$S178,0)</f>
        <v>509.98666666666668</v>
      </c>
      <c r="GM178" s="27">
        <f>IF($O178&gt;=GM$1,$S178,0)</f>
        <v>509.98666666666668</v>
      </c>
      <c r="GN178" s="27">
        <f>IF($O178&gt;=GN$1,$S178,0)</f>
        <v>509.98666666666668</v>
      </c>
      <c r="GO178" s="27">
        <f>IF($O178&gt;=GO$1,$S178,0)</f>
        <v>509.98666666666668</v>
      </c>
      <c r="GP178" s="27">
        <f>IF($O178&gt;=GP$1,$S178,0)</f>
        <v>509.98666666666668</v>
      </c>
      <c r="GQ178" s="27">
        <f>IF($O178&gt;=GQ$1,$S178,0)</f>
        <v>509.98666666666668</v>
      </c>
      <c r="GR178" s="27">
        <f>IF($O178&gt;=GR$1,$S178,0)</f>
        <v>509.98666666666668</v>
      </c>
      <c r="GS178" s="27">
        <f>IF($O178&gt;=GS$1,$S178,0)</f>
        <v>509.98666666666668</v>
      </c>
      <c r="GT178" s="27">
        <f>IF($O178&gt;=GT$1,$S178,0)</f>
        <v>509.98666666666668</v>
      </c>
      <c r="GU178" s="27">
        <f>IF($O178&gt;=GU$1,$S178,0)</f>
        <v>509.98666666666668</v>
      </c>
      <c r="GV178" s="27">
        <f>IF($O178&gt;=GV$1,$S178,0)</f>
        <v>509.98666666666668</v>
      </c>
      <c r="GW178" s="27">
        <f>IF($O178&gt;=GW$1,$S178,0)</f>
        <v>509.98666666666668</v>
      </c>
      <c r="GX178" s="27">
        <f>IF($O178&gt;=GX$1,$S178,0)</f>
        <v>509.98666666666668</v>
      </c>
      <c r="GY178" s="27">
        <f>IF($O178&gt;=GY$1,$S178,0)</f>
        <v>509.98666666666668</v>
      </c>
      <c r="GZ178" s="27">
        <f>IF($O178&gt;=GZ$1,$S178,0)</f>
        <v>509.98666666666668</v>
      </c>
      <c r="HA178" s="27">
        <f>IF($O178&gt;=HA$1,$S178,0)</f>
        <v>509.98666666666668</v>
      </c>
      <c r="HB178" s="27">
        <f>IF($O178&gt;=HB$1,$S178,0)</f>
        <v>509.98666666666668</v>
      </c>
      <c r="HC178" s="27">
        <f>IF($O178&gt;=HC$1,$S178,0)</f>
        <v>509.98666666666668</v>
      </c>
    </row>
    <row r="179" spans="1:211">
      <c r="A179" s="3">
        <v>137227</v>
      </c>
      <c r="B179" s="3" t="s">
        <v>128</v>
      </c>
      <c r="C179" s="3" t="s">
        <v>56</v>
      </c>
      <c r="D179" s="3">
        <v>61</v>
      </c>
      <c r="E179" s="4">
        <v>39217</v>
      </c>
      <c r="F179" s="5">
        <v>11.106849315068493</v>
      </c>
      <c r="G179" s="3" t="s">
        <v>99</v>
      </c>
      <c r="H179" s="4">
        <v>21059</v>
      </c>
      <c r="I179" s="9" t="s">
        <v>870</v>
      </c>
      <c r="J179" s="5">
        <v>1157.1400000000001</v>
      </c>
      <c r="K179" s="31">
        <v>355</v>
      </c>
      <c r="L179" s="32">
        <v>11</v>
      </c>
      <c r="M179" s="33">
        <f>VLOOKUP(L179,FIND,3,TRUE)</f>
        <v>1.1000000000000001</v>
      </c>
      <c r="N179" s="32">
        <f>IF(L179&gt;30,180,VLOOKUP(L179,TEMPO,2,FALSE))</f>
        <v>66</v>
      </c>
      <c r="O179" s="32">
        <f>IF(R179&gt;0,4,N179)</f>
        <v>4</v>
      </c>
      <c r="P179" s="96">
        <f>J179*M179*L179</f>
        <v>14001.394000000004</v>
      </c>
      <c r="Q179" s="96">
        <f>10934.45*2</f>
        <v>21868.9</v>
      </c>
      <c r="R179" s="96">
        <f>IF(P179&lt;=Q179,P179/4,0)</f>
        <v>3500.348500000001</v>
      </c>
      <c r="S179" s="5">
        <f>IF(P179&gt;=Q179,P179/N179,0)</f>
        <v>0</v>
      </c>
      <c r="T179" s="3"/>
      <c r="U179" s="3">
        <f>IF(T179="",1,0)</f>
        <v>1</v>
      </c>
      <c r="V179" s="3">
        <v>11</v>
      </c>
      <c r="W179" s="5">
        <v>0.7</v>
      </c>
      <c r="X179" s="5">
        <v>402.65</v>
      </c>
      <c r="Y179" s="5">
        <f>X179*W179</f>
        <v>281.85499999999996</v>
      </c>
      <c r="Z179" s="5">
        <v>400</v>
      </c>
      <c r="AA179" s="5">
        <f>S179+Y179+Z179</f>
        <v>681.85500000000002</v>
      </c>
      <c r="AB179" s="39">
        <f>(J179/12+J179/12*1.3333333333+450/12+J179/30*6/12+J179)*1.3+Y179+Z179+153.9</f>
        <v>2706.3576444402661</v>
      </c>
      <c r="AC179" s="39" t="s">
        <v>943</v>
      </c>
      <c r="AD179" s="39">
        <f>J179*1.3+400+153.9</f>
        <v>2058.1820000000002</v>
      </c>
      <c r="AE179" s="39">
        <f>SUMIFS('CUSTO MENSAL FUNC NOVO'!H:H,'CUSTO MENSAL FUNC NOVO'!A:A,'VALORES MENSAIS'!AC179)</f>
        <v>2013.943</v>
      </c>
      <c r="AF179" s="27">
        <f>IF($R179&gt;0,$R179,$S179)+$Y179+$Z179</f>
        <v>4182.2035000000014</v>
      </c>
      <c r="AG179" s="27">
        <f>IF($R179&gt;0,$R179,$S179)+$Y179+$Z179</f>
        <v>4182.2035000000014</v>
      </c>
      <c r="AH179" s="27">
        <f>IF($R179&gt;0,$R179,$S179)+$Y179+$Z179</f>
        <v>4182.2035000000014</v>
      </c>
      <c r="AI179" s="27">
        <f>IF($R179&gt;0,$R179,$S179)+$Y179+$Z179</f>
        <v>4182.2035000000014</v>
      </c>
      <c r="AJ179" s="27">
        <f>IF($O179&gt;=AJ$1,$S179+$Y179+$Z179,$Y179+$Z179)</f>
        <v>681.85500000000002</v>
      </c>
      <c r="AK179" s="27">
        <f>IF($O179&gt;=AK$1,$S179+$Y179+$Z179,$Y179+$Z179)</f>
        <v>681.85500000000002</v>
      </c>
      <c r="AL179" s="27">
        <f>IF($O179&gt;=AL$1,$S179+$Y179+$Z179,$Y179+$Z179)</f>
        <v>681.85500000000002</v>
      </c>
      <c r="AM179" s="27">
        <f>IF($O179&gt;=AM$1,$S179+$Y179+$Z179,$Y179+$Z179)</f>
        <v>681.85500000000002</v>
      </c>
      <c r="AN179" s="27">
        <f>IF($O179&gt;=AN$1,$S179+$Y179+$Z179,$Y179+$Z179)</f>
        <v>681.85500000000002</v>
      </c>
      <c r="AO179" s="27">
        <f>IF($O179&gt;=AO$1,$S179+$Y179+$Z179,$Y179+$Z179)</f>
        <v>681.85500000000002</v>
      </c>
      <c r="AP179" s="27">
        <f>IF($O179&gt;=AP$1,$S179+$Y179+$Z179,$Y179+$Z179)</f>
        <v>681.85500000000002</v>
      </c>
      <c r="AQ179" s="27">
        <f>IF($O179&gt;=AQ$1,$S179+$Y179+$Z179,$Y179+$Z179)</f>
        <v>681.85500000000002</v>
      </c>
      <c r="AR179" s="27">
        <f>IF($O179&gt;=AR$1,$S179+$Y179+$Z179,$Y179+$Z179)</f>
        <v>681.85500000000002</v>
      </c>
      <c r="AS179" s="27">
        <f>IF($O179&gt;=AS$1,$S179+$Y179+$Z179,$Y179+$Z179)</f>
        <v>681.85500000000002</v>
      </c>
      <c r="AT179" s="27">
        <f>IF($O179&gt;=AT$1,$S179+$Y179+$Z179,$Y179+$Z179)</f>
        <v>681.85500000000002</v>
      </c>
      <c r="AU179" s="27">
        <f>IF($O179&gt;=AU$1,$S179+$Y179+$Z179,$Y179+$Z179)</f>
        <v>681.85500000000002</v>
      </c>
      <c r="AV179" s="27">
        <f>IF($O179&gt;=AV$1,$S179+$Y179+$Z179,$Y179+$Z179)</f>
        <v>681.85500000000002</v>
      </c>
      <c r="AW179" s="27">
        <f>IF($O179&gt;=AW$1,$S179+$Y179+$Z179,$Y179+$Z179)</f>
        <v>681.85500000000002</v>
      </c>
      <c r="AX179" s="27">
        <f>IF($O179&gt;=AX$1,$S179+$Y179+$Z179,$Y179+$Z179)</f>
        <v>681.85500000000002</v>
      </c>
      <c r="AY179" s="27">
        <f>IF($O179&gt;=AY$1,$S179+$Y179+$Z179,$Y179+$Z179)</f>
        <v>681.85500000000002</v>
      </c>
      <c r="AZ179" s="27">
        <f>IF($O179&gt;=AZ$1,$S179+$Y179+$Z179,$Y179+$Z179)</f>
        <v>681.85500000000002</v>
      </c>
      <c r="BA179" s="27">
        <f>IF($O179&gt;=BA$1,$S179+$Y179+$Z179,$Y179+$Z179)</f>
        <v>681.85500000000002</v>
      </c>
      <c r="BB179" s="27">
        <f>IF($O179&gt;=BB$1,$S179+$Y179+$Z179,$Y179+$Z179)</f>
        <v>681.85500000000002</v>
      </c>
      <c r="BC179" s="27">
        <f>IF($O179&gt;=BC$1,$S179+$Y179+$Z179,$Y179+$Z179)</f>
        <v>681.85500000000002</v>
      </c>
      <c r="BD179" s="27">
        <f>IF($O179&gt;=BD$1,$S179+$Y179+$Z179,$Y179+$Z179)</f>
        <v>681.85500000000002</v>
      </c>
      <c r="BE179" s="27">
        <f>IF($O179&gt;=BE$1,$S179+$Y179+$Z179,$Y179+$Z179)</f>
        <v>681.85500000000002</v>
      </c>
      <c r="BF179" s="27">
        <f>IF($O179&gt;=BF$1,$S179+$Y179+$Z179,$Y179+$Z179)</f>
        <v>681.85500000000002</v>
      </c>
      <c r="BG179" s="27">
        <f>IF($O179&gt;=BG$1,$S179+$Y179+$Z179,$Y179+$Z179)</f>
        <v>681.85500000000002</v>
      </c>
      <c r="BH179" s="27">
        <f>IF($O179&gt;=BH$1,$S179+$Y179+$Z179,$Y179+$Z179)</f>
        <v>681.85500000000002</v>
      </c>
      <c r="BI179" s="27">
        <f>IF($O179&gt;=BI$1,$S179+$Y179+$Z179,$Y179+$Z179)</f>
        <v>681.85500000000002</v>
      </c>
      <c r="BJ179" s="27">
        <f>IF($O179&gt;=BJ$1,$S179+$Y179+$Z179,$Y179+$Z179)</f>
        <v>681.85500000000002</v>
      </c>
      <c r="BK179" s="27">
        <f>IF($O179&gt;=BK$1,$S179+$Y179+$Z179,$Y179+$Z179)</f>
        <v>681.85500000000002</v>
      </c>
      <c r="BL179" s="27">
        <f>IF($O179&gt;=BL$1,$S179+$Y179+$Z179,$Y179+$Z179)</f>
        <v>681.85500000000002</v>
      </c>
      <c r="BM179" s="27">
        <f>IF($O179&gt;=BM$1,$S179+$Y179+$Z179,$Y179+$Z179)</f>
        <v>681.85500000000002</v>
      </c>
      <c r="BN179" s="27">
        <f>IF($O179&gt;=BN$1,$S179+$Y179+$Z179,$Y179+$Z179)</f>
        <v>681.85500000000002</v>
      </c>
      <c r="BO179" s="27">
        <f>IF($O179&gt;=BO$1,$S179+$Y179+$Z179,$Y179+$Z179)</f>
        <v>681.85500000000002</v>
      </c>
      <c r="BP179" s="27">
        <f>IF($O179&gt;=BP$1,$S179+$Y179+$Z179,$Y179+$Z179)</f>
        <v>681.85500000000002</v>
      </c>
      <c r="BQ179" s="27">
        <f>IF($O179&gt;=BQ$1,$S179+$Y179+$Z179,$Y179+$Z179)</f>
        <v>681.85500000000002</v>
      </c>
      <c r="BR179" s="27">
        <f>IF($O179&gt;=BR$1,$S179+$Y179+$Z179,$Y179+$Z179)</f>
        <v>681.85500000000002</v>
      </c>
      <c r="BS179" s="27">
        <f>IF($O179&gt;=BS$1,$S179+$Y179+$Z179,$Y179+$Z179)</f>
        <v>681.85500000000002</v>
      </c>
      <c r="BT179" s="27">
        <f>IF($O179&gt;=BT$1,$S179+$Y179+$Z179,$Y179+$Z179)</f>
        <v>681.85500000000002</v>
      </c>
      <c r="BU179" s="27">
        <f>IF($O179&gt;=BU$1,$S179+$Y179+$Z179,$Y179+$Z179)</f>
        <v>681.85500000000002</v>
      </c>
      <c r="BV179" s="27">
        <f>IF($O179&gt;=BV$1,$S179+$Y179+$Z179,$Y179+$Z179)</f>
        <v>681.85500000000002</v>
      </c>
      <c r="BW179" s="27">
        <f>IF($O179&gt;=BW$1,$S179+$Y179+$Z179,$Y179+$Z179)</f>
        <v>681.85500000000002</v>
      </c>
      <c r="BX179" s="27">
        <f>IF($O179&gt;=BX$1,$S179+$Y179+$Z179,$Y179+$Z179)</f>
        <v>681.85500000000002</v>
      </c>
      <c r="BY179" s="27">
        <f>IF($O179&gt;=BY$1,$S179+$Y179+$Z179,$Y179+$Z179)</f>
        <v>681.85500000000002</v>
      </c>
      <c r="BZ179" s="27">
        <f>IF($O179&gt;=BZ$1,$S179+$Y179+$Z179,$Y179+$Z179)</f>
        <v>681.85500000000002</v>
      </c>
      <c r="CA179" s="27">
        <f>IF($O179&gt;=CA$1,$S179+$Y179+$Z179,$Y179+$Z179)</f>
        <v>681.85500000000002</v>
      </c>
      <c r="CB179" s="27">
        <f>IF($O179&gt;=CB$1,$S179+$Y179+$Z179,$Y179+$Z179)</f>
        <v>681.85500000000002</v>
      </c>
      <c r="CC179" s="27">
        <f>IF($O179&gt;=CC$1,$S179+$Y179+$Z179,$Y179+$Z179)</f>
        <v>681.85500000000002</v>
      </c>
      <c r="CD179" s="27">
        <f>IF($O179&gt;=CD$1,$S179+$Y179+$Z179,$Y179+$Z179)</f>
        <v>681.85500000000002</v>
      </c>
      <c r="CE179" s="27">
        <f>IF($O179&gt;=CE$1,$S179+$Y179+$Z179,$Y179+$Z179)</f>
        <v>681.85500000000002</v>
      </c>
      <c r="CF179" s="27">
        <f>IF($O179&gt;=CF$1,$S179+$Y179+$Z179,$Y179+$Z179)</f>
        <v>681.85500000000002</v>
      </c>
      <c r="CG179" s="27">
        <f>IF($O179&gt;=CG$1,$S179+$Y179+$Z179,$Y179+$Z179)</f>
        <v>681.85500000000002</v>
      </c>
      <c r="CH179" s="27">
        <f>IF($O179&gt;=CH$1,$S179+$Y179+$Z179,$Y179+$Z179)</f>
        <v>681.85500000000002</v>
      </c>
      <c r="CI179" s="27">
        <f>IF($O179&gt;=CI$1,$S179+$Y179+$Z179,$Y179+$Z179)</f>
        <v>681.85500000000002</v>
      </c>
      <c r="CJ179" s="27">
        <f>IF($O179&gt;=CJ$1,$S179+$Y179+$Z179,$Y179+$Z179)</f>
        <v>681.85500000000002</v>
      </c>
      <c r="CK179" s="27">
        <f>IF($O179&gt;=CK$1,$S179+$Y179+$Z179,$Y179+$Z179)</f>
        <v>681.85500000000002</v>
      </c>
      <c r="CL179" s="27">
        <f>IF($O179&gt;=CL$1,$S179+$Y179+$Z179,$Y179+$Z179)</f>
        <v>681.85500000000002</v>
      </c>
      <c r="CM179" s="27">
        <f>IF($O179&gt;=CM$1,$S179+$Y179+$Z179,$Y179+$Z179)</f>
        <v>681.85500000000002</v>
      </c>
      <c r="CN179" s="27">
        <f>IF($O179&gt;=CN$1,$S179+$Y179,$Y179)</f>
        <v>281.85499999999996</v>
      </c>
      <c r="CO179" s="27">
        <f>IF($O179&gt;=CO$1,$S179+$Y179,$Y179)</f>
        <v>281.85499999999996</v>
      </c>
      <c r="CP179" s="27">
        <f>IF($O179&gt;=CP$1,$S179+$Y179,$Y179)</f>
        <v>281.85499999999996</v>
      </c>
      <c r="CQ179" s="27">
        <f>IF($O179&gt;=CQ$1,$S179+$Y179,$Y179)</f>
        <v>281.85499999999996</v>
      </c>
      <c r="CR179" s="27">
        <f>IF($O179&gt;=CR$1,$S179+$Y179,$Y179)</f>
        <v>281.85499999999996</v>
      </c>
      <c r="CS179" s="27">
        <f>IF($O179&gt;=CS$1,$S179+$Y179,$Y179)</f>
        <v>281.85499999999996</v>
      </c>
      <c r="CT179" s="27">
        <f>IF($O179&gt;=CT$1,$S179+$Y179,$Y179)</f>
        <v>281.85499999999996</v>
      </c>
      <c r="CU179" s="27">
        <f>IF($O179&gt;=CU$1,$S179+$Y179,$Y179)</f>
        <v>281.85499999999996</v>
      </c>
      <c r="CV179" s="27">
        <f>IF($O179&gt;=CV$1,$S179+$Y179,$Y179)</f>
        <v>281.85499999999996</v>
      </c>
      <c r="CW179" s="27">
        <f>IF($O179&gt;=CW$1,$S179+$Y179,$Y179)</f>
        <v>281.85499999999996</v>
      </c>
      <c r="CX179" s="27">
        <f>IF($O179&gt;=CX$1,$S179+$Y179,$Y179)</f>
        <v>281.85499999999996</v>
      </c>
      <c r="CY179" s="27">
        <f>IF($O179&gt;=CY$1,$S179+$Y179,$Y179)</f>
        <v>281.85499999999996</v>
      </c>
      <c r="CZ179" s="27">
        <f>IF($O179&gt;=CZ$1,$S179+$Y179,$Y179)</f>
        <v>281.85499999999996</v>
      </c>
      <c r="DA179" s="27">
        <f>IF($O179&gt;=DA$1,$S179+$Y179,$Y179)</f>
        <v>281.85499999999996</v>
      </c>
      <c r="DB179" s="27">
        <f>IF($O179&gt;=DB$1,$S179+$Y179,$Y179)</f>
        <v>281.85499999999996</v>
      </c>
      <c r="DC179" s="27">
        <f>IF($O179&gt;=DC$1,$S179+$Y179,$Y179)</f>
        <v>281.85499999999996</v>
      </c>
      <c r="DD179" s="27">
        <f>IF($O179&gt;=DD$1,$S179+$Y179,$Y179)</f>
        <v>281.85499999999996</v>
      </c>
      <c r="DE179" s="27">
        <f>IF($O179&gt;=DE$1,$S179+$Y179,$Y179)</f>
        <v>281.85499999999996</v>
      </c>
      <c r="DF179" s="27">
        <f>IF($O179&gt;=DF$1,$S179+$Y179,$Y179)</f>
        <v>281.85499999999996</v>
      </c>
      <c r="DG179" s="27">
        <f>IF($O179&gt;=DG$1,$S179+$Y179,$Y179)</f>
        <v>281.85499999999996</v>
      </c>
      <c r="DH179" s="27">
        <f>IF($O179&gt;=DH$1,$S179+$Y179,$Y179)</f>
        <v>281.85499999999996</v>
      </c>
      <c r="DI179" s="27">
        <f>IF($O179&gt;=DI$1,$S179+$Y179,$Y179)</f>
        <v>281.85499999999996</v>
      </c>
      <c r="DJ179" s="27">
        <f>IF($O179&gt;=DJ$1,$S179+$Y179,$Y179)</f>
        <v>281.85499999999996</v>
      </c>
      <c r="DK179" s="27">
        <f>IF($O179&gt;=DK$1,$S179+$Y179,$Y179)</f>
        <v>281.85499999999996</v>
      </c>
      <c r="DL179" s="27">
        <f>IF($O179&gt;=DL$1,$S179+$Y179,$Y179)</f>
        <v>281.85499999999996</v>
      </c>
      <c r="DM179" s="27">
        <f>IF($O179&gt;=DM$1,$S179+$Y179,$Y179)</f>
        <v>281.85499999999996</v>
      </c>
      <c r="DN179" s="27">
        <f>IF($O179&gt;=DN$1,$S179+$Y179,$Y179)</f>
        <v>281.85499999999996</v>
      </c>
      <c r="DO179" s="27">
        <f>IF($O179&gt;=DO$1,$S179+$Y179,$Y179)</f>
        <v>281.85499999999996</v>
      </c>
      <c r="DP179" s="27">
        <f>IF($O179&gt;=DP$1,$S179+$Y179,$Y179)</f>
        <v>281.85499999999996</v>
      </c>
      <c r="DQ179" s="27">
        <f>IF($O179&gt;=DQ$1,$S179+$Y179,$Y179)</f>
        <v>281.85499999999996</v>
      </c>
      <c r="DR179" s="27">
        <f>IF($O179&gt;=DR$1,$S179+$Y179,$Y179)</f>
        <v>281.85499999999996</v>
      </c>
      <c r="DS179" s="27">
        <f>IF($O179&gt;=DS$1,$S179+$Y179,$Y179)</f>
        <v>281.85499999999996</v>
      </c>
      <c r="DT179" s="27">
        <f>IF($O179&gt;=DT$1,$S179+$Y179,$Y179)</f>
        <v>281.85499999999996</v>
      </c>
      <c r="DU179" s="27">
        <f>IF($O179&gt;=DU$1,$S179+$Y179,$Y179)</f>
        <v>281.85499999999996</v>
      </c>
      <c r="DV179" s="27">
        <f>IF($O179&gt;=DV$1,$S179+$Y179,$Y179)</f>
        <v>281.85499999999996</v>
      </c>
      <c r="DW179" s="27">
        <f>IF($O179&gt;=DW$1,$S179+$Y179,$Y179)</f>
        <v>281.85499999999996</v>
      </c>
      <c r="DX179" s="27">
        <f>IF($O179&gt;=DX$1,$S179+$Y179,$Y179)</f>
        <v>281.85499999999996</v>
      </c>
      <c r="DY179" s="27">
        <f>IF($O179&gt;=DY$1,$S179+$Y179,$Y179)</f>
        <v>281.85499999999996</v>
      </c>
      <c r="DZ179" s="27">
        <f>IF($O179&gt;=DZ$1,$S179+$Y179,$Y179)</f>
        <v>281.85499999999996</v>
      </c>
      <c r="EA179" s="27">
        <f>IF($O179&gt;=EA$1,$S179+$Y179,$Y179)</f>
        <v>281.85499999999996</v>
      </c>
      <c r="EB179" s="27">
        <f>IF($O179&gt;=EB$1,$S179+$Y179,$Y179)</f>
        <v>281.85499999999996</v>
      </c>
      <c r="EC179" s="27">
        <f>IF($O179&gt;=EC$1,$S179+$Y179,$Y179)</f>
        <v>281.85499999999996</v>
      </c>
      <c r="ED179" s="27">
        <f>IF($O179&gt;=ED$1,$S179+$Y179,$Y179)</f>
        <v>281.85499999999996</v>
      </c>
      <c r="EE179" s="27">
        <f>IF($O179&gt;=EE$1,$S179+$Y179,$Y179)</f>
        <v>281.85499999999996</v>
      </c>
      <c r="EF179" s="27">
        <f>IF($O179&gt;=EF$1,$S179+$Y179,$Y179)</f>
        <v>281.85499999999996</v>
      </c>
      <c r="EG179" s="27">
        <f>IF($O179&gt;=EG$1,$S179+$Y179,$Y179)</f>
        <v>281.85499999999996</v>
      </c>
      <c r="EH179" s="27">
        <f>IF($O179&gt;=EH$1,$S179+$Y179,$Y179)</f>
        <v>281.85499999999996</v>
      </c>
      <c r="EI179" s="27">
        <f>IF($O179&gt;=EI$1,$S179+$Y179,$Y179)</f>
        <v>281.85499999999996</v>
      </c>
      <c r="EJ179" s="27">
        <f>IF($O179&gt;=EJ$1,$S179+$Y179,$Y179)</f>
        <v>281.85499999999996</v>
      </c>
      <c r="EK179" s="27">
        <f>IF($O179&gt;=EK$1,$S179+$Y179,$Y179)</f>
        <v>281.85499999999996</v>
      </c>
      <c r="EL179" s="27">
        <f>IF($O179&gt;=EL$1,$S179+$Y179,$Y179)</f>
        <v>281.85499999999996</v>
      </c>
      <c r="EM179" s="27">
        <f>IF($O179&gt;=EM$1,$S179+$Y179,$Y179)</f>
        <v>281.85499999999996</v>
      </c>
      <c r="EN179" s="27">
        <f>IF($O179&gt;=EN$1,$S179+$Y179,$Y179)</f>
        <v>281.85499999999996</v>
      </c>
      <c r="EO179" s="27">
        <f>IF($O179&gt;=EO$1,$S179+$Y179,$Y179)</f>
        <v>281.85499999999996</v>
      </c>
      <c r="EP179" s="27">
        <f>IF($O179&gt;=EP$1,$S179+$Y179,$Y179)</f>
        <v>281.85499999999996</v>
      </c>
      <c r="EQ179" s="27">
        <f>IF($O179&gt;=EQ$1,$S179+$Y179,$Y179)</f>
        <v>281.85499999999996</v>
      </c>
      <c r="ER179" s="27">
        <f>IF($O179&gt;=ER$1,$S179+$Y179,$Y179)</f>
        <v>281.85499999999996</v>
      </c>
      <c r="ES179" s="27">
        <f>IF($O179&gt;=ES$1,$S179+$Y179,$Y179)</f>
        <v>281.85499999999996</v>
      </c>
      <c r="ET179" s="27">
        <f>IF($O179&gt;=ET$1,$S179+$Y179,$Y179)</f>
        <v>281.85499999999996</v>
      </c>
      <c r="EU179" s="27">
        <f>IF($O179&gt;=EU$1,$S179+$Y179,$Y179)</f>
        <v>281.85499999999996</v>
      </c>
      <c r="EV179" s="27">
        <f>IF($O179&gt;=EV$1,$S179,0)</f>
        <v>0</v>
      </c>
      <c r="EW179" s="27">
        <f>IF($O179&gt;=EW$1,$S179,0)</f>
        <v>0</v>
      </c>
      <c r="EX179" s="27">
        <f>IF($O179&gt;=EX$1,$S179,0)</f>
        <v>0</v>
      </c>
      <c r="EY179" s="27">
        <f>IF($O179&gt;=EY$1,$S179,0)</f>
        <v>0</v>
      </c>
      <c r="EZ179" s="27">
        <f>IF($O179&gt;=EZ$1,$S179,0)</f>
        <v>0</v>
      </c>
      <c r="FA179" s="27">
        <f>IF($O179&gt;=FA$1,$S179,0)</f>
        <v>0</v>
      </c>
      <c r="FB179" s="27">
        <f>IF($O179&gt;=FB$1,$S179,0)</f>
        <v>0</v>
      </c>
      <c r="FC179" s="27">
        <f>IF($O179&gt;=FC$1,$S179,0)</f>
        <v>0</v>
      </c>
      <c r="FD179" s="27">
        <f>IF($O179&gt;=FD$1,$S179,0)</f>
        <v>0</v>
      </c>
      <c r="FE179" s="27">
        <f>IF($O179&gt;=FE$1,$S179,0)</f>
        <v>0</v>
      </c>
      <c r="FF179" s="27">
        <f>IF($O179&gt;=FF$1,$S179,0)</f>
        <v>0</v>
      </c>
      <c r="FG179" s="27">
        <f>IF($O179&gt;=FG$1,$S179,0)</f>
        <v>0</v>
      </c>
      <c r="FH179" s="27">
        <f>IF($O179&gt;=FH$1,$S179,0)</f>
        <v>0</v>
      </c>
      <c r="FI179" s="27">
        <f>IF($O179&gt;=FI$1,$S179,0)</f>
        <v>0</v>
      </c>
      <c r="FJ179" s="27">
        <f>IF($O179&gt;=FJ$1,$S179,0)</f>
        <v>0</v>
      </c>
      <c r="FK179" s="27">
        <f>IF($O179&gt;=FK$1,$S179,0)</f>
        <v>0</v>
      </c>
      <c r="FL179" s="27">
        <f>IF($O179&gt;=FL$1,$S179,0)</f>
        <v>0</v>
      </c>
      <c r="FM179" s="27">
        <f>IF($O179&gt;=FM$1,$S179,0)</f>
        <v>0</v>
      </c>
      <c r="FN179" s="27">
        <f>IF($O179&gt;=FN$1,$S179,0)</f>
        <v>0</v>
      </c>
      <c r="FO179" s="27">
        <f>IF($O179&gt;=FO$1,$S179,0)</f>
        <v>0</v>
      </c>
      <c r="FP179" s="27">
        <f>IF($O179&gt;=FP$1,$S179,0)</f>
        <v>0</v>
      </c>
      <c r="FQ179" s="27">
        <f>IF($O179&gt;=FQ$1,$S179,0)</f>
        <v>0</v>
      </c>
      <c r="FR179" s="27">
        <f>IF($O179&gt;=FR$1,$S179,0)</f>
        <v>0</v>
      </c>
      <c r="FS179" s="27">
        <f>IF($O179&gt;=FS$1,$S179,0)</f>
        <v>0</v>
      </c>
      <c r="FT179" s="27">
        <f>IF($O179&gt;=FT$1,$S179,0)</f>
        <v>0</v>
      </c>
      <c r="FU179" s="27">
        <f>IF($O179&gt;=FU$1,$S179,0)</f>
        <v>0</v>
      </c>
      <c r="FV179" s="27">
        <f>IF($O179&gt;=FV$1,$S179,0)</f>
        <v>0</v>
      </c>
      <c r="FW179" s="27">
        <f>IF($O179&gt;=FW$1,$S179,0)</f>
        <v>0</v>
      </c>
      <c r="FX179" s="27">
        <f>IF($O179&gt;=FX$1,$S179,0)</f>
        <v>0</v>
      </c>
      <c r="FY179" s="27">
        <f>IF($O179&gt;=FY$1,$S179,0)</f>
        <v>0</v>
      </c>
      <c r="FZ179" s="27">
        <f>IF($O179&gt;=FZ$1,$S179,0)</f>
        <v>0</v>
      </c>
      <c r="GA179" s="27">
        <f>IF($O179&gt;=GA$1,$S179,0)</f>
        <v>0</v>
      </c>
      <c r="GB179" s="27">
        <f>IF($O179&gt;=GB$1,$S179,0)</f>
        <v>0</v>
      </c>
      <c r="GC179" s="27">
        <f>IF($O179&gt;=GC$1,$S179,0)</f>
        <v>0</v>
      </c>
      <c r="GD179" s="27">
        <f>IF($O179&gt;=GD$1,$S179,0)</f>
        <v>0</v>
      </c>
      <c r="GE179" s="27">
        <f>IF($O179&gt;=GE$1,$S179,0)</f>
        <v>0</v>
      </c>
      <c r="GF179" s="27">
        <f>IF($O179&gt;=GF$1,$S179,0)</f>
        <v>0</v>
      </c>
      <c r="GG179" s="27">
        <f>IF($O179&gt;=GG$1,$S179,0)</f>
        <v>0</v>
      </c>
      <c r="GH179" s="27">
        <f>IF($O179&gt;=GH$1,$S179,0)</f>
        <v>0</v>
      </c>
      <c r="GI179" s="27">
        <f>IF($O179&gt;=GI$1,$S179,0)</f>
        <v>0</v>
      </c>
      <c r="GJ179" s="27">
        <f>IF($O179&gt;=GJ$1,$S179,0)</f>
        <v>0</v>
      </c>
      <c r="GK179" s="27">
        <f>IF($O179&gt;=GK$1,$S179,0)</f>
        <v>0</v>
      </c>
      <c r="GL179" s="27">
        <f>IF($O179&gt;=GL$1,$S179,0)</f>
        <v>0</v>
      </c>
      <c r="GM179" s="27">
        <f>IF($O179&gt;=GM$1,$S179,0)</f>
        <v>0</v>
      </c>
      <c r="GN179" s="27">
        <f>IF($O179&gt;=GN$1,$S179,0)</f>
        <v>0</v>
      </c>
      <c r="GO179" s="27">
        <f>IF($O179&gt;=GO$1,$S179,0)</f>
        <v>0</v>
      </c>
      <c r="GP179" s="27">
        <f>IF($O179&gt;=GP$1,$S179,0)</f>
        <v>0</v>
      </c>
      <c r="GQ179" s="27">
        <f>IF($O179&gt;=GQ$1,$S179,0)</f>
        <v>0</v>
      </c>
      <c r="GR179" s="27">
        <f>IF($O179&gt;=GR$1,$S179,0)</f>
        <v>0</v>
      </c>
      <c r="GS179" s="27">
        <f>IF($O179&gt;=GS$1,$S179,0)</f>
        <v>0</v>
      </c>
      <c r="GT179" s="27">
        <f>IF($O179&gt;=GT$1,$S179,0)</f>
        <v>0</v>
      </c>
      <c r="GU179" s="27">
        <f>IF($O179&gt;=GU$1,$S179,0)</f>
        <v>0</v>
      </c>
      <c r="GV179" s="27">
        <f>IF($O179&gt;=GV$1,$S179,0)</f>
        <v>0</v>
      </c>
      <c r="GW179" s="27">
        <f>IF($O179&gt;=GW$1,$S179,0)</f>
        <v>0</v>
      </c>
      <c r="GX179" s="27">
        <f>IF($O179&gt;=GX$1,$S179,0)</f>
        <v>0</v>
      </c>
      <c r="GY179" s="27">
        <f>IF($O179&gt;=GY$1,$S179,0)</f>
        <v>0</v>
      </c>
      <c r="GZ179" s="27">
        <f>IF($O179&gt;=GZ$1,$S179,0)</f>
        <v>0</v>
      </c>
      <c r="HA179" s="27">
        <f>IF($O179&gt;=HA$1,$S179,0)</f>
        <v>0</v>
      </c>
      <c r="HB179" s="27">
        <f>IF($O179&gt;=HB$1,$S179,0)</f>
        <v>0</v>
      </c>
      <c r="HC179" s="27">
        <f>IF($O179&gt;=HC$1,$S179,0)</f>
        <v>0</v>
      </c>
    </row>
    <row r="180" spans="1:211">
      <c r="A180" s="3">
        <v>36773</v>
      </c>
      <c r="B180" s="3" t="s">
        <v>325</v>
      </c>
      <c r="C180" s="3" t="s">
        <v>45</v>
      </c>
      <c r="D180" s="3">
        <v>66</v>
      </c>
      <c r="E180" s="4">
        <v>32685</v>
      </c>
      <c r="F180" s="5">
        <v>29.002739726027396</v>
      </c>
      <c r="G180" s="3" t="s">
        <v>99</v>
      </c>
      <c r="H180" s="4">
        <v>19119</v>
      </c>
      <c r="I180" s="9" t="s">
        <v>870</v>
      </c>
      <c r="J180" s="5">
        <v>2340.71</v>
      </c>
      <c r="K180" s="31">
        <v>355</v>
      </c>
      <c r="L180" s="32">
        <v>29</v>
      </c>
      <c r="M180" s="33">
        <f>VLOOKUP(L180,FIND,3,TRUE)</f>
        <v>1.5</v>
      </c>
      <c r="N180" s="32">
        <f>IF(L180&gt;30,180,VLOOKUP(L180,TEMPO,2,FALSE))</f>
        <v>174</v>
      </c>
      <c r="O180" s="32">
        <f>IF(R180&gt;0,4,N180)</f>
        <v>174</v>
      </c>
      <c r="P180" s="96">
        <f>J180*M180*L180</f>
        <v>101820.88499999999</v>
      </c>
      <c r="Q180" s="96">
        <f>10934.45*2</f>
        <v>21868.9</v>
      </c>
      <c r="R180" s="96">
        <f>IF(P180&lt;=Q180,P180/4,0)</f>
        <v>0</v>
      </c>
      <c r="S180" s="5">
        <f>IF(P180&gt;=Q180,P180/N180,0)</f>
        <v>585.17750000000001</v>
      </c>
      <c r="T180" s="3"/>
      <c r="U180" s="3">
        <f>IF(T180="",1,0)</f>
        <v>1</v>
      </c>
      <c r="V180" s="3">
        <v>44</v>
      </c>
      <c r="W180" s="5">
        <v>0.6</v>
      </c>
      <c r="X180" s="5">
        <v>402.65</v>
      </c>
      <c r="Y180" s="5">
        <f>X180*W180</f>
        <v>241.58999999999997</v>
      </c>
      <c r="Z180" s="5">
        <v>400</v>
      </c>
      <c r="AA180" s="5">
        <f>S180+Y180+Z180</f>
        <v>1226.7674999999999</v>
      </c>
      <c r="AB180" s="39">
        <f>(J180/12+J180/12*1.3333333333+450/12+J180/30*6/12+J180)*1.3+Y180+Z180+153.9</f>
        <v>4529.5578555471038</v>
      </c>
      <c r="AC180" s="39" t="s">
        <v>45</v>
      </c>
      <c r="AD180" s="39">
        <f>J180*1.3+400+153.9</f>
        <v>3596.8230000000003</v>
      </c>
      <c r="AE180" s="39">
        <f>SUMIFS('CUSTO MENSAL FUNC NOVO'!H:H,'CUSTO MENSAL FUNC NOVO'!A:A,'VALORES MENSAIS'!AC180)</f>
        <v>2013.943</v>
      </c>
      <c r="AF180" s="27">
        <f>IF($R180&gt;0,$R180,$S180)+$Y180+$Z180</f>
        <v>1226.7674999999999</v>
      </c>
      <c r="AG180" s="27">
        <f>IF($R180&gt;0,$R180,$S180)+$Y180+$Z180</f>
        <v>1226.7674999999999</v>
      </c>
      <c r="AH180" s="27">
        <f>IF($R180&gt;0,$R180,$S180)+$Y180+$Z180</f>
        <v>1226.7674999999999</v>
      </c>
      <c r="AI180" s="27">
        <f>IF($R180&gt;0,$R180,$S180)+$Y180+$Z180</f>
        <v>1226.7674999999999</v>
      </c>
      <c r="AJ180" s="27">
        <f>IF($O180&gt;=AJ$1,$S180+$Y180+$Z180,$Y180+$Z180)</f>
        <v>1226.7674999999999</v>
      </c>
      <c r="AK180" s="27">
        <f>IF($O180&gt;=AK$1,$S180+$Y180+$Z180,$Y180+$Z180)</f>
        <v>1226.7674999999999</v>
      </c>
      <c r="AL180" s="27">
        <f>IF($O180&gt;=AL$1,$S180+$Y180+$Z180,$Y180+$Z180)</f>
        <v>1226.7674999999999</v>
      </c>
      <c r="AM180" s="27">
        <f>IF($O180&gt;=AM$1,$S180+$Y180+$Z180,$Y180+$Z180)</f>
        <v>1226.7674999999999</v>
      </c>
      <c r="AN180" s="27">
        <f>IF($O180&gt;=AN$1,$S180+$Y180+$Z180,$Y180+$Z180)</f>
        <v>1226.7674999999999</v>
      </c>
      <c r="AO180" s="27">
        <f>IF($O180&gt;=AO$1,$S180+$Y180+$Z180,$Y180+$Z180)</f>
        <v>1226.7674999999999</v>
      </c>
      <c r="AP180" s="27">
        <f>IF($O180&gt;=AP$1,$S180+$Y180+$Z180,$Y180+$Z180)</f>
        <v>1226.7674999999999</v>
      </c>
      <c r="AQ180" s="27">
        <f>IF($O180&gt;=AQ$1,$S180+$Y180+$Z180,$Y180+$Z180)</f>
        <v>1226.7674999999999</v>
      </c>
      <c r="AR180" s="27">
        <f>IF($O180&gt;=AR$1,$S180+$Y180+$Z180,$Y180+$Z180)</f>
        <v>1226.7674999999999</v>
      </c>
      <c r="AS180" s="27">
        <f>IF($O180&gt;=AS$1,$S180+$Y180+$Z180,$Y180+$Z180)</f>
        <v>1226.7674999999999</v>
      </c>
      <c r="AT180" s="27">
        <f>IF($O180&gt;=AT$1,$S180+$Y180+$Z180,$Y180+$Z180)</f>
        <v>1226.7674999999999</v>
      </c>
      <c r="AU180" s="27">
        <f>IF($O180&gt;=AU$1,$S180+$Y180+$Z180,$Y180+$Z180)</f>
        <v>1226.7674999999999</v>
      </c>
      <c r="AV180" s="27">
        <f>IF($O180&gt;=AV$1,$S180+$Y180+$Z180,$Y180+$Z180)</f>
        <v>1226.7674999999999</v>
      </c>
      <c r="AW180" s="27">
        <f>IF($O180&gt;=AW$1,$S180+$Y180+$Z180,$Y180+$Z180)</f>
        <v>1226.7674999999999</v>
      </c>
      <c r="AX180" s="27">
        <f>IF($O180&gt;=AX$1,$S180+$Y180+$Z180,$Y180+$Z180)</f>
        <v>1226.7674999999999</v>
      </c>
      <c r="AY180" s="27">
        <f>IF($O180&gt;=AY$1,$S180+$Y180+$Z180,$Y180+$Z180)</f>
        <v>1226.7674999999999</v>
      </c>
      <c r="AZ180" s="27">
        <f>IF($O180&gt;=AZ$1,$S180+$Y180+$Z180,$Y180+$Z180)</f>
        <v>1226.7674999999999</v>
      </c>
      <c r="BA180" s="27">
        <f>IF($O180&gt;=BA$1,$S180+$Y180+$Z180,$Y180+$Z180)</f>
        <v>1226.7674999999999</v>
      </c>
      <c r="BB180" s="27">
        <f>IF($O180&gt;=BB$1,$S180+$Y180+$Z180,$Y180+$Z180)</f>
        <v>1226.7674999999999</v>
      </c>
      <c r="BC180" s="27">
        <f>IF($O180&gt;=BC$1,$S180+$Y180+$Z180,$Y180+$Z180)</f>
        <v>1226.7674999999999</v>
      </c>
      <c r="BD180" s="27">
        <f>IF($O180&gt;=BD$1,$S180+$Y180+$Z180,$Y180+$Z180)</f>
        <v>1226.7674999999999</v>
      </c>
      <c r="BE180" s="27">
        <f>IF($O180&gt;=BE$1,$S180+$Y180+$Z180,$Y180+$Z180)</f>
        <v>1226.7674999999999</v>
      </c>
      <c r="BF180" s="27">
        <f>IF($O180&gt;=BF$1,$S180+$Y180+$Z180,$Y180+$Z180)</f>
        <v>1226.7674999999999</v>
      </c>
      <c r="BG180" s="27">
        <f>IF($O180&gt;=BG$1,$S180+$Y180+$Z180,$Y180+$Z180)</f>
        <v>1226.7674999999999</v>
      </c>
      <c r="BH180" s="27">
        <f>IF($O180&gt;=BH$1,$S180+$Y180+$Z180,$Y180+$Z180)</f>
        <v>1226.7674999999999</v>
      </c>
      <c r="BI180" s="27">
        <f>IF($O180&gt;=BI$1,$S180+$Y180+$Z180,$Y180+$Z180)</f>
        <v>1226.7674999999999</v>
      </c>
      <c r="BJ180" s="27">
        <f>IF($O180&gt;=BJ$1,$S180+$Y180+$Z180,$Y180+$Z180)</f>
        <v>1226.7674999999999</v>
      </c>
      <c r="BK180" s="27">
        <f>IF($O180&gt;=BK$1,$S180+$Y180+$Z180,$Y180+$Z180)</f>
        <v>1226.7674999999999</v>
      </c>
      <c r="BL180" s="27">
        <f>IF($O180&gt;=BL$1,$S180+$Y180+$Z180,$Y180+$Z180)</f>
        <v>1226.7674999999999</v>
      </c>
      <c r="BM180" s="27">
        <f>IF($O180&gt;=BM$1,$S180+$Y180+$Z180,$Y180+$Z180)</f>
        <v>1226.7674999999999</v>
      </c>
      <c r="BN180" s="27">
        <f>IF($O180&gt;=BN$1,$S180+$Y180+$Z180,$Y180+$Z180)</f>
        <v>1226.7674999999999</v>
      </c>
      <c r="BO180" s="27">
        <f>IF($O180&gt;=BO$1,$S180+$Y180+$Z180,$Y180+$Z180)</f>
        <v>1226.7674999999999</v>
      </c>
      <c r="BP180" s="27">
        <f>IF($O180&gt;=BP$1,$S180+$Y180+$Z180,$Y180+$Z180)</f>
        <v>1226.7674999999999</v>
      </c>
      <c r="BQ180" s="27">
        <f>IF($O180&gt;=BQ$1,$S180+$Y180+$Z180,$Y180+$Z180)</f>
        <v>1226.7674999999999</v>
      </c>
      <c r="BR180" s="27">
        <f>IF($O180&gt;=BR$1,$S180+$Y180+$Z180,$Y180+$Z180)</f>
        <v>1226.7674999999999</v>
      </c>
      <c r="BS180" s="27">
        <f>IF($O180&gt;=BS$1,$S180+$Y180+$Z180,$Y180+$Z180)</f>
        <v>1226.7674999999999</v>
      </c>
      <c r="BT180" s="27">
        <f>IF($O180&gt;=BT$1,$S180+$Y180+$Z180,$Y180+$Z180)</f>
        <v>1226.7674999999999</v>
      </c>
      <c r="BU180" s="27">
        <f>IF($O180&gt;=BU$1,$S180+$Y180+$Z180,$Y180+$Z180)</f>
        <v>1226.7674999999999</v>
      </c>
      <c r="BV180" s="27">
        <f>IF($O180&gt;=BV$1,$S180+$Y180+$Z180,$Y180+$Z180)</f>
        <v>1226.7674999999999</v>
      </c>
      <c r="BW180" s="27">
        <f>IF($O180&gt;=BW$1,$S180+$Y180+$Z180,$Y180+$Z180)</f>
        <v>1226.7674999999999</v>
      </c>
      <c r="BX180" s="27">
        <f>IF($O180&gt;=BX$1,$S180+$Y180+$Z180,$Y180+$Z180)</f>
        <v>1226.7674999999999</v>
      </c>
      <c r="BY180" s="27">
        <f>IF($O180&gt;=BY$1,$S180+$Y180+$Z180,$Y180+$Z180)</f>
        <v>1226.7674999999999</v>
      </c>
      <c r="BZ180" s="27">
        <f>IF($O180&gt;=BZ$1,$S180+$Y180+$Z180,$Y180+$Z180)</f>
        <v>1226.7674999999999</v>
      </c>
      <c r="CA180" s="27">
        <f>IF($O180&gt;=CA$1,$S180+$Y180+$Z180,$Y180+$Z180)</f>
        <v>1226.7674999999999</v>
      </c>
      <c r="CB180" s="27">
        <f>IF($O180&gt;=CB$1,$S180+$Y180+$Z180,$Y180+$Z180)</f>
        <v>1226.7674999999999</v>
      </c>
      <c r="CC180" s="27">
        <f>IF($O180&gt;=CC$1,$S180+$Y180+$Z180,$Y180+$Z180)</f>
        <v>1226.7674999999999</v>
      </c>
      <c r="CD180" s="27">
        <f>IF($O180&gt;=CD$1,$S180+$Y180+$Z180,$Y180+$Z180)</f>
        <v>1226.7674999999999</v>
      </c>
      <c r="CE180" s="27">
        <f>IF($O180&gt;=CE$1,$S180+$Y180+$Z180,$Y180+$Z180)</f>
        <v>1226.7674999999999</v>
      </c>
      <c r="CF180" s="27">
        <f>IF($O180&gt;=CF$1,$S180+$Y180+$Z180,$Y180+$Z180)</f>
        <v>1226.7674999999999</v>
      </c>
      <c r="CG180" s="27">
        <f>IF($O180&gt;=CG$1,$S180+$Y180+$Z180,$Y180+$Z180)</f>
        <v>1226.7674999999999</v>
      </c>
      <c r="CH180" s="27">
        <f>IF($O180&gt;=CH$1,$S180+$Y180+$Z180,$Y180+$Z180)</f>
        <v>1226.7674999999999</v>
      </c>
      <c r="CI180" s="27">
        <f>IF($O180&gt;=CI$1,$S180+$Y180+$Z180,$Y180+$Z180)</f>
        <v>1226.7674999999999</v>
      </c>
      <c r="CJ180" s="27">
        <f>IF($O180&gt;=CJ$1,$S180+$Y180+$Z180,$Y180+$Z180)</f>
        <v>1226.7674999999999</v>
      </c>
      <c r="CK180" s="27">
        <f>IF($O180&gt;=CK$1,$S180+$Y180+$Z180,$Y180+$Z180)</f>
        <v>1226.7674999999999</v>
      </c>
      <c r="CL180" s="27">
        <f>IF($O180&gt;=CL$1,$S180+$Y180+$Z180,$Y180+$Z180)</f>
        <v>1226.7674999999999</v>
      </c>
      <c r="CM180" s="27">
        <f>IF($O180&gt;=CM$1,$S180+$Y180+$Z180,$Y180+$Z180)</f>
        <v>1226.7674999999999</v>
      </c>
      <c r="CN180" s="27">
        <f>IF($O180&gt;=CN$1,$S180+$Y180,$Y180)</f>
        <v>826.76749999999993</v>
      </c>
      <c r="CO180" s="27">
        <f>IF($O180&gt;=CO$1,$S180+$Y180,$Y180)</f>
        <v>826.76749999999993</v>
      </c>
      <c r="CP180" s="27">
        <f>IF($O180&gt;=CP$1,$S180+$Y180,$Y180)</f>
        <v>826.76749999999993</v>
      </c>
      <c r="CQ180" s="27">
        <f>IF($O180&gt;=CQ$1,$S180+$Y180,$Y180)</f>
        <v>826.76749999999993</v>
      </c>
      <c r="CR180" s="27">
        <f>IF($O180&gt;=CR$1,$S180+$Y180,$Y180)</f>
        <v>826.76749999999993</v>
      </c>
      <c r="CS180" s="27">
        <f>IF($O180&gt;=CS$1,$S180+$Y180,$Y180)</f>
        <v>826.76749999999993</v>
      </c>
      <c r="CT180" s="27">
        <f>IF($O180&gt;=CT$1,$S180+$Y180,$Y180)</f>
        <v>826.76749999999993</v>
      </c>
      <c r="CU180" s="27">
        <f>IF($O180&gt;=CU$1,$S180+$Y180,$Y180)</f>
        <v>826.76749999999993</v>
      </c>
      <c r="CV180" s="27">
        <f>IF($O180&gt;=CV$1,$S180+$Y180,$Y180)</f>
        <v>826.76749999999993</v>
      </c>
      <c r="CW180" s="27">
        <f>IF($O180&gt;=CW$1,$S180+$Y180,$Y180)</f>
        <v>826.76749999999993</v>
      </c>
      <c r="CX180" s="27">
        <f>IF($O180&gt;=CX$1,$S180+$Y180,$Y180)</f>
        <v>826.76749999999993</v>
      </c>
      <c r="CY180" s="27">
        <f>IF($O180&gt;=CY$1,$S180+$Y180,$Y180)</f>
        <v>826.76749999999993</v>
      </c>
      <c r="CZ180" s="27">
        <f>IF($O180&gt;=CZ$1,$S180+$Y180,$Y180)</f>
        <v>826.76749999999993</v>
      </c>
      <c r="DA180" s="27">
        <f>IF($O180&gt;=DA$1,$S180+$Y180,$Y180)</f>
        <v>826.76749999999993</v>
      </c>
      <c r="DB180" s="27">
        <f>IF($O180&gt;=DB$1,$S180+$Y180,$Y180)</f>
        <v>826.76749999999993</v>
      </c>
      <c r="DC180" s="27">
        <f>IF($O180&gt;=DC$1,$S180+$Y180,$Y180)</f>
        <v>826.76749999999993</v>
      </c>
      <c r="DD180" s="27">
        <f>IF($O180&gt;=DD$1,$S180+$Y180,$Y180)</f>
        <v>826.76749999999993</v>
      </c>
      <c r="DE180" s="27">
        <f>IF($O180&gt;=DE$1,$S180+$Y180,$Y180)</f>
        <v>826.76749999999993</v>
      </c>
      <c r="DF180" s="27">
        <f>IF($O180&gt;=DF$1,$S180+$Y180,$Y180)</f>
        <v>826.76749999999993</v>
      </c>
      <c r="DG180" s="27">
        <f>IF($O180&gt;=DG$1,$S180+$Y180,$Y180)</f>
        <v>826.76749999999993</v>
      </c>
      <c r="DH180" s="27">
        <f>IF($O180&gt;=DH$1,$S180+$Y180,$Y180)</f>
        <v>826.76749999999993</v>
      </c>
      <c r="DI180" s="27">
        <f>IF($O180&gt;=DI$1,$S180+$Y180,$Y180)</f>
        <v>826.76749999999993</v>
      </c>
      <c r="DJ180" s="27">
        <f>IF($O180&gt;=DJ$1,$S180+$Y180,$Y180)</f>
        <v>826.76749999999993</v>
      </c>
      <c r="DK180" s="27">
        <f>IF($O180&gt;=DK$1,$S180+$Y180,$Y180)</f>
        <v>826.76749999999993</v>
      </c>
      <c r="DL180" s="27">
        <f>IF($O180&gt;=DL$1,$S180+$Y180,$Y180)</f>
        <v>826.76749999999993</v>
      </c>
      <c r="DM180" s="27">
        <f>IF($O180&gt;=DM$1,$S180+$Y180,$Y180)</f>
        <v>826.76749999999993</v>
      </c>
      <c r="DN180" s="27">
        <f>IF($O180&gt;=DN$1,$S180+$Y180,$Y180)</f>
        <v>826.76749999999993</v>
      </c>
      <c r="DO180" s="27">
        <f>IF($O180&gt;=DO$1,$S180+$Y180,$Y180)</f>
        <v>826.76749999999993</v>
      </c>
      <c r="DP180" s="27">
        <f>IF($O180&gt;=DP$1,$S180+$Y180,$Y180)</f>
        <v>826.76749999999993</v>
      </c>
      <c r="DQ180" s="27">
        <f>IF($O180&gt;=DQ$1,$S180+$Y180,$Y180)</f>
        <v>826.76749999999993</v>
      </c>
      <c r="DR180" s="27">
        <f>IF($O180&gt;=DR$1,$S180+$Y180,$Y180)</f>
        <v>826.76749999999993</v>
      </c>
      <c r="DS180" s="27">
        <f>IF($O180&gt;=DS$1,$S180+$Y180,$Y180)</f>
        <v>826.76749999999993</v>
      </c>
      <c r="DT180" s="27">
        <f>IF($O180&gt;=DT$1,$S180+$Y180,$Y180)</f>
        <v>826.76749999999993</v>
      </c>
      <c r="DU180" s="27">
        <f>IF($O180&gt;=DU$1,$S180+$Y180,$Y180)</f>
        <v>826.76749999999993</v>
      </c>
      <c r="DV180" s="27">
        <f>IF($O180&gt;=DV$1,$S180+$Y180,$Y180)</f>
        <v>826.76749999999993</v>
      </c>
      <c r="DW180" s="27">
        <f>IF($O180&gt;=DW$1,$S180+$Y180,$Y180)</f>
        <v>826.76749999999993</v>
      </c>
      <c r="DX180" s="27">
        <f>IF($O180&gt;=DX$1,$S180+$Y180,$Y180)</f>
        <v>826.76749999999993</v>
      </c>
      <c r="DY180" s="27">
        <f>IF($O180&gt;=DY$1,$S180+$Y180,$Y180)</f>
        <v>826.76749999999993</v>
      </c>
      <c r="DZ180" s="27">
        <f>IF($O180&gt;=DZ$1,$S180+$Y180,$Y180)</f>
        <v>826.76749999999993</v>
      </c>
      <c r="EA180" s="27">
        <f>IF($O180&gt;=EA$1,$S180+$Y180,$Y180)</f>
        <v>826.76749999999993</v>
      </c>
      <c r="EB180" s="27">
        <f>IF($O180&gt;=EB$1,$S180+$Y180,$Y180)</f>
        <v>826.76749999999993</v>
      </c>
      <c r="EC180" s="27">
        <f>IF($O180&gt;=EC$1,$S180+$Y180,$Y180)</f>
        <v>826.76749999999993</v>
      </c>
      <c r="ED180" s="27">
        <f>IF($O180&gt;=ED$1,$S180+$Y180,$Y180)</f>
        <v>826.76749999999993</v>
      </c>
      <c r="EE180" s="27">
        <f>IF($O180&gt;=EE$1,$S180+$Y180,$Y180)</f>
        <v>826.76749999999993</v>
      </c>
      <c r="EF180" s="27">
        <f>IF($O180&gt;=EF$1,$S180+$Y180,$Y180)</f>
        <v>826.76749999999993</v>
      </c>
      <c r="EG180" s="27">
        <f>IF($O180&gt;=EG$1,$S180+$Y180,$Y180)</f>
        <v>826.76749999999993</v>
      </c>
      <c r="EH180" s="27">
        <f>IF($O180&gt;=EH$1,$S180+$Y180,$Y180)</f>
        <v>826.76749999999993</v>
      </c>
      <c r="EI180" s="27">
        <f>IF($O180&gt;=EI$1,$S180+$Y180,$Y180)</f>
        <v>826.76749999999993</v>
      </c>
      <c r="EJ180" s="27">
        <f>IF($O180&gt;=EJ$1,$S180+$Y180,$Y180)</f>
        <v>826.76749999999993</v>
      </c>
      <c r="EK180" s="27">
        <f>IF($O180&gt;=EK$1,$S180+$Y180,$Y180)</f>
        <v>826.76749999999993</v>
      </c>
      <c r="EL180" s="27">
        <f>IF($O180&gt;=EL$1,$S180+$Y180,$Y180)</f>
        <v>826.76749999999993</v>
      </c>
      <c r="EM180" s="27">
        <f>IF($O180&gt;=EM$1,$S180+$Y180,$Y180)</f>
        <v>826.76749999999993</v>
      </c>
      <c r="EN180" s="27">
        <f>IF($O180&gt;=EN$1,$S180+$Y180,$Y180)</f>
        <v>826.76749999999993</v>
      </c>
      <c r="EO180" s="27">
        <f>IF($O180&gt;=EO$1,$S180+$Y180,$Y180)</f>
        <v>826.76749999999993</v>
      </c>
      <c r="EP180" s="27">
        <f>IF($O180&gt;=EP$1,$S180+$Y180,$Y180)</f>
        <v>826.76749999999993</v>
      </c>
      <c r="EQ180" s="27">
        <f>IF($O180&gt;=EQ$1,$S180+$Y180,$Y180)</f>
        <v>826.76749999999993</v>
      </c>
      <c r="ER180" s="27">
        <f>IF($O180&gt;=ER$1,$S180+$Y180,$Y180)</f>
        <v>826.76749999999993</v>
      </c>
      <c r="ES180" s="27">
        <f>IF($O180&gt;=ES$1,$S180+$Y180,$Y180)</f>
        <v>826.76749999999993</v>
      </c>
      <c r="ET180" s="27">
        <f>IF($O180&gt;=ET$1,$S180+$Y180,$Y180)</f>
        <v>826.76749999999993</v>
      </c>
      <c r="EU180" s="27">
        <f>IF($O180&gt;=EU$1,$S180+$Y180,$Y180)</f>
        <v>826.76749999999993</v>
      </c>
      <c r="EV180" s="27">
        <f>IF($O180&gt;=EV$1,$S180,0)</f>
        <v>585.17750000000001</v>
      </c>
      <c r="EW180" s="27">
        <f>IF($O180&gt;=EW$1,$S180,0)</f>
        <v>585.17750000000001</v>
      </c>
      <c r="EX180" s="27">
        <f>IF($O180&gt;=EX$1,$S180,0)</f>
        <v>585.17750000000001</v>
      </c>
      <c r="EY180" s="27">
        <f>IF($O180&gt;=EY$1,$S180,0)</f>
        <v>585.17750000000001</v>
      </c>
      <c r="EZ180" s="27">
        <f>IF($O180&gt;=EZ$1,$S180,0)</f>
        <v>585.17750000000001</v>
      </c>
      <c r="FA180" s="27">
        <f>IF($O180&gt;=FA$1,$S180,0)</f>
        <v>585.17750000000001</v>
      </c>
      <c r="FB180" s="27">
        <f>IF($O180&gt;=FB$1,$S180,0)</f>
        <v>585.17750000000001</v>
      </c>
      <c r="FC180" s="27">
        <f>IF($O180&gt;=FC$1,$S180,0)</f>
        <v>585.17750000000001</v>
      </c>
      <c r="FD180" s="27">
        <f>IF($O180&gt;=FD$1,$S180,0)</f>
        <v>585.17750000000001</v>
      </c>
      <c r="FE180" s="27">
        <f>IF($O180&gt;=FE$1,$S180,0)</f>
        <v>585.17750000000001</v>
      </c>
      <c r="FF180" s="27">
        <f>IF($O180&gt;=FF$1,$S180,0)</f>
        <v>585.17750000000001</v>
      </c>
      <c r="FG180" s="27">
        <f>IF($O180&gt;=FG$1,$S180,0)</f>
        <v>585.17750000000001</v>
      </c>
      <c r="FH180" s="27">
        <f>IF($O180&gt;=FH$1,$S180,0)</f>
        <v>585.17750000000001</v>
      </c>
      <c r="FI180" s="27">
        <f>IF($O180&gt;=FI$1,$S180,0)</f>
        <v>585.17750000000001</v>
      </c>
      <c r="FJ180" s="27">
        <f>IF($O180&gt;=FJ$1,$S180,0)</f>
        <v>585.17750000000001</v>
      </c>
      <c r="FK180" s="27">
        <f>IF($O180&gt;=FK$1,$S180,0)</f>
        <v>585.17750000000001</v>
      </c>
      <c r="FL180" s="27">
        <f>IF($O180&gt;=FL$1,$S180,0)</f>
        <v>585.17750000000001</v>
      </c>
      <c r="FM180" s="27">
        <f>IF($O180&gt;=FM$1,$S180,0)</f>
        <v>585.17750000000001</v>
      </c>
      <c r="FN180" s="27">
        <f>IF($O180&gt;=FN$1,$S180,0)</f>
        <v>585.17750000000001</v>
      </c>
      <c r="FO180" s="27">
        <f>IF($O180&gt;=FO$1,$S180,0)</f>
        <v>585.17750000000001</v>
      </c>
      <c r="FP180" s="27">
        <f>IF($O180&gt;=FP$1,$S180,0)</f>
        <v>585.17750000000001</v>
      </c>
      <c r="FQ180" s="27">
        <f>IF($O180&gt;=FQ$1,$S180,0)</f>
        <v>585.17750000000001</v>
      </c>
      <c r="FR180" s="27">
        <f>IF($O180&gt;=FR$1,$S180,0)</f>
        <v>585.17750000000001</v>
      </c>
      <c r="FS180" s="27">
        <f>IF($O180&gt;=FS$1,$S180,0)</f>
        <v>585.17750000000001</v>
      </c>
      <c r="FT180" s="27">
        <f>IF($O180&gt;=FT$1,$S180,0)</f>
        <v>585.17750000000001</v>
      </c>
      <c r="FU180" s="27">
        <f>IF($O180&gt;=FU$1,$S180,0)</f>
        <v>585.17750000000001</v>
      </c>
      <c r="FV180" s="27">
        <f>IF($O180&gt;=FV$1,$S180,0)</f>
        <v>585.17750000000001</v>
      </c>
      <c r="FW180" s="27">
        <f>IF($O180&gt;=FW$1,$S180,0)</f>
        <v>585.17750000000001</v>
      </c>
      <c r="FX180" s="27">
        <f>IF($O180&gt;=FX$1,$S180,0)</f>
        <v>585.17750000000001</v>
      </c>
      <c r="FY180" s="27">
        <f>IF($O180&gt;=FY$1,$S180,0)</f>
        <v>585.17750000000001</v>
      </c>
      <c r="FZ180" s="27">
        <f>IF($O180&gt;=FZ$1,$S180,0)</f>
        <v>585.17750000000001</v>
      </c>
      <c r="GA180" s="27">
        <f>IF($O180&gt;=GA$1,$S180,0)</f>
        <v>585.17750000000001</v>
      </c>
      <c r="GB180" s="27">
        <f>IF($O180&gt;=GB$1,$S180,0)</f>
        <v>585.17750000000001</v>
      </c>
      <c r="GC180" s="27">
        <f>IF($O180&gt;=GC$1,$S180,0)</f>
        <v>585.17750000000001</v>
      </c>
      <c r="GD180" s="27">
        <f>IF($O180&gt;=GD$1,$S180,0)</f>
        <v>585.17750000000001</v>
      </c>
      <c r="GE180" s="27">
        <f>IF($O180&gt;=GE$1,$S180,0)</f>
        <v>585.17750000000001</v>
      </c>
      <c r="GF180" s="27">
        <f>IF($O180&gt;=GF$1,$S180,0)</f>
        <v>585.17750000000001</v>
      </c>
      <c r="GG180" s="27">
        <f>IF($O180&gt;=GG$1,$S180,0)</f>
        <v>585.17750000000001</v>
      </c>
      <c r="GH180" s="27">
        <f>IF($O180&gt;=GH$1,$S180,0)</f>
        <v>585.17750000000001</v>
      </c>
      <c r="GI180" s="27">
        <f>IF($O180&gt;=GI$1,$S180,0)</f>
        <v>585.17750000000001</v>
      </c>
      <c r="GJ180" s="27">
        <f>IF($O180&gt;=GJ$1,$S180,0)</f>
        <v>585.17750000000001</v>
      </c>
      <c r="GK180" s="27">
        <f>IF($O180&gt;=GK$1,$S180,0)</f>
        <v>585.17750000000001</v>
      </c>
      <c r="GL180" s="27">
        <f>IF($O180&gt;=GL$1,$S180,0)</f>
        <v>585.17750000000001</v>
      </c>
      <c r="GM180" s="27">
        <f>IF($O180&gt;=GM$1,$S180,0)</f>
        <v>585.17750000000001</v>
      </c>
      <c r="GN180" s="27">
        <f>IF($O180&gt;=GN$1,$S180,0)</f>
        <v>585.17750000000001</v>
      </c>
      <c r="GO180" s="27">
        <f>IF($O180&gt;=GO$1,$S180,0)</f>
        <v>585.17750000000001</v>
      </c>
      <c r="GP180" s="27">
        <f>IF($O180&gt;=GP$1,$S180,0)</f>
        <v>585.17750000000001</v>
      </c>
      <c r="GQ180" s="27">
        <f>IF($O180&gt;=GQ$1,$S180,0)</f>
        <v>585.17750000000001</v>
      </c>
      <c r="GR180" s="27">
        <f>IF($O180&gt;=GR$1,$S180,0)</f>
        <v>585.17750000000001</v>
      </c>
      <c r="GS180" s="27">
        <f>IF($O180&gt;=GS$1,$S180,0)</f>
        <v>585.17750000000001</v>
      </c>
      <c r="GT180" s="27">
        <f>IF($O180&gt;=GT$1,$S180,0)</f>
        <v>585.17750000000001</v>
      </c>
      <c r="GU180" s="27">
        <f>IF($O180&gt;=GU$1,$S180,0)</f>
        <v>585.17750000000001</v>
      </c>
      <c r="GV180" s="27">
        <f>IF($O180&gt;=GV$1,$S180,0)</f>
        <v>585.17750000000001</v>
      </c>
      <c r="GW180" s="27">
        <f>IF($O180&gt;=GW$1,$S180,0)</f>
        <v>585.17750000000001</v>
      </c>
      <c r="GX180" s="27">
        <f>IF($O180&gt;=GX$1,$S180,0)</f>
        <v>0</v>
      </c>
      <c r="GY180" s="27">
        <f>IF($O180&gt;=GY$1,$S180,0)</f>
        <v>0</v>
      </c>
      <c r="GZ180" s="27">
        <f>IF($O180&gt;=GZ$1,$S180,0)</f>
        <v>0</v>
      </c>
      <c r="HA180" s="27">
        <f>IF($O180&gt;=HA$1,$S180,0)</f>
        <v>0</v>
      </c>
      <c r="HB180" s="27">
        <f>IF($O180&gt;=HB$1,$S180,0)</f>
        <v>0</v>
      </c>
      <c r="HC180" s="27">
        <f>IF($O180&gt;=HC$1,$S180,0)</f>
        <v>0</v>
      </c>
    </row>
    <row r="181" spans="1:211">
      <c r="A181" s="3">
        <v>142310</v>
      </c>
      <c r="B181" s="3" t="s">
        <v>125</v>
      </c>
      <c r="C181" s="3" t="s">
        <v>126</v>
      </c>
      <c r="D181" s="3">
        <v>55</v>
      </c>
      <c r="E181" s="4">
        <v>39363</v>
      </c>
      <c r="F181" s="5">
        <v>10.706849315068494</v>
      </c>
      <c r="G181" s="3" t="s">
        <v>99</v>
      </c>
      <c r="H181" s="4">
        <v>23215</v>
      </c>
      <c r="I181" s="9" t="s">
        <v>870</v>
      </c>
      <c r="J181" s="5">
        <v>3423.06</v>
      </c>
      <c r="K181" s="31">
        <v>355</v>
      </c>
      <c r="L181" s="32">
        <v>11</v>
      </c>
      <c r="M181" s="33">
        <f>VLOOKUP(L181,FIND,3,TRUE)</f>
        <v>1.1000000000000001</v>
      </c>
      <c r="N181" s="32">
        <f>IF(L181&gt;30,180,VLOOKUP(L181,TEMPO,2,FALSE))</f>
        <v>66</v>
      </c>
      <c r="O181" s="32">
        <f>IF(R181&gt;0,4,N181)</f>
        <v>66</v>
      </c>
      <c r="P181" s="96">
        <f>J181*M181*L181</f>
        <v>41419.026000000005</v>
      </c>
      <c r="Q181" s="96">
        <f>10934.45*2</f>
        <v>21868.9</v>
      </c>
      <c r="R181" s="96">
        <f>IF(P181&lt;=Q181,P181/4,0)</f>
        <v>0</v>
      </c>
      <c r="S181" s="5">
        <f>IF(P181&gt;=Q181,P181/N181,0)</f>
        <v>627.56100000000004</v>
      </c>
      <c r="T181" s="3"/>
      <c r="U181" s="3">
        <f>IF(T181="",1,0)</f>
        <v>1</v>
      </c>
      <c r="V181" s="3">
        <v>120</v>
      </c>
      <c r="W181" s="5">
        <v>0</v>
      </c>
      <c r="X181" s="5">
        <v>245.73</v>
      </c>
      <c r="Y181" s="5">
        <f>X181*W181</f>
        <v>0</v>
      </c>
      <c r="Z181" s="5">
        <v>400</v>
      </c>
      <c r="AA181" s="5">
        <f>S181+Y181+Z181</f>
        <v>1027.5610000000001</v>
      </c>
      <c r="AB181" s="39">
        <f>(J181/12+J181/12*1.3333333333+450/12+J181/30*6/12+J181)*1.3+Y181+Z181+153.9</f>
        <v>5992.0677999876389</v>
      </c>
      <c r="AC181" s="39" t="s">
        <v>126</v>
      </c>
      <c r="AD181" s="39">
        <f>J181*1.3+400+153.9</f>
        <v>5003.8779999999997</v>
      </c>
      <c r="AE181" s="39">
        <f>SUMIFS('CUSTO MENSAL FUNC NOVO'!H:H,'CUSTO MENSAL FUNC NOVO'!A:A,'VALORES MENSAIS'!AC181)</f>
        <v>4093.605</v>
      </c>
      <c r="AF181" s="27">
        <f>IF($R181&gt;0,$R181,$S181)+$Y181+$Z181</f>
        <v>1027.5610000000001</v>
      </c>
      <c r="AG181" s="27">
        <f>IF($R181&gt;0,$R181,$S181)+$Y181+$Z181</f>
        <v>1027.5610000000001</v>
      </c>
      <c r="AH181" s="27">
        <f>IF($R181&gt;0,$R181,$S181)+$Y181+$Z181</f>
        <v>1027.5610000000001</v>
      </c>
      <c r="AI181" s="27">
        <f>IF($R181&gt;0,$R181,$S181)+$Y181+$Z181</f>
        <v>1027.5610000000001</v>
      </c>
      <c r="AJ181" s="27">
        <f>IF($O181&gt;=AJ$1,$S181+$Y181+$Z181,$Y181+$Z181)</f>
        <v>1027.5610000000001</v>
      </c>
      <c r="AK181" s="27">
        <f>IF($O181&gt;=AK$1,$S181+$Y181+$Z181,$Y181+$Z181)</f>
        <v>1027.5610000000001</v>
      </c>
      <c r="AL181" s="27">
        <f>IF($O181&gt;=AL$1,$S181+$Y181+$Z181,$Y181+$Z181)</f>
        <v>1027.5610000000001</v>
      </c>
      <c r="AM181" s="27">
        <f>IF($O181&gt;=AM$1,$S181+$Y181+$Z181,$Y181+$Z181)</f>
        <v>1027.5610000000001</v>
      </c>
      <c r="AN181" s="27">
        <f>IF($O181&gt;=AN$1,$S181+$Y181+$Z181,$Y181+$Z181)</f>
        <v>1027.5610000000001</v>
      </c>
      <c r="AO181" s="27">
        <f>IF($O181&gt;=AO$1,$S181+$Y181+$Z181,$Y181+$Z181)</f>
        <v>1027.5610000000001</v>
      </c>
      <c r="AP181" s="27">
        <f>IF($O181&gt;=AP$1,$S181+$Y181+$Z181,$Y181+$Z181)</f>
        <v>1027.5610000000001</v>
      </c>
      <c r="AQ181" s="27">
        <f>IF($O181&gt;=AQ$1,$S181+$Y181+$Z181,$Y181+$Z181)</f>
        <v>1027.5610000000001</v>
      </c>
      <c r="AR181" s="27">
        <f>IF($O181&gt;=AR$1,$S181+$Y181+$Z181,$Y181+$Z181)</f>
        <v>1027.5610000000001</v>
      </c>
      <c r="AS181" s="27">
        <f>IF($O181&gt;=AS$1,$S181+$Y181+$Z181,$Y181+$Z181)</f>
        <v>1027.5610000000001</v>
      </c>
      <c r="AT181" s="27">
        <f>IF($O181&gt;=AT$1,$S181+$Y181+$Z181,$Y181+$Z181)</f>
        <v>1027.5610000000001</v>
      </c>
      <c r="AU181" s="27">
        <f>IF($O181&gt;=AU$1,$S181+$Y181+$Z181,$Y181+$Z181)</f>
        <v>1027.5610000000001</v>
      </c>
      <c r="AV181" s="27">
        <f>IF($O181&gt;=AV$1,$S181+$Y181+$Z181,$Y181+$Z181)</f>
        <v>1027.5610000000001</v>
      </c>
      <c r="AW181" s="27">
        <f>IF($O181&gt;=AW$1,$S181+$Y181+$Z181,$Y181+$Z181)</f>
        <v>1027.5610000000001</v>
      </c>
      <c r="AX181" s="27">
        <f>IF($O181&gt;=AX$1,$S181+$Y181+$Z181,$Y181+$Z181)</f>
        <v>1027.5610000000001</v>
      </c>
      <c r="AY181" s="27">
        <f>IF($O181&gt;=AY$1,$S181+$Y181+$Z181,$Y181+$Z181)</f>
        <v>1027.5610000000001</v>
      </c>
      <c r="AZ181" s="27">
        <f>IF($O181&gt;=AZ$1,$S181+$Y181+$Z181,$Y181+$Z181)</f>
        <v>1027.5610000000001</v>
      </c>
      <c r="BA181" s="27">
        <f>IF($O181&gt;=BA$1,$S181+$Y181+$Z181,$Y181+$Z181)</f>
        <v>1027.5610000000001</v>
      </c>
      <c r="BB181" s="27">
        <f>IF($O181&gt;=BB$1,$S181+$Y181+$Z181,$Y181+$Z181)</f>
        <v>1027.5610000000001</v>
      </c>
      <c r="BC181" s="27">
        <f>IF($O181&gt;=BC$1,$S181+$Y181+$Z181,$Y181+$Z181)</f>
        <v>1027.5610000000001</v>
      </c>
      <c r="BD181" s="27">
        <f>IF($O181&gt;=BD$1,$S181+$Y181+$Z181,$Y181+$Z181)</f>
        <v>1027.5610000000001</v>
      </c>
      <c r="BE181" s="27">
        <f>IF($O181&gt;=BE$1,$S181+$Y181+$Z181,$Y181+$Z181)</f>
        <v>1027.5610000000001</v>
      </c>
      <c r="BF181" s="27">
        <f>IF($O181&gt;=BF$1,$S181+$Y181+$Z181,$Y181+$Z181)</f>
        <v>1027.5610000000001</v>
      </c>
      <c r="BG181" s="27">
        <f>IF($O181&gt;=BG$1,$S181+$Y181+$Z181,$Y181+$Z181)</f>
        <v>1027.5610000000001</v>
      </c>
      <c r="BH181" s="27">
        <f>IF($O181&gt;=BH$1,$S181+$Y181+$Z181,$Y181+$Z181)</f>
        <v>1027.5610000000001</v>
      </c>
      <c r="BI181" s="27">
        <f>IF($O181&gt;=BI$1,$S181+$Y181+$Z181,$Y181+$Z181)</f>
        <v>1027.5610000000001</v>
      </c>
      <c r="BJ181" s="27">
        <f>IF($O181&gt;=BJ$1,$S181+$Y181+$Z181,$Y181+$Z181)</f>
        <v>1027.5610000000001</v>
      </c>
      <c r="BK181" s="27">
        <f>IF($O181&gt;=BK$1,$S181+$Y181+$Z181,$Y181+$Z181)</f>
        <v>1027.5610000000001</v>
      </c>
      <c r="BL181" s="27">
        <f>IF($O181&gt;=BL$1,$S181+$Y181+$Z181,$Y181+$Z181)</f>
        <v>1027.5610000000001</v>
      </c>
      <c r="BM181" s="27">
        <f>IF($O181&gt;=BM$1,$S181+$Y181+$Z181,$Y181+$Z181)</f>
        <v>1027.5610000000001</v>
      </c>
      <c r="BN181" s="27">
        <f>IF($O181&gt;=BN$1,$S181+$Y181+$Z181,$Y181+$Z181)</f>
        <v>1027.5610000000001</v>
      </c>
      <c r="BO181" s="27">
        <f>IF($O181&gt;=BO$1,$S181+$Y181+$Z181,$Y181+$Z181)</f>
        <v>1027.5610000000001</v>
      </c>
      <c r="BP181" s="27">
        <f>IF($O181&gt;=BP$1,$S181+$Y181+$Z181,$Y181+$Z181)</f>
        <v>1027.5610000000001</v>
      </c>
      <c r="BQ181" s="27">
        <f>IF($O181&gt;=BQ$1,$S181+$Y181+$Z181,$Y181+$Z181)</f>
        <v>1027.5610000000001</v>
      </c>
      <c r="BR181" s="27">
        <f>IF($O181&gt;=BR$1,$S181+$Y181+$Z181,$Y181+$Z181)</f>
        <v>1027.5610000000001</v>
      </c>
      <c r="BS181" s="27">
        <f>IF($O181&gt;=BS$1,$S181+$Y181+$Z181,$Y181+$Z181)</f>
        <v>1027.5610000000001</v>
      </c>
      <c r="BT181" s="27">
        <f>IF($O181&gt;=BT$1,$S181+$Y181+$Z181,$Y181+$Z181)</f>
        <v>1027.5610000000001</v>
      </c>
      <c r="BU181" s="27">
        <f>IF($O181&gt;=BU$1,$S181+$Y181+$Z181,$Y181+$Z181)</f>
        <v>1027.5610000000001</v>
      </c>
      <c r="BV181" s="27">
        <f>IF($O181&gt;=BV$1,$S181+$Y181+$Z181,$Y181+$Z181)</f>
        <v>1027.5610000000001</v>
      </c>
      <c r="BW181" s="27">
        <f>IF($O181&gt;=BW$1,$S181+$Y181+$Z181,$Y181+$Z181)</f>
        <v>1027.5610000000001</v>
      </c>
      <c r="BX181" s="27">
        <f>IF($O181&gt;=BX$1,$S181+$Y181+$Z181,$Y181+$Z181)</f>
        <v>1027.5610000000001</v>
      </c>
      <c r="BY181" s="27">
        <f>IF($O181&gt;=BY$1,$S181+$Y181+$Z181,$Y181+$Z181)</f>
        <v>1027.5610000000001</v>
      </c>
      <c r="BZ181" s="27">
        <f>IF($O181&gt;=BZ$1,$S181+$Y181+$Z181,$Y181+$Z181)</f>
        <v>1027.5610000000001</v>
      </c>
      <c r="CA181" s="27">
        <f>IF($O181&gt;=CA$1,$S181+$Y181+$Z181,$Y181+$Z181)</f>
        <v>1027.5610000000001</v>
      </c>
      <c r="CB181" s="27">
        <f>IF($O181&gt;=CB$1,$S181+$Y181+$Z181,$Y181+$Z181)</f>
        <v>1027.5610000000001</v>
      </c>
      <c r="CC181" s="27">
        <f>IF($O181&gt;=CC$1,$S181+$Y181+$Z181,$Y181+$Z181)</f>
        <v>1027.5610000000001</v>
      </c>
      <c r="CD181" s="27">
        <f>IF($O181&gt;=CD$1,$S181+$Y181+$Z181,$Y181+$Z181)</f>
        <v>1027.5610000000001</v>
      </c>
      <c r="CE181" s="27">
        <f>IF($O181&gt;=CE$1,$S181+$Y181+$Z181,$Y181+$Z181)</f>
        <v>1027.5610000000001</v>
      </c>
      <c r="CF181" s="27">
        <f>IF($O181&gt;=CF$1,$S181+$Y181+$Z181,$Y181+$Z181)</f>
        <v>1027.5610000000001</v>
      </c>
      <c r="CG181" s="27">
        <f>IF($O181&gt;=CG$1,$S181+$Y181+$Z181,$Y181+$Z181)</f>
        <v>1027.5610000000001</v>
      </c>
      <c r="CH181" s="27">
        <f>IF($O181&gt;=CH$1,$S181+$Y181+$Z181,$Y181+$Z181)</f>
        <v>1027.5610000000001</v>
      </c>
      <c r="CI181" s="27">
        <f>IF($O181&gt;=CI$1,$S181+$Y181+$Z181,$Y181+$Z181)</f>
        <v>1027.5610000000001</v>
      </c>
      <c r="CJ181" s="27">
        <f>IF($O181&gt;=CJ$1,$S181+$Y181+$Z181,$Y181+$Z181)</f>
        <v>1027.5610000000001</v>
      </c>
      <c r="CK181" s="27">
        <f>IF($O181&gt;=CK$1,$S181+$Y181+$Z181,$Y181+$Z181)</f>
        <v>1027.5610000000001</v>
      </c>
      <c r="CL181" s="27">
        <f>IF($O181&gt;=CL$1,$S181+$Y181+$Z181,$Y181+$Z181)</f>
        <v>1027.5610000000001</v>
      </c>
      <c r="CM181" s="27">
        <f>IF($O181&gt;=CM$1,$S181+$Y181+$Z181,$Y181+$Z181)</f>
        <v>1027.5610000000001</v>
      </c>
      <c r="CN181" s="27">
        <f>IF($O181&gt;=CN$1,$S181+$Y181,$Y181)</f>
        <v>627.56100000000004</v>
      </c>
      <c r="CO181" s="27">
        <f>IF($O181&gt;=CO$1,$S181+$Y181,$Y181)</f>
        <v>627.56100000000004</v>
      </c>
      <c r="CP181" s="27">
        <f>IF($O181&gt;=CP$1,$S181+$Y181,$Y181)</f>
        <v>627.56100000000004</v>
      </c>
      <c r="CQ181" s="27">
        <f>IF($O181&gt;=CQ$1,$S181+$Y181,$Y181)</f>
        <v>627.56100000000004</v>
      </c>
      <c r="CR181" s="27">
        <f>IF($O181&gt;=CR$1,$S181+$Y181,$Y181)</f>
        <v>627.56100000000004</v>
      </c>
      <c r="CS181" s="27">
        <f>IF($O181&gt;=CS$1,$S181+$Y181,$Y181)</f>
        <v>627.56100000000004</v>
      </c>
      <c r="CT181" s="27">
        <f>IF($O181&gt;=CT$1,$S181+$Y181,$Y181)</f>
        <v>0</v>
      </c>
      <c r="CU181" s="27">
        <f>IF($O181&gt;=CU$1,$S181+$Y181,$Y181)</f>
        <v>0</v>
      </c>
      <c r="CV181" s="27">
        <f>IF($O181&gt;=CV$1,$S181+$Y181,$Y181)</f>
        <v>0</v>
      </c>
      <c r="CW181" s="27">
        <f>IF($O181&gt;=CW$1,$S181+$Y181,$Y181)</f>
        <v>0</v>
      </c>
      <c r="CX181" s="27">
        <f>IF($O181&gt;=CX$1,$S181+$Y181,$Y181)</f>
        <v>0</v>
      </c>
      <c r="CY181" s="27">
        <f>IF($O181&gt;=CY$1,$S181+$Y181,$Y181)</f>
        <v>0</v>
      </c>
      <c r="CZ181" s="27">
        <f>IF($O181&gt;=CZ$1,$S181+$Y181,$Y181)</f>
        <v>0</v>
      </c>
      <c r="DA181" s="27">
        <f>IF($O181&gt;=DA$1,$S181+$Y181,$Y181)</f>
        <v>0</v>
      </c>
      <c r="DB181" s="27">
        <f>IF($O181&gt;=DB$1,$S181+$Y181,$Y181)</f>
        <v>0</v>
      </c>
      <c r="DC181" s="27">
        <f>IF($O181&gt;=DC$1,$S181+$Y181,$Y181)</f>
        <v>0</v>
      </c>
      <c r="DD181" s="27">
        <f>IF($O181&gt;=DD$1,$S181+$Y181,$Y181)</f>
        <v>0</v>
      </c>
      <c r="DE181" s="27">
        <f>IF($O181&gt;=DE$1,$S181+$Y181,$Y181)</f>
        <v>0</v>
      </c>
      <c r="DF181" s="27">
        <f>IF($O181&gt;=DF$1,$S181+$Y181,$Y181)</f>
        <v>0</v>
      </c>
      <c r="DG181" s="27">
        <f>IF($O181&gt;=DG$1,$S181+$Y181,$Y181)</f>
        <v>0</v>
      </c>
      <c r="DH181" s="27">
        <f>IF($O181&gt;=DH$1,$S181+$Y181,$Y181)</f>
        <v>0</v>
      </c>
      <c r="DI181" s="27">
        <f>IF($O181&gt;=DI$1,$S181+$Y181,$Y181)</f>
        <v>0</v>
      </c>
      <c r="DJ181" s="27">
        <f>IF($O181&gt;=DJ$1,$S181+$Y181,$Y181)</f>
        <v>0</v>
      </c>
      <c r="DK181" s="27">
        <f>IF($O181&gt;=DK$1,$S181+$Y181,$Y181)</f>
        <v>0</v>
      </c>
      <c r="DL181" s="27">
        <f>IF($O181&gt;=DL$1,$S181+$Y181,$Y181)</f>
        <v>0</v>
      </c>
      <c r="DM181" s="27">
        <f>IF($O181&gt;=DM$1,$S181+$Y181,$Y181)</f>
        <v>0</v>
      </c>
      <c r="DN181" s="27">
        <f>IF($O181&gt;=DN$1,$S181+$Y181,$Y181)</f>
        <v>0</v>
      </c>
      <c r="DO181" s="27">
        <f>IF($O181&gt;=DO$1,$S181+$Y181,$Y181)</f>
        <v>0</v>
      </c>
      <c r="DP181" s="27">
        <f>IF($O181&gt;=DP$1,$S181+$Y181,$Y181)</f>
        <v>0</v>
      </c>
      <c r="DQ181" s="27">
        <f>IF($O181&gt;=DQ$1,$S181+$Y181,$Y181)</f>
        <v>0</v>
      </c>
      <c r="DR181" s="27">
        <f>IF($O181&gt;=DR$1,$S181+$Y181,$Y181)</f>
        <v>0</v>
      </c>
      <c r="DS181" s="27">
        <f>IF($O181&gt;=DS$1,$S181+$Y181,$Y181)</f>
        <v>0</v>
      </c>
      <c r="DT181" s="27">
        <f>IF($O181&gt;=DT$1,$S181+$Y181,$Y181)</f>
        <v>0</v>
      </c>
      <c r="DU181" s="27">
        <f>IF($O181&gt;=DU$1,$S181+$Y181,$Y181)</f>
        <v>0</v>
      </c>
      <c r="DV181" s="27">
        <f>IF($O181&gt;=DV$1,$S181+$Y181,$Y181)</f>
        <v>0</v>
      </c>
      <c r="DW181" s="27">
        <f>IF($O181&gt;=DW$1,$S181+$Y181,$Y181)</f>
        <v>0</v>
      </c>
      <c r="DX181" s="27">
        <f>IF($O181&gt;=DX$1,$S181+$Y181,$Y181)</f>
        <v>0</v>
      </c>
      <c r="DY181" s="27">
        <f>IF($O181&gt;=DY$1,$S181+$Y181,$Y181)</f>
        <v>0</v>
      </c>
      <c r="DZ181" s="27">
        <f>IF($O181&gt;=DZ$1,$S181+$Y181,$Y181)</f>
        <v>0</v>
      </c>
      <c r="EA181" s="27">
        <f>IF($O181&gt;=EA$1,$S181+$Y181,$Y181)</f>
        <v>0</v>
      </c>
      <c r="EB181" s="27">
        <f>IF($O181&gt;=EB$1,$S181+$Y181,$Y181)</f>
        <v>0</v>
      </c>
      <c r="EC181" s="27">
        <f>IF($O181&gt;=EC$1,$S181+$Y181,$Y181)</f>
        <v>0</v>
      </c>
      <c r="ED181" s="27">
        <f>IF($O181&gt;=ED$1,$S181+$Y181,$Y181)</f>
        <v>0</v>
      </c>
      <c r="EE181" s="27">
        <f>IF($O181&gt;=EE$1,$S181+$Y181,$Y181)</f>
        <v>0</v>
      </c>
      <c r="EF181" s="27">
        <f>IF($O181&gt;=EF$1,$S181+$Y181,$Y181)</f>
        <v>0</v>
      </c>
      <c r="EG181" s="27">
        <f>IF($O181&gt;=EG$1,$S181+$Y181,$Y181)</f>
        <v>0</v>
      </c>
      <c r="EH181" s="27">
        <f>IF($O181&gt;=EH$1,$S181+$Y181,$Y181)</f>
        <v>0</v>
      </c>
      <c r="EI181" s="27">
        <f>IF($O181&gt;=EI$1,$S181+$Y181,$Y181)</f>
        <v>0</v>
      </c>
      <c r="EJ181" s="27">
        <f>IF($O181&gt;=EJ$1,$S181+$Y181,$Y181)</f>
        <v>0</v>
      </c>
      <c r="EK181" s="27">
        <f>IF($O181&gt;=EK$1,$S181+$Y181,$Y181)</f>
        <v>0</v>
      </c>
      <c r="EL181" s="27">
        <f>IF($O181&gt;=EL$1,$S181+$Y181,$Y181)</f>
        <v>0</v>
      </c>
      <c r="EM181" s="27">
        <f>IF($O181&gt;=EM$1,$S181+$Y181,$Y181)</f>
        <v>0</v>
      </c>
      <c r="EN181" s="27">
        <f>IF($O181&gt;=EN$1,$S181+$Y181,$Y181)</f>
        <v>0</v>
      </c>
      <c r="EO181" s="27">
        <f>IF($O181&gt;=EO$1,$S181+$Y181,$Y181)</f>
        <v>0</v>
      </c>
      <c r="EP181" s="27">
        <f>IF($O181&gt;=EP$1,$S181+$Y181,$Y181)</f>
        <v>0</v>
      </c>
      <c r="EQ181" s="27">
        <f>IF($O181&gt;=EQ$1,$S181+$Y181,$Y181)</f>
        <v>0</v>
      </c>
      <c r="ER181" s="27">
        <f>IF($O181&gt;=ER$1,$S181+$Y181,$Y181)</f>
        <v>0</v>
      </c>
      <c r="ES181" s="27">
        <f>IF($O181&gt;=ES$1,$S181+$Y181,$Y181)</f>
        <v>0</v>
      </c>
      <c r="ET181" s="27">
        <f>IF($O181&gt;=ET$1,$S181+$Y181,$Y181)</f>
        <v>0</v>
      </c>
      <c r="EU181" s="27">
        <f>IF($O181&gt;=EU$1,$S181+$Y181,$Y181)</f>
        <v>0</v>
      </c>
      <c r="EV181" s="27">
        <f>IF($O181&gt;=EV$1,$S181,0)</f>
        <v>0</v>
      </c>
      <c r="EW181" s="27">
        <f>IF($O181&gt;=EW$1,$S181,0)</f>
        <v>0</v>
      </c>
      <c r="EX181" s="27">
        <f>IF($O181&gt;=EX$1,$S181,0)</f>
        <v>0</v>
      </c>
      <c r="EY181" s="27">
        <f>IF($O181&gt;=EY$1,$S181,0)</f>
        <v>0</v>
      </c>
      <c r="EZ181" s="27">
        <f>IF($O181&gt;=EZ$1,$S181,0)</f>
        <v>0</v>
      </c>
      <c r="FA181" s="27">
        <f>IF($O181&gt;=FA$1,$S181,0)</f>
        <v>0</v>
      </c>
      <c r="FB181" s="27">
        <f>IF($O181&gt;=FB$1,$S181,0)</f>
        <v>0</v>
      </c>
      <c r="FC181" s="27">
        <f>IF($O181&gt;=FC$1,$S181,0)</f>
        <v>0</v>
      </c>
      <c r="FD181" s="27">
        <f>IF($O181&gt;=FD$1,$S181,0)</f>
        <v>0</v>
      </c>
      <c r="FE181" s="27">
        <f>IF($O181&gt;=FE$1,$S181,0)</f>
        <v>0</v>
      </c>
      <c r="FF181" s="27">
        <f>IF($O181&gt;=FF$1,$S181,0)</f>
        <v>0</v>
      </c>
      <c r="FG181" s="27">
        <f>IF($O181&gt;=FG$1,$S181,0)</f>
        <v>0</v>
      </c>
      <c r="FH181" s="27">
        <f>IF($O181&gt;=FH$1,$S181,0)</f>
        <v>0</v>
      </c>
      <c r="FI181" s="27">
        <f>IF($O181&gt;=FI$1,$S181,0)</f>
        <v>0</v>
      </c>
      <c r="FJ181" s="27">
        <f>IF($O181&gt;=FJ$1,$S181,0)</f>
        <v>0</v>
      </c>
      <c r="FK181" s="27">
        <f>IF($O181&gt;=FK$1,$S181,0)</f>
        <v>0</v>
      </c>
      <c r="FL181" s="27">
        <f>IF($O181&gt;=FL$1,$S181,0)</f>
        <v>0</v>
      </c>
      <c r="FM181" s="27">
        <f>IF($O181&gt;=FM$1,$S181,0)</f>
        <v>0</v>
      </c>
      <c r="FN181" s="27">
        <f>IF($O181&gt;=FN$1,$S181,0)</f>
        <v>0</v>
      </c>
      <c r="FO181" s="27">
        <f>IF($O181&gt;=FO$1,$S181,0)</f>
        <v>0</v>
      </c>
      <c r="FP181" s="27">
        <f>IF($O181&gt;=FP$1,$S181,0)</f>
        <v>0</v>
      </c>
      <c r="FQ181" s="27">
        <f>IF($O181&gt;=FQ$1,$S181,0)</f>
        <v>0</v>
      </c>
      <c r="FR181" s="27">
        <f>IF($O181&gt;=FR$1,$S181,0)</f>
        <v>0</v>
      </c>
      <c r="FS181" s="27">
        <f>IF($O181&gt;=FS$1,$S181,0)</f>
        <v>0</v>
      </c>
      <c r="FT181" s="27">
        <f>IF($O181&gt;=FT$1,$S181,0)</f>
        <v>0</v>
      </c>
      <c r="FU181" s="27">
        <f>IF($O181&gt;=FU$1,$S181,0)</f>
        <v>0</v>
      </c>
      <c r="FV181" s="27">
        <f>IF($O181&gt;=FV$1,$S181,0)</f>
        <v>0</v>
      </c>
      <c r="FW181" s="27">
        <f>IF($O181&gt;=FW$1,$S181,0)</f>
        <v>0</v>
      </c>
      <c r="FX181" s="27">
        <f>IF($O181&gt;=FX$1,$S181,0)</f>
        <v>0</v>
      </c>
      <c r="FY181" s="27">
        <f>IF($O181&gt;=FY$1,$S181,0)</f>
        <v>0</v>
      </c>
      <c r="FZ181" s="27">
        <f>IF($O181&gt;=FZ$1,$S181,0)</f>
        <v>0</v>
      </c>
      <c r="GA181" s="27">
        <f>IF($O181&gt;=GA$1,$S181,0)</f>
        <v>0</v>
      </c>
      <c r="GB181" s="27">
        <f>IF($O181&gt;=GB$1,$S181,0)</f>
        <v>0</v>
      </c>
      <c r="GC181" s="27">
        <f>IF($O181&gt;=GC$1,$S181,0)</f>
        <v>0</v>
      </c>
      <c r="GD181" s="27">
        <f>IF($O181&gt;=GD$1,$S181,0)</f>
        <v>0</v>
      </c>
      <c r="GE181" s="27">
        <f>IF($O181&gt;=GE$1,$S181,0)</f>
        <v>0</v>
      </c>
      <c r="GF181" s="27">
        <f>IF($O181&gt;=GF$1,$S181,0)</f>
        <v>0</v>
      </c>
      <c r="GG181" s="27">
        <f>IF($O181&gt;=GG$1,$S181,0)</f>
        <v>0</v>
      </c>
      <c r="GH181" s="27">
        <f>IF($O181&gt;=GH$1,$S181,0)</f>
        <v>0</v>
      </c>
      <c r="GI181" s="27">
        <f>IF($O181&gt;=GI$1,$S181,0)</f>
        <v>0</v>
      </c>
      <c r="GJ181" s="27">
        <f>IF($O181&gt;=GJ$1,$S181,0)</f>
        <v>0</v>
      </c>
      <c r="GK181" s="27">
        <f>IF($O181&gt;=GK$1,$S181,0)</f>
        <v>0</v>
      </c>
      <c r="GL181" s="27">
        <f>IF($O181&gt;=GL$1,$S181,0)</f>
        <v>0</v>
      </c>
      <c r="GM181" s="27">
        <f>IF($O181&gt;=GM$1,$S181,0)</f>
        <v>0</v>
      </c>
      <c r="GN181" s="27">
        <f>IF($O181&gt;=GN$1,$S181,0)</f>
        <v>0</v>
      </c>
      <c r="GO181" s="27">
        <f>IF($O181&gt;=GO$1,$S181,0)</f>
        <v>0</v>
      </c>
      <c r="GP181" s="27">
        <f>IF($O181&gt;=GP$1,$S181,0)</f>
        <v>0</v>
      </c>
      <c r="GQ181" s="27">
        <f>IF($O181&gt;=GQ$1,$S181,0)</f>
        <v>0</v>
      </c>
      <c r="GR181" s="27">
        <f>IF($O181&gt;=GR$1,$S181,0)</f>
        <v>0</v>
      </c>
      <c r="GS181" s="27">
        <f>IF($O181&gt;=GS$1,$S181,0)</f>
        <v>0</v>
      </c>
      <c r="GT181" s="27">
        <f>IF($O181&gt;=GT$1,$S181,0)</f>
        <v>0</v>
      </c>
      <c r="GU181" s="27">
        <f>IF($O181&gt;=GU$1,$S181,0)</f>
        <v>0</v>
      </c>
      <c r="GV181" s="27">
        <f>IF($O181&gt;=GV$1,$S181,0)</f>
        <v>0</v>
      </c>
      <c r="GW181" s="27">
        <f>IF($O181&gt;=GW$1,$S181,0)</f>
        <v>0</v>
      </c>
      <c r="GX181" s="27">
        <f>IF($O181&gt;=GX$1,$S181,0)</f>
        <v>0</v>
      </c>
      <c r="GY181" s="27">
        <f>IF($O181&gt;=GY$1,$S181,0)</f>
        <v>0</v>
      </c>
      <c r="GZ181" s="27">
        <f>IF($O181&gt;=GZ$1,$S181,0)</f>
        <v>0</v>
      </c>
      <c r="HA181" s="27">
        <f>IF($O181&gt;=HA$1,$S181,0)</f>
        <v>0</v>
      </c>
      <c r="HB181" s="27">
        <f>IF($O181&gt;=HB$1,$S181,0)</f>
        <v>0</v>
      </c>
      <c r="HC181" s="27">
        <f>IF($O181&gt;=HC$1,$S181,0)</f>
        <v>0</v>
      </c>
    </row>
    <row r="182" spans="1:211">
      <c r="A182" s="3">
        <v>75230</v>
      </c>
      <c r="B182" s="3" t="s">
        <v>212</v>
      </c>
      <c r="C182" s="3" t="s">
        <v>32</v>
      </c>
      <c r="D182" s="3">
        <v>52</v>
      </c>
      <c r="E182" s="4">
        <v>35856</v>
      </c>
      <c r="F182" s="5">
        <v>20.315068493150687</v>
      </c>
      <c r="G182" s="3" t="s">
        <v>99</v>
      </c>
      <c r="H182" s="4">
        <v>24279</v>
      </c>
      <c r="I182" s="9" t="s">
        <v>870</v>
      </c>
      <c r="J182" s="5">
        <v>3551.75</v>
      </c>
      <c r="K182" s="31">
        <v>355</v>
      </c>
      <c r="L182" s="32">
        <v>20</v>
      </c>
      <c r="M182" s="33">
        <f>VLOOKUP(L182,FIND,3,TRUE)</f>
        <v>1.3</v>
      </c>
      <c r="N182" s="32">
        <f>IF(L182&gt;30,180,VLOOKUP(L182,TEMPO,2,FALSE))</f>
        <v>120</v>
      </c>
      <c r="O182" s="32">
        <f>IF(R182&gt;0,4,N182)</f>
        <v>120</v>
      </c>
      <c r="P182" s="96">
        <f>J182*M182*L182</f>
        <v>92345.500000000015</v>
      </c>
      <c r="Q182" s="96">
        <f>10934.45*2</f>
        <v>21868.9</v>
      </c>
      <c r="R182" s="96">
        <f>IF(P182&lt;=Q182,P182/4,0)</f>
        <v>0</v>
      </c>
      <c r="S182" s="5">
        <f>IF(P182&gt;=Q182,P182/N182,0)</f>
        <v>769.54583333333346</v>
      </c>
      <c r="T182" s="3"/>
      <c r="U182" s="3">
        <f>IF(T182="",1,0)</f>
        <v>1</v>
      </c>
      <c r="V182" s="3">
        <v>69</v>
      </c>
      <c r="W182" s="5">
        <v>0</v>
      </c>
      <c r="X182" s="5">
        <v>203.3</v>
      </c>
      <c r="Y182" s="5">
        <f>X182*W182</f>
        <v>0</v>
      </c>
      <c r="Z182" s="5">
        <v>400</v>
      </c>
      <c r="AA182" s="5">
        <f>S182+Y182+Z182</f>
        <v>1169.5458333333336</v>
      </c>
      <c r="AB182" s="39">
        <f>(J182/12+J182/12*1.3333333333+450/12+J182/30*6/12+J182)*1.3+Y182+Z182+153.9</f>
        <v>6194.6830555427296</v>
      </c>
      <c r="AC182" s="39" t="s">
        <v>45</v>
      </c>
      <c r="AD182" s="39">
        <f>J182*1.3+400+153.9</f>
        <v>5171.1750000000002</v>
      </c>
      <c r="AE182" s="39">
        <f>SUMIFS('CUSTO MENSAL FUNC NOVO'!H:H,'CUSTO MENSAL FUNC NOVO'!A:A,'VALORES MENSAIS'!AC182)</f>
        <v>2013.943</v>
      </c>
      <c r="AF182" s="27">
        <f>IF($R182&gt;0,$R182,$S182)+$Y182+$Z182</f>
        <v>1169.5458333333336</v>
      </c>
      <c r="AG182" s="27">
        <f>IF($R182&gt;0,$R182,$S182)+$Y182+$Z182</f>
        <v>1169.5458333333336</v>
      </c>
      <c r="AH182" s="27">
        <f>IF($R182&gt;0,$R182,$S182)+$Y182+$Z182</f>
        <v>1169.5458333333336</v>
      </c>
      <c r="AI182" s="27">
        <f>IF($R182&gt;0,$R182,$S182)+$Y182+$Z182</f>
        <v>1169.5458333333336</v>
      </c>
      <c r="AJ182" s="27">
        <f>IF($O182&gt;=AJ$1,$S182+$Y182+$Z182,$Y182+$Z182)</f>
        <v>1169.5458333333336</v>
      </c>
      <c r="AK182" s="27">
        <f>IF($O182&gt;=AK$1,$S182+$Y182+$Z182,$Y182+$Z182)</f>
        <v>1169.5458333333336</v>
      </c>
      <c r="AL182" s="27">
        <f>IF($O182&gt;=AL$1,$S182+$Y182+$Z182,$Y182+$Z182)</f>
        <v>1169.5458333333336</v>
      </c>
      <c r="AM182" s="27">
        <f>IF($O182&gt;=AM$1,$S182+$Y182+$Z182,$Y182+$Z182)</f>
        <v>1169.5458333333336</v>
      </c>
      <c r="AN182" s="27">
        <f>IF($O182&gt;=AN$1,$S182+$Y182+$Z182,$Y182+$Z182)</f>
        <v>1169.5458333333336</v>
      </c>
      <c r="AO182" s="27">
        <f>IF($O182&gt;=AO$1,$S182+$Y182+$Z182,$Y182+$Z182)</f>
        <v>1169.5458333333336</v>
      </c>
      <c r="AP182" s="27">
        <f>IF($O182&gt;=AP$1,$S182+$Y182+$Z182,$Y182+$Z182)</f>
        <v>1169.5458333333336</v>
      </c>
      <c r="AQ182" s="27">
        <f>IF($O182&gt;=AQ$1,$S182+$Y182+$Z182,$Y182+$Z182)</f>
        <v>1169.5458333333336</v>
      </c>
      <c r="AR182" s="27">
        <f>IF($O182&gt;=AR$1,$S182+$Y182+$Z182,$Y182+$Z182)</f>
        <v>1169.5458333333336</v>
      </c>
      <c r="AS182" s="27">
        <f>IF($O182&gt;=AS$1,$S182+$Y182+$Z182,$Y182+$Z182)</f>
        <v>1169.5458333333336</v>
      </c>
      <c r="AT182" s="27">
        <f>IF($O182&gt;=AT$1,$S182+$Y182+$Z182,$Y182+$Z182)</f>
        <v>1169.5458333333336</v>
      </c>
      <c r="AU182" s="27">
        <f>IF($O182&gt;=AU$1,$S182+$Y182+$Z182,$Y182+$Z182)</f>
        <v>1169.5458333333336</v>
      </c>
      <c r="AV182" s="27">
        <f>IF($O182&gt;=AV$1,$S182+$Y182+$Z182,$Y182+$Z182)</f>
        <v>1169.5458333333336</v>
      </c>
      <c r="AW182" s="27">
        <f>IF($O182&gt;=AW$1,$S182+$Y182+$Z182,$Y182+$Z182)</f>
        <v>1169.5458333333336</v>
      </c>
      <c r="AX182" s="27">
        <f>IF($O182&gt;=AX$1,$S182+$Y182+$Z182,$Y182+$Z182)</f>
        <v>1169.5458333333336</v>
      </c>
      <c r="AY182" s="27">
        <f>IF($O182&gt;=AY$1,$S182+$Y182+$Z182,$Y182+$Z182)</f>
        <v>1169.5458333333336</v>
      </c>
      <c r="AZ182" s="27">
        <f>IF($O182&gt;=AZ$1,$S182+$Y182+$Z182,$Y182+$Z182)</f>
        <v>1169.5458333333336</v>
      </c>
      <c r="BA182" s="27">
        <f>IF($O182&gt;=BA$1,$S182+$Y182+$Z182,$Y182+$Z182)</f>
        <v>1169.5458333333336</v>
      </c>
      <c r="BB182" s="27">
        <f>IF($O182&gt;=BB$1,$S182+$Y182+$Z182,$Y182+$Z182)</f>
        <v>1169.5458333333336</v>
      </c>
      <c r="BC182" s="27">
        <f>IF($O182&gt;=BC$1,$S182+$Y182+$Z182,$Y182+$Z182)</f>
        <v>1169.5458333333336</v>
      </c>
      <c r="BD182" s="27">
        <f>IF($O182&gt;=BD$1,$S182+$Y182+$Z182,$Y182+$Z182)</f>
        <v>1169.5458333333336</v>
      </c>
      <c r="BE182" s="27">
        <f>IF($O182&gt;=BE$1,$S182+$Y182+$Z182,$Y182+$Z182)</f>
        <v>1169.5458333333336</v>
      </c>
      <c r="BF182" s="27">
        <f>IF($O182&gt;=BF$1,$S182+$Y182+$Z182,$Y182+$Z182)</f>
        <v>1169.5458333333336</v>
      </c>
      <c r="BG182" s="27">
        <f>IF($O182&gt;=BG$1,$S182+$Y182+$Z182,$Y182+$Z182)</f>
        <v>1169.5458333333336</v>
      </c>
      <c r="BH182" s="27">
        <f>IF($O182&gt;=BH$1,$S182+$Y182+$Z182,$Y182+$Z182)</f>
        <v>1169.5458333333336</v>
      </c>
      <c r="BI182" s="27">
        <f>IF($O182&gt;=BI$1,$S182+$Y182+$Z182,$Y182+$Z182)</f>
        <v>1169.5458333333336</v>
      </c>
      <c r="BJ182" s="27">
        <f>IF($O182&gt;=BJ$1,$S182+$Y182+$Z182,$Y182+$Z182)</f>
        <v>1169.5458333333336</v>
      </c>
      <c r="BK182" s="27">
        <f>IF($O182&gt;=BK$1,$S182+$Y182+$Z182,$Y182+$Z182)</f>
        <v>1169.5458333333336</v>
      </c>
      <c r="BL182" s="27">
        <f>IF($O182&gt;=BL$1,$S182+$Y182+$Z182,$Y182+$Z182)</f>
        <v>1169.5458333333336</v>
      </c>
      <c r="BM182" s="27">
        <f>IF($O182&gt;=BM$1,$S182+$Y182+$Z182,$Y182+$Z182)</f>
        <v>1169.5458333333336</v>
      </c>
      <c r="BN182" s="27">
        <f>IF($O182&gt;=BN$1,$S182+$Y182+$Z182,$Y182+$Z182)</f>
        <v>1169.5458333333336</v>
      </c>
      <c r="BO182" s="27">
        <f>IF($O182&gt;=BO$1,$S182+$Y182+$Z182,$Y182+$Z182)</f>
        <v>1169.5458333333336</v>
      </c>
      <c r="BP182" s="27">
        <f>IF($O182&gt;=BP$1,$S182+$Y182+$Z182,$Y182+$Z182)</f>
        <v>1169.5458333333336</v>
      </c>
      <c r="BQ182" s="27">
        <f>IF($O182&gt;=BQ$1,$S182+$Y182+$Z182,$Y182+$Z182)</f>
        <v>1169.5458333333336</v>
      </c>
      <c r="BR182" s="27">
        <f>IF($O182&gt;=BR$1,$S182+$Y182+$Z182,$Y182+$Z182)</f>
        <v>1169.5458333333336</v>
      </c>
      <c r="BS182" s="27">
        <f>IF($O182&gt;=BS$1,$S182+$Y182+$Z182,$Y182+$Z182)</f>
        <v>1169.5458333333336</v>
      </c>
      <c r="BT182" s="27">
        <f>IF($O182&gt;=BT$1,$S182+$Y182+$Z182,$Y182+$Z182)</f>
        <v>1169.5458333333336</v>
      </c>
      <c r="BU182" s="27">
        <f>IF($O182&gt;=BU$1,$S182+$Y182+$Z182,$Y182+$Z182)</f>
        <v>1169.5458333333336</v>
      </c>
      <c r="BV182" s="27">
        <f>IF($O182&gt;=BV$1,$S182+$Y182+$Z182,$Y182+$Z182)</f>
        <v>1169.5458333333336</v>
      </c>
      <c r="BW182" s="27">
        <f>IF($O182&gt;=BW$1,$S182+$Y182+$Z182,$Y182+$Z182)</f>
        <v>1169.5458333333336</v>
      </c>
      <c r="BX182" s="27">
        <f>IF($O182&gt;=BX$1,$S182+$Y182+$Z182,$Y182+$Z182)</f>
        <v>1169.5458333333336</v>
      </c>
      <c r="BY182" s="27">
        <f>IF($O182&gt;=BY$1,$S182+$Y182+$Z182,$Y182+$Z182)</f>
        <v>1169.5458333333336</v>
      </c>
      <c r="BZ182" s="27">
        <f>IF($O182&gt;=BZ$1,$S182+$Y182+$Z182,$Y182+$Z182)</f>
        <v>1169.5458333333336</v>
      </c>
      <c r="CA182" s="27">
        <f>IF($O182&gt;=CA$1,$S182+$Y182+$Z182,$Y182+$Z182)</f>
        <v>1169.5458333333336</v>
      </c>
      <c r="CB182" s="27">
        <f>IF($O182&gt;=CB$1,$S182+$Y182+$Z182,$Y182+$Z182)</f>
        <v>1169.5458333333336</v>
      </c>
      <c r="CC182" s="27">
        <f>IF($O182&gt;=CC$1,$S182+$Y182+$Z182,$Y182+$Z182)</f>
        <v>1169.5458333333336</v>
      </c>
      <c r="CD182" s="27">
        <f>IF($O182&gt;=CD$1,$S182+$Y182+$Z182,$Y182+$Z182)</f>
        <v>1169.5458333333336</v>
      </c>
      <c r="CE182" s="27">
        <f>IF($O182&gt;=CE$1,$S182+$Y182+$Z182,$Y182+$Z182)</f>
        <v>1169.5458333333336</v>
      </c>
      <c r="CF182" s="27">
        <f>IF($O182&gt;=CF$1,$S182+$Y182+$Z182,$Y182+$Z182)</f>
        <v>1169.5458333333336</v>
      </c>
      <c r="CG182" s="27">
        <f>IF($O182&gt;=CG$1,$S182+$Y182+$Z182,$Y182+$Z182)</f>
        <v>1169.5458333333336</v>
      </c>
      <c r="CH182" s="27">
        <f>IF($O182&gt;=CH$1,$S182+$Y182+$Z182,$Y182+$Z182)</f>
        <v>1169.5458333333336</v>
      </c>
      <c r="CI182" s="27">
        <f>IF($O182&gt;=CI$1,$S182+$Y182+$Z182,$Y182+$Z182)</f>
        <v>1169.5458333333336</v>
      </c>
      <c r="CJ182" s="27">
        <f>IF($O182&gt;=CJ$1,$S182+$Y182+$Z182,$Y182+$Z182)</f>
        <v>1169.5458333333336</v>
      </c>
      <c r="CK182" s="27">
        <f>IF($O182&gt;=CK$1,$S182+$Y182+$Z182,$Y182+$Z182)</f>
        <v>1169.5458333333336</v>
      </c>
      <c r="CL182" s="27">
        <f>IF($O182&gt;=CL$1,$S182+$Y182+$Z182,$Y182+$Z182)</f>
        <v>1169.5458333333336</v>
      </c>
      <c r="CM182" s="27">
        <f>IF($O182&gt;=CM$1,$S182+$Y182+$Z182,$Y182+$Z182)</f>
        <v>1169.5458333333336</v>
      </c>
      <c r="CN182" s="27">
        <f>IF($O182&gt;=CN$1,$S182+$Y182,$Y182)</f>
        <v>769.54583333333346</v>
      </c>
      <c r="CO182" s="27">
        <f>IF($O182&gt;=CO$1,$S182+$Y182,$Y182)</f>
        <v>769.54583333333346</v>
      </c>
      <c r="CP182" s="27">
        <f>IF($O182&gt;=CP$1,$S182+$Y182,$Y182)</f>
        <v>769.54583333333346</v>
      </c>
      <c r="CQ182" s="27">
        <f>IF($O182&gt;=CQ$1,$S182+$Y182,$Y182)</f>
        <v>769.54583333333346</v>
      </c>
      <c r="CR182" s="27">
        <f>IF($O182&gt;=CR$1,$S182+$Y182,$Y182)</f>
        <v>769.54583333333346</v>
      </c>
      <c r="CS182" s="27">
        <f>IF($O182&gt;=CS$1,$S182+$Y182,$Y182)</f>
        <v>769.54583333333346</v>
      </c>
      <c r="CT182" s="27">
        <f>IF($O182&gt;=CT$1,$S182+$Y182,$Y182)</f>
        <v>769.54583333333346</v>
      </c>
      <c r="CU182" s="27">
        <f>IF($O182&gt;=CU$1,$S182+$Y182,$Y182)</f>
        <v>769.54583333333346</v>
      </c>
      <c r="CV182" s="27">
        <f>IF($O182&gt;=CV$1,$S182+$Y182,$Y182)</f>
        <v>769.54583333333346</v>
      </c>
      <c r="CW182" s="27">
        <f>IF($O182&gt;=CW$1,$S182+$Y182,$Y182)</f>
        <v>769.54583333333346</v>
      </c>
      <c r="CX182" s="27">
        <f>IF($O182&gt;=CX$1,$S182+$Y182,$Y182)</f>
        <v>769.54583333333346</v>
      </c>
      <c r="CY182" s="27">
        <f>IF($O182&gt;=CY$1,$S182+$Y182,$Y182)</f>
        <v>769.54583333333346</v>
      </c>
      <c r="CZ182" s="27">
        <f>IF($O182&gt;=CZ$1,$S182+$Y182,$Y182)</f>
        <v>769.54583333333346</v>
      </c>
      <c r="DA182" s="27">
        <f>IF($O182&gt;=DA$1,$S182+$Y182,$Y182)</f>
        <v>769.54583333333346</v>
      </c>
      <c r="DB182" s="27">
        <f>IF($O182&gt;=DB$1,$S182+$Y182,$Y182)</f>
        <v>769.54583333333346</v>
      </c>
      <c r="DC182" s="27">
        <f>IF($O182&gt;=DC$1,$S182+$Y182,$Y182)</f>
        <v>769.54583333333346</v>
      </c>
      <c r="DD182" s="27">
        <f>IF($O182&gt;=DD$1,$S182+$Y182,$Y182)</f>
        <v>769.54583333333346</v>
      </c>
      <c r="DE182" s="27">
        <f>IF($O182&gt;=DE$1,$S182+$Y182,$Y182)</f>
        <v>769.54583333333346</v>
      </c>
      <c r="DF182" s="27">
        <f>IF($O182&gt;=DF$1,$S182+$Y182,$Y182)</f>
        <v>769.54583333333346</v>
      </c>
      <c r="DG182" s="27">
        <f>IF($O182&gt;=DG$1,$S182+$Y182,$Y182)</f>
        <v>769.54583333333346</v>
      </c>
      <c r="DH182" s="27">
        <f>IF($O182&gt;=DH$1,$S182+$Y182,$Y182)</f>
        <v>769.54583333333346</v>
      </c>
      <c r="DI182" s="27">
        <f>IF($O182&gt;=DI$1,$S182+$Y182,$Y182)</f>
        <v>769.54583333333346</v>
      </c>
      <c r="DJ182" s="27">
        <f>IF($O182&gt;=DJ$1,$S182+$Y182,$Y182)</f>
        <v>769.54583333333346</v>
      </c>
      <c r="DK182" s="27">
        <f>IF($O182&gt;=DK$1,$S182+$Y182,$Y182)</f>
        <v>769.54583333333346</v>
      </c>
      <c r="DL182" s="27">
        <f>IF($O182&gt;=DL$1,$S182+$Y182,$Y182)</f>
        <v>769.54583333333346</v>
      </c>
      <c r="DM182" s="27">
        <f>IF($O182&gt;=DM$1,$S182+$Y182,$Y182)</f>
        <v>769.54583333333346</v>
      </c>
      <c r="DN182" s="27">
        <f>IF($O182&gt;=DN$1,$S182+$Y182,$Y182)</f>
        <v>769.54583333333346</v>
      </c>
      <c r="DO182" s="27">
        <f>IF($O182&gt;=DO$1,$S182+$Y182,$Y182)</f>
        <v>769.54583333333346</v>
      </c>
      <c r="DP182" s="27">
        <f>IF($O182&gt;=DP$1,$S182+$Y182,$Y182)</f>
        <v>769.54583333333346</v>
      </c>
      <c r="DQ182" s="27">
        <f>IF($O182&gt;=DQ$1,$S182+$Y182,$Y182)</f>
        <v>769.54583333333346</v>
      </c>
      <c r="DR182" s="27">
        <f>IF($O182&gt;=DR$1,$S182+$Y182,$Y182)</f>
        <v>769.54583333333346</v>
      </c>
      <c r="DS182" s="27">
        <f>IF($O182&gt;=DS$1,$S182+$Y182,$Y182)</f>
        <v>769.54583333333346</v>
      </c>
      <c r="DT182" s="27">
        <f>IF($O182&gt;=DT$1,$S182+$Y182,$Y182)</f>
        <v>769.54583333333346</v>
      </c>
      <c r="DU182" s="27">
        <f>IF($O182&gt;=DU$1,$S182+$Y182,$Y182)</f>
        <v>769.54583333333346</v>
      </c>
      <c r="DV182" s="27">
        <f>IF($O182&gt;=DV$1,$S182+$Y182,$Y182)</f>
        <v>769.54583333333346</v>
      </c>
      <c r="DW182" s="27">
        <f>IF($O182&gt;=DW$1,$S182+$Y182,$Y182)</f>
        <v>769.54583333333346</v>
      </c>
      <c r="DX182" s="27">
        <f>IF($O182&gt;=DX$1,$S182+$Y182,$Y182)</f>
        <v>769.54583333333346</v>
      </c>
      <c r="DY182" s="27">
        <f>IF($O182&gt;=DY$1,$S182+$Y182,$Y182)</f>
        <v>769.54583333333346</v>
      </c>
      <c r="DZ182" s="27">
        <f>IF($O182&gt;=DZ$1,$S182+$Y182,$Y182)</f>
        <v>769.54583333333346</v>
      </c>
      <c r="EA182" s="27">
        <f>IF($O182&gt;=EA$1,$S182+$Y182,$Y182)</f>
        <v>769.54583333333346</v>
      </c>
      <c r="EB182" s="27">
        <f>IF($O182&gt;=EB$1,$S182+$Y182,$Y182)</f>
        <v>769.54583333333346</v>
      </c>
      <c r="EC182" s="27">
        <f>IF($O182&gt;=EC$1,$S182+$Y182,$Y182)</f>
        <v>769.54583333333346</v>
      </c>
      <c r="ED182" s="27">
        <f>IF($O182&gt;=ED$1,$S182+$Y182,$Y182)</f>
        <v>769.54583333333346</v>
      </c>
      <c r="EE182" s="27">
        <f>IF($O182&gt;=EE$1,$S182+$Y182,$Y182)</f>
        <v>769.54583333333346</v>
      </c>
      <c r="EF182" s="27">
        <f>IF($O182&gt;=EF$1,$S182+$Y182,$Y182)</f>
        <v>769.54583333333346</v>
      </c>
      <c r="EG182" s="27">
        <f>IF($O182&gt;=EG$1,$S182+$Y182,$Y182)</f>
        <v>769.54583333333346</v>
      </c>
      <c r="EH182" s="27">
        <f>IF($O182&gt;=EH$1,$S182+$Y182,$Y182)</f>
        <v>769.54583333333346</v>
      </c>
      <c r="EI182" s="27">
        <f>IF($O182&gt;=EI$1,$S182+$Y182,$Y182)</f>
        <v>769.54583333333346</v>
      </c>
      <c r="EJ182" s="27">
        <f>IF($O182&gt;=EJ$1,$S182+$Y182,$Y182)</f>
        <v>769.54583333333346</v>
      </c>
      <c r="EK182" s="27">
        <f>IF($O182&gt;=EK$1,$S182+$Y182,$Y182)</f>
        <v>769.54583333333346</v>
      </c>
      <c r="EL182" s="27">
        <f>IF($O182&gt;=EL$1,$S182+$Y182,$Y182)</f>
        <v>769.54583333333346</v>
      </c>
      <c r="EM182" s="27">
        <f>IF($O182&gt;=EM$1,$S182+$Y182,$Y182)</f>
        <v>769.54583333333346</v>
      </c>
      <c r="EN182" s="27">
        <f>IF($O182&gt;=EN$1,$S182+$Y182,$Y182)</f>
        <v>769.54583333333346</v>
      </c>
      <c r="EO182" s="27">
        <f>IF($O182&gt;=EO$1,$S182+$Y182,$Y182)</f>
        <v>769.54583333333346</v>
      </c>
      <c r="EP182" s="27">
        <f>IF($O182&gt;=EP$1,$S182+$Y182,$Y182)</f>
        <v>769.54583333333346</v>
      </c>
      <c r="EQ182" s="27">
        <f>IF($O182&gt;=EQ$1,$S182+$Y182,$Y182)</f>
        <v>769.54583333333346</v>
      </c>
      <c r="ER182" s="27">
        <f>IF($O182&gt;=ER$1,$S182+$Y182,$Y182)</f>
        <v>769.54583333333346</v>
      </c>
      <c r="ES182" s="27">
        <f>IF($O182&gt;=ES$1,$S182+$Y182,$Y182)</f>
        <v>769.54583333333346</v>
      </c>
      <c r="ET182" s="27">
        <f>IF($O182&gt;=ET$1,$S182+$Y182,$Y182)</f>
        <v>769.54583333333346</v>
      </c>
      <c r="EU182" s="27">
        <f>IF($O182&gt;=EU$1,$S182+$Y182,$Y182)</f>
        <v>769.54583333333346</v>
      </c>
      <c r="EV182" s="27">
        <f>IF($O182&gt;=EV$1,$S182,0)</f>
        <v>0</v>
      </c>
      <c r="EW182" s="27">
        <f>IF($O182&gt;=EW$1,$S182,0)</f>
        <v>0</v>
      </c>
      <c r="EX182" s="27">
        <f>IF($O182&gt;=EX$1,$S182,0)</f>
        <v>0</v>
      </c>
      <c r="EY182" s="27">
        <f>IF($O182&gt;=EY$1,$S182,0)</f>
        <v>0</v>
      </c>
      <c r="EZ182" s="27">
        <f>IF($O182&gt;=EZ$1,$S182,0)</f>
        <v>0</v>
      </c>
      <c r="FA182" s="27">
        <f>IF($O182&gt;=FA$1,$S182,0)</f>
        <v>0</v>
      </c>
      <c r="FB182" s="27">
        <f>IF($O182&gt;=FB$1,$S182,0)</f>
        <v>0</v>
      </c>
      <c r="FC182" s="27">
        <f>IF($O182&gt;=FC$1,$S182,0)</f>
        <v>0</v>
      </c>
      <c r="FD182" s="27">
        <f>IF($O182&gt;=FD$1,$S182,0)</f>
        <v>0</v>
      </c>
      <c r="FE182" s="27">
        <f>IF($O182&gt;=FE$1,$S182,0)</f>
        <v>0</v>
      </c>
      <c r="FF182" s="27">
        <f>IF($O182&gt;=FF$1,$S182,0)</f>
        <v>0</v>
      </c>
      <c r="FG182" s="27">
        <f>IF($O182&gt;=FG$1,$S182,0)</f>
        <v>0</v>
      </c>
      <c r="FH182" s="27">
        <f>IF($O182&gt;=FH$1,$S182,0)</f>
        <v>0</v>
      </c>
      <c r="FI182" s="27">
        <f>IF($O182&gt;=FI$1,$S182,0)</f>
        <v>0</v>
      </c>
      <c r="FJ182" s="27">
        <f>IF($O182&gt;=FJ$1,$S182,0)</f>
        <v>0</v>
      </c>
      <c r="FK182" s="27">
        <f>IF($O182&gt;=FK$1,$S182,0)</f>
        <v>0</v>
      </c>
      <c r="FL182" s="27">
        <f>IF($O182&gt;=FL$1,$S182,0)</f>
        <v>0</v>
      </c>
      <c r="FM182" s="27">
        <f>IF($O182&gt;=FM$1,$S182,0)</f>
        <v>0</v>
      </c>
      <c r="FN182" s="27">
        <f>IF($O182&gt;=FN$1,$S182,0)</f>
        <v>0</v>
      </c>
      <c r="FO182" s="27">
        <f>IF($O182&gt;=FO$1,$S182,0)</f>
        <v>0</v>
      </c>
      <c r="FP182" s="27">
        <f>IF($O182&gt;=FP$1,$S182,0)</f>
        <v>0</v>
      </c>
      <c r="FQ182" s="27">
        <f>IF($O182&gt;=FQ$1,$S182,0)</f>
        <v>0</v>
      </c>
      <c r="FR182" s="27">
        <f>IF($O182&gt;=FR$1,$S182,0)</f>
        <v>0</v>
      </c>
      <c r="FS182" s="27">
        <f>IF($O182&gt;=FS$1,$S182,0)</f>
        <v>0</v>
      </c>
      <c r="FT182" s="27">
        <f>IF($O182&gt;=FT$1,$S182,0)</f>
        <v>0</v>
      </c>
      <c r="FU182" s="27">
        <f>IF($O182&gt;=FU$1,$S182,0)</f>
        <v>0</v>
      </c>
      <c r="FV182" s="27">
        <f>IF($O182&gt;=FV$1,$S182,0)</f>
        <v>0</v>
      </c>
      <c r="FW182" s="27">
        <f>IF($O182&gt;=FW$1,$S182,0)</f>
        <v>0</v>
      </c>
      <c r="FX182" s="27">
        <f>IF($O182&gt;=FX$1,$S182,0)</f>
        <v>0</v>
      </c>
      <c r="FY182" s="27">
        <f>IF($O182&gt;=FY$1,$S182,0)</f>
        <v>0</v>
      </c>
      <c r="FZ182" s="27">
        <f>IF($O182&gt;=FZ$1,$S182,0)</f>
        <v>0</v>
      </c>
      <c r="GA182" s="27">
        <f>IF($O182&gt;=GA$1,$S182,0)</f>
        <v>0</v>
      </c>
      <c r="GB182" s="27">
        <f>IF($O182&gt;=GB$1,$S182,0)</f>
        <v>0</v>
      </c>
      <c r="GC182" s="27">
        <f>IF($O182&gt;=GC$1,$S182,0)</f>
        <v>0</v>
      </c>
      <c r="GD182" s="27">
        <f>IF($O182&gt;=GD$1,$S182,0)</f>
        <v>0</v>
      </c>
      <c r="GE182" s="27">
        <f>IF($O182&gt;=GE$1,$S182,0)</f>
        <v>0</v>
      </c>
      <c r="GF182" s="27">
        <f>IF($O182&gt;=GF$1,$S182,0)</f>
        <v>0</v>
      </c>
      <c r="GG182" s="27">
        <f>IF($O182&gt;=GG$1,$S182,0)</f>
        <v>0</v>
      </c>
      <c r="GH182" s="27">
        <f>IF($O182&gt;=GH$1,$S182,0)</f>
        <v>0</v>
      </c>
      <c r="GI182" s="27">
        <f>IF($O182&gt;=GI$1,$S182,0)</f>
        <v>0</v>
      </c>
      <c r="GJ182" s="27">
        <f>IF($O182&gt;=GJ$1,$S182,0)</f>
        <v>0</v>
      </c>
      <c r="GK182" s="27">
        <f>IF($O182&gt;=GK$1,$S182,0)</f>
        <v>0</v>
      </c>
      <c r="GL182" s="27">
        <f>IF($O182&gt;=GL$1,$S182,0)</f>
        <v>0</v>
      </c>
      <c r="GM182" s="27">
        <f>IF($O182&gt;=GM$1,$S182,0)</f>
        <v>0</v>
      </c>
      <c r="GN182" s="27">
        <f>IF($O182&gt;=GN$1,$S182,0)</f>
        <v>0</v>
      </c>
      <c r="GO182" s="27">
        <f>IF($O182&gt;=GO$1,$S182,0)</f>
        <v>0</v>
      </c>
      <c r="GP182" s="27">
        <f>IF($O182&gt;=GP$1,$S182,0)</f>
        <v>0</v>
      </c>
      <c r="GQ182" s="27">
        <f>IF($O182&gt;=GQ$1,$S182,0)</f>
        <v>0</v>
      </c>
      <c r="GR182" s="27">
        <f>IF($O182&gt;=GR$1,$S182,0)</f>
        <v>0</v>
      </c>
      <c r="GS182" s="27">
        <f>IF($O182&gt;=GS$1,$S182,0)</f>
        <v>0</v>
      </c>
      <c r="GT182" s="27">
        <f>IF($O182&gt;=GT$1,$S182,0)</f>
        <v>0</v>
      </c>
      <c r="GU182" s="27">
        <f>IF($O182&gt;=GU$1,$S182,0)</f>
        <v>0</v>
      </c>
      <c r="GV182" s="27">
        <f>IF($O182&gt;=GV$1,$S182,0)</f>
        <v>0</v>
      </c>
      <c r="GW182" s="27">
        <f>IF($O182&gt;=GW$1,$S182,0)</f>
        <v>0</v>
      </c>
      <c r="GX182" s="27">
        <f>IF($O182&gt;=GX$1,$S182,0)</f>
        <v>0</v>
      </c>
      <c r="GY182" s="27">
        <f>IF($O182&gt;=GY$1,$S182,0)</f>
        <v>0</v>
      </c>
      <c r="GZ182" s="27">
        <f>IF($O182&gt;=GZ$1,$S182,0)</f>
        <v>0</v>
      </c>
      <c r="HA182" s="27">
        <f>IF($O182&gt;=HA$1,$S182,0)</f>
        <v>0</v>
      </c>
      <c r="HB182" s="27">
        <f>IF($O182&gt;=HB$1,$S182,0)</f>
        <v>0</v>
      </c>
      <c r="HC182" s="27">
        <f>IF($O182&gt;=HC$1,$S182,0)</f>
        <v>0</v>
      </c>
    </row>
    <row r="183" spans="1:211">
      <c r="A183" s="3">
        <v>101567</v>
      </c>
      <c r="B183" s="3" t="s">
        <v>147</v>
      </c>
      <c r="C183" s="3" t="s">
        <v>53</v>
      </c>
      <c r="D183" s="3">
        <v>63</v>
      </c>
      <c r="E183" s="4">
        <v>37687</v>
      </c>
      <c r="F183" s="5">
        <v>15.298630136986301</v>
      </c>
      <c r="G183" s="3" t="s">
        <v>99</v>
      </c>
      <c r="H183" s="4">
        <v>20398</v>
      </c>
      <c r="I183" s="9" t="s">
        <v>870</v>
      </c>
      <c r="J183" s="5">
        <v>5616.08</v>
      </c>
      <c r="K183" s="31">
        <v>355</v>
      </c>
      <c r="L183" s="32">
        <v>15</v>
      </c>
      <c r="M183" s="33">
        <f>VLOOKUP(L183,FIND,3,TRUE)</f>
        <v>1.1000000000000001</v>
      </c>
      <c r="N183" s="32">
        <f>IF(L183&gt;30,180,VLOOKUP(L183,TEMPO,2,FALSE))</f>
        <v>90</v>
      </c>
      <c r="O183" s="32">
        <f>IF(R183&gt;0,4,N183)</f>
        <v>90</v>
      </c>
      <c r="P183" s="96">
        <f>J183*M183*L183</f>
        <v>92665.32</v>
      </c>
      <c r="Q183" s="96">
        <f>10934.45*2</f>
        <v>21868.9</v>
      </c>
      <c r="R183" s="96">
        <f>IF(P183&lt;=Q183,P183/4,0)</f>
        <v>0</v>
      </c>
      <c r="S183" s="5">
        <f>IF(P183&gt;=Q183,P183/N183,0)</f>
        <v>1029.6146666666668</v>
      </c>
      <c r="T183" s="3"/>
      <c r="U183" s="3">
        <f>IF(T183="",1,0)</f>
        <v>1</v>
      </c>
      <c r="V183" s="3">
        <v>64</v>
      </c>
      <c r="W183" s="5">
        <v>0</v>
      </c>
      <c r="X183" s="5">
        <v>402.65</v>
      </c>
      <c r="Y183" s="5">
        <f>X183*W183</f>
        <v>0</v>
      </c>
      <c r="Z183" s="5">
        <v>400</v>
      </c>
      <c r="AA183" s="5">
        <f>S183+Y183+Z183</f>
        <v>1429.6146666666668</v>
      </c>
      <c r="AB183" s="39">
        <f>(J183/12+J183/12*1.3333333333+450/12+J183/30*6/12+J183)*1.3+Y183+Z183+153.9</f>
        <v>9444.8559555352749</v>
      </c>
      <c r="AC183" s="39" t="s">
        <v>45</v>
      </c>
      <c r="AD183" s="39">
        <f>J183*1.3+400+153.9</f>
        <v>7854.8040000000001</v>
      </c>
      <c r="AE183" s="39">
        <f>SUMIFS('CUSTO MENSAL FUNC NOVO'!H:H,'CUSTO MENSAL FUNC NOVO'!A:A,'VALORES MENSAIS'!AC183)</f>
        <v>2013.943</v>
      </c>
      <c r="AF183" s="27">
        <f>IF($R183&gt;0,$R183,$S183)+$Y183+$Z183</f>
        <v>1429.6146666666668</v>
      </c>
      <c r="AG183" s="27">
        <f>IF($R183&gt;0,$R183,$S183)+$Y183+$Z183</f>
        <v>1429.6146666666668</v>
      </c>
      <c r="AH183" s="27">
        <f>IF($R183&gt;0,$R183,$S183)+$Y183+$Z183</f>
        <v>1429.6146666666668</v>
      </c>
      <c r="AI183" s="27">
        <f>IF($R183&gt;0,$R183,$S183)+$Y183+$Z183</f>
        <v>1429.6146666666668</v>
      </c>
      <c r="AJ183" s="27">
        <f>IF($O183&gt;=AJ$1,$S183+$Y183+$Z183,$Y183+$Z183)</f>
        <v>1429.6146666666668</v>
      </c>
      <c r="AK183" s="27">
        <f>IF($O183&gt;=AK$1,$S183+$Y183+$Z183,$Y183+$Z183)</f>
        <v>1429.6146666666668</v>
      </c>
      <c r="AL183" s="27">
        <f>IF($O183&gt;=AL$1,$S183+$Y183+$Z183,$Y183+$Z183)</f>
        <v>1429.6146666666668</v>
      </c>
      <c r="AM183" s="27">
        <f>IF($O183&gt;=AM$1,$S183+$Y183+$Z183,$Y183+$Z183)</f>
        <v>1429.6146666666668</v>
      </c>
      <c r="AN183" s="27">
        <f>IF($O183&gt;=AN$1,$S183+$Y183+$Z183,$Y183+$Z183)</f>
        <v>1429.6146666666668</v>
      </c>
      <c r="AO183" s="27">
        <f>IF($O183&gt;=AO$1,$S183+$Y183+$Z183,$Y183+$Z183)</f>
        <v>1429.6146666666668</v>
      </c>
      <c r="AP183" s="27">
        <f>IF($O183&gt;=AP$1,$S183+$Y183+$Z183,$Y183+$Z183)</f>
        <v>1429.6146666666668</v>
      </c>
      <c r="AQ183" s="27">
        <f>IF($O183&gt;=AQ$1,$S183+$Y183+$Z183,$Y183+$Z183)</f>
        <v>1429.6146666666668</v>
      </c>
      <c r="AR183" s="27">
        <f>IF($O183&gt;=AR$1,$S183+$Y183+$Z183,$Y183+$Z183)</f>
        <v>1429.6146666666668</v>
      </c>
      <c r="AS183" s="27">
        <f>IF($O183&gt;=AS$1,$S183+$Y183+$Z183,$Y183+$Z183)</f>
        <v>1429.6146666666668</v>
      </c>
      <c r="AT183" s="27">
        <f>IF($O183&gt;=AT$1,$S183+$Y183+$Z183,$Y183+$Z183)</f>
        <v>1429.6146666666668</v>
      </c>
      <c r="AU183" s="27">
        <f>IF($O183&gt;=AU$1,$S183+$Y183+$Z183,$Y183+$Z183)</f>
        <v>1429.6146666666668</v>
      </c>
      <c r="AV183" s="27">
        <f>IF($O183&gt;=AV$1,$S183+$Y183+$Z183,$Y183+$Z183)</f>
        <v>1429.6146666666668</v>
      </c>
      <c r="AW183" s="27">
        <f>IF($O183&gt;=AW$1,$S183+$Y183+$Z183,$Y183+$Z183)</f>
        <v>1429.6146666666668</v>
      </c>
      <c r="AX183" s="27">
        <f>IF($O183&gt;=AX$1,$S183+$Y183+$Z183,$Y183+$Z183)</f>
        <v>1429.6146666666668</v>
      </c>
      <c r="AY183" s="27">
        <f>IF($O183&gt;=AY$1,$S183+$Y183+$Z183,$Y183+$Z183)</f>
        <v>1429.6146666666668</v>
      </c>
      <c r="AZ183" s="27">
        <f>IF($O183&gt;=AZ$1,$S183+$Y183+$Z183,$Y183+$Z183)</f>
        <v>1429.6146666666668</v>
      </c>
      <c r="BA183" s="27">
        <f>IF($O183&gt;=BA$1,$S183+$Y183+$Z183,$Y183+$Z183)</f>
        <v>1429.6146666666668</v>
      </c>
      <c r="BB183" s="27">
        <f>IF($O183&gt;=BB$1,$S183+$Y183+$Z183,$Y183+$Z183)</f>
        <v>1429.6146666666668</v>
      </c>
      <c r="BC183" s="27">
        <f>IF($O183&gt;=BC$1,$S183+$Y183+$Z183,$Y183+$Z183)</f>
        <v>1429.6146666666668</v>
      </c>
      <c r="BD183" s="27">
        <f>IF($O183&gt;=BD$1,$S183+$Y183+$Z183,$Y183+$Z183)</f>
        <v>1429.6146666666668</v>
      </c>
      <c r="BE183" s="27">
        <f>IF($O183&gt;=BE$1,$S183+$Y183+$Z183,$Y183+$Z183)</f>
        <v>1429.6146666666668</v>
      </c>
      <c r="BF183" s="27">
        <f>IF($O183&gt;=BF$1,$S183+$Y183+$Z183,$Y183+$Z183)</f>
        <v>1429.6146666666668</v>
      </c>
      <c r="BG183" s="27">
        <f>IF($O183&gt;=BG$1,$S183+$Y183+$Z183,$Y183+$Z183)</f>
        <v>1429.6146666666668</v>
      </c>
      <c r="BH183" s="27">
        <f>IF($O183&gt;=BH$1,$S183+$Y183+$Z183,$Y183+$Z183)</f>
        <v>1429.6146666666668</v>
      </c>
      <c r="BI183" s="27">
        <f>IF($O183&gt;=BI$1,$S183+$Y183+$Z183,$Y183+$Z183)</f>
        <v>1429.6146666666668</v>
      </c>
      <c r="BJ183" s="27">
        <f>IF($O183&gt;=BJ$1,$S183+$Y183+$Z183,$Y183+$Z183)</f>
        <v>1429.6146666666668</v>
      </c>
      <c r="BK183" s="27">
        <f>IF($O183&gt;=BK$1,$S183+$Y183+$Z183,$Y183+$Z183)</f>
        <v>1429.6146666666668</v>
      </c>
      <c r="BL183" s="27">
        <f>IF($O183&gt;=BL$1,$S183+$Y183+$Z183,$Y183+$Z183)</f>
        <v>1429.6146666666668</v>
      </c>
      <c r="BM183" s="27">
        <f>IF($O183&gt;=BM$1,$S183+$Y183+$Z183,$Y183+$Z183)</f>
        <v>1429.6146666666668</v>
      </c>
      <c r="BN183" s="27">
        <f>IF($O183&gt;=BN$1,$S183+$Y183+$Z183,$Y183+$Z183)</f>
        <v>1429.6146666666668</v>
      </c>
      <c r="BO183" s="27">
        <f>IF($O183&gt;=BO$1,$S183+$Y183+$Z183,$Y183+$Z183)</f>
        <v>1429.6146666666668</v>
      </c>
      <c r="BP183" s="27">
        <f>IF($O183&gt;=BP$1,$S183+$Y183+$Z183,$Y183+$Z183)</f>
        <v>1429.6146666666668</v>
      </c>
      <c r="BQ183" s="27">
        <f>IF($O183&gt;=BQ$1,$S183+$Y183+$Z183,$Y183+$Z183)</f>
        <v>1429.6146666666668</v>
      </c>
      <c r="BR183" s="27">
        <f>IF($O183&gt;=BR$1,$S183+$Y183+$Z183,$Y183+$Z183)</f>
        <v>1429.6146666666668</v>
      </c>
      <c r="BS183" s="27">
        <f>IF($O183&gt;=BS$1,$S183+$Y183+$Z183,$Y183+$Z183)</f>
        <v>1429.6146666666668</v>
      </c>
      <c r="BT183" s="27">
        <f>IF($O183&gt;=BT$1,$S183+$Y183+$Z183,$Y183+$Z183)</f>
        <v>1429.6146666666668</v>
      </c>
      <c r="BU183" s="27">
        <f>IF($O183&gt;=BU$1,$S183+$Y183+$Z183,$Y183+$Z183)</f>
        <v>1429.6146666666668</v>
      </c>
      <c r="BV183" s="27">
        <f>IF($O183&gt;=BV$1,$S183+$Y183+$Z183,$Y183+$Z183)</f>
        <v>1429.6146666666668</v>
      </c>
      <c r="BW183" s="27">
        <f>IF($O183&gt;=BW$1,$S183+$Y183+$Z183,$Y183+$Z183)</f>
        <v>1429.6146666666668</v>
      </c>
      <c r="BX183" s="27">
        <f>IF($O183&gt;=BX$1,$S183+$Y183+$Z183,$Y183+$Z183)</f>
        <v>1429.6146666666668</v>
      </c>
      <c r="BY183" s="27">
        <f>IF($O183&gt;=BY$1,$S183+$Y183+$Z183,$Y183+$Z183)</f>
        <v>1429.6146666666668</v>
      </c>
      <c r="BZ183" s="27">
        <f>IF($O183&gt;=BZ$1,$S183+$Y183+$Z183,$Y183+$Z183)</f>
        <v>1429.6146666666668</v>
      </c>
      <c r="CA183" s="27">
        <f>IF($O183&gt;=CA$1,$S183+$Y183+$Z183,$Y183+$Z183)</f>
        <v>1429.6146666666668</v>
      </c>
      <c r="CB183" s="27">
        <f>IF($O183&gt;=CB$1,$S183+$Y183+$Z183,$Y183+$Z183)</f>
        <v>1429.6146666666668</v>
      </c>
      <c r="CC183" s="27">
        <f>IF($O183&gt;=CC$1,$S183+$Y183+$Z183,$Y183+$Z183)</f>
        <v>1429.6146666666668</v>
      </c>
      <c r="CD183" s="27">
        <f>IF($O183&gt;=CD$1,$S183+$Y183+$Z183,$Y183+$Z183)</f>
        <v>1429.6146666666668</v>
      </c>
      <c r="CE183" s="27">
        <f>IF($O183&gt;=CE$1,$S183+$Y183+$Z183,$Y183+$Z183)</f>
        <v>1429.6146666666668</v>
      </c>
      <c r="CF183" s="27">
        <f>IF($O183&gt;=CF$1,$S183+$Y183+$Z183,$Y183+$Z183)</f>
        <v>1429.6146666666668</v>
      </c>
      <c r="CG183" s="27">
        <f>IF($O183&gt;=CG$1,$S183+$Y183+$Z183,$Y183+$Z183)</f>
        <v>1429.6146666666668</v>
      </c>
      <c r="CH183" s="27">
        <f>IF($O183&gt;=CH$1,$S183+$Y183+$Z183,$Y183+$Z183)</f>
        <v>1429.6146666666668</v>
      </c>
      <c r="CI183" s="27">
        <f>IF($O183&gt;=CI$1,$S183+$Y183+$Z183,$Y183+$Z183)</f>
        <v>1429.6146666666668</v>
      </c>
      <c r="CJ183" s="27">
        <f>IF($O183&gt;=CJ$1,$S183+$Y183+$Z183,$Y183+$Z183)</f>
        <v>1429.6146666666668</v>
      </c>
      <c r="CK183" s="27">
        <f>IF($O183&gt;=CK$1,$S183+$Y183+$Z183,$Y183+$Z183)</f>
        <v>1429.6146666666668</v>
      </c>
      <c r="CL183" s="27">
        <f>IF($O183&gt;=CL$1,$S183+$Y183+$Z183,$Y183+$Z183)</f>
        <v>1429.6146666666668</v>
      </c>
      <c r="CM183" s="27">
        <f>IF($O183&gt;=CM$1,$S183+$Y183+$Z183,$Y183+$Z183)</f>
        <v>1429.6146666666668</v>
      </c>
      <c r="CN183" s="27">
        <f>IF($O183&gt;=CN$1,$S183+$Y183,$Y183)</f>
        <v>1029.6146666666668</v>
      </c>
      <c r="CO183" s="27">
        <f>IF($O183&gt;=CO$1,$S183+$Y183,$Y183)</f>
        <v>1029.6146666666668</v>
      </c>
      <c r="CP183" s="27">
        <f>IF($O183&gt;=CP$1,$S183+$Y183,$Y183)</f>
        <v>1029.6146666666668</v>
      </c>
      <c r="CQ183" s="27">
        <f>IF($O183&gt;=CQ$1,$S183+$Y183,$Y183)</f>
        <v>1029.6146666666668</v>
      </c>
      <c r="CR183" s="27">
        <f>IF($O183&gt;=CR$1,$S183+$Y183,$Y183)</f>
        <v>1029.6146666666668</v>
      </c>
      <c r="CS183" s="27">
        <f>IF($O183&gt;=CS$1,$S183+$Y183,$Y183)</f>
        <v>1029.6146666666668</v>
      </c>
      <c r="CT183" s="27">
        <f>IF($O183&gt;=CT$1,$S183+$Y183,$Y183)</f>
        <v>1029.6146666666668</v>
      </c>
      <c r="CU183" s="27">
        <f>IF($O183&gt;=CU$1,$S183+$Y183,$Y183)</f>
        <v>1029.6146666666668</v>
      </c>
      <c r="CV183" s="27">
        <f>IF($O183&gt;=CV$1,$S183+$Y183,$Y183)</f>
        <v>1029.6146666666668</v>
      </c>
      <c r="CW183" s="27">
        <f>IF($O183&gt;=CW$1,$S183+$Y183,$Y183)</f>
        <v>1029.6146666666668</v>
      </c>
      <c r="CX183" s="27">
        <f>IF($O183&gt;=CX$1,$S183+$Y183,$Y183)</f>
        <v>1029.6146666666668</v>
      </c>
      <c r="CY183" s="27">
        <f>IF($O183&gt;=CY$1,$S183+$Y183,$Y183)</f>
        <v>1029.6146666666668</v>
      </c>
      <c r="CZ183" s="27">
        <f>IF($O183&gt;=CZ$1,$S183+$Y183,$Y183)</f>
        <v>1029.6146666666668</v>
      </c>
      <c r="DA183" s="27">
        <f>IF($O183&gt;=DA$1,$S183+$Y183,$Y183)</f>
        <v>1029.6146666666668</v>
      </c>
      <c r="DB183" s="27">
        <f>IF($O183&gt;=DB$1,$S183+$Y183,$Y183)</f>
        <v>1029.6146666666668</v>
      </c>
      <c r="DC183" s="27">
        <f>IF($O183&gt;=DC$1,$S183+$Y183,$Y183)</f>
        <v>1029.6146666666668</v>
      </c>
      <c r="DD183" s="27">
        <f>IF($O183&gt;=DD$1,$S183+$Y183,$Y183)</f>
        <v>1029.6146666666668</v>
      </c>
      <c r="DE183" s="27">
        <f>IF($O183&gt;=DE$1,$S183+$Y183,$Y183)</f>
        <v>1029.6146666666668</v>
      </c>
      <c r="DF183" s="27">
        <f>IF($O183&gt;=DF$1,$S183+$Y183,$Y183)</f>
        <v>1029.6146666666668</v>
      </c>
      <c r="DG183" s="27">
        <f>IF($O183&gt;=DG$1,$S183+$Y183,$Y183)</f>
        <v>1029.6146666666668</v>
      </c>
      <c r="DH183" s="27">
        <f>IF($O183&gt;=DH$1,$S183+$Y183,$Y183)</f>
        <v>1029.6146666666668</v>
      </c>
      <c r="DI183" s="27">
        <f>IF($O183&gt;=DI$1,$S183+$Y183,$Y183)</f>
        <v>1029.6146666666668</v>
      </c>
      <c r="DJ183" s="27">
        <f>IF($O183&gt;=DJ$1,$S183+$Y183,$Y183)</f>
        <v>1029.6146666666668</v>
      </c>
      <c r="DK183" s="27">
        <f>IF($O183&gt;=DK$1,$S183+$Y183,$Y183)</f>
        <v>1029.6146666666668</v>
      </c>
      <c r="DL183" s="27">
        <f>IF($O183&gt;=DL$1,$S183+$Y183,$Y183)</f>
        <v>1029.6146666666668</v>
      </c>
      <c r="DM183" s="27">
        <f>IF($O183&gt;=DM$1,$S183+$Y183,$Y183)</f>
        <v>1029.6146666666668</v>
      </c>
      <c r="DN183" s="27">
        <f>IF($O183&gt;=DN$1,$S183+$Y183,$Y183)</f>
        <v>1029.6146666666668</v>
      </c>
      <c r="DO183" s="27">
        <f>IF($O183&gt;=DO$1,$S183+$Y183,$Y183)</f>
        <v>1029.6146666666668</v>
      </c>
      <c r="DP183" s="27">
        <f>IF($O183&gt;=DP$1,$S183+$Y183,$Y183)</f>
        <v>1029.6146666666668</v>
      </c>
      <c r="DQ183" s="27">
        <f>IF($O183&gt;=DQ$1,$S183+$Y183,$Y183)</f>
        <v>1029.6146666666668</v>
      </c>
      <c r="DR183" s="27">
        <f>IF($O183&gt;=DR$1,$S183+$Y183,$Y183)</f>
        <v>0</v>
      </c>
      <c r="DS183" s="27">
        <f>IF($O183&gt;=DS$1,$S183+$Y183,$Y183)</f>
        <v>0</v>
      </c>
      <c r="DT183" s="27">
        <f>IF($O183&gt;=DT$1,$S183+$Y183,$Y183)</f>
        <v>0</v>
      </c>
      <c r="DU183" s="27">
        <f>IF($O183&gt;=DU$1,$S183+$Y183,$Y183)</f>
        <v>0</v>
      </c>
      <c r="DV183" s="27">
        <f>IF($O183&gt;=DV$1,$S183+$Y183,$Y183)</f>
        <v>0</v>
      </c>
      <c r="DW183" s="27">
        <f>IF($O183&gt;=DW$1,$S183+$Y183,$Y183)</f>
        <v>0</v>
      </c>
      <c r="DX183" s="27">
        <f>IF($O183&gt;=DX$1,$S183+$Y183,$Y183)</f>
        <v>0</v>
      </c>
      <c r="DY183" s="27">
        <f>IF($O183&gt;=DY$1,$S183+$Y183,$Y183)</f>
        <v>0</v>
      </c>
      <c r="DZ183" s="27">
        <f>IF($O183&gt;=DZ$1,$S183+$Y183,$Y183)</f>
        <v>0</v>
      </c>
      <c r="EA183" s="27">
        <f>IF($O183&gt;=EA$1,$S183+$Y183,$Y183)</f>
        <v>0</v>
      </c>
      <c r="EB183" s="27">
        <f>IF($O183&gt;=EB$1,$S183+$Y183,$Y183)</f>
        <v>0</v>
      </c>
      <c r="EC183" s="27">
        <f>IF($O183&gt;=EC$1,$S183+$Y183,$Y183)</f>
        <v>0</v>
      </c>
      <c r="ED183" s="27">
        <f>IF($O183&gt;=ED$1,$S183+$Y183,$Y183)</f>
        <v>0</v>
      </c>
      <c r="EE183" s="27">
        <f>IF($O183&gt;=EE$1,$S183+$Y183,$Y183)</f>
        <v>0</v>
      </c>
      <c r="EF183" s="27">
        <f>IF($O183&gt;=EF$1,$S183+$Y183,$Y183)</f>
        <v>0</v>
      </c>
      <c r="EG183" s="27">
        <f>IF($O183&gt;=EG$1,$S183+$Y183,$Y183)</f>
        <v>0</v>
      </c>
      <c r="EH183" s="27">
        <f>IF($O183&gt;=EH$1,$S183+$Y183,$Y183)</f>
        <v>0</v>
      </c>
      <c r="EI183" s="27">
        <f>IF($O183&gt;=EI$1,$S183+$Y183,$Y183)</f>
        <v>0</v>
      </c>
      <c r="EJ183" s="27">
        <f>IF($O183&gt;=EJ$1,$S183+$Y183,$Y183)</f>
        <v>0</v>
      </c>
      <c r="EK183" s="27">
        <f>IF($O183&gt;=EK$1,$S183+$Y183,$Y183)</f>
        <v>0</v>
      </c>
      <c r="EL183" s="27">
        <f>IF($O183&gt;=EL$1,$S183+$Y183,$Y183)</f>
        <v>0</v>
      </c>
      <c r="EM183" s="27">
        <f>IF($O183&gt;=EM$1,$S183+$Y183,$Y183)</f>
        <v>0</v>
      </c>
      <c r="EN183" s="27">
        <f>IF($O183&gt;=EN$1,$S183+$Y183,$Y183)</f>
        <v>0</v>
      </c>
      <c r="EO183" s="27">
        <f>IF($O183&gt;=EO$1,$S183+$Y183,$Y183)</f>
        <v>0</v>
      </c>
      <c r="EP183" s="27">
        <f>IF($O183&gt;=EP$1,$S183+$Y183,$Y183)</f>
        <v>0</v>
      </c>
      <c r="EQ183" s="27">
        <f>IF($O183&gt;=EQ$1,$S183+$Y183,$Y183)</f>
        <v>0</v>
      </c>
      <c r="ER183" s="27">
        <f>IF($O183&gt;=ER$1,$S183+$Y183,$Y183)</f>
        <v>0</v>
      </c>
      <c r="ES183" s="27">
        <f>IF($O183&gt;=ES$1,$S183+$Y183,$Y183)</f>
        <v>0</v>
      </c>
      <c r="ET183" s="27">
        <f>IF($O183&gt;=ET$1,$S183+$Y183,$Y183)</f>
        <v>0</v>
      </c>
      <c r="EU183" s="27">
        <f>IF($O183&gt;=EU$1,$S183+$Y183,$Y183)</f>
        <v>0</v>
      </c>
      <c r="EV183" s="27">
        <f>IF($O183&gt;=EV$1,$S183,0)</f>
        <v>0</v>
      </c>
      <c r="EW183" s="27">
        <f>IF($O183&gt;=EW$1,$S183,0)</f>
        <v>0</v>
      </c>
      <c r="EX183" s="27">
        <f>IF($O183&gt;=EX$1,$S183,0)</f>
        <v>0</v>
      </c>
      <c r="EY183" s="27">
        <f>IF($O183&gt;=EY$1,$S183,0)</f>
        <v>0</v>
      </c>
      <c r="EZ183" s="27">
        <f>IF($O183&gt;=EZ$1,$S183,0)</f>
        <v>0</v>
      </c>
      <c r="FA183" s="27">
        <f>IF($O183&gt;=FA$1,$S183,0)</f>
        <v>0</v>
      </c>
      <c r="FB183" s="27">
        <f>IF($O183&gt;=FB$1,$S183,0)</f>
        <v>0</v>
      </c>
      <c r="FC183" s="27">
        <f>IF($O183&gt;=FC$1,$S183,0)</f>
        <v>0</v>
      </c>
      <c r="FD183" s="27">
        <f>IF($O183&gt;=FD$1,$S183,0)</f>
        <v>0</v>
      </c>
      <c r="FE183" s="27">
        <f>IF($O183&gt;=FE$1,$S183,0)</f>
        <v>0</v>
      </c>
      <c r="FF183" s="27">
        <f>IF($O183&gt;=FF$1,$S183,0)</f>
        <v>0</v>
      </c>
      <c r="FG183" s="27">
        <f>IF($O183&gt;=FG$1,$S183,0)</f>
        <v>0</v>
      </c>
      <c r="FH183" s="27">
        <f>IF($O183&gt;=FH$1,$S183,0)</f>
        <v>0</v>
      </c>
      <c r="FI183" s="27">
        <f>IF($O183&gt;=FI$1,$S183,0)</f>
        <v>0</v>
      </c>
      <c r="FJ183" s="27">
        <f>IF($O183&gt;=FJ$1,$S183,0)</f>
        <v>0</v>
      </c>
      <c r="FK183" s="27">
        <f>IF($O183&gt;=FK$1,$S183,0)</f>
        <v>0</v>
      </c>
      <c r="FL183" s="27">
        <f>IF($O183&gt;=FL$1,$S183,0)</f>
        <v>0</v>
      </c>
      <c r="FM183" s="27">
        <f>IF($O183&gt;=FM$1,$S183,0)</f>
        <v>0</v>
      </c>
      <c r="FN183" s="27">
        <f>IF($O183&gt;=FN$1,$S183,0)</f>
        <v>0</v>
      </c>
      <c r="FO183" s="27">
        <f>IF($O183&gt;=FO$1,$S183,0)</f>
        <v>0</v>
      </c>
      <c r="FP183" s="27">
        <f>IF($O183&gt;=FP$1,$S183,0)</f>
        <v>0</v>
      </c>
      <c r="FQ183" s="27">
        <f>IF($O183&gt;=FQ$1,$S183,0)</f>
        <v>0</v>
      </c>
      <c r="FR183" s="27">
        <f>IF($O183&gt;=FR$1,$S183,0)</f>
        <v>0</v>
      </c>
      <c r="FS183" s="27">
        <f>IF($O183&gt;=FS$1,$S183,0)</f>
        <v>0</v>
      </c>
      <c r="FT183" s="27">
        <f>IF($O183&gt;=FT$1,$S183,0)</f>
        <v>0</v>
      </c>
      <c r="FU183" s="27">
        <f>IF($O183&gt;=FU$1,$S183,0)</f>
        <v>0</v>
      </c>
      <c r="FV183" s="27">
        <f>IF($O183&gt;=FV$1,$S183,0)</f>
        <v>0</v>
      </c>
      <c r="FW183" s="27">
        <f>IF($O183&gt;=FW$1,$S183,0)</f>
        <v>0</v>
      </c>
      <c r="FX183" s="27">
        <f>IF($O183&gt;=FX$1,$S183,0)</f>
        <v>0</v>
      </c>
      <c r="FY183" s="27">
        <f>IF($O183&gt;=FY$1,$S183,0)</f>
        <v>0</v>
      </c>
      <c r="FZ183" s="27">
        <f>IF($O183&gt;=FZ$1,$S183,0)</f>
        <v>0</v>
      </c>
      <c r="GA183" s="27">
        <f>IF($O183&gt;=GA$1,$S183,0)</f>
        <v>0</v>
      </c>
      <c r="GB183" s="27">
        <f>IF($O183&gt;=GB$1,$S183,0)</f>
        <v>0</v>
      </c>
      <c r="GC183" s="27">
        <f>IF($O183&gt;=GC$1,$S183,0)</f>
        <v>0</v>
      </c>
      <c r="GD183" s="27">
        <f>IF($O183&gt;=GD$1,$S183,0)</f>
        <v>0</v>
      </c>
      <c r="GE183" s="27">
        <f>IF($O183&gt;=GE$1,$S183,0)</f>
        <v>0</v>
      </c>
      <c r="GF183" s="27">
        <f>IF($O183&gt;=GF$1,$S183,0)</f>
        <v>0</v>
      </c>
      <c r="GG183" s="27">
        <f>IF($O183&gt;=GG$1,$S183,0)</f>
        <v>0</v>
      </c>
      <c r="GH183" s="27">
        <f>IF($O183&gt;=GH$1,$S183,0)</f>
        <v>0</v>
      </c>
      <c r="GI183" s="27">
        <f>IF($O183&gt;=GI$1,$S183,0)</f>
        <v>0</v>
      </c>
      <c r="GJ183" s="27">
        <f>IF($O183&gt;=GJ$1,$S183,0)</f>
        <v>0</v>
      </c>
      <c r="GK183" s="27">
        <f>IF($O183&gt;=GK$1,$S183,0)</f>
        <v>0</v>
      </c>
      <c r="GL183" s="27">
        <f>IF($O183&gt;=GL$1,$S183,0)</f>
        <v>0</v>
      </c>
      <c r="GM183" s="27">
        <f>IF($O183&gt;=GM$1,$S183,0)</f>
        <v>0</v>
      </c>
      <c r="GN183" s="27">
        <f>IF($O183&gt;=GN$1,$S183,0)</f>
        <v>0</v>
      </c>
      <c r="GO183" s="27">
        <f>IF($O183&gt;=GO$1,$S183,0)</f>
        <v>0</v>
      </c>
      <c r="GP183" s="27">
        <f>IF($O183&gt;=GP$1,$S183,0)</f>
        <v>0</v>
      </c>
      <c r="GQ183" s="27">
        <f>IF($O183&gt;=GQ$1,$S183,0)</f>
        <v>0</v>
      </c>
      <c r="GR183" s="27">
        <f>IF($O183&gt;=GR$1,$S183,0)</f>
        <v>0</v>
      </c>
      <c r="GS183" s="27">
        <f>IF($O183&gt;=GS$1,$S183,0)</f>
        <v>0</v>
      </c>
      <c r="GT183" s="27">
        <f>IF($O183&gt;=GT$1,$S183,0)</f>
        <v>0</v>
      </c>
      <c r="GU183" s="27">
        <f>IF($O183&gt;=GU$1,$S183,0)</f>
        <v>0</v>
      </c>
      <c r="GV183" s="27">
        <f>IF($O183&gt;=GV$1,$S183,0)</f>
        <v>0</v>
      </c>
      <c r="GW183" s="27">
        <f>IF($O183&gt;=GW$1,$S183,0)</f>
        <v>0</v>
      </c>
      <c r="GX183" s="27">
        <f>IF($O183&gt;=GX$1,$S183,0)</f>
        <v>0</v>
      </c>
      <c r="GY183" s="27">
        <f>IF($O183&gt;=GY$1,$S183,0)</f>
        <v>0</v>
      </c>
      <c r="GZ183" s="27">
        <f>IF($O183&gt;=GZ$1,$S183,0)</f>
        <v>0</v>
      </c>
      <c r="HA183" s="27">
        <f>IF($O183&gt;=HA$1,$S183,0)</f>
        <v>0</v>
      </c>
      <c r="HB183" s="27">
        <f>IF($O183&gt;=HB$1,$S183,0)</f>
        <v>0</v>
      </c>
      <c r="HC183" s="27">
        <f>IF($O183&gt;=HC$1,$S183,0)</f>
        <v>0</v>
      </c>
    </row>
    <row r="184" spans="1:211">
      <c r="A184" s="3">
        <v>70475</v>
      </c>
      <c r="B184" s="3" t="s">
        <v>222</v>
      </c>
      <c r="C184" s="3" t="s">
        <v>18</v>
      </c>
      <c r="D184" s="3">
        <v>55</v>
      </c>
      <c r="E184" s="4">
        <v>35278</v>
      </c>
      <c r="F184" s="5">
        <v>21.898630136986302</v>
      </c>
      <c r="G184" s="3" t="s">
        <v>99</v>
      </c>
      <c r="H184" s="4">
        <v>23340</v>
      </c>
      <c r="I184" s="9" t="s">
        <v>870</v>
      </c>
      <c r="J184" s="5">
        <v>1343.4</v>
      </c>
      <c r="K184" s="31">
        <v>355</v>
      </c>
      <c r="L184" s="32">
        <v>22</v>
      </c>
      <c r="M184" s="33">
        <f>VLOOKUP(L184,FIND,3,TRUE)</f>
        <v>1.3</v>
      </c>
      <c r="N184" s="32">
        <f>IF(L184&gt;30,180,VLOOKUP(L184,TEMPO,2,FALSE))</f>
        <v>132</v>
      </c>
      <c r="O184" s="32">
        <f>IF(R184&gt;0,4,N184)</f>
        <v>132</v>
      </c>
      <c r="P184" s="96">
        <f>J184*M184*L184</f>
        <v>38421.240000000005</v>
      </c>
      <c r="Q184" s="96">
        <f>10934.45*2</f>
        <v>21868.9</v>
      </c>
      <c r="R184" s="96">
        <f>IF(P184&lt;=Q184,P184/4,0)</f>
        <v>0</v>
      </c>
      <c r="S184" s="5">
        <f>IF(P184&gt;=Q184,P184/N184,0)</f>
        <v>291.07000000000005</v>
      </c>
      <c r="T184" s="3"/>
      <c r="U184" s="3">
        <f>IF(T184="",1,0)</f>
        <v>1</v>
      </c>
      <c r="V184" s="3">
        <v>26</v>
      </c>
      <c r="W184" s="5">
        <v>0</v>
      </c>
      <c r="X184" s="5">
        <v>245.73</v>
      </c>
      <c r="Y184" s="5">
        <f>X184*W184</f>
        <v>0</v>
      </c>
      <c r="Z184" s="5">
        <v>400</v>
      </c>
      <c r="AA184" s="5">
        <f>S184+Y184+Z184</f>
        <v>691.07</v>
      </c>
      <c r="AB184" s="39">
        <f>(J184/12+J184/12*1.3333333333+450/12+J184/30*6/12+J184)*1.3+Y184+Z184+153.9</f>
        <v>2717.7586666618158</v>
      </c>
      <c r="AC184" s="39" t="s">
        <v>18</v>
      </c>
      <c r="AD184" s="39">
        <f>J184*1.3+400+153.9</f>
        <v>2300.3200000000002</v>
      </c>
      <c r="AE184" s="39">
        <f>SUMIFS('CUSTO MENSAL FUNC NOVO'!H:H,'CUSTO MENSAL FUNC NOVO'!A:A,'VALORES MENSAIS'!AC184)</f>
        <v>1902.2210000000002</v>
      </c>
      <c r="AF184" s="27">
        <f>IF($R184&gt;0,$R184,$S184)+$Y184+$Z184</f>
        <v>691.07</v>
      </c>
      <c r="AG184" s="27">
        <f>IF($R184&gt;0,$R184,$S184)+$Y184+$Z184</f>
        <v>691.07</v>
      </c>
      <c r="AH184" s="27">
        <f>IF($R184&gt;0,$R184,$S184)+$Y184+$Z184</f>
        <v>691.07</v>
      </c>
      <c r="AI184" s="27">
        <f>IF($R184&gt;0,$R184,$S184)+$Y184+$Z184</f>
        <v>691.07</v>
      </c>
      <c r="AJ184" s="27">
        <f>IF($O184&gt;=AJ$1,$S184+$Y184+$Z184,$Y184+$Z184)</f>
        <v>691.07</v>
      </c>
      <c r="AK184" s="27">
        <f>IF($O184&gt;=AK$1,$S184+$Y184+$Z184,$Y184+$Z184)</f>
        <v>691.07</v>
      </c>
      <c r="AL184" s="27">
        <f>IF($O184&gt;=AL$1,$S184+$Y184+$Z184,$Y184+$Z184)</f>
        <v>691.07</v>
      </c>
      <c r="AM184" s="27">
        <f>IF($O184&gt;=AM$1,$S184+$Y184+$Z184,$Y184+$Z184)</f>
        <v>691.07</v>
      </c>
      <c r="AN184" s="27">
        <f>IF($O184&gt;=AN$1,$S184+$Y184+$Z184,$Y184+$Z184)</f>
        <v>691.07</v>
      </c>
      <c r="AO184" s="27">
        <f>IF($O184&gt;=AO$1,$S184+$Y184+$Z184,$Y184+$Z184)</f>
        <v>691.07</v>
      </c>
      <c r="AP184" s="27">
        <f>IF($O184&gt;=AP$1,$S184+$Y184+$Z184,$Y184+$Z184)</f>
        <v>691.07</v>
      </c>
      <c r="AQ184" s="27">
        <f>IF($O184&gt;=AQ$1,$S184+$Y184+$Z184,$Y184+$Z184)</f>
        <v>691.07</v>
      </c>
      <c r="AR184" s="27">
        <f>IF($O184&gt;=AR$1,$S184+$Y184+$Z184,$Y184+$Z184)</f>
        <v>691.07</v>
      </c>
      <c r="AS184" s="27">
        <f>IF($O184&gt;=AS$1,$S184+$Y184+$Z184,$Y184+$Z184)</f>
        <v>691.07</v>
      </c>
      <c r="AT184" s="27">
        <f>IF($O184&gt;=AT$1,$S184+$Y184+$Z184,$Y184+$Z184)</f>
        <v>691.07</v>
      </c>
      <c r="AU184" s="27">
        <f>IF($O184&gt;=AU$1,$S184+$Y184+$Z184,$Y184+$Z184)</f>
        <v>691.07</v>
      </c>
      <c r="AV184" s="27">
        <f>IF($O184&gt;=AV$1,$S184+$Y184+$Z184,$Y184+$Z184)</f>
        <v>691.07</v>
      </c>
      <c r="AW184" s="27">
        <f>IF($O184&gt;=AW$1,$S184+$Y184+$Z184,$Y184+$Z184)</f>
        <v>691.07</v>
      </c>
      <c r="AX184" s="27">
        <f>IF($O184&gt;=AX$1,$S184+$Y184+$Z184,$Y184+$Z184)</f>
        <v>691.07</v>
      </c>
      <c r="AY184" s="27">
        <f>IF($O184&gt;=AY$1,$S184+$Y184+$Z184,$Y184+$Z184)</f>
        <v>691.07</v>
      </c>
      <c r="AZ184" s="27">
        <f>IF($O184&gt;=AZ$1,$S184+$Y184+$Z184,$Y184+$Z184)</f>
        <v>691.07</v>
      </c>
      <c r="BA184" s="27">
        <f>IF($O184&gt;=BA$1,$S184+$Y184+$Z184,$Y184+$Z184)</f>
        <v>691.07</v>
      </c>
      <c r="BB184" s="27">
        <f>IF($O184&gt;=BB$1,$S184+$Y184+$Z184,$Y184+$Z184)</f>
        <v>691.07</v>
      </c>
      <c r="BC184" s="27">
        <f>IF($O184&gt;=BC$1,$S184+$Y184+$Z184,$Y184+$Z184)</f>
        <v>691.07</v>
      </c>
      <c r="BD184" s="27">
        <f>IF($O184&gt;=BD$1,$S184+$Y184+$Z184,$Y184+$Z184)</f>
        <v>691.07</v>
      </c>
      <c r="BE184" s="27">
        <f>IF($O184&gt;=BE$1,$S184+$Y184+$Z184,$Y184+$Z184)</f>
        <v>691.07</v>
      </c>
      <c r="BF184" s="27">
        <f>IF($O184&gt;=BF$1,$S184+$Y184+$Z184,$Y184+$Z184)</f>
        <v>691.07</v>
      </c>
      <c r="BG184" s="27">
        <f>IF($O184&gt;=BG$1,$S184+$Y184+$Z184,$Y184+$Z184)</f>
        <v>691.07</v>
      </c>
      <c r="BH184" s="27">
        <f>IF($O184&gt;=BH$1,$S184+$Y184+$Z184,$Y184+$Z184)</f>
        <v>691.07</v>
      </c>
      <c r="BI184" s="27">
        <f>IF($O184&gt;=BI$1,$S184+$Y184+$Z184,$Y184+$Z184)</f>
        <v>691.07</v>
      </c>
      <c r="BJ184" s="27">
        <f>IF($O184&gt;=BJ$1,$S184+$Y184+$Z184,$Y184+$Z184)</f>
        <v>691.07</v>
      </c>
      <c r="BK184" s="27">
        <f>IF($O184&gt;=BK$1,$S184+$Y184+$Z184,$Y184+$Z184)</f>
        <v>691.07</v>
      </c>
      <c r="BL184" s="27">
        <f>IF($O184&gt;=BL$1,$S184+$Y184+$Z184,$Y184+$Z184)</f>
        <v>691.07</v>
      </c>
      <c r="BM184" s="27">
        <f>IF($O184&gt;=BM$1,$S184+$Y184+$Z184,$Y184+$Z184)</f>
        <v>691.07</v>
      </c>
      <c r="BN184" s="27">
        <f>IF($O184&gt;=BN$1,$S184+$Y184+$Z184,$Y184+$Z184)</f>
        <v>691.07</v>
      </c>
      <c r="BO184" s="27">
        <f>IF($O184&gt;=BO$1,$S184+$Y184+$Z184,$Y184+$Z184)</f>
        <v>691.07</v>
      </c>
      <c r="BP184" s="27">
        <f>IF($O184&gt;=BP$1,$S184+$Y184+$Z184,$Y184+$Z184)</f>
        <v>691.07</v>
      </c>
      <c r="BQ184" s="27">
        <f>IF($O184&gt;=BQ$1,$S184+$Y184+$Z184,$Y184+$Z184)</f>
        <v>691.07</v>
      </c>
      <c r="BR184" s="27">
        <f>IF($O184&gt;=BR$1,$S184+$Y184+$Z184,$Y184+$Z184)</f>
        <v>691.07</v>
      </c>
      <c r="BS184" s="27">
        <f>IF($O184&gt;=BS$1,$S184+$Y184+$Z184,$Y184+$Z184)</f>
        <v>691.07</v>
      </c>
      <c r="BT184" s="27">
        <f>IF($O184&gt;=BT$1,$S184+$Y184+$Z184,$Y184+$Z184)</f>
        <v>691.07</v>
      </c>
      <c r="BU184" s="27">
        <f>IF($O184&gt;=BU$1,$S184+$Y184+$Z184,$Y184+$Z184)</f>
        <v>691.07</v>
      </c>
      <c r="BV184" s="27">
        <f>IF($O184&gt;=BV$1,$S184+$Y184+$Z184,$Y184+$Z184)</f>
        <v>691.07</v>
      </c>
      <c r="BW184" s="27">
        <f>IF($O184&gt;=BW$1,$S184+$Y184+$Z184,$Y184+$Z184)</f>
        <v>691.07</v>
      </c>
      <c r="BX184" s="27">
        <f>IF($O184&gt;=BX$1,$S184+$Y184+$Z184,$Y184+$Z184)</f>
        <v>691.07</v>
      </c>
      <c r="BY184" s="27">
        <f>IF($O184&gt;=BY$1,$S184+$Y184+$Z184,$Y184+$Z184)</f>
        <v>691.07</v>
      </c>
      <c r="BZ184" s="27">
        <f>IF($O184&gt;=BZ$1,$S184+$Y184+$Z184,$Y184+$Z184)</f>
        <v>691.07</v>
      </c>
      <c r="CA184" s="27">
        <f>IF($O184&gt;=CA$1,$S184+$Y184+$Z184,$Y184+$Z184)</f>
        <v>691.07</v>
      </c>
      <c r="CB184" s="27">
        <f>IF($O184&gt;=CB$1,$S184+$Y184+$Z184,$Y184+$Z184)</f>
        <v>691.07</v>
      </c>
      <c r="CC184" s="27">
        <f>IF($O184&gt;=CC$1,$S184+$Y184+$Z184,$Y184+$Z184)</f>
        <v>691.07</v>
      </c>
      <c r="CD184" s="27">
        <f>IF($O184&gt;=CD$1,$S184+$Y184+$Z184,$Y184+$Z184)</f>
        <v>691.07</v>
      </c>
      <c r="CE184" s="27">
        <f>IF($O184&gt;=CE$1,$S184+$Y184+$Z184,$Y184+$Z184)</f>
        <v>691.07</v>
      </c>
      <c r="CF184" s="27">
        <f>IF($O184&gt;=CF$1,$S184+$Y184+$Z184,$Y184+$Z184)</f>
        <v>691.07</v>
      </c>
      <c r="CG184" s="27">
        <f>IF($O184&gt;=CG$1,$S184+$Y184+$Z184,$Y184+$Z184)</f>
        <v>691.07</v>
      </c>
      <c r="CH184" s="27">
        <f>IF($O184&gt;=CH$1,$S184+$Y184+$Z184,$Y184+$Z184)</f>
        <v>691.07</v>
      </c>
      <c r="CI184" s="27">
        <f>IF($O184&gt;=CI$1,$S184+$Y184+$Z184,$Y184+$Z184)</f>
        <v>691.07</v>
      </c>
      <c r="CJ184" s="27">
        <f>IF($O184&gt;=CJ$1,$S184+$Y184+$Z184,$Y184+$Z184)</f>
        <v>691.07</v>
      </c>
      <c r="CK184" s="27">
        <f>IF($O184&gt;=CK$1,$S184+$Y184+$Z184,$Y184+$Z184)</f>
        <v>691.07</v>
      </c>
      <c r="CL184" s="27">
        <f>IF($O184&gt;=CL$1,$S184+$Y184+$Z184,$Y184+$Z184)</f>
        <v>691.07</v>
      </c>
      <c r="CM184" s="27">
        <f>IF($O184&gt;=CM$1,$S184+$Y184+$Z184,$Y184+$Z184)</f>
        <v>691.07</v>
      </c>
      <c r="CN184" s="27">
        <f>IF($O184&gt;=CN$1,$S184+$Y184,$Y184)</f>
        <v>291.07000000000005</v>
      </c>
      <c r="CO184" s="27">
        <f>IF($O184&gt;=CO$1,$S184+$Y184,$Y184)</f>
        <v>291.07000000000005</v>
      </c>
      <c r="CP184" s="27">
        <f>IF($O184&gt;=CP$1,$S184+$Y184,$Y184)</f>
        <v>291.07000000000005</v>
      </c>
      <c r="CQ184" s="27">
        <f>IF($O184&gt;=CQ$1,$S184+$Y184,$Y184)</f>
        <v>291.07000000000005</v>
      </c>
      <c r="CR184" s="27">
        <f>IF($O184&gt;=CR$1,$S184+$Y184,$Y184)</f>
        <v>291.07000000000005</v>
      </c>
      <c r="CS184" s="27">
        <f>IF($O184&gt;=CS$1,$S184+$Y184,$Y184)</f>
        <v>291.07000000000005</v>
      </c>
      <c r="CT184" s="27">
        <f>IF($O184&gt;=CT$1,$S184+$Y184,$Y184)</f>
        <v>291.07000000000005</v>
      </c>
      <c r="CU184" s="27">
        <f>IF($O184&gt;=CU$1,$S184+$Y184,$Y184)</f>
        <v>291.07000000000005</v>
      </c>
      <c r="CV184" s="27">
        <f>IF($O184&gt;=CV$1,$S184+$Y184,$Y184)</f>
        <v>291.07000000000005</v>
      </c>
      <c r="CW184" s="27">
        <f>IF($O184&gt;=CW$1,$S184+$Y184,$Y184)</f>
        <v>291.07000000000005</v>
      </c>
      <c r="CX184" s="27">
        <f>IF($O184&gt;=CX$1,$S184+$Y184,$Y184)</f>
        <v>291.07000000000005</v>
      </c>
      <c r="CY184" s="27">
        <f>IF($O184&gt;=CY$1,$S184+$Y184,$Y184)</f>
        <v>291.07000000000005</v>
      </c>
      <c r="CZ184" s="27">
        <f>IF($O184&gt;=CZ$1,$S184+$Y184,$Y184)</f>
        <v>291.07000000000005</v>
      </c>
      <c r="DA184" s="27">
        <f>IF($O184&gt;=DA$1,$S184+$Y184,$Y184)</f>
        <v>291.07000000000005</v>
      </c>
      <c r="DB184" s="27">
        <f>IF($O184&gt;=DB$1,$S184+$Y184,$Y184)</f>
        <v>291.07000000000005</v>
      </c>
      <c r="DC184" s="27">
        <f>IF($O184&gt;=DC$1,$S184+$Y184,$Y184)</f>
        <v>291.07000000000005</v>
      </c>
      <c r="DD184" s="27">
        <f>IF($O184&gt;=DD$1,$S184+$Y184,$Y184)</f>
        <v>291.07000000000005</v>
      </c>
      <c r="DE184" s="27">
        <f>IF($O184&gt;=DE$1,$S184+$Y184,$Y184)</f>
        <v>291.07000000000005</v>
      </c>
      <c r="DF184" s="27">
        <f>IF($O184&gt;=DF$1,$S184+$Y184,$Y184)</f>
        <v>291.07000000000005</v>
      </c>
      <c r="DG184" s="27">
        <f>IF($O184&gt;=DG$1,$S184+$Y184,$Y184)</f>
        <v>291.07000000000005</v>
      </c>
      <c r="DH184" s="27">
        <f>IF($O184&gt;=DH$1,$S184+$Y184,$Y184)</f>
        <v>291.07000000000005</v>
      </c>
      <c r="DI184" s="27">
        <f>IF($O184&gt;=DI$1,$S184+$Y184,$Y184)</f>
        <v>291.07000000000005</v>
      </c>
      <c r="DJ184" s="27">
        <f>IF($O184&gt;=DJ$1,$S184+$Y184,$Y184)</f>
        <v>291.07000000000005</v>
      </c>
      <c r="DK184" s="27">
        <f>IF($O184&gt;=DK$1,$S184+$Y184,$Y184)</f>
        <v>291.07000000000005</v>
      </c>
      <c r="DL184" s="27">
        <f>IF($O184&gt;=DL$1,$S184+$Y184,$Y184)</f>
        <v>291.07000000000005</v>
      </c>
      <c r="DM184" s="27">
        <f>IF($O184&gt;=DM$1,$S184+$Y184,$Y184)</f>
        <v>291.07000000000005</v>
      </c>
      <c r="DN184" s="27">
        <f>IF($O184&gt;=DN$1,$S184+$Y184,$Y184)</f>
        <v>291.07000000000005</v>
      </c>
      <c r="DO184" s="27">
        <f>IF($O184&gt;=DO$1,$S184+$Y184,$Y184)</f>
        <v>291.07000000000005</v>
      </c>
      <c r="DP184" s="27">
        <f>IF($O184&gt;=DP$1,$S184+$Y184,$Y184)</f>
        <v>291.07000000000005</v>
      </c>
      <c r="DQ184" s="27">
        <f>IF($O184&gt;=DQ$1,$S184+$Y184,$Y184)</f>
        <v>291.07000000000005</v>
      </c>
      <c r="DR184" s="27">
        <f>IF($O184&gt;=DR$1,$S184+$Y184,$Y184)</f>
        <v>291.07000000000005</v>
      </c>
      <c r="DS184" s="27">
        <f>IF($O184&gt;=DS$1,$S184+$Y184,$Y184)</f>
        <v>291.07000000000005</v>
      </c>
      <c r="DT184" s="27">
        <f>IF($O184&gt;=DT$1,$S184+$Y184,$Y184)</f>
        <v>291.07000000000005</v>
      </c>
      <c r="DU184" s="27">
        <f>IF($O184&gt;=DU$1,$S184+$Y184,$Y184)</f>
        <v>291.07000000000005</v>
      </c>
      <c r="DV184" s="27">
        <f>IF($O184&gt;=DV$1,$S184+$Y184,$Y184)</f>
        <v>291.07000000000005</v>
      </c>
      <c r="DW184" s="27">
        <f>IF($O184&gt;=DW$1,$S184+$Y184,$Y184)</f>
        <v>291.07000000000005</v>
      </c>
      <c r="DX184" s="27">
        <f>IF($O184&gt;=DX$1,$S184+$Y184,$Y184)</f>
        <v>291.07000000000005</v>
      </c>
      <c r="DY184" s="27">
        <f>IF($O184&gt;=DY$1,$S184+$Y184,$Y184)</f>
        <v>291.07000000000005</v>
      </c>
      <c r="DZ184" s="27">
        <f>IF($O184&gt;=DZ$1,$S184+$Y184,$Y184)</f>
        <v>291.07000000000005</v>
      </c>
      <c r="EA184" s="27">
        <f>IF($O184&gt;=EA$1,$S184+$Y184,$Y184)</f>
        <v>291.07000000000005</v>
      </c>
      <c r="EB184" s="27">
        <f>IF($O184&gt;=EB$1,$S184+$Y184,$Y184)</f>
        <v>291.07000000000005</v>
      </c>
      <c r="EC184" s="27">
        <f>IF($O184&gt;=EC$1,$S184+$Y184,$Y184)</f>
        <v>291.07000000000005</v>
      </c>
      <c r="ED184" s="27">
        <f>IF($O184&gt;=ED$1,$S184+$Y184,$Y184)</f>
        <v>291.07000000000005</v>
      </c>
      <c r="EE184" s="27">
        <f>IF($O184&gt;=EE$1,$S184+$Y184,$Y184)</f>
        <v>291.07000000000005</v>
      </c>
      <c r="EF184" s="27">
        <f>IF($O184&gt;=EF$1,$S184+$Y184,$Y184)</f>
        <v>291.07000000000005</v>
      </c>
      <c r="EG184" s="27">
        <f>IF($O184&gt;=EG$1,$S184+$Y184,$Y184)</f>
        <v>291.07000000000005</v>
      </c>
      <c r="EH184" s="27">
        <f>IF($O184&gt;=EH$1,$S184+$Y184,$Y184)</f>
        <v>291.07000000000005</v>
      </c>
      <c r="EI184" s="27">
        <f>IF($O184&gt;=EI$1,$S184+$Y184,$Y184)</f>
        <v>291.07000000000005</v>
      </c>
      <c r="EJ184" s="27">
        <f>IF($O184&gt;=EJ$1,$S184+$Y184,$Y184)</f>
        <v>291.07000000000005</v>
      </c>
      <c r="EK184" s="27">
        <f>IF($O184&gt;=EK$1,$S184+$Y184,$Y184)</f>
        <v>291.07000000000005</v>
      </c>
      <c r="EL184" s="27">
        <f>IF($O184&gt;=EL$1,$S184+$Y184,$Y184)</f>
        <v>291.07000000000005</v>
      </c>
      <c r="EM184" s="27">
        <f>IF($O184&gt;=EM$1,$S184+$Y184,$Y184)</f>
        <v>291.07000000000005</v>
      </c>
      <c r="EN184" s="27">
        <f>IF($O184&gt;=EN$1,$S184+$Y184,$Y184)</f>
        <v>291.07000000000005</v>
      </c>
      <c r="EO184" s="27">
        <f>IF($O184&gt;=EO$1,$S184+$Y184,$Y184)</f>
        <v>291.07000000000005</v>
      </c>
      <c r="EP184" s="27">
        <f>IF($O184&gt;=EP$1,$S184+$Y184,$Y184)</f>
        <v>291.07000000000005</v>
      </c>
      <c r="EQ184" s="27">
        <f>IF($O184&gt;=EQ$1,$S184+$Y184,$Y184)</f>
        <v>291.07000000000005</v>
      </c>
      <c r="ER184" s="27">
        <f>IF($O184&gt;=ER$1,$S184+$Y184,$Y184)</f>
        <v>291.07000000000005</v>
      </c>
      <c r="ES184" s="27">
        <f>IF($O184&gt;=ES$1,$S184+$Y184,$Y184)</f>
        <v>291.07000000000005</v>
      </c>
      <c r="ET184" s="27">
        <f>IF($O184&gt;=ET$1,$S184+$Y184,$Y184)</f>
        <v>291.07000000000005</v>
      </c>
      <c r="EU184" s="27">
        <f>IF($O184&gt;=EU$1,$S184+$Y184,$Y184)</f>
        <v>291.07000000000005</v>
      </c>
      <c r="EV184" s="27">
        <f>IF($O184&gt;=EV$1,$S184,0)</f>
        <v>291.07000000000005</v>
      </c>
      <c r="EW184" s="27">
        <f>IF($O184&gt;=EW$1,$S184,0)</f>
        <v>291.07000000000005</v>
      </c>
      <c r="EX184" s="27">
        <f>IF($O184&gt;=EX$1,$S184,0)</f>
        <v>291.07000000000005</v>
      </c>
      <c r="EY184" s="27">
        <f>IF($O184&gt;=EY$1,$S184,0)</f>
        <v>291.07000000000005</v>
      </c>
      <c r="EZ184" s="27">
        <f>IF($O184&gt;=EZ$1,$S184,0)</f>
        <v>291.07000000000005</v>
      </c>
      <c r="FA184" s="27">
        <f>IF($O184&gt;=FA$1,$S184,0)</f>
        <v>291.07000000000005</v>
      </c>
      <c r="FB184" s="27">
        <f>IF($O184&gt;=FB$1,$S184,0)</f>
        <v>291.07000000000005</v>
      </c>
      <c r="FC184" s="27">
        <f>IF($O184&gt;=FC$1,$S184,0)</f>
        <v>291.07000000000005</v>
      </c>
      <c r="FD184" s="27">
        <f>IF($O184&gt;=FD$1,$S184,0)</f>
        <v>291.07000000000005</v>
      </c>
      <c r="FE184" s="27">
        <f>IF($O184&gt;=FE$1,$S184,0)</f>
        <v>291.07000000000005</v>
      </c>
      <c r="FF184" s="27">
        <f>IF($O184&gt;=FF$1,$S184,0)</f>
        <v>291.07000000000005</v>
      </c>
      <c r="FG184" s="27">
        <f>IF($O184&gt;=FG$1,$S184,0)</f>
        <v>291.07000000000005</v>
      </c>
      <c r="FH184" s="27">
        <f>IF($O184&gt;=FH$1,$S184,0)</f>
        <v>0</v>
      </c>
      <c r="FI184" s="27">
        <f>IF($O184&gt;=FI$1,$S184,0)</f>
        <v>0</v>
      </c>
      <c r="FJ184" s="27">
        <f>IF($O184&gt;=FJ$1,$S184,0)</f>
        <v>0</v>
      </c>
      <c r="FK184" s="27">
        <f>IF($O184&gt;=FK$1,$S184,0)</f>
        <v>0</v>
      </c>
      <c r="FL184" s="27">
        <f>IF($O184&gt;=FL$1,$S184,0)</f>
        <v>0</v>
      </c>
      <c r="FM184" s="27">
        <f>IF($O184&gt;=FM$1,$S184,0)</f>
        <v>0</v>
      </c>
      <c r="FN184" s="27">
        <f>IF($O184&gt;=FN$1,$S184,0)</f>
        <v>0</v>
      </c>
      <c r="FO184" s="27">
        <f>IF($O184&gt;=FO$1,$S184,0)</f>
        <v>0</v>
      </c>
      <c r="FP184" s="27">
        <f>IF($O184&gt;=FP$1,$S184,0)</f>
        <v>0</v>
      </c>
      <c r="FQ184" s="27">
        <f>IF($O184&gt;=FQ$1,$S184,0)</f>
        <v>0</v>
      </c>
      <c r="FR184" s="27">
        <f>IF($O184&gt;=FR$1,$S184,0)</f>
        <v>0</v>
      </c>
      <c r="FS184" s="27">
        <f>IF($O184&gt;=FS$1,$S184,0)</f>
        <v>0</v>
      </c>
      <c r="FT184" s="27">
        <f>IF($O184&gt;=FT$1,$S184,0)</f>
        <v>0</v>
      </c>
      <c r="FU184" s="27">
        <f>IF($O184&gt;=FU$1,$S184,0)</f>
        <v>0</v>
      </c>
      <c r="FV184" s="27">
        <f>IF($O184&gt;=FV$1,$S184,0)</f>
        <v>0</v>
      </c>
      <c r="FW184" s="27">
        <f>IF($O184&gt;=FW$1,$S184,0)</f>
        <v>0</v>
      </c>
      <c r="FX184" s="27">
        <f>IF($O184&gt;=FX$1,$S184,0)</f>
        <v>0</v>
      </c>
      <c r="FY184" s="27">
        <f>IF($O184&gt;=FY$1,$S184,0)</f>
        <v>0</v>
      </c>
      <c r="FZ184" s="27">
        <f>IF($O184&gt;=FZ$1,$S184,0)</f>
        <v>0</v>
      </c>
      <c r="GA184" s="27">
        <f>IF($O184&gt;=GA$1,$S184,0)</f>
        <v>0</v>
      </c>
      <c r="GB184" s="27">
        <f>IF($O184&gt;=GB$1,$S184,0)</f>
        <v>0</v>
      </c>
      <c r="GC184" s="27">
        <f>IF($O184&gt;=GC$1,$S184,0)</f>
        <v>0</v>
      </c>
      <c r="GD184" s="27">
        <f>IF($O184&gt;=GD$1,$S184,0)</f>
        <v>0</v>
      </c>
      <c r="GE184" s="27">
        <f>IF($O184&gt;=GE$1,$S184,0)</f>
        <v>0</v>
      </c>
      <c r="GF184" s="27">
        <f>IF($O184&gt;=GF$1,$S184,0)</f>
        <v>0</v>
      </c>
      <c r="GG184" s="27">
        <f>IF($O184&gt;=GG$1,$S184,0)</f>
        <v>0</v>
      </c>
      <c r="GH184" s="27">
        <f>IF($O184&gt;=GH$1,$S184,0)</f>
        <v>0</v>
      </c>
      <c r="GI184" s="27">
        <f>IF($O184&gt;=GI$1,$S184,0)</f>
        <v>0</v>
      </c>
      <c r="GJ184" s="27">
        <f>IF($O184&gt;=GJ$1,$S184,0)</f>
        <v>0</v>
      </c>
      <c r="GK184" s="27">
        <f>IF($O184&gt;=GK$1,$S184,0)</f>
        <v>0</v>
      </c>
      <c r="GL184" s="27">
        <f>IF($O184&gt;=GL$1,$S184,0)</f>
        <v>0</v>
      </c>
      <c r="GM184" s="27">
        <f>IF($O184&gt;=GM$1,$S184,0)</f>
        <v>0</v>
      </c>
      <c r="GN184" s="27">
        <f>IF($O184&gt;=GN$1,$S184,0)</f>
        <v>0</v>
      </c>
      <c r="GO184" s="27">
        <f>IF($O184&gt;=GO$1,$S184,0)</f>
        <v>0</v>
      </c>
      <c r="GP184" s="27">
        <f>IF($O184&gt;=GP$1,$S184,0)</f>
        <v>0</v>
      </c>
      <c r="GQ184" s="27">
        <f>IF($O184&gt;=GQ$1,$S184,0)</f>
        <v>0</v>
      </c>
      <c r="GR184" s="27">
        <f>IF($O184&gt;=GR$1,$S184,0)</f>
        <v>0</v>
      </c>
      <c r="GS184" s="27">
        <f>IF($O184&gt;=GS$1,$S184,0)</f>
        <v>0</v>
      </c>
      <c r="GT184" s="27">
        <f>IF($O184&gt;=GT$1,$S184,0)</f>
        <v>0</v>
      </c>
      <c r="GU184" s="27">
        <f>IF($O184&gt;=GU$1,$S184,0)</f>
        <v>0</v>
      </c>
      <c r="GV184" s="27">
        <f>IF($O184&gt;=GV$1,$S184,0)</f>
        <v>0</v>
      </c>
      <c r="GW184" s="27">
        <f>IF($O184&gt;=GW$1,$S184,0)</f>
        <v>0</v>
      </c>
      <c r="GX184" s="27">
        <f>IF($O184&gt;=GX$1,$S184,0)</f>
        <v>0</v>
      </c>
      <c r="GY184" s="27">
        <f>IF($O184&gt;=GY$1,$S184,0)</f>
        <v>0</v>
      </c>
      <c r="GZ184" s="27">
        <f>IF($O184&gt;=GZ$1,$S184,0)</f>
        <v>0</v>
      </c>
      <c r="HA184" s="27">
        <f>IF($O184&gt;=HA$1,$S184,0)</f>
        <v>0</v>
      </c>
      <c r="HB184" s="27">
        <f>IF($O184&gt;=HB$1,$S184,0)</f>
        <v>0</v>
      </c>
      <c r="HC184" s="27">
        <f>IF($O184&gt;=HC$1,$S184,0)</f>
        <v>0</v>
      </c>
    </row>
    <row r="185" spans="1:211">
      <c r="A185" s="3">
        <v>38024</v>
      </c>
      <c r="B185" s="3" t="s">
        <v>322</v>
      </c>
      <c r="C185" s="3" t="s">
        <v>9</v>
      </c>
      <c r="D185" s="3">
        <v>66</v>
      </c>
      <c r="E185" s="4">
        <v>32776</v>
      </c>
      <c r="F185" s="5">
        <v>28.753424657534246</v>
      </c>
      <c r="G185" s="3" t="s">
        <v>99</v>
      </c>
      <c r="H185" s="4">
        <v>19115</v>
      </c>
      <c r="I185" s="9" t="s">
        <v>837</v>
      </c>
      <c r="J185" s="5">
        <v>2065.58</v>
      </c>
      <c r="K185" s="31">
        <v>448</v>
      </c>
      <c r="L185" s="32">
        <v>29</v>
      </c>
      <c r="M185" s="33">
        <f>VLOOKUP(L185,FIND,3,TRUE)</f>
        <v>1.5</v>
      </c>
      <c r="N185" s="32">
        <f>IF(L185&gt;30,180,VLOOKUP(L185,TEMPO,2,FALSE))</f>
        <v>174</v>
      </c>
      <c r="O185" s="32">
        <f>IF(R185&gt;0,4,N185)</f>
        <v>174</v>
      </c>
      <c r="P185" s="96">
        <f>J185*M185*L185</f>
        <v>89852.73</v>
      </c>
      <c r="Q185" s="96">
        <f>10934.45*2</f>
        <v>21868.9</v>
      </c>
      <c r="R185" s="96">
        <f>IF(P185&lt;=Q185,P185/4,0)</f>
        <v>0</v>
      </c>
      <c r="S185" s="5">
        <f>IF(P185&gt;=Q185,P185/N185,0)</f>
        <v>516.39499999999998</v>
      </c>
      <c r="T185" s="3"/>
      <c r="U185" s="3">
        <f>IF(T185="",1,0)</f>
        <v>1</v>
      </c>
      <c r="V185" s="3">
        <v>44</v>
      </c>
      <c r="W185" s="5">
        <v>0</v>
      </c>
      <c r="X185" s="5">
        <v>402.65</v>
      </c>
      <c r="Y185" s="5">
        <f>X185*W185</f>
        <v>0</v>
      </c>
      <c r="Z185" s="5">
        <v>400</v>
      </c>
      <c r="AA185" s="5">
        <f>S185+Y185+Z185</f>
        <v>916.39499999999998</v>
      </c>
      <c r="AB185" s="39">
        <f>(J185/12+J185/12*1.3333333333+450/12+J185/30*6/12+J185)*1.3+Y185+Z185+153.9</f>
        <v>3854.7909555480965</v>
      </c>
      <c r="AC185" s="39" t="s">
        <v>9</v>
      </c>
      <c r="AD185" s="39">
        <f>J185*1.3+400+153.9</f>
        <v>3239.154</v>
      </c>
      <c r="AE185" s="39">
        <f>SUMIFS('CUSTO MENSAL FUNC NOVO'!H:H,'CUSTO MENSAL FUNC NOVO'!A:A,'VALORES MENSAIS'!AC185)</f>
        <v>2257.5630000000001</v>
      </c>
      <c r="AF185" s="27">
        <f>IF($R185&gt;0,$R185,$S185)+$Y185+$Z185</f>
        <v>916.39499999999998</v>
      </c>
      <c r="AG185" s="27">
        <f>IF($R185&gt;0,$R185,$S185)+$Y185+$Z185</f>
        <v>916.39499999999998</v>
      </c>
      <c r="AH185" s="27">
        <f>IF($R185&gt;0,$R185,$S185)+$Y185+$Z185</f>
        <v>916.39499999999998</v>
      </c>
      <c r="AI185" s="27">
        <f>IF($R185&gt;0,$R185,$S185)+$Y185+$Z185</f>
        <v>916.39499999999998</v>
      </c>
      <c r="AJ185" s="27">
        <f>IF($O185&gt;=AJ$1,$S185+$Y185+$Z185,$Y185+$Z185)</f>
        <v>916.39499999999998</v>
      </c>
      <c r="AK185" s="27">
        <f>IF($O185&gt;=AK$1,$S185+$Y185+$Z185,$Y185+$Z185)</f>
        <v>916.39499999999998</v>
      </c>
      <c r="AL185" s="27">
        <f>IF($O185&gt;=AL$1,$S185+$Y185+$Z185,$Y185+$Z185)</f>
        <v>916.39499999999998</v>
      </c>
      <c r="AM185" s="27">
        <f>IF($O185&gt;=AM$1,$S185+$Y185+$Z185,$Y185+$Z185)</f>
        <v>916.39499999999998</v>
      </c>
      <c r="AN185" s="27">
        <f>IF($O185&gt;=AN$1,$S185+$Y185+$Z185,$Y185+$Z185)</f>
        <v>916.39499999999998</v>
      </c>
      <c r="AO185" s="27">
        <f>IF($O185&gt;=AO$1,$S185+$Y185+$Z185,$Y185+$Z185)</f>
        <v>916.39499999999998</v>
      </c>
      <c r="AP185" s="27">
        <f>IF($O185&gt;=AP$1,$S185+$Y185+$Z185,$Y185+$Z185)</f>
        <v>916.39499999999998</v>
      </c>
      <c r="AQ185" s="27">
        <f>IF($O185&gt;=AQ$1,$S185+$Y185+$Z185,$Y185+$Z185)</f>
        <v>916.39499999999998</v>
      </c>
      <c r="AR185" s="27">
        <f>IF($O185&gt;=AR$1,$S185+$Y185+$Z185,$Y185+$Z185)</f>
        <v>916.39499999999998</v>
      </c>
      <c r="AS185" s="27">
        <f>IF($O185&gt;=AS$1,$S185+$Y185+$Z185,$Y185+$Z185)</f>
        <v>916.39499999999998</v>
      </c>
      <c r="AT185" s="27">
        <f>IF($O185&gt;=AT$1,$S185+$Y185+$Z185,$Y185+$Z185)</f>
        <v>916.39499999999998</v>
      </c>
      <c r="AU185" s="27">
        <f>IF($O185&gt;=AU$1,$S185+$Y185+$Z185,$Y185+$Z185)</f>
        <v>916.39499999999998</v>
      </c>
      <c r="AV185" s="27">
        <f>IF($O185&gt;=AV$1,$S185+$Y185+$Z185,$Y185+$Z185)</f>
        <v>916.39499999999998</v>
      </c>
      <c r="AW185" s="27">
        <f>IF($O185&gt;=AW$1,$S185+$Y185+$Z185,$Y185+$Z185)</f>
        <v>916.39499999999998</v>
      </c>
      <c r="AX185" s="27">
        <f>IF($O185&gt;=AX$1,$S185+$Y185+$Z185,$Y185+$Z185)</f>
        <v>916.39499999999998</v>
      </c>
      <c r="AY185" s="27">
        <f>IF($O185&gt;=AY$1,$S185+$Y185+$Z185,$Y185+$Z185)</f>
        <v>916.39499999999998</v>
      </c>
      <c r="AZ185" s="27">
        <f>IF($O185&gt;=AZ$1,$S185+$Y185+$Z185,$Y185+$Z185)</f>
        <v>916.39499999999998</v>
      </c>
      <c r="BA185" s="27">
        <f>IF($O185&gt;=BA$1,$S185+$Y185+$Z185,$Y185+$Z185)</f>
        <v>916.39499999999998</v>
      </c>
      <c r="BB185" s="27">
        <f>IF($O185&gt;=BB$1,$S185+$Y185+$Z185,$Y185+$Z185)</f>
        <v>916.39499999999998</v>
      </c>
      <c r="BC185" s="27">
        <f>IF($O185&gt;=BC$1,$S185+$Y185+$Z185,$Y185+$Z185)</f>
        <v>916.39499999999998</v>
      </c>
      <c r="BD185" s="27">
        <f>IF($O185&gt;=BD$1,$S185+$Y185+$Z185,$Y185+$Z185)</f>
        <v>916.39499999999998</v>
      </c>
      <c r="BE185" s="27">
        <f>IF($O185&gt;=BE$1,$S185+$Y185+$Z185,$Y185+$Z185)</f>
        <v>916.39499999999998</v>
      </c>
      <c r="BF185" s="27">
        <f>IF($O185&gt;=BF$1,$S185+$Y185+$Z185,$Y185+$Z185)</f>
        <v>916.39499999999998</v>
      </c>
      <c r="BG185" s="27">
        <f>IF($O185&gt;=BG$1,$S185+$Y185+$Z185,$Y185+$Z185)</f>
        <v>916.39499999999998</v>
      </c>
      <c r="BH185" s="27">
        <f>IF($O185&gt;=BH$1,$S185+$Y185+$Z185,$Y185+$Z185)</f>
        <v>916.39499999999998</v>
      </c>
      <c r="BI185" s="27">
        <f>IF($O185&gt;=BI$1,$S185+$Y185+$Z185,$Y185+$Z185)</f>
        <v>916.39499999999998</v>
      </c>
      <c r="BJ185" s="27">
        <f>IF($O185&gt;=BJ$1,$S185+$Y185+$Z185,$Y185+$Z185)</f>
        <v>916.39499999999998</v>
      </c>
      <c r="BK185" s="27">
        <f>IF($O185&gt;=BK$1,$S185+$Y185+$Z185,$Y185+$Z185)</f>
        <v>916.39499999999998</v>
      </c>
      <c r="BL185" s="27">
        <f>IF($O185&gt;=BL$1,$S185+$Y185+$Z185,$Y185+$Z185)</f>
        <v>916.39499999999998</v>
      </c>
      <c r="BM185" s="27">
        <f>IF($O185&gt;=BM$1,$S185+$Y185+$Z185,$Y185+$Z185)</f>
        <v>916.39499999999998</v>
      </c>
      <c r="BN185" s="27">
        <f>IF($O185&gt;=BN$1,$S185+$Y185+$Z185,$Y185+$Z185)</f>
        <v>916.39499999999998</v>
      </c>
      <c r="BO185" s="27">
        <f>IF($O185&gt;=BO$1,$S185+$Y185+$Z185,$Y185+$Z185)</f>
        <v>916.39499999999998</v>
      </c>
      <c r="BP185" s="27">
        <f>IF($O185&gt;=BP$1,$S185+$Y185+$Z185,$Y185+$Z185)</f>
        <v>916.39499999999998</v>
      </c>
      <c r="BQ185" s="27">
        <f>IF($O185&gt;=BQ$1,$S185+$Y185+$Z185,$Y185+$Z185)</f>
        <v>916.39499999999998</v>
      </c>
      <c r="BR185" s="27">
        <f>IF($O185&gt;=BR$1,$S185+$Y185+$Z185,$Y185+$Z185)</f>
        <v>916.39499999999998</v>
      </c>
      <c r="BS185" s="27">
        <f>IF($O185&gt;=BS$1,$S185+$Y185+$Z185,$Y185+$Z185)</f>
        <v>916.39499999999998</v>
      </c>
      <c r="BT185" s="27">
        <f>IF($O185&gt;=BT$1,$S185+$Y185+$Z185,$Y185+$Z185)</f>
        <v>916.39499999999998</v>
      </c>
      <c r="BU185" s="27">
        <f>IF($O185&gt;=BU$1,$S185+$Y185+$Z185,$Y185+$Z185)</f>
        <v>916.39499999999998</v>
      </c>
      <c r="BV185" s="27">
        <f>IF($O185&gt;=BV$1,$S185+$Y185+$Z185,$Y185+$Z185)</f>
        <v>916.39499999999998</v>
      </c>
      <c r="BW185" s="27">
        <f>IF($O185&gt;=BW$1,$S185+$Y185+$Z185,$Y185+$Z185)</f>
        <v>916.39499999999998</v>
      </c>
      <c r="BX185" s="27">
        <f>IF($O185&gt;=BX$1,$S185+$Y185+$Z185,$Y185+$Z185)</f>
        <v>916.39499999999998</v>
      </c>
      <c r="BY185" s="27">
        <f>IF($O185&gt;=BY$1,$S185+$Y185+$Z185,$Y185+$Z185)</f>
        <v>916.39499999999998</v>
      </c>
      <c r="BZ185" s="27">
        <f>IF($O185&gt;=BZ$1,$S185+$Y185+$Z185,$Y185+$Z185)</f>
        <v>916.39499999999998</v>
      </c>
      <c r="CA185" s="27">
        <f>IF($O185&gt;=CA$1,$S185+$Y185+$Z185,$Y185+$Z185)</f>
        <v>916.39499999999998</v>
      </c>
      <c r="CB185" s="27">
        <f>IF($O185&gt;=CB$1,$S185+$Y185+$Z185,$Y185+$Z185)</f>
        <v>916.39499999999998</v>
      </c>
      <c r="CC185" s="27">
        <f>IF($O185&gt;=CC$1,$S185+$Y185+$Z185,$Y185+$Z185)</f>
        <v>916.39499999999998</v>
      </c>
      <c r="CD185" s="27">
        <f>IF($O185&gt;=CD$1,$S185+$Y185+$Z185,$Y185+$Z185)</f>
        <v>916.39499999999998</v>
      </c>
      <c r="CE185" s="27">
        <f>IF($O185&gt;=CE$1,$S185+$Y185+$Z185,$Y185+$Z185)</f>
        <v>916.39499999999998</v>
      </c>
      <c r="CF185" s="27">
        <f>IF($O185&gt;=CF$1,$S185+$Y185+$Z185,$Y185+$Z185)</f>
        <v>916.39499999999998</v>
      </c>
      <c r="CG185" s="27">
        <f>IF($O185&gt;=CG$1,$S185+$Y185+$Z185,$Y185+$Z185)</f>
        <v>916.39499999999998</v>
      </c>
      <c r="CH185" s="27">
        <f>IF($O185&gt;=CH$1,$S185+$Y185+$Z185,$Y185+$Z185)</f>
        <v>916.39499999999998</v>
      </c>
      <c r="CI185" s="27">
        <f>IF($O185&gt;=CI$1,$S185+$Y185+$Z185,$Y185+$Z185)</f>
        <v>916.39499999999998</v>
      </c>
      <c r="CJ185" s="27">
        <f>IF($O185&gt;=CJ$1,$S185+$Y185+$Z185,$Y185+$Z185)</f>
        <v>916.39499999999998</v>
      </c>
      <c r="CK185" s="27">
        <f>IF($O185&gt;=CK$1,$S185+$Y185+$Z185,$Y185+$Z185)</f>
        <v>916.39499999999998</v>
      </c>
      <c r="CL185" s="27">
        <f>IF($O185&gt;=CL$1,$S185+$Y185+$Z185,$Y185+$Z185)</f>
        <v>916.39499999999998</v>
      </c>
      <c r="CM185" s="27">
        <f>IF($O185&gt;=CM$1,$S185+$Y185+$Z185,$Y185+$Z185)</f>
        <v>916.39499999999998</v>
      </c>
      <c r="CN185" s="27">
        <f>IF($O185&gt;=CN$1,$S185+$Y185,$Y185)</f>
        <v>516.39499999999998</v>
      </c>
      <c r="CO185" s="27">
        <f>IF($O185&gt;=CO$1,$S185+$Y185,$Y185)</f>
        <v>516.39499999999998</v>
      </c>
      <c r="CP185" s="27">
        <f>IF($O185&gt;=CP$1,$S185+$Y185,$Y185)</f>
        <v>516.39499999999998</v>
      </c>
      <c r="CQ185" s="27">
        <f>IF($O185&gt;=CQ$1,$S185+$Y185,$Y185)</f>
        <v>516.39499999999998</v>
      </c>
      <c r="CR185" s="27">
        <f>IF($O185&gt;=CR$1,$S185+$Y185,$Y185)</f>
        <v>516.39499999999998</v>
      </c>
      <c r="CS185" s="27">
        <f>IF($O185&gt;=CS$1,$S185+$Y185,$Y185)</f>
        <v>516.39499999999998</v>
      </c>
      <c r="CT185" s="27">
        <f>IF($O185&gt;=CT$1,$S185+$Y185,$Y185)</f>
        <v>516.39499999999998</v>
      </c>
      <c r="CU185" s="27">
        <f>IF($O185&gt;=CU$1,$S185+$Y185,$Y185)</f>
        <v>516.39499999999998</v>
      </c>
      <c r="CV185" s="27">
        <f>IF($O185&gt;=CV$1,$S185+$Y185,$Y185)</f>
        <v>516.39499999999998</v>
      </c>
      <c r="CW185" s="27">
        <f>IF($O185&gt;=CW$1,$S185+$Y185,$Y185)</f>
        <v>516.39499999999998</v>
      </c>
      <c r="CX185" s="27">
        <f>IF($O185&gt;=CX$1,$S185+$Y185,$Y185)</f>
        <v>516.39499999999998</v>
      </c>
      <c r="CY185" s="27">
        <f>IF($O185&gt;=CY$1,$S185+$Y185,$Y185)</f>
        <v>516.39499999999998</v>
      </c>
      <c r="CZ185" s="27">
        <f>IF($O185&gt;=CZ$1,$S185+$Y185,$Y185)</f>
        <v>516.39499999999998</v>
      </c>
      <c r="DA185" s="27">
        <f>IF($O185&gt;=DA$1,$S185+$Y185,$Y185)</f>
        <v>516.39499999999998</v>
      </c>
      <c r="DB185" s="27">
        <f>IF($O185&gt;=DB$1,$S185+$Y185,$Y185)</f>
        <v>516.39499999999998</v>
      </c>
      <c r="DC185" s="27">
        <f>IF($O185&gt;=DC$1,$S185+$Y185,$Y185)</f>
        <v>516.39499999999998</v>
      </c>
      <c r="DD185" s="27">
        <f>IF($O185&gt;=DD$1,$S185+$Y185,$Y185)</f>
        <v>516.39499999999998</v>
      </c>
      <c r="DE185" s="27">
        <f>IF($O185&gt;=DE$1,$S185+$Y185,$Y185)</f>
        <v>516.39499999999998</v>
      </c>
      <c r="DF185" s="27">
        <f>IF($O185&gt;=DF$1,$S185+$Y185,$Y185)</f>
        <v>516.39499999999998</v>
      </c>
      <c r="DG185" s="27">
        <f>IF($O185&gt;=DG$1,$S185+$Y185,$Y185)</f>
        <v>516.39499999999998</v>
      </c>
      <c r="DH185" s="27">
        <f>IF($O185&gt;=DH$1,$S185+$Y185,$Y185)</f>
        <v>516.39499999999998</v>
      </c>
      <c r="DI185" s="27">
        <f>IF($O185&gt;=DI$1,$S185+$Y185,$Y185)</f>
        <v>516.39499999999998</v>
      </c>
      <c r="DJ185" s="27">
        <f>IF($O185&gt;=DJ$1,$S185+$Y185,$Y185)</f>
        <v>516.39499999999998</v>
      </c>
      <c r="DK185" s="27">
        <f>IF($O185&gt;=DK$1,$S185+$Y185,$Y185)</f>
        <v>516.39499999999998</v>
      </c>
      <c r="DL185" s="27">
        <f>IF($O185&gt;=DL$1,$S185+$Y185,$Y185)</f>
        <v>516.39499999999998</v>
      </c>
      <c r="DM185" s="27">
        <f>IF($O185&gt;=DM$1,$S185+$Y185,$Y185)</f>
        <v>516.39499999999998</v>
      </c>
      <c r="DN185" s="27">
        <f>IF($O185&gt;=DN$1,$S185+$Y185,$Y185)</f>
        <v>516.39499999999998</v>
      </c>
      <c r="DO185" s="27">
        <f>IF($O185&gt;=DO$1,$S185+$Y185,$Y185)</f>
        <v>516.39499999999998</v>
      </c>
      <c r="DP185" s="27">
        <f>IF($O185&gt;=DP$1,$S185+$Y185,$Y185)</f>
        <v>516.39499999999998</v>
      </c>
      <c r="DQ185" s="27">
        <f>IF($O185&gt;=DQ$1,$S185+$Y185,$Y185)</f>
        <v>516.39499999999998</v>
      </c>
      <c r="DR185" s="27">
        <f>IF($O185&gt;=DR$1,$S185+$Y185,$Y185)</f>
        <v>516.39499999999998</v>
      </c>
      <c r="DS185" s="27">
        <f>IF($O185&gt;=DS$1,$S185+$Y185,$Y185)</f>
        <v>516.39499999999998</v>
      </c>
      <c r="DT185" s="27">
        <f>IF($O185&gt;=DT$1,$S185+$Y185,$Y185)</f>
        <v>516.39499999999998</v>
      </c>
      <c r="DU185" s="27">
        <f>IF($O185&gt;=DU$1,$S185+$Y185,$Y185)</f>
        <v>516.39499999999998</v>
      </c>
      <c r="DV185" s="27">
        <f>IF($O185&gt;=DV$1,$S185+$Y185,$Y185)</f>
        <v>516.39499999999998</v>
      </c>
      <c r="DW185" s="27">
        <f>IF($O185&gt;=DW$1,$S185+$Y185,$Y185)</f>
        <v>516.39499999999998</v>
      </c>
      <c r="DX185" s="27">
        <f>IF($O185&gt;=DX$1,$S185+$Y185,$Y185)</f>
        <v>516.39499999999998</v>
      </c>
      <c r="DY185" s="27">
        <f>IF($O185&gt;=DY$1,$S185+$Y185,$Y185)</f>
        <v>516.39499999999998</v>
      </c>
      <c r="DZ185" s="27">
        <f>IF($O185&gt;=DZ$1,$S185+$Y185,$Y185)</f>
        <v>516.39499999999998</v>
      </c>
      <c r="EA185" s="27">
        <f>IF($O185&gt;=EA$1,$S185+$Y185,$Y185)</f>
        <v>516.39499999999998</v>
      </c>
      <c r="EB185" s="27">
        <f>IF($O185&gt;=EB$1,$S185+$Y185,$Y185)</f>
        <v>516.39499999999998</v>
      </c>
      <c r="EC185" s="27">
        <f>IF($O185&gt;=EC$1,$S185+$Y185,$Y185)</f>
        <v>516.39499999999998</v>
      </c>
      <c r="ED185" s="27">
        <f>IF($O185&gt;=ED$1,$S185+$Y185,$Y185)</f>
        <v>516.39499999999998</v>
      </c>
      <c r="EE185" s="27">
        <f>IF($O185&gt;=EE$1,$S185+$Y185,$Y185)</f>
        <v>516.39499999999998</v>
      </c>
      <c r="EF185" s="27">
        <f>IF($O185&gt;=EF$1,$S185+$Y185,$Y185)</f>
        <v>516.39499999999998</v>
      </c>
      <c r="EG185" s="27">
        <f>IF($O185&gt;=EG$1,$S185+$Y185,$Y185)</f>
        <v>516.39499999999998</v>
      </c>
      <c r="EH185" s="27">
        <f>IF($O185&gt;=EH$1,$S185+$Y185,$Y185)</f>
        <v>516.39499999999998</v>
      </c>
      <c r="EI185" s="27">
        <f>IF($O185&gt;=EI$1,$S185+$Y185,$Y185)</f>
        <v>516.39499999999998</v>
      </c>
      <c r="EJ185" s="27">
        <f>IF($O185&gt;=EJ$1,$S185+$Y185,$Y185)</f>
        <v>516.39499999999998</v>
      </c>
      <c r="EK185" s="27">
        <f>IF($O185&gt;=EK$1,$S185+$Y185,$Y185)</f>
        <v>516.39499999999998</v>
      </c>
      <c r="EL185" s="27">
        <f>IF($O185&gt;=EL$1,$S185+$Y185,$Y185)</f>
        <v>516.39499999999998</v>
      </c>
      <c r="EM185" s="27">
        <f>IF($O185&gt;=EM$1,$S185+$Y185,$Y185)</f>
        <v>516.39499999999998</v>
      </c>
      <c r="EN185" s="27">
        <f>IF($O185&gt;=EN$1,$S185+$Y185,$Y185)</f>
        <v>516.39499999999998</v>
      </c>
      <c r="EO185" s="27">
        <f>IF($O185&gt;=EO$1,$S185+$Y185,$Y185)</f>
        <v>516.39499999999998</v>
      </c>
      <c r="EP185" s="27">
        <f>IF($O185&gt;=EP$1,$S185+$Y185,$Y185)</f>
        <v>516.39499999999998</v>
      </c>
      <c r="EQ185" s="27">
        <f>IF($O185&gt;=EQ$1,$S185+$Y185,$Y185)</f>
        <v>516.39499999999998</v>
      </c>
      <c r="ER185" s="27">
        <f>IF($O185&gt;=ER$1,$S185+$Y185,$Y185)</f>
        <v>516.39499999999998</v>
      </c>
      <c r="ES185" s="27">
        <f>IF($O185&gt;=ES$1,$S185+$Y185,$Y185)</f>
        <v>516.39499999999998</v>
      </c>
      <c r="ET185" s="27">
        <f>IF($O185&gt;=ET$1,$S185+$Y185,$Y185)</f>
        <v>516.39499999999998</v>
      </c>
      <c r="EU185" s="27">
        <f>IF($O185&gt;=EU$1,$S185+$Y185,$Y185)</f>
        <v>516.39499999999998</v>
      </c>
      <c r="EV185" s="27">
        <f>IF($O185&gt;=EV$1,$S185,0)</f>
        <v>516.39499999999998</v>
      </c>
      <c r="EW185" s="27">
        <f>IF($O185&gt;=EW$1,$S185,0)</f>
        <v>516.39499999999998</v>
      </c>
      <c r="EX185" s="27">
        <f>IF($O185&gt;=EX$1,$S185,0)</f>
        <v>516.39499999999998</v>
      </c>
      <c r="EY185" s="27">
        <f>IF($O185&gt;=EY$1,$S185,0)</f>
        <v>516.39499999999998</v>
      </c>
      <c r="EZ185" s="27">
        <f>IF($O185&gt;=EZ$1,$S185,0)</f>
        <v>516.39499999999998</v>
      </c>
      <c r="FA185" s="27">
        <f>IF($O185&gt;=FA$1,$S185,0)</f>
        <v>516.39499999999998</v>
      </c>
      <c r="FB185" s="27">
        <f>IF($O185&gt;=FB$1,$S185,0)</f>
        <v>516.39499999999998</v>
      </c>
      <c r="FC185" s="27">
        <f>IF($O185&gt;=FC$1,$S185,0)</f>
        <v>516.39499999999998</v>
      </c>
      <c r="FD185" s="27">
        <f>IF($O185&gt;=FD$1,$S185,0)</f>
        <v>516.39499999999998</v>
      </c>
      <c r="FE185" s="27">
        <f>IF($O185&gt;=FE$1,$S185,0)</f>
        <v>516.39499999999998</v>
      </c>
      <c r="FF185" s="27">
        <f>IF($O185&gt;=FF$1,$S185,0)</f>
        <v>516.39499999999998</v>
      </c>
      <c r="FG185" s="27">
        <f>IF($O185&gt;=FG$1,$S185,0)</f>
        <v>516.39499999999998</v>
      </c>
      <c r="FH185" s="27">
        <f>IF($O185&gt;=FH$1,$S185,0)</f>
        <v>516.39499999999998</v>
      </c>
      <c r="FI185" s="27">
        <f>IF($O185&gt;=FI$1,$S185,0)</f>
        <v>516.39499999999998</v>
      </c>
      <c r="FJ185" s="27">
        <f>IF($O185&gt;=FJ$1,$S185,0)</f>
        <v>516.39499999999998</v>
      </c>
      <c r="FK185" s="27">
        <f>IF($O185&gt;=FK$1,$S185,0)</f>
        <v>516.39499999999998</v>
      </c>
      <c r="FL185" s="27">
        <f>IF($O185&gt;=FL$1,$S185,0)</f>
        <v>516.39499999999998</v>
      </c>
      <c r="FM185" s="27">
        <f>IF($O185&gt;=FM$1,$S185,0)</f>
        <v>516.39499999999998</v>
      </c>
      <c r="FN185" s="27">
        <f>IF($O185&gt;=FN$1,$S185,0)</f>
        <v>516.39499999999998</v>
      </c>
      <c r="FO185" s="27">
        <f>IF($O185&gt;=FO$1,$S185,0)</f>
        <v>516.39499999999998</v>
      </c>
      <c r="FP185" s="27">
        <f>IF($O185&gt;=FP$1,$S185,0)</f>
        <v>516.39499999999998</v>
      </c>
      <c r="FQ185" s="27">
        <f>IF($O185&gt;=FQ$1,$S185,0)</f>
        <v>516.39499999999998</v>
      </c>
      <c r="FR185" s="27">
        <f>IF($O185&gt;=FR$1,$S185,0)</f>
        <v>516.39499999999998</v>
      </c>
      <c r="FS185" s="27">
        <f>IF($O185&gt;=FS$1,$S185,0)</f>
        <v>516.39499999999998</v>
      </c>
      <c r="FT185" s="27">
        <f>IF($O185&gt;=FT$1,$S185,0)</f>
        <v>516.39499999999998</v>
      </c>
      <c r="FU185" s="27">
        <f>IF($O185&gt;=FU$1,$S185,0)</f>
        <v>516.39499999999998</v>
      </c>
      <c r="FV185" s="27">
        <f>IF($O185&gt;=FV$1,$S185,0)</f>
        <v>516.39499999999998</v>
      </c>
      <c r="FW185" s="27">
        <f>IF($O185&gt;=FW$1,$S185,0)</f>
        <v>516.39499999999998</v>
      </c>
      <c r="FX185" s="27">
        <f>IF($O185&gt;=FX$1,$S185,0)</f>
        <v>516.39499999999998</v>
      </c>
      <c r="FY185" s="27">
        <f>IF($O185&gt;=FY$1,$S185,0)</f>
        <v>516.39499999999998</v>
      </c>
      <c r="FZ185" s="27">
        <f>IF($O185&gt;=FZ$1,$S185,0)</f>
        <v>516.39499999999998</v>
      </c>
      <c r="GA185" s="27">
        <f>IF($O185&gt;=GA$1,$S185,0)</f>
        <v>516.39499999999998</v>
      </c>
      <c r="GB185" s="27">
        <f>IF($O185&gt;=GB$1,$S185,0)</f>
        <v>516.39499999999998</v>
      </c>
      <c r="GC185" s="27">
        <f>IF($O185&gt;=GC$1,$S185,0)</f>
        <v>516.39499999999998</v>
      </c>
      <c r="GD185" s="27">
        <f>IF($O185&gt;=GD$1,$S185,0)</f>
        <v>516.39499999999998</v>
      </c>
      <c r="GE185" s="27">
        <f>IF($O185&gt;=GE$1,$S185,0)</f>
        <v>516.39499999999998</v>
      </c>
      <c r="GF185" s="27">
        <f>IF($O185&gt;=GF$1,$S185,0)</f>
        <v>516.39499999999998</v>
      </c>
      <c r="GG185" s="27">
        <f>IF($O185&gt;=GG$1,$S185,0)</f>
        <v>516.39499999999998</v>
      </c>
      <c r="GH185" s="27">
        <f>IF($O185&gt;=GH$1,$S185,0)</f>
        <v>516.39499999999998</v>
      </c>
      <c r="GI185" s="27">
        <f>IF($O185&gt;=GI$1,$S185,0)</f>
        <v>516.39499999999998</v>
      </c>
      <c r="GJ185" s="27">
        <f>IF($O185&gt;=GJ$1,$S185,0)</f>
        <v>516.39499999999998</v>
      </c>
      <c r="GK185" s="27">
        <f>IF($O185&gt;=GK$1,$S185,0)</f>
        <v>516.39499999999998</v>
      </c>
      <c r="GL185" s="27">
        <f>IF($O185&gt;=GL$1,$S185,0)</f>
        <v>516.39499999999998</v>
      </c>
      <c r="GM185" s="27">
        <f>IF($O185&gt;=GM$1,$S185,0)</f>
        <v>516.39499999999998</v>
      </c>
      <c r="GN185" s="27">
        <f>IF($O185&gt;=GN$1,$S185,0)</f>
        <v>516.39499999999998</v>
      </c>
      <c r="GO185" s="27">
        <f>IF($O185&gt;=GO$1,$S185,0)</f>
        <v>516.39499999999998</v>
      </c>
      <c r="GP185" s="27">
        <f>IF($O185&gt;=GP$1,$S185,0)</f>
        <v>516.39499999999998</v>
      </c>
      <c r="GQ185" s="27">
        <f>IF($O185&gt;=GQ$1,$S185,0)</f>
        <v>516.39499999999998</v>
      </c>
      <c r="GR185" s="27">
        <f>IF($O185&gt;=GR$1,$S185,0)</f>
        <v>516.39499999999998</v>
      </c>
      <c r="GS185" s="27">
        <f>IF($O185&gt;=GS$1,$S185,0)</f>
        <v>516.39499999999998</v>
      </c>
      <c r="GT185" s="27">
        <f>IF($O185&gt;=GT$1,$S185,0)</f>
        <v>516.39499999999998</v>
      </c>
      <c r="GU185" s="27">
        <f>IF($O185&gt;=GU$1,$S185,0)</f>
        <v>516.39499999999998</v>
      </c>
      <c r="GV185" s="27">
        <f>IF($O185&gt;=GV$1,$S185,0)</f>
        <v>516.39499999999998</v>
      </c>
      <c r="GW185" s="27">
        <f>IF($O185&gt;=GW$1,$S185,0)</f>
        <v>516.39499999999998</v>
      </c>
      <c r="GX185" s="27">
        <f>IF($O185&gt;=GX$1,$S185,0)</f>
        <v>0</v>
      </c>
      <c r="GY185" s="27">
        <f>IF($O185&gt;=GY$1,$S185,0)</f>
        <v>0</v>
      </c>
      <c r="GZ185" s="27">
        <f>IF($O185&gt;=GZ$1,$S185,0)</f>
        <v>0</v>
      </c>
      <c r="HA185" s="27">
        <f>IF($O185&gt;=HA$1,$S185,0)</f>
        <v>0</v>
      </c>
      <c r="HB185" s="27">
        <f>IF($O185&gt;=HB$1,$S185,0)</f>
        <v>0</v>
      </c>
      <c r="HC185" s="27">
        <f>IF($O185&gt;=HC$1,$S185,0)</f>
        <v>0</v>
      </c>
    </row>
    <row r="186" spans="1:211">
      <c r="A186" s="3">
        <v>55743</v>
      </c>
      <c r="B186" s="3" t="s">
        <v>258</v>
      </c>
      <c r="C186" s="3" t="s">
        <v>9</v>
      </c>
      <c r="D186" s="3">
        <v>57</v>
      </c>
      <c r="E186" s="4">
        <v>34243</v>
      </c>
      <c r="F186" s="5">
        <v>24.734246575342464</v>
      </c>
      <c r="G186" s="3" t="s">
        <v>99</v>
      </c>
      <c r="H186" s="4">
        <v>22416</v>
      </c>
      <c r="I186" s="9" t="s">
        <v>837</v>
      </c>
      <c r="J186" s="5">
        <v>1992.43</v>
      </c>
      <c r="K186" s="31">
        <v>448</v>
      </c>
      <c r="L186" s="32">
        <v>25</v>
      </c>
      <c r="M186" s="33">
        <f>VLOOKUP(L186,FIND,3,TRUE)</f>
        <v>1.5</v>
      </c>
      <c r="N186" s="32">
        <f>IF(L186&gt;30,180,VLOOKUP(L186,TEMPO,2,FALSE))</f>
        <v>150</v>
      </c>
      <c r="O186" s="32">
        <f>IF(R186&gt;0,4,N186)</f>
        <v>150</v>
      </c>
      <c r="P186" s="96">
        <f>J186*M186*L186</f>
        <v>74716.125</v>
      </c>
      <c r="Q186" s="96">
        <f>10934.45*2</f>
        <v>21868.9</v>
      </c>
      <c r="R186" s="96">
        <f>IF(P186&lt;=Q186,P186/4,0)</f>
        <v>0</v>
      </c>
      <c r="S186" s="5">
        <f>IF(P186&gt;=Q186,P186/N186,0)</f>
        <v>498.10750000000002</v>
      </c>
      <c r="T186" s="3"/>
      <c r="U186" s="3">
        <f>IF(T186="",1,0)</f>
        <v>1</v>
      </c>
      <c r="V186" s="3">
        <v>40</v>
      </c>
      <c r="W186" s="5">
        <v>0</v>
      </c>
      <c r="X186" s="5">
        <v>245.73</v>
      </c>
      <c r="Y186" s="5">
        <f>X186*W186</f>
        <v>0</v>
      </c>
      <c r="Z186" s="5">
        <v>400</v>
      </c>
      <c r="AA186" s="5">
        <f>S186+Y186+Z186</f>
        <v>898.10750000000007</v>
      </c>
      <c r="AB186" s="39">
        <f>(J186/12+J186/12*1.3333333333+450/12+J186/30*6/12+J186)*1.3+Y186+Z186+153.9</f>
        <v>3739.62034443725</v>
      </c>
      <c r="AC186" s="39" t="s">
        <v>9</v>
      </c>
      <c r="AD186" s="39">
        <f>J186*1.3+400+153.9</f>
        <v>3144.0590000000002</v>
      </c>
      <c r="AE186" s="39">
        <f>SUMIFS('CUSTO MENSAL FUNC NOVO'!H:H,'CUSTO MENSAL FUNC NOVO'!A:A,'VALORES MENSAIS'!AC186)</f>
        <v>2257.5630000000001</v>
      </c>
      <c r="AF186" s="27">
        <f>IF($R186&gt;0,$R186,$S186)+$Y186+$Z186</f>
        <v>898.10750000000007</v>
      </c>
      <c r="AG186" s="27">
        <f>IF($R186&gt;0,$R186,$S186)+$Y186+$Z186</f>
        <v>898.10750000000007</v>
      </c>
      <c r="AH186" s="27">
        <f>IF($R186&gt;0,$R186,$S186)+$Y186+$Z186</f>
        <v>898.10750000000007</v>
      </c>
      <c r="AI186" s="27">
        <f>IF($R186&gt;0,$R186,$S186)+$Y186+$Z186</f>
        <v>898.10750000000007</v>
      </c>
      <c r="AJ186" s="27">
        <f>IF($O186&gt;=AJ$1,$S186+$Y186+$Z186,$Y186+$Z186)</f>
        <v>898.10750000000007</v>
      </c>
      <c r="AK186" s="27">
        <f>IF($O186&gt;=AK$1,$S186+$Y186+$Z186,$Y186+$Z186)</f>
        <v>898.10750000000007</v>
      </c>
      <c r="AL186" s="27">
        <f>IF($O186&gt;=AL$1,$S186+$Y186+$Z186,$Y186+$Z186)</f>
        <v>898.10750000000007</v>
      </c>
      <c r="AM186" s="27">
        <f>IF($O186&gt;=AM$1,$S186+$Y186+$Z186,$Y186+$Z186)</f>
        <v>898.10750000000007</v>
      </c>
      <c r="AN186" s="27">
        <f>IF($O186&gt;=AN$1,$S186+$Y186+$Z186,$Y186+$Z186)</f>
        <v>898.10750000000007</v>
      </c>
      <c r="AO186" s="27">
        <f>IF($O186&gt;=AO$1,$S186+$Y186+$Z186,$Y186+$Z186)</f>
        <v>898.10750000000007</v>
      </c>
      <c r="AP186" s="27">
        <f>IF($O186&gt;=AP$1,$S186+$Y186+$Z186,$Y186+$Z186)</f>
        <v>898.10750000000007</v>
      </c>
      <c r="AQ186" s="27">
        <f>IF($O186&gt;=AQ$1,$S186+$Y186+$Z186,$Y186+$Z186)</f>
        <v>898.10750000000007</v>
      </c>
      <c r="AR186" s="27">
        <f>IF($O186&gt;=AR$1,$S186+$Y186+$Z186,$Y186+$Z186)</f>
        <v>898.10750000000007</v>
      </c>
      <c r="AS186" s="27">
        <f>IF($O186&gt;=AS$1,$S186+$Y186+$Z186,$Y186+$Z186)</f>
        <v>898.10750000000007</v>
      </c>
      <c r="AT186" s="27">
        <f>IF($O186&gt;=AT$1,$S186+$Y186+$Z186,$Y186+$Z186)</f>
        <v>898.10750000000007</v>
      </c>
      <c r="AU186" s="27">
        <f>IF($O186&gt;=AU$1,$S186+$Y186+$Z186,$Y186+$Z186)</f>
        <v>898.10750000000007</v>
      </c>
      <c r="AV186" s="27">
        <f>IF($O186&gt;=AV$1,$S186+$Y186+$Z186,$Y186+$Z186)</f>
        <v>898.10750000000007</v>
      </c>
      <c r="AW186" s="27">
        <f>IF($O186&gt;=AW$1,$S186+$Y186+$Z186,$Y186+$Z186)</f>
        <v>898.10750000000007</v>
      </c>
      <c r="AX186" s="27">
        <f>IF($O186&gt;=AX$1,$S186+$Y186+$Z186,$Y186+$Z186)</f>
        <v>898.10750000000007</v>
      </c>
      <c r="AY186" s="27">
        <f>IF($O186&gt;=AY$1,$S186+$Y186+$Z186,$Y186+$Z186)</f>
        <v>898.10750000000007</v>
      </c>
      <c r="AZ186" s="27">
        <f>IF($O186&gt;=AZ$1,$S186+$Y186+$Z186,$Y186+$Z186)</f>
        <v>898.10750000000007</v>
      </c>
      <c r="BA186" s="27">
        <f>IF($O186&gt;=BA$1,$S186+$Y186+$Z186,$Y186+$Z186)</f>
        <v>898.10750000000007</v>
      </c>
      <c r="BB186" s="27">
        <f>IF($O186&gt;=BB$1,$S186+$Y186+$Z186,$Y186+$Z186)</f>
        <v>898.10750000000007</v>
      </c>
      <c r="BC186" s="27">
        <f>IF($O186&gt;=BC$1,$S186+$Y186+$Z186,$Y186+$Z186)</f>
        <v>898.10750000000007</v>
      </c>
      <c r="BD186" s="27">
        <f>IF($O186&gt;=BD$1,$S186+$Y186+$Z186,$Y186+$Z186)</f>
        <v>898.10750000000007</v>
      </c>
      <c r="BE186" s="27">
        <f>IF($O186&gt;=BE$1,$S186+$Y186+$Z186,$Y186+$Z186)</f>
        <v>898.10750000000007</v>
      </c>
      <c r="BF186" s="27">
        <f>IF($O186&gt;=BF$1,$S186+$Y186+$Z186,$Y186+$Z186)</f>
        <v>898.10750000000007</v>
      </c>
      <c r="BG186" s="27">
        <f>IF($O186&gt;=BG$1,$S186+$Y186+$Z186,$Y186+$Z186)</f>
        <v>898.10750000000007</v>
      </c>
      <c r="BH186" s="27">
        <f>IF($O186&gt;=BH$1,$S186+$Y186+$Z186,$Y186+$Z186)</f>
        <v>898.10750000000007</v>
      </c>
      <c r="BI186" s="27">
        <f>IF($O186&gt;=BI$1,$S186+$Y186+$Z186,$Y186+$Z186)</f>
        <v>898.10750000000007</v>
      </c>
      <c r="BJ186" s="27">
        <f>IF($O186&gt;=BJ$1,$S186+$Y186+$Z186,$Y186+$Z186)</f>
        <v>898.10750000000007</v>
      </c>
      <c r="BK186" s="27">
        <f>IF($O186&gt;=BK$1,$S186+$Y186+$Z186,$Y186+$Z186)</f>
        <v>898.10750000000007</v>
      </c>
      <c r="BL186" s="27">
        <f>IF($O186&gt;=BL$1,$S186+$Y186+$Z186,$Y186+$Z186)</f>
        <v>898.10750000000007</v>
      </c>
      <c r="BM186" s="27">
        <f>IF($O186&gt;=BM$1,$S186+$Y186+$Z186,$Y186+$Z186)</f>
        <v>898.10750000000007</v>
      </c>
      <c r="BN186" s="27">
        <f>IF($O186&gt;=BN$1,$S186+$Y186+$Z186,$Y186+$Z186)</f>
        <v>898.10750000000007</v>
      </c>
      <c r="BO186" s="27">
        <f>IF($O186&gt;=BO$1,$S186+$Y186+$Z186,$Y186+$Z186)</f>
        <v>898.10750000000007</v>
      </c>
      <c r="BP186" s="27">
        <f>IF($O186&gt;=BP$1,$S186+$Y186+$Z186,$Y186+$Z186)</f>
        <v>898.10750000000007</v>
      </c>
      <c r="BQ186" s="27">
        <f>IF($O186&gt;=BQ$1,$S186+$Y186+$Z186,$Y186+$Z186)</f>
        <v>898.10750000000007</v>
      </c>
      <c r="BR186" s="27">
        <f>IF($O186&gt;=BR$1,$S186+$Y186+$Z186,$Y186+$Z186)</f>
        <v>898.10750000000007</v>
      </c>
      <c r="BS186" s="27">
        <f>IF($O186&gt;=BS$1,$S186+$Y186+$Z186,$Y186+$Z186)</f>
        <v>898.10750000000007</v>
      </c>
      <c r="BT186" s="27">
        <f>IF($O186&gt;=BT$1,$S186+$Y186+$Z186,$Y186+$Z186)</f>
        <v>898.10750000000007</v>
      </c>
      <c r="BU186" s="27">
        <f>IF($O186&gt;=BU$1,$S186+$Y186+$Z186,$Y186+$Z186)</f>
        <v>898.10750000000007</v>
      </c>
      <c r="BV186" s="27">
        <f>IF($O186&gt;=BV$1,$S186+$Y186+$Z186,$Y186+$Z186)</f>
        <v>898.10750000000007</v>
      </c>
      <c r="BW186" s="27">
        <f>IF($O186&gt;=BW$1,$S186+$Y186+$Z186,$Y186+$Z186)</f>
        <v>898.10750000000007</v>
      </c>
      <c r="BX186" s="27">
        <f>IF($O186&gt;=BX$1,$S186+$Y186+$Z186,$Y186+$Z186)</f>
        <v>898.10750000000007</v>
      </c>
      <c r="BY186" s="27">
        <f>IF($O186&gt;=BY$1,$S186+$Y186+$Z186,$Y186+$Z186)</f>
        <v>898.10750000000007</v>
      </c>
      <c r="BZ186" s="27">
        <f>IF($O186&gt;=BZ$1,$S186+$Y186+$Z186,$Y186+$Z186)</f>
        <v>898.10750000000007</v>
      </c>
      <c r="CA186" s="27">
        <f>IF($O186&gt;=CA$1,$S186+$Y186+$Z186,$Y186+$Z186)</f>
        <v>898.10750000000007</v>
      </c>
      <c r="CB186" s="27">
        <f>IF($O186&gt;=CB$1,$S186+$Y186+$Z186,$Y186+$Z186)</f>
        <v>898.10750000000007</v>
      </c>
      <c r="CC186" s="27">
        <f>IF($O186&gt;=CC$1,$S186+$Y186+$Z186,$Y186+$Z186)</f>
        <v>898.10750000000007</v>
      </c>
      <c r="CD186" s="27">
        <f>IF($O186&gt;=CD$1,$S186+$Y186+$Z186,$Y186+$Z186)</f>
        <v>898.10750000000007</v>
      </c>
      <c r="CE186" s="27">
        <f>IF($O186&gt;=CE$1,$S186+$Y186+$Z186,$Y186+$Z186)</f>
        <v>898.10750000000007</v>
      </c>
      <c r="CF186" s="27">
        <f>IF($O186&gt;=CF$1,$S186+$Y186+$Z186,$Y186+$Z186)</f>
        <v>898.10750000000007</v>
      </c>
      <c r="CG186" s="27">
        <f>IF($O186&gt;=CG$1,$S186+$Y186+$Z186,$Y186+$Z186)</f>
        <v>898.10750000000007</v>
      </c>
      <c r="CH186" s="27">
        <f>IF($O186&gt;=CH$1,$S186+$Y186+$Z186,$Y186+$Z186)</f>
        <v>898.10750000000007</v>
      </c>
      <c r="CI186" s="27">
        <f>IF($O186&gt;=CI$1,$S186+$Y186+$Z186,$Y186+$Z186)</f>
        <v>898.10750000000007</v>
      </c>
      <c r="CJ186" s="27">
        <f>IF($O186&gt;=CJ$1,$S186+$Y186+$Z186,$Y186+$Z186)</f>
        <v>898.10750000000007</v>
      </c>
      <c r="CK186" s="27">
        <f>IF($O186&gt;=CK$1,$S186+$Y186+$Z186,$Y186+$Z186)</f>
        <v>898.10750000000007</v>
      </c>
      <c r="CL186" s="27">
        <f>IF($O186&gt;=CL$1,$S186+$Y186+$Z186,$Y186+$Z186)</f>
        <v>898.10750000000007</v>
      </c>
      <c r="CM186" s="27">
        <f>IF($O186&gt;=CM$1,$S186+$Y186+$Z186,$Y186+$Z186)</f>
        <v>898.10750000000007</v>
      </c>
      <c r="CN186" s="27">
        <f>IF($O186&gt;=CN$1,$S186+$Y186,$Y186)</f>
        <v>498.10750000000002</v>
      </c>
      <c r="CO186" s="27">
        <f>IF($O186&gt;=CO$1,$S186+$Y186,$Y186)</f>
        <v>498.10750000000002</v>
      </c>
      <c r="CP186" s="27">
        <f>IF($O186&gt;=CP$1,$S186+$Y186,$Y186)</f>
        <v>498.10750000000002</v>
      </c>
      <c r="CQ186" s="27">
        <f>IF($O186&gt;=CQ$1,$S186+$Y186,$Y186)</f>
        <v>498.10750000000002</v>
      </c>
      <c r="CR186" s="27">
        <f>IF($O186&gt;=CR$1,$S186+$Y186,$Y186)</f>
        <v>498.10750000000002</v>
      </c>
      <c r="CS186" s="27">
        <f>IF($O186&gt;=CS$1,$S186+$Y186,$Y186)</f>
        <v>498.10750000000002</v>
      </c>
      <c r="CT186" s="27">
        <f>IF($O186&gt;=CT$1,$S186+$Y186,$Y186)</f>
        <v>498.10750000000002</v>
      </c>
      <c r="CU186" s="27">
        <f>IF($O186&gt;=CU$1,$S186+$Y186,$Y186)</f>
        <v>498.10750000000002</v>
      </c>
      <c r="CV186" s="27">
        <f>IF($O186&gt;=CV$1,$S186+$Y186,$Y186)</f>
        <v>498.10750000000002</v>
      </c>
      <c r="CW186" s="27">
        <f>IF($O186&gt;=CW$1,$S186+$Y186,$Y186)</f>
        <v>498.10750000000002</v>
      </c>
      <c r="CX186" s="27">
        <f>IF($O186&gt;=CX$1,$S186+$Y186,$Y186)</f>
        <v>498.10750000000002</v>
      </c>
      <c r="CY186" s="27">
        <f>IF($O186&gt;=CY$1,$S186+$Y186,$Y186)</f>
        <v>498.10750000000002</v>
      </c>
      <c r="CZ186" s="27">
        <f>IF($O186&gt;=CZ$1,$S186+$Y186,$Y186)</f>
        <v>498.10750000000002</v>
      </c>
      <c r="DA186" s="27">
        <f>IF($O186&gt;=DA$1,$S186+$Y186,$Y186)</f>
        <v>498.10750000000002</v>
      </c>
      <c r="DB186" s="27">
        <f>IF($O186&gt;=DB$1,$S186+$Y186,$Y186)</f>
        <v>498.10750000000002</v>
      </c>
      <c r="DC186" s="27">
        <f>IF($O186&gt;=DC$1,$S186+$Y186,$Y186)</f>
        <v>498.10750000000002</v>
      </c>
      <c r="DD186" s="27">
        <f>IF($O186&gt;=DD$1,$S186+$Y186,$Y186)</f>
        <v>498.10750000000002</v>
      </c>
      <c r="DE186" s="27">
        <f>IF($O186&gt;=DE$1,$S186+$Y186,$Y186)</f>
        <v>498.10750000000002</v>
      </c>
      <c r="DF186" s="27">
        <f>IF($O186&gt;=DF$1,$S186+$Y186,$Y186)</f>
        <v>498.10750000000002</v>
      </c>
      <c r="DG186" s="27">
        <f>IF($O186&gt;=DG$1,$S186+$Y186,$Y186)</f>
        <v>498.10750000000002</v>
      </c>
      <c r="DH186" s="27">
        <f>IF($O186&gt;=DH$1,$S186+$Y186,$Y186)</f>
        <v>498.10750000000002</v>
      </c>
      <c r="DI186" s="27">
        <f>IF($O186&gt;=DI$1,$S186+$Y186,$Y186)</f>
        <v>498.10750000000002</v>
      </c>
      <c r="DJ186" s="27">
        <f>IF($O186&gt;=DJ$1,$S186+$Y186,$Y186)</f>
        <v>498.10750000000002</v>
      </c>
      <c r="DK186" s="27">
        <f>IF($O186&gt;=DK$1,$S186+$Y186,$Y186)</f>
        <v>498.10750000000002</v>
      </c>
      <c r="DL186" s="27">
        <f>IF($O186&gt;=DL$1,$S186+$Y186,$Y186)</f>
        <v>498.10750000000002</v>
      </c>
      <c r="DM186" s="27">
        <f>IF($O186&gt;=DM$1,$S186+$Y186,$Y186)</f>
        <v>498.10750000000002</v>
      </c>
      <c r="DN186" s="27">
        <f>IF($O186&gt;=DN$1,$S186+$Y186,$Y186)</f>
        <v>498.10750000000002</v>
      </c>
      <c r="DO186" s="27">
        <f>IF($O186&gt;=DO$1,$S186+$Y186,$Y186)</f>
        <v>498.10750000000002</v>
      </c>
      <c r="DP186" s="27">
        <f>IF($O186&gt;=DP$1,$S186+$Y186,$Y186)</f>
        <v>498.10750000000002</v>
      </c>
      <c r="DQ186" s="27">
        <f>IF($O186&gt;=DQ$1,$S186+$Y186,$Y186)</f>
        <v>498.10750000000002</v>
      </c>
      <c r="DR186" s="27">
        <f>IF($O186&gt;=DR$1,$S186+$Y186,$Y186)</f>
        <v>498.10750000000002</v>
      </c>
      <c r="DS186" s="27">
        <f>IF($O186&gt;=DS$1,$S186+$Y186,$Y186)</f>
        <v>498.10750000000002</v>
      </c>
      <c r="DT186" s="27">
        <f>IF($O186&gt;=DT$1,$S186+$Y186,$Y186)</f>
        <v>498.10750000000002</v>
      </c>
      <c r="DU186" s="27">
        <f>IF($O186&gt;=DU$1,$S186+$Y186,$Y186)</f>
        <v>498.10750000000002</v>
      </c>
      <c r="DV186" s="27">
        <f>IF($O186&gt;=DV$1,$S186+$Y186,$Y186)</f>
        <v>498.10750000000002</v>
      </c>
      <c r="DW186" s="27">
        <f>IF($O186&gt;=DW$1,$S186+$Y186,$Y186)</f>
        <v>498.10750000000002</v>
      </c>
      <c r="DX186" s="27">
        <f>IF($O186&gt;=DX$1,$S186+$Y186,$Y186)</f>
        <v>498.10750000000002</v>
      </c>
      <c r="DY186" s="27">
        <f>IF($O186&gt;=DY$1,$S186+$Y186,$Y186)</f>
        <v>498.10750000000002</v>
      </c>
      <c r="DZ186" s="27">
        <f>IF($O186&gt;=DZ$1,$S186+$Y186,$Y186)</f>
        <v>498.10750000000002</v>
      </c>
      <c r="EA186" s="27">
        <f>IF($O186&gt;=EA$1,$S186+$Y186,$Y186)</f>
        <v>498.10750000000002</v>
      </c>
      <c r="EB186" s="27">
        <f>IF($O186&gt;=EB$1,$S186+$Y186,$Y186)</f>
        <v>498.10750000000002</v>
      </c>
      <c r="EC186" s="27">
        <f>IF($O186&gt;=EC$1,$S186+$Y186,$Y186)</f>
        <v>498.10750000000002</v>
      </c>
      <c r="ED186" s="27">
        <f>IF($O186&gt;=ED$1,$S186+$Y186,$Y186)</f>
        <v>498.10750000000002</v>
      </c>
      <c r="EE186" s="27">
        <f>IF($O186&gt;=EE$1,$S186+$Y186,$Y186)</f>
        <v>498.10750000000002</v>
      </c>
      <c r="EF186" s="27">
        <f>IF($O186&gt;=EF$1,$S186+$Y186,$Y186)</f>
        <v>498.10750000000002</v>
      </c>
      <c r="EG186" s="27">
        <f>IF($O186&gt;=EG$1,$S186+$Y186,$Y186)</f>
        <v>498.10750000000002</v>
      </c>
      <c r="EH186" s="27">
        <f>IF($O186&gt;=EH$1,$S186+$Y186,$Y186)</f>
        <v>498.10750000000002</v>
      </c>
      <c r="EI186" s="27">
        <f>IF($O186&gt;=EI$1,$S186+$Y186,$Y186)</f>
        <v>498.10750000000002</v>
      </c>
      <c r="EJ186" s="27">
        <f>IF($O186&gt;=EJ$1,$S186+$Y186,$Y186)</f>
        <v>498.10750000000002</v>
      </c>
      <c r="EK186" s="27">
        <f>IF($O186&gt;=EK$1,$S186+$Y186,$Y186)</f>
        <v>498.10750000000002</v>
      </c>
      <c r="EL186" s="27">
        <f>IF($O186&gt;=EL$1,$S186+$Y186,$Y186)</f>
        <v>498.10750000000002</v>
      </c>
      <c r="EM186" s="27">
        <f>IF($O186&gt;=EM$1,$S186+$Y186,$Y186)</f>
        <v>498.10750000000002</v>
      </c>
      <c r="EN186" s="27">
        <f>IF($O186&gt;=EN$1,$S186+$Y186,$Y186)</f>
        <v>498.10750000000002</v>
      </c>
      <c r="EO186" s="27">
        <f>IF($O186&gt;=EO$1,$S186+$Y186,$Y186)</f>
        <v>498.10750000000002</v>
      </c>
      <c r="EP186" s="27">
        <f>IF($O186&gt;=EP$1,$S186+$Y186,$Y186)</f>
        <v>498.10750000000002</v>
      </c>
      <c r="EQ186" s="27">
        <f>IF($O186&gt;=EQ$1,$S186+$Y186,$Y186)</f>
        <v>498.10750000000002</v>
      </c>
      <c r="ER186" s="27">
        <f>IF($O186&gt;=ER$1,$S186+$Y186,$Y186)</f>
        <v>498.10750000000002</v>
      </c>
      <c r="ES186" s="27">
        <f>IF($O186&gt;=ES$1,$S186+$Y186,$Y186)</f>
        <v>498.10750000000002</v>
      </c>
      <c r="ET186" s="27">
        <f>IF($O186&gt;=ET$1,$S186+$Y186,$Y186)</f>
        <v>498.10750000000002</v>
      </c>
      <c r="EU186" s="27">
        <f>IF($O186&gt;=EU$1,$S186+$Y186,$Y186)</f>
        <v>498.10750000000002</v>
      </c>
      <c r="EV186" s="27">
        <f>IF($O186&gt;=EV$1,$S186,0)</f>
        <v>498.10750000000002</v>
      </c>
      <c r="EW186" s="27">
        <f>IF($O186&gt;=EW$1,$S186,0)</f>
        <v>498.10750000000002</v>
      </c>
      <c r="EX186" s="27">
        <f>IF($O186&gt;=EX$1,$S186,0)</f>
        <v>498.10750000000002</v>
      </c>
      <c r="EY186" s="27">
        <f>IF($O186&gt;=EY$1,$S186,0)</f>
        <v>498.10750000000002</v>
      </c>
      <c r="EZ186" s="27">
        <f>IF($O186&gt;=EZ$1,$S186,0)</f>
        <v>498.10750000000002</v>
      </c>
      <c r="FA186" s="27">
        <f>IF($O186&gt;=FA$1,$S186,0)</f>
        <v>498.10750000000002</v>
      </c>
      <c r="FB186" s="27">
        <f>IF($O186&gt;=FB$1,$S186,0)</f>
        <v>498.10750000000002</v>
      </c>
      <c r="FC186" s="27">
        <f>IF($O186&gt;=FC$1,$S186,0)</f>
        <v>498.10750000000002</v>
      </c>
      <c r="FD186" s="27">
        <f>IF($O186&gt;=FD$1,$S186,0)</f>
        <v>498.10750000000002</v>
      </c>
      <c r="FE186" s="27">
        <f>IF($O186&gt;=FE$1,$S186,0)</f>
        <v>498.10750000000002</v>
      </c>
      <c r="FF186" s="27">
        <f>IF($O186&gt;=FF$1,$S186,0)</f>
        <v>498.10750000000002</v>
      </c>
      <c r="FG186" s="27">
        <f>IF($O186&gt;=FG$1,$S186,0)</f>
        <v>498.10750000000002</v>
      </c>
      <c r="FH186" s="27">
        <f>IF($O186&gt;=FH$1,$S186,0)</f>
        <v>498.10750000000002</v>
      </c>
      <c r="FI186" s="27">
        <f>IF($O186&gt;=FI$1,$S186,0)</f>
        <v>498.10750000000002</v>
      </c>
      <c r="FJ186" s="27">
        <f>IF($O186&gt;=FJ$1,$S186,0)</f>
        <v>498.10750000000002</v>
      </c>
      <c r="FK186" s="27">
        <f>IF($O186&gt;=FK$1,$S186,0)</f>
        <v>498.10750000000002</v>
      </c>
      <c r="FL186" s="27">
        <f>IF($O186&gt;=FL$1,$S186,0)</f>
        <v>498.10750000000002</v>
      </c>
      <c r="FM186" s="27">
        <f>IF($O186&gt;=FM$1,$S186,0)</f>
        <v>498.10750000000002</v>
      </c>
      <c r="FN186" s="27">
        <f>IF($O186&gt;=FN$1,$S186,0)</f>
        <v>498.10750000000002</v>
      </c>
      <c r="FO186" s="27">
        <f>IF($O186&gt;=FO$1,$S186,0)</f>
        <v>498.10750000000002</v>
      </c>
      <c r="FP186" s="27">
        <f>IF($O186&gt;=FP$1,$S186,0)</f>
        <v>498.10750000000002</v>
      </c>
      <c r="FQ186" s="27">
        <f>IF($O186&gt;=FQ$1,$S186,0)</f>
        <v>498.10750000000002</v>
      </c>
      <c r="FR186" s="27">
        <f>IF($O186&gt;=FR$1,$S186,0)</f>
        <v>498.10750000000002</v>
      </c>
      <c r="FS186" s="27">
        <f>IF($O186&gt;=FS$1,$S186,0)</f>
        <v>498.10750000000002</v>
      </c>
      <c r="FT186" s="27">
        <f>IF($O186&gt;=FT$1,$S186,0)</f>
        <v>498.10750000000002</v>
      </c>
      <c r="FU186" s="27">
        <f>IF($O186&gt;=FU$1,$S186,0)</f>
        <v>498.10750000000002</v>
      </c>
      <c r="FV186" s="27">
        <f>IF($O186&gt;=FV$1,$S186,0)</f>
        <v>498.10750000000002</v>
      </c>
      <c r="FW186" s="27">
        <f>IF($O186&gt;=FW$1,$S186,0)</f>
        <v>498.10750000000002</v>
      </c>
      <c r="FX186" s="27">
        <f>IF($O186&gt;=FX$1,$S186,0)</f>
        <v>498.10750000000002</v>
      </c>
      <c r="FY186" s="27">
        <f>IF($O186&gt;=FY$1,$S186,0)</f>
        <v>498.10750000000002</v>
      </c>
      <c r="FZ186" s="27">
        <f>IF($O186&gt;=FZ$1,$S186,0)</f>
        <v>0</v>
      </c>
      <c r="GA186" s="27">
        <f>IF($O186&gt;=GA$1,$S186,0)</f>
        <v>0</v>
      </c>
      <c r="GB186" s="27">
        <f>IF($O186&gt;=GB$1,$S186,0)</f>
        <v>0</v>
      </c>
      <c r="GC186" s="27">
        <f>IF($O186&gt;=GC$1,$S186,0)</f>
        <v>0</v>
      </c>
      <c r="GD186" s="27">
        <f>IF($O186&gt;=GD$1,$S186,0)</f>
        <v>0</v>
      </c>
      <c r="GE186" s="27">
        <f>IF($O186&gt;=GE$1,$S186,0)</f>
        <v>0</v>
      </c>
      <c r="GF186" s="27">
        <f>IF($O186&gt;=GF$1,$S186,0)</f>
        <v>0</v>
      </c>
      <c r="GG186" s="27">
        <f>IF($O186&gt;=GG$1,$S186,0)</f>
        <v>0</v>
      </c>
      <c r="GH186" s="27">
        <f>IF($O186&gt;=GH$1,$S186,0)</f>
        <v>0</v>
      </c>
      <c r="GI186" s="27">
        <f>IF($O186&gt;=GI$1,$S186,0)</f>
        <v>0</v>
      </c>
      <c r="GJ186" s="27">
        <f>IF($O186&gt;=GJ$1,$S186,0)</f>
        <v>0</v>
      </c>
      <c r="GK186" s="27">
        <f>IF($O186&gt;=GK$1,$S186,0)</f>
        <v>0</v>
      </c>
      <c r="GL186" s="27">
        <f>IF($O186&gt;=GL$1,$S186,0)</f>
        <v>0</v>
      </c>
      <c r="GM186" s="27">
        <f>IF($O186&gt;=GM$1,$S186,0)</f>
        <v>0</v>
      </c>
      <c r="GN186" s="27">
        <f>IF($O186&gt;=GN$1,$S186,0)</f>
        <v>0</v>
      </c>
      <c r="GO186" s="27">
        <f>IF($O186&gt;=GO$1,$S186,0)</f>
        <v>0</v>
      </c>
      <c r="GP186" s="27">
        <f>IF($O186&gt;=GP$1,$S186,0)</f>
        <v>0</v>
      </c>
      <c r="GQ186" s="27">
        <f>IF($O186&gt;=GQ$1,$S186,0)</f>
        <v>0</v>
      </c>
      <c r="GR186" s="27">
        <f>IF($O186&gt;=GR$1,$S186,0)</f>
        <v>0</v>
      </c>
      <c r="GS186" s="27">
        <f>IF($O186&gt;=GS$1,$S186,0)</f>
        <v>0</v>
      </c>
      <c r="GT186" s="27">
        <f>IF($O186&gt;=GT$1,$S186,0)</f>
        <v>0</v>
      </c>
      <c r="GU186" s="27">
        <f>IF($O186&gt;=GU$1,$S186,0)</f>
        <v>0</v>
      </c>
      <c r="GV186" s="27">
        <f>IF($O186&gt;=GV$1,$S186,0)</f>
        <v>0</v>
      </c>
      <c r="GW186" s="27">
        <f>IF($O186&gt;=GW$1,$S186,0)</f>
        <v>0</v>
      </c>
      <c r="GX186" s="27">
        <f>IF($O186&gt;=GX$1,$S186,0)</f>
        <v>0</v>
      </c>
      <c r="GY186" s="27">
        <f>IF($O186&gt;=GY$1,$S186,0)</f>
        <v>0</v>
      </c>
      <c r="GZ186" s="27">
        <f>IF($O186&gt;=GZ$1,$S186,0)</f>
        <v>0</v>
      </c>
      <c r="HA186" s="27">
        <f>IF($O186&gt;=HA$1,$S186,0)</f>
        <v>0</v>
      </c>
      <c r="HB186" s="27">
        <f>IF($O186&gt;=HB$1,$S186,0)</f>
        <v>0</v>
      </c>
      <c r="HC186" s="27">
        <f>IF($O186&gt;=HC$1,$S186,0)</f>
        <v>0</v>
      </c>
    </row>
    <row r="187" spans="1:211">
      <c r="A187" s="3">
        <v>189618</v>
      </c>
      <c r="B187" s="3" t="s">
        <v>101</v>
      </c>
      <c r="C187" s="3" t="s">
        <v>9</v>
      </c>
      <c r="D187" s="3">
        <v>65</v>
      </c>
      <c r="E187" s="4">
        <v>41589</v>
      </c>
      <c r="F187" s="5">
        <v>4.6082191780821917</v>
      </c>
      <c r="G187" s="3" t="s">
        <v>99</v>
      </c>
      <c r="H187" s="4">
        <v>19444</v>
      </c>
      <c r="I187" s="9" t="s">
        <v>837</v>
      </c>
      <c r="J187" s="5">
        <v>1325.14</v>
      </c>
      <c r="K187" s="31">
        <v>448</v>
      </c>
      <c r="L187" s="32">
        <v>5</v>
      </c>
      <c r="M187" s="33">
        <f>VLOOKUP(L187,FIND,3,TRUE)</f>
        <v>1</v>
      </c>
      <c r="N187" s="32">
        <f>IF(L187&gt;30,180,VLOOKUP(L187,TEMPO,2,FALSE))</f>
        <v>30</v>
      </c>
      <c r="O187" s="32">
        <f>IF(R187&gt;0,4,N187)</f>
        <v>4</v>
      </c>
      <c r="P187" s="96">
        <f>J187*M187*L187</f>
        <v>6625.7000000000007</v>
      </c>
      <c r="Q187" s="96">
        <f>10934.45*2</f>
        <v>21868.9</v>
      </c>
      <c r="R187" s="96">
        <f>IF(P187&lt;=Q187,P187/4,0)</f>
        <v>1656.4250000000002</v>
      </c>
      <c r="S187" s="5">
        <f>IF(P187&gt;=Q187,P187/N187,0)</f>
        <v>0</v>
      </c>
      <c r="T187" s="3"/>
      <c r="U187" s="3">
        <f>IF(T187="",1,0)</f>
        <v>1</v>
      </c>
      <c r="V187" s="3">
        <v>9</v>
      </c>
      <c r="W187" s="5">
        <v>0.7</v>
      </c>
      <c r="X187" s="5">
        <v>402.65</v>
      </c>
      <c r="Y187" s="5">
        <f>X187*W187</f>
        <v>281.85499999999996</v>
      </c>
      <c r="Z187" s="5">
        <v>400</v>
      </c>
      <c r="AA187" s="5">
        <f>S187+Y187+Z187</f>
        <v>681.85500000000002</v>
      </c>
      <c r="AB187" s="39">
        <f>(J187/12+J187/12*1.3333333333+450/12+J187/30*6/12+J187)*1.3+Y187+Z187+153.9</f>
        <v>2970.8643111063261</v>
      </c>
      <c r="AC187" s="39" t="s">
        <v>9</v>
      </c>
      <c r="AD187" s="39">
        <f>J187*1.3+400+153.9</f>
        <v>2276.5820000000003</v>
      </c>
      <c r="AE187" s="39">
        <f>SUMIFS('CUSTO MENSAL FUNC NOVO'!H:H,'CUSTO MENSAL FUNC NOVO'!A:A,'VALORES MENSAIS'!AC187)</f>
        <v>2257.5630000000001</v>
      </c>
      <c r="AF187" s="27">
        <f>IF($R187&gt;0,$R187,$S187)+$Y187+$Z187</f>
        <v>2338.2800000000002</v>
      </c>
      <c r="AG187" s="27">
        <f>IF($R187&gt;0,$R187,$S187)+$Y187+$Z187</f>
        <v>2338.2800000000002</v>
      </c>
      <c r="AH187" s="27">
        <f>IF($R187&gt;0,$R187,$S187)+$Y187+$Z187</f>
        <v>2338.2800000000002</v>
      </c>
      <c r="AI187" s="27">
        <f>IF($R187&gt;0,$R187,$S187)+$Y187+$Z187</f>
        <v>2338.2800000000002</v>
      </c>
      <c r="AJ187" s="27">
        <f>IF($O187&gt;=AJ$1,$S187+$Y187+$Z187,$Y187+$Z187)</f>
        <v>681.85500000000002</v>
      </c>
      <c r="AK187" s="27">
        <f>IF($O187&gt;=AK$1,$S187+$Y187+$Z187,$Y187+$Z187)</f>
        <v>681.85500000000002</v>
      </c>
      <c r="AL187" s="27">
        <f>IF($O187&gt;=AL$1,$S187+$Y187+$Z187,$Y187+$Z187)</f>
        <v>681.85500000000002</v>
      </c>
      <c r="AM187" s="27">
        <f>IF($O187&gt;=AM$1,$S187+$Y187+$Z187,$Y187+$Z187)</f>
        <v>681.85500000000002</v>
      </c>
      <c r="AN187" s="27">
        <f>IF($O187&gt;=AN$1,$S187+$Y187+$Z187,$Y187+$Z187)</f>
        <v>681.85500000000002</v>
      </c>
      <c r="AO187" s="27">
        <f>IF($O187&gt;=AO$1,$S187+$Y187+$Z187,$Y187+$Z187)</f>
        <v>681.85500000000002</v>
      </c>
      <c r="AP187" s="27">
        <f>IF($O187&gt;=AP$1,$S187+$Y187+$Z187,$Y187+$Z187)</f>
        <v>681.85500000000002</v>
      </c>
      <c r="AQ187" s="27">
        <f>IF($O187&gt;=AQ$1,$S187+$Y187+$Z187,$Y187+$Z187)</f>
        <v>681.85500000000002</v>
      </c>
      <c r="AR187" s="27">
        <f>IF($O187&gt;=AR$1,$S187+$Y187+$Z187,$Y187+$Z187)</f>
        <v>681.85500000000002</v>
      </c>
      <c r="AS187" s="27">
        <f>IF($O187&gt;=AS$1,$S187+$Y187+$Z187,$Y187+$Z187)</f>
        <v>681.85500000000002</v>
      </c>
      <c r="AT187" s="27">
        <f>IF($O187&gt;=AT$1,$S187+$Y187+$Z187,$Y187+$Z187)</f>
        <v>681.85500000000002</v>
      </c>
      <c r="AU187" s="27">
        <f>IF($O187&gt;=AU$1,$S187+$Y187+$Z187,$Y187+$Z187)</f>
        <v>681.85500000000002</v>
      </c>
      <c r="AV187" s="27">
        <f>IF($O187&gt;=AV$1,$S187+$Y187+$Z187,$Y187+$Z187)</f>
        <v>681.85500000000002</v>
      </c>
      <c r="AW187" s="27">
        <f>IF($O187&gt;=AW$1,$S187+$Y187+$Z187,$Y187+$Z187)</f>
        <v>681.85500000000002</v>
      </c>
      <c r="AX187" s="27">
        <f>IF($O187&gt;=AX$1,$S187+$Y187+$Z187,$Y187+$Z187)</f>
        <v>681.85500000000002</v>
      </c>
      <c r="AY187" s="27">
        <f>IF($O187&gt;=AY$1,$S187+$Y187+$Z187,$Y187+$Z187)</f>
        <v>681.85500000000002</v>
      </c>
      <c r="AZ187" s="27">
        <f>IF($O187&gt;=AZ$1,$S187+$Y187+$Z187,$Y187+$Z187)</f>
        <v>681.85500000000002</v>
      </c>
      <c r="BA187" s="27">
        <f>IF($O187&gt;=BA$1,$S187+$Y187+$Z187,$Y187+$Z187)</f>
        <v>681.85500000000002</v>
      </c>
      <c r="BB187" s="27">
        <f>IF($O187&gt;=BB$1,$S187+$Y187+$Z187,$Y187+$Z187)</f>
        <v>681.85500000000002</v>
      </c>
      <c r="BC187" s="27">
        <f>IF($O187&gt;=BC$1,$S187+$Y187+$Z187,$Y187+$Z187)</f>
        <v>681.85500000000002</v>
      </c>
      <c r="BD187" s="27">
        <f>IF($O187&gt;=BD$1,$S187+$Y187+$Z187,$Y187+$Z187)</f>
        <v>681.85500000000002</v>
      </c>
      <c r="BE187" s="27">
        <f>IF($O187&gt;=BE$1,$S187+$Y187+$Z187,$Y187+$Z187)</f>
        <v>681.85500000000002</v>
      </c>
      <c r="BF187" s="27">
        <f>IF($O187&gt;=BF$1,$S187+$Y187+$Z187,$Y187+$Z187)</f>
        <v>681.85500000000002</v>
      </c>
      <c r="BG187" s="27">
        <f>IF($O187&gt;=BG$1,$S187+$Y187+$Z187,$Y187+$Z187)</f>
        <v>681.85500000000002</v>
      </c>
      <c r="BH187" s="27">
        <f>IF($O187&gt;=BH$1,$S187+$Y187+$Z187,$Y187+$Z187)</f>
        <v>681.85500000000002</v>
      </c>
      <c r="BI187" s="27">
        <f>IF($O187&gt;=BI$1,$S187+$Y187+$Z187,$Y187+$Z187)</f>
        <v>681.85500000000002</v>
      </c>
      <c r="BJ187" s="27">
        <f>IF($O187&gt;=BJ$1,$S187+$Y187+$Z187,$Y187+$Z187)</f>
        <v>681.85500000000002</v>
      </c>
      <c r="BK187" s="27">
        <f>IF($O187&gt;=BK$1,$S187+$Y187+$Z187,$Y187+$Z187)</f>
        <v>681.85500000000002</v>
      </c>
      <c r="BL187" s="27">
        <f>IF($O187&gt;=BL$1,$S187+$Y187+$Z187,$Y187+$Z187)</f>
        <v>681.85500000000002</v>
      </c>
      <c r="BM187" s="27">
        <f>IF($O187&gt;=BM$1,$S187+$Y187+$Z187,$Y187+$Z187)</f>
        <v>681.85500000000002</v>
      </c>
      <c r="BN187" s="27">
        <f>IF($O187&gt;=BN$1,$S187+$Y187+$Z187,$Y187+$Z187)</f>
        <v>681.85500000000002</v>
      </c>
      <c r="BO187" s="27">
        <f>IF($O187&gt;=BO$1,$S187+$Y187+$Z187,$Y187+$Z187)</f>
        <v>681.85500000000002</v>
      </c>
      <c r="BP187" s="27">
        <f>IF($O187&gt;=BP$1,$S187+$Y187+$Z187,$Y187+$Z187)</f>
        <v>681.85500000000002</v>
      </c>
      <c r="BQ187" s="27">
        <f>IF($O187&gt;=BQ$1,$S187+$Y187+$Z187,$Y187+$Z187)</f>
        <v>681.85500000000002</v>
      </c>
      <c r="BR187" s="27">
        <f>IF($O187&gt;=BR$1,$S187+$Y187+$Z187,$Y187+$Z187)</f>
        <v>681.85500000000002</v>
      </c>
      <c r="BS187" s="27">
        <f>IF($O187&gt;=BS$1,$S187+$Y187+$Z187,$Y187+$Z187)</f>
        <v>681.85500000000002</v>
      </c>
      <c r="BT187" s="27">
        <f>IF($O187&gt;=BT$1,$S187+$Y187+$Z187,$Y187+$Z187)</f>
        <v>681.85500000000002</v>
      </c>
      <c r="BU187" s="27">
        <f>IF($O187&gt;=BU$1,$S187+$Y187+$Z187,$Y187+$Z187)</f>
        <v>681.85500000000002</v>
      </c>
      <c r="BV187" s="27">
        <f>IF($O187&gt;=BV$1,$S187+$Y187+$Z187,$Y187+$Z187)</f>
        <v>681.85500000000002</v>
      </c>
      <c r="BW187" s="27">
        <f>IF($O187&gt;=BW$1,$S187+$Y187+$Z187,$Y187+$Z187)</f>
        <v>681.85500000000002</v>
      </c>
      <c r="BX187" s="27">
        <f>IF($O187&gt;=BX$1,$S187+$Y187+$Z187,$Y187+$Z187)</f>
        <v>681.85500000000002</v>
      </c>
      <c r="BY187" s="27">
        <f>IF($O187&gt;=BY$1,$S187+$Y187+$Z187,$Y187+$Z187)</f>
        <v>681.85500000000002</v>
      </c>
      <c r="BZ187" s="27">
        <f>IF($O187&gt;=BZ$1,$S187+$Y187+$Z187,$Y187+$Z187)</f>
        <v>681.85500000000002</v>
      </c>
      <c r="CA187" s="27">
        <f>IF($O187&gt;=CA$1,$S187+$Y187+$Z187,$Y187+$Z187)</f>
        <v>681.85500000000002</v>
      </c>
      <c r="CB187" s="27">
        <f>IF($O187&gt;=CB$1,$S187+$Y187+$Z187,$Y187+$Z187)</f>
        <v>681.85500000000002</v>
      </c>
      <c r="CC187" s="27">
        <f>IF($O187&gt;=CC$1,$S187+$Y187+$Z187,$Y187+$Z187)</f>
        <v>681.85500000000002</v>
      </c>
      <c r="CD187" s="27">
        <f>IF($O187&gt;=CD$1,$S187+$Y187+$Z187,$Y187+$Z187)</f>
        <v>681.85500000000002</v>
      </c>
      <c r="CE187" s="27">
        <f>IF($O187&gt;=CE$1,$S187+$Y187+$Z187,$Y187+$Z187)</f>
        <v>681.85500000000002</v>
      </c>
      <c r="CF187" s="27">
        <f>IF($O187&gt;=CF$1,$S187+$Y187+$Z187,$Y187+$Z187)</f>
        <v>681.85500000000002</v>
      </c>
      <c r="CG187" s="27">
        <f>IF($O187&gt;=CG$1,$S187+$Y187+$Z187,$Y187+$Z187)</f>
        <v>681.85500000000002</v>
      </c>
      <c r="CH187" s="27">
        <f>IF($O187&gt;=CH$1,$S187+$Y187+$Z187,$Y187+$Z187)</f>
        <v>681.85500000000002</v>
      </c>
      <c r="CI187" s="27">
        <f>IF($O187&gt;=CI$1,$S187+$Y187+$Z187,$Y187+$Z187)</f>
        <v>681.85500000000002</v>
      </c>
      <c r="CJ187" s="27">
        <f>IF($O187&gt;=CJ$1,$S187+$Y187+$Z187,$Y187+$Z187)</f>
        <v>681.85500000000002</v>
      </c>
      <c r="CK187" s="27">
        <f>IF($O187&gt;=CK$1,$S187+$Y187+$Z187,$Y187+$Z187)</f>
        <v>681.85500000000002</v>
      </c>
      <c r="CL187" s="27">
        <f>IF($O187&gt;=CL$1,$S187+$Y187+$Z187,$Y187+$Z187)</f>
        <v>681.85500000000002</v>
      </c>
      <c r="CM187" s="27">
        <f>IF($O187&gt;=CM$1,$S187+$Y187+$Z187,$Y187+$Z187)</f>
        <v>681.85500000000002</v>
      </c>
      <c r="CN187" s="27">
        <f>IF($O187&gt;=CN$1,$S187+$Y187,$Y187)</f>
        <v>281.85499999999996</v>
      </c>
      <c r="CO187" s="27">
        <f>IF($O187&gt;=CO$1,$S187+$Y187,$Y187)</f>
        <v>281.85499999999996</v>
      </c>
      <c r="CP187" s="27">
        <f>IF($O187&gt;=CP$1,$S187+$Y187,$Y187)</f>
        <v>281.85499999999996</v>
      </c>
      <c r="CQ187" s="27">
        <f>IF($O187&gt;=CQ$1,$S187+$Y187,$Y187)</f>
        <v>281.85499999999996</v>
      </c>
      <c r="CR187" s="27">
        <f>IF($O187&gt;=CR$1,$S187+$Y187,$Y187)</f>
        <v>281.85499999999996</v>
      </c>
      <c r="CS187" s="27">
        <f>IF($O187&gt;=CS$1,$S187+$Y187,$Y187)</f>
        <v>281.85499999999996</v>
      </c>
      <c r="CT187" s="27">
        <f>IF($O187&gt;=CT$1,$S187+$Y187,$Y187)</f>
        <v>281.85499999999996</v>
      </c>
      <c r="CU187" s="27">
        <f>IF($O187&gt;=CU$1,$S187+$Y187,$Y187)</f>
        <v>281.85499999999996</v>
      </c>
      <c r="CV187" s="27">
        <f>IF($O187&gt;=CV$1,$S187+$Y187,$Y187)</f>
        <v>281.85499999999996</v>
      </c>
      <c r="CW187" s="27">
        <f>IF($O187&gt;=CW$1,$S187+$Y187,$Y187)</f>
        <v>281.85499999999996</v>
      </c>
      <c r="CX187" s="27">
        <f>IF($O187&gt;=CX$1,$S187+$Y187,$Y187)</f>
        <v>281.85499999999996</v>
      </c>
      <c r="CY187" s="27">
        <f>IF($O187&gt;=CY$1,$S187+$Y187,$Y187)</f>
        <v>281.85499999999996</v>
      </c>
      <c r="CZ187" s="27">
        <f>IF($O187&gt;=CZ$1,$S187+$Y187,$Y187)</f>
        <v>281.85499999999996</v>
      </c>
      <c r="DA187" s="27">
        <f>IF($O187&gt;=DA$1,$S187+$Y187,$Y187)</f>
        <v>281.85499999999996</v>
      </c>
      <c r="DB187" s="27">
        <f>IF($O187&gt;=DB$1,$S187+$Y187,$Y187)</f>
        <v>281.85499999999996</v>
      </c>
      <c r="DC187" s="27">
        <f>IF($O187&gt;=DC$1,$S187+$Y187,$Y187)</f>
        <v>281.85499999999996</v>
      </c>
      <c r="DD187" s="27">
        <f>IF($O187&gt;=DD$1,$S187+$Y187,$Y187)</f>
        <v>281.85499999999996</v>
      </c>
      <c r="DE187" s="27">
        <f>IF($O187&gt;=DE$1,$S187+$Y187,$Y187)</f>
        <v>281.85499999999996</v>
      </c>
      <c r="DF187" s="27">
        <f>IF($O187&gt;=DF$1,$S187+$Y187,$Y187)</f>
        <v>281.85499999999996</v>
      </c>
      <c r="DG187" s="27">
        <f>IF($O187&gt;=DG$1,$S187+$Y187,$Y187)</f>
        <v>281.85499999999996</v>
      </c>
      <c r="DH187" s="27">
        <f>IF($O187&gt;=DH$1,$S187+$Y187,$Y187)</f>
        <v>281.85499999999996</v>
      </c>
      <c r="DI187" s="27">
        <f>IF($O187&gt;=DI$1,$S187+$Y187,$Y187)</f>
        <v>281.85499999999996</v>
      </c>
      <c r="DJ187" s="27">
        <f>IF($O187&gt;=DJ$1,$S187+$Y187,$Y187)</f>
        <v>281.85499999999996</v>
      </c>
      <c r="DK187" s="27">
        <f>IF($O187&gt;=DK$1,$S187+$Y187,$Y187)</f>
        <v>281.85499999999996</v>
      </c>
      <c r="DL187" s="27">
        <f>IF($O187&gt;=DL$1,$S187+$Y187,$Y187)</f>
        <v>281.85499999999996</v>
      </c>
      <c r="DM187" s="27">
        <f>IF($O187&gt;=DM$1,$S187+$Y187,$Y187)</f>
        <v>281.85499999999996</v>
      </c>
      <c r="DN187" s="27">
        <f>IF($O187&gt;=DN$1,$S187+$Y187,$Y187)</f>
        <v>281.85499999999996</v>
      </c>
      <c r="DO187" s="27">
        <f>IF($O187&gt;=DO$1,$S187+$Y187,$Y187)</f>
        <v>281.85499999999996</v>
      </c>
      <c r="DP187" s="27">
        <f>IF($O187&gt;=DP$1,$S187+$Y187,$Y187)</f>
        <v>281.85499999999996</v>
      </c>
      <c r="DQ187" s="27">
        <f>IF($O187&gt;=DQ$1,$S187+$Y187,$Y187)</f>
        <v>281.85499999999996</v>
      </c>
      <c r="DR187" s="27">
        <f>IF($O187&gt;=DR$1,$S187+$Y187,$Y187)</f>
        <v>281.85499999999996</v>
      </c>
      <c r="DS187" s="27">
        <f>IF($O187&gt;=DS$1,$S187+$Y187,$Y187)</f>
        <v>281.85499999999996</v>
      </c>
      <c r="DT187" s="27">
        <f>IF($O187&gt;=DT$1,$S187+$Y187,$Y187)</f>
        <v>281.85499999999996</v>
      </c>
      <c r="DU187" s="27">
        <f>IF($O187&gt;=DU$1,$S187+$Y187,$Y187)</f>
        <v>281.85499999999996</v>
      </c>
      <c r="DV187" s="27">
        <f>IF($O187&gt;=DV$1,$S187+$Y187,$Y187)</f>
        <v>281.85499999999996</v>
      </c>
      <c r="DW187" s="27">
        <f>IF($O187&gt;=DW$1,$S187+$Y187,$Y187)</f>
        <v>281.85499999999996</v>
      </c>
      <c r="DX187" s="27">
        <f>IF($O187&gt;=DX$1,$S187+$Y187,$Y187)</f>
        <v>281.85499999999996</v>
      </c>
      <c r="DY187" s="27">
        <f>IF($O187&gt;=DY$1,$S187+$Y187,$Y187)</f>
        <v>281.85499999999996</v>
      </c>
      <c r="DZ187" s="27">
        <f>IF($O187&gt;=DZ$1,$S187+$Y187,$Y187)</f>
        <v>281.85499999999996</v>
      </c>
      <c r="EA187" s="27">
        <f>IF($O187&gt;=EA$1,$S187+$Y187,$Y187)</f>
        <v>281.85499999999996</v>
      </c>
      <c r="EB187" s="27">
        <f>IF($O187&gt;=EB$1,$S187+$Y187,$Y187)</f>
        <v>281.85499999999996</v>
      </c>
      <c r="EC187" s="27">
        <f>IF($O187&gt;=EC$1,$S187+$Y187,$Y187)</f>
        <v>281.85499999999996</v>
      </c>
      <c r="ED187" s="27">
        <f>IF($O187&gt;=ED$1,$S187+$Y187,$Y187)</f>
        <v>281.85499999999996</v>
      </c>
      <c r="EE187" s="27">
        <f>IF($O187&gt;=EE$1,$S187+$Y187,$Y187)</f>
        <v>281.85499999999996</v>
      </c>
      <c r="EF187" s="27">
        <f>IF($O187&gt;=EF$1,$S187+$Y187,$Y187)</f>
        <v>281.85499999999996</v>
      </c>
      <c r="EG187" s="27">
        <f>IF($O187&gt;=EG$1,$S187+$Y187,$Y187)</f>
        <v>281.85499999999996</v>
      </c>
      <c r="EH187" s="27">
        <f>IF($O187&gt;=EH$1,$S187+$Y187,$Y187)</f>
        <v>281.85499999999996</v>
      </c>
      <c r="EI187" s="27">
        <f>IF($O187&gt;=EI$1,$S187+$Y187,$Y187)</f>
        <v>281.85499999999996</v>
      </c>
      <c r="EJ187" s="27">
        <f>IF($O187&gt;=EJ$1,$S187+$Y187,$Y187)</f>
        <v>281.85499999999996</v>
      </c>
      <c r="EK187" s="27">
        <f>IF($O187&gt;=EK$1,$S187+$Y187,$Y187)</f>
        <v>281.85499999999996</v>
      </c>
      <c r="EL187" s="27">
        <f>IF($O187&gt;=EL$1,$S187+$Y187,$Y187)</f>
        <v>281.85499999999996</v>
      </c>
      <c r="EM187" s="27">
        <f>IF($O187&gt;=EM$1,$S187+$Y187,$Y187)</f>
        <v>281.85499999999996</v>
      </c>
      <c r="EN187" s="27">
        <f>IF($O187&gt;=EN$1,$S187+$Y187,$Y187)</f>
        <v>281.85499999999996</v>
      </c>
      <c r="EO187" s="27">
        <f>IF($O187&gt;=EO$1,$S187+$Y187,$Y187)</f>
        <v>281.85499999999996</v>
      </c>
      <c r="EP187" s="27">
        <f>IF($O187&gt;=EP$1,$S187+$Y187,$Y187)</f>
        <v>281.85499999999996</v>
      </c>
      <c r="EQ187" s="27">
        <f>IF($O187&gt;=EQ$1,$S187+$Y187,$Y187)</f>
        <v>281.85499999999996</v>
      </c>
      <c r="ER187" s="27">
        <f>IF($O187&gt;=ER$1,$S187+$Y187,$Y187)</f>
        <v>281.85499999999996</v>
      </c>
      <c r="ES187" s="27">
        <f>IF($O187&gt;=ES$1,$S187+$Y187,$Y187)</f>
        <v>281.85499999999996</v>
      </c>
      <c r="ET187" s="27">
        <f>IF($O187&gt;=ET$1,$S187+$Y187,$Y187)</f>
        <v>281.85499999999996</v>
      </c>
      <c r="EU187" s="27">
        <f>IF($O187&gt;=EU$1,$S187+$Y187,$Y187)</f>
        <v>281.85499999999996</v>
      </c>
      <c r="EV187" s="27">
        <f>IF($O187&gt;=EV$1,$S187,0)</f>
        <v>0</v>
      </c>
      <c r="EW187" s="27">
        <f>IF($O187&gt;=EW$1,$S187,0)</f>
        <v>0</v>
      </c>
      <c r="EX187" s="27">
        <f>IF($O187&gt;=EX$1,$S187,0)</f>
        <v>0</v>
      </c>
      <c r="EY187" s="27">
        <f>IF($O187&gt;=EY$1,$S187,0)</f>
        <v>0</v>
      </c>
      <c r="EZ187" s="27">
        <f>IF($O187&gt;=EZ$1,$S187,0)</f>
        <v>0</v>
      </c>
      <c r="FA187" s="27">
        <f>IF($O187&gt;=FA$1,$S187,0)</f>
        <v>0</v>
      </c>
      <c r="FB187" s="27">
        <f>IF($O187&gt;=FB$1,$S187,0)</f>
        <v>0</v>
      </c>
      <c r="FC187" s="27">
        <f>IF($O187&gt;=FC$1,$S187,0)</f>
        <v>0</v>
      </c>
      <c r="FD187" s="27">
        <f>IF($O187&gt;=FD$1,$S187,0)</f>
        <v>0</v>
      </c>
      <c r="FE187" s="27">
        <f>IF($O187&gt;=FE$1,$S187,0)</f>
        <v>0</v>
      </c>
      <c r="FF187" s="27">
        <f>IF($O187&gt;=FF$1,$S187,0)</f>
        <v>0</v>
      </c>
      <c r="FG187" s="27">
        <f>IF($O187&gt;=FG$1,$S187,0)</f>
        <v>0</v>
      </c>
      <c r="FH187" s="27">
        <f>IF($O187&gt;=FH$1,$S187,0)</f>
        <v>0</v>
      </c>
      <c r="FI187" s="27">
        <f>IF($O187&gt;=FI$1,$S187,0)</f>
        <v>0</v>
      </c>
      <c r="FJ187" s="27">
        <f>IF($O187&gt;=FJ$1,$S187,0)</f>
        <v>0</v>
      </c>
      <c r="FK187" s="27">
        <f>IF($O187&gt;=FK$1,$S187,0)</f>
        <v>0</v>
      </c>
      <c r="FL187" s="27">
        <f>IF($O187&gt;=FL$1,$S187,0)</f>
        <v>0</v>
      </c>
      <c r="FM187" s="27">
        <f>IF($O187&gt;=FM$1,$S187,0)</f>
        <v>0</v>
      </c>
      <c r="FN187" s="27">
        <f>IF($O187&gt;=FN$1,$S187,0)</f>
        <v>0</v>
      </c>
      <c r="FO187" s="27">
        <f>IF($O187&gt;=FO$1,$S187,0)</f>
        <v>0</v>
      </c>
      <c r="FP187" s="27">
        <f>IF($O187&gt;=FP$1,$S187,0)</f>
        <v>0</v>
      </c>
      <c r="FQ187" s="27">
        <f>IF($O187&gt;=FQ$1,$S187,0)</f>
        <v>0</v>
      </c>
      <c r="FR187" s="27">
        <f>IF($O187&gt;=FR$1,$S187,0)</f>
        <v>0</v>
      </c>
      <c r="FS187" s="27">
        <f>IF($O187&gt;=FS$1,$S187,0)</f>
        <v>0</v>
      </c>
      <c r="FT187" s="27">
        <f>IF($O187&gt;=FT$1,$S187,0)</f>
        <v>0</v>
      </c>
      <c r="FU187" s="27">
        <f>IF($O187&gt;=FU$1,$S187,0)</f>
        <v>0</v>
      </c>
      <c r="FV187" s="27">
        <f>IF($O187&gt;=FV$1,$S187,0)</f>
        <v>0</v>
      </c>
      <c r="FW187" s="27">
        <f>IF($O187&gt;=FW$1,$S187,0)</f>
        <v>0</v>
      </c>
      <c r="FX187" s="27">
        <f>IF($O187&gt;=FX$1,$S187,0)</f>
        <v>0</v>
      </c>
      <c r="FY187" s="27">
        <f>IF($O187&gt;=FY$1,$S187,0)</f>
        <v>0</v>
      </c>
      <c r="FZ187" s="27">
        <f>IF($O187&gt;=FZ$1,$S187,0)</f>
        <v>0</v>
      </c>
      <c r="GA187" s="27">
        <f>IF($O187&gt;=GA$1,$S187,0)</f>
        <v>0</v>
      </c>
      <c r="GB187" s="27">
        <f>IF($O187&gt;=GB$1,$S187,0)</f>
        <v>0</v>
      </c>
      <c r="GC187" s="27">
        <f>IF($O187&gt;=GC$1,$S187,0)</f>
        <v>0</v>
      </c>
      <c r="GD187" s="27">
        <f>IF($O187&gt;=GD$1,$S187,0)</f>
        <v>0</v>
      </c>
      <c r="GE187" s="27">
        <f>IF($O187&gt;=GE$1,$S187,0)</f>
        <v>0</v>
      </c>
      <c r="GF187" s="27">
        <f>IF($O187&gt;=GF$1,$S187,0)</f>
        <v>0</v>
      </c>
      <c r="GG187" s="27">
        <f>IF($O187&gt;=GG$1,$S187,0)</f>
        <v>0</v>
      </c>
      <c r="GH187" s="27">
        <f>IF($O187&gt;=GH$1,$S187,0)</f>
        <v>0</v>
      </c>
      <c r="GI187" s="27">
        <f>IF($O187&gt;=GI$1,$S187,0)</f>
        <v>0</v>
      </c>
      <c r="GJ187" s="27">
        <f>IF($O187&gt;=GJ$1,$S187,0)</f>
        <v>0</v>
      </c>
      <c r="GK187" s="27">
        <f>IF($O187&gt;=GK$1,$S187,0)</f>
        <v>0</v>
      </c>
      <c r="GL187" s="27">
        <f>IF($O187&gt;=GL$1,$S187,0)</f>
        <v>0</v>
      </c>
      <c r="GM187" s="27">
        <f>IF($O187&gt;=GM$1,$S187,0)</f>
        <v>0</v>
      </c>
      <c r="GN187" s="27">
        <f>IF($O187&gt;=GN$1,$S187,0)</f>
        <v>0</v>
      </c>
      <c r="GO187" s="27">
        <f>IF($O187&gt;=GO$1,$S187,0)</f>
        <v>0</v>
      </c>
      <c r="GP187" s="27">
        <f>IF($O187&gt;=GP$1,$S187,0)</f>
        <v>0</v>
      </c>
      <c r="GQ187" s="27">
        <f>IF($O187&gt;=GQ$1,$S187,0)</f>
        <v>0</v>
      </c>
      <c r="GR187" s="27">
        <f>IF($O187&gt;=GR$1,$S187,0)</f>
        <v>0</v>
      </c>
      <c r="GS187" s="27">
        <f>IF($O187&gt;=GS$1,$S187,0)</f>
        <v>0</v>
      </c>
      <c r="GT187" s="27">
        <f>IF($O187&gt;=GT$1,$S187,0)</f>
        <v>0</v>
      </c>
      <c r="GU187" s="27">
        <f>IF($O187&gt;=GU$1,$S187,0)</f>
        <v>0</v>
      </c>
      <c r="GV187" s="27">
        <f>IF($O187&gt;=GV$1,$S187,0)</f>
        <v>0</v>
      </c>
      <c r="GW187" s="27">
        <f>IF($O187&gt;=GW$1,$S187,0)</f>
        <v>0</v>
      </c>
      <c r="GX187" s="27">
        <f>IF($O187&gt;=GX$1,$S187,0)</f>
        <v>0</v>
      </c>
      <c r="GY187" s="27">
        <f>IF($O187&gt;=GY$1,$S187,0)</f>
        <v>0</v>
      </c>
      <c r="GZ187" s="27">
        <f>IF($O187&gt;=GZ$1,$S187,0)</f>
        <v>0</v>
      </c>
      <c r="HA187" s="27">
        <f>IF($O187&gt;=HA$1,$S187,0)</f>
        <v>0</v>
      </c>
      <c r="HB187" s="27">
        <f>IF($O187&gt;=HB$1,$S187,0)</f>
        <v>0</v>
      </c>
      <c r="HC187" s="27">
        <f>IF($O187&gt;=HC$1,$S187,0)</f>
        <v>0</v>
      </c>
    </row>
    <row r="188" spans="1:211">
      <c r="A188" s="3">
        <v>35319</v>
      </c>
      <c r="B188" s="3" t="s">
        <v>333</v>
      </c>
      <c r="C188" s="3" t="s">
        <v>9</v>
      </c>
      <c r="D188" s="3">
        <v>65</v>
      </c>
      <c r="E188" s="4">
        <v>32632</v>
      </c>
      <c r="F188" s="5">
        <v>29.147945205479452</v>
      </c>
      <c r="G188" s="3" t="s">
        <v>99</v>
      </c>
      <c r="H188" s="4">
        <v>19504</v>
      </c>
      <c r="I188" s="9" t="s">
        <v>837</v>
      </c>
      <c r="J188" s="5">
        <v>2065.58</v>
      </c>
      <c r="K188" s="31">
        <v>448</v>
      </c>
      <c r="L188" s="32">
        <v>29</v>
      </c>
      <c r="M188" s="33">
        <f>VLOOKUP(L188,FIND,3,TRUE)</f>
        <v>1.5</v>
      </c>
      <c r="N188" s="32">
        <f>IF(L188&gt;30,180,VLOOKUP(L188,TEMPO,2,FALSE))</f>
        <v>174</v>
      </c>
      <c r="O188" s="32">
        <f>IF(R188&gt;0,4,N188)</f>
        <v>174</v>
      </c>
      <c r="P188" s="96">
        <f>J188*M188*L188</f>
        <v>89852.73</v>
      </c>
      <c r="Q188" s="96">
        <f>10934.45*2</f>
        <v>21868.9</v>
      </c>
      <c r="R188" s="96">
        <f>IF(P188&lt;=Q188,P188/4,0)</f>
        <v>0</v>
      </c>
      <c r="S188" s="5">
        <f>IF(P188&gt;=Q188,P188/N188,0)</f>
        <v>516.39499999999998</v>
      </c>
      <c r="T188" s="3"/>
      <c r="U188" s="3">
        <f>IF(T188="",1,0)</f>
        <v>1</v>
      </c>
      <c r="V188" s="3">
        <v>44</v>
      </c>
      <c r="W188" s="5">
        <v>0</v>
      </c>
      <c r="X188" s="5">
        <v>402.65</v>
      </c>
      <c r="Y188" s="5">
        <f>X188*W188</f>
        <v>0</v>
      </c>
      <c r="Z188" s="5">
        <v>400</v>
      </c>
      <c r="AA188" s="5">
        <f>S188+Y188+Z188</f>
        <v>916.39499999999998</v>
      </c>
      <c r="AB188" s="39">
        <f>(J188/12+J188/12*1.3333333333+450/12+J188/30*6/12+J188)*1.3+Y188+Z188+153.9</f>
        <v>3854.7909555480965</v>
      </c>
      <c r="AC188" s="39" t="s">
        <v>9</v>
      </c>
      <c r="AD188" s="39">
        <f>J188*1.3+400+153.9</f>
        <v>3239.154</v>
      </c>
      <c r="AE188" s="39">
        <f>SUMIFS('CUSTO MENSAL FUNC NOVO'!H:H,'CUSTO MENSAL FUNC NOVO'!A:A,'VALORES MENSAIS'!AC188)</f>
        <v>2257.5630000000001</v>
      </c>
      <c r="AF188" s="27">
        <f>IF($R188&gt;0,$R188,$S188)+$Y188+$Z188</f>
        <v>916.39499999999998</v>
      </c>
      <c r="AG188" s="27">
        <f>IF($R188&gt;0,$R188,$S188)+$Y188+$Z188</f>
        <v>916.39499999999998</v>
      </c>
      <c r="AH188" s="27">
        <f>IF($R188&gt;0,$R188,$S188)+$Y188+$Z188</f>
        <v>916.39499999999998</v>
      </c>
      <c r="AI188" s="27">
        <f>IF($R188&gt;0,$R188,$S188)+$Y188+$Z188</f>
        <v>916.39499999999998</v>
      </c>
      <c r="AJ188" s="27">
        <f>IF($O188&gt;=AJ$1,$S188+$Y188+$Z188,$Y188+$Z188)</f>
        <v>916.39499999999998</v>
      </c>
      <c r="AK188" s="27">
        <f>IF($O188&gt;=AK$1,$S188+$Y188+$Z188,$Y188+$Z188)</f>
        <v>916.39499999999998</v>
      </c>
      <c r="AL188" s="27">
        <f>IF($O188&gt;=AL$1,$S188+$Y188+$Z188,$Y188+$Z188)</f>
        <v>916.39499999999998</v>
      </c>
      <c r="AM188" s="27">
        <f>IF($O188&gt;=AM$1,$S188+$Y188+$Z188,$Y188+$Z188)</f>
        <v>916.39499999999998</v>
      </c>
      <c r="AN188" s="27">
        <f>IF($O188&gt;=AN$1,$S188+$Y188+$Z188,$Y188+$Z188)</f>
        <v>916.39499999999998</v>
      </c>
      <c r="AO188" s="27">
        <f>IF($O188&gt;=AO$1,$S188+$Y188+$Z188,$Y188+$Z188)</f>
        <v>916.39499999999998</v>
      </c>
      <c r="AP188" s="27">
        <f>IF($O188&gt;=AP$1,$S188+$Y188+$Z188,$Y188+$Z188)</f>
        <v>916.39499999999998</v>
      </c>
      <c r="AQ188" s="27">
        <f>IF($O188&gt;=AQ$1,$S188+$Y188+$Z188,$Y188+$Z188)</f>
        <v>916.39499999999998</v>
      </c>
      <c r="AR188" s="27">
        <f>IF($O188&gt;=AR$1,$S188+$Y188+$Z188,$Y188+$Z188)</f>
        <v>916.39499999999998</v>
      </c>
      <c r="AS188" s="27">
        <f>IF($O188&gt;=AS$1,$S188+$Y188+$Z188,$Y188+$Z188)</f>
        <v>916.39499999999998</v>
      </c>
      <c r="AT188" s="27">
        <f>IF($O188&gt;=AT$1,$S188+$Y188+$Z188,$Y188+$Z188)</f>
        <v>916.39499999999998</v>
      </c>
      <c r="AU188" s="27">
        <f>IF($O188&gt;=AU$1,$S188+$Y188+$Z188,$Y188+$Z188)</f>
        <v>916.39499999999998</v>
      </c>
      <c r="AV188" s="27">
        <f>IF($O188&gt;=AV$1,$S188+$Y188+$Z188,$Y188+$Z188)</f>
        <v>916.39499999999998</v>
      </c>
      <c r="AW188" s="27">
        <f>IF($O188&gt;=AW$1,$S188+$Y188+$Z188,$Y188+$Z188)</f>
        <v>916.39499999999998</v>
      </c>
      <c r="AX188" s="27">
        <f>IF($O188&gt;=AX$1,$S188+$Y188+$Z188,$Y188+$Z188)</f>
        <v>916.39499999999998</v>
      </c>
      <c r="AY188" s="27">
        <f>IF($O188&gt;=AY$1,$S188+$Y188+$Z188,$Y188+$Z188)</f>
        <v>916.39499999999998</v>
      </c>
      <c r="AZ188" s="27">
        <f>IF($O188&gt;=AZ$1,$S188+$Y188+$Z188,$Y188+$Z188)</f>
        <v>916.39499999999998</v>
      </c>
      <c r="BA188" s="27">
        <f>IF($O188&gt;=BA$1,$S188+$Y188+$Z188,$Y188+$Z188)</f>
        <v>916.39499999999998</v>
      </c>
      <c r="BB188" s="27">
        <f>IF($O188&gt;=BB$1,$S188+$Y188+$Z188,$Y188+$Z188)</f>
        <v>916.39499999999998</v>
      </c>
      <c r="BC188" s="27">
        <f>IF($O188&gt;=BC$1,$S188+$Y188+$Z188,$Y188+$Z188)</f>
        <v>916.39499999999998</v>
      </c>
      <c r="BD188" s="27">
        <f>IF($O188&gt;=BD$1,$S188+$Y188+$Z188,$Y188+$Z188)</f>
        <v>916.39499999999998</v>
      </c>
      <c r="BE188" s="27">
        <f>IF($O188&gt;=BE$1,$S188+$Y188+$Z188,$Y188+$Z188)</f>
        <v>916.39499999999998</v>
      </c>
      <c r="BF188" s="27">
        <f>IF($O188&gt;=BF$1,$S188+$Y188+$Z188,$Y188+$Z188)</f>
        <v>916.39499999999998</v>
      </c>
      <c r="BG188" s="27">
        <f>IF($O188&gt;=BG$1,$S188+$Y188+$Z188,$Y188+$Z188)</f>
        <v>916.39499999999998</v>
      </c>
      <c r="BH188" s="27">
        <f>IF($O188&gt;=BH$1,$S188+$Y188+$Z188,$Y188+$Z188)</f>
        <v>916.39499999999998</v>
      </c>
      <c r="BI188" s="27">
        <f>IF($O188&gt;=BI$1,$S188+$Y188+$Z188,$Y188+$Z188)</f>
        <v>916.39499999999998</v>
      </c>
      <c r="BJ188" s="27">
        <f>IF($O188&gt;=BJ$1,$S188+$Y188+$Z188,$Y188+$Z188)</f>
        <v>916.39499999999998</v>
      </c>
      <c r="BK188" s="27">
        <f>IF($O188&gt;=BK$1,$S188+$Y188+$Z188,$Y188+$Z188)</f>
        <v>916.39499999999998</v>
      </c>
      <c r="BL188" s="27">
        <f>IF($O188&gt;=BL$1,$S188+$Y188+$Z188,$Y188+$Z188)</f>
        <v>916.39499999999998</v>
      </c>
      <c r="BM188" s="27">
        <f>IF($O188&gt;=BM$1,$S188+$Y188+$Z188,$Y188+$Z188)</f>
        <v>916.39499999999998</v>
      </c>
      <c r="BN188" s="27">
        <f>IF($O188&gt;=BN$1,$S188+$Y188+$Z188,$Y188+$Z188)</f>
        <v>916.39499999999998</v>
      </c>
      <c r="BO188" s="27">
        <f>IF($O188&gt;=BO$1,$S188+$Y188+$Z188,$Y188+$Z188)</f>
        <v>916.39499999999998</v>
      </c>
      <c r="BP188" s="27">
        <f>IF($O188&gt;=BP$1,$S188+$Y188+$Z188,$Y188+$Z188)</f>
        <v>916.39499999999998</v>
      </c>
      <c r="BQ188" s="27">
        <f>IF($O188&gt;=BQ$1,$S188+$Y188+$Z188,$Y188+$Z188)</f>
        <v>916.39499999999998</v>
      </c>
      <c r="BR188" s="27">
        <f>IF($O188&gt;=BR$1,$S188+$Y188+$Z188,$Y188+$Z188)</f>
        <v>916.39499999999998</v>
      </c>
      <c r="BS188" s="27">
        <f>IF($O188&gt;=BS$1,$S188+$Y188+$Z188,$Y188+$Z188)</f>
        <v>916.39499999999998</v>
      </c>
      <c r="BT188" s="27">
        <f>IF($O188&gt;=BT$1,$S188+$Y188+$Z188,$Y188+$Z188)</f>
        <v>916.39499999999998</v>
      </c>
      <c r="BU188" s="27">
        <f>IF($O188&gt;=BU$1,$S188+$Y188+$Z188,$Y188+$Z188)</f>
        <v>916.39499999999998</v>
      </c>
      <c r="BV188" s="27">
        <f>IF($O188&gt;=BV$1,$S188+$Y188+$Z188,$Y188+$Z188)</f>
        <v>916.39499999999998</v>
      </c>
      <c r="BW188" s="27">
        <f>IF($O188&gt;=BW$1,$S188+$Y188+$Z188,$Y188+$Z188)</f>
        <v>916.39499999999998</v>
      </c>
      <c r="BX188" s="27">
        <f>IF($O188&gt;=BX$1,$S188+$Y188+$Z188,$Y188+$Z188)</f>
        <v>916.39499999999998</v>
      </c>
      <c r="BY188" s="27">
        <f>IF($O188&gt;=BY$1,$S188+$Y188+$Z188,$Y188+$Z188)</f>
        <v>916.39499999999998</v>
      </c>
      <c r="BZ188" s="27">
        <f>IF($O188&gt;=BZ$1,$S188+$Y188+$Z188,$Y188+$Z188)</f>
        <v>916.39499999999998</v>
      </c>
      <c r="CA188" s="27">
        <f>IF($O188&gt;=CA$1,$S188+$Y188+$Z188,$Y188+$Z188)</f>
        <v>916.39499999999998</v>
      </c>
      <c r="CB188" s="27">
        <f>IF($O188&gt;=CB$1,$S188+$Y188+$Z188,$Y188+$Z188)</f>
        <v>916.39499999999998</v>
      </c>
      <c r="CC188" s="27">
        <f>IF($O188&gt;=CC$1,$S188+$Y188+$Z188,$Y188+$Z188)</f>
        <v>916.39499999999998</v>
      </c>
      <c r="CD188" s="27">
        <f>IF($O188&gt;=CD$1,$S188+$Y188+$Z188,$Y188+$Z188)</f>
        <v>916.39499999999998</v>
      </c>
      <c r="CE188" s="27">
        <f>IF($O188&gt;=CE$1,$S188+$Y188+$Z188,$Y188+$Z188)</f>
        <v>916.39499999999998</v>
      </c>
      <c r="CF188" s="27">
        <f>IF($O188&gt;=CF$1,$S188+$Y188+$Z188,$Y188+$Z188)</f>
        <v>916.39499999999998</v>
      </c>
      <c r="CG188" s="27">
        <f>IF($O188&gt;=CG$1,$S188+$Y188+$Z188,$Y188+$Z188)</f>
        <v>916.39499999999998</v>
      </c>
      <c r="CH188" s="27">
        <f>IF($O188&gt;=CH$1,$S188+$Y188+$Z188,$Y188+$Z188)</f>
        <v>916.39499999999998</v>
      </c>
      <c r="CI188" s="27">
        <f>IF($O188&gt;=CI$1,$S188+$Y188+$Z188,$Y188+$Z188)</f>
        <v>916.39499999999998</v>
      </c>
      <c r="CJ188" s="27">
        <f>IF($O188&gt;=CJ$1,$S188+$Y188+$Z188,$Y188+$Z188)</f>
        <v>916.39499999999998</v>
      </c>
      <c r="CK188" s="27">
        <f>IF($O188&gt;=CK$1,$S188+$Y188+$Z188,$Y188+$Z188)</f>
        <v>916.39499999999998</v>
      </c>
      <c r="CL188" s="27">
        <f>IF($O188&gt;=CL$1,$S188+$Y188+$Z188,$Y188+$Z188)</f>
        <v>916.39499999999998</v>
      </c>
      <c r="CM188" s="27">
        <f>IF($O188&gt;=CM$1,$S188+$Y188+$Z188,$Y188+$Z188)</f>
        <v>916.39499999999998</v>
      </c>
      <c r="CN188" s="27">
        <f>IF($O188&gt;=CN$1,$S188+$Y188,$Y188)</f>
        <v>516.39499999999998</v>
      </c>
      <c r="CO188" s="27">
        <f>IF($O188&gt;=CO$1,$S188+$Y188,$Y188)</f>
        <v>516.39499999999998</v>
      </c>
      <c r="CP188" s="27">
        <f>IF($O188&gt;=CP$1,$S188+$Y188,$Y188)</f>
        <v>516.39499999999998</v>
      </c>
      <c r="CQ188" s="27">
        <f>IF($O188&gt;=CQ$1,$S188+$Y188,$Y188)</f>
        <v>516.39499999999998</v>
      </c>
      <c r="CR188" s="27">
        <f>IF($O188&gt;=CR$1,$S188+$Y188,$Y188)</f>
        <v>516.39499999999998</v>
      </c>
      <c r="CS188" s="27">
        <f>IF($O188&gt;=CS$1,$S188+$Y188,$Y188)</f>
        <v>516.39499999999998</v>
      </c>
      <c r="CT188" s="27">
        <f>IF($O188&gt;=CT$1,$S188+$Y188,$Y188)</f>
        <v>516.39499999999998</v>
      </c>
      <c r="CU188" s="27">
        <f>IF($O188&gt;=CU$1,$S188+$Y188,$Y188)</f>
        <v>516.39499999999998</v>
      </c>
      <c r="CV188" s="27">
        <f>IF($O188&gt;=CV$1,$S188+$Y188,$Y188)</f>
        <v>516.39499999999998</v>
      </c>
      <c r="CW188" s="27">
        <f>IF($O188&gt;=CW$1,$S188+$Y188,$Y188)</f>
        <v>516.39499999999998</v>
      </c>
      <c r="CX188" s="27">
        <f>IF($O188&gt;=CX$1,$S188+$Y188,$Y188)</f>
        <v>516.39499999999998</v>
      </c>
      <c r="CY188" s="27">
        <f>IF($O188&gt;=CY$1,$S188+$Y188,$Y188)</f>
        <v>516.39499999999998</v>
      </c>
      <c r="CZ188" s="27">
        <f>IF($O188&gt;=CZ$1,$S188+$Y188,$Y188)</f>
        <v>516.39499999999998</v>
      </c>
      <c r="DA188" s="27">
        <f>IF($O188&gt;=DA$1,$S188+$Y188,$Y188)</f>
        <v>516.39499999999998</v>
      </c>
      <c r="DB188" s="27">
        <f>IF($O188&gt;=DB$1,$S188+$Y188,$Y188)</f>
        <v>516.39499999999998</v>
      </c>
      <c r="DC188" s="27">
        <f>IF($O188&gt;=DC$1,$S188+$Y188,$Y188)</f>
        <v>516.39499999999998</v>
      </c>
      <c r="DD188" s="27">
        <f>IF($O188&gt;=DD$1,$S188+$Y188,$Y188)</f>
        <v>516.39499999999998</v>
      </c>
      <c r="DE188" s="27">
        <f>IF($O188&gt;=DE$1,$S188+$Y188,$Y188)</f>
        <v>516.39499999999998</v>
      </c>
      <c r="DF188" s="27">
        <f>IF($O188&gt;=DF$1,$S188+$Y188,$Y188)</f>
        <v>516.39499999999998</v>
      </c>
      <c r="DG188" s="27">
        <f>IF($O188&gt;=DG$1,$S188+$Y188,$Y188)</f>
        <v>516.39499999999998</v>
      </c>
      <c r="DH188" s="27">
        <f>IF($O188&gt;=DH$1,$S188+$Y188,$Y188)</f>
        <v>516.39499999999998</v>
      </c>
      <c r="DI188" s="27">
        <f>IF($O188&gt;=DI$1,$S188+$Y188,$Y188)</f>
        <v>516.39499999999998</v>
      </c>
      <c r="DJ188" s="27">
        <f>IF($O188&gt;=DJ$1,$S188+$Y188,$Y188)</f>
        <v>516.39499999999998</v>
      </c>
      <c r="DK188" s="27">
        <f>IF($O188&gt;=DK$1,$S188+$Y188,$Y188)</f>
        <v>516.39499999999998</v>
      </c>
      <c r="DL188" s="27">
        <f>IF($O188&gt;=DL$1,$S188+$Y188,$Y188)</f>
        <v>516.39499999999998</v>
      </c>
      <c r="DM188" s="27">
        <f>IF($O188&gt;=DM$1,$S188+$Y188,$Y188)</f>
        <v>516.39499999999998</v>
      </c>
      <c r="DN188" s="27">
        <f>IF($O188&gt;=DN$1,$S188+$Y188,$Y188)</f>
        <v>516.39499999999998</v>
      </c>
      <c r="DO188" s="27">
        <f>IF($O188&gt;=DO$1,$S188+$Y188,$Y188)</f>
        <v>516.39499999999998</v>
      </c>
      <c r="DP188" s="27">
        <f>IF($O188&gt;=DP$1,$S188+$Y188,$Y188)</f>
        <v>516.39499999999998</v>
      </c>
      <c r="DQ188" s="27">
        <f>IF($O188&gt;=DQ$1,$S188+$Y188,$Y188)</f>
        <v>516.39499999999998</v>
      </c>
      <c r="DR188" s="27">
        <f>IF($O188&gt;=DR$1,$S188+$Y188,$Y188)</f>
        <v>516.39499999999998</v>
      </c>
      <c r="DS188" s="27">
        <f>IF($O188&gt;=DS$1,$S188+$Y188,$Y188)</f>
        <v>516.39499999999998</v>
      </c>
      <c r="DT188" s="27">
        <f>IF($O188&gt;=DT$1,$S188+$Y188,$Y188)</f>
        <v>516.39499999999998</v>
      </c>
      <c r="DU188" s="27">
        <f>IF($O188&gt;=DU$1,$S188+$Y188,$Y188)</f>
        <v>516.39499999999998</v>
      </c>
      <c r="DV188" s="27">
        <f>IF($O188&gt;=DV$1,$S188+$Y188,$Y188)</f>
        <v>516.39499999999998</v>
      </c>
      <c r="DW188" s="27">
        <f>IF($O188&gt;=DW$1,$S188+$Y188,$Y188)</f>
        <v>516.39499999999998</v>
      </c>
      <c r="DX188" s="27">
        <f>IF($O188&gt;=DX$1,$S188+$Y188,$Y188)</f>
        <v>516.39499999999998</v>
      </c>
      <c r="DY188" s="27">
        <f>IF($O188&gt;=DY$1,$S188+$Y188,$Y188)</f>
        <v>516.39499999999998</v>
      </c>
      <c r="DZ188" s="27">
        <f>IF($O188&gt;=DZ$1,$S188+$Y188,$Y188)</f>
        <v>516.39499999999998</v>
      </c>
      <c r="EA188" s="27">
        <f>IF($O188&gt;=EA$1,$S188+$Y188,$Y188)</f>
        <v>516.39499999999998</v>
      </c>
      <c r="EB188" s="27">
        <f>IF($O188&gt;=EB$1,$S188+$Y188,$Y188)</f>
        <v>516.39499999999998</v>
      </c>
      <c r="EC188" s="27">
        <f>IF($O188&gt;=EC$1,$S188+$Y188,$Y188)</f>
        <v>516.39499999999998</v>
      </c>
      <c r="ED188" s="27">
        <f>IF($O188&gt;=ED$1,$S188+$Y188,$Y188)</f>
        <v>516.39499999999998</v>
      </c>
      <c r="EE188" s="27">
        <f>IF($O188&gt;=EE$1,$S188+$Y188,$Y188)</f>
        <v>516.39499999999998</v>
      </c>
      <c r="EF188" s="27">
        <f>IF($O188&gt;=EF$1,$S188+$Y188,$Y188)</f>
        <v>516.39499999999998</v>
      </c>
      <c r="EG188" s="27">
        <f>IF($O188&gt;=EG$1,$S188+$Y188,$Y188)</f>
        <v>516.39499999999998</v>
      </c>
      <c r="EH188" s="27">
        <f>IF($O188&gt;=EH$1,$S188+$Y188,$Y188)</f>
        <v>516.39499999999998</v>
      </c>
      <c r="EI188" s="27">
        <f>IF($O188&gt;=EI$1,$S188+$Y188,$Y188)</f>
        <v>516.39499999999998</v>
      </c>
      <c r="EJ188" s="27">
        <f>IF($O188&gt;=EJ$1,$S188+$Y188,$Y188)</f>
        <v>516.39499999999998</v>
      </c>
      <c r="EK188" s="27">
        <f>IF($O188&gt;=EK$1,$S188+$Y188,$Y188)</f>
        <v>516.39499999999998</v>
      </c>
      <c r="EL188" s="27">
        <f>IF($O188&gt;=EL$1,$S188+$Y188,$Y188)</f>
        <v>516.39499999999998</v>
      </c>
      <c r="EM188" s="27">
        <f>IF($O188&gt;=EM$1,$S188+$Y188,$Y188)</f>
        <v>516.39499999999998</v>
      </c>
      <c r="EN188" s="27">
        <f>IF($O188&gt;=EN$1,$S188+$Y188,$Y188)</f>
        <v>516.39499999999998</v>
      </c>
      <c r="EO188" s="27">
        <f>IF($O188&gt;=EO$1,$S188+$Y188,$Y188)</f>
        <v>516.39499999999998</v>
      </c>
      <c r="EP188" s="27">
        <f>IF($O188&gt;=EP$1,$S188+$Y188,$Y188)</f>
        <v>516.39499999999998</v>
      </c>
      <c r="EQ188" s="27">
        <f>IF($O188&gt;=EQ$1,$S188+$Y188,$Y188)</f>
        <v>516.39499999999998</v>
      </c>
      <c r="ER188" s="27">
        <f>IF($O188&gt;=ER$1,$S188+$Y188,$Y188)</f>
        <v>516.39499999999998</v>
      </c>
      <c r="ES188" s="27">
        <f>IF($O188&gt;=ES$1,$S188+$Y188,$Y188)</f>
        <v>516.39499999999998</v>
      </c>
      <c r="ET188" s="27">
        <f>IF($O188&gt;=ET$1,$S188+$Y188,$Y188)</f>
        <v>516.39499999999998</v>
      </c>
      <c r="EU188" s="27">
        <f>IF($O188&gt;=EU$1,$S188+$Y188,$Y188)</f>
        <v>516.39499999999998</v>
      </c>
      <c r="EV188" s="27">
        <f>IF($O188&gt;=EV$1,$S188,0)</f>
        <v>516.39499999999998</v>
      </c>
      <c r="EW188" s="27">
        <f>IF($O188&gt;=EW$1,$S188,0)</f>
        <v>516.39499999999998</v>
      </c>
      <c r="EX188" s="27">
        <f>IF($O188&gt;=EX$1,$S188,0)</f>
        <v>516.39499999999998</v>
      </c>
      <c r="EY188" s="27">
        <f>IF($O188&gt;=EY$1,$S188,0)</f>
        <v>516.39499999999998</v>
      </c>
      <c r="EZ188" s="27">
        <f>IF($O188&gt;=EZ$1,$S188,0)</f>
        <v>516.39499999999998</v>
      </c>
      <c r="FA188" s="27">
        <f>IF($O188&gt;=FA$1,$S188,0)</f>
        <v>516.39499999999998</v>
      </c>
      <c r="FB188" s="27">
        <f>IF($O188&gt;=FB$1,$S188,0)</f>
        <v>516.39499999999998</v>
      </c>
      <c r="FC188" s="27">
        <f>IF($O188&gt;=FC$1,$S188,0)</f>
        <v>516.39499999999998</v>
      </c>
      <c r="FD188" s="27">
        <f>IF($O188&gt;=FD$1,$S188,0)</f>
        <v>516.39499999999998</v>
      </c>
      <c r="FE188" s="27">
        <f>IF($O188&gt;=FE$1,$S188,0)</f>
        <v>516.39499999999998</v>
      </c>
      <c r="FF188" s="27">
        <f>IF($O188&gt;=FF$1,$S188,0)</f>
        <v>516.39499999999998</v>
      </c>
      <c r="FG188" s="27">
        <f>IF($O188&gt;=FG$1,$S188,0)</f>
        <v>516.39499999999998</v>
      </c>
      <c r="FH188" s="27">
        <f>IF($O188&gt;=FH$1,$S188,0)</f>
        <v>516.39499999999998</v>
      </c>
      <c r="FI188" s="27">
        <f>IF($O188&gt;=FI$1,$S188,0)</f>
        <v>516.39499999999998</v>
      </c>
      <c r="FJ188" s="27">
        <f>IF($O188&gt;=FJ$1,$S188,0)</f>
        <v>516.39499999999998</v>
      </c>
      <c r="FK188" s="27">
        <f>IF($O188&gt;=FK$1,$S188,0)</f>
        <v>516.39499999999998</v>
      </c>
      <c r="FL188" s="27">
        <f>IF($O188&gt;=FL$1,$S188,0)</f>
        <v>516.39499999999998</v>
      </c>
      <c r="FM188" s="27">
        <f>IF($O188&gt;=FM$1,$S188,0)</f>
        <v>516.39499999999998</v>
      </c>
      <c r="FN188" s="27">
        <f>IF($O188&gt;=FN$1,$S188,0)</f>
        <v>516.39499999999998</v>
      </c>
      <c r="FO188" s="27">
        <f>IF($O188&gt;=FO$1,$S188,0)</f>
        <v>516.39499999999998</v>
      </c>
      <c r="FP188" s="27">
        <f>IF($O188&gt;=FP$1,$S188,0)</f>
        <v>516.39499999999998</v>
      </c>
      <c r="FQ188" s="27">
        <f>IF($O188&gt;=FQ$1,$S188,0)</f>
        <v>516.39499999999998</v>
      </c>
      <c r="FR188" s="27">
        <f>IF($O188&gt;=FR$1,$S188,0)</f>
        <v>516.39499999999998</v>
      </c>
      <c r="FS188" s="27">
        <f>IF($O188&gt;=FS$1,$S188,0)</f>
        <v>516.39499999999998</v>
      </c>
      <c r="FT188" s="27">
        <f>IF($O188&gt;=FT$1,$S188,0)</f>
        <v>516.39499999999998</v>
      </c>
      <c r="FU188" s="27">
        <f>IF($O188&gt;=FU$1,$S188,0)</f>
        <v>516.39499999999998</v>
      </c>
      <c r="FV188" s="27">
        <f>IF($O188&gt;=FV$1,$S188,0)</f>
        <v>516.39499999999998</v>
      </c>
      <c r="FW188" s="27">
        <f>IF($O188&gt;=FW$1,$S188,0)</f>
        <v>516.39499999999998</v>
      </c>
      <c r="FX188" s="27">
        <f>IF($O188&gt;=FX$1,$S188,0)</f>
        <v>516.39499999999998</v>
      </c>
      <c r="FY188" s="27">
        <f>IF($O188&gt;=FY$1,$S188,0)</f>
        <v>516.39499999999998</v>
      </c>
      <c r="FZ188" s="27">
        <f>IF($O188&gt;=FZ$1,$S188,0)</f>
        <v>516.39499999999998</v>
      </c>
      <c r="GA188" s="27">
        <f>IF($O188&gt;=GA$1,$S188,0)</f>
        <v>516.39499999999998</v>
      </c>
      <c r="GB188" s="27">
        <f>IF($O188&gt;=GB$1,$S188,0)</f>
        <v>516.39499999999998</v>
      </c>
      <c r="GC188" s="27">
        <f>IF($O188&gt;=GC$1,$S188,0)</f>
        <v>516.39499999999998</v>
      </c>
      <c r="GD188" s="27">
        <f>IF($O188&gt;=GD$1,$S188,0)</f>
        <v>516.39499999999998</v>
      </c>
      <c r="GE188" s="27">
        <f>IF($O188&gt;=GE$1,$S188,0)</f>
        <v>516.39499999999998</v>
      </c>
      <c r="GF188" s="27">
        <f>IF($O188&gt;=GF$1,$S188,0)</f>
        <v>516.39499999999998</v>
      </c>
      <c r="GG188" s="27">
        <f>IF($O188&gt;=GG$1,$S188,0)</f>
        <v>516.39499999999998</v>
      </c>
      <c r="GH188" s="27">
        <f>IF($O188&gt;=GH$1,$S188,0)</f>
        <v>516.39499999999998</v>
      </c>
      <c r="GI188" s="27">
        <f>IF($O188&gt;=GI$1,$S188,0)</f>
        <v>516.39499999999998</v>
      </c>
      <c r="GJ188" s="27">
        <f>IF($O188&gt;=GJ$1,$S188,0)</f>
        <v>516.39499999999998</v>
      </c>
      <c r="GK188" s="27">
        <f>IF($O188&gt;=GK$1,$S188,0)</f>
        <v>516.39499999999998</v>
      </c>
      <c r="GL188" s="27">
        <f>IF($O188&gt;=GL$1,$S188,0)</f>
        <v>516.39499999999998</v>
      </c>
      <c r="GM188" s="27">
        <f>IF($O188&gt;=GM$1,$S188,0)</f>
        <v>516.39499999999998</v>
      </c>
      <c r="GN188" s="27">
        <f>IF($O188&gt;=GN$1,$S188,0)</f>
        <v>516.39499999999998</v>
      </c>
      <c r="GO188" s="27">
        <f>IF($O188&gt;=GO$1,$S188,0)</f>
        <v>516.39499999999998</v>
      </c>
      <c r="GP188" s="27">
        <f>IF($O188&gt;=GP$1,$S188,0)</f>
        <v>516.39499999999998</v>
      </c>
      <c r="GQ188" s="27">
        <f>IF($O188&gt;=GQ$1,$S188,0)</f>
        <v>516.39499999999998</v>
      </c>
      <c r="GR188" s="27">
        <f>IF($O188&gt;=GR$1,$S188,0)</f>
        <v>516.39499999999998</v>
      </c>
      <c r="GS188" s="27">
        <f>IF($O188&gt;=GS$1,$S188,0)</f>
        <v>516.39499999999998</v>
      </c>
      <c r="GT188" s="27">
        <f>IF($O188&gt;=GT$1,$S188,0)</f>
        <v>516.39499999999998</v>
      </c>
      <c r="GU188" s="27">
        <f>IF($O188&gt;=GU$1,$S188,0)</f>
        <v>516.39499999999998</v>
      </c>
      <c r="GV188" s="27">
        <f>IF($O188&gt;=GV$1,$S188,0)</f>
        <v>516.39499999999998</v>
      </c>
      <c r="GW188" s="27">
        <f>IF($O188&gt;=GW$1,$S188,0)</f>
        <v>516.39499999999998</v>
      </c>
      <c r="GX188" s="27">
        <f>IF($O188&gt;=GX$1,$S188,0)</f>
        <v>0</v>
      </c>
      <c r="GY188" s="27">
        <f>IF($O188&gt;=GY$1,$S188,0)</f>
        <v>0</v>
      </c>
      <c r="GZ188" s="27">
        <f>IF($O188&gt;=GZ$1,$S188,0)</f>
        <v>0</v>
      </c>
      <c r="HA188" s="27">
        <f>IF($O188&gt;=HA$1,$S188,0)</f>
        <v>0</v>
      </c>
      <c r="HB188" s="27">
        <f>IF($O188&gt;=HB$1,$S188,0)</f>
        <v>0</v>
      </c>
      <c r="HC188" s="27">
        <f>IF($O188&gt;=HC$1,$S188,0)</f>
        <v>0</v>
      </c>
    </row>
    <row r="189" spans="1:211">
      <c r="A189" s="3">
        <v>47414</v>
      </c>
      <c r="B189" s="3" t="s">
        <v>291</v>
      </c>
      <c r="C189" s="3" t="s">
        <v>9</v>
      </c>
      <c r="D189" s="3">
        <v>62</v>
      </c>
      <c r="E189" s="4">
        <v>33807</v>
      </c>
      <c r="F189" s="5">
        <v>25.92876712328767</v>
      </c>
      <c r="G189" s="3" t="s">
        <v>99</v>
      </c>
      <c r="H189" s="4">
        <v>20709</v>
      </c>
      <c r="I189" s="9" t="s">
        <v>837</v>
      </c>
      <c r="J189" s="5">
        <v>1956.93</v>
      </c>
      <c r="K189" s="31">
        <v>448</v>
      </c>
      <c r="L189" s="32">
        <v>26</v>
      </c>
      <c r="M189" s="33">
        <f>VLOOKUP(L189,FIND,3,TRUE)</f>
        <v>1.5</v>
      </c>
      <c r="N189" s="32">
        <f>IF(L189&gt;30,180,VLOOKUP(L189,TEMPO,2,FALSE))</f>
        <v>156</v>
      </c>
      <c r="O189" s="32">
        <f>IF(R189&gt;0,4,N189)</f>
        <v>156</v>
      </c>
      <c r="P189" s="96">
        <f>J189*M189*L189</f>
        <v>76320.27</v>
      </c>
      <c r="Q189" s="96">
        <f>10934.45*2</f>
        <v>21868.9</v>
      </c>
      <c r="R189" s="96">
        <f>IF(P189&lt;=Q189,P189/4,0)</f>
        <v>0</v>
      </c>
      <c r="S189" s="5">
        <f>IF(P189&gt;=Q189,P189/N189,0)</f>
        <v>489.23250000000002</v>
      </c>
      <c r="T189" s="3"/>
      <c r="U189" s="3">
        <f>IF(T189="",1,0)</f>
        <v>1</v>
      </c>
      <c r="V189" s="3">
        <v>39</v>
      </c>
      <c r="W189" s="5">
        <v>0</v>
      </c>
      <c r="X189" s="5">
        <v>402.65</v>
      </c>
      <c r="Y189" s="5">
        <f>X189*W189</f>
        <v>0</v>
      </c>
      <c r="Z189" s="5">
        <v>400</v>
      </c>
      <c r="AA189" s="5">
        <f>S189+Y189+Z189</f>
        <v>889.23250000000007</v>
      </c>
      <c r="AB189" s="39">
        <f>(J189/12+J189/12*1.3333333333+450/12+J189/30*6/12+J189)*1.3+Y189+Z189+153.9</f>
        <v>3683.7275666596006</v>
      </c>
      <c r="AC189" s="39" t="s">
        <v>9</v>
      </c>
      <c r="AD189" s="39">
        <f>J189*1.3+400+153.9</f>
        <v>3097.9090000000001</v>
      </c>
      <c r="AE189" s="39">
        <f>SUMIFS('CUSTO MENSAL FUNC NOVO'!H:H,'CUSTO MENSAL FUNC NOVO'!A:A,'VALORES MENSAIS'!AC189)</f>
        <v>2257.5630000000001</v>
      </c>
      <c r="AF189" s="27">
        <f>IF($R189&gt;0,$R189,$S189)+$Y189+$Z189</f>
        <v>889.23250000000007</v>
      </c>
      <c r="AG189" s="27">
        <f>IF($R189&gt;0,$R189,$S189)+$Y189+$Z189</f>
        <v>889.23250000000007</v>
      </c>
      <c r="AH189" s="27">
        <f>IF($R189&gt;0,$R189,$S189)+$Y189+$Z189</f>
        <v>889.23250000000007</v>
      </c>
      <c r="AI189" s="27">
        <f>IF($R189&gt;0,$R189,$S189)+$Y189+$Z189</f>
        <v>889.23250000000007</v>
      </c>
      <c r="AJ189" s="27">
        <f>IF($O189&gt;=AJ$1,$S189+$Y189+$Z189,$Y189+$Z189)</f>
        <v>889.23250000000007</v>
      </c>
      <c r="AK189" s="27">
        <f>IF($O189&gt;=AK$1,$S189+$Y189+$Z189,$Y189+$Z189)</f>
        <v>889.23250000000007</v>
      </c>
      <c r="AL189" s="27">
        <f>IF($O189&gt;=AL$1,$S189+$Y189+$Z189,$Y189+$Z189)</f>
        <v>889.23250000000007</v>
      </c>
      <c r="AM189" s="27">
        <f>IF($O189&gt;=AM$1,$S189+$Y189+$Z189,$Y189+$Z189)</f>
        <v>889.23250000000007</v>
      </c>
      <c r="AN189" s="27">
        <f>IF($O189&gt;=AN$1,$S189+$Y189+$Z189,$Y189+$Z189)</f>
        <v>889.23250000000007</v>
      </c>
      <c r="AO189" s="27">
        <f>IF($O189&gt;=AO$1,$S189+$Y189+$Z189,$Y189+$Z189)</f>
        <v>889.23250000000007</v>
      </c>
      <c r="AP189" s="27">
        <f>IF($O189&gt;=AP$1,$S189+$Y189+$Z189,$Y189+$Z189)</f>
        <v>889.23250000000007</v>
      </c>
      <c r="AQ189" s="27">
        <f>IF($O189&gt;=AQ$1,$S189+$Y189+$Z189,$Y189+$Z189)</f>
        <v>889.23250000000007</v>
      </c>
      <c r="AR189" s="27">
        <f>IF($O189&gt;=AR$1,$S189+$Y189+$Z189,$Y189+$Z189)</f>
        <v>889.23250000000007</v>
      </c>
      <c r="AS189" s="27">
        <f>IF($O189&gt;=AS$1,$S189+$Y189+$Z189,$Y189+$Z189)</f>
        <v>889.23250000000007</v>
      </c>
      <c r="AT189" s="27">
        <f>IF($O189&gt;=AT$1,$S189+$Y189+$Z189,$Y189+$Z189)</f>
        <v>889.23250000000007</v>
      </c>
      <c r="AU189" s="27">
        <f>IF($O189&gt;=AU$1,$S189+$Y189+$Z189,$Y189+$Z189)</f>
        <v>889.23250000000007</v>
      </c>
      <c r="AV189" s="27">
        <f>IF($O189&gt;=AV$1,$S189+$Y189+$Z189,$Y189+$Z189)</f>
        <v>889.23250000000007</v>
      </c>
      <c r="AW189" s="27">
        <f>IF($O189&gt;=AW$1,$S189+$Y189+$Z189,$Y189+$Z189)</f>
        <v>889.23250000000007</v>
      </c>
      <c r="AX189" s="27">
        <f>IF($O189&gt;=AX$1,$S189+$Y189+$Z189,$Y189+$Z189)</f>
        <v>889.23250000000007</v>
      </c>
      <c r="AY189" s="27">
        <f>IF($O189&gt;=AY$1,$S189+$Y189+$Z189,$Y189+$Z189)</f>
        <v>889.23250000000007</v>
      </c>
      <c r="AZ189" s="27">
        <f>IF($O189&gt;=AZ$1,$S189+$Y189+$Z189,$Y189+$Z189)</f>
        <v>889.23250000000007</v>
      </c>
      <c r="BA189" s="27">
        <f>IF($O189&gt;=BA$1,$S189+$Y189+$Z189,$Y189+$Z189)</f>
        <v>889.23250000000007</v>
      </c>
      <c r="BB189" s="27">
        <f>IF($O189&gt;=BB$1,$S189+$Y189+$Z189,$Y189+$Z189)</f>
        <v>889.23250000000007</v>
      </c>
      <c r="BC189" s="27">
        <f>IF($O189&gt;=BC$1,$S189+$Y189+$Z189,$Y189+$Z189)</f>
        <v>889.23250000000007</v>
      </c>
      <c r="BD189" s="27">
        <f>IF($O189&gt;=BD$1,$S189+$Y189+$Z189,$Y189+$Z189)</f>
        <v>889.23250000000007</v>
      </c>
      <c r="BE189" s="27">
        <f>IF($O189&gt;=BE$1,$S189+$Y189+$Z189,$Y189+$Z189)</f>
        <v>889.23250000000007</v>
      </c>
      <c r="BF189" s="27">
        <f>IF($O189&gt;=BF$1,$S189+$Y189+$Z189,$Y189+$Z189)</f>
        <v>889.23250000000007</v>
      </c>
      <c r="BG189" s="27">
        <f>IF($O189&gt;=BG$1,$S189+$Y189+$Z189,$Y189+$Z189)</f>
        <v>889.23250000000007</v>
      </c>
      <c r="BH189" s="27">
        <f>IF($O189&gt;=BH$1,$S189+$Y189+$Z189,$Y189+$Z189)</f>
        <v>889.23250000000007</v>
      </c>
      <c r="BI189" s="27">
        <f>IF($O189&gt;=BI$1,$S189+$Y189+$Z189,$Y189+$Z189)</f>
        <v>889.23250000000007</v>
      </c>
      <c r="BJ189" s="27">
        <f>IF($O189&gt;=BJ$1,$S189+$Y189+$Z189,$Y189+$Z189)</f>
        <v>889.23250000000007</v>
      </c>
      <c r="BK189" s="27">
        <f>IF($O189&gt;=BK$1,$S189+$Y189+$Z189,$Y189+$Z189)</f>
        <v>889.23250000000007</v>
      </c>
      <c r="BL189" s="27">
        <f>IF($O189&gt;=BL$1,$S189+$Y189+$Z189,$Y189+$Z189)</f>
        <v>889.23250000000007</v>
      </c>
      <c r="BM189" s="27">
        <f>IF($O189&gt;=BM$1,$S189+$Y189+$Z189,$Y189+$Z189)</f>
        <v>889.23250000000007</v>
      </c>
      <c r="BN189" s="27">
        <f>IF($O189&gt;=BN$1,$S189+$Y189+$Z189,$Y189+$Z189)</f>
        <v>889.23250000000007</v>
      </c>
      <c r="BO189" s="27">
        <f>IF($O189&gt;=BO$1,$S189+$Y189+$Z189,$Y189+$Z189)</f>
        <v>889.23250000000007</v>
      </c>
      <c r="BP189" s="27">
        <f>IF($O189&gt;=BP$1,$S189+$Y189+$Z189,$Y189+$Z189)</f>
        <v>889.23250000000007</v>
      </c>
      <c r="BQ189" s="27">
        <f>IF($O189&gt;=BQ$1,$S189+$Y189+$Z189,$Y189+$Z189)</f>
        <v>889.23250000000007</v>
      </c>
      <c r="BR189" s="27">
        <f>IF($O189&gt;=BR$1,$S189+$Y189+$Z189,$Y189+$Z189)</f>
        <v>889.23250000000007</v>
      </c>
      <c r="BS189" s="27">
        <f>IF($O189&gt;=BS$1,$S189+$Y189+$Z189,$Y189+$Z189)</f>
        <v>889.23250000000007</v>
      </c>
      <c r="BT189" s="27">
        <f>IF($O189&gt;=BT$1,$S189+$Y189+$Z189,$Y189+$Z189)</f>
        <v>889.23250000000007</v>
      </c>
      <c r="BU189" s="27">
        <f>IF($O189&gt;=BU$1,$S189+$Y189+$Z189,$Y189+$Z189)</f>
        <v>889.23250000000007</v>
      </c>
      <c r="BV189" s="27">
        <f>IF($O189&gt;=BV$1,$S189+$Y189+$Z189,$Y189+$Z189)</f>
        <v>889.23250000000007</v>
      </c>
      <c r="BW189" s="27">
        <f>IF($O189&gt;=BW$1,$S189+$Y189+$Z189,$Y189+$Z189)</f>
        <v>889.23250000000007</v>
      </c>
      <c r="BX189" s="27">
        <f>IF($O189&gt;=BX$1,$S189+$Y189+$Z189,$Y189+$Z189)</f>
        <v>889.23250000000007</v>
      </c>
      <c r="BY189" s="27">
        <f>IF($O189&gt;=BY$1,$S189+$Y189+$Z189,$Y189+$Z189)</f>
        <v>889.23250000000007</v>
      </c>
      <c r="BZ189" s="27">
        <f>IF($O189&gt;=BZ$1,$S189+$Y189+$Z189,$Y189+$Z189)</f>
        <v>889.23250000000007</v>
      </c>
      <c r="CA189" s="27">
        <f>IF($O189&gt;=CA$1,$S189+$Y189+$Z189,$Y189+$Z189)</f>
        <v>889.23250000000007</v>
      </c>
      <c r="CB189" s="27">
        <f>IF($O189&gt;=CB$1,$S189+$Y189+$Z189,$Y189+$Z189)</f>
        <v>889.23250000000007</v>
      </c>
      <c r="CC189" s="27">
        <f>IF($O189&gt;=CC$1,$S189+$Y189+$Z189,$Y189+$Z189)</f>
        <v>889.23250000000007</v>
      </c>
      <c r="CD189" s="27">
        <f>IF($O189&gt;=CD$1,$S189+$Y189+$Z189,$Y189+$Z189)</f>
        <v>889.23250000000007</v>
      </c>
      <c r="CE189" s="27">
        <f>IF($O189&gt;=CE$1,$S189+$Y189+$Z189,$Y189+$Z189)</f>
        <v>889.23250000000007</v>
      </c>
      <c r="CF189" s="27">
        <f>IF($O189&gt;=CF$1,$S189+$Y189+$Z189,$Y189+$Z189)</f>
        <v>889.23250000000007</v>
      </c>
      <c r="CG189" s="27">
        <f>IF($O189&gt;=CG$1,$S189+$Y189+$Z189,$Y189+$Z189)</f>
        <v>889.23250000000007</v>
      </c>
      <c r="CH189" s="27">
        <f>IF($O189&gt;=CH$1,$S189+$Y189+$Z189,$Y189+$Z189)</f>
        <v>889.23250000000007</v>
      </c>
      <c r="CI189" s="27">
        <f>IF($O189&gt;=CI$1,$S189+$Y189+$Z189,$Y189+$Z189)</f>
        <v>889.23250000000007</v>
      </c>
      <c r="CJ189" s="27">
        <f>IF($O189&gt;=CJ$1,$S189+$Y189+$Z189,$Y189+$Z189)</f>
        <v>889.23250000000007</v>
      </c>
      <c r="CK189" s="27">
        <f>IF($O189&gt;=CK$1,$S189+$Y189+$Z189,$Y189+$Z189)</f>
        <v>889.23250000000007</v>
      </c>
      <c r="CL189" s="27">
        <f>IF($O189&gt;=CL$1,$S189+$Y189+$Z189,$Y189+$Z189)</f>
        <v>889.23250000000007</v>
      </c>
      <c r="CM189" s="27">
        <f>IF($O189&gt;=CM$1,$S189+$Y189+$Z189,$Y189+$Z189)</f>
        <v>889.23250000000007</v>
      </c>
      <c r="CN189" s="27">
        <f>IF($O189&gt;=CN$1,$S189+$Y189,$Y189)</f>
        <v>489.23250000000002</v>
      </c>
      <c r="CO189" s="27">
        <f>IF($O189&gt;=CO$1,$S189+$Y189,$Y189)</f>
        <v>489.23250000000002</v>
      </c>
      <c r="CP189" s="27">
        <f>IF($O189&gt;=CP$1,$S189+$Y189,$Y189)</f>
        <v>489.23250000000002</v>
      </c>
      <c r="CQ189" s="27">
        <f>IF($O189&gt;=CQ$1,$S189+$Y189,$Y189)</f>
        <v>489.23250000000002</v>
      </c>
      <c r="CR189" s="27">
        <f>IF($O189&gt;=CR$1,$S189+$Y189,$Y189)</f>
        <v>489.23250000000002</v>
      </c>
      <c r="CS189" s="27">
        <f>IF($O189&gt;=CS$1,$S189+$Y189,$Y189)</f>
        <v>489.23250000000002</v>
      </c>
      <c r="CT189" s="27">
        <f>IF($O189&gt;=CT$1,$S189+$Y189,$Y189)</f>
        <v>489.23250000000002</v>
      </c>
      <c r="CU189" s="27">
        <f>IF($O189&gt;=CU$1,$S189+$Y189,$Y189)</f>
        <v>489.23250000000002</v>
      </c>
      <c r="CV189" s="27">
        <f>IF($O189&gt;=CV$1,$S189+$Y189,$Y189)</f>
        <v>489.23250000000002</v>
      </c>
      <c r="CW189" s="27">
        <f>IF($O189&gt;=CW$1,$S189+$Y189,$Y189)</f>
        <v>489.23250000000002</v>
      </c>
      <c r="CX189" s="27">
        <f>IF($O189&gt;=CX$1,$S189+$Y189,$Y189)</f>
        <v>489.23250000000002</v>
      </c>
      <c r="CY189" s="27">
        <f>IF($O189&gt;=CY$1,$S189+$Y189,$Y189)</f>
        <v>489.23250000000002</v>
      </c>
      <c r="CZ189" s="27">
        <f>IF($O189&gt;=CZ$1,$S189+$Y189,$Y189)</f>
        <v>489.23250000000002</v>
      </c>
      <c r="DA189" s="27">
        <f>IF($O189&gt;=DA$1,$S189+$Y189,$Y189)</f>
        <v>489.23250000000002</v>
      </c>
      <c r="DB189" s="27">
        <f>IF($O189&gt;=DB$1,$S189+$Y189,$Y189)</f>
        <v>489.23250000000002</v>
      </c>
      <c r="DC189" s="27">
        <f>IF($O189&gt;=DC$1,$S189+$Y189,$Y189)</f>
        <v>489.23250000000002</v>
      </c>
      <c r="DD189" s="27">
        <f>IF($O189&gt;=DD$1,$S189+$Y189,$Y189)</f>
        <v>489.23250000000002</v>
      </c>
      <c r="DE189" s="27">
        <f>IF($O189&gt;=DE$1,$S189+$Y189,$Y189)</f>
        <v>489.23250000000002</v>
      </c>
      <c r="DF189" s="27">
        <f>IF($O189&gt;=DF$1,$S189+$Y189,$Y189)</f>
        <v>489.23250000000002</v>
      </c>
      <c r="DG189" s="27">
        <f>IF($O189&gt;=DG$1,$S189+$Y189,$Y189)</f>
        <v>489.23250000000002</v>
      </c>
      <c r="DH189" s="27">
        <f>IF($O189&gt;=DH$1,$S189+$Y189,$Y189)</f>
        <v>489.23250000000002</v>
      </c>
      <c r="DI189" s="27">
        <f>IF($O189&gt;=DI$1,$S189+$Y189,$Y189)</f>
        <v>489.23250000000002</v>
      </c>
      <c r="DJ189" s="27">
        <f>IF($O189&gt;=DJ$1,$S189+$Y189,$Y189)</f>
        <v>489.23250000000002</v>
      </c>
      <c r="DK189" s="27">
        <f>IF($O189&gt;=DK$1,$S189+$Y189,$Y189)</f>
        <v>489.23250000000002</v>
      </c>
      <c r="DL189" s="27">
        <f>IF($O189&gt;=DL$1,$S189+$Y189,$Y189)</f>
        <v>489.23250000000002</v>
      </c>
      <c r="DM189" s="27">
        <f>IF($O189&gt;=DM$1,$S189+$Y189,$Y189)</f>
        <v>489.23250000000002</v>
      </c>
      <c r="DN189" s="27">
        <f>IF($O189&gt;=DN$1,$S189+$Y189,$Y189)</f>
        <v>489.23250000000002</v>
      </c>
      <c r="DO189" s="27">
        <f>IF($O189&gt;=DO$1,$S189+$Y189,$Y189)</f>
        <v>489.23250000000002</v>
      </c>
      <c r="DP189" s="27">
        <f>IF($O189&gt;=DP$1,$S189+$Y189,$Y189)</f>
        <v>489.23250000000002</v>
      </c>
      <c r="DQ189" s="27">
        <f>IF($O189&gt;=DQ$1,$S189+$Y189,$Y189)</f>
        <v>489.23250000000002</v>
      </c>
      <c r="DR189" s="27">
        <f>IF($O189&gt;=DR$1,$S189+$Y189,$Y189)</f>
        <v>489.23250000000002</v>
      </c>
      <c r="DS189" s="27">
        <f>IF($O189&gt;=DS$1,$S189+$Y189,$Y189)</f>
        <v>489.23250000000002</v>
      </c>
      <c r="DT189" s="27">
        <f>IF($O189&gt;=DT$1,$S189+$Y189,$Y189)</f>
        <v>489.23250000000002</v>
      </c>
      <c r="DU189" s="27">
        <f>IF($O189&gt;=DU$1,$S189+$Y189,$Y189)</f>
        <v>489.23250000000002</v>
      </c>
      <c r="DV189" s="27">
        <f>IF($O189&gt;=DV$1,$S189+$Y189,$Y189)</f>
        <v>489.23250000000002</v>
      </c>
      <c r="DW189" s="27">
        <f>IF($O189&gt;=DW$1,$S189+$Y189,$Y189)</f>
        <v>489.23250000000002</v>
      </c>
      <c r="DX189" s="27">
        <f>IF($O189&gt;=DX$1,$S189+$Y189,$Y189)</f>
        <v>489.23250000000002</v>
      </c>
      <c r="DY189" s="27">
        <f>IF($O189&gt;=DY$1,$S189+$Y189,$Y189)</f>
        <v>489.23250000000002</v>
      </c>
      <c r="DZ189" s="27">
        <f>IF($O189&gt;=DZ$1,$S189+$Y189,$Y189)</f>
        <v>489.23250000000002</v>
      </c>
      <c r="EA189" s="27">
        <f>IF($O189&gt;=EA$1,$S189+$Y189,$Y189)</f>
        <v>489.23250000000002</v>
      </c>
      <c r="EB189" s="27">
        <f>IF($O189&gt;=EB$1,$S189+$Y189,$Y189)</f>
        <v>489.23250000000002</v>
      </c>
      <c r="EC189" s="27">
        <f>IF($O189&gt;=EC$1,$S189+$Y189,$Y189)</f>
        <v>489.23250000000002</v>
      </c>
      <c r="ED189" s="27">
        <f>IF($O189&gt;=ED$1,$S189+$Y189,$Y189)</f>
        <v>489.23250000000002</v>
      </c>
      <c r="EE189" s="27">
        <f>IF($O189&gt;=EE$1,$S189+$Y189,$Y189)</f>
        <v>489.23250000000002</v>
      </c>
      <c r="EF189" s="27">
        <f>IF($O189&gt;=EF$1,$S189+$Y189,$Y189)</f>
        <v>489.23250000000002</v>
      </c>
      <c r="EG189" s="27">
        <f>IF($O189&gt;=EG$1,$S189+$Y189,$Y189)</f>
        <v>489.23250000000002</v>
      </c>
      <c r="EH189" s="27">
        <f>IF($O189&gt;=EH$1,$S189+$Y189,$Y189)</f>
        <v>489.23250000000002</v>
      </c>
      <c r="EI189" s="27">
        <f>IF($O189&gt;=EI$1,$S189+$Y189,$Y189)</f>
        <v>489.23250000000002</v>
      </c>
      <c r="EJ189" s="27">
        <f>IF($O189&gt;=EJ$1,$S189+$Y189,$Y189)</f>
        <v>489.23250000000002</v>
      </c>
      <c r="EK189" s="27">
        <f>IF($O189&gt;=EK$1,$S189+$Y189,$Y189)</f>
        <v>489.23250000000002</v>
      </c>
      <c r="EL189" s="27">
        <f>IF($O189&gt;=EL$1,$S189+$Y189,$Y189)</f>
        <v>489.23250000000002</v>
      </c>
      <c r="EM189" s="27">
        <f>IF($O189&gt;=EM$1,$S189+$Y189,$Y189)</f>
        <v>489.23250000000002</v>
      </c>
      <c r="EN189" s="27">
        <f>IF($O189&gt;=EN$1,$S189+$Y189,$Y189)</f>
        <v>489.23250000000002</v>
      </c>
      <c r="EO189" s="27">
        <f>IF($O189&gt;=EO$1,$S189+$Y189,$Y189)</f>
        <v>489.23250000000002</v>
      </c>
      <c r="EP189" s="27">
        <f>IF($O189&gt;=EP$1,$S189+$Y189,$Y189)</f>
        <v>489.23250000000002</v>
      </c>
      <c r="EQ189" s="27">
        <f>IF($O189&gt;=EQ$1,$S189+$Y189,$Y189)</f>
        <v>489.23250000000002</v>
      </c>
      <c r="ER189" s="27">
        <f>IF($O189&gt;=ER$1,$S189+$Y189,$Y189)</f>
        <v>489.23250000000002</v>
      </c>
      <c r="ES189" s="27">
        <f>IF($O189&gt;=ES$1,$S189+$Y189,$Y189)</f>
        <v>489.23250000000002</v>
      </c>
      <c r="ET189" s="27">
        <f>IF($O189&gt;=ET$1,$S189+$Y189,$Y189)</f>
        <v>489.23250000000002</v>
      </c>
      <c r="EU189" s="27">
        <f>IF($O189&gt;=EU$1,$S189+$Y189,$Y189)</f>
        <v>489.23250000000002</v>
      </c>
      <c r="EV189" s="27">
        <f>IF($O189&gt;=EV$1,$S189,0)</f>
        <v>489.23250000000002</v>
      </c>
      <c r="EW189" s="27">
        <f>IF($O189&gt;=EW$1,$S189,0)</f>
        <v>489.23250000000002</v>
      </c>
      <c r="EX189" s="27">
        <f>IF($O189&gt;=EX$1,$S189,0)</f>
        <v>489.23250000000002</v>
      </c>
      <c r="EY189" s="27">
        <f>IF($O189&gt;=EY$1,$S189,0)</f>
        <v>489.23250000000002</v>
      </c>
      <c r="EZ189" s="27">
        <f>IF($O189&gt;=EZ$1,$S189,0)</f>
        <v>489.23250000000002</v>
      </c>
      <c r="FA189" s="27">
        <f>IF($O189&gt;=FA$1,$S189,0)</f>
        <v>489.23250000000002</v>
      </c>
      <c r="FB189" s="27">
        <f>IF($O189&gt;=FB$1,$S189,0)</f>
        <v>489.23250000000002</v>
      </c>
      <c r="FC189" s="27">
        <f>IF($O189&gt;=FC$1,$S189,0)</f>
        <v>489.23250000000002</v>
      </c>
      <c r="FD189" s="27">
        <f>IF($O189&gt;=FD$1,$S189,0)</f>
        <v>489.23250000000002</v>
      </c>
      <c r="FE189" s="27">
        <f>IF($O189&gt;=FE$1,$S189,0)</f>
        <v>489.23250000000002</v>
      </c>
      <c r="FF189" s="27">
        <f>IF($O189&gt;=FF$1,$S189,0)</f>
        <v>489.23250000000002</v>
      </c>
      <c r="FG189" s="27">
        <f>IF($O189&gt;=FG$1,$S189,0)</f>
        <v>489.23250000000002</v>
      </c>
      <c r="FH189" s="27">
        <f>IF($O189&gt;=FH$1,$S189,0)</f>
        <v>489.23250000000002</v>
      </c>
      <c r="FI189" s="27">
        <f>IF($O189&gt;=FI$1,$S189,0)</f>
        <v>489.23250000000002</v>
      </c>
      <c r="FJ189" s="27">
        <f>IF($O189&gt;=FJ$1,$S189,0)</f>
        <v>489.23250000000002</v>
      </c>
      <c r="FK189" s="27">
        <f>IF($O189&gt;=FK$1,$S189,0)</f>
        <v>489.23250000000002</v>
      </c>
      <c r="FL189" s="27">
        <f>IF($O189&gt;=FL$1,$S189,0)</f>
        <v>489.23250000000002</v>
      </c>
      <c r="FM189" s="27">
        <f>IF($O189&gt;=FM$1,$S189,0)</f>
        <v>489.23250000000002</v>
      </c>
      <c r="FN189" s="27">
        <f>IF($O189&gt;=FN$1,$S189,0)</f>
        <v>489.23250000000002</v>
      </c>
      <c r="FO189" s="27">
        <f>IF($O189&gt;=FO$1,$S189,0)</f>
        <v>489.23250000000002</v>
      </c>
      <c r="FP189" s="27">
        <f>IF($O189&gt;=FP$1,$S189,0)</f>
        <v>489.23250000000002</v>
      </c>
      <c r="FQ189" s="27">
        <f>IF($O189&gt;=FQ$1,$S189,0)</f>
        <v>489.23250000000002</v>
      </c>
      <c r="FR189" s="27">
        <f>IF($O189&gt;=FR$1,$S189,0)</f>
        <v>489.23250000000002</v>
      </c>
      <c r="FS189" s="27">
        <f>IF($O189&gt;=FS$1,$S189,0)</f>
        <v>489.23250000000002</v>
      </c>
      <c r="FT189" s="27">
        <f>IF($O189&gt;=FT$1,$S189,0)</f>
        <v>489.23250000000002</v>
      </c>
      <c r="FU189" s="27">
        <f>IF($O189&gt;=FU$1,$S189,0)</f>
        <v>489.23250000000002</v>
      </c>
      <c r="FV189" s="27">
        <f>IF($O189&gt;=FV$1,$S189,0)</f>
        <v>489.23250000000002</v>
      </c>
      <c r="FW189" s="27">
        <f>IF($O189&gt;=FW$1,$S189,0)</f>
        <v>489.23250000000002</v>
      </c>
      <c r="FX189" s="27">
        <f>IF($O189&gt;=FX$1,$S189,0)</f>
        <v>489.23250000000002</v>
      </c>
      <c r="FY189" s="27">
        <f>IF($O189&gt;=FY$1,$S189,0)</f>
        <v>489.23250000000002</v>
      </c>
      <c r="FZ189" s="27">
        <f>IF($O189&gt;=FZ$1,$S189,0)</f>
        <v>489.23250000000002</v>
      </c>
      <c r="GA189" s="27">
        <f>IF($O189&gt;=GA$1,$S189,0)</f>
        <v>489.23250000000002</v>
      </c>
      <c r="GB189" s="27">
        <f>IF($O189&gt;=GB$1,$S189,0)</f>
        <v>489.23250000000002</v>
      </c>
      <c r="GC189" s="27">
        <f>IF($O189&gt;=GC$1,$S189,0)</f>
        <v>489.23250000000002</v>
      </c>
      <c r="GD189" s="27">
        <f>IF($O189&gt;=GD$1,$S189,0)</f>
        <v>489.23250000000002</v>
      </c>
      <c r="GE189" s="27">
        <f>IF($O189&gt;=GE$1,$S189,0)</f>
        <v>489.23250000000002</v>
      </c>
      <c r="GF189" s="27">
        <f>IF($O189&gt;=GF$1,$S189,0)</f>
        <v>0</v>
      </c>
      <c r="GG189" s="27">
        <f>IF($O189&gt;=GG$1,$S189,0)</f>
        <v>0</v>
      </c>
      <c r="GH189" s="27">
        <f>IF($O189&gt;=GH$1,$S189,0)</f>
        <v>0</v>
      </c>
      <c r="GI189" s="27">
        <f>IF($O189&gt;=GI$1,$S189,0)</f>
        <v>0</v>
      </c>
      <c r="GJ189" s="27">
        <f>IF($O189&gt;=GJ$1,$S189,0)</f>
        <v>0</v>
      </c>
      <c r="GK189" s="27">
        <f>IF($O189&gt;=GK$1,$S189,0)</f>
        <v>0</v>
      </c>
      <c r="GL189" s="27">
        <f>IF($O189&gt;=GL$1,$S189,0)</f>
        <v>0</v>
      </c>
      <c r="GM189" s="27">
        <f>IF($O189&gt;=GM$1,$S189,0)</f>
        <v>0</v>
      </c>
      <c r="GN189" s="27">
        <f>IF($O189&gt;=GN$1,$S189,0)</f>
        <v>0</v>
      </c>
      <c r="GO189" s="27">
        <f>IF($O189&gt;=GO$1,$S189,0)</f>
        <v>0</v>
      </c>
      <c r="GP189" s="27">
        <f>IF($O189&gt;=GP$1,$S189,0)</f>
        <v>0</v>
      </c>
      <c r="GQ189" s="27">
        <f>IF($O189&gt;=GQ$1,$S189,0)</f>
        <v>0</v>
      </c>
      <c r="GR189" s="27">
        <f>IF($O189&gt;=GR$1,$S189,0)</f>
        <v>0</v>
      </c>
      <c r="GS189" s="27">
        <f>IF($O189&gt;=GS$1,$S189,0)</f>
        <v>0</v>
      </c>
      <c r="GT189" s="27">
        <f>IF($O189&gt;=GT$1,$S189,0)</f>
        <v>0</v>
      </c>
      <c r="GU189" s="27">
        <f>IF($O189&gt;=GU$1,$S189,0)</f>
        <v>0</v>
      </c>
      <c r="GV189" s="27">
        <f>IF($O189&gt;=GV$1,$S189,0)</f>
        <v>0</v>
      </c>
      <c r="GW189" s="27">
        <f>IF($O189&gt;=GW$1,$S189,0)</f>
        <v>0</v>
      </c>
      <c r="GX189" s="27">
        <f>IF($O189&gt;=GX$1,$S189,0)</f>
        <v>0</v>
      </c>
      <c r="GY189" s="27">
        <f>IF($O189&gt;=GY$1,$S189,0)</f>
        <v>0</v>
      </c>
      <c r="GZ189" s="27">
        <f>IF($O189&gt;=GZ$1,$S189,0)</f>
        <v>0</v>
      </c>
      <c r="HA189" s="27">
        <f>IF($O189&gt;=HA$1,$S189,0)</f>
        <v>0</v>
      </c>
      <c r="HB189" s="27">
        <f>IF($O189&gt;=HB$1,$S189,0)</f>
        <v>0</v>
      </c>
      <c r="HC189" s="27">
        <f>IF($O189&gt;=HC$1,$S189,0)</f>
        <v>0</v>
      </c>
    </row>
    <row r="190" spans="1:211">
      <c r="A190" s="3">
        <v>70572</v>
      </c>
      <c r="B190" s="3" t="s">
        <v>221</v>
      </c>
      <c r="C190" s="3" t="s">
        <v>9</v>
      </c>
      <c r="D190" s="3">
        <v>65</v>
      </c>
      <c r="E190" s="4">
        <v>35289</v>
      </c>
      <c r="F190" s="5">
        <v>21.86849315068493</v>
      </c>
      <c r="G190" s="3" t="s">
        <v>99</v>
      </c>
      <c r="H190" s="4">
        <v>19669</v>
      </c>
      <c r="I190" s="9" t="s">
        <v>837</v>
      </c>
      <c r="J190" s="5">
        <v>1922.12</v>
      </c>
      <c r="K190" s="31">
        <v>448</v>
      </c>
      <c r="L190" s="32">
        <v>22</v>
      </c>
      <c r="M190" s="33">
        <f>VLOOKUP(L190,FIND,3,TRUE)</f>
        <v>1.3</v>
      </c>
      <c r="N190" s="32">
        <f>IF(L190&gt;30,180,VLOOKUP(L190,TEMPO,2,FALSE))</f>
        <v>132</v>
      </c>
      <c r="O190" s="32">
        <f>IF(R190&gt;0,4,N190)</f>
        <v>132</v>
      </c>
      <c r="P190" s="96">
        <f>J190*M190*L190</f>
        <v>54972.631999999998</v>
      </c>
      <c r="Q190" s="96">
        <f>10934.45*2</f>
        <v>21868.9</v>
      </c>
      <c r="R190" s="96">
        <f>IF(P190&lt;=Q190,P190/4,0)</f>
        <v>0</v>
      </c>
      <c r="S190" s="5">
        <f>IF(P190&gt;=Q190,P190/N190,0)</f>
        <v>416.45933333333329</v>
      </c>
      <c r="T190" s="3"/>
      <c r="U190" s="3">
        <f>IF(T190="",1,0)</f>
        <v>1</v>
      </c>
      <c r="V190" s="3">
        <v>36</v>
      </c>
      <c r="W190" s="5">
        <v>0</v>
      </c>
      <c r="X190" s="5">
        <v>402.65</v>
      </c>
      <c r="Y190" s="5">
        <f>X190*W190</f>
        <v>0</v>
      </c>
      <c r="Z190" s="5">
        <v>400</v>
      </c>
      <c r="AA190" s="5">
        <f>S190+Y190+Z190</f>
        <v>816.45933333333323</v>
      </c>
      <c r="AB190" s="39">
        <f>(J190/12+J190/12*1.3333333333+450/12+J190/30*6/12+J190)*1.3+Y190+Z190+153.9</f>
        <v>3628.9211555486149</v>
      </c>
      <c r="AC190" s="39" t="s">
        <v>9</v>
      </c>
      <c r="AD190" s="39">
        <f>J190*1.3+400+153.9</f>
        <v>3052.6559999999999</v>
      </c>
      <c r="AE190" s="39">
        <f>SUMIFS('CUSTO MENSAL FUNC NOVO'!H:H,'CUSTO MENSAL FUNC NOVO'!A:A,'VALORES MENSAIS'!AC190)</f>
        <v>2257.5630000000001</v>
      </c>
      <c r="AF190" s="27">
        <f>IF($R190&gt;0,$R190,$S190)+$Y190+$Z190</f>
        <v>816.45933333333323</v>
      </c>
      <c r="AG190" s="27">
        <f>IF($R190&gt;0,$R190,$S190)+$Y190+$Z190</f>
        <v>816.45933333333323</v>
      </c>
      <c r="AH190" s="27">
        <f>IF($R190&gt;0,$R190,$S190)+$Y190+$Z190</f>
        <v>816.45933333333323</v>
      </c>
      <c r="AI190" s="27">
        <f>IF($R190&gt;0,$R190,$S190)+$Y190+$Z190</f>
        <v>816.45933333333323</v>
      </c>
      <c r="AJ190" s="27">
        <f>IF($O190&gt;=AJ$1,$S190+$Y190+$Z190,$Y190+$Z190)</f>
        <v>816.45933333333323</v>
      </c>
      <c r="AK190" s="27">
        <f>IF($O190&gt;=AK$1,$S190+$Y190+$Z190,$Y190+$Z190)</f>
        <v>816.45933333333323</v>
      </c>
      <c r="AL190" s="27">
        <f>IF($O190&gt;=AL$1,$S190+$Y190+$Z190,$Y190+$Z190)</f>
        <v>816.45933333333323</v>
      </c>
      <c r="AM190" s="27">
        <f>IF($O190&gt;=AM$1,$S190+$Y190+$Z190,$Y190+$Z190)</f>
        <v>816.45933333333323</v>
      </c>
      <c r="AN190" s="27">
        <f>IF($O190&gt;=AN$1,$S190+$Y190+$Z190,$Y190+$Z190)</f>
        <v>816.45933333333323</v>
      </c>
      <c r="AO190" s="27">
        <f>IF($O190&gt;=AO$1,$S190+$Y190+$Z190,$Y190+$Z190)</f>
        <v>816.45933333333323</v>
      </c>
      <c r="AP190" s="27">
        <f>IF($O190&gt;=AP$1,$S190+$Y190+$Z190,$Y190+$Z190)</f>
        <v>816.45933333333323</v>
      </c>
      <c r="AQ190" s="27">
        <f>IF($O190&gt;=AQ$1,$S190+$Y190+$Z190,$Y190+$Z190)</f>
        <v>816.45933333333323</v>
      </c>
      <c r="AR190" s="27">
        <f>IF($O190&gt;=AR$1,$S190+$Y190+$Z190,$Y190+$Z190)</f>
        <v>816.45933333333323</v>
      </c>
      <c r="AS190" s="27">
        <f>IF($O190&gt;=AS$1,$S190+$Y190+$Z190,$Y190+$Z190)</f>
        <v>816.45933333333323</v>
      </c>
      <c r="AT190" s="27">
        <f>IF($O190&gt;=AT$1,$S190+$Y190+$Z190,$Y190+$Z190)</f>
        <v>816.45933333333323</v>
      </c>
      <c r="AU190" s="27">
        <f>IF($O190&gt;=AU$1,$S190+$Y190+$Z190,$Y190+$Z190)</f>
        <v>816.45933333333323</v>
      </c>
      <c r="AV190" s="27">
        <f>IF($O190&gt;=AV$1,$S190+$Y190+$Z190,$Y190+$Z190)</f>
        <v>816.45933333333323</v>
      </c>
      <c r="AW190" s="27">
        <f>IF($O190&gt;=AW$1,$S190+$Y190+$Z190,$Y190+$Z190)</f>
        <v>816.45933333333323</v>
      </c>
      <c r="AX190" s="27">
        <f>IF($O190&gt;=AX$1,$S190+$Y190+$Z190,$Y190+$Z190)</f>
        <v>816.45933333333323</v>
      </c>
      <c r="AY190" s="27">
        <f>IF($O190&gt;=AY$1,$S190+$Y190+$Z190,$Y190+$Z190)</f>
        <v>816.45933333333323</v>
      </c>
      <c r="AZ190" s="27">
        <f>IF($O190&gt;=AZ$1,$S190+$Y190+$Z190,$Y190+$Z190)</f>
        <v>816.45933333333323</v>
      </c>
      <c r="BA190" s="27">
        <f>IF($O190&gt;=BA$1,$S190+$Y190+$Z190,$Y190+$Z190)</f>
        <v>816.45933333333323</v>
      </c>
      <c r="BB190" s="27">
        <f>IF($O190&gt;=BB$1,$S190+$Y190+$Z190,$Y190+$Z190)</f>
        <v>816.45933333333323</v>
      </c>
      <c r="BC190" s="27">
        <f>IF($O190&gt;=BC$1,$S190+$Y190+$Z190,$Y190+$Z190)</f>
        <v>816.45933333333323</v>
      </c>
      <c r="BD190" s="27">
        <f>IF($O190&gt;=BD$1,$S190+$Y190+$Z190,$Y190+$Z190)</f>
        <v>816.45933333333323</v>
      </c>
      <c r="BE190" s="27">
        <f>IF($O190&gt;=BE$1,$S190+$Y190+$Z190,$Y190+$Z190)</f>
        <v>816.45933333333323</v>
      </c>
      <c r="BF190" s="27">
        <f>IF($O190&gt;=BF$1,$S190+$Y190+$Z190,$Y190+$Z190)</f>
        <v>816.45933333333323</v>
      </c>
      <c r="BG190" s="27">
        <f>IF($O190&gt;=BG$1,$S190+$Y190+$Z190,$Y190+$Z190)</f>
        <v>816.45933333333323</v>
      </c>
      <c r="BH190" s="27">
        <f>IF($O190&gt;=BH$1,$S190+$Y190+$Z190,$Y190+$Z190)</f>
        <v>816.45933333333323</v>
      </c>
      <c r="BI190" s="27">
        <f>IF($O190&gt;=BI$1,$S190+$Y190+$Z190,$Y190+$Z190)</f>
        <v>816.45933333333323</v>
      </c>
      <c r="BJ190" s="27">
        <f>IF($O190&gt;=BJ$1,$S190+$Y190+$Z190,$Y190+$Z190)</f>
        <v>816.45933333333323</v>
      </c>
      <c r="BK190" s="27">
        <f>IF($O190&gt;=BK$1,$S190+$Y190+$Z190,$Y190+$Z190)</f>
        <v>816.45933333333323</v>
      </c>
      <c r="BL190" s="27">
        <f>IF($O190&gt;=BL$1,$S190+$Y190+$Z190,$Y190+$Z190)</f>
        <v>816.45933333333323</v>
      </c>
      <c r="BM190" s="27">
        <f>IF($O190&gt;=BM$1,$S190+$Y190+$Z190,$Y190+$Z190)</f>
        <v>816.45933333333323</v>
      </c>
      <c r="BN190" s="27">
        <f>IF($O190&gt;=BN$1,$S190+$Y190+$Z190,$Y190+$Z190)</f>
        <v>816.45933333333323</v>
      </c>
      <c r="BO190" s="27">
        <f>IF($O190&gt;=BO$1,$S190+$Y190+$Z190,$Y190+$Z190)</f>
        <v>816.45933333333323</v>
      </c>
      <c r="BP190" s="27">
        <f>IF($O190&gt;=BP$1,$S190+$Y190+$Z190,$Y190+$Z190)</f>
        <v>816.45933333333323</v>
      </c>
      <c r="BQ190" s="27">
        <f>IF($O190&gt;=BQ$1,$S190+$Y190+$Z190,$Y190+$Z190)</f>
        <v>816.45933333333323</v>
      </c>
      <c r="BR190" s="27">
        <f>IF($O190&gt;=BR$1,$S190+$Y190+$Z190,$Y190+$Z190)</f>
        <v>816.45933333333323</v>
      </c>
      <c r="BS190" s="27">
        <f>IF($O190&gt;=BS$1,$S190+$Y190+$Z190,$Y190+$Z190)</f>
        <v>816.45933333333323</v>
      </c>
      <c r="BT190" s="27">
        <f>IF($O190&gt;=BT$1,$S190+$Y190+$Z190,$Y190+$Z190)</f>
        <v>816.45933333333323</v>
      </c>
      <c r="BU190" s="27">
        <f>IF($O190&gt;=BU$1,$S190+$Y190+$Z190,$Y190+$Z190)</f>
        <v>816.45933333333323</v>
      </c>
      <c r="BV190" s="27">
        <f>IF($O190&gt;=BV$1,$S190+$Y190+$Z190,$Y190+$Z190)</f>
        <v>816.45933333333323</v>
      </c>
      <c r="BW190" s="27">
        <f>IF($O190&gt;=BW$1,$S190+$Y190+$Z190,$Y190+$Z190)</f>
        <v>816.45933333333323</v>
      </c>
      <c r="BX190" s="27">
        <f>IF($O190&gt;=BX$1,$S190+$Y190+$Z190,$Y190+$Z190)</f>
        <v>816.45933333333323</v>
      </c>
      <c r="BY190" s="27">
        <f>IF($O190&gt;=BY$1,$S190+$Y190+$Z190,$Y190+$Z190)</f>
        <v>816.45933333333323</v>
      </c>
      <c r="BZ190" s="27">
        <f>IF($O190&gt;=BZ$1,$S190+$Y190+$Z190,$Y190+$Z190)</f>
        <v>816.45933333333323</v>
      </c>
      <c r="CA190" s="27">
        <f>IF($O190&gt;=CA$1,$S190+$Y190+$Z190,$Y190+$Z190)</f>
        <v>816.45933333333323</v>
      </c>
      <c r="CB190" s="27">
        <f>IF($O190&gt;=CB$1,$S190+$Y190+$Z190,$Y190+$Z190)</f>
        <v>816.45933333333323</v>
      </c>
      <c r="CC190" s="27">
        <f>IF($O190&gt;=CC$1,$S190+$Y190+$Z190,$Y190+$Z190)</f>
        <v>816.45933333333323</v>
      </c>
      <c r="CD190" s="27">
        <f>IF($O190&gt;=CD$1,$S190+$Y190+$Z190,$Y190+$Z190)</f>
        <v>816.45933333333323</v>
      </c>
      <c r="CE190" s="27">
        <f>IF($O190&gt;=CE$1,$S190+$Y190+$Z190,$Y190+$Z190)</f>
        <v>816.45933333333323</v>
      </c>
      <c r="CF190" s="27">
        <f>IF($O190&gt;=CF$1,$S190+$Y190+$Z190,$Y190+$Z190)</f>
        <v>816.45933333333323</v>
      </c>
      <c r="CG190" s="27">
        <f>IF($O190&gt;=CG$1,$S190+$Y190+$Z190,$Y190+$Z190)</f>
        <v>816.45933333333323</v>
      </c>
      <c r="CH190" s="27">
        <f>IF($O190&gt;=CH$1,$S190+$Y190+$Z190,$Y190+$Z190)</f>
        <v>816.45933333333323</v>
      </c>
      <c r="CI190" s="27">
        <f>IF($O190&gt;=CI$1,$S190+$Y190+$Z190,$Y190+$Z190)</f>
        <v>816.45933333333323</v>
      </c>
      <c r="CJ190" s="27">
        <f>IF($O190&gt;=CJ$1,$S190+$Y190+$Z190,$Y190+$Z190)</f>
        <v>816.45933333333323</v>
      </c>
      <c r="CK190" s="27">
        <f>IF($O190&gt;=CK$1,$S190+$Y190+$Z190,$Y190+$Z190)</f>
        <v>816.45933333333323</v>
      </c>
      <c r="CL190" s="27">
        <f>IF($O190&gt;=CL$1,$S190+$Y190+$Z190,$Y190+$Z190)</f>
        <v>816.45933333333323</v>
      </c>
      <c r="CM190" s="27">
        <f>IF($O190&gt;=CM$1,$S190+$Y190+$Z190,$Y190+$Z190)</f>
        <v>816.45933333333323</v>
      </c>
      <c r="CN190" s="27">
        <f>IF($O190&gt;=CN$1,$S190+$Y190,$Y190)</f>
        <v>416.45933333333329</v>
      </c>
      <c r="CO190" s="27">
        <f>IF($O190&gt;=CO$1,$S190+$Y190,$Y190)</f>
        <v>416.45933333333329</v>
      </c>
      <c r="CP190" s="27">
        <f>IF($O190&gt;=CP$1,$S190+$Y190,$Y190)</f>
        <v>416.45933333333329</v>
      </c>
      <c r="CQ190" s="27">
        <f>IF($O190&gt;=CQ$1,$S190+$Y190,$Y190)</f>
        <v>416.45933333333329</v>
      </c>
      <c r="CR190" s="27">
        <f>IF($O190&gt;=CR$1,$S190+$Y190,$Y190)</f>
        <v>416.45933333333329</v>
      </c>
      <c r="CS190" s="27">
        <f>IF($O190&gt;=CS$1,$S190+$Y190,$Y190)</f>
        <v>416.45933333333329</v>
      </c>
      <c r="CT190" s="27">
        <f>IF($O190&gt;=CT$1,$S190+$Y190,$Y190)</f>
        <v>416.45933333333329</v>
      </c>
      <c r="CU190" s="27">
        <f>IF($O190&gt;=CU$1,$S190+$Y190,$Y190)</f>
        <v>416.45933333333329</v>
      </c>
      <c r="CV190" s="27">
        <f>IF($O190&gt;=CV$1,$S190+$Y190,$Y190)</f>
        <v>416.45933333333329</v>
      </c>
      <c r="CW190" s="27">
        <f>IF($O190&gt;=CW$1,$S190+$Y190,$Y190)</f>
        <v>416.45933333333329</v>
      </c>
      <c r="CX190" s="27">
        <f>IF($O190&gt;=CX$1,$S190+$Y190,$Y190)</f>
        <v>416.45933333333329</v>
      </c>
      <c r="CY190" s="27">
        <f>IF($O190&gt;=CY$1,$S190+$Y190,$Y190)</f>
        <v>416.45933333333329</v>
      </c>
      <c r="CZ190" s="27">
        <f>IF($O190&gt;=CZ$1,$S190+$Y190,$Y190)</f>
        <v>416.45933333333329</v>
      </c>
      <c r="DA190" s="27">
        <f>IF($O190&gt;=DA$1,$S190+$Y190,$Y190)</f>
        <v>416.45933333333329</v>
      </c>
      <c r="DB190" s="27">
        <f>IF($O190&gt;=DB$1,$S190+$Y190,$Y190)</f>
        <v>416.45933333333329</v>
      </c>
      <c r="DC190" s="27">
        <f>IF($O190&gt;=DC$1,$S190+$Y190,$Y190)</f>
        <v>416.45933333333329</v>
      </c>
      <c r="DD190" s="27">
        <f>IF($O190&gt;=DD$1,$S190+$Y190,$Y190)</f>
        <v>416.45933333333329</v>
      </c>
      <c r="DE190" s="27">
        <f>IF($O190&gt;=DE$1,$S190+$Y190,$Y190)</f>
        <v>416.45933333333329</v>
      </c>
      <c r="DF190" s="27">
        <f>IF($O190&gt;=DF$1,$S190+$Y190,$Y190)</f>
        <v>416.45933333333329</v>
      </c>
      <c r="DG190" s="27">
        <f>IF($O190&gt;=DG$1,$S190+$Y190,$Y190)</f>
        <v>416.45933333333329</v>
      </c>
      <c r="DH190" s="27">
        <f>IF($O190&gt;=DH$1,$S190+$Y190,$Y190)</f>
        <v>416.45933333333329</v>
      </c>
      <c r="DI190" s="27">
        <f>IF($O190&gt;=DI$1,$S190+$Y190,$Y190)</f>
        <v>416.45933333333329</v>
      </c>
      <c r="DJ190" s="27">
        <f>IF($O190&gt;=DJ$1,$S190+$Y190,$Y190)</f>
        <v>416.45933333333329</v>
      </c>
      <c r="DK190" s="27">
        <f>IF($O190&gt;=DK$1,$S190+$Y190,$Y190)</f>
        <v>416.45933333333329</v>
      </c>
      <c r="DL190" s="27">
        <f>IF($O190&gt;=DL$1,$S190+$Y190,$Y190)</f>
        <v>416.45933333333329</v>
      </c>
      <c r="DM190" s="27">
        <f>IF($O190&gt;=DM$1,$S190+$Y190,$Y190)</f>
        <v>416.45933333333329</v>
      </c>
      <c r="DN190" s="27">
        <f>IF($O190&gt;=DN$1,$S190+$Y190,$Y190)</f>
        <v>416.45933333333329</v>
      </c>
      <c r="DO190" s="27">
        <f>IF($O190&gt;=DO$1,$S190+$Y190,$Y190)</f>
        <v>416.45933333333329</v>
      </c>
      <c r="DP190" s="27">
        <f>IF($O190&gt;=DP$1,$S190+$Y190,$Y190)</f>
        <v>416.45933333333329</v>
      </c>
      <c r="DQ190" s="27">
        <f>IF($O190&gt;=DQ$1,$S190+$Y190,$Y190)</f>
        <v>416.45933333333329</v>
      </c>
      <c r="DR190" s="27">
        <f>IF($O190&gt;=DR$1,$S190+$Y190,$Y190)</f>
        <v>416.45933333333329</v>
      </c>
      <c r="DS190" s="27">
        <f>IF($O190&gt;=DS$1,$S190+$Y190,$Y190)</f>
        <v>416.45933333333329</v>
      </c>
      <c r="DT190" s="27">
        <f>IF($O190&gt;=DT$1,$S190+$Y190,$Y190)</f>
        <v>416.45933333333329</v>
      </c>
      <c r="DU190" s="27">
        <f>IF($O190&gt;=DU$1,$S190+$Y190,$Y190)</f>
        <v>416.45933333333329</v>
      </c>
      <c r="DV190" s="27">
        <f>IF($O190&gt;=DV$1,$S190+$Y190,$Y190)</f>
        <v>416.45933333333329</v>
      </c>
      <c r="DW190" s="27">
        <f>IF($O190&gt;=DW$1,$S190+$Y190,$Y190)</f>
        <v>416.45933333333329</v>
      </c>
      <c r="DX190" s="27">
        <f>IF($O190&gt;=DX$1,$S190+$Y190,$Y190)</f>
        <v>416.45933333333329</v>
      </c>
      <c r="DY190" s="27">
        <f>IF($O190&gt;=DY$1,$S190+$Y190,$Y190)</f>
        <v>416.45933333333329</v>
      </c>
      <c r="DZ190" s="27">
        <f>IF($O190&gt;=DZ$1,$S190+$Y190,$Y190)</f>
        <v>416.45933333333329</v>
      </c>
      <c r="EA190" s="27">
        <f>IF($O190&gt;=EA$1,$S190+$Y190,$Y190)</f>
        <v>416.45933333333329</v>
      </c>
      <c r="EB190" s="27">
        <f>IF($O190&gt;=EB$1,$S190+$Y190,$Y190)</f>
        <v>416.45933333333329</v>
      </c>
      <c r="EC190" s="27">
        <f>IF($O190&gt;=EC$1,$S190+$Y190,$Y190)</f>
        <v>416.45933333333329</v>
      </c>
      <c r="ED190" s="27">
        <f>IF($O190&gt;=ED$1,$S190+$Y190,$Y190)</f>
        <v>416.45933333333329</v>
      </c>
      <c r="EE190" s="27">
        <f>IF($O190&gt;=EE$1,$S190+$Y190,$Y190)</f>
        <v>416.45933333333329</v>
      </c>
      <c r="EF190" s="27">
        <f>IF($O190&gt;=EF$1,$S190+$Y190,$Y190)</f>
        <v>416.45933333333329</v>
      </c>
      <c r="EG190" s="27">
        <f>IF($O190&gt;=EG$1,$S190+$Y190,$Y190)</f>
        <v>416.45933333333329</v>
      </c>
      <c r="EH190" s="27">
        <f>IF($O190&gt;=EH$1,$S190+$Y190,$Y190)</f>
        <v>416.45933333333329</v>
      </c>
      <c r="EI190" s="27">
        <f>IF($O190&gt;=EI$1,$S190+$Y190,$Y190)</f>
        <v>416.45933333333329</v>
      </c>
      <c r="EJ190" s="27">
        <f>IF($O190&gt;=EJ$1,$S190+$Y190,$Y190)</f>
        <v>416.45933333333329</v>
      </c>
      <c r="EK190" s="27">
        <f>IF($O190&gt;=EK$1,$S190+$Y190,$Y190)</f>
        <v>416.45933333333329</v>
      </c>
      <c r="EL190" s="27">
        <f>IF($O190&gt;=EL$1,$S190+$Y190,$Y190)</f>
        <v>416.45933333333329</v>
      </c>
      <c r="EM190" s="27">
        <f>IF($O190&gt;=EM$1,$S190+$Y190,$Y190)</f>
        <v>416.45933333333329</v>
      </c>
      <c r="EN190" s="27">
        <f>IF($O190&gt;=EN$1,$S190+$Y190,$Y190)</f>
        <v>416.45933333333329</v>
      </c>
      <c r="EO190" s="27">
        <f>IF($O190&gt;=EO$1,$S190+$Y190,$Y190)</f>
        <v>416.45933333333329</v>
      </c>
      <c r="EP190" s="27">
        <f>IF($O190&gt;=EP$1,$S190+$Y190,$Y190)</f>
        <v>416.45933333333329</v>
      </c>
      <c r="EQ190" s="27">
        <f>IF($O190&gt;=EQ$1,$S190+$Y190,$Y190)</f>
        <v>416.45933333333329</v>
      </c>
      <c r="ER190" s="27">
        <f>IF($O190&gt;=ER$1,$S190+$Y190,$Y190)</f>
        <v>416.45933333333329</v>
      </c>
      <c r="ES190" s="27">
        <f>IF($O190&gt;=ES$1,$S190+$Y190,$Y190)</f>
        <v>416.45933333333329</v>
      </c>
      <c r="ET190" s="27">
        <f>IF($O190&gt;=ET$1,$S190+$Y190,$Y190)</f>
        <v>416.45933333333329</v>
      </c>
      <c r="EU190" s="27">
        <f>IF($O190&gt;=EU$1,$S190+$Y190,$Y190)</f>
        <v>416.45933333333329</v>
      </c>
      <c r="EV190" s="27">
        <f>IF($O190&gt;=EV$1,$S190,0)</f>
        <v>416.45933333333329</v>
      </c>
      <c r="EW190" s="27">
        <f>IF($O190&gt;=EW$1,$S190,0)</f>
        <v>416.45933333333329</v>
      </c>
      <c r="EX190" s="27">
        <f>IF($O190&gt;=EX$1,$S190,0)</f>
        <v>416.45933333333329</v>
      </c>
      <c r="EY190" s="27">
        <f>IF($O190&gt;=EY$1,$S190,0)</f>
        <v>416.45933333333329</v>
      </c>
      <c r="EZ190" s="27">
        <f>IF($O190&gt;=EZ$1,$S190,0)</f>
        <v>416.45933333333329</v>
      </c>
      <c r="FA190" s="27">
        <f>IF($O190&gt;=FA$1,$S190,0)</f>
        <v>416.45933333333329</v>
      </c>
      <c r="FB190" s="27">
        <f>IF($O190&gt;=FB$1,$S190,0)</f>
        <v>416.45933333333329</v>
      </c>
      <c r="FC190" s="27">
        <f>IF($O190&gt;=FC$1,$S190,0)</f>
        <v>416.45933333333329</v>
      </c>
      <c r="FD190" s="27">
        <f>IF($O190&gt;=FD$1,$S190,0)</f>
        <v>416.45933333333329</v>
      </c>
      <c r="FE190" s="27">
        <f>IF($O190&gt;=FE$1,$S190,0)</f>
        <v>416.45933333333329</v>
      </c>
      <c r="FF190" s="27">
        <f>IF($O190&gt;=FF$1,$S190,0)</f>
        <v>416.45933333333329</v>
      </c>
      <c r="FG190" s="27">
        <f>IF($O190&gt;=FG$1,$S190,0)</f>
        <v>416.45933333333329</v>
      </c>
      <c r="FH190" s="27">
        <f>IF($O190&gt;=FH$1,$S190,0)</f>
        <v>0</v>
      </c>
      <c r="FI190" s="27">
        <f>IF($O190&gt;=FI$1,$S190,0)</f>
        <v>0</v>
      </c>
      <c r="FJ190" s="27">
        <f>IF($O190&gt;=FJ$1,$S190,0)</f>
        <v>0</v>
      </c>
      <c r="FK190" s="27">
        <f>IF($O190&gt;=FK$1,$S190,0)</f>
        <v>0</v>
      </c>
      <c r="FL190" s="27">
        <f>IF($O190&gt;=FL$1,$S190,0)</f>
        <v>0</v>
      </c>
      <c r="FM190" s="27">
        <f>IF($O190&gt;=FM$1,$S190,0)</f>
        <v>0</v>
      </c>
      <c r="FN190" s="27">
        <f>IF($O190&gt;=FN$1,$S190,0)</f>
        <v>0</v>
      </c>
      <c r="FO190" s="27">
        <f>IF($O190&gt;=FO$1,$S190,0)</f>
        <v>0</v>
      </c>
      <c r="FP190" s="27">
        <f>IF($O190&gt;=FP$1,$S190,0)</f>
        <v>0</v>
      </c>
      <c r="FQ190" s="27">
        <f>IF($O190&gt;=FQ$1,$S190,0)</f>
        <v>0</v>
      </c>
      <c r="FR190" s="27">
        <f>IF($O190&gt;=FR$1,$S190,0)</f>
        <v>0</v>
      </c>
      <c r="FS190" s="27">
        <f>IF($O190&gt;=FS$1,$S190,0)</f>
        <v>0</v>
      </c>
      <c r="FT190" s="27">
        <f>IF($O190&gt;=FT$1,$S190,0)</f>
        <v>0</v>
      </c>
      <c r="FU190" s="27">
        <f>IF($O190&gt;=FU$1,$S190,0)</f>
        <v>0</v>
      </c>
      <c r="FV190" s="27">
        <f>IF($O190&gt;=FV$1,$S190,0)</f>
        <v>0</v>
      </c>
      <c r="FW190" s="27">
        <f>IF($O190&gt;=FW$1,$S190,0)</f>
        <v>0</v>
      </c>
      <c r="FX190" s="27">
        <f>IF($O190&gt;=FX$1,$S190,0)</f>
        <v>0</v>
      </c>
      <c r="FY190" s="27">
        <f>IF($O190&gt;=FY$1,$S190,0)</f>
        <v>0</v>
      </c>
      <c r="FZ190" s="27">
        <f>IF($O190&gt;=FZ$1,$S190,0)</f>
        <v>0</v>
      </c>
      <c r="GA190" s="27">
        <f>IF($O190&gt;=GA$1,$S190,0)</f>
        <v>0</v>
      </c>
      <c r="GB190" s="27">
        <f>IF($O190&gt;=GB$1,$S190,0)</f>
        <v>0</v>
      </c>
      <c r="GC190" s="27">
        <f>IF($O190&gt;=GC$1,$S190,0)</f>
        <v>0</v>
      </c>
      <c r="GD190" s="27">
        <f>IF($O190&gt;=GD$1,$S190,0)</f>
        <v>0</v>
      </c>
      <c r="GE190" s="27">
        <f>IF($O190&gt;=GE$1,$S190,0)</f>
        <v>0</v>
      </c>
      <c r="GF190" s="27">
        <f>IF($O190&gt;=GF$1,$S190,0)</f>
        <v>0</v>
      </c>
      <c r="GG190" s="27">
        <f>IF($O190&gt;=GG$1,$S190,0)</f>
        <v>0</v>
      </c>
      <c r="GH190" s="27">
        <f>IF($O190&gt;=GH$1,$S190,0)</f>
        <v>0</v>
      </c>
      <c r="GI190" s="27">
        <f>IF($O190&gt;=GI$1,$S190,0)</f>
        <v>0</v>
      </c>
      <c r="GJ190" s="27">
        <f>IF($O190&gt;=GJ$1,$S190,0)</f>
        <v>0</v>
      </c>
      <c r="GK190" s="27">
        <f>IF($O190&gt;=GK$1,$S190,0)</f>
        <v>0</v>
      </c>
      <c r="GL190" s="27">
        <f>IF($O190&gt;=GL$1,$S190,0)</f>
        <v>0</v>
      </c>
      <c r="GM190" s="27">
        <f>IF($O190&gt;=GM$1,$S190,0)</f>
        <v>0</v>
      </c>
      <c r="GN190" s="27">
        <f>IF($O190&gt;=GN$1,$S190,0)</f>
        <v>0</v>
      </c>
      <c r="GO190" s="27">
        <f>IF($O190&gt;=GO$1,$S190,0)</f>
        <v>0</v>
      </c>
      <c r="GP190" s="27">
        <f>IF($O190&gt;=GP$1,$S190,0)</f>
        <v>0</v>
      </c>
      <c r="GQ190" s="27">
        <f>IF($O190&gt;=GQ$1,$S190,0)</f>
        <v>0</v>
      </c>
      <c r="GR190" s="27">
        <f>IF($O190&gt;=GR$1,$S190,0)</f>
        <v>0</v>
      </c>
      <c r="GS190" s="27">
        <f>IF($O190&gt;=GS$1,$S190,0)</f>
        <v>0</v>
      </c>
      <c r="GT190" s="27">
        <f>IF($O190&gt;=GT$1,$S190,0)</f>
        <v>0</v>
      </c>
      <c r="GU190" s="27">
        <f>IF($O190&gt;=GU$1,$S190,0)</f>
        <v>0</v>
      </c>
      <c r="GV190" s="27">
        <f>IF($O190&gt;=GV$1,$S190,0)</f>
        <v>0</v>
      </c>
      <c r="GW190" s="27">
        <f>IF($O190&gt;=GW$1,$S190,0)</f>
        <v>0</v>
      </c>
      <c r="GX190" s="27">
        <f>IF($O190&gt;=GX$1,$S190,0)</f>
        <v>0</v>
      </c>
      <c r="GY190" s="27">
        <f>IF($O190&gt;=GY$1,$S190,0)</f>
        <v>0</v>
      </c>
      <c r="GZ190" s="27">
        <f>IF($O190&gt;=GZ$1,$S190,0)</f>
        <v>0</v>
      </c>
      <c r="HA190" s="27">
        <f>IF($O190&gt;=HA$1,$S190,0)</f>
        <v>0</v>
      </c>
      <c r="HB190" s="27">
        <f>IF($O190&gt;=HB$1,$S190,0)</f>
        <v>0</v>
      </c>
      <c r="HC190" s="27">
        <f>IF($O190&gt;=HC$1,$S190,0)</f>
        <v>0</v>
      </c>
    </row>
    <row r="191" spans="1:211">
      <c r="A191" s="3">
        <v>149357</v>
      </c>
      <c r="B191" s="3" t="s">
        <v>122</v>
      </c>
      <c r="C191" s="3" t="s">
        <v>9</v>
      </c>
      <c r="D191" s="3">
        <v>69</v>
      </c>
      <c r="E191" s="4">
        <v>39601</v>
      </c>
      <c r="F191" s="5">
        <v>10.054794520547945</v>
      </c>
      <c r="G191" s="3" t="s">
        <v>99</v>
      </c>
      <c r="H191" s="4">
        <v>17990</v>
      </c>
      <c r="I191" s="9" t="s">
        <v>837</v>
      </c>
      <c r="J191" s="5">
        <v>1383</v>
      </c>
      <c r="K191" s="31">
        <v>448</v>
      </c>
      <c r="L191" s="32">
        <v>10</v>
      </c>
      <c r="M191" s="33">
        <f>VLOOKUP(L191,FIND,3,TRUE)</f>
        <v>1</v>
      </c>
      <c r="N191" s="32">
        <f>IF(L191&gt;30,180,VLOOKUP(L191,TEMPO,2,FALSE))</f>
        <v>60</v>
      </c>
      <c r="O191" s="32">
        <f>IF(R191&gt;0,4,N191)</f>
        <v>4</v>
      </c>
      <c r="P191" s="96">
        <f>J191*M191*L191</f>
        <v>13830</v>
      </c>
      <c r="Q191" s="96">
        <f>10934.45*2</f>
        <v>21868.9</v>
      </c>
      <c r="R191" s="96">
        <f>IF(P191&lt;=Q191,P191/4,0)</f>
        <v>3457.5</v>
      </c>
      <c r="S191" s="5">
        <f>IF(P191&gt;=Q191,P191/N191,0)</f>
        <v>0</v>
      </c>
      <c r="T191" s="3"/>
      <c r="U191" s="3">
        <f>IF(T191="",1,0)</f>
        <v>1</v>
      </c>
      <c r="V191" s="3">
        <v>15</v>
      </c>
      <c r="W191" s="5">
        <v>0</v>
      </c>
      <c r="X191" s="5">
        <v>402.65</v>
      </c>
      <c r="Y191" s="5">
        <f>X191*W191</f>
        <v>0</v>
      </c>
      <c r="Z191" s="5">
        <v>400</v>
      </c>
      <c r="AA191" s="5">
        <f>S191+Y191+Z191</f>
        <v>400</v>
      </c>
      <c r="AB191" s="39">
        <f>(J191/12+J191/12*1.3333333333+450/12+J191/30*6/12+J191)*1.3+Y191+Z191+153.9</f>
        <v>2780.1066666616725</v>
      </c>
      <c r="AC191" s="39" t="s">
        <v>9</v>
      </c>
      <c r="AD191" s="39">
        <f>J191*1.3+400+153.9</f>
        <v>2351.8000000000002</v>
      </c>
      <c r="AE191" s="39">
        <f>SUMIFS('CUSTO MENSAL FUNC NOVO'!H:H,'CUSTO MENSAL FUNC NOVO'!A:A,'VALORES MENSAIS'!AC191)</f>
        <v>2257.5630000000001</v>
      </c>
      <c r="AF191" s="27">
        <f>IF($R191&gt;0,$R191,$S191)+$Y191+$Z191</f>
        <v>3857.5</v>
      </c>
      <c r="AG191" s="27">
        <f>IF($R191&gt;0,$R191,$S191)+$Y191+$Z191</f>
        <v>3857.5</v>
      </c>
      <c r="AH191" s="27">
        <f>IF($R191&gt;0,$R191,$S191)+$Y191+$Z191</f>
        <v>3857.5</v>
      </c>
      <c r="AI191" s="27">
        <f>IF($R191&gt;0,$R191,$S191)+$Y191+$Z191</f>
        <v>3857.5</v>
      </c>
      <c r="AJ191" s="27">
        <f>IF($O191&gt;=AJ$1,$S191+$Y191+$Z191,$Y191+$Z191)</f>
        <v>400</v>
      </c>
      <c r="AK191" s="27">
        <f>IF($O191&gt;=AK$1,$S191+$Y191+$Z191,$Y191+$Z191)</f>
        <v>400</v>
      </c>
      <c r="AL191" s="27">
        <f>IF($O191&gt;=AL$1,$S191+$Y191+$Z191,$Y191+$Z191)</f>
        <v>400</v>
      </c>
      <c r="AM191" s="27">
        <f>IF($O191&gt;=AM$1,$S191+$Y191+$Z191,$Y191+$Z191)</f>
        <v>400</v>
      </c>
      <c r="AN191" s="27">
        <f>IF($O191&gt;=AN$1,$S191+$Y191+$Z191,$Y191+$Z191)</f>
        <v>400</v>
      </c>
      <c r="AO191" s="27">
        <f>IF($O191&gt;=AO$1,$S191+$Y191+$Z191,$Y191+$Z191)</f>
        <v>400</v>
      </c>
      <c r="AP191" s="27">
        <f>IF($O191&gt;=AP$1,$S191+$Y191+$Z191,$Y191+$Z191)</f>
        <v>400</v>
      </c>
      <c r="AQ191" s="27">
        <f>IF($O191&gt;=AQ$1,$S191+$Y191+$Z191,$Y191+$Z191)</f>
        <v>400</v>
      </c>
      <c r="AR191" s="27">
        <f>IF($O191&gt;=AR$1,$S191+$Y191+$Z191,$Y191+$Z191)</f>
        <v>400</v>
      </c>
      <c r="AS191" s="27">
        <f>IF($O191&gt;=AS$1,$S191+$Y191+$Z191,$Y191+$Z191)</f>
        <v>400</v>
      </c>
      <c r="AT191" s="27">
        <f>IF($O191&gt;=AT$1,$S191+$Y191+$Z191,$Y191+$Z191)</f>
        <v>400</v>
      </c>
      <c r="AU191" s="27">
        <f>IF($O191&gt;=AU$1,$S191+$Y191+$Z191,$Y191+$Z191)</f>
        <v>400</v>
      </c>
      <c r="AV191" s="27">
        <f>IF($O191&gt;=AV$1,$S191+$Y191+$Z191,$Y191+$Z191)</f>
        <v>400</v>
      </c>
      <c r="AW191" s="27">
        <f>IF($O191&gt;=AW$1,$S191+$Y191+$Z191,$Y191+$Z191)</f>
        <v>400</v>
      </c>
      <c r="AX191" s="27">
        <f>IF($O191&gt;=AX$1,$S191+$Y191+$Z191,$Y191+$Z191)</f>
        <v>400</v>
      </c>
      <c r="AY191" s="27">
        <f>IF($O191&gt;=AY$1,$S191+$Y191+$Z191,$Y191+$Z191)</f>
        <v>400</v>
      </c>
      <c r="AZ191" s="27">
        <f>IF($O191&gt;=AZ$1,$S191+$Y191+$Z191,$Y191+$Z191)</f>
        <v>400</v>
      </c>
      <c r="BA191" s="27">
        <f>IF($O191&gt;=BA$1,$S191+$Y191+$Z191,$Y191+$Z191)</f>
        <v>400</v>
      </c>
      <c r="BB191" s="27">
        <f>IF($O191&gt;=BB$1,$S191+$Y191+$Z191,$Y191+$Z191)</f>
        <v>400</v>
      </c>
      <c r="BC191" s="27">
        <f>IF($O191&gt;=BC$1,$S191+$Y191+$Z191,$Y191+$Z191)</f>
        <v>400</v>
      </c>
      <c r="BD191" s="27">
        <f>IF($O191&gt;=BD$1,$S191+$Y191+$Z191,$Y191+$Z191)</f>
        <v>400</v>
      </c>
      <c r="BE191" s="27">
        <f>IF($O191&gt;=BE$1,$S191+$Y191+$Z191,$Y191+$Z191)</f>
        <v>400</v>
      </c>
      <c r="BF191" s="27">
        <f>IF($O191&gt;=BF$1,$S191+$Y191+$Z191,$Y191+$Z191)</f>
        <v>400</v>
      </c>
      <c r="BG191" s="27">
        <f>IF($O191&gt;=BG$1,$S191+$Y191+$Z191,$Y191+$Z191)</f>
        <v>400</v>
      </c>
      <c r="BH191" s="27">
        <f>IF($O191&gt;=BH$1,$S191+$Y191+$Z191,$Y191+$Z191)</f>
        <v>400</v>
      </c>
      <c r="BI191" s="27">
        <f>IF($O191&gt;=BI$1,$S191+$Y191+$Z191,$Y191+$Z191)</f>
        <v>400</v>
      </c>
      <c r="BJ191" s="27">
        <f>IF($O191&gt;=BJ$1,$S191+$Y191+$Z191,$Y191+$Z191)</f>
        <v>400</v>
      </c>
      <c r="BK191" s="27">
        <f>IF($O191&gt;=BK$1,$S191+$Y191+$Z191,$Y191+$Z191)</f>
        <v>400</v>
      </c>
      <c r="BL191" s="27">
        <f>IF($O191&gt;=BL$1,$S191+$Y191+$Z191,$Y191+$Z191)</f>
        <v>400</v>
      </c>
      <c r="BM191" s="27">
        <f>IF($O191&gt;=BM$1,$S191+$Y191+$Z191,$Y191+$Z191)</f>
        <v>400</v>
      </c>
      <c r="BN191" s="27">
        <f>IF($O191&gt;=BN$1,$S191+$Y191+$Z191,$Y191+$Z191)</f>
        <v>400</v>
      </c>
      <c r="BO191" s="27">
        <f>IF($O191&gt;=BO$1,$S191+$Y191+$Z191,$Y191+$Z191)</f>
        <v>400</v>
      </c>
      <c r="BP191" s="27">
        <f>IF($O191&gt;=BP$1,$S191+$Y191+$Z191,$Y191+$Z191)</f>
        <v>400</v>
      </c>
      <c r="BQ191" s="27">
        <f>IF($O191&gt;=BQ$1,$S191+$Y191+$Z191,$Y191+$Z191)</f>
        <v>400</v>
      </c>
      <c r="BR191" s="27">
        <f>IF($O191&gt;=BR$1,$S191+$Y191+$Z191,$Y191+$Z191)</f>
        <v>400</v>
      </c>
      <c r="BS191" s="27">
        <f>IF($O191&gt;=BS$1,$S191+$Y191+$Z191,$Y191+$Z191)</f>
        <v>400</v>
      </c>
      <c r="BT191" s="27">
        <f>IF($O191&gt;=BT$1,$S191+$Y191+$Z191,$Y191+$Z191)</f>
        <v>400</v>
      </c>
      <c r="BU191" s="27">
        <f>IF($O191&gt;=BU$1,$S191+$Y191+$Z191,$Y191+$Z191)</f>
        <v>400</v>
      </c>
      <c r="BV191" s="27">
        <f>IF($O191&gt;=BV$1,$S191+$Y191+$Z191,$Y191+$Z191)</f>
        <v>400</v>
      </c>
      <c r="BW191" s="27">
        <f>IF($O191&gt;=BW$1,$S191+$Y191+$Z191,$Y191+$Z191)</f>
        <v>400</v>
      </c>
      <c r="BX191" s="27">
        <f>IF($O191&gt;=BX$1,$S191+$Y191+$Z191,$Y191+$Z191)</f>
        <v>400</v>
      </c>
      <c r="BY191" s="27">
        <f>IF($O191&gt;=BY$1,$S191+$Y191+$Z191,$Y191+$Z191)</f>
        <v>400</v>
      </c>
      <c r="BZ191" s="27">
        <f>IF($O191&gt;=BZ$1,$S191+$Y191+$Z191,$Y191+$Z191)</f>
        <v>400</v>
      </c>
      <c r="CA191" s="27">
        <f>IF($O191&gt;=CA$1,$S191+$Y191+$Z191,$Y191+$Z191)</f>
        <v>400</v>
      </c>
      <c r="CB191" s="27">
        <f>IF($O191&gt;=CB$1,$S191+$Y191+$Z191,$Y191+$Z191)</f>
        <v>400</v>
      </c>
      <c r="CC191" s="27">
        <f>IF($O191&gt;=CC$1,$S191+$Y191+$Z191,$Y191+$Z191)</f>
        <v>400</v>
      </c>
      <c r="CD191" s="27">
        <f>IF($O191&gt;=CD$1,$S191+$Y191+$Z191,$Y191+$Z191)</f>
        <v>400</v>
      </c>
      <c r="CE191" s="27">
        <f>IF($O191&gt;=CE$1,$S191+$Y191+$Z191,$Y191+$Z191)</f>
        <v>400</v>
      </c>
      <c r="CF191" s="27">
        <f>IF($O191&gt;=CF$1,$S191+$Y191+$Z191,$Y191+$Z191)</f>
        <v>400</v>
      </c>
      <c r="CG191" s="27">
        <f>IF($O191&gt;=CG$1,$S191+$Y191+$Z191,$Y191+$Z191)</f>
        <v>400</v>
      </c>
      <c r="CH191" s="27">
        <f>IF($O191&gt;=CH$1,$S191+$Y191+$Z191,$Y191+$Z191)</f>
        <v>400</v>
      </c>
      <c r="CI191" s="27">
        <f>IF($O191&gt;=CI$1,$S191+$Y191+$Z191,$Y191+$Z191)</f>
        <v>400</v>
      </c>
      <c r="CJ191" s="27">
        <f>IF($O191&gt;=CJ$1,$S191+$Y191+$Z191,$Y191+$Z191)</f>
        <v>400</v>
      </c>
      <c r="CK191" s="27">
        <f>IF($O191&gt;=CK$1,$S191+$Y191+$Z191,$Y191+$Z191)</f>
        <v>400</v>
      </c>
      <c r="CL191" s="27">
        <f>IF($O191&gt;=CL$1,$S191+$Y191+$Z191,$Y191+$Z191)</f>
        <v>400</v>
      </c>
      <c r="CM191" s="27">
        <f>IF($O191&gt;=CM$1,$S191+$Y191+$Z191,$Y191+$Z191)</f>
        <v>400</v>
      </c>
      <c r="CN191" s="27">
        <f>IF($O191&gt;=CN$1,$S191+$Y191,$Y191)</f>
        <v>0</v>
      </c>
      <c r="CO191" s="27">
        <f>IF($O191&gt;=CO$1,$S191+$Y191,$Y191)</f>
        <v>0</v>
      </c>
      <c r="CP191" s="27">
        <f>IF($O191&gt;=CP$1,$S191+$Y191,$Y191)</f>
        <v>0</v>
      </c>
      <c r="CQ191" s="27">
        <f>IF($O191&gt;=CQ$1,$S191+$Y191,$Y191)</f>
        <v>0</v>
      </c>
      <c r="CR191" s="27">
        <f>IF($O191&gt;=CR$1,$S191+$Y191,$Y191)</f>
        <v>0</v>
      </c>
      <c r="CS191" s="27">
        <f>IF($O191&gt;=CS$1,$S191+$Y191,$Y191)</f>
        <v>0</v>
      </c>
      <c r="CT191" s="27">
        <f>IF($O191&gt;=CT$1,$S191+$Y191,$Y191)</f>
        <v>0</v>
      </c>
      <c r="CU191" s="27">
        <f>IF($O191&gt;=CU$1,$S191+$Y191,$Y191)</f>
        <v>0</v>
      </c>
      <c r="CV191" s="27">
        <f>IF($O191&gt;=CV$1,$S191+$Y191,$Y191)</f>
        <v>0</v>
      </c>
      <c r="CW191" s="27">
        <f>IF($O191&gt;=CW$1,$S191+$Y191,$Y191)</f>
        <v>0</v>
      </c>
      <c r="CX191" s="27">
        <f>IF($O191&gt;=CX$1,$S191+$Y191,$Y191)</f>
        <v>0</v>
      </c>
      <c r="CY191" s="27">
        <f>IF($O191&gt;=CY$1,$S191+$Y191,$Y191)</f>
        <v>0</v>
      </c>
      <c r="CZ191" s="27">
        <f>IF($O191&gt;=CZ$1,$S191+$Y191,$Y191)</f>
        <v>0</v>
      </c>
      <c r="DA191" s="27">
        <f>IF($O191&gt;=DA$1,$S191+$Y191,$Y191)</f>
        <v>0</v>
      </c>
      <c r="DB191" s="27">
        <f>IF($O191&gt;=DB$1,$S191+$Y191,$Y191)</f>
        <v>0</v>
      </c>
      <c r="DC191" s="27">
        <f>IF($O191&gt;=DC$1,$S191+$Y191,$Y191)</f>
        <v>0</v>
      </c>
      <c r="DD191" s="27">
        <f>IF($O191&gt;=DD$1,$S191+$Y191,$Y191)</f>
        <v>0</v>
      </c>
      <c r="DE191" s="27">
        <f>IF($O191&gt;=DE$1,$S191+$Y191,$Y191)</f>
        <v>0</v>
      </c>
      <c r="DF191" s="27">
        <f>IF($O191&gt;=DF$1,$S191+$Y191,$Y191)</f>
        <v>0</v>
      </c>
      <c r="DG191" s="27">
        <f>IF($O191&gt;=DG$1,$S191+$Y191,$Y191)</f>
        <v>0</v>
      </c>
      <c r="DH191" s="27">
        <f>IF($O191&gt;=DH$1,$S191+$Y191,$Y191)</f>
        <v>0</v>
      </c>
      <c r="DI191" s="27">
        <f>IF($O191&gt;=DI$1,$S191+$Y191,$Y191)</f>
        <v>0</v>
      </c>
      <c r="DJ191" s="27">
        <f>IF($O191&gt;=DJ$1,$S191+$Y191,$Y191)</f>
        <v>0</v>
      </c>
      <c r="DK191" s="27">
        <f>IF($O191&gt;=DK$1,$S191+$Y191,$Y191)</f>
        <v>0</v>
      </c>
      <c r="DL191" s="27">
        <f>IF($O191&gt;=DL$1,$S191+$Y191,$Y191)</f>
        <v>0</v>
      </c>
      <c r="DM191" s="27">
        <f>IF($O191&gt;=DM$1,$S191+$Y191,$Y191)</f>
        <v>0</v>
      </c>
      <c r="DN191" s="27">
        <f>IF($O191&gt;=DN$1,$S191+$Y191,$Y191)</f>
        <v>0</v>
      </c>
      <c r="DO191" s="27">
        <f>IF($O191&gt;=DO$1,$S191+$Y191,$Y191)</f>
        <v>0</v>
      </c>
      <c r="DP191" s="27">
        <f>IF($O191&gt;=DP$1,$S191+$Y191,$Y191)</f>
        <v>0</v>
      </c>
      <c r="DQ191" s="27">
        <f>IF($O191&gt;=DQ$1,$S191+$Y191,$Y191)</f>
        <v>0</v>
      </c>
      <c r="DR191" s="27">
        <f>IF($O191&gt;=DR$1,$S191+$Y191,$Y191)</f>
        <v>0</v>
      </c>
      <c r="DS191" s="27">
        <f>IF($O191&gt;=DS$1,$S191+$Y191,$Y191)</f>
        <v>0</v>
      </c>
      <c r="DT191" s="27">
        <f>IF($O191&gt;=DT$1,$S191+$Y191,$Y191)</f>
        <v>0</v>
      </c>
      <c r="DU191" s="27">
        <f>IF($O191&gt;=DU$1,$S191+$Y191,$Y191)</f>
        <v>0</v>
      </c>
      <c r="DV191" s="27">
        <f>IF($O191&gt;=DV$1,$S191+$Y191,$Y191)</f>
        <v>0</v>
      </c>
      <c r="DW191" s="27">
        <f>IF($O191&gt;=DW$1,$S191+$Y191,$Y191)</f>
        <v>0</v>
      </c>
      <c r="DX191" s="27">
        <f>IF($O191&gt;=DX$1,$S191+$Y191,$Y191)</f>
        <v>0</v>
      </c>
      <c r="DY191" s="27">
        <f>IF($O191&gt;=DY$1,$S191+$Y191,$Y191)</f>
        <v>0</v>
      </c>
      <c r="DZ191" s="27">
        <f>IF($O191&gt;=DZ$1,$S191+$Y191,$Y191)</f>
        <v>0</v>
      </c>
      <c r="EA191" s="27">
        <f>IF($O191&gt;=EA$1,$S191+$Y191,$Y191)</f>
        <v>0</v>
      </c>
      <c r="EB191" s="27">
        <f>IF($O191&gt;=EB$1,$S191+$Y191,$Y191)</f>
        <v>0</v>
      </c>
      <c r="EC191" s="27">
        <f>IF($O191&gt;=EC$1,$S191+$Y191,$Y191)</f>
        <v>0</v>
      </c>
      <c r="ED191" s="27">
        <f>IF($O191&gt;=ED$1,$S191+$Y191,$Y191)</f>
        <v>0</v>
      </c>
      <c r="EE191" s="27">
        <f>IF($O191&gt;=EE$1,$S191+$Y191,$Y191)</f>
        <v>0</v>
      </c>
      <c r="EF191" s="27">
        <f>IF($O191&gt;=EF$1,$S191+$Y191,$Y191)</f>
        <v>0</v>
      </c>
      <c r="EG191" s="27">
        <f>IF($O191&gt;=EG$1,$S191+$Y191,$Y191)</f>
        <v>0</v>
      </c>
      <c r="EH191" s="27">
        <f>IF($O191&gt;=EH$1,$S191+$Y191,$Y191)</f>
        <v>0</v>
      </c>
      <c r="EI191" s="27">
        <f>IF($O191&gt;=EI$1,$S191+$Y191,$Y191)</f>
        <v>0</v>
      </c>
      <c r="EJ191" s="27">
        <f>IF($O191&gt;=EJ$1,$S191+$Y191,$Y191)</f>
        <v>0</v>
      </c>
      <c r="EK191" s="27">
        <f>IF($O191&gt;=EK$1,$S191+$Y191,$Y191)</f>
        <v>0</v>
      </c>
      <c r="EL191" s="27">
        <f>IF($O191&gt;=EL$1,$S191+$Y191,$Y191)</f>
        <v>0</v>
      </c>
      <c r="EM191" s="27">
        <f>IF($O191&gt;=EM$1,$S191+$Y191,$Y191)</f>
        <v>0</v>
      </c>
      <c r="EN191" s="27">
        <f>IF($O191&gt;=EN$1,$S191+$Y191,$Y191)</f>
        <v>0</v>
      </c>
      <c r="EO191" s="27">
        <f>IF($O191&gt;=EO$1,$S191+$Y191,$Y191)</f>
        <v>0</v>
      </c>
      <c r="EP191" s="27">
        <f>IF($O191&gt;=EP$1,$S191+$Y191,$Y191)</f>
        <v>0</v>
      </c>
      <c r="EQ191" s="27">
        <f>IF($O191&gt;=EQ$1,$S191+$Y191,$Y191)</f>
        <v>0</v>
      </c>
      <c r="ER191" s="27">
        <f>IF($O191&gt;=ER$1,$S191+$Y191,$Y191)</f>
        <v>0</v>
      </c>
      <c r="ES191" s="27">
        <f>IF($O191&gt;=ES$1,$S191+$Y191,$Y191)</f>
        <v>0</v>
      </c>
      <c r="ET191" s="27">
        <f>IF($O191&gt;=ET$1,$S191+$Y191,$Y191)</f>
        <v>0</v>
      </c>
      <c r="EU191" s="27">
        <f>IF($O191&gt;=EU$1,$S191+$Y191,$Y191)</f>
        <v>0</v>
      </c>
      <c r="EV191" s="27">
        <f>IF($O191&gt;=EV$1,$S191,0)</f>
        <v>0</v>
      </c>
      <c r="EW191" s="27">
        <f>IF($O191&gt;=EW$1,$S191,0)</f>
        <v>0</v>
      </c>
      <c r="EX191" s="27">
        <f>IF($O191&gt;=EX$1,$S191,0)</f>
        <v>0</v>
      </c>
      <c r="EY191" s="27">
        <f>IF($O191&gt;=EY$1,$S191,0)</f>
        <v>0</v>
      </c>
      <c r="EZ191" s="27">
        <f>IF($O191&gt;=EZ$1,$S191,0)</f>
        <v>0</v>
      </c>
      <c r="FA191" s="27">
        <f>IF($O191&gt;=FA$1,$S191,0)</f>
        <v>0</v>
      </c>
      <c r="FB191" s="27">
        <f>IF($O191&gt;=FB$1,$S191,0)</f>
        <v>0</v>
      </c>
      <c r="FC191" s="27">
        <f>IF($O191&gt;=FC$1,$S191,0)</f>
        <v>0</v>
      </c>
      <c r="FD191" s="27">
        <f>IF($O191&gt;=FD$1,$S191,0)</f>
        <v>0</v>
      </c>
      <c r="FE191" s="27">
        <f>IF($O191&gt;=FE$1,$S191,0)</f>
        <v>0</v>
      </c>
      <c r="FF191" s="27">
        <f>IF($O191&gt;=FF$1,$S191,0)</f>
        <v>0</v>
      </c>
      <c r="FG191" s="27">
        <f>IF($O191&gt;=FG$1,$S191,0)</f>
        <v>0</v>
      </c>
      <c r="FH191" s="27">
        <f>IF($O191&gt;=FH$1,$S191,0)</f>
        <v>0</v>
      </c>
      <c r="FI191" s="27">
        <f>IF($O191&gt;=FI$1,$S191,0)</f>
        <v>0</v>
      </c>
      <c r="FJ191" s="27">
        <f>IF($O191&gt;=FJ$1,$S191,0)</f>
        <v>0</v>
      </c>
      <c r="FK191" s="27">
        <f>IF($O191&gt;=FK$1,$S191,0)</f>
        <v>0</v>
      </c>
      <c r="FL191" s="27">
        <f>IF($O191&gt;=FL$1,$S191,0)</f>
        <v>0</v>
      </c>
      <c r="FM191" s="27">
        <f>IF($O191&gt;=FM$1,$S191,0)</f>
        <v>0</v>
      </c>
      <c r="FN191" s="27">
        <f>IF($O191&gt;=FN$1,$S191,0)</f>
        <v>0</v>
      </c>
      <c r="FO191" s="27">
        <f>IF($O191&gt;=FO$1,$S191,0)</f>
        <v>0</v>
      </c>
      <c r="FP191" s="27">
        <f>IF($O191&gt;=FP$1,$S191,0)</f>
        <v>0</v>
      </c>
      <c r="FQ191" s="27">
        <f>IF($O191&gt;=FQ$1,$S191,0)</f>
        <v>0</v>
      </c>
      <c r="FR191" s="27">
        <f>IF($O191&gt;=FR$1,$S191,0)</f>
        <v>0</v>
      </c>
      <c r="FS191" s="27">
        <f>IF($O191&gt;=FS$1,$S191,0)</f>
        <v>0</v>
      </c>
      <c r="FT191" s="27">
        <f>IF($O191&gt;=FT$1,$S191,0)</f>
        <v>0</v>
      </c>
      <c r="FU191" s="27">
        <f>IF($O191&gt;=FU$1,$S191,0)</f>
        <v>0</v>
      </c>
      <c r="FV191" s="27">
        <f>IF($O191&gt;=FV$1,$S191,0)</f>
        <v>0</v>
      </c>
      <c r="FW191" s="27">
        <f>IF($O191&gt;=FW$1,$S191,0)</f>
        <v>0</v>
      </c>
      <c r="FX191" s="27">
        <f>IF($O191&gt;=FX$1,$S191,0)</f>
        <v>0</v>
      </c>
      <c r="FY191" s="27">
        <f>IF($O191&gt;=FY$1,$S191,0)</f>
        <v>0</v>
      </c>
      <c r="FZ191" s="27">
        <f>IF($O191&gt;=FZ$1,$S191,0)</f>
        <v>0</v>
      </c>
      <c r="GA191" s="27">
        <f>IF($O191&gt;=GA$1,$S191,0)</f>
        <v>0</v>
      </c>
      <c r="GB191" s="27">
        <f>IF($O191&gt;=GB$1,$S191,0)</f>
        <v>0</v>
      </c>
      <c r="GC191" s="27">
        <f>IF($O191&gt;=GC$1,$S191,0)</f>
        <v>0</v>
      </c>
      <c r="GD191" s="27">
        <f>IF($O191&gt;=GD$1,$S191,0)</f>
        <v>0</v>
      </c>
      <c r="GE191" s="27">
        <f>IF($O191&gt;=GE$1,$S191,0)</f>
        <v>0</v>
      </c>
      <c r="GF191" s="27">
        <f>IF($O191&gt;=GF$1,$S191,0)</f>
        <v>0</v>
      </c>
      <c r="GG191" s="27">
        <f>IF($O191&gt;=GG$1,$S191,0)</f>
        <v>0</v>
      </c>
      <c r="GH191" s="27">
        <f>IF($O191&gt;=GH$1,$S191,0)</f>
        <v>0</v>
      </c>
      <c r="GI191" s="27">
        <f>IF($O191&gt;=GI$1,$S191,0)</f>
        <v>0</v>
      </c>
      <c r="GJ191" s="27">
        <f>IF($O191&gt;=GJ$1,$S191,0)</f>
        <v>0</v>
      </c>
      <c r="GK191" s="27">
        <f>IF($O191&gt;=GK$1,$S191,0)</f>
        <v>0</v>
      </c>
      <c r="GL191" s="27">
        <f>IF($O191&gt;=GL$1,$S191,0)</f>
        <v>0</v>
      </c>
      <c r="GM191" s="27">
        <f>IF($O191&gt;=GM$1,$S191,0)</f>
        <v>0</v>
      </c>
      <c r="GN191" s="27">
        <f>IF($O191&gt;=GN$1,$S191,0)</f>
        <v>0</v>
      </c>
      <c r="GO191" s="27">
        <f>IF($O191&gt;=GO$1,$S191,0)</f>
        <v>0</v>
      </c>
      <c r="GP191" s="27">
        <f>IF($O191&gt;=GP$1,$S191,0)</f>
        <v>0</v>
      </c>
      <c r="GQ191" s="27">
        <f>IF($O191&gt;=GQ$1,$S191,0)</f>
        <v>0</v>
      </c>
      <c r="GR191" s="27">
        <f>IF($O191&gt;=GR$1,$S191,0)</f>
        <v>0</v>
      </c>
      <c r="GS191" s="27">
        <f>IF($O191&gt;=GS$1,$S191,0)</f>
        <v>0</v>
      </c>
      <c r="GT191" s="27">
        <f>IF($O191&gt;=GT$1,$S191,0)</f>
        <v>0</v>
      </c>
      <c r="GU191" s="27">
        <f>IF($O191&gt;=GU$1,$S191,0)</f>
        <v>0</v>
      </c>
      <c r="GV191" s="27">
        <f>IF($O191&gt;=GV$1,$S191,0)</f>
        <v>0</v>
      </c>
      <c r="GW191" s="27">
        <f>IF($O191&gt;=GW$1,$S191,0)</f>
        <v>0</v>
      </c>
      <c r="GX191" s="27">
        <f>IF($O191&gt;=GX$1,$S191,0)</f>
        <v>0</v>
      </c>
      <c r="GY191" s="27">
        <f>IF($O191&gt;=GY$1,$S191,0)</f>
        <v>0</v>
      </c>
      <c r="GZ191" s="27">
        <f>IF($O191&gt;=GZ$1,$S191,0)</f>
        <v>0</v>
      </c>
      <c r="HA191" s="27">
        <f>IF($O191&gt;=HA$1,$S191,0)</f>
        <v>0</v>
      </c>
      <c r="HB191" s="27">
        <f>IF($O191&gt;=HB$1,$S191,0)</f>
        <v>0</v>
      </c>
      <c r="HC191" s="27">
        <f>IF($O191&gt;=HC$1,$S191,0)</f>
        <v>0</v>
      </c>
    </row>
    <row r="192" spans="1:211">
      <c r="A192" s="3">
        <v>111279</v>
      </c>
      <c r="B192" s="3" t="s">
        <v>139</v>
      </c>
      <c r="C192" s="3" t="s">
        <v>9</v>
      </c>
      <c r="D192" s="3">
        <v>62</v>
      </c>
      <c r="E192" s="4">
        <v>38111</v>
      </c>
      <c r="F192" s="5">
        <v>14.136986301369863</v>
      </c>
      <c r="G192" s="3" t="s">
        <v>99</v>
      </c>
      <c r="H192" s="4">
        <v>20553</v>
      </c>
      <c r="I192" s="9" t="s">
        <v>837</v>
      </c>
      <c r="J192" s="5">
        <v>1645.51</v>
      </c>
      <c r="K192" s="31">
        <v>448</v>
      </c>
      <c r="L192" s="32">
        <v>14</v>
      </c>
      <c r="M192" s="33">
        <f>VLOOKUP(L192,FIND,3,TRUE)</f>
        <v>1.1000000000000001</v>
      </c>
      <c r="N192" s="32">
        <f>IF(L192&gt;30,180,VLOOKUP(L192,TEMPO,2,FALSE))</f>
        <v>84</v>
      </c>
      <c r="O192" s="32">
        <f>IF(R192&gt;0,4,N192)</f>
        <v>84</v>
      </c>
      <c r="P192" s="96">
        <f>J192*M192*L192</f>
        <v>25340.854000000003</v>
      </c>
      <c r="Q192" s="96">
        <f>10934.45*2</f>
        <v>21868.9</v>
      </c>
      <c r="R192" s="96">
        <f>IF(P192&lt;=Q192,P192/4,0)</f>
        <v>0</v>
      </c>
      <c r="S192" s="5">
        <f>IF(P192&gt;=Q192,P192/N192,0)</f>
        <v>301.67683333333338</v>
      </c>
      <c r="T192" s="3"/>
      <c r="U192" s="3">
        <f>IF(T192="",1,0)</f>
        <v>1</v>
      </c>
      <c r="V192" s="3">
        <v>35</v>
      </c>
      <c r="W192" s="5">
        <v>0.6</v>
      </c>
      <c r="X192" s="5">
        <v>402.65</v>
      </c>
      <c r="Y192" s="5">
        <f>X192*W192</f>
        <v>241.58999999999997</v>
      </c>
      <c r="Z192" s="5">
        <v>400</v>
      </c>
      <c r="AA192" s="5">
        <f>S192+Y192+Z192</f>
        <v>943.26683333333335</v>
      </c>
      <c r="AB192" s="39">
        <f>(J192/12+J192/12*1.3333333333+450/12+J192/30*6/12+J192)*1.3+Y192+Z192+153.9</f>
        <v>3435.0040777718359</v>
      </c>
      <c r="AC192" s="39" t="s">
        <v>9</v>
      </c>
      <c r="AD192" s="39">
        <f>J192*1.3+400+153.9</f>
        <v>2693.0630000000001</v>
      </c>
      <c r="AE192" s="39">
        <f>SUMIFS('CUSTO MENSAL FUNC NOVO'!H:H,'CUSTO MENSAL FUNC NOVO'!A:A,'VALORES MENSAIS'!AC192)</f>
        <v>2257.5630000000001</v>
      </c>
      <c r="AF192" s="27">
        <f>IF($R192&gt;0,$R192,$S192)+$Y192+$Z192</f>
        <v>943.26683333333335</v>
      </c>
      <c r="AG192" s="27">
        <f>IF($R192&gt;0,$R192,$S192)+$Y192+$Z192</f>
        <v>943.26683333333335</v>
      </c>
      <c r="AH192" s="27">
        <f>IF($R192&gt;0,$R192,$S192)+$Y192+$Z192</f>
        <v>943.26683333333335</v>
      </c>
      <c r="AI192" s="27">
        <f>IF($R192&gt;0,$R192,$S192)+$Y192+$Z192</f>
        <v>943.26683333333335</v>
      </c>
      <c r="AJ192" s="27">
        <f>IF($O192&gt;=AJ$1,$S192+$Y192+$Z192,$Y192+$Z192)</f>
        <v>943.26683333333335</v>
      </c>
      <c r="AK192" s="27">
        <f>IF($O192&gt;=AK$1,$S192+$Y192+$Z192,$Y192+$Z192)</f>
        <v>943.26683333333335</v>
      </c>
      <c r="AL192" s="27">
        <f>IF($O192&gt;=AL$1,$S192+$Y192+$Z192,$Y192+$Z192)</f>
        <v>943.26683333333335</v>
      </c>
      <c r="AM192" s="27">
        <f>IF($O192&gt;=AM$1,$S192+$Y192+$Z192,$Y192+$Z192)</f>
        <v>943.26683333333335</v>
      </c>
      <c r="AN192" s="27">
        <f>IF($O192&gt;=AN$1,$S192+$Y192+$Z192,$Y192+$Z192)</f>
        <v>943.26683333333335</v>
      </c>
      <c r="AO192" s="27">
        <f>IF($O192&gt;=AO$1,$S192+$Y192+$Z192,$Y192+$Z192)</f>
        <v>943.26683333333335</v>
      </c>
      <c r="AP192" s="27">
        <f>IF($O192&gt;=AP$1,$S192+$Y192+$Z192,$Y192+$Z192)</f>
        <v>943.26683333333335</v>
      </c>
      <c r="AQ192" s="27">
        <f>IF($O192&gt;=AQ$1,$S192+$Y192+$Z192,$Y192+$Z192)</f>
        <v>943.26683333333335</v>
      </c>
      <c r="AR192" s="27">
        <f>IF($O192&gt;=AR$1,$S192+$Y192+$Z192,$Y192+$Z192)</f>
        <v>943.26683333333335</v>
      </c>
      <c r="AS192" s="27">
        <f>IF($O192&gt;=AS$1,$S192+$Y192+$Z192,$Y192+$Z192)</f>
        <v>943.26683333333335</v>
      </c>
      <c r="AT192" s="27">
        <f>IF($O192&gt;=AT$1,$S192+$Y192+$Z192,$Y192+$Z192)</f>
        <v>943.26683333333335</v>
      </c>
      <c r="AU192" s="27">
        <f>IF($O192&gt;=AU$1,$S192+$Y192+$Z192,$Y192+$Z192)</f>
        <v>943.26683333333335</v>
      </c>
      <c r="AV192" s="27">
        <f>IF($O192&gt;=AV$1,$S192+$Y192+$Z192,$Y192+$Z192)</f>
        <v>943.26683333333335</v>
      </c>
      <c r="AW192" s="27">
        <f>IF($O192&gt;=AW$1,$S192+$Y192+$Z192,$Y192+$Z192)</f>
        <v>943.26683333333335</v>
      </c>
      <c r="AX192" s="27">
        <f>IF($O192&gt;=AX$1,$S192+$Y192+$Z192,$Y192+$Z192)</f>
        <v>943.26683333333335</v>
      </c>
      <c r="AY192" s="27">
        <f>IF($O192&gt;=AY$1,$S192+$Y192+$Z192,$Y192+$Z192)</f>
        <v>943.26683333333335</v>
      </c>
      <c r="AZ192" s="27">
        <f>IF($O192&gt;=AZ$1,$S192+$Y192+$Z192,$Y192+$Z192)</f>
        <v>943.26683333333335</v>
      </c>
      <c r="BA192" s="27">
        <f>IF($O192&gt;=BA$1,$S192+$Y192+$Z192,$Y192+$Z192)</f>
        <v>943.26683333333335</v>
      </c>
      <c r="BB192" s="27">
        <f>IF($O192&gt;=BB$1,$S192+$Y192+$Z192,$Y192+$Z192)</f>
        <v>943.26683333333335</v>
      </c>
      <c r="BC192" s="27">
        <f>IF($O192&gt;=BC$1,$S192+$Y192+$Z192,$Y192+$Z192)</f>
        <v>943.26683333333335</v>
      </c>
      <c r="BD192" s="27">
        <f>IF($O192&gt;=BD$1,$S192+$Y192+$Z192,$Y192+$Z192)</f>
        <v>943.26683333333335</v>
      </c>
      <c r="BE192" s="27">
        <f>IF($O192&gt;=BE$1,$S192+$Y192+$Z192,$Y192+$Z192)</f>
        <v>943.26683333333335</v>
      </c>
      <c r="BF192" s="27">
        <f>IF($O192&gt;=BF$1,$S192+$Y192+$Z192,$Y192+$Z192)</f>
        <v>943.26683333333335</v>
      </c>
      <c r="BG192" s="27">
        <f>IF($O192&gt;=BG$1,$S192+$Y192+$Z192,$Y192+$Z192)</f>
        <v>943.26683333333335</v>
      </c>
      <c r="BH192" s="27">
        <f>IF($O192&gt;=BH$1,$S192+$Y192+$Z192,$Y192+$Z192)</f>
        <v>943.26683333333335</v>
      </c>
      <c r="BI192" s="27">
        <f>IF($O192&gt;=BI$1,$S192+$Y192+$Z192,$Y192+$Z192)</f>
        <v>943.26683333333335</v>
      </c>
      <c r="BJ192" s="27">
        <f>IF($O192&gt;=BJ$1,$S192+$Y192+$Z192,$Y192+$Z192)</f>
        <v>943.26683333333335</v>
      </c>
      <c r="BK192" s="27">
        <f>IF($O192&gt;=BK$1,$S192+$Y192+$Z192,$Y192+$Z192)</f>
        <v>943.26683333333335</v>
      </c>
      <c r="BL192" s="27">
        <f>IF($O192&gt;=BL$1,$S192+$Y192+$Z192,$Y192+$Z192)</f>
        <v>943.26683333333335</v>
      </c>
      <c r="BM192" s="27">
        <f>IF($O192&gt;=BM$1,$S192+$Y192+$Z192,$Y192+$Z192)</f>
        <v>943.26683333333335</v>
      </c>
      <c r="BN192" s="27">
        <f>IF($O192&gt;=BN$1,$S192+$Y192+$Z192,$Y192+$Z192)</f>
        <v>943.26683333333335</v>
      </c>
      <c r="BO192" s="27">
        <f>IF($O192&gt;=BO$1,$S192+$Y192+$Z192,$Y192+$Z192)</f>
        <v>943.26683333333335</v>
      </c>
      <c r="BP192" s="27">
        <f>IF($O192&gt;=BP$1,$S192+$Y192+$Z192,$Y192+$Z192)</f>
        <v>943.26683333333335</v>
      </c>
      <c r="BQ192" s="27">
        <f>IF($O192&gt;=BQ$1,$S192+$Y192+$Z192,$Y192+$Z192)</f>
        <v>943.26683333333335</v>
      </c>
      <c r="BR192" s="27">
        <f>IF($O192&gt;=BR$1,$S192+$Y192+$Z192,$Y192+$Z192)</f>
        <v>943.26683333333335</v>
      </c>
      <c r="BS192" s="27">
        <f>IF($O192&gt;=BS$1,$S192+$Y192+$Z192,$Y192+$Z192)</f>
        <v>943.26683333333335</v>
      </c>
      <c r="BT192" s="27">
        <f>IF($O192&gt;=BT$1,$S192+$Y192+$Z192,$Y192+$Z192)</f>
        <v>943.26683333333335</v>
      </c>
      <c r="BU192" s="27">
        <f>IF($O192&gt;=BU$1,$S192+$Y192+$Z192,$Y192+$Z192)</f>
        <v>943.26683333333335</v>
      </c>
      <c r="BV192" s="27">
        <f>IF($O192&gt;=BV$1,$S192+$Y192+$Z192,$Y192+$Z192)</f>
        <v>943.26683333333335</v>
      </c>
      <c r="BW192" s="27">
        <f>IF($O192&gt;=BW$1,$S192+$Y192+$Z192,$Y192+$Z192)</f>
        <v>943.26683333333335</v>
      </c>
      <c r="BX192" s="27">
        <f>IF($O192&gt;=BX$1,$S192+$Y192+$Z192,$Y192+$Z192)</f>
        <v>943.26683333333335</v>
      </c>
      <c r="BY192" s="27">
        <f>IF($O192&gt;=BY$1,$S192+$Y192+$Z192,$Y192+$Z192)</f>
        <v>943.26683333333335</v>
      </c>
      <c r="BZ192" s="27">
        <f>IF($O192&gt;=BZ$1,$S192+$Y192+$Z192,$Y192+$Z192)</f>
        <v>943.26683333333335</v>
      </c>
      <c r="CA192" s="27">
        <f>IF($O192&gt;=CA$1,$S192+$Y192+$Z192,$Y192+$Z192)</f>
        <v>943.26683333333335</v>
      </c>
      <c r="CB192" s="27">
        <f>IF($O192&gt;=CB$1,$S192+$Y192+$Z192,$Y192+$Z192)</f>
        <v>943.26683333333335</v>
      </c>
      <c r="CC192" s="27">
        <f>IF($O192&gt;=CC$1,$S192+$Y192+$Z192,$Y192+$Z192)</f>
        <v>943.26683333333335</v>
      </c>
      <c r="CD192" s="27">
        <f>IF($O192&gt;=CD$1,$S192+$Y192+$Z192,$Y192+$Z192)</f>
        <v>943.26683333333335</v>
      </c>
      <c r="CE192" s="27">
        <f>IF($O192&gt;=CE$1,$S192+$Y192+$Z192,$Y192+$Z192)</f>
        <v>943.26683333333335</v>
      </c>
      <c r="CF192" s="27">
        <f>IF($O192&gt;=CF$1,$S192+$Y192+$Z192,$Y192+$Z192)</f>
        <v>943.26683333333335</v>
      </c>
      <c r="CG192" s="27">
        <f>IF($O192&gt;=CG$1,$S192+$Y192+$Z192,$Y192+$Z192)</f>
        <v>943.26683333333335</v>
      </c>
      <c r="CH192" s="27">
        <f>IF($O192&gt;=CH$1,$S192+$Y192+$Z192,$Y192+$Z192)</f>
        <v>943.26683333333335</v>
      </c>
      <c r="CI192" s="27">
        <f>IF($O192&gt;=CI$1,$S192+$Y192+$Z192,$Y192+$Z192)</f>
        <v>943.26683333333335</v>
      </c>
      <c r="CJ192" s="27">
        <f>IF($O192&gt;=CJ$1,$S192+$Y192+$Z192,$Y192+$Z192)</f>
        <v>943.26683333333335</v>
      </c>
      <c r="CK192" s="27">
        <f>IF($O192&gt;=CK$1,$S192+$Y192+$Z192,$Y192+$Z192)</f>
        <v>943.26683333333335</v>
      </c>
      <c r="CL192" s="27">
        <f>IF($O192&gt;=CL$1,$S192+$Y192+$Z192,$Y192+$Z192)</f>
        <v>943.26683333333335</v>
      </c>
      <c r="CM192" s="27">
        <f>IF($O192&gt;=CM$1,$S192+$Y192+$Z192,$Y192+$Z192)</f>
        <v>943.26683333333335</v>
      </c>
      <c r="CN192" s="27">
        <f>IF($O192&gt;=CN$1,$S192+$Y192,$Y192)</f>
        <v>543.26683333333335</v>
      </c>
      <c r="CO192" s="27">
        <f>IF($O192&gt;=CO$1,$S192+$Y192,$Y192)</f>
        <v>543.26683333333335</v>
      </c>
      <c r="CP192" s="27">
        <f>IF($O192&gt;=CP$1,$S192+$Y192,$Y192)</f>
        <v>543.26683333333335</v>
      </c>
      <c r="CQ192" s="27">
        <f>IF($O192&gt;=CQ$1,$S192+$Y192,$Y192)</f>
        <v>543.26683333333335</v>
      </c>
      <c r="CR192" s="27">
        <f>IF($O192&gt;=CR$1,$S192+$Y192,$Y192)</f>
        <v>543.26683333333335</v>
      </c>
      <c r="CS192" s="27">
        <f>IF($O192&gt;=CS$1,$S192+$Y192,$Y192)</f>
        <v>543.26683333333335</v>
      </c>
      <c r="CT192" s="27">
        <f>IF($O192&gt;=CT$1,$S192+$Y192,$Y192)</f>
        <v>543.26683333333335</v>
      </c>
      <c r="CU192" s="27">
        <f>IF($O192&gt;=CU$1,$S192+$Y192,$Y192)</f>
        <v>543.26683333333335</v>
      </c>
      <c r="CV192" s="27">
        <f>IF($O192&gt;=CV$1,$S192+$Y192,$Y192)</f>
        <v>543.26683333333335</v>
      </c>
      <c r="CW192" s="27">
        <f>IF($O192&gt;=CW$1,$S192+$Y192,$Y192)</f>
        <v>543.26683333333335</v>
      </c>
      <c r="CX192" s="27">
        <f>IF($O192&gt;=CX$1,$S192+$Y192,$Y192)</f>
        <v>543.26683333333335</v>
      </c>
      <c r="CY192" s="27">
        <f>IF($O192&gt;=CY$1,$S192+$Y192,$Y192)</f>
        <v>543.26683333333335</v>
      </c>
      <c r="CZ192" s="27">
        <f>IF($O192&gt;=CZ$1,$S192+$Y192,$Y192)</f>
        <v>543.26683333333335</v>
      </c>
      <c r="DA192" s="27">
        <f>IF($O192&gt;=DA$1,$S192+$Y192,$Y192)</f>
        <v>543.26683333333335</v>
      </c>
      <c r="DB192" s="27">
        <f>IF($O192&gt;=DB$1,$S192+$Y192,$Y192)</f>
        <v>543.26683333333335</v>
      </c>
      <c r="DC192" s="27">
        <f>IF($O192&gt;=DC$1,$S192+$Y192,$Y192)</f>
        <v>543.26683333333335</v>
      </c>
      <c r="DD192" s="27">
        <f>IF($O192&gt;=DD$1,$S192+$Y192,$Y192)</f>
        <v>543.26683333333335</v>
      </c>
      <c r="DE192" s="27">
        <f>IF($O192&gt;=DE$1,$S192+$Y192,$Y192)</f>
        <v>543.26683333333335</v>
      </c>
      <c r="DF192" s="27">
        <f>IF($O192&gt;=DF$1,$S192+$Y192,$Y192)</f>
        <v>543.26683333333335</v>
      </c>
      <c r="DG192" s="27">
        <f>IF($O192&gt;=DG$1,$S192+$Y192,$Y192)</f>
        <v>543.26683333333335</v>
      </c>
      <c r="DH192" s="27">
        <f>IF($O192&gt;=DH$1,$S192+$Y192,$Y192)</f>
        <v>543.26683333333335</v>
      </c>
      <c r="DI192" s="27">
        <f>IF($O192&gt;=DI$1,$S192+$Y192,$Y192)</f>
        <v>543.26683333333335</v>
      </c>
      <c r="DJ192" s="27">
        <f>IF($O192&gt;=DJ$1,$S192+$Y192,$Y192)</f>
        <v>543.26683333333335</v>
      </c>
      <c r="DK192" s="27">
        <f>IF($O192&gt;=DK$1,$S192+$Y192,$Y192)</f>
        <v>543.26683333333335</v>
      </c>
      <c r="DL192" s="27">
        <f>IF($O192&gt;=DL$1,$S192+$Y192,$Y192)</f>
        <v>241.58999999999997</v>
      </c>
      <c r="DM192" s="27">
        <f>IF($O192&gt;=DM$1,$S192+$Y192,$Y192)</f>
        <v>241.58999999999997</v>
      </c>
      <c r="DN192" s="27">
        <f>IF($O192&gt;=DN$1,$S192+$Y192,$Y192)</f>
        <v>241.58999999999997</v>
      </c>
      <c r="DO192" s="27">
        <f>IF($O192&gt;=DO$1,$S192+$Y192,$Y192)</f>
        <v>241.58999999999997</v>
      </c>
      <c r="DP192" s="27">
        <f>IF($O192&gt;=DP$1,$S192+$Y192,$Y192)</f>
        <v>241.58999999999997</v>
      </c>
      <c r="DQ192" s="27">
        <f>IF($O192&gt;=DQ$1,$S192+$Y192,$Y192)</f>
        <v>241.58999999999997</v>
      </c>
      <c r="DR192" s="27">
        <f>IF($O192&gt;=DR$1,$S192+$Y192,$Y192)</f>
        <v>241.58999999999997</v>
      </c>
      <c r="DS192" s="27">
        <f>IF($O192&gt;=DS$1,$S192+$Y192,$Y192)</f>
        <v>241.58999999999997</v>
      </c>
      <c r="DT192" s="27">
        <f>IF($O192&gt;=DT$1,$S192+$Y192,$Y192)</f>
        <v>241.58999999999997</v>
      </c>
      <c r="DU192" s="27">
        <f>IF($O192&gt;=DU$1,$S192+$Y192,$Y192)</f>
        <v>241.58999999999997</v>
      </c>
      <c r="DV192" s="27">
        <f>IF($O192&gt;=DV$1,$S192+$Y192,$Y192)</f>
        <v>241.58999999999997</v>
      </c>
      <c r="DW192" s="27">
        <f>IF($O192&gt;=DW$1,$S192+$Y192,$Y192)</f>
        <v>241.58999999999997</v>
      </c>
      <c r="DX192" s="27">
        <f>IF($O192&gt;=DX$1,$S192+$Y192,$Y192)</f>
        <v>241.58999999999997</v>
      </c>
      <c r="DY192" s="27">
        <f>IF($O192&gt;=DY$1,$S192+$Y192,$Y192)</f>
        <v>241.58999999999997</v>
      </c>
      <c r="DZ192" s="27">
        <f>IF($O192&gt;=DZ$1,$S192+$Y192,$Y192)</f>
        <v>241.58999999999997</v>
      </c>
      <c r="EA192" s="27">
        <f>IF($O192&gt;=EA$1,$S192+$Y192,$Y192)</f>
        <v>241.58999999999997</v>
      </c>
      <c r="EB192" s="27">
        <f>IF($O192&gt;=EB$1,$S192+$Y192,$Y192)</f>
        <v>241.58999999999997</v>
      </c>
      <c r="EC192" s="27">
        <f>IF($O192&gt;=EC$1,$S192+$Y192,$Y192)</f>
        <v>241.58999999999997</v>
      </c>
      <c r="ED192" s="27">
        <f>IF($O192&gt;=ED$1,$S192+$Y192,$Y192)</f>
        <v>241.58999999999997</v>
      </c>
      <c r="EE192" s="27">
        <f>IF($O192&gt;=EE$1,$S192+$Y192,$Y192)</f>
        <v>241.58999999999997</v>
      </c>
      <c r="EF192" s="27">
        <f>IF($O192&gt;=EF$1,$S192+$Y192,$Y192)</f>
        <v>241.58999999999997</v>
      </c>
      <c r="EG192" s="27">
        <f>IF($O192&gt;=EG$1,$S192+$Y192,$Y192)</f>
        <v>241.58999999999997</v>
      </c>
      <c r="EH192" s="27">
        <f>IF($O192&gt;=EH$1,$S192+$Y192,$Y192)</f>
        <v>241.58999999999997</v>
      </c>
      <c r="EI192" s="27">
        <f>IF($O192&gt;=EI$1,$S192+$Y192,$Y192)</f>
        <v>241.58999999999997</v>
      </c>
      <c r="EJ192" s="27">
        <f>IF($O192&gt;=EJ$1,$S192+$Y192,$Y192)</f>
        <v>241.58999999999997</v>
      </c>
      <c r="EK192" s="27">
        <f>IF($O192&gt;=EK$1,$S192+$Y192,$Y192)</f>
        <v>241.58999999999997</v>
      </c>
      <c r="EL192" s="27">
        <f>IF($O192&gt;=EL$1,$S192+$Y192,$Y192)</f>
        <v>241.58999999999997</v>
      </c>
      <c r="EM192" s="27">
        <f>IF($O192&gt;=EM$1,$S192+$Y192,$Y192)</f>
        <v>241.58999999999997</v>
      </c>
      <c r="EN192" s="27">
        <f>IF($O192&gt;=EN$1,$S192+$Y192,$Y192)</f>
        <v>241.58999999999997</v>
      </c>
      <c r="EO192" s="27">
        <f>IF($O192&gt;=EO$1,$S192+$Y192,$Y192)</f>
        <v>241.58999999999997</v>
      </c>
      <c r="EP192" s="27">
        <f>IF($O192&gt;=EP$1,$S192+$Y192,$Y192)</f>
        <v>241.58999999999997</v>
      </c>
      <c r="EQ192" s="27">
        <f>IF($O192&gt;=EQ$1,$S192+$Y192,$Y192)</f>
        <v>241.58999999999997</v>
      </c>
      <c r="ER192" s="27">
        <f>IF($O192&gt;=ER$1,$S192+$Y192,$Y192)</f>
        <v>241.58999999999997</v>
      </c>
      <c r="ES192" s="27">
        <f>IF($O192&gt;=ES$1,$S192+$Y192,$Y192)</f>
        <v>241.58999999999997</v>
      </c>
      <c r="ET192" s="27">
        <f>IF($O192&gt;=ET$1,$S192+$Y192,$Y192)</f>
        <v>241.58999999999997</v>
      </c>
      <c r="EU192" s="27">
        <f>IF($O192&gt;=EU$1,$S192+$Y192,$Y192)</f>
        <v>241.58999999999997</v>
      </c>
      <c r="EV192" s="27">
        <f>IF($O192&gt;=EV$1,$S192,0)</f>
        <v>0</v>
      </c>
      <c r="EW192" s="27">
        <f>IF($O192&gt;=EW$1,$S192,0)</f>
        <v>0</v>
      </c>
      <c r="EX192" s="27">
        <f>IF($O192&gt;=EX$1,$S192,0)</f>
        <v>0</v>
      </c>
      <c r="EY192" s="27">
        <f>IF($O192&gt;=EY$1,$S192,0)</f>
        <v>0</v>
      </c>
      <c r="EZ192" s="27">
        <f>IF($O192&gt;=EZ$1,$S192,0)</f>
        <v>0</v>
      </c>
      <c r="FA192" s="27">
        <f>IF($O192&gt;=FA$1,$S192,0)</f>
        <v>0</v>
      </c>
      <c r="FB192" s="27">
        <f>IF($O192&gt;=FB$1,$S192,0)</f>
        <v>0</v>
      </c>
      <c r="FC192" s="27">
        <f>IF($O192&gt;=FC$1,$S192,0)</f>
        <v>0</v>
      </c>
      <c r="FD192" s="27">
        <f>IF($O192&gt;=FD$1,$S192,0)</f>
        <v>0</v>
      </c>
      <c r="FE192" s="27">
        <f>IF($O192&gt;=FE$1,$S192,0)</f>
        <v>0</v>
      </c>
      <c r="FF192" s="27">
        <f>IF($O192&gt;=FF$1,$S192,0)</f>
        <v>0</v>
      </c>
      <c r="FG192" s="27">
        <f>IF($O192&gt;=FG$1,$S192,0)</f>
        <v>0</v>
      </c>
      <c r="FH192" s="27">
        <f>IF($O192&gt;=FH$1,$S192,0)</f>
        <v>0</v>
      </c>
      <c r="FI192" s="27">
        <f>IF($O192&gt;=FI$1,$S192,0)</f>
        <v>0</v>
      </c>
      <c r="FJ192" s="27">
        <f>IF($O192&gt;=FJ$1,$S192,0)</f>
        <v>0</v>
      </c>
      <c r="FK192" s="27">
        <f>IF($O192&gt;=FK$1,$S192,0)</f>
        <v>0</v>
      </c>
      <c r="FL192" s="27">
        <f>IF($O192&gt;=FL$1,$S192,0)</f>
        <v>0</v>
      </c>
      <c r="FM192" s="27">
        <f>IF($O192&gt;=FM$1,$S192,0)</f>
        <v>0</v>
      </c>
      <c r="FN192" s="27">
        <f>IF($O192&gt;=FN$1,$S192,0)</f>
        <v>0</v>
      </c>
      <c r="FO192" s="27">
        <f>IF($O192&gt;=FO$1,$S192,0)</f>
        <v>0</v>
      </c>
      <c r="FP192" s="27">
        <f>IF($O192&gt;=FP$1,$S192,0)</f>
        <v>0</v>
      </c>
      <c r="FQ192" s="27">
        <f>IF($O192&gt;=FQ$1,$S192,0)</f>
        <v>0</v>
      </c>
      <c r="FR192" s="27">
        <f>IF($O192&gt;=FR$1,$S192,0)</f>
        <v>0</v>
      </c>
      <c r="FS192" s="27">
        <f>IF($O192&gt;=FS$1,$S192,0)</f>
        <v>0</v>
      </c>
      <c r="FT192" s="27">
        <f>IF($O192&gt;=FT$1,$S192,0)</f>
        <v>0</v>
      </c>
      <c r="FU192" s="27">
        <f>IF($O192&gt;=FU$1,$S192,0)</f>
        <v>0</v>
      </c>
      <c r="FV192" s="27">
        <f>IF($O192&gt;=FV$1,$S192,0)</f>
        <v>0</v>
      </c>
      <c r="FW192" s="27">
        <f>IF($O192&gt;=FW$1,$S192,0)</f>
        <v>0</v>
      </c>
      <c r="FX192" s="27">
        <f>IF($O192&gt;=FX$1,$S192,0)</f>
        <v>0</v>
      </c>
      <c r="FY192" s="27">
        <f>IF($O192&gt;=FY$1,$S192,0)</f>
        <v>0</v>
      </c>
      <c r="FZ192" s="27">
        <f>IF($O192&gt;=FZ$1,$S192,0)</f>
        <v>0</v>
      </c>
      <c r="GA192" s="27">
        <f>IF($O192&gt;=GA$1,$S192,0)</f>
        <v>0</v>
      </c>
      <c r="GB192" s="27">
        <f>IF($O192&gt;=GB$1,$S192,0)</f>
        <v>0</v>
      </c>
      <c r="GC192" s="27">
        <f>IF($O192&gt;=GC$1,$S192,0)</f>
        <v>0</v>
      </c>
      <c r="GD192" s="27">
        <f>IF($O192&gt;=GD$1,$S192,0)</f>
        <v>0</v>
      </c>
      <c r="GE192" s="27">
        <f>IF($O192&gt;=GE$1,$S192,0)</f>
        <v>0</v>
      </c>
      <c r="GF192" s="27">
        <f>IF($O192&gt;=GF$1,$S192,0)</f>
        <v>0</v>
      </c>
      <c r="GG192" s="27">
        <f>IF($O192&gt;=GG$1,$S192,0)</f>
        <v>0</v>
      </c>
      <c r="GH192" s="27">
        <f>IF($O192&gt;=GH$1,$S192,0)</f>
        <v>0</v>
      </c>
      <c r="GI192" s="27">
        <f>IF($O192&gt;=GI$1,$S192,0)</f>
        <v>0</v>
      </c>
      <c r="GJ192" s="27">
        <f>IF($O192&gt;=GJ$1,$S192,0)</f>
        <v>0</v>
      </c>
      <c r="GK192" s="27">
        <f>IF($O192&gt;=GK$1,$S192,0)</f>
        <v>0</v>
      </c>
      <c r="GL192" s="27">
        <f>IF($O192&gt;=GL$1,$S192,0)</f>
        <v>0</v>
      </c>
      <c r="GM192" s="27">
        <f>IF($O192&gt;=GM$1,$S192,0)</f>
        <v>0</v>
      </c>
      <c r="GN192" s="27">
        <f>IF($O192&gt;=GN$1,$S192,0)</f>
        <v>0</v>
      </c>
      <c r="GO192" s="27">
        <f>IF($O192&gt;=GO$1,$S192,0)</f>
        <v>0</v>
      </c>
      <c r="GP192" s="27">
        <f>IF($O192&gt;=GP$1,$S192,0)</f>
        <v>0</v>
      </c>
      <c r="GQ192" s="27">
        <f>IF($O192&gt;=GQ$1,$S192,0)</f>
        <v>0</v>
      </c>
      <c r="GR192" s="27">
        <f>IF($O192&gt;=GR$1,$S192,0)</f>
        <v>0</v>
      </c>
      <c r="GS192" s="27">
        <f>IF($O192&gt;=GS$1,$S192,0)</f>
        <v>0</v>
      </c>
      <c r="GT192" s="27">
        <f>IF($O192&gt;=GT$1,$S192,0)</f>
        <v>0</v>
      </c>
      <c r="GU192" s="27">
        <f>IF($O192&gt;=GU$1,$S192,0)</f>
        <v>0</v>
      </c>
      <c r="GV192" s="27">
        <f>IF($O192&gt;=GV$1,$S192,0)</f>
        <v>0</v>
      </c>
      <c r="GW192" s="27">
        <f>IF($O192&gt;=GW$1,$S192,0)</f>
        <v>0</v>
      </c>
      <c r="GX192" s="27">
        <f>IF($O192&gt;=GX$1,$S192,0)</f>
        <v>0</v>
      </c>
      <c r="GY192" s="27">
        <f>IF($O192&gt;=GY$1,$S192,0)</f>
        <v>0</v>
      </c>
      <c r="GZ192" s="27">
        <f>IF($O192&gt;=GZ$1,$S192,0)</f>
        <v>0</v>
      </c>
      <c r="HA192" s="27">
        <f>IF($O192&gt;=HA$1,$S192,0)</f>
        <v>0</v>
      </c>
      <c r="HB192" s="27">
        <f>IF($O192&gt;=HB$1,$S192,0)</f>
        <v>0</v>
      </c>
      <c r="HC192" s="27">
        <f>IF($O192&gt;=HC$1,$S192,0)</f>
        <v>0</v>
      </c>
    </row>
    <row r="193" spans="1:211">
      <c r="A193" s="3">
        <v>70319</v>
      </c>
      <c r="B193" s="3" t="s">
        <v>223</v>
      </c>
      <c r="C193" s="3" t="s">
        <v>9</v>
      </c>
      <c r="D193" s="3">
        <v>54</v>
      </c>
      <c r="E193" s="4">
        <v>35250</v>
      </c>
      <c r="F193" s="5">
        <v>21.975342465753425</v>
      </c>
      <c r="G193" s="3" t="s">
        <v>99</v>
      </c>
      <c r="H193" s="4">
        <v>23574</v>
      </c>
      <c r="I193" s="9" t="s">
        <v>837</v>
      </c>
      <c r="J193" s="5">
        <v>1631.11</v>
      </c>
      <c r="K193" s="31">
        <v>448</v>
      </c>
      <c r="L193" s="32">
        <v>22</v>
      </c>
      <c r="M193" s="33">
        <f>VLOOKUP(L193,FIND,3,TRUE)</f>
        <v>1.3</v>
      </c>
      <c r="N193" s="32">
        <f>IF(L193&gt;30,180,VLOOKUP(L193,TEMPO,2,FALSE))</f>
        <v>132</v>
      </c>
      <c r="O193" s="32">
        <f>IF(R193&gt;0,4,N193)</f>
        <v>132</v>
      </c>
      <c r="P193" s="96">
        <f>J193*M193*L193</f>
        <v>46649.745999999992</v>
      </c>
      <c r="Q193" s="96">
        <f>10934.45*2</f>
        <v>21868.9</v>
      </c>
      <c r="R193" s="96">
        <f>IF(P193&lt;=Q193,P193/4,0)</f>
        <v>0</v>
      </c>
      <c r="S193" s="5">
        <f>IF(P193&gt;=Q193,P193/N193,0)</f>
        <v>353.40716666666663</v>
      </c>
      <c r="T193" s="3"/>
      <c r="U193" s="3">
        <f>IF(T193="",1,0)</f>
        <v>1</v>
      </c>
      <c r="V193" s="3">
        <v>34</v>
      </c>
      <c r="W193" s="5">
        <v>0</v>
      </c>
      <c r="X193" s="5">
        <v>245.73</v>
      </c>
      <c r="Y193" s="5">
        <f>X193*W193</f>
        <v>0</v>
      </c>
      <c r="Z193" s="5">
        <v>400</v>
      </c>
      <c r="AA193" s="5">
        <f>S193+Y193+Z193</f>
        <v>753.40716666666663</v>
      </c>
      <c r="AB193" s="39">
        <f>(J193/12+J193/12*1.3333333333+450/12+J193/30*6/12+J193)*1.3+Y193+Z193+153.9</f>
        <v>3170.7420777718876</v>
      </c>
      <c r="AC193" s="39" t="s">
        <v>9</v>
      </c>
      <c r="AD193" s="39">
        <f>J193*1.3+400+153.9</f>
        <v>2674.3429999999998</v>
      </c>
      <c r="AE193" s="39">
        <f>SUMIFS('CUSTO MENSAL FUNC NOVO'!H:H,'CUSTO MENSAL FUNC NOVO'!A:A,'VALORES MENSAIS'!AC193)</f>
        <v>2257.5630000000001</v>
      </c>
      <c r="AF193" s="27">
        <f>IF($R193&gt;0,$R193,$S193)+$Y193+$Z193</f>
        <v>753.40716666666663</v>
      </c>
      <c r="AG193" s="27">
        <f>IF($R193&gt;0,$R193,$S193)+$Y193+$Z193</f>
        <v>753.40716666666663</v>
      </c>
      <c r="AH193" s="27">
        <f>IF($R193&gt;0,$R193,$S193)+$Y193+$Z193</f>
        <v>753.40716666666663</v>
      </c>
      <c r="AI193" s="27">
        <f>IF($R193&gt;0,$R193,$S193)+$Y193+$Z193</f>
        <v>753.40716666666663</v>
      </c>
      <c r="AJ193" s="27">
        <f>IF($O193&gt;=AJ$1,$S193+$Y193+$Z193,$Y193+$Z193)</f>
        <v>753.40716666666663</v>
      </c>
      <c r="AK193" s="27">
        <f>IF($O193&gt;=AK$1,$S193+$Y193+$Z193,$Y193+$Z193)</f>
        <v>753.40716666666663</v>
      </c>
      <c r="AL193" s="27">
        <f>IF($O193&gt;=AL$1,$S193+$Y193+$Z193,$Y193+$Z193)</f>
        <v>753.40716666666663</v>
      </c>
      <c r="AM193" s="27">
        <f>IF($O193&gt;=AM$1,$S193+$Y193+$Z193,$Y193+$Z193)</f>
        <v>753.40716666666663</v>
      </c>
      <c r="AN193" s="27">
        <f>IF($O193&gt;=AN$1,$S193+$Y193+$Z193,$Y193+$Z193)</f>
        <v>753.40716666666663</v>
      </c>
      <c r="AO193" s="27">
        <f>IF($O193&gt;=AO$1,$S193+$Y193+$Z193,$Y193+$Z193)</f>
        <v>753.40716666666663</v>
      </c>
      <c r="AP193" s="27">
        <f>IF($O193&gt;=AP$1,$S193+$Y193+$Z193,$Y193+$Z193)</f>
        <v>753.40716666666663</v>
      </c>
      <c r="AQ193" s="27">
        <f>IF($O193&gt;=AQ$1,$S193+$Y193+$Z193,$Y193+$Z193)</f>
        <v>753.40716666666663</v>
      </c>
      <c r="AR193" s="27">
        <f>IF($O193&gt;=AR$1,$S193+$Y193+$Z193,$Y193+$Z193)</f>
        <v>753.40716666666663</v>
      </c>
      <c r="AS193" s="27">
        <f>IF($O193&gt;=AS$1,$S193+$Y193+$Z193,$Y193+$Z193)</f>
        <v>753.40716666666663</v>
      </c>
      <c r="AT193" s="27">
        <f>IF($O193&gt;=AT$1,$S193+$Y193+$Z193,$Y193+$Z193)</f>
        <v>753.40716666666663</v>
      </c>
      <c r="AU193" s="27">
        <f>IF($O193&gt;=AU$1,$S193+$Y193+$Z193,$Y193+$Z193)</f>
        <v>753.40716666666663</v>
      </c>
      <c r="AV193" s="27">
        <f>IF($O193&gt;=AV$1,$S193+$Y193+$Z193,$Y193+$Z193)</f>
        <v>753.40716666666663</v>
      </c>
      <c r="AW193" s="27">
        <f>IF($O193&gt;=AW$1,$S193+$Y193+$Z193,$Y193+$Z193)</f>
        <v>753.40716666666663</v>
      </c>
      <c r="AX193" s="27">
        <f>IF($O193&gt;=AX$1,$S193+$Y193+$Z193,$Y193+$Z193)</f>
        <v>753.40716666666663</v>
      </c>
      <c r="AY193" s="27">
        <f>IF($O193&gt;=AY$1,$S193+$Y193+$Z193,$Y193+$Z193)</f>
        <v>753.40716666666663</v>
      </c>
      <c r="AZ193" s="27">
        <f>IF($O193&gt;=AZ$1,$S193+$Y193+$Z193,$Y193+$Z193)</f>
        <v>753.40716666666663</v>
      </c>
      <c r="BA193" s="27">
        <f>IF($O193&gt;=BA$1,$S193+$Y193+$Z193,$Y193+$Z193)</f>
        <v>753.40716666666663</v>
      </c>
      <c r="BB193" s="27">
        <f>IF($O193&gt;=BB$1,$S193+$Y193+$Z193,$Y193+$Z193)</f>
        <v>753.40716666666663</v>
      </c>
      <c r="BC193" s="27">
        <f>IF($O193&gt;=BC$1,$S193+$Y193+$Z193,$Y193+$Z193)</f>
        <v>753.40716666666663</v>
      </c>
      <c r="BD193" s="27">
        <f>IF($O193&gt;=BD$1,$S193+$Y193+$Z193,$Y193+$Z193)</f>
        <v>753.40716666666663</v>
      </c>
      <c r="BE193" s="27">
        <f>IF($O193&gt;=BE$1,$S193+$Y193+$Z193,$Y193+$Z193)</f>
        <v>753.40716666666663</v>
      </c>
      <c r="BF193" s="27">
        <f>IF($O193&gt;=BF$1,$S193+$Y193+$Z193,$Y193+$Z193)</f>
        <v>753.40716666666663</v>
      </c>
      <c r="BG193" s="27">
        <f>IF($O193&gt;=BG$1,$S193+$Y193+$Z193,$Y193+$Z193)</f>
        <v>753.40716666666663</v>
      </c>
      <c r="BH193" s="27">
        <f>IF($O193&gt;=BH$1,$S193+$Y193+$Z193,$Y193+$Z193)</f>
        <v>753.40716666666663</v>
      </c>
      <c r="BI193" s="27">
        <f>IF($O193&gt;=BI$1,$S193+$Y193+$Z193,$Y193+$Z193)</f>
        <v>753.40716666666663</v>
      </c>
      <c r="BJ193" s="27">
        <f>IF($O193&gt;=BJ$1,$S193+$Y193+$Z193,$Y193+$Z193)</f>
        <v>753.40716666666663</v>
      </c>
      <c r="BK193" s="27">
        <f>IF($O193&gt;=BK$1,$S193+$Y193+$Z193,$Y193+$Z193)</f>
        <v>753.40716666666663</v>
      </c>
      <c r="BL193" s="27">
        <f>IF($O193&gt;=BL$1,$S193+$Y193+$Z193,$Y193+$Z193)</f>
        <v>753.40716666666663</v>
      </c>
      <c r="BM193" s="27">
        <f>IF($O193&gt;=BM$1,$S193+$Y193+$Z193,$Y193+$Z193)</f>
        <v>753.40716666666663</v>
      </c>
      <c r="BN193" s="27">
        <f>IF($O193&gt;=BN$1,$S193+$Y193+$Z193,$Y193+$Z193)</f>
        <v>753.40716666666663</v>
      </c>
      <c r="BO193" s="27">
        <f>IF($O193&gt;=BO$1,$S193+$Y193+$Z193,$Y193+$Z193)</f>
        <v>753.40716666666663</v>
      </c>
      <c r="BP193" s="27">
        <f>IF($O193&gt;=BP$1,$S193+$Y193+$Z193,$Y193+$Z193)</f>
        <v>753.40716666666663</v>
      </c>
      <c r="BQ193" s="27">
        <f>IF($O193&gt;=BQ$1,$S193+$Y193+$Z193,$Y193+$Z193)</f>
        <v>753.40716666666663</v>
      </c>
      <c r="BR193" s="27">
        <f>IF($O193&gt;=BR$1,$S193+$Y193+$Z193,$Y193+$Z193)</f>
        <v>753.40716666666663</v>
      </c>
      <c r="BS193" s="27">
        <f>IF($O193&gt;=BS$1,$S193+$Y193+$Z193,$Y193+$Z193)</f>
        <v>753.40716666666663</v>
      </c>
      <c r="BT193" s="27">
        <f>IF($O193&gt;=BT$1,$S193+$Y193+$Z193,$Y193+$Z193)</f>
        <v>753.40716666666663</v>
      </c>
      <c r="BU193" s="27">
        <f>IF($O193&gt;=BU$1,$S193+$Y193+$Z193,$Y193+$Z193)</f>
        <v>753.40716666666663</v>
      </c>
      <c r="BV193" s="27">
        <f>IF($O193&gt;=BV$1,$S193+$Y193+$Z193,$Y193+$Z193)</f>
        <v>753.40716666666663</v>
      </c>
      <c r="BW193" s="27">
        <f>IF($O193&gt;=BW$1,$S193+$Y193+$Z193,$Y193+$Z193)</f>
        <v>753.40716666666663</v>
      </c>
      <c r="BX193" s="27">
        <f>IF($O193&gt;=BX$1,$S193+$Y193+$Z193,$Y193+$Z193)</f>
        <v>753.40716666666663</v>
      </c>
      <c r="BY193" s="27">
        <f>IF($O193&gt;=BY$1,$S193+$Y193+$Z193,$Y193+$Z193)</f>
        <v>753.40716666666663</v>
      </c>
      <c r="BZ193" s="27">
        <f>IF($O193&gt;=BZ$1,$S193+$Y193+$Z193,$Y193+$Z193)</f>
        <v>753.40716666666663</v>
      </c>
      <c r="CA193" s="27">
        <f>IF($O193&gt;=CA$1,$S193+$Y193+$Z193,$Y193+$Z193)</f>
        <v>753.40716666666663</v>
      </c>
      <c r="CB193" s="27">
        <f>IF($O193&gt;=CB$1,$S193+$Y193+$Z193,$Y193+$Z193)</f>
        <v>753.40716666666663</v>
      </c>
      <c r="CC193" s="27">
        <f>IF($O193&gt;=CC$1,$S193+$Y193+$Z193,$Y193+$Z193)</f>
        <v>753.40716666666663</v>
      </c>
      <c r="CD193" s="27">
        <f>IF($O193&gt;=CD$1,$S193+$Y193+$Z193,$Y193+$Z193)</f>
        <v>753.40716666666663</v>
      </c>
      <c r="CE193" s="27">
        <f>IF($O193&gt;=CE$1,$S193+$Y193+$Z193,$Y193+$Z193)</f>
        <v>753.40716666666663</v>
      </c>
      <c r="CF193" s="27">
        <f>IF($O193&gt;=CF$1,$S193+$Y193+$Z193,$Y193+$Z193)</f>
        <v>753.40716666666663</v>
      </c>
      <c r="CG193" s="27">
        <f>IF($O193&gt;=CG$1,$S193+$Y193+$Z193,$Y193+$Z193)</f>
        <v>753.40716666666663</v>
      </c>
      <c r="CH193" s="27">
        <f>IF($O193&gt;=CH$1,$S193+$Y193+$Z193,$Y193+$Z193)</f>
        <v>753.40716666666663</v>
      </c>
      <c r="CI193" s="27">
        <f>IF($O193&gt;=CI$1,$S193+$Y193+$Z193,$Y193+$Z193)</f>
        <v>753.40716666666663</v>
      </c>
      <c r="CJ193" s="27">
        <f>IF($O193&gt;=CJ$1,$S193+$Y193+$Z193,$Y193+$Z193)</f>
        <v>753.40716666666663</v>
      </c>
      <c r="CK193" s="27">
        <f>IF($O193&gt;=CK$1,$S193+$Y193+$Z193,$Y193+$Z193)</f>
        <v>753.40716666666663</v>
      </c>
      <c r="CL193" s="27">
        <f>IF($O193&gt;=CL$1,$S193+$Y193+$Z193,$Y193+$Z193)</f>
        <v>753.40716666666663</v>
      </c>
      <c r="CM193" s="27">
        <f>IF($O193&gt;=CM$1,$S193+$Y193+$Z193,$Y193+$Z193)</f>
        <v>753.40716666666663</v>
      </c>
      <c r="CN193" s="27">
        <f>IF($O193&gt;=CN$1,$S193+$Y193,$Y193)</f>
        <v>353.40716666666663</v>
      </c>
      <c r="CO193" s="27">
        <f>IF($O193&gt;=CO$1,$S193+$Y193,$Y193)</f>
        <v>353.40716666666663</v>
      </c>
      <c r="CP193" s="27">
        <f>IF($O193&gt;=CP$1,$S193+$Y193,$Y193)</f>
        <v>353.40716666666663</v>
      </c>
      <c r="CQ193" s="27">
        <f>IF($O193&gt;=CQ$1,$S193+$Y193,$Y193)</f>
        <v>353.40716666666663</v>
      </c>
      <c r="CR193" s="27">
        <f>IF($O193&gt;=CR$1,$S193+$Y193,$Y193)</f>
        <v>353.40716666666663</v>
      </c>
      <c r="CS193" s="27">
        <f>IF($O193&gt;=CS$1,$S193+$Y193,$Y193)</f>
        <v>353.40716666666663</v>
      </c>
      <c r="CT193" s="27">
        <f>IF($O193&gt;=CT$1,$S193+$Y193,$Y193)</f>
        <v>353.40716666666663</v>
      </c>
      <c r="CU193" s="27">
        <f>IF($O193&gt;=CU$1,$S193+$Y193,$Y193)</f>
        <v>353.40716666666663</v>
      </c>
      <c r="CV193" s="27">
        <f>IF($O193&gt;=CV$1,$S193+$Y193,$Y193)</f>
        <v>353.40716666666663</v>
      </c>
      <c r="CW193" s="27">
        <f>IF($O193&gt;=CW$1,$S193+$Y193,$Y193)</f>
        <v>353.40716666666663</v>
      </c>
      <c r="CX193" s="27">
        <f>IF($O193&gt;=CX$1,$S193+$Y193,$Y193)</f>
        <v>353.40716666666663</v>
      </c>
      <c r="CY193" s="27">
        <f>IF($O193&gt;=CY$1,$S193+$Y193,$Y193)</f>
        <v>353.40716666666663</v>
      </c>
      <c r="CZ193" s="27">
        <f>IF($O193&gt;=CZ$1,$S193+$Y193,$Y193)</f>
        <v>353.40716666666663</v>
      </c>
      <c r="DA193" s="27">
        <f>IF($O193&gt;=DA$1,$S193+$Y193,$Y193)</f>
        <v>353.40716666666663</v>
      </c>
      <c r="DB193" s="27">
        <f>IF($O193&gt;=DB$1,$S193+$Y193,$Y193)</f>
        <v>353.40716666666663</v>
      </c>
      <c r="DC193" s="27">
        <f>IF($O193&gt;=DC$1,$S193+$Y193,$Y193)</f>
        <v>353.40716666666663</v>
      </c>
      <c r="DD193" s="27">
        <f>IF($O193&gt;=DD$1,$S193+$Y193,$Y193)</f>
        <v>353.40716666666663</v>
      </c>
      <c r="DE193" s="27">
        <f>IF($O193&gt;=DE$1,$S193+$Y193,$Y193)</f>
        <v>353.40716666666663</v>
      </c>
      <c r="DF193" s="27">
        <f>IF($O193&gt;=DF$1,$S193+$Y193,$Y193)</f>
        <v>353.40716666666663</v>
      </c>
      <c r="DG193" s="27">
        <f>IF($O193&gt;=DG$1,$S193+$Y193,$Y193)</f>
        <v>353.40716666666663</v>
      </c>
      <c r="DH193" s="27">
        <f>IF($O193&gt;=DH$1,$S193+$Y193,$Y193)</f>
        <v>353.40716666666663</v>
      </c>
      <c r="DI193" s="27">
        <f>IF($O193&gt;=DI$1,$S193+$Y193,$Y193)</f>
        <v>353.40716666666663</v>
      </c>
      <c r="DJ193" s="27">
        <f>IF($O193&gt;=DJ$1,$S193+$Y193,$Y193)</f>
        <v>353.40716666666663</v>
      </c>
      <c r="DK193" s="27">
        <f>IF($O193&gt;=DK$1,$S193+$Y193,$Y193)</f>
        <v>353.40716666666663</v>
      </c>
      <c r="DL193" s="27">
        <f>IF($O193&gt;=DL$1,$S193+$Y193,$Y193)</f>
        <v>353.40716666666663</v>
      </c>
      <c r="DM193" s="27">
        <f>IF($O193&gt;=DM$1,$S193+$Y193,$Y193)</f>
        <v>353.40716666666663</v>
      </c>
      <c r="DN193" s="27">
        <f>IF($O193&gt;=DN$1,$S193+$Y193,$Y193)</f>
        <v>353.40716666666663</v>
      </c>
      <c r="DO193" s="27">
        <f>IF($O193&gt;=DO$1,$S193+$Y193,$Y193)</f>
        <v>353.40716666666663</v>
      </c>
      <c r="DP193" s="27">
        <f>IF($O193&gt;=DP$1,$S193+$Y193,$Y193)</f>
        <v>353.40716666666663</v>
      </c>
      <c r="DQ193" s="27">
        <f>IF($O193&gt;=DQ$1,$S193+$Y193,$Y193)</f>
        <v>353.40716666666663</v>
      </c>
      <c r="DR193" s="27">
        <f>IF($O193&gt;=DR$1,$S193+$Y193,$Y193)</f>
        <v>353.40716666666663</v>
      </c>
      <c r="DS193" s="27">
        <f>IF($O193&gt;=DS$1,$S193+$Y193,$Y193)</f>
        <v>353.40716666666663</v>
      </c>
      <c r="DT193" s="27">
        <f>IF($O193&gt;=DT$1,$S193+$Y193,$Y193)</f>
        <v>353.40716666666663</v>
      </c>
      <c r="DU193" s="27">
        <f>IF($O193&gt;=DU$1,$S193+$Y193,$Y193)</f>
        <v>353.40716666666663</v>
      </c>
      <c r="DV193" s="27">
        <f>IF($O193&gt;=DV$1,$S193+$Y193,$Y193)</f>
        <v>353.40716666666663</v>
      </c>
      <c r="DW193" s="27">
        <f>IF($O193&gt;=DW$1,$S193+$Y193,$Y193)</f>
        <v>353.40716666666663</v>
      </c>
      <c r="DX193" s="27">
        <f>IF($O193&gt;=DX$1,$S193+$Y193,$Y193)</f>
        <v>353.40716666666663</v>
      </c>
      <c r="DY193" s="27">
        <f>IF($O193&gt;=DY$1,$S193+$Y193,$Y193)</f>
        <v>353.40716666666663</v>
      </c>
      <c r="DZ193" s="27">
        <f>IF($O193&gt;=DZ$1,$S193+$Y193,$Y193)</f>
        <v>353.40716666666663</v>
      </c>
      <c r="EA193" s="27">
        <f>IF($O193&gt;=EA$1,$S193+$Y193,$Y193)</f>
        <v>353.40716666666663</v>
      </c>
      <c r="EB193" s="27">
        <f>IF($O193&gt;=EB$1,$S193+$Y193,$Y193)</f>
        <v>353.40716666666663</v>
      </c>
      <c r="EC193" s="27">
        <f>IF($O193&gt;=EC$1,$S193+$Y193,$Y193)</f>
        <v>353.40716666666663</v>
      </c>
      <c r="ED193" s="27">
        <f>IF($O193&gt;=ED$1,$S193+$Y193,$Y193)</f>
        <v>353.40716666666663</v>
      </c>
      <c r="EE193" s="27">
        <f>IF($O193&gt;=EE$1,$S193+$Y193,$Y193)</f>
        <v>353.40716666666663</v>
      </c>
      <c r="EF193" s="27">
        <f>IF($O193&gt;=EF$1,$S193+$Y193,$Y193)</f>
        <v>353.40716666666663</v>
      </c>
      <c r="EG193" s="27">
        <f>IF($O193&gt;=EG$1,$S193+$Y193,$Y193)</f>
        <v>353.40716666666663</v>
      </c>
      <c r="EH193" s="27">
        <f>IF($O193&gt;=EH$1,$S193+$Y193,$Y193)</f>
        <v>353.40716666666663</v>
      </c>
      <c r="EI193" s="27">
        <f>IF($O193&gt;=EI$1,$S193+$Y193,$Y193)</f>
        <v>353.40716666666663</v>
      </c>
      <c r="EJ193" s="27">
        <f>IF($O193&gt;=EJ$1,$S193+$Y193,$Y193)</f>
        <v>353.40716666666663</v>
      </c>
      <c r="EK193" s="27">
        <f>IF($O193&gt;=EK$1,$S193+$Y193,$Y193)</f>
        <v>353.40716666666663</v>
      </c>
      <c r="EL193" s="27">
        <f>IF($O193&gt;=EL$1,$S193+$Y193,$Y193)</f>
        <v>353.40716666666663</v>
      </c>
      <c r="EM193" s="27">
        <f>IF($O193&gt;=EM$1,$S193+$Y193,$Y193)</f>
        <v>353.40716666666663</v>
      </c>
      <c r="EN193" s="27">
        <f>IF($O193&gt;=EN$1,$S193+$Y193,$Y193)</f>
        <v>353.40716666666663</v>
      </c>
      <c r="EO193" s="27">
        <f>IF($O193&gt;=EO$1,$S193+$Y193,$Y193)</f>
        <v>353.40716666666663</v>
      </c>
      <c r="EP193" s="27">
        <f>IF($O193&gt;=EP$1,$S193+$Y193,$Y193)</f>
        <v>353.40716666666663</v>
      </c>
      <c r="EQ193" s="27">
        <f>IF($O193&gt;=EQ$1,$S193+$Y193,$Y193)</f>
        <v>353.40716666666663</v>
      </c>
      <c r="ER193" s="27">
        <f>IF($O193&gt;=ER$1,$S193+$Y193,$Y193)</f>
        <v>353.40716666666663</v>
      </c>
      <c r="ES193" s="27">
        <f>IF($O193&gt;=ES$1,$S193+$Y193,$Y193)</f>
        <v>353.40716666666663</v>
      </c>
      <c r="ET193" s="27">
        <f>IF($O193&gt;=ET$1,$S193+$Y193,$Y193)</f>
        <v>353.40716666666663</v>
      </c>
      <c r="EU193" s="27">
        <f>IF($O193&gt;=EU$1,$S193+$Y193,$Y193)</f>
        <v>353.40716666666663</v>
      </c>
      <c r="EV193" s="27">
        <f>IF($O193&gt;=EV$1,$S193,0)</f>
        <v>353.40716666666663</v>
      </c>
      <c r="EW193" s="27">
        <f>IF($O193&gt;=EW$1,$S193,0)</f>
        <v>353.40716666666663</v>
      </c>
      <c r="EX193" s="27">
        <f>IF($O193&gt;=EX$1,$S193,0)</f>
        <v>353.40716666666663</v>
      </c>
      <c r="EY193" s="27">
        <f>IF($O193&gt;=EY$1,$S193,0)</f>
        <v>353.40716666666663</v>
      </c>
      <c r="EZ193" s="27">
        <f>IF($O193&gt;=EZ$1,$S193,0)</f>
        <v>353.40716666666663</v>
      </c>
      <c r="FA193" s="27">
        <f>IF($O193&gt;=FA$1,$S193,0)</f>
        <v>353.40716666666663</v>
      </c>
      <c r="FB193" s="27">
        <f>IF($O193&gt;=FB$1,$S193,0)</f>
        <v>353.40716666666663</v>
      </c>
      <c r="FC193" s="27">
        <f>IF($O193&gt;=FC$1,$S193,0)</f>
        <v>353.40716666666663</v>
      </c>
      <c r="FD193" s="27">
        <f>IF($O193&gt;=FD$1,$S193,0)</f>
        <v>353.40716666666663</v>
      </c>
      <c r="FE193" s="27">
        <f>IF($O193&gt;=FE$1,$S193,0)</f>
        <v>353.40716666666663</v>
      </c>
      <c r="FF193" s="27">
        <f>IF($O193&gt;=FF$1,$S193,0)</f>
        <v>353.40716666666663</v>
      </c>
      <c r="FG193" s="27">
        <f>IF($O193&gt;=FG$1,$S193,0)</f>
        <v>353.40716666666663</v>
      </c>
      <c r="FH193" s="27">
        <f>IF($O193&gt;=FH$1,$S193,0)</f>
        <v>0</v>
      </c>
      <c r="FI193" s="27">
        <f>IF($O193&gt;=FI$1,$S193,0)</f>
        <v>0</v>
      </c>
      <c r="FJ193" s="27">
        <f>IF($O193&gt;=FJ$1,$S193,0)</f>
        <v>0</v>
      </c>
      <c r="FK193" s="27">
        <f>IF($O193&gt;=FK$1,$S193,0)</f>
        <v>0</v>
      </c>
      <c r="FL193" s="27">
        <f>IF($O193&gt;=FL$1,$S193,0)</f>
        <v>0</v>
      </c>
      <c r="FM193" s="27">
        <f>IF($O193&gt;=FM$1,$S193,0)</f>
        <v>0</v>
      </c>
      <c r="FN193" s="27">
        <f>IF($O193&gt;=FN$1,$S193,0)</f>
        <v>0</v>
      </c>
      <c r="FO193" s="27">
        <f>IF($O193&gt;=FO$1,$S193,0)</f>
        <v>0</v>
      </c>
      <c r="FP193" s="27">
        <f>IF($O193&gt;=FP$1,$S193,0)</f>
        <v>0</v>
      </c>
      <c r="FQ193" s="27">
        <f>IF($O193&gt;=FQ$1,$S193,0)</f>
        <v>0</v>
      </c>
      <c r="FR193" s="27">
        <f>IF($O193&gt;=FR$1,$S193,0)</f>
        <v>0</v>
      </c>
      <c r="FS193" s="27">
        <f>IF($O193&gt;=FS$1,$S193,0)</f>
        <v>0</v>
      </c>
      <c r="FT193" s="27">
        <f>IF($O193&gt;=FT$1,$S193,0)</f>
        <v>0</v>
      </c>
      <c r="FU193" s="27">
        <f>IF($O193&gt;=FU$1,$S193,0)</f>
        <v>0</v>
      </c>
      <c r="FV193" s="27">
        <f>IF($O193&gt;=FV$1,$S193,0)</f>
        <v>0</v>
      </c>
      <c r="FW193" s="27">
        <f>IF($O193&gt;=FW$1,$S193,0)</f>
        <v>0</v>
      </c>
      <c r="FX193" s="27">
        <f>IF($O193&gt;=FX$1,$S193,0)</f>
        <v>0</v>
      </c>
      <c r="FY193" s="27">
        <f>IF($O193&gt;=FY$1,$S193,0)</f>
        <v>0</v>
      </c>
      <c r="FZ193" s="27">
        <f>IF($O193&gt;=FZ$1,$S193,0)</f>
        <v>0</v>
      </c>
      <c r="GA193" s="27">
        <f>IF($O193&gt;=GA$1,$S193,0)</f>
        <v>0</v>
      </c>
      <c r="GB193" s="27">
        <f>IF($O193&gt;=GB$1,$S193,0)</f>
        <v>0</v>
      </c>
      <c r="GC193" s="27">
        <f>IF($O193&gt;=GC$1,$S193,0)</f>
        <v>0</v>
      </c>
      <c r="GD193" s="27">
        <f>IF($O193&gt;=GD$1,$S193,0)</f>
        <v>0</v>
      </c>
      <c r="GE193" s="27">
        <f>IF($O193&gt;=GE$1,$S193,0)</f>
        <v>0</v>
      </c>
      <c r="GF193" s="27">
        <f>IF($O193&gt;=GF$1,$S193,0)</f>
        <v>0</v>
      </c>
      <c r="GG193" s="27">
        <f>IF($O193&gt;=GG$1,$S193,0)</f>
        <v>0</v>
      </c>
      <c r="GH193" s="27">
        <f>IF($O193&gt;=GH$1,$S193,0)</f>
        <v>0</v>
      </c>
      <c r="GI193" s="27">
        <f>IF($O193&gt;=GI$1,$S193,0)</f>
        <v>0</v>
      </c>
      <c r="GJ193" s="27">
        <f>IF($O193&gt;=GJ$1,$S193,0)</f>
        <v>0</v>
      </c>
      <c r="GK193" s="27">
        <f>IF($O193&gt;=GK$1,$S193,0)</f>
        <v>0</v>
      </c>
      <c r="GL193" s="27">
        <f>IF($O193&gt;=GL$1,$S193,0)</f>
        <v>0</v>
      </c>
      <c r="GM193" s="27">
        <f>IF($O193&gt;=GM$1,$S193,0)</f>
        <v>0</v>
      </c>
      <c r="GN193" s="27">
        <f>IF($O193&gt;=GN$1,$S193,0)</f>
        <v>0</v>
      </c>
      <c r="GO193" s="27">
        <f>IF($O193&gt;=GO$1,$S193,0)</f>
        <v>0</v>
      </c>
      <c r="GP193" s="27">
        <f>IF($O193&gt;=GP$1,$S193,0)</f>
        <v>0</v>
      </c>
      <c r="GQ193" s="27">
        <f>IF($O193&gt;=GQ$1,$S193,0)</f>
        <v>0</v>
      </c>
      <c r="GR193" s="27">
        <f>IF($O193&gt;=GR$1,$S193,0)</f>
        <v>0</v>
      </c>
      <c r="GS193" s="27">
        <f>IF($O193&gt;=GS$1,$S193,0)</f>
        <v>0</v>
      </c>
      <c r="GT193" s="27">
        <f>IF($O193&gt;=GT$1,$S193,0)</f>
        <v>0</v>
      </c>
      <c r="GU193" s="27">
        <f>IF($O193&gt;=GU$1,$S193,0)</f>
        <v>0</v>
      </c>
      <c r="GV193" s="27">
        <f>IF($O193&gt;=GV$1,$S193,0)</f>
        <v>0</v>
      </c>
      <c r="GW193" s="27">
        <f>IF($O193&gt;=GW$1,$S193,0)</f>
        <v>0</v>
      </c>
      <c r="GX193" s="27">
        <f>IF($O193&gt;=GX$1,$S193,0)</f>
        <v>0</v>
      </c>
      <c r="GY193" s="27">
        <f>IF($O193&gt;=GY$1,$S193,0)</f>
        <v>0</v>
      </c>
      <c r="GZ193" s="27">
        <f>IF($O193&gt;=GZ$1,$S193,0)</f>
        <v>0</v>
      </c>
      <c r="HA193" s="27">
        <f>IF($O193&gt;=HA$1,$S193,0)</f>
        <v>0</v>
      </c>
      <c r="HB193" s="27">
        <f>IF($O193&gt;=HB$1,$S193,0)</f>
        <v>0</v>
      </c>
      <c r="HC193" s="27">
        <f>IF($O193&gt;=HC$1,$S193,0)</f>
        <v>0</v>
      </c>
    </row>
    <row r="194" spans="1:211">
      <c r="A194" s="3">
        <v>189715</v>
      </c>
      <c r="B194" s="3" t="s">
        <v>100</v>
      </c>
      <c r="C194" s="3" t="s">
        <v>9</v>
      </c>
      <c r="D194" s="3">
        <v>48</v>
      </c>
      <c r="E194" s="4">
        <v>41596</v>
      </c>
      <c r="F194" s="5">
        <v>4.5890410958904111</v>
      </c>
      <c r="G194" s="3" t="s">
        <v>99</v>
      </c>
      <c r="H194" s="4">
        <v>25628</v>
      </c>
      <c r="I194" s="9" t="s">
        <v>837</v>
      </c>
      <c r="J194" s="5">
        <v>1438.54</v>
      </c>
      <c r="K194" s="31">
        <v>448</v>
      </c>
      <c r="L194" s="32">
        <v>4</v>
      </c>
      <c r="M194" s="33">
        <f>VLOOKUP(L194,FIND,3,TRUE)</f>
        <v>1</v>
      </c>
      <c r="N194" s="32">
        <f>IF(L194&gt;30,180,VLOOKUP(L194,TEMPO,2,FALSE))</f>
        <v>24</v>
      </c>
      <c r="O194" s="32">
        <f>IF(R194&gt;0,4,N194)</f>
        <v>4</v>
      </c>
      <c r="P194" s="96">
        <f>J194*M194*L194</f>
        <v>5754.16</v>
      </c>
      <c r="Q194" s="96">
        <f>10934.45*2</f>
        <v>21868.9</v>
      </c>
      <c r="R194" s="96">
        <f>IF(P194&lt;=Q194,P194/4,0)</f>
        <v>1438.54</v>
      </c>
      <c r="S194" s="5">
        <f>IF(P194&gt;=Q194,P194/N194,0)</f>
        <v>0</v>
      </c>
      <c r="T194" s="3"/>
      <c r="U194" s="3">
        <f>IF(T194="",1,0)</f>
        <v>1</v>
      </c>
      <c r="V194" s="3">
        <v>9</v>
      </c>
      <c r="W194" s="5">
        <v>0</v>
      </c>
      <c r="X194" s="5">
        <v>164.39</v>
      </c>
      <c r="Y194" s="5">
        <f>X194*W194</f>
        <v>0</v>
      </c>
      <c r="Z194" s="5">
        <v>400</v>
      </c>
      <c r="AA194" s="5">
        <f>S194+Y194+Z194</f>
        <v>400</v>
      </c>
      <c r="AB194" s="39">
        <f>(J194/12+J194/12*1.3333333333+450/12+J194/30*6/12+J194)*1.3+Y194+Z194+153.9</f>
        <v>2867.5513111059163</v>
      </c>
      <c r="AC194" s="39" t="s">
        <v>9</v>
      </c>
      <c r="AD194" s="39">
        <f>J194*1.3+400+153.9</f>
        <v>2424.002</v>
      </c>
      <c r="AE194" s="39">
        <f>SUMIFS('CUSTO MENSAL FUNC NOVO'!H:H,'CUSTO MENSAL FUNC NOVO'!A:A,'VALORES MENSAIS'!AC194)</f>
        <v>2257.5630000000001</v>
      </c>
      <c r="AF194" s="27">
        <f>IF($R194&gt;0,$R194,$S194)+$Y194+$Z194</f>
        <v>1838.54</v>
      </c>
      <c r="AG194" s="27">
        <f>IF($R194&gt;0,$R194,$S194)+$Y194+$Z194</f>
        <v>1838.54</v>
      </c>
      <c r="AH194" s="27">
        <f>IF($R194&gt;0,$R194,$S194)+$Y194+$Z194</f>
        <v>1838.54</v>
      </c>
      <c r="AI194" s="27">
        <f>IF($R194&gt;0,$R194,$S194)+$Y194+$Z194</f>
        <v>1838.54</v>
      </c>
      <c r="AJ194" s="27">
        <f>IF($O194&gt;=AJ$1,$S194+$Y194+$Z194,$Y194+$Z194)</f>
        <v>400</v>
      </c>
      <c r="AK194" s="27">
        <f>IF($O194&gt;=AK$1,$S194+$Y194+$Z194,$Y194+$Z194)</f>
        <v>400</v>
      </c>
      <c r="AL194" s="27">
        <f>IF($O194&gt;=AL$1,$S194+$Y194+$Z194,$Y194+$Z194)</f>
        <v>400</v>
      </c>
      <c r="AM194" s="27">
        <f>IF($O194&gt;=AM$1,$S194+$Y194+$Z194,$Y194+$Z194)</f>
        <v>400</v>
      </c>
      <c r="AN194" s="27">
        <f>IF($O194&gt;=AN$1,$S194+$Y194+$Z194,$Y194+$Z194)</f>
        <v>400</v>
      </c>
      <c r="AO194" s="27">
        <f>IF($O194&gt;=AO$1,$S194+$Y194+$Z194,$Y194+$Z194)</f>
        <v>400</v>
      </c>
      <c r="AP194" s="27">
        <f>IF($O194&gt;=AP$1,$S194+$Y194+$Z194,$Y194+$Z194)</f>
        <v>400</v>
      </c>
      <c r="AQ194" s="27">
        <f>IF($O194&gt;=AQ$1,$S194+$Y194+$Z194,$Y194+$Z194)</f>
        <v>400</v>
      </c>
      <c r="AR194" s="27">
        <f>IF($O194&gt;=AR$1,$S194+$Y194+$Z194,$Y194+$Z194)</f>
        <v>400</v>
      </c>
      <c r="AS194" s="27">
        <f>IF($O194&gt;=AS$1,$S194+$Y194+$Z194,$Y194+$Z194)</f>
        <v>400</v>
      </c>
      <c r="AT194" s="27">
        <f>IF($O194&gt;=AT$1,$S194+$Y194+$Z194,$Y194+$Z194)</f>
        <v>400</v>
      </c>
      <c r="AU194" s="27">
        <f>IF($O194&gt;=AU$1,$S194+$Y194+$Z194,$Y194+$Z194)</f>
        <v>400</v>
      </c>
      <c r="AV194" s="27">
        <f>IF($O194&gt;=AV$1,$S194+$Y194+$Z194,$Y194+$Z194)</f>
        <v>400</v>
      </c>
      <c r="AW194" s="27">
        <f>IF($O194&gt;=AW$1,$S194+$Y194+$Z194,$Y194+$Z194)</f>
        <v>400</v>
      </c>
      <c r="AX194" s="27">
        <f>IF($O194&gt;=AX$1,$S194+$Y194+$Z194,$Y194+$Z194)</f>
        <v>400</v>
      </c>
      <c r="AY194" s="27">
        <f>IF($O194&gt;=AY$1,$S194+$Y194+$Z194,$Y194+$Z194)</f>
        <v>400</v>
      </c>
      <c r="AZ194" s="27">
        <f>IF($O194&gt;=AZ$1,$S194+$Y194+$Z194,$Y194+$Z194)</f>
        <v>400</v>
      </c>
      <c r="BA194" s="27">
        <f>IF($O194&gt;=BA$1,$S194+$Y194+$Z194,$Y194+$Z194)</f>
        <v>400</v>
      </c>
      <c r="BB194" s="27">
        <f>IF($O194&gt;=BB$1,$S194+$Y194+$Z194,$Y194+$Z194)</f>
        <v>400</v>
      </c>
      <c r="BC194" s="27">
        <f>IF($O194&gt;=BC$1,$S194+$Y194+$Z194,$Y194+$Z194)</f>
        <v>400</v>
      </c>
      <c r="BD194" s="27">
        <f>IF($O194&gt;=BD$1,$S194+$Y194+$Z194,$Y194+$Z194)</f>
        <v>400</v>
      </c>
      <c r="BE194" s="27">
        <f>IF($O194&gt;=BE$1,$S194+$Y194+$Z194,$Y194+$Z194)</f>
        <v>400</v>
      </c>
      <c r="BF194" s="27">
        <f>IF($O194&gt;=BF$1,$S194+$Y194+$Z194,$Y194+$Z194)</f>
        <v>400</v>
      </c>
      <c r="BG194" s="27">
        <f>IF($O194&gt;=BG$1,$S194+$Y194+$Z194,$Y194+$Z194)</f>
        <v>400</v>
      </c>
      <c r="BH194" s="27">
        <f>IF($O194&gt;=BH$1,$S194+$Y194+$Z194,$Y194+$Z194)</f>
        <v>400</v>
      </c>
      <c r="BI194" s="27">
        <f>IF($O194&gt;=BI$1,$S194+$Y194+$Z194,$Y194+$Z194)</f>
        <v>400</v>
      </c>
      <c r="BJ194" s="27">
        <f>IF($O194&gt;=BJ$1,$S194+$Y194+$Z194,$Y194+$Z194)</f>
        <v>400</v>
      </c>
      <c r="BK194" s="27">
        <f>IF($O194&gt;=BK$1,$S194+$Y194+$Z194,$Y194+$Z194)</f>
        <v>400</v>
      </c>
      <c r="BL194" s="27">
        <f>IF($O194&gt;=BL$1,$S194+$Y194+$Z194,$Y194+$Z194)</f>
        <v>400</v>
      </c>
      <c r="BM194" s="27">
        <f>IF($O194&gt;=BM$1,$S194+$Y194+$Z194,$Y194+$Z194)</f>
        <v>400</v>
      </c>
      <c r="BN194" s="27">
        <f>IF($O194&gt;=BN$1,$S194+$Y194+$Z194,$Y194+$Z194)</f>
        <v>400</v>
      </c>
      <c r="BO194" s="27">
        <f>IF($O194&gt;=BO$1,$S194+$Y194+$Z194,$Y194+$Z194)</f>
        <v>400</v>
      </c>
      <c r="BP194" s="27">
        <f>IF($O194&gt;=BP$1,$S194+$Y194+$Z194,$Y194+$Z194)</f>
        <v>400</v>
      </c>
      <c r="BQ194" s="27">
        <f>IF($O194&gt;=BQ$1,$S194+$Y194+$Z194,$Y194+$Z194)</f>
        <v>400</v>
      </c>
      <c r="BR194" s="27">
        <f>IF($O194&gt;=BR$1,$S194+$Y194+$Z194,$Y194+$Z194)</f>
        <v>400</v>
      </c>
      <c r="BS194" s="27">
        <f>IF($O194&gt;=BS$1,$S194+$Y194+$Z194,$Y194+$Z194)</f>
        <v>400</v>
      </c>
      <c r="BT194" s="27">
        <f>IF($O194&gt;=BT$1,$S194+$Y194+$Z194,$Y194+$Z194)</f>
        <v>400</v>
      </c>
      <c r="BU194" s="27">
        <f>IF($O194&gt;=BU$1,$S194+$Y194+$Z194,$Y194+$Z194)</f>
        <v>400</v>
      </c>
      <c r="BV194" s="27">
        <f>IF($O194&gt;=BV$1,$S194+$Y194+$Z194,$Y194+$Z194)</f>
        <v>400</v>
      </c>
      <c r="BW194" s="27">
        <f>IF($O194&gt;=BW$1,$S194+$Y194+$Z194,$Y194+$Z194)</f>
        <v>400</v>
      </c>
      <c r="BX194" s="27">
        <f>IF($O194&gt;=BX$1,$S194+$Y194+$Z194,$Y194+$Z194)</f>
        <v>400</v>
      </c>
      <c r="BY194" s="27">
        <f>IF($O194&gt;=BY$1,$S194+$Y194+$Z194,$Y194+$Z194)</f>
        <v>400</v>
      </c>
      <c r="BZ194" s="27">
        <f>IF($O194&gt;=BZ$1,$S194+$Y194+$Z194,$Y194+$Z194)</f>
        <v>400</v>
      </c>
      <c r="CA194" s="27">
        <f>IF($O194&gt;=CA$1,$S194+$Y194+$Z194,$Y194+$Z194)</f>
        <v>400</v>
      </c>
      <c r="CB194" s="27">
        <f>IF($O194&gt;=CB$1,$S194+$Y194+$Z194,$Y194+$Z194)</f>
        <v>400</v>
      </c>
      <c r="CC194" s="27">
        <f>IF($O194&gt;=CC$1,$S194+$Y194+$Z194,$Y194+$Z194)</f>
        <v>400</v>
      </c>
      <c r="CD194" s="27">
        <f>IF($O194&gt;=CD$1,$S194+$Y194+$Z194,$Y194+$Z194)</f>
        <v>400</v>
      </c>
      <c r="CE194" s="27">
        <f>IF($O194&gt;=CE$1,$S194+$Y194+$Z194,$Y194+$Z194)</f>
        <v>400</v>
      </c>
      <c r="CF194" s="27">
        <f>IF($O194&gt;=CF$1,$S194+$Y194+$Z194,$Y194+$Z194)</f>
        <v>400</v>
      </c>
      <c r="CG194" s="27">
        <f>IF($O194&gt;=CG$1,$S194+$Y194+$Z194,$Y194+$Z194)</f>
        <v>400</v>
      </c>
      <c r="CH194" s="27">
        <f>IF($O194&gt;=CH$1,$S194+$Y194+$Z194,$Y194+$Z194)</f>
        <v>400</v>
      </c>
      <c r="CI194" s="27">
        <f>IF($O194&gt;=CI$1,$S194+$Y194+$Z194,$Y194+$Z194)</f>
        <v>400</v>
      </c>
      <c r="CJ194" s="27">
        <f>IF($O194&gt;=CJ$1,$S194+$Y194+$Z194,$Y194+$Z194)</f>
        <v>400</v>
      </c>
      <c r="CK194" s="27">
        <f>IF($O194&gt;=CK$1,$S194+$Y194+$Z194,$Y194+$Z194)</f>
        <v>400</v>
      </c>
      <c r="CL194" s="27">
        <f>IF($O194&gt;=CL$1,$S194+$Y194+$Z194,$Y194+$Z194)</f>
        <v>400</v>
      </c>
      <c r="CM194" s="27">
        <f>IF($O194&gt;=CM$1,$S194+$Y194+$Z194,$Y194+$Z194)</f>
        <v>400</v>
      </c>
      <c r="CN194" s="27">
        <f>IF($O194&gt;=CN$1,$S194+$Y194,$Y194)</f>
        <v>0</v>
      </c>
      <c r="CO194" s="27">
        <f>IF($O194&gt;=CO$1,$S194+$Y194,$Y194)</f>
        <v>0</v>
      </c>
      <c r="CP194" s="27">
        <f>IF($O194&gt;=CP$1,$S194+$Y194,$Y194)</f>
        <v>0</v>
      </c>
      <c r="CQ194" s="27">
        <f>IF($O194&gt;=CQ$1,$S194+$Y194,$Y194)</f>
        <v>0</v>
      </c>
      <c r="CR194" s="27">
        <f>IF($O194&gt;=CR$1,$S194+$Y194,$Y194)</f>
        <v>0</v>
      </c>
      <c r="CS194" s="27">
        <f>IF($O194&gt;=CS$1,$S194+$Y194,$Y194)</f>
        <v>0</v>
      </c>
      <c r="CT194" s="27">
        <f>IF($O194&gt;=CT$1,$S194+$Y194,$Y194)</f>
        <v>0</v>
      </c>
      <c r="CU194" s="27">
        <f>IF($O194&gt;=CU$1,$S194+$Y194,$Y194)</f>
        <v>0</v>
      </c>
      <c r="CV194" s="27">
        <f>IF($O194&gt;=CV$1,$S194+$Y194,$Y194)</f>
        <v>0</v>
      </c>
      <c r="CW194" s="27">
        <f>IF($O194&gt;=CW$1,$S194+$Y194,$Y194)</f>
        <v>0</v>
      </c>
      <c r="CX194" s="27">
        <f>IF($O194&gt;=CX$1,$S194+$Y194,$Y194)</f>
        <v>0</v>
      </c>
      <c r="CY194" s="27">
        <f>IF($O194&gt;=CY$1,$S194+$Y194,$Y194)</f>
        <v>0</v>
      </c>
      <c r="CZ194" s="27">
        <f>IF($O194&gt;=CZ$1,$S194+$Y194,$Y194)</f>
        <v>0</v>
      </c>
      <c r="DA194" s="27">
        <f>IF($O194&gt;=DA$1,$S194+$Y194,$Y194)</f>
        <v>0</v>
      </c>
      <c r="DB194" s="27">
        <f>IF($O194&gt;=DB$1,$S194+$Y194,$Y194)</f>
        <v>0</v>
      </c>
      <c r="DC194" s="27">
        <f>IF($O194&gt;=DC$1,$S194+$Y194,$Y194)</f>
        <v>0</v>
      </c>
      <c r="DD194" s="27">
        <f>IF($O194&gt;=DD$1,$S194+$Y194,$Y194)</f>
        <v>0</v>
      </c>
      <c r="DE194" s="27">
        <f>IF($O194&gt;=DE$1,$S194+$Y194,$Y194)</f>
        <v>0</v>
      </c>
      <c r="DF194" s="27">
        <f>IF($O194&gt;=DF$1,$S194+$Y194,$Y194)</f>
        <v>0</v>
      </c>
      <c r="DG194" s="27">
        <f>IF($O194&gt;=DG$1,$S194+$Y194,$Y194)</f>
        <v>0</v>
      </c>
      <c r="DH194" s="27">
        <f>IF($O194&gt;=DH$1,$S194+$Y194,$Y194)</f>
        <v>0</v>
      </c>
      <c r="DI194" s="27">
        <f>IF($O194&gt;=DI$1,$S194+$Y194,$Y194)</f>
        <v>0</v>
      </c>
      <c r="DJ194" s="27">
        <f>IF($O194&gt;=DJ$1,$S194+$Y194,$Y194)</f>
        <v>0</v>
      </c>
      <c r="DK194" s="27">
        <f>IF($O194&gt;=DK$1,$S194+$Y194,$Y194)</f>
        <v>0</v>
      </c>
      <c r="DL194" s="27">
        <f>IF($O194&gt;=DL$1,$S194+$Y194,$Y194)</f>
        <v>0</v>
      </c>
      <c r="DM194" s="27">
        <f>IF($O194&gt;=DM$1,$S194+$Y194,$Y194)</f>
        <v>0</v>
      </c>
      <c r="DN194" s="27">
        <f>IF($O194&gt;=DN$1,$S194+$Y194,$Y194)</f>
        <v>0</v>
      </c>
      <c r="DO194" s="27">
        <f>IF($O194&gt;=DO$1,$S194+$Y194,$Y194)</f>
        <v>0</v>
      </c>
      <c r="DP194" s="27">
        <f>IF($O194&gt;=DP$1,$S194+$Y194,$Y194)</f>
        <v>0</v>
      </c>
      <c r="DQ194" s="27">
        <f>IF($O194&gt;=DQ$1,$S194+$Y194,$Y194)</f>
        <v>0</v>
      </c>
      <c r="DR194" s="27">
        <f>IF($O194&gt;=DR$1,$S194+$Y194,$Y194)</f>
        <v>0</v>
      </c>
      <c r="DS194" s="27">
        <f>IF($O194&gt;=DS$1,$S194+$Y194,$Y194)</f>
        <v>0</v>
      </c>
      <c r="DT194" s="27">
        <f>IF($O194&gt;=DT$1,$S194+$Y194,$Y194)</f>
        <v>0</v>
      </c>
      <c r="DU194" s="27">
        <f>IF($O194&gt;=DU$1,$S194+$Y194,$Y194)</f>
        <v>0</v>
      </c>
      <c r="DV194" s="27">
        <f>IF($O194&gt;=DV$1,$S194+$Y194,$Y194)</f>
        <v>0</v>
      </c>
      <c r="DW194" s="27">
        <f>IF($O194&gt;=DW$1,$S194+$Y194,$Y194)</f>
        <v>0</v>
      </c>
      <c r="DX194" s="27">
        <f>IF($O194&gt;=DX$1,$S194+$Y194,$Y194)</f>
        <v>0</v>
      </c>
      <c r="DY194" s="27">
        <f>IF($O194&gt;=DY$1,$S194+$Y194,$Y194)</f>
        <v>0</v>
      </c>
      <c r="DZ194" s="27">
        <f>IF($O194&gt;=DZ$1,$S194+$Y194,$Y194)</f>
        <v>0</v>
      </c>
      <c r="EA194" s="27">
        <f>IF($O194&gt;=EA$1,$S194+$Y194,$Y194)</f>
        <v>0</v>
      </c>
      <c r="EB194" s="27">
        <f>IF($O194&gt;=EB$1,$S194+$Y194,$Y194)</f>
        <v>0</v>
      </c>
      <c r="EC194" s="27">
        <f>IF($O194&gt;=EC$1,$S194+$Y194,$Y194)</f>
        <v>0</v>
      </c>
      <c r="ED194" s="27">
        <f>IF($O194&gt;=ED$1,$S194+$Y194,$Y194)</f>
        <v>0</v>
      </c>
      <c r="EE194" s="27">
        <f>IF($O194&gt;=EE$1,$S194+$Y194,$Y194)</f>
        <v>0</v>
      </c>
      <c r="EF194" s="27">
        <f>IF($O194&gt;=EF$1,$S194+$Y194,$Y194)</f>
        <v>0</v>
      </c>
      <c r="EG194" s="27">
        <f>IF($O194&gt;=EG$1,$S194+$Y194,$Y194)</f>
        <v>0</v>
      </c>
      <c r="EH194" s="27">
        <f>IF($O194&gt;=EH$1,$S194+$Y194,$Y194)</f>
        <v>0</v>
      </c>
      <c r="EI194" s="27">
        <f>IF($O194&gt;=EI$1,$S194+$Y194,$Y194)</f>
        <v>0</v>
      </c>
      <c r="EJ194" s="27">
        <f>IF($O194&gt;=EJ$1,$S194+$Y194,$Y194)</f>
        <v>0</v>
      </c>
      <c r="EK194" s="27">
        <f>IF($O194&gt;=EK$1,$S194+$Y194,$Y194)</f>
        <v>0</v>
      </c>
      <c r="EL194" s="27">
        <f>IF($O194&gt;=EL$1,$S194+$Y194,$Y194)</f>
        <v>0</v>
      </c>
      <c r="EM194" s="27">
        <f>IF($O194&gt;=EM$1,$S194+$Y194,$Y194)</f>
        <v>0</v>
      </c>
      <c r="EN194" s="27">
        <f>IF($O194&gt;=EN$1,$S194+$Y194,$Y194)</f>
        <v>0</v>
      </c>
      <c r="EO194" s="27">
        <f>IF($O194&gt;=EO$1,$S194+$Y194,$Y194)</f>
        <v>0</v>
      </c>
      <c r="EP194" s="27">
        <f>IF($O194&gt;=EP$1,$S194+$Y194,$Y194)</f>
        <v>0</v>
      </c>
      <c r="EQ194" s="27">
        <f>IF($O194&gt;=EQ$1,$S194+$Y194,$Y194)</f>
        <v>0</v>
      </c>
      <c r="ER194" s="27">
        <f>IF($O194&gt;=ER$1,$S194+$Y194,$Y194)</f>
        <v>0</v>
      </c>
      <c r="ES194" s="27">
        <f>IF($O194&gt;=ES$1,$S194+$Y194,$Y194)</f>
        <v>0</v>
      </c>
      <c r="ET194" s="27">
        <f>IF($O194&gt;=ET$1,$S194+$Y194,$Y194)</f>
        <v>0</v>
      </c>
      <c r="EU194" s="27">
        <f>IF($O194&gt;=EU$1,$S194+$Y194,$Y194)</f>
        <v>0</v>
      </c>
      <c r="EV194" s="27">
        <f>IF($O194&gt;=EV$1,$S194,0)</f>
        <v>0</v>
      </c>
      <c r="EW194" s="27">
        <f>IF($O194&gt;=EW$1,$S194,0)</f>
        <v>0</v>
      </c>
      <c r="EX194" s="27">
        <f>IF($O194&gt;=EX$1,$S194,0)</f>
        <v>0</v>
      </c>
      <c r="EY194" s="27">
        <f>IF($O194&gt;=EY$1,$S194,0)</f>
        <v>0</v>
      </c>
      <c r="EZ194" s="27">
        <f>IF($O194&gt;=EZ$1,$S194,0)</f>
        <v>0</v>
      </c>
      <c r="FA194" s="27">
        <f>IF($O194&gt;=FA$1,$S194,0)</f>
        <v>0</v>
      </c>
      <c r="FB194" s="27">
        <f>IF($O194&gt;=FB$1,$S194,0)</f>
        <v>0</v>
      </c>
      <c r="FC194" s="27">
        <f>IF($O194&gt;=FC$1,$S194,0)</f>
        <v>0</v>
      </c>
      <c r="FD194" s="27">
        <f>IF($O194&gt;=FD$1,$S194,0)</f>
        <v>0</v>
      </c>
      <c r="FE194" s="27">
        <f>IF($O194&gt;=FE$1,$S194,0)</f>
        <v>0</v>
      </c>
      <c r="FF194" s="27">
        <f>IF($O194&gt;=FF$1,$S194,0)</f>
        <v>0</v>
      </c>
      <c r="FG194" s="27">
        <f>IF($O194&gt;=FG$1,$S194,0)</f>
        <v>0</v>
      </c>
      <c r="FH194" s="27">
        <f>IF($O194&gt;=FH$1,$S194,0)</f>
        <v>0</v>
      </c>
      <c r="FI194" s="27">
        <f>IF($O194&gt;=FI$1,$S194,0)</f>
        <v>0</v>
      </c>
      <c r="FJ194" s="27">
        <f>IF($O194&gt;=FJ$1,$S194,0)</f>
        <v>0</v>
      </c>
      <c r="FK194" s="27">
        <f>IF($O194&gt;=FK$1,$S194,0)</f>
        <v>0</v>
      </c>
      <c r="FL194" s="27">
        <f>IF($O194&gt;=FL$1,$S194,0)</f>
        <v>0</v>
      </c>
      <c r="FM194" s="27">
        <f>IF($O194&gt;=FM$1,$S194,0)</f>
        <v>0</v>
      </c>
      <c r="FN194" s="27">
        <f>IF($O194&gt;=FN$1,$S194,0)</f>
        <v>0</v>
      </c>
      <c r="FO194" s="27">
        <f>IF($O194&gt;=FO$1,$S194,0)</f>
        <v>0</v>
      </c>
      <c r="FP194" s="27">
        <f>IF($O194&gt;=FP$1,$S194,0)</f>
        <v>0</v>
      </c>
      <c r="FQ194" s="27">
        <f>IF($O194&gt;=FQ$1,$S194,0)</f>
        <v>0</v>
      </c>
      <c r="FR194" s="27">
        <f>IF($O194&gt;=FR$1,$S194,0)</f>
        <v>0</v>
      </c>
      <c r="FS194" s="27">
        <f>IF($O194&gt;=FS$1,$S194,0)</f>
        <v>0</v>
      </c>
      <c r="FT194" s="27">
        <f>IF($O194&gt;=FT$1,$S194,0)</f>
        <v>0</v>
      </c>
      <c r="FU194" s="27">
        <f>IF($O194&gt;=FU$1,$S194,0)</f>
        <v>0</v>
      </c>
      <c r="FV194" s="27">
        <f>IF($O194&gt;=FV$1,$S194,0)</f>
        <v>0</v>
      </c>
      <c r="FW194" s="27">
        <f>IF($O194&gt;=FW$1,$S194,0)</f>
        <v>0</v>
      </c>
      <c r="FX194" s="27">
        <f>IF($O194&gt;=FX$1,$S194,0)</f>
        <v>0</v>
      </c>
      <c r="FY194" s="27">
        <f>IF($O194&gt;=FY$1,$S194,0)</f>
        <v>0</v>
      </c>
      <c r="FZ194" s="27">
        <f>IF($O194&gt;=FZ$1,$S194,0)</f>
        <v>0</v>
      </c>
      <c r="GA194" s="27">
        <f>IF($O194&gt;=GA$1,$S194,0)</f>
        <v>0</v>
      </c>
      <c r="GB194" s="27">
        <f>IF($O194&gt;=GB$1,$S194,0)</f>
        <v>0</v>
      </c>
      <c r="GC194" s="27">
        <f>IF($O194&gt;=GC$1,$S194,0)</f>
        <v>0</v>
      </c>
      <c r="GD194" s="27">
        <f>IF($O194&gt;=GD$1,$S194,0)</f>
        <v>0</v>
      </c>
      <c r="GE194" s="27">
        <f>IF($O194&gt;=GE$1,$S194,0)</f>
        <v>0</v>
      </c>
      <c r="GF194" s="27">
        <f>IF($O194&gt;=GF$1,$S194,0)</f>
        <v>0</v>
      </c>
      <c r="GG194" s="27">
        <f>IF($O194&gt;=GG$1,$S194,0)</f>
        <v>0</v>
      </c>
      <c r="GH194" s="27">
        <f>IF($O194&gt;=GH$1,$S194,0)</f>
        <v>0</v>
      </c>
      <c r="GI194" s="27">
        <f>IF($O194&gt;=GI$1,$S194,0)</f>
        <v>0</v>
      </c>
      <c r="GJ194" s="27">
        <f>IF($O194&gt;=GJ$1,$S194,0)</f>
        <v>0</v>
      </c>
      <c r="GK194" s="27">
        <f>IF($O194&gt;=GK$1,$S194,0)</f>
        <v>0</v>
      </c>
      <c r="GL194" s="27">
        <f>IF($O194&gt;=GL$1,$S194,0)</f>
        <v>0</v>
      </c>
      <c r="GM194" s="27">
        <f>IF($O194&gt;=GM$1,$S194,0)</f>
        <v>0</v>
      </c>
      <c r="GN194" s="27">
        <f>IF($O194&gt;=GN$1,$S194,0)</f>
        <v>0</v>
      </c>
      <c r="GO194" s="27">
        <f>IF($O194&gt;=GO$1,$S194,0)</f>
        <v>0</v>
      </c>
      <c r="GP194" s="27">
        <f>IF($O194&gt;=GP$1,$S194,0)</f>
        <v>0</v>
      </c>
      <c r="GQ194" s="27">
        <f>IF($O194&gt;=GQ$1,$S194,0)</f>
        <v>0</v>
      </c>
      <c r="GR194" s="27">
        <f>IF($O194&gt;=GR$1,$S194,0)</f>
        <v>0</v>
      </c>
      <c r="GS194" s="27">
        <f>IF($O194&gt;=GS$1,$S194,0)</f>
        <v>0</v>
      </c>
      <c r="GT194" s="27">
        <f>IF($O194&gt;=GT$1,$S194,0)</f>
        <v>0</v>
      </c>
      <c r="GU194" s="27">
        <f>IF($O194&gt;=GU$1,$S194,0)</f>
        <v>0</v>
      </c>
      <c r="GV194" s="27">
        <f>IF($O194&gt;=GV$1,$S194,0)</f>
        <v>0</v>
      </c>
      <c r="GW194" s="27">
        <f>IF($O194&gt;=GW$1,$S194,0)</f>
        <v>0</v>
      </c>
      <c r="GX194" s="27">
        <f>IF($O194&gt;=GX$1,$S194,0)</f>
        <v>0</v>
      </c>
      <c r="GY194" s="27">
        <f>IF($O194&gt;=GY$1,$S194,0)</f>
        <v>0</v>
      </c>
      <c r="GZ194" s="27">
        <f>IF($O194&gt;=GZ$1,$S194,0)</f>
        <v>0</v>
      </c>
      <c r="HA194" s="27">
        <f>IF($O194&gt;=HA$1,$S194,0)</f>
        <v>0</v>
      </c>
      <c r="HB194" s="27">
        <f>IF($O194&gt;=HB$1,$S194,0)</f>
        <v>0</v>
      </c>
      <c r="HC194" s="27">
        <f>IF($O194&gt;=HC$1,$S194,0)</f>
        <v>0</v>
      </c>
    </row>
    <row r="195" spans="1:211">
      <c r="A195" s="3">
        <v>9067</v>
      </c>
      <c r="B195" s="3" t="s">
        <v>417</v>
      </c>
      <c r="C195" s="3" t="s">
        <v>9</v>
      </c>
      <c r="D195" s="3">
        <v>58</v>
      </c>
      <c r="E195" s="4">
        <v>29808</v>
      </c>
      <c r="F195" s="5">
        <v>36.884931506849313</v>
      </c>
      <c r="G195" s="3" t="s">
        <v>99</v>
      </c>
      <c r="H195" s="4">
        <v>22036</v>
      </c>
      <c r="I195" s="9" t="s">
        <v>837</v>
      </c>
      <c r="J195" s="5">
        <v>1712.05</v>
      </c>
      <c r="K195" s="31">
        <v>448</v>
      </c>
      <c r="L195" s="32">
        <v>37</v>
      </c>
      <c r="M195" s="33">
        <f>VLOOKUP(L195,FIND,3,TRUE)</f>
        <v>1.5</v>
      </c>
      <c r="N195" s="32">
        <f>IF(L195&gt;30,180,VLOOKUP(L195,TEMPO,2,FALSE))</f>
        <v>180</v>
      </c>
      <c r="O195" s="32">
        <f>IF(R195&gt;0,4,N195)</f>
        <v>180</v>
      </c>
      <c r="P195" s="96">
        <f>J195*M195*L195</f>
        <v>95018.774999999994</v>
      </c>
      <c r="Q195" s="96">
        <f>10934.45*2</f>
        <v>21868.9</v>
      </c>
      <c r="R195" s="96">
        <f>IF(P195&lt;=Q195,P195/4,0)</f>
        <v>0</v>
      </c>
      <c r="S195" s="5">
        <f>IF(P195&gt;=Q195,P195/N195,0)</f>
        <v>527.8820833333333</v>
      </c>
      <c r="T195" s="3"/>
      <c r="U195" s="3">
        <f>IF(T195="",1,0)</f>
        <v>1</v>
      </c>
      <c r="V195" s="3">
        <v>24</v>
      </c>
      <c r="W195" s="5">
        <v>0</v>
      </c>
      <c r="X195" s="5">
        <v>245.73</v>
      </c>
      <c r="Y195" s="5">
        <f>X195*W195</f>
        <v>0</v>
      </c>
      <c r="Z195" s="5">
        <v>400</v>
      </c>
      <c r="AA195" s="5">
        <f>S195+Y195+Z195</f>
        <v>927.8820833333333</v>
      </c>
      <c r="AB195" s="39">
        <f>(J195/12+J195/12*1.3333333333+450/12+J195/30*6/12+J195)*1.3+Y195+Z195+153.9</f>
        <v>3298.1776111049289</v>
      </c>
      <c r="AC195" s="39" t="s">
        <v>9</v>
      </c>
      <c r="AD195" s="39">
        <f>J195*1.3+400+153.9</f>
        <v>2779.5650000000001</v>
      </c>
      <c r="AE195" s="39">
        <f>SUMIFS('CUSTO MENSAL FUNC NOVO'!H:H,'CUSTO MENSAL FUNC NOVO'!A:A,'VALORES MENSAIS'!AC195)</f>
        <v>2257.5630000000001</v>
      </c>
      <c r="AF195" s="27">
        <f>IF($R195&gt;0,$R195,$S195)+$Y195+$Z195</f>
        <v>927.8820833333333</v>
      </c>
      <c r="AG195" s="27">
        <f>IF($R195&gt;0,$R195,$S195)+$Y195+$Z195</f>
        <v>927.8820833333333</v>
      </c>
      <c r="AH195" s="27">
        <f>IF($R195&gt;0,$R195,$S195)+$Y195+$Z195</f>
        <v>927.8820833333333</v>
      </c>
      <c r="AI195" s="27">
        <f>IF($R195&gt;0,$R195,$S195)+$Y195+$Z195</f>
        <v>927.8820833333333</v>
      </c>
      <c r="AJ195" s="27">
        <f>IF($O195&gt;=AJ$1,$S195+$Y195+$Z195,$Y195+$Z195)</f>
        <v>927.8820833333333</v>
      </c>
      <c r="AK195" s="27">
        <f>IF($O195&gt;=AK$1,$S195+$Y195+$Z195,$Y195+$Z195)</f>
        <v>927.8820833333333</v>
      </c>
      <c r="AL195" s="27">
        <f>IF($O195&gt;=AL$1,$S195+$Y195+$Z195,$Y195+$Z195)</f>
        <v>927.8820833333333</v>
      </c>
      <c r="AM195" s="27">
        <f>IF($O195&gt;=AM$1,$S195+$Y195+$Z195,$Y195+$Z195)</f>
        <v>927.8820833333333</v>
      </c>
      <c r="AN195" s="27">
        <f>IF($O195&gt;=AN$1,$S195+$Y195+$Z195,$Y195+$Z195)</f>
        <v>927.8820833333333</v>
      </c>
      <c r="AO195" s="27">
        <f>IF($O195&gt;=AO$1,$S195+$Y195+$Z195,$Y195+$Z195)</f>
        <v>927.8820833333333</v>
      </c>
      <c r="AP195" s="27">
        <f>IF($O195&gt;=AP$1,$S195+$Y195+$Z195,$Y195+$Z195)</f>
        <v>927.8820833333333</v>
      </c>
      <c r="AQ195" s="27">
        <f>IF($O195&gt;=AQ$1,$S195+$Y195+$Z195,$Y195+$Z195)</f>
        <v>927.8820833333333</v>
      </c>
      <c r="AR195" s="27">
        <f>IF($O195&gt;=AR$1,$S195+$Y195+$Z195,$Y195+$Z195)</f>
        <v>927.8820833333333</v>
      </c>
      <c r="AS195" s="27">
        <f>IF($O195&gt;=AS$1,$S195+$Y195+$Z195,$Y195+$Z195)</f>
        <v>927.8820833333333</v>
      </c>
      <c r="AT195" s="27">
        <f>IF($O195&gt;=AT$1,$S195+$Y195+$Z195,$Y195+$Z195)</f>
        <v>927.8820833333333</v>
      </c>
      <c r="AU195" s="27">
        <f>IF($O195&gt;=AU$1,$S195+$Y195+$Z195,$Y195+$Z195)</f>
        <v>927.8820833333333</v>
      </c>
      <c r="AV195" s="27">
        <f>IF($O195&gt;=AV$1,$S195+$Y195+$Z195,$Y195+$Z195)</f>
        <v>927.8820833333333</v>
      </c>
      <c r="AW195" s="27">
        <f>IF($O195&gt;=AW$1,$S195+$Y195+$Z195,$Y195+$Z195)</f>
        <v>927.8820833333333</v>
      </c>
      <c r="AX195" s="27">
        <f>IF($O195&gt;=AX$1,$S195+$Y195+$Z195,$Y195+$Z195)</f>
        <v>927.8820833333333</v>
      </c>
      <c r="AY195" s="27">
        <f>IF($O195&gt;=AY$1,$S195+$Y195+$Z195,$Y195+$Z195)</f>
        <v>927.8820833333333</v>
      </c>
      <c r="AZ195" s="27">
        <f>IF($O195&gt;=AZ$1,$S195+$Y195+$Z195,$Y195+$Z195)</f>
        <v>927.8820833333333</v>
      </c>
      <c r="BA195" s="27">
        <f>IF($O195&gt;=BA$1,$S195+$Y195+$Z195,$Y195+$Z195)</f>
        <v>927.8820833333333</v>
      </c>
      <c r="BB195" s="27">
        <f>IF($O195&gt;=BB$1,$S195+$Y195+$Z195,$Y195+$Z195)</f>
        <v>927.8820833333333</v>
      </c>
      <c r="BC195" s="27">
        <f>IF($O195&gt;=BC$1,$S195+$Y195+$Z195,$Y195+$Z195)</f>
        <v>927.8820833333333</v>
      </c>
      <c r="BD195" s="27">
        <f>IF($O195&gt;=BD$1,$S195+$Y195+$Z195,$Y195+$Z195)</f>
        <v>927.8820833333333</v>
      </c>
      <c r="BE195" s="27">
        <f>IF($O195&gt;=BE$1,$S195+$Y195+$Z195,$Y195+$Z195)</f>
        <v>927.8820833333333</v>
      </c>
      <c r="BF195" s="27">
        <f>IF($O195&gt;=BF$1,$S195+$Y195+$Z195,$Y195+$Z195)</f>
        <v>927.8820833333333</v>
      </c>
      <c r="BG195" s="27">
        <f>IF($O195&gt;=BG$1,$S195+$Y195+$Z195,$Y195+$Z195)</f>
        <v>927.8820833333333</v>
      </c>
      <c r="BH195" s="27">
        <f>IF($O195&gt;=BH$1,$S195+$Y195+$Z195,$Y195+$Z195)</f>
        <v>927.8820833333333</v>
      </c>
      <c r="BI195" s="27">
        <f>IF($O195&gt;=BI$1,$S195+$Y195+$Z195,$Y195+$Z195)</f>
        <v>927.8820833333333</v>
      </c>
      <c r="BJ195" s="27">
        <f>IF($O195&gt;=BJ$1,$S195+$Y195+$Z195,$Y195+$Z195)</f>
        <v>927.8820833333333</v>
      </c>
      <c r="BK195" s="27">
        <f>IF($O195&gt;=BK$1,$S195+$Y195+$Z195,$Y195+$Z195)</f>
        <v>927.8820833333333</v>
      </c>
      <c r="BL195" s="27">
        <f>IF($O195&gt;=BL$1,$S195+$Y195+$Z195,$Y195+$Z195)</f>
        <v>927.8820833333333</v>
      </c>
      <c r="BM195" s="27">
        <f>IF($O195&gt;=BM$1,$S195+$Y195+$Z195,$Y195+$Z195)</f>
        <v>927.8820833333333</v>
      </c>
      <c r="BN195" s="27">
        <f>IF($O195&gt;=BN$1,$S195+$Y195+$Z195,$Y195+$Z195)</f>
        <v>927.8820833333333</v>
      </c>
      <c r="BO195" s="27">
        <f>IF($O195&gt;=BO$1,$S195+$Y195+$Z195,$Y195+$Z195)</f>
        <v>927.8820833333333</v>
      </c>
      <c r="BP195" s="27">
        <f>IF($O195&gt;=BP$1,$S195+$Y195+$Z195,$Y195+$Z195)</f>
        <v>927.8820833333333</v>
      </c>
      <c r="BQ195" s="27">
        <f>IF($O195&gt;=BQ$1,$S195+$Y195+$Z195,$Y195+$Z195)</f>
        <v>927.8820833333333</v>
      </c>
      <c r="BR195" s="27">
        <f>IF($O195&gt;=BR$1,$S195+$Y195+$Z195,$Y195+$Z195)</f>
        <v>927.8820833333333</v>
      </c>
      <c r="BS195" s="27">
        <f>IF($O195&gt;=BS$1,$S195+$Y195+$Z195,$Y195+$Z195)</f>
        <v>927.8820833333333</v>
      </c>
      <c r="BT195" s="27">
        <f>IF($O195&gt;=BT$1,$S195+$Y195+$Z195,$Y195+$Z195)</f>
        <v>927.8820833333333</v>
      </c>
      <c r="BU195" s="27">
        <f>IF($O195&gt;=BU$1,$S195+$Y195+$Z195,$Y195+$Z195)</f>
        <v>927.8820833333333</v>
      </c>
      <c r="BV195" s="27">
        <f>IF($O195&gt;=BV$1,$S195+$Y195+$Z195,$Y195+$Z195)</f>
        <v>927.8820833333333</v>
      </c>
      <c r="BW195" s="27">
        <f>IF($O195&gt;=BW$1,$S195+$Y195+$Z195,$Y195+$Z195)</f>
        <v>927.8820833333333</v>
      </c>
      <c r="BX195" s="27">
        <f>IF($O195&gt;=BX$1,$S195+$Y195+$Z195,$Y195+$Z195)</f>
        <v>927.8820833333333</v>
      </c>
      <c r="BY195" s="27">
        <f>IF($O195&gt;=BY$1,$S195+$Y195+$Z195,$Y195+$Z195)</f>
        <v>927.8820833333333</v>
      </c>
      <c r="BZ195" s="27">
        <f>IF($O195&gt;=BZ$1,$S195+$Y195+$Z195,$Y195+$Z195)</f>
        <v>927.8820833333333</v>
      </c>
      <c r="CA195" s="27">
        <f>IF($O195&gt;=CA$1,$S195+$Y195+$Z195,$Y195+$Z195)</f>
        <v>927.8820833333333</v>
      </c>
      <c r="CB195" s="27">
        <f>IF($O195&gt;=CB$1,$S195+$Y195+$Z195,$Y195+$Z195)</f>
        <v>927.8820833333333</v>
      </c>
      <c r="CC195" s="27">
        <f>IF($O195&gt;=CC$1,$S195+$Y195+$Z195,$Y195+$Z195)</f>
        <v>927.8820833333333</v>
      </c>
      <c r="CD195" s="27">
        <f>IF($O195&gt;=CD$1,$S195+$Y195+$Z195,$Y195+$Z195)</f>
        <v>927.8820833333333</v>
      </c>
      <c r="CE195" s="27">
        <f>IF($O195&gt;=CE$1,$S195+$Y195+$Z195,$Y195+$Z195)</f>
        <v>927.8820833333333</v>
      </c>
      <c r="CF195" s="27">
        <f>IF($O195&gt;=CF$1,$S195+$Y195+$Z195,$Y195+$Z195)</f>
        <v>927.8820833333333</v>
      </c>
      <c r="CG195" s="27">
        <f>IF($O195&gt;=CG$1,$S195+$Y195+$Z195,$Y195+$Z195)</f>
        <v>927.8820833333333</v>
      </c>
      <c r="CH195" s="27">
        <f>IF($O195&gt;=CH$1,$S195+$Y195+$Z195,$Y195+$Z195)</f>
        <v>927.8820833333333</v>
      </c>
      <c r="CI195" s="27">
        <f>IF($O195&gt;=CI$1,$S195+$Y195+$Z195,$Y195+$Z195)</f>
        <v>927.8820833333333</v>
      </c>
      <c r="CJ195" s="27">
        <f>IF($O195&gt;=CJ$1,$S195+$Y195+$Z195,$Y195+$Z195)</f>
        <v>927.8820833333333</v>
      </c>
      <c r="CK195" s="27">
        <f>IF($O195&gt;=CK$1,$S195+$Y195+$Z195,$Y195+$Z195)</f>
        <v>927.8820833333333</v>
      </c>
      <c r="CL195" s="27">
        <f>IF($O195&gt;=CL$1,$S195+$Y195+$Z195,$Y195+$Z195)</f>
        <v>927.8820833333333</v>
      </c>
      <c r="CM195" s="27">
        <f>IF($O195&gt;=CM$1,$S195+$Y195+$Z195,$Y195+$Z195)</f>
        <v>927.8820833333333</v>
      </c>
      <c r="CN195" s="27">
        <f>IF($O195&gt;=CN$1,$S195+$Y195,$Y195)</f>
        <v>527.8820833333333</v>
      </c>
      <c r="CO195" s="27">
        <f>IF($O195&gt;=CO$1,$S195+$Y195,$Y195)</f>
        <v>527.8820833333333</v>
      </c>
      <c r="CP195" s="27">
        <f>IF($O195&gt;=CP$1,$S195+$Y195,$Y195)</f>
        <v>527.8820833333333</v>
      </c>
      <c r="CQ195" s="27">
        <f>IF($O195&gt;=CQ$1,$S195+$Y195,$Y195)</f>
        <v>527.8820833333333</v>
      </c>
      <c r="CR195" s="27">
        <f>IF($O195&gt;=CR$1,$S195+$Y195,$Y195)</f>
        <v>527.8820833333333</v>
      </c>
      <c r="CS195" s="27">
        <f>IF($O195&gt;=CS$1,$S195+$Y195,$Y195)</f>
        <v>527.8820833333333</v>
      </c>
      <c r="CT195" s="27">
        <f>IF($O195&gt;=CT$1,$S195+$Y195,$Y195)</f>
        <v>527.8820833333333</v>
      </c>
      <c r="CU195" s="27">
        <f>IF($O195&gt;=CU$1,$S195+$Y195,$Y195)</f>
        <v>527.8820833333333</v>
      </c>
      <c r="CV195" s="27">
        <f>IF($O195&gt;=CV$1,$S195+$Y195,$Y195)</f>
        <v>527.8820833333333</v>
      </c>
      <c r="CW195" s="27">
        <f>IF($O195&gt;=CW$1,$S195+$Y195,$Y195)</f>
        <v>527.8820833333333</v>
      </c>
      <c r="CX195" s="27">
        <f>IF($O195&gt;=CX$1,$S195+$Y195,$Y195)</f>
        <v>527.8820833333333</v>
      </c>
      <c r="CY195" s="27">
        <f>IF($O195&gt;=CY$1,$S195+$Y195,$Y195)</f>
        <v>527.8820833333333</v>
      </c>
      <c r="CZ195" s="27">
        <f>IF($O195&gt;=CZ$1,$S195+$Y195,$Y195)</f>
        <v>527.8820833333333</v>
      </c>
      <c r="DA195" s="27">
        <f>IF($O195&gt;=DA$1,$S195+$Y195,$Y195)</f>
        <v>527.8820833333333</v>
      </c>
      <c r="DB195" s="27">
        <f>IF($O195&gt;=DB$1,$S195+$Y195,$Y195)</f>
        <v>527.8820833333333</v>
      </c>
      <c r="DC195" s="27">
        <f>IF($O195&gt;=DC$1,$S195+$Y195,$Y195)</f>
        <v>527.8820833333333</v>
      </c>
      <c r="DD195" s="27">
        <f>IF($O195&gt;=DD$1,$S195+$Y195,$Y195)</f>
        <v>527.8820833333333</v>
      </c>
      <c r="DE195" s="27">
        <f>IF($O195&gt;=DE$1,$S195+$Y195,$Y195)</f>
        <v>527.8820833333333</v>
      </c>
      <c r="DF195" s="27">
        <f>IF($O195&gt;=DF$1,$S195+$Y195,$Y195)</f>
        <v>527.8820833333333</v>
      </c>
      <c r="DG195" s="27">
        <f>IF($O195&gt;=DG$1,$S195+$Y195,$Y195)</f>
        <v>527.8820833333333</v>
      </c>
      <c r="DH195" s="27">
        <f>IF($O195&gt;=DH$1,$S195+$Y195,$Y195)</f>
        <v>527.8820833333333</v>
      </c>
      <c r="DI195" s="27">
        <f>IF($O195&gt;=DI$1,$S195+$Y195,$Y195)</f>
        <v>527.8820833333333</v>
      </c>
      <c r="DJ195" s="27">
        <f>IF($O195&gt;=DJ$1,$S195+$Y195,$Y195)</f>
        <v>527.8820833333333</v>
      </c>
      <c r="DK195" s="27">
        <f>IF($O195&gt;=DK$1,$S195+$Y195,$Y195)</f>
        <v>527.8820833333333</v>
      </c>
      <c r="DL195" s="27">
        <f>IF($O195&gt;=DL$1,$S195+$Y195,$Y195)</f>
        <v>527.8820833333333</v>
      </c>
      <c r="DM195" s="27">
        <f>IF($O195&gt;=DM$1,$S195+$Y195,$Y195)</f>
        <v>527.8820833333333</v>
      </c>
      <c r="DN195" s="27">
        <f>IF($O195&gt;=DN$1,$S195+$Y195,$Y195)</f>
        <v>527.8820833333333</v>
      </c>
      <c r="DO195" s="27">
        <f>IF($O195&gt;=DO$1,$S195+$Y195,$Y195)</f>
        <v>527.8820833333333</v>
      </c>
      <c r="DP195" s="27">
        <f>IF($O195&gt;=DP$1,$S195+$Y195,$Y195)</f>
        <v>527.8820833333333</v>
      </c>
      <c r="DQ195" s="27">
        <f>IF($O195&gt;=DQ$1,$S195+$Y195,$Y195)</f>
        <v>527.8820833333333</v>
      </c>
      <c r="DR195" s="27">
        <f>IF($O195&gt;=DR$1,$S195+$Y195,$Y195)</f>
        <v>527.8820833333333</v>
      </c>
      <c r="DS195" s="27">
        <f>IF($O195&gt;=DS$1,$S195+$Y195,$Y195)</f>
        <v>527.8820833333333</v>
      </c>
      <c r="DT195" s="27">
        <f>IF($O195&gt;=DT$1,$S195+$Y195,$Y195)</f>
        <v>527.8820833333333</v>
      </c>
      <c r="DU195" s="27">
        <f>IF($O195&gt;=DU$1,$S195+$Y195,$Y195)</f>
        <v>527.8820833333333</v>
      </c>
      <c r="DV195" s="27">
        <f>IF($O195&gt;=DV$1,$S195+$Y195,$Y195)</f>
        <v>527.8820833333333</v>
      </c>
      <c r="DW195" s="27">
        <f>IF($O195&gt;=DW$1,$S195+$Y195,$Y195)</f>
        <v>527.8820833333333</v>
      </c>
      <c r="DX195" s="27">
        <f>IF($O195&gt;=DX$1,$S195+$Y195,$Y195)</f>
        <v>527.8820833333333</v>
      </c>
      <c r="DY195" s="27">
        <f>IF($O195&gt;=DY$1,$S195+$Y195,$Y195)</f>
        <v>527.8820833333333</v>
      </c>
      <c r="DZ195" s="27">
        <f>IF($O195&gt;=DZ$1,$S195+$Y195,$Y195)</f>
        <v>527.8820833333333</v>
      </c>
      <c r="EA195" s="27">
        <f>IF($O195&gt;=EA$1,$S195+$Y195,$Y195)</f>
        <v>527.8820833333333</v>
      </c>
      <c r="EB195" s="27">
        <f>IF($O195&gt;=EB$1,$S195+$Y195,$Y195)</f>
        <v>527.8820833333333</v>
      </c>
      <c r="EC195" s="27">
        <f>IF($O195&gt;=EC$1,$S195+$Y195,$Y195)</f>
        <v>527.8820833333333</v>
      </c>
      <c r="ED195" s="27">
        <f>IF($O195&gt;=ED$1,$S195+$Y195,$Y195)</f>
        <v>527.8820833333333</v>
      </c>
      <c r="EE195" s="27">
        <f>IF($O195&gt;=EE$1,$S195+$Y195,$Y195)</f>
        <v>527.8820833333333</v>
      </c>
      <c r="EF195" s="27">
        <f>IF($O195&gt;=EF$1,$S195+$Y195,$Y195)</f>
        <v>527.8820833333333</v>
      </c>
      <c r="EG195" s="27">
        <f>IF($O195&gt;=EG$1,$S195+$Y195,$Y195)</f>
        <v>527.8820833333333</v>
      </c>
      <c r="EH195" s="27">
        <f>IF($O195&gt;=EH$1,$S195+$Y195,$Y195)</f>
        <v>527.8820833333333</v>
      </c>
      <c r="EI195" s="27">
        <f>IF($O195&gt;=EI$1,$S195+$Y195,$Y195)</f>
        <v>527.8820833333333</v>
      </c>
      <c r="EJ195" s="27">
        <f>IF($O195&gt;=EJ$1,$S195+$Y195,$Y195)</f>
        <v>527.8820833333333</v>
      </c>
      <c r="EK195" s="27">
        <f>IF($O195&gt;=EK$1,$S195+$Y195,$Y195)</f>
        <v>527.8820833333333</v>
      </c>
      <c r="EL195" s="27">
        <f>IF($O195&gt;=EL$1,$S195+$Y195,$Y195)</f>
        <v>527.8820833333333</v>
      </c>
      <c r="EM195" s="27">
        <f>IF($O195&gt;=EM$1,$S195+$Y195,$Y195)</f>
        <v>527.8820833333333</v>
      </c>
      <c r="EN195" s="27">
        <f>IF($O195&gt;=EN$1,$S195+$Y195,$Y195)</f>
        <v>527.8820833333333</v>
      </c>
      <c r="EO195" s="27">
        <f>IF($O195&gt;=EO$1,$S195+$Y195,$Y195)</f>
        <v>527.8820833333333</v>
      </c>
      <c r="EP195" s="27">
        <f>IF($O195&gt;=EP$1,$S195+$Y195,$Y195)</f>
        <v>527.8820833333333</v>
      </c>
      <c r="EQ195" s="27">
        <f>IF($O195&gt;=EQ$1,$S195+$Y195,$Y195)</f>
        <v>527.8820833333333</v>
      </c>
      <c r="ER195" s="27">
        <f>IF($O195&gt;=ER$1,$S195+$Y195,$Y195)</f>
        <v>527.8820833333333</v>
      </c>
      <c r="ES195" s="27">
        <f>IF($O195&gt;=ES$1,$S195+$Y195,$Y195)</f>
        <v>527.8820833333333</v>
      </c>
      <c r="ET195" s="27">
        <f>IF($O195&gt;=ET$1,$S195+$Y195,$Y195)</f>
        <v>527.8820833333333</v>
      </c>
      <c r="EU195" s="27">
        <f>IF($O195&gt;=EU$1,$S195+$Y195,$Y195)</f>
        <v>527.8820833333333</v>
      </c>
      <c r="EV195" s="27">
        <f>IF($O195&gt;=EV$1,$S195,0)</f>
        <v>527.8820833333333</v>
      </c>
      <c r="EW195" s="27">
        <f>IF($O195&gt;=EW$1,$S195,0)</f>
        <v>527.8820833333333</v>
      </c>
      <c r="EX195" s="27">
        <f>IF($O195&gt;=EX$1,$S195,0)</f>
        <v>527.8820833333333</v>
      </c>
      <c r="EY195" s="27">
        <f>IF($O195&gt;=EY$1,$S195,0)</f>
        <v>527.8820833333333</v>
      </c>
      <c r="EZ195" s="27">
        <f>IF($O195&gt;=EZ$1,$S195,0)</f>
        <v>527.8820833333333</v>
      </c>
      <c r="FA195" s="27">
        <f>IF($O195&gt;=FA$1,$S195,0)</f>
        <v>527.8820833333333</v>
      </c>
      <c r="FB195" s="27">
        <f>IF($O195&gt;=FB$1,$S195,0)</f>
        <v>527.8820833333333</v>
      </c>
      <c r="FC195" s="27">
        <f>IF($O195&gt;=FC$1,$S195,0)</f>
        <v>527.8820833333333</v>
      </c>
      <c r="FD195" s="27">
        <f>IF($O195&gt;=FD$1,$S195,0)</f>
        <v>527.8820833333333</v>
      </c>
      <c r="FE195" s="27">
        <f>IF($O195&gt;=FE$1,$S195,0)</f>
        <v>527.8820833333333</v>
      </c>
      <c r="FF195" s="27">
        <f>IF($O195&gt;=FF$1,$S195,0)</f>
        <v>527.8820833333333</v>
      </c>
      <c r="FG195" s="27">
        <f>IF($O195&gt;=FG$1,$S195,0)</f>
        <v>527.8820833333333</v>
      </c>
      <c r="FH195" s="27">
        <f>IF($O195&gt;=FH$1,$S195,0)</f>
        <v>527.8820833333333</v>
      </c>
      <c r="FI195" s="27">
        <f>IF($O195&gt;=FI$1,$S195,0)</f>
        <v>527.8820833333333</v>
      </c>
      <c r="FJ195" s="27">
        <f>IF($O195&gt;=FJ$1,$S195,0)</f>
        <v>527.8820833333333</v>
      </c>
      <c r="FK195" s="27">
        <f>IF($O195&gt;=FK$1,$S195,0)</f>
        <v>527.8820833333333</v>
      </c>
      <c r="FL195" s="27">
        <f>IF($O195&gt;=FL$1,$S195,0)</f>
        <v>527.8820833333333</v>
      </c>
      <c r="FM195" s="27">
        <f>IF($O195&gt;=FM$1,$S195,0)</f>
        <v>527.8820833333333</v>
      </c>
      <c r="FN195" s="27">
        <f>IF($O195&gt;=FN$1,$S195,0)</f>
        <v>527.8820833333333</v>
      </c>
      <c r="FO195" s="27">
        <f>IF($O195&gt;=FO$1,$S195,0)</f>
        <v>527.8820833333333</v>
      </c>
      <c r="FP195" s="27">
        <f>IF($O195&gt;=FP$1,$S195,0)</f>
        <v>527.8820833333333</v>
      </c>
      <c r="FQ195" s="27">
        <f>IF($O195&gt;=FQ$1,$S195,0)</f>
        <v>527.8820833333333</v>
      </c>
      <c r="FR195" s="27">
        <f>IF($O195&gt;=FR$1,$S195,0)</f>
        <v>527.8820833333333</v>
      </c>
      <c r="FS195" s="27">
        <f>IF($O195&gt;=FS$1,$S195,0)</f>
        <v>527.8820833333333</v>
      </c>
      <c r="FT195" s="27">
        <f>IF($O195&gt;=FT$1,$S195,0)</f>
        <v>527.8820833333333</v>
      </c>
      <c r="FU195" s="27">
        <f>IF($O195&gt;=FU$1,$S195,0)</f>
        <v>527.8820833333333</v>
      </c>
      <c r="FV195" s="27">
        <f>IF($O195&gt;=FV$1,$S195,0)</f>
        <v>527.8820833333333</v>
      </c>
      <c r="FW195" s="27">
        <f>IF($O195&gt;=FW$1,$S195,0)</f>
        <v>527.8820833333333</v>
      </c>
      <c r="FX195" s="27">
        <f>IF($O195&gt;=FX$1,$S195,0)</f>
        <v>527.8820833333333</v>
      </c>
      <c r="FY195" s="27">
        <f>IF($O195&gt;=FY$1,$S195,0)</f>
        <v>527.8820833333333</v>
      </c>
      <c r="FZ195" s="27">
        <f>IF($O195&gt;=FZ$1,$S195,0)</f>
        <v>527.8820833333333</v>
      </c>
      <c r="GA195" s="27">
        <f>IF($O195&gt;=GA$1,$S195,0)</f>
        <v>527.8820833333333</v>
      </c>
      <c r="GB195" s="27">
        <f>IF($O195&gt;=GB$1,$S195,0)</f>
        <v>527.8820833333333</v>
      </c>
      <c r="GC195" s="27">
        <f>IF($O195&gt;=GC$1,$S195,0)</f>
        <v>527.8820833333333</v>
      </c>
      <c r="GD195" s="27">
        <f>IF($O195&gt;=GD$1,$S195,0)</f>
        <v>527.8820833333333</v>
      </c>
      <c r="GE195" s="27">
        <f>IF($O195&gt;=GE$1,$S195,0)</f>
        <v>527.8820833333333</v>
      </c>
      <c r="GF195" s="27">
        <f>IF($O195&gt;=GF$1,$S195,0)</f>
        <v>527.8820833333333</v>
      </c>
      <c r="GG195" s="27">
        <f>IF($O195&gt;=GG$1,$S195,0)</f>
        <v>527.8820833333333</v>
      </c>
      <c r="GH195" s="27">
        <f>IF($O195&gt;=GH$1,$S195,0)</f>
        <v>527.8820833333333</v>
      </c>
      <c r="GI195" s="27">
        <f>IF($O195&gt;=GI$1,$S195,0)</f>
        <v>527.8820833333333</v>
      </c>
      <c r="GJ195" s="27">
        <f>IF($O195&gt;=GJ$1,$S195,0)</f>
        <v>527.8820833333333</v>
      </c>
      <c r="GK195" s="27">
        <f>IF($O195&gt;=GK$1,$S195,0)</f>
        <v>527.8820833333333</v>
      </c>
      <c r="GL195" s="27">
        <f>IF($O195&gt;=GL$1,$S195,0)</f>
        <v>527.8820833333333</v>
      </c>
      <c r="GM195" s="27">
        <f>IF($O195&gt;=GM$1,$S195,0)</f>
        <v>527.8820833333333</v>
      </c>
      <c r="GN195" s="27">
        <f>IF($O195&gt;=GN$1,$S195,0)</f>
        <v>527.8820833333333</v>
      </c>
      <c r="GO195" s="27">
        <f>IF($O195&gt;=GO$1,$S195,0)</f>
        <v>527.8820833333333</v>
      </c>
      <c r="GP195" s="27">
        <f>IF($O195&gt;=GP$1,$S195,0)</f>
        <v>527.8820833333333</v>
      </c>
      <c r="GQ195" s="27">
        <f>IF($O195&gt;=GQ$1,$S195,0)</f>
        <v>527.8820833333333</v>
      </c>
      <c r="GR195" s="27">
        <f>IF($O195&gt;=GR$1,$S195,0)</f>
        <v>527.8820833333333</v>
      </c>
      <c r="GS195" s="27">
        <f>IF($O195&gt;=GS$1,$S195,0)</f>
        <v>527.8820833333333</v>
      </c>
      <c r="GT195" s="27">
        <f>IF($O195&gt;=GT$1,$S195,0)</f>
        <v>527.8820833333333</v>
      </c>
      <c r="GU195" s="27">
        <f>IF($O195&gt;=GU$1,$S195,0)</f>
        <v>527.8820833333333</v>
      </c>
      <c r="GV195" s="27">
        <f>IF($O195&gt;=GV$1,$S195,0)</f>
        <v>527.8820833333333</v>
      </c>
      <c r="GW195" s="27">
        <f>IF($O195&gt;=GW$1,$S195,0)</f>
        <v>527.8820833333333</v>
      </c>
      <c r="GX195" s="27">
        <f>IF($O195&gt;=GX$1,$S195,0)</f>
        <v>527.8820833333333</v>
      </c>
      <c r="GY195" s="27">
        <f>IF($O195&gt;=GY$1,$S195,0)</f>
        <v>527.8820833333333</v>
      </c>
      <c r="GZ195" s="27">
        <f>IF($O195&gt;=GZ$1,$S195,0)</f>
        <v>527.8820833333333</v>
      </c>
      <c r="HA195" s="27">
        <f>IF($O195&gt;=HA$1,$S195,0)</f>
        <v>527.8820833333333</v>
      </c>
      <c r="HB195" s="27">
        <f>IF($O195&gt;=HB$1,$S195,0)</f>
        <v>527.8820833333333</v>
      </c>
      <c r="HC195" s="27">
        <f>IF($O195&gt;=HC$1,$S195,0)</f>
        <v>527.8820833333333</v>
      </c>
    </row>
    <row r="196" spans="1:211">
      <c r="A196" s="3">
        <v>134376</v>
      </c>
      <c r="B196" s="3" t="s">
        <v>131</v>
      </c>
      <c r="C196" s="3" t="s">
        <v>18</v>
      </c>
      <c r="D196" s="3">
        <v>65</v>
      </c>
      <c r="E196" s="4">
        <v>39174</v>
      </c>
      <c r="F196" s="5">
        <v>11.224657534246575</v>
      </c>
      <c r="G196" s="3" t="s">
        <v>99</v>
      </c>
      <c r="H196" s="4">
        <v>19581</v>
      </c>
      <c r="I196" s="9" t="s">
        <v>837</v>
      </c>
      <c r="J196" s="5">
        <v>1303.8900000000001</v>
      </c>
      <c r="K196" s="31">
        <v>448</v>
      </c>
      <c r="L196" s="32">
        <v>11</v>
      </c>
      <c r="M196" s="33">
        <f>VLOOKUP(L196,FIND,3,TRUE)</f>
        <v>1.1000000000000001</v>
      </c>
      <c r="N196" s="32">
        <f>IF(L196&gt;30,180,VLOOKUP(L196,TEMPO,2,FALSE))</f>
        <v>66</v>
      </c>
      <c r="O196" s="32">
        <f>IF(R196&gt;0,4,N196)</f>
        <v>4</v>
      </c>
      <c r="P196" s="96">
        <f>J196*M196*L196</f>
        <v>15777.069000000003</v>
      </c>
      <c r="Q196" s="96">
        <f>10934.45*2</f>
        <v>21868.9</v>
      </c>
      <c r="R196" s="96">
        <f>IF(P196&lt;=Q196,P196/4,0)</f>
        <v>3944.2672500000008</v>
      </c>
      <c r="S196" s="5">
        <f>IF(P196&gt;=Q196,P196/N196,0)</f>
        <v>0</v>
      </c>
      <c r="T196" s="3"/>
      <c r="U196" s="3">
        <f>IF(T196="",1,0)</f>
        <v>1</v>
      </c>
      <c r="V196" s="3">
        <v>23</v>
      </c>
      <c r="W196" s="5">
        <v>0.6</v>
      </c>
      <c r="X196" s="5">
        <v>402.65</v>
      </c>
      <c r="Y196" s="5">
        <f>X196*W196</f>
        <v>241.58999999999997</v>
      </c>
      <c r="Z196" s="5">
        <v>400</v>
      </c>
      <c r="AA196" s="5">
        <f>S196+Y196+Z196</f>
        <v>641.58999999999992</v>
      </c>
      <c r="AB196" s="39">
        <f>(J196/12+J196/12*1.3333333333+450/12+J196/30*6/12+J196)*1.3+Y196+Z196+153.9</f>
        <v>2897.1423666619589</v>
      </c>
      <c r="AC196" s="39" t="s">
        <v>18</v>
      </c>
      <c r="AD196" s="39">
        <f>J196*1.3+400+153.9</f>
        <v>2248.9570000000003</v>
      </c>
      <c r="AE196" s="39">
        <f>SUMIFS('CUSTO MENSAL FUNC NOVO'!H:H,'CUSTO MENSAL FUNC NOVO'!A:A,'VALORES MENSAIS'!AC196)</f>
        <v>1902.2210000000002</v>
      </c>
      <c r="AF196" s="27">
        <f>IF($R196&gt;0,$R196,$S196)+$Y196+$Z196</f>
        <v>4585.8572500000009</v>
      </c>
      <c r="AG196" s="27">
        <f>IF($R196&gt;0,$R196,$S196)+$Y196+$Z196</f>
        <v>4585.8572500000009</v>
      </c>
      <c r="AH196" s="27">
        <f>IF($R196&gt;0,$R196,$S196)+$Y196+$Z196</f>
        <v>4585.8572500000009</v>
      </c>
      <c r="AI196" s="27">
        <f>IF($R196&gt;0,$R196,$S196)+$Y196+$Z196</f>
        <v>4585.8572500000009</v>
      </c>
      <c r="AJ196" s="27">
        <f>IF($O196&gt;=AJ$1,$S196+$Y196+$Z196,$Y196+$Z196)</f>
        <v>641.58999999999992</v>
      </c>
      <c r="AK196" s="27">
        <f>IF($O196&gt;=AK$1,$S196+$Y196+$Z196,$Y196+$Z196)</f>
        <v>641.58999999999992</v>
      </c>
      <c r="AL196" s="27">
        <f>IF($O196&gt;=AL$1,$S196+$Y196+$Z196,$Y196+$Z196)</f>
        <v>641.58999999999992</v>
      </c>
      <c r="AM196" s="27">
        <f>IF($O196&gt;=AM$1,$S196+$Y196+$Z196,$Y196+$Z196)</f>
        <v>641.58999999999992</v>
      </c>
      <c r="AN196" s="27">
        <f>IF($O196&gt;=AN$1,$S196+$Y196+$Z196,$Y196+$Z196)</f>
        <v>641.58999999999992</v>
      </c>
      <c r="AO196" s="27">
        <f>IF($O196&gt;=AO$1,$S196+$Y196+$Z196,$Y196+$Z196)</f>
        <v>641.58999999999992</v>
      </c>
      <c r="AP196" s="27">
        <f>IF($O196&gt;=AP$1,$S196+$Y196+$Z196,$Y196+$Z196)</f>
        <v>641.58999999999992</v>
      </c>
      <c r="AQ196" s="27">
        <f>IF($O196&gt;=AQ$1,$S196+$Y196+$Z196,$Y196+$Z196)</f>
        <v>641.58999999999992</v>
      </c>
      <c r="AR196" s="27">
        <f>IF($O196&gt;=AR$1,$S196+$Y196+$Z196,$Y196+$Z196)</f>
        <v>641.58999999999992</v>
      </c>
      <c r="AS196" s="27">
        <f>IF($O196&gt;=AS$1,$S196+$Y196+$Z196,$Y196+$Z196)</f>
        <v>641.58999999999992</v>
      </c>
      <c r="AT196" s="27">
        <f>IF($O196&gt;=AT$1,$S196+$Y196+$Z196,$Y196+$Z196)</f>
        <v>641.58999999999992</v>
      </c>
      <c r="AU196" s="27">
        <f>IF($O196&gt;=AU$1,$S196+$Y196+$Z196,$Y196+$Z196)</f>
        <v>641.58999999999992</v>
      </c>
      <c r="AV196" s="27">
        <f>IF($O196&gt;=AV$1,$S196+$Y196+$Z196,$Y196+$Z196)</f>
        <v>641.58999999999992</v>
      </c>
      <c r="AW196" s="27">
        <f>IF($O196&gt;=AW$1,$S196+$Y196+$Z196,$Y196+$Z196)</f>
        <v>641.58999999999992</v>
      </c>
      <c r="AX196" s="27">
        <f>IF($O196&gt;=AX$1,$S196+$Y196+$Z196,$Y196+$Z196)</f>
        <v>641.58999999999992</v>
      </c>
      <c r="AY196" s="27">
        <f>IF($O196&gt;=AY$1,$S196+$Y196+$Z196,$Y196+$Z196)</f>
        <v>641.58999999999992</v>
      </c>
      <c r="AZ196" s="27">
        <f>IF($O196&gt;=AZ$1,$S196+$Y196+$Z196,$Y196+$Z196)</f>
        <v>641.58999999999992</v>
      </c>
      <c r="BA196" s="27">
        <f>IF($O196&gt;=BA$1,$S196+$Y196+$Z196,$Y196+$Z196)</f>
        <v>641.58999999999992</v>
      </c>
      <c r="BB196" s="27">
        <f>IF($O196&gt;=BB$1,$S196+$Y196+$Z196,$Y196+$Z196)</f>
        <v>641.58999999999992</v>
      </c>
      <c r="BC196" s="27">
        <f>IF($O196&gt;=BC$1,$S196+$Y196+$Z196,$Y196+$Z196)</f>
        <v>641.58999999999992</v>
      </c>
      <c r="BD196" s="27">
        <f>IF($O196&gt;=BD$1,$S196+$Y196+$Z196,$Y196+$Z196)</f>
        <v>641.58999999999992</v>
      </c>
      <c r="BE196" s="27">
        <f>IF($O196&gt;=BE$1,$S196+$Y196+$Z196,$Y196+$Z196)</f>
        <v>641.58999999999992</v>
      </c>
      <c r="BF196" s="27">
        <f>IF($O196&gt;=BF$1,$S196+$Y196+$Z196,$Y196+$Z196)</f>
        <v>641.58999999999992</v>
      </c>
      <c r="BG196" s="27">
        <f>IF($O196&gt;=BG$1,$S196+$Y196+$Z196,$Y196+$Z196)</f>
        <v>641.58999999999992</v>
      </c>
      <c r="BH196" s="27">
        <f>IF($O196&gt;=BH$1,$S196+$Y196+$Z196,$Y196+$Z196)</f>
        <v>641.58999999999992</v>
      </c>
      <c r="BI196" s="27">
        <f>IF($O196&gt;=BI$1,$S196+$Y196+$Z196,$Y196+$Z196)</f>
        <v>641.58999999999992</v>
      </c>
      <c r="BJ196" s="27">
        <f>IF($O196&gt;=BJ$1,$S196+$Y196+$Z196,$Y196+$Z196)</f>
        <v>641.58999999999992</v>
      </c>
      <c r="BK196" s="27">
        <f>IF($O196&gt;=BK$1,$S196+$Y196+$Z196,$Y196+$Z196)</f>
        <v>641.58999999999992</v>
      </c>
      <c r="BL196" s="27">
        <f>IF($O196&gt;=BL$1,$S196+$Y196+$Z196,$Y196+$Z196)</f>
        <v>641.58999999999992</v>
      </c>
      <c r="BM196" s="27">
        <f>IF($O196&gt;=BM$1,$S196+$Y196+$Z196,$Y196+$Z196)</f>
        <v>641.58999999999992</v>
      </c>
      <c r="BN196" s="27">
        <f>IF($O196&gt;=BN$1,$S196+$Y196+$Z196,$Y196+$Z196)</f>
        <v>641.58999999999992</v>
      </c>
      <c r="BO196" s="27">
        <f>IF($O196&gt;=BO$1,$S196+$Y196+$Z196,$Y196+$Z196)</f>
        <v>641.58999999999992</v>
      </c>
      <c r="BP196" s="27">
        <f>IF($O196&gt;=BP$1,$S196+$Y196+$Z196,$Y196+$Z196)</f>
        <v>641.58999999999992</v>
      </c>
      <c r="BQ196" s="27">
        <f>IF($O196&gt;=BQ$1,$S196+$Y196+$Z196,$Y196+$Z196)</f>
        <v>641.58999999999992</v>
      </c>
      <c r="BR196" s="27">
        <f>IF($O196&gt;=BR$1,$S196+$Y196+$Z196,$Y196+$Z196)</f>
        <v>641.58999999999992</v>
      </c>
      <c r="BS196" s="27">
        <f>IF($O196&gt;=BS$1,$S196+$Y196+$Z196,$Y196+$Z196)</f>
        <v>641.58999999999992</v>
      </c>
      <c r="BT196" s="27">
        <f>IF($O196&gt;=BT$1,$S196+$Y196+$Z196,$Y196+$Z196)</f>
        <v>641.58999999999992</v>
      </c>
      <c r="BU196" s="27">
        <f>IF($O196&gt;=BU$1,$S196+$Y196+$Z196,$Y196+$Z196)</f>
        <v>641.58999999999992</v>
      </c>
      <c r="BV196" s="27">
        <f>IF($O196&gt;=BV$1,$S196+$Y196+$Z196,$Y196+$Z196)</f>
        <v>641.58999999999992</v>
      </c>
      <c r="BW196" s="27">
        <f>IF($O196&gt;=BW$1,$S196+$Y196+$Z196,$Y196+$Z196)</f>
        <v>641.58999999999992</v>
      </c>
      <c r="BX196" s="27">
        <f>IF($O196&gt;=BX$1,$S196+$Y196+$Z196,$Y196+$Z196)</f>
        <v>641.58999999999992</v>
      </c>
      <c r="BY196" s="27">
        <f>IF($O196&gt;=BY$1,$S196+$Y196+$Z196,$Y196+$Z196)</f>
        <v>641.58999999999992</v>
      </c>
      <c r="BZ196" s="27">
        <f>IF($O196&gt;=BZ$1,$S196+$Y196+$Z196,$Y196+$Z196)</f>
        <v>641.58999999999992</v>
      </c>
      <c r="CA196" s="27">
        <f>IF($O196&gt;=CA$1,$S196+$Y196+$Z196,$Y196+$Z196)</f>
        <v>641.58999999999992</v>
      </c>
      <c r="CB196" s="27">
        <f>IF($O196&gt;=CB$1,$S196+$Y196+$Z196,$Y196+$Z196)</f>
        <v>641.58999999999992</v>
      </c>
      <c r="CC196" s="27">
        <f>IF($O196&gt;=CC$1,$S196+$Y196+$Z196,$Y196+$Z196)</f>
        <v>641.58999999999992</v>
      </c>
      <c r="CD196" s="27">
        <f>IF($O196&gt;=CD$1,$S196+$Y196+$Z196,$Y196+$Z196)</f>
        <v>641.58999999999992</v>
      </c>
      <c r="CE196" s="27">
        <f>IF($O196&gt;=CE$1,$S196+$Y196+$Z196,$Y196+$Z196)</f>
        <v>641.58999999999992</v>
      </c>
      <c r="CF196" s="27">
        <f>IF($O196&gt;=CF$1,$S196+$Y196+$Z196,$Y196+$Z196)</f>
        <v>641.58999999999992</v>
      </c>
      <c r="CG196" s="27">
        <f>IF($O196&gt;=CG$1,$S196+$Y196+$Z196,$Y196+$Z196)</f>
        <v>641.58999999999992</v>
      </c>
      <c r="CH196" s="27">
        <f>IF($O196&gt;=CH$1,$S196+$Y196+$Z196,$Y196+$Z196)</f>
        <v>641.58999999999992</v>
      </c>
      <c r="CI196" s="27">
        <f>IF($O196&gt;=CI$1,$S196+$Y196+$Z196,$Y196+$Z196)</f>
        <v>641.58999999999992</v>
      </c>
      <c r="CJ196" s="27">
        <f>IF($O196&gt;=CJ$1,$S196+$Y196+$Z196,$Y196+$Z196)</f>
        <v>641.58999999999992</v>
      </c>
      <c r="CK196" s="27">
        <f>IF($O196&gt;=CK$1,$S196+$Y196+$Z196,$Y196+$Z196)</f>
        <v>641.58999999999992</v>
      </c>
      <c r="CL196" s="27">
        <f>IF($O196&gt;=CL$1,$S196+$Y196+$Z196,$Y196+$Z196)</f>
        <v>641.58999999999992</v>
      </c>
      <c r="CM196" s="27">
        <f>IF($O196&gt;=CM$1,$S196+$Y196+$Z196,$Y196+$Z196)</f>
        <v>641.58999999999992</v>
      </c>
      <c r="CN196" s="27">
        <f>IF($O196&gt;=CN$1,$S196+$Y196,$Y196)</f>
        <v>241.58999999999997</v>
      </c>
      <c r="CO196" s="27">
        <f>IF($O196&gt;=CO$1,$S196+$Y196,$Y196)</f>
        <v>241.58999999999997</v>
      </c>
      <c r="CP196" s="27">
        <f>IF($O196&gt;=CP$1,$S196+$Y196,$Y196)</f>
        <v>241.58999999999997</v>
      </c>
      <c r="CQ196" s="27">
        <f>IF($O196&gt;=CQ$1,$S196+$Y196,$Y196)</f>
        <v>241.58999999999997</v>
      </c>
      <c r="CR196" s="27">
        <f>IF($O196&gt;=CR$1,$S196+$Y196,$Y196)</f>
        <v>241.58999999999997</v>
      </c>
      <c r="CS196" s="27">
        <f>IF($O196&gt;=CS$1,$S196+$Y196,$Y196)</f>
        <v>241.58999999999997</v>
      </c>
      <c r="CT196" s="27">
        <f>IF($O196&gt;=CT$1,$S196+$Y196,$Y196)</f>
        <v>241.58999999999997</v>
      </c>
      <c r="CU196" s="27">
        <f>IF($O196&gt;=CU$1,$S196+$Y196,$Y196)</f>
        <v>241.58999999999997</v>
      </c>
      <c r="CV196" s="27">
        <f>IF($O196&gt;=CV$1,$S196+$Y196,$Y196)</f>
        <v>241.58999999999997</v>
      </c>
      <c r="CW196" s="27">
        <f>IF($O196&gt;=CW$1,$S196+$Y196,$Y196)</f>
        <v>241.58999999999997</v>
      </c>
      <c r="CX196" s="27">
        <f>IF($O196&gt;=CX$1,$S196+$Y196,$Y196)</f>
        <v>241.58999999999997</v>
      </c>
      <c r="CY196" s="27">
        <f>IF($O196&gt;=CY$1,$S196+$Y196,$Y196)</f>
        <v>241.58999999999997</v>
      </c>
      <c r="CZ196" s="27">
        <f>IF($O196&gt;=CZ$1,$S196+$Y196,$Y196)</f>
        <v>241.58999999999997</v>
      </c>
      <c r="DA196" s="27">
        <f>IF($O196&gt;=DA$1,$S196+$Y196,$Y196)</f>
        <v>241.58999999999997</v>
      </c>
      <c r="DB196" s="27">
        <f>IF($O196&gt;=DB$1,$S196+$Y196,$Y196)</f>
        <v>241.58999999999997</v>
      </c>
      <c r="DC196" s="27">
        <f>IF($O196&gt;=DC$1,$S196+$Y196,$Y196)</f>
        <v>241.58999999999997</v>
      </c>
      <c r="DD196" s="27">
        <f>IF($O196&gt;=DD$1,$S196+$Y196,$Y196)</f>
        <v>241.58999999999997</v>
      </c>
      <c r="DE196" s="27">
        <f>IF($O196&gt;=DE$1,$S196+$Y196,$Y196)</f>
        <v>241.58999999999997</v>
      </c>
      <c r="DF196" s="27">
        <f>IF($O196&gt;=DF$1,$S196+$Y196,$Y196)</f>
        <v>241.58999999999997</v>
      </c>
      <c r="DG196" s="27">
        <f>IF($O196&gt;=DG$1,$S196+$Y196,$Y196)</f>
        <v>241.58999999999997</v>
      </c>
      <c r="DH196" s="27">
        <f>IF($O196&gt;=DH$1,$S196+$Y196,$Y196)</f>
        <v>241.58999999999997</v>
      </c>
      <c r="DI196" s="27">
        <f>IF($O196&gt;=DI$1,$S196+$Y196,$Y196)</f>
        <v>241.58999999999997</v>
      </c>
      <c r="DJ196" s="27">
        <f>IF($O196&gt;=DJ$1,$S196+$Y196,$Y196)</f>
        <v>241.58999999999997</v>
      </c>
      <c r="DK196" s="27">
        <f>IF($O196&gt;=DK$1,$S196+$Y196,$Y196)</f>
        <v>241.58999999999997</v>
      </c>
      <c r="DL196" s="27">
        <f>IF($O196&gt;=DL$1,$S196+$Y196,$Y196)</f>
        <v>241.58999999999997</v>
      </c>
      <c r="DM196" s="27">
        <f>IF($O196&gt;=DM$1,$S196+$Y196,$Y196)</f>
        <v>241.58999999999997</v>
      </c>
      <c r="DN196" s="27">
        <f>IF($O196&gt;=DN$1,$S196+$Y196,$Y196)</f>
        <v>241.58999999999997</v>
      </c>
      <c r="DO196" s="27">
        <f>IF($O196&gt;=DO$1,$S196+$Y196,$Y196)</f>
        <v>241.58999999999997</v>
      </c>
      <c r="DP196" s="27">
        <f>IF($O196&gt;=DP$1,$S196+$Y196,$Y196)</f>
        <v>241.58999999999997</v>
      </c>
      <c r="DQ196" s="27">
        <f>IF($O196&gt;=DQ$1,$S196+$Y196,$Y196)</f>
        <v>241.58999999999997</v>
      </c>
      <c r="DR196" s="27">
        <f>IF($O196&gt;=DR$1,$S196+$Y196,$Y196)</f>
        <v>241.58999999999997</v>
      </c>
      <c r="DS196" s="27">
        <f>IF($O196&gt;=DS$1,$S196+$Y196,$Y196)</f>
        <v>241.58999999999997</v>
      </c>
      <c r="DT196" s="27">
        <f>IF($O196&gt;=DT$1,$S196+$Y196,$Y196)</f>
        <v>241.58999999999997</v>
      </c>
      <c r="DU196" s="27">
        <f>IF($O196&gt;=DU$1,$S196+$Y196,$Y196)</f>
        <v>241.58999999999997</v>
      </c>
      <c r="DV196" s="27">
        <f>IF($O196&gt;=DV$1,$S196+$Y196,$Y196)</f>
        <v>241.58999999999997</v>
      </c>
      <c r="DW196" s="27">
        <f>IF($O196&gt;=DW$1,$S196+$Y196,$Y196)</f>
        <v>241.58999999999997</v>
      </c>
      <c r="DX196" s="27">
        <f>IF($O196&gt;=DX$1,$S196+$Y196,$Y196)</f>
        <v>241.58999999999997</v>
      </c>
      <c r="DY196" s="27">
        <f>IF($O196&gt;=DY$1,$S196+$Y196,$Y196)</f>
        <v>241.58999999999997</v>
      </c>
      <c r="DZ196" s="27">
        <f>IF($O196&gt;=DZ$1,$S196+$Y196,$Y196)</f>
        <v>241.58999999999997</v>
      </c>
      <c r="EA196" s="27">
        <f>IF($O196&gt;=EA$1,$S196+$Y196,$Y196)</f>
        <v>241.58999999999997</v>
      </c>
      <c r="EB196" s="27">
        <f>IF($O196&gt;=EB$1,$S196+$Y196,$Y196)</f>
        <v>241.58999999999997</v>
      </c>
      <c r="EC196" s="27">
        <f>IF($O196&gt;=EC$1,$S196+$Y196,$Y196)</f>
        <v>241.58999999999997</v>
      </c>
      <c r="ED196" s="27">
        <f>IF($O196&gt;=ED$1,$S196+$Y196,$Y196)</f>
        <v>241.58999999999997</v>
      </c>
      <c r="EE196" s="27">
        <f>IF($O196&gt;=EE$1,$S196+$Y196,$Y196)</f>
        <v>241.58999999999997</v>
      </c>
      <c r="EF196" s="27">
        <f>IF($O196&gt;=EF$1,$S196+$Y196,$Y196)</f>
        <v>241.58999999999997</v>
      </c>
      <c r="EG196" s="27">
        <f>IF($O196&gt;=EG$1,$S196+$Y196,$Y196)</f>
        <v>241.58999999999997</v>
      </c>
      <c r="EH196" s="27">
        <f>IF($O196&gt;=EH$1,$S196+$Y196,$Y196)</f>
        <v>241.58999999999997</v>
      </c>
      <c r="EI196" s="27">
        <f>IF($O196&gt;=EI$1,$S196+$Y196,$Y196)</f>
        <v>241.58999999999997</v>
      </c>
      <c r="EJ196" s="27">
        <f>IF($O196&gt;=EJ$1,$S196+$Y196,$Y196)</f>
        <v>241.58999999999997</v>
      </c>
      <c r="EK196" s="27">
        <f>IF($O196&gt;=EK$1,$S196+$Y196,$Y196)</f>
        <v>241.58999999999997</v>
      </c>
      <c r="EL196" s="27">
        <f>IF($O196&gt;=EL$1,$S196+$Y196,$Y196)</f>
        <v>241.58999999999997</v>
      </c>
      <c r="EM196" s="27">
        <f>IF($O196&gt;=EM$1,$S196+$Y196,$Y196)</f>
        <v>241.58999999999997</v>
      </c>
      <c r="EN196" s="27">
        <f>IF($O196&gt;=EN$1,$S196+$Y196,$Y196)</f>
        <v>241.58999999999997</v>
      </c>
      <c r="EO196" s="27">
        <f>IF($O196&gt;=EO$1,$S196+$Y196,$Y196)</f>
        <v>241.58999999999997</v>
      </c>
      <c r="EP196" s="27">
        <f>IF($O196&gt;=EP$1,$S196+$Y196,$Y196)</f>
        <v>241.58999999999997</v>
      </c>
      <c r="EQ196" s="27">
        <f>IF($O196&gt;=EQ$1,$S196+$Y196,$Y196)</f>
        <v>241.58999999999997</v>
      </c>
      <c r="ER196" s="27">
        <f>IF($O196&gt;=ER$1,$S196+$Y196,$Y196)</f>
        <v>241.58999999999997</v>
      </c>
      <c r="ES196" s="27">
        <f>IF($O196&gt;=ES$1,$S196+$Y196,$Y196)</f>
        <v>241.58999999999997</v>
      </c>
      <c r="ET196" s="27">
        <f>IF($O196&gt;=ET$1,$S196+$Y196,$Y196)</f>
        <v>241.58999999999997</v>
      </c>
      <c r="EU196" s="27">
        <f>IF($O196&gt;=EU$1,$S196+$Y196,$Y196)</f>
        <v>241.58999999999997</v>
      </c>
      <c r="EV196" s="27">
        <f>IF($O196&gt;=EV$1,$S196,0)</f>
        <v>0</v>
      </c>
      <c r="EW196" s="27">
        <f>IF($O196&gt;=EW$1,$S196,0)</f>
        <v>0</v>
      </c>
      <c r="EX196" s="27">
        <f>IF($O196&gt;=EX$1,$S196,0)</f>
        <v>0</v>
      </c>
      <c r="EY196" s="27">
        <f>IF($O196&gt;=EY$1,$S196,0)</f>
        <v>0</v>
      </c>
      <c r="EZ196" s="27">
        <f>IF($O196&gt;=EZ$1,$S196,0)</f>
        <v>0</v>
      </c>
      <c r="FA196" s="27">
        <f>IF($O196&gt;=FA$1,$S196,0)</f>
        <v>0</v>
      </c>
      <c r="FB196" s="27">
        <f>IF($O196&gt;=FB$1,$S196,0)</f>
        <v>0</v>
      </c>
      <c r="FC196" s="27">
        <f>IF($O196&gt;=FC$1,$S196,0)</f>
        <v>0</v>
      </c>
      <c r="FD196" s="27">
        <f>IF($O196&gt;=FD$1,$S196,0)</f>
        <v>0</v>
      </c>
      <c r="FE196" s="27">
        <f>IF($O196&gt;=FE$1,$S196,0)</f>
        <v>0</v>
      </c>
      <c r="FF196" s="27">
        <f>IF($O196&gt;=FF$1,$S196,0)</f>
        <v>0</v>
      </c>
      <c r="FG196" s="27">
        <f>IF($O196&gt;=FG$1,$S196,0)</f>
        <v>0</v>
      </c>
      <c r="FH196" s="27">
        <f>IF($O196&gt;=FH$1,$S196,0)</f>
        <v>0</v>
      </c>
      <c r="FI196" s="27">
        <f>IF($O196&gt;=FI$1,$S196,0)</f>
        <v>0</v>
      </c>
      <c r="FJ196" s="27">
        <f>IF($O196&gt;=FJ$1,$S196,0)</f>
        <v>0</v>
      </c>
      <c r="FK196" s="27">
        <f>IF($O196&gt;=FK$1,$S196,0)</f>
        <v>0</v>
      </c>
      <c r="FL196" s="27">
        <f>IF($O196&gt;=FL$1,$S196,0)</f>
        <v>0</v>
      </c>
      <c r="FM196" s="27">
        <f>IF($O196&gt;=FM$1,$S196,0)</f>
        <v>0</v>
      </c>
      <c r="FN196" s="27">
        <f>IF($O196&gt;=FN$1,$S196,0)</f>
        <v>0</v>
      </c>
      <c r="FO196" s="27">
        <f>IF($O196&gt;=FO$1,$S196,0)</f>
        <v>0</v>
      </c>
      <c r="FP196" s="27">
        <f>IF($O196&gt;=FP$1,$S196,0)</f>
        <v>0</v>
      </c>
      <c r="FQ196" s="27">
        <f>IF($O196&gt;=FQ$1,$S196,0)</f>
        <v>0</v>
      </c>
      <c r="FR196" s="27">
        <f>IF($O196&gt;=FR$1,$S196,0)</f>
        <v>0</v>
      </c>
      <c r="FS196" s="27">
        <f>IF($O196&gt;=FS$1,$S196,0)</f>
        <v>0</v>
      </c>
      <c r="FT196" s="27">
        <f>IF($O196&gt;=FT$1,$S196,0)</f>
        <v>0</v>
      </c>
      <c r="FU196" s="27">
        <f>IF($O196&gt;=FU$1,$S196,0)</f>
        <v>0</v>
      </c>
      <c r="FV196" s="27">
        <f>IF($O196&gt;=FV$1,$S196,0)</f>
        <v>0</v>
      </c>
      <c r="FW196" s="27">
        <f>IF($O196&gt;=FW$1,$S196,0)</f>
        <v>0</v>
      </c>
      <c r="FX196" s="27">
        <f>IF($O196&gt;=FX$1,$S196,0)</f>
        <v>0</v>
      </c>
      <c r="FY196" s="27">
        <f>IF($O196&gt;=FY$1,$S196,0)</f>
        <v>0</v>
      </c>
      <c r="FZ196" s="27">
        <f>IF($O196&gt;=FZ$1,$S196,0)</f>
        <v>0</v>
      </c>
      <c r="GA196" s="27">
        <f>IF($O196&gt;=GA$1,$S196,0)</f>
        <v>0</v>
      </c>
      <c r="GB196" s="27">
        <f>IF($O196&gt;=GB$1,$S196,0)</f>
        <v>0</v>
      </c>
      <c r="GC196" s="27">
        <f>IF($O196&gt;=GC$1,$S196,0)</f>
        <v>0</v>
      </c>
      <c r="GD196" s="27">
        <f>IF($O196&gt;=GD$1,$S196,0)</f>
        <v>0</v>
      </c>
      <c r="GE196" s="27">
        <f>IF($O196&gt;=GE$1,$S196,0)</f>
        <v>0</v>
      </c>
      <c r="GF196" s="27">
        <f>IF($O196&gt;=GF$1,$S196,0)</f>
        <v>0</v>
      </c>
      <c r="GG196" s="27">
        <f>IF($O196&gt;=GG$1,$S196,0)</f>
        <v>0</v>
      </c>
      <c r="GH196" s="27">
        <f>IF($O196&gt;=GH$1,$S196,0)</f>
        <v>0</v>
      </c>
      <c r="GI196" s="27">
        <f>IF($O196&gt;=GI$1,$S196,0)</f>
        <v>0</v>
      </c>
      <c r="GJ196" s="27">
        <f>IF($O196&gt;=GJ$1,$S196,0)</f>
        <v>0</v>
      </c>
      <c r="GK196" s="27">
        <f>IF($O196&gt;=GK$1,$S196,0)</f>
        <v>0</v>
      </c>
      <c r="GL196" s="27">
        <f>IF($O196&gt;=GL$1,$S196,0)</f>
        <v>0</v>
      </c>
      <c r="GM196" s="27">
        <f>IF($O196&gt;=GM$1,$S196,0)</f>
        <v>0</v>
      </c>
      <c r="GN196" s="27">
        <f>IF($O196&gt;=GN$1,$S196,0)</f>
        <v>0</v>
      </c>
      <c r="GO196" s="27">
        <f>IF($O196&gt;=GO$1,$S196,0)</f>
        <v>0</v>
      </c>
      <c r="GP196" s="27">
        <f>IF($O196&gt;=GP$1,$S196,0)</f>
        <v>0</v>
      </c>
      <c r="GQ196" s="27">
        <f>IF($O196&gt;=GQ$1,$S196,0)</f>
        <v>0</v>
      </c>
      <c r="GR196" s="27">
        <f>IF($O196&gt;=GR$1,$S196,0)</f>
        <v>0</v>
      </c>
      <c r="GS196" s="27">
        <f>IF($O196&gt;=GS$1,$S196,0)</f>
        <v>0</v>
      </c>
      <c r="GT196" s="27">
        <f>IF($O196&gt;=GT$1,$S196,0)</f>
        <v>0</v>
      </c>
      <c r="GU196" s="27">
        <f>IF($O196&gt;=GU$1,$S196,0)</f>
        <v>0</v>
      </c>
      <c r="GV196" s="27">
        <f>IF($O196&gt;=GV$1,$S196,0)</f>
        <v>0</v>
      </c>
      <c r="GW196" s="27">
        <f>IF($O196&gt;=GW$1,$S196,0)</f>
        <v>0</v>
      </c>
      <c r="GX196" s="27">
        <f>IF($O196&gt;=GX$1,$S196,0)</f>
        <v>0</v>
      </c>
      <c r="GY196" s="27">
        <f>IF($O196&gt;=GY$1,$S196,0)</f>
        <v>0</v>
      </c>
      <c r="GZ196" s="27">
        <f>IF($O196&gt;=GZ$1,$S196,0)</f>
        <v>0</v>
      </c>
      <c r="HA196" s="27">
        <f>IF($O196&gt;=HA$1,$S196,0)</f>
        <v>0</v>
      </c>
      <c r="HB196" s="27">
        <f>IF($O196&gt;=HB$1,$S196,0)</f>
        <v>0</v>
      </c>
      <c r="HC196" s="27">
        <f>IF($O196&gt;=HC$1,$S196,0)</f>
        <v>0</v>
      </c>
    </row>
    <row r="197" spans="1:211">
      <c r="A197" s="3">
        <v>161900</v>
      </c>
      <c r="B197" s="3" t="s">
        <v>119</v>
      </c>
      <c r="C197" s="3" t="s">
        <v>9</v>
      </c>
      <c r="D197" s="3">
        <v>56</v>
      </c>
      <c r="E197" s="4">
        <v>40035</v>
      </c>
      <c r="F197" s="5">
        <v>8.8657534246575338</v>
      </c>
      <c r="G197" s="3" t="s">
        <v>99</v>
      </c>
      <c r="H197" s="4">
        <v>22707</v>
      </c>
      <c r="I197" s="9" t="s">
        <v>837</v>
      </c>
      <c r="J197" s="5">
        <v>1371.2</v>
      </c>
      <c r="K197" s="31">
        <v>448</v>
      </c>
      <c r="L197" s="32">
        <v>9</v>
      </c>
      <c r="M197" s="33">
        <f>VLOOKUP(L197,FIND,3,TRUE)</f>
        <v>1</v>
      </c>
      <c r="N197" s="32">
        <f>IF(L197&gt;30,180,VLOOKUP(L197,TEMPO,2,FALSE))</f>
        <v>54</v>
      </c>
      <c r="O197" s="32">
        <f>IF(R197&gt;0,4,N197)</f>
        <v>4</v>
      </c>
      <c r="P197" s="96">
        <f>J197*M197*L197</f>
        <v>12340.800000000001</v>
      </c>
      <c r="Q197" s="96">
        <f>10934.45*2</f>
        <v>21868.9</v>
      </c>
      <c r="R197" s="96">
        <f>IF(P197&lt;=Q197,P197/4,0)</f>
        <v>3085.2000000000003</v>
      </c>
      <c r="S197" s="5">
        <f>IF(P197&gt;=Q197,P197/N197,0)</f>
        <v>0</v>
      </c>
      <c r="T197" s="3"/>
      <c r="U197" s="3">
        <f>IF(T197="",1,0)</f>
        <v>1</v>
      </c>
      <c r="V197" s="3">
        <v>14</v>
      </c>
      <c r="W197" s="5">
        <v>0.6</v>
      </c>
      <c r="X197" s="5">
        <v>245.73</v>
      </c>
      <c r="Y197" s="5">
        <f>X197*W197</f>
        <v>147.43799999999999</v>
      </c>
      <c r="Z197" s="5">
        <v>400</v>
      </c>
      <c r="AA197" s="5">
        <f>S197+Y197+Z197</f>
        <v>547.43799999999999</v>
      </c>
      <c r="AB197" s="39">
        <f>(J197/12+J197/12*1.3333333333+450/12+J197/30*6/12+J197)*1.3+Y197+Z197+153.9</f>
        <v>2908.966222217271</v>
      </c>
      <c r="AC197" s="39" t="s">
        <v>9</v>
      </c>
      <c r="AD197" s="39">
        <f>J197*1.3+400+153.9</f>
        <v>2336.4600000000005</v>
      </c>
      <c r="AE197" s="39">
        <f>SUMIFS('CUSTO MENSAL FUNC NOVO'!H:H,'CUSTO MENSAL FUNC NOVO'!A:A,'VALORES MENSAIS'!AC197)</f>
        <v>2257.5630000000001</v>
      </c>
      <c r="AF197" s="27">
        <f>IF($R197&gt;0,$R197,$S197)+$Y197+$Z197</f>
        <v>3632.6380000000004</v>
      </c>
      <c r="AG197" s="27">
        <f>IF($R197&gt;0,$R197,$S197)+$Y197+$Z197</f>
        <v>3632.6380000000004</v>
      </c>
      <c r="AH197" s="27">
        <f>IF($R197&gt;0,$R197,$S197)+$Y197+$Z197</f>
        <v>3632.6380000000004</v>
      </c>
      <c r="AI197" s="27">
        <f>IF($R197&gt;0,$R197,$S197)+$Y197+$Z197</f>
        <v>3632.6380000000004</v>
      </c>
      <c r="AJ197" s="27">
        <f>IF($O197&gt;=AJ$1,$S197+$Y197+$Z197,$Y197+$Z197)</f>
        <v>547.43799999999999</v>
      </c>
      <c r="AK197" s="27">
        <f>IF($O197&gt;=AK$1,$S197+$Y197+$Z197,$Y197+$Z197)</f>
        <v>547.43799999999999</v>
      </c>
      <c r="AL197" s="27">
        <f>IF($O197&gt;=AL$1,$S197+$Y197+$Z197,$Y197+$Z197)</f>
        <v>547.43799999999999</v>
      </c>
      <c r="AM197" s="27">
        <f>IF($O197&gt;=AM$1,$S197+$Y197+$Z197,$Y197+$Z197)</f>
        <v>547.43799999999999</v>
      </c>
      <c r="AN197" s="27">
        <f>IF($O197&gt;=AN$1,$S197+$Y197+$Z197,$Y197+$Z197)</f>
        <v>547.43799999999999</v>
      </c>
      <c r="AO197" s="27">
        <f>IF($O197&gt;=AO$1,$S197+$Y197+$Z197,$Y197+$Z197)</f>
        <v>547.43799999999999</v>
      </c>
      <c r="AP197" s="27">
        <f>IF($O197&gt;=AP$1,$S197+$Y197+$Z197,$Y197+$Z197)</f>
        <v>547.43799999999999</v>
      </c>
      <c r="AQ197" s="27">
        <f>IF($O197&gt;=AQ$1,$S197+$Y197+$Z197,$Y197+$Z197)</f>
        <v>547.43799999999999</v>
      </c>
      <c r="AR197" s="27">
        <f>IF($O197&gt;=AR$1,$S197+$Y197+$Z197,$Y197+$Z197)</f>
        <v>547.43799999999999</v>
      </c>
      <c r="AS197" s="27">
        <f>IF($O197&gt;=AS$1,$S197+$Y197+$Z197,$Y197+$Z197)</f>
        <v>547.43799999999999</v>
      </c>
      <c r="AT197" s="27">
        <f>IF($O197&gt;=AT$1,$S197+$Y197+$Z197,$Y197+$Z197)</f>
        <v>547.43799999999999</v>
      </c>
      <c r="AU197" s="27">
        <f>IF($O197&gt;=AU$1,$S197+$Y197+$Z197,$Y197+$Z197)</f>
        <v>547.43799999999999</v>
      </c>
      <c r="AV197" s="27">
        <f>IF($O197&gt;=AV$1,$S197+$Y197+$Z197,$Y197+$Z197)</f>
        <v>547.43799999999999</v>
      </c>
      <c r="AW197" s="27">
        <f>IF($O197&gt;=AW$1,$S197+$Y197+$Z197,$Y197+$Z197)</f>
        <v>547.43799999999999</v>
      </c>
      <c r="AX197" s="27">
        <f>IF($O197&gt;=AX$1,$S197+$Y197+$Z197,$Y197+$Z197)</f>
        <v>547.43799999999999</v>
      </c>
      <c r="AY197" s="27">
        <f>IF($O197&gt;=AY$1,$S197+$Y197+$Z197,$Y197+$Z197)</f>
        <v>547.43799999999999</v>
      </c>
      <c r="AZ197" s="27">
        <f>IF($O197&gt;=AZ$1,$S197+$Y197+$Z197,$Y197+$Z197)</f>
        <v>547.43799999999999</v>
      </c>
      <c r="BA197" s="27">
        <f>IF($O197&gt;=BA$1,$S197+$Y197+$Z197,$Y197+$Z197)</f>
        <v>547.43799999999999</v>
      </c>
      <c r="BB197" s="27">
        <f>IF($O197&gt;=BB$1,$S197+$Y197+$Z197,$Y197+$Z197)</f>
        <v>547.43799999999999</v>
      </c>
      <c r="BC197" s="27">
        <f>IF($O197&gt;=BC$1,$S197+$Y197+$Z197,$Y197+$Z197)</f>
        <v>547.43799999999999</v>
      </c>
      <c r="BD197" s="27">
        <f>IF($O197&gt;=BD$1,$S197+$Y197+$Z197,$Y197+$Z197)</f>
        <v>547.43799999999999</v>
      </c>
      <c r="BE197" s="27">
        <f>IF($O197&gt;=BE$1,$S197+$Y197+$Z197,$Y197+$Z197)</f>
        <v>547.43799999999999</v>
      </c>
      <c r="BF197" s="27">
        <f>IF($O197&gt;=BF$1,$S197+$Y197+$Z197,$Y197+$Z197)</f>
        <v>547.43799999999999</v>
      </c>
      <c r="BG197" s="27">
        <f>IF($O197&gt;=BG$1,$S197+$Y197+$Z197,$Y197+$Z197)</f>
        <v>547.43799999999999</v>
      </c>
      <c r="BH197" s="27">
        <f>IF($O197&gt;=BH$1,$S197+$Y197+$Z197,$Y197+$Z197)</f>
        <v>547.43799999999999</v>
      </c>
      <c r="BI197" s="27">
        <f>IF($O197&gt;=BI$1,$S197+$Y197+$Z197,$Y197+$Z197)</f>
        <v>547.43799999999999</v>
      </c>
      <c r="BJ197" s="27">
        <f>IF($O197&gt;=BJ$1,$S197+$Y197+$Z197,$Y197+$Z197)</f>
        <v>547.43799999999999</v>
      </c>
      <c r="BK197" s="27">
        <f>IF($O197&gt;=BK$1,$S197+$Y197+$Z197,$Y197+$Z197)</f>
        <v>547.43799999999999</v>
      </c>
      <c r="BL197" s="27">
        <f>IF($O197&gt;=BL$1,$S197+$Y197+$Z197,$Y197+$Z197)</f>
        <v>547.43799999999999</v>
      </c>
      <c r="BM197" s="27">
        <f>IF($O197&gt;=BM$1,$S197+$Y197+$Z197,$Y197+$Z197)</f>
        <v>547.43799999999999</v>
      </c>
      <c r="BN197" s="27">
        <f>IF($O197&gt;=BN$1,$S197+$Y197+$Z197,$Y197+$Z197)</f>
        <v>547.43799999999999</v>
      </c>
      <c r="BO197" s="27">
        <f>IF($O197&gt;=BO$1,$S197+$Y197+$Z197,$Y197+$Z197)</f>
        <v>547.43799999999999</v>
      </c>
      <c r="BP197" s="27">
        <f>IF($O197&gt;=BP$1,$S197+$Y197+$Z197,$Y197+$Z197)</f>
        <v>547.43799999999999</v>
      </c>
      <c r="BQ197" s="27">
        <f>IF($O197&gt;=BQ$1,$S197+$Y197+$Z197,$Y197+$Z197)</f>
        <v>547.43799999999999</v>
      </c>
      <c r="BR197" s="27">
        <f>IF($O197&gt;=BR$1,$S197+$Y197+$Z197,$Y197+$Z197)</f>
        <v>547.43799999999999</v>
      </c>
      <c r="BS197" s="27">
        <f>IF($O197&gt;=BS$1,$S197+$Y197+$Z197,$Y197+$Z197)</f>
        <v>547.43799999999999</v>
      </c>
      <c r="BT197" s="27">
        <f>IF($O197&gt;=BT$1,$S197+$Y197+$Z197,$Y197+$Z197)</f>
        <v>547.43799999999999</v>
      </c>
      <c r="BU197" s="27">
        <f>IF($O197&gt;=BU$1,$S197+$Y197+$Z197,$Y197+$Z197)</f>
        <v>547.43799999999999</v>
      </c>
      <c r="BV197" s="27">
        <f>IF($O197&gt;=BV$1,$S197+$Y197+$Z197,$Y197+$Z197)</f>
        <v>547.43799999999999</v>
      </c>
      <c r="BW197" s="27">
        <f>IF($O197&gt;=BW$1,$S197+$Y197+$Z197,$Y197+$Z197)</f>
        <v>547.43799999999999</v>
      </c>
      <c r="BX197" s="27">
        <f>IF($O197&gt;=BX$1,$S197+$Y197+$Z197,$Y197+$Z197)</f>
        <v>547.43799999999999</v>
      </c>
      <c r="BY197" s="27">
        <f>IF($O197&gt;=BY$1,$S197+$Y197+$Z197,$Y197+$Z197)</f>
        <v>547.43799999999999</v>
      </c>
      <c r="BZ197" s="27">
        <f>IF($O197&gt;=BZ$1,$S197+$Y197+$Z197,$Y197+$Z197)</f>
        <v>547.43799999999999</v>
      </c>
      <c r="CA197" s="27">
        <f>IF($O197&gt;=CA$1,$S197+$Y197+$Z197,$Y197+$Z197)</f>
        <v>547.43799999999999</v>
      </c>
      <c r="CB197" s="27">
        <f>IF($O197&gt;=CB$1,$S197+$Y197+$Z197,$Y197+$Z197)</f>
        <v>547.43799999999999</v>
      </c>
      <c r="CC197" s="27">
        <f>IF($O197&gt;=CC$1,$S197+$Y197+$Z197,$Y197+$Z197)</f>
        <v>547.43799999999999</v>
      </c>
      <c r="CD197" s="27">
        <f>IF($O197&gt;=CD$1,$S197+$Y197+$Z197,$Y197+$Z197)</f>
        <v>547.43799999999999</v>
      </c>
      <c r="CE197" s="27">
        <f>IF($O197&gt;=CE$1,$S197+$Y197+$Z197,$Y197+$Z197)</f>
        <v>547.43799999999999</v>
      </c>
      <c r="CF197" s="27">
        <f>IF($O197&gt;=CF$1,$S197+$Y197+$Z197,$Y197+$Z197)</f>
        <v>547.43799999999999</v>
      </c>
      <c r="CG197" s="27">
        <f>IF($O197&gt;=CG$1,$S197+$Y197+$Z197,$Y197+$Z197)</f>
        <v>547.43799999999999</v>
      </c>
      <c r="CH197" s="27">
        <f>IF($O197&gt;=CH$1,$S197+$Y197+$Z197,$Y197+$Z197)</f>
        <v>547.43799999999999</v>
      </c>
      <c r="CI197" s="27">
        <f>IF($O197&gt;=CI$1,$S197+$Y197+$Z197,$Y197+$Z197)</f>
        <v>547.43799999999999</v>
      </c>
      <c r="CJ197" s="27">
        <f>IF($O197&gt;=CJ$1,$S197+$Y197+$Z197,$Y197+$Z197)</f>
        <v>547.43799999999999</v>
      </c>
      <c r="CK197" s="27">
        <f>IF($O197&gt;=CK$1,$S197+$Y197+$Z197,$Y197+$Z197)</f>
        <v>547.43799999999999</v>
      </c>
      <c r="CL197" s="27">
        <f>IF($O197&gt;=CL$1,$S197+$Y197+$Z197,$Y197+$Z197)</f>
        <v>547.43799999999999</v>
      </c>
      <c r="CM197" s="27">
        <f>IF($O197&gt;=CM$1,$S197+$Y197+$Z197,$Y197+$Z197)</f>
        <v>547.43799999999999</v>
      </c>
      <c r="CN197" s="27">
        <f>IF($O197&gt;=CN$1,$S197+$Y197,$Y197)</f>
        <v>147.43799999999999</v>
      </c>
      <c r="CO197" s="27">
        <f>IF($O197&gt;=CO$1,$S197+$Y197,$Y197)</f>
        <v>147.43799999999999</v>
      </c>
      <c r="CP197" s="27">
        <f>IF($O197&gt;=CP$1,$S197+$Y197,$Y197)</f>
        <v>147.43799999999999</v>
      </c>
      <c r="CQ197" s="27">
        <f>IF($O197&gt;=CQ$1,$S197+$Y197,$Y197)</f>
        <v>147.43799999999999</v>
      </c>
      <c r="CR197" s="27">
        <f>IF($O197&gt;=CR$1,$S197+$Y197,$Y197)</f>
        <v>147.43799999999999</v>
      </c>
      <c r="CS197" s="27">
        <f>IF($O197&gt;=CS$1,$S197+$Y197,$Y197)</f>
        <v>147.43799999999999</v>
      </c>
      <c r="CT197" s="27">
        <f>IF($O197&gt;=CT$1,$S197+$Y197,$Y197)</f>
        <v>147.43799999999999</v>
      </c>
      <c r="CU197" s="27">
        <f>IF($O197&gt;=CU$1,$S197+$Y197,$Y197)</f>
        <v>147.43799999999999</v>
      </c>
      <c r="CV197" s="27">
        <f>IF($O197&gt;=CV$1,$S197+$Y197,$Y197)</f>
        <v>147.43799999999999</v>
      </c>
      <c r="CW197" s="27">
        <f>IF($O197&gt;=CW$1,$S197+$Y197,$Y197)</f>
        <v>147.43799999999999</v>
      </c>
      <c r="CX197" s="27">
        <f>IF($O197&gt;=CX$1,$S197+$Y197,$Y197)</f>
        <v>147.43799999999999</v>
      </c>
      <c r="CY197" s="27">
        <f>IF($O197&gt;=CY$1,$S197+$Y197,$Y197)</f>
        <v>147.43799999999999</v>
      </c>
      <c r="CZ197" s="27">
        <f>IF($O197&gt;=CZ$1,$S197+$Y197,$Y197)</f>
        <v>147.43799999999999</v>
      </c>
      <c r="DA197" s="27">
        <f>IF($O197&gt;=DA$1,$S197+$Y197,$Y197)</f>
        <v>147.43799999999999</v>
      </c>
      <c r="DB197" s="27">
        <f>IF($O197&gt;=DB$1,$S197+$Y197,$Y197)</f>
        <v>147.43799999999999</v>
      </c>
      <c r="DC197" s="27">
        <f>IF($O197&gt;=DC$1,$S197+$Y197,$Y197)</f>
        <v>147.43799999999999</v>
      </c>
      <c r="DD197" s="27">
        <f>IF($O197&gt;=DD$1,$S197+$Y197,$Y197)</f>
        <v>147.43799999999999</v>
      </c>
      <c r="DE197" s="27">
        <f>IF($O197&gt;=DE$1,$S197+$Y197,$Y197)</f>
        <v>147.43799999999999</v>
      </c>
      <c r="DF197" s="27">
        <f>IF($O197&gt;=DF$1,$S197+$Y197,$Y197)</f>
        <v>147.43799999999999</v>
      </c>
      <c r="DG197" s="27">
        <f>IF($O197&gt;=DG$1,$S197+$Y197,$Y197)</f>
        <v>147.43799999999999</v>
      </c>
      <c r="DH197" s="27">
        <f>IF($O197&gt;=DH$1,$S197+$Y197,$Y197)</f>
        <v>147.43799999999999</v>
      </c>
      <c r="DI197" s="27">
        <f>IF($O197&gt;=DI$1,$S197+$Y197,$Y197)</f>
        <v>147.43799999999999</v>
      </c>
      <c r="DJ197" s="27">
        <f>IF($O197&gt;=DJ$1,$S197+$Y197,$Y197)</f>
        <v>147.43799999999999</v>
      </c>
      <c r="DK197" s="27">
        <f>IF($O197&gt;=DK$1,$S197+$Y197,$Y197)</f>
        <v>147.43799999999999</v>
      </c>
      <c r="DL197" s="27">
        <f>IF($O197&gt;=DL$1,$S197+$Y197,$Y197)</f>
        <v>147.43799999999999</v>
      </c>
      <c r="DM197" s="27">
        <f>IF($O197&gt;=DM$1,$S197+$Y197,$Y197)</f>
        <v>147.43799999999999</v>
      </c>
      <c r="DN197" s="27">
        <f>IF($O197&gt;=DN$1,$S197+$Y197,$Y197)</f>
        <v>147.43799999999999</v>
      </c>
      <c r="DO197" s="27">
        <f>IF($O197&gt;=DO$1,$S197+$Y197,$Y197)</f>
        <v>147.43799999999999</v>
      </c>
      <c r="DP197" s="27">
        <f>IF($O197&gt;=DP$1,$S197+$Y197,$Y197)</f>
        <v>147.43799999999999</v>
      </c>
      <c r="DQ197" s="27">
        <f>IF($O197&gt;=DQ$1,$S197+$Y197,$Y197)</f>
        <v>147.43799999999999</v>
      </c>
      <c r="DR197" s="27">
        <f>IF($O197&gt;=DR$1,$S197+$Y197,$Y197)</f>
        <v>147.43799999999999</v>
      </c>
      <c r="DS197" s="27">
        <f>IF($O197&gt;=DS$1,$S197+$Y197,$Y197)</f>
        <v>147.43799999999999</v>
      </c>
      <c r="DT197" s="27">
        <f>IF($O197&gt;=DT$1,$S197+$Y197,$Y197)</f>
        <v>147.43799999999999</v>
      </c>
      <c r="DU197" s="27">
        <f>IF($O197&gt;=DU$1,$S197+$Y197,$Y197)</f>
        <v>147.43799999999999</v>
      </c>
      <c r="DV197" s="27">
        <f>IF($O197&gt;=DV$1,$S197+$Y197,$Y197)</f>
        <v>147.43799999999999</v>
      </c>
      <c r="DW197" s="27">
        <f>IF($O197&gt;=DW$1,$S197+$Y197,$Y197)</f>
        <v>147.43799999999999</v>
      </c>
      <c r="DX197" s="27">
        <f>IF($O197&gt;=DX$1,$S197+$Y197,$Y197)</f>
        <v>147.43799999999999</v>
      </c>
      <c r="DY197" s="27">
        <f>IF($O197&gt;=DY$1,$S197+$Y197,$Y197)</f>
        <v>147.43799999999999</v>
      </c>
      <c r="DZ197" s="27">
        <f>IF($O197&gt;=DZ$1,$S197+$Y197,$Y197)</f>
        <v>147.43799999999999</v>
      </c>
      <c r="EA197" s="27">
        <f>IF($O197&gt;=EA$1,$S197+$Y197,$Y197)</f>
        <v>147.43799999999999</v>
      </c>
      <c r="EB197" s="27">
        <f>IF($O197&gt;=EB$1,$S197+$Y197,$Y197)</f>
        <v>147.43799999999999</v>
      </c>
      <c r="EC197" s="27">
        <f>IF($O197&gt;=EC$1,$S197+$Y197,$Y197)</f>
        <v>147.43799999999999</v>
      </c>
      <c r="ED197" s="27">
        <f>IF($O197&gt;=ED$1,$S197+$Y197,$Y197)</f>
        <v>147.43799999999999</v>
      </c>
      <c r="EE197" s="27">
        <f>IF($O197&gt;=EE$1,$S197+$Y197,$Y197)</f>
        <v>147.43799999999999</v>
      </c>
      <c r="EF197" s="27">
        <f>IF($O197&gt;=EF$1,$S197+$Y197,$Y197)</f>
        <v>147.43799999999999</v>
      </c>
      <c r="EG197" s="27">
        <f>IF($O197&gt;=EG$1,$S197+$Y197,$Y197)</f>
        <v>147.43799999999999</v>
      </c>
      <c r="EH197" s="27">
        <f>IF($O197&gt;=EH$1,$S197+$Y197,$Y197)</f>
        <v>147.43799999999999</v>
      </c>
      <c r="EI197" s="27">
        <f>IF($O197&gt;=EI$1,$S197+$Y197,$Y197)</f>
        <v>147.43799999999999</v>
      </c>
      <c r="EJ197" s="27">
        <f>IF($O197&gt;=EJ$1,$S197+$Y197,$Y197)</f>
        <v>147.43799999999999</v>
      </c>
      <c r="EK197" s="27">
        <f>IF($O197&gt;=EK$1,$S197+$Y197,$Y197)</f>
        <v>147.43799999999999</v>
      </c>
      <c r="EL197" s="27">
        <f>IF($O197&gt;=EL$1,$S197+$Y197,$Y197)</f>
        <v>147.43799999999999</v>
      </c>
      <c r="EM197" s="27">
        <f>IF($O197&gt;=EM$1,$S197+$Y197,$Y197)</f>
        <v>147.43799999999999</v>
      </c>
      <c r="EN197" s="27">
        <f>IF($O197&gt;=EN$1,$S197+$Y197,$Y197)</f>
        <v>147.43799999999999</v>
      </c>
      <c r="EO197" s="27">
        <f>IF($O197&gt;=EO$1,$S197+$Y197,$Y197)</f>
        <v>147.43799999999999</v>
      </c>
      <c r="EP197" s="27">
        <f>IF($O197&gt;=EP$1,$S197+$Y197,$Y197)</f>
        <v>147.43799999999999</v>
      </c>
      <c r="EQ197" s="27">
        <f>IF($O197&gt;=EQ$1,$S197+$Y197,$Y197)</f>
        <v>147.43799999999999</v>
      </c>
      <c r="ER197" s="27">
        <f>IF($O197&gt;=ER$1,$S197+$Y197,$Y197)</f>
        <v>147.43799999999999</v>
      </c>
      <c r="ES197" s="27">
        <f>IF($O197&gt;=ES$1,$S197+$Y197,$Y197)</f>
        <v>147.43799999999999</v>
      </c>
      <c r="ET197" s="27">
        <f>IF($O197&gt;=ET$1,$S197+$Y197,$Y197)</f>
        <v>147.43799999999999</v>
      </c>
      <c r="EU197" s="27">
        <f>IF($O197&gt;=EU$1,$S197+$Y197,$Y197)</f>
        <v>147.43799999999999</v>
      </c>
      <c r="EV197" s="27">
        <f>IF($O197&gt;=EV$1,$S197,0)</f>
        <v>0</v>
      </c>
      <c r="EW197" s="27">
        <f>IF($O197&gt;=EW$1,$S197,0)</f>
        <v>0</v>
      </c>
      <c r="EX197" s="27">
        <f>IF($O197&gt;=EX$1,$S197,0)</f>
        <v>0</v>
      </c>
      <c r="EY197" s="27">
        <f>IF($O197&gt;=EY$1,$S197,0)</f>
        <v>0</v>
      </c>
      <c r="EZ197" s="27">
        <f>IF($O197&gt;=EZ$1,$S197,0)</f>
        <v>0</v>
      </c>
      <c r="FA197" s="27">
        <f>IF($O197&gt;=FA$1,$S197,0)</f>
        <v>0</v>
      </c>
      <c r="FB197" s="27">
        <f>IF($O197&gt;=FB$1,$S197,0)</f>
        <v>0</v>
      </c>
      <c r="FC197" s="27">
        <f>IF($O197&gt;=FC$1,$S197,0)</f>
        <v>0</v>
      </c>
      <c r="FD197" s="27">
        <f>IF($O197&gt;=FD$1,$S197,0)</f>
        <v>0</v>
      </c>
      <c r="FE197" s="27">
        <f>IF($O197&gt;=FE$1,$S197,0)</f>
        <v>0</v>
      </c>
      <c r="FF197" s="27">
        <f>IF($O197&gt;=FF$1,$S197,0)</f>
        <v>0</v>
      </c>
      <c r="FG197" s="27">
        <f>IF($O197&gt;=FG$1,$S197,0)</f>
        <v>0</v>
      </c>
      <c r="FH197" s="27">
        <f>IF($O197&gt;=FH$1,$S197,0)</f>
        <v>0</v>
      </c>
      <c r="FI197" s="27">
        <f>IF($O197&gt;=FI$1,$S197,0)</f>
        <v>0</v>
      </c>
      <c r="FJ197" s="27">
        <f>IF($O197&gt;=FJ$1,$S197,0)</f>
        <v>0</v>
      </c>
      <c r="FK197" s="27">
        <f>IF($O197&gt;=FK$1,$S197,0)</f>
        <v>0</v>
      </c>
      <c r="FL197" s="27">
        <f>IF($O197&gt;=FL$1,$S197,0)</f>
        <v>0</v>
      </c>
      <c r="FM197" s="27">
        <f>IF($O197&gt;=FM$1,$S197,0)</f>
        <v>0</v>
      </c>
      <c r="FN197" s="27">
        <f>IF($O197&gt;=FN$1,$S197,0)</f>
        <v>0</v>
      </c>
      <c r="FO197" s="27">
        <f>IF($O197&gt;=FO$1,$S197,0)</f>
        <v>0</v>
      </c>
      <c r="FP197" s="27">
        <f>IF($O197&gt;=FP$1,$S197,0)</f>
        <v>0</v>
      </c>
      <c r="FQ197" s="27">
        <f>IF($O197&gt;=FQ$1,$S197,0)</f>
        <v>0</v>
      </c>
      <c r="FR197" s="27">
        <f>IF($O197&gt;=FR$1,$S197,0)</f>
        <v>0</v>
      </c>
      <c r="FS197" s="27">
        <f>IF($O197&gt;=FS$1,$S197,0)</f>
        <v>0</v>
      </c>
      <c r="FT197" s="27">
        <f>IF($O197&gt;=FT$1,$S197,0)</f>
        <v>0</v>
      </c>
      <c r="FU197" s="27">
        <f>IF($O197&gt;=FU$1,$S197,0)</f>
        <v>0</v>
      </c>
      <c r="FV197" s="27">
        <f>IF($O197&gt;=FV$1,$S197,0)</f>
        <v>0</v>
      </c>
      <c r="FW197" s="27">
        <f>IF($O197&gt;=FW$1,$S197,0)</f>
        <v>0</v>
      </c>
      <c r="FX197" s="27">
        <f>IF($O197&gt;=FX$1,$S197,0)</f>
        <v>0</v>
      </c>
      <c r="FY197" s="27">
        <f>IF($O197&gt;=FY$1,$S197,0)</f>
        <v>0</v>
      </c>
      <c r="FZ197" s="27">
        <f>IF($O197&gt;=FZ$1,$S197,0)</f>
        <v>0</v>
      </c>
      <c r="GA197" s="27">
        <f>IF($O197&gt;=GA$1,$S197,0)</f>
        <v>0</v>
      </c>
      <c r="GB197" s="27">
        <f>IF($O197&gt;=GB$1,$S197,0)</f>
        <v>0</v>
      </c>
      <c r="GC197" s="27">
        <f>IF($O197&gt;=GC$1,$S197,0)</f>
        <v>0</v>
      </c>
      <c r="GD197" s="27">
        <f>IF($O197&gt;=GD$1,$S197,0)</f>
        <v>0</v>
      </c>
      <c r="GE197" s="27">
        <f>IF($O197&gt;=GE$1,$S197,0)</f>
        <v>0</v>
      </c>
      <c r="GF197" s="27">
        <f>IF($O197&gt;=GF$1,$S197,0)</f>
        <v>0</v>
      </c>
      <c r="GG197" s="27">
        <f>IF($O197&gt;=GG$1,$S197,0)</f>
        <v>0</v>
      </c>
      <c r="GH197" s="27">
        <f>IF($O197&gt;=GH$1,$S197,0)</f>
        <v>0</v>
      </c>
      <c r="GI197" s="27">
        <f>IF($O197&gt;=GI$1,$S197,0)</f>
        <v>0</v>
      </c>
      <c r="GJ197" s="27">
        <f>IF($O197&gt;=GJ$1,$S197,0)</f>
        <v>0</v>
      </c>
      <c r="GK197" s="27">
        <f>IF($O197&gt;=GK$1,$S197,0)</f>
        <v>0</v>
      </c>
      <c r="GL197" s="27">
        <f>IF($O197&gt;=GL$1,$S197,0)</f>
        <v>0</v>
      </c>
      <c r="GM197" s="27">
        <f>IF($O197&gt;=GM$1,$S197,0)</f>
        <v>0</v>
      </c>
      <c r="GN197" s="27">
        <f>IF($O197&gt;=GN$1,$S197,0)</f>
        <v>0</v>
      </c>
      <c r="GO197" s="27">
        <f>IF($O197&gt;=GO$1,$S197,0)</f>
        <v>0</v>
      </c>
      <c r="GP197" s="27">
        <f>IF($O197&gt;=GP$1,$S197,0)</f>
        <v>0</v>
      </c>
      <c r="GQ197" s="27">
        <f>IF($O197&gt;=GQ$1,$S197,0)</f>
        <v>0</v>
      </c>
      <c r="GR197" s="27">
        <f>IF($O197&gt;=GR$1,$S197,0)</f>
        <v>0</v>
      </c>
      <c r="GS197" s="27">
        <f>IF($O197&gt;=GS$1,$S197,0)</f>
        <v>0</v>
      </c>
      <c r="GT197" s="27">
        <f>IF($O197&gt;=GT$1,$S197,0)</f>
        <v>0</v>
      </c>
      <c r="GU197" s="27">
        <f>IF($O197&gt;=GU$1,$S197,0)</f>
        <v>0</v>
      </c>
      <c r="GV197" s="27">
        <f>IF($O197&gt;=GV$1,$S197,0)</f>
        <v>0</v>
      </c>
      <c r="GW197" s="27">
        <f>IF($O197&gt;=GW$1,$S197,0)</f>
        <v>0</v>
      </c>
      <c r="GX197" s="27">
        <f>IF($O197&gt;=GX$1,$S197,0)</f>
        <v>0</v>
      </c>
      <c r="GY197" s="27">
        <f>IF($O197&gt;=GY$1,$S197,0)</f>
        <v>0</v>
      </c>
      <c r="GZ197" s="27">
        <f>IF($O197&gt;=GZ$1,$S197,0)</f>
        <v>0</v>
      </c>
      <c r="HA197" s="27">
        <f>IF($O197&gt;=HA$1,$S197,0)</f>
        <v>0</v>
      </c>
      <c r="HB197" s="27">
        <f>IF($O197&gt;=HB$1,$S197,0)</f>
        <v>0</v>
      </c>
      <c r="HC197" s="27">
        <f>IF($O197&gt;=HC$1,$S197,0)</f>
        <v>0</v>
      </c>
    </row>
    <row r="198" spans="1:211">
      <c r="A198" s="3">
        <v>66524</v>
      </c>
      <c r="B198" s="3" t="s">
        <v>228</v>
      </c>
      <c r="C198" s="3" t="s">
        <v>9</v>
      </c>
      <c r="D198" s="3">
        <v>62</v>
      </c>
      <c r="E198" s="4">
        <v>35009</v>
      </c>
      <c r="F198" s="5">
        <v>22.635616438356163</v>
      </c>
      <c r="G198" s="3" t="s">
        <v>99</v>
      </c>
      <c r="H198" s="4">
        <v>20571</v>
      </c>
      <c r="I198" s="9" t="s">
        <v>837</v>
      </c>
      <c r="J198" s="5">
        <v>1956.93</v>
      </c>
      <c r="K198" s="31">
        <v>448</v>
      </c>
      <c r="L198" s="32">
        <v>23</v>
      </c>
      <c r="M198" s="33">
        <f>VLOOKUP(L198,FIND,3,TRUE)</f>
        <v>1.3</v>
      </c>
      <c r="N198" s="32">
        <f>IF(L198&gt;30,180,VLOOKUP(L198,TEMPO,2,FALSE))</f>
        <v>138</v>
      </c>
      <c r="O198" s="32">
        <f>IF(R198&gt;0,4,N198)</f>
        <v>138</v>
      </c>
      <c r="P198" s="96">
        <f>J198*M198*L198</f>
        <v>58512.207000000002</v>
      </c>
      <c r="Q198" s="96">
        <f>10934.45*2</f>
        <v>21868.9</v>
      </c>
      <c r="R198" s="96">
        <f>IF(P198&lt;=Q198,P198/4,0)</f>
        <v>0</v>
      </c>
      <c r="S198" s="5">
        <f>IF(P198&gt;=Q198,P198/N198,0)</f>
        <v>424.00150000000002</v>
      </c>
      <c r="T198" s="3"/>
      <c r="U198" s="3">
        <f>IF(T198="",1,0)</f>
        <v>1</v>
      </c>
      <c r="V198" s="3">
        <v>38</v>
      </c>
      <c r="W198" s="5">
        <v>0</v>
      </c>
      <c r="X198" s="5">
        <v>402.65</v>
      </c>
      <c r="Y198" s="5">
        <f>X198*W198</f>
        <v>0</v>
      </c>
      <c r="Z198" s="5">
        <v>400</v>
      </c>
      <c r="AA198" s="5">
        <f>S198+Y198+Z198</f>
        <v>824.00150000000008</v>
      </c>
      <c r="AB198" s="39">
        <f>(J198/12+J198/12*1.3333333333+450/12+J198/30*6/12+J198)*1.3+Y198+Z198+153.9</f>
        <v>3683.7275666596006</v>
      </c>
      <c r="AC198" s="39" t="s">
        <v>9</v>
      </c>
      <c r="AD198" s="39">
        <f>J198*1.3+400+153.9</f>
        <v>3097.9090000000001</v>
      </c>
      <c r="AE198" s="39">
        <f>SUMIFS('CUSTO MENSAL FUNC NOVO'!H:H,'CUSTO MENSAL FUNC NOVO'!A:A,'VALORES MENSAIS'!AC198)</f>
        <v>2257.5630000000001</v>
      </c>
      <c r="AF198" s="27">
        <f>IF($R198&gt;0,$R198,$S198)+$Y198+$Z198</f>
        <v>824.00150000000008</v>
      </c>
      <c r="AG198" s="27">
        <f>IF($R198&gt;0,$R198,$S198)+$Y198+$Z198</f>
        <v>824.00150000000008</v>
      </c>
      <c r="AH198" s="27">
        <f>IF($R198&gt;0,$R198,$S198)+$Y198+$Z198</f>
        <v>824.00150000000008</v>
      </c>
      <c r="AI198" s="27">
        <f>IF($R198&gt;0,$R198,$S198)+$Y198+$Z198</f>
        <v>824.00150000000008</v>
      </c>
      <c r="AJ198" s="27">
        <f>IF($O198&gt;=AJ$1,$S198+$Y198+$Z198,$Y198+$Z198)</f>
        <v>824.00150000000008</v>
      </c>
      <c r="AK198" s="27">
        <f>IF($O198&gt;=AK$1,$S198+$Y198+$Z198,$Y198+$Z198)</f>
        <v>824.00150000000008</v>
      </c>
      <c r="AL198" s="27">
        <f>IF($O198&gt;=AL$1,$S198+$Y198+$Z198,$Y198+$Z198)</f>
        <v>824.00150000000008</v>
      </c>
      <c r="AM198" s="27">
        <f>IF($O198&gt;=AM$1,$S198+$Y198+$Z198,$Y198+$Z198)</f>
        <v>824.00150000000008</v>
      </c>
      <c r="AN198" s="27">
        <f>IF($O198&gt;=AN$1,$S198+$Y198+$Z198,$Y198+$Z198)</f>
        <v>824.00150000000008</v>
      </c>
      <c r="AO198" s="27">
        <f>IF($O198&gt;=AO$1,$S198+$Y198+$Z198,$Y198+$Z198)</f>
        <v>824.00150000000008</v>
      </c>
      <c r="AP198" s="27">
        <f>IF($O198&gt;=AP$1,$S198+$Y198+$Z198,$Y198+$Z198)</f>
        <v>824.00150000000008</v>
      </c>
      <c r="AQ198" s="27">
        <f>IF($O198&gt;=AQ$1,$S198+$Y198+$Z198,$Y198+$Z198)</f>
        <v>824.00150000000008</v>
      </c>
      <c r="AR198" s="27">
        <f>IF($O198&gt;=AR$1,$S198+$Y198+$Z198,$Y198+$Z198)</f>
        <v>824.00150000000008</v>
      </c>
      <c r="AS198" s="27">
        <f>IF($O198&gt;=AS$1,$S198+$Y198+$Z198,$Y198+$Z198)</f>
        <v>824.00150000000008</v>
      </c>
      <c r="AT198" s="27">
        <f>IF($O198&gt;=AT$1,$S198+$Y198+$Z198,$Y198+$Z198)</f>
        <v>824.00150000000008</v>
      </c>
      <c r="AU198" s="27">
        <f>IF($O198&gt;=AU$1,$S198+$Y198+$Z198,$Y198+$Z198)</f>
        <v>824.00150000000008</v>
      </c>
      <c r="AV198" s="27">
        <f>IF($O198&gt;=AV$1,$S198+$Y198+$Z198,$Y198+$Z198)</f>
        <v>824.00150000000008</v>
      </c>
      <c r="AW198" s="27">
        <f>IF($O198&gt;=AW$1,$S198+$Y198+$Z198,$Y198+$Z198)</f>
        <v>824.00150000000008</v>
      </c>
      <c r="AX198" s="27">
        <f>IF($O198&gt;=AX$1,$S198+$Y198+$Z198,$Y198+$Z198)</f>
        <v>824.00150000000008</v>
      </c>
      <c r="AY198" s="27">
        <f>IF($O198&gt;=AY$1,$S198+$Y198+$Z198,$Y198+$Z198)</f>
        <v>824.00150000000008</v>
      </c>
      <c r="AZ198" s="27">
        <f>IF($O198&gt;=AZ$1,$S198+$Y198+$Z198,$Y198+$Z198)</f>
        <v>824.00150000000008</v>
      </c>
      <c r="BA198" s="27">
        <f>IF($O198&gt;=BA$1,$S198+$Y198+$Z198,$Y198+$Z198)</f>
        <v>824.00150000000008</v>
      </c>
      <c r="BB198" s="27">
        <f>IF($O198&gt;=BB$1,$S198+$Y198+$Z198,$Y198+$Z198)</f>
        <v>824.00150000000008</v>
      </c>
      <c r="BC198" s="27">
        <f>IF($O198&gt;=BC$1,$S198+$Y198+$Z198,$Y198+$Z198)</f>
        <v>824.00150000000008</v>
      </c>
      <c r="BD198" s="27">
        <f>IF($O198&gt;=BD$1,$S198+$Y198+$Z198,$Y198+$Z198)</f>
        <v>824.00150000000008</v>
      </c>
      <c r="BE198" s="27">
        <f>IF($O198&gt;=BE$1,$S198+$Y198+$Z198,$Y198+$Z198)</f>
        <v>824.00150000000008</v>
      </c>
      <c r="BF198" s="27">
        <f>IF($O198&gt;=BF$1,$S198+$Y198+$Z198,$Y198+$Z198)</f>
        <v>824.00150000000008</v>
      </c>
      <c r="BG198" s="27">
        <f>IF($O198&gt;=BG$1,$S198+$Y198+$Z198,$Y198+$Z198)</f>
        <v>824.00150000000008</v>
      </c>
      <c r="BH198" s="27">
        <f>IF($O198&gt;=BH$1,$S198+$Y198+$Z198,$Y198+$Z198)</f>
        <v>824.00150000000008</v>
      </c>
      <c r="BI198" s="27">
        <f>IF($O198&gt;=BI$1,$S198+$Y198+$Z198,$Y198+$Z198)</f>
        <v>824.00150000000008</v>
      </c>
      <c r="BJ198" s="27">
        <f>IF($O198&gt;=BJ$1,$S198+$Y198+$Z198,$Y198+$Z198)</f>
        <v>824.00150000000008</v>
      </c>
      <c r="BK198" s="27">
        <f>IF($O198&gt;=BK$1,$S198+$Y198+$Z198,$Y198+$Z198)</f>
        <v>824.00150000000008</v>
      </c>
      <c r="BL198" s="27">
        <f>IF($O198&gt;=BL$1,$S198+$Y198+$Z198,$Y198+$Z198)</f>
        <v>824.00150000000008</v>
      </c>
      <c r="BM198" s="27">
        <f>IF($O198&gt;=BM$1,$S198+$Y198+$Z198,$Y198+$Z198)</f>
        <v>824.00150000000008</v>
      </c>
      <c r="BN198" s="27">
        <f>IF($O198&gt;=BN$1,$S198+$Y198+$Z198,$Y198+$Z198)</f>
        <v>824.00150000000008</v>
      </c>
      <c r="BO198" s="27">
        <f>IF($O198&gt;=BO$1,$S198+$Y198+$Z198,$Y198+$Z198)</f>
        <v>824.00150000000008</v>
      </c>
      <c r="BP198" s="27">
        <f>IF($O198&gt;=BP$1,$S198+$Y198+$Z198,$Y198+$Z198)</f>
        <v>824.00150000000008</v>
      </c>
      <c r="BQ198" s="27">
        <f>IF($O198&gt;=BQ$1,$S198+$Y198+$Z198,$Y198+$Z198)</f>
        <v>824.00150000000008</v>
      </c>
      <c r="BR198" s="27">
        <f>IF($O198&gt;=BR$1,$S198+$Y198+$Z198,$Y198+$Z198)</f>
        <v>824.00150000000008</v>
      </c>
      <c r="BS198" s="27">
        <f>IF($O198&gt;=BS$1,$S198+$Y198+$Z198,$Y198+$Z198)</f>
        <v>824.00150000000008</v>
      </c>
      <c r="BT198" s="27">
        <f>IF($O198&gt;=BT$1,$S198+$Y198+$Z198,$Y198+$Z198)</f>
        <v>824.00150000000008</v>
      </c>
      <c r="BU198" s="27">
        <f>IF($O198&gt;=BU$1,$S198+$Y198+$Z198,$Y198+$Z198)</f>
        <v>824.00150000000008</v>
      </c>
      <c r="BV198" s="27">
        <f>IF($O198&gt;=BV$1,$S198+$Y198+$Z198,$Y198+$Z198)</f>
        <v>824.00150000000008</v>
      </c>
      <c r="BW198" s="27">
        <f>IF($O198&gt;=BW$1,$S198+$Y198+$Z198,$Y198+$Z198)</f>
        <v>824.00150000000008</v>
      </c>
      <c r="BX198" s="27">
        <f>IF($O198&gt;=BX$1,$S198+$Y198+$Z198,$Y198+$Z198)</f>
        <v>824.00150000000008</v>
      </c>
      <c r="BY198" s="27">
        <f>IF($O198&gt;=BY$1,$S198+$Y198+$Z198,$Y198+$Z198)</f>
        <v>824.00150000000008</v>
      </c>
      <c r="BZ198" s="27">
        <f>IF($O198&gt;=BZ$1,$S198+$Y198+$Z198,$Y198+$Z198)</f>
        <v>824.00150000000008</v>
      </c>
      <c r="CA198" s="27">
        <f>IF($O198&gt;=CA$1,$S198+$Y198+$Z198,$Y198+$Z198)</f>
        <v>824.00150000000008</v>
      </c>
      <c r="CB198" s="27">
        <f>IF($O198&gt;=CB$1,$S198+$Y198+$Z198,$Y198+$Z198)</f>
        <v>824.00150000000008</v>
      </c>
      <c r="CC198" s="27">
        <f>IF($O198&gt;=CC$1,$S198+$Y198+$Z198,$Y198+$Z198)</f>
        <v>824.00150000000008</v>
      </c>
      <c r="CD198" s="27">
        <f>IF($O198&gt;=CD$1,$S198+$Y198+$Z198,$Y198+$Z198)</f>
        <v>824.00150000000008</v>
      </c>
      <c r="CE198" s="27">
        <f>IF($O198&gt;=CE$1,$S198+$Y198+$Z198,$Y198+$Z198)</f>
        <v>824.00150000000008</v>
      </c>
      <c r="CF198" s="27">
        <f>IF($O198&gt;=CF$1,$S198+$Y198+$Z198,$Y198+$Z198)</f>
        <v>824.00150000000008</v>
      </c>
      <c r="CG198" s="27">
        <f>IF($O198&gt;=CG$1,$S198+$Y198+$Z198,$Y198+$Z198)</f>
        <v>824.00150000000008</v>
      </c>
      <c r="CH198" s="27">
        <f>IF($O198&gt;=CH$1,$S198+$Y198+$Z198,$Y198+$Z198)</f>
        <v>824.00150000000008</v>
      </c>
      <c r="CI198" s="27">
        <f>IF($O198&gt;=CI$1,$S198+$Y198+$Z198,$Y198+$Z198)</f>
        <v>824.00150000000008</v>
      </c>
      <c r="CJ198" s="27">
        <f>IF($O198&gt;=CJ$1,$S198+$Y198+$Z198,$Y198+$Z198)</f>
        <v>824.00150000000008</v>
      </c>
      <c r="CK198" s="27">
        <f>IF($O198&gt;=CK$1,$S198+$Y198+$Z198,$Y198+$Z198)</f>
        <v>824.00150000000008</v>
      </c>
      <c r="CL198" s="27">
        <f>IF($O198&gt;=CL$1,$S198+$Y198+$Z198,$Y198+$Z198)</f>
        <v>824.00150000000008</v>
      </c>
      <c r="CM198" s="27">
        <f>IF($O198&gt;=CM$1,$S198+$Y198+$Z198,$Y198+$Z198)</f>
        <v>824.00150000000008</v>
      </c>
      <c r="CN198" s="27">
        <f>IF($O198&gt;=CN$1,$S198+$Y198,$Y198)</f>
        <v>424.00150000000002</v>
      </c>
      <c r="CO198" s="27">
        <f>IF($O198&gt;=CO$1,$S198+$Y198,$Y198)</f>
        <v>424.00150000000002</v>
      </c>
      <c r="CP198" s="27">
        <f>IF($O198&gt;=CP$1,$S198+$Y198,$Y198)</f>
        <v>424.00150000000002</v>
      </c>
      <c r="CQ198" s="27">
        <f>IF($O198&gt;=CQ$1,$S198+$Y198,$Y198)</f>
        <v>424.00150000000002</v>
      </c>
      <c r="CR198" s="27">
        <f>IF($O198&gt;=CR$1,$S198+$Y198,$Y198)</f>
        <v>424.00150000000002</v>
      </c>
      <c r="CS198" s="27">
        <f>IF($O198&gt;=CS$1,$S198+$Y198,$Y198)</f>
        <v>424.00150000000002</v>
      </c>
      <c r="CT198" s="27">
        <f>IF($O198&gt;=CT$1,$S198+$Y198,$Y198)</f>
        <v>424.00150000000002</v>
      </c>
      <c r="CU198" s="27">
        <f>IF($O198&gt;=CU$1,$S198+$Y198,$Y198)</f>
        <v>424.00150000000002</v>
      </c>
      <c r="CV198" s="27">
        <f>IF($O198&gt;=CV$1,$S198+$Y198,$Y198)</f>
        <v>424.00150000000002</v>
      </c>
      <c r="CW198" s="27">
        <f>IF($O198&gt;=CW$1,$S198+$Y198,$Y198)</f>
        <v>424.00150000000002</v>
      </c>
      <c r="CX198" s="27">
        <f>IF($O198&gt;=CX$1,$S198+$Y198,$Y198)</f>
        <v>424.00150000000002</v>
      </c>
      <c r="CY198" s="27">
        <f>IF($O198&gt;=CY$1,$S198+$Y198,$Y198)</f>
        <v>424.00150000000002</v>
      </c>
      <c r="CZ198" s="27">
        <f>IF($O198&gt;=CZ$1,$S198+$Y198,$Y198)</f>
        <v>424.00150000000002</v>
      </c>
      <c r="DA198" s="27">
        <f>IF($O198&gt;=DA$1,$S198+$Y198,$Y198)</f>
        <v>424.00150000000002</v>
      </c>
      <c r="DB198" s="27">
        <f>IF($O198&gt;=DB$1,$S198+$Y198,$Y198)</f>
        <v>424.00150000000002</v>
      </c>
      <c r="DC198" s="27">
        <f>IF($O198&gt;=DC$1,$S198+$Y198,$Y198)</f>
        <v>424.00150000000002</v>
      </c>
      <c r="DD198" s="27">
        <f>IF($O198&gt;=DD$1,$S198+$Y198,$Y198)</f>
        <v>424.00150000000002</v>
      </c>
      <c r="DE198" s="27">
        <f>IF($O198&gt;=DE$1,$S198+$Y198,$Y198)</f>
        <v>424.00150000000002</v>
      </c>
      <c r="DF198" s="27">
        <f>IF($O198&gt;=DF$1,$S198+$Y198,$Y198)</f>
        <v>424.00150000000002</v>
      </c>
      <c r="DG198" s="27">
        <f>IF($O198&gt;=DG$1,$S198+$Y198,$Y198)</f>
        <v>424.00150000000002</v>
      </c>
      <c r="DH198" s="27">
        <f>IF($O198&gt;=DH$1,$S198+$Y198,$Y198)</f>
        <v>424.00150000000002</v>
      </c>
      <c r="DI198" s="27">
        <f>IF($O198&gt;=DI$1,$S198+$Y198,$Y198)</f>
        <v>424.00150000000002</v>
      </c>
      <c r="DJ198" s="27">
        <f>IF($O198&gt;=DJ$1,$S198+$Y198,$Y198)</f>
        <v>424.00150000000002</v>
      </c>
      <c r="DK198" s="27">
        <f>IF($O198&gt;=DK$1,$S198+$Y198,$Y198)</f>
        <v>424.00150000000002</v>
      </c>
      <c r="DL198" s="27">
        <f>IF($O198&gt;=DL$1,$S198+$Y198,$Y198)</f>
        <v>424.00150000000002</v>
      </c>
      <c r="DM198" s="27">
        <f>IF($O198&gt;=DM$1,$S198+$Y198,$Y198)</f>
        <v>424.00150000000002</v>
      </c>
      <c r="DN198" s="27">
        <f>IF($O198&gt;=DN$1,$S198+$Y198,$Y198)</f>
        <v>424.00150000000002</v>
      </c>
      <c r="DO198" s="27">
        <f>IF($O198&gt;=DO$1,$S198+$Y198,$Y198)</f>
        <v>424.00150000000002</v>
      </c>
      <c r="DP198" s="27">
        <f>IF($O198&gt;=DP$1,$S198+$Y198,$Y198)</f>
        <v>424.00150000000002</v>
      </c>
      <c r="DQ198" s="27">
        <f>IF($O198&gt;=DQ$1,$S198+$Y198,$Y198)</f>
        <v>424.00150000000002</v>
      </c>
      <c r="DR198" s="27">
        <f>IF($O198&gt;=DR$1,$S198+$Y198,$Y198)</f>
        <v>424.00150000000002</v>
      </c>
      <c r="DS198" s="27">
        <f>IF($O198&gt;=DS$1,$S198+$Y198,$Y198)</f>
        <v>424.00150000000002</v>
      </c>
      <c r="DT198" s="27">
        <f>IF($O198&gt;=DT$1,$S198+$Y198,$Y198)</f>
        <v>424.00150000000002</v>
      </c>
      <c r="DU198" s="27">
        <f>IF($O198&gt;=DU$1,$S198+$Y198,$Y198)</f>
        <v>424.00150000000002</v>
      </c>
      <c r="DV198" s="27">
        <f>IF($O198&gt;=DV$1,$S198+$Y198,$Y198)</f>
        <v>424.00150000000002</v>
      </c>
      <c r="DW198" s="27">
        <f>IF($O198&gt;=DW$1,$S198+$Y198,$Y198)</f>
        <v>424.00150000000002</v>
      </c>
      <c r="DX198" s="27">
        <f>IF($O198&gt;=DX$1,$S198+$Y198,$Y198)</f>
        <v>424.00150000000002</v>
      </c>
      <c r="DY198" s="27">
        <f>IF($O198&gt;=DY$1,$S198+$Y198,$Y198)</f>
        <v>424.00150000000002</v>
      </c>
      <c r="DZ198" s="27">
        <f>IF($O198&gt;=DZ$1,$S198+$Y198,$Y198)</f>
        <v>424.00150000000002</v>
      </c>
      <c r="EA198" s="27">
        <f>IF($O198&gt;=EA$1,$S198+$Y198,$Y198)</f>
        <v>424.00150000000002</v>
      </c>
      <c r="EB198" s="27">
        <f>IF($O198&gt;=EB$1,$S198+$Y198,$Y198)</f>
        <v>424.00150000000002</v>
      </c>
      <c r="EC198" s="27">
        <f>IF($O198&gt;=EC$1,$S198+$Y198,$Y198)</f>
        <v>424.00150000000002</v>
      </c>
      <c r="ED198" s="27">
        <f>IF($O198&gt;=ED$1,$S198+$Y198,$Y198)</f>
        <v>424.00150000000002</v>
      </c>
      <c r="EE198" s="27">
        <f>IF($O198&gt;=EE$1,$S198+$Y198,$Y198)</f>
        <v>424.00150000000002</v>
      </c>
      <c r="EF198" s="27">
        <f>IF($O198&gt;=EF$1,$S198+$Y198,$Y198)</f>
        <v>424.00150000000002</v>
      </c>
      <c r="EG198" s="27">
        <f>IF($O198&gt;=EG$1,$S198+$Y198,$Y198)</f>
        <v>424.00150000000002</v>
      </c>
      <c r="EH198" s="27">
        <f>IF($O198&gt;=EH$1,$S198+$Y198,$Y198)</f>
        <v>424.00150000000002</v>
      </c>
      <c r="EI198" s="27">
        <f>IF($O198&gt;=EI$1,$S198+$Y198,$Y198)</f>
        <v>424.00150000000002</v>
      </c>
      <c r="EJ198" s="27">
        <f>IF($O198&gt;=EJ$1,$S198+$Y198,$Y198)</f>
        <v>424.00150000000002</v>
      </c>
      <c r="EK198" s="27">
        <f>IF($O198&gt;=EK$1,$S198+$Y198,$Y198)</f>
        <v>424.00150000000002</v>
      </c>
      <c r="EL198" s="27">
        <f>IF($O198&gt;=EL$1,$S198+$Y198,$Y198)</f>
        <v>424.00150000000002</v>
      </c>
      <c r="EM198" s="27">
        <f>IF($O198&gt;=EM$1,$S198+$Y198,$Y198)</f>
        <v>424.00150000000002</v>
      </c>
      <c r="EN198" s="27">
        <f>IF($O198&gt;=EN$1,$S198+$Y198,$Y198)</f>
        <v>424.00150000000002</v>
      </c>
      <c r="EO198" s="27">
        <f>IF($O198&gt;=EO$1,$S198+$Y198,$Y198)</f>
        <v>424.00150000000002</v>
      </c>
      <c r="EP198" s="27">
        <f>IF($O198&gt;=EP$1,$S198+$Y198,$Y198)</f>
        <v>424.00150000000002</v>
      </c>
      <c r="EQ198" s="27">
        <f>IF($O198&gt;=EQ$1,$S198+$Y198,$Y198)</f>
        <v>424.00150000000002</v>
      </c>
      <c r="ER198" s="27">
        <f>IF($O198&gt;=ER$1,$S198+$Y198,$Y198)</f>
        <v>424.00150000000002</v>
      </c>
      <c r="ES198" s="27">
        <f>IF($O198&gt;=ES$1,$S198+$Y198,$Y198)</f>
        <v>424.00150000000002</v>
      </c>
      <c r="ET198" s="27">
        <f>IF($O198&gt;=ET$1,$S198+$Y198,$Y198)</f>
        <v>424.00150000000002</v>
      </c>
      <c r="EU198" s="27">
        <f>IF($O198&gt;=EU$1,$S198+$Y198,$Y198)</f>
        <v>424.00150000000002</v>
      </c>
      <c r="EV198" s="27">
        <f>IF($O198&gt;=EV$1,$S198,0)</f>
        <v>424.00150000000002</v>
      </c>
      <c r="EW198" s="27">
        <f>IF($O198&gt;=EW$1,$S198,0)</f>
        <v>424.00150000000002</v>
      </c>
      <c r="EX198" s="27">
        <f>IF($O198&gt;=EX$1,$S198,0)</f>
        <v>424.00150000000002</v>
      </c>
      <c r="EY198" s="27">
        <f>IF($O198&gt;=EY$1,$S198,0)</f>
        <v>424.00150000000002</v>
      </c>
      <c r="EZ198" s="27">
        <f>IF($O198&gt;=EZ$1,$S198,0)</f>
        <v>424.00150000000002</v>
      </c>
      <c r="FA198" s="27">
        <f>IF($O198&gt;=FA$1,$S198,0)</f>
        <v>424.00150000000002</v>
      </c>
      <c r="FB198" s="27">
        <f>IF($O198&gt;=FB$1,$S198,0)</f>
        <v>424.00150000000002</v>
      </c>
      <c r="FC198" s="27">
        <f>IF($O198&gt;=FC$1,$S198,0)</f>
        <v>424.00150000000002</v>
      </c>
      <c r="FD198" s="27">
        <f>IF($O198&gt;=FD$1,$S198,0)</f>
        <v>424.00150000000002</v>
      </c>
      <c r="FE198" s="27">
        <f>IF($O198&gt;=FE$1,$S198,0)</f>
        <v>424.00150000000002</v>
      </c>
      <c r="FF198" s="27">
        <f>IF($O198&gt;=FF$1,$S198,0)</f>
        <v>424.00150000000002</v>
      </c>
      <c r="FG198" s="27">
        <f>IF($O198&gt;=FG$1,$S198,0)</f>
        <v>424.00150000000002</v>
      </c>
      <c r="FH198" s="27">
        <f>IF($O198&gt;=FH$1,$S198,0)</f>
        <v>424.00150000000002</v>
      </c>
      <c r="FI198" s="27">
        <f>IF($O198&gt;=FI$1,$S198,0)</f>
        <v>424.00150000000002</v>
      </c>
      <c r="FJ198" s="27">
        <f>IF($O198&gt;=FJ$1,$S198,0)</f>
        <v>424.00150000000002</v>
      </c>
      <c r="FK198" s="27">
        <f>IF($O198&gt;=FK$1,$S198,0)</f>
        <v>424.00150000000002</v>
      </c>
      <c r="FL198" s="27">
        <f>IF($O198&gt;=FL$1,$S198,0)</f>
        <v>424.00150000000002</v>
      </c>
      <c r="FM198" s="27">
        <f>IF($O198&gt;=FM$1,$S198,0)</f>
        <v>424.00150000000002</v>
      </c>
      <c r="FN198" s="27">
        <f>IF($O198&gt;=FN$1,$S198,0)</f>
        <v>0</v>
      </c>
      <c r="FO198" s="27">
        <f>IF($O198&gt;=FO$1,$S198,0)</f>
        <v>0</v>
      </c>
      <c r="FP198" s="27">
        <f>IF($O198&gt;=FP$1,$S198,0)</f>
        <v>0</v>
      </c>
      <c r="FQ198" s="27">
        <f>IF($O198&gt;=FQ$1,$S198,0)</f>
        <v>0</v>
      </c>
      <c r="FR198" s="27">
        <f>IF($O198&gt;=FR$1,$S198,0)</f>
        <v>0</v>
      </c>
      <c r="FS198" s="27">
        <f>IF($O198&gt;=FS$1,$S198,0)</f>
        <v>0</v>
      </c>
      <c r="FT198" s="27">
        <f>IF($O198&gt;=FT$1,$S198,0)</f>
        <v>0</v>
      </c>
      <c r="FU198" s="27">
        <f>IF($O198&gt;=FU$1,$S198,0)</f>
        <v>0</v>
      </c>
      <c r="FV198" s="27">
        <f>IF($O198&gt;=FV$1,$S198,0)</f>
        <v>0</v>
      </c>
      <c r="FW198" s="27">
        <f>IF($O198&gt;=FW$1,$S198,0)</f>
        <v>0</v>
      </c>
      <c r="FX198" s="27">
        <f>IF($O198&gt;=FX$1,$S198,0)</f>
        <v>0</v>
      </c>
      <c r="FY198" s="27">
        <f>IF($O198&gt;=FY$1,$S198,0)</f>
        <v>0</v>
      </c>
      <c r="FZ198" s="27">
        <f>IF($O198&gt;=FZ$1,$S198,0)</f>
        <v>0</v>
      </c>
      <c r="GA198" s="27">
        <f>IF($O198&gt;=GA$1,$S198,0)</f>
        <v>0</v>
      </c>
      <c r="GB198" s="27">
        <f>IF($O198&gt;=GB$1,$S198,0)</f>
        <v>0</v>
      </c>
      <c r="GC198" s="27">
        <f>IF($O198&gt;=GC$1,$S198,0)</f>
        <v>0</v>
      </c>
      <c r="GD198" s="27">
        <f>IF($O198&gt;=GD$1,$S198,0)</f>
        <v>0</v>
      </c>
      <c r="GE198" s="27">
        <f>IF($O198&gt;=GE$1,$S198,0)</f>
        <v>0</v>
      </c>
      <c r="GF198" s="27">
        <f>IF($O198&gt;=GF$1,$S198,0)</f>
        <v>0</v>
      </c>
      <c r="GG198" s="27">
        <f>IF($O198&gt;=GG$1,$S198,0)</f>
        <v>0</v>
      </c>
      <c r="GH198" s="27">
        <f>IF($O198&gt;=GH$1,$S198,0)</f>
        <v>0</v>
      </c>
      <c r="GI198" s="27">
        <f>IF($O198&gt;=GI$1,$S198,0)</f>
        <v>0</v>
      </c>
      <c r="GJ198" s="27">
        <f>IF($O198&gt;=GJ$1,$S198,0)</f>
        <v>0</v>
      </c>
      <c r="GK198" s="27">
        <f>IF($O198&gt;=GK$1,$S198,0)</f>
        <v>0</v>
      </c>
      <c r="GL198" s="27">
        <f>IF($O198&gt;=GL$1,$S198,0)</f>
        <v>0</v>
      </c>
      <c r="GM198" s="27">
        <f>IF($O198&gt;=GM$1,$S198,0)</f>
        <v>0</v>
      </c>
      <c r="GN198" s="27">
        <f>IF($O198&gt;=GN$1,$S198,0)</f>
        <v>0</v>
      </c>
      <c r="GO198" s="27">
        <f>IF($O198&gt;=GO$1,$S198,0)</f>
        <v>0</v>
      </c>
      <c r="GP198" s="27">
        <f>IF($O198&gt;=GP$1,$S198,0)</f>
        <v>0</v>
      </c>
      <c r="GQ198" s="27">
        <f>IF($O198&gt;=GQ$1,$S198,0)</f>
        <v>0</v>
      </c>
      <c r="GR198" s="27">
        <f>IF($O198&gt;=GR$1,$S198,0)</f>
        <v>0</v>
      </c>
      <c r="GS198" s="27">
        <f>IF($O198&gt;=GS$1,$S198,0)</f>
        <v>0</v>
      </c>
      <c r="GT198" s="27">
        <f>IF($O198&gt;=GT$1,$S198,0)</f>
        <v>0</v>
      </c>
      <c r="GU198" s="27">
        <f>IF($O198&gt;=GU$1,$S198,0)</f>
        <v>0</v>
      </c>
      <c r="GV198" s="27">
        <f>IF($O198&gt;=GV$1,$S198,0)</f>
        <v>0</v>
      </c>
      <c r="GW198" s="27">
        <f>IF($O198&gt;=GW$1,$S198,0)</f>
        <v>0</v>
      </c>
      <c r="GX198" s="27">
        <f>IF($O198&gt;=GX$1,$S198,0)</f>
        <v>0</v>
      </c>
      <c r="GY198" s="27">
        <f>IF($O198&gt;=GY$1,$S198,0)</f>
        <v>0</v>
      </c>
      <c r="GZ198" s="27">
        <f>IF($O198&gt;=GZ$1,$S198,0)</f>
        <v>0</v>
      </c>
      <c r="HA198" s="27">
        <f>IF($O198&gt;=HA$1,$S198,0)</f>
        <v>0</v>
      </c>
      <c r="HB198" s="27">
        <f>IF($O198&gt;=HB$1,$S198,0)</f>
        <v>0</v>
      </c>
      <c r="HC198" s="27">
        <f>IF($O198&gt;=HC$1,$S198,0)</f>
        <v>0</v>
      </c>
    </row>
    <row r="199" spans="1:211">
      <c r="A199" s="3">
        <v>109959</v>
      </c>
      <c r="B199" s="3" t="s">
        <v>142</v>
      </c>
      <c r="C199" s="3" t="s">
        <v>9</v>
      </c>
      <c r="D199" s="3">
        <v>56</v>
      </c>
      <c r="E199" s="4">
        <v>38068</v>
      </c>
      <c r="F199" s="5">
        <v>14.254794520547945</v>
      </c>
      <c r="G199" s="3" t="s">
        <v>99</v>
      </c>
      <c r="H199" s="4">
        <v>22776</v>
      </c>
      <c r="I199" s="9" t="s">
        <v>837</v>
      </c>
      <c r="J199" s="5">
        <v>1660.06</v>
      </c>
      <c r="K199" s="31">
        <v>448</v>
      </c>
      <c r="L199" s="32">
        <v>14</v>
      </c>
      <c r="M199" s="33">
        <f>VLOOKUP(L199,FIND,3,TRUE)</f>
        <v>1.1000000000000001</v>
      </c>
      <c r="N199" s="32">
        <f>IF(L199&gt;30,180,VLOOKUP(L199,TEMPO,2,FALSE))</f>
        <v>84</v>
      </c>
      <c r="O199" s="32">
        <f>IF(R199&gt;0,4,N199)</f>
        <v>84</v>
      </c>
      <c r="P199" s="96">
        <f>J199*M199*L199</f>
        <v>25564.923999999999</v>
      </c>
      <c r="Q199" s="96">
        <f>10934.45*2</f>
        <v>21868.9</v>
      </c>
      <c r="R199" s="96">
        <f>IF(P199&lt;=Q199,P199/4,0)</f>
        <v>0</v>
      </c>
      <c r="S199" s="5">
        <f>IF(P199&gt;=Q199,P199/N199,0)</f>
        <v>304.34433333333334</v>
      </c>
      <c r="T199" s="3"/>
      <c r="U199" s="3">
        <f>IF(T199="",1,0)</f>
        <v>1</v>
      </c>
      <c r="V199" s="3">
        <v>35</v>
      </c>
      <c r="W199" s="5">
        <v>0.6</v>
      </c>
      <c r="X199" s="5">
        <v>245.73</v>
      </c>
      <c r="Y199" s="5">
        <f>X199*W199</f>
        <v>147.43799999999999</v>
      </c>
      <c r="Z199" s="5">
        <v>400</v>
      </c>
      <c r="AA199" s="5">
        <f>S199+Y199+Z199</f>
        <v>851.78233333333333</v>
      </c>
      <c r="AB199" s="39">
        <f>(J199/12+J199/12*1.3333333333+450/12+J199/30*6/12+J199)*1.3+Y199+Z199+153.9</f>
        <v>3363.7602444384497</v>
      </c>
      <c r="AC199" s="39" t="s">
        <v>9</v>
      </c>
      <c r="AD199" s="39">
        <f>J199*1.3+400+153.9</f>
        <v>2711.9780000000001</v>
      </c>
      <c r="AE199" s="39">
        <f>SUMIFS('CUSTO MENSAL FUNC NOVO'!H:H,'CUSTO MENSAL FUNC NOVO'!A:A,'VALORES MENSAIS'!AC199)</f>
        <v>2257.5630000000001</v>
      </c>
      <c r="AF199" s="27">
        <f>IF($R199&gt;0,$R199,$S199)+$Y199+$Z199</f>
        <v>851.78233333333333</v>
      </c>
      <c r="AG199" s="27">
        <f>IF($R199&gt;0,$R199,$S199)+$Y199+$Z199</f>
        <v>851.78233333333333</v>
      </c>
      <c r="AH199" s="27">
        <f>IF($R199&gt;0,$R199,$S199)+$Y199+$Z199</f>
        <v>851.78233333333333</v>
      </c>
      <c r="AI199" s="27">
        <f>IF($R199&gt;0,$R199,$S199)+$Y199+$Z199</f>
        <v>851.78233333333333</v>
      </c>
      <c r="AJ199" s="27">
        <f>IF($O199&gt;=AJ$1,$S199+$Y199+$Z199,$Y199+$Z199)</f>
        <v>851.78233333333333</v>
      </c>
      <c r="AK199" s="27">
        <f>IF($O199&gt;=AK$1,$S199+$Y199+$Z199,$Y199+$Z199)</f>
        <v>851.78233333333333</v>
      </c>
      <c r="AL199" s="27">
        <f>IF($O199&gt;=AL$1,$S199+$Y199+$Z199,$Y199+$Z199)</f>
        <v>851.78233333333333</v>
      </c>
      <c r="AM199" s="27">
        <f>IF($O199&gt;=AM$1,$S199+$Y199+$Z199,$Y199+$Z199)</f>
        <v>851.78233333333333</v>
      </c>
      <c r="AN199" s="27">
        <f>IF($O199&gt;=AN$1,$S199+$Y199+$Z199,$Y199+$Z199)</f>
        <v>851.78233333333333</v>
      </c>
      <c r="AO199" s="27">
        <f>IF($O199&gt;=AO$1,$S199+$Y199+$Z199,$Y199+$Z199)</f>
        <v>851.78233333333333</v>
      </c>
      <c r="AP199" s="27">
        <f>IF($O199&gt;=AP$1,$S199+$Y199+$Z199,$Y199+$Z199)</f>
        <v>851.78233333333333</v>
      </c>
      <c r="AQ199" s="27">
        <f>IF($O199&gt;=AQ$1,$S199+$Y199+$Z199,$Y199+$Z199)</f>
        <v>851.78233333333333</v>
      </c>
      <c r="AR199" s="27">
        <f>IF($O199&gt;=AR$1,$S199+$Y199+$Z199,$Y199+$Z199)</f>
        <v>851.78233333333333</v>
      </c>
      <c r="AS199" s="27">
        <f>IF($O199&gt;=AS$1,$S199+$Y199+$Z199,$Y199+$Z199)</f>
        <v>851.78233333333333</v>
      </c>
      <c r="AT199" s="27">
        <f>IF($O199&gt;=AT$1,$S199+$Y199+$Z199,$Y199+$Z199)</f>
        <v>851.78233333333333</v>
      </c>
      <c r="AU199" s="27">
        <f>IF($O199&gt;=AU$1,$S199+$Y199+$Z199,$Y199+$Z199)</f>
        <v>851.78233333333333</v>
      </c>
      <c r="AV199" s="27">
        <f>IF($O199&gt;=AV$1,$S199+$Y199+$Z199,$Y199+$Z199)</f>
        <v>851.78233333333333</v>
      </c>
      <c r="AW199" s="27">
        <f>IF($O199&gt;=AW$1,$S199+$Y199+$Z199,$Y199+$Z199)</f>
        <v>851.78233333333333</v>
      </c>
      <c r="AX199" s="27">
        <f>IF($O199&gt;=AX$1,$S199+$Y199+$Z199,$Y199+$Z199)</f>
        <v>851.78233333333333</v>
      </c>
      <c r="AY199" s="27">
        <f>IF($O199&gt;=AY$1,$S199+$Y199+$Z199,$Y199+$Z199)</f>
        <v>851.78233333333333</v>
      </c>
      <c r="AZ199" s="27">
        <f>IF($O199&gt;=AZ$1,$S199+$Y199+$Z199,$Y199+$Z199)</f>
        <v>851.78233333333333</v>
      </c>
      <c r="BA199" s="27">
        <f>IF($O199&gt;=BA$1,$S199+$Y199+$Z199,$Y199+$Z199)</f>
        <v>851.78233333333333</v>
      </c>
      <c r="BB199" s="27">
        <f>IF($O199&gt;=BB$1,$S199+$Y199+$Z199,$Y199+$Z199)</f>
        <v>851.78233333333333</v>
      </c>
      <c r="BC199" s="27">
        <f>IF($O199&gt;=BC$1,$S199+$Y199+$Z199,$Y199+$Z199)</f>
        <v>851.78233333333333</v>
      </c>
      <c r="BD199" s="27">
        <f>IF($O199&gt;=BD$1,$S199+$Y199+$Z199,$Y199+$Z199)</f>
        <v>851.78233333333333</v>
      </c>
      <c r="BE199" s="27">
        <f>IF($O199&gt;=BE$1,$S199+$Y199+$Z199,$Y199+$Z199)</f>
        <v>851.78233333333333</v>
      </c>
      <c r="BF199" s="27">
        <f>IF($O199&gt;=BF$1,$S199+$Y199+$Z199,$Y199+$Z199)</f>
        <v>851.78233333333333</v>
      </c>
      <c r="BG199" s="27">
        <f>IF($O199&gt;=BG$1,$S199+$Y199+$Z199,$Y199+$Z199)</f>
        <v>851.78233333333333</v>
      </c>
      <c r="BH199" s="27">
        <f>IF($O199&gt;=BH$1,$S199+$Y199+$Z199,$Y199+$Z199)</f>
        <v>851.78233333333333</v>
      </c>
      <c r="BI199" s="27">
        <f>IF($O199&gt;=BI$1,$S199+$Y199+$Z199,$Y199+$Z199)</f>
        <v>851.78233333333333</v>
      </c>
      <c r="BJ199" s="27">
        <f>IF($O199&gt;=BJ$1,$S199+$Y199+$Z199,$Y199+$Z199)</f>
        <v>851.78233333333333</v>
      </c>
      <c r="BK199" s="27">
        <f>IF($O199&gt;=BK$1,$S199+$Y199+$Z199,$Y199+$Z199)</f>
        <v>851.78233333333333</v>
      </c>
      <c r="BL199" s="27">
        <f>IF($O199&gt;=BL$1,$S199+$Y199+$Z199,$Y199+$Z199)</f>
        <v>851.78233333333333</v>
      </c>
      <c r="BM199" s="27">
        <f>IF($O199&gt;=BM$1,$S199+$Y199+$Z199,$Y199+$Z199)</f>
        <v>851.78233333333333</v>
      </c>
      <c r="BN199" s="27">
        <f>IF($O199&gt;=BN$1,$S199+$Y199+$Z199,$Y199+$Z199)</f>
        <v>851.78233333333333</v>
      </c>
      <c r="BO199" s="27">
        <f>IF($O199&gt;=BO$1,$S199+$Y199+$Z199,$Y199+$Z199)</f>
        <v>851.78233333333333</v>
      </c>
      <c r="BP199" s="27">
        <f>IF($O199&gt;=BP$1,$S199+$Y199+$Z199,$Y199+$Z199)</f>
        <v>851.78233333333333</v>
      </c>
      <c r="BQ199" s="27">
        <f>IF($O199&gt;=BQ$1,$S199+$Y199+$Z199,$Y199+$Z199)</f>
        <v>851.78233333333333</v>
      </c>
      <c r="BR199" s="27">
        <f>IF($O199&gt;=BR$1,$S199+$Y199+$Z199,$Y199+$Z199)</f>
        <v>851.78233333333333</v>
      </c>
      <c r="BS199" s="27">
        <f>IF($O199&gt;=BS$1,$S199+$Y199+$Z199,$Y199+$Z199)</f>
        <v>851.78233333333333</v>
      </c>
      <c r="BT199" s="27">
        <f>IF($O199&gt;=BT$1,$S199+$Y199+$Z199,$Y199+$Z199)</f>
        <v>851.78233333333333</v>
      </c>
      <c r="BU199" s="27">
        <f>IF($O199&gt;=BU$1,$S199+$Y199+$Z199,$Y199+$Z199)</f>
        <v>851.78233333333333</v>
      </c>
      <c r="BV199" s="27">
        <f>IF($O199&gt;=BV$1,$S199+$Y199+$Z199,$Y199+$Z199)</f>
        <v>851.78233333333333</v>
      </c>
      <c r="BW199" s="27">
        <f>IF($O199&gt;=BW$1,$S199+$Y199+$Z199,$Y199+$Z199)</f>
        <v>851.78233333333333</v>
      </c>
      <c r="BX199" s="27">
        <f>IF($O199&gt;=BX$1,$S199+$Y199+$Z199,$Y199+$Z199)</f>
        <v>851.78233333333333</v>
      </c>
      <c r="BY199" s="27">
        <f>IF($O199&gt;=BY$1,$S199+$Y199+$Z199,$Y199+$Z199)</f>
        <v>851.78233333333333</v>
      </c>
      <c r="BZ199" s="27">
        <f>IF($O199&gt;=BZ$1,$S199+$Y199+$Z199,$Y199+$Z199)</f>
        <v>851.78233333333333</v>
      </c>
      <c r="CA199" s="27">
        <f>IF($O199&gt;=CA$1,$S199+$Y199+$Z199,$Y199+$Z199)</f>
        <v>851.78233333333333</v>
      </c>
      <c r="CB199" s="27">
        <f>IF($O199&gt;=CB$1,$S199+$Y199+$Z199,$Y199+$Z199)</f>
        <v>851.78233333333333</v>
      </c>
      <c r="CC199" s="27">
        <f>IF($O199&gt;=CC$1,$S199+$Y199+$Z199,$Y199+$Z199)</f>
        <v>851.78233333333333</v>
      </c>
      <c r="CD199" s="27">
        <f>IF($O199&gt;=CD$1,$S199+$Y199+$Z199,$Y199+$Z199)</f>
        <v>851.78233333333333</v>
      </c>
      <c r="CE199" s="27">
        <f>IF($O199&gt;=CE$1,$S199+$Y199+$Z199,$Y199+$Z199)</f>
        <v>851.78233333333333</v>
      </c>
      <c r="CF199" s="27">
        <f>IF($O199&gt;=CF$1,$S199+$Y199+$Z199,$Y199+$Z199)</f>
        <v>851.78233333333333</v>
      </c>
      <c r="CG199" s="27">
        <f>IF($O199&gt;=CG$1,$S199+$Y199+$Z199,$Y199+$Z199)</f>
        <v>851.78233333333333</v>
      </c>
      <c r="CH199" s="27">
        <f>IF($O199&gt;=CH$1,$S199+$Y199+$Z199,$Y199+$Z199)</f>
        <v>851.78233333333333</v>
      </c>
      <c r="CI199" s="27">
        <f>IF($O199&gt;=CI$1,$S199+$Y199+$Z199,$Y199+$Z199)</f>
        <v>851.78233333333333</v>
      </c>
      <c r="CJ199" s="27">
        <f>IF($O199&gt;=CJ$1,$S199+$Y199+$Z199,$Y199+$Z199)</f>
        <v>851.78233333333333</v>
      </c>
      <c r="CK199" s="27">
        <f>IF($O199&gt;=CK$1,$S199+$Y199+$Z199,$Y199+$Z199)</f>
        <v>851.78233333333333</v>
      </c>
      <c r="CL199" s="27">
        <f>IF($O199&gt;=CL$1,$S199+$Y199+$Z199,$Y199+$Z199)</f>
        <v>851.78233333333333</v>
      </c>
      <c r="CM199" s="27">
        <f>IF($O199&gt;=CM$1,$S199+$Y199+$Z199,$Y199+$Z199)</f>
        <v>851.78233333333333</v>
      </c>
      <c r="CN199" s="27">
        <f>IF($O199&gt;=CN$1,$S199+$Y199,$Y199)</f>
        <v>451.78233333333333</v>
      </c>
      <c r="CO199" s="27">
        <f>IF($O199&gt;=CO$1,$S199+$Y199,$Y199)</f>
        <v>451.78233333333333</v>
      </c>
      <c r="CP199" s="27">
        <f>IF($O199&gt;=CP$1,$S199+$Y199,$Y199)</f>
        <v>451.78233333333333</v>
      </c>
      <c r="CQ199" s="27">
        <f>IF($O199&gt;=CQ$1,$S199+$Y199,$Y199)</f>
        <v>451.78233333333333</v>
      </c>
      <c r="CR199" s="27">
        <f>IF($O199&gt;=CR$1,$S199+$Y199,$Y199)</f>
        <v>451.78233333333333</v>
      </c>
      <c r="CS199" s="27">
        <f>IF($O199&gt;=CS$1,$S199+$Y199,$Y199)</f>
        <v>451.78233333333333</v>
      </c>
      <c r="CT199" s="27">
        <f>IF($O199&gt;=CT$1,$S199+$Y199,$Y199)</f>
        <v>451.78233333333333</v>
      </c>
      <c r="CU199" s="27">
        <f>IF($O199&gt;=CU$1,$S199+$Y199,$Y199)</f>
        <v>451.78233333333333</v>
      </c>
      <c r="CV199" s="27">
        <f>IF($O199&gt;=CV$1,$S199+$Y199,$Y199)</f>
        <v>451.78233333333333</v>
      </c>
      <c r="CW199" s="27">
        <f>IF($O199&gt;=CW$1,$S199+$Y199,$Y199)</f>
        <v>451.78233333333333</v>
      </c>
      <c r="CX199" s="27">
        <f>IF($O199&gt;=CX$1,$S199+$Y199,$Y199)</f>
        <v>451.78233333333333</v>
      </c>
      <c r="CY199" s="27">
        <f>IF($O199&gt;=CY$1,$S199+$Y199,$Y199)</f>
        <v>451.78233333333333</v>
      </c>
      <c r="CZ199" s="27">
        <f>IF($O199&gt;=CZ$1,$S199+$Y199,$Y199)</f>
        <v>451.78233333333333</v>
      </c>
      <c r="DA199" s="27">
        <f>IF($O199&gt;=DA$1,$S199+$Y199,$Y199)</f>
        <v>451.78233333333333</v>
      </c>
      <c r="DB199" s="27">
        <f>IF($O199&gt;=DB$1,$S199+$Y199,$Y199)</f>
        <v>451.78233333333333</v>
      </c>
      <c r="DC199" s="27">
        <f>IF($O199&gt;=DC$1,$S199+$Y199,$Y199)</f>
        <v>451.78233333333333</v>
      </c>
      <c r="DD199" s="27">
        <f>IF($O199&gt;=DD$1,$S199+$Y199,$Y199)</f>
        <v>451.78233333333333</v>
      </c>
      <c r="DE199" s="27">
        <f>IF($O199&gt;=DE$1,$S199+$Y199,$Y199)</f>
        <v>451.78233333333333</v>
      </c>
      <c r="DF199" s="27">
        <f>IF($O199&gt;=DF$1,$S199+$Y199,$Y199)</f>
        <v>451.78233333333333</v>
      </c>
      <c r="DG199" s="27">
        <f>IF($O199&gt;=DG$1,$S199+$Y199,$Y199)</f>
        <v>451.78233333333333</v>
      </c>
      <c r="DH199" s="27">
        <f>IF($O199&gt;=DH$1,$S199+$Y199,$Y199)</f>
        <v>451.78233333333333</v>
      </c>
      <c r="DI199" s="27">
        <f>IF($O199&gt;=DI$1,$S199+$Y199,$Y199)</f>
        <v>451.78233333333333</v>
      </c>
      <c r="DJ199" s="27">
        <f>IF($O199&gt;=DJ$1,$S199+$Y199,$Y199)</f>
        <v>451.78233333333333</v>
      </c>
      <c r="DK199" s="27">
        <f>IF($O199&gt;=DK$1,$S199+$Y199,$Y199)</f>
        <v>451.78233333333333</v>
      </c>
      <c r="DL199" s="27">
        <f>IF($O199&gt;=DL$1,$S199+$Y199,$Y199)</f>
        <v>147.43799999999999</v>
      </c>
      <c r="DM199" s="27">
        <f>IF($O199&gt;=DM$1,$S199+$Y199,$Y199)</f>
        <v>147.43799999999999</v>
      </c>
      <c r="DN199" s="27">
        <f>IF($O199&gt;=DN$1,$S199+$Y199,$Y199)</f>
        <v>147.43799999999999</v>
      </c>
      <c r="DO199" s="27">
        <f>IF($O199&gt;=DO$1,$S199+$Y199,$Y199)</f>
        <v>147.43799999999999</v>
      </c>
      <c r="DP199" s="27">
        <f>IF($O199&gt;=DP$1,$S199+$Y199,$Y199)</f>
        <v>147.43799999999999</v>
      </c>
      <c r="DQ199" s="27">
        <f>IF($O199&gt;=DQ$1,$S199+$Y199,$Y199)</f>
        <v>147.43799999999999</v>
      </c>
      <c r="DR199" s="27">
        <f>IF($O199&gt;=DR$1,$S199+$Y199,$Y199)</f>
        <v>147.43799999999999</v>
      </c>
      <c r="DS199" s="27">
        <f>IF($O199&gt;=DS$1,$S199+$Y199,$Y199)</f>
        <v>147.43799999999999</v>
      </c>
      <c r="DT199" s="27">
        <f>IF($O199&gt;=DT$1,$S199+$Y199,$Y199)</f>
        <v>147.43799999999999</v>
      </c>
      <c r="DU199" s="27">
        <f>IF($O199&gt;=DU$1,$S199+$Y199,$Y199)</f>
        <v>147.43799999999999</v>
      </c>
      <c r="DV199" s="27">
        <f>IF($O199&gt;=DV$1,$S199+$Y199,$Y199)</f>
        <v>147.43799999999999</v>
      </c>
      <c r="DW199" s="27">
        <f>IF($O199&gt;=DW$1,$S199+$Y199,$Y199)</f>
        <v>147.43799999999999</v>
      </c>
      <c r="DX199" s="27">
        <f>IF($O199&gt;=DX$1,$S199+$Y199,$Y199)</f>
        <v>147.43799999999999</v>
      </c>
      <c r="DY199" s="27">
        <f>IF($O199&gt;=DY$1,$S199+$Y199,$Y199)</f>
        <v>147.43799999999999</v>
      </c>
      <c r="DZ199" s="27">
        <f>IF($O199&gt;=DZ$1,$S199+$Y199,$Y199)</f>
        <v>147.43799999999999</v>
      </c>
      <c r="EA199" s="27">
        <f>IF($O199&gt;=EA$1,$S199+$Y199,$Y199)</f>
        <v>147.43799999999999</v>
      </c>
      <c r="EB199" s="27">
        <f>IF($O199&gt;=EB$1,$S199+$Y199,$Y199)</f>
        <v>147.43799999999999</v>
      </c>
      <c r="EC199" s="27">
        <f>IF($O199&gt;=EC$1,$S199+$Y199,$Y199)</f>
        <v>147.43799999999999</v>
      </c>
      <c r="ED199" s="27">
        <f>IF($O199&gt;=ED$1,$S199+$Y199,$Y199)</f>
        <v>147.43799999999999</v>
      </c>
      <c r="EE199" s="27">
        <f>IF($O199&gt;=EE$1,$S199+$Y199,$Y199)</f>
        <v>147.43799999999999</v>
      </c>
      <c r="EF199" s="27">
        <f>IF($O199&gt;=EF$1,$S199+$Y199,$Y199)</f>
        <v>147.43799999999999</v>
      </c>
      <c r="EG199" s="27">
        <f>IF($O199&gt;=EG$1,$S199+$Y199,$Y199)</f>
        <v>147.43799999999999</v>
      </c>
      <c r="EH199" s="27">
        <f>IF($O199&gt;=EH$1,$S199+$Y199,$Y199)</f>
        <v>147.43799999999999</v>
      </c>
      <c r="EI199" s="27">
        <f>IF($O199&gt;=EI$1,$S199+$Y199,$Y199)</f>
        <v>147.43799999999999</v>
      </c>
      <c r="EJ199" s="27">
        <f>IF($O199&gt;=EJ$1,$S199+$Y199,$Y199)</f>
        <v>147.43799999999999</v>
      </c>
      <c r="EK199" s="27">
        <f>IF($O199&gt;=EK$1,$S199+$Y199,$Y199)</f>
        <v>147.43799999999999</v>
      </c>
      <c r="EL199" s="27">
        <f>IF($O199&gt;=EL$1,$S199+$Y199,$Y199)</f>
        <v>147.43799999999999</v>
      </c>
      <c r="EM199" s="27">
        <f>IF($O199&gt;=EM$1,$S199+$Y199,$Y199)</f>
        <v>147.43799999999999</v>
      </c>
      <c r="EN199" s="27">
        <f>IF($O199&gt;=EN$1,$S199+$Y199,$Y199)</f>
        <v>147.43799999999999</v>
      </c>
      <c r="EO199" s="27">
        <f>IF($O199&gt;=EO$1,$S199+$Y199,$Y199)</f>
        <v>147.43799999999999</v>
      </c>
      <c r="EP199" s="27">
        <f>IF($O199&gt;=EP$1,$S199+$Y199,$Y199)</f>
        <v>147.43799999999999</v>
      </c>
      <c r="EQ199" s="27">
        <f>IF($O199&gt;=EQ$1,$S199+$Y199,$Y199)</f>
        <v>147.43799999999999</v>
      </c>
      <c r="ER199" s="27">
        <f>IF($O199&gt;=ER$1,$S199+$Y199,$Y199)</f>
        <v>147.43799999999999</v>
      </c>
      <c r="ES199" s="27">
        <f>IF($O199&gt;=ES$1,$S199+$Y199,$Y199)</f>
        <v>147.43799999999999</v>
      </c>
      <c r="ET199" s="27">
        <f>IF($O199&gt;=ET$1,$S199+$Y199,$Y199)</f>
        <v>147.43799999999999</v>
      </c>
      <c r="EU199" s="27">
        <f>IF($O199&gt;=EU$1,$S199+$Y199,$Y199)</f>
        <v>147.43799999999999</v>
      </c>
      <c r="EV199" s="27">
        <f>IF($O199&gt;=EV$1,$S199,0)</f>
        <v>0</v>
      </c>
      <c r="EW199" s="27">
        <f>IF($O199&gt;=EW$1,$S199,0)</f>
        <v>0</v>
      </c>
      <c r="EX199" s="27">
        <f>IF($O199&gt;=EX$1,$S199,0)</f>
        <v>0</v>
      </c>
      <c r="EY199" s="27">
        <f>IF($O199&gt;=EY$1,$S199,0)</f>
        <v>0</v>
      </c>
      <c r="EZ199" s="27">
        <f>IF($O199&gt;=EZ$1,$S199,0)</f>
        <v>0</v>
      </c>
      <c r="FA199" s="27">
        <f>IF($O199&gt;=FA$1,$S199,0)</f>
        <v>0</v>
      </c>
      <c r="FB199" s="27">
        <f>IF($O199&gt;=FB$1,$S199,0)</f>
        <v>0</v>
      </c>
      <c r="FC199" s="27">
        <f>IF($O199&gt;=FC$1,$S199,0)</f>
        <v>0</v>
      </c>
      <c r="FD199" s="27">
        <f>IF($O199&gt;=FD$1,$S199,0)</f>
        <v>0</v>
      </c>
      <c r="FE199" s="27">
        <f>IF($O199&gt;=FE$1,$S199,0)</f>
        <v>0</v>
      </c>
      <c r="FF199" s="27">
        <f>IF($O199&gt;=FF$1,$S199,0)</f>
        <v>0</v>
      </c>
      <c r="FG199" s="27">
        <f>IF($O199&gt;=FG$1,$S199,0)</f>
        <v>0</v>
      </c>
      <c r="FH199" s="27">
        <f>IF($O199&gt;=FH$1,$S199,0)</f>
        <v>0</v>
      </c>
      <c r="FI199" s="27">
        <f>IF($O199&gt;=FI$1,$S199,0)</f>
        <v>0</v>
      </c>
      <c r="FJ199" s="27">
        <f>IF($O199&gt;=FJ$1,$S199,0)</f>
        <v>0</v>
      </c>
      <c r="FK199" s="27">
        <f>IF($O199&gt;=FK$1,$S199,0)</f>
        <v>0</v>
      </c>
      <c r="FL199" s="27">
        <f>IF($O199&gt;=FL$1,$S199,0)</f>
        <v>0</v>
      </c>
      <c r="FM199" s="27">
        <f>IF($O199&gt;=FM$1,$S199,0)</f>
        <v>0</v>
      </c>
      <c r="FN199" s="27">
        <f>IF($O199&gt;=FN$1,$S199,0)</f>
        <v>0</v>
      </c>
      <c r="FO199" s="27">
        <f>IF($O199&gt;=FO$1,$S199,0)</f>
        <v>0</v>
      </c>
      <c r="FP199" s="27">
        <f>IF($O199&gt;=FP$1,$S199,0)</f>
        <v>0</v>
      </c>
      <c r="FQ199" s="27">
        <f>IF($O199&gt;=FQ$1,$S199,0)</f>
        <v>0</v>
      </c>
      <c r="FR199" s="27">
        <f>IF($O199&gt;=FR$1,$S199,0)</f>
        <v>0</v>
      </c>
      <c r="FS199" s="27">
        <f>IF($O199&gt;=FS$1,$S199,0)</f>
        <v>0</v>
      </c>
      <c r="FT199" s="27">
        <f>IF($O199&gt;=FT$1,$S199,0)</f>
        <v>0</v>
      </c>
      <c r="FU199" s="27">
        <f>IF($O199&gt;=FU$1,$S199,0)</f>
        <v>0</v>
      </c>
      <c r="FV199" s="27">
        <f>IF($O199&gt;=FV$1,$S199,0)</f>
        <v>0</v>
      </c>
      <c r="FW199" s="27">
        <f>IF($O199&gt;=FW$1,$S199,0)</f>
        <v>0</v>
      </c>
      <c r="FX199" s="27">
        <f>IF($O199&gt;=FX$1,$S199,0)</f>
        <v>0</v>
      </c>
      <c r="FY199" s="27">
        <f>IF($O199&gt;=FY$1,$S199,0)</f>
        <v>0</v>
      </c>
      <c r="FZ199" s="27">
        <f>IF($O199&gt;=FZ$1,$S199,0)</f>
        <v>0</v>
      </c>
      <c r="GA199" s="27">
        <f>IF($O199&gt;=GA$1,$S199,0)</f>
        <v>0</v>
      </c>
      <c r="GB199" s="27">
        <f>IF($O199&gt;=GB$1,$S199,0)</f>
        <v>0</v>
      </c>
      <c r="GC199" s="27">
        <f>IF($O199&gt;=GC$1,$S199,0)</f>
        <v>0</v>
      </c>
      <c r="GD199" s="27">
        <f>IF($O199&gt;=GD$1,$S199,0)</f>
        <v>0</v>
      </c>
      <c r="GE199" s="27">
        <f>IF($O199&gt;=GE$1,$S199,0)</f>
        <v>0</v>
      </c>
      <c r="GF199" s="27">
        <f>IF($O199&gt;=GF$1,$S199,0)</f>
        <v>0</v>
      </c>
      <c r="GG199" s="27">
        <f>IF($O199&gt;=GG$1,$S199,0)</f>
        <v>0</v>
      </c>
      <c r="GH199" s="27">
        <f>IF($O199&gt;=GH$1,$S199,0)</f>
        <v>0</v>
      </c>
      <c r="GI199" s="27">
        <f>IF($O199&gt;=GI$1,$S199,0)</f>
        <v>0</v>
      </c>
      <c r="GJ199" s="27">
        <f>IF($O199&gt;=GJ$1,$S199,0)</f>
        <v>0</v>
      </c>
      <c r="GK199" s="27">
        <f>IF($O199&gt;=GK$1,$S199,0)</f>
        <v>0</v>
      </c>
      <c r="GL199" s="27">
        <f>IF($O199&gt;=GL$1,$S199,0)</f>
        <v>0</v>
      </c>
      <c r="GM199" s="27">
        <f>IF($O199&gt;=GM$1,$S199,0)</f>
        <v>0</v>
      </c>
      <c r="GN199" s="27">
        <f>IF($O199&gt;=GN$1,$S199,0)</f>
        <v>0</v>
      </c>
      <c r="GO199" s="27">
        <f>IF($O199&gt;=GO$1,$S199,0)</f>
        <v>0</v>
      </c>
      <c r="GP199" s="27">
        <f>IF($O199&gt;=GP$1,$S199,0)</f>
        <v>0</v>
      </c>
      <c r="GQ199" s="27">
        <f>IF($O199&gt;=GQ$1,$S199,0)</f>
        <v>0</v>
      </c>
      <c r="GR199" s="27">
        <f>IF($O199&gt;=GR$1,$S199,0)</f>
        <v>0</v>
      </c>
      <c r="GS199" s="27">
        <f>IF($O199&gt;=GS$1,$S199,0)</f>
        <v>0</v>
      </c>
      <c r="GT199" s="27">
        <f>IF($O199&gt;=GT$1,$S199,0)</f>
        <v>0</v>
      </c>
      <c r="GU199" s="27">
        <f>IF($O199&gt;=GU$1,$S199,0)</f>
        <v>0</v>
      </c>
      <c r="GV199" s="27">
        <f>IF($O199&gt;=GV$1,$S199,0)</f>
        <v>0</v>
      </c>
      <c r="GW199" s="27">
        <f>IF($O199&gt;=GW$1,$S199,0)</f>
        <v>0</v>
      </c>
      <c r="GX199" s="27">
        <f>IF($O199&gt;=GX$1,$S199,0)</f>
        <v>0</v>
      </c>
      <c r="GY199" s="27">
        <f>IF($O199&gt;=GY$1,$S199,0)</f>
        <v>0</v>
      </c>
      <c r="GZ199" s="27">
        <f>IF($O199&gt;=GZ$1,$S199,0)</f>
        <v>0</v>
      </c>
      <c r="HA199" s="27">
        <f>IF($O199&gt;=HA$1,$S199,0)</f>
        <v>0</v>
      </c>
      <c r="HB199" s="27">
        <f>IF($O199&gt;=HB$1,$S199,0)</f>
        <v>0</v>
      </c>
      <c r="HC199" s="27">
        <f>IF($O199&gt;=HC$1,$S199,0)</f>
        <v>0</v>
      </c>
    </row>
    <row r="200" spans="1:211">
      <c r="A200" s="3">
        <v>9563</v>
      </c>
      <c r="B200" s="3" t="s">
        <v>398</v>
      </c>
      <c r="C200" s="3" t="s">
        <v>9</v>
      </c>
      <c r="D200" s="3">
        <v>59</v>
      </c>
      <c r="E200" s="4">
        <v>30713</v>
      </c>
      <c r="F200" s="5">
        <v>34.405479452054792</v>
      </c>
      <c r="G200" s="3" t="s">
        <v>99</v>
      </c>
      <c r="H200" s="4">
        <v>21787</v>
      </c>
      <c r="I200" s="9" t="s">
        <v>839</v>
      </c>
      <c r="J200" s="5">
        <v>2241.2199999999998</v>
      </c>
      <c r="K200" s="31">
        <v>448</v>
      </c>
      <c r="L200" s="32">
        <v>34</v>
      </c>
      <c r="M200" s="33">
        <f>VLOOKUP(L200,FIND,3,TRUE)</f>
        <v>1.5</v>
      </c>
      <c r="N200" s="32">
        <f>IF(L200&gt;30,180,VLOOKUP(L200,TEMPO,2,FALSE))</f>
        <v>180</v>
      </c>
      <c r="O200" s="32">
        <f>IF(R200&gt;0,4,N200)</f>
        <v>180</v>
      </c>
      <c r="P200" s="96">
        <f>J200*M200*L200</f>
        <v>114302.22</v>
      </c>
      <c r="Q200" s="96">
        <f>10934.45*2</f>
        <v>21868.9</v>
      </c>
      <c r="R200" s="96">
        <f>IF(P200&lt;=Q200,P200/4,0)</f>
        <v>0</v>
      </c>
      <c r="S200" s="5">
        <f>IF(P200&gt;=Q200,P200/N200,0)</f>
        <v>635.01233333333334</v>
      </c>
      <c r="T200" s="3"/>
      <c r="U200" s="3">
        <f>IF(T200="",1,0)</f>
        <v>1</v>
      </c>
      <c r="V200" s="3">
        <v>54</v>
      </c>
      <c r="W200" s="5">
        <v>0.6</v>
      </c>
      <c r="X200" s="5">
        <v>402.65</v>
      </c>
      <c r="Y200" s="5">
        <f>X200*W200</f>
        <v>241.58999999999997</v>
      </c>
      <c r="Z200" s="5">
        <v>400</v>
      </c>
      <c r="AA200" s="5">
        <f>S200+Y200+Z200</f>
        <v>1276.6023333333333</v>
      </c>
      <c r="AB200" s="39">
        <f>(J200/12+J200/12*1.3333333333+450/12+J200/30*6/12+J200)*1.3+Y200+Z200+153.9</f>
        <v>4372.916377769684</v>
      </c>
      <c r="AC200" s="39" t="s">
        <v>9</v>
      </c>
      <c r="AD200" s="39">
        <f>J200*1.3+400+153.9</f>
        <v>3467.4859999999999</v>
      </c>
      <c r="AE200" s="39">
        <f>SUMIFS('CUSTO MENSAL FUNC NOVO'!H:H,'CUSTO MENSAL FUNC NOVO'!A:A,'VALORES MENSAIS'!AC200)</f>
        <v>2257.5630000000001</v>
      </c>
      <c r="AF200" s="27">
        <f>IF($R200&gt;0,$R200,$S200)+$Y200+$Z200</f>
        <v>1276.6023333333333</v>
      </c>
      <c r="AG200" s="27">
        <f>IF($R200&gt;0,$R200,$S200)+$Y200+$Z200</f>
        <v>1276.6023333333333</v>
      </c>
      <c r="AH200" s="27">
        <f>IF($R200&gt;0,$R200,$S200)+$Y200+$Z200</f>
        <v>1276.6023333333333</v>
      </c>
      <c r="AI200" s="27">
        <f>IF($R200&gt;0,$R200,$S200)+$Y200+$Z200</f>
        <v>1276.6023333333333</v>
      </c>
      <c r="AJ200" s="27">
        <f>IF($O200&gt;=AJ$1,$S200+$Y200+$Z200,$Y200+$Z200)</f>
        <v>1276.6023333333333</v>
      </c>
      <c r="AK200" s="27">
        <f>IF($O200&gt;=AK$1,$S200+$Y200+$Z200,$Y200+$Z200)</f>
        <v>1276.6023333333333</v>
      </c>
      <c r="AL200" s="27">
        <f>IF($O200&gt;=AL$1,$S200+$Y200+$Z200,$Y200+$Z200)</f>
        <v>1276.6023333333333</v>
      </c>
      <c r="AM200" s="27">
        <f>IF($O200&gt;=AM$1,$S200+$Y200+$Z200,$Y200+$Z200)</f>
        <v>1276.6023333333333</v>
      </c>
      <c r="AN200" s="27">
        <f>IF($O200&gt;=AN$1,$S200+$Y200+$Z200,$Y200+$Z200)</f>
        <v>1276.6023333333333</v>
      </c>
      <c r="AO200" s="27">
        <f>IF($O200&gt;=AO$1,$S200+$Y200+$Z200,$Y200+$Z200)</f>
        <v>1276.6023333333333</v>
      </c>
      <c r="AP200" s="27">
        <f>IF($O200&gt;=AP$1,$S200+$Y200+$Z200,$Y200+$Z200)</f>
        <v>1276.6023333333333</v>
      </c>
      <c r="AQ200" s="27">
        <f>IF($O200&gt;=AQ$1,$S200+$Y200+$Z200,$Y200+$Z200)</f>
        <v>1276.6023333333333</v>
      </c>
      <c r="AR200" s="27">
        <f>IF($O200&gt;=AR$1,$S200+$Y200+$Z200,$Y200+$Z200)</f>
        <v>1276.6023333333333</v>
      </c>
      <c r="AS200" s="27">
        <f>IF($O200&gt;=AS$1,$S200+$Y200+$Z200,$Y200+$Z200)</f>
        <v>1276.6023333333333</v>
      </c>
      <c r="AT200" s="27">
        <f>IF($O200&gt;=AT$1,$S200+$Y200+$Z200,$Y200+$Z200)</f>
        <v>1276.6023333333333</v>
      </c>
      <c r="AU200" s="27">
        <f>IF($O200&gt;=AU$1,$S200+$Y200+$Z200,$Y200+$Z200)</f>
        <v>1276.6023333333333</v>
      </c>
      <c r="AV200" s="27">
        <f>IF($O200&gt;=AV$1,$S200+$Y200+$Z200,$Y200+$Z200)</f>
        <v>1276.6023333333333</v>
      </c>
      <c r="AW200" s="27">
        <f>IF($O200&gt;=AW$1,$S200+$Y200+$Z200,$Y200+$Z200)</f>
        <v>1276.6023333333333</v>
      </c>
      <c r="AX200" s="27">
        <f>IF($O200&gt;=AX$1,$S200+$Y200+$Z200,$Y200+$Z200)</f>
        <v>1276.6023333333333</v>
      </c>
      <c r="AY200" s="27">
        <f>IF($O200&gt;=AY$1,$S200+$Y200+$Z200,$Y200+$Z200)</f>
        <v>1276.6023333333333</v>
      </c>
      <c r="AZ200" s="27">
        <f>IF($O200&gt;=AZ$1,$S200+$Y200+$Z200,$Y200+$Z200)</f>
        <v>1276.6023333333333</v>
      </c>
      <c r="BA200" s="27">
        <f>IF($O200&gt;=BA$1,$S200+$Y200+$Z200,$Y200+$Z200)</f>
        <v>1276.6023333333333</v>
      </c>
      <c r="BB200" s="27">
        <f>IF($O200&gt;=BB$1,$S200+$Y200+$Z200,$Y200+$Z200)</f>
        <v>1276.6023333333333</v>
      </c>
      <c r="BC200" s="27">
        <f>IF($O200&gt;=BC$1,$S200+$Y200+$Z200,$Y200+$Z200)</f>
        <v>1276.6023333333333</v>
      </c>
      <c r="BD200" s="27">
        <f>IF($O200&gt;=BD$1,$S200+$Y200+$Z200,$Y200+$Z200)</f>
        <v>1276.6023333333333</v>
      </c>
      <c r="BE200" s="27">
        <f>IF($O200&gt;=BE$1,$S200+$Y200+$Z200,$Y200+$Z200)</f>
        <v>1276.6023333333333</v>
      </c>
      <c r="BF200" s="27">
        <f>IF($O200&gt;=BF$1,$S200+$Y200+$Z200,$Y200+$Z200)</f>
        <v>1276.6023333333333</v>
      </c>
      <c r="BG200" s="27">
        <f>IF($O200&gt;=BG$1,$S200+$Y200+$Z200,$Y200+$Z200)</f>
        <v>1276.6023333333333</v>
      </c>
      <c r="BH200" s="27">
        <f>IF($O200&gt;=BH$1,$S200+$Y200+$Z200,$Y200+$Z200)</f>
        <v>1276.6023333333333</v>
      </c>
      <c r="BI200" s="27">
        <f>IF($O200&gt;=BI$1,$S200+$Y200+$Z200,$Y200+$Z200)</f>
        <v>1276.6023333333333</v>
      </c>
      <c r="BJ200" s="27">
        <f>IF($O200&gt;=BJ$1,$S200+$Y200+$Z200,$Y200+$Z200)</f>
        <v>1276.6023333333333</v>
      </c>
      <c r="BK200" s="27">
        <f>IF($O200&gt;=BK$1,$S200+$Y200+$Z200,$Y200+$Z200)</f>
        <v>1276.6023333333333</v>
      </c>
      <c r="BL200" s="27">
        <f>IF($O200&gt;=BL$1,$S200+$Y200+$Z200,$Y200+$Z200)</f>
        <v>1276.6023333333333</v>
      </c>
      <c r="BM200" s="27">
        <f>IF($O200&gt;=BM$1,$S200+$Y200+$Z200,$Y200+$Z200)</f>
        <v>1276.6023333333333</v>
      </c>
      <c r="BN200" s="27">
        <f>IF($O200&gt;=BN$1,$S200+$Y200+$Z200,$Y200+$Z200)</f>
        <v>1276.6023333333333</v>
      </c>
      <c r="BO200" s="27">
        <f>IF($O200&gt;=BO$1,$S200+$Y200+$Z200,$Y200+$Z200)</f>
        <v>1276.6023333333333</v>
      </c>
      <c r="BP200" s="27">
        <f>IF($O200&gt;=BP$1,$S200+$Y200+$Z200,$Y200+$Z200)</f>
        <v>1276.6023333333333</v>
      </c>
      <c r="BQ200" s="27">
        <f>IF($O200&gt;=BQ$1,$S200+$Y200+$Z200,$Y200+$Z200)</f>
        <v>1276.6023333333333</v>
      </c>
      <c r="BR200" s="27">
        <f>IF($O200&gt;=BR$1,$S200+$Y200+$Z200,$Y200+$Z200)</f>
        <v>1276.6023333333333</v>
      </c>
      <c r="BS200" s="27">
        <f>IF($O200&gt;=BS$1,$S200+$Y200+$Z200,$Y200+$Z200)</f>
        <v>1276.6023333333333</v>
      </c>
      <c r="BT200" s="27">
        <f>IF($O200&gt;=BT$1,$S200+$Y200+$Z200,$Y200+$Z200)</f>
        <v>1276.6023333333333</v>
      </c>
      <c r="BU200" s="27">
        <f>IF($O200&gt;=BU$1,$S200+$Y200+$Z200,$Y200+$Z200)</f>
        <v>1276.6023333333333</v>
      </c>
      <c r="BV200" s="27">
        <f>IF($O200&gt;=BV$1,$S200+$Y200+$Z200,$Y200+$Z200)</f>
        <v>1276.6023333333333</v>
      </c>
      <c r="BW200" s="27">
        <f>IF($O200&gt;=BW$1,$S200+$Y200+$Z200,$Y200+$Z200)</f>
        <v>1276.6023333333333</v>
      </c>
      <c r="BX200" s="27">
        <f>IF($O200&gt;=BX$1,$S200+$Y200+$Z200,$Y200+$Z200)</f>
        <v>1276.6023333333333</v>
      </c>
      <c r="BY200" s="27">
        <f>IF($O200&gt;=BY$1,$S200+$Y200+$Z200,$Y200+$Z200)</f>
        <v>1276.6023333333333</v>
      </c>
      <c r="BZ200" s="27">
        <f>IF($O200&gt;=BZ$1,$S200+$Y200+$Z200,$Y200+$Z200)</f>
        <v>1276.6023333333333</v>
      </c>
      <c r="CA200" s="27">
        <f>IF($O200&gt;=CA$1,$S200+$Y200+$Z200,$Y200+$Z200)</f>
        <v>1276.6023333333333</v>
      </c>
      <c r="CB200" s="27">
        <f>IF($O200&gt;=CB$1,$S200+$Y200+$Z200,$Y200+$Z200)</f>
        <v>1276.6023333333333</v>
      </c>
      <c r="CC200" s="27">
        <f>IF($O200&gt;=CC$1,$S200+$Y200+$Z200,$Y200+$Z200)</f>
        <v>1276.6023333333333</v>
      </c>
      <c r="CD200" s="27">
        <f>IF($O200&gt;=CD$1,$S200+$Y200+$Z200,$Y200+$Z200)</f>
        <v>1276.6023333333333</v>
      </c>
      <c r="CE200" s="27">
        <f>IF($O200&gt;=CE$1,$S200+$Y200+$Z200,$Y200+$Z200)</f>
        <v>1276.6023333333333</v>
      </c>
      <c r="CF200" s="27">
        <f>IF($O200&gt;=CF$1,$S200+$Y200+$Z200,$Y200+$Z200)</f>
        <v>1276.6023333333333</v>
      </c>
      <c r="CG200" s="27">
        <f>IF($O200&gt;=CG$1,$S200+$Y200+$Z200,$Y200+$Z200)</f>
        <v>1276.6023333333333</v>
      </c>
      <c r="CH200" s="27">
        <f>IF($O200&gt;=CH$1,$S200+$Y200+$Z200,$Y200+$Z200)</f>
        <v>1276.6023333333333</v>
      </c>
      <c r="CI200" s="27">
        <f>IF($O200&gt;=CI$1,$S200+$Y200+$Z200,$Y200+$Z200)</f>
        <v>1276.6023333333333</v>
      </c>
      <c r="CJ200" s="27">
        <f>IF($O200&gt;=CJ$1,$S200+$Y200+$Z200,$Y200+$Z200)</f>
        <v>1276.6023333333333</v>
      </c>
      <c r="CK200" s="27">
        <f>IF($O200&gt;=CK$1,$S200+$Y200+$Z200,$Y200+$Z200)</f>
        <v>1276.6023333333333</v>
      </c>
      <c r="CL200" s="27">
        <f>IF($O200&gt;=CL$1,$S200+$Y200+$Z200,$Y200+$Z200)</f>
        <v>1276.6023333333333</v>
      </c>
      <c r="CM200" s="27">
        <f>IF($O200&gt;=CM$1,$S200+$Y200+$Z200,$Y200+$Z200)</f>
        <v>1276.6023333333333</v>
      </c>
      <c r="CN200" s="27">
        <f>IF($O200&gt;=CN$1,$S200+$Y200,$Y200)</f>
        <v>876.60233333333326</v>
      </c>
      <c r="CO200" s="27">
        <f>IF($O200&gt;=CO$1,$S200+$Y200,$Y200)</f>
        <v>876.60233333333326</v>
      </c>
      <c r="CP200" s="27">
        <f>IF($O200&gt;=CP$1,$S200+$Y200,$Y200)</f>
        <v>876.60233333333326</v>
      </c>
      <c r="CQ200" s="27">
        <f>IF($O200&gt;=CQ$1,$S200+$Y200,$Y200)</f>
        <v>876.60233333333326</v>
      </c>
      <c r="CR200" s="27">
        <f>IF($O200&gt;=CR$1,$S200+$Y200,$Y200)</f>
        <v>876.60233333333326</v>
      </c>
      <c r="CS200" s="27">
        <f>IF($O200&gt;=CS$1,$S200+$Y200,$Y200)</f>
        <v>876.60233333333326</v>
      </c>
      <c r="CT200" s="27">
        <f>IF($O200&gt;=CT$1,$S200+$Y200,$Y200)</f>
        <v>876.60233333333326</v>
      </c>
      <c r="CU200" s="27">
        <f>IF($O200&gt;=CU$1,$S200+$Y200,$Y200)</f>
        <v>876.60233333333326</v>
      </c>
      <c r="CV200" s="27">
        <f>IF($O200&gt;=CV$1,$S200+$Y200,$Y200)</f>
        <v>876.60233333333326</v>
      </c>
      <c r="CW200" s="27">
        <f>IF($O200&gt;=CW$1,$S200+$Y200,$Y200)</f>
        <v>876.60233333333326</v>
      </c>
      <c r="CX200" s="27">
        <f>IF($O200&gt;=CX$1,$S200+$Y200,$Y200)</f>
        <v>876.60233333333326</v>
      </c>
      <c r="CY200" s="27">
        <f>IF($O200&gt;=CY$1,$S200+$Y200,$Y200)</f>
        <v>876.60233333333326</v>
      </c>
      <c r="CZ200" s="27">
        <f>IF($O200&gt;=CZ$1,$S200+$Y200,$Y200)</f>
        <v>876.60233333333326</v>
      </c>
      <c r="DA200" s="27">
        <f>IF($O200&gt;=DA$1,$S200+$Y200,$Y200)</f>
        <v>876.60233333333326</v>
      </c>
      <c r="DB200" s="27">
        <f>IF($O200&gt;=DB$1,$S200+$Y200,$Y200)</f>
        <v>876.60233333333326</v>
      </c>
      <c r="DC200" s="27">
        <f>IF($O200&gt;=DC$1,$S200+$Y200,$Y200)</f>
        <v>876.60233333333326</v>
      </c>
      <c r="DD200" s="27">
        <f>IF($O200&gt;=DD$1,$S200+$Y200,$Y200)</f>
        <v>876.60233333333326</v>
      </c>
      <c r="DE200" s="27">
        <f>IF($O200&gt;=DE$1,$S200+$Y200,$Y200)</f>
        <v>876.60233333333326</v>
      </c>
      <c r="DF200" s="27">
        <f>IF($O200&gt;=DF$1,$S200+$Y200,$Y200)</f>
        <v>876.60233333333326</v>
      </c>
      <c r="DG200" s="27">
        <f>IF($O200&gt;=DG$1,$S200+$Y200,$Y200)</f>
        <v>876.60233333333326</v>
      </c>
      <c r="DH200" s="27">
        <f>IF($O200&gt;=DH$1,$S200+$Y200,$Y200)</f>
        <v>876.60233333333326</v>
      </c>
      <c r="DI200" s="27">
        <f>IF($O200&gt;=DI$1,$S200+$Y200,$Y200)</f>
        <v>876.60233333333326</v>
      </c>
      <c r="DJ200" s="27">
        <f>IF($O200&gt;=DJ$1,$S200+$Y200,$Y200)</f>
        <v>876.60233333333326</v>
      </c>
      <c r="DK200" s="27">
        <f>IF($O200&gt;=DK$1,$S200+$Y200,$Y200)</f>
        <v>876.60233333333326</v>
      </c>
      <c r="DL200" s="27">
        <f>IF($O200&gt;=DL$1,$S200+$Y200,$Y200)</f>
        <v>876.60233333333326</v>
      </c>
      <c r="DM200" s="27">
        <f>IF($O200&gt;=DM$1,$S200+$Y200,$Y200)</f>
        <v>876.60233333333326</v>
      </c>
      <c r="DN200" s="27">
        <f>IF($O200&gt;=DN$1,$S200+$Y200,$Y200)</f>
        <v>876.60233333333326</v>
      </c>
      <c r="DO200" s="27">
        <f>IF($O200&gt;=DO$1,$S200+$Y200,$Y200)</f>
        <v>876.60233333333326</v>
      </c>
      <c r="DP200" s="27">
        <f>IF($O200&gt;=DP$1,$S200+$Y200,$Y200)</f>
        <v>876.60233333333326</v>
      </c>
      <c r="DQ200" s="27">
        <f>IF($O200&gt;=DQ$1,$S200+$Y200,$Y200)</f>
        <v>876.60233333333326</v>
      </c>
      <c r="DR200" s="27">
        <f>IF($O200&gt;=DR$1,$S200+$Y200,$Y200)</f>
        <v>876.60233333333326</v>
      </c>
      <c r="DS200" s="27">
        <f>IF($O200&gt;=DS$1,$S200+$Y200,$Y200)</f>
        <v>876.60233333333326</v>
      </c>
      <c r="DT200" s="27">
        <f>IF($O200&gt;=DT$1,$S200+$Y200,$Y200)</f>
        <v>876.60233333333326</v>
      </c>
      <c r="DU200" s="27">
        <f>IF($O200&gt;=DU$1,$S200+$Y200,$Y200)</f>
        <v>876.60233333333326</v>
      </c>
      <c r="DV200" s="27">
        <f>IF($O200&gt;=DV$1,$S200+$Y200,$Y200)</f>
        <v>876.60233333333326</v>
      </c>
      <c r="DW200" s="27">
        <f>IF($O200&gt;=DW$1,$S200+$Y200,$Y200)</f>
        <v>876.60233333333326</v>
      </c>
      <c r="DX200" s="27">
        <f>IF($O200&gt;=DX$1,$S200+$Y200,$Y200)</f>
        <v>876.60233333333326</v>
      </c>
      <c r="DY200" s="27">
        <f>IF($O200&gt;=DY$1,$S200+$Y200,$Y200)</f>
        <v>876.60233333333326</v>
      </c>
      <c r="DZ200" s="27">
        <f>IF($O200&gt;=DZ$1,$S200+$Y200,$Y200)</f>
        <v>876.60233333333326</v>
      </c>
      <c r="EA200" s="27">
        <f>IF($O200&gt;=EA$1,$S200+$Y200,$Y200)</f>
        <v>876.60233333333326</v>
      </c>
      <c r="EB200" s="27">
        <f>IF($O200&gt;=EB$1,$S200+$Y200,$Y200)</f>
        <v>876.60233333333326</v>
      </c>
      <c r="EC200" s="27">
        <f>IF($O200&gt;=EC$1,$S200+$Y200,$Y200)</f>
        <v>876.60233333333326</v>
      </c>
      <c r="ED200" s="27">
        <f>IF($O200&gt;=ED$1,$S200+$Y200,$Y200)</f>
        <v>876.60233333333326</v>
      </c>
      <c r="EE200" s="27">
        <f>IF($O200&gt;=EE$1,$S200+$Y200,$Y200)</f>
        <v>876.60233333333326</v>
      </c>
      <c r="EF200" s="27">
        <f>IF($O200&gt;=EF$1,$S200+$Y200,$Y200)</f>
        <v>876.60233333333326</v>
      </c>
      <c r="EG200" s="27">
        <f>IF($O200&gt;=EG$1,$S200+$Y200,$Y200)</f>
        <v>876.60233333333326</v>
      </c>
      <c r="EH200" s="27">
        <f>IF($O200&gt;=EH$1,$S200+$Y200,$Y200)</f>
        <v>876.60233333333326</v>
      </c>
      <c r="EI200" s="27">
        <f>IF($O200&gt;=EI$1,$S200+$Y200,$Y200)</f>
        <v>876.60233333333326</v>
      </c>
      <c r="EJ200" s="27">
        <f>IF($O200&gt;=EJ$1,$S200+$Y200,$Y200)</f>
        <v>876.60233333333326</v>
      </c>
      <c r="EK200" s="27">
        <f>IF($O200&gt;=EK$1,$S200+$Y200,$Y200)</f>
        <v>876.60233333333326</v>
      </c>
      <c r="EL200" s="27">
        <f>IF($O200&gt;=EL$1,$S200+$Y200,$Y200)</f>
        <v>876.60233333333326</v>
      </c>
      <c r="EM200" s="27">
        <f>IF($O200&gt;=EM$1,$S200+$Y200,$Y200)</f>
        <v>876.60233333333326</v>
      </c>
      <c r="EN200" s="27">
        <f>IF($O200&gt;=EN$1,$S200+$Y200,$Y200)</f>
        <v>876.60233333333326</v>
      </c>
      <c r="EO200" s="27">
        <f>IF($O200&gt;=EO$1,$S200+$Y200,$Y200)</f>
        <v>876.60233333333326</v>
      </c>
      <c r="EP200" s="27">
        <f>IF($O200&gt;=EP$1,$S200+$Y200,$Y200)</f>
        <v>876.60233333333326</v>
      </c>
      <c r="EQ200" s="27">
        <f>IF($O200&gt;=EQ$1,$S200+$Y200,$Y200)</f>
        <v>876.60233333333326</v>
      </c>
      <c r="ER200" s="27">
        <f>IF($O200&gt;=ER$1,$S200+$Y200,$Y200)</f>
        <v>876.60233333333326</v>
      </c>
      <c r="ES200" s="27">
        <f>IF($O200&gt;=ES$1,$S200+$Y200,$Y200)</f>
        <v>876.60233333333326</v>
      </c>
      <c r="ET200" s="27">
        <f>IF($O200&gt;=ET$1,$S200+$Y200,$Y200)</f>
        <v>876.60233333333326</v>
      </c>
      <c r="EU200" s="27">
        <f>IF($O200&gt;=EU$1,$S200+$Y200,$Y200)</f>
        <v>876.60233333333326</v>
      </c>
      <c r="EV200" s="27">
        <f>IF($O200&gt;=EV$1,$S200,0)</f>
        <v>635.01233333333334</v>
      </c>
      <c r="EW200" s="27">
        <f>IF($O200&gt;=EW$1,$S200,0)</f>
        <v>635.01233333333334</v>
      </c>
      <c r="EX200" s="27">
        <f>IF($O200&gt;=EX$1,$S200,0)</f>
        <v>635.01233333333334</v>
      </c>
      <c r="EY200" s="27">
        <f>IF($O200&gt;=EY$1,$S200,0)</f>
        <v>635.01233333333334</v>
      </c>
      <c r="EZ200" s="27">
        <f>IF($O200&gt;=EZ$1,$S200,0)</f>
        <v>635.01233333333334</v>
      </c>
      <c r="FA200" s="27">
        <f>IF($O200&gt;=FA$1,$S200,0)</f>
        <v>635.01233333333334</v>
      </c>
      <c r="FB200" s="27">
        <f>IF($O200&gt;=FB$1,$S200,0)</f>
        <v>635.01233333333334</v>
      </c>
      <c r="FC200" s="27">
        <f>IF($O200&gt;=FC$1,$S200,0)</f>
        <v>635.01233333333334</v>
      </c>
      <c r="FD200" s="27">
        <f>IF($O200&gt;=FD$1,$S200,0)</f>
        <v>635.01233333333334</v>
      </c>
      <c r="FE200" s="27">
        <f>IF($O200&gt;=FE$1,$S200,0)</f>
        <v>635.01233333333334</v>
      </c>
      <c r="FF200" s="27">
        <f>IF($O200&gt;=FF$1,$S200,0)</f>
        <v>635.01233333333334</v>
      </c>
      <c r="FG200" s="27">
        <f>IF($O200&gt;=FG$1,$S200,0)</f>
        <v>635.01233333333334</v>
      </c>
      <c r="FH200" s="27">
        <f>IF($O200&gt;=FH$1,$S200,0)</f>
        <v>635.01233333333334</v>
      </c>
      <c r="FI200" s="27">
        <f>IF($O200&gt;=FI$1,$S200,0)</f>
        <v>635.01233333333334</v>
      </c>
      <c r="FJ200" s="27">
        <f>IF($O200&gt;=FJ$1,$S200,0)</f>
        <v>635.01233333333334</v>
      </c>
      <c r="FK200" s="27">
        <f>IF($O200&gt;=FK$1,$S200,0)</f>
        <v>635.01233333333334</v>
      </c>
      <c r="FL200" s="27">
        <f>IF($O200&gt;=FL$1,$S200,0)</f>
        <v>635.01233333333334</v>
      </c>
      <c r="FM200" s="27">
        <f>IF($O200&gt;=FM$1,$S200,0)</f>
        <v>635.01233333333334</v>
      </c>
      <c r="FN200" s="27">
        <f>IF($O200&gt;=FN$1,$S200,0)</f>
        <v>635.01233333333334</v>
      </c>
      <c r="FO200" s="27">
        <f>IF($O200&gt;=FO$1,$S200,0)</f>
        <v>635.01233333333334</v>
      </c>
      <c r="FP200" s="27">
        <f>IF($O200&gt;=FP$1,$S200,0)</f>
        <v>635.01233333333334</v>
      </c>
      <c r="FQ200" s="27">
        <f>IF($O200&gt;=FQ$1,$S200,0)</f>
        <v>635.01233333333334</v>
      </c>
      <c r="FR200" s="27">
        <f>IF($O200&gt;=FR$1,$S200,0)</f>
        <v>635.01233333333334</v>
      </c>
      <c r="FS200" s="27">
        <f>IF($O200&gt;=FS$1,$S200,0)</f>
        <v>635.01233333333334</v>
      </c>
      <c r="FT200" s="27">
        <f>IF($O200&gt;=FT$1,$S200,0)</f>
        <v>635.01233333333334</v>
      </c>
      <c r="FU200" s="27">
        <f>IF($O200&gt;=FU$1,$S200,0)</f>
        <v>635.01233333333334</v>
      </c>
      <c r="FV200" s="27">
        <f>IF($O200&gt;=FV$1,$S200,0)</f>
        <v>635.01233333333334</v>
      </c>
      <c r="FW200" s="27">
        <f>IF($O200&gt;=FW$1,$S200,0)</f>
        <v>635.01233333333334</v>
      </c>
      <c r="FX200" s="27">
        <f>IF($O200&gt;=FX$1,$S200,0)</f>
        <v>635.01233333333334</v>
      </c>
      <c r="FY200" s="27">
        <f>IF($O200&gt;=FY$1,$S200,0)</f>
        <v>635.01233333333334</v>
      </c>
      <c r="FZ200" s="27">
        <f>IF($O200&gt;=FZ$1,$S200,0)</f>
        <v>635.01233333333334</v>
      </c>
      <c r="GA200" s="27">
        <f>IF($O200&gt;=GA$1,$S200,0)</f>
        <v>635.01233333333334</v>
      </c>
      <c r="GB200" s="27">
        <f>IF($O200&gt;=GB$1,$S200,0)</f>
        <v>635.01233333333334</v>
      </c>
      <c r="GC200" s="27">
        <f>IF($O200&gt;=GC$1,$S200,0)</f>
        <v>635.01233333333334</v>
      </c>
      <c r="GD200" s="27">
        <f>IF($O200&gt;=GD$1,$S200,0)</f>
        <v>635.01233333333334</v>
      </c>
      <c r="GE200" s="27">
        <f>IF($O200&gt;=GE$1,$S200,0)</f>
        <v>635.01233333333334</v>
      </c>
      <c r="GF200" s="27">
        <f>IF($O200&gt;=GF$1,$S200,0)</f>
        <v>635.01233333333334</v>
      </c>
      <c r="GG200" s="27">
        <f>IF($O200&gt;=GG$1,$S200,0)</f>
        <v>635.01233333333334</v>
      </c>
      <c r="GH200" s="27">
        <f>IF($O200&gt;=GH$1,$S200,0)</f>
        <v>635.01233333333334</v>
      </c>
      <c r="GI200" s="27">
        <f>IF($O200&gt;=GI$1,$S200,0)</f>
        <v>635.01233333333334</v>
      </c>
      <c r="GJ200" s="27">
        <f>IF($O200&gt;=GJ$1,$S200,0)</f>
        <v>635.01233333333334</v>
      </c>
      <c r="GK200" s="27">
        <f>IF($O200&gt;=GK$1,$S200,0)</f>
        <v>635.01233333333334</v>
      </c>
      <c r="GL200" s="27">
        <f>IF($O200&gt;=GL$1,$S200,0)</f>
        <v>635.01233333333334</v>
      </c>
      <c r="GM200" s="27">
        <f>IF($O200&gt;=GM$1,$S200,0)</f>
        <v>635.01233333333334</v>
      </c>
      <c r="GN200" s="27">
        <f>IF($O200&gt;=GN$1,$S200,0)</f>
        <v>635.01233333333334</v>
      </c>
      <c r="GO200" s="27">
        <f>IF($O200&gt;=GO$1,$S200,0)</f>
        <v>635.01233333333334</v>
      </c>
      <c r="GP200" s="27">
        <f>IF($O200&gt;=GP$1,$S200,0)</f>
        <v>635.01233333333334</v>
      </c>
      <c r="GQ200" s="27">
        <f>IF($O200&gt;=GQ$1,$S200,0)</f>
        <v>635.01233333333334</v>
      </c>
      <c r="GR200" s="27">
        <f>IF($O200&gt;=GR$1,$S200,0)</f>
        <v>635.01233333333334</v>
      </c>
      <c r="GS200" s="27">
        <f>IF($O200&gt;=GS$1,$S200,0)</f>
        <v>635.01233333333334</v>
      </c>
      <c r="GT200" s="27">
        <f>IF($O200&gt;=GT$1,$S200,0)</f>
        <v>635.01233333333334</v>
      </c>
      <c r="GU200" s="27">
        <f>IF($O200&gt;=GU$1,$S200,0)</f>
        <v>635.01233333333334</v>
      </c>
      <c r="GV200" s="27">
        <f>IF($O200&gt;=GV$1,$S200,0)</f>
        <v>635.01233333333334</v>
      </c>
      <c r="GW200" s="27">
        <f>IF($O200&gt;=GW$1,$S200,0)</f>
        <v>635.01233333333334</v>
      </c>
      <c r="GX200" s="27">
        <f>IF($O200&gt;=GX$1,$S200,0)</f>
        <v>635.01233333333334</v>
      </c>
      <c r="GY200" s="27">
        <f>IF($O200&gt;=GY$1,$S200,0)</f>
        <v>635.01233333333334</v>
      </c>
      <c r="GZ200" s="27">
        <f>IF($O200&gt;=GZ$1,$S200,0)</f>
        <v>635.01233333333334</v>
      </c>
      <c r="HA200" s="27">
        <f>IF($O200&gt;=HA$1,$S200,0)</f>
        <v>635.01233333333334</v>
      </c>
      <c r="HB200" s="27">
        <f>IF($O200&gt;=HB$1,$S200,0)</f>
        <v>635.01233333333334</v>
      </c>
      <c r="HC200" s="27">
        <f>IF($O200&gt;=HC$1,$S200,0)</f>
        <v>635.01233333333334</v>
      </c>
    </row>
    <row r="201" spans="1:211">
      <c r="A201" s="3">
        <v>80420</v>
      </c>
      <c r="B201" s="3" t="s">
        <v>197</v>
      </c>
      <c r="C201" s="3" t="s">
        <v>12</v>
      </c>
      <c r="D201" s="3">
        <v>56</v>
      </c>
      <c r="E201" s="4">
        <v>36262</v>
      </c>
      <c r="F201" s="5">
        <v>19.202739726027396</v>
      </c>
      <c r="G201" s="3" t="s">
        <v>99</v>
      </c>
      <c r="H201" s="4">
        <v>22705</v>
      </c>
      <c r="I201" s="9" t="s">
        <v>857</v>
      </c>
      <c r="J201" s="5">
        <v>1828.81</v>
      </c>
      <c r="K201" s="31">
        <v>394</v>
      </c>
      <c r="L201" s="32">
        <v>19</v>
      </c>
      <c r="M201" s="33">
        <f>VLOOKUP(L201,FIND,3,TRUE)</f>
        <v>1.2</v>
      </c>
      <c r="N201" s="32">
        <f>IF(L201&gt;30,180,VLOOKUP(L201,TEMPO,2,FALSE))</f>
        <v>114</v>
      </c>
      <c r="O201" s="32">
        <f>IF(R201&gt;0,4,N201)</f>
        <v>114</v>
      </c>
      <c r="P201" s="96">
        <f>J201*M201*L201</f>
        <v>41696.867999999995</v>
      </c>
      <c r="Q201" s="96">
        <f>10934.45*2</f>
        <v>21868.9</v>
      </c>
      <c r="R201" s="96">
        <f>IF(P201&lt;=Q201,P201/4,0)</f>
        <v>0</v>
      </c>
      <c r="S201" s="5">
        <f>IF(P201&gt;=Q201,P201/N201,0)</f>
        <v>365.76199999999994</v>
      </c>
      <c r="T201" s="3"/>
      <c r="U201" s="3">
        <f>IF(T201="",1,0)</f>
        <v>1</v>
      </c>
      <c r="V201" s="3">
        <v>57</v>
      </c>
      <c r="W201" s="5">
        <v>0</v>
      </c>
      <c r="X201" s="5">
        <v>245.73</v>
      </c>
      <c r="Y201" s="5">
        <f>X201*W201</f>
        <v>0</v>
      </c>
      <c r="Z201" s="5">
        <v>400</v>
      </c>
      <c r="AA201" s="5">
        <f>S201+Y201+Z201</f>
        <v>765.76199999999994</v>
      </c>
      <c r="AB201" s="39">
        <f>(J201/12+J201/12*1.3333333333+450/12+J201/30*6/12+J201)*1.3+Y201+Z201+153.9</f>
        <v>3482.0097444378403</v>
      </c>
      <c r="AC201" s="39" t="s">
        <v>12</v>
      </c>
      <c r="AD201" s="39">
        <f>J201*1.3+400+153.9</f>
        <v>2931.3530000000001</v>
      </c>
      <c r="AE201" s="39">
        <f>SUMIFS('CUSTO MENSAL FUNC NOVO'!H:H,'CUSTO MENSAL FUNC NOVO'!A:A,'VALORES MENSAIS'!AC201)</f>
        <v>2265.9090000000001</v>
      </c>
      <c r="AF201" s="27">
        <f>IF($R201&gt;0,$R201,$S201)+$Y201+$Z201</f>
        <v>765.76199999999994</v>
      </c>
      <c r="AG201" s="27">
        <f>IF($R201&gt;0,$R201,$S201)+$Y201+$Z201</f>
        <v>765.76199999999994</v>
      </c>
      <c r="AH201" s="27">
        <f>IF($R201&gt;0,$R201,$S201)+$Y201+$Z201</f>
        <v>765.76199999999994</v>
      </c>
      <c r="AI201" s="27">
        <f>IF($R201&gt;0,$R201,$S201)+$Y201+$Z201</f>
        <v>765.76199999999994</v>
      </c>
      <c r="AJ201" s="27">
        <f>IF($O201&gt;=AJ$1,$S201+$Y201+$Z201,$Y201+$Z201)</f>
        <v>765.76199999999994</v>
      </c>
      <c r="AK201" s="27">
        <f>IF($O201&gt;=AK$1,$S201+$Y201+$Z201,$Y201+$Z201)</f>
        <v>765.76199999999994</v>
      </c>
      <c r="AL201" s="27">
        <f>IF($O201&gt;=AL$1,$S201+$Y201+$Z201,$Y201+$Z201)</f>
        <v>765.76199999999994</v>
      </c>
      <c r="AM201" s="27">
        <f>IF($O201&gt;=AM$1,$S201+$Y201+$Z201,$Y201+$Z201)</f>
        <v>765.76199999999994</v>
      </c>
      <c r="AN201" s="27">
        <f>IF($O201&gt;=AN$1,$S201+$Y201+$Z201,$Y201+$Z201)</f>
        <v>765.76199999999994</v>
      </c>
      <c r="AO201" s="27">
        <f>IF($O201&gt;=AO$1,$S201+$Y201+$Z201,$Y201+$Z201)</f>
        <v>765.76199999999994</v>
      </c>
      <c r="AP201" s="27">
        <f>IF($O201&gt;=AP$1,$S201+$Y201+$Z201,$Y201+$Z201)</f>
        <v>765.76199999999994</v>
      </c>
      <c r="AQ201" s="27">
        <f>IF($O201&gt;=AQ$1,$S201+$Y201+$Z201,$Y201+$Z201)</f>
        <v>765.76199999999994</v>
      </c>
      <c r="AR201" s="27">
        <f>IF($O201&gt;=AR$1,$S201+$Y201+$Z201,$Y201+$Z201)</f>
        <v>765.76199999999994</v>
      </c>
      <c r="AS201" s="27">
        <f>IF($O201&gt;=AS$1,$S201+$Y201+$Z201,$Y201+$Z201)</f>
        <v>765.76199999999994</v>
      </c>
      <c r="AT201" s="27">
        <f>IF($O201&gt;=AT$1,$S201+$Y201+$Z201,$Y201+$Z201)</f>
        <v>765.76199999999994</v>
      </c>
      <c r="AU201" s="27">
        <f>IF($O201&gt;=AU$1,$S201+$Y201+$Z201,$Y201+$Z201)</f>
        <v>765.76199999999994</v>
      </c>
      <c r="AV201" s="27">
        <f>IF($O201&gt;=AV$1,$S201+$Y201+$Z201,$Y201+$Z201)</f>
        <v>765.76199999999994</v>
      </c>
      <c r="AW201" s="27">
        <f>IF($O201&gt;=AW$1,$S201+$Y201+$Z201,$Y201+$Z201)</f>
        <v>765.76199999999994</v>
      </c>
      <c r="AX201" s="27">
        <f>IF($O201&gt;=AX$1,$S201+$Y201+$Z201,$Y201+$Z201)</f>
        <v>765.76199999999994</v>
      </c>
      <c r="AY201" s="27">
        <f>IF($O201&gt;=AY$1,$S201+$Y201+$Z201,$Y201+$Z201)</f>
        <v>765.76199999999994</v>
      </c>
      <c r="AZ201" s="27">
        <f>IF($O201&gt;=AZ$1,$S201+$Y201+$Z201,$Y201+$Z201)</f>
        <v>765.76199999999994</v>
      </c>
      <c r="BA201" s="27">
        <f>IF($O201&gt;=BA$1,$S201+$Y201+$Z201,$Y201+$Z201)</f>
        <v>765.76199999999994</v>
      </c>
      <c r="BB201" s="27">
        <f>IF($O201&gt;=BB$1,$S201+$Y201+$Z201,$Y201+$Z201)</f>
        <v>765.76199999999994</v>
      </c>
      <c r="BC201" s="27">
        <f>IF($O201&gt;=BC$1,$S201+$Y201+$Z201,$Y201+$Z201)</f>
        <v>765.76199999999994</v>
      </c>
      <c r="BD201" s="27">
        <f>IF($O201&gt;=BD$1,$S201+$Y201+$Z201,$Y201+$Z201)</f>
        <v>765.76199999999994</v>
      </c>
      <c r="BE201" s="27">
        <f>IF($O201&gt;=BE$1,$S201+$Y201+$Z201,$Y201+$Z201)</f>
        <v>765.76199999999994</v>
      </c>
      <c r="BF201" s="27">
        <f>IF($O201&gt;=BF$1,$S201+$Y201+$Z201,$Y201+$Z201)</f>
        <v>765.76199999999994</v>
      </c>
      <c r="BG201" s="27">
        <f>IF($O201&gt;=BG$1,$S201+$Y201+$Z201,$Y201+$Z201)</f>
        <v>765.76199999999994</v>
      </c>
      <c r="BH201" s="27">
        <f>IF($O201&gt;=BH$1,$S201+$Y201+$Z201,$Y201+$Z201)</f>
        <v>765.76199999999994</v>
      </c>
      <c r="BI201" s="27">
        <f>IF($O201&gt;=BI$1,$S201+$Y201+$Z201,$Y201+$Z201)</f>
        <v>765.76199999999994</v>
      </c>
      <c r="BJ201" s="27">
        <f>IF($O201&gt;=BJ$1,$S201+$Y201+$Z201,$Y201+$Z201)</f>
        <v>765.76199999999994</v>
      </c>
      <c r="BK201" s="27">
        <f>IF($O201&gt;=BK$1,$S201+$Y201+$Z201,$Y201+$Z201)</f>
        <v>765.76199999999994</v>
      </c>
      <c r="BL201" s="27">
        <f>IF($O201&gt;=BL$1,$S201+$Y201+$Z201,$Y201+$Z201)</f>
        <v>765.76199999999994</v>
      </c>
      <c r="BM201" s="27">
        <f>IF($O201&gt;=BM$1,$S201+$Y201+$Z201,$Y201+$Z201)</f>
        <v>765.76199999999994</v>
      </c>
      <c r="BN201" s="27">
        <f>IF($O201&gt;=BN$1,$S201+$Y201+$Z201,$Y201+$Z201)</f>
        <v>765.76199999999994</v>
      </c>
      <c r="BO201" s="27">
        <f>IF($O201&gt;=BO$1,$S201+$Y201+$Z201,$Y201+$Z201)</f>
        <v>765.76199999999994</v>
      </c>
      <c r="BP201" s="27">
        <f>IF($O201&gt;=BP$1,$S201+$Y201+$Z201,$Y201+$Z201)</f>
        <v>765.76199999999994</v>
      </c>
      <c r="BQ201" s="27">
        <f>IF($O201&gt;=BQ$1,$S201+$Y201+$Z201,$Y201+$Z201)</f>
        <v>765.76199999999994</v>
      </c>
      <c r="BR201" s="27">
        <f>IF($O201&gt;=BR$1,$S201+$Y201+$Z201,$Y201+$Z201)</f>
        <v>765.76199999999994</v>
      </c>
      <c r="BS201" s="27">
        <f>IF($O201&gt;=BS$1,$S201+$Y201+$Z201,$Y201+$Z201)</f>
        <v>765.76199999999994</v>
      </c>
      <c r="BT201" s="27">
        <f>IF($O201&gt;=BT$1,$S201+$Y201+$Z201,$Y201+$Z201)</f>
        <v>765.76199999999994</v>
      </c>
      <c r="BU201" s="27">
        <f>IF($O201&gt;=BU$1,$S201+$Y201+$Z201,$Y201+$Z201)</f>
        <v>765.76199999999994</v>
      </c>
      <c r="BV201" s="27">
        <f>IF($O201&gt;=BV$1,$S201+$Y201+$Z201,$Y201+$Z201)</f>
        <v>765.76199999999994</v>
      </c>
      <c r="BW201" s="27">
        <f>IF($O201&gt;=BW$1,$S201+$Y201+$Z201,$Y201+$Z201)</f>
        <v>765.76199999999994</v>
      </c>
      <c r="BX201" s="27">
        <f>IF($O201&gt;=BX$1,$S201+$Y201+$Z201,$Y201+$Z201)</f>
        <v>765.76199999999994</v>
      </c>
      <c r="BY201" s="27">
        <f>IF($O201&gt;=BY$1,$S201+$Y201+$Z201,$Y201+$Z201)</f>
        <v>765.76199999999994</v>
      </c>
      <c r="BZ201" s="27">
        <f>IF($O201&gt;=BZ$1,$S201+$Y201+$Z201,$Y201+$Z201)</f>
        <v>765.76199999999994</v>
      </c>
      <c r="CA201" s="27">
        <f>IF($O201&gt;=CA$1,$S201+$Y201+$Z201,$Y201+$Z201)</f>
        <v>765.76199999999994</v>
      </c>
      <c r="CB201" s="27">
        <f>IF($O201&gt;=CB$1,$S201+$Y201+$Z201,$Y201+$Z201)</f>
        <v>765.76199999999994</v>
      </c>
      <c r="CC201" s="27">
        <f>IF($O201&gt;=CC$1,$S201+$Y201+$Z201,$Y201+$Z201)</f>
        <v>765.76199999999994</v>
      </c>
      <c r="CD201" s="27">
        <f>IF($O201&gt;=CD$1,$S201+$Y201+$Z201,$Y201+$Z201)</f>
        <v>765.76199999999994</v>
      </c>
      <c r="CE201" s="27">
        <f>IF($O201&gt;=CE$1,$S201+$Y201+$Z201,$Y201+$Z201)</f>
        <v>765.76199999999994</v>
      </c>
      <c r="CF201" s="27">
        <f>IF($O201&gt;=CF$1,$S201+$Y201+$Z201,$Y201+$Z201)</f>
        <v>765.76199999999994</v>
      </c>
      <c r="CG201" s="27">
        <f>IF($O201&gt;=CG$1,$S201+$Y201+$Z201,$Y201+$Z201)</f>
        <v>765.76199999999994</v>
      </c>
      <c r="CH201" s="27">
        <f>IF($O201&gt;=CH$1,$S201+$Y201+$Z201,$Y201+$Z201)</f>
        <v>765.76199999999994</v>
      </c>
      <c r="CI201" s="27">
        <f>IF($O201&gt;=CI$1,$S201+$Y201+$Z201,$Y201+$Z201)</f>
        <v>765.76199999999994</v>
      </c>
      <c r="CJ201" s="27">
        <f>IF($O201&gt;=CJ$1,$S201+$Y201+$Z201,$Y201+$Z201)</f>
        <v>765.76199999999994</v>
      </c>
      <c r="CK201" s="27">
        <f>IF($O201&gt;=CK$1,$S201+$Y201+$Z201,$Y201+$Z201)</f>
        <v>765.76199999999994</v>
      </c>
      <c r="CL201" s="27">
        <f>IF($O201&gt;=CL$1,$S201+$Y201+$Z201,$Y201+$Z201)</f>
        <v>765.76199999999994</v>
      </c>
      <c r="CM201" s="27">
        <f>IF($O201&gt;=CM$1,$S201+$Y201+$Z201,$Y201+$Z201)</f>
        <v>765.76199999999994</v>
      </c>
      <c r="CN201" s="27">
        <f>IF($O201&gt;=CN$1,$S201+$Y201,$Y201)</f>
        <v>365.76199999999994</v>
      </c>
      <c r="CO201" s="27">
        <f>IF($O201&gt;=CO$1,$S201+$Y201,$Y201)</f>
        <v>365.76199999999994</v>
      </c>
      <c r="CP201" s="27">
        <f>IF($O201&gt;=CP$1,$S201+$Y201,$Y201)</f>
        <v>365.76199999999994</v>
      </c>
      <c r="CQ201" s="27">
        <f>IF($O201&gt;=CQ$1,$S201+$Y201,$Y201)</f>
        <v>365.76199999999994</v>
      </c>
      <c r="CR201" s="27">
        <f>IF($O201&gt;=CR$1,$S201+$Y201,$Y201)</f>
        <v>365.76199999999994</v>
      </c>
      <c r="CS201" s="27">
        <f>IF($O201&gt;=CS$1,$S201+$Y201,$Y201)</f>
        <v>365.76199999999994</v>
      </c>
      <c r="CT201" s="27">
        <f>IF($O201&gt;=CT$1,$S201+$Y201,$Y201)</f>
        <v>365.76199999999994</v>
      </c>
      <c r="CU201" s="27">
        <f>IF($O201&gt;=CU$1,$S201+$Y201,$Y201)</f>
        <v>365.76199999999994</v>
      </c>
      <c r="CV201" s="27">
        <f>IF($O201&gt;=CV$1,$S201+$Y201,$Y201)</f>
        <v>365.76199999999994</v>
      </c>
      <c r="CW201" s="27">
        <f>IF($O201&gt;=CW$1,$S201+$Y201,$Y201)</f>
        <v>365.76199999999994</v>
      </c>
      <c r="CX201" s="27">
        <f>IF($O201&gt;=CX$1,$S201+$Y201,$Y201)</f>
        <v>365.76199999999994</v>
      </c>
      <c r="CY201" s="27">
        <f>IF($O201&gt;=CY$1,$S201+$Y201,$Y201)</f>
        <v>365.76199999999994</v>
      </c>
      <c r="CZ201" s="27">
        <f>IF($O201&gt;=CZ$1,$S201+$Y201,$Y201)</f>
        <v>365.76199999999994</v>
      </c>
      <c r="DA201" s="27">
        <f>IF($O201&gt;=DA$1,$S201+$Y201,$Y201)</f>
        <v>365.76199999999994</v>
      </c>
      <c r="DB201" s="27">
        <f>IF($O201&gt;=DB$1,$S201+$Y201,$Y201)</f>
        <v>365.76199999999994</v>
      </c>
      <c r="DC201" s="27">
        <f>IF($O201&gt;=DC$1,$S201+$Y201,$Y201)</f>
        <v>365.76199999999994</v>
      </c>
      <c r="DD201" s="27">
        <f>IF($O201&gt;=DD$1,$S201+$Y201,$Y201)</f>
        <v>365.76199999999994</v>
      </c>
      <c r="DE201" s="27">
        <f>IF($O201&gt;=DE$1,$S201+$Y201,$Y201)</f>
        <v>365.76199999999994</v>
      </c>
      <c r="DF201" s="27">
        <f>IF($O201&gt;=DF$1,$S201+$Y201,$Y201)</f>
        <v>365.76199999999994</v>
      </c>
      <c r="DG201" s="27">
        <f>IF($O201&gt;=DG$1,$S201+$Y201,$Y201)</f>
        <v>365.76199999999994</v>
      </c>
      <c r="DH201" s="27">
        <f>IF($O201&gt;=DH$1,$S201+$Y201,$Y201)</f>
        <v>365.76199999999994</v>
      </c>
      <c r="DI201" s="27">
        <f>IF($O201&gt;=DI$1,$S201+$Y201,$Y201)</f>
        <v>365.76199999999994</v>
      </c>
      <c r="DJ201" s="27">
        <f>IF($O201&gt;=DJ$1,$S201+$Y201,$Y201)</f>
        <v>365.76199999999994</v>
      </c>
      <c r="DK201" s="27">
        <f>IF($O201&gt;=DK$1,$S201+$Y201,$Y201)</f>
        <v>365.76199999999994</v>
      </c>
      <c r="DL201" s="27">
        <f>IF($O201&gt;=DL$1,$S201+$Y201,$Y201)</f>
        <v>365.76199999999994</v>
      </c>
      <c r="DM201" s="27">
        <f>IF($O201&gt;=DM$1,$S201+$Y201,$Y201)</f>
        <v>365.76199999999994</v>
      </c>
      <c r="DN201" s="27">
        <f>IF($O201&gt;=DN$1,$S201+$Y201,$Y201)</f>
        <v>365.76199999999994</v>
      </c>
      <c r="DO201" s="27">
        <f>IF($O201&gt;=DO$1,$S201+$Y201,$Y201)</f>
        <v>365.76199999999994</v>
      </c>
      <c r="DP201" s="27">
        <f>IF($O201&gt;=DP$1,$S201+$Y201,$Y201)</f>
        <v>365.76199999999994</v>
      </c>
      <c r="DQ201" s="27">
        <f>IF($O201&gt;=DQ$1,$S201+$Y201,$Y201)</f>
        <v>365.76199999999994</v>
      </c>
      <c r="DR201" s="27">
        <f>IF($O201&gt;=DR$1,$S201+$Y201,$Y201)</f>
        <v>365.76199999999994</v>
      </c>
      <c r="DS201" s="27">
        <f>IF($O201&gt;=DS$1,$S201+$Y201,$Y201)</f>
        <v>365.76199999999994</v>
      </c>
      <c r="DT201" s="27">
        <f>IF($O201&gt;=DT$1,$S201+$Y201,$Y201)</f>
        <v>365.76199999999994</v>
      </c>
      <c r="DU201" s="27">
        <f>IF($O201&gt;=DU$1,$S201+$Y201,$Y201)</f>
        <v>365.76199999999994</v>
      </c>
      <c r="DV201" s="27">
        <f>IF($O201&gt;=DV$1,$S201+$Y201,$Y201)</f>
        <v>365.76199999999994</v>
      </c>
      <c r="DW201" s="27">
        <f>IF($O201&gt;=DW$1,$S201+$Y201,$Y201)</f>
        <v>365.76199999999994</v>
      </c>
      <c r="DX201" s="27">
        <f>IF($O201&gt;=DX$1,$S201+$Y201,$Y201)</f>
        <v>365.76199999999994</v>
      </c>
      <c r="DY201" s="27">
        <f>IF($O201&gt;=DY$1,$S201+$Y201,$Y201)</f>
        <v>365.76199999999994</v>
      </c>
      <c r="DZ201" s="27">
        <f>IF($O201&gt;=DZ$1,$S201+$Y201,$Y201)</f>
        <v>365.76199999999994</v>
      </c>
      <c r="EA201" s="27">
        <f>IF($O201&gt;=EA$1,$S201+$Y201,$Y201)</f>
        <v>365.76199999999994</v>
      </c>
      <c r="EB201" s="27">
        <f>IF($O201&gt;=EB$1,$S201+$Y201,$Y201)</f>
        <v>365.76199999999994</v>
      </c>
      <c r="EC201" s="27">
        <f>IF($O201&gt;=EC$1,$S201+$Y201,$Y201)</f>
        <v>365.76199999999994</v>
      </c>
      <c r="ED201" s="27">
        <f>IF($O201&gt;=ED$1,$S201+$Y201,$Y201)</f>
        <v>365.76199999999994</v>
      </c>
      <c r="EE201" s="27">
        <f>IF($O201&gt;=EE$1,$S201+$Y201,$Y201)</f>
        <v>365.76199999999994</v>
      </c>
      <c r="EF201" s="27">
        <f>IF($O201&gt;=EF$1,$S201+$Y201,$Y201)</f>
        <v>365.76199999999994</v>
      </c>
      <c r="EG201" s="27">
        <f>IF($O201&gt;=EG$1,$S201+$Y201,$Y201)</f>
        <v>365.76199999999994</v>
      </c>
      <c r="EH201" s="27">
        <f>IF($O201&gt;=EH$1,$S201+$Y201,$Y201)</f>
        <v>365.76199999999994</v>
      </c>
      <c r="EI201" s="27">
        <f>IF($O201&gt;=EI$1,$S201+$Y201,$Y201)</f>
        <v>365.76199999999994</v>
      </c>
      <c r="EJ201" s="27">
        <f>IF($O201&gt;=EJ$1,$S201+$Y201,$Y201)</f>
        <v>365.76199999999994</v>
      </c>
      <c r="EK201" s="27">
        <f>IF($O201&gt;=EK$1,$S201+$Y201,$Y201)</f>
        <v>365.76199999999994</v>
      </c>
      <c r="EL201" s="27">
        <f>IF($O201&gt;=EL$1,$S201+$Y201,$Y201)</f>
        <v>365.76199999999994</v>
      </c>
      <c r="EM201" s="27">
        <f>IF($O201&gt;=EM$1,$S201+$Y201,$Y201)</f>
        <v>365.76199999999994</v>
      </c>
      <c r="EN201" s="27">
        <f>IF($O201&gt;=EN$1,$S201+$Y201,$Y201)</f>
        <v>365.76199999999994</v>
      </c>
      <c r="EO201" s="27">
        <f>IF($O201&gt;=EO$1,$S201+$Y201,$Y201)</f>
        <v>365.76199999999994</v>
      </c>
      <c r="EP201" s="27">
        <f>IF($O201&gt;=EP$1,$S201+$Y201,$Y201)</f>
        <v>0</v>
      </c>
      <c r="EQ201" s="27">
        <f>IF($O201&gt;=EQ$1,$S201+$Y201,$Y201)</f>
        <v>0</v>
      </c>
      <c r="ER201" s="27">
        <f>IF($O201&gt;=ER$1,$S201+$Y201,$Y201)</f>
        <v>0</v>
      </c>
      <c r="ES201" s="27">
        <f>IF($O201&gt;=ES$1,$S201+$Y201,$Y201)</f>
        <v>0</v>
      </c>
      <c r="ET201" s="27">
        <f>IF($O201&gt;=ET$1,$S201+$Y201,$Y201)</f>
        <v>0</v>
      </c>
      <c r="EU201" s="27">
        <f>IF($O201&gt;=EU$1,$S201+$Y201,$Y201)</f>
        <v>0</v>
      </c>
      <c r="EV201" s="27">
        <f>IF($O201&gt;=EV$1,$S201,0)</f>
        <v>0</v>
      </c>
      <c r="EW201" s="27">
        <f>IF($O201&gt;=EW$1,$S201,0)</f>
        <v>0</v>
      </c>
      <c r="EX201" s="27">
        <f>IF($O201&gt;=EX$1,$S201,0)</f>
        <v>0</v>
      </c>
      <c r="EY201" s="27">
        <f>IF($O201&gt;=EY$1,$S201,0)</f>
        <v>0</v>
      </c>
      <c r="EZ201" s="27">
        <f>IF($O201&gt;=EZ$1,$S201,0)</f>
        <v>0</v>
      </c>
      <c r="FA201" s="27">
        <f>IF($O201&gt;=FA$1,$S201,0)</f>
        <v>0</v>
      </c>
      <c r="FB201" s="27">
        <f>IF($O201&gt;=FB$1,$S201,0)</f>
        <v>0</v>
      </c>
      <c r="FC201" s="27">
        <f>IF($O201&gt;=FC$1,$S201,0)</f>
        <v>0</v>
      </c>
      <c r="FD201" s="27">
        <f>IF($O201&gt;=FD$1,$S201,0)</f>
        <v>0</v>
      </c>
      <c r="FE201" s="27">
        <f>IF($O201&gt;=FE$1,$S201,0)</f>
        <v>0</v>
      </c>
      <c r="FF201" s="27">
        <f>IF($O201&gt;=FF$1,$S201,0)</f>
        <v>0</v>
      </c>
      <c r="FG201" s="27">
        <f>IF($O201&gt;=FG$1,$S201,0)</f>
        <v>0</v>
      </c>
      <c r="FH201" s="27">
        <f>IF($O201&gt;=FH$1,$S201,0)</f>
        <v>0</v>
      </c>
      <c r="FI201" s="27">
        <f>IF($O201&gt;=FI$1,$S201,0)</f>
        <v>0</v>
      </c>
      <c r="FJ201" s="27">
        <f>IF($O201&gt;=FJ$1,$S201,0)</f>
        <v>0</v>
      </c>
      <c r="FK201" s="27">
        <f>IF($O201&gt;=FK$1,$S201,0)</f>
        <v>0</v>
      </c>
      <c r="FL201" s="27">
        <f>IF($O201&gt;=FL$1,$S201,0)</f>
        <v>0</v>
      </c>
      <c r="FM201" s="27">
        <f>IF($O201&gt;=FM$1,$S201,0)</f>
        <v>0</v>
      </c>
      <c r="FN201" s="27">
        <f>IF($O201&gt;=FN$1,$S201,0)</f>
        <v>0</v>
      </c>
      <c r="FO201" s="27">
        <f>IF($O201&gt;=FO$1,$S201,0)</f>
        <v>0</v>
      </c>
      <c r="FP201" s="27">
        <f>IF($O201&gt;=FP$1,$S201,0)</f>
        <v>0</v>
      </c>
      <c r="FQ201" s="27">
        <f>IF($O201&gt;=FQ$1,$S201,0)</f>
        <v>0</v>
      </c>
      <c r="FR201" s="27">
        <f>IF($O201&gt;=FR$1,$S201,0)</f>
        <v>0</v>
      </c>
      <c r="FS201" s="27">
        <f>IF($O201&gt;=FS$1,$S201,0)</f>
        <v>0</v>
      </c>
      <c r="FT201" s="27">
        <f>IF($O201&gt;=FT$1,$S201,0)</f>
        <v>0</v>
      </c>
      <c r="FU201" s="27">
        <f>IF($O201&gt;=FU$1,$S201,0)</f>
        <v>0</v>
      </c>
      <c r="FV201" s="27">
        <f>IF($O201&gt;=FV$1,$S201,0)</f>
        <v>0</v>
      </c>
      <c r="FW201" s="27">
        <f>IF($O201&gt;=FW$1,$S201,0)</f>
        <v>0</v>
      </c>
      <c r="FX201" s="27">
        <f>IF($O201&gt;=FX$1,$S201,0)</f>
        <v>0</v>
      </c>
      <c r="FY201" s="27">
        <f>IF($O201&gt;=FY$1,$S201,0)</f>
        <v>0</v>
      </c>
      <c r="FZ201" s="27">
        <f>IF($O201&gt;=FZ$1,$S201,0)</f>
        <v>0</v>
      </c>
      <c r="GA201" s="27">
        <f>IF($O201&gt;=GA$1,$S201,0)</f>
        <v>0</v>
      </c>
      <c r="GB201" s="27">
        <f>IF($O201&gt;=GB$1,$S201,0)</f>
        <v>0</v>
      </c>
      <c r="GC201" s="27">
        <f>IF($O201&gt;=GC$1,$S201,0)</f>
        <v>0</v>
      </c>
      <c r="GD201" s="27">
        <f>IF($O201&gt;=GD$1,$S201,0)</f>
        <v>0</v>
      </c>
      <c r="GE201" s="27">
        <f>IF($O201&gt;=GE$1,$S201,0)</f>
        <v>0</v>
      </c>
      <c r="GF201" s="27">
        <f>IF($O201&gt;=GF$1,$S201,0)</f>
        <v>0</v>
      </c>
      <c r="GG201" s="27">
        <f>IF($O201&gt;=GG$1,$S201,0)</f>
        <v>0</v>
      </c>
      <c r="GH201" s="27">
        <f>IF($O201&gt;=GH$1,$S201,0)</f>
        <v>0</v>
      </c>
      <c r="GI201" s="27">
        <f>IF($O201&gt;=GI$1,$S201,0)</f>
        <v>0</v>
      </c>
      <c r="GJ201" s="27">
        <f>IF($O201&gt;=GJ$1,$S201,0)</f>
        <v>0</v>
      </c>
      <c r="GK201" s="27">
        <f>IF($O201&gt;=GK$1,$S201,0)</f>
        <v>0</v>
      </c>
      <c r="GL201" s="27">
        <f>IF($O201&gt;=GL$1,$S201,0)</f>
        <v>0</v>
      </c>
      <c r="GM201" s="27">
        <f>IF($O201&gt;=GM$1,$S201,0)</f>
        <v>0</v>
      </c>
      <c r="GN201" s="27">
        <f>IF($O201&gt;=GN$1,$S201,0)</f>
        <v>0</v>
      </c>
      <c r="GO201" s="27">
        <f>IF($O201&gt;=GO$1,$S201,0)</f>
        <v>0</v>
      </c>
      <c r="GP201" s="27">
        <f>IF($O201&gt;=GP$1,$S201,0)</f>
        <v>0</v>
      </c>
      <c r="GQ201" s="27">
        <f>IF($O201&gt;=GQ$1,$S201,0)</f>
        <v>0</v>
      </c>
      <c r="GR201" s="27">
        <f>IF($O201&gt;=GR$1,$S201,0)</f>
        <v>0</v>
      </c>
      <c r="GS201" s="27">
        <f>IF($O201&gt;=GS$1,$S201,0)</f>
        <v>0</v>
      </c>
      <c r="GT201" s="27">
        <f>IF($O201&gt;=GT$1,$S201,0)</f>
        <v>0</v>
      </c>
      <c r="GU201" s="27">
        <f>IF($O201&gt;=GU$1,$S201,0)</f>
        <v>0</v>
      </c>
      <c r="GV201" s="27">
        <f>IF($O201&gt;=GV$1,$S201,0)</f>
        <v>0</v>
      </c>
      <c r="GW201" s="27">
        <f>IF($O201&gt;=GW$1,$S201,0)</f>
        <v>0</v>
      </c>
      <c r="GX201" s="27">
        <f>IF($O201&gt;=GX$1,$S201,0)</f>
        <v>0</v>
      </c>
      <c r="GY201" s="27">
        <f>IF($O201&gt;=GY$1,$S201,0)</f>
        <v>0</v>
      </c>
      <c r="GZ201" s="27">
        <f>IF($O201&gt;=GZ$1,$S201,0)</f>
        <v>0</v>
      </c>
      <c r="HA201" s="27">
        <f>IF($O201&gt;=HA$1,$S201,0)</f>
        <v>0</v>
      </c>
      <c r="HB201" s="27">
        <f>IF($O201&gt;=HB$1,$S201,0)</f>
        <v>0</v>
      </c>
      <c r="HC201" s="27">
        <f>IF($O201&gt;=HC$1,$S201,0)</f>
        <v>0</v>
      </c>
    </row>
    <row r="202" spans="1:211">
      <c r="A202" s="3">
        <v>80985</v>
      </c>
      <c r="B202" s="3" t="s">
        <v>194</v>
      </c>
      <c r="C202" s="3" t="s">
        <v>12</v>
      </c>
      <c r="D202" s="3">
        <v>62</v>
      </c>
      <c r="E202" s="4">
        <v>36299</v>
      </c>
      <c r="F202" s="5">
        <v>19.101369863013698</v>
      </c>
      <c r="G202" s="3" t="s">
        <v>99</v>
      </c>
      <c r="H202" s="4">
        <v>20756</v>
      </c>
      <c r="I202" s="9" t="s">
        <v>857</v>
      </c>
      <c r="J202" s="5">
        <v>1810.7</v>
      </c>
      <c r="K202" s="31">
        <v>394</v>
      </c>
      <c r="L202" s="32">
        <v>19</v>
      </c>
      <c r="M202" s="33">
        <f>VLOOKUP(L202,FIND,3,TRUE)</f>
        <v>1.2</v>
      </c>
      <c r="N202" s="32">
        <f>IF(L202&gt;30,180,VLOOKUP(L202,TEMPO,2,FALSE))</f>
        <v>114</v>
      </c>
      <c r="O202" s="32">
        <f>IF(R202&gt;0,4,N202)</f>
        <v>114</v>
      </c>
      <c r="P202" s="96">
        <f>J202*M202*L202</f>
        <v>41283.960000000006</v>
      </c>
      <c r="Q202" s="96">
        <f>10934.45*2</f>
        <v>21868.9</v>
      </c>
      <c r="R202" s="96">
        <f>IF(P202&lt;=Q202,P202/4,0)</f>
        <v>0</v>
      </c>
      <c r="S202" s="5">
        <f>IF(P202&gt;=Q202,P202/N202,0)</f>
        <v>362.14000000000004</v>
      </c>
      <c r="T202" s="3"/>
      <c r="U202" s="3">
        <f>IF(T202="",1,0)</f>
        <v>1</v>
      </c>
      <c r="V202" s="3">
        <v>56</v>
      </c>
      <c r="W202" s="5">
        <v>0.6</v>
      </c>
      <c r="X202" s="5">
        <v>402.65</v>
      </c>
      <c r="Y202" s="5">
        <f>X202*W202</f>
        <v>241.58999999999997</v>
      </c>
      <c r="Z202" s="5">
        <v>400</v>
      </c>
      <c r="AA202" s="5">
        <f>S202+Y202+Z202</f>
        <v>1003.73</v>
      </c>
      <c r="AB202" s="39">
        <f>(J202/12+J202/12*1.3333333333+450/12+J202/30*6/12+J202)*1.3+Y202+Z202+153.9</f>
        <v>3695.0865555490177</v>
      </c>
      <c r="AC202" s="39" t="s">
        <v>12</v>
      </c>
      <c r="AD202" s="39">
        <f>J202*1.3+400+153.9</f>
        <v>2907.8100000000004</v>
      </c>
      <c r="AE202" s="39">
        <f>SUMIFS('CUSTO MENSAL FUNC NOVO'!H:H,'CUSTO MENSAL FUNC NOVO'!A:A,'VALORES MENSAIS'!AC202)</f>
        <v>2265.9090000000001</v>
      </c>
      <c r="AF202" s="27">
        <f>IF($R202&gt;0,$R202,$S202)+$Y202+$Z202</f>
        <v>1003.73</v>
      </c>
      <c r="AG202" s="27">
        <f>IF($R202&gt;0,$R202,$S202)+$Y202+$Z202</f>
        <v>1003.73</v>
      </c>
      <c r="AH202" s="27">
        <f>IF($R202&gt;0,$R202,$S202)+$Y202+$Z202</f>
        <v>1003.73</v>
      </c>
      <c r="AI202" s="27">
        <f>IF($R202&gt;0,$R202,$S202)+$Y202+$Z202</f>
        <v>1003.73</v>
      </c>
      <c r="AJ202" s="27">
        <f>IF($O202&gt;=AJ$1,$S202+$Y202+$Z202,$Y202+$Z202)</f>
        <v>1003.73</v>
      </c>
      <c r="AK202" s="27">
        <f>IF($O202&gt;=AK$1,$S202+$Y202+$Z202,$Y202+$Z202)</f>
        <v>1003.73</v>
      </c>
      <c r="AL202" s="27">
        <f>IF($O202&gt;=AL$1,$S202+$Y202+$Z202,$Y202+$Z202)</f>
        <v>1003.73</v>
      </c>
      <c r="AM202" s="27">
        <f>IF($O202&gt;=AM$1,$S202+$Y202+$Z202,$Y202+$Z202)</f>
        <v>1003.73</v>
      </c>
      <c r="AN202" s="27">
        <f>IF($O202&gt;=AN$1,$S202+$Y202+$Z202,$Y202+$Z202)</f>
        <v>1003.73</v>
      </c>
      <c r="AO202" s="27">
        <f>IF($O202&gt;=AO$1,$S202+$Y202+$Z202,$Y202+$Z202)</f>
        <v>1003.73</v>
      </c>
      <c r="AP202" s="27">
        <f>IF($O202&gt;=AP$1,$S202+$Y202+$Z202,$Y202+$Z202)</f>
        <v>1003.73</v>
      </c>
      <c r="AQ202" s="27">
        <f>IF($O202&gt;=AQ$1,$S202+$Y202+$Z202,$Y202+$Z202)</f>
        <v>1003.73</v>
      </c>
      <c r="AR202" s="27">
        <f>IF($O202&gt;=AR$1,$S202+$Y202+$Z202,$Y202+$Z202)</f>
        <v>1003.73</v>
      </c>
      <c r="AS202" s="27">
        <f>IF($O202&gt;=AS$1,$S202+$Y202+$Z202,$Y202+$Z202)</f>
        <v>1003.73</v>
      </c>
      <c r="AT202" s="27">
        <f>IF($O202&gt;=AT$1,$S202+$Y202+$Z202,$Y202+$Z202)</f>
        <v>1003.73</v>
      </c>
      <c r="AU202" s="27">
        <f>IF($O202&gt;=AU$1,$S202+$Y202+$Z202,$Y202+$Z202)</f>
        <v>1003.73</v>
      </c>
      <c r="AV202" s="27">
        <f>IF($O202&gt;=AV$1,$S202+$Y202+$Z202,$Y202+$Z202)</f>
        <v>1003.73</v>
      </c>
      <c r="AW202" s="27">
        <f>IF($O202&gt;=AW$1,$S202+$Y202+$Z202,$Y202+$Z202)</f>
        <v>1003.73</v>
      </c>
      <c r="AX202" s="27">
        <f>IF($O202&gt;=AX$1,$S202+$Y202+$Z202,$Y202+$Z202)</f>
        <v>1003.73</v>
      </c>
      <c r="AY202" s="27">
        <f>IF($O202&gt;=AY$1,$S202+$Y202+$Z202,$Y202+$Z202)</f>
        <v>1003.73</v>
      </c>
      <c r="AZ202" s="27">
        <f>IF($O202&gt;=AZ$1,$S202+$Y202+$Z202,$Y202+$Z202)</f>
        <v>1003.73</v>
      </c>
      <c r="BA202" s="27">
        <f>IF($O202&gt;=BA$1,$S202+$Y202+$Z202,$Y202+$Z202)</f>
        <v>1003.73</v>
      </c>
      <c r="BB202" s="27">
        <f>IF($O202&gt;=BB$1,$S202+$Y202+$Z202,$Y202+$Z202)</f>
        <v>1003.73</v>
      </c>
      <c r="BC202" s="27">
        <f>IF($O202&gt;=BC$1,$S202+$Y202+$Z202,$Y202+$Z202)</f>
        <v>1003.73</v>
      </c>
      <c r="BD202" s="27">
        <f>IF($O202&gt;=BD$1,$S202+$Y202+$Z202,$Y202+$Z202)</f>
        <v>1003.73</v>
      </c>
      <c r="BE202" s="27">
        <f>IF($O202&gt;=BE$1,$S202+$Y202+$Z202,$Y202+$Z202)</f>
        <v>1003.73</v>
      </c>
      <c r="BF202" s="27">
        <f>IF($O202&gt;=BF$1,$S202+$Y202+$Z202,$Y202+$Z202)</f>
        <v>1003.73</v>
      </c>
      <c r="BG202" s="27">
        <f>IF($O202&gt;=BG$1,$S202+$Y202+$Z202,$Y202+$Z202)</f>
        <v>1003.73</v>
      </c>
      <c r="BH202" s="27">
        <f>IF($O202&gt;=BH$1,$S202+$Y202+$Z202,$Y202+$Z202)</f>
        <v>1003.73</v>
      </c>
      <c r="BI202" s="27">
        <f>IF($O202&gt;=BI$1,$S202+$Y202+$Z202,$Y202+$Z202)</f>
        <v>1003.73</v>
      </c>
      <c r="BJ202" s="27">
        <f>IF($O202&gt;=BJ$1,$S202+$Y202+$Z202,$Y202+$Z202)</f>
        <v>1003.73</v>
      </c>
      <c r="BK202" s="27">
        <f>IF($O202&gt;=BK$1,$S202+$Y202+$Z202,$Y202+$Z202)</f>
        <v>1003.73</v>
      </c>
      <c r="BL202" s="27">
        <f>IF($O202&gt;=BL$1,$S202+$Y202+$Z202,$Y202+$Z202)</f>
        <v>1003.73</v>
      </c>
      <c r="BM202" s="27">
        <f>IF($O202&gt;=BM$1,$S202+$Y202+$Z202,$Y202+$Z202)</f>
        <v>1003.73</v>
      </c>
      <c r="BN202" s="27">
        <f>IF($O202&gt;=BN$1,$S202+$Y202+$Z202,$Y202+$Z202)</f>
        <v>1003.73</v>
      </c>
      <c r="BO202" s="27">
        <f>IF($O202&gt;=BO$1,$S202+$Y202+$Z202,$Y202+$Z202)</f>
        <v>1003.73</v>
      </c>
      <c r="BP202" s="27">
        <f>IF($O202&gt;=BP$1,$S202+$Y202+$Z202,$Y202+$Z202)</f>
        <v>1003.73</v>
      </c>
      <c r="BQ202" s="27">
        <f>IF($O202&gt;=BQ$1,$S202+$Y202+$Z202,$Y202+$Z202)</f>
        <v>1003.73</v>
      </c>
      <c r="BR202" s="27">
        <f>IF($O202&gt;=BR$1,$S202+$Y202+$Z202,$Y202+$Z202)</f>
        <v>1003.73</v>
      </c>
      <c r="BS202" s="27">
        <f>IF($O202&gt;=BS$1,$S202+$Y202+$Z202,$Y202+$Z202)</f>
        <v>1003.73</v>
      </c>
      <c r="BT202" s="27">
        <f>IF($O202&gt;=BT$1,$S202+$Y202+$Z202,$Y202+$Z202)</f>
        <v>1003.73</v>
      </c>
      <c r="BU202" s="27">
        <f>IF($O202&gt;=BU$1,$S202+$Y202+$Z202,$Y202+$Z202)</f>
        <v>1003.73</v>
      </c>
      <c r="BV202" s="27">
        <f>IF($O202&gt;=BV$1,$S202+$Y202+$Z202,$Y202+$Z202)</f>
        <v>1003.73</v>
      </c>
      <c r="BW202" s="27">
        <f>IF($O202&gt;=BW$1,$S202+$Y202+$Z202,$Y202+$Z202)</f>
        <v>1003.73</v>
      </c>
      <c r="BX202" s="27">
        <f>IF($O202&gt;=BX$1,$S202+$Y202+$Z202,$Y202+$Z202)</f>
        <v>1003.73</v>
      </c>
      <c r="BY202" s="27">
        <f>IF($O202&gt;=BY$1,$S202+$Y202+$Z202,$Y202+$Z202)</f>
        <v>1003.73</v>
      </c>
      <c r="BZ202" s="27">
        <f>IF($O202&gt;=BZ$1,$S202+$Y202+$Z202,$Y202+$Z202)</f>
        <v>1003.73</v>
      </c>
      <c r="CA202" s="27">
        <f>IF($O202&gt;=CA$1,$S202+$Y202+$Z202,$Y202+$Z202)</f>
        <v>1003.73</v>
      </c>
      <c r="CB202" s="27">
        <f>IF($O202&gt;=CB$1,$S202+$Y202+$Z202,$Y202+$Z202)</f>
        <v>1003.73</v>
      </c>
      <c r="CC202" s="27">
        <f>IF($O202&gt;=CC$1,$S202+$Y202+$Z202,$Y202+$Z202)</f>
        <v>1003.73</v>
      </c>
      <c r="CD202" s="27">
        <f>IF($O202&gt;=CD$1,$S202+$Y202+$Z202,$Y202+$Z202)</f>
        <v>1003.73</v>
      </c>
      <c r="CE202" s="27">
        <f>IF($O202&gt;=CE$1,$S202+$Y202+$Z202,$Y202+$Z202)</f>
        <v>1003.73</v>
      </c>
      <c r="CF202" s="27">
        <f>IF($O202&gt;=CF$1,$S202+$Y202+$Z202,$Y202+$Z202)</f>
        <v>1003.73</v>
      </c>
      <c r="CG202" s="27">
        <f>IF($O202&gt;=CG$1,$S202+$Y202+$Z202,$Y202+$Z202)</f>
        <v>1003.73</v>
      </c>
      <c r="CH202" s="27">
        <f>IF($O202&gt;=CH$1,$S202+$Y202+$Z202,$Y202+$Z202)</f>
        <v>1003.73</v>
      </c>
      <c r="CI202" s="27">
        <f>IF($O202&gt;=CI$1,$S202+$Y202+$Z202,$Y202+$Z202)</f>
        <v>1003.73</v>
      </c>
      <c r="CJ202" s="27">
        <f>IF($O202&gt;=CJ$1,$S202+$Y202+$Z202,$Y202+$Z202)</f>
        <v>1003.73</v>
      </c>
      <c r="CK202" s="27">
        <f>IF($O202&gt;=CK$1,$S202+$Y202+$Z202,$Y202+$Z202)</f>
        <v>1003.73</v>
      </c>
      <c r="CL202" s="27">
        <f>IF($O202&gt;=CL$1,$S202+$Y202+$Z202,$Y202+$Z202)</f>
        <v>1003.73</v>
      </c>
      <c r="CM202" s="27">
        <f>IF($O202&gt;=CM$1,$S202+$Y202+$Z202,$Y202+$Z202)</f>
        <v>1003.73</v>
      </c>
      <c r="CN202" s="27">
        <f>IF($O202&gt;=CN$1,$S202+$Y202,$Y202)</f>
        <v>603.73</v>
      </c>
      <c r="CO202" s="27">
        <f>IF($O202&gt;=CO$1,$S202+$Y202,$Y202)</f>
        <v>603.73</v>
      </c>
      <c r="CP202" s="27">
        <f>IF($O202&gt;=CP$1,$S202+$Y202,$Y202)</f>
        <v>603.73</v>
      </c>
      <c r="CQ202" s="27">
        <f>IF($O202&gt;=CQ$1,$S202+$Y202,$Y202)</f>
        <v>603.73</v>
      </c>
      <c r="CR202" s="27">
        <f>IF($O202&gt;=CR$1,$S202+$Y202,$Y202)</f>
        <v>603.73</v>
      </c>
      <c r="CS202" s="27">
        <f>IF($O202&gt;=CS$1,$S202+$Y202,$Y202)</f>
        <v>603.73</v>
      </c>
      <c r="CT202" s="27">
        <f>IF($O202&gt;=CT$1,$S202+$Y202,$Y202)</f>
        <v>603.73</v>
      </c>
      <c r="CU202" s="27">
        <f>IF($O202&gt;=CU$1,$S202+$Y202,$Y202)</f>
        <v>603.73</v>
      </c>
      <c r="CV202" s="27">
        <f>IF($O202&gt;=CV$1,$S202+$Y202,$Y202)</f>
        <v>603.73</v>
      </c>
      <c r="CW202" s="27">
        <f>IF($O202&gt;=CW$1,$S202+$Y202,$Y202)</f>
        <v>603.73</v>
      </c>
      <c r="CX202" s="27">
        <f>IF($O202&gt;=CX$1,$S202+$Y202,$Y202)</f>
        <v>603.73</v>
      </c>
      <c r="CY202" s="27">
        <f>IF($O202&gt;=CY$1,$S202+$Y202,$Y202)</f>
        <v>603.73</v>
      </c>
      <c r="CZ202" s="27">
        <f>IF($O202&gt;=CZ$1,$S202+$Y202,$Y202)</f>
        <v>603.73</v>
      </c>
      <c r="DA202" s="27">
        <f>IF($O202&gt;=DA$1,$S202+$Y202,$Y202)</f>
        <v>603.73</v>
      </c>
      <c r="DB202" s="27">
        <f>IF($O202&gt;=DB$1,$S202+$Y202,$Y202)</f>
        <v>603.73</v>
      </c>
      <c r="DC202" s="27">
        <f>IF($O202&gt;=DC$1,$S202+$Y202,$Y202)</f>
        <v>603.73</v>
      </c>
      <c r="DD202" s="27">
        <f>IF($O202&gt;=DD$1,$S202+$Y202,$Y202)</f>
        <v>603.73</v>
      </c>
      <c r="DE202" s="27">
        <f>IF($O202&gt;=DE$1,$S202+$Y202,$Y202)</f>
        <v>603.73</v>
      </c>
      <c r="DF202" s="27">
        <f>IF($O202&gt;=DF$1,$S202+$Y202,$Y202)</f>
        <v>603.73</v>
      </c>
      <c r="DG202" s="27">
        <f>IF($O202&gt;=DG$1,$S202+$Y202,$Y202)</f>
        <v>603.73</v>
      </c>
      <c r="DH202" s="27">
        <f>IF($O202&gt;=DH$1,$S202+$Y202,$Y202)</f>
        <v>603.73</v>
      </c>
      <c r="DI202" s="27">
        <f>IF($O202&gt;=DI$1,$S202+$Y202,$Y202)</f>
        <v>603.73</v>
      </c>
      <c r="DJ202" s="27">
        <f>IF($O202&gt;=DJ$1,$S202+$Y202,$Y202)</f>
        <v>603.73</v>
      </c>
      <c r="DK202" s="27">
        <f>IF($O202&gt;=DK$1,$S202+$Y202,$Y202)</f>
        <v>603.73</v>
      </c>
      <c r="DL202" s="27">
        <f>IF($O202&gt;=DL$1,$S202+$Y202,$Y202)</f>
        <v>603.73</v>
      </c>
      <c r="DM202" s="27">
        <f>IF($O202&gt;=DM$1,$S202+$Y202,$Y202)</f>
        <v>603.73</v>
      </c>
      <c r="DN202" s="27">
        <f>IF($O202&gt;=DN$1,$S202+$Y202,$Y202)</f>
        <v>603.73</v>
      </c>
      <c r="DO202" s="27">
        <f>IF($O202&gt;=DO$1,$S202+$Y202,$Y202)</f>
        <v>603.73</v>
      </c>
      <c r="DP202" s="27">
        <f>IF($O202&gt;=DP$1,$S202+$Y202,$Y202)</f>
        <v>603.73</v>
      </c>
      <c r="DQ202" s="27">
        <f>IF($O202&gt;=DQ$1,$S202+$Y202,$Y202)</f>
        <v>603.73</v>
      </c>
      <c r="DR202" s="27">
        <f>IF($O202&gt;=DR$1,$S202+$Y202,$Y202)</f>
        <v>603.73</v>
      </c>
      <c r="DS202" s="27">
        <f>IF($O202&gt;=DS$1,$S202+$Y202,$Y202)</f>
        <v>603.73</v>
      </c>
      <c r="DT202" s="27">
        <f>IF($O202&gt;=DT$1,$S202+$Y202,$Y202)</f>
        <v>603.73</v>
      </c>
      <c r="DU202" s="27">
        <f>IF($O202&gt;=DU$1,$S202+$Y202,$Y202)</f>
        <v>603.73</v>
      </c>
      <c r="DV202" s="27">
        <f>IF($O202&gt;=DV$1,$S202+$Y202,$Y202)</f>
        <v>603.73</v>
      </c>
      <c r="DW202" s="27">
        <f>IF($O202&gt;=DW$1,$S202+$Y202,$Y202)</f>
        <v>603.73</v>
      </c>
      <c r="DX202" s="27">
        <f>IF($O202&gt;=DX$1,$S202+$Y202,$Y202)</f>
        <v>603.73</v>
      </c>
      <c r="DY202" s="27">
        <f>IF($O202&gt;=DY$1,$S202+$Y202,$Y202)</f>
        <v>603.73</v>
      </c>
      <c r="DZ202" s="27">
        <f>IF($O202&gt;=DZ$1,$S202+$Y202,$Y202)</f>
        <v>603.73</v>
      </c>
      <c r="EA202" s="27">
        <f>IF($O202&gt;=EA$1,$S202+$Y202,$Y202)</f>
        <v>603.73</v>
      </c>
      <c r="EB202" s="27">
        <f>IF($O202&gt;=EB$1,$S202+$Y202,$Y202)</f>
        <v>603.73</v>
      </c>
      <c r="EC202" s="27">
        <f>IF($O202&gt;=EC$1,$S202+$Y202,$Y202)</f>
        <v>603.73</v>
      </c>
      <c r="ED202" s="27">
        <f>IF($O202&gt;=ED$1,$S202+$Y202,$Y202)</f>
        <v>603.73</v>
      </c>
      <c r="EE202" s="27">
        <f>IF($O202&gt;=EE$1,$S202+$Y202,$Y202)</f>
        <v>603.73</v>
      </c>
      <c r="EF202" s="27">
        <f>IF($O202&gt;=EF$1,$S202+$Y202,$Y202)</f>
        <v>603.73</v>
      </c>
      <c r="EG202" s="27">
        <f>IF($O202&gt;=EG$1,$S202+$Y202,$Y202)</f>
        <v>603.73</v>
      </c>
      <c r="EH202" s="27">
        <f>IF($O202&gt;=EH$1,$S202+$Y202,$Y202)</f>
        <v>603.73</v>
      </c>
      <c r="EI202" s="27">
        <f>IF($O202&gt;=EI$1,$S202+$Y202,$Y202)</f>
        <v>603.73</v>
      </c>
      <c r="EJ202" s="27">
        <f>IF($O202&gt;=EJ$1,$S202+$Y202,$Y202)</f>
        <v>603.73</v>
      </c>
      <c r="EK202" s="27">
        <f>IF($O202&gt;=EK$1,$S202+$Y202,$Y202)</f>
        <v>603.73</v>
      </c>
      <c r="EL202" s="27">
        <f>IF($O202&gt;=EL$1,$S202+$Y202,$Y202)</f>
        <v>603.73</v>
      </c>
      <c r="EM202" s="27">
        <f>IF($O202&gt;=EM$1,$S202+$Y202,$Y202)</f>
        <v>603.73</v>
      </c>
      <c r="EN202" s="27">
        <f>IF($O202&gt;=EN$1,$S202+$Y202,$Y202)</f>
        <v>603.73</v>
      </c>
      <c r="EO202" s="27">
        <f>IF($O202&gt;=EO$1,$S202+$Y202,$Y202)</f>
        <v>603.73</v>
      </c>
      <c r="EP202" s="27">
        <f>IF($O202&gt;=EP$1,$S202+$Y202,$Y202)</f>
        <v>241.58999999999997</v>
      </c>
      <c r="EQ202" s="27">
        <f>IF($O202&gt;=EQ$1,$S202+$Y202,$Y202)</f>
        <v>241.58999999999997</v>
      </c>
      <c r="ER202" s="27">
        <f>IF($O202&gt;=ER$1,$S202+$Y202,$Y202)</f>
        <v>241.58999999999997</v>
      </c>
      <c r="ES202" s="27">
        <f>IF($O202&gt;=ES$1,$S202+$Y202,$Y202)</f>
        <v>241.58999999999997</v>
      </c>
      <c r="ET202" s="27">
        <f>IF($O202&gt;=ET$1,$S202+$Y202,$Y202)</f>
        <v>241.58999999999997</v>
      </c>
      <c r="EU202" s="27">
        <f>IF($O202&gt;=EU$1,$S202+$Y202,$Y202)</f>
        <v>241.58999999999997</v>
      </c>
      <c r="EV202" s="27">
        <f>IF($O202&gt;=EV$1,$S202,0)</f>
        <v>0</v>
      </c>
      <c r="EW202" s="27">
        <f>IF($O202&gt;=EW$1,$S202,0)</f>
        <v>0</v>
      </c>
      <c r="EX202" s="27">
        <f>IF($O202&gt;=EX$1,$S202,0)</f>
        <v>0</v>
      </c>
      <c r="EY202" s="27">
        <f>IF($O202&gt;=EY$1,$S202,0)</f>
        <v>0</v>
      </c>
      <c r="EZ202" s="27">
        <f>IF($O202&gt;=EZ$1,$S202,0)</f>
        <v>0</v>
      </c>
      <c r="FA202" s="27">
        <f>IF($O202&gt;=FA$1,$S202,0)</f>
        <v>0</v>
      </c>
      <c r="FB202" s="27">
        <f>IF($O202&gt;=FB$1,$S202,0)</f>
        <v>0</v>
      </c>
      <c r="FC202" s="27">
        <f>IF($O202&gt;=FC$1,$S202,0)</f>
        <v>0</v>
      </c>
      <c r="FD202" s="27">
        <f>IF($O202&gt;=FD$1,$S202,0)</f>
        <v>0</v>
      </c>
      <c r="FE202" s="27">
        <f>IF($O202&gt;=FE$1,$S202,0)</f>
        <v>0</v>
      </c>
      <c r="FF202" s="27">
        <f>IF($O202&gt;=FF$1,$S202,0)</f>
        <v>0</v>
      </c>
      <c r="FG202" s="27">
        <f>IF($O202&gt;=FG$1,$S202,0)</f>
        <v>0</v>
      </c>
      <c r="FH202" s="27">
        <f>IF($O202&gt;=FH$1,$S202,0)</f>
        <v>0</v>
      </c>
      <c r="FI202" s="27">
        <f>IF($O202&gt;=FI$1,$S202,0)</f>
        <v>0</v>
      </c>
      <c r="FJ202" s="27">
        <f>IF($O202&gt;=FJ$1,$S202,0)</f>
        <v>0</v>
      </c>
      <c r="FK202" s="27">
        <f>IF($O202&gt;=FK$1,$S202,0)</f>
        <v>0</v>
      </c>
      <c r="FL202" s="27">
        <f>IF($O202&gt;=FL$1,$S202,0)</f>
        <v>0</v>
      </c>
      <c r="FM202" s="27">
        <f>IF($O202&gt;=FM$1,$S202,0)</f>
        <v>0</v>
      </c>
      <c r="FN202" s="27">
        <f>IF($O202&gt;=FN$1,$S202,0)</f>
        <v>0</v>
      </c>
      <c r="FO202" s="27">
        <f>IF($O202&gt;=FO$1,$S202,0)</f>
        <v>0</v>
      </c>
      <c r="FP202" s="27">
        <f>IF($O202&gt;=FP$1,$S202,0)</f>
        <v>0</v>
      </c>
      <c r="FQ202" s="27">
        <f>IF($O202&gt;=FQ$1,$S202,0)</f>
        <v>0</v>
      </c>
      <c r="FR202" s="27">
        <f>IF($O202&gt;=FR$1,$S202,0)</f>
        <v>0</v>
      </c>
      <c r="FS202" s="27">
        <f>IF($O202&gt;=FS$1,$S202,0)</f>
        <v>0</v>
      </c>
      <c r="FT202" s="27">
        <f>IF($O202&gt;=FT$1,$S202,0)</f>
        <v>0</v>
      </c>
      <c r="FU202" s="27">
        <f>IF($O202&gt;=FU$1,$S202,0)</f>
        <v>0</v>
      </c>
      <c r="FV202" s="27">
        <f>IF($O202&gt;=FV$1,$S202,0)</f>
        <v>0</v>
      </c>
      <c r="FW202" s="27">
        <f>IF($O202&gt;=FW$1,$S202,0)</f>
        <v>0</v>
      </c>
      <c r="FX202" s="27">
        <f>IF($O202&gt;=FX$1,$S202,0)</f>
        <v>0</v>
      </c>
      <c r="FY202" s="27">
        <f>IF($O202&gt;=FY$1,$S202,0)</f>
        <v>0</v>
      </c>
      <c r="FZ202" s="27">
        <f>IF($O202&gt;=FZ$1,$S202,0)</f>
        <v>0</v>
      </c>
      <c r="GA202" s="27">
        <f>IF($O202&gt;=GA$1,$S202,0)</f>
        <v>0</v>
      </c>
      <c r="GB202" s="27">
        <f>IF($O202&gt;=GB$1,$S202,0)</f>
        <v>0</v>
      </c>
      <c r="GC202" s="27">
        <f>IF($O202&gt;=GC$1,$S202,0)</f>
        <v>0</v>
      </c>
      <c r="GD202" s="27">
        <f>IF($O202&gt;=GD$1,$S202,0)</f>
        <v>0</v>
      </c>
      <c r="GE202" s="27">
        <f>IF($O202&gt;=GE$1,$S202,0)</f>
        <v>0</v>
      </c>
      <c r="GF202" s="27">
        <f>IF($O202&gt;=GF$1,$S202,0)</f>
        <v>0</v>
      </c>
      <c r="GG202" s="27">
        <f>IF($O202&gt;=GG$1,$S202,0)</f>
        <v>0</v>
      </c>
      <c r="GH202" s="27">
        <f>IF($O202&gt;=GH$1,$S202,0)</f>
        <v>0</v>
      </c>
      <c r="GI202" s="27">
        <f>IF($O202&gt;=GI$1,$S202,0)</f>
        <v>0</v>
      </c>
      <c r="GJ202" s="27">
        <f>IF($O202&gt;=GJ$1,$S202,0)</f>
        <v>0</v>
      </c>
      <c r="GK202" s="27">
        <f>IF($O202&gt;=GK$1,$S202,0)</f>
        <v>0</v>
      </c>
      <c r="GL202" s="27">
        <f>IF($O202&gt;=GL$1,$S202,0)</f>
        <v>0</v>
      </c>
      <c r="GM202" s="27">
        <f>IF($O202&gt;=GM$1,$S202,0)</f>
        <v>0</v>
      </c>
      <c r="GN202" s="27">
        <f>IF($O202&gt;=GN$1,$S202,0)</f>
        <v>0</v>
      </c>
      <c r="GO202" s="27">
        <f>IF($O202&gt;=GO$1,$S202,0)</f>
        <v>0</v>
      </c>
      <c r="GP202" s="27">
        <f>IF($O202&gt;=GP$1,$S202,0)</f>
        <v>0</v>
      </c>
      <c r="GQ202" s="27">
        <f>IF($O202&gt;=GQ$1,$S202,0)</f>
        <v>0</v>
      </c>
      <c r="GR202" s="27">
        <f>IF($O202&gt;=GR$1,$S202,0)</f>
        <v>0</v>
      </c>
      <c r="GS202" s="27">
        <f>IF($O202&gt;=GS$1,$S202,0)</f>
        <v>0</v>
      </c>
      <c r="GT202" s="27">
        <f>IF($O202&gt;=GT$1,$S202,0)</f>
        <v>0</v>
      </c>
      <c r="GU202" s="27">
        <f>IF($O202&gt;=GU$1,$S202,0)</f>
        <v>0</v>
      </c>
      <c r="GV202" s="27">
        <f>IF($O202&gt;=GV$1,$S202,0)</f>
        <v>0</v>
      </c>
      <c r="GW202" s="27">
        <f>IF($O202&gt;=GW$1,$S202,0)</f>
        <v>0</v>
      </c>
      <c r="GX202" s="27">
        <f>IF($O202&gt;=GX$1,$S202,0)</f>
        <v>0</v>
      </c>
      <c r="GY202" s="27">
        <f>IF($O202&gt;=GY$1,$S202,0)</f>
        <v>0</v>
      </c>
      <c r="GZ202" s="27">
        <f>IF($O202&gt;=GZ$1,$S202,0)</f>
        <v>0</v>
      </c>
      <c r="HA202" s="27">
        <f>IF($O202&gt;=HA$1,$S202,0)</f>
        <v>0</v>
      </c>
      <c r="HB202" s="27">
        <f>IF($O202&gt;=HB$1,$S202,0)</f>
        <v>0</v>
      </c>
      <c r="HC202" s="27">
        <f>IF($O202&gt;=HC$1,$S202,0)</f>
        <v>0</v>
      </c>
    </row>
    <row r="203" spans="1:211">
      <c r="A203" s="3">
        <v>96130</v>
      </c>
      <c r="B203" s="3" t="s">
        <v>158</v>
      </c>
      <c r="C203" s="3" t="s">
        <v>12</v>
      </c>
      <c r="D203" s="3">
        <v>56</v>
      </c>
      <c r="E203" s="4">
        <v>37385</v>
      </c>
      <c r="F203" s="5">
        <v>16.126027397260273</v>
      </c>
      <c r="G203" s="3" t="s">
        <v>99</v>
      </c>
      <c r="H203" s="4">
        <v>22781</v>
      </c>
      <c r="I203" s="9" t="s">
        <v>857</v>
      </c>
      <c r="J203" s="5">
        <v>1775.02</v>
      </c>
      <c r="K203" s="31">
        <v>394</v>
      </c>
      <c r="L203" s="32">
        <v>16</v>
      </c>
      <c r="M203" s="33">
        <f>VLOOKUP(L203,FIND,3,TRUE)</f>
        <v>1.2</v>
      </c>
      <c r="N203" s="32">
        <f>IF(L203&gt;30,180,VLOOKUP(L203,TEMPO,2,FALSE))</f>
        <v>96</v>
      </c>
      <c r="O203" s="32">
        <f>IF(R203&gt;0,4,N203)</f>
        <v>96</v>
      </c>
      <c r="P203" s="96">
        <f>J203*M203*L203</f>
        <v>34080.383999999998</v>
      </c>
      <c r="Q203" s="96">
        <f>10934.45*2</f>
        <v>21868.9</v>
      </c>
      <c r="R203" s="96">
        <f>IF(P203&lt;=Q203,P203/4,0)</f>
        <v>0</v>
      </c>
      <c r="S203" s="5">
        <f>IF(P203&gt;=Q203,P203/N203,0)</f>
        <v>355.00399999999996</v>
      </c>
      <c r="T203" s="3"/>
      <c r="U203" s="3">
        <f>IF(T203="",1,0)</f>
        <v>1</v>
      </c>
      <c r="V203" s="3">
        <v>54</v>
      </c>
      <c r="W203" s="5">
        <v>0.6</v>
      </c>
      <c r="X203" s="5">
        <v>245.73</v>
      </c>
      <c r="Y203" s="5">
        <f>X203*W203</f>
        <v>147.43799999999999</v>
      </c>
      <c r="Z203" s="5">
        <v>400</v>
      </c>
      <c r="AA203" s="5">
        <f>S203+Y203+Z203</f>
        <v>902.44200000000001</v>
      </c>
      <c r="AB203" s="39">
        <f>(J203/12+J203/12*1.3333333333+450/12+J203/30*6/12+J203)*1.3+Y203+Z203+153.9</f>
        <v>3544.758377771368</v>
      </c>
      <c r="AC203" s="39" t="s">
        <v>12</v>
      </c>
      <c r="AD203" s="39">
        <f>J203*1.3+400+153.9</f>
        <v>2861.4259999999999</v>
      </c>
      <c r="AE203" s="39">
        <f>SUMIFS('CUSTO MENSAL FUNC NOVO'!H:H,'CUSTO MENSAL FUNC NOVO'!A:A,'VALORES MENSAIS'!AC203)</f>
        <v>2265.9090000000001</v>
      </c>
      <c r="AF203" s="27">
        <f>IF($R203&gt;0,$R203,$S203)+$Y203+$Z203</f>
        <v>902.44200000000001</v>
      </c>
      <c r="AG203" s="27">
        <f>IF($R203&gt;0,$R203,$S203)+$Y203+$Z203</f>
        <v>902.44200000000001</v>
      </c>
      <c r="AH203" s="27">
        <f>IF($R203&gt;0,$R203,$S203)+$Y203+$Z203</f>
        <v>902.44200000000001</v>
      </c>
      <c r="AI203" s="27">
        <f>IF($R203&gt;0,$R203,$S203)+$Y203+$Z203</f>
        <v>902.44200000000001</v>
      </c>
      <c r="AJ203" s="27">
        <f>IF($O203&gt;=AJ$1,$S203+$Y203+$Z203,$Y203+$Z203)</f>
        <v>902.44200000000001</v>
      </c>
      <c r="AK203" s="27">
        <f>IF($O203&gt;=AK$1,$S203+$Y203+$Z203,$Y203+$Z203)</f>
        <v>902.44200000000001</v>
      </c>
      <c r="AL203" s="27">
        <f>IF($O203&gt;=AL$1,$S203+$Y203+$Z203,$Y203+$Z203)</f>
        <v>902.44200000000001</v>
      </c>
      <c r="AM203" s="27">
        <f>IF($O203&gt;=AM$1,$S203+$Y203+$Z203,$Y203+$Z203)</f>
        <v>902.44200000000001</v>
      </c>
      <c r="AN203" s="27">
        <f>IF($O203&gt;=AN$1,$S203+$Y203+$Z203,$Y203+$Z203)</f>
        <v>902.44200000000001</v>
      </c>
      <c r="AO203" s="27">
        <f>IF($O203&gt;=AO$1,$S203+$Y203+$Z203,$Y203+$Z203)</f>
        <v>902.44200000000001</v>
      </c>
      <c r="AP203" s="27">
        <f>IF($O203&gt;=AP$1,$S203+$Y203+$Z203,$Y203+$Z203)</f>
        <v>902.44200000000001</v>
      </c>
      <c r="AQ203" s="27">
        <f>IF($O203&gt;=AQ$1,$S203+$Y203+$Z203,$Y203+$Z203)</f>
        <v>902.44200000000001</v>
      </c>
      <c r="AR203" s="27">
        <f>IF($O203&gt;=AR$1,$S203+$Y203+$Z203,$Y203+$Z203)</f>
        <v>902.44200000000001</v>
      </c>
      <c r="AS203" s="27">
        <f>IF($O203&gt;=AS$1,$S203+$Y203+$Z203,$Y203+$Z203)</f>
        <v>902.44200000000001</v>
      </c>
      <c r="AT203" s="27">
        <f>IF($O203&gt;=AT$1,$S203+$Y203+$Z203,$Y203+$Z203)</f>
        <v>902.44200000000001</v>
      </c>
      <c r="AU203" s="27">
        <f>IF($O203&gt;=AU$1,$S203+$Y203+$Z203,$Y203+$Z203)</f>
        <v>902.44200000000001</v>
      </c>
      <c r="AV203" s="27">
        <f>IF($O203&gt;=AV$1,$S203+$Y203+$Z203,$Y203+$Z203)</f>
        <v>902.44200000000001</v>
      </c>
      <c r="AW203" s="27">
        <f>IF($O203&gt;=AW$1,$S203+$Y203+$Z203,$Y203+$Z203)</f>
        <v>902.44200000000001</v>
      </c>
      <c r="AX203" s="27">
        <f>IF($O203&gt;=AX$1,$S203+$Y203+$Z203,$Y203+$Z203)</f>
        <v>902.44200000000001</v>
      </c>
      <c r="AY203" s="27">
        <f>IF($O203&gt;=AY$1,$S203+$Y203+$Z203,$Y203+$Z203)</f>
        <v>902.44200000000001</v>
      </c>
      <c r="AZ203" s="27">
        <f>IF($O203&gt;=AZ$1,$S203+$Y203+$Z203,$Y203+$Z203)</f>
        <v>902.44200000000001</v>
      </c>
      <c r="BA203" s="27">
        <f>IF($O203&gt;=BA$1,$S203+$Y203+$Z203,$Y203+$Z203)</f>
        <v>902.44200000000001</v>
      </c>
      <c r="BB203" s="27">
        <f>IF($O203&gt;=BB$1,$S203+$Y203+$Z203,$Y203+$Z203)</f>
        <v>902.44200000000001</v>
      </c>
      <c r="BC203" s="27">
        <f>IF($O203&gt;=BC$1,$S203+$Y203+$Z203,$Y203+$Z203)</f>
        <v>902.44200000000001</v>
      </c>
      <c r="BD203" s="27">
        <f>IF($O203&gt;=BD$1,$S203+$Y203+$Z203,$Y203+$Z203)</f>
        <v>902.44200000000001</v>
      </c>
      <c r="BE203" s="27">
        <f>IF($O203&gt;=BE$1,$S203+$Y203+$Z203,$Y203+$Z203)</f>
        <v>902.44200000000001</v>
      </c>
      <c r="BF203" s="27">
        <f>IF($O203&gt;=BF$1,$S203+$Y203+$Z203,$Y203+$Z203)</f>
        <v>902.44200000000001</v>
      </c>
      <c r="BG203" s="27">
        <f>IF($O203&gt;=BG$1,$S203+$Y203+$Z203,$Y203+$Z203)</f>
        <v>902.44200000000001</v>
      </c>
      <c r="BH203" s="27">
        <f>IF($O203&gt;=BH$1,$S203+$Y203+$Z203,$Y203+$Z203)</f>
        <v>902.44200000000001</v>
      </c>
      <c r="BI203" s="27">
        <f>IF($O203&gt;=BI$1,$S203+$Y203+$Z203,$Y203+$Z203)</f>
        <v>902.44200000000001</v>
      </c>
      <c r="BJ203" s="27">
        <f>IF($O203&gt;=BJ$1,$S203+$Y203+$Z203,$Y203+$Z203)</f>
        <v>902.44200000000001</v>
      </c>
      <c r="BK203" s="27">
        <f>IF($O203&gt;=BK$1,$S203+$Y203+$Z203,$Y203+$Z203)</f>
        <v>902.44200000000001</v>
      </c>
      <c r="BL203" s="27">
        <f>IF($O203&gt;=BL$1,$S203+$Y203+$Z203,$Y203+$Z203)</f>
        <v>902.44200000000001</v>
      </c>
      <c r="BM203" s="27">
        <f>IF($O203&gt;=BM$1,$S203+$Y203+$Z203,$Y203+$Z203)</f>
        <v>902.44200000000001</v>
      </c>
      <c r="BN203" s="27">
        <f>IF($O203&gt;=BN$1,$S203+$Y203+$Z203,$Y203+$Z203)</f>
        <v>902.44200000000001</v>
      </c>
      <c r="BO203" s="27">
        <f>IF($O203&gt;=BO$1,$S203+$Y203+$Z203,$Y203+$Z203)</f>
        <v>902.44200000000001</v>
      </c>
      <c r="BP203" s="27">
        <f>IF($O203&gt;=BP$1,$S203+$Y203+$Z203,$Y203+$Z203)</f>
        <v>902.44200000000001</v>
      </c>
      <c r="BQ203" s="27">
        <f>IF($O203&gt;=BQ$1,$S203+$Y203+$Z203,$Y203+$Z203)</f>
        <v>902.44200000000001</v>
      </c>
      <c r="BR203" s="27">
        <f>IF($O203&gt;=BR$1,$S203+$Y203+$Z203,$Y203+$Z203)</f>
        <v>902.44200000000001</v>
      </c>
      <c r="BS203" s="27">
        <f>IF($O203&gt;=BS$1,$S203+$Y203+$Z203,$Y203+$Z203)</f>
        <v>902.44200000000001</v>
      </c>
      <c r="BT203" s="27">
        <f>IF($O203&gt;=BT$1,$S203+$Y203+$Z203,$Y203+$Z203)</f>
        <v>902.44200000000001</v>
      </c>
      <c r="BU203" s="27">
        <f>IF($O203&gt;=BU$1,$S203+$Y203+$Z203,$Y203+$Z203)</f>
        <v>902.44200000000001</v>
      </c>
      <c r="BV203" s="27">
        <f>IF($O203&gt;=BV$1,$S203+$Y203+$Z203,$Y203+$Z203)</f>
        <v>902.44200000000001</v>
      </c>
      <c r="BW203" s="27">
        <f>IF($O203&gt;=BW$1,$S203+$Y203+$Z203,$Y203+$Z203)</f>
        <v>902.44200000000001</v>
      </c>
      <c r="BX203" s="27">
        <f>IF($O203&gt;=BX$1,$S203+$Y203+$Z203,$Y203+$Z203)</f>
        <v>902.44200000000001</v>
      </c>
      <c r="BY203" s="27">
        <f>IF($O203&gt;=BY$1,$S203+$Y203+$Z203,$Y203+$Z203)</f>
        <v>902.44200000000001</v>
      </c>
      <c r="BZ203" s="27">
        <f>IF($O203&gt;=BZ$1,$S203+$Y203+$Z203,$Y203+$Z203)</f>
        <v>902.44200000000001</v>
      </c>
      <c r="CA203" s="27">
        <f>IF($O203&gt;=CA$1,$S203+$Y203+$Z203,$Y203+$Z203)</f>
        <v>902.44200000000001</v>
      </c>
      <c r="CB203" s="27">
        <f>IF($O203&gt;=CB$1,$S203+$Y203+$Z203,$Y203+$Z203)</f>
        <v>902.44200000000001</v>
      </c>
      <c r="CC203" s="27">
        <f>IF($O203&gt;=CC$1,$S203+$Y203+$Z203,$Y203+$Z203)</f>
        <v>902.44200000000001</v>
      </c>
      <c r="CD203" s="27">
        <f>IF($O203&gt;=CD$1,$S203+$Y203+$Z203,$Y203+$Z203)</f>
        <v>902.44200000000001</v>
      </c>
      <c r="CE203" s="27">
        <f>IF($O203&gt;=CE$1,$S203+$Y203+$Z203,$Y203+$Z203)</f>
        <v>902.44200000000001</v>
      </c>
      <c r="CF203" s="27">
        <f>IF($O203&gt;=CF$1,$S203+$Y203+$Z203,$Y203+$Z203)</f>
        <v>902.44200000000001</v>
      </c>
      <c r="CG203" s="27">
        <f>IF($O203&gt;=CG$1,$S203+$Y203+$Z203,$Y203+$Z203)</f>
        <v>902.44200000000001</v>
      </c>
      <c r="CH203" s="27">
        <f>IF($O203&gt;=CH$1,$S203+$Y203+$Z203,$Y203+$Z203)</f>
        <v>902.44200000000001</v>
      </c>
      <c r="CI203" s="27">
        <f>IF($O203&gt;=CI$1,$S203+$Y203+$Z203,$Y203+$Z203)</f>
        <v>902.44200000000001</v>
      </c>
      <c r="CJ203" s="27">
        <f>IF($O203&gt;=CJ$1,$S203+$Y203+$Z203,$Y203+$Z203)</f>
        <v>902.44200000000001</v>
      </c>
      <c r="CK203" s="27">
        <f>IF($O203&gt;=CK$1,$S203+$Y203+$Z203,$Y203+$Z203)</f>
        <v>902.44200000000001</v>
      </c>
      <c r="CL203" s="27">
        <f>IF($O203&gt;=CL$1,$S203+$Y203+$Z203,$Y203+$Z203)</f>
        <v>902.44200000000001</v>
      </c>
      <c r="CM203" s="27">
        <f>IF($O203&gt;=CM$1,$S203+$Y203+$Z203,$Y203+$Z203)</f>
        <v>902.44200000000001</v>
      </c>
      <c r="CN203" s="27">
        <f>IF($O203&gt;=CN$1,$S203+$Y203,$Y203)</f>
        <v>502.44199999999995</v>
      </c>
      <c r="CO203" s="27">
        <f>IF($O203&gt;=CO$1,$S203+$Y203,$Y203)</f>
        <v>502.44199999999995</v>
      </c>
      <c r="CP203" s="27">
        <f>IF($O203&gt;=CP$1,$S203+$Y203,$Y203)</f>
        <v>502.44199999999995</v>
      </c>
      <c r="CQ203" s="27">
        <f>IF($O203&gt;=CQ$1,$S203+$Y203,$Y203)</f>
        <v>502.44199999999995</v>
      </c>
      <c r="CR203" s="27">
        <f>IF($O203&gt;=CR$1,$S203+$Y203,$Y203)</f>
        <v>502.44199999999995</v>
      </c>
      <c r="CS203" s="27">
        <f>IF($O203&gt;=CS$1,$S203+$Y203,$Y203)</f>
        <v>502.44199999999995</v>
      </c>
      <c r="CT203" s="27">
        <f>IF($O203&gt;=CT$1,$S203+$Y203,$Y203)</f>
        <v>502.44199999999995</v>
      </c>
      <c r="CU203" s="27">
        <f>IF($O203&gt;=CU$1,$S203+$Y203,$Y203)</f>
        <v>502.44199999999995</v>
      </c>
      <c r="CV203" s="27">
        <f>IF($O203&gt;=CV$1,$S203+$Y203,$Y203)</f>
        <v>502.44199999999995</v>
      </c>
      <c r="CW203" s="27">
        <f>IF($O203&gt;=CW$1,$S203+$Y203,$Y203)</f>
        <v>502.44199999999995</v>
      </c>
      <c r="CX203" s="27">
        <f>IF($O203&gt;=CX$1,$S203+$Y203,$Y203)</f>
        <v>502.44199999999995</v>
      </c>
      <c r="CY203" s="27">
        <f>IF($O203&gt;=CY$1,$S203+$Y203,$Y203)</f>
        <v>502.44199999999995</v>
      </c>
      <c r="CZ203" s="27">
        <f>IF($O203&gt;=CZ$1,$S203+$Y203,$Y203)</f>
        <v>502.44199999999995</v>
      </c>
      <c r="DA203" s="27">
        <f>IF($O203&gt;=DA$1,$S203+$Y203,$Y203)</f>
        <v>502.44199999999995</v>
      </c>
      <c r="DB203" s="27">
        <f>IF($O203&gt;=DB$1,$S203+$Y203,$Y203)</f>
        <v>502.44199999999995</v>
      </c>
      <c r="DC203" s="27">
        <f>IF($O203&gt;=DC$1,$S203+$Y203,$Y203)</f>
        <v>502.44199999999995</v>
      </c>
      <c r="DD203" s="27">
        <f>IF($O203&gt;=DD$1,$S203+$Y203,$Y203)</f>
        <v>502.44199999999995</v>
      </c>
      <c r="DE203" s="27">
        <f>IF($O203&gt;=DE$1,$S203+$Y203,$Y203)</f>
        <v>502.44199999999995</v>
      </c>
      <c r="DF203" s="27">
        <f>IF($O203&gt;=DF$1,$S203+$Y203,$Y203)</f>
        <v>502.44199999999995</v>
      </c>
      <c r="DG203" s="27">
        <f>IF($O203&gt;=DG$1,$S203+$Y203,$Y203)</f>
        <v>502.44199999999995</v>
      </c>
      <c r="DH203" s="27">
        <f>IF($O203&gt;=DH$1,$S203+$Y203,$Y203)</f>
        <v>502.44199999999995</v>
      </c>
      <c r="DI203" s="27">
        <f>IF($O203&gt;=DI$1,$S203+$Y203,$Y203)</f>
        <v>502.44199999999995</v>
      </c>
      <c r="DJ203" s="27">
        <f>IF($O203&gt;=DJ$1,$S203+$Y203,$Y203)</f>
        <v>502.44199999999995</v>
      </c>
      <c r="DK203" s="27">
        <f>IF($O203&gt;=DK$1,$S203+$Y203,$Y203)</f>
        <v>502.44199999999995</v>
      </c>
      <c r="DL203" s="27">
        <f>IF($O203&gt;=DL$1,$S203+$Y203,$Y203)</f>
        <v>502.44199999999995</v>
      </c>
      <c r="DM203" s="27">
        <f>IF($O203&gt;=DM$1,$S203+$Y203,$Y203)</f>
        <v>502.44199999999995</v>
      </c>
      <c r="DN203" s="27">
        <f>IF($O203&gt;=DN$1,$S203+$Y203,$Y203)</f>
        <v>502.44199999999995</v>
      </c>
      <c r="DO203" s="27">
        <f>IF($O203&gt;=DO$1,$S203+$Y203,$Y203)</f>
        <v>502.44199999999995</v>
      </c>
      <c r="DP203" s="27">
        <f>IF($O203&gt;=DP$1,$S203+$Y203,$Y203)</f>
        <v>502.44199999999995</v>
      </c>
      <c r="DQ203" s="27">
        <f>IF($O203&gt;=DQ$1,$S203+$Y203,$Y203)</f>
        <v>502.44199999999995</v>
      </c>
      <c r="DR203" s="27">
        <f>IF($O203&gt;=DR$1,$S203+$Y203,$Y203)</f>
        <v>502.44199999999995</v>
      </c>
      <c r="DS203" s="27">
        <f>IF($O203&gt;=DS$1,$S203+$Y203,$Y203)</f>
        <v>502.44199999999995</v>
      </c>
      <c r="DT203" s="27">
        <f>IF($O203&gt;=DT$1,$S203+$Y203,$Y203)</f>
        <v>502.44199999999995</v>
      </c>
      <c r="DU203" s="27">
        <f>IF($O203&gt;=DU$1,$S203+$Y203,$Y203)</f>
        <v>502.44199999999995</v>
      </c>
      <c r="DV203" s="27">
        <f>IF($O203&gt;=DV$1,$S203+$Y203,$Y203)</f>
        <v>502.44199999999995</v>
      </c>
      <c r="DW203" s="27">
        <f>IF($O203&gt;=DW$1,$S203+$Y203,$Y203)</f>
        <v>502.44199999999995</v>
      </c>
      <c r="DX203" s="27">
        <f>IF($O203&gt;=DX$1,$S203+$Y203,$Y203)</f>
        <v>147.43799999999999</v>
      </c>
      <c r="DY203" s="27">
        <f>IF($O203&gt;=DY$1,$S203+$Y203,$Y203)</f>
        <v>147.43799999999999</v>
      </c>
      <c r="DZ203" s="27">
        <f>IF($O203&gt;=DZ$1,$S203+$Y203,$Y203)</f>
        <v>147.43799999999999</v>
      </c>
      <c r="EA203" s="27">
        <f>IF($O203&gt;=EA$1,$S203+$Y203,$Y203)</f>
        <v>147.43799999999999</v>
      </c>
      <c r="EB203" s="27">
        <f>IF($O203&gt;=EB$1,$S203+$Y203,$Y203)</f>
        <v>147.43799999999999</v>
      </c>
      <c r="EC203" s="27">
        <f>IF($O203&gt;=EC$1,$S203+$Y203,$Y203)</f>
        <v>147.43799999999999</v>
      </c>
      <c r="ED203" s="27">
        <f>IF($O203&gt;=ED$1,$S203+$Y203,$Y203)</f>
        <v>147.43799999999999</v>
      </c>
      <c r="EE203" s="27">
        <f>IF($O203&gt;=EE$1,$S203+$Y203,$Y203)</f>
        <v>147.43799999999999</v>
      </c>
      <c r="EF203" s="27">
        <f>IF($O203&gt;=EF$1,$S203+$Y203,$Y203)</f>
        <v>147.43799999999999</v>
      </c>
      <c r="EG203" s="27">
        <f>IF($O203&gt;=EG$1,$S203+$Y203,$Y203)</f>
        <v>147.43799999999999</v>
      </c>
      <c r="EH203" s="27">
        <f>IF($O203&gt;=EH$1,$S203+$Y203,$Y203)</f>
        <v>147.43799999999999</v>
      </c>
      <c r="EI203" s="27">
        <f>IF($O203&gt;=EI$1,$S203+$Y203,$Y203)</f>
        <v>147.43799999999999</v>
      </c>
      <c r="EJ203" s="27">
        <f>IF($O203&gt;=EJ$1,$S203+$Y203,$Y203)</f>
        <v>147.43799999999999</v>
      </c>
      <c r="EK203" s="27">
        <f>IF($O203&gt;=EK$1,$S203+$Y203,$Y203)</f>
        <v>147.43799999999999</v>
      </c>
      <c r="EL203" s="27">
        <f>IF($O203&gt;=EL$1,$S203+$Y203,$Y203)</f>
        <v>147.43799999999999</v>
      </c>
      <c r="EM203" s="27">
        <f>IF($O203&gt;=EM$1,$S203+$Y203,$Y203)</f>
        <v>147.43799999999999</v>
      </c>
      <c r="EN203" s="27">
        <f>IF($O203&gt;=EN$1,$S203+$Y203,$Y203)</f>
        <v>147.43799999999999</v>
      </c>
      <c r="EO203" s="27">
        <f>IF($O203&gt;=EO$1,$S203+$Y203,$Y203)</f>
        <v>147.43799999999999</v>
      </c>
      <c r="EP203" s="27">
        <f>IF($O203&gt;=EP$1,$S203+$Y203,$Y203)</f>
        <v>147.43799999999999</v>
      </c>
      <c r="EQ203" s="27">
        <f>IF($O203&gt;=EQ$1,$S203+$Y203,$Y203)</f>
        <v>147.43799999999999</v>
      </c>
      <c r="ER203" s="27">
        <f>IF($O203&gt;=ER$1,$S203+$Y203,$Y203)</f>
        <v>147.43799999999999</v>
      </c>
      <c r="ES203" s="27">
        <f>IF($O203&gt;=ES$1,$S203+$Y203,$Y203)</f>
        <v>147.43799999999999</v>
      </c>
      <c r="ET203" s="27">
        <f>IF($O203&gt;=ET$1,$S203+$Y203,$Y203)</f>
        <v>147.43799999999999</v>
      </c>
      <c r="EU203" s="27">
        <f>IF($O203&gt;=EU$1,$S203+$Y203,$Y203)</f>
        <v>147.43799999999999</v>
      </c>
      <c r="EV203" s="27">
        <f>IF($O203&gt;=EV$1,$S203,0)</f>
        <v>0</v>
      </c>
      <c r="EW203" s="27">
        <f>IF($O203&gt;=EW$1,$S203,0)</f>
        <v>0</v>
      </c>
      <c r="EX203" s="27">
        <f>IF($O203&gt;=EX$1,$S203,0)</f>
        <v>0</v>
      </c>
      <c r="EY203" s="27">
        <f>IF($O203&gt;=EY$1,$S203,0)</f>
        <v>0</v>
      </c>
      <c r="EZ203" s="27">
        <f>IF($O203&gt;=EZ$1,$S203,0)</f>
        <v>0</v>
      </c>
      <c r="FA203" s="27">
        <f>IF($O203&gt;=FA$1,$S203,0)</f>
        <v>0</v>
      </c>
      <c r="FB203" s="27">
        <f>IF($O203&gt;=FB$1,$S203,0)</f>
        <v>0</v>
      </c>
      <c r="FC203" s="27">
        <f>IF($O203&gt;=FC$1,$S203,0)</f>
        <v>0</v>
      </c>
      <c r="FD203" s="27">
        <f>IF($O203&gt;=FD$1,$S203,0)</f>
        <v>0</v>
      </c>
      <c r="FE203" s="27">
        <f>IF($O203&gt;=FE$1,$S203,0)</f>
        <v>0</v>
      </c>
      <c r="FF203" s="27">
        <f>IF($O203&gt;=FF$1,$S203,0)</f>
        <v>0</v>
      </c>
      <c r="FG203" s="27">
        <f>IF($O203&gt;=FG$1,$S203,0)</f>
        <v>0</v>
      </c>
      <c r="FH203" s="27">
        <f>IF($O203&gt;=FH$1,$S203,0)</f>
        <v>0</v>
      </c>
      <c r="FI203" s="27">
        <f>IF($O203&gt;=FI$1,$S203,0)</f>
        <v>0</v>
      </c>
      <c r="FJ203" s="27">
        <f>IF($O203&gt;=FJ$1,$S203,0)</f>
        <v>0</v>
      </c>
      <c r="FK203" s="27">
        <f>IF($O203&gt;=FK$1,$S203,0)</f>
        <v>0</v>
      </c>
      <c r="FL203" s="27">
        <f>IF($O203&gt;=FL$1,$S203,0)</f>
        <v>0</v>
      </c>
      <c r="FM203" s="27">
        <f>IF($O203&gt;=FM$1,$S203,0)</f>
        <v>0</v>
      </c>
      <c r="FN203" s="27">
        <f>IF($O203&gt;=FN$1,$S203,0)</f>
        <v>0</v>
      </c>
      <c r="FO203" s="27">
        <f>IF($O203&gt;=FO$1,$S203,0)</f>
        <v>0</v>
      </c>
      <c r="FP203" s="27">
        <f>IF($O203&gt;=FP$1,$S203,0)</f>
        <v>0</v>
      </c>
      <c r="FQ203" s="27">
        <f>IF($O203&gt;=FQ$1,$S203,0)</f>
        <v>0</v>
      </c>
      <c r="FR203" s="27">
        <f>IF($O203&gt;=FR$1,$S203,0)</f>
        <v>0</v>
      </c>
      <c r="FS203" s="27">
        <f>IF($O203&gt;=FS$1,$S203,0)</f>
        <v>0</v>
      </c>
      <c r="FT203" s="27">
        <f>IF($O203&gt;=FT$1,$S203,0)</f>
        <v>0</v>
      </c>
      <c r="FU203" s="27">
        <f>IF($O203&gt;=FU$1,$S203,0)</f>
        <v>0</v>
      </c>
      <c r="FV203" s="27">
        <f>IF($O203&gt;=FV$1,$S203,0)</f>
        <v>0</v>
      </c>
      <c r="FW203" s="27">
        <f>IF($O203&gt;=FW$1,$S203,0)</f>
        <v>0</v>
      </c>
      <c r="FX203" s="27">
        <f>IF($O203&gt;=FX$1,$S203,0)</f>
        <v>0</v>
      </c>
      <c r="FY203" s="27">
        <f>IF($O203&gt;=FY$1,$S203,0)</f>
        <v>0</v>
      </c>
      <c r="FZ203" s="27">
        <f>IF($O203&gt;=FZ$1,$S203,0)</f>
        <v>0</v>
      </c>
      <c r="GA203" s="27">
        <f>IF($O203&gt;=GA$1,$S203,0)</f>
        <v>0</v>
      </c>
      <c r="GB203" s="27">
        <f>IF($O203&gt;=GB$1,$S203,0)</f>
        <v>0</v>
      </c>
      <c r="GC203" s="27">
        <f>IF($O203&gt;=GC$1,$S203,0)</f>
        <v>0</v>
      </c>
      <c r="GD203" s="27">
        <f>IF($O203&gt;=GD$1,$S203,0)</f>
        <v>0</v>
      </c>
      <c r="GE203" s="27">
        <f>IF($O203&gt;=GE$1,$S203,0)</f>
        <v>0</v>
      </c>
      <c r="GF203" s="27">
        <f>IF($O203&gt;=GF$1,$S203,0)</f>
        <v>0</v>
      </c>
      <c r="GG203" s="27">
        <f>IF($O203&gt;=GG$1,$S203,0)</f>
        <v>0</v>
      </c>
      <c r="GH203" s="27">
        <f>IF($O203&gt;=GH$1,$S203,0)</f>
        <v>0</v>
      </c>
      <c r="GI203" s="27">
        <f>IF($O203&gt;=GI$1,$S203,0)</f>
        <v>0</v>
      </c>
      <c r="GJ203" s="27">
        <f>IF($O203&gt;=GJ$1,$S203,0)</f>
        <v>0</v>
      </c>
      <c r="GK203" s="27">
        <f>IF($O203&gt;=GK$1,$S203,0)</f>
        <v>0</v>
      </c>
      <c r="GL203" s="27">
        <f>IF($O203&gt;=GL$1,$S203,0)</f>
        <v>0</v>
      </c>
      <c r="GM203" s="27">
        <f>IF($O203&gt;=GM$1,$S203,0)</f>
        <v>0</v>
      </c>
      <c r="GN203" s="27">
        <f>IF($O203&gt;=GN$1,$S203,0)</f>
        <v>0</v>
      </c>
      <c r="GO203" s="27">
        <f>IF($O203&gt;=GO$1,$S203,0)</f>
        <v>0</v>
      </c>
      <c r="GP203" s="27">
        <f>IF($O203&gt;=GP$1,$S203,0)</f>
        <v>0</v>
      </c>
      <c r="GQ203" s="27">
        <f>IF($O203&gt;=GQ$1,$S203,0)</f>
        <v>0</v>
      </c>
      <c r="GR203" s="27">
        <f>IF($O203&gt;=GR$1,$S203,0)</f>
        <v>0</v>
      </c>
      <c r="GS203" s="27">
        <f>IF($O203&gt;=GS$1,$S203,0)</f>
        <v>0</v>
      </c>
      <c r="GT203" s="27">
        <f>IF($O203&gt;=GT$1,$S203,0)</f>
        <v>0</v>
      </c>
      <c r="GU203" s="27">
        <f>IF($O203&gt;=GU$1,$S203,0)</f>
        <v>0</v>
      </c>
      <c r="GV203" s="27">
        <f>IF($O203&gt;=GV$1,$S203,0)</f>
        <v>0</v>
      </c>
      <c r="GW203" s="27">
        <f>IF($O203&gt;=GW$1,$S203,0)</f>
        <v>0</v>
      </c>
      <c r="GX203" s="27">
        <f>IF($O203&gt;=GX$1,$S203,0)</f>
        <v>0</v>
      </c>
      <c r="GY203" s="27">
        <f>IF($O203&gt;=GY$1,$S203,0)</f>
        <v>0</v>
      </c>
      <c r="GZ203" s="27">
        <f>IF($O203&gt;=GZ$1,$S203,0)</f>
        <v>0</v>
      </c>
      <c r="HA203" s="27">
        <f>IF($O203&gt;=HA$1,$S203,0)</f>
        <v>0</v>
      </c>
      <c r="HB203" s="27">
        <f>IF($O203&gt;=HB$1,$S203,0)</f>
        <v>0</v>
      </c>
      <c r="HC203" s="27">
        <f>IF($O203&gt;=HC$1,$S203,0)</f>
        <v>0</v>
      </c>
    </row>
    <row r="204" spans="1:211">
      <c r="A204" s="3">
        <v>81337</v>
      </c>
      <c r="B204" s="3" t="s">
        <v>193</v>
      </c>
      <c r="C204" s="3" t="s">
        <v>12</v>
      </c>
      <c r="D204" s="3">
        <v>64</v>
      </c>
      <c r="E204" s="4">
        <v>36332</v>
      </c>
      <c r="F204" s="5">
        <v>19.010958904109589</v>
      </c>
      <c r="G204" s="3" t="s">
        <v>99</v>
      </c>
      <c r="H204" s="4">
        <v>19796</v>
      </c>
      <c r="I204" s="9" t="s">
        <v>857</v>
      </c>
      <c r="J204" s="5">
        <v>1810.7</v>
      </c>
      <c r="K204" s="31">
        <v>394</v>
      </c>
      <c r="L204" s="32">
        <v>19</v>
      </c>
      <c r="M204" s="33">
        <f>VLOOKUP(L204,FIND,3,TRUE)</f>
        <v>1.2</v>
      </c>
      <c r="N204" s="32">
        <f>IF(L204&gt;30,180,VLOOKUP(L204,TEMPO,2,FALSE))</f>
        <v>114</v>
      </c>
      <c r="O204" s="32">
        <f>IF(R204&gt;0,4,N204)</f>
        <v>114</v>
      </c>
      <c r="P204" s="96">
        <f>J204*M204*L204</f>
        <v>41283.960000000006</v>
      </c>
      <c r="Q204" s="96">
        <f>10934.45*2</f>
        <v>21868.9</v>
      </c>
      <c r="R204" s="96">
        <f>IF(P204&lt;=Q204,P204/4,0)</f>
        <v>0</v>
      </c>
      <c r="S204" s="5">
        <f>IF(P204&gt;=Q204,P204/N204,0)</f>
        <v>362.14000000000004</v>
      </c>
      <c r="T204" s="3"/>
      <c r="U204" s="3">
        <f>IF(T204="",1,0)</f>
        <v>1</v>
      </c>
      <c r="V204" s="3">
        <v>56</v>
      </c>
      <c r="W204" s="5">
        <v>0</v>
      </c>
      <c r="X204" s="5">
        <v>402.65</v>
      </c>
      <c r="Y204" s="5">
        <f>X204*W204</f>
        <v>0</v>
      </c>
      <c r="Z204" s="5">
        <v>400</v>
      </c>
      <c r="AA204" s="5">
        <f>S204+Y204+Z204</f>
        <v>762.1400000000001</v>
      </c>
      <c r="AB204" s="39">
        <f>(J204/12+J204/12*1.3333333333+450/12+J204/30*6/12+J204)*1.3+Y204+Z204+153.9</f>
        <v>3453.4965555490176</v>
      </c>
      <c r="AC204" s="39" t="s">
        <v>12</v>
      </c>
      <c r="AD204" s="39">
        <f>J204*1.3+400+153.9</f>
        <v>2907.8100000000004</v>
      </c>
      <c r="AE204" s="39">
        <f>SUMIFS('CUSTO MENSAL FUNC NOVO'!H:H,'CUSTO MENSAL FUNC NOVO'!A:A,'VALORES MENSAIS'!AC204)</f>
        <v>2265.9090000000001</v>
      </c>
      <c r="AF204" s="27">
        <f>IF($R204&gt;0,$R204,$S204)+$Y204+$Z204</f>
        <v>762.1400000000001</v>
      </c>
      <c r="AG204" s="27">
        <f>IF($R204&gt;0,$R204,$S204)+$Y204+$Z204</f>
        <v>762.1400000000001</v>
      </c>
      <c r="AH204" s="27">
        <f>IF($R204&gt;0,$R204,$S204)+$Y204+$Z204</f>
        <v>762.1400000000001</v>
      </c>
      <c r="AI204" s="27">
        <f>IF($R204&gt;0,$R204,$S204)+$Y204+$Z204</f>
        <v>762.1400000000001</v>
      </c>
      <c r="AJ204" s="27">
        <f>IF($O204&gt;=AJ$1,$S204+$Y204+$Z204,$Y204+$Z204)</f>
        <v>762.1400000000001</v>
      </c>
      <c r="AK204" s="27">
        <f>IF($O204&gt;=AK$1,$S204+$Y204+$Z204,$Y204+$Z204)</f>
        <v>762.1400000000001</v>
      </c>
      <c r="AL204" s="27">
        <f>IF($O204&gt;=AL$1,$S204+$Y204+$Z204,$Y204+$Z204)</f>
        <v>762.1400000000001</v>
      </c>
      <c r="AM204" s="27">
        <f>IF($O204&gt;=AM$1,$S204+$Y204+$Z204,$Y204+$Z204)</f>
        <v>762.1400000000001</v>
      </c>
      <c r="AN204" s="27">
        <f>IF($O204&gt;=AN$1,$S204+$Y204+$Z204,$Y204+$Z204)</f>
        <v>762.1400000000001</v>
      </c>
      <c r="AO204" s="27">
        <f>IF($O204&gt;=AO$1,$S204+$Y204+$Z204,$Y204+$Z204)</f>
        <v>762.1400000000001</v>
      </c>
      <c r="AP204" s="27">
        <f>IF($O204&gt;=AP$1,$S204+$Y204+$Z204,$Y204+$Z204)</f>
        <v>762.1400000000001</v>
      </c>
      <c r="AQ204" s="27">
        <f>IF($O204&gt;=AQ$1,$S204+$Y204+$Z204,$Y204+$Z204)</f>
        <v>762.1400000000001</v>
      </c>
      <c r="AR204" s="27">
        <f>IF($O204&gt;=AR$1,$S204+$Y204+$Z204,$Y204+$Z204)</f>
        <v>762.1400000000001</v>
      </c>
      <c r="AS204" s="27">
        <f>IF($O204&gt;=AS$1,$S204+$Y204+$Z204,$Y204+$Z204)</f>
        <v>762.1400000000001</v>
      </c>
      <c r="AT204" s="27">
        <f>IF($O204&gt;=AT$1,$S204+$Y204+$Z204,$Y204+$Z204)</f>
        <v>762.1400000000001</v>
      </c>
      <c r="AU204" s="27">
        <f>IF($O204&gt;=AU$1,$S204+$Y204+$Z204,$Y204+$Z204)</f>
        <v>762.1400000000001</v>
      </c>
      <c r="AV204" s="27">
        <f>IF($O204&gt;=AV$1,$S204+$Y204+$Z204,$Y204+$Z204)</f>
        <v>762.1400000000001</v>
      </c>
      <c r="AW204" s="27">
        <f>IF($O204&gt;=AW$1,$S204+$Y204+$Z204,$Y204+$Z204)</f>
        <v>762.1400000000001</v>
      </c>
      <c r="AX204" s="27">
        <f>IF($O204&gt;=AX$1,$S204+$Y204+$Z204,$Y204+$Z204)</f>
        <v>762.1400000000001</v>
      </c>
      <c r="AY204" s="27">
        <f>IF($O204&gt;=AY$1,$S204+$Y204+$Z204,$Y204+$Z204)</f>
        <v>762.1400000000001</v>
      </c>
      <c r="AZ204" s="27">
        <f>IF($O204&gt;=AZ$1,$S204+$Y204+$Z204,$Y204+$Z204)</f>
        <v>762.1400000000001</v>
      </c>
      <c r="BA204" s="27">
        <f>IF($O204&gt;=BA$1,$S204+$Y204+$Z204,$Y204+$Z204)</f>
        <v>762.1400000000001</v>
      </c>
      <c r="BB204" s="27">
        <f>IF($O204&gt;=BB$1,$S204+$Y204+$Z204,$Y204+$Z204)</f>
        <v>762.1400000000001</v>
      </c>
      <c r="BC204" s="27">
        <f>IF($O204&gt;=BC$1,$S204+$Y204+$Z204,$Y204+$Z204)</f>
        <v>762.1400000000001</v>
      </c>
      <c r="BD204" s="27">
        <f>IF($O204&gt;=BD$1,$S204+$Y204+$Z204,$Y204+$Z204)</f>
        <v>762.1400000000001</v>
      </c>
      <c r="BE204" s="27">
        <f>IF($O204&gt;=BE$1,$S204+$Y204+$Z204,$Y204+$Z204)</f>
        <v>762.1400000000001</v>
      </c>
      <c r="BF204" s="27">
        <f>IF($O204&gt;=BF$1,$S204+$Y204+$Z204,$Y204+$Z204)</f>
        <v>762.1400000000001</v>
      </c>
      <c r="BG204" s="27">
        <f>IF($O204&gt;=BG$1,$S204+$Y204+$Z204,$Y204+$Z204)</f>
        <v>762.1400000000001</v>
      </c>
      <c r="BH204" s="27">
        <f>IF($O204&gt;=BH$1,$S204+$Y204+$Z204,$Y204+$Z204)</f>
        <v>762.1400000000001</v>
      </c>
      <c r="BI204" s="27">
        <f>IF($O204&gt;=BI$1,$S204+$Y204+$Z204,$Y204+$Z204)</f>
        <v>762.1400000000001</v>
      </c>
      <c r="BJ204" s="27">
        <f>IF($O204&gt;=BJ$1,$S204+$Y204+$Z204,$Y204+$Z204)</f>
        <v>762.1400000000001</v>
      </c>
      <c r="BK204" s="27">
        <f>IF($O204&gt;=BK$1,$S204+$Y204+$Z204,$Y204+$Z204)</f>
        <v>762.1400000000001</v>
      </c>
      <c r="BL204" s="27">
        <f>IF($O204&gt;=BL$1,$S204+$Y204+$Z204,$Y204+$Z204)</f>
        <v>762.1400000000001</v>
      </c>
      <c r="BM204" s="27">
        <f>IF($O204&gt;=BM$1,$S204+$Y204+$Z204,$Y204+$Z204)</f>
        <v>762.1400000000001</v>
      </c>
      <c r="BN204" s="27">
        <f>IF($O204&gt;=BN$1,$S204+$Y204+$Z204,$Y204+$Z204)</f>
        <v>762.1400000000001</v>
      </c>
      <c r="BO204" s="27">
        <f>IF($O204&gt;=BO$1,$S204+$Y204+$Z204,$Y204+$Z204)</f>
        <v>762.1400000000001</v>
      </c>
      <c r="BP204" s="27">
        <f>IF($O204&gt;=BP$1,$S204+$Y204+$Z204,$Y204+$Z204)</f>
        <v>762.1400000000001</v>
      </c>
      <c r="BQ204" s="27">
        <f>IF($O204&gt;=BQ$1,$S204+$Y204+$Z204,$Y204+$Z204)</f>
        <v>762.1400000000001</v>
      </c>
      <c r="BR204" s="27">
        <f>IF($O204&gt;=BR$1,$S204+$Y204+$Z204,$Y204+$Z204)</f>
        <v>762.1400000000001</v>
      </c>
      <c r="BS204" s="27">
        <f>IF($O204&gt;=BS$1,$S204+$Y204+$Z204,$Y204+$Z204)</f>
        <v>762.1400000000001</v>
      </c>
      <c r="BT204" s="27">
        <f>IF($O204&gt;=BT$1,$S204+$Y204+$Z204,$Y204+$Z204)</f>
        <v>762.1400000000001</v>
      </c>
      <c r="BU204" s="27">
        <f>IF($O204&gt;=BU$1,$S204+$Y204+$Z204,$Y204+$Z204)</f>
        <v>762.1400000000001</v>
      </c>
      <c r="BV204" s="27">
        <f>IF($O204&gt;=BV$1,$S204+$Y204+$Z204,$Y204+$Z204)</f>
        <v>762.1400000000001</v>
      </c>
      <c r="BW204" s="27">
        <f>IF($O204&gt;=BW$1,$S204+$Y204+$Z204,$Y204+$Z204)</f>
        <v>762.1400000000001</v>
      </c>
      <c r="BX204" s="27">
        <f>IF($O204&gt;=BX$1,$S204+$Y204+$Z204,$Y204+$Z204)</f>
        <v>762.1400000000001</v>
      </c>
      <c r="BY204" s="27">
        <f>IF($O204&gt;=BY$1,$S204+$Y204+$Z204,$Y204+$Z204)</f>
        <v>762.1400000000001</v>
      </c>
      <c r="BZ204" s="27">
        <f>IF($O204&gt;=BZ$1,$S204+$Y204+$Z204,$Y204+$Z204)</f>
        <v>762.1400000000001</v>
      </c>
      <c r="CA204" s="27">
        <f>IF($O204&gt;=CA$1,$S204+$Y204+$Z204,$Y204+$Z204)</f>
        <v>762.1400000000001</v>
      </c>
      <c r="CB204" s="27">
        <f>IF($O204&gt;=CB$1,$S204+$Y204+$Z204,$Y204+$Z204)</f>
        <v>762.1400000000001</v>
      </c>
      <c r="CC204" s="27">
        <f>IF($O204&gt;=CC$1,$S204+$Y204+$Z204,$Y204+$Z204)</f>
        <v>762.1400000000001</v>
      </c>
      <c r="CD204" s="27">
        <f>IF($O204&gt;=CD$1,$S204+$Y204+$Z204,$Y204+$Z204)</f>
        <v>762.1400000000001</v>
      </c>
      <c r="CE204" s="27">
        <f>IF($O204&gt;=CE$1,$S204+$Y204+$Z204,$Y204+$Z204)</f>
        <v>762.1400000000001</v>
      </c>
      <c r="CF204" s="27">
        <f>IF($O204&gt;=CF$1,$S204+$Y204+$Z204,$Y204+$Z204)</f>
        <v>762.1400000000001</v>
      </c>
      <c r="CG204" s="27">
        <f>IF($O204&gt;=CG$1,$S204+$Y204+$Z204,$Y204+$Z204)</f>
        <v>762.1400000000001</v>
      </c>
      <c r="CH204" s="27">
        <f>IF($O204&gt;=CH$1,$S204+$Y204+$Z204,$Y204+$Z204)</f>
        <v>762.1400000000001</v>
      </c>
      <c r="CI204" s="27">
        <f>IF($O204&gt;=CI$1,$S204+$Y204+$Z204,$Y204+$Z204)</f>
        <v>762.1400000000001</v>
      </c>
      <c r="CJ204" s="27">
        <f>IF($O204&gt;=CJ$1,$S204+$Y204+$Z204,$Y204+$Z204)</f>
        <v>762.1400000000001</v>
      </c>
      <c r="CK204" s="27">
        <f>IF($O204&gt;=CK$1,$S204+$Y204+$Z204,$Y204+$Z204)</f>
        <v>762.1400000000001</v>
      </c>
      <c r="CL204" s="27">
        <f>IF($O204&gt;=CL$1,$S204+$Y204+$Z204,$Y204+$Z204)</f>
        <v>762.1400000000001</v>
      </c>
      <c r="CM204" s="27">
        <f>IF($O204&gt;=CM$1,$S204+$Y204+$Z204,$Y204+$Z204)</f>
        <v>762.1400000000001</v>
      </c>
      <c r="CN204" s="27">
        <f>IF($O204&gt;=CN$1,$S204+$Y204,$Y204)</f>
        <v>362.14000000000004</v>
      </c>
      <c r="CO204" s="27">
        <f>IF($O204&gt;=CO$1,$S204+$Y204,$Y204)</f>
        <v>362.14000000000004</v>
      </c>
      <c r="CP204" s="27">
        <f>IF($O204&gt;=CP$1,$S204+$Y204,$Y204)</f>
        <v>362.14000000000004</v>
      </c>
      <c r="CQ204" s="27">
        <f>IF($O204&gt;=CQ$1,$S204+$Y204,$Y204)</f>
        <v>362.14000000000004</v>
      </c>
      <c r="CR204" s="27">
        <f>IF($O204&gt;=CR$1,$S204+$Y204,$Y204)</f>
        <v>362.14000000000004</v>
      </c>
      <c r="CS204" s="27">
        <f>IF($O204&gt;=CS$1,$S204+$Y204,$Y204)</f>
        <v>362.14000000000004</v>
      </c>
      <c r="CT204" s="27">
        <f>IF($O204&gt;=CT$1,$S204+$Y204,$Y204)</f>
        <v>362.14000000000004</v>
      </c>
      <c r="CU204" s="27">
        <f>IF($O204&gt;=CU$1,$S204+$Y204,$Y204)</f>
        <v>362.14000000000004</v>
      </c>
      <c r="CV204" s="27">
        <f>IF($O204&gt;=CV$1,$S204+$Y204,$Y204)</f>
        <v>362.14000000000004</v>
      </c>
      <c r="CW204" s="27">
        <f>IF($O204&gt;=CW$1,$S204+$Y204,$Y204)</f>
        <v>362.14000000000004</v>
      </c>
      <c r="CX204" s="27">
        <f>IF($O204&gt;=CX$1,$S204+$Y204,$Y204)</f>
        <v>362.14000000000004</v>
      </c>
      <c r="CY204" s="27">
        <f>IF($O204&gt;=CY$1,$S204+$Y204,$Y204)</f>
        <v>362.14000000000004</v>
      </c>
      <c r="CZ204" s="27">
        <f>IF($O204&gt;=CZ$1,$S204+$Y204,$Y204)</f>
        <v>362.14000000000004</v>
      </c>
      <c r="DA204" s="27">
        <f>IF($O204&gt;=DA$1,$S204+$Y204,$Y204)</f>
        <v>362.14000000000004</v>
      </c>
      <c r="DB204" s="27">
        <f>IF($O204&gt;=DB$1,$S204+$Y204,$Y204)</f>
        <v>362.14000000000004</v>
      </c>
      <c r="DC204" s="27">
        <f>IF($O204&gt;=DC$1,$S204+$Y204,$Y204)</f>
        <v>362.14000000000004</v>
      </c>
      <c r="DD204" s="27">
        <f>IF($O204&gt;=DD$1,$S204+$Y204,$Y204)</f>
        <v>362.14000000000004</v>
      </c>
      <c r="DE204" s="27">
        <f>IF($O204&gt;=DE$1,$S204+$Y204,$Y204)</f>
        <v>362.14000000000004</v>
      </c>
      <c r="DF204" s="27">
        <f>IF($O204&gt;=DF$1,$S204+$Y204,$Y204)</f>
        <v>362.14000000000004</v>
      </c>
      <c r="DG204" s="27">
        <f>IF($O204&gt;=DG$1,$S204+$Y204,$Y204)</f>
        <v>362.14000000000004</v>
      </c>
      <c r="DH204" s="27">
        <f>IF($O204&gt;=DH$1,$S204+$Y204,$Y204)</f>
        <v>362.14000000000004</v>
      </c>
      <c r="DI204" s="27">
        <f>IF($O204&gt;=DI$1,$S204+$Y204,$Y204)</f>
        <v>362.14000000000004</v>
      </c>
      <c r="DJ204" s="27">
        <f>IF($O204&gt;=DJ$1,$S204+$Y204,$Y204)</f>
        <v>362.14000000000004</v>
      </c>
      <c r="DK204" s="27">
        <f>IF($O204&gt;=DK$1,$S204+$Y204,$Y204)</f>
        <v>362.14000000000004</v>
      </c>
      <c r="DL204" s="27">
        <f>IF($O204&gt;=DL$1,$S204+$Y204,$Y204)</f>
        <v>362.14000000000004</v>
      </c>
      <c r="DM204" s="27">
        <f>IF($O204&gt;=DM$1,$S204+$Y204,$Y204)</f>
        <v>362.14000000000004</v>
      </c>
      <c r="DN204" s="27">
        <f>IF($O204&gt;=DN$1,$S204+$Y204,$Y204)</f>
        <v>362.14000000000004</v>
      </c>
      <c r="DO204" s="27">
        <f>IF($O204&gt;=DO$1,$S204+$Y204,$Y204)</f>
        <v>362.14000000000004</v>
      </c>
      <c r="DP204" s="27">
        <f>IF($O204&gt;=DP$1,$S204+$Y204,$Y204)</f>
        <v>362.14000000000004</v>
      </c>
      <c r="DQ204" s="27">
        <f>IF($O204&gt;=DQ$1,$S204+$Y204,$Y204)</f>
        <v>362.14000000000004</v>
      </c>
      <c r="DR204" s="27">
        <f>IF($O204&gt;=DR$1,$S204+$Y204,$Y204)</f>
        <v>362.14000000000004</v>
      </c>
      <c r="DS204" s="27">
        <f>IF($O204&gt;=DS$1,$S204+$Y204,$Y204)</f>
        <v>362.14000000000004</v>
      </c>
      <c r="DT204" s="27">
        <f>IF($O204&gt;=DT$1,$S204+$Y204,$Y204)</f>
        <v>362.14000000000004</v>
      </c>
      <c r="DU204" s="27">
        <f>IF($O204&gt;=DU$1,$S204+$Y204,$Y204)</f>
        <v>362.14000000000004</v>
      </c>
      <c r="DV204" s="27">
        <f>IF($O204&gt;=DV$1,$S204+$Y204,$Y204)</f>
        <v>362.14000000000004</v>
      </c>
      <c r="DW204" s="27">
        <f>IF($O204&gt;=DW$1,$S204+$Y204,$Y204)</f>
        <v>362.14000000000004</v>
      </c>
      <c r="DX204" s="27">
        <f>IF($O204&gt;=DX$1,$S204+$Y204,$Y204)</f>
        <v>362.14000000000004</v>
      </c>
      <c r="DY204" s="27">
        <f>IF($O204&gt;=DY$1,$S204+$Y204,$Y204)</f>
        <v>362.14000000000004</v>
      </c>
      <c r="DZ204" s="27">
        <f>IF($O204&gt;=DZ$1,$S204+$Y204,$Y204)</f>
        <v>362.14000000000004</v>
      </c>
      <c r="EA204" s="27">
        <f>IF($O204&gt;=EA$1,$S204+$Y204,$Y204)</f>
        <v>362.14000000000004</v>
      </c>
      <c r="EB204" s="27">
        <f>IF($O204&gt;=EB$1,$S204+$Y204,$Y204)</f>
        <v>362.14000000000004</v>
      </c>
      <c r="EC204" s="27">
        <f>IF($O204&gt;=EC$1,$S204+$Y204,$Y204)</f>
        <v>362.14000000000004</v>
      </c>
      <c r="ED204" s="27">
        <f>IF($O204&gt;=ED$1,$S204+$Y204,$Y204)</f>
        <v>362.14000000000004</v>
      </c>
      <c r="EE204" s="27">
        <f>IF($O204&gt;=EE$1,$S204+$Y204,$Y204)</f>
        <v>362.14000000000004</v>
      </c>
      <c r="EF204" s="27">
        <f>IF($O204&gt;=EF$1,$S204+$Y204,$Y204)</f>
        <v>362.14000000000004</v>
      </c>
      <c r="EG204" s="27">
        <f>IF($O204&gt;=EG$1,$S204+$Y204,$Y204)</f>
        <v>362.14000000000004</v>
      </c>
      <c r="EH204" s="27">
        <f>IF($O204&gt;=EH$1,$S204+$Y204,$Y204)</f>
        <v>362.14000000000004</v>
      </c>
      <c r="EI204" s="27">
        <f>IF($O204&gt;=EI$1,$S204+$Y204,$Y204)</f>
        <v>362.14000000000004</v>
      </c>
      <c r="EJ204" s="27">
        <f>IF($O204&gt;=EJ$1,$S204+$Y204,$Y204)</f>
        <v>362.14000000000004</v>
      </c>
      <c r="EK204" s="27">
        <f>IF($O204&gt;=EK$1,$S204+$Y204,$Y204)</f>
        <v>362.14000000000004</v>
      </c>
      <c r="EL204" s="27">
        <f>IF($O204&gt;=EL$1,$S204+$Y204,$Y204)</f>
        <v>362.14000000000004</v>
      </c>
      <c r="EM204" s="27">
        <f>IF($O204&gt;=EM$1,$S204+$Y204,$Y204)</f>
        <v>362.14000000000004</v>
      </c>
      <c r="EN204" s="27">
        <f>IF($O204&gt;=EN$1,$S204+$Y204,$Y204)</f>
        <v>362.14000000000004</v>
      </c>
      <c r="EO204" s="27">
        <f>IF($O204&gt;=EO$1,$S204+$Y204,$Y204)</f>
        <v>362.14000000000004</v>
      </c>
      <c r="EP204" s="27">
        <f>IF($O204&gt;=EP$1,$S204+$Y204,$Y204)</f>
        <v>0</v>
      </c>
      <c r="EQ204" s="27">
        <f>IF($O204&gt;=EQ$1,$S204+$Y204,$Y204)</f>
        <v>0</v>
      </c>
      <c r="ER204" s="27">
        <f>IF($O204&gt;=ER$1,$S204+$Y204,$Y204)</f>
        <v>0</v>
      </c>
      <c r="ES204" s="27">
        <f>IF($O204&gt;=ES$1,$S204+$Y204,$Y204)</f>
        <v>0</v>
      </c>
      <c r="ET204" s="27">
        <f>IF($O204&gt;=ET$1,$S204+$Y204,$Y204)</f>
        <v>0</v>
      </c>
      <c r="EU204" s="27">
        <f>IF($O204&gt;=EU$1,$S204+$Y204,$Y204)</f>
        <v>0</v>
      </c>
      <c r="EV204" s="27">
        <f>IF($O204&gt;=EV$1,$S204,0)</f>
        <v>0</v>
      </c>
      <c r="EW204" s="27">
        <f>IF($O204&gt;=EW$1,$S204,0)</f>
        <v>0</v>
      </c>
      <c r="EX204" s="27">
        <f>IF($O204&gt;=EX$1,$S204,0)</f>
        <v>0</v>
      </c>
      <c r="EY204" s="27">
        <f>IF($O204&gt;=EY$1,$S204,0)</f>
        <v>0</v>
      </c>
      <c r="EZ204" s="27">
        <f>IF($O204&gt;=EZ$1,$S204,0)</f>
        <v>0</v>
      </c>
      <c r="FA204" s="27">
        <f>IF($O204&gt;=FA$1,$S204,0)</f>
        <v>0</v>
      </c>
      <c r="FB204" s="27">
        <f>IF($O204&gt;=FB$1,$S204,0)</f>
        <v>0</v>
      </c>
      <c r="FC204" s="27">
        <f>IF($O204&gt;=FC$1,$S204,0)</f>
        <v>0</v>
      </c>
      <c r="FD204" s="27">
        <f>IF($O204&gt;=FD$1,$S204,0)</f>
        <v>0</v>
      </c>
      <c r="FE204" s="27">
        <f>IF($O204&gt;=FE$1,$S204,0)</f>
        <v>0</v>
      </c>
      <c r="FF204" s="27">
        <f>IF($O204&gt;=FF$1,$S204,0)</f>
        <v>0</v>
      </c>
      <c r="FG204" s="27">
        <f>IF($O204&gt;=FG$1,$S204,0)</f>
        <v>0</v>
      </c>
      <c r="FH204" s="27">
        <f>IF($O204&gt;=FH$1,$S204,0)</f>
        <v>0</v>
      </c>
      <c r="FI204" s="27">
        <f>IF($O204&gt;=FI$1,$S204,0)</f>
        <v>0</v>
      </c>
      <c r="FJ204" s="27">
        <f>IF($O204&gt;=FJ$1,$S204,0)</f>
        <v>0</v>
      </c>
      <c r="FK204" s="27">
        <f>IF($O204&gt;=FK$1,$S204,0)</f>
        <v>0</v>
      </c>
      <c r="FL204" s="27">
        <f>IF($O204&gt;=FL$1,$S204,0)</f>
        <v>0</v>
      </c>
      <c r="FM204" s="27">
        <f>IF($O204&gt;=FM$1,$S204,0)</f>
        <v>0</v>
      </c>
      <c r="FN204" s="27">
        <f>IF($O204&gt;=FN$1,$S204,0)</f>
        <v>0</v>
      </c>
      <c r="FO204" s="27">
        <f>IF($O204&gt;=FO$1,$S204,0)</f>
        <v>0</v>
      </c>
      <c r="FP204" s="27">
        <f>IF($O204&gt;=FP$1,$S204,0)</f>
        <v>0</v>
      </c>
      <c r="FQ204" s="27">
        <f>IF($O204&gt;=FQ$1,$S204,0)</f>
        <v>0</v>
      </c>
      <c r="FR204" s="27">
        <f>IF($O204&gt;=FR$1,$S204,0)</f>
        <v>0</v>
      </c>
      <c r="FS204" s="27">
        <f>IF($O204&gt;=FS$1,$S204,0)</f>
        <v>0</v>
      </c>
      <c r="FT204" s="27">
        <f>IF($O204&gt;=FT$1,$S204,0)</f>
        <v>0</v>
      </c>
      <c r="FU204" s="27">
        <f>IF($O204&gt;=FU$1,$S204,0)</f>
        <v>0</v>
      </c>
      <c r="FV204" s="27">
        <f>IF($O204&gt;=FV$1,$S204,0)</f>
        <v>0</v>
      </c>
      <c r="FW204" s="27">
        <f>IF($O204&gt;=FW$1,$S204,0)</f>
        <v>0</v>
      </c>
      <c r="FX204" s="27">
        <f>IF($O204&gt;=FX$1,$S204,0)</f>
        <v>0</v>
      </c>
      <c r="FY204" s="27">
        <f>IF($O204&gt;=FY$1,$S204,0)</f>
        <v>0</v>
      </c>
      <c r="FZ204" s="27">
        <f>IF($O204&gt;=FZ$1,$S204,0)</f>
        <v>0</v>
      </c>
      <c r="GA204" s="27">
        <f>IF($O204&gt;=GA$1,$S204,0)</f>
        <v>0</v>
      </c>
      <c r="GB204" s="27">
        <f>IF($O204&gt;=GB$1,$S204,0)</f>
        <v>0</v>
      </c>
      <c r="GC204" s="27">
        <f>IF($O204&gt;=GC$1,$S204,0)</f>
        <v>0</v>
      </c>
      <c r="GD204" s="27">
        <f>IF($O204&gt;=GD$1,$S204,0)</f>
        <v>0</v>
      </c>
      <c r="GE204" s="27">
        <f>IF($O204&gt;=GE$1,$S204,0)</f>
        <v>0</v>
      </c>
      <c r="GF204" s="27">
        <f>IF($O204&gt;=GF$1,$S204,0)</f>
        <v>0</v>
      </c>
      <c r="GG204" s="27">
        <f>IF($O204&gt;=GG$1,$S204,0)</f>
        <v>0</v>
      </c>
      <c r="GH204" s="27">
        <f>IF($O204&gt;=GH$1,$S204,0)</f>
        <v>0</v>
      </c>
      <c r="GI204" s="27">
        <f>IF($O204&gt;=GI$1,$S204,0)</f>
        <v>0</v>
      </c>
      <c r="GJ204" s="27">
        <f>IF($O204&gt;=GJ$1,$S204,0)</f>
        <v>0</v>
      </c>
      <c r="GK204" s="27">
        <f>IF($O204&gt;=GK$1,$S204,0)</f>
        <v>0</v>
      </c>
      <c r="GL204" s="27">
        <f>IF($O204&gt;=GL$1,$S204,0)</f>
        <v>0</v>
      </c>
      <c r="GM204" s="27">
        <f>IF($O204&gt;=GM$1,$S204,0)</f>
        <v>0</v>
      </c>
      <c r="GN204" s="27">
        <f>IF($O204&gt;=GN$1,$S204,0)</f>
        <v>0</v>
      </c>
      <c r="GO204" s="27">
        <f>IF($O204&gt;=GO$1,$S204,0)</f>
        <v>0</v>
      </c>
      <c r="GP204" s="27">
        <f>IF($O204&gt;=GP$1,$S204,0)</f>
        <v>0</v>
      </c>
      <c r="GQ204" s="27">
        <f>IF($O204&gt;=GQ$1,$S204,0)</f>
        <v>0</v>
      </c>
      <c r="GR204" s="27">
        <f>IF($O204&gt;=GR$1,$S204,0)</f>
        <v>0</v>
      </c>
      <c r="GS204" s="27">
        <f>IF($O204&gt;=GS$1,$S204,0)</f>
        <v>0</v>
      </c>
      <c r="GT204" s="27">
        <f>IF($O204&gt;=GT$1,$S204,0)</f>
        <v>0</v>
      </c>
      <c r="GU204" s="27">
        <f>IF($O204&gt;=GU$1,$S204,0)</f>
        <v>0</v>
      </c>
      <c r="GV204" s="27">
        <f>IF($O204&gt;=GV$1,$S204,0)</f>
        <v>0</v>
      </c>
      <c r="GW204" s="27">
        <f>IF($O204&gt;=GW$1,$S204,0)</f>
        <v>0</v>
      </c>
      <c r="GX204" s="27">
        <f>IF($O204&gt;=GX$1,$S204,0)</f>
        <v>0</v>
      </c>
      <c r="GY204" s="27">
        <f>IF($O204&gt;=GY$1,$S204,0)</f>
        <v>0</v>
      </c>
      <c r="GZ204" s="27">
        <f>IF($O204&gt;=GZ$1,$S204,0)</f>
        <v>0</v>
      </c>
      <c r="HA204" s="27">
        <f>IF($O204&gt;=HA$1,$S204,0)</f>
        <v>0</v>
      </c>
      <c r="HB204" s="27">
        <f>IF($O204&gt;=HB$1,$S204,0)</f>
        <v>0</v>
      </c>
      <c r="HC204" s="27">
        <f>IF($O204&gt;=HC$1,$S204,0)</f>
        <v>0</v>
      </c>
    </row>
    <row r="205" spans="1:211">
      <c r="A205" s="3">
        <v>81000</v>
      </c>
      <c r="B205" s="3" t="s">
        <v>195</v>
      </c>
      <c r="C205" s="3" t="s">
        <v>12</v>
      </c>
      <c r="D205" s="3">
        <v>62</v>
      </c>
      <c r="E205" s="4">
        <v>36299</v>
      </c>
      <c r="F205" s="5">
        <v>19.101369863013698</v>
      </c>
      <c r="G205" s="3" t="s">
        <v>99</v>
      </c>
      <c r="H205" s="4">
        <v>20533</v>
      </c>
      <c r="I205" s="9" t="s">
        <v>857</v>
      </c>
      <c r="J205" s="5">
        <v>1810.7</v>
      </c>
      <c r="K205" s="31">
        <v>394</v>
      </c>
      <c r="L205" s="32">
        <v>19</v>
      </c>
      <c r="M205" s="33">
        <f>VLOOKUP(L205,FIND,3,TRUE)</f>
        <v>1.2</v>
      </c>
      <c r="N205" s="32">
        <f>IF(L205&gt;30,180,VLOOKUP(L205,TEMPO,2,FALSE))</f>
        <v>114</v>
      </c>
      <c r="O205" s="32">
        <f>IF(R205&gt;0,4,N205)</f>
        <v>114</v>
      </c>
      <c r="P205" s="96">
        <f>J205*M205*L205</f>
        <v>41283.960000000006</v>
      </c>
      <c r="Q205" s="96">
        <f>10934.45*2</f>
        <v>21868.9</v>
      </c>
      <c r="R205" s="96">
        <f>IF(P205&lt;=Q205,P205/4,0)</f>
        <v>0</v>
      </c>
      <c r="S205" s="5">
        <f>IF(P205&gt;=Q205,P205/N205,0)</f>
        <v>362.14000000000004</v>
      </c>
      <c r="T205" s="3"/>
      <c r="U205" s="3">
        <f>IF(T205="",1,0)</f>
        <v>1</v>
      </c>
      <c r="V205" s="3">
        <v>56</v>
      </c>
      <c r="W205" s="5">
        <v>0.6</v>
      </c>
      <c r="X205" s="5">
        <v>402.65</v>
      </c>
      <c r="Y205" s="5">
        <f>X205*W205</f>
        <v>241.58999999999997</v>
      </c>
      <c r="Z205" s="5">
        <v>400</v>
      </c>
      <c r="AA205" s="5">
        <f>S205+Y205+Z205</f>
        <v>1003.73</v>
      </c>
      <c r="AB205" s="39">
        <f>(J205/12+J205/12*1.3333333333+450/12+J205/30*6/12+J205)*1.3+Y205+Z205+153.9</f>
        <v>3695.0865555490177</v>
      </c>
      <c r="AC205" s="39" t="s">
        <v>12</v>
      </c>
      <c r="AD205" s="39">
        <f>J205*1.3+400+153.9</f>
        <v>2907.8100000000004</v>
      </c>
      <c r="AE205" s="39">
        <f>SUMIFS('CUSTO MENSAL FUNC NOVO'!H:H,'CUSTO MENSAL FUNC NOVO'!A:A,'VALORES MENSAIS'!AC205)</f>
        <v>2265.9090000000001</v>
      </c>
      <c r="AF205" s="27">
        <f>IF($R205&gt;0,$R205,$S205)+$Y205+$Z205</f>
        <v>1003.73</v>
      </c>
      <c r="AG205" s="27">
        <f>IF($R205&gt;0,$R205,$S205)+$Y205+$Z205</f>
        <v>1003.73</v>
      </c>
      <c r="AH205" s="27">
        <f>IF($R205&gt;0,$R205,$S205)+$Y205+$Z205</f>
        <v>1003.73</v>
      </c>
      <c r="AI205" s="27">
        <f>IF($R205&gt;0,$R205,$S205)+$Y205+$Z205</f>
        <v>1003.73</v>
      </c>
      <c r="AJ205" s="27">
        <f>IF($O205&gt;=AJ$1,$S205+$Y205+$Z205,$Y205+$Z205)</f>
        <v>1003.73</v>
      </c>
      <c r="AK205" s="27">
        <f>IF($O205&gt;=AK$1,$S205+$Y205+$Z205,$Y205+$Z205)</f>
        <v>1003.73</v>
      </c>
      <c r="AL205" s="27">
        <f>IF($O205&gt;=AL$1,$S205+$Y205+$Z205,$Y205+$Z205)</f>
        <v>1003.73</v>
      </c>
      <c r="AM205" s="27">
        <f>IF($O205&gt;=AM$1,$S205+$Y205+$Z205,$Y205+$Z205)</f>
        <v>1003.73</v>
      </c>
      <c r="AN205" s="27">
        <f>IF($O205&gt;=AN$1,$S205+$Y205+$Z205,$Y205+$Z205)</f>
        <v>1003.73</v>
      </c>
      <c r="AO205" s="27">
        <f>IF($O205&gt;=AO$1,$S205+$Y205+$Z205,$Y205+$Z205)</f>
        <v>1003.73</v>
      </c>
      <c r="AP205" s="27">
        <f>IF($O205&gt;=AP$1,$S205+$Y205+$Z205,$Y205+$Z205)</f>
        <v>1003.73</v>
      </c>
      <c r="AQ205" s="27">
        <f>IF($O205&gt;=AQ$1,$S205+$Y205+$Z205,$Y205+$Z205)</f>
        <v>1003.73</v>
      </c>
      <c r="AR205" s="27">
        <f>IF($O205&gt;=AR$1,$S205+$Y205+$Z205,$Y205+$Z205)</f>
        <v>1003.73</v>
      </c>
      <c r="AS205" s="27">
        <f>IF($O205&gt;=AS$1,$S205+$Y205+$Z205,$Y205+$Z205)</f>
        <v>1003.73</v>
      </c>
      <c r="AT205" s="27">
        <f>IF($O205&gt;=AT$1,$S205+$Y205+$Z205,$Y205+$Z205)</f>
        <v>1003.73</v>
      </c>
      <c r="AU205" s="27">
        <f>IF($O205&gt;=AU$1,$S205+$Y205+$Z205,$Y205+$Z205)</f>
        <v>1003.73</v>
      </c>
      <c r="AV205" s="27">
        <f>IF($O205&gt;=AV$1,$S205+$Y205+$Z205,$Y205+$Z205)</f>
        <v>1003.73</v>
      </c>
      <c r="AW205" s="27">
        <f>IF($O205&gt;=AW$1,$S205+$Y205+$Z205,$Y205+$Z205)</f>
        <v>1003.73</v>
      </c>
      <c r="AX205" s="27">
        <f>IF($O205&gt;=AX$1,$S205+$Y205+$Z205,$Y205+$Z205)</f>
        <v>1003.73</v>
      </c>
      <c r="AY205" s="27">
        <f>IF($O205&gt;=AY$1,$S205+$Y205+$Z205,$Y205+$Z205)</f>
        <v>1003.73</v>
      </c>
      <c r="AZ205" s="27">
        <f>IF($O205&gt;=AZ$1,$S205+$Y205+$Z205,$Y205+$Z205)</f>
        <v>1003.73</v>
      </c>
      <c r="BA205" s="27">
        <f>IF($O205&gt;=BA$1,$S205+$Y205+$Z205,$Y205+$Z205)</f>
        <v>1003.73</v>
      </c>
      <c r="BB205" s="27">
        <f>IF($O205&gt;=BB$1,$S205+$Y205+$Z205,$Y205+$Z205)</f>
        <v>1003.73</v>
      </c>
      <c r="BC205" s="27">
        <f>IF($O205&gt;=BC$1,$S205+$Y205+$Z205,$Y205+$Z205)</f>
        <v>1003.73</v>
      </c>
      <c r="BD205" s="27">
        <f>IF($O205&gt;=BD$1,$S205+$Y205+$Z205,$Y205+$Z205)</f>
        <v>1003.73</v>
      </c>
      <c r="BE205" s="27">
        <f>IF($O205&gt;=BE$1,$S205+$Y205+$Z205,$Y205+$Z205)</f>
        <v>1003.73</v>
      </c>
      <c r="BF205" s="27">
        <f>IF($O205&gt;=BF$1,$S205+$Y205+$Z205,$Y205+$Z205)</f>
        <v>1003.73</v>
      </c>
      <c r="BG205" s="27">
        <f>IF($O205&gt;=BG$1,$S205+$Y205+$Z205,$Y205+$Z205)</f>
        <v>1003.73</v>
      </c>
      <c r="BH205" s="27">
        <f>IF($O205&gt;=BH$1,$S205+$Y205+$Z205,$Y205+$Z205)</f>
        <v>1003.73</v>
      </c>
      <c r="BI205" s="27">
        <f>IF($O205&gt;=BI$1,$S205+$Y205+$Z205,$Y205+$Z205)</f>
        <v>1003.73</v>
      </c>
      <c r="BJ205" s="27">
        <f>IF($O205&gt;=BJ$1,$S205+$Y205+$Z205,$Y205+$Z205)</f>
        <v>1003.73</v>
      </c>
      <c r="BK205" s="27">
        <f>IF($O205&gt;=BK$1,$S205+$Y205+$Z205,$Y205+$Z205)</f>
        <v>1003.73</v>
      </c>
      <c r="BL205" s="27">
        <f>IF($O205&gt;=BL$1,$S205+$Y205+$Z205,$Y205+$Z205)</f>
        <v>1003.73</v>
      </c>
      <c r="BM205" s="27">
        <f>IF($O205&gt;=BM$1,$S205+$Y205+$Z205,$Y205+$Z205)</f>
        <v>1003.73</v>
      </c>
      <c r="BN205" s="27">
        <f>IF($O205&gt;=BN$1,$S205+$Y205+$Z205,$Y205+$Z205)</f>
        <v>1003.73</v>
      </c>
      <c r="BO205" s="27">
        <f>IF($O205&gt;=BO$1,$S205+$Y205+$Z205,$Y205+$Z205)</f>
        <v>1003.73</v>
      </c>
      <c r="BP205" s="27">
        <f>IF($O205&gt;=BP$1,$S205+$Y205+$Z205,$Y205+$Z205)</f>
        <v>1003.73</v>
      </c>
      <c r="BQ205" s="27">
        <f>IF($O205&gt;=BQ$1,$S205+$Y205+$Z205,$Y205+$Z205)</f>
        <v>1003.73</v>
      </c>
      <c r="BR205" s="27">
        <f>IF($O205&gt;=BR$1,$S205+$Y205+$Z205,$Y205+$Z205)</f>
        <v>1003.73</v>
      </c>
      <c r="BS205" s="27">
        <f>IF($O205&gt;=BS$1,$S205+$Y205+$Z205,$Y205+$Z205)</f>
        <v>1003.73</v>
      </c>
      <c r="BT205" s="27">
        <f>IF($O205&gt;=BT$1,$S205+$Y205+$Z205,$Y205+$Z205)</f>
        <v>1003.73</v>
      </c>
      <c r="BU205" s="27">
        <f>IF($O205&gt;=BU$1,$S205+$Y205+$Z205,$Y205+$Z205)</f>
        <v>1003.73</v>
      </c>
      <c r="BV205" s="27">
        <f>IF($O205&gt;=BV$1,$S205+$Y205+$Z205,$Y205+$Z205)</f>
        <v>1003.73</v>
      </c>
      <c r="BW205" s="27">
        <f>IF($O205&gt;=BW$1,$S205+$Y205+$Z205,$Y205+$Z205)</f>
        <v>1003.73</v>
      </c>
      <c r="BX205" s="27">
        <f>IF($O205&gt;=BX$1,$S205+$Y205+$Z205,$Y205+$Z205)</f>
        <v>1003.73</v>
      </c>
      <c r="BY205" s="27">
        <f>IF($O205&gt;=BY$1,$S205+$Y205+$Z205,$Y205+$Z205)</f>
        <v>1003.73</v>
      </c>
      <c r="BZ205" s="27">
        <f>IF($O205&gt;=BZ$1,$S205+$Y205+$Z205,$Y205+$Z205)</f>
        <v>1003.73</v>
      </c>
      <c r="CA205" s="27">
        <f>IF($O205&gt;=CA$1,$S205+$Y205+$Z205,$Y205+$Z205)</f>
        <v>1003.73</v>
      </c>
      <c r="CB205" s="27">
        <f>IF($O205&gt;=CB$1,$S205+$Y205+$Z205,$Y205+$Z205)</f>
        <v>1003.73</v>
      </c>
      <c r="CC205" s="27">
        <f>IF($O205&gt;=CC$1,$S205+$Y205+$Z205,$Y205+$Z205)</f>
        <v>1003.73</v>
      </c>
      <c r="CD205" s="27">
        <f>IF($O205&gt;=CD$1,$S205+$Y205+$Z205,$Y205+$Z205)</f>
        <v>1003.73</v>
      </c>
      <c r="CE205" s="27">
        <f>IF($O205&gt;=CE$1,$S205+$Y205+$Z205,$Y205+$Z205)</f>
        <v>1003.73</v>
      </c>
      <c r="CF205" s="27">
        <f>IF($O205&gt;=CF$1,$S205+$Y205+$Z205,$Y205+$Z205)</f>
        <v>1003.73</v>
      </c>
      <c r="CG205" s="27">
        <f>IF($O205&gt;=CG$1,$S205+$Y205+$Z205,$Y205+$Z205)</f>
        <v>1003.73</v>
      </c>
      <c r="CH205" s="27">
        <f>IF($O205&gt;=CH$1,$S205+$Y205+$Z205,$Y205+$Z205)</f>
        <v>1003.73</v>
      </c>
      <c r="CI205" s="27">
        <f>IF($O205&gt;=CI$1,$S205+$Y205+$Z205,$Y205+$Z205)</f>
        <v>1003.73</v>
      </c>
      <c r="CJ205" s="27">
        <f>IF($O205&gt;=CJ$1,$S205+$Y205+$Z205,$Y205+$Z205)</f>
        <v>1003.73</v>
      </c>
      <c r="CK205" s="27">
        <f>IF($O205&gt;=CK$1,$S205+$Y205+$Z205,$Y205+$Z205)</f>
        <v>1003.73</v>
      </c>
      <c r="CL205" s="27">
        <f>IF($O205&gt;=CL$1,$S205+$Y205+$Z205,$Y205+$Z205)</f>
        <v>1003.73</v>
      </c>
      <c r="CM205" s="27">
        <f>IF($O205&gt;=CM$1,$S205+$Y205+$Z205,$Y205+$Z205)</f>
        <v>1003.73</v>
      </c>
      <c r="CN205" s="27">
        <f>IF($O205&gt;=CN$1,$S205+$Y205,$Y205)</f>
        <v>603.73</v>
      </c>
      <c r="CO205" s="27">
        <f>IF($O205&gt;=CO$1,$S205+$Y205,$Y205)</f>
        <v>603.73</v>
      </c>
      <c r="CP205" s="27">
        <f>IF($O205&gt;=CP$1,$S205+$Y205,$Y205)</f>
        <v>603.73</v>
      </c>
      <c r="CQ205" s="27">
        <f>IF($O205&gt;=CQ$1,$S205+$Y205,$Y205)</f>
        <v>603.73</v>
      </c>
      <c r="CR205" s="27">
        <f>IF($O205&gt;=CR$1,$S205+$Y205,$Y205)</f>
        <v>603.73</v>
      </c>
      <c r="CS205" s="27">
        <f>IF($O205&gt;=CS$1,$S205+$Y205,$Y205)</f>
        <v>603.73</v>
      </c>
      <c r="CT205" s="27">
        <f>IF($O205&gt;=CT$1,$S205+$Y205,$Y205)</f>
        <v>603.73</v>
      </c>
      <c r="CU205" s="27">
        <f>IF($O205&gt;=CU$1,$S205+$Y205,$Y205)</f>
        <v>603.73</v>
      </c>
      <c r="CV205" s="27">
        <f>IF($O205&gt;=CV$1,$S205+$Y205,$Y205)</f>
        <v>603.73</v>
      </c>
      <c r="CW205" s="27">
        <f>IF($O205&gt;=CW$1,$S205+$Y205,$Y205)</f>
        <v>603.73</v>
      </c>
      <c r="CX205" s="27">
        <f>IF($O205&gt;=CX$1,$S205+$Y205,$Y205)</f>
        <v>603.73</v>
      </c>
      <c r="CY205" s="27">
        <f>IF($O205&gt;=CY$1,$S205+$Y205,$Y205)</f>
        <v>603.73</v>
      </c>
      <c r="CZ205" s="27">
        <f>IF($O205&gt;=CZ$1,$S205+$Y205,$Y205)</f>
        <v>603.73</v>
      </c>
      <c r="DA205" s="27">
        <f>IF($O205&gt;=DA$1,$S205+$Y205,$Y205)</f>
        <v>603.73</v>
      </c>
      <c r="DB205" s="27">
        <f>IF($O205&gt;=DB$1,$S205+$Y205,$Y205)</f>
        <v>603.73</v>
      </c>
      <c r="DC205" s="27">
        <f>IF($O205&gt;=DC$1,$S205+$Y205,$Y205)</f>
        <v>603.73</v>
      </c>
      <c r="DD205" s="27">
        <f>IF($O205&gt;=DD$1,$S205+$Y205,$Y205)</f>
        <v>603.73</v>
      </c>
      <c r="DE205" s="27">
        <f>IF($O205&gt;=DE$1,$S205+$Y205,$Y205)</f>
        <v>603.73</v>
      </c>
      <c r="DF205" s="27">
        <f>IF($O205&gt;=DF$1,$S205+$Y205,$Y205)</f>
        <v>603.73</v>
      </c>
      <c r="DG205" s="27">
        <f>IF($O205&gt;=DG$1,$S205+$Y205,$Y205)</f>
        <v>603.73</v>
      </c>
      <c r="DH205" s="27">
        <f>IF($O205&gt;=DH$1,$S205+$Y205,$Y205)</f>
        <v>603.73</v>
      </c>
      <c r="DI205" s="27">
        <f>IF($O205&gt;=DI$1,$S205+$Y205,$Y205)</f>
        <v>603.73</v>
      </c>
      <c r="DJ205" s="27">
        <f>IF($O205&gt;=DJ$1,$S205+$Y205,$Y205)</f>
        <v>603.73</v>
      </c>
      <c r="DK205" s="27">
        <f>IF($O205&gt;=DK$1,$S205+$Y205,$Y205)</f>
        <v>603.73</v>
      </c>
      <c r="DL205" s="27">
        <f>IF($O205&gt;=DL$1,$S205+$Y205,$Y205)</f>
        <v>603.73</v>
      </c>
      <c r="DM205" s="27">
        <f>IF($O205&gt;=DM$1,$S205+$Y205,$Y205)</f>
        <v>603.73</v>
      </c>
      <c r="DN205" s="27">
        <f>IF($O205&gt;=DN$1,$S205+$Y205,$Y205)</f>
        <v>603.73</v>
      </c>
      <c r="DO205" s="27">
        <f>IF($O205&gt;=DO$1,$S205+$Y205,$Y205)</f>
        <v>603.73</v>
      </c>
      <c r="DP205" s="27">
        <f>IF($O205&gt;=DP$1,$S205+$Y205,$Y205)</f>
        <v>603.73</v>
      </c>
      <c r="DQ205" s="27">
        <f>IF($O205&gt;=DQ$1,$S205+$Y205,$Y205)</f>
        <v>603.73</v>
      </c>
      <c r="DR205" s="27">
        <f>IF($O205&gt;=DR$1,$S205+$Y205,$Y205)</f>
        <v>603.73</v>
      </c>
      <c r="DS205" s="27">
        <f>IF($O205&gt;=DS$1,$S205+$Y205,$Y205)</f>
        <v>603.73</v>
      </c>
      <c r="DT205" s="27">
        <f>IF($O205&gt;=DT$1,$S205+$Y205,$Y205)</f>
        <v>603.73</v>
      </c>
      <c r="DU205" s="27">
        <f>IF($O205&gt;=DU$1,$S205+$Y205,$Y205)</f>
        <v>603.73</v>
      </c>
      <c r="DV205" s="27">
        <f>IF($O205&gt;=DV$1,$S205+$Y205,$Y205)</f>
        <v>603.73</v>
      </c>
      <c r="DW205" s="27">
        <f>IF($O205&gt;=DW$1,$S205+$Y205,$Y205)</f>
        <v>603.73</v>
      </c>
      <c r="DX205" s="27">
        <f>IF($O205&gt;=DX$1,$S205+$Y205,$Y205)</f>
        <v>603.73</v>
      </c>
      <c r="DY205" s="27">
        <f>IF($O205&gt;=DY$1,$S205+$Y205,$Y205)</f>
        <v>603.73</v>
      </c>
      <c r="DZ205" s="27">
        <f>IF($O205&gt;=DZ$1,$S205+$Y205,$Y205)</f>
        <v>603.73</v>
      </c>
      <c r="EA205" s="27">
        <f>IF($O205&gt;=EA$1,$S205+$Y205,$Y205)</f>
        <v>603.73</v>
      </c>
      <c r="EB205" s="27">
        <f>IF($O205&gt;=EB$1,$S205+$Y205,$Y205)</f>
        <v>603.73</v>
      </c>
      <c r="EC205" s="27">
        <f>IF($O205&gt;=EC$1,$S205+$Y205,$Y205)</f>
        <v>603.73</v>
      </c>
      <c r="ED205" s="27">
        <f>IF($O205&gt;=ED$1,$S205+$Y205,$Y205)</f>
        <v>603.73</v>
      </c>
      <c r="EE205" s="27">
        <f>IF($O205&gt;=EE$1,$S205+$Y205,$Y205)</f>
        <v>603.73</v>
      </c>
      <c r="EF205" s="27">
        <f>IF($O205&gt;=EF$1,$S205+$Y205,$Y205)</f>
        <v>603.73</v>
      </c>
      <c r="EG205" s="27">
        <f>IF($O205&gt;=EG$1,$S205+$Y205,$Y205)</f>
        <v>603.73</v>
      </c>
      <c r="EH205" s="27">
        <f>IF($O205&gt;=EH$1,$S205+$Y205,$Y205)</f>
        <v>603.73</v>
      </c>
      <c r="EI205" s="27">
        <f>IF($O205&gt;=EI$1,$S205+$Y205,$Y205)</f>
        <v>603.73</v>
      </c>
      <c r="EJ205" s="27">
        <f>IF($O205&gt;=EJ$1,$S205+$Y205,$Y205)</f>
        <v>603.73</v>
      </c>
      <c r="EK205" s="27">
        <f>IF($O205&gt;=EK$1,$S205+$Y205,$Y205)</f>
        <v>603.73</v>
      </c>
      <c r="EL205" s="27">
        <f>IF($O205&gt;=EL$1,$S205+$Y205,$Y205)</f>
        <v>603.73</v>
      </c>
      <c r="EM205" s="27">
        <f>IF($O205&gt;=EM$1,$S205+$Y205,$Y205)</f>
        <v>603.73</v>
      </c>
      <c r="EN205" s="27">
        <f>IF($O205&gt;=EN$1,$S205+$Y205,$Y205)</f>
        <v>603.73</v>
      </c>
      <c r="EO205" s="27">
        <f>IF($O205&gt;=EO$1,$S205+$Y205,$Y205)</f>
        <v>603.73</v>
      </c>
      <c r="EP205" s="27">
        <f>IF($O205&gt;=EP$1,$S205+$Y205,$Y205)</f>
        <v>241.58999999999997</v>
      </c>
      <c r="EQ205" s="27">
        <f>IF($O205&gt;=EQ$1,$S205+$Y205,$Y205)</f>
        <v>241.58999999999997</v>
      </c>
      <c r="ER205" s="27">
        <f>IF($O205&gt;=ER$1,$S205+$Y205,$Y205)</f>
        <v>241.58999999999997</v>
      </c>
      <c r="ES205" s="27">
        <f>IF($O205&gt;=ES$1,$S205+$Y205,$Y205)</f>
        <v>241.58999999999997</v>
      </c>
      <c r="ET205" s="27">
        <f>IF($O205&gt;=ET$1,$S205+$Y205,$Y205)</f>
        <v>241.58999999999997</v>
      </c>
      <c r="EU205" s="27">
        <f>IF($O205&gt;=EU$1,$S205+$Y205,$Y205)</f>
        <v>241.58999999999997</v>
      </c>
      <c r="EV205" s="27">
        <f>IF($O205&gt;=EV$1,$S205,0)</f>
        <v>0</v>
      </c>
      <c r="EW205" s="27">
        <f>IF($O205&gt;=EW$1,$S205,0)</f>
        <v>0</v>
      </c>
      <c r="EX205" s="27">
        <f>IF($O205&gt;=EX$1,$S205,0)</f>
        <v>0</v>
      </c>
      <c r="EY205" s="27">
        <f>IF($O205&gt;=EY$1,$S205,0)</f>
        <v>0</v>
      </c>
      <c r="EZ205" s="27">
        <f>IF($O205&gt;=EZ$1,$S205,0)</f>
        <v>0</v>
      </c>
      <c r="FA205" s="27">
        <f>IF($O205&gt;=FA$1,$S205,0)</f>
        <v>0</v>
      </c>
      <c r="FB205" s="27">
        <f>IF($O205&gt;=FB$1,$S205,0)</f>
        <v>0</v>
      </c>
      <c r="FC205" s="27">
        <f>IF($O205&gt;=FC$1,$S205,0)</f>
        <v>0</v>
      </c>
      <c r="FD205" s="27">
        <f>IF($O205&gt;=FD$1,$S205,0)</f>
        <v>0</v>
      </c>
      <c r="FE205" s="27">
        <f>IF($O205&gt;=FE$1,$S205,0)</f>
        <v>0</v>
      </c>
      <c r="FF205" s="27">
        <f>IF($O205&gt;=FF$1,$S205,0)</f>
        <v>0</v>
      </c>
      <c r="FG205" s="27">
        <f>IF($O205&gt;=FG$1,$S205,0)</f>
        <v>0</v>
      </c>
      <c r="FH205" s="27">
        <f>IF($O205&gt;=FH$1,$S205,0)</f>
        <v>0</v>
      </c>
      <c r="FI205" s="27">
        <f>IF($O205&gt;=FI$1,$S205,0)</f>
        <v>0</v>
      </c>
      <c r="FJ205" s="27">
        <f>IF($O205&gt;=FJ$1,$S205,0)</f>
        <v>0</v>
      </c>
      <c r="FK205" s="27">
        <f>IF($O205&gt;=FK$1,$S205,0)</f>
        <v>0</v>
      </c>
      <c r="FL205" s="27">
        <f>IF($O205&gt;=FL$1,$S205,0)</f>
        <v>0</v>
      </c>
      <c r="FM205" s="27">
        <f>IF($O205&gt;=FM$1,$S205,0)</f>
        <v>0</v>
      </c>
      <c r="FN205" s="27">
        <f>IF($O205&gt;=FN$1,$S205,0)</f>
        <v>0</v>
      </c>
      <c r="FO205" s="27">
        <f>IF($O205&gt;=FO$1,$S205,0)</f>
        <v>0</v>
      </c>
      <c r="FP205" s="27">
        <f>IF($O205&gt;=FP$1,$S205,0)</f>
        <v>0</v>
      </c>
      <c r="FQ205" s="27">
        <f>IF($O205&gt;=FQ$1,$S205,0)</f>
        <v>0</v>
      </c>
      <c r="FR205" s="27">
        <f>IF($O205&gt;=FR$1,$S205,0)</f>
        <v>0</v>
      </c>
      <c r="FS205" s="27">
        <f>IF($O205&gt;=FS$1,$S205,0)</f>
        <v>0</v>
      </c>
      <c r="FT205" s="27">
        <f>IF($O205&gt;=FT$1,$S205,0)</f>
        <v>0</v>
      </c>
      <c r="FU205" s="27">
        <f>IF($O205&gt;=FU$1,$S205,0)</f>
        <v>0</v>
      </c>
      <c r="FV205" s="27">
        <f>IF($O205&gt;=FV$1,$S205,0)</f>
        <v>0</v>
      </c>
      <c r="FW205" s="27">
        <f>IF($O205&gt;=FW$1,$S205,0)</f>
        <v>0</v>
      </c>
      <c r="FX205" s="27">
        <f>IF($O205&gt;=FX$1,$S205,0)</f>
        <v>0</v>
      </c>
      <c r="FY205" s="27">
        <f>IF($O205&gt;=FY$1,$S205,0)</f>
        <v>0</v>
      </c>
      <c r="FZ205" s="27">
        <f>IF($O205&gt;=FZ$1,$S205,0)</f>
        <v>0</v>
      </c>
      <c r="GA205" s="27">
        <f>IF($O205&gt;=GA$1,$S205,0)</f>
        <v>0</v>
      </c>
      <c r="GB205" s="27">
        <f>IF($O205&gt;=GB$1,$S205,0)</f>
        <v>0</v>
      </c>
      <c r="GC205" s="27">
        <f>IF($O205&gt;=GC$1,$S205,0)</f>
        <v>0</v>
      </c>
      <c r="GD205" s="27">
        <f>IF($O205&gt;=GD$1,$S205,0)</f>
        <v>0</v>
      </c>
      <c r="GE205" s="27">
        <f>IF($O205&gt;=GE$1,$S205,0)</f>
        <v>0</v>
      </c>
      <c r="GF205" s="27">
        <f>IF($O205&gt;=GF$1,$S205,0)</f>
        <v>0</v>
      </c>
      <c r="GG205" s="27">
        <f>IF($O205&gt;=GG$1,$S205,0)</f>
        <v>0</v>
      </c>
      <c r="GH205" s="27">
        <f>IF($O205&gt;=GH$1,$S205,0)</f>
        <v>0</v>
      </c>
      <c r="GI205" s="27">
        <f>IF($O205&gt;=GI$1,$S205,0)</f>
        <v>0</v>
      </c>
      <c r="GJ205" s="27">
        <f>IF($O205&gt;=GJ$1,$S205,0)</f>
        <v>0</v>
      </c>
      <c r="GK205" s="27">
        <f>IF($O205&gt;=GK$1,$S205,0)</f>
        <v>0</v>
      </c>
      <c r="GL205" s="27">
        <f>IF($O205&gt;=GL$1,$S205,0)</f>
        <v>0</v>
      </c>
      <c r="GM205" s="27">
        <f>IF($O205&gt;=GM$1,$S205,0)</f>
        <v>0</v>
      </c>
      <c r="GN205" s="27">
        <f>IF($O205&gt;=GN$1,$S205,0)</f>
        <v>0</v>
      </c>
      <c r="GO205" s="27">
        <f>IF($O205&gt;=GO$1,$S205,0)</f>
        <v>0</v>
      </c>
      <c r="GP205" s="27">
        <f>IF($O205&gt;=GP$1,$S205,0)</f>
        <v>0</v>
      </c>
      <c r="GQ205" s="27">
        <f>IF($O205&gt;=GQ$1,$S205,0)</f>
        <v>0</v>
      </c>
      <c r="GR205" s="27">
        <f>IF($O205&gt;=GR$1,$S205,0)</f>
        <v>0</v>
      </c>
      <c r="GS205" s="27">
        <f>IF($O205&gt;=GS$1,$S205,0)</f>
        <v>0</v>
      </c>
      <c r="GT205" s="27">
        <f>IF($O205&gt;=GT$1,$S205,0)</f>
        <v>0</v>
      </c>
      <c r="GU205" s="27">
        <f>IF($O205&gt;=GU$1,$S205,0)</f>
        <v>0</v>
      </c>
      <c r="GV205" s="27">
        <f>IF($O205&gt;=GV$1,$S205,0)</f>
        <v>0</v>
      </c>
      <c r="GW205" s="27">
        <f>IF($O205&gt;=GW$1,$S205,0)</f>
        <v>0</v>
      </c>
      <c r="GX205" s="27">
        <f>IF($O205&gt;=GX$1,$S205,0)</f>
        <v>0</v>
      </c>
      <c r="GY205" s="27">
        <f>IF($O205&gt;=GY$1,$S205,0)</f>
        <v>0</v>
      </c>
      <c r="GZ205" s="27">
        <f>IF($O205&gt;=GZ$1,$S205,0)</f>
        <v>0</v>
      </c>
      <c r="HA205" s="27">
        <f>IF($O205&gt;=HA$1,$S205,0)</f>
        <v>0</v>
      </c>
      <c r="HB205" s="27">
        <f>IF($O205&gt;=HB$1,$S205,0)</f>
        <v>0</v>
      </c>
      <c r="HC205" s="27">
        <f>IF($O205&gt;=HC$1,$S205,0)</f>
        <v>0</v>
      </c>
    </row>
    <row r="206" spans="1:211">
      <c r="A206" s="3">
        <v>81345</v>
      </c>
      <c r="B206" s="3" t="s">
        <v>192</v>
      </c>
      <c r="C206" s="3" t="s">
        <v>12</v>
      </c>
      <c r="D206" s="3">
        <v>61</v>
      </c>
      <c r="E206" s="4">
        <v>36332</v>
      </c>
      <c r="F206" s="5">
        <v>19.010958904109589</v>
      </c>
      <c r="G206" s="3" t="s">
        <v>99</v>
      </c>
      <c r="H206" s="4">
        <v>21098</v>
      </c>
      <c r="I206" s="9" t="s">
        <v>857</v>
      </c>
      <c r="J206" s="5">
        <v>1810.7</v>
      </c>
      <c r="K206" s="31">
        <v>394</v>
      </c>
      <c r="L206" s="32">
        <v>19</v>
      </c>
      <c r="M206" s="33">
        <f>VLOOKUP(L206,FIND,3,TRUE)</f>
        <v>1.2</v>
      </c>
      <c r="N206" s="32">
        <f>IF(L206&gt;30,180,VLOOKUP(L206,TEMPO,2,FALSE))</f>
        <v>114</v>
      </c>
      <c r="O206" s="32">
        <f>IF(R206&gt;0,4,N206)</f>
        <v>114</v>
      </c>
      <c r="P206" s="96">
        <f>J206*M206*L206</f>
        <v>41283.960000000006</v>
      </c>
      <c r="Q206" s="96">
        <f>10934.45*2</f>
        <v>21868.9</v>
      </c>
      <c r="R206" s="96">
        <f>IF(P206&lt;=Q206,P206/4,0)</f>
        <v>0</v>
      </c>
      <c r="S206" s="5">
        <f>IF(P206&gt;=Q206,P206/N206,0)</f>
        <v>362.14000000000004</v>
      </c>
      <c r="T206" s="3"/>
      <c r="U206" s="3">
        <f>IF(T206="",1,0)</f>
        <v>1</v>
      </c>
      <c r="V206" s="3">
        <v>56</v>
      </c>
      <c r="W206" s="5">
        <v>0</v>
      </c>
      <c r="X206" s="5">
        <v>402.65</v>
      </c>
      <c r="Y206" s="5">
        <f>X206*W206</f>
        <v>0</v>
      </c>
      <c r="Z206" s="5">
        <v>400</v>
      </c>
      <c r="AA206" s="5">
        <f>S206+Y206+Z206</f>
        <v>762.1400000000001</v>
      </c>
      <c r="AB206" s="39">
        <f>(J206/12+J206/12*1.3333333333+450/12+J206/30*6/12+J206)*1.3+Y206+Z206+153.9</f>
        <v>3453.4965555490176</v>
      </c>
      <c r="AC206" s="39" t="s">
        <v>12</v>
      </c>
      <c r="AD206" s="39">
        <f>J206*1.3+400+153.9</f>
        <v>2907.8100000000004</v>
      </c>
      <c r="AE206" s="39">
        <f>SUMIFS('CUSTO MENSAL FUNC NOVO'!H:H,'CUSTO MENSAL FUNC NOVO'!A:A,'VALORES MENSAIS'!AC206)</f>
        <v>2265.9090000000001</v>
      </c>
      <c r="AF206" s="27">
        <f>IF($R206&gt;0,$R206,$S206)+$Y206+$Z206</f>
        <v>762.1400000000001</v>
      </c>
      <c r="AG206" s="27">
        <f>IF($R206&gt;0,$R206,$S206)+$Y206+$Z206</f>
        <v>762.1400000000001</v>
      </c>
      <c r="AH206" s="27">
        <f>IF($R206&gt;0,$R206,$S206)+$Y206+$Z206</f>
        <v>762.1400000000001</v>
      </c>
      <c r="AI206" s="27">
        <f>IF($R206&gt;0,$R206,$S206)+$Y206+$Z206</f>
        <v>762.1400000000001</v>
      </c>
      <c r="AJ206" s="27">
        <f>IF($O206&gt;=AJ$1,$S206+$Y206+$Z206,$Y206+$Z206)</f>
        <v>762.1400000000001</v>
      </c>
      <c r="AK206" s="27">
        <f>IF($O206&gt;=AK$1,$S206+$Y206+$Z206,$Y206+$Z206)</f>
        <v>762.1400000000001</v>
      </c>
      <c r="AL206" s="27">
        <f>IF($O206&gt;=AL$1,$S206+$Y206+$Z206,$Y206+$Z206)</f>
        <v>762.1400000000001</v>
      </c>
      <c r="AM206" s="27">
        <f>IF($O206&gt;=AM$1,$S206+$Y206+$Z206,$Y206+$Z206)</f>
        <v>762.1400000000001</v>
      </c>
      <c r="AN206" s="27">
        <f>IF($O206&gt;=AN$1,$S206+$Y206+$Z206,$Y206+$Z206)</f>
        <v>762.1400000000001</v>
      </c>
      <c r="AO206" s="27">
        <f>IF($O206&gt;=AO$1,$S206+$Y206+$Z206,$Y206+$Z206)</f>
        <v>762.1400000000001</v>
      </c>
      <c r="AP206" s="27">
        <f>IF($O206&gt;=AP$1,$S206+$Y206+$Z206,$Y206+$Z206)</f>
        <v>762.1400000000001</v>
      </c>
      <c r="AQ206" s="27">
        <f>IF($O206&gt;=AQ$1,$S206+$Y206+$Z206,$Y206+$Z206)</f>
        <v>762.1400000000001</v>
      </c>
      <c r="AR206" s="27">
        <f>IF($O206&gt;=AR$1,$S206+$Y206+$Z206,$Y206+$Z206)</f>
        <v>762.1400000000001</v>
      </c>
      <c r="AS206" s="27">
        <f>IF($O206&gt;=AS$1,$S206+$Y206+$Z206,$Y206+$Z206)</f>
        <v>762.1400000000001</v>
      </c>
      <c r="AT206" s="27">
        <f>IF($O206&gt;=AT$1,$S206+$Y206+$Z206,$Y206+$Z206)</f>
        <v>762.1400000000001</v>
      </c>
      <c r="AU206" s="27">
        <f>IF($O206&gt;=AU$1,$S206+$Y206+$Z206,$Y206+$Z206)</f>
        <v>762.1400000000001</v>
      </c>
      <c r="AV206" s="27">
        <f>IF($O206&gt;=AV$1,$S206+$Y206+$Z206,$Y206+$Z206)</f>
        <v>762.1400000000001</v>
      </c>
      <c r="AW206" s="27">
        <f>IF($O206&gt;=AW$1,$S206+$Y206+$Z206,$Y206+$Z206)</f>
        <v>762.1400000000001</v>
      </c>
      <c r="AX206" s="27">
        <f>IF($O206&gt;=AX$1,$S206+$Y206+$Z206,$Y206+$Z206)</f>
        <v>762.1400000000001</v>
      </c>
      <c r="AY206" s="27">
        <f>IF($O206&gt;=AY$1,$S206+$Y206+$Z206,$Y206+$Z206)</f>
        <v>762.1400000000001</v>
      </c>
      <c r="AZ206" s="27">
        <f>IF($O206&gt;=AZ$1,$S206+$Y206+$Z206,$Y206+$Z206)</f>
        <v>762.1400000000001</v>
      </c>
      <c r="BA206" s="27">
        <f>IF($O206&gt;=BA$1,$S206+$Y206+$Z206,$Y206+$Z206)</f>
        <v>762.1400000000001</v>
      </c>
      <c r="BB206" s="27">
        <f>IF($O206&gt;=BB$1,$S206+$Y206+$Z206,$Y206+$Z206)</f>
        <v>762.1400000000001</v>
      </c>
      <c r="BC206" s="27">
        <f>IF($O206&gt;=BC$1,$S206+$Y206+$Z206,$Y206+$Z206)</f>
        <v>762.1400000000001</v>
      </c>
      <c r="BD206" s="27">
        <f>IF($O206&gt;=BD$1,$S206+$Y206+$Z206,$Y206+$Z206)</f>
        <v>762.1400000000001</v>
      </c>
      <c r="BE206" s="27">
        <f>IF($O206&gt;=BE$1,$S206+$Y206+$Z206,$Y206+$Z206)</f>
        <v>762.1400000000001</v>
      </c>
      <c r="BF206" s="27">
        <f>IF($O206&gt;=BF$1,$S206+$Y206+$Z206,$Y206+$Z206)</f>
        <v>762.1400000000001</v>
      </c>
      <c r="BG206" s="27">
        <f>IF($O206&gt;=BG$1,$S206+$Y206+$Z206,$Y206+$Z206)</f>
        <v>762.1400000000001</v>
      </c>
      <c r="BH206" s="27">
        <f>IF($O206&gt;=BH$1,$S206+$Y206+$Z206,$Y206+$Z206)</f>
        <v>762.1400000000001</v>
      </c>
      <c r="BI206" s="27">
        <f>IF($O206&gt;=BI$1,$S206+$Y206+$Z206,$Y206+$Z206)</f>
        <v>762.1400000000001</v>
      </c>
      <c r="BJ206" s="27">
        <f>IF($O206&gt;=BJ$1,$S206+$Y206+$Z206,$Y206+$Z206)</f>
        <v>762.1400000000001</v>
      </c>
      <c r="BK206" s="27">
        <f>IF($O206&gt;=BK$1,$S206+$Y206+$Z206,$Y206+$Z206)</f>
        <v>762.1400000000001</v>
      </c>
      <c r="BL206" s="27">
        <f>IF($O206&gt;=BL$1,$S206+$Y206+$Z206,$Y206+$Z206)</f>
        <v>762.1400000000001</v>
      </c>
      <c r="BM206" s="27">
        <f>IF($O206&gt;=BM$1,$S206+$Y206+$Z206,$Y206+$Z206)</f>
        <v>762.1400000000001</v>
      </c>
      <c r="BN206" s="27">
        <f>IF($O206&gt;=BN$1,$S206+$Y206+$Z206,$Y206+$Z206)</f>
        <v>762.1400000000001</v>
      </c>
      <c r="BO206" s="27">
        <f>IF($O206&gt;=BO$1,$S206+$Y206+$Z206,$Y206+$Z206)</f>
        <v>762.1400000000001</v>
      </c>
      <c r="BP206" s="27">
        <f>IF($O206&gt;=BP$1,$S206+$Y206+$Z206,$Y206+$Z206)</f>
        <v>762.1400000000001</v>
      </c>
      <c r="BQ206" s="27">
        <f>IF($O206&gt;=BQ$1,$S206+$Y206+$Z206,$Y206+$Z206)</f>
        <v>762.1400000000001</v>
      </c>
      <c r="BR206" s="27">
        <f>IF($O206&gt;=BR$1,$S206+$Y206+$Z206,$Y206+$Z206)</f>
        <v>762.1400000000001</v>
      </c>
      <c r="BS206" s="27">
        <f>IF($O206&gt;=BS$1,$S206+$Y206+$Z206,$Y206+$Z206)</f>
        <v>762.1400000000001</v>
      </c>
      <c r="BT206" s="27">
        <f>IF($O206&gt;=BT$1,$S206+$Y206+$Z206,$Y206+$Z206)</f>
        <v>762.1400000000001</v>
      </c>
      <c r="BU206" s="27">
        <f>IF($O206&gt;=BU$1,$S206+$Y206+$Z206,$Y206+$Z206)</f>
        <v>762.1400000000001</v>
      </c>
      <c r="BV206" s="27">
        <f>IF($O206&gt;=BV$1,$S206+$Y206+$Z206,$Y206+$Z206)</f>
        <v>762.1400000000001</v>
      </c>
      <c r="BW206" s="27">
        <f>IF($O206&gt;=BW$1,$S206+$Y206+$Z206,$Y206+$Z206)</f>
        <v>762.1400000000001</v>
      </c>
      <c r="BX206" s="27">
        <f>IF($O206&gt;=BX$1,$S206+$Y206+$Z206,$Y206+$Z206)</f>
        <v>762.1400000000001</v>
      </c>
      <c r="BY206" s="27">
        <f>IF($O206&gt;=BY$1,$S206+$Y206+$Z206,$Y206+$Z206)</f>
        <v>762.1400000000001</v>
      </c>
      <c r="BZ206" s="27">
        <f>IF($O206&gt;=BZ$1,$S206+$Y206+$Z206,$Y206+$Z206)</f>
        <v>762.1400000000001</v>
      </c>
      <c r="CA206" s="27">
        <f>IF($O206&gt;=CA$1,$S206+$Y206+$Z206,$Y206+$Z206)</f>
        <v>762.1400000000001</v>
      </c>
      <c r="CB206" s="27">
        <f>IF($O206&gt;=CB$1,$S206+$Y206+$Z206,$Y206+$Z206)</f>
        <v>762.1400000000001</v>
      </c>
      <c r="CC206" s="27">
        <f>IF($O206&gt;=CC$1,$S206+$Y206+$Z206,$Y206+$Z206)</f>
        <v>762.1400000000001</v>
      </c>
      <c r="CD206" s="27">
        <f>IF($O206&gt;=CD$1,$S206+$Y206+$Z206,$Y206+$Z206)</f>
        <v>762.1400000000001</v>
      </c>
      <c r="CE206" s="27">
        <f>IF($O206&gt;=CE$1,$S206+$Y206+$Z206,$Y206+$Z206)</f>
        <v>762.1400000000001</v>
      </c>
      <c r="CF206" s="27">
        <f>IF($O206&gt;=CF$1,$S206+$Y206+$Z206,$Y206+$Z206)</f>
        <v>762.1400000000001</v>
      </c>
      <c r="CG206" s="27">
        <f>IF($O206&gt;=CG$1,$S206+$Y206+$Z206,$Y206+$Z206)</f>
        <v>762.1400000000001</v>
      </c>
      <c r="CH206" s="27">
        <f>IF($O206&gt;=CH$1,$S206+$Y206+$Z206,$Y206+$Z206)</f>
        <v>762.1400000000001</v>
      </c>
      <c r="CI206" s="27">
        <f>IF($O206&gt;=CI$1,$S206+$Y206+$Z206,$Y206+$Z206)</f>
        <v>762.1400000000001</v>
      </c>
      <c r="CJ206" s="27">
        <f>IF($O206&gt;=CJ$1,$S206+$Y206+$Z206,$Y206+$Z206)</f>
        <v>762.1400000000001</v>
      </c>
      <c r="CK206" s="27">
        <f>IF($O206&gt;=CK$1,$S206+$Y206+$Z206,$Y206+$Z206)</f>
        <v>762.1400000000001</v>
      </c>
      <c r="CL206" s="27">
        <f>IF($O206&gt;=CL$1,$S206+$Y206+$Z206,$Y206+$Z206)</f>
        <v>762.1400000000001</v>
      </c>
      <c r="CM206" s="27">
        <f>IF($O206&gt;=CM$1,$S206+$Y206+$Z206,$Y206+$Z206)</f>
        <v>762.1400000000001</v>
      </c>
      <c r="CN206" s="27">
        <f>IF($O206&gt;=CN$1,$S206+$Y206,$Y206)</f>
        <v>362.14000000000004</v>
      </c>
      <c r="CO206" s="27">
        <f>IF($O206&gt;=CO$1,$S206+$Y206,$Y206)</f>
        <v>362.14000000000004</v>
      </c>
      <c r="CP206" s="27">
        <f>IF($O206&gt;=CP$1,$S206+$Y206,$Y206)</f>
        <v>362.14000000000004</v>
      </c>
      <c r="CQ206" s="27">
        <f>IF($O206&gt;=CQ$1,$S206+$Y206,$Y206)</f>
        <v>362.14000000000004</v>
      </c>
      <c r="CR206" s="27">
        <f>IF($O206&gt;=CR$1,$S206+$Y206,$Y206)</f>
        <v>362.14000000000004</v>
      </c>
      <c r="CS206" s="27">
        <f>IF($O206&gt;=CS$1,$S206+$Y206,$Y206)</f>
        <v>362.14000000000004</v>
      </c>
      <c r="CT206" s="27">
        <f>IF($O206&gt;=CT$1,$S206+$Y206,$Y206)</f>
        <v>362.14000000000004</v>
      </c>
      <c r="CU206" s="27">
        <f>IF($O206&gt;=CU$1,$S206+$Y206,$Y206)</f>
        <v>362.14000000000004</v>
      </c>
      <c r="CV206" s="27">
        <f>IF($O206&gt;=CV$1,$S206+$Y206,$Y206)</f>
        <v>362.14000000000004</v>
      </c>
      <c r="CW206" s="27">
        <f>IF($O206&gt;=CW$1,$S206+$Y206,$Y206)</f>
        <v>362.14000000000004</v>
      </c>
      <c r="CX206" s="27">
        <f>IF($O206&gt;=CX$1,$S206+$Y206,$Y206)</f>
        <v>362.14000000000004</v>
      </c>
      <c r="CY206" s="27">
        <f>IF($O206&gt;=CY$1,$S206+$Y206,$Y206)</f>
        <v>362.14000000000004</v>
      </c>
      <c r="CZ206" s="27">
        <f>IF($O206&gt;=CZ$1,$S206+$Y206,$Y206)</f>
        <v>362.14000000000004</v>
      </c>
      <c r="DA206" s="27">
        <f>IF($O206&gt;=DA$1,$S206+$Y206,$Y206)</f>
        <v>362.14000000000004</v>
      </c>
      <c r="DB206" s="27">
        <f>IF($O206&gt;=DB$1,$S206+$Y206,$Y206)</f>
        <v>362.14000000000004</v>
      </c>
      <c r="DC206" s="27">
        <f>IF($O206&gt;=DC$1,$S206+$Y206,$Y206)</f>
        <v>362.14000000000004</v>
      </c>
      <c r="DD206" s="27">
        <f>IF($O206&gt;=DD$1,$S206+$Y206,$Y206)</f>
        <v>362.14000000000004</v>
      </c>
      <c r="DE206" s="27">
        <f>IF($O206&gt;=DE$1,$S206+$Y206,$Y206)</f>
        <v>362.14000000000004</v>
      </c>
      <c r="DF206" s="27">
        <f>IF($O206&gt;=DF$1,$S206+$Y206,$Y206)</f>
        <v>362.14000000000004</v>
      </c>
      <c r="DG206" s="27">
        <f>IF($O206&gt;=DG$1,$S206+$Y206,$Y206)</f>
        <v>362.14000000000004</v>
      </c>
      <c r="DH206" s="27">
        <f>IF($O206&gt;=DH$1,$S206+$Y206,$Y206)</f>
        <v>362.14000000000004</v>
      </c>
      <c r="DI206" s="27">
        <f>IF($O206&gt;=DI$1,$S206+$Y206,$Y206)</f>
        <v>362.14000000000004</v>
      </c>
      <c r="DJ206" s="27">
        <f>IF($O206&gt;=DJ$1,$S206+$Y206,$Y206)</f>
        <v>362.14000000000004</v>
      </c>
      <c r="DK206" s="27">
        <f>IF($O206&gt;=DK$1,$S206+$Y206,$Y206)</f>
        <v>362.14000000000004</v>
      </c>
      <c r="DL206" s="27">
        <f>IF($O206&gt;=DL$1,$S206+$Y206,$Y206)</f>
        <v>362.14000000000004</v>
      </c>
      <c r="DM206" s="27">
        <f>IF($O206&gt;=DM$1,$S206+$Y206,$Y206)</f>
        <v>362.14000000000004</v>
      </c>
      <c r="DN206" s="27">
        <f>IF($O206&gt;=DN$1,$S206+$Y206,$Y206)</f>
        <v>362.14000000000004</v>
      </c>
      <c r="DO206" s="27">
        <f>IF($O206&gt;=DO$1,$S206+$Y206,$Y206)</f>
        <v>362.14000000000004</v>
      </c>
      <c r="DP206" s="27">
        <f>IF($O206&gt;=DP$1,$S206+$Y206,$Y206)</f>
        <v>362.14000000000004</v>
      </c>
      <c r="DQ206" s="27">
        <f>IF($O206&gt;=DQ$1,$S206+$Y206,$Y206)</f>
        <v>362.14000000000004</v>
      </c>
      <c r="DR206" s="27">
        <f>IF($O206&gt;=DR$1,$S206+$Y206,$Y206)</f>
        <v>362.14000000000004</v>
      </c>
      <c r="DS206" s="27">
        <f>IF($O206&gt;=DS$1,$S206+$Y206,$Y206)</f>
        <v>362.14000000000004</v>
      </c>
      <c r="DT206" s="27">
        <f>IF($O206&gt;=DT$1,$S206+$Y206,$Y206)</f>
        <v>362.14000000000004</v>
      </c>
      <c r="DU206" s="27">
        <f>IF($O206&gt;=DU$1,$S206+$Y206,$Y206)</f>
        <v>362.14000000000004</v>
      </c>
      <c r="DV206" s="27">
        <f>IF($O206&gt;=DV$1,$S206+$Y206,$Y206)</f>
        <v>362.14000000000004</v>
      </c>
      <c r="DW206" s="27">
        <f>IF($O206&gt;=DW$1,$S206+$Y206,$Y206)</f>
        <v>362.14000000000004</v>
      </c>
      <c r="DX206" s="27">
        <f>IF($O206&gt;=DX$1,$S206+$Y206,$Y206)</f>
        <v>362.14000000000004</v>
      </c>
      <c r="DY206" s="27">
        <f>IF($O206&gt;=DY$1,$S206+$Y206,$Y206)</f>
        <v>362.14000000000004</v>
      </c>
      <c r="DZ206" s="27">
        <f>IF($O206&gt;=DZ$1,$S206+$Y206,$Y206)</f>
        <v>362.14000000000004</v>
      </c>
      <c r="EA206" s="27">
        <f>IF($O206&gt;=EA$1,$S206+$Y206,$Y206)</f>
        <v>362.14000000000004</v>
      </c>
      <c r="EB206" s="27">
        <f>IF($O206&gt;=EB$1,$S206+$Y206,$Y206)</f>
        <v>362.14000000000004</v>
      </c>
      <c r="EC206" s="27">
        <f>IF($O206&gt;=EC$1,$S206+$Y206,$Y206)</f>
        <v>362.14000000000004</v>
      </c>
      <c r="ED206" s="27">
        <f>IF($O206&gt;=ED$1,$S206+$Y206,$Y206)</f>
        <v>362.14000000000004</v>
      </c>
      <c r="EE206" s="27">
        <f>IF($O206&gt;=EE$1,$S206+$Y206,$Y206)</f>
        <v>362.14000000000004</v>
      </c>
      <c r="EF206" s="27">
        <f>IF($O206&gt;=EF$1,$S206+$Y206,$Y206)</f>
        <v>362.14000000000004</v>
      </c>
      <c r="EG206" s="27">
        <f>IF($O206&gt;=EG$1,$S206+$Y206,$Y206)</f>
        <v>362.14000000000004</v>
      </c>
      <c r="EH206" s="27">
        <f>IF($O206&gt;=EH$1,$S206+$Y206,$Y206)</f>
        <v>362.14000000000004</v>
      </c>
      <c r="EI206" s="27">
        <f>IF($O206&gt;=EI$1,$S206+$Y206,$Y206)</f>
        <v>362.14000000000004</v>
      </c>
      <c r="EJ206" s="27">
        <f>IF($O206&gt;=EJ$1,$S206+$Y206,$Y206)</f>
        <v>362.14000000000004</v>
      </c>
      <c r="EK206" s="27">
        <f>IF($O206&gt;=EK$1,$S206+$Y206,$Y206)</f>
        <v>362.14000000000004</v>
      </c>
      <c r="EL206" s="27">
        <f>IF($O206&gt;=EL$1,$S206+$Y206,$Y206)</f>
        <v>362.14000000000004</v>
      </c>
      <c r="EM206" s="27">
        <f>IF($O206&gt;=EM$1,$S206+$Y206,$Y206)</f>
        <v>362.14000000000004</v>
      </c>
      <c r="EN206" s="27">
        <f>IF($O206&gt;=EN$1,$S206+$Y206,$Y206)</f>
        <v>362.14000000000004</v>
      </c>
      <c r="EO206" s="27">
        <f>IF($O206&gt;=EO$1,$S206+$Y206,$Y206)</f>
        <v>362.14000000000004</v>
      </c>
      <c r="EP206" s="27">
        <f>IF($O206&gt;=EP$1,$S206+$Y206,$Y206)</f>
        <v>0</v>
      </c>
      <c r="EQ206" s="27">
        <f>IF($O206&gt;=EQ$1,$S206+$Y206,$Y206)</f>
        <v>0</v>
      </c>
      <c r="ER206" s="27">
        <f>IF($O206&gt;=ER$1,$S206+$Y206,$Y206)</f>
        <v>0</v>
      </c>
      <c r="ES206" s="27">
        <f>IF($O206&gt;=ES$1,$S206+$Y206,$Y206)</f>
        <v>0</v>
      </c>
      <c r="ET206" s="27">
        <f>IF($O206&gt;=ET$1,$S206+$Y206,$Y206)</f>
        <v>0</v>
      </c>
      <c r="EU206" s="27">
        <f>IF($O206&gt;=EU$1,$S206+$Y206,$Y206)</f>
        <v>0</v>
      </c>
      <c r="EV206" s="27">
        <f>IF($O206&gt;=EV$1,$S206,0)</f>
        <v>0</v>
      </c>
      <c r="EW206" s="27">
        <f>IF($O206&gt;=EW$1,$S206,0)</f>
        <v>0</v>
      </c>
      <c r="EX206" s="27">
        <f>IF($O206&gt;=EX$1,$S206,0)</f>
        <v>0</v>
      </c>
      <c r="EY206" s="27">
        <f>IF($O206&gt;=EY$1,$S206,0)</f>
        <v>0</v>
      </c>
      <c r="EZ206" s="27">
        <f>IF($O206&gt;=EZ$1,$S206,0)</f>
        <v>0</v>
      </c>
      <c r="FA206" s="27">
        <f>IF($O206&gt;=FA$1,$S206,0)</f>
        <v>0</v>
      </c>
      <c r="FB206" s="27">
        <f>IF($O206&gt;=FB$1,$S206,0)</f>
        <v>0</v>
      </c>
      <c r="FC206" s="27">
        <f>IF($O206&gt;=FC$1,$S206,0)</f>
        <v>0</v>
      </c>
      <c r="FD206" s="27">
        <f>IF($O206&gt;=FD$1,$S206,0)</f>
        <v>0</v>
      </c>
      <c r="FE206" s="27">
        <f>IF($O206&gt;=FE$1,$S206,0)</f>
        <v>0</v>
      </c>
      <c r="FF206" s="27">
        <f>IF($O206&gt;=FF$1,$S206,0)</f>
        <v>0</v>
      </c>
      <c r="FG206" s="27">
        <f>IF($O206&gt;=FG$1,$S206,0)</f>
        <v>0</v>
      </c>
      <c r="FH206" s="27">
        <f>IF($O206&gt;=FH$1,$S206,0)</f>
        <v>0</v>
      </c>
      <c r="FI206" s="27">
        <f>IF($O206&gt;=FI$1,$S206,0)</f>
        <v>0</v>
      </c>
      <c r="FJ206" s="27">
        <f>IF($O206&gt;=FJ$1,$S206,0)</f>
        <v>0</v>
      </c>
      <c r="FK206" s="27">
        <f>IF($O206&gt;=FK$1,$S206,0)</f>
        <v>0</v>
      </c>
      <c r="FL206" s="27">
        <f>IF($O206&gt;=FL$1,$S206,0)</f>
        <v>0</v>
      </c>
      <c r="FM206" s="27">
        <f>IF($O206&gt;=FM$1,$S206,0)</f>
        <v>0</v>
      </c>
      <c r="FN206" s="27">
        <f>IF($O206&gt;=FN$1,$S206,0)</f>
        <v>0</v>
      </c>
      <c r="FO206" s="27">
        <f>IF($O206&gt;=FO$1,$S206,0)</f>
        <v>0</v>
      </c>
      <c r="FP206" s="27">
        <f>IF($O206&gt;=FP$1,$S206,0)</f>
        <v>0</v>
      </c>
      <c r="FQ206" s="27">
        <f>IF($O206&gt;=FQ$1,$S206,0)</f>
        <v>0</v>
      </c>
      <c r="FR206" s="27">
        <f>IF($O206&gt;=FR$1,$S206,0)</f>
        <v>0</v>
      </c>
      <c r="FS206" s="27">
        <f>IF($O206&gt;=FS$1,$S206,0)</f>
        <v>0</v>
      </c>
      <c r="FT206" s="27">
        <f>IF($O206&gt;=FT$1,$S206,0)</f>
        <v>0</v>
      </c>
      <c r="FU206" s="27">
        <f>IF($O206&gt;=FU$1,$S206,0)</f>
        <v>0</v>
      </c>
      <c r="FV206" s="27">
        <f>IF($O206&gt;=FV$1,$S206,0)</f>
        <v>0</v>
      </c>
      <c r="FW206" s="27">
        <f>IF($O206&gt;=FW$1,$S206,0)</f>
        <v>0</v>
      </c>
      <c r="FX206" s="27">
        <f>IF($O206&gt;=FX$1,$S206,0)</f>
        <v>0</v>
      </c>
      <c r="FY206" s="27">
        <f>IF($O206&gt;=FY$1,$S206,0)</f>
        <v>0</v>
      </c>
      <c r="FZ206" s="27">
        <f>IF($O206&gt;=FZ$1,$S206,0)</f>
        <v>0</v>
      </c>
      <c r="GA206" s="27">
        <f>IF($O206&gt;=GA$1,$S206,0)</f>
        <v>0</v>
      </c>
      <c r="GB206" s="27">
        <f>IF($O206&gt;=GB$1,$S206,0)</f>
        <v>0</v>
      </c>
      <c r="GC206" s="27">
        <f>IF($O206&gt;=GC$1,$S206,0)</f>
        <v>0</v>
      </c>
      <c r="GD206" s="27">
        <f>IF($O206&gt;=GD$1,$S206,0)</f>
        <v>0</v>
      </c>
      <c r="GE206" s="27">
        <f>IF($O206&gt;=GE$1,$S206,0)</f>
        <v>0</v>
      </c>
      <c r="GF206" s="27">
        <f>IF($O206&gt;=GF$1,$S206,0)</f>
        <v>0</v>
      </c>
      <c r="GG206" s="27">
        <f>IF($O206&gt;=GG$1,$S206,0)</f>
        <v>0</v>
      </c>
      <c r="GH206" s="27">
        <f>IF($O206&gt;=GH$1,$S206,0)</f>
        <v>0</v>
      </c>
      <c r="GI206" s="27">
        <f>IF($O206&gt;=GI$1,$S206,0)</f>
        <v>0</v>
      </c>
      <c r="GJ206" s="27">
        <f>IF($O206&gt;=GJ$1,$S206,0)</f>
        <v>0</v>
      </c>
      <c r="GK206" s="27">
        <f>IF($O206&gt;=GK$1,$S206,0)</f>
        <v>0</v>
      </c>
      <c r="GL206" s="27">
        <f>IF($O206&gt;=GL$1,$S206,0)</f>
        <v>0</v>
      </c>
      <c r="GM206" s="27">
        <f>IF($O206&gt;=GM$1,$S206,0)</f>
        <v>0</v>
      </c>
      <c r="GN206" s="27">
        <f>IF($O206&gt;=GN$1,$S206,0)</f>
        <v>0</v>
      </c>
      <c r="GO206" s="27">
        <f>IF($O206&gt;=GO$1,$S206,0)</f>
        <v>0</v>
      </c>
      <c r="GP206" s="27">
        <f>IF($O206&gt;=GP$1,$S206,0)</f>
        <v>0</v>
      </c>
      <c r="GQ206" s="27">
        <f>IF($O206&gt;=GQ$1,$S206,0)</f>
        <v>0</v>
      </c>
      <c r="GR206" s="27">
        <f>IF($O206&gt;=GR$1,$S206,0)</f>
        <v>0</v>
      </c>
      <c r="GS206" s="27">
        <f>IF($O206&gt;=GS$1,$S206,0)</f>
        <v>0</v>
      </c>
      <c r="GT206" s="27">
        <f>IF($O206&gt;=GT$1,$S206,0)</f>
        <v>0</v>
      </c>
      <c r="GU206" s="27">
        <f>IF($O206&gt;=GU$1,$S206,0)</f>
        <v>0</v>
      </c>
      <c r="GV206" s="27">
        <f>IF($O206&gt;=GV$1,$S206,0)</f>
        <v>0</v>
      </c>
      <c r="GW206" s="27">
        <f>IF($O206&gt;=GW$1,$S206,0)</f>
        <v>0</v>
      </c>
      <c r="GX206" s="27">
        <f>IF($O206&gt;=GX$1,$S206,0)</f>
        <v>0</v>
      </c>
      <c r="GY206" s="27">
        <f>IF($O206&gt;=GY$1,$S206,0)</f>
        <v>0</v>
      </c>
      <c r="GZ206" s="27">
        <f>IF($O206&gt;=GZ$1,$S206,0)</f>
        <v>0</v>
      </c>
      <c r="HA206" s="27">
        <f>IF($O206&gt;=HA$1,$S206,0)</f>
        <v>0</v>
      </c>
      <c r="HB206" s="27">
        <f>IF($O206&gt;=HB$1,$S206,0)</f>
        <v>0</v>
      </c>
      <c r="HC206" s="27">
        <f>IF($O206&gt;=HC$1,$S206,0)</f>
        <v>0</v>
      </c>
    </row>
    <row r="207" spans="1:211">
      <c r="A207" s="3">
        <v>61670</v>
      </c>
      <c r="B207" s="3" t="s">
        <v>240</v>
      </c>
      <c r="C207" s="3" t="s">
        <v>104</v>
      </c>
      <c r="D207" s="3">
        <v>55</v>
      </c>
      <c r="E207" s="4">
        <v>34750</v>
      </c>
      <c r="F207" s="5">
        <v>23.345205479452055</v>
      </c>
      <c r="G207" s="3" t="s">
        <v>99</v>
      </c>
      <c r="H207" s="4">
        <v>23308</v>
      </c>
      <c r="I207" s="9" t="s">
        <v>857</v>
      </c>
      <c r="J207" s="5">
        <v>2256.15</v>
      </c>
      <c r="K207" s="31">
        <v>394</v>
      </c>
      <c r="L207" s="32">
        <v>23</v>
      </c>
      <c r="M207" s="33">
        <f>VLOOKUP(L207,FIND,3,TRUE)</f>
        <v>1.3</v>
      </c>
      <c r="N207" s="32">
        <f>IF(L207&gt;30,180,VLOOKUP(L207,TEMPO,2,FALSE))</f>
        <v>138</v>
      </c>
      <c r="O207" s="32">
        <f>IF(R207&gt;0,4,N207)</f>
        <v>138</v>
      </c>
      <c r="P207" s="96">
        <f>J207*M207*L207</f>
        <v>67458.885000000009</v>
      </c>
      <c r="Q207" s="96">
        <f>10934.45*2</f>
        <v>21868.9</v>
      </c>
      <c r="R207" s="96">
        <f>IF(P207&lt;=Q207,P207/4,0)</f>
        <v>0</v>
      </c>
      <c r="S207" s="5">
        <f>IF(P207&gt;=Q207,P207/N207,0)</f>
        <v>488.8325000000001</v>
      </c>
      <c r="T207" s="3"/>
      <c r="U207" s="3">
        <f>IF(T207="",1,0)</f>
        <v>1</v>
      </c>
      <c r="V207" s="3">
        <v>352</v>
      </c>
      <c r="W207" s="5">
        <v>0.6</v>
      </c>
      <c r="X207" s="5">
        <v>245.73</v>
      </c>
      <c r="Y207" s="5">
        <f>X207*W207</f>
        <v>147.43799999999999</v>
      </c>
      <c r="Z207" s="5">
        <v>400</v>
      </c>
      <c r="AA207" s="5">
        <f>S207+Y207+Z207</f>
        <v>1036.2705000000001</v>
      </c>
      <c r="AB207" s="39">
        <f>(J207/12+J207/12*1.3333333333+450/12+J207/30*6/12+J207)*1.3+Y207+Z207+153.9</f>
        <v>4302.2708333251867</v>
      </c>
      <c r="AC207" s="39" t="s">
        <v>104</v>
      </c>
      <c r="AD207" s="39">
        <f>J207*1.3+400+153.9</f>
        <v>3486.8950000000004</v>
      </c>
      <c r="AE207" s="39">
        <f>SUMIFS('CUSTO MENSAL FUNC NOVO'!H:H,'CUSTO MENSAL FUNC NOVO'!A:A,'VALORES MENSAIS'!AC207)</f>
        <v>2035.3799999999999</v>
      </c>
      <c r="AF207" s="27">
        <f>IF($R207&gt;0,$R207,$S207)+$Y207+$Z207</f>
        <v>1036.2705000000001</v>
      </c>
      <c r="AG207" s="27">
        <f>IF($R207&gt;0,$R207,$S207)+$Y207+$Z207</f>
        <v>1036.2705000000001</v>
      </c>
      <c r="AH207" s="27">
        <f>IF($R207&gt;0,$R207,$S207)+$Y207+$Z207</f>
        <v>1036.2705000000001</v>
      </c>
      <c r="AI207" s="27">
        <f>IF($R207&gt;0,$R207,$S207)+$Y207+$Z207</f>
        <v>1036.2705000000001</v>
      </c>
      <c r="AJ207" s="27">
        <f>IF($O207&gt;=AJ$1,$S207+$Y207+$Z207,$Y207+$Z207)</f>
        <v>1036.2705000000001</v>
      </c>
      <c r="AK207" s="27">
        <f>IF($O207&gt;=AK$1,$S207+$Y207+$Z207,$Y207+$Z207)</f>
        <v>1036.2705000000001</v>
      </c>
      <c r="AL207" s="27">
        <f>IF($O207&gt;=AL$1,$S207+$Y207+$Z207,$Y207+$Z207)</f>
        <v>1036.2705000000001</v>
      </c>
      <c r="AM207" s="27">
        <f>IF($O207&gt;=AM$1,$S207+$Y207+$Z207,$Y207+$Z207)</f>
        <v>1036.2705000000001</v>
      </c>
      <c r="AN207" s="27">
        <f>IF($O207&gt;=AN$1,$S207+$Y207+$Z207,$Y207+$Z207)</f>
        <v>1036.2705000000001</v>
      </c>
      <c r="AO207" s="27">
        <f>IF($O207&gt;=AO$1,$S207+$Y207+$Z207,$Y207+$Z207)</f>
        <v>1036.2705000000001</v>
      </c>
      <c r="AP207" s="27">
        <f>IF($O207&gt;=AP$1,$S207+$Y207+$Z207,$Y207+$Z207)</f>
        <v>1036.2705000000001</v>
      </c>
      <c r="AQ207" s="27">
        <f>IF($O207&gt;=AQ$1,$S207+$Y207+$Z207,$Y207+$Z207)</f>
        <v>1036.2705000000001</v>
      </c>
      <c r="AR207" s="27">
        <f>IF($O207&gt;=AR$1,$S207+$Y207+$Z207,$Y207+$Z207)</f>
        <v>1036.2705000000001</v>
      </c>
      <c r="AS207" s="27">
        <f>IF($O207&gt;=AS$1,$S207+$Y207+$Z207,$Y207+$Z207)</f>
        <v>1036.2705000000001</v>
      </c>
      <c r="AT207" s="27">
        <f>IF($O207&gt;=AT$1,$S207+$Y207+$Z207,$Y207+$Z207)</f>
        <v>1036.2705000000001</v>
      </c>
      <c r="AU207" s="27">
        <f>IF($O207&gt;=AU$1,$S207+$Y207+$Z207,$Y207+$Z207)</f>
        <v>1036.2705000000001</v>
      </c>
      <c r="AV207" s="27">
        <f>IF($O207&gt;=AV$1,$S207+$Y207+$Z207,$Y207+$Z207)</f>
        <v>1036.2705000000001</v>
      </c>
      <c r="AW207" s="27">
        <f>IF($O207&gt;=AW$1,$S207+$Y207+$Z207,$Y207+$Z207)</f>
        <v>1036.2705000000001</v>
      </c>
      <c r="AX207" s="27">
        <f>IF($O207&gt;=AX$1,$S207+$Y207+$Z207,$Y207+$Z207)</f>
        <v>1036.2705000000001</v>
      </c>
      <c r="AY207" s="27">
        <f>IF($O207&gt;=AY$1,$S207+$Y207+$Z207,$Y207+$Z207)</f>
        <v>1036.2705000000001</v>
      </c>
      <c r="AZ207" s="27">
        <f>IF($O207&gt;=AZ$1,$S207+$Y207+$Z207,$Y207+$Z207)</f>
        <v>1036.2705000000001</v>
      </c>
      <c r="BA207" s="27">
        <f>IF($O207&gt;=BA$1,$S207+$Y207+$Z207,$Y207+$Z207)</f>
        <v>1036.2705000000001</v>
      </c>
      <c r="BB207" s="27">
        <f>IF($O207&gt;=BB$1,$S207+$Y207+$Z207,$Y207+$Z207)</f>
        <v>1036.2705000000001</v>
      </c>
      <c r="BC207" s="27">
        <f>IF($O207&gt;=BC$1,$S207+$Y207+$Z207,$Y207+$Z207)</f>
        <v>1036.2705000000001</v>
      </c>
      <c r="BD207" s="27">
        <f>IF($O207&gt;=BD$1,$S207+$Y207+$Z207,$Y207+$Z207)</f>
        <v>1036.2705000000001</v>
      </c>
      <c r="BE207" s="27">
        <f>IF($O207&gt;=BE$1,$S207+$Y207+$Z207,$Y207+$Z207)</f>
        <v>1036.2705000000001</v>
      </c>
      <c r="BF207" s="27">
        <f>IF($O207&gt;=BF$1,$S207+$Y207+$Z207,$Y207+$Z207)</f>
        <v>1036.2705000000001</v>
      </c>
      <c r="BG207" s="27">
        <f>IF($O207&gt;=BG$1,$S207+$Y207+$Z207,$Y207+$Z207)</f>
        <v>1036.2705000000001</v>
      </c>
      <c r="BH207" s="27">
        <f>IF($O207&gt;=BH$1,$S207+$Y207+$Z207,$Y207+$Z207)</f>
        <v>1036.2705000000001</v>
      </c>
      <c r="BI207" s="27">
        <f>IF($O207&gt;=BI$1,$S207+$Y207+$Z207,$Y207+$Z207)</f>
        <v>1036.2705000000001</v>
      </c>
      <c r="BJ207" s="27">
        <f>IF($O207&gt;=BJ$1,$S207+$Y207+$Z207,$Y207+$Z207)</f>
        <v>1036.2705000000001</v>
      </c>
      <c r="BK207" s="27">
        <f>IF($O207&gt;=BK$1,$S207+$Y207+$Z207,$Y207+$Z207)</f>
        <v>1036.2705000000001</v>
      </c>
      <c r="BL207" s="27">
        <f>IF($O207&gt;=BL$1,$S207+$Y207+$Z207,$Y207+$Z207)</f>
        <v>1036.2705000000001</v>
      </c>
      <c r="BM207" s="27">
        <f>IF($O207&gt;=BM$1,$S207+$Y207+$Z207,$Y207+$Z207)</f>
        <v>1036.2705000000001</v>
      </c>
      <c r="BN207" s="27">
        <f>IF($O207&gt;=BN$1,$S207+$Y207+$Z207,$Y207+$Z207)</f>
        <v>1036.2705000000001</v>
      </c>
      <c r="BO207" s="27">
        <f>IF($O207&gt;=BO$1,$S207+$Y207+$Z207,$Y207+$Z207)</f>
        <v>1036.2705000000001</v>
      </c>
      <c r="BP207" s="27">
        <f>IF($O207&gt;=BP$1,$S207+$Y207+$Z207,$Y207+$Z207)</f>
        <v>1036.2705000000001</v>
      </c>
      <c r="BQ207" s="27">
        <f>IF($O207&gt;=BQ$1,$S207+$Y207+$Z207,$Y207+$Z207)</f>
        <v>1036.2705000000001</v>
      </c>
      <c r="BR207" s="27">
        <f>IF($O207&gt;=BR$1,$S207+$Y207+$Z207,$Y207+$Z207)</f>
        <v>1036.2705000000001</v>
      </c>
      <c r="BS207" s="27">
        <f>IF($O207&gt;=BS$1,$S207+$Y207+$Z207,$Y207+$Z207)</f>
        <v>1036.2705000000001</v>
      </c>
      <c r="BT207" s="27">
        <f>IF($O207&gt;=BT$1,$S207+$Y207+$Z207,$Y207+$Z207)</f>
        <v>1036.2705000000001</v>
      </c>
      <c r="BU207" s="27">
        <f>IF($O207&gt;=BU$1,$S207+$Y207+$Z207,$Y207+$Z207)</f>
        <v>1036.2705000000001</v>
      </c>
      <c r="BV207" s="27">
        <f>IF($O207&gt;=BV$1,$S207+$Y207+$Z207,$Y207+$Z207)</f>
        <v>1036.2705000000001</v>
      </c>
      <c r="BW207" s="27">
        <f>IF($O207&gt;=BW$1,$S207+$Y207+$Z207,$Y207+$Z207)</f>
        <v>1036.2705000000001</v>
      </c>
      <c r="BX207" s="27">
        <f>IF($O207&gt;=BX$1,$S207+$Y207+$Z207,$Y207+$Z207)</f>
        <v>1036.2705000000001</v>
      </c>
      <c r="BY207" s="27">
        <f>IF($O207&gt;=BY$1,$S207+$Y207+$Z207,$Y207+$Z207)</f>
        <v>1036.2705000000001</v>
      </c>
      <c r="BZ207" s="27">
        <f>IF($O207&gt;=BZ$1,$S207+$Y207+$Z207,$Y207+$Z207)</f>
        <v>1036.2705000000001</v>
      </c>
      <c r="CA207" s="27">
        <f>IF($O207&gt;=CA$1,$S207+$Y207+$Z207,$Y207+$Z207)</f>
        <v>1036.2705000000001</v>
      </c>
      <c r="CB207" s="27">
        <f>IF($O207&gt;=CB$1,$S207+$Y207+$Z207,$Y207+$Z207)</f>
        <v>1036.2705000000001</v>
      </c>
      <c r="CC207" s="27">
        <f>IF($O207&gt;=CC$1,$S207+$Y207+$Z207,$Y207+$Z207)</f>
        <v>1036.2705000000001</v>
      </c>
      <c r="CD207" s="27">
        <f>IF($O207&gt;=CD$1,$S207+$Y207+$Z207,$Y207+$Z207)</f>
        <v>1036.2705000000001</v>
      </c>
      <c r="CE207" s="27">
        <f>IF($O207&gt;=CE$1,$S207+$Y207+$Z207,$Y207+$Z207)</f>
        <v>1036.2705000000001</v>
      </c>
      <c r="CF207" s="27">
        <f>IF($O207&gt;=CF$1,$S207+$Y207+$Z207,$Y207+$Z207)</f>
        <v>1036.2705000000001</v>
      </c>
      <c r="CG207" s="27">
        <f>IF($O207&gt;=CG$1,$S207+$Y207+$Z207,$Y207+$Z207)</f>
        <v>1036.2705000000001</v>
      </c>
      <c r="CH207" s="27">
        <f>IF($O207&gt;=CH$1,$S207+$Y207+$Z207,$Y207+$Z207)</f>
        <v>1036.2705000000001</v>
      </c>
      <c r="CI207" s="27">
        <f>IF($O207&gt;=CI$1,$S207+$Y207+$Z207,$Y207+$Z207)</f>
        <v>1036.2705000000001</v>
      </c>
      <c r="CJ207" s="27">
        <f>IF($O207&gt;=CJ$1,$S207+$Y207+$Z207,$Y207+$Z207)</f>
        <v>1036.2705000000001</v>
      </c>
      <c r="CK207" s="27">
        <f>IF($O207&gt;=CK$1,$S207+$Y207+$Z207,$Y207+$Z207)</f>
        <v>1036.2705000000001</v>
      </c>
      <c r="CL207" s="27">
        <f>IF($O207&gt;=CL$1,$S207+$Y207+$Z207,$Y207+$Z207)</f>
        <v>1036.2705000000001</v>
      </c>
      <c r="CM207" s="27">
        <f>IF($O207&gt;=CM$1,$S207+$Y207+$Z207,$Y207+$Z207)</f>
        <v>1036.2705000000001</v>
      </c>
      <c r="CN207" s="27">
        <f>IF($O207&gt;=CN$1,$S207+$Y207,$Y207)</f>
        <v>636.27050000000008</v>
      </c>
      <c r="CO207" s="27">
        <f>IF($O207&gt;=CO$1,$S207+$Y207,$Y207)</f>
        <v>636.27050000000008</v>
      </c>
      <c r="CP207" s="27">
        <f>IF($O207&gt;=CP$1,$S207+$Y207,$Y207)</f>
        <v>636.27050000000008</v>
      </c>
      <c r="CQ207" s="27">
        <f>IF($O207&gt;=CQ$1,$S207+$Y207,$Y207)</f>
        <v>636.27050000000008</v>
      </c>
      <c r="CR207" s="27">
        <f>IF($O207&gt;=CR$1,$S207+$Y207,$Y207)</f>
        <v>636.27050000000008</v>
      </c>
      <c r="CS207" s="27">
        <f>IF($O207&gt;=CS$1,$S207+$Y207,$Y207)</f>
        <v>636.27050000000008</v>
      </c>
      <c r="CT207" s="27">
        <f>IF($O207&gt;=CT$1,$S207+$Y207,$Y207)</f>
        <v>636.27050000000008</v>
      </c>
      <c r="CU207" s="27">
        <f>IF($O207&gt;=CU$1,$S207+$Y207,$Y207)</f>
        <v>636.27050000000008</v>
      </c>
      <c r="CV207" s="27">
        <f>IF($O207&gt;=CV$1,$S207+$Y207,$Y207)</f>
        <v>636.27050000000008</v>
      </c>
      <c r="CW207" s="27">
        <f>IF($O207&gt;=CW$1,$S207+$Y207,$Y207)</f>
        <v>636.27050000000008</v>
      </c>
      <c r="CX207" s="27">
        <f>IF($O207&gt;=CX$1,$S207+$Y207,$Y207)</f>
        <v>636.27050000000008</v>
      </c>
      <c r="CY207" s="27">
        <f>IF($O207&gt;=CY$1,$S207+$Y207,$Y207)</f>
        <v>636.27050000000008</v>
      </c>
      <c r="CZ207" s="27">
        <f>IF($O207&gt;=CZ$1,$S207+$Y207,$Y207)</f>
        <v>636.27050000000008</v>
      </c>
      <c r="DA207" s="27">
        <f>IF($O207&gt;=DA$1,$S207+$Y207,$Y207)</f>
        <v>636.27050000000008</v>
      </c>
      <c r="DB207" s="27">
        <f>IF($O207&gt;=DB$1,$S207+$Y207,$Y207)</f>
        <v>636.27050000000008</v>
      </c>
      <c r="DC207" s="27">
        <f>IF($O207&gt;=DC$1,$S207+$Y207,$Y207)</f>
        <v>636.27050000000008</v>
      </c>
      <c r="DD207" s="27">
        <f>IF($O207&gt;=DD$1,$S207+$Y207,$Y207)</f>
        <v>636.27050000000008</v>
      </c>
      <c r="DE207" s="27">
        <f>IF($O207&gt;=DE$1,$S207+$Y207,$Y207)</f>
        <v>636.27050000000008</v>
      </c>
      <c r="DF207" s="27">
        <f>IF($O207&gt;=DF$1,$S207+$Y207,$Y207)</f>
        <v>636.27050000000008</v>
      </c>
      <c r="DG207" s="27">
        <f>IF($O207&gt;=DG$1,$S207+$Y207,$Y207)</f>
        <v>636.27050000000008</v>
      </c>
      <c r="DH207" s="27">
        <f>IF($O207&gt;=DH$1,$S207+$Y207,$Y207)</f>
        <v>636.27050000000008</v>
      </c>
      <c r="DI207" s="27">
        <f>IF($O207&gt;=DI$1,$S207+$Y207,$Y207)</f>
        <v>636.27050000000008</v>
      </c>
      <c r="DJ207" s="27">
        <f>IF($O207&gt;=DJ$1,$S207+$Y207,$Y207)</f>
        <v>636.27050000000008</v>
      </c>
      <c r="DK207" s="27">
        <f>IF($O207&gt;=DK$1,$S207+$Y207,$Y207)</f>
        <v>636.27050000000008</v>
      </c>
      <c r="DL207" s="27">
        <f>IF($O207&gt;=DL$1,$S207+$Y207,$Y207)</f>
        <v>636.27050000000008</v>
      </c>
      <c r="DM207" s="27">
        <f>IF($O207&gt;=DM$1,$S207+$Y207,$Y207)</f>
        <v>636.27050000000008</v>
      </c>
      <c r="DN207" s="27">
        <f>IF($O207&gt;=DN$1,$S207+$Y207,$Y207)</f>
        <v>636.27050000000008</v>
      </c>
      <c r="DO207" s="27">
        <f>IF($O207&gt;=DO$1,$S207+$Y207,$Y207)</f>
        <v>636.27050000000008</v>
      </c>
      <c r="DP207" s="27">
        <f>IF($O207&gt;=DP$1,$S207+$Y207,$Y207)</f>
        <v>636.27050000000008</v>
      </c>
      <c r="DQ207" s="27">
        <f>IF($O207&gt;=DQ$1,$S207+$Y207,$Y207)</f>
        <v>636.27050000000008</v>
      </c>
      <c r="DR207" s="27">
        <f>IF($O207&gt;=DR$1,$S207+$Y207,$Y207)</f>
        <v>636.27050000000008</v>
      </c>
      <c r="DS207" s="27">
        <f>IF($O207&gt;=DS$1,$S207+$Y207,$Y207)</f>
        <v>636.27050000000008</v>
      </c>
      <c r="DT207" s="27">
        <f>IF($O207&gt;=DT$1,$S207+$Y207,$Y207)</f>
        <v>636.27050000000008</v>
      </c>
      <c r="DU207" s="27">
        <f>IF($O207&gt;=DU$1,$S207+$Y207,$Y207)</f>
        <v>636.27050000000008</v>
      </c>
      <c r="DV207" s="27">
        <f>IF($O207&gt;=DV$1,$S207+$Y207,$Y207)</f>
        <v>636.27050000000008</v>
      </c>
      <c r="DW207" s="27">
        <f>IF($O207&gt;=DW$1,$S207+$Y207,$Y207)</f>
        <v>636.27050000000008</v>
      </c>
      <c r="DX207" s="27">
        <f>IF($O207&gt;=DX$1,$S207+$Y207,$Y207)</f>
        <v>636.27050000000008</v>
      </c>
      <c r="DY207" s="27">
        <f>IF($O207&gt;=DY$1,$S207+$Y207,$Y207)</f>
        <v>636.27050000000008</v>
      </c>
      <c r="DZ207" s="27">
        <f>IF($O207&gt;=DZ$1,$S207+$Y207,$Y207)</f>
        <v>636.27050000000008</v>
      </c>
      <c r="EA207" s="27">
        <f>IF($O207&gt;=EA$1,$S207+$Y207,$Y207)</f>
        <v>636.27050000000008</v>
      </c>
      <c r="EB207" s="27">
        <f>IF($O207&gt;=EB$1,$S207+$Y207,$Y207)</f>
        <v>636.27050000000008</v>
      </c>
      <c r="EC207" s="27">
        <f>IF($O207&gt;=EC$1,$S207+$Y207,$Y207)</f>
        <v>636.27050000000008</v>
      </c>
      <c r="ED207" s="27">
        <f>IF($O207&gt;=ED$1,$S207+$Y207,$Y207)</f>
        <v>636.27050000000008</v>
      </c>
      <c r="EE207" s="27">
        <f>IF($O207&gt;=EE$1,$S207+$Y207,$Y207)</f>
        <v>636.27050000000008</v>
      </c>
      <c r="EF207" s="27">
        <f>IF($O207&gt;=EF$1,$S207+$Y207,$Y207)</f>
        <v>636.27050000000008</v>
      </c>
      <c r="EG207" s="27">
        <f>IF($O207&gt;=EG$1,$S207+$Y207,$Y207)</f>
        <v>636.27050000000008</v>
      </c>
      <c r="EH207" s="27">
        <f>IF($O207&gt;=EH$1,$S207+$Y207,$Y207)</f>
        <v>636.27050000000008</v>
      </c>
      <c r="EI207" s="27">
        <f>IF($O207&gt;=EI$1,$S207+$Y207,$Y207)</f>
        <v>636.27050000000008</v>
      </c>
      <c r="EJ207" s="27">
        <f>IF($O207&gt;=EJ$1,$S207+$Y207,$Y207)</f>
        <v>636.27050000000008</v>
      </c>
      <c r="EK207" s="27">
        <f>IF($O207&gt;=EK$1,$S207+$Y207,$Y207)</f>
        <v>636.27050000000008</v>
      </c>
      <c r="EL207" s="27">
        <f>IF($O207&gt;=EL$1,$S207+$Y207,$Y207)</f>
        <v>636.27050000000008</v>
      </c>
      <c r="EM207" s="27">
        <f>IF($O207&gt;=EM$1,$S207+$Y207,$Y207)</f>
        <v>636.27050000000008</v>
      </c>
      <c r="EN207" s="27">
        <f>IF($O207&gt;=EN$1,$S207+$Y207,$Y207)</f>
        <v>636.27050000000008</v>
      </c>
      <c r="EO207" s="27">
        <f>IF($O207&gt;=EO$1,$S207+$Y207,$Y207)</f>
        <v>636.27050000000008</v>
      </c>
      <c r="EP207" s="27">
        <f>IF($O207&gt;=EP$1,$S207+$Y207,$Y207)</f>
        <v>636.27050000000008</v>
      </c>
      <c r="EQ207" s="27">
        <f>IF($O207&gt;=EQ$1,$S207+$Y207,$Y207)</f>
        <v>636.27050000000008</v>
      </c>
      <c r="ER207" s="27">
        <f>IF($O207&gt;=ER$1,$S207+$Y207,$Y207)</f>
        <v>636.27050000000008</v>
      </c>
      <c r="ES207" s="27">
        <f>IF($O207&gt;=ES$1,$S207+$Y207,$Y207)</f>
        <v>636.27050000000008</v>
      </c>
      <c r="ET207" s="27">
        <f>IF($O207&gt;=ET$1,$S207+$Y207,$Y207)</f>
        <v>636.27050000000008</v>
      </c>
      <c r="EU207" s="27">
        <f>IF($O207&gt;=EU$1,$S207+$Y207,$Y207)</f>
        <v>636.27050000000008</v>
      </c>
      <c r="EV207" s="27">
        <f>IF($O207&gt;=EV$1,$S207,0)</f>
        <v>488.8325000000001</v>
      </c>
      <c r="EW207" s="27">
        <f>IF($O207&gt;=EW$1,$S207,0)</f>
        <v>488.8325000000001</v>
      </c>
      <c r="EX207" s="27">
        <f>IF($O207&gt;=EX$1,$S207,0)</f>
        <v>488.8325000000001</v>
      </c>
      <c r="EY207" s="27">
        <f>IF($O207&gt;=EY$1,$S207,0)</f>
        <v>488.8325000000001</v>
      </c>
      <c r="EZ207" s="27">
        <f>IF($O207&gt;=EZ$1,$S207,0)</f>
        <v>488.8325000000001</v>
      </c>
      <c r="FA207" s="27">
        <f>IF($O207&gt;=FA$1,$S207,0)</f>
        <v>488.8325000000001</v>
      </c>
      <c r="FB207" s="27">
        <f>IF($O207&gt;=FB$1,$S207,0)</f>
        <v>488.8325000000001</v>
      </c>
      <c r="FC207" s="27">
        <f>IF($O207&gt;=FC$1,$S207,0)</f>
        <v>488.8325000000001</v>
      </c>
      <c r="FD207" s="27">
        <f>IF($O207&gt;=FD$1,$S207,0)</f>
        <v>488.8325000000001</v>
      </c>
      <c r="FE207" s="27">
        <f>IF($O207&gt;=FE$1,$S207,0)</f>
        <v>488.8325000000001</v>
      </c>
      <c r="FF207" s="27">
        <f>IF($O207&gt;=FF$1,$S207,0)</f>
        <v>488.8325000000001</v>
      </c>
      <c r="FG207" s="27">
        <f>IF($O207&gt;=FG$1,$S207,0)</f>
        <v>488.8325000000001</v>
      </c>
      <c r="FH207" s="27">
        <f>IF($O207&gt;=FH$1,$S207,0)</f>
        <v>488.8325000000001</v>
      </c>
      <c r="FI207" s="27">
        <f>IF($O207&gt;=FI$1,$S207,0)</f>
        <v>488.8325000000001</v>
      </c>
      <c r="FJ207" s="27">
        <f>IF($O207&gt;=FJ$1,$S207,0)</f>
        <v>488.8325000000001</v>
      </c>
      <c r="FK207" s="27">
        <f>IF($O207&gt;=FK$1,$S207,0)</f>
        <v>488.8325000000001</v>
      </c>
      <c r="FL207" s="27">
        <f>IF($O207&gt;=FL$1,$S207,0)</f>
        <v>488.8325000000001</v>
      </c>
      <c r="FM207" s="27">
        <f>IF($O207&gt;=FM$1,$S207,0)</f>
        <v>488.8325000000001</v>
      </c>
      <c r="FN207" s="27">
        <f>IF($O207&gt;=FN$1,$S207,0)</f>
        <v>0</v>
      </c>
      <c r="FO207" s="27">
        <f>IF($O207&gt;=FO$1,$S207,0)</f>
        <v>0</v>
      </c>
      <c r="FP207" s="27">
        <f>IF($O207&gt;=FP$1,$S207,0)</f>
        <v>0</v>
      </c>
      <c r="FQ207" s="27">
        <f>IF($O207&gt;=FQ$1,$S207,0)</f>
        <v>0</v>
      </c>
      <c r="FR207" s="27">
        <f>IF($O207&gt;=FR$1,$S207,0)</f>
        <v>0</v>
      </c>
      <c r="FS207" s="27">
        <f>IF($O207&gt;=FS$1,$S207,0)</f>
        <v>0</v>
      </c>
      <c r="FT207" s="27">
        <f>IF($O207&gt;=FT$1,$S207,0)</f>
        <v>0</v>
      </c>
      <c r="FU207" s="27">
        <f>IF($O207&gt;=FU$1,$S207,0)</f>
        <v>0</v>
      </c>
      <c r="FV207" s="27">
        <f>IF($O207&gt;=FV$1,$S207,0)</f>
        <v>0</v>
      </c>
      <c r="FW207" s="27">
        <f>IF($O207&gt;=FW$1,$S207,0)</f>
        <v>0</v>
      </c>
      <c r="FX207" s="27">
        <f>IF($O207&gt;=FX$1,$S207,0)</f>
        <v>0</v>
      </c>
      <c r="FY207" s="27">
        <f>IF($O207&gt;=FY$1,$S207,0)</f>
        <v>0</v>
      </c>
      <c r="FZ207" s="27">
        <f>IF($O207&gt;=FZ$1,$S207,0)</f>
        <v>0</v>
      </c>
      <c r="GA207" s="27">
        <f>IF($O207&gt;=GA$1,$S207,0)</f>
        <v>0</v>
      </c>
      <c r="GB207" s="27">
        <f>IF($O207&gt;=GB$1,$S207,0)</f>
        <v>0</v>
      </c>
      <c r="GC207" s="27">
        <f>IF($O207&gt;=GC$1,$S207,0)</f>
        <v>0</v>
      </c>
      <c r="GD207" s="27">
        <f>IF($O207&gt;=GD$1,$S207,0)</f>
        <v>0</v>
      </c>
      <c r="GE207" s="27">
        <f>IF($O207&gt;=GE$1,$S207,0)</f>
        <v>0</v>
      </c>
      <c r="GF207" s="27">
        <f>IF($O207&gt;=GF$1,$S207,0)</f>
        <v>0</v>
      </c>
      <c r="GG207" s="27">
        <f>IF($O207&gt;=GG$1,$S207,0)</f>
        <v>0</v>
      </c>
      <c r="GH207" s="27">
        <f>IF($O207&gt;=GH$1,$S207,0)</f>
        <v>0</v>
      </c>
      <c r="GI207" s="27">
        <f>IF($O207&gt;=GI$1,$S207,0)</f>
        <v>0</v>
      </c>
      <c r="GJ207" s="27">
        <f>IF($O207&gt;=GJ$1,$S207,0)</f>
        <v>0</v>
      </c>
      <c r="GK207" s="27">
        <f>IF($O207&gt;=GK$1,$S207,0)</f>
        <v>0</v>
      </c>
      <c r="GL207" s="27">
        <f>IF($O207&gt;=GL$1,$S207,0)</f>
        <v>0</v>
      </c>
      <c r="GM207" s="27">
        <f>IF($O207&gt;=GM$1,$S207,0)</f>
        <v>0</v>
      </c>
      <c r="GN207" s="27">
        <f>IF($O207&gt;=GN$1,$S207,0)</f>
        <v>0</v>
      </c>
      <c r="GO207" s="27">
        <f>IF($O207&gt;=GO$1,$S207,0)</f>
        <v>0</v>
      </c>
      <c r="GP207" s="27">
        <f>IF($O207&gt;=GP$1,$S207,0)</f>
        <v>0</v>
      </c>
      <c r="GQ207" s="27">
        <f>IF($O207&gt;=GQ$1,$S207,0)</f>
        <v>0</v>
      </c>
      <c r="GR207" s="27">
        <f>IF($O207&gt;=GR$1,$S207,0)</f>
        <v>0</v>
      </c>
      <c r="GS207" s="27">
        <f>IF($O207&gt;=GS$1,$S207,0)</f>
        <v>0</v>
      </c>
      <c r="GT207" s="27">
        <f>IF($O207&gt;=GT$1,$S207,0)</f>
        <v>0</v>
      </c>
      <c r="GU207" s="27">
        <f>IF($O207&gt;=GU$1,$S207,0)</f>
        <v>0</v>
      </c>
      <c r="GV207" s="27">
        <f>IF($O207&gt;=GV$1,$S207,0)</f>
        <v>0</v>
      </c>
      <c r="GW207" s="27">
        <f>IF($O207&gt;=GW$1,$S207,0)</f>
        <v>0</v>
      </c>
      <c r="GX207" s="27">
        <f>IF($O207&gt;=GX$1,$S207,0)</f>
        <v>0</v>
      </c>
      <c r="GY207" s="27">
        <f>IF($O207&gt;=GY$1,$S207,0)</f>
        <v>0</v>
      </c>
      <c r="GZ207" s="27">
        <f>IF($O207&gt;=GZ$1,$S207,0)</f>
        <v>0</v>
      </c>
      <c r="HA207" s="27">
        <f>IF($O207&gt;=HA$1,$S207,0)</f>
        <v>0</v>
      </c>
      <c r="HB207" s="27">
        <f>IF($O207&gt;=HB$1,$S207,0)</f>
        <v>0</v>
      </c>
      <c r="HC207" s="27">
        <f>IF($O207&gt;=HC$1,$S207,0)</f>
        <v>0</v>
      </c>
    </row>
    <row r="208" spans="1:211">
      <c r="A208" s="3">
        <v>73199</v>
      </c>
      <c r="B208" s="3" t="s">
        <v>218</v>
      </c>
      <c r="C208" s="3" t="s">
        <v>12</v>
      </c>
      <c r="D208" s="3">
        <v>60</v>
      </c>
      <c r="E208" s="4">
        <v>35709</v>
      </c>
      <c r="F208" s="5">
        <v>20.717808219178082</v>
      </c>
      <c r="G208" s="3" t="s">
        <v>99</v>
      </c>
      <c r="H208" s="4">
        <v>21510</v>
      </c>
      <c r="I208" s="9" t="s">
        <v>857</v>
      </c>
      <c r="J208" s="5">
        <v>2176.56</v>
      </c>
      <c r="K208" s="31">
        <v>394</v>
      </c>
      <c r="L208" s="32">
        <v>21</v>
      </c>
      <c r="M208" s="33">
        <f>VLOOKUP(L208,FIND,3,TRUE)</f>
        <v>1.3</v>
      </c>
      <c r="N208" s="32">
        <f>IF(L208&gt;30,180,VLOOKUP(L208,TEMPO,2,FALSE))</f>
        <v>126</v>
      </c>
      <c r="O208" s="32">
        <f>IF(R208&gt;0,4,N208)</f>
        <v>126</v>
      </c>
      <c r="P208" s="96">
        <f>J208*M208*L208</f>
        <v>59420.088000000003</v>
      </c>
      <c r="Q208" s="96">
        <f>10934.45*2</f>
        <v>21868.9</v>
      </c>
      <c r="R208" s="96">
        <f>IF(P208&lt;=Q208,P208/4,0)</f>
        <v>0</v>
      </c>
      <c r="S208" s="5">
        <f>IF(P208&gt;=Q208,P208/N208,0)</f>
        <v>471.58800000000002</v>
      </c>
      <c r="T208" s="3"/>
      <c r="U208" s="3">
        <f>IF(T208="",1,0)</f>
        <v>1</v>
      </c>
      <c r="V208" s="3">
        <v>59</v>
      </c>
      <c r="W208" s="5">
        <v>0.6</v>
      </c>
      <c r="X208" s="5">
        <v>402.65</v>
      </c>
      <c r="Y208" s="5">
        <f>X208*W208</f>
        <v>241.58999999999997</v>
      </c>
      <c r="Z208" s="5">
        <v>400</v>
      </c>
      <c r="AA208" s="5">
        <f>S208+Y208+Z208</f>
        <v>1113.1779999999999</v>
      </c>
      <c r="AB208" s="39">
        <f>(J208/12+J208/12*1.3333333333+450/12+J208/30*6/12+J208)*1.3+Y208+Z208+153.9</f>
        <v>4271.1127999921391</v>
      </c>
      <c r="AC208" s="39" t="s">
        <v>12</v>
      </c>
      <c r="AD208" s="39">
        <f>J208*1.3+400+153.9</f>
        <v>3383.4280000000003</v>
      </c>
      <c r="AE208" s="39">
        <f>SUMIFS('CUSTO MENSAL FUNC NOVO'!H:H,'CUSTO MENSAL FUNC NOVO'!A:A,'VALORES MENSAIS'!AC208)</f>
        <v>2265.9090000000001</v>
      </c>
      <c r="AF208" s="27">
        <f>IF($R208&gt;0,$R208,$S208)+$Y208+$Z208</f>
        <v>1113.1779999999999</v>
      </c>
      <c r="AG208" s="27">
        <f>IF($R208&gt;0,$R208,$S208)+$Y208+$Z208</f>
        <v>1113.1779999999999</v>
      </c>
      <c r="AH208" s="27">
        <f>IF($R208&gt;0,$R208,$S208)+$Y208+$Z208</f>
        <v>1113.1779999999999</v>
      </c>
      <c r="AI208" s="27">
        <f>IF($R208&gt;0,$R208,$S208)+$Y208+$Z208</f>
        <v>1113.1779999999999</v>
      </c>
      <c r="AJ208" s="27">
        <f>IF($O208&gt;=AJ$1,$S208+$Y208+$Z208,$Y208+$Z208)</f>
        <v>1113.1779999999999</v>
      </c>
      <c r="AK208" s="27">
        <f>IF($O208&gt;=AK$1,$S208+$Y208+$Z208,$Y208+$Z208)</f>
        <v>1113.1779999999999</v>
      </c>
      <c r="AL208" s="27">
        <f>IF($O208&gt;=AL$1,$S208+$Y208+$Z208,$Y208+$Z208)</f>
        <v>1113.1779999999999</v>
      </c>
      <c r="AM208" s="27">
        <f>IF($O208&gt;=AM$1,$S208+$Y208+$Z208,$Y208+$Z208)</f>
        <v>1113.1779999999999</v>
      </c>
      <c r="AN208" s="27">
        <f>IF($O208&gt;=AN$1,$S208+$Y208+$Z208,$Y208+$Z208)</f>
        <v>1113.1779999999999</v>
      </c>
      <c r="AO208" s="27">
        <f>IF($O208&gt;=AO$1,$S208+$Y208+$Z208,$Y208+$Z208)</f>
        <v>1113.1779999999999</v>
      </c>
      <c r="AP208" s="27">
        <f>IF($O208&gt;=AP$1,$S208+$Y208+$Z208,$Y208+$Z208)</f>
        <v>1113.1779999999999</v>
      </c>
      <c r="AQ208" s="27">
        <f>IF($O208&gt;=AQ$1,$S208+$Y208+$Z208,$Y208+$Z208)</f>
        <v>1113.1779999999999</v>
      </c>
      <c r="AR208" s="27">
        <f>IF($O208&gt;=AR$1,$S208+$Y208+$Z208,$Y208+$Z208)</f>
        <v>1113.1779999999999</v>
      </c>
      <c r="AS208" s="27">
        <f>IF($O208&gt;=AS$1,$S208+$Y208+$Z208,$Y208+$Z208)</f>
        <v>1113.1779999999999</v>
      </c>
      <c r="AT208" s="27">
        <f>IF($O208&gt;=AT$1,$S208+$Y208+$Z208,$Y208+$Z208)</f>
        <v>1113.1779999999999</v>
      </c>
      <c r="AU208" s="27">
        <f>IF($O208&gt;=AU$1,$S208+$Y208+$Z208,$Y208+$Z208)</f>
        <v>1113.1779999999999</v>
      </c>
      <c r="AV208" s="27">
        <f>IF($O208&gt;=AV$1,$S208+$Y208+$Z208,$Y208+$Z208)</f>
        <v>1113.1779999999999</v>
      </c>
      <c r="AW208" s="27">
        <f>IF($O208&gt;=AW$1,$S208+$Y208+$Z208,$Y208+$Z208)</f>
        <v>1113.1779999999999</v>
      </c>
      <c r="AX208" s="27">
        <f>IF($O208&gt;=AX$1,$S208+$Y208+$Z208,$Y208+$Z208)</f>
        <v>1113.1779999999999</v>
      </c>
      <c r="AY208" s="27">
        <f>IF($O208&gt;=AY$1,$S208+$Y208+$Z208,$Y208+$Z208)</f>
        <v>1113.1779999999999</v>
      </c>
      <c r="AZ208" s="27">
        <f>IF($O208&gt;=AZ$1,$S208+$Y208+$Z208,$Y208+$Z208)</f>
        <v>1113.1779999999999</v>
      </c>
      <c r="BA208" s="27">
        <f>IF($O208&gt;=BA$1,$S208+$Y208+$Z208,$Y208+$Z208)</f>
        <v>1113.1779999999999</v>
      </c>
      <c r="BB208" s="27">
        <f>IF($O208&gt;=BB$1,$S208+$Y208+$Z208,$Y208+$Z208)</f>
        <v>1113.1779999999999</v>
      </c>
      <c r="BC208" s="27">
        <f>IF($O208&gt;=BC$1,$S208+$Y208+$Z208,$Y208+$Z208)</f>
        <v>1113.1779999999999</v>
      </c>
      <c r="BD208" s="27">
        <f>IF($O208&gt;=BD$1,$S208+$Y208+$Z208,$Y208+$Z208)</f>
        <v>1113.1779999999999</v>
      </c>
      <c r="BE208" s="27">
        <f>IF($O208&gt;=BE$1,$S208+$Y208+$Z208,$Y208+$Z208)</f>
        <v>1113.1779999999999</v>
      </c>
      <c r="BF208" s="27">
        <f>IF($O208&gt;=BF$1,$S208+$Y208+$Z208,$Y208+$Z208)</f>
        <v>1113.1779999999999</v>
      </c>
      <c r="BG208" s="27">
        <f>IF($O208&gt;=BG$1,$S208+$Y208+$Z208,$Y208+$Z208)</f>
        <v>1113.1779999999999</v>
      </c>
      <c r="BH208" s="27">
        <f>IF($O208&gt;=BH$1,$S208+$Y208+$Z208,$Y208+$Z208)</f>
        <v>1113.1779999999999</v>
      </c>
      <c r="BI208" s="27">
        <f>IF($O208&gt;=BI$1,$S208+$Y208+$Z208,$Y208+$Z208)</f>
        <v>1113.1779999999999</v>
      </c>
      <c r="BJ208" s="27">
        <f>IF($O208&gt;=BJ$1,$S208+$Y208+$Z208,$Y208+$Z208)</f>
        <v>1113.1779999999999</v>
      </c>
      <c r="BK208" s="27">
        <f>IF($O208&gt;=BK$1,$S208+$Y208+$Z208,$Y208+$Z208)</f>
        <v>1113.1779999999999</v>
      </c>
      <c r="BL208" s="27">
        <f>IF($O208&gt;=BL$1,$S208+$Y208+$Z208,$Y208+$Z208)</f>
        <v>1113.1779999999999</v>
      </c>
      <c r="BM208" s="27">
        <f>IF($O208&gt;=BM$1,$S208+$Y208+$Z208,$Y208+$Z208)</f>
        <v>1113.1779999999999</v>
      </c>
      <c r="BN208" s="27">
        <f>IF($O208&gt;=BN$1,$S208+$Y208+$Z208,$Y208+$Z208)</f>
        <v>1113.1779999999999</v>
      </c>
      <c r="BO208" s="27">
        <f>IF($O208&gt;=BO$1,$S208+$Y208+$Z208,$Y208+$Z208)</f>
        <v>1113.1779999999999</v>
      </c>
      <c r="BP208" s="27">
        <f>IF($O208&gt;=BP$1,$S208+$Y208+$Z208,$Y208+$Z208)</f>
        <v>1113.1779999999999</v>
      </c>
      <c r="BQ208" s="27">
        <f>IF($O208&gt;=BQ$1,$S208+$Y208+$Z208,$Y208+$Z208)</f>
        <v>1113.1779999999999</v>
      </c>
      <c r="BR208" s="27">
        <f>IF($O208&gt;=BR$1,$S208+$Y208+$Z208,$Y208+$Z208)</f>
        <v>1113.1779999999999</v>
      </c>
      <c r="BS208" s="27">
        <f>IF($O208&gt;=BS$1,$S208+$Y208+$Z208,$Y208+$Z208)</f>
        <v>1113.1779999999999</v>
      </c>
      <c r="BT208" s="27">
        <f>IF($O208&gt;=BT$1,$S208+$Y208+$Z208,$Y208+$Z208)</f>
        <v>1113.1779999999999</v>
      </c>
      <c r="BU208" s="27">
        <f>IF($O208&gt;=BU$1,$S208+$Y208+$Z208,$Y208+$Z208)</f>
        <v>1113.1779999999999</v>
      </c>
      <c r="BV208" s="27">
        <f>IF($O208&gt;=BV$1,$S208+$Y208+$Z208,$Y208+$Z208)</f>
        <v>1113.1779999999999</v>
      </c>
      <c r="BW208" s="27">
        <f>IF($O208&gt;=BW$1,$S208+$Y208+$Z208,$Y208+$Z208)</f>
        <v>1113.1779999999999</v>
      </c>
      <c r="BX208" s="27">
        <f>IF($O208&gt;=BX$1,$S208+$Y208+$Z208,$Y208+$Z208)</f>
        <v>1113.1779999999999</v>
      </c>
      <c r="BY208" s="27">
        <f>IF($O208&gt;=BY$1,$S208+$Y208+$Z208,$Y208+$Z208)</f>
        <v>1113.1779999999999</v>
      </c>
      <c r="BZ208" s="27">
        <f>IF($O208&gt;=BZ$1,$S208+$Y208+$Z208,$Y208+$Z208)</f>
        <v>1113.1779999999999</v>
      </c>
      <c r="CA208" s="27">
        <f>IF($O208&gt;=CA$1,$S208+$Y208+$Z208,$Y208+$Z208)</f>
        <v>1113.1779999999999</v>
      </c>
      <c r="CB208" s="27">
        <f>IF($O208&gt;=CB$1,$S208+$Y208+$Z208,$Y208+$Z208)</f>
        <v>1113.1779999999999</v>
      </c>
      <c r="CC208" s="27">
        <f>IF($O208&gt;=CC$1,$S208+$Y208+$Z208,$Y208+$Z208)</f>
        <v>1113.1779999999999</v>
      </c>
      <c r="CD208" s="27">
        <f>IF($O208&gt;=CD$1,$S208+$Y208+$Z208,$Y208+$Z208)</f>
        <v>1113.1779999999999</v>
      </c>
      <c r="CE208" s="27">
        <f>IF($O208&gt;=CE$1,$S208+$Y208+$Z208,$Y208+$Z208)</f>
        <v>1113.1779999999999</v>
      </c>
      <c r="CF208" s="27">
        <f>IF($O208&gt;=CF$1,$S208+$Y208+$Z208,$Y208+$Z208)</f>
        <v>1113.1779999999999</v>
      </c>
      <c r="CG208" s="27">
        <f>IF($O208&gt;=CG$1,$S208+$Y208+$Z208,$Y208+$Z208)</f>
        <v>1113.1779999999999</v>
      </c>
      <c r="CH208" s="27">
        <f>IF($O208&gt;=CH$1,$S208+$Y208+$Z208,$Y208+$Z208)</f>
        <v>1113.1779999999999</v>
      </c>
      <c r="CI208" s="27">
        <f>IF($O208&gt;=CI$1,$S208+$Y208+$Z208,$Y208+$Z208)</f>
        <v>1113.1779999999999</v>
      </c>
      <c r="CJ208" s="27">
        <f>IF($O208&gt;=CJ$1,$S208+$Y208+$Z208,$Y208+$Z208)</f>
        <v>1113.1779999999999</v>
      </c>
      <c r="CK208" s="27">
        <f>IF($O208&gt;=CK$1,$S208+$Y208+$Z208,$Y208+$Z208)</f>
        <v>1113.1779999999999</v>
      </c>
      <c r="CL208" s="27">
        <f>IF($O208&gt;=CL$1,$S208+$Y208+$Z208,$Y208+$Z208)</f>
        <v>1113.1779999999999</v>
      </c>
      <c r="CM208" s="27">
        <f>IF($O208&gt;=CM$1,$S208+$Y208+$Z208,$Y208+$Z208)</f>
        <v>1113.1779999999999</v>
      </c>
      <c r="CN208" s="27">
        <f>IF($O208&gt;=CN$1,$S208+$Y208,$Y208)</f>
        <v>713.178</v>
      </c>
      <c r="CO208" s="27">
        <f>IF($O208&gt;=CO$1,$S208+$Y208,$Y208)</f>
        <v>713.178</v>
      </c>
      <c r="CP208" s="27">
        <f>IF($O208&gt;=CP$1,$S208+$Y208,$Y208)</f>
        <v>713.178</v>
      </c>
      <c r="CQ208" s="27">
        <f>IF($O208&gt;=CQ$1,$S208+$Y208,$Y208)</f>
        <v>713.178</v>
      </c>
      <c r="CR208" s="27">
        <f>IF($O208&gt;=CR$1,$S208+$Y208,$Y208)</f>
        <v>713.178</v>
      </c>
      <c r="CS208" s="27">
        <f>IF($O208&gt;=CS$1,$S208+$Y208,$Y208)</f>
        <v>713.178</v>
      </c>
      <c r="CT208" s="27">
        <f>IF($O208&gt;=CT$1,$S208+$Y208,$Y208)</f>
        <v>713.178</v>
      </c>
      <c r="CU208" s="27">
        <f>IF($O208&gt;=CU$1,$S208+$Y208,$Y208)</f>
        <v>713.178</v>
      </c>
      <c r="CV208" s="27">
        <f>IF($O208&gt;=CV$1,$S208+$Y208,$Y208)</f>
        <v>713.178</v>
      </c>
      <c r="CW208" s="27">
        <f>IF($O208&gt;=CW$1,$S208+$Y208,$Y208)</f>
        <v>713.178</v>
      </c>
      <c r="CX208" s="27">
        <f>IF($O208&gt;=CX$1,$S208+$Y208,$Y208)</f>
        <v>713.178</v>
      </c>
      <c r="CY208" s="27">
        <f>IF($O208&gt;=CY$1,$S208+$Y208,$Y208)</f>
        <v>713.178</v>
      </c>
      <c r="CZ208" s="27">
        <f>IF($O208&gt;=CZ$1,$S208+$Y208,$Y208)</f>
        <v>713.178</v>
      </c>
      <c r="DA208" s="27">
        <f>IF($O208&gt;=DA$1,$S208+$Y208,$Y208)</f>
        <v>713.178</v>
      </c>
      <c r="DB208" s="27">
        <f>IF($O208&gt;=DB$1,$S208+$Y208,$Y208)</f>
        <v>713.178</v>
      </c>
      <c r="DC208" s="27">
        <f>IF($O208&gt;=DC$1,$S208+$Y208,$Y208)</f>
        <v>713.178</v>
      </c>
      <c r="DD208" s="27">
        <f>IF($O208&gt;=DD$1,$S208+$Y208,$Y208)</f>
        <v>713.178</v>
      </c>
      <c r="DE208" s="27">
        <f>IF($O208&gt;=DE$1,$S208+$Y208,$Y208)</f>
        <v>713.178</v>
      </c>
      <c r="DF208" s="27">
        <f>IF($O208&gt;=DF$1,$S208+$Y208,$Y208)</f>
        <v>713.178</v>
      </c>
      <c r="DG208" s="27">
        <f>IF($O208&gt;=DG$1,$S208+$Y208,$Y208)</f>
        <v>713.178</v>
      </c>
      <c r="DH208" s="27">
        <f>IF($O208&gt;=DH$1,$S208+$Y208,$Y208)</f>
        <v>713.178</v>
      </c>
      <c r="DI208" s="27">
        <f>IF($O208&gt;=DI$1,$S208+$Y208,$Y208)</f>
        <v>713.178</v>
      </c>
      <c r="DJ208" s="27">
        <f>IF($O208&gt;=DJ$1,$S208+$Y208,$Y208)</f>
        <v>713.178</v>
      </c>
      <c r="DK208" s="27">
        <f>IF($O208&gt;=DK$1,$S208+$Y208,$Y208)</f>
        <v>713.178</v>
      </c>
      <c r="DL208" s="27">
        <f>IF($O208&gt;=DL$1,$S208+$Y208,$Y208)</f>
        <v>713.178</v>
      </c>
      <c r="DM208" s="27">
        <f>IF($O208&gt;=DM$1,$S208+$Y208,$Y208)</f>
        <v>713.178</v>
      </c>
      <c r="DN208" s="27">
        <f>IF($O208&gt;=DN$1,$S208+$Y208,$Y208)</f>
        <v>713.178</v>
      </c>
      <c r="DO208" s="27">
        <f>IF($O208&gt;=DO$1,$S208+$Y208,$Y208)</f>
        <v>713.178</v>
      </c>
      <c r="DP208" s="27">
        <f>IF($O208&gt;=DP$1,$S208+$Y208,$Y208)</f>
        <v>713.178</v>
      </c>
      <c r="DQ208" s="27">
        <f>IF($O208&gt;=DQ$1,$S208+$Y208,$Y208)</f>
        <v>713.178</v>
      </c>
      <c r="DR208" s="27">
        <f>IF($O208&gt;=DR$1,$S208+$Y208,$Y208)</f>
        <v>713.178</v>
      </c>
      <c r="DS208" s="27">
        <f>IF($O208&gt;=DS$1,$S208+$Y208,$Y208)</f>
        <v>713.178</v>
      </c>
      <c r="DT208" s="27">
        <f>IF($O208&gt;=DT$1,$S208+$Y208,$Y208)</f>
        <v>713.178</v>
      </c>
      <c r="DU208" s="27">
        <f>IF($O208&gt;=DU$1,$S208+$Y208,$Y208)</f>
        <v>713.178</v>
      </c>
      <c r="DV208" s="27">
        <f>IF($O208&gt;=DV$1,$S208+$Y208,$Y208)</f>
        <v>713.178</v>
      </c>
      <c r="DW208" s="27">
        <f>IF($O208&gt;=DW$1,$S208+$Y208,$Y208)</f>
        <v>713.178</v>
      </c>
      <c r="DX208" s="27">
        <f>IF($O208&gt;=DX$1,$S208+$Y208,$Y208)</f>
        <v>713.178</v>
      </c>
      <c r="DY208" s="27">
        <f>IF($O208&gt;=DY$1,$S208+$Y208,$Y208)</f>
        <v>713.178</v>
      </c>
      <c r="DZ208" s="27">
        <f>IF($O208&gt;=DZ$1,$S208+$Y208,$Y208)</f>
        <v>713.178</v>
      </c>
      <c r="EA208" s="27">
        <f>IF($O208&gt;=EA$1,$S208+$Y208,$Y208)</f>
        <v>713.178</v>
      </c>
      <c r="EB208" s="27">
        <f>IF($O208&gt;=EB$1,$S208+$Y208,$Y208)</f>
        <v>713.178</v>
      </c>
      <c r="EC208" s="27">
        <f>IF($O208&gt;=EC$1,$S208+$Y208,$Y208)</f>
        <v>713.178</v>
      </c>
      <c r="ED208" s="27">
        <f>IF($O208&gt;=ED$1,$S208+$Y208,$Y208)</f>
        <v>713.178</v>
      </c>
      <c r="EE208" s="27">
        <f>IF($O208&gt;=EE$1,$S208+$Y208,$Y208)</f>
        <v>713.178</v>
      </c>
      <c r="EF208" s="27">
        <f>IF($O208&gt;=EF$1,$S208+$Y208,$Y208)</f>
        <v>713.178</v>
      </c>
      <c r="EG208" s="27">
        <f>IF($O208&gt;=EG$1,$S208+$Y208,$Y208)</f>
        <v>713.178</v>
      </c>
      <c r="EH208" s="27">
        <f>IF($O208&gt;=EH$1,$S208+$Y208,$Y208)</f>
        <v>713.178</v>
      </c>
      <c r="EI208" s="27">
        <f>IF($O208&gt;=EI$1,$S208+$Y208,$Y208)</f>
        <v>713.178</v>
      </c>
      <c r="EJ208" s="27">
        <f>IF($O208&gt;=EJ$1,$S208+$Y208,$Y208)</f>
        <v>713.178</v>
      </c>
      <c r="EK208" s="27">
        <f>IF($O208&gt;=EK$1,$S208+$Y208,$Y208)</f>
        <v>713.178</v>
      </c>
      <c r="EL208" s="27">
        <f>IF($O208&gt;=EL$1,$S208+$Y208,$Y208)</f>
        <v>713.178</v>
      </c>
      <c r="EM208" s="27">
        <f>IF($O208&gt;=EM$1,$S208+$Y208,$Y208)</f>
        <v>713.178</v>
      </c>
      <c r="EN208" s="27">
        <f>IF($O208&gt;=EN$1,$S208+$Y208,$Y208)</f>
        <v>713.178</v>
      </c>
      <c r="EO208" s="27">
        <f>IF($O208&gt;=EO$1,$S208+$Y208,$Y208)</f>
        <v>713.178</v>
      </c>
      <c r="EP208" s="27">
        <f>IF($O208&gt;=EP$1,$S208+$Y208,$Y208)</f>
        <v>713.178</v>
      </c>
      <c r="EQ208" s="27">
        <f>IF($O208&gt;=EQ$1,$S208+$Y208,$Y208)</f>
        <v>713.178</v>
      </c>
      <c r="ER208" s="27">
        <f>IF($O208&gt;=ER$1,$S208+$Y208,$Y208)</f>
        <v>713.178</v>
      </c>
      <c r="ES208" s="27">
        <f>IF($O208&gt;=ES$1,$S208+$Y208,$Y208)</f>
        <v>713.178</v>
      </c>
      <c r="ET208" s="27">
        <f>IF($O208&gt;=ET$1,$S208+$Y208,$Y208)</f>
        <v>713.178</v>
      </c>
      <c r="EU208" s="27">
        <f>IF($O208&gt;=EU$1,$S208+$Y208,$Y208)</f>
        <v>713.178</v>
      </c>
      <c r="EV208" s="27">
        <f>IF($O208&gt;=EV$1,$S208,0)</f>
        <v>471.58800000000002</v>
      </c>
      <c r="EW208" s="27">
        <f>IF($O208&gt;=EW$1,$S208,0)</f>
        <v>471.58800000000002</v>
      </c>
      <c r="EX208" s="27">
        <f>IF($O208&gt;=EX$1,$S208,0)</f>
        <v>471.58800000000002</v>
      </c>
      <c r="EY208" s="27">
        <f>IF($O208&gt;=EY$1,$S208,0)</f>
        <v>471.58800000000002</v>
      </c>
      <c r="EZ208" s="27">
        <f>IF($O208&gt;=EZ$1,$S208,0)</f>
        <v>471.58800000000002</v>
      </c>
      <c r="FA208" s="27">
        <f>IF($O208&gt;=FA$1,$S208,0)</f>
        <v>471.58800000000002</v>
      </c>
      <c r="FB208" s="27">
        <f>IF($O208&gt;=FB$1,$S208,0)</f>
        <v>0</v>
      </c>
      <c r="FC208" s="27">
        <f>IF($O208&gt;=FC$1,$S208,0)</f>
        <v>0</v>
      </c>
      <c r="FD208" s="27">
        <f>IF($O208&gt;=FD$1,$S208,0)</f>
        <v>0</v>
      </c>
      <c r="FE208" s="27">
        <f>IF($O208&gt;=FE$1,$S208,0)</f>
        <v>0</v>
      </c>
      <c r="FF208" s="27">
        <f>IF($O208&gt;=FF$1,$S208,0)</f>
        <v>0</v>
      </c>
      <c r="FG208" s="27">
        <f>IF($O208&gt;=FG$1,$S208,0)</f>
        <v>0</v>
      </c>
      <c r="FH208" s="27">
        <f>IF($O208&gt;=FH$1,$S208,0)</f>
        <v>0</v>
      </c>
      <c r="FI208" s="27">
        <f>IF($O208&gt;=FI$1,$S208,0)</f>
        <v>0</v>
      </c>
      <c r="FJ208" s="27">
        <f>IF($O208&gt;=FJ$1,$S208,0)</f>
        <v>0</v>
      </c>
      <c r="FK208" s="27">
        <f>IF($O208&gt;=FK$1,$S208,0)</f>
        <v>0</v>
      </c>
      <c r="FL208" s="27">
        <f>IF($O208&gt;=FL$1,$S208,0)</f>
        <v>0</v>
      </c>
      <c r="FM208" s="27">
        <f>IF($O208&gt;=FM$1,$S208,0)</f>
        <v>0</v>
      </c>
      <c r="FN208" s="27">
        <f>IF($O208&gt;=FN$1,$S208,0)</f>
        <v>0</v>
      </c>
      <c r="FO208" s="27">
        <f>IF($O208&gt;=FO$1,$S208,0)</f>
        <v>0</v>
      </c>
      <c r="FP208" s="27">
        <f>IF($O208&gt;=FP$1,$S208,0)</f>
        <v>0</v>
      </c>
      <c r="FQ208" s="27">
        <f>IF($O208&gt;=FQ$1,$S208,0)</f>
        <v>0</v>
      </c>
      <c r="FR208" s="27">
        <f>IF($O208&gt;=FR$1,$S208,0)</f>
        <v>0</v>
      </c>
      <c r="FS208" s="27">
        <f>IF($O208&gt;=FS$1,$S208,0)</f>
        <v>0</v>
      </c>
      <c r="FT208" s="27">
        <f>IF($O208&gt;=FT$1,$S208,0)</f>
        <v>0</v>
      </c>
      <c r="FU208" s="27">
        <f>IF($O208&gt;=FU$1,$S208,0)</f>
        <v>0</v>
      </c>
      <c r="FV208" s="27">
        <f>IF($O208&gt;=FV$1,$S208,0)</f>
        <v>0</v>
      </c>
      <c r="FW208" s="27">
        <f>IF($O208&gt;=FW$1,$S208,0)</f>
        <v>0</v>
      </c>
      <c r="FX208" s="27">
        <f>IF($O208&gt;=FX$1,$S208,0)</f>
        <v>0</v>
      </c>
      <c r="FY208" s="27">
        <f>IF($O208&gt;=FY$1,$S208,0)</f>
        <v>0</v>
      </c>
      <c r="FZ208" s="27">
        <f>IF($O208&gt;=FZ$1,$S208,0)</f>
        <v>0</v>
      </c>
      <c r="GA208" s="27">
        <f>IF($O208&gt;=GA$1,$S208,0)</f>
        <v>0</v>
      </c>
      <c r="GB208" s="27">
        <f>IF($O208&gt;=GB$1,$S208,0)</f>
        <v>0</v>
      </c>
      <c r="GC208" s="27">
        <f>IF($O208&gt;=GC$1,$S208,0)</f>
        <v>0</v>
      </c>
      <c r="GD208" s="27">
        <f>IF($O208&gt;=GD$1,$S208,0)</f>
        <v>0</v>
      </c>
      <c r="GE208" s="27">
        <f>IF($O208&gt;=GE$1,$S208,0)</f>
        <v>0</v>
      </c>
      <c r="GF208" s="27">
        <f>IF($O208&gt;=GF$1,$S208,0)</f>
        <v>0</v>
      </c>
      <c r="GG208" s="27">
        <f>IF($O208&gt;=GG$1,$S208,0)</f>
        <v>0</v>
      </c>
      <c r="GH208" s="27">
        <f>IF($O208&gt;=GH$1,$S208,0)</f>
        <v>0</v>
      </c>
      <c r="GI208" s="27">
        <f>IF($O208&gt;=GI$1,$S208,0)</f>
        <v>0</v>
      </c>
      <c r="GJ208" s="27">
        <f>IF($O208&gt;=GJ$1,$S208,0)</f>
        <v>0</v>
      </c>
      <c r="GK208" s="27">
        <f>IF($O208&gt;=GK$1,$S208,0)</f>
        <v>0</v>
      </c>
      <c r="GL208" s="27">
        <f>IF($O208&gt;=GL$1,$S208,0)</f>
        <v>0</v>
      </c>
      <c r="GM208" s="27">
        <f>IF($O208&gt;=GM$1,$S208,0)</f>
        <v>0</v>
      </c>
      <c r="GN208" s="27">
        <f>IF($O208&gt;=GN$1,$S208,0)</f>
        <v>0</v>
      </c>
      <c r="GO208" s="27">
        <f>IF($O208&gt;=GO$1,$S208,0)</f>
        <v>0</v>
      </c>
      <c r="GP208" s="27">
        <f>IF($O208&gt;=GP$1,$S208,0)</f>
        <v>0</v>
      </c>
      <c r="GQ208" s="27">
        <f>IF($O208&gt;=GQ$1,$S208,0)</f>
        <v>0</v>
      </c>
      <c r="GR208" s="27">
        <f>IF($O208&gt;=GR$1,$S208,0)</f>
        <v>0</v>
      </c>
      <c r="GS208" s="27">
        <f>IF($O208&gt;=GS$1,$S208,0)</f>
        <v>0</v>
      </c>
      <c r="GT208" s="27">
        <f>IF($O208&gt;=GT$1,$S208,0)</f>
        <v>0</v>
      </c>
      <c r="GU208" s="27">
        <f>IF($O208&gt;=GU$1,$S208,0)</f>
        <v>0</v>
      </c>
      <c r="GV208" s="27">
        <f>IF($O208&gt;=GV$1,$S208,0)</f>
        <v>0</v>
      </c>
      <c r="GW208" s="27">
        <f>IF($O208&gt;=GW$1,$S208,0)</f>
        <v>0</v>
      </c>
      <c r="GX208" s="27">
        <f>IF($O208&gt;=GX$1,$S208,0)</f>
        <v>0</v>
      </c>
      <c r="GY208" s="27">
        <f>IF($O208&gt;=GY$1,$S208,0)</f>
        <v>0</v>
      </c>
      <c r="GZ208" s="27">
        <f>IF($O208&gt;=GZ$1,$S208,0)</f>
        <v>0</v>
      </c>
      <c r="HA208" s="27">
        <f>IF($O208&gt;=HA$1,$S208,0)</f>
        <v>0</v>
      </c>
      <c r="HB208" s="27">
        <f>IF($O208&gt;=HB$1,$S208,0)</f>
        <v>0</v>
      </c>
      <c r="HC208" s="27">
        <f>IF($O208&gt;=HC$1,$S208,0)</f>
        <v>0</v>
      </c>
    </row>
    <row r="209" spans="1:211">
      <c r="A209" s="3">
        <v>84310</v>
      </c>
      <c r="B209" s="3" t="s">
        <v>179</v>
      </c>
      <c r="C209" s="3" t="s">
        <v>12</v>
      </c>
      <c r="D209" s="3">
        <v>67</v>
      </c>
      <c r="E209" s="4">
        <v>36620</v>
      </c>
      <c r="F209" s="5">
        <v>18.221917808219178</v>
      </c>
      <c r="G209" s="3" t="s">
        <v>99</v>
      </c>
      <c r="H209" s="4">
        <v>18735</v>
      </c>
      <c r="I209" s="9" t="s">
        <v>857</v>
      </c>
      <c r="J209" s="5">
        <v>1810.7</v>
      </c>
      <c r="K209" s="31">
        <v>394</v>
      </c>
      <c r="L209" s="32">
        <v>18</v>
      </c>
      <c r="M209" s="33">
        <f>VLOOKUP(L209,FIND,3,TRUE)</f>
        <v>1.2</v>
      </c>
      <c r="N209" s="32">
        <f>IF(L209&gt;30,180,VLOOKUP(L209,TEMPO,2,FALSE))</f>
        <v>108</v>
      </c>
      <c r="O209" s="32">
        <f>IF(R209&gt;0,4,N209)</f>
        <v>108</v>
      </c>
      <c r="P209" s="96">
        <f>J209*M209*L209</f>
        <v>39111.120000000003</v>
      </c>
      <c r="Q209" s="96">
        <f>10934.45*2</f>
        <v>21868.9</v>
      </c>
      <c r="R209" s="96">
        <f>IF(P209&lt;=Q209,P209/4,0)</f>
        <v>0</v>
      </c>
      <c r="S209" s="5">
        <f>IF(P209&gt;=Q209,P209/N209,0)</f>
        <v>362.14000000000004</v>
      </c>
      <c r="T209" s="3"/>
      <c r="U209" s="3">
        <f>IF(T209="",1,0)</f>
        <v>1</v>
      </c>
      <c r="V209" s="3">
        <v>56</v>
      </c>
      <c r="W209" s="5">
        <v>0</v>
      </c>
      <c r="X209" s="5">
        <v>402.65</v>
      </c>
      <c r="Y209" s="5">
        <f>X209*W209</f>
        <v>0</v>
      </c>
      <c r="Z209" s="5">
        <v>400</v>
      </c>
      <c r="AA209" s="5">
        <f>S209+Y209+Z209</f>
        <v>762.1400000000001</v>
      </c>
      <c r="AB209" s="39">
        <f>(J209/12+J209/12*1.3333333333+450/12+J209/30*6/12+J209)*1.3+Y209+Z209+153.9</f>
        <v>3453.4965555490176</v>
      </c>
      <c r="AC209" s="39" t="s">
        <v>12</v>
      </c>
      <c r="AD209" s="39">
        <f>J209*1.3+400+153.9</f>
        <v>2907.8100000000004</v>
      </c>
      <c r="AE209" s="39">
        <f>SUMIFS('CUSTO MENSAL FUNC NOVO'!H:H,'CUSTO MENSAL FUNC NOVO'!A:A,'VALORES MENSAIS'!AC209)</f>
        <v>2265.9090000000001</v>
      </c>
      <c r="AF209" s="27">
        <f>IF($R209&gt;0,$R209,$S209)+$Y209+$Z209</f>
        <v>762.1400000000001</v>
      </c>
      <c r="AG209" s="27">
        <f>IF($R209&gt;0,$R209,$S209)+$Y209+$Z209</f>
        <v>762.1400000000001</v>
      </c>
      <c r="AH209" s="27">
        <f>IF($R209&gt;0,$R209,$S209)+$Y209+$Z209</f>
        <v>762.1400000000001</v>
      </c>
      <c r="AI209" s="27">
        <f>IF($R209&gt;0,$R209,$S209)+$Y209+$Z209</f>
        <v>762.1400000000001</v>
      </c>
      <c r="AJ209" s="27">
        <f>IF($O209&gt;=AJ$1,$S209+$Y209+$Z209,$Y209+$Z209)</f>
        <v>762.1400000000001</v>
      </c>
      <c r="AK209" s="27">
        <f>IF($O209&gt;=AK$1,$S209+$Y209+$Z209,$Y209+$Z209)</f>
        <v>762.1400000000001</v>
      </c>
      <c r="AL209" s="27">
        <f>IF($O209&gt;=AL$1,$S209+$Y209+$Z209,$Y209+$Z209)</f>
        <v>762.1400000000001</v>
      </c>
      <c r="AM209" s="27">
        <f>IF($O209&gt;=AM$1,$S209+$Y209+$Z209,$Y209+$Z209)</f>
        <v>762.1400000000001</v>
      </c>
      <c r="AN209" s="27">
        <f>IF($O209&gt;=AN$1,$S209+$Y209+$Z209,$Y209+$Z209)</f>
        <v>762.1400000000001</v>
      </c>
      <c r="AO209" s="27">
        <f>IF($O209&gt;=AO$1,$S209+$Y209+$Z209,$Y209+$Z209)</f>
        <v>762.1400000000001</v>
      </c>
      <c r="AP209" s="27">
        <f>IF($O209&gt;=AP$1,$S209+$Y209+$Z209,$Y209+$Z209)</f>
        <v>762.1400000000001</v>
      </c>
      <c r="AQ209" s="27">
        <f>IF($O209&gt;=AQ$1,$S209+$Y209+$Z209,$Y209+$Z209)</f>
        <v>762.1400000000001</v>
      </c>
      <c r="AR209" s="27">
        <f>IF($O209&gt;=AR$1,$S209+$Y209+$Z209,$Y209+$Z209)</f>
        <v>762.1400000000001</v>
      </c>
      <c r="AS209" s="27">
        <f>IF($O209&gt;=AS$1,$S209+$Y209+$Z209,$Y209+$Z209)</f>
        <v>762.1400000000001</v>
      </c>
      <c r="AT209" s="27">
        <f>IF($O209&gt;=AT$1,$S209+$Y209+$Z209,$Y209+$Z209)</f>
        <v>762.1400000000001</v>
      </c>
      <c r="AU209" s="27">
        <f>IF($O209&gt;=AU$1,$S209+$Y209+$Z209,$Y209+$Z209)</f>
        <v>762.1400000000001</v>
      </c>
      <c r="AV209" s="27">
        <f>IF($O209&gt;=AV$1,$S209+$Y209+$Z209,$Y209+$Z209)</f>
        <v>762.1400000000001</v>
      </c>
      <c r="AW209" s="27">
        <f>IF($O209&gt;=AW$1,$S209+$Y209+$Z209,$Y209+$Z209)</f>
        <v>762.1400000000001</v>
      </c>
      <c r="AX209" s="27">
        <f>IF($O209&gt;=AX$1,$S209+$Y209+$Z209,$Y209+$Z209)</f>
        <v>762.1400000000001</v>
      </c>
      <c r="AY209" s="27">
        <f>IF($O209&gt;=AY$1,$S209+$Y209+$Z209,$Y209+$Z209)</f>
        <v>762.1400000000001</v>
      </c>
      <c r="AZ209" s="27">
        <f>IF($O209&gt;=AZ$1,$S209+$Y209+$Z209,$Y209+$Z209)</f>
        <v>762.1400000000001</v>
      </c>
      <c r="BA209" s="27">
        <f>IF($O209&gt;=BA$1,$S209+$Y209+$Z209,$Y209+$Z209)</f>
        <v>762.1400000000001</v>
      </c>
      <c r="BB209" s="27">
        <f>IF($O209&gt;=BB$1,$S209+$Y209+$Z209,$Y209+$Z209)</f>
        <v>762.1400000000001</v>
      </c>
      <c r="BC209" s="27">
        <f>IF($O209&gt;=BC$1,$S209+$Y209+$Z209,$Y209+$Z209)</f>
        <v>762.1400000000001</v>
      </c>
      <c r="BD209" s="27">
        <f>IF($O209&gt;=BD$1,$S209+$Y209+$Z209,$Y209+$Z209)</f>
        <v>762.1400000000001</v>
      </c>
      <c r="BE209" s="27">
        <f>IF($O209&gt;=BE$1,$S209+$Y209+$Z209,$Y209+$Z209)</f>
        <v>762.1400000000001</v>
      </c>
      <c r="BF209" s="27">
        <f>IF($O209&gt;=BF$1,$S209+$Y209+$Z209,$Y209+$Z209)</f>
        <v>762.1400000000001</v>
      </c>
      <c r="BG209" s="27">
        <f>IF($O209&gt;=BG$1,$S209+$Y209+$Z209,$Y209+$Z209)</f>
        <v>762.1400000000001</v>
      </c>
      <c r="BH209" s="27">
        <f>IF($O209&gt;=BH$1,$S209+$Y209+$Z209,$Y209+$Z209)</f>
        <v>762.1400000000001</v>
      </c>
      <c r="BI209" s="27">
        <f>IF($O209&gt;=BI$1,$S209+$Y209+$Z209,$Y209+$Z209)</f>
        <v>762.1400000000001</v>
      </c>
      <c r="BJ209" s="27">
        <f>IF($O209&gt;=BJ$1,$S209+$Y209+$Z209,$Y209+$Z209)</f>
        <v>762.1400000000001</v>
      </c>
      <c r="BK209" s="27">
        <f>IF($O209&gt;=BK$1,$S209+$Y209+$Z209,$Y209+$Z209)</f>
        <v>762.1400000000001</v>
      </c>
      <c r="BL209" s="27">
        <f>IF($O209&gt;=BL$1,$S209+$Y209+$Z209,$Y209+$Z209)</f>
        <v>762.1400000000001</v>
      </c>
      <c r="BM209" s="27">
        <f>IF($O209&gt;=BM$1,$S209+$Y209+$Z209,$Y209+$Z209)</f>
        <v>762.1400000000001</v>
      </c>
      <c r="BN209" s="27">
        <f>IF($O209&gt;=BN$1,$S209+$Y209+$Z209,$Y209+$Z209)</f>
        <v>762.1400000000001</v>
      </c>
      <c r="BO209" s="27">
        <f>IF($O209&gt;=BO$1,$S209+$Y209+$Z209,$Y209+$Z209)</f>
        <v>762.1400000000001</v>
      </c>
      <c r="BP209" s="27">
        <f>IF($O209&gt;=BP$1,$S209+$Y209+$Z209,$Y209+$Z209)</f>
        <v>762.1400000000001</v>
      </c>
      <c r="BQ209" s="27">
        <f>IF($O209&gt;=BQ$1,$S209+$Y209+$Z209,$Y209+$Z209)</f>
        <v>762.1400000000001</v>
      </c>
      <c r="BR209" s="27">
        <f>IF($O209&gt;=BR$1,$S209+$Y209+$Z209,$Y209+$Z209)</f>
        <v>762.1400000000001</v>
      </c>
      <c r="BS209" s="27">
        <f>IF($O209&gt;=BS$1,$S209+$Y209+$Z209,$Y209+$Z209)</f>
        <v>762.1400000000001</v>
      </c>
      <c r="BT209" s="27">
        <f>IF($O209&gt;=BT$1,$S209+$Y209+$Z209,$Y209+$Z209)</f>
        <v>762.1400000000001</v>
      </c>
      <c r="BU209" s="27">
        <f>IF($O209&gt;=BU$1,$S209+$Y209+$Z209,$Y209+$Z209)</f>
        <v>762.1400000000001</v>
      </c>
      <c r="BV209" s="27">
        <f>IF($O209&gt;=BV$1,$S209+$Y209+$Z209,$Y209+$Z209)</f>
        <v>762.1400000000001</v>
      </c>
      <c r="BW209" s="27">
        <f>IF($O209&gt;=BW$1,$S209+$Y209+$Z209,$Y209+$Z209)</f>
        <v>762.1400000000001</v>
      </c>
      <c r="BX209" s="27">
        <f>IF($O209&gt;=BX$1,$S209+$Y209+$Z209,$Y209+$Z209)</f>
        <v>762.1400000000001</v>
      </c>
      <c r="BY209" s="27">
        <f>IF($O209&gt;=BY$1,$S209+$Y209+$Z209,$Y209+$Z209)</f>
        <v>762.1400000000001</v>
      </c>
      <c r="BZ209" s="27">
        <f>IF($O209&gt;=BZ$1,$S209+$Y209+$Z209,$Y209+$Z209)</f>
        <v>762.1400000000001</v>
      </c>
      <c r="CA209" s="27">
        <f>IF($O209&gt;=CA$1,$S209+$Y209+$Z209,$Y209+$Z209)</f>
        <v>762.1400000000001</v>
      </c>
      <c r="CB209" s="27">
        <f>IF($O209&gt;=CB$1,$S209+$Y209+$Z209,$Y209+$Z209)</f>
        <v>762.1400000000001</v>
      </c>
      <c r="CC209" s="27">
        <f>IF($O209&gt;=CC$1,$S209+$Y209+$Z209,$Y209+$Z209)</f>
        <v>762.1400000000001</v>
      </c>
      <c r="CD209" s="27">
        <f>IF($O209&gt;=CD$1,$S209+$Y209+$Z209,$Y209+$Z209)</f>
        <v>762.1400000000001</v>
      </c>
      <c r="CE209" s="27">
        <f>IF($O209&gt;=CE$1,$S209+$Y209+$Z209,$Y209+$Z209)</f>
        <v>762.1400000000001</v>
      </c>
      <c r="CF209" s="27">
        <f>IF($O209&gt;=CF$1,$S209+$Y209+$Z209,$Y209+$Z209)</f>
        <v>762.1400000000001</v>
      </c>
      <c r="CG209" s="27">
        <f>IF($O209&gt;=CG$1,$S209+$Y209+$Z209,$Y209+$Z209)</f>
        <v>762.1400000000001</v>
      </c>
      <c r="CH209" s="27">
        <f>IF($O209&gt;=CH$1,$S209+$Y209+$Z209,$Y209+$Z209)</f>
        <v>762.1400000000001</v>
      </c>
      <c r="CI209" s="27">
        <f>IF($O209&gt;=CI$1,$S209+$Y209+$Z209,$Y209+$Z209)</f>
        <v>762.1400000000001</v>
      </c>
      <c r="CJ209" s="27">
        <f>IF($O209&gt;=CJ$1,$S209+$Y209+$Z209,$Y209+$Z209)</f>
        <v>762.1400000000001</v>
      </c>
      <c r="CK209" s="27">
        <f>IF($O209&gt;=CK$1,$S209+$Y209+$Z209,$Y209+$Z209)</f>
        <v>762.1400000000001</v>
      </c>
      <c r="CL209" s="27">
        <f>IF($O209&gt;=CL$1,$S209+$Y209+$Z209,$Y209+$Z209)</f>
        <v>762.1400000000001</v>
      </c>
      <c r="CM209" s="27">
        <f>IF($O209&gt;=CM$1,$S209+$Y209+$Z209,$Y209+$Z209)</f>
        <v>762.1400000000001</v>
      </c>
      <c r="CN209" s="27">
        <f>IF($O209&gt;=CN$1,$S209+$Y209,$Y209)</f>
        <v>362.14000000000004</v>
      </c>
      <c r="CO209" s="27">
        <f>IF($O209&gt;=CO$1,$S209+$Y209,$Y209)</f>
        <v>362.14000000000004</v>
      </c>
      <c r="CP209" s="27">
        <f>IF($O209&gt;=CP$1,$S209+$Y209,$Y209)</f>
        <v>362.14000000000004</v>
      </c>
      <c r="CQ209" s="27">
        <f>IF($O209&gt;=CQ$1,$S209+$Y209,$Y209)</f>
        <v>362.14000000000004</v>
      </c>
      <c r="CR209" s="27">
        <f>IF($O209&gt;=CR$1,$S209+$Y209,$Y209)</f>
        <v>362.14000000000004</v>
      </c>
      <c r="CS209" s="27">
        <f>IF($O209&gt;=CS$1,$S209+$Y209,$Y209)</f>
        <v>362.14000000000004</v>
      </c>
      <c r="CT209" s="27">
        <f>IF($O209&gt;=CT$1,$S209+$Y209,$Y209)</f>
        <v>362.14000000000004</v>
      </c>
      <c r="CU209" s="27">
        <f>IF($O209&gt;=CU$1,$S209+$Y209,$Y209)</f>
        <v>362.14000000000004</v>
      </c>
      <c r="CV209" s="27">
        <f>IF($O209&gt;=CV$1,$S209+$Y209,$Y209)</f>
        <v>362.14000000000004</v>
      </c>
      <c r="CW209" s="27">
        <f>IF($O209&gt;=CW$1,$S209+$Y209,$Y209)</f>
        <v>362.14000000000004</v>
      </c>
      <c r="CX209" s="27">
        <f>IF($O209&gt;=CX$1,$S209+$Y209,$Y209)</f>
        <v>362.14000000000004</v>
      </c>
      <c r="CY209" s="27">
        <f>IF($O209&gt;=CY$1,$S209+$Y209,$Y209)</f>
        <v>362.14000000000004</v>
      </c>
      <c r="CZ209" s="27">
        <f>IF($O209&gt;=CZ$1,$S209+$Y209,$Y209)</f>
        <v>362.14000000000004</v>
      </c>
      <c r="DA209" s="27">
        <f>IF($O209&gt;=DA$1,$S209+$Y209,$Y209)</f>
        <v>362.14000000000004</v>
      </c>
      <c r="DB209" s="27">
        <f>IF($O209&gt;=DB$1,$S209+$Y209,$Y209)</f>
        <v>362.14000000000004</v>
      </c>
      <c r="DC209" s="27">
        <f>IF($O209&gt;=DC$1,$S209+$Y209,$Y209)</f>
        <v>362.14000000000004</v>
      </c>
      <c r="DD209" s="27">
        <f>IF($O209&gt;=DD$1,$S209+$Y209,$Y209)</f>
        <v>362.14000000000004</v>
      </c>
      <c r="DE209" s="27">
        <f>IF($O209&gt;=DE$1,$S209+$Y209,$Y209)</f>
        <v>362.14000000000004</v>
      </c>
      <c r="DF209" s="27">
        <f>IF($O209&gt;=DF$1,$S209+$Y209,$Y209)</f>
        <v>362.14000000000004</v>
      </c>
      <c r="DG209" s="27">
        <f>IF($O209&gt;=DG$1,$S209+$Y209,$Y209)</f>
        <v>362.14000000000004</v>
      </c>
      <c r="DH209" s="27">
        <f>IF($O209&gt;=DH$1,$S209+$Y209,$Y209)</f>
        <v>362.14000000000004</v>
      </c>
      <c r="DI209" s="27">
        <f>IF($O209&gt;=DI$1,$S209+$Y209,$Y209)</f>
        <v>362.14000000000004</v>
      </c>
      <c r="DJ209" s="27">
        <f>IF($O209&gt;=DJ$1,$S209+$Y209,$Y209)</f>
        <v>362.14000000000004</v>
      </c>
      <c r="DK209" s="27">
        <f>IF($O209&gt;=DK$1,$S209+$Y209,$Y209)</f>
        <v>362.14000000000004</v>
      </c>
      <c r="DL209" s="27">
        <f>IF($O209&gt;=DL$1,$S209+$Y209,$Y209)</f>
        <v>362.14000000000004</v>
      </c>
      <c r="DM209" s="27">
        <f>IF($O209&gt;=DM$1,$S209+$Y209,$Y209)</f>
        <v>362.14000000000004</v>
      </c>
      <c r="DN209" s="27">
        <f>IF($O209&gt;=DN$1,$S209+$Y209,$Y209)</f>
        <v>362.14000000000004</v>
      </c>
      <c r="DO209" s="27">
        <f>IF($O209&gt;=DO$1,$S209+$Y209,$Y209)</f>
        <v>362.14000000000004</v>
      </c>
      <c r="DP209" s="27">
        <f>IF($O209&gt;=DP$1,$S209+$Y209,$Y209)</f>
        <v>362.14000000000004</v>
      </c>
      <c r="DQ209" s="27">
        <f>IF($O209&gt;=DQ$1,$S209+$Y209,$Y209)</f>
        <v>362.14000000000004</v>
      </c>
      <c r="DR209" s="27">
        <f>IF($O209&gt;=DR$1,$S209+$Y209,$Y209)</f>
        <v>362.14000000000004</v>
      </c>
      <c r="DS209" s="27">
        <f>IF($O209&gt;=DS$1,$S209+$Y209,$Y209)</f>
        <v>362.14000000000004</v>
      </c>
      <c r="DT209" s="27">
        <f>IF($O209&gt;=DT$1,$S209+$Y209,$Y209)</f>
        <v>362.14000000000004</v>
      </c>
      <c r="DU209" s="27">
        <f>IF($O209&gt;=DU$1,$S209+$Y209,$Y209)</f>
        <v>362.14000000000004</v>
      </c>
      <c r="DV209" s="27">
        <f>IF($O209&gt;=DV$1,$S209+$Y209,$Y209)</f>
        <v>362.14000000000004</v>
      </c>
      <c r="DW209" s="27">
        <f>IF($O209&gt;=DW$1,$S209+$Y209,$Y209)</f>
        <v>362.14000000000004</v>
      </c>
      <c r="DX209" s="27">
        <f>IF($O209&gt;=DX$1,$S209+$Y209,$Y209)</f>
        <v>362.14000000000004</v>
      </c>
      <c r="DY209" s="27">
        <f>IF($O209&gt;=DY$1,$S209+$Y209,$Y209)</f>
        <v>362.14000000000004</v>
      </c>
      <c r="DZ209" s="27">
        <f>IF($O209&gt;=DZ$1,$S209+$Y209,$Y209)</f>
        <v>362.14000000000004</v>
      </c>
      <c r="EA209" s="27">
        <f>IF($O209&gt;=EA$1,$S209+$Y209,$Y209)</f>
        <v>362.14000000000004</v>
      </c>
      <c r="EB209" s="27">
        <f>IF($O209&gt;=EB$1,$S209+$Y209,$Y209)</f>
        <v>362.14000000000004</v>
      </c>
      <c r="EC209" s="27">
        <f>IF($O209&gt;=EC$1,$S209+$Y209,$Y209)</f>
        <v>362.14000000000004</v>
      </c>
      <c r="ED209" s="27">
        <f>IF($O209&gt;=ED$1,$S209+$Y209,$Y209)</f>
        <v>362.14000000000004</v>
      </c>
      <c r="EE209" s="27">
        <f>IF($O209&gt;=EE$1,$S209+$Y209,$Y209)</f>
        <v>362.14000000000004</v>
      </c>
      <c r="EF209" s="27">
        <f>IF($O209&gt;=EF$1,$S209+$Y209,$Y209)</f>
        <v>362.14000000000004</v>
      </c>
      <c r="EG209" s="27">
        <f>IF($O209&gt;=EG$1,$S209+$Y209,$Y209)</f>
        <v>362.14000000000004</v>
      </c>
      <c r="EH209" s="27">
        <f>IF($O209&gt;=EH$1,$S209+$Y209,$Y209)</f>
        <v>362.14000000000004</v>
      </c>
      <c r="EI209" s="27">
        <f>IF($O209&gt;=EI$1,$S209+$Y209,$Y209)</f>
        <v>362.14000000000004</v>
      </c>
      <c r="EJ209" s="27">
        <f>IF($O209&gt;=EJ$1,$S209+$Y209,$Y209)</f>
        <v>0</v>
      </c>
      <c r="EK209" s="27">
        <f>IF($O209&gt;=EK$1,$S209+$Y209,$Y209)</f>
        <v>0</v>
      </c>
      <c r="EL209" s="27">
        <f>IF($O209&gt;=EL$1,$S209+$Y209,$Y209)</f>
        <v>0</v>
      </c>
      <c r="EM209" s="27">
        <f>IF($O209&gt;=EM$1,$S209+$Y209,$Y209)</f>
        <v>0</v>
      </c>
      <c r="EN209" s="27">
        <f>IF($O209&gt;=EN$1,$S209+$Y209,$Y209)</f>
        <v>0</v>
      </c>
      <c r="EO209" s="27">
        <f>IF($O209&gt;=EO$1,$S209+$Y209,$Y209)</f>
        <v>0</v>
      </c>
      <c r="EP209" s="27">
        <f>IF($O209&gt;=EP$1,$S209+$Y209,$Y209)</f>
        <v>0</v>
      </c>
      <c r="EQ209" s="27">
        <f>IF($O209&gt;=EQ$1,$S209+$Y209,$Y209)</f>
        <v>0</v>
      </c>
      <c r="ER209" s="27">
        <f>IF($O209&gt;=ER$1,$S209+$Y209,$Y209)</f>
        <v>0</v>
      </c>
      <c r="ES209" s="27">
        <f>IF($O209&gt;=ES$1,$S209+$Y209,$Y209)</f>
        <v>0</v>
      </c>
      <c r="ET209" s="27">
        <f>IF($O209&gt;=ET$1,$S209+$Y209,$Y209)</f>
        <v>0</v>
      </c>
      <c r="EU209" s="27">
        <f>IF($O209&gt;=EU$1,$S209+$Y209,$Y209)</f>
        <v>0</v>
      </c>
      <c r="EV209" s="27">
        <f>IF($O209&gt;=EV$1,$S209,0)</f>
        <v>0</v>
      </c>
      <c r="EW209" s="27">
        <f>IF($O209&gt;=EW$1,$S209,0)</f>
        <v>0</v>
      </c>
      <c r="EX209" s="27">
        <f>IF($O209&gt;=EX$1,$S209,0)</f>
        <v>0</v>
      </c>
      <c r="EY209" s="27">
        <f>IF($O209&gt;=EY$1,$S209,0)</f>
        <v>0</v>
      </c>
      <c r="EZ209" s="27">
        <f>IF($O209&gt;=EZ$1,$S209,0)</f>
        <v>0</v>
      </c>
      <c r="FA209" s="27">
        <f>IF($O209&gt;=FA$1,$S209,0)</f>
        <v>0</v>
      </c>
      <c r="FB209" s="27">
        <f>IF($O209&gt;=FB$1,$S209,0)</f>
        <v>0</v>
      </c>
      <c r="FC209" s="27">
        <f>IF($O209&gt;=FC$1,$S209,0)</f>
        <v>0</v>
      </c>
      <c r="FD209" s="27">
        <f>IF($O209&gt;=FD$1,$S209,0)</f>
        <v>0</v>
      </c>
      <c r="FE209" s="27">
        <f>IF($O209&gt;=FE$1,$S209,0)</f>
        <v>0</v>
      </c>
      <c r="FF209" s="27">
        <f>IF($O209&gt;=FF$1,$S209,0)</f>
        <v>0</v>
      </c>
      <c r="FG209" s="27">
        <f>IF($O209&gt;=FG$1,$S209,0)</f>
        <v>0</v>
      </c>
      <c r="FH209" s="27">
        <f>IF($O209&gt;=FH$1,$S209,0)</f>
        <v>0</v>
      </c>
      <c r="FI209" s="27">
        <f>IF($O209&gt;=FI$1,$S209,0)</f>
        <v>0</v>
      </c>
      <c r="FJ209" s="27">
        <f>IF($O209&gt;=FJ$1,$S209,0)</f>
        <v>0</v>
      </c>
      <c r="FK209" s="27">
        <f>IF($O209&gt;=FK$1,$S209,0)</f>
        <v>0</v>
      </c>
      <c r="FL209" s="27">
        <f>IF($O209&gt;=FL$1,$S209,0)</f>
        <v>0</v>
      </c>
      <c r="FM209" s="27">
        <f>IF($O209&gt;=FM$1,$S209,0)</f>
        <v>0</v>
      </c>
      <c r="FN209" s="27">
        <f>IF($O209&gt;=FN$1,$S209,0)</f>
        <v>0</v>
      </c>
      <c r="FO209" s="27">
        <f>IF($O209&gt;=FO$1,$S209,0)</f>
        <v>0</v>
      </c>
      <c r="FP209" s="27">
        <f>IF($O209&gt;=FP$1,$S209,0)</f>
        <v>0</v>
      </c>
      <c r="FQ209" s="27">
        <f>IF($O209&gt;=FQ$1,$S209,0)</f>
        <v>0</v>
      </c>
      <c r="FR209" s="27">
        <f>IF($O209&gt;=FR$1,$S209,0)</f>
        <v>0</v>
      </c>
      <c r="FS209" s="27">
        <f>IF($O209&gt;=FS$1,$S209,0)</f>
        <v>0</v>
      </c>
      <c r="FT209" s="27">
        <f>IF($O209&gt;=FT$1,$S209,0)</f>
        <v>0</v>
      </c>
      <c r="FU209" s="27">
        <f>IF($O209&gt;=FU$1,$S209,0)</f>
        <v>0</v>
      </c>
      <c r="FV209" s="27">
        <f>IF($O209&gt;=FV$1,$S209,0)</f>
        <v>0</v>
      </c>
      <c r="FW209" s="27">
        <f>IF($O209&gt;=FW$1,$S209,0)</f>
        <v>0</v>
      </c>
      <c r="FX209" s="27">
        <f>IF($O209&gt;=FX$1,$S209,0)</f>
        <v>0</v>
      </c>
      <c r="FY209" s="27">
        <f>IF($O209&gt;=FY$1,$S209,0)</f>
        <v>0</v>
      </c>
      <c r="FZ209" s="27">
        <f>IF($O209&gt;=FZ$1,$S209,0)</f>
        <v>0</v>
      </c>
      <c r="GA209" s="27">
        <f>IF($O209&gt;=GA$1,$S209,0)</f>
        <v>0</v>
      </c>
      <c r="GB209" s="27">
        <f>IF($O209&gt;=GB$1,$S209,0)</f>
        <v>0</v>
      </c>
      <c r="GC209" s="27">
        <f>IF($O209&gt;=GC$1,$S209,0)</f>
        <v>0</v>
      </c>
      <c r="GD209" s="27">
        <f>IF($O209&gt;=GD$1,$S209,0)</f>
        <v>0</v>
      </c>
      <c r="GE209" s="27">
        <f>IF($O209&gt;=GE$1,$S209,0)</f>
        <v>0</v>
      </c>
      <c r="GF209" s="27">
        <f>IF($O209&gt;=GF$1,$S209,0)</f>
        <v>0</v>
      </c>
      <c r="GG209" s="27">
        <f>IF($O209&gt;=GG$1,$S209,0)</f>
        <v>0</v>
      </c>
      <c r="GH209" s="27">
        <f>IF($O209&gt;=GH$1,$S209,0)</f>
        <v>0</v>
      </c>
      <c r="GI209" s="27">
        <f>IF($O209&gt;=GI$1,$S209,0)</f>
        <v>0</v>
      </c>
      <c r="GJ209" s="27">
        <f>IF($O209&gt;=GJ$1,$S209,0)</f>
        <v>0</v>
      </c>
      <c r="GK209" s="27">
        <f>IF($O209&gt;=GK$1,$S209,0)</f>
        <v>0</v>
      </c>
      <c r="GL209" s="27">
        <f>IF($O209&gt;=GL$1,$S209,0)</f>
        <v>0</v>
      </c>
      <c r="GM209" s="27">
        <f>IF($O209&gt;=GM$1,$S209,0)</f>
        <v>0</v>
      </c>
      <c r="GN209" s="27">
        <f>IF($O209&gt;=GN$1,$S209,0)</f>
        <v>0</v>
      </c>
      <c r="GO209" s="27">
        <f>IF($O209&gt;=GO$1,$S209,0)</f>
        <v>0</v>
      </c>
      <c r="GP209" s="27">
        <f>IF($O209&gt;=GP$1,$S209,0)</f>
        <v>0</v>
      </c>
      <c r="GQ209" s="27">
        <f>IF($O209&gt;=GQ$1,$S209,0)</f>
        <v>0</v>
      </c>
      <c r="GR209" s="27">
        <f>IF($O209&gt;=GR$1,$S209,0)</f>
        <v>0</v>
      </c>
      <c r="GS209" s="27">
        <f>IF($O209&gt;=GS$1,$S209,0)</f>
        <v>0</v>
      </c>
      <c r="GT209" s="27">
        <f>IF($O209&gt;=GT$1,$S209,0)</f>
        <v>0</v>
      </c>
      <c r="GU209" s="27">
        <f>IF($O209&gt;=GU$1,$S209,0)</f>
        <v>0</v>
      </c>
      <c r="GV209" s="27">
        <f>IF($O209&gt;=GV$1,$S209,0)</f>
        <v>0</v>
      </c>
      <c r="GW209" s="27">
        <f>IF($O209&gt;=GW$1,$S209,0)</f>
        <v>0</v>
      </c>
      <c r="GX209" s="27">
        <f>IF($O209&gt;=GX$1,$S209,0)</f>
        <v>0</v>
      </c>
      <c r="GY209" s="27">
        <f>IF($O209&gt;=GY$1,$S209,0)</f>
        <v>0</v>
      </c>
      <c r="GZ209" s="27">
        <f>IF($O209&gt;=GZ$1,$S209,0)</f>
        <v>0</v>
      </c>
      <c r="HA209" s="27">
        <f>IF($O209&gt;=HA$1,$S209,0)</f>
        <v>0</v>
      </c>
      <c r="HB209" s="27">
        <f>IF($O209&gt;=HB$1,$S209,0)</f>
        <v>0</v>
      </c>
      <c r="HC209" s="27">
        <f>IF($O209&gt;=HC$1,$S209,0)</f>
        <v>0</v>
      </c>
    </row>
    <row r="210" spans="1:211">
      <c r="A210" s="3">
        <v>12815</v>
      </c>
      <c r="B210" s="3" t="s">
        <v>379</v>
      </c>
      <c r="C210" s="3" t="s">
        <v>12</v>
      </c>
      <c r="D210" s="3">
        <v>54</v>
      </c>
      <c r="E210" s="4">
        <v>31404</v>
      </c>
      <c r="F210" s="5">
        <v>32.512328767123286</v>
      </c>
      <c r="G210" s="3" t="s">
        <v>99</v>
      </c>
      <c r="H210" s="4">
        <v>23532</v>
      </c>
      <c r="I210" s="9" t="s">
        <v>853</v>
      </c>
      <c r="J210" s="5">
        <v>2380.46</v>
      </c>
      <c r="K210" s="31">
        <v>394</v>
      </c>
      <c r="L210" s="32">
        <v>32</v>
      </c>
      <c r="M210" s="33">
        <f>VLOOKUP(L210,FIND,3,TRUE)</f>
        <v>1.5</v>
      </c>
      <c r="N210" s="32">
        <f>IF(L210&gt;30,180,VLOOKUP(L210,TEMPO,2,FALSE))</f>
        <v>180</v>
      </c>
      <c r="O210" s="32">
        <f>IF(R210&gt;0,4,N210)</f>
        <v>180</v>
      </c>
      <c r="P210" s="96">
        <f>J210*M210*L210</f>
        <v>114262.08</v>
      </c>
      <c r="Q210" s="96">
        <f>10934.45*2</f>
        <v>21868.9</v>
      </c>
      <c r="R210" s="96">
        <f>IF(P210&lt;=Q210,P210/4,0)</f>
        <v>0</v>
      </c>
      <c r="S210" s="5">
        <f>IF(P210&gt;=Q210,P210/N210,0)</f>
        <v>634.78933333333339</v>
      </c>
      <c r="T210" s="3"/>
      <c r="U210" s="3">
        <f>IF(T210="",1,0)</f>
        <v>1</v>
      </c>
      <c r="V210" s="3">
        <v>68</v>
      </c>
      <c r="W210" s="5">
        <v>0.4</v>
      </c>
      <c r="X210" s="5">
        <v>245.73</v>
      </c>
      <c r="Y210" s="5">
        <f>X210*W210</f>
        <v>98.292000000000002</v>
      </c>
      <c r="Z210" s="5">
        <v>400</v>
      </c>
      <c r="AA210" s="5">
        <f>S210+Y210+Z210</f>
        <v>1133.0813333333335</v>
      </c>
      <c r="AB210" s="39">
        <f>(J210/12+J210/12*1.3333333333+450/12+J210/30*6/12+J210)*1.3+Y210+Z210+153.9</f>
        <v>4448.8440222136251</v>
      </c>
      <c r="AC210" s="39" t="s">
        <v>12</v>
      </c>
      <c r="AD210" s="39">
        <f>J210*1.3+400+153.9</f>
        <v>3648.498</v>
      </c>
      <c r="AE210" s="39">
        <f>SUMIFS('CUSTO MENSAL FUNC NOVO'!H:H,'CUSTO MENSAL FUNC NOVO'!A:A,'VALORES MENSAIS'!AC210)</f>
        <v>2265.9090000000001</v>
      </c>
      <c r="AF210" s="27">
        <f>IF($R210&gt;0,$R210,$S210)+$Y210+$Z210</f>
        <v>1133.0813333333335</v>
      </c>
      <c r="AG210" s="27">
        <f>IF($R210&gt;0,$R210,$S210)+$Y210+$Z210</f>
        <v>1133.0813333333335</v>
      </c>
      <c r="AH210" s="27">
        <f>IF($R210&gt;0,$R210,$S210)+$Y210+$Z210</f>
        <v>1133.0813333333335</v>
      </c>
      <c r="AI210" s="27">
        <f>IF($R210&gt;0,$R210,$S210)+$Y210+$Z210</f>
        <v>1133.0813333333335</v>
      </c>
      <c r="AJ210" s="27">
        <f>IF($O210&gt;=AJ$1,$S210+$Y210+$Z210,$Y210+$Z210)</f>
        <v>1133.0813333333335</v>
      </c>
      <c r="AK210" s="27">
        <f>IF($O210&gt;=AK$1,$S210+$Y210+$Z210,$Y210+$Z210)</f>
        <v>1133.0813333333335</v>
      </c>
      <c r="AL210" s="27">
        <f>IF($O210&gt;=AL$1,$S210+$Y210+$Z210,$Y210+$Z210)</f>
        <v>1133.0813333333335</v>
      </c>
      <c r="AM210" s="27">
        <f>IF($O210&gt;=AM$1,$S210+$Y210+$Z210,$Y210+$Z210)</f>
        <v>1133.0813333333335</v>
      </c>
      <c r="AN210" s="27">
        <f>IF($O210&gt;=AN$1,$S210+$Y210+$Z210,$Y210+$Z210)</f>
        <v>1133.0813333333335</v>
      </c>
      <c r="AO210" s="27">
        <f>IF($O210&gt;=AO$1,$S210+$Y210+$Z210,$Y210+$Z210)</f>
        <v>1133.0813333333335</v>
      </c>
      <c r="AP210" s="27">
        <f>IF($O210&gt;=AP$1,$S210+$Y210+$Z210,$Y210+$Z210)</f>
        <v>1133.0813333333335</v>
      </c>
      <c r="AQ210" s="27">
        <f>IF($O210&gt;=AQ$1,$S210+$Y210+$Z210,$Y210+$Z210)</f>
        <v>1133.0813333333335</v>
      </c>
      <c r="AR210" s="27">
        <f>IF($O210&gt;=AR$1,$S210+$Y210+$Z210,$Y210+$Z210)</f>
        <v>1133.0813333333335</v>
      </c>
      <c r="AS210" s="27">
        <f>IF($O210&gt;=AS$1,$S210+$Y210+$Z210,$Y210+$Z210)</f>
        <v>1133.0813333333335</v>
      </c>
      <c r="AT210" s="27">
        <f>IF($O210&gt;=AT$1,$S210+$Y210+$Z210,$Y210+$Z210)</f>
        <v>1133.0813333333335</v>
      </c>
      <c r="AU210" s="27">
        <f>IF($O210&gt;=AU$1,$S210+$Y210+$Z210,$Y210+$Z210)</f>
        <v>1133.0813333333335</v>
      </c>
      <c r="AV210" s="27">
        <f>IF($O210&gt;=AV$1,$S210+$Y210+$Z210,$Y210+$Z210)</f>
        <v>1133.0813333333335</v>
      </c>
      <c r="AW210" s="27">
        <f>IF($O210&gt;=AW$1,$S210+$Y210+$Z210,$Y210+$Z210)</f>
        <v>1133.0813333333335</v>
      </c>
      <c r="AX210" s="27">
        <f>IF($O210&gt;=AX$1,$S210+$Y210+$Z210,$Y210+$Z210)</f>
        <v>1133.0813333333335</v>
      </c>
      <c r="AY210" s="27">
        <f>IF($O210&gt;=AY$1,$S210+$Y210+$Z210,$Y210+$Z210)</f>
        <v>1133.0813333333335</v>
      </c>
      <c r="AZ210" s="27">
        <f>IF($O210&gt;=AZ$1,$S210+$Y210+$Z210,$Y210+$Z210)</f>
        <v>1133.0813333333335</v>
      </c>
      <c r="BA210" s="27">
        <f>IF($O210&gt;=BA$1,$S210+$Y210+$Z210,$Y210+$Z210)</f>
        <v>1133.0813333333335</v>
      </c>
      <c r="BB210" s="27">
        <f>IF($O210&gt;=BB$1,$S210+$Y210+$Z210,$Y210+$Z210)</f>
        <v>1133.0813333333335</v>
      </c>
      <c r="BC210" s="27">
        <f>IF($O210&gt;=BC$1,$S210+$Y210+$Z210,$Y210+$Z210)</f>
        <v>1133.0813333333335</v>
      </c>
      <c r="BD210" s="27">
        <f>IF($O210&gt;=BD$1,$S210+$Y210+$Z210,$Y210+$Z210)</f>
        <v>1133.0813333333335</v>
      </c>
      <c r="BE210" s="27">
        <f>IF($O210&gt;=BE$1,$S210+$Y210+$Z210,$Y210+$Z210)</f>
        <v>1133.0813333333335</v>
      </c>
      <c r="BF210" s="27">
        <f>IF($O210&gt;=BF$1,$S210+$Y210+$Z210,$Y210+$Z210)</f>
        <v>1133.0813333333335</v>
      </c>
      <c r="BG210" s="27">
        <f>IF($O210&gt;=BG$1,$S210+$Y210+$Z210,$Y210+$Z210)</f>
        <v>1133.0813333333335</v>
      </c>
      <c r="BH210" s="27">
        <f>IF($O210&gt;=BH$1,$S210+$Y210+$Z210,$Y210+$Z210)</f>
        <v>1133.0813333333335</v>
      </c>
      <c r="BI210" s="27">
        <f>IF($O210&gt;=BI$1,$S210+$Y210+$Z210,$Y210+$Z210)</f>
        <v>1133.0813333333335</v>
      </c>
      <c r="BJ210" s="27">
        <f>IF($O210&gt;=BJ$1,$S210+$Y210+$Z210,$Y210+$Z210)</f>
        <v>1133.0813333333335</v>
      </c>
      <c r="BK210" s="27">
        <f>IF($O210&gt;=BK$1,$S210+$Y210+$Z210,$Y210+$Z210)</f>
        <v>1133.0813333333335</v>
      </c>
      <c r="BL210" s="27">
        <f>IF($O210&gt;=BL$1,$S210+$Y210+$Z210,$Y210+$Z210)</f>
        <v>1133.0813333333335</v>
      </c>
      <c r="BM210" s="27">
        <f>IF($O210&gt;=BM$1,$S210+$Y210+$Z210,$Y210+$Z210)</f>
        <v>1133.0813333333335</v>
      </c>
      <c r="BN210" s="27">
        <f>IF($O210&gt;=BN$1,$S210+$Y210+$Z210,$Y210+$Z210)</f>
        <v>1133.0813333333335</v>
      </c>
      <c r="BO210" s="27">
        <f>IF($O210&gt;=BO$1,$S210+$Y210+$Z210,$Y210+$Z210)</f>
        <v>1133.0813333333335</v>
      </c>
      <c r="BP210" s="27">
        <f>IF($O210&gt;=BP$1,$S210+$Y210+$Z210,$Y210+$Z210)</f>
        <v>1133.0813333333335</v>
      </c>
      <c r="BQ210" s="27">
        <f>IF($O210&gt;=BQ$1,$S210+$Y210+$Z210,$Y210+$Z210)</f>
        <v>1133.0813333333335</v>
      </c>
      <c r="BR210" s="27">
        <f>IF($O210&gt;=BR$1,$S210+$Y210+$Z210,$Y210+$Z210)</f>
        <v>1133.0813333333335</v>
      </c>
      <c r="BS210" s="27">
        <f>IF($O210&gt;=BS$1,$S210+$Y210+$Z210,$Y210+$Z210)</f>
        <v>1133.0813333333335</v>
      </c>
      <c r="BT210" s="27">
        <f>IF($O210&gt;=BT$1,$S210+$Y210+$Z210,$Y210+$Z210)</f>
        <v>1133.0813333333335</v>
      </c>
      <c r="BU210" s="27">
        <f>IF($O210&gt;=BU$1,$S210+$Y210+$Z210,$Y210+$Z210)</f>
        <v>1133.0813333333335</v>
      </c>
      <c r="BV210" s="27">
        <f>IF($O210&gt;=BV$1,$S210+$Y210+$Z210,$Y210+$Z210)</f>
        <v>1133.0813333333335</v>
      </c>
      <c r="BW210" s="27">
        <f>IF($O210&gt;=BW$1,$S210+$Y210+$Z210,$Y210+$Z210)</f>
        <v>1133.0813333333335</v>
      </c>
      <c r="BX210" s="27">
        <f>IF($O210&gt;=BX$1,$S210+$Y210+$Z210,$Y210+$Z210)</f>
        <v>1133.0813333333335</v>
      </c>
      <c r="BY210" s="27">
        <f>IF($O210&gt;=BY$1,$S210+$Y210+$Z210,$Y210+$Z210)</f>
        <v>1133.0813333333335</v>
      </c>
      <c r="BZ210" s="27">
        <f>IF($O210&gt;=BZ$1,$S210+$Y210+$Z210,$Y210+$Z210)</f>
        <v>1133.0813333333335</v>
      </c>
      <c r="CA210" s="27">
        <f>IF($O210&gt;=CA$1,$S210+$Y210+$Z210,$Y210+$Z210)</f>
        <v>1133.0813333333335</v>
      </c>
      <c r="CB210" s="27">
        <f>IF($O210&gt;=CB$1,$S210+$Y210+$Z210,$Y210+$Z210)</f>
        <v>1133.0813333333335</v>
      </c>
      <c r="CC210" s="27">
        <f>IF($O210&gt;=CC$1,$S210+$Y210+$Z210,$Y210+$Z210)</f>
        <v>1133.0813333333335</v>
      </c>
      <c r="CD210" s="27">
        <f>IF($O210&gt;=CD$1,$S210+$Y210+$Z210,$Y210+$Z210)</f>
        <v>1133.0813333333335</v>
      </c>
      <c r="CE210" s="27">
        <f>IF($O210&gt;=CE$1,$S210+$Y210+$Z210,$Y210+$Z210)</f>
        <v>1133.0813333333335</v>
      </c>
      <c r="CF210" s="27">
        <f>IF($O210&gt;=CF$1,$S210+$Y210+$Z210,$Y210+$Z210)</f>
        <v>1133.0813333333335</v>
      </c>
      <c r="CG210" s="27">
        <f>IF($O210&gt;=CG$1,$S210+$Y210+$Z210,$Y210+$Z210)</f>
        <v>1133.0813333333335</v>
      </c>
      <c r="CH210" s="27">
        <f>IF($O210&gt;=CH$1,$S210+$Y210+$Z210,$Y210+$Z210)</f>
        <v>1133.0813333333335</v>
      </c>
      <c r="CI210" s="27">
        <f>IF($O210&gt;=CI$1,$S210+$Y210+$Z210,$Y210+$Z210)</f>
        <v>1133.0813333333335</v>
      </c>
      <c r="CJ210" s="27">
        <f>IF($O210&gt;=CJ$1,$S210+$Y210+$Z210,$Y210+$Z210)</f>
        <v>1133.0813333333335</v>
      </c>
      <c r="CK210" s="27">
        <f>IF($O210&gt;=CK$1,$S210+$Y210+$Z210,$Y210+$Z210)</f>
        <v>1133.0813333333335</v>
      </c>
      <c r="CL210" s="27">
        <f>IF($O210&gt;=CL$1,$S210+$Y210+$Z210,$Y210+$Z210)</f>
        <v>1133.0813333333335</v>
      </c>
      <c r="CM210" s="27">
        <f>IF($O210&gt;=CM$1,$S210+$Y210+$Z210,$Y210+$Z210)</f>
        <v>1133.0813333333335</v>
      </c>
      <c r="CN210" s="27">
        <f>IF($O210&gt;=CN$1,$S210+$Y210,$Y210)</f>
        <v>733.08133333333342</v>
      </c>
      <c r="CO210" s="27">
        <f>IF($O210&gt;=CO$1,$S210+$Y210,$Y210)</f>
        <v>733.08133333333342</v>
      </c>
      <c r="CP210" s="27">
        <f>IF($O210&gt;=CP$1,$S210+$Y210,$Y210)</f>
        <v>733.08133333333342</v>
      </c>
      <c r="CQ210" s="27">
        <f>IF($O210&gt;=CQ$1,$S210+$Y210,$Y210)</f>
        <v>733.08133333333342</v>
      </c>
      <c r="CR210" s="27">
        <f>IF($O210&gt;=CR$1,$S210+$Y210,$Y210)</f>
        <v>733.08133333333342</v>
      </c>
      <c r="CS210" s="27">
        <f>IF($O210&gt;=CS$1,$S210+$Y210,$Y210)</f>
        <v>733.08133333333342</v>
      </c>
      <c r="CT210" s="27">
        <f>IF($O210&gt;=CT$1,$S210+$Y210,$Y210)</f>
        <v>733.08133333333342</v>
      </c>
      <c r="CU210" s="27">
        <f>IF($O210&gt;=CU$1,$S210+$Y210,$Y210)</f>
        <v>733.08133333333342</v>
      </c>
      <c r="CV210" s="27">
        <f>IF($O210&gt;=CV$1,$S210+$Y210,$Y210)</f>
        <v>733.08133333333342</v>
      </c>
      <c r="CW210" s="27">
        <f>IF($O210&gt;=CW$1,$S210+$Y210,$Y210)</f>
        <v>733.08133333333342</v>
      </c>
      <c r="CX210" s="27">
        <f>IF($O210&gt;=CX$1,$S210+$Y210,$Y210)</f>
        <v>733.08133333333342</v>
      </c>
      <c r="CY210" s="27">
        <f>IF($O210&gt;=CY$1,$S210+$Y210,$Y210)</f>
        <v>733.08133333333342</v>
      </c>
      <c r="CZ210" s="27">
        <f>IF($O210&gt;=CZ$1,$S210+$Y210,$Y210)</f>
        <v>733.08133333333342</v>
      </c>
      <c r="DA210" s="27">
        <f>IF($O210&gt;=DA$1,$S210+$Y210,$Y210)</f>
        <v>733.08133333333342</v>
      </c>
      <c r="DB210" s="27">
        <f>IF($O210&gt;=DB$1,$S210+$Y210,$Y210)</f>
        <v>733.08133333333342</v>
      </c>
      <c r="DC210" s="27">
        <f>IF($O210&gt;=DC$1,$S210+$Y210,$Y210)</f>
        <v>733.08133333333342</v>
      </c>
      <c r="DD210" s="27">
        <f>IF($O210&gt;=DD$1,$S210+$Y210,$Y210)</f>
        <v>733.08133333333342</v>
      </c>
      <c r="DE210" s="27">
        <f>IF($O210&gt;=DE$1,$S210+$Y210,$Y210)</f>
        <v>733.08133333333342</v>
      </c>
      <c r="DF210" s="27">
        <f>IF($O210&gt;=DF$1,$S210+$Y210,$Y210)</f>
        <v>733.08133333333342</v>
      </c>
      <c r="DG210" s="27">
        <f>IF($O210&gt;=DG$1,$S210+$Y210,$Y210)</f>
        <v>733.08133333333342</v>
      </c>
      <c r="DH210" s="27">
        <f>IF($O210&gt;=DH$1,$S210+$Y210,$Y210)</f>
        <v>733.08133333333342</v>
      </c>
      <c r="DI210" s="27">
        <f>IF($O210&gt;=DI$1,$S210+$Y210,$Y210)</f>
        <v>733.08133333333342</v>
      </c>
      <c r="DJ210" s="27">
        <f>IF($O210&gt;=DJ$1,$S210+$Y210,$Y210)</f>
        <v>733.08133333333342</v>
      </c>
      <c r="DK210" s="27">
        <f>IF($O210&gt;=DK$1,$S210+$Y210,$Y210)</f>
        <v>733.08133333333342</v>
      </c>
      <c r="DL210" s="27">
        <f>IF($O210&gt;=DL$1,$S210+$Y210,$Y210)</f>
        <v>733.08133333333342</v>
      </c>
      <c r="DM210" s="27">
        <f>IF($O210&gt;=DM$1,$S210+$Y210,$Y210)</f>
        <v>733.08133333333342</v>
      </c>
      <c r="DN210" s="27">
        <f>IF($O210&gt;=DN$1,$S210+$Y210,$Y210)</f>
        <v>733.08133333333342</v>
      </c>
      <c r="DO210" s="27">
        <f>IF($O210&gt;=DO$1,$S210+$Y210,$Y210)</f>
        <v>733.08133333333342</v>
      </c>
      <c r="DP210" s="27">
        <f>IF($O210&gt;=DP$1,$S210+$Y210,$Y210)</f>
        <v>733.08133333333342</v>
      </c>
      <c r="DQ210" s="27">
        <f>IF($O210&gt;=DQ$1,$S210+$Y210,$Y210)</f>
        <v>733.08133333333342</v>
      </c>
      <c r="DR210" s="27">
        <f>IF($O210&gt;=DR$1,$S210+$Y210,$Y210)</f>
        <v>733.08133333333342</v>
      </c>
      <c r="DS210" s="27">
        <f>IF($O210&gt;=DS$1,$S210+$Y210,$Y210)</f>
        <v>733.08133333333342</v>
      </c>
      <c r="DT210" s="27">
        <f>IF($O210&gt;=DT$1,$S210+$Y210,$Y210)</f>
        <v>733.08133333333342</v>
      </c>
      <c r="DU210" s="27">
        <f>IF($O210&gt;=DU$1,$S210+$Y210,$Y210)</f>
        <v>733.08133333333342</v>
      </c>
      <c r="DV210" s="27">
        <f>IF($O210&gt;=DV$1,$S210+$Y210,$Y210)</f>
        <v>733.08133333333342</v>
      </c>
      <c r="DW210" s="27">
        <f>IF($O210&gt;=DW$1,$S210+$Y210,$Y210)</f>
        <v>733.08133333333342</v>
      </c>
      <c r="DX210" s="27">
        <f>IF($O210&gt;=DX$1,$S210+$Y210,$Y210)</f>
        <v>733.08133333333342</v>
      </c>
      <c r="DY210" s="27">
        <f>IF($O210&gt;=DY$1,$S210+$Y210,$Y210)</f>
        <v>733.08133333333342</v>
      </c>
      <c r="DZ210" s="27">
        <f>IF($O210&gt;=DZ$1,$S210+$Y210,$Y210)</f>
        <v>733.08133333333342</v>
      </c>
      <c r="EA210" s="27">
        <f>IF($O210&gt;=EA$1,$S210+$Y210,$Y210)</f>
        <v>733.08133333333342</v>
      </c>
      <c r="EB210" s="27">
        <f>IF($O210&gt;=EB$1,$S210+$Y210,$Y210)</f>
        <v>733.08133333333342</v>
      </c>
      <c r="EC210" s="27">
        <f>IF($O210&gt;=EC$1,$S210+$Y210,$Y210)</f>
        <v>733.08133333333342</v>
      </c>
      <c r="ED210" s="27">
        <f>IF($O210&gt;=ED$1,$S210+$Y210,$Y210)</f>
        <v>733.08133333333342</v>
      </c>
      <c r="EE210" s="27">
        <f>IF($O210&gt;=EE$1,$S210+$Y210,$Y210)</f>
        <v>733.08133333333342</v>
      </c>
      <c r="EF210" s="27">
        <f>IF($O210&gt;=EF$1,$S210+$Y210,$Y210)</f>
        <v>733.08133333333342</v>
      </c>
      <c r="EG210" s="27">
        <f>IF($O210&gt;=EG$1,$S210+$Y210,$Y210)</f>
        <v>733.08133333333342</v>
      </c>
      <c r="EH210" s="27">
        <f>IF($O210&gt;=EH$1,$S210+$Y210,$Y210)</f>
        <v>733.08133333333342</v>
      </c>
      <c r="EI210" s="27">
        <f>IF($O210&gt;=EI$1,$S210+$Y210,$Y210)</f>
        <v>733.08133333333342</v>
      </c>
      <c r="EJ210" s="27">
        <f>IF($O210&gt;=EJ$1,$S210+$Y210,$Y210)</f>
        <v>733.08133333333342</v>
      </c>
      <c r="EK210" s="27">
        <f>IF($O210&gt;=EK$1,$S210+$Y210,$Y210)</f>
        <v>733.08133333333342</v>
      </c>
      <c r="EL210" s="27">
        <f>IF($O210&gt;=EL$1,$S210+$Y210,$Y210)</f>
        <v>733.08133333333342</v>
      </c>
      <c r="EM210" s="27">
        <f>IF($O210&gt;=EM$1,$S210+$Y210,$Y210)</f>
        <v>733.08133333333342</v>
      </c>
      <c r="EN210" s="27">
        <f>IF($O210&gt;=EN$1,$S210+$Y210,$Y210)</f>
        <v>733.08133333333342</v>
      </c>
      <c r="EO210" s="27">
        <f>IF($O210&gt;=EO$1,$S210+$Y210,$Y210)</f>
        <v>733.08133333333342</v>
      </c>
      <c r="EP210" s="27">
        <f>IF($O210&gt;=EP$1,$S210+$Y210,$Y210)</f>
        <v>733.08133333333342</v>
      </c>
      <c r="EQ210" s="27">
        <f>IF($O210&gt;=EQ$1,$S210+$Y210,$Y210)</f>
        <v>733.08133333333342</v>
      </c>
      <c r="ER210" s="27">
        <f>IF($O210&gt;=ER$1,$S210+$Y210,$Y210)</f>
        <v>733.08133333333342</v>
      </c>
      <c r="ES210" s="27">
        <f>IF($O210&gt;=ES$1,$S210+$Y210,$Y210)</f>
        <v>733.08133333333342</v>
      </c>
      <c r="ET210" s="27">
        <f>IF($O210&gt;=ET$1,$S210+$Y210,$Y210)</f>
        <v>733.08133333333342</v>
      </c>
      <c r="EU210" s="27">
        <f>IF($O210&gt;=EU$1,$S210+$Y210,$Y210)</f>
        <v>733.08133333333342</v>
      </c>
      <c r="EV210" s="27">
        <f>IF($O210&gt;=EV$1,$S210,0)</f>
        <v>634.78933333333339</v>
      </c>
      <c r="EW210" s="27">
        <f>IF($O210&gt;=EW$1,$S210,0)</f>
        <v>634.78933333333339</v>
      </c>
      <c r="EX210" s="27">
        <f>IF($O210&gt;=EX$1,$S210,0)</f>
        <v>634.78933333333339</v>
      </c>
      <c r="EY210" s="27">
        <f>IF($O210&gt;=EY$1,$S210,0)</f>
        <v>634.78933333333339</v>
      </c>
      <c r="EZ210" s="27">
        <f>IF($O210&gt;=EZ$1,$S210,0)</f>
        <v>634.78933333333339</v>
      </c>
      <c r="FA210" s="27">
        <f>IF($O210&gt;=FA$1,$S210,0)</f>
        <v>634.78933333333339</v>
      </c>
      <c r="FB210" s="27">
        <f>IF($O210&gt;=FB$1,$S210,0)</f>
        <v>634.78933333333339</v>
      </c>
      <c r="FC210" s="27">
        <f>IF($O210&gt;=FC$1,$S210,0)</f>
        <v>634.78933333333339</v>
      </c>
      <c r="FD210" s="27">
        <f>IF($O210&gt;=FD$1,$S210,0)</f>
        <v>634.78933333333339</v>
      </c>
      <c r="FE210" s="27">
        <f>IF($O210&gt;=FE$1,$S210,0)</f>
        <v>634.78933333333339</v>
      </c>
      <c r="FF210" s="27">
        <f>IF($O210&gt;=FF$1,$S210,0)</f>
        <v>634.78933333333339</v>
      </c>
      <c r="FG210" s="27">
        <f>IF($O210&gt;=FG$1,$S210,0)</f>
        <v>634.78933333333339</v>
      </c>
      <c r="FH210" s="27">
        <f>IF($O210&gt;=FH$1,$S210,0)</f>
        <v>634.78933333333339</v>
      </c>
      <c r="FI210" s="27">
        <f>IF($O210&gt;=FI$1,$S210,0)</f>
        <v>634.78933333333339</v>
      </c>
      <c r="FJ210" s="27">
        <f>IF($O210&gt;=FJ$1,$S210,0)</f>
        <v>634.78933333333339</v>
      </c>
      <c r="FK210" s="27">
        <f>IF($O210&gt;=FK$1,$S210,0)</f>
        <v>634.78933333333339</v>
      </c>
      <c r="FL210" s="27">
        <f>IF($O210&gt;=FL$1,$S210,0)</f>
        <v>634.78933333333339</v>
      </c>
      <c r="FM210" s="27">
        <f>IF($O210&gt;=FM$1,$S210,0)</f>
        <v>634.78933333333339</v>
      </c>
      <c r="FN210" s="27">
        <f>IF($O210&gt;=FN$1,$S210,0)</f>
        <v>634.78933333333339</v>
      </c>
      <c r="FO210" s="27">
        <f>IF($O210&gt;=FO$1,$S210,0)</f>
        <v>634.78933333333339</v>
      </c>
      <c r="FP210" s="27">
        <f>IF($O210&gt;=FP$1,$S210,0)</f>
        <v>634.78933333333339</v>
      </c>
      <c r="FQ210" s="27">
        <f>IF($O210&gt;=FQ$1,$S210,0)</f>
        <v>634.78933333333339</v>
      </c>
      <c r="FR210" s="27">
        <f>IF($O210&gt;=FR$1,$S210,0)</f>
        <v>634.78933333333339</v>
      </c>
      <c r="FS210" s="27">
        <f>IF($O210&gt;=FS$1,$S210,0)</f>
        <v>634.78933333333339</v>
      </c>
      <c r="FT210" s="27">
        <f>IF($O210&gt;=FT$1,$S210,0)</f>
        <v>634.78933333333339</v>
      </c>
      <c r="FU210" s="27">
        <f>IF($O210&gt;=FU$1,$S210,0)</f>
        <v>634.78933333333339</v>
      </c>
      <c r="FV210" s="27">
        <f>IF($O210&gt;=FV$1,$S210,0)</f>
        <v>634.78933333333339</v>
      </c>
      <c r="FW210" s="27">
        <f>IF($O210&gt;=FW$1,$S210,0)</f>
        <v>634.78933333333339</v>
      </c>
      <c r="FX210" s="27">
        <f>IF($O210&gt;=FX$1,$S210,0)</f>
        <v>634.78933333333339</v>
      </c>
      <c r="FY210" s="27">
        <f>IF($O210&gt;=FY$1,$S210,0)</f>
        <v>634.78933333333339</v>
      </c>
      <c r="FZ210" s="27">
        <f>IF($O210&gt;=FZ$1,$S210,0)</f>
        <v>634.78933333333339</v>
      </c>
      <c r="GA210" s="27">
        <f>IF($O210&gt;=GA$1,$S210,0)</f>
        <v>634.78933333333339</v>
      </c>
      <c r="GB210" s="27">
        <f>IF($O210&gt;=GB$1,$S210,0)</f>
        <v>634.78933333333339</v>
      </c>
      <c r="GC210" s="27">
        <f>IF($O210&gt;=GC$1,$S210,0)</f>
        <v>634.78933333333339</v>
      </c>
      <c r="GD210" s="27">
        <f>IF($O210&gt;=GD$1,$S210,0)</f>
        <v>634.78933333333339</v>
      </c>
      <c r="GE210" s="27">
        <f>IF($O210&gt;=GE$1,$S210,0)</f>
        <v>634.78933333333339</v>
      </c>
      <c r="GF210" s="27">
        <f>IF($O210&gt;=GF$1,$S210,0)</f>
        <v>634.78933333333339</v>
      </c>
      <c r="GG210" s="27">
        <f>IF($O210&gt;=GG$1,$S210,0)</f>
        <v>634.78933333333339</v>
      </c>
      <c r="GH210" s="27">
        <f>IF($O210&gt;=GH$1,$S210,0)</f>
        <v>634.78933333333339</v>
      </c>
      <c r="GI210" s="27">
        <f>IF($O210&gt;=GI$1,$S210,0)</f>
        <v>634.78933333333339</v>
      </c>
      <c r="GJ210" s="27">
        <f>IF($O210&gt;=GJ$1,$S210,0)</f>
        <v>634.78933333333339</v>
      </c>
      <c r="GK210" s="27">
        <f>IF($O210&gt;=GK$1,$S210,0)</f>
        <v>634.78933333333339</v>
      </c>
      <c r="GL210" s="27">
        <f>IF($O210&gt;=GL$1,$S210,0)</f>
        <v>634.78933333333339</v>
      </c>
      <c r="GM210" s="27">
        <f>IF($O210&gt;=GM$1,$S210,0)</f>
        <v>634.78933333333339</v>
      </c>
      <c r="GN210" s="27">
        <f>IF($O210&gt;=GN$1,$S210,0)</f>
        <v>634.78933333333339</v>
      </c>
      <c r="GO210" s="27">
        <f>IF($O210&gt;=GO$1,$S210,0)</f>
        <v>634.78933333333339</v>
      </c>
      <c r="GP210" s="27">
        <f>IF($O210&gt;=GP$1,$S210,0)</f>
        <v>634.78933333333339</v>
      </c>
      <c r="GQ210" s="27">
        <f>IF($O210&gt;=GQ$1,$S210,0)</f>
        <v>634.78933333333339</v>
      </c>
      <c r="GR210" s="27">
        <f>IF($O210&gt;=GR$1,$S210,0)</f>
        <v>634.78933333333339</v>
      </c>
      <c r="GS210" s="27">
        <f>IF($O210&gt;=GS$1,$S210,0)</f>
        <v>634.78933333333339</v>
      </c>
      <c r="GT210" s="27">
        <f>IF($O210&gt;=GT$1,$S210,0)</f>
        <v>634.78933333333339</v>
      </c>
      <c r="GU210" s="27">
        <f>IF($O210&gt;=GU$1,$S210,0)</f>
        <v>634.78933333333339</v>
      </c>
      <c r="GV210" s="27">
        <f>IF($O210&gt;=GV$1,$S210,0)</f>
        <v>634.78933333333339</v>
      </c>
      <c r="GW210" s="27">
        <f>IF($O210&gt;=GW$1,$S210,0)</f>
        <v>634.78933333333339</v>
      </c>
      <c r="GX210" s="27">
        <f>IF($O210&gt;=GX$1,$S210,0)</f>
        <v>634.78933333333339</v>
      </c>
      <c r="GY210" s="27">
        <f>IF($O210&gt;=GY$1,$S210,0)</f>
        <v>634.78933333333339</v>
      </c>
      <c r="GZ210" s="27">
        <f>IF($O210&gt;=GZ$1,$S210,0)</f>
        <v>634.78933333333339</v>
      </c>
      <c r="HA210" s="27">
        <f>IF($O210&gt;=HA$1,$S210,0)</f>
        <v>634.78933333333339</v>
      </c>
      <c r="HB210" s="27">
        <f>IF($O210&gt;=HB$1,$S210,0)</f>
        <v>634.78933333333339</v>
      </c>
      <c r="HC210" s="27">
        <f>IF($O210&gt;=HC$1,$S210,0)</f>
        <v>634.78933333333339</v>
      </c>
    </row>
    <row r="211" spans="1:211">
      <c r="A211" s="3">
        <v>25453</v>
      </c>
      <c r="B211" s="3" t="s">
        <v>409</v>
      </c>
      <c r="C211" s="3" t="s">
        <v>45</v>
      </c>
      <c r="D211" s="3">
        <v>58</v>
      </c>
      <c r="E211" s="4">
        <v>30641</v>
      </c>
      <c r="F211" s="5">
        <v>34.602739726027394</v>
      </c>
      <c r="G211" s="3" t="s">
        <v>99</v>
      </c>
      <c r="H211" s="4">
        <v>22096</v>
      </c>
      <c r="I211" s="9" t="s">
        <v>833</v>
      </c>
      <c r="J211" s="5">
        <v>2629.52</v>
      </c>
      <c r="K211" s="31">
        <v>439</v>
      </c>
      <c r="L211" s="32">
        <v>35</v>
      </c>
      <c r="M211" s="33">
        <f>VLOOKUP(L211,FIND,3,TRUE)</f>
        <v>1.5</v>
      </c>
      <c r="N211" s="32">
        <f>IF(L211&gt;30,180,VLOOKUP(L211,TEMPO,2,FALSE))</f>
        <v>180</v>
      </c>
      <c r="O211" s="32">
        <f>IF(R211&gt;0,4,N211)</f>
        <v>180</v>
      </c>
      <c r="P211" s="96">
        <f>J211*M211*L211</f>
        <v>138049.79999999999</v>
      </c>
      <c r="Q211" s="96">
        <f>10934.45*2</f>
        <v>21868.9</v>
      </c>
      <c r="R211" s="96">
        <f>IF(P211&lt;=Q211,P211/4,0)</f>
        <v>0</v>
      </c>
      <c r="S211" s="5">
        <f>IF(P211&gt;=Q211,P211/N211,0)</f>
        <v>766.94333333333327</v>
      </c>
      <c r="T211" s="3"/>
      <c r="U211" s="3">
        <f>IF(T211="",1,0)</f>
        <v>1</v>
      </c>
      <c r="V211" s="3">
        <v>78</v>
      </c>
      <c r="W211" s="5">
        <v>0</v>
      </c>
      <c r="X211" s="5">
        <v>245.73</v>
      </c>
      <c r="Y211" s="5">
        <f>X211*W211</f>
        <v>0</v>
      </c>
      <c r="Z211" s="5">
        <v>400</v>
      </c>
      <c r="AA211" s="5">
        <f>S211+Y211+Z211</f>
        <v>1166.9433333333332</v>
      </c>
      <c r="AB211" s="39">
        <f>(J211/12+J211/12*1.3333333333+450/12+J211/30*6/12+J211)*1.3+Y211+Z211+153.9</f>
        <v>4742.6831555460594</v>
      </c>
      <c r="AC211" s="39" t="s">
        <v>45</v>
      </c>
      <c r="AD211" s="39">
        <f>J211*1.3+400+153.9</f>
        <v>3972.2760000000003</v>
      </c>
      <c r="AE211" s="39">
        <f>SUMIFS('CUSTO MENSAL FUNC NOVO'!H:H,'CUSTO MENSAL FUNC NOVO'!A:A,'VALORES MENSAIS'!AC211)</f>
        <v>2013.943</v>
      </c>
      <c r="AF211" s="27">
        <f>IF($R211&gt;0,$R211,$S211)+$Y211+$Z211</f>
        <v>1166.9433333333332</v>
      </c>
      <c r="AG211" s="27">
        <f>IF($R211&gt;0,$R211,$S211)+$Y211+$Z211</f>
        <v>1166.9433333333332</v>
      </c>
      <c r="AH211" s="27">
        <f>IF($R211&gt;0,$R211,$S211)+$Y211+$Z211</f>
        <v>1166.9433333333332</v>
      </c>
      <c r="AI211" s="27">
        <f>IF($R211&gt;0,$R211,$S211)+$Y211+$Z211</f>
        <v>1166.9433333333332</v>
      </c>
      <c r="AJ211" s="27">
        <f>IF($O211&gt;=AJ$1,$S211+$Y211+$Z211,$Y211+$Z211)</f>
        <v>1166.9433333333332</v>
      </c>
      <c r="AK211" s="27">
        <f>IF($O211&gt;=AK$1,$S211+$Y211+$Z211,$Y211+$Z211)</f>
        <v>1166.9433333333332</v>
      </c>
      <c r="AL211" s="27">
        <f>IF($O211&gt;=AL$1,$S211+$Y211+$Z211,$Y211+$Z211)</f>
        <v>1166.9433333333332</v>
      </c>
      <c r="AM211" s="27">
        <f>IF($O211&gt;=AM$1,$S211+$Y211+$Z211,$Y211+$Z211)</f>
        <v>1166.9433333333332</v>
      </c>
      <c r="AN211" s="27">
        <f>IF($O211&gt;=AN$1,$S211+$Y211+$Z211,$Y211+$Z211)</f>
        <v>1166.9433333333332</v>
      </c>
      <c r="AO211" s="27">
        <f>IF($O211&gt;=AO$1,$S211+$Y211+$Z211,$Y211+$Z211)</f>
        <v>1166.9433333333332</v>
      </c>
      <c r="AP211" s="27">
        <f>IF($O211&gt;=AP$1,$S211+$Y211+$Z211,$Y211+$Z211)</f>
        <v>1166.9433333333332</v>
      </c>
      <c r="AQ211" s="27">
        <f>IF($O211&gt;=AQ$1,$S211+$Y211+$Z211,$Y211+$Z211)</f>
        <v>1166.9433333333332</v>
      </c>
      <c r="AR211" s="27">
        <f>IF($O211&gt;=AR$1,$S211+$Y211+$Z211,$Y211+$Z211)</f>
        <v>1166.9433333333332</v>
      </c>
      <c r="AS211" s="27">
        <f>IF($O211&gt;=AS$1,$S211+$Y211+$Z211,$Y211+$Z211)</f>
        <v>1166.9433333333332</v>
      </c>
      <c r="AT211" s="27">
        <f>IF($O211&gt;=AT$1,$S211+$Y211+$Z211,$Y211+$Z211)</f>
        <v>1166.9433333333332</v>
      </c>
      <c r="AU211" s="27">
        <f>IF($O211&gt;=AU$1,$S211+$Y211+$Z211,$Y211+$Z211)</f>
        <v>1166.9433333333332</v>
      </c>
      <c r="AV211" s="27">
        <f>IF($O211&gt;=AV$1,$S211+$Y211+$Z211,$Y211+$Z211)</f>
        <v>1166.9433333333332</v>
      </c>
      <c r="AW211" s="27">
        <f>IF($O211&gt;=AW$1,$S211+$Y211+$Z211,$Y211+$Z211)</f>
        <v>1166.9433333333332</v>
      </c>
      <c r="AX211" s="27">
        <f>IF($O211&gt;=AX$1,$S211+$Y211+$Z211,$Y211+$Z211)</f>
        <v>1166.9433333333332</v>
      </c>
      <c r="AY211" s="27">
        <f>IF($O211&gt;=AY$1,$S211+$Y211+$Z211,$Y211+$Z211)</f>
        <v>1166.9433333333332</v>
      </c>
      <c r="AZ211" s="27">
        <f>IF($O211&gt;=AZ$1,$S211+$Y211+$Z211,$Y211+$Z211)</f>
        <v>1166.9433333333332</v>
      </c>
      <c r="BA211" s="27">
        <f>IF($O211&gt;=BA$1,$S211+$Y211+$Z211,$Y211+$Z211)</f>
        <v>1166.9433333333332</v>
      </c>
      <c r="BB211" s="27">
        <f>IF($O211&gt;=BB$1,$S211+$Y211+$Z211,$Y211+$Z211)</f>
        <v>1166.9433333333332</v>
      </c>
      <c r="BC211" s="27">
        <f>IF($O211&gt;=BC$1,$S211+$Y211+$Z211,$Y211+$Z211)</f>
        <v>1166.9433333333332</v>
      </c>
      <c r="BD211" s="27">
        <f>IF($O211&gt;=BD$1,$S211+$Y211+$Z211,$Y211+$Z211)</f>
        <v>1166.9433333333332</v>
      </c>
      <c r="BE211" s="27">
        <f>IF($O211&gt;=BE$1,$S211+$Y211+$Z211,$Y211+$Z211)</f>
        <v>1166.9433333333332</v>
      </c>
      <c r="BF211" s="27">
        <f>IF($O211&gt;=BF$1,$S211+$Y211+$Z211,$Y211+$Z211)</f>
        <v>1166.9433333333332</v>
      </c>
      <c r="BG211" s="27">
        <f>IF($O211&gt;=BG$1,$S211+$Y211+$Z211,$Y211+$Z211)</f>
        <v>1166.9433333333332</v>
      </c>
      <c r="BH211" s="27">
        <f>IF($O211&gt;=BH$1,$S211+$Y211+$Z211,$Y211+$Z211)</f>
        <v>1166.9433333333332</v>
      </c>
      <c r="BI211" s="27">
        <f>IF($O211&gt;=BI$1,$S211+$Y211+$Z211,$Y211+$Z211)</f>
        <v>1166.9433333333332</v>
      </c>
      <c r="BJ211" s="27">
        <f>IF($O211&gt;=BJ$1,$S211+$Y211+$Z211,$Y211+$Z211)</f>
        <v>1166.9433333333332</v>
      </c>
      <c r="BK211" s="27">
        <f>IF($O211&gt;=BK$1,$S211+$Y211+$Z211,$Y211+$Z211)</f>
        <v>1166.9433333333332</v>
      </c>
      <c r="BL211" s="27">
        <f>IF($O211&gt;=BL$1,$S211+$Y211+$Z211,$Y211+$Z211)</f>
        <v>1166.9433333333332</v>
      </c>
      <c r="BM211" s="27">
        <f>IF($O211&gt;=BM$1,$S211+$Y211+$Z211,$Y211+$Z211)</f>
        <v>1166.9433333333332</v>
      </c>
      <c r="BN211" s="27">
        <f>IF($O211&gt;=BN$1,$S211+$Y211+$Z211,$Y211+$Z211)</f>
        <v>1166.9433333333332</v>
      </c>
      <c r="BO211" s="27">
        <f>IF($O211&gt;=BO$1,$S211+$Y211+$Z211,$Y211+$Z211)</f>
        <v>1166.9433333333332</v>
      </c>
      <c r="BP211" s="27">
        <f>IF($O211&gt;=BP$1,$S211+$Y211+$Z211,$Y211+$Z211)</f>
        <v>1166.9433333333332</v>
      </c>
      <c r="BQ211" s="27">
        <f>IF($O211&gt;=BQ$1,$S211+$Y211+$Z211,$Y211+$Z211)</f>
        <v>1166.9433333333332</v>
      </c>
      <c r="BR211" s="27">
        <f>IF($O211&gt;=BR$1,$S211+$Y211+$Z211,$Y211+$Z211)</f>
        <v>1166.9433333333332</v>
      </c>
      <c r="BS211" s="27">
        <f>IF($O211&gt;=BS$1,$S211+$Y211+$Z211,$Y211+$Z211)</f>
        <v>1166.9433333333332</v>
      </c>
      <c r="BT211" s="27">
        <f>IF($O211&gt;=BT$1,$S211+$Y211+$Z211,$Y211+$Z211)</f>
        <v>1166.9433333333332</v>
      </c>
      <c r="BU211" s="27">
        <f>IF($O211&gt;=BU$1,$S211+$Y211+$Z211,$Y211+$Z211)</f>
        <v>1166.9433333333332</v>
      </c>
      <c r="BV211" s="27">
        <f>IF($O211&gt;=BV$1,$S211+$Y211+$Z211,$Y211+$Z211)</f>
        <v>1166.9433333333332</v>
      </c>
      <c r="BW211" s="27">
        <f>IF($O211&gt;=BW$1,$S211+$Y211+$Z211,$Y211+$Z211)</f>
        <v>1166.9433333333332</v>
      </c>
      <c r="BX211" s="27">
        <f>IF($O211&gt;=BX$1,$S211+$Y211+$Z211,$Y211+$Z211)</f>
        <v>1166.9433333333332</v>
      </c>
      <c r="BY211" s="27">
        <f>IF($O211&gt;=BY$1,$S211+$Y211+$Z211,$Y211+$Z211)</f>
        <v>1166.9433333333332</v>
      </c>
      <c r="BZ211" s="27">
        <f>IF($O211&gt;=BZ$1,$S211+$Y211+$Z211,$Y211+$Z211)</f>
        <v>1166.9433333333332</v>
      </c>
      <c r="CA211" s="27">
        <f>IF($O211&gt;=CA$1,$S211+$Y211+$Z211,$Y211+$Z211)</f>
        <v>1166.9433333333332</v>
      </c>
      <c r="CB211" s="27">
        <f>IF($O211&gt;=CB$1,$S211+$Y211+$Z211,$Y211+$Z211)</f>
        <v>1166.9433333333332</v>
      </c>
      <c r="CC211" s="27">
        <f>IF($O211&gt;=CC$1,$S211+$Y211+$Z211,$Y211+$Z211)</f>
        <v>1166.9433333333332</v>
      </c>
      <c r="CD211" s="27">
        <f>IF($O211&gt;=CD$1,$S211+$Y211+$Z211,$Y211+$Z211)</f>
        <v>1166.9433333333332</v>
      </c>
      <c r="CE211" s="27">
        <f>IF($O211&gt;=CE$1,$S211+$Y211+$Z211,$Y211+$Z211)</f>
        <v>1166.9433333333332</v>
      </c>
      <c r="CF211" s="27">
        <f>IF($O211&gt;=CF$1,$S211+$Y211+$Z211,$Y211+$Z211)</f>
        <v>1166.9433333333332</v>
      </c>
      <c r="CG211" s="27">
        <f>IF($O211&gt;=CG$1,$S211+$Y211+$Z211,$Y211+$Z211)</f>
        <v>1166.9433333333332</v>
      </c>
      <c r="CH211" s="27">
        <f>IF($O211&gt;=CH$1,$S211+$Y211+$Z211,$Y211+$Z211)</f>
        <v>1166.9433333333332</v>
      </c>
      <c r="CI211" s="27">
        <f>IF($O211&gt;=CI$1,$S211+$Y211+$Z211,$Y211+$Z211)</f>
        <v>1166.9433333333332</v>
      </c>
      <c r="CJ211" s="27">
        <f>IF($O211&gt;=CJ$1,$S211+$Y211+$Z211,$Y211+$Z211)</f>
        <v>1166.9433333333332</v>
      </c>
      <c r="CK211" s="27">
        <f>IF($O211&gt;=CK$1,$S211+$Y211+$Z211,$Y211+$Z211)</f>
        <v>1166.9433333333332</v>
      </c>
      <c r="CL211" s="27">
        <f>IF($O211&gt;=CL$1,$S211+$Y211+$Z211,$Y211+$Z211)</f>
        <v>1166.9433333333332</v>
      </c>
      <c r="CM211" s="27">
        <f>IF($O211&gt;=CM$1,$S211+$Y211+$Z211,$Y211+$Z211)</f>
        <v>1166.9433333333332</v>
      </c>
      <c r="CN211" s="27">
        <f>IF($O211&gt;=CN$1,$S211+$Y211,$Y211)</f>
        <v>766.94333333333327</v>
      </c>
      <c r="CO211" s="27">
        <f>IF($O211&gt;=CO$1,$S211+$Y211,$Y211)</f>
        <v>766.94333333333327</v>
      </c>
      <c r="CP211" s="27">
        <f>IF($O211&gt;=CP$1,$S211+$Y211,$Y211)</f>
        <v>766.94333333333327</v>
      </c>
      <c r="CQ211" s="27">
        <f>IF($O211&gt;=CQ$1,$S211+$Y211,$Y211)</f>
        <v>766.94333333333327</v>
      </c>
      <c r="CR211" s="27">
        <f>IF($O211&gt;=CR$1,$S211+$Y211,$Y211)</f>
        <v>766.94333333333327</v>
      </c>
      <c r="CS211" s="27">
        <f>IF($O211&gt;=CS$1,$S211+$Y211,$Y211)</f>
        <v>766.94333333333327</v>
      </c>
      <c r="CT211" s="27">
        <f>IF($O211&gt;=CT$1,$S211+$Y211,$Y211)</f>
        <v>766.94333333333327</v>
      </c>
      <c r="CU211" s="27">
        <f>IF($O211&gt;=CU$1,$S211+$Y211,$Y211)</f>
        <v>766.94333333333327</v>
      </c>
      <c r="CV211" s="27">
        <f>IF($O211&gt;=CV$1,$S211+$Y211,$Y211)</f>
        <v>766.94333333333327</v>
      </c>
      <c r="CW211" s="27">
        <f>IF($O211&gt;=CW$1,$S211+$Y211,$Y211)</f>
        <v>766.94333333333327</v>
      </c>
      <c r="CX211" s="27">
        <f>IF($O211&gt;=CX$1,$S211+$Y211,$Y211)</f>
        <v>766.94333333333327</v>
      </c>
      <c r="CY211" s="27">
        <f>IF($O211&gt;=CY$1,$S211+$Y211,$Y211)</f>
        <v>766.94333333333327</v>
      </c>
      <c r="CZ211" s="27">
        <f>IF($O211&gt;=CZ$1,$S211+$Y211,$Y211)</f>
        <v>766.94333333333327</v>
      </c>
      <c r="DA211" s="27">
        <f>IF($O211&gt;=DA$1,$S211+$Y211,$Y211)</f>
        <v>766.94333333333327</v>
      </c>
      <c r="DB211" s="27">
        <f>IF($O211&gt;=DB$1,$S211+$Y211,$Y211)</f>
        <v>766.94333333333327</v>
      </c>
      <c r="DC211" s="27">
        <f>IF($O211&gt;=DC$1,$S211+$Y211,$Y211)</f>
        <v>766.94333333333327</v>
      </c>
      <c r="DD211" s="27">
        <f>IF($O211&gt;=DD$1,$S211+$Y211,$Y211)</f>
        <v>766.94333333333327</v>
      </c>
      <c r="DE211" s="27">
        <f>IF($O211&gt;=DE$1,$S211+$Y211,$Y211)</f>
        <v>766.94333333333327</v>
      </c>
      <c r="DF211" s="27">
        <f>IF($O211&gt;=DF$1,$S211+$Y211,$Y211)</f>
        <v>766.94333333333327</v>
      </c>
      <c r="DG211" s="27">
        <f>IF($O211&gt;=DG$1,$S211+$Y211,$Y211)</f>
        <v>766.94333333333327</v>
      </c>
      <c r="DH211" s="27">
        <f>IF($O211&gt;=DH$1,$S211+$Y211,$Y211)</f>
        <v>766.94333333333327</v>
      </c>
      <c r="DI211" s="27">
        <f>IF($O211&gt;=DI$1,$S211+$Y211,$Y211)</f>
        <v>766.94333333333327</v>
      </c>
      <c r="DJ211" s="27">
        <f>IF($O211&gt;=DJ$1,$S211+$Y211,$Y211)</f>
        <v>766.94333333333327</v>
      </c>
      <c r="DK211" s="27">
        <f>IF($O211&gt;=DK$1,$S211+$Y211,$Y211)</f>
        <v>766.94333333333327</v>
      </c>
      <c r="DL211" s="27">
        <f>IF($O211&gt;=DL$1,$S211+$Y211,$Y211)</f>
        <v>766.94333333333327</v>
      </c>
      <c r="DM211" s="27">
        <f>IF($O211&gt;=DM$1,$S211+$Y211,$Y211)</f>
        <v>766.94333333333327</v>
      </c>
      <c r="DN211" s="27">
        <f>IF($O211&gt;=DN$1,$S211+$Y211,$Y211)</f>
        <v>766.94333333333327</v>
      </c>
      <c r="DO211" s="27">
        <f>IF($O211&gt;=DO$1,$S211+$Y211,$Y211)</f>
        <v>766.94333333333327</v>
      </c>
      <c r="DP211" s="27">
        <f>IF($O211&gt;=DP$1,$S211+$Y211,$Y211)</f>
        <v>766.94333333333327</v>
      </c>
      <c r="DQ211" s="27">
        <f>IF($O211&gt;=DQ$1,$S211+$Y211,$Y211)</f>
        <v>766.94333333333327</v>
      </c>
      <c r="DR211" s="27">
        <f>IF($O211&gt;=DR$1,$S211+$Y211,$Y211)</f>
        <v>766.94333333333327</v>
      </c>
      <c r="DS211" s="27">
        <f>IF($O211&gt;=DS$1,$S211+$Y211,$Y211)</f>
        <v>766.94333333333327</v>
      </c>
      <c r="DT211" s="27">
        <f>IF($O211&gt;=DT$1,$S211+$Y211,$Y211)</f>
        <v>766.94333333333327</v>
      </c>
      <c r="DU211" s="27">
        <f>IF($O211&gt;=DU$1,$S211+$Y211,$Y211)</f>
        <v>766.94333333333327</v>
      </c>
      <c r="DV211" s="27">
        <f>IF($O211&gt;=DV$1,$S211+$Y211,$Y211)</f>
        <v>766.94333333333327</v>
      </c>
      <c r="DW211" s="27">
        <f>IF($O211&gt;=DW$1,$S211+$Y211,$Y211)</f>
        <v>766.94333333333327</v>
      </c>
      <c r="DX211" s="27">
        <f>IF($O211&gt;=DX$1,$S211+$Y211,$Y211)</f>
        <v>766.94333333333327</v>
      </c>
      <c r="DY211" s="27">
        <f>IF($O211&gt;=DY$1,$S211+$Y211,$Y211)</f>
        <v>766.94333333333327</v>
      </c>
      <c r="DZ211" s="27">
        <f>IF($O211&gt;=DZ$1,$S211+$Y211,$Y211)</f>
        <v>766.94333333333327</v>
      </c>
      <c r="EA211" s="27">
        <f>IF($O211&gt;=EA$1,$S211+$Y211,$Y211)</f>
        <v>766.94333333333327</v>
      </c>
      <c r="EB211" s="27">
        <f>IF($O211&gt;=EB$1,$S211+$Y211,$Y211)</f>
        <v>766.94333333333327</v>
      </c>
      <c r="EC211" s="27">
        <f>IF($O211&gt;=EC$1,$S211+$Y211,$Y211)</f>
        <v>766.94333333333327</v>
      </c>
      <c r="ED211" s="27">
        <f>IF($O211&gt;=ED$1,$S211+$Y211,$Y211)</f>
        <v>766.94333333333327</v>
      </c>
      <c r="EE211" s="27">
        <f>IF($O211&gt;=EE$1,$S211+$Y211,$Y211)</f>
        <v>766.94333333333327</v>
      </c>
      <c r="EF211" s="27">
        <f>IF($O211&gt;=EF$1,$S211+$Y211,$Y211)</f>
        <v>766.94333333333327</v>
      </c>
      <c r="EG211" s="27">
        <f>IF($O211&gt;=EG$1,$S211+$Y211,$Y211)</f>
        <v>766.94333333333327</v>
      </c>
      <c r="EH211" s="27">
        <f>IF($O211&gt;=EH$1,$S211+$Y211,$Y211)</f>
        <v>766.94333333333327</v>
      </c>
      <c r="EI211" s="27">
        <f>IF($O211&gt;=EI$1,$S211+$Y211,$Y211)</f>
        <v>766.94333333333327</v>
      </c>
      <c r="EJ211" s="27">
        <f>IF($O211&gt;=EJ$1,$S211+$Y211,$Y211)</f>
        <v>766.94333333333327</v>
      </c>
      <c r="EK211" s="27">
        <f>IF($O211&gt;=EK$1,$S211+$Y211,$Y211)</f>
        <v>766.94333333333327</v>
      </c>
      <c r="EL211" s="27">
        <f>IF($O211&gt;=EL$1,$S211+$Y211,$Y211)</f>
        <v>766.94333333333327</v>
      </c>
      <c r="EM211" s="27">
        <f>IF($O211&gt;=EM$1,$S211+$Y211,$Y211)</f>
        <v>766.94333333333327</v>
      </c>
      <c r="EN211" s="27">
        <f>IF($O211&gt;=EN$1,$S211+$Y211,$Y211)</f>
        <v>766.94333333333327</v>
      </c>
      <c r="EO211" s="27">
        <f>IF($O211&gt;=EO$1,$S211+$Y211,$Y211)</f>
        <v>766.94333333333327</v>
      </c>
      <c r="EP211" s="27">
        <f>IF($O211&gt;=EP$1,$S211+$Y211,$Y211)</f>
        <v>766.94333333333327</v>
      </c>
      <c r="EQ211" s="27">
        <f>IF($O211&gt;=EQ$1,$S211+$Y211,$Y211)</f>
        <v>766.94333333333327</v>
      </c>
      <c r="ER211" s="27">
        <f>IF($O211&gt;=ER$1,$S211+$Y211,$Y211)</f>
        <v>766.94333333333327</v>
      </c>
      <c r="ES211" s="27">
        <f>IF($O211&gt;=ES$1,$S211+$Y211,$Y211)</f>
        <v>766.94333333333327</v>
      </c>
      <c r="ET211" s="27">
        <f>IF($O211&gt;=ET$1,$S211+$Y211,$Y211)</f>
        <v>766.94333333333327</v>
      </c>
      <c r="EU211" s="27">
        <f>IF($O211&gt;=EU$1,$S211+$Y211,$Y211)</f>
        <v>766.94333333333327</v>
      </c>
      <c r="EV211" s="27">
        <f>IF($O211&gt;=EV$1,$S211,0)</f>
        <v>766.94333333333327</v>
      </c>
      <c r="EW211" s="27">
        <f>IF($O211&gt;=EW$1,$S211,0)</f>
        <v>766.94333333333327</v>
      </c>
      <c r="EX211" s="27">
        <f>IF($O211&gt;=EX$1,$S211,0)</f>
        <v>766.94333333333327</v>
      </c>
      <c r="EY211" s="27">
        <f>IF($O211&gt;=EY$1,$S211,0)</f>
        <v>766.94333333333327</v>
      </c>
      <c r="EZ211" s="27">
        <f>IF($O211&gt;=EZ$1,$S211,0)</f>
        <v>766.94333333333327</v>
      </c>
      <c r="FA211" s="27">
        <f>IF($O211&gt;=FA$1,$S211,0)</f>
        <v>766.94333333333327</v>
      </c>
      <c r="FB211" s="27">
        <f>IF($O211&gt;=FB$1,$S211,0)</f>
        <v>766.94333333333327</v>
      </c>
      <c r="FC211" s="27">
        <f>IF($O211&gt;=FC$1,$S211,0)</f>
        <v>766.94333333333327</v>
      </c>
      <c r="FD211" s="27">
        <f>IF($O211&gt;=FD$1,$S211,0)</f>
        <v>766.94333333333327</v>
      </c>
      <c r="FE211" s="27">
        <f>IF($O211&gt;=FE$1,$S211,0)</f>
        <v>766.94333333333327</v>
      </c>
      <c r="FF211" s="27">
        <f>IF($O211&gt;=FF$1,$S211,0)</f>
        <v>766.94333333333327</v>
      </c>
      <c r="FG211" s="27">
        <f>IF($O211&gt;=FG$1,$S211,0)</f>
        <v>766.94333333333327</v>
      </c>
      <c r="FH211" s="27">
        <f>IF($O211&gt;=FH$1,$S211,0)</f>
        <v>766.94333333333327</v>
      </c>
      <c r="FI211" s="27">
        <f>IF($O211&gt;=FI$1,$S211,0)</f>
        <v>766.94333333333327</v>
      </c>
      <c r="FJ211" s="27">
        <f>IF($O211&gt;=FJ$1,$S211,0)</f>
        <v>766.94333333333327</v>
      </c>
      <c r="FK211" s="27">
        <f>IF($O211&gt;=FK$1,$S211,0)</f>
        <v>766.94333333333327</v>
      </c>
      <c r="FL211" s="27">
        <f>IF($O211&gt;=FL$1,$S211,0)</f>
        <v>766.94333333333327</v>
      </c>
      <c r="FM211" s="27">
        <f>IF($O211&gt;=FM$1,$S211,0)</f>
        <v>766.94333333333327</v>
      </c>
      <c r="FN211" s="27">
        <f>IF($O211&gt;=FN$1,$S211,0)</f>
        <v>766.94333333333327</v>
      </c>
      <c r="FO211" s="27">
        <f>IF($O211&gt;=FO$1,$S211,0)</f>
        <v>766.94333333333327</v>
      </c>
      <c r="FP211" s="27">
        <f>IF($O211&gt;=FP$1,$S211,0)</f>
        <v>766.94333333333327</v>
      </c>
      <c r="FQ211" s="27">
        <f>IF($O211&gt;=FQ$1,$S211,0)</f>
        <v>766.94333333333327</v>
      </c>
      <c r="FR211" s="27">
        <f>IF($O211&gt;=FR$1,$S211,0)</f>
        <v>766.94333333333327</v>
      </c>
      <c r="FS211" s="27">
        <f>IF($O211&gt;=FS$1,$S211,0)</f>
        <v>766.94333333333327</v>
      </c>
      <c r="FT211" s="27">
        <f>IF($O211&gt;=FT$1,$S211,0)</f>
        <v>766.94333333333327</v>
      </c>
      <c r="FU211" s="27">
        <f>IF($O211&gt;=FU$1,$S211,0)</f>
        <v>766.94333333333327</v>
      </c>
      <c r="FV211" s="27">
        <f>IF($O211&gt;=FV$1,$S211,0)</f>
        <v>766.94333333333327</v>
      </c>
      <c r="FW211" s="27">
        <f>IF($O211&gt;=FW$1,$S211,0)</f>
        <v>766.94333333333327</v>
      </c>
      <c r="FX211" s="27">
        <f>IF($O211&gt;=FX$1,$S211,0)</f>
        <v>766.94333333333327</v>
      </c>
      <c r="FY211" s="27">
        <f>IF($O211&gt;=FY$1,$S211,0)</f>
        <v>766.94333333333327</v>
      </c>
      <c r="FZ211" s="27">
        <f>IF($O211&gt;=FZ$1,$S211,0)</f>
        <v>766.94333333333327</v>
      </c>
      <c r="GA211" s="27">
        <f>IF($O211&gt;=GA$1,$S211,0)</f>
        <v>766.94333333333327</v>
      </c>
      <c r="GB211" s="27">
        <f>IF($O211&gt;=GB$1,$S211,0)</f>
        <v>766.94333333333327</v>
      </c>
      <c r="GC211" s="27">
        <f>IF($O211&gt;=GC$1,$S211,0)</f>
        <v>766.94333333333327</v>
      </c>
      <c r="GD211" s="27">
        <f>IF($O211&gt;=GD$1,$S211,0)</f>
        <v>766.94333333333327</v>
      </c>
      <c r="GE211" s="27">
        <f>IF($O211&gt;=GE$1,$S211,0)</f>
        <v>766.94333333333327</v>
      </c>
      <c r="GF211" s="27">
        <f>IF($O211&gt;=GF$1,$S211,0)</f>
        <v>766.94333333333327</v>
      </c>
      <c r="GG211" s="27">
        <f>IF($O211&gt;=GG$1,$S211,0)</f>
        <v>766.94333333333327</v>
      </c>
      <c r="GH211" s="27">
        <f>IF($O211&gt;=GH$1,$S211,0)</f>
        <v>766.94333333333327</v>
      </c>
      <c r="GI211" s="27">
        <f>IF($O211&gt;=GI$1,$S211,0)</f>
        <v>766.94333333333327</v>
      </c>
      <c r="GJ211" s="27">
        <f>IF($O211&gt;=GJ$1,$S211,0)</f>
        <v>766.94333333333327</v>
      </c>
      <c r="GK211" s="27">
        <f>IF($O211&gt;=GK$1,$S211,0)</f>
        <v>766.94333333333327</v>
      </c>
      <c r="GL211" s="27">
        <f>IF($O211&gt;=GL$1,$S211,0)</f>
        <v>766.94333333333327</v>
      </c>
      <c r="GM211" s="27">
        <f>IF($O211&gt;=GM$1,$S211,0)</f>
        <v>766.94333333333327</v>
      </c>
      <c r="GN211" s="27">
        <f>IF($O211&gt;=GN$1,$S211,0)</f>
        <v>766.94333333333327</v>
      </c>
      <c r="GO211" s="27">
        <f>IF($O211&gt;=GO$1,$S211,0)</f>
        <v>766.94333333333327</v>
      </c>
      <c r="GP211" s="27">
        <f>IF($O211&gt;=GP$1,$S211,0)</f>
        <v>766.94333333333327</v>
      </c>
      <c r="GQ211" s="27">
        <f>IF($O211&gt;=GQ$1,$S211,0)</f>
        <v>766.94333333333327</v>
      </c>
      <c r="GR211" s="27">
        <f>IF($O211&gt;=GR$1,$S211,0)</f>
        <v>766.94333333333327</v>
      </c>
      <c r="GS211" s="27">
        <f>IF($O211&gt;=GS$1,$S211,0)</f>
        <v>766.94333333333327</v>
      </c>
      <c r="GT211" s="27">
        <f>IF($O211&gt;=GT$1,$S211,0)</f>
        <v>766.94333333333327</v>
      </c>
      <c r="GU211" s="27">
        <f>IF($O211&gt;=GU$1,$S211,0)</f>
        <v>766.94333333333327</v>
      </c>
      <c r="GV211" s="27">
        <f>IF($O211&gt;=GV$1,$S211,0)</f>
        <v>766.94333333333327</v>
      </c>
      <c r="GW211" s="27">
        <f>IF($O211&gt;=GW$1,$S211,0)</f>
        <v>766.94333333333327</v>
      </c>
      <c r="GX211" s="27">
        <f>IF($O211&gt;=GX$1,$S211,0)</f>
        <v>766.94333333333327</v>
      </c>
      <c r="GY211" s="27">
        <f>IF($O211&gt;=GY$1,$S211,0)</f>
        <v>766.94333333333327</v>
      </c>
      <c r="GZ211" s="27">
        <f>IF($O211&gt;=GZ$1,$S211,0)</f>
        <v>766.94333333333327</v>
      </c>
      <c r="HA211" s="27">
        <f>IF($O211&gt;=HA$1,$S211,0)</f>
        <v>766.94333333333327</v>
      </c>
      <c r="HB211" s="27">
        <f>IF($O211&gt;=HB$1,$S211,0)</f>
        <v>766.94333333333327</v>
      </c>
      <c r="HC211" s="27">
        <f>IF($O211&gt;=HC$1,$S211,0)</f>
        <v>766.94333333333327</v>
      </c>
    </row>
    <row r="212" spans="1:211">
      <c r="A212" s="3">
        <v>56979</v>
      </c>
      <c r="B212" s="3" t="s">
        <v>255</v>
      </c>
      <c r="C212" s="3" t="s">
        <v>104</v>
      </c>
      <c r="D212" s="3">
        <v>57</v>
      </c>
      <c r="E212" s="4">
        <v>34396</v>
      </c>
      <c r="F212" s="5">
        <v>24.315068493150687</v>
      </c>
      <c r="G212" s="3" t="s">
        <v>99</v>
      </c>
      <c r="H212" s="4">
        <v>22474</v>
      </c>
      <c r="I212" s="9" t="s">
        <v>833</v>
      </c>
      <c r="J212" s="5">
        <v>1755.65</v>
      </c>
      <c r="K212" s="31">
        <v>439</v>
      </c>
      <c r="L212" s="32">
        <v>24</v>
      </c>
      <c r="M212" s="33">
        <f>VLOOKUP(L212,FIND,3,TRUE)</f>
        <v>1.3</v>
      </c>
      <c r="N212" s="32">
        <f>IF(L212&gt;30,180,VLOOKUP(L212,TEMPO,2,FALSE))</f>
        <v>144</v>
      </c>
      <c r="O212" s="32">
        <f>IF(R212&gt;0,4,N212)</f>
        <v>144</v>
      </c>
      <c r="P212" s="96">
        <f>J212*M212*L212</f>
        <v>54776.280000000006</v>
      </c>
      <c r="Q212" s="96">
        <f>10934.45*2</f>
        <v>21868.9</v>
      </c>
      <c r="R212" s="96">
        <f>IF(P212&lt;=Q212,P212/4,0)</f>
        <v>0</v>
      </c>
      <c r="S212" s="5">
        <f>IF(P212&gt;=Q212,P212/N212,0)</f>
        <v>380.39083333333338</v>
      </c>
      <c r="T212" s="3"/>
      <c r="U212" s="3">
        <f>IF(T212="",1,0)</f>
        <v>1</v>
      </c>
      <c r="V212" s="3">
        <v>328</v>
      </c>
      <c r="W212" s="5">
        <v>0</v>
      </c>
      <c r="X212" s="5">
        <v>245.73</v>
      </c>
      <c r="Y212" s="5">
        <f>X212*W212</f>
        <v>0</v>
      </c>
      <c r="Z212" s="5">
        <v>400</v>
      </c>
      <c r="AA212" s="5">
        <f>S212+Y212+Z212</f>
        <v>780.39083333333338</v>
      </c>
      <c r="AB212" s="39">
        <f>(J212/12+J212/12*1.3333333333+450/12+J212/30*6/12+J212)*1.3+Y212+Z212+153.9</f>
        <v>3366.8233888825494</v>
      </c>
      <c r="AC212" s="39" t="s">
        <v>104</v>
      </c>
      <c r="AD212" s="39">
        <f>J212*1.3+400+153.9</f>
        <v>2836.2450000000003</v>
      </c>
      <c r="AE212" s="39">
        <f>SUMIFS('CUSTO MENSAL FUNC NOVO'!H:H,'CUSTO MENSAL FUNC NOVO'!A:A,'VALORES MENSAIS'!AC212)</f>
        <v>2035.3799999999999</v>
      </c>
      <c r="AF212" s="27">
        <f>IF($R212&gt;0,$R212,$S212)+$Y212+$Z212</f>
        <v>780.39083333333338</v>
      </c>
      <c r="AG212" s="27">
        <f>IF($R212&gt;0,$R212,$S212)+$Y212+$Z212</f>
        <v>780.39083333333338</v>
      </c>
      <c r="AH212" s="27">
        <f>IF($R212&gt;0,$R212,$S212)+$Y212+$Z212</f>
        <v>780.39083333333338</v>
      </c>
      <c r="AI212" s="27">
        <f>IF($R212&gt;0,$R212,$S212)+$Y212+$Z212</f>
        <v>780.39083333333338</v>
      </c>
      <c r="AJ212" s="27">
        <f>IF($O212&gt;=AJ$1,$S212+$Y212+$Z212,$Y212+$Z212)</f>
        <v>780.39083333333338</v>
      </c>
      <c r="AK212" s="27">
        <f>IF($O212&gt;=AK$1,$S212+$Y212+$Z212,$Y212+$Z212)</f>
        <v>780.39083333333338</v>
      </c>
      <c r="AL212" s="27">
        <f>IF($O212&gt;=AL$1,$S212+$Y212+$Z212,$Y212+$Z212)</f>
        <v>780.39083333333338</v>
      </c>
      <c r="AM212" s="27">
        <f>IF($O212&gt;=AM$1,$S212+$Y212+$Z212,$Y212+$Z212)</f>
        <v>780.39083333333338</v>
      </c>
      <c r="AN212" s="27">
        <f>IF($O212&gt;=AN$1,$S212+$Y212+$Z212,$Y212+$Z212)</f>
        <v>780.39083333333338</v>
      </c>
      <c r="AO212" s="27">
        <f>IF($O212&gt;=AO$1,$S212+$Y212+$Z212,$Y212+$Z212)</f>
        <v>780.39083333333338</v>
      </c>
      <c r="AP212" s="27">
        <f>IF($O212&gt;=AP$1,$S212+$Y212+$Z212,$Y212+$Z212)</f>
        <v>780.39083333333338</v>
      </c>
      <c r="AQ212" s="27">
        <f>IF($O212&gt;=AQ$1,$S212+$Y212+$Z212,$Y212+$Z212)</f>
        <v>780.39083333333338</v>
      </c>
      <c r="AR212" s="27">
        <f>IF($O212&gt;=AR$1,$S212+$Y212+$Z212,$Y212+$Z212)</f>
        <v>780.39083333333338</v>
      </c>
      <c r="AS212" s="27">
        <f>IF($O212&gt;=AS$1,$S212+$Y212+$Z212,$Y212+$Z212)</f>
        <v>780.39083333333338</v>
      </c>
      <c r="AT212" s="27">
        <f>IF($O212&gt;=AT$1,$S212+$Y212+$Z212,$Y212+$Z212)</f>
        <v>780.39083333333338</v>
      </c>
      <c r="AU212" s="27">
        <f>IF($O212&gt;=AU$1,$S212+$Y212+$Z212,$Y212+$Z212)</f>
        <v>780.39083333333338</v>
      </c>
      <c r="AV212" s="27">
        <f>IF($O212&gt;=AV$1,$S212+$Y212+$Z212,$Y212+$Z212)</f>
        <v>780.39083333333338</v>
      </c>
      <c r="AW212" s="27">
        <f>IF($O212&gt;=AW$1,$S212+$Y212+$Z212,$Y212+$Z212)</f>
        <v>780.39083333333338</v>
      </c>
      <c r="AX212" s="27">
        <f>IF($O212&gt;=AX$1,$S212+$Y212+$Z212,$Y212+$Z212)</f>
        <v>780.39083333333338</v>
      </c>
      <c r="AY212" s="27">
        <f>IF($O212&gt;=AY$1,$S212+$Y212+$Z212,$Y212+$Z212)</f>
        <v>780.39083333333338</v>
      </c>
      <c r="AZ212" s="27">
        <f>IF($O212&gt;=AZ$1,$S212+$Y212+$Z212,$Y212+$Z212)</f>
        <v>780.39083333333338</v>
      </c>
      <c r="BA212" s="27">
        <f>IF($O212&gt;=BA$1,$S212+$Y212+$Z212,$Y212+$Z212)</f>
        <v>780.39083333333338</v>
      </c>
      <c r="BB212" s="27">
        <f>IF($O212&gt;=BB$1,$S212+$Y212+$Z212,$Y212+$Z212)</f>
        <v>780.39083333333338</v>
      </c>
      <c r="BC212" s="27">
        <f>IF($O212&gt;=BC$1,$S212+$Y212+$Z212,$Y212+$Z212)</f>
        <v>780.39083333333338</v>
      </c>
      <c r="BD212" s="27">
        <f>IF($O212&gt;=BD$1,$S212+$Y212+$Z212,$Y212+$Z212)</f>
        <v>780.39083333333338</v>
      </c>
      <c r="BE212" s="27">
        <f>IF($O212&gt;=BE$1,$S212+$Y212+$Z212,$Y212+$Z212)</f>
        <v>780.39083333333338</v>
      </c>
      <c r="BF212" s="27">
        <f>IF($O212&gt;=BF$1,$S212+$Y212+$Z212,$Y212+$Z212)</f>
        <v>780.39083333333338</v>
      </c>
      <c r="BG212" s="27">
        <f>IF($O212&gt;=BG$1,$S212+$Y212+$Z212,$Y212+$Z212)</f>
        <v>780.39083333333338</v>
      </c>
      <c r="BH212" s="27">
        <f>IF($O212&gt;=BH$1,$S212+$Y212+$Z212,$Y212+$Z212)</f>
        <v>780.39083333333338</v>
      </c>
      <c r="BI212" s="27">
        <f>IF($O212&gt;=BI$1,$S212+$Y212+$Z212,$Y212+$Z212)</f>
        <v>780.39083333333338</v>
      </c>
      <c r="BJ212" s="27">
        <f>IF($O212&gt;=BJ$1,$S212+$Y212+$Z212,$Y212+$Z212)</f>
        <v>780.39083333333338</v>
      </c>
      <c r="BK212" s="27">
        <f>IF($O212&gt;=BK$1,$S212+$Y212+$Z212,$Y212+$Z212)</f>
        <v>780.39083333333338</v>
      </c>
      <c r="BL212" s="27">
        <f>IF($O212&gt;=BL$1,$S212+$Y212+$Z212,$Y212+$Z212)</f>
        <v>780.39083333333338</v>
      </c>
      <c r="BM212" s="27">
        <f>IF($O212&gt;=BM$1,$S212+$Y212+$Z212,$Y212+$Z212)</f>
        <v>780.39083333333338</v>
      </c>
      <c r="BN212" s="27">
        <f>IF($O212&gt;=BN$1,$S212+$Y212+$Z212,$Y212+$Z212)</f>
        <v>780.39083333333338</v>
      </c>
      <c r="BO212" s="27">
        <f>IF($O212&gt;=BO$1,$S212+$Y212+$Z212,$Y212+$Z212)</f>
        <v>780.39083333333338</v>
      </c>
      <c r="BP212" s="27">
        <f>IF($O212&gt;=BP$1,$S212+$Y212+$Z212,$Y212+$Z212)</f>
        <v>780.39083333333338</v>
      </c>
      <c r="BQ212" s="27">
        <f>IF($O212&gt;=BQ$1,$S212+$Y212+$Z212,$Y212+$Z212)</f>
        <v>780.39083333333338</v>
      </c>
      <c r="BR212" s="27">
        <f>IF($O212&gt;=BR$1,$S212+$Y212+$Z212,$Y212+$Z212)</f>
        <v>780.39083333333338</v>
      </c>
      <c r="BS212" s="27">
        <f>IF($O212&gt;=BS$1,$S212+$Y212+$Z212,$Y212+$Z212)</f>
        <v>780.39083333333338</v>
      </c>
      <c r="BT212" s="27">
        <f>IF($O212&gt;=BT$1,$S212+$Y212+$Z212,$Y212+$Z212)</f>
        <v>780.39083333333338</v>
      </c>
      <c r="BU212" s="27">
        <f>IF($O212&gt;=BU$1,$S212+$Y212+$Z212,$Y212+$Z212)</f>
        <v>780.39083333333338</v>
      </c>
      <c r="BV212" s="27">
        <f>IF($O212&gt;=BV$1,$S212+$Y212+$Z212,$Y212+$Z212)</f>
        <v>780.39083333333338</v>
      </c>
      <c r="BW212" s="27">
        <f>IF($O212&gt;=BW$1,$S212+$Y212+$Z212,$Y212+$Z212)</f>
        <v>780.39083333333338</v>
      </c>
      <c r="BX212" s="27">
        <f>IF($O212&gt;=BX$1,$S212+$Y212+$Z212,$Y212+$Z212)</f>
        <v>780.39083333333338</v>
      </c>
      <c r="BY212" s="27">
        <f>IF($O212&gt;=BY$1,$S212+$Y212+$Z212,$Y212+$Z212)</f>
        <v>780.39083333333338</v>
      </c>
      <c r="BZ212" s="27">
        <f>IF($O212&gt;=BZ$1,$S212+$Y212+$Z212,$Y212+$Z212)</f>
        <v>780.39083333333338</v>
      </c>
      <c r="CA212" s="27">
        <f>IF($O212&gt;=CA$1,$S212+$Y212+$Z212,$Y212+$Z212)</f>
        <v>780.39083333333338</v>
      </c>
      <c r="CB212" s="27">
        <f>IF($O212&gt;=CB$1,$S212+$Y212+$Z212,$Y212+$Z212)</f>
        <v>780.39083333333338</v>
      </c>
      <c r="CC212" s="27">
        <f>IF($O212&gt;=CC$1,$S212+$Y212+$Z212,$Y212+$Z212)</f>
        <v>780.39083333333338</v>
      </c>
      <c r="CD212" s="27">
        <f>IF($O212&gt;=CD$1,$S212+$Y212+$Z212,$Y212+$Z212)</f>
        <v>780.39083333333338</v>
      </c>
      <c r="CE212" s="27">
        <f>IF($O212&gt;=CE$1,$S212+$Y212+$Z212,$Y212+$Z212)</f>
        <v>780.39083333333338</v>
      </c>
      <c r="CF212" s="27">
        <f>IF($O212&gt;=CF$1,$S212+$Y212+$Z212,$Y212+$Z212)</f>
        <v>780.39083333333338</v>
      </c>
      <c r="CG212" s="27">
        <f>IF($O212&gt;=CG$1,$S212+$Y212+$Z212,$Y212+$Z212)</f>
        <v>780.39083333333338</v>
      </c>
      <c r="CH212" s="27">
        <f>IF($O212&gt;=CH$1,$S212+$Y212+$Z212,$Y212+$Z212)</f>
        <v>780.39083333333338</v>
      </c>
      <c r="CI212" s="27">
        <f>IF($O212&gt;=CI$1,$S212+$Y212+$Z212,$Y212+$Z212)</f>
        <v>780.39083333333338</v>
      </c>
      <c r="CJ212" s="27">
        <f>IF($O212&gt;=CJ$1,$S212+$Y212+$Z212,$Y212+$Z212)</f>
        <v>780.39083333333338</v>
      </c>
      <c r="CK212" s="27">
        <f>IF($O212&gt;=CK$1,$S212+$Y212+$Z212,$Y212+$Z212)</f>
        <v>780.39083333333338</v>
      </c>
      <c r="CL212" s="27">
        <f>IF($O212&gt;=CL$1,$S212+$Y212+$Z212,$Y212+$Z212)</f>
        <v>780.39083333333338</v>
      </c>
      <c r="CM212" s="27">
        <f>IF($O212&gt;=CM$1,$S212+$Y212+$Z212,$Y212+$Z212)</f>
        <v>780.39083333333338</v>
      </c>
      <c r="CN212" s="27">
        <f>IF($O212&gt;=CN$1,$S212+$Y212,$Y212)</f>
        <v>380.39083333333338</v>
      </c>
      <c r="CO212" s="27">
        <f>IF($O212&gt;=CO$1,$S212+$Y212,$Y212)</f>
        <v>380.39083333333338</v>
      </c>
      <c r="CP212" s="27">
        <f>IF($O212&gt;=CP$1,$S212+$Y212,$Y212)</f>
        <v>380.39083333333338</v>
      </c>
      <c r="CQ212" s="27">
        <f>IF($O212&gt;=CQ$1,$S212+$Y212,$Y212)</f>
        <v>380.39083333333338</v>
      </c>
      <c r="CR212" s="27">
        <f>IF($O212&gt;=CR$1,$S212+$Y212,$Y212)</f>
        <v>380.39083333333338</v>
      </c>
      <c r="CS212" s="27">
        <f>IF($O212&gt;=CS$1,$S212+$Y212,$Y212)</f>
        <v>380.39083333333338</v>
      </c>
      <c r="CT212" s="27">
        <f>IF($O212&gt;=CT$1,$S212+$Y212,$Y212)</f>
        <v>380.39083333333338</v>
      </c>
      <c r="CU212" s="27">
        <f>IF($O212&gt;=CU$1,$S212+$Y212,$Y212)</f>
        <v>380.39083333333338</v>
      </c>
      <c r="CV212" s="27">
        <f>IF($O212&gt;=CV$1,$S212+$Y212,$Y212)</f>
        <v>380.39083333333338</v>
      </c>
      <c r="CW212" s="27">
        <f>IF($O212&gt;=CW$1,$S212+$Y212,$Y212)</f>
        <v>380.39083333333338</v>
      </c>
      <c r="CX212" s="27">
        <f>IF($O212&gt;=CX$1,$S212+$Y212,$Y212)</f>
        <v>380.39083333333338</v>
      </c>
      <c r="CY212" s="27">
        <f>IF($O212&gt;=CY$1,$S212+$Y212,$Y212)</f>
        <v>380.39083333333338</v>
      </c>
      <c r="CZ212" s="27">
        <f>IF($O212&gt;=CZ$1,$S212+$Y212,$Y212)</f>
        <v>380.39083333333338</v>
      </c>
      <c r="DA212" s="27">
        <f>IF($O212&gt;=DA$1,$S212+$Y212,$Y212)</f>
        <v>380.39083333333338</v>
      </c>
      <c r="DB212" s="27">
        <f>IF($O212&gt;=DB$1,$S212+$Y212,$Y212)</f>
        <v>380.39083333333338</v>
      </c>
      <c r="DC212" s="27">
        <f>IF($O212&gt;=DC$1,$S212+$Y212,$Y212)</f>
        <v>380.39083333333338</v>
      </c>
      <c r="DD212" s="27">
        <f>IF($O212&gt;=DD$1,$S212+$Y212,$Y212)</f>
        <v>380.39083333333338</v>
      </c>
      <c r="DE212" s="27">
        <f>IF($O212&gt;=DE$1,$S212+$Y212,$Y212)</f>
        <v>380.39083333333338</v>
      </c>
      <c r="DF212" s="27">
        <f>IF($O212&gt;=DF$1,$S212+$Y212,$Y212)</f>
        <v>380.39083333333338</v>
      </c>
      <c r="DG212" s="27">
        <f>IF($O212&gt;=DG$1,$S212+$Y212,$Y212)</f>
        <v>380.39083333333338</v>
      </c>
      <c r="DH212" s="27">
        <f>IF($O212&gt;=DH$1,$S212+$Y212,$Y212)</f>
        <v>380.39083333333338</v>
      </c>
      <c r="DI212" s="27">
        <f>IF($O212&gt;=DI$1,$S212+$Y212,$Y212)</f>
        <v>380.39083333333338</v>
      </c>
      <c r="DJ212" s="27">
        <f>IF($O212&gt;=DJ$1,$S212+$Y212,$Y212)</f>
        <v>380.39083333333338</v>
      </c>
      <c r="DK212" s="27">
        <f>IF($O212&gt;=DK$1,$S212+$Y212,$Y212)</f>
        <v>380.39083333333338</v>
      </c>
      <c r="DL212" s="27">
        <f>IF($O212&gt;=DL$1,$S212+$Y212,$Y212)</f>
        <v>380.39083333333338</v>
      </c>
      <c r="DM212" s="27">
        <f>IF($O212&gt;=DM$1,$S212+$Y212,$Y212)</f>
        <v>380.39083333333338</v>
      </c>
      <c r="DN212" s="27">
        <f>IF($O212&gt;=DN$1,$S212+$Y212,$Y212)</f>
        <v>380.39083333333338</v>
      </c>
      <c r="DO212" s="27">
        <f>IF($O212&gt;=DO$1,$S212+$Y212,$Y212)</f>
        <v>380.39083333333338</v>
      </c>
      <c r="DP212" s="27">
        <f>IF($O212&gt;=DP$1,$S212+$Y212,$Y212)</f>
        <v>380.39083333333338</v>
      </c>
      <c r="DQ212" s="27">
        <f>IF($O212&gt;=DQ$1,$S212+$Y212,$Y212)</f>
        <v>380.39083333333338</v>
      </c>
      <c r="DR212" s="27">
        <f>IF($O212&gt;=DR$1,$S212+$Y212,$Y212)</f>
        <v>380.39083333333338</v>
      </c>
      <c r="DS212" s="27">
        <f>IF($O212&gt;=DS$1,$S212+$Y212,$Y212)</f>
        <v>380.39083333333338</v>
      </c>
      <c r="DT212" s="27">
        <f>IF($O212&gt;=DT$1,$S212+$Y212,$Y212)</f>
        <v>380.39083333333338</v>
      </c>
      <c r="DU212" s="27">
        <f>IF($O212&gt;=DU$1,$S212+$Y212,$Y212)</f>
        <v>380.39083333333338</v>
      </c>
      <c r="DV212" s="27">
        <f>IF($O212&gt;=DV$1,$S212+$Y212,$Y212)</f>
        <v>380.39083333333338</v>
      </c>
      <c r="DW212" s="27">
        <f>IF($O212&gt;=DW$1,$S212+$Y212,$Y212)</f>
        <v>380.39083333333338</v>
      </c>
      <c r="DX212" s="27">
        <f>IF($O212&gt;=DX$1,$S212+$Y212,$Y212)</f>
        <v>380.39083333333338</v>
      </c>
      <c r="DY212" s="27">
        <f>IF($O212&gt;=DY$1,$S212+$Y212,$Y212)</f>
        <v>380.39083333333338</v>
      </c>
      <c r="DZ212" s="27">
        <f>IF($O212&gt;=DZ$1,$S212+$Y212,$Y212)</f>
        <v>380.39083333333338</v>
      </c>
      <c r="EA212" s="27">
        <f>IF($O212&gt;=EA$1,$S212+$Y212,$Y212)</f>
        <v>380.39083333333338</v>
      </c>
      <c r="EB212" s="27">
        <f>IF($O212&gt;=EB$1,$S212+$Y212,$Y212)</f>
        <v>380.39083333333338</v>
      </c>
      <c r="EC212" s="27">
        <f>IF($O212&gt;=EC$1,$S212+$Y212,$Y212)</f>
        <v>380.39083333333338</v>
      </c>
      <c r="ED212" s="27">
        <f>IF($O212&gt;=ED$1,$S212+$Y212,$Y212)</f>
        <v>380.39083333333338</v>
      </c>
      <c r="EE212" s="27">
        <f>IF($O212&gt;=EE$1,$S212+$Y212,$Y212)</f>
        <v>380.39083333333338</v>
      </c>
      <c r="EF212" s="27">
        <f>IF($O212&gt;=EF$1,$S212+$Y212,$Y212)</f>
        <v>380.39083333333338</v>
      </c>
      <c r="EG212" s="27">
        <f>IF($O212&gt;=EG$1,$S212+$Y212,$Y212)</f>
        <v>380.39083333333338</v>
      </c>
      <c r="EH212" s="27">
        <f>IF($O212&gt;=EH$1,$S212+$Y212,$Y212)</f>
        <v>380.39083333333338</v>
      </c>
      <c r="EI212" s="27">
        <f>IF($O212&gt;=EI$1,$S212+$Y212,$Y212)</f>
        <v>380.39083333333338</v>
      </c>
      <c r="EJ212" s="27">
        <f>IF($O212&gt;=EJ$1,$S212+$Y212,$Y212)</f>
        <v>380.39083333333338</v>
      </c>
      <c r="EK212" s="27">
        <f>IF($O212&gt;=EK$1,$S212+$Y212,$Y212)</f>
        <v>380.39083333333338</v>
      </c>
      <c r="EL212" s="27">
        <f>IF($O212&gt;=EL$1,$S212+$Y212,$Y212)</f>
        <v>380.39083333333338</v>
      </c>
      <c r="EM212" s="27">
        <f>IF($O212&gt;=EM$1,$S212+$Y212,$Y212)</f>
        <v>380.39083333333338</v>
      </c>
      <c r="EN212" s="27">
        <f>IF($O212&gt;=EN$1,$S212+$Y212,$Y212)</f>
        <v>380.39083333333338</v>
      </c>
      <c r="EO212" s="27">
        <f>IF($O212&gt;=EO$1,$S212+$Y212,$Y212)</f>
        <v>380.39083333333338</v>
      </c>
      <c r="EP212" s="27">
        <f>IF($O212&gt;=EP$1,$S212+$Y212,$Y212)</f>
        <v>380.39083333333338</v>
      </c>
      <c r="EQ212" s="27">
        <f>IF($O212&gt;=EQ$1,$S212+$Y212,$Y212)</f>
        <v>380.39083333333338</v>
      </c>
      <c r="ER212" s="27">
        <f>IF($O212&gt;=ER$1,$S212+$Y212,$Y212)</f>
        <v>380.39083333333338</v>
      </c>
      <c r="ES212" s="27">
        <f>IF($O212&gt;=ES$1,$S212+$Y212,$Y212)</f>
        <v>380.39083333333338</v>
      </c>
      <c r="ET212" s="27">
        <f>IF($O212&gt;=ET$1,$S212+$Y212,$Y212)</f>
        <v>380.39083333333338</v>
      </c>
      <c r="EU212" s="27">
        <f>IF($O212&gt;=EU$1,$S212+$Y212,$Y212)</f>
        <v>380.39083333333338</v>
      </c>
      <c r="EV212" s="27">
        <f>IF($O212&gt;=EV$1,$S212,0)</f>
        <v>380.39083333333338</v>
      </c>
      <c r="EW212" s="27">
        <f>IF($O212&gt;=EW$1,$S212,0)</f>
        <v>380.39083333333338</v>
      </c>
      <c r="EX212" s="27">
        <f>IF($O212&gt;=EX$1,$S212,0)</f>
        <v>380.39083333333338</v>
      </c>
      <c r="EY212" s="27">
        <f>IF($O212&gt;=EY$1,$S212,0)</f>
        <v>380.39083333333338</v>
      </c>
      <c r="EZ212" s="27">
        <f>IF($O212&gt;=EZ$1,$S212,0)</f>
        <v>380.39083333333338</v>
      </c>
      <c r="FA212" s="27">
        <f>IF($O212&gt;=FA$1,$S212,0)</f>
        <v>380.39083333333338</v>
      </c>
      <c r="FB212" s="27">
        <f>IF($O212&gt;=FB$1,$S212,0)</f>
        <v>380.39083333333338</v>
      </c>
      <c r="FC212" s="27">
        <f>IF($O212&gt;=FC$1,$S212,0)</f>
        <v>380.39083333333338</v>
      </c>
      <c r="FD212" s="27">
        <f>IF($O212&gt;=FD$1,$S212,0)</f>
        <v>380.39083333333338</v>
      </c>
      <c r="FE212" s="27">
        <f>IF($O212&gt;=FE$1,$S212,0)</f>
        <v>380.39083333333338</v>
      </c>
      <c r="FF212" s="27">
        <f>IF($O212&gt;=FF$1,$S212,0)</f>
        <v>380.39083333333338</v>
      </c>
      <c r="FG212" s="27">
        <f>IF($O212&gt;=FG$1,$S212,0)</f>
        <v>380.39083333333338</v>
      </c>
      <c r="FH212" s="27">
        <f>IF($O212&gt;=FH$1,$S212,0)</f>
        <v>380.39083333333338</v>
      </c>
      <c r="FI212" s="27">
        <f>IF($O212&gt;=FI$1,$S212,0)</f>
        <v>380.39083333333338</v>
      </c>
      <c r="FJ212" s="27">
        <f>IF($O212&gt;=FJ$1,$S212,0)</f>
        <v>380.39083333333338</v>
      </c>
      <c r="FK212" s="27">
        <f>IF($O212&gt;=FK$1,$S212,0)</f>
        <v>380.39083333333338</v>
      </c>
      <c r="FL212" s="27">
        <f>IF($O212&gt;=FL$1,$S212,0)</f>
        <v>380.39083333333338</v>
      </c>
      <c r="FM212" s="27">
        <f>IF($O212&gt;=FM$1,$S212,0)</f>
        <v>380.39083333333338</v>
      </c>
      <c r="FN212" s="27">
        <f>IF($O212&gt;=FN$1,$S212,0)</f>
        <v>380.39083333333338</v>
      </c>
      <c r="FO212" s="27">
        <f>IF($O212&gt;=FO$1,$S212,0)</f>
        <v>380.39083333333338</v>
      </c>
      <c r="FP212" s="27">
        <f>IF($O212&gt;=FP$1,$S212,0)</f>
        <v>380.39083333333338</v>
      </c>
      <c r="FQ212" s="27">
        <f>IF($O212&gt;=FQ$1,$S212,0)</f>
        <v>380.39083333333338</v>
      </c>
      <c r="FR212" s="27">
        <f>IF($O212&gt;=FR$1,$S212,0)</f>
        <v>380.39083333333338</v>
      </c>
      <c r="FS212" s="27">
        <f>IF($O212&gt;=FS$1,$S212,0)</f>
        <v>380.39083333333338</v>
      </c>
      <c r="FT212" s="27">
        <f>IF($O212&gt;=FT$1,$S212,0)</f>
        <v>0</v>
      </c>
      <c r="FU212" s="27">
        <f>IF($O212&gt;=FU$1,$S212,0)</f>
        <v>0</v>
      </c>
      <c r="FV212" s="27">
        <f>IF($O212&gt;=FV$1,$S212,0)</f>
        <v>0</v>
      </c>
      <c r="FW212" s="27">
        <f>IF($O212&gt;=FW$1,$S212,0)</f>
        <v>0</v>
      </c>
      <c r="FX212" s="27">
        <f>IF($O212&gt;=FX$1,$S212,0)</f>
        <v>0</v>
      </c>
      <c r="FY212" s="27">
        <f>IF($O212&gt;=FY$1,$S212,0)</f>
        <v>0</v>
      </c>
      <c r="FZ212" s="27">
        <f>IF($O212&gt;=FZ$1,$S212,0)</f>
        <v>0</v>
      </c>
      <c r="GA212" s="27">
        <f>IF($O212&gt;=GA$1,$S212,0)</f>
        <v>0</v>
      </c>
      <c r="GB212" s="27">
        <f>IF($O212&gt;=GB$1,$S212,0)</f>
        <v>0</v>
      </c>
      <c r="GC212" s="27">
        <f>IF($O212&gt;=GC$1,$S212,0)</f>
        <v>0</v>
      </c>
      <c r="GD212" s="27">
        <f>IF($O212&gt;=GD$1,$S212,0)</f>
        <v>0</v>
      </c>
      <c r="GE212" s="27">
        <f>IF($O212&gt;=GE$1,$S212,0)</f>
        <v>0</v>
      </c>
      <c r="GF212" s="27">
        <f>IF($O212&gt;=GF$1,$S212,0)</f>
        <v>0</v>
      </c>
      <c r="GG212" s="27">
        <f>IF($O212&gt;=GG$1,$S212,0)</f>
        <v>0</v>
      </c>
      <c r="GH212" s="27">
        <f>IF($O212&gt;=GH$1,$S212,0)</f>
        <v>0</v>
      </c>
      <c r="GI212" s="27">
        <f>IF($O212&gt;=GI$1,$S212,0)</f>
        <v>0</v>
      </c>
      <c r="GJ212" s="27">
        <f>IF($O212&gt;=GJ$1,$S212,0)</f>
        <v>0</v>
      </c>
      <c r="GK212" s="27">
        <f>IF($O212&gt;=GK$1,$S212,0)</f>
        <v>0</v>
      </c>
      <c r="GL212" s="27">
        <f>IF($O212&gt;=GL$1,$S212,0)</f>
        <v>0</v>
      </c>
      <c r="GM212" s="27">
        <f>IF($O212&gt;=GM$1,$S212,0)</f>
        <v>0</v>
      </c>
      <c r="GN212" s="27">
        <f>IF($O212&gt;=GN$1,$S212,0)</f>
        <v>0</v>
      </c>
      <c r="GO212" s="27">
        <f>IF($O212&gt;=GO$1,$S212,0)</f>
        <v>0</v>
      </c>
      <c r="GP212" s="27">
        <f>IF($O212&gt;=GP$1,$S212,0)</f>
        <v>0</v>
      </c>
      <c r="GQ212" s="27">
        <f>IF($O212&gt;=GQ$1,$S212,0)</f>
        <v>0</v>
      </c>
      <c r="GR212" s="27">
        <f>IF($O212&gt;=GR$1,$S212,0)</f>
        <v>0</v>
      </c>
      <c r="GS212" s="27">
        <f>IF($O212&gt;=GS$1,$S212,0)</f>
        <v>0</v>
      </c>
      <c r="GT212" s="27">
        <f>IF($O212&gt;=GT$1,$S212,0)</f>
        <v>0</v>
      </c>
      <c r="GU212" s="27">
        <f>IF($O212&gt;=GU$1,$S212,0)</f>
        <v>0</v>
      </c>
      <c r="GV212" s="27">
        <f>IF($O212&gt;=GV$1,$S212,0)</f>
        <v>0</v>
      </c>
      <c r="GW212" s="27">
        <f>IF($O212&gt;=GW$1,$S212,0)</f>
        <v>0</v>
      </c>
      <c r="GX212" s="27">
        <f>IF($O212&gt;=GX$1,$S212,0)</f>
        <v>0</v>
      </c>
      <c r="GY212" s="27">
        <f>IF($O212&gt;=GY$1,$S212,0)</f>
        <v>0</v>
      </c>
      <c r="GZ212" s="27">
        <f>IF($O212&gt;=GZ$1,$S212,0)</f>
        <v>0</v>
      </c>
      <c r="HA212" s="27">
        <f>IF($O212&gt;=HA$1,$S212,0)</f>
        <v>0</v>
      </c>
      <c r="HB212" s="27">
        <f>IF($O212&gt;=HB$1,$S212,0)</f>
        <v>0</v>
      </c>
      <c r="HC212" s="27">
        <f>IF($O212&gt;=HC$1,$S212,0)</f>
        <v>0</v>
      </c>
    </row>
    <row r="213" spans="1:211">
      <c r="A213" s="3">
        <v>11797</v>
      </c>
      <c r="B213" s="3" t="s">
        <v>385</v>
      </c>
      <c r="C213" s="3" t="s">
        <v>104</v>
      </c>
      <c r="D213" s="3">
        <v>60</v>
      </c>
      <c r="E213" s="4">
        <v>31103</v>
      </c>
      <c r="F213" s="5">
        <v>33.336986301369862</v>
      </c>
      <c r="G213" s="3" t="s">
        <v>99</v>
      </c>
      <c r="H213" s="4">
        <v>21391</v>
      </c>
      <c r="I213" s="9" t="s">
        <v>833</v>
      </c>
      <c r="J213" s="5">
        <v>1809.55</v>
      </c>
      <c r="K213" s="31">
        <v>439</v>
      </c>
      <c r="L213" s="32">
        <v>33</v>
      </c>
      <c r="M213" s="33">
        <f>VLOOKUP(L213,FIND,3,TRUE)</f>
        <v>1.5</v>
      </c>
      <c r="N213" s="32">
        <f>IF(L213&gt;30,180,VLOOKUP(L213,TEMPO,2,FALSE))</f>
        <v>180</v>
      </c>
      <c r="O213" s="32">
        <f>IF(R213&gt;0,4,N213)</f>
        <v>180</v>
      </c>
      <c r="P213" s="96">
        <f>J213*M213*L213</f>
        <v>89572.724999999991</v>
      </c>
      <c r="Q213" s="96">
        <f>10934.45*2</f>
        <v>21868.9</v>
      </c>
      <c r="R213" s="96">
        <f>IF(P213&lt;=Q213,P213/4,0)</f>
        <v>0</v>
      </c>
      <c r="S213" s="5">
        <f>IF(P213&gt;=Q213,P213/N213,0)</f>
        <v>497.62624999999997</v>
      </c>
      <c r="T213" s="3"/>
      <c r="U213" s="3">
        <f>IF(T213="",1,0)</f>
        <v>1</v>
      </c>
      <c r="V213" s="3">
        <v>332</v>
      </c>
      <c r="W213" s="5">
        <v>0.6</v>
      </c>
      <c r="X213" s="5">
        <v>402.65</v>
      </c>
      <c r="Y213" s="5">
        <f>X213*W213</f>
        <v>241.58999999999997</v>
      </c>
      <c r="Z213" s="5">
        <v>400</v>
      </c>
      <c r="AA213" s="5">
        <f>S213+Y213+Z213</f>
        <v>1139.2162499999999</v>
      </c>
      <c r="AB213" s="39">
        <f>(J213/12+J213/12*1.3333333333+450/12+J213/30*6/12+J213)*1.3+Y213+Z213+153.9</f>
        <v>3693.2759444379103</v>
      </c>
      <c r="AC213" s="39" t="s">
        <v>104</v>
      </c>
      <c r="AD213" s="39">
        <f>J213*1.3+400+153.9</f>
        <v>2906.3150000000001</v>
      </c>
      <c r="AE213" s="39">
        <f>SUMIFS('CUSTO MENSAL FUNC NOVO'!H:H,'CUSTO MENSAL FUNC NOVO'!A:A,'VALORES MENSAIS'!AC213)</f>
        <v>2035.3799999999999</v>
      </c>
      <c r="AF213" s="27">
        <f>IF($R213&gt;0,$R213,$S213)+$Y213+$Z213</f>
        <v>1139.2162499999999</v>
      </c>
      <c r="AG213" s="27">
        <f>IF($R213&gt;0,$R213,$S213)+$Y213+$Z213</f>
        <v>1139.2162499999999</v>
      </c>
      <c r="AH213" s="27">
        <f>IF($R213&gt;0,$R213,$S213)+$Y213+$Z213</f>
        <v>1139.2162499999999</v>
      </c>
      <c r="AI213" s="27">
        <f>IF($R213&gt;0,$R213,$S213)+$Y213+$Z213</f>
        <v>1139.2162499999999</v>
      </c>
      <c r="AJ213" s="27">
        <f>IF($O213&gt;=AJ$1,$S213+$Y213+$Z213,$Y213+$Z213)</f>
        <v>1139.2162499999999</v>
      </c>
      <c r="AK213" s="27">
        <f>IF($O213&gt;=AK$1,$S213+$Y213+$Z213,$Y213+$Z213)</f>
        <v>1139.2162499999999</v>
      </c>
      <c r="AL213" s="27">
        <f>IF($O213&gt;=AL$1,$S213+$Y213+$Z213,$Y213+$Z213)</f>
        <v>1139.2162499999999</v>
      </c>
      <c r="AM213" s="27">
        <f>IF($O213&gt;=AM$1,$S213+$Y213+$Z213,$Y213+$Z213)</f>
        <v>1139.2162499999999</v>
      </c>
      <c r="AN213" s="27">
        <f>IF($O213&gt;=AN$1,$S213+$Y213+$Z213,$Y213+$Z213)</f>
        <v>1139.2162499999999</v>
      </c>
      <c r="AO213" s="27">
        <f>IF($O213&gt;=AO$1,$S213+$Y213+$Z213,$Y213+$Z213)</f>
        <v>1139.2162499999999</v>
      </c>
      <c r="AP213" s="27">
        <f>IF($O213&gt;=AP$1,$S213+$Y213+$Z213,$Y213+$Z213)</f>
        <v>1139.2162499999999</v>
      </c>
      <c r="AQ213" s="27">
        <f>IF($O213&gt;=AQ$1,$S213+$Y213+$Z213,$Y213+$Z213)</f>
        <v>1139.2162499999999</v>
      </c>
      <c r="AR213" s="27">
        <f>IF($O213&gt;=AR$1,$S213+$Y213+$Z213,$Y213+$Z213)</f>
        <v>1139.2162499999999</v>
      </c>
      <c r="AS213" s="27">
        <f>IF($O213&gt;=AS$1,$S213+$Y213+$Z213,$Y213+$Z213)</f>
        <v>1139.2162499999999</v>
      </c>
      <c r="AT213" s="27">
        <f>IF($O213&gt;=AT$1,$S213+$Y213+$Z213,$Y213+$Z213)</f>
        <v>1139.2162499999999</v>
      </c>
      <c r="AU213" s="27">
        <f>IF($O213&gt;=AU$1,$S213+$Y213+$Z213,$Y213+$Z213)</f>
        <v>1139.2162499999999</v>
      </c>
      <c r="AV213" s="27">
        <f>IF($O213&gt;=AV$1,$S213+$Y213+$Z213,$Y213+$Z213)</f>
        <v>1139.2162499999999</v>
      </c>
      <c r="AW213" s="27">
        <f>IF($O213&gt;=AW$1,$S213+$Y213+$Z213,$Y213+$Z213)</f>
        <v>1139.2162499999999</v>
      </c>
      <c r="AX213" s="27">
        <f>IF($O213&gt;=AX$1,$S213+$Y213+$Z213,$Y213+$Z213)</f>
        <v>1139.2162499999999</v>
      </c>
      <c r="AY213" s="27">
        <f>IF($O213&gt;=AY$1,$S213+$Y213+$Z213,$Y213+$Z213)</f>
        <v>1139.2162499999999</v>
      </c>
      <c r="AZ213" s="27">
        <f>IF($O213&gt;=AZ$1,$S213+$Y213+$Z213,$Y213+$Z213)</f>
        <v>1139.2162499999999</v>
      </c>
      <c r="BA213" s="27">
        <f>IF($O213&gt;=BA$1,$S213+$Y213+$Z213,$Y213+$Z213)</f>
        <v>1139.2162499999999</v>
      </c>
      <c r="BB213" s="27">
        <f>IF($O213&gt;=BB$1,$S213+$Y213+$Z213,$Y213+$Z213)</f>
        <v>1139.2162499999999</v>
      </c>
      <c r="BC213" s="27">
        <f>IF($O213&gt;=BC$1,$S213+$Y213+$Z213,$Y213+$Z213)</f>
        <v>1139.2162499999999</v>
      </c>
      <c r="BD213" s="27">
        <f>IF($O213&gt;=BD$1,$S213+$Y213+$Z213,$Y213+$Z213)</f>
        <v>1139.2162499999999</v>
      </c>
      <c r="BE213" s="27">
        <f>IF($O213&gt;=BE$1,$S213+$Y213+$Z213,$Y213+$Z213)</f>
        <v>1139.2162499999999</v>
      </c>
      <c r="BF213" s="27">
        <f>IF($O213&gt;=BF$1,$S213+$Y213+$Z213,$Y213+$Z213)</f>
        <v>1139.2162499999999</v>
      </c>
      <c r="BG213" s="27">
        <f>IF($O213&gt;=BG$1,$S213+$Y213+$Z213,$Y213+$Z213)</f>
        <v>1139.2162499999999</v>
      </c>
      <c r="BH213" s="27">
        <f>IF($O213&gt;=BH$1,$S213+$Y213+$Z213,$Y213+$Z213)</f>
        <v>1139.2162499999999</v>
      </c>
      <c r="BI213" s="27">
        <f>IF($O213&gt;=BI$1,$S213+$Y213+$Z213,$Y213+$Z213)</f>
        <v>1139.2162499999999</v>
      </c>
      <c r="BJ213" s="27">
        <f>IF($O213&gt;=BJ$1,$S213+$Y213+$Z213,$Y213+$Z213)</f>
        <v>1139.2162499999999</v>
      </c>
      <c r="BK213" s="27">
        <f>IF($O213&gt;=BK$1,$S213+$Y213+$Z213,$Y213+$Z213)</f>
        <v>1139.2162499999999</v>
      </c>
      <c r="BL213" s="27">
        <f>IF($O213&gt;=BL$1,$S213+$Y213+$Z213,$Y213+$Z213)</f>
        <v>1139.2162499999999</v>
      </c>
      <c r="BM213" s="27">
        <f>IF($O213&gt;=BM$1,$S213+$Y213+$Z213,$Y213+$Z213)</f>
        <v>1139.2162499999999</v>
      </c>
      <c r="BN213" s="27">
        <f>IF($O213&gt;=BN$1,$S213+$Y213+$Z213,$Y213+$Z213)</f>
        <v>1139.2162499999999</v>
      </c>
      <c r="BO213" s="27">
        <f>IF($O213&gt;=BO$1,$S213+$Y213+$Z213,$Y213+$Z213)</f>
        <v>1139.2162499999999</v>
      </c>
      <c r="BP213" s="27">
        <f>IF($O213&gt;=BP$1,$S213+$Y213+$Z213,$Y213+$Z213)</f>
        <v>1139.2162499999999</v>
      </c>
      <c r="BQ213" s="27">
        <f>IF($O213&gt;=BQ$1,$S213+$Y213+$Z213,$Y213+$Z213)</f>
        <v>1139.2162499999999</v>
      </c>
      <c r="BR213" s="27">
        <f>IF($O213&gt;=BR$1,$S213+$Y213+$Z213,$Y213+$Z213)</f>
        <v>1139.2162499999999</v>
      </c>
      <c r="BS213" s="27">
        <f>IF($O213&gt;=BS$1,$S213+$Y213+$Z213,$Y213+$Z213)</f>
        <v>1139.2162499999999</v>
      </c>
      <c r="BT213" s="27">
        <f>IF($O213&gt;=BT$1,$S213+$Y213+$Z213,$Y213+$Z213)</f>
        <v>1139.2162499999999</v>
      </c>
      <c r="BU213" s="27">
        <f>IF($O213&gt;=BU$1,$S213+$Y213+$Z213,$Y213+$Z213)</f>
        <v>1139.2162499999999</v>
      </c>
      <c r="BV213" s="27">
        <f>IF($O213&gt;=BV$1,$S213+$Y213+$Z213,$Y213+$Z213)</f>
        <v>1139.2162499999999</v>
      </c>
      <c r="BW213" s="27">
        <f>IF($O213&gt;=BW$1,$S213+$Y213+$Z213,$Y213+$Z213)</f>
        <v>1139.2162499999999</v>
      </c>
      <c r="BX213" s="27">
        <f>IF($O213&gt;=BX$1,$S213+$Y213+$Z213,$Y213+$Z213)</f>
        <v>1139.2162499999999</v>
      </c>
      <c r="BY213" s="27">
        <f>IF($O213&gt;=BY$1,$S213+$Y213+$Z213,$Y213+$Z213)</f>
        <v>1139.2162499999999</v>
      </c>
      <c r="BZ213" s="27">
        <f>IF($O213&gt;=BZ$1,$S213+$Y213+$Z213,$Y213+$Z213)</f>
        <v>1139.2162499999999</v>
      </c>
      <c r="CA213" s="27">
        <f>IF($O213&gt;=CA$1,$S213+$Y213+$Z213,$Y213+$Z213)</f>
        <v>1139.2162499999999</v>
      </c>
      <c r="CB213" s="27">
        <f>IF($O213&gt;=CB$1,$S213+$Y213+$Z213,$Y213+$Z213)</f>
        <v>1139.2162499999999</v>
      </c>
      <c r="CC213" s="27">
        <f>IF($O213&gt;=CC$1,$S213+$Y213+$Z213,$Y213+$Z213)</f>
        <v>1139.2162499999999</v>
      </c>
      <c r="CD213" s="27">
        <f>IF($O213&gt;=CD$1,$S213+$Y213+$Z213,$Y213+$Z213)</f>
        <v>1139.2162499999999</v>
      </c>
      <c r="CE213" s="27">
        <f>IF($O213&gt;=CE$1,$S213+$Y213+$Z213,$Y213+$Z213)</f>
        <v>1139.2162499999999</v>
      </c>
      <c r="CF213" s="27">
        <f>IF($O213&gt;=CF$1,$S213+$Y213+$Z213,$Y213+$Z213)</f>
        <v>1139.2162499999999</v>
      </c>
      <c r="CG213" s="27">
        <f>IF($O213&gt;=CG$1,$S213+$Y213+$Z213,$Y213+$Z213)</f>
        <v>1139.2162499999999</v>
      </c>
      <c r="CH213" s="27">
        <f>IF($O213&gt;=CH$1,$S213+$Y213+$Z213,$Y213+$Z213)</f>
        <v>1139.2162499999999</v>
      </c>
      <c r="CI213" s="27">
        <f>IF($O213&gt;=CI$1,$S213+$Y213+$Z213,$Y213+$Z213)</f>
        <v>1139.2162499999999</v>
      </c>
      <c r="CJ213" s="27">
        <f>IF($O213&gt;=CJ$1,$S213+$Y213+$Z213,$Y213+$Z213)</f>
        <v>1139.2162499999999</v>
      </c>
      <c r="CK213" s="27">
        <f>IF($O213&gt;=CK$1,$S213+$Y213+$Z213,$Y213+$Z213)</f>
        <v>1139.2162499999999</v>
      </c>
      <c r="CL213" s="27">
        <f>IF($O213&gt;=CL$1,$S213+$Y213+$Z213,$Y213+$Z213)</f>
        <v>1139.2162499999999</v>
      </c>
      <c r="CM213" s="27">
        <f>IF($O213&gt;=CM$1,$S213+$Y213+$Z213,$Y213+$Z213)</f>
        <v>1139.2162499999999</v>
      </c>
      <c r="CN213" s="27">
        <f>IF($O213&gt;=CN$1,$S213+$Y213,$Y213)</f>
        <v>739.21624999999995</v>
      </c>
      <c r="CO213" s="27">
        <f>IF($O213&gt;=CO$1,$S213+$Y213,$Y213)</f>
        <v>739.21624999999995</v>
      </c>
      <c r="CP213" s="27">
        <f>IF($O213&gt;=CP$1,$S213+$Y213,$Y213)</f>
        <v>739.21624999999995</v>
      </c>
      <c r="CQ213" s="27">
        <f>IF($O213&gt;=CQ$1,$S213+$Y213,$Y213)</f>
        <v>739.21624999999995</v>
      </c>
      <c r="CR213" s="27">
        <f>IF($O213&gt;=CR$1,$S213+$Y213,$Y213)</f>
        <v>739.21624999999995</v>
      </c>
      <c r="CS213" s="27">
        <f>IF($O213&gt;=CS$1,$S213+$Y213,$Y213)</f>
        <v>739.21624999999995</v>
      </c>
      <c r="CT213" s="27">
        <f>IF($O213&gt;=CT$1,$S213+$Y213,$Y213)</f>
        <v>739.21624999999995</v>
      </c>
      <c r="CU213" s="27">
        <f>IF($O213&gt;=CU$1,$S213+$Y213,$Y213)</f>
        <v>739.21624999999995</v>
      </c>
      <c r="CV213" s="27">
        <f>IF($O213&gt;=CV$1,$S213+$Y213,$Y213)</f>
        <v>739.21624999999995</v>
      </c>
      <c r="CW213" s="27">
        <f>IF($O213&gt;=CW$1,$S213+$Y213,$Y213)</f>
        <v>739.21624999999995</v>
      </c>
      <c r="CX213" s="27">
        <f>IF($O213&gt;=CX$1,$S213+$Y213,$Y213)</f>
        <v>739.21624999999995</v>
      </c>
      <c r="CY213" s="27">
        <f>IF($O213&gt;=CY$1,$S213+$Y213,$Y213)</f>
        <v>739.21624999999995</v>
      </c>
      <c r="CZ213" s="27">
        <f>IF($O213&gt;=CZ$1,$S213+$Y213,$Y213)</f>
        <v>739.21624999999995</v>
      </c>
      <c r="DA213" s="27">
        <f>IF($O213&gt;=DA$1,$S213+$Y213,$Y213)</f>
        <v>739.21624999999995</v>
      </c>
      <c r="DB213" s="27">
        <f>IF($O213&gt;=DB$1,$S213+$Y213,$Y213)</f>
        <v>739.21624999999995</v>
      </c>
      <c r="DC213" s="27">
        <f>IF($O213&gt;=DC$1,$S213+$Y213,$Y213)</f>
        <v>739.21624999999995</v>
      </c>
      <c r="DD213" s="27">
        <f>IF($O213&gt;=DD$1,$S213+$Y213,$Y213)</f>
        <v>739.21624999999995</v>
      </c>
      <c r="DE213" s="27">
        <f>IF($O213&gt;=DE$1,$S213+$Y213,$Y213)</f>
        <v>739.21624999999995</v>
      </c>
      <c r="DF213" s="27">
        <f>IF($O213&gt;=DF$1,$S213+$Y213,$Y213)</f>
        <v>739.21624999999995</v>
      </c>
      <c r="DG213" s="27">
        <f>IF($O213&gt;=DG$1,$S213+$Y213,$Y213)</f>
        <v>739.21624999999995</v>
      </c>
      <c r="DH213" s="27">
        <f>IF($O213&gt;=DH$1,$S213+$Y213,$Y213)</f>
        <v>739.21624999999995</v>
      </c>
      <c r="DI213" s="27">
        <f>IF($O213&gt;=DI$1,$S213+$Y213,$Y213)</f>
        <v>739.21624999999995</v>
      </c>
      <c r="DJ213" s="27">
        <f>IF($O213&gt;=DJ$1,$S213+$Y213,$Y213)</f>
        <v>739.21624999999995</v>
      </c>
      <c r="DK213" s="27">
        <f>IF($O213&gt;=DK$1,$S213+$Y213,$Y213)</f>
        <v>739.21624999999995</v>
      </c>
      <c r="DL213" s="27">
        <f>IF($O213&gt;=DL$1,$S213+$Y213,$Y213)</f>
        <v>739.21624999999995</v>
      </c>
      <c r="DM213" s="27">
        <f>IF($O213&gt;=DM$1,$S213+$Y213,$Y213)</f>
        <v>739.21624999999995</v>
      </c>
      <c r="DN213" s="27">
        <f>IF($O213&gt;=DN$1,$S213+$Y213,$Y213)</f>
        <v>739.21624999999995</v>
      </c>
      <c r="DO213" s="27">
        <f>IF($O213&gt;=DO$1,$S213+$Y213,$Y213)</f>
        <v>739.21624999999995</v>
      </c>
      <c r="DP213" s="27">
        <f>IF($O213&gt;=DP$1,$S213+$Y213,$Y213)</f>
        <v>739.21624999999995</v>
      </c>
      <c r="DQ213" s="27">
        <f>IF($O213&gt;=DQ$1,$S213+$Y213,$Y213)</f>
        <v>739.21624999999995</v>
      </c>
      <c r="DR213" s="27">
        <f>IF($O213&gt;=DR$1,$S213+$Y213,$Y213)</f>
        <v>739.21624999999995</v>
      </c>
      <c r="DS213" s="27">
        <f>IF($O213&gt;=DS$1,$S213+$Y213,$Y213)</f>
        <v>739.21624999999995</v>
      </c>
      <c r="DT213" s="27">
        <f>IF($O213&gt;=DT$1,$S213+$Y213,$Y213)</f>
        <v>739.21624999999995</v>
      </c>
      <c r="DU213" s="27">
        <f>IF($O213&gt;=DU$1,$S213+$Y213,$Y213)</f>
        <v>739.21624999999995</v>
      </c>
      <c r="DV213" s="27">
        <f>IF($O213&gt;=DV$1,$S213+$Y213,$Y213)</f>
        <v>739.21624999999995</v>
      </c>
      <c r="DW213" s="27">
        <f>IF($O213&gt;=DW$1,$S213+$Y213,$Y213)</f>
        <v>739.21624999999995</v>
      </c>
      <c r="DX213" s="27">
        <f>IF($O213&gt;=DX$1,$S213+$Y213,$Y213)</f>
        <v>739.21624999999995</v>
      </c>
      <c r="DY213" s="27">
        <f>IF($O213&gt;=DY$1,$S213+$Y213,$Y213)</f>
        <v>739.21624999999995</v>
      </c>
      <c r="DZ213" s="27">
        <f>IF($O213&gt;=DZ$1,$S213+$Y213,$Y213)</f>
        <v>739.21624999999995</v>
      </c>
      <c r="EA213" s="27">
        <f>IF($O213&gt;=EA$1,$S213+$Y213,$Y213)</f>
        <v>739.21624999999995</v>
      </c>
      <c r="EB213" s="27">
        <f>IF($O213&gt;=EB$1,$S213+$Y213,$Y213)</f>
        <v>739.21624999999995</v>
      </c>
      <c r="EC213" s="27">
        <f>IF($O213&gt;=EC$1,$S213+$Y213,$Y213)</f>
        <v>739.21624999999995</v>
      </c>
      <c r="ED213" s="27">
        <f>IF($O213&gt;=ED$1,$S213+$Y213,$Y213)</f>
        <v>739.21624999999995</v>
      </c>
      <c r="EE213" s="27">
        <f>IF($O213&gt;=EE$1,$S213+$Y213,$Y213)</f>
        <v>739.21624999999995</v>
      </c>
      <c r="EF213" s="27">
        <f>IF($O213&gt;=EF$1,$S213+$Y213,$Y213)</f>
        <v>739.21624999999995</v>
      </c>
      <c r="EG213" s="27">
        <f>IF($O213&gt;=EG$1,$S213+$Y213,$Y213)</f>
        <v>739.21624999999995</v>
      </c>
      <c r="EH213" s="27">
        <f>IF($O213&gt;=EH$1,$S213+$Y213,$Y213)</f>
        <v>739.21624999999995</v>
      </c>
      <c r="EI213" s="27">
        <f>IF($O213&gt;=EI$1,$S213+$Y213,$Y213)</f>
        <v>739.21624999999995</v>
      </c>
      <c r="EJ213" s="27">
        <f>IF($O213&gt;=EJ$1,$S213+$Y213,$Y213)</f>
        <v>739.21624999999995</v>
      </c>
      <c r="EK213" s="27">
        <f>IF($O213&gt;=EK$1,$S213+$Y213,$Y213)</f>
        <v>739.21624999999995</v>
      </c>
      <c r="EL213" s="27">
        <f>IF($O213&gt;=EL$1,$S213+$Y213,$Y213)</f>
        <v>739.21624999999995</v>
      </c>
      <c r="EM213" s="27">
        <f>IF($O213&gt;=EM$1,$S213+$Y213,$Y213)</f>
        <v>739.21624999999995</v>
      </c>
      <c r="EN213" s="27">
        <f>IF($O213&gt;=EN$1,$S213+$Y213,$Y213)</f>
        <v>739.21624999999995</v>
      </c>
      <c r="EO213" s="27">
        <f>IF($O213&gt;=EO$1,$S213+$Y213,$Y213)</f>
        <v>739.21624999999995</v>
      </c>
      <c r="EP213" s="27">
        <f>IF($O213&gt;=EP$1,$S213+$Y213,$Y213)</f>
        <v>739.21624999999995</v>
      </c>
      <c r="EQ213" s="27">
        <f>IF($O213&gt;=EQ$1,$S213+$Y213,$Y213)</f>
        <v>739.21624999999995</v>
      </c>
      <c r="ER213" s="27">
        <f>IF($O213&gt;=ER$1,$S213+$Y213,$Y213)</f>
        <v>739.21624999999995</v>
      </c>
      <c r="ES213" s="27">
        <f>IF($O213&gt;=ES$1,$S213+$Y213,$Y213)</f>
        <v>739.21624999999995</v>
      </c>
      <c r="ET213" s="27">
        <f>IF($O213&gt;=ET$1,$S213+$Y213,$Y213)</f>
        <v>739.21624999999995</v>
      </c>
      <c r="EU213" s="27">
        <f>IF($O213&gt;=EU$1,$S213+$Y213,$Y213)</f>
        <v>739.21624999999995</v>
      </c>
      <c r="EV213" s="27">
        <f>IF($O213&gt;=EV$1,$S213,0)</f>
        <v>497.62624999999997</v>
      </c>
      <c r="EW213" s="27">
        <f>IF($O213&gt;=EW$1,$S213,0)</f>
        <v>497.62624999999997</v>
      </c>
      <c r="EX213" s="27">
        <f>IF($O213&gt;=EX$1,$S213,0)</f>
        <v>497.62624999999997</v>
      </c>
      <c r="EY213" s="27">
        <f>IF($O213&gt;=EY$1,$S213,0)</f>
        <v>497.62624999999997</v>
      </c>
      <c r="EZ213" s="27">
        <f>IF($O213&gt;=EZ$1,$S213,0)</f>
        <v>497.62624999999997</v>
      </c>
      <c r="FA213" s="27">
        <f>IF($O213&gt;=FA$1,$S213,0)</f>
        <v>497.62624999999997</v>
      </c>
      <c r="FB213" s="27">
        <f>IF($O213&gt;=FB$1,$S213,0)</f>
        <v>497.62624999999997</v>
      </c>
      <c r="FC213" s="27">
        <f>IF($O213&gt;=FC$1,$S213,0)</f>
        <v>497.62624999999997</v>
      </c>
      <c r="FD213" s="27">
        <f>IF($O213&gt;=FD$1,$S213,0)</f>
        <v>497.62624999999997</v>
      </c>
      <c r="FE213" s="27">
        <f>IF($O213&gt;=FE$1,$S213,0)</f>
        <v>497.62624999999997</v>
      </c>
      <c r="FF213" s="27">
        <f>IF($O213&gt;=FF$1,$S213,0)</f>
        <v>497.62624999999997</v>
      </c>
      <c r="FG213" s="27">
        <f>IF($O213&gt;=FG$1,$S213,0)</f>
        <v>497.62624999999997</v>
      </c>
      <c r="FH213" s="27">
        <f>IF($O213&gt;=FH$1,$S213,0)</f>
        <v>497.62624999999997</v>
      </c>
      <c r="FI213" s="27">
        <f>IF($O213&gt;=FI$1,$S213,0)</f>
        <v>497.62624999999997</v>
      </c>
      <c r="FJ213" s="27">
        <f>IF($O213&gt;=FJ$1,$S213,0)</f>
        <v>497.62624999999997</v>
      </c>
      <c r="FK213" s="27">
        <f>IF($O213&gt;=FK$1,$S213,0)</f>
        <v>497.62624999999997</v>
      </c>
      <c r="FL213" s="27">
        <f>IF($O213&gt;=FL$1,$S213,0)</f>
        <v>497.62624999999997</v>
      </c>
      <c r="FM213" s="27">
        <f>IF($O213&gt;=FM$1,$S213,0)</f>
        <v>497.62624999999997</v>
      </c>
      <c r="FN213" s="27">
        <f>IF($O213&gt;=FN$1,$S213,0)</f>
        <v>497.62624999999997</v>
      </c>
      <c r="FO213" s="27">
        <f>IF($O213&gt;=FO$1,$S213,0)</f>
        <v>497.62624999999997</v>
      </c>
      <c r="FP213" s="27">
        <f>IF($O213&gt;=FP$1,$S213,0)</f>
        <v>497.62624999999997</v>
      </c>
      <c r="FQ213" s="27">
        <f>IF($O213&gt;=FQ$1,$S213,0)</f>
        <v>497.62624999999997</v>
      </c>
      <c r="FR213" s="27">
        <f>IF($O213&gt;=FR$1,$S213,0)</f>
        <v>497.62624999999997</v>
      </c>
      <c r="FS213" s="27">
        <f>IF($O213&gt;=FS$1,$S213,0)</f>
        <v>497.62624999999997</v>
      </c>
      <c r="FT213" s="27">
        <f>IF($O213&gt;=FT$1,$S213,0)</f>
        <v>497.62624999999997</v>
      </c>
      <c r="FU213" s="27">
        <f>IF($O213&gt;=FU$1,$S213,0)</f>
        <v>497.62624999999997</v>
      </c>
      <c r="FV213" s="27">
        <f>IF($O213&gt;=FV$1,$S213,0)</f>
        <v>497.62624999999997</v>
      </c>
      <c r="FW213" s="27">
        <f>IF($O213&gt;=FW$1,$S213,0)</f>
        <v>497.62624999999997</v>
      </c>
      <c r="FX213" s="27">
        <f>IF($O213&gt;=FX$1,$S213,0)</f>
        <v>497.62624999999997</v>
      </c>
      <c r="FY213" s="27">
        <f>IF($O213&gt;=FY$1,$S213,0)</f>
        <v>497.62624999999997</v>
      </c>
      <c r="FZ213" s="27">
        <f>IF($O213&gt;=FZ$1,$S213,0)</f>
        <v>497.62624999999997</v>
      </c>
      <c r="GA213" s="27">
        <f>IF($O213&gt;=GA$1,$S213,0)</f>
        <v>497.62624999999997</v>
      </c>
      <c r="GB213" s="27">
        <f>IF($O213&gt;=GB$1,$S213,0)</f>
        <v>497.62624999999997</v>
      </c>
      <c r="GC213" s="27">
        <f>IF($O213&gt;=GC$1,$S213,0)</f>
        <v>497.62624999999997</v>
      </c>
      <c r="GD213" s="27">
        <f>IF($O213&gt;=GD$1,$S213,0)</f>
        <v>497.62624999999997</v>
      </c>
      <c r="GE213" s="27">
        <f>IF($O213&gt;=GE$1,$S213,0)</f>
        <v>497.62624999999997</v>
      </c>
      <c r="GF213" s="27">
        <f>IF($O213&gt;=GF$1,$S213,0)</f>
        <v>497.62624999999997</v>
      </c>
      <c r="GG213" s="27">
        <f>IF($O213&gt;=GG$1,$S213,0)</f>
        <v>497.62624999999997</v>
      </c>
      <c r="GH213" s="27">
        <f>IF($O213&gt;=GH$1,$S213,0)</f>
        <v>497.62624999999997</v>
      </c>
      <c r="GI213" s="27">
        <f>IF($O213&gt;=GI$1,$S213,0)</f>
        <v>497.62624999999997</v>
      </c>
      <c r="GJ213" s="27">
        <f>IF($O213&gt;=GJ$1,$S213,0)</f>
        <v>497.62624999999997</v>
      </c>
      <c r="GK213" s="27">
        <f>IF($O213&gt;=GK$1,$S213,0)</f>
        <v>497.62624999999997</v>
      </c>
      <c r="GL213" s="27">
        <f>IF($O213&gt;=GL$1,$S213,0)</f>
        <v>497.62624999999997</v>
      </c>
      <c r="GM213" s="27">
        <f>IF($O213&gt;=GM$1,$S213,0)</f>
        <v>497.62624999999997</v>
      </c>
      <c r="GN213" s="27">
        <f>IF($O213&gt;=GN$1,$S213,0)</f>
        <v>497.62624999999997</v>
      </c>
      <c r="GO213" s="27">
        <f>IF($O213&gt;=GO$1,$S213,0)</f>
        <v>497.62624999999997</v>
      </c>
      <c r="GP213" s="27">
        <f>IF($O213&gt;=GP$1,$S213,0)</f>
        <v>497.62624999999997</v>
      </c>
      <c r="GQ213" s="27">
        <f>IF($O213&gt;=GQ$1,$S213,0)</f>
        <v>497.62624999999997</v>
      </c>
      <c r="GR213" s="27">
        <f>IF($O213&gt;=GR$1,$S213,0)</f>
        <v>497.62624999999997</v>
      </c>
      <c r="GS213" s="27">
        <f>IF($O213&gt;=GS$1,$S213,0)</f>
        <v>497.62624999999997</v>
      </c>
      <c r="GT213" s="27">
        <f>IF($O213&gt;=GT$1,$S213,0)</f>
        <v>497.62624999999997</v>
      </c>
      <c r="GU213" s="27">
        <f>IF($O213&gt;=GU$1,$S213,0)</f>
        <v>497.62624999999997</v>
      </c>
      <c r="GV213" s="27">
        <f>IF($O213&gt;=GV$1,$S213,0)</f>
        <v>497.62624999999997</v>
      </c>
      <c r="GW213" s="27">
        <f>IF($O213&gt;=GW$1,$S213,0)</f>
        <v>497.62624999999997</v>
      </c>
      <c r="GX213" s="27">
        <f>IF($O213&gt;=GX$1,$S213,0)</f>
        <v>497.62624999999997</v>
      </c>
      <c r="GY213" s="27">
        <f>IF($O213&gt;=GY$1,$S213,0)</f>
        <v>497.62624999999997</v>
      </c>
      <c r="GZ213" s="27">
        <f>IF($O213&gt;=GZ$1,$S213,0)</f>
        <v>497.62624999999997</v>
      </c>
      <c r="HA213" s="27">
        <f>IF($O213&gt;=HA$1,$S213,0)</f>
        <v>497.62624999999997</v>
      </c>
      <c r="HB213" s="27">
        <f>IF($O213&gt;=HB$1,$S213,0)</f>
        <v>497.62624999999997</v>
      </c>
      <c r="HC213" s="27">
        <f>IF($O213&gt;=HC$1,$S213,0)</f>
        <v>497.62624999999997</v>
      </c>
    </row>
    <row r="214" spans="1:211">
      <c r="A214" s="3">
        <v>5924</v>
      </c>
      <c r="B214" s="3" t="s">
        <v>411</v>
      </c>
      <c r="C214" s="3" t="s">
        <v>104</v>
      </c>
      <c r="D214" s="3">
        <v>62</v>
      </c>
      <c r="E214" s="4">
        <v>30641</v>
      </c>
      <c r="F214" s="5">
        <v>34.602739726027394</v>
      </c>
      <c r="G214" s="3" t="s">
        <v>99</v>
      </c>
      <c r="H214" s="4">
        <v>20738</v>
      </c>
      <c r="I214" s="9" t="s">
        <v>833</v>
      </c>
      <c r="J214" s="5">
        <v>2389.63</v>
      </c>
      <c r="K214" s="31">
        <v>439</v>
      </c>
      <c r="L214" s="32">
        <v>35</v>
      </c>
      <c r="M214" s="33">
        <f>VLOOKUP(L214,FIND,3,TRUE)</f>
        <v>1.5</v>
      </c>
      <c r="N214" s="32">
        <f>IF(L214&gt;30,180,VLOOKUP(L214,TEMPO,2,FALSE))</f>
        <v>180</v>
      </c>
      <c r="O214" s="32">
        <f>IF(R214&gt;0,4,N214)</f>
        <v>180</v>
      </c>
      <c r="P214" s="96">
        <f>J214*M214*L214</f>
        <v>125455.57500000001</v>
      </c>
      <c r="Q214" s="96">
        <f>10934.45*2</f>
        <v>21868.9</v>
      </c>
      <c r="R214" s="96">
        <f>IF(P214&lt;=Q214,P214/4,0)</f>
        <v>0</v>
      </c>
      <c r="S214" s="5">
        <f>IF(P214&gt;=Q214,P214/N214,0)</f>
        <v>696.97541666666677</v>
      </c>
      <c r="T214" s="3"/>
      <c r="U214" s="3">
        <f>IF(T214="",1,0)</f>
        <v>1</v>
      </c>
      <c r="V214" s="3">
        <v>359</v>
      </c>
      <c r="W214" s="5">
        <v>0</v>
      </c>
      <c r="X214" s="5">
        <v>402.65</v>
      </c>
      <c r="Y214" s="5">
        <f>X214*W214</f>
        <v>0</v>
      </c>
      <c r="Z214" s="5">
        <v>400</v>
      </c>
      <c r="AA214" s="5">
        <f>S214+Y214+Z214</f>
        <v>1096.9754166666667</v>
      </c>
      <c r="AB214" s="39">
        <f>(J214/12+J214/12*1.3333333333+450/12+J214/30*6/12+J214)*1.3+Y214+Z214+153.9</f>
        <v>4364.9896777691483</v>
      </c>
      <c r="AC214" s="39" t="s">
        <v>104</v>
      </c>
      <c r="AD214" s="39">
        <f>J214*1.3+400+153.9</f>
        <v>3660.4190000000003</v>
      </c>
      <c r="AE214" s="39">
        <f>SUMIFS('CUSTO MENSAL FUNC NOVO'!H:H,'CUSTO MENSAL FUNC NOVO'!A:A,'VALORES MENSAIS'!AC214)</f>
        <v>2035.3799999999999</v>
      </c>
      <c r="AF214" s="27">
        <f>IF($R214&gt;0,$R214,$S214)+$Y214+$Z214</f>
        <v>1096.9754166666667</v>
      </c>
      <c r="AG214" s="27">
        <f>IF($R214&gt;0,$R214,$S214)+$Y214+$Z214</f>
        <v>1096.9754166666667</v>
      </c>
      <c r="AH214" s="27">
        <f>IF($R214&gt;0,$R214,$S214)+$Y214+$Z214</f>
        <v>1096.9754166666667</v>
      </c>
      <c r="AI214" s="27">
        <f>IF($R214&gt;0,$R214,$S214)+$Y214+$Z214</f>
        <v>1096.9754166666667</v>
      </c>
      <c r="AJ214" s="27">
        <f>IF($O214&gt;=AJ$1,$S214+$Y214+$Z214,$Y214+$Z214)</f>
        <v>1096.9754166666667</v>
      </c>
      <c r="AK214" s="27">
        <f>IF($O214&gt;=AK$1,$S214+$Y214+$Z214,$Y214+$Z214)</f>
        <v>1096.9754166666667</v>
      </c>
      <c r="AL214" s="27">
        <f>IF($O214&gt;=AL$1,$S214+$Y214+$Z214,$Y214+$Z214)</f>
        <v>1096.9754166666667</v>
      </c>
      <c r="AM214" s="27">
        <f>IF($O214&gt;=AM$1,$S214+$Y214+$Z214,$Y214+$Z214)</f>
        <v>1096.9754166666667</v>
      </c>
      <c r="AN214" s="27">
        <f>IF($O214&gt;=AN$1,$S214+$Y214+$Z214,$Y214+$Z214)</f>
        <v>1096.9754166666667</v>
      </c>
      <c r="AO214" s="27">
        <f>IF($O214&gt;=AO$1,$S214+$Y214+$Z214,$Y214+$Z214)</f>
        <v>1096.9754166666667</v>
      </c>
      <c r="AP214" s="27">
        <f>IF($O214&gt;=AP$1,$S214+$Y214+$Z214,$Y214+$Z214)</f>
        <v>1096.9754166666667</v>
      </c>
      <c r="AQ214" s="27">
        <f>IF($O214&gt;=AQ$1,$S214+$Y214+$Z214,$Y214+$Z214)</f>
        <v>1096.9754166666667</v>
      </c>
      <c r="AR214" s="27">
        <f>IF($O214&gt;=AR$1,$S214+$Y214+$Z214,$Y214+$Z214)</f>
        <v>1096.9754166666667</v>
      </c>
      <c r="AS214" s="27">
        <f>IF($O214&gt;=AS$1,$S214+$Y214+$Z214,$Y214+$Z214)</f>
        <v>1096.9754166666667</v>
      </c>
      <c r="AT214" s="27">
        <f>IF($O214&gt;=AT$1,$S214+$Y214+$Z214,$Y214+$Z214)</f>
        <v>1096.9754166666667</v>
      </c>
      <c r="AU214" s="27">
        <f>IF($O214&gt;=AU$1,$S214+$Y214+$Z214,$Y214+$Z214)</f>
        <v>1096.9754166666667</v>
      </c>
      <c r="AV214" s="27">
        <f>IF($O214&gt;=AV$1,$S214+$Y214+$Z214,$Y214+$Z214)</f>
        <v>1096.9754166666667</v>
      </c>
      <c r="AW214" s="27">
        <f>IF($O214&gt;=AW$1,$S214+$Y214+$Z214,$Y214+$Z214)</f>
        <v>1096.9754166666667</v>
      </c>
      <c r="AX214" s="27">
        <f>IF($O214&gt;=AX$1,$S214+$Y214+$Z214,$Y214+$Z214)</f>
        <v>1096.9754166666667</v>
      </c>
      <c r="AY214" s="27">
        <f>IF($O214&gt;=AY$1,$S214+$Y214+$Z214,$Y214+$Z214)</f>
        <v>1096.9754166666667</v>
      </c>
      <c r="AZ214" s="27">
        <f>IF($O214&gt;=AZ$1,$S214+$Y214+$Z214,$Y214+$Z214)</f>
        <v>1096.9754166666667</v>
      </c>
      <c r="BA214" s="27">
        <f>IF($O214&gt;=BA$1,$S214+$Y214+$Z214,$Y214+$Z214)</f>
        <v>1096.9754166666667</v>
      </c>
      <c r="BB214" s="27">
        <f>IF($O214&gt;=BB$1,$S214+$Y214+$Z214,$Y214+$Z214)</f>
        <v>1096.9754166666667</v>
      </c>
      <c r="BC214" s="27">
        <f>IF($O214&gt;=BC$1,$S214+$Y214+$Z214,$Y214+$Z214)</f>
        <v>1096.9754166666667</v>
      </c>
      <c r="BD214" s="27">
        <f>IF($O214&gt;=BD$1,$S214+$Y214+$Z214,$Y214+$Z214)</f>
        <v>1096.9754166666667</v>
      </c>
      <c r="BE214" s="27">
        <f>IF($O214&gt;=BE$1,$S214+$Y214+$Z214,$Y214+$Z214)</f>
        <v>1096.9754166666667</v>
      </c>
      <c r="BF214" s="27">
        <f>IF($O214&gt;=BF$1,$S214+$Y214+$Z214,$Y214+$Z214)</f>
        <v>1096.9754166666667</v>
      </c>
      <c r="BG214" s="27">
        <f>IF($O214&gt;=BG$1,$S214+$Y214+$Z214,$Y214+$Z214)</f>
        <v>1096.9754166666667</v>
      </c>
      <c r="BH214" s="27">
        <f>IF($O214&gt;=BH$1,$S214+$Y214+$Z214,$Y214+$Z214)</f>
        <v>1096.9754166666667</v>
      </c>
      <c r="BI214" s="27">
        <f>IF($O214&gt;=BI$1,$S214+$Y214+$Z214,$Y214+$Z214)</f>
        <v>1096.9754166666667</v>
      </c>
      <c r="BJ214" s="27">
        <f>IF($O214&gt;=BJ$1,$S214+$Y214+$Z214,$Y214+$Z214)</f>
        <v>1096.9754166666667</v>
      </c>
      <c r="BK214" s="27">
        <f>IF($O214&gt;=BK$1,$S214+$Y214+$Z214,$Y214+$Z214)</f>
        <v>1096.9754166666667</v>
      </c>
      <c r="BL214" s="27">
        <f>IF($O214&gt;=BL$1,$S214+$Y214+$Z214,$Y214+$Z214)</f>
        <v>1096.9754166666667</v>
      </c>
      <c r="BM214" s="27">
        <f>IF($O214&gt;=BM$1,$S214+$Y214+$Z214,$Y214+$Z214)</f>
        <v>1096.9754166666667</v>
      </c>
      <c r="BN214" s="27">
        <f>IF($O214&gt;=BN$1,$S214+$Y214+$Z214,$Y214+$Z214)</f>
        <v>1096.9754166666667</v>
      </c>
      <c r="BO214" s="27">
        <f>IF($O214&gt;=BO$1,$S214+$Y214+$Z214,$Y214+$Z214)</f>
        <v>1096.9754166666667</v>
      </c>
      <c r="BP214" s="27">
        <f>IF($O214&gt;=BP$1,$S214+$Y214+$Z214,$Y214+$Z214)</f>
        <v>1096.9754166666667</v>
      </c>
      <c r="BQ214" s="27">
        <f>IF($O214&gt;=BQ$1,$S214+$Y214+$Z214,$Y214+$Z214)</f>
        <v>1096.9754166666667</v>
      </c>
      <c r="BR214" s="27">
        <f>IF($O214&gt;=BR$1,$S214+$Y214+$Z214,$Y214+$Z214)</f>
        <v>1096.9754166666667</v>
      </c>
      <c r="BS214" s="27">
        <f>IF($O214&gt;=BS$1,$S214+$Y214+$Z214,$Y214+$Z214)</f>
        <v>1096.9754166666667</v>
      </c>
      <c r="BT214" s="27">
        <f>IF($O214&gt;=BT$1,$S214+$Y214+$Z214,$Y214+$Z214)</f>
        <v>1096.9754166666667</v>
      </c>
      <c r="BU214" s="27">
        <f>IF($O214&gt;=BU$1,$S214+$Y214+$Z214,$Y214+$Z214)</f>
        <v>1096.9754166666667</v>
      </c>
      <c r="BV214" s="27">
        <f>IF($O214&gt;=BV$1,$S214+$Y214+$Z214,$Y214+$Z214)</f>
        <v>1096.9754166666667</v>
      </c>
      <c r="BW214" s="27">
        <f>IF($O214&gt;=BW$1,$S214+$Y214+$Z214,$Y214+$Z214)</f>
        <v>1096.9754166666667</v>
      </c>
      <c r="BX214" s="27">
        <f>IF($O214&gt;=BX$1,$S214+$Y214+$Z214,$Y214+$Z214)</f>
        <v>1096.9754166666667</v>
      </c>
      <c r="BY214" s="27">
        <f>IF($O214&gt;=BY$1,$S214+$Y214+$Z214,$Y214+$Z214)</f>
        <v>1096.9754166666667</v>
      </c>
      <c r="BZ214" s="27">
        <f>IF($O214&gt;=BZ$1,$S214+$Y214+$Z214,$Y214+$Z214)</f>
        <v>1096.9754166666667</v>
      </c>
      <c r="CA214" s="27">
        <f>IF($O214&gt;=CA$1,$S214+$Y214+$Z214,$Y214+$Z214)</f>
        <v>1096.9754166666667</v>
      </c>
      <c r="CB214" s="27">
        <f>IF($O214&gt;=CB$1,$S214+$Y214+$Z214,$Y214+$Z214)</f>
        <v>1096.9754166666667</v>
      </c>
      <c r="CC214" s="27">
        <f>IF($O214&gt;=CC$1,$S214+$Y214+$Z214,$Y214+$Z214)</f>
        <v>1096.9754166666667</v>
      </c>
      <c r="CD214" s="27">
        <f>IF($O214&gt;=CD$1,$S214+$Y214+$Z214,$Y214+$Z214)</f>
        <v>1096.9754166666667</v>
      </c>
      <c r="CE214" s="27">
        <f>IF($O214&gt;=CE$1,$S214+$Y214+$Z214,$Y214+$Z214)</f>
        <v>1096.9754166666667</v>
      </c>
      <c r="CF214" s="27">
        <f>IF($O214&gt;=CF$1,$S214+$Y214+$Z214,$Y214+$Z214)</f>
        <v>1096.9754166666667</v>
      </c>
      <c r="CG214" s="27">
        <f>IF($O214&gt;=CG$1,$S214+$Y214+$Z214,$Y214+$Z214)</f>
        <v>1096.9754166666667</v>
      </c>
      <c r="CH214" s="27">
        <f>IF($O214&gt;=CH$1,$S214+$Y214+$Z214,$Y214+$Z214)</f>
        <v>1096.9754166666667</v>
      </c>
      <c r="CI214" s="27">
        <f>IF($O214&gt;=CI$1,$S214+$Y214+$Z214,$Y214+$Z214)</f>
        <v>1096.9754166666667</v>
      </c>
      <c r="CJ214" s="27">
        <f>IF($O214&gt;=CJ$1,$S214+$Y214+$Z214,$Y214+$Z214)</f>
        <v>1096.9754166666667</v>
      </c>
      <c r="CK214" s="27">
        <f>IF($O214&gt;=CK$1,$S214+$Y214+$Z214,$Y214+$Z214)</f>
        <v>1096.9754166666667</v>
      </c>
      <c r="CL214" s="27">
        <f>IF($O214&gt;=CL$1,$S214+$Y214+$Z214,$Y214+$Z214)</f>
        <v>1096.9754166666667</v>
      </c>
      <c r="CM214" s="27">
        <f>IF($O214&gt;=CM$1,$S214+$Y214+$Z214,$Y214+$Z214)</f>
        <v>1096.9754166666667</v>
      </c>
      <c r="CN214" s="27">
        <f>IF($O214&gt;=CN$1,$S214+$Y214,$Y214)</f>
        <v>696.97541666666677</v>
      </c>
      <c r="CO214" s="27">
        <f>IF($O214&gt;=CO$1,$S214+$Y214,$Y214)</f>
        <v>696.97541666666677</v>
      </c>
      <c r="CP214" s="27">
        <f>IF($O214&gt;=CP$1,$S214+$Y214,$Y214)</f>
        <v>696.97541666666677</v>
      </c>
      <c r="CQ214" s="27">
        <f>IF($O214&gt;=CQ$1,$S214+$Y214,$Y214)</f>
        <v>696.97541666666677</v>
      </c>
      <c r="CR214" s="27">
        <f>IF($O214&gt;=CR$1,$S214+$Y214,$Y214)</f>
        <v>696.97541666666677</v>
      </c>
      <c r="CS214" s="27">
        <f>IF($O214&gt;=CS$1,$S214+$Y214,$Y214)</f>
        <v>696.97541666666677</v>
      </c>
      <c r="CT214" s="27">
        <f>IF($O214&gt;=CT$1,$S214+$Y214,$Y214)</f>
        <v>696.97541666666677</v>
      </c>
      <c r="CU214" s="27">
        <f>IF($O214&gt;=CU$1,$S214+$Y214,$Y214)</f>
        <v>696.97541666666677</v>
      </c>
      <c r="CV214" s="27">
        <f>IF($O214&gt;=CV$1,$S214+$Y214,$Y214)</f>
        <v>696.97541666666677</v>
      </c>
      <c r="CW214" s="27">
        <f>IF($O214&gt;=CW$1,$S214+$Y214,$Y214)</f>
        <v>696.97541666666677</v>
      </c>
      <c r="CX214" s="27">
        <f>IF($O214&gt;=CX$1,$S214+$Y214,$Y214)</f>
        <v>696.97541666666677</v>
      </c>
      <c r="CY214" s="27">
        <f>IF($O214&gt;=CY$1,$S214+$Y214,$Y214)</f>
        <v>696.97541666666677</v>
      </c>
      <c r="CZ214" s="27">
        <f>IF($O214&gt;=CZ$1,$S214+$Y214,$Y214)</f>
        <v>696.97541666666677</v>
      </c>
      <c r="DA214" s="27">
        <f>IF($O214&gt;=DA$1,$S214+$Y214,$Y214)</f>
        <v>696.97541666666677</v>
      </c>
      <c r="DB214" s="27">
        <f>IF($O214&gt;=DB$1,$S214+$Y214,$Y214)</f>
        <v>696.97541666666677</v>
      </c>
      <c r="DC214" s="27">
        <f>IF($O214&gt;=DC$1,$S214+$Y214,$Y214)</f>
        <v>696.97541666666677</v>
      </c>
      <c r="DD214" s="27">
        <f>IF($O214&gt;=DD$1,$S214+$Y214,$Y214)</f>
        <v>696.97541666666677</v>
      </c>
      <c r="DE214" s="27">
        <f>IF($O214&gt;=DE$1,$S214+$Y214,$Y214)</f>
        <v>696.97541666666677</v>
      </c>
      <c r="DF214" s="27">
        <f>IF($O214&gt;=DF$1,$S214+$Y214,$Y214)</f>
        <v>696.97541666666677</v>
      </c>
      <c r="DG214" s="27">
        <f>IF($O214&gt;=DG$1,$S214+$Y214,$Y214)</f>
        <v>696.97541666666677</v>
      </c>
      <c r="DH214" s="27">
        <f>IF($O214&gt;=DH$1,$S214+$Y214,$Y214)</f>
        <v>696.97541666666677</v>
      </c>
      <c r="DI214" s="27">
        <f>IF($O214&gt;=DI$1,$S214+$Y214,$Y214)</f>
        <v>696.97541666666677</v>
      </c>
      <c r="DJ214" s="27">
        <f>IF($O214&gt;=DJ$1,$S214+$Y214,$Y214)</f>
        <v>696.97541666666677</v>
      </c>
      <c r="DK214" s="27">
        <f>IF($O214&gt;=DK$1,$S214+$Y214,$Y214)</f>
        <v>696.97541666666677</v>
      </c>
      <c r="DL214" s="27">
        <f>IF($O214&gt;=DL$1,$S214+$Y214,$Y214)</f>
        <v>696.97541666666677</v>
      </c>
      <c r="DM214" s="27">
        <f>IF($O214&gt;=DM$1,$S214+$Y214,$Y214)</f>
        <v>696.97541666666677</v>
      </c>
      <c r="DN214" s="27">
        <f>IF($O214&gt;=DN$1,$S214+$Y214,$Y214)</f>
        <v>696.97541666666677</v>
      </c>
      <c r="DO214" s="27">
        <f>IF($O214&gt;=DO$1,$S214+$Y214,$Y214)</f>
        <v>696.97541666666677</v>
      </c>
      <c r="DP214" s="27">
        <f>IF($O214&gt;=DP$1,$S214+$Y214,$Y214)</f>
        <v>696.97541666666677</v>
      </c>
      <c r="DQ214" s="27">
        <f>IF($O214&gt;=DQ$1,$S214+$Y214,$Y214)</f>
        <v>696.97541666666677</v>
      </c>
      <c r="DR214" s="27">
        <f>IF($O214&gt;=DR$1,$S214+$Y214,$Y214)</f>
        <v>696.97541666666677</v>
      </c>
      <c r="DS214" s="27">
        <f>IF($O214&gt;=DS$1,$S214+$Y214,$Y214)</f>
        <v>696.97541666666677</v>
      </c>
      <c r="DT214" s="27">
        <f>IF($O214&gt;=DT$1,$S214+$Y214,$Y214)</f>
        <v>696.97541666666677</v>
      </c>
      <c r="DU214" s="27">
        <f>IF($O214&gt;=DU$1,$S214+$Y214,$Y214)</f>
        <v>696.97541666666677</v>
      </c>
      <c r="DV214" s="27">
        <f>IF($O214&gt;=DV$1,$S214+$Y214,$Y214)</f>
        <v>696.97541666666677</v>
      </c>
      <c r="DW214" s="27">
        <f>IF($O214&gt;=DW$1,$S214+$Y214,$Y214)</f>
        <v>696.97541666666677</v>
      </c>
      <c r="DX214" s="27">
        <f>IF($O214&gt;=DX$1,$S214+$Y214,$Y214)</f>
        <v>696.97541666666677</v>
      </c>
      <c r="DY214" s="27">
        <f>IF($O214&gt;=DY$1,$S214+$Y214,$Y214)</f>
        <v>696.97541666666677</v>
      </c>
      <c r="DZ214" s="27">
        <f>IF($O214&gt;=DZ$1,$S214+$Y214,$Y214)</f>
        <v>696.97541666666677</v>
      </c>
      <c r="EA214" s="27">
        <f>IF($O214&gt;=EA$1,$S214+$Y214,$Y214)</f>
        <v>696.97541666666677</v>
      </c>
      <c r="EB214" s="27">
        <f>IF($O214&gt;=EB$1,$S214+$Y214,$Y214)</f>
        <v>696.97541666666677</v>
      </c>
      <c r="EC214" s="27">
        <f>IF($O214&gt;=EC$1,$S214+$Y214,$Y214)</f>
        <v>696.97541666666677</v>
      </c>
      <c r="ED214" s="27">
        <f>IF($O214&gt;=ED$1,$S214+$Y214,$Y214)</f>
        <v>696.97541666666677</v>
      </c>
      <c r="EE214" s="27">
        <f>IF($O214&gt;=EE$1,$S214+$Y214,$Y214)</f>
        <v>696.97541666666677</v>
      </c>
      <c r="EF214" s="27">
        <f>IF($O214&gt;=EF$1,$S214+$Y214,$Y214)</f>
        <v>696.97541666666677</v>
      </c>
      <c r="EG214" s="27">
        <f>IF($O214&gt;=EG$1,$S214+$Y214,$Y214)</f>
        <v>696.97541666666677</v>
      </c>
      <c r="EH214" s="27">
        <f>IF($O214&gt;=EH$1,$S214+$Y214,$Y214)</f>
        <v>696.97541666666677</v>
      </c>
      <c r="EI214" s="27">
        <f>IF($O214&gt;=EI$1,$S214+$Y214,$Y214)</f>
        <v>696.97541666666677</v>
      </c>
      <c r="EJ214" s="27">
        <f>IF($O214&gt;=EJ$1,$S214+$Y214,$Y214)</f>
        <v>696.97541666666677</v>
      </c>
      <c r="EK214" s="27">
        <f>IF($O214&gt;=EK$1,$S214+$Y214,$Y214)</f>
        <v>696.97541666666677</v>
      </c>
      <c r="EL214" s="27">
        <f>IF($O214&gt;=EL$1,$S214+$Y214,$Y214)</f>
        <v>696.97541666666677</v>
      </c>
      <c r="EM214" s="27">
        <f>IF($O214&gt;=EM$1,$S214+$Y214,$Y214)</f>
        <v>696.97541666666677</v>
      </c>
      <c r="EN214" s="27">
        <f>IF($O214&gt;=EN$1,$S214+$Y214,$Y214)</f>
        <v>696.97541666666677</v>
      </c>
      <c r="EO214" s="27">
        <f>IF($O214&gt;=EO$1,$S214+$Y214,$Y214)</f>
        <v>696.97541666666677</v>
      </c>
      <c r="EP214" s="27">
        <f>IF($O214&gt;=EP$1,$S214+$Y214,$Y214)</f>
        <v>696.97541666666677</v>
      </c>
      <c r="EQ214" s="27">
        <f>IF($O214&gt;=EQ$1,$S214+$Y214,$Y214)</f>
        <v>696.97541666666677</v>
      </c>
      <c r="ER214" s="27">
        <f>IF($O214&gt;=ER$1,$S214+$Y214,$Y214)</f>
        <v>696.97541666666677</v>
      </c>
      <c r="ES214" s="27">
        <f>IF($O214&gt;=ES$1,$S214+$Y214,$Y214)</f>
        <v>696.97541666666677</v>
      </c>
      <c r="ET214" s="27">
        <f>IF($O214&gt;=ET$1,$S214+$Y214,$Y214)</f>
        <v>696.97541666666677</v>
      </c>
      <c r="EU214" s="27">
        <f>IF($O214&gt;=EU$1,$S214+$Y214,$Y214)</f>
        <v>696.97541666666677</v>
      </c>
      <c r="EV214" s="27">
        <f>IF($O214&gt;=EV$1,$S214,0)</f>
        <v>696.97541666666677</v>
      </c>
      <c r="EW214" s="27">
        <f>IF($O214&gt;=EW$1,$S214,0)</f>
        <v>696.97541666666677</v>
      </c>
      <c r="EX214" s="27">
        <f>IF($O214&gt;=EX$1,$S214,0)</f>
        <v>696.97541666666677</v>
      </c>
      <c r="EY214" s="27">
        <f>IF($O214&gt;=EY$1,$S214,0)</f>
        <v>696.97541666666677</v>
      </c>
      <c r="EZ214" s="27">
        <f>IF($O214&gt;=EZ$1,$S214,0)</f>
        <v>696.97541666666677</v>
      </c>
      <c r="FA214" s="27">
        <f>IF($O214&gt;=FA$1,$S214,0)</f>
        <v>696.97541666666677</v>
      </c>
      <c r="FB214" s="27">
        <f>IF($O214&gt;=FB$1,$S214,0)</f>
        <v>696.97541666666677</v>
      </c>
      <c r="FC214" s="27">
        <f>IF($O214&gt;=FC$1,$S214,0)</f>
        <v>696.97541666666677</v>
      </c>
      <c r="FD214" s="27">
        <f>IF($O214&gt;=FD$1,$S214,0)</f>
        <v>696.97541666666677</v>
      </c>
      <c r="FE214" s="27">
        <f>IF($O214&gt;=FE$1,$S214,0)</f>
        <v>696.97541666666677</v>
      </c>
      <c r="FF214" s="27">
        <f>IF($O214&gt;=FF$1,$S214,0)</f>
        <v>696.97541666666677</v>
      </c>
      <c r="FG214" s="27">
        <f>IF($O214&gt;=FG$1,$S214,0)</f>
        <v>696.97541666666677</v>
      </c>
      <c r="FH214" s="27">
        <f>IF($O214&gt;=FH$1,$S214,0)</f>
        <v>696.97541666666677</v>
      </c>
      <c r="FI214" s="27">
        <f>IF($O214&gt;=FI$1,$S214,0)</f>
        <v>696.97541666666677</v>
      </c>
      <c r="FJ214" s="27">
        <f>IF($O214&gt;=FJ$1,$S214,0)</f>
        <v>696.97541666666677</v>
      </c>
      <c r="FK214" s="27">
        <f>IF($O214&gt;=FK$1,$S214,0)</f>
        <v>696.97541666666677</v>
      </c>
      <c r="FL214" s="27">
        <f>IF($O214&gt;=FL$1,$S214,0)</f>
        <v>696.97541666666677</v>
      </c>
      <c r="FM214" s="27">
        <f>IF($O214&gt;=FM$1,$S214,0)</f>
        <v>696.97541666666677</v>
      </c>
      <c r="FN214" s="27">
        <f>IF($O214&gt;=FN$1,$S214,0)</f>
        <v>696.97541666666677</v>
      </c>
      <c r="FO214" s="27">
        <f>IF($O214&gt;=FO$1,$S214,0)</f>
        <v>696.97541666666677</v>
      </c>
      <c r="FP214" s="27">
        <f>IF($O214&gt;=FP$1,$S214,0)</f>
        <v>696.97541666666677</v>
      </c>
      <c r="FQ214" s="27">
        <f>IF($O214&gt;=FQ$1,$S214,0)</f>
        <v>696.97541666666677</v>
      </c>
      <c r="FR214" s="27">
        <f>IF($O214&gt;=FR$1,$S214,0)</f>
        <v>696.97541666666677</v>
      </c>
      <c r="FS214" s="27">
        <f>IF($O214&gt;=FS$1,$S214,0)</f>
        <v>696.97541666666677</v>
      </c>
      <c r="FT214" s="27">
        <f>IF($O214&gt;=FT$1,$S214,0)</f>
        <v>696.97541666666677</v>
      </c>
      <c r="FU214" s="27">
        <f>IF($O214&gt;=FU$1,$S214,0)</f>
        <v>696.97541666666677</v>
      </c>
      <c r="FV214" s="27">
        <f>IF($O214&gt;=FV$1,$S214,0)</f>
        <v>696.97541666666677</v>
      </c>
      <c r="FW214" s="27">
        <f>IF($O214&gt;=FW$1,$S214,0)</f>
        <v>696.97541666666677</v>
      </c>
      <c r="FX214" s="27">
        <f>IF($O214&gt;=FX$1,$S214,0)</f>
        <v>696.97541666666677</v>
      </c>
      <c r="FY214" s="27">
        <f>IF($O214&gt;=FY$1,$S214,0)</f>
        <v>696.97541666666677</v>
      </c>
      <c r="FZ214" s="27">
        <f>IF($O214&gt;=FZ$1,$S214,0)</f>
        <v>696.97541666666677</v>
      </c>
      <c r="GA214" s="27">
        <f>IF($O214&gt;=GA$1,$S214,0)</f>
        <v>696.97541666666677</v>
      </c>
      <c r="GB214" s="27">
        <f>IF($O214&gt;=GB$1,$S214,0)</f>
        <v>696.97541666666677</v>
      </c>
      <c r="GC214" s="27">
        <f>IF($O214&gt;=GC$1,$S214,0)</f>
        <v>696.97541666666677</v>
      </c>
      <c r="GD214" s="27">
        <f>IF($O214&gt;=GD$1,$S214,0)</f>
        <v>696.97541666666677</v>
      </c>
      <c r="GE214" s="27">
        <f>IF($O214&gt;=GE$1,$S214,0)</f>
        <v>696.97541666666677</v>
      </c>
      <c r="GF214" s="27">
        <f>IF($O214&gt;=GF$1,$S214,0)</f>
        <v>696.97541666666677</v>
      </c>
      <c r="GG214" s="27">
        <f>IF($O214&gt;=GG$1,$S214,0)</f>
        <v>696.97541666666677</v>
      </c>
      <c r="GH214" s="27">
        <f>IF($O214&gt;=GH$1,$S214,0)</f>
        <v>696.97541666666677</v>
      </c>
      <c r="GI214" s="27">
        <f>IF($O214&gt;=GI$1,$S214,0)</f>
        <v>696.97541666666677</v>
      </c>
      <c r="GJ214" s="27">
        <f>IF($O214&gt;=GJ$1,$S214,0)</f>
        <v>696.97541666666677</v>
      </c>
      <c r="GK214" s="27">
        <f>IF($O214&gt;=GK$1,$S214,0)</f>
        <v>696.97541666666677</v>
      </c>
      <c r="GL214" s="27">
        <f>IF($O214&gt;=GL$1,$S214,0)</f>
        <v>696.97541666666677</v>
      </c>
      <c r="GM214" s="27">
        <f>IF($O214&gt;=GM$1,$S214,0)</f>
        <v>696.97541666666677</v>
      </c>
      <c r="GN214" s="27">
        <f>IF($O214&gt;=GN$1,$S214,0)</f>
        <v>696.97541666666677</v>
      </c>
      <c r="GO214" s="27">
        <f>IF($O214&gt;=GO$1,$S214,0)</f>
        <v>696.97541666666677</v>
      </c>
      <c r="GP214" s="27">
        <f>IF($O214&gt;=GP$1,$S214,0)</f>
        <v>696.97541666666677</v>
      </c>
      <c r="GQ214" s="27">
        <f>IF($O214&gt;=GQ$1,$S214,0)</f>
        <v>696.97541666666677</v>
      </c>
      <c r="GR214" s="27">
        <f>IF($O214&gt;=GR$1,$S214,0)</f>
        <v>696.97541666666677</v>
      </c>
      <c r="GS214" s="27">
        <f>IF($O214&gt;=GS$1,$S214,0)</f>
        <v>696.97541666666677</v>
      </c>
      <c r="GT214" s="27">
        <f>IF($O214&gt;=GT$1,$S214,0)</f>
        <v>696.97541666666677</v>
      </c>
      <c r="GU214" s="27">
        <f>IF($O214&gt;=GU$1,$S214,0)</f>
        <v>696.97541666666677</v>
      </c>
      <c r="GV214" s="27">
        <f>IF($O214&gt;=GV$1,$S214,0)</f>
        <v>696.97541666666677</v>
      </c>
      <c r="GW214" s="27">
        <f>IF($O214&gt;=GW$1,$S214,0)</f>
        <v>696.97541666666677</v>
      </c>
      <c r="GX214" s="27">
        <f>IF($O214&gt;=GX$1,$S214,0)</f>
        <v>696.97541666666677</v>
      </c>
      <c r="GY214" s="27">
        <f>IF($O214&gt;=GY$1,$S214,0)</f>
        <v>696.97541666666677</v>
      </c>
      <c r="GZ214" s="27">
        <f>IF($O214&gt;=GZ$1,$S214,0)</f>
        <v>696.97541666666677</v>
      </c>
      <c r="HA214" s="27">
        <f>IF($O214&gt;=HA$1,$S214,0)</f>
        <v>696.97541666666677</v>
      </c>
      <c r="HB214" s="27">
        <f>IF($O214&gt;=HB$1,$S214,0)</f>
        <v>696.97541666666677</v>
      </c>
      <c r="HC214" s="27">
        <f>IF($O214&gt;=HC$1,$S214,0)</f>
        <v>696.97541666666677</v>
      </c>
    </row>
    <row r="215" spans="1:211">
      <c r="A215" s="3">
        <v>35661</v>
      </c>
      <c r="B215" s="3" t="s">
        <v>329</v>
      </c>
      <c r="C215" s="3" t="s">
        <v>18</v>
      </c>
      <c r="D215" s="3">
        <v>58</v>
      </c>
      <c r="E215" s="4">
        <v>32657</v>
      </c>
      <c r="F215" s="5">
        <v>29.079452054794519</v>
      </c>
      <c r="G215" s="3" t="s">
        <v>99</v>
      </c>
      <c r="H215" s="4">
        <v>21984</v>
      </c>
      <c r="I215" s="9" t="s">
        <v>833</v>
      </c>
      <c r="J215" s="5">
        <v>1856.22</v>
      </c>
      <c r="K215" s="31">
        <v>439</v>
      </c>
      <c r="L215" s="32">
        <v>29</v>
      </c>
      <c r="M215" s="33">
        <f>VLOOKUP(L215,FIND,3,TRUE)</f>
        <v>1.5</v>
      </c>
      <c r="N215" s="32">
        <f>IF(L215&gt;30,180,VLOOKUP(L215,TEMPO,2,FALSE))</f>
        <v>174</v>
      </c>
      <c r="O215" s="32">
        <f>IF(R215&gt;0,4,N215)</f>
        <v>174</v>
      </c>
      <c r="P215" s="96">
        <f>J215*M215*L215</f>
        <v>80745.569999999992</v>
      </c>
      <c r="Q215" s="96">
        <f>10934.45*2</f>
        <v>21868.9</v>
      </c>
      <c r="R215" s="96">
        <f>IF(P215&lt;=Q215,P215/4,0)</f>
        <v>0</v>
      </c>
      <c r="S215" s="5">
        <f>IF(P215&gt;=Q215,P215/N215,0)</f>
        <v>464.05499999999995</v>
      </c>
      <c r="T215" s="3"/>
      <c r="U215" s="3">
        <f>IF(T215="",1,0)</f>
        <v>1</v>
      </c>
      <c r="V215" s="3">
        <v>44</v>
      </c>
      <c r="W215" s="5">
        <v>0</v>
      </c>
      <c r="X215" s="5">
        <v>245.73</v>
      </c>
      <c r="Y215" s="5">
        <f>X215*W215</f>
        <v>0</v>
      </c>
      <c r="Z215" s="5">
        <v>400</v>
      </c>
      <c r="AA215" s="5">
        <f>S215+Y215+Z215</f>
        <v>864.05499999999995</v>
      </c>
      <c r="AB215" s="39">
        <f>(J215/12+J215/12*1.3333333333+450/12+J215/30*6/12+J215)*1.3+Y215+Z215+153.9</f>
        <v>3525.1652666599639</v>
      </c>
      <c r="AC215" s="39" t="s">
        <v>18</v>
      </c>
      <c r="AD215" s="39">
        <f>J215*1.3+400+153.9</f>
        <v>2966.9860000000003</v>
      </c>
      <c r="AE215" s="39">
        <f>SUMIFS('CUSTO MENSAL FUNC NOVO'!H:H,'CUSTO MENSAL FUNC NOVO'!A:A,'VALORES MENSAIS'!AC215)</f>
        <v>1902.2210000000002</v>
      </c>
      <c r="AF215" s="27">
        <f>IF($R215&gt;0,$R215,$S215)+$Y215+$Z215</f>
        <v>864.05499999999995</v>
      </c>
      <c r="AG215" s="27">
        <f>IF($R215&gt;0,$R215,$S215)+$Y215+$Z215</f>
        <v>864.05499999999995</v>
      </c>
      <c r="AH215" s="27">
        <f>IF($R215&gt;0,$R215,$S215)+$Y215+$Z215</f>
        <v>864.05499999999995</v>
      </c>
      <c r="AI215" s="27">
        <f>IF($R215&gt;0,$R215,$S215)+$Y215+$Z215</f>
        <v>864.05499999999995</v>
      </c>
      <c r="AJ215" s="27">
        <f>IF($O215&gt;=AJ$1,$S215+$Y215+$Z215,$Y215+$Z215)</f>
        <v>864.05499999999995</v>
      </c>
      <c r="AK215" s="27">
        <f>IF($O215&gt;=AK$1,$S215+$Y215+$Z215,$Y215+$Z215)</f>
        <v>864.05499999999995</v>
      </c>
      <c r="AL215" s="27">
        <f>IF($O215&gt;=AL$1,$S215+$Y215+$Z215,$Y215+$Z215)</f>
        <v>864.05499999999995</v>
      </c>
      <c r="AM215" s="27">
        <f>IF($O215&gt;=AM$1,$S215+$Y215+$Z215,$Y215+$Z215)</f>
        <v>864.05499999999995</v>
      </c>
      <c r="AN215" s="27">
        <f>IF($O215&gt;=AN$1,$S215+$Y215+$Z215,$Y215+$Z215)</f>
        <v>864.05499999999995</v>
      </c>
      <c r="AO215" s="27">
        <f>IF($O215&gt;=AO$1,$S215+$Y215+$Z215,$Y215+$Z215)</f>
        <v>864.05499999999995</v>
      </c>
      <c r="AP215" s="27">
        <f>IF($O215&gt;=AP$1,$S215+$Y215+$Z215,$Y215+$Z215)</f>
        <v>864.05499999999995</v>
      </c>
      <c r="AQ215" s="27">
        <f>IF($O215&gt;=AQ$1,$S215+$Y215+$Z215,$Y215+$Z215)</f>
        <v>864.05499999999995</v>
      </c>
      <c r="AR215" s="27">
        <f>IF($O215&gt;=AR$1,$S215+$Y215+$Z215,$Y215+$Z215)</f>
        <v>864.05499999999995</v>
      </c>
      <c r="AS215" s="27">
        <f>IF($O215&gt;=AS$1,$S215+$Y215+$Z215,$Y215+$Z215)</f>
        <v>864.05499999999995</v>
      </c>
      <c r="AT215" s="27">
        <f>IF($O215&gt;=AT$1,$S215+$Y215+$Z215,$Y215+$Z215)</f>
        <v>864.05499999999995</v>
      </c>
      <c r="AU215" s="27">
        <f>IF($O215&gt;=AU$1,$S215+$Y215+$Z215,$Y215+$Z215)</f>
        <v>864.05499999999995</v>
      </c>
      <c r="AV215" s="27">
        <f>IF($O215&gt;=AV$1,$S215+$Y215+$Z215,$Y215+$Z215)</f>
        <v>864.05499999999995</v>
      </c>
      <c r="AW215" s="27">
        <f>IF($O215&gt;=AW$1,$S215+$Y215+$Z215,$Y215+$Z215)</f>
        <v>864.05499999999995</v>
      </c>
      <c r="AX215" s="27">
        <f>IF($O215&gt;=AX$1,$S215+$Y215+$Z215,$Y215+$Z215)</f>
        <v>864.05499999999995</v>
      </c>
      <c r="AY215" s="27">
        <f>IF($O215&gt;=AY$1,$S215+$Y215+$Z215,$Y215+$Z215)</f>
        <v>864.05499999999995</v>
      </c>
      <c r="AZ215" s="27">
        <f>IF($O215&gt;=AZ$1,$S215+$Y215+$Z215,$Y215+$Z215)</f>
        <v>864.05499999999995</v>
      </c>
      <c r="BA215" s="27">
        <f>IF($O215&gt;=BA$1,$S215+$Y215+$Z215,$Y215+$Z215)</f>
        <v>864.05499999999995</v>
      </c>
      <c r="BB215" s="27">
        <f>IF($O215&gt;=BB$1,$S215+$Y215+$Z215,$Y215+$Z215)</f>
        <v>864.05499999999995</v>
      </c>
      <c r="BC215" s="27">
        <f>IF($O215&gt;=BC$1,$S215+$Y215+$Z215,$Y215+$Z215)</f>
        <v>864.05499999999995</v>
      </c>
      <c r="BD215" s="27">
        <f>IF($O215&gt;=BD$1,$S215+$Y215+$Z215,$Y215+$Z215)</f>
        <v>864.05499999999995</v>
      </c>
      <c r="BE215" s="27">
        <f>IF($O215&gt;=BE$1,$S215+$Y215+$Z215,$Y215+$Z215)</f>
        <v>864.05499999999995</v>
      </c>
      <c r="BF215" s="27">
        <f>IF($O215&gt;=BF$1,$S215+$Y215+$Z215,$Y215+$Z215)</f>
        <v>864.05499999999995</v>
      </c>
      <c r="BG215" s="27">
        <f>IF($O215&gt;=BG$1,$S215+$Y215+$Z215,$Y215+$Z215)</f>
        <v>864.05499999999995</v>
      </c>
      <c r="BH215" s="27">
        <f>IF($O215&gt;=BH$1,$S215+$Y215+$Z215,$Y215+$Z215)</f>
        <v>864.05499999999995</v>
      </c>
      <c r="BI215" s="27">
        <f>IF($O215&gt;=BI$1,$S215+$Y215+$Z215,$Y215+$Z215)</f>
        <v>864.05499999999995</v>
      </c>
      <c r="BJ215" s="27">
        <f>IF($O215&gt;=BJ$1,$S215+$Y215+$Z215,$Y215+$Z215)</f>
        <v>864.05499999999995</v>
      </c>
      <c r="BK215" s="27">
        <f>IF($O215&gt;=BK$1,$S215+$Y215+$Z215,$Y215+$Z215)</f>
        <v>864.05499999999995</v>
      </c>
      <c r="BL215" s="27">
        <f>IF($O215&gt;=BL$1,$S215+$Y215+$Z215,$Y215+$Z215)</f>
        <v>864.05499999999995</v>
      </c>
      <c r="BM215" s="27">
        <f>IF($O215&gt;=BM$1,$S215+$Y215+$Z215,$Y215+$Z215)</f>
        <v>864.05499999999995</v>
      </c>
      <c r="BN215" s="27">
        <f>IF($O215&gt;=BN$1,$S215+$Y215+$Z215,$Y215+$Z215)</f>
        <v>864.05499999999995</v>
      </c>
      <c r="BO215" s="27">
        <f>IF($O215&gt;=BO$1,$S215+$Y215+$Z215,$Y215+$Z215)</f>
        <v>864.05499999999995</v>
      </c>
      <c r="BP215" s="27">
        <f>IF($O215&gt;=BP$1,$S215+$Y215+$Z215,$Y215+$Z215)</f>
        <v>864.05499999999995</v>
      </c>
      <c r="BQ215" s="27">
        <f>IF($O215&gt;=BQ$1,$S215+$Y215+$Z215,$Y215+$Z215)</f>
        <v>864.05499999999995</v>
      </c>
      <c r="BR215" s="27">
        <f>IF($O215&gt;=BR$1,$S215+$Y215+$Z215,$Y215+$Z215)</f>
        <v>864.05499999999995</v>
      </c>
      <c r="BS215" s="27">
        <f>IF($O215&gt;=BS$1,$S215+$Y215+$Z215,$Y215+$Z215)</f>
        <v>864.05499999999995</v>
      </c>
      <c r="BT215" s="27">
        <f>IF($O215&gt;=BT$1,$S215+$Y215+$Z215,$Y215+$Z215)</f>
        <v>864.05499999999995</v>
      </c>
      <c r="BU215" s="27">
        <f>IF($O215&gt;=BU$1,$S215+$Y215+$Z215,$Y215+$Z215)</f>
        <v>864.05499999999995</v>
      </c>
      <c r="BV215" s="27">
        <f>IF($O215&gt;=BV$1,$S215+$Y215+$Z215,$Y215+$Z215)</f>
        <v>864.05499999999995</v>
      </c>
      <c r="BW215" s="27">
        <f>IF($O215&gt;=BW$1,$S215+$Y215+$Z215,$Y215+$Z215)</f>
        <v>864.05499999999995</v>
      </c>
      <c r="BX215" s="27">
        <f>IF($O215&gt;=BX$1,$S215+$Y215+$Z215,$Y215+$Z215)</f>
        <v>864.05499999999995</v>
      </c>
      <c r="BY215" s="27">
        <f>IF($O215&gt;=BY$1,$S215+$Y215+$Z215,$Y215+$Z215)</f>
        <v>864.05499999999995</v>
      </c>
      <c r="BZ215" s="27">
        <f>IF($O215&gt;=BZ$1,$S215+$Y215+$Z215,$Y215+$Z215)</f>
        <v>864.05499999999995</v>
      </c>
      <c r="CA215" s="27">
        <f>IF($O215&gt;=CA$1,$S215+$Y215+$Z215,$Y215+$Z215)</f>
        <v>864.05499999999995</v>
      </c>
      <c r="CB215" s="27">
        <f>IF($O215&gt;=CB$1,$S215+$Y215+$Z215,$Y215+$Z215)</f>
        <v>864.05499999999995</v>
      </c>
      <c r="CC215" s="27">
        <f>IF($O215&gt;=CC$1,$S215+$Y215+$Z215,$Y215+$Z215)</f>
        <v>864.05499999999995</v>
      </c>
      <c r="CD215" s="27">
        <f>IF($O215&gt;=CD$1,$S215+$Y215+$Z215,$Y215+$Z215)</f>
        <v>864.05499999999995</v>
      </c>
      <c r="CE215" s="27">
        <f>IF($O215&gt;=CE$1,$S215+$Y215+$Z215,$Y215+$Z215)</f>
        <v>864.05499999999995</v>
      </c>
      <c r="CF215" s="27">
        <f>IF($O215&gt;=CF$1,$S215+$Y215+$Z215,$Y215+$Z215)</f>
        <v>864.05499999999995</v>
      </c>
      <c r="CG215" s="27">
        <f>IF($O215&gt;=CG$1,$S215+$Y215+$Z215,$Y215+$Z215)</f>
        <v>864.05499999999995</v>
      </c>
      <c r="CH215" s="27">
        <f>IF($O215&gt;=CH$1,$S215+$Y215+$Z215,$Y215+$Z215)</f>
        <v>864.05499999999995</v>
      </c>
      <c r="CI215" s="27">
        <f>IF($O215&gt;=CI$1,$S215+$Y215+$Z215,$Y215+$Z215)</f>
        <v>864.05499999999995</v>
      </c>
      <c r="CJ215" s="27">
        <f>IF($O215&gt;=CJ$1,$S215+$Y215+$Z215,$Y215+$Z215)</f>
        <v>864.05499999999995</v>
      </c>
      <c r="CK215" s="27">
        <f>IF($O215&gt;=CK$1,$S215+$Y215+$Z215,$Y215+$Z215)</f>
        <v>864.05499999999995</v>
      </c>
      <c r="CL215" s="27">
        <f>IF($O215&gt;=CL$1,$S215+$Y215+$Z215,$Y215+$Z215)</f>
        <v>864.05499999999995</v>
      </c>
      <c r="CM215" s="27">
        <f>IF($O215&gt;=CM$1,$S215+$Y215+$Z215,$Y215+$Z215)</f>
        <v>864.05499999999995</v>
      </c>
      <c r="CN215" s="27">
        <f>IF($O215&gt;=CN$1,$S215+$Y215,$Y215)</f>
        <v>464.05499999999995</v>
      </c>
      <c r="CO215" s="27">
        <f>IF($O215&gt;=CO$1,$S215+$Y215,$Y215)</f>
        <v>464.05499999999995</v>
      </c>
      <c r="CP215" s="27">
        <f>IF($O215&gt;=CP$1,$S215+$Y215,$Y215)</f>
        <v>464.05499999999995</v>
      </c>
      <c r="CQ215" s="27">
        <f>IF($O215&gt;=CQ$1,$S215+$Y215,$Y215)</f>
        <v>464.05499999999995</v>
      </c>
      <c r="CR215" s="27">
        <f>IF($O215&gt;=CR$1,$S215+$Y215,$Y215)</f>
        <v>464.05499999999995</v>
      </c>
      <c r="CS215" s="27">
        <f>IF($O215&gt;=CS$1,$S215+$Y215,$Y215)</f>
        <v>464.05499999999995</v>
      </c>
      <c r="CT215" s="27">
        <f>IF($O215&gt;=CT$1,$S215+$Y215,$Y215)</f>
        <v>464.05499999999995</v>
      </c>
      <c r="CU215" s="27">
        <f>IF($O215&gt;=CU$1,$S215+$Y215,$Y215)</f>
        <v>464.05499999999995</v>
      </c>
      <c r="CV215" s="27">
        <f>IF($O215&gt;=CV$1,$S215+$Y215,$Y215)</f>
        <v>464.05499999999995</v>
      </c>
      <c r="CW215" s="27">
        <f>IF($O215&gt;=CW$1,$S215+$Y215,$Y215)</f>
        <v>464.05499999999995</v>
      </c>
      <c r="CX215" s="27">
        <f>IF($O215&gt;=CX$1,$S215+$Y215,$Y215)</f>
        <v>464.05499999999995</v>
      </c>
      <c r="CY215" s="27">
        <f>IF($O215&gt;=CY$1,$S215+$Y215,$Y215)</f>
        <v>464.05499999999995</v>
      </c>
      <c r="CZ215" s="27">
        <f>IF($O215&gt;=CZ$1,$S215+$Y215,$Y215)</f>
        <v>464.05499999999995</v>
      </c>
      <c r="DA215" s="27">
        <f>IF($O215&gt;=DA$1,$S215+$Y215,$Y215)</f>
        <v>464.05499999999995</v>
      </c>
      <c r="DB215" s="27">
        <f>IF($O215&gt;=DB$1,$S215+$Y215,$Y215)</f>
        <v>464.05499999999995</v>
      </c>
      <c r="DC215" s="27">
        <f>IF($O215&gt;=DC$1,$S215+$Y215,$Y215)</f>
        <v>464.05499999999995</v>
      </c>
      <c r="DD215" s="27">
        <f>IF($O215&gt;=DD$1,$S215+$Y215,$Y215)</f>
        <v>464.05499999999995</v>
      </c>
      <c r="DE215" s="27">
        <f>IF($O215&gt;=DE$1,$S215+$Y215,$Y215)</f>
        <v>464.05499999999995</v>
      </c>
      <c r="DF215" s="27">
        <f>IF($O215&gt;=DF$1,$S215+$Y215,$Y215)</f>
        <v>464.05499999999995</v>
      </c>
      <c r="DG215" s="27">
        <f>IF($O215&gt;=DG$1,$S215+$Y215,$Y215)</f>
        <v>464.05499999999995</v>
      </c>
      <c r="DH215" s="27">
        <f>IF($O215&gt;=DH$1,$S215+$Y215,$Y215)</f>
        <v>464.05499999999995</v>
      </c>
      <c r="DI215" s="27">
        <f>IF($O215&gt;=DI$1,$S215+$Y215,$Y215)</f>
        <v>464.05499999999995</v>
      </c>
      <c r="DJ215" s="27">
        <f>IF($O215&gt;=DJ$1,$S215+$Y215,$Y215)</f>
        <v>464.05499999999995</v>
      </c>
      <c r="DK215" s="27">
        <f>IF($O215&gt;=DK$1,$S215+$Y215,$Y215)</f>
        <v>464.05499999999995</v>
      </c>
      <c r="DL215" s="27">
        <f>IF($O215&gt;=DL$1,$S215+$Y215,$Y215)</f>
        <v>464.05499999999995</v>
      </c>
      <c r="DM215" s="27">
        <f>IF($O215&gt;=DM$1,$S215+$Y215,$Y215)</f>
        <v>464.05499999999995</v>
      </c>
      <c r="DN215" s="27">
        <f>IF($O215&gt;=DN$1,$S215+$Y215,$Y215)</f>
        <v>464.05499999999995</v>
      </c>
      <c r="DO215" s="27">
        <f>IF($O215&gt;=DO$1,$S215+$Y215,$Y215)</f>
        <v>464.05499999999995</v>
      </c>
      <c r="DP215" s="27">
        <f>IF($O215&gt;=DP$1,$S215+$Y215,$Y215)</f>
        <v>464.05499999999995</v>
      </c>
      <c r="DQ215" s="27">
        <f>IF($O215&gt;=DQ$1,$S215+$Y215,$Y215)</f>
        <v>464.05499999999995</v>
      </c>
      <c r="DR215" s="27">
        <f>IF($O215&gt;=DR$1,$S215+$Y215,$Y215)</f>
        <v>464.05499999999995</v>
      </c>
      <c r="DS215" s="27">
        <f>IF($O215&gt;=DS$1,$S215+$Y215,$Y215)</f>
        <v>464.05499999999995</v>
      </c>
      <c r="DT215" s="27">
        <f>IF($O215&gt;=DT$1,$S215+$Y215,$Y215)</f>
        <v>464.05499999999995</v>
      </c>
      <c r="DU215" s="27">
        <f>IF($O215&gt;=DU$1,$S215+$Y215,$Y215)</f>
        <v>464.05499999999995</v>
      </c>
      <c r="DV215" s="27">
        <f>IF($O215&gt;=DV$1,$S215+$Y215,$Y215)</f>
        <v>464.05499999999995</v>
      </c>
      <c r="DW215" s="27">
        <f>IF($O215&gt;=DW$1,$S215+$Y215,$Y215)</f>
        <v>464.05499999999995</v>
      </c>
      <c r="DX215" s="27">
        <f>IF($O215&gt;=DX$1,$S215+$Y215,$Y215)</f>
        <v>464.05499999999995</v>
      </c>
      <c r="DY215" s="27">
        <f>IF($O215&gt;=DY$1,$S215+$Y215,$Y215)</f>
        <v>464.05499999999995</v>
      </c>
      <c r="DZ215" s="27">
        <f>IF($O215&gt;=DZ$1,$S215+$Y215,$Y215)</f>
        <v>464.05499999999995</v>
      </c>
      <c r="EA215" s="27">
        <f>IF($O215&gt;=EA$1,$S215+$Y215,$Y215)</f>
        <v>464.05499999999995</v>
      </c>
      <c r="EB215" s="27">
        <f>IF($O215&gt;=EB$1,$S215+$Y215,$Y215)</f>
        <v>464.05499999999995</v>
      </c>
      <c r="EC215" s="27">
        <f>IF($O215&gt;=EC$1,$S215+$Y215,$Y215)</f>
        <v>464.05499999999995</v>
      </c>
      <c r="ED215" s="27">
        <f>IF($O215&gt;=ED$1,$S215+$Y215,$Y215)</f>
        <v>464.05499999999995</v>
      </c>
      <c r="EE215" s="27">
        <f>IF($O215&gt;=EE$1,$S215+$Y215,$Y215)</f>
        <v>464.05499999999995</v>
      </c>
      <c r="EF215" s="27">
        <f>IF($O215&gt;=EF$1,$S215+$Y215,$Y215)</f>
        <v>464.05499999999995</v>
      </c>
      <c r="EG215" s="27">
        <f>IF($O215&gt;=EG$1,$S215+$Y215,$Y215)</f>
        <v>464.05499999999995</v>
      </c>
      <c r="EH215" s="27">
        <f>IF($O215&gt;=EH$1,$S215+$Y215,$Y215)</f>
        <v>464.05499999999995</v>
      </c>
      <c r="EI215" s="27">
        <f>IF($O215&gt;=EI$1,$S215+$Y215,$Y215)</f>
        <v>464.05499999999995</v>
      </c>
      <c r="EJ215" s="27">
        <f>IF($O215&gt;=EJ$1,$S215+$Y215,$Y215)</f>
        <v>464.05499999999995</v>
      </c>
      <c r="EK215" s="27">
        <f>IF($O215&gt;=EK$1,$S215+$Y215,$Y215)</f>
        <v>464.05499999999995</v>
      </c>
      <c r="EL215" s="27">
        <f>IF($O215&gt;=EL$1,$S215+$Y215,$Y215)</f>
        <v>464.05499999999995</v>
      </c>
      <c r="EM215" s="27">
        <f>IF($O215&gt;=EM$1,$S215+$Y215,$Y215)</f>
        <v>464.05499999999995</v>
      </c>
      <c r="EN215" s="27">
        <f>IF($O215&gt;=EN$1,$S215+$Y215,$Y215)</f>
        <v>464.05499999999995</v>
      </c>
      <c r="EO215" s="27">
        <f>IF($O215&gt;=EO$1,$S215+$Y215,$Y215)</f>
        <v>464.05499999999995</v>
      </c>
      <c r="EP215" s="27">
        <f>IF($O215&gt;=EP$1,$S215+$Y215,$Y215)</f>
        <v>464.05499999999995</v>
      </c>
      <c r="EQ215" s="27">
        <f>IF($O215&gt;=EQ$1,$S215+$Y215,$Y215)</f>
        <v>464.05499999999995</v>
      </c>
      <c r="ER215" s="27">
        <f>IF($O215&gt;=ER$1,$S215+$Y215,$Y215)</f>
        <v>464.05499999999995</v>
      </c>
      <c r="ES215" s="27">
        <f>IF($O215&gt;=ES$1,$S215+$Y215,$Y215)</f>
        <v>464.05499999999995</v>
      </c>
      <c r="ET215" s="27">
        <f>IF($O215&gt;=ET$1,$S215+$Y215,$Y215)</f>
        <v>464.05499999999995</v>
      </c>
      <c r="EU215" s="27">
        <f>IF($O215&gt;=EU$1,$S215+$Y215,$Y215)</f>
        <v>464.05499999999995</v>
      </c>
      <c r="EV215" s="27">
        <f>IF($O215&gt;=EV$1,$S215,0)</f>
        <v>464.05499999999995</v>
      </c>
      <c r="EW215" s="27">
        <f>IF($O215&gt;=EW$1,$S215,0)</f>
        <v>464.05499999999995</v>
      </c>
      <c r="EX215" s="27">
        <f>IF($O215&gt;=EX$1,$S215,0)</f>
        <v>464.05499999999995</v>
      </c>
      <c r="EY215" s="27">
        <f>IF($O215&gt;=EY$1,$S215,0)</f>
        <v>464.05499999999995</v>
      </c>
      <c r="EZ215" s="27">
        <f>IF($O215&gt;=EZ$1,$S215,0)</f>
        <v>464.05499999999995</v>
      </c>
      <c r="FA215" s="27">
        <f>IF($O215&gt;=FA$1,$S215,0)</f>
        <v>464.05499999999995</v>
      </c>
      <c r="FB215" s="27">
        <f>IF($O215&gt;=FB$1,$S215,0)</f>
        <v>464.05499999999995</v>
      </c>
      <c r="FC215" s="27">
        <f>IF($O215&gt;=FC$1,$S215,0)</f>
        <v>464.05499999999995</v>
      </c>
      <c r="FD215" s="27">
        <f>IF($O215&gt;=FD$1,$S215,0)</f>
        <v>464.05499999999995</v>
      </c>
      <c r="FE215" s="27">
        <f>IF($O215&gt;=FE$1,$S215,0)</f>
        <v>464.05499999999995</v>
      </c>
      <c r="FF215" s="27">
        <f>IF($O215&gt;=FF$1,$S215,0)</f>
        <v>464.05499999999995</v>
      </c>
      <c r="FG215" s="27">
        <f>IF($O215&gt;=FG$1,$S215,0)</f>
        <v>464.05499999999995</v>
      </c>
      <c r="FH215" s="27">
        <f>IF($O215&gt;=FH$1,$S215,0)</f>
        <v>464.05499999999995</v>
      </c>
      <c r="FI215" s="27">
        <f>IF($O215&gt;=FI$1,$S215,0)</f>
        <v>464.05499999999995</v>
      </c>
      <c r="FJ215" s="27">
        <f>IF($O215&gt;=FJ$1,$S215,0)</f>
        <v>464.05499999999995</v>
      </c>
      <c r="FK215" s="27">
        <f>IF($O215&gt;=FK$1,$S215,0)</f>
        <v>464.05499999999995</v>
      </c>
      <c r="FL215" s="27">
        <f>IF($O215&gt;=FL$1,$S215,0)</f>
        <v>464.05499999999995</v>
      </c>
      <c r="FM215" s="27">
        <f>IF($O215&gt;=FM$1,$S215,0)</f>
        <v>464.05499999999995</v>
      </c>
      <c r="FN215" s="27">
        <f>IF($O215&gt;=FN$1,$S215,0)</f>
        <v>464.05499999999995</v>
      </c>
      <c r="FO215" s="27">
        <f>IF($O215&gt;=FO$1,$S215,0)</f>
        <v>464.05499999999995</v>
      </c>
      <c r="FP215" s="27">
        <f>IF($O215&gt;=FP$1,$S215,0)</f>
        <v>464.05499999999995</v>
      </c>
      <c r="FQ215" s="27">
        <f>IF($O215&gt;=FQ$1,$S215,0)</f>
        <v>464.05499999999995</v>
      </c>
      <c r="FR215" s="27">
        <f>IF($O215&gt;=FR$1,$S215,0)</f>
        <v>464.05499999999995</v>
      </c>
      <c r="FS215" s="27">
        <f>IF($O215&gt;=FS$1,$S215,0)</f>
        <v>464.05499999999995</v>
      </c>
      <c r="FT215" s="27">
        <f>IF($O215&gt;=FT$1,$S215,0)</f>
        <v>464.05499999999995</v>
      </c>
      <c r="FU215" s="27">
        <f>IF($O215&gt;=FU$1,$S215,0)</f>
        <v>464.05499999999995</v>
      </c>
      <c r="FV215" s="27">
        <f>IF($O215&gt;=FV$1,$S215,0)</f>
        <v>464.05499999999995</v>
      </c>
      <c r="FW215" s="27">
        <f>IF($O215&gt;=FW$1,$S215,0)</f>
        <v>464.05499999999995</v>
      </c>
      <c r="FX215" s="27">
        <f>IF($O215&gt;=FX$1,$S215,0)</f>
        <v>464.05499999999995</v>
      </c>
      <c r="FY215" s="27">
        <f>IF($O215&gt;=FY$1,$S215,0)</f>
        <v>464.05499999999995</v>
      </c>
      <c r="FZ215" s="27">
        <f>IF($O215&gt;=FZ$1,$S215,0)</f>
        <v>464.05499999999995</v>
      </c>
      <c r="GA215" s="27">
        <f>IF($O215&gt;=GA$1,$S215,0)</f>
        <v>464.05499999999995</v>
      </c>
      <c r="GB215" s="27">
        <f>IF($O215&gt;=GB$1,$S215,0)</f>
        <v>464.05499999999995</v>
      </c>
      <c r="GC215" s="27">
        <f>IF($O215&gt;=GC$1,$S215,0)</f>
        <v>464.05499999999995</v>
      </c>
      <c r="GD215" s="27">
        <f>IF($O215&gt;=GD$1,$S215,0)</f>
        <v>464.05499999999995</v>
      </c>
      <c r="GE215" s="27">
        <f>IF($O215&gt;=GE$1,$S215,0)</f>
        <v>464.05499999999995</v>
      </c>
      <c r="GF215" s="27">
        <f>IF($O215&gt;=GF$1,$S215,0)</f>
        <v>464.05499999999995</v>
      </c>
      <c r="GG215" s="27">
        <f>IF($O215&gt;=GG$1,$S215,0)</f>
        <v>464.05499999999995</v>
      </c>
      <c r="GH215" s="27">
        <f>IF($O215&gt;=GH$1,$S215,0)</f>
        <v>464.05499999999995</v>
      </c>
      <c r="GI215" s="27">
        <f>IF($O215&gt;=GI$1,$S215,0)</f>
        <v>464.05499999999995</v>
      </c>
      <c r="GJ215" s="27">
        <f>IF($O215&gt;=GJ$1,$S215,0)</f>
        <v>464.05499999999995</v>
      </c>
      <c r="GK215" s="27">
        <f>IF($O215&gt;=GK$1,$S215,0)</f>
        <v>464.05499999999995</v>
      </c>
      <c r="GL215" s="27">
        <f>IF($O215&gt;=GL$1,$S215,0)</f>
        <v>464.05499999999995</v>
      </c>
      <c r="GM215" s="27">
        <f>IF($O215&gt;=GM$1,$S215,0)</f>
        <v>464.05499999999995</v>
      </c>
      <c r="GN215" s="27">
        <f>IF($O215&gt;=GN$1,$S215,0)</f>
        <v>464.05499999999995</v>
      </c>
      <c r="GO215" s="27">
        <f>IF($O215&gt;=GO$1,$S215,0)</f>
        <v>464.05499999999995</v>
      </c>
      <c r="GP215" s="27">
        <f>IF($O215&gt;=GP$1,$S215,0)</f>
        <v>464.05499999999995</v>
      </c>
      <c r="GQ215" s="27">
        <f>IF($O215&gt;=GQ$1,$S215,0)</f>
        <v>464.05499999999995</v>
      </c>
      <c r="GR215" s="27">
        <f>IF($O215&gt;=GR$1,$S215,0)</f>
        <v>464.05499999999995</v>
      </c>
      <c r="GS215" s="27">
        <f>IF($O215&gt;=GS$1,$S215,0)</f>
        <v>464.05499999999995</v>
      </c>
      <c r="GT215" s="27">
        <f>IF($O215&gt;=GT$1,$S215,0)</f>
        <v>464.05499999999995</v>
      </c>
      <c r="GU215" s="27">
        <f>IF($O215&gt;=GU$1,$S215,0)</f>
        <v>464.05499999999995</v>
      </c>
      <c r="GV215" s="27">
        <f>IF($O215&gt;=GV$1,$S215,0)</f>
        <v>464.05499999999995</v>
      </c>
      <c r="GW215" s="27">
        <f>IF($O215&gt;=GW$1,$S215,0)</f>
        <v>464.05499999999995</v>
      </c>
      <c r="GX215" s="27">
        <f>IF($O215&gt;=GX$1,$S215,0)</f>
        <v>0</v>
      </c>
      <c r="GY215" s="27">
        <f>IF($O215&gt;=GY$1,$S215,0)</f>
        <v>0</v>
      </c>
      <c r="GZ215" s="27">
        <f>IF($O215&gt;=GZ$1,$S215,0)</f>
        <v>0</v>
      </c>
      <c r="HA215" s="27">
        <f>IF($O215&gt;=HA$1,$S215,0)</f>
        <v>0</v>
      </c>
      <c r="HB215" s="27">
        <f>IF($O215&gt;=HB$1,$S215,0)</f>
        <v>0</v>
      </c>
      <c r="HC215" s="27">
        <f>IF($O215&gt;=HC$1,$S215,0)</f>
        <v>0</v>
      </c>
    </row>
    <row r="216" spans="1:211">
      <c r="A216" s="3">
        <v>38512</v>
      </c>
      <c r="B216" s="3" t="s">
        <v>320</v>
      </c>
      <c r="C216" s="3" t="s">
        <v>104</v>
      </c>
      <c r="D216" s="3">
        <v>58</v>
      </c>
      <c r="E216" s="4">
        <v>32923</v>
      </c>
      <c r="F216" s="5">
        <v>28.350684931506848</v>
      </c>
      <c r="G216" s="3" t="s">
        <v>99</v>
      </c>
      <c r="H216" s="4">
        <v>22239</v>
      </c>
      <c r="I216" s="9" t="s">
        <v>833</v>
      </c>
      <c r="J216" s="5">
        <v>1773.62</v>
      </c>
      <c r="K216" s="31">
        <v>439</v>
      </c>
      <c r="L216" s="32">
        <v>28</v>
      </c>
      <c r="M216" s="33">
        <f>VLOOKUP(L216,FIND,3,TRUE)</f>
        <v>1.5</v>
      </c>
      <c r="N216" s="32">
        <f>IF(L216&gt;30,180,VLOOKUP(L216,TEMPO,2,FALSE))</f>
        <v>168</v>
      </c>
      <c r="O216" s="32">
        <f>IF(R216&gt;0,4,N216)</f>
        <v>168</v>
      </c>
      <c r="P216" s="96">
        <f>J216*M216*L216</f>
        <v>74492.039999999994</v>
      </c>
      <c r="Q216" s="96">
        <f>10934.45*2</f>
        <v>21868.9</v>
      </c>
      <c r="R216" s="96">
        <f>IF(P216&lt;=Q216,P216/4,0)</f>
        <v>0</v>
      </c>
      <c r="S216" s="5">
        <f>IF(P216&gt;=Q216,P216/N216,0)</f>
        <v>443.40499999999997</v>
      </c>
      <c r="T216" s="3"/>
      <c r="U216" s="3">
        <f>IF(T216="",1,0)</f>
        <v>1</v>
      </c>
      <c r="V216" s="3">
        <v>329</v>
      </c>
      <c r="W216" s="5">
        <v>0</v>
      </c>
      <c r="X216" s="5">
        <v>245.73</v>
      </c>
      <c r="Y216" s="5">
        <f>X216*W216</f>
        <v>0</v>
      </c>
      <c r="Z216" s="5">
        <v>400</v>
      </c>
      <c r="AA216" s="5">
        <f>S216+Y216+Z216</f>
        <v>843.40499999999997</v>
      </c>
      <c r="AB216" s="39">
        <f>(J216/12+J216/12*1.3333333333+450/12+J216/30*6/12+J216)*1.3+Y216+Z216+153.9</f>
        <v>3395.1161555491512</v>
      </c>
      <c r="AC216" s="39" t="s">
        <v>104</v>
      </c>
      <c r="AD216" s="39">
        <f>J216*1.3+400+153.9</f>
        <v>2859.6060000000002</v>
      </c>
      <c r="AE216" s="39">
        <f>SUMIFS('CUSTO MENSAL FUNC NOVO'!H:H,'CUSTO MENSAL FUNC NOVO'!A:A,'VALORES MENSAIS'!AC216)</f>
        <v>2035.3799999999999</v>
      </c>
      <c r="AF216" s="27">
        <f>IF($R216&gt;0,$R216,$S216)+$Y216+$Z216</f>
        <v>843.40499999999997</v>
      </c>
      <c r="AG216" s="27">
        <f>IF($R216&gt;0,$R216,$S216)+$Y216+$Z216</f>
        <v>843.40499999999997</v>
      </c>
      <c r="AH216" s="27">
        <f>IF($R216&gt;0,$R216,$S216)+$Y216+$Z216</f>
        <v>843.40499999999997</v>
      </c>
      <c r="AI216" s="27">
        <f>IF($R216&gt;0,$R216,$S216)+$Y216+$Z216</f>
        <v>843.40499999999997</v>
      </c>
      <c r="AJ216" s="27">
        <f>IF($O216&gt;=AJ$1,$S216+$Y216+$Z216,$Y216+$Z216)</f>
        <v>843.40499999999997</v>
      </c>
      <c r="AK216" s="27">
        <f>IF($O216&gt;=AK$1,$S216+$Y216+$Z216,$Y216+$Z216)</f>
        <v>843.40499999999997</v>
      </c>
      <c r="AL216" s="27">
        <f>IF($O216&gt;=AL$1,$S216+$Y216+$Z216,$Y216+$Z216)</f>
        <v>843.40499999999997</v>
      </c>
      <c r="AM216" s="27">
        <f>IF($O216&gt;=AM$1,$S216+$Y216+$Z216,$Y216+$Z216)</f>
        <v>843.40499999999997</v>
      </c>
      <c r="AN216" s="27">
        <f>IF($O216&gt;=AN$1,$S216+$Y216+$Z216,$Y216+$Z216)</f>
        <v>843.40499999999997</v>
      </c>
      <c r="AO216" s="27">
        <f>IF($O216&gt;=AO$1,$S216+$Y216+$Z216,$Y216+$Z216)</f>
        <v>843.40499999999997</v>
      </c>
      <c r="AP216" s="27">
        <f>IF($O216&gt;=AP$1,$S216+$Y216+$Z216,$Y216+$Z216)</f>
        <v>843.40499999999997</v>
      </c>
      <c r="AQ216" s="27">
        <f>IF($O216&gt;=AQ$1,$S216+$Y216+$Z216,$Y216+$Z216)</f>
        <v>843.40499999999997</v>
      </c>
      <c r="AR216" s="27">
        <f>IF($O216&gt;=AR$1,$S216+$Y216+$Z216,$Y216+$Z216)</f>
        <v>843.40499999999997</v>
      </c>
      <c r="AS216" s="27">
        <f>IF($O216&gt;=AS$1,$S216+$Y216+$Z216,$Y216+$Z216)</f>
        <v>843.40499999999997</v>
      </c>
      <c r="AT216" s="27">
        <f>IF($O216&gt;=AT$1,$S216+$Y216+$Z216,$Y216+$Z216)</f>
        <v>843.40499999999997</v>
      </c>
      <c r="AU216" s="27">
        <f>IF($O216&gt;=AU$1,$S216+$Y216+$Z216,$Y216+$Z216)</f>
        <v>843.40499999999997</v>
      </c>
      <c r="AV216" s="27">
        <f>IF($O216&gt;=AV$1,$S216+$Y216+$Z216,$Y216+$Z216)</f>
        <v>843.40499999999997</v>
      </c>
      <c r="AW216" s="27">
        <f>IF($O216&gt;=AW$1,$S216+$Y216+$Z216,$Y216+$Z216)</f>
        <v>843.40499999999997</v>
      </c>
      <c r="AX216" s="27">
        <f>IF($O216&gt;=AX$1,$S216+$Y216+$Z216,$Y216+$Z216)</f>
        <v>843.40499999999997</v>
      </c>
      <c r="AY216" s="27">
        <f>IF($O216&gt;=AY$1,$S216+$Y216+$Z216,$Y216+$Z216)</f>
        <v>843.40499999999997</v>
      </c>
      <c r="AZ216" s="27">
        <f>IF($O216&gt;=AZ$1,$S216+$Y216+$Z216,$Y216+$Z216)</f>
        <v>843.40499999999997</v>
      </c>
      <c r="BA216" s="27">
        <f>IF($O216&gt;=BA$1,$S216+$Y216+$Z216,$Y216+$Z216)</f>
        <v>843.40499999999997</v>
      </c>
      <c r="BB216" s="27">
        <f>IF($O216&gt;=BB$1,$S216+$Y216+$Z216,$Y216+$Z216)</f>
        <v>843.40499999999997</v>
      </c>
      <c r="BC216" s="27">
        <f>IF($O216&gt;=BC$1,$S216+$Y216+$Z216,$Y216+$Z216)</f>
        <v>843.40499999999997</v>
      </c>
      <c r="BD216" s="27">
        <f>IF($O216&gt;=BD$1,$S216+$Y216+$Z216,$Y216+$Z216)</f>
        <v>843.40499999999997</v>
      </c>
      <c r="BE216" s="27">
        <f>IF($O216&gt;=BE$1,$S216+$Y216+$Z216,$Y216+$Z216)</f>
        <v>843.40499999999997</v>
      </c>
      <c r="BF216" s="27">
        <f>IF($O216&gt;=BF$1,$S216+$Y216+$Z216,$Y216+$Z216)</f>
        <v>843.40499999999997</v>
      </c>
      <c r="BG216" s="27">
        <f>IF($O216&gt;=BG$1,$S216+$Y216+$Z216,$Y216+$Z216)</f>
        <v>843.40499999999997</v>
      </c>
      <c r="BH216" s="27">
        <f>IF($O216&gt;=BH$1,$S216+$Y216+$Z216,$Y216+$Z216)</f>
        <v>843.40499999999997</v>
      </c>
      <c r="BI216" s="27">
        <f>IF($O216&gt;=BI$1,$S216+$Y216+$Z216,$Y216+$Z216)</f>
        <v>843.40499999999997</v>
      </c>
      <c r="BJ216" s="27">
        <f>IF($O216&gt;=BJ$1,$S216+$Y216+$Z216,$Y216+$Z216)</f>
        <v>843.40499999999997</v>
      </c>
      <c r="BK216" s="27">
        <f>IF($O216&gt;=BK$1,$S216+$Y216+$Z216,$Y216+$Z216)</f>
        <v>843.40499999999997</v>
      </c>
      <c r="BL216" s="27">
        <f>IF($O216&gt;=BL$1,$S216+$Y216+$Z216,$Y216+$Z216)</f>
        <v>843.40499999999997</v>
      </c>
      <c r="BM216" s="27">
        <f>IF($O216&gt;=BM$1,$S216+$Y216+$Z216,$Y216+$Z216)</f>
        <v>843.40499999999997</v>
      </c>
      <c r="BN216" s="27">
        <f>IF($O216&gt;=BN$1,$S216+$Y216+$Z216,$Y216+$Z216)</f>
        <v>843.40499999999997</v>
      </c>
      <c r="BO216" s="27">
        <f>IF($O216&gt;=BO$1,$S216+$Y216+$Z216,$Y216+$Z216)</f>
        <v>843.40499999999997</v>
      </c>
      <c r="BP216" s="27">
        <f>IF($O216&gt;=BP$1,$S216+$Y216+$Z216,$Y216+$Z216)</f>
        <v>843.40499999999997</v>
      </c>
      <c r="BQ216" s="27">
        <f>IF($O216&gt;=BQ$1,$S216+$Y216+$Z216,$Y216+$Z216)</f>
        <v>843.40499999999997</v>
      </c>
      <c r="BR216" s="27">
        <f>IF($O216&gt;=BR$1,$S216+$Y216+$Z216,$Y216+$Z216)</f>
        <v>843.40499999999997</v>
      </c>
      <c r="BS216" s="27">
        <f>IF($O216&gt;=BS$1,$S216+$Y216+$Z216,$Y216+$Z216)</f>
        <v>843.40499999999997</v>
      </c>
      <c r="BT216" s="27">
        <f>IF($O216&gt;=BT$1,$S216+$Y216+$Z216,$Y216+$Z216)</f>
        <v>843.40499999999997</v>
      </c>
      <c r="BU216" s="27">
        <f>IF($O216&gt;=BU$1,$S216+$Y216+$Z216,$Y216+$Z216)</f>
        <v>843.40499999999997</v>
      </c>
      <c r="BV216" s="27">
        <f>IF($O216&gt;=BV$1,$S216+$Y216+$Z216,$Y216+$Z216)</f>
        <v>843.40499999999997</v>
      </c>
      <c r="BW216" s="27">
        <f>IF($O216&gt;=BW$1,$S216+$Y216+$Z216,$Y216+$Z216)</f>
        <v>843.40499999999997</v>
      </c>
      <c r="BX216" s="27">
        <f>IF($O216&gt;=BX$1,$S216+$Y216+$Z216,$Y216+$Z216)</f>
        <v>843.40499999999997</v>
      </c>
      <c r="BY216" s="27">
        <f>IF($O216&gt;=BY$1,$S216+$Y216+$Z216,$Y216+$Z216)</f>
        <v>843.40499999999997</v>
      </c>
      <c r="BZ216" s="27">
        <f>IF($O216&gt;=BZ$1,$S216+$Y216+$Z216,$Y216+$Z216)</f>
        <v>843.40499999999997</v>
      </c>
      <c r="CA216" s="27">
        <f>IF($O216&gt;=CA$1,$S216+$Y216+$Z216,$Y216+$Z216)</f>
        <v>843.40499999999997</v>
      </c>
      <c r="CB216" s="27">
        <f>IF($O216&gt;=CB$1,$S216+$Y216+$Z216,$Y216+$Z216)</f>
        <v>843.40499999999997</v>
      </c>
      <c r="CC216" s="27">
        <f>IF($O216&gt;=CC$1,$S216+$Y216+$Z216,$Y216+$Z216)</f>
        <v>843.40499999999997</v>
      </c>
      <c r="CD216" s="27">
        <f>IF($O216&gt;=CD$1,$S216+$Y216+$Z216,$Y216+$Z216)</f>
        <v>843.40499999999997</v>
      </c>
      <c r="CE216" s="27">
        <f>IF($O216&gt;=CE$1,$S216+$Y216+$Z216,$Y216+$Z216)</f>
        <v>843.40499999999997</v>
      </c>
      <c r="CF216" s="27">
        <f>IF($O216&gt;=CF$1,$S216+$Y216+$Z216,$Y216+$Z216)</f>
        <v>843.40499999999997</v>
      </c>
      <c r="CG216" s="27">
        <f>IF($O216&gt;=CG$1,$S216+$Y216+$Z216,$Y216+$Z216)</f>
        <v>843.40499999999997</v>
      </c>
      <c r="CH216" s="27">
        <f>IF($O216&gt;=CH$1,$S216+$Y216+$Z216,$Y216+$Z216)</f>
        <v>843.40499999999997</v>
      </c>
      <c r="CI216" s="27">
        <f>IF($O216&gt;=CI$1,$S216+$Y216+$Z216,$Y216+$Z216)</f>
        <v>843.40499999999997</v>
      </c>
      <c r="CJ216" s="27">
        <f>IF($O216&gt;=CJ$1,$S216+$Y216+$Z216,$Y216+$Z216)</f>
        <v>843.40499999999997</v>
      </c>
      <c r="CK216" s="27">
        <f>IF($O216&gt;=CK$1,$S216+$Y216+$Z216,$Y216+$Z216)</f>
        <v>843.40499999999997</v>
      </c>
      <c r="CL216" s="27">
        <f>IF($O216&gt;=CL$1,$S216+$Y216+$Z216,$Y216+$Z216)</f>
        <v>843.40499999999997</v>
      </c>
      <c r="CM216" s="27">
        <f>IF($O216&gt;=CM$1,$S216+$Y216+$Z216,$Y216+$Z216)</f>
        <v>843.40499999999997</v>
      </c>
      <c r="CN216" s="27">
        <f>IF($O216&gt;=CN$1,$S216+$Y216,$Y216)</f>
        <v>443.40499999999997</v>
      </c>
      <c r="CO216" s="27">
        <f>IF($O216&gt;=CO$1,$S216+$Y216,$Y216)</f>
        <v>443.40499999999997</v>
      </c>
      <c r="CP216" s="27">
        <f>IF($O216&gt;=CP$1,$S216+$Y216,$Y216)</f>
        <v>443.40499999999997</v>
      </c>
      <c r="CQ216" s="27">
        <f>IF($O216&gt;=CQ$1,$S216+$Y216,$Y216)</f>
        <v>443.40499999999997</v>
      </c>
      <c r="CR216" s="27">
        <f>IF($O216&gt;=CR$1,$S216+$Y216,$Y216)</f>
        <v>443.40499999999997</v>
      </c>
      <c r="CS216" s="27">
        <f>IF($O216&gt;=CS$1,$S216+$Y216,$Y216)</f>
        <v>443.40499999999997</v>
      </c>
      <c r="CT216" s="27">
        <f>IF($O216&gt;=CT$1,$S216+$Y216,$Y216)</f>
        <v>443.40499999999997</v>
      </c>
      <c r="CU216" s="27">
        <f>IF($O216&gt;=CU$1,$S216+$Y216,$Y216)</f>
        <v>443.40499999999997</v>
      </c>
      <c r="CV216" s="27">
        <f>IF($O216&gt;=CV$1,$S216+$Y216,$Y216)</f>
        <v>443.40499999999997</v>
      </c>
      <c r="CW216" s="27">
        <f>IF($O216&gt;=CW$1,$S216+$Y216,$Y216)</f>
        <v>443.40499999999997</v>
      </c>
      <c r="CX216" s="27">
        <f>IF($O216&gt;=CX$1,$S216+$Y216,$Y216)</f>
        <v>443.40499999999997</v>
      </c>
      <c r="CY216" s="27">
        <f>IF($O216&gt;=CY$1,$S216+$Y216,$Y216)</f>
        <v>443.40499999999997</v>
      </c>
      <c r="CZ216" s="27">
        <f>IF($O216&gt;=CZ$1,$S216+$Y216,$Y216)</f>
        <v>443.40499999999997</v>
      </c>
      <c r="DA216" s="27">
        <f>IF($O216&gt;=DA$1,$S216+$Y216,$Y216)</f>
        <v>443.40499999999997</v>
      </c>
      <c r="DB216" s="27">
        <f>IF($O216&gt;=DB$1,$S216+$Y216,$Y216)</f>
        <v>443.40499999999997</v>
      </c>
      <c r="DC216" s="27">
        <f>IF($O216&gt;=DC$1,$S216+$Y216,$Y216)</f>
        <v>443.40499999999997</v>
      </c>
      <c r="DD216" s="27">
        <f>IF($O216&gt;=DD$1,$S216+$Y216,$Y216)</f>
        <v>443.40499999999997</v>
      </c>
      <c r="DE216" s="27">
        <f>IF($O216&gt;=DE$1,$S216+$Y216,$Y216)</f>
        <v>443.40499999999997</v>
      </c>
      <c r="DF216" s="27">
        <f>IF($O216&gt;=DF$1,$S216+$Y216,$Y216)</f>
        <v>443.40499999999997</v>
      </c>
      <c r="DG216" s="27">
        <f>IF($O216&gt;=DG$1,$S216+$Y216,$Y216)</f>
        <v>443.40499999999997</v>
      </c>
      <c r="DH216" s="27">
        <f>IF($O216&gt;=DH$1,$S216+$Y216,$Y216)</f>
        <v>443.40499999999997</v>
      </c>
      <c r="DI216" s="27">
        <f>IF($O216&gt;=DI$1,$S216+$Y216,$Y216)</f>
        <v>443.40499999999997</v>
      </c>
      <c r="DJ216" s="27">
        <f>IF($O216&gt;=DJ$1,$S216+$Y216,$Y216)</f>
        <v>443.40499999999997</v>
      </c>
      <c r="DK216" s="27">
        <f>IF($O216&gt;=DK$1,$S216+$Y216,$Y216)</f>
        <v>443.40499999999997</v>
      </c>
      <c r="DL216" s="27">
        <f>IF($O216&gt;=DL$1,$S216+$Y216,$Y216)</f>
        <v>443.40499999999997</v>
      </c>
      <c r="DM216" s="27">
        <f>IF($O216&gt;=DM$1,$S216+$Y216,$Y216)</f>
        <v>443.40499999999997</v>
      </c>
      <c r="DN216" s="27">
        <f>IF($O216&gt;=DN$1,$S216+$Y216,$Y216)</f>
        <v>443.40499999999997</v>
      </c>
      <c r="DO216" s="27">
        <f>IF($O216&gt;=DO$1,$S216+$Y216,$Y216)</f>
        <v>443.40499999999997</v>
      </c>
      <c r="DP216" s="27">
        <f>IF($O216&gt;=DP$1,$S216+$Y216,$Y216)</f>
        <v>443.40499999999997</v>
      </c>
      <c r="DQ216" s="27">
        <f>IF($O216&gt;=DQ$1,$S216+$Y216,$Y216)</f>
        <v>443.40499999999997</v>
      </c>
      <c r="DR216" s="27">
        <f>IF($O216&gt;=DR$1,$S216+$Y216,$Y216)</f>
        <v>443.40499999999997</v>
      </c>
      <c r="DS216" s="27">
        <f>IF($O216&gt;=DS$1,$S216+$Y216,$Y216)</f>
        <v>443.40499999999997</v>
      </c>
      <c r="DT216" s="27">
        <f>IF($O216&gt;=DT$1,$S216+$Y216,$Y216)</f>
        <v>443.40499999999997</v>
      </c>
      <c r="DU216" s="27">
        <f>IF($O216&gt;=DU$1,$S216+$Y216,$Y216)</f>
        <v>443.40499999999997</v>
      </c>
      <c r="DV216" s="27">
        <f>IF($O216&gt;=DV$1,$S216+$Y216,$Y216)</f>
        <v>443.40499999999997</v>
      </c>
      <c r="DW216" s="27">
        <f>IF($O216&gt;=DW$1,$S216+$Y216,$Y216)</f>
        <v>443.40499999999997</v>
      </c>
      <c r="DX216" s="27">
        <f>IF($O216&gt;=DX$1,$S216+$Y216,$Y216)</f>
        <v>443.40499999999997</v>
      </c>
      <c r="DY216" s="27">
        <f>IF($O216&gt;=DY$1,$S216+$Y216,$Y216)</f>
        <v>443.40499999999997</v>
      </c>
      <c r="DZ216" s="27">
        <f>IF($O216&gt;=DZ$1,$S216+$Y216,$Y216)</f>
        <v>443.40499999999997</v>
      </c>
      <c r="EA216" s="27">
        <f>IF($O216&gt;=EA$1,$S216+$Y216,$Y216)</f>
        <v>443.40499999999997</v>
      </c>
      <c r="EB216" s="27">
        <f>IF($O216&gt;=EB$1,$S216+$Y216,$Y216)</f>
        <v>443.40499999999997</v>
      </c>
      <c r="EC216" s="27">
        <f>IF($O216&gt;=EC$1,$S216+$Y216,$Y216)</f>
        <v>443.40499999999997</v>
      </c>
      <c r="ED216" s="27">
        <f>IF($O216&gt;=ED$1,$S216+$Y216,$Y216)</f>
        <v>443.40499999999997</v>
      </c>
      <c r="EE216" s="27">
        <f>IF($O216&gt;=EE$1,$S216+$Y216,$Y216)</f>
        <v>443.40499999999997</v>
      </c>
      <c r="EF216" s="27">
        <f>IF($O216&gt;=EF$1,$S216+$Y216,$Y216)</f>
        <v>443.40499999999997</v>
      </c>
      <c r="EG216" s="27">
        <f>IF($O216&gt;=EG$1,$S216+$Y216,$Y216)</f>
        <v>443.40499999999997</v>
      </c>
      <c r="EH216" s="27">
        <f>IF($O216&gt;=EH$1,$S216+$Y216,$Y216)</f>
        <v>443.40499999999997</v>
      </c>
      <c r="EI216" s="27">
        <f>IF($O216&gt;=EI$1,$S216+$Y216,$Y216)</f>
        <v>443.40499999999997</v>
      </c>
      <c r="EJ216" s="27">
        <f>IF($O216&gt;=EJ$1,$S216+$Y216,$Y216)</f>
        <v>443.40499999999997</v>
      </c>
      <c r="EK216" s="27">
        <f>IF($O216&gt;=EK$1,$S216+$Y216,$Y216)</f>
        <v>443.40499999999997</v>
      </c>
      <c r="EL216" s="27">
        <f>IF($O216&gt;=EL$1,$S216+$Y216,$Y216)</f>
        <v>443.40499999999997</v>
      </c>
      <c r="EM216" s="27">
        <f>IF($O216&gt;=EM$1,$S216+$Y216,$Y216)</f>
        <v>443.40499999999997</v>
      </c>
      <c r="EN216" s="27">
        <f>IF($O216&gt;=EN$1,$S216+$Y216,$Y216)</f>
        <v>443.40499999999997</v>
      </c>
      <c r="EO216" s="27">
        <f>IF($O216&gt;=EO$1,$S216+$Y216,$Y216)</f>
        <v>443.40499999999997</v>
      </c>
      <c r="EP216" s="27">
        <f>IF($O216&gt;=EP$1,$S216+$Y216,$Y216)</f>
        <v>443.40499999999997</v>
      </c>
      <c r="EQ216" s="27">
        <f>IF($O216&gt;=EQ$1,$S216+$Y216,$Y216)</f>
        <v>443.40499999999997</v>
      </c>
      <c r="ER216" s="27">
        <f>IF($O216&gt;=ER$1,$S216+$Y216,$Y216)</f>
        <v>443.40499999999997</v>
      </c>
      <c r="ES216" s="27">
        <f>IF($O216&gt;=ES$1,$S216+$Y216,$Y216)</f>
        <v>443.40499999999997</v>
      </c>
      <c r="ET216" s="27">
        <f>IF($O216&gt;=ET$1,$S216+$Y216,$Y216)</f>
        <v>443.40499999999997</v>
      </c>
      <c r="EU216" s="27">
        <f>IF($O216&gt;=EU$1,$S216+$Y216,$Y216)</f>
        <v>443.40499999999997</v>
      </c>
      <c r="EV216" s="27">
        <f>IF($O216&gt;=EV$1,$S216,0)</f>
        <v>443.40499999999997</v>
      </c>
      <c r="EW216" s="27">
        <f>IF($O216&gt;=EW$1,$S216,0)</f>
        <v>443.40499999999997</v>
      </c>
      <c r="EX216" s="27">
        <f>IF($O216&gt;=EX$1,$S216,0)</f>
        <v>443.40499999999997</v>
      </c>
      <c r="EY216" s="27">
        <f>IF($O216&gt;=EY$1,$S216,0)</f>
        <v>443.40499999999997</v>
      </c>
      <c r="EZ216" s="27">
        <f>IF($O216&gt;=EZ$1,$S216,0)</f>
        <v>443.40499999999997</v>
      </c>
      <c r="FA216" s="27">
        <f>IF($O216&gt;=FA$1,$S216,0)</f>
        <v>443.40499999999997</v>
      </c>
      <c r="FB216" s="27">
        <f>IF($O216&gt;=FB$1,$S216,0)</f>
        <v>443.40499999999997</v>
      </c>
      <c r="FC216" s="27">
        <f>IF($O216&gt;=FC$1,$S216,0)</f>
        <v>443.40499999999997</v>
      </c>
      <c r="FD216" s="27">
        <f>IF($O216&gt;=FD$1,$S216,0)</f>
        <v>443.40499999999997</v>
      </c>
      <c r="FE216" s="27">
        <f>IF($O216&gt;=FE$1,$S216,0)</f>
        <v>443.40499999999997</v>
      </c>
      <c r="FF216" s="27">
        <f>IF($O216&gt;=FF$1,$S216,0)</f>
        <v>443.40499999999997</v>
      </c>
      <c r="FG216" s="27">
        <f>IF($O216&gt;=FG$1,$S216,0)</f>
        <v>443.40499999999997</v>
      </c>
      <c r="FH216" s="27">
        <f>IF($O216&gt;=FH$1,$S216,0)</f>
        <v>443.40499999999997</v>
      </c>
      <c r="FI216" s="27">
        <f>IF($O216&gt;=FI$1,$S216,0)</f>
        <v>443.40499999999997</v>
      </c>
      <c r="FJ216" s="27">
        <f>IF($O216&gt;=FJ$1,$S216,0)</f>
        <v>443.40499999999997</v>
      </c>
      <c r="FK216" s="27">
        <f>IF($O216&gt;=FK$1,$S216,0)</f>
        <v>443.40499999999997</v>
      </c>
      <c r="FL216" s="27">
        <f>IF($O216&gt;=FL$1,$S216,0)</f>
        <v>443.40499999999997</v>
      </c>
      <c r="FM216" s="27">
        <f>IF($O216&gt;=FM$1,$S216,0)</f>
        <v>443.40499999999997</v>
      </c>
      <c r="FN216" s="27">
        <f>IF($O216&gt;=FN$1,$S216,0)</f>
        <v>443.40499999999997</v>
      </c>
      <c r="FO216" s="27">
        <f>IF($O216&gt;=FO$1,$S216,0)</f>
        <v>443.40499999999997</v>
      </c>
      <c r="FP216" s="27">
        <f>IF($O216&gt;=FP$1,$S216,0)</f>
        <v>443.40499999999997</v>
      </c>
      <c r="FQ216" s="27">
        <f>IF($O216&gt;=FQ$1,$S216,0)</f>
        <v>443.40499999999997</v>
      </c>
      <c r="FR216" s="27">
        <f>IF($O216&gt;=FR$1,$S216,0)</f>
        <v>443.40499999999997</v>
      </c>
      <c r="FS216" s="27">
        <f>IF($O216&gt;=FS$1,$S216,0)</f>
        <v>443.40499999999997</v>
      </c>
      <c r="FT216" s="27">
        <f>IF($O216&gt;=FT$1,$S216,0)</f>
        <v>443.40499999999997</v>
      </c>
      <c r="FU216" s="27">
        <f>IF($O216&gt;=FU$1,$S216,0)</f>
        <v>443.40499999999997</v>
      </c>
      <c r="FV216" s="27">
        <f>IF($O216&gt;=FV$1,$S216,0)</f>
        <v>443.40499999999997</v>
      </c>
      <c r="FW216" s="27">
        <f>IF($O216&gt;=FW$1,$S216,0)</f>
        <v>443.40499999999997</v>
      </c>
      <c r="FX216" s="27">
        <f>IF($O216&gt;=FX$1,$S216,0)</f>
        <v>443.40499999999997</v>
      </c>
      <c r="FY216" s="27">
        <f>IF($O216&gt;=FY$1,$S216,0)</f>
        <v>443.40499999999997</v>
      </c>
      <c r="FZ216" s="27">
        <f>IF($O216&gt;=FZ$1,$S216,0)</f>
        <v>443.40499999999997</v>
      </c>
      <c r="GA216" s="27">
        <f>IF($O216&gt;=GA$1,$S216,0)</f>
        <v>443.40499999999997</v>
      </c>
      <c r="GB216" s="27">
        <f>IF($O216&gt;=GB$1,$S216,0)</f>
        <v>443.40499999999997</v>
      </c>
      <c r="GC216" s="27">
        <f>IF($O216&gt;=GC$1,$S216,0)</f>
        <v>443.40499999999997</v>
      </c>
      <c r="GD216" s="27">
        <f>IF($O216&gt;=GD$1,$S216,0)</f>
        <v>443.40499999999997</v>
      </c>
      <c r="GE216" s="27">
        <f>IF($O216&gt;=GE$1,$S216,0)</f>
        <v>443.40499999999997</v>
      </c>
      <c r="GF216" s="27">
        <f>IF($O216&gt;=GF$1,$S216,0)</f>
        <v>443.40499999999997</v>
      </c>
      <c r="GG216" s="27">
        <f>IF($O216&gt;=GG$1,$S216,0)</f>
        <v>443.40499999999997</v>
      </c>
      <c r="GH216" s="27">
        <f>IF($O216&gt;=GH$1,$S216,0)</f>
        <v>443.40499999999997</v>
      </c>
      <c r="GI216" s="27">
        <f>IF($O216&gt;=GI$1,$S216,0)</f>
        <v>443.40499999999997</v>
      </c>
      <c r="GJ216" s="27">
        <f>IF($O216&gt;=GJ$1,$S216,0)</f>
        <v>443.40499999999997</v>
      </c>
      <c r="GK216" s="27">
        <f>IF($O216&gt;=GK$1,$S216,0)</f>
        <v>443.40499999999997</v>
      </c>
      <c r="GL216" s="27">
        <f>IF($O216&gt;=GL$1,$S216,0)</f>
        <v>443.40499999999997</v>
      </c>
      <c r="GM216" s="27">
        <f>IF($O216&gt;=GM$1,$S216,0)</f>
        <v>443.40499999999997</v>
      </c>
      <c r="GN216" s="27">
        <f>IF($O216&gt;=GN$1,$S216,0)</f>
        <v>443.40499999999997</v>
      </c>
      <c r="GO216" s="27">
        <f>IF($O216&gt;=GO$1,$S216,0)</f>
        <v>443.40499999999997</v>
      </c>
      <c r="GP216" s="27">
        <f>IF($O216&gt;=GP$1,$S216,0)</f>
        <v>443.40499999999997</v>
      </c>
      <c r="GQ216" s="27">
        <f>IF($O216&gt;=GQ$1,$S216,0)</f>
        <v>443.40499999999997</v>
      </c>
      <c r="GR216" s="27">
        <f>IF($O216&gt;=GR$1,$S216,0)</f>
        <v>0</v>
      </c>
      <c r="GS216" s="27">
        <f>IF($O216&gt;=GS$1,$S216,0)</f>
        <v>0</v>
      </c>
      <c r="GT216" s="27">
        <f>IF($O216&gt;=GT$1,$S216,0)</f>
        <v>0</v>
      </c>
      <c r="GU216" s="27">
        <f>IF($O216&gt;=GU$1,$S216,0)</f>
        <v>0</v>
      </c>
      <c r="GV216" s="27">
        <f>IF($O216&gt;=GV$1,$S216,0)</f>
        <v>0</v>
      </c>
      <c r="GW216" s="27">
        <f>IF($O216&gt;=GW$1,$S216,0)</f>
        <v>0</v>
      </c>
      <c r="GX216" s="27">
        <f>IF($O216&gt;=GX$1,$S216,0)</f>
        <v>0</v>
      </c>
      <c r="GY216" s="27">
        <f>IF($O216&gt;=GY$1,$S216,0)</f>
        <v>0</v>
      </c>
      <c r="GZ216" s="27">
        <f>IF($O216&gt;=GZ$1,$S216,0)</f>
        <v>0</v>
      </c>
      <c r="HA216" s="27">
        <f>IF($O216&gt;=HA$1,$S216,0)</f>
        <v>0</v>
      </c>
      <c r="HB216" s="27">
        <f>IF($O216&gt;=HB$1,$S216,0)</f>
        <v>0</v>
      </c>
      <c r="HC216" s="27">
        <f>IF($O216&gt;=HC$1,$S216,0)</f>
        <v>0</v>
      </c>
    </row>
    <row r="217" spans="1:211">
      <c r="A217" s="3">
        <v>38440</v>
      </c>
      <c r="B217" s="3" t="s">
        <v>321</v>
      </c>
      <c r="C217" s="3" t="s">
        <v>104</v>
      </c>
      <c r="D217" s="3">
        <v>64</v>
      </c>
      <c r="E217" s="4">
        <v>32917</v>
      </c>
      <c r="F217" s="5">
        <v>28.367123287671234</v>
      </c>
      <c r="G217" s="3" t="s">
        <v>99</v>
      </c>
      <c r="H217" s="4">
        <v>19819</v>
      </c>
      <c r="I217" s="9" t="s">
        <v>833</v>
      </c>
      <c r="J217" s="5">
        <v>2343.4299999999998</v>
      </c>
      <c r="K217" s="31">
        <v>439</v>
      </c>
      <c r="L217" s="32">
        <v>28</v>
      </c>
      <c r="M217" s="33">
        <f>VLOOKUP(L217,FIND,3,TRUE)</f>
        <v>1.5</v>
      </c>
      <c r="N217" s="32">
        <f>IF(L217&gt;30,180,VLOOKUP(L217,TEMPO,2,FALSE))</f>
        <v>168</v>
      </c>
      <c r="O217" s="32">
        <f>IF(R217&gt;0,4,N217)</f>
        <v>168</v>
      </c>
      <c r="P217" s="96">
        <f>J217*M217*L217</f>
        <v>98424.059999999983</v>
      </c>
      <c r="Q217" s="96">
        <f>10934.45*2</f>
        <v>21868.9</v>
      </c>
      <c r="R217" s="96">
        <f>IF(P217&lt;=Q217,P217/4,0)</f>
        <v>0</v>
      </c>
      <c r="S217" s="5">
        <f>IF(P217&gt;=Q217,P217/N217,0)</f>
        <v>585.85749999999985</v>
      </c>
      <c r="T217" s="3"/>
      <c r="U217" s="3">
        <f>IF(T217="",1,0)</f>
        <v>1</v>
      </c>
      <c r="V217" s="3">
        <v>358</v>
      </c>
      <c r="W217" s="5">
        <v>0.4</v>
      </c>
      <c r="X217" s="5">
        <v>402.65</v>
      </c>
      <c r="Y217" s="5">
        <f>X217*W217</f>
        <v>161.06</v>
      </c>
      <c r="Z217" s="5">
        <v>400</v>
      </c>
      <c r="AA217" s="5">
        <f>S217+Y217+Z217</f>
        <v>1146.9174999999998</v>
      </c>
      <c r="AB217" s="39">
        <f>(J217/12+J217/12*1.3333333333+450/12+J217/30*6/12+J217)*1.3+Y217+Z217+153.9</f>
        <v>4453.3103444359822</v>
      </c>
      <c r="AC217" s="39" t="s">
        <v>104</v>
      </c>
      <c r="AD217" s="39">
        <f>J217*1.3+400+153.9</f>
        <v>3600.3589999999999</v>
      </c>
      <c r="AE217" s="39">
        <f>SUMIFS('CUSTO MENSAL FUNC NOVO'!H:H,'CUSTO MENSAL FUNC NOVO'!A:A,'VALORES MENSAIS'!AC217)</f>
        <v>2035.3799999999999</v>
      </c>
      <c r="AF217" s="27">
        <f>IF($R217&gt;0,$R217,$S217)+$Y217+$Z217</f>
        <v>1146.9174999999998</v>
      </c>
      <c r="AG217" s="27">
        <f>IF($R217&gt;0,$R217,$S217)+$Y217+$Z217</f>
        <v>1146.9174999999998</v>
      </c>
      <c r="AH217" s="27">
        <f>IF($R217&gt;0,$R217,$S217)+$Y217+$Z217</f>
        <v>1146.9174999999998</v>
      </c>
      <c r="AI217" s="27">
        <f>IF($R217&gt;0,$R217,$S217)+$Y217+$Z217</f>
        <v>1146.9174999999998</v>
      </c>
      <c r="AJ217" s="27">
        <f>IF($O217&gt;=AJ$1,$S217+$Y217+$Z217,$Y217+$Z217)</f>
        <v>1146.9174999999998</v>
      </c>
      <c r="AK217" s="27">
        <f>IF($O217&gt;=AK$1,$S217+$Y217+$Z217,$Y217+$Z217)</f>
        <v>1146.9174999999998</v>
      </c>
      <c r="AL217" s="27">
        <f>IF($O217&gt;=AL$1,$S217+$Y217+$Z217,$Y217+$Z217)</f>
        <v>1146.9174999999998</v>
      </c>
      <c r="AM217" s="27">
        <f>IF($O217&gt;=AM$1,$S217+$Y217+$Z217,$Y217+$Z217)</f>
        <v>1146.9174999999998</v>
      </c>
      <c r="AN217" s="27">
        <f>IF($O217&gt;=AN$1,$S217+$Y217+$Z217,$Y217+$Z217)</f>
        <v>1146.9174999999998</v>
      </c>
      <c r="AO217" s="27">
        <f>IF($O217&gt;=AO$1,$S217+$Y217+$Z217,$Y217+$Z217)</f>
        <v>1146.9174999999998</v>
      </c>
      <c r="AP217" s="27">
        <f>IF($O217&gt;=AP$1,$S217+$Y217+$Z217,$Y217+$Z217)</f>
        <v>1146.9174999999998</v>
      </c>
      <c r="AQ217" s="27">
        <f>IF($O217&gt;=AQ$1,$S217+$Y217+$Z217,$Y217+$Z217)</f>
        <v>1146.9174999999998</v>
      </c>
      <c r="AR217" s="27">
        <f>IF($O217&gt;=AR$1,$S217+$Y217+$Z217,$Y217+$Z217)</f>
        <v>1146.9174999999998</v>
      </c>
      <c r="AS217" s="27">
        <f>IF($O217&gt;=AS$1,$S217+$Y217+$Z217,$Y217+$Z217)</f>
        <v>1146.9174999999998</v>
      </c>
      <c r="AT217" s="27">
        <f>IF($O217&gt;=AT$1,$S217+$Y217+$Z217,$Y217+$Z217)</f>
        <v>1146.9174999999998</v>
      </c>
      <c r="AU217" s="27">
        <f>IF($O217&gt;=AU$1,$S217+$Y217+$Z217,$Y217+$Z217)</f>
        <v>1146.9174999999998</v>
      </c>
      <c r="AV217" s="27">
        <f>IF($O217&gt;=AV$1,$S217+$Y217+$Z217,$Y217+$Z217)</f>
        <v>1146.9174999999998</v>
      </c>
      <c r="AW217" s="27">
        <f>IF($O217&gt;=AW$1,$S217+$Y217+$Z217,$Y217+$Z217)</f>
        <v>1146.9174999999998</v>
      </c>
      <c r="AX217" s="27">
        <f>IF($O217&gt;=AX$1,$S217+$Y217+$Z217,$Y217+$Z217)</f>
        <v>1146.9174999999998</v>
      </c>
      <c r="AY217" s="27">
        <f>IF($O217&gt;=AY$1,$S217+$Y217+$Z217,$Y217+$Z217)</f>
        <v>1146.9174999999998</v>
      </c>
      <c r="AZ217" s="27">
        <f>IF($O217&gt;=AZ$1,$S217+$Y217+$Z217,$Y217+$Z217)</f>
        <v>1146.9174999999998</v>
      </c>
      <c r="BA217" s="27">
        <f>IF($O217&gt;=BA$1,$S217+$Y217+$Z217,$Y217+$Z217)</f>
        <v>1146.9174999999998</v>
      </c>
      <c r="BB217" s="27">
        <f>IF($O217&gt;=BB$1,$S217+$Y217+$Z217,$Y217+$Z217)</f>
        <v>1146.9174999999998</v>
      </c>
      <c r="BC217" s="27">
        <f>IF($O217&gt;=BC$1,$S217+$Y217+$Z217,$Y217+$Z217)</f>
        <v>1146.9174999999998</v>
      </c>
      <c r="BD217" s="27">
        <f>IF($O217&gt;=BD$1,$S217+$Y217+$Z217,$Y217+$Z217)</f>
        <v>1146.9174999999998</v>
      </c>
      <c r="BE217" s="27">
        <f>IF($O217&gt;=BE$1,$S217+$Y217+$Z217,$Y217+$Z217)</f>
        <v>1146.9174999999998</v>
      </c>
      <c r="BF217" s="27">
        <f>IF($O217&gt;=BF$1,$S217+$Y217+$Z217,$Y217+$Z217)</f>
        <v>1146.9174999999998</v>
      </c>
      <c r="BG217" s="27">
        <f>IF($O217&gt;=BG$1,$S217+$Y217+$Z217,$Y217+$Z217)</f>
        <v>1146.9174999999998</v>
      </c>
      <c r="BH217" s="27">
        <f>IF($O217&gt;=BH$1,$S217+$Y217+$Z217,$Y217+$Z217)</f>
        <v>1146.9174999999998</v>
      </c>
      <c r="BI217" s="27">
        <f>IF($O217&gt;=BI$1,$S217+$Y217+$Z217,$Y217+$Z217)</f>
        <v>1146.9174999999998</v>
      </c>
      <c r="BJ217" s="27">
        <f>IF($O217&gt;=BJ$1,$S217+$Y217+$Z217,$Y217+$Z217)</f>
        <v>1146.9174999999998</v>
      </c>
      <c r="BK217" s="27">
        <f>IF($O217&gt;=BK$1,$S217+$Y217+$Z217,$Y217+$Z217)</f>
        <v>1146.9174999999998</v>
      </c>
      <c r="BL217" s="27">
        <f>IF($O217&gt;=BL$1,$S217+$Y217+$Z217,$Y217+$Z217)</f>
        <v>1146.9174999999998</v>
      </c>
      <c r="BM217" s="27">
        <f>IF($O217&gt;=BM$1,$S217+$Y217+$Z217,$Y217+$Z217)</f>
        <v>1146.9174999999998</v>
      </c>
      <c r="BN217" s="27">
        <f>IF($O217&gt;=BN$1,$S217+$Y217+$Z217,$Y217+$Z217)</f>
        <v>1146.9174999999998</v>
      </c>
      <c r="BO217" s="27">
        <f>IF($O217&gt;=BO$1,$S217+$Y217+$Z217,$Y217+$Z217)</f>
        <v>1146.9174999999998</v>
      </c>
      <c r="BP217" s="27">
        <f>IF($O217&gt;=BP$1,$S217+$Y217+$Z217,$Y217+$Z217)</f>
        <v>1146.9174999999998</v>
      </c>
      <c r="BQ217" s="27">
        <f>IF($O217&gt;=BQ$1,$S217+$Y217+$Z217,$Y217+$Z217)</f>
        <v>1146.9174999999998</v>
      </c>
      <c r="BR217" s="27">
        <f>IF($O217&gt;=BR$1,$S217+$Y217+$Z217,$Y217+$Z217)</f>
        <v>1146.9174999999998</v>
      </c>
      <c r="BS217" s="27">
        <f>IF($O217&gt;=BS$1,$S217+$Y217+$Z217,$Y217+$Z217)</f>
        <v>1146.9174999999998</v>
      </c>
      <c r="BT217" s="27">
        <f>IF($O217&gt;=BT$1,$S217+$Y217+$Z217,$Y217+$Z217)</f>
        <v>1146.9174999999998</v>
      </c>
      <c r="BU217" s="27">
        <f>IF($O217&gt;=BU$1,$S217+$Y217+$Z217,$Y217+$Z217)</f>
        <v>1146.9174999999998</v>
      </c>
      <c r="BV217" s="27">
        <f>IF($O217&gt;=BV$1,$S217+$Y217+$Z217,$Y217+$Z217)</f>
        <v>1146.9174999999998</v>
      </c>
      <c r="BW217" s="27">
        <f>IF($O217&gt;=BW$1,$S217+$Y217+$Z217,$Y217+$Z217)</f>
        <v>1146.9174999999998</v>
      </c>
      <c r="BX217" s="27">
        <f>IF($O217&gt;=BX$1,$S217+$Y217+$Z217,$Y217+$Z217)</f>
        <v>1146.9174999999998</v>
      </c>
      <c r="BY217" s="27">
        <f>IF($O217&gt;=BY$1,$S217+$Y217+$Z217,$Y217+$Z217)</f>
        <v>1146.9174999999998</v>
      </c>
      <c r="BZ217" s="27">
        <f>IF($O217&gt;=BZ$1,$S217+$Y217+$Z217,$Y217+$Z217)</f>
        <v>1146.9174999999998</v>
      </c>
      <c r="CA217" s="27">
        <f>IF($O217&gt;=CA$1,$S217+$Y217+$Z217,$Y217+$Z217)</f>
        <v>1146.9174999999998</v>
      </c>
      <c r="CB217" s="27">
        <f>IF($O217&gt;=CB$1,$S217+$Y217+$Z217,$Y217+$Z217)</f>
        <v>1146.9174999999998</v>
      </c>
      <c r="CC217" s="27">
        <f>IF($O217&gt;=CC$1,$S217+$Y217+$Z217,$Y217+$Z217)</f>
        <v>1146.9174999999998</v>
      </c>
      <c r="CD217" s="27">
        <f>IF($O217&gt;=CD$1,$S217+$Y217+$Z217,$Y217+$Z217)</f>
        <v>1146.9174999999998</v>
      </c>
      <c r="CE217" s="27">
        <f>IF($O217&gt;=CE$1,$S217+$Y217+$Z217,$Y217+$Z217)</f>
        <v>1146.9174999999998</v>
      </c>
      <c r="CF217" s="27">
        <f>IF($O217&gt;=CF$1,$S217+$Y217+$Z217,$Y217+$Z217)</f>
        <v>1146.9174999999998</v>
      </c>
      <c r="CG217" s="27">
        <f>IF($O217&gt;=CG$1,$S217+$Y217+$Z217,$Y217+$Z217)</f>
        <v>1146.9174999999998</v>
      </c>
      <c r="CH217" s="27">
        <f>IF($O217&gt;=CH$1,$S217+$Y217+$Z217,$Y217+$Z217)</f>
        <v>1146.9174999999998</v>
      </c>
      <c r="CI217" s="27">
        <f>IF($O217&gt;=CI$1,$S217+$Y217+$Z217,$Y217+$Z217)</f>
        <v>1146.9174999999998</v>
      </c>
      <c r="CJ217" s="27">
        <f>IF($O217&gt;=CJ$1,$S217+$Y217+$Z217,$Y217+$Z217)</f>
        <v>1146.9174999999998</v>
      </c>
      <c r="CK217" s="27">
        <f>IF($O217&gt;=CK$1,$S217+$Y217+$Z217,$Y217+$Z217)</f>
        <v>1146.9174999999998</v>
      </c>
      <c r="CL217" s="27">
        <f>IF($O217&gt;=CL$1,$S217+$Y217+$Z217,$Y217+$Z217)</f>
        <v>1146.9174999999998</v>
      </c>
      <c r="CM217" s="27">
        <f>IF($O217&gt;=CM$1,$S217+$Y217+$Z217,$Y217+$Z217)</f>
        <v>1146.9174999999998</v>
      </c>
      <c r="CN217" s="27">
        <f>IF($O217&gt;=CN$1,$S217+$Y217,$Y217)</f>
        <v>746.91749999999979</v>
      </c>
      <c r="CO217" s="27">
        <f>IF($O217&gt;=CO$1,$S217+$Y217,$Y217)</f>
        <v>746.91749999999979</v>
      </c>
      <c r="CP217" s="27">
        <f>IF($O217&gt;=CP$1,$S217+$Y217,$Y217)</f>
        <v>746.91749999999979</v>
      </c>
      <c r="CQ217" s="27">
        <f>IF($O217&gt;=CQ$1,$S217+$Y217,$Y217)</f>
        <v>746.91749999999979</v>
      </c>
      <c r="CR217" s="27">
        <f>IF($O217&gt;=CR$1,$S217+$Y217,$Y217)</f>
        <v>746.91749999999979</v>
      </c>
      <c r="CS217" s="27">
        <f>IF($O217&gt;=CS$1,$S217+$Y217,$Y217)</f>
        <v>746.91749999999979</v>
      </c>
      <c r="CT217" s="27">
        <f>IF($O217&gt;=CT$1,$S217+$Y217,$Y217)</f>
        <v>746.91749999999979</v>
      </c>
      <c r="CU217" s="27">
        <f>IF($O217&gt;=CU$1,$S217+$Y217,$Y217)</f>
        <v>746.91749999999979</v>
      </c>
      <c r="CV217" s="27">
        <f>IF($O217&gt;=CV$1,$S217+$Y217,$Y217)</f>
        <v>746.91749999999979</v>
      </c>
      <c r="CW217" s="27">
        <f>IF($O217&gt;=CW$1,$S217+$Y217,$Y217)</f>
        <v>746.91749999999979</v>
      </c>
      <c r="CX217" s="27">
        <f>IF($O217&gt;=CX$1,$S217+$Y217,$Y217)</f>
        <v>746.91749999999979</v>
      </c>
      <c r="CY217" s="27">
        <f>IF($O217&gt;=CY$1,$S217+$Y217,$Y217)</f>
        <v>746.91749999999979</v>
      </c>
      <c r="CZ217" s="27">
        <f>IF($O217&gt;=CZ$1,$S217+$Y217,$Y217)</f>
        <v>746.91749999999979</v>
      </c>
      <c r="DA217" s="27">
        <f>IF($O217&gt;=DA$1,$S217+$Y217,$Y217)</f>
        <v>746.91749999999979</v>
      </c>
      <c r="DB217" s="27">
        <f>IF($O217&gt;=DB$1,$S217+$Y217,$Y217)</f>
        <v>746.91749999999979</v>
      </c>
      <c r="DC217" s="27">
        <f>IF($O217&gt;=DC$1,$S217+$Y217,$Y217)</f>
        <v>746.91749999999979</v>
      </c>
      <c r="DD217" s="27">
        <f>IF($O217&gt;=DD$1,$S217+$Y217,$Y217)</f>
        <v>746.91749999999979</v>
      </c>
      <c r="DE217" s="27">
        <f>IF($O217&gt;=DE$1,$S217+$Y217,$Y217)</f>
        <v>746.91749999999979</v>
      </c>
      <c r="DF217" s="27">
        <f>IF($O217&gt;=DF$1,$S217+$Y217,$Y217)</f>
        <v>746.91749999999979</v>
      </c>
      <c r="DG217" s="27">
        <f>IF($O217&gt;=DG$1,$S217+$Y217,$Y217)</f>
        <v>746.91749999999979</v>
      </c>
      <c r="DH217" s="27">
        <f>IF($O217&gt;=DH$1,$S217+$Y217,$Y217)</f>
        <v>746.91749999999979</v>
      </c>
      <c r="DI217" s="27">
        <f>IF($O217&gt;=DI$1,$S217+$Y217,$Y217)</f>
        <v>746.91749999999979</v>
      </c>
      <c r="DJ217" s="27">
        <f>IF($O217&gt;=DJ$1,$S217+$Y217,$Y217)</f>
        <v>746.91749999999979</v>
      </c>
      <c r="DK217" s="27">
        <f>IF($O217&gt;=DK$1,$S217+$Y217,$Y217)</f>
        <v>746.91749999999979</v>
      </c>
      <c r="DL217" s="27">
        <f>IF($O217&gt;=DL$1,$S217+$Y217,$Y217)</f>
        <v>746.91749999999979</v>
      </c>
      <c r="DM217" s="27">
        <f>IF($O217&gt;=DM$1,$S217+$Y217,$Y217)</f>
        <v>746.91749999999979</v>
      </c>
      <c r="DN217" s="27">
        <f>IF($O217&gt;=DN$1,$S217+$Y217,$Y217)</f>
        <v>746.91749999999979</v>
      </c>
      <c r="DO217" s="27">
        <f>IF($O217&gt;=DO$1,$S217+$Y217,$Y217)</f>
        <v>746.91749999999979</v>
      </c>
      <c r="DP217" s="27">
        <f>IF($O217&gt;=DP$1,$S217+$Y217,$Y217)</f>
        <v>746.91749999999979</v>
      </c>
      <c r="DQ217" s="27">
        <f>IF($O217&gt;=DQ$1,$S217+$Y217,$Y217)</f>
        <v>746.91749999999979</v>
      </c>
      <c r="DR217" s="27">
        <f>IF($O217&gt;=DR$1,$S217+$Y217,$Y217)</f>
        <v>746.91749999999979</v>
      </c>
      <c r="DS217" s="27">
        <f>IF($O217&gt;=DS$1,$S217+$Y217,$Y217)</f>
        <v>746.91749999999979</v>
      </c>
      <c r="DT217" s="27">
        <f>IF($O217&gt;=DT$1,$S217+$Y217,$Y217)</f>
        <v>746.91749999999979</v>
      </c>
      <c r="DU217" s="27">
        <f>IF($O217&gt;=DU$1,$S217+$Y217,$Y217)</f>
        <v>746.91749999999979</v>
      </c>
      <c r="DV217" s="27">
        <f>IF($O217&gt;=DV$1,$S217+$Y217,$Y217)</f>
        <v>746.91749999999979</v>
      </c>
      <c r="DW217" s="27">
        <f>IF($O217&gt;=DW$1,$S217+$Y217,$Y217)</f>
        <v>746.91749999999979</v>
      </c>
      <c r="DX217" s="27">
        <f>IF($O217&gt;=DX$1,$S217+$Y217,$Y217)</f>
        <v>746.91749999999979</v>
      </c>
      <c r="DY217" s="27">
        <f>IF($O217&gt;=DY$1,$S217+$Y217,$Y217)</f>
        <v>746.91749999999979</v>
      </c>
      <c r="DZ217" s="27">
        <f>IF($O217&gt;=DZ$1,$S217+$Y217,$Y217)</f>
        <v>746.91749999999979</v>
      </c>
      <c r="EA217" s="27">
        <f>IF($O217&gt;=EA$1,$S217+$Y217,$Y217)</f>
        <v>746.91749999999979</v>
      </c>
      <c r="EB217" s="27">
        <f>IF($O217&gt;=EB$1,$S217+$Y217,$Y217)</f>
        <v>746.91749999999979</v>
      </c>
      <c r="EC217" s="27">
        <f>IF($O217&gt;=EC$1,$S217+$Y217,$Y217)</f>
        <v>746.91749999999979</v>
      </c>
      <c r="ED217" s="27">
        <f>IF($O217&gt;=ED$1,$S217+$Y217,$Y217)</f>
        <v>746.91749999999979</v>
      </c>
      <c r="EE217" s="27">
        <f>IF($O217&gt;=EE$1,$S217+$Y217,$Y217)</f>
        <v>746.91749999999979</v>
      </c>
      <c r="EF217" s="27">
        <f>IF($O217&gt;=EF$1,$S217+$Y217,$Y217)</f>
        <v>746.91749999999979</v>
      </c>
      <c r="EG217" s="27">
        <f>IF($O217&gt;=EG$1,$S217+$Y217,$Y217)</f>
        <v>746.91749999999979</v>
      </c>
      <c r="EH217" s="27">
        <f>IF($O217&gt;=EH$1,$S217+$Y217,$Y217)</f>
        <v>746.91749999999979</v>
      </c>
      <c r="EI217" s="27">
        <f>IF($O217&gt;=EI$1,$S217+$Y217,$Y217)</f>
        <v>746.91749999999979</v>
      </c>
      <c r="EJ217" s="27">
        <f>IF($O217&gt;=EJ$1,$S217+$Y217,$Y217)</f>
        <v>746.91749999999979</v>
      </c>
      <c r="EK217" s="27">
        <f>IF($O217&gt;=EK$1,$S217+$Y217,$Y217)</f>
        <v>746.91749999999979</v>
      </c>
      <c r="EL217" s="27">
        <f>IF($O217&gt;=EL$1,$S217+$Y217,$Y217)</f>
        <v>746.91749999999979</v>
      </c>
      <c r="EM217" s="27">
        <f>IF($O217&gt;=EM$1,$S217+$Y217,$Y217)</f>
        <v>746.91749999999979</v>
      </c>
      <c r="EN217" s="27">
        <f>IF($O217&gt;=EN$1,$S217+$Y217,$Y217)</f>
        <v>746.91749999999979</v>
      </c>
      <c r="EO217" s="27">
        <f>IF($O217&gt;=EO$1,$S217+$Y217,$Y217)</f>
        <v>746.91749999999979</v>
      </c>
      <c r="EP217" s="27">
        <f>IF($O217&gt;=EP$1,$S217+$Y217,$Y217)</f>
        <v>746.91749999999979</v>
      </c>
      <c r="EQ217" s="27">
        <f>IF($O217&gt;=EQ$1,$S217+$Y217,$Y217)</f>
        <v>746.91749999999979</v>
      </c>
      <c r="ER217" s="27">
        <f>IF($O217&gt;=ER$1,$S217+$Y217,$Y217)</f>
        <v>746.91749999999979</v>
      </c>
      <c r="ES217" s="27">
        <f>IF($O217&gt;=ES$1,$S217+$Y217,$Y217)</f>
        <v>746.91749999999979</v>
      </c>
      <c r="ET217" s="27">
        <f>IF($O217&gt;=ET$1,$S217+$Y217,$Y217)</f>
        <v>746.91749999999979</v>
      </c>
      <c r="EU217" s="27">
        <f>IF($O217&gt;=EU$1,$S217+$Y217,$Y217)</f>
        <v>746.91749999999979</v>
      </c>
      <c r="EV217" s="27">
        <f>IF($O217&gt;=EV$1,$S217,0)</f>
        <v>585.85749999999985</v>
      </c>
      <c r="EW217" s="27">
        <f>IF($O217&gt;=EW$1,$S217,0)</f>
        <v>585.85749999999985</v>
      </c>
      <c r="EX217" s="27">
        <f>IF($O217&gt;=EX$1,$S217,0)</f>
        <v>585.85749999999985</v>
      </c>
      <c r="EY217" s="27">
        <f>IF($O217&gt;=EY$1,$S217,0)</f>
        <v>585.85749999999985</v>
      </c>
      <c r="EZ217" s="27">
        <f>IF($O217&gt;=EZ$1,$S217,0)</f>
        <v>585.85749999999985</v>
      </c>
      <c r="FA217" s="27">
        <f>IF($O217&gt;=FA$1,$S217,0)</f>
        <v>585.85749999999985</v>
      </c>
      <c r="FB217" s="27">
        <f>IF($O217&gt;=FB$1,$S217,0)</f>
        <v>585.85749999999985</v>
      </c>
      <c r="FC217" s="27">
        <f>IF($O217&gt;=FC$1,$S217,0)</f>
        <v>585.85749999999985</v>
      </c>
      <c r="FD217" s="27">
        <f>IF($O217&gt;=FD$1,$S217,0)</f>
        <v>585.85749999999985</v>
      </c>
      <c r="FE217" s="27">
        <f>IF($O217&gt;=FE$1,$S217,0)</f>
        <v>585.85749999999985</v>
      </c>
      <c r="FF217" s="27">
        <f>IF($O217&gt;=FF$1,$S217,0)</f>
        <v>585.85749999999985</v>
      </c>
      <c r="FG217" s="27">
        <f>IF($O217&gt;=FG$1,$S217,0)</f>
        <v>585.85749999999985</v>
      </c>
      <c r="FH217" s="27">
        <f>IF($O217&gt;=FH$1,$S217,0)</f>
        <v>585.85749999999985</v>
      </c>
      <c r="FI217" s="27">
        <f>IF($O217&gt;=FI$1,$S217,0)</f>
        <v>585.85749999999985</v>
      </c>
      <c r="FJ217" s="27">
        <f>IF($O217&gt;=FJ$1,$S217,0)</f>
        <v>585.85749999999985</v>
      </c>
      <c r="FK217" s="27">
        <f>IF($O217&gt;=FK$1,$S217,0)</f>
        <v>585.85749999999985</v>
      </c>
      <c r="FL217" s="27">
        <f>IF($O217&gt;=FL$1,$S217,0)</f>
        <v>585.85749999999985</v>
      </c>
      <c r="FM217" s="27">
        <f>IF($O217&gt;=FM$1,$S217,0)</f>
        <v>585.85749999999985</v>
      </c>
      <c r="FN217" s="27">
        <f>IF($O217&gt;=FN$1,$S217,0)</f>
        <v>585.85749999999985</v>
      </c>
      <c r="FO217" s="27">
        <f>IF($O217&gt;=FO$1,$S217,0)</f>
        <v>585.85749999999985</v>
      </c>
      <c r="FP217" s="27">
        <f>IF($O217&gt;=FP$1,$S217,0)</f>
        <v>585.85749999999985</v>
      </c>
      <c r="FQ217" s="27">
        <f>IF($O217&gt;=FQ$1,$S217,0)</f>
        <v>585.85749999999985</v>
      </c>
      <c r="FR217" s="27">
        <f>IF($O217&gt;=FR$1,$S217,0)</f>
        <v>585.85749999999985</v>
      </c>
      <c r="FS217" s="27">
        <f>IF($O217&gt;=FS$1,$S217,0)</f>
        <v>585.85749999999985</v>
      </c>
      <c r="FT217" s="27">
        <f>IF($O217&gt;=FT$1,$S217,0)</f>
        <v>585.85749999999985</v>
      </c>
      <c r="FU217" s="27">
        <f>IF($O217&gt;=FU$1,$S217,0)</f>
        <v>585.85749999999985</v>
      </c>
      <c r="FV217" s="27">
        <f>IF($O217&gt;=FV$1,$S217,0)</f>
        <v>585.85749999999985</v>
      </c>
      <c r="FW217" s="27">
        <f>IF($O217&gt;=FW$1,$S217,0)</f>
        <v>585.85749999999985</v>
      </c>
      <c r="FX217" s="27">
        <f>IF($O217&gt;=FX$1,$S217,0)</f>
        <v>585.85749999999985</v>
      </c>
      <c r="FY217" s="27">
        <f>IF($O217&gt;=FY$1,$S217,0)</f>
        <v>585.85749999999985</v>
      </c>
      <c r="FZ217" s="27">
        <f>IF($O217&gt;=FZ$1,$S217,0)</f>
        <v>585.85749999999985</v>
      </c>
      <c r="GA217" s="27">
        <f>IF($O217&gt;=GA$1,$S217,0)</f>
        <v>585.85749999999985</v>
      </c>
      <c r="GB217" s="27">
        <f>IF($O217&gt;=GB$1,$S217,0)</f>
        <v>585.85749999999985</v>
      </c>
      <c r="GC217" s="27">
        <f>IF($O217&gt;=GC$1,$S217,0)</f>
        <v>585.85749999999985</v>
      </c>
      <c r="GD217" s="27">
        <f>IF($O217&gt;=GD$1,$S217,0)</f>
        <v>585.85749999999985</v>
      </c>
      <c r="GE217" s="27">
        <f>IF($O217&gt;=GE$1,$S217,0)</f>
        <v>585.85749999999985</v>
      </c>
      <c r="GF217" s="27">
        <f>IF($O217&gt;=GF$1,$S217,0)</f>
        <v>585.85749999999985</v>
      </c>
      <c r="GG217" s="27">
        <f>IF($O217&gt;=GG$1,$S217,0)</f>
        <v>585.85749999999985</v>
      </c>
      <c r="GH217" s="27">
        <f>IF($O217&gt;=GH$1,$S217,0)</f>
        <v>585.85749999999985</v>
      </c>
      <c r="GI217" s="27">
        <f>IF($O217&gt;=GI$1,$S217,0)</f>
        <v>585.85749999999985</v>
      </c>
      <c r="GJ217" s="27">
        <f>IF($O217&gt;=GJ$1,$S217,0)</f>
        <v>585.85749999999985</v>
      </c>
      <c r="GK217" s="27">
        <f>IF($O217&gt;=GK$1,$S217,0)</f>
        <v>585.85749999999985</v>
      </c>
      <c r="GL217" s="27">
        <f>IF($O217&gt;=GL$1,$S217,0)</f>
        <v>585.85749999999985</v>
      </c>
      <c r="GM217" s="27">
        <f>IF($O217&gt;=GM$1,$S217,0)</f>
        <v>585.85749999999985</v>
      </c>
      <c r="GN217" s="27">
        <f>IF($O217&gt;=GN$1,$S217,0)</f>
        <v>585.85749999999985</v>
      </c>
      <c r="GO217" s="27">
        <f>IF($O217&gt;=GO$1,$S217,0)</f>
        <v>585.85749999999985</v>
      </c>
      <c r="GP217" s="27">
        <f>IF($O217&gt;=GP$1,$S217,0)</f>
        <v>585.85749999999985</v>
      </c>
      <c r="GQ217" s="27">
        <f>IF($O217&gt;=GQ$1,$S217,0)</f>
        <v>585.85749999999985</v>
      </c>
      <c r="GR217" s="27">
        <f>IF($O217&gt;=GR$1,$S217,0)</f>
        <v>0</v>
      </c>
      <c r="GS217" s="27">
        <f>IF($O217&gt;=GS$1,$S217,0)</f>
        <v>0</v>
      </c>
      <c r="GT217" s="27">
        <f>IF($O217&gt;=GT$1,$S217,0)</f>
        <v>0</v>
      </c>
      <c r="GU217" s="27">
        <f>IF($O217&gt;=GU$1,$S217,0)</f>
        <v>0</v>
      </c>
      <c r="GV217" s="27">
        <f>IF($O217&gt;=GV$1,$S217,0)</f>
        <v>0</v>
      </c>
      <c r="GW217" s="27">
        <f>IF($O217&gt;=GW$1,$S217,0)</f>
        <v>0</v>
      </c>
      <c r="GX217" s="27">
        <f>IF($O217&gt;=GX$1,$S217,0)</f>
        <v>0</v>
      </c>
      <c r="GY217" s="27">
        <f>IF($O217&gt;=GY$1,$S217,0)</f>
        <v>0</v>
      </c>
      <c r="GZ217" s="27">
        <f>IF($O217&gt;=GZ$1,$S217,0)</f>
        <v>0</v>
      </c>
      <c r="HA217" s="27">
        <f>IF($O217&gt;=HA$1,$S217,0)</f>
        <v>0</v>
      </c>
      <c r="HB217" s="27">
        <f>IF($O217&gt;=HB$1,$S217,0)</f>
        <v>0</v>
      </c>
      <c r="HC217" s="27">
        <f>IF($O217&gt;=HC$1,$S217,0)</f>
        <v>0</v>
      </c>
    </row>
    <row r="218" spans="1:211">
      <c r="A218" s="3">
        <v>50288</v>
      </c>
      <c r="B218" s="3" t="s">
        <v>275</v>
      </c>
      <c r="C218" s="3" t="s">
        <v>104</v>
      </c>
      <c r="D218" s="3">
        <v>64</v>
      </c>
      <c r="E218" s="4">
        <v>33940</v>
      </c>
      <c r="F218" s="5">
        <v>25.564383561643837</v>
      </c>
      <c r="G218" s="3" t="s">
        <v>99</v>
      </c>
      <c r="H218" s="4">
        <v>20077</v>
      </c>
      <c r="I218" s="9" t="s">
        <v>833</v>
      </c>
      <c r="J218" s="5">
        <v>1755.65</v>
      </c>
      <c r="K218" s="31">
        <v>439</v>
      </c>
      <c r="L218" s="32">
        <v>25</v>
      </c>
      <c r="M218" s="33">
        <f>VLOOKUP(L218,FIND,3,TRUE)</f>
        <v>1.5</v>
      </c>
      <c r="N218" s="32">
        <f>IF(L218&gt;30,180,VLOOKUP(L218,TEMPO,2,FALSE))</f>
        <v>150</v>
      </c>
      <c r="O218" s="32">
        <f>IF(R218&gt;0,4,N218)</f>
        <v>150</v>
      </c>
      <c r="P218" s="96">
        <f>J218*M218*L218</f>
        <v>65836.875000000015</v>
      </c>
      <c r="Q218" s="96">
        <f>10934.45*2</f>
        <v>21868.9</v>
      </c>
      <c r="R218" s="96">
        <f>IF(P218&lt;=Q218,P218/4,0)</f>
        <v>0</v>
      </c>
      <c r="S218" s="5">
        <f>IF(P218&gt;=Q218,P218/N218,0)</f>
        <v>438.91250000000008</v>
      </c>
      <c r="T218" s="3"/>
      <c r="U218" s="3">
        <f>IF(T218="",1,0)</f>
        <v>1</v>
      </c>
      <c r="V218" s="3">
        <v>328</v>
      </c>
      <c r="W218" s="5">
        <v>0.6</v>
      </c>
      <c r="X218" s="5">
        <v>402.65</v>
      </c>
      <c r="Y218" s="5">
        <f>X218*W218</f>
        <v>241.58999999999997</v>
      </c>
      <c r="Z218" s="5">
        <v>400</v>
      </c>
      <c r="AA218" s="5">
        <f>S218+Y218+Z218</f>
        <v>1080.5025000000001</v>
      </c>
      <c r="AB218" s="39">
        <f>(J218/12+J218/12*1.3333333333+450/12+J218/30*6/12+J218)*1.3+Y218+Z218+153.9</f>
        <v>3608.4133888825495</v>
      </c>
      <c r="AC218" s="39" t="s">
        <v>104</v>
      </c>
      <c r="AD218" s="39">
        <f>J218*1.3+400+153.9</f>
        <v>2836.2450000000003</v>
      </c>
      <c r="AE218" s="39">
        <f>SUMIFS('CUSTO MENSAL FUNC NOVO'!H:H,'CUSTO MENSAL FUNC NOVO'!A:A,'VALORES MENSAIS'!AC218)</f>
        <v>2035.3799999999999</v>
      </c>
      <c r="AF218" s="27">
        <f>IF($R218&gt;0,$R218,$S218)+$Y218+$Z218</f>
        <v>1080.5025000000001</v>
      </c>
      <c r="AG218" s="27">
        <f>IF($R218&gt;0,$R218,$S218)+$Y218+$Z218</f>
        <v>1080.5025000000001</v>
      </c>
      <c r="AH218" s="27">
        <f>IF($R218&gt;0,$R218,$S218)+$Y218+$Z218</f>
        <v>1080.5025000000001</v>
      </c>
      <c r="AI218" s="27">
        <f>IF($R218&gt;0,$R218,$S218)+$Y218+$Z218</f>
        <v>1080.5025000000001</v>
      </c>
      <c r="AJ218" s="27">
        <f>IF($O218&gt;=AJ$1,$S218+$Y218+$Z218,$Y218+$Z218)</f>
        <v>1080.5025000000001</v>
      </c>
      <c r="AK218" s="27">
        <f>IF($O218&gt;=AK$1,$S218+$Y218+$Z218,$Y218+$Z218)</f>
        <v>1080.5025000000001</v>
      </c>
      <c r="AL218" s="27">
        <f>IF($O218&gt;=AL$1,$S218+$Y218+$Z218,$Y218+$Z218)</f>
        <v>1080.5025000000001</v>
      </c>
      <c r="AM218" s="27">
        <f>IF($O218&gt;=AM$1,$S218+$Y218+$Z218,$Y218+$Z218)</f>
        <v>1080.5025000000001</v>
      </c>
      <c r="AN218" s="27">
        <f>IF($O218&gt;=AN$1,$S218+$Y218+$Z218,$Y218+$Z218)</f>
        <v>1080.5025000000001</v>
      </c>
      <c r="AO218" s="27">
        <f>IF($O218&gt;=AO$1,$S218+$Y218+$Z218,$Y218+$Z218)</f>
        <v>1080.5025000000001</v>
      </c>
      <c r="AP218" s="27">
        <f>IF($O218&gt;=AP$1,$S218+$Y218+$Z218,$Y218+$Z218)</f>
        <v>1080.5025000000001</v>
      </c>
      <c r="AQ218" s="27">
        <f>IF($O218&gt;=AQ$1,$S218+$Y218+$Z218,$Y218+$Z218)</f>
        <v>1080.5025000000001</v>
      </c>
      <c r="AR218" s="27">
        <f>IF($O218&gt;=AR$1,$S218+$Y218+$Z218,$Y218+$Z218)</f>
        <v>1080.5025000000001</v>
      </c>
      <c r="AS218" s="27">
        <f>IF($O218&gt;=AS$1,$S218+$Y218+$Z218,$Y218+$Z218)</f>
        <v>1080.5025000000001</v>
      </c>
      <c r="AT218" s="27">
        <f>IF($O218&gt;=AT$1,$S218+$Y218+$Z218,$Y218+$Z218)</f>
        <v>1080.5025000000001</v>
      </c>
      <c r="AU218" s="27">
        <f>IF($O218&gt;=AU$1,$S218+$Y218+$Z218,$Y218+$Z218)</f>
        <v>1080.5025000000001</v>
      </c>
      <c r="AV218" s="27">
        <f>IF($O218&gt;=AV$1,$S218+$Y218+$Z218,$Y218+$Z218)</f>
        <v>1080.5025000000001</v>
      </c>
      <c r="AW218" s="27">
        <f>IF($O218&gt;=AW$1,$S218+$Y218+$Z218,$Y218+$Z218)</f>
        <v>1080.5025000000001</v>
      </c>
      <c r="AX218" s="27">
        <f>IF($O218&gt;=AX$1,$S218+$Y218+$Z218,$Y218+$Z218)</f>
        <v>1080.5025000000001</v>
      </c>
      <c r="AY218" s="27">
        <f>IF($O218&gt;=AY$1,$S218+$Y218+$Z218,$Y218+$Z218)</f>
        <v>1080.5025000000001</v>
      </c>
      <c r="AZ218" s="27">
        <f>IF($O218&gt;=AZ$1,$S218+$Y218+$Z218,$Y218+$Z218)</f>
        <v>1080.5025000000001</v>
      </c>
      <c r="BA218" s="27">
        <f>IF($O218&gt;=BA$1,$S218+$Y218+$Z218,$Y218+$Z218)</f>
        <v>1080.5025000000001</v>
      </c>
      <c r="BB218" s="27">
        <f>IF($O218&gt;=BB$1,$S218+$Y218+$Z218,$Y218+$Z218)</f>
        <v>1080.5025000000001</v>
      </c>
      <c r="BC218" s="27">
        <f>IF($O218&gt;=BC$1,$S218+$Y218+$Z218,$Y218+$Z218)</f>
        <v>1080.5025000000001</v>
      </c>
      <c r="BD218" s="27">
        <f>IF($O218&gt;=BD$1,$S218+$Y218+$Z218,$Y218+$Z218)</f>
        <v>1080.5025000000001</v>
      </c>
      <c r="BE218" s="27">
        <f>IF($O218&gt;=BE$1,$S218+$Y218+$Z218,$Y218+$Z218)</f>
        <v>1080.5025000000001</v>
      </c>
      <c r="BF218" s="27">
        <f>IF($O218&gt;=BF$1,$S218+$Y218+$Z218,$Y218+$Z218)</f>
        <v>1080.5025000000001</v>
      </c>
      <c r="BG218" s="27">
        <f>IF($O218&gt;=BG$1,$S218+$Y218+$Z218,$Y218+$Z218)</f>
        <v>1080.5025000000001</v>
      </c>
      <c r="BH218" s="27">
        <f>IF($O218&gt;=BH$1,$S218+$Y218+$Z218,$Y218+$Z218)</f>
        <v>1080.5025000000001</v>
      </c>
      <c r="BI218" s="27">
        <f>IF($O218&gt;=BI$1,$S218+$Y218+$Z218,$Y218+$Z218)</f>
        <v>1080.5025000000001</v>
      </c>
      <c r="BJ218" s="27">
        <f>IF($O218&gt;=BJ$1,$S218+$Y218+$Z218,$Y218+$Z218)</f>
        <v>1080.5025000000001</v>
      </c>
      <c r="BK218" s="27">
        <f>IF($O218&gt;=BK$1,$S218+$Y218+$Z218,$Y218+$Z218)</f>
        <v>1080.5025000000001</v>
      </c>
      <c r="BL218" s="27">
        <f>IF($O218&gt;=BL$1,$S218+$Y218+$Z218,$Y218+$Z218)</f>
        <v>1080.5025000000001</v>
      </c>
      <c r="BM218" s="27">
        <f>IF($O218&gt;=BM$1,$S218+$Y218+$Z218,$Y218+$Z218)</f>
        <v>1080.5025000000001</v>
      </c>
      <c r="BN218" s="27">
        <f>IF($O218&gt;=BN$1,$S218+$Y218+$Z218,$Y218+$Z218)</f>
        <v>1080.5025000000001</v>
      </c>
      <c r="BO218" s="27">
        <f>IF($O218&gt;=BO$1,$S218+$Y218+$Z218,$Y218+$Z218)</f>
        <v>1080.5025000000001</v>
      </c>
      <c r="BP218" s="27">
        <f>IF($O218&gt;=BP$1,$S218+$Y218+$Z218,$Y218+$Z218)</f>
        <v>1080.5025000000001</v>
      </c>
      <c r="BQ218" s="27">
        <f>IF($O218&gt;=BQ$1,$S218+$Y218+$Z218,$Y218+$Z218)</f>
        <v>1080.5025000000001</v>
      </c>
      <c r="BR218" s="27">
        <f>IF($O218&gt;=BR$1,$S218+$Y218+$Z218,$Y218+$Z218)</f>
        <v>1080.5025000000001</v>
      </c>
      <c r="BS218" s="27">
        <f>IF($O218&gt;=BS$1,$S218+$Y218+$Z218,$Y218+$Z218)</f>
        <v>1080.5025000000001</v>
      </c>
      <c r="BT218" s="27">
        <f>IF($O218&gt;=BT$1,$S218+$Y218+$Z218,$Y218+$Z218)</f>
        <v>1080.5025000000001</v>
      </c>
      <c r="BU218" s="27">
        <f>IF($O218&gt;=BU$1,$S218+$Y218+$Z218,$Y218+$Z218)</f>
        <v>1080.5025000000001</v>
      </c>
      <c r="BV218" s="27">
        <f>IF($O218&gt;=BV$1,$S218+$Y218+$Z218,$Y218+$Z218)</f>
        <v>1080.5025000000001</v>
      </c>
      <c r="BW218" s="27">
        <f>IF($O218&gt;=BW$1,$S218+$Y218+$Z218,$Y218+$Z218)</f>
        <v>1080.5025000000001</v>
      </c>
      <c r="BX218" s="27">
        <f>IF($O218&gt;=BX$1,$S218+$Y218+$Z218,$Y218+$Z218)</f>
        <v>1080.5025000000001</v>
      </c>
      <c r="BY218" s="27">
        <f>IF($O218&gt;=BY$1,$S218+$Y218+$Z218,$Y218+$Z218)</f>
        <v>1080.5025000000001</v>
      </c>
      <c r="BZ218" s="27">
        <f>IF($O218&gt;=BZ$1,$S218+$Y218+$Z218,$Y218+$Z218)</f>
        <v>1080.5025000000001</v>
      </c>
      <c r="CA218" s="27">
        <f>IF($O218&gt;=CA$1,$S218+$Y218+$Z218,$Y218+$Z218)</f>
        <v>1080.5025000000001</v>
      </c>
      <c r="CB218" s="27">
        <f>IF($O218&gt;=CB$1,$S218+$Y218+$Z218,$Y218+$Z218)</f>
        <v>1080.5025000000001</v>
      </c>
      <c r="CC218" s="27">
        <f>IF($O218&gt;=CC$1,$S218+$Y218+$Z218,$Y218+$Z218)</f>
        <v>1080.5025000000001</v>
      </c>
      <c r="CD218" s="27">
        <f>IF($O218&gt;=CD$1,$S218+$Y218+$Z218,$Y218+$Z218)</f>
        <v>1080.5025000000001</v>
      </c>
      <c r="CE218" s="27">
        <f>IF($O218&gt;=CE$1,$S218+$Y218+$Z218,$Y218+$Z218)</f>
        <v>1080.5025000000001</v>
      </c>
      <c r="CF218" s="27">
        <f>IF($O218&gt;=CF$1,$S218+$Y218+$Z218,$Y218+$Z218)</f>
        <v>1080.5025000000001</v>
      </c>
      <c r="CG218" s="27">
        <f>IF($O218&gt;=CG$1,$S218+$Y218+$Z218,$Y218+$Z218)</f>
        <v>1080.5025000000001</v>
      </c>
      <c r="CH218" s="27">
        <f>IF($O218&gt;=CH$1,$S218+$Y218+$Z218,$Y218+$Z218)</f>
        <v>1080.5025000000001</v>
      </c>
      <c r="CI218" s="27">
        <f>IF($O218&gt;=CI$1,$S218+$Y218+$Z218,$Y218+$Z218)</f>
        <v>1080.5025000000001</v>
      </c>
      <c r="CJ218" s="27">
        <f>IF($O218&gt;=CJ$1,$S218+$Y218+$Z218,$Y218+$Z218)</f>
        <v>1080.5025000000001</v>
      </c>
      <c r="CK218" s="27">
        <f>IF($O218&gt;=CK$1,$S218+$Y218+$Z218,$Y218+$Z218)</f>
        <v>1080.5025000000001</v>
      </c>
      <c r="CL218" s="27">
        <f>IF($O218&gt;=CL$1,$S218+$Y218+$Z218,$Y218+$Z218)</f>
        <v>1080.5025000000001</v>
      </c>
      <c r="CM218" s="27">
        <f>IF($O218&gt;=CM$1,$S218+$Y218+$Z218,$Y218+$Z218)</f>
        <v>1080.5025000000001</v>
      </c>
      <c r="CN218" s="27">
        <f>IF($O218&gt;=CN$1,$S218+$Y218,$Y218)</f>
        <v>680.50250000000005</v>
      </c>
      <c r="CO218" s="27">
        <f>IF($O218&gt;=CO$1,$S218+$Y218,$Y218)</f>
        <v>680.50250000000005</v>
      </c>
      <c r="CP218" s="27">
        <f>IF($O218&gt;=CP$1,$S218+$Y218,$Y218)</f>
        <v>680.50250000000005</v>
      </c>
      <c r="CQ218" s="27">
        <f>IF($O218&gt;=CQ$1,$S218+$Y218,$Y218)</f>
        <v>680.50250000000005</v>
      </c>
      <c r="CR218" s="27">
        <f>IF($O218&gt;=CR$1,$S218+$Y218,$Y218)</f>
        <v>680.50250000000005</v>
      </c>
      <c r="CS218" s="27">
        <f>IF($O218&gt;=CS$1,$S218+$Y218,$Y218)</f>
        <v>680.50250000000005</v>
      </c>
      <c r="CT218" s="27">
        <f>IF($O218&gt;=CT$1,$S218+$Y218,$Y218)</f>
        <v>680.50250000000005</v>
      </c>
      <c r="CU218" s="27">
        <f>IF($O218&gt;=CU$1,$S218+$Y218,$Y218)</f>
        <v>680.50250000000005</v>
      </c>
      <c r="CV218" s="27">
        <f>IF($O218&gt;=CV$1,$S218+$Y218,$Y218)</f>
        <v>680.50250000000005</v>
      </c>
      <c r="CW218" s="27">
        <f>IF($O218&gt;=CW$1,$S218+$Y218,$Y218)</f>
        <v>680.50250000000005</v>
      </c>
      <c r="CX218" s="27">
        <f>IF($O218&gt;=CX$1,$S218+$Y218,$Y218)</f>
        <v>680.50250000000005</v>
      </c>
      <c r="CY218" s="27">
        <f>IF($O218&gt;=CY$1,$S218+$Y218,$Y218)</f>
        <v>680.50250000000005</v>
      </c>
      <c r="CZ218" s="27">
        <f>IF($O218&gt;=CZ$1,$S218+$Y218,$Y218)</f>
        <v>680.50250000000005</v>
      </c>
      <c r="DA218" s="27">
        <f>IF($O218&gt;=DA$1,$S218+$Y218,$Y218)</f>
        <v>680.50250000000005</v>
      </c>
      <c r="DB218" s="27">
        <f>IF($O218&gt;=DB$1,$S218+$Y218,$Y218)</f>
        <v>680.50250000000005</v>
      </c>
      <c r="DC218" s="27">
        <f>IF($O218&gt;=DC$1,$S218+$Y218,$Y218)</f>
        <v>680.50250000000005</v>
      </c>
      <c r="DD218" s="27">
        <f>IF($O218&gt;=DD$1,$S218+$Y218,$Y218)</f>
        <v>680.50250000000005</v>
      </c>
      <c r="DE218" s="27">
        <f>IF($O218&gt;=DE$1,$S218+$Y218,$Y218)</f>
        <v>680.50250000000005</v>
      </c>
      <c r="DF218" s="27">
        <f>IF($O218&gt;=DF$1,$S218+$Y218,$Y218)</f>
        <v>680.50250000000005</v>
      </c>
      <c r="DG218" s="27">
        <f>IF($O218&gt;=DG$1,$S218+$Y218,$Y218)</f>
        <v>680.50250000000005</v>
      </c>
      <c r="DH218" s="27">
        <f>IF($O218&gt;=DH$1,$S218+$Y218,$Y218)</f>
        <v>680.50250000000005</v>
      </c>
      <c r="DI218" s="27">
        <f>IF($O218&gt;=DI$1,$S218+$Y218,$Y218)</f>
        <v>680.50250000000005</v>
      </c>
      <c r="DJ218" s="27">
        <f>IF($O218&gt;=DJ$1,$S218+$Y218,$Y218)</f>
        <v>680.50250000000005</v>
      </c>
      <c r="DK218" s="27">
        <f>IF($O218&gt;=DK$1,$S218+$Y218,$Y218)</f>
        <v>680.50250000000005</v>
      </c>
      <c r="DL218" s="27">
        <f>IF($O218&gt;=DL$1,$S218+$Y218,$Y218)</f>
        <v>680.50250000000005</v>
      </c>
      <c r="DM218" s="27">
        <f>IF($O218&gt;=DM$1,$S218+$Y218,$Y218)</f>
        <v>680.50250000000005</v>
      </c>
      <c r="DN218" s="27">
        <f>IF($O218&gt;=DN$1,$S218+$Y218,$Y218)</f>
        <v>680.50250000000005</v>
      </c>
      <c r="DO218" s="27">
        <f>IF($O218&gt;=DO$1,$S218+$Y218,$Y218)</f>
        <v>680.50250000000005</v>
      </c>
      <c r="DP218" s="27">
        <f>IF($O218&gt;=DP$1,$S218+$Y218,$Y218)</f>
        <v>680.50250000000005</v>
      </c>
      <c r="DQ218" s="27">
        <f>IF($O218&gt;=DQ$1,$S218+$Y218,$Y218)</f>
        <v>680.50250000000005</v>
      </c>
      <c r="DR218" s="27">
        <f>IF($O218&gt;=DR$1,$S218+$Y218,$Y218)</f>
        <v>680.50250000000005</v>
      </c>
      <c r="DS218" s="27">
        <f>IF($O218&gt;=DS$1,$S218+$Y218,$Y218)</f>
        <v>680.50250000000005</v>
      </c>
      <c r="DT218" s="27">
        <f>IF($O218&gt;=DT$1,$S218+$Y218,$Y218)</f>
        <v>680.50250000000005</v>
      </c>
      <c r="DU218" s="27">
        <f>IF($O218&gt;=DU$1,$S218+$Y218,$Y218)</f>
        <v>680.50250000000005</v>
      </c>
      <c r="DV218" s="27">
        <f>IF($O218&gt;=DV$1,$S218+$Y218,$Y218)</f>
        <v>680.50250000000005</v>
      </c>
      <c r="DW218" s="27">
        <f>IF($O218&gt;=DW$1,$S218+$Y218,$Y218)</f>
        <v>680.50250000000005</v>
      </c>
      <c r="DX218" s="27">
        <f>IF($O218&gt;=DX$1,$S218+$Y218,$Y218)</f>
        <v>680.50250000000005</v>
      </c>
      <c r="DY218" s="27">
        <f>IF($O218&gt;=DY$1,$S218+$Y218,$Y218)</f>
        <v>680.50250000000005</v>
      </c>
      <c r="DZ218" s="27">
        <f>IF($O218&gt;=DZ$1,$S218+$Y218,$Y218)</f>
        <v>680.50250000000005</v>
      </c>
      <c r="EA218" s="27">
        <f>IF($O218&gt;=EA$1,$S218+$Y218,$Y218)</f>
        <v>680.50250000000005</v>
      </c>
      <c r="EB218" s="27">
        <f>IF($O218&gt;=EB$1,$S218+$Y218,$Y218)</f>
        <v>680.50250000000005</v>
      </c>
      <c r="EC218" s="27">
        <f>IF($O218&gt;=EC$1,$S218+$Y218,$Y218)</f>
        <v>680.50250000000005</v>
      </c>
      <c r="ED218" s="27">
        <f>IF($O218&gt;=ED$1,$S218+$Y218,$Y218)</f>
        <v>680.50250000000005</v>
      </c>
      <c r="EE218" s="27">
        <f>IF($O218&gt;=EE$1,$S218+$Y218,$Y218)</f>
        <v>680.50250000000005</v>
      </c>
      <c r="EF218" s="27">
        <f>IF($O218&gt;=EF$1,$S218+$Y218,$Y218)</f>
        <v>680.50250000000005</v>
      </c>
      <c r="EG218" s="27">
        <f>IF($O218&gt;=EG$1,$S218+$Y218,$Y218)</f>
        <v>680.50250000000005</v>
      </c>
      <c r="EH218" s="27">
        <f>IF($O218&gt;=EH$1,$S218+$Y218,$Y218)</f>
        <v>680.50250000000005</v>
      </c>
      <c r="EI218" s="27">
        <f>IF($O218&gt;=EI$1,$S218+$Y218,$Y218)</f>
        <v>680.50250000000005</v>
      </c>
      <c r="EJ218" s="27">
        <f>IF($O218&gt;=EJ$1,$S218+$Y218,$Y218)</f>
        <v>680.50250000000005</v>
      </c>
      <c r="EK218" s="27">
        <f>IF($O218&gt;=EK$1,$S218+$Y218,$Y218)</f>
        <v>680.50250000000005</v>
      </c>
      <c r="EL218" s="27">
        <f>IF($O218&gt;=EL$1,$S218+$Y218,$Y218)</f>
        <v>680.50250000000005</v>
      </c>
      <c r="EM218" s="27">
        <f>IF($O218&gt;=EM$1,$S218+$Y218,$Y218)</f>
        <v>680.50250000000005</v>
      </c>
      <c r="EN218" s="27">
        <f>IF($O218&gt;=EN$1,$S218+$Y218,$Y218)</f>
        <v>680.50250000000005</v>
      </c>
      <c r="EO218" s="27">
        <f>IF($O218&gt;=EO$1,$S218+$Y218,$Y218)</f>
        <v>680.50250000000005</v>
      </c>
      <c r="EP218" s="27">
        <f>IF($O218&gt;=EP$1,$S218+$Y218,$Y218)</f>
        <v>680.50250000000005</v>
      </c>
      <c r="EQ218" s="27">
        <f>IF($O218&gt;=EQ$1,$S218+$Y218,$Y218)</f>
        <v>680.50250000000005</v>
      </c>
      <c r="ER218" s="27">
        <f>IF($O218&gt;=ER$1,$S218+$Y218,$Y218)</f>
        <v>680.50250000000005</v>
      </c>
      <c r="ES218" s="27">
        <f>IF($O218&gt;=ES$1,$S218+$Y218,$Y218)</f>
        <v>680.50250000000005</v>
      </c>
      <c r="ET218" s="27">
        <f>IF($O218&gt;=ET$1,$S218+$Y218,$Y218)</f>
        <v>680.50250000000005</v>
      </c>
      <c r="EU218" s="27">
        <f>IF($O218&gt;=EU$1,$S218+$Y218,$Y218)</f>
        <v>680.50250000000005</v>
      </c>
      <c r="EV218" s="27">
        <f>IF($O218&gt;=EV$1,$S218,0)</f>
        <v>438.91250000000008</v>
      </c>
      <c r="EW218" s="27">
        <f>IF($O218&gt;=EW$1,$S218,0)</f>
        <v>438.91250000000008</v>
      </c>
      <c r="EX218" s="27">
        <f>IF($O218&gt;=EX$1,$S218,0)</f>
        <v>438.91250000000008</v>
      </c>
      <c r="EY218" s="27">
        <f>IF($O218&gt;=EY$1,$S218,0)</f>
        <v>438.91250000000008</v>
      </c>
      <c r="EZ218" s="27">
        <f>IF($O218&gt;=EZ$1,$S218,0)</f>
        <v>438.91250000000008</v>
      </c>
      <c r="FA218" s="27">
        <f>IF($O218&gt;=FA$1,$S218,0)</f>
        <v>438.91250000000008</v>
      </c>
      <c r="FB218" s="27">
        <f>IF($O218&gt;=FB$1,$S218,0)</f>
        <v>438.91250000000008</v>
      </c>
      <c r="FC218" s="27">
        <f>IF($O218&gt;=FC$1,$S218,0)</f>
        <v>438.91250000000008</v>
      </c>
      <c r="FD218" s="27">
        <f>IF($O218&gt;=FD$1,$S218,0)</f>
        <v>438.91250000000008</v>
      </c>
      <c r="FE218" s="27">
        <f>IF($O218&gt;=FE$1,$S218,0)</f>
        <v>438.91250000000008</v>
      </c>
      <c r="FF218" s="27">
        <f>IF($O218&gt;=FF$1,$S218,0)</f>
        <v>438.91250000000008</v>
      </c>
      <c r="FG218" s="27">
        <f>IF($O218&gt;=FG$1,$S218,0)</f>
        <v>438.91250000000008</v>
      </c>
      <c r="FH218" s="27">
        <f>IF($O218&gt;=FH$1,$S218,0)</f>
        <v>438.91250000000008</v>
      </c>
      <c r="FI218" s="27">
        <f>IF($O218&gt;=FI$1,$S218,0)</f>
        <v>438.91250000000008</v>
      </c>
      <c r="FJ218" s="27">
        <f>IF($O218&gt;=FJ$1,$S218,0)</f>
        <v>438.91250000000008</v>
      </c>
      <c r="FK218" s="27">
        <f>IF($O218&gt;=FK$1,$S218,0)</f>
        <v>438.91250000000008</v>
      </c>
      <c r="FL218" s="27">
        <f>IF($O218&gt;=FL$1,$S218,0)</f>
        <v>438.91250000000008</v>
      </c>
      <c r="FM218" s="27">
        <f>IF($O218&gt;=FM$1,$S218,0)</f>
        <v>438.91250000000008</v>
      </c>
      <c r="FN218" s="27">
        <f>IF($O218&gt;=FN$1,$S218,0)</f>
        <v>438.91250000000008</v>
      </c>
      <c r="FO218" s="27">
        <f>IF($O218&gt;=FO$1,$S218,0)</f>
        <v>438.91250000000008</v>
      </c>
      <c r="FP218" s="27">
        <f>IF($O218&gt;=FP$1,$S218,0)</f>
        <v>438.91250000000008</v>
      </c>
      <c r="FQ218" s="27">
        <f>IF($O218&gt;=FQ$1,$S218,0)</f>
        <v>438.91250000000008</v>
      </c>
      <c r="FR218" s="27">
        <f>IF($O218&gt;=FR$1,$S218,0)</f>
        <v>438.91250000000008</v>
      </c>
      <c r="FS218" s="27">
        <f>IF($O218&gt;=FS$1,$S218,0)</f>
        <v>438.91250000000008</v>
      </c>
      <c r="FT218" s="27">
        <f>IF($O218&gt;=FT$1,$S218,0)</f>
        <v>438.91250000000008</v>
      </c>
      <c r="FU218" s="27">
        <f>IF($O218&gt;=FU$1,$S218,0)</f>
        <v>438.91250000000008</v>
      </c>
      <c r="FV218" s="27">
        <f>IF($O218&gt;=FV$1,$S218,0)</f>
        <v>438.91250000000008</v>
      </c>
      <c r="FW218" s="27">
        <f>IF($O218&gt;=FW$1,$S218,0)</f>
        <v>438.91250000000008</v>
      </c>
      <c r="FX218" s="27">
        <f>IF($O218&gt;=FX$1,$S218,0)</f>
        <v>438.91250000000008</v>
      </c>
      <c r="FY218" s="27">
        <f>IF($O218&gt;=FY$1,$S218,0)</f>
        <v>438.91250000000008</v>
      </c>
      <c r="FZ218" s="27">
        <f>IF($O218&gt;=FZ$1,$S218,0)</f>
        <v>0</v>
      </c>
      <c r="GA218" s="27">
        <f>IF($O218&gt;=GA$1,$S218,0)</f>
        <v>0</v>
      </c>
      <c r="GB218" s="27">
        <f>IF($O218&gt;=GB$1,$S218,0)</f>
        <v>0</v>
      </c>
      <c r="GC218" s="27">
        <f>IF($O218&gt;=GC$1,$S218,0)</f>
        <v>0</v>
      </c>
      <c r="GD218" s="27">
        <f>IF($O218&gt;=GD$1,$S218,0)</f>
        <v>0</v>
      </c>
      <c r="GE218" s="27">
        <f>IF($O218&gt;=GE$1,$S218,0)</f>
        <v>0</v>
      </c>
      <c r="GF218" s="27">
        <f>IF($O218&gt;=GF$1,$S218,0)</f>
        <v>0</v>
      </c>
      <c r="GG218" s="27">
        <f>IF($O218&gt;=GG$1,$S218,0)</f>
        <v>0</v>
      </c>
      <c r="GH218" s="27">
        <f>IF($O218&gt;=GH$1,$S218,0)</f>
        <v>0</v>
      </c>
      <c r="GI218" s="27">
        <f>IF($O218&gt;=GI$1,$S218,0)</f>
        <v>0</v>
      </c>
      <c r="GJ218" s="27">
        <f>IF($O218&gt;=GJ$1,$S218,0)</f>
        <v>0</v>
      </c>
      <c r="GK218" s="27">
        <f>IF($O218&gt;=GK$1,$S218,0)</f>
        <v>0</v>
      </c>
      <c r="GL218" s="27">
        <f>IF($O218&gt;=GL$1,$S218,0)</f>
        <v>0</v>
      </c>
      <c r="GM218" s="27">
        <f>IF($O218&gt;=GM$1,$S218,0)</f>
        <v>0</v>
      </c>
      <c r="GN218" s="27">
        <f>IF($O218&gt;=GN$1,$S218,0)</f>
        <v>0</v>
      </c>
      <c r="GO218" s="27">
        <f>IF($O218&gt;=GO$1,$S218,0)</f>
        <v>0</v>
      </c>
      <c r="GP218" s="27">
        <f>IF($O218&gt;=GP$1,$S218,0)</f>
        <v>0</v>
      </c>
      <c r="GQ218" s="27">
        <f>IF($O218&gt;=GQ$1,$S218,0)</f>
        <v>0</v>
      </c>
      <c r="GR218" s="27">
        <f>IF($O218&gt;=GR$1,$S218,0)</f>
        <v>0</v>
      </c>
      <c r="GS218" s="27">
        <f>IF($O218&gt;=GS$1,$S218,0)</f>
        <v>0</v>
      </c>
      <c r="GT218" s="27">
        <f>IF($O218&gt;=GT$1,$S218,0)</f>
        <v>0</v>
      </c>
      <c r="GU218" s="27">
        <f>IF($O218&gt;=GU$1,$S218,0)</f>
        <v>0</v>
      </c>
      <c r="GV218" s="27">
        <f>IF($O218&gt;=GV$1,$S218,0)</f>
        <v>0</v>
      </c>
      <c r="GW218" s="27">
        <f>IF($O218&gt;=GW$1,$S218,0)</f>
        <v>0</v>
      </c>
      <c r="GX218" s="27">
        <f>IF($O218&gt;=GX$1,$S218,0)</f>
        <v>0</v>
      </c>
      <c r="GY218" s="27">
        <f>IF($O218&gt;=GY$1,$S218,0)</f>
        <v>0</v>
      </c>
      <c r="GZ218" s="27">
        <f>IF($O218&gt;=GZ$1,$S218,0)</f>
        <v>0</v>
      </c>
      <c r="HA218" s="27">
        <f>IF($O218&gt;=HA$1,$S218,0)</f>
        <v>0</v>
      </c>
      <c r="HB218" s="27">
        <f>IF($O218&gt;=HB$1,$S218,0)</f>
        <v>0</v>
      </c>
      <c r="HC218" s="27">
        <f>IF($O218&gt;=HC$1,$S218,0)</f>
        <v>0</v>
      </c>
    </row>
    <row r="219" spans="1:211">
      <c r="A219" s="3">
        <v>27219</v>
      </c>
      <c r="B219" s="3" t="s">
        <v>351</v>
      </c>
      <c r="C219" s="3" t="s">
        <v>104</v>
      </c>
      <c r="D219" s="3">
        <v>67</v>
      </c>
      <c r="E219" s="4">
        <v>31827</v>
      </c>
      <c r="F219" s="5">
        <v>31.353424657534248</v>
      </c>
      <c r="G219" s="3" t="s">
        <v>99</v>
      </c>
      <c r="H219" s="4">
        <v>18682</v>
      </c>
      <c r="I219" s="9" t="s">
        <v>833</v>
      </c>
      <c r="J219" s="5">
        <v>2415.3000000000002</v>
      </c>
      <c r="K219" s="31">
        <v>439</v>
      </c>
      <c r="L219" s="32">
        <v>31</v>
      </c>
      <c r="M219" s="33">
        <f>VLOOKUP(L219,FIND,3,TRUE)</f>
        <v>1.5</v>
      </c>
      <c r="N219" s="32">
        <f>IF(L219&gt;30,180,VLOOKUP(L219,TEMPO,2,FALSE))</f>
        <v>180</v>
      </c>
      <c r="O219" s="32">
        <f>IF(R219&gt;0,4,N219)</f>
        <v>180</v>
      </c>
      <c r="P219" s="96">
        <f>J219*M219*L219</f>
        <v>112311.45000000001</v>
      </c>
      <c r="Q219" s="96">
        <f>10934.45*2</f>
        <v>21868.9</v>
      </c>
      <c r="R219" s="96">
        <f>IF(P219&lt;=Q219,P219/4,0)</f>
        <v>0</v>
      </c>
      <c r="S219" s="5">
        <f>IF(P219&gt;=Q219,P219/N219,0)</f>
        <v>623.9525000000001</v>
      </c>
      <c r="T219" s="3"/>
      <c r="U219" s="3">
        <f>IF(T219="",1,0)</f>
        <v>1</v>
      </c>
      <c r="V219" s="3">
        <v>360</v>
      </c>
      <c r="W219" s="5">
        <v>0</v>
      </c>
      <c r="X219" s="5">
        <v>402.65</v>
      </c>
      <c r="Y219" s="5">
        <f>X219*W219</f>
        <v>0</v>
      </c>
      <c r="Z219" s="5">
        <v>400</v>
      </c>
      <c r="AA219" s="5">
        <f>S219+Y219+Z219</f>
        <v>1023.9525000000001</v>
      </c>
      <c r="AB219" s="39">
        <f>(J219/12+J219/12*1.3333333333+450/12+J219/30*6/12+J219)*1.3+Y219+Z219+153.9</f>
        <v>4405.4056666579454</v>
      </c>
      <c r="AC219" s="39" t="s">
        <v>104</v>
      </c>
      <c r="AD219" s="39">
        <f>J219*1.3+400+153.9</f>
        <v>3693.7900000000004</v>
      </c>
      <c r="AE219" s="39">
        <f>SUMIFS('CUSTO MENSAL FUNC NOVO'!H:H,'CUSTO MENSAL FUNC NOVO'!A:A,'VALORES MENSAIS'!AC219)</f>
        <v>2035.3799999999999</v>
      </c>
      <c r="AF219" s="27">
        <f>IF($R219&gt;0,$R219,$S219)+$Y219+$Z219</f>
        <v>1023.9525000000001</v>
      </c>
      <c r="AG219" s="27">
        <f>IF($R219&gt;0,$R219,$S219)+$Y219+$Z219</f>
        <v>1023.9525000000001</v>
      </c>
      <c r="AH219" s="27">
        <f>IF($R219&gt;0,$R219,$S219)+$Y219+$Z219</f>
        <v>1023.9525000000001</v>
      </c>
      <c r="AI219" s="27">
        <f>IF($R219&gt;0,$R219,$S219)+$Y219+$Z219</f>
        <v>1023.9525000000001</v>
      </c>
      <c r="AJ219" s="27">
        <f>IF($O219&gt;=AJ$1,$S219+$Y219+$Z219,$Y219+$Z219)</f>
        <v>1023.9525000000001</v>
      </c>
      <c r="AK219" s="27">
        <f>IF($O219&gt;=AK$1,$S219+$Y219+$Z219,$Y219+$Z219)</f>
        <v>1023.9525000000001</v>
      </c>
      <c r="AL219" s="27">
        <f>IF($O219&gt;=AL$1,$S219+$Y219+$Z219,$Y219+$Z219)</f>
        <v>1023.9525000000001</v>
      </c>
      <c r="AM219" s="27">
        <f>IF($O219&gt;=AM$1,$S219+$Y219+$Z219,$Y219+$Z219)</f>
        <v>1023.9525000000001</v>
      </c>
      <c r="AN219" s="27">
        <f>IF($O219&gt;=AN$1,$S219+$Y219+$Z219,$Y219+$Z219)</f>
        <v>1023.9525000000001</v>
      </c>
      <c r="AO219" s="27">
        <f>IF($O219&gt;=AO$1,$S219+$Y219+$Z219,$Y219+$Z219)</f>
        <v>1023.9525000000001</v>
      </c>
      <c r="AP219" s="27">
        <f>IF($O219&gt;=AP$1,$S219+$Y219+$Z219,$Y219+$Z219)</f>
        <v>1023.9525000000001</v>
      </c>
      <c r="AQ219" s="27">
        <f>IF($O219&gt;=AQ$1,$S219+$Y219+$Z219,$Y219+$Z219)</f>
        <v>1023.9525000000001</v>
      </c>
      <c r="AR219" s="27">
        <f>IF($O219&gt;=AR$1,$S219+$Y219+$Z219,$Y219+$Z219)</f>
        <v>1023.9525000000001</v>
      </c>
      <c r="AS219" s="27">
        <f>IF($O219&gt;=AS$1,$S219+$Y219+$Z219,$Y219+$Z219)</f>
        <v>1023.9525000000001</v>
      </c>
      <c r="AT219" s="27">
        <f>IF($O219&gt;=AT$1,$S219+$Y219+$Z219,$Y219+$Z219)</f>
        <v>1023.9525000000001</v>
      </c>
      <c r="AU219" s="27">
        <f>IF($O219&gt;=AU$1,$S219+$Y219+$Z219,$Y219+$Z219)</f>
        <v>1023.9525000000001</v>
      </c>
      <c r="AV219" s="27">
        <f>IF($O219&gt;=AV$1,$S219+$Y219+$Z219,$Y219+$Z219)</f>
        <v>1023.9525000000001</v>
      </c>
      <c r="AW219" s="27">
        <f>IF($O219&gt;=AW$1,$S219+$Y219+$Z219,$Y219+$Z219)</f>
        <v>1023.9525000000001</v>
      </c>
      <c r="AX219" s="27">
        <f>IF($O219&gt;=AX$1,$S219+$Y219+$Z219,$Y219+$Z219)</f>
        <v>1023.9525000000001</v>
      </c>
      <c r="AY219" s="27">
        <f>IF($O219&gt;=AY$1,$S219+$Y219+$Z219,$Y219+$Z219)</f>
        <v>1023.9525000000001</v>
      </c>
      <c r="AZ219" s="27">
        <f>IF($O219&gt;=AZ$1,$S219+$Y219+$Z219,$Y219+$Z219)</f>
        <v>1023.9525000000001</v>
      </c>
      <c r="BA219" s="27">
        <f>IF($O219&gt;=BA$1,$S219+$Y219+$Z219,$Y219+$Z219)</f>
        <v>1023.9525000000001</v>
      </c>
      <c r="BB219" s="27">
        <f>IF($O219&gt;=BB$1,$S219+$Y219+$Z219,$Y219+$Z219)</f>
        <v>1023.9525000000001</v>
      </c>
      <c r="BC219" s="27">
        <f>IF($O219&gt;=BC$1,$S219+$Y219+$Z219,$Y219+$Z219)</f>
        <v>1023.9525000000001</v>
      </c>
      <c r="BD219" s="27">
        <f>IF($O219&gt;=BD$1,$S219+$Y219+$Z219,$Y219+$Z219)</f>
        <v>1023.9525000000001</v>
      </c>
      <c r="BE219" s="27">
        <f>IF($O219&gt;=BE$1,$S219+$Y219+$Z219,$Y219+$Z219)</f>
        <v>1023.9525000000001</v>
      </c>
      <c r="BF219" s="27">
        <f>IF($O219&gt;=BF$1,$S219+$Y219+$Z219,$Y219+$Z219)</f>
        <v>1023.9525000000001</v>
      </c>
      <c r="BG219" s="27">
        <f>IF($O219&gt;=BG$1,$S219+$Y219+$Z219,$Y219+$Z219)</f>
        <v>1023.9525000000001</v>
      </c>
      <c r="BH219" s="27">
        <f>IF($O219&gt;=BH$1,$S219+$Y219+$Z219,$Y219+$Z219)</f>
        <v>1023.9525000000001</v>
      </c>
      <c r="BI219" s="27">
        <f>IF($O219&gt;=BI$1,$S219+$Y219+$Z219,$Y219+$Z219)</f>
        <v>1023.9525000000001</v>
      </c>
      <c r="BJ219" s="27">
        <f>IF($O219&gt;=BJ$1,$S219+$Y219+$Z219,$Y219+$Z219)</f>
        <v>1023.9525000000001</v>
      </c>
      <c r="BK219" s="27">
        <f>IF($O219&gt;=BK$1,$S219+$Y219+$Z219,$Y219+$Z219)</f>
        <v>1023.9525000000001</v>
      </c>
      <c r="BL219" s="27">
        <f>IF($O219&gt;=BL$1,$S219+$Y219+$Z219,$Y219+$Z219)</f>
        <v>1023.9525000000001</v>
      </c>
      <c r="BM219" s="27">
        <f>IF($O219&gt;=BM$1,$S219+$Y219+$Z219,$Y219+$Z219)</f>
        <v>1023.9525000000001</v>
      </c>
      <c r="BN219" s="27">
        <f>IF($O219&gt;=BN$1,$S219+$Y219+$Z219,$Y219+$Z219)</f>
        <v>1023.9525000000001</v>
      </c>
      <c r="BO219" s="27">
        <f>IF($O219&gt;=BO$1,$S219+$Y219+$Z219,$Y219+$Z219)</f>
        <v>1023.9525000000001</v>
      </c>
      <c r="BP219" s="27">
        <f>IF($O219&gt;=BP$1,$S219+$Y219+$Z219,$Y219+$Z219)</f>
        <v>1023.9525000000001</v>
      </c>
      <c r="BQ219" s="27">
        <f>IF($O219&gt;=BQ$1,$S219+$Y219+$Z219,$Y219+$Z219)</f>
        <v>1023.9525000000001</v>
      </c>
      <c r="BR219" s="27">
        <f>IF($O219&gt;=BR$1,$S219+$Y219+$Z219,$Y219+$Z219)</f>
        <v>1023.9525000000001</v>
      </c>
      <c r="BS219" s="27">
        <f>IF($O219&gt;=BS$1,$S219+$Y219+$Z219,$Y219+$Z219)</f>
        <v>1023.9525000000001</v>
      </c>
      <c r="BT219" s="27">
        <f>IF($O219&gt;=BT$1,$S219+$Y219+$Z219,$Y219+$Z219)</f>
        <v>1023.9525000000001</v>
      </c>
      <c r="BU219" s="27">
        <f>IF($O219&gt;=BU$1,$S219+$Y219+$Z219,$Y219+$Z219)</f>
        <v>1023.9525000000001</v>
      </c>
      <c r="BV219" s="27">
        <f>IF($O219&gt;=BV$1,$S219+$Y219+$Z219,$Y219+$Z219)</f>
        <v>1023.9525000000001</v>
      </c>
      <c r="BW219" s="27">
        <f>IF($O219&gt;=BW$1,$S219+$Y219+$Z219,$Y219+$Z219)</f>
        <v>1023.9525000000001</v>
      </c>
      <c r="BX219" s="27">
        <f>IF($O219&gt;=BX$1,$S219+$Y219+$Z219,$Y219+$Z219)</f>
        <v>1023.9525000000001</v>
      </c>
      <c r="BY219" s="27">
        <f>IF($O219&gt;=BY$1,$S219+$Y219+$Z219,$Y219+$Z219)</f>
        <v>1023.9525000000001</v>
      </c>
      <c r="BZ219" s="27">
        <f>IF($O219&gt;=BZ$1,$S219+$Y219+$Z219,$Y219+$Z219)</f>
        <v>1023.9525000000001</v>
      </c>
      <c r="CA219" s="27">
        <f>IF($O219&gt;=CA$1,$S219+$Y219+$Z219,$Y219+$Z219)</f>
        <v>1023.9525000000001</v>
      </c>
      <c r="CB219" s="27">
        <f>IF($O219&gt;=CB$1,$S219+$Y219+$Z219,$Y219+$Z219)</f>
        <v>1023.9525000000001</v>
      </c>
      <c r="CC219" s="27">
        <f>IF($O219&gt;=CC$1,$S219+$Y219+$Z219,$Y219+$Z219)</f>
        <v>1023.9525000000001</v>
      </c>
      <c r="CD219" s="27">
        <f>IF($O219&gt;=CD$1,$S219+$Y219+$Z219,$Y219+$Z219)</f>
        <v>1023.9525000000001</v>
      </c>
      <c r="CE219" s="27">
        <f>IF($O219&gt;=CE$1,$S219+$Y219+$Z219,$Y219+$Z219)</f>
        <v>1023.9525000000001</v>
      </c>
      <c r="CF219" s="27">
        <f>IF($O219&gt;=CF$1,$S219+$Y219+$Z219,$Y219+$Z219)</f>
        <v>1023.9525000000001</v>
      </c>
      <c r="CG219" s="27">
        <f>IF($O219&gt;=CG$1,$S219+$Y219+$Z219,$Y219+$Z219)</f>
        <v>1023.9525000000001</v>
      </c>
      <c r="CH219" s="27">
        <f>IF($O219&gt;=CH$1,$S219+$Y219+$Z219,$Y219+$Z219)</f>
        <v>1023.9525000000001</v>
      </c>
      <c r="CI219" s="27">
        <f>IF($O219&gt;=CI$1,$S219+$Y219+$Z219,$Y219+$Z219)</f>
        <v>1023.9525000000001</v>
      </c>
      <c r="CJ219" s="27">
        <f>IF($O219&gt;=CJ$1,$S219+$Y219+$Z219,$Y219+$Z219)</f>
        <v>1023.9525000000001</v>
      </c>
      <c r="CK219" s="27">
        <f>IF($O219&gt;=CK$1,$S219+$Y219+$Z219,$Y219+$Z219)</f>
        <v>1023.9525000000001</v>
      </c>
      <c r="CL219" s="27">
        <f>IF($O219&gt;=CL$1,$S219+$Y219+$Z219,$Y219+$Z219)</f>
        <v>1023.9525000000001</v>
      </c>
      <c r="CM219" s="27">
        <f>IF($O219&gt;=CM$1,$S219+$Y219+$Z219,$Y219+$Z219)</f>
        <v>1023.9525000000001</v>
      </c>
      <c r="CN219" s="27">
        <f>IF($O219&gt;=CN$1,$S219+$Y219,$Y219)</f>
        <v>623.9525000000001</v>
      </c>
      <c r="CO219" s="27">
        <f>IF($O219&gt;=CO$1,$S219+$Y219,$Y219)</f>
        <v>623.9525000000001</v>
      </c>
      <c r="CP219" s="27">
        <f>IF($O219&gt;=CP$1,$S219+$Y219,$Y219)</f>
        <v>623.9525000000001</v>
      </c>
      <c r="CQ219" s="27">
        <f>IF($O219&gt;=CQ$1,$S219+$Y219,$Y219)</f>
        <v>623.9525000000001</v>
      </c>
      <c r="CR219" s="27">
        <f>IF($O219&gt;=CR$1,$S219+$Y219,$Y219)</f>
        <v>623.9525000000001</v>
      </c>
      <c r="CS219" s="27">
        <f>IF($O219&gt;=CS$1,$S219+$Y219,$Y219)</f>
        <v>623.9525000000001</v>
      </c>
      <c r="CT219" s="27">
        <f>IF($O219&gt;=CT$1,$S219+$Y219,$Y219)</f>
        <v>623.9525000000001</v>
      </c>
      <c r="CU219" s="27">
        <f>IF($O219&gt;=CU$1,$S219+$Y219,$Y219)</f>
        <v>623.9525000000001</v>
      </c>
      <c r="CV219" s="27">
        <f>IF($O219&gt;=CV$1,$S219+$Y219,$Y219)</f>
        <v>623.9525000000001</v>
      </c>
      <c r="CW219" s="27">
        <f>IF($O219&gt;=CW$1,$S219+$Y219,$Y219)</f>
        <v>623.9525000000001</v>
      </c>
      <c r="CX219" s="27">
        <f>IF($O219&gt;=CX$1,$S219+$Y219,$Y219)</f>
        <v>623.9525000000001</v>
      </c>
      <c r="CY219" s="27">
        <f>IF($O219&gt;=CY$1,$S219+$Y219,$Y219)</f>
        <v>623.9525000000001</v>
      </c>
      <c r="CZ219" s="27">
        <f>IF($O219&gt;=CZ$1,$S219+$Y219,$Y219)</f>
        <v>623.9525000000001</v>
      </c>
      <c r="DA219" s="27">
        <f>IF($O219&gt;=DA$1,$S219+$Y219,$Y219)</f>
        <v>623.9525000000001</v>
      </c>
      <c r="DB219" s="27">
        <f>IF($O219&gt;=DB$1,$S219+$Y219,$Y219)</f>
        <v>623.9525000000001</v>
      </c>
      <c r="DC219" s="27">
        <f>IF($O219&gt;=DC$1,$S219+$Y219,$Y219)</f>
        <v>623.9525000000001</v>
      </c>
      <c r="DD219" s="27">
        <f>IF($O219&gt;=DD$1,$S219+$Y219,$Y219)</f>
        <v>623.9525000000001</v>
      </c>
      <c r="DE219" s="27">
        <f>IF($O219&gt;=DE$1,$S219+$Y219,$Y219)</f>
        <v>623.9525000000001</v>
      </c>
      <c r="DF219" s="27">
        <f>IF($O219&gt;=DF$1,$S219+$Y219,$Y219)</f>
        <v>623.9525000000001</v>
      </c>
      <c r="DG219" s="27">
        <f>IF($O219&gt;=DG$1,$S219+$Y219,$Y219)</f>
        <v>623.9525000000001</v>
      </c>
      <c r="DH219" s="27">
        <f>IF($O219&gt;=DH$1,$S219+$Y219,$Y219)</f>
        <v>623.9525000000001</v>
      </c>
      <c r="DI219" s="27">
        <f>IF($O219&gt;=DI$1,$S219+$Y219,$Y219)</f>
        <v>623.9525000000001</v>
      </c>
      <c r="DJ219" s="27">
        <f>IF($O219&gt;=DJ$1,$S219+$Y219,$Y219)</f>
        <v>623.9525000000001</v>
      </c>
      <c r="DK219" s="27">
        <f>IF($O219&gt;=DK$1,$S219+$Y219,$Y219)</f>
        <v>623.9525000000001</v>
      </c>
      <c r="DL219" s="27">
        <f>IF($O219&gt;=DL$1,$S219+$Y219,$Y219)</f>
        <v>623.9525000000001</v>
      </c>
      <c r="DM219" s="27">
        <f>IF($O219&gt;=DM$1,$S219+$Y219,$Y219)</f>
        <v>623.9525000000001</v>
      </c>
      <c r="DN219" s="27">
        <f>IF($O219&gt;=DN$1,$S219+$Y219,$Y219)</f>
        <v>623.9525000000001</v>
      </c>
      <c r="DO219" s="27">
        <f>IF($O219&gt;=DO$1,$S219+$Y219,$Y219)</f>
        <v>623.9525000000001</v>
      </c>
      <c r="DP219" s="27">
        <f>IF($O219&gt;=DP$1,$S219+$Y219,$Y219)</f>
        <v>623.9525000000001</v>
      </c>
      <c r="DQ219" s="27">
        <f>IF($O219&gt;=DQ$1,$S219+$Y219,$Y219)</f>
        <v>623.9525000000001</v>
      </c>
      <c r="DR219" s="27">
        <f>IF($O219&gt;=DR$1,$S219+$Y219,$Y219)</f>
        <v>623.9525000000001</v>
      </c>
      <c r="DS219" s="27">
        <f>IF($O219&gt;=DS$1,$S219+$Y219,$Y219)</f>
        <v>623.9525000000001</v>
      </c>
      <c r="DT219" s="27">
        <f>IF($O219&gt;=DT$1,$S219+$Y219,$Y219)</f>
        <v>623.9525000000001</v>
      </c>
      <c r="DU219" s="27">
        <f>IF($O219&gt;=DU$1,$S219+$Y219,$Y219)</f>
        <v>623.9525000000001</v>
      </c>
      <c r="DV219" s="27">
        <f>IF($O219&gt;=DV$1,$S219+$Y219,$Y219)</f>
        <v>623.9525000000001</v>
      </c>
      <c r="DW219" s="27">
        <f>IF($O219&gt;=DW$1,$S219+$Y219,$Y219)</f>
        <v>623.9525000000001</v>
      </c>
      <c r="DX219" s="27">
        <f>IF($O219&gt;=DX$1,$S219+$Y219,$Y219)</f>
        <v>623.9525000000001</v>
      </c>
      <c r="DY219" s="27">
        <f>IF($O219&gt;=DY$1,$S219+$Y219,$Y219)</f>
        <v>623.9525000000001</v>
      </c>
      <c r="DZ219" s="27">
        <f>IF($O219&gt;=DZ$1,$S219+$Y219,$Y219)</f>
        <v>623.9525000000001</v>
      </c>
      <c r="EA219" s="27">
        <f>IF($O219&gt;=EA$1,$S219+$Y219,$Y219)</f>
        <v>623.9525000000001</v>
      </c>
      <c r="EB219" s="27">
        <f>IF($O219&gt;=EB$1,$S219+$Y219,$Y219)</f>
        <v>623.9525000000001</v>
      </c>
      <c r="EC219" s="27">
        <f>IF($O219&gt;=EC$1,$S219+$Y219,$Y219)</f>
        <v>623.9525000000001</v>
      </c>
      <c r="ED219" s="27">
        <f>IF($O219&gt;=ED$1,$S219+$Y219,$Y219)</f>
        <v>623.9525000000001</v>
      </c>
      <c r="EE219" s="27">
        <f>IF($O219&gt;=EE$1,$S219+$Y219,$Y219)</f>
        <v>623.9525000000001</v>
      </c>
      <c r="EF219" s="27">
        <f>IF($O219&gt;=EF$1,$S219+$Y219,$Y219)</f>
        <v>623.9525000000001</v>
      </c>
      <c r="EG219" s="27">
        <f>IF($O219&gt;=EG$1,$S219+$Y219,$Y219)</f>
        <v>623.9525000000001</v>
      </c>
      <c r="EH219" s="27">
        <f>IF($O219&gt;=EH$1,$S219+$Y219,$Y219)</f>
        <v>623.9525000000001</v>
      </c>
      <c r="EI219" s="27">
        <f>IF($O219&gt;=EI$1,$S219+$Y219,$Y219)</f>
        <v>623.9525000000001</v>
      </c>
      <c r="EJ219" s="27">
        <f>IF($O219&gt;=EJ$1,$S219+$Y219,$Y219)</f>
        <v>623.9525000000001</v>
      </c>
      <c r="EK219" s="27">
        <f>IF($O219&gt;=EK$1,$S219+$Y219,$Y219)</f>
        <v>623.9525000000001</v>
      </c>
      <c r="EL219" s="27">
        <f>IF($O219&gt;=EL$1,$S219+$Y219,$Y219)</f>
        <v>623.9525000000001</v>
      </c>
      <c r="EM219" s="27">
        <f>IF($O219&gt;=EM$1,$S219+$Y219,$Y219)</f>
        <v>623.9525000000001</v>
      </c>
      <c r="EN219" s="27">
        <f>IF($O219&gt;=EN$1,$S219+$Y219,$Y219)</f>
        <v>623.9525000000001</v>
      </c>
      <c r="EO219" s="27">
        <f>IF($O219&gt;=EO$1,$S219+$Y219,$Y219)</f>
        <v>623.9525000000001</v>
      </c>
      <c r="EP219" s="27">
        <f>IF($O219&gt;=EP$1,$S219+$Y219,$Y219)</f>
        <v>623.9525000000001</v>
      </c>
      <c r="EQ219" s="27">
        <f>IF($O219&gt;=EQ$1,$S219+$Y219,$Y219)</f>
        <v>623.9525000000001</v>
      </c>
      <c r="ER219" s="27">
        <f>IF($O219&gt;=ER$1,$S219+$Y219,$Y219)</f>
        <v>623.9525000000001</v>
      </c>
      <c r="ES219" s="27">
        <f>IF($O219&gt;=ES$1,$S219+$Y219,$Y219)</f>
        <v>623.9525000000001</v>
      </c>
      <c r="ET219" s="27">
        <f>IF($O219&gt;=ET$1,$S219+$Y219,$Y219)</f>
        <v>623.9525000000001</v>
      </c>
      <c r="EU219" s="27">
        <f>IF($O219&gt;=EU$1,$S219+$Y219,$Y219)</f>
        <v>623.9525000000001</v>
      </c>
      <c r="EV219" s="27">
        <f>IF($O219&gt;=EV$1,$S219,0)</f>
        <v>623.9525000000001</v>
      </c>
      <c r="EW219" s="27">
        <f>IF($O219&gt;=EW$1,$S219,0)</f>
        <v>623.9525000000001</v>
      </c>
      <c r="EX219" s="27">
        <f>IF($O219&gt;=EX$1,$S219,0)</f>
        <v>623.9525000000001</v>
      </c>
      <c r="EY219" s="27">
        <f>IF($O219&gt;=EY$1,$S219,0)</f>
        <v>623.9525000000001</v>
      </c>
      <c r="EZ219" s="27">
        <f>IF($O219&gt;=EZ$1,$S219,0)</f>
        <v>623.9525000000001</v>
      </c>
      <c r="FA219" s="27">
        <f>IF($O219&gt;=FA$1,$S219,0)</f>
        <v>623.9525000000001</v>
      </c>
      <c r="FB219" s="27">
        <f>IF($O219&gt;=FB$1,$S219,0)</f>
        <v>623.9525000000001</v>
      </c>
      <c r="FC219" s="27">
        <f>IF($O219&gt;=FC$1,$S219,0)</f>
        <v>623.9525000000001</v>
      </c>
      <c r="FD219" s="27">
        <f>IF($O219&gt;=FD$1,$S219,0)</f>
        <v>623.9525000000001</v>
      </c>
      <c r="FE219" s="27">
        <f>IF($O219&gt;=FE$1,$S219,0)</f>
        <v>623.9525000000001</v>
      </c>
      <c r="FF219" s="27">
        <f>IF($O219&gt;=FF$1,$S219,0)</f>
        <v>623.9525000000001</v>
      </c>
      <c r="FG219" s="27">
        <f>IF($O219&gt;=FG$1,$S219,0)</f>
        <v>623.9525000000001</v>
      </c>
      <c r="FH219" s="27">
        <f>IF($O219&gt;=FH$1,$S219,0)</f>
        <v>623.9525000000001</v>
      </c>
      <c r="FI219" s="27">
        <f>IF($O219&gt;=FI$1,$S219,0)</f>
        <v>623.9525000000001</v>
      </c>
      <c r="FJ219" s="27">
        <f>IF($O219&gt;=FJ$1,$S219,0)</f>
        <v>623.9525000000001</v>
      </c>
      <c r="FK219" s="27">
        <f>IF($O219&gt;=FK$1,$S219,0)</f>
        <v>623.9525000000001</v>
      </c>
      <c r="FL219" s="27">
        <f>IF($O219&gt;=FL$1,$S219,0)</f>
        <v>623.9525000000001</v>
      </c>
      <c r="FM219" s="27">
        <f>IF($O219&gt;=FM$1,$S219,0)</f>
        <v>623.9525000000001</v>
      </c>
      <c r="FN219" s="27">
        <f>IF($O219&gt;=FN$1,$S219,0)</f>
        <v>623.9525000000001</v>
      </c>
      <c r="FO219" s="27">
        <f>IF($O219&gt;=FO$1,$S219,0)</f>
        <v>623.9525000000001</v>
      </c>
      <c r="FP219" s="27">
        <f>IF($O219&gt;=FP$1,$S219,0)</f>
        <v>623.9525000000001</v>
      </c>
      <c r="FQ219" s="27">
        <f>IF($O219&gt;=FQ$1,$S219,0)</f>
        <v>623.9525000000001</v>
      </c>
      <c r="FR219" s="27">
        <f>IF($O219&gt;=FR$1,$S219,0)</f>
        <v>623.9525000000001</v>
      </c>
      <c r="FS219" s="27">
        <f>IF($O219&gt;=FS$1,$S219,0)</f>
        <v>623.9525000000001</v>
      </c>
      <c r="FT219" s="27">
        <f>IF($O219&gt;=FT$1,$S219,0)</f>
        <v>623.9525000000001</v>
      </c>
      <c r="FU219" s="27">
        <f>IF($O219&gt;=FU$1,$S219,0)</f>
        <v>623.9525000000001</v>
      </c>
      <c r="FV219" s="27">
        <f>IF($O219&gt;=FV$1,$S219,0)</f>
        <v>623.9525000000001</v>
      </c>
      <c r="FW219" s="27">
        <f>IF($O219&gt;=FW$1,$S219,0)</f>
        <v>623.9525000000001</v>
      </c>
      <c r="FX219" s="27">
        <f>IF($O219&gt;=FX$1,$S219,0)</f>
        <v>623.9525000000001</v>
      </c>
      <c r="FY219" s="27">
        <f>IF($O219&gt;=FY$1,$S219,0)</f>
        <v>623.9525000000001</v>
      </c>
      <c r="FZ219" s="27">
        <f>IF($O219&gt;=FZ$1,$S219,0)</f>
        <v>623.9525000000001</v>
      </c>
      <c r="GA219" s="27">
        <f>IF($O219&gt;=GA$1,$S219,0)</f>
        <v>623.9525000000001</v>
      </c>
      <c r="GB219" s="27">
        <f>IF($O219&gt;=GB$1,$S219,0)</f>
        <v>623.9525000000001</v>
      </c>
      <c r="GC219" s="27">
        <f>IF($O219&gt;=GC$1,$S219,0)</f>
        <v>623.9525000000001</v>
      </c>
      <c r="GD219" s="27">
        <f>IF($O219&gt;=GD$1,$S219,0)</f>
        <v>623.9525000000001</v>
      </c>
      <c r="GE219" s="27">
        <f>IF($O219&gt;=GE$1,$S219,0)</f>
        <v>623.9525000000001</v>
      </c>
      <c r="GF219" s="27">
        <f>IF($O219&gt;=GF$1,$S219,0)</f>
        <v>623.9525000000001</v>
      </c>
      <c r="GG219" s="27">
        <f>IF($O219&gt;=GG$1,$S219,0)</f>
        <v>623.9525000000001</v>
      </c>
      <c r="GH219" s="27">
        <f>IF($O219&gt;=GH$1,$S219,0)</f>
        <v>623.9525000000001</v>
      </c>
      <c r="GI219" s="27">
        <f>IF($O219&gt;=GI$1,$S219,0)</f>
        <v>623.9525000000001</v>
      </c>
      <c r="GJ219" s="27">
        <f>IF($O219&gt;=GJ$1,$S219,0)</f>
        <v>623.9525000000001</v>
      </c>
      <c r="GK219" s="27">
        <f>IF($O219&gt;=GK$1,$S219,0)</f>
        <v>623.9525000000001</v>
      </c>
      <c r="GL219" s="27">
        <f>IF($O219&gt;=GL$1,$S219,0)</f>
        <v>623.9525000000001</v>
      </c>
      <c r="GM219" s="27">
        <f>IF($O219&gt;=GM$1,$S219,0)</f>
        <v>623.9525000000001</v>
      </c>
      <c r="GN219" s="27">
        <f>IF($O219&gt;=GN$1,$S219,0)</f>
        <v>623.9525000000001</v>
      </c>
      <c r="GO219" s="27">
        <f>IF($O219&gt;=GO$1,$S219,0)</f>
        <v>623.9525000000001</v>
      </c>
      <c r="GP219" s="27">
        <f>IF($O219&gt;=GP$1,$S219,0)</f>
        <v>623.9525000000001</v>
      </c>
      <c r="GQ219" s="27">
        <f>IF($O219&gt;=GQ$1,$S219,0)</f>
        <v>623.9525000000001</v>
      </c>
      <c r="GR219" s="27">
        <f>IF($O219&gt;=GR$1,$S219,0)</f>
        <v>623.9525000000001</v>
      </c>
      <c r="GS219" s="27">
        <f>IF($O219&gt;=GS$1,$S219,0)</f>
        <v>623.9525000000001</v>
      </c>
      <c r="GT219" s="27">
        <f>IF($O219&gt;=GT$1,$S219,0)</f>
        <v>623.9525000000001</v>
      </c>
      <c r="GU219" s="27">
        <f>IF($O219&gt;=GU$1,$S219,0)</f>
        <v>623.9525000000001</v>
      </c>
      <c r="GV219" s="27">
        <f>IF($O219&gt;=GV$1,$S219,0)</f>
        <v>623.9525000000001</v>
      </c>
      <c r="GW219" s="27">
        <f>IF($O219&gt;=GW$1,$S219,0)</f>
        <v>623.9525000000001</v>
      </c>
      <c r="GX219" s="27">
        <f>IF($O219&gt;=GX$1,$S219,0)</f>
        <v>623.9525000000001</v>
      </c>
      <c r="GY219" s="27">
        <f>IF($O219&gt;=GY$1,$S219,0)</f>
        <v>623.9525000000001</v>
      </c>
      <c r="GZ219" s="27">
        <f>IF($O219&gt;=GZ$1,$S219,0)</f>
        <v>623.9525000000001</v>
      </c>
      <c r="HA219" s="27">
        <f>IF($O219&gt;=HA$1,$S219,0)</f>
        <v>623.9525000000001</v>
      </c>
      <c r="HB219" s="27">
        <f>IF($O219&gt;=HB$1,$S219,0)</f>
        <v>623.9525000000001</v>
      </c>
      <c r="HC219" s="27">
        <f>IF($O219&gt;=HC$1,$S219,0)</f>
        <v>623.9525000000001</v>
      </c>
    </row>
    <row r="220" spans="1:211">
      <c r="A220" s="3">
        <v>49000</v>
      </c>
      <c r="B220" s="3" t="s">
        <v>281</v>
      </c>
      <c r="C220" s="3" t="s">
        <v>104</v>
      </c>
      <c r="D220" s="3">
        <v>61</v>
      </c>
      <c r="E220" s="4">
        <v>33835</v>
      </c>
      <c r="F220" s="5">
        <v>25.852054794520548</v>
      </c>
      <c r="G220" s="3" t="s">
        <v>99</v>
      </c>
      <c r="H220" s="4">
        <v>21038</v>
      </c>
      <c r="I220" s="9" t="s">
        <v>833</v>
      </c>
      <c r="J220" s="5">
        <v>1737.68</v>
      </c>
      <c r="K220" s="31">
        <v>439</v>
      </c>
      <c r="L220" s="32">
        <v>26</v>
      </c>
      <c r="M220" s="33">
        <f>VLOOKUP(L220,FIND,3,TRUE)</f>
        <v>1.5</v>
      </c>
      <c r="N220" s="32">
        <f>IF(L220&gt;30,180,VLOOKUP(L220,TEMPO,2,FALSE))</f>
        <v>156</v>
      </c>
      <c r="O220" s="32">
        <f>IF(R220&gt;0,4,N220)</f>
        <v>156</v>
      </c>
      <c r="P220" s="96">
        <f>J220*M220*L220</f>
        <v>67769.52</v>
      </c>
      <c r="Q220" s="96">
        <f>10934.45*2</f>
        <v>21868.9</v>
      </c>
      <c r="R220" s="96">
        <f>IF(P220&lt;=Q220,P220/4,0)</f>
        <v>0</v>
      </c>
      <c r="S220" s="5">
        <f>IF(P220&gt;=Q220,P220/N220,0)</f>
        <v>434.42</v>
      </c>
      <c r="T220" s="3"/>
      <c r="U220" s="3">
        <f>IF(T220="",1,0)</f>
        <v>1</v>
      </c>
      <c r="V220" s="3">
        <v>328</v>
      </c>
      <c r="W220" s="5">
        <v>0</v>
      </c>
      <c r="X220" s="5">
        <v>402.65</v>
      </c>
      <c r="Y220" s="5">
        <f>X220*W220</f>
        <v>0</v>
      </c>
      <c r="Z220" s="5">
        <v>400</v>
      </c>
      <c r="AA220" s="5">
        <f>S220+Y220+Z220</f>
        <v>834.42000000000007</v>
      </c>
      <c r="AB220" s="39">
        <f>(J220/12+J220/12*1.3333333333+450/12+J220/30*6/12+J220)*1.3+Y220+Z220+153.9</f>
        <v>3338.5306222159475</v>
      </c>
      <c r="AC220" s="39" t="s">
        <v>104</v>
      </c>
      <c r="AD220" s="39">
        <f>J220*1.3+400+153.9</f>
        <v>2812.8840000000005</v>
      </c>
      <c r="AE220" s="39">
        <f>SUMIFS('CUSTO MENSAL FUNC NOVO'!H:H,'CUSTO MENSAL FUNC NOVO'!A:A,'VALORES MENSAIS'!AC220)</f>
        <v>2035.3799999999999</v>
      </c>
      <c r="AF220" s="27">
        <f>IF($R220&gt;0,$R220,$S220)+$Y220+$Z220</f>
        <v>834.42000000000007</v>
      </c>
      <c r="AG220" s="27">
        <f>IF($R220&gt;0,$R220,$S220)+$Y220+$Z220</f>
        <v>834.42000000000007</v>
      </c>
      <c r="AH220" s="27">
        <f>IF($R220&gt;0,$R220,$S220)+$Y220+$Z220</f>
        <v>834.42000000000007</v>
      </c>
      <c r="AI220" s="27">
        <f>IF($R220&gt;0,$R220,$S220)+$Y220+$Z220</f>
        <v>834.42000000000007</v>
      </c>
      <c r="AJ220" s="27">
        <f>IF($O220&gt;=AJ$1,$S220+$Y220+$Z220,$Y220+$Z220)</f>
        <v>834.42000000000007</v>
      </c>
      <c r="AK220" s="27">
        <f>IF($O220&gt;=AK$1,$S220+$Y220+$Z220,$Y220+$Z220)</f>
        <v>834.42000000000007</v>
      </c>
      <c r="AL220" s="27">
        <f>IF($O220&gt;=AL$1,$S220+$Y220+$Z220,$Y220+$Z220)</f>
        <v>834.42000000000007</v>
      </c>
      <c r="AM220" s="27">
        <f>IF($O220&gt;=AM$1,$S220+$Y220+$Z220,$Y220+$Z220)</f>
        <v>834.42000000000007</v>
      </c>
      <c r="AN220" s="27">
        <f>IF($O220&gt;=AN$1,$S220+$Y220+$Z220,$Y220+$Z220)</f>
        <v>834.42000000000007</v>
      </c>
      <c r="AO220" s="27">
        <f>IF($O220&gt;=AO$1,$S220+$Y220+$Z220,$Y220+$Z220)</f>
        <v>834.42000000000007</v>
      </c>
      <c r="AP220" s="27">
        <f>IF($O220&gt;=AP$1,$S220+$Y220+$Z220,$Y220+$Z220)</f>
        <v>834.42000000000007</v>
      </c>
      <c r="AQ220" s="27">
        <f>IF($O220&gt;=AQ$1,$S220+$Y220+$Z220,$Y220+$Z220)</f>
        <v>834.42000000000007</v>
      </c>
      <c r="AR220" s="27">
        <f>IF($O220&gt;=AR$1,$S220+$Y220+$Z220,$Y220+$Z220)</f>
        <v>834.42000000000007</v>
      </c>
      <c r="AS220" s="27">
        <f>IF($O220&gt;=AS$1,$S220+$Y220+$Z220,$Y220+$Z220)</f>
        <v>834.42000000000007</v>
      </c>
      <c r="AT220" s="27">
        <f>IF($O220&gt;=AT$1,$S220+$Y220+$Z220,$Y220+$Z220)</f>
        <v>834.42000000000007</v>
      </c>
      <c r="AU220" s="27">
        <f>IF($O220&gt;=AU$1,$S220+$Y220+$Z220,$Y220+$Z220)</f>
        <v>834.42000000000007</v>
      </c>
      <c r="AV220" s="27">
        <f>IF($O220&gt;=AV$1,$S220+$Y220+$Z220,$Y220+$Z220)</f>
        <v>834.42000000000007</v>
      </c>
      <c r="AW220" s="27">
        <f>IF($O220&gt;=AW$1,$S220+$Y220+$Z220,$Y220+$Z220)</f>
        <v>834.42000000000007</v>
      </c>
      <c r="AX220" s="27">
        <f>IF($O220&gt;=AX$1,$S220+$Y220+$Z220,$Y220+$Z220)</f>
        <v>834.42000000000007</v>
      </c>
      <c r="AY220" s="27">
        <f>IF($O220&gt;=AY$1,$S220+$Y220+$Z220,$Y220+$Z220)</f>
        <v>834.42000000000007</v>
      </c>
      <c r="AZ220" s="27">
        <f>IF($O220&gt;=AZ$1,$S220+$Y220+$Z220,$Y220+$Z220)</f>
        <v>834.42000000000007</v>
      </c>
      <c r="BA220" s="27">
        <f>IF($O220&gt;=BA$1,$S220+$Y220+$Z220,$Y220+$Z220)</f>
        <v>834.42000000000007</v>
      </c>
      <c r="BB220" s="27">
        <f>IF($O220&gt;=BB$1,$S220+$Y220+$Z220,$Y220+$Z220)</f>
        <v>834.42000000000007</v>
      </c>
      <c r="BC220" s="27">
        <f>IF($O220&gt;=BC$1,$S220+$Y220+$Z220,$Y220+$Z220)</f>
        <v>834.42000000000007</v>
      </c>
      <c r="BD220" s="27">
        <f>IF($O220&gt;=BD$1,$S220+$Y220+$Z220,$Y220+$Z220)</f>
        <v>834.42000000000007</v>
      </c>
      <c r="BE220" s="27">
        <f>IF($O220&gt;=BE$1,$S220+$Y220+$Z220,$Y220+$Z220)</f>
        <v>834.42000000000007</v>
      </c>
      <c r="BF220" s="27">
        <f>IF($O220&gt;=BF$1,$S220+$Y220+$Z220,$Y220+$Z220)</f>
        <v>834.42000000000007</v>
      </c>
      <c r="BG220" s="27">
        <f>IF($O220&gt;=BG$1,$S220+$Y220+$Z220,$Y220+$Z220)</f>
        <v>834.42000000000007</v>
      </c>
      <c r="BH220" s="27">
        <f>IF($O220&gt;=BH$1,$S220+$Y220+$Z220,$Y220+$Z220)</f>
        <v>834.42000000000007</v>
      </c>
      <c r="BI220" s="27">
        <f>IF($O220&gt;=BI$1,$S220+$Y220+$Z220,$Y220+$Z220)</f>
        <v>834.42000000000007</v>
      </c>
      <c r="BJ220" s="27">
        <f>IF($O220&gt;=BJ$1,$S220+$Y220+$Z220,$Y220+$Z220)</f>
        <v>834.42000000000007</v>
      </c>
      <c r="BK220" s="27">
        <f>IF($O220&gt;=BK$1,$S220+$Y220+$Z220,$Y220+$Z220)</f>
        <v>834.42000000000007</v>
      </c>
      <c r="BL220" s="27">
        <f>IF($O220&gt;=BL$1,$S220+$Y220+$Z220,$Y220+$Z220)</f>
        <v>834.42000000000007</v>
      </c>
      <c r="BM220" s="27">
        <f>IF($O220&gt;=BM$1,$S220+$Y220+$Z220,$Y220+$Z220)</f>
        <v>834.42000000000007</v>
      </c>
      <c r="BN220" s="27">
        <f>IF($O220&gt;=BN$1,$S220+$Y220+$Z220,$Y220+$Z220)</f>
        <v>834.42000000000007</v>
      </c>
      <c r="BO220" s="27">
        <f>IF($O220&gt;=BO$1,$S220+$Y220+$Z220,$Y220+$Z220)</f>
        <v>834.42000000000007</v>
      </c>
      <c r="BP220" s="27">
        <f>IF($O220&gt;=BP$1,$S220+$Y220+$Z220,$Y220+$Z220)</f>
        <v>834.42000000000007</v>
      </c>
      <c r="BQ220" s="27">
        <f>IF($O220&gt;=BQ$1,$S220+$Y220+$Z220,$Y220+$Z220)</f>
        <v>834.42000000000007</v>
      </c>
      <c r="BR220" s="27">
        <f>IF($O220&gt;=BR$1,$S220+$Y220+$Z220,$Y220+$Z220)</f>
        <v>834.42000000000007</v>
      </c>
      <c r="BS220" s="27">
        <f>IF($O220&gt;=BS$1,$S220+$Y220+$Z220,$Y220+$Z220)</f>
        <v>834.42000000000007</v>
      </c>
      <c r="BT220" s="27">
        <f>IF($O220&gt;=BT$1,$S220+$Y220+$Z220,$Y220+$Z220)</f>
        <v>834.42000000000007</v>
      </c>
      <c r="BU220" s="27">
        <f>IF($O220&gt;=BU$1,$S220+$Y220+$Z220,$Y220+$Z220)</f>
        <v>834.42000000000007</v>
      </c>
      <c r="BV220" s="27">
        <f>IF($O220&gt;=BV$1,$S220+$Y220+$Z220,$Y220+$Z220)</f>
        <v>834.42000000000007</v>
      </c>
      <c r="BW220" s="27">
        <f>IF($O220&gt;=BW$1,$S220+$Y220+$Z220,$Y220+$Z220)</f>
        <v>834.42000000000007</v>
      </c>
      <c r="BX220" s="27">
        <f>IF($O220&gt;=BX$1,$S220+$Y220+$Z220,$Y220+$Z220)</f>
        <v>834.42000000000007</v>
      </c>
      <c r="BY220" s="27">
        <f>IF($O220&gt;=BY$1,$S220+$Y220+$Z220,$Y220+$Z220)</f>
        <v>834.42000000000007</v>
      </c>
      <c r="BZ220" s="27">
        <f>IF($O220&gt;=BZ$1,$S220+$Y220+$Z220,$Y220+$Z220)</f>
        <v>834.42000000000007</v>
      </c>
      <c r="CA220" s="27">
        <f>IF($O220&gt;=CA$1,$S220+$Y220+$Z220,$Y220+$Z220)</f>
        <v>834.42000000000007</v>
      </c>
      <c r="CB220" s="27">
        <f>IF($O220&gt;=CB$1,$S220+$Y220+$Z220,$Y220+$Z220)</f>
        <v>834.42000000000007</v>
      </c>
      <c r="CC220" s="27">
        <f>IF($O220&gt;=CC$1,$S220+$Y220+$Z220,$Y220+$Z220)</f>
        <v>834.42000000000007</v>
      </c>
      <c r="CD220" s="27">
        <f>IF($O220&gt;=CD$1,$S220+$Y220+$Z220,$Y220+$Z220)</f>
        <v>834.42000000000007</v>
      </c>
      <c r="CE220" s="27">
        <f>IF($O220&gt;=CE$1,$S220+$Y220+$Z220,$Y220+$Z220)</f>
        <v>834.42000000000007</v>
      </c>
      <c r="CF220" s="27">
        <f>IF($O220&gt;=CF$1,$S220+$Y220+$Z220,$Y220+$Z220)</f>
        <v>834.42000000000007</v>
      </c>
      <c r="CG220" s="27">
        <f>IF($O220&gt;=CG$1,$S220+$Y220+$Z220,$Y220+$Z220)</f>
        <v>834.42000000000007</v>
      </c>
      <c r="CH220" s="27">
        <f>IF($O220&gt;=CH$1,$S220+$Y220+$Z220,$Y220+$Z220)</f>
        <v>834.42000000000007</v>
      </c>
      <c r="CI220" s="27">
        <f>IF($O220&gt;=CI$1,$S220+$Y220+$Z220,$Y220+$Z220)</f>
        <v>834.42000000000007</v>
      </c>
      <c r="CJ220" s="27">
        <f>IF($O220&gt;=CJ$1,$S220+$Y220+$Z220,$Y220+$Z220)</f>
        <v>834.42000000000007</v>
      </c>
      <c r="CK220" s="27">
        <f>IF($O220&gt;=CK$1,$S220+$Y220+$Z220,$Y220+$Z220)</f>
        <v>834.42000000000007</v>
      </c>
      <c r="CL220" s="27">
        <f>IF($O220&gt;=CL$1,$S220+$Y220+$Z220,$Y220+$Z220)</f>
        <v>834.42000000000007</v>
      </c>
      <c r="CM220" s="27">
        <f>IF($O220&gt;=CM$1,$S220+$Y220+$Z220,$Y220+$Z220)</f>
        <v>834.42000000000007</v>
      </c>
      <c r="CN220" s="27">
        <f>IF($O220&gt;=CN$1,$S220+$Y220,$Y220)</f>
        <v>434.42</v>
      </c>
      <c r="CO220" s="27">
        <f>IF($O220&gt;=CO$1,$S220+$Y220,$Y220)</f>
        <v>434.42</v>
      </c>
      <c r="CP220" s="27">
        <f>IF($O220&gt;=CP$1,$S220+$Y220,$Y220)</f>
        <v>434.42</v>
      </c>
      <c r="CQ220" s="27">
        <f>IF($O220&gt;=CQ$1,$S220+$Y220,$Y220)</f>
        <v>434.42</v>
      </c>
      <c r="CR220" s="27">
        <f>IF($O220&gt;=CR$1,$S220+$Y220,$Y220)</f>
        <v>434.42</v>
      </c>
      <c r="CS220" s="27">
        <f>IF($O220&gt;=CS$1,$S220+$Y220,$Y220)</f>
        <v>434.42</v>
      </c>
      <c r="CT220" s="27">
        <f>IF($O220&gt;=CT$1,$S220+$Y220,$Y220)</f>
        <v>434.42</v>
      </c>
      <c r="CU220" s="27">
        <f>IF($O220&gt;=CU$1,$S220+$Y220,$Y220)</f>
        <v>434.42</v>
      </c>
      <c r="CV220" s="27">
        <f>IF($O220&gt;=CV$1,$S220+$Y220,$Y220)</f>
        <v>434.42</v>
      </c>
      <c r="CW220" s="27">
        <f>IF($O220&gt;=CW$1,$S220+$Y220,$Y220)</f>
        <v>434.42</v>
      </c>
      <c r="CX220" s="27">
        <f>IF($O220&gt;=CX$1,$S220+$Y220,$Y220)</f>
        <v>434.42</v>
      </c>
      <c r="CY220" s="27">
        <f>IF($O220&gt;=CY$1,$S220+$Y220,$Y220)</f>
        <v>434.42</v>
      </c>
      <c r="CZ220" s="27">
        <f>IF($O220&gt;=CZ$1,$S220+$Y220,$Y220)</f>
        <v>434.42</v>
      </c>
      <c r="DA220" s="27">
        <f>IF($O220&gt;=DA$1,$S220+$Y220,$Y220)</f>
        <v>434.42</v>
      </c>
      <c r="DB220" s="27">
        <f>IF($O220&gt;=DB$1,$S220+$Y220,$Y220)</f>
        <v>434.42</v>
      </c>
      <c r="DC220" s="27">
        <f>IF($O220&gt;=DC$1,$S220+$Y220,$Y220)</f>
        <v>434.42</v>
      </c>
      <c r="DD220" s="27">
        <f>IF($O220&gt;=DD$1,$S220+$Y220,$Y220)</f>
        <v>434.42</v>
      </c>
      <c r="DE220" s="27">
        <f>IF($O220&gt;=DE$1,$S220+$Y220,$Y220)</f>
        <v>434.42</v>
      </c>
      <c r="DF220" s="27">
        <f>IF($O220&gt;=DF$1,$S220+$Y220,$Y220)</f>
        <v>434.42</v>
      </c>
      <c r="DG220" s="27">
        <f>IF($O220&gt;=DG$1,$S220+$Y220,$Y220)</f>
        <v>434.42</v>
      </c>
      <c r="DH220" s="27">
        <f>IF($O220&gt;=DH$1,$S220+$Y220,$Y220)</f>
        <v>434.42</v>
      </c>
      <c r="DI220" s="27">
        <f>IF($O220&gt;=DI$1,$S220+$Y220,$Y220)</f>
        <v>434.42</v>
      </c>
      <c r="DJ220" s="27">
        <f>IF($O220&gt;=DJ$1,$S220+$Y220,$Y220)</f>
        <v>434.42</v>
      </c>
      <c r="DK220" s="27">
        <f>IF($O220&gt;=DK$1,$S220+$Y220,$Y220)</f>
        <v>434.42</v>
      </c>
      <c r="DL220" s="27">
        <f>IF($O220&gt;=DL$1,$S220+$Y220,$Y220)</f>
        <v>434.42</v>
      </c>
      <c r="DM220" s="27">
        <f>IF($O220&gt;=DM$1,$S220+$Y220,$Y220)</f>
        <v>434.42</v>
      </c>
      <c r="DN220" s="27">
        <f>IF($O220&gt;=DN$1,$S220+$Y220,$Y220)</f>
        <v>434.42</v>
      </c>
      <c r="DO220" s="27">
        <f>IF($O220&gt;=DO$1,$S220+$Y220,$Y220)</f>
        <v>434.42</v>
      </c>
      <c r="DP220" s="27">
        <f>IF($O220&gt;=DP$1,$S220+$Y220,$Y220)</f>
        <v>434.42</v>
      </c>
      <c r="DQ220" s="27">
        <f>IF($O220&gt;=DQ$1,$S220+$Y220,$Y220)</f>
        <v>434.42</v>
      </c>
      <c r="DR220" s="27">
        <f>IF($O220&gt;=DR$1,$S220+$Y220,$Y220)</f>
        <v>434.42</v>
      </c>
      <c r="DS220" s="27">
        <f>IF($O220&gt;=DS$1,$S220+$Y220,$Y220)</f>
        <v>434.42</v>
      </c>
      <c r="DT220" s="27">
        <f>IF($O220&gt;=DT$1,$S220+$Y220,$Y220)</f>
        <v>434.42</v>
      </c>
      <c r="DU220" s="27">
        <f>IF($O220&gt;=DU$1,$S220+$Y220,$Y220)</f>
        <v>434.42</v>
      </c>
      <c r="DV220" s="27">
        <f>IF($O220&gt;=DV$1,$S220+$Y220,$Y220)</f>
        <v>434.42</v>
      </c>
      <c r="DW220" s="27">
        <f>IF($O220&gt;=DW$1,$S220+$Y220,$Y220)</f>
        <v>434.42</v>
      </c>
      <c r="DX220" s="27">
        <f>IF($O220&gt;=DX$1,$S220+$Y220,$Y220)</f>
        <v>434.42</v>
      </c>
      <c r="DY220" s="27">
        <f>IF($O220&gt;=DY$1,$S220+$Y220,$Y220)</f>
        <v>434.42</v>
      </c>
      <c r="DZ220" s="27">
        <f>IF($O220&gt;=DZ$1,$S220+$Y220,$Y220)</f>
        <v>434.42</v>
      </c>
      <c r="EA220" s="27">
        <f>IF($O220&gt;=EA$1,$S220+$Y220,$Y220)</f>
        <v>434.42</v>
      </c>
      <c r="EB220" s="27">
        <f>IF($O220&gt;=EB$1,$S220+$Y220,$Y220)</f>
        <v>434.42</v>
      </c>
      <c r="EC220" s="27">
        <f>IF($O220&gt;=EC$1,$S220+$Y220,$Y220)</f>
        <v>434.42</v>
      </c>
      <c r="ED220" s="27">
        <f>IF($O220&gt;=ED$1,$S220+$Y220,$Y220)</f>
        <v>434.42</v>
      </c>
      <c r="EE220" s="27">
        <f>IF($O220&gt;=EE$1,$S220+$Y220,$Y220)</f>
        <v>434.42</v>
      </c>
      <c r="EF220" s="27">
        <f>IF($O220&gt;=EF$1,$S220+$Y220,$Y220)</f>
        <v>434.42</v>
      </c>
      <c r="EG220" s="27">
        <f>IF($O220&gt;=EG$1,$S220+$Y220,$Y220)</f>
        <v>434.42</v>
      </c>
      <c r="EH220" s="27">
        <f>IF($O220&gt;=EH$1,$S220+$Y220,$Y220)</f>
        <v>434.42</v>
      </c>
      <c r="EI220" s="27">
        <f>IF($O220&gt;=EI$1,$S220+$Y220,$Y220)</f>
        <v>434.42</v>
      </c>
      <c r="EJ220" s="27">
        <f>IF($O220&gt;=EJ$1,$S220+$Y220,$Y220)</f>
        <v>434.42</v>
      </c>
      <c r="EK220" s="27">
        <f>IF($O220&gt;=EK$1,$S220+$Y220,$Y220)</f>
        <v>434.42</v>
      </c>
      <c r="EL220" s="27">
        <f>IF($O220&gt;=EL$1,$S220+$Y220,$Y220)</f>
        <v>434.42</v>
      </c>
      <c r="EM220" s="27">
        <f>IF($O220&gt;=EM$1,$S220+$Y220,$Y220)</f>
        <v>434.42</v>
      </c>
      <c r="EN220" s="27">
        <f>IF($O220&gt;=EN$1,$S220+$Y220,$Y220)</f>
        <v>434.42</v>
      </c>
      <c r="EO220" s="27">
        <f>IF($O220&gt;=EO$1,$S220+$Y220,$Y220)</f>
        <v>434.42</v>
      </c>
      <c r="EP220" s="27">
        <f>IF($O220&gt;=EP$1,$S220+$Y220,$Y220)</f>
        <v>434.42</v>
      </c>
      <c r="EQ220" s="27">
        <f>IF($O220&gt;=EQ$1,$S220+$Y220,$Y220)</f>
        <v>434.42</v>
      </c>
      <c r="ER220" s="27">
        <f>IF($O220&gt;=ER$1,$S220+$Y220,$Y220)</f>
        <v>434.42</v>
      </c>
      <c r="ES220" s="27">
        <f>IF($O220&gt;=ES$1,$S220+$Y220,$Y220)</f>
        <v>434.42</v>
      </c>
      <c r="ET220" s="27">
        <f>IF($O220&gt;=ET$1,$S220+$Y220,$Y220)</f>
        <v>434.42</v>
      </c>
      <c r="EU220" s="27">
        <f>IF($O220&gt;=EU$1,$S220+$Y220,$Y220)</f>
        <v>434.42</v>
      </c>
      <c r="EV220" s="27">
        <f>IF($O220&gt;=EV$1,$S220,0)</f>
        <v>434.42</v>
      </c>
      <c r="EW220" s="27">
        <f>IF($O220&gt;=EW$1,$S220,0)</f>
        <v>434.42</v>
      </c>
      <c r="EX220" s="27">
        <f>IF($O220&gt;=EX$1,$S220,0)</f>
        <v>434.42</v>
      </c>
      <c r="EY220" s="27">
        <f>IF($O220&gt;=EY$1,$S220,0)</f>
        <v>434.42</v>
      </c>
      <c r="EZ220" s="27">
        <f>IF($O220&gt;=EZ$1,$S220,0)</f>
        <v>434.42</v>
      </c>
      <c r="FA220" s="27">
        <f>IF($O220&gt;=FA$1,$S220,0)</f>
        <v>434.42</v>
      </c>
      <c r="FB220" s="27">
        <f>IF($O220&gt;=FB$1,$S220,0)</f>
        <v>434.42</v>
      </c>
      <c r="FC220" s="27">
        <f>IF($O220&gt;=FC$1,$S220,0)</f>
        <v>434.42</v>
      </c>
      <c r="FD220" s="27">
        <f>IF($O220&gt;=FD$1,$S220,0)</f>
        <v>434.42</v>
      </c>
      <c r="FE220" s="27">
        <f>IF($O220&gt;=FE$1,$S220,0)</f>
        <v>434.42</v>
      </c>
      <c r="FF220" s="27">
        <f>IF($O220&gt;=FF$1,$S220,0)</f>
        <v>434.42</v>
      </c>
      <c r="FG220" s="27">
        <f>IF($O220&gt;=FG$1,$S220,0)</f>
        <v>434.42</v>
      </c>
      <c r="FH220" s="27">
        <f>IF($O220&gt;=FH$1,$S220,0)</f>
        <v>434.42</v>
      </c>
      <c r="FI220" s="27">
        <f>IF($O220&gt;=FI$1,$S220,0)</f>
        <v>434.42</v>
      </c>
      <c r="FJ220" s="27">
        <f>IF($O220&gt;=FJ$1,$S220,0)</f>
        <v>434.42</v>
      </c>
      <c r="FK220" s="27">
        <f>IF($O220&gt;=FK$1,$S220,0)</f>
        <v>434.42</v>
      </c>
      <c r="FL220" s="27">
        <f>IF($O220&gt;=FL$1,$S220,0)</f>
        <v>434.42</v>
      </c>
      <c r="FM220" s="27">
        <f>IF($O220&gt;=FM$1,$S220,0)</f>
        <v>434.42</v>
      </c>
      <c r="FN220" s="27">
        <f>IF($O220&gt;=FN$1,$S220,0)</f>
        <v>434.42</v>
      </c>
      <c r="FO220" s="27">
        <f>IF($O220&gt;=FO$1,$S220,0)</f>
        <v>434.42</v>
      </c>
      <c r="FP220" s="27">
        <f>IF($O220&gt;=FP$1,$S220,0)</f>
        <v>434.42</v>
      </c>
      <c r="FQ220" s="27">
        <f>IF($O220&gt;=FQ$1,$S220,0)</f>
        <v>434.42</v>
      </c>
      <c r="FR220" s="27">
        <f>IF($O220&gt;=FR$1,$S220,0)</f>
        <v>434.42</v>
      </c>
      <c r="FS220" s="27">
        <f>IF($O220&gt;=FS$1,$S220,0)</f>
        <v>434.42</v>
      </c>
      <c r="FT220" s="27">
        <f>IF($O220&gt;=FT$1,$S220,0)</f>
        <v>434.42</v>
      </c>
      <c r="FU220" s="27">
        <f>IF($O220&gt;=FU$1,$S220,0)</f>
        <v>434.42</v>
      </c>
      <c r="FV220" s="27">
        <f>IF($O220&gt;=FV$1,$S220,0)</f>
        <v>434.42</v>
      </c>
      <c r="FW220" s="27">
        <f>IF($O220&gt;=FW$1,$S220,0)</f>
        <v>434.42</v>
      </c>
      <c r="FX220" s="27">
        <f>IF($O220&gt;=FX$1,$S220,0)</f>
        <v>434.42</v>
      </c>
      <c r="FY220" s="27">
        <f>IF($O220&gt;=FY$1,$S220,0)</f>
        <v>434.42</v>
      </c>
      <c r="FZ220" s="27">
        <f>IF($O220&gt;=FZ$1,$S220,0)</f>
        <v>434.42</v>
      </c>
      <c r="GA220" s="27">
        <f>IF($O220&gt;=GA$1,$S220,0)</f>
        <v>434.42</v>
      </c>
      <c r="GB220" s="27">
        <f>IF($O220&gt;=GB$1,$S220,0)</f>
        <v>434.42</v>
      </c>
      <c r="GC220" s="27">
        <f>IF($O220&gt;=GC$1,$S220,0)</f>
        <v>434.42</v>
      </c>
      <c r="GD220" s="27">
        <f>IF($O220&gt;=GD$1,$S220,0)</f>
        <v>434.42</v>
      </c>
      <c r="GE220" s="27">
        <f>IF($O220&gt;=GE$1,$S220,0)</f>
        <v>434.42</v>
      </c>
      <c r="GF220" s="27">
        <f>IF($O220&gt;=GF$1,$S220,0)</f>
        <v>0</v>
      </c>
      <c r="GG220" s="27">
        <f>IF($O220&gt;=GG$1,$S220,0)</f>
        <v>0</v>
      </c>
      <c r="GH220" s="27">
        <f>IF($O220&gt;=GH$1,$S220,0)</f>
        <v>0</v>
      </c>
      <c r="GI220" s="27">
        <f>IF($O220&gt;=GI$1,$S220,0)</f>
        <v>0</v>
      </c>
      <c r="GJ220" s="27">
        <f>IF($O220&gt;=GJ$1,$S220,0)</f>
        <v>0</v>
      </c>
      <c r="GK220" s="27">
        <f>IF($O220&gt;=GK$1,$S220,0)</f>
        <v>0</v>
      </c>
      <c r="GL220" s="27">
        <f>IF($O220&gt;=GL$1,$S220,0)</f>
        <v>0</v>
      </c>
      <c r="GM220" s="27">
        <f>IF($O220&gt;=GM$1,$S220,0)</f>
        <v>0</v>
      </c>
      <c r="GN220" s="27">
        <f>IF($O220&gt;=GN$1,$S220,0)</f>
        <v>0</v>
      </c>
      <c r="GO220" s="27">
        <f>IF($O220&gt;=GO$1,$S220,0)</f>
        <v>0</v>
      </c>
      <c r="GP220" s="27">
        <f>IF($O220&gt;=GP$1,$S220,0)</f>
        <v>0</v>
      </c>
      <c r="GQ220" s="27">
        <f>IF($O220&gt;=GQ$1,$S220,0)</f>
        <v>0</v>
      </c>
      <c r="GR220" s="27">
        <f>IF($O220&gt;=GR$1,$S220,0)</f>
        <v>0</v>
      </c>
      <c r="GS220" s="27">
        <f>IF($O220&gt;=GS$1,$S220,0)</f>
        <v>0</v>
      </c>
      <c r="GT220" s="27">
        <f>IF($O220&gt;=GT$1,$S220,0)</f>
        <v>0</v>
      </c>
      <c r="GU220" s="27">
        <f>IF($O220&gt;=GU$1,$S220,0)</f>
        <v>0</v>
      </c>
      <c r="GV220" s="27">
        <f>IF($O220&gt;=GV$1,$S220,0)</f>
        <v>0</v>
      </c>
      <c r="GW220" s="27">
        <f>IF($O220&gt;=GW$1,$S220,0)</f>
        <v>0</v>
      </c>
      <c r="GX220" s="27">
        <f>IF($O220&gt;=GX$1,$S220,0)</f>
        <v>0</v>
      </c>
      <c r="GY220" s="27">
        <f>IF($O220&gt;=GY$1,$S220,0)</f>
        <v>0</v>
      </c>
      <c r="GZ220" s="27">
        <f>IF($O220&gt;=GZ$1,$S220,0)</f>
        <v>0</v>
      </c>
      <c r="HA220" s="27">
        <f>IF($O220&gt;=HA$1,$S220,0)</f>
        <v>0</v>
      </c>
      <c r="HB220" s="27">
        <f>IF($O220&gt;=HB$1,$S220,0)</f>
        <v>0</v>
      </c>
      <c r="HC220" s="27">
        <f>IF($O220&gt;=HC$1,$S220,0)</f>
        <v>0</v>
      </c>
    </row>
    <row r="221" spans="1:211">
      <c r="A221" s="3">
        <v>27243</v>
      </c>
      <c r="B221" s="3" t="s">
        <v>348</v>
      </c>
      <c r="C221" s="3" t="s">
        <v>104</v>
      </c>
      <c r="D221" s="3">
        <v>58</v>
      </c>
      <c r="E221" s="4">
        <v>31827</v>
      </c>
      <c r="F221" s="5">
        <v>31.353424657534248</v>
      </c>
      <c r="G221" s="3" t="s">
        <v>99</v>
      </c>
      <c r="H221" s="4">
        <v>22160</v>
      </c>
      <c r="I221" s="9" t="s">
        <v>833</v>
      </c>
      <c r="J221" s="5">
        <v>1791.58</v>
      </c>
      <c r="K221" s="31">
        <v>439</v>
      </c>
      <c r="L221" s="32">
        <v>21</v>
      </c>
      <c r="M221" s="33">
        <f>VLOOKUP(L221,FIND,3,TRUE)</f>
        <v>1.3</v>
      </c>
      <c r="N221" s="32">
        <f>IF(L221&gt;30,180,VLOOKUP(L221,TEMPO,2,FALSE))</f>
        <v>126</v>
      </c>
      <c r="O221" s="32">
        <f>IF(R221&gt;0,4,N221)</f>
        <v>126</v>
      </c>
      <c r="P221" s="96">
        <f>J221*M221*L221</f>
        <v>48910.134000000005</v>
      </c>
      <c r="Q221" s="96">
        <f>10934.45*2</f>
        <v>21868.9</v>
      </c>
      <c r="R221" s="96">
        <f>IF(P221&lt;=Q221,P221/4,0)</f>
        <v>0</v>
      </c>
      <c r="S221" s="5">
        <f>IF(P221&gt;=Q221,P221/N221,0)</f>
        <v>388.1756666666667</v>
      </c>
      <c r="T221" s="3"/>
      <c r="U221" s="3">
        <f>IF(T221="",1,0)</f>
        <v>1</v>
      </c>
      <c r="V221" s="3">
        <v>330</v>
      </c>
      <c r="W221" s="5">
        <v>0</v>
      </c>
      <c r="X221" s="5">
        <v>245.73</v>
      </c>
      <c r="Y221" s="5">
        <f>X221*W221</f>
        <v>0</v>
      </c>
      <c r="Z221" s="5">
        <v>400</v>
      </c>
      <c r="AA221" s="5">
        <f>S221+Y221+Z221</f>
        <v>788.17566666666676</v>
      </c>
      <c r="AB221" s="39">
        <f>(J221/12+J221/12*1.3333333333+450/12+J221/30*6/12+J221)*1.3+Y221+Z221+153.9</f>
        <v>3423.3931777713083</v>
      </c>
      <c r="AC221" s="39" t="s">
        <v>104</v>
      </c>
      <c r="AD221" s="39">
        <f>J221*1.3+400+153.9</f>
        <v>2882.9540000000002</v>
      </c>
      <c r="AE221" s="39">
        <f>SUMIFS('CUSTO MENSAL FUNC NOVO'!H:H,'CUSTO MENSAL FUNC NOVO'!A:A,'VALORES MENSAIS'!AC221)</f>
        <v>2035.3799999999999</v>
      </c>
      <c r="AF221" s="27">
        <f>IF($R221&gt;0,$R221,$S221)+$Y221+$Z221</f>
        <v>788.17566666666676</v>
      </c>
      <c r="AG221" s="27">
        <f>IF($R221&gt;0,$R221,$S221)+$Y221+$Z221</f>
        <v>788.17566666666676</v>
      </c>
      <c r="AH221" s="27">
        <f>IF($R221&gt;0,$R221,$S221)+$Y221+$Z221</f>
        <v>788.17566666666676</v>
      </c>
      <c r="AI221" s="27">
        <f>IF($R221&gt;0,$R221,$S221)+$Y221+$Z221</f>
        <v>788.17566666666676</v>
      </c>
      <c r="AJ221" s="27">
        <f>IF($O221&gt;=AJ$1,$S221+$Y221+$Z221,$Y221+$Z221)</f>
        <v>788.17566666666676</v>
      </c>
      <c r="AK221" s="27">
        <f>IF($O221&gt;=AK$1,$S221+$Y221+$Z221,$Y221+$Z221)</f>
        <v>788.17566666666676</v>
      </c>
      <c r="AL221" s="27">
        <f>IF($O221&gt;=AL$1,$S221+$Y221+$Z221,$Y221+$Z221)</f>
        <v>788.17566666666676</v>
      </c>
      <c r="AM221" s="27">
        <f>IF($O221&gt;=AM$1,$S221+$Y221+$Z221,$Y221+$Z221)</f>
        <v>788.17566666666676</v>
      </c>
      <c r="AN221" s="27">
        <f>IF($O221&gt;=AN$1,$S221+$Y221+$Z221,$Y221+$Z221)</f>
        <v>788.17566666666676</v>
      </c>
      <c r="AO221" s="27">
        <f>IF($O221&gt;=AO$1,$S221+$Y221+$Z221,$Y221+$Z221)</f>
        <v>788.17566666666676</v>
      </c>
      <c r="AP221" s="27">
        <f>IF($O221&gt;=AP$1,$S221+$Y221+$Z221,$Y221+$Z221)</f>
        <v>788.17566666666676</v>
      </c>
      <c r="AQ221" s="27">
        <f>IF($O221&gt;=AQ$1,$S221+$Y221+$Z221,$Y221+$Z221)</f>
        <v>788.17566666666676</v>
      </c>
      <c r="AR221" s="27">
        <f>IF($O221&gt;=AR$1,$S221+$Y221+$Z221,$Y221+$Z221)</f>
        <v>788.17566666666676</v>
      </c>
      <c r="AS221" s="27">
        <f>IF($O221&gt;=AS$1,$S221+$Y221+$Z221,$Y221+$Z221)</f>
        <v>788.17566666666676</v>
      </c>
      <c r="AT221" s="27">
        <f>IF($O221&gt;=AT$1,$S221+$Y221+$Z221,$Y221+$Z221)</f>
        <v>788.17566666666676</v>
      </c>
      <c r="AU221" s="27">
        <f>IF($O221&gt;=AU$1,$S221+$Y221+$Z221,$Y221+$Z221)</f>
        <v>788.17566666666676</v>
      </c>
      <c r="AV221" s="27">
        <f>IF($O221&gt;=AV$1,$S221+$Y221+$Z221,$Y221+$Z221)</f>
        <v>788.17566666666676</v>
      </c>
      <c r="AW221" s="27">
        <f>IF($O221&gt;=AW$1,$S221+$Y221+$Z221,$Y221+$Z221)</f>
        <v>788.17566666666676</v>
      </c>
      <c r="AX221" s="27">
        <f>IF($O221&gt;=AX$1,$S221+$Y221+$Z221,$Y221+$Z221)</f>
        <v>788.17566666666676</v>
      </c>
      <c r="AY221" s="27">
        <f>IF($O221&gt;=AY$1,$S221+$Y221+$Z221,$Y221+$Z221)</f>
        <v>788.17566666666676</v>
      </c>
      <c r="AZ221" s="27">
        <f>IF($O221&gt;=AZ$1,$S221+$Y221+$Z221,$Y221+$Z221)</f>
        <v>788.17566666666676</v>
      </c>
      <c r="BA221" s="27">
        <f>IF($O221&gt;=BA$1,$S221+$Y221+$Z221,$Y221+$Z221)</f>
        <v>788.17566666666676</v>
      </c>
      <c r="BB221" s="27">
        <f>IF($O221&gt;=BB$1,$S221+$Y221+$Z221,$Y221+$Z221)</f>
        <v>788.17566666666676</v>
      </c>
      <c r="BC221" s="27">
        <f>IF($O221&gt;=BC$1,$S221+$Y221+$Z221,$Y221+$Z221)</f>
        <v>788.17566666666676</v>
      </c>
      <c r="BD221" s="27">
        <f>IF($O221&gt;=BD$1,$S221+$Y221+$Z221,$Y221+$Z221)</f>
        <v>788.17566666666676</v>
      </c>
      <c r="BE221" s="27">
        <f>IF($O221&gt;=BE$1,$S221+$Y221+$Z221,$Y221+$Z221)</f>
        <v>788.17566666666676</v>
      </c>
      <c r="BF221" s="27">
        <f>IF($O221&gt;=BF$1,$S221+$Y221+$Z221,$Y221+$Z221)</f>
        <v>788.17566666666676</v>
      </c>
      <c r="BG221" s="27">
        <f>IF($O221&gt;=BG$1,$S221+$Y221+$Z221,$Y221+$Z221)</f>
        <v>788.17566666666676</v>
      </c>
      <c r="BH221" s="27">
        <f>IF($O221&gt;=BH$1,$S221+$Y221+$Z221,$Y221+$Z221)</f>
        <v>788.17566666666676</v>
      </c>
      <c r="BI221" s="27">
        <f>IF($O221&gt;=BI$1,$S221+$Y221+$Z221,$Y221+$Z221)</f>
        <v>788.17566666666676</v>
      </c>
      <c r="BJ221" s="27">
        <f>IF($O221&gt;=BJ$1,$S221+$Y221+$Z221,$Y221+$Z221)</f>
        <v>788.17566666666676</v>
      </c>
      <c r="BK221" s="27">
        <f>IF($O221&gt;=BK$1,$S221+$Y221+$Z221,$Y221+$Z221)</f>
        <v>788.17566666666676</v>
      </c>
      <c r="BL221" s="27">
        <f>IF($O221&gt;=BL$1,$S221+$Y221+$Z221,$Y221+$Z221)</f>
        <v>788.17566666666676</v>
      </c>
      <c r="BM221" s="27">
        <f>IF($O221&gt;=BM$1,$S221+$Y221+$Z221,$Y221+$Z221)</f>
        <v>788.17566666666676</v>
      </c>
      <c r="BN221" s="27">
        <f>IF($O221&gt;=BN$1,$S221+$Y221+$Z221,$Y221+$Z221)</f>
        <v>788.17566666666676</v>
      </c>
      <c r="BO221" s="27">
        <f>IF($O221&gt;=BO$1,$S221+$Y221+$Z221,$Y221+$Z221)</f>
        <v>788.17566666666676</v>
      </c>
      <c r="BP221" s="27">
        <f>IF($O221&gt;=BP$1,$S221+$Y221+$Z221,$Y221+$Z221)</f>
        <v>788.17566666666676</v>
      </c>
      <c r="BQ221" s="27">
        <f>IF($O221&gt;=BQ$1,$S221+$Y221+$Z221,$Y221+$Z221)</f>
        <v>788.17566666666676</v>
      </c>
      <c r="BR221" s="27">
        <f>IF($O221&gt;=BR$1,$S221+$Y221+$Z221,$Y221+$Z221)</f>
        <v>788.17566666666676</v>
      </c>
      <c r="BS221" s="27">
        <f>IF($O221&gt;=BS$1,$S221+$Y221+$Z221,$Y221+$Z221)</f>
        <v>788.17566666666676</v>
      </c>
      <c r="BT221" s="27">
        <f>IF($O221&gt;=BT$1,$S221+$Y221+$Z221,$Y221+$Z221)</f>
        <v>788.17566666666676</v>
      </c>
      <c r="BU221" s="27">
        <f>IF($O221&gt;=BU$1,$S221+$Y221+$Z221,$Y221+$Z221)</f>
        <v>788.17566666666676</v>
      </c>
      <c r="BV221" s="27">
        <f>IF($O221&gt;=BV$1,$S221+$Y221+$Z221,$Y221+$Z221)</f>
        <v>788.17566666666676</v>
      </c>
      <c r="BW221" s="27">
        <f>IF($O221&gt;=BW$1,$S221+$Y221+$Z221,$Y221+$Z221)</f>
        <v>788.17566666666676</v>
      </c>
      <c r="BX221" s="27">
        <f>IF($O221&gt;=BX$1,$S221+$Y221+$Z221,$Y221+$Z221)</f>
        <v>788.17566666666676</v>
      </c>
      <c r="BY221" s="27">
        <f>IF($O221&gt;=BY$1,$S221+$Y221+$Z221,$Y221+$Z221)</f>
        <v>788.17566666666676</v>
      </c>
      <c r="BZ221" s="27">
        <f>IF($O221&gt;=BZ$1,$S221+$Y221+$Z221,$Y221+$Z221)</f>
        <v>788.17566666666676</v>
      </c>
      <c r="CA221" s="27">
        <f>IF($O221&gt;=CA$1,$S221+$Y221+$Z221,$Y221+$Z221)</f>
        <v>788.17566666666676</v>
      </c>
      <c r="CB221" s="27">
        <f>IF($O221&gt;=CB$1,$S221+$Y221+$Z221,$Y221+$Z221)</f>
        <v>788.17566666666676</v>
      </c>
      <c r="CC221" s="27">
        <f>IF($O221&gt;=CC$1,$S221+$Y221+$Z221,$Y221+$Z221)</f>
        <v>788.17566666666676</v>
      </c>
      <c r="CD221" s="27">
        <f>IF($O221&gt;=CD$1,$S221+$Y221+$Z221,$Y221+$Z221)</f>
        <v>788.17566666666676</v>
      </c>
      <c r="CE221" s="27">
        <f>IF($O221&gt;=CE$1,$S221+$Y221+$Z221,$Y221+$Z221)</f>
        <v>788.17566666666676</v>
      </c>
      <c r="CF221" s="27">
        <f>IF($O221&gt;=CF$1,$S221+$Y221+$Z221,$Y221+$Z221)</f>
        <v>788.17566666666676</v>
      </c>
      <c r="CG221" s="27">
        <f>IF($O221&gt;=CG$1,$S221+$Y221+$Z221,$Y221+$Z221)</f>
        <v>788.17566666666676</v>
      </c>
      <c r="CH221" s="27">
        <f>IF($O221&gt;=CH$1,$S221+$Y221+$Z221,$Y221+$Z221)</f>
        <v>788.17566666666676</v>
      </c>
      <c r="CI221" s="27">
        <f>IF($O221&gt;=CI$1,$S221+$Y221+$Z221,$Y221+$Z221)</f>
        <v>788.17566666666676</v>
      </c>
      <c r="CJ221" s="27">
        <f>IF($O221&gt;=CJ$1,$S221+$Y221+$Z221,$Y221+$Z221)</f>
        <v>788.17566666666676</v>
      </c>
      <c r="CK221" s="27">
        <f>IF($O221&gt;=CK$1,$S221+$Y221+$Z221,$Y221+$Z221)</f>
        <v>788.17566666666676</v>
      </c>
      <c r="CL221" s="27">
        <f>IF($O221&gt;=CL$1,$S221+$Y221+$Z221,$Y221+$Z221)</f>
        <v>788.17566666666676</v>
      </c>
      <c r="CM221" s="27">
        <f>IF($O221&gt;=CM$1,$S221+$Y221+$Z221,$Y221+$Z221)</f>
        <v>788.17566666666676</v>
      </c>
      <c r="CN221" s="27">
        <f>IF($O221&gt;=CN$1,$S221+$Y221,$Y221)</f>
        <v>388.1756666666667</v>
      </c>
      <c r="CO221" s="27">
        <f>IF($O221&gt;=CO$1,$S221+$Y221,$Y221)</f>
        <v>388.1756666666667</v>
      </c>
      <c r="CP221" s="27">
        <f>IF($O221&gt;=CP$1,$S221+$Y221,$Y221)</f>
        <v>388.1756666666667</v>
      </c>
      <c r="CQ221" s="27">
        <f>IF($O221&gt;=CQ$1,$S221+$Y221,$Y221)</f>
        <v>388.1756666666667</v>
      </c>
      <c r="CR221" s="27">
        <f>IF($O221&gt;=CR$1,$S221+$Y221,$Y221)</f>
        <v>388.1756666666667</v>
      </c>
      <c r="CS221" s="27">
        <f>IF($O221&gt;=CS$1,$S221+$Y221,$Y221)</f>
        <v>388.1756666666667</v>
      </c>
      <c r="CT221" s="27">
        <f>IF($O221&gt;=CT$1,$S221+$Y221,$Y221)</f>
        <v>388.1756666666667</v>
      </c>
      <c r="CU221" s="27">
        <f>IF($O221&gt;=CU$1,$S221+$Y221,$Y221)</f>
        <v>388.1756666666667</v>
      </c>
      <c r="CV221" s="27">
        <f>IF($O221&gt;=CV$1,$S221+$Y221,$Y221)</f>
        <v>388.1756666666667</v>
      </c>
      <c r="CW221" s="27">
        <f>IF($O221&gt;=CW$1,$S221+$Y221,$Y221)</f>
        <v>388.1756666666667</v>
      </c>
      <c r="CX221" s="27">
        <f>IF($O221&gt;=CX$1,$S221+$Y221,$Y221)</f>
        <v>388.1756666666667</v>
      </c>
      <c r="CY221" s="27">
        <f>IF($O221&gt;=CY$1,$S221+$Y221,$Y221)</f>
        <v>388.1756666666667</v>
      </c>
      <c r="CZ221" s="27">
        <f>IF($O221&gt;=CZ$1,$S221+$Y221,$Y221)</f>
        <v>388.1756666666667</v>
      </c>
      <c r="DA221" s="27">
        <f>IF($O221&gt;=DA$1,$S221+$Y221,$Y221)</f>
        <v>388.1756666666667</v>
      </c>
      <c r="DB221" s="27">
        <f>IF($O221&gt;=DB$1,$S221+$Y221,$Y221)</f>
        <v>388.1756666666667</v>
      </c>
      <c r="DC221" s="27">
        <f>IF($O221&gt;=DC$1,$S221+$Y221,$Y221)</f>
        <v>388.1756666666667</v>
      </c>
      <c r="DD221" s="27">
        <f>IF($O221&gt;=DD$1,$S221+$Y221,$Y221)</f>
        <v>388.1756666666667</v>
      </c>
      <c r="DE221" s="27">
        <f>IF($O221&gt;=DE$1,$S221+$Y221,$Y221)</f>
        <v>388.1756666666667</v>
      </c>
      <c r="DF221" s="27">
        <f>IF($O221&gt;=DF$1,$S221+$Y221,$Y221)</f>
        <v>388.1756666666667</v>
      </c>
      <c r="DG221" s="27">
        <f>IF($O221&gt;=DG$1,$S221+$Y221,$Y221)</f>
        <v>388.1756666666667</v>
      </c>
      <c r="DH221" s="27">
        <f>IF($O221&gt;=DH$1,$S221+$Y221,$Y221)</f>
        <v>388.1756666666667</v>
      </c>
      <c r="DI221" s="27">
        <f>IF($O221&gt;=DI$1,$S221+$Y221,$Y221)</f>
        <v>388.1756666666667</v>
      </c>
      <c r="DJ221" s="27">
        <f>IF($O221&gt;=DJ$1,$S221+$Y221,$Y221)</f>
        <v>388.1756666666667</v>
      </c>
      <c r="DK221" s="27">
        <f>IF($O221&gt;=DK$1,$S221+$Y221,$Y221)</f>
        <v>388.1756666666667</v>
      </c>
      <c r="DL221" s="27">
        <f>IF($O221&gt;=DL$1,$S221+$Y221,$Y221)</f>
        <v>388.1756666666667</v>
      </c>
      <c r="DM221" s="27">
        <f>IF($O221&gt;=DM$1,$S221+$Y221,$Y221)</f>
        <v>388.1756666666667</v>
      </c>
      <c r="DN221" s="27">
        <f>IF($O221&gt;=DN$1,$S221+$Y221,$Y221)</f>
        <v>388.1756666666667</v>
      </c>
      <c r="DO221" s="27">
        <f>IF($O221&gt;=DO$1,$S221+$Y221,$Y221)</f>
        <v>388.1756666666667</v>
      </c>
      <c r="DP221" s="27">
        <f>IF($O221&gt;=DP$1,$S221+$Y221,$Y221)</f>
        <v>388.1756666666667</v>
      </c>
      <c r="DQ221" s="27">
        <f>IF($O221&gt;=DQ$1,$S221+$Y221,$Y221)</f>
        <v>388.1756666666667</v>
      </c>
      <c r="DR221" s="27">
        <f>IF($O221&gt;=DR$1,$S221+$Y221,$Y221)</f>
        <v>388.1756666666667</v>
      </c>
      <c r="DS221" s="27">
        <f>IF($O221&gt;=DS$1,$S221+$Y221,$Y221)</f>
        <v>388.1756666666667</v>
      </c>
      <c r="DT221" s="27">
        <f>IF($O221&gt;=DT$1,$S221+$Y221,$Y221)</f>
        <v>388.1756666666667</v>
      </c>
      <c r="DU221" s="27">
        <f>IF($O221&gt;=DU$1,$S221+$Y221,$Y221)</f>
        <v>388.1756666666667</v>
      </c>
      <c r="DV221" s="27">
        <f>IF($O221&gt;=DV$1,$S221+$Y221,$Y221)</f>
        <v>388.1756666666667</v>
      </c>
      <c r="DW221" s="27">
        <f>IF($O221&gt;=DW$1,$S221+$Y221,$Y221)</f>
        <v>388.1756666666667</v>
      </c>
      <c r="DX221" s="27">
        <f>IF($O221&gt;=DX$1,$S221+$Y221,$Y221)</f>
        <v>388.1756666666667</v>
      </c>
      <c r="DY221" s="27">
        <f>IF($O221&gt;=DY$1,$S221+$Y221,$Y221)</f>
        <v>388.1756666666667</v>
      </c>
      <c r="DZ221" s="27">
        <f>IF($O221&gt;=DZ$1,$S221+$Y221,$Y221)</f>
        <v>388.1756666666667</v>
      </c>
      <c r="EA221" s="27">
        <f>IF($O221&gt;=EA$1,$S221+$Y221,$Y221)</f>
        <v>388.1756666666667</v>
      </c>
      <c r="EB221" s="27">
        <f>IF($O221&gt;=EB$1,$S221+$Y221,$Y221)</f>
        <v>388.1756666666667</v>
      </c>
      <c r="EC221" s="27">
        <f>IF($O221&gt;=EC$1,$S221+$Y221,$Y221)</f>
        <v>388.1756666666667</v>
      </c>
      <c r="ED221" s="27">
        <f>IF($O221&gt;=ED$1,$S221+$Y221,$Y221)</f>
        <v>388.1756666666667</v>
      </c>
      <c r="EE221" s="27">
        <f>IF($O221&gt;=EE$1,$S221+$Y221,$Y221)</f>
        <v>388.1756666666667</v>
      </c>
      <c r="EF221" s="27">
        <f>IF($O221&gt;=EF$1,$S221+$Y221,$Y221)</f>
        <v>388.1756666666667</v>
      </c>
      <c r="EG221" s="27">
        <f>IF($O221&gt;=EG$1,$S221+$Y221,$Y221)</f>
        <v>388.1756666666667</v>
      </c>
      <c r="EH221" s="27">
        <f>IF($O221&gt;=EH$1,$S221+$Y221,$Y221)</f>
        <v>388.1756666666667</v>
      </c>
      <c r="EI221" s="27">
        <f>IF($O221&gt;=EI$1,$S221+$Y221,$Y221)</f>
        <v>388.1756666666667</v>
      </c>
      <c r="EJ221" s="27">
        <f>IF($O221&gt;=EJ$1,$S221+$Y221,$Y221)</f>
        <v>388.1756666666667</v>
      </c>
      <c r="EK221" s="27">
        <f>IF($O221&gt;=EK$1,$S221+$Y221,$Y221)</f>
        <v>388.1756666666667</v>
      </c>
      <c r="EL221" s="27">
        <f>IF($O221&gt;=EL$1,$S221+$Y221,$Y221)</f>
        <v>388.1756666666667</v>
      </c>
      <c r="EM221" s="27">
        <f>IF($O221&gt;=EM$1,$S221+$Y221,$Y221)</f>
        <v>388.1756666666667</v>
      </c>
      <c r="EN221" s="27">
        <f>IF($O221&gt;=EN$1,$S221+$Y221,$Y221)</f>
        <v>388.1756666666667</v>
      </c>
      <c r="EO221" s="27">
        <f>IF($O221&gt;=EO$1,$S221+$Y221,$Y221)</f>
        <v>388.1756666666667</v>
      </c>
      <c r="EP221" s="27">
        <f>IF($O221&gt;=EP$1,$S221+$Y221,$Y221)</f>
        <v>388.1756666666667</v>
      </c>
      <c r="EQ221" s="27">
        <f>IF($O221&gt;=EQ$1,$S221+$Y221,$Y221)</f>
        <v>388.1756666666667</v>
      </c>
      <c r="ER221" s="27">
        <f>IF($O221&gt;=ER$1,$S221+$Y221,$Y221)</f>
        <v>388.1756666666667</v>
      </c>
      <c r="ES221" s="27">
        <f>IF($O221&gt;=ES$1,$S221+$Y221,$Y221)</f>
        <v>388.1756666666667</v>
      </c>
      <c r="ET221" s="27">
        <f>IF($O221&gt;=ET$1,$S221+$Y221,$Y221)</f>
        <v>388.1756666666667</v>
      </c>
      <c r="EU221" s="27">
        <f>IF($O221&gt;=EU$1,$S221+$Y221,$Y221)</f>
        <v>388.1756666666667</v>
      </c>
      <c r="EV221" s="27">
        <f>IF($O221&gt;=EV$1,$S221,0)</f>
        <v>388.1756666666667</v>
      </c>
      <c r="EW221" s="27">
        <f>IF($O221&gt;=EW$1,$S221,0)</f>
        <v>388.1756666666667</v>
      </c>
      <c r="EX221" s="27">
        <f>IF($O221&gt;=EX$1,$S221,0)</f>
        <v>388.1756666666667</v>
      </c>
      <c r="EY221" s="27">
        <f>IF($O221&gt;=EY$1,$S221,0)</f>
        <v>388.1756666666667</v>
      </c>
      <c r="EZ221" s="27">
        <f>IF($O221&gt;=EZ$1,$S221,0)</f>
        <v>388.1756666666667</v>
      </c>
      <c r="FA221" s="27">
        <f>IF($O221&gt;=FA$1,$S221,0)</f>
        <v>388.1756666666667</v>
      </c>
      <c r="FB221" s="27">
        <f>IF($O221&gt;=FB$1,$S221,0)</f>
        <v>0</v>
      </c>
      <c r="FC221" s="27">
        <f>IF($O221&gt;=FC$1,$S221,0)</f>
        <v>0</v>
      </c>
      <c r="FD221" s="27">
        <f>IF($O221&gt;=FD$1,$S221,0)</f>
        <v>0</v>
      </c>
      <c r="FE221" s="27">
        <f>IF($O221&gt;=FE$1,$S221,0)</f>
        <v>0</v>
      </c>
      <c r="FF221" s="27">
        <f>IF($O221&gt;=FF$1,$S221,0)</f>
        <v>0</v>
      </c>
      <c r="FG221" s="27">
        <f>IF($O221&gt;=FG$1,$S221,0)</f>
        <v>0</v>
      </c>
      <c r="FH221" s="27">
        <f>IF($O221&gt;=FH$1,$S221,0)</f>
        <v>0</v>
      </c>
      <c r="FI221" s="27">
        <f>IF($O221&gt;=FI$1,$S221,0)</f>
        <v>0</v>
      </c>
      <c r="FJ221" s="27">
        <f>IF($O221&gt;=FJ$1,$S221,0)</f>
        <v>0</v>
      </c>
      <c r="FK221" s="27">
        <f>IF($O221&gt;=FK$1,$S221,0)</f>
        <v>0</v>
      </c>
      <c r="FL221" s="27">
        <f>IF($O221&gt;=FL$1,$S221,0)</f>
        <v>0</v>
      </c>
      <c r="FM221" s="27">
        <f>IF($O221&gt;=FM$1,$S221,0)</f>
        <v>0</v>
      </c>
      <c r="FN221" s="27">
        <f>IF($O221&gt;=FN$1,$S221,0)</f>
        <v>0</v>
      </c>
      <c r="FO221" s="27">
        <f>IF($O221&gt;=FO$1,$S221,0)</f>
        <v>0</v>
      </c>
      <c r="FP221" s="27">
        <f>IF($O221&gt;=FP$1,$S221,0)</f>
        <v>0</v>
      </c>
      <c r="FQ221" s="27">
        <f>IF($O221&gt;=FQ$1,$S221,0)</f>
        <v>0</v>
      </c>
      <c r="FR221" s="27">
        <f>IF($O221&gt;=FR$1,$S221,0)</f>
        <v>0</v>
      </c>
      <c r="FS221" s="27">
        <f>IF($O221&gt;=FS$1,$S221,0)</f>
        <v>0</v>
      </c>
      <c r="FT221" s="27">
        <f>IF($O221&gt;=FT$1,$S221,0)</f>
        <v>0</v>
      </c>
      <c r="FU221" s="27">
        <f>IF($O221&gt;=FU$1,$S221,0)</f>
        <v>0</v>
      </c>
      <c r="FV221" s="27">
        <f>IF($O221&gt;=FV$1,$S221,0)</f>
        <v>0</v>
      </c>
      <c r="FW221" s="27">
        <f>IF($O221&gt;=FW$1,$S221,0)</f>
        <v>0</v>
      </c>
      <c r="FX221" s="27">
        <f>IF($O221&gt;=FX$1,$S221,0)</f>
        <v>0</v>
      </c>
      <c r="FY221" s="27">
        <f>IF($O221&gt;=FY$1,$S221,0)</f>
        <v>0</v>
      </c>
      <c r="FZ221" s="27">
        <f>IF($O221&gt;=FZ$1,$S221,0)</f>
        <v>0</v>
      </c>
      <c r="GA221" s="27">
        <f>IF($O221&gt;=GA$1,$S221,0)</f>
        <v>0</v>
      </c>
      <c r="GB221" s="27">
        <f>IF($O221&gt;=GB$1,$S221,0)</f>
        <v>0</v>
      </c>
      <c r="GC221" s="27">
        <f>IF($O221&gt;=GC$1,$S221,0)</f>
        <v>0</v>
      </c>
      <c r="GD221" s="27">
        <f>IF($O221&gt;=GD$1,$S221,0)</f>
        <v>0</v>
      </c>
      <c r="GE221" s="27">
        <f>IF($O221&gt;=GE$1,$S221,0)</f>
        <v>0</v>
      </c>
      <c r="GF221" s="27">
        <f>IF($O221&gt;=GF$1,$S221,0)</f>
        <v>0</v>
      </c>
      <c r="GG221" s="27">
        <f>IF($O221&gt;=GG$1,$S221,0)</f>
        <v>0</v>
      </c>
      <c r="GH221" s="27">
        <f>IF($O221&gt;=GH$1,$S221,0)</f>
        <v>0</v>
      </c>
      <c r="GI221" s="27">
        <f>IF($O221&gt;=GI$1,$S221,0)</f>
        <v>0</v>
      </c>
      <c r="GJ221" s="27">
        <f>IF($O221&gt;=GJ$1,$S221,0)</f>
        <v>0</v>
      </c>
      <c r="GK221" s="27">
        <f>IF($O221&gt;=GK$1,$S221,0)</f>
        <v>0</v>
      </c>
      <c r="GL221" s="27">
        <f>IF($O221&gt;=GL$1,$S221,0)</f>
        <v>0</v>
      </c>
      <c r="GM221" s="27">
        <f>IF($O221&gt;=GM$1,$S221,0)</f>
        <v>0</v>
      </c>
      <c r="GN221" s="27">
        <f>IF($O221&gt;=GN$1,$S221,0)</f>
        <v>0</v>
      </c>
      <c r="GO221" s="27">
        <f>IF($O221&gt;=GO$1,$S221,0)</f>
        <v>0</v>
      </c>
      <c r="GP221" s="27">
        <f>IF($O221&gt;=GP$1,$S221,0)</f>
        <v>0</v>
      </c>
      <c r="GQ221" s="27">
        <f>IF($O221&gt;=GQ$1,$S221,0)</f>
        <v>0</v>
      </c>
      <c r="GR221" s="27">
        <f>IF($O221&gt;=GR$1,$S221,0)</f>
        <v>0</v>
      </c>
      <c r="GS221" s="27">
        <f>IF($O221&gt;=GS$1,$S221,0)</f>
        <v>0</v>
      </c>
      <c r="GT221" s="27">
        <f>IF($O221&gt;=GT$1,$S221,0)</f>
        <v>0</v>
      </c>
      <c r="GU221" s="27">
        <f>IF($O221&gt;=GU$1,$S221,0)</f>
        <v>0</v>
      </c>
      <c r="GV221" s="27">
        <f>IF($O221&gt;=GV$1,$S221,0)</f>
        <v>0</v>
      </c>
      <c r="GW221" s="27">
        <f>IF($O221&gt;=GW$1,$S221,0)</f>
        <v>0</v>
      </c>
      <c r="GX221" s="27">
        <f>IF($O221&gt;=GX$1,$S221,0)</f>
        <v>0</v>
      </c>
      <c r="GY221" s="27">
        <f>IF($O221&gt;=GY$1,$S221,0)</f>
        <v>0</v>
      </c>
      <c r="GZ221" s="27">
        <f>IF($O221&gt;=GZ$1,$S221,0)</f>
        <v>0</v>
      </c>
      <c r="HA221" s="27">
        <f>IF($O221&gt;=HA$1,$S221,0)</f>
        <v>0</v>
      </c>
      <c r="HB221" s="27">
        <f>IF($O221&gt;=HB$1,$S221,0)</f>
        <v>0</v>
      </c>
      <c r="HC221" s="27">
        <f>IF($O221&gt;=HC$1,$S221,0)</f>
        <v>0</v>
      </c>
    </row>
    <row r="222" spans="1:211">
      <c r="A222" s="3">
        <v>169420</v>
      </c>
      <c r="B222" s="3" t="s">
        <v>115</v>
      </c>
      <c r="C222" s="3" t="s">
        <v>18</v>
      </c>
      <c r="D222" s="3">
        <v>52</v>
      </c>
      <c r="E222" s="4">
        <v>40504</v>
      </c>
      <c r="F222" s="5">
        <v>7.580821917808219</v>
      </c>
      <c r="G222" s="3" t="s">
        <v>99</v>
      </c>
      <c r="H222" s="4">
        <v>24371</v>
      </c>
      <c r="I222" s="9" t="s">
        <v>833</v>
      </c>
      <c r="J222" s="5">
        <v>1079.28</v>
      </c>
      <c r="K222" s="31">
        <v>439</v>
      </c>
      <c r="L222" s="32">
        <v>7</v>
      </c>
      <c r="M222" s="33">
        <f>VLOOKUP(L222,FIND,3,TRUE)</f>
        <v>1</v>
      </c>
      <c r="N222" s="32">
        <f>IF(L222&gt;30,180,VLOOKUP(L222,TEMPO,2,FALSE))</f>
        <v>42</v>
      </c>
      <c r="O222" s="32">
        <f>IF(R222&gt;0,4,N222)</f>
        <v>4</v>
      </c>
      <c r="P222" s="96">
        <f>J222*M222*L222</f>
        <v>7554.96</v>
      </c>
      <c r="Q222" s="96">
        <f>10934.45*2</f>
        <v>21868.9</v>
      </c>
      <c r="R222" s="96">
        <f>IF(P222&lt;=Q222,P222/4,0)</f>
        <v>1888.74</v>
      </c>
      <c r="S222" s="5">
        <f>IF(P222&gt;=Q222,P222/N222,0)</f>
        <v>0</v>
      </c>
      <c r="T222" s="3"/>
      <c r="U222" s="3">
        <f>IF(T222="",1,0)</f>
        <v>1</v>
      </c>
      <c r="V222" s="3">
        <v>4</v>
      </c>
      <c r="W222" s="5">
        <v>0</v>
      </c>
      <c r="X222" s="5">
        <v>203.3</v>
      </c>
      <c r="Y222" s="5">
        <f>X222*W222</f>
        <v>0</v>
      </c>
      <c r="Z222" s="5">
        <v>400</v>
      </c>
      <c r="AA222" s="5">
        <f>S222+Y222+Z222</f>
        <v>400</v>
      </c>
      <c r="AB222" s="39">
        <f>(J222/12+J222/12*1.3333333333+450/12+J222/30*6/12+J222)*1.3+Y222+Z222+153.9</f>
        <v>2301.9163999961024</v>
      </c>
      <c r="AC222" s="39" t="s">
        <v>18</v>
      </c>
      <c r="AD222" s="39">
        <f>J222*1.3+400+153.9</f>
        <v>1956.9640000000002</v>
      </c>
      <c r="AE222" s="39">
        <f>SUMIFS('CUSTO MENSAL FUNC NOVO'!H:H,'CUSTO MENSAL FUNC NOVO'!A:A,'VALORES MENSAIS'!AC222)</f>
        <v>1902.2210000000002</v>
      </c>
      <c r="AF222" s="27">
        <f>IF($R222&gt;0,$R222,$S222)+$Y222+$Z222</f>
        <v>2288.7399999999998</v>
      </c>
      <c r="AG222" s="27">
        <f>IF($R222&gt;0,$R222,$S222)+$Y222+$Z222</f>
        <v>2288.7399999999998</v>
      </c>
      <c r="AH222" s="27">
        <f>IF($R222&gt;0,$R222,$S222)+$Y222+$Z222</f>
        <v>2288.7399999999998</v>
      </c>
      <c r="AI222" s="27">
        <f>IF($R222&gt;0,$R222,$S222)+$Y222+$Z222</f>
        <v>2288.7399999999998</v>
      </c>
      <c r="AJ222" s="27">
        <f>IF($O222&gt;=AJ$1,$S222+$Y222+$Z222,$Y222+$Z222)</f>
        <v>400</v>
      </c>
      <c r="AK222" s="27">
        <f>IF($O222&gt;=AK$1,$S222+$Y222+$Z222,$Y222+$Z222)</f>
        <v>400</v>
      </c>
      <c r="AL222" s="27">
        <f>IF($O222&gt;=AL$1,$S222+$Y222+$Z222,$Y222+$Z222)</f>
        <v>400</v>
      </c>
      <c r="AM222" s="27">
        <f>IF($O222&gt;=AM$1,$S222+$Y222+$Z222,$Y222+$Z222)</f>
        <v>400</v>
      </c>
      <c r="AN222" s="27">
        <f>IF($O222&gt;=AN$1,$S222+$Y222+$Z222,$Y222+$Z222)</f>
        <v>400</v>
      </c>
      <c r="AO222" s="27">
        <f>IF($O222&gt;=AO$1,$S222+$Y222+$Z222,$Y222+$Z222)</f>
        <v>400</v>
      </c>
      <c r="AP222" s="27">
        <f>IF($O222&gt;=AP$1,$S222+$Y222+$Z222,$Y222+$Z222)</f>
        <v>400</v>
      </c>
      <c r="AQ222" s="27">
        <f>IF($O222&gt;=AQ$1,$S222+$Y222+$Z222,$Y222+$Z222)</f>
        <v>400</v>
      </c>
      <c r="AR222" s="27">
        <f>IF($O222&gt;=AR$1,$S222+$Y222+$Z222,$Y222+$Z222)</f>
        <v>400</v>
      </c>
      <c r="AS222" s="27">
        <f>IF($O222&gt;=AS$1,$S222+$Y222+$Z222,$Y222+$Z222)</f>
        <v>400</v>
      </c>
      <c r="AT222" s="27">
        <f>IF($O222&gt;=AT$1,$S222+$Y222+$Z222,$Y222+$Z222)</f>
        <v>400</v>
      </c>
      <c r="AU222" s="27">
        <f>IF($O222&gt;=AU$1,$S222+$Y222+$Z222,$Y222+$Z222)</f>
        <v>400</v>
      </c>
      <c r="AV222" s="27">
        <f>IF($O222&gt;=AV$1,$S222+$Y222+$Z222,$Y222+$Z222)</f>
        <v>400</v>
      </c>
      <c r="AW222" s="27">
        <f>IF($O222&gt;=AW$1,$S222+$Y222+$Z222,$Y222+$Z222)</f>
        <v>400</v>
      </c>
      <c r="AX222" s="27">
        <f>IF($O222&gt;=AX$1,$S222+$Y222+$Z222,$Y222+$Z222)</f>
        <v>400</v>
      </c>
      <c r="AY222" s="27">
        <f>IF($O222&gt;=AY$1,$S222+$Y222+$Z222,$Y222+$Z222)</f>
        <v>400</v>
      </c>
      <c r="AZ222" s="27">
        <f>IF($O222&gt;=AZ$1,$S222+$Y222+$Z222,$Y222+$Z222)</f>
        <v>400</v>
      </c>
      <c r="BA222" s="27">
        <f>IF($O222&gt;=BA$1,$S222+$Y222+$Z222,$Y222+$Z222)</f>
        <v>400</v>
      </c>
      <c r="BB222" s="27">
        <f>IF($O222&gt;=BB$1,$S222+$Y222+$Z222,$Y222+$Z222)</f>
        <v>400</v>
      </c>
      <c r="BC222" s="27">
        <f>IF($O222&gt;=BC$1,$S222+$Y222+$Z222,$Y222+$Z222)</f>
        <v>400</v>
      </c>
      <c r="BD222" s="27">
        <f>IF($O222&gt;=BD$1,$S222+$Y222+$Z222,$Y222+$Z222)</f>
        <v>400</v>
      </c>
      <c r="BE222" s="27">
        <f>IF($O222&gt;=BE$1,$S222+$Y222+$Z222,$Y222+$Z222)</f>
        <v>400</v>
      </c>
      <c r="BF222" s="27">
        <f>IF($O222&gt;=BF$1,$S222+$Y222+$Z222,$Y222+$Z222)</f>
        <v>400</v>
      </c>
      <c r="BG222" s="27">
        <f>IF($O222&gt;=BG$1,$S222+$Y222+$Z222,$Y222+$Z222)</f>
        <v>400</v>
      </c>
      <c r="BH222" s="27">
        <f>IF($O222&gt;=BH$1,$S222+$Y222+$Z222,$Y222+$Z222)</f>
        <v>400</v>
      </c>
      <c r="BI222" s="27">
        <f>IF($O222&gt;=BI$1,$S222+$Y222+$Z222,$Y222+$Z222)</f>
        <v>400</v>
      </c>
      <c r="BJ222" s="27">
        <f>IF($O222&gt;=BJ$1,$S222+$Y222+$Z222,$Y222+$Z222)</f>
        <v>400</v>
      </c>
      <c r="BK222" s="27">
        <f>IF($O222&gt;=BK$1,$S222+$Y222+$Z222,$Y222+$Z222)</f>
        <v>400</v>
      </c>
      <c r="BL222" s="27">
        <f>IF($O222&gt;=BL$1,$S222+$Y222+$Z222,$Y222+$Z222)</f>
        <v>400</v>
      </c>
      <c r="BM222" s="27">
        <f>IF($O222&gt;=BM$1,$S222+$Y222+$Z222,$Y222+$Z222)</f>
        <v>400</v>
      </c>
      <c r="BN222" s="27">
        <f>IF($O222&gt;=BN$1,$S222+$Y222+$Z222,$Y222+$Z222)</f>
        <v>400</v>
      </c>
      <c r="BO222" s="27">
        <f>IF($O222&gt;=BO$1,$S222+$Y222+$Z222,$Y222+$Z222)</f>
        <v>400</v>
      </c>
      <c r="BP222" s="27">
        <f>IF($O222&gt;=BP$1,$S222+$Y222+$Z222,$Y222+$Z222)</f>
        <v>400</v>
      </c>
      <c r="BQ222" s="27">
        <f>IF($O222&gt;=BQ$1,$S222+$Y222+$Z222,$Y222+$Z222)</f>
        <v>400</v>
      </c>
      <c r="BR222" s="27">
        <f>IF($O222&gt;=BR$1,$S222+$Y222+$Z222,$Y222+$Z222)</f>
        <v>400</v>
      </c>
      <c r="BS222" s="27">
        <f>IF($O222&gt;=BS$1,$S222+$Y222+$Z222,$Y222+$Z222)</f>
        <v>400</v>
      </c>
      <c r="BT222" s="27">
        <f>IF($O222&gt;=BT$1,$S222+$Y222+$Z222,$Y222+$Z222)</f>
        <v>400</v>
      </c>
      <c r="BU222" s="27">
        <f>IF($O222&gt;=BU$1,$S222+$Y222+$Z222,$Y222+$Z222)</f>
        <v>400</v>
      </c>
      <c r="BV222" s="27">
        <f>IF($O222&gt;=BV$1,$S222+$Y222+$Z222,$Y222+$Z222)</f>
        <v>400</v>
      </c>
      <c r="BW222" s="27">
        <f>IF($O222&gt;=BW$1,$S222+$Y222+$Z222,$Y222+$Z222)</f>
        <v>400</v>
      </c>
      <c r="BX222" s="27">
        <f>IF($O222&gt;=BX$1,$S222+$Y222+$Z222,$Y222+$Z222)</f>
        <v>400</v>
      </c>
      <c r="BY222" s="27">
        <f>IF($O222&gt;=BY$1,$S222+$Y222+$Z222,$Y222+$Z222)</f>
        <v>400</v>
      </c>
      <c r="BZ222" s="27">
        <f>IF($O222&gt;=BZ$1,$S222+$Y222+$Z222,$Y222+$Z222)</f>
        <v>400</v>
      </c>
      <c r="CA222" s="27">
        <f>IF($O222&gt;=CA$1,$S222+$Y222+$Z222,$Y222+$Z222)</f>
        <v>400</v>
      </c>
      <c r="CB222" s="27">
        <f>IF($O222&gt;=CB$1,$S222+$Y222+$Z222,$Y222+$Z222)</f>
        <v>400</v>
      </c>
      <c r="CC222" s="27">
        <f>IF($O222&gt;=CC$1,$S222+$Y222+$Z222,$Y222+$Z222)</f>
        <v>400</v>
      </c>
      <c r="CD222" s="27">
        <f>IF($O222&gt;=CD$1,$S222+$Y222+$Z222,$Y222+$Z222)</f>
        <v>400</v>
      </c>
      <c r="CE222" s="27">
        <f>IF($O222&gt;=CE$1,$S222+$Y222+$Z222,$Y222+$Z222)</f>
        <v>400</v>
      </c>
      <c r="CF222" s="27">
        <f>IF($O222&gt;=CF$1,$S222+$Y222+$Z222,$Y222+$Z222)</f>
        <v>400</v>
      </c>
      <c r="CG222" s="27">
        <f>IF($O222&gt;=CG$1,$S222+$Y222+$Z222,$Y222+$Z222)</f>
        <v>400</v>
      </c>
      <c r="CH222" s="27">
        <f>IF($O222&gt;=CH$1,$S222+$Y222+$Z222,$Y222+$Z222)</f>
        <v>400</v>
      </c>
      <c r="CI222" s="27">
        <f>IF($O222&gt;=CI$1,$S222+$Y222+$Z222,$Y222+$Z222)</f>
        <v>400</v>
      </c>
      <c r="CJ222" s="27">
        <f>IF($O222&gt;=CJ$1,$S222+$Y222+$Z222,$Y222+$Z222)</f>
        <v>400</v>
      </c>
      <c r="CK222" s="27">
        <f>IF($O222&gt;=CK$1,$S222+$Y222+$Z222,$Y222+$Z222)</f>
        <v>400</v>
      </c>
      <c r="CL222" s="27">
        <f>IF($O222&gt;=CL$1,$S222+$Y222+$Z222,$Y222+$Z222)</f>
        <v>400</v>
      </c>
      <c r="CM222" s="27">
        <f>IF($O222&gt;=CM$1,$S222+$Y222+$Z222,$Y222+$Z222)</f>
        <v>400</v>
      </c>
      <c r="CN222" s="27">
        <f>IF($O222&gt;=CN$1,$S222+$Y222,$Y222)</f>
        <v>0</v>
      </c>
      <c r="CO222" s="27">
        <f>IF($O222&gt;=CO$1,$S222+$Y222,$Y222)</f>
        <v>0</v>
      </c>
      <c r="CP222" s="27">
        <f>IF($O222&gt;=CP$1,$S222+$Y222,$Y222)</f>
        <v>0</v>
      </c>
      <c r="CQ222" s="27">
        <f>IF($O222&gt;=CQ$1,$S222+$Y222,$Y222)</f>
        <v>0</v>
      </c>
      <c r="CR222" s="27">
        <f>IF($O222&gt;=CR$1,$S222+$Y222,$Y222)</f>
        <v>0</v>
      </c>
      <c r="CS222" s="27">
        <f>IF($O222&gt;=CS$1,$S222+$Y222,$Y222)</f>
        <v>0</v>
      </c>
      <c r="CT222" s="27">
        <f>IF($O222&gt;=CT$1,$S222+$Y222,$Y222)</f>
        <v>0</v>
      </c>
      <c r="CU222" s="27">
        <f>IF($O222&gt;=CU$1,$S222+$Y222,$Y222)</f>
        <v>0</v>
      </c>
      <c r="CV222" s="27">
        <f>IF($O222&gt;=CV$1,$S222+$Y222,$Y222)</f>
        <v>0</v>
      </c>
      <c r="CW222" s="27">
        <f>IF($O222&gt;=CW$1,$S222+$Y222,$Y222)</f>
        <v>0</v>
      </c>
      <c r="CX222" s="27">
        <f>IF($O222&gt;=CX$1,$S222+$Y222,$Y222)</f>
        <v>0</v>
      </c>
      <c r="CY222" s="27">
        <f>IF($O222&gt;=CY$1,$S222+$Y222,$Y222)</f>
        <v>0</v>
      </c>
      <c r="CZ222" s="27">
        <f>IF($O222&gt;=CZ$1,$S222+$Y222,$Y222)</f>
        <v>0</v>
      </c>
      <c r="DA222" s="27">
        <f>IF($O222&gt;=DA$1,$S222+$Y222,$Y222)</f>
        <v>0</v>
      </c>
      <c r="DB222" s="27">
        <f>IF($O222&gt;=DB$1,$S222+$Y222,$Y222)</f>
        <v>0</v>
      </c>
      <c r="DC222" s="27">
        <f>IF($O222&gt;=DC$1,$S222+$Y222,$Y222)</f>
        <v>0</v>
      </c>
      <c r="DD222" s="27">
        <f>IF($O222&gt;=DD$1,$S222+$Y222,$Y222)</f>
        <v>0</v>
      </c>
      <c r="DE222" s="27">
        <f>IF($O222&gt;=DE$1,$S222+$Y222,$Y222)</f>
        <v>0</v>
      </c>
      <c r="DF222" s="27">
        <f>IF($O222&gt;=DF$1,$S222+$Y222,$Y222)</f>
        <v>0</v>
      </c>
      <c r="DG222" s="27">
        <f>IF($O222&gt;=DG$1,$S222+$Y222,$Y222)</f>
        <v>0</v>
      </c>
      <c r="DH222" s="27">
        <f>IF($O222&gt;=DH$1,$S222+$Y222,$Y222)</f>
        <v>0</v>
      </c>
      <c r="DI222" s="27">
        <f>IF($O222&gt;=DI$1,$S222+$Y222,$Y222)</f>
        <v>0</v>
      </c>
      <c r="DJ222" s="27">
        <f>IF($O222&gt;=DJ$1,$S222+$Y222,$Y222)</f>
        <v>0</v>
      </c>
      <c r="DK222" s="27">
        <f>IF($O222&gt;=DK$1,$S222+$Y222,$Y222)</f>
        <v>0</v>
      </c>
      <c r="DL222" s="27">
        <f>IF($O222&gt;=DL$1,$S222+$Y222,$Y222)</f>
        <v>0</v>
      </c>
      <c r="DM222" s="27">
        <f>IF($O222&gt;=DM$1,$S222+$Y222,$Y222)</f>
        <v>0</v>
      </c>
      <c r="DN222" s="27">
        <f>IF($O222&gt;=DN$1,$S222+$Y222,$Y222)</f>
        <v>0</v>
      </c>
      <c r="DO222" s="27">
        <f>IF($O222&gt;=DO$1,$S222+$Y222,$Y222)</f>
        <v>0</v>
      </c>
      <c r="DP222" s="27">
        <f>IF($O222&gt;=DP$1,$S222+$Y222,$Y222)</f>
        <v>0</v>
      </c>
      <c r="DQ222" s="27">
        <f>IF($O222&gt;=DQ$1,$S222+$Y222,$Y222)</f>
        <v>0</v>
      </c>
      <c r="DR222" s="27">
        <f>IF($O222&gt;=DR$1,$S222+$Y222,$Y222)</f>
        <v>0</v>
      </c>
      <c r="DS222" s="27">
        <f>IF($O222&gt;=DS$1,$S222+$Y222,$Y222)</f>
        <v>0</v>
      </c>
      <c r="DT222" s="27">
        <f>IF($O222&gt;=DT$1,$S222+$Y222,$Y222)</f>
        <v>0</v>
      </c>
      <c r="DU222" s="27">
        <f>IF($O222&gt;=DU$1,$S222+$Y222,$Y222)</f>
        <v>0</v>
      </c>
      <c r="DV222" s="27">
        <f>IF($O222&gt;=DV$1,$S222+$Y222,$Y222)</f>
        <v>0</v>
      </c>
      <c r="DW222" s="27">
        <f>IF($O222&gt;=DW$1,$S222+$Y222,$Y222)</f>
        <v>0</v>
      </c>
      <c r="DX222" s="27">
        <f>IF($O222&gt;=DX$1,$S222+$Y222,$Y222)</f>
        <v>0</v>
      </c>
      <c r="DY222" s="27">
        <f>IF($O222&gt;=DY$1,$S222+$Y222,$Y222)</f>
        <v>0</v>
      </c>
      <c r="DZ222" s="27">
        <f>IF($O222&gt;=DZ$1,$S222+$Y222,$Y222)</f>
        <v>0</v>
      </c>
      <c r="EA222" s="27">
        <f>IF($O222&gt;=EA$1,$S222+$Y222,$Y222)</f>
        <v>0</v>
      </c>
      <c r="EB222" s="27">
        <f>IF($O222&gt;=EB$1,$S222+$Y222,$Y222)</f>
        <v>0</v>
      </c>
      <c r="EC222" s="27">
        <f>IF($O222&gt;=EC$1,$S222+$Y222,$Y222)</f>
        <v>0</v>
      </c>
      <c r="ED222" s="27">
        <f>IF($O222&gt;=ED$1,$S222+$Y222,$Y222)</f>
        <v>0</v>
      </c>
      <c r="EE222" s="27">
        <f>IF($O222&gt;=EE$1,$S222+$Y222,$Y222)</f>
        <v>0</v>
      </c>
      <c r="EF222" s="27">
        <f>IF($O222&gt;=EF$1,$S222+$Y222,$Y222)</f>
        <v>0</v>
      </c>
      <c r="EG222" s="27">
        <f>IF($O222&gt;=EG$1,$S222+$Y222,$Y222)</f>
        <v>0</v>
      </c>
      <c r="EH222" s="27">
        <f>IF($O222&gt;=EH$1,$S222+$Y222,$Y222)</f>
        <v>0</v>
      </c>
      <c r="EI222" s="27">
        <f>IF($O222&gt;=EI$1,$S222+$Y222,$Y222)</f>
        <v>0</v>
      </c>
      <c r="EJ222" s="27">
        <f>IF($O222&gt;=EJ$1,$S222+$Y222,$Y222)</f>
        <v>0</v>
      </c>
      <c r="EK222" s="27">
        <f>IF($O222&gt;=EK$1,$S222+$Y222,$Y222)</f>
        <v>0</v>
      </c>
      <c r="EL222" s="27">
        <f>IF($O222&gt;=EL$1,$S222+$Y222,$Y222)</f>
        <v>0</v>
      </c>
      <c r="EM222" s="27">
        <f>IF($O222&gt;=EM$1,$S222+$Y222,$Y222)</f>
        <v>0</v>
      </c>
      <c r="EN222" s="27">
        <f>IF($O222&gt;=EN$1,$S222+$Y222,$Y222)</f>
        <v>0</v>
      </c>
      <c r="EO222" s="27">
        <f>IF($O222&gt;=EO$1,$S222+$Y222,$Y222)</f>
        <v>0</v>
      </c>
      <c r="EP222" s="27">
        <f>IF($O222&gt;=EP$1,$S222+$Y222,$Y222)</f>
        <v>0</v>
      </c>
      <c r="EQ222" s="27">
        <f>IF($O222&gt;=EQ$1,$S222+$Y222,$Y222)</f>
        <v>0</v>
      </c>
      <c r="ER222" s="27">
        <f>IF($O222&gt;=ER$1,$S222+$Y222,$Y222)</f>
        <v>0</v>
      </c>
      <c r="ES222" s="27">
        <f>IF($O222&gt;=ES$1,$S222+$Y222,$Y222)</f>
        <v>0</v>
      </c>
      <c r="ET222" s="27">
        <f>IF($O222&gt;=ET$1,$S222+$Y222,$Y222)</f>
        <v>0</v>
      </c>
      <c r="EU222" s="27">
        <f>IF($O222&gt;=EU$1,$S222+$Y222,$Y222)</f>
        <v>0</v>
      </c>
      <c r="EV222" s="27">
        <f>IF($O222&gt;=EV$1,$S222,0)</f>
        <v>0</v>
      </c>
      <c r="EW222" s="27">
        <f>IF($O222&gt;=EW$1,$S222,0)</f>
        <v>0</v>
      </c>
      <c r="EX222" s="27">
        <f>IF($O222&gt;=EX$1,$S222,0)</f>
        <v>0</v>
      </c>
      <c r="EY222" s="27">
        <f>IF($O222&gt;=EY$1,$S222,0)</f>
        <v>0</v>
      </c>
      <c r="EZ222" s="27">
        <f>IF($O222&gt;=EZ$1,$S222,0)</f>
        <v>0</v>
      </c>
      <c r="FA222" s="27">
        <f>IF($O222&gt;=FA$1,$S222,0)</f>
        <v>0</v>
      </c>
      <c r="FB222" s="27">
        <f>IF($O222&gt;=FB$1,$S222,0)</f>
        <v>0</v>
      </c>
      <c r="FC222" s="27">
        <f>IF($O222&gt;=FC$1,$S222,0)</f>
        <v>0</v>
      </c>
      <c r="FD222" s="27">
        <f>IF($O222&gt;=FD$1,$S222,0)</f>
        <v>0</v>
      </c>
      <c r="FE222" s="27">
        <f>IF($O222&gt;=FE$1,$S222,0)</f>
        <v>0</v>
      </c>
      <c r="FF222" s="27">
        <f>IF($O222&gt;=FF$1,$S222,0)</f>
        <v>0</v>
      </c>
      <c r="FG222" s="27">
        <f>IF($O222&gt;=FG$1,$S222,0)</f>
        <v>0</v>
      </c>
      <c r="FH222" s="27">
        <f>IF($O222&gt;=FH$1,$S222,0)</f>
        <v>0</v>
      </c>
      <c r="FI222" s="27">
        <f>IF($O222&gt;=FI$1,$S222,0)</f>
        <v>0</v>
      </c>
      <c r="FJ222" s="27">
        <f>IF($O222&gt;=FJ$1,$S222,0)</f>
        <v>0</v>
      </c>
      <c r="FK222" s="27">
        <f>IF($O222&gt;=FK$1,$S222,0)</f>
        <v>0</v>
      </c>
      <c r="FL222" s="27">
        <f>IF($O222&gt;=FL$1,$S222,0)</f>
        <v>0</v>
      </c>
      <c r="FM222" s="27">
        <f>IF($O222&gt;=FM$1,$S222,0)</f>
        <v>0</v>
      </c>
      <c r="FN222" s="27">
        <f>IF($O222&gt;=FN$1,$S222,0)</f>
        <v>0</v>
      </c>
      <c r="FO222" s="27">
        <f>IF($O222&gt;=FO$1,$S222,0)</f>
        <v>0</v>
      </c>
      <c r="FP222" s="27">
        <f>IF($O222&gt;=FP$1,$S222,0)</f>
        <v>0</v>
      </c>
      <c r="FQ222" s="27">
        <f>IF($O222&gt;=FQ$1,$S222,0)</f>
        <v>0</v>
      </c>
      <c r="FR222" s="27">
        <f>IF($O222&gt;=FR$1,$S222,0)</f>
        <v>0</v>
      </c>
      <c r="FS222" s="27">
        <f>IF($O222&gt;=FS$1,$S222,0)</f>
        <v>0</v>
      </c>
      <c r="FT222" s="27">
        <f>IF($O222&gt;=FT$1,$S222,0)</f>
        <v>0</v>
      </c>
      <c r="FU222" s="27">
        <f>IF($O222&gt;=FU$1,$S222,0)</f>
        <v>0</v>
      </c>
      <c r="FV222" s="27">
        <f>IF($O222&gt;=FV$1,$S222,0)</f>
        <v>0</v>
      </c>
      <c r="FW222" s="27">
        <f>IF($O222&gt;=FW$1,$S222,0)</f>
        <v>0</v>
      </c>
      <c r="FX222" s="27">
        <f>IF($O222&gt;=FX$1,$S222,0)</f>
        <v>0</v>
      </c>
      <c r="FY222" s="27">
        <f>IF($O222&gt;=FY$1,$S222,0)</f>
        <v>0</v>
      </c>
      <c r="FZ222" s="27">
        <f>IF($O222&gt;=FZ$1,$S222,0)</f>
        <v>0</v>
      </c>
      <c r="GA222" s="27">
        <f>IF($O222&gt;=GA$1,$S222,0)</f>
        <v>0</v>
      </c>
      <c r="GB222" s="27">
        <f>IF($O222&gt;=GB$1,$S222,0)</f>
        <v>0</v>
      </c>
      <c r="GC222" s="27">
        <f>IF($O222&gt;=GC$1,$S222,0)</f>
        <v>0</v>
      </c>
      <c r="GD222" s="27">
        <f>IF($O222&gt;=GD$1,$S222,0)</f>
        <v>0</v>
      </c>
      <c r="GE222" s="27">
        <f>IF($O222&gt;=GE$1,$S222,0)</f>
        <v>0</v>
      </c>
      <c r="GF222" s="27">
        <f>IF($O222&gt;=GF$1,$S222,0)</f>
        <v>0</v>
      </c>
      <c r="GG222" s="27">
        <f>IF($O222&gt;=GG$1,$S222,0)</f>
        <v>0</v>
      </c>
      <c r="GH222" s="27">
        <f>IF($O222&gt;=GH$1,$S222,0)</f>
        <v>0</v>
      </c>
      <c r="GI222" s="27">
        <f>IF($O222&gt;=GI$1,$S222,0)</f>
        <v>0</v>
      </c>
      <c r="GJ222" s="27">
        <f>IF($O222&gt;=GJ$1,$S222,0)</f>
        <v>0</v>
      </c>
      <c r="GK222" s="27">
        <f>IF($O222&gt;=GK$1,$S222,0)</f>
        <v>0</v>
      </c>
      <c r="GL222" s="27">
        <f>IF($O222&gt;=GL$1,$S222,0)</f>
        <v>0</v>
      </c>
      <c r="GM222" s="27">
        <f>IF($O222&gt;=GM$1,$S222,0)</f>
        <v>0</v>
      </c>
      <c r="GN222" s="27">
        <f>IF($O222&gt;=GN$1,$S222,0)</f>
        <v>0</v>
      </c>
      <c r="GO222" s="27">
        <f>IF($O222&gt;=GO$1,$S222,0)</f>
        <v>0</v>
      </c>
      <c r="GP222" s="27">
        <f>IF($O222&gt;=GP$1,$S222,0)</f>
        <v>0</v>
      </c>
      <c r="GQ222" s="27">
        <f>IF($O222&gt;=GQ$1,$S222,0)</f>
        <v>0</v>
      </c>
      <c r="GR222" s="27">
        <f>IF($O222&gt;=GR$1,$S222,0)</f>
        <v>0</v>
      </c>
      <c r="GS222" s="27">
        <f>IF($O222&gt;=GS$1,$S222,0)</f>
        <v>0</v>
      </c>
      <c r="GT222" s="27">
        <f>IF($O222&gt;=GT$1,$S222,0)</f>
        <v>0</v>
      </c>
      <c r="GU222" s="27">
        <f>IF($O222&gt;=GU$1,$S222,0)</f>
        <v>0</v>
      </c>
      <c r="GV222" s="27">
        <f>IF($O222&gt;=GV$1,$S222,0)</f>
        <v>0</v>
      </c>
      <c r="GW222" s="27">
        <f>IF($O222&gt;=GW$1,$S222,0)</f>
        <v>0</v>
      </c>
      <c r="GX222" s="27">
        <f>IF($O222&gt;=GX$1,$S222,0)</f>
        <v>0</v>
      </c>
      <c r="GY222" s="27">
        <f>IF($O222&gt;=GY$1,$S222,0)</f>
        <v>0</v>
      </c>
      <c r="GZ222" s="27">
        <f>IF($O222&gt;=GZ$1,$S222,0)</f>
        <v>0</v>
      </c>
      <c r="HA222" s="27">
        <f>IF($O222&gt;=HA$1,$S222,0)</f>
        <v>0</v>
      </c>
      <c r="HB222" s="27">
        <f>IF($O222&gt;=HB$1,$S222,0)</f>
        <v>0</v>
      </c>
      <c r="HC222" s="27">
        <f>IF($O222&gt;=HC$1,$S222,0)</f>
        <v>0</v>
      </c>
    </row>
    <row r="223" spans="1:211">
      <c r="A223" s="3">
        <v>99457</v>
      </c>
      <c r="B223" s="3" t="s">
        <v>151</v>
      </c>
      <c r="C223" s="3" t="s">
        <v>18</v>
      </c>
      <c r="D223" s="3">
        <v>62</v>
      </c>
      <c r="E223" s="4">
        <v>37571</v>
      </c>
      <c r="F223" s="5">
        <v>15.616438356164384</v>
      </c>
      <c r="G223" s="3" t="s">
        <v>99</v>
      </c>
      <c r="H223" s="4">
        <v>20513</v>
      </c>
      <c r="I223" s="9" t="s">
        <v>833</v>
      </c>
      <c r="J223" s="5">
        <v>1411.93</v>
      </c>
      <c r="K223" s="31">
        <v>439</v>
      </c>
      <c r="L223" s="32">
        <v>16</v>
      </c>
      <c r="M223" s="33">
        <f>VLOOKUP(L223,FIND,3,TRUE)</f>
        <v>1.2</v>
      </c>
      <c r="N223" s="32">
        <f>IF(L223&gt;30,180,VLOOKUP(L223,TEMPO,2,FALSE))</f>
        <v>96</v>
      </c>
      <c r="O223" s="32">
        <f>IF(R223&gt;0,4,N223)</f>
        <v>96</v>
      </c>
      <c r="P223" s="96">
        <f>J223*M223*L223</f>
        <v>27109.056</v>
      </c>
      <c r="Q223" s="96">
        <f>10934.45*2</f>
        <v>21868.9</v>
      </c>
      <c r="R223" s="96">
        <f>IF(P223&lt;=Q223,P223/4,0)</f>
        <v>0</v>
      </c>
      <c r="S223" s="5">
        <f>IF(P223&gt;=Q223,P223/N223,0)</f>
        <v>282.38600000000002</v>
      </c>
      <c r="T223" s="3"/>
      <c r="U223" s="3">
        <f>IF(T223="",1,0)</f>
        <v>1</v>
      </c>
      <c r="V223" s="3">
        <v>32</v>
      </c>
      <c r="W223" s="5">
        <v>0</v>
      </c>
      <c r="X223" s="5">
        <v>402.65</v>
      </c>
      <c r="Y223" s="5">
        <f>X223*W223</f>
        <v>0</v>
      </c>
      <c r="Z223" s="5">
        <v>400</v>
      </c>
      <c r="AA223" s="5">
        <f>S223+Y223+Z223</f>
        <v>682.38599999999997</v>
      </c>
      <c r="AB223" s="39">
        <f>(J223/12+J223/12*1.3333333333+450/12+J223/30*6/12+J223)*1.3+Y223+Z223+153.9</f>
        <v>2825.6553444393462</v>
      </c>
      <c r="AC223" s="39" t="s">
        <v>18</v>
      </c>
      <c r="AD223" s="39">
        <f>J223*1.3+400+153.9</f>
        <v>2389.4090000000001</v>
      </c>
      <c r="AE223" s="39">
        <f>SUMIFS('CUSTO MENSAL FUNC NOVO'!H:H,'CUSTO MENSAL FUNC NOVO'!A:A,'VALORES MENSAIS'!AC223)</f>
        <v>1902.2210000000002</v>
      </c>
      <c r="AF223" s="27">
        <f>IF($R223&gt;0,$R223,$S223)+$Y223+$Z223</f>
        <v>682.38599999999997</v>
      </c>
      <c r="AG223" s="27">
        <f>IF($R223&gt;0,$R223,$S223)+$Y223+$Z223</f>
        <v>682.38599999999997</v>
      </c>
      <c r="AH223" s="27">
        <f>IF($R223&gt;0,$R223,$S223)+$Y223+$Z223</f>
        <v>682.38599999999997</v>
      </c>
      <c r="AI223" s="27">
        <f>IF($R223&gt;0,$R223,$S223)+$Y223+$Z223</f>
        <v>682.38599999999997</v>
      </c>
      <c r="AJ223" s="27">
        <f>IF($O223&gt;=AJ$1,$S223+$Y223+$Z223,$Y223+$Z223)</f>
        <v>682.38599999999997</v>
      </c>
      <c r="AK223" s="27">
        <f>IF($O223&gt;=AK$1,$S223+$Y223+$Z223,$Y223+$Z223)</f>
        <v>682.38599999999997</v>
      </c>
      <c r="AL223" s="27">
        <f>IF($O223&gt;=AL$1,$S223+$Y223+$Z223,$Y223+$Z223)</f>
        <v>682.38599999999997</v>
      </c>
      <c r="AM223" s="27">
        <f>IF($O223&gt;=AM$1,$S223+$Y223+$Z223,$Y223+$Z223)</f>
        <v>682.38599999999997</v>
      </c>
      <c r="AN223" s="27">
        <f>IF($O223&gt;=AN$1,$S223+$Y223+$Z223,$Y223+$Z223)</f>
        <v>682.38599999999997</v>
      </c>
      <c r="AO223" s="27">
        <f>IF($O223&gt;=AO$1,$S223+$Y223+$Z223,$Y223+$Z223)</f>
        <v>682.38599999999997</v>
      </c>
      <c r="AP223" s="27">
        <f>IF($O223&gt;=AP$1,$S223+$Y223+$Z223,$Y223+$Z223)</f>
        <v>682.38599999999997</v>
      </c>
      <c r="AQ223" s="27">
        <f>IF($O223&gt;=AQ$1,$S223+$Y223+$Z223,$Y223+$Z223)</f>
        <v>682.38599999999997</v>
      </c>
      <c r="AR223" s="27">
        <f>IF($O223&gt;=AR$1,$S223+$Y223+$Z223,$Y223+$Z223)</f>
        <v>682.38599999999997</v>
      </c>
      <c r="AS223" s="27">
        <f>IF($O223&gt;=AS$1,$S223+$Y223+$Z223,$Y223+$Z223)</f>
        <v>682.38599999999997</v>
      </c>
      <c r="AT223" s="27">
        <f>IF($O223&gt;=AT$1,$S223+$Y223+$Z223,$Y223+$Z223)</f>
        <v>682.38599999999997</v>
      </c>
      <c r="AU223" s="27">
        <f>IF($O223&gt;=AU$1,$S223+$Y223+$Z223,$Y223+$Z223)</f>
        <v>682.38599999999997</v>
      </c>
      <c r="AV223" s="27">
        <f>IF($O223&gt;=AV$1,$S223+$Y223+$Z223,$Y223+$Z223)</f>
        <v>682.38599999999997</v>
      </c>
      <c r="AW223" s="27">
        <f>IF($O223&gt;=AW$1,$S223+$Y223+$Z223,$Y223+$Z223)</f>
        <v>682.38599999999997</v>
      </c>
      <c r="AX223" s="27">
        <f>IF($O223&gt;=AX$1,$S223+$Y223+$Z223,$Y223+$Z223)</f>
        <v>682.38599999999997</v>
      </c>
      <c r="AY223" s="27">
        <f>IF($O223&gt;=AY$1,$S223+$Y223+$Z223,$Y223+$Z223)</f>
        <v>682.38599999999997</v>
      </c>
      <c r="AZ223" s="27">
        <f>IF($O223&gt;=AZ$1,$S223+$Y223+$Z223,$Y223+$Z223)</f>
        <v>682.38599999999997</v>
      </c>
      <c r="BA223" s="27">
        <f>IF($O223&gt;=BA$1,$S223+$Y223+$Z223,$Y223+$Z223)</f>
        <v>682.38599999999997</v>
      </c>
      <c r="BB223" s="27">
        <f>IF($O223&gt;=BB$1,$S223+$Y223+$Z223,$Y223+$Z223)</f>
        <v>682.38599999999997</v>
      </c>
      <c r="BC223" s="27">
        <f>IF($O223&gt;=BC$1,$S223+$Y223+$Z223,$Y223+$Z223)</f>
        <v>682.38599999999997</v>
      </c>
      <c r="BD223" s="27">
        <f>IF($O223&gt;=BD$1,$S223+$Y223+$Z223,$Y223+$Z223)</f>
        <v>682.38599999999997</v>
      </c>
      <c r="BE223" s="27">
        <f>IF($O223&gt;=BE$1,$S223+$Y223+$Z223,$Y223+$Z223)</f>
        <v>682.38599999999997</v>
      </c>
      <c r="BF223" s="27">
        <f>IF($O223&gt;=BF$1,$S223+$Y223+$Z223,$Y223+$Z223)</f>
        <v>682.38599999999997</v>
      </c>
      <c r="BG223" s="27">
        <f>IF($O223&gt;=BG$1,$S223+$Y223+$Z223,$Y223+$Z223)</f>
        <v>682.38599999999997</v>
      </c>
      <c r="BH223" s="27">
        <f>IF($O223&gt;=BH$1,$S223+$Y223+$Z223,$Y223+$Z223)</f>
        <v>682.38599999999997</v>
      </c>
      <c r="BI223" s="27">
        <f>IF($O223&gt;=BI$1,$S223+$Y223+$Z223,$Y223+$Z223)</f>
        <v>682.38599999999997</v>
      </c>
      <c r="BJ223" s="27">
        <f>IF($O223&gt;=BJ$1,$S223+$Y223+$Z223,$Y223+$Z223)</f>
        <v>682.38599999999997</v>
      </c>
      <c r="BK223" s="27">
        <f>IF($O223&gt;=BK$1,$S223+$Y223+$Z223,$Y223+$Z223)</f>
        <v>682.38599999999997</v>
      </c>
      <c r="BL223" s="27">
        <f>IF($O223&gt;=BL$1,$S223+$Y223+$Z223,$Y223+$Z223)</f>
        <v>682.38599999999997</v>
      </c>
      <c r="BM223" s="27">
        <f>IF($O223&gt;=BM$1,$S223+$Y223+$Z223,$Y223+$Z223)</f>
        <v>682.38599999999997</v>
      </c>
      <c r="BN223" s="27">
        <f>IF($O223&gt;=BN$1,$S223+$Y223+$Z223,$Y223+$Z223)</f>
        <v>682.38599999999997</v>
      </c>
      <c r="BO223" s="27">
        <f>IF($O223&gt;=BO$1,$S223+$Y223+$Z223,$Y223+$Z223)</f>
        <v>682.38599999999997</v>
      </c>
      <c r="BP223" s="27">
        <f>IF($O223&gt;=BP$1,$S223+$Y223+$Z223,$Y223+$Z223)</f>
        <v>682.38599999999997</v>
      </c>
      <c r="BQ223" s="27">
        <f>IF($O223&gt;=BQ$1,$S223+$Y223+$Z223,$Y223+$Z223)</f>
        <v>682.38599999999997</v>
      </c>
      <c r="BR223" s="27">
        <f>IF($O223&gt;=BR$1,$S223+$Y223+$Z223,$Y223+$Z223)</f>
        <v>682.38599999999997</v>
      </c>
      <c r="BS223" s="27">
        <f>IF($O223&gt;=BS$1,$S223+$Y223+$Z223,$Y223+$Z223)</f>
        <v>682.38599999999997</v>
      </c>
      <c r="BT223" s="27">
        <f>IF($O223&gt;=BT$1,$S223+$Y223+$Z223,$Y223+$Z223)</f>
        <v>682.38599999999997</v>
      </c>
      <c r="BU223" s="27">
        <f>IF($O223&gt;=BU$1,$S223+$Y223+$Z223,$Y223+$Z223)</f>
        <v>682.38599999999997</v>
      </c>
      <c r="BV223" s="27">
        <f>IF($O223&gt;=BV$1,$S223+$Y223+$Z223,$Y223+$Z223)</f>
        <v>682.38599999999997</v>
      </c>
      <c r="BW223" s="27">
        <f>IF($O223&gt;=BW$1,$S223+$Y223+$Z223,$Y223+$Z223)</f>
        <v>682.38599999999997</v>
      </c>
      <c r="BX223" s="27">
        <f>IF($O223&gt;=BX$1,$S223+$Y223+$Z223,$Y223+$Z223)</f>
        <v>682.38599999999997</v>
      </c>
      <c r="BY223" s="27">
        <f>IF($O223&gt;=BY$1,$S223+$Y223+$Z223,$Y223+$Z223)</f>
        <v>682.38599999999997</v>
      </c>
      <c r="BZ223" s="27">
        <f>IF($O223&gt;=BZ$1,$S223+$Y223+$Z223,$Y223+$Z223)</f>
        <v>682.38599999999997</v>
      </c>
      <c r="CA223" s="27">
        <f>IF($O223&gt;=CA$1,$S223+$Y223+$Z223,$Y223+$Z223)</f>
        <v>682.38599999999997</v>
      </c>
      <c r="CB223" s="27">
        <f>IF($O223&gt;=CB$1,$S223+$Y223+$Z223,$Y223+$Z223)</f>
        <v>682.38599999999997</v>
      </c>
      <c r="CC223" s="27">
        <f>IF($O223&gt;=CC$1,$S223+$Y223+$Z223,$Y223+$Z223)</f>
        <v>682.38599999999997</v>
      </c>
      <c r="CD223" s="27">
        <f>IF($O223&gt;=CD$1,$S223+$Y223+$Z223,$Y223+$Z223)</f>
        <v>682.38599999999997</v>
      </c>
      <c r="CE223" s="27">
        <f>IF($O223&gt;=CE$1,$S223+$Y223+$Z223,$Y223+$Z223)</f>
        <v>682.38599999999997</v>
      </c>
      <c r="CF223" s="27">
        <f>IF($O223&gt;=CF$1,$S223+$Y223+$Z223,$Y223+$Z223)</f>
        <v>682.38599999999997</v>
      </c>
      <c r="CG223" s="27">
        <f>IF($O223&gt;=CG$1,$S223+$Y223+$Z223,$Y223+$Z223)</f>
        <v>682.38599999999997</v>
      </c>
      <c r="CH223" s="27">
        <f>IF($O223&gt;=CH$1,$S223+$Y223+$Z223,$Y223+$Z223)</f>
        <v>682.38599999999997</v>
      </c>
      <c r="CI223" s="27">
        <f>IF($O223&gt;=CI$1,$S223+$Y223+$Z223,$Y223+$Z223)</f>
        <v>682.38599999999997</v>
      </c>
      <c r="CJ223" s="27">
        <f>IF($O223&gt;=CJ$1,$S223+$Y223+$Z223,$Y223+$Z223)</f>
        <v>682.38599999999997</v>
      </c>
      <c r="CK223" s="27">
        <f>IF($O223&gt;=CK$1,$S223+$Y223+$Z223,$Y223+$Z223)</f>
        <v>682.38599999999997</v>
      </c>
      <c r="CL223" s="27">
        <f>IF($O223&gt;=CL$1,$S223+$Y223+$Z223,$Y223+$Z223)</f>
        <v>682.38599999999997</v>
      </c>
      <c r="CM223" s="27">
        <f>IF($O223&gt;=CM$1,$S223+$Y223+$Z223,$Y223+$Z223)</f>
        <v>682.38599999999997</v>
      </c>
      <c r="CN223" s="27">
        <f>IF($O223&gt;=CN$1,$S223+$Y223,$Y223)</f>
        <v>282.38600000000002</v>
      </c>
      <c r="CO223" s="27">
        <f>IF($O223&gt;=CO$1,$S223+$Y223,$Y223)</f>
        <v>282.38600000000002</v>
      </c>
      <c r="CP223" s="27">
        <f>IF($O223&gt;=CP$1,$S223+$Y223,$Y223)</f>
        <v>282.38600000000002</v>
      </c>
      <c r="CQ223" s="27">
        <f>IF($O223&gt;=CQ$1,$S223+$Y223,$Y223)</f>
        <v>282.38600000000002</v>
      </c>
      <c r="CR223" s="27">
        <f>IF($O223&gt;=CR$1,$S223+$Y223,$Y223)</f>
        <v>282.38600000000002</v>
      </c>
      <c r="CS223" s="27">
        <f>IF($O223&gt;=CS$1,$S223+$Y223,$Y223)</f>
        <v>282.38600000000002</v>
      </c>
      <c r="CT223" s="27">
        <f>IF($O223&gt;=CT$1,$S223+$Y223,$Y223)</f>
        <v>282.38600000000002</v>
      </c>
      <c r="CU223" s="27">
        <f>IF($O223&gt;=CU$1,$S223+$Y223,$Y223)</f>
        <v>282.38600000000002</v>
      </c>
      <c r="CV223" s="27">
        <f>IF($O223&gt;=CV$1,$S223+$Y223,$Y223)</f>
        <v>282.38600000000002</v>
      </c>
      <c r="CW223" s="27">
        <f>IF($O223&gt;=CW$1,$S223+$Y223,$Y223)</f>
        <v>282.38600000000002</v>
      </c>
      <c r="CX223" s="27">
        <f>IF($O223&gt;=CX$1,$S223+$Y223,$Y223)</f>
        <v>282.38600000000002</v>
      </c>
      <c r="CY223" s="27">
        <f>IF($O223&gt;=CY$1,$S223+$Y223,$Y223)</f>
        <v>282.38600000000002</v>
      </c>
      <c r="CZ223" s="27">
        <f>IF($O223&gt;=CZ$1,$S223+$Y223,$Y223)</f>
        <v>282.38600000000002</v>
      </c>
      <c r="DA223" s="27">
        <f>IF($O223&gt;=DA$1,$S223+$Y223,$Y223)</f>
        <v>282.38600000000002</v>
      </c>
      <c r="DB223" s="27">
        <f>IF($O223&gt;=DB$1,$S223+$Y223,$Y223)</f>
        <v>282.38600000000002</v>
      </c>
      <c r="DC223" s="27">
        <f>IF($O223&gt;=DC$1,$S223+$Y223,$Y223)</f>
        <v>282.38600000000002</v>
      </c>
      <c r="DD223" s="27">
        <f>IF($O223&gt;=DD$1,$S223+$Y223,$Y223)</f>
        <v>282.38600000000002</v>
      </c>
      <c r="DE223" s="27">
        <f>IF($O223&gt;=DE$1,$S223+$Y223,$Y223)</f>
        <v>282.38600000000002</v>
      </c>
      <c r="DF223" s="27">
        <f>IF($O223&gt;=DF$1,$S223+$Y223,$Y223)</f>
        <v>282.38600000000002</v>
      </c>
      <c r="DG223" s="27">
        <f>IF($O223&gt;=DG$1,$S223+$Y223,$Y223)</f>
        <v>282.38600000000002</v>
      </c>
      <c r="DH223" s="27">
        <f>IF($O223&gt;=DH$1,$S223+$Y223,$Y223)</f>
        <v>282.38600000000002</v>
      </c>
      <c r="DI223" s="27">
        <f>IF($O223&gt;=DI$1,$S223+$Y223,$Y223)</f>
        <v>282.38600000000002</v>
      </c>
      <c r="DJ223" s="27">
        <f>IF($O223&gt;=DJ$1,$S223+$Y223,$Y223)</f>
        <v>282.38600000000002</v>
      </c>
      <c r="DK223" s="27">
        <f>IF($O223&gt;=DK$1,$S223+$Y223,$Y223)</f>
        <v>282.38600000000002</v>
      </c>
      <c r="DL223" s="27">
        <f>IF($O223&gt;=DL$1,$S223+$Y223,$Y223)</f>
        <v>282.38600000000002</v>
      </c>
      <c r="DM223" s="27">
        <f>IF($O223&gt;=DM$1,$S223+$Y223,$Y223)</f>
        <v>282.38600000000002</v>
      </c>
      <c r="DN223" s="27">
        <f>IF($O223&gt;=DN$1,$S223+$Y223,$Y223)</f>
        <v>282.38600000000002</v>
      </c>
      <c r="DO223" s="27">
        <f>IF($O223&gt;=DO$1,$S223+$Y223,$Y223)</f>
        <v>282.38600000000002</v>
      </c>
      <c r="DP223" s="27">
        <f>IF($O223&gt;=DP$1,$S223+$Y223,$Y223)</f>
        <v>282.38600000000002</v>
      </c>
      <c r="DQ223" s="27">
        <f>IF($O223&gt;=DQ$1,$S223+$Y223,$Y223)</f>
        <v>282.38600000000002</v>
      </c>
      <c r="DR223" s="27">
        <f>IF($O223&gt;=DR$1,$S223+$Y223,$Y223)</f>
        <v>282.38600000000002</v>
      </c>
      <c r="DS223" s="27">
        <f>IF($O223&gt;=DS$1,$S223+$Y223,$Y223)</f>
        <v>282.38600000000002</v>
      </c>
      <c r="DT223" s="27">
        <f>IF($O223&gt;=DT$1,$S223+$Y223,$Y223)</f>
        <v>282.38600000000002</v>
      </c>
      <c r="DU223" s="27">
        <f>IF($O223&gt;=DU$1,$S223+$Y223,$Y223)</f>
        <v>282.38600000000002</v>
      </c>
      <c r="DV223" s="27">
        <f>IF($O223&gt;=DV$1,$S223+$Y223,$Y223)</f>
        <v>282.38600000000002</v>
      </c>
      <c r="DW223" s="27">
        <f>IF($O223&gt;=DW$1,$S223+$Y223,$Y223)</f>
        <v>282.38600000000002</v>
      </c>
      <c r="DX223" s="27">
        <f>IF($O223&gt;=DX$1,$S223+$Y223,$Y223)</f>
        <v>0</v>
      </c>
      <c r="DY223" s="27">
        <f>IF($O223&gt;=DY$1,$S223+$Y223,$Y223)</f>
        <v>0</v>
      </c>
      <c r="DZ223" s="27">
        <f>IF($O223&gt;=DZ$1,$S223+$Y223,$Y223)</f>
        <v>0</v>
      </c>
      <c r="EA223" s="27">
        <f>IF($O223&gt;=EA$1,$S223+$Y223,$Y223)</f>
        <v>0</v>
      </c>
      <c r="EB223" s="27">
        <f>IF($O223&gt;=EB$1,$S223+$Y223,$Y223)</f>
        <v>0</v>
      </c>
      <c r="EC223" s="27">
        <f>IF($O223&gt;=EC$1,$S223+$Y223,$Y223)</f>
        <v>0</v>
      </c>
      <c r="ED223" s="27">
        <f>IF($O223&gt;=ED$1,$S223+$Y223,$Y223)</f>
        <v>0</v>
      </c>
      <c r="EE223" s="27">
        <f>IF($O223&gt;=EE$1,$S223+$Y223,$Y223)</f>
        <v>0</v>
      </c>
      <c r="EF223" s="27">
        <f>IF($O223&gt;=EF$1,$S223+$Y223,$Y223)</f>
        <v>0</v>
      </c>
      <c r="EG223" s="27">
        <f>IF($O223&gt;=EG$1,$S223+$Y223,$Y223)</f>
        <v>0</v>
      </c>
      <c r="EH223" s="27">
        <f>IF($O223&gt;=EH$1,$S223+$Y223,$Y223)</f>
        <v>0</v>
      </c>
      <c r="EI223" s="27">
        <f>IF($O223&gt;=EI$1,$S223+$Y223,$Y223)</f>
        <v>0</v>
      </c>
      <c r="EJ223" s="27">
        <f>IF($O223&gt;=EJ$1,$S223+$Y223,$Y223)</f>
        <v>0</v>
      </c>
      <c r="EK223" s="27">
        <f>IF($O223&gt;=EK$1,$S223+$Y223,$Y223)</f>
        <v>0</v>
      </c>
      <c r="EL223" s="27">
        <f>IF($O223&gt;=EL$1,$S223+$Y223,$Y223)</f>
        <v>0</v>
      </c>
      <c r="EM223" s="27">
        <f>IF($O223&gt;=EM$1,$S223+$Y223,$Y223)</f>
        <v>0</v>
      </c>
      <c r="EN223" s="27">
        <f>IF($O223&gt;=EN$1,$S223+$Y223,$Y223)</f>
        <v>0</v>
      </c>
      <c r="EO223" s="27">
        <f>IF($O223&gt;=EO$1,$S223+$Y223,$Y223)</f>
        <v>0</v>
      </c>
      <c r="EP223" s="27">
        <f>IF($O223&gt;=EP$1,$S223+$Y223,$Y223)</f>
        <v>0</v>
      </c>
      <c r="EQ223" s="27">
        <f>IF($O223&gt;=EQ$1,$S223+$Y223,$Y223)</f>
        <v>0</v>
      </c>
      <c r="ER223" s="27">
        <f>IF($O223&gt;=ER$1,$S223+$Y223,$Y223)</f>
        <v>0</v>
      </c>
      <c r="ES223" s="27">
        <f>IF($O223&gt;=ES$1,$S223+$Y223,$Y223)</f>
        <v>0</v>
      </c>
      <c r="ET223" s="27">
        <f>IF($O223&gt;=ET$1,$S223+$Y223,$Y223)</f>
        <v>0</v>
      </c>
      <c r="EU223" s="27">
        <f>IF($O223&gt;=EU$1,$S223+$Y223,$Y223)</f>
        <v>0</v>
      </c>
      <c r="EV223" s="27">
        <f>IF($O223&gt;=EV$1,$S223,0)</f>
        <v>0</v>
      </c>
      <c r="EW223" s="27">
        <f>IF($O223&gt;=EW$1,$S223,0)</f>
        <v>0</v>
      </c>
      <c r="EX223" s="27">
        <f>IF($O223&gt;=EX$1,$S223,0)</f>
        <v>0</v>
      </c>
      <c r="EY223" s="27">
        <f>IF($O223&gt;=EY$1,$S223,0)</f>
        <v>0</v>
      </c>
      <c r="EZ223" s="27">
        <f>IF($O223&gt;=EZ$1,$S223,0)</f>
        <v>0</v>
      </c>
      <c r="FA223" s="27">
        <f>IF($O223&gt;=FA$1,$S223,0)</f>
        <v>0</v>
      </c>
      <c r="FB223" s="27">
        <f>IF($O223&gt;=FB$1,$S223,0)</f>
        <v>0</v>
      </c>
      <c r="FC223" s="27">
        <f>IF($O223&gt;=FC$1,$S223,0)</f>
        <v>0</v>
      </c>
      <c r="FD223" s="27">
        <f>IF($O223&gt;=FD$1,$S223,0)</f>
        <v>0</v>
      </c>
      <c r="FE223" s="27">
        <f>IF($O223&gt;=FE$1,$S223,0)</f>
        <v>0</v>
      </c>
      <c r="FF223" s="27">
        <f>IF($O223&gt;=FF$1,$S223,0)</f>
        <v>0</v>
      </c>
      <c r="FG223" s="27">
        <f>IF($O223&gt;=FG$1,$S223,0)</f>
        <v>0</v>
      </c>
      <c r="FH223" s="27">
        <f>IF($O223&gt;=FH$1,$S223,0)</f>
        <v>0</v>
      </c>
      <c r="FI223" s="27">
        <f>IF($O223&gt;=FI$1,$S223,0)</f>
        <v>0</v>
      </c>
      <c r="FJ223" s="27">
        <f>IF($O223&gt;=FJ$1,$S223,0)</f>
        <v>0</v>
      </c>
      <c r="FK223" s="27">
        <f>IF($O223&gt;=FK$1,$S223,0)</f>
        <v>0</v>
      </c>
      <c r="FL223" s="27">
        <f>IF($O223&gt;=FL$1,$S223,0)</f>
        <v>0</v>
      </c>
      <c r="FM223" s="27">
        <f>IF($O223&gt;=FM$1,$S223,0)</f>
        <v>0</v>
      </c>
      <c r="FN223" s="27">
        <f>IF($O223&gt;=FN$1,$S223,0)</f>
        <v>0</v>
      </c>
      <c r="FO223" s="27">
        <f>IF($O223&gt;=FO$1,$S223,0)</f>
        <v>0</v>
      </c>
      <c r="FP223" s="27">
        <f>IF($O223&gt;=FP$1,$S223,0)</f>
        <v>0</v>
      </c>
      <c r="FQ223" s="27">
        <f>IF($O223&gt;=FQ$1,$S223,0)</f>
        <v>0</v>
      </c>
      <c r="FR223" s="27">
        <f>IF($O223&gt;=FR$1,$S223,0)</f>
        <v>0</v>
      </c>
      <c r="FS223" s="27">
        <f>IF($O223&gt;=FS$1,$S223,0)</f>
        <v>0</v>
      </c>
      <c r="FT223" s="27">
        <f>IF($O223&gt;=FT$1,$S223,0)</f>
        <v>0</v>
      </c>
      <c r="FU223" s="27">
        <f>IF($O223&gt;=FU$1,$S223,0)</f>
        <v>0</v>
      </c>
      <c r="FV223" s="27">
        <f>IF($O223&gt;=FV$1,$S223,0)</f>
        <v>0</v>
      </c>
      <c r="FW223" s="27">
        <f>IF($O223&gt;=FW$1,$S223,0)</f>
        <v>0</v>
      </c>
      <c r="FX223" s="27">
        <f>IF($O223&gt;=FX$1,$S223,0)</f>
        <v>0</v>
      </c>
      <c r="FY223" s="27">
        <f>IF($O223&gt;=FY$1,$S223,0)</f>
        <v>0</v>
      </c>
      <c r="FZ223" s="27">
        <f>IF($O223&gt;=FZ$1,$S223,0)</f>
        <v>0</v>
      </c>
      <c r="GA223" s="27">
        <f>IF($O223&gt;=GA$1,$S223,0)</f>
        <v>0</v>
      </c>
      <c r="GB223" s="27">
        <f>IF($O223&gt;=GB$1,$S223,0)</f>
        <v>0</v>
      </c>
      <c r="GC223" s="27">
        <f>IF($O223&gt;=GC$1,$S223,0)</f>
        <v>0</v>
      </c>
      <c r="GD223" s="27">
        <f>IF($O223&gt;=GD$1,$S223,0)</f>
        <v>0</v>
      </c>
      <c r="GE223" s="27">
        <f>IF($O223&gt;=GE$1,$S223,0)</f>
        <v>0</v>
      </c>
      <c r="GF223" s="27">
        <f>IF($O223&gt;=GF$1,$S223,0)</f>
        <v>0</v>
      </c>
      <c r="GG223" s="27">
        <f>IF($O223&gt;=GG$1,$S223,0)</f>
        <v>0</v>
      </c>
      <c r="GH223" s="27">
        <f>IF($O223&gt;=GH$1,$S223,0)</f>
        <v>0</v>
      </c>
      <c r="GI223" s="27">
        <f>IF($O223&gt;=GI$1,$S223,0)</f>
        <v>0</v>
      </c>
      <c r="GJ223" s="27">
        <f>IF($O223&gt;=GJ$1,$S223,0)</f>
        <v>0</v>
      </c>
      <c r="GK223" s="27">
        <f>IF($O223&gt;=GK$1,$S223,0)</f>
        <v>0</v>
      </c>
      <c r="GL223" s="27">
        <f>IF($O223&gt;=GL$1,$S223,0)</f>
        <v>0</v>
      </c>
      <c r="GM223" s="27">
        <f>IF($O223&gt;=GM$1,$S223,0)</f>
        <v>0</v>
      </c>
      <c r="GN223" s="27">
        <f>IF($O223&gt;=GN$1,$S223,0)</f>
        <v>0</v>
      </c>
      <c r="GO223" s="27">
        <f>IF($O223&gt;=GO$1,$S223,0)</f>
        <v>0</v>
      </c>
      <c r="GP223" s="27">
        <f>IF($O223&gt;=GP$1,$S223,0)</f>
        <v>0</v>
      </c>
      <c r="GQ223" s="27">
        <f>IF($O223&gt;=GQ$1,$S223,0)</f>
        <v>0</v>
      </c>
      <c r="GR223" s="27">
        <f>IF($O223&gt;=GR$1,$S223,0)</f>
        <v>0</v>
      </c>
      <c r="GS223" s="27">
        <f>IF($O223&gt;=GS$1,$S223,0)</f>
        <v>0</v>
      </c>
      <c r="GT223" s="27">
        <f>IF($O223&gt;=GT$1,$S223,0)</f>
        <v>0</v>
      </c>
      <c r="GU223" s="27">
        <f>IF($O223&gt;=GU$1,$S223,0)</f>
        <v>0</v>
      </c>
      <c r="GV223" s="27">
        <f>IF($O223&gt;=GV$1,$S223,0)</f>
        <v>0</v>
      </c>
      <c r="GW223" s="27">
        <f>IF($O223&gt;=GW$1,$S223,0)</f>
        <v>0</v>
      </c>
      <c r="GX223" s="27">
        <f>IF($O223&gt;=GX$1,$S223,0)</f>
        <v>0</v>
      </c>
      <c r="GY223" s="27">
        <f>IF($O223&gt;=GY$1,$S223,0)</f>
        <v>0</v>
      </c>
      <c r="GZ223" s="27">
        <f>IF($O223&gt;=GZ$1,$S223,0)</f>
        <v>0</v>
      </c>
      <c r="HA223" s="27">
        <f>IF($O223&gt;=HA$1,$S223,0)</f>
        <v>0</v>
      </c>
      <c r="HB223" s="27">
        <f>IF($O223&gt;=HB$1,$S223,0)</f>
        <v>0</v>
      </c>
      <c r="HC223" s="27">
        <f>IF($O223&gt;=HC$1,$S223,0)</f>
        <v>0</v>
      </c>
    </row>
    <row r="224" spans="1:211">
      <c r="A224" s="3">
        <v>7161</v>
      </c>
      <c r="B224" s="3" t="s">
        <v>382</v>
      </c>
      <c r="C224" s="3" t="s">
        <v>104</v>
      </c>
      <c r="D224" s="3">
        <v>56</v>
      </c>
      <c r="E224" s="4">
        <v>31103</v>
      </c>
      <c r="F224" s="5">
        <v>33.336986301369862</v>
      </c>
      <c r="G224" s="3" t="s">
        <v>99</v>
      </c>
      <c r="H224" s="4">
        <v>22674</v>
      </c>
      <c r="I224" s="9" t="s">
        <v>833</v>
      </c>
      <c r="J224" s="5">
        <v>2058.5300000000002</v>
      </c>
      <c r="K224" s="31">
        <v>439</v>
      </c>
      <c r="L224" s="32">
        <v>33</v>
      </c>
      <c r="M224" s="33">
        <f>VLOOKUP(L224,FIND,3,TRUE)</f>
        <v>1.5</v>
      </c>
      <c r="N224" s="32">
        <f>IF(L224&gt;30,180,VLOOKUP(L224,TEMPO,2,FALSE))</f>
        <v>180</v>
      </c>
      <c r="O224" s="32">
        <f>IF(R224&gt;0,4,N224)</f>
        <v>180</v>
      </c>
      <c r="P224" s="96">
        <f>J224*M224*L224</f>
        <v>101897.235</v>
      </c>
      <c r="Q224" s="96">
        <f>10934.45*2</f>
        <v>21868.9</v>
      </c>
      <c r="R224" s="96">
        <f>IF(P224&lt;=Q224,P224/4,0)</f>
        <v>0</v>
      </c>
      <c r="S224" s="5">
        <f>IF(P224&gt;=Q224,P224/N224,0)</f>
        <v>566.09574999999995</v>
      </c>
      <c r="T224" s="3"/>
      <c r="U224" s="3">
        <f>IF(T224="",1,0)</f>
        <v>1</v>
      </c>
      <c r="V224" s="3">
        <v>344</v>
      </c>
      <c r="W224" s="5">
        <v>0</v>
      </c>
      <c r="X224" s="5">
        <v>245.73</v>
      </c>
      <c r="Y224" s="5">
        <f>X224*W224</f>
        <v>0</v>
      </c>
      <c r="Z224" s="5">
        <v>400</v>
      </c>
      <c r="AA224" s="5">
        <f>S224+Y224+Z224</f>
        <v>966.09574999999995</v>
      </c>
      <c r="AB224" s="39">
        <f>(J224/12+J224/12*1.3333333333+450/12+J224/30*6/12+J224)*1.3+Y224+Z224+153.9</f>
        <v>3843.6911222147892</v>
      </c>
      <c r="AC224" s="39" t="s">
        <v>104</v>
      </c>
      <c r="AD224" s="39">
        <f>J224*1.3+400+153.9</f>
        <v>3229.9890000000005</v>
      </c>
      <c r="AE224" s="39">
        <f>SUMIFS('CUSTO MENSAL FUNC NOVO'!H:H,'CUSTO MENSAL FUNC NOVO'!A:A,'VALORES MENSAIS'!AC224)</f>
        <v>2035.3799999999999</v>
      </c>
      <c r="AF224" s="27">
        <f>IF($R224&gt;0,$R224,$S224)+$Y224+$Z224</f>
        <v>966.09574999999995</v>
      </c>
      <c r="AG224" s="27">
        <f>IF($R224&gt;0,$R224,$S224)+$Y224+$Z224</f>
        <v>966.09574999999995</v>
      </c>
      <c r="AH224" s="27">
        <f>IF($R224&gt;0,$R224,$S224)+$Y224+$Z224</f>
        <v>966.09574999999995</v>
      </c>
      <c r="AI224" s="27">
        <f>IF($R224&gt;0,$R224,$S224)+$Y224+$Z224</f>
        <v>966.09574999999995</v>
      </c>
      <c r="AJ224" s="27">
        <f>IF($O224&gt;=AJ$1,$S224+$Y224+$Z224,$Y224+$Z224)</f>
        <v>966.09574999999995</v>
      </c>
      <c r="AK224" s="27">
        <f>IF($O224&gt;=AK$1,$S224+$Y224+$Z224,$Y224+$Z224)</f>
        <v>966.09574999999995</v>
      </c>
      <c r="AL224" s="27">
        <f>IF($O224&gt;=AL$1,$S224+$Y224+$Z224,$Y224+$Z224)</f>
        <v>966.09574999999995</v>
      </c>
      <c r="AM224" s="27">
        <f>IF($O224&gt;=AM$1,$S224+$Y224+$Z224,$Y224+$Z224)</f>
        <v>966.09574999999995</v>
      </c>
      <c r="AN224" s="27">
        <f>IF($O224&gt;=AN$1,$S224+$Y224+$Z224,$Y224+$Z224)</f>
        <v>966.09574999999995</v>
      </c>
      <c r="AO224" s="27">
        <f>IF($O224&gt;=AO$1,$S224+$Y224+$Z224,$Y224+$Z224)</f>
        <v>966.09574999999995</v>
      </c>
      <c r="AP224" s="27">
        <f>IF($O224&gt;=AP$1,$S224+$Y224+$Z224,$Y224+$Z224)</f>
        <v>966.09574999999995</v>
      </c>
      <c r="AQ224" s="27">
        <f>IF($O224&gt;=AQ$1,$S224+$Y224+$Z224,$Y224+$Z224)</f>
        <v>966.09574999999995</v>
      </c>
      <c r="AR224" s="27">
        <f>IF($O224&gt;=AR$1,$S224+$Y224+$Z224,$Y224+$Z224)</f>
        <v>966.09574999999995</v>
      </c>
      <c r="AS224" s="27">
        <f>IF($O224&gt;=AS$1,$S224+$Y224+$Z224,$Y224+$Z224)</f>
        <v>966.09574999999995</v>
      </c>
      <c r="AT224" s="27">
        <f>IF($O224&gt;=AT$1,$S224+$Y224+$Z224,$Y224+$Z224)</f>
        <v>966.09574999999995</v>
      </c>
      <c r="AU224" s="27">
        <f>IF($O224&gt;=AU$1,$S224+$Y224+$Z224,$Y224+$Z224)</f>
        <v>966.09574999999995</v>
      </c>
      <c r="AV224" s="27">
        <f>IF($O224&gt;=AV$1,$S224+$Y224+$Z224,$Y224+$Z224)</f>
        <v>966.09574999999995</v>
      </c>
      <c r="AW224" s="27">
        <f>IF($O224&gt;=AW$1,$S224+$Y224+$Z224,$Y224+$Z224)</f>
        <v>966.09574999999995</v>
      </c>
      <c r="AX224" s="27">
        <f>IF($O224&gt;=AX$1,$S224+$Y224+$Z224,$Y224+$Z224)</f>
        <v>966.09574999999995</v>
      </c>
      <c r="AY224" s="27">
        <f>IF($O224&gt;=AY$1,$S224+$Y224+$Z224,$Y224+$Z224)</f>
        <v>966.09574999999995</v>
      </c>
      <c r="AZ224" s="27">
        <f>IF($O224&gt;=AZ$1,$S224+$Y224+$Z224,$Y224+$Z224)</f>
        <v>966.09574999999995</v>
      </c>
      <c r="BA224" s="27">
        <f>IF($O224&gt;=BA$1,$S224+$Y224+$Z224,$Y224+$Z224)</f>
        <v>966.09574999999995</v>
      </c>
      <c r="BB224" s="27">
        <f>IF($O224&gt;=BB$1,$S224+$Y224+$Z224,$Y224+$Z224)</f>
        <v>966.09574999999995</v>
      </c>
      <c r="BC224" s="27">
        <f>IF($O224&gt;=BC$1,$S224+$Y224+$Z224,$Y224+$Z224)</f>
        <v>966.09574999999995</v>
      </c>
      <c r="BD224" s="27">
        <f>IF($O224&gt;=BD$1,$S224+$Y224+$Z224,$Y224+$Z224)</f>
        <v>966.09574999999995</v>
      </c>
      <c r="BE224" s="27">
        <f>IF($O224&gt;=BE$1,$S224+$Y224+$Z224,$Y224+$Z224)</f>
        <v>966.09574999999995</v>
      </c>
      <c r="BF224" s="27">
        <f>IF($O224&gt;=BF$1,$S224+$Y224+$Z224,$Y224+$Z224)</f>
        <v>966.09574999999995</v>
      </c>
      <c r="BG224" s="27">
        <f>IF($O224&gt;=BG$1,$S224+$Y224+$Z224,$Y224+$Z224)</f>
        <v>966.09574999999995</v>
      </c>
      <c r="BH224" s="27">
        <f>IF($O224&gt;=BH$1,$S224+$Y224+$Z224,$Y224+$Z224)</f>
        <v>966.09574999999995</v>
      </c>
      <c r="BI224" s="27">
        <f>IF($O224&gt;=BI$1,$S224+$Y224+$Z224,$Y224+$Z224)</f>
        <v>966.09574999999995</v>
      </c>
      <c r="BJ224" s="27">
        <f>IF($O224&gt;=BJ$1,$S224+$Y224+$Z224,$Y224+$Z224)</f>
        <v>966.09574999999995</v>
      </c>
      <c r="BK224" s="27">
        <f>IF($O224&gt;=BK$1,$S224+$Y224+$Z224,$Y224+$Z224)</f>
        <v>966.09574999999995</v>
      </c>
      <c r="BL224" s="27">
        <f>IF($O224&gt;=BL$1,$S224+$Y224+$Z224,$Y224+$Z224)</f>
        <v>966.09574999999995</v>
      </c>
      <c r="BM224" s="27">
        <f>IF($O224&gt;=BM$1,$S224+$Y224+$Z224,$Y224+$Z224)</f>
        <v>966.09574999999995</v>
      </c>
      <c r="BN224" s="27">
        <f>IF($O224&gt;=BN$1,$S224+$Y224+$Z224,$Y224+$Z224)</f>
        <v>966.09574999999995</v>
      </c>
      <c r="BO224" s="27">
        <f>IF($O224&gt;=BO$1,$S224+$Y224+$Z224,$Y224+$Z224)</f>
        <v>966.09574999999995</v>
      </c>
      <c r="BP224" s="27">
        <f>IF($O224&gt;=BP$1,$S224+$Y224+$Z224,$Y224+$Z224)</f>
        <v>966.09574999999995</v>
      </c>
      <c r="BQ224" s="27">
        <f>IF($O224&gt;=BQ$1,$S224+$Y224+$Z224,$Y224+$Z224)</f>
        <v>966.09574999999995</v>
      </c>
      <c r="BR224" s="27">
        <f>IF($O224&gt;=BR$1,$S224+$Y224+$Z224,$Y224+$Z224)</f>
        <v>966.09574999999995</v>
      </c>
      <c r="BS224" s="27">
        <f>IF($O224&gt;=BS$1,$S224+$Y224+$Z224,$Y224+$Z224)</f>
        <v>966.09574999999995</v>
      </c>
      <c r="BT224" s="27">
        <f>IF($O224&gt;=BT$1,$S224+$Y224+$Z224,$Y224+$Z224)</f>
        <v>966.09574999999995</v>
      </c>
      <c r="BU224" s="27">
        <f>IF($O224&gt;=BU$1,$S224+$Y224+$Z224,$Y224+$Z224)</f>
        <v>966.09574999999995</v>
      </c>
      <c r="BV224" s="27">
        <f>IF($O224&gt;=BV$1,$S224+$Y224+$Z224,$Y224+$Z224)</f>
        <v>966.09574999999995</v>
      </c>
      <c r="BW224" s="27">
        <f>IF($O224&gt;=BW$1,$S224+$Y224+$Z224,$Y224+$Z224)</f>
        <v>966.09574999999995</v>
      </c>
      <c r="BX224" s="27">
        <f>IF($O224&gt;=BX$1,$S224+$Y224+$Z224,$Y224+$Z224)</f>
        <v>966.09574999999995</v>
      </c>
      <c r="BY224" s="27">
        <f>IF($O224&gt;=BY$1,$S224+$Y224+$Z224,$Y224+$Z224)</f>
        <v>966.09574999999995</v>
      </c>
      <c r="BZ224" s="27">
        <f>IF($O224&gt;=BZ$1,$S224+$Y224+$Z224,$Y224+$Z224)</f>
        <v>966.09574999999995</v>
      </c>
      <c r="CA224" s="27">
        <f>IF($O224&gt;=CA$1,$S224+$Y224+$Z224,$Y224+$Z224)</f>
        <v>966.09574999999995</v>
      </c>
      <c r="CB224" s="27">
        <f>IF($O224&gt;=CB$1,$S224+$Y224+$Z224,$Y224+$Z224)</f>
        <v>966.09574999999995</v>
      </c>
      <c r="CC224" s="27">
        <f>IF($O224&gt;=CC$1,$S224+$Y224+$Z224,$Y224+$Z224)</f>
        <v>966.09574999999995</v>
      </c>
      <c r="CD224" s="27">
        <f>IF($O224&gt;=CD$1,$S224+$Y224+$Z224,$Y224+$Z224)</f>
        <v>966.09574999999995</v>
      </c>
      <c r="CE224" s="27">
        <f>IF($O224&gt;=CE$1,$S224+$Y224+$Z224,$Y224+$Z224)</f>
        <v>966.09574999999995</v>
      </c>
      <c r="CF224" s="27">
        <f>IF($O224&gt;=CF$1,$S224+$Y224+$Z224,$Y224+$Z224)</f>
        <v>966.09574999999995</v>
      </c>
      <c r="CG224" s="27">
        <f>IF($O224&gt;=CG$1,$S224+$Y224+$Z224,$Y224+$Z224)</f>
        <v>966.09574999999995</v>
      </c>
      <c r="CH224" s="27">
        <f>IF($O224&gt;=CH$1,$S224+$Y224+$Z224,$Y224+$Z224)</f>
        <v>966.09574999999995</v>
      </c>
      <c r="CI224" s="27">
        <f>IF($O224&gt;=CI$1,$S224+$Y224+$Z224,$Y224+$Z224)</f>
        <v>966.09574999999995</v>
      </c>
      <c r="CJ224" s="27">
        <f>IF($O224&gt;=CJ$1,$S224+$Y224+$Z224,$Y224+$Z224)</f>
        <v>966.09574999999995</v>
      </c>
      <c r="CK224" s="27">
        <f>IF($O224&gt;=CK$1,$S224+$Y224+$Z224,$Y224+$Z224)</f>
        <v>966.09574999999995</v>
      </c>
      <c r="CL224" s="27">
        <f>IF($O224&gt;=CL$1,$S224+$Y224+$Z224,$Y224+$Z224)</f>
        <v>966.09574999999995</v>
      </c>
      <c r="CM224" s="27">
        <f>IF($O224&gt;=CM$1,$S224+$Y224+$Z224,$Y224+$Z224)</f>
        <v>966.09574999999995</v>
      </c>
      <c r="CN224" s="27">
        <f>IF($O224&gt;=CN$1,$S224+$Y224,$Y224)</f>
        <v>566.09574999999995</v>
      </c>
      <c r="CO224" s="27">
        <f>IF($O224&gt;=CO$1,$S224+$Y224,$Y224)</f>
        <v>566.09574999999995</v>
      </c>
      <c r="CP224" s="27">
        <f>IF($O224&gt;=CP$1,$S224+$Y224,$Y224)</f>
        <v>566.09574999999995</v>
      </c>
      <c r="CQ224" s="27">
        <f>IF($O224&gt;=CQ$1,$S224+$Y224,$Y224)</f>
        <v>566.09574999999995</v>
      </c>
      <c r="CR224" s="27">
        <f>IF($O224&gt;=CR$1,$S224+$Y224,$Y224)</f>
        <v>566.09574999999995</v>
      </c>
      <c r="CS224" s="27">
        <f>IF($O224&gt;=CS$1,$S224+$Y224,$Y224)</f>
        <v>566.09574999999995</v>
      </c>
      <c r="CT224" s="27">
        <f>IF($O224&gt;=CT$1,$S224+$Y224,$Y224)</f>
        <v>566.09574999999995</v>
      </c>
      <c r="CU224" s="27">
        <f>IF($O224&gt;=CU$1,$S224+$Y224,$Y224)</f>
        <v>566.09574999999995</v>
      </c>
      <c r="CV224" s="27">
        <f>IF($O224&gt;=CV$1,$S224+$Y224,$Y224)</f>
        <v>566.09574999999995</v>
      </c>
      <c r="CW224" s="27">
        <f>IF($O224&gt;=CW$1,$S224+$Y224,$Y224)</f>
        <v>566.09574999999995</v>
      </c>
      <c r="CX224" s="27">
        <f>IF($O224&gt;=CX$1,$S224+$Y224,$Y224)</f>
        <v>566.09574999999995</v>
      </c>
      <c r="CY224" s="27">
        <f>IF($O224&gt;=CY$1,$S224+$Y224,$Y224)</f>
        <v>566.09574999999995</v>
      </c>
      <c r="CZ224" s="27">
        <f>IF($O224&gt;=CZ$1,$S224+$Y224,$Y224)</f>
        <v>566.09574999999995</v>
      </c>
      <c r="DA224" s="27">
        <f>IF($O224&gt;=DA$1,$S224+$Y224,$Y224)</f>
        <v>566.09574999999995</v>
      </c>
      <c r="DB224" s="27">
        <f>IF($O224&gt;=DB$1,$S224+$Y224,$Y224)</f>
        <v>566.09574999999995</v>
      </c>
      <c r="DC224" s="27">
        <f>IF($O224&gt;=DC$1,$S224+$Y224,$Y224)</f>
        <v>566.09574999999995</v>
      </c>
      <c r="DD224" s="27">
        <f>IF($O224&gt;=DD$1,$S224+$Y224,$Y224)</f>
        <v>566.09574999999995</v>
      </c>
      <c r="DE224" s="27">
        <f>IF($O224&gt;=DE$1,$S224+$Y224,$Y224)</f>
        <v>566.09574999999995</v>
      </c>
      <c r="DF224" s="27">
        <f>IF($O224&gt;=DF$1,$S224+$Y224,$Y224)</f>
        <v>566.09574999999995</v>
      </c>
      <c r="DG224" s="27">
        <f>IF($O224&gt;=DG$1,$S224+$Y224,$Y224)</f>
        <v>566.09574999999995</v>
      </c>
      <c r="DH224" s="27">
        <f>IF($O224&gt;=DH$1,$S224+$Y224,$Y224)</f>
        <v>566.09574999999995</v>
      </c>
      <c r="DI224" s="27">
        <f>IF($O224&gt;=DI$1,$S224+$Y224,$Y224)</f>
        <v>566.09574999999995</v>
      </c>
      <c r="DJ224" s="27">
        <f>IF($O224&gt;=DJ$1,$S224+$Y224,$Y224)</f>
        <v>566.09574999999995</v>
      </c>
      <c r="DK224" s="27">
        <f>IF($O224&gt;=DK$1,$S224+$Y224,$Y224)</f>
        <v>566.09574999999995</v>
      </c>
      <c r="DL224" s="27">
        <f>IF($O224&gt;=DL$1,$S224+$Y224,$Y224)</f>
        <v>566.09574999999995</v>
      </c>
      <c r="DM224" s="27">
        <f>IF($O224&gt;=DM$1,$S224+$Y224,$Y224)</f>
        <v>566.09574999999995</v>
      </c>
      <c r="DN224" s="27">
        <f>IF($O224&gt;=DN$1,$S224+$Y224,$Y224)</f>
        <v>566.09574999999995</v>
      </c>
      <c r="DO224" s="27">
        <f>IF($O224&gt;=DO$1,$S224+$Y224,$Y224)</f>
        <v>566.09574999999995</v>
      </c>
      <c r="DP224" s="27">
        <f>IF($O224&gt;=DP$1,$S224+$Y224,$Y224)</f>
        <v>566.09574999999995</v>
      </c>
      <c r="DQ224" s="27">
        <f>IF($O224&gt;=DQ$1,$S224+$Y224,$Y224)</f>
        <v>566.09574999999995</v>
      </c>
      <c r="DR224" s="27">
        <f>IF($O224&gt;=DR$1,$S224+$Y224,$Y224)</f>
        <v>566.09574999999995</v>
      </c>
      <c r="DS224" s="27">
        <f>IF($O224&gt;=DS$1,$S224+$Y224,$Y224)</f>
        <v>566.09574999999995</v>
      </c>
      <c r="DT224" s="27">
        <f>IF($O224&gt;=DT$1,$S224+$Y224,$Y224)</f>
        <v>566.09574999999995</v>
      </c>
      <c r="DU224" s="27">
        <f>IF($O224&gt;=DU$1,$S224+$Y224,$Y224)</f>
        <v>566.09574999999995</v>
      </c>
      <c r="DV224" s="27">
        <f>IF($O224&gt;=DV$1,$S224+$Y224,$Y224)</f>
        <v>566.09574999999995</v>
      </c>
      <c r="DW224" s="27">
        <f>IF($O224&gt;=DW$1,$S224+$Y224,$Y224)</f>
        <v>566.09574999999995</v>
      </c>
      <c r="DX224" s="27">
        <f>IF($O224&gt;=DX$1,$S224+$Y224,$Y224)</f>
        <v>566.09574999999995</v>
      </c>
      <c r="DY224" s="27">
        <f>IF($O224&gt;=DY$1,$S224+$Y224,$Y224)</f>
        <v>566.09574999999995</v>
      </c>
      <c r="DZ224" s="27">
        <f>IF($O224&gt;=DZ$1,$S224+$Y224,$Y224)</f>
        <v>566.09574999999995</v>
      </c>
      <c r="EA224" s="27">
        <f>IF($O224&gt;=EA$1,$S224+$Y224,$Y224)</f>
        <v>566.09574999999995</v>
      </c>
      <c r="EB224" s="27">
        <f>IF($O224&gt;=EB$1,$S224+$Y224,$Y224)</f>
        <v>566.09574999999995</v>
      </c>
      <c r="EC224" s="27">
        <f>IF($O224&gt;=EC$1,$S224+$Y224,$Y224)</f>
        <v>566.09574999999995</v>
      </c>
      <c r="ED224" s="27">
        <f>IF($O224&gt;=ED$1,$S224+$Y224,$Y224)</f>
        <v>566.09574999999995</v>
      </c>
      <c r="EE224" s="27">
        <f>IF($O224&gt;=EE$1,$S224+$Y224,$Y224)</f>
        <v>566.09574999999995</v>
      </c>
      <c r="EF224" s="27">
        <f>IF($O224&gt;=EF$1,$S224+$Y224,$Y224)</f>
        <v>566.09574999999995</v>
      </c>
      <c r="EG224" s="27">
        <f>IF($O224&gt;=EG$1,$S224+$Y224,$Y224)</f>
        <v>566.09574999999995</v>
      </c>
      <c r="EH224" s="27">
        <f>IF($O224&gt;=EH$1,$S224+$Y224,$Y224)</f>
        <v>566.09574999999995</v>
      </c>
      <c r="EI224" s="27">
        <f>IF($O224&gt;=EI$1,$S224+$Y224,$Y224)</f>
        <v>566.09574999999995</v>
      </c>
      <c r="EJ224" s="27">
        <f>IF($O224&gt;=EJ$1,$S224+$Y224,$Y224)</f>
        <v>566.09574999999995</v>
      </c>
      <c r="EK224" s="27">
        <f>IF($O224&gt;=EK$1,$S224+$Y224,$Y224)</f>
        <v>566.09574999999995</v>
      </c>
      <c r="EL224" s="27">
        <f>IF($O224&gt;=EL$1,$S224+$Y224,$Y224)</f>
        <v>566.09574999999995</v>
      </c>
      <c r="EM224" s="27">
        <f>IF($O224&gt;=EM$1,$S224+$Y224,$Y224)</f>
        <v>566.09574999999995</v>
      </c>
      <c r="EN224" s="27">
        <f>IF($O224&gt;=EN$1,$S224+$Y224,$Y224)</f>
        <v>566.09574999999995</v>
      </c>
      <c r="EO224" s="27">
        <f>IF($O224&gt;=EO$1,$S224+$Y224,$Y224)</f>
        <v>566.09574999999995</v>
      </c>
      <c r="EP224" s="27">
        <f>IF($O224&gt;=EP$1,$S224+$Y224,$Y224)</f>
        <v>566.09574999999995</v>
      </c>
      <c r="EQ224" s="27">
        <f>IF($O224&gt;=EQ$1,$S224+$Y224,$Y224)</f>
        <v>566.09574999999995</v>
      </c>
      <c r="ER224" s="27">
        <f>IF($O224&gt;=ER$1,$S224+$Y224,$Y224)</f>
        <v>566.09574999999995</v>
      </c>
      <c r="ES224" s="27">
        <f>IF($O224&gt;=ES$1,$S224+$Y224,$Y224)</f>
        <v>566.09574999999995</v>
      </c>
      <c r="ET224" s="27">
        <f>IF($O224&gt;=ET$1,$S224+$Y224,$Y224)</f>
        <v>566.09574999999995</v>
      </c>
      <c r="EU224" s="27">
        <f>IF($O224&gt;=EU$1,$S224+$Y224,$Y224)</f>
        <v>566.09574999999995</v>
      </c>
      <c r="EV224" s="27">
        <f>IF($O224&gt;=EV$1,$S224,0)</f>
        <v>566.09574999999995</v>
      </c>
      <c r="EW224" s="27">
        <f>IF($O224&gt;=EW$1,$S224,0)</f>
        <v>566.09574999999995</v>
      </c>
      <c r="EX224" s="27">
        <f>IF($O224&gt;=EX$1,$S224,0)</f>
        <v>566.09574999999995</v>
      </c>
      <c r="EY224" s="27">
        <f>IF($O224&gt;=EY$1,$S224,0)</f>
        <v>566.09574999999995</v>
      </c>
      <c r="EZ224" s="27">
        <f>IF($O224&gt;=EZ$1,$S224,0)</f>
        <v>566.09574999999995</v>
      </c>
      <c r="FA224" s="27">
        <f>IF($O224&gt;=FA$1,$S224,0)</f>
        <v>566.09574999999995</v>
      </c>
      <c r="FB224" s="27">
        <f>IF($O224&gt;=FB$1,$S224,0)</f>
        <v>566.09574999999995</v>
      </c>
      <c r="FC224" s="27">
        <f>IF($O224&gt;=FC$1,$S224,0)</f>
        <v>566.09574999999995</v>
      </c>
      <c r="FD224" s="27">
        <f>IF($O224&gt;=FD$1,$S224,0)</f>
        <v>566.09574999999995</v>
      </c>
      <c r="FE224" s="27">
        <f>IF($O224&gt;=FE$1,$S224,0)</f>
        <v>566.09574999999995</v>
      </c>
      <c r="FF224" s="27">
        <f>IF($O224&gt;=FF$1,$S224,0)</f>
        <v>566.09574999999995</v>
      </c>
      <c r="FG224" s="27">
        <f>IF($O224&gt;=FG$1,$S224,0)</f>
        <v>566.09574999999995</v>
      </c>
      <c r="FH224" s="27">
        <f>IF($O224&gt;=FH$1,$S224,0)</f>
        <v>566.09574999999995</v>
      </c>
      <c r="FI224" s="27">
        <f>IF($O224&gt;=FI$1,$S224,0)</f>
        <v>566.09574999999995</v>
      </c>
      <c r="FJ224" s="27">
        <f>IF($O224&gt;=FJ$1,$S224,0)</f>
        <v>566.09574999999995</v>
      </c>
      <c r="FK224" s="27">
        <f>IF($O224&gt;=FK$1,$S224,0)</f>
        <v>566.09574999999995</v>
      </c>
      <c r="FL224" s="27">
        <f>IF($O224&gt;=FL$1,$S224,0)</f>
        <v>566.09574999999995</v>
      </c>
      <c r="FM224" s="27">
        <f>IF($O224&gt;=FM$1,$S224,0)</f>
        <v>566.09574999999995</v>
      </c>
      <c r="FN224" s="27">
        <f>IF($O224&gt;=FN$1,$S224,0)</f>
        <v>566.09574999999995</v>
      </c>
      <c r="FO224" s="27">
        <f>IF($O224&gt;=FO$1,$S224,0)</f>
        <v>566.09574999999995</v>
      </c>
      <c r="FP224" s="27">
        <f>IF($O224&gt;=FP$1,$S224,0)</f>
        <v>566.09574999999995</v>
      </c>
      <c r="FQ224" s="27">
        <f>IF($O224&gt;=FQ$1,$S224,0)</f>
        <v>566.09574999999995</v>
      </c>
      <c r="FR224" s="27">
        <f>IF($O224&gt;=FR$1,$S224,0)</f>
        <v>566.09574999999995</v>
      </c>
      <c r="FS224" s="27">
        <f>IF($O224&gt;=FS$1,$S224,0)</f>
        <v>566.09574999999995</v>
      </c>
      <c r="FT224" s="27">
        <f>IF($O224&gt;=FT$1,$S224,0)</f>
        <v>566.09574999999995</v>
      </c>
      <c r="FU224" s="27">
        <f>IF($O224&gt;=FU$1,$S224,0)</f>
        <v>566.09574999999995</v>
      </c>
      <c r="FV224" s="27">
        <f>IF($O224&gt;=FV$1,$S224,0)</f>
        <v>566.09574999999995</v>
      </c>
      <c r="FW224" s="27">
        <f>IF($O224&gt;=FW$1,$S224,0)</f>
        <v>566.09574999999995</v>
      </c>
      <c r="FX224" s="27">
        <f>IF($O224&gt;=FX$1,$S224,0)</f>
        <v>566.09574999999995</v>
      </c>
      <c r="FY224" s="27">
        <f>IF($O224&gt;=FY$1,$S224,0)</f>
        <v>566.09574999999995</v>
      </c>
      <c r="FZ224" s="27">
        <f>IF($O224&gt;=FZ$1,$S224,0)</f>
        <v>566.09574999999995</v>
      </c>
      <c r="GA224" s="27">
        <f>IF($O224&gt;=GA$1,$S224,0)</f>
        <v>566.09574999999995</v>
      </c>
      <c r="GB224" s="27">
        <f>IF($O224&gt;=GB$1,$S224,0)</f>
        <v>566.09574999999995</v>
      </c>
      <c r="GC224" s="27">
        <f>IF($O224&gt;=GC$1,$S224,0)</f>
        <v>566.09574999999995</v>
      </c>
      <c r="GD224" s="27">
        <f>IF($O224&gt;=GD$1,$S224,0)</f>
        <v>566.09574999999995</v>
      </c>
      <c r="GE224" s="27">
        <f>IF($O224&gt;=GE$1,$S224,0)</f>
        <v>566.09574999999995</v>
      </c>
      <c r="GF224" s="27">
        <f>IF($O224&gt;=GF$1,$S224,0)</f>
        <v>566.09574999999995</v>
      </c>
      <c r="GG224" s="27">
        <f>IF($O224&gt;=GG$1,$S224,0)</f>
        <v>566.09574999999995</v>
      </c>
      <c r="GH224" s="27">
        <f>IF($O224&gt;=GH$1,$S224,0)</f>
        <v>566.09574999999995</v>
      </c>
      <c r="GI224" s="27">
        <f>IF($O224&gt;=GI$1,$S224,0)</f>
        <v>566.09574999999995</v>
      </c>
      <c r="GJ224" s="27">
        <f>IF($O224&gt;=GJ$1,$S224,0)</f>
        <v>566.09574999999995</v>
      </c>
      <c r="GK224" s="27">
        <f>IF($O224&gt;=GK$1,$S224,0)</f>
        <v>566.09574999999995</v>
      </c>
      <c r="GL224" s="27">
        <f>IF($O224&gt;=GL$1,$S224,0)</f>
        <v>566.09574999999995</v>
      </c>
      <c r="GM224" s="27">
        <f>IF($O224&gt;=GM$1,$S224,0)</f>
        <v>566.09574999999995</v>
      </c>
      <c r="GN224" s="27">
        <f>IF($O224&gt;=GN$1,$S224,0)</f>
        <v>566.09574999999995</v>
      </c>
      <c r="GO224" s="27">
        <f>IF($O224&gt;=GO$1,$S224,0)</f>
        <v>566.09574999999995</v>
      </c>
      <c r="GP224" s="27">
        <f>IF($O224&gt;=GP$1,$S224,0)</f>
        <v>566.09574999999995</v>
      </c>
      <c r="GQ224" s="27">
        <f>IF($O224&gt;=GQ$1,$S224,0)</f>
        <v>566.09574999999995</v>
      </c>
      <c r="GR224" s="27">
        <f>IF($O224&gt;=GR$1,$S224,0)</f>
        <v>566.09574999999995</v>
      </c>
      <c r="GS224" s="27">
        <f>IF($O224&gt;=GS$1,$S224,0)</f>
        <v>566.09574999999995</v>
      </c>
      <c r="GT224" s="27">
        <f>IF($O224&gt;=GT$1,$S224,0)</f>
        <v>566.09574999999995</v>
      </c>
      <c r="GU224" s="27">
        <f>IF($O224&gt;=GU$1,$S224,0)</f>
        <v>566.09574999999995</v>
      </c>
      <c r="GV224" s="27">
        <f>IF($O224&gt;=GV$1,$S224,0)</f>
        <v>566.09574999999995</v>
      </c>
      <c r="GW224" s="27">
        <f>IF($O224&gt;=GW$1,$S224,0)</f>
        <v>566.09574999999995</v>
      </c>
      <c r="GX224" s="27">
        <f>IF($O224&gt;=GX$1,$S224,0)</f>
        <v>566.09574999999995</v>
      </c>
      <c r="GY224" s="27">
        <f>IF($O224&gt;=GY$1,$S224,0)</f>
        <v>566.09574999999995</v>
      </c>
      <c r="GZ224" s="27">
        <f>IF($O224&gt;=GZ$1,$S224,0)</f>
        <v>566.09574999999995</v>
      </c>
      <c r="HA224" s="27">
        <f>IF($O224&gt;=HA$1,$S224,0)</f>
        <v>566.09574999999995</v>
      </c>
      <c r="HB224" s="27">
        <f>IF($O224&gt;=HB$1,$S224,0)</f>
        <v>566.09574999999995</v>
      </c>
      <c r="HC224" s="27">
        <f>IF($O224&gt;=HC$1,$S224,0)</f>
        <v>566.09574999999995</v>
      </c>
    </row>
    <row r="225" spans="1:211">
      <c r="A225" s="3">
        <v>81736</v>
      </c>
      <c r="B225" s="3" t="s">
        <v>187</v>
      </c>
      <c r="C225" s="3" t="s">
        <v>18</v>
      </c>
      <c r="D225" s="3">
        <v>64</v>
      </c>
      <c r="E225" s="4">
        <v>36374</v>
      </c>
      <c r="F225" s="5">
        <v>18.895890410958906</v>
      </c>
      <c r="G225" s="3" t="s">
        <v>99</v>
      </c>
      <c r="H225" s="4">
        <v>19909</v>
      </c>
      <c r="I225" s="9" t="s">
        <v>833</v>
      </c>
      <c r="J225" s="5">
        <v>1370.4</v>
      </c>
      <c r="K225" s="31">
        <v>439</v>
      </c>
      <c r="L225" s="32">
        <v>19</v>
      </c>
      <c r="M225" s="33">
        <f>VLOOKUP(L225,FIND,3,TRUE)</f>
        <v>1.2</v>
      </c>
      <c r="N225" s="32">
        <f>IF(L225&gt;30,180,VLOOKUP(L225,TEMPO,2,FALSE))</f>
        <v>114</v>
      </c>
      <c r="O225" s="32">
        <f>IF(R225&gt;0,4,N225)</f>
        <v>114</v>
      </c>
      <c r="P225" s="96">
        <f>J225*M225*L225</f>
        <v>31245.119999999999</v>
      </c>
      <c r="Q225" s="96">
        <f>10934.45*2</f>
        <v>21868.9</v>
      </c>
      <c r="R225" s="96">
        <f>IF(P225&lt;=Q225,P225/4,0)</f>
        <v>0</v>
      </c>
      <c r="S225" s="5">
        <f>IF(P225&gt;=Q225,P225/N225,0)</f>
        <v>274.08</v>
      </c>
      <c r="T225" s="3"/>
      <c r="U225" s="3">
        <f>IF(T225="",1,0)</f>
        <v>1</v>
      </c>
      <c r="V225" s="3">
        <v>28</v>
      </c>
      <c r="W225" s="5">
        <v>0</v>
      </c>
      <c r="X225" s="5">
        <v>402.65</v>
      </c>
      <c r="Y225" s="5">
        <f>X225*W225</f>
        <v>0</v>
      </c>
      <c r="Z225" s="5">
        <v>400</v>
      </c>
      <c r="AA225" s="5">
        <f>S225+Y225+Z225</f>
        <v>674.07999999999993</v>
      </c>
      <c r="AB225" s="39">
        <f>(J225/12+J225/12*1.3333333333+450/12+J225/30*6/12+J225)*1.3+Y225+Z225+153.9</f>
        <v>2760.2686666617183</v>
      </c>
      <c r="AC225" s="39" t="s">
        <v>18</v>
      </c>
      <c r="AD225" s="39">
        <f>J225*1.3+400+153.9</f>
        <v>2335.4200000000005</v>
      </c>
      <c r="AE225" s="39">
        <f>SUMIFS('CUSTO MENSAL FUNC NOVO'!H:H,'CUSTO MENSAL FUNC NOVO'!A:A,'VALORES MENSAIS'!AC225)</f>
        <v>1902.2210000000002</v>
      </c>
      <c r="AF225" s="27">
        <f>IF($R225&gt;0,$R225,$S225)+$Y225+$Z225</f>
        <v>674.07999999999993</v>
      </c>
      <c r="AG225" s="27">
        <f>IF($R225&gt;0,$R225,$S225)+$Y225+$Z225</f>
        <v>674.07999999999993</v>
      </c>
      <c r="AH225" s="27">
        <f>IF($R225&gt;0,$R225,$S225)+$Y225+$Z225</f>
        <v>674.07999999999993</v>
      </c>
      <c r="AI225" s="27">
        <f>IF($R225&gt;0,$R225,$S225)+$Y225+$Z225</f>
        <v>674.07999999999993</v>
      </c>
      <c r="AJ225" s="27">
        <f>IF($O225&gt;=AJ$1,$S225+$Y225+$Z225,$Y225+$Z225)</f>
        <v>674.07999999999993</v>
      </c>
      <c r="AK225" s="27">
        <f>IF($O225&gt;=AK$1,$S225+$Y225+$Z225,$Y225+$Z225)</f>
        <v>674.07999999999993</v>
      </c>
      <c r="AL225" s="27">
        <f>IF($O225&gt;=AL$1,$S225+$Y225+$Z225,$Y225+$Z225)</f>
        <v>674.07999999999993</v>
      </c>
      <c r="AM225" s="27">
        <f>IF($O225&gt;=AM$1,$S225+$Y225+$Z225,$Y225+$Z225)</f>
        <v>674.07999999999993</v>
      </c>
      <c r="AN225" s="27">
        <f>IF($O225&gt;=AN$1,$S225+$Y225+$Z225,$Y225+$Z225)</f>
        <v>674.07999999999993</v>
      </c>
      <c r="AO225" s="27">
        <f>IF($O225&gt;=AO$1,$S225+$Y225+$Z225,$Y225+$Z225)</f>
        <v>674.07999999999993</v>
      </c>
      <c r="AP225" s="27">
        <f>IF($O225&gt;=AP$1,$S225+$Y225+$Z225,$Y225+$Z225)</f>
        <v>674.07999999999993</v>
      </c>
      <c r="AQ225" s="27">
        <f>IF($O225&gt;=AQ$1,$S225+$Y225+$Z225,$Y225+$Z225)</f>
        <v>674.07999999999993</v>
      </c>
      <c r="AR225" s="27">
        <f>IF($O225&gt;=AR$1,$S225+$Y225+$Z225,$Y225+$Z225)</f>
        <v>674.07999999999993</v>
      </c>
      <c r="AS225" s="27">
        <f>IF($O225&gt;=AS$1,$S225+$Y225+$Z225,$Y225+$Z225)</f>
        <v>674.07999999999993</v>
      </c>
      <c r="AT225" s="27">
        <f>IF($O225&gt;=AT$1,$S225+$Y225+$Z225,$Y225+$Z225)</f>
        <v>674.07999999999993</v>
      </c>
      <c r="AU225" s="27">
        <f>IF($O225&gt;=AU$1,$S225+$Y225+$Z225,$Y225+$Z225)</f>
        <v>674.07999999999993</v>
      </c>
      <c r="AV225" s="27">
        <f>IF($O225&gt;=AV$1,$S225+$Y225+$Z225,$Y225+$Z225)</f>
        <v>674.07999999999993</v>
      </c>
      <c r="AW225" s="27">
        <f>IF($O225&gt;=AW$1,$S225+$Y225+$Z225,$Y225+$Z225)</f>
        <v>674.07999999999993</v>
      </c>
      <c r="AX225" s="27">
        <f>IF($O225&gt;=AX$1,$S225+$Y225+$Z225,$Y225+$Z225)</f>
        <v>674.07999999999993</v>
      </c>
      <c r="AY225" s="27">
        <f>IF($O225&gt;=AY$1,$S225+$Y225+$Z225,$Y225+$Z225)</f>
        <v>674.07999999999993</v>
      </c>
      <c r="AZ225" s="27">
        <f>IF($O225&gt;=AZ$1,$S225+$Y225+$Z225,$Y225+$Z225)</f>
        <v>674.07999999999993</v>
      </c>
      <c r="BA225" s="27">
        <f>IF($O225&gt;=BA$1,$S225+$Y225+$Z225,$Y225+$Z225)</f>
        <v>674.07999999999993</v>
      </c>
      <c r="BB225" s="27">
        <f>IF($O225&gt;=BB$1,$S225+$Y225+$Z225,$Y225+$Z225)</f>
        <v>674.07999999999993</v>
      </c>
      <c r="BC225" s="27">
        <f>IF($O225&gt;=BC$1,$S225+$Y225+$Z225,$Y225+$Z225)</f>
        <v>674.07999999999993</v>
      </c>
      <c r="BD225" s="27">
        <f>IF($O225&gt;=BD$1,$S225+$Y225+$Z225,$Y225+$Z225)</f>
        <v>674.07999999999993</v>
      </c>
      <c r="BE225" s="27">
        <f>IF($O225&gt;=BE$1,$S225+$Y225+$Z225,$Y225+$Z225)</f>
        <v>674.07999999999993</v>
      </c>
      <c r="BF225" s="27">
        <f>IF($O225&gt;=BF$1,$S225+$Y225+$Z225,$Y225+$Z225)</f>
        <v>674.07999999999993</v>
      </c>
      <c r="BG225" s="27">
        <f>IF($O225&gt;=BG$1,$S225+$Y225+$Z225,$Y225+$Z225)</f>
        <v>674.07999999999993</v>
      </c>
      <c r="BH225" s="27">
        <f>IF($O225&gt;=BH$1,$S225+$Y225+$Z225,$Y225+$Z225)</f>
        <v>674.07999999999993</v>
      </c>
      <c r="BI225" s="27">
        <f>IF($O225&gt;=BI$1,$S225+$Y225+$Z225,$Y225+$Z225)</f>
        <v>674.07999999999993</v>
      </c>
      <c r="BJ225" s="27">
        <f>IF($O225&gt;=BJ$1,$S225+$Y225+$Z225,$Y225+$Z225)</f>
        <v>674.07999999999993</v>
      </c>
      <c r="BK225" s="27">
        <f>IF($O225&gt;=BK$1,$S225+$Y225+$Z225,$Y225+$Z225)</f>
        <v>674.07999999999993</v>
      </c>
      <c r="BL225" s="27">
        <f>IF($O225&gt;=BL$1,$S225+$Y225+$Z225,$Y225+$Z225)</f>
        <v>674.07999999999993</v>
      </c>
      <c r="BM225" s="27">
        <f>IF($O225&gt;=BM$1,$S225+$Y225+$Z225,$Y225+$Z225)</f>
        <v>674.07999999999993</v>
      </c>
      <c r="BN225" s="27">
        <f>IF($O225&gt;=BN$1,$S225+$Y225+$Z225,$Y225+$Z225)</f>
        <v>674.07999999999993</v>
      </c>
      <c r="BO225" s="27">
        <f>IF($O225&gt;=BO$1,$S225+$Y225+$Z225,$Y225+$Z225)</f>
        <v>674.07999999999993</v>
      </c>
      <c r="BP225" s="27">
        <f>IF($O225&gt;=BP$1,$S225+$Y225+$Z225,$Y225+$Z225)</f>
        <v>674.07999999999993</v>
      </c>
      <c r="BQ225" s="27">
        <f>IF($O225&gt;=BQ$1,$S225+$Y225+$Z225,$Y225+$Z225)</f>
        <v>674.07999999999993</v>
      </c>
      <c r="BR225" s="27">
        <f>IF($O225&gt;=BR$1,$S225+$Y225+$Z225,$Y225+$Z225)</f>
        <v>674.07999999999993</v>
      </c>
      <c r="BS225" s="27">
        <f>IF($O225&gt;=BS$1,$S225+$Y225+$Z225,$Y225+$Z225)</f>
        <v>674.07999999999993</v>
      </c>
      <c r="BT225" s="27">
        <f>IF($O225&gt;=BT$1,$S225+$Y225+$Z225,$Y225+$Z225)</f>
        <v>674.07999999999993</v>
      </c>
      <c r="BU225" s="27">
        <f>IF($O225&gt;=BU$1,$S225+$Y225+$Z225,$Y225+$Z225)</f>
        <v>674.07999999999993</v>
      </c>
      <c r="BV225" s="27">
        <f>IF($O225&gt;=BV$1,$S225+$Y225+$Z225,$Y225+$Z225)</f>
        <v>674.07999999999993</v>
      </c>
      <c r="BW225" s="27">
        <f>IF($O225&gt;=BW$1,$S225+$Y225+$Z225,$Y225+$Z225)</f>
        <v>674.07999999999993</v>
      </c>
      <c r="BX225" s="27">
        <f>IF($O225&gt;=BX$1,$S225+$Y225+$Z225,$Y225+$Z225)</f>
        <v>674.07999999999993</v>
      </c>
      <c r="BY225" s="27">
        <f>IF($O225&gt;=BY$1,$S225+$Y225+$Z225,$Y225+$Z225)</f>
        <v>674.07999999999993</v>
      </c>
      <c r="BZ225" s="27">
        <f>IF($O225&gt;=BZ$1,$S225+$Y225+$Z225,$Y225+$Z225)</f>
        <v>674.07999999999993</v>
      </c>
      <c r="CA225" s="27">
        <f>IF($O225&gt;=CA$1,$S225+$Y225+$Z225,$Y225+$Z225)</f>
        <v>674.07999999999993</v>
      </c>
      <c r="CB225" s="27">
        <f>IF($O225&gt;=CB$1,$S225+$Y225+$Z225,$Y225+$Z225)</f>
        <v>674.07999999999993</v>
      </c>
      <c r="CC225" s="27">
        <f>IF($O225&gt;=CC$1,$S225+$Y225+$Z225,$Y225+$Z225)</f>
        <v>674.07999999999993</v>
      </c>
      <c r="CD225" s="27">
        <f>IF($O225&gt;=CD$1,$S225+$Y225+$Z225,$Y225+$Z225)</f>
        <v>674.07999999999993</v>
      </c>
      <c r="CE225" s="27">
        <f>IF($O225&gt;=CE$1,$S225+$Y225+$Z225,$Y225+$Z225)</f>
        <v>674.07999999999993</v>
      </c>
      <c r="CF225" s="27">
        <f>IF($O225&gt;=CF$1,$S225+$Y225+$Z225,$Y225+$Z225)</f>
        <v>674.07999999999993</v>
      </c>
      <c r="CG225" s="27">
        <f>IF($O225&gt;=CG$1,$S225+$Y225+$Z225,$Y225+$Z225)</f>
        <v>674.07999999999993</v>
      </c>
      <c r="CH225" s="27">
        <f>IF($O225&gt;=CH$1,$S225+$Y225+$Z225,$Y225+$Z225)</f>
        <v>674.07999999999993</v>
      </c>
      <c r="CI225" s="27">
        <f>IF($O225&gt;=CI$1,$S225+$Y225+$Z225,$Y225+$Z225)</f>
        <v>674.07999999999993</v>
      </c>
      <c r="CJ225" s="27">
        <f>IF($O225&gt;=CJ$1,$S225+$Y225+$Z225,$Y225+$Z225)</f>
        <v>674.07999999999993</v>
      </c>
      <c r="CK225" s="27">
        <f>IF($O225&gt;=CK$1,$S225+$Y225+$Z225,$Y225+$Z225)</f>
        <v>674.07999999999993</v>
      </c>
      <c r="CL225" s="27">
        <f>IF($O225&gt;=CL$1,$S225+$Y225+$Z225,$Y225+$Z225)</f>
        <v>674.07999999999993</v>
      </c>
      <c r="CM225" s="27">
        <f>IF($O225&gt;=CM$1,$S225+$Y225+$Z225,$Y225+$Z225)</f>
        <v>674.07999999999993</v>
      </c>
      <c r="CN225" s="27">
        <f>IF($O225&gt;=CN$1,$S225+$Y225,$Y225)</f>
        <v>274.08</v>
      </c>
      <c r="CO225" s="27">
        <f>IF($O225&gt;=CO$1,$S225+$Y225,$Y225)</f>
        <v>274.08</v>
      </c>
      <c r="CP225" s="27">
        <f>IF($O225&gt;=CP$1,$S225+$Y225,$Y225)</f>
        <v>274.08</v>
      </c>
      <c r="CQ225" s="27">
        <f>IF($O225&gt;=CQ$1,$S225+$Y225,$Y225)</f>
        <v>274.08</v>
      </c>
      <c r="CR225" s="27">
        <f>IF($O225&gt;=CR$1,$S225+$Y225,$Y225)</f>
        <v>274.08</v>
      </c>
      <c r="CS225" s="27">
        <f>IF($O225&gt;=CS$1,$S225+$Y225,$Y225)</f>
        <v>274.08</v>
      </c>
      <c r="CT225" s="27">
        <f>IF($O225&gt;=CT$1,$S225+$Y225,$Y225)</f>
        <v>274.08</v>
      </c>
      <c r="CU225" s="27">
        <f>IF($O225&gt;=CU$1,$S225+$Y225,$Y225)</f>
        <v>274.08</v>
      </c>
      <c r="CV225" s="27">
        <f>IF($O225&gt;=CV$1,$S225+$Y225,$Y225)</f>
        <v>274.08</v>
      </c>
      <c r="CW225" s="27">
        <f>IF($O225&gt;=CW$1,$S225+$Y225,$Y225)</f>
        <v>274.08</v>
      </c>
      <c r="CX225" s="27">
        <f>IF($O225&gt;=CX$1,$S225+$Y225,$Y225)</f>
        <v>274.08</v>
      </c>
      <c r="CY225" s="27">
        <f>IF($O225&gt;=CY$1,$S225+$Y225,$Y225)</f>
        <v>274.08</v>
      </c>
      <c r="CZ225" s="27">
        <f>IF($O225&gt;=CZ$1,$S225+$Y225,$Y225)</f>
        <v>274.08</v>
      </c>
      <c r="DA225" s="27">
        <f>IF($O225&gt;=DA$1,$S225+$Y225,$Y225)</f>
        <v>274.08</v>
      </c>
      <c r="DB225" s="27">
        <f>IF($O225&gt;=DB$1,$S225+$Y225,$Y225)</f>
        <v>274.08</v>
      </c>
      <c r="DC225" s="27">
        <f>IF($O225&gt;=DC$1,$S225+$Y225,$Y225)</f>
        <v>274.08</v>
      </c>
      <c r="DD225" s="27">
        <f>IF($O225&gt;=DD$1,$S225+$Y225,$Y225)</f>
        <v>274.08</v>
      </c>
      <c r="DE225" s="27">
        <f>IF($O225&gt;=DE$1,$S225+$Y225,$Y225)</f>
        <v>274.08</v>
      </c>
      <c r="DF225" s="27">
        <f>IF($O225&gt;=DF$1,$S225+$Y225,$Y225)</f>
        <v>274.08</v>
      </c>
      <c r="DG225" s="27">
        <f>IF($O225&gt;=DG$1,$S225+$Y225,$Y225)</f>
        <v>274.08</v>
      </c>
      <c r="DH225" s="27">
        <f>IF($O225&gt;=DH$1,$S225+$Y225,$Y225)</f>
        <v>274.08</v>
      </c>
      <c r="DI225" s="27">
        <f>IF($O225&gt;=DI$1,$S225+$Y225,$Y225)</f>
        <v>274.08</v>
      </c>
      <c r="DJ225" s="27">
        <f>IF($O225&gt;=DJ$1,$S225+$Y225,$Y225)</f>
        <v>274.08</v>
      </c>
      <c r="DK225" s="27">
        <f>IF($O225&gt;=DK$1,$S225+$Y225,$Y225)</f>
        <v>274.08</v>
      </c>
      <c r="DL225" s="27">
        <f>IF($O225&gt;=DL$1,$S225+$Y225,$Y225)</f>
        <v>274.08</v>
      </c>
      <c r="DM225" s="27">
        <f>IF($O225&gt;=DM$1,$S225+$Y225,$Y225)</f>
        <v>274.08</v>
      </c>
      <c r="DN225" s="27">
        <f>IF($O225&gt;=DN$1,$S225+$Y225,$Y225)</f>
        <v>274.08</v>
      </c>
      <c r="DO225" s="27">
        <f>IF($O225&gt;=DO$1,$S225+$Y225,$Y225)</f>
        <v>274.08</v>
      </c>
      <c r="DP225" s="27">
        <f>IF($O225&gt;=DP$1,$S225+$Y225,$Y225)</f>
        <v>274.08</v>
      </c>
      <c r="DQ225" s="27">
        <f>IF($O225&gt;=DQ$1,$S225+$Y225,$Y225)</f>
        <v>274.08</v>
      </c>
      <c r="DR225" s="27">
        <f>IF($O225&gt;=DR$1,$S225+$Y225,$Y225)</f>
        <v>274.08</v>
      </c>
      <c r="DS225" s="27">
        <f>IF($O225&gt;=DS$1,$S225+$Y225,$Y225)</f>
        <v>274.08</v>
      </c>
      <c r="DT225" s="27">
        <f>IF($O225&gt;=DT$1,$S225+$Y225,$Y225)</f>
        <v>274.08</v>
      </c>
      <c r="DU225" s="27">
        <f>IF($O225&gt;=DU$1,$S225+$Y225,$Y225)</f>
        <v>274.08</v>
      </c>
      <c r="DV225" s="27">
        <f>IF($O225&gt;=DV$1,$S225+$Y225,$Y225)</f>
        <v>274.08</v>
      </c>
      <c r="DW225" s="27">
        <f>IF($O225&gt;=DW$1,$S225+$Y225,$Y225)</f>
        <v>274.08</v>
      </c>
      <c r="DX225" s="27">
        <f>IF($O225&gt;=DX$1,$S225+$Y225,$Y225)</f>
        <v>274.08</v>
      </c>
      <c r="DY225" s="27">
        <f>IF($O225&gt;=DY$1,$S225+$Y225,$Y225)</f>
        <v>274.08</v>
      </c>
      <c r="DZ225" s="27">
        <f>IF($O225&gt;=DZ$1,$S225+$Y225,$Y225)</f>
        <v>274.08</v>
      </c>
      <c r="EA225" s="27">
        <f>IF($O225&gt;=EA$1,$S225+$Y225,$Y225)</f>
        <v>274.08</v>
      </c>
      <c r="EB225" s="27">
        <f>IF($O225&gt;=EB$1,$S225+$Y225,$Y225)</f>
        <v>274.08</v>
      </c>
      <c r="EC225" s="27">
        <f>IF($O225&gt;=EC$1,$S225+$Y225,$Y225)</f>
        <v>274.08</v>
      </c>
      <c r="ED225" s="27">
        <f>IF($O225&gt;=ED$1,$S225+$Y225,$Y225)</f>
        <v>274.08</v>
      </c>
      <c r="EE225" s="27">
        <f>IF($O225&gt;=EE$1,$S225+$Y225,$Y225)</f>
        <v>274.08</v>
      </c>
      <c r="EF225" s="27">
        <f>IF($O225&gt;=EF$1,$S225+$Y225,$Y225)</f>
        <v>274.08</v>
      </c>
      <c r="EG225" s="27">
        <f>IF($O225&gt;=EG$1,$S225+$Y225,$Y225)</f>
        <v>274.08</v>
      </c>
      <c r="EH225" s="27">
        <f>IF($O225&gt;=EH$1,$S225+$Y225,$Y225)</f>
        <v>274.08</v>
      </c>
      <c r="EI225" s="27">
        <f>IF($O225&gt;=EI$1,$S225+$Y225,$Y225)</f>
        <v>274.08</v>
      </c>
      <c r="EJ225" s="27">
        <f>IF($O225&gt;=EJ$1,$S225+$Y225,$Y225)</f>
        <v>274.08</v>
      </c>
      <c r="EK225" s="27">
        <f>IF($O225&gt;=EK$1,$S225+$Y225,$Y225)</f>
        <v>274.08</v>
      </c>
      <c r="EL225" s="27">
        <f>IF($O225&gt;=EL$1,$S225+$Y225,$Y225)</f>
        <v>274.08</v>
      </c>
      <c r="EM225" s="27">
        <f>IF($O225&gt;=EM$1,$S225+$Y225,$Y225)</f>
        <v>274.08</v>
      </c>
      <c r="EN225" s="27">
        <f>IF($O225&gt;=EN$1,$S225+$Y225,$Y225)</f>
        <v>274.08</v>
      </c>
      <c r="EO225" s="27">
        <f>IF($O225&gt;=EO$1,$S225+$Y225,$Y225)</f>
        <v>274.08</v>
      </c>
      <c r="EP225" s="27">
        <f>IF($O225&gt;=EP$1,$S225+$Y225,$Y225)</f>
        <v>0</v>
      </c>
      <c r="EQ225" s="27">
        <f>IF($O225&gt;=EQ$1,$S225+$Y225,$Y225)</f>
        <v>0</v>
      </c>
      <c r="ER225" s="27">
        <f>IF($O225&gt;=ER$1,$S225+$Y225,$Y225)</f>
        <v>0</v>
      </c>
      <c r="ES225" s="27">
        <f>IF($O225&gt;=ES$1,$S225+$Y225,$Y225)</f>
        <v>0</v>
      </c>
      <c r="ET225" s="27">
        <f>IF($O225&gt;=ET$1,$S225+$Y225,$Y225)</f>
        <v>0</v>
      </c>
      <c r="EU225" s="27">
        <f>IF($O225&gt;=EU$1,$S225+$Y225,$Y225)</f>
        <v>0</v>
      </c>
      <c r="EV225" s="27">
        <f>IF($O225&gt;=EV$1,$S225,0)</f>
        <v>0</v>
      </c>
      <c r="EW225" s="27">
        <f>IF($O225&gt;=EW$1,$S225,0)</f>
        <v>0</v>
      </c>
      <c r="EX225" s="27">
        <f>IF($O225&gt;=EX$1,$S225,0)</f>
        <v>0</v>
      </c>
      <c r="EY225" s="27">
        <f>IF($O225&gt;=EY$1,$S225,0)</f>
        <v>0</v>
      </c>
      <c r="EZ225" s="27">
        <f>IF($O225&gt;=EZ$1,$S225,0)</f>
        <v>0</v>
      </c>
      <c r="FA225" s="27">
        <f>IF($O225&gt;=FA$1,$S225,0)</f>
        <v>0</v>
      </c>
      <c r="FB225" s="27">
        <f>IF($O225&gt;=FB$1,$S225,0)</f>
        <v>0</v>
      </c>
      <c r="FC225" s="27">
        <f>IF($O225&gt;=FC$1,$S225,0)</f>
        <v>0</v>
      </c>
      <c r="FD225" s="27">
        <f>IF($O225&gt;=FD$1,$S225,0)</f>
        <v>0</v>
      </c>
      <c r="FE225" s="27">
        <f>IF($O225&gt;=FE$1,$S225,0)</f>
        <v>0</v>
      </c>
      <c r="FF225" s="27">
        <f>IF($O225&gt;=FF$1,$S225,0)</f>
        <v>0</v>
      </c>
      <c r="FG225" s="27">
        <f>IF($O225&gt;=FG$1,$S225,0)</f>
        <v>0</v>
      </c>
      <c r="FH225" s="27">
        <f>IF($O225&gt;=FH$1,$S225,0)</f>
        <v>0</v>
      </c>
      <c r="FI225" s="27">
        <f>IF($O225&gt;=FI$1,$S225,0)</f>
        <v>0</v>
      </c>
      <c r="FJ225" s="27">
        <f>IF($O225&gt;=FJ$1,$S225,0)</f>
        <v>0</v>
      </c>
      <c r="FK225" s="27">
        <f>IF($O225&gt;=FK$1,$S225,0)</f>
        <v>0</v>
      </c>
      <c r="FL225" s="27">
        <f>IF($O225&gt;=FL$1,$S225,0)</f>
        <v>0</v>
      </c>
      <c r="FM225" s="27">
        <f>IF($O225&gt;=FM$1,$S225,0)</f>
        <v>0</v>
      </c>
      <c r="FN225" s="27">
        <f>IF($O225&gt;=FN$1,$S225,0)</f>
        <v>0</v>
      </c>
      <c r="FO225" s="27">
        <f>IF($O225&gt;=FO$1,$S225,0)</f>
        <v>0</v>
      </c>
      <c r="FP225" s="27">
        <f>IF($O225&gt;=FP$1,$S225,0)</f>
        <v>0</v>
      </c>
      <c r="FQ225" s="27">
        <f>IF($O225&gt;=FQ$1,$S225,0)</f>
        <v>0</v>
      </c>
      <c r="FR225" s="27">
        <f>IF($O225&gt;=FR$1,$S225,0)</f>
        <v>0</v>
      </c>
      <c r="FS225" s="27">
        <f>IF($O225&gt;=FS$1,$S225,0)</f>
        <v>0</v>
      </c>
      <c r="FT225" s="27">
        <f>IF($O225&gt;=FT$1,$S225,0)</f>
        <v>0</v>
      </c>
      <c r="FU225" s="27">
        <f>IF($O225&gt;=FU$1,$S225,0)</f>
        <v>0</v>
      </c>
      <c r="FV225" s="27">
        <f>IF($O225&gt;=FV$1,$S225,0)</f>
        <v>0</v>
      </c>
      <c r="FW225" s="27">
        <f>IF($O225&gt;=FW$1,$S225,0)</f>
        <v>0</v>
      </c>
      <c r="FX225" s="27">
        <f>IF($O225&gt;=FX$1,$S225,0)</f>
        <v>0</v>
      </c>
      <c r="FY225" s="27">
        <f>IF($O225&gt;=FY$1,$S225,0)</f>
        <v>0</v>
      </c>
      <c r="FZ225" s="27">
        <f>IF($O225&gt;=FZ$1,$S225,0)</f>
        <v>0</v>
      </c>
      <c r="GA225" s="27">
        <f>IF($O225&gt;=GA$1,$S225,0)</f>
        <v>0</v>
      </c>
      <c r="GB225" s="27">
        <f>IF($O225&gt;=GB$1,$S225,0)</f>
        <v>0</v>
      </c>
      <c r="GC225" s="27">
        <f>IF($O225&gt;=GC$1,$S225,0)</f>
        <v>0</v>
      </c>
      <c r="GD225" s="27">
        <f>IF($O225&gt;=GD$1,$S225,0)</f>
        <v>0</v>
      </c>
      <c r="GE225" s="27">
        <f>IF($O225&gt;=GE$1,$S225,0)</f>
        <v>0</v>
      </c>
      <c r="GF225" s="27">
        <f>IF($O225&gt;=GF$1,$S225,0)</f>
        <v>0</v>
      </c>
      <c r="GG225" s="27">
        <f>IF($O225&gt;=GG$1,$S225,0)</f>
        <v>0</v>
      </c>
      <c r="GH225" s="27">
        <f>IF($O225&gt;=GH$1,$S225,0)</f>
        <v>0</v>
      </c>
      <c r="GI225" s="27">
        <f>IF($O225&gt;=GI$1,$S225,0)</f>
        <v>0</v>
      </c>
      <c r="GJ225" s="27">
        <f>IF($O225&gt;=GJ$1,$S225,0)</f>
        <v>0</v>
      </c>
      <c r="GK225" s="27">
        <f>IF($O225&gt;=GK$1,$S225,0)</f>
        <v>0</v>
      </c>
      <c r="GL225" s="27">
        <f>IF($O225&gt;=GL$1,$S225,0)</f>
        <v>0</v>
      </c>
      <c r="GM225" s="27">
        <f>IF($O225&gt;=GM$1,$S225,0)</f>
        <v>0</v>
      </c>
      <c r="GN225" s="27">
        <f>IF($O225&gt;=GN$1,$S225,0)</f>
        <v>0</v>
      </c>
      <c r="GO225" s="27">
        <f>IF($O225&gt;=GO$1,$S225,0)</f>
        <v>0</v>
      </c>
      <c r="GP225" s="27">
        <f>IF($O225&gt;=GP$1,$S225,0)</f>
        <v>0</v>
      </c>
      <c r="GQ225" s="27">
        <f>IF($O225&gt;=GQ$1,$S225,0)</f>
        <v>0</v>
      </c>
      <c r="GR225" s="27">
        <f>IF($O225&gt;=GR$1,$S225,0)</f>
        <v>0</v>
      </c>
      <c r="GS225" s="27">
        <f>IF($O225&gt;=GS$1,$S225,0)</f>
        <v>0</v>
      </c>
      <c r="GT225" s="27">
        <f>IF($O225&gt;=GT$1,$S225,0)</f>
        <v>0</v>
      </c>
      <c r="GU225" s="27">
        <f>IF($O225&gt;=GU$1,$S225,0)</f>
        <v>0</v>
      </c>
      <c r="GV225" s="27">
        <f>IF($O225&gt;=GV$1,$S225,0)</f>
        <v>0</v>
      </c>
      <c r="GW225" s="27">
        <f>IF($O225&gt;=GW$1,$S225,0)</f>
        <v>0</v>
      </c>
      <c r="GX225" s="27">
        <f>IF($O225&gt;=GX$1,$S225,0)</f>
        <v>0</v>
      </c>
      <c r="GY225" s="27">
        <f>IF($O225&gt;=GY$1,$S225,0)</f>
        <v>0</v>
      </c>
      <c r="GZ225" s="27">
        <f>IF($O225&gt;=GZ$1,$S225,0)</f>
        <v>0</v>
      </c>
      <c r="HA225" s="27">
        <f>IF($O225&gt;=HA$1,$S225,0)</f>
        <v>0</v>
      </c>
      <c r="HB225" s="27">
        <f>IF($O225&gt;=HB$1,$S225,0)</f>
        <v>0</v>
      </c>
      <c r="HC225" s="27">
        <f>IF($O225&gt;=HC$1,$S225,0)</f>
        <v>0</v>
      </c>
    </row>
    <row r="226" spans="1:211">
      <c r="A226" s="3">
        <v>42153</v>
      </c>
      <c r="B226" s="3" t="s">
        <v>309</v>
      </c>
      <c r="C226" s="3" t="s">
        <v>104</v>
      </c>
      <c r="D226" s="3">
        <v>53</v>
      </c>
      <c r="E226" s="4">
        <v>33343</v>
      </c>
      <c r="F226" s="5">
        <v>27.2</v>
      </c>
      <c r="G226" s="3" t="s">
        <v>99</v>
      </c>
      <c r="H226" s="4">
        <v>23816</v>
      </c>
      <c r="I226" s="9" t="s">
        <v>833</v>
      </c>
      <c r="J226" s="5">
        <v>2389.63</v>
      </c>
      <c r="K226" s="31">
        <v>439</v>
      </c>
      <c r="L226" s="32">
        <v>27</v>
      </c>
      <c r="M226" s="33">
        <f>VLOOKUP(L226,FIND,3,TRUE)</f>
        <v>1.5</v>
      </c>
      <c r="N226" s="32">
        <f>IF(L226&gt;30,180,VLOOKUP(L226,TEMPO,2,FALSE))</f>
        <v>162</v>
      </c>
      <c r="O226" s="32">
        <f>IF(R226&gt;0,4,N226)</f>
        <v>162</v>
      </c>
      <c r="P226" s="96">
        <f>J226*M226*L226</f>
        <v>96780.014999999999</v>
      </c>
      <c r="Q226" s="96">
        <f>10934.45*2</f>
        <v>21868.9</v>
      </c>
      <c r="R226" s="96">
        <f>IF(P226&lt;=Q226,P226/4,0)</f>
        <v>0</v>
      </c>
      <c r="S226" s="5">
        <f>IF(P226&gt;=Q226,P226/N226,0)</f>
        <v>597.40750000000003</v>
      </c>
      <c r="T226" s="3"/>
      <c r="U226" s="3">
        <f>IF(T226="",1,0)</f>
        <v>1</v>
      </c>
      <c r="V226" s="3">
        <v>360</v>
      </c>
      <c r="W226" s="5">
        <v>0</v>
      </c>
      <c r="X226" s="5">
        <v>203.3</v>
      </c>
      <c r="Y226" s="5">
        <f>X226*W226</f>
        <v>0</v>
      </c>
      <c r="Z226" s="5">
        <v>400</v>
      </c>
      <c r="AA226" s="5">
        <f>S226+Y226+Z226</f>
        <v>997.40750000000003</v>
      </c>
      <c r="AB226" s="39">
        <f>(J226/12+J226/12*1.3333333333+450/12+J226/30*6/12+J226)*1.3+Y226+Z226+153.9</f>
        <v>4364.9896777691483</v>
      </c>
      <c r="AC226" s="39" t="s">
        <v>104</v>
      </c>
      <c r="AD226" s="39">
        <f>J226*1.3+400+153.9</f>
        <v>3660.4190000000003</v>
      </c>
      <c r="AE226" s="39">
        <f>SUMIFS('CUSTO MENSAL FUNC NOVO'!H:H,'CUSTO MENSAL FUNC NOVO'!A:A,'VALORES MENSAIS'!AC226)</f>
        <v>2035.3799999999999</v>
      </c>
      <c r="AF226" s="27">
        <f>IF($R226&gt;0,$R226,$S226)+$Y226+$Z226</f>
        <v>997.40750000000003</v>
      </c>
      <c r="AG226" s="27">
        <f>IF($R226&gt;0,$R226,$S226)+$Y226+$Z226</f>
        <v>997.40750000000003</v>
      </c>
      <c r="AH226" s="27">
        <f>IF($R226&gt;0,$R226,$S226)+$Y226+$Z226</f>
        <v>997.40750000000003</v>
      </c>
      <c r="AI226" s="27">
        <f>IF($R226&gt;0,$R226,$S226)+$Y226+$Z226</f>
        <v>997.40750000000003</v>
      </c>
      <c r="AJ226" s="27">
        <f>IF($O226&gt;=AJ$1,$S226+$Y226+$Z226,$Y226+$Z226)</f>
        <v>997.40750000000003</v>
      </c>
      <c r="AK226" s="27">
        <f>IF($O226&gt;=AK$1,$S226+$Y226+$Z226,$Y226+$Z226)</f>
        <v>997.40750000000003</v>
      </c>
      <c r="AL226" s="27">
        <f>IF($O226&gt;=AL$1,$S226+$Y226+$Z226,$Y226+$Z226)</f>
        <v>997.40750000000003</v>
      </c>
      <c r="AM226" s="27">
        <f>IF($O226&gt;=AM$1,$S226+$Y226+$Z226,$Y226+$Z226)</f>
        <v>997.40750000000003</v>
      </c>
      <c r="AN226" s="27">
        <f>IF($O226&gt;=AN$1,$S226+$Y226+$Z226,$Y226+$Z226)</f>
        <v>997.40750000000003</v>
      </c>
      <c r="AO226" s="27">
        <f>IF($O226&gt;=AO$1,$S226+$Y226+$Z226,$Y226+$Z226)</f>
        <v>997.40750000000003</v>
      </c>
      <c r="AP226" s="27">
        <f>IF($O226&gt;=AP$1,$S226+$Y226+$Z226,$Y226+$Z226)</f>
        <v>997.40750000000003</v>
      </c>
      <c r="AQ226" s="27">
        <f>IF($O226&gt;=AQ$1,$S226+$Y226+$Z226,$Y226+$Z226)</f>
        <v>997.40750000000003</v>
      </c>
      <c r="AR226" s="27">
        <f>IF($O226&gt;=AR$1,$S226+$Y226+$Z226,$Y226+$Z226)</f>
        <v>997.40750000000003</v>
      </c>
      <c r="AS226" s="27">
        <f>IF($O226&gt;=AS$1,$S226+$Y226+$Z226,$Y226+$Z226)</f>
        <v>997.40750000000003</v>
      </c>
      <c r="AT226" s="27">
        <f>IF($O226&gt;=AT$1,$S226+$Y226+$Z226,$Y226+$Z226)</f>
        <v>997.40750000000003</v>
      </c>
      <c r="AU226" s="27">
        <f>IF($O226&gt;=AU$1,$S226+$Y226+$Z226,$Y226+$Z226)</f>
        <v>997.40750000000003</v>
      </c>
      <c r="AV226" s="27">
        <f>IF($O226&gt;=AV$1,$S226+$Y226+$Z226,$Y226+$Z226)</f>
        <v>997.40750000000003</v>
      </c>
      <c r="AW226" s="27">
        <f>IF($O226&gt;=AW$1,$S226+$Y226+$Z226,$Y226+$Z226)</f>
        <v>997.40750000000003</v>
      </c>
      <c r="AX226" s="27">
        <f>IF($O226&gt;=AX$1,$S226+$Y226+$Z226,$Y226+$Z226)</f>
        <v>997.40750000000003</v>
      </c>
      <c r="AY226" s="27">
        <f>IF($O226&gt;=AY$1,$S226+$Y226+$Z226,$Y226+$Z226)</f>
        <v>997.40750000000003</v>
      </c>
      <c r="AZ226" s="27">
        <f>IF($O226&gt;=AZ$1,$S226+$Y226+$Z226,$Y226+$Z226)</f>
        <v>997.40750000000003</v>
      </c>
      <c r="BA226" s="27">
        <f>IF($O226&gt;=BA$1,$S226+$Y226+$Z226,$Y226+$Z226)</f>
        <v>997.40750000000003</v>
      </c>
      <c r="BB226" s="27">
        <f>IF($O226&gt;=BB$1,$S226+$Y226+$Z226,$Y226+$Z226)</f>
        <v>997.40750000000003</v>
      </c>
      <c r="BC226" s="27">
        <f>IF($O226&gt;=BC$1,$S226+$Y226+$Z226,$Y226+$Z226)</f>
        <v>997.40750000000003</v>
      </c>
      <c r="BD226" s="27">
        <f>IF($O226&gt;=BD$1,$S226+$Y226+$Z226,$Y226+$Z226)</f>
        <v>997.40750000000003</v>
      </c>
      <c r="BE226" s="27">
        <f>IF($O226&gt;=BE$1,$S226+$Y226+$Z226,$Y226+$Z226)</f>
        <v>997.40750000000003</v>
      </c>
      <c r="BF226" s="27">
        <f>IF($O226&gt;=BF$1,$S226+$Y226+$Z226,$Y226+$Z226)</f>
        <v>997.40750000000003</v>
      </c>
      <c r="BG226" s="27">
        <f>IF($O226&gt;=BG$1,$S226+$Y226+$Z226,$Y226+$Z226)</f>
        <v>997.40750000000003</v>
      </c>
      <c r="BH226" s="27">
        <f>IF($O226&gt;=BH$1,$S226+$Y226+$Z226,$Y226+$Z226)</f>
        <v>997.40750000000003</v>
      </c>
      <c r="BI226" s="27">
        <f>IF($O226&gt;=BI$1,$S226+$Y226+$Z226,$Y226+$Z226)</f>
        <v>997.40750000000003</v>
      </c>
      <c r="BJ226" s="27">
        <f>IF($O226&gt;=BJ$1,$S226+$Y226+$Z226,$Y226+$Z226)</f>
        <v>997.40750000000003</v>
      </c>
      <c r="BK226" s="27">
        <f>IF($O226&gt;=BK$1,$S226+$Y226+$Z226,$Y226+$Z226)</f>
        <v>997.40750000000003</v>
      </c>
      <c r="BL226" s="27">
        <f>IF($O226&gt;=BL$1,$S226+$Y226+$Z226,$Y226+$Z226)</f>
        <v>997.40750000000003</v>
      </c>
      <c r="BM226" s="27">
        <f>IF($O226&gt;=BM$1,$S226+$Y226+$Z226,$Y226+$Z226)</f>
        <v>997.40750000000003</v>
      </c>
      <c r="BN226" s="27">
        <f>IF($O226&gt;=BN$1,$S226+$Y226+$Z226,$Y226+$Z226)</f>
        <v>997.40750000000003</v>
      </c>
      <c r="BO226" s="27">
        <f>IF($O226&gt;=BO$1,$S226+$Y226+$Z226,$Y226+$Z226)</f>
        <v>997.40750000000003</v>
      </c>
      <c r="BP226" s="27">
        <f>IF($O226&gt;=BP$1,$S226+$Y226+$Z226,$Y226+$Z226)</f>
        <v>997.40750000000003</v>
      </c>
      <c r="BQ226" s="27">
        <f>IF($O226&gt;=BQ$1,$S226+$Y226+$Z226,$Y226+$Z226)</f>
        <v>997.40750000000003</v>
      </c>
      <c r="BR226" s="27">
        <f>IF($O226&gt;=BR$1,$S226+$Y226+$Z226,$Y226+$Z226)</f>
        <v>997.40750000000003</v>
      </c>
      <c r="BS226" s="27">
        <f>IF($O226&gt;=BS$1,$S226+$Y226+$Z226,$Y226+$Z226)</f>
        <v>997.40750000000003</v>
      </c>
      <c r="BT226" s="27">
        <f>IF($O226&gt;=BT$1,$S226+$Y226+$Z226,$Y226+$Z226)</f>
        <v>997.40750000000003</v>
      </c>
      <c r="BU226" s="27">
        <f>IF($O226&gt;=BU$1,$S226+$Y226+$Z226,$Y226+$Z226)</f>
        <v>997.40750000000003</v>
      </c>
      <c r="BV226" s="27">
        <f>IF($O226&gt;=BV$1,$S226+$Y226+$Z226,$Y226+$Z226)</f>
        <v>997.40750000000003</v>
      </c>
      <c r="BW226" s="27">
        <f>IF($O226&gt;=BW$1,$S226+$Y226+$Z226,$Y226+$Z226)</f>
        <v>997.40750000000003</v>
      </c>
      <c r="BX226" s="27">
        <f>IF($O226&gt;=BX$1,$S226+$Y226+$Z226,$Y226+$Z226)</f>
        <v>997.40750000000003</v>
      </c>
      <c r="BY226" s="27">
        <f>IF($O226&gt;=BY$1,$S226+$Y226+$Z226,$Y226+$Z226)</f>
        <v>997.40750000000003</v>
      </c>
      <c r="BZ226" s="27">
        <f>IF($O226&gt;=BZ$1,$S226+$Y226+$Z226,$Y226+$Z226)</f>
        <v>997.40750000000003</v>
      </c>
      <c r="CA226" s="27">
        <f>IF($O226&gt;=CA$1,$S226+$Y226+$Z226,$Y226+$Z226)</f>
        <v>997.40750000000003</v>
      </c>
      <c r="CB226" s="27">
        <f>IF($O226&gt;=CB$1,$S226+$Y226+$Z226,$Y226+$Z226)</f>
        <v>997.40750000000003</v>
      </c>
      <c r="CC226" s="27">
        <f>IF($O226&gt;=CC$1,$S226+$Y226+$Z226,$Y226+$Z226)</f>
        <v>997.40750000000003</v>
      </c>
      <c r="CD226" s="27">
        <f>IF($O226&gt;=CD$1,$S226+$Y226+$Z226,$Y226+$Z226)</f>
        <v>997.40750000000003</v>
      </c>
      <c r="CE226" s="27">
        <f>IF($O226&gt;=CE$1,$S226+$Y226+$Z226,$Y226+$Z226)</f>
        <v>997.40750000000003</v>
      </c>
      <c r="CF226" s="27">
        <f>IF($O226&gt;=CF$1,$S226+$Y226+$Z226,$Y226+$Z226)</f>
        <v>997.40750000000003</v>
      </c>
      <c r="CG226" s="27">
        <f>IF($O226&gt;=CG$1,$S226+$Y226+$Z226,$Y226+$Z226)</f>
        <v>997.40750000000003</v>
      </c>
      <c r="CH226" s="27">
        <f>IF($O226&gt;=CH$1,$S226+$Y226+$Z226,$Y226+$Z226)</f>
        <v>997.40750000000003</v>
      </c>
      <c r="CI226" s="27">
        <f>IF($O226&gt;=CI$1,$S226+$Y226+$Z226,$Y226+$Z226)</f>
        <v>997.40750000000003</v>
      </c>
      <c r="CJ226" s="27">
        <f>IF($O226&gt;=CJ$1,$S226+$Y226+$Z226,$Y226+$Z226)</f>
        <v>997.40750000000003</v>
      </c>
      <c r="CK226" s="27">
        <f>IF($O226&gt;=CK$1,$S226+$Y226+$Z226,$Y226+$Z226)</f>
        <v>997.40750000000003</v>
      </c>
      <c r="CL226" s="27">
        <f>IF($O226&gt;=CL$1,$S226+$Y226+$Z226,$Y226+$Z226)</f>
        <v>997.40750000000003</v>
      </c>
      <c r="CM226" s="27">
        <f>IF($O226&gt;=CM$1,$S226+$Y226+$Z226,$Y226+$Z226)</f>
        <v>997.40750000000003</v>
      </c>
      <c r="CN226" s="27">
        <f>IF($O226&gt;=CN$1,$S226+$Y226,$Y226)</f>
        <v>597.40750000000003</v>
      </c>
      <c r="CO226" s="27">
        <f>IF($O226&gt;=CO$1,$S226+$Y226,$Y226)</f>
        <v>597.40750000000003</v>
      </c>
      <c r="CP226" s="27">
        <f>IF($O226&gt;=CP$1,$S226+$Y226,$Y226)</f>
        <v>597.40750000000003</v>
      </c>
      <c r="CQ226" s="27">
        <f>IF($O226&gt;=CQ$1,$S226+$Y226,$Y226)</f>
        <v>597.40750000000003</v>
      </c>
      <c r="CR226" s="27">
        <f>IF($O226&gt;=CR$1,$S226+$Y226,$Y226)</f>
        <v>597.40750000000003</v>
      </c>
      <c r="CS226" s="27">
        <f>IF($O226&gt;=CS$1,$S226+$Y226,$Y226)</f>
        <v>597.40750000000003</v>
      </c>
      <c r="CT226" s="27">
        <f>IF($O226&gt;=CT$1,$S226+$Y226,$Y226)</f>
        <v>597.40750000000003</v>
      </c>
      <c r="CU226" s="27">
        <f>IF($O226&gt;=CU$1,$S226+$Y226,$Y226)</f>
        <v>597.40750000000003</v>
      </c>
      <c r="CV226" s="27">
        <f>IF($O226&gt;=CV$1,$S226+$Y226,$Y226)</f>
        <v>597.40750000000003</v>
      </c>
      <c r="CW226" s="27">
        <f>IF($O226&gt;=CW$1,$S226+$Y226,$Y226)</f>
        <v>597.40750000000003</v>
      </c>
      <c r="CX226" s="27">
        <f>IF($O226&gt;=CX$1,$S226+$Y226,$Y226)</f>
        <v>597.40750000000003</v>
      </c>
      <c r="CY226" s="27">
        <f>IF($O226&gt;=CY$1,$S226+$Y226,$Y226)</f>
        <v>597.40750000000003</v>
      </c>
      <c r="CZ226" s="27">
        <f>IF($O226&gt;=CZ$1,$S226+$Y226,$Y226)</f>
        <v>597.40750000000003</v>
      </c>
      <c r="DA226" s="27">
        <f>IF($O226&gt;=DA$1,$S226+$Y226,$Y226)</f>
        <v>597.40750000000003</v>
      </c>
      <c r="DB226" s="27">
        <f>IF($O226&gt;=DB$1,$S226+$Y226,$Y226)</f>
        <v>597.40750000000003</v>
      </c>
      <c r="DC226" s="27">
        <f>IF($O226&gt;=DC$1,$S226+$Y226,$Y226)</f>
        <v>597.40750000000003</v>
      </c>
      <c r="DD226" s="27">
        <f>IF($O226&gt;=DD$1,$S226+$Y226,$Y226)</f>
        <v>597.40750000000003</v>
      </c>
      <c r="DE226" s="27">
        <f>IF($O226&gt;=DE$1,$S226+$Y226,$Y226)</f>
        <v>597.40750000000003</v>
      </c>
      <c r="DF226" s="27">
        <f>IF($O226&gt;=DF$1,$S226+$Y226,$Y226)</f>
        <v>597.40750000000003</v>
      </c>
      <c r="DG226" s="27">
        <f>IF($O226&gt;=DG$1,$S226+$Y226,$Y226)</f>
        <v>597.40750000000003</v>
      </c>
      <c r="DH226" s="27">
        <f>IF($O226&gt;=DH$1,$S226+$Y226,$Y226)</f>
        <v>597.40750000000003</v>
      </c>
      <c r="DI226" s="27">
        <f>IF($O226&gt;=DI$1,$S226+$Y226,$Y226)</f>
        <v>597.40750000000003</v>
      </c>
      <c r="DJ226" s="27">
        <f>IF($O226&gt;=DJ$1,$S226+$Y226,$Y226)</f>
        <v>597.40750000000003</v>
      </c>
      <c r="DK226" s="27">
        <f>IF($O226&gt;=DK$1,$S226+$Y226,$Y226)</f>
        <v>597.40750000000003</v>
      </c>
      <c r="DL226" s="27">
        <f>IF($O226&gt;=DL$1,$S226+$Y226,$Y226)</f>
        <v>597.40750000000003</v>
      </c>
      <c r="DM226" s="27">
        <f>IF($O226&gt;=DM$1,$S226+$Y226,$Y226)</f>
        <v>597.40750000000003</v>
      </c>
      <c r="DN226" s="27">
        <f>IF($O226&gt;=DN$1,$S226+$Y226,$Y226)</f>
        <v>597.40750000000003</v>
      </c>
      <c r="DO226" s="27">
        <f>IF($O226&gt;=DO$1,$S226+$Y226,$Y226)</f>
        <v>597.40750000000003</v>
      </c>
      <c r="DP226" s="27">
        <f>IF($O226&gt;=DP$1,$S226+$Y226,$Y226)</f>
        <v>597.40750000000003</v>
      </c>
      <c r="DQ226" s="27">
        <f>IF($O226&gt;=DQ$1,$S226+$Y226,$Y226)</f>
        <v>597.40750000000003</v>
      </c>
      <c r="DR226" s="27">
        <f>IF($O226&gt;=DR$1,$S226+$Y226,$Y226)</f>
        <v>597.40750000000003</v>
      </c>
      <c r="DS226" s="27">
        <f>IF($O226&gt;=DS$1,$S226+$Y226,$Y226)</f>
        <v>597.40750000000003</v>
      </c>
      <c r="DT226" s="27">
        <f>IF($O226&gt;=DT$1,$S226+$Y226,$Y226)</f>
        <v>597.40750000000003</v>
      </c>
      <c r="DU226" s="27">
        <f>IF($O226&gt;=DU$1,$S226+$Y226,$Y226)</f>
        <v>597.40750000000003</v>
      </c>
      <c r="DV226" s="27">
        <f>IF($O226&gt;=DV$1,$S226+$Y226,$Y226)</f>
        <v>597.40750000000003</v>
      </c>
      <c r="DW226" s="27">
        <f>IF($O226&gt;=DW$1,$S226+$Y226,$Y226)</f>
        <v>597.40750000000003</v>
      </c>
      <c r="DX226" s="27">
        <f>IF($O226&gt;=DX$1,$S226+$Y226,$Y226)</f>
        <v>597.40750000000003</v>
      </c>
      <c r="DY226" s="27">
        <f>IF($O226&gt;=DY$1,$S226+$Y226,$Y226)</f>
        <v>597.40750000000003</v>
      </c>
      <c r="DZ226" s="27">
        <f>IF($O226&gt;=DZ$1,$S226+$Y226,$Y226)</f>
        <v>597.40750000000003</v>
      </c>
      <c r="EA226" s="27">
        <f>IF($O226&gt;=EA$1,$S226+$Y226,$Y226)</f>
        <v>597.40750000000003</v>
      </c>
      <c r="EB226" s="27">
        <f>IF($O226&gt;=EB$1,$S226+$Y226,$Y226)</f>
        <v>597.40750000000003</v>
      </c>
      <c r="EC226" s="27">
        <f>IF($O226&gt;=EC$1,$S226+$Y226,$Y226)</f>
        <v>597.40750000000003</v>
      </c>
      <c r="ED226" s="27">
        <f>IF($O226&gt;=ED$1,$S226+$Y226,$Y226)</f>
        <v>597.40750000000003</v>
      </c>
      <c r="EE226" s="27">
        <f>IF($O226&gt;=EE$1,$S226+$Y226,$Y226)</f>
        <v>597.40750000000003</v>
      </c>
      <c r="EF226" s="27">
        <f>IF($O226&gt;=EF$1,$S226+$Y226,$Y226)</f>
        <v>597.40750000000003</v>
      </c>
      <c r="EG226" s="27">
        <f>IF($O226&gt;=EG$1,$S226+$Y226,$Y226)</f>
        <v>597.40750000000003</v>
      </c>
      <c r="EH226" s="27">
        <f>IF($O226&gt;=EH$1,$S226+$Y226,$Y226)</f>
        <v>597.40750000000003</v>
      </c>
      <c r="EI226" s="27">
        <f>IF($O226&gt;=EI$1,$S226+$Y226,$Y226)</f>
        <v>597.40750000000003</v>
      </c>
      <c r="EJ226" s="27">
        <f>IF($O226&gt;=EJ$1,$S226+$Y226,$Y226)</f>
        <v>597.40750000000003</v>
      </c>
      <c r="EK226" s="27">
        <f>IF($O226&gt;=EK$1,$S226+$Y226,$Y226)</f>
        <v>597.40750000000003</v>
      </c>
      <c r="EL226" s="27">
        <f>IF($O226&gt;=EL$1,$S226+$Y226,$Y226)</f>
        <v>597.40750000000003</v>
      </c>
      <c r="EM226" s="27">
        <f>IF($O226&gt;=EM$1,$S226+$Y226,$Y226)</f>
        <v>597.40750000000003</v>
      </c>
      <c r="EN226" s="27">
        <f>IF($O226&gt;=EN$1,$S226+$Y226,$Y226)</f>
        <v>597.40750000000003</v>
      </c>
      <c r="EO226" s="27">
        <f>IF($O226&gt;=EO$1,$S226+$Y226,$Y226)</f>
        <v>597.40750000000003</v>
      </c>
      <c r="EP226" s="27">
        <f>IF($O226&gt;=EP$1,$S226+$Y226,$Y226)</f>
        <v>597.40750000000003</v>
      </c>
      <c r="EQ226" s="27">
        <f>IF($O226&gt;=EQ$1,$S226+$Y226,$Y226)</f>
        <v>597.40750000000003</v>
      </c>
      <c r="ER226" s="27">
        <f>IF($O226&gt;=ER$1,$S226+$Y226,$Y226)</f>
        <v>597.40750000000003</v>
      </c>
      <c r="ES226" s="27">
        <f>IF($O226&gt;=ES$1,$S226+$Y226,$Y226)</f>
        <v>597.40750000000003</v>
      </c>
      <c r="ET226" s="27">
        <f>IF($O226&gt;=ET$1,$S226+$Y226,$Y226)</f>
        <v>597.40750000000003</v>
      </c>
      <c r="EU226" s="27">
        <f>IF($O226&gt;=EU$1,$S226+$Y226,$Y226)</f>
        <v>597.40750000000003</v>
      </c>
      <c r="EV226" s="27">
        <f>IF($O226&gt;=EV$1,$S226,0)</f>
        <v>597.40750000000003</v>
      </c>
      <c r="EW226" s="27">
        <f>IF($O226&gt;=EW$1,$S226,0)</f>
        <v>597.40750000000003</v>
      </c>
      <c r="EX226" s="27">
        <f>IF($O226&gt;=EX$1,$S226,0)</f>
        <v>597.40750000000003</v>
      </c>
      <c r="EY226" s="27">
        <f>IF($O226&gt;=EY$1,$S226,0)</f>
        <v>597.40750000000003</v>
      </c>
      <c r="EZ226" s="27">
        <f>IF($O226&gt;=EZ$1,$S226,0)</f>
        <v>597.40750000000003</v>
      </c>
      <c r="FA226" s="27">
        <f>IF($O226&gt;=FA$1,$S226,0)</f>
        <v>597.40750000000003</v>
      </c>
      <c r="FB226" s="27">
        <f>IF($O226&gt;=FB$1,$S226,0)</f>
        <v>597.40750000000003</v>
      </c>
      <c r="FC226" s="27">
        <f>IF($O226&gt;=FC$1,$S226,0)</f>
        <v>597.40750000000003</v>
      </c>
      <c r="FD226" s="27">
        <f>IF($O226&gt;=FD$1,$S226,0)</f>
        <v>597.40750000000003</v>
      </c>
      <c r="FE226" s="27">
        <f>IF($O226&gt;=FE$1,$S226,0)</f>
        <v>597.40750000000003</v>
      </c>
      <c r="FF226" s="27">
        <f>IF($O226&gt;=FF$1,$S226,0)</f>
        <v>597.40750000000003</v>
      </c>
      <c r="FG226" s="27">
        <f>IF($O226&gt;=FG$1,$S226,0)</f>
        <v>597.40750000000003</v>
      </c>
      <c r="FH226" s="27">
        <f>IF($O226&gt;=FH$1,$S226,0)</f>
        <v>597.40750000000003</v>
      </c>
      <c r="FI226" s="27">
        <f>IF($O226&gt;=FI$1,$S226,0)</f>
        <v>597.40750000000003</v>
      </c>
      <c r="FJ226" s="27">
        <f>IF($O226&gt;=FJ$1,$S226,0)</f>
        <v>597.40750000000003</v>
      </c>
      <c r="FK226" s="27">
        <f>IF($O226&gt;=FK$1,$S226,0)</f>
        <v>597.40750000000003</v>
      </c>
      <c r="FL226" s="27">
        <f>IF($O226&gt;=FL$1,$S226,0)</f>
        <v>597.40750000000003</v>
      </c>
      <c r="FM226" s="27">
        <f>IF($O226&gt;=FM$1,$S226,0)</f>
        <v>597.40750000000003</v>
      </c>
      <c r="FN226" s="27">
        <f>IF($O226&gt;=FN$1,$S226,0)</f>
        <v>597.40750000000003</v>
      </c>
      <c r="FO226" s="27">
        <f>IF($O226&gt;=FO$1,$S226,0)</f>
        <v>597.40750000000003</v>
      </c>
      <c r="FP226" s="27">
        <f>IF($O226&gt;=FP$1,$S226,0)</f>
        <v>597.40750000000003</v>
      </c>
      <c r="FQ226" s="27">
        <f>IF($O226&gt;=FQ$1,$S226,0)</f>
        <v>597.40750000000003</v>
      </c>
      <c r="FR226" s="27">
        <f>IF($O226&gt;=FR$1,$S226,0)</f>
        <v>597.40750000000003</v>
      </c>
      <c r="FS226" s="27">
        <f>IF($O226&gt;=FS$1,$S226,0)</f>
        <v>597.40750000000003</v>
      </c>
      <c r="FT226" s="27">
        <f>IF($O226&gt;=FT$1,$S226,0)</f>
        <v>597.40750000000003</v>
      </c>
      <c r="FU226" s="27">
        <f>IF($O226&gt;=FU$1,$S226,0)</f>
        <v>597.40750000000003</v>
      </c>
      <c r="FV226" s="27">
        <f>IF($O226&gt;=FV$1,$S226,0)</f>
        <v>597.40750000000003</v>
      </c>
      <c r="FW226" s="27">
        <f>IF($O226&gt;=FW$1,$S226,0)</f>
        <v>597.40750000000003</v>
      </c>
      <c r="FX226" s="27">
        <f>IF($O226&gt;=FX$1,$S226,0)</f>
        <v>597.40750000000003</v>
      </c>
      <c r="FY226" s="27">
        <f>IF($O226&gt;=FY$1,$S226,0)</f>
        <v>597.40750000000003</v>
      </c>
      <c r="FZ226" s="27">
        <f>IF($O226&gt;=FZ$1,$S226,0)</f>
        <v>597.40750000000003</v>
      </c>
      <c r="GA226" s="27">
        <f>IF($O226&gt;=GA$1,$S226,0)</f>
        <v>597.40750000000003</v>
      </c>
      <c r="GB226" s="27">
        <f>IF($O226&gt;=GB$1,$S226,0)</f>
        <v>597.40750000000003</v>
      </c>
      <c r="GC226" s="27">
        <f>IF($O226&gt;=GC$1,$S226,0)</f>
        <v>597.40750000000003</v>
      </c>
      <c r="GD226" s="27">
        <f>IF($O226&gt;=GD$1,$S226,0)</f>
        <v>597.40750000000003</v>
      </c>
      <c r="GE226" s="27">
        <f>IF($O226&gt;=GE$1,$S226,0)</f>
        <v>597.40750000000003</v>
      </c>
      <c r="GF226" s="27">
        <f>IF($O226&gt;=GF$1,$S226,0)</f>
        <v>597.40750000000003</v>
      </c>
      <c r="GG226" s="27">
        <f>IF($O226&gt;=GG$1,$S226,0)</f>
        <v>597.40750000000003</v>
      </c>
      <c r="GH226" s="27">
        <f>IF($O226&gt;=GH$1,$S226,0)</f>
        <v>597.40750000000003</v>
      </c>
      <c r="GI226" s="27">
        <f>IF($O226&gt;=GI$1,$S226,0)</f>
        <v>597.40750000000003</v>
      </c>
      <c r="GJ226" s="27">
        <f>IF($O226&gt;=GJ$1,$S226,0)</f>
        <v>597.40750000000003</v>
      </c>
      <c r="GK226" s="27">
        <f>IF($O226&gt;=GK$1,$S226,0)</f>
        <v>597.40750000000003</v>
      </c>
      <c r="GL226" s="27">
        <f>IF($O226&gt;=GL$1,$S226,0)</f>
        <v>0</v>
      </c>
      <c r="GM226" s="27">
        <f>IF($O226&gt;=GM$1,$S226,0)</f>
        <v>0</v>
      </c>
      <c r="GN226" s="27">
        <f>IF($O226&gt;=GN$1,$S226,0)</f>
        <v>0</v>
      </c>
      <c r="GO226" s="27">
        <f>IF($O226&gt;=GO$1,$S226,0)</f>
        <v>0</v>
      </c>
      <c r="GP226" s="27">
        <f>IF($O226&gt;=GP$1,$S226,0)</f>
        <v>0</v>
      </c>
      <c r="GQ226" s="27">
        <f>IF($O226&gt;=GQ$1,$S226,0)</f>
        <v>0</v>
      </c>
      <c r="GR226" s="27">
        <f>IF($O226&gt;=GR$1,$S226,0)</f>
        <v>0</v>
      </c>
      <c r="GS226" s="27">
        <f>IF($O226&gt;=GS$1,$S226,0)</f>
        <v>0</v>
      </c>
      <c r="GT226" s="27">
        <f>IF($O226&gt;=GT$1,$S226,0)</f>
        <v>0</v>
      </c>
      <c r="GU226" s="27">
        <f>IF($O226&gt;=GU$1,$S226,0)</f>
        <v>0</v>
      </c>
      <c r="GV226" s="27">
        <f>IF($O226&gt;=GV$1,$S226,0)</f>
        <v>0</v>
      </c>
      <c r="GW226" s="27">
        <f>IF($O226&gt;=GW$1,$S226,0)</f>
        <v>0</v>
      </c>
      <c r="GX226" s="27">
        <f>IF($O226&gt;=GX$1,$S226,0)</f>
        <v>0</v>
      </c>
      <c r="GY226" s="27">
        <f>IF($O226&gt;=GY$1,$S226,0)</f>
        <v>0</v>
      </c>
      <c r="GZ226" s="27">
        <f>IF($O226&gt;=GZ$1,$S226,0)</f>
        <v>0</v>
      </c>
      <c r="HA226" s="27">
        <f>IF($O226&gt;=HA$1,$S226,0)</f>
        <v>0</v>
      </c>
      <c r="HB226" s="27">
        <f>IF($O226&gt;=HB$1,$S226,0)</f>
        <v>0</v>
      </c>
      <c r="HC226" s="27">
        <f>IF($O226&gt;=HC$1,$S226,0)</f>
        <v>0</v>
      </c>
    </row>
    <row r="227" spans="1:211">
      <c r="A227" s="3">
        <v>31437</v>
      </c>
      <c r="B227" s="3" t="s">
        <v>345</v>
      </c>
      <c r="C227" s="3" t="s">
        <v>18</v>
      </c>
      <c r="D227" s="3">
        <v>55</v>
      </c>
      <c r="E227" s="4">
        <v>32100</v>
      </c>
      <c r="F227" s="5">
        <v>30.605479452054794</v>
      </c>
      <c r="G227" s="3" t="s">
        <v>99</v>
      </c>
      <c r="H227" s="4">
        <v>23060</v>
      </c>
      <c r="I227" s="9" t="s">
        <v>833</v>
      </c>
      <c r="J227" s="5">
        <v>1663.77</v>
      </c>
      <c r="K227" s="31">
        <v>439</v>
      </c>
      <c r="L227" s="32">
        <v>31</v>
      </c>
      <c r="M227" s="33">
        <f>VLOOKUP(L227,FIND,3,TRUE)</f>
        <v>1.5</v>
      </c>
      <c r="N227" s="32">
        <f>IF(L227&gt;30,180,VLOOKUP(L227,TEMPO,2,FALSE))</f>
        <v>180</v>
      </c>
      <c r="O227" s="32">
        <f>IF(R227&gt;0,4,N227)</f>
        <v>180</v>
      </c>
      <c r="P227" s="96">
        <f>J227*M227*L227</f>
        <v>77365.304999999993</v>
      </c>
      <c r="Q227" s="96">
        <f>10934.45*2</f>
        <v>21868.9</v>
      </c>
      <c r="R227" s="96">
        <f>IF(P227&lt;=Q227,P227/4,0)</f>
        <v>0</v>
      </c>
      <c r="S227" s="5">
        <f>IF(P227&gt;=Q227,P227/N227,0)</f>
        <v>429.80724999999995</v>
      </c>
      <c r="T227" s="3"/>
      <c r="U227" s="3">
        <f>IF(T227="",1,0)</f>
        <v>1</v>
      </c>
      <c r="V227" s="3">
        <v>32</v>
      </c>
      <c r="W227" s="5">
        <v>0</v>
      </c>
      <c r="X227" s="5">
        <v>245.73</v>
      </c>
      <c r="Y227" s="5">
        <f>X227*W227</f>
        <v>0</v>
      </c>
      <c r="Z227" s="5">
        <v>400</v>
      </c>
      <c r="AA227" s="5">
        <f>S227+Y227+Z227</f>
        <v>829.80724999999995</v>
      </c>
      <c r="AB227" s="39">
        <f>(J227/12+J227/12*1.3333333333+450/12+J227/30*6/12+J227)*1.3+Y227+Z227+153.9</f>
        <v>3222.163433327325</v>
      </c>
      <c r="AC227" s="39" t="s">
        <v>18</v>
      </c>
      <c r="AD227" s="39">
        <f>J227*1.3+400+153.9</f>
        <v>2716.8009999999999</v>
      </c>
      <c r="AE227" s="39">
        <f>SUMIFS('CUSTO MENSAL FUNC NOVO'!H:H,'CUSTO MENSAL FUNC NOVO'!A:A,'VALORES MENSAIS'!AC227)</f>
        <v>1902.2210000000002</v>
      </c>
      <c r="AF227" s="27">
        <f>IF($R227&gt;0,$R227,$S227)+$Y227+$Z227</f>
        <v>829.80724999999995</v>
      </c>
      <c r="AG227" s="27">
        <f>IF($R227&gt;0,$R227,$S227)+$Y227+$Z227</f>
        <v>829.80724999999995</v>
      </c>
      <c r="AH227" s="27">
        <f>IF($R227&gt;0,$R227,$S227)+$Y227+$Z227</f>
        <v>829.80724999999995</v>
      </c>
      <c r="AI227" s="27">
        <f>IF($R227&gt;0,$R227,$S227)+$Y227+$Z227</f>
        <v>829.80724999999995</v>
      </c>
      <c r="AJ227" s="27">
        <f>IF($O227&gt;=AJ$1,$S227+$Y227+$Z227,$Y227+$Z227)</f>
        <v>829.80724999999995</v>
      </c>
      <c r="AK227" s="27">
        <f>IF($O227&gt;=AK$1,$S227+$Y227+$Z227,$Y227+$Z227)</f>
        <v>829.80724999999995</v>
      </c>
      <c r="AL227" s="27">
        <f>IF($O227&gt;=AL$1,$S227+$Y227+$Z227,$Y227+$Z227)</f>
        <v>829.80724999999995</v>
      </c>
      <c r="AM227" s="27">
        <f>IF($O227&gt;=AM$1,$S227+$Y227+$Z227,$Y227+$Z227)</f>
        <v>829.80724999999995</v>
      </c>
      <c r="AN227" s="27">
        <f>IF($O227&gt;=AN$1,$S227+$Y227+$Z227,$Y227+$Z227)</f>
        <v>829.80724999999995</v>
      </c>
      <c r="AO227" s="27">
        <f>IF($O227&gt;=AO$1,$S227+$Y227+$Z227,$Y227+$Z227)</f>
        <v>829.80724999999995</v>
      </c>
      <c r="AP227" s="27">
        <f>IF($O227&gt;=AP$1,$S227+$Y227+$Z227,$Y227+$Z227)</f>
        <v>829.80724999999995</v>
      </c>
      <c r="AQ227" s="27">
        <f>IF($O227&gt;=AQ$1,$S227+$Y227+$Z227,$Y227+$Z227)</f>
        <v>829.80724999999995</v>
      </c>
      <c r="AR227" s="27">
        <f>IF($O227&gt;=AR$1,$S227+$Y227+$Z227,$Y227+$Z227)</f>
        <v>829.80724999999995</v>
      </c>
      <c r="AS227" s="27">
        <f>IF($O227&gt;=AS$1,$S227+$Y227+$Z227,$Y227+$Z227)</f>
        <v>829.80724999999995</v>
      </c>
      <c r="AT227" s="27">
        <f>IF($O227&gt;=AT$1,$S227+$Y227+$Z227,$Y227+$Z227)</f>
        <v>829.80724999999995</v>
      </c>
      <c r="AU227" s="27">
        <f>IF($O227&gt;=AU$1,$S227+$Y227+$Z227,$Y227+$Z227)</f>
        <v>829.80724999999995</v>
      </c>
      <c r="AV227" s="27">
        <f>IF($O227&gt;=AV$1,$S227+$Y227+$Z227,$Y227+$Z227)</f>
        <v>829.80724999999995</v>
      </c>
      <c r="AW227" s="27">
        <f>IF($O227&gt;=AW$1,$S227+$Y227+$Z227,$Y227+$Z227)</f>
        <v>829.80724999999995</v>
      </c>
      <c r="AX227" s="27">
        <f>IF($O227&gt;=AX$1,$S227+$Y227+$Z227,$Y227+$Z227)</f>
        <v>829.80724999999995</v>
      </c>
      <c r="AY227" s="27">
        <f>IF($O227&gt;=AY$1,$S227+$Y227+$Z227,$Y227+$Z227)</f>
        <v>829.80724999999995</v>
      </c>
      <c r="AZ227" s="27">
        <f>IF($O227&gt;=AZ$1,$S227+$Y227+$Z227,$Y227+$Z227)</f>
        <v>829.80724999999995</v>
      </c>
      <c r="BA227" s="27">
        <f>IF($O227&gt;=BA$1,$S227+$Y227+$Z227,$Y227+$Z227)</f>
        <v>829.80724999999995</v>
      </c>
      <c r="BB227" s="27">
        <f>IF($O227&gt;=BB$1,$S227+$Y227+$Z227,$Y227+$Z227)</f>
        <v>829.80724999999995</v>
      </c>
      <c r="BC227" s="27">
        <f>IF($O227&gt;=BC$1,$S227+$Y227+$Z227,$Y227+$Z227)</f>
        <v>829.80724999999995</v>
      </c>
      <c r="BD227" s="27">
        <f>IF($O227&gt;=BD$1,$S227+$Y227+$Z227,$Y227+$Z227)</f>
        <v>829.80724999999995</v>
      </c>
      <c r="BE227" s="27">
        <f>IF($O227&gt;=BE$1,$S227+$Y227+$Z227,$Y227+$Z227)</f>
        <v>829.80724999999995</v>
      </c>
      <c r="BF227" s="27">
        <f>IF($O227&gt;=BF$1,$S227+$Y227+$Z227,$Y227+$Z227)</f>
        <v>829.80724999999995</v>
      </c>
      <c r="BG227" s="27">
        <f>IF($O227&gt;=BG$1,$S227+$Y227+$Z227,$Y227+$Z227)</f>
        <v>829.80724999999995</v>
      </c>
      <c r="BH227" s="27">
        <f>IF($O227&gt;=BH$1,$S227+$Y227+$Z227,$Y227+$Z227)</f>
        <v>829.80724999999995</v>
      </c>
      <c r="BI227" s="27">
        <f>IF($O227&gt;=BI$1,$S227+$Y227+$Z227,$Y227+$Z227)</f>
        <v>829.80724999999995</v>
      </c>
      <c r="BJ227" s="27">
        <f>IF($O227&gt;=BJ$1,$S227+$Y227+$Z227,$Y227+$Z227)</f>
        <v>829.80724999999995</v>
      </c>
      <c r="BK227" s="27">
        <f>IF($O227&gt;=BK$1,$S227+$Y227+$Z227,$Y227+$Z227)</f>
        <v>829.80724999999995</v>
      </c>
      <c r="BL227" s="27">
        <f>IF($O227&gt;=BL$1,$S227+$Y227+$Z227,$Y227+$Z227)</f>
        <v>829.80724999999995</v>
      </c>
      <c r="BM227" s="27">
        <f>IF($O227&gt;=BM$1,$S227+$Y227+$Z227,$Y227+$Z227)</f>
        <v>829.80724999999995</v>
      </c>
      <c r="BN227" s="27">
        <f>IF($O227&gt;=BN$1,$S227+$Y227+$Z227,$Y227+$Z227)</f>
        <v>829.80724999999995</v>
      </c>
      <c r="BO227" s="27">
        <f>IF($O227&gt;=BO$1,$S227+$Y227+$Z227,$Y227+$Z227)</f>
        <v>829.80724999999995</v>
      </c>
      <c r="BP227" s="27">
        <f>IF($O227&gt;=BP$1,$S227+$Y227+$Z227,$Y227+$Z227)</f>
        <v>829.80724999999995</v>
      </c>
      <c r="BQ227" s="27">
        <f>IF($O227&gt;=BQ$1,$S227+$Y227+$Z227,$Y227+$Z227)</f>
        <v>829.80724999999995</v>
      </c>
      <c r="BR227" s="27">
        <f>IF($O227&gt;=BR$1,$S227+$Y227+$Z227,$Y227+$Z227)</f>
        <v>829.80724999999995</v>
      </c>
      <c r="BS227" s="27">
        <f>IF($O227&gt;=BS$1,$S227+$Y227+$Z227,$Y227+$Z227)</f>
        <v>829.80724999999995</v>
      </c>
      <c r="BT227" s="27">
        <f>IF($O227&gt;=BT$1,$S227+$Y227+$Z227,$Y227+$Z227)</f>
        <v>829.80724999999995</v>
      </c>
      <c r="BU227" s="27">
        <f>IF($O227&gt;=BU$1,$S227+$Y227+$Z227,$Y227+$Z227)</f>
        <v>829.80724999999995</v>
      </c>
      <c r="BV227" s="27">
        <f>IF($O227&gt;=BV$1,$S227+$Y227+$Z227,$Y227+$Z227)</f>
        <v>829.80724999999995</v>
      </c>
      <c r="BW227" s="27">
        <f>IF($O227&gt;=BW$1,$S227+$Y227+$Z227,$Y227+$Z227)</f>
        <v>829.80724999999995</v>
      </c>
      <c r="BX227" s="27">
        <f>IF($O227&gt;=BX$1,$S227+$Y227+$Z227,$Y227+$Z227)</f>
        <v>829.80724999999995</v>
      </c>
      <c r="BY227" s="27">
        <f>IF($O227&gt;=BY$1,$S227+$Y227+$Z227,$Y227+$Z227)</f>
        <v>829.80724999999995</v>
      </c>
      <c r="BZ227" s="27">
        <f>IF($O227&gt;=BZ$1,$S227+$Y227+$Z227,$Y227+$Z227)</f>
        <v>829.80724999999995</v>
      </c>
      <c r="CA227" s="27">
        <f>IF($O227&gt;=CA$1,$S227+$Y227+$Z227,$Y227+$Z227)</f>
        <v>829.80724999999995</v>
      </c>
      <c r="CB227" s="27">
        <f>IF($O227&gt;=CB$1,$S227+$Y227+$Z227,$Y227+$Z227)</f>
        <v>829.80724999999995</v>
      </c>
      <c r="CC227" s="27">
        <f>IF($O227&gt;=CC$1,$S227+$Y227+$Z227,$Y227+$Z227)</f>
        <v>829.80724999999995</v>
      </c>
      <c r="CD227" s="27">
        <f>IF($O227&gt;=CD$1,$S227+$Y227+$Z227,$Y227+$Z227)</f>
        <v>829.80724999999995</v>
      </c>
      <c r="CE227" s="27">
        <f>IF($O227&gt;=CE$1,$S227+$Y227+$Z227,$Y227+$Z227)</f>
        <v>829.80724999999995</v>
      </c>
      <c r="CF227" s="27">
        <f>IF($O227&gt;=CF$1,$S227+$Y227+$Z227,$Y227+$Z227)</f>
        <v>829.80724999999995</v>
      </c>
      <c r="CG227" s="27">
        <f>IF($O227&gt;=CG$1,$S227+$Y227+$Z227,$Y227+$Z227)</f>
        <v>829.80724999999995</v>
      </c>
      <c r="CH227" s="27">
        <f>IF($O227&gt;=CH$1,$S227+$Y227+$Z227,$Y227+$Z227)</f>
        <v>829.80724999999995</v>
      </c>
      <c r="CI227" s="27">
        <f>IF($O227&gt;=CI$1,$S227+$Y227+$Z227,$Y227+$Z227)</f>
        <v>829.80724999999995</v>
      </c>
      <c r="CJ227" s="27">
        <f>IF($O227&gt;=CJ$1,$S227+$Y227+$Z227,$Y227+$Z227)</f>
        <v>829.80724999999995</v>
      </c>
      <c r="CK227" s="27">
        <f>IF($O227&gt;=CK$1,$S227+$Y227+$Z227,$Y227+$Z227)</f>
        <v>829.80724999999995</v>
      </c>
      <c r="CL227" s="27">
        <f>IF($O227&gt;=CL$1,$S227+$Y227+$Z227,$Y227+$Z227)</f>
        <v>829.80724999999995</v>
      </c>
      <c r="CM227" s="27">
        <f>IF($O227&gt;=CM$1,$S227+$Y227+$Z227,$Y227+$Z227)</f>
        <v>829.80724999999995</v>
      </c>
      <c r="CN227" s="27">
        <f>IF($O227&gt;=CN$1,$S227+$Y227,$Y227)</f>
        <v>429.80724999999995</v>
      </c>
      <c r="CO227" s="27">
        <f>IF($O227&gt;=CO$1,$S227+$Y227,$Y227)</f>
        <v>429.80724999999995</v>
      </c>
      <c r="CP227" s="27">
        <f>IF($O227&gt;=CP$1,$S227+$Y227,$Y227)</f>
        <v>429.80724999999995</v>
      </c>
      <c r="CQ227" s="27">
        <f>IF($O227&gt;=CQ$1,$S227+$Y227,$Y227)</f>
        <v>429.80724999999995</v>
      </c>
      <c r="CR227" s="27">
        <f>IF($O227&gt;=CR$1,$S227+$Y227,$Y227)</f>
        <v>429.80724999999995</v>
      </c>
      <c r="CS227" s="27">
        <f>IF($O227&gt;=CS$1,$S227+$Y227,$Y227)</f>
        <v>429.80724999999995</v>
      </c>
      <c r="CT227" s="27">
        <f>IF($O227&gt;=CT$1,$S227+$Y227,$Y227)</f>
        <v>429.80724999999995</v>
      </c>
      <c r="CU227" s="27">
        <f>IF($O227&gt;=CU$1,$S227+$Y227,$Y227)</f>
        <v>429.80724999999995</v>
      </c>
      <c r="CV227" s="27">
        <f>IF($O227&gt;=CV$1,$S227+$Y227,$Y227)</f>
        <v>429.80724999999995</v>
      </c>
      <c r="CW227" s="27">
        <f>IF($O227&gt;=CW$1,$S227+$Y227,$Y227)</f>
        <v>429.80724999999995</v>
      </c>
      <c r="CX227" s="27">
        <f>IF($O227&gt;=CX$1,$S227+$Y227,$Y227)</f>
        <v>429.80724999999995</v>
      </c>
      <c r="CY227" s="27">
        <f>IF($O227&gt;=CY$1,$S227+$Y227,$Y227)</f>
        <v>429.80724999999995</v>
      </c>
      <c r="CZ227" s="27">
        <f>IF($O227&gt;=CZ$1,$S227+$Y227,$Y227)</f>
        <v>429.80724999999995</v>
      </c>
      <c r="DA227" s="27">
        <f>IF($O227&gt;=DA$1,$S227+$Y227,$Y227)</f>
        <v>429.80724999999995</v>
      </c>
      <c r="DB227" s="27">
        <f>IF($O227&gt;=DB$1,$S227+$Y227,$Y227)</f>
        <v>429.80724999999995</v>
      </c>
      <c r="DC227" s="27">
        <f>IF($O227&gt;=DC$1,$S227+$Y227,$Y227)</f>
        <v>429.80724999999995</v>
      </c>
      <c r="DD227" s="27">
        <f>IF($O227&gt;=DD$1,$S227+$Y227,$Y227)</f>
        <v>429.80724999999995</v>
      </c>
      <c r="DE227" s="27">
        <f>IF($O227&gt;=DE$1,$S227+$Y227,$Y227)</f>
        <v>429.80724999999995</v>
      </c>
      <c r="DF227" s="27">
        <f>IF($O227&gt;=DF$1,$S227+$Y227,$Y227)</f>
        <v>429.80724999999995</v>
      </c>
      <c r="DG227" s="27">
        <f>IF($O227&gt;=DG$1,$S227+$Y227,$Y227)</f>
        <v>429.80724999999995</v>
      </c>
      <c r="DH227" s="27">
        <f>IF($O227&gt;=DH$1,$S227+$Y227,$Y227)</f>
        <v>429.80724999999995</v>
      </c>
      <c r="DI227" s="27">
        <f>IF($O227&gt;=DI$1,$S227+$Y227,$Y227)</f>
        <v>429.80724999999995</v>
      </c>
      <c r="DJ227" s="27">
        <f>IF($O227&gt;=DJ$1,$S227+$Y227,$Y227)</f>
        <v>429.80724999999995</v>
      </c>
      <c r="DK227" s="27">
        <f>IF($O227&gt;=DK$1,$S227+$Y227,$Y227)</f>
        <v>429.80724999999995</v>
      </c>
      <c r="DL227" s="27">
        <f>IF($O227&gt;=DL$1,$S227+$Y227,$Y227)</f>
        <v>429.80724999999995</v>
      </c>
      <c r="DM227" s="27">
        <f>IF($O227&gt;=DM$1,$S227+$Y227,$Y227)</f>
        <v>429.80724999999995</v>
      </c>
      <c r="DN227" s="27">
        <f>IF($O227&gt;=DN$1,$S227+$Y227,$Y227)</f>
        <v>429.80724999999995</v>
      </c>
      <c r="DO227" s="27">
        <f>IF($O227&gt;=DO$1,$S227+$Y227,$Y227)</f>
        <v>429.80724999999995</v>
      </c>
      <c r="DP227" s="27">
        <f>IF($O227&gt;=DP$1,$S227+$Y227,$Y227)</f>
        <v>429.80724999999995</v>
      </c>
      <c r="DQ227" s="27">
        <f>IF($O227&gt;=DQ$1,$S227+$Y227,$Y227)</f>
        <v>429.80724999999995</v>
      </c>
      <c r="DR227" s="27">
        <f>IF($O227&gt;=DR$1,$S227+$Y227,$Y227)</f>
        <v>429.80724999999995</v>
      </c>
      <c r="DS227" s="27">
        <f>IF($O227&gt;=DS$1,$S227+$Y227,$Y227)</f>
        <v>429.80724999999995</v>
      </c>
      <c r="DT227" s="27">
        <f>IF($O227&gt;=DT$1,$S227+$Y227,$Y227)</f>
        <v>429.80724999999995</v>
      </c>
      <c r="DU227" s="27">
        <f>IF($O227&gt;=DU$1,$S227+$Y227,$Y227)</f>
        <v>429.80724999999995</v>
      </c>
      <c r="DV227" s="27">
        <f>IF($O227&gt;=DV$1,$S227+$Y227,$Y227)</f>
        <v>429.80724999999995</v>
      </c>
      <c r="DW227" s="27">
        <f>IF($O227&gt;=DW$1,$S227+$Y227,$Y227)</f>
        <v>429.80724999999995</v>
      </c>
      <c r="DX227" s="27">
        <f>IF($O227&gt;=DX$1,$S227+$Y227,$Y227)</f>
        <v>429.80724999999995</v>
      </c>
      <c r="DY227" s="27">
        <f>IF($O227&gt;=DY$1,$S227+$Y227,$Y227)</f>
        <v>429.80724999999995</v>
      </c>
      <c r="DZ227" s="27">
        <f>IF($O227&gt;=DZ$1,$S227+$Y227,$Y227)</f>
        <v>429.80724999999995</v>
      </c>
      <c r="EA227" s="27">
        <f>IF($O227&gt;=EA$1,$S227+$Y227,$Y227)</f>
        <v>429.80724999999995</v>
      </c>
      <c r="EB227" s="27">
        <f>IF($O227&gt;=EB$1,$S227+$Y227,$Y227)</f>
        <v>429.80724999999995</v>
      </c>
      <c r="EC227" s="27">
        <f>IF($O227&gt;=EC$1,$S227+$Y227,$Y227)</f>
        <v>429.80724999999995</v>
      </c>
      <c r="ED227" s="27">
        <f>IF($O227&gt;=ED$1,$S227+$Y227,$Y227)</f>
        <v>429.80724999999995</v>
      </c>
      <c r="EE227" s="27">
        <f>IF($O227&gt;=EE$1,$S227+$Y227,$Y227)</f>
        <v>429.80724999999995</v>
      </c>
      <c r="EF227" s="27">
        <f>IF($O227&gt;=EF$1,$S227+$Y227,$Y227)</f>
        <v>429.80724999999995</v>
      </c>
      <c r="EG227" s="27">
        <f>IF($O227&gt;=EG$1,$S227+$Y227,$Y227)</f>
        <v>429.80724999999995</v>
      </c>
      <c r="EH227" s="27">
        <f>IF($O227&gt;=EH$1,$S227+$Y227,$Y227)</f>
        <v>429.80724999999995</v>
      </c>
      <c r="EI227" s="27">
        <f>IF($O227&gt;=EI$1,$S227+$Y227,$Y227)</f>
        <v>429.80724999999995</v>
      </c>
      <c r="EJ227" s="27">
        <f>IF($O227&gt;=EJ$1,$S227+$Y227,$Y227)</f>
        <v>429.80724999999995</v>
      </c>
      <c r="EK227" s="27">
        <f>IF($O227&gt;=EK$1,$S227+$Y227,$Y227)</f>
        <v>429.80724999999995</v>
      </c>
      <c r="EL227" s="27">
        <f>IF($O227&gt;=EL$1,$S227+$Y227,$Y227)</f>
        <v>429.80724999999995</v>
      </c>
      <c r="EM227" s="27">
        <f>IF($O227&gt;=EM$1,$S227+$Y227,$Y227)</f>
        <v>429.80724999999995</v>
      </c>
      <c r="EN227" s="27">
        <f>IF($O227&gt;=EN$1,$S227+$Y227,$Y227)</f>
        <v>429.80724999999995</v>
      </c>
      <c r="EO227" s="27">
        <f>IF($O227&gt;=EO$1,$S227+$Y227,$Y227)</f>
        <v>429.80724999999995</v>
      </c>
      <c r="EP227" s="27">
        <f>IF($O227&gt;=EP$1,$S227+$Y227,$Y227)</f>
        <v>429.80724999999995</v>
      </c>
      <c r="EQ227" s="27">
        <f>IF($O227&gt;=EQ$1,$S227+$Y227,$Y227)</f>
        <v>429.80724999999995</v>
      </c>
      <c r="ER227" s="27">
        <f>IF($O227&gt;=ER$1,$S227+$Y227,$Y227)</f>
        <v>429.80724999999995</v>
      </c>
      <c r="ES227" s="27">
        <f>IF($O227&gt;=ES$1,$S227+$Y227,$Y227)</f>
        <v>429.80724999999995</v>
      </c>
      <c r="ET227" s="27">
        <f>IF($O227&gt;=ET$1,$S227+$Y227,$Y227)</f>
        <v>429.80724999999995</v>
      </c>
      <c r="EU227" s="27">
        <f>IF($O227&gt;=EU$1,$S227+$Y227,$Y227)</f>
        <v>429.80724999999995</v>
      </c>
      <c r="EV227" s="27">
        <f>IF($O227&gt;=EV$1,$S227,0)</f>
        <v>429.80724999999995</v>
      </c>
      <c r="EW227" s="27">
        <f>IF($O227&gt;=EW$1,$S227,0)</f>
        <v>429.80724999999995</v>
      </c>
      <c r="EX227" s="27">
        <f>IF($O227&gt;=EX$1,$S227,0)</f>
        <v>429.80724999999995</v>
      </c>
      <c r="EY227" s="27">
        <f>IF($O227&gt;=EY$1,$S227,0)</f>
        <v>429.80724999999995</v>
      </c>
      <c r="EZ227" s="27">
        <f>IF($O227&gt;=EZ$1,$S227,0)</f>
        <v>429.80724999999995</v>
      </c>
      <c r="FA227" s="27">
        <f>IF($O227&gt;=FA$1,$S227,0)</f>
        <v>429.80724999999995</v>
      </c>
      <c r="FB227" s="27">
        <f>IF($O227&gt;=FB$1,$S227,0)</f>
        <v>429.80724999999995</v>
      </c>
      <c r="FC227" s="27">
        <f>IF($O227&gt;=FC$1,$S227,0)</f>
        <v>429.80724999999995</v>
      </c>
      <c r="FD227" s="27">
        <f>IF($O227&gt;=FD$1,$S227,0)</f>
        <v>429.80724999999995</v>
      </c>
      <c r="FE227" s="27">
        <f>IF($O227&gt;=FE$1,$S227,0)</f>
        <v>429.80724999999995</v>
      </c>
      <c r="FF227" s="27">
        <f>IF($O227&gt;=FF$1,$S227,0)</f>
        <v>429.80724999999995</v>
      </c>
      <c r="FG227" s="27">
        <f>IF($O227&gt;=FG$1,$S227,0)</f>
        <v>429.80724999999995</v>
      </c>
      <c r="FH227" s="27">
        <f>IF($O227&gt;=FH$1,$S227,0)</f>
        <v>429.80724999999995</v>
      </c>
      <c r="FI227" s="27">
        <f>IF($O227&gt;=FI$1,$S227,0)</f>
        <v>429.80724999999995</v>
      </c>
      <c r="FJ227" s="27">
        <f>IF($O227&gt;=FJ$1,$S227,0)</f>
        <v>429.80724999999995</v>
      </c>
      <c r="FK227" s="27">
        <f>IF($O227&gt;=FK$1,$S227,0)</f>
        <v>429.80724999999995</v>
      </c>
      <c r="FL227" s="27">
        <f>IF($O227&gt;=FL$1,$S227,0)</f>
        <v>429.80724999999995</v>
      </c>
      <c r="FM227" s="27">
        <f>IF($O227&gt;=FM$1,$S227,0)</f>
        <v>429.80724999999995</v>
      </c>
      <c r="FN227" s="27">
        <f>IF($O227&gt;=FN$1,$S227,0)</f>
        <v>429.80724999999995</v>
      </c>
      <c r="FO227" s="27">
        <f>IF($O227&gt;=FO$1,$S227,0)</f>
        <v>429.80724999999995</v>
      </c>
      <c r="FP227" s="27">
        <f>IF($O227&gt;=FP$1,$S227,0)</f>
        <v>429.80724999999995</v>
      </c>
      <c r="FQ227" s="27">
        <f>IF($O227&gt;=FQ$1,$S227,0)</f>
        <v>429.80724999999995</v>
      </c>
      <c r="FR227" s="27">
        <f>IF($O227&gt;=FR$1,$S227,0)</f>
        <v>429.80724999999995</v>
      </c>
      <c r="FS227" s="27">
        <f>IF($O227&gt;=FS$1,$S227,0)</f>
        <v>429.80724999999995</v>
      </c>
      <c r="FT227" s="27">
        <f>IF($O227&gt;=FT$1,$S227,0)</f>
        <v>429.80724999999995</v>
      </c>
      <c r="FU227" s="27">
        <f>IF($O227&gt;=FU$1,$S227,0)</f>
        <v>429.80724999999995</v>
      </c>
      <c r="FV227" s="27">
        <f>IF($O227&gt;=FV$1,$S227,0)</f>
        <v>429.80724999999995</v>
      </c>
      <c r="FW227" s="27">
        <f>IF($O227&gt;=FW$1,$S227,0)</f>
        <v>429.80724999999995</v>
      </c>
      <c r="FX227" s="27">
        <f>IF($O227&gt;=FX$1,$S227,0)</f>
        <v>429.80724999999995</v>
      </c>
      <c r="FY227" s="27">
        <f>IF($O227&gt;=FY$1,$S227,0)</f>
        <v>429.80724999999995</v>
      </c>
      <c r="FZ227" s="27">
        <f>IF($O227&gt;=FZ$1,$S227,0)</f>
        <v>429.80724999999995</v>
      </c>
      <c r="GA227" s="27">
        <f>IF($O227&gt;=GA$1,$S227,0)</f>
        <v>429.80724999999995</v>
      </c>
      <c r="GB227" s="27">
        <f>IF($O227&gt;=GB$1,$S227,0)</f>
        <v>429.80724999999995</v>
      </c>
      <c r="GC227" s="27">
        <f>IF($O227&gt;=GC$1,$S227,0)</f>
        <v>429.80724999999995</v>
      </c>
      <c r="GD227" s="27">
        <f>IF($O227&gt;=GD$1,$S227,0)</f>
        <v>429.80724999999995</v>
      </c>
      <c r="GE227" s="27">
        <f>IF($O227&gt;=GE$1,$S227,0)</f>
        <v>429.80724999999995</v>
      </c>
      <c r="GF227" s="27">
        <f>IF($O227&gt;=GF$1,$S227,0)</f>
        <v>429.80724999999995</v>
      </c>
      <c r="GG227" s="27">
        <f>IF($O227&gt;=GG$1,$S227,0)</f>
        <v>429.80724999999995</v>
      </c>
      <c r="GH227" s="27">
        <f>IF($O227&gt;=GH$1,$S227,0)</f>
        <v>429.80724999999995</v>
      </c>
      <c r="GI227" s="27">
        <f>IF($O227&gt;=GI$1,$S227,0)</f>
        <v>429.80724999999995</v>
      </c>
      <c r="GJ227" s="27">
        <f>IF($O227&gt;=GJ$1,$S227,0)</f>
        <v>429.80724999999995</v>
      </c>
      <c r="GK227" s="27">
        <f>IF($O227&gt;=GK$1,$S227,0)</f>
        <v>429.80724999999995</v>
      </c>
      <c r="GL227" s="27">
        <f>IF($O227&gt;=GL$1,$S227,0)</f>
        <v>429.80724999999995</v>
      </c>
      <c r="GM227" s="27">
        <f>IF($O227&gt;=GM$1,$S227,0)</f>
        <v>429.80724999999995</v>
      </c>
      <c r="GN227" s="27">
        <f>IF($O227&gt;=GN$1,$S227,0)</f>
        <v>429.80724999999995</v>
      </c>
      <c r="GO227" s="27">
        <f>IF($O227&gt;=GO$1,$S227,0)</f>
        <v>429.80724999999995</v>
      </c>
      <c r="GP227" s="27">
        <f>IF($O227&gt;=GP$1,$S227,0)</f>
        <v>429.80724999999995</v>
      </c>
      <c r="GQ227" s="27">
        <f>IF($O227&gt;=GQ$1,$S227,0)</f>
        <v>429.80724999999995</v>
      </c>
      <c r="GR227" s="27">
        <f>IF($O227&gt;=GR$1,$S227,0)</f>
        <v>429.80724999999995</v>
      </c>
      <c r="GS227" s="27">
        <f>IF($O227&gt;=GS$1,$S227,0)</f>
        <v>429.80724999999995</v>
      </c>
      <c r="GT227" s="27">
        <f>IF($O227&gt;=GT$1,$S227,0)</f>
        <v>429.80724999999995</v>
      </c>
      <c r="GU227" s="27">
        <f>IF($O227&gt;=GU$1,$S227,0)</f>
        <v>429.80724999999995</v>
      </c>
      <c r="GV227" s="27">
        <f>IF($O227&gt;=GV$1,$S227,0)</f>
        <v>429.80724999999995</v>
      </c>
      <c r="GW227" s="27">
        <f>IF($O227&gt;=GW$1,$S227,0)</f>
        <v>429.80724999999995</v>
      </c>
      <c r="GX227" s="27">
        <f>IF($O227&gt;=GX$1,$S227,0)</f>
        <v>429.80724999999995</v>
      </c>
      <c r="GY227" s="27">
        <f>IF($O227&gt;=GY$1,$S227,0)</f>
        <v>429.80724999999995</v>
      </c>
      <c r="GZ227" s="27">
        <f>IF($O227&gt;=GZ$1,$S227,0)</f>
        <v>429.80724999999995</v>
      </c>
      <c r="HA227" s="27">
        <f>IF($O227&gt;=HA$1,$S227,0)</f>
        <v>429.80724999999995</v>
      </c>
      <c r="HB227" s="27">
        <f>IF($O227&gt;=HB$1,$S227,0)</f>
        <v>429.80724999999995</v>
      </c>
      <c r="HC227" s="27">
        <f>IF($O227&gt;=HC$1,$S227,0)</f>
        <v>429.80724999999995</v>
      </c>
    </row>
    <row r="228" spans="1:211">
      <c r="A228" s="3">
        <v>27332</v>
      </c>
      <c r="B228" s="3" t="s">
        <v>349</v>
      </c>
      <c r="C228" s="3" t="s">
        <v>104</v>
      </c>
      <c r="D228" s="3">
        <v>58</v>
      </c>
      <c r="E228" s="4">
        <v>31827</v>
      </c>
      <c r="F228" s="5">
        <v>31.353424657534248</v>
      </c>
      <c r="G228" s="3" t="s">
        <v>99</v>
      </c>
      <c r="H228" s="4">
        <v>22204</v>
      </c>
      <c r="I228" s="9" t="s">
        <v>833</v>
      </c>
      <c r="J228" s="5">
        <v>2343.4299999999998</v>
      </c>
      <c r="K228" s="31">
        <v>439</v>
      </c>
      <c r="L228" s="32">
        <v>31</v>
      </c>
      <c r="M228" s="33">
        <f>VLOOKUP(L228,FIND,3,TRUE)</f>
        <v>1.5</v>
      </c>
      <c r="N228" s="32">
        <f>IF(L228&gt;30,180,VLOOKUP(L228,TEMPO,2,FALSE))</f>
        <v>180</v>
      </c>
      <c r="O228" s="32">
        <f>IF(R228&gt;0,4,N228)</f>
        <v>180</v>
      </c>
      <c r="P228" s="96">
        <f>J228*M228*L228</f>
        <v>108969.49499999998</v>
      </c>
      <c r="Q228" s="96">
        <f>10934.45*2</f>
        <v>21868.9</v>
      </c>
      <c r="R228" s="96">
        <f>IF(P228&lt;=Q228,P228/4,0)</f>
        <v>0</v>
      </c>
      <c r="S228" s="5">
        <f>IF(P228&gt;=Q228,P228/N228,0)</f>
        <v>605.3860833333332</v>
      </c>
      <c r="T228" s="3"/>
      <c r="U228" s="3">
        <f>IF(T228="",1,0)</f>
        <v>1</v>
      </c>
      <c r="V228" s="3">
        <v>358</v>
      </c>
      <c r="W228" s="5">
        <v>0</v>
      </c>
      <c r="X228" s="5">
        <v>245.73</v>
      </c>
      <c r="Y228" s="5">
        <f>X228*W228</f>
        <v>0</v>
      </c>
      <c r="Z228" s="5">
        <v>400</v>
      </c>
      <c r="AA228" s="5">
        <f>S228+Y228+Z228</f>
        <v>1005.3860833333332</v>
      </c>
      <c r="AB228" s="39">
        <f>(J228/12+J228/12*1.3333333333+450/12+J228/30*6/12+J228)*1.3+Y228+Z228+153.9</f>
        <v>4292.2503444359818</v>
      </c>
      <c r="AC228" s="39" t="s">
        <v>104</v>
      </c>
      <c r="AD228" s="39">
        <f>J228*1.3+400+153.9</f>
        <v>3600.3589999999999</v>
      </c>
      <c r="AE228" s="39">
        <f>SUMIFS('CUSTO MENSAL FUNC NOVO'!H:H,'CUSTO MENSAL FUNC NOVO'!A:A,'VALORES MENSAIS'!AC228)</f>
        <v>2035.3799999999999</v>
      </c>
      <c r="AF228" s="27">
        <f>IF($R228&gt;0,$R228,$S228)+$Y228+$Z228</f>
        <v>1005.3860833333332</v>
      </c>
      <c r="AG228" s="27">
        <f>IF($R228&gt;0,$R228,$S228)+$Y228+$Z228</f>
        <v>1005.3860833333332</v>
      </c>
      <c r="AH228" s="27">
        <f>IF($R228&gt;0,$R228,$S228)+$Y228+$Z228</f>
        <v>1005.3860833333332</v>
      </c>
      <c r="AI228" s="27">
        <f>IF($R228&gt;0,$R228,$S228)+$Y228+$Z228</f>
        <v>1005.3860833333332</v>
      </c>
      <c r="AJ228" s="27">
        <f>IF($O228&gt;=AJ$1,$S228+$Y228+$Z228,$Y228+$Z228)</f>
        <v>1005.3860833333332</v>
      </c>
      <c r="AK228" s="27">
        <f>IF($O228&gt;=AK$1,$S228+$Y228+$Z228,$Y228+$Z228)</f>
        <v>1005.3860833333332</v>
      </c>
      <c r="AL228" s="27">
        <f>IF($O228&gt;=AL$1,$S228+$Y228+$Z228,$Y228+$Z228)</f>
        <v>1005.3860833333332</v>
      </c>
      <c r="AM228" s="27">
        <f>IF($O228&gt;=AM$1,$S228+$Y228+$Z228,$Y228+$Z228)</f>
        <v>1005.3860833333332</v>
      </c>
      <c r="AN228" s="27">
        <f>IF($O228&gt;=AN$1,$S228+$Y228+$Z228,$Y228+$Z228)</f>
        <v>1005.3860833333332</v>
      </c>
      <c r="AO228" s="27">
        <f>IF($O228&gt;=AO$1,$S228+$Y228+$Z228,$Y228+$Z228)</f>
        <v>1005.3860833333332</v>
      </c>
      <c r="AP228" s="27">
        <f>IF($O228&gt;=AP$1,$S228+$Y228+$Z228,$Y228+$Z228)</f>
        <v>1005.3860833333332</v>
      </c>
      <c r="AQ228" s="27">
        <f>IF($O228&gt;=AQ$1,$S228+$Y228+$Z228,$Y228+$Z228)</f>
        <v>1005.3860833333332</v>
      </c>
      <c r="AR228" s="27">
        <f>IF($O228&gt;=AR$1,$S228+$Y228+$Z228,$Y228+$Z228)</f>
        <v>1005.3860833333332</v>
      </c>
      <c r="AS228" s="27">
        <f>IF($O228&gt;=AS$1,$S228+$Y228+$Z228,$Y228+$Z228)</f>
        <v>1005.3860833333332</v>
      </c>
      <c r="AT228" s="27">
        <f>IF($O228&gt;=AT$1,$S228+$Y228+$Z228,$Y228+$Z228)</f>
        <v>1005.3860833333332</v>
      </c>
      <c r="AU228" s="27">
        <f>IF($O228&gt;=AU$1,$S228+$Y228+$Z228,$Y228+$Z228)</f>
        <v>1005.3860833333332</v>
      </c>
      <c r="AV228" s="27">
        <f>IF($O228&gt;=AV$1,$S228+$Y228+$Z228,$Y228+$Z228)</f>
        <v>1005.3860833333332</v>
      </c>
      <c r="AW228" s="27">
        <f>IF($O228&gt;=AW$1,$S228+$Y228+$Z228,$Y228+$Z228)</f>
        <v>1005.3860833333332</v>
      </c>
      <c r="AX228" s="27">
        <f>IF($O228&gt;=AX$1,$S228+$Y228+$Z228,$Y228+$Z228)</f>
        <v>1005.3860833333332</v>
      </c>
      <c r="AY228" s="27">
        <f>IF($O228&gt;=AY$1,$S228+$Y228+$Z228,$Y228+$Z228)</f>
        <v>1005.3860833333332</v>
      </c>
      <c r="AZ228" s="27">
        <f>IF($O228&gt;=AZ$1,$S228+$Y228+$Z228,$Y228+$Z228)</f>
        <v>1005.3860833333332</v>
      </c>
      <c r="BA228" s="27">
        <f>IF($O228&gt;=BA$1,$S228+$Y228+$Z228,$Y228+$Z228)</f>
        <v>1005.3860833333332</v>
      </c>
      <c r="BB228" s="27">
        <f>IF($O228&gt;=BB$1,$S228+$Y228+$Z228,$Y228+$Z228)</f>
        <v>1005.3860833333332</v>
      </c>
      <c r="BC228" s="27">
        <f>IF($O228&gt;=BC$1,$S228+$Y228+$Z228,$Y228+$Z228)</f>
        <v>1005.3860833333332</v>
      </c>
      <c r="BD228" s="27">
        <f>IF($O228&gt;=BD$1,$S228+$Y228+$Z228,$Y228+$Z228)</f>
        <v>1005.3860833333332</v>
      </c>
      <c r="BE228" s="27">
        <f>IF($O228&gt;=BE$1,$S228+$Y228+$Z228,$Y228+$Z228)</f>
        <v>1005.3860833333332</v>
      </c>
      <c r="BF228" s="27">
        <f>IF($O228&gt;=BF$1,$S228+$Y228+$Z228,$Y228+$Z228)</f>
        <v>1005.3860833333332</v>
      </c>
      <c r="BG228" s="27">
        <f>IF($O228&gt;=BG$1,$S228+$Y228+$Z228,$Y228+$Z228)</f>
        <v>1005.3860833333332</v>
      </c>
      <c r="BH228" s="27">
        <f>IF($O228&gt;=BH$1,$S228+$Y228+$Z228,$Y228+$Z228)</f>
        <v>1005.3860833333332</v>
      </c>
      <c r="BI228" s="27">
        <f>IF($O228&gt;=BI$1,$S228+$Y228+$Z228,$Y228+$Z228)</f>
        <v>1005.3860833333332</v>
      </c>
      <c r="BJ228" s="27">
        <f>IF($O228&gt;=BJ$1,$S228+$Y228+$Z228,$Y228+$Z228)</f>
        <v>1005.3860833333332</v>
      </c>
      <c r="BK228" s="27">
        <f>IF($O228&gt;=BK$1,$S228+$Y228+$Z228,$Y228+$Z228)</f>
        <v>1005.3860833333332</v>
      </c>
      <c r="BL228" s="27">
        <f>IF($O228&gt;=BL$1,$S228+$Y228+$Z228,$Y228+$Z228)</f>
        <v>1005.3860833333332</v>
      </c>
      <c r="BM228" s="27">
        <f>IF($O228&gt;=BM$1,$S228+$Y228+$Z228,$Y228+$Z228)</f>
        <v>1005.3860833333332</v>
      </c>
      <c r="BN228" s="27">
        <f>IF($O228&gt;=BN$1,$S228+$Y228+$Z228,$Y228+$Z228)</f>
        <v>1005.3860833333332</v>
      </c>
      <c r="BO228" s="27">
        <f>IF($O228&gt;=BO$1,$S228+$Y228+$Z228,$Y228+$Z228)</f>
        <v>1005.3860833333332</v>
      </c>
      <c r="BP228" s="27">
        <f>IF($O228&gt;=BP$1,$S228+$Y228+$Z228,$Y228+$Z228)</f>
        <v>1005.3860833333332</v>
      </c>
      <c r="BQ228" s="27">
        <f>IF($O228&gt;=BQ$1,$S228+$Y228+$Z228,$Y228+$Z228)</f>
        <v>1005.3860833333332</v>
      </c>
      <c r="BR228" s="27">
        <f>IF($O228&gt;=BR$1,$S228+$Y228+$Z228,$Y228+$Z228)</f>
        <v>1005.3860833333332</v>
      </c>
      <c r="BS228" s="27">
        <f>IF($O228&gt;=BS$1,$S228+$Y228+$Z228,$Y228+$Z228)</f>
        <v>1005.3860833333332</v>
      </c>
      <c r="BT228" s="27">
        <f>IF($O228&gt;=BT$1,$S228+$Y228+$Z228,$Y228+$Z228)</f>
        <v>1005.3860833333332</v>
      </c>
      <c r="BU228" s="27">
        <f>IF($O228&gt;=BU$1,$S228+$Y228+$Z228,$Y228+$Z228)</f>
        <v>1005.3860833333332</v>
      </c>
      <c r="BV228" s="27">
        <f>IF($O228&gt;=BV$1,$S228+$Y228+$Z228,$Y228+$Z228)</f>
        <v>1005.3860833333332</v>
      </c>
      <c r="BW228" s="27">
        <f>IF($O228&gt;=BW$1,$S228+$Y228+$Z228,$Y228+$Z228)</f>
        <v>1005.3860833333332</v>
      </c>
      <c r="BX228" s="27">
        <f>IF($O228&gt;=BX$1,$S228+$Y228+$Z228,$Y228+$Z228)</f>
        <v>1005.3860833333332</v>
      </c>
      <c r="BY228" s="27">
        <f>IF($O228&gt;=BY$1,$S228+$Y228+$Z228,$Y228+$Z228)</f>
        <v>1005.3860833333332</v>
      </c>
      <c r="BZ228" s="27">
        <f>IF($O228&gt;=BZ$1,$S228+$Y228+$Z228,$Y228+$Z228)</f>
        <v>1005.3860833333332</v>
      </c>
      <c r="CA228" s="27">
        <f>IF($O228&gt;=CA$1,$S228+$Y228+$Z228,$Y228+$Z228)</f>
        <v>1005.3860833333332</v>
      </c>
      <c r="CB228" s="27">
        <f>IF($O228&gt;=CB$1,$S228+$Y228+$Z228,$Y228+$Z228)</f>
        <v>1005.3860833333332</v>
      </c>
      <c r="CC228" s="27">
        <f>IF($O228&gt;=CC$1,$S228+$Y228+$Z228,$Y228+$Z228)</f>
        <v>1005.3860833333332</v>
      </c>
      <c r="CD228" s="27">
        <f>IF($O228&gt;=CD$1,$S228+$Y228+$Z228,$Y228+$Z228)</f>
        <v>1005.3860833333332</v>
      </c>
      <c r="CE228" s="27">
        <f>IF($O228&gt;=CE$1,$S228+$Y228+$Z228,$Y228+$Z228)</f>
        <v>1005.3860833333332</v>
      </c>
      <c r="CF228" s="27">
        <f>IF($O228&gt;=CF$1,$S228+$Y228+$Z228,$Y228+$Z228)</f>
        <v>1005.3860833333332</v>
      </c>
      <c r="CG228" s="27">
        <f>IF($O228&gt;=CG$1,$S228+$Y228+$Z228,$Y228+$Z228)</f>
        <v>1005.3860833333332</v>
      </c>
      <c r="CH228" s="27">
        <f>IF($O228&gt;=CH$1,$S228+$Y228+$Z228,$Y228+$Z228)</f>
        <v>1005.3860833333332</v>
      </c>
      <c r="CI228" s="27">
        <f>IF($O228&gt;=CI$1,$S228+$Y228+$Z228,$Y228+$Z228)</f>
        <v>1005.3860833333332</v>
      </c>
      <c r="CJ228" s="27">
        <f>IF($O228&gt;=CJ$1,$S228+$Y228+$Z228,$Y228+$Z228)</f>
        <v>1005.3860833333332</v>
      </c>
      <c r="CK228" s="27">
        <f>IF($O228&gt;=CK$1,$S228+$Y228+$Z228,$Y228+$Z228)</f>
        <v>1005.3860833333332</v>
      </c>
      <c r="CL228" s="27">
        <f>IF($O228&gt;=CL$1,$S228+$Y228+$Z228,$Y228+$Z228)</f>
        <v>1005.3860833333332</v>
      </c>
      <c r="CM228" s="27">
        <f>IF($O228&gt;=CM$1,$S228+$Y228+$Z228,$Y228+$Z228)</f>
        <v>1005.3860833333332</v>
      </c>
      <c r="CN228" s="27">
        <f>IF($O228&gt;=CN$1,$S228+$Y228,$Y228)</f>
        <v>605.3860833333332</v>
      </c>
      <c r="CO228" s="27">
        <f>IF($O228&gt;=CO$1,$S228+$Y228,$Y228)</f>
        <v>605.3860833333332</v>
      </c>
      <c r="CP228" s="27">
        <f>IF($O228&gt;=CP$1,$S228+$Y228,$Y228)</f>
        <v>605.3860833333332</v>
      </c>
      <c r="CQ228" s="27">
        <f>IF($O228&gt;=CQ$1,$S228+$Y228,$Y228)</f>
        <v>605.3860833333332</v>
      </c>
      <c r="CR228" s="27">
        <f>IF($O228&gt;=CR$1,$S228+$Y228,$Y228)</f>
        <v>605.3860833333332</v>
      </c>
      <c r="CS228" s="27">
        <f>IF($O228&gt;=CS$1,$S228+$Y228,$Y228)</f>
        <v>605.3860833333332</v>
      </c>
      <c r="CT228" s="27">
        <f>IF($O228&gt;=CT$1,$S228+$Y228,$Y228)</f>
        <v>605.3860833333332</v>
      </c>
      <c r="CU228" s="27">
        <f>IF($O228&gt;=CU$1,$S228+$Y228,$Y228)</f>
        <v>605.3860833333332</v>
      </c>
      <c r="CV228" s="27">
        <f>IF($O228&gt;=CV$1,$S228+$Y228,$Y228)</f>
        <v>605.3860833333332</v>
      </c>
      <c r="CW228" s="27">
        <f>IF($O228&gt;=CW$1,$S228+$Y228,$Y228)</f>
        <v>605.3860833333332</v>
      </c>
      <c r="CX228" s="27">
        <f>IF($O228&gt;=CX$1,$S228+$Y228,$Y228)</f>
        <v>605.3860833333332</v>
      </c>
      <c r="CY228" s="27">
        <f>IF($O228&gt;=CY$1,$S228+$Y228,$Y228)</f>
        <v>605.3860833333332</v>
      </c>
      <c r="CZ228" s="27">
        <f>IF($O228&gt;=CZ$1,$S228+$Y228,$Y228)</f>
        <v>605.3860833333332</v>
      </c>
      <c r="DA228" s="27">
        <f>IF($O228&gt;=DA$1,$S228+$Y228,$Y228)</f>
        <v>605.3860833333332</v>
      </c>
      <c r="DB228" s="27">
        <f>IF($O228&gt;=DB$1,$S228+$Y228,$Y228)</f>
        <v>605.3860833333332</v>
      </c>
      <c r="DC228" s="27">
        <f>IF($O228&gt;=DC$1,$S228+$Y228,$Y228)</f>
        <v>605.3860833333332</v>
      </c>
      <c r="DD228" s="27">
        <f>IF($O228&gt;=DD$1,$S228+$Y228,$Y228)</f>
        <v>605.3860833333332</v>
      </c>
      <c r="DE228" s="27">
        <f>IF($O228&gt;=DE$1,$S228+$Y228,$Y228)</f>
        <v>605.3860833333332</v>
      </c>
      <c r="DF228" s="27">
        <f>IF($O228&gt;=DF$1,$S228+$Y228,$Y228)</f>
        <v>605.3860833333332</v>
      </c>
      <c r="DG228" s="27">
        <f>IF($O228&gt;=DG$1,$S228+$Y228,$Y228)</f>
        <v>605.3860833333332</v>
      </c>
      <c r="DH228" s="27">
        <f>IF($O228&gt;=DH$1,$S228+$Y228,$Y228)</f>
        <v>605.3860833333332</v>
      </c>
      <c r="DI228" s="27">
        <f>IF($O228&gt;=DI$1,$S228+$Y228,$Y228)</f>
        <v>605.3860833333332</v>
      </c>
      <c r="DJ228" s="27">
        <f>IF($O228&gt;=DJ$1,$S228+$Y228,$Y228)</f>
        <v>605.3860833333332</v>
      </c>
      <c r="DK228" s="27">
        <f>IF($O228&gt;=DK$1,$S228+$Y228,$Y228)</f>
        <v>605.3860833333332</v>
      </c>
      <c r="DL228" s="27">
        <f>IF($O228&gt;=DL$1,$S228+$Y228,$Y228)</f>
        <v>605.3860833333332</v>
      </c>
      <c r="DM228" s="27">
        <f>IF($O228&gt;=DM$1,$S228+$Y228,$Y228)</f>
        <v>605.3860833333332</v>
      </c>
      <c r="DN228" s="27">
        <f>IF($O228&gt;=DN$1,$S228+$Y228,$Y228)</f>
        <v>605.3860833333332</v>
      </c>
      <c r="DO228" s="27">
        <f>IF($O228&gt;=DO$1,$S228+$Y228,$Y228)</f>
        <v>605.3860833333332</v>
      </c>
      <c r="DP228" s="27">
        <f>IF($O228&gt;=DP$1,$S228+$Y228,$Y228)</f>
        <v>605.3860833333332</v>
      </c>
      <c r="DQ228" s="27">
        <f>IF($O228&gt;=DQ$1,$S228+$Y228,$Y228)</f>
        <v>605.3860833333332</v>
      </c>
      <c r="DR228" s="27">
        <f>IF($O228&gt;=DR$1,$S228+$Y228,$Y228)</f>
        <v>605.3860833333332</v>
      </c>
      <c r="DS228" s="27">
        <f>IF($O228&gt;=DS$1,$S228+$Y228,$Y228)</f>
        <v>605.3860833333332</v>
      </c>
      <c r="DT228" s="27">
        <f>IF($O228&gt;=DT$1,$S228+$Y228,$Y228)</f>
        <v>605.3860833333332</v>
      </c>
      <c r="DU228" s="27">
        <f>IF($O228&gt;=DU$1,$S228+$Y228,$Y228)</f>
        <v>605.3860833333332</v>
      </c>
      <c r="DV228" s="27">
        <f>IF($O228&gt;=DV$1,$S228+$Y228,$Y228)</f>
        <v>605.3860833333332</v>
      </c>
      <c r="DW228" s="27">
        <f>IF($O228&gt;=DW$1,$S228+$Y228,$Y228)</f>
        <v>605.3860833333332</v>
      </c>
      <c r="DX228" s="27">
        <f>IF($O228&gt;=DX$1,$S228+$Y228,$Y228)</f>
        <v>605.3860833333332</v>
      </c>
      <c r="DY228" s="27">
        <f>IF($O228&gt;=DY$1,$S228+$Y228,$Y228)</f>
        <v>605.3860833333332</v>
      </c>
      <c r="DZ228" s="27">
        <f>IF($O228&gt;=DZ$1,$S228+$Y228,$Y228)</f>
        <v>605.3860833333332</v>
      </c>
      <c r="EA228" s="27">
        <f>IF($O228&gt;=EA$1,$S228+$Y228,$Y228)</f>
        <v>605.3860833333332</v>
      </c>
      <c r="EB228" s="27">
        <f>IF($O228&gt;=EB$1,$S228+$Y228,$Y228)</f>
        <v>605.3860833333332</v>
      </c>
      <c r="EC228" s="27">
        <f>IF($O228&gt;=EC$1,$S228+$Y228,$Y228)</f>
        <v>605.3860833333332</v>
      </c>
      <c r="ED228" s="27">
        <f>IF($O228&gt;=ED$1,$S228+$Y228,$Y228)</f>
        <v>605.3860833333332</v>
      </c>
      <c r="EE228" s="27">
        <f>IF($O228&gt;=EE$1,$S228+$Y228,$Y228)</f>
        <v>605.3860833333332</v>
      </c>
      <c r="EF228" s="27">
        <f>IF($O228&gt;=EF$1,$S228+$Y228,$Y228)</f>
        <v>605.3860833333332</v>
      </c>
      <c r="EG228" s="27">
        <f>IF($O228&gt;=EG$1,$S228+$Y228,$Y228)</f>
        <v>605.3860833333332</v>
      </c>
      <c r="EH228" s="27">
        <f>IF($O228&gt;=EH$1,$S228+$Y228,$Y228)</f>
        <v>605.3860833333332</v>
      </c>
      <c r="EI228" s="27">
        <f>IF($O228&gt;=EI$1,$S228+$Y228,$Y228)</f>
        <v>605.3860833333332</v>
      </c>
      <c r="EJ228" s="27">
        <f>IF($O228&gt;=EJ$1,$S228+$Y228,$Y228)</f>
        <v>605.3860833333332</v>
      </c>
      <c r="EK228" s="27">
        <f>IF($O228&gt;=EK$1,$S228+$Y228,$Y228)</f>
        <v>605.3860833333332</v>
      </c>
      <c r="EL228" s="27">
        <f>IF($O228&gt;=EL$1,$S228+$Y228,$Y228)</f>
        <v>605.3860833333332</v>
      </c>
      <c r="EM228" s="27">
        <f>IF($O228&gt;=EM$1,$S228+$Y228,$Y228)</f>
        <v>605.3860833333332</v>
      </c>
      <c r="EN228" s="27">
        <f>IF($O228&gt;=EN$1,$S228+$Y228,$Y228)</f>
        <v>605.3860833333332</v>
      </c>
      <c r="EO228" s="27">
        <f>IF($O228&gt;=EO$1,$S228+$Y228,$Y228)</f>
        <v>605.3860833333332</v>
      </c>
      <c r="EP228" s="27">
        <f>IF($O228&gt;=EP$1,$S228+$Y228,$Y228)</f>
        <v>605.3860833333332</v>
      </c>
      <c r="EQ228" s="27">
        <f>IF($O228&gt;=EQ$1,$S228+$Y228,$Y228)</f>
        <v>605.3860833333332</v>
      </c>
      <c r="ER228" s="27">
        <f>IF($O228&gt;=ER$1,$S228+$Y228,$Y228)</f>
        <v>605.3860833333332</v>
      </c>
      <c r="ES228" s="27">
        <f>IF($O228&gt;=ES$1,$S228+$Y228,$Y228)</f>
        <v>605.3860833333332</v>
      </c>
      <c r="ET228" s="27">
        <f>IF($O228&gt;=ET$1,$S228+$Y228,$Y228)</f>
        <v>605.3860833333332</v>
      </c>
      <c r="EU228" s="27">
        <f>IF($O228&gt;=EU$1,$S228+$Y228,$Y228)</f>
        <v>605.3860833333332</v>
      </c>
      <c r="EV228" s="27">
        <f>IF($O228&gt;=EV$1,$S228,0)</f>
        <v>605.3860833333332</v>
      </c>
      <c r="EW228" s="27">
        <f>IF($O228&gt;=EW$1,$S228,0)</f>
        <v>605.3860833333332</v>
      </c>
      <c r="EX228" s="27">
        <f>IF($O228&gt;=EX$1,$S228,0)</f>
        <v>605.3860833333332</v>
      </c>
      <c r="EY228" s="27">
        <f>IF($O228&gt;=EY$1,$S228,0)</f>
        <v>605.3860833333332</v>
      </c>
      <c r="EZ228" s="27">
        <f>IF($O228&gt;=EZ$1,$S228,0)</f>
        <v>605.3860833333332</v>
      </c>
      <c r="FA228" s="27">
        <f>IF($O228&gt;=FA$1,$S228,0)</f>
        <v>605.3860833333332</v>
      </c>
      <c r="FB228" s="27">
        <f>IF($O228&gt;=FB$1,$S228,0)</f>
        <v>605.3860833333332</v>
      </c>
      <c r="FC228" s="27">
        <f>IF($O228&gt;=FC$1,$S228,0)</f>
        <v>605.3860833333332</v>
      </c>
      <c r="FD228" s="27">
        <f>IF($O228&gt;=FD$1,$S228,0)</f>
        <v>605.3860833333332</v>
      </c>
      <c r="FE228" s="27">
        <f>IF($O228&gt;=FE$1,$S228,0)</f>
        <v>605.3860833333332</v>
      </c>
      <c r="FF228" s="27">
        <f>IF($O228&gt;=FF$1,$S228,0)</f>
        <v>605.3860833333332</v>
      </c>
      <c r="FG228" s="27">
        <f>IF($O228&gt;=FG$1,$S228,0)</f>
        <v>605.3860833333332</v>
      </c>
      <c r="FH228" s="27">
        <f>IF($O228&gt;=FH$1,$S228,0)</f>
        <v>605.3860833333332</v>
      </c>
      <c r="FI228" s="27">
        <f>IF($O228&gt;=FI$1,$S228,0)</f>
        <v>605.3860833333332</v>
      </c>
      <c r="FJ228" s="27">
        <f>IF($O228&gt;=FJ$1,$S228,0)</f>
        <v>605.3860833333332</v>
      </c>
      <c r="FK228" s="27">
        <f>IF($O228&gt;=FK$1,$S228,0)</f>
        <v>605.3860833333332</v>
      </c>
      <c r="FL228" s="27">
        <f>IF($O228&gt;=FL$1,$S228,0)</f>
        <v>605.3860833333332</v>
      </c>
      <c r="FM228" s="27">
        <f>IF($O228&gt;=FM$1,$S228,0)</f>
        <v>605.3860833333332</v>
      </c>
      <c r="FN228" s="27">
        <f>IF($O228&gt;=FN$1,$S228,0)</f>
        <v>605.3860833333332</v>
      </c>
      <c r="FO228" s="27">
        <f>IF($O228&gt;=FO$1,$S228,0)</f>
        <v>605.3860833333332</v>
      </c>
      <c r="FP228" s="27">
        <f>IF($O228&gt;=FP$1,$S228,0)</f>
        <v>605.3860833333332</v>
      </c>
      <c r="FQ228" s="27">
        <f>IF($O228&gt;=FQ$1,$S228,0)</f>
        <v>605.3860833333332</v>
      </c>
      <c r="FR228" s="27">
        <f>IF($O228&gt;=FR$1,$S228,0)</f>
        <v>605.3860833333332</v>
      </c>
      <c r="FS228" s="27">
        <f>IF($O228&gt;=FS$1,$S228,0)</f>
        <v>605.3860833333332</v>
      </c>
      <c r="FT228" s="27">
        <f>IF($O228&gt;=FT$1,$S228,0)</f>
        <v>605.3860833333332</v>
      </c>
      <c r="FU228" s="27">
        <f>IF($O228&gt;=FU$1,$S228,0)</f>
        <v>605.3860833333332</v>
      </c>
      <c r="FV228" s="27">
        <f>IF($O228&gt;=FV$1,$S228,0)</f>
        <v>605.3860833333332</v>
      </c>
      <c r="FW228" s="27">
        <f>IF($O228&gt;=FW$1,$S228,0)</f>
        <v>605.3860833333332</v>
      </c>
      <c r="FX228" s="27">
        <f>IF($O228&gt;=FX$1,$S228,0)</f>
        <v>605.3860833333332</v>
      </c>
      <c r="FY228" s="27">
        <f>IF($O228&gt;=FY$1,$S228,0)</f>
        <v>605.3860833333332</v>
      </c>
      <c r="FZ228" s="27">
        <f>IF($O228&gt;=FZ$1,$S228,0)</f>
        <v>605.3860833333332</v>
      </c>
      <c r="GA228" s="27">
        <f>IF($O228&gt;=GA$1,$S228,0)</f>
        <v>605.3860833333332</v>
      </c>
      <c r="GB228" s="27">
        <f>IF($O228&gt;=GB$1,$S228,0)</f>
        <v>605.3860833333332</v>
      </c>
      <c r="GC228" s="27">
        <f>IF($O228&gt;=GC$1,$S228,0)</f>
        <v>605.3860833333332</v>
      </c>
      <c r="GD228" s="27">
        <f>IF($O228&gt;=GD$1,$S228,0)</f>
        <v>605.3860833333332</v>
      </c>
      <c r="GE228" s="27">
        <f>IF($O228&gt;=GE$1,$S228,0)</f>
        <v>605.3860833333332</v>
      </c>
      <c r="GF228" s="27">
        <f>IF($O228&gt;=GF$1,$S228,0)</f>
        <v>605.3860833333332</v>
      </c>
      <c r="GG228" s="27">
        <f>IF($O228&gt;=GG$1,$S228,0)</f>
        <v>605.3860833333332</v>
      </c>
      <c r="GH228" s="27">
        <f>IF($O228&gt;=GH$1,$S228,0)</f>
        <v>605.3860833333332</v>
      </c>
      <c r="GI228" s="27">
        <f>IF($O228&gt;=GI$1,$S228,0)</f>
        <v>605.3860833333332</v>
      </c>
      <c r="GJ228" s="27">
        <f>IF($O228&gt;=GJ$1,$S228,0)</f>
        <v>605.3860833333332</v>
      </c>
      <c r="GK228" s="27">
        <f>IF($O228&gt;=GK$1,$S228,0)</f>
        <v>605.3860833333332</v>
      </c>
      <c r="GL228" s="27">
        <f>IF($O228&gt;=GL$1,$S228,0)</f>
        <v>605.3860833333332</v>
      </c>
      <c r="GM228" s="27">
        <f>IF($O228&gt;=GM$1,$S228,0)</f>
        <v>605.3860833333332</v>
      </c>
      <c r="GN228" s="27">
        <f>IF($O228&gt;=GN$1,$S228,0)</f>
        <v>605.3860833333332</v>
      </c>
      <c r="GO228" s="27">
        <f>IF($O228&gt;=GO$1,$S228,0)</f>
        <v>605.3860833333332</v>
      </c>
      <c r="GP228" s="27">
        <f>IF($O228&gt;=GP$1,$S228,0)</f>
        <v>605.3860833333332</v>
      </c>
      <c r="GQ228" s="27">
        <f>IF($O228&gt;=GQ$1,$S228,0)</f>
        <v>605.3860833333332</v>
      </c>
      <c r="GR228" s="27">
        <f>IF($O228&gt;=GR$1,$S228,0)</f>
        <v>605.3860833333332</v>
      </c>
      <c r="GS228" s="27">
        <f>IF($O228&gt;=GS$1,$S228,0)</f>
        <v>605.3860833333332</v>
      </c>
      <c r="GT228" s="27">
        <f>IF($O228&gt;=GT$1,$S228,0)</f>
        <v>605.3860833333332</v>
      </c>
      <c r="GU228" s="27">
        <f>IF($O228&gt;=GU$1,$S228,0)</f>
        <v>605.3860833333332</v>
      </c>
      <c r="GV228" s="27">
        <f>IF($O228&gt;=GV$1,$S228,0)</f>
        <v>605.3860833333332</v>
      </c>
      <c r="GW228" s="27">
        <f>IF($O228&gt;=GW$1,$S228,0)</f>
        <v>605.3860833333332</v>
      </c>
      <c r="GX228" s="27">
        <f>IF($O228&gt;=GX$1,$S228,0)</f>
        <v>605.3860833333332</v>
      </c>
      <c r="GY228" s="27">
        <f>IF($O228&gt;=GY$1,$S228,0)</f>
        <v>605.3860833333332</v>
      </c>
      <c r="GZ228" s="27">
        <f>IF($O228&gt;=GZ$1,$S228,0)</f>
        <v>605.3860833333332</v>
      </c>
      <c r="HA228" s="27">
        <f>IF($O228&gt;=HA$1,$S228,0)</f>
        <v>605.3860833333332</v>
      </c>
      <c r="HB228" s="27">
        <f>IF($O228&gt;=HB$1,$S228,0)</f>
        <v>605.3860833333332</v>
      </c>
      <c r="HC228" s="27">
        <f>IF($O228&gt;=HC$1,$S228,0)</f>
        <v>605.3860833333332</v>
      </c>
    </row>
    <row r="229" spans="1:211">
      <c r="A229" s="3">
        <v>72680</v>
      </c>
      <c r="B229" s="3" t="s">
        <v>219</v>
      </c>
      <c r="C229" s="3" t="s">
        <v>18</v>
      </c>
      <c r="D229" s="3">
        <v>55</v>
      </c>
      <c r="E229" s="4">
        <v>35646</v>
      </c>
      <c r="F229" s="5">
        <v>20.890410958904109</v>
      </c>
      <c r="G229" s="3" t="s">
        <v>99</v>
      </c>
      <c r="H229" s="4">
        <v>23321</v>
      </c>
      <c r="I229" s="9" t="s">
        <v>833</v>
      </c>
      <c r="J229" s="5">
        <v>1583.03</v>
      </c>
      <c r="K229" s="31">
        <v>439</v>
      </c>
      <c r="L229" s="32">
        <v>21</v>
      </c>
      <c r="M229" s="33">
        <f>VLOOKUP(L229,FIND,3,TRUE)</f>
        <v>1.3</v>
      </c>
      <c r="N229" s="32">
        <f>IF(L229&gt;30,180,VLOOKUP(L229,TEMPO,2,FALSE))</f>
        <v>126</v>
      </c>
      <c r="O229" s="32">
        <f>IF(R229&gt;0,4,N229)</f>
        <v>126</v>
      </c>
      <c r="P229" s="96">
        <f>J229*M229*L229</f>
        <v>43216.718999999997</v>
      </c>
      <c r="Q229" s="96">
        <f>10934.45*2</f>
        <v>21868.9</v>
      </c>
      <c r="R229" s="96">
        <f>IF(P229&lt;=Q229,P229/4,0)</f>
        <v>0</v>
      </c>
      <c r="S229" s="5">
        <f>IF(P229&gt;=Q229,P229/N229,0)</f>
        <v>342.98983333333331</v>
      </c>
      <c r="T229" s="3"/>
      <c r="U229" s="3">
        <f>IF(T229="",1,0)</f>
        <v>1</v>
      </c>
      <c r="V229" s="3">
        <v>27</v>
      </c>
      <c r="W229" s="5">
        <v>0.6</v>
      </c>
      <c r="X229" s="5">
        <v>245.73</v>
      </c>
      <c r="Y229" s="5">
        <f>X229*W229</f>
        <v>147.43799999999999</v>
      </c>
      <c r="Z229" s="5">
        <v>400</v>
      </c>
      <c r="AA229" s="5">
        <f>S229+Y229+Z229</f>
        <v>890.4278333333333</v>
      </c>
      <c r="AB229" s="39">
        <f>(J229/12+J229/12*1.3333333333+450/12+J229/30*6/12+J229)*1.3+Y229+Z229+153.9</f>
        <v>3242.4807888831729</v>
      </c>
      <c r="AC229" s="39" t="s">
        <v>18</v>
      </c>
      <c r="AD229" s="39">
        <f>J229*1.3+400+153.9</f>
        <v>2611.8389999999999</v>
      </c>
      <c r="AE229" s="39">
        <f>SUMIFS('CUSTO MENSAL FUNC NOVO'!H:H,'CUSTO MENSAL FUNC NOVO'!A:A,'VALORES MENSAIS'!AC229)</f>
        <v>1902.2210000000002</v>
      </c>
      <c r="AF229" s="27">
        <f>IF($R229&gt;0,$R229,$S229)+$Y229+$Z229</f>
        <v>890.4278333333333</v>
      </c>
      <c r="AG229" s="27">
        <f>IF($R229&gt;0,$R229,$S229)+$Y229+$Z229</f>
        <v>890.4278333333333</v>
      </c>
      <c r="AH229" s="27">
        <f>IF($R229&gt;0,$R229,$S229)+$Y229+$Z229</f>
        <v>890.4278333333333</v>
      </c>
      <c r="AI229" s="27">
        <f>IF($R229&gt;0,$R229,$S229)+$Y229+$Z229</f>
        <v>890.4278333333333</v>
      </c>
      <c r="AJ229" s="27">
        <f>IF($O229&gt;=AJ$1,$S229+$Y229+$Z229,$Y229+$Z229)</f>
        <v>890.4278333333333</v>
      </c>
      <c r="AK229" s="27">
        <f>IF($O229&gt;=AK$1,$S229+$Y229+$Z229,$Y229+$Z229)</f>
        <v>890.4278333333333</v>
      </c>
      <c r="AL229" s="27">
        <f>IF($O229&gt;=AL$1,$S229+$Y229+$Z229,$Y229+$Z229)</f>
        <v>890.4278333333333</v>
      </c>
      <c r="AM229" s="27">
        <f>IF($O229&gt;=AM$1,$S229+$Y229+$Z229,$Y229+$Z229)</f>
        <v>890.4278333333333</v>
      </c>
      <c r="AN229" s="27">
        <f>IF($O229&gt;=AN$1,$S229+$Y229+$Z229,$Y229+$Z229)</f>
        <v>890.4278333333333</v>
      </c>
      <c r="AO229" s="27">
        <f>IF($O229&gt;=AO$1,$S229+$Y229+$Z229,$Y229+$Z229)</f>
        <v>890.4278333333333</v>
      </c>
      <c r="AP229" s="27">
        <f>IF($O229&gt;=AP$1,$S229+$Y229+$Z229,$Y229+$Z229)</f>
        <v>890.4278333333333</v>
      </c>
      <c r="AQ229" s="27">
        <f>IF($O229&gt;=AQ$1,$S229+$Y229+$Z229,$Y229+$Z229)</f>
        <v>890.4278333333333</v>
      </c>
      <c r="AR229" s="27">
        <f>IF($O229&gt;=AR$1,$S229+$Y229+$Z229,$Y229+$Z229)</f>
        <v>890.4278333333333</v>
      </c>
      <c r="AS229" s="27">
        <f>IF($O229&gt;=AS$1,$S229+$Y229+$Z229,$Y229+$Z229)</f>
        <v>890.4278333333333</v>
      </c>
      <c r="AT229" s="27">
        <f>IF($O229&gt;=AT$1,$S229+$Y229+$Z229,$Y229+$Z229)</f>
        <v>890.4278333333333</v>
      </c>
      <c r="AU229" s="27">
        <f>IF($O229&gt;=AU$1,$S229+$Y229+$Z229,$Y229+$Z229)</f>
        <v>890.4278333333333</v>
      </c>
      <c r="AV229" s="27">
        <f>IF($O229&gt;=AV$1,$S229+$Y229+$Z229,$Y229+$Z229)</f>
        <v>890.4278333333333</v>
      </c>
      <c r="AW229" s="27">
        <f>IF($O229&gt;=AW$1,$S229+$Y229+$Z229,$Y229+$Z229)</f>
        <v>890.4278333333333</v>
      </c>
      <c r="AX229" s="27">
        <f>IF($O229&gt;=AX$1,$S229+$Y229+$Z229,$Y229+$Z229)</f>
        <v>890.4278333333333</v>
      </c>
      <c r="AY229" s="27">
        <f>IF($O229&gt;=AY$1,$S229+$Y229+$Z229,$Y229+$Z229)</f>
        <v>890.4278333333333</v>
      </c>
      <c r="AZ229" s="27">
        <f>IF($O229&gt;=AZ$1,$S229+$Y229+$Z229,$Y229+$Z229)</f>
        <v>890.4278333333333</v>
      </c>
      <c r="BA229" s="27">
        <f>IF($O229&gt;=BA$1,$S229+$Y229+$Z229,$Y229+$Z229)</f>
        <v>890.4278333333333</v>
      </c>
      <c r="BB229" s="27">
        <f>IF($O229&gt;=BB$1,$S229+$Y229+$Z229,$Y229+$Z229)</f>
        <v>890.4278333333333</v>
      </c>
      <c r="BC229" s="27">
        <f>IF($O229&gt;=BC$1,$S229+$Y229+$Z229,$Y229+$Z229)</f>
        <v>890.4278333333333</v>
      </c>
      <c r="BD229" s="27">
        <f>IF($O229&gt;=BD$1,$S229+$Y229+$Z229,$Y229+$Z229)</f>
        <v>890.4278333333333</v>
      </c>
      <c r="BE229" s="27">
        <f>IF($O229&gt;=BE$1,$S229+$Y229+$Z229,$Y229+$Z229)</f>
        <v>890.4278333333333</v>
      </c>
      <c r="BF229" s="27">
        <f>IF($O229&gt;=BF$1,$S229+$Y229+$Z229,$Y229+$Z229)</f>
        <v>890.4278333333333</v>
      </c>
      <c r="BG229" s="27">
        <f>IF($O229&gt;=BG$1,$S229+$Y229+$Z229,$Y229+$Z229)</f>
        <v>890.4278333333333</v>
      </c>
      <c r="BH229" s="27">
        <f>IF($O229&gt;=BH$1,$S229+$Y229+$Z229,$Y229+$Z229)</f>
        <v>890.4278333333333</v>
      </c>
      <c r="BI229" s="27">
        <f>IF($O229&gt;=BI$1,$S229+$Y229+$Z229,$Y229+$Z229)</f>
        <v>890.4278333333333</v>
      </c>
      <c r="BJ229" s="27">
        <f>IF($O229&gt;=BJ$1,$S229+$Y229+$Z229,$Y229+$Z229)</f>
        <v>890.4278333333333</v>
      </c>
      <c r="BK229" s="27">
        <f>IF($O229&gt;=BK$1,$S229+$Y229+$Z229,$Y229+$Z229)</f>
        <v>890.4278333333333</v>
      </c>
      <c r="BL229" s="27">
        <f>IF($O229&gt;=BL$1,$S229+$Y229+$Z229,$Y229+$Z229)</f>
        <v>890.4278333333333</v>
      </c>
      <c r="BM229" s="27">
        <f>IF($O229&gt;=BM$1,$S229+$Y229+$Z229,$Y229+$Z229)</f>
        <v>890.4278333333333</v>
      </c>
      <c r="BN229" s="27">
        <f>IF($O229&gt;=BN$1,$S229+$Y229+$Z229,$Y229+$Z229)</f>
        <v>890.4278333333333</v>
      </c>
      <c r="BO229" s="27">
        <f>IF($O229&gt;=BO$1,$S229+$Y229+$Z229,$Y229+$Z229)</f>
        <v>890.4278333333333</v>
      </c>
      <c r="BP229" s="27">
        <f>IF($O229&gt;=BP$1,$S229+$Y229+$Z229,$Y229+$Z229)</f>
        <v>890.4278333333333</v>
      </c>
      <c r="BQ229" s="27">
        <f>IF($O229&gt;=BQ$1,$S229+$Y229+$Z229,$Y229+$Z229)</f>
        <v>890.4278333333333</v>
      </c>
      <c r="BR229" s="27">
        <f>IF($O229&gt;=BR$1,$S229+$Y229+$Z229,$Y229+$Z229)</f>
        <v>890.4278333333333</v>
      </c>
      <c r="BS229" s="27">
        <f>IF($O229&gt;=BS$1,$S229+$Y229+$Z229,$Y229+$Z229)</f>
        <v>890.4278333333333</v>
      </c>
      <c r="BT229" s="27">
        <f>IF($O229&gt;=BT$1,$S229+$Y229+$Z229,$Y229+$Z229)</f>
        <v>890.4278333333333</v>
      </c>
      <c r="BU229" s="27">
        <f>IF($O229&gt;=BU$1,$S229+$Y229+$Z229,$Y229+$Z229)</f>
        <v>890.4278333333333</v>
      </c>
      <c r="BV229" s="27">
        <f>IF($O229&gt;=BV$1,$S229+$Y229+$Z229,$Y229+$Z229)</f>
        <v>890.4278333333333</v>
      </c>
      <c r="BW229" s="27">
        <f>IF($O229&gt;=BW$1,$S229+$Y229+$Z229,$Y229+$Z229)</f>
        <v>890.4278333333333</v>
      </c>
      <c r="BX229" s="27">
        <f>IF($O229&gt;=BX$1,$S229+$Y229+$Z229,$Y229+$Z229)</f>
        <v>890.4278333333333</v>
      </c>
      <c r="BY229" s="27">
        <f>IF($O229&gt;=BY$1,$S229+$Y229+$Z229,$Y229+$Z229)</f>
        <v>890.4278333333333</v>
      </c>
      <c r="BZ229" s="27">
        <f>IF($O229&gt;=BZ$1,$S229+$Y229+$Z229,$Y229+$Z229)</f>
        <v>890.4278333333333</v>
      </c>
      <c r="CA229" s="27">
        <f>IF($O229&gt;=CA$1,$S229+$Y229+$Z229,$Y229+$Z229)</f>
        <v>890.4278333333333</v>
      </c>
      <c r="CB229" s="27">
        <f>IF($O229&gt;=CB$1,$S229+$Y229+$Z229,$Y229+$Z229)</f>
        <v>890.4278333333333</v>
      </c>
      <c r="CC229" s="27">
        <f>IF($O229&gt;=CC$1,$S229+$Y229+$Z229,$Y229+$Z229)</f>
        <v>890.4278333333333</v>
      </c>
      <c r="CD229" s="27">
        <f>IF($O229&gt;=CD$1,$S229+$Y229+$Z229,$Y229+$Z229)</f>
        <v>890.4278333333333</v>
      </c>
      <c r="CE229" s="27">
        <f>IF($O229&gt;=CE$1,$S229+$Y229+$Z229,$Y229+$Z229)</f>
        <v>890.4278333333333</v>
      </c>
      <c r="CF229" s="27">
        <f>IF($O229&gt;=CF$1,$S229+$Y229+$Z229,$Y229+$Z229)</f>
        <v>890.4278333333333</v>
      </c>
      <c r="CG229" s="27">
        <f>IF($O229&gt;=CG$1,$S229+$Y229+$Z229,$Y229+$Z229)</f>
        <v>890.4278333333333</v>
      </c>
      <c r="CH229" s="27">
        <f>IF($O229&gt;=CH$1,$S229+$Y229+$Z229,$Y229+$Z229)</f>
        <v>890.4278333333333</v>
      </c>
      <c r="CI229" s="27">
        <f>IF($O229&gt;=CI$1,$S229+$Y229+$Z229,$Y229+$Z229)</f>
        <v>890.4278333333333</v>
      </c>
      <c r="CJ229" s="27">
        <f>IF($O229&gt;=CJ$1,$S229+$Y229+$Z229,$Y229+$Z229)</f>
        <v>890.4278333333333</v>
      </c>
      <c r="CK229" s="27">
        <f>IF($O229&gt;=CK$1,$S229+$Y229+$Z229,$Y229+$Z229)</f>
        <v>890.4278333333333</v>
      </c>
      <c r="CL229" s="27">
        <f>IF($O229&gt;=CL$1,$S229+$Y229+$Z229,$Y229+$Z229)</f>
        <v>890.4278333333333</v>
      </c>
      <c r="CM229" s="27">
        <f>IF($O229&gt;=CM$1,$S229+$Y229+$Z229,$Y229+$Z229)</f>
        <v>890.4278333333333</v>
      </c>
      <c r="CN229" s="27">
        <f>IF($O229&gt;=CN$1,$S229+$Y229,$Y229)</f>
        <v>490.4278333333333</v>
      </c>
      <c r="CO229" s="27">
        <f>IF($O229&gt;=CO$1,$S229+$Y229,$Y229)</f>
        <v>490.4278333333333</v>
      </c>
      <c r="CP229" s="27">
        <f>IF($O229&gt;=CP$1,$S229+$Y229,$Y229)</f>
        <v>490.4278333333333</v>
      </c>
      <c r="CQ229" s="27">
        <f>IF($O229&gt;=CQ$1,$S229+$Y229,$Y229)</f>
        <v>490.4278333333333</v>
      </c>
      <c r="CR229" s="27">
        <f>IF($O229&gt;=CR$1,$S229+$Y229,$Y229)</f>
        <v>490.4278333333333</v>
      </c>
      <c r="CS229" s="27">
        <f>IF($O229&gt;=CS$1,$S229+$Y229,$Y229)</f>
        <v>490.4278333333333</v>
      </c>
      <c r="CT229" s="27">
        <f>IF($O229&gt;=CT$1,$S229+$Y229,$Y229)</f>
        <v>490.4278333333333</v>
      </c>
      <c r="CU229" s="27">
        <f>IF($O229&gt;=CU$1,$S229+$Y229,$Y229)</f>
        <v>490.4278333333333</v>
      </c>
      <c r="CV229" s="27">
        <f>IF($O229&gt;=CV$1,$S229+$Y229,$Y229)</f>
        <v>490.4278333333333</v>
      </c>
      <c r="CW229" s="27">
        <f>IF($O229&gt;=CW$1,$S229+$Y229,$Y229)</f>
        <v>490.4278333333333</v>
      </c>
      <c r="CX229" s="27">
        <f>IF($O229&gt;=CX$1,$S229+$Y229,$Y229)</f>
        <v>490.4278333333333</v>
      </c>
      <c r="CY229" s="27">
        <f>IF($O229&gt;=CY$1,$S229+$Y229,$Y229)</f>
        <v>490.4278333333333</v>
      </c>
      <c r="CZ229" s="27">
        <f>IF($O229&gt;=CZ$1,$S229+$Y229,$Y229)</f>
        <v>490.4278333333333</v>
      </c>
      <c r="DA229" s="27">
        <f>IF($O229&gt;=DA$1,$S229+$Y229,$Y229)</f>
        <v>490.4278333333333</v>
      </c>
      <c r="DB229" s="27">
        <f>IF($O229&gt;=DB$1,$S229+$Y229,$Y229)</f>
        <v>490.4278333333333</v>
      </c>
      <c r="DC229" s="27">
        <f>IF($O229&gt;=DC$1,$S229+$Y229,$Y229)</f>
        <v>490.4278333333333</v>
      </c>
      <c r="DD229" s="27">
        <f>IF($O229&gt;=DD$1,$S229+$Y229,$Y229)</f>
        <v>490.4278333333333</v>
      </c>
      <c r="DE229" s="27">
        <f>IF($O229&gt;=DE$1,$S229+$Y229,$Y229)</f>
        <v>490.4278333333333</v>
      </c>
      <c r="DF229" s="27">
        <f>IF($O229&gt;=DF$1,$S229+$Y229,$Y229)</f>
        <v>490.4278333333333</v>
      </c>
      <c r="DG229" s="27">
        <f>IF($O229&gt;=DG$1,$S229+$Y229,$Y229)</f>
        <v>490.4278333333333</v>
      </c>
      <c r="DH229" s="27">
        <f>IF($O229&gt;=DH$1,$S229+$Y229,$Y229)</f>
        <v>490.4278333333333</v>
      </c>
      <c r="DI229" s="27">
        <f>IF($O229&gt;=DI$1,$S229+$Y229,$Y229)</f>
        <v>490.4278333333333</v>
      </c>
      <c r="DJ229" s="27">
        <f>IF($O229&gt;=DJ$1,$S229+$Y229,$Y229)</f>
        <v>490.4278333333333</v>
      </c>
      <c r="DK229" s="27">
        <f>IF($O229&gt;=DK$1,$S229+$Y229,$Y229)</f>
        <v>490.4278333333333</v>
      </c>
      <c r="DL229" s="27">
        <f>IF($O229&gt;=DL$1,$S229+$Y229,$Y229)</f>
        <v>490.4278333333333</v>
      </c>
      <c r="DM229" s="27">
        <f>IF($O229&gt;=DM$1,$S229+$Y229,$Y229)</f>
        <v>490.4278333333333</v>
      </c>
      <c r="DN229" s="27">
        <f>IF($O229&gt;=DN$1,$S229+$Y229,$Y229)</f>
        <v>490.4278333333333</v>
      </c>
      <c r="DO229" s="27">
        <f>IF($O229&gt;=DO$1,$S229+$Y229,$Y229)</f>
        <v>490.4278333333333</v>
      </c>
      <c r="DP229" s="27">
        <f>IF($O229&gt;=DP$1,$S229+$Y229,$Y229)</f>
        <v>490.4278333333333</v>
      </c>
      <c r="DQ229" s="27">
        <f>IF($O229&gt;=DQ$1,$S229+$Y229,$Y229)</f>
        <v>490.4278333333333</v>
      </c>
      <c r="DR229" s="27">
        <f>IF($O229&gt;=DR$1,$S229+$Y229,$Y229)</f>
        <v>490.4278333333333</v>
      </c>
      <c r="DS229" s="27">
        <f>IF($O229&gt;=DS$1,$S229+$Y229,$Y229)</f>
        <v>490.4278333333333</v>
      </c>
      <c r="DT229" s="27">
        <f>IF($O229&gt;=DT$1,$S229+$Y229,$Y229)</f>
        <v>490.4278333333333</v>
      </c>
      <c r="DU229" s="27">
        <f>IF($O229&gt;=DU$1,$S229+$Y229,$Y229)</f>
        <v>490.4278333333333</v>
      </c>
      <c r="DV229" s="27">
        <f>IF($O229&gt;=DV$1,$S229+$Y229,$Y229)</f>
        <v>490.4278333333333</v>
      </c>
      <c r="DW229" s="27">
        <f>IF($O229&gt;=DW$1,$S229+$Y229,$Y229)</f>
        <v>490.4278333333333</v>
      </c>
      <c r="DX229" s="27">
        <f>IF($O229&gt;=DX$1,$S229+$Y229,$Y229)</f>
        <v>490.4278333333333</v>
      </c>
      <c r="DY229" s="27">
        <f>IF($O229&gt;=DY$1,$S229+$Y229,$Y229)</f>
        <v>490.4278333333333</v>
      </c>
      <c r="DZ229" s="27">
        <f>IF($O229&gt;=DZ$1,$S229+$Y229,$Y229)</f>
        <v>490.4278333333333</v>
      </c>
      <c r="EA229" s="27">
        <f>IF($O229&gt;=EA$1,$S229+$Y229,$Y229)</f>
        <v>490.4278333333333</v>
      </c>
      <c r="EB229" s="27">
        <f>IF($O229&gt;=EB$1,$S229+$Y229,$Y229)</f>
        <v>490.4278333333333</v>
      </c>
      <c r="EC229" s="27">
        <f>IF($O229&gt;=EC$1,$S229+$Y229,$Y229)</f>
        <v>490.4278333333333</v>
      </c>
      <c r="ED229" s="27">
        <f>IF($O229&gt;=ED$1,$S229+$Y229,$Y229)</f>
        <v>490.4278333333333</v>
      </c>
      <c r="EE229" s="27">
        <f>IF($O229&gt;=EE$1,$S229+$Y229,$Y229)</f>
        <v>490.4278333333333</v>
      </c>
      <c r="EF229" s="27">
        <f>IF($O229&gt;=EF$1,$S229+$Y229,$Y229)</f>
        <v>490.4278333333333</v>
      </c>
      <c r="EG229" s="27">
        <f>IF($O229&gt;=EG$1,$S229+$Y229,$Y229)</f>
        <v>490.4278333333333</v>
      </c>
      <c r="EH229" s="27">
        <f>IF($O229&gt;=EH$1,$S229+$Y229,$Y229)</f>
        <v>490.4278333333333</v>
      </c>
      <c r="EI229" s="27">
        <f>IF($O229&gt;=EI$1,$S229+$Y229,$Y229)</f>
        <v>490.4278333333333</v>
      </c>
      <c r="EJ229" s="27">
        <f>IF($O229&gt;=EJ$1,$S229+$Y229,$Y229)</f>
        <v>490.4278333333333</v>
      </c>
      <c r="EK229" s="27">
        <f>IF($O229&gt;=EK$1,$S229+$Y229,$Y229)</f>
        <v>490.4278333333333</v>
      </c>
      <c r="EL229" s="27">
        <f>IF($O229&gt;=EL$1,$S229+$Y229,$Y229)</f>
        <v>490.4278333333333</v>
      </c>
      <c r="EM229" s="27">
        <f>IF($O229&gt;=EM$1,$S229+$Y229,$Y229)</f>
        <v>490.4278333333333</v>
      </c>
      <c r="EN229" s="27">
        <f>IF($O229&gt;=EN$1,$S229+$Y229,$Y229)</f>
        <v>490.4278333333333</v>
      </c>
      <c r="EO229" s="27">
        <f>IF($O229&gt;=EO$1,$S229+$Y229,$Y229)</f>
        <v>490.4278333333333</v>
      </c>
      <c r="EP229" s="27">
        <f>IF($O229&gt;=EP$1,$S229+$Y229,$Y229)</f>
        <v>490.4278333333333</v>
      </c>
      <c r="EQ229" s="27">
        <f>IF($O229&gt;=EQ$1,$S229+$Y229,$Y229)</f>
        <v>490.4278333333333</v>
      </c>
      <c r="ER229" s="27">
        <f>IF($O229&gt;=ER$1,$S229+$Y229,$Y229)</f>
        <v>490.4278333333333</v>
      </c>
      <c r="ES229" s="27">
        <f>IF($O229&gt;=ES$1,$S229+$Y229,$Y229)</f>
        <v>490.4278333333333</v>
      </c>
      <c r="ET229" s="27">
        <f>IF($O229&gt;=ET$1,$S229+$Y229,$Y229)</f>
        <v>490.4278333333333</v>
      </c>
      <c r="EU229" s="27">
        <f>IF($O229&gt;=EU$1,$S229+$Y229,$Y229)</f>
        <v>490.4278333333333</v>
      </c>
      <c r="EV229" s="27">
        <f>IF($O229&gt;=EV$1,$S229,0)</f>
        <v>342.98983333333331</v>
      </c>
      <c r="EW229" s="27">
        <f>IF($O229&gt;=EW$1,$S229,0)</f>
        <v>342.98983333333331</v>
      </c>
      <c r="EX229" s="27">
        <f>IF($O229&gt;=EX$1,$S229,0)</f>
        <v>342.98983333333331</v>
      </c>
      <c r="EY229" s="27">
        <f>IF($O229&gt;=EY$1,$S229,0)</f>
        <v>342.98983333333331</v>
      </c>
      <c r="EZ229" s="27">
        <f>IF($O229&gt;=EZ$1,$S229,0)</f>
        <v>342.98983333333331</v>
      </c>
      <c r="FA229" s="27">
        <f>IF($O229&gt;=FA$1,$S229,0)</f>
        <v>342.98983333333331</v>
      </c>
      <c r="FB229" s="27">
        <f>IF($O229&gt;=FB$1,$S229,0)</f>
        <v>0</v>
      </c>
      <c r="FC229" s="27">
        <f>IF($O229&gt;=FC$1,$S229,0)</f>
        <v>0</v>
      </c>
      <c r="FD229" s="27">
        <f>IF($O229&gt;=FD$1,$S229,0)</f>
        <v>0</v>
      </c>
      <c r="FE229" s="27">
        <f>IF($O229&gt;=FE$1,$S229,0)</f>
        <v>0</v>
      </c>
      <c r="FF229" s="27">
        <f>IF($O229&gt;=FF$1,$S229,0)</f>
        <v>0</v>
      </c>
      <c r="FG229" s="27">
        <f>IF($O229&gt;=FG$1,$S229,0)</f>
        <v>0</v>
      </c>
      <c r="FH229" s="27">
        <f>IF($O229&gt;=FH$1,$S229,0)</f>
        <v>0</v>
      </c>
      <c r="FI229" s="27">
        <f>IF($O229&gt;=FI$1,$S229,0)</f>
        <v>0</v>
      </c>
      <c r="FJ229" s="27">
        <f>IF($O229&gt;=FJ$1,$S229,0)</f>
        <v>0</v>
      </c>
      <c r="FK229" s="27">
        <f>IF($O229&gt;=FK$1,$S229,0)</f>
        <v>0</v>
      </c>
      <c r="FL229" s="27">
        <f>IF($O229&gt;=FL$1,$S229,0)</f>
        <v>0</v>
      </c>
      <c r="FM229" s="27">
        <f>IF($O229&gt;=FM$1,$S229,0)</f>
        <v>0</v>
      </c>
      <c r="FN229" s="27">
        <f>IF($O229&gt;=FN$1,$S229,0)</f>
        <v>0</v>
      </c>
      <c r="FO229" s="27">
        <f>IF($O229&gt;=FO$1,$S229,0)</f>
        <v>0</v>
      </c>
      <c r="FP229" s="27">
        <f>IF($O229&gt;=FP$1,$S229,0)</f>
        <v>0</v>
      </c>
      <c r="FQ229" s="27">
        <f>IF($O229&gt;=FQ$1,$S229,0)</f>
        <v>0</v>
      </c>
      <c r="FR229" s="27">
        <f>IF($O229&gt;=FR$1,$S229,0)</f>
        <v>0</v>
      </c>
      <c r="FS229" s="27">
        <f>IF($O229&gt;=FS$1,$S229,0)</f>
        <v>0</v>
      </c>
      <c r="FT229" s="27">
        <f>IF($O229&gt;=FT$1,$S229,0)</f>
        <v>0</v>
      </c>
      <c r="FU229" s="27">
        <f>IF($O229&gt;=FU$1,$S229,0)</f>
        <v>0</v>
      </c>
      <c r="FV229" s="27">
        <f>IF($O229&gt;=FV$1,$S229,0)</f>
        <v>0</v>
      </c>
      <c r="FW229" s="27">
        <f>IF($O229&gt;=FW$1,$S229,0)</f>
        <v>0</v>
      </c>
      <c r="FX229" s="27">
        <f>IF($O229&gt;=FX$1,$S229,0)</f>
        <v>0</v>
      </c>
      <c r="FY229" s="27">
        <f>IF($O229&gt;=FY$1,$S229,0)</f>
        <v>0</v>
      </c>
      <c r="FZ229" s="27">
        <f>IF($O229&gt;=FZ$1,$S229,0)</f>
        <v>0</v>
      </c>
      <c r="GA229" s="27">
        <f>IF($O229&gt;=GA$1,$S229,0)</f>
        <v>0</v>
      </c>
      <c r="GB229" s="27">
        <f>IF($O229&gt;=GB$1,$S229,0)</f>
        <v>0</v>
      </c>
      <c r="GC229" s="27">
        <f>IF($O229&gt;=GC$1,$S229,0)</f>
        <v>0</v>
      </c>
      <c r="GD229" s="27">
        <f>IF($O229&gt;=GD$1,$S229,0)</f>
        <v>0</v>
      </c>
      <c r="GE229" s="27">
        <f>IF($O229&gt;=GE$1,$S229,0)</f>
        <v>0</v>
      </c>
      <c r="GF229" s="27">
        <f>IF($O229&gt;=GF$1,$S229,0)</f>
        <v>0</v>
      </c>
      <c r="GG229" s="27">
        <f>IF($O229&gt;=GG$1,$S229,0)</f>
        <v>0</v>
      </c>
      <c r="GH229" s="27">
        <f>IF($O229&gt;=GH$1,$S229,0)</f>
        <v>0</v>
      </c>
      <c r="GI229" s="27">
        <f>IF($O229&gt;=GI$1,$S229,0)</f>
        <v>0</v>
      </c>
      <c r="GJ229" s="27">
        <f>IF($O229&gt;=GJ$1,$S229,0)</f>
        <v>0</v>
      </c>
      <c r="GK229" s="27">
        <f>IF($O229&gt;=GK$1,$S229,0)</f>
        <v>0</v>
      </c>
      <c r="GL229" s="27">
        <f>IF($O229&gt;=GL$1,$S229,0)</f>
        <v>0</v>
      </c>
      <c r="GM229" s="27">
        <f>IF($O229&gt;=GM$1,$S229,0)</f>
        <v>0</v>
      </c>
      <c r="GN229" s="27">
        <f>IF($O229&gt;=GN$1,$S229,0)</f>
        <v>0</v>
      </c>
      <c r="GO229" s="27">
        <f>IF($O229&gt;=GO$1,$S229,0)</f>
        <v>0</v>
      </c>
      <c r="GP229" s="27">
        <f>IF($O229&gt;=GP$1,$S229,0)</f>
        <v>0</v>
      </c>
      <c r="GQ229" s="27">
        <f>IF($O229&gt;=GQ$1,$S229,0)</f>
        <v>0</v>
      </c>
      <c r="GR229" s="27">
        <f>IF($O229&gt;=GR$1,$S229,0)</f>
        <v>0</v>
      </c>
      <c r="GS229" s="27">
        <f>IF($O229&gt;=GS$1,$S229,0)</f>
        <v>0</v>
      </c>
      <c r="GT229" s="27">
        <f>IF($O229&gt;=GT$1,$S229,0)</f>
        <v>0</v>
      </c>
      <c r="GU229" s="27">
        <f>IF($O229&gt;=GU$1,$S229,0)</f>
        <v>0</v>
      </c>
      <c r="GV229" s="27">
        <f>IF($O229&gt;=GV$1,$S229,0)</f>
        <v>0</v>
      </c>
      <c r="GW229" s="27">
        <f>IF($O229&gt;=GW$1,$S229,0)</f>
        <v>0</v>
      </c>
      <c r="GX229" s="27">
        <f>IF($O229&gt;=GX$1,$S229,0)</f>
        <v>0</v>
      </c>
      <c r="GY229" s="27">
        <f>IF($O229&gt;=GY$1,$S229,0)</f>
        <v>0</v>
      </c>
      <c r="GZ229" s="27">
        <f>IF($O229&gt;=GZ$1,$S229,0)</f>
        <v>0</v>
      </c>
      <c r="HA229" s="27">
        <f>IF($O229&gt;=HA$1,$S229,0)</f>
        <v>0</v>
      </c>
      <c r="HB229" s="27">
        <f>IF($O229&gt;=HB$1,$S229,0)</f>
        <v>0</v>
      </c>
      <c r="HC229" s="27">
        <f>IF($O229&gt;=HC$1,$S229,0)</f>
        <v>0</v>
      </c>
    </row>
    <row r="230" spans="1:211">
      <c r="A230" s="3">
        <v>59773</v>
      </c>
      <c r="B230" s="3" t="s">
        <v>244</v>
      </c>
      <c r="C230" s="3" t="s">
        <v>18</v>
      </c>
      <c r="D230" s="3">
        <v>51</v>
      </c>
      <c r="E230" s="4">
        <v>34590</v>
      </c>
      <c r="F230" s="5">
        <v>23.783561643835615</v>
      </c>
      <c r="G230" s="3" t="s">
        <v>99</v>
      </c>
      <c r="H230" s="4">
        <v>24754</v>
      </c>
      <c r="I230" s="9" t="s">
        <v>833</v>
      </c>
      <c r="J230" s="5">
        <v>1789.65</v>
      </c>
      <c r="K230" s="31">
        <v>439</v>
      </c>
      <c r="L230" s="32">
        <v>24</v>
      </c>
      <c r="M230" s="33">
        <f>VLOOKUP(L230,FIND,3,TRUE)</f>
        <v>1.3</v>
      </c>
      <c r="N230" s="32">
        <f>IF(L230&gt;30,180,VLOOKUP(L230,TEMPO,2,FALSE))</f>
        <v>144</v>
      </c>
      <c r="O230" s="32">
        <f>IF(R230&gt;0,4,N230)</f>
        <v>144</v>
      </c>
      <c r="P230" s="96">
        <f>J230*M230*L230</f>
        <v>55837.08</v>
      </c>
      <c r="Q230" s="96">
        <f>10934.45*2</f>
        <v>21868.9</v>
      </c>
      <c r="R230" s="96">
        <f>IF(P230&lt;=Q230,P230/4,0)</f>
        <v>0</v>
      </c>
      <c r="S230" s="5">
        <f>IF(P230&gt;=Q230,P230/N230,0)</f>
        <v>387.75749999999999</v>
      </c>
      <c r="T230" s="3"/>
      <c r="U230" s="3">
        <f>IF(T230="",1,0)</f>
        <v>1</v>
      </c>
      <c r="V230" s="3">
        <v>28</v>
      </c>
      <c r="W230" s="5">
        <v>0</v>
      </c>
      <c r="X230" s="5">
        <v>203.3</v>
      </c>
      <c r="Y230" s="5">
        <f>X230*W230</f>
        <v>0</v>
      </c>
      <c r="Z230" s="5">
        <v>400</v>
      </c>
      <c r="AA230" s="5">
        <f>S230+Y230+Z230</f>
        <v>787.75749999999994</v>
      </c>
      <c r="AB230" s="39">
        <f>(J230/12+J230/12*1.3333333333+450/12+J230/30*6/12+J230)*1.3+Y230+Z230+153.9</f>
        <v>3420.3544999935375</v>
      </c>
      <c r="AC230" s="39" t="s">
        <v>18</v>
      </c>
      <c r="AD230" s="39">
        <f>J230*1.3+400+153.9</f>
        <v>2880.4450000000002</v>
      </c>
      <c r="AE230" s="39">
        <f>SUMIFS('CUSTO MENSAL FUNC NOVO'!H:H,'CUSTO MENSAL FUNC NOVO'!A:A,'VALORES MENSAIS'!AC230)</f>
        <v>1902.2210000000002</v>
      </c>
      <c r="AF230" s="27">
        <f>IF($R230&gt;0,$R230,$S230)+$Y230+$Z230</f>
        <v>787.75749999999994</v>
      </c>
      <c r="AG230" s="27">
        <f>IF($R230&gt;0,$R230,$S230)+$Y230+$Z230</f>
        <v>787.75749999999994</v>
      </c>
      <c r="AH230" s="27">
        <f>IF($R230&gt;0,$R230,$S230)+$Y230+$Z230</f>
        <v>787.75749999999994</v>
      </c>
      <c r="AI230" s="27">
        <f>IF($R230&gt;0,$R230,$S230)+$Y230+$Z230</f>
        <v>787.75749999999994</v>
      </c>
      <c r="AJ230" s="27">
        <f>IF($O230&gt;=AJ$1,$S230+$Y230+$Z230,$Y230+$Z230)</f>
        <v>787.75749999999994</v>
      </c>
      <c r="AK230" s="27">
        <f>IF($O230&gt;=AK$1,$S230+$Y230+$Z230,$Y230+$Z230)</f>
        <v>787.75749999999994</v>
      </c>
      <c r="AL230" s="27">
        <f>IF($O230&gt;=AL$1,$S230+$Y230+$Z230,$Y230+$Z230)</f>
        <v>787.75749999999994</v>
      </c>
      <c r="AM230" s="27">
        <f>IF($O230&gt;=AM$1,$S230+$Y230+$Z230,$Y230+$Z230)</f>
        <v>787.75749999999994</v>
      </c>
      <c r="AN230" s="27">
        <f>IF($O230&gt;=AN$1,$S230+$Y230+$Z230,$Y230+$Z230)</f>
        <v>787.75749999999994</v>
      </c>
      <c r="AO230" s="27">
        <f>IF($O230&gt;=AO$1,$S230+$Y230+$Z230,$Y230+$Z230)</f>
        <v>787.75749999999994</v>
      </c>
      <c r="AP230" s="27">
        <f>IF($O230&gt;=AP$1,$S230+$Y230+$Z230,$Y230+$Z230)</f>
        <v>787.75749999999994</v>
      </c>
      <c r="AQ230" s="27">
        <f>IF($O230&gt;=AQ$1,$S230+$Y230+$Z230,$Y230+$Z230)</f>
        <v>787.75749999999994</v>
      </c>
      <c r="AR230" s="27">
        <f>IF($O230&gt;=AR$1,$S230+$Y230+$Z230,$Y230+$Z230)</f>
        <v>787.75749999999994</v>
      </c>
      <c r="AS230" s="27">
        <f>IF($O230&gt;=AS$1,$S230+$Y230+$Z230,$Y230+$Z230)</f>
        <v>787.75749999999994</v>
      </c>
      <c r="AT230" s="27">
        <f>IF($O230&gt;=AT$1,$S230+$Y230+$Z230,$Y230+$Z230)</f>
        <v>787.75749999999994</v>
      </c>
      <c r="AU230" s="27">
        <f>IF($O230&gt;=AU$1,$S230+$Y230+$Z230,$Y230+$Z230)</f>
        <v>787.75749999999994</v>
      </c>
      <c r="AV230" s="27">
        <f>IF($O230&gt;=AV$1,$S230+$Y230+$Z230,$Y230+$Z230)</f>
        <v>787.75749999999994</v>
      </c>
      <c r="AW230" s="27">
        <f>IF($O230&gt;=AW$1,$S230+$Y230+$Z230,$Y230+$Z230)</f>
        <v>787.75749999999994</v>
      </c>
      <c r="AX230" s="27">
        <f>IF($O230&gt;=AX$1,$S230+$Y230+$Z230,$Y230+$Z230)</f>
        <v>787.75749999999994</v>
      </c>
      <c r="AY230" s="27">
        <f>IF($O230&gt;=AY$1,$S230+$Y230+$Z230,$Y230+$Z230)</f>
        <v>787.75749999999994</v>
      </c>
      <c r="AZ230" s="27">
        <f>IF($O230&gt;=AZ$1,$S230+$Y230+$Z230,$Y230+$Z230)</f>
        <v>787.75749999999994</v>
      </c>
      <c r="BA230" s="27">
        <f>IF($O230&gt;=BA$1,$S230+$Y230+$Z230,$Y230+$Z230)</f>
        <v>787.75749999999994</v>
      </c>
      <c r="BB230" s="27">
        <f>IF($O230&gt;=BB$1,$S230+$Y230+$Z230,$Y230+$Z230)</f>
        <v>787.75749999999994</v>
      </c>
      <c r="BC230" s="27">
        <f>IF($O230&gt;=BC$1,$S230+$Y230+$Z230,$Y230+$Z230)</f>
        <v>787.75749999999994</v>
      </c>
      <c r="BD230" s="27">
        <f>IF($O230&gt;=BD$1,$S230+$Y230+$Z230,$Y230+$Z230)</f>
        <v>787.75749999999994</v>
      </c>
      <c r="BE230" s="27">
        <f>IF($O230&gt;=BE$1,$S230+$Y230+$Z230,$Y230+$Z230)</f>
        <v>787.75749999999994</v>
      </c>
      <c r="BF230" s="27">
        <f>IF($O230&gt;=BF$1,$S230+$Y230+$Z230,$Y230+$Z230)</f>
        <v>787.75749999999994</v>
      </c>
      <c r="BG230" s="27">
        <f>IF($O230&gt;=BG$1,$S230+$Y230+$Z230,$Y230+$Z230)</f>
        <v>787.75749999999994</v>
      </c>
      <c r="BH230" s="27">
        <f>IF($O230&gt;=BH$1,$S230+$Y230+$Z230,$Y230+$Z230)</f>
        <v>787.75749999999994</v>
      </c>
      <c r="BI230" s="27">
        <f>IF($O230&gt;=BI$1,$S230+$Y230+$Z230,$Y230+$Z230)</f>
        <v>787.75749999999994</v>
      </c>
      <c r="BJ230" s="27">
        <f>IF($O230&gt;=BJ$1,$S230+$Y230+$Z230,$Y230+$Z230)</f>
        <v>787.75749999999994</v>
      </c>
      <c r="BK230" s="27">
        <f>IF($O230&gt;=BK$1,$S230+$Y230+$Z230,$Y230+$Z230)</f>
        <v>787.75749999999994</v>
      </c>
      <c r="BL230" s="27">
        <f>IF($O230&gt;=BL$1,$S230+$Y230+$Z230,$Y230+$Z230)</f>
        <v>787.75749999999994</v>
      </c>
      <c r="BM230" s="27">
        <f>IF($O230&gt;=BM$1,$S230+$Y230+$Z230,$Y230+$Z230)</f>
        <v>787.75749999999994</v>
      </c>
      <c r="BN230" s="27">
        <f>IF($O230&gt;=BN$1,$S230+$Y230+$Z230,$Y230+$Z230)</f>
        <v>787.75749999999994</v>
      </c>
      <c r="BO230" s="27">
        <f>IF($O230&gt;=BO$1,$S230+$Y230+$Z230,$Y230+$Z230)</f>
        <v>787.75749999999994</v>
      </c>
      <c r="BP230" s="27">
        <f>IF($O230&gt;=BP$1,$S230+$Y230+$Z230,$Y230+$Z230)</f>
        <v>787.75749999999994</v>
      </c>
      <c r="BQ230" s="27">
        <f>IF($O230&gt;=BQ$1,$S230+$Y230+$Z230,$Y230+$Z230)</f>
        <v>787.75749999999994</v>
      </c>
      <c r="BR230" s="27">
        <f>IF($O230&gt;=BR$1,$S230+$Y230+$Z230,$Y230+$Z230)</f>
        <v>787.75749999999994</v>
      </c>
      <c r="BS230" s="27">
        <f>IF($O230&gt;=BS$1,$S230+$Y230+$Z230,$Y230+$Z230)</f>
        <v>787.75749999999994</v>
      </c>
      <c r="BT230" s="27">
        <f>IF($O230&gt;=BT$1,$S230+$Y230+$Z230,$Y230+$Z230)</f>
        <v>787.75749999999994</v>
      </c>
      <c r="BU230" s="27">
        <f>IF($O230&gt;=BU$1,$S230+$Y230+$Z230,$Y230+$Z230)</f>
        <v>787.75749999999994</v>
      </c>
      <c r="BV230" s="27">
        <f>IF($O230&gt;=BV$1,$S230+$Y230+$Z230,$Y230+$Z230)</f>
        <v>787.75749999999994</v>
      </c>
      <c r="BW230" s="27">
        <f>IF($O230&gt;=BW$1,$S230+$Y230+$Z230,$Y230+$Z230)</f>
        <v>787.75749999999994</v>
      </c>
      <c r="BX230" s="27">
        <f>IF($O230&gt;=BX$1,$S230+$Y230+$Z230,$Y230+$Z230)</f>
        <v>787.75749999999994</v>
      </c>
      <c r="BY230" s="27">
        <f>IF($O230&gt;=BY$1,$S230+$Y230+$Z230,$Y230+$Z230)</f>
        <v>787.75749999999994</v>
      </c>
      <c r="BZ230" s="27">
        <f>IF($O230&gt;=BZ$1,$S230+$Y230+$Z230,$Y230+$Z230)</f>
        <v>787.75749999999994</v>
      </c>
      <c r="CA230" s="27">
        <f>IF($O230&gt;=CA$1,$S230+$Y230+$Z230,$Y230+$Z230)</f>
        <v>787.75749999999994</v>
      </c>
      <c r="CB230" s="27">
        <f>IF($O230&gt;=CB$1,$S230+$Y230+$Z230,$Y230+$Z230)</f>
        <v>787.75749999999994</v>
      </c>
      <c r="CC230" s="27">
        <f>IF($O230&gt;=CC$1,$S230+$Y230+$Z230,$Y230+$Z230)</f>
        <v>787.75749999999994</v>
      </c>
      <c r="CD230" s="27">
        <f>IF($O230&gt;=CD$1,$S230+$Y230+$Z230,$Y230+$Z230)</f>
        <v>787.75749999999994</v>
      </c>
      <c r="CE230" s="27">
        <f>IF($O230&gt;=CE$1,$S230+$Y230+$Z230,$Y230+$Z230)</f>
        <v>787.75749999999994</v>
      </c>
      <c r="CF230" s="27">
        <f>IF($O230&gt;=CF$1,$S230+$Y230+$Z230,$Y230+$Z230)</f>
        <v>787.75749999999994</v>
      </c>
      <c r="CG230" s="27">
        <f>IF($O230&gt;=CG$1,$S230+$Y230+$Z230,$Y230+$Z230)</f>
        <v>787.75749999999994</v>
      </c>
      <c r="CH230" s="27">
        <f>IF($O230&gt;=CH$1,$S230+$Y230+$Z230,$Y230+$Z230)</f>
        <v>787.75749999999994</v>
      </c>
      <c r="CI230" s="27">
        <f>IF($O230&gt;=CI$1,$S230+$Y230+$Z230,$Y230+$Z230)</f>
        <v>787.75749999999994</v>
      </c>
      <c r="CJ230" s="27">
        <f>IF($O230&gt;=CJ$1,$S230+$Y230+$Z230,$Y230+$Z230)</f>
        <v>787.75749999999994</v>
      </c>
      <c r="CK230" s="27">
        <f>IF($O230&gt;=CK$1,$S230+$Y230+$Z230,$Y230+$Z230)</f>
        <v>787.75749999999994</v>
      </c>
      <c r="CL230" s="27">
        <f>IF($O230&gt;=CL$1,$S230+$Y230+$Z230,$Y230+$Z230)</f>
        <v>787.75749999999994</v>
      </c>
      <c r="CM230" s="27">
        <f>IF($O230&gt;=CM$1,$S230+$Y230+$Z230,$Y230+$Z230)</f>
        <v>787.75749999999994</v>
      </c>
      <c r="CN230" s="27">
        <f>IF($O230&gt;=CN$1,$S230+$Y230,$Y230)</f>
        <v>387.75749999999999</v>
      </c>
      <c r="CO230" s="27">
        <f>IF($O230&gt;=CO$1,$S230+$Y230,$Y230)</f>
        <v>387.75749999999999</v>
      </c>
      <c r="CP230" s="27">
        <f>IF($O230&gt;=CP$1,$S230+$Y230,$Y230)</f>
        <v>387.75749999999999</v>
      </c>
      <c r="CQ230" s="27">
        <f>IF($O230&gt;=CQ$1,$S230+$Y230,$Y230)</f>
        <v>387.75749999999999</v>
      </c>
      <c r="CR230" s="27">
        <f>IF($O230&gt;=CR$1,$S230+$Y230,$Y230)</f>
        <v>387.75749999999999</v>
      </c>
      <c r="CS230" s="27">
        <f>IF($O230&gt;=CS$1,$S230+$Y230,$Y230)</f>
        <v>387.75749999999999</v>
      </c>
      <c r="CT230" s="27">
        <f>IF($O230&gt;=CT$1,$S230+$Y230,$Y230)</f>
        <v>387.75749999999999</v>
      </c>
      <c r="CU230" s="27">
        <f>IF($O230&gt;=CU$1,$S230+$Y230,$Y230)</f>
        <v>387.75749999999999</v>
      </c>
      <c r="CV230" s="27">
        <f>IF($O230&gt;=CV$1,$S230+$Y230,$Y230)</f>
        <v>387.75749999999999</v>
      </c>
      <c r="CW230" s="27">
        <f>IF($O230&gt;=CW$1,$S230+$Y230,$Y230)</f>
        <v>387.75749999999999</v>
      </c>
      <c r="CX230" s="27">
        <f>IF($O230&gt;=CX$1,$S230+$Y230,$Y230)</f>
        <v>387.75749999999999</v>
      </c>
      <c r="CY230" s="27">
        <f>IF($O230&gt;=CY$1,$S230+$Y230,$Y230)</f>
        <v>387.75749999999999</v>
      </c>
      <c r="CZ230" s="27">
        <f>IF($O230&gt;=CZ$1,$S230+$Y230,$Y230)</f>
        <v>387.75749999999999</v>
      </c>
      <c r="DA230" s="27">
        <f>IF($O230&gt;=DA$1,$S230+$Y230,$Y230)</f>
        <v>387.75749999999999</v>
      </c>
      <c r="DB230" s="27">
        <f>IF($O230&gt;=DB$1,$S230+$Y230,$Y230)</f>
        <v>387.75749999999999</v>
      </c>
      <c r="DC230" s="27">
        <f>IF($O230&gt;=DC$1,$S230+$Y230,$Y230)</f>
        <v>387.75749999999999</v>
      </c>
      <c r="DD230" s="27">
        <f>IF($O230&gt;=DD$1,$S230+$Y230,$Y230)</f>
        <v>387.75749999999999</v>
      </c>
      <c r="DE230" s="27">
        <f>IF($O230&gt;=DE$1,$S230+$Y230,$Y230)</f>
        <v>387.75749999999999</v>
      </c>
      <c r="DF230" s="27">
        <f>IF($O230&gt;=DF$1,$S230+$Y230,$Y230)</f>
        <v>387.75749999999999</v>
      </c>
      <c r="DG230" s="27">
        <f>IF($O230&gt;=DG$1,$S230+$Y230,$Y230)</f>
        <v>387.75749999999999</v>
      </c>
      <c r="DH230" s="27">
        <f>IF($O230&gt;=DH$1,$S230+$Y230,$Y230)</f>
        <v>387.75749999999999</v>
      </c>
      <c r="DI230" s="27">
        <f>IF($O230&gt;=DI$1,$S230+$Y230,$Y230)</f>
        <v>387.75749999999999</v>
      </c>
      <c r="DJ230" s="27">
        <f>IF($O230&gt;=DJ$1,$S230+$Y230,$Y230)</f>
        <v>387.75749999999999</v>
      </c>
      <c r="DK230" s="27">
        <f>IF($O230&gt;=DK$1,$S230+$Y230,$Y230)</f>
        <v>387.75749999999999</v>
      </c>
      <c r="DL230" s="27">
        <f>IF($O230&gt;=DL$1,$S230+$Y230,$Y230)</f>
        <v>387.75749999999999</v>
      </c>
      <c r="DM230" s="27">
        <f>IF($O230&gt;=DM$1,$S230+$Y230,$Y230)</f>
        <v>387.75749999999999</v>
      </c>
      <c r="DN230" s="27">
        <f>IF($O230&gt;=DN$1,$S230+$Y230,$Y230)</f>
        <v>387.75749999999999</v>
      </c>
      <c r="DO230" s="27">
        <f>IF($O230&gt;=DO$1,$S230+$Y230,$Y230)</f>
        <v>387.75749999999999</v>
      </c>
      <c r="DP230" s="27">
        <f>IF($O230&gt;=DP$1,$S230+$Y230,$Y230)</f>
        <v>387.75749999999999</v>
      </c>
      <c r="DQ230" s="27">
        <f>IF($O230&gt;=DQ$1,$S230+$Y230,$Y230)</f>
        <v>387.75749999999999</v>
      </c>
      <c r="DR230" s="27">
        <f>IF($O230&gt;=DR$1,$S230+$Y230,$Y230)</f>
        <v>387.75749999999999</v>
      </c>
      <c r="DS230" s="27">
        <f>IF($O230&gt;=DS$1,$S230+$Y230,$Y230)</f>
        <v>387.75749999999999</v>
      </c>
      <c r="DT230" s="27">
        <f>IF($O230&gt;=DT$1,$S230+$Y230,$Y230)</f>
        <v>387.75749999999999</v>
      </c>
      <c r="DU230" s="27">
        <f>IF($O230&gt;=DU$1,$S230+$Y230,$Y230)</f>
        <v>387.75749999999999</v>
      </c>
      <c r="DV230" s="27">
        <f>IF($O230&gt;=DV$1,$S230+$Y230,$Y230)</f>
        <v>387.75749999999999</v>
      </c>
      <c r="DW230" s="27">
        <f>IF($O230&gt;=DW$1,$S230+$Y230,$Y230)</f>
        <v>387.75749999999999</v>
      </c>
      <c r="DX230" s="27">
        <f>IF($O230&gt;=DX$1,$S230+$Y230,$Y230)</f>
        <v>387.75749999999999</v>
      </c>
      <c r="DY230" s="27">
        <f>IF($O230&gt;=DY$1,$S230+$Y230,$Y230)</f>
        <v>387.75749999999999</v>
      </c>
      <c r="DZ230" s="27">
        <f>IF($O230&gt;=DZ$1,$S230+$Y230,$Y230)</f>
        <v>387.75749999999999</v>
      </c>
      <c r="EA230" s="27">
        <f>IF($O230&gt;=EA$1,$S230+$Y230,$Y230)</f>
        <v>387.75749999999999</v>
      </c>
      <c r="EB230" s="27">
        <f>IF($O230&gt;=EB$1,$S230+$Y230,$Y230)</f>
        <v>387.75749999999999</v>
      </c>
      <c r="EC230" s="27">
        <f>IF($O230&gt;=EC$1,$S230+$Y230,$Y230)</f>
        <v>387.75749999999999</v>
      </c>
      <c r="ED230" s="27">
        <f>IF($O230&gt;=ED$1,$S230+$Y230,$Y230)</f>
        <v>387.75749999999999</v>
      </c>
      <c r="EE230" s="27">
        <f>IF($O230&gt;=EE$1,$S230+$Y230,$Y230)</f>
        <v>387.75749999999999</v>
      </c>
      <c r="EF230" s="27">
        <f>IF($O230&gt;=EF$1,$S230+$Y230,$Y230)</f>
        <v>387.75749999999999</v>
      </c>
      <c r="EG230" s="27">
        <f>IF($O230&gt;=EG$1,$S230+$Y230,$Y230)</f>
        <v>387.75749999999999</v>
      </c>
      <c r="EH230" s="27">
        <f>IF($O230&gt;=EH$1,$S230+$Y230,$Y230)</f>
        <v>387.75749999999999</v>
      </c>
      <c r="EI230" s="27">
        <f>IF($O230&gt;=EI$1,$S230+$Y230,$Y230)</f>
        <v>387.75749999999999</v>
      </c>
      <c r="EJ230" s="27">
        <f>IF($O230&gt;=EJ$1,$S230+$Y230,$Y230)</f>
        <v>387.75749999999999</v>
      </c>
      <c r="EK230" s="27">
        <f>IF($O230&gt;=EK$1,$S230+$Y230,$Y230)</f>
        <v>387.75749999999999</v>
      </c>
      <c r="EL230" s="27">
        <f>IF($O230&gt;=EL$1,$S230+$Y230,$Y230)</f>
        <v>387.75749999999999</v>
      </c>
      <c r="EM230" s="27">
        <f>IF($O230&gt;=EM$1,$S230+$Y230,$Y230)</f>
        <v>387.75749999999999</v>
      </c>
      <c r="EN230" s="27">
        <f>IF($O230&gt;=EN$1,$S230+$Y230,$Y230)</f>
        <v>387.75749999999999</v>
      </c>
      <c r="EO230" s="27">
        <f>IF($O230&gt;=EO$1,$S230+$Y230,$Y230)</f>
        <v>387.75749999999999</v>
      </c>
      <c r="EP230" s="27">
        <f>IF($O230&gt;=EP$1,$S230+$Y230,$Y230)</f>
        <v>387.75749999999999</v>
      </c>
      <c r="EQ230" s="27">
        <f>IF($O230&gt;=EQ$1,$S230+$Y230,$Y230)</f>
        <v>387.75749999999999</v>
      </c>
      <c r="ER230" s="27">
        <f>IF($O230&gt;=ER$1,$S230+$Y230,$Y230)</f>
        <v>387.75749999999999</v>
      </c>
      <c r="ES230" s="27">
        <f>IF($O230&gt;=ES$1,$S230+$Y230,$Y230)</f>
        <v>387.75749999999999</v>
      </c>
      <c r="ET230" s="27">
        <f>IF($O230&gt;=ET$1,$S230+$Y230,$Y230)</f>
        <v>387.75749999999999</v>
      </c>
      <c r="EU230" s="27">
        <f>IF($O230&gt;=EU$1,$S230+$Y230,$Y230)</f>
        <v>387.75749999999999</v>
      </c>
      <c r="EV230" s="27">
        <f>IF($O230&gt;=EV$1,$S230,0)</f>
        <v>387.75749999999999</v>
      </c>
      <c r="EW230" s="27">
        <f>IF($O230&gt;=EW$1,$S230,0)</f>
        <v>387.75749999999999</v>
      </c>
      <c r="EX230" s="27">
        <f>IF($O230&gt;=EX$1,$S230,0)</f>
        <v>387.75749999999999</v>
      </c>
      <c r="EY230" s="27">
        <f>IF($O230&gt;=EY$1,$S230,0)</f>
        <v>387.75749999999999</v>
      </c>
      <c r="EZ230" s="27">
        <f>IF($O230&gt;=EZ$1,$S230,0)</f>
        <v>387.75749999999999</v>
      </c>
      <c r="FA230" s="27">
        <f>IF($O230&gt;=FA$1,$S230,0)</f>
        <v>387.75749999999999</v>
      </c>
      <c r="FB230" s="27">
        <f>IF($O230&gt;=FB$1,$S230,0)</f>
        <v>387.75749999999999</v>
      </c>
      <c r="FC230" s="27">
        <f>IF($O230&gt;=FC$1,$S230,0)</f>
        <v>387.75749999999999</v>
      </c>
      <c r="FD230" s="27">
        <f>IF($O230&gt;=FD$1,$S230,0)</f>
        <v>387.75749999999999</v>
      </c>
      <c r="FE230" s="27">
        <f>IF($O230&gt;=FE$1,$S230,0)</f>
        <v>387.75749999999999</v>
      </c>
      <c r="FF230" s="27">
        <f>IF($O230&gt;=FF$1,$S230,0)</f>
        <v>387.75749999999999</v>
      </c>
      <c r="FG230" s="27">
        <f>IF($O230&gt;=FG$1,$S230,0)</f>
        <v>387.75749999999999</v>
      </c>
      <c r="FH230" s="27">
        <f>IF($O230&gt;=FH$1,$S230,0)</f>
        <v>387.75749999999999</v>
      </c>
      <c r="FI230" s="27">
        <f>IF($O230&gt;=FI$1,$S230,0)</f>
        <v>387.75749999999999</v>
      </c>
      <c r="FJ230" s="27">
        <f>IF($O230&gt;=FJ$1,$S230,0)</f>
        <v>387.75749999999999</v>
      </c>
      <c r="FK230" s="27">
        <f>IF($O230&gt;=FK$1,$S230,0)</f>
        <v>387.75749999999999</v>
      </c>
      <c r="FL230" s="27">
        <f>IF($O230&gt;=FL$1,$S230,0)</f>
        <v>387.75749999999999</v>
      </c>
      <c r="FM230" s="27">
        <f>IF($O230&gt;=FM$1,$S230,0)</f>
        <v>387.75749999999999</v>
      </c>
      <c r="FN230" s="27">
        <f>IF($O230&gt;=FN$1,$S230,0)</f>
        <v>387.75749999999999</v>
      </c>
      <c r="FO230" s="27">
        <f>IF($O230&gt;=FO$1,$S230,0)</f>
        <v>387.75749999999999</v>
      </c>
      <c r="FP230" s="27">
        <f>IF($O230&gt;=FP$1,$S230,0)</f>
        <v>387.75749999999999</v>
      </c>
      <c r="FQ230" s="27">
        <f>IF($O230&gt;=FQ$1,$S230,0)</f>
        <v>387.75749999999999</v>
      </c>
      <c r="FR230" s="27">
        <f>IF($O230&gt;=FR$1,$S230,0)</f>
        <v>387.75749999999999</v>
      </c>
      <c r="FS230" s="27">
        <f>IF($O230&gt;=FS$1,$S230,0)</f>
        <v>387.75749999999999</v>
      </c>
      <c r="FT230" s="27">
        <f>IF($O230&gt;=FT$1,$S230,0)</f>
        <v>0</v>
      </c>
      <c r="FU230" s="27">
        <f>IF($O230&gt;=FU$1,$S230,0)</f>
        <v>0</v>
      </c>
      <c r="FV230" s="27">
        <f>IF($O230&gt;=FV$1,$S230,0)</f>
        <v>0</v>
      </c>
      <c r="FW230" s="27">
        <f>IF($O230&gt;=FW$1,$S230,0)</f>
        <v>0</v>
      </c>
      <c r="FX230" s="27">
        <f>IF($O230&gt;=FX$1,$S230,0)</f>
        <v>0</v>
      </c>
      <c r="FY230" s="27">
        <f>IF($O230&gt;=FY$1,$S230,0)</f>
        <v>0</v>
      </c>
      <c r="FZ230" s="27">
        <f>IF($O230&gt;=FZ$1,$S230,0)</f>
        <v>0</v>
      </c>
      <c r="GA230" s="27">
        <f>IF($O230&gt;=GA$1,$S230,0)</f>
        <v>0</v>
      </c>
      <c r="GB230" s="27">
        <f>IF($O230&gt;=GB$1,$S230,0)</f>
        <v>0</v>
      </c>
      <c r="GC230" s="27">
        <f>IF($O230&gt;=GC$1,$S230,0)</f>
        <v>0</v>
      </c>
      <c r="GD230" s="27">
        <f>IF($O230&gt;=GD$1,$S230,0)</f>
        <v>0</v>
      </c>
      <c r="GE230" s="27">
        <f>IF($O230&gt;=GE$1,$S230,0)</f>
        <v>0</v>
      </c>
      <c r="GF230" s="27">
        <f>IF($O230&gt;=GF$1,$S230,0)</f>
        <v>0</v>
      </c>
      <c r="GG230" s="27">
        <f>IF($O230&gt;=GG$1,$S230,0)</f>
        <v>0</v>
      </c>
      <c r="GH230" s="27">
        <f>IF($O230&gt;=GH$1,$S230,0)</f>
        <v>0</v>
      </c>
      <c r="GI230" s="27">
        <f>IF($O230&gt;=GI$1,$S230,0)</f>
        <v>0</v>
      </c>
      <c r="GJ230" s="27">
        <f>IF($O230&gt;=GJ$1,$S230,0)</f>
        <v>0</v>
      </c>
      <c r="GK230" s="27">
        <f>IF($O230&gt;=GK$1,$S230,0)</f>
        <v>0</v>
      </c>
      <c r="GL230" s="27">
        <f>IF($O230&gt;=GL$1,$S230,0)</f>
        <v>0</v>
      </c>
      <c r="GM230" s="27">
        <f>IF($O230&gt;=GM$1,$S230,0)</f>
        <v>0</v>
      </c>
      <c r="GN230" s="27">
        <f>IF($O230&gt;=GN$1,$S230,0)</f>
        <v>0</v>
      </c>
      <c r="GO230" s="27">
        <f>IF($O230&gt;=GO$1,$S230,0)</f>
        <v>0</v>
      </c>
      <c r="GP230" s="27">
        <f>IF($O230&gt;=GP$1,$S230,0)</f>
        <v>0</v>
      </c>
      <c r="GQ230" s="27">
        <f>IF($O230&gt;=GQ$1,$S230,0)</f>
        <v>0</v>
      </c>
      <c r="GR230" s="27">
        <f>IF($O230&gt;=GR$1,$S230,0)</f>
        <v>0</v>
      </c>
      <c r="GS230" s="27">
        <f>IF($O230&gt;=GS$1,$S230,0)</f>
        <v>0</v>
      </c>
      <c r="GT230" s="27">
        <f>IF($O230&gt;=GT$1,$S230,0)</f>
        <v>0</v>
      </c>
      <c r="GU230" s="27">
        <f>IF($O230&gt;=GU$1,$S230,0)</f>
        <v>0</v>
      </c>
      <c r="GV230" s="27">
        <f>IF($O230&gt;=GV$1,$S230,0)</f>
        <v>0</v>
      </c>
      <c r="GW230" s="27">
        <f>IF($O230&gt;=GW$1,$S230,0)</f>
        <v>0</v>
      </c>
      <c r="GX230" s="27">
        <f>IF($O230&gt;=GX$1,$S230,0)</f>
        <v>0</v>
      </c>
      <c r="GY230" s="27">
        <f>IF($O230&gt;=GY$1,$S230,0)</f>
        <v>0</v>
      </c>
      <c r="GZ230" s="27">
        <f>IF($O230&gt;=GZ$1,$S230,0)</f>
        <v>0</v>
      </c>
      <c r="HA230" s="27">
        <f>IF($O230&gt;=HA$1,$S230,0)</f>
        <v>0</v>
      </c>
      <c r="HB230" s="27">
        <f>IF($O230&gt;=HB$1,$S230,0)</f>
        <v>0</v>
      </c>
      <c r="HC230" s="27">
        <f>IF($O230&gt;=HC$1,$S230,0)</f>
        <v>0</v>
      </c>
    </row>
    <row r="231" spans="1:211">
      <c r="A231" s="3">
        <v>78000</v>
      </c>
      <c r="B231" s="3" t="s">
        <v>208</v>
      </c>
      <c r="C231" s="3" t="s">
        <v>104</v>
      </c>
      <c r="D231" s="3">
        <v>64</v>
      </c>
      <c r="E231" s="4">
        <v>36010</v>
      </c>
      <c r="F231" s="5">
        <v>19.893150684931506</v>
      </c>
      <c r="G231" s="3" t="s">
        <v>99</v>
      </c>
      <c r="H231" s="4">
        <v>19730</v>
      </c>
      <c r="I231" s="9" t="s">
        <v>833</v>
      </c>
      <c r="J231" s="5">
        <v>2070.1999999999998</v>
      </c>
      <c r="K231" s="31">
        <v>439</v>
      </c>
      <c r="L231" s="32">
        <v>20</v>
      </c>
      <c r="M231" s="33">
        <f>VLOOKUP(L231,FIND,3,TRUE)</f>
        <v>1.3</v>
      </c>
      <c r="N231" s="32">
        <f>IF(L231&gt;30,180,VLOOKUP(L231,TEMPO,2,FALSE))</f>
        <v>120</v>
      </c>
      <c r="O231" s="32">
        <f>IF(R231&gt;0,4,N231)</f>
        <v>120</v>
      </c>
      <c r="P231" s="96">
        <f>J231*M231*L231</f>
        <v>53825.2</v>
      </c>
      <c r="Q231" s="96">
        <f>10934.45*2</f>
        <v>21868.9</v>
      </c>
      <c r="R231" s="96">
        <f>IF(P231&lt;=Q231,P231/4,0)</f>
        <v>0</v>
      </c>
      <c r="S231" s="5">
        <f>IF(P231&gt;=Q231,P231/N231,0)</f>
        <v>448.54333333333329</v>
      </c>
      <c r="T231" s="3"/>
      <c r="U231" s="3">
        <f>IF(T231="",1,0)</f>
        <v>1</v>
      </c>
      <c r="V231" s="3">
        <v>360</v>
      </c>
      <c r="W231" s="5">
        <v>0</v>
      </c>
      <c r="X231" s="5">
        <v>402.65</v>
      </c>
      <c r="Y231" s="5">
        <f>X231*W231</f>
        <v>0</v>
      </c>
      <c r="Z231" s="5">
        <v>400</v>
      </c>
      <c r="AA231" s="5">
        <f>S231+Y231+Z231</f>
        <v>848.54333333333329</v>
      </c>
      <c r="AB231" s="39">
        <f>(J231/12+J231/12*1.3333333333+450/12+J231/30*6/12+J231)*1.3+Y231+Z231+153.9</f>
        <v>3862.064888881413</v>
      </c>
      <c r="AC231" s="39" t="s">
        <v>104</v>
      </c>
      <c r="AD231" s="39">
        <f>J231*1.3+400+153.9</f>
        <v>3245.16</v>
      </c>
      <c r="AE231" s="39">
        <f>SUMIFS('CUSTO MENSAL FUNC NOVO'!H:H,'CUSTO MENSAL FUNC NOVO'!A:A,'VALORES MENSAIS'!AC231)</f>
        <v>2035.3799999999999</v>
      </c>
      <c r="AF231" s="27">
        <f>IF($R231&gt;0,$R231,$S231)+$Y231+$Z231</f>
        <v>848.54333333333329</v>
      </c>
      <c r="AG231" s="27">
        <f>IF($R231&gt;0,$R231,$S231)+$Y231+$Z231</f>
        <v>848.54333333333329</v>
      </c>
      <c r="AH231" s="27">
        <f>IF($R231&gt;0,$R231,$S231)+$Y231+$Z231</f>
        <v>848.54333333333329</v>
      </c>
      <c r="AI231" s="27">
        <f>IF($R231&gt;0,$R231,$S231)+$Y231+$Z231</f>
        <v>848.54333333333329</v>
      </c>
      <c r="AJ231" s="27">
        <f>IF($O231&gt;=AJ$1,$S231+$Y231+$Z231,$Y231+$Z231)</f>
        <v>848.54333333333329</v>
      </c>
      <c r="AK231" s="27">
        <f>IF($O231&gt;=AK$1,$S231+$Y231+$Z231,$Y231+$Z231)</f>
        <v>848.54333333333329</v>
      </c>
      <c r="AL231" s="27">
        <f>IF($O231&gt;=AL$1,$S231+$Y231+$Z231,$Y231+$Z231)</f>
        <v>848.54333333333329</v>
      </c>
      <c r="AM231" s="27">
        <f>IF($O231&gt;=AM$1,$S231+$Y231+$Z231,$Y231+$Z231)</f>
        <v>848.54333333333329</v>
      </c>
      <c r="AN231" s="27">
        <f>IF($O231&gt;=AN$1,$S231+$Y231+$Z231,$Y231+$Z231)</f>
        <v>848.54333333333329</v>
      </c>
      <c r="AO231" s="27">
        <f>IF($O231&gt;=AO$1,$S231+$Y231+$Z231,$Y231+$Z231)</f>
        <v>848.54333333333329</v>
      </c>
      <c r="AP231" s="27">
        <f>IF($O231&gt;=AP$1,$S231+$Y231+$Z231,$Y231+$Z231)</f>
        <v>848.54333333333329</v>
      </c>
      <c r="AQ231" s="27">
        <f>IF($O231&gt;=AQ$1,$S231+$Y231+$Z231,$Y231+$Z231)</f>
        <v>848.54333333333329</v>
      </c>
      <c r="AR231" s="27">
        <f>IF($O231&gt;=AR$1,$S231+$Y231+$Z231,$Y231+$Z231)</f>
        <v>848.54333333333329</v>
      </c>
      <c r="AS231" s="27">
        <f>IF($O231&gt;=AS$1,$S231+$Y231+$Z231,$Y231+$Z231)</f>
        <v>848.54333333333329</v>
      </c>
      <c r="AT231" s="27">
        <f>IF($O231&gt;=AT$1,$S231+$Y231+$Z231,$Y231+$Z231)</f>
        <v>848.54333333333329</v>
      </c>
      <c r="AU231" s="27">
        <f>IF($O231&gt;=AU$1,$S231+$Y231+$Z231,$Y231+$Z231)</f>
        <v>848.54333333333329</v>
      </c>
      <c r="AV231" s="27">
        <f>IF($O231&gt;=AV$1,$S231+$Y231+$Z231,$Y231+$Z231)</f>
        <v>848.54333333333329</v>
      </c>
      <c r="AW231" s="27">
        <f>IF($O231&gt;=AW$1,$S231+$Y231+$Z231,$Y231+$Z231)</f>
        <v>848.54333333333329</v>
      </c>
      <c r="AX231" s="27">
        <f>IF($O231&gt;=AX$1,$S231+$Y231+$Z231,$Y231+$Z231)</f>
        <v>848.54333333333329</v>
      </c>
      <c r="AY231" s="27">
        <f>IF($O231&gt;=AY$1,$S231+$Y231+$Z231,$Y231+$Z231)</f>
        <v>848.54333333333329</v>
      </c>
      <c r="AZ231" s="27">
        <f>IF($O231&gt;=AZ$1,$S231+$Y231+$Z231,$Y231+$Z231)</f>
        <v>848.54333333333329</v>
      </c>
      <c r="BA231" s="27">
        <f>IF($O231&gt;=BA$1,$S231+$Y231+$Z231,$Y231+$Z231)</f>
        <v>848.54333333333329</v>
      </c>
      <c r="BB231" s="27">
        <f>IF($O231&gt;=BB$1,$S231+$Y231+$Z231,$Y231+$Z231)</f>
        <v>848.54333333333329</v>
      </c>
      <c r="BC231" s="27">
        <f>IF($O231&gt;=BC$1,$S231+$Y231+$Z231,$Y231+$Z231)</f>
        <v>848.54333333333329</v>
      </c>
      <c r="BD231" s="27">
        <f>IF($O231&gt;=BD$1,$S231+$Y231+$Z231,$Y231+$Z231)</f>
        <v>848.54333333333329</v>
      </c>
      <c r="BE231" s="27">
        <f>IF($O231&gt;=BE$1,$S231+$Y231+$Z231,$Y231+$Z231)</f>
        <v>848.54333333333329</v>
      </c>
      <c r="BF231" s="27">
        <f>IF($O231&gt;=BF$1,$S231+$Y231+$Z231,$Y231+$Z231)</f>
        <v>848.54333333333329</v>
      </c>
      <c r="BG231" s="27">
        <f>IF($O231&gt;=BG$1,$S231+$Y231+$Z231,$Y231+$Z231)</f>
        <v>848.54333333333329</v>
      </c>
      <c r="BH231" s="27">
        <f>IF($O231&gt;=BH$1,$S231+$Y231+$Z231,$Y231+$Z231)</f>
        <v>848.54333333333329</v>
      </c>
      <c r="BI231" s="27">
        <f>IF($O231&gt;=BI$1,$S231+$Y231+$Z231,$Y231+$Z231)</f>
        <v>848.54333333333329</v>
      </c>
      <c r="BJ231" s="27">
        <f>IF($O231&gt;=BJ$1,$S231+$Y231+$Z231,$Y231+$Z231)</f>
        <v>848.54333333333329</v>
      </c>
      <c r="BK231" s="27">
        <f>IF($O231&gt;=BK$1,$S231+$Y231+$Z231,$Y231+$Z231)</f>
        <v>848.54333333333329</v>
      </c>
      <c r="BL231" s="27">
        <f>IF($O231&gt;=BL$1,$S231+$Y231+$Z231,$Y231+$Z231)</f>
        <v>848.54333333333329</v>
      </c>
      <c r="BM231" s="27">
        <f>IF($O231&gt;=BM$1,$S231+$Y231+$Z231,$Y231+$Z231)</f>
        <v>848.54333333333329</v>
      </c>
      <c r="BN231" s="27">
        <f>IF($O231&gt;=BN$1,$S231+$Y231+$Z231,$Y231+$Z231)</f>
        <v>848.54333333333329</v>
      </c>
      <c r="BO231" s="27">
        <f>IF($O231&gt;=BO$1,$S231+$Y231+$Z231,$Y231+$Z231)</f>
        <v>848.54333333333329</v>
      </c>
      <c r="BP231" s="27">
        <f>IF($O231&gt;=BP$1,$S231+$Y231+$Z231,$Y231+$Z231)</f>
        <v>848.54333333333329</v>
      </c>
      <c r="BQ231" s="27">
        <f>IF($O231&gt;=BQ$1,$S231+$Y231+$Z231,$Y231+$Z231)</f>
        <v>848.54333333333329</v>
      </c>
      <c r="BR231" s="27">
        <f>IF($O231&gt;=BR$1,$S231+$Y231+$Z231,$Y231+$Z231)</f>
        <v>848.54333333333329</v>
      </c>
      <c r="BS231" s="27">
        <f>IF($O231&gt;=BS$1,$S231+$Y231+$Z231,$Y231+$Z231)</f>
        <v>848.54333333333329</v>
      </c>
      <c r="BT231" s="27">
        <f>IF($O231&gt;=BT$1,$S231+$Y231+$Z231,$Y231+$Z231)</f>
        <v>848.54333333333329</v>
      </c>
      <c r="BU231" s="27">
        <f>IF($O231&gt;=BU$1,$S231+$Y231+$Z231,$Y231+$Z231)</f>
        <v>848.54333333333329</v>
      </c>
      <c r="BV231" s="27">
        <f>IF($O231&gt;=BV$1,$S231+$Y231+$Z231,$Y231+$Z231)</f>
        <v>848.54333333333329</v>
      </c>
      <c r="BW231" s="27">
        <f>IF($O231&gt;=BW$1,$S231+$Y231+$Z231,$Y231+$Z231)</f>
        <v>848.54333333333329</v>
      </c>
      <c r="BX231" s="27">
        <f>IF($O231&gt;=BX$1,$S231+$Y231+$Z231,$Y231+$Z231)</f>
        <v>848.54333333333329</v>
      </c>
      <c r="BY231" s="27">
        <f>IF($O231&gt;=BY$1,$S231+$Y231+$Z231,$Y231+$Z231)</f>
        <v>848.54333333333329</v>
      </c>
      <c r="BZ231" s="27">
        <f>IF($O231&gt;=BZ$1,$S231+$Y231+$Z231,$Y231+$Z231)</f>
        <v>848.54333333333329</v>
      </c>
      <c r="CA231" s="27">
        <f>IF($O231&gt;=CA$1,$S231+$Y231+$Z231,$Y231+$Z231)</f>
        <v>848.54333333333329</v>
      </c>
      <c r="CB231" s="27">
        <f>IF($O231&gt;=CB$1,$S231+$Y231+$Z231,$Y231+$Z231)</f>
        <v>848.54333333333329</v>
      </c>
      <c r="CC231" s="27">
        <f>IF($O231&gt;=CC$1,$S231+$Y231+$Z231,$Y231+$Z231)</f>
        <v>848.54333333333329</v>
      </c>
      <c r="CD231" s="27">
        <f>IF($O231&gt;=CD$1,$S231+$Y231+$Z231,$Y231+$Z231)</f>
        <v>848.54333333333329</v>
      </c>
      <c r="CE231" s="27">
        <f>IF($O231&gt;=CE$1,$S231+$Y231+$Z231,$Y231+$Z231)</f>
        <v>848.54333333333329</v>
      </c>
      <c r="CF231" s="27">
        <f>IF($O231&gt;=CF$1,$S231+$Y231+$Z231,$Y231+$Z231)</f>
        <v>848.54333333333329</v>
      </c>
      <c r="CG231" s="27">
        <f>IF($O231&gt;=CG$1,$S231+$Y231+$Z231,$Y231+$Z231)</f>
        <v>848.54333333333329</v>
      </c>
      <c r="CH231" s="27">
        <f>IF($O231&gt;=CH$1,$S231+$Y231+$Z231,$Y231+$Z231)</f>
        <v>848.54333333333329</v>
      </c>
      <c r="CI231" s="27">
        <f>IF($O231&gt;=CI$1,$S231+$Y231+$Z231,$Y231+$Z231)</f>
        <v>848.54333333333329</v>
      </c>
      <c r="CJ231" s="27">
        <f>IF($O231&gt;=CJ$1,$S231+$Y231+$Z231,$Y231+$Z231)</f>
        <v>848.54333333333329</v>
      </c>
      <c r="CK231" s="27">
        <f>IF($O231&gt;=CK$1,$S231+$Y231+$Z231,$Y231+$Z231)</f>
        <v>848.54333333333329</v>
      </c>
      <c r="CL231" s="27">
        <f>IF($O231&gt;=CL$1,$S231+$Y231+$Z231,$Y231+$Z231)</f>
        <v>848.54333333333329</v>
      </c>
      <c r="CM231" s="27">
        <f>IF($O231&gt;=CM$1,$S231+$Y231+$Z231,$Y231+$Z231)</f>
        <v>848.54333333333329</v>
      </c>
      <c r="CN231" s="27">
        <f>IF($O231&gt;=CN$1,$S231+$Y231,$Y231)</f>
        <v>448.54333333333329</v>
      </c>
      <c r="CO231" s="27">
        <f>IF($O231&gt;=CO$1,$S231+$Y231,$Y231)</f>
        <v>448.54333333333329</v>
      </c>
      <c r="CP231" s="27">
        <f>IF($O231&gt;=CP$1,$S231+$Y231,$Y231)</f>
        <v>448.54333333333329</v>
      </c>
      <c r="CQ231" s="27">
        <f>IF($O231&gt;=CQ$1,$S231+$Y231,$Y231)</f>
        <v>448.54333333333329</v>
      </c>
      <c r="CR231" s="27">
        <f>IF($O231&gt;=CR$1,$S231+$Y231,$Y231)</f>
        <v>448.54333333333329</v>
      </c>
      <c r="CS231" s="27">
        <f>IF($O231&gt;=CS$1,$S231+$Y231,$Y231)</f>
        <v>448.54333333333329</v>
      </c>
      <c r="CT231" s="27">
        <f>IF($O231&gt;=CT$1,$S231+$Y231,$Y231)</f>
        <v>448.54333333333329</v>
      </c>
      <c r="CU231" s="27">
        <f>IF($O231&gt;=CU$1,$S231+$Y231,$Y231)</f>
        <v>448.54333333333329</v>
      </c>
      <c r="CV231" s="27">
        <f>IF($O231&gt;=CV$1,$S231+$Y231,$Y231)</f>
        <v>448.54333333333329</v>
      </c>
      <c r="CW231" s="27">
        <f>IF($O231&gt;=CW$1,$S231+$Y231,$Y231)</f>
        <v>448.54333333333329</v>
      </c>
      <c r="CX231" s="27">
        <f>IF($O231&gt;=CX$1,$S231+$Y231,$Y231)</f>
        <v>448.54333333333329</v>
      </c>
      <c r="CY231" s="27">
        <f>IF($O231&gt;=CY$1,$S231+$Y231,$Y231)</f>
        <v>448.54333333333329</v>
      </c>
      <c r="CZ231" s="27">
        <f>IF($O231&gt;=CZ$1,$S231+$Y231,$Y231)</f>
        <v>448.54333333333329</v>
      </c>
      <c r="DA231" s="27">
        <f>IF($O231&gt;=DA$1,$S231+$Y231,$Y231)</f>
        <v>448.54333333333329</v>
      </c>
      <c r="DB231" s="27">
        <f>IF($O231&gt;=DB$1,$S231+$Y231,$Y231)</f>
        <v>448.54333333333329</v>
      </c>
      <c r="DC231" s="27">
        <f>IF($O231&gt;=DC$1,$S231+$Y231,$Y231)</f>
        <v>448.54333333333329</v>
      </c>
      <c r="DD231" s="27">
        <f>IF($O231&gt;=DD$1,$S231+$Y231,$Y231)</f>
        <v>448.54333333333329</v>
      </c>
      <c r="DE231" s="27">
        <f>IF($O231&gt;=DE$1,$S231+$Y231,$Y231)</f>
        <v>448.54333333333329</v>
      </c>
      <c r="DF231" s="27">
        <f>IF($O231&gt;=DF$1,$S231+$Y231,$Y231)</f>
        <v>448.54333333333329</v>
      </c>
      <c r="DG231" s="27">
        <f>IF($O231&gt;=DG$1,$S231+$Y231,$Y231)</f>
        <v>448.54333333333329</v>
      </c>
      <c r="DH231" s="27">
        <f>IF($O231&gt;=DH$1,$S231+$Y231,$Y231)</f>
        <v>448.54333333333329</v>
      </c>
      <c r="DI231" s="27">
        <f>IF($O231&gt;=DI$1,$S231+$Y231,$Y231)</f>
        <v>448.54333333333329</v>
      </c>
      <c r="DJ231" s="27">
        <f>IF($O231&gt;=DJ$1,$S231+$Y231,$Y231)</f>
        <v>448.54333333333329</v>
      </c>
      <c r="DK231" s="27">
        <f>IF($O231&gt;=DK$1,$S231+$Y231,$Y231)</f>
        <v>448.54333333333329</v>
      </c>
      <c r="DL231" s="27">
        <f>IF($O231&gt;=DL$1,$S231+$Y231,$Y231)</f>
        <v>448.54333333333329</v>
      </c>
      <c r="DM231" s="27">
        <f>IF($O231&gt;=DM$1,$S231+$Y231,$Y231)</f>
        <v>448.54333333333329</v>
      </c>
      <c r="DN231" s="27">
        <f>IF($O231&gt;=DN$1,$S231+$Y231,$Y231)</f>
        <v>448.54333333333329</v>
      </c>
      <c r="DO231" s="27">
        <f>IF($O231&gt;=DO$1,$S231+$Y231,$Y231)</f>
        <v>448.54333333333329</v>
      </c>
      <c r="DP231" s="27">
        <f>IF($O231&gt;=DP$1,$S231+$Y231,$Y231)</f>
        <v>448.54333333333329</v>
      </c>
      <c r="DQ231" s="27">
        <f>IF($O231&gt;=DQ$1,$S231+$Y231,$Y231)</f>
        <v>448.54333333333329</v>
      </c>
      <c r="DR231" s="27">
        <f>IF($O231&gt;=DR$1,$S231+$Y231,$Y231)</f>
        <v>448.54333333333329</v>
      </c>
      <c r="DS231" s="27">
        <f>IF($O231&gt;=DS$1,$S231+$Y231,$Y231)</f>
        <v>448.54333333333329</v>
      </c>
      <c r="DT231" s="27">
        <f>IF($O231&gt;=DT$1,$S231+$Y231,$Y231)</f>
        <v>448.54333333333329</v>
      </c>
      <c r="DU231" s="27">
        <f>IF($O231&gt;=DU$1,$S231+$Y231,$Y231)</f>
        <v>448.54333333333329</v>
      </c>
      <c r="DV231" s="27">
        <f>IF($O231&gt;=DV$1,$S231+$Y231,$Y231)</f>
        <v>448.54333333333329</v>
      </c>
      <c r="DW231" s="27">
        <f>IF($O231&gt;=DW$1,$S231+$Y231,$Y231)</f>
        <v>448.54333333333329</v>
      </c>
      <c r="DX231" s="27">
        <f>IF($O231&gt;=DX$1,$S231+$Y231,$Y231)</f>
        <v>448.54333333333329</v>
      </c>
      <c r="DY231" s="27">
        <f>IF($O231&gt;=DY$1,$S231+$Y231,$Y231)</f>
        <v>448.54333333333329</v>
      </c>
      <c r="DZ231" s="27">
        <f>IF($O231&gt;=DZ$1,$S231+$Y231,$Y231)</f>
        <v>448.54333333333329</v>
      </c>
      <c r="EA231" s="27">
        <f>IF($O231&gt;=EA$1,$S231+$Y231,$Y231)</f>
        <v>448.54333333333329</v>
      </c>
      <c r="EB231" s="27">
        <f>IF($O231&gt;=EB$1,$S231+$Y231,$Y231)</f>
        <v>448.54333333333329</v>
      </c>
      <c r="EC231" s="27">
        <f>IF($O231&gt;=EC$1,$S231+$Y231,$Y231)</f>
        <v>448.54333333333329</v>
      </c>
      <c r="ED231" s="27">
        <f>IF($O231&gt;=ED$1,$S231+$Y231,$Y231)</f>
        <v>448.54333333333329</v>
      </c>
      <c r="EE231" s="27">
        <f>IF($O231&gt;=EE$1,$S231+$Y231,$Y231)</f>
        <v>448.54333333333329</v>
      </c>
      <c r="EF231" s="27">
        <f>IF($O231&gt;=EF$1,$S231+$Y231,$Y231)</f>
        <v>448.54333333333329</v>
      </c>
      <c r="EG231" s="27">
        <f>IF($O231&gt;=EG$1,$S231+$Y231,$Y231)</f>
        <v>448.54333333333329</v>
      </c>
      <c r="EH231" s="27">
        <f>IF($O231&gt;=EH$1,$S231+$Y231,$Y231)</f>
        <v>448.54333333333329</v>
      </c>
      <c r="EI231" s="27">
        <f>IF($O231&gt;=EI$1,$S231+$Y231,$Y231)</f>
        <v>448.54333333333329</v>
      </c>
      <c r="EJ231" s="27">
        <f>IF($O231&gt;=EJ$1,$S231+$Y231,$Y231)</f>
        <v>448.54333333333329</v>
      </c>
      <c r="EK231" s="27">
        <f>IF($O231&gt;=EK$1,$S231+$Y231,$Y231)</f>
        <v>448.54333333333329</v>
      </c>
      <c r="EL231" s="27">
        <f>IF($O231&gt;=EL$1,$S231+$Y231,$Y231)</f>
        <v>448.54333333333329</v>
      </c>
      <c r="EM231" s="27">
        <f>IF($O231&gt;=EM$1,$S231+$Y231,$Y231)</f>
        <v>448.54333333333329</v>
      </c>
      <c r="EN231" s="27">
        <f>IF($O231&gt;=EN$1,$S231+$Y231,$Y231)</f>
        <v>448.54333333333329</v>
      </c>
      <c r="EO231" s="27">
        <f>IF($O231&gt;=EO$1,$S231+$Y231,$Y231)</f>
        <v>448.54333333333329</v>
      </c>
      <c r="EP231" s="27">
        <f>IF($O231&gt;=EP$1,$S231+$Y231,$Y231)</f>
        <v>448.54333333333329</v>
      </c>
      <c r="EQ231" s="27">
        <f>IF($O231&gt;=EQ$1,$S231+$Y231,$Y231)</f>
        <v>448.54333333333329</v>
      </c>
      <c r="ER231" s="27">
        <f>IF($O231&gt;=ER$1,$S231+$Y231,$Y231)</f>
        <v>448.54333333333329</v>
      </c>
      <c r="ES231" s="27">
        <f>IF($O231&gt;=ES$1,$S231+$Y231,$Y231)</f>
        <v>448.54333333333329</v>
      </c>
      <c r="ET231" s="27">
        <f>IF($O231&gt;=ET$1,$S231+$Y231,$Y231)</f>
        <v>448.54333333333329</v>
      </c>
      <c r="EU231" s="27">
        <f>IF($O231&gt;=EU$1,$S231+$Y231,$Y231)</f>
        <v>448.54333333333329</v>
      </c>
      <c r="EV231" s="27">
        <f>IF($O231&gt;=EV$1,$S231,0)</f>
        <v>0</v>
      </c>
      <c r="EW231" s="27">
        <f>IF($O231&gt;=EW$1,$S231,0)</f>
        <v>0</v>
      </c>
      <c r="EX231" s="27">
        <f>IF($O231&gt;=EX$1,$S231,0)</f>
        <v>0</v>
      </c>
      <c r="EY231" s="27">
        <f>IF($O231&gt;=EY$1,$S231,0)</f>
        <v>0</v>
      </c>
      <c r="EZ231" s="27">
        <f>IF($O231&gt;=EZ$1,$S231,0)</f>
        <v>0</v>
      </c>
      <c r="FA231" s="27">
        <f>IF($O231&gt;=FA$1,$S231,0)</f>
        <v>0</v>
      </c>
      <c r="FB231" s="27">
        <f>IF($O231&gt;=FB$1,$S231,0)</f>
        <v>0</v>
      </c>
      <c r="FC231" s="27">
        <f>IF($O231&gt;=FC$1,$S231,0)</f>
        <v>0</v>
      </c>
      <c r="FD231" s="27">
        <f>IF($O231&gt;=FD$1,$S231,0)</f>
        <v>0</v>
      </c>
      <c r="FE231" s="27">
        <f>IF($O231&gt;=FE$1,$S231,0)</f>
        <v>0</v>
      </c>
      <c r="FF231" s="27">
        <f>IF($O231&gt;=FF$1,$S231,0)</f>
        <v>0</v>
      </c>
      <c r="FG231" s="27">
        <f>IF($O231&gt;=FG$1,$S231,0)</f>
        <v>0</v>
      </c>
      <c r="FH231" s="27">
        <f>IF($O231&gt;=FH$1,$S231,0)</f>
        <v>0</v>
      </c>
      <c r="FI231" s="27">
        <f>IF($O231&gt;=FI$1,$S231,0)</f>
        <v>0</v>
      </c>
      <c r="FJ231" s="27">
        <f>IF($O231&gt;=FJ$1,$S231,0)</f>
        <v>0</v>
      </c>
      <c r="FK231" s="27">
        <f>IF($O231&gt;=FK$1,$S231,0)</f>
        <v>0</v>
      </c>
      <c r="FL231" s="27">
        <f>IF($O231&gt;=FL$1,$S231,0)</f>
        <v>0</v>
      </c>
      <c r="FM231" s="27">
        <f>IF($O231&gt;=FM$1,$S231,0)</f>
        <v>0</v>
      </c>
      <c r="FN231" s="27">
        <f>IF($O231&gt;=FN$1,$S231,0)</f>
        <v>0</v>
      </c>
      <c r="FO231" s="27">
        <f>IF($O231&gt;=FO$1,$S231,0)</f>
        <v>0</v>
      </c>
      <c r="FP231" s="27">
        <f>IF($O231&gt;=FP$1,$S231,0)</f>
        <v>0</v>
      </c>
      <c r="FQ231" s="27">
        <f>IF($O231&gt;=FQ$1,$S231,0)</f>
        <v>0</v>
      </c>
      <c r="FR231" s="27">
        <f>IF($O231&gt;=FR$1,$S231,0)</f>
        <v>0</v>
      </c>
      <c r="FS231" s="27">
        <f>IF($O231&gt;=FS$1,$S231,0)</f>
        <v>0</v>
      </c>
      <c r="FT231" s="27">
        <f>IF($O231&gt;=FT$1,$S231,0)</f>
        <v>0</v>
      </c>
      <c r="FU231" s="27">
        <f>IF($O231&gt;=FU$1,$S231,0)</f>
        <v>0</v>
      </c>
      <c r="FV231" s="27">
        <f>IF($O231&gt;=FV$1,$S231,0)</f>
        <v>0</v>
      </c>
      <c r="FW231" s="27">
        <f>IF($O231&gt;=FW$1,$S231,0)</f>
        <v>0</v>
      </c>
      <c r="FX231" s="27">
        <f>IF($O231&gt;=FX$1,$S231,0)</f>
        <v>0</v>
      </c>
      <c r="FY231" s="27">
        <f>IF($O231&gt;=FY$1,$S231,0)</f>
        <v>0</v>
      </c>
      <c r="FZ231" s="27">
        <f>IF($O231&gt;=FZ$1,$S231,0)</f>
        <v>0</v>
      </c>
      <c r="GA231" s="27">
        <f>IF($O231&gt;=GA$1,$S231,0)</f>
        <v>0</v>
      </c>
      <c r="GB231" s="27">
        <f>IF($O231&gt;=GB$1,$S231,0)</f>
        <v>0</v>
      </c>
      <c r="GC231" s="27">
        <f>IF($O231&gt;=GC$1,$S231,0)</f>
        <v>0</v>
      </c>
      <c r="GD231" s="27">
        <f>IF($O231&gt;=GD$1,$S231,0)</f>
        <v>0</v>
      </c>
      <c r="GE231" s="27">
        <f>IF($O231&gt;=GE$1,$S231,0)</f>
        <v>0</v>
      </c>
      <c r="GF231" s="27">
        <f>IF($O231&gt;=GF$1,$S231,0)</f>
        <v>0</v>
      </c>
      <c r="GG231" s="27">
        <f>IF($O231&gt;=GG$1,$S231,0)</f>
        <v>0</v>
      </c>
      <c r="GH231" s="27">
        <f>IF($O231&gt;=GH$1,$S231,0)</f>
        <v>0</v>
      </c>
      <c r="GI231" s="27">
        <f>IF($O231&gt;=GI$1,$S231,0)</f>
        <v>0</v>
      </c>
      <c r="GJ231" s="27">
        <f>IF($O231&gt;=GJ$1,$S231,0)</f>
        <v>0</v>
      </c>
      <c r="GK231" s="27">
        <f>IF($O231&gt;=GK$1,$S231,0)</f>
        <v>0</v>
      </c>
      <c r="GL231" s="27">
        <f>IF($O231&gt;=GL$1,$S231,0)</f>
        <v>0</v>
      </c>
      <c r="GM231" s="27">
        <f>IF($O231&gt;=GM$1,$S231,0)</f>
        <v>0</v>
      </c>
      <c r="GN231" s="27">
        <f>IF($O231&gt;=GN$1,$S231,0)</f>
        <v>0</v>
      </c>
      <c r="GO231" s="27">
        <f>IF($O231&gt;=GO$1,$S231,0)</f>
        <v>0</v>
      </c>
      <c r="GP231" s="27">
        <f>IF($O231&gt;=GP$1,$S231,0)</f>
        <v>0</v>
      </c>
      <c r="GQ231" s="27">
        <f>IF($O231&gt;=GQ$1,$S231,0)</f>
        <v>0</v>
      </c>
      <c r="GR231" s="27">
        <f>IF($O231&gt;=GR$1,$S231,0)</f>
        <v>0</v>
      </c>
      <c r="GS231" s="27">
        <f>IF($O231&gt;=GS$1,$S231,0)</f>
        <v>0</v>
      </c>
      <c r="GT231" s="27">
        <f>IF($O231&gt;=GT$1,$S231,0)</f>
        <v>0</v>
      </c>
      <c r="GU231" s="27">
        <f>IF($O231&gt;=GU$1,$S231,0)</f>
        <v>0</v>
      </c>
      <c r="GV231" s="27">
        <f>IF($O231&gt;=GV$1,$S231,0)</f>
        <v>0</v>
      </c>
      <c r="GW231" s="27">
        <f>IF($O231&gt;=GW$1,$S231,0)</f>
        <v>0</v>
      </c>
      <c r="GX231" s="27">
        <f>IF($O231&gt;=GX$1,$S231,0)</f>
        <v>0</v>
      </c>
      <c r="GY231" s="27">
        <f>IF($O231&gt;=GY$1,$S231,0)</f>
        <v>0</v>
      </c>
      <c r="GZ231" s="27">
        <f>IF($O231&gt;=GZ$1,$S231,0)</f>
        <v>0</v>
      </c>
      <c r="HA231" s="27">
        <f>IF($O231&gt;=HA$1,$S231,0)</f>
        <v>0</v>
      </c>
      <c r="HB231" s="27">
        <f>IF($O231&gt;=HB$1,$S231,0)</f>
        <v>0</v>
      </c>
      <c r="HC231" s="27">
        <f>IF($O231&gt;=HC$1,$S231,0)</f>
        <v>0</v>
      </c>
    </row>
    <row r="232" spans="1:211">
      <c r="A232" s="3">
        <v>79510</v>
      </c>
      <c r="B232" s="3" t="s">
        <v>205</v>
      </c>
      <c r="C232" s="3" t="s">
        <v>104</v>
      </c>
      <c r="D232" s="3">
        <v>61</v>
      </c>
      <c r="E232" s="4">
        <v>36193</v>
      </c>
      <c r="F232" s="5">
        <v>19.391780821917809</v>
      </c>
      <c r="G232" s="3" t="s">
        <v>99</v>
      </c>
      <c r="H232" s="4">
        <v>21013</v>
      </c>
      <c r="I232" s="9" t="s">
        <v>833</v>
      </c>
      <c r="J232" s="5">
        <v>1504.8</v>
      </c>
      <c r="K232" s="31">
        <v>439</v>
      </c>
      <c r="L232" s="32">
        <v>19</v>
      </c>
      <c r="M232" s="33">
        <f>VLOOKUP(L232,FIND,3,TRUE)</f>
        <v>1.2</v>
      </c>
      <c r="N232" s="32">
        <f>IF(L232&gt;30,180,VLOOKUP(L232,TEMPO,2,FALSE))</f>
        <v>114</v>
      </c>
      <c r="O232" s="32">
        <f>IF(R232&gt;0,4,N232)</f>
        <v>114</v>
      </c>
      <c r="P232" s="96">
        <f>J232*M232*L232</f>
        <v>34309.440000000002</v>
      </c>
      <c r="Q232" s="96">
        <f>10934.45*2</f>
        <v>21868.9</v>
      </c>
      <c r="R232" s="96">
        <f>IF(P232&lt;=Q232,P232/4,0)</f>
        <v>0</v>
      </c>
      <c r="S232" s="5">
        <f>IF(P232&gt;=Q232,P232/N232,0)</f>
        <v>300.96000000000004</v>
      </c>
      <c r="T232" s="3"/>
      <c r="U232" s="3">
        <f>IF(T232="",1,0)</f>
        <v>1</v>
      </c>
      <c r="V232" s="3">
        <v>328</v>
      </c>
      <c r="W232" s="5">
        <v>0</v>
      </c>
      <c r="X232" s="5">
        <v>402.65</v>
      </c>
      <c r="Y232" s="5">
        <f>X232*W232</f>
        <v>0</v>
      </c>
      <c r="Z232" s="5">
        <v>400</v>
      </c>
      <c r="AA232" s="5">
        <f>S232+Y232+Z232</f>
        <v>700.96</v>
      </c>
      <c r="AB232" s="39">
        <f>(J232/12+J232/12*1.3333333333+450/12+J232/30*6/12+J232)*1.3+Y232+Z232+153.9</f>
        <v>2971.873999994566</v>
      </c>
      <c r="AC232" s="39" t="s">
        <v>104</v>
      </c>
      <c r="AD232" s="39">
        <f>J232*1.3+400+153.9</f>
        <v>2510.14</v>
      </c>
      <c r="AE232" s="39">
        <f>SUMIFS('CUSTO MENSAL FUNC NOVO'!H:H,'CUSTO MENSAL FUNC NOVO'!A:A,'VALORES MENSAIS'!AC232)</f>
        <v>2035.3799999999999</v>
      </c>
      <c r="AF232" s="27">
        <f>IF($R232&gt;0,$R232,$S232)+$Y232+$Z232</f>
        <v>700.96</v>
      </c>
      <c r="AG232" s="27">
        <f>IF($R232&gt;0,$R232,$S232)+$Y232+$Z232</f>
        <v>700.96</v>
      </c>
      <c r="AH232" s="27">
        <f>IF($R232&gt;0,$R232,$S232)+$Y232+$Z232</f>
        <v>700.96</v>
      </c>
      <c r="AI232" s="27">
        <f>IF($R232&gt;0,$R232,$S232)+$Y232+$Z232</f>
        <v>700.96</v>
      </c>
      <c r="AJ232" s="27">
        <f>IF($O232&gt;=AJ$1,$S232+$Y232+$Z232,$Y232+$Z232)</f>
        <v>700.96</v>
      </c>
      <c r="AK232" s="27">
        <f>IF($O232&gt;=AK$1,$S232+$Y232+$Z232,$Y232+$Z232)</f>
        <v>700.96</v>
      </c>
      <c r="AL232" s="27">
        <f>IF($O232&gt;=AL$1,$S232+$Y232+$Z232,$Y232+$Z232)</f>
        <v>700.96</v>
      </c>
      <c r="AM232" s="27">
        <f>IF($O232&gt;=AM$1,$S232+$Y232+$Z232,$Y232+$Z232)</f>
        <v>700.96</v>
      </c>
      <c r="AN232" s="27">
        <f>IF($O232&gt;=AN$1,$S232+$Y232+$Z232,$Y232+$Z232)</f>
        <v>700.96</v>
      </c>
      <c r="AO232" s="27">
        <f>IF($O232&gt;=AO$1,$S232+$Y232+$Z232,$Y232+$Z232)</f>
        <v>700.96</v>
      </c>
      <c r="AP232" s="27">
        <f>IF($O232&gt;=AP$1,$S232+$Y232+$Z232,$Y232+$Z232)</f>
        <v>700.96</v>
      </c>
      <c r="AQ232" s="27">
        <f>IF($O232&gt;=AQ$1,$S232+$Y232+$Z232,$Y232+$Z232)</f>
        <v>700.96</v>
      </c>
      <c r="AR232" s="27">
        <f>IF($O232&gt;=AR$1,$S232+$Y232+$Z232,$Y232+$Z232)</f>
        <v>700.96</v>
      </c>
      <c r="AS232" s="27">
        <f>IF($O232&gt;=AS$1,$S232+$Y232+$Z232,$Y232+$Z232)</f>
        <v>700.96</v>
      </c>
      <c r="AT232" s="27">
        <f>IF($O232&gt;=AT$1,$S232+$Y232+$Z232,$Y232+$Z232)</f>
        <v>700.96</v>
      </c>
      <c r="AU232" s="27">
        <f>IF($O232&gt;=AU$1,$S232+$Y232+$Z232,$Y232+$Z232)</f>
        <v>700.96</v>
      </c>
      <c r="AV232" s="27">
        <f>IF($O232&gt;=AV$1,$S232+$Y232+$Z232,$Y232+$Z232)</f>
        <v>700.96</v>
      </c>
      <c r="AW232" s="27">
        <f>IF($O232&gt;=AW$1,$S232+$Y232+$Z232,$Y232+$Z232)</f>
        <v>700.96</v>
      </c>
      <c r="AX232" s="27">
        <f>IF($O232&gt;=AX$1,$S232+$Y232+$Z232,$Y232+$Z232)</f>
        <v>700.96</v>
      </c>
      <c r="AY232" s="27">
        <f>IF($O232&gt;=AY$1,$S232+$Y232+$Z232,$Y232+$Z232)</f>
        <v>700.96</v>
      </c>
      <c r="AZ232" s="27">
        <f>IF($O232&gt;=AZ$1,$S232+$Y232+$Z232,$Y232+$Z232)</f>
        <v>700.96</v>
      </c>
      <c r="BA232" s="27">
        <f>IF($O232&gt;=BA$1,$S232+$Y232+$Z232,$Y232+$Z232)</f>
        <v>700.96</v>
      </c>
      <c r="BB232" s="27">
        <f>IF($O232&gt;=BB$1,$S232+$Y232+$Z232,$Y232+$Z232)</f>
        <v>700.96</v>
      </c>
      <c r="BC232" s="27">
        <f>IF($O232&gt;=BC$1,$S232+$Y232+$Z232,$Y232+$Z232)</f>
        <v>700.96</v>
      </c>
      <c r="BD232" s="27">
        <f>IF($O232&gt;=BD$1,$S232+$Y232+$Z232,$Y232+$Z232)</f>
        <v>700.96</v>
      </c>
      <c r="BE232" s="27">
        <f>IF($O232&gt;=BE$1,$S232+$Y232+$Z232,$Y232+$Z232)</f>
        <v>700.96</v>
      </c>
      <c r="BF232" s="27">
        <f>IF($O232&gt;=BF$1,$S232+$Y232+$Z232,$Y232+$Z232)</f>
        <v>700.96</v>
      </c>
      <c r="BG232" s="27">
        <f>IF($O232&gt;=BG$1,$S232+$Y232+$Z232,$Y232+$Z232)</f>
        <v>700.96</v>
      </c>
      <c r="BH232" s="27">
        <f>IF($O232&gt;=BH$1,$S232+$Y232+$Z232,$Y232+$Z232)</f>
        <v>700.96</v>
      </c>
      <c r="BI232" s="27">
        <f>IF($O232&gt;=BI$1,$S232+$Y232+$Z232,$Y232+$Z232)</f>
        <v>700.96</v>
      </c>
      <c r="BJ232" s="27">
        <f>IF($O232&gt;=BJ$1,$S232+$Y232+$Z232,$Y232+$Z232)</f>
        <v>700.96</v>
      </c>
      <c r="BK232" s="27">
        <f>IF($O232&gt;=BK$1,$S232+$Y232+$Z232,$Y232+$Z232)</f>
        <v>700.96</v>
      </c>
      <c r="BL232" s="27">
        <f>IF($O232&gt;=BL$1,$S232+$Y232+$Z232,$Y232+$Z232)</f>
        <v>700.96</v>
      </c>
      <c r="BM232" s="27">
        <f>IF($O232&gt;=BM$1,$S232+$Y232+$Z232,$Y232+$Z232)</f>
        <v>700.96</v>
      </c>
      <c r="BN232" s="27">
        <f>IF($O232&gt;=BN$1,$S232+$Y232+$Z232,$Y232+$Z232)</f>
        <v>700.96</v>
      </c>
      <c r="BO232" s="27">
        <f>IF($O232&gt;=BO$1,$S232+$Y232+$Z232,$Y232+$Z232)</f>
        <v>700.96</v>
      </c>
      <c r="BP232" s="27">
        <f>IF($O232&gt;=BP$1,$S232+$Y232+$Z232,$Y232+$Z232)</f>
        <v>700.96</v>
      </c>
      <c r="BQ232" s="27">
        <f>IF($O232&gt;=BQ$1,$S232+$Y232+$Z232,$Y232+$Z232)</f>
        <v>700.96</v>
      </c>
      <c r="BR232" s="27">
        <f>IF($O232&gt;=BR$1,$S232+$Y232+$Z232,$Y232+$Z232)</f>
        <v>700.96</v>
      </c>
      <c r="BS232" s="27">
        <f>IF($O232&gt;=BS$1,$S232+$Y232+$Z232,$Y232+$Z232)</f>
        <v>700.96</v>
      </c>
      <c r="BT232" s="27">
        <f>IF($O232&gt;=BT$1,$S232+$Y232+$Z232,$Y232+$Z232)</f>
        <v>700.96</v>
      </c>
      <c r="BU232" s="27">
        <f>IF($O232&gt;=BU$1,$S232+$Y232+$Z232,$Y232+$Z232)</f>
        <v>700.96</v>
      </c>
      <c r="BV232" s="27">
        <f>IF($O232&gt;=BV$1,$S232+$Y232+$Z232,$Y232+$Z232)</f>
        <v>700.96</v>
      </c>
      <c r="BW232" s="27">
        <f>IF($O232&gt;=BW$1,$S232+$Y232+$Z232,$Y232+$Z232)</f>
        <v>700.96</v>
      </c>
      <c r="BX232" s="27">
        <f>IF($O232&gt;=BX$1,$S232+$Y232+$Z232,$Y232+$Z232)</f>
        <v>700.96</v>
      </c>
      <c r="BY232" s="27">
        <f>IF($O232&gt;=BY$1,$S232+$Y232+$Z232,$Y232+$Z232)</f>
        <v>700.96</v>
      </c>
      <c r="BZ232" s="27">
        <f>IF($O232&gt;=BZ$1,$S232+$Y232+$Z232,$Y232+$Z232)</f>
        <v>700.96</v>
      </c>
      <c r="CA232" s="27">
        <f>IF($O232&gt;=CA$1,$S232+$Y232+$Z232,$Y232+$Z232)</f>
        <v>700.96</v>
      </c>
      <c r="CB232" s="27">
        <f>IF($O232&gt;=CB$1,$S232+$Y232+$Z232,$Y232+$Z232)</f>
        <v>700.96</v>
      </c>
      <c r="CC232" s="27">
        <f>IF($O232&gt;=CC$1,$S232+$Y232+$Z232,$Y232+$Z232)</f>
        <v>700.96</v>
      </c>
      <c r="CD232" s="27">
        <f>IF($O232&gt;=CD$1,$S232+$Y232+$Z232,$Y232+$Z232)</f>
        <v>700.96</v>
      </c>
      <c r="CE232" s="27">
        <f>IF($O232&gt;=CE$1,$S232+$Y232+$Z232,$Y232+$Z232)</f>
        <v>700.96</v>
      </c>
      <c r="CF232" s="27">
        <f>IF($O232&gt;=CF$1,$S232+$Y232+$Z232,$Y232+$Z232)</f>
        <v>700.96</v>
      </c>
      <c r="CG232" s="27">
        <f>IF($O232&gt;=CG$1,$S232+$Y232+$Z232,$Y232+$Z232)</f>
        <v>700.96</v>
      </c>
      <c r="CH232" s="27">
        <f>IF($O232&gt;=CH$1,$S232+$Y232+$Z232,$Y232+$Z232)</f>
        <v>700.96</v>
      </c>
      <c r="CI232" s="27">
        <f>IF($O232&gt;=CI$1,$S232+$Y232+$Z232,$Y232+$Z232)</f>
        <v>700.96</v>
      </c>
      <c r="CJ232" s="27">
        <f>IF($O232&gt;=CJ$1,$S232+$Y232+$Z232,$Y232+$Z232)</f>
        <v>700.96</v>
      </c>
      <c r="CK232" s="27">
        <f>IF($O232&gt;=CK$1,$S232+$Y232+$Z232,$Y232+$Z232)</f>
        <v>700.96</v>
      </c>
      <c r="CL232" s="27">
        <f>IF($O232&gt;=CL$1,$S232+$Y232+$Z232,$Y232+$Z232)</f>
        <v>700.96</v>
      </c>
      <c r="CM232" s="27">
        <f>IF($O232&gt;=CM$1,$S232+$Y232+$Z232,$Y232+$Z232)</f>
        <v>700.96</v>
      </c>
      <c r="CN232" s="27">
        <f>IF($O232&gt;=CN$1,$S232+$Y232,$Y232)</f>
        <v>300.96000000000004</v>
      </c>
      <c r="CO232" s="27">
        <f>IF($O232&gt;=CO$1,$S232+$Y232,$Y232)</f>
        <v>300.96000000000004</v>
      </c>
      <c r="CP232" s="27">
        <f>IF($O232&gt;=CP$1,$S232+$Y232,$Y232)</f>
        <v>300.96000000000004</v>
      </c>
      <c r="CQ232" s="27">
        <f>IF($O232&gt;=CQ$1,$S232+$Y232,$Y232)</f>
        <v>300.96000000000004</v>
      </c>
      <c r="CR232" s="27">
        <f>IF($O232&gt;=CR$1,$S232+$Y232,$Y232)</f>
        <v>300.96000000000004</v>
      </c>
      <c r="CS232" s="27">
        <f>IF($O232&gt;=CS$1,$S232+$Y232,$Y232)</f>
        <v>300.96000000000004</v>
      </c>
      <c r="CT232" s="27">
        <f>IF($O232&gt;=CT$1,$S232+$Y232,$Y232)</f>
        <v>300.96000000000004</v>
      </c>
      <c r="CU232" s="27">
        <f>IF($O232&gt;=CU$1,$S232+$Y232,$Y232)</f>
        <v>300.96000000000004</v>
      </c>
      <c r="CV232" s="27">
        <f>IF($O232&gt;=CV$1,$S232+$Y232,$Y232)</f>
        <v>300.96000000000004</v>
      </c>
      <c r="CW232" s="27">
        <f>IF($O232&gt;=CW$1,$S232+$Y232,$Y232)</f>
        <v>300.96000000000004</v>
      </c>
      <c r="CX232" s="27">
        <f>IF($O232&gt;=CX$1,$S232+$Y232,$Y232)</f>
        <v>300.96000000000004</v>
      </c>
      <c r="CY232" s="27">
        <f>IF($O232&gt;=CY$1,$S232+$Y232,$Y232)</f>
        <v>300.96000000000004</v>
      </c>
      <c r="CZ232" s="27">
        <f>IF($O232&gt;=CZ$1,$S232+$Y232,$Y232)</f>
        <v>300.96000000000004</v>
      </c>
      <c r="DA232" s="27">
        <f>IF($O232&gt;=DA$1,$S232+$Y232,$Y232)</f>
        <v>300.96000000000004</v>
      </c>
      <c r="DB232" s="27">
        <f>IF($O232&gt;=DB$1,$S232+$Y232,$Y232)</f>
        <v>300.96000000000004</v>
      </c>
      <c r="DC232" s="27">
        <f>IF($O232&gt;=DC$1,$S232+$Y232,$Y232)</f>
        <v>300.96000000000004</v>
      </c>
      <c r="DD232" s="27">
        <f>IF($O232&gt;=DD$1,$S232+$Y232,$Y232)</f>
        <v>300.96000000000004</v>
      </c>
      <c r="DE232" s="27">
        <f>IF($O232&gt;=DE$1,$S232+$Y232,$Y232)</f>
        <v>300.96000000000004</v>
      </c>
      <c r="DF232" s="27">
        <f>IF($O232&gt;=DF$1,$S232+$Y232,$Y232)</f>
        <v>300.96000000000004</v>
      </c>
      <c r="DG232" s="27">
        <f>IF($O232&gt;=DG$1,$S232+$Y232,$Y232)</f>
        <v>300.96000000000004</v>
      </c>
      <c r="DH232" s="27">
        <f>IF($O232&gt;=DH$1,$S232+$Y232,$Y232)</f>
        <v>300.96000000000004</v>
      </c>
      <c r="DI232" s="27">
        <f>IF($O232&gt;=DI$1,$S232+$Y232,$Y232)</f>
        <v>300.96000000000004</v>
      </c>
      <c r="DJ232" s="27">
        <f>IF($O232&gt;=DJ$1,$S232+$Y232,$Y232)</f>
        <v>300.96000000000004</v>
      </c>
      <c r="DK232" s="27">
        <f>IF($O232&gt;=DK$1,$S232+$Y232,$Y232)</f>
        <v>300.96000000000004</v>
      </c>
      <c r="DL232" s="27">
        <f>IF($O232&gt;=DL$1,$S232+$Y232,$Y232)</f>
        <v>300.96000000000004</v>
      </c>
      <c r="DM232" s="27">
        <f>IF($O232&gt;=DM$1,$S232+$Y232,$Y232)</f>
        <v>300.96000000000004</v>
      </c>
      <c r="DN232" s="27">
        <f>IF($O232&gt;=DN$1,$S232+$Y232,$Y232)</f>
        <v>300.96000000000004</v>
      </c>
      <c r="DO232" s="27">
        <f>IF($O232&gt;=DO$1,$S232+$Y232,$Y232)</f>
        <v>300.96000000000004</v>
      </c>
      <c r="DP232" s="27">
        <f>IF($O232&gt;=DP$1,$S232+$Y232,$Y232)</f>
        <v>300.96000000000004</v>
      </c>
      <c r="DQ232" s="27">
        <f>IF($O232&gt;=DQ$1,$S232+$Y232,$Y232)</f>
        <v>300.96000000000004</v>
      </c>
      <c r="DR232" s="27">
        <f>IF($O232&gt;=DR$1,$S232+$Y232,$Y232)</f>
        <v>300.96000000000004</v>
      </c>
      <c r="DS232" s="27">
        <f>IF($O232&gt;=DS$1,$S232+$Y232,$Y232)</f>
        <v>300.96000000000004</v>
      </c>
      <c r="DT232" s="27">
        <f>IF($O232&gt;=DT$1,$S232+$Y232,$Y232)</f>
        <v>300.96000000000004</v>
      </c>
      <c r="DU232" s="27">
        <f>IF($O232&gt;=DU$1,$S232+$Y232,$Y232)</f>
        <v>300.96000000000004</v>
      </c>
      <c r="DV232" s="27">
        <f>IF($O232&gt;=DV$1,$S232+$Y232,$Y232)</f>
        <v>300.96000000000004</v>
      </c>
      <c r="DW232" s="27">
        <f>IF($O232&gt;=DW$1,$S232+$Y232,$Y232)</f>
        <v>300.96000000000004</v>
      </c>
      <c r="DX232" s="27">
        <f>IF($O232&gt;=DX$1,$S232+$Y232,$Y232)</f>
        <v>300.96000000000004</v>
      </c>
      <c r="DY232" s="27">
        <f>IF($O232&gt;=DY$1,$S232+$Y232,$Y232)</f>
        <v>300.96000000000004</v>
      </c>
      <c r="DZ232" s="27">
        <f>IF($O232&gt;=DZ$1,$S232+$Y232,$Y232)</f>
        <v>300.96000000000004</v>
      </c>
      <c r="EA232" s="27">
        <f>IF($O232&gt;=EA$1,$S232+$Y232,$Y232)</f>
        <v>300.96000000000004</v>
      </c>
      <c r="EB232" s="27">
        <f>IF($O232&gt;=EB$1,$S232+$Y232,$Y232)</f>
        <v>300.96000000000004</v>
      </c>
      <c r="EC232" s="27">
        <f>IF($O232&gt;=EC$1,$S232+$Y232,$Y232)</f>
        <v>300.96000000000004</v>
      </c>
      <c r="ED232" s="27">
        <f>IF($O232&gt;=ED$1,$S232+$Y232,$Y232)</f>
        <v>300.96000000000004</v>
      </c>
      <c r="EE232" s="27">
        <f>IF($O232&gt;=EE$1,$S232+$Y232,$Y232)</f>
        <v>300.96000000000004</v>
      </c>
      <c r="EF232" s="27">
        <f>IF($O232&gt;=EF$1,$S232+$Y232,$Y232)</f>
        <v>300.96000000000004</v>
      </c>
      <c r="EG232" s="27">
        <f>IF($O232&gt;=EG$1,$S232+$Y232,$Y232)</f>
        <v>300.96000000000004</v>
      </c>
      <c r="EH232" s="27">
        <f>IF($O232&gt;=EH$1,$S232+$Y232,$Y232)</f>
        <v>300.96000000000004</v>
      </c>
      <c r="EI232" s="27">
        <f>IF($O232&gt;=EI$1,$S232+$Y232,$Y232)</f>
        <v>300.96000000000004</v>
      </c>
      <c r="EJ232" s="27">
        <f>IF($O232&gt;=EJ$1,$S232+$Y232,$Y232)</f>
        <v>300.96000000000004</v>
      </c>
      <c r="EK232" s="27">
        <f>IF($O232&gt;=EK$1,$S232+$Y232,$Y232)</f>
        <v>300.96000000000004</v>
      </c>
      <c r="EL232" s="27">
        <f>IF($O232&gt;=EL$1,$S232+$Y232,$Y232)</f>
        <v>300.96000000000004</v>
      </c>
      <c r="EM232" s="27">
        <f>IF($O232&gt;=EM$1,$S232+$Y232,$Y232)</f>
        <v>300.96000000000004</v>
      </c>
      <c r="EN232" s="27">
        <f>IF($O232&gt;=EN$1,$S232+$Y232,$Y232)</f>
        <v>300.96000000000004</v>
      </c>
      <c r="EO232" s="27">
        <f>IF($O232&gt;=EO$1,$S232+$Y232,$Y232)</f>
        <v>300.96000000000004</v>
      </c>
      <c r="EP232" s="27">
        <f>IF($O232&gt;=EP$1,$S232+$Y232,$Y232)</f>
        <v>0</v>
      </c>
      <c r="EQ232" s="27">
        <f>IF($O232&gt;=EQ$1,$S232+$Y232,$Y232)</f>
        <v>0</v>
      </c>
      <c r="ER232" s="27">
        <f>IF($O232&gt;=ER$1,$S232+$Y232,$Y232)</f>
        <v>0</v>
      </c>
      <c r="ES232" s="27">
        <f>IF($O232&gt;=ES$1,$S232+$Y232,$Y232)</f>
        <v>0</v>
      </c>
      <c r="ET232" s="27">
        <f>IF($O232&gt;=ET$1,$S232+$Y232,$Y232)</f>
        <v>0</v>
      </c>
      <c r="EU232" s="27">
        <f>IF($O232&gt;=EU$1,$S232+$Y232,$Y232)</f>
        <v>0</v>
      </c>
      <c r="EV232" s="27">
        <f>IF($O232&gt;=EV$1,$S232,0)</f>
        <v>0</v>
      </c>
      <c r="EW232" s="27">
        <f>IF($O232&gt;=EW$1,$S232,0)</f>
        <v>0</v>
      </c>
      <c r="EX232" s="27">
        <f>IF($O232&gt;=EX$1,$S232,0)</f>
        <v>0</v>
      </c>
      <c r="EY232" s="27">
        <f>IF($O232&gt;=EY$1,$S232,0)</f>
        <v>0</v>
      </c>
      <c r="EZ232" s="27">
        <f>IF($O232&gt;=EZ$1,$S232,0)</f>
        <v>0</v>
      </c>
      <c r="FA232" s="27">
        <f>IF($O232&gt;=FA$1,$S232,0)</f>
        <v>0</v>
      </c>
      <c r="FB232" s="27">
        <f>IF($O232&gt;=FB$1,$S232,0)</f>
        <v>0</v>
      </c>
      <c r="FC232" s="27">
        <f>IF($O232&gt;=FC$1,$S232,0)</f>
        <v>0</v>
      </c>
      <c r="FD232" s="27">
        <f>IF($O232&gt;=FD$1,$S232,0)</f>
        <v>0</v>
      </c>
      <c r="FE232" s="27">
        <f>IF($O232&gt;=FE$1,$S232,0)</f>
        <v>0</v>
      </c>
      <c r="FF232" s="27">
        <f>IF($O232&gt;=FF$1,$S232,0)</f>
        <v>0</v>
      </c>
      <c r="FG232" s="27">
        <f>IF($O232&gt;=FG$1,$S232,0)</f>
        <v>0</v>
      </c>
      <c r="FH232" s="27">
        <f>IF($O232&gt;=FH$1,$S232,0)</f>
        <v>0</v>
      </c>
      <c r="FI232" s="27">
        <f>IF($O232&gt;=FI$1,$S232,0)</f>
        <v>0</v>
      </c>
      <c r="FJ232" s="27">
        <f>IF($O232&gt;=FJ$1,$S232,0)</f>
        <v>0</v>
      </c>
      <c r="FK232" s="27">
        <f>IF($O232&gt;=FK$1,$S232,0)</f>
        <v>0</v>
      </c>
      <c r="FL232" s="27">
        <f>IF($O232&gt;=FL$1,$S232,0)</f>
        <v>0</v>
      </c>
      <c r="FM232" s="27">
        <f>IF($O232&gt;=FM$1,$S232,0)</f>
        <v>0</v>
      </c>
      <c r="FN232" s="27">
        <f>IF($O232&gt;=FN$1,$S232,0)</f>
        <v>0</v>
      </c>
      <c r="FO232" s="27">
        <f>IF($O232&gt;=FO$1,$S232,0)</f>
        <v>0</v>
      </c>
      <c r="FP232" s="27">
        <f>IF($O232&gt;=FP$1,$S232,0)</f>
        <v>0</v>
      </c>
      <c r="FQ232" s="27">
        <f>IF($O232&gt;=FQ$1,$S232,0)</f>
        <v>0</v>
      </c>
      <c r="FR232" s="27">
        <f>IF($O232&gt;=FR$1,$S232,0)</f>
        <v>0</v>
      </c>
      <c r="FS232" s="27">
        <f>IF($O232&gt;=FS$1,$S232,0)</f>
        <v>0</v>
      </c>
      <c r="FT232" s="27">
        <f>IF($O232&gt;=FT$1,$S232,0)</f>
        <v>0</v>
      </c>
      <c r="FU232" s="27">
        <f>IF($O232&gt;=FU$1,$S232,0)</f>
        <v>0</v>
      </c>
      <c r="FV232" s="27">
        <f>IF($O232&gt;=FV$1,$S232,0)</f>
        <v>0</v>
      </c>
      <c r="FW232" s="27">
        <f>IF($O232&gt;=FW$1,$S232,0)</f>
        <v>0</v>
      </c>
      <c r="FX232" s="27">
        <f>IF($O232&gt;=FX$1,$S232,0)</f>
        <v>0</v>
      </c>
      <c r="FY232" s="27">
        <f>IF($O232&gt;=FY$1,$S232,0)</f>
        <v>0</v>
      </c>
      <c r="FZ232" s="27">
        <f>IF($O232&gt;=FZ$1,$S232,0)</f>
        <v>0</v>
      </c>
      <c r="GA232" s="27">
        <f>IF($O232&gt;=GA$1,$S232,0)</f>
        <v>0</v>
      </c>
      <c r="GB232" s="27">
        <f>IF($O232&gt;=GB$1,$S232,0)</f>
        <v>0</v>
      </c>
      <c r="GC232" s="27">
        <f>IF($O232&gt;=GC$1,$S232,0)</f>
        <v>0</v>
      </c>
      <c r="GD232" s="27">
        <f>IF($O232&gt;=GD$1,$S232,0)</f>
        <v>0</v>
      </c>
      <c r="GE232" s="27">
        <f>IF($O232&gt;=GE$1,$S232,0)</f>
        <v>0</v>
      </c>
      <c r="GF232" s="27">
        <f>IF($O232&gt;=GF$1,$S232,0)</f>
        <v>0</v>
      </c>
      <c r="GG232" s="27">
        <f>IF($O232&gt;=GG$1,$S232,0)</f>
        <v>0</v>
      </c>
      <c r="GH232" s="27">
        <f>IF($O232&gt;=GH$1,$S232,0)</f>
        <v>0</v>
      </c>
      <c r="GI232" s="27">
        <f>IF($O232&gt;=GI$1,$S232,0)</f>
        <v>0</v>
      </c>
      <c r="GJ232" s="27">
        <f>IF($O232&gt;=GJ$1,$S232,0)</f>
        <v>0</v>
      </c>
      <c r="GK232" s="27">
        <f>IF($O232&gt;=GK$1,$S232,0)</f>
        <v>0</v>
      </c>
      <c r="GL232" s="27">
        <f>IF($O232&gt;=GL$1,$S232,0)</f>
        <v>0</v>
      </c>
      <c r="GM232" s="27">
        <f>IF($O232&gt;=GM$1,$S232,0)</f>
        <v>0</v>
      </c>
      <c r="GN232" s="27">
        <f>IF($O232&gt;=GN$1,$S232,0)</f>
        <v>0</v>
      </c>
      <c r="GO232" s="27">
        <f>IF($O232&gt;=GO$1,$S232,0)</f>
        <v>0</v>
      </c>
      <c r="GP232" s="27">
        <f>IF($O232&gt;=GP$1,$S232,0)</f>
        <v>0</v>
      </c>
      <c r="GQ232" s="27">
        <f>IF($O232&gt;=GQ$1,$S232,0)</f>
        <v>0</v>
      </c>
      <c r="GR232" s="27">
        <f>IF($O232&gt;=GR$1,$S232,0)</f>
        <v>0</v>
      </c>
      <c r="GS232" s="27">
        <f>IF($O232&gt;=GS$1,$S232,0)</f>
        <v>0</v>
      </c>
      <c r="GT232" s="27">
        <f>IF($O232&gt;=GT$1,$S232,0)</f>
        <v>0</v>
      </c>
      <c r="GU232" s="27">
        <f>IF($O232&gt;=GU$1,$S232,0)</f>
        <v>0</v>
      </c>
      <c r="GV232" s="27">
        <f>IF($O232&gt;=GV$1,$S232,0)</f>
        <v>0</v>
      </c>
      <c r="GW232" s="27">
        <f>IF($O232&gt;=GW$1,$S232,0)</f>
        <v>0</v>
      </c>
      <c r="GX232" s="27">
        <f>IF($O232&gt;=GX$1,$S232,0)</f>
        <v>0</v>
      </c>
      <c r="GY232" s="27">
        <f>IF($O232&gt;=GY$1,$S232,0)</f>
        <v>0</v>
      </c>
      <c r="GZ232" s="27">
        <f>IF($O232&gt;=GZ$1,$S232,0)</f>
        <v>0</v>
      </c>
      <c r="HA232" s="27">
        <f>IF($O232&gt;=HA$1,$S232,0)</f>
        <v>0</v>
      </c>
      <c r="HB232" s="27">
        <f>IF($O232&gt;=HB$1,$S232,0)</f>
        <v>0</v>
      </c>
      <c r="HC232" s="27">
        <f>IF($O232&gt;=HC$1,$S232,0)</f>
        <v>0</v>
      </c>
    </row>
    <row r="233" spans="1:211">
      <c r="A233" s="3">
        <v>95362</v>
      </c>
      <c r="B233" s="3" t="s">
        <v>163</v>
      </c>
      <c r="C233" s="3" t="s">
        <v>104</v>
      </c>
      <c r="D233" s="3">
        <v>58</v>
      </c>
      <c r="E233" s="4">
        <v>37361</v>
      </c>
      <c r="F233" s="5">
        <v>16.19178082191781</v>
      </c>
      <c r="G233" s="3" t="s">
        <v>99</v>
      </c>
      <c r="H233" s="4">
        <v>22163</v>
      </c>
      <c r="I233" s="9" t="s">
        <v>833</v>
      </c>
      <c r="J233" s="5">
        <v>2070.1999999999998</v>
      </c>
      <c r="K233" s="31">
        <v>439</v>
      </c>
      <c r="L233" s="32">
        <v>16</v>
      </c>
      <c r="M233" s="33">
        <f>VLOOKUP(L233,FIND,3,TRUE)</f>
        <v>1.2</v>
      </c>
      <c r="N233" s="32">
        <f>IF(L233&gt;30,180,VLOOKUP(L233,TEMPO,2,FALSE))</f>
        <v>96</v>
      </c>
      <c r="O233" s="32">
        <f>IF(R233&gt;0,4,N233)</f>
        <v>96</v>
      </c>
      <c r="P233" s="96">
        <f>J233*M233*L233</f>
        <v>39747.839999999997</v>
      </c>
      <c r="Q233" s="96">
        <f>10934.45*2</f>
        <v>21868.9</v>
      </c>
      <c r="R233" s="96">
        <f>IF(P233&lt;=Q233,P233/4,0)</f>
        <v>0</v>
      </c>
      <c r="S233" s="5">
        <f>IF(P233&gt;=Q233,P233/N233,0)</f>
        <v>414.03999999999996</v>
      </c>
      <c r="T233" s="3"/>
      <c r="U233" s="3">
        <f>IF(T233="",1,0)</f>
        <v>1</v>
      </c>
      <c r="V233" s="3">
        <v>360</v>
      </c>
      <c r="W233" s="5">
        <v>0</v>
      </c>
      <c r="X233" s="5">
        <v>245.73</v>
      </c>
      <c r="Y233" s="5">
        <f>X233*W233</f>
        <v>0</v>
      </c>
      <c r="Z233" s="5">
        <v>400</v>
      </c>
      <c r="AA233" s="5">
        <f>S233+Y233+Z233</f>
        <v>814.04</v>
      </c>
      <c r="AB233" s="39">
        <f>(J233/12+J233/12*1.3333333333+450/12+J233/30*6/12+J233)*1.3+Y233+Z233+153.9</f>
        <v>3862.064888881413</v>
      </c>
      <c r="AC233" s="39" t="s">
        <v>104</v>
      </c>
      <c r="AD233" s="39">
        <f>J233*1.3+400+153.9</f>
        <v>3245.16</v>
      </c>
      <c r="AE233" s="39">
        <f>SUMIFS('CUSTO MENSAL FUNC NOVO'!H:H,'CUSTO MENSAL FUNC NOVO'!A:A,'VALORES MENSAIS'!AC233)</f>
        <v>2035.3799999999999</v>
      </c>
      <c r="AF233" s="27">
        <f>IF($R233&gt;0,$R233,$S233)+$Y233+$Z233</f>
        <v>814.04</v>
      </c>
      <c r="AG233" s="27">
        <f>IF($R233&gt;0,$R233,$S233)+$Y233+$Z233</f>
        <v>814.04</v>
      </c>
      <c r="AH233" s="27">
        <f>IF($R233&gt;0,$R233,$S233)+$Y233+$Z233</f>
        <v>814.04</v>
      </c>
      <c r="AI233" s="27">
        <f>IF($R233&gt;0,$R233,$S233)+$Y233+$Z233</f>
        <v>814.04</v>
      </c>
      <c r="AJ233" s="27">
        <f>IF($O233&gt;=AJ$1,$S233+$Y233+$Z233,$Y233+$Z233)</f>
        <v>814.04</v>
      </c>
      <c r="AK233" s="27">
        <f>IF($O233&gt;=AK$1,$S233+$Y233+$Z233,$Y233+$Z233)</f>
        <v>814.04</v>
      </c>
      <c r="AL233" s="27">
        <f>IF($O233&gt;=AL$1,$S233+$Y233+$Z233,$Y233+$Z233)</f>
        <v>814.04</v>
      </c>
      <c r="AM233" s="27">
        <f>IF($O233&gt;=AM$1,$S233+$Y233+$Z233,$Y233+$Z233)</f>
        <v>814.04</v>
      </c>
      <c r="AN233" s="27">
        <f>IF($O233&gt;=AN$1,$S233+$Y233+$Z233,$Y233+$Z233)</f>
        <v>814.04</v>
      </c>
      <c r="AO233" s="27">
        <f>IF($O233&gt;=AO$1,$S233+$Y233+$Z233,$Y233+$Z233)</f>
        <v>814.04</v>
      </c>
      <c r="AP233" s="27">
        <f>IF($O233&gt;=AP$1,$S233+$Y233+$Z233,$Y233+$Z233)</f>
        <v>814.04</v>
      </c>
      <c r="AQ233" s="27">
        <f>IF($O233&gt;=AQ$1,$S233+$Y233+$Z233,$Y233+$Z233)</f>
        <v>814.04</v>
      </c>
      <c r="AR233" s="27">
        <f>IF($O233&gt;=AR$1,$S233+$Y233+$Z233,$Y233+$Z233)</f>
        <v>814.04</v>
      </c>
      <c r="AS233" s="27">
        <f>IF($O233&gt;=AS$1,$S233+$Y233+$Z233,$Y233+$Z233)</f>
        <v>814.04</v>
      </c>
      <c r="AT233" s="27">
        <f>IF($O233&gt;=AT$1,$S233+$Y233+$Z233,$Y233+$Z233)</f>
        <v>814.04</v>
      </c>
      <c r="AU233" s="27">
        <f>IF($O233&gt;=AU$1,$S233+$Y233+$Z233,$Y233+$Z233)</f>
        <v>814.04</v>
      </c>
      <c r="AV233" s="27">
        <f>IF($O233&gt;=AV$1,$S233+$Y233+$Z233,$Y233+$Z233)</f>
        <v>814.04</v>
      </c>
      <c r="AW233" s="27">
        <f>IF($O233&gt;=AW$1,$S233+$Y233+$Z233,$Y233+$Z233)</f>
        <v>814.04</v>
      </c>
      <c r="AX233" s="27">
        <f>IF($O233&gt;=AX$1,$S233+$Y233+$Z233,$Y233+$Z233)</f>
        <v>814.04</v>
      </c>
      <c r="AY233" s="27">
        <f>IF($O233&gt;=AY$1,$S233+$Y233+$Z233,$Y233+$Z233)</f>
        <v>814.04</v>
      </c>
      <c r="AZ233" s="27">
        <f>IF($O233&gt;=AZ$1,$S233+$Y233+$Z233,$Y233+$Z233)</f>
        <v>814.04</v>
      </c>
      <c r="BA233" s="27">
        <f>IF($O233&gt;=BA$1,$S233+$Y233+$Z233,$Y233+$Z233)</f>
        <v>814.04</v>
      </c>
      <c r="BB233" s="27">
        <f>IF($O233&gt;=BB$1,$S233+$Y233+$Z233,$Y233+$Z233)</f>
        <v>814.04</v>
      </c>
      <c r="BC233" s="27">
        <f>IF($O233&gt;=BC$1,$S233+$Y233+$Z233,$Y233+$Z233)</f>
        <v>814.04</v>
      </c>
      <c r="BD233" s="27">
        <f>IF($O233&gt;=BD$1,$S233+$Y233+$Z233,$Y233+$Z233)</f>
        <v>814.04</v>
      </c>
      <c r="BE233" s="27">
        <f>IF($O233&gt;=BE$1,$S233+$Y233+$Z233,$Y233+$Z233)</f>
        <v>814.04</v>
      </c>
      <c r="BF233" s="27">
        <f>IF($O233&gt;=BF$1,$S233+$Y233+$Z233,$Y233+$Z233)</f>
        <v>814.04</v>
      </c>
      <c r="BG233" s="27">
        <f>IF($O233&gt;=BG$1,$S233+$Y233+$Z233,$Y233+$Z233)</f>
        <v>814.04</v>
      </c>
      <c r="BH233" s="27">
        <f>IF($O233&gt;=BH$1,$S233+$Y233+$Z233,$Y233+$Z233)</f>
        <v>814.04</v>
      </c>
      <c r="BI233" s="27">
        <f>IF($O233&gt;=BI$1,$S233+$Y233+$Z233,$Y233+$Z233)</f>
        <v>814.04</v>
      </c>
      <c r="BJ233" s="27">
        <f>IF($O233&gt;=BJ$1,$S233+$Y233+$Z233,$Y233+$Z233)</f>
        <v>814.04</v>
      </c>
      <c r="BK233" s="27">
        <f>IF($O233&gt;=BK$1,$S233+$Y233+$Z233,$Y233+$Z233)</f>
        <v>814.04</v>
      </c>
      <c r="BL233" s="27">
        <f>IF($O233&gt;=BL$1,$S233+$Y233+$Z233,$Y233+$Z233)</f>
        <v>814.04</v>
      </c>
      <c r="BM233" s="27">
        <f>IF($O233&gt;=BM$1,$S233+$Y233+$Z233,$Y233+$Z233)</f>
        <v>814.04</v>
      </c>
      <c r="BN233" s="27">
        <f>IF($O233&gt;=BN$1,$S233+$Y233+$Z233,$Y233+$Z233)</f>
        <v>814.04</v>
      </c>
      <c r="BO233" s="27">
        <f>IF($O233&gt;=BO$1,$S233+$Y233+$Z233,$Y233+$Z233)</f>
        <v>814.04</v>
      </c>
      <c r="BP233" s="27">
        <f>IF($O233&gt;=BP$1,$S233+$Y233+$Z233,$Y233+$Z233)</f>
        <v>814.04</v>
      </c>
      <c r="BQ233" s="27">
        <f>IF($O233&gt;=BQ$1,$S233+$Y233+$Z233,$Y233+$Z233)</f>
        <v>814.04</v>
      </c>
      <c r="BR233" s="27">
        <f>IF($O233&gt;=BR$1,$S233+$Y233+$Z233,$Y233+$Z233)</f>
        <v>814.04</v>
      </c>
      <c r="BS233" s="27">
        <f>IF($O233&gt;=BS$1,$S233+$Y233+$Z233,$Y233+$Z233)</f>
        <v>814.04</v>
      </c>
      <c r="BT233" s="27">
        <f>IF($O233&gt;=BT$1,$S233+$Y233+$Z233,$Y233+$Z233)</f>
        <v>814.04</v>
      </c>
      <c r="BU233" s="27">
        <f>IF($O233&gt;=BU$1,$S233+$Y233+$Z233,$Y233+$Z233)</f>
        <v>814.04</v>
      </c>
      <c r="BV233" s="27">
        <f>IF($O233&gt;=BV$1,$S233+$Y233+$Z233,$Y233+$Z233)</f>
        <v>814.04</v>
      </c>
      <c r="BW233" s="27">
        <f>IF($O233&gt;=BW$1,$S233+$Y233+$Z233,$Y233+$Z233)</f>
        <v>814.04</v>
      </c>
      <c r="BX233" s="27">
        <f>IF($O233&gt;=BX$1,$S233+$Y233+$Z233,$Y233+$Z233)</f>
        <v>814.04</v>
      </c>
      <c r="BY233" s="27">
        <f>IF($O233&gt;=BY$1,$S233+$Y233+$Z233,$Y233+$Z233)</f>
        <v>814.04</v>
      </c>
      <c r="BZ233" s="27">
        <f>IF($O233&gt;=BZ$1,$S233+$Y233+$Z233,$Y233+$Z233)</f>
        <v>814.04</v>
      </c>
      <c r="CA233" s="27">
        <f>IF($O233&gt;=CA$1,$S233+$Y233+$Z233,$Y233+$Z233)</f>
        <v>814.04</v>
      </c>
      <c r="CB233" s="27">
        <f>IF($O233&gt;=CB$1,$S233+$Y233+$Z233,$Y233+$Z233)</f>
        <v>814.04</v>
      </c>
      <c r="CC233" s="27">
        <f>IF($O233&gt;=CC$1,$S233+$Y233+$Z233,$Y233+$Z233)</f>
        <v>814.04</v>
      </c>
      <c r="CD233" s="27">
        <f>IF($O233&gt;=CD$1,$S233+$Y233+$Z233,$Y233+$Z233)</f>
        <v>814.04</v>
      </c>
      <c r="CE233" s="27">
        <f>IF($O233&gt;=CE$1,$S233+$Y233+$Z233,$Y233+$Z233)</f>
        <v>814.04</v>
      </c>
      <c r="CF233" s="27">
        <f>IF($O233&gt;=CF$1,$S233+$Y233+$Z233,$Y233+$Z233)</f>
        <v>814.04</v>
      </c>
      <c r="CG233" s="27">
        <f>IF($O233&gt;=CG$1,$S233+$Y233+$Z233,$Y233+$Z233)</f>
        <v>814.04</v>
      </c>
      <c r="CH233" s="27">
        <f>IF($O233&gt;=CH$1,$S233+$Y233+$Z233,$Y233+$Z233)</f>
        <v>814.04</v>
      </c>
      <c r="CI233" s="27">
        <f>IF($O233&gt;=CI$1,$S233+$Y233+$Z233,$Y233+$Z233)</f>
        <v>814.04</v>
      </c>
      <c r="CJ233" s="27">
        <f>IF($O233&gt;=CJ$1,$S233+$Y233+$Z233,$Y233+$Z233)</f>
        <v>814.04</v>
      </c>
      <c r="CK233" s="27">
        <f>IF($O233&gt;=CK$1,$S233+$Y233+$Z233,$Y233+$Z233)</f>
        <v>814.04</v>
      </c>
      <c r="CL233" s="27">
        <f>IF($O233&gt;=CL$1,$S233+$Y233+$Z233,$Y233+$Z233)</f>
        <v>814.04</v>
      </c>
      <c r="CM233" s="27">
        <f>IF($O233&gt;=CM$1,$S233+$Y233+$Z233,$Y233+$Z233)</f>
        <v>814.04</v>
      </c>
      <c r="CN233" s="27">
        <f>IF($O233&gt;=CN$1,$S233+$Y233,$Y233)</f>
        <v>414.03999999999996</v>
      </c>
      <c r="CO233" s="27">
        <f>IF($O233&gt;=CO$1,$S233+$Y233,$Y233)</f>
        <v>414.03999999999996</v>
      </c>
      <c r="CP233" s="27">
        <f>IF($O233&gt;=CP$1,$S233+$Y233,$Y233)</f>
        <v>414.03999999999996</v>
      </c>
      <c r="CQ233" s="27">
        <f>IF($O233&gt;=CQ$1,$S233+$Y233,$Y233)</f>
        <v>414.03999999999996</v>
      </c>
      <c r="CR233" s="27">
        <f>IF($O233&gt;=CR$1,$S233+$Y233,$Y233)</f>
        <v>414.03999999999996</v>
      </c>
      <c r="CS233" s="27">
        <f>IF($O233&gt;=CS$1,$S233+$Y233,$Y233)</f>
        <v>414.03999999999996</v>
      </c>
      <c r="CT233" s="27">
        <f>IF($O233&gt;=CT$1,$S233+$Y233,$Y233)</f>
        <v>414.03999999999996</v>
      </c>
      <c r="CU233" s="27">
        <f>IF($O233&gt;=CU$1,$S233+$Y233,$Y233)</f>
        <v>414.03999999999996</v>
      </c>
      <c r="CV233" s="27">
        <f>IF($O233&gt;=CV$1,$S233+$Y233,$Y233)</f>
        <v>414.03999999999996</v>
      </c>
      <c r="CW233" s="27">
        <f>IF($O233&gt;=CW$1,$S233+$Y233,$Y233)</f>
        <v>414.03999999999996</v>
      </c>
      <c r="CX233" s="27">
        <f>IF($O233&gt;=CX$1,$S233+$Y233,$Y233)</f>
        <v>414.03999999999996</v>
      </c>
      <c r="CY233" s="27">
        <f>IF($O233&gt;=CY$1,$S233+$Y233,$Y233)</f>
        <v>414.03999999999996</v>
      </c>
      <c r="CZ233" s="27">
        <f>IF($O233&gt;=CZ$1,$S233+$Y233,$Y233)</f>
        <v>414.03999999999996</v>
      </c>
      <c r="DA233" s="27">
        <f>IF($O233&gt;=DA$1,$S233+$Y233,$Y233)</f>
        <v>414.03999999999996</v>
      </c>
      <c r="DB233" s="27">
        <f>IF($O233&gt;=DB$1,$S233+$Y233,$Y233)</f>
        <v>414.03999999999996</v>
      </c>
      <c r="DC233" s="27">
        <f>IF($O233&gt;=DC$1,$S233+$Y233,$Y233)</f>
        <v>414.03999999999996</v>
      </c>
      <c r="DD233" s="27">
        <f>IF($O233&gt;=DD$1,$S233+$Y233,$Y233)</f>
        <v>414.03999999999996</v>
      </c>
      <c r="DE233" s="27">
        <f>IF($O233&gt;=DE$1,$S233+$Y233,$Y233)</f>
        <v>414.03999999999996</v>
      </c>
      <c r="DF233" s="27">
        <f>IF($O233&gt;=DF$1,$S233+$Y233,$Y233)</f>
        <v>414.03999999999996</v>
      </c>
      <c r="DG233" s="27">
        <f>IF($O233&gt;=DG$1,$S233+$Y233,$Y233)</f>
        <v>414.03999999999996</v>
      </c>
      <c r="DH233" s="27">
        <f>IF($O233&gt;=DH$1,$S233+$Y233,$Y233)</f>
        <v>414.03999999999996</v>
      </c>
      <c r="DI233" s="27">
        <f>IF($O233&gt;=DI$1,$S233+$Y233,$Y233)</f>
        <v>414.03999999999996</v>
      </c>
      <c r="DJ233" s="27">
        <f>IF($O233&gt;=DJ$1,$S233+$Y233,$Y233)</f>
        <v>414.03999999999996</v>
      </c>
      <c r="DK233" s="27">
        <f>IF($O233&gt;=DK$1,$S233+$Y233,$Y233)</f>
        <v>414.03999999999996</v>
      </c>
      <c r="DL233" s="27">
        <f>IF($O233&gt;=DL$1,$S233+$Y233,$Y233)</f>
        <v>414.03999999999996</v>
      </c>
      <c r="DM233" s="27">
        <f>IF($O233&gt;=DM$1,$S233+$Y233,$Y233)</f>
        <v>414.03999999999996</v>
      </c>
      <c r="DN233" s="27">
        <f>IF($O233&gt;=DN$1,$S233+$Y233,$Y233)</f>
        <v>414.03999999999996</v>
      </c>
      <c r="DO233" s="27">
        <f>IF($O233&gt;=DO$1,$S233+$Y233,$Y233)</f>
        <v>414.03999999999996</v>
      </c>
      <c r="DP233" s="27">
        <f>IF($O233&gt;=DP$1,$S233+$Y233,$Y233)</f>
        <v>414.03999999999996</v>
      </c>
      <c r="DQ233" s="27">
        <f>IF($O233&gt;=DQ$1,$S233+$Y233,$Y233)</f>
        <v>414.03999999999996</v>
      </c>
      <c r="DR233" s="27">
        <f>IF($O233&gt;=DR$1,$S233+$Y233,$Y233)</f>
        <v>414.03999999999996</v>
      </c>
      <c r="DS233" s="27">
        <f>IF($O233&gt;=DS$1,$S233+$Y233,$Y233)</f>
        <v>414.03999999999996</v>
      </c>
      <c r="DT233" s="27">
        <f>IF($O233&gt;=DT$1,$S233+$Y233,$Y233)</f>
        <v>414.03999999999996</v>
      </c>
      <c r="DU233" s="27">
        <f>IF($O233&gt;=DU$1,$S233+$Y233,$Y233)</f>
        <v>414.03999999999996</v>
      </c>
      <c r="DV233" s="27">
        <f>IF($O233&gt;=DV$1,$S233+$Y233,$Y233)</f>
        <v>414.03999999999996</v>
      </c>
      <c r="DW233" s="27">
        <f>IF($O233&gt;=DW$1,$S233+$Y233,$Y233)</f>
        <v>414.03999999999996</v>
      </c>
      <c r="DX233" s="27">
        <f>IF($O233&gt;=DX$1,$S233+$Y233,$Y233)</f>
        <v>0</v>
      </c>
      <c r="DY233" s="27">
        <f>IF($O233&gt;=DY$1,$S233+$Y233,$Y233)</f>
        <v>0</v>
      </c>
      <c r="DZ233" s="27">
        <f>IF($O233&gt;=DZ$1,$S233+$Y233,$Y233)</f>
        <v>0</v>
      </c>
      <c r="EA233" s="27">
        <f>IF($O233&gt;=EA$1,$S233+$Y233,$Y233)</f>
        <v>0</v>
      </c>
      <c r="EB233" s="27">
        <f>IF($O233&gt;=EB$1,$S233+$Y233,$Y233)</f>
        <v>0</v>
      </c>
      <c r="EC233" s="27">
        <f>IF($O233&gt;=EC$1,$S233+$Y233,$Y233)</f>
        <v>0</v>
      </c>
      <c r="ED233" s="27">
        <f>IF($O233&gt;=ED$1,$S233+$Y233,$Y233)</f>
        <v>0</v>
      </c>
      <c r="EE233" s="27">
        <f>IF($O233&gt;=EE$1,$S233+$Y233,$Y233)</f>
        <v>0</v>
      </c>
      <c r="EF233" s="27">
        <f>IF($O233&gt;=EF$1,$S233+$Y233,$Y233)</f>
        <v>0</v>
      </c>
      <c r="EG233" s="27">
        <f>IF($O233&gt;=EG$1,$S233+$Y233,$Y233)</f>
        <v>0</v>
      </c>
      <c r="EH233" s="27">
        <f>IF($O233&gt;=EH$1,$S233+$Y233,$Y233)</f>
        <v>0</v>
      </c>
      <c r="EI233" s="27">
        <f>IF($O233&gt;=EI$1,$S233+$Y233,$Y233)</f>
        <v>0</v>
      </c>
      <c r="EJ233" s="27">
        <f>IF($O233&gt;=EJ$1,$S233+$Y233,$Y233)</f>
        <v>0</v>
      </c>
      <c r="EK233" s="27">
        <f>IF($O233&gt;=EK$1,$S233+$Y233,$Y233)</f>
        <v>0</v>
      </c>
      <c r="EL233" s="27">
        <f>IF($O233&gt;=EL$1,$S233+$Y233,$Y233)</f>
        <v>0</v>
      </c>
      <c r="EM233" s="27">
        <f>IF($O233&gt;=EM$1,$S233+$Y233,$Y233)</f>
        <v>0</v>
      </c>
      <c r="EN233" s="27">
        <f>IF($O233&gt;=EN$1,$S233+$Y233,$Y233)</f>
        <v>0</v>
      </c>
      <c r="EO233" s="27">
        <f>IF($O233&gt;=EO$1,$S233+$Y233,$Y233)</f>
        <v>0</v>
      </c>
      <c r="EP233" s="27">
        <f>IF($O233&gt;=EP$1,$S233+$Y233,$Y233)</f>
        <v>0</v>
      </c>
      <c r="EQ233" s="27">
        <f>IF($O233&gt;=EQ$1,$S233+$Y233,$Y233)</f>
        <v>0</v>
      </c>
      <c r="ER233" s="27">
        <f>IF($O233&gt;=ER$1,$S233+$Y233,$Y233)</f>
        <v>0</v>
      </c>
      <c r="ES233" s="27">
        <f>IF($O233&gt;=ES$1,$S233+$Y233,$Y233)</f>
        <v>0</v>
      </c>
      <c r="ET233" s="27">
        <f>IF($O233&gt;=ET$1,$S233+$Y233,$Y233)</f>
        <v>0</v>
      </c>
      <c r="EU233" s="27">
        <f>IF($O233&gt;=EU$1,$S233+$Y233,$Y233)</f>
        <v>0</v>
      </c>
      <c r="EV233" s="27">
        <f>IF($O233&gt;=EV$1,$S233,0)</f>
        <v>0</v>
      </c>
      <c r="EW233" s="27">
        <f>IF($O233&gt;=EW$1,$S233,0)</f>
        <v>0</v>
      </c>
      <c r="EX233" s="27">
        <f>IF($O233&gt;=EX$1,$S233,0)</f>
        <v>0</v>
      </c>
      <c r="EY233" s="27">
        <f>IF($O233&gt;=EY$1,$S233,0)</f>
        <v>0</v>
      </c>
      <c r="EZ233" s="27">
        <f>IF($O233&gt;=EZ$1,$S233,0)</f>
        <v>0</v>
      </c>
      <c r="FA233" s="27">
        <f>IF($O233&gt;=FA$1,$S233,0)</f>
        <v>0</v>
      </c>
      <c r="FB233" s="27">
        <f>IF($O233&gt;=FB$1,$S233,0)</f>
        <v>0</v>
      </c>
      <c r="FC233" s="27">
        <f>IF($O233&gt;=FC$1,$S233,0)</f>
        <v>0</v>
      </c>
      <c r="FD233" s="27">
        <f>IF($O233&gt;=FD$1,$S233,0)</f>
        <v>0</v>
      </c>
      <c r="FE233" s="27">
        <f>IF($O233&gt;=FE$1,$S233,0)</f>
        <v>0</v>
      </c>
      <c r="FF233" s="27">
        <f>IF($O233&gt;=FF$1,$S233,0)</f>
        <v>0</v>
      </c>
      <c r="FG233" s="27">
        <f>IF($O233&gt;=FG$1,$S233,0)</f>
        <v>0</v>
      </c>
      <c r="FH233" s="27">
        <f>IF($O233&gt;=FH$1,$S233,0)</f>
        <v>0</v>
      </c>
      <c r="FI233" s="27">
        <f>IF($O233&gt;=FI$1,$S233,0)</f>
        <v>0</v>
      </c>
      <c r="FJ233" s="27">
        <f>IF($O233&gt;=FJ$1,$S233,0)</f>
        <v>0</v>
      </c>
      <c r="FK233" s="27">
        <f>IF($O233&gt;=FK$1,$S233,0)</f>
        <v>0</v>
      </c>
      <c r="FL233" s="27">
        <f>IF($O233&gt;=FL$1,$S233,0)</f>
        <v>0</v>
      </c>
      <c r="FM233" s="27">
        <f>IF($O233&gt;=FM$1,$S233,0)</f>
        <v>0</v>
      </c>
      <c r="FN233" s="27">
        <f>IF($O233&gt;=FN$1,$S233,0)</f>
        <v>0</v>
      </c>
      <c r="FO233" s="27">
        <f>IF($O233&gt;=FO$1,$S233,0)</f>
        <v>0</v>
      </c>
      <c r="FP233" s="27">
        <f>IF($O233&gt;=FP$1,$S233,0)</f>
        <v>0</v>
      </c>
      <c r="FQ233" s="27">
        <f>IF($O233&gt;=FQ$1,$S233,0)</f>
        <v>0</v>
      </c>
      <c r="FR233" s="27">
        <f>IF($O233&gt;=FR$1,$S233,0)</f>
        <v>0</v>
      </c>
      <c r="FS233" s="27">
        <f>IF($O233&gt;=FS$1,$S233,0)</f>
        <v>0</v>
      </c>
      <c r="FT233" s="27">
        <f>IF($O233&gt;=FT$1,$S233,0)</f>
        <v>0</v>
      </c>
      <c r="FU233" s="27">
        <f>IF($O233&gt;=FU$1,$S233,0)</f>
        <v>0</v>
      </c>
      <c r="FV233" s="27">
        <f>IF($O233&gt;=FV$1,$S233,0)</f>
        <v>0</v>
      </c>
      <c r="FW233" s="27">
        <f>IF($O233&gt;=FW$1,$S233,0)</f>
        <v>0</v>
      </c>
      <c r="FX233" s="27">
        <f>IF($O233&gt;=FX$1,$S233,0)</f>
        <v>0</v>
      </c>
      <c r="FY233" s="27">
        <f>IF($O233&gt;=FY$1,$S233,0)</f>
        <v>0</v>
      </c>
      <c r="FZ233" s="27">
        <f>IF($O233&gt;=FZ$1,$S233,0)</f>
        <v>0</v>
      </c>
      <c r="GA233" s="27">
        <f>IF($O233&gt;=GA$1,$S233,0)</f>
        <v>0</v>
      </c>
      <c r="GB233" s="27">
        <f>IF($O233&gt;=GB$1,$S233,0)</f>
        <v>0</v>
      </c>
      <c r="GC233" s="27">
        <f>IF($O233&gt;=GC$1,$S233,0)</f>
        <v>0</v>
      </c>
      <c r="GD233" s="27">
        <f>IF($O233&gt;=GD$1,$S233,0)</f>
        <v>0</v>
      </c>
      <c r="GE233" s="27">
        <f>IF($O233&gt;=GE$1,$S233,0)</f>
        <v>0</v>
      </c>
      <c r="GF233" s="27">
        <f>IF($O233&gt;=GF$1,$S233,0)</f>
        <v>0</v>
      </c>
      <c r="GG233" s="27">
        <f>IF($O233&gt;=GG$1,$S233,0)</f>
        <v>0</v>
      </c>
      <c r="GH233" s="27">
        <f>IF($O233&gt;=GH$1,$S233,0)</f>
        <v>0</v>
      </c>
      <c r="GI233" s="27">
        <f>IF($O233&gt;=GI$1,$S233,0)</f>
        <v>0</v>
      </c>
      <c r="GJ233" s="27">
        <f>IF($O233&gt;=GJ$1,$S233,0)</f>
        <v>0</v>
      </c>
      <c r="GK233" s="27">
        <f>IF($O233&gt;=GK$1,$S233,0)</f>
        <v>0</v>
      </c>
      <c r="GL233" s="27">
        <f>IF($O233&gt;=GL$1,$S233,0)</f>
        <v>0</v>
      </c>
      <c r="GM233" s="27">
        <f>IF($O233&gt;=GM$1,$S233,0)</f>
        <v>0</v>
      </c>
      <c r="GN233" s="27">
        <f>IF($O233&gt;=GN$1,$S233,0)</f>
        <v>0</v>
      </c>
      <c r="GO233" s="27">
        <f>IF($O233&gt;=GO$1,$S233,0)</f>
        <v>0</v>
      </c>
      <c r="GP233" s="27">
        <f>IF($O233&gt;=GP$1,$S233,0)</f>
        <v>0</v>
      </c>
      <c r="GQ233" s="27">
        <f>IF($O233&gt;=GQ$1,$S233,0)</f>
        <v>0</v>
      </c>
      <c r="GR233" s="27">
        <f>IF($O233&gt;=GR$1,$S233,0)</f>
        <v>0</v>
      </c>
      <c r="GS233" s="27">
        <f>IF($O233&gt;=GS$1,$S233,0)</f>
        <v>0</v>
      </c>
      <c r="GT233" s="27">
        <f>IF($O233&gt;=GT$1,$S233,0)</f>
        <v>0</v>
      </c>
      <c r="GU233" s="27">
        <f>IF($O233&gt;=GU$1,$S233,0)</f>
        <v>0</v>
      </c>
      <c r="GV233" s="27">
        <f>IF($O233&gt;=GV$1,$S233,0)</f>
        <v>0</v>
      </c>
      <c r="GW233" s="27">
        <f>IF($O233&gt;=GW$1,$S233,0)</f>
        <v>0</v>
      </c>
      <c r="GX233" s="27">
        <f>IF($O233&gt;=GX$1,$S233,0)</f>
        <v>0</v>
      </c>
      <c r="GY233" s="27">
        <f>IF($O233&gt;=GY$1,$S233,0)</f>
        <v>0</v>
      </c>
      <c r="GZ233" s="27">
        <f>IF($O233&gt;=GZ$1,$S233,0)</f>
        <v>0</v>
      </c>
      <c r="HA233" s="27">
        <f>IF($O233&gt;=HA$1,$S233,0)</f>
        <v>0</v>
      </c>
      <c r="HB233" s="27">
        <f>IF($O233&gt;=HB$1,$S233,0)</f>
        <v>0</v>
      </c>
      <c r="HC233" s="27">
        <f>IF($O233&gt;=HC$1,$S233,0)</f>
        <v>0</v>
      </c>
    </row>
    <row r="234" spans="1:211">
      <c r="A234" s="3">
        <v>90522</v>
      </c>
      <c r="B234" s="3" t="s">
        <v>172</v>
      </c>
      <c r="C234" s="3" t="s">
        <v>104</v>
      </c>
      <c r="D234" s="3">
        <v>65</v>
      </c>
      <c r="E234" s="4">
        <v>37169</v>
      </c>
      <c r="F234" s="5">
        <v>16.717808219178082</v>
      </c>
      <c r="G234" s="3" t="s">
        <v>99</v>
      </c>
      <c r="H234" s="4">
        <v>19491</v>
      </c>
      <c r="I234" s="9" t="s">
        <v>833</v>
      </c>
      <c r="J234" s="5">
        <v>1403.6</v>
      </c>
      <c r="K234" s="31">
        <v>439</v>
      </c>
      <c r="L234" s="32">
        <v>17</v>
      </c>
      <c r="M234" s="33">
        <f>VLOOKUP(L234,FIND,3,TRUE)</f>
        <v>1.2</v>
      </c>
      <c r="N234" s="32">
        <f>IF(L234&gt;30,180,VLOOKUP(L234,TEMPO,2,FALSE))</f>
        <v>102</v>
      </c>
      <c r="O234" s="32">
        <f>IF(R234&gt;0,4,N234)</f>
        <v>102</v>
      </c>
      <c r="P234" s="96">
        <f>J234*M234*L234</f>
        <v>28633.439999999999</v>
      </c>
      <c r="Q234" s="96">
        <f>10934.45*2</f>
        <v>21868.9</v>
      </c>
      <c r="R234" s="96">
        <f>IF(P234&lt;=Q234,P234/4,0)</f>
        <v>0</v>
      </c>
      <c r="S234" s="5">
        <f>IF(P234&gt;=Q234,P234/N234,0)</f>
        <v>280.71999999999997</v>
      </c>
      <c r="T234" s="3"/>
      <c r="U234" s="3">
        <f>IF(T234="",1,0)</f>
        <v>1</v>
      </c>
      <c r="V234" s="3">
        <v>322</v>
      </c>
      <c r="W234" s="5">
        <v>0</v>
      </c>
      <c r="X234" s="5">
        <v>402.65</v>
      </c>
      <c r="Y234" s="5">
        <f>X234*W234</f>
        <v>0</v>
      </c>
      <c r="Z234" s="5">
        <v>400</v>
      </c>
      <c r="AA234" s="5">
        <f>S234+Y234+Z234</f>
        <v>680.72</v>
      </c>
      <c r="AB234" s="39">
        <f>(J234/12+J234/12*1.3333333333+450/12+J234/30*6/12+J234)*1.3+Y234+Z234+153.9</f>
        <v>2812.5402222171538</v>
      </c>
      <c r="AC234" s="39" t="s">
        <v>104</v>
      </c>
      <c r="AD234" s="39">
        <f>J234*1.3+400+153.9</f>
        <v>2378.58</v>
      </c>
      <c r="AE234" s="39">
        <f>SUMIFS('CUSTO MENSAL FUNC NOVO'!H:H,'CUSTO MENSAL FUNC NOVO'!A:A,'VALORES MENSAIS'!AC234)</f>
        <v>2035.3799999999999</v>
      </c>
      <c r="AF234" s="27">
        <f>IF($R234&gt;0,$R234,$S234)+$Y234+$Z234</f>
        <v>680.72</v>
      </c>
      <c r="AG234" s="27">
        <f>IF($R234&gt;0,$R234,$S234)+$Y234+$Z234</f>
        <v>680.72</v>
      </c>
      <c r="AH234" s="27">
        <f>IF($R234&gt;0,$R234,$S234)+$Y234+$Z234</f>
        <v>680.72</v>
      </c>
      <c r="AI234" s="27">
        <f>IF($R234&gt;0,$R234,$S234)+$Y234+$Z234</f>
        <v>680.72</v>
      </c>
      <c r="AJ234" s="27">
        <f>IF($O234&gt;=AJ$1,$S234+$Y234+$Z234,$Y234+$Z234)</f>
        <v>680.72</v>
      </c>
      <c r="AK234" s="27">
        <f>IF($O234&gt;=AK$1,$S234+$Y234+$Z234,$Y234+$Z234)</f>
        <v>680.72</v>
      </c>
      <c r="AL234" s="27">
        <f>IF($O234&gt;=AL$1,$S234+$Y234+$Z234,$Y234+$Z234)</f>
        <v>680.72</v>
      </c>
      <c r="AM234" s="27">
        <f>IF($O234&gt;=AM$1,$S234+$Y234+$Z234,$Y234+$Z234)</f>
        <v>680.72</v>
      </c>
      <c r="AN234" s="27">
        <f>IF($O234&gt;=AN$1,$S234+$Y234+$Z234,$Y234+$Z234)</f>
        <v>680.72</v>
      </c>
      <c r="AO234" s="27">
        <f>IF($O234&gt;=AO$1,$S234+$Y234+$Z234,$Y234+$Z234)</f>
        <v>680.72</v>
      </c>
      <c r="AP234" s="27">
        <f>IF($O234&gt;=AP$1,$S234+$Y234+$Z234,$Y234+$Z234)</f>
        <v>680.72</v>
      </c>
      <c r="AQ234" s="27">
        <f>IF($O234&gt;=AQ$1,$S234+$Y234+$Z234,$Y234+$Z234)</f>
        <v>680.72</v>
      </c>
      <c r="AR234" s="27">
        <f>IF($O234&gt;=AR$1,$S234+$Y234+$Z234,$Y234+$Z234)</f>
        <v>680.72</v>
      </c>
      <c r="AS234" s="27">
        <f>IF($O234&gt;=AS$1,$S234+$Y234+$Z234,$Y234+$Z234)</f>
        <v>680.72</v>
      </c>
      <c r="AT234" s="27">
        <f>IF($O234&gt;=AT$1,$S234+$Y234+$Z234,$Y234+$Z234)</f>
        <v>680.72</v>
      </c>
      <c r="AU234" s="27">
        <f>IF($O234&gt;=AU$1,$S234+$Y234+$Z234,$Y234+$Z234)</f>
        <v>680.72</v>
      </c>
      <c r="AV234" s="27">
        <f>IF($O234&gt;=AV$1,$S234+$Y234+$Z234,$Y234+$Z234)</f>
        <v>680.72</v>
      </c>
      <c r="AW234" s="27">
        <f>IF($O234&gt;=AW$1,$S234+$Y234+$Z234,$Y234+$Z234)</f>
        <v>680.72</v>
      </c>
      <c r="AX234" s="27">
        <f>IF($O234&gt;=AX$1,$S234+$Y234+$Z234,$Y234+$Z234)</f>
        <v>680.72</v>
      </c>
      <c r="AY234" s="27">
        <f>IF($O234&gt;=AY$1,$S234+$Y234+$Z234,$Y234+$Z234)</f>
        <v>680.72</v>
      </c>
      <c r="AZ234" s="27">
        <f>IF($O234&gt;=AZ$1,$S234+$Y234+$Z234,$Y234+$Z234)</f>
        <v>680.72</v>
      </c>
      <c r="BA234" s="27">
        <f>IF($O234&gt;=BA$1,$S234+$Y234+$Z234,$Y234+$Z234)</f>
        <v>680.72</v>
      </c>
      <c r="BB234" s="27">
        <f>IF($O234&gt;=BB$1,$S234+$Y234+$Z234,$Y234+$Z234)</f>
        <v>680.72</v>
      </c>
      <c r="BC234" s="27">
        <f>IF($O234&gt;=BC$1,$S234+$Y234+$Z234,$Y234+$Z234)</f>
        <v>680.72</v>
      </c>
      <c r="BD234" s="27">
        <f>IF($O234&gt;=BD$1,$S234+$Y234+$Z234,$Y234+$Z234)</f>
        <v>680.72</v>
      </c>
      <c r="BE234" s="27">
        <f>IF($O234&gt;=BE$1,$S234+$Y234+$Z234,$Y234+$Z234)</f>
        <v>680.72</v>
      </c>
      <c r="BF234" s="27">
        <f>IF($O234&gt;=BF$1,$S234+$Y234+$Z234,$Y234+$Z234)</f>
        <v>680.72</v>
      </c>
      <c r="BG234" s="27">
        <f>IF($O234&gt;=BG$1,$S234+$Y234+$Z234,$Y234+$Z234)</f>
        <v>680.72</v>
      </c>
      <c r="BH234" s="27">
        <f>IF($O234&gt;=BH$1,$S234+$Y234+$Z234,$Y234+$Z234)</f>
        <v>680.72</v>
      </c>
      <c r="BI234" s="27">
        <f>IF($O234&gt;=BI$1,$S234+$Y234+$Z234,$Y234+$Z234)</f>
        <v>680.72</v>
      </c>
      <c r="BJ234" s="27">
        <f>IF($O234&gt;=BJ$1,$S234+$Y234+$Z234,$Y234+$Z234)</f>
        <v>680.72</v>
      </c>
      <c r="BK234" s="27">
        <f>IF($O234&gt;=BK$1,$S234+$Y234+$Z234,$Y234+$Z234)</f>
        <v>680.72</v>
      </c>
      <c r="BL234" s="27">
        <f>IF($O234&gt;=BL$1,$S234+$Y234+$Z234,$Y234+$Z234)</f>
        <v>680.72</v>
      </c>
      <c r="BM234" s="27">
        <f>IF($O234&gt;=BM$1,$S234+$Y234+$Z234,$Y234+$Z234)</f>
        <v>680.72</v>
      </c>
      <c r="BN234" s="27">
        <f>IF($O234&gt;=BN$1,$S234+$Y234+$Z234,$Y234+$Z234)</f>
        <v>680.72</v>
      </c>
      <c r="BO234" s="27">
        <f>IF($O234&gt;=BO$1,$S234+$Y234+$Z234,$Y234+$Z234)</f>
        <v>680.72</v>
      </c>
      <c r="BP234" s="27">
        <f>IF($O234&gt;=BP$1,$S234+$Y234+$Z234,$Y234+$Z234)</f>
        <v>680.72</v>
      </c>
      <c r="BQ234" s="27">
        <f>IF($O234&gt;=BQ$1,$S234+$Y234+$Z234,$Y234+$Z234)</f>
        <v>680.72</v>
      </c>
      <c r="BR234" s="27">
        <f>IF($O234&gt;=BR$1,$S234+$Y234+$Z234,$Y234+$Z234)</f>
        <v>680.72</v>
      </c>
      <c r="BS234" s="27">
        <f>IF($O234&gt;=BS$1,$S234+$Y234+$Z234,$Y234+$Z234)</f>
        <v>680.72</v>
      </c>
      <c r="BT234" s="27">
        <f>IF($O234&gt;=BT$1,$S234+$Y234+$Z234,$Y234+$Z234)</f>
        <v>680.72</v>
      </c>
      <c r="BU234" s="27">
        <f>IF($O234&gt;=BU$1,$S234+$Y234+$Z234,$Y234+$Z234)</f>
        <v>680.72</v>
      </c>
      <c r="BV234" s="27">
        <f>IF($O234&gt;=BV$1,$S234+$Y234+$Z234,$Y234+$Z234)</f>
        <v>680.72</v>
      </c>
      <c r="BW234" s="27">
        <f>IF($O234&gt;=BW$1,$S234+$Y234+$Z234,$Y234+$Z234)</f>
        <v>680.72</v>
      </c>
      <c r="BX234" s="27">
        <f>IF($O234&gt;=BX$1,$S234+$Y234+$Z234,$Y234+$Z234)</f>
        <v>680.72</v>
      </c>
      <c r="BY234" s="27">
        <f>IF($O234&gt;=BY$1,$S234+$Y234+$Z234,$Y234+$Z234)</f>
        <v>680.72</v>
      </c>
      <c r="BZ234" s="27">
        <f>IF($O234&gt;=BZ$1,$S234+$Y234+$Z234,$Y234+$Z234)</f>
        <v>680.72</v>
      </c>
      <c r="CA234" s="27">
        <f>IF($O234&gt;=CA$1,$S234+$Y234+$Z234,$Y234+$Z234)</f>
        <v>680.72</v>
      </c>
      <c r="CB234" s="27">
        <f>IF($O234&gt;=CB$1,$S234+$Y234+$Z234,$Y234+$Z234)</f>
        <v>680.72</v>
      </c>
      <c r="CC234" s="27">
        <f>IF($O234&gt;=CC$1,$S234+$Y234+$Z234,$Y234+$Z234)</f>
        <v>680.72</v>
      </c>
      <c r="CD234" s="27">
        <f>IF($O234&gt;=CD$1,$S234+$Y234+$Z234,$Y234+$Z234)</f>
        <v>680.72</v>
      </c>
      <c r="CE234" s="27">
        <f>IF($O234&gt;=CE$1,$S234+$Y234+$Z234,$Y234+$Z234)</f>
        <v>680.72</v>
      </c>
      <c r="CF234" s="27">
        <f>IF($O234&gt;=CF$1,$S234+$Y234+$Z234,$Y234+$Z234)</f>
        <v>680.72</v>
      </c>
      <c r="CG234" s="27">
        <f>IF($O234&gt;=CG$1,$S234+$Y234+$Z234,$Y234+$Z234)</f>
        <v>680.72</v>
      </c>
      <c r="CH234" s="27">
        <f>IF($O234&gt;=CH$1,$S234+$Y234+$Z234,$Y234+$Z234)</f>
        <v>680.72</v>
      </c>
      <c r="CI234" s="27">
        <f>IF($O234&gt;=CI$1,$S234+$Y234+$Z234,$Y234+$Z234)</f>
        <v>680.72</v>
      </c>
      <c r="CJ234" s="27">
        <f>IF($O234&gt;=CJ$1,$S234+$Y234+$Z234,$Y234+$Z234)</f>
        <v>680.72</v>
      </c>
      <c r="CK234" s="27">
        <f>IF($O234&gt;=CK$1,$S234+$Y234+$Z234,$Y234+$Z234)</f>
        <v>680.72</v>
      </c>
      <c r="CL234" s="27">
        <f>IF($O234&gt;=CL$1,$S234+$Y234+$Z234,$Y234+$Z234)</f>
        <v>680.72</v>
      </c>
      <c r="CM234" s="27">
        <f>IF($O234&gt;=CM$1,$S234+$Y234+$Z234,$Y234+$Z234)</f>
        <v>680.72</v>
      </c>
      <c r="CN234" s="27">
        <f>IF($O234&gt;=CN$1,$S234+$Y234,$Y234)</f>
        <v>280.71999999999997</v>
      </c>
      <c r="CO234" s="27">
        <f>IF($O234&gt;=CO$1,$S234+$Y234,$Y234)</f>
        <v>280.71999999999997</v>
      </c>
      <c r="CP234" s="27">
        <f>IF($O234&gt;=CP$1,$S234+$Y234,$Y234)</f>
        <v>280.71999999999997</v>
      </c>
      <c r="CQ234" s="27">
        <f>IF($O234&gt;=CQ$1,$S234+$Y234,$Y234)</f>
        <v>280.71999999999997</v>
      </c>
      <c r="CR234" s="27">
        <f>IF($O234&gt;=CR$1,$S234+$Y234,$Y234)</f>
        <v>280.71999999999997</v>
      </c>
      <c r="CS234" s="27">
        <f>IF($O234&gt;=CS$1,$S234+$Y234,$Y234)</f>
        <v>280.71999999999997</v>
      </c>
      <c r="CT234" s="27">
        <f>IF($O234&gt;=CT$1,$S234+$Y234,$Y234)</f>
        <v>280.71999999999997</v>
      </c>
      <c r="CU234" s="27">
        <f>IF($O234&gt;=CU$1,$S234+$Y234,$Y234)</f>
        <v>280.71999999999997</v>
      </c>
      <c r="CV234" s="27">
        <f>IF($O234&gt;=CV$1,$S234+$Y234,$Y234)</f>
        <v>280.71999999999997</v>
      </c>
      <c r="CW234" s="27">
        <f>IF($O234&gt;=CW$1,$S234+$Y234,$Y234)</f>
        <v>280.71999999999997</v>
      </c>
      <c r="CX234" s="27">
        <f>IF($O234&gt;=CX$1,$S234+$Y234,$Y234)</f>
        <v>280.71999999999997</v>
      </c>
      <c r="CY234" s="27">
        <f>IF($O234&gt;=CY$1,$S234+$Y234,$Y234)</f>
        <v>280.71999999999997</v>
      </c>
      <c r="CZ234" s="27">
        <f>IF($O234&gt;=CZ$1,$S234+$Y234,$Y234)</f>
        <v>280.71999999999997</v>
      </c>
      <c r="DA234" s="27">
        <f>IF($O234&gt;=DA$1,$S234+$Y234,$Y234)</f>
        <v>280.71999999999997</v>
      </c>
      <c r="DB234" s="27">
        <f>IF($O234&gt;=DB$1,$S234+$Y234,$Y234)</f>
        <v>280.71999999999997</v>
      </c>
      <c r="DC234" s="27">
        <f>IF($O234&gt;=DC$1,$S234+$Y234,$Y234)</f>
        <v>280.71999999999997</v>
      </c>
      <c r="DD234" s="27">
        <f>IF($O234&gt;=DD$1,$S234+$Y234,$Y234)</f>
        <v>280.71999999999997</v>
      </c>
      <c r="DE234" s="27">
        <f>IF($O234&gt;=DE$1,$S234+$Y234,$Y234)</f>
        <v>280.71999999999997</v>
      </c>
      <c r="DF234" s="27">
        <f>IF($O234&gt;=DF$1,$S234+$Y234,$Y234)</f>
        <v>280.71999999999997</v>
      </c>
      <c r="DG234" s="27">
        <f>IF($O234&gt;=DG$1,$S234+$Y234,$Y234)</f>
        <v>280.71999999999997</v>
      </c>
      <c r="DH234" s="27">
        <f>IF($O234&gt;=DH$1,$S234+$Y234,$Y234)</f>
        <v>280.71999999999997</v>
      </c>
      <c r="DI234" s="27">
        <f>IF($O234&gt;=DI$1,$S234+$Y234,$Y234)</f>
        <v>280.71999999999997</v>
      </c>
      <c r="DJ234" s="27">
        <f>IF($O234&gt;=DJ$1,$S234+$Y234,$Y234)</f>
        <v>280.71999999999997</v>
      </c>
      <c r="DK234" s="27">
        <f>IF($O234&gt;=DK$1,$S234+$Y234,$Y234)</f>
        <v>280.71999999999997</v>
      </c>
      <c r="DL234" s="27">
        <f>IF($O234&gt;=DL$1,$S234+$Y234,$Y234)</f>
        <v>280.71999999999997</v>
      </c>
      <c r="DM234" s="27">
        <f>IF($O234&gt;=DM$1,$S234+$Y234,$Y234)</f>
        <v>280.71999999999997</v>
      </c>
      <c r="DN234" s="27">
        <f>IF($O234&gt;=DN$1,$S234+$Y234,$Y234)</f>
        <v>280.71999999999997</v>
      </c>
      <c r="DO234" s="27">
        <f>IF($O234&gt;=DO$1,$S234+$Y234,$Y234)</f>
        <v>280.71999999999997</v>
      </c>
      <c r="DP234" s="27">
        <f>IF($O234&gt;=DP$1,$S234+$Y234,$Y234)</f>
        <v>280.71999999999997</v>
      </c>
      <c r="DQ234" s="27">
        <f>IF($O234&gt;=DQ$1,$S234+$Y234,$Y234)</f>
        <v>280.71999999999997</v>
      </c>
      <c r="DR234" s="27">
        <f>IF($O234&gt;=DR$1,$S234+$Y234,$Y234)</f>
        <v>280.71999999999997</v>
      </c>
      <c r="DS234" s="27">
        <f>IF($O234&gt;=DS$1,$S234+$Y234,$Y234)</f>
        <v>280.71999999999997</v>
      </c>
      <c r="DT234" s="27">
        <f>IF($O234&gt;=DT$1,$S234+$Y234,$Y234)</f>
        <v>280.71999999999997</v>
      </c>
      <c r="DU234" s="27">
        <f>IF($O234&gt;=DU$1,$S234+$Y234,$Y234)</f>
        <v>280.71999999999997</v>
      </c>
      <c r="DV234" s="27">
        <f>IF($O234&gt;=DV$1,$S234+$Y234,$Y234)</f>
        <v>280.71999999999997</v>
      </c>
      <c r="DW234" s="27">
        <f>IF($O234&gt;=DW$1,$S234+$Y234,$Y234)</f>
        <v>280.71999999999997</v>
      </c>
      <c r="DX234" s="27">
        <f>IF($O234&gt;=DX$1,$S234+$Y234,$Y234)</f>
        <v>280.71999999999997</v>
      </c>
      <c r="DY234" s="27">
        <f>IF($O234&gt;=DY$1,$S234+$Y234,$Y234)</f>
        <v>280.71999999999997</v>
      </c>
      <c r="DZ234" s="27">
        <f>IF($O234&gt;=DZ$1,$S234+$Y234,$Y234)</f>
        <v>280.71999999999997</v>
      </c>
      <c r="EA234" s="27">
        <f>IF($O234&gt;=EA$1,$S234+$Y234,$Y234)</f>
        <v>280.71999999999997</v>
      </c>
      <c r="EB234" s="27">
        <f>IF($O234&gt;=EB$1,$S234+$Y234,$Y234)</f>
        <v>280.71999999999997</v>
      </c>
      <c r="EC234" s="27">
        <f>IF($O234&gt;=EC$1,$S234+$Y234,$Y234)</f>
        <v>280.71999999999997</v>
      </c>
      <c r="ED234" s="27">
        <f>IF($O234&gt;=ED$1,$S234+$Y234,$Y234)</f>
        <v>0</v>
      </c>
      <c r="EE234" s="27">
        <f>IF($O234&gt;=EE$1,$S234+$Y234,$Y234)</f>
        <v>0</v>
      </c>
      <c r="EF234" s="27">
        <f>IF($O234&gt;=EF$1,$S234+$Y234,$Y234)</f>
        <v>0</v>
      </c>
      <c r="EG234" s="27">
        <f>IF($O234&gt;=EG$1,$S234+$Y234,$Y234)</f>
        <v>0</v>
      </c>
      <c r="EH234" s="27">
        <f>IF($O234&gt;=EH$1,$S234+$Y234,$Y234)</f>
        <v>0</v>
      </c>
      <c r="EI234" s="27">
        <f>IF($O234&gt;=EI$1,$S234+$Y234,$Y234)</f>
        <v>0</v>
      </c>
      <c r="EJ234" s="27">
        <f>IF($O234&gt;=EJ$1,$S234+$Y234,$Y234)</f>
        <v>0</v>
      </c>
      <c r="EK234" s="27">
        <f>IF($O234&gt;=EK$1,$S234+$Y234,$Y234)</f>
        <v>0</v>
      </c>
      <c r="EL234" s="27">
        <f>IF($O234&gt;=EL$1,$S234+$Y234,$Y234)</f>
        <v>0</v>
      </c>
      <c r="EM234" s="27">
        <f>IF($O234&gt;=EM$1,$S234+$Y234,$Y234)</f>
        <v>0</v>
      </c>
      <c r="EN234" s="27">
        <f>IF($O234&gt;=EN$1,$S234+$Y234,$Y234)</f>
        <v>0</v>
      </c>
      <c r="EO234" s="27">
        <f>IF($O234&gt;=EO$1,$S234+$Y234,$Y234)</f>
        <v>0</v>
      </c>
      <c r="EP234" s="27">
        <f>IF($O234&gt;=EP$1,$S234+$Y234,$Y234)</f>
        <v>0</v>
      </c>
      <c r="EQ234" s="27">
        <f>IF($O234&gt;=EQ$1,$S234+$Y234,$Y234)</f>
        <v>0</v>
      </c>
      <c r="ER234" s="27">
        <f>IF($O234&gt;=ER$1,$S234+$Y234,$Y234)</f>
        <v>0</v>
      </c>
      <c r="ES234" s="27">
        <f>IF($O234&gt;=ES$1,$S234+$Y234,$Y234)</f>
        <v>0</v>
      </c>
      <c r="ET234" s="27">
        <f>IF($O234&gt;=ET$1,$S234+$Y234,$Y234)</f>
        <v>0</v>
      </c>
      <c r="EU234" s="27">
        <f>IF($O234&gt;=EU$1,$S234+$Y234,$Y234)</f>
        <v>0</v>
      </c>
      <c r="EV234" s="27">
        <f>IF($O234&gt;=EV$1,$S234,0)</f>
        <v>0</v>
      </c>
      <c r="EW234" s="27">
        <f>IF($O234&gt;=EW$1,$S234,0)</f>
        <v>0</v>
      </c>
      <c r="EX234" s="27">
        <f>IF($O234&gt;=EX$1,$S234,0)</f>
        <v>0</v>
      </c>
      <c r="EY234" s="27">
        <f>IF($O234&gt;=EY$1,$S234,0)</f>
        <v>0</v>
      </c>
      <c r="EZ234" s="27">
        <f>IF($O234&gt;=EZ$1,$S234,0)</f>
        <v>0</v>
      </c>
      <c r="FA234" s="27">
        <f>IF($O234&gt;=FA$1,$S234,0)</f>
        <v>0</v>
      </c>
      <c r="FB234" s="27">
        <f>IF($O234&gt;=FB$1,$S234,0)</f>
        <v>0</v>
      </c>
      <c r="FC234" s="27">
        <f>IF($O234&gt;=FC$1,$S234,0)</f>
        <v>0</v>
      </c>
      <c r="FD234" s="27">
        <f>IF($O234&gt;=FD$1,$S234,0)</f>
        <v>0</v>
      </c>
      <c r="FE234" s="27">
        <f>IF($O234&gt;=FE$1,$S234,0)</f>
        <v>0</v>
      </c>
      <c r="FF234" s="27">
        <f>IF($O234&gt;=FF$1,$S234,0)</f>
        <v>0</v>
      </c>
      <c r="FG234" s="27">
        <f>IF($O234&gt;=FG$1,$S234,0)</f>
        <v>0</v>
      </c>
      <c r="FH234" s="27">
        <f>IF($O234&gt;=FH$1,$S234,0)</f>
        <v>0</v>
      </c>
      <c r="FI234" s="27">
        <f>IF($O234&gt;=FI$1,$S234,0)</f>
        <v>0</v>
      </c>
      <c r="FJ234" s="27">
        <f>IF($O234&gt;=FJ$1,$S234,0)</f>
        <v>0</v>
      </c>
      <c r="FK234" s="27">
        <f>IF($O234&gt;=FK$1,$S234,0)</f>
        <v>0</v>
      </c>
      <c r="FL234" s="27">
        <f>IF($O234&gt;=FL$1,$S234,0)</f>
        <v>0</v>
      </c>
      <c r="FM234" s="27">
        <f>IF($O234&gt;=FM$1,$S234,0)</f>
        <v>0</v>
      </c>
      <c r="FN234" s="27">
        <f>IF($O234&gt;=FN$1,$S234,0)</f>
        <v>0</v>
      </c>
      <c r="FO234" s="27">
        <f>IF($O234&gt;=FO$1,$S234,0)</f>
        <v>0</v>
      </c>
      <c r="FP234" s="27">
        <f>IF($O234&gt;=FP$1,$S234,0)</f>
        <v>0</v>
      </c>
      <c r="FQ234" s="27">
        <f>IF($O234&gt;=FQ$1,$S234,0)</f>
        <v>0</v>
      </c>
      <c r="FR234" s="27">
        <f>IF($O234&gt;=FR$1,$S234,0)</f>
        <v>0</v>
      </c>
      <c r="FS234" s="27">
        <f>IF($O234&gt;=FS$1,$S234,0)</f>
        <v>0</v>
      </c>
      <c r="FT234" s="27">
        <f>IF($O234&gt;=FT$1,$S234,0)</f>
        <v>0</v>
      </c>
      <c r="FU234" s="27">
        <f>IF($O234&gt;=FU$1,$S234,0)</f>
        <v>0</v>
      </c>
      <c r="FV234" s="27">
        <f>IF($O234&gt;=FV$1,$S234,0)</f>
        <v>0</v>
      </c>
      <c r="FW234" s="27">
        <f>IF($O234&gt;=FW$1,$S234,0)</f>
        <v>0</v>
      </c>
      <c r="FX234" s="27">
        <f>IF($O234&gt;=FX$1,$S234,0)</f>
        <v>0</v>
      </c>
      <c r="FY234" s="27">
        <f>IF($O234&gt;=FY$1,$S234,0)</f>
        <v>0</v>
      </c>
      <c r="FZ234" s="27">
        <f>IF($O234&gt;=FZ$1,$S234,0)</f>
        <v>0</v>
      </c>
      <c r="GA234" s="27">
        <f>IF($O234&gt;=GA$1,$S234,0)</f>
        <v>0</v>
      </c>
      <c r="GB234" s="27">
        <f>IF($O234&gt;=GB$1,$S234,0)</f>
        <v>0</v>
      </c>
      <c r="GC234" s="27">
        <f>IF($O234&gt;=GC$1,$S234,0)</f>
        <v>0</v>
      </c>
      <c r="GD234" s="27">
        <f>IF($O234&gt;=GD$1,$S234,0)</f>
        <v>0</v>
      </c>
      <c r="GE234" s="27">
        <f>IF($O234&gt;=GE$1,$S234,0)</f>
        <v>0</v>
      </c>
      <c r="GF234" s="27">
        <f>IF($O234&gt;=GF$1,$S234,0)</f>
        <v>0</v>
      </c>
      <c r="GG234" s="27">
        <f>IF($O234&gt;=GG$1,$S234,0)</f>
        <v>0</v>
      </c>
      <c r="GH234" s="27">
        <f>IF($O234&gt;=GH$1,$S234,0)</f>
        <v>0</v>
      </c>
      <c r="GI234" s="27">
        <f>IF($O234&gt;=GI$1,$S234,0)</f>
        <v>0</v>
      </c>
      <c r="GJ234" s="27">
        <f>IF($O234&gt;=GJ$1,$S234,0)</f>
        <v>0</v>
      </c>
      <c r="GK234" s="27">
        <f>IF($O234&gt;=GK$1,$S234,0)</f>
        <v>0</v>
      </c>
      <c r="GL234" s="27">
        <f>IF($O234&gt;=GL$1,$S234,0)</f>
        <v>0</v>
      </c>
      <c r="GM234" s="27">
        <f>IF($O234&gt;=GM$1,$S234,0)</f>
        <v>0</v>
      </c>
      <c r="GN234" s="27">
        <f>IF($O234&gt;=GN$1,$S234,0)</f>
        <v>0</v>
      </c>
      <c r="GO234" s="27">
        <f>IF($O234&gt;=GO$1,$S234,0)</f>
        <v>0</v>
      </c>
      <c r="GP234" s="27">
        <f>IF($O234&gt;=GP$1,$S234,0)</f>
        <v>0</v>
      </c>
      <c r="GQ234" s="27">
        <f>IF($O234&gt;=GQ$1,$S234,0)</f>
        <v>0</v>
      </c>
      <c r="GR234" s="27">
        <f>IF($O234&gt;=GR$1,$S234,0)</f>
        <v>0</v>
      </c>
      <c r="GS234" s="27">
        <f>IF($O234&gt;=GS$1,$S234,0)</f>
        <v>0</v>
      </c>
      <c r="GT234" s="27">
        <f>IF($O234&gt;=GT$1,$S234,0)</f>
        <v>0</v>
      </c>
      <c r="GU234" s="27">
        <f>IF($O234&gt;=GU$1,$S234,0)</f>
        <v>0</v>
      </c>
      <c r="GV234" s="27">
        <f>IF($O234&gt;=GV$1,$S234,0)</f>
        <v>0</v>
      </c>
      <c r="GW234" s="27">
        <f>IF($O234&gt;=GW$1,$S234,0)</f>
        <v>0</v>
      </c>
      <c r="GX234" s="27">
        <f>IF($O234&gt;=GX$1,$S234,0)</f>
        <v>0</v>
      </c>
      <c r="GY234" s="27">
        <f>IF($O234&gt;=GY$1,$S234,0)</f>
        <v>0</v>
      </c>
      <c r="GZ234" s="27">
        <f>IF($O234&gt;=GZ$1,$S234,0)</f>
        <v>0</v>
      </c>
      <c r="HA234" s="27">
        <f>IF($O234&gt;=HA$1,$S234,0)</f>
        <v>0</v>
      </c>
      <c r="HB234" s="27">
        <f>IF($O234&gt;=HB$1,$S234,0)</f>
        <v>0</v>
      </c>
      <c r="HC234" s="27">
        <f>IF($O234&gt;=HC$1,$S234,0)</f>
        <v>0</v>
      </c>
    </row>
    <row r="235" spans="1:211">
      <c r="A235" s="3">
        <v>42161</v>
      </c>
      <c r="B235" s="3" t="s">
        <v>310</v>
      </c>
      <c r="C235" s="3" t="s">
        <v>104</v>
      </c>
      <c r="D235" s="3">
        <v>53</v>
      </c>
      <c r="E235" s="4">
        <v>33343</v>
      </c>
      <c r="F235" s="5">
        <v>27.2</v>
      </c>
      <c r="G235" s="3" t="s">
        <v>99</v>
      </c>
      <c r="H235" s="4">
        <v>23933</v>
      </c>
      <c r="I235" s="9" t="s">
        <v>833</v>
      </c>
      <c r="J235" s="5">
        <v>1755.65</v>
      </c>
      <c r="K235" s="31">
        <v>439</v>
      </c>
      <c r="L235" s="32">
        <v>27</v>
      </c>
      <c r="M235" s="33">
        <f>VLOOKUP(L235,FIND,3,TRUE)</f>
        <v>1.5</v>
      </c>
      <c r="N235" s="32">
        <f>IF(L235&gt;30,180,VLOOKUP(L235,TEMPO,2,FALSE))</f>
        <v>162</v>
      </c>
      <c r="O235" s="32">
        <f>IF(R235&gt;0,4,N235)</f>
        <v>162</v>
      </c>
      <c r="P235" s="96">
        <f>J235*M235*L235</f>
        <v>71103.825000000012</v>
      </c>
      <c r="Q235" s="96">
        <f>10934.45*2</f>
        <v>21868.9</v>
      </c>
      <c r="R235" s="96">
        <f>IF(P235&lt;=Q235,P235/4,0)</f>
        <v>0</v>
      </c>
      <c r="S235" s="5">
        <f>IF(P235&gt;=Q235,P235/N235,0)</f>
        <v>438.91250000000008</v>
      </c>
      <c r="T235" s="3"/>
      <c r="U235" s="3">
        <f>IF(T235="",1,0)</f>
        <v>1</v>
      </c>
      <c r="V235" s="3">
        <v>328</v>
      </c>
      <c r="W235" s="5">
        <v>0</v>
      </c>
      <c r="X235" s="5">
        <v>203.3</v>
      </c>
      <c r="Y235" s="5">
        <f>X235*W235</f>
        <v>0</v>
      </c>
      <c r="Z235" s="5">
        <v>400</v>
      </c>
      <c r="AA235" s="5">
        <f>S235+Y235+Z235</f>
        <v>838.91250000000014</v>
      </c>
      <c r="AB235" s="39">
        <f>(J235/12+J235/12*1.3333333333+450/12+J235/30*6/12+J235)*1.3+Y235+Z235+153.9</f>
        <v>3366.8233888825494</v>
      </c>
      <c r="AC235" s="39" t="s">
        <v>104</v>
      </c>
      <c r="AD235" s="39">
        <f>J235*1.3+400+153.9</f>
        <v>2836.2450000000003</v>
      </c>
      <c r="AE235" s="39">
        <f>SUMIFS('CUSTO MENSAL FUNC NOVO'!H:H,'CUSTO MENSAL FUNC NOVO'!A:A,'VALORES MENSAIS'!AC235)</f>
        <v>2035.3799999999999</v>
      </c>
      <c r="AF235" s="27">
        <f>IF($R235&gt;0,$R235,$S235)+$Y235+$Z235</f>
        <v>838.91250000000014</v>
      </c>
      <c r="AG235" s="27">
        <f>IF($R235&gt;0,$R235,$S235)+$Y235+$Z235</f>
        <v>838.91250000000014</v>
      </c>
      <c r="AH235" s="27">
        <f>IF($R235&gt;0,$R235,$S235)+$Y235+$Z235</f>
        <v>838.91250000000014</v>
      </c>
      <c r="AI235" s="27">
        <f>IF($R235&gt;0,$R235,$S235)+$Y235+$Z235</f>
        <v>838.91250000000014</v>
      </c>
      <c r="AJ235" s="27">
        <f>IF($O235&gt;=AJ$1,$S235+$Y235+$Z235,$Y235+$Z235)</f>
        <v>838.91250000000014</v>
      </c>
      <c r="AK235" s="27">
        <f>IF($O235&gt;=AK$1,$S235+$Y235+$Z235,$Y235+$Z235)</f>
        <v>838.91250000000014</v>
      </c>
      <c r="AL235" s="27">
        <f>IF($O235&gt;=AL$1,$S235+$Y235+$Z235,$Y235+$Z235)</f>
        <v>838.91250000000014</v>
      </c>
      <c r="AM235" s="27">
        <f>IF($O235&gt;=AM$1,$S235+$Y235+$Z235,$Y235+$Z235)</f>
        <v>838.91250000000014</v>
      </c>
      <c r="AN235" s="27">
        <f>IF($O235&gt;=AN$1,$S235+$Y235+$Z235,$Y235+$Z235)</f>
        <v>838.91250000000014</v>
      </c>
      <c r="AO235" s="27">
        <f>IF($O235&gt;=AO$1,$S235+$Y235+$Z235,$Y235+$Z235)</f>
        <v>838.91250000000014</v>
      </c>
      <c r="AP235" s="27">
        <f>IF($O235&gt;=AP$1,$S235+$Y235+$Z235,$Y235+$Z235)</f>
        <v>838.91250000000014</v>
      </c>
      <c r="AQ235" s="27">
        <f>IF($O235&gt;=AQ$1,$S235+$Y235+$Z235,$Y235+$Z235)</f>
        <v>838.91250000000014</v>
      </c>
      <c r="AR235" s="27">
        <f>IF($O235&gt;=AR$1,$S235+$Y235+$Z235,$Y235+$Z235)</f>
        <v>838.91250000000014</v>
      </c>
      <c r="AS235" s="27">
        <f>IF($O235&gt;=AS$1,$S235+$Y235+$Z235,$Y235+$Z235)</f>
        <v>838.91250000000014</v>
      </c>
      <c r="AT235" s="27">
        <f>IF($O235&gt;=AT$1,$S235+$Y235+$Z235,$Y235+$Z235)</f>
        <v>838.91250000000014</v>
      </c>
      <c r="AU235" s="27">
        <f>IF($O235&gt;=AU$1,$S235+$Y235+$Z235,$Y235+$Z235)</f>
        <v>838.91250000000014</v>
      </c>
      <c r="AV235" s="27">
        <f>IF($O235&gt;=AV$1,$S235+$Y235+$Z235,$Y235+$Z235)</f>
        <v>838.91250000000014</v>
      </c>
      <c r="AW235" s="27">
        <f>IF($O235&gt;=AW$1,$S235+$Y235+$Z235,$Y235+$Z235)</f>
        <v>838.91250000000014</v>
      </c>
      <c r="AX235" s="27">
        <f>IF($O235&gt;=AX$1,$S235+$Y235+$Z235,$Y235+$Z235)</f>
        <v>838.91250000000014</v>
      </c>
      <c r="AY235" s="27">
        <f>IF($O235&gt;=AY$1,$S235+$Y235+$Z235,$Y235+$Z235)</f>
        <v>838.91250000000014</v>
      </c>
      <c r="AZ235" s="27">
        <f>IF($O235&gt;=AZ$1,$S235+$Y235+$Z235,$Y235+$Z235)</f>
        <v>838.91250000000014</v>
      </c>
      <c r="BA235" s="27">
        <f>IF($O235&gt;=BA$1,$S235+$Y235+$Z235,$Y235+$Z235)</f>
        <v>838.91250000000014</v>
      </c>
      <c r="BB235" s="27">
        <f>IF($O235&gt;=BB$1,$S235+$Y235+$Z235,$Y235+$Z235)</f>
        <v>838.91250000000014</v>
      </c>
      <c r="BC235" s="27">
        <f>IF($O235&gt;=BC$1,$S235+$Y235+$Z235,$Y235+$Z235)</f>
        <v>838.91250000000014</v>
      </c>
      <c r="BD235" s="27">
        <f>IF($O235&gt;=BD$1,$S235+$Y235+$Z235,$Y235+$Z235)</f>
        <v>838.91250000000014</v>
      </c>
      <c r="BE235" s="27">
        <f>IF($O235&gt;=BE$1,$S235+$Y235+$Z235,$Y235+$Z235)</f>
        <v>838.91250000000014</v>
      </c>
      <c r="BF235" s="27">
        <f>IF($O235&gt;=BF$1,$S235+$Y235+$Z235,$Y235+$Z235)</f>
        <v>838.91250000000014</v>
      </c>
      <c r="BG235" s="27">
        <f>IF($O235&gt;=BG$1,$S235+$Y235+$Z235,$Y235+$Z235)</f>
        <v>838.91250000000014</v>
      </c>
      <c r="BH235" s="27">
        <f>IF($O235&gt;=BH$1,$S235+$Y235+$Z235,$Y235+$Z235)</f>
        <v>838.91250000000014</v>
      </c>
      <c r="BI235" s="27">
        <f>IF($O235&gt;=BI$1,$S235+$Y235+$Z235,$Y235+$Z235)</f>
        <v>838.91250000000014</v>
      </c>
      <c r="BJ235" s="27">
        <f>IF($O235&gt;=BJ$1,$S235+$Y235+$Z235,$Y235+$Z235)</f>
        <v>838.91250000000014</v>
      </c>
      <c r="BK235" s="27">
        <f>IF($O235&gt;=BK$1,$S235+$Y235+$Z235,$Y235+$Z235)</f>
        <v>838.91250000000014</v>
      </c>
      <c r="BL235" s="27">
        <f>IF($O235&gt;=BL$1,$S235+$Y235+$Z235,$Y235+$Z235)</f>
        <v>838.91250000000014</v>
      </c>
      <c r="BM235" s="27">
        <f>IF($O235&gt;=BM$1,$S235+$Y235+$Z235,$Y235+$Z235)</f>
        <v>838.91250000000014</v>
      </c>
      <c r="BN235" s="27">
        <f>IF($O235&gt;=BN$1,$S235+$Y235+$Z235,$Y235+$Z235)</f>
        <v>838.91250000000014</v>
      </c>
      <c r="BO235" s="27">
        <f>IF($O235&gt;=BO$1,$S235+$Y235+$Z235,$Y235+$Z235)</f>
        <v>838.91250000000014</v>
      </c>
      <c r="BP235" s="27">
        <f>IF($O235&gt;=BP$1,$S235+$Y235+$Z235,$Y235+$Z235)</f>
        <v>838.91250000000014</v>
      </c>
      <c r="BQ235" s="27">
        <f>IF($O235&gt;=BQ$1,$S235+$Y235+$Z235,$Y235+$Z235)</f>
        <v>838.91250000000014</v>
      </c>
      <c r="BR235" s="27">
        <f>IF($O235&gt;=BR$1,$S235+$Y235+$Z235,$Y235+$Z235)</f>
        <v>838.91250000000014</v>
      </c>
      <c r="BS235" s="27">
        <f>IF($O235&gt;=BS$1,$S235+$Y235+$Z235,$Y235+$Z235)</f>
        <v>838.91250000000014</v>
      </c>
      <c r="BT235" s="27">
        <f>IF($O235&gt;=BT$1,$S235+$Y235+$Z235,$Y235+$Z235)</f>
        <v>838.91250000000014</v>
      </c>
      <c r="BU235" s="27">
        <f>IF($O235&gt;=BU$1,$S235+$Y235+$Z235,$Y235+$Z235)</f>
        <v>838.91250000000014</v>
      </c>
      <c r="BV235" s="27">
        <f>IF($O235&gt;=BV$1,$S235+$Y235+$Z235,$Y235+$Z235)</f>
        <v>838.91250000000014</v>
      </c>
      <c r="BW235" s="27">
        <f>IF($O235&gt;=BW$1,$S235+$Y235+$Z235,$Y235+$Z235)</f>
        <v>838.91250000000014</v>
      </c>
      <c r="BX235" s="27">
        <f>IF($O235&gt;=BX$1,$S235+$Y235+$Z235,$Y235+$Z235)</f>
        <v>838.91250000000014</v>
      </c>
      <c r="BY235" s="27">
        <f>IF($O235&gt;=BY$1,$S235+$Y235+$Z235,$Y235+$Z235)</f>
        <v>838.91250000000014</v>
      </c>
      <c r="BZ235" s="27">
        <f>IF($O235&gt;=BZ$1,$S235+$Y235+$Z235,$Y235+$Z235)</f>
        <v>838.91250000000014</v>
      </c>
      <c r="CA235" s="27">
        <f>IF($O235&gt;=CA$1,$S235+$Y235+$Z235,$Y235+$Z235)</f>
        <v>838.91250000000014</v>
      </c>
      <c r="CB235" s="27">
        <f>IF($O235&gt;=CB$1,$S235+$Y235+$Z235,$Y235+$Z235)</f>
        <v>838.91250000000014</v>
      </c>
      <c r="CC235" s="27">
        <f>IF($O235&gt;=CC$1,$S235+$Y235+$Z235,$Y235+$Z235)</f>
        <v>838.91250000000014</v>
      </c>
      <c r="CD235" s="27">
        <f>IF($O235&gt;=CD$1,$S235+$Y235+$Z235,$Y235+$Z235)</f>
        <v>838.91250000000014</v>
      </c>
      <c r="CE235" s="27">
        <f>IF($O235&gt;=CE$1,$S235+$Y235+$Z235,$Y235+$Z235)</f>
        <v>838.91250000000014</v>
      </c>
      <c r="CF235" s="27">
        <f>IF($O235&gt;=CF$1,$S235+$Y235+$Z235,$Y235+$Z235)</f>
        <v>838.91250000000014</v>
      </c>
      <c r="CG235" s="27">
        <f>IF($O235&gt;=CG$1,$S235+$Y235+$Z235,$Y235+$Z235)</f>
        <v>838.91250000000014</v>
      </c>
      <c r="CH235" s="27">
        <f>IF($O235&gt;=CH$1,$S235+$Y235+$Z235,$Y235+$Z235)</f>
        <v>838.91250000000014</v>
      </c>
      <c r="CI235" s="27">
        <f>IF($O235&gt;=CI$1,$S235+$Y235+$Z235,$Y235+$Z235)</f>
        <v>838.91250000000014</v>
      </c>
      <c r="CJ235" s="27">
        <f>IF($O235&gt;=CJ$1,$S235+$Y235+$Z235,$Y235+$Z235)</f>
        <v>838.91250000000014</v>
      </c>
      <c r="CK235" s="27">
        <f>IF($O235&gt;=CK$1,$S235+$Y235+$Z235,$Y235+$Z235)</f>
        <v>838.91250000000014</v>
      </c>
      <c r="CL235" s="27">
        <f>IF($O235&gt;=CL$1,$S235+$Y235+$Z235,$Y235+$Z235)</f>
        <v>838.91250000000014</v>
      </c>
      <c r="CM235" s="27">
        <f>IF($O235&gt;=CM$1,$S235+$Y235+$Z235,$Y235+$Z235)</f>
        <v>838.91250000000014</v>
      </c>
      <c r="CN235" s="27">
        <f>IF($O235&gt;=CN$1,$S235+$Y235,$Y235)</f>
        <v>438.91250000000008</v>
      </c>
      <c r="CO235" s="27">
        <f>IF($O235&gt;=CO$1,$S235+$Y235,$Y235)</f>
        <v>438.91250000000008</v>
      </c>
      <c r="CP235" s="27">
        <f>IF($O235&gt;=CP$1,$S235+$Y235,$Y235)</f>
        <v>438.91250000000008</v>
      </c>
      <c r="CQ235" s="27">
        <f>IF($O235&gt;=CQ$1,$S235+$Y235,$Y235)</f>
        <v>438.91250000000008</v>
      </c>
      <c r="CR235" s="27">
        <f>IF($O235&gt;=CR$1,$S235+$Y235,$Y235)</f>
        <v>438.91250000000008</v>
      </c>
      <c r="CS235" s="27">
        <f>IF($O235&gt;=CS$1,$S235+$Y235,$Y235)</f>
        <v>438.91250000000008</v>
      </c>
      <c r="CT235" s="27">
        <f>IF($O235&gt;=CT$1,$S235+$Y235,$Y235)</f>
        <v>438.91250000000008</v>
      </c>
      <c r="CU235" s="27">
        <f>IF($O235&gt;=CU$1,$S235+$Y235,$Y235)</f>
        <v>438.91250000000008</v>
      </c>
      <c r="CV235" s="27">
        <f>IF($O235&gt;=CV$1,$S235+$Y235,$Y235)</f>
        <v>438.91250000000008</v>
      </c>
      <c r="CW235" s="27">
        <f>IF($O235&gt;=CW$1,$S235+$Y235,$Y235)</f>
        <v>438.91250000000008</v>
      </c>
      <c r="CX235" s="27">
        <f>IF($O235&gt;=CX$1,$S235+$Y235,$Y235)</f>
        <v>438.91250000000008</v>
      </c>
      <c r="CY235" s="27">
        <f>IF($O235&gt;=CY$1,$S235+$Y235,$Y235)</f>
        <v>438.91250000000008</v>
      </c>
      <c r="CZ235" s="27">
        <f>IF($O235&gt;=CZ$1,$S235+$Y235,$Y235)</f>
        <v>438.91250000000008</v>
      </c>
      <c r="DA235" s="27">
        <f>IF($O235&gt;=DA$1,$S235+$Y235,$Y235)</f>
        <v>438.91250000000008</v>
      </c>
      <c r="DB235" s="27">
        <f>IF($O235&gt;=DB$1,$S235+$Y235,$Y235)</f>
        <v>438.91250000000008</v>
      </c>
      <c r="DC235" s="27">
        <f>IF($O235&gt;=DC$1,$S235+$Y235,$Y235)</f>
        <v>438.91250000000008</v>
      </c>
      <c r="DD235" s="27">
        <f>IF($O235&gt;=DD$1,$S235+$Y235,$Y235)</f>
        <v>438.91250000000008</v>
      </c>
      <c r="DE235" s="27">
        <f>IF($O235&gt;=DE$1,$S235+$Y235,$Y235)</f>
        <v>438.91250000000008</v>
      </c>
      <c r="DF235" s="27">
        <f>IF($O235&gt;=DF$1,$S235+$Y235,$Y235)</f>
        <v>438.91250000000008</v>
      </c>
      <c r="DG235" s="27">
        <f>IF($O235&gt;=DG$1,$S235+$Y235,$Y235)</f>
        <v>438.91250000000008</v>
      </c>
      <c r="DH235" s="27">
        <f>IF($O235&gt;=DH$1,$S235+$Y235,$Y235)</f>
        <v>438.91250000000008</v>
      </c>
      <c r="DI235" s="27">
        <f>IF($O235&gt;=DI$1,$S235+$Y235,$Y235)</f>
        <v>438.91250000000008</v>
      </c>
      <c r="DJ235" s="27">
        <f>IF($O235&gt;=DJ$1,$S235+$Y235,$Y235)</f>
        <v>438.91250000000008</v>
      </c>
      <c r="DK235" s="27">
        <f>IF($O235&gt;=DK$1,$S235+$Y235,$Y235)</f>
        <v>438.91250000000008</v>
      </c>
      <c r="DL235" s="27">
        <f>IF($O235&gt;=DL$1,$S235+$Y235,$Y235)</f>
        <v>438.91250000000008</v>
      </c>
      <c r="DM235" s="27">
        <f>IF($O235&gt;=DM$1,$S235+$Y235,$Y235)</f>
        <v>438.91250000000008</v>
      </c>
      <c r="DN235" s="27">
        <f>IF($O235&gt;=DN$1,$S235+$Y235,$Y235)</f>
        <v>438.91250000000008</v>
      </c>
      <c r="DO235" s="27">
        <f>IF($O235&gt;=DO$1,$S235+$Y235,$Y235)</f>
        <v>438.91250000000008</v>
      </c>
      <c r="DP235" s="27">
        <f>IF($O235&gt;=DP$1,$S235+$Y235,$Y235)</f>
        <v>438.91250000000008</v>
      </c>
      <c r="DQ235" s="27">
        <f>IF($O235&gt;=DQ$1,$S235+$Y235,$Y235)</f>
        <v>438.91250000000008</v>
      </c>
      <c r="DR235" s="27">
        <f>IF($O235&gt;=DR$1,$S235+$Y235,$Y235)</f>
        <v>438.91250000000008</v>
      </c>
      <c r="DS235" s="27">
        <f>IF($O235&gt;=DS$1,$S235+$Y235,$Y235)</f>
        <v>438.91250000000008</v>
      </c>
      <c r="DT235" s="27">
        <f>IF($O235&gt;=DT$1,$S235+$Y235,$Y235)</f>
        <v>438.91250000000008</v>
      </c>
      <c r="DU235" s="27">
        <f>IF($O235&gt;=DU$1,$S235+$Y235,$Y235)</f>
        <v>438.91250000000008</v>
      </c>
      <c r="DV235" s="27">
        <f>IF($O235&gt;=DV$1,$S235+$Y235,$Y235)</f>
        <v>438.91250000000008</v>
      </c>
      <c r="DW235" s="27">
        <f>IF($O235&gt;=DW$1,$S235+$Y235,$Y235)</f>
        <v>438.91250000000008</v>
      </c>
      <c r="DX235" s="27">
        <f>IF($O235&gt;=DX$1,$S235+$Y235,$Y235)</f>
        <v>438.91250000000008</v>
      </c>
      <c r="DY235" s="27">
        <f>IF($O235&gt;=DY$1,$S235+$Y235,$Y235)</f>
        <v>438.91250000000008</v>
      </c>
      <c r="DZ235" s="27">
        <f>IF($O235&gt;=DZ$1,$S235+$Y235,$Y235)</f>
        <v>438.91250000000008</v>
      </c>
      <c r="EA235" s="27">
        <f>IF($O235&gt;=EA$1,$S235+$Y235,$Y235)</f>
        <v>438.91250000000008</v>
      </c>
      <c r="EB235" s="27">
        <f>IF($O235&gt;=EB$1,$S235+$Y235,$Y235)</f>
        <v>438.91250000000008</v>
      </c>
      <c r="EC235" s="27">
        <f>IF($O235&gt;=EC$1,$S235+$Y235,$Y235)</f>
        <v>438.91250000000008</v>
      </c>
      <c r="ED235" s="27">
        <f>IF($O235&gt;=ED$1,$S235+$Y235,$Y235)</f>
        <v>438.91250000000008</v>
      </c>
      <c r="EE235" s="27">
        <f>IF($O235&gt;=EE$1,$S235+$Y235,$Y235)</f>
        <v>438.91250000000008</v>
      </c>
      <c r="EF235" s="27">
        <f>IF($O235&gt;=EF$1,$S235+$Y235,$Y235)</f>
        <v>438.91250000000008</v>
      </c>
      <c r="EG235" s="27">
        <f>IF($O235&gt;=EG$1,$S235+$Y235,$Y235)</f>
        <v>438.91250000000008</v>
      </c>
      <c r="EH235" s="27">
        <f>IF($O235&gt;=EH$1,$S235+$Y235,$Y235)</f>
        <v>438.91250000000008</v>
      </c>
      <c r="EI235" s="27">
        <f>IF($O235&gt;=EI$1,$S235+$Y235,$Y235)</f>
        <v>438.91250000000008</v>
      </c>
      <c r="EJ235" s="27">
        <f>IF($O235&gt;=EJ$1,$S235+$Y235,$Y235)</f>
        <v>438.91250000000008</v>
      </c>
      <c r="EK235" s="27">
        <f>IF($O235&gt;=EK$1,$S235+$Y235,$Y235)</f>
        <v>438.91250000000008</v>
      </c>
      <c r="EL235" s="27">
        <f>IF($O235&gt;=EL$1,$S235+$Y235,$Y235)</f>
        <v>438.91250000000008</v>
      </c>
      <c r="EM235" s="27">
        <f>IF($O235&gt;=EM$1,$S235+$Y235,$Y235)</f>
        <v>438.91250000000008</v>
      </c>
      <c r="EN235" s="27">
        <f>IF($O235&gt;=EN$1,$S235+$Y235,$Y235)</f>
        <v>438.91250000000008</v>
      </c>
      <c r="EO235" s="27">
        <f>IF($O235&gt;=EO$1,$S235+$Y235,$Y235)</f>
        <v>438.91250000000008</v>
      </c>
      <c r="EP235" s="27">
        <f>IF($O235&gt;=EP$1,$S235+$Y235,$Y235)</f>
        <v>438.91250000000008</v>
      </c>
      <c r="EQ235" s="27">
        <f>IF($O235&gt;=EQ$1,$S235+$Y235,$Y235)</f>
        <v>438.91250000000008</v>
      </c>
      <c r="ER235" s="27">
        <f>IF($O235&gt;=ER$1,$S235+$Y235,$Y235)</f>
        <v>438.91250000000008</v>
      </c>
      <c r="ES235" s="27">
        <f>IF($O235&gt;=ES$1,$S235+$Y235,$Y235)</f>
        <v>438.91250000000008</v>
      </c>
      <c r="ET235" s="27">
        <f>IF($O235&gt;=ET$1,$S235+$Y235,$Y235)</f>
        <v>438.91250000000008</v>
      </c>
      <c r="EU235" s="27">
        <f>IF($O235&gt;=EU$1,$S235+$Y235,$Y235)</f>
        <v>438.91250000000008</v>
      </c>
      <c r="EV235" s="27">
        <f>IF($O235&gt;=EV$1,$S235,0)</f>
        <v>438.91250000000008</v>
      </c>
      <c r="EW235" s="27">
        <f>IF($O235&gt;=EW$1,$S235,0)</f>
        <v>438.91250000000008</v>
      </c>
      <c r="EX235" s="27">
        <f>IF($O235&gt;=EX$1,$S235,0)</f>
        <v>438.91250000000008</v>
      </c>
      <c r="EY235" s="27">
        <f>IF($O235&gt;=EY$1,$S235,0)</f>
        <v>438.91250000000008</v>
      </c>
      <c r="EZ235" s="27">
        <f>IF($O235&gt;=EZ$1,$S235,0)</f>
        <v>438.91250000000008</v>
      </c>
      <c r="FA235" s="27">
        <f>IF($O235&gt;=FA$1,$S235,0)</f>
        <v>438.91250000000008</v>
      </c>
      <c r="FB235" s="27">
        <f>IF($O235&gt;=FB$1,$S235,0)</f>
        <v>438.91250000000008</v>
      </c>
      <c r="FC235" s="27">
        <f>IF($O235&gt;=FC$1,$S235,0)</f>
        <v>438.91250000000008</v>
      </c>
      <c r="FD235" s="27">
        <f>IF($O235&gt;=FD$1,$S235,0)</f>
        <v>438.91250000000008</v>
      </c>
      <c r="FE235" s="27">
        <f>IF($O235&gt;=FE$1,$S235,0)</f>
        <v>438.91250000000008</v>
      </c>
      <c r="FF235" s="27">
        <f>IF($O235&gt;=FF$1,$S235,0)</f>
        <v>438.91250000000008</v>
      </c>
      <c r="FG235" s="27">
        <f>IF($O235&gt;=FG$1,$S235,0)</f>
        <v>438.91250000000008</v>
      </c>
      <c r="FH235" s="27">
        <f>IF($O235&gt;=FH$1,$S235,0)</f>
        <v>438.91250000000008</v>
      </c>
      <c r="FI235" s="27">
        <f>IF($O235&gt;=FI$1,$S235,0)</f>
        <v>438.91250000000008</v>
      </c>
      <c r="FJ235" s="27">
        <f>IF($O235&gt;=FJ$1,$S235,0)</f>
        <v>438.91250000000008</v>
      </c>
      <c r="FK235" s="27">
        <f>IF($O235&gt;=FK$1,$S235,0)</f>
        <v>438.91250000000008</v>
      </c>
      <c r="FL235" s="27">
        <f>IF($O235&gt;=FL$1,$S235,0)</f>
        <v>438.91250000000008</v>
      </c>
      <c r="FM235" s="27">
        <f>IF($O235&gt;=FM$1,$S235,0)</f>
        <v>438.91250000000008</v>
      </c>
      <c r="FN235" s="27">
        <f>IF($O235&gt;=FN$1,$S235,0)</f>
        <v>438.91250000000008</v>
      </c>
      <c r="FO235" s="27">
        <f>IF($O235&gt;=FO$1,$S235,0)</f>
        <v>438.91250000000008</v>
      </c>
      <c r="FP235" s="27">
        <f>IF($O235&gt;=FP$1,$S235,0)</f>
        <v>438.91250000000008</v>
      </c>
      <c r="FQ235" s="27">
        <f>IF($O235&gt;=FQ$1,$S235,0)</f>
        <v>438.91250000000008</v>
      </c>
      <c r="FR235" s="27">
        <f>IF($O235&gt;=FR$1,$S235,0)</f>
        <v>438.91250000000008</v>
      </c>
      <c r="FS235" s="27">
        <f>IF($O235&gt;=FS$1,$S235,0)</f>
        <v>438.91250000000008</v>
      </c>
      <c r="FT235" s="27">
        <f>IF($O235&gt;=FT$1,$S235,0)</f>
        <v>438.91250000000008</v>
      </c>
      <c r="FU235" s="27">
        <f>IF($O235&gt;=FU$1,$S235,0)</f>
        <v>438.91250000000008</v>
      </c>
      <c r="FV235" s="27">
        <f>IF($O235&gt;=FV$1,$S235,0)</f>
        <v>438.91250000000008</v>
      </c>
      <c r="FW235" s="27">
        <f>IF($O235&gt;=FW$1,$S235,0)</f>
        <v>438.91250000000008</v>
      </c>
      <c r="FX235" s="27">
        <f>IF($O235&gt;=FX$1,$S235,0)</f>
        <v>438.91250000000008</v>
      </c>
      <c r="FY235" s="27">
        <f>IF($O235&gt;=FY$1,$S235,0)</f>
        <v>438.91250000000008</v>
      </c>
      <c r="FZ235" s="27">
        <f>IF($O235&gt;=FZ$1,$S235,0)</f>
        <v>438.91250000000008</v>
      </c>
      <c r="GA235" s="27">
        <f>IF($O235&gt;=GA$1,$S235,0)</f>
        <v>438.91250000000008</v>
      </c>
      <c r="GB235" s="27">
        <f>IF($O235&gt;=GB$1,$S235,0)</f>
        <v>438.91250000000008</v>
      </c>
      <c r="GC235" s="27">
        <f>IF($O235&gt;=GC$1,$S235,0)</f>
        <v>438.91250000000008</v>
      </c>
      <c r="GD235" s="27">
        <f>IF($O235&gt;=GD$1,$S235,0)</f>
        <v>438.91250000000008</v>
      </c>
      <c r="GE235" s="27">
        <f>IF($O235&gt;=GE$1,$S235,0)</f>
        <v>438.91250000000008</v>
      </c>
      <c r="GF235" s="27">
        <f>IF($O235&gt;=GF$1,$S235,0)</f>
        <v>438.91250000000008</v>
      </c>
      <c r="GG235" s="27">
        <f>IF($O235&gt;=GG$1,$S235,0)</f>
        <v>438.91250000000008</v>
      </c>
      <c r="GH235" s="27">
        <f>IF($O235&gt;=GH$1,$S235,0)</f>
        <v>438.91250000000008</v>
      </c>
      <c r="GI235" s="27">
        <f>IF($O235&gt;=GI$1,$S235,0)</f>
        <v>438.91250000000008</v>
      </c>
      <c r="GJ235" s="27">
        <f>IF($O235&gt;=GJ$1,$S235,0)</f>
        <v>438.91250000000008</v>
      </c>
      <c r="GK235" s="27">
        <f>IF($O235&gt;=GK$1,$S235,0)</f>
        <v>438.91250000000008</v>
      </c>
      <c r="GL235" s="27">
        <f>IF($O235&gt;=GL$1,$S235,0)</f>
        <v>0</v>
      </c>
      <c r="GM235" s="27">
        <f>IF($O235&gt;=GM$1,$S235,0)</f>
        <v>0</v>
      </c>
      <c r="GN235" s="27">
        <f>IF($O235&gt;=GN$1,$S235,0)</f>
        <v>0</v>
      </c>
      <c r="GO235" s="27">
        <f>IF($O235&gt;=GO$1,$S235,0)</f>
        <v>0</v>
      </c>
      <c r="GP235" s="27">
        <f>IF($O235&gt;=GP$1,$S235,0)</f>
        <v>0</v>
      </c>
      <c r="GQ235" s="27">
        <f>IF($O235&gt;=GQ$1,$S235,0)</f>
        <v>0</v>
      </c>
      <c r="GR235" s="27">
        <f>IF($O235&gt;=GR$1,$S235,0)</f>
        <v>0</v>
      </c>
      <c r="GS235" s="27">
        <f>IF($O235&gt;=GS$1,$S235,0)</f>
        <v>0</v>
      </c>
      <c r="GT235" s="27">
        <f>IF($O235&gt;=GT$1,$S235,0)</f>
        <v>0</v>
      </c>
      <c r="GU235" s="27">
        <f>IF($O235&gt;=GU$1,$S235,0)</f>
        <v>0</v>
      </c>
      <c r="GV235" s="27">
        <f>IF($O235&gt;=GV$1,$S235,0)</f>
        <v>0</v>
      </c>
      <c r="GW235" s="27">
        <f>IF($O235&gt;=GW$1,$S235,0)</f>
        <v>0</v>
      </c>
      <c r="GX235" s="27">
        <f>IF($O235&gt;=GX$1,$S235,0)</f>
        <v>0</v>
      </c>
      <c r="GY235" s="27">
        <f>IF($O235&gt;=GY$1,$S235,0)</f>
        <v>0</v>
      </c>
      <c r="GZ235" s="27">
        <f>IF($O235&gt;=GZ$1,$S235,0)</f>
        <v>0</v>
      </c>
      <c r="HA235" s="27">
        <f>IF($O235&gt;=HA$1,$S235,0)</f>
        <v>0</v>
      </c>
      <c r="HB235" s="27">
        <f>IF($O235&gt;=HB$1,$S235,0)</f>
        <v>0</v>
      </c>
      <c r="HC235" s="27">
        <f>IF($O235&gt;=HC$1,$S235,0)</f>
        <v>0</v>
      </c>
    </row>
    <row r="236" spans="1:211">
      <c r="A236" s="3">
        <v>9695</v>
      </c>
      <c r="B236" s="3" t="s">
        <v>416</v>
      </c>
      <c r="C236" s="3" t="s">
        <v>104</v>
      </c>
      <c r="D236" s="3">
        <v>63</v>
      </c>
      <c r="E236" s="4">
        <v>30452</v>
      </c>
      <c r="F236" s="5">
        <v>35.12054794520548</v>
      </c>
      <c r="G236" s="3" t="s">
        <v>99</v>
      </c>
      <c r="H236" s="4">
        <v>20303</v>
      </c>
      <c r="I236" s="9" t="s">
        <v>833</v>
      </c>
      <c r="J236" s="5">
        <v>1827.52</v>
      </c>
      <c r="K236" s="31">
        <v>439</v>
      </c>
      <c r="L236" s="32">
        <v>35</v>
      </c>
      <c r="M236" s="33">
        <f>VLOOKUP(L236,FIND,3,TRUE)</f>
        <v>1.5</v>
      </c>
      <c r="N236" s="32">
        <f>IF(L236&gt;30,180,VLOOKUP(L236,TEMPO,2,FALSE))</f>
        <v>180</v>
      </c>
      <c r="O236" s="32">
        <f>IF(R236&gt;0,4,N236)</f>
        <v>180</v>
      </c>
      <c r="P236" s="96">
        <f>J236*M236*L236</f>
        <v>95944.799999999988</v>
      </c>
      <c r="Q236" s="96">
        <f>10934.45*2</f>
        <v>21868.9</v>
      </c>
      <c r="R236" s="96">
        <f>IF(P236&lt;=Q236,P236/4,0)</f>
        <v>0</v>
      </c>
      <c r="S236" s="5">
        <f>IF(P236&gt;=Q236,P236/N236,0)</f>
        <v>533.02666666666664</v>
      </c>
      <c r="T236" s="3"/>
      <c r="U236" s="3">
        <f>IF(T236="",1,0)</f>
        <v>1</v>
      </c>
      <c r="V236" s="3">
        <v>332</v>
      </c>
      <c r="W236" s="5">
        <v>0</v>
      </c>
      <c r="X236" s="5">
        <v>402.65</v>
      </c>
      <c r="Y236" s="5">
        <f>X236*W236</f>
        <v>0</v>
      </c>
      <c r="Z236" s="5">
        <v>400</v>
      </c>
      <c r="AA236" s="5">
        <f>S236+Y236+Z236</f>
        <v>933.02666666666664</v>
      </c>
      <c r="AB236" s="39">
        <f>(J236/12+J236/12*1.3333333333+450/12+J236/30*6/12+J236)*1.3+Y236+Z236+153.9</f>
        <v>3479.9787111045116</v>
      </c>
      <c r="AC236" s="39" t="s">
        <v>104</v>
      </c>
      <c r="AD236" s="39">
        <f>J236*1.3+400+153.9</f>
        <v>2929.6759999999999</v>
      </c>
      <c r="AE236" s="39">
        <f>SUMIFS('CUSTO MENSAL FUNC NOVO'!H:H,'CUSTO MENSAL FUNC NOVO'!A:A,'VALORES MENSAIS'!AC236)</f>
        <v>2035.3799999999999</v>
      </c>
      <c r="AF236" s="27">
        <f>IF($R236&gt;0,$R236,$S236)+$Y236+$Z236</f>
        <v>933.02666666666664</v>
      </c>
      <c r="AG236" s="27">
        <f>IF($R236&gt;0,$R236,$S236)+$Y236+$Z236</f>
        <v>933.02666666666664</v>
      </c>
      <c r="AH236" s="27">
        <f>IF($R236&gt;0,$R236,$S236)+$Y236+$Z236</f>
        <v>933.02666666666664</v>
      </c>
      <c r="AI236" s="27">
        <f>IF($R236&gt;0,$R236,$S236)+$Y236+$Z236</f>
        <v>933.02666666666664</v>
      </c>
      <c r="AJ236" s="27">
        <f>IF($O236&gt;=AJ$1,$S236+$Y236+$Z236,$Y236+$Z236)</f>
        <v>933.02666666666664</v>
      </c>
      <c r="AK236" s="27">
        <f>IF($O236&gt;=AK$1,$S236+$Y236+$Z236,$Y236+$Z236)</f>
        <v>933.02666666666664</v>
      </c>
      <c r="AL236" s="27">
        <f>IF($O236&gt;=AL$1,$S236+$Y236+$Z236,$Y236+$Z236)</f>
        <v>933.02666666666664</v>
      </c>
      <c r="AM236" s="27">
        <f>IF($O236&gt;=AM$1,$S236+$Y236+$Z236,$Y236+$Z236)</f>
        <v>933.02666666666664</v>
      </c>
      <c r="AN236" s="27">
        <f>IF($O236&gt;=AN$1,$S236+$Y236+$Z236,$Y236+$Z236)</f>
        <v>933.02666666666664</v>
      </c>
      <c r="AO236" s="27">
        <f>IF($O236&gt;=AO$1,$S236+$Y236+$Z236,$Y236+$Z236)</f>
        <v>933.02666666666664</v>
      </c>
      <c r="AP236" s="27">
        <f>IF($O236&gt;=AP$1,$S236+$Y236+$Z236,$Y236+$Z236)</f>
        <v>933.02666666666664</v>
      </c>
      <c r="AQ236" s="27">
        <f>IF($O236&gt;=AQ$1,$S236+$Y236+$Z236,$Y236+$Z236)</f>
        <v>933.02666666666664</v>
      </c>
      <c r="AR236" s="27">
        <f>IF($O236&gt;=AR$1,$S236+$Y236+$Z236,$Y236+$Z236)</f>
        <v>933.02666666666664</v>
      </c>
      <c r="AS236" s="27">
        <f>IF($O236&gt;=AS$1,$S236+$Y236+$Z236,$Y236+$Z236)</f>
        <v>933.02666666666664</v>
      </c>
      <c r="AT236" s="27">
        <f>IF($O236&gt;=AT$1,$S236+$Y236+$Z236,$Y236+$Z236)</f>
        <v>933.02666666666664</v>
      </c>
      <c r="AU236" s="27">
        <f>IF($O236&gt;=AU$1,$S236+$Y236+$Z236,$Y236+$Z236)</f>
        <v>933.02666666666664</v>
      </c>
      <c r="AV236" s="27">
        <f>IF($O236&gt;=AV$1,$S236+$Y236+$Z236,$Y236+$Z236)</f>
        <v>933.02666666666664</v>
      </c>
      <c r="AW236" s="27">
        <f>IF($O236&gt;=AW$1,$S236+$Y236+$Z236,$Y236+$Z236)</f>
        <v>933.02666666666664</v>
      </c>
      <c r="AX236" s="27">
        <f>IF($O236&gt;=AX$1,$S236+$Y236+$Z236,$Y236+$Z236)</f>
        <v>933.02666666666664</v>
      </c>
      <c r="AY236" s="27">
        <f>IF($O236&gt;=AY$1,$S236+$Y236+$Z236,$Y236+$Z236)</f>
        <v>933.02666666666664</v>
      </c>
      <c r="AZ236" s="27">
        <f>IF($O236&gt;=AZ$1,$S236+$Y236+$Z236,$Y236+$Z236)</f>
        <v>933.02666666666664</v>
      </c>
      <c r="BA236" s="27">
        <f>IF($O236&gt;=BA$1,$S236+$Y236+$Z236,$Y236+$Z236)</f>
        <v>933.02666666666664</v>
      </c>
      <c r="BB236" s="27">
        <f>IF($O236&gt;=BB$1,$S236+$Y236+$Z236,$Y236+$Z236)</f>
        <v>933.02666666666664</v>
      </c>
      <c r="BC236" s="27">
        <f>IF($O236&gt;=BC$1,$S236+$Y236+$Z236,$Y236+$Z236)</f>
        <v>933.02666666666664</v>
      </c>
      <c r="BD236" s="27">
        <f>IF($O236&gt;=BD$1,$S236+$Y236+$Z236,$Y236+$Z236)</f>
        <v>933.02666666666664</v>
      </c>
      <c r="BE236" s="27">
        <f>IF($O236&gt;=BE$1,$S236+$Y236+$Z236,$Y236+$Z236)</f>
        <v>933.02666666666664</v>
      </c>
      <c r="BF236" s="27">
        <f>IF($O236&gt;=BF$1,$S236+$Y236+$Z236,$Y236+$Z236)</f>
        <v>933.02666666666664</v>
      </c>
      <c r="BG236" s="27">
        <f>IF($O236&gt;=BG$1,$S236+$Y236+$Z236,$Y236+$Z236)</f>
        <v>933.02666666666664</v>
      </c>
      <c r="BH236" s="27">
        <f>IF($O236&gt;=BH$1,$S236+$Y236+$Z236,$Y236+$Z236)</f>
        <v>933.02666666666664</v>
      </c>
      <c r="BI236" s="27">
        <f>IF($O236&gt;=BI$1,$S236+$Y236+$Z236,$Y236+$Z236)</f>
        <v>933.02666666666664</v>
      </c>
      <c r="BJ236" s="27">
        <f>IF($O236&gt;=BJ$1,$S236+$Y236+$Z236,$Y236+$Z236)</f>
        <v>933.02666666666664</v>
      </c>
      <c r="BK236" s="27">
        <f>IF($O236&gt;=BK$1,$S236+$Y236+$Z236,$Y236+$Z236)</f>
        <v>933.02666666666664</v>
      </c>
      <c r="BL236" s="27">
        <f>IF($O236&gt;=BL$1,$S236+$Y236+$Z236,$Y236+$Z236)</f>
        <v>933.02666666666664</v>
      </c>
      <c r="BM236" s="27">
        <f>IF($O236&gt;=BM$1,$S236+$Y236+$Z236,$Y236+$Z236)</f>
        <v>933.02666666666664</v>
      </c>
      <c r="BN236" s="27">
        <f>IF($O236&gt;=BN$1,$S236+$Y236+$Z236,$Y236+$Z236)</f>
        <v>933.02666666666664</v>
      </c>
      <c r="BO236" s="27">
        <f>IF($O236&gt;=BO$1,$S236+$Y236+$Z236,$Y236+$Z236)</f>
        <v>933.02666666666664</v>
      </c>
      <c r="BP236" s="27">
        <f>IF($O236&gt;=BP$1,$S236+$Y236+$Z236,$Y236+$Z236)</f>
        <v>933.02666666666664</v>
      </c>
      <c r="BQ236" s="27">
        <f>IF($O236&gt;=BQ$1,$S236+$Y236+$Z236,$Y236+$Z236)</f>
        <v>933.02666666666664</v>
      </c>
      <c r="BR236" s="27">
        <f>IF($O236&gt;=BR$1,$S236+$Y236+$Z236,$Y236+$Z236)</f>
        <v>933.02666666666664</v>
      </c>
      <c r="BS236" s="27">
        <f>IF($O236&gt;=BS$1,$S236+$Y236+$Z236,$Y236+$Z236)</f>
        <v>933.02666666666664</v>
      </c>
      <c r="BT236" s="27">
        <f>IF($O236&gt;=BT$1,$S236+$Y236+$Z236,$Y236+$Z236)</f>
        <v>933.02666666666664</v>
      </c>
      <c r="BU236" s="27">
        <f>IF($O236&gt;=BU$1,$S236+$Y236+$Z236,$Y236+$Z236)</f>
        <v>933.02666666666664</v>
      </c>
      <c r="BV236" s="27">
        <f>IF($O236&gt;=BV$1,$S236+$Y236+$Z236,$Y236+$Z236)</f>
        <v>933.02666666666664</v>
      </c>
      <c r="BW236" s="27">
        <f>IF($O236&gt;=BW$1,$S236+$Y236+$Z236,$Y236+$Z236)</f>
        <v>933.02666666666664</v>
      </c>
      <c r="BX236" s="27">
        <f>IF($O236&gt;=BX$1,$S236+$Y236+$Z236,$Y236+$Z236)</f>
        <v>933.02666666666664</v>
      </c>
      <c r="BY236" s="27">
        <f>IF($O236&gt;=BY$1,$S236+$Y236+$Z236,$Y236+$Z236)</f>
        <v>933.02666666666664</v>
      </c>
      <c r="BZ236" s="27">
        <f>IF($O236&gt;=BZ$1,$S236+$Y236+$Z236,$Y236+$Z236)</f>
        <v>933.02666666666664</v>
      </c>
      <c r="CA236" s="27">
        <f>IF($O236&gt;=CA$1,$S236+$Y236+$Z236,$Y236+$Z236)</f>
        <v>933.02666666666664</v>
      </c>
      <c r="CB236" s="27">
        <f>IF($O236&gt;=CB$1,$S236+$Y236+$Z236,$Y236+$Z236)</f>
        <v>933.02666666666664</v>
      </c>
      <c r="CC236" s="27">
        <f>IF($O236&gt;=CC$1,$S236+$Y236+$Z236,$Y236+$Z236)</f>
        <v>933.02666666666664</v>
      </c>
      <c r="CD236" s="27">
        <f>IF($O236&gt;=CD$1,$S236+$Y236+$Z236,$Y236+$Z236)</f>
        <v>933.02666666666664</v>
      </c>
      <c r="CE236" s="27">
        <f>IF($O236&gt;=CE$1,$S236+$Y236+$Z236,$Y236+$Z236)</f>
        <v>933.02666666666664</v>
      </c>
      <c r="CF236" s="27">
        <f>IF($O236&gt;=CF$1,$S236+$Y236+$Z236,$Y236+$Z236)</f>
        <v>933.02666666666664</v>
      </c>
      <c r="CG236" s="27">
        <f>IF($O236&gt;=CG$1,$S236+$Y236+$Z236,$Y236+$Z236)</f>
        <v>933.02666666666664</v>
      </c>
      <c r="CH236" s="27">
        <f>IF($O236&gt;=CH$1,$S236+$Y236+$Z236,$Y236+$Z236)</f>
        <v>933.02666666666664</v>
      </c>
      <c r="CI236" s="27">
        <f>IF($O236&gt;=CI$1,$S236+$Y236+$Z236,$Y236+$Z236)</f>
        <v>933.02666666666664</v>
      </c>
      <c r="CJ236" s="27">
        <f>IF($O236&gt;=CJ$1,$S236+$Y236+$Z236,$Y236+$Z236)</f>
        <v>933.02666666666664</v>
      </c>
      <c r="CK236" s="27">
        <f>IF($O236&gt;=CK$1,$S236+$Y236+$Z236,$Y236+$Z236)</f>
        <v>933.02666666666664</v>
      </c>
      <c r="CL236" s="27">
        <f>IF($O236&gt;=CL$1,$S236+$Y236+$Z236,$Y236+$Z236)</f>
        <v>933.02666666666664</v>
      </c>
      <c r="CM236" s="27">
        <f>IF($O236&gt;=CM$1,$S236+$Y236+$Z236,$Y236+$Z236)</f>
        <v>933.02666666666664</v>
      </c>
      <c r="CN236" s="27">
        <f>IF($O236&gt;=CN$1,$S236+$Y236,$Y236)</f>
        <v>533.02666666666664</v>
      </c>
      <c r="CO236" s="27">
        <f>IF($O236&gt;=CO$1,$S236+$Y236,$Y236)</f>
        <v>533.02666666666664</v>
      </c>
      <c r="CP236" s="27">
        <f>IF($O236&gt;=CP$1,$S236+$Y236,$Y236)</f>
        <v>533.02666666666664</v>
      </c>
      <c r="CQ236" s="27">
        <f>IF($O236&gt;=CQ$1,$S236+$Y236,$Y236)</f>
        <v>533.02666666666664</v>
      </c>
      <c r="CR236" s="27">
        <f>IF($O236&gt;=CR$1,$S236+$Y236,$Y236)</f>
        <v>533.02666666666664</v>
      </c>
      <c r="CS236" s="27">
        <f>IF($O236&gt;=CS$1,$S236+$Y236,$Y236)</f>
        <v>533.02666666666664</v>
      </c>
      <c r="CT236" s="27">
        <f>IF($O236&gt;=CT$1,$S236+$Y236,$Y236)</f>
        <v>533.02666666666664</v>
      </c>
      <c r="CU236" s="27">
        <f>IF($O236&gt;=CU$1,$S236+$Y236,$Y236)</f>
        <v>533.02666666666664</v>
      </c>
      <c r="CV236" s="27">
        <f>IF($O236&gt;=CV$1,$S236+$Y236,$Y236)</f>
        <v>533.02666666666664</v>
      </c>
      <c r="CW236" s="27">
        <f>IF($O236&gt;=CW$1,$S236+$Y236,$Y236)</f>
        <v>533.02666666666664</v>
      </c>
      <c r="CX236" s="27">
        <f>IF($O236&gt;=CX$1,$S236+$Y236,$Y236)</f>
        <v>533.02666666666664</v>
      </c>
      <c r="CY236" s="27">
        <f>IF($O236&gt;=CY$1,$S236+$Y236,$Y236)</f>
        <v>533.02666666666664</v>
      </c>
      <c r="CZ236" s="27">
        <f>IF($O236&gt;=CZ$1,$S236+$Y236,$Y236)</f>
        <v>533.02666666666664</v>
      </c>
      <c r="DA236" s="27">
        <f>IF($O236&gt;=DA$1,$S236+$Y236,$Y236)</f>
        <v>533.02666666666664</v>
      </c>
      <c r="DB236" s="27">
        <f>IF($O236&gt;=DB$1,$S236+$Y236,$Y236)</f>
        <v>533.02666666666664</v>
      </c>
      <c r="DC236" s="27">
        <f>IF($O236&gt;=DC$1,$S236+$Y236,$Y236)</f>
        <v>533.02666666666664</v>
      </c>
      <c r="DD236" s="27">
        <f>IF($O236&gt;=DD$1,$S236+$Y236,$Y236)</f>
        <v>533.02666666666664</v>
      </c>
      <c r="DE236" s="27">
        <f>IF($O236&gt;=DE$1,$S236+$Y236,$Y236)</f>
        <v>533.02666666666664</v>
      </c>
      <c r="DF236" s="27">
        <f>IF($O236&gt;=DF$1,$S236+$Y236,$Y236)</f>
        <v>533.02666666666664</v>
      </c>
      <c r="DG236" s="27">
        <f>IF($O236&gt;=DG$1,$S236+$Y236,$Y236)</f>
        <v>533.02666666666664</v>
      </c>
      <c r="DH236" s="27">
        <f>IF($O236&gt;=DH$1,$S236+$Y236,$Y236)</f>
        <v>533.02666666666664</v>
      </c>
      <c r="DI236" s="27">
        <f>IF($O236&gt;=DI$1,$S236+$Y236,$Y236)</f>
        <v>533.02666666666664</v>
      </c>
      <c r="DJ236" s="27">
        <f>IF($O236&gt;=DJ$1,$S236+$Y236,$Y236)</f>
        <v>533.02666666666664</v>
      </c>
      <c r="DK236" s="27">
        <f>IF($O236&gt;=DK$1,$S236+$Y236,$Y236)</f>
        <v>533.02666666666664</v>
      </c>
      <c r="DL236" s="27">
        <f>IF($O236&gt;=DL$1,$S236+$Y236,$Y236)</f>
        <v>533.02666666666664</v>
      </c>
      <c r="DM236" s="27">
        <f>IF($O236&gt;=DM$1,$S236+$Y236,$Y236)</f>
        <v>533.02666666666664</v>
      </c>
      <c r="DN236" s="27">
        <f>IF($O236&gt;=DN$1,$S236+$Y236,$Y236)</f>
        <v>533.02666666666664</v>
      </c>
      <c r="DO236" s="27">
        <f>IF($O236&gt;=DO$1,$S236+$Y236,$Y236)</f>
        <v>533.02666666666664</v>
      </c>
      <c r="DP236" s="27">
        <f>IF($O236&gt;=DP$1,$S236+$Y236,$Y236)</f>
        <v>533.02666666666664</v>
      </c>
      <c r="DQ236" s="27">
        <f>IF($O236&gt;=DQ$1,$S236+$Y236,$Y236)</f>
        <v>533.02666666666664</v>
      </c>
      <c r="DR236" s="27">
        <f>IF($O236&gt;=DR$1,$S236+$Y236,$Y236)</f>
        <v>533.02666666666664</v>
      </c>
      <c r="DS236" s="27">
        <f>IF($O236&gt;=DS$1,$S236+$Y236,$Y236)</f>
        <v>533.02666666666664</v>
      </c>
      <c r="DT236" s="27">
        <f>IF($O236&gt;=DT$1,$S236+$Y236,$Y236)</f>
        <v>533.02666666666664</v>
      </c>
      <c r="DU236" s="27">
        <f>IF($O236&gt;=DU$1,$S236+$Y236,$Y236)</f>
        <v>533.02666666666664</v>
      </c>
      <c r="DV236" s="27">
        <f>IF($O236&gt;=DV$1,$S236+$Y236,$Y236)</f>
        <v>533.02666666666664</v>
      </c>
      <c r="DW236" s="27">
        <f>IF($O236&gt;=DW$1,$S236+$Y236,$Y236)</f>
        <v>533.02666666666664</v>
      </c>
      <c r="DX236" s="27">
        <f>IF($O236&gt;=DX$1,$S236+$Y236,$Y236)</f>
        <v>533.02666666666664</v>
      </c>
      <c r="DY236" s="27">
        <f>IF($O236&gt;=DY$1,$S236+$Y236,$Y236)</f>
        <v>533.02666666666664</v>
      </c>
      <c r="DZ236" s="27">
        <f>IF($O236&gt;=DZ$1,$S236+$Y236,$Y236)</f>
        <v>533.02666666666664</v>
      </c>
      <c r="EA236" s="27">
        <f>IF($O236&gt;=EA$1,$S236+$Y236,$Y236)</f>
        <v>533.02666666666664</v>
      </c>
      <c r="EB236" s="27">
        <f>IF($O236&gt;=EB$1,$S236+$Y236,$Y236)</f>
        <v>533.02666666666664</v>
      </c>
      <c r="EC236" s="27">
        <f>IF($O236&gt;=EC$1,$S236+$Y236,$Y236)</f>
        <v>533.02666666666664</v>
      </c>
      <c r="ED236" s="27">
        <f>IF($O236&gt;=ED$1,$S236+$Y236,$Y236)</f>
        <v>533.02666666666664</v>
      </c>
      <c r="EE236" s="27">
        <f>IF($O236&gt;=EE$1,$S236+$Y236,$Y236)</f>
        <v>533.02666666666664</v>
      </c>
      <c r="EF236" s="27">
        <f>IF($O236&gt;=EF$1,$S236+$Y236,$Y236)</f>
        <v>533.02666666666664</v>
      </c>
      <c r="EG236" s="27">
        <f>IF($O236&gt;=EG$1,$S236+$Y236,$Y236)</f>
        <v>533.02666666666664</v>
      </c>
      <c r="EH236" s="27">
        <f>IF($O236&gt;=EH$1,$S236+$Y236,$Y236)</f>
        <v>533.02666666666664</v>
      </c>
      <c r="EI236" s="27">
        <f>IF($O236&gt;=EI$1,$S236+$Y236,$Y236)</f>
        <v>533.02666666666664</v>
      </c>
      <c r="EJ236" s="27">
        <f>IF($O236&gt;=EJ$1,$S236+$Y236,$Y236)</f>
        <v>533.02666666666664</v>
      </c>
      <c r="EK236" s="27">
        <f>IF($O236&gt;=EK$1,$S236+$Y236,$Y236)</f>
        <v>533.02666666666664</v>
      </c>
      <c r="EL236" s="27">
        <f>IF($O236&gt;=EL$1,$S236+$Y236,$Y236)</f>
        <v>533.02666666666664</v>
      </c>
      <c r="EM236" s="27">
        <f>IF($O236&gt;=EM$1,$S236+$Y236,$Y236)</f>
        <v>533.02666666666664</v>
      </c>
      <c r="EN236" s="27">
        <f>IF($O236&gt;=EN$1,$S236+$Y236,$Y236)</f>
        <v>533.02666666666664</v>
      </c>
      <c r="EO236" s="27">
        <f>IF($O236&gt;=EO$1,$S236+$Y236,$Y236)</f>
        <v>533.02666666666664</v>
      </c>
      <c r="EP236" s="27">
        <f>IF($O236&gt;=EP$1,$S236+$Y236,$Y236)</f>
        <v>533.02666666666664</v>
      </c>
      <c r="EQ236" s="27">
        <f>IF($O236&gt;=EQ$1,$S236+$Y236,$Y236)</f>
        <v>533.02666666666664</v>
      </c>
      <c r="ER236" s="27">
        <f>IF($O236&gt;=ER$1,$S236+$Y236,$Y236)</f>
        <v>533.02666666666664</v>
      </c>
      <c r="ES236" s="27">
        <f>IF($O236&gt;=ES$1,$S236+$Y236,$Y236)</f>
        <v>533.02666666666664</v>
      </c>
      <c r="ET236" s="27">
        <f>IF($O236&gt;=ET$1,$S236+$Y236,$Y236)</f>
        <v>533.02666666666664</v>
      </c>
      <c r="EU236" s="27">
        <f>IF($O236&gt;=EU$1,$S236+$Y236,$Y236)</f>
        <v>533.02666666666664</v>
      </c>
      <c r="EV236" s="27">
        <f>IF($O236&gt;=EV$1,$S236,0)</f>
        <v>533.02666666666664</v>
      </c>
      <c r="EW236" s="27">
        <f>IF($O236&gt;=EW$1,$S236,0)</f>
        <v>533.02666666666664</v>
      </c>
      <c r="EX236" s="27">
        <f>IF($O236&gt;=EX$1,$S236,0)</f>
        <v>533.02666666666664</v>
      </c>
      <c r="EY236" s="27">
        <f>IF($O236&gt;=EY$1,$S236,0)</f>
        <v>533.02666666666664</v>
      </c>
      <c r="EZ236" s="27">
        <f>IF($O236&gt;=EZ$1,$S236,0)</f>
        <v>533.02666666666664</v>
      </c>
      <c r="FA236" s="27">
        <f>IF($O236&gt;=FA$1,$S236,0)</f>
        <v>533.02666666666664</v>
      </c>
      <c r="FB236" s="27">
        <f>IF($O236&gt;=FB$1,$S236,0)</f>
        <v>533.02666666666664</v>
      </c>
      <c r="FC236" s="27">
        <f>IF($O236&gt;=FC$1,$S236,0)</f>
        <v>533.02666666666664</v>
      </c>
      <c r="FD236" s="27">
        <f>IF($O236&gt;=FD$1,$S236,0)</f>
        <v>533.02666666666664</v>
      </c>
      <c r="FE236" s="27">
        <f>IF($O236&gt;=FE$1,$S236,0)</f>
        <v>533.02666666666664</v>
      </c>
      <c r="FF236" s="27">
        <f>IF($O236&gt;=FF$1,$S236,0)</f>
        <v>533.02666666666664</v>
      </c>
      <c r="FG236" s="27">
        <f>IF($O236&gt;=FG$1,$S236,0)</f>
        <v>533.02666666666664</v>
      </c>
      <c r="FH236" s="27">
        <f>IF($O236&gt;=FH$1,$S236,0)</f>
        <v>533.02666666666664</v>
      </c>
      <c r="FI236" s="27">
        <f>IF($O236&gt;=FI$1,$S236,0)</f>
        <v>533.02666666666664</v>
      </c>
      <c r="FJ236" s="27">
        <f>IF($O236&gt;=FJ$1,$S236,0)</f>
        <v>533.02666666666664</v>
      </c>
      <c r="FK236" s="27">
        <f>IF($O236&gt;=FK$1,$S236,0)</f>
        <v>533.02666666666664</v>
      </c>
      <c r="FL236" s="27">
        <f>IF($O236&gt;=FL$1,$S236,0)</f>
        <v>533.02666666666664</v>
      </c>
      <c r="FM236" s="27">
        <f>IF($O236&gt;=FM$1,$S236,0)</f>
        <v>533.02666666666664</v>
      </c>
      <c r="FN236" s="27">
        <f>IF($O236&gt;=FN$1,$S236,0)</f>
        <v>533.02666666666664</v>
      </c>
      <c r="FO236" s="27">
        <f>IF($O236&gt;=FO$1,$S236,0)</f>
        <v>533.02666666666664</v>
      </c>
      <c r="FP236" s="27">
        <f>IF($O236&gt;=FP$1,$S236,0)</f>
        <v>533.02666666666664</v>
      </c>
      <c r="FQ236" s="27">
        <f>IF($O236&gt;=FQ$1,$S236,0)</f>
        <v>533.02666666666664</v>
      </c>
      <c r="FR236" s="27">
        <f>IF($O236&gt;=FR$1,$S236,0)</f>
        <v>533.02666666666664</v>
      </c>
      <c r="FS236" s="27">
        <f>IF($O236&gt;=FS$1,$S236,0)</f>
        <v>533.02666666666664</v>
      </c>
      <c r="FT236" s="27">
        <f>IF($O236&gt;=FT$1,$S236,0)</f>
        <v>533.02666666666664</v>
      </c>
      <c r="FU236" s="27">
        <f>IF($O236&gt;=FU$1,$S236,0)</f>
        <v>533.02666666666664</v>
      </c>
      <c r="FV236" s="27">
        <f>IF($O236&gt;=FV$1,$S236,0)</f>
        <v>533.02666666666664</v>
      </c>
      <c r="FW236" s="27">
        <f>IF($O236&gt;=FW$1,$S236,0)</f>
        <v>533.02666666666664</v>
      </c>
      <c r="FX236" s="27">
        <f>IF($O236&gt;=FX$1,$S236,0)</f>
        <v>533.02666666666664</v>
      </c>
      <c r="FY236" s="27">
        <f>IF($O236&gt;=FY$1,$S236,0)</f>
        <v>533.02666666666664</v>
      </c>
      <c r="FZ236" s="27">
        <f>IF($O236&gt;=FZ$1,$S236,0)</f>
        <v>533.02666666666664</v>
      </c>
      <c r="GA236" s="27">
        <f>IF($O236&gt;=GA$1,$S236,0)</f>
        <v>533.02666666666664</v>
      </c>
      <c r="GB236" s="27">
        <f>IF($O236&gt;=GB$1,$S236,0)</f>
        <v>533.02666666666664</v>
      </c>
      <c r="GC236" s="27">
        <f>IF($O236&gt;=GC$1,$S236,0)</f>
        <v>533.02666666666664</v>
      </c>
      <c r="GD236" s="27">
        <f>IF($O236&gt;=GD$1,$S236,0)</f>
        <v>533.02666666666664</v>
      </c>
      <c r="GE236" s="27">
        <f>IF($O236&gt;=GE$1,$S236,0)</f>
        <v>533.02666666666664</v>
      </c>
      <c r="GF236" s="27">
        <f>IF($O236&gt;=GF$1,$S236,0)</f>
        <v>533.02666666666664</v>
      </c>
      <c r="GG236" s="27">
        <f>IF($O236&gt;=GG$1,$S236,0)</f>
        <v>533.02666666666664</v>
      </c>
      <c r="GH236" s="27">
        <f>IF($O236&gt;=GH$1,$S236,0)</f>
        <v>533.02666666666664</v>
      </c>
      <c r="GI236" s="27">
        <f>IF($O236&gt;=GI$1,$S236,0)</f>
        <v>533.02666666666664</v>
      </c>
      <c r="GJ236" s="27">
        <f>IF($O236&gt;=GJ$1,$S236,0)</f>
        <v>533.02666666666664</v>
      </c>
      <c r="GK236" s="27">
        <f>IF($O236&gt;=GK$1,$S236,0)</f>
        <v>533.02666666666664</v>
      </c>
      <c r="GL236" s="27">
        <f>IF($O236&gt;=GL$1,$S236,0)</f>
        <v>533.02666666666664</v>
      </c>
      <c r="GM236" s="27">
        <f>IF($O236&gt;=GM$1,$S236,0)</f>
        <v>533.02666666666664</v>
      </c>
      <c r="GN236" s="27">
        <f>IF($O236&gt;=GN$1,$S236,0)</f>
        <v>533.02666666666664</v>
      </c>
      <c r="GO236" s="27">
        <f>IF($O236&gt;=GO$1,$S236,0)</f>
        <v>533.02666666666664</v>
      </c>
      <c r="GP236" s="27">
        <f>IF($O236&gt;=GP$1,$S236,0)</f>
        <v>533.02666666666664</v>
      </c>
      <c r="GQ236" s="27">
        <f>IF($O236&gt;=GQ$1,$S236,0)</f>
        <v>533.02666666666664</v>
      </c>
      <c r="GR236" s="27">
        <f>IF($O236&gt;=GR$1,$S236,0)</f>
        <v>533.02666666666664</v>
      </c>
      <c r="GS236" s="27">
        <f>IF($O236&gt;=GS$1,$S236,0)</f>
        <v>533.02666666666664</v>
      </c>
      <c r="GT236" s="27">
        <f>IF($O236&gt;=GT$1,$S236,0)</f>
        <v>533.02666666666664</v>
      </c>
      <c r="GU236" s="27">
        <f>IF($O236&gt;=GU$1,$S236,0)</f>
        <v>533.02666666666664</v>
      </c>
      <c r="GV236" s="27">
        <f>IF($O236&gt;=GV$1,$S236,0)</f>
        <v>533.02666666666664</v>
      </c>
      <c r="GW236" s="27">
        <f>IF($O236&gt;=GW$1,$S236,0)</f>
        <v>533.02666666666664</v>
      </c>
      <c r="GX236" s="27">
        <f>IF($O236&gt;=GX$1,$S236,0)</f>
        <v>533.02666666666664</v>
      </c>
      <c r="GY236" s="27">
        <f>IF($O236&gt;=GY$1,$S236,0)</f>
        <v>533.02666666666664</v>
      </c>
      <c r="GZ236" s="27">
        <f>IF($O236&gt;=GZ$1,$S236,0)</f>
        <v>533.02666666666664</v>
      </c>
      <c r="HA236" s="27">
        <f>IF($O236&gt;=HA$1,$S236,0)</f>
        <v>533.02666666666664</v>
      </c>
      <c r="HB236" s="27">
        <f>IF($O236&gt;=HB$1,$S236,0)</f>
        <v>533.02666666666664</v>
      </c>
      <c r="HC236" s="27">
        <f>IF($O236&gt;=HC$1,$S236,0)</f>
        <v>533.02666666666664</v>
      </c>
    </row>
    <row r="237" spans="1:211">
      <c r="A237" s="3">
        <v>95907</v>
      </c>
      <c r="B237" s="3" t="s">
        <v>159</v>
      </c>
      <c r="C237" s="3" t="s">
        <v>104</v>
      </c>
      <c r="D237" s="3">
        <v>57</v>
      </c>
      <c r="E237" s="4">
        <v>37382</v>
      </c>
      <c r="F237" s="5">
        <v>16.134246575342466</v>
      </c>
      <c r="G237" s="3" t="s">
        <v>99</v>
      </c>
      <c r="H237" s="4">
        <v>22425</v>
      </c>
      <c r="I237" s="9" t="s">
        <v>833</v>
      </c>
      <c r="J237" s="5">
        <v>2048.1999999999998</v>
      </c>
      <c r="K237" s="31">
        <v>439</v>
      </c>
      <c r="L237" s="32">
        <v>16</v>
      </c>
      <c r="M237" s="33">
        <f>VLOOKUP(L237,FIND,3,TRUE)</f>
        <v>1.2</v>
      </c>
      <c r="N237" s="32">
        <f>IF(L237&gt;30,180,VLOOKUP(L237,TEMPO,2,FALSE))</f>
        <v>96</v>
      </c>
      <c r="O237" s="32">
        <f>IF(R237&gt;0,4,N237)</f>
        <v>96</v>
      </c>
      <c r="P237" s="96">
        <f>J237*M237*L237</f>
        <v>39325.439999999995</v>
      </c>
      <c r="Q237" s="96">
        <f>10934.45*2</f>
        <v>21868.9</v>
      </c>
      <c r="R237" s="96">
        <f>IF(P237&lt;=Q237,P237/4,0)</f>
        <v>0</v>
      </c>
      <c r="S237" s="5">
        <f>IF(P237&gt;=Q237,P237/N237,0)</f>
        <v>409.63999999999993</v>
      </c>
      <c r="T237" s="3"/>
      <c r="U237" s="3">
        <f>IF(T237="",1,0)</f>
        <v>1</v>
      </c>
      <c r="V237" s="3">
        <v>360</v>
      </c>
      <c r="W237" s="5">
        <v>0</v>
      </c>
      <c r="X237" s="5">
        <v>245.73</v>
      </c>
      <c r="Y237" s="5">
        <f>X237*W237</f>
        <v>0</v>
      </c>
      <c r="Z237" s="5">
        <v>400</v>
      </c>
      <c r="AA237" s="5">
        <f>S237+Y237+Z237</f>
        <v>809.63999999999987</v>
      </c>
      <c r="AB237" s="39">
        <f>(J237/12+J237/12*1.3333333333+450/12+J237/30*6/12+J237)*1.3+Y237+Z237+153.9</f>
        <v>3827.4271111037147</v>
      </c>
      <c r="AC237" s="39" t="s">
        <v>104</v>
      </c>
      <c r="AD237" s="39">
        <f>J237*1.3+400+153.9</f>
        <v>3216.56</v>
      </c>
      <c r="AE237" s="39">
        <f>SUMIFS('CUSTO MENSAL FUNC NOVO'!H:H,'CUSTO MENSAL FUNC NOVO'!A:A,'VALORES MENSAIS'!AC237)</f>
        <v>2035.3799999999999</v>
      </c>
      <c r="AF237" s="27">
        <f>IF($R237&gt;0,$R237,$S237)+$Y237+$Z237</f>
        <v>809.63999999999987</v>
      </c>
      <c r="AG237" s="27">
        <f>IF($R237&gt;0,$R237,$S237)+$Y237+$Z237</f>
        <v>809.63999999999987</v>
      </c>
      <c r="AH237" s="27">
        <f>IF($R237&gt;0,$R237,$S237)+$Y237+$Z237</f>
        <v>809.63999999999987</v>
      </c>
      <c r="AI237" s="27">
        <f>IF($R237&gt;0,$R237,$S237)+$Y237+$Z237</f>
        <v>809.63999999999987</v>
      </c>
      <c r="AJ237" s="27">
        <f>IF($O237&gt;=AJ$1,$S237+$Y237+$Z237,$Y237+$Z237)</f>
        <v>809.63999999999987</v>
      </c>
      <c r="AK237" s="27">
        <f>IF($O237&gt;=AK$1,$S237+$Y237+$Z237,$Y237+$Z237)</f>
        <v>809.63999999999987</v>
      </c>
      <c r="AL237" s="27">
        <f>IF($O237&gt;=AL$1,$S237+$Y237+$Z237,$Y237+$Z237)</f>
        <v>809.63999999999987</v>
      </c>
      <c r="AM237" s="27">
        <f>IF($O237&gt;=AM$1,$S237+$Y237+$Z237,$Y237+$Z237)</f>
        <v>809.63999999999987</v>
      </c>
      <c r="AN237" s="27">
        <f>IF($O237&gt;=AN$1,$S237+$Y237+$Z237,$Y237+$Z237)</f>
        <v>809.63999999999987</v>
      </c>
      <c r="AO237" s="27">
        <f>IF($O237&gt;=AO$1,$S237+$Y237+$Z237,$Y237+$Z237)</f>
        <v>809.63999999999987</v>
      </c>
      <c r="AP237" s="27">
        <f>IF($O237&gt;=AP$1,$S237+$Y237+$Z237,$Y237+$Z237)</f>
        <v>809.63999999999987</v>
      </c>
      <c r="AQ237" s="27">
        <f>IF($O237&gt;=AQ$1,$S237+$Y237+$Z237,$Y237+$Z237)</f>
        <v>809.63999999999987</v>
      </c>
      <c r="AR237" s="27">
        <f>IF($O237&gt;=AR$1,$S237+$Y237+$Z237,$Y237+$Z237)</f>
        <v>809.63999999999987</v>
      </c>
      <c r="AS237" s="27">
        <f>IF($O237&gt;=AS$1,$S237+$Y237+$Z237,$Y237+$Z237)</f>
        <v>809.63999999999987</v>
      </c>
      <c r="AT237" s="27">
        <f>IF($O237&gt;=AT$1,$S237+$Y237+$Z237,$Y237+$Z237)</f>
        <v>809.63999999999987</v>
      </c>
      <c r="AU237" s="27">
        <f>IF($O237&gt;=AU$1,$S237+$Y237+$Z237,$Y237+$Z237)</f>
        <v>809.63999999999987</v>
      </c>
      <c r="AV237" s="27">
        <f>IF($O237&gt;=AV$1,$S237+$Y237+$Z237,$Y237+$Z237)</f>
        <v>809.63999999999987</v>
      </c>
      <c r="AW237" s="27">
        <f>IF($O237&gt;=AW$1,$S237+$Y237+$Z237,$Y237+$Z237)</f>
        <v>809.63999999999987</v>
      </c>
      <c r="AX237" s="27">
        <f>IF($O237&gt;=AX$1,$S237+$Y237+$Z237,$Y237+$Z237)</f>
        <v>809.63999999999987</v>
      </c>
      <c r="AY237" s="27">
        <f>IF($O237&gt;=AY$1,$S237+$Y237+$Z237,$Y237+$Z237)</f>
        <v>809.63999999999987</v>
      </c>
      <c r="AZ237" s="27">
        <f>IF($O237&gt;=AZ$1,$S237+$Y237+$Z237,$Y237+$Z237)</f>
        <v>809.63999999999987</v>
      </c>
      <c r="BA237" s="27">
        <f>IF($O237&gt;=BA$1,$S237+$Y237+$Z237,$Y237+$Z237)</f>
        <v>809.63999999999987</v>
      </c>
      <c r="BB237" s="27">
        <f>IF($O237&gt;=BB$1,$S237+$Y237+$Z237,$Y237+$Z237)</f>
        <v>809.63999999999987</v>
      </c>
      <c r="BC237" s="27">
        <f>IF($O237&gt;=BC$1,$S237+$Y237+$Z237,$Y237+$Z237)</f>
        <v>809.63999999999987</v>
      </c>
      <c r="BD237" s="27">
        <f>IF($O237&gt;=BD$1,$S237+$Y237+$Z237,$Y237+$Z237)</f>
        <v>809.63999999999987</v>
      </c>
      <c r="BE237" s="27">
        <f>IF($O237&gt;=BE$1,$S237+$Y237+$Z237,$Y237+$Z237)</f>
        <v>809.63999999999987</v>
      </c>
      <c r="BF237" s="27">
        <f>IF($O237&gt;=BF$1,$S237+$Y237+$Z237,$Y237+$Z237)</f>
        <v>809.63999999999987</v>
      </c>
      <c r="BG237" s="27">
        <f>IF($O237&gt;=BG$1,$S237+$Y237+$Z237,$Y237+$Z237)</f>
        <v>809.63999999999987</v>
      </c>
      <c r="BH237" s="27">
        <f>IF($O237&gt;=BH$1,$S237+$Y237+$Z237,$Y237+$Z237)</f>
        <v>809.63999999999987</v>
      </c>
      <c r="BI237" s="27">
        <f>IF($O237&gt;=BI$1,$S237+$Y237+$Z237,$Y237+$Z237)</f>
        <v>809.63999999999987</v>
      </c>
      <c r="BJ237" s="27">
        <f>IF($O237&gt;=BJ$1,$S237+$Y237+$Z237,$Y237+$Z237)</f>
        <v>809.63999999999987</v>
      </c>
      <c r="BK237" s="27">
        <f>IF($O237&gt;=BK$1,$S237+$Y237+$Z237,$Y237+$Z237)</f>
        <v>809.63999999999987</v>
      </c>
      <c r="BL237" s="27">
        <f>IF($O237&gt;=BL$1,$S237+$Y237+$Z237,$Y237+$Z237)</f>
        <v>809.63999999999987</v>
      </c>
      <c r="BM237" s="27">
        <f>IF($O237&gt;=BM$1,$S237+$Y237+$Z237,$Y237+$Z237)</f>
        <v>809.63999999999987</v>
      </c>
      <c r="BN237" s="27">
        <f>IF($O237&gt;=BN$1,$S237+$Y237+$Z237,$Y237+$Z237)</f>
        <v>809.63999999999987</v>
      </c>
      <c r="BO237" s="27">
        <f>IF($O237&gt;=BO$1,$S237+$Y237+$Z237,$Y237+$Z237)</f>
        <v>809.63999999999987</v>
      </c>
      <c r="BP237" s="27">
        <f>IF($O237&gt;=BP$1,$S237+$Y237+$Z237,$Y237+$Z237)</f>
        <v>809.63999999999987</v>
      </c>
      <c r="BQ237" s="27">
        <f>IF($O237&gt;=BQ$1,$S237+$Y237+$Z237,$Y237+$Z237)</f>
        <v>809.63999999999987</v>
      </c>
      <c r="BR237" s="27">
        <f>IF($O237&gt;=BR$1,$S237+$Y237+$Z237,$Y237+$Z237)</f>
        <v>809.63999999999987</v>
      </c>
      <c r="BS237" s="27">
        <f>IF($O237&gt;=BS$1,$S237+$Y237+$Z237,$Y237+$Z237)</f>
        <v>809.63999999999987</v>
      </c>
      <c r="BT237" s="27">
        <f>IF($O237&gt;=BT$1,$S237+$Y237+$Z237,$Y237+$Z237)</f>
        <v>809.63999999999987</v>
      </c>
      <c r="BU237" s="27">
        <f>IF($O237&gt;=BU$1,$S237+$Y237+$Z237,$Y237+$Z237)</f>
        <v>809.63999999999987</v>
      </c>
      <c r="BV237" s="27">
        <f>IF($O237&gt;=BV$1,$S237+$Y237+$Z237,$Y237+$Z237)</f>
        <v>809.63999999999987</v>
      </c>
      <c r="BW237" s="27">
        <f>IF($O237&gt;=BW$1,$S237+$Y237+$Z237,$Y237+$Z237)</f>
        <v>809.63999999999987</v>
      </c>
      <c r="BX237" s="27">
        <f>IF($O237&gt;=BX$1,$S237+$Y237+$Z237,$Y237+$Z237)</f>
        <v>809.63999999999987</v>
      </c>
      <c r="BY237" s="27">
        <f>IF($O237&gt;=BY$1,$S237+$Y237+$Z237,$Y237+$Z237)</f>
        <v>809.63999999999987</v>
      </c>
      <c r="BZ237" s="27">
        <f>IF($O237&gt;=BZ$1,$S237+$Y237+$Z237,$Y237+$Z237)</f>
        <v>809.63999999999987</v>
      </c>
      <c r="CA237" s="27">
        <f>IF($O237&gt;=CA$1,$S237+$Y237+$Z237,$Y237+$Z237)</f>
        <v>809.63999999999987</v>
      </c>
      <c r="CB237" s="27">
        <f>IF($O237&gt;=CB$1,$S237+$Y237+$Z237,$Y237+$Z237)</f>
        <v>809.63999999999987</v>
      </c>
      <c r="CC237" s="27">
        <f>IF($O237&gt;=CC$1,$S237+$Y237+$Z237,$Y237+$Z237)</f>
        <v>809.63999999999987</v>
      </c>
      <c r="CD237" s="27">
        <f>IF($O237&gt;=CD$1,$S237+$Y237+$Z237,$Y237+$Z237)</f>
        <v>809.63999999999987</v>
      </c>
      <c r="CE237" s="27">
        <f>IF($O237&gt;=CE$1,$S237+$Y237+$Z237,$Y237+$Z237)</f>
        <v>809.63999999999987</v>
      </c>
      <c r="CF237" s="27">
        <f>IF($O237&gt;=CF$1,$S237+$Y237+$Z237,$Y237+$Z237)</f>
        <v>809.63999999999987</v>
      </c>
      <c r="CG237" s="27">
        <f>IF($O237&gt;=CG$1,$S237+$Y237+$Z237,$Y237+$Z237)</f>
        <v>809.63999999999987</v>
      </c>
      <c r="CH237" s="27">
        <f>IF($O237&gt;=CH$1,$S237+$Y237+$Z237,$Y237+$Z237)</f>
        <v>809.63999999999987</v>
      </c>
      <c r="CI237" s="27">
        <f>IF($O237&gt;=CI$1,$S237+$Y237+$Z237,$Y237+$Z237)</f>
        <v>809.63999999999987</v>
      </c>
      <c r="CJ237" s="27">
        <f>IF($O237&gt;=CJ$1,$S237+$Y237+$Z237,$Y237+$Z237)</f>
        <v>809.63999999999987</v>
      </c>
      <c r="CK237" s="27">
        <f>IF($O237&gt;=CK$1,$S237+$Y237+$Z237,$Y237+$Z237)</f>
        <v>809.63999999999987</v>
      </c>
      <c r="CL237" s="27">
        <f>IF($O237&gt;=CL$1,$S237+$Y237+$Z237,$Y237+$Z237)</f>
        <v>809.63999999999987</v>
      </c>
      <c r="CM237" s="27">
        <f>IF($O237&gt;=CM$1,$S237+$Y237+$Z237,$Y237+$Z237)</f>
        <v>809.63999999999987</v>
      </c>
      <c r="CN237" s="27">
        <f>IF($O237&gt;=CN$1,$S237+$Y237,$Y237)</f>
        <v>409.63999999999993</v>
      </c>
      <c r="CO237" s="27">
        <f>IF($O237&gt;=CO$1,$S237+$Y237,$Y237)</f>
        <v>409.63999999999993</v>
      </c>
      <c r="CP237" s="27">
        <f>IF($O237&gt;=CP$1,$S237+$Y237,$Y237)</f>
        <v>409.63999999999993</v>
      </c>
      <c r="CQ237" s="27">
        <f>IF($O237&gt;=CQ$1,$S237+$Y237,$Y237)</f>
        <v>409.63999999999993</v>
      </c>
      <c r="CR237" s="27">
        <f>IF($O237&gt;=CR$1,$S237+$Y237,$Y237)</f>
        <v>409.63999999999993</v>
      </c>
      <c r="CS237" s="27">
        <f>IF($O237&gt;=CS$1,$S237+$Y237,$Y237)</f>
        <v>409.63999999999993</v>
      </c>
      <c r="CT237" s="27">
        <f>IF($O237&gt;=CT$1,$S237+$Y237,$Y237)</f>
        <v>409.63999999999993</v>
      </c>
      <c r="CU237" s="27">
        <f>IF($O237&gt;=CU$1,$S237+$Y237,$Y237)</f>
        <v>409.63999999999993</v>
      </c>
      <c r="CV237" s="27">
        <f>IF($O237&gt;=CV$1,$S237+$Y237,$Y237)</f>
        <v>409.63999999999993</v>
      </c>
      <c r="CW237" s="27">
        <f>IF($O237&gt;=CW$1,$S237+$Y237,$Y237)</f>
        <v>409.63999999999993</v>
      </c>
      <c r="CX237" s="27">
        <f>IF($O237&gt;=CX$1,$S237+$Y237,$Y237)</f>
        <v>409.63999999999993</v>
      </c>
      <c r="CY237" s="27">
        <f>IF($O237&gt;=CY$1,$S237+$Y237,$Y237)</f>
        <v>409.63999999999993</v>
      </c>
      <c r="CZ237" s="27">
        <f>IF($O237&gt;=CZ$1,$S237+$Y237,$Y237)</f>
        <v>409.63999999999993</v>
      </c>
      <c r="DA237" s="27">
        <f>IF($O237&gt;=DA$1,$S237+$Y237,$Y237)</f>
        <v>409.63999999999993</v>
      </c>
      <c r="DB237" s="27">
        <f>IF($O237&gt;=DB$1,$S237+$Y237,$Y237)</f>
        <v>409.63999999999993</v>
      </c>
      <c r="DC237" s="27">
        <f>IF($O237&gt;=DC$1,$S237+$Y237,$Y237)</f>
        <v>409.63999999999993</v>
      </c>
      <c r="DD237" s="27">
        <f>IF($O237&gt;=DD$1,$S237+$Y237,$Y237)</f>
        <v>409.63999999999993</v>
      </c>
      <c r="DE237" s="27">
        <f>IF($O237&gt;=DE$1,$S237+$Y237,$Y237)</f>
        <v>409.63999999999993</v>
      </c>
      <c r="DF237" s="27">
        <f>IF($O237&gt;=DF$1,$S237+$Y237,$Y237)</f>
        <v>409.63999999999993</v>
      </c>
      <c r="DG237" s="27">
        <f>IF($O237&gt;=DG$1,$S237+$Y237,$Y237)</f>
        <v>409.63999999999993</v>
      </c>
      <c r="DH237" s="27">
        <f>IF($O237&gt;=DH$1,$S237+$Y237,$Y237)</f>
        <v>409.63999999999993</v>
      </c>
      <c r="DI237" s="27">
        <f>IF($O237&gt;=DI$1,$S237+$Y237,$Y237)</f>
        <v>409.63999999999993</v>
      </c>
      <c r="DJ237" s="27">
        <f>IF($O237&gt;=DJ$1,$S237+$Y237,$Y237)</f>
        <v>409.63999999999993</v>
      </c>
      <c r="DK237" s="27">
        <f>IF($O237&gt;=DK$1,$S237+$Y237,$Y237)</f>
        <v>409.63999999999993</v>
      </c>
      <c r="DL237" s="27">
        <f>IF($O237&gt;=DL$1,$S237+$Y237,$Y237)</f>
        <v>409.63999999999993</v>
      </c>
      <c r="DM237" s="27">
        <f>IF($O237&gt;=DM$1,$S237+$Y237,$Y237)</f>
        <v>409.63999999999993</v>
      </c>
      <c r="DN237" s="27">
        <f>IF($O237&gt;=DN$1,$S237+$Y237,$Y237)</f>
        <v>409.63999999999993</v>
      </c>
      <c r="DO237" s="27">
        <f>IF($O237&gt;=DO$1,$S237+$Y237,$Y237)</f>
        <v>409.63999999999993</v>
      </c>
      <c r="DP237" s="27">
        <f>IF($O237&gt;=DP$1,$S237+$Y237,$Y237)</f>
        <v>409.63999999999993</v>
      </c>
      <c r="DQ237" s="27">
        <f>IF($O237&gt;=DQ$1,$S237+$Y237,$Y237)</f>
        <v>409.63999999999993</v>
      </c>
      <c r="DR237" s="27">
        <f>IF($O237&gt;=DR$1,$S237+$Y237,$Y237)</f>
        <v>409.63999999999993</v>
      </c>
      <c r="DS237" s="27">
        <f>IF($O237&gt;=DS$1,$S237+$Y237,$Y237)</f>
        <v>409.63999999999993</v>
      </c>
      <c r="DT237" s="27">
        <f>IF($O237&gt;=DT$1,$S237+$Y237,$Y237)</f>
        <v>409.63999999999993</v>
      </c>
      <c r="DU237" s="27">
        <f>IF($O237&gt;=DU$1,$S237+$Y237,$Y237)</f>
        <v>409.63999999999993</v>
      </c>
      <c r="DV237" s="27">
        <f>IF($O237&gt;=DV$1,$S237+$Y237,$Y237)</f>
        <v>409.63999999999993</v>
      </c>
      <c r="DW237" s="27">
        <f>IF($O237&gt;=DW$1,$S237+$Y237,$Y237)</f>
        <v>409.63999999999993</v>
      </c>
      <c r="DX237" s="27">
        <f>IF($O237&gt;=DX$1,$S237+$Y237,$Y237)</f>
        <v>0</v>
      </c>
      <c r="DY237" s="27">
        <f>IF($O237&gt;=DY$1,$S237+$Y237,$Y237)</f>
        <v>0</v>
      </c>
      <c r="DZ237" s="27">
        <f>IF($O237&gt;=DZ$1,$S237+$Y237,$Y237)</f>
        <v>0</v>
      </c>
      <c r="EA237" s="27">
        <f>IF($O237&gt;=EA$1,$S237+$Y237,$Y237)</f>
        <v>0</v>
      </c>
      <c r="EB237" s="27">
        <f>IF($O237&gt;=EB$1,$S237+$Y237,$Y237)</f>
        <v>0</v>
      </c>
      <c r="EC237" s="27">
        <f>IF($O237&gt;=EC$1,$S237+$Y237,$Y237)</f>
        <v>0</v>
      </c>
      <c r="ED237" s="27">
        <f>IF($O237&gt;=ED$1,$S237+$Y237,$Y237)</f>
        <v>0</v>
      </c>
      <c r="EE237" s="27">
        <f>IF($O237&gt;=EE$1,$S237+$Y237,$Y237)</f>
        <v>0</v>
      </c>
      <c r="EF237" s="27">
        <f>IF($O237&gt;=EF$1,$S237+$Y237,$Y237)</f>
        <v>0</v>
      </c>
      <c r="EG237" s="27">
        <f>IF($O237&gt;=EG$1,$S237+$Y237,$Y237)</f>
        <v>0</v>
      </c>
      <c r="EH237" s="27">
        <f>IF($O237&gt;=EH$1,$S237+$Y237,$Y237)</f>
        <v>0</v>
      </c>
      <c r="EI237" s="27">
        <f>IF($O237&gt;=EI$1,$S237+$Y237,$Y237)</f>
        <v>0</v>
      </c>
      <c r="EJ237" s="27">
        <f>IF($O237&gt;=EJ$1,$S237+$Y237,$Y237)</f>
        <v>0</v>
      </c>
      <c r="EK237" s="27">
        <f>IF($O237&gt;=EK$1,$S237+$Y237,$Y237)</f>
        <v>0</v>
      </c>
      <c r="EL237" s="27">
        <f>IF($O237&gt;=EL$1,$S237+$Y237,$Y237)</f>
        <v>0</v>
      </c>
      <c r="EM237" s="27">
        <f>IF($O237&gt;=EM$1,$S237+$Y237,$Y237)</f>
        <v>0</v>
      </c>
      <c r="EN237" s="27">
        <f>IF($O237&gt;=EN$1,$S237+$Y237,$Y237)</f>
        <v>0</v>
      </c>
      <c r="EO237" s="27">
        <f>IF($O237&gt;=EO$1,$S237+$Y237,$Y237)</f>
        <v>0</v>
      </c>
      <c r="EP237" s="27">
        <f>IF($O237&gt;=EP$1,$S237+$Y237,$Y237)</f>
        <v>0</v>
      </c>
      <c r="EQ237" s="27">
        <f>IF($O237&gt;=EQ$1,$S237+$Y237,$Y237)</f>
        <v>0</v>
      </c>
      <c r="ER237" s="27">
        <f>IF($O237&gt;=ER$1,$S237+$Y237,$Y237)</f>
        <v>0</v>
      </c>
      <c r="ES237" s="27">
        <f>IF($O237&gt;=ES$1,$S237+$Y237,$Y237)</f>
        <v>0</v>
      </c>
      <c r="ET237" s="27">
        <f>IF($O237&gt;=ET$1,$S237+$Y237,$Y237)</f>
        <v>0</v>
      </c>
      <c r="EU237" s="27">
        <f>IF($O237&gt;=EU$1,$S237+$Y237,$Y237)</f>
        <v>0</v>
      </c>
      <c r="EV237" s="27">
        <f>IF($O237&gt;=EV$1,$S237,0)</f>
        <v>0</v>
      </c>
      <c r="EW237" s="27">
        <f>IF($O237&gt;=EW$1,$S237,0)</f>
        <v>0</v>
      </c>
      <c r="EX237" s="27">
        <f>IF($O237&gt;=EX$1,$S237,0)</f>
        <v>0</v>
      </c>
      <c r="EY237" s="27">
        <f>IF($O237&gt;=EY$1,$S237,0)</f>
        <v>0</v>
      </c>
      <c r="EZ237" s="27">
        <f>IF($O237&gt;=EZ$1,$S237,0)</f>
        <v>0</v>
      </c>
      <c r="FA237" s="27">
        <f>IF($O237&gt;=FA$1,$S237,0)</f>
        <v>0</v>
      </c>
      <c r="FB237" s="27">
        <f>IF($O237&gt;=FB$1,$S237,0)</f>
        <v>0</v>
      </c>
      <c r="FC237" s="27">
        <f>IF($O237&gt;=FC$1,$S237,0)</f>
        <v>0</v>
      </c>
      <c r="FD237" s="27">
        <f>IF($O237&gt;=FD$1,$S237,0)</f>
        <v>0</v>
      </c>
      <c r="FE237" s="27">
        <f>IF($O237&gt;=FE$1,$S237,0)</f>
        <v>0</v>
      </c>
      <c r="FF237" s="27">
        <f>IF($O237&gt;=FF$1,$S237,0)</f>
        <v>0</v>
      </c>
      <c r="FG237" s="27">
        <f>IF($O237&gt;=FG$1,$S237,0)</f>
        <v>0</v>
      </c>
      <c r="FH237" s="27">
        <f>IF($O237&gt;=FH$1,$S237,0)</f>
        <v>0</v>
      </c>
      <c r="FI237" s="27">
        <f>IF($O237&gt;=FI$1,$S237,0)</f>
        <v>0</v>
      </c>
      <c r="FJ237" s="27">
        <f>IF($O237&gt;=FJ$1,$S237,0)</f>
        <v>0</v>
      </c>
      <c r="FK237" s="27">
        <f>IF($O237&gt;=FK$1,$S237,0)</f>
        <v>0</v>
      </c>
      <c r="FL237" s="27">
        <f>IF($O237&gt;=FL$1,$S237,0)</f>
        <v>0</v>
      </c>
      <c r="FM237" s="27">
        <f>IF($O237&gt;=FM$1,$S237,0)</f>
        <v>0</v>
      </c>
      <c r="FN237" s="27">
        <f>IF($O237&gt;=FN$1,$S237,0)</f>
        <v>0</v>
      </c>
      <c r="FO237" s="27">
        <f>IF($O237&gt;=FO$1,$S237,0)</f>
        <v>0</v>
      </c>
      <c r="FP237" s="27">
        <f>IF($O237&gt;=FP$1,$S237,0)</f>
        <v>0</v>
      </c>
      <c r="FQ237" s="27">
        <f>IF($O237&gt;=FQ$1,$S237,0)</f>
        <v>0</v>
      </c>
      <c r="FR237" s="27">
        <f>IF($O237&gt;=FR$1,$S237,0)</f>
        <v>0</v>
      </c>
      <c r="FS237" s="27">
        <f>IF($O237&gt;=FS$1,$S237,0)</f>
        <v>0</v>
      </c>
      <c r="FT237" s="27">
        <f>IF($O237&gt;=FT$1,$S237,0)</f>
        <v>0</v>
      </c>
      <c r="FU237" s="27">
        <f>IF($O237&gt;=FU$1,$S237,0)</f>
        <v>0</v>
      </c>
      <c r="FV237" s="27">
        <f>IF($O237&gt;=FV$1,$S237,0)</f>
        <v>0</v>
      </c>
      <c r="FW237" s="27">
        <f>IF($O237&gt;=FW$1,$S237,0)</f>
        <v>0</v>
      </c>
      <c r="FX237" s="27">
        <f>IF($O237&gt;=FX$1,$S237,0)</f>
        <v>0</v>
      </c>
      <c r="FY237" s="27">
        <f>IF($O237&gt;=FY$1,$S237,0)</f>
        <v>0</v>
      </c>
      <c r="FZ237" s="27">
        <f>IF($O237&gt;=FZ$1,$S237,0)</f>
        <v>0</v>
      </c>
      <c r="GA237" s="27">
        <f>IF($O237&gt;=GA$1,$S237,0)</f>
        <v>0</v>
      </c>
      <c r="GB237" s="27">
        <f>IF($O237&gt;=GB$1,$S237,0)</f>
        <v>0</v>
      </c>
      <c r="GC237" s="27">
        <f>IF($O237&gt;=GC$1,$S237,0)</f>
        <v>0</v>
      </c>
      <c r="GD237" s="27">
        <f>IF($O237&gt;=GD$1,$S237,0)</f>
        <v>0</v>
      </c>
      <c r="GE237" s="27">
        <f>IF($O237&gt;=GE$1,$S237,0)</f>
        <v>0</v>
      </c>
      <c r="GF237" s="27">
        <f>IF($O237&gt;=GF$1,$S237,0)</f>
        <v>0</v>
      </c>
      <c r="GG237" s="27">
        <f>IF($O237&gt;=GG$1,$S237,0)</f>
        <v>0</v>
      </c>
      <c r="GH237" s="27">
        <f>IF($O237&gt;=GH$1,$S237,0)</f>
        <v>0</v>
      </c>
      <c r="GI237" s="27">
        <f>IF($O237&gt;=GI$1,$S237,0)</f>
        <v>0</v>
      </c>
      <c r="GJ237" s="27">
        <f>IF($O237&gt;=GJ$1,$S237,0)</f>
        <v>0</v>
      </c>
      <c r="GK237" s="27">
        <f>IF($O237&gt;=GK$1,$S237,0)</f>
        <v>0</v>
      </c>
      <c r="GL237" s="27">
        <f>IF($O237&gt;=GL$1,$S237,0)</f>
        <v>0</v>
      </c>
      <c r="GM237" s="27">
        <f>IF($O237&gt;=GM$1,$S237,0)</f>
        <v>0</v>
      </c>
      <c r="GN237" s="27">
        <f>IF($O237&gt;=GN$1,$S237,0)</f>
        <v>0</v>
      </c>
      <c r="GO237" s="27">
        <f>IF($O237&gt;=GO$1,$S237,0)</f>
        <v>0</v>
      </c>
      <c r="GP237" s="27">
        <f>IF($O237&gt;=GP$1,$S237,0)</f>
        <v>0</v>
      </c>
      <c r="GQ237" s="27">
        <f>IF($O237&gt;=GQ$1,$S237,0)</f>
        <v>0</v>
      </c>
      <c r="GR237" s="27">
        <f>IF($O237&gt;=GR$1,$S237,0)</f>
        <v>0</v>
      </c>
      <c r="GS237" s="27">
        <f>IF($O237&gt;=GS$1,$S237,0)</f>
        <v>0</v>
      </c>
      <c r="GT237" s="27">
        <f>IF($O237&gt;=GT$1,$S237,0)</f>
        <v>0</v>
      </c>
      <c r="GU237" s="27">
        <f>IF($O237&gt;=GU$1,$S237,0)</f>
        <v>0</v>
      </c>
      <c r="GV237" s="27">
        <f>IF($O237&gt;=GV$1,$S237,0)</f>
        <v>0</v>
      </c>
      <c r="GW237" s="27">
        <f>IF($O237&gt;=GW$1,$S237,0)</f>
        <v>0</v>
      </c>
      <c r="GX237" s="27">
        <f>IF($O237&gt;=GX$1,$S237,0)</f>
        <v>0</v>
      </c>
      <c r="GY237" s="27">
        <f>IF($O237&gt;=GY$1,$S237,0)</f>
        <v>0</v>
      </c>
      <c r="GZ237" s="27">
        <f>IF($O237&gt;=GZ$1,$S237,0)</f>
        <v>0</v>
      </c>
      <c r="HA237" s="27">
        <f>IF($O237&gt;=HA$1,$S237,0)</f>
        <v>0</v>
      </c>
      <c r="HB237" s="27">
        <f>IF($O237&gt;=HB$1,$S237,0)</f>
        <v>0</v>
      </c>
      <c r="HC237" s="27">
        <f>IF($O237&gt;=HC$1,$S237,0)</f>
        <v>0</v>
      </c>
    </row>
    <row r="238" spans="1:211">
      <c r="A238" s="3">
        <v>7285</v>
      </c>
      <c r="B238" s="3" t="s">
        <v>384</v>
      </c>
      <c r="C238" s="3" t="s">
        <v>104</v>
      </c>
      <c r="D238" s="3">
        <v>58</v>
      </c>
      <c r="E238" s="4">
        <v>31103</v>
      </c>
      <c r="F238" s="5">
        <v>33.336986301369862</v>
      </c>
      <c r="G238" s="3" t="s">
        <v>99</v>
      </c>
      <c r="H238" s="4">
        <v>22230</v>
      </c>
      <c r="I238" s="9" t="s">
        <v>833</v>
      </c>
      <c r="J238" s="5">
        <v>1809.55</v>
      </c>
      <c r="K238" s="31">
        <v>439</v>
      </c>
      <c r="L238" s="32">
        <v>33</v>
      </c>
      <c r="M238" s="33">
        <f>VLOOKUP(L238,FIND,3,TRUE)</f>
        <v>1.5</v>
      </c>
      <c r="N238" s="32">
        <f>IF(L238&gt;30,180,VLOOKUP(L238,TEMPO,2,FALSE))</f>
        <v>180</v>
      </c>
      <c r="O238" s="32">
        <f>IF(R238&gt;0,4,N238)</f>
        <v>180</v>
      </c>
      <c r="P238" s="96">
        <f>J238*M238*L238</f>
        <v>89572.724999999991</v>
      </c>
      <c r="Q238" s="96">
        <f>10934.45*2</f>
        <v>21868.9</v>
      </c>
      <c r="R238" s="96">
        <f>IF(P238&lt;=Q238,P238/4,0)</f>
        <v>0</v>
      </c>
      <c r="S238" s="5">
        <f>IF(P238&gt;=Q238,P238/N238,0)</f>
        <v>497.62624999999997</v>
      </c>
      <c r="T238" s="3"/>
      <c r="U238" s="3">
        <f>IF(T238="",1,0)</f>
        <v>1</v>
      </c>
      <c r="V238" s="3">
        <v>331</v>
      </c>
      <c r="W238" s="5">
        <v>0</v>
      </c>
      <c r="X238" s="5">
        <v>245.73</v>
      </c>
      <c r="Y238" s="5">
        <f>X238*W238</f>
        <v>0</v>
      </c>
      <c r="Z238" s="5">
        <v>400</v>
      </c>
      <c r="AA238" s="5">
        <f>S238+Y238+Z238</f>
        <v>897.62625000000003</v>
      </c>
      <c r="AB238" s="39">
        <f>(J238/12+J238/12*1.3333333333+450/12+J238/30*6/12+J238)*1.3+Y238+Z238+153.9</f>
        <v>3451.6859444379102</v>
      </c>
      <c r="AC238" s="39" t="s">
        <v>104</v>
      </c>
      <c r="AD238" s="39">
        <f>J238*1.3+400+153.9</f>
        <v>2906.3150000000001</v>
      </c>
      <c r="AE238" s="39">
        <f>SUMIFS('CUSTO MENSAL FUNC NOVO'!H:H,'CUSTO MENSAL FUNC NOVO'!A:A,'VALORES MENSAIS'!AC238)</f>
        <v>2035.3799999999999</v>
      </c>
      <c r="AF238" s="27">
        <f>IF($R238&gt;0,$R238,$S238)+$Y238+$Z238</f>
        <v>897.62625000000003</v>
      </c>
      <c r="AG238" s="27">
        <f>IF($R238&gt;0,$R238,$S238)+$Y238+$Z238</f>
        <v>897.62625000000003</v>
      </c>
      <c r="AH238" s="27">
        <f>IF($R238&gt;0,$R238,$S238)+$Y238+$Z238</f>
        <v>897.62625000000003</v>
      </c>
      <c r="AI238" s="27">
        <f>IF($R238&gt;0,$R238,$S238)+$Y238+$Z238</f>
        <v>897.62625000000003</v>
      </c>
      <c r="AJ238" s="27">
        <f>IF($O238&gt;=AJ$1,$S238+$Y238+$Z238,$Y238+$Z238)</f>
        <v>897.62625000000003</v>
      </c>
      <c r="AK238" s="27">
        <f>IF($O238&gt;=AK$1,$S238+$Y238+$Z238,$Y238+$Z238)</f>
        <v>897.62625000000003</v>
      </c>
      <c r="AL238" s="27">
        <f>IF($O238&gt;=AL$1,$S238+$Y238+$Z238,$Y238+$Z238)</f>
        <v>897.62625000000003</v>
      </c>
      <c r="AM238" s="27">
        <f>IF($O238&gt;=AM$1,$S238+$Y238+$Z238,$Y238+$Z238)</f>
        <v>897.62625000000003</v>
      </c>
      <c r="AN238" s="27">
        <f>IF($O238&gt;=AN$1,$S238+$Y238+$Z238,$Y238+$Z238)</f>
        <v>897.62625000000003</v>
      </c>
      <c r="AO238" s="27">
        <f>IF($O238&gt;=AO$1,$S238+$Y238+$Z238,$Y238+$Z238)</f>
        <v>897.62625000000003</v>
      </c>
      <c r="AP238" s="27">
        <f>IF($O238&gt;=AP$1,$S238+$Y238+$Z238,$Y238+$Z238)</f>
        <v>897.62625000000003</v>
      </c>
      <c r="AQ238" s="27">
        <f>IF($O238&gt;=AQ$1,$S238+$Y238+$Z238,$Y238+$Z238)</f>
        <v>897.62625000000003</v>
      </c>
      <c r="AR238" s="27">
        <f>IF($O238&gt;=AR$1,$S238+$Y238+$Z238,$Y238+$Z238)</f>
        <v>897.62625000000003</v>
      </c>
      <c r="AS238" s="27">
        <f>IF($O238&gt;=AS$1,$S238+$Y238+$Z238,$Y238+$Z238)</f>
        <v>897.62625000000003</v>
      </c>
      <c r="AT238" s="27">
        <f>IF($O238&gt;=AT$1,$S238+$Y238+$Z238,$Y238+$Z238)</f>
        <v>897.62625000000003</v>
      </c>
      <c r="AU238" s="27">
        <f>IF($O238&gt;=AU$1,$S238+$Y238+$Z238,$Y238+$Z238)</f>
        <v>897.62625000000003</v>
      </c>
      <c r="AV238" s="27">
        <f>IF($O238&gt;=AV$1,$S238+$Y238+$Z238,$Y238+$Z238)</f>
        <v>897.62625000000003</v>
      </c>
      <c r="AW238" s="27">
        <f>IF($O238&gt;=AW$1,$S238+$Y238+$Z238,$Y238+$Z238)</f>
        <v>897.62625000000003</v>
      </c>
      <c r="AX238" s="27">
        <f>IF($O238&gt;=AX$1,$S238+$Y238+$Z238,$Y238+$Z238)</f>
        <v>897.62625000000003</v>
      </c>
      <c r="AY238" s="27">
        <f>IF($O238&gt;=AY$1,$S238+$Y238+$Z238,$Y238+$Z238)</f>
        <v>897.62625000000003</v>
      </c>
      <c r="AZ238" s="27">
        <f>IF($O238&gt;=AZ$1,$S238+$Y238+$Z238,$Y238+$Z238)</f>
        <v>897.62625000000003</v>
      </c>
      <c r="BA238" s="27">
        <f>IF($O238&gt;=BA$1,$S238+$Y238+$Z238,$Y238+$Z238)</f>
        <v>897.62625000000003</v>
      </c>
      <c r="BB238" s="27">
        <f>IF($O238&gt;=BB$1,$S238+$Y238+$Z238,$Y238+$Z238)</f>
        <v>897.62625000000003</v>
      </c>
      <c r="BC238" s="27">
        <f>IF($O238&gt;=BC$1,$S238+$Y238+$Z238,$Y238+$Z238)</f>
        <v>897.62625000000003</v>
      </c>
      <c r="BD238" s="27">
        <f>IF($O238&gt;=BD$1,$S238+$Y238+$Z238,$Y238+$Z238)</f>
        <v>897.62625000000003</v>
      </c>
      <c r="BE238" s="27">
        <f>IF($O238&gt;=BE$1,$S238+$Y238+$Z238,$Y238+$Z238)</f>
        <v>897.62625000000003</v>
      </c>
      <c r="BF238" s="27">
        <f>IF($O238&gt;=BF$1,$S238+$Y238+$Z238,$Y238+$Z238)</f>
        <v>897.62625000000003</v>
      </c>
      <c r="BG238" s="27">
        <f>IF($O238&gt;=BG$1,$S238+$Y238+$Z238,$Y238+$Z238)</f>
        <v>897.62625000000003</v>
      </c>
      <c r="BH238" s="27">
        <f>IF($O238&gt;=BH$1,$S238+$Y238+$Z238,$Y238+$Z238)</f>
        <v>897.62625000000003</v>
      </c>
      <c r="BI238" s="27">
        <f>IF($O238&gt;=BI$1,$S238+$Y238+$Z238,$Y238+$Z238)</f>
        <v>897.62625000000003</v>
      </c>
      <c r="BJ238" s="27">
        <f>IF($O238&gt;=BJ$1,$S238+$Y238+$Z238,$Y238+$Z238)</f>
        <v>897.62625000000003</v>
      </c>
      <c r="BK238" s="27">
        <f>IF($O238&gt;=BK$1,$S238+$Y238+$Z238,$Y238+$Z238)</f>
        <v>897.62625000000003</v>
      </c>
      <c r="BL238" s="27">
        <f>IF($O238&gt;=BL$1,$S238+$Y238+$Z238,$Y238+$Z238)</f>
        <v>897.62625000000003</v>
      </c>
      <c r="BM238" s="27">
        <f>IF($O238&gt;=BM$1,$S238+$Y238+$Z238,$Y238+$Z238)</f>
        <v>897.62625000000003</v>
      </c>
      <c r="BN238" s="27">
        <f>IF($O238&gt;=BN$1,$S238+$Y238+$Z238,$Y238+$Z238)</f>
        <v>897.62625000000003</v>
      </c>
      <c r="BO238" s="27">
        <f>IF($O238&gt;=BO$1,$S238+$Y238+$Z238,$Y238+$Z238)</f>
        <v>897.62625000000003</v>
      </c>
      <c r="BP238" s="27">
        <f>IF($O238&gt;=BP$1,$S238+$Y238+$Z238,$Y238+$Z238)</f>
        <v>897.62625000000003</v>
      </c>
      <c r="BQ238" s="27">
        <f>IF($O238&gt;=BQ$1,$S238+$Y238+$Z238,$Y238+$Z238)</f>
        <v>897.62625000000003</v>
      </c>
      <c r="BR238" s="27">
        <f>IF($O238&gt;=BR$1,$S238+$Y238+$Z238,$Y238+$Z238)</f>
        <v>897.62625000000003</v>
      </c>
      <c r="BS238" s="27">
        <f>IF($O238&gt;=BS$1,$S238+$Y238+$Z238,$Y238+$Z238)</f>
        <v>897.62625000000003</v>
      </c>
      <c r="BT238" s="27">
        <f>IF($O238&gt;=BT$1,$S238+$Y238+$Z238,$Y238+$Z238)</f>
        <v>897.62625000000003</v>
      </c>
      <c r="BU238" s="27">
        <f>IF($O238&gt;=BU$1,$S238+$Y238+$Z238,$Y238+$Z238)</f>
        <v>897.62625000000003</v>
      </c>
      <c r="BV238" s="27">
        <f>IF($O238&gt;=BV$1,$S238+$Y238+$Z238,$Y238+$Z238)</f>
        <v>897.62625000000003</v>
      </c>
      <c r="BW238" s="27">
        <f>IF($O238&gt;=BW$1,$S238+$Y238+$Z238,$Y238+$Z238)</f>
        <v>897.62625000000003</v>
      </c>
      <c r="BX238" s="27">
        <f>IF($O238&gt;=BX$1,$S238+$Y238+$Z238,$Y238+$Z238)</f>
        <v>897.62625000000003</v>
      </c>
      <c r="BY238" s="27">
        <f>IF($O238&gt;=BY$1,$S238+$Y238+$Z238,$Y238+$Z238)</f>
        <v>897.62625000000003</v>
      </c>
      <c r="BZ238" s="27">
        <f>IF($O238&gt;=BZ$1,$S238+$Y238+$Z238,$Y238+$Z238)</f>
        <v>897.62625000000003</v>
      </c>
      <c r="CA238" s="27">
        <f>IF($O238&gt;=CA$1,$S238+$Y238+$Z238,$Y238+$Z238)</f>
        <v>897.62625000000003</v>
      </c>
      <c r="CB238" s="27">
        <f>IF($O238&gt;=CB$1,$S238+$Y238+$Z238,$Y238+$Z238)</f>
        <v>897.62625000000003</v>
      </c>
      <c r="CC238" s="27">
        <f>IF($O238&gt;=CC$1,$S238+$Y238+$Z238,$Y238+$Z238)</f>
        <v>897.62625000000003</v>
      </c>
      <c r="CD238" s="27">
        <f>IF($O238&gt;=CD$1,$S238+$Y238+$Z238,$Y238+$Z238)</f>
        <v>897.62625000000003</v>
      </c>
      <c r="CE238" s="27">
        <f>IF($O238&gt;=CE$1,$S238+$Y238+$Z238,$Y238+$Z238)</f>
        <v>897.62625000000003</v>
      </c>
      <c r="CF238" s="27">
        <f>IF($O238&gt;=CF$1,$S238+$Y238+$Z238,$Y238+$Z238)</f>
        <v>897.62625000000003</v>
      </c>
      <c r="CG238" s="27">
        <f>IF($O238&gt;=CG$1,$S238+$Y238+$Z238,$Y238+$Z238)</f>
        <v>897.62625000000003</v>
      </c>
      <c r="CH238" s="27">
        <f>IF($O238&gt;=CH$1,$S238+$Y238+$Z238,$Y238+$Z238)</f>
        <v>897.62625000000003</v>
      </c>
      <c r="CI238" s="27">
        <f>IF($O238&gt;=CI$1,$S238+$Y238+$Z238,$Y238+$Z238)</f>
        <v>897.62625000000003</v>
      </c>
      <c r="CJ238" s="27">
        <f>IF($O238&gt;=CJ$1,$S238+$Y238+$Z238,$Y238+$Z238)</f>
        <v>897.62625000000003</v>
      </c>
      <c r="CK238" s="27">
        <f>IF($O238&gt;=CK$1,$S238+$Y238+$Z238,$Y238+$Z238)</f>
        <v>897.62625000000003</v>
      </c>
      <c r="CL238" s="27">
        <f>IF($O238&gt;=CL$1,$S238+$Y238+$Z238,$Y238+$Z238)</f>
        <v>897.62625000000003</v>
      </c>
      <c r="CM238" s="27">
        <f>IF($O238&gt;=CM$1,$S238+$Y238+$Z238,$Y238+$Z238)</f>
        <v>897.62625000000003</v>
      </c>
      <c r="CN238" s="27">
        <f>IF($O238&gt;=CN$1,$S238+$Y238,$Y238)</f>
        <v>497.62624999999997</v>
      </c>
      <c r="CO238" s="27">
        <f>IF($O238&gt;=CO$1,$S238+$Y238,$Y238)</f>
        <v>497.62624999999997</v>
      </c>
      <c r="CP238" s="27">
        <f>IF($O238&gt;=CP$1,$S238+$Y238,$Y238)</f>
        <v>497.62624999999997</v>
      </c>
      <c r="CQ238" s="27">
        <f>IF($O238&gt;=CQ$1,$S238+$Y238,$Y238)</f>
        <v>497.62624999999997</v>
      </c>
      <c r="CR238" s="27">
        <f>IF($O238&gt;=CR$1,$S238+$Y238,$Y238)</f>
        <v>497.62624999999997</v>
      </c>
      <c r="CS238" s="27">
        <f>IF($O238&gt;=CS$1,$S238+$Y238,$Y238)</f>
        <v>497.62624999999997</v>
      </c>
      <c r="CT238" s="27">
        <f>IF($O238&gt;=CT$1,$S238+$Y238,$Y238)</f>
        <v>497.62624999999997</v>
      </c>
      <c r="CU238" s="27">
        <f>IF($O238&gt;=CU$1,$S238+$Y238,$Y238)</f>
        <v>497.62624999999997</v>
      </c>
      <c r="CV238" s="27">
        <f>IF($O238&gt;=CV$1,$S238+$Y238,$Y238)</f>
        <v>497.62624999999997</v>
      </c>
      <c r="CW238" s="27">
        <f>IF($O238&gt;=CW$1,$S238+$Y238,$Y238)</f>
        <v>497.62624999999997</v>
      </c>
      <c r="CX238" s="27">
        <f>IF($O238&gt;=CX$1,$S238+$Y238,$Y238)</f>
        <v>497.62624999999997</v>
      </c>
      <c r="CY238" s="27">
        <f>IF($O238&gt;=CY$1,$S238+$Y238,$Y238)</f>
        <v>497.62624999999997</v>
      </c>
      <c r="CZ238" s="27">
        <f>IF($O238&gt;=CZ$1,$S238+$Y238,$Y238)</f>
        <v>497.62624999999997</v>
      </c>
      <c r="DA238" s="27">
        <f>IF($O238&gt;=DA$1,$S238+$Y238,$Y238)</f>
        <v>497.62624999999997</v>
      </c>
      <c r="DB238" s="27">
        <f>IF($O238&gt;=DB$1,$S238+$Y238,$Y238)</f>
        <v>497.62624999999997</v>
      </c>
      <c r="DC238" s="27">
        <f>IF($O238&gt;=DC$1,$S238+$Y238,$Y238)</f>
        <v>497.62624999999997</v>
      </c>
      <c r="DD238" s="27">
        <f>IF($O238&gt;=DD$1,$S238+$Y238,$Y238)</f>
        <v>497.62624999999997</v>
      </c>
      <c r="DE238" s="27">
        <f>IF($O238&gt;=DE$1,$S238+$Y238,$Y238)</f>
        <v>497.62624999999997</v>
      </c>
      <c r="DF238" s="27">
        <f>IF($O238&gt;=DF$1,$S238+$Y238,$Y238)</f>
        <v>497.62624999999997</v>
      </c>
      <c r="DG238" s="27">
        <f>IF($O238&gt;=DG$1,$S238+$Y238,$Y238)</f>
        <v>497.62624999999997</v>
      </c>
      <c r="DH238" s="27">
        <f>IF($O238&gt;=DH$1,$S238+$Y238,$Y238)</f>
        <v>497.62624999999997</v>
      </c>
      <c r="DI238" s="27">
        <f>IF($O238&gt;=DI$1,$S238+$Y238,$Y238)</f>
        <v>497.62624999999997</v>
      </c>
      <c r="DJ238" s="27">
        <f>IF($O238&gt;=DJ$1,$S238+$Y238,$Y238)</f>
        <v>497.62624999999997</v>
      </c>
      <c r="DK238" s="27">
        <f>IF($O238&gt;=DK$1,$S238+$Y238,$Y238)</f>
        <v>497.62624999999997</v>
      </c>
      <c r="DL238" s="27">
        <f>IF($O238&gt;=DL$1,$S238+$Y238,$Y238)</f>
        <v>497.62624999999997</v>
      </c>
      <c r="DM238" s="27">
        <f>IF($O238&gt;=DM$1,$S238+$Y238,$Y238)</f>
        <v>497.62624999999997</v>
      </c>
      <c r="DN238" s="27">
        <f>IF($O238&gt;=DN$1,$S238+$Y238,$Y238)</f>
        <v>497.62624999999997</v>
      </c>
      <c r="DO238" s="27">
        <f>IF($O238&gt;=DO$1,$S238+$Y238,$Y238)</f>
        <v>497.62624999999997</v>
      </c>
      <c r="DP238" s="27">
        <f>IF($O238&gt;=DP$1,$S238+$Y238,$Y238)</f>
        <v>497.62624999999997</v>
      </c>
      <c r="DQ238" s="27">
        <f>IF($O238&gt;=DQ$1,$S238+$Y238,$Y238)</f>
        <v>497.62624999999997</v>
      </c>
      <c r="DR238" s="27">
        <f>IF($O238&gt;=DR$1,$S238+$Y238,$Y238)</f>
        <v>497.62624999999997</v>
      </c>
      <c r="DS238" s="27">
        <f>IF($O238&gt;=DS$1,$S238+$Y238,$Y238)</f>
        <v>497.62624999999997</v>
      </c>
      <c r="DT238" s="27">
        <f>IF($O238&gt;=DT$1,$S238+$Y238,$Y238)</f>
        <v>497.62624999999997</v>
      </c>
      <c r="DU238" s="27">
        <f>IF($O238&gt;=DU$1,$S238+$Y238,$Y238)</f>
        <v>497.62624999999997</v>
      </c>
      <c r="DV238" s="27">
        <f>IF($O238&gt;=DV$1,$S238+$Y238,$Y238)</f>
        <v>497.62624999999997</v>
      </c>
      <c r="DW238" s="27">
        <f>IF($O238&gt;=DW$1,$S238+$Y238,$Y238)</f>
        <v>497.62624999999997</v>
      </c>
      <c r="DX238" s="27">
        <f>IF($O238&gt;=DX$1,$S238+$Y238,$Y238)</f>
        <v>497.62624999999997</v>
      </c>
      <c r="DY238" s="27">
        <f>IF($O238&gt;=DY$1,$S238+$Y238,$Y238)</f>
        <v>497.62624999999997</v>
      </c>
      <c r="DZ238" s="27">
        <f>IF($O238&gt;=DZ$1,$S238+$Y238,$Y238)</f>
        <v>497.62624999999997</v>
      </c>
      <c r="EA238" s="27">
        <f>IF($O238&gt;=EA$1,$S238+$Y238,$Y238)</f>
        <v>497.62624999999997</v>
      </c>
      <c r="EB238" s="27">
        <f>IF($O238&gt;=EB$1,$S238+$Y238,$Y238)</f>
        <v>497.62624999999997</v>
      </c>
      <c r="EC238" s="27">
        <f>IF($O238&gt;=EC$1,$S238+$Y238,$Y238)</f>
        <v>497.62624999999997</v>
      </c>
      <c r="ED238" s="27">
        <f>IF($O238&gt;=ED$1,$S238+$Y238,$Y238)</f>
        <v>497.62624999999997</v>
      </c>
      <c r="EE238" s="27">
        <f>IF($O238&gt;=EE$1,$S238+$Y238,$Y238)</f>
        <v>497.62624999999997</v>
      </c>
      <c r="EF238" s="27">
        <f>IF($O238&gt;=EF$1,$S238+$Y238,$Y238)</f>
        <v>497.62624999999997</v>
      </c>
      <c r="EG238" s="27">
        <f>IF($O238&gt;=EG$1,$S238+$Y238,$Y238)</f>
        <v>497.62624999999997</v>
      </c>
      <c r="EH238" s="27">
        <f>IF($O238&gt;=EH$1,$S238+$Y238,$Y238)</f>
        <v>497.62624999999997</v>
      </c>
      <c r="EI238" s="27">
        <f>IF($O238&gt;=EI$1,$S238+$Y238,$Y238)</f>
        <v>497.62624999999997</v>
      </c>
      <c r="EJ238" s="27">
        <f>IF($O238&gt;=EJ$1,$S238+$Y238,$Y238)</f>
        <v>497.62624999999997</v>
      </c>
      <c r="EK238" s="27">
        <f>IF($O238&gt;=EK$1,$S238+$Y238,$Y238)</f>
        <v>497.62624999999997</v>
      </c>
      <c r="EL238" s="27">
        <f>IF($O238&gt;=EL$1,$S238+$Y238,$Y238)</f>
        <v>497.62624999999997</v>
      </c>
      <c r="EM238" s="27">
        <f>IF($O238&gt;=EM$1,$S238+$Y238,$Y238)</f>
        <v>497.62624999999997</v>
      </c>
      <c r="EN238" s="27">
        <f>IF($O238&gt;=EN$1,$S238+$Y238,$Y238)</f>
        <v>497.62624999999997</v>
      </c>
      <c r="EO238" s="27">
        <f>IF($O238&gt;=EO$1,$S238+$Y238,$Y238)</f>
        <v>497.62624999999997</v>
      </c>
      <c r="EP238" s="27">
        <f>IF($O238&gt;=EP$1,$S238+$Y238,$Y238)</f>
        <v>497.62624999999997</v>
      </c>
      <c r="EQ238" s="27">
        <f>IF($O238&gt;=EQ$1,$S238+$Y238,$Y238)</f>
        <v>497.62624999999997</v>
      </c>
      <c r="ER238" s="27">
        <f>IF($O238&gt;=ER$1,$S238+$Y238,$Y238)</f>
        <v>497.62624999999997</v>
      </c>
      <c r="ES238" s="27">
        <f>IF($O238&gt;=ES$1,$S238+$Y238,$Y238)</f>
        <v>497.62624999999997</v>
      </c>
      <c r="ET238" s="27">
        <f>IF($O238&gt;=ET$1,$S238+$Y238,$Y238)</f>
        <v>497.62624999999997</v>
      </c>
      <c r="EU238" s="27">
        <f>IF($O238&gt;=EU$1,$S238+$Y238,$Y238)</f>
        <v>497.62624999999997</v>
      </c>
      <c r="EV238" s="27">
        <f>IF($O238&gt;=EV$1,$S238,0)</f>
        <v>497.62624999999997</v>
      </c>
      <c r="EW238" s="27">
        <f>IF($O238&gt;=EW$1,$S238,0)</f>
        <v>497.62624999999997</v>
      </c>
      <c r="EX238" s="27">
        <f>IF($O238&gt;=EX$1,$S238,0)</f>
        <v>497.62624999999997</v>
      </c>
      <c r="EY238" s="27">
        <f>IF($O238&gt;=EY$1,$S238,0)</f>
        <v>497.62624999999997</v>
      </c>
      <c r="EZ238" s="27">
        <f>IF($O238&gt;=EZ$1,$S238,0)</f>
        <v>497.62624999999997</v>
      </c>
      <c r="FA238" s="27">
        <f>IF($O238&gt;=FA$1,$S238,0)</f>
        <v>497.62624999999997</v>
      </c>
      <c r="FB238" s="27">
        <f>IF($O238&gt;=FB$1,$S238,0)</f>
        <v>497.62624999999997</v>
      </c>
      <c r="FC238" s="27">
        <f>IF($O238&gt;=FC$1,$S238,0)</f>
        <v>497.62624999999997</v>
      </c>
      <c r="FD238" s="27">
        <f>IF($O238&gt;=FD$1,$S238,0)</f>
        <v>497.62624999999997</v>
      </c>
      <c r="FE238" s="27">
        <f>IF($O238&gt;=FE$1,$S238,0)</f>
        <v>497.62624999999997</v>
      </c>
      <c r="FF238" s="27">
        <f>IF($O238&gt;=FF$1,$S238,0)</f>
        <v>497.62624999999997</v>
      </c>
      <c r="FG238" s="27">
        <f>IF($O238&gt;=FG$1,$S238,0)</f>
        <v>497.62624999999997</v>
      </c>
      <c r="FH238" s="27">
        <f>IF($O238&gt;=FH$1,$S238,0)</f>
        <v>497.62624999999997</v>
      </c>
      <c r="FI238" s="27">
        <f>IF($O238&gt;=FI$1,$S238,0)</f>
        <v>497.62624999999997</v>
      </c>
      <c r="FJ238" s="27">
        <f>IF($O238&gt;=FJ$1,$S238,0)</f>
        <v>497.62624999999997</v>
      </c>
      <c r="FK238" s="27">
        <f>IF($O238&gt;=FK$1,$S238,0)</f>
        <v>497.62624999999997</v>
      </c>
      <c r="FL238" s="27">
        <f>IF($O238&gt;=FL$1,$S238,0)</f>
        <v>497.62624999999997</v>
      </c>
      <c r="FM238" s="27">
        <f>IF($O238&gt;=FM$1,$S238,0)</f>
        <v>497.62624999999997</v>
      </c>
      <c r="FN238" s="27">
        <f>IF($O238&gt;=FN$1,$S238,0)</f>
        <v>497.62624999999997</v>
      </c>
      <c r="FO238" s="27">
        <f>IF($O238&gt;=FO$1,$S238,0)</f>
        <v>497.62624999999997</v>
      </c>
      <c r="FP238" s="27">
        <f>IF($O238&gt;=FP$1,$S238,0)</f>
        <v>497.62624999999997</v>
      </c>
      <c r="FQ238" s="27">
        <f>IF($O238&gt;=FQ$1,$S238,0)</f>
        <v>497.62624999999997</v>
      </c>
      <c r="FR238" s="27">
        <f>IF($O238&gt;=FR$1,$S238,0)</f>
        <v>497.62624999999997</v>
      </c>
      <c r="FS238" s="27">
        <f>IF($O238&gt;=FS$1,$S238,0)</f>
        <v>497.62624999999997</v>
      </c>
      <c r="FT238" s="27">
        <f>IF($O238&gt;=FT$1,$S238,0)</f>
        <v>497.62624999999997</v>
      </c>
      <c r="FU238" s="27">
        <f>IF($O238&gt;=FU$1,$S238,0)</f>
        <v>497.62624999999997</v>
      </c>
      <c r="FV238" s="27">
        <f>IF($O238&gt;=FV$1,$S238,0)</f>
        <v>497.62624999999997</v>
      </c>
      <c r="FW238" s="27">
        <f>IF($O238&gt;=FW$1,$S238,0)</f>
        <v>497.62624999999997</v>
      </c>
      <c r="FX238" s="27">
        <f>IF($O238&gt;=FX$1,$S238,0)</f>
        <v>497.62624999999997</v>
      </c>
      <c r="FY238" s="27">
        <f>IF($O238&gt;=FY$1,$S238,0)</f>
        <v>497.62624999999997</v>
      </c>
      <c r="FZ238" s="27">
        <f>IF($O238&gt;=FZ$1,$S238,0)</f>
        <v>497.62624999999997</v>
      </c>
      <c r="GA238" s="27">
        <f>IF($O238&gt;=GA$1,$S238,0)</f>
        <v>497.62624999999997</v>
      </c>
      <c r="GB238" s="27">
        <f>IF($O238&gt;=GB$1,$S238,0)</f>
        <v>497.62624999999997</v>
      </c>
      <c r="GC238" s="27">
        <f>IF($O238&gt;=GC$1,$S238,0)</f>
        <v>497.62624999999997</v>
      </c>
      <c r="GD238" s="27">
        <f>IF($O238&gt;=GD$1,$S238,0)</f>
        <v>497.62624999999997</v>
      </c>
      <c r="GE238" s="27">
        <f>IF($O238&gt;=GE$1,$S238,0)</f>
        <v>497.62624999999997</v>
      </c>
      <c r="GF238" s="27">
        <f>IF($O238&gt;=GF$1,$S238,0)</f>
        <v>497.62624999999997</v>
      </c>
      <c r="GG238" s="27">
        <f>IF($O238&gt;=GG$1,$S238,0)</f>
        <v>497.62624999999997</v>
      </c>
      <c r="GH238" s="27">
        <f>IF($O238&gt;=GH$1,$S238,0)</f>
        <v>497.62624999999997</v>
      </c>
      <c r="GI238" s="27">
        <f>IF($O238&gt;=GI$1,$S238,0)</f>
        <v>497.62624999999997</v>
      </c>
      <c r="GJ238" s="27">
        <f>IF($O238&gt;=GJ$1,$S238,0)</f>
        <v>497.62624999999997</v>
      </c>
      <c r="GK238" s="27">
        <f>IF($O238&gt;=GK$1,$S238,0)</f>
        <v>497.62624999999997</v>
      </c>
      <c r="GL238" s="27">
        <f>IF($O238&gt;=GL$1,$S238,0)</f>
        <v>497.62624999999997</v>
      </c>
      <c r="GM238" s="27">
        <f>IF($O238&gt;=GM$1,$S238,0)</f>
        <v>497.62624999999997</v>
      </c>
      <c r="GN238" s="27">
        <f>IF($O238&gt;=GN$1,$S238,0)</f>
        <v>497.62624999999997</v>
      </c>
      <c r="GO238" s="27">
        <f>IF($O238&gt;=GO$1,$S238,0)</f>
        <v>497.62624999999997</v>
      </c>
      <c r="GP238" s="27">
        <f>IF($O238&gt;=GP$1,$S238,0)</f>
        <v>497.62624999999997</v>
      </c>
      <c r="GQ238" s="27">
        <f>IF($O238&gt;=GQ$1,$S238,0)</f>
        <v>497.62624999999997</v>
      </c>
      <c r="GR238" s="27">
        <f>IF($O238&gt;=GR$1,$S238,0)</f>
        <v>497.62624999999997</v>
      </c>
      <c r="GS238" s="27">
        <f>IF($O238&gt;=GS$1,$S238,0)</f>
        <v>497.62624999999997</v>
      </c>
      <c r="GT238" s="27">
        <f>IF($O238&gt;=GT$1,$S238,0)</f>
        <v>497.62624999999997</v>
      </c>
      <c r="GU238" s="27">
        <f>IF($O238&gt;=GU$1,$S238,0)</f>
        <v>497.62624999999997</v>
      </c>
      <c r="GV238" s="27">
        <f>IF($O238&gt;=GV$1,$S238,0)</f>
        <v>497.62624999999997</v>
      </c>
      <c r="GW238" s="27">
        <f>IF($O238&gt;=GW$1,$S238,0)</f>
        <v>497.62624999999997</v>
      </c>
      <c r="GX238" s="27">
        <f>IF($O238&gt;=GX$1,$S238,0)</f>
        <v>497.62624999999997</v>
      </c>
      <c r="GY238" s="27">
        <f>IF($O238&gt;=GY$1,$S238,0)</f>
        <v>497.62624999999997</v>
      </c>
      <c r="GZ238" s="27">
        <f>IF($O238&gt;=GZ$1,$S238,0)</f>
        <v>497.62624999999997</v>
      </c>
      <c r="HA238" s="27">
        <f>IF($O238&gt;=HA$1,$S238,0)</f>
        <v>497.62624999999997</v>
      </c>
      <c r="HB238" s="27">
        <f>IF($O238&gt;=HB$1,$S238,0)</f>
        <v>497.62624999999997</v>
      </c>
      <c r="HC238" s="27">
        <f>IF($O238&gt;=HC$1,$S238,0)</f>
        <v>497.62624999999997</v>
      </c>
    </row>
    <row r="239" spans="1:211">
      <c r="A239" s="3">
        <v>57827</v>
      </c>
      <c r="B239" s="3" t="s">
        <v>250</v>
      </c>
      <c r="C239" s="3" t="s">
        <v>104</v>
      </c>
      <c r="D239" s="3">
        <v>52</v>
      </c>
      <c r="E239" s="4">
        <v>34456</v>
      </c>
      <c r="F239" s="5">
        <v>24.150684931506849</v>
      </c>
      <c r="G239" s="3" t="s">
        <v>99</v>
      </c>
      <c r="H239" s="4">
        <v>24298</v>
      </c>
      <c r="I239" s="9" t="s">
        <v>833</v>
      </c>
      <c r="J239" s="5">
        <v>1670.95</v>
      </c>
      <c r="K239" s="31">
        <v>439</v>
      </c>
      <c r="L239" s="32">
        <v>24</v>
      </c>
      <c r="M239" s="33">
        <f>VLOOKUP(L239,FIND,3,TRUE)</f>
        <v>1.3</v>
      </c>
      <c r="N239" s="32">
        <f>IF(L239&gt;30,180,VLOOKUP(L239,TEMPO,2,FALSE))</f>
        <v>144</v>
      </c>
      <c r="O239" s="32">
        <f>IF(R239&gt;0,4,N239)</f>
        <v>144</v>
      </c>
      <c r="P239" s="96">
        <f>J239*M239*L239</f>
        <v>52133.64</v>
      </c>
      <c r="Q239" s="96">
        <f>10934.45*2</f>
        <v>21868.9</v>
      </c>
      <c r="R239" s="96">
        <f>IF(P239&lt;=Q239,P239/4,0)</f>
        <v>0</v>
      </c>
      <c r="S239" s="5">
        <f>IF(P239&gt;=Q239,P239/N239,0)</f>
        <v>362.03916666666669</v>
      </c>
      <c r="T239" s="3"/>
      <c r="U239" s="3">
        <f>IF(T239="",1,0)</f>
        <v>1</v>
      </c>
      <c r="V239" s="3">
        <v>323</v>
      </c>
      <c r="W239" s="5">
        <v>0.6</v>
      </c>
      <c r="X239" s="5">
        <v>203.3</v>
      </c>
      <c r="Y239" s="5">
        <f>X239*W239</f>
        <v>121.98</v>
      </c>
      <c r="Z239" s="5">
        <v>400</v>
      </c>
      <c r="AA239" s="5">
        <f>S239+Y239+Z239</f>
        <v>884.01916666666671</v>
      </c>
      <c r="AB239" s="39">
        <f>(J239/12+J239/12*1.3333333333+450/12+J239/30*6/12+J239)*1.3+Y239+Z239+153.9</f>
        <v>3355.4479444384106</v>
      </c>
      <c r="AC239" s="39" t="s">
        <v>104</v>
      </c>
      <c r="AD239" s="39">
        <f>J239*1.3+400+153.9</f>
        <v>2726.1350000000002</v>
      </c>
      <c r="AE239" s="39">
        <f>SUMIFS('CUSTO MENSAL FUNC NOVO'!H:H,'CUSTO MENSAL FUNC NOVO'!A:A,'VALORES MENSAIS'!AC239)</f>
        <v>2035.3799999999999</v>
      </c>
      <c r="AF239" s="27">
        <f>IF($R239&gt;0,$R239,$S239)+$Y239+$Z239</f>
        <v>884.01916666666671</v>
      </c>
      <c r="AG239" s="27">
        <f>IF($R239&gt;0,$R239,$S239)+$Y239+$Z239</f>
        <v>884.01916666666671</v>
      </c>
      <c r="AH239" s="27">
        <f>IF($R239&gt;0,$R239,$S239)+$Y239+$Z239</f>
        <v>884.01916666666671</v>
      </c>
      <c r="AI239" s="27">
        <f>IF($R239&gt;0,$R239,$S239)+$Y239+$Z239</f>
        <v>884.01916666666671</v>
      </c>
      <c r="AJ239" s="27">
        <f>IF($O239&gt;=AJ$1,$S239+$Y239+$Z239,$Y239+$Z239)</f>
        <v>884.01916666666671</v>
      </c>
      <c r="AK239" s="27">
        <f>IF($O239&gt;=AK$1,$S239+$Y239+$Z239,$Y239+$Z239)</f>
        <v>884.01916666666671</v>
      </c>
      <c r="AL239" s="27">
        <f>IF($O239&gt;=AL$1,$S239+$Y239+$Z239,$Y239+$Z239)</f>
        <v>884.01916666666671</v>
      </c>
      <c r="AM239" s="27">
        <f>IF($O239&gt;=AM$1,$S239+$Y239+$Z239,$Y239+$Z239)</f>
        <v>884.01916666666671</v>
      </c>
      <c r="AN239" s="27">
        <f>IF($O239&gt;=AN$1,$S239+$Y239+$Z239,$Y239+$Z239)</f>
        <v>884.01916666666671</v>
      </c>
      <c r="AO239" s="27">
        <f>IF($O239&gt;=AO$1,$S239+$Y239+$Z239,$Y239+$Z239)</f>
        <v>884.01916666666671</v>
      </c>
      <c r="AP239" s="27">
        <f>IF($O239&gt;=AP$1,$S239+$Y239+$Z239,$Y239+$Z239)</f>
        <v>884.01916666666671</v>
      </c>
      <c r="AQ239" s="27">
        <f>IF($O239&gt;=AQ$1,$S239+$Y239+$Z239,$Y239+$Z239)</f>
        <v>884.01916666666671</v>
      </c>
      <c r="AR239" s="27">
        <f>IF($O239&gt;=AR$1,$S239+$Y239+$Z239,$Y239+$Z239)</f>
        <v>884.01916666666671</v>
      </c>
      <c r="AS239" s="27">
        <f>IF($O239&gt;=AS$1,$S239+$Y239+$Z239,$Y239+$Z239)</f>
        <v>884.01916666666671</v>
      </c>
      <c r="AT239" s="27">
        <f>IF($O239&gt;=AT$1,$S239+$Y239+$Z239,$Y239+$Z239)</f>
        <v>884.01916666666671</v>
      </c>
      <c r="AU239" s="27">
        <f>IF($O239&gt;=AU$1,$S239+$Y239+$Z239,$Y239+$Z239)</f>
        <v>884.01916666666671</v>
      </c>
      <c r="AV239" s="27">
        <f>IF($O239&gt;=AV$1,$S239+$Y239+$Z239,$Y239+$Z239)</f>
        <v>884.01916666666671</v>
      </c>
      <c r="AW239" s="27">
        <f>IF($O239&gt;=AW$1,$S239+$Y239+$Z239,$Y239+$Z239)</f>
        <v>884.01916666666671</v>
      </c>
      <c r="AX239" s="27">
        <f>IF($O239&gt;=AX$1,$S239+$Y239+$Z239,$Y239+$Z239)</f>
        <v>884.01916666666671</v>
      </c>
      <c r="AY239" s="27">
        <f>IF($O239&gt;=AY$1,$S239+$Y239+$Z239,$Y239+$Z239)</f>
        <v>884.01916666666671</v>
      </c>
      <c r="AZ239" s="27">
        <f>IF($O239&gt;=AZ$1,$S239+$Y239+$Z239,$Y239+$Z239)</f>
        <v>884.01916666666671</v>
      </c>
      <c r="BA239" s="27">
        <f>IF($O239&gt;=BA$1,$S239+$Y239+$Z239,$Y239+$Z239)</f>
        <v>884.01916666666671</v>
      </c>
      <c r="BB239" s="27">
        <f>IF($O239&gt;=BB$1,$S239+$Y239+$Z239,$Y239+$Z239)</f>
        <v>884.01916666666671</v>
      </c>
      <c r="BC239" s="27">
        <f>IF($O239&gt;=BC$1,$S239+$Y239+$Z239,$Y239+$Z239)</f>
        <v>884.01916666666671</v>
      </c>
      <c r="BD239" s="27">
        <f>IF($O239&gt;=BD$1,$S239+$Y239+$Z239,$Y239+$Z239)</f>
        <v>884.01916666666671</v>
      </c>
      <c r="BE239" s="27">
        <f>IF($O239&gt;=BE$1,$S239+$Y239+$Z239,$Y239+$Z239)</f>
        <v>884.01916666666671</v>
      </c>
      <c r="BF239" s="27">
        <f>IF($O239&gt;=BF$1,$S239+$Y239+$Z239,$Y239+$Z239)</f>
        <v>884.01916666666671</v>
      </c>
      <c r="BG239" s="27">
        <f>IF($O239&gt;=BG$1,$S239+$Y239+$Z239,$Y239+$Z239)</f>
        <v>884.01916666666671</v>
      </c>
      <c r="BH239" s="27">
        <f>IF($O239&gt;=BH$1,$S239+$Y239+$Z239,$Y239+$Z239)</f>
        <v>884.01916666666671</v>
      </c>
      <c r="BI239" s="27">
        <f>IF($O239&gt;=BI$1,$S239+$Y239+$Z239,$Y239+$Z239)</f>
        <v>884.01916666666671</v>
      </c>
      <c r="BJ239" s="27">
        <f>IF($O239&gt;=BJ$1,$S239+$Y239+$Z239,$Y239+$Z239)</f>
        <v>884.01916666666671</v>
      </c>
      <c r="BK239" s="27">
        <f>IF($O239&gt;=BK$1,$S239+$Y239+$Z239,$Y239+$Z239)</f>
        <v>884.01916666666671</v>
      </c>
      <c r="BL239" s="27">
        <f>IF($O239&gt;=BL$1,$S239+$Y239+$Z239,$Y239+$Z239)</f>
        <v>884.01916666666671</v>
      </c>
      <c r="BM239" s="27">
        <f>IF($O239&gt;=BM$1,$S239+$Y239+$Z239,$Y239+$Z239)</f>
        <v>884.01916666666671</v>
      </c>
      <c r="BN239" s="27">
        <f>IF($O239&gt;=BN$1,$S239+$Y239+$Z239,$Y239+$Z239)</f>
        <v>884.01916666666671</v>
      </c>
      <c r="BO239" s="27">
        <f>IF($O239&gt;=BO$1,$S239+$Y239+$Z239,$Y239+$Z239)</f>
        <v>884.01916666666671</v>
      </c>
      <c r="BP239" s="27">
        <f>IF($O239&gt;=BP$1,$S239+$Y239+$Z239,$Y239+$Z239)</f>
        <v>884.01916666666671</v>
      </c>
      <c r="BQ239" s="27">
        <f>IF($O239&gt;=BQ$1,$S239+$Y239+$Z239,$Y239+$Z239)</f>
        <v>884.01916666666671</v>
      </c>
      <c r="BR239" s="27">
        <f>IF($O239&gt;=BR$1,$S239+$Y239+$Z239,$Y239+$Z239)</f>
        <v>884.01916666666671</v>
      </c>
      <c r="BS239" s="27">
        <f>IF($O239&gt;=BS$1,$S239+$Y239+$Z239,$Y239+$Z239)</f>
        <v>884.01916666666671</v>
      </c>
      <c r="BT239" s="27">
        <f>IF($O239&gt;=BT$1,$S239+$Y239+$Z239,$Y239+$Z239)</f>
        <v>884.01916666666671</v>
      </c>
      <c r="BU239" s="27">
        <f>IF($O239&gt;=BU$1,$S239+$Y239+$Z239,$Y239+$Z239)</f>
        <v>884.01916666666671</v>
      </c>
      <c r="BV239" s="27">
        <f>IF($O239&gt;=BV$1,$S239+$Y239+$Z239,$Y239+$Z239)</f>
        <v>884.01916666666671</v>
      </c>
      <c r="BW239" s="27">
        <f>IF($O239&gt;=BW$1,$S239+$Y239+$Z239,$Y239+$Z239)</f>
        <v>884.01916666666671</v>
      </c>
      <c r="BX239" s="27">
        <f>IF($O239&gt;=BX$1,$S239+$Y239+$Z239,$Y239+$Z239)</f>
        <v>884.01916666666671</v>
      </c>
      <c r="BY239" s="27">
        <f>IF($O239&gt;=BY$1,$S239+$Y239+$Z239,$Y239+$Z239)</f>
        <v>884.01916666666671</v>
      </c>
      <c r="BZ239" s="27">
        <f>IF($O239&gt;=BZ$1,$S239+$Y239+$Z239,$Y239+$Z239)</f>
        <v>884.01916666666671</v>
      </c>
      <c r="CA239" s="27">
        <f>IF($O239&gt;=CA$1,$S239+$Y239+$Z239,$Y239+$Z239)</f>
        <v>884.01916666666671</v>
      </c>
      <c r="CB239" s="27">
        <f>IF($O239&gt;=CB$1,$S239+$Y239+$Z239,$Y239+$Z239)</f>
        <v>884.01916666666671</v>
      </c>
      <c r="CC239" s="27">
        <f>IF($O239&gt;=CC$1,$S239+$Y239+$Z239,$Y239+$Z239)</f>
        <v>884.01916666666671</v>
      </c>
      <c r="CD239" s="27">
        <f>IF($O239&gt;=CD$1,$S239+$Y239+$Z239,$Y239+$Z239)</f>
        <v>884.01916666666671</v>
      </c>
      <c r="CE239" s="27">
        <f>IF($O239&gt;=CE$1,$S239+$Y239+$Z239,$Y239+$Z239)</f>
        <v>884.01916666666671</v>
      </c>
      <c r="CF239" s="27">
        <f>IF($O239&gt;=CF$1,$S239+$Y239+$Z239,$Y239+$Z239)</f>
        <v>884.01916666666671</v>
      </c>
      <c r="CG239" s="27">
        <f>IF($O239&gt;=CG$1,$S239+$Y239+$Z239,$Y239+$Z239)</f>
        <v>884.01916666666671</v>
      </c>
      <c r="CH239" s="27">
        <f>IF($O239&gt;=CH$1,$S239+$Y239+$Z239,$Y239+$Z239)</f>
        <v>884.01916666666671</v>
      </c>
      <c r="CI239" s="27">
        <f>IF($O239&gt;=CI$1,$S239+$Y239+$Z239,$Y239+$Z239)</f>
        <v>884.01916666666671</v>
      </c>
      <c r="CJ239" s="27">
        <f>IF($O239&gt;=CJ$1,$S239+$Y239+$Z239,$Y239+$Z239)</f>
        <v>884.01916666666671</v>
      </c>
      <c r="CK239" s="27">
        <f>IF($O239&gt;=CK$1,$S239+$Y239+$Z239,$Y239+$Z239)</f>
        <v>884.01916666666671</v>
      </c>
      <c r="CL239" s="27">
        <f>IF($O239&gt;=CL$1,$S239+$Y239+$Z239,$Y239+$Z239)</f>
        <v>884.01916666666671</v>
      </c>
      <c r="CM239" s="27">
        <f>IF($O239&gt;=CM$1,$S239+$Y239+$Z239,$Y239+$Z239)</f>
        <v>884.01916666666671</v>
      </c>
      <c r="CN239" s="27">
        <f>IF($O239&gt;=CN$1,$S239+$Y239,$Y239)</f>
        <v>484.01916666666671</v>
      </c>
      <c r="CO239" s="27">
        <f>IF($O239&gt;=CO$1,$S239+$Y239,$Y239)</f>
        <v>484.01916666666671</v>
      </c>
      <c r="CP239" s="27">
        <f>IF($O239&gt;=CP$1,$S239+$Y239,$Y239)</f>
        <v>484.01916666666671</v>
      </c>
      <c r="CQ239" s="27">
        <f>IF($O239&gt;=CQ$1,$S239+$Y239,$Y239)</f>
        <v>484.01916666666671</v>
      </c>
      <c r="CR239" s="27">
        <f>IF($O239&gt;=CR$1,$S239+$Y239,$Y239)</f>
        <v>484.01916666666671</v>
      </c>
      <c r="CS239" s="27">
        <f>IF($O239&gt;=CS$1,$S239+$Y239,$Y239)</f>
        <v>484.01916666666671</v>
      </c>
      <c r="CT239" s="27">
        <f>IF($O239&gt;=CT$1,$S239+$Y239,$Y239)</f>
        <v>484.01916666666671</v>
      </c>
      <c r="CU239" s="27">
        <f>IF($O239&gt;=CU$1,$S239+$Y239,$Y239)</f>
        <v>484.01916666666671</v>
      </c>
      <c r="CV239" s="27">
        <f>IF($O239&gt;=CV$1,$S239+$Y239,$Y239)</f>
        <v>484.01916666666671</v>
      </c>
      <c r="CW239" s="27">
        <f>IF($O239&gt;=CW$1,$S239+$Y239,$Y239)</f>
        <v>484.01916666666671</v>
      </c>
      <c r="CX239" s="27">
        <f>IF($O239&gt;=CX$1,$S239+$Y239,$Y239)</f>
        <v>484.01916666666671</v>
      </c>
      <c r="CY239" s="27">
        <f>IF($O239&gt;=CY$1,$S239+$Y239,$Y239)</f>
        <v>484.01916666666671</v>
      </c>
      <c r="CZ239" s="27">
        <f>IF($O239&gt;=CZ$1,$S239+$Y239,$Y239)</f>
        <v>484.01916666666671</v>
      </c>
      <c r="DA239" s="27">
        <f>IF($O239&gt;=DA$1,$S239+$Y239,$Y239)</f>
        <v>484.01916666666671</v>
      </c>
      <c r="DB239" s="27">
        <f>IF($O239&gt;=DB$1,$S239+$Y239,$Y239)</f>
        <v>484.01916666666671</v>
      </c>
      <c r="DC239" s="27">
        <f>IF($O239&gt;=DC$1,$S239+$Y239,$Y239)</f>
        <v>484.01916666666671</v>
      </c>
      <c r="DD239" s="27">
        <f>IF($O239&gt;=DD$1,$S239+$Y239,$Y239)</f>
        <v>484.01916666666671</v>
      </c>
      <c r="DE239" s="27">
        <f>IF($O239&gt;=DE$1,$S239+$Y239,$Y239)</f>
        <v>484.01916666666671</v>
      </c>
      <c r="DF239" s="27">
        <f>IF($O239&gt;=DF$1,$S239+$Y239,$Y239)</f>
        <v>484.01916666666671</v>
      </c>
      <c r="DG239" s="27">
        <f>IF($O239&gt;=DG$1,$S239+$Y239,$Y239)</f>
        <v>484.01916666666671</v>
      </c>
      <c r="DH239" s="27">
        <f>IF($O239&gt;=DH$1,$S239+$Y239,$Y239)</f>
        <v>484.01916666666671</v>
      </c>
      <c r="DI239" s="27">
        <f>IF($O239&gt;=DI$1,$S239+$Y239,$Y239)</f>
        <v>484.01916666666671</v>
      </c>
      <c r="DJ239" s="27">
        <f>IF($O239&gt;=DJ$1,$S239+$Y239,$Y239)</f>
        <v>484.01916666666671</v>
      </c>
      <c r="DK239" s="27">
        <f>IF($O239&gt;=DK$1,$S239+$Y239,$Y239)</f>
        <v>484.01916666666671</v>
      </c>
      <c r="DL239" s="27">
        <f>IF($O239&gt;=DL$1,$S239+$Y239,$Y239)</f>
        <v>484.01916666666671</v>
      </c>
      <c r="DM239" s="27">
        <f>IF($O239&gt;=DM$1,$S239+$Y239,$Y239)</f>
        <v>484.01916666666671</v>
      </c>
      <c r="DN239" s="27">
        <f>IF($O239&gt;=DN$1,$S239+$Y239,$Y239)</f>
        <v>484.01916666666671</v>
      </c>
      <c r="DO239" s="27">
        <f>IF($O239&gt;=DO$1,$S239+$Y239,$Y239)</f>
        <v>484.01916666666671</v>
      </c>
      <c r="DP239" s="27">
        <f>IF($O239&gt;=DP$1,$S239+$Y239,$Y239)</f>
        <v>484.01916666666671</v>
      </c>
      <c r="DQ239" s="27">
        <f>IF($O239&gt;=DQ$1,$S239+$Y239,$Y239)</f>
        <v>484.01916666666671</v>
      </c>
      <c r="DR239" s="27">
        <f>IF($O239&gt;=DR$1,$S239+$Y239,$Y239)</f>
        <v>484.01916666666671</v>
      </c>
      <c r="DS239" s="27">
        <f>IF($O239&gt;=DS$1,$S239+$Y239,$Y239)</f>
        <v>484.01916666666671</v>
      </c>
      <c r="DT239" s="27">
        <f>IF($O239&gt;=DT$1,$S239+$Y239,$Y239)</f>
        <v>484.01916666666671</v>
      </c>
      <c r="DU239" s="27">
        <f>IF($O239&gt;=DU$1,$S239+$Y239,$Y239)</f>
        <v>484.01916666666671</v>
      </c>
      <c r="DV239" s="27">
        <f>IF($O239&gt;=DV$1,$S239+$Y239,$Y239)</f>
        <v>484.01916666666671</v>
      </c>
      <c r="DW239" s="27">
        <f>IF($O239&gt;=DW$1,$S239+$Y239,$Y239)</f>
        <v>484.01916666666671</v>
      </c>
      <c r="DX239" s="27">
        <f>IF($O239&gt;=DX$1,$S239+$Y239,$Y239)</f>
        <v>484.01916666666671</v>
      </c>
      <c r="DY239" s="27">
        <f>IF($O239&gt;=DY$1,$S239+$Y239,$Y239)</f>
        <v>484.01916666666671</v>
      </c>
      <c r="DZ239" s="27">
        <f>IF($O239&gt;=DZ$1,$S239+$Y239,$Y239)</f>
        <v>484.01916666666671</v>
      </c>
      <c r="EA239" s="27">
        <f>IF($O239&gt;=EA$1,$S239+$Y239,$Y239)</f>
        <v>484.01916666666671</v>
      </c>
      <c r="EB239" s="27">
        <f>IF($O239&gt;=EB$1,$S239+$Y239,$Y239)</f>
        <v>484.01916666666671</v>
      </c>
      <c r="EC239" s="27">
        <f>IF($O239&gt;=EC$1,$S239+$Y239,$Y239)</f>
        <v>484.01916666666671</v>
      </c>
      <c r="ED239" s="27">
        <f>IF($O239&gt;=ED$1,$S239+$Y239,$Y239)</f>
        <v>484.01916666666671</v>
      </c>
      <c r="EE239" s="27">
        <f>IF($O239&gt;=EE$1,$S239+$Y239,$Y239)</f>
        <v>484.01916666666671</v>
      </c>
      <c r="EF239" s="27">
        <f>IF($O239&gt;=EF$1,$S239+$Y239,$Y239)</f>
        <v>484.01916666666671</v>
      </c>
      <c r="EG239" s="27">
        <f>IF($O239&gt;=EG$1,$S239+$Y239,$Y239)</f>
        <v>484.01916666666671</v>
      </c>
      <c r="EH239" s="27">
        <f>IF($O239&gt;=EH$1,$S239+$Y239,$Y239)</f>
        <v>484.01916666666671</v>
      </c>
      <c r="EI239" s="27">
        <f>IF($O239&gt;=EI$1,$S239+$Y239,$Y239)</f>
        <v>484.01916666666671</v>
      </c>
      <c r="EJ239" s="27">
        <f>IF($O239&gt;=EJ$1,$S239+$Y239,$Y239)</f>
        <v>484.01916666666671</v>
      </c>
      <c r="EK239" s="27">
        <f>IF($O239&gt;=EK$1,$S239+$Y239,$Y239)</f>
        <v>484.01916666666671</v>
      </c>
      <c r="EL239" s="27">
        <f>IF($O239&gt;=EL$1,$S239+$Y239,$Y239)</f>
        <v>484.01916666666671</v>
      </c>
      <c r="EM239" s="27">
        <f>IF($O239&gt;=EM$1,$S239+$Y239,$Y239)</f>
        <v>484.01916666666671</v>
      </c>
      <c r="EN239" s="27">
        <f>IF($O239&gt;=EN$1,$S239+$Y239,$Y239)</f>
        <v>484.01916666666671</v>
      </c>
      <c r="EO239" s="27">
        <f>IF($O239&gt;=EO$1,$S239+$Y239,$Y239)</f>
        <v>484.01916666666671</v>
      </c>
      <c r="EP239" s="27">
        <f>IF($O239&gt;=EP$1,$S239+$Y239,$Y239)</f>
        <v>484.01916666666671</v>
      </c>
      <c r="EQ239" s="27">
        <f>IF($O239&gt;=EQ$1,$S239+$Y239,$Y239)</f>
        <v>484.01916666666671</v>
      </c>
      <c r="ER239" s="27">
        <f>IF($O239&gt;=ER$1,$S239+$Y239,$Y239)</f>
        <v>484.01916666666671</v>
      </c>
      <c r="ES239" s="27">
        <f>IF($O239&gt;=ES$1,$S239+$Y239,$Y239)</f>
        <v>484.01916666666671</v>
      </c>
      <c r="ET239" s="27">
        <f>IF($O239&gt;=ET$1,$S239+$Y239,$Y239)</f>
        <v>484.01916666666671</v>
      </c>
      <c r="EU239" s="27">
        <f>IF($O239&gt;=EU$1,$S239+$Y239,$Y239)</f>
        <v>484.01916666666671</v>
      </c>
      <c r="EV239" s="27">
        <f>IF($O239&gt;=EV$1,$S239,0)</f>
        <v>362.03916666666669</v>
      </c>
      <c r="EW239" s="27">
        <f>IF($O239&gt;=EW$1,$S239,0)</f>
        <v>362.03916666666669</v>
      </c>
      <c r="EX239" s="27">
        <f>IF($O239&gt;=EX$1,$S239,0)</f>
        <v>362.03916666666669</v>
      </c>
      <c r="EY239" s="27">
        <f>IF($O239&gt;=EY$1,$S239,0)</f>
        <v>362.03916666666669</v>
      </c>
      <c r="EZ239" s="27">
        <f>IF($O239&gt;=EZ$1,$S239,0)</f>
        <v>362.03916666666669</v>
      </c>
      <c r="FA239" s="27">
        <f>IF($O239&gt;=FA$1,$S239,0)</f>
        <v>362.03916666666669</v>
      </c>
      <c r="FB239" s="27">
        <f>IF($O239&gt;=FB$1,$S239,0)</f>
        <v>362.03916666666669</v>
      </c>
      <c r="FC239" s="27">
        <f>IF($O239&gt;=FC$1,$S239,0)</f>
        <v>362.03916666666669</v>
      </c>
      <c r="FD239" s="27">
        <f>IF($O239&gt;=FD$1,$S239,0)</f>
        <v>362.03916666666669</v>
      </c>
      <c r="FE239" s="27">
        <f>IF($O239&gt;=FE$1,$S239,0)</f>
        <v>362.03916666666669</v>
      </c>
      <c r="FF239" s="27">
        <f>IF($O239&gt;=FF$1,$S239,0)</f>
        <v>362.03916666666669</v>
      </c>
      <c r="FG239" s="27">
        <f>IF($O239&gt;=FG$1,$S239,0)</f>
        <v>362.03916666666669</v>
      </c>
      <c r="FH239" s="27">
        <f>IF($O239&gt;=FH$1,$S239,0)</f>
        <v>362.03916666666669</v>
      </c>
      <c r="FI239" s="27">
        <f>IF($O239&gt;=FI$1,$S239,0)</f>
        <v>362.03916666666669</v>
      </c>
      <c r="FJ239" s="27">
        <f>IF($O239&gt;=FJ$1,$S239,0)</f>
        <v>362.03916666666669</v>
      </c>
      <c r="FK239" s="27">
        <f>IF($O239&gt;=FK$1,$S239,0)</f>
        <v>362.03916666666669</v>
      </c>
      <c r="FL239" s="27">
        <f>IF($O239&gt;=FL$1,$S239,0)</f>
        <v>362.03916666666669</v>
      </c>
      <c r="FM239" s="27">
        <f>IF($O239&gt;=FM$1,$S239,0)</f>
        <v>362.03916666666669</v>
      </c>
      <c r="FN239" s="27">
        <f>IF($O239&gt;=FN$1,$S239,0)</f>
        <v>362.03916666666669</v>
      </c>
      <c r="FO239" s="27">
        <f>IF($O239&gt;=FO$1,$S239,0)</f>
        <v>362.03916666666669</v>
      </c>
      <c r="FP239" s="27">
        <f>IF($O239&gt;=FP$1,$S239,0)</f>
        <v>362.03916666666669</v>
      </c>
      <c r="FQ239" s="27">
        <f>IF($O239&gt;=FQ$1,$S239,0)</f>
        <v>362.03916666666669</v>
      </c>
      <c r="FR239" s="27">
        <f>IF($O239&gt;=FR$1,$S239,0)</f>
        <v>362.03916666666669</v>
      </c>
      <c r="FS239" s="27">
        <f>IF($O239&gt;=FS$1,$S239,0)</f>
        <v>362.03916666666669</v>
      </c>
      <c r="FT239" s="27">
        <f>IF($O239&gt;=FT$1,$S239,0)</f>
        <v>0</v>
      </c>
      <c r="FU239" s="27">
        <f>IF($O239&gt;=FU$1,$S239,0)</f>
        <v>0</v>
      </c>
      <c r="FV239" s="27">
        <f>IF($O239&gt;=FV$1,$S239,0)</f>
        <v>0</v>
      </c>
      <c r="FW239" s="27">
        <f>IF($O239&gt;=FW$1,$S239,0)</f>
        <v>0</v>
      </c>
      <c r="FX239" s="27">
        <f>IF($O239&gt;=FX$1,$S239,0)</f>
        <v>0</v>
      </c>
      <c r="FY239" s="27">
        <f>IF($O239&gt;=FY$1,$S239,0)</f>
        <v>0</v>
      </c>
      <c r="FZ239" s="27">
        <f>IF($O239&gt;=FZ$1,$S239,0)</f>
        <v>0</v>
      </c>
      <c r="GA239" s="27">
        <f>IF($O239&gt;=GA$1,$S239,0)</f>
        <v>0</v>
      </c>
      <c r="GB239" s="27">
        <f>IF($O239&gt;=GB$1,$S239,0)</f>
        <v>0</v>
      </c>
      <c r="GC239" s="27">
        <f>IF($O239&gt;=GC$1,$S239,0)</f>
        <v>0</v>
      </c>
      <c r="GD239" s="27">
        <f>IF($O239&gt;=GD$1,$S239,0)</f>
        <v>0</v>
      </c>
      <c r="GE239" s="27">
        <f>IF($O239&gt;=GE$1,$S239,0)</f>
        <v>0</v>
      </c>
      <c r="GF239" s="27">
        <f>IF($O239&gt;=GF$1,$S239,0)</f>
        <v>0</v>
      </c>
      <c r="GG239" s="27">
        <f>IF($O239&gt;=GG$1,$S239,0)</f>
        <v>0</v>
      </c>
      <c r="GH239" s="27">
        <f>IF($O239&gt;=GH$1,$S239,0)</f>
        <v>0</v>
      </c>
      <c r="GI239" s="27">
        <f>IF($O239&gt;=GI$1,$S239,0)</f>
        <v>0</v>
      </c>
      <c r="GJ239" s="27">
        <f>IF($O239&gt;=GJ$1,$S239,0)</f>
        <v>0</v>
      </c>
      <c r="GK239" s="27">
        <f>IF($O239&gt;=GK$1,$S239,0)</f>
        <v>0</v>
      </c>
      <c r="GL239" s="27">
        <f>IF($O239&gt;=GL$1,$S239,0)</f>
        <v>0</v>
      </c>
      <c r="GM239" s="27">
        <f>IF($O239&gt;=GM$1,$S239,0)</f>
        <v>0</v>
      </c>
      <c r="GN239" s="27">
        <f>IF($O239&gt;=GN$1,$S239,0)</f>
        <v>0</v>
      </c>
      <c r="GO239" s="27">
        <f>IF($O239&gt;=GO$1,$S239,0)</f>
        <v>0</v>
      </c>
      <c r="GP239" s="27">
        <f>IF($O239&gt;=GP$1,$S239,0)</f>
        <v>0</v>
      </c>
      <c r="GQ239" s="27">
        <f>IF($O239&gt;=GQ$1,$S239,0)</f>
        <v>0</v>
      </c>
      <c r="GR239" s="27">
        <f>IF($O239&gt;=GR$1,$S239,0)</f>
        <v>0</v>
      </c>
      <c r="GS239" s="27">
        <f>IF($O239&gt;=GS$1,$S239,0)</f>
        <v>0</v>
      </c>
      <c r="GT239" s="27">
        <f>IF($O239&gt;=GT$1,$S239,0)</f>
        <v>0</v>
      </c>
      <c r="GU239" s="27">
        <f>IF($O239&gt;=GU$1,$S239,0)</f>
        <v>0</v>
      </c>
      <c r="GV239" s="27">
        <f>IF($O239&gt;=GV$1,$S239,0)</f>
        <v>0</v>
      </c>
      <c r="GW239" s="27">
        <f>IF($O239&gt;=GW$1,$S239,0)</f>
        <v>0</v>
      </c>
      <c r="GX239" s="27">
        <f>IF($O239&gt;=GX$1,$S239,0)</f>
        <v>0</v>
      </c>
      <c r="GY239" s="27">
        <f>IF($O239&gt;=GY$1,$S239,0)</f>
        <v>0</v>
      </c>
      <c r="GZ239" s="27">
        <f>IF($O239&gt;=GZ$1,$S239,0)</f>
        <v>0</v>
      </c>
      <c r="HA239" s="27">
        <f>IF($O239&gt;=HA$1,$S239,0)</f>
        <v>0</v>
      </c>
      <c r="HB239" s="27">
        <f>IF($O239&gt;=HB$1,$S239,0)</f>
        <v>0</v>
      </c>
      <c r="HC239" s="27">
        <f>IF($O239&gt;=HC$1,$S239,0)</f>
        <v>0</v>
      </c>
    </row>
    <row r="240" spans="1:211">
      <c r="A240" s="3">
        <v>52167</v>
      </c>
      <c r="B240" s="3" t="s">
        <v>270</v>
      </c>
      <c r="C240" s="3" t="s">
        <v>104</v>
      </c>
      <c r="D240" s="3">
        <v>60</v>
      </c>
      <c r="E240" s="4">
        <v>34094</v>
      </c>
      <c r="F240" s="5">
        <v>25.142465753424659</v>
      </c>
      <c r="G240" s="3" t="s">
        <v>99</v>
      </c>
      <c r="H240" s="4">
        <v>21234</v>
      </c>
      <c r="I240" s="9" t="s">
        <v>833</v>
      </c>
      <c r="J240" s="5">
        <v>1755.65</v>
      </c>
      <c r="K240" s="31">
        <v>439</v>
      </c>
      <c r="L240" s="32">
        <v>25</v>
      </c>
      <c r="M240" s="33">
        <f>VLOOKUP(L240,FIND,3,TRUE)</f>
        <v>1.5</v>
      </c>
      <c r="N240" s="32">
        <f>IF(L240&gt;30,180,VLOOKUP(L240,TEMPO,2,FALSE))</f>
        <v>150</v>
      </c>
      <c r="O240" s="32">
        <f>IF(R240&gt;0,4,N240)</f>
        <v>150</v>
      </c>
      <c r="P240" s="96">
        <f>J240*M240*L240</f>
        <v>65836.875000000015</v>
      </c>
      <c r="Q240" s="96">
        <f>10934.45*2</f>
        <v>21868.9</v>
      </c>
      <c r="R240" s="96">
        <f>IF(P240&lt;=Q240,P240/4,0)</f>
        <v>0</v>
      </c>
      <c r="S240" s="5">
        <f>IF(P240&gt;=Q240,P240/N240,0)</f>
        <v>438.91250000000008</v>
      </c>
      <c r="T240" s="3"/>
      <c r="U240" s="3">
        <f>IF(T240="",1,0)</f>
        <v>1</v>
      </c>
      <c r="V240" s="3">
        <v>328</v>
      </c>
      <c r="W240" s="5">
        <v>0</v>
      </c>
      <c r="X240" s="5">
        <v>402.65</v>
      </c>
      <c r="Y240" s="5">
        <f>X240*W240</f>
        <v>0</v>
      </c>
      <c r="Z240" s="5">
        <v>400</v>
      </c>
      <c r="AA240" s="5">
        <f>S240+Y240+Z240</f>
        <v>838.91250000000014</v>
      </c>
      <c r="AB240" s="39">
        <f>(J240/12+J240/12*1.3333333333+450/12+J240/30*6/12+J240)*1.3+Y240+Z240+153.9</f>
        <v>3366.8233888825494</v>
      </c>
      <c r="AC240" s="39" t="s">
        <v>104</v>
      </c>
      <c r="AD240" s="39">
        <f>J240*1.3+400+153.9</f>
        <v>2836.2450000000003</v>
      </c>
      <c r="AE240" s="39">
        <f>SUMIFS('CUSTO MENSAL FUNC NOVO'!H:H,'CUSTO MENSAL FUNC NOVO'!A:A,'VALORES MENSAIS'!AC240)</f>
        <v>2035.3799999999999</v>
      </c>
      <c r="AF240" s="27">
        <f>IF($R240&gt;0,$R240,$S240)+$Y240+$Z240</f>
        <v>838.91250000000014</v>
      </c>
      <c r="AG240" s="27">
        <f>IF($R240&gt;0,$R240,$S240)+$Y240+$Z240</f>
        <v>838.91250000000014</v>
      </c>
      <c r="AH240" s="27">
        <f>IF($R240&gt;0,$R240,$S240)+$Y240+$Z240</f>
        <v>838.91250000000014</v>
      </c>
      <c r="AI240" s="27">
        <f>IF($R240&gt;0,$R240,$S240)+$Y240+$Z240</f>
        <v>838.91250000000014</v>
      </c>
      <c r="AJ240" s="27">
        <f>IF($O240&gt;=AJ$1,$S240+$Y240+$Z240,$Y240+$Z240)</f>
        <v>838.91250000000014</v>
      </c>
      <c r="AK240" s="27">
        <f>IF($O240&gt;=AK$1,$S240+$Y240+$Z240,$Y240+$Z240)</f>
        <v>838.91250000000014</v>
      </c>
      <c r="AL240" s="27">
        <f>IF($O240&gt;=AL$1,$S240+$Y240+$Z240,$Y240+$Z240)</f>
        <v>838.91250000000014</v>
      </c>
      <c r="AM240" s="27">
        <f>IF($O240&gt;=AM$1,$S240+$Y240+$Z240,$Y240+$Z240)</f>
        <v>838.91250000000014</v>
      </c>
      <c r="AN240" s="27">
        <f>IF($O240&gt;=AN$1,$S240+$Y240+$Z240,$Y240+$Z240)</f>
        <v>838.91250000000014</v>
      </c>
      <c r="AO240" s="27">
        <f>IF($O240&gt;=AO$1,$S240+$Y240+$Z240,$Y240+$Z240)</f>
        <v>838.91250000000014</v>
      </c>
      <c r="AP240" s="27">
        <f>IF($O240&gt;=AP$1,$S240+$Y240+$Z240,$Y240+$Z240)</f>
        <v>838.91250000000014</v>
      </c>
      <c r="AQ240" s="27">
        <f>IF($O240&gt;=AQ$1,$S240+$Y240+$Z240,$Y240+$Z240)</f>
        <v>838.91250000000014</v>
      </c>
      <c r="AR240" s="27">
        <f>IF($O240&gt;=AR$1,$S240+$Y240+$Z240,$Y240+$Z240)</f>
        <v>838.91250000000014</v>
      </c>
      <c r="AS240" s="27">
        <f>IF($O240&gt;=AS$1,$S240+$Y240+$Z240,$Y240+$Z240)</f>
        <v>838.91250000000014</v>
      </c>
      <c r="AT240" s="27">
        <f>IF($O240&gt;=AT$1,$S240+$Y240+$Z240,$Y240+$Z240)</f>
        <v>838.91250000000014</v>
      </c>
      <c r="AU240" s="27">
        <f>IF($O240&gt;=AU$1,$S240+$Y240+$Z240,$Y240+$Z240)</f>
        <v>838.91250000000014</v>
      </c>
      <c r="AV240" s="27">
        <f>IF($O240&gt;=AV$1,$S240+$Y240+$Z240,$Y240+$Z240)</f>
        <v>838.91250000000014</v>
      </c>
      <c r="AW240" s="27">
        <f>IF($O240&gt;=AW$1,$S240+$Y240+$Z240,$Y240+$Z240)</f>
        <v>838.91250000000014</v>
      </c>
      <c r="AX240" s="27">
        <f>IF($O240&gt;=AX$1,$S240+$Y240+$Z240,$Y240+$Z240)</f>
        <v>838.91250000000014</v>
      </c>
      <c r="AY240" s="27">
        <f>IF($O240&gt;=AY$1,$S240+$Y240+$Z240,$Y240+$Z240)</f>
        <v>838.91250000000014</v>
      </c>
      <c r="AZ240" s="27">
        <f>IF($O240&gt;=AZ$1,$S240+$Y240+$Z240,$Y240+$Z240)</f>
        <v>838.91250000000014</v>
      </c>
      <c r="BA240" s="27">
        <f>IF($O240&gt;=BA$1,$S240+$Y240+$Z240,$Y240+$Z240)</f>
        <v>838.91250000000014</v>
      </c>
      <c r="BB240" s="27">
        <f>IF($O240&gt;=BB$1,$S240+$Y240+$Z240,$Y240+$Z240)</f>
        <v>838.91250000000014</v>
      </c>
      <c r="BC240" s="27">
        <f>IF($O240&gt;=BC$1,$S240+$Y240+$Z240,$Y240+$Z240)</f>
        <v>838.91250000000014</v>
      </c>
      <c r="BD240" s="27">
        <f>IF($O240&gt;=BD$1,$S240+$Y240+$Z240,$Y240+$Z240)</f>
        <v>838.91250000000014</v>
      </c>
      <c r="BE240" s="27">
        <f>IF($O240&gt;=BE$1,$S240+$Y240+$Z240,$Y240+$Z240)</f>
        <v>838.91250000000014</v>
      </c>
      <c r="BF240" s="27">
        <f>IF($O240&gt;=BF$1,$S240+$Y240+$Z240,$Y240+$Z240)</f>
        <v>838.91250000000014</v>
      </c>
      <c r="BG240" s="27">
        <f>IF($O240&gt;=BG$1,$S240+$Y240+$Z240,$Y240+$Z240)</f>
        <v>838.91250000000014</v>
      </c>
      <c r="BH240" s="27">
        <f>IF($O240&gt;=BH$1,$S240+$Y240+$Z240,$Y240+$Z240)</f>
        <v>838.91250000000014</v>
      </c>
      <c r="BI240" s="27">
        <f>IF($O240&gt;=BI$1,$S240+$Y240+$Z240,$Y240+$Z240)</f>
        <v>838.91250000000014</v>
      </c>
      <c r="BJ240" s="27">
        <f>IF($O240&gt;=BJ$1,$S240+$Y240+$Z240,$Y240+$Z240)</f>
        <v>838.91250000000014</v>
      </c>
      <c r="BK240" s="27">
        <f>IF($O240&gt;=BK$1,$S240+$Y240+$Z240,$Y240+$Z240)</f>
        <v>838.91250000000014</v>
      </c>
      <c r="BL240" s="27">
        <f>IF($O240&gt;=BL$1,$S240+$Y240+$Z240,$Y240+$Z240)</f>
        <v>838.91250000000014</v>
      </c>
      <c r="BM240" s="27">
        <f>IF($O240&gt;=BM$1,$S240+$Y240+$Z240,$Y240+$Z240)</f>
        <v>838.91250000000014</v>
      </c>
      <c r="BN240" s="27">
        <f>IF($O240&gt;=BN$1,$S240+$Y240+$Z240,$Y240+$Z240)</f>
        <v>838.91250000000014</v>
      </c>
      <c r="BO240" s="27">
        <f>IF($O240&gt;=BO$1,$S240+$Y240+$Z240,$Y240+$Z240)</f>
        <v>838.91250000000014</v>
      </c>
      <c r="BP240" s="27">
        <f>IF($O240&gt;=BP$1,$S240+$Y240+$Z240,$Y240+$Z240)</f>
        <v>838.91250000000014</v>
      </c>
      <c r="BQ240" s="27">
        <f>IF($O240&gt;=BQ$1,$S240+$Y240+$Z240,$Y240+$Z240)</f>
        <v>838.91250000000014</v>
      </c>
      <c r="BR240" s="27">
        <f>IF($O240&gt;=BR$1,$S240+$Y240+$Z240,$Y240+$Z240)</f>
        <v>838.91250000000014</v>
      </c>
      <c r="BS240" s="27">
        <f>IF($O240&gt;=BS$1,$S240+$Y240+$Z240,$Y240+$Z240)</f>
        <v>838.91250000000014</v>
      </c>
      <c r="BT240" s="27">
        <f>IF($O240&gt;=BT$1,$S240+$Y240+$Z240,$Y240+$Z240)</f>
        <v>838.91250000000014</v>
      </c>
      <c r="BU240" s="27">
        <f>IF($O240&gt;=BU$1,$S240+$Y240+$Z240,$Y240+$Z240)</f>
        <v>838.91250000000014</v>
      </c>
      <c r="BV240" s="27">
        <f>IF($O240&gt;=BV$1,$S240+$Y240+$Z240,$Y240+$Z240)</f>
        <v>838.91250000000014</v>
      </c>
      <c r="BW240" s="27">
        <f>IF($O240&gt;=BW$1,$S240+$Y240+$Z240,$Y240+$Z240)</f>
        <v>838.91250000000014</v>
      </c>
      <c r="BX240" s="27">
        <f>IF($O240&gt;=BX$1,$S240+$Y240+$Z240,$Y240+$Z240)</f>
        <v>838.91250000000014</v>
      </c>
      <c r="BY240" s="27">
        <f>IF($O240&gt;=BY$1,$S240+$Y240+$Z240,$Y240+$Z240)</f>
        <v>838.91250000000014</v>
      </c>
      <c r="BZ240" s="27">
        <f>IF($O240&gt;=BZ$1,$S240+$Y240+$Z240,$Y240+$Z240)</f>
        <v>838.91250000000014</v>
      </c>
      <c r="CA240" s="27">
        <f>IF($O240&gt;=CA$1,$S240+$Y240+$Z240,$Y240+$Z240)</f>
        <v>838.91250000000014</v>
      </c>
      <c r="CB240" s="27">
        <f>IF($O240&gt;=CB$1,$S240+$Y240+$Z240,$Y240+$Z240)</f>
        <v>838.91250000000014</v>
      </c>
      <c r="CC240" s="27">
        <f>IF($O240&gt;=CC$1,$S240+$Y240+$Z240,$Y240+$Z240)</f>
        <v>838.91250000000014</v>
      </c>
      <c r="CD240" s="27">
        <f>IF($O240&gt;=CD$1,$S240+$Y240+$Z240,$Y240+$Z240)</f>
        <v>838.91250000000014</v>
      </c>
      <c r="CE240" s="27">
        <f>IF($O240&gt;=CE$1,$S240+$Y240+$Z240,$Y240+$Z240)</f>
        <v>838.91250000000014</v>
      </c>
      <c r="CF240" s="27">
        <f>IF($O240&gt;=CF$1,$S240+$Y240+$Z240,$Y240+$Z240)</f>
        <v>838.91250000000014</v>
      </c>
      <c r="CG240" s="27">
        <f>IF($O240&gt;=CG$1,$S240+$Y240+$Z240,$Y240+$Z240)</f>
        <v>838.91250000000014</v>
      </c>
      <c r="CH240" s="27">
        <f>IF($O240&gt;=CH$1,$S240+$Y240+$Z240,$Y240+$Z240)</f>
        <v>838.91250000000014</v>
      </c>
      <c r="CI240" s="27">
        <f>IF($O240&gt;=CI$1,$S240+$Y240+$Z240,$Y240+$Z240)</f>
        <v>838.91250000000014</v>
      </c>
      <c r="CJ240" s="27">
        <f>IF($O240&gt;=CJ$1,$S240+$Y240+$Z240,$Y240+$Z240)</f>
        <v>838.91250000000014</v>
      </c>
      <c r="CK240" s="27">
        <f>IF($O240&gt;=CK$1,$S240+$Y240+$Z240,$Y240+$Z240)</f>
        <v>838.91250000000014</v>
      </c>
      <c r="CL240" s="27">
        <f>IF($O240&gt;=CL$1,$S240+$Y240+$Z240,$Y240+$Z240)</f>
        <v>838.91250000000014</v>
      </c>
      <c r="CM240" s="27">
        <f>IF($O240&gt;=CM$1,$S240+$Y240+$Z240,$Y240+$Z240)</f>
        <v>838.91250000000014</v>
      </c>
      <c r="CN240" s="27">
        <f>IF($O240&gt;=CN$1,$S240+$Y240,$Y240)</f>
        <v>438.91250000000008</v>
      </c>
      <c r="CO240" s="27">
        <f>IF($O240&gt;=CO$1,$S240+$Y240,$Y240)</f>
        <v>438.91250000000008</v>
      </c>
      <c r="CP240" s="27">
        <f>IF($O240&gt;=CP$1,$S240+$Y240,$Y240)</f>
        <v>438.91250000000008</v>
      </c>
      <c r="CQ240" s="27">
        <f>IF($O240&gt;=CQ$1,$S240+$Y240,$Y240)</f>
        <v>438.91250000000008</v>
      </c>
      <c r="CR240" s="27">
        <f>IF($O240&gt;=CR$1,$S240+$Y240,$Y240)</f>
        <v>438.91250000000008</v>
      </c>
      <c r="CS240" s="27">
        <f>IF($O240&gt;=CS$1,$S240+$Y240,$Y240)</f>
        <v>438.91250000000008</v>
      </c>
      <c r="CT240" s="27">
        <f>IF($O240&gt;=CT$1,$S240+$Y240,$Y240)</f>
        <v>438.91250000000008</v>
      </c>
      <c r="CU240" s="27">
        <f>IF($O240&gt;=CU$1,$S240+$Y240,$Y240)</f>
        <v>438.91250000000008</v>
      </c>
      <c r="CV240" s="27">
        <f>IF($O240&gt;=CV$1,$S240+$Y240,$Y240)</f>
        <v>438.91250000000008</v>
      </c>
      <c r="CW240" s="27">
        <f>IF($O240&gt;=CW$1,$S240+$Y240,$Y240)</f>
        <v>438.91250000000008</v>
      </c>
      <c r="CX240" s="27">
        <f>IF($O240&gt;=CX$1,$S240+$Y240,$Y240)</f>
        <v>438.91250000000008</v>
      </c>
      <c r="CY240" s="27">
        <f>IF($O240&gt;=CY$1,$S240+$Y240,$Y240)</f>
        <v>438.91250000000008</v>
      </c>
      <c r="CZ240" s="27">
        <f>IF($O240&gt;=CZ$1,$S240+$Y240,$Y240)</f>
        <v>438.91250000000008</v>
      </c>
      <c r="DA240" s="27">
        <f>IF($O240&gt;=DA$1,$S240+$Y240,$Y240)</f>
        <v>438.91250000000008</v>
      </c>
      <c r="DB240" s="27">
        <f>IF($O240&gt;=DB$1,$S240+$Y240,$Y240)</f>
        <v>438.91250000000008</v>
      </c>
      <c r="DC240" s="27">
        <f>IF($O240&gt;=DC$1,$S240+$Y240,$Y240)</f>
        <v>438.91250000000008</v>
      </c>
      <c r="DD240" s="27">
        <f>IF($O240&gt;=DD$1,$S240+$Y240,$Y240)</f>
        <v>438.91250000000008</v>
      </c>
      <c r="DE240" s="27">
        <f>IF($O240&gt;=DE$1,$S240+$Y240,$Y240)</f>
        <v>438.91250000000008</v>
      </c>
      <c r="DF240" s="27">
        <f>IF($O240&gt;=DF$1,$S240+$Y240,$Y240)</f>
        <v>438.91250000000008</v>
      </c>
      <c r="DG240" s="27">
        <f>IF($O240&gt;=DG$1,$S240+$Y240,$Y240)</f>
        <v>438.91250000000008</v>
      </c>
      <c r="DH240" s="27">
        <f>IF($O240&gt;=DH$1,$S240+$Y240,$Y240)</f>
        <v>438.91250000000008</v>
      </c>
      <c r="DI240" s="27">
        <f>IF($O240&gt;=DI$1,$S240+$Y240,$Y240)</f>
        <v>438.91250000000008</v>
      </c>
      <c r="DJ240" s="27">
        <f>IF($O240&gt;=DJ$1,$S240+$Y240,$Y240)</f>
        <v>438.91250000000008</v>
      </c>
      <c r="DK240" s="27">
        <f>IF($O240&gt;=DK$1,$S240+$Y240,$Y240)</f>
        <v>438.91250000000008</v>
      </c>
      <c r="DL240" s="27">
        <f>IF($O240&gt;=DL$1,$S240+$Y240,$Y240)</f>
        <v>438.91250000000008</v>
      </c>
      <c r="DM240" s="27">
        <f>IF($O240&gt;=DM$1,$S240+$Y240,$Y240)</f>
        <v>438.91250000000008</v>
      </c>
      <c r="DN240" s="27">
        <f>IF($O240&gt;=DN$1,$S240+$Y240,$Y240)</f>
        <v>438.91250000000008</v>
      </c>
      <c r="DO240" s="27">
        <f>IF($O240&gt;=DO$1,$S240+$Y240,$Y240)</f>
        <v>438.91250000000008</v>
      </c>
      <c r="DP240" s="27">
        <f>IF($O240&gt;=DP$1,$S240+$Y240,$Y240)</f>
        <v>438.91250000000008</v>
      </c>
      <c r="DQ240" s="27">
        <f>IF($O240&gt;=DQ$1,$S240+$Y240,$Y240)</f>
        <v>438.91250000000008</v>
      </c>
      <c r="DR240" s="27">
        <f>IF($O240&gt;=DR$1,$S240+$Y240,$Y240)</f>
        <v>438.91250000000008</v>
      </c>
      <c r="DS240" s="27">
        <f>IF($O240&gt;=DS$1,$S240+$Y240,$Y240)</f>
        <v>438.91250000000008</v>
      </c>
      <c r="DT240" s="27">
        <f>IF($O240&gt;=DT$1,$S240+$Y240,$Y240)</f>
        <v>438.91250000000008</v>
      </c>
      <c r="DU240" s="27">
        <f>IF($O240&gt;=DU$1,$S240+$Y240,$Y240)</f>
        <v>438.91250000000008</v>
      </c>
      <c r="DV240" s="27">
        <f>IF($O240&gt;=DV$1,$S240+$Y240,$Y240)</f>
        <v>438.91250000000008</v>
      </c>
      <c r="DW240" s="27">
        <f>IF($O240&gt;=DW$1,$S240+$Y240,$Y240)</f>
        <v>438.91250000000008</v>
      </c>
      <c r="DX240" s="27">
        <f>IF($O240&gt;=DX$1,$S240+$Y240,$Y240)</f>
        <v>438.91250000000008</v>
      </c>
      <c r="DY240" s="27">
        <f>IF($O240&gt;=DY$1,$S240+$Y240,$Y240)</f>
        <v>438.91250000000008</v>
      </c>
      <c r="DZ240" s="27">
        <f>IF($O240&gt;=DZ$1,$S240+$Y240,$Y240)</f>
        <v>438.91250000000008</v>
      </c>
      <c r="EA240" s="27">
        <f>IF($O240&gt;=EA$1,$S240+$Y240,$Y240)</f>
        <v>438.91250000000008</v>
      </c>
      <c r="EB240" s="27">
        <f>IF($O240&gt;=EB$1,$S240+$Y240,$Y240)</f>
        <v>438.91250000000008</v>
      </c>
      <c r="EC240" s="27">
        <f>IF($O240&gt;=EC$1,$S240+$Y240,$Y240)</f>
        <v>438.91250000000008</v>
      </c>
      <c r="ED240" s="27">
        <f>IF($O240&gt;=ED$1,$S240+$Y240,$Y240)</f>
        <v>438.91250000000008</v>
      </c>
      <c r="EE240" s="27">
        <f>IF($O240&gt;=EE$1,$S240+$Y240,$Y240)</f>
        <v>438.91250000000008</v>
      </c>
      <c r="EF240" s="27">
        <f>IF($O240&gt;=EF$1,$S240+$Y240,$Y240)</f>
        <v>438.91250000000008</v>
      </c>
      <c r="EG240" s="27">
        <f>IF($O240&gt;=EG$1,$S240+$Y240,$Y240)</f>
        <v>438.91250000000008</v>
      </c>
      <c r="EH240" s="27">
        <f>IF($O240&gt;=EH$1,$S240+$Y240,$Y240)</f>
        <v>438.91250000000008</v>
      </c>
      <c r="EI240" s="27">
        <f>IF($O240&gt;=EI$1,$S240+$Y240,$Y240)</f>
        <v>438.91250000000008</v>
      </c>
      <c r="EJ240" s="27">
        <f>IF($O240&gt;=EJ$1,$S240+$Y240,$Y240)</f>
        <v>438.91250000000008</v>
      </c>
      <c r="EK240" s="27">
        <f>IF($O240&gt;=EK$1,$S240+$Y240,$Y240)</f>
        <v>438.91250000000008</v>
      </c>
      <c r="EL240" s="27">
        <f>IF($O240&gt;=EL$1,$S240+$Y240,$Y240)</f>
        <v>438.91250000000008</v>
      </c>
      <c r="EM240" s="27">
        <f>IF($O240&gt;=EM$1,$S240+$Y240,$Y240)</f>
        <v>438.91250000000008</v>
      </c>
      <c r="EN240" s="27">
        <f>IF($O240&gt;=EN$1,$S240+$Y240,$Y240)</f>
        <v>438.91250000000008</v>
      </c>
      <c r="EO240" s="27">
        <f>IF($O240&gt;=EO$1,$S240+$Y240,$Y240)</f>
        <v>438.91250000000008</v>
      </c>
      <c r="EP240" s="27">
        <f>IF($O240&gt;=EP$1,$S240+$Y240,$Y240)</f>
        <v>438.91250000000008</v>
      </c>
      <c r="EQ240" s="27">
        <f>IF($O240&gt;=EQ$1,$S240+$Y240,$Y240)</f>
        <v>438.91250000000008</v>
      </c>
      <c r="ER240" s="27">
        <f>IF($O240&gt;=ER$1,$S240+$Y240,$Y240)</f>
        <v>438.91250000000008</v>
      </c>
      <c r="ES240" s="27">
        <f>IF($O240&gt;=ES$1,$S240+$Y240,$Y240)</f>
        <v>438.91250000000008</v>
      </c>
      <c r="ET240" s="27">
        <f>IF($O240&gt;=ET$1,$S240+$Y240,$Y240)</f>
        <v>438.91250000000008</v>
      </c>
      <c r="EU240" s="27">
        <f>IF($O240&gt;=EU$1,$S240+$Y240,$Y240)</f>
        <v>438.91250000000008</v>
      </c>
      <c r="EV240" s="27">
        <f>IF($O240&gt;=EV$1,$S240,0)</f>
        <v>438.91250000000008</v>
      </c>
      <c r="EW240" s="27">
        <f>IF($O240&gt;=EW$1,$S240,0)</f>
        <v>438.91250000000008</v>
      </c>
      <c r="EX240" s="27">
        <f>IF($O240&gt;=EX$1,$S240,0)</f>
        <v>438.91250000000008</v>
      </c>
      <c r="EY240" s="27">
        <f>IF($O240&gt;=EY$1,$S240,0)</f>
        <v>438.91250000000008</v>
      </c>
      <c r="EZ240" s="27">
        <f>IF($O240&gt;=EZ$1,$S240,0)</f>
        <v>438.91250000000008</v>
      </c>
      <c r="FA240" s="27">
        <f>IF($O240&gt;=FA$1,$S240,0)</f>
        <v>438.91250000000008</v>
      </c>
      <c r="FB240" s="27">
        <f>IF($O240&gt;=FB$1,$S240,0)</f>
        <v>438.91250000000008</v>
      </c>
      <c r="FC240" s="27">
        <f>IF($O240&gt;=FC$1,$S240,0)</f>
        <v>438.91250000000008</v>
      </c>
      <c r="FD240" s="27">
        <f>IF($O240&gt;=FD$1,$S240,0)</f>
        <v>438.91250000000008</v>
      </c>
      <c r="FE240" s="27">
        <f>IF($O240&gt;=FE$1,$S240,0)</f>
        <v>438.91250000000008</v>
      </c>
      <c r="FF240" s="27">
        <f>IF($O240&gt;=FF$1,$S240,0)</f>
        <v>438.91250000000008</v>
      </c>
      <c r="FG240" s="27">
        <f>IF($O240&gt;=FG$1,$S240,0)</f>
        <v>438.91250000000008</v>
      </c>
      <c r="FH240" s="27">
        <f>IF($O240&gt;=FH$1,$S240,0)</f>
        <v>438.91250000000008</v>
      </c>
      <c r="FI240" s="27">
        <f>IF($O240&gt;=FI$1,$S240,0)</f>
        <v>438.91250000000008</v>
      </c>
      <c r="FJ240" s="27">
        <f>IF($O240&gt;=FJ$1,$S240,0)</f>
        <v>438.91250000000008</v>
      </c>
      <c r="FK240" s="27">
        <f>IF($O240&gt;=FK$1,$S240,0)</f>
        <v>438.91250000000008</v>
      </c>
      <c r="FL240" s="27">
        <f>IF($O240&gt;=FL$1,$S240,0)</f>
        <v>438.91250000000008</v>
      </c>
      <c r="FM240" s="27">
        <f>IF($O240&gt;=FM$1,$S240,0)</f>
        <v>438.91250000000008</v>
      </c>
      <c r="FN240" s="27">
        <f>IF($O240&gt;=FN$1,$S240,0)</f>
        <v>438.91250000000008</v>
      </c>
      <c r="FO240" s="27">
        <f>IF($O240&gt;=FO$1,$S240,0)</f>
        <v>438.91250000000008</v>
      </c>
      <c r="FP240" s="27">
        <f>IF($O240&gt;=FP$1,$S240,0)</f>
        <v>438.91250000000008</v>
      </c>
      <c r="FQ240" s="27">
        <f>IF($O240&gt;=FQ$1,$S240,0)</f>
        <v>438.91250000000008</v>
      </c>
      <c r="FR240" s="27">
        <f>IF($O240&gt;=FR$1,$S240,0)</f>
        <v>438.91250000000008</v>
      </c>
      <c r="FS240" s="27">
        <f>IF($O240&gt;=FS$1,$S240,0)</f>
        <v>438.91250000000008</v>
      </c>
      <c r="FT240" s="27">
        <f>IF($O240&gt;=FT$1,$S240,0)</f>
        <v>438.91250000000008</v>
      </c>
      <c r="FU240" s="27">
        <f>IF($O240&gt;=FU$1,$S240,0)</f>
        <v>438.91250000000008</v>
      </c>
      <c r="FV240" s="27">
        <f>IF($O240&gt;=FV$1,$S240,0)</f>
        <v>438.91250000000008</v>
      </c>
      <c r="FW240" s="27">
        <f>IF($O240&gt;=FW$1,$S240,0)</f>
        <v>438.91250000000008</v>
      </c>
      <c r="FX240" s="27">
        <f>IF($O240&gt;=FX$1,$S240,0)</f>
        <v>438.91250000000008</v>
      </c>
      <c r="FY240" s="27">
        <f>IF($O240&gt;=FY$1,$S240,0)</f>
        <v>438.91250000000008</v>
      </c>
      <c r="FZ240" s="27">
        <f>IF($O240&gt;=FZ$1,$S240,0)</f>
        <v>0</v>
      </c>
      <c r="GA240" s="27">
        <f>IF($O240&gt;=GA$1,$S240,0)</f>
        <v>0</v>
      </c>
      <c r="GB240" s="27">
        <f>IF($O240&gt;=GB$1,$S240,0)</f>
        <v>0</v>
      </c>
      <c r="GC240" s="27">
        <f>IF($O240&gt;=GC$1,$S240,0)</f>
        <v>0</v>
      </c>
      <c r="GD240" s="27">
        <f>IF($O240&gt;=GD$1,$S240,0)</f>
        <v>0</v>
      </c>
      <c r="GE240" s="27">
        <f>IF($O240&gt;=GE$1,$S240,0)</f>
        <v>0</v>
      </c>
      <c r="GF240" s="27">
        <f>IF($O240&gt;=GF$1,$S240,0)</f>
        <v>0</v>
      </c>
      <c r="GG240" s="27">
        <f>IF($O240&gt;=GG$1,$S240,0)</f>
        <v>0</v>
      </c>
      <c r="GH240" s="27">
        <f>IF($O240&gt;=GH$1,$S240,0)</f>
        <v>0</v>
      </c>
      <c r="GI240" s="27">
        <f>IF($O240&gt;=GI$1,$S240,0)</f>
        <v>0</v>
      </c>
      <c r="GJ240" s="27">
        <f>IF($O240&gt;=GJ$1,$S240,0)</f>
        <v>0</v>
      </c>
      <c r="GK240" s="27">
        <f>IF($O240&gt;=GK$1,$S240,0)</f>
        <v>0</v>
      </c>
      <c r="GL240" s="27">
        <f>IF($O240&gt;=GL$1,$S240,0)</f>
        <v>0</v>
      </c>
      <c r="GM240" s="27">
        <f>IF($O240&gt;=GM$1,$S240,0)</f>
        <v>0</v>
      </c>
      <c r="GN240" s="27">
        <f>IF($O240&gt;=GN$1,$S240,0)</f>
        <v>0</v>
      </c>
      <c r="GO240" s="27">
        <f>IF($O240&gt;=GO$1,$S240,0)</f>
        <v>0</v>
      </c>
      <c r="GP240" s="27">
        <f>IF($O240&gt;=GP$1,$S240,0)</f>
        <v>0</v>
      </c>
      <c r="GQ240" s="27">
        <f>IF($O240&gt;=GQ$1,$S240,0)</f>
        <v>0</v>
      </c>
      <c r="GR240" s="27">
        <f>IF($O240&gt;=GR$1,$S240,0)</f>
        <v>0</v>
      </c>
      <c r="GS240" s="27">
        <f>IF($O240&gt;=GS$1,$S240,0)</f>
        <v>0</v>
      </c>
      <c r="GT240" s="27">
        <f>IF($O240&gt;=GT$1,$S240,0)</f>
        <v>0</v>
      </c>
      <c r="GU240" s="27">
        <f>IF($O240&gt;=GU$1,$S240,0)</f>
        <v>0</v>
      </c>
      <c r="GV240" s="27">
        <f>IF($O240&gt;=GV$1,$S240,0)</f>
        <v>0</v>
      </c>
      <c r="GW240" s="27">
        <f>IF($O240&gt;=GW$1,$S240,0)</f>
        <v>0</v>
      </c>
      <c r="GX240" s="27">
        <f>IF($O240&gt;=GX$1,$S240,0)</f>
        <v>0</v>
      </c>
      <c r="GY240" s="27">
        <f>IF($O240&gt;=GY$1,$S240,0)</f>
        <v>0</v>
      </c>
      <c r="GZ240" s="27">
        <f>IF($O240&gt;=GZ$1,$S240,0)</f>
        <v>0</v>
      </c>
      <c r="HA240" s="27">
        <f>IF($O240&gt;=HA$1,$S240,0)</f>
        <v>0</v>
      </c>
      <c r="HB240" s="27">
        <f>IF($O240&gt;=HB$1,$S240,0)</f>
        <v>0</v>
      </c>
      <c r="HC240" s="27">
        <f>IF($O240&gt;=HC$1,$S240,0)</f>
        <v>0</v>
      </c>
    </row>
    <row r="241" spans="1:211">
      <c r="A241" s="3">
        <v>100889</v>
      </c>
      <c r="B241" s="3" t="s">
        <v>148</v>
      </c>
      <c r="C241" s="3" t="s">
        <v>104</v>
      </c>
      <c r="D241" s="3">
        <v>55</v>
      </c>
      <c r="E241" s="4">
        <v>37658</v>
      </c>
      <c r="F241" s="5">
        <v>15.378082191780821</v>
      </c>
      <c r="G241" s="3" t="s">
        <v>99</v>
      </c>
      <c r="H241" s="4">
        <v>23043</v>
      </c>
      <c r="I241" s="9" t="s">
        <v>833</v>
      </c>
      <c r="J241" s="5">
        <v>1949.2</v>
      </c>
      <c r="K241" s="31">
        <v>439</v>
      </c>
      <c r="L241" s="32">
        <v>15</v>
      </c>
      <c r="M241" s="33">
        <f>VLOOKUP(L241,FIND,3,TRUE)</f>
        <v>1.1000000000000001</v>
      </c>
      <c r="N241" s="32">
        <f>IF(L241&gt;30,180,VLOOKUP(L241,TEMPO,2,FALSE))</f>
        <v>90</v>
      </c>
      <c r="O241" s="32">
        <f>IF(R241&gt;0,4,N241)</f>
        <v>90</v>
      </c>
      <c r="P241" s="96">
        <f>J241*M241*L241</f>
        <v>32161.800000000007</v>
      </c>
      <c r="Q241" s="96">
        <f>10934.45*2</f>
        <v>21868.9</v>
      </c>
      <c r="R241" s="96">
        <f>IF(P241&lt;=Q241,P241/4,0)</f>
        <v>0</v>
      </c>
      <c r="S241" s="5">
        <f>IF(P241&gt;=Q241,P241/N241,0)</f>
        <v>357.35333333333341</v>
      </c>
      <c r="T241" s="3"/>
      <c r="U241" s="3">
        <f>IF(T241="",1,0)</f>
        <v>1</v>
      </c>
      <c r="V241" s="3">
        <v>355</v>
      </c>
      <c r="W241" s="5">
        <v>0</v>
      </c>
      <c r="X241" s="5">
        <v>245.73</v>
      </c>
      <c r="Y241" s="5">
        <f>X241*W241</f>
        <v>0</v>
      </c>
      <c r="Z241" s="5">
        <v>400</v>
      </c>
      <c r="AA241" s="5">
        <f>S241+Y241+Z241</f>
        <v>757.35333333333347</v>
      </c>
      <c r="AB241" s="39">
        <f>(J241/12+J241/12*1.3333333333+450/12+J241/30*6/12+J241)*1.3+Y241+Z241+153.9</f>
        <v>3671.5571111040722</v>
      </c>
      <c r="AC241" s="39" t="s">
        <v>104</v>
      </c>
      <c r="AD241" s="39">
        <f>J241*1.3+400+153.9</f>
        <v>3087.86</v>
      </c>
      <c r="AE241" s="39">
        <f>SUMIFS('CUSTO MENSAL FUNC NOVO'!H:H,'CUSTO MENSAL FUNC NOVO'!A:A,'VALORES MENSAIS'!AC241)</f>
        <v>2035.3799999999999</v>
      </c>
      <c r="AF241" s="27">
        <f>IF($R241&gt;0,$R241,$S241)+$Y241+$Z241</f>
        <v>757.35333333333347</v>
      </c>
      <c r="AG241" s="27">
        <f>IF($R241&gt;0,$R241,$S241)+$Y241+$Z241</f>
        <v>757.35333333333347</v>
      </c>
      <c r="AH241" s="27">
        <f>IF($R241&gt;0,$R241,$S241)+$Y241+$Z241</f>
        <v>757.35333333333347</v>
      </c>
      <c r="AI241" s="27">
        <f>IF($R241&gt;0,$R241,$S241)+$Y241+$Z241</f>
        <v>757.35333333333347</v>
      </c>
      <c r="AJ241" s="27">
        <f>IF($O241&gt;=AJ$1,$S241+$Y241+$Z241,$Y241+$Z241)</f>
        <v>757.35333333333347</v>
      </c>
      <c r="AK241" s="27">
        <f>IF($O241&gt;=AK$1,$S241+$Y241+$Z241,$Y241+$Z241)</f>
        <v>757.35333333333347</v>
      </c>
      <c r="AL241" s="27">
        <f>IF($O241&gt;=AL$1,$S241+$Y241+$Z241,$Y241+$Z241)</f>
        <v>757.35333333333347</v>
      </c>
      <c r="AM241" s="27">
        <f>IF($O241&gt;=AM$1,$S241+$Y241+$Z241,$Y241+$Z241)</f>
        <v>757.35333333333347</v>
      </c>
      <c r="AN241" s="27">
        <f>IF($O241&gt;=AN$1,$S241+$Y241+$Z241,$Y241+$Z241)</f>
        <v>757.35333333333347</v>
      </c>
      <c r="AO241" s="27">
        <f>IF($O241&gt;=AO$1,$S241+$Y241+$Z241,$Y241+$Z241)</f>
        <v>757.35333333333347</v>
      </c>
      <c r="AP241" s="27">
        <f>IF($O241&gt;=AP$1,$S241+$Y241+$Z241,$Y241+$Z241)</f>
        <v>757.35333333333347</v>
      </c>
      <c r="AQ241" s="27">
        <f>IF($O241&gt;=AQ$1,$S241+$Y241+$Z241,$Y241+$Z241)</f>
        <v>757.35333333333347</v>
      </c>
      <c r="AR241" s="27">
        <f>IF($O241&gt;=AR$1,$S241+$Y241+$Z241,$Y241+$Z241)</f>
        <v>757.35333333333347</v>
      </c>
      <c r="AS241" s="27">
        <f>IF($O241&gt;=AS$1,$S241+$Y241+$Z241,$Y241+$Z241)</f>
        <v>757.35333333333347</v>
      </c>
      <c r="AT241" s="27">
        <f>IF($O241&gt;=AT$1,$S241+$Y241+$Z241,$Y241+$Z241)</f>
        <v>757.35333333333347</v>
      </c>
      <c r="AU241" s="27">
        <f>IF($O241&gt;=AU$1,$S241+$Y241+$Z241,$Y241+$Z241)</f>
        <v>757.35333333333347</v>
      </c>
      <c r="AV241" s="27">
        <f>IF($O241&gt;=AV$1,$S241+$Y241+$Z241,$Y241+$Z241)</f>
        <v>757.35333333333347</v>
      </c>
      <c r="AW241" s="27">
        <f>IF($O241&gt;=AW$1,$S241+$Y241+$Z241,$Y241+$Z241)</f>
        <v>757.35333333333347</v>
      </c>
      <c r="AX241" s="27">
        <f>IF($O241&gt;=AX$1,$S241+$Y241+$Z241,$Y241+$Z241)</f>
        <v>757.35333333333347</v>
      </c>
      <c r="AY241" s="27">
        <f>IF($O241&gt;=AY$1,$S241+$Y241+$Z241,$Y241+$Z241)</f>
        <v>757.35333333333347</v>
      </c>
      <c r="AZ241" s="27">
        <f>IF($O241&gt;=AZ$1,$S241+$Y241+$Z241,$Y241+$Z241)</f>
        <v>757.35333333333347</v>
      </c>
      <c r="BA241" s="27">
        <f>IF($O241&gt;=BA$1,$S241+$Y241+$Z241,$Y241+$Z241)</f>
        <v>757.35333333333347</v>
      </c>
      <c r="BB241" s="27">
        <f>IF($O241&gt;=BB$1,$S241+$Y241+$Z241,$Y241+$Z241)</f>
        <v>757.35333333333347</v>
      </c>
      <c r="BC241" s="27">
        <f>IF($O241&gt;=BC$1,$S241+$Y241+$Z241,$Y241+$Z241)</f>
        <v>757.35333333333347</v>
      </c>
      <c r="BD241" s="27">
        <f>IF($O241&gt;=BD$1,$S241+$Y241+$Z241,$Y241+$Z241)</f>
        <v>757.35333333333347</v>
      </c>
      <c r="BE241" s="27">
        <f>IF($O241&gt;=BE$1,$S241+$Y241+$Z241,$Y241+$Z241)</f>
        <v>757.35333333333347</v>
      </c>
      <c r="BF241" s="27">
        <f>IF($O241&gt;=BF$1,$S241+$Y241+$Z241,$Y241+$Z241)</f>
        <v>757.35333333333347</v>
      </c>
      <c r="BG241" s="27">
        <f>IF($O241&gt;=BG$1,$S241+$Y241+$Z241,$Y241+$Z241)</f>
        <v>757.35333333333347</v>
      </c>
      <c r="BH241" s="27">
        <f>IF($O241&gt;=BH$1,$S241+$Y241+$Z241,$Y241+$Z241)</f>
        <v>757.35333333333347</v>
      </c>
      <c r="BI241" s="27">
        <f>IF($O241&gt;=BI$1,$S241+$Y241+$Z241,$Y241+$Z241)</f>
        <v>757.35333333333347</v>
      </c>
      <c r="BJ241" s="27">
        <f>IF($O241&gt;=BJ$1,$S241+$Y241+$Z241,$Y241+$Z241)</f>
        <v>757.35333333333347</v>
      </c>
      <c r="BK241" s="27">
        <f>IF($O241&gt;=BK$1,$S241+$Y241+$Z241,$Y241+$Z241)</f>
        <v>757.35333333333347</v>
      </c>
      <c r="BL241" s="27">
        <f>IF($O241&gt;=BL$1,$S241+$Y241+$Z241,$Y241+$Z241)</f>
        <v>757.35333333333347</v>
      </c>
      <c r="BM241" s="27">
        <f>IF($O241&gt;=BM$1,$S241+$Y241+$Z241,$Y241+$Z241)</f>
        <v>757.35333333333347</v>
      </c>
      <c r="BN241" s="27">
        <f>IF($O241&gt;=BN$1,$S241+$Y241+$Z241,$Y241+$Z241)</f>
        <v>757.35333333333347</v>
      </c>
      <c r="BO241" s="27">
        <f>IF($O241&gt;=BO$1,$S241+$Y241+$Z241,$Y241+$Z241)</f>
        <v>757.35333333333347</v>
      </c>
      <c r="BP241" s="27">
        <f>IF($O241&gt;=BP$1,$S241+$Y241+$Z241,$Y241+$Z241)</f>
        <v>757.35333333333347</v>
      </c>
      <c r="BQ241" s="27">
        <f>IF($O241&gt;=BQ$1,$S241+$Y241+$Z241,$Y241+$Z241)</f>
        <v>757.35333333333347</v>
      </c>
      <c r="BR241" s="27">
        <f>IF($O241&gt;=BR$1,$S241+$Y241+$Z241,$Y241+$Z241)</f>
        <v>757.35333333333347</v>
      </c>
      <c r="BS241" s="27">
        <f>IF($O241&gt;=BS$1,$S241+$Y241+$Z241,$Y241+$Z241)</f>
        <v>757.35333333333347</v>
      </c>
      <c r="BT241" s="27">
        <f>IF($O241&gt;=BT$1,$S241+$Y241+$Z241,$Y241+$Z241)</f>
        <v>757.35333333333347</v>
      </c>
      <c r="BU241" s="27">
        <f>IF($O241&gt;=BU$1,$S241+$Y241+$Z241,$Y241+$Z241)</f>
        <v>757.35333333333347</v>
      </c>
      <c r="BV241" s="27">
        <f>IF($O241&gt;=BV$1,$S241+$Y241+$Z241,$Y241+$Z241)</f>
        <v>757.35333333333347</v>
      </c>
      <c r="BW241" s="27">
        <f>IF($O241&gt;=BW$1,$S241+$Y241+$Z241,$Y241+$Z241)</f>
        <v>757.35333333333347</v>
      </c>
      <c r="BX241" s="27">
        <f>IF($O241&gt;=BX$1,$S241+$Y241+$Z241,$Y241+$Z241)</f>
        <v>757.35333333333347</v>
      </c>
      <c r="BY241" s="27">
        <f>IF($O241&gt;=BY$1,$S241+$Y241+$Z241,$Y241+$Z241)</f>
        <v>757.35333333333347</v>
      </c>
      <c r="BZ241" s="27">
        <f>IF($O241&gt;=BZ$1,$S241+$Y241+$Z241,$Y241+$Z241)</f>
        <v>757.35333333333347</v>
      </c>
      <c r="CA241" s="27">
        <f>IF($O241&gt;=CA$1,$S241+$Y241+$Z241,$Y241+$Z241)</f>
        <v>757.35333333333347</v>
      </c>
      <c r="CB241" s="27">
        <f>IF($O241&gt;=CB$1,$S241+$Y241+$Z241,$Y241+$Z241)</f>
        <v>757.35333333333347</v>
      </c>
      <c r="CC241" s="27">
        <f>IF($O241&gt;=CC$1,$S241+$Y241+$Z241,$Y241+$Z241)</f>
        <v>757.35333333333347</v>
      </c>
      <c r="CD241" s="27">
        <f>IF($O241&gt;=CD$1,$S241+$Y241+$Z241,$Y241+$Z241)</f>
        <v>757.35333333333347</v>
      </c>
      <c r="CE241" s="27">
        <f>IF($O241&gt;=CE$1,$S241+$Y241+$Z241,$Y241+$Z241)</f>
        <v>757.35333333333347</v>
      </c>
      <c r="CF241" s="27">
        <f>IF($O241&gt;=CF$1,$S241+$Y241+$Z241,$Y241+$Z241)</f>
        <v>757.35333333333347</v>
      </c>
      <c r="CG241" s="27">
        <f>IF($O241&gt;=CG$1,$S241+$Y241+$Z241,$Y241+$Z241)</f>
        <v>757.35333333333347</v>
      </c>
      <c r="CH241" s="27">
        <f>IF($O241&gt;=CH$1,$S241+$Y241+$Z241,$Y241+$Z241)</f>
        <v>757.35333333333347</v>
      </c>
      <c r="CI241" s="27">
        <f>IF($O241&gt;=CI$1,$S241+$Y241+$Z241,$Y241+$Z241)</f>
        <v>757.35333333333347</v>
      </c>
      <c r="CJ241" s="27">
        <f>IF($O241&gt;=CJ$1,$S241+$Y241+$Z241,$Y241+$Z241)</f>
        <v>757.35333333333347</v>
      </c>
      <c r="CK241" s="27">
        <f>IF($O241&gt;=CK$1,$S241+$Y241+$Z241,$Y241+$Z241)</f>
        <v>757.35333333333347</v>
      </c>
      <c r="CL241" s="27">
        <f>IF($O241&gt;=CL$1,$S241+$Y241+$Z241,$Y241+$Z241)</f>
        <v>757.35333333333347</v>
      </c>
      <c r="CM241" s="27">
        <f>IF($O241&gt;=CM$1,$S241+$Y241+$Z241,$Y241+$Z241)</f>
        <v>757.35333333333347</v>
      </c>
      <c r="CN241" s="27">
        <f>IF($O241&gt;=CN$1,$S241+$Y241,$Y241)</f>
        <v>357.35333333333341</v>
      </c>
      <c r="CO241" s="27">
        <f>IF($O241&gt;=CO$1,$S241+$Y241,$Y241)</f>
        <v>357.35333333333341</v>
      </c>
      <c r="CP241" s="27">
        <f>IF($O241&gt;=CP$1,$S241+$Y241,$Y241)</f>
        <v>357.35333333333341</v>
      </c>
      <c r="CQ241" s="27">
        <f>IF($O241&gt;=CQ$1,$S241+$Y241,$Y241)</f>
        <v>357.35333333333341</v>
      </c>
      <c r="CR241" s="27">
        <f>IF($O241&gt;=CR$1,$S241+$Y241,$Y241)</f>
        <v>357.35333333333341</v>
      </c>
      <c r="CS241" s="27">
        <f>IF($O241&gt;=CS$1,$S241+$Y241,$Y241)</f>
        <v>357.35333333333341</v>
      </c>
      <c r="CT241" s="27">
        <f>IF($O241&gt;=CT$1,$S241+$Y241,$Y241)</f>
        <v>357.35333333333341</v>
      </c>
      <c r="CU241" s="27">
        <f>IF($O241&gt;=CU$1,$S241+$Y241,$Y241)</f>
        <v>357.35333333333341</v>
      </c>
      <c r="CV241" s="27">
        <f>IF($O241&gt;=CV$1,$S241+$Y241,$Y241)</f>
        <v>357.35333333333341</v>
      </c>
      <c r="CW241" s="27">
        <f>IF($O241&gt;=CW$1,$S241+$Y241,$Y241)</f>
        <v>357.35333333333341</v>
      </c>
      <c r="CX241" s="27">
        <f>IF($O241&gt;=CX$1,$S241+$Y241,$Y241)</f>
        <v>357.35333333333341</v>
      </c>
      <c r="CY241" s="27">
        <f>IF($O241&gt;=CY$1,$S241+$Y241,$Y241)</f>
        <v>357.35333333333341</v>
      </c>
      <c r="CZ241" s="27">
        <f>IF($O241&gt;=CZ$1,$S241+$Y241,$Y241)</f>
        <v>357.35333333333341</v>
      </c>
      <c r="DA241" s="27">
        <f>IF($O241&gt;=DA$1,$S241+$Y241,$Y241)</f>
        <v>357.35333333333341</v>
      </c>
      <c r="DB241" s="27">
        <f>IF($O241&gt;=DB$1,$S241+$Y241,$Y241)</f>
        <v>357.35333333333341</v>
      </c>
      <c r="DC241" s="27">
        <f>IF($O241&gt;=DC$1,$S241+$Y241,$Y241)</f>
        <v>357.35333333333341</v>
      </c>
      <c r="DD241" s="27">
        <f>IF($O241&gt;=DD$1,$S241+$Y241,$Y241)</f>
        <v>357.35333333333341</v>
      </c>
      <c r="DE241" s="27">
        <f>IF($O241&gt;=DE$1,$S241+$Y241,$Y241)</f>
        <v>357.35333333333341</v>
      </c>
      <c r="DF241" s="27">
        <f>IF($O241&gt;=DF$1,$S241+$Y241,$Y241)</f>
        <v>357.35333333333341</v>
      </c>
      <c r="DG241" s="27">
        <f>IF($O241&gt;=DG$1,$S241+$Y241,$Y241)</f>
        <v>357.35333333333341</v>
      </c>
      <c r="DH241" s="27">
        <f>IF($O241&gt;=DH$1,$S241+$Y241,$Y241)</f>
        <v>357.35333333333341</v>
      </c>
      <c r="DI241" s="27">
        <f>IF($O241&gt;=DI$1,$S241+$Y241,$Y241)</f>
        <v>357.35333333333341</v>
      </c>
      <c r="DJ241" s="27">
        <f>IF($O241&gt;=DJ$1,$S241+$Y241,$Y241)</f>
        <v>357.35333333333341</v>
      </c>
      <c r="DK241" s="27">
        <f>IF($O241&gt;=DK$1,$S241+$Y241,$Y241)</f>
        <v>357.35333333333341</v>
      </c>
      <c r="DL241" s="27">
        <f>IF($O241&gt;=DL$1,$S241+$Y241,$Y241)</f>
        <v>357.35333333333341</v>
      </c>
      <c r="DM241" s="27">
        <f>IF($O241&gt;=DM$1,$S241+$Y241,$Y241)</f>
        <v>357.35333333333341</v>
      </c>
      <c r="DN241" s="27">
        <f>IF($O241&gt;=DN$1,$S241+$Y241,$Y241)</f>
        <v>357.35333333333341</v>
      </c>
      <c r="DO241" s="27">
        <f>IF($O241&gt;=DO$1,$S241+$Y241,$Y241)</f>
        <v>357.35333333333341</v>
      </c>
      <c r="DP241" s="27">
        <f>IF($O241&gt;=DP$1,$S241+$Y241,$Y241)</f>
        <v>357.35333333333341</v>
      </c>
      <c r="DQ241" s="27">
        <f>IF($O241&gt;=DQ$1,$S241+$Y241,$Y241)</f>
        <v>357.35333333333341</v>
      </c>
      <c r="DR241" s="27">
        <f>IF($O241&gt;=DR$1,$S241+$Y241,$Y241)</f>
        <v>0</v>
      </c>
      <c r="DS241" s="27">
        <f>IF($O241&gt;=DS$1,$S241+$Y241,$Y241)</f>
        <v>0</v>
      </c>
      <c r="DT241" s="27">
        <f>IF($O241&gt;=DT$1,$S241+$Y241,$Y241)</f>
        <v>0</v>
      </c>
      <c r="DU241" s="27">
        <f>IF($O241&gt;=DU$1,$S241+$Y241,$Y241)</f>
        <v>0</v>
      </c>
      <c r="DV241" s="27">
        <f>IF($O241&gt;=DV$1,$S241+$Y241,$Y241)</f>
        <v>0</v>
      </c>
      <c r="DW241" s="27">
        <f>IF($O241&gt;=DW$1,$S241+$Y241,$Y241)</f>
        <v>0</v>
      </c>
      <c r="DX241" s="27">
        <f>IF($O241&gt;=DX$1,$S241+$Y241,$Y241)</f>
        <v>0</v>
      </c>
      <c r="DY241" s="27">
        <f>IF($O241&gt;=DY$1,$S241+$Y241,$Y241)</f>
        <v>0</v>
      </c>
      <c r="DZ241" s="27">
        <f>IF($O241&gt;=DZ$1,$S241+$Y241,$Y241)</f>
        <v>0</v>
      </c>
      <c r="EA241" s="27">
        <f>IF($O241&gt;=EA$1,$S241+$Y241,$Y241)</f>
        <v>0</v>
      </c>
      <c r="EB241" s="27">
        <f>IF($O241&gt;=EB$1,$S241+$Y241,$Y241)</f>
        <v>0</v>
      </c>
      <c r="EC241" s="27">
        <f>IF($O241&gt;=EC$1,$S241+$Y241,$Y241)</f>
        <v>0</v>
      </c>
      <c r="ED241" s="27">
        <f>IF($O241&gt;=ED$1,$S241+$Y241,$Y241)</f>
        <v>0</v>
      </c>
      <c r="EE241" s="27">
        <f>IF($O241&gt;=EE$1,$S241+$Y241,$Y241)</f>
        <v>0</v>
      </c>
      <c r="EF241" s="27">
        <f>IF($O241&gt;=EF$1,$S241+$Y241,$Y241)</f>
        <v>0</v>
      </c>
      <c r="EG241" s="27">
        <f>IF($O241&gt;=EG$1,$S241+$Y241,$Y241)</f>
        <v>0</v>
      </c>
      <c r="EH241" s="27">
        <f>IF($O241&gt;=EH$1,$S241+$Y241,$Y241)</f>
        <v>0</v>
      </c>
      <c r="EI241" s="27">
        <f>IF($O241&gt;=EI$1,$S241+$Y241,$Y241)</f>
        <v>0</v>
      </c>
      <c r="EJ241" s="27">
        <f>IF($O241&gt;=EJ$1,$S241+$Y241,$Y241)</f>
        <v>0</v>
      </c>
      <c r="EK241" s="27">
        <f>IF($O241&gt;=EK$1,$S241+$Y241,$Y241)</f>
        <v>0</v>
      </c>
      <c r="EL241" s="27">
        <f>IF($O241&gt;=EL$1,$S241+$Y241,$Y241)</f>
        <v>0</v>
      </c>
      <c r="EM241" s="27">
        <f>IF($O241&gt;=EM$1,$S241+$Y241,$Y241)</f>
        <v>0</v>
      </c>
      <c r="EN241" s="27">
        <f>IF($O241&gt;=EN$1,$S241+$Y241,$Y241)</f>
        <v>0</v>
      </c>
      <c r="EO241" s="27">
        <f>IF($O241&gt;=EO$1,$S241+$Y241,$Y241)</f>
        <v>0</v>
      </c>
      <c r="EP241" s="27">
        <f>IF($O241&gt;=EP$1,$S241+$Y241,$Y241)</f>
        <v>0</v>
      </c>
      <c r="EQ241" s="27">
        <f>IF($O241&gt;=EQ$1,$S241+$Y241,$Y241)</f>
        <v>0</v>
      </c>
      <c r="ER241" s="27">
        <f>IF($O241&gt;=ER$1,$S241+$Y241,$Y241)</f>
        <v>0</v>
      </c>
      <c r="ES241" s="27">
        <f>IF($O241&gt;=ES$1,$S241+$Y241,$Y241)</f>
        <v>0</v>
      </c>
      <c r="ET241" s="27">
        <f>IF($O241&gt;=ET$1,$S241+$Y241,$Y241)</f>
        <v>0</v>
      </c>
      <c r="EU241" s="27">
        <f>IF($O241&gt;=EU$1,$S241+$Y241,$Y241)</f>
        <v>0</v>
      </c>
      <c r="EV241" s="27">
        <f>IF($O241&gt;=EV$1,$S241,0)</f>
        <v>0</v>
      </c>
      <c r="EW241" s="27">
        <f>IF($O241&gt;=EW$1,$S241,0)</f>
        <v>0</v>
      </c>
      <c r="EX241" s="27">
        <f>IF($O241&gt;=EX$1,$S241,0)</f>
        <v>0</v>
      </c>
      <c r="EY241" s="27">
        <f>IF($O241&gt;=EY$1,$S241,0)</f>
        <v>0</v>
      </c>
      <c r="EZ241" s="27">
        <f>IF($O241&gt;=EZ$1,$S241,0)</f>
        <v>0</v>
      </c>
      <c r="FA241" s="27">
        <f>IF($O241&gt;=FA$1,$S241,0)</f>
        <v>0</v>
      </c>
      <c r="FB241" s="27">
        <f>IF($O241&gt;=FB$1,$S241,0)</f>
        <v>0</v>
      </c>
      <c r="FC241" s="27">
        <f>IF($O241&gt;=FC$1,$S241,0)</f>
        <v>0</v>
      </c>
      <c r="FD241" s="27">
        <f>IF($O241&gt;=FD$1,$S241,0)</f>
        <v>0</v>
      </c>
      <c r="FE241" s="27">
        <f>IF($O241&gt;=FE$1,$S241,0)</f>
        <v>0</v>
      </c>
      <c r="FF241" s="27">
        <f>IF($O241&gt;=FF$1,$S241,0)</f>
        <v>0</v>
      </c>
      <c r="FG241" s="27">
        <f>IF($O241&gt;=FG$1,$S241,0)</f>
        <v>0</v>
      </c>
      <c r="FH241" s="27">
        <f>IF($O241&gt;=FH$1,$S241,0)</f>
        <v>0</v>
      </c>
      <c r="FI241" s="27">
        <f>IF($O241&gt;=FI$1,$S241,0)</f>
        <v>0</v>
      </c>
      <c r="FJ241" s="27">
        <f>IF($O241&gt;=FJ$1,$S241,0)</f>
        <v>0</v>
      </c>
      <c r="FK241" s="27">
        <f>IF($O241&gt;=FK$1,$S241,0)</f>
        <v>0</v>
      </c>
      <c r="FL241" s="27">
        <f>IF($O241&gt;=FL$1,$S241,0)</f>
        <v>0</v>
      </c>
      <c r="FM241" s="27">
        <f>IF($O241&gt;=FM$1,$S241,0)</f>
        <v>0</v>
      </c>
      <c r="FN241" s="27">
        <f>IF($O241&gt;=FN$1,$S241,0)</f>
        <v>0</v>
      </c>
      <c r="FO241" s="27">
        <f>IF($O241&gt;=FO$1,$S241,0)</f>
        <v>0</v>
      </c>
      <c r="FP241" s="27">
        <f>IF($O241&gt;=FP$1,$S241,0)</f>
        <v>0</v>
      </c>
      <c r="FQ241" s="27">
        <f>IF($O241&gt;=FQ$1,$S241,0)</f>
        <v>0</v>
      </c>
      <c r="FR241" s="27">
        <f>IF($O241&gt;=FR$1,$S241,0)</f>
        <v>0</v>
      </c>
      <c r="FS241" s="27">
        <f>IF($O241&gt;=FS$1,$S241,0)</f>
        <v>0</v>
      </c>
      <c r="FT241" s="27">
        <f>IF($O241&gt;=FT$1,$S241,0)</f>
        <v>0</v>
      </c>
      <c r="FU241" s="27">
        <f>IF($O241&gt;=FU$1,$S241,0)</f>
        <v>0</v>
      </c>
      <c r="FV241" s="27">
        <f>IF($O241&gt;=FV$1,$S241,0)</f>
        <v>0</v>
      </c>
      <c r="FW241" s="27">
        <f>IF($O241&gt;=FW$1,$S241,0)</f>
        <v>0</v>
      </c>
      <c r="FX241" s="27">
        <f>IF($O241&gt;=FX$1,$S241,0)</f>
        <v>0</v>
      </c>
      <c r="FY241" s="27">
        <f>IF($O241&gt;=FY$1,$S241,0)</f>
        <v>0</v>
      </c>
      <c r="FZ241" s="27">
        <f>IF($O241&gt;=FZ$1,$S241,0)</f>
        <v>0</v>
      </c>
      <c r="GA241" s="27">
        <f>IF($O241&gt;=GA$1,$S241,0)</f>
        <v>0</v>
      </c>
      <c r="GB241" s="27">
        <f>IF($O241&gt;=GB$1,$S241,0)</f>
        <v>0</v>
      </c>
      <c r="GC241" s="27">
        <f>IF($O241&gt;=GC$1,$S241,0)</f>
        <v>0</v>
      </c>
      <c r="GD241" s="27">
        <f>IF($O241&gt;=GD$1,$S241,0)</f>
        <v>0</v>
      </c>
      <c r="GE241" s="27">
        <f>IF($O241&gt;=GE$1,$S241,0)</f>
        <v>0</v>
      </c>
      <c r="GF241" s="27">
        <f>IF($O241&gt;=GF$1,$S241,0)</f>
        <v>0</v>
      </c>
      <c r="GG241" s="27">
        <f>IF($O241&gt;=GG$1,$S241,0)</f>
        <v>0</v>
      </c>
      <c r="GH241" s="27">
        <f>IF($O241&gt;=GH$1,$S241,0)</f>
        <v>0</v>
      </c>
      <c r="GI241" s="27">
        <f>IF($O241&gt;=GI$1,$S241,0)</f>
        <v>0</v>
      </c>
      <c r="GJ241" s="27">
        <f>IF($O241&gt;=GJ$1,$S241,0)</f>
        <v>0</v>
      </c>
      <c r="GK241" s="27">
        <f>IF($O241&gt;=GK$1,$S241,0)</f>
        <v>0</v>
      </c>
      <c r="GL241" s="27">
        <f>IF($O241&gt;=GL$1,$S241,0)</f>
        <v>0</v>
      </c>
      <c r="GM241" s="27">
        <f>IF($O241&gt;=GM$1,$S241,0)</f>
        <v>0</v>
      </c>
      <c r="GN241" s="27">
        <f>IF($O241&gt;=GN$1,$S241,0)</f>
        <v>0</v>
      </c>
      <c r="GO241" s="27">
        <f>IF($O241&gt;=GO$1,$S241,0)</f>
        <v>0</v>
      </c>
      <c r="GP241" s="27">
        <f>IF($O241&gt;=GP$1,$S241,0)</f>
        <v>0</v>
      </c>
      <c r="GQ241" s="27">
        <f>IF($O241&gt;=GQ$1,$S241,0)</f>
        <v>0</v>
      </c>
      <c r="GR241" s="27">
        <f>IF($O241&gt;=GR$1,$S241,0)</f>
        <v>0</v>
      </c>
      <c r="GS241" s="27">
        <f>IF($O241&gt;=GS$1,$S241,0)</f>
        <v>0</v>
      </c>
      <c r="GT241" s="27">
        <f>IF($O241&gt;=GT$1,$S241,0)</f>
        <v>0</v>
      </c>
      <c r="GU241" s="27">
        <f>IF($O241&gt;=GU$1,$S241,0)</f>
        <v>0</v>
      </c>
      <c r="GV241" s="27">
        <f>IF($O241&gt;=GV$1,$S241,0)</f>
        <v>0</v>
      </c>
      <c r="GW241" s="27">
        <f>IF($O241&gt;=GW$1,$S241,0)</f>
        <v>0</v>
      </c>
      <c r="GX241" s="27">
        <f>IF($O241&gt;=GX$1,$S241,0)</f>
        <v>0</v>
      </c>
      <c r="GY241" s="27">
        <f>IF($O241&gt;=GY$1,$S241,0)</f>
        <v>0</v>
      </c>
      <c r="GZ241" s="27">
        <f>IF($O241&gt;=GZ$1,$S241,0)</f>
        <v>0</v>
      </c>
      <c r="HA241" s="27">
        <f>IF($O241&gt;=HA$1,$S241,0)</f>
        <v>0</v>
      </c>
      <c r="HB241" s="27">
        <f>IF($O241&gt;=HB$1,$S241,0)</f>
        <v>0</v>
      </c>
      <c r="HC241" s="27">
        <f>IF($O241&gt;=HC$1,$S241,0)</f>
        <v>0</v>
      </c>
    </row>
    <row r="242" spans="1:211">
      <c r="A242" s="3">
        <v>4910</v>
      </c>
      <c r="B242" s="3" t="s">
        <v>361</v>
      </c>
      <c r="C242" s="3" t="s">
        <v>98</v>
      </c>
      <c r="D242" s="3">
        <v>53</v>
      </c>
      <c r="E242" s="4">
        <v>31510</v>
      </c>
      <c r="F242" s="5">
        <v>32.221917808219175</v>
      </c>
      <c r="G242" s="3" t="s">
        <v>99</v>
      </c>
      <c r="H242" s="4">
        <v>23827</v>
      </c>
      <c r="I242" s="9" t="s">
        <v>831</v>
      </c>
      <c r="J242" s="5">
        <v>3451.62</v>
      </c>
      <c r="K242" s="31">
        <v>345</v>
      </c>
      <c r="L242" s="32">
        <v>32</v>
      </c>
      <c r="M242" s="33">
        <f>VLOOKUP(L242,FIND,3,TRUE)</f>
        <v>1.5</v>
      </c>
      <c r="N242" s="32">
        <f>IF(L242&gt;30,180,VLOOKUP(L242,TEMPO,2,FALSE))</f>
        <v>180</v>
      </c>
      <c r="O242" s="32">
        <f>IF(R242&gt;0,4,N242)</f>
        <v>180</v>
      </c>
      <c r="P242" s="96">
        <f>J242*M242*L242</f>
        <v>165677.76000000001</v>
      </c>
      <c r="Q242" s="96">
        <f>10934.45*2</f>
        <v>21868.9</v>
      </c>
      <c r="R242" s="96">
        <f>IF(P242&lt;=Q242,P242/4,0)</f>
        <v>0</v>
      </c>
      <c r="S242" s="5">
        <f>IF(P242&gt;=Q242,P242/N242,0)</f>
        <v>920.43200000000002</v>
      </c>
      <c r="T242" s="3"/>
      <c r="U242" s="3">
        <f>IF(T242="",1,0)</f>
        <v>1</v>
      </c>
      <c r="V242" s="3">
        <v>637</v>
      </c>
      <c r="W242" s="5">
        <v>0</v>
      </c>
      <c r="X242" s="5">
        <v>203.3</v>
      </c>
      <c r="Y242" s="5">
        <f>X242*W242</f>
        <v>0</v>
      </c>
      <c r="Z242" s="5">
        <v>400</v>
      </c>
      <c r="AA242" s="5">
        <f>S242+Y242+Z242</f>
        <v>1320.432</v>
      </c>
      <c r="AB242" s="39">
        <f>(J242/12+J242/12*1.3333333333+450/12+J242/30*6/12+J242)*1.3+Y242+Z242+153.9</f>
        <v>6037.0339333208694</v>
      </c>
      <c r="AC242" s="39" t="s">
        <v>98</v>
      </c>
      <c r="AD242" s="39">
        <f>J242*1.3+400+153.9</f>
        <v>5041.0059999999994</v>
      </c>
      <c r="AE242" s="39">
        <f>SUMIFS('CUSTO MENSAL FUNC NOVO'!H:H,'CUSTO MENSAL FUNC NOVO'!A:A,'VALORES MENSAIS'!AC242)</f>
        <v>3674.875</v>
      </c>
      <c r="AF242" s="27">
        <f>IF($R242&gt;0,$R242,$S242)+$Y242+$Z242</f>
        <v>1320.432</v>
      </c>
      <c r="AG242" s="27">
        <f>IF($R242&gt;0,$R242,$S242)+$Y242+$Z242</f>
        <v>1320.432</v>
      </c>
      <c r="AH242" s="27">
        <f>IF($R242&gt;0,$R242,$S242)+$Y242+$Z242</f>
        <v>1320.432</v>
      </c>
      <c r="AI242" s="27">
        <f>IF($R242&gt;0,$R242,$S242)+$Y242+$Z242</f>
        <v>1320.432</v>
      </c>
      <c r="AJ242" s="27">
        <f>IF($O242&gt;=AJ$1,$S242+$Y242+$Z242,$Y242+$Z242)</f>
        <v>1320.432</v>
      </c>
      <c r="AK242" s="27">
        <f>IF($O242&gt;=AK$1,$S242+$Y242+$Z242,$Y242+$Z242)</f>
        <v>1320.432</v>
      </c>
      <c r="AL242" s="27">
        <f>IF($O242&gt;=AL$1,$S242+$Y242+$Z242,$Y242+$Z242)</f>
        <v>1320.432</v>
      </c>
      <c r="AM242" s="27">
        <f>IF($O242&gt;=AM$1,$S242+$Y242+$Z242,$Y242+$Z242)</f>
        <v>1320.432</v>
      </c>
      <c r="AN242" s="27">
        <f>IF($O242&gt;=AN$1,$S242+$Y242+$Z242,$Y242+$Z242)</f>
        <v>1320.432</v>
      </c>
      <c r="AO242" s="27">
        <f>IF($O242&gt;=AO$1,$S242+$Y242+$Z242,$Y242+$Z242)</f>
        <v>1320.432</v>
      </c>
      <c r="AP242" s="27">
        <f>IF($O242&gt;=AP$1,$S242+$Y242+$Z242,$Y242+$Z242)</f>
        <v>1320.432</v>
      </c>
      <c r="AQ242" s="27">
        <f>IF($O242&gt;=AQ$1,$S242+$Y242+$Z242,$Y242+$Z242)</f>
        <v>1320.432</v>
      </c>
      <c r="AR242" s="27">
        <f>IF($O242&gt;=AR$1,$S242+$Y242+$Z242,$Y242+$Z242)</f>
        <v>1320.432</v>
      </c>
      <c r="AS242" s="27">
        <f>IF($O242&gt;=AS$1,$S242+$Y242+$Z242,$Y242+$Z242)</f>
        <v>1320.432</v>
      </c>
      <c r="AT242" s="27">
        <f>IF($O242&gt;=AT$1,$S242+$Y242+$Z242,$Y242+$Z242)</f>
        <v>1320.432</v>
      </c>
      <c r="AU242" s="27">
        <f>IF($O242&gt;=AU$1,$S242+$Y242+$Z242,$Y242+$Z242)</f>
        <v>1320.432</v>
      </c>
      <c r="AV242" s="27">
        <f>IF($O242&gt;=AV$1,$S242+$Y242+$Z242,$Y242+$Z242)</f>
        <v>1320.432</v>
      </c>
      <c r="AW242" s="27">
        <f>IF($O242&gt;=AW$1,$S242+$Y242+$Z242,$Y242+$Z242)</f>
        <v>1320.432</v>
      </c>
      <c r="AX242" s="27">
        <f>IF($O242&gt;=AX$1,$S242+$Y242+$Z242,$Y242+$Z242)</f>
        <v>1320.432</v>
      </c>
      <c r="AY242" s="27">
        <f>IF($O242&gt;=AY$1,$S242+$Y242+$Z242,$Y242+$Z242)</f>
        <v>1320.432</v>
      </c>
      <c r="AZ242" s="27">
        <f>IF($O242&gt;=AZ$1,$S242+$Y242+$Z242,$Y242+$Z242)</f>
        <v>1320.432</v>
      </c>
      <c r="BA242" s="27">
        <f>IF($O242&gt;=BA$1,$S242+$Y242+$Z242,$Y242+$Z242)</f>
        <v>1320.432</v>
      </c>
      <c r="BB242" s="27">
        <f>IF($O242&gt;=BB$1,$S242+$Y242+$Z242,$Y242+$Z242)</f>
        <v>1320.432</v>
      </c>
      <c r="BC242" s="27">
        <f>IF($O242&gt;=BC$1,$S242+$Y242+$Z242,$Y242+$Z242)</f>
        <v>1320.432</v>
      </c>
      <c r="BD242" s="27">
        <f>IF($O242&gt;=BD$1,$S242+$Y242+$Z242,$Y242+$Z242)</f>
        <v>1320.432</v>
      </c>
      <c r="BE242" s="27">
        <f>IF($O242&gt;=BE$1,$S242+$Y242+$Z242,$Y242+$Z242)</f>
        <v>1320.432</v>
      </c>
      <c r="BF242" s="27">
        <f>IF($O242&gt;=BF$1,$S242+$Y242+$Z242,$Y242+$Z242)</f>
        <v>1320.432</v>
      </c>
      <c r="BG242" s="27">
        <f>IF($O242&gt;=BG$1,$S242+$Y242+$Z242,$Y242+$Z242)</f>
        <v>1320.432</v>
      </c>
      <c r="BH242" s="27">
        <f>IF($O242&gt;=BH$1,$S242+$Y242+$Z242,$Y242+$Z242)</f>
        <v>1320.432</v>
      </c>
      <c r="BI242" s="27">
        <f>IF($O242&gt;=BI$1,$S242+$Y242+$Z242,$Y242+$Z242)</f>
        <v>1320.432</v>
      </c>
      <c r="BJ242" s="27">
        <f>IF($O242&gt;=BJ$1,$S242+$Y242+$Z242,$Y242+$Z242)</f>
        <v>1320.432</v>
      </c>
      <c r="BK242" s="27">
        <f>IF($O242&gt;=BK$1,$S242+$Y242+$Z242,$Y242+$Z242)</f>
        <v>1320.432</v>
      </c>
      <c r="BL242" s="27">
        <f>IF($O242&gt;=BL$1,$S242+$Y242+$Z242,$Y242+$Z242)</f>
        <v>1320.432</v>
      </c>
      <c r="BM242" s="27">
        <f>IF($O242&gt;=BM$1,$S242+$Y242+$Z242,$Y242+$Z242)</f>
        <v>1320.432</v>
      </c>
      <c r="BN242" s="27">
        <f>IF($O242&gt;=BN$1,$S242+$Y242+$Z242,$Y242+$Z242)</f>
        <v>1320.432</v>
      </c>
      <c r="BO242" s="27">
        <f>IF($O242&gt;=BO$1,$S242+$Y242+$Z242,$Y242+$Z242)</f>
        <v>1320.432</v>
      </c>
      <c r="BP242" s="27">
        <f>IF($O242&gt;=BP$1,$S242+$Y242+$Z242,$Y242+$Z242)</f>
        <v>1320.432</v>
      </c>
      <c r="BQ242" s="27">
        <f>IF($O242&gt;=BQ$1,$S242+$Y242+$Z242,$Y242+$Z242)</f>
        <v>1320.432</v>
      </c>
      <c r="BR242" s="27">
        <f>IF($O242&gt;=BR$1,$S242+$Y242+$Z242,$Y242+$Z242)</f>
        <v>1320.432</v>
      </c>
      <c r="BS242" s="27">
        <f>IF($O242&gt;=BS$1,$S242+$Y242+$Z242,$Y242+$Z242)</f>
        <v>1320.432</v>
      </c>
      <c r="BT242" s="27">
        <f>IF($O242&gt;=BT$1,$S242+$Y242+$Z242,$Y242+$Z242)</f>
        <v>1320.432</v>
      </c>
      <c r="BU242" s="27">
        <f>IF($O242&gt;=BU$1,$S242+$Y242+$Z242,$Y242+$Z242)</f>
        <v>1320.432</v>
      </c>
      <c r="BV242" s="27">
        <f>IF($O242&gt;=BV$1,$S242+$Y242+$Z242,$Y242+$Z242)</f>
        <v>1320.432</v>
      </c>
      <c r="BW242" s="27">
        <f>IF($O242&gt;=BW$1,$S242+$Y242+$Z242,$Y242+$Z242)</f>
        <v>1320.432</v>
      </c>
      <c r="BX242" s="27">
        <f>IF($O242&gt;=BX$1,$S242+$Y242+$Z242,$Y242+$Z242)</f>
        <v>1320.432</v>
      </c>
      <c r="BY242" s="27">
        <f>IF($O242&gt;=BY$1,$S242+$Y242+$Z242,$Y242+$Z242)</f>
        <v>1320.432</v>
      </c>
      <c r="BZ242" s="27">
        <f>IF($O242&gt;=BZ$1,$S242+$Y242+$Z242,$Y242+$Z242)</f>
        <v>1320.432</v>
      </c>
      <c r="CA242" s="27">
        <f>IF($O242&gt;=CA$1,$S242+$Y242+$Z242,$Y242+$Z242)</f>
        <v>1320.432</v>
      </c>
      <c r="CB242" s="27">
        <f>IF($O242&gt;=CB$1,$S242+$Y242+$Z242,$Y242+$Z242)</f>
        <v>1320.432</v>
      </c>
      <c r="CC242" s="27">
        <f>IF($O242&gt;=CC$1,$S242+$Y242+$Z242,$Y242+$Z242)</f>
        <v>1320.432</v>
      </c>
      <c r="CD242" s="27">
        <f>IF($O242&gt;=CD$1,$S242+$Y242+$Z242,$Y242+$Z242)</f>
        <v>1320.432</v>
      </c>
      <c r="CE242" s="27">
        <f>IF($O242&gt;=CE$1,$S242+$Y242+$Z242,$Y242+$Z242)</f>
        <v>1320.432</v>
      </c>
      <c r="CF242" s="27">
        <f>IF($O242&gt;=CF$1,$S242+$Y242+$Z242,$Y242+$Z242)</f>
        <v>1320.432</v>
      </c>
      <c r="CG242" s="27">
        <f>IF($O242&gt;=CG$1,$S242+$Y242+$Z242,$Y242+$Z242)</f>
        <v>1320.432</v>
      </c>
      <c r="CH242" s="27">
        <f>IF($O242&gt;=CH$1,$S242+$Y242+$Z242,$Y242+$Z242)</f>
        <v>1320.432</v>
      </c>
      <c r="CI242" s="27">
        <f>IF($O242&gt;=CI$1,$S242+$Y242+$Z242,$Y242+$Z242)</f>
        <v>1320.432</v>
      </c>
      <c r="CJ242" s="27">
        <f>IF($O242&gt;=CJ$1,$S242+$Y242+$Z242,$Y242+$Z242)</f>
        <v>1320.432</v>
      </c>
      <c r="CK242" s="27">
        <f>IF($O242&gt;=CK$1,$S242+$Y242+$Z242,$Y242+$Z242)</f>
        <v>1320.432</v>
      </c>
      <c r="CL242" s="27">
        <f>IF($O242&gt;=CL$1,$S242+$Y242+$Z242,$Y242+$Z242)</f>
        <v>1320.432</v>
      </c>
      <c r="CM242" s="27">
        <f>IF($O242&gt;=CM$1,$S242+$Y242+$Z242,$Y242+$Z242)</f>
        <v>1320.432</v>
      </c>
      <c r="CN242" s="27">
        <f>IF($O242&gt;=CN$1,$S242+$Y242,$Y242)</f>
        <v>920.43200000000002</v>
      </c>
      <c r="CO242" s="27">
        <f>IF($O242&gt;=CO$1,$S242+$Y242,$Y242)</f>
        <v>920.43200000000002</v>
      </c>
      <c r="CP242" s="27">
        <f>IF($O242&gt;=CP$1,$S242+$Y242,$Y242)</f>
        <v>920.43200000000002</v>
      </c>
      <c r="CQ242" s="27">
        <f>IF($O242&gt;=CQ$1,$S242+$Y242,$Y242)</f>
        <v>920.43200000000002</v>
      </c>
      <c r="CR242" s="27">
        <f>IF($O242&gt;=CR$1,$S242+$Y242,$Y242)</f>
        <v>920.43200000000002</v>
      </c>
      <c r="CS242" s="27">
        <f>IF($O242&gt;=CS$1,$S242+$Y242,$Y242)</f>
        <v>920.43200000000002</v>
      </c>
      <c r="CT242" s="27">
        <f>IF($O242&gt;=CT$1,$S242+$Y242,$Y242)</f>
        <v>920.43200000000002</v>
      </c>
      <c r="CU242" s="27">
        <f>IF($O242&gt;=CU$1,$S242+$Y242,$Y242)</f>
        <v>920.43200000000002</v>
      </c>
      <c r="CV242" s="27">
        <f>IF($O242&gt;=CV$1,$S242+$Y242,$Y242)</f>
        <v>920.43200000000002</v>
      </c>
      <c r="CW242" s="27">
        <f>IF($O242&gt;=CW$1,$S242+$Y242,$Y242)</f>
        <v>920.43200000000002</v>
      </c>
      <c r="CX242" s="27">
        <f>IF($O242&gt;=CX$1,$S242+$Y242,$Y242)</f>
        <v>920.43200000000002</v>
      </c>
      <c r="CY242" s="27">
        <f>IF($O242&gt;=CY$1,$S242+$Y242,$Y242)</f>
        <v>920.43200000000002</v>
      </c>
      <c r="CZ242" s="27">
        <f>IF($O242&gt;=CZ$1,$S242+$Y242,$Y242)</f>
        <v>920.43200000000002</v>
      </c>
      <c r="DA242" s="27">
        <f>IF($O242&gt;=DA$1,$S242+$Y242,$Y242)</f>
        <v>920.43200000000002</v>
      </c>
      <c r="DB242" s="27">
        <f>IF($O242&gt;=DB$1,$S242+$Y242,$Y242)</f>
        <v>920.43200000000002</v>
      </c>
      <c r="DC242" s="27">
        <f>IF($O242&gt;=DC$1,$S242+$Y242,$Y242)</f>
        <v>920.43200000000002</v>
      </c>
      <c r="DD242" s="27">
        <f>IF($O242&gt;=DD$1,$S242+$Y242,$Y242)</f>
        <v>920.43200000000002</v>
      </c>
      <c r="DE242" s="27">
        <f>IF($O242&gt;=DE$1,$S242+$Y242,$Y242)</f>
        <v>920.43200000000002</v>
      </c>
      <c r="DF242" s="27">
        <f>IF($O242&gt;=DF$1,$S242+$Y242,$Y242)</f>
        <v>920.43200000000002</v>
      </c>
      <c r="DG242" s="27">
        <f>IF($O242&gt;=DG$1,$S242+$Y242,$Y242)</f>
        <v>920.43200000000002</v>
      </c>
      <c r="DH242" s="27">
        <f>IF($O242&gt;=DH$1,$S242+$Y242,$Y242)</f>
        <v>920.43200000000002</v>
      </c>
      <c r="DI242" s="27">
        <f>IF($O242&gt;=DI$1,$S242+$Y242,$Y242)</f>
        <v>920.43200000000002</v>
      </c>
      <c r="DJ242" s="27">
        <f>IF($O242&gt;=DJ$1,$S242+$Y242,$Y242)</f>
        <v>920.43200000000002</v>
      </c>
      <c r="DK242" s="27">
        <f>IF($O242&gt;=DK$1,$S242+$Y242,$Y242)</f>
        <v>920.43200000000002</v>
      </c>
      <c r="DL242" s="27">
        <f>IF($O242&gt;=DL$1,$S242+$Y242,$Y242)</f>
        <v>920.43200000000002</v>
      </c>
      <c r="DM242" s="27">
        <f>IF($O242&gt;=DM$1,$S242+$Y242,$Y242)</f>
        <v>920.43200000000002</v>
      </c>
      <c r="DN242" s="27">
        <f>IF($O242&gt;=DN$1,$S242+$Y242,$Y242)</f>
        <v>920.43200000000002</v>
      </c>
      <c r="DO242" s="27">
        <f>IF($O242&gt;=DO$1,$S242+$Y242,$Y242)</f>
        <v>920.43200000000002</v>
      </c>
      <c r="DP242" s="27">
        <f>IF($O242&gt;=DP$1,$S242+$Y242,$Y242)</f>
        <v>920.43200000000002</v>
      </c>
      <c r="DQ242" s="27">
        <f>IF($O242&gt;=DQ$1,$S242+$Y242,$Y242)</f>
        <v>920.43200000000002</v>
      </c>
      <c r="DR242" s="27">
        <f>IF($O242&gt;=DR$1,$S242+$Y242,$Y242)</f>
        <v>920.43200000000002</v>
      </c>
      <c r="DS242" s="27">
        <f>IF($O242&gt;=DS$1,$S242+$Y242,$Y242)</f>
        <v>920.43200000000002</v>
      </c>
      <c r="DT242" s="27">
        <f>IF($O242&gt;=DT$1,$S242+$Y242,$Y242)</f>
        <v>920.43200000000002</v>
      </c>
      <c r="DU242" s="27">
        <f>IF($O242&gt;=DU$1,$S242+$Y242,$Y242)</f>
        <v>920.43200000000002</v>
      </c>
      <c r="DV242" s="27">
        <f>IF($O242&gt;=DV$1,$S242+$Y242,$Y242)</f>
        <v>920.43200000000002</v>
      </c>
      <c r="DW242" s="27">
        <f>IF($O242&gt;=DW$1,$S242+$Y242,$Y242)</f>
        <v>920.43200000000002</v>
      </c>
      <c r="DX242" s="27">
        <f>IF($O242&gt;=DX$1,$S242+$Y242,$Y242)</f>
        <v>920.43200000000002</v>
      </c>
      <c r="DY242" s="27">
        <f>IF($O242&gt;=DY$1,$S242+$Y242,$Y242)</f>
        <v>920.43200000000002</v>
      </c>
      <c r="DZ242" s="27">
        <f>IF($O242&gt;=DZ$1,$S242+$Y242,$Y242)</f>
        <v>920.43200000000002</v>
      </c>
      <c r="EA242" s="27">
        <f>IF($O242&gt;=EA$1,$S242+$Y242,$Y242)</f>
        <v>920.43200000000002</v>
      </c>
      <c r="EB242" s="27">
        <f>IF($O242&gt;=EB$1,$S242+$Y242,$Y242)</f>
        <v>920.43200000000002</v>
      </c>
      <c r="EC242" s="27">
        <f>IF($O242&gt;=EC$1,$S242+$Y242,$Y242)</f>
        <v>920.43200000000002</v>
      </c>
      <c r="ED242" s="27">
        <f>IF($O242&gt;=ED$1,$S242+$Y242,$Y242)</f>
        <v>920.43200000000002</v>
      </c>
      <c r="EE242" s="27">
        <f>IF($O242&gt;=EE$1,$S242+$Y242,$Y242)</f>
        <v>920.43200000000002</v>
      </c>
      <c r="EF242" s="27">
        <f>IF($O242&gt;=EF$1,$S242+$Y242,$Y242)</f>
        <v>920.43200000000002</v>
      </c>
      <c r="EG242" s="27">
        <f>IF($O242&gt;=EG$1,$S242+$Y242,$Y242)</f>
        <v>920.43200000000002</v>
      </c>
      <c r="EH242" s="27">
        <f>IF($O242&gt;=EH$1,$S242+$Y242,$Y242)</f>
        <v>920.43200000000002</v>
      </c>
      <c r="EI242" s="27">
        <f>IF($O242&gt;=EI$1,$S242+$Y242,$Y242)</f>
        <v>920.43200000000002</v>
      </c>
      <c r="EJ242" s="27">
        <f>IF($O242&gt;=EJ$1,$S242+$Y242,$Y242)</f>
        <v>920.43200000000002</v>
      </c>
      <c r="EK242" s="27">
        <f>IF($O242&gt;=EK$1,$S242+$Y242,$Y242)</f>
        <v>920.43200000000002</v>
      </c>
      <c r="EL242" s="27">
        <f>IF($O242&gt;=EL$1,$S242+$Y242,$Y242)</f>
        <v>920.43200000000002</v>
      </c>
      <c r="EM242" s="27">
        <f>IF($O242&gt;=EM$1,$S242+$Y242,$Y242)</f>
        <v>920.43200000000002</v>
      </c>
      <c r="EN242" s="27">
        <f>IF($O242&gt;=EN$1,$S242+$Y242,$Y242)</f>
        <v>920.43200000000002</v>
      </c>
      <c r="EO242" s="27">
        <f>IF($O242&gt;=EO$1,$S242+$Y242,$Y242)</f>
        <v>920.43200000000002</v>
      </c>
      <c r="EP242" s="27">
        <f>IF($O242&gt;=EP$1,$S242+$Y242,$Y242)</f>
        <v>920.43200000000002</v>
      </c>
      <c r="EQ242" s="27">
        <f>IF($O242&gt;=EQ$1,$S242+$Y242,$Y242)</f>
        <v>920.43200000000002</v>
      </c>
      <c r="ER242" s="27">
        <f>IF($O242&gt;=ER$1,$S242+$Y242,$Y242)</f>
        <v>920.43200000000002</v>
      </c>
      <c r="ES242" s="27">
        <f>IF($O242&gt;=ES$1,$S242+$Y242,$Y242)</f>
        <v>920.43200000000002</v>
      </c>
      <c r="ET242" s="27">
        <f>IF($O242&gt;=ET$1,$S242+$Y242,$Y242)</f>
        <v>920.43200000000002</v>
      </c>
      <c r="EU242" s="27">
        <f>IF($O242&gt;=EU$1,$S242+$Y242,$Y242)</f>
        <v>920.43200000000002</v>
      </c>
      <c r="EV242" s="27">
        <f>IF($O242&gt;=EV$1,$S242,0)</f>
        <v>920.43200000000002</v>
      </c>
      <c r="EW242" s="27">
        <f>IF($O242&gt;=EW$1,$S242,0)</f>
        <v>920.43200000000002</v>
      </c>
      <c r="EX242" s="27">
        <f>IF($O242&gt;=EX$1,$S242,0)</f>
        <v>920.43200000000002</v>
      </c>
      <c r="EY242" s="27">
        <f>IF($O242&gt;=EY$1,$S242,0)</f>
        <v>920.43200000000002</v>
      </c>
      <c r="EZ242" s="27">
        <f>IF($O242&gt;=EZ$1,$S242,0)</f>
        <v>920.43200000000002</v>
      </c>
      <c r="FA242" s="27">
        <f>IF($O242&gt;=FA$1,$S242,0)</f>
        <v>920.43200000000002</v>
      </c>
      <c r="FB242" s="27">
        <f>IF($O242&gt;=FB$1,$S242,0)</f>
        <v>920.43200000000002</v>
      </c>
      <c r="FC242" s="27">
        <f>IF($O242&gt;=FC$1,$S242,0)</f>
        <v>920.43200000000002</v>
      </c>
      <c r="FD242" s="27">
        <f>IF($O242&gt;=FD$1,$S242,0)</f>
        <v>920.43200000000002</v>
      </c>
      <c r="FE242" s="27">
        <f>IF($O242&gt;=FE$1,$S242,0)</f>
        <v>920.43200000000002</v>
      </c>
      <c r="FF242" s="27">
        <f>IF($O242&gt;=FF$1,$S242,0)</f>
        <v>920.43200000000002</v>
      </c>
      <c r="FG242" s="27">
        <f>IF($O242&gt;=FG$1,$S242,0)</f>
        <v>920.43200000000002</v>
      </c>
      <c r="FH242" s="27">
        <f>IF($O242&gt;=FH$1,$S242,0)</f>
        <v>920.43200000000002</v>
      </c>
      <c r="FI242" s="27">
        <f>IF($O242&gt;=FI$1,$S242,0)</f>
        <v>920.43200000000002</v>
      </c>
      <c r="FJ242" s="27">
        <f>IF($O242&gt;=FJ$1,$S242,0)</f>
        <v>920.43200000000002</v>
      </c>
      <c r="FK242" s="27">
        <f>IF($O242&gt;=FK$1,$S242,0)</f>
        <v>920.43200000000002</v>
      </c>
      <c r="FL242" s="27">
        <f>IF($O242&gt;=FL$1,$S242,0)</f>
        <v>920.43200000000002</v>
      </c>
      <c r="FM242" s="27">
        <f>IF($O242&gt;=FM$1,$S242,0)</f>
        <v>920.43200000000002</v>
      </c>
      <c r="FN242" s="27">
        <f>IF($O242&gt;=FN$1,$S242,0)</f>
        <v>920.43200000000002</v>
      </c>
      <c r="FO242" s="27">
        <f>IF($O242&gt;=FO$1,$S242,0)</f>
        <v>920.43200000000002</v>
      </c>
      <c r="FP242" s="27">
        <f>IF($O242&gt;=FP$1,$S242,0)</f>
        <v>920.43200000000002</v>
      </c>
      <c r="FQ242" s="27">
        <f>IF($O242&gt;=FQ$1,$S242,0)</f>
        <v>920.43200000000002</v>
      </c>
      <c r="FR242" s="27">
        <f>IF($O242&gt;=FR$1,$S242,0)</f>
        <v>920.43200000000002</v>
      </c>
      <c r="FS242" s="27">
        <f>IF($O242&gt;=FS$1,$S242,0)</f>
        <v>920.43200000000002</v>
      </c>
      <c r="FT242" s="27">
        <f>IF($O242&gt;=FT$1,$S242,0)</f>
        <v>920.43200000000002</v>
      </c>
      <c r="FU242" s="27">
        <f>IF($O242&gt;=FU$1,$S242,0)</f>
        <v>920.43200000000002</v>
      </c>
      <c r="FV242" s="27">
        <f>IF($O242&gt;=FV$1,$S242,0)</f>
        <v>920.43200000000002</v>
      </c>
      <c r="FW242" s="27">
        <f>IF($O242&gt;=FW$1,$S242,0)</f>
        <v>920.43200000000002</v>
      </c>
      <c r="FX242" s="27">
        <f>IF($O242&gt;=FX$1,$S242,0)</f>
        <v>920.43200000000002</v>
      </c>
      <c r="FY242" s="27">
        <f>IF($O242&gt;=FY$1,$S242,0)</f>
        <v>920.43200000000002</v>
      </c>
      <c r="FZ242" s="27">
        <f>IF($O242&gt;=FZ$1,$S242,0)</f>
        <v>920.43200000000002</v>
      </c>
      <c r="GA242" s="27">
        <f>IF($O242&gt;=GA$1,$S242,0)</f>
        <v>920.43200000000002</v>
      </c>
      <c r="GB242" s="27">
        <f>IF($O242&gt;=GB$1,$S242,0)</f>
        <v>920.43200000000002</v>
      </c>
      <c r="GC242" s="27">
        <f>IF($O242&gt;=GC$1,$S242,0)</f>
        <v>920.43200000000002</v>
      </c>
      <c r="GD242" s="27">
        <f>IF($O242&gt;=GD$1,$S242,0)</f>
        <v>920.43200000000002</v>
      </c>
      <c r="GE242" s="27">
        <f>IF($O242&gt;=GE$1,$S242,0)</f>
        <v>920.43200000000002</v>
      </c>
      <c r="GF242" s="27">
        <f>IF($O242&gt;=GF$1,$S242,0)</f>
        <v>920.43200000000002</v>
      </c>
      <c r="GG242" s="27">
        <f>IF($O242&gt;=GG$1,$S242,0)</f>
        <v>920.43200000000002</v>
      </c>
      <c r="GH242" s="27">
        <f>IF($O242&gt;=GH$1,$S242,0)</f>
        <v>920.43200000000002</v>
      </c>
      <c r="GI242" s="27">
        <f>IF($O242&gt;=GI$1,$S242,0)</f>
        <v>920.43200000000002</v>
      </c>
      <c r="GJ242" s="27">
        <f>IF($O242&gt;=GJ$1,$S242,0)</f>
        <v>920.43200000000002</v>
      </c>
      <c r="GK242" s="27">
        <f>IF($O242&gt;=GK$1,$S242,0)</f>
        <v>920.43200000000002</v>
      </c>
      <c r="GL242" s="27">
        <f>IF($O242&gt;=GL$1,$S242,0)</f>
        <v>920.43200000000002</v>
      </c>
      <c r="GM242" s="27">
        <f>IF($O242&gt;=GM$1,$S242,0)</f>
        <v>920.43200000000002</v>
      </c>
      <c r="GN242" s="27">
        <f>IF($O242&gt;=GN$1,$S242,0)</f>
        <v>920.43200000000002</v>
      </c>
      <c r="GO242" s="27">
        <f>IF($O242&gt;=GO$1,$S242,0)</f>
        <v>920.43200000000002</v>
      </c>
      <c r="GP242" s="27">
        <f>IF($O242&gt;=GP$1,$S242,0)</f>
        <v>920.43200000000002</v>
      </c>
      <c r="GQ242" s="27">
        <f>IF($O242&gt;=GQ$1,$S242,0)</f>
        <v>920.43200000000002</v>
      </c>
      <c r="GR242" s="27">
        <f>IF($O242&gt;=GR$1,$S242,0)</f>
        <v>920.43200000000002</v>
      </c>
      <c r="GS242" s="27">
        <f>IF($O242&gt;=GS$1,$S242,0)</f>
        <v>920.43200000000002</v>
      </c>
      <c r="GT242" s="27">
        <f>IF($O242&gt;=GT$1,$S242,0)</f>
        <v>920.43200000000002</v>
      </c>
      <c r="GU242" s="27">
        <f>IF($O242&gt;=GU$1,$S242,0)</f>
        <v>920.43200000000002</v>
      </c>
      <c r="GV242" s="27">
        <f>IF($O242&gt;=GV$1,$S242,0)</f>
        <v>920.43200000000002</v>
      </c>
      <c r="GW242" s="27">
        <f>IF($O242&gt;=GW$1,$S242,0)</f>
        <v>920.43200000000002</v>
      </c>
      <c r="GX242" s="27">
        <f>IF($O242&gt;=GX$1,$S242,0)</f>
        <v>920.43200000000002</v>
      </c>
      <c r="GY242" s="27">
        <f>IF($O242&gt;=GY$1,$S242,0)</f>
        <v>920.43200000000002</v>
      </c>
      <c r="GZ242" s="27">
        <f>IF($O242&gt;=GZ$1,$S242,0)</f>
        <v>920.43200000000002</v>
      </c>
      <c r="HA242" s="27">
        <f>IF($O242&gt;=HA$1,$S242,0)</f>
        <v>920.43200000000002</v>
      </c>
      <c r="HB242" s="27">
        <f>IF($O242&gt;=HB$1,$S242,0)</f>
        <v>920.43200000000002</v>
      </c>
      <c r="HC242" s="27">
        <f>IF($O242&gt;=HC$1,$S242,0)</f>
        <v>920.43200000000002</v>
      </c>
    </row>
    <row r="243" spans="1:211">
      <c r="A243" s="3">
        <v>62073</v>
      </c>
      <c r="B243" s="3" t="s">
        <v>234</v>
      </c>
      <c r="C243" s="3" t="s">
        <v>235</v>
      </c>
      <c r="D243" s="3">
        <v>53</v>
      </c>
      <c r="E243" s="4">
        <v>34767</v>
      </c>
      <c r="F243" s="5">
        <v>23.298630136986301</v>
      </c>
      <c r="G243" s="3" t="s">
        <v>99</v>
      </c>
      <c r="H243" s="4">
        <v>23768</v>
      </c>
      <c r="I243" s="9" t="s">
        <v>831</v>
      </c>
      <c r="J243" s="5">
        <v>5919.92</v>
      </c>
      <c r="K243" s="31">
        <v>345</v>
      </c>
      <c r="L243" s="32">
        <v>23</v>
      </c>
      <c r="M243" s="33">
        <f>VLOOKUP(L243,FIND,3,TRUE)</f>
        <v>1.3</v>
      </c>
      <c r="N243" s="32">
        <f>IF(L243&gt;30,180,VLOOKUP(L243,TEMPO,2,FALSE))</f>
        <v>138</v>
      </c>
      <c r="O243" s="32">
        <f>IF(R243&gt;0,4,N243)</f>
        <v>138</v>
      </c>
      <c r="P243" s="96">
        <f>J243*M243*L243</f>
        <v>177005.60800000001</v>
      </c>
      <c r="Q243" s="96">
        <f>10934.45*2</f>
        <v>21868.9</v>
      </c>
      <c r="R243" s="96">
        <f>IF(P243&lt;=Q243,P243/4,0)</f>
        <v>0</v>
      </c>
      <c r="S243" s="5">
        <f>IF(P243&gt;=Q243,P243/N243,0)</f>
        <v>1282.6493333333333</v>
      </c>
      <c r="T243" s="3"/>
      <c r="U243" s="3">
        <f>IF(T243="",1,0)</f>
        <v>1</v>
      </c>
      <c r="V243" s="3">
        <v>644</v>
      </c>
      <c r="W243" s="5">
        <v>0</v>
      </c>
      <c r="X243" s="5">
        <v>203.3</v>
      </c>
      <c r="Y243" s="5">
        <f>X243*W243</f>
        <v>0</v>
      </c>
      <c r="Z243" s="5">
        <v>400</v>
      </c>
      <c r="AA243" s="5">
        <f>S243+Y243+Z243</f>
        <v>1682.6493333333333</v>
      </c>
      <c r="AB243" s="39">
        <f>(J243/12+J243/12*1.3333333333+450/12+J243/30*6/12+J243)*1.3+Y243+Z243+153.9</f>
        <v>9923.2351555341775</v>
      </c>
      <c r="AC243" s="39" t="s">
        <v>98</v>
      </c>
      <c r="AD243" s="39">
        <f>J243*1.3+400+153.9</f>
        <v>8249.7960000000003</v>
      </c>
      <c r="AE243" s="39">
        <f>SUMIFS('CUSTO MENSAL FUNC NOVO'!H:H,'CUSTO MENSAL FUNC NOVO'!A:A,'VALORES MENSAIS'!AC243)</f>
        <v>3674.875</v>
      </c>
      <c r="AF243" s="27">
        <f>IF($R243&gt;0,$R243,$S243)+$Y243+$Z243</f>
        <v>1682.6493333333333</v>
      </c>
      <c r="AG243" s="27">
        <f>IF($R243&gt;0,$R243,$S243)+$Y243+$Z243</f>
        <v>1682.6493333333333</v>
      </c>
      <c r="AH243" s="27">
        <f>IF($R243&gt;0,$R243,$S243)+$Y243+$Z243</f>
        <v>1682.6493333333333</v>
      </c>
      <c r="AI243" s="27">
        <f>IF($R243&gt;0,$R243,$S243)+$Y243+$Z243</f>
        <v>1682.6493333333333</v>
      </c>
      <c r="AJ243" s="27">
        <f>IF($O243&gt;=AJ$1,$S243+$Y243+$Z243,$Y243+$Z243)</f>
        <v>1682.6493333333333</v>
      </c>
      <c r="AK243" s="27">
        <f>IF($O243&gt;=AK$1,$S243+$Y243+$Z243,$Y243+$Z243)</f>
        <v>1682.6493333333333</v>
      </c>
      <c r="AL243" s="27">
        <f>IF($O243&gt;=AL$1,$S243+$Y243+$Z243,$Y243+$Z243)</f>
        <v>1682.6493333333333</v>
      </c>
      <c r="AM243" s="27">
        <f>IF($O243&gt;=AM$1,$S243+$Y243+$Z243,$Y243+$Z243)</f>
        <v>1682.6493333333333</v>
      </c>
      <c r="AN243" s="27">
        <f>IF($O243&gt;=AN$1,$S243+$Y243+$Z243,$Y243+$Z243)</f>
        <v>1682.6493333333333</v>
      </c>
      <c r="AO243" s="27">
        <f>IF($O243&gt;=AO$1,$S243+$Y243+$Z243,$Y243+$Z243)</f>
        <v>1682.6493333333333</v>
      </c>
      <c r="AP243" s="27">
        <f>IF($O243&gt;=AP$1,$S243+$Y243+$Z243,$Y243+$Z243)</f>
        <v>1682.6493333333333</v>
      </c>
      <c r="AQ243" s="27">
        <f>IF($O243&gt;=AQ$1,$S243+$Y243+$Z243,$Y243+$Z243)</f>
        <v>1682.6493333333333</v>
      </c>
      <c r="AR243" s="27">
        <f>IF($O243&gt;=AR$1,$S243+$Y243+$Z243,$Y243+$Z243)</f>
        <v>1682.6493333333333</v>
      </c>
      <c r="AS243" s="27">
        <f>IF($O243&gt;=AS$1,$S243+$Y243+$Z243,$Y243+$Z243)</f>
        <v>1682.6493333333333</v>
      </c>
      <c r="AT243" s="27">
        <f>IF($O243&gt;=AT$1,$S243+$Y243+$Z243,$Y243+$Z243)</f>
        <v>1682.6493333333333</v>
      </c>
      <c r="AU243" s="27">
        <f>IF($O243&gt;=AU$1,$S243+$Y243+$Z243,$Y243+$Z243)</f>
        <v>1682.6493333333333</v>
      </c>
      <c r="AV243" s="27">
        <f>IF($O243&gt;=AV$1,$S243+$Y243+$Z243,$Y243+$Z243)</f>
        <v>1682.6493333333333</v>
      </c>
      <c r="AW243" s="27">
        <f>IF($O243&gt;=AW$1,$S243+$Y243+$Z243,$Y243+$Z243)</f>
        <v>1682.6493333333333</v>
      </c>
      <c r="AX243" s="27">
        <f>IF($O243&gt;=AX$1,$S243+$Y243+$Z243,$Y243+$Z243)</f>
        <v>1682.6493333333333</v>
      </c>
      <c r="AY243" s="27">
        <f>IF($O243&gt;=AY$1,$S243+$Y243+$Z243,$Y243+$Z243)</f>
        <v>1682.6493333333333</v>
      </c>
      <c r="AZ243" s="27">
        <f>IF($O243&gt;=AZ$1,$S243+$Y243+$Z243,$Y243+$Z243)</f>
        <v>1682.6493333333333</v>
      </c>
      <c r="BA243" s="27">
        <f>IF($O243&gt;=BA$1,$S243+$Y243+$Z243,$Y243+$Z243)</f>
        <v>1682.6493333333333</v>
      </c>
      <c r="BB243" s="27">
        <f>IF($O243&gt;=BB$1,$S243+$Y243+$Z243,$Y243+$Z243)</f>
        <v>1682.6493333333333</v>
      </c>
      <c r="BC243" s="27">
        <f>IF($O243&gt;=BC$1,$S243+$Y243+$Z243,$Y243+$Z243)</f>
        <v>1682.6493333333333</v>
      </c>
      <c r="BD243" s="27">
        <f>IF($O243&gt;=BD$1,$S243+$Y243+$Z243,$Y243+$Z243)</f>
        <v>1682.6493333333333</v>
      </c>
      <c r="BE243" s="27">
        <f>IF($O243&gt;=BE$1,$S243+$Y243+$Z243,$Y243+$Z243)</f>
        <v>1682.6493333333333</v>
      </c>
      <c r="BF243" s="27">
        <f>IF($O243&gt;=BF$1,$S243+$Y243+$Z243,$Y243+$Z243)</f>
        <v>1682.6493333333333</v>
      </c>
      <c r="BG243" s="27">
        <f>IF($O243&gt;=BG$1,$S243+$Y243+$Z243,$Y243+$Z243)</f>
        <v>1682.6493333333333</v>
      </c>
      <c r="BH243" s="27">
        <f>IF($O243&gt;=BH$1,$S243+$Y243+$Z243,$Y243+$Z243)</f>
        <v>1682.6493333333333</v>
      </c>
      <c r="BI243" s="27">
        <f>IF($O243&gt;=BI$1,$S243+$Y243+$Z243,$Y243+$Z243)</f>
        <v>1682.6493333333333</v>
      </c>
      <c r="BJ243" s="27">
        <f>IF($O243&gt;=BJ$1,$S243+$Y243+$Z243,$Y243+$Z243)</f>
        <v>1682.6493333333333</v>
      </c>
      <c r="BK243" s="27">
        <f>IF($O243&gt;=BK$1,$S243+$Y243+$Z243,$Y243+$Z243)</f>
        <v>1682.6493333333333</v>
      </c>
      <c r="BL243" s="27">
        <f>IF($O243&gt;=BL$1,$S243+$Y243+$Z243,$Y243+$Z243)</f>
        <v>1682.6493333333333</v>
      </c>
      <c r="BM243" s="27">
        <f>IF($O243&gt;=BM$1,$S243+$Y243+$Z243,$Y243+$Z243)</f>
        <v>1682.6493333333333</v>
      </c>
      <c r="BN243" s="27">
        <f>IF($O243&gt;=BN$1,$S243+$Y243+$Z243,$Y243+$Z243)</f>
        <v>1682.6493333333333</v>
      </c>
      <c r="BO243" s="27">
        <f>IF($O243&gt;=BO$1,$S243+$Y243+$Z243,$Y243+$Z243)</f>
        <v>1682.6493333333333</v>
      </c>
      <c r="BP243" s="27">
        <f>IF($O243&gt;=BP$1,$S243+$Y243+$Z243,$Y243+$Z243)</f>
        <v>1682.6493333333333</v>
      </c>
      <c r="BQ243" s="27">
        <f>IF($O243&gt;=BQ$1,$S243+$Y243+$Z243,$Y243+$Z243)</f>
        <v>1682.6493333333333</v>
      </c>
      <c r="BR243" s="27">
        <f>IF($O243&gt;=BR$1,$S243+$Y243+$Z243,$Y243+$Z243)</f>
        <v>1682.6493333333333</v>
      </c>
      <c r="BS243" s="27">
        <f>IF($O243&gt;=BS$1,$S243+$Y243+$Z243,$Y243+$Z243)</f>
        <v>1682.6493333333333</v>
      </c>
      <c r="BT243" s="27">
        <f>IF($O243&gt;=BT$1,$S243+$Y243+$Z243,$Y243+$Z243)</f>
        <v>1682.6493333333333</v>
      </c>
      <c r="BU243" s="27">
        <f>IF($O243&gt;=BU$1,$S243+$Y243+$Z243,$Y243+$Z243)</f>
        <v>1682.6493333333333</v>
      </c>
      <c r="BV243" s="27">
        <f>IF($O243&gt;=BV$1,$S243+$Y243+$Z243,$Y243+$Z243)</f>
        <v>1682.6493333333333</v>
      </c>
      <c r="BW243" s="27">
        <f>IF($O243&gt;=BW$1,$S243+$Y243+$Z243,$Y243+$Z243)</f>
        <v>1682.6493333333333</v>
      </c>
      <c r="BX243" s="27">
        <f>IF($O243&gt;=BX$1,$S243+$Y243+$Z243,$Y243+$Z243)</f>
        <v>1682.6493333333333</v>
      </c>
      <c r="BY243" s="27">
        <f>IF($O243&gt;=BY$1,$S243+$Y243+$Z243,$Y243+$Z243)</f>
        <v>1682.6493333333333</v>
      </c>
      <c r="BZ243" s="27">
        <f>IF($O243&gt;=BZ$1,$S243+$Y243+$Z243,$Y243+$Z243)</f>
        <v>1682.6493333333333</v>
      </c>
      <c r="CA243" s="27">
        <f>IF($O243&gt;=CA$1,$S243+$Y243+$Z243,$Y243+$Z243)</f>
        <v>1682.6493333333333</v>
      </c>
      <c r="CB243" s="27">
        <f>IF($O243&gt;=CB$1,$S243+$Y243+$Z243,$Y243+$Z243)</f>
        <v>1682.6493333333333</v>
      </c>
      <c r="CC243" s="27">
        <f>IF($O243&gt;=CC$1,$S243+$Y243+$Z243,$Y243+$Z243)</f>
        <v>1682.6493333333333</v>
      </c>
      <c r="CD243" s="27">
        <f>IF($O243&gt;=CD$1,$S243+$Y243+$Z243,$Y243+$Z243)</f>
        <v>1682.6493333333333</v>
      </c>
      <c r="CE243" s="27">
        <f>IF($O243&gt;=CE$1,$S243+$Y243+$Z243,$Y243+$Z243)</f>
        <v>1682.6493333333333</v>
      </c>
      <c r="CF243" s="27">
        <f>IF($O243&gt;=CF$1,$S243+$Y243+$Z243,$Y243+$Z243)</f>
        <v>1682.6493333333333</v>
      </c>
      <c r="CG243" s="27">
        <f>IF($O243&gt;=CG$1,$S243+$Y243+$Z243,$Y243+$Z243)</f>
        <v>1682.6493333333333</v>
      </c>
      <c r="CH243" s="27">
        <f>IF($O243&gt;=CH$1,$S243+$Y243+$Z243,$Y243+$Z243)</f>
        <v>1682.6493333333333</v>
      </c>
      <c r="CI243" s="27">
        <f>IF($O243&gt;=CI$1,$S243+$Y243+$Z243,$Y243+$Z243)</f>
        <v>1682.6493333333333</v>
      </c>
      <c r="CJ243" s="27">
        <f>IF($O243&gt;=CJ$1,$S243+$Y243+$Z243,$Y243+$Z243)</f>
        <v>1682.6493333333333</v>
      </c>
      <c r="CK243" s="27">
        <f>IF($O243&gt;=CK$1,$S243+$Y243+$Z243,$Y243+$Z243)</f>
        <v>1682.6493333333333</v>
      </c>
      <c r="CL243" s="27">
        <f>IF($O243&gt;=CL$1,$S243+$Y243+$Z243,$Y243+$Z243)</f>
        <v>1682.6493333333333</v>
      </c>
      <c r="CM243" s="27">
        <f>IF($O243&gt;=CM$1,$S243+$Y243+$Z243,$Y243+$Z243)</f>
        <v>1682.6493333333333</v>
      </c>
      <c r="CN243" s="27">
        <f>IF($O243&gt;=CN$1,$S243+$Y243,$Y243)</f>
        <v>1282.6493333333333</v>
      </c>
      <c r="CO243" s="27">
        <f>IF($O243&gt;=CO$1,$S243+$Y243,$Y243)</f>
        <v>1282.6493333333333</v>
      </c>
      <c r="CP243" s="27">
        <f>IF($O243&gt;=CP$1,$S243+$Y243,$Y243)</f>
        <v>1282.6493333333333</v>
      </c>
      <c r="CQ243" s="27">
        <f>IF($O243&gt;=CQ$1,$S243+$Y243,$Y243)</f>
        <v>1282.6493333333333</v>
      </c>
      <c r="CR243" s="27">
        <f>IF($O243&gt;=CR$1,$S243+$Y243,$Y243)</f>
        <v>1282.6493333333333</v>
      </c>
      <c r="CS243" s="27">
        <f>IF($O243&gt;=CS$1,$S243+$Y243,$Y243)</f>
        <v>1282.6493333333333</v>
      </c>
      <c r="CT243" s="27">
        <f>IF($O243&gt;=CT$1,$S243+$Y243,$Y243)</f>
        <v>1282.6493333333333</v>
      </c>
      <c r="CU243" s="27">
        <f>IF($O243&gt;=CU$1,$S243+$Y243,$Y243)</f>
        <v>1282.6493333333333</v>
      </c>
      <c r="CV243" s="27">
        <f>IF($O243&gt;=CV$1,$S243+$Y243,$Y243)</f>
        <v>1282.6493333333333</v>
      </c>
      <c r="CW243" s="27">
        <f>IF($O243&gt;=CW$1,$S243+$Y243,$Y243)</f>
        <v>1282.6493333333333</v>
      </c>
      <c r="CX243" s="27">
        <f>IF($O243&gt;=CX$1,$S243+$Y243,$Y243)</f>
        <v>1282.6493333333333</v>
      </c>
      <c r="CY243" s="27">
        <f>IF($O243&gt;=CY$1,$S243+$Y243,$Y243)</f>
        <v>1282.6493333333333</v>
      </c>
      <c r="CZ243" s="27">
        <f>IF($O243&gt;=CZ$1,$S243+$Y243,$Y243)</f>
        <v>1282.6493333333333</v>
      </c>
      <c r="DA243" s="27">
        <f>IF($O243&gt;=DA$1,$S243+$Y243,$Y243)</f>
        <v>1282.6493333333333</v>
      </c>
      <c r="DB243" s="27">
        <f>IF($O243&gt;=DB$1,$S243+$Y243,$Y243)</f>
        <v>1282.6493333333333</v>
      </c>
      <c r="DC243" s="27">
        <f>IF($O243&gt;=DC$1,$S243+$Y243,$Y243)</f>
        <v>1282.6493333333333</v>
      </c>
      <c r="DD243" s="27">
        <f>IF($O243&gt;=DD$1,$S243+$Y243,$Y243)</f>
        <v>1282.6493333333333</v>
      </c>
      <c r="DE243" s="27">
        <f>IF($O243&gt;=DE$1,$S243+$Y243,$Y243)</f>
        <v>1282.6493333333333</v>
      </c>
      <c r="DF243" s="27">
        <f>IF($O243&gt;=DF$1,$S243+$Y243,$Y243)</f>
        <v>1282.6493333333333</v>
      </c>
      <c r="DG243" s="27">
        <f>IF($O243&gt;=DG$1,$S243+$Y243,$Y243)</f>
        <v>1282.6493333333333</v>
      </c>
      <c r="DH243" s="27">
        <f>IF($O243&gt;=DH$1,$S243+$Y243,$Y243)</f>
        <v>1282.6493333333333</v>
      </c>
      <c r="DI243" s="27">
        <f>IF($O243&gt;=DI$1,$S243+$Y243,$Y243)</f>
        <v>1282.6493333333333</v>
      </c>
      <c r="DJ243" s="27">
        <f>IF($O243&gt;=DJ$1,$S243+$Y243,$Y243)</f>
        <v>1282.6493333333333</v>
      </c>
      <c r="DK243" s="27">
        <f>IF($O243&gt;=DK$1,$S243+$Y243,$Y243)</f>
        <v>1282.6493333333333</v>
      </c>
      <c r="DL243" s="27">
        <f>IF($O243&gt;=DL$1,$S243+$Y243,$Y243)</f>
        <v>1282.6493333333333</v>
      </c>
      <c r="DM243" s="27">
        <f>IF($O243&gt;=DM$1,$S243+$Y243,$Y243)</f>
        <v>1282.6493333333333</v>
      </c>
      <c r="DN243" s="27">
        <f>IF($O243&gt;=DN$1,$S243+$Y243,$Y243)</f>
        <v>1282.6493333333333</v>
      </c>
      <c r="DO243" s="27">
        <f>IF($O243&gt;=DO$1,$S243+$Y243,$Y243)</f>
        <v>1282.6493333333333</v>
      </c>
      <c r="DP243" s="27">
        <f>IF($O243&gt;=DP$1,$S243+$Y243,$Y243)</f>
        <v>1282.6493333333333</v>
      </c>
      <c r="DQ243" s="27">
        <f>IF($O243&gt;=DQ$1,$S243+$Y243,$Y243)</f>
        <v>1282.6493333333333</v>
      </c>
      <c r="DR243" s="27">
        <f>IF($O243&gt;=DR$1,$S243+$Y243,$Y243)</f>
        <v>1282.6493333333333</v>
      </c>
      <c r="DS243" s="27">
        <f>IF($O243&gt;=DS$1,$S243+$Y243,$Y243)</f>
        <v>1282.6493333333333</v>
      </c>
      <c r="DT243" s="27">
        <f>IF($O243&gt;=DT$1,$S243+$Y243,$Y243)</f>
        <v>1282.6493333333333</v>
      </c>
      <c r="DU243" s="27">
        <f>IF($O243&gt;=DU$1,$S243+$Y243,$Y243)</f>
        <v>1282.6493333333333</v>
      </c>
      <c r="DV243" s="27">
        <f>IF($O243&gt;=DV$1,$S243+$Y243,$Y243)</f>
        <v>1282.6493333333333</v>
      </c>
      <c r="DW243" s="27">
        <f>IF($O243&gt;=DW$1,$S243+$Y243,$Y243)</f>
        <v>1282.6493333333333</v>
      </c>
      <c r="DX243" s="27">
        <f>IF($O243&gt;=DX$1,$S243+$Y243,$Y243)</f>
        <v>1282.6493333333333</v>
      </c>
      <c r="DY243" s="27">
        <f>IF($O243&gt;=DY$1,$S243+$Y243,$Y243)</f>
        <v>1282.6493333333333</v>
      </c>
      <c r="DZ243" s="27">
        <f>IF($O243&gt;=DZ$1,$S243+$Y243,$Y243)</f>
        <v>1282.6493333333333</v>
      </c>
      <c r="EA243" s="27">
        <f>IF($O243&gt;=EA$1,$S243+$Y243,$Y243)</f>
        <v>1282.6493333333333</v>
      </c>
      <c r="EB243" s="27">
        <f>IF($O243&gt;=EB$1,$S243+$Y243,$Y243)</f>
        <v>1282.6493333333333</v>
      </c>
      <c r="EC243" s="27">
        <f>IF($O243&gt;=EC$1,$S243+$Y243,$Y243)</f>
        <v>1282.6493333333333</v>
      </c>
      <c r="ED243" s="27">
        <f>IF($O243&gt;=ED$1,$S243+$Y243,$Y243)</f>
        <v>1282.6493333333333</v>
      </c>
      <c r="EE243" s="27">
        <f>IF($O243&gt;=EE$1,$S243+$Y243,$Y243)</f>
        <v>1282.6493333333333</v>
      </c>
      <c r="EF243" s="27">
        <f>IF($O243&gt;=EF$1,$S243+$Y243,$Y243)</f>
        <v>1282.6493333333333</v>
      </c>
      <c r="EG243" s="27">
        <f>IF($O243&gt;=EG$1,$S243+$Y243,$Y243)</f>
        <v>1282.6493333333333</v>
      </c>
      <c r="EH243" s="27">
        <f>IF($O243&gt;=EH$1,$S243+$Y243,$Y243)</f>
        <v>1282.6493333333333</v>
      </c>
      <c r="EI243" s="27">
        <f>IF($O243&gt;=EI$1,$S243+$Y243,$Y243)</f>
        <v>1282.6493333333333</v>
      </c>
      <c r="EJ243" s="27">
        <f>IF($O243&gt;=EJ$1,$S243+$Y243,$Y243)</f>
        <v>1282.6493333333333</v>
      </c>
      <c r="EK243" s="27">
        <f>IF($O243&gt;=EK$1,$S243+$Y243,$Y243)</f>
        <v>1282.6493333333333</v>
      </c>
      <c r="EL243" s="27">
        <f>IF($O243&gt;=EL$1,$S243+$Y243,$Y243)</f>
        <v>1282.6493333333333</v>
      </c>
      <c r="EM243" s="27">
        <f>IF($O243&gt;=EM$1,$S243+$Y243,$Y243)</f>
        <v>1282.6493333333333</v>
      </c>
      <c r="EN243" s="27">
        <f>IF($O243&gt;=EN$1,$S243+$Y243,$Y243)</f>
        <v>1282.6493333333333</v>
      </c>
      <c r="EO243" s="27">
        <f>IF($O243&gt;=EO$1,$S243+$Y243,$Y243)</f>
        <v>1282.6493333333333</v>
      </c>
      <c r="EP243" s="27">
        <f>IF($O243&gt;=EP$1,$S243+$Y243,$Y243)</f>
        <v>1282.6493333333333</v>
      </c>
      <c r="EQ243" s="27">
        <f>IF($O243&gt;=EQ$1,$S243+$Y243,$Y243)</f>
        <v>1282.6493333333333</v>
      </c>
      <c r="ER243" s="27">
        <f>IF($O243&gt;=ER$1,$S243+$Y243,$Y243)</f>
        <v>1282.6493333333333</v>
      </c>
      <c r="ES243" s="27">
        <f>IF($O243&gt;=ES$1,$S243+$Y243,$Y243)</f>
        <v>1282.6493333333333</v>
      </c>
      <c r="ET243" s="27">
        <f>IF($O243&gt;=ET$1,$S243+$Y243,$Y243)</f>
        <v>1282.6493333333333</v>
      </c>
      <c r="EU243" s="27">
        <f>IF($O243&gt;=EU$1,$S243+$Y243,$Y243)</f>
        <v>1282.6493333333333</v>
      </c>
      <c r="EV243" s="27">
        <f>IF($O243&gt;=EV$1,$S243,0)</f>
        <v>1282.6493333333333</v>
      </c>
      <c r="EW243" s="27">
        <f>IF($O243&gt;=EW$1,$S243,0)</f>
        <v>1282.6493333333333</v>
      </c>
      <c r="EX243" s="27">
        <f>IF($O243&gt;=EX$1,$S243,0)</f>
        <v>1282.6493333333333</v>
      </c>
      <c r="EY243" s="27">
        <f>IF($O243&gt;=EY$1,$S243,0)</f>
        <v>1282.6493333333333</v>
      </c>
      <c r="EZ243" s="27">
        <f>IF($O243&gt;=EZ$1,$S243,0)</f>
        <v>1282.6493333333333</v>
      </c>
      <c r="FA243" s="27">
        <f>IF($O243&gt;=FA$1,$S243,0)</f>
        <v>1282.6493333333333</v>
      </c>
      <c r="FB243" s="27">
        <f>IF($O243&gt;=FB$1,$S243,0)</f>
        <v>1282.6493333333333</v>
      </c>
      <c r="FC243" s="27">
        <f>IF($O243&gt;=FC$1,$S243,0)</f>
        <v>1282.6493333333333</v>
      </c>
      <c r="FD243" s="27">
        <f>IF($O243&gt;=FD$1,$S243,0)</f>
        <v>1282.6493333333333</v>
      </c>
      <c r="FE243" s="27">
        <f>IF($O243&gt;=FE$1,$S243,0)</f>
        <v>1282.6493333333333</v>
      </c>
      <c r="FF243" s="27">
        <f>IF($O243&gt;=FF$1,$S243,0)</f>
        <v>1282.6493333333333</v>
      </c>
      <c r="FG243" s="27">
        <f>IF($O243&gt;=FG$1,$S243,0)</f>
        <v>1282.6493333333333</v>
      </c>
      <c r="FH243" s="27">
        <f>IF($O243&gt;=FH$1,$S243,0)</f>
        <v>1282.6493333333333</v>
      </c>
      <c r="FI243" s="27">
        <f>IF($O243&gt;=FI$1,$S243,0)</f>
        <v>1282.6493333333333</v>
      </c>
      <c r="FJ243" s="27">
        <f>IF($O243&gt;=FJ$1,$S243,0)</f>
        <v>1282.6493333333333</v>
      </c>
      <c r="FK243" s="27">
        <f>IF($O243&gt;=FK$1,$S243,0)</f>
        <v>1282.6493333333333</v>
      </c>
      <c r="FL243" s="27">
        <f>IF($O243&gt;=FL$1,$S243,0)</f>
        <v>1282.6493333333333</v>
      </c>
      <c r="FM243" s="27">
        <f>IF($O243&gt;=FM$1,$S243,0)</f>
        <v>1282.6493333333333</v>
      </c>
      <c r="FN243" s="27">
        <f>IF($O243&gt;=FN$1,$S243,0)</f>
        <v>0</v>
      </c>
      <c r="FO243" s="27">
        <f>IF($O243&gt;=FO$1,$S243,0)</f>
        <v>0</v>
      </c>
      <c r="FP243" s="27">
        <f>IF($O243&gt;=FP$1,$S243,0)</f>
        <v>0</v>
      </c>
      <c r="FQ243" s="27">
        <f>IF($O243&gt;=FQ$1,$S243,0)</f>
        <v>0</v>
      </c>
      <c r="FR243" s="27">
        <f>IF($O243&gt;=FR$1,$S243,0)</f>
        <v>0</v>
      </c>
      <c r="FS243" s="27">
        <f>IF($O243&gt;=FS$1,$S243,0)</f>
        <v>0</v>
      </c>
      <c r="FT243" s="27">
        <f>IF($O243&gt;=FT$1,$S243,0)</f>
        <v>0</v>
      </c>
      <c r="FU243" s="27">
        <f>IF($O243&gt;=FU$1,$S243,0)</f>
        <v>0</v>
      </c>
      <c r="FV243" s="27">
        <f>IF($O243&gt;=FV$1,$S243,0)</f>
        <v>0</v>
      </c>
      <c r="FW243" s="27">
        <f>IF($O243&gt;=FW$1,$S243,0)</f>
        <v>0</v>
      </c>
      <c r="FX243" s="27">
        <f>IF($O243&gt;=FX$1,$S243,0)</f>
        <v>0</v>
      </c>
      <c r="FY243" s="27">
        <f>IF($O243&gt;=FY$1,$S243,0)</f>
        <v>0</v>
      </c>
      <c r="FZ243" s="27">
        <f>IF($O243&gt;=FZ$1,$S243,0)</f>
        <v>0</v>
      </c>
      <c r="GA243" s="27">
        <f>IF($O243&gt;=GA$1,$S243,0)</f>
        <v>0</v>
      </c>
      <c r="GB243" s="27">
        <f>IF($O243&gt;=GB$1,$S243,0)</f>
        <v>0</v>
      </c>
      <c r="GC243" s="27">
        <f>IF($O243&gt;=GC$1,$S243,0)</f>
        <v>0</v>
      </c>
      <c r="GD243" s="27">
        <f>IF($O243&gt;=GD$1,$S243,0)</f>
        <v>0</v>
      </c>
      <c r="GE243" s="27">
        <f>IF($O243&gt;=GE$1,$S243,0)</f>
        <v>0</v>
      </c>
      <c r="GF243" s="27">
        <f>IF($O243&gt;=GF$1,$S243,0)</f>
        <v>0</v>
      </c>
      <c r="GG243" s="27">
        <f>IF($O243&gt;=GG$1,$S243,0)</f>
        <v>0</v>
      </c>
      <c r="GH243" s="27">
        <f>IF($O243&gt;=GH$1,$S243,0)</f>
        <v>0</v>
      </c>
      <c r="GI243" s="27">
        <f>IF($O243&gt;=GI$1,$S243,0)</f>
        <v>0</v>
      </c>
      <c r="GJ243" s="27">
        <f>IF($O243&gt;=GJ$1,$S243,0)</f>
        <v>0</v>
      </c>
      <c r="GK243" s="27">
        <f>IF($O243&gt;=GK$1,$S243,0)</f>
        <v>0</v>
      </c>
      <c r="GL243" s="27">
        <f>IF($O243&gt;=GL$1,$S243,0)</f>
        <v>0</v>
      </c>
      <c r="GM243" s="27">
        <f>IF($O243&gt;=GM$1,$S243,0)</f>
        <v>0</v>
      </c>
      <c r="GN243" s="27">
        <f>IF($O243&gt;=GN$1,$S243,0)</f>
        <v>0</v>
      </c>
      <c r="GO243" s="27">
        <f>IF($O243&gt;=GO$1,$S243,0)</f>
        <v>0</v>
      </c>
      <c r="GP243" s="27">
        <f>IF($O243&gt;=GP$1,$S243,0)</f>
        <v>0</v>
      </c>
      <c r="GQ243" s="27">
        <f>IF($O243&gt;=GQ$1,$S243,0)</f>
        <v>0</v>
      </c>
      <c r="GR243" s="27">
        <f>IF($O243&gt;=GR$1,$S243,0)</f>
        <v>0</v>
      </c>
      <c r="GS243" s="27">
        <f>IF($O243&gt;=GS$1,$S243,0)</f>
        <v>0</v>
      </c>
      <c r="GT243" s="27">
        <f>IF($O243&gt;=GT$1,$S243,0)</f>
        <v>0</v>
      </c>
      <c r="GU243" s="27">
        <f>IF($O243&gt;=GU$1,$S243,0)</f>
        <v>0</v>
      </c>
      <c r="GV243" s="27">
        <f>IF($O243&gt;=GV$1,$S243,0)</f>
        <v>0</v>
      </c>
      <c r="GW243" s="27">
        <f>IF($O243&gt;=GW$1,$S243,0)</f>
        <v>0</v>
      </c>
      <c r="GX243" s="27">
        <f>IF($O243&gt;=GX$1,$S243,0)</f>
        <v>0</v>
      </c>
      <c r="GY243" s="27">
        <f>IF($O243&gt;=GY$1,$S243,0)</f>
        <v>0</v>
      </c>
      <c r="GZ243" s="27">
        <f>IF($O243&gt;=GZ$1,$S243,0)</f>
        <v>0</v>
      </c>
      <c r="HA243" s="27">
        <f>IF($O243&gt;=HA$1,$S243,0)</f>
        <v>0</v>
      </c>
      <c r="HB243" s="27">
        <f>IF($O243&gt;=HB$1,$S243,0)</f>
        <v>0</v>
      </c>
      <c r="HC243" s="27">
        <f>IF($O243&gt;=HC$1,$S243,0)</f>
        <v>0</v>
      </c>
    </row>
    <row r="244" spans="1:211">
      <c r="A244" s="3">
        <v>64734</v>
      </c>
      <c r="B244" s="3" t="s">
        <v>233</v>
      </c>
      <c r="C244" s="3" t="s">
        <v>98</v>
      </c>
      <c r="D244" s="3">
        <v>54</v>
      </c>
      <c r="E244" s="4">
        <v>34904</v>
      </c>
      <c r="F244" s="5">
        <v>22.923287671232877</v>
      </c>
      <c r="G244" s="3" t="s">
        <v>99</v>
      </c>
      <c r="H244" s="4">
        <v>23713</v>
      </c>
      <c r="I244" s="9" t="s">
        <v>831</v>
      </c>
      <c r="J244" s="5">
        <v>2442.27</v>
      </c>
      <c r="K244" s="31">
        <v>345</v>
      </c>
      <c r="L244" s="32">
        <v>23</v>
      </c>
      <c r="M244" s="33">
        <f>VLOOKUP(L244,FIND,3,TRUE)</f>
        <v>1.3</v>
      </c>
      <c r="N244" s="32">
        <f>IF(L244&gt;30,180,VLOOKUP(L244,TEMPO,2,FALSE))</f>
        <v>138</v>
      </c>
      <c r="O244" s="32">
        <f>IF(R244&gt;0,4,N244)</f>
        <v>138</v>
      </c>
      <c r="P244" s="96">
        <f>J244*M244*L244</f>
        <v>73023.873000000007</v>
      </c>
      <c r="Q244" s="96">
        <f>10934.45*2</f>
        <v>21868.9</v>
      </c>
      <c r="R244" s="96">
        <f>IF(P244&lt;=Q244,P244/4,0)</f>
        <v>0</v>
      </c>
      <c r="S244" s="5">
        <f>IF(P244&gt;=Q244,P244/N244,0)</f>
        <v>529.1585</v>
      </c>
      <c r="T244" s="3"/>
      <c r="U244" s="3">
        <f>IF(T244="",1,0)</f>
        <v>1</v>
      </c>
      <c r="V244" s="3">
        <v>644</v>
      </c>
      <c r="W244" s="5">
        <v>0</v>
      </c>
      <c r="X244" s="5">
        <v>245.73</v>
      </c>
      <c r="Y244" s="5">
        <f>X244*W244</f>
        <v>0</v>
      </c>
      <c r="Z244" s="5">
        <v>400</v>
      </c>
      <c r="AA244" s="5">
        <f>S244+Y244+Z244</f>
        <v>929.1585</v>
      </c>
      <c r="AB244" s="39">
        <f>(J244/12+J244/12*1.3333333333+450/12+J244/30*6/12+J244)*1.3+Y244+Z244+153.9</f>
        <v>4447.8684333245137</v>
      </c>
      <c r="AC244" s="39" t="s">
        <v>98</v>
      </c>
      <c r="AD244" s="39">
        <f>J244*1.3+400+153.9</f>
        <v>3728.8510000000001</v>
      </c>
      <c r="AE244" s="39">
        <f>SUMIFS('CUSTO MENSAL FUNC NOVO'!H:H,'CUSTO MENSAL FUNC NOVO'!A:A,'VALORES MENSAIS'!AC244)</f>
        <v>3674.875</v>
      </c>
      <c r="AF244" s="27">
        <f>IF($R244&gt;0,$R244,$S244)+$Y244+$Z244</f>
        <v>929.1585</v>
      </c>
      <c r="AG244" s="27">
        <f>IF($R244&gt;0,$R244,$S244)+$Y244+$Z244</f>
        <v>929.1585</v>
      </c>
      <c r="AH244" s="27">
        <f>IF($R244&gt;0,$R244,$S244)+$Y244+$Z244</f>
        <v>929.1585</v>
      </c>
      <c r="AI244" s="27">
        <f>IF($R244&gt;0,$R244,$S244)+$Y244+$Z244</f>
        <v>929.1585</v>
      </c>
      <c r="AJ244" s="27">
        <f>IF($O244&gt;=AJ$1,$S244+$Y244+$Z244,$Y244+$Z244)</f>
        <v>929.1585</v>
      </c>
      <c r="AK244" s="27">
        <f>IF($O244&gt;=AK$1,$S244+$Y244+$Z244,$Y244+$Z244)</f>
        <v>929.1585</v>
      </c>
      <c r="AL244" s="27">
        <f>IF($O244&gt;=AL$1,$S244+$Y244+$Z244,$Y244+$Z244)</f>
        <v>929.1585</v>
      </c>
      <c r="AM244" s="27">
        <f>IF($O244&gt;=AM$1,$S244+$Y244+$Z244,$Y244+$Z244)</f>
        <v>929.1585</v>
      </c>
      <c r="AN244" s="27">
        <f>IF($O244&gt;=AN$1,$S244+$Y244+$Z244,$Y244+$Z244)</f>
        <v>929.1585</v>
      </c>
      <c r="AO244" s="27">
        <f>IF($O244&gt;=AO$1,$S244+$Y244+$Z244,$Y244+$Z244)</f>
        <v>929.1585</v>
      </c>
      <c r="AP244" s="27">
        <f>IF($O244&gt;=AP$1,$S244+$Y244+$Z244,$Y244+$Z244)</f>
        <v>929.1585</v>
      </c>
      <c r="AQ244" s="27">
        <f>IF($O244&gt;=AQ$1,$S244+$Y244+$Z244,$Y244+$Z244)</f>
        <v>929.1585</v>
      </c>
      <c r="AR244" s="27">
        <f>IF($O244&gt;=AR$1,$S244+$Y244+$Z244,$Y244+$Z244)</f>
        <v>929.1585</v>
      </c>
      <c r="AS244" s="27">
        <f>IF($O244&gt;=AS$1,$S244+$Y244+$Z244,$Y244+$Z244)</f>
        <v>929.1585</v>
      </c>
      <c r="AT244" s="27">
        <f>IF($O244&gt;=AT$1,$S244+$Y244+$Z244,$Y244+$Z244)</f>
        <v>929.1585</v>
      </c>
      <c r="AU244" s="27">
        <f>IF($O244&gt;=AU$1,$S244+$Y244+$Z244,$Y244+$Z244)</f>
        <v>929.1585</v>
      </c>
      <c r="AV244" s="27">
        <f>IF($O244&gt;=AV$1,$S244+$Y244+$Z244,$Y244+$Z244)</f>
        <v>929.1585</v>
      </c>
      <c r="AW244" s="27">
        <f>IF($O244&gt;=AW$1,$S244+$Y244+$Z244,$Y244+$Z244)</f>
        <v>929.1585</v>
      </c>
      <c r="AX244" s="27">
        <f>IF($O244&gt;=AX$1,$S244+$Y244+$Z244,$Y244+$Z244)</f>
        <v>929.1585</v>
      </c>
      <c r="AY244" s="27">
        <f>IF($O244&gt;=AY$1,$S244+$Y244+$Z244,$Y244+$Z244)</f>
        <v>929.1585</v>
      </c>
      <c r="AZ244" s="27">
        <f>IF($O244&gt;=AZ$1,$S244+$Y244+$Z244,$Y244+$Z244)</f>
        <v>929.1585</v>
      </c>
      <c r="BA244" s="27">
        <f>IF($O244&gt;=BA$1,$S244+$Y244+$Z244,$Y244+$Z244)</f>
        <v>929.1585</v>
      </c>
      <c r="BB244" s="27">
        <f>IF($O244&gt;=BB$1,$S244+$Y244+$Z244,$Y244+$Z244)</f>
        <v>929.1585</v>
      </c>
      <c r="BC244" s="27">
        <f>IF($O244&gt;=BC$1,$S244+$Y244+$Z244,$Y244+$Z244)</f>
        <v>929.1585</v>
      </c>
      <c r="BD244" s="27">
        <f>IF($O244&gt;=BD$1,$S244+$Y244+$Z244,$Y244+$Z244)</f>
        <v>929.1585</v>
      </c>
      <c r="BE244" s="27">
        <f>IF($O244&gt;=BE$1,$S244+$Y244+$Z244,$Y244+$Z244)</f>
        <v>929.1585</v>
      </c>
      <c r="BF244" s="27">
        <f>IF($O244&gt;=BF$1,$S244+$Y244+$Z244,$Y244+$Z244)</f>
        <v>929.1585</v>
      </c>
      <c r="BG244" s="27">
        <f>IF($O244&gt;=BG$1,$S244+$Y244+$Z244,$Y244+$Z244)</f>
        <v>929.1585</v>
      </c>
      <c r="BH244" s="27">
        <f>IF($O244&gt;=BH$1,$S244+$Y244+$Z244,$Y244+$Z244)</f>
        <v>929.1585</v>
      </c>
      <c r="BI244" s="27">
        <f>IF($O244&gt;=BI$1,$S244+$Y244+$Z244,$Y244+$Z244)</f>
        <v>929.1585</v>
      </c>
      <c r="BJ244" s="27">
        <f>IF($O244&gt;=BJ$1,$S244+$Y244+$Z244,$Y244+$Z244)</f>
        <v>929.1585</v>
      </c>
      <c r="BK244" s="27">
        <f>IF($O244&gt;=BK$1,$S244+$Y244+$Z244,$Y244+$Z244)</f>
        <v>929.1585</v>
      </c>
      <c r="BL244" s="27">
        <f>IF($O244&gt;=BL$1,$S244+$Y244+$Z244,$Y244+$Z244)</f>
        <v>929.1585</v>
      </c>
      <c r="BM244" s="27">
        <f>IF($O244&gt;=BM$1,$S244+$Y244+$Z244,$Y244+$Z244)</f>
        <v>929.1585</v>
      </c>
      <c r="BN244" s="27">
        <f>IF($O244&gt;=BN$1,$S244+$Y244+$Z244,$Y244+$Z244)</f>
        <v>929.1585</v>
      </c>
      <c r="BO244" s="27">
        <f>IF($O244&gt;=BO$1,$S244+$Y244+$Z244,$Y244+$Z244)</f>
        <v>929.1585</v>
      </c>
      <c r="BP244" s="27">
        <f>IF($O244&gt;=BP$1,$S244+$Y244+$Z244,$Y244+$Z244)</f>
        <v>929.1585</v>
      </c>
      <c r="BQ244" s="27">
        <f>IF($O244&gt;=BQ$1,$S244+$Y244+$Z244,$Y244+$Z244)</f>
        <v>929.1585</v>
      </c>
      <c r="BR244" s="27">
        <f>IF($O244&gt;=BR$1,$S244+$Y244+$Z244,$Y244+$Z244)</f>
        <v>929.1585</v>
      </c>
      <c r="BS244" s="27">
        <f>IF($O244&gt;=BS$1,$S244+$Y244+$Z244,$Y244+$Z244)</f>
        <v>929.1585</v>
      </c>
      <c r="BT244" s="27">
        <f>IF($O244&gt;=BT$1,$S244+$Y244+$Z244,$Y244+$Z244)</f>
        <v>929.1585</v>
      </c>
      <c r="BU244" s="27">
        <f>IF($O244&gt;=BU$1,$S244+$Y244+$Z244,$Y244+$Z244)</f>
        <v>929.1585</v>
      </c>
      <c r="BV244" s="27">
        <f>IF($O244&gt;=BV$1,$S244+$Y244+$Z244,$Y244+$Z244)</f>
        <v>929.1585</v>
      </c>
      <c r="BW244" s="27">
        <f>IF($O244&gt;=BW$1,$S244+$Y244+$Z244,$Y244+$Z244)</f>
        <v>929.1585</v>
      </c>
      <c r="BX244" s="27">
        <f>IF($O244&gt;=BX$1,$S244+$Y244+$Z244,$Y244+$Z244)</f>
        <v>929.1585</v>
      </c>
      <c r="BY244" s="27">
        <f>IF($O244&gt;=BY$1,$S244+$Y244+$Z244,$Y244+$Z244)</f>
        <v>929.1585</v>
      </c>
      <c r="BZ244" s="27">
        <f>IF($O244&gt;=BZ$1,$S244+$Y244+$Z244,$Y244+$Z244)</f>
        <v>929.1585</v>
      </c>
      <c r="CA244" s="27">
        <f>IF($O244&gt;=CA$1,$S244+$Y244+$Z244,$Y244+$Z244)</f>
        <v>929.1585</v>
      </c>
      <c r="CB244" s="27">
        <f>IF($O244&gt;=CB$1,$S244+$Y244+$Z244,$Y244+$Z244)</f>
        <v>929.1585</v>
      </c>
      <c r="CC244" s="27">
        <f>IF($O244&gt;=CC$1,$S244+$Y244+$Z244,$Y244+$Z244)</f>
        <v>929.1585</v>
      </c>
      <c r="CD244" s="27">
        <f>IF($O244&gt;=CD$1,$S244+$Y244+$Z244,$Y244+$Z244)</f>
        <v>929.1585</v>
      </c>
      <c r="CE244" s="27">
        <f>IF($O244&gt;=CE$1,$S244+$Y244+$Z244,$Y244+$Z244)</f>
        <v>929.1585</v>
      </c>
      <c r="CF244" s="27">
        <f>IF($O244&gt;=CF$1,$S244+$Y244+$Z244,$Y244+$Z244)</f>
        <v>929.1585</v>
      </c>
      <c r="CG244" s="27">
        <f>IF($O244&gt;=CG$1,$S244+$Y244+$Z244,$Y244+$Z244)</f>
        <v>929.1585</v>
      </c>
      <c r="CH244" s="27">
        <f>IF($O244&gt;=CH$1,$S244+$Y244+$Z244,$Y244+$Z244)</f>
        <v>929.1585</v>
      </c>
      <c r="CI244" s="27">
        <f>IF($O244&gt;=CI$1,$S244+$Y244+$Z244,$Y244+$Z244)</f>
        <v>929.1585</v>
      </c>
      <c r="CJ244" s="27">
        <f>IF($O244&gt;=CJ$1,$S244+$Y244+$Z244,$Y244+$Z244)</f>
        <v>929.1585</v>
      </c>
      <c r="CK244" s="27">
        <f>IF($O244&gt;=CK$1,$S244+$Y244+$Z244,$Y244+$Z244)</f>
        <v>929.1585</v>
      </c>
      <c r="CL244" s="27">
        <f>IF($O244&gt;=CL$1,$S244+$Y244+$Z244,$Y244+$Z244)</f>
        <v>929.1585</v>
      </c>
      <c r="CM244" s="27">
        <f>IF($O244&gt;=CM$1,$S244+$Y244+$Z244,$Y244+$Z244)</f>
        <v>929.1585</v>
      </c>
      <c r="CN244" s="27">
        <f>IF($O244&gt;=CN$1,$S244+$Y244,$Y244)</f>
        <v>529.1585</v>
      </c>
      <c r="CO244" s="27">
        <f>IF($O244&gt;=CO$1,$S244+$Y244,$Y244)</f>
        <v>529.1585</v>
      </c>
      <c r="CP244" s="27">
        <f>IF($O244&gt;=CP$1,$S244+$Y244,$Y244)</f>
        <v>529.1585</v>
      </c>
      <c r="CQ244" s="27">
        <f>IF($O244&gt;=CQ$1,$S244+$Y244,$Y244)</f>
        <v>529.1585</v>
      </c>
      <c r="CR244" s="27">
        <f>IF($O244&gt;=CR$1,$S244+$Y244,$Y244)</f>
        <v>529.1585</v>
      </c>
      <c r="CS244" s="27">
        <f>IF($O244&gt;=CS$1,$S244+$Y244,$Y244)</f>
        <v>529.1585</v>
      </c>
      <c r="CT244" s="27">
        <f>IF($O244&gt;=CT$1,$S244+$Y244,$Y244)</f>
        <v>529.1585</v>
      </c>
      <c r="CU244" s="27">
        <f>IF($O244&gt;=CU$1,$S244+$Y244,$Y244)</f>
        <v>529.1585</v>
      </c>
      <c r="CV244" s="27">
        <f>IF($O244&gt;=CV$1,$S244+$Y244,$Y244)</f>
        <v>529.1585</v>
      </c>
      <c r="CW244" s="27">
        <f>IF($O244&gt;=CW$1,$S244+$Y244,$Y244)</f>
        <v>529.1585</v>
      </c>
      <c r="CX244" s="27">
        <f>IF($O244&gt;=CX$1,$S244+$Y244,$Y244)</f>
        <v>529.1585</v>
      </c>
      <c r="CY244" s="27">
        <f>IF($O244&gt;=CY$1,$S244+$Y244,$Y244)</f>
        <v>529.1585</v>
      </c>
      <c r="CZ244" s="27">
        <f>IF($O244&gt;=CZ$1,$S244+$Y244,$Y244)</f>
        <v>529.1585</v>
      </c>
      <c r="DA244" s="27">
        <f>IF($O244&gt;=DA$1,$S244+$Y244,$Y244)</f>
        <v>529.1585</v>
      </c>
      <c r="DB244" s="27">
        <f>IF($O244&gt;=DB$1,$S244+$Y244,$Y244)</f>
        <v>529.1585</v>
      </c>
      <c r="DC244" s="27">
        <f>IF($O244&gt;=DC$1,$S244+$Y244,$Y244)</f>
        <v>529.1585</v>
      </c>
      <c r="DD244" s="27">
        <f>IF($O244&gt;=DD$1,$S244+$Y244,$Y244)</f>
        <v>529.1585</v>
      </c>
      <c r="DE244" s="27">
        <f>IF($O244&gt;=DE$1,$S244+$Y244,$Y244)</f>
        <v>529.1585</v>
      </c>
      <c r="DF244" s="27">
        <f>IF($O244&gt;=DF$1,$S244+$Y244,$Y244)</f>
        <v>529.1585</v>
      </c>
      <c r="DG244" s="27">
        <f>IF($O244&gt;=DG$1,$S244+$Y244,$Y244)</f>
        <v>529.1585</v>
      </c>
      <c r="DH244" s="27">
        <f>IF($O244&gt;=DH$1,$S244+$Y244,$Y244)</f>
        <v>529.1585</v>
      </c>
      <c r="DI244" s="27">
        <f>IF($O244&gt;=DI$1,$S244+$Y244,$Y244)</f>
        <v>529.1585</v>
      </c>
      <c r="DJ244" s="27">
        <f>IF($O244&gt;=DJ$1,$S244+$Y244,$Y244)</f>
        <v>529.1585</v>
      </c>
      <c r="DK244" s="27">
        <f>IF($O244&gt;=DK$1,$S244+$Y244,$Y244)</f>
        <v>529.1585</v>
      </c>
      <c r="DL244" s="27">
        <f>IF($O244&gt;=DL$1,$S244+$Y244,$Y244)</f>
        <v>529.1585</v>
      </c>
      <c r="DM244" s="27">
        <f>IF($O244&gt;=DM$1,$S244+$Y244,$Y244)</f>
        <v>529.1585</v>
      </c>
      <c r="DN244" s="27">
        <f>IF($O244&gt;=DN$1,$S244+$Y244,$Y244)</f>
        <v>529.1585</v>
      </c>
      <c r="DO244" s="27">
        <f>IF($O244&gt;=DO$1,$S244+$Y244,$Y244)</f>
        <v>529.1585</v>
      </c>
      <c r="DP244" s="27">
        <f>IF($O244&gt;=DP$1,$S244+$Y244,$Y244)</f>
        <v>529.1585</v>
      </c>
      <c r="DQ244" s="27">
        <f>IF($O244&gt;=DQ$1,$S244+$Y244,$Y244)</f>
        <v>529.1585</v>
      </c>
      <c r="DR244" s="27">
        <f>IF($O244&gt;=DR$1,$S244+$Y244,$Y244)</f>
        <v>529.1585</v>
      </c>
      <c r="DS244" s="27">
        <f>IF($O244&gt;=DS$1,$S244+$Y244,$Y244)</f>
        <v>529.1585</v>
      </c>
      <c r="DT244" s="27">
        <f>IF($O244&gt;=DT$1,$S244+$Y244,$Y244)</f>
        <v>529.1585</v>
      </c>
      <c r="DU244" s="27">
        <f>IF($O244&gt;=DU$1,$S244+$Y244,$Y244)</f>
        <v>529.1585</v>
      </c>
      <c r="DV244" s="27">
        <f>IF($O244&gt;=DV$1,$S244+$Y244,$Y244)</f>
        <v>529.1585</v>
      </c>
      <c r="DW244" s="27">
        <f>IF($O244&gt;=DW$1,$S244+$Y244,$Y244)</f>
        <v>529.1585</v>
      </c>
      <c r="DX244" s="27">
        <f>IF($O244&gt;=DX$1,$S244+$Y244,$Y244)</f>
        <v>529.1585</v>
      </c>
      <c r="DY244" s="27">
        <f>IF($O244&gt;=DY$1,$S244+$Y244,$Y244)</f>
        <v>529.1585</v>
      </c>
      <c r="DZ244" s="27">
        <f>IF($O244&gt;=DZ$1,$S244+$Y244,$Y244)</f>
        <v>529.1585</v>
      </c>
      <c r="EA244" s="27">
        <f>IF($O244&gt;=EA$1,$S244+$Y244,$Y244)</f>
        <v>529.1585</v>
      </c>
      <c r="EB244" s="27">
        <f>IF($O244&gt;=EB$1,$S244+$Y244,$Y244)</f>
        <v>529.1585</v>
      </c>
      <c r="EC244" s="27">
        <f>IF($O244&gt;=EC$1,$S244+$Y244,$Y244)</f>
        <v>529.1585</v>
      </c>
      <c r="ED244" s="27">
        <f>IF($O244&gt;=ED$1,$S244+$Y244,$Y244)</f>
        <v>529.1585</v>
      </c>
      <c r="EE244" s="27">
        <f>IF($O244&gt;=EE$1,$S244+$Y244,$Y244)</f>
        <v>529.1585</v>
      </c>
      <c r="EF244" s="27">
        <f>IF($O244&gt;=EF$1,$S244+$Y244,$Y244)</f>
        <v>529.1585</v>
      </c>
      <c r="EG244" s="27">
        <f>IF($O244&gt;=EG$1,$S244+$Y244,$Y244)</f>
        <v>529.1585</v>
      </c>
      <c r="EH244" s="27">
        <f>IF($O244&gt;=EH$1,$S244+$Y244,$Y244)</f>
        <v>529.1585</v>
      </c>
      <c r="EI244" s="27">
        <f>IF($O244&gt;=EI$1,$S244+$Y244,$Y244)</f>
        <v>529.1585</v>
      </c>
      <c r="EJ244" s="27">
        <f>IF($O244&gt;=EJ$1,$S244+$Y244,$Y244)</f>
        <v>529.1585</v>
      </c>
      <c r="EK244" s="27">
        <f>IF($O244&gt;=EK$1,$S244+$Y244,$Y244)</f>
        <v>529.1585</v>
      </c>
      <c r="EL244" s="27">
        <f>IF($O244&gt;=EL$1,$S244+$Y244,$Y244)</f>
        <v>529.1585</v>
      </c>
      <c r="EM244" s="27">
        <f>IF($O244&gt;=EM$1,$S244+$Y244,$Y244)</f>
        <v>529.1585</v>
      </c>
      <c r="EN244" s="27">
        <f>IF($O244&gt;=EN$1,$S244+$Y244,$Y244)</f>
        <v>529.1585</v>
      </c>
      <c r="EO244" s="27">
        <f>IF($O244&gt;=EO$1,$S244+$Y244,$Y244)</f>
        <v>529.1585</v>
      </c>
      <c r="EP244" s="27">
        <f>IF($O244&gt;=EP$1,$S244+$Y244,$Y244)</f>
        <v>529.1585</v>
      </c>
      <c r="EQ244" s="27">
        <f>IF($O244&gt;=EQ$1,$S244+$Y244,$Y244)</f>
        <v>529.1585</v>
      </c>
      <c r="ER244" s="27">
        <f>IF($O244&gt;=ER$1,$S244+$Y244,$Y244)</f>
        <v>529.1585</v>
      </c>
      <c r="ES244" s="27">
        <f>IF($O244&gt;=ES$1,$S244+$Y244,$Y244)</f>
        <v>529.1585</v>
      </c>
      <c r="ET244" s="27">
        <f>IF($O244&gt;=ET$1,$S244+$Y244,$Y244)</f>
        <v>529.1585</v>
      </c>
      <c r="EU244" s="27">
        <f>IF($O244&gt;=EU$1,$S244+$Y244,$Y244)</f>
        <v>529.1585</v>
      </c>
      <c r="EV244" s="27">
        <f>IF($O244&gt;=EV$1,$S244,0)</f>
        <v>529.1585</v>
      </c>
      <c r="EW244" s="27">
        <f>IF($O244&gt;=EW$1,$S244,0)</f>
        <v>529.1585</v>
      </c>
      <c r="EX244" s="27">
        <f>IF($O244&gt;=EX$1,$S244,0)</f>
        <v>529.1585</v>
      </c>
      <c r="EY244" s="27">
        <f>IF($O244&gt;=EY$1,$S244,0)</f>
        <v>529.1585</v>
      </c>
      <c r="EZ244" s="27">
        <f>IF($O244&gt;=EZ$1,$S244,0)</f>
        <v>529.1585</v>
      </c>
      <c r="FA244" s="27">
        <f>IF($O244&gt;=FA$1,$S244,0)</f>
        <v>529.1585</v>
      </c>
      <c r="FB244" s="27">
        <f>IF($O244&gt;=FB$1,$S244,0)</f>
        <v>529.1585</v>
      </c>
      <c r="FC244" s="27">
        <f>IF($O244&gt;=FC$1,$S244,0)</f>
        <v>529.1585</v>
      </c>
      <c r="FD244" s="27">
        <f>IF($O244&gt;=FD$1,$S244,0)</f>
        <v>529.1585</v>
      </c>
      <c r="FE244" s="27">
        <f>IF($O244&gt;=FE$1,$S244,0)</f>
        <v>529.1585</v>
      </c>
      <c r="FF244" s="27">
        <f>IF($O244&gt;=FF$1,$S244,0)</f>
        <v>529.1585</v>
      </c>
      <c r="FG244" s="27">
        <f>IF($O244&gt;=FG$1,$S244,0)</f>
        <v>529.1585</v>
      </c>
      <c r="FH244" s="27">
        <f>IF($O244&gt;=FH$1,$S244,0)</f>
        <v>529.1585</v>
      </c>
      <c r="FI244" s="27">
        <f>IF($O244&gt;=FI$1,$S244,0)</f>
        <v>529.1585</v>
      </c>
      <c r="FJ244" s="27">
        <f>IF($O244&gt;=FJ$1,$S244,0)</f>
        <v>529.1585</v>
      </c>
      <c r="FK244" s="27">
        <f>IF($O244&gt;=FK$1,$S244,0)</f>
        <v>529.1585</v>
      </c>
      <c r="FL244" s="27">
        <f>IF($O244&gt;=FL$1,$S244,0)</f>
        <v>529.1585</v>
      </c>
      <c r="FM244" s="27">
        <f>IF($O244&gt;=FM$1,$S244,0)</f>
        <v>529.1585</v>
      </c>
      <c r="FN244" s="27">
        <f>IF($O244&gt;=FN$1,$S244,0)</f>
        <v>0</v>
      </c>
      <c r="FO244" s="27">
        <f>IF($O244&gt;=FO$1,$S244,0)</f>
        <v>0</v>
      </c>
      <c r="FP244" s="27">
        <f>IF($O244&gt;=FP$1,$S244,0)</f>
        <v>0</v>
      </c>
      <c r="FQ244" s="27">
        <f>IF($O244&gt;=FQ$1,$S244,0)</f>
        <v>0</v>
      </c>
      <c r="FR244" s="27">
        <f>IF($O244&gt;=FR$1,$S244,0)</f>
        <v>0</v>
      </c>
      <c r="FS244" s="27">
        <f>IF($O244&gt;=FS$1,$S244,0)</f>
        <v>0</v>
      </c>
      <c r="FT244" s="27">
        <f>IF($O244&gt;=FT$1,$S244,0)</f>
        <v>0</v>
      </c>
      <c r="FU244" s="27">
        <f>IF($O244&gt;=FU$1,$S244,0)</f>
        <v>0</v>
      </c>
      <c r="FV244" s="27">
        <f>IF($O244&gt;=FV$1,$S244,0)</f>
        <v>0</v>
      </c>
      <c r="FW244" s="27">
        <f>IF($O244&gt;=FW$1,$S244,0)</f>
        <v>0</v>
      </c>
      <c r="FX244" s="27">
        <f>IF($O244&gt;=FX$1,$S244,0)</f>
        <v>0</v>
      </c>
      <c r="FY244" s="27">
        <f>IF($O244&gt;=FY$1,$S244,0)</f>
        <v>0</v>
      </c>
      <c r="FZ244" s="27">
        <f>IF($O244&gt;=FZ$1,$S244,0)</f>
        <v>0</v>
      </c>
      <c r="GA244" s="27">
        <f>IF($O244&gt;=GA$1,$S244,0)</f>
        <v>0</v>
      </c>
      <c r="GB244" s="27">
        <f>IF($O244&gt;=GB$1,$S244,0)</f>
        <v>0</v>
      </c>
      <c r="GC244" s="27">
        <f>IF($O244&gt;=GC$1,$S244,0)</f>
        <v>0</v>
      </c>
      <c r="GD244" s="27">
        <f>IF($O244&gt;=GD$1,$S244,0)</f>
        <v>0</v>
      </c>
      <c r="GE244" s="27">
        <f>IF($O244&gt;=GE$1,$S244,0)</f>
        <v>0</v>
      </c>
      <c r="GF244" s="27">
        <f>IF($O244&gt;=GF$1,$S244,0)</f>
        <v>0</v>
      </c>
      <c r="GG244" s="27">
        <f>IF($O244&gt;=GG$1,$S244,0)</f>
        <v>0</v>
      </c>
      <c r="GH244" s="27">
        <f>IF($O244&gt;=GH$1,$S244,0)</f>
        <v>0</v>
      </c>
      <c r="GI244" s="27">
        <f>IF($O244&gt;=GI$1,$S244,0)</f>
        <v>0</v>
      </c>
      <c r="GJ244" s="27">
        <f>IF($O244&gt;=GJ$1,$S244,0)</f>
        <v>0</v>
      </c>
      <c r="GK244" s="27">
        <f>IF($O244&gt;=GK$1,$S244,0)</f>
        <v>0</v>
      </c>
      <c r="GL244" s="27">
        <f>IF($O244&gt;=GL$1,$S244,0)</f>
        <v>0</v>
      </c>
      <c r="GM244" s="27">
        <f>IF($O244&gt;=GM$1,$S244,0)</f>
        <v>0</v>
      </c>
      <c r="GN244" s="27">
        <f>IF($O244&gt;=GN$1,$S244,0)</f>
        <v>0</v>
      </c>
      <c r="GO244" s="27">
        <f>IF($O244&gt;=GO$1,$S244,0)</f>
        <v>0</v>
      </c>
      <c r="GP244" s="27">
        <f>IF($O244&gt;=GP$1,$S244,0)</f>
        <v>0</v>
      </c>
      <c r="GQ244" s="27">
        <f>IF($O244&gt;=GQ$1,$S244,0)</f>
        <v>0</v>
      </c>
      <c r="GR244" s="27">
        <f>IF($O244&gt;=GR$1,$S244,0)</f>
        <v>0</v>
      </c>
      <c r="GS244" s="27">
        <f>IF($O244&gt;=GS$1,$S244,0)</f>
        <v>0</v>
      </c>
      <c r="GT244" s="27">
        <f>IF($O244&gt;=GT$1,$S244,0)</f>
        <v>0</v>
      </c>
      <c r="GU244" s="27">
        <f>IF($O244&gt;=GU$1,$S244,0)</f>
        <v>0</v>
      </c>
      <c r="GV244" s="27">
        <f>IF($O244&gt;=GV$1,$S244,0)</f>
        <v>0</v>
      </c>
      <c r="GW244" s="27">
        <f>IF($O244&gt;=GW$1,$S244,0)</f>
        <v>0</v>
      </c>
      <c r="GX244" s="27">
        <f>IF($O244&gt;=GX$1,$S244,0)</f>
        <v>0</v>
      </c>
      <c r="GY244" s="27">
        <f>IF($O244&gt;=GY$1,$S244,0)</f>
        <v>0</v>
      </c>
      <c r="GZ244" s="27">
        <f>IF($O244&gt;=GZ$1,$S244,0)</f>
        <v>0</v>
      </c>
      <c r="HA244" s="27">
        <f>IF($O244&gt;=HA$1,$S244,0)</f>
        <v>0</v>
      </c>
      <c r="HB244" s="27">
        <f>IF($O244&gt;=HB$1,$S244,0)</f>
        <v>0</v>
      </c>
      <c r="HC244" s="27">
        <f>IF($O244&gt;=HC$1,$S244,0)</f>
        <v>0</v>
      </c>
    </row>
    <row r="245" spans="1:211">
      <c r="A245" s="3">
        <v>56960</v>
      </c>
      <c r="B245" s="3" t="s">
        <v>256</v>
      </c>
      <c r="C245" s="3" t="s">
        <v>235</v>
      </c>
      <c r="D245" s="3">
        <v>64</v>
      </c>
      <c r="E245" s="4">
        <v>34395</v>
      </c>
      <c r="F245" s="5">
        <v>24.317808219178083</v>
      </c>
      <c r="G245" s="3" t="s">
        <v>99</v>
      </c>
      <c r="H245" s="4">
        <v>19742</v>
      </c>
      <c r="I245" s="9" t="s">
        <v>830</v>
      </c>
      <c r="J245" s="5">
        <v>5802.89</v>
      </c>
      <c r="K245" s="31">
        <v>329</v>
      </c>
      <c r="L245" s="32">
        <v>24</v>
      </c>
      <c r="M245" s="33">
        <f>VLOOKUP(L245,FIND,3,TRUE)</f>
        <v>1.3</v>
      </c>
      <c r="N245" s="32">
        <f>IF(L245&gt;30,180,VLOOKUP(L245,TEMPO,2,FALSE))</f>
        <v>144</v>
      </c>
      <c r="O245" s="32">
        <f>IF(R245&gt;0,4,N245)</f>
        <v>144</v>
      </c>
      <c r="P245" s="96">
        <f>J245*M245*L245</f>
        <v>181050.16800000001</v>
      </c>
      <c r="Q245" s="96">
        <f>10934.45*2</f>
        <v>21868.9</v>
      </c>
      <c r="R245" s="96">
        <f>IF(P245&lt;=Q245,P245/4,0)</f>
        <v>0</v>
      </c>
      <c r="S245" s="5">
        <f>IF(P245&gt;=Q245,P245/N245,0)</f>
        <v>1257.2928333333334</v>
      </c>
      <c r="T245" s="3"/>
      <c r="U245" s="3">
        <f>IF(T245="",1,0)</f>
        <v>1</v>
      </c>
      <c r="V245" s="3">
        <v>643</v>
      </c>
      <c r="W245" s="5">
        <v>0</v>
      </c>
      <c r="X245" s="5">
        <v>402.65</v>
      </c>
      <c r="Y245" s="5">
        <f>X245*W245</f>
        <v>0</v>
      </c>
      <c r="Z245" s="5">
        <v>400</v>
      </c>
      <c r="AA245" s="5">
        <f>S245+Y245+Z245</f>
        <v>1657.2928333333334</v>
      </c>
      <c r="AB245" s="39">
        <f>(J245/12+J245/12*1.3333333333+450/12+J245/30*6/12+J245)*1.3+Y245+Z245+153.9</f>
        <v>9738.9779222012676</v>
      </c>
      <c r="AC245" s="39" t="s">
        <v>107</v>
      </c>
      <c r="AD245" s="39">
        <f>J245*1.3+400+153.9</f>
        <v>8097.6570000000002</v>
      </c>
      <c r="AE245" s="39">
        <f>SUMIFS('CUSTO MENSAL FUNC NOVO'!H:H,'CUSTO MENSAL FUNC NOVO'!A:A,'VALORES MENSAIS'!AC245)</f>
        <v>3348.9422500000001</v>
      </c>
      <c r="AF245" s="27">
        <f>IF($R245&gt;0,$R245,$S245)+$Y245+$Z245</f>
        <v>1657.2928333333334</v>
      </c>
      <c r="AG245" s="27">
        <f>IF($R245&gt;0,$R245,$S245)+$Y245+$Z245</f>
        <v>1657.2928333333334</v>
      </c>
      <c r="AH245" s="27">
        <f>IF($R245&gt;0,$R245,$S245)+$Y245+$Z245</f>
        <v>1657.2928333333334</v>
      </c>
      <c r="AI245" s="27">
        <f>IF($R245&gt;0,$R245,$S245)+$Y245+$Z245</f>
        <v>1657.2928333333334</v>
      </c>
      <c r="AJ245" s="27">
        <f>IF($O245&gt;=AJ$1,$S245+$Y245+$Z245,$Y245+$Z245)</f>
        <v>1657.2928333333334</v>
      </c>
      <c r="AK245" s="27">
        <f>IF($O245&gt;=AK$1,$S245+$Y245+$Z245,$Y245+$Z245)</f>
        <v>1657.2928333333334</v>
      </c>
      <c r="AL245" s="27">
        <f>IF($O245&gt;=AL$1,$S245+$Y245+$Z245,$Y245+$Z245)</f>
        <v>1657.2928333333334</v>
      </c>
      <c r="AM245" s="27">
        <f>IF($O245&gt;=AM$1,$S245+$Y245+$Z245,$Y245+$Z245)</f>
        <v>1657.2928333333334</v>
      </c>
      <c r="AN245" s="27">
        <f>IF($O245&gt;=AN$1,$S245+$Y245+$Z245,$Y245+$Z245)</f>
        <v>1657.2928333333334</v>
      </c>
      <c r="AO245" s="27">
        <f>IF($O245&gt;=AO$1,$S245+$Y245+$Z245,$Y245+$Z245)</f>
        <v>1657.2928333333334</v>
      </c>
      <c r="AP245" s="27">
        <f>IF($O245&gt;=AP$1,$S245+$Y245+$Z245,$Y245+$Z245)</f>
        <v>1657.2928333333334</v>
      </c>
      <c r="AQ245" s="27">
        <f>IF($O245&gt;=AQ$1,$S245+$Y245+$Z245,$Y245+$Z245)</f>
        <v>1657.2928333333334</v>
      </c>
      <c r="AR245" s="27">
        <f>IF($O245&gt;=AR$1,$S245+$Y245+$Z245,$Y245+$Z245)</f>
        <v>1657.2928333333334</v>
      </c>
      <c r="AS245" s="27">
        <f>IF($O245&gt;=AS$1,$S245+$Y245+$Z245,$Y245+$Z245)</f>
        <v>1657.2928333333334</v>
      </c>
      <c r="AT245" s="27">
        <f>IF($O245&gt;=AT$1,$S245+$Y245+$Z245,$Y245+$Z245)</f>
        <v>1657.2928333333334</v>
      </c>
      <c r="AU245" s="27">
        <f>IF($O245&gt;=AU$1,$S245+$Y245+$Z245,$Y245+$Z245)</f>
        <v>1657.2928333333334</v>
      </c>
      <c r="AV245" s="27">
        <f>IF($O245&gt;=AV$1,$S245+$Y245+$Z245,$Y245+$Z245)</f>
        <v>1657.2928333333334</v>
      </c>
      <c r="AW245" s="27">
        <f>IF($O245&gt;=AW$1,$S245+$Y245+$Z245,$Y245+$Z245)</f>
        <v>1657.2928333333334</v>
      </c>
      <c r="AX245" s="27">
        <f>IF($O245&gt;=AX$1,$S245+$Y245+$Z245,$Y245+$Z245)</f>
        <v>1657.2928333333334</v>
      </c>
      <c r="AY245" s="27">
        <f>IF($O245&gt;=AY$1,$S245+$Y245+$Z245,$Y245+$Z245)</f>
        <v>1657.2928333333334</v>
      </c>
      <c r="AZ245" s="27">
        <f>IF($O245&gt;=AZ$1,$S245+$Y245+$Z245,$Y245+$Z245)</f>
        <v>1657.2928333333334</v>
      </c>
      <c r="BA245" s="27">
        <f>IF($O245&gt;=BA$1,$S245+$Y245+$Z245,$Y245+$Z245)</f>
        <v>1657.2928333333334</v>
      </c>
      <c r="BB245" s="27">
        <f>IF($O245&gt;=BB$1,$S245+$Y245+$Z245,$Y245+$Z245)</f>
        <v>1657.2928333333334</v>
      </c>
      <c r="BC245" s="27">
        <f>IF($O245&gt;=BC$1,$S245+$Y245+$Z245,$Y245+$Z245)</f>
        <v>1657.2928333333334</v>
      </c>
      <c r="BD245" s="27">
        <f>IF($O245&gt;=BD$1,$S245+$Y245+$Z245,$Y245+$Z245)</f>
        <v>1657.2928333333334</v>
      </c>
      <c r="BE245" s="27">
        <f>IF($O245&gt;=BE$1,$S245+$Y245+$Z245,$Y245+$Z245)</f>
        <v>1657.2928333333334</v>
      </c>
      <c r="BF245" s="27">
        <f>IF($O245&gt;=BF$1,$S245+$Y245+$Z245,$Y245+$Z245)</f>
        <v>1657.2928333333334</v>
      </c>
      <c r="BG245" s="27">
        <f>IF($O245&gt;=BG$1,$S245+$Y245+$Z245,$Y245+$Z245)</f>
        <v>1657.2928333333334</v>
      </c>
      <c r="BH245" s="27">
        <f>IF($O245&gt;=BH$1,$S245+$Y245+$Z245,$Y245+$Z245)</f>
        <v>1657.2928333333334</v>
      </c>
      <c r="BI245" s="27">
        <f>IF($O245&gt;=BI$1,$S245+$Y245+$Z245,$Y245+$Z245)</f>
        <v>1657.2928333333334</v>
      </c>
      <c r="BJ245" s="27">
        <f>IF($O245&gt;=BJ$1,$S245+$Y245+$Z245,$Y245+$Z245)</f>
        <v>1657.2928333333334</v>
      </c>
      <c r="BK245" s="27">
        <f>IF($O245&gt;=BK$1,$S245+$Y245+$Z245,$Y245+$Z245)</f>
        <v>1657.2928333333334</v>
      </c>
      <c r="BL245" s="27">
        <f>IF($O245&gt;=BL$1,$S245+$Y245+$Z245,$Y245+$Z245)</f>
        <v>1657.2928333333334</v>
      </c>
      <c r="BM245" s="27">
        <f>IF($O245&gt;=BM$1,$S245+$Y245+$Z245,$Y245+$Z245)</f>
        <v>1657.2928333333334</v>
      </c>
      <c r="BN245" s="27">
        <f>IF($O245&gt;=BN$1,$S245+$Y245+$Z245,$Y245+$Z245)</f>
        <v>1657.2928333333334</v>
      </c>
      <c r="BO245" s="27">
        <f>IF($O245&gt;=BO$1,$S245+$Y245+$Z245,$Y245+$Z245)</f>
        <v>1657.2928333333334</v>
      </c>
      <c r="BP245" s="27">
        <f>IF($O245&gt;=BP$1,$S245+$Y245+$Z245,$Y245+$Z245)</f>
        <v>1657.2928333333334</v>
      </c>
      <c r="BQ245" s="27">
        <f>IF($O245&gt;=BQ$1,$S245+$Y245+$Z245,$Y245+$Z245)</f>
        <v>1657.2928333333334</v>
      </c>
      <c r="BR245" s="27">
        <f>IF($O245&gt;=BR$1,$S245+$Y245+$Z245,$Y245+$Z245)</f>
        <v>1657.2928333333334</v>
      </c>
      <c r="BS245" s="27">
        <f>IF($O245&gt;=BS$1,$S245+$Y245+$Z245,$Y245+$Z245)</f>
        <v>1657.2928333333334</v>
      </c>
      <c r="BT245" s="27">
        <f>IF($O245&gt;=BT$1,$S245+$Y245+$Z245,$Y245+$Z245)</f>
        <v>1657.2928333333334</v>
      </c>
      <c r="BU245" s="27">
        <f>IF($O245&gt;=BU$1,$S245+$Y245+$Z245,$Y245+$Z245)</f>
        <v>1657.2928333333334</v>
      </c>
      <c r="BV245" s="27">
        <f>IF($O245&gt;=BV$1,$S245+$Y245+$Z245,$Y245+$Z245)</f>
        <v>1657.2928333333334</v>
      </c>
      <c r="BW245" s="27">
        <f>IF($O245&gt;=BW$1,$S245+$Y245+$Z245,$Y245+$Z245)</f>
        <v>1657.2928333333334</v>
      </c>
      <c r="BX245" s="27">
        <f>IF($O245&gt;=BX$1,$S245+$Y245+$Z245,$Y245+$Z245)</f>
        <v>1657.2928333333334</v>
      </c>
      <c r="BY245" s="27">
        <f>IF($O245&gt;=BY$1,$S245+$Y245+$Z245,$Y245+$Z245)</f>
        <v>1657.2928333333334</v>
      </c>
      <c r="BZ245" s="27">
        <f>IF($O245&gt;=BZ$1,$S245+$Y245+$Z245,$Y245+$Z245)</f>
        <v>1657.2928333333334</v>
      </c>
      <c r="CA245" s="27">
        <f>IF($O245&gt;=CA$1,$S245+$Y245+$Z245,$Y245+$Z245)</f>
        <v>1657.2928333333334</v>
      </c>
      <c r="CB245" s="27">
        <f>IF($O245&gt;=CB$1,$S245+$Y245+$Z245,$Y245+$Z245)</f>
        <v>1657.2928333333334</v>
      </c>
      <c r="CC245" s="27">
        <f>IF($O245&gt;=CC$1,$S245+$Y245+$Z245,$Y245+$Z245)</f>
        <v>1657.2928333333334</v>
      </c>
      <c r="CD245" s="27">
        <f>IF($O245&gt;=CD$1,$S245+$Y245+$Z245,$Y245+$Z245)</f>
        <v>1657.2928333333334</v>
      </c>
      <c r="CE245" s="27">
        <f>IF($O245&gt;=CE$1,$S245+$Y245+$Z245,$Y245+$Z245)</f>
        <v>1657.2928333333334</v>
      </c>
      <c r="CF245" s="27">
        <f>IF($O245&gt;=CF$1,$S245+$Y245+$Z245,$Y245+$Z245)</f>
        <v>1657.2928333333334</v>
      </c>
      <c r="CG245" s="27">
        <f>IF($O245&gt;=CG$1,$S245+$Y245+$Z245,$Y245+$Z245)</f>
        <v>1657.2928333333334</v>
      </c>
      <c r="CH245" s="27">
        <f>IF($O245&gt;=CH$1,$S245+$Y245+$Z245,$Y245+$Z245)</f>
        <v>1657.2928333333334</v>
      </c>
      <c r="CI245" s="27">
        <f>IF($O245&gt;=CI$1,$S245+$Y245+$Z245,$Y245+$Z245)</f>
        <v>1657.2928333333334</v>
      </c>
      <c r="CJ245" s="27">
        <f>IF($O245&gt;=CJ$1,$S245+$Y245+$Z245,$Y245+$Z245)</f>
        <v>1657.2928333333334</v>
      </c>
      <c r="CK245" s="27">
        <f>IF($O245&gt;=CK$1,$S245+$Y245+$Z245,$Y245+$Z245)</f>
        <v>1657.2928333333334</v>
      </c>
      <c r="CL245" s="27">
        <f>IF($O245&gt;=CL$1,$S245+$Y245+$Z245,$Y245+$Z245)</f>
        <v>1657.2928333333334</v>
      </c>
      <c r="CM245" s="27">
        <f>IF($O245&gt;=CM$1,$S245+$Y245+$Z245,$Y245+$Z245)</f>
        <v>1657.2928333333334</v>
      </c>
      <c r="CN245" s="27">
        <f>IF($O245&gt;=CN$1,$S245+$Y245,$Y245)</f>
        <v>1257.2928333333334</v>
      </c>
      <c r="CO245" s="27">
        <f>IF($O245&gt;=CO$1,$S245+$Y245,$Y245)</f>
        <v>1257.2928333333334</v>
      </c>
      <c r="CP245" s="27">
        <f>IF($O245&gt;=CP$1,$S245+$Y245,$Y245)</f>
        <v>1257.2928333333334</v>
      </c>
      <c r="CQ245" s="27">
        <f>IF($O245&gt;=CQ$1,$S245+$Y245,$Y245)</f>
        <v>1257.2928333333334</v>
      </c>
      <c r="CR245" s="27">
        <f>IF($O245&gt;=CR$1,$S245+$Y245,$Y245)</f>
        <v>1257.2928333333334</v>
      </c>
      <c r="CS245" s="27">
        <f>IF($O245&gt;=CS$1,$S245+$Y245,$Y245)</f>
        <v>1257.2928333333334</v>
      </c>
      <c r="CT245" s="27">
        <f>IF($O245&gt;=CT$1,$S245+$Y245,$Y245)</f>
        <v>1257.2928333333334</v>
      </c>
      <c r="CU245" s="27">
        <f>IF($O245&gt;=CU$1,$S245+$Y245,$Y245)</f>
        <v>1257.2928333333334</v>
      </c>
      <c r="CV245" s="27">
        <f>IF($O245&gt;=CV$1,$S245+$Y245,$Y245)</f>
        <v>1257.2928333333334</v>
      </c>
      <c r="CW245" s="27">
        <f>IF($O245&gt;=CW$1,$S245+$Y245,$Y245)</f>
        <v>1257.2928333333334</v>
      </c>
      <c r="CX245" s="27">
        <f>IF($O245&gt;=CX$1,$S245+$Y245,$Y245)</f>
        <v>1257.2928333333334</v>
      </c>
      <c r="CY245" s="27">
        <f>IF($O245&gt;=CY$1,$S245+$Y245,$Y245)</f>
        <v>1257.2928333333334</v>
      </c>
      <c r="CZ245" s="27">
        <f>IF($O245&gt;=CZ$1,$S245+$Y245,$Y245)</f>
        <v>1257.2928333333334</v>
      </c>
      <c r="DA245" s="27">
        <f>IF($O245&gt;=DA$1,$S245+$Y245,$Y245)</f>
        <v>1257.2928333333334</v>
      </c>
      <c r="DB245" s="27">
        <f>IF($O245&gt;=DB$1,$S245+$Y245,$Y245)</f>
        <v>1257.2928333333334</v>
      </c>
      <c r="DC245" s="27">
        <f>IF($O245&gt;=DC$1,$S245+$Y245,$Y245)</f>
        <v>1257.2928333333334</v>
      </c>
      <c r="DD245" s="27">
        <f>IF($O245&gt;=DD$1,$S245+$Y245,$Y245)</f>
        <v>1257.2928333333334</v>
      </c>
      <c r="DE245" s="27">
        <f>IF($O245&gt;=DE$1,$S245+$Y245,$Y245)</f>
        <v>1257.2928333333334</v>
      </c>
      <c r="DF245" s="27">
        <f>IF($O245&gt;=DF$1,$S245+$Y245,$Y245)</f>
        <v>1257.2928333333334</v>
      </c>
      <c r="DG245" s="27">
        <f>IF($O245&gt;=DG$1,$S245+$Y245,$Y245)</f>
        <v>1257.2928333333334</v>
      </c>
      <c r="DH245" s="27">
        <f>IF($O245&gt;=DH$1,$S245+$Y245,$Y245)</f>
        <v>1257.2928333333334</v>
      </c>
      <c r="DI245" s="27">
        <f>IF($O245&gt;=DI$1,$S245+$Y245,$Y245)</f>
        <v>1257.2928333333334</v>
      </c>
      <c r="DJ245" s="27">
        <f>IF($O245&gt;=DJ$1,$S245+$Y245,$Y245)</f>
        <v>1257.2928333333334</v>
      </c>
      <c r="DK245" s="27">
        <f>IF($O245&gt;=DK$1,$S245+$Y245,$Y245)</f>
        <v>1257.2928333333334</v>
      </c>
      <c r="DL245" s="27">
        <f>IF($O245&gt;=DL$1,$S245+$Y245,$Y245)</f>
        <v>1257.2928333333334</v>
      </c>
      <c r="DM245" s="27">
        <f>IF($O245&gt;=DM$1,$S245+$Y245,$Y245)</f>
        <v>1257.2928333333334</v>
      </c>
      <c r="DN245" s="27">
        <f>IF($O245&gt;=DN$1,$S245+$Y245,$Y245)</f>
        <v>1257.2928333333334</v>
      </c>
      <c r="DO245" s="27">
        <f>IF($O245&gt;=DO$1,$S245+$Y245,$Y245)</f>
        <v>1257.2928333333334</v>
      </c>
      <c r="DP245" s="27">
        <f>IF($O245&gt;=DP$1,$S245+$Y245,$Y245)</f>
        <v>1257.2928333333334</v>
      </c>
      <c r="DQ245" s="27">
        <f>IF($O245&gt;=DQ$1,$S245+$Y245,$Y245)</f>
        <v>1257.2928333333334</v>
      </c>
      <c r="DR245" s="27">
        <f>IF($O245&gt;=DR$1,$S245+$Y245,$Y245)</f>
        <v>1257.2928333333334</v>
      </c>
      <c r="DS245" s="27">
        <f>IF($O245&gt;=DS$1,$S245+$Y245,$Y245)</f>
        <v>1257.2928333333334</v>
      </c>
      <c r="DT245" s="27">
        <f>IF($O245&gt;=DT$1,$S245+$Y245,$Y245)</f>
        <v>1257.2928333333334</v>
      </c>
      <c r="DU245" s="27">
        <f>IF($O245&gt;=DU$1,$S245+$Y245,$Y245)</f>
        <v>1257.2928333333334</v>
      </c>
      <c r="DV245" s="27">
        <f>IF($O245&gt;=DV$1,$S245+$Y245,$Y245)</f>
        <v>1257.2928333333334</v>
      </c>
      <c r="DW245" s="27">
        <f>IF($O245&gt;=DW$1,$S245+$Y245,$Y245)</f>
        <v>1257.2928333333334</v>
      </c>
      <c r="DX245" s="27">
        <f>IF($O245&gt;=DX$1,$S245+$Y245,$Y245)</f>
        <v>1257.2928333333334</v>
      </c>
      <c r="DY245" s="27">
        <f>IF($O245&gt;=DY$1,$S245+$Y245,$Y245)</f>
        <v>1257.2928333333334</v>
      </c>
      <c r="DZ245" s="27">
        <f>IF($O245&gt;=DZ$1,$S245+$Y245,$Y245)</f>
        <v>1257.2928333333334</v>
      </c>
      <c r="EA245" s="27">
        <f>IF($O245&gt;=EA$1,$S245+$Y245,$Y245)</f>
        <v>1257.2928333333334</v>
      </c>
      <c r="EB245" s="27">
        <f>IF($O245&gt;=EB$1,$S245+$Y245,$Y245)</f>
        <v>1257.2928333333334</v>
      </c>
      <c r="EC245" s="27">
        <f>IF($O245&gt;=EC$1,$S245+$Y245,$Y245)</f>
        <v>1257.2928333333334</v>
      </c>
      <c r="ED245" s="27">
        <f>IF($O245&gt;=ED$1,$S245+$Y245,$Y245)</f>
        <v>1257.2928333333334</v>
      </c>
      <c r="EE245" s="27">
        <f>IF($O245&gt;=EE$1,$S245+$Y245,$Y245)</f>
        <v>1257.2928333333334</v>
      </c>
      <c r="EF245" s="27">
        <f>IF($O245&gt;=EF$1,$S245+$Y245,$Y245)</f>
        <v>1257.2928333333334</v>
      </c>
      <c r="EG245" s="27">
        <f>IF($O245&gt;=EG$1,$S245+$Y245,$Y245)</f>
        <v>1257.2928333333334</v>
      </c>
      <c r="EH245" s="27">
        <f>IF($O245&gt;=EH$1,$S245+$Y245,$Y245)</f>
        <v>1257.2928333333334</v>
      </c>
      <c r="EI245" s="27">
        <f>IF($O245&gt;=EI$1,$S245+$Y245,$Y245)</f>
        <v>1257.2928333333334</v>
      </c>
      <c r="EJ245" s="27">
        <f>IF($O245&gt;=EJ$1,$S245+$Y245,$Y245)</f>
        <v>1257.2928333333334</v>
      </c>
      <c r="EK245" s="27">
        <f>IF($O245&gt;=EK$1,$S245+$Y245,$Y245)</f>
        <v>1257.2928333333334</v>
      </c>
      <c r="EL245" s="27">
        <f>IF($O245&gt;=EL$1,$S245+$Y245,$Y245)</f>
        <v>1257.2928333333334</v>
      </c>
      <c r="EM245" s="27">
        <f>IF($O245&gt;=EM$1,$S245+$Y245,$Y245)</f>
        <v>1257.2928333333334</v>
      </c>
      <c r="EN245" s="27">
        <f>IF($O245&gt;=EN$1,$S245+$Y245,$Y245)</f>
        <v>1257.2928333333334</v>
      </c>
      <c r="EO245" s="27">
        <f>IF($O245&gt;=EO$1,$S245+$Y245,$Y245)</f>
        <v>1257.2928333333334</v>
      </c>
      <c r="EP245" s="27">
        <f>IF($O245&gt;=EP$1,$S245+$Y245,$Y245)</f>
        <v>1257.2928333333334</v>
      </c>
      <c r="EQ245" s="27">
        <f>IF($O245&gt;=EQ$1,$S245+$Y245,$Y245)</f>
        <v>1257.2928333333334</v>
      </c>
      <c r="ER245" s="27">
        <f>IF($O245&gt;=ER$1,$S245+$Y245,$Y245)</f>
        <v>1257.2928333333334</v>
      </c>
      <c r="ES245" s="27">
        <f>IF($O245&gt;=ES$1,$S245+$Y245,$Y245)</f>
        <v>1257.2928333333334</v>
      </c>
      <c r="ET245" s="27">
        <f>IF($O245&gt;=ET$1,$S245+$Y245,$Y245)</f>
        <v>1257.2928333333334</v>
      </c>
      <c r="EU245" s="27">
        <f>IF($O245&gt;=EU$1,$S245+$Y245,$Y245)</f>
        <v>1257.2928333333334</v>
      </c>
      <c r="EV245" s="27">
        <f>IF($O245&gt;=EV$1,$S245,0)</f>
        <v>1257.2928333333334</v>
      </c>
      <c r="EW245" s="27">
        <f>IF($O245&gt;=EW$1,$S245,0)</f>
        <v>1257.2928333333334</v>
      </c>
      <c r="EX245" s="27">
        <f>IF($O245&gt;=EX$1,$S245,0)</f>
        <v>1257.2928333333334</v>
      </c>
      <c r="EY245" s="27">
        <f>IF($O245&gt;=EY$1,$S245,0)</f>
        <v>1257.2928333333334</v>
      </c>
      <c r="EZ245" s="27">
        <f>IF($O245&gt;=EZ$1,$S245,0)</f>
        <v>1257.2928333333334</v>
      </c>
      <c r="FA245" s="27">
        <f>IF($O245&gt;=FA$1,$S245,0)</f>
        <v>1257.2928333333334</v>
      </c>
      <c r="FB245" s="27">
        <f>IF($O245&gt;=FB$1,$S245,0)</f>
        <v>1257.2928333333334</v>
      </c>
      <c r="FC245" s="27">
        <f>IF($O245&gt;=FC$1,$S245,0)</f>
        <v>1257.2928333333334</v>
      </c>
      <c r="FD245" s="27">
        <f>IF($O245&gt;=FD$1,$S245,0)</f>
        <v>1257.2928333333334</v>
      </c>
      <c r="FE245" s="27">
        <f>IF($O245&gt;=FE$1,$S245,0)</f>
        <v>1257.2928333333334</v>
      </c>
      <c r="FF245" s="27">
        <f>IF($O245&gt;=FF$1,$S245,0)</f>
        <v>1257.2928333333334</v>
      </c>
      <c r="FG245" s="27">
        <f>IF($O245&gt;=FG$1,$S245,0)</f>
        <v>1257.2928333333334</v>
      </c>
      <c r="FH245" s="27">
        <f>IF($O245&gt;=FH$1,$S245,0)</f>
        <v>1257.2928333333334</v>
      </c>
      <c r="FI245" s="27">
        <f>IF($O245&gt;=FI$1,$S245,0)</f>
        <v>1257.2928333333334</v>
      </c>
      <c r="FJ245" s="27">
        <f>IF($O245&gt;=FJ$1,$S245,0)</f>
        <v>1257.2928333333334</v>
      </c>
      <c r="FK245" s="27">
        <f>IF($O245&gt;=FK$1,$S245,0)</f>
        <v>1257.2928333333334</v>
      </c>
      <c r="FL245" s="27">
        <f>IF($O245&gt;=FL$1,$S245,0)</f>
        <v>1257.2928333333334</v>
      </c>
      <c r="FM245" s="27">
        <f>IF($O245&gt;=FM$1,$S245,0)</f>
        <v>1257.2928333333334</v>
      </c>
      <c r="FN245" s="27">
        <f>IF($O245&gt;=FN$1,$S245,0)</f>
        <v>1257.2928333333334</v>
      </c>
      <c r="FO245" s="27">
        <f>IF($O245&gt;=FO$1,$S245,0)</f>
        <v>1257.2928333333334</v>
      </c>
      <c r="FP245" s="27">
        <f>IF($O245&gt;=FP$1,$S245,0)</f>
        <v>1257.2928333333334</v>
      </c>
      <c r="FQ245" s="27">
        <f>IF($O245&gt;=FQ$1,$S245,0)</f>
        <v>1257.2928333333334</v>
      </c>
      <c r="FR245" s="27">
        <f>IF($O245&gt;=FR$1,$S245,0)</f>
        <v>1257.2928333333334</v>
      </c>
      <c r="FS245" s="27">
        <f>IF($O245&gt;=FS$1,$S245,0)</f>
        <v>1257.2928333333334</v>
      </c>
      <c r="FT245" s="27">
        <f>IF($O245&gt;=FT$1,$S245,0)</f>
        <v>0</v>
      </c>
      <c r="FU245" s="27">
        <f>IF($O245&gt;=FU$1,$S245,0)</f>
        <v>0</v>
      </c>
      <c r="FV245" s="27">
        <f>IF($O245&gt;=FV$1,$S245,0)</f>
        <v>0</v>
      </c>
      <c r="FW245" s="27">
        <f>IF($O245&gt;=FW$1,$S245,0)</f>
        <v>0</v>
      </c>
      <c r="FX245" s="27">
        <f>IF($O245&gt;=FX$1,$S245,0)</f>
        <v>0</v>
      </c>
      <c r="FY245" s="27">
        <f>IF($O245&gt;=FY$1,$S245,0)</f>
        <v>0</v>
      </c>
      <c r="FZ245" s="27">
        <f>IF($O245&gt;=FZ$1,$S245,0)</f>
        <v>0</v>
      </c>
      <c r="GA245" s="27">
        <f>IF($O245&gt;=GA$1,$S245,0)</f>
        <v>0</v>
      </c>
      <c r="GB245" s="27">
        <f>IF($O245&gt;=GB$1,$S245,0)</f>
        <v>0</v>
      </c>
      <c r="GC245" s="27">
        <f>IF($O245&gt;=GC$1,$S245,0)</f>
        <v>0</v>
      </c>
      <c r="GD245" s="27">
        <f>IF($O245&gt;=GD$1,$S245,0)</f>
        <v>0</v>
      </c>
      <c r="GE245" s="27">
        <f>IF($O245&gt;=GE$1,$S245,0)</f>
        <v>0</v>
      </c>
      <c r="GF245" s="27">
        <f>IF($O245&gt;=GF$1,$S245,0)</f>
        <v>0</v>
      </c>
      <c r="GG245" s="27">
        <f>IF($O245&gt;=GG$1,$S245,0)</f>
        <v>0</v>
      </c>
      <c r="GH245" s="27">
        <f>IF($O245&gt;=GH$1,$S245,0)</f>
        <v>0</v>
      </c>
      <c r="GI245" s="27">
        <f>IF($O245&gt;=GI$1,$S245,0)</f>
        <v>0</v>
      </c>
      <c r="GJ245" s="27">
        <f>IF($O245&gt;=GJ$1,$S245,0)</f>
        <v>0</v>
      </c>
      <c r="GK245" s="27">
        <f>IF($O245&gt;=GK$1,$S245,0)</f>
        <v>0</v>
      </c>
      <c r="GL245" s="27">
        <f>IF($O245&gt;=GL$1,$S245,0)</f>
        <v>0</v>
      </c>
      <c r="GM245" s="27">
        <f>IF($O245&gt;=GM$1,$S245,0)</f>
        <v>0</v>
      </c>
      <c r="GN245" s="27">
        <f>IF($O245&gt;=GN$1,$S245,0)</f>
        <v>0</v>
      </c>
      <c r="GO245" s="27">
        <f>IF($O245&gt;=GO$1,$S245,0)</f>
        <v>0</v>
      </c>
      <c r="GP245" s="27">
        <f>IF($O245&gt;=GP$1,$S245,0)</f>
        <v>0</v>
      </c>
      <c r="GQ245" s="27">
        <f>IF($O245&gt;=GQ$1,$S245,0)</f>
        <v>0</v>
      </c>
      <c r="GR245" s="27">
        <f>IF($O245&gt;=GR$1,$S245,0)</f>
        <v>0</v>
      </c>
      <c r="GS245" s="27">
        <f>IF($O245&gt;=GS$1,$S245,0)</f>
        <v>0</v>
      </c>
      <c r="GT245" s="27">
        <f>IF($O245&gt;=GT$1,$S245,0)</f>
        <v>0</v>
      </c>
      <c r="GU245" s="27">
        <f>IF($O245&gt;=GU$1,$S245,0)</f>
        <v>0</v>
      </c>
      <c r="GV245" s="27">
        <f>IF($O245&gt;=GV$1,$S245,0)</f>
        <v>0</v>
      </c>
      <c r="GW245" s="27">
        <f>IF($O245&gt;=GW$1,$S245,0)</f>
        <v>0</v>
      </c>
      <c r="GX245" s="27">
        <f>IF($O245&gt;=GX$1,$S245,0)</f>
        <v>0</v>
      </c>
      <c r="GY245" s="27">
        <f>IF($O245&gt;=GY$1,$S245,0)</f>
        <v>0</v>
      </c>
      <c r="GZ245" s="27">
        <f>IF($O245&gt;=GZ$1,$S245,0)</f>
        <v>0</v>
      </c>
      <c r="HA245" s="27">
        <f>IF($O245&gt;=HA$1,$S245,0)</f>
        <v>0</v>
      </c>
      <c r="HB245" s="27">
        <f>IF($O245&gt;=HB$1,$S245,0)</f>
        <v>0</v>
      </c>
      <c r="HC245" s="27">
        <f>IF($O245&gt;=HC$1,$S245,0)</f>
        <v>0</v>
      </c>
    </row>
    <row r="246" spans="1:211">
      <c r="A246" s="3">
        <v>42498</v>
      </c>
      <c r="B246" s="3" t="s">
        <v>307</v>
      </c>
      <c r="C246" s="3" t="s">
        <v>140</v>
      </c>
      <c r="D246" s="3">
        <v>49</v>
      </c>
      <c r="E246" s="4">
        <v>33399</v>
      </c>
      <c r="F246" s="5">
        <v>27.046575342465754</v>
      </c>
      <c r="G246" s="3" t="s">
        <v>99</v>
      </c>
      <c r="H246" s="4">
        <v>25535</v>
      </c>
      <c r="I246" s="9" t="s">
        <v>830</v>
      </c>
      <c r="J246" s="5">
        <v>6146.61</v>
      </c>
      <c r="K246" s="31">
        <v>329</v>
      </c>
      <c r="L246" s="32">
        <v>27</v>
      </c>
      <c r="M246" s="33">
        <f>VLOOKUP(L246,FIND,3,TRUE)</f>
        <v>1.5</v>
      </c>
      <c r="N246" s="32">
        <f>IF(L246&gt;30,180,VLOOKUP(L246,TEMPO,2,FALSE))</f>
        <v>162</v>
      </c>
      <c r="O246" s="32">
        <f>IF(R246&gt;0,4,N246)</f>
        <v>162</v>
      </c>
      <c r="P246" s="96">
        <f>J246*M246*L246</f>
        <v>248937.70499999999</v>
      </c>
      <c r="Q246" s="96">
        <f>10934.45*2</f>
        <v>21868.9</v>
      </c>
      <c r="R246" s="96">
        <f>IF(P246&lt;=Q246,P246/4,0)</f>
        <v>0</v>
      </c>
      <c r="S246" s="5">
        <f>IF(P246&gt;=Q246,P246/N246,0)</f>
        <v>1536.6524999999999</v>
      </c>
      <c r="T246" s="3"/>
      <c r="U246" s="3">
        <f>IF(T246="",1,0)</f>
        <v>1</v>
      </c>
      <c r="V246" s="3">
        <v>130</v>
      </c>
      <c r="W246" s="5">
        <v>0</v>
      </c>
      <c r="X246" s="5">
        <v>203.3</v>
      </c>
      <c r="Y246" s="5">
        <f>X246*W246</f>
        <v>0</v>
      </c>
      <c r="Z246" s="5">
        <v>400</v>
      </c>
      <c r="AA246" s="5">
        <f>S246+Y246+Z246</f>
        <v>1936.6524999999999</v>
      </c>
      <c r="AB246" s="39">
        <f>(J246/12+J246/12*1.3333333333+450/12+J246/30*6/12+J246)*1.3+Y246+Z246+153.9</f>
        <v>10280.14596664447</v>
      </c>
      <c r="AC246" s="39" t="s">
        <v>140</v>
      </c>
      <c r="AD246" s="39">
        <f>J246*1.3+400+153.9</f>
        <v>8544.4930000000004</v>
      </c>
      <c r="AE246" s="39">
        <f>SUMIFS('CUSTO MENSAL FUNC NOVO'!H:H,'CUSTO MENSAL FUNC NOVO'!A:A,'VALORES MENSAIS'!AC246)</f>
        <v>7402.7770999999993</v>
      </c>
      <c r="AF246" s="27">
        <f>IF($R246&gt;0,$R246,$S246)+$Y246+$Z246</f>
        <v>1936.6524999999999</v>
      </c>
      <c r="AG246" s="27">
        <f>IF($R246&gt;0,$R246,$S246)+$Y246+$Z246</f>
        <v>1936.6524999999999</v>
      </c>
      <c r="AH246" s="27">
        <f>IF($R246&gt;0,$R246,$S246)+$Y246+$Z246</f>
        <v>1936.6524999999999</v>
      </c>
      <c r="AI246" s="27">
        <f>IF($R246&gt;0,$R246,$S246)+$Y246+$Z246</f>
        <v>1936.6524999999999</v>
      </c>
      <c r="AJ246" s="27">
        <f>IF($O246&gt;=AJ$1,$S246+$Y246+$Z246,$Y246+$Z246)</f>
        <v>1936.6524999999999</v>
      </c>
      <c r="AK246" s="27">
        <f>IF($O246&gt;=AK$1,$S246+$Y246+$Z246,$Y246+$Z246)</f>
        <v>1936.6524999999999</v>
      </c>
      <c r="AL246" s="27">
        <f>IF($O246&gt;=AL$1,$S246+$Y246+$Z246,$Y246+$Z246)</f>
        <v>1936.6524999999999</v>
      </c>
      <c r="AM246" s="27">
        <f>IF($O246&gt;=AM$1,$S246+$Y246+$Z246,$Y246+$Z246)</f>
        <v>1936.6524999999999</v>
      </c>
      <c r="AN246" s="27">
        <f>IF($O246&gt;=AN$1,$S246+$Y246+$Z246,$Y246+$Z246)</f>
        <v>1936.6524999999999</v>
      </c>
      <c r="AO246" s="27">
        <f>IF($O246&gt;=AO$1,$S246+$Y246+$Z246,$Y246+$Z246)</f>
        <v>1936.6524999999999</v>
      </c>
      <c r="AP246" s="27">
        <f>IF($O246&gt;=AP$1,$S246+$Y246+$Z246,$Y246+$Z246)</f>
        <v>1936.6524999999999</v>
      </c>
      <c r="AQ246" s="27">
        <f>IF($O246&gt;=AQ$1,$S246+$Y246+$Z246,$Y246+$Z246)</f>
        <v>1936.6524999999999</v>
      </c>
      <c r="AR246" s="27">
        <f>IF($O246&gt;=AR$1,$S246+$Y246+$Z246,$Y246+$Z246)</f>
        <v>1936.6524999999999</v>
      </c>
      <c r="AS246" s="27">
        <f>IF($O246&gt;=AS$1,$S246+$Y246+$Z246,$Y246+$Z246)</f>
        <v>1936.6524999999999</v>
      </c>
      <c r="AT246" s="27">
        <f>IF($O246&gt;=AT$1,$S246+$Y246+$Z246,$Y246+$Z246)</f>
        <v>1936.6524999999999</v>
      </c>
      <c r="AU246" s="27">
        <f>IF($O246&gt;=AU$1,$S246+$Y246+$Z246,$Y246+$Z246)</f>
        <v>1936.6524999999999</v>
      </c>
      <c r="AV246" s="27">
        <f>IF($O246&gt;=AV$1,$S246+$Y246+$Z246,$Y246+$Z246)</f>
        <v>1936.6524999999999</v>
      </c>
      <c r="AW246" s="27">
        <f>IF($O246&gt;=AW$1,$S246+$Y246+$Z246,$Y246+$Z246)</f>
        <v>1936.6524999999999</v>
      </c>
      <c r="AX246" s="27">
        <f>IF($O246&gt;=AX$1,$S246+$Y246+$Z246,$Y246+$Z246)</f>
        <v>1936.6524999999999</v>
      </c>
      <c r="AY246" s="27">
        <f>IF($O246&gt;=AY$1,$S246+$Y246+$Z246,$Y246+$Z246)</f>
        <v>1936.6524999999999</v>
      </c>
      <c r="AZ246" s="27">
        <f>IF($O246&gt;=AZ$1,$S246+$Y246+$Z246,$Y246+$Z246)</f>
        <v>1936.6524999999999</v>
      </c>
      <c r="BA246" s="27">
        <f>IF($O246&gt;=BA$1,$S246+$Y246+$Z246,$Y246+$Z246)</f>
        <v>1936.6524999999999</v>
      </c>
      <c r="BB246" s="27">
        <f>IF($O246&gt;=BB$1,$S246+$Y246+$Z246,$Y246+$Z246)</f>
        <v>1936.6524999999999</v>
      </c>
      <c r="BC246" s="27">
        <f>IF($O246&gt;=BC$1,$S246+$Y246+$Z246,$Y246+$Z246)</f>
        <v>1936.6524999999999</v>
      </c>
      <c r="BD246" s="27">
        <f>IF($O246&gt;=BD$1,$S246+$Y246+$Z246,$Y246+$Z246)</f>
        <v>1936.6524999999999</v>
      </c>
      <c r="BE246" s="27">
        <f>IF($O246&gt;=BE$1,$S246+$Y246+$Z246,$Y246+$Z246)</f>
        <v>1936.6524999999999</v>
      </c>
      <c r="BF246" s="27">
        <f>IF($O246&gt;=BF$1,$S246+$Y246+$Z246,$Y246+$Z246)</f>
        <v>1936.6524999999999</v>
      </c>
      <c r="BG246" s="27">
        <f>IF($O246&gt;=BG$1,$S246+$Y246+$Z246,$Y246+$Z246)</f>
        <v>1936.6524999999999</v>
      </c>
      <c r="BH246" s="27">
        <f>IF($O246&gt;=BH$1,$S246+$Y246+$Z246,$Y246+$Z246)</f>
        <v>1936.6524999999999</v>
      </c>
      <c r="BI246" s="27">
        <f>IF($O246&gt;=BI$1,$S246+$Y246+$Z246,$Y246+$Z246)</f>
        <v>1936.6524999999999</v>
      </c>
      <c r="BJ246" s="27">
        <f>IF($O246&gt;=BJ$1,$S246+$Y246+$Z246,$Y246+$Z246)</f>
        <v>1936.6524999999999</v>
      </c>
      <c r="BK246" s="27">
        <f>IF($O246&gt;=BK$1,$S246+$Y246+$Z246,$Y246+$Z246)</f>
        <v>1936.6524999999999</v>
      </c>
      <c r="BL246" s="27">
        <f>IF($O246&gt;=BL$1,$S246+$Y246+$Z246,$Y246+$Z246)</f>
        <v>1936.6524999999999</v>
      </c>
      <c r="BM246" s="27">
        <f>IF($O246&gt;=BM$1,$S246+$Y246+$Z246,$Y246+$Z246)</f>
        <v>1936.6524999999999</v>
      </c>
      <c r="BN246" s="27">
        <f>IF($O246&gt;=BN$1,$S246+$Y246+$Z246,$Y246+$Z246)</f>
        <v>1936.6524999999999</v>
      </c>
      <c r="BO246" s="27">
        <f>IF($O246&gt;=BO$1,$S246+$Y246+$Z246,$Y246+$Z246)</f>
        <v>1936.6524999999999</v>
      </c>
      <c r="BP246" s="27">
        <f>IF($O246&gt;=BP$1,$S246+$Y246+$Z246,$Y246+$Z246)</f>
        <v>1936.6524999999999</v>
      </c>
      <c r="BQ246" s="27">
        <f>IF($O246&gt;=BQ$1,$S246+$Y246+$Z246,$Y246+$Z246)</f>
        <v>1936.6524999999999</v>
      </c>
      <c r="BR246" s="27">
        <f>IF($O246&gt;=BR$1,$S246+$Y246+$Z246,$Y246+$Z246)</f>
        <v>1936.6524999999999</v>
      </c>
      <c r="BS246" s="27">
        <f>IF($O246&gt;=BS$1,$S246+$Y246+$Z246,$Y246+$Z246)</f>
        <v>1936.6524999999999</v>
      </c>
      <c r="BT246" s="27">
        <f>IF($O246&gt;=BT$1,$S246+$Y246+$Z246,$Y246+$Z246)</f>
        <v>1936.6524999999999</v>
      </c>
      <c r="BU246" s="27">
        <f>IF($O246&gt;=BU$1,$S246+$Y246+$Z246,$Y246+$Z246)</f>
        <v>1936.6524999999999</v>
      </c>
      <c r="BV246" s="27">
        <f>IF($O246&gt;=BV$1,$S246+$Y246+$Z246,$Y246+$Z246)</f>
        <v>1936.6524999999999</v>
      </c>
      <c r="BW246" s="27">
        <f>IF($O246&gt;=BW$1,$S246+$Y246+$Z246,$Y246+$Z246)</f>
        <v>1936.6524999999999</v>
      </c>
      <c r="BX246" s="27">
        <f>IF($O246&gt;=BX$1,$S246+$Y246+$Z246,$Y246+$Z246)</f>
        <v>1936.6524999999999</v>
      </c>
      <c r="BY246" s="27">
        <f>IF($O246&gt;=BY$1,$S246+$Y246+$Z246,$Y246+$Z246)</f>
        <v>1936.6524999999999</v>
      </c>
      <c r="BZ246" s="27">
        <f>IF($O246&gt;=BZ$1,$S246+$Y246+$Z246,$Y246+$Z246)</f>
        <v>1936.6524999999999</v>
      </c>
      <c r="CA246" s="27">
        <f>IF($O246&gt;=CA$1,$S246+$Y246+$Z246,$Y246+$Z246)</f>
        <v>1936.6524999999999</v>
      </c>
      <c r="CB246" s="27">
        <f>IF($O246&gt;=CB$1,$S246+$Y246+$Z246,$Y246+$Z246)</f>
        <v>1936.6524999999999</v>
      </c>
      <c r="CC246" s="27">
        <f>IF($O246&gt;=CC$1,$S246+$Y246+$Z246,$Y246+$Z246)</f>
        <v>1936.6524999999999</v>
      </c>
      <c r="CD246" s="27">
        <f>IF($O246&gt;=CD$1,$S246+$Y246+$Z246,$Y246+$Z246)</f>
        <v>1936.6524999999999</v>
      </c>
      <c r="CE246" s="27">
        <f>IF($O246&gt;=CE$1,$S246+$Y246+$Z246,$Y246+$Z246)</f>
        <v>1936.6524999999999</v>
      </c>
      <c r="CF246" s="27">
        <f>IF($O246&gt;=CF$1,$S246+$Y246+$Z246,$Y246+$Z246)</f>
        <v>1936.6524999999999</v>
      </c>
      <c r="CG246" s="27">
        <f>IF($O246&gt;=CG$1,$S246+$Y246+$Z246,$Y246+$Z246)</f>
        <v>1936.6524999999999</v>
      </c>
      <c r="CH246" s="27">
        <f>IF($O246&gt;=CH$1,$S246+$Y246+$Z246,$Y246+$Z246)</f>
        <v>1936.6524999999999</v>
      </c>
      <c r="CI246" s="27">
        <f>IF($O246&gt;=CI$1,$S246+$Y246+$Z246,$Y246+$Z246)</f>
        <v>1936.6524999999999</v>
      </c>
      <c r="CJ246" s="27">
        <f>IF($O246&gt;=CJ$1,$S246+$Y246+$Z246,$Y246+$Z246)</f>
        <v>1936.6524999999999</v>
      </c>
      <c r="CK246" s="27">
        <f>IF($O246&gt;=CK$1,$S246+$Y246+$Z246,$Y246+$Z246)</f>
        <v>1936.6524999999999</v>
      </c>
      <c r="CL246" s="27">
        <f>IF($O246&gt;=CL$1,$S246+$Y246+$Z246,$Y246+$Z246)</f>
        <v>1936.6524999999999</v>
      </c>
      <c r="CM246" s="27">
        <f>IF($O246&gt;=CM$1,$S246+$Y246+$Z246,$Y246+$Z246)</f>
        <v>1936.6524999999999</v>
      </c>
      <c r="CN246" s="27">
        <f>IF($O246&gt;=CN$1,$S246+$Y246,$Y246)</f>
        <v>1536.6524999999999</v>
      </c>
      <c r="CO246" s="27">
        <f>IF($O246&gt;=CO$1,$S246+$Y246,$Y246)</f>
        <v>1536.6524999999999</v>
      </c>
      <c r="CP246" s="27">
        <f>IF($O246&gt;=CP$1,$S246+$Y246,$Y246)</f>
        <v>1536.6524999999999</v>
      </c>
      <c r="CQ246" s="27">
        <f>IF($O246&gt;=CQ$1,$S246+$Y246,$Y246)</f>
        <v>1536.6524999999999</v>
      </c>
      <c r="CR246" s="27">
        <f>IF($O246&gt;=CR$1,$S246+$Y246,$Y246)</f>
        <v>1536.6524999999999</v>
      </c>
      <c r="CS246" s="27">
        <f>IF($O246&gt;=CS$1,$S246+$Y246,$Y246)</f>
        <v>1536.6524999999999</v>
      </c>
      <c r="CT246" s="27">
        <f>IF($O246&gt;=CT$1,$S246+$Y246,$Y246)</f>
        <v>1536.6524999999999</v>
      </c>
      <c r="CU246" s="27">
        <f>IF($O246&gt;=CU$1,$S246+$Y246,$Y246)</f>
        <v>1536.6524999999999</v>
      </c>
      <c r="CV246" s="27">
        <f>IF($O246&gt;=CV$1,$S246+$Y246,$Y246)</f>
        <v>1536.6524999999999</v>
      </c>
      <c r="CW246" s="27">
        <f>IF($O246&gt;=CW$1,$S246+$Y246,$Y246)</f>
        <v>1536.6524999999999</v>
      </c>
      <c r="CX246" s="27">
        <f>IF($O246&gt;=CX$1,$S246+$Y246,$Y246)</f>
        <v>1536.6524999999999</v>
      </c>
      <c r="CY246" s="27">
        <f>IF($O246&gt;=CY$1,$S246+$Y246,$Y246)</f>
        <v>1536.6524999999999</v>
      </c>
      <c r="CZ246" s="27">
        <f>IF($O246&gt;=CZ$1,$S246+$Y246,$Y246)</f>
        <v>1536.6524999999999</v>
      </c>
      <c r="DA246" s="27">
        <f>IF($O246&gt;=DA$1,$S246+$Y246,$Y246)</f>
        <v>1536.6524999999999</v>
      </c>
      <c r="DB246" s="27">
        <f>IF($O246&gt;=DB$1,$S246+$Y246,$Y246)</f>
        <v>1536.6524999999999</v>
      </c>
      <c r="DC246" s="27">
        <f>IF($O246&gt;=DC$1,$S246+$Y246,$Y246)</f>
        <v>1536.6524999999999</v>
      </c>
      <c r="DD246" s="27">
        <f>IF($O246&gt;=DD$1,$S246+$Y246,$Y246)</f>
        <v>1536.6524999999999</v>
      </c>
      <c r="DE246" s="27">
        <f>IF($O246&gt;=DE$1,$S246+$Y246,$Y246)</f>
        <v>1536.6524999999999</v>
      </c>
      <c r="DF246" s="27">
        <f>IF($O246&gt;=DF$1,$S246+$Y246,$Y246)</f>
        <v>1536.6524999999999</v>
      </c>
      <c r="DG246" s="27">
        <f>IF($O246&gt;=DG$1,$S246+$Y246,$Y246)</f>
        <v>1536.6524999999999</v>
      </c>
      <c r="DH246" s="27">
        <f>IF($O246&gt;=DH$1,$S246+$Y246,$Y246)</f>
        <v>1536.6524999999999</v>
      </c>
      <c r="DI246" s="27">
        <f>IF($O246&gt;=DI$1,$S246+$Y246,$Y246)</f>
        <v>1536.6524999999999</v>
      </c>
      <c r="DJ246" s="27">
        <f>IF($O246&gt;=DJ$1,$S246+$Y246,$Y246)</f>
        <v>1536.6524999999999</v>
      </c>
      <c r="DK246" s="27">
        <f>IF($O246&gt;=DK$1,$S246+$Y246,$Y246)</f>
        <v>1536.6524999999999</v>
      </c>
      <c r="DL246" s="27">
        <f>IF($O246&gt;=DL$1,$S246+$Y246,$Y246)</f>
        <v>1536.6524999999999</v>
      </c>
      <c r="DM246" s="27">
        <f>IF($O246&gt;=DM$1,$S246+$Y246,$Y246)</f>
        <v>1536.6524999999999</v>
      </c>
      <c r="DN246" s="27">
        <f>IF($O246&gt;=DN$1,$S246+$Y246,$Y246)</f>
        <v>1536.6524999999999</v>
      </c>
      <c r="DO246" s="27">
        <f>IF($O246&gt;=DO$1,$S246+$Y246,$Y246)</f>
        <v>1536.6524999999999</v>
      </c>
      <c r="DP246" s="27">
        <f>IF($O246&gt;=DP$1,$S246+$Y246,$Y246)</f>
        <v>1536.6524999999999</v>
      </c>
      <c r="DQ246" s="27">
        <f>IF($O246&gt;=DQ$1,$S246+$Y246,$Y246)</f>
        <v>1536.6524999999999</v>
      </c>
      <c r="DR246" s="27">
        <f>IF($O246&gt;=DR$1,$S246+$Y246,$Y246)</f>
        <v>1536.6524999999999</v>
      </c>
      <c r="DS246" s="27">
        <f>IF($O246&gt;=DS$1,$S246+$Y246,$Y246)</f>
        <v>1536.6524999999999</v>
      </c>
      <c r="DT246" s="27">
        <f>IF($O246&gt;=DT$1,$S246+$Y246,$Y246)</f>
        <v>1536.6524999999999</v>
      </c>
      <c r="DU246" s="27">
        <f>IF($O246&gt;=DU$1,$S246+$Y246,$Y246)</f>
        <v>1536.6524999999999</v>
      </c>
      <c r="DV246" s="27">
        <f>IF($O246&gt;=DV$1,$S246+$Y246,$Y246)</f>
        <v>1536.6524999999999</v>
      </c>
      <c r="DW246" s="27">
        <f>IF($O246&gt;=DW$1,$S246+$Y246,$Y246)</f>
        <v>1536.6524999999999</v>
      </c>
      <c r="DX246" s="27">
        <f>IF($O246&gt;=DX$1,$S246+$Y246,$Y246)</f>
        <v>1536.6524999999999</v>
      </c>
      <c r="DY246" s="27">
        <f>IF($O246&gt;=DY$1,$S246+$Y246,$Y246)</f>
        <v>1536.6524999999999</v>
      </c>
      <c r="DZ246" s="27">
        <f>IF($O246&gt;=DZ$1,$S246+$Y246,$Y246)</f>
        <v>1536.6524999999999</v>
      </c>
      <c r="EA246" s="27">
        <f>IF($O246&gt;=EA$1,$S246+$Y246,$Y246)</f>
        <v>1536.6524999999999</v>
      </c>
      <c r="EB246" s="27">
        <f>IF($O246&gt;=EB$1,$S246+$Y246,$Y246)</f>
        <v>1536.6524999999999</v>
      </c>
      <c r="EC246" s="27">
        <f>IF($O246&gt;=EC$1,$S246+$Y246,$Y246)</f>
        <v>1536.6524999999999</v>
      </c>
      <c r="ED246" s="27">
        <f>IF($O246&gt;=ED$1,$S246+$Y246,$Y246)</f>
        <v>1536.6524999999999</v>
      </c>
      <c r="EE246" s="27">
        <f>IF($O246&gt;=EE$1,$S246+$Y246,$Y246)</f>
        <v>1536.6524999999999</v>
      </c>
      <c r="EF246" s="27">
        <f>IF($O246&gt;=EF$1,$S246+$Y246,$Y246)</f>
        <v>1536.6524999999999</v>
      </c>
      <c r="EG246" s="27">
        <f>IF($O246&gt;=EG$1,$S246+$Y246,$Y246)</f>
        <v>1536.6524999999999</v>
      </c>
      <c r="EH246" s="27">
        <f>IF($O246&gt;=EH$1,$S246+$Y246,$Y246)</f>
        <v>1536.6524999999999</v>
      </c>
      <c r="EI246" s="27">
        <f>IF($O246&gt;=EI$1,$S246+$Y246,$Y246)</f>
        <v>1536.6524999999999</v>
      </c>
      <c r="EJ246" s="27">
        <f>IF($O246&gt;=EJ$1,$S246+$Y246,$Y246)</f>
        <v>1536.6524999999999</v>
      </c>
      <c r="EK246" s="27">
        <f>IF($O246&gt;=EK$1,$S246+$Y246,$Y246)</f>
        <v>1536.6524999999999</v>
      </c>
      <c r="EL246" s="27">
        <f>IF($O246&gt;=EL$1,$S246+$Y246,$Y246)</f>
        <v>1536.6524999999999</v>
      </c>
      <c r="EM246" s="27">
        <f>IF($O246&gt;=EM$1,$S246+$Y246,$Y246)</f>
        <v>1536.6524999999999</v>
      </c>
      <c r="EN246" s="27">
        <f>IF($O246&gt;=EN$1,$S246+$Y246,$Y246)</f>
        <v>1536.6524999999999</v>
      </c>
      <c r="EO246" s="27">
        <f>IF($O246&gt;=EO$1,$S246+$Y246,$Y246)</f>
        <v>1536.6524999999999</v>
      </c>
      <c r="EP246" s="27">
        <f>IF($O246&gt;=EP$1,$S246+$Y246,$Y246)</f>
        <v>1536.6524999999999</v>
      </c>
      <c r="EQ246" s="27">
        <f>IF($O246&gt;=EQ$1,$S246+$Y246,$Y246)</f>
        <v>1536.6524999999999</v>
      </c>
      <c r="ER246" s="27">
        <f>IF($O246&gt;=ER$1,$S246+$Y246,$Y246)</f>
        <v>1536.6524999999999</v>
      </c>
      <c r="ES246" s="27">
        <f>IF($O246&gt;=ES$1,$S246+$Y246,$Y246)</f>
        <v>1536.6524999999999</v>
      </c>
      <c r="ET246" s="27">
        <f>IF($O246&gt;=ET$1,$S246+$Y246,$Y246)</f>
        <v>1536.6524999999999</v>
      </c>
      <c r="EU246" s="27">
        <f>IF($O246&gt;=EU$1,$S246+$Y246,$Y246)</f>
        <v>1536.6524999999999</v>
      </c>
      <c r="EV246" s="27">
        <f>IF($O246&gt;=EV$1,$S246,0)</f>
        <v>1536.6524999999999</v>
      </c>
      <c r="EW246" s="27">
        <f>IF($O246&gt;=EW$1,$S246,0)</f>
        <v>1536.6524999999999</v>
      </c>
      <c r="EX246" s="27">
        <f>IF($O246&gt;=EX$1,$S246,0)</f>
        <v>1536.6524999999999</v>
      </c>
      <c r="EY246" s="27">
        <f>IF($O246&gt;=EY$1,$S246,0)</f>
        <v>1536.6524999999999</v>
      </c>
      <c r="EZ246" s="27">
        <f>IF($O246&gt;=EZ$1,$S246,0)</f>
        <v>1536.6524999999999</v>
      </c>
      <c r="FA246" s="27">
        <f>IF($O246&gt;=FA$1,$S246,0)</f>
        <v>1536.6524999999999</v>
      </c>
      <c r="FB246" s="27">
        <f>IF($O246&gt;=FB$1,$S246,0)</f>
        <v>1536.6524999999999</v>
      </c>
      <c r="FC246" s="27">
        <f>IF($O246&gt;=FC$1,$S246,0)</f>
        <v>1536.6524999999999</v>
      </c>
      <c r="FD246" s="27">
        <f>IF($O246&gt;=FD$1,$S246,0)</f>
        <v>1536.6524999999999</v>
      </c>
      <c r="FE246" s="27">
        <f>IF($O246&gt;=FE$1,$S246,0)</f>
        <v>1536.6524999999999</v>
      </c>
      <c r="FF246" s="27">
        <f>IF($O246&gt;=FF$1,$S246,0)</f>
        <v>1536.6524999999999</v>
      </c>
      <c r="FG246" s="27">
        <f>IF($O246&gt;=FG$1,$S246,0)</f>
        <v>1536.6524999999999</v>
      </c>
      <c r="FH246" s="27">
        <f>IF($O246&gt;=FH$1,$S246,0)</f>
        <v>1536.6524999999999</v>
      </c>
      <c r="FI246" s="27">
        <f>IF($O246&gt;=FI$1,$S246,0)</f>
        <v>1536.6524999999999</v>
      </c>
      <c r="FJ246" s="27">
        <f>IF($O246&gt;=FJ$1,$S246,0)</f>
        <v>1536.6524999999999</v>
      </c>
      <c r="FK246" s="27">
        <f>IF($O246&gt;=FK$1,$S246,0)</f>
        <v>1536.6524999999999</v>
      </c>
      <c r="FL246" s="27">
        <f>IF($O246&gt;=FL$1,$S246,0)</f>
        <v>1536.6524999999999</v>
      </c>
      <c r="FM246" s="27">
        <f>IF($O246&gt;=FM$1,$S246,0)</f>
        <v>1536.6524999999999</v>
      </c>
      <c r="FN246" s="27">
        <f>IF($O246&gt;=FN$1,$S246,0)</f>
        <v>1536.6524999999999</v>
      </c>
      <c r="FO246" s="27">
        <f>IF($O246&gt;=FO$1,$S246,0)</f>
        <v>1536.6524999999999</v>
      </c>
      <c r="FP246" s="27">
        <f>IF($O246&gt;=FP$1,$S246,0)</f>
        <v>1536.6524999999999</v>
      </c>
      <c r="FQ246" s="27">
        <f>IF($O246&gt;=FQ$1,$S246,0)</f>
        <v>1536.6524999999999</v>
      </c>
      <c r="FR246" s="27">
        <f>IF($O246&gt;=FR$1,$S246,0)</f>
        <v>1536.6524999999999</v>
      </c>
      <c r="FS246" s="27">
        <f>IF($O246&gt;=FS$1,$S246,0)</f>
        <v>1536.6524999999999</v>
      </c>
      <c r="FT246" s="27">
        <f>IF($O246&gt;=FT$1,$S246,0)</f>
        <v>1536.6524999999999</v>
      </c>
      <c r="FU246" s="27">
        <f>IF($O246&gt;=FU$1,$S246,0)</f>
        <v>1536.6524999999999</v>
      </c>
      <c r="FV246" s="27">
        <f>IF($O246&gt;=FV$1,$S246,0)</f>
        <v>1536.6524999999999</v>
      </c>
      <c r="FW246" s="27">
        <f>IF($O246&gt;=FW$1,$S246,0)</f>
        <v>1536.6524999999999</v>
      </c>
      <c r="FX246" s="27">
        <f>IF($O246&gt;=FX$1,$S246,0)</f>
        <v>1536.6524999999999</v>
      </c>
      <c r="FY246" s="27">
        <f>IF($O246&gt;=FY$1,$S246,0)</f>
        <v>1536.6524999999999</v>
      </c>
      <c r="FZ246" s="27">
        <f>IF($O246&gt;=FZ$1,$S246,0)</f>
        <v>1536.6524999999999</v>
      </c>
      <c r="GA246" s="27">
        <f>IF($O246&gt;=GA$1,$S246,0)</f>
        <v>1536.6524999999999</v>
      </c>
      <c r="GB246" s="27">
        <f>IF($O246&gt;=GB$1,$S246,0)</f>
        <v>1536.6524999999999</v>
      </c>
      <c r="GC246" s="27">
        <f>IF($O246&gt;=GC$1,$S246,0)</f>
        <v>1536.6524999999999</v>
      </c>
      <c r="GD246" s="27">
        <f>IF($O246&gt;=GD$1,$S246,0)</f>
        <v>1536.6524999999999</v>
      </c>
      <c r="GE246" s="27">
        <f>IF($O246&gt;=GE$1,$S246,0)</f>
        <v>1536.6524999999999</v>
      </c>
      <c r="GF246" s="27">
        <f>IF($O246&gt;=GF$1,$S246,0)</f>
        <v>1536.6524999999999</v>
      </c>
      <c r="GG246" s="27">
        <f>IF($O246&gt;=GG$1,$S246,0)</f>
        <v>1536.6524999999999</v>
      </c>
      <c r="GH246" s="27">
        <f>IF($O246&gt;=GH$1,$S246,0)</f>
        <v>1536.6524999999999</v>
      </c>
      <c r="GI246" s="27">
        <f>IF($O246&gt;=GI$1,$S246,0)</f>
        <v>1536.6524999999999</v>
      </c>
      <c r="GJ246" s="27">
        <f>IF($O246&gt;=GJ$1,$S246,0)</f>
        <v>1536.6524999999999</v>
      </c>
      <c r="GK246" s="27">
        <f>IF($O246&gt;=GK$1,$S246,0)</f>
        <v>1536.6524999999999</v>
      </c>
      <c r="GL246" s="27">
        <f>IF($O246&gt;=GL$1,$S246,0)</f>
        <v>0</v>
      </c>
      <c r="GM246" s="27">
        <f>IF($O246&gt;=GM$1,$S246,0)</f>
        <v>0</v>
      </c>
      <c r="GN246" s="27">
        <f>IF($O246&gt;=GN$1,$S246,0)</f>
        <v>0</v>
      </c>
      <c r="GO246" s="27">
        <f>IF($O246&gt;=GO$1,$S246,0)</f>
        <v>0</v>
      </c>
      <c r="GP246" s="27">
        <f>IF($O246&gt;=GP$1,$S246,0)</f>
        <v>0</v>
      </c>
      <c r="GQ246" s="27">
        <f>IF($O246&gt;=GQ$1,$S246,0)</f>
        <v>0</v>
      </c>
      <c r="GR246" s="27">
        <f>IF($O246&gt;=GR$1,$S246,0)</f>
        <v>0</v>
      </c>
      <c r="GS246" s="27">
        <f>IF($O246&gt;=GS$1,$S246,0)</f>
        <v>0</v>
      </c>
      <c r="GT246" s="27">
        <f>IF($O246&gt;=GT$1,$S246,0)</f>
        <v>0</v>
      </c>
      <c r="GU246" s="27">
        <f>IF($O246&gt;=GU$1,$S246,0)</f>
        <v>0</v>
      </c>
      <c r="GV246" s="27">
        <f>IF($O246&gt;=GV$1,$S246,0)</f>
        <v>0</v>
      </c>
      <c r="GW246" s="27">
        <f>IF($O246&gt;=GW$1,$S246,0)</f>
        <v>0</v>
      </c>
      <c r="GX246" s="27">
        <f>IF($O246&gt;=GX$1,$S246,0)</f>
        <v>0</v>
      </c>
      <c r="GY246" s="27">
        <f>IF($O246&gt;=GY$1,$S246,0)</f>
        <v>0</v>
      </c>
      <c r="GZ246" s="27">
        <f>IF($O246&gt;=GZ$1,$S246,0)</f>
        <v>0</v>
      </c>
      <c r="HA246" s="27">
        <f>IF($O246&gt;=HA$1,$S246,0)</f>
        <v>0</v>
      </c>
      <c r="HB246" s="27">
        <f>IF($O246&gt;=HB$1,$S246,0)</f>
        <v>0</v>
      </c>
      <c r="HC246" s="27">
        <f>IF($O246&gt;=HC$1,$S246,0)</f>
        <v>0</v>
      </c>
    </row>
    <row r="247" spans="1:211">
      <c r="A247" s="3">
        <v>72672</v>
      </c>
      <c r="B247" s="3" t="s">
        <v>220</v>
      </c>
      <c r="C247" s="3" t="s">
        <v>140</v>
      </c>
      <c r="D247" s="3">
        <v>59</v>
      </c>
      <c r="E247" s="4">
        <v>35646</v>
      </c>
      <c r="F247" s="5">
        <v>20.890410958904109</v>
      </c>
      <c r="G247" s="3" t="s">
        <v>99</v>
      </c>
      <c r="H247" s="4">
        <v>21647</v>
      </c>
      <c r="I247" s="9" t="s">
        <v>830</v>
      </c>
      <c r="J247" s="5">
        <v>8121.45</v>
      </c>
      <c r="K247" s="31">
        <v>329</v>
      </c>
      <c r="L247" s="32">
        <v>21</v>
      </c>
      <c r="M247" s="33">
        <f>VLOOKUP(L247,FIND,3,TRUE)</f>
        <v>1.3</v>
      </c>
      <c r="N247" s="32">
        <f>IF(L247&gt;30,180,VLOOKUP(L247,TEMPO,2,FALSE))</f>
        <v>126</v>
      </c>
      <c r="O247" s="32">
        <f>IF(R247&gt;0,4,N247)</f>
        <v>126</v>
      </c>
      <c r="P247" s="96">
        <f>J247*M247*L247</f>
        <v>221715.58499999999</v>
      </c>
      <c r="Q247" s="96">
        <f>10934.45*2</f>
        <v>21868.9</v>
      </c>
      <c r="R247" s="96">
        <f>IF(P247&lt;=Q247,P247/4,0)</f>
        <v>0</v>
      </c>
      <c r="S247" s="5">
        <f>IF(P247&gt;=Q247,P247/N247,0)</f>
        <v>1759.6475</v>
      </c>
      <c r="T247" s="3"/>
      <c r="U247" s="3">
        <f>IF(T247="",1,0)</f>
        <v>1</v>
      </c>
      <c r="V247" s="3">
        <v>157</v>
      </c>
      <c r="W247" s="5">
        <v>0</v>
      </c>
      <c r="X247" s="5">
        <v>402.65</v>
      </c>
      <c r="Y247" s="5">
        <f>X247*W247</f>
        <v>0</v>
      </c>
      <c r="Z247" s="5">
        <v>400</v>
      </c>
      <c r="AA247" s="5">
        <f>S247+Y247+Z247</f>
        <v>2159.6475</v>
      </c>
      <c r="AB247" s="39">
        <f>(J247/12+J247/12*1.3333333333+450/12+J247/30*6/12+J247)*1.3+Y247+Z247+153.9</f>
        <v>13389.421833304006</v>
      </c>
      <c r="AC247" s="39" t="s">
        <v>140</v>
      </c>
      <c r="AD247" s="39">
        <f>J247*1.3+400+153.9</f>
        <v>11111.785</v>
      </c>
      <c r="AE247" s="39">
        <f>SUMIFS('CUSTO MENSAL FUNC NOVO'!H:H,'CUSTO MENSAL FUNC NOVO'!A:A,'VALORES MENSAIS'!AC247)</f>
        <v>7402.7770999999993</v>
      </c>
      <c r="AF247" s="27">
        <f>IF($R247&gt;0,$R247,$S247)+$Y247+$Z247</f>
        <v>2159.6475</v>
      </c>
      <c r="AG247" s="27">
        <f>IF($R247&gt;0,$R247,$S247)+$Y247+$Z247</f>
        <v>2159.6475</v>
      </c>
      <c r="AH247" s="27">
        <f>IF($R247&gt;0,$R247,$S247)+$Y247+$Z247</f>
        <v>2159.6475</v>
      </c>
      <c r="AI247" s="27">
        <f>IF($R247&gt;0,$R247,$S247)+$Y247+$Z247</f>
        <v>2159.6475</v>
      </c>
      <c r="AJ247" s="27">
        <f>IF($O247&gt;=AJ$1,$S247+$Y247+$Z247,$Y247+$Z247)</f>
        <v>2159.6475</v>
      </c>
      <c r="AK247" s="27">
        <f>IF($O247&gt;=AK$1,$S247+$Y247+$Z247,$Y247+$Z247)</f>
        <v>2159.6475</v>
      </c>
      <c r="AL247" s="27">
        <f>IF($O247&gt;=AL$1,$S247+$Y247+$Z247,$Y247+$Z247)</f>
        <v>2159.6475</v>
      </c>
      <c r="AM247" s="27">
        <f>IF($O247&gt;=AM$1,$S247+$Y247+$Z247,$Y247+$Z247)</f>
        <v>2159.6475</v>
      </c>
      <c r="AN247" s="27">
        <f>IF($O247&gt;=AN$1,$S247+$Y247+$Z247,$Y247+$Z247)</f>
        <v>2159.6475</v>
      </c>
      <c r="AO247" s="27">
        <f>IF($O247&gt;=AO$1,$S247+$Y247+$Z247,$Y247+$Z247)</f>
        <v>2159.6475</v>
      </c>
      <c r="AP247" s="27">
        <f>IF($O247&gt;=AP$1,$S247+$Y247+$Z247,$Y247+$Z247)</f>
        <v>2159.6475</v>
      </c>
      <c r="AQ247" s="27">
        <f>IF($O247&gt;=AQ$1,$S247+$Y247+$Z247,$Y247+$Z247)</f>
        <v>2159.6475</v>
      </c>
      <c r="AR247" s="27">
        <f>IF($O247&gt;=AR$1,$S247+$Y247+$Z247,$Y247+$Z247)</f>
        <v>2159.6475</v>
      </c>
      <c r="AS247" s="27">
        <f>IF($O247&gt;=AS$1,$S247+$Y247+$Z247,$Y247+$Z247)</f>
        <v>2159.6475</v>
      </c>
      <c r="AT247" s="27">
        <f>IF($O247&gt;=AT$1,$S247+$Y247+$Z247,$Y247+$Z247)</f>
        <v>2159.6475</v>
      </c>
      <c r="AU247" s="27">
        <f>IF($O247&gt;=AU$1,$S247+$Y247+$Z247,$Y247+$Z247)</f>
        <v>2159.6475</v>
      </c>
      <c r="AV247" s="27">
        <f>IF($O247&gt;=AV$1,$S247+$Y247+$Z247,$Y247+$Z247)</f>
        <v>2159.6475</v>
      </c>
      <c r="AW247" s="27">
        <f>IF($O247&gt;=AW$1,$S247+$Y247+$Z247,$Y247+$Z247)</f>
        <v>2159.6475</v>
      </c>
      <c r="AX247" s="27">
        <f>IF($O247&gt;=AX$1,$S247+$Y247+$Z247,$Y247+$Z247)</f>
        <v>2159.6475</v>
      </c>
      <c r="AY247" s="27">
        <f>IF($O247&gt;=AY$1,$S247+$Y247+$Z247,$Y247+$Z247)</f>
        <v>2159.6475</v>
      </c>
      <c r="AZ247" s="27">
        <f>IF($O247&gt;=AZ$1,$S247+$Y247+$Z247,$Y247+$Z247)</f>
        <v>2159.6475</v>
      </c>
      <c r="BA247" s="27">
        <f>IF($O247&gt;=BA$1,$S247+$Y247+$Z247,$Y247+$Z247)</f>
        <v>2159.6475</v>
      </c>
      <c r="BB247" s="27">
        <f>IF($O247&gt;=BB$1,$S247+$Y247+$Z247,$Y247+$Z247)</f>
        <v>2159.6475</v>
      </c>
      <c r="BC247" s="27">
        <f>IF($O247&gt;=BC$1,$S247+$Y247+$Z247,$Y247+$Z247)</f>
        <v>2159.6475</v>
      </c>
      <c r="BD247" s="27">
        <f>IF($O247&gt;=BD$1,$S247+$Y247+$Z247,$Y247+$Z247)</f>
        <v>2159.6475</v>
      </c>
      <c r="BE247" s="27">
        <f>IF($O247&gt;=BE$1,$S247+$Y247+$Z247,$Y247+$Z247)</f>
        <v>2159.6475</v>
      </c>
      <c r="BF247" s="27">
        <f>IF($O247&gt;=BF$1,$S247+$Y247+$Z247,$Y247+$Z247)</f>
        <v>2159.6475</v>
      </c>
      <c r="BG247" s="27">
        <f>IF($O247&gt;=BG$1,$S247+$Y247+$Z247,$Y247+$Z247)</f>
        <v>2159.6475</v>
      </c>
      <c r="BH247" s="27">
        <f>IF($O247&gt;=BH$1,$S247+$Y247+$Z247,$Y247+$Z247)</f>
        <v>2159.6475</v>
      </c>
      <c r="BI247" s="27">
        <f>IF($O247&gt;=BI$1,$S247+$Y247+$Z247,$Y247+$Z247)</f>
        <v>2159.6475</v>
      </c>
      <c r="BJ247" s="27">
        <f>IF($O247&gt;=BJ$1,$S247+$Y247+$Z247,$Y247+$Z247)</f>
        <v>2159.6475</v>
      </c>
      <c r="BK247" s="27">
        <f>IF($O247&gt;=BK$1,$S247+$Y247+$Z247,$Y247+$Z247)</f>
        <v>2159.6475</v>
      </c>
      <c r="BL247" s="27">
        <f>IF($O247&gt;=BL$1,$S247+$Y247+$Z247,$Y247+$Z247)</f>
        <v>2159.6475</v>
      </c>
      <c r="BM247" s="27">
        <f>IF($O247&gt;=BM$1,$S247+$Y247+$Z247,$Y247+$Z247)</f>
        <v>2159.6475</v>
      </c>
      <c r="BN247" s="27">
        <f>IF($O247&gt;=BN$1,$S247+$Y247+$Z247,$Y247+$Z247)</f>
        <v>2159.6475</v>
      </c>
      <c r="BO247" s="27">
        <f>IF($O247&gt;=BO$1,$S247+$Y247+$Z247,$Y247+$Z247)</f>
        <v>2159.6475</v>
      </c>
      <c r="BP247" s="27">
        <f>IF($O247&gt;=BP$1,$S247+$Y247+$Z247,$Y247+$Z247)</f>
        <v>2159.6475</v>
      </c>
      <c r="BQ247" s="27">
        <f>IF($O247&gt;=BQ$1,$S247+$Y247+$Z247,$Y247+$Z247)</f>
        <v>2159.6475</v>
      </c>
      <c r="BR247" s="27">
        <f>IF($O247&gt;=BR$1,$S247+$Y247+$Z247,$Y247+$Z247)</f>
        <v>2159.6475</v>
      </c>
      <c r="BS247" s="27">
        <f>IF($O247&gt;=BS$1,$S247+$Y247+$Z247,$Y247+$Z247)</f>
        <v>2159.6475</v>
      </c>
      <c r="BT247" s="27">
        <f>IF($O247&gt;=BT$1,$S247+$Y247+$Z247,$Y247+$Z247)</f>
        <v>2159.6475</v>
      </c>
      <c r="BU247" s="27">
        <f>IF($O247&gt;=BU$1,$S247+$Y247+$Z247,$Y247+$Z247)</f>
        <v>2159.6475</v>
      </c>
      <c r="BV247" s="27">
        <f>IF($O247&gt;=BV$1,$S247+$Y247+$Z247,$Y247+$Z247)</f>
        <v>2159.6475</v>
      </c>
      <c r="BW247" s="27">
        <f>IF($O247&gt;=BW$1,$S247+$Y247+$Z247,$Y247+$Z247)</f>
        <v>2159.6475</v>
      </c>
      <c r="BX247" s="27">
        <f>IF($O247&gt;=BX$1,$S247+$Y247+$Z247,$Y247+$Z247)</f>
        <v>2159.6475</v>
      </c>
      <c r="BY247" s="27">
        <f>IF($O247&gt;=BY$1,$S247+$Y247+$Z247,$Y247+$Z247)</f>
        <v>2159.6475</v>
      </c>
      <c r="BZ247" s="27">
        <f>IF($O247&gt;=BZ$1,$S247+$Y247+$Z247,$Y247+$Z247)</f>
        <v>2159.6475</v>
      </c>
      <c r="CA247" s="27">
        <f>IF($O247&gt;=CA$1,$S247+$Y247+$Z247,$Y247+$Z247)</f>
        <v>2159.6475</v>
      </c>
      <c r="CB247" s="27">
        <f>IF($O247&gt;=CB$1,$S247+$Y247+$Z247,$Y247+$Z247)</f>
        <v>2159.6475</v>
      </c>
      <c r="CC247" s="27">
        <f>IF($O247&gt;=CC$1,$S247+$Y247+$Z247,$Y247+$Z247)</f>
        <v>2159.6475</v>
      </c>
      <c r="CD247" s="27">
        <f>IF($O247&gt;=CD$1,$S247+$Y247+$Z247,$Y247+$Z247)</f>
        <v>2159.6475</v>
      </c>
      <c r="CE247" s="27">
        <f>IF($O247&gt;=CE$1,$S247+$Y247+$Z247,$Y247+$Z247)</f>
        <v>2159.6475</v>
      </c>
      <c r="CF247" s="27">
        <f>IF($O247&gt;=CF$1,$S247+$Y247+$Z247,$Y247+$Z247)</f>
        <v>2159.6475</v>
      </c>
      <c r="CG247" s="27">
        <f>IF($O247&gt;=CG$1,$S247+$Y247+$Z247,$Y247+$Z247)</f>
        <v>2159.6475</v>
      </c>
      <c r="CH247" s="27">
        <f>IF($O247&gt;=CH$1,$S247+$Y247+$Z247,$Y247+$Z247)</f>
        <v>2159.6475</v>
      </c>
      <c r="CI247" s="27">
        <f>IF($O247&gt;=CI$1,$S247+$Y247+$Z247,$Y247+$Z247)</f>
        <v>2159.6475</v>
      </c>
      <c r="CJ247" s="27">
        <f>IF($O247&gt;=CJ$1,$S247+$Y247+$Z247,$Y247+$Z247)</f>
        <v>2159.6475</v>
      </c>
      <c r="CK247" s="27">
        <f>IF($O247&gt;=CK$1,$S247+$Y247+$Z247,$Y247+$Z247)</f>
        <v>2159.6475</v>
      </c>
      <c r="CL247" s="27">
        <f>IF($O247&gt;=CL$1,$S247+$Y247+$Z247,$Y247+$Z247)</f>
        <v>2159.6475</v>
      </c>
      <c r="CM247" s="27">
        <f>IF($O247&gt;=CM$1,$S247+$Y247+$Z247,$Y247+$Z247)</f>
        <v>2159.6475</v>
      </c>
      <c r="CN247" s="27">
        <f>IF($O247&gt;=CN$1,$S247+$Y247,$Y247)</f>
        <v>1759.6475</v>
      </c>
      <c r="CO247" s="27">
        <f>IF($O247&gt;=CO$1,$S247+$Y247,$Y247)</f>
        <v>1759.6475</v>
      </c>
      <c r="CP247" s="27">
        <f>IF($O247&gt;=CP$1,$S247+$Y247,$Y247)</f>
        <v>1759.6475</v>
      </c>
      <c r="CQ247" s="27">
        <f>IF($O247&gt;=CQ$1,$S247+$Y247,$Y247)</f>
        <v>1759.6475</v>
      </c>
      <c r="CR247" s="27">
        <f>IF($O247&gt;=CR$1,$S247+$Y247,$Y247)</f>
        <v>1759.6475</v>
      </c>
      <c r="CS247" s="27">
        <f>IF($O247&gt;=CS$1,$S247+$Y247,$Y247)</f>
        <v>1759.6475</v>
      </c>
      <c r="CT247" s="27">
        <f>IF($O247&gt;=CT$1,$S247+$Y247,$Y247)</f>
        <v>1759.6475</v>
      </c>
      <c r="CU247" s="27">
        <f>IF($O247&gt;=CU$1,$S247+$Y247,$Y247)</f>
        <v>1759.6475</v>
      </c>
      <c r="CV247" s="27">
        <f>IF($O247&gt;=CV$1,$S247+$Y247,$Y247)</f>
        <v>1759.6475</v>
      </c>
      <c r="CW247" s="27">
        <f>IF($O247&gt;=CW$1,$S247+$Y247,$Y247)</f>
        <v>1759.6475</v>
      </c>
      <c r="CX247" s="27">
        <f>IF($O247&gt;=CX$1,$S247+$Y247,$Y247)</f>
        <v>1759.6475</v>
      </c>
      <c r="CY247" s="27">
        <f>IF($O247&gt;=CY$1,$S247+$Y247,$Y247)</f>
        <v>1759.6475</v>
      </c>
      <c r="CZ247" s="27">
        <f>IF($O247&gt;=CZ$1,$S247+$Y247,$Y247)</f>
        <v>1759.6475</v>
      </c>
      <c r="DA247" s="27">
        <f>IF($O247&gt;=DA$1,$S247+$Y247,$Y247)</f>
        <v>1759.6475</v>
      </c>
      <c r="DB247" s="27">
        <f>IF($O247&gt;=DB$1,$S247+$Y247,$Y247)</f>
        <v>1759.6475</v>
      </c>
      <c r="DC247" s="27">
        <f>IF($O247&gt;=DC$1,$S247+$Y247,$Y247)</f>
        <v>1759.6475</v>
      </c>
      <c r="DD247" s="27">
        <f>IF($O247&gt;=DD$1,$S247+$Y247,$Y247)</f>
        <v>1759.6475</v>
      </c>
      <c r="DE247" s="27">
        <f>IF($O247&gt;=DE$1,$S247+$Y247,$Y247)</f>
        <v>1759.6475</v>
      </c>
      <c r="DF247" s="27">
        <f>IF($O247&gt;=DF$1,$S247+$Y247,$Y247)</f>
        <v>1759.6475</v>
      </c>
      <c r="DG247" s="27">
        <f>IF($O247&gt;=DG$1,$S247+$Y247,$Y247)</f>
        <v>1759.6475</v>
      </c>
      <c r="DH247" s="27">
        <f>IF($O247&gt;=DH$1,$S247+$Y247,$Y247)</f>
        <v>1759.6475</v>
      </c>
      <c r="DI247" s="27">
        <f>IF($O247&gt;=DI$1,$S247+$Y247,$Y247)</f>
        <v>1759.6475</v>
      </c>
      <c r="DJ247" s="27">
        <f>IF($O247&gt;=DJ$1,$S247+$Y247,$Y247)</f>
        <v>1759.6475</v>
      </c>
      <c r="DK247" s="27">
        <f>IF($O247&gt;=DK$1,$S247+$Y247,$Y247)</f>
        <v>1759.6475</v>
      </c>
      <c r="DL247" s="27">
        <f>IF($O247&gt;=DL$1,$S247+$Y247,$Y247)</f>
        <v>1759.6475</v>
      </c>
      <c r="DM247" s="27">
        <f>IF($O247&gt;=DM$1,$S247+$Y247,$Y247)</f>
        <v>1759.6475</v>
      </c>
      <c r="DN247" s="27">
        <f>IF($O247&gt;=DN$1,$S247+$Y247,$Y247)</f>
        <v>1759.6475</v>
      </c>
      <c r="DO247" s="27">
        <f>IF($O247&gt;=DO$1,$S247+$Y247,$Y247)</f>
        <v>1759.6475</v>
      </c>
      <c r="DP247" s="27">
        <f>IF($O247&gt;=DP$1,$S247+$Y247,$Y247)</f>
        <v>1759.6475</v>
      </c>
      <c r="DQ247" s="27">
        <f>IF($O247&gt;=DQ$1,$S247+$Y247,$Y247)</f>
        <v>1759.6475</v>
      </c>
      <c r="DR247" s="27">
        <f>IF($O247&gt;=DR$1,$S247+$Y247,$Y247)</f>
        <v>1759.6475</v>
      </c>
      <c r="DS247" s="27">
        <f>IF($O247&gt;=DS$1,$S247+$Y247,$Y247)</f>
        <v>1759.6475</v>
      </c>
      <c r="DT247" s="27">
        <f>IF($O247&gt;=DT$1,$S247+$Y247,$Y247)</f>
        <v>1759.6475</v>
      </c>
      <c r="DU247" s="27">
        <f>IF($O247&gt;=DU$1,$S247+$Y247,$Y247)</f>
        <v>1759.6475</v>
      </c>
      <c r="DV247" s="27">
        <f>IF($O247&gt;=DV$1,$S247+$Y247,$Y247)</f>
        <v>1759.6475</v>
      </c>
      <c r="DW247" s="27">
        <f>IF($O247&gt;=DW$1,$S247+$Y247,$Y247)</f>
        <v>1759.6475</v>
      </c>
      <c r="DX247" s="27">
        <f>IF($O247&gt;=DX$1,$S247+$Y247,$Y247)</f>
        <v>1759.6475</v>
      </c>
      <c r="DY247" s="27">
        <f>IF($O247&gt;=DY$1,$S247+$Y247,$Y247)</f>
        <v>1759.6475</v>
      </c>
      <c r="DZ247" s="27">
        <f>IF($O247&gt;=DZ$1,$S247+$Y247,$Y247)</f>
        <v>1759.6475</v>
      </c>
      <c r="EA247" s="27">
        <f>IF($O247&gt;=EA$1,$S247+$Y247,$Y247)</f>
        <v>1759.6475</v>
      </c>
      <c r="EB247" s="27">
        <f>IF($O247&gt;=EB$1,$S247+$Y247,$Y247)</f>
        <v>1759.6475</v>
      </c>
      <c r="EC247" s="27">
        <f>IF($O247&gt;=EC$1,$S247+$Y247,$Y247)</f>
        <v>1759.6475</v>
      </c>
      <c r="ED247" s="27">
        <f>IF($O247&gt;=ED$1,$S247+$Y247,$Y247)</f>
        <v>1759.6475</v>
      </c>
      <c r="EE247" s="27">
        <f>IF($O247&gt;=EE$1,$S247+$Y247,$Y247)</f>
        <v>1759.6475</v>
      </c>
      <c r="EF247" s="27">
        <f>IF($O247&gt;=EF$1,$S247+$Y247,$Y247)</f>
        <v>1759.6475</v>
      </c>
      <c r="EG247" s="27">
        <f>IF($O247&gt;=EG$1,$S247+$Y247,$Y247)</f>
        <v>1759.6475</v>
      </c>
      <c r="EH247" s="27">
        <f>IF($O247&gt;=EH$1,$S247+$Y247,$Y247)</f>
        <v>1759.6475</v>
      </c>
      <c r="EI247" s="27">
        <f>IF($O247&gt;=EI$1,$S247+$Y247,$Y247)</f>
        <v>1759.6475</v>
      </c>
      <c r="EJ247" s="27">
        <f>IF($O247&gt;=EJ$1,$S247+$Y247,$Y247)</f>
        <v>1759.6475</v>
      </c>
      <c r="EK247" s="27">
        <f>IF($O247&gt;=EK$1,$S247+$Y247,$Y247)</f>
        <v>1759.6475</v>
      </c>
      <c r="EL247" s="27">
        <f>IF($O247&gt;=EL$1,$S247+$Y247,$Y247)</f>
        <v>1759.6475</v>
      </c>
      <c r="EM247" s="27">
        <f>IF($O247&gt;=EM$1,$S247+$Y247,$Y247)</f>
        <v>1759.6475</v>
      </c>
      <c r="EN247" s="27">
        <f>IF($O247&gt;=EN$1,$S247+$Y247,$Y247)</f>
        <v>1759.6475</v>
      </c>
      <c r="EO247" s="27">
        <f>IF($O247&gt;=EO$1,$S247+$Y247,$Y247)</f>
        <v>1759.6475</v>
      </c>
      <c r="EP247" s="27">
        <f>IF($O247&gt;=EP$1,$S247+$Y247,$Y247)</f>
        <v>1759.6475</v>
      </c>
      <c r="EQ247" s="27">
        <f>IF($O247&gt;=EQ$1,$S247+$Y247,$Y247)</f>
        <v>1759.6475</v>
      </c>
      <c r="ER247" s="27">
        <f>IF($O247&gt;=ER$1,$S247+$Y247,$Y247)</f>
        <v>1759.6475</v>
      </c>
      <c r="ES247" s="27">
        <f>IF($O247&gt;=ES$1,$S247+$Y247,$Y247)</f>
        <v>1759.6475</v>
      </c>
      <c r="ET247" s="27">
        <f>IF($O247&gt;=ET$1,$S247+$Y247,$Y247)</f>
        <v>1759.6475</v>
      </c>
      <c r="EU247" s="27">
        <f>IF($O247&gt;=EU$1,$S247+$Y247,$Y247)</f>
        <v>1759.6475</v>
      </c>
      <c r="EV247" s="27">
        <f>IF($O247&gt;=EV$1,$S247,0)</f>
        <v>1759.6475</v>
      </c>
      <c r="EW247" s="27">
        <f>IF($O247&gt;=EW$1,$S247,0)</f>
        <v>1759.6475</v>
      </c>
      <c r="EX247" s="27">
        <f>IF($O247&gt;=EX$1,$S247,0)</f>
        <v>1759.6475</v>
      </c>
      <c r="EY247" s="27">
        <f>IF($O247&gt;=EY$1,$S247,0)</f>
        <v>1759.6475</v>
      </c>
      <c r="EZ247" s="27">
        <f>IF($O247&gt;=EZ$1,$S247,0)</f>
        <v>1759.6475</v>
      </c>
      <c r="FA247" s="27">
        <f>IF($O247&gt;=FA$1,$S247,0)</f>
        <v>1759.6475</v>
      </c>
      <c r="FB247" s="27">
        <f>IF($O247&gt;=FB$1,$S247,0)</f>
        <v>0</v>
      </c>
      <c r="FC247" s="27">
        <f>IF($O247&gt;=FC$1,$S247,0)</f>
        <v>0</v>
      </c>
      <c r="FD247" s="27">
        <f>IF($O247&gt;=FD$1,$S247,0)</f>
        <v>0</v>
      </c>
      <c r="FE247" s="27">
        <f>IF($O247&gt;=FE$1,$S247,0)</f>
        <v>0</v>
      </c>
      <c r="FF247" s="27">
        <f>IF($O247&gt;=FF$1,$S247,0)</f>
        <v>0</v>
      </c>
      <c r="FG247" s="27">
        <f>IF($O247&gt;=FG$1,$S247,0)</f>
        <v>0</v>
      </c>
      <c r="FH247" s="27">
        <f>IF($O247&gt;=FH$1,$S247,0)</f>
        <v>0</v>
      </c>
      <c r="FI247" s="27">
        <f>IF($O247&gt;=FI$1,$S247,0)</f>
        <v>0</v>
      </c>
      <c r="FJ247" s="27">
        <f>IF($O247&gt;=FJ$1,$S247,0)</f>
        <v>0</v>
      </c>
      <c r="FK247" s="27">
        <f>IF($O247&gt;=FK$1,$S247,0)</f>
        <v>0</v>
      </c>
      <c r="FL247" s="27">
        <f>IF($O247&gt;=FL$1,$S247,0)</f>
        <v>0</v>
      </c>
      <c r="FM247" s="27">
        <f>IF($O247&gt;=FM$1,$S247,0)</f>
        <v>0</v>
      </c>
      <c r="FN247" s="27">
        <f>IF($O247&gt;=FN$1,$S247,0)</f>
        <v>0</v>
      </c>
      <c r="FO247" s="27">
        <f>IF($O247&gt;=FO$1,$S247,0)</f>
        <v>0</v>
      </c>
      <c r="FP247" s="27">
        <f>IF($O247&gt;=FP$1,$S247,0)</f>
        <v>0</v>
      </c>
      <c r="FQ247" s="27">
        <f>IF($O247&gt;=FQ$1,$S247,0)</f>
        <v>0</v>
      </c>
      <c r="FR247" s="27">
        <f>IF($O247&gt;=FR$1,$S247,0)</f>
        <v>0</v>
      </c>
      <c r="FS247" s="27">
        <f>IF($O247&gt;=FS$1,$S247,0)</f>
        <v>0</v>
      </c>
      <c r="FT247" s="27">
        <f>IF($O247&gt;=FT$1,$S247,0)</f>
        <v>0</v>
      </c>
      <c r="FU247" s="27">
        <f>IF($O247&gt;=FU$1,$S247,0)</f>
        <v>0</v>
      </c>
      <c r="FV247" s="27">
        <f>IF($O247&gt;=FV$1,$S247,0)</f>
        <v>0</v>
      </c>
      <c r="FW247" s="27">
        <f>IF($O247&gt;=FW$1,$S247,0)</f>
        <v>0</v>
      </c>
      <c r="FX247" s="27">
        <f>IF($O247&gt;=FX$1,$S247,0)</f>
        <v>0</v>
      </c>
      <c r="FY247" s="27">
        <f>IF($O247&gt;=FY$1,$S247,0)</f>
        <v>0</v>
      </c>
      <c r="FZ247" s="27">
        <f>IF($O247&gt;=FZ$1,$S247,0)</f>
        <v>0</v>
      </c>
      <c r="GA247" s="27">
        <f>IF($O247&gt;=GA$1,$S247,0)</f>
        <v>0</v>
      </c>
      <c r="GB247" s="27">
        <f>IF($O247&gt;=GB$1,$S247,0)</f>
        <v>0</v>
      </c>
      <c r="GC247" s="27">
        <f>IF($O247&gt;=GC$1,$S247,0)</f>
        <v>0</v>
      </c>
      <c r="GD247" s="27">
        <f>IF($O247&gt;=GD$1,$S247,0)</f>
        <v>0</v>
      </c>
      <c r="GE247" s="27">
        <f>IF($O247&gt;=GE$1,$S247,0)</f>
        <v>0</v>
      </c>
      <c r="GF247" s="27">
        <f>IF($O247&gt;=GF$1,$S247,0)</f>
        <v>0</v>
      </c>
      <c r="GG247" s="27">
        <f>IF($O247&gt;=GG$1,$S247,0)</f>
        <v>0</v>
      </c>
      <c r="GH247" s="27">
        <f>IF($O247&gt;=GH$1,$S247,0)</f>
        <v>0</v>
      </c>
      <c r="GI247" s="27">
        <f>IF($O247&gt;=GI$1,$S247,0)</f>
        <v>0</v>
      </c>
      <c r="GJ247" s="27">
        <f>IF($O247&gt;=GJ$1,$S247,0)</f>
        <v>0</v>
      </c>
      <c r="GK247" s="27">
        <f>IF($O247&gt;=GK$1,$S247,0)</f>
        <v>0</v>
      </c>
      <c r="GL247" s="27">
        <f>IF($O247&gt;=GL$1,$S247,0)</f>
        <v>0</v>
      </c>
      <c r="GM247" s="27">
        <f>IF($O247&gt;=GM$1,$S247,0)</f>
        <v>0</v>
      </c>
      <c r="GN247" s="27">
        <f>IF($O247&gt;=GN$1,$S247,0)</f>
        <v>0</v>
      </c>
      <c r="GO247" s="27">
        <f>IF($O247&gt;=GO$1,$S247,0)</f>
        <v>0</v>
      </c>
      <c r="GP247" s="27">
        <f>IF($O247&gt;=GP$1,$S247,0)</f>
        <v>0</v>
      </c>
      <c r="GQ247" s="27">
        <f>IF($O247&gt;=GQ$1,$S247,0)</f>
        <v>0</v>
      </c>
      <c r="GR247" s="27">
        <f>IF($O247&gt;=GR$1,$S247,0)</f>
        <v>0</v>
      </c>
      <c r="GS247" s="27">
        <f>IF($O247&gt;=GS$1,$S247,0)</f>
        <v>0</v>
      </c>
      <c r="GT247" s="27">
        <f>IF($O247&gt;=GT$1,$S247,0)</f>
        <v>0</v>
      </c>
      <c r="GU247" s="27">
        <f>IF($O247&gt;=GU$1,$S247,0)</f>
        <v>0</v>
      </c>
      <c r="GV247" s="27">
        <f>IF($O247&gt;=GV$1,$S247,0)</f>
        <v>0</v>
      </c>
      <c r="GW247" s="27">
        <f>IF($O247&gt;=GW$1,$S247,0)</f>
        <v>0</v>
      </c>
      <c r="GX247" s="27">
        <f>IF($O247&gt;=GX$1,$S247,0)</f>
        <v>0</v>
      </c>
      <c r="GY247" s="27">
        <f>IF($O247&gt;=GY$1,$S247,0)</f>
        <v>0</v>
      </c>
      <c r="GZ247" s="27">
        <f>IF($O247&gt;=GZ$1,$S247,0)</f>
        <v>0</v>
      </c>
      <c r="HA247" s="27">
        <f>IF($O247&gt;=HA$1,$S247,0)</f>
        <v>0</v>
      </c>
      <c r="HB247" s="27">
        <f>IF($O247&gt;=HB$1,$S247,0)</f>
        <v>0</v>
      </c>
      <c r="HC247" s="27">
        <f>IF($O247&gt;=HC$1,$S247,0)</f>
        <v>0</v>
      </c>
    </row>
    <row r="248" spans="1:211">
      <c r="A248" s="3">
        <v>45977</v>
      </c>
      <c r="B248" s="3" t="s">
        <v>297</v>
      </c>
      <c r="C248" s="3" t="s">
        <v>140</v>
      </c>
      <c r="D248" s="3">
        <v>54</v>
      </c>
      <c r="E248" s="4">
        <v>33735</v>
      </c>
      <c r="F248" s="5">
        <v>26.126027397260273</v>
      </c>
      <c r="G248" s="3" t="s">
        <v>99</v>
      </c>
      <c r="H248" s="4">
        <v>23509</v>
      </c>
      <c r="I248" s="9" t="s">
        <v>830</v>
      </c>
      <c r="J248" s="5">
        <v>9428.74</v>
      </c>
      <c r="K248" s="31">
        <v>329</v>
      </c>
      <c r="L248" s="32">
        <v>26</v>
      </c>
      <c r="M248" s="33">
        <f>VLOOKUP(L248,FIND,3,TRUE)</f>
        <v>1.5</v>
      </c>
      <c r="N248" s="32">
        <f>IF(L248&gt;30,180,VLOOKUP(L248,TEMPO,2,FALSE))</f>
        <v>156</v>
      </c>
      <c r="O248" s="32">
        <f>IF(R248&gt;0,4,N248)</f>
        <v>156</v>
      </c>
      <c r="P248" s="96">
        <f>J248*M248*L248</f>
        <v>367720.86</v>
      </c>
      <c r="Q248" s="96">
        <f>10934.45*2</f>
        <v>21868.9</v>
      </c>
      <c r="R248" s="96">
        <f>IF(P248&lt;=Q248,P248/4,0)</f>
        <v>0</v>
      </c>
      <c r="S248" s="5">
        <f>IF(P248&gt;=Q248,P248/N248,0)</f>
        <v>2357.1849999999999</v>
      </c>
      <c r="T248" s="3"/>
      <c r="U248" s="3">
        <f>IF(T248="",1,0)</f>
        <v>1</v>
      </c>
      <c r="V248" s="3">
        <v>172</v>
      </c>
      <c r="W248" s="5">
        <v>0</v>
      </c>
      <c r="X248" s="5">
        <v>245.73</v>
      </c>
      <c r="Y248" s="5">
        <f>X248*W248</f>
        <v>0</v>
      </c>
      <c r="Z248" s="5">
        <v>400</v>
      </c>
      <c r="AA248" s="5">
        <f>S248+Y248+Z248</f>
        <v>2757.1849999999999</v>
      </c>
      <c r="AB248" s="39">
        <f>(J248/12+J248/12*1.3333333333+450/12+J248/30*6/12+J248)*1.3+Y248+Z248+153.9</f>
        <v>15447.677311077061</v>
      </c>
      <c r="AC248" s="39" t="s">
        <v>140</v>
      </c>
      <c r="AD248" s="39">
        <f>J248*1.3+400+153.9</f>
        <v>12811.262000000001</v>
      </c>
      <c r="AE248" s="39">
        <f>SUMIFS('CUSTO MENSAL FUNC NOVO'!H:H,'CUSTO MENSAL FUNC NOVO'!A:A,'VALORES MENSAIS'!AC248)</f>
        <v>7402.7770999999993</v>
      </c>
      <c r="AF248" s="27">
        <f>IF($R248&gt;0,$R248,$S248)+$Y248+$Z248</f>
        <v>2757.1849999999999</v>
      </c>
      <c r="AG248" s="27">
        <f>IF($R248&gt;0,$R248,$S248)+$Y248+$Z248</f>
        <v>2757.1849999999999</v>
      </c>
      <c r="AH248" s="27">
        <f>IF($R248&gt;0,$R248,$S248)+$Y248+$Z248</f>
        <v>2757.1849999999999</v>
      </c>
      <c r="AI248" s="27">
        <f>IF($R248&gt;0,$R248,$S248)+$Y248+$Z248</f>
        <v>2757.1849999999999</v>
      </c>
      <c r="AJ248" s="27">
        <f>IF($O248&gt;=AJ$1,$S248+$Y248+$Z248,$Y248+$Z248)</f>
        <v>2757.1849999999999</v>
      </c>
      <c r="AK248" s="27">
        <f>IF($O248&gt;=AK$1,$S248+$Y248+$Z248,$Y248+$Z248)</f>
        <v>2757.1849999999999</v>
      </c>
      <c r="AL248" s="27">
        <f>IF($O248&gt;=AL$1,$S248+$Y248+$Z248,$Y248+$Z248)</f>
        <v>2757.1849999999999</v>
      </c>
      <c r="AM248" s="27">
        <f>IF($O248&gt;=AM$1,$S248+$Y248+$Z248,$Y248+$Z248)</f>
        <v>2757.1849999999999</v>
      </c>
      <c r="AN248" s="27">
        <f>IF($O248&gt;=AN$1,$S248+$Y248+$Z248,$Y248+$Z248)</f>
        <v>2757.1849999999999</v>
      </c>
      <c r="AO248" s="27">
        <f>IF($O248&gt;=AO$1,$S248+$Y248+$Z248,$Y248+$Z248)</f>
        <v>2757.1849999999999</v>
      </c>
      <c r="AP248" s="27">
        <f>IF($O248&gt;=AP$1,$S248+$Y248+$Z248,$Y248+$Z248)</f>
        <v>2757.1849999999999</v>
      </c>
      <c r="AQ248" s="27">
        <f>IF($O248&gt;=AQ$1,$S248+$Y248+$Z248,$Y248+$Z248)</f>
        <v>2757.1849999999999</v>
      </c>
      <c r="AR248" s="27">
        <f>IF($O248&gt;=AR$1,$S248+$Y248+$Z248,$Y248+$Z248)</f>
        <v>2757.1849999999999</v>
      </c>
      <c r="AS248" s="27">
        <f>IF($O248&gt;=AS$1,$S248+$Y248+$Z248,$Y248+$Z248)</f>
        <v>2757.1849999999999</v>
      </c>
      <c r="AT248" s="27">
        <f>IF($O248&gt;=AT$1,$S248+$Y248+$Z248,$Y248+$Z248)</f>
        <v>2757.1849999999999</v>
      </c>
      <c r="AU248" s="27">
        <f>IF($O248&gt;=AU$1,$S248+$Y248+$Z248,$Y248+$Z248)</f>
        <v>2757.1849999999999</v>
      </c>
      <c r="AV248" s="27">
        <f>IF($O248&gt;=AV$1,$S248+$Y248+$Z248,$Y248+$Z248)</f>
        <v>2757.1849999999999</v>
      </c>
      <c r="AW248" s="27">
        <f>IF($O248&gt;=AW$1,$S248+$Y248+$Z248,$Y248+$Z248)</f>
        <v>2757.1849999999999</v>
      </c>
      <c r="AX248" s="27">
        <f>IF($O248&gt;=AX$1,$S248+$Y248+$Z248,$Y248+$Z248)</f>
        <v>2757.1849999999999</v>
      </c>
      <c r="AY248" s="27">
        <f>IF($O248&gt;=AY$1,$S248+$Y248+$Z248,$Y248+$Z248)</f>
        <v>2757.1849999999999</v>
      </c>
      <c r="AZ248" s="27">
        <f>IF($O248&gt;=AZ$1,$S248+$Y248+$Z248,$Y248+$Z248)</f>
        <v>2757.1849999999999</v>
      </c>
      <c r="BA248" s="27">
        <f>IF($O248&gt;=BA$1,$S248+$Y248+$Z248,$Y248+$Z248)</f>
        <v>2757.1849999999999</v>
      </c>
      <c r="BB248" s="27">
        <f>IF($O248&gt;=BB$1,$S248+$Y248+$Z248,$Y248+$Z248)</f>
        <v>2757.1849999999999</v>
      </c>
      <c r="BC248" s="27">
        <f>IF($O248&gt;=BC$1,$S248+$Y248+$Z248,$Y248+$Z248)</f>
        <v>2757.1849999999999</v>
      </c>
      <c r="BD248" s="27">
        <f>IF($O248&gt;=BD$1,$S248+$Y248+$Z248,$Y248+$Z248)</f>
        <v>2757.1849999999999</v>
      </c>
      <c r="BE248" s="27">
        <f>IF($O248&gt;=BE$1,$S248+$Y248+$Z248,$Y248+$Z248)</f>
        <v>2757.1849999999999</v>
      </c>
      <c r="BF248" s="27">
        <f>IF($O248&gt;=BF$1,$S248+$Y248+$Z248,$Y248+$Z248)</f>
        <v>2757.1849999999999</v>
      </c>
      <c r="BG248" s="27">
        <f>IF($O248&gt;=BG$1,$S248+$Y248+$Z248,$Y248+$Z248)</f>
        <v>2757.1849999999999</v>
      </c>
      <c r="BH248" s="27">
        <f>IF($O248&gt;=BH$1,$S248+$Y248+$Z248,$Y248+$Z248)</f>
        <v>2757.1849999999999</v>
      </c>
      <c r="BI248" s="27">
        <f>IF($O248&gt;=BI$1,$S248+$Y248+$Z248,$Y248+$Z248)</f>
        <v>2757.1849999999999</v>
      </c>
      <c r="BJ248" s="27">
        <f>IF($O248&gt;=BJ$1,$S248+$Y248+$Z248,$Y248+$Z248)</f>
        <v>2757.1849999999999</v>
      </c>
      <c r="BK248" s="27">
        <f>IF($O248&gt;=BK$1,$S248+$Y248+$Z248,$Y248+$Z248)</f>
        <v>2757.1849999999999</v>
      </c>
      <c r="BL248" s="27">
        <f>IF($O248&gt;=BL$1,$S248+$Y248+$Z248,$Y248+$Z248)</f>
        <v>2757.1849999999999</v>
      </c>
      <c r="BM248" s="27">
        <f>IF($O248&gt;=BM$1,$S248+$Y248+$Z248,$Y248+$Z248)</f>
        <v>2757.1849999999999</v>
      </c>
      <c r="BN248" s="27">
        <f>IF($O248&gt;=BN$1,$S248+$Y248+$Z248,$Y248+$Z248)</f>
        <v>2757.1849999999999</v>
      </c>
      <c r="BO248" s="27">
        <f>IF($O248&gt;=BO$1,$S248+$Y248+$Z248,$Y248+$Z248)</f>
        <v>2757.1849999999999</v>
      </c>
      <c r="BP248" s="27">
        <f>IF($O248&gt;=BP$1,$S248+$Y248+$Z248,$Y248+$Z248)</f>
        <v>2757.1849999999999</v>
      </c>
      <c r="BQ248" s="27">
        <f>IF($O248&gt;=BQ$1,$S248+$Y248+$Z248,$Y248+$Z248)</f>
        <v>2757.1849999999999</v>
      </c>
      <c r="BR248" s="27">
        <f>IF($O248&gt;=BR$1,$S248+$Y248+$Z248,$Y248+$Z248)</f>
        <v>2757.1849999999999</v>
      </c>
      <c r="BS248" s="27">
        <f>IF($O248&gt;=BS$1,$S248+$Y248+$Z248,$Y248+$Z248)</f>
        <v>2757.1849999999999</v>
      </c>
      <c r="BT248" s="27">
        <f>IF($O248&gt;=BT$1,$S248+$Y248+$Z248,$Y248+$Z248)</f>
        <v>2757.1849999999999</v>
      </c>
      <c r="BU248" s="27">
        <f>IF($O248&gt;=BU$1,$S248+$Y248+$Z248,$Y248+$Z248)</f>
        <v>2757.1849999999999</v>
      </c>
      <c r="BV248" s="27">
        <f>IF($O248&gt;=BV$1,$S248+$Y248+$Z248,$Y248+$Z248)</f>
        <v>2757.1849999999999</v>
      </c>
      <c r="BW248" s="27">
        <f>IF($O248&gt;=BW$1,$S248+$Y248+$Z248,$Y248+$Z248)</f>
        <v>2757.1849999999999</v>
      </c>
      <c r="BX248" s="27">
        <f>IF($O248&gt;=BX$1,$S248+$Y248+$Z248,$Y248+$Z248)</f>
        <v>2757.1849999999999</v>
      </c>
      <c r="BY248" s="27">
        <f>IF($O248&gt;=BY$1,$S248+$Y248+$Z248,$Y248+$Z248)</f>
        <v>2757.1849999999999</v>
      </c>
      <c r="BZ248" s="27">
        <f>IF($O248&gt;=BZ$1,$S248+$Y248+$Z248,$Y248+$Z248)</f>
        <v>2757.1849999999999</v>
      </c>
      <c r="CA248" s="27">
        <f>IF($O248&gt;=CA$1,$S248+$Y248+$Z248,$Y248+$Z248)</f>
        <v>2757.1849999999999</v>
      </c>
      <c r="CB248" s="27">
        <f>IF($O248&gt;=CB$1,$S248+$Y248+$Z248,$Y248+$Z248)</f>
        <v>2757.1849999999999</v>
      </c>
      <c r="CC248" s="27">
        <f>IF($O248&gt;=CC$1,$S248+$Y248+$Z248,$Y248+$Z248)</f>
        <v>2757.1849999999999</v>
      </c>
      <c r="CD248" s="27">
        <f>IF($O248&gt;=CD$1,$S248+$Y248+$Z248,$Y248+$Z248)</f>
        <v>2757.1849999999999</v>
      </c>
      <c r="CE248" s="27">
        <f>IF($O248&gt;=CE$1,$S248+$Y248+$Z248,$Y248+$Z248)</f>
        <v>2757.1849999999999</v>
      </c>
      <c r="CF248" s="27">
        <f>IF($O248&gt;=CF$1,$S248+$Y248+$Z248,$Y248+$Z248)</f>
        <v>2757.1849999999999</v>
      </c>
      <c r="CG248" s="27">
        <f>IF($O248&gt;=CG$1,$S248+$Y248+$Z248,$Y248+$Z248)</f>
        <v>2757.1849999999999</v>
      </c>
      <c r="CH248" s="27">
        <f>IF($O248&gt;=CH$1,$S248+$Y248+$Z248,$Y248+$Z248)</f>
        <v>2757.1849999999999</v>
      </c>
      <c r="CI248" s="27">
        <f>IF($O248&gt;=CI$1,$S248+$Y248+$Z248,$Y248+$Z248)</f>
        <v>2757.1849999999999</v>
      </c>
      <c r="CJ248" s="27">
        <f>IF($O248&gt;=CJ$1,$S248+$Y248+$Z248,$Y248+$Z248)</f>
        <v>2757.1849999999999</v>
      </c>
      <c r="CK248" s="27">
        <f>IF($O248&gt;=CK$1,$S248+$Y248+$Z248,$Y248+$Z248)</f>
        <v>2757.1849999999999</v>
      </c>
      <c r="CL248" s="27">
        <f>IF($O248&gt;=CL$1,$S248+$Y248+$Z248,$Y248+$Z248)</f>
        <v>2757.1849999999999</v>
      </c>
      <c r="CM248" s="27">
        <f>IF($O248&gt;=CM$1,$S248+$Y248+$Z248,$Y248+$Z248)</f>
        <v>2757.1849999999999</v>
      </c>
      <c r="CN248" s="27">
        <f>IF($O248&gt;=CN$1,$S248+$Y248,$Y248)</f>
        <v>2357.1849999999999</v>
      </c>
      <c r="CO248" s="27">
        <f>IF($O248&gt;=CO$1,$S248+$Y248,$Y248)</f>
        <v>2357.1849999999999</v>
      </c>
      <c r="CP248" s="27">
        <f>IF($O248&gt;=CP$1,$S248+$Y248,$Y248)</f>
        <v>2357.1849999999999</v>
      </c>
      <c r="CQ248" s="27">
        <f>IF($O248&gt;=CQ$1,$S248+$Y248,$Y248)</f>
        <v>2357.1849999999999</v>
      </c>
      <c r="CR248" s="27">
        <f>IF($O248&gt;=CR$1,$S248+$Y248,$Y248)</f>
        <v>2357.1849999999999</v>
      </c>
      <c r="CS248" s="27">
        <f>IF($O248&gt;=CS$1,$S248+$Y248,$Y248)</f>
        <v>2357.1849999999999</v>
      </c>
      <c r="CT248" s="27">
        <f>IF($O248&gt;=CT$1,$S248+$Y248,$Y248)</f>
        <v>2357.1849999999999</v>
      </c>
      <c r="CU248" s="27">
        <f>IF($O248&gt;=CU$1,$S248+$Y248,$Y248)</f>
        <v>2357.1849999999999</v>
      </c>
      <c r="CV248" s="27">
        <f>IF($O248&gt;=CV$1,$S248+$Y248,$Y248)</f>
        <v>2357.1849999999999</v>
      </c>
      <c r="CW248" s="27">
        <f>IF($O248&gt;=CW$1,$S248+$Y248,$Y248)</f>
        <v>2357.1849999999999</v>
      </c>
      <c r="CX248" s="27">
        <f>IF($O248&gt;=CX$1,$S248+$Y248,$Y248)</f>
        <v>2357.1849999999999</v>
      </c>
      <c r="CY248" s="27">
        <f>IF($O248&gt;=CY$1,$S248+$Y248,$Y248)</f>
        <v>2357.1849999999999</v>
      </c>
      <c r="CZ248" s="27">
        <f>IF($O248&gt;=CZ$1,$S248+$Y248,$Y248)</f>
        <v>2357.1849999999999</v>
      </c>
      <c r="DA248" s="27">
        <f>IF($O248&gt;=DA$1,$S248+$Y248,$Y248)</f>
        <v>2357.1849999999999</v>
      </c>
      <c r="DB248" s="27">
        <f>IF($O248&gt;=DB$1,$S248+$Y248,$Y248)</f>
        <v>2357.1849999999999</v>
      </c>
      <c r="DC248" s="27">
        <f>IF($O248&gt;=DC$1,$S248+$Y248,$Y248)</f>
        <v>2357.1849999999999</v>
      </c>
      <c r="DD248" s="27">
        <f>IF($O248&gt;=DD$1,$S248+$Y248,$Y248)</f>
        <v>2357.1849999999999</v>
      </c>
      <c r="DE248" s="27">
        <f>IF($O248&gt;=DE$1,$S248+$Y248,$Y248)</f>
        <v>2357.1849999999999</v>
      </c>
      <c r="DF248" s="27">
        <f>IF($O248&gt;=DF$1,$S248+$Y248,$Y248)</f>
        <v>2357.1849999999999</v>
      </c>
      <c r="DG248" s="27">
        <f>IF($O248&gt;=DG$1,$S248+$Y248,$Y248)</f>
        <v>2357.1849999999999</v>
      </c>
      <c r="DH248" s="27">
        <f>IF($O248&gt;=DH$1,$S248+$Y248,$Y248)</f>
        <v>2357.1849999999999</v>
      </c>
      <c r="DI248" s="27">
        <f>IF($O248&gt;=DI$1,$S248+$Y248,$Y248)</f>
        <v>2357.1849999999999</v>
      </c>
      <c r="DJ248" s="27">
        <f>IF($O248&gt;=DJ$1,$S248+$Y248,$Y248)</f>
        <v>2357.1849999999999</v>
      </c>
      <c r="DK248" s="27">
        <f>IF($O248&gt;=DK$1,$S248+$Y248,$Y248)</f>
        <v>2357.1849999999999</v>
      </c>
      <c r="DL248" s="27">
        <f>IF($O248&gt;=DL$1,$S248+$Y248,$Y248)</f>
        <v>2357.1849999999999</v>
      </c>
      <c r="DM248" s="27">
        <f>IF($O248&gt;=DM$1,$S248+$Y248,$Y248)</f>
        <v>2357.1849999999999</v>
      </c>
      <c r="DN248" s="27">
        <f>IF($O248&gt;=DN$1,$S248+$Y248,$Y248)</f>
        <v>2357.1849999999999</v>
      </c>
      <c r="DO248" s="27">
        <f>IF($O248&gt;=DO$1,$S248+$Y248,$Y248)</f>
        <v>2357.1849999999999</v>
      </c>
      <c r="DP248" s="27">
        <f>IF($O248&gt;=DP$1,$S248+$Y248,$Y248)</f>
        <v>2357.1849999999999</v>
      </c>
      <c r="DQ248" s="27">
        <f>IF($O248&gt;=DQ$1,$S248+$Y248,$Y248)</f>
        <v>2357.1849999999999</v>
      </c>
      <c r="DR248" s="27">
        <f>IF($O248&gt;=DR$1,$S248+$Y248,$Y248)</f>
        <v>2357.1849999999999</v>
      </c>
      <c r="DS248" s="27">
        <f>IF($O248&gt;=DS$1,$S248+$Y248,$Y248)</f>
        <v>2357.1849999999999</v>
      </c>
      <c r="DT248" s="27">
        <f>IF($O248&gt;=DT$1,$S248+$Y248,$Y248)</f>
        <v>2357.1849999999999</v>
      </c>
      <c r="DU248" s="27">
        <f>IF($O248&gt;=DU$1,$S248+$Y248,$Y248)</f>
        <v>2357.1849999999999</v>
      </c>
      <c r="DV248" s="27">
        <f>IF($O248&gt;=DV$1,$S248+$Y248,$Y248)</f>
        <v>2357.1849999999999</v>
      </c>
      <c r="DW248" s="27">
        <f>IF($O248&gt;=DW$1,$S248+$Y248,$Y248)</f>
        <v>2357.1849999999999</v>
      </c>
      <c r="DX248" s="27">
        <f>IF($O248&gt;=DX$1,$S248+$Y248,$Y248)</f>
        <v>2357.1849999999999</v>
      </c>
      <c r="DY248" s="27">
        <f>IF($O248&gt;=DY$1,$S248+$Y248,$Y248)</f>
        <v>2357.1849999999999</v>
      </c>
      <c r="DZ248" s="27">
        <f>IF($O248&gt;=DZ$1,$S248+$Y248,$Y248)</f>
        <v>2357.1849999999999</v>
      </c>
      <c r="EA248" s="27">
        <f>IF($O248&gt;=EA$1,$S248+$Y248,$Y248)</f>
        <v>2357.1849999999999</v>
      </c>
      <c r="EB248" s="27">
        <f>IF($O248&gt;=EB$1,$S248+$Y248,$Y248)</f>
        <v>2357.1849999999999</v>
      </c>
      <c r="EC248" s="27">
        <f>IF($O248&gt;=EC$1,$S248+$Y248,$Y248)</f>
        <v>2357.1849999999999</v>
      </c>
      <c r="ED248" s="27">
        <f>IF($O248&gt;=ED$1,$S248+$Y248,$Y248)</f>
        <v>2357.1849999999999</v>
      </c>
      <c r="EE248" s="27">
        <f>IF($O248&gt;=EE$1,$S248+$Y248,$Y248)</f>
        <v>2357.1849999999999</v>
      </c>
      <c r="EF248" s="27">
        <f>IF($O248&gt;=EF$1,$S248+$Y248,$Y248)</f>
        <v>2357.1849999999999</v>
      </c>
      <c r="EG248" s="27">
        <f>IF($O248&gt;=EG$1,$S248+$Y248,$Y248)</f>
        <v>2357.1849999999999</v>
      </c>
      <c r="EH248" s="27">
        <f>IF($O248&gt;=EH$1,$S248+$Y248,$Y248)</f>
        <v>2357.1849999999999</v>
      </c>
      <c r="EI248" s="27">
        <f>IF($O248&gt;=EI$1,$S248+$Y248,$Y248)</f>
        <v>2357.1849999999999</v>
      </c>
      <c r="EJ248" s="27">
        <f>IF($O248&gt;=EJ$1,$S248+$Y248,$Y248)</f>
        <v>2357.1849999999999</v>
      </c>
      <c r="EK248" s="27">
        <f>IF($O248&gt;=EK$1,$S248+$Y248,$Y248)</f>
        <v>2357.1849999999999</v>
      </c>
      <c r="EL248" s="27">
        <f>IF($O248&gt;=EL$1,$S248+$Y248,$Y248)</f>
        <v>2357.1849999999999</v>
      </c>
      <c r="EM248" s="27">
        <f>IF($O248&gt;=EM$1,$S248+$Y248,$Y248)</f>
        <v>2357.1849999999999</v>
      </c>
      <c r="EN248" s="27">
        <f>IF($O248&gt;=EN$1,$S248+$Y248,$Y248)</f>
        <v>2357.1849999999999</v>
      </c>
      <c r="EO248" s="27">
        <f>IF($O248&gt;=EO$1,$S248+$Y248,$Y248)</f>
        <v>2357.1849999999999</v>
      </c>
      <c r="EP248" s="27">
        <f>IF($O248&gt;=EP$1,$S248+$Y248,$Y248)</f>
        <v>2357.1849999999999</v>
      </c>
      <c r="EQ248" s="27">
        <f>IF($O248&gt;=EQ$1,$S248+$Y248,$Y248)</f>
        <v>2357.1849999999999</v>
      </c>
      <c r="ER248" s="27">
        <f>IF($O248&gt;=ER$1,$S248+$Y248,$Y248)</f>
        <v>2357.1849999999999</v>
      </c>
      <c r="ES248" s="27">
        <f>IF($O248&gt;=ES$1,$S248+$Y248,$Y248)</f>
        <v>2357.1849999999999</v>
      </c>
      <c r="ET248" s="27">
        <f>IF($O248&gt;=ET$1,$S248+$Y248,$Y248)</f>
        <v>2357.1849999999999</v>
      </c>
      <c r="EU248" s="27">
        <f>IF($O248&gt;=EU$1,$S248+$Y248,$Y248)</f>
        <v>2357.1849999999999</v>
      </c>
      <c r="EV248" s="27">
        <f>IF($O248&gt;=EV$1,$S248,0)</f>
        <v>2357.1849999999999</v>
      </c>
      <c r="EW248" s="27">
        <f>IF($O248&gt;=EW$1,$S248,0)</f>
        <v>2357.1849999999999</v>
      </c>
      <c r="EX248" s="27">
        <f>IF($O248&gt;=EX$1,$S248,0)</f>
        <v>2357.1849999999999</v>
      </c>
      <c r="EY248" s="27">
        <f>IF($O248&gt;=EY$1,$S248,0)</f>
        <v>2357.1849999999999</v>
      </c>
      <c r="EZ248" s="27">
        <f>IF($O248&gt;=EZ$1,$S248,0)</f>
        <v>2357.1849999999999</v>
      </c>
      <c r="FA248" s="27">
        <f>IF($O248&gt;=FA$1,$S248,0)</f>
        <v>2357.1849999999999</v>
      </c>
      <c r="FB248" s="27">
        <f>IF($O248&gt;=FB$1,$S248,0)</f>
        <v>2357.1849999999999</v>
      </c>
      <c r="FC248" s="27">
        <f>IF($O248&gt;=FC$1,$S248,0)</f>
        <v>2357.1849999999999</v>
      </c>
      <c r="FD248" s="27">
        <f>IF($O248&gt;=FD$1,$S248,0)</f>
        <v>2357.1849999999999</v>
      </c>
      <c r="FE248" s="27">
        <f>IF($O248&gt;=FE$1,$S248,0)</f>
        <v>2357.1849999999999</v>
      </c>
      <c r="FF248" s="27">
        <f>IF($O248&gt;=FF$1,$S248,0)</f>
        <v>2357.1849999999999</v>
      </c>
      <c r="FG248" s="27">
        <f>IF($O248&gt;=FG$1,$S248,0)</f>
        <v>2357.1849999999999</v>
      </c>
      <c r="FH248" s="27">
        <f>IF($O248&gt;=FH$1,$S248,0)</f>
        <v>2357.1849999999999</v>
      </c>
      <c r="FI248" s="27">
        <f>IF($O248&gt;=FI$1,$S248,0)</f>
        <v>2357.1849999999999</v>
      </c>
      <c r="FJ248" s="27">
        <f>IF($O248&gt;=FJ$1,$S248,0)</f>
        <v>2357.1849999999999</v>
      </c>
      <c r="FK248" s="27">
        <f>IF($O248&gt;=FK$1,$S248,0)</f>
        <v>2357.1849999999999</v>
      </c>
      <c r="FL248" s="27">
        <f>IF($O248&gt;=FL$1,$S248,0)</f>
        <v>2357.1849999999999</v>
      </c>
      <c r="FM248" s="27">
        <f>IF($O248&gt;=FM$1,$S248,0)</f>
        <v>2357.1849999999999</v>
      </c>
      <c r="FN248" s="27">
        <f>IF($O248&gt;=FN$1,$S248,0)</f>
        <v>2357.1849999999999</v>
      </c>
      <c r="FO248" s="27">
        <f>IF($O248&gt;=FO$1,$S248,0)</f>
        <v>2357.1849999999999</v>
      </c>
      <c r="FP248" s="27">
        <f>IF($O248&gt;=FP$1,$S248,0)</f>
        <v>2357.1849999999999</v>
      </c>
      <c r="FQ248" s="27">
        <f>IF($O248&gt;=FQ$1,$S248,0)</f>
        <v>2357.1849999999999</v>
      </c>
      <c r="FR248" s="27">
        <f>IF($O248&gt;=FR$1,$S248,0)</f>
        <v>2357.1849999999999</v>
      </c>
      <c r="FS248" s="27">
        <f>IF($O248&gt;=FS$1,$S248,0)</f>
        <v>2357.1849999999999</v>
      </c>
      <c r="FT248" s="27">
        <f>IF($O248&gt;=FT$1,$S248,0)</f>
        <v>2357.1849999999999</v>
      </c>
      <c r="FU248" s="27">
        <f>IF($O248&gt;=FU$1,$S248,0)</f>
        <v>2357.1849999999999</v>
      </c>
      <c r="FV248" s="27">
        <f>IF($O248&gt;=FV$1,$S248,0)</f>
        <v>2357.1849999999999</v>
      </c>
      <c r="FW248" s="27">
        <f>IF($O248&gt;=FW$1,$S248,0)</f>
        <v>2357.1849999999999</v>
      </c>
      <c r="FX248" s="27">
        <f>IF($O248&gt;=FX$1,$S248,0)</f>
        <v>2357.1849999999999</v>
      </c>
      <c r="FY248" s="27">
        <f>IF($O248&gt;=FY$1,$S248,0)</f>
        <v>2357.1849999999999</v>
      </c>
      <c r="FZ248" s="27">
        <f>IF($O248&gt;=FZ$1,$S248,0)</f>
        <v>2357.1849999999999</v>
      </c>
      <c r="GA248" s="27">
        <f>IF($O248&gt;=GA$1,$S248,0)</f>
        <v>2357.1849999999999</v>
      </c>
      <c r="GB248" s="27">
        <f>IF($O248&gt;=GB$1,$S248,0)</f>
        <v>2357.1849999999999</v>
      </c>
      <c r="GC248" s="27">
        <f>IF($O248&gt;=GC$1,$S248,0)</f>
        <v>2357.1849999999999</v>
      </c>
      <c r="GD248" s="27">
        <f>IF($O248&gt;=GD$1,$S248,0)</f>
        <v>2357.1849999999999</v>
      </c>
      <c r="GE248" s="27">
        <f>IF($O248&gt;=GE$1,$S248,0)</f>
        <v>2357.1849999999999</v>
      </c>
      <c r="GF248" s="27">
        <f>IF($O248&gt;=GF$1,$S248,0)</f>
        <v>0</v>
      </c>
      <c r="GG248" s="27">
        <f>IF($O248&gt;=GG$1,$S248,0)</f>
        <v>0</v>
      </c>
      <c r="GH248" s="27">
        <f>IF($O248&gt;=GH$1,$S248,0)</f>
        <v>0</v>
      </c>
      <c r="GI248" s="27">
        <f>IF($O248&gt;=GI$1,$S248,0)</f>
        <v>0</v>
      </c>
      <c r="GJ248" s="27">
        <f>IF($O248&gt;=GJ$1,$S248,0)</f>
        <v>0</v>
      </c>
      <c r="GK248" s="27">
        <f>IF($O248&gt;=GK$1,$S248,0)</f>
        <v>0</v>
      </c>
      <c r="GL248" s="27">
        <f>IF($O248&gt;=GL$1,$S248,0)</f>
        <v>0</v>
      </c>
      <c r="GM248" s="27">
        <f>IF($O248&gt;=GM$1,$S248,0)</f>
        <v>0</v>
      </c>
      <c r="GN248" s="27">
        <f>IF($O248&gt;=GN$1,$S248,0)</f>
        <v>0</v>
      </c>
      <c r="GO248" s="27">
        <f>IF($O248&gt;=GO$1,$S248,0)</f>
        <v>0</v>
      </c>
      <c r="GP248" s="27">
        <f>IF($O248&gt;=GP$1,$S248,0)</f>
        <v>0</v>
      </c>
      <c r="GQ248" s="27">
        <f>IF($O248&gt;=GQ$1,$S248,0)</f>
        <v>0</v>
      </c>
      <c r="GR248" s="27">
        <f>IF($O248&gt;=GR$1,$S248,0)</f>
        <v>0</v>
      </c>
      <c r="GS248" s="27">
        <f>IF($O248&gt;=GS$1,$S248,0)</f>
        <v>0</v>
      </c>
      <c r="GT248" s="27">
        <f>IF($O248&gt;=GT$1,$S248,0)</f>
        <v>0</v>
      </c>
      <c r="GU248" s="27">
        <f>IF($O248&gt;=GU$1,$S248,0)</f>
        <v>0</v>
      </c>
      <c r="GV248" s="27">
        <f>IF($O248&gt;=GV$1,$S248,0)</f>
        <v>0</v>
      </c>
      <c r="GW248" s="27">
        <f>IF($O248&gt;=GW$1,$S248,0)</f>
        <v>0</v>
      </c>
      <c r="GX248" s="27">
        <f>IF($O248&gt;=GX$1,$S248,0)</f>
        <v>0</v>
      </c>
      <c r="GY248" s="27">
        <f>IF($O248&gt;=GY$1,$S248,0)</f>
        <v>0</v>
      </c>
      <c r="GZ248" s="27">
        <f>IF($O248&gt;=GZ$1,$S248,0)</f>
        <v>0</v>
      </c>
      <c r="HA248" s="27">
        <f>IF($O248&gt;=HA$1,$S248,0)</f>
        <v>0</v>
      </c>
      <c r="HB248" s="27">
        <f>IF($O248&gt;=HB$1,$S248,0)</f>
        <v>0</v>
      </c>
      <c r="HC248" s="27">
        <f>IF($O248&gt;=HC$1,$S248,0)</f>
        <v>0</v>
      </c>
    </row>
    <row r="249" spans="1:211">
      <c r="A249" s="3">
        <v>5789</v>
      </c>
      <c r="B249" s="3" t="s">
        <v>389</v>
      </c>
      <c r="C249" s="3" t="s">
        <v>140</v>
      </c>
      <c r="D249" s="3">
        <v>54</v>
      </c>
      <c r="E249" s="4">
        <v>31068</v>
      </c>
      <c r="F249" s="5">
        <v>33.43287671232877</v>
      </c>
      <c r="G249" s="3" t="s">
        <v>99</v>
      </c>
      <c r="H249" s="4">
        <v>23433</v>
      </c>
      <c r="I249" s="9" t="s">
        <v>830</v>
      </c>
      <c r="J249" s="5">
        <v>7650.77</v>
      </c>
      <c r="K249" s="31">
        <v>329</v>
      </c>
      <c r="L249" s="32">
        <v>33</v>
      </c>
      <c r="M249" s="33">
        <f>VLOOKUP(L249,FIND,3,TRUE)</f>
        <v>1.5</v>
      </c>
      <c r="N249" s="32">
        <f>IF(L249&gt;30,180,VLOOKUP(L249,TEMPO,2,FALSE))</f>
        <v>180</v>
      </c>
      <c r="O249" s="32">
        <f>IF(R249&gt;0,4,N249)</f>
        <v>180</v>
      </c>
      <c r="P249" s="96">
        <f>J249*M249*L249</f>
        <v>378713.11500000005</v>
      </c>
      <c r="Q249" s="96">
        <f>10934.45*2</f>
        <v>21868.9</v>
      </c>
      <c r="R249" s="96">
        <f>IF(P249&lt;=Q249,P249/4,0)</f>
        <v>0</v>
      </c>
      <c r="S249" s="5">
        <f>IF(P249&gt;=Q249,P249/N249,0)</f>
        <v>2103.9617500000004</v>
      </c>
      <c r="T249" s="3"/>
      <c r="U249" s="3">
        <f>IF(T249="",1,0)</f>
        <v>1</v>
      </c>
      <c r="V249" s="3">
        <v>151</v>
      </c>
      <c r="W249" s="5">
        <v>0</v>
      </c>
      <c r="X249" s="5">
        <v>245.73</v>
      </c>
      <c r="Y249" s="5">
        <f>X249*W249</f>
        <v>0</v>
      </c>
      <c r="Z249" s="5">
        <v>400</v>
      </c>
      <c r="AA249" s="5">
        <f>S249+Y249+Z249</f>
        <v>2503.9617500000004</v>
      </c>
      <c r="AB249" s="39">
        <f>(J249/12+J249/12*1.3333333333+450/12+J249/30*6/12+J249)*1.3+Y249+Z249+153.9</f>
        <v>12648.362322194595</v>
      </c>
      <c r="AC249" s="39" t="s">
        <v>140</v>
      </c>
      <c r="AD249" s="39">
        <f>J249*1.3+400+153.9</f>
        <v>10499.901</v>
      </c>
      <c r="AE249" s="39">
        <f>SUMIFS('CUSTO MENSAL FUNC NOVO'!H:H,'CUSTO MENSAL FUNC NOVO'!A:A,'VALORES MENSAIS'!AC249)</f>
        <v>7402.7770999999993</v>
      </c>
      <c r="AF249" s="27">
        <f>IF($R249&gt;0,$R249,$S249)+$Y249+$Z249</f>
        <v>2503.9617500000004</v>
      </c>
      <c r="AG249" s="27">
        <f>IF($R249&gt;0,$R249,$S249)+$Y249+$Z249</f>
        <v>2503.9617500000004</v>
      </c>
      <c r="AH249" s="27">
        <f>IF($R249&gt;0,$R249,$S249)+$Y249+$Z249</f>
        <v>2503.9617500000004</v>
      </c>
      <c r="AI249" s="27">
        <f>IF($R249&gt;0,$R249,$S249)+$Y249+$Z249</f>
        <v>2503.9617500000004</v>
      </c>
      <c r="AJ249" s="27">
        <f>IF($O249&gt;=AJ$1,$S249+$Y249+$Z249,$Y249+$Z249)</f>
        <v>2503.9617500000004</v>
      </c>
      <c r="AK249" s="27">
        <f>IF($O249&gt;=AK$1,$S249+$Y249+$Z249,$Y249+$Z249)</f>
        <v>2503.9617500000004</v>
      </c>
      <c r="AL249" s="27">
        <f>IF($O249&gt;=AL$1,$S249+$Y249+$Z249,$Y249+$Z249)</f>
        <v>2503.9617500000004</v>
      </c>
      <c r="AM249" s="27">
        <f>IF($O249&gt;=AM$1,$S249+$Y249+$Z249,$Y249+$Z249)</f>
        <v>2503.9617500000004</v>
      </c>
      <c r="AN249" s="27">
        <f>IF($O249&gt;=AN$1,$S249+$Y249+$Z249,$Y249+$Z249)</f>
        <v>2503.9617500000004</v>
      </c>
      <c r="AO249" s="27">
        <f>IF($O249&gt;=AO$1,$S249+$Y249+$Z249,$Y249+$Z249)</f>
        <v>2503.9617500000004</v>
      </c>
      <c r="AP249" s="27">
        <f>IF($O249&gt;=AP$1,$S249+$Y249+$Z249,$Y249+$Z249)</f>
        <v>2503.9617500000004</v>
      </c>
      <c r="AQ249" s="27">
        <f>IF($O249&gt;=AQ$1,$S249+$Y249+$Z249,$Y249+$Z249)</f>
        <v>2503.9617500000004</v>
      </c>
      <c r="AR249" s="27">
        <f>IF($O249&gt;=AR$1,$S249+$Y249+$Z249,$Y249+$Z249)</f>
        <v>2503.9617500000004</v>
      </c>
      <c r="AS249" s="27">
        <f>IF($O249&gt;=AS$1,$S249+$Y249+$Z249,$Y249+$Z249)</f>
        <v>2503.9617500000004</v>
      </c>
      <c r="AT249" s="27">
        <f>IF($O249&gt;=AT$1,$S249+$Y249+$Z249,$Y249+$Z249)</f>
        <v>2503.9617500000004</v>
      </c>
      <c r="AU249" s="27">
        <f>IF($O249&gt;=AU$1,$S249+$Y249+$Z249,$Y249+$Z249)</f>
        <v>2503.9617500000004</v>
      </c>
      <c r="AV249" s="27">
        <f>IF($O249&gt;=AV$1,$S249+$Y249+$Z249,$Y249+$Z249)</f>
        <v>2503.9617500000004</v>
      </c>
      <c r="AW249" s="27">
        <f>IF($O249&gt;=AW$1,$S249+$Y249+$Z249,$Y249+$Z249)</f>
        <v>2503.9617500000004</v>
      </c>
      <c r="AX249" s="27">
        <f>IF($O249&gt;=AX$1,$S249+$Y249+$Z249,$Y249+$Z249)</f>
        <v>2503.9617500000004</v>
      </c>
      <c r="AY249" s="27">
        <f>IF($O249&gt;=AY$1,$S249+$Y249+$Z249,$Y249+$Z249)</f>
        <v>2503.9617500000004</v>
      </c>
      <c r="AZ249" s="27">
        <f>IF($O249&gt;=AZ$1,$S249+$Y249+$Z249,$Y249+$Z249)</f>
        <v>2503.9617500000004</v>
      </c>
      <c r="BA249" s="27">
        <f>IF($O249&gt;=BA$1,$S249+$Y249+$Z249,$Y249+$Z249)</f>
        <v>2503.9617500000004</v>
      </c>
      <c r="BB249" s="27">
        <f>IF($O249&gt;=BB$1,$S249+$Y249+$Z249,$Y249+$Z249)</f>
        <v>2503.9617500000004</v>
      </c>
      <c r="BC249" s="27">
        <f>IF($O249&gt;=BC$1,$S249+$Y249+$Z249,$Y249+$Z249)</f>
        <v>2503.9617500000004</v>
      </c>
      <c r="BD249" s="27">
        <f>IF($O249&gt;=BD$1,$S249+$Y249+$Z249,$Y249+$Z249)</f>
        <v>2503.9617500000004</v>
      </c>
      <c r="BE249" s="27">
        <f>IF($O249&gt;=BE$1,$S249+$Y249+$Z249,$Y249+$Z249)</f>
        <v>2503.9617500000004</v>
      </c>
      <c r="BF249" s="27">
        <f>IF($O249&gt;=BF$1,$S249+$Y249+$Z249,$Y249+$Z249)</f>
        <v>2503.9617500000004</v>
      </c>
      <c r="BG249" s="27">
        <f>IF($O249&gt;=BG$1,$S249+$Y249+$Z249,$Y249+$Z249)</f>
        <v>2503.9617500000004</v>
      </c>
      <c r="BH249" s="27">
        <f>IF($O249&gt;=BH$1,$S249+$Y249+$Z249,$Y249+$Z249)</f>
        <v>2503.9617500000004</v>
      </c>
      <c r="BI249" s="27">
        <f>IF($O249&gt;=BI$1,$S249+$Y249+$Z249,$Y249+$Z249)</f>
        <v>2503.9617500000004</v>
      </c>
      <c r="BJ249" s="27">
        <f>IF($O249&gt;=BJ$1,$S249+$Y249+$Z249,$Y249+$Z249)</f>
        <v>2503.9617500000004</v>
      </c>
      <c r="BK249" s="27">
        <f>IF($O249&gt;=BK$1,$S249+$Y249+$Z249,$Y249+$Z249)</f>
        <v>2503.9617500000004</v>
      </c>
      <c r="BL249" s="27">
        <f>IF($O249&gt;=BL$1,$S249+$Y249+$Z249,$Y249+$Z249)</f>
        <v>2503.9617500000004</v>
      </c>
      <c r="BM249" s="27">
        <f>IF($O249&gt;=BM$1,$S249+$Y249+$Z249,$Y249+$Z249)</f>
        <v>2503.9617500000004</v>
      </c>
      <c r="BN249" s="27">
        <f>IF($O249&gt;=BN$1,$S249+$Y249+$Z249,$Y249+$Z249)</f>
        <v>2503.9617500000004</v>
      </c>
      <c r="BO249" s="27">
        <f>IF($O249&gt;=BO$1,$S249+$Y249+$Z249,$Y249+$Z249)</f>
        <v>2503.9617500000004</v>
      </c>
      <c r="BP249" s="27">
        <f>IF($O249&gt;=BP$1,$S249+$Y249+$Z249,$Y249+$Z249)</f>
        <v>2503.9617500000004</v>
      </c>
      <c r="BQ249" s="27">
        <f>IF($O249&gt;=BQ$1,$S249+$Y249+$Z249,$Y249+$Z249)</f>
        <v>2503.9617500000004</v>
      </c>
      <c r="BR249" s="27">
        <f>IF($O249&gt;=BR$1,$S249+$Y249+$Z249,$Y249+$Z249)</f>
        <v>2503.9617500000004</v>
      </c>
      <c r="BS249" s="27">
        <f>IF($O249&gt;=BS$1,$S249+$Y249+$Z249,$Y249+$Z249)</f>
        <v>2503.9617500000004</v>
      </c>
      <c r="BT249" s="27">
        <f>IF($O249&gt;=BT$1,$S249+$Y249+$Z249,$Y249+$Z249)</f>
        <v>2503.9617500000004</v>
      </c>
      <c r="BU249" s="27">
        <f>IF($O249&gt;=BU$1,$S249+$Y249+$Z249,$Y249+$Z249)</f>
        <v>2503.9617500000004</v>
      </c>
      <c r="BV249" s="27">
        <f>IF($O249&gt;=BV$1,$S249+$Y249+$Z249,$Y249+$Z249)</f>
        <v>2503.9617500000004</v>
      </c>
      <c r="BW249" s="27">
        <f>IF($O249&gt;=BW$1,$S249+$Y249+$Z249,$Y249+$Z249)</f>
        <v>2503.9617500000004</v>
      </c>
      <c r="BX249" s="27">
        <f>IF($O249&gt;=BX$1,$S249+$Y249+$Z249,$Y249+$Z249)</f>
        <v>2503.9617500000004</v>
      </c>
      <c r="BY249" s="27">
        <f>IF($O249&gt;=BY$1,$S249+$Y249+$Z249,$Y249+$Z249)</f>
        <v>2503.9617500000004</v>
      </c>
      <c r="BZ249" s="27">
        <f>IF($O249&gt;=BZ$1,$S249+$Y249+$Z249,$Y249+$Z249)</f>
        <v>2503.9617500000004</v>
      </c>
      <c r="CA249" s="27">
        <f>IF($O249&gt;=CA$1,$S249+$Y249+$Z249,$Y249+$Z249)</f>
        <v>2503.9617500000004</v>
      </c>
      <c r="CB249" s="27">
        <f>IF($O249&gt;=CB$1,$S249+$Y249+$Z249,$Y249+$Z249)</f>
        <v>2503.9617500000004</v>
      </c>
      <c r="CC249" s="27">
        <f>IF($O249&gt;=CC$1,$S249+$Y249+$Z249,$Y249+$Z249)</f>
        <v>2503.9617500000004</v>
      </c>
      <c r="CD249" s="27">
        <f>IF($O249&gt;=CD$1,$S249+$Y249+$Z249,$Y249+$Z249)</f>
        <v>2503.9617500000004</v>
      </c>
      <c r="CE249" s="27">
        <f>IF($O249&gt;=CE$1,$S249+$Y249+$Z249,$Y249+$Z249)</f>
        <v>2503.9617500000004</v>
      </c>
      <c r="CF249" s="27">
        <f>IF($O249&gt;=CF$1,$S249+$Y249+$Z249,$Y249+$Z249)</f>
        <v>2503.9617500000004</v>
      </c>
      <c r="CG249" s="27">
        <f>IF($O249&gt;=CG$1,$S249+$Y249+$Z249,$Y249+$Z249)</f>
        <v>2503.9617500000004</v>
      </c>
      <c r="CH249" s="27">
        <f>IF($O249&gt;=CH$1,$S249+$Y249+$Z249,$Y249+$Z249)</f>
        <v>2503.9617500000004</v>
      </c>
      <c r="CI249" s="27">
        <f>IF($O249&gt;=CI$1,$S249+$Y249+$Z249,$Y249+$Z249)</f>
        <v>2503.9617500000004</v>
      </c>
      <c r="CJ249" s="27">
        <f>IF($O249&gt;=CJ$1,$S249+$Y249+$Z249,$Y249+$Z249)</f>
        <v>2503.9617500000004</v>
      </c>
      <c r="CK249" s="27">
        <f>IF($O249&gt;=CK$1,$S249+$Y249+$Z249,$Y249+$Z249)</f>
        <v>2503.9617500000004</v>
      </c>
      <c r="CL249" s="27">
        <f>IF($O249&gt;=CL$1,$S249+$Y249+$Z249,$Y249+$Z249)</f>
        <v>2503.9617500000004</v>
      </c>
      <c r="CM249" s="27">
        <f>IF($O249&gt;=CM$1,$S249+$Y249+$Z249,$Y249+$Z249)</f>
        <v>2503.9617500000004</v>
      </c>
      <c r="CN249" s="27">
        <f>IF($O249&gt;=CN$1,$S249+$Y249,$Y249)</f>
        <v>2103.9617500000004</v>
      </c>
      <c r="CO249" s="27">
        <f>IF($O249&gt;=CO$1,$S249+$Y249,$Y249)</f>
        <v>2103.9617500000004</v>
      </c>
      <c r="CP249" s="27">
        <f>IF($O249&gt;=CP$1,$S249+$Y249,$Y249)</f>
        <v>2103.9617500000004</v>
      </c>
      <c r="CQ249" s="27">
        <f>IF($O249&gt;=CQ$1,$S249+$Y249,$Y249)</f>
        <v>2103.9617500000004</v>
      </c>
      <c r="CR249" s="27">
        <f>IF($O249&gt;=CR$1,$S249+$Y249,$Y249)</f>
        <v>2103.9617500000004</v>
      </c>
      <c r="CS249" s="27">
        <f>IF($O249&gt;=CS$1,$S249+$Y249,$Y249)</f>
        <v>2103.9617500000004</v>
      </c>
      <c r="CT249" s="27">
        <f>IF($O249&gt;=CT$1,$S249+$Y249,$Y249)</f>
        <v>2103.9617500000004</v>
      </c>
      <c r="CU249" s="27">
        <f>IF($O249&gt;=CU$1,$S249+$Y249,$Y249)</f>
        <v>2103.9617500000004</v>
      </c>
      <c r="CV249" s="27">
        <f>IF($O249&gt;=CV$1,$S249+$Y249,$Y249)</f>
        <v>2103.9617500000004</v>
      </c>
      <c r="CW249" s="27">
        <f>IF($O249&gt;=CW$1,$S249+$Y249,$Y249)</f>
        <v>2103.9617500000004</v>
      </c>
      <c r="CX249" s="27">
        <f>IF($O249&gt;=CX$1,$S249+$Y249,$Y249)</f>
        <v>2103.9617500000004</v>
      </c>
      <c r="CY249" s="27">
        <f>IF($O249&gt;=CY$1,$S249+$Y249,$Y249)</f>
        <v>2103.9617500000004</v>
      </c>
      <c r="CZ249" s="27">
        <f>IF($O249&gt;=CZ$1,$S249+$Y249,$Y249)</f>
        <v>2103.9617500000004</v>
      </c>
      <c r="DA249" s="27">
        <f>IF($O249&gt;=DA$1,$S249+$Y249,$Y249)</f>
        <v>2103.9617500000004</v>
      </c>
      <c r="DB249" s="27">
        <f>IF($O249&gt;=DB$1,$S249+$Y249,$Y249)</f>
        <v>2103.9617500000004</v>
      </c>
      <c r="DC249" s="27">
        <f>IF($O249&gt;=DC$1,$S249+$Y249,$Y249)</f>
        <v>2103.9617500000004</v>
      </c>
      <c r="DD249" s="27">
        <f>IF($O249&gt;=DD$1,$S249+$Y249,$Y249)</f>
        <v>2103.9617500000004</v>
      </c>
      <c r="DE249" s="27">
        <f>IF($O249&gt;=DE$1,$S249+$Y249,$Y249)</f>
        <v>2103.9617500000004</v>
      </c>
      <c r="DF249" s="27">
        <f>IF($O249&gt;=DF$1,$S249+$Y249,$Y249)</f>
        <v>2103.9617500000004</v>
      </c>
      <c r="DG249" s="27">
        <f>IF($O249&gt;=DG$1,$S249+$Y249,$Y249)</f>
        <v>2103.9617500000004</v>
      </c>
      <c r="DH249" s="27">
        <f>IF($O249&gt;=DH$1,$S249+$Y249,$Y249)</f>
        <v>2103.9617500000004</v>
      </c>
      <c r="DI249" s="27">
        <f>IF($O249&gt;=DI$1,$S249+$Y249,$Y249)</f>
        <v>2103.9617500000004</v>
      </c>
      <c r="DJ249" s="27">
        <f>IF($O249&gt;=DJ$1,$S249+$Y249,$Y249)</f>
        <v>2103.9617500000004</v>
      </c>
      <c r="DK249" s="27">
        <f>IF($O249&gt;=DK$1,$S249+$Y249,$Y249)</f>
        <v>2103.9617500000004</v>
      </c>
      <c r="DL249" s="27">
        <f>IF($O249&gt;=DL$1,$S249+$Y249,$Y249)</f>
        <v>2103.9617500000004</v>
      </c>
      <c r="DM249" s="27">
        <f>IF($O249&gt;=DM$1,$S249+$Y249,$Y249)</f>
        <v>2103.9617500000004</v>
      </c>
      <c r="DN249" s="27">
        <f>IF($O249&gt;=DN$1,$S249+$Y249,$Y249)</f>
        <v>2103.9617500000004</v>
      </c>
      <c r="DO249" s="27">
        <f>IF($O249&gt;=DO$1,$S249+$Y249,$Y249)</f>
        <v>2103.9617500000004</v>
      </c>
      <c r="DP249" s="27">
        <f>IF($O249&gt;=DP$1,$S249+$Y249,$Y249)</f>
        <v>2103.9617500000004</v>
      </c>
      <c r="DQ249" s="27">
        <f>IF($O249&gt;=DQ$1,$S249+$Y249,$Y249)</f>
        <v>2103.9617500000004</v>
      </c>
      <c r="DR249" s="27">
        <f>IF($O249&gt;=DR$1,$S249+$Y249,$Y249)</f>
        <v>2103.9617500000004</v>
      </c>
      <c r="DS249" s="27">
        <f>IF($O249&gt;=DS$1,$S249+$Y249,$Y249)</f>
        <v>2103.9617500000004</v>
      </c>
      <c r="DT249" s="27">
        <f>IF($O249&gt;=DT$1,$S249+$Y249,$Y249)</f>
        <v>2103.9617500000004</v>
      </c>
      <c r="DU249" s="27">
        <f>IF($O249&gt;=DU$1,$S249+$Y249,$Y249)</f>
        <v>2103.9617500000004</v>
      </c>
      <c r="DV249" s="27">
        <f>IF($O249&gt;=DV$1,$S249+$Y249,$Y249)</f>
        <v>2103.9617500000004</v>
      </c>
      <c r="DW249" s="27">
        <f>IF($O249&gt;=DW$1,$S249+$Y249,$Y249)</f>
        <v>2103.9617500000004</v>
      </c>
      <c r="DX249" s="27">
        <f>IF($O249&gt;=DX$1,$S249+$Y249,$Y249)</f>
        <v>2103.9617500000004</v>
      </c>
      <c r="DY249" s="27">
        <f>IF($O249&gt;=DY$1,$S249+$Y249,$Y249)</f>
        <v>2103.9617500000004</v>
      </c>
      <c r="DZ249" s="27">
        <f>IF($O249&gt;=DZ$1,$S249+$Y249,$Y249)</f>
        <v>2103.9617500000004</v>
      </c>
      <c r="EA249" s="27">
        <f>IF($O249&gt;=EA$1,$S249+$Y249,$Y249)</f>
        <v>2103.9617500000004</v>
      </c>
      <c r="EB249" s="27">
        <f>IF($O249&gt;=EB$1,$S249+$Y249,$Y249)</f>
        <v>2103.9617500000004</v>
      </c>
      <c r="EC249" s="27">
        <f>IF($O249&gt;=EC$1,$S249+$Y249,$Y249)</f>
        <v>2103.9617500000004</v>
      </c>
      <c r="ED249" s="27">
        <f>IF($O249&gt;=ED$1,$S249+$Y249,$Y249)</f>
        <v>2103.9617500000004</v>
      </c>
      <c r="EE249" s="27">
        <f>IF($O249&gt;=EE$1,$S249+$Y249,$Y249)</f>
        <v>2103.9617500000004</v>
      </c>
      <c r="EF249" s="27">
        <f>IF($O249&gt;=EF$1,$S249+$Y249,$Y249)</f>
        <v>2103.9617500000004</v>
      </c>
      <c r="EG249" s="27">
        <f>IF($O249&gt;=EG$1,$S249+$Y249,$Y249)</f>
        <v>2103.9617500000004</v>
      </c>
      <c r="EH249" s="27">
        <f>IF($O249&gt;=EH$1,$S249+$Y249,$Y249)</f>
        <v>2103.9617500000004</v>
      </c>
      <c r="EI249" s="27">
        <f>IF($O249&gt;=EI$1,$S249+$Y249,$Y249)</f>
        <v>2103.9617500000004</v>
      </c>
      <c r="EJ249" s="27">
        <f>IF($O249&gt;=EJ$1,$S249+$Y249,$Y249)</f>
        <v>2103.9617500000004</v>
      </c>
      <c r="EK249" s="27">
        <f>IF($O249&gt;=EK$1,$S249+$Y249,$Y249)</f>
        <v>2103.9617500000004</v>
      </c>
      <c r="EL249" s="27">
        <f>IF($O249&gt;=EL$1,$S249+$Y249,$Y249)</f>
        <v>2103.9617500000004</v>
      </c>
      <c r="EM249" s="27">
        <f>IF($O249&gt;=EM$1,$S249+$Y249,$Y249)</f>
        <v>2103.9617500000004</v>
      </c>
      <c r="EN249" s="27">
        <f>IF($O249&gt;=EN$1,$S249+$Y249,$Y249)</f>
        <v>2103.9617500000004</v>
      </c>
      <c r="EO249" s="27">
        <f>IF($O249&gt;=EO$1,$S249+$Y249,$Y249)</f>
        <v>2103.9617500000004</v>
      </c>
      <c r="EP249" s="27">
        <f>IF($O249&gt;=EP$1,$S249+$Y249,$Y249)</f>
        <v>2103.9617500000004</v>
      </c>
      <c r="EQ249" s="27">
        <f>IF($O249&gt;=EQ$1,$S249+$Y249,$Y249)</f>
        <v>2103.9617500000004</v>
      </c>
      <c r="ER249" s="27">
        <f>IF($O249&gt;=ER$1,$S249+$Y249,$Y249)</f>
        <v>2103.9617500000004</v>
      </c>
      <c r="ES249" s="27">
        <f>IF($O249&gt;=ES$1,$S249+$Y249,$Y249)</f>
        <v>2103.9617500000004</v>
      </c>
      <c r="ET249" s="27">
        <f>IF($O249&gt;=ET$1,$S249+$Y249,$Y249)</f>
        <v>2103.9617500000004</v>
      </c>
      <c r="EU249" s="27">
        <f>IF($O249&gt;=EU$1,$S249+$Y249,$Y249)</f>
        <v>2103.9617500000004</v>
      </c>
      <c r="EV249" s="27">
        <f>IF($O249&gt;=EV$1,$S249,0)</f>
        <v>2103.9617500000004</v>
      </c>
      <c r="EW249" s="27">
        <f>IF($O249&gt;=EW$1,$S249,0)</f>
        <v>2103.9617500000004</v>
      </c>
      <c r="EX249" s="27">
        <f>IF($O249&gt;=EX$1,$S249,0)</f>
        <v>2103.9617500000004</v>
      </c>
      <c r="EY249" s="27">
        <f>IF($O249&gt;=EY$1,$S249,0)</f>
        <v>2103.9617500000004</v>
      </c>
      <c r="EZ249" s="27">
        <f>IF($O249&gt;=EZ$1,$S249,0)</f>
        <v>2103.9617500000004</v>
      </c>
      <c r="FA249" s="27">
        <f>IF($O249&gt;=FA$1,$S249,0)</f>
        <v>2103.9617500000004</v>
      </c>
      <c r="FB249" s="27">
        <f>IF($O249&gt;=FB$1,$S249,0)</f>
        <v>2103.9617500000004</v>
      </c>
      <c r="FC249" s="27">
        <f>IF($O249&gt;=FC$1,$S249,0)</f>
        <v>2103.9617500000004</v>
      </c>
      <c r="FD249" s="27">
        <f>IF($O249&gt;=FD$1,$S249,0)</f>
        <v>2103.9617500000004</v>
      </c>
      <c r="FE249" s="27">
        <f>IF($O249&gt;=FE$1,$S249,0)</f>
        <v>2103.9617500000004</v>
      </c>
      <c r="FF249" s="27">
        <f>IF($O249&gt;=FF$1,$S249,0)</f>
        <v>2103.9617500000004</v>
      </c>
      <c r="FG249" s="27">
        <f>IF($O249&gt;=FG$1,$S249,0)</f>
        <v>2103.9617500000004</v>
      </c>
      <c r="FH249" s="27">
        <f>IF($O249&gt;=FH$1,$S249,0)</f>
        <v>2103.9617500000004</v>
      </c>
      <c r="FI249" s="27">
        <f>IF($O249&gt;=FI$1,$S249,0)</f>
        <v>2103.9617500000004</v>
      </c>
      <c r="FJ249" s="27">
        <f>IF($O249&gt;=FJ$1,$S249,0)</f>
        <v>2103.9617500000004</v>
      </c>
      <c r="FK249" s="27">
        <f>IF($O249&gt;=FK$1,$S249,0)</f>
        <v>2103.9617500000004</v>
      </c>
      <c r="FL249" s="27">
        <f>IF($O249&gt;=FL$1,$S249,0)</f>
        <v>2103.9617500000004</v>
      </c>
      <c r="FM249" s="27">
        <f>IF($O249&gt;=FM$1,$S249,0)</f>
        <v>2103.9617500000004</v>
      </c>
      <c r="FN249" s="27">
        <f>IF($O249&gt;=FN$1,$S249,0)</f>
        <v>2103.9617500000004</v>
      </c>
      <c r="FO249" s="27">
        <f>IF($O249&gt;=FO$1,$S249,0)</f>
        <v>2103.9617500000004</v>
      </c>
      <c r="FP249" s="27">
        <f>IF($O249&gt;=FP$1,$S249,0)</f>
        <v>2103.9617500000004</v>
      </c>
      <c r="FQ249" s="27">
        <f>IF($O249&gt;=FQ$1,$S249,0)</f>
        <v>2103.9617500000004</v>
      </c>
      <c r="FR249" s="27">
        <f>IF($O249&gt;=FR$1,$S249,0)</f>
        <v>2103.9617500000004</v>
      </c>
      <c r="FS249" s="27">
        <f>IF($O249&gt;=FS$1,$S249,0)</f>
        <v>2103.9617500000004</v>
      </c>
      <c r="FT249" s="27">
        <f>IF($O249&gt;=FT$1,$S249,0)</f>
        <v>2103.9617500000004</v>
      </c>
      <c r="FU249" s="27">
        <f>IF($O249&gt;=FU$1,$S249,0)</f>
        <v>2103.9617500000004</v>
      </c>
      <c r="FV249" s="27">
        <f>IF($O249&gt;=FV$1,$S249,0)</f>
        <v>2103.9617500000004</v>
      </c>
      <c r="FW249" s="27">
        <f>IF($O249&gt;=FW$1,$S249,0)</f>
        <v>2103.9617500000004</v>
      </c>
      <c r="FX249" s="27">
        <f>IF($O249&gt;=FX$1,$S249,0)</f>
        <v>2103.9617500000004</v>
      </c>
      <c r="FY249" s="27">
        <f>IF($O249&gt;=FY$1,$S249,0)</f>
        <v>2103.9617500000004</v>
      </c>
      <c r="FZ249" s="27">
        <f>IF($O249&gt;=FZ$1,$S249,0)</f>
        <v>2103.9617500000004</v>
      </c>
      <c r="GA249" s="27">
        <f>IF($O249&gt;=GA$1,$S249,0)</f>
        <v>2103.9617500000004</v>
      </c>
      <c r="GB249" s="27">
        <f>IF($O249&gt;=GB$1,$S249,0)</f>
        <v>2103.9617500000004</v>
      </c>
      <c r="GC249" s="27">
        <f>IF($O249&gt;=GC$1,$S249,0)</f>
        <v>2103.9617500000004</v>
      </c>
      <c r="GD249" s="27">
        <f>IF($O249&gt;=GD$1,$S249,0)</f>
        <v>2103.9617500000004</v>
      </c>
      <c r="GE249" s="27">
        <f>IF($O249&gt;=GE$1,$S249,0)</f>
        <v>2103.9617500000004</v>
      </c>
      <c r="GF249" s="27">
        <f>IF($O249&gt;=GF$1,$S249,0)</f>
        <v>2103.9617500000004</v>
      </c>
      <c r="GG249" s="27">
        <f>IF($O249&gt;=GG$1,$S249,0)</f>
        <v>2103.9617500000004</v>
      </c>
      <c r="GH249" s="27">
        <f>IF($O249&gt;=GH$1,$S249,0)</f>
        <v>2103.9617500000004</v>
      </c>
      <c r="GI249" s="27">
        <f>IF($O249&gt;=GI$1,$S249,0)</f>
        <v>2103.9617500000004</v>
      </c>
      <c r="GJ249" s="27">
        <f>IF($O249&gt;=GJ$1,$S249,0)</f>
        <v>2103.9617500000004</v>
      </c>
      <c r="GK249" s="27">
        <f>IF($O249&gt;=GK$1,$S249,0)</f>
        <v>2103.9617500000004</v>
      </c>
      <c r="GL249" s="27">
        <f>IF($O249&gt;=GL$1,$S249,0)</f>
        <v>2103.9617500000004</v>
      </c>
      <c r="GM249" s="27">
        <f>IF($O249&gt;=GM$1,$S249,0)</f>
        <v>2103.9617500000004</v>
      </c>
      <c r="GN249" s="27">
        <f>IF($O249&gt;=GN$1,$S249,0)</f>
        <v>2103.9617500000004</v>
      </c>
      <c r="GO249" s="27">
        <f>IF($O249&gt;=GO$1,$S249,0)</f>
        <v>2103.9617500000004</v>
      </c>
      <c r="GP249" s="27">
        <f>IF($O249&gt;=GP$1,$S249,0)</f>
        <v>2103.9617500000004</v>
      </c>
      <c r="GQ249" s="27">
        <f>IF($O249&gt;=GQ$1,$S249,0)</f>
        <v>2103.9617500000004</v>
      </c>
      <c r="GR249" s="27">
        <f>IF($O249&gt;=GR$1,$S249,0)</f>
        <v>2103.9617500000004</v>
      </c>
      <c r="GS249" s="27">
        <f>IF($O249&gt;=GS$1,$S249,0)</f>
        <v>2103.9617500000004</v>
      </c>
      <c r="GT249" s="27">
        <f>IF($O249&gt;=GT$1,$S249,0)</f>
        <v>2103.9617500000004</v>
      </c>
      <c r="GU249" s="27">
        <f>IF($O249&gt;=GU$1,$S249,0)</f>
        <v>2103.9617500000004</v>
      </c>
      <c r="GV249" s="27">
        <f>IF($O249&gt;=GV$1,$S249,0)</f>
        <v>2103.9617500000004</v>
      </c>
      <c r="GW249" s="27">
        <f>IF($O249&gt;=GW$1,$S249,0)</f>
        <v>2103.9617500000004</v>
      </c>
      <c r="GX249" s="27">
        <f>IF($O249&gt;=GX$1,$S249,0)</f>
        <v>2103.9617500000004</v>
      </c>
      <c r="GY249" s="27">
        <f>IF($O249&gt;=GY$1,$S249,0)</f>
        <v>2103.9617500000004</v>
      </c>
      <c r="GZ249" s="27">
        <f>IF($O249&gt;=GZ$1,$S249,0)</f>
        <v>2103.9617500000004</v>
      </c>
      <c r="HA249" s="27">
        <f>IF($O249&gt;=HA$1,$S249,0)</f>
        <v>2103.9617500000004</v>
      </c>
      <c r="HB249" s="27">
        <f>IF($O249&gt;=HB$1,$S249,0)</f>
        <v>2103.9617500000004</v>
      </c>
      <c r="HC249" s="27">
        <f>IF($O249&gt;=HC$1,$S249,0)</f>
        <v>2103.9617500000004</v>
      </c>
    </row>
    <row r="250" spans="1:211">
      <c r="A250" s="3">
        <v>7340</v>
      </c>
      <c r="B250" s="3" t="s">
        <v>393</v>
      </c>
      <c r="C250" s="3" t="s">
        <v>140</v>
      </c>
      <c r="D250" s="3">
        <v>59</v>
      </c>
      <c r="E250" s="4">
        <v>31068</v>
      </c>
      <c r="F250" s="5">
        <v>33.43287671232877</v>
      </c>
      <c r="G250" s="3" t="s">
        <v>99</v>
      </c>
      <c r="H250" s="4">
        <v>21869</v>
      </c>
      <c r="I250" s="9" t="s">
        <v>830</v>
      </c>
      <c r="J250" s="5">
        <v>7727.29</v>
      </c>
      <c r="K250" s="31">
        <v>329</v>
      </c>
      <c r="L250" s="32">
        <v>33</v>
      </c>
      <c r="M250" s="33">
        <f>VLOOKUP(L250,FIND,3,TRUE)</f>
        <v>1.5</v>
      </c>
      <c r="N250" s="32">
        <f>IF(L250&gt;30,180,VLOOKUP(L250,TEMPO,2,FALSE))</f>
        <v>180</v>
      </c>
      <c r="O250" s="32">
        <f>IF(R250&gt;0,4,N250)</f>
        <v>180</v>
      </c>
      <c r="P250" s="96">
        <f>J250*M250*L250</f>
        <v>382500.85499999998</v>
      </c>
      <c r="Q250" s="96">
        <f>10934.45*2</f>
        <v>21868.9</v>
      </c>
      <c r="R250" s="96">
        <f>IF(P250&lt;=Q250,P250/4,0)</f>
        <v>0</v>
      </c>
      <c r="S250" s="5">
        <f>IF(P250&gt;=Q250,P250/N250,0)</f>
        <v>2125.0047500000001</v>
      </c>
      <c r="T250" s="3"/>
      <c r="U250" s="3">
        <f>IF(T250="",1,0)</f>
        <v>1</v>
      </c>
      <c r="V250" s="3">
        <v>152</v>
      </c>
      <c r="W250" s="5">
        <v>0</v>
      </c>
      <c r="X250" s="5">
        <v>402.65</v>
      </c>
      <c r="Y250" s="5">
        <f>X250*W250</f>
        <v>0</v>
      </c>
      <c r="Z250" s="5">
        <v>400</v>
      </c>
      <c r="AA250" s="5">
        <f>S250+Y250+Z250</f>
        <v>2525.0047500000001</v>
      </c>
      <c r="AB250" s="39">
        <f>(J250/12+J250/12*1.3333333333+450/12+J250/30*6/12+J250)*1.3+Y250+Z250+153.9</f>
        <v>12768.838811083207</v>
      </c>
      <c r="AC250" s="39" t="s">
        <v>140</v>
      </c>
      <c r="AD250" s="39">
        <f>J250*1.3+400+153.9</f>
        <v>10599.377</v>
      </c>
      <c r="AE250" s="39">
        <f>SUMIFS('CUSTO MENSAL FUNC NOVO'!H:H,'CUSTO MENSAL FUNC NOVO'!A:A,'VALORES MENSAIS'!AC250)</f>
        <v>7402.7770999999993</v>
      </c>
      <c r="AF250" s="27">
        <f>IF($R250&gt;0,$R250,$S250)+$Y250+$Z250</f>
        <v>2525.0047500000001</v>
      </c>
      <c r="AG250" s="27">
        <f>IF($R250&gt;0,$R250,$S250)+$Y250+$Z250</f>
        <v>2525.0047500000001</v>
      </c>
      <c r="AH250" s="27">
        <f>IF($R250&gt;0,$R250,$S250)+$Y250+$Z250</f>
        <v>2525.0047500000001</v>
      </c>
      <c r="AI250" s="27">
        <f>IF($R250&gt;0,$R250,$S250)+$Y250+$Z250</f>
        <v>2525.0047500000001</v>
      </c>
      <c r="AJ250" s="27">
        <f>IF($O250&gt;=AJ$1,$S250+$Y250+$Z250,$Y250+$Z250)</f>
        <v>2525.0047500000001</v>
      </c>
      <c r="AK250" s="27">
        <f>IF($O250&gt;=AK$1,$S250+$Y250+$Z250,$Y250+$Z250)</f>
        <v>2525.0047500000001</v>
      </c>
      <c r="AL250" s="27">
        <f>IF($O250&gt;=AL$1,$S250+$Y250+$Z250,$Y250+$Z250)</f>
        <v>2525.0047500000001</v>
      </c>
      <c r="AM250" s="27">
        <f>IF($O250&gt;=AM$1,$S250+$Y250+$Z250,$Y250+$Z250)</f>
        <v>2525.0047500000001</v>
      </c>
      <c r="AN250" s="27">
        <f>IF($O250&gt;=AN$1,$S250+$Y250+$Z250,$Y250+$Z250)</f>
        <v>2525.0047500000001</v>
      </c>
      <c r="AO250" s="27">
        <f>IF($O250&gt;=AO$1,$S250+$Y250+$Z250,$Y250+$Z250)</f>
        <v>2525.0047500000001</v>
      </c>
      <c r="AP250" s="27">
        <f>IF($O250&gt;=AP$1,$S250+$Y250+$Z250,$Y250+$Z250)</f>
        <v>2525.0047500000001</v>
      </c>
      <c r="AQ250" s="27">
        <f>IF($O250&gt;=AQ$1,$S250+$Y250+$Z250,$Y250+$Z250)</f>
        <v>2525.0047500000001</v>
      </c>
      <c r="AR250" s="27">
        <f>IF($O250&gt;=AR$1,$S250+$Y250+$Z250,$Y250+$Z250)</f>
        <v>2525.0047500000001</v>
      </c>
      <c r="AS250" s="27">
        <f>IF($O250&gt;=AS$1,$S250+$Y250+$Z250,$Y250+$Z250)</f>
        <v>2525.0047500000001</v>
      </c>
      <c r="AT250" s="27">
        <f>IF($O250&gt;=AT$1,$S250+$Y250+$Z250,$Y250+$Z250)</f>
        <v>2525.0047500000001</v>
      </c>
      <c r="AU250" s="27">
        <f>IF($O250&gt;=AU$1,$S250+$Y250+$Z250,$Y250+$Z250)</f>
        <v>2525.0047500000001</v>
      </c>
      <c r="AV250" s="27">
        <f>IF($O250&gt;=AV$1,$S250+$Y250+$Z250,$Y250+$Z250)</f>
        <v>2525.0047500000001</v>
      </c>
      <c r="AW250" s="27">
        <f>IF($O250&gt;=AW$1,$S250+$Y250+$Z250,$Y250+$Z250)</f>
        <v>2525.0047500000001</v>
      </c>
      <c r="AX250" s="27">
        <f>IF($O250&gt;=AX$1,$S250+$Y250+$Z250,$Y250+$Z250)</f>
        <v>2525.0047500000001</v>
      </c>
      <c r="AY250" s="27">
        <f>IF($O250&gt;=AY$1,$S250+$Y250+$Z250,$Y250+$Z250)</f>
        <v>2525.0047500000001</v>
      </c>
      <c r="AZ250" s="27">
        <f>IF($O250&gt;=AZ$1,$S250+$Y250+$Z250,$Y250+$Z250)</f>
        <v>2525.0047500000001</v>
      </c>
      <c r="BA250" s="27">
        <f>IF($O250&gt;=BA$1,$S250+$Y250+$Z250,$Y250+$Z250)</f>
        <v>2525.0047500000001</v>
      </c>
      <c r="BB250" s="27">
        <f>IF($O250&gt;=BB$1,$S250+$Y250+$Z250,$Y250+$Z250)</f>
        <v>2525.0047500000001</v>
      </c>
      <c r="BC250" s="27">
        <f>IF($O250&gt;=BC$1,$S250+$Y250+$Z250,$Y250+$Z250)</f>
        <v>2525.0047500000001</v>
      </c>
      <c r="BD250" s="27">
        <f>IF($O250&gt;=BD$1,$S250+$Y250+$Z250,$Y250+$Z250)</f>
        <v>2525.0047500000001</v>
      </c>
      <c r="BE250" s="27">
        <f>IF($O250&gt;=BE$1,$S250+$Y250+$Z250,$Y250+$Z250)</f>
        <v>2525.0047500000001</v>
      </c>
      <c r="BF250" s="27">
        <f>IF($O250&gt;=BF$1,$S250+$Y250+$Z250,$Y250+$Z250)</f>
        <v>2525.0047500000001</v>
      </c>
      <c r="BG250" s="27">
        <f>IF($O250&gt;=BG$1,$S250+$Y250+$Z250,$Y250+$Z250)</f>
        <v>2525.0047500000001</v>
      </c>
      <c r="BH250" s="27">
        <f>IF($O250&gt;=BH$1,$S250+$Y250+$Z250,$Y250+$Z250)</f>
        <v>2525.0047500000001</v>
      </c>
      <c r="BI250" s="27">
        <f>IF($O250&gt;=BI$1,$S250+$Y250+$Z250,$Y250+$Z250)</f>
        <v>2525.0047500000001</v>
      </c>
      <c r="BJ250" s="27">
        <f>IF($O250&gt;=BJ$1,$S250+$Y250+$Z250,$Y250+$Z250)</f>
        <v>2525.0047500000001</v>
      </c>
      <c r="BK250" s="27">
        <f>IF($O250&gt;=BK$1,$S250+$Y250+$Z250,$Y250+$Z250)</f>
        <v>2525.0047500000001</v>
      </c>
      <c r="BL250" s="27">
        <f>IF($O250&gt;=BL$1,$S250+$Y250+$Z250,$Y250+$Z250)</f>
        <v>2525.0047500000001</v>
      </c>
      <c r="BM250" s="27">
        <f>IF($O250&gt;=BM$1,$S250+$Y250+$Z250,$Y250+$Z250)</f>
        <v>2525.0047500000001</v>
      </c>
      <c r="BN250" s="27">
        <f>IF($O250&gt;=BN$1,$S250+$Y250+$Z250,$Y250+$Z250)</f>
        <v>2525.0047500000001</v>
      </c>
      <c r="BO250" s="27">
        <f>IF($O250&gt;=BO$1,$S250+$Y250+$Z250,$Y250+$Z250)</f>
        <v>2525.0047500000001</v>
      </c>
      <c r="BP250" s="27">
        <f>IF($O250&gt;=BP$1,$S250+$Y250+$Z250,$Y250+$Z250)</f>
        <v>2525.0047500000001</v>
      </c>
      <c r="BQ250" s="27">
        <f>IF($O250&gt;=BQ$1,$S250+$Y250+$Z250,$Y250+$Z250)</f>
        <v>2525.0047500000001</v>
      </c>
      <c r="BR250" s="27">
        <f>IF($O250&gt;=BR$1,$S250+$Y250+$Z250,$Y250+$Z250)</f>
        <v>2525.0047500000001</v>
      </c>
      <c r="BS250" s="27">
        <f>IF($O250&gt;=BS$1,$S250+$Y250+$Z250,$Y250+$Z250)</f>
        <v>2525.0047500000001</v>
      </c>
      <c r="BT250" s="27">
        <f>IF($O250&gt;=BT$1,$S250+$Y250+$Z250,$Y250+$Z250)</f>
        <v>2525.0047500000001</v>
      </c>
      <c r="BU250" s="27">
        <f>IF($O250&gt;=BU$1,$S250+$Y250+$Z250,$Y250+$Z250)</f>
        <v>2525.0047500000001</v>
      </c>
      <c r="BV250" s="27">
        <f>IF($O250&gt;=BV$1,$S250+$Y250+$Z250,$Y250+$Z250)</f>
        <v>2525.0047500000001</v>
      </c>
      <c r="BW250" s="27">
        <f>IF($O250&gt;=BW$1,$S250+$Y250+$Z250,$Y250+$Z250)</f>
        <v>2525.0047500000001</v>
      </c>
      <c r="BX250" s="27">
        <f>IF($O250&gt;=BX$1,$S250+$Y250+$Z250,$Y250+$Z250)</f>
        <v>2525.0047500000001</v>
      </c>
      <c r="BY250" s="27">
        <f>IF($O250&gt;=BY$1,$S250+$Y250+$Z250,$Y250+$Z250)</f>
        <v>2525.0047500000001</v>
      </c>
      <c r="BZ250" s="27">
        <f>IF($O250&gt;=BZ$1,$S250+$Y250+$Z250,$Y250+$Z250)</f>
        <v>2525.0047500000001</v>
      </c>
      <c r="CA250" s="27">
        <f>IF($O250&gt;=CA$1,$S250+$Y250+$Z250,$Y250+$Z250)</f>
        <v>2525.0047500000001</v>
      </c>
      <c r="CB250" s="27">
        <f>IF($O250&gt;=CB$1,$S250+$Y250+$Z250,$Y250+$Z250)</f>
        <v>2525.0047500000001</v>
      </c>
      <c r="CC250" s="27">
        <f>IF($O250&gt;=CC$1,$S250+$Y250+$Z250,$Y250+$Z250)</f>
        <v>2525.0047500000001</v>
      </c>
      <c r="CD250" s="27">
        <f>IF($O250&gt;=CD$1,$S250+$Y250+$Z250,$Y250+$Z250)</f>
        <v>2525.0047500000001</v>
      </c>
      <c r="CE250" s="27">
        <f>IF($O250&gt;=CE$1,$S250+$Y250+$Z250,$Y250+$Z250)</f>
        <v>2525.0047500000001</v>
      </c>
      <c r="CF250" s="27">
        <f>IF($O250&gt;=CF$1,$S250+$Y250+$Z250,$Y250+$Z250)</f>
        <v>2525.0047500000001</v>
      </c>
      <c r="CG250" s="27">
        <f>IF($O250&gt;=CG$1,$S250+$Y250+$Z250,$Y250+$Z250)</f>
        <v>2525.0047500000001</v>
      </c>
      <c r="CH250" s="27">
        <f>IF($O250&gt;=CH$1,$S250+$Y250+$Z250,$Y250+$Z250)</f>
        <v>2525.0047500000001</v>
      </c>
      <c r="CI250" s="27">
        <f>IF($O250&gt;=CI$1,$S250+$Y250+$Z250,$Y250+$Z250)</f>
        <v>2525.0047500000001</v>
      </c>
      <c r="CJ250" s="27">
        <f>IF($O250&gt;=CJ$1,$S250+$Y250+$Z250,$Y250+$Z250)</f>
        <v>2525.0047500000001</v>
      </c>
      <c r="CK250" s="27">
        <f>IF($O250&gt;=CK$1,$S250+$Y250+$Z250,$Y250+$Z250)</f>
        <v>2525.0047500000001</v>
      </c>
      <c r="CL250" s="27">
        <f>IF($O250&gt;=CL$1,$S250+$Y250+$Z250,$Y250+$Z250)</f>
        <v>2525.0047500000001</v>
      </c>
      <c r="CM250" s="27">
        <f>IF($O250&gt;=CM$1,$S250+$Y250+$Z250,$Y250+$Z250)</f>
        <v>2525.0047500000001</v>
      </c>
      <c r="CN250" s="27">
        <f>IF($O250&gt;=CN$1,$S250+$Y250,$Y250)</f>
        <v>2125.0047500000001</v>
      </c>
      <c r="CO250" s="27">
        <f>IF($O250&gt;=CO$1,$S250+$Y250,$Y250)</f>
        <v>2125.0047500000001</v>
      </c>
      <c r="CP250" s="27">
        <f>IF($O250&gt;=CP$1,$S250+$Y250,$Y250)</f>
        <v>2125.0047500000001</v>
      </c>
      <c r="CQ250" s="27">
        <f>IF($O250&gt;=CQ$1,$S250+$Y250,$Y250)</f>
        <v>2125.0047500000001</v>
      </c>
      <c r="CR250" s="27">
        <f>IF($O250&gt;=CR$1,$S250+$Y250,$Y250)</f>
        <v>2125.0047500000001</v>
      </c>
      <c r="CS250" s="27">
        <f>IF($O250&gt;=CS$1,$S250+$Y250,$Y250)</f>
        <v>2125.0047500000001</v>
      </c>
      <c r="CT250" s="27">
        <f>IF($O250&gt;=CT$1,$S250+$Y250,$Y250)</f>
        <v>2125.0047500000001</v>
      </c>
      <c r="CU250" s="27">
        <f>IF($O250&gt;=CU$1,$S250+$Y250,$Y250)</f>
        <v>2125.0047500000001</v>
      </c>
      <c r="CV250" s="27">
        <f>IF($O250&gt;=CV$1,$S250+$Y250,$Y250)</f>
        <v>2125.0047500000001</v>
      </c>
      <c r="CW250" s="27">
        <f>IF($O250&gt;=CW$1,$S250+$Y250,$Y250)</f>
        <v>2125.0047500000001</v>
      </c>
      <c r="CX250" s="27">
        <f>IF($O250&gt;=CX$1,$S250+$Y250,$Y250)</f>
        <v>2125.0047500000001</v>
      </c>
      <c r="CY250" s="27">
        <f>IF($O250&gt;=CY$1,$S250+$Y250,$Y250)</f>
        <v>2125.0047500000001</v>
      </c>
      <c r="CZ250" s="27">
        <f>IF($O250&gt;=CZ$1,$S250+$Y250,$Y250)</f>
        <v>2125.0047500000001</v>
      </c>
      <c r="DA250" s="27">
        <f>IF($O250&gt;=DA$1,$S250+$Y250,$Y250)</f>
        <v>2125.0047500000001</v>
      </c>
      <c r="DB250" s="27">
        <f>IF($O250&gt;=DB$1,$S250+$Y250,$Y250)</f>
        <v>2125.0047500000001</v>
      </c>
      <c r="DC250" s="27">
        <f>IF($O250&gt;=DC$1,$S250+$Y250,$Y250)</f>
        <v>2125.0047500000001</v>
      </c>
      <c r="DD250" s="27">
        <f>IF($O250&gt;=DD$1,$S250+$Y250,$Y250)</f>
        <v>2125.0047500000001</v>
      </c>
      <c r="DE250" s="27">
        <f>IF($O250&gt;=DE$1,$S250+$Y250,$Y250)</f>
        <v>2125.0047500000001</v>
      </c>
      <c r="DF250" s="27">
        <f>IF($O250&gt;=DF$1,$S250+$Y250,$Y250)</f>
        <v>2125.0047500000001</v>
      </c>
      <c r="DG250" s="27">
        <f>IF($O250&gt;=DG$1,$S250+$Y250,$Y250)</f>
        <v>2125.0047500000001</v>
      </c>
      <c r="DH250" s="27">
        <f>IF($O250&gt;=DH$1,$S250+$Y250,$Y250)</f>
        <v>2125.0047500000001</v>
      </c>
      <c r="DI250" s="27">
        <f>IF($O250&gt;=DI$1,$S250+$Y250,$Y250)</f>
        <v>2125.0047500000001</v>
      </c>
      <c r="DJ250" s="27">
        <f>IF($O250&gt;=DJ$1,$S250+$Y250,$Y250)</f>
        <v>2125.0047500000001</v>
      </c>
      <c r="DK250" s="27">
        <f>IF($O250&gt;=DK$1,$S250+$Y250,$Y250)</f>
        <v>2125.0047500000001</v>
      </c>
      <c r="DL250" s="27">
        <f>IF($O250&gt;=DL$1,$S250+$Y250,$Y250)</f>
        <v>2125.0047500000001</v>
      </c>
      <c r="DM250" s="27">
        <f>IF($O250&gt;=DM$1,$S250+$Y250,$Y250)</f>
        <v>2125.0047500000001</v>
      </c>
      <c r="DN250" s="27">
        <f>IF($O250&gt;=DN$1,$S250+$Y250,$Y250)</f>
        <v>2125.0047500000001</v>
      </c>
      <c r="DO250" s="27">
        <f>IF($O250&gt;=DO$1,$S250+$Y250,$Y250)</f>
        <v>2125.0047500000001</v>
      </c>
      <c r="DP250" s="27">
        <f>IF($O250&gt;=DP$1,$S250+$Y250,$Y250)</f>
        <v>2125.0047500000001</v>
      </c>
      <c r="DQ250" s="27">
        <f>IF($O250&gt;=DQ$1,$S250+$Y250,$Y250)</f>
        <v>2125.0047500000001</v>
      </c>
      <c r="DR250" s="27">
        <f>IF($O250&gt;=DR$1,$S250+$Y250,$Y250)</f>
        <v>2125.0047500000001</v>
      </c>
      <c r="DS250" s="27">
        <f>IF($O250&gt;=DS$1,$S250+$Y250,$Y250)</f>
        <v>2125.0047500000001</v>
      </c>
      <c r="DT250" s="27">
        <f>IF($O250&gt;=DT$1,$S250+$Y250,$Y250)</f>
        <v>2125.0047500000001</v>
      </c>
      <c r="DU250" s="27">
        <f>IF($O250&gt;=DU$1,$S250+$Y250,$Y250)</f>
        <v>2125.0047500000001</v>
      </c>
      <c r="DV250" s="27">
        <f>IF($O250&gt;=DV$1,$S250+$Y250,$Y250)</f>
        <v>2125.0047500000001</v>
      </c>
      <c r="DW250" s="27">
        <f>IF($O250&gt;=DW$1,$S250+$Y250,$Y250)</f>
        <v>2125.0047500000001</v>
      </c>
      <c r="DX250" s="27">
        <f>IF($O250&gt;=DX$1,$S250+$Y250,$Y250)</f>
        <v>2125.0047500000001</v>
      </c>
      <c r="DY250" s="27">
        <f>IF($O250&gt;=DY$1,$S250+$Y250,$Y250)</f>
        <v>2125.0047500000001</v>
      </c>
      <c r="DZ250" s="27">
        <f>IF($O250&gt;=DZ$1,$S250+$Y250,$Y250)</f>
        <v>2125.0047500000001</v>
      </c>
      <c r="EA250" s="27">
        <f>IF($O250&gt;=EA$1,$S250+$Y250,$Y250)</f>
        <v>2125.0047500000001</v>
      </c>
      <c r="EB250" s="27">
        <f>IF($O250&gt;=EB$1,$S250+$Y250,$Y250)</f>
        <v>2125.0047500000001</v>
      </c>
      <c r="EC250" s="27">
        <f>IF($O250&gt;=EC$1,$S250+$Y250,$Y250)</f>
        <v>2125.0047500000001</v>
      </c>
      <c r="ED250" s="27">
        <f>IF($O250&gt;=ED$1,$S250+$Y250,$Y250)</f>
        <v>2125.0047500000001</v>
      </c>
      <c r="EE250" s="27">
        <f>IF($O250&gt;=EE$1,$S250+$Y250,$Y250)</f>
        <v>2125.0047500000001</v>
      </c>
      <c r="EF250" s="27">
        <f>IF($O250&gt;=EF$1,$S250+$Y250,$Y250)</f>
        <v>2125.0047500000001</v>
      </c>
      <c r="EG250" s="27">
        <f>IF($O250&gt;=EG$1,$S250+$Y250,$Y250)</f>
        <v>2125.0047500000001</v>
      </c>
      <c r="EH250" s="27">
        <f>IF($O250&gt;=EH$1,$S250+$Y250,$Y250)</f>
        <v>2125.0047500000001</v>
      </c>
      <c r="EI250" s="27">
        <f>IF($O250&gt;=EI$1,$S250+$Y250,$Y250)</f>
        <v>2125.0047500000001</v>
      </c>
      <c r="EJ250" s="27">
        <f>IF($O250&gt;=EJ$1,$S250+$Y250,$Y250)</f>
        <v>2125.0047500000001</v>
      </c>
      <c r="EK250" s="27">
        <f>IF($O250&gt;=EK$1,$S250+$Y250,$Y250)</f>
        <v>2125.0047500000001</v>
      </c>
      <c r="EL250" s="27">
        <f>IF($O250&gt;=EL$1,$S250+$Y250,$Y250)</f>
        <v>2125.0047500000001</v>
      </c>
      <c r="EM250" s="27">
        <f>IF($O250&gt;=EM$1,$S250+$Y250,$Y250)</f>
        <v>2125.0047500000001</v>
      </c>
      <c r="EN250" s="27">
        <f>IF($O250&gt;=EN$1,$S250+$Y250,$Y250)</f>
        <v>2125.0047500000001</v>
      </c>
      <c r="EO250" s="27">
        <f>IF($O250&gt;=EO$1,$S250+$Y250,$Y250)</f>
        <v>2125.0047500000001</v>
      </c>
      <c r="EP250" s="27">
        <f>IF($O250&gt;=EP$1,$S250+$Y250,$Y250)</f>
        <v>2125.0047500000001</v>
      </c>
      <c r="EQ250" s="27">
        <f>IF($O250&gt;=EQ$1,$S250+$Y250,$Y250)</f>
        <v>2125.0047500000001</v>
      </c>
      <c r="ER250" s="27">
        <f>IF($O250&gt;=ER$1,$S250+$Y250,$Y250)</f>
        <v>2125.0047500000001</v>
      </c>
      <c r="ES250" s="27">
        <f>IF($O250&gt;=ES$1,$S250+$Y250,$Y250)</f>
        <v>2125.0047500000001</v>
      </c>
      <c r="ET250" s="27">
        <f>IF($O250&gt;=ET$1,$S250+$Y250,$Y250)</f>
        <v>2125.0047500000001</v>
      </c>
      <c r="EU250" s="27">
        <f>IF($O250&gt;=EU$1,$S250+$Y250,$Y250)</f>
        <v>2125.0047500000001</v>
      </c>
      <c r="EV250" s="27">
        <f>IF($O250&gt;=EV$1,$S250,0)</f>
        <v>2125.0047500000001</v>
      </c>
      <c r="EW250" s="27">
        <f>IF($O250&gt;=EW$1,$S250,0)</f>
        <v>2125.0047500000001</v>
      </c>
      <c r="EX250" s="27">
        <f>IF($O250&gt;=EX$1,$S250,0)</f>
        <v>2125.0047500000001</v>
      </c>
      <c r="EY250" s="27">
        <f>IF($O250&gt;=EY$1,$S250,0)</f>
        <v>2125.0047500000001</v>
      </c>
      <c r="EZ250" s="27">
        <f>IF($O250&gt;=EZ$1,$S250,0)</f>
        <v>2125.0047500000001</v>
      </c>
      <c r="FA250" s="27">
        <f>IF($O250&gt;=FA$1,$S250,0)</f>
        <v>2125.0047500000001</v>
      </c>
      <c r="FB250" s="27">
        <f>IF($O250&gt;=FB$1,$S250,0)</f>
        <v>2125.0047500000001</v>
      </c>
      <c r="FC250" s="27">
        <f>IF($O250&gt;=FC$1,$S250,0)</f>
        <v>2125.0047500000001</v>
      </c>
      <c r="FD250" s="27">
        <f>IF($O250&gt;=FD$1,$S250,0)</f>
        <v>2125.0047500000001</v>
      </c>
      <c r="FE250" s="27">
        <f>IF($O250&gt;=FE$1,$S250,0)</f>
        <v>2125.0047500000001</v>
      </c>
      <c r="FF250" s="27">
        <f>IF($O250&gt;=FF$1,$S250,0)</f>
        <v>2125.0047500000001</v>
      </c>
      <c r="FG250" s="27">
        <f>IF($O250&gt;=FG$1,$S250,0)</f>
        <v>2125.0047500000001</v>
      </c>
      <c r="FH250" s="27">
        <f>IF($O250&gt;=FH$1,$S250,0)</f>
        <v>2125.0047500000001</v>
      </c>
      <c r="FI250" s="27">
        <f>IF($O250&gt;=FI$1,$S250,0)</f>
        <v>2125.0047500000001</v>
      </c>
      <c r="FJ250" s="27">
        <f>IF($O250&gt;=FJ$1,$S250,0)</f>
        <v>2125.0047500000001</v>
      </c>
      <c r="FK250" s="27">
        <f>IF($O250&gt;=FK$1,$S250,0)</f>
        <v>2125.0047500000001</v>
      </c>
      <c r="FL250" s="27">
        <f>IF($O250&gt;=FL$1,$S250,0)</f>
        <v>2125.0047500000001</v>
      </c>
      <c r="FM250" s="27">
        <f>IF($O250&gt;=FM$1,$S250,0)</f>
        <v>2125.0047500000001</v>
      </c>
      <c r="FN250" s="27">
        <f>IF($O250&gt;=FN$1,$S250,0)</f>
        <v>2125.0047500000001</v>
      </c>
      <c r="FO250" s="27">
        <f>IF($O250&gt;=FO$1,$S250,0)</f>
        <v>2125.0047500000001</v>
      </c>
      <c r="FP250" s="27">
        <f>IF($O250&gt;=FP$1,$S250,0)</f>
        <v>2125.0047500000001</v>
      </c>
      <c r="FQ250" s="27">
        <f>IF($O250&gt;=FQ$1,$S250,0)</f>
        <v>2125.0047500000001</v>
      </c>
      <c r="FR250" s="27">
        <f>IF($O250&gt;=FR$1,$S250,0)</f>
        <v>2125.0047500000001</v>
      </c>
      <c r="FS250" s="27">
        <f>IF($O250&gt;=FS$1,$S250,0)</f>
        <v>2125.0047500000001</v>
      </c>
      <c r="FT250" s="27">
        <f>IF($O250&gt;=FT$1,$S250,0)</f>
        <v>2125.0047500000001</v>
      </c>
      <c r="FU250" s="27">
        <f>IF($O250&gt;=FU$1,$S250,0)</f>
        <v>2125.0047500000001</v>
      </c>
      <c r="FV250" s="27">
        <f>IF($O250&gt;=FV$1,$S250,0)</f>
        <v>2125.0047500000001</v>
      </c>
      <c r="FW250" s="27">
        <f>IF($O250&gt;=FW$1,$S250,0)</f>
        <v>2125.0047500000001</v>
      </c>
      <c r="FX250" s="27">
        <f>IF($O250&gt;=FX$1,$S250,0)</f>
        <v>2125.0047500000001</v>
      </c>
      <c r="FY250" s="27">
        <f>IF($O250&gt;=FY$1,$S250,0)</f>
        <v>2125.0047500000001</v>
      </c>
      <c r="FZ250" s="27">
        <f>IF($O250&gt;=FZ$1,$S250,0)</f>
        <v>2125.0047500000001</v>
      </c>
      <c r="GA250" s="27">
        <f>IF($O250&gt;=GA$1,$S250,0)</f>
        <v>2125.0047500000001</v>
      </c>
      <c r="GB250" s="27">
        <f>IF($O250&gt;=GB$1,$S250,0)</f>
        <v>2125.0047500000001</v>
      </c>
      <c r="GC250" s="27">
        <f>IF($O250&gt;=GC$1,$S250,0)</f>
        <v>2125.0047500000001</v>
      </c>
      <c r="GD250" s="27">
        <f>IF($O250&gt;=GD$1,$S250,0)</f>
        <v>2125.0047500000001</v>
      </c>
      <c r="GE250" s="27">
        <f>IF($O250&gt;=GE$1,$S250,0)</f>
        <v>2125.0047500000001</v>
      </c>
      <c r="GF250" s="27">
        <f>IF($O250&gt;=GF$1,$S250,0)</f>
        <v>2125.0047500000001</v>
      </c>
      <c r="GG250" s="27">
        <f>IF($O250&gt;=GG$1,$S250,0)</f>
        <v>2125.0047500000001</v>
      </c>
      <c r="GH250" s="27">
        <f>IF($O250&gt;=GH$1,$S250,0)</f>
        <v>2125.0047500000001</v>
      </c>
      <c r="GI250" s="27">
        <f>IF($O250&gt;=GI$1,$S250,0)</f>
        <v>2125.0047500000001</v>
      </c>
      <c r="GJ250" s="27">
        <f>IF($O250&gt;=GJ$1,$S250,0)</f>
        <v>2125.0047500000001</v>
      </c>
      <c r="GK250" s="27">
        <f>IF($O250&gt;=GK$1,$S250,0)</f>
        <v>2125.0047500000001</v>
      </c>
      <c r="GL250" s="27">
        <f>IF($O250&gt;=GL$1,$S250,0)</f>
        <v>2125.0047500000001</v>
      </c>
      <c r="GM250" s="27">
        <f>IF($O250&gt;=GM$1,$S250,0)</f>
        <v>2125.0047500000001</v>
      </c>
      <c r="GN250" s="27">
        <f>IF($O250&gt;=GN$1,$S250,0)</f>
        <v>2125.0047500000001</v>
      </c>
      <c r="GO250" s="27">
        <f>IF($O250&gt;=GO$1,$S250,0)</f>
        <v>2125.0047500000001</v>
      </c>
      <c r="GP250" s="27">
        <f>IF($O250&gt;=GP$1,$S250,0)</f>
        <v>2125.0047500000001</v>
      </c>
      <c r="GQ250" s="27">
        <f>IF($O250&gt;=GQ$1,$S250,0)</f>
        <v>2125.0047500000001</v>
      </c>
      <c r="GR250" s="27">
        <f>IF($O250&gt;=GR$1,$S250,0)</f>
        <v>2125.0047500000001</v>
      </c>
      <c r="GS250" s="27">
        <f>IF($O250&gt;=GS$1,$S250,0)</f>
        <v>2125.0047500000001</v>
      </c>
      <c r="GT250" s="27">
        <f>IF($O250&gt;=GT$1,$S250,0)</f>
        <v>2125.0047500000001</v>
      </c>
      <c r="GU250" s="27">
        <f>IF($O250&gt;=GU$1,$S250,0)</f>
        <v>2125.0047500000001</v>
      </c>
      <c r="GV250" s="27">
        <f>IF($O250&gt;=GV$1,$S250,0)</f>
        <v>2125.0047500000001</v>
      </c>
      <c r="GW250" s="27">
        <f>IF($O250&gt;=GW$1,$S250,0)</f>
        <v>2125.0047500000001</v>
      </c>
      <c r="GX250" s="27">
        <f>IF($O250&gt;=GX$1,$S250,0)</f>
        <v>2125.0047500000001</v>
      </c>
      <c r="GY250" s="27">
        <f>IF($O250&gt;=GY$1,$S250,0)</f>
        <v>2125.0047500000001</v>
      </c>
      <c r="GZ250" s="27">
        <f>IF($O250&gt;=GZ$1,$S250,0)</f>
        <v>2125.0047500000001</v>
      </c>
      <c r="HA250" s="27">
        <f>IF($O250&gt;=HA$1,$S250,0)</f>
        <v>2125.0047500000001</v>
      </c>
      <c r="HB250" s="27">
        <f>IF($O250&gt;=HB$1,$S250,0)</f>
        <v>2125.0047500000001</v>
      </c>
      <c r="HC250" s="27">
        <f>IF($O250&gt;=HC$1,$S250,0)</f>
        <v>2125.0047500000001</v>
      </c>
    </row>
    <row r="251" spans="1:211">
      <c r="A251" s="3">
        <v>4278</v>
      </c>
      <c r="B251" s="3" t="s">
        <v>374</v>
      </c>
      <c r="C251" s="3" t="s">
        <v>296</v>
      </c>
      <c r="D251" s="3">
        <v>54</v>
      </c>
      <c r="E251" s="4">
        <v>31446</v>
      </c>
      <c r="F251" s="5">
        <v>32.397260273972606</v>
      </c>
      <c r="G251" s="3" t="s">
        <v>99</v>
      </c>
      <c r="H251" s="4">
        <v>23601</v>
      </c>
      <c r="I251" s="9" t="s">
        <v>830</v>
      </c>
      <c r="J251" s="5">
        <v>11444.7</v>
      </c>
      <c r="K251" s="31">
        <v>329</v>
      </c>
      <c r="L251" s="32">
        <v>32</v>
      </c>
      <c r="M251" s="33">
        <f>VLOOKUP(L251,FIND,3,TRUE)</f>
        <v>1.5</v>
      </c>
      <c r="N251" s="32">
        <f>IF(L251&gt;30,180,VLOOKUP(L251,TEMPO,2,FALSE))</f>
        <v>180</v>
      </c>
      <c r="O251" s="32">
        <f>IF(R251&gt;0,4,N251)</f>
        <v>180</v>
      </c>
      <c r="P251" s="96">
        <f>J251*M251*L251</f>
        <v>549345.60000000009</v>
      </c>
      <c r="Q251" s="96">
        <f>10934.45*2</f>
        <v>21868.9</v>
      </c>
      <c r="R251" s="96">
        <f>IF(P251&lt;=Q251,P251/4,0)</f>
        <v>0</v>
      </c>
      <c r="S251" s="5">
        <f>IF(P251&gt;=Q251,P251/N251,0)</f>
        <v>3051.9200000000005</v>
      </c>
      <c r="T251" s="3"/>
      <c r="U251" s="3">
        <f>IF(T251="",1,0)</f>
        <v>1</v>
      </c>
      <c r="V251" s="3">
        <v>179</v>
      </c>
      <c r="W251" s="5">
        <v>0</v>
      </c>
      <c r="X251" s="5">
        <v>245.73</v>
      </c>
      <c r="Y251" s="5">
        <f>X251*W251</f>
        <v>0</v>
      </c>
      <c r="Z251" s="5">
        <v>400</v>
      </c>
      <c r="AA251" s="5">
        <f>S251+Y251+Z251</f>
        <v>3451.9200000000005</v>
      </c>
      <c r="AB251" s="39">
        <f>(J251/12+J251/12*1.3333333333+450/12+J251/30*6/12+J251)*1.3+Y251+Z251+153.9</f>
        <v>18621.694333292009</v>
      </c>
      <c r="AC251" s="39" t="s">
        <v>296</v>
      </c>
      <c r="AD251" s="39">
        <f>J251*1.3+400+153.9</f>
        <v>15432.01</v>
      </c>
      <c r="AE251" s="39">
        <f>SUMIFS('CUSTO MENSAL FUNC NOVO'!H:H,'CUSTO MENSAL FUNC NOVO'!A:A,'VALORES MENSAIS'!AC251)</f>
        <v>8101.9340000000002</v>
      </c>
      <c r="AF251" s="27">
        <f>IF($R251&gt;0,$R251,$S251)+$Y251+$Z251</f>
        <v>3451.9200000000005</v>
      </c>
      <c r="AG251" s="27">
        <f>IF($R251&gt;0,$R251,$S251)+$Y251+$Z251</f>
        <v>3451.9200000000005</v>
      </c>
      <c r="AH251" s="27">
        <f>IF($R251&gt;0,$R251,$S251)+$Y251+$Z251</f>
        <v>3451.9200000000005</v>
      </c>
      <c r="AI251" s="27">
        <f>IF($R251&gt;0,$R251,$S251)+$Y251+$Z251</f>
        <v>3451.9200000000005</v>
      </c>
      <c r="AJ251" s="27">
        <f>IF($O251&gt;=AJ$1,$S251+$Y251+$Z251,$Y251+$Z251)</f>
        <v>3451.9200000000005</v>
      </c>
      <c r="AK251" s="27">
        <f>IF($O251&gt;=AK$1,$S251+$Y251+$Z251,$Y251+$Z251)</f>
        <v>3451.9200000000005</v>
      </c>
      <c r="AL251" s="27">
        <f>IF($O251&gt;=AL$1,$S251+$Y251+$Z251,$Y251+$Z251)</f>
        <v>3451.9200000000005</v>
      </c>
      <c r="AM251" s="27">
        <f>IF($O251&gt;=AM$1,$S251+$Y251+$Z251,$Y251+$Z251)</f>
        <v>3451.9200000000005</v>
      </c>
      <c r="AN251" s="27">
        <f>IF($O251&gt;=AN$1,$S251+$Y251+$Z251,$Y251+$Z251)</f>
        <v>3451.9200000000005</v>
      </c>
      <c r="AO251" s="27">
        <f>IF($O251&gt;=AO$1,$S251+$Y251+$Z251,$Y251+$Z251)</f>
        <v>3451.9200000000005</v>
      </c>
      <c r="AP251" s="27">
        <f>IF($O251&gt;=AP$1,$S251+$Y251+$Z251,$Y251+$Z251)</f>
        <v>3451.9200000000005</v>
      </c>
      <c r="AQ251" s="27">
        <f>IF($O251&gt;=AQ$1,$S251+$Y251+$Z251,$Y251+$Z251)</f>
        <v>3451.9200000000005</v>
      </c>
      <c r="AR251" s="27">
        <f>IF($O251&gt;=AR$1,$S251+$Y251+$Z251,$Y251+$Z251)</f>
        <v>3451.9200000000005</v>
      </c>
      <c r="AS251" s="27">
        <f>IF($O251&gt;=AS$1,$S251+$Y251+$Z251,$Y251+$Z251)</f>
        <v>3451.9200000000005</v>
      </c>
      <c r="AT251" s="27">
        <f>IF($O251&gt;=AT$1,$S251+$Y251+$Z251,$Y251+$Z251)</f>
        <v>3451.9200000000005</v>
      </c>
      <c r="AU251" s="27">
        <f>IF($O251&gt;=AU$1,$S251+$Y251+$Z251,$Y251+$Z251)</f>
        <v>3451.9200000000005</v>
      </c>
      <c r="AV251" s="27">
        <f>IF($O251&gt;=AV$1,$S251+$Y251+$Z251,$Y251+$Z251)</f>
        <v>3451.9200000000005</v>
      </c>
      <c r="AW251" s="27">
        <f>IF($O251&gt;=AW$1,$S251+$Y251+$Z251,$Y251+$Z251)</f>
        <v>3451.9200000000005</v>
      </c>
      <c r="AX251" s="27">
        <f>IF($O251&gt;=AX$1,$S251+$Y251+$Z251,$Y251+$Z251)</f>
        <v>3451.9200000000005</v>
      </c>
      <c r="AY251" s="27">
        <f>IF($O251&gt;=AY$1,$S251+$Y251+$Z251,$Y251+$Z251)</f>
        <v>3451.9200000000005</v>
      </c>
      <c r="AZ251" s="27">
        <f>IF($O251&gt;=AZ$1,$S251+$Y251+$Z251,$Y251+$Z251)</f>
        <v>3451.9200000000005</v>
      </c>
      <c r="BA251" s="27">
        <f>IF($O251&gt;=BA$1,$S251+$Y251+$Z251,$Y251+$Z251)</f>
        <v>3451.9200000000005</v>
      </c>
      <c r="BB251" s="27">
        <f>IF($O251&gt;=BB$1,$S251+$Y251+$Z251,$Y251+$Z251)</f>
        <v>3451.9200000000005</v>
      </c>
      <c r="BC251" s="27">
        <f>IF($O251&gt;=BC$1,$S251+$Y251+$Z251,$Y251+$Z251)</f>
        <v>3451.9200000000005</v>
      </c>
      <c r="BD251" s="27">
        <f>IF($O251&gt;=BD$1,$S251+$Y251+$Z251,$Y251+$Z251)</f>
        <v>3451.9200000000005</v>
      </c>
      <c r="BE251" s="27">
        <f>IF($O251&gt;=BE$1,$S251+$Y251+$Z251,$Y251+$Z251)</f>
        <v>3451.9200000000005</v>
      </c>
      <c r="BF251" s="27">
        <f>IF($O251&gt;=BF$1,$S251+$Y251+$Z251,$Y251+$Z251)</f>
        <v>3451.9200000000005</v>
      </c>
      <c r="BG251" s="27">
        <f>IF($O251&gt;=BG$1,$S251+$Y251+$Z251,$Y251+$Z251)</f>
        <v>3451.9200000000005</v>
      </c>
      <c r="BH251" s="27">
        <f>IF($O251&gt;=BH$1,$S251+$Y251+$Z251,$Y251+$Z251)</f>
        <v>3451.9200000000005</v>
      </c>
      <c r="BI251" s="27">
        <f>IF($O251&gt;=BI$1,$S251+$Y251+$Z251,$Y251+$Z251)</f>
        <v>3451.9200000000005</v>
      </c>
      <c r="BJ251" s="27">
        <f>IF($O251&gt;=BJ$1,$S251+$Y251+$Z251,$Y251+$Z251)</f>
        <v>3451.9200000000005</v>
      </c>
      <c r="BK251" s="27">
        <f>IF($O251&gt;=BK$1,$S251+$Y251+$Z251,$Y251+$Z251)</f>
        <v>3451.9200000000005</v>
      </c>
      <c r="BL251" s="27">
        <f>IF($O251&gt;=BL$1,$S251+$Y251+$Z251,$Y251+$Z251)</f>
        <v>3451.9200000000005</v>
      </c>
      <c r="BM251" s="27">
        <f>IF($O251&gt;=BM$1,$S251+$Y251+$Z251,$Y251+$Z251)</f>
        <v>3451.9200000000005</v>
      </c>
      <c r="BN251" s="27">
        <f>IF($O251&gt;=BN$1,$S251+$Y251+$Z251,$Y251+$Z251)</f>
        <v>3451.9200000000005</v>
      </c>
      <c r="BO251" s="27">
        <f>IF($O251&gt;=BO$1,$S251+$Y251+$Z251,$Y251+$Z251)</f>
        <v>3451.9200000000005</v>
      </c>
      <c r="BP251" s="27">
        <f>IF($O251&gt;=BP$1,$S251+$Y251+$Z251,$Y251+$Z251)</f>
        <v>3451.9200000000005</v>
      </c>
      <c r="BQ251" s="27">
        <f>IF($O251&gt;=BQ$1,$S251+$Y251+$Z251,$Y251+$Z251)</f>
        <v>3451.9200000000005</v>
      </c>
      <c r="BR251" s="27">
        <f>IF($O251&gt;=BR$1,$S251+$Y251+$Z251,$Y251+$Z251)</f>
        <v>3451.9200000000005</v>
      </c>
      <c r="BS251" s="27">
        <f>IF($O251&gt;=BS$1,$S251+$Y251+$Z251,$Y251+$Z251)</f>
        <v>3451.9200000000005</v>
      </c>
      <c r="BT251" s="27">
        <f>IF($O251&gt;=BT$1,$S251+$Y251+$Z251,$Y251+$Z251)</f>
        <v>3451.9200000000005</v>
      </c>
      <c r="BU251" s="27">
        <f>IF($O251&gt;=BU$1,$S251+$Y251+$Z251,$Y251+$Z251)</f>
        <v>3451.9200000000005</v>
      </c>
      <c r="BV251" s="27">
        <f>IF($O251&gt;=BV$1,$S251+$Y251+$Z251,$Y251+$Z251)</f>
        <v>3451.9200000000005</v>
      </c>
      <c r="BW251" s="27">
        <f>IF($O251&gt;=BW$1,$S251+$Y251+$Z251,$Y251+$Z251)</f>
        <v>3451.9200000000005</v>
      </c>
      <c r="BX251" s="27">
        <f>IF($O251&gt;=BX$1,$S251+$Y251+$Z251,$Y251+$Z251)</f>
        <v>3451.9200000000005</v>
      </c>
      <c r="BY251" s="27">
        <f>IF($O251&gt;=BY$1,$S251+$Y251+$Z251,$Y251+$Z251)</f>
        <v>3451.9200000000005</v>
      </c>
      <c r="BZ251" s="27">
        <f>IF($O251&gt;=BZ$1,$S251+$Y251+$Z251,$Y251+$Z251)</f>
        <v>3451.9200000000005</v>
      </c>
      <c r="CA251" s="27">
        <f>IF($O251&gt;=CA$1,$S251+$Y251+$Z251,$Y251+$Z251)</f>
        <v>3451.9200000000005</v>
      </c>
      <c r="CB251" s="27">
        <f>IF($O251&gt;=CB$1,$S251+$Y251+$Z251,$Y251+$Z251)</f>
        <v>3451.9200000000005</v>
      </c>
      <c r="CC251" s="27">
        <f>IF($O251&gt;=CC$1,$S251+$Y251+$Z251,$Y251+$Z251)</f>
        <v>3451.9200000000005</v>
      </c>
      <c r="CD251" s="27">
        <f>IF($O251&gt;=CD$1,$S251+$Y251+$Z251,$Y251+$Z251)</f>
        <v>3451.9200000000005</v>
      </c>
      <c r="CE251" s="27">
        <f>IF($O251&gt;=CE$1,$S251+$Y251+$Z251,$Y251+$Z251)</f>
        <v>3451.9200000000005</v>
      </c>
      <c r="CF251" s="27">
        <f>IF($O251&gt;=CF$1,$S251+$Y251+$Z251,$Y251+$Z251)</f>
        <v>3451.9200000000005</v>
      </c>
      <c r="CG251" s="27">
        <f>IF($O251&gt;=CG$1,$S251+$Y251+$Z251,$Y251+$Z251)</f>
        <v>3451.9200000000005</v>
      </c>
      <c r="CH251" s="27">
        <f>IF($O251&gt;=CH$1,$S251+$Y251+$Z251,$Y251+$Z251)</f>
        <v>3451.9200000000005</v>
      </c>
      <c r="CI251" s="27">
        <f>IF($O251&gt;=CI$1,$S251+$Y251+$Z251,$Y251+$Z251)</f>
        <v>3451.9200000000005</v>
      </c>
      <c r="CJ251" s="27">
        <f>IF($O251&gt;=CJ$1,$S251+$Y251+$Z251,$Y251+$Z251)</f>
        <v>3451.9200000000005</v>
      </c>
      <c r="CK251" s="27">
        <f>IF($O251&gt;=CK$1,$S251+$Y251+$Z251,$Y251+$Z251)</f>
        <v>3451.9200000000005</v>
      </c>
      <c r="CL251" s="27">
        <f>IF($O251&gt;=CL$1,$S251+$Y251+$Z251,$Y251+$Z251)</f>
        <v>3451.9200000000005</v>
      </c>
      <c r="CM251" s="27">
        <f>IF($O251&gt;=CM$1,$S251+$Y251+$Z251,$Y251+$Z251)</f>
        <v>3451.9200000000005</v>
      </c>
      <c r="CN251" s="27">
        <f>IF($O251&gt;=CN$1,$S251+$Y251,$Y251)</f>
        <v>3051.9200000000005</v>
      </c>
      <c r="CO251" s="27">
        <f>IF($O251&gt;=CO$1,$S251+$Y251,$Y251)</f>
        <v>3051.9200000000005</v>
      </c>
      <c r="CP251" s="27">
        <f>IF($O251&gt;=CP$1,$S251+$Y251,$Y251)</f>
        <v>3051.9200000000005</v>
      </c>
      <c r="CQ251" s="27">
        <f>IF($O251&gt;=CQ$1,$S251+$Y251,$Y251)</f>
        <v>3051.9200000000005</v>
      </c>
      <c r="CR251" s="27">
        <f>IF($O251&gt;=CR$1,$S251+$Y251,$Y251)</f>
        <v>3051.9200000000005</v>
      </c>
      <c r="CS251" s="27">
        <f>IF($O251&gt;=CS$1,$S251+$Y251,$Y251)</f>
        <v>3051.9200000000005</v>
      </c>
      <c r="CT251" s="27">
        <f>IF($O251&gt;=CT$1,$S251+$Y251,$Y251)</f>
        <v>3051.9200000000005</v>
      </c>
      <c r="CU251" s="27">
        <f>IF($O251&gt;=CU$1,$S251+$Y251,$Y251)</f>
        <v>3051.9200000000005</v>
      </c>
      <c r="CV251" s="27">
        <f>IF($O251&gt;=CV$1,$S251+$Y251,$Y251)</f>
        <v>3051.9200000000005</v>
      </c>
      <c r="CW251" s="27">
        <f>IF($O251&gt;=CW$1,$S251+$Y251,$Y251)</f>
        <v>3051.9200000000005</v>
      </c>
      <c r="CX251" s="27">
        <f>IF($O251&gt;=CX$1,$S251+$Y251,$Y251)</f>
        <v>3051.9200000000005</v>
      </c>
      <c r="CY251" s="27">
        <f>IF($O251&gt;=CY$1,$S251+$Y251,$Y251)</f>
        <v>3051.9200000000005</v>
      </c>
      <c r="CZ251" s="27">
        <f>IF($O251&gt;=CZ$1,$S251+$Y251,$Y251)</f>
        <v>3051.9200000000005</v>
      </c>
      <c r="DA251" s="27">
        <f>IF($O251&gt;=DA$1,$S251+$Y251,$Y251)</f>
        <v>3051.9200000000005</v>
      </c>
      <c r="DB251" s="27">
        <f>IF($O251&gt;=DB$1,$S251+$Y251,$Y251)</f>
        <v>3051.9200000000005</v>
      </c>
      <c r="DC251" s="27">
        <f>IF($O251&gt;=DC$1,$S251+$Y251,$Y251)</f>
        <v>3051.9200000000005</v>
      </c>
      <c r="DD251" s="27">
        <f>IF($O251&gt;=DD$1,$S251+$Y251,$Y251)</f>
        <v>3051.9200000000005</v>
      </c>
      <c r="DE251" s="27">
        <f>IF($O251&gt;=DE$1,$S251+$Y251,$Y251)</f>
        <v>3051.9200000000005</v>
      </c>
      <c r="DF251" s="27">
        <f>IF($O251&gt;=DF$1,$S251+$Y251,$Y251)</f>
        <v>3051.9200000000005</v>
      </c>
      <c r="DG251" s="27">
        <f>IF($O251&gt;=DG$1,$S251+$Y251,$Y251)</f>
        <v>3051.9200000000005</v>
      </c>
      <c r="DH251" s="27">
        <f>IF($O251&gt;=DH$1,$S251+$Y251,$Y251)</f>
        <v>3051.9200000000005</v>
      </c>
      <c r="DI251" s="27">
        <f>IF($O251&gt;=DI$1,$S251+$Y251,$Y251)</f>
        <v>3051.9200000000005</v>
      </c>
      <c r="DJ251" s="27">
        <f>IF($O251&gt;=DJ$1,$S251+$Y251,$Y251)</f>
        <v>3051.9200000000005</v>
      </c>
      <c r="DK251" s="27">
        <f>IF($O251&gt;=DK$1,$S251+$Y251,$Y251)</f>
        <v>3051.9200000000005</v>
      </c>
      <c r="DL251" s="27">
        <f>IF($O251&gt;=DL$1,$S251+$Y251,$Y251)</f>
        <v>3051.9200000000005</v>
      </c>
      <c r="DM251" s="27">
        <f>IF($O251&gt;=DM$1,$S251+$Y251,$Y251)</f>
        <v>3051.9200000000005</v>
      </c>
      <c r="DN251" s="27">
        <f>IF($O251&gt;=DN$1,$S251+$Y251,$Y251)</f>
        <v>3051.9200000000005</v>
      </c>
      <c r="DO251" s="27">
        <f>IF($O251&gt;=DO$1,$S251+$Y251,$Y251)</f>
        <v>3051.9200000000005</v>
      </c>
      <c r="DP251" s="27">
        <f>IF($O251&gt;=DP$1,$S251+$Y251,$Y251)</f>
        <v>3051.9200000000005</v>
      </c>
      <c r="DQ251" s="27">
        <f>IF($O251&gt;=DQ$1,$S251+$Y251,$Y251)</f>
        <v>3051.9200000000005</v>
      </c>
      <c r="DR251" s="27">
        <f>IF($O251&gt;=DR$1,$S251+$Y251,$Y251)</f>
        <v>3051.9200000000005</v>
      </c>
      <c r="DS251" s="27">
        <f>IF($O251&gt;=DS$1,$S251+$Y251,$Y251)</f>
        <v>3051.9200000000005</v>
      </c>
      <c r="DT251" s="27">
        <f>IF($O251&gt;=DT$1,$S251+$Y251,$Y251)</f>
        <v>3051.9200000000005</v>
      </c>
      <c r="DU251" s="27">
        <f>IF($O251&gt;=DU$1,$S251+$Y251,$Y251)</f>
        <v>3051.9200000000005</v>
      </c>
      <c r="DV251" s="27">
        <f>IF($O251&gt;=DV$1,$S251+$Y251,$Y251)</f>
        <v>3051.9200000000005</v>
      </c>
      <c r="DW251" s="27">
        <f>IF($O251&gt;=DW$1,$S251+$Y251,$Y251)</f>
        <v>3051.9200000000005</v>
      </c>
      <c r="DX251" s="27">
        <f>IF($O251&gt;=DX$1,$S251+$Y251,$Y251)</f>
        <v>3051.9200000000005</v>
      </c>
      <c r="DY251" s="27">
        <f>IF($O251&gt;=DY$1,$S251+$Y251,$Y251)</f>
        <v>3051.9200000000005</v>
      </c>
      <c r="DZ251" s="27">
        <f>IF($O251&gt;=DZ$1,$S251+$Y251,$Y251)</f>
        <v>3051.9200000000005</v>
      </c>
      <c r="EA251" s="27">
        <f>IF($O251&gt;=EA$1,$S251+$Y251,$Y251)</f>
        <v>3051.9200000000005</v>
      </c>
      <c r="EB251" s="27">
        <f>IF($O251&gt;=EB$1,$S251+$Y251,$Y251)</f>
        <v>3051.9200000000005</v>
      </c>
      <c r="EC251" s="27">
        <f>IF($O251&gt;=EC$1,$S251+$Y251,$Y251)</f>
        <v>3051.9200000000005</v>
      </c>
      <c r="ED251" s="27">
        <f>IF($O251&gt;=ED$1,$S251+$Y251,$Y251)</f>
        <v>3051.9200000000005</v>
      </c>
      <c r="EE251" s="27">
        <f>IF($O251&gt;=EE$1,$S251+$Y251,$Y251)</f>
        <v>3051.9200000000005</v>
      </c>
      <c r="EF251" s="27">
        <f>IF($O251&gt;=EF$1,$S251+$Y251,$Y251)</f>
        <v>3051.9200000000005</v>
      </c>
      <c r="EG251" s="27">
        <f>IF($O251&gt;=EG$1,$S251+$Y251,$Y251)</f>
        <v>3051.9200000000005</v>
      </c>
      <c r="EH251" s="27">
        <f>IF($O251&gt;=EH$1,$S251+$Y251,$Y251)</f>
        <v>3051.9200000000005</v>
      </c>
      <c r="EI251" s="27">
        <f>IF($O251&gt;=EI$1,$S251+$Y251,$Y251)</f>
        <v>3051.9200000000005</v>
      </c>
      <c r="EJ251" s="27">
        <f>IF($O251&gt;=EJ$1,$S251+$Y251,$Y251)</f>
        <v>3051.9200000000005</v>
      </c>
      <c r="EK251" s="27">
        <f>IF($O251&gt;=EK$1,$S251+$Y251,$Y251)</f>
        <v>3051.9200000000005</v>
      </c>
      <c r="EL251" s="27">
        <f>IF($O251&gt;=EL$1,$S251+$Y251,$Y251)</f>
        <v>3051.9200000000005</v>
      </c>
      <c r="EM251" s="27">
        <f>IF($O251&gt;=EM$1,$S251+$Y251,$Y251)</f>
        <v>3051.9200000000005</v>
      </c>
      <c r="EN251" s="27">
        <f>IF($O251&gt;=EN$1,$S251+$Y251,$Y251)</f>
        <v>3051.9200000000005</v>
      </c>
      <c r="EO251" s="27">
        <f>IF($O251&gt;=EO$1,$S251+$Y251,$Y251)</f>
        <v>3051.9200000000005</v>
      </c>
      <c r="EP251" s="27">
        <f>IF($O251&gt;=EP$1,$S251+$Y251,$Y251)</f>
        <v>3051.9200000000005</v>
      </c>
      <c r="EQ251" s="27">
        <f>IF($O251&gt;=EQ$1,$S251+$Y251,$Y251)</f>
        <v>3051.9200000000005</v>
      </c>
      <c r="ER251" s="27">
        <f>IF($O251&gt;=ER$1,$S251+$Y251,$Y251)</f>
        <v>3051.9200000000005</v>
      </c>
      <c r="ES251" s="27">
        <f>IF($O251&gt;=ES$1,$S251+$Y251,$Y251)</f>
        <v>3051.9200000000005</v>
      </c>
      <c r="ET251" s="27">
        <f>IF($O251&gt;=ET$1,$S251+$Y251,$Y251)</f>
        <v>3051.9200000000005</v>
      </c>
      <c r="EU251" s="27">
        <f>IF($O251&gt;=EU$1,$S251+$Y251,$Y251)</f>
        <v>3051.9200000000005</v>
      </c>
      <c r="EV251" s="27">
        <f>IF($O251&gt;=EV$1,$S251,0)</f>
        <v>3051.9200000000005</v>
      </c>
      <c r="EW251" s="27">
        <f>IF($O251&gt;=EW$1,$S251,0)</f>
        <v>3051.9200000000005</v>
      </c>
      <c r="EX251" s="27">
        <f>IF($O251&gt;=EX$1,$S251,0)</f>
        <v>3051.9200000000005</v>
      </c>
      <c r="EY251" s="27">
        <f>IF($O251&gt;=EY$1,$S251,0)</f>
        <v>3051.9200000000005</v>
      </c>
      <c r="EZ251" s="27">
        <f>IF($O251&gt;=EZ$1,$S251,0)</f>
        <v>3051.9200000000005</v>
      </c>
      <c r="FA251" s="27">
        <f>IF($O251&gt;=FA$1,$S251,0)</f>
        <v>3051.9200000000005</v>
      </c>
      <c r="FB251" s="27">
        <f>IF($O251&gt;=FB$1,$S251,0)</f>
        <v>3051.9200000000005</v>
      </c>
      <c r="FC251" s="27">
        <f>IF($O251&gt;=FC$1,$S251,0)</f>
        <v>3051.9200000000005</v>
      </c>
      <c r="FD251" s="27">
        <f>IF($O251&gt;=FD$1,$S251,0)</f>
        <v>3051.9200000000005</v>
      </c>
      <c r="FE251" s="27">
        <f>IF($O251&gt;=FE$1,$S251,0)</f>
        <v>3051.9200000000005</v>
      </c>
      <c r="FF251" s="27">
        <f>IF($O251&gt;=FF$1,$S251,0)</f>
        <v>3051.9200000000005</v>
      </c>
      <c r="FG251" s="27">
        <f>IF($O251&gt;=FG$1,$S251,0)</f>
        <v>3051.9200000000005</v>
      </c>
      <c r="FH251" s="27">
        <f>IF($O251&gt;=FH$1,$S251,0)</f>
        <v>3051.9200000000005</v>
      </c>
      <c r="FI251" s="27">
        <f>IF($O251&gt;=FI$1,$S251,0)</f>
        <v>3051.9200000000005</v>
      </c>
      <c r="FJ251" s="27">
        <f>IF($O251&gt;=FJ$1,$S251,0)</f>
        <v>3051.9200000000005</v>
      </c>
      <c r="FK251" s="27">
        <f>IF($O251&gt;=FK$1,$S251,0)</f>
        <v>3051.9200000000005</v>
      </c>
      <c r="FL251" s="27">
        <f>IF($O251&gt;=FL$1,$S251,0)</f>
        <v>3051.9200000000005</v>
      </c>
      <c r="FM251" s="27">
        <f>IF($O251&gt;=FM$1,$S251,0)</f>
        <v>3051.9200000000005</v>
      </c>
      <c r="FN251" s="27">
        <f>IF($O251&gt;=FN$1,$S251,0)</f>
        <v>3051.9200000000005</v>
      </c>
      <c r="FO251" s="27">
        <f>IF($O251&gt;=FO$1,$S251,0)</f>
        <v>3051.9200000000005</v>
      </c>
      <c r="FP251" s="27">
        <f>IF($O251&gt;=FP$1,$S251,0)</f>
        <v>3051.9200000000005</v>
      </c>
      <c r="FQ251" s="27">
        <f>IF($O251&gt;=FQ$1,$S251,0)</f>
        <v>3051.9200000000005</v>
      </c>
      <c r="FR251" s="27">
        <f>IF($O251&gt;=FR$1,$S251,0)</f>
        <v>3051.9200000000005</v>
      </c>
      <c r="FS251" s="27">
        <f>IF($O251&gt;=FS$1,$S251,0)</f>
        <v>3051.9200000000005</v>
      </c>
      <c r="FT251" s="27">
        <f>IF($O251&gt;=FT$1,$S251,0)</f>
        <v>3051.9200000000005</v>
      </c>
      <c r="FU251" s="27">
        <f>IF($O251&gt;=FU$1,$S251,0)</f>
        <v>3051.9200000000005</v>
      </c>
      <c r="FV251" s="27">
        <f>IF($O251&gt;=FV$1,$S251,0)</f>
        <v>3051.9200000000005</v>
      </c>
      <c r="FW251" s="27">
        <f>IF($O251&gt;=FW$1,$S251,0)</f>
        <v>3051.9200000000005</v>
      </c>
      <c r="FX251" s="27">
        <f>IF($O251&gt;=FX$1,$S251,0)</f>
        <v>3051.9200000000005</v>
      </c>
      <c r="FY251" s="27">
        <f>IF($O251&gt;=FY$1,$S251,0)</f>
        <v>3051.9200000000005</v>
      </c>
      <c r="FZ251" s="27">
        <f>IF($O251&gt;=FZ$1,$S251,0)</f>
        <v>3051.9200000000005</v>
      </c>
      <c r="GA251" s="27">
        <f>IF($O251&gt;=GA$1,$S251,0)</f>
        <v>3051.9200000000005</v>
      </c>
      <c r="GB251" s="27">
        <f>IF($O251&gt;=GB$1,$S251,0)</f>
        <v>3051.9200000000005</v>
      </c>
      <c r="GC251" s="27">
        <f>IF($O251&gt;=GC$1,$S251,0)</f>
        <v>3051.9200000000005</v>
      </c>
      <c r="GD251" s="27">
        <f>IF($O251&gt;=GD$1,$S251,0)</f>
        <v>3051.9200000000005</v>
      </c>
      <c r="GE251" s="27">
        <f>IF($O251&gt;=GE$1,$S251,0)</f>
        <v>3051.9200000000005</v>
      </c>
      <c r="GF251" s="27">
        <f>IF($O251&gt;=GF$1,$S251,0)</f>
        <v>3051.9200000000005</v>
      </c>
      <c r="GG251" s="27">
        <f>IF($O251&gt;=GG$1,$S251,0)</f>
        <v>3051.9200000000005</v>
      </c>
      <c r="GH251" s="27">
        <f>IF($O251&gt;=GH$1,$S251,0)</f>
        <v>3051.9200000000005</v>
      </c>
      <c r="GI251" s="27">
        <f>IF($O251&gt;=GI$1,$S251,0)</f>
        <v>3051.9200000000005</v>
      </c>
      <c r="GJ251" s="27">
        <f>IF($O251&gt;=GJ$1,$S251,0)</f>
        <v>3051.9200000000005</v>
      </c>
      <c r="GK251" s="27">
        <f>IF($O251&gt;=GK$1,$S251,0)</f>
        <v>3051.9200000000005</v>
      </c>
      <c r="GL251" s="27">
        <f>IF($O251&gt;=GL$1,$S251,0)</f>
        <v>3051.9200000000005</v>
      </c>
      <c r="GM251" s="27">
        <f>IF($O251&gt;=GM$1,$S251,0)</f>
        <v>3051.9200000000005</v>
      </c>
      <c r="GN251" s="27">
        <f>IF($O251&gt;=GN$1,$S251,0)</f>
        <v>3051.9200000000005</v>
      </c>
      <c r="GO251" s="27">
        <f>IF($O251&gt;=GO$1,$S251,0)</f>
        <v>3051.9200000000005</v>
      </c>
      <c r="GP251" s="27">
        <f>IF($O251&gt;=GP$1,$S251,0)</f>
        <v>3051.9200000000005</v>
      </c>
      <c r="GQ251" s="27">
        <f>IF($O251&gt;=GQ$1,$S251,0)</f>
        <v>3051.9200000000005</v>
      </c>
      <c r="GR251" s="27">
        <f>IF($O251&gt;=GR$1,$S251,0)</f>
        <v>3051.9200000000005</v>
      </c>
      <c r="GS251" s="27">
        <f>IF($O251&gt;=GS$1,$S251,0)</f>
        <v>3051.9200000000005</v>
      </c>
      <c r="GT251" s="27">
        <f>IF($O251&gt;=GT$1,$S251,0)</f>
        <v>3051.9200000000005</v>
      </c>
      <c r="GU251" s="27">
        <f>IF($O251&gt;=GU$1,$S251,0)</f>
        <v>3051.9200000000005</v>
      </c>
      <c r="GV251" s="27">
        <f>IF($O251&gt;=GV$1,$S251,0)</f>
        <v>3051.9200000000005</v>
      </c>
      <c r="GW251" s="27">
        <f>IF($O251&gt;=GW$1,$S251,0)</f>
        <v>3051.9200000000005</v>
      </c>
      <c r="GX251" s="27">
        <f>IF($O251&gt;=GX$1,$S251,0)</f>
        <v>3051.9200000000005</v>
      </c>
      <c r="GY251" s="27">
        <f>IF($O251&gt;=GY$1,$S251,0)</f>
        <v>3051.9200000000005</v>
      </c>
      <c r="GZ251" s="27">
        <f>IF($O251&gt;=GZ$1,$S251,0)</f>
        <v>3051.9200000000005</v>
      </c>
      <c r="HA251" s="27">
        <f>IF($O251&gt;=HA$1,$S251,0)</f>
        <v>3051.9200000000005</v>
      </c>
      <c r="HB251" s="27">
        <f>IF($O251&gt;=HB$1,$S251,0)</f>
        <v>3051.9200000000005</v>
      </c>
      <c r="HC251" s="27">
        <f>IF($O251&gt;=HC$1,$S251,0)</f>
        <v>3051.9200000000005</v>
      </c>
    </row>
    <row r="252" spans="1:211">
      <c r="A252" s="3">
        <v>50962</v>
      </c>
      <c r="B252" s="3" t="s">
        <v>272</v>
      </c>
      <c r="C252" s="3" t="s">
        <v>107</v>
      </c>
      <c r="D252" s="3">
        <v>56</v>
      </c>
      <c r="E252" s="4">
        <v>34024</v>
      </c>
      <c r="F252" s="5">
        <v>25.334246575342465</v>
      </c>
      <c r="G252" s="3" t="s">
        <v>99</v>
      </c>
      <c r="H252" s="4">
        <v>22937</v>
      </c>
      <c r="I252" s="9" t="s">
        <v>864</v>
      </c>
      <c r="J252" s="5">
        <v>3218.69</v>
      </c>
      <c r="K252" s="31">
        <v>331</v>
      </c>
      <c r="L252" s="32">
        <v>25</v>
      </c>
      <c r="M252" s="33">
        <f>VLOOKUP(L252,FIND,3,TRUE)</f>
        <v>1.5</v>
      </c>
      <c r="N252" s="32">
        <f>IF(L252&gt;30,180,VLOOKUP(L252,TEMPO,2,FALSE))</f>
        <v>150</v>
      </c>
      <c r="O252" s="32">
        <f>IF(R252&gt;0,4,N252)</f>
        <v>150</v>
      </c>
      <c r="P252" s="96">
        <f>J252*M252*L252</f>
        <v>120700.875</v>
      </c>
      <c r="Q252" s="96">
        <f>10934.45*2</f>
        <v>21868.9</v>
      </c>
      <c r="R252" s="96">
        <f>IF(P252&lt;=Q252,P252/4,0)</f>
        <v>0</v>
      </c>
      <c r="S252" s="5">
        <f>IF(P252&gt;=Q252,P252/N252,0)</f>
        <v>804.67250000000001</v>
      </c>
      <c r="T252" s="3"/>
      <c r="U252" s="3">
        <f>IF(T252="",1,0)</f>
        <v>1</v>
      </c>
      <c r="V252" s="3">
        <v>630</v>
      </c>
      <c r="W252" s="5">
        <v>0</v>
      </c>
      <c r="X252" s="5">
        <v>245.73</v>
      </c>
      <c r="Y252" s="5">
        <f>X252*W252</f>
        <v>0</v>
      </c>
      <c r="Z252" s="5">
        <v>400</v>
      </c>
      <c r="AA252" s="5">
        <f>S252+Y252+Z252</f>
        <v>1204.6725000000001</v>
      </c>
      <c r="AB252" s="39">
        <f>(J252/12+J252/12*1.3333333333+450/12+J252/30*6/12+J252)*1.3+Y252+Z252+153.9</f>
        <v>5670.2985888772655</v>
      </c>
      <c r="AC252" s="39" t="s">
        <v>107</v>
      </c>
      <c r="AD252" s="39">
        <f>J252*1.3+400+153.9</f>
        <v>4738.1970000000001</v>
      </c>
      <c r="AE252" s="39">
        <f>SUMIFS('CUSTO MENSAL FUNC NOVO'!H:H,'CUSTO MENSAL FUNC NOVO'!A:A,'VALORES MENSAIS'!AC252)</f>
        <v>3348.9422500000001</v>
      </c>
      <c r="AF252" s="27">
        <f>IF($R252&gt;0,$R252,$S252)+$Y252+$Z252</f>
        <v>1204.6725000000001</v>
      </c>
      <c r="AG252" s="27">
        <f>IF($R252&gt;0,$R252,$S252)+$Y252+$Z252</f>
        <v>1204.6725000000001</v>
      </c>
      <c r="AH252" s="27">
        <f>IF($R252&gt;0,$R252,$S252)+$Y252+$Z252</f>
        <v>1204.6725000000001</v>
      </c>
      <c r="AI252" s="27">
        <f>IF($R252&gt;0,$R252,$S252)+$Y252+$Z252</f>
        <v>1204.6725000000001</v>
      </c>
      <c r="AJ252" s="27">
        <f>IF($O252&gt;=AJ$1,$S252+$Y252+$Z252,$Y252+$Z252)</f>
        <v>1204.6725000000001</v>
      </c>
      <c r="AK252" s="27">
        <f>IF($O252&gt;=AK$1,$S252+$Y252+$Z252,$Y252+$Z252)</f>
        <v>1204.6725000000001</v>
      </c>
      <c r="AL252" s="27">
        <f>IF($O252&gt;=AL$1,$S252+$Y252+$Z252,$Y252+$Z252)</f>
        <v>1204.6725000000001</v>
      </c>
      <c r="AM252" s="27">
        <f>IF($O252&gt;=AM$1,$S252+$Y252+$Z252,$Y252+$Z252)</f>
        <v>1204.6725000000001</v>
      </c>
      <c r="AN252" s="27">
        <f>IF($O252&gt;=AN$1,$S252+$Y252+$Z252,$Y252+$Z252)</f>
        <v>1204.6725000000001</v>
      </c>
      <c r="AO252" s="27">
        <f>IF($O252&gt;=AO$1,$S252+$Y252+$Z252,$Y252+$Z252)</f>
        <v>1204.6725000000001</v>
      </c>
      <c r="AP252" s="27">
        <f>IF($O252&gt;=AP$1,$S252+$Y252+$Z252,$Y252+$Z252)</f>
        <v>1204.6725000000001</v>
      </c>
      <c r="AQ252" s="27">
        <f>IF($O252&gt;=AQ$1,$S252+$Y252+$Z252,$Y252+$Z252)</f>
        <v>1204.6725000000001</v>
      </c>
      <c r="AR252" s="27">
        <f>IF($O252&gt;=AR$1,$S252+$Y252+$Z252,$Y252+$Z252)</f>
        <v>1204.6725000000001</v>
      </c>
      <c r="AS252" s="27">
        <f>IF($O252&gt;=AS$1,$S252+$Y252+$Z252,$Y252+$Z252)</f>
        <v>1204.6725000000001</v>
      </c>
      <c r="AT252" s="27">
        <f>IF($O252&gt;=AT$1,$S252+$Y252+$Z252,$Y252+$Z252)</f>
        <v>1204.6725000000001</v>
      </c>
      <c r="AU252" s="27">
        <f>IF($O252&gt;=AU$1,$S252+$Y252+$Z252,$Y252+$Z252)</f>
        <v>1204.6725000000001</v>
      </c>
      <c r="AV252" s="27">
        <f>IF($O252&gt;=AV$1,$S252+$Y252+$Z252,$Y252+$Z252)</f>
        <v>1204.6725000000001</v>
      </c>
      <c r="AW252" s="27">
        <f>IF($O252&gt;=AW$1,$S252+$Y252+$Z252,$Y252+$Z252)</f>
        <v>1204.6725000000001</v>
      </c>
      <c r="AX252" s="27">
        <f>IF($O252&gt;=AX$1,$S252+$Y252+$Z252,$Y252+$Z252)</f>
        <v>1204.6725000000001</v>
      </c>
      <c r="AY252" s="27">
        <f>IF($O252&gt;=AY$1,$S252+$Y252+$Z252,$Y252+$Z252)</f>
        <v>1204.6725000000001</v>
      </c>
      <c r="AZ252" s="27">
        <f>IF($O252&gt;=AZ$1,$S252+$Y252+$Z252,$Y252+$Z252)</f>
        <v>1204.6725000000001</v>
      </c>
      <c r="BA252" s="27">
        <f>IF($O252&gt;=BA$1,$S252+$Y252+$Z252,$Y252+$Z252)</f>
        <v>1204.6725000000001</v>
      </c>
      <c r="BB252" s="27">
        <f>IF($O252&gt;=BB$1,$S252+$Y252+$Z252,$Y252+$Z252)</f>
        <v>1204.6725000000001</v>
      </c>
      <c r="BC252" s="27">
        <f>IF($O252&gt;=BC$1,$S252+$Y252+$Z252,$Y252+$Z252)</f>
        <v>1204.6725000000001</v>
      </c>
      <c r="BD252" s="27">
        <f>IF($O252&gt;=BD$1,$S252+$Y252+$Z252,$Y252+$Z252)</f>
        <v>1204.6725000000001</v>
      </c>
      <c r="BE252" s="27">
        <f>IF($O252&gt;=BE$1,$S252+$Y252+$Z252,$Y252+$Z252)</f>
        <v>1204.6725000000001</v>
      </c>
      <c r="BF252" s="27">
        <f>IF($O252&gt;=BF$1,$S252+$Y252+$Z252,$Y252+$Z252)</f>
        <v>1204.6725000000001</v>
      </c>
      <c r="BG252" s="27">
        <f>IF($O252&gt;=BG$1,$S252+$Y252+$Z252,$Y252+$Z252)</f>
        <v>1204.6725000000001</v>
      </c>
      <c r="BH252" s="27">
        <f>IF($O252&gt;=BH$1,$S252+$Y252+$Z252,$Y252+$Z252)</f>
        <v>1204.6725000000001</v>
      </c>
      <c r="BI252" s="27">
        <f>IF($O252&gt;=BI$1,$S252+$Y252+$Z252,$Y252+$Z252)</f>
        <v>1204.6725000000001</v>
      </c>
      <c r="BJ252" s="27">
        <f>IF($O252&gt;=BJ$1,$S252+$Y252+$Z252,$Y252+$Z252)</f>
        <v>1204.6725000000001</v>
      </c>
      <c r="BK252" s="27">
        <f>IF($O252&gt;=BK$1,$S252+$Y252+$Z252,$Y252+$Z252)</f>
        <v>1204.6725000000001</v>
      </c>
      <c r="BL252" s="27">
        <f>IF($O252&gt;=BL$1,$S252+$Y252+$Z252,$Y252+$Z252)</f>
        <v>1204.6725000000001</v>
      </c>
      <c r="BM252" s="27">
        <f>IF($O252&gt;=BM$1,$S252+$Y252+$Z252,$Y252+$Z252)</f>
        <v>1204.6725000000001</v>
      </c>
      <c r="BN252" s="27">
        <f>IF($O252&gt;=BN$1,$S252+$Y252+$Z252,$Y252+$Z252)</f>
        <v>1204.6725000000001</v>
      </c>
      <c r="BO252" s="27">
        <f>IF($O252&gt;=BO$1,$S252+$Y252+$Z252,$Y252+$Z252)</f>
        <v>1204.6725000000001</v>
      </c>
      <c r="BP252" s="27">
        <f>IF($O252&gt;=BP$1,$S252+$Y252+$Z252,$Y252+$Z252)</f>
        <v>1204.6725000000001</v>
      </c>
      <c r="BQ252" s="27">
        <f>IF($O252&gt;=BQ$1,$S252+$Y252+$Z252,$Y252+$Z252)</f>
        <v>1204.6725000000001</v>
      </c>
      <c r="BR252" s="27">
        <f>IF($O252&gt;=BR$1,$S252+$Y252+$Z252,$Y252+$Z252)</f>
        <v>1204.6725000000001</v>
      </c>
      <c r="BS252" s="27">
        <f>IF($O252&gt;=BS$1,$S252+$Y252+$Z252,$Y252+$Z252)</f>
        <v>1204.6725000000001</v>
      </c>
      <c r="BT252" s="27">
        <f>IF($O252&gt;=BT$1,$S252+$Y252+$Z252,$Y252+$Z252)</f>
        <v>1204.6725000000001</v>
      </c>
      <c r="BU252" s="27">
        <f>IF($O252&gt;=BU$1,$S252+$Y252+$Z252,$Y252+$Z252)</f>
        <v>1204.6725000000001</v>
      </c>
      <c r="BV252" s="27">
        <f>IF($O252&gt;=BV$1,$S252+$Y252+$Z252,$Y252+$Z252)</f>
        <v>1204.6725000000001</v>
      </c>
      <c r="BW252" s="27">
        <f>IF($O252&gt;=BW$1,$S252+$Y252+$Z252,$Y252+$Z252)</f>
        <v>1204.6725000000001</v>
      </c>
      <c r="BX252" s="27">
        <f>IF($O252&gt;=BX$1,$S252+$Y252+$Z252,$Y252+$Z252)</f>
        <v>1204.6725000000001</v>
      </c>
      <c r="BY252" s="27">
        <f>IF($O252&gt;=BY$1,$S252+$Y252+$Z252,$Y252+$Z252)</f>
        <v>1204.6725000000001</v>
      </c>
      <c r="BZ252" s="27">
        <f>IF($O252&gt;=BZ$1,$S252+$Y252+$Z252,$Y252+$Z252)</f>
        <v>1204.6725000000001</v>
      </c>
      <c r="CA252" s="27">
        <f>IF($O252&gt;=CA$1,$S252+$Y252+$Z252,$Y252+$Z252)</f>
        <v>1204.6725000000001</v>
      </c>
      <c r="CB252" s="27">
        <f>IF($O252&gt;=CB$1,$S252+$Y252+$Z252,$Y252+$Z252)</f>
        <v>1204.6725000000001</v>
      </c>
      <c r="CC252" s="27">
        <f>IF($O252&gt;=CC$1,$S252+$Y252+$Z252,$Y252+$Z252)</f>
        <v>1204.6725000000001</v>
      </c>
      <c r="CD252" s="27">
        <f>IF($O252&gt;=CD$1,$S252+$Y252+$Z252,$Y252+$Z252)</f>
        <v>1204.6725000000001</v>
      </c>
      <c r="CE252" s="27">
        <f>IF($O252&gt;=CE$1,$S252+$Y252+$Z252,$Y252+$Z252)</f>
        <v>1204.6725000000001</v>
      </c>
      <c r="CF252" s="27">
        <f>IF($O252&gt;=CF$1,$S252+$Y252+$Z252,$Y252+$Z252)</f>
        <v>1204.6725000000001</v>
      </c>
      <c r="CG252" s="27">
        <f>IF($O252&gt;=CG$1,$S252+$Y252+$Z252,$Y252+$Z252)</f>
        <v>1204.6725000000001</v>
      </c>
      <c r="CH252" s="27">
        <f>IF($O252&gt;=CH$1,$S252+$Y252+$Z252,$Y252+$Z252)</f>
        <v>1204.6725000000001</v>
      </c>
      <c r="CI252" s="27">
        <f>IF($O252&gt;=CI$1,$S252+$Y252+$Z252,$Y252+$Z252)</f>
        <v>1204.6725000000001</v>
      </c>
      <c r="CJ252" s="27">
        <f>IF($O252&gt;=CJ$1,$S252+$Y252+$Z252,$Y252+$Z252)</f>
        <v>1204.6725000000001</v>
      </c>
      <c r="CK252" s="27">
        <f>IF($O252&gt;=CK$1,$S252+$Y252+$Z252,$Y252+$Z252)</f>
        <v>1204.6725000000001</v>
      </c>
      <c r="CL252" s="27">
        <f>IF($O252&gt;=CL$1,$S252+$Y252+$Z252,$Y252+$Z252)</f>
        <v>1204.6725000000001</v>
      </c>
      <c r="CM252" s="27">
        <f>IF($O252&gt;=CM$1,$S252+$Y252+$Z252,$Y252+$Z252)</f>
        <v>1204.6725000000001</v>
      </c>
      <c r="CN252" s="27">
        <f>IF($O252&gt;=CN$1,$S252+$Y252,$Y252)</f>
        <v>804.67250000000001</v>
      </c>
      <c r="CO252" s="27">
        <f>IF($O252&gt;=CO$1,$S252+$Y252,$Y252)</f>
        <v>804.67250000000001</v>
      </c>
      <c r="CP252" s="27">
        <f>IF($O252&gt;=CP$1,$S252+$Y252,$Y252)</f>
        <v>804.67250000000001</v>
      </c>
      <c r="CQ252" s="27">
        <f>IF($O252&gt;=CQ$1,$S252+$Y252,$Y252)</f>
        <v>804.67250000000001</v>
      </c>
      <c r="CR252" s="27">
        <f>IF($O252&gt;=CR$1,$S252+$Y252,$Y252)</f>
        <v>804.67250000000001</v>
      </c>
      <c r="CS252" s="27">
        <f>IF($O252&gt;=CS$1,$S252+$Y252,$Y252)</f>
        <v>804.67250000000001</v>
      </c>
      <c r="CT252" s="27">
        <f>IF($O252&gt;=CT$1,$S252+$Y252,$Y252)</f>
        <v>804.67250000000001</v>
      </c>
      <c r="CU252" s="27">
        <f>IF($O252&gt;=CU$1,$S252+$Y252,$Y252)</f>
        <v>804.67250000000001</v>
      </c>
      <c r="CV252" s="27">
        <f>IF($O252&gt;=CV$1,$S252+$Y252,$Y252)</f>
        <v>804.67250000000001</v>
      </c>
      <c r="CW252" s="27">
        <f>IF($O252&gt;=CW$1,$S252+$Y252,$Y252)</f>
        <v>804.67250000000001</v>
      </c>
      <c r="CX252" s="27">
        <f>IF($O252&gt;=CX$1,$S252+$Y252,$Y252)</f>
        <v>804.67250000000001</v>
      </c>
      <c r="CY252" s="27">
        <f>IF($O252&gt;=CY$1,$S252+$Y252,$Y252)</f>
        <v>804.67250000000001</v>
      </c>
      <c r="CZ252" s="27">
        <f>IF($O252&gt;=CZ$1,$S252+$Y252,$Y252)</f>
        <v>804.67250000000001</v>
      </c>
      <c r="DA252" s="27">
        <f>IF($O252&gt;=DA$1,$S252+$Y252,$Y252)</f>
        <v>804.67250000000001</v>
      </c>
      <c r="DB252" s="27">
        <f>IF($O252&gt;=DB$1,$S252+$Y252,$Y252)</f>
        <v>804.67250000000001</v>
      </c>
      <c r="DC252" s="27">
        <f>IF($O252&gt;=DC$1,$S252+$Y252,$Y252)</f>
        <v>804.67250000000001</v>
      </c>
      <c r="DD252" s="27">
        <f>IF($O252&gt;=DD$1,$S252+$Y252,$Y252)</f>
        <v>804.67250000000001</v>
      </c>
      <c r="DE252" s="27">
        <f>IF($O252&gt;=DE$1,$S252+$Y252,$Y252)</f>
        <v>804.67250000000001</v>
      </c>
      <c r="DF252" s="27">
        <f>IF($O252&gt;=DF$1,$S252+$Y252,$Y252)</f>
        <v>804.67250000000001</v>
      </c>
      <c r="DG252" s="27">
        <f>IF($O252&gt;=DG$1,$S252+$Y252,$Y252)</f>
        <v>804.67250000000001</v>
      </c>
      <c r="DH252" s="27">
        <f>IF($O252&gt;=DH$1,$S252+$Y252,$Y252)</f>
        <v>804.67250000000001</v>
      </c>
      <c r="DI252" s="27">
        <f>IF($O252&gt;=DI$1,$S252+$Y252,$Y252)</f>
        <v>804.67250000000001</v>
      </c>
      <c r="DJ252" s="27">
        <f>IF($O252&gt;=DJ$1,$S252+$Y252,$Y252)</f>
        <v>804.67250000000001</v>
      </c>
      <c r="DK252" s="27">
        <f>IF($O252&gt;=DK$1,$S252+$Y252,$Y252)</f>
        <v>804.67250000000001</v>
      </c>
      <c r="DL252" s="27">
        <f>IF($O252&gt;=DL$1,$S252+$Y252,$Y252)</f>
        <v>804.67250000000001</v>
      </c>
      <c r="DM252" s="27">
        <f>IF($O252&gt;=DM$1,$S252+$Y252,$Y252)</f>
        <v>804.67250000000001</v>
      </c>
      <c r="DN252" s="27">
        <f>IF($O252&gt;=DN$1,$S252+$Y252,$Y252)</f>
        <v>804.67250000000001</v>
      </c>
      <c r="DO252" s="27">
        <f>IF($O252&gt;=DO$1,$S252+$Y252,$Y252)</f>
        <v>804.67250000000001</v>
      </c>
      <c r="DP252" s="27">
        <f>IF($O252&gt;=DP$1,$S252+$Y252,$Y252)</f>
        <v>804.67250000000001</v>
      </c>
      <c r="DQ252" s="27">
        <f>IF($O252&gt;=DQ$1,$S252+$Y252,$Y252)</f>
        <v>804.67250000000001</v>
      </c>
      <c r="DR252" s="27">
        <f>IF($O252&gt;=DR$1,$S252+$Y252,$Y252)</f>
        <v>804.67250000000001</v>
      </c>
      <c r="DS252" s="27">
        <f>IF($O252&gt;=DS$1,$S252+$Y252,$Y252)</f>
        <v>804.67250000000001</v>
      </c>
      <c r="DT252" s="27">
        <f>IF($O252&gt;=DT$1,$S252+$Y252,$Y252)</f>
        <v>804.67250000000001</v>
      </c>
      <c r="DU252" s="27">
        <f>IF($O252&gt;=DU$1,$S252+$Y252,$Y252)</f>
        <v>804.67250000000001</v>
      </c>
      <c r="DV252" s="27">
        <f>IF($O252&gt;=DV$1,$S252+$Y252,$Y252)</f>
        <v>804.67250000000001</v>
      </c>
      <c r="DW252" s="27">
        <f>IF($O252&gt;=DW$1,$S252+$Y252,$Y252)</f>
        <v>804.67250000000001</v>
      </c>
      <c r="DX252" s="27">
        <f>IF($O252&gt;=DX$1,$S252+$Y252,$Y252)</f>
        <v>804.67250000000001</v>
      </c>
      <c r="DY252" s="27">
        <f>IF($O252&gt;=DY$1,$S252+$Y252,$Y252)</f>
        <v>804.67250000000001</v>
      </c>
      <c r="DZ252" s="27">
        <f>IF($O252&gt;=DZ$1,$S252+$Y252,$Y252)</f>
        <v>804.67250000000001</v>
      </c>
      <c r="EA252" s="27">
        <f>IF($O252&gt;=EA$1,$S252+$Y252,$Y252)</f>
        <v>804.67250000000001</v>
      </c>
      <c r="EB252" s="27">
        <f>IF($O252&gt;=EB$1,$S252+$Y252,$Y252)</f>
        <v>804.67250000000001</v>
      </c>
      <c r="EC252" s="27">
        <f>IF($O252&gt;=EC$1,$S252+$Y252,$Y252)</f>
        <v>804.67250000000001</v>
      </c>
      <c r="ED252" s="27">
        <f>IF($O252&gt;=ED$1,$S252+$Y252,$Y252)</f>
        <v>804.67250000000001</v>
      </c>
      <c r="EE252" s="27">
        <f>IF($O252&gt;=EE$1,$S252+$Y252,$Y252)</f>
        <v>804.67250000000001</v>
      </c>
      <c r="EF252" s="27">
        <f>IF($O252&gt;=EF$1,$S252+$Y252,$Y252)</f>
        <v>804.67250000000001</v>
      </c>
      <c r="EG252" s="27">
        <f>IF($O252&gt;=EG$1,$S252+$Y252,$Y252)</f>
        <v>804.67250000000001</v>
      </c>
      <c r="EH252" s="27">
        <f>IF($O252&gt;=EH$1,$S252+$Y252,$Y252)</f>
        <v>804.67250000000001</v>
      </c>
      <c r="EI252" s="27">
        <f>IF($O252&gt;=EI$1,$S252+$Y252,$Y252)</f>
        <v>804.67250000000001</v>
      </c>
      <c r="EJ252" s="27">
        <f>IF($O252&gt;=EJ$1,$S252+$Y252,$Y252)</f>
        <v>804.67250000000001</v>
      </c>
      <c r="EK252" s="27">
        <f>IF($O252&gt;=EK$1,$S252+$Y252,$Y252)</f>
        <v>804.67250000000001</v>
      </c>
      <c r="EL252" s="27">
        <f>IF($O252&gt;=EL$1,$S252+$Y252,$Y252)</f>
        <v>804.67250000000001</v>
      </c>
      <c r="EM252" s="27">
        <f>IF($O252&gt;=EM$1,$S252+$Y252,$Y252)</f>
        <v>804.67250000000001</v>
      </c>
      <c r="EN252" s="27">
        <f>IF($O252&gt;=EN$1,$S252+$Y252,$Y252)</f>
        <v>804.67250000000001</v>
      </c>
      <c r="EO252" s="27">
        <f>IF($O252&gt;=EO$1,$S252+$Y252,$Y252)</f>
        <v>804.67250000000001</v>
      </c>
      <c r="EP252" s="27">
        <f>IF($O252&gt;=EP$1,$S252+$Y252,$Y252)</f>
        <v>804.67250000000001</v>
      </c>
      <c r="EQ252" s="27">
        <f>IF($O252&gt;=EQ$1,$S252+$Y252,$Y252)</f>
        <v>804.67250000000001</v>
      </c>
      <c r="ER252" s="27">
        <f>IF($O252&gt;=ER$1,$S252+$Y252,$Y252)</f>
        <v>804.67250000000001</v>
      </c>
      <c r="ES252" s="27">
        <f>IF($O252&gt;=ES$1,$S252+$Y252,$Y252)</f>
        <v>804.67250000000001</v>
      </c>
      <c r="ET252" s="27">
        <f>IF($O252&gt;=ET$1,$S252+$Y252,$Y252)</f>
        <v>804.67250000000001</v>
      </c>
      <c r="EU252" s="27">
        <f>IF($O252&gt;=EU$1,$S252+$Y252,$Y252)</f>
        <v>804.67250000000001</v>
      </c>
      <c r="EV252" s="27">
        <f>IF($O252&gt;=EV$1,$S252,0)</f>
        <v>804.67250000000001</v>
      </c>
      <c r="EW252" s="27">
        <f>IF($O252&gt;=EW$1,$S252,0)</f>
        <v>804.67250000000001</v>
      </c>
      <c r="EX252" s="27">
        <f>IF($O252&gt;=EX$1,$S252,0)</f>
        <v>804.67250000000001</v>
      </c>
      <c r="EY252" s="27">
        <f>IF($O252&gt;=EY$1,$S252,0)</f>
        <v>804.67250000000001</v>
      </c>
      <c r="EZ252" s="27">
        <f>IF($O252&gt;=EZ$1,$S252,0)</f>
        <v>804.67250000000001</v>
      </c>
      <c r="FA252" s="27">
        <f>IF($O252&gt;=FA$1,$S252,0)</f>
        <v>804.67250000000001</v>
      </c>
      <c r="FB252" s="27">
        <f>IF($O252&gt;=FB$1,$S252,0)</f>
        <v>804.67250000000001</v>
      </c>
      <c r="FC252" s="27">
        <f>IF($O252&gt;=FC$1,$S252,0)</f>
        <v>804.67250000000001</v>
      </c>
      <c r="FD252" s="27">
        <f>IF($O252&gt;=FD$1,$S252,0)</f>
        <v>804.67250000000001</v>
      </c>
      <c r="FE252" s="27">
        <f>IF($O252&gt;=FE$1,$S252,0)</f>
        <v>804.67250000000001</v>
      </c>
      <c r="FF252" s="27">
        <f>IF($O252&gt;=FF$1,$S252,0)</f>
        <v>804.67250000000001</v>
      </c>
      <c r="FG252" s="27">
        <f>IF($O252&gt;=FG$1,$S252,0)</f>
        <v>804.67250000000001</v>
      </c>
      <c r="FH252" s="27">
        <f>IF($O252&gt;=FH$1,$S252,0)</f>
        <v>804.67250000000001</v>
      </c>
      <c r="FI252" s="27">
        <f>IF($O252&gt;=FI$1,$S252,0)</f>
        <v>804.67250000000001</v>
      </c>
      <c r="FJ252" s="27">
        <f>IF($O252&gt;=FJ$1,$S252,0)</f>
        <v>804.67250000000001</v>
      </c>
      <c r="FK252" s="27">
        <f>IF($O252&gt;=FK$1,$S252,0)</f>
        <v>804.67250000000001</v>
      </c>
      <c r="FL252" s="27">
        <f>IF($O252&gt;=FL$1,$S252,0)</f>
        <v>804.67250000000001</v>
      </c>
      <c r="FM252" s="27">
        <f>IF($O252&gt;=FM$1,$S252,0)</f>
        <v>804.67250000000001</v>
      </c>
      <c r="FN252" s="27">
        <f>IF($O252&gt;=FN$1,$S252,0)</f>
        <v>804.67250000000001</v>
      </c>
      <c r="FO252" s="27">
        <f>IF($O252&gt;=FO$1,$S252,0)</f>
        <v>804.67250000000001</v>
      </c>
      <c r="FP252" s="27">
        <f>IF($O252&gt;=FP$1,$S252,0)</f>
        <v>804.67250000000001</v>
      </c>
      <c r="FQ252" s="27">
        <f>IF($O252&gt;=FQ$1,$S252,0)</f>
        <v>804.67250000000001</v>
      </c>
      <c r="FR252" s="27">
        <f>IF($O252&gt;=FR$1,$S252,0)</f>
        <v>804.67250000000001</v>
      </c>
      <c r="FS252" s="27">
        <f>IF($O252&gt;=FS$1,$S252,0)</f>
        <v>804.67250000000001</v>
      </c>
      <c r="FT252" s="27">
        <f>IF($O252&gt;=FT$1,$S252,0)</f>
        <v>804.67250000000001</v>
      </c>
      <c r="FU252" s="27">
        <f>IF($O252&gt;=FU$1,$S252,0)</f>
        <v>804.67250000000001</v>
      </c>
      <c r="FV252" s="27">
        <f>IF($O252&gt;=FV$1,$S252,0)</f>
        <v>804.67250000000001</v>
      </c>
      <c r="FW252" s="27">
        <f>IF($O252&gt;=FW$1,$S252,0)</f>
        <v>804.67250000000001</v>
      </c>
      <c r="FX252" s="27">
        <f>IF($O252&gt;=FX$1,$S252,0)</f>
        <v>804.67250000000001</v>
      </c>
      <c r="FY252" s="27">
        <f>IF($O252&gt;=FY$1,$S252,0)</f>
        <v>804.67250000000001</v>
      </c>
      <c r="FZ252" s="27">
        <f>IF($O252&gt;=FZ$1,$S252,0)</f>
        <v>0</v>
      </c>
      <c r="GA252" s="27">
        <f>IF($O252&gt;=GA$1,$S252,0)</f>
        <v>0</v>
      </c>
      <c r="GB252" s="27">
        <f>IF($O252&gt;=GB$1,$S252,0)</f>
        <v>0</v>
      </c>
      <c r="GC252" s="27">
        <f>IF($O252&gt;=GC$1,$S252,0)</f>
        <v>0</v>
      </c>
      <c r="GD252" s="27">
        <f>IF($O252&gt;=GD$1,$S252,0)</f>
        <v>0</v>
      </c>
      <c r="GE252" s="27">
        <f>IF($O252&gt;=GE$1,$S252,0)</f>
        <v>0</v>
      </c>
      <c r="GF252" s="27">
        <f>IF($O252&gt;=GF$1,$S252,0)</f>
        <v>0</v>
      </c>
      <c r="GG252" s="27">
        <f>IF($O252&gt;=GG$1,$S252,0)</f>
        <v>0</v>
      </c>
      <c r="GH252" s="27">
        <f>IF($O252&gt;=GH$1,$S252,0)</f>
        <v>0</v>
      </c>
      <c r="GI252" s="27">
        <f>IF($O252&gt;=GI$1,$S252,0)</f>
        <v>0</v>
      </c>
      <c r="GJ252" s="27">
        <f>IF($O252&gt;=GJ$1,$S252,0)</f>
        <v>0</v>
      </c>
      <c r="GK252" s="27">
        <f>IF($O252&gt;=GK$1,$S252,0)</f>
        <v>0</v>
      </c>
      <c r="GL252" s="27">
        <f>IF($O252&gt;=GL$1,$S252,0)</f>
        <v>0</v>
      </c>
      <c r="GM252" s="27">
        <f>IF($O252&gt;=GM$1,$S252,0)</f>
        <v>0</v>
      </c>
      <c r="GN252" s="27">
        <f>IF($O252&gt;=GN$1,$S252,0)</f>
        <v>0</v>
      </c>
      <c r="GO252" s="27">
        <f>IF($O252&gt;=GO$1,$S252,0)</f>
        <v>0</v>
      </c>
      <c r="GP252" s="27">
        <f>IF($O252&gt;=GP$1,$S252,0)</f>
        <v>0</v>
      </c>
      <c r="GQ252" s="27">
        <f>IF($O252&gt;=GQ$1,$S252,0)</f>
        <v>0</v>
      </c>
      <c r="GR252" s="27">
        <f>IF($O252&gt;=GR$1,$S252,0)</f>
        <v>0</v>
      </c>
      <c r="GS252" s="27">
        <f>IF($O252&gt;=GS$1,$S252,0)</f>
        <v>0</v>
      </c>
      <c r="GT252" s="27">
        <f>IF($O252&gt;=GT$1,$S252,0)</f>
        <v>0</v>
      </c>
      <c r="GU252" s="27">
        <f>IF($O252&gt;=GU$1,$S252,0)</f>
        <v>0</v>
      </c>
      <c r="GV252" s="27">
        <f>IF($O252&gt;=GV$1,$S252,0)</f>
        <v>0</v>
      </c>
      <c r="GW252" s="27">
        <f>IF($O252&gt;=GW$1,$S252,0)</f>
        <v>0</v>
      </c>
      <c r="GX252" s="27">
        <f>IF($O252&gt;=GX$1,$S252,0)</f>
        <v>0</v>
      </c>
      <c r="GY252" s="27">
        <f>IF($O252&gt;=GY$1,$S252,0)</f>
        <v>0</v>
      </c>
      <c r="GZ252" s="27">
        <f>IF($O252&gt;=GZ$1,$S252,0)</f>
        <v>0</v>
      </c>
      <c r="HA252" s="27">
        <f>IF($O252&gt;=HA$1,$S252,0)</f>
        <v>0</v>
      </c>
      <c r="HB252" s="27">
        <f>IF($O252&gt;=HB$1,$S252,0)</f>
        <v>0</v>
      </c>
      <c r="HC252" s="27">
        <f>IF($O252&gt;=HC$1,$S252,0)</f>
        <v>0</v>
      </c>
    </row>
    <row r="253" spans="1:211">
      <c r="A253" s="3">
        <v>109720</v>
      </c>
      <c r="B253" s="3" t="s">
        <v>143</v>
      </c>
      <c r="C253" s="3" t="s">
        <v>98</v>
      </c>
      <c r="D253" s="3">
        <v>55</v>
      </c>
      <c r="E253" s="4">
        <v>38061</v>
      </c>
      <c r="F253" s="5">
        <v>14.273972602739725</v>
      </c>
      <c r="G253" s="3" t="s">
        <v>99</v>
      </c>
      <c r="H253" s="4">
        <v>23116</v>
      </c>
      <c r="I253" s="9" t="s">
        <v>864</v>
      </c>
      <c r="J253" s="5">
        <v>4144.8</v>
      </c>
      <c r="K253" s="31">
        <v>331</v>
      </c>
      <c r="L253" s="32">
        <v>14</v>
      </c>
      <c r="M253" s="33">
        <f>VLOOKUP(L253,FIND,3,TRUE)</f>
        <v>1.1000000000000001</v>
      </c>
      <c r="N253" s="32">
        <f>IF(L253&gt;30,180,VLOOKUP(L253,TEMPO,2,FALSE))</f>
        <v>84</v>
      </c>
      <c r="O253" s="32">
        <f>IF(R253&gt;0,4,N253)</f>
        <v>84</v>
      </c>
      <c r="P253" s="96">
        <f>J253*M253*L253</f>
        <v>63829.920000000013</v>
      </c>
      <c r="Q253" s="96">
        <f>10934.45*2</f>
        <v>21868.9</v>
      </c>
      <c r="R253" s="96">
        <f>IF(P253&lt;=Q253,P253/4,0)</f>
        <v>0</v>
      </c>
      <c r="S253" s="5">
        <f>IF(P253&gt;=Q253,P253/N253,0)</f>
        <v>759.88000000000011</v>
      </c>
      <c r="T253" s="3"/>
      <c r="U253" s="3">
        <f>IF(T253="",1,0)</f>
        <v>1</v>
      </c>
      <c r="V253" s="3">
        <v>643</v>
      </c>
      <c r="W253" s="5">
        <v>0</v>
      </c>
      <c r="X253" s="5">
        <v>245.73</v>
      </c>
      <c r="Y253" s="5">
        <f>X253*W253</f>
        <v>0</v>
      </c>
      <c r="Z253" s="5">
        <v>400</v>
      </c>
      <c r="AA253" s="5">
        <f>S253+Y253+Z253</f>
        <v>1159.8800000000001</v>
      </c>
      <c r="AB253" s="39">
        <f>(J253/12+J253/12*1.3333333333+450/12+J253/30*6/12+J253)*1.3+Y253+Z253+153.9</f>
        <v>7128.407333318366</v>
      </c>
      <c r="AC253" s="39" t="s">
        <v>98</v>
      </c>
      <c r="AD253" s="39">
        <f>J253*1.3+400+153.9</f>
        <v>5942.14</v>
      </c>
      <c r="AE253" s="39">
        <f>SUMIFS('CUSTO MENSAL FUNC NOVO'!H:H,'CUSTO MENSAL FUNC NOVO'!A:A,'VALORES MENSAIS'!AC253)</f>
        <v>3674.875</v>
      </c>
      <c r="AF253" s="27">
        <f>IF($R253&gt;0,$R253,$S253)+$Y253+$Z253</f>
        <v>1159.8800000000001</v>
      </c>
      <c r="AG253" s="27">
        <f>IF($R253&gt;0,$R253,$S253)+$Y253+$Z253</f>
        <v>1159.8800000000001</v>
      </c>
      <c r="AH253" s="27">
        <f>IF($R253&gt;0,$R253,$S253)+$Y253+$Z253</f>
        <v>1159.8800000000001</v>
      </c>
      <c r="AI253" s="27">
        <f>IF($R253&gt;0,$R253,$S253)+$Y253+$Z253</f>
        <v>1159.8800000000001</v>
      </c>
      <c r="AJ253" s="27">
        <f>IF($O253&gt;=AJ$1,$S253+$Y253+$Z253,$Y253+$Z253)</f>
        <v>1159.8800000000001</v>
      </c>
      <c r="AK253" s="27">
        <f>IF($O253&gt;=AK$1,$S253+$Y253+$Z253,$Y253+$Z253)</f>
        <v>1159.8800000000001</v>
      </c>
      <c r="AL253" s="27">
        <f>IF($O253&gt;=AL$1,$S253+$Y253+$Z253,$Y253+$Z253)</f>
        <v>1159.8800000000001</v>
      </c>
      <c r="AM253" s="27">
        <f>IF($O253&gt;=AM$1,$S253+$Y253+$Z253,$Y253+$Z253)</f>
        <v>1159.8800000000001</v>
      </c>
      <c r="AN253" s="27">
        <f>IF($O253&gt;=AN$1,$S253+$Y253+$Z253,$Y253+$Z253)</f>
        <v>1159.8800000000001</v>
      </c>
      <c r="AO253" s="27">
        <f>IF($O253&gt;=AO$1,$S253+$Y253+$Z253,$Y253+$Z253)</f>
        <v>1159.8800000000001</v>
      </c>
      <c r="AP253" s="27">
        <f>IF($O253&gt;=AP$1,$S253+$Y253+$Z253,$Y253+$Z253)</f>
        <v>1159.8800000000001</v>
      </c>
      <c r="AQ253" s="27">
        <f>IF($O253&gt;=AQ$1,$S253+$Y253+$Z253,$Y253+$Z253)</f>
        <v>1159.8800000000001</v>
      </c>
      <c r="AR253" s="27">
        <f>IF($O253&gt;=AR$1,$S253+$Y253+$Z253,$Y253+$Z253)</f>
        <v>1159.8800000000001</v>
      </c>
      <c r="AS253" s="27">
        <f>IF($O253&gt;=AS$1,$S253+$Y253+$Z253,$Y253+$Z253)</f>
        <v>1159.8800000000001</v>
      </c>
      <c r="AT253" s="27">
        <f>IF($O253&gt;=AT$1,$S253+$Y253+$Z253,$Y253+$Z253)</f>
        <v>1159.8800000000001</v>
      </c>
      <c r="AU253" s="27">
        <f>IF($O253&gt;=AU$1,$S253+$Y253+$Z253,$Y253+$Z253)</f>
        <v>1159.8800000000001</v>
      </c>
      <c r="AV253" s="27">
        <f>IF($O253&gt;=AV$1,$S253+$Y253+$Z253,$Y253+$Z253)</f>
        <v>1159.8800000000001</v>
      </c>
      <c r="AW253" s="27">
        <f>IF($O253&gt;=AW$1,$S253+$Y253+$Z253,$Y253+$Z253)</f>
        <v>1159.8800000000001</v>
      </c>
      <c r="AX253" s="27">
        <f>IF($O253&gt;=AX$1,$S253+$Y253+$Z253,$Y253+$Z253)</f>
        <v>1159.8800000000001</v>
      </c>
      <c r="AY253" s="27">
        <f>IF($O253&gt;=AY$1,$S253+$Y253+$Z253,$Y253+$Z253)</f>
        <v>1159.8800000000001</v>
      </c>
      <c r="AZ253" s="27">
        <f>IF($O253&gt;=AZ$1,$S253+$Y253+$Z253,$Y253+$Z253)</f>
        <v>1159.8800000000001</v>
      </c>
      <c r="BA253" s="27">
        <f>IF($O253&gt;=BA$1,$S253+$Y253+$Z253,$Y253+$Z253)</f>
        <v>1159.8800000000001</v>
      </c>
      <c r="BB253" s="27">
        <f>IF($O253&gt;=BB$1,$S253+$Y253+$Z253,$Y253+$Z253)</f>
        <v>1159.8800000000001</v>
      </c>
      <c r="BC253" s="27">
        <f>IF($O253&gt;=BC$1,$S253+$Y253+$Z253,$Y253+$Z253)</f>
        <v>1159.8800000000001</v>
      </c>
      <c r="BD253" s="27">
        <f>IF($O253&gt;=BD$1,$S253+$Y253+$Z253,$Y253+$Z253)</f>
        <v>1159.8800000000001</v>
      </c>
      <c r="BE253" s="27">
        <f>IF($O253&gt;=BE$1,$S253+$Y253+$Z253,$Y253+$Z253)</f>
        <v>1159.8800000000001</v>
      </c>
      <c r="BF253" s="27">
        <f>IF($O253&gt;=BF$1,$S253+$Y253+$Z253,$Y253+$Z253)</f>
        <v>1159.8800000000001</v>
      </c>
      <c r="BG253" s="27">
        <f>IF($O253&gt;=BG$1,$S253+$Y253+$Z253,$Y253+$Z253)</f>
        <v>1159.8800000000001</v>
      </c>
      <c r="BH253" s="27">
        <f>IF($O253&gt;=BH$1,$S253+$Y253+$Z253,$Y253+$Z253)</f>
        <v>1159.8800000000001</v>
      </c>
      <c r="BI253" s="27">
        <f>IF($O253&gt;=BI$1,$S253+$Y253+$Z253,$Y253+$Z253)</f>
        <v>1159.8800000000001</v>
      </c>
      <c r="BJ253" s="27">
        <f>IF($O253&gt;=BJ$1,$S253+$Y253+$Z253,$Y253+$Z253)</f>
        <v>1159.8800000000001</v>
      </c>
      <c r="BK253" s="27">
        <f>IF($O253&gt;=BK$1,$S253+$Y253+$Z253,$Y253+$Z253)</f>
        <v>1159.8800000000001</v>
      </c>
      <c r="BL253" s="27">
        <f>IF($O253&gt;=BL$1,$S253+$Y253+$Z253,$Y253+$Z253)</f>
        <v>1159.8800000000001</v>
      </c>
      <c r="BM253" s="27">
        <f>IF($O253&gt;=BM$1,$S253+$Y253+$Z253,$Y253+$Z253)</f>
        <v>1159.8800000000001</v>
      </c>
      <c r="BN253" s="27">
        <f>IF($O253&gt;=BN$1,$S253+$Y253+$Z253,$Y253+$Z253)</f>
        <v>1159.8800000000001</v>
      </c>
      <c r="BO253" s="27">
        <f>IF($O253&gt;=BO$1,$S253+$Y253+$Z253,$Y253+$Z253)</f>
        <v>1159.8800000000001</v>
      </c>
      <c r="BP253" s="27">
        <f>IF($O253&gt;=BP$1,$S253+$Y253+$Z253,$Y253+$Z253)</f>
        <v>1159.8800000000001</v>
      </c>
      <c r="BQ253" s="27">
        <f>IF($O253&gt;=BQ$1,$S253+$Y253+$Z253,$Y253+$Z253)</f>
        <v>1159.8800000000001</v>
      </c>
      <c r="BR253" s="27">
        <f>IF($O253&gt;=BR$1,$S253+$Y253+$Z253,$Y253+$Z253)</f>
        <v>1159.8800000000001</v>
      </c>
      <c r="BS253" s="27">
        <f>IF($O253&gt;=BS$1,$S253+$Y253+$Z253,$Y253+$Z253)</f>
        <v>1159.8800000000001</v>
      </c>
      <c r="BT253" s="27">
        <f>IF($O253&gt;=BT$1,$S253+$Y253+$Z253,$Y253+$Z253)</f>
        <v>1159.8800000000001</v>
      </c>
      <c r="BU253" s="27">
        <f>IF($O253&gt;=BU$1,$S253+$Y253+$Z253,$Y253+$Z253)</f>
        <v>1159.8800000000001</v>
      </c>
      <c r="BV253" s="27">
        <f>IF($O253&gt;=BV$1,$S253+$Y253+$Z253,$Y253+$Z253)</f>
        <v>1159.8800000000001</v>
      </c>
      <c r="BW253" s="27">
        <f>IF($O253&gt;=BW$1,$S253+$Y253+$Z253,$Y253+$Z253)</f>
        <v>1159.8800000000001</v>
      </c>
      <c r="BX253" s="27">
        <f>IF($O253&gt;=BX$1,$S253+$Y253+$Z253,$Y253+$Z253)</f>
        <v>1159.8800000000001</v>
      </c>
      <c r="BY253" s="27">
        <f>IF($O253&gt;=BY$1,$S253+$Y253+$Z253,$Y253+$Z253)</f>
        <v>1159.8800000000001</v>
      </c>
      <c r="BZ253" s="27">
        <f>IF($O253&gt;=BZ$1,$S253+$Y253+$Z253,$Y253+$Z253)</f>
        <v>1159.8800000000001</v>
      </c>
      <c r="CA253" s="27">
        <f>IF($O253&gt;=CA$1,$S253+$Y253+$Z253,$Y253+$Z253)</f>
        <v>1159.8800000000001</v>
      </c>
      <c r="CB253" s="27">
        <f>IF($O253&gt;=CB$1,$S253+$Y253+$Z253,$Y253+$Z253)</f>
        <v>1159.8800000000001</v>
      </c>
      <c r="CC253" s="27">
        <f>IF($O253&gt;=CC$1,$S253+$Y253+$Z253,$Y253+$Z253)</f>
        <v>1159.8800000000001</v>
      </c>
      <c r="CD253" s="27">
        <f>IF($O253&gt;=CD$1,$S253+$Y253+$Z253,$Y253+$Z253)</f>
        <v>1159.8800000000001</v>
      </c>
      <c r="CE253" s="27">
        <f>IF($O253&gt;=CE$1,$S253+$Y253+$Z253,$Y253+$Z253)</f>
        <v>1159.8800000000001</v>
      </c>
      <c r="CF253" s="27">
        <f>IF($O253&gt;=CF$1,$S253+$Y253+$Z253,$Y253+$Z253)</f>
        <v>1159.8800000000001</v>
      </c>
      <c r="CG253" s="27">
        <f>IF($O253&gt;=CG$1,$S253+$Y253+$Z253,$Y253+$Z253)</f>
        <v>1159.8800000000001</v>
      </c>
      <c r="CH253" s="27">
        <f>IF($O253&gt;=CH$1,$S253+$Y253+$Z253,$Y253+$Z253)</f>
        <v>1159.8800000000001</v>
      </c>
      <c r="CI253" s="27">
        <f>IF($O253&gt;=CI$1,$S253+$Y253+$Z253,$Y253+$Z253)</f>
        <v>1159.8800000000001</v>
      </c>
      <c r="CJ253" s="27">
        <f>IF($O253&gt;=CJ$1,$S253+$Y253+$Z253,$Y253+$Z253)</f>
        <v>1159.8800000000001</v>
      </c>
      <c r="CK253" s="27">
        <f>IF($O253&gt;=CK$1,$S253+$Y253+$Z253,$Y253+$Z253)</f>
        <v>1159.8800000000001</v>
      </c>
      <c r="CL253" s="27">
        <f>IF($O253&gt;=CL$1,$S253+$Y253+$Z253,$Y253+$Z253)</f>
        <v>1159.8800000000001</v>
      </c>
      <c r="CM253" s="27">
        <f>IF($O253&gt;=CM$1,$S253+$Y253+$Z253,$Y253+$Z253)</f>
        <v>1159.8800000000001</v>
      </c>
      <c r="CN253" s="27">
        <f>IF($O253&gt;=CN$1,$S253+$Y253,$Y253)</f>
        <v>759.88000000000011</v>
      </c>
      <c r="CO253" s="27">
        <f>IF($O253&gt;=CO$1,$S253+$Y253,$Y253)</f>
        <v>759.88000000000011</v>
      </c>
      <c r="CP253" s="27">
        <f>IF($O253&gt;=CP$1,$S253+$Y253,$Y253)</f>
        <v>759.88000000000011</v>
      </c>
      <c r="CQ253" s="27">
        <f>IF($O253&gt;=CQ$1,$S253+$Y253,$Y253)</f>
        <v>759.88000000000011</v>
      </c>
      <c r="CR253" s="27">
        <f>IF($O253&gt;=CR$1,$S253+$Y253,$Y253)</f>
        <v>759.88000000000011</v>
      </c>
      <c r="CS253" s="27">
        <f>IF($O253&gt;=CS$1,$S253+$Y253,$Y253)</f>
        <v>759.88000000000011</v>
      </c>
      <c r="CT253" s="27">
        <f>IF($O253&gt;=CT$1,$S253+$Y253,$Y253)</f>
        <v>759.88000000000011</v>
      </c>
      <c r="CU253" s="27">
        <f>IF($O253&gt;=CU$1,$S253+$Y253,$Y253)</f>
        <v>759.88000000000011</v>
      </c>
      <c r="CV253" s="27">
        <f>IF($O253&gt;=CV$1,$S253+$Y253,$Y253)</f>
        <v>759.88000000000011</v>
      </c>
      <c r="CW253" s="27">
        <f>IF($O253&gt;=CW$1,$S253+$Y253,$Y253)</f>
        <v>759.88000000000011</v>
      </c>
      <c r="CX253" s="27">
        <f>IF($O253&gt;=CX$1,$S253+$Y253,$Y253)</f>
        <v>759.88000000000011</v>
      </c>
      <c r="CY253" s="27">
        <f>IF($O253&gt;=CY$1,$S253+$Y253,$Y253)</f>
        <v>759.88000000000011</v>
      </c>
      <c r="CZ253" s="27">
        <f>IF($O253&gt;=CZ$1,$S253+$Y253,$Y253)</f>
        <v>759.88000000000011</v>
      </c>
      <c r="DA253" s="27">
        <f>IF($O253&gt;=DA$1,$S253+$Y253,$Y253)</f>
        <v>759.88000000000011</v>
      </c>
      <c r="DB253" s="27">
        <f>IF($O253&gt;=DB$1,$S253+$Y253,$Y253)</f>
        <v>759.88000000000011</v>
      </c>
      <c r="DC253" s="27">
        <f>IF($O253&gt;=DC$1,$S253+$Y253,$Y253)</f>
        <v>759.88000000000011</v>
      </c>
      <c r="DD253" s="27">
        <f>IF($O253&gt;=DD$1,$S253+$Y253,$Y253)</f>
        <v>759.88000000000011</v>
      </c>
      <c r="DE253" s="27">
        <f>IF($O253&gt;=DE$1,$S253+$Y253,$Y253)</f>
        <v>759.88000000000011</v>
      </c>
      <c r="DF253" s="27">
        <f>IF($O253&gt;=DF$1,$S253+$Y253,$Y253)</f>
        <v>759.88000000000011</v>
      </c>
      <c r="DG253" s="27">
        <f>IF($O253&gt;=DG$1,$S253+$Y253,$Y253)</f>
        <v>759.88000000000011</v>
      </c>
      <c r="DH253" s="27">
        <f>IF($O253&gt;=DH$1,$S253+$Y253,$Y253)</f>
        <v>759.88000000000011</v>
      </c>
      <c r="DI253" s="27">
        <f>IF($O253&gt;=DI$1,$S253+$Y253,$Y253)</f>
        <v>759.88000000000011</v>
      </c>
      <c r="DJ253" s="27">
        <f>IF($O253&gt;=DJ$1,$S253+$Y253,$Y253)</f>
        <v>759.88000000000011</v>
      </c>
      <c r="DK253" s="27">
        <f>IF($O253&gt;=DK$1,$S253+$Y253,$Y253)</f>
        <v>759.88000000000011</v>
      </c>
      <c r="DL253" s="27">
        <f>IF($O253&gt;=DL$1,$S253+$Y253,$Y253)</f>
        <v>0</v>
      </c>
      <c r="DM253" s="27">
        <f>IF($O253&gt;=DM$1,$S253+$Y253,$Y253)</f>
        <v>0</v>
      </c>
      <c r="DN253" s="27">
        <f>IF($O253&gt;=DN$1,$S253+$Y253,$Y253)</f>
        <v>0</v>
      </c>
      <c r="DO253" s="27">
        <f>IF($O253&gt;=DO$1,$S253+$Y253,$Y253)</f>
        <v>0</v>
      </c>
      <c r="DP253" s="27">
        <f>IF($O253&gt;=DP$1,$S253+$Y253,$Y253)</f>
        <v>0</v>
      </c>
      <c r="DQ253" s="27">
        <f>IF($O253&gt;=DQ$1,$S253+$Y253,$Y253)</f>
        <v>0</v>
      </c>
      <c r="DR253" s="27">
        <f>IF($O253&gt;=DR$1,$S253+$Y253,$Y253)</f>
        <v>0</v>
      </c>
      <c r="DS253" s="27">
        <f>IF($O253&gt;=DS$1,$S253+$Y253,$Y253)</f>
        <v>0</v>
      </c>
      <c r="DT253" s="27">
        <f>IF($O253&gt;=DT$1,$S253+$Y253,$Y253)</f>
        <v>0</v>
      </c>
      <c r="DU253" s="27">
        <f>IF($O253&gt;=DU$1,$S253+$Y253,$Y253)</f>
        <v>0</v>
      </c>
      <c r="DV253" s="27">
        <f>IF($O253&gt;=DV$1,$S253+$Y253,$Y253)</f>
        <v>0</v>
      </c>
      <c r="DW253" s="27">
        <f>IF($O253&gt;=DW$1,$S253+$Y253,$Y253)</f>
        <v>0</v>
      </c>
      <c r="DX253" s="27">
        <f>IF($O253&gt;=DX$1,$S253+$Y253,$Y253)</f>
        <v>0</v>
      </c>
      <c r="DY253" s="27">
        <f>IF($O253&gt;=DY$1,$S253+$Y253,$Y253)</f>
        <v>0</v>
      </c>
      <c r="DZ253" s="27">
        <f>IF($O253&gt;=DZ$1,$S253+$Y253,$Y253)</f>
        <v>0</v>
      </c>
      <c r="EA253" s="27">
        <f>IF($O253&gt;=EA$1,$S253+$Y253,$Y253)</f>
        <v>0</v>
      </c>
      <c r="EB253" s="27">
        <f>IF($O253&gt;=EB$1,$S253+$Y253,$Y253)</f>
        <v>0</v>
      </c>
      <c r="EC253" s="27">
        <f>IF($O253&gt;=EC$1,$S253+$Y253,$Y253)</f>
        <v>0</v>
      </c>
      <c r="ED253" s="27">
        <f>IF($O253&gt;=ED$1,$S253+$Y253,$Y253)</f>
        <v>0</v>
      </c>
      <c r="EE253" s="27">
        <f>IF($O253&gt;=EE$1,$S253+$Y253,$Y253)</f>
        <v>0</v>
      </c>
      <c r="EF253" s="27">
        <f>IF($O253&gt;=EF$1,$S253+$Y253,$Y253)</f>
        <v>0</v>
      </c>
      <c r="EG253" s="27">
        <f>IF($O253&gt;=EG$1,$S253+$Y253,$Y253)</f>
        <v>0</v>
      </c>
      <c r="EH253" s="27">
        <f>IF($O253&gt;=EH$1,$S253+$Y253,$Y253)</f>
        <v>0</v>
      </c>
      <c r="EI253" s="27">
        <f>IF($O253&gt;=EI$1,$S253+$Y253,$Y253)</f>
        <v>0</v>
      </c>
      <c r="EJ253" s="27">
        <f>IF($O253&gt;=EJ$1,$S253+$Y253,$Y253)</f>
        <v>0</v>
      </c>
      <c r="EK253" s="27">
        <f>IF($O253&gt;=EK$1,$S253+$Y253,$Y253)</f>
        <v>0</v>
      </c>
      <c r="EL253" s="27">
        <f>IF($O253&gt;=EL$1,$S253+$Y253,$Y253)</f>
        <v>0</v>
      </c>
      <c r="EM253" s="27">
        <f>IF($O253&gt;=EM$1,$S253+$Y253,$Y253)</f>
        <v>0</v>
      </c>
      <c r="EN253" s="27">
        <f>IF($O253&gt;=EN$1,$S253+$Y253,$Y253)</f>
        <v>0</v>
      </c>
      <c r="EO253" s="27">
        <f>IF($O253&gt;=EO$1,$S253+$Y253,$Y253)</f>
        <v>0</v>
      </c>
      <c r="EP253" s="27">
        <f>IF($O253&gt;=EP$1,$S253+$Y253,$Y253)</f>
        <v>0</v>
      </c>
      <c r="EQ253" s="27">
        <f>IF($O253&gt;=EQ$1,$S253+$Y253,$Y253)</f>
        <v>0</v>
      </c>
      <c r="ER253" s="27">
        <f>IF($O253&gt;=ER$1,$S253+$Y253,$Y253)</f>
        <v>0</v>
      </c>
      <c r="ES253" s="27">
        <f>IF($O253&gt;=ES$1,$S253+$Y253,$Y253)</f>
        <v>0</v>
      </c>
      <c r="ET253" s="27">
        <f>IF($O253&gt;=ET$1,$S253+$Y253,$Y253)</f>
        <v>0</v>
      </c>
      <c r="EU253" s="27">
        <f>IF($O253&gt;=EU$1,$S253+$Y253,$Y253)</f>
        <v>0</v>
      </c>
      <c r="EV253" s="27">
        <f>IF($O253&gt;=EV$1,$S253,0)</f>
        <v>0</v>
      </c>
      <c r="EW253" s="27">
        <f>IF($O253&gt;=EW$1,$S253,0)</f>
        <v>0</v>
      </c>
      <c r="EX253" s="27">
        <f>IF($O253&gt;=EX$1,$S253,0)</f>
        <v>0</v>
      </c>
      <c r="EY253" s="27">
        <f>IF($O253&gt;=EY$1,$S253,0)</f>
        <v>0</v>
      </c>
      <c r="EZ253" s="27">
        <f>IF($O253&gt;=EZ$1,$S253,0)</f>
        <v>0</v>
      </c>
      <c r="FA253" s="27">
        <f>IF($O253&gt;=FA$1,$S253,0)</f>
        <v>0</v>
      </c>
      <c r="FB253" s="27">
        <f>IF($O253&gt;=FB$1,$S253,0)</f>
        <v>0</v>
      </c>
      <c r="FC253" s="27">
        <f>IF($O253&gt;=FC$1,$S253,0)</f>
        <v>0</v>
      </c>
      <c r="FD253" s="27">
        <f>IF($O253&gt;=FD$1,$S253,0)</f>
        <v>0</v>
      </c>
      <c r="FE253" s="27">
        <f>IF($O253&gt;=FE$1,$S253,0)</f>
        <v>0</v>
      </c>
      <c r="FF253" s="27">
        <f>IF($O253&gt;=FF$1,$S253,0)</f>
        <v>0</v>
      </c>
      <c r="FG253" s="27">
        <f>IF($O253&gt;=FG$1,$S253,0)</f>
        <v>0</v>
      </c>
      <c r="FH253" s="27">
        <f>IF($O253&gt;=FH$1,$S253,0)</f>
        <v>0</v>
      </c>
      <c r="FI253" s="27">
        <f>IF($O253&gt;=FI$1,$S253,0)</f>
        <v>0</v>
      </c>
      <c r="FJ253" s="27">
        <f>IF($O253&gt;=FJ$1,$S253,0)</f>
        <v>0</v>
      </c>
      <c r="FK253" s="27">
        <f>IF($O253&gt;=FK$1,$S253,0)</f>
        <v>0</v>
      </c>
      <c r="FL253" s="27">
        <f>IF($O253&gt;=FL$1,$S253,0)</f>
        <v>0</v>
      </c>
      <c r="FM253" s="27">
        <f>IF($O253&gt;=FM$1,$S253,0)</f>
        <v>0</v>
      </c>
      <c r="FN253" s="27">
        <f>IF($O253&gt;=FN$1,$S253,0)</f>
        <v>0</v>
      </c>
      <c r="FO253" s="27">
        <f>IF($O253&gt;=FO$1,$S253,0)</f>
        <v>0</v>
      </c>
      <c r="FP253" s="27">
        <f>IF($O253&gt;=FP$1,$S253,0)</f>
        <v>0</v>
      </c>
      <c r="FQ253" s="27">
        <f>IF($O253&gt;=FQ$1,$S253,0)</f>
        <v>0</v>
      </c>
      <c r="FR253" s="27">
        <f>IF($O253&gt;=FR$1,$S253,0)</f>
        <v>0</v>
      </c>
      <c r="FS253" s="27">
        <f>IF($O253&gt;=FS$1,$S253,0)</f>
        <v>0</v>
      </c>
      <c r="FT253" s="27">
        <f>IF($O253&gt;=FT$1,$S253,0)</f>
        <v>0</v>
      </c>
      <c r="FU253" s="27">
        <f>IF($O253&gt;=FU$1,$S253,0)</f>
        <v>0</v>
      </c>
      <c r="FV253" s="27">
        <f>IF($O253&gt;=FV$1,$S253,0)</f>
        <v>0</v>
      </c>
      <c r="FW253" s="27">
        <f>IF($O253&gt;=FW$1,$S253,0)</f>
        <v>0</v>
      </c>
      <c r="FX253" s="27">
        <f>IF($O253&gt;=FX$1,$S253,0)</f>
        <v>0</v>
      </c>
      <c r="FY253" s="27">
        <f>IF($O253&gt;=FY$1,$S253,0)</f>
        <v>0</v>
      </c>
      <c r="FZ253" s="27">
        <f>IF($O253&gt;=FZ$1,$S253,0)</f>
        <v>0</v>
      </c>
      <c r="GA253" s="27">
        <f>IF($O253&gt;=GA$1,$S253,0)</f>
        <v>0</v>
      </c>
      <c r="GB253" s="27">
        <f>IF($O253&gt;=GB$1,$S253,0)</f>
        <v>0</v>
      </c>
      <c r="GC253" s="27">
        <f>IF($O253&gt;=GC$1,$S253,0)</f>
        <v>0</v>
      </c>
      <c r="GD253" s="27">
        <f>IF($O253&gt;=GD$1,$S253,0)</f>
        <v>0</v>
      </c>
      <c r="GE253" s="27">
        <f>IF($O253&gt;=GE$1,$S253,0)</f>
        <v>0</v>
      </c>
      <c r="GF253" s="27">
        <f>IF($O253&gt;=GF$1,$S253,0)</f>
        <v>0</v>
      </c>
      <c r="GG253" s="27">
        <f>IF($O253&gt;=GG$1,$S253,0)</f>
        <v>0</v>
      </c>
      <c r="GH253" s="27">
        <f>IF($O253&gt;=GH$1,$S253,0)</f>
        <v>0</v>
      </c>
      <c r="GI253" s="27">
        <f>IF($O253&gt;=GI$1,$S253,0)</f>
        <v>0</v>
      </c>
      <c r="GJ253" s="27">
        <f>IF($O253&gt;=GJ$1,$S253,0)</f>
        <v>0</v>
      </c>
      <c r="GK253" s="27">
        <f>IF($O253&gt;=GK$1,$S253,0)</f>
        <v>0</v>
      </c>
      <c r="GL253" s="27">
        <f>IF($O253&gt;=GL$1,$S253,0)</f>
        <v>0</v>
      </c>
      <c r="GM253" s="27">
        <f>IF($O253&gt;=GM$1,$S253,0)</f>
        <v>0</v>
      </c>
      <c r="GN253" s="27">
        <f>IF($O253&gt;=GN$1,$S253,0)</f>
        <v>0</v>
      </c>
      <c r="GO253" s="27">
        <f>IF($O253&gt;=GO$1,$S253,0)</f>
        <v>0</v>
      </c>
      <c r="GP253" s="27">
        <f>IF($O253&gt;=GP$1,$S253,0)</f>
        <v>0</v>
      </c>
      <c r="GQ253" s="27">
        <f>IF($O253&gt;=GQ$1,$S253,0)</f>
        <v>0</v>
      </c>
      <c r="GR253" s="27">
        <f>IF($O253&gt;=GR$1,$S253,0)</f>
        <v>0</v>
      </c>
      <c r="GS253" s="27">
        <f>IF($O253&gt;=GS$1,$S253,0)</f>
        <v>0</v>
      </c>
      <c r="GT253" s="27">
        <f>IF($O253&gt;=GT$1,$S253,0)</f>
        <v>0</v>
      </c>
      <c r="GU253" s="27">
        <f>IF($O253&gt;=GU$1,$S253,0)</f>
        <v>0</v>
      </c>
      <c r="GV253" s="27">
        <f>IF($O253&gt;=GV$1,$S253,0)</f>
        <v>0</v>
      </c>
      <c r="GW253" s="27">
        <f>IF($O253&gt;=GW$1,$S253,0)</f>
        <v>0</v>
      </c>
      <c r="GX253" s="27">
        <f>IF($O253&gt;=GX$1,$S253,0)</f>
        <v>0</v>
      </c>
      <c r="GY253" s="27">
        <f>IF($O253&gt;=GY$1,$S253,0)</f>
        <v>0</v>
      </c>
      <c r="GZ253" s="27">
        <f>IF($O253&gt;=GZ$1,$S253,0)</f>
        <v>0</v>
      </c>
      <c r="HA253" s="27">
        <f>IF($O253&gt;=HA$1,$S253,0)</f>
        <v>0</v>
      </c>
      <c r="HB253" s="27">
        <f>IF($O253&gt;=HB$1,$S253,0)</f>
        <v>0</v>
      </c>
      <c r="HC253" s="27">
        <f>IF($O253&gt;=HC$1,$S253,0)</f>
        <v>0</v>
      </c>
    </row>
    <row r="254" spans="1:211">
      <c r="A254" s="3">
        <v>77429</v>
      </c>
      <c r="B254" s="3" t="s">
        <v>209</v>
      </c>
      <c r="C254" s="3" t="s">
        <v>107</v>
      </c>
      <c r="D254" s="3">
        <v>61</v>
      </c>
      <c r="E254" s="4">
        <v>35991</v>
      </c>
      <c r="F254" s="5">
        <v>19.945205479452056</v>
      </c>
      <c r="G254" s="3" t="s">
        <v>99</v>
      </c>
      <c r="H254" s="4">
        <v>20880</v>
      </c>
      <c r="I254" s="9" t="s">
        <v>864</v>
      </c>
      <c r="J254" s="5">
        <v>3488.43</v>
      </c>
      <c r="K254" s="31">
        <v>331</v>
      </c>
      <c r="L254" s="32">
        <v>20</v>
      </c>
      <c r="M254" s="33">
        <f>VLOOKUP(L254,FIND,3,TRUE)</f>
        <v>1.3</v>
      </c>
      <c r="N254" s="32">
        <f>IF(L254&gt;30,180,VLOOKUP(L254,TEMPO,2,FALSE))</f>
        <v>120</v>
      </c>
      <c r="O254" s="32">
        <f>IF(R254&gt;0,4,N254)</f>
        <v>120</v>
      </c>
      <c r="P254" s="96">
        <f>J254*M254*L254</f>
        <v>90699.18</v>
      </c>
      <c r="Q254" s="96">
        <f>10934.45*2</f>
        <v>21868.9</v>
      </c>
      <c r="R254" s="96">
        <f>IF(P254&lt;=Q254,P254/4,0)</f>
        <v>0</v>
      </c>
      <c r="S254" s="5">
        <f>IF(P254&gt;=Q254,P254/N254,0)</f>
        <v>755.8264999999999</v>
      </c>
      <c r="T254" s="3"/>
      <c r="U254" s="3">
        <f>IF(T254="",1,0)</f>
        <v>1</v>
      </c>
      <c r="V254" s="3">
        <v>644</v>
      </c>
      <c r="W254" s="5">
        <v>0</v>
      </c>
      <c r="X254" s="5">
        <v>402.65</v>
      </c>
      <c r="Y254" s="5">
        <f>X254*W254</f>
        <v>0</v>
      </c>
      <c r="Z254" s="5">
        <v>400</v>
      </c>
      <c r="AA254" s="5">
        <f>S254+Y254+Z254</f>
        <v>1155.8264999999999</v>
      </c>
      <c r="AB254" s="39">
        <f>(J254/12+J254/12*1.3333333333+450/12+J254/30*6/12+J254)*1.3+Y254+Z254+153.9</f>
        <v>6094.9892333207354</v>
      </c>
      <c r="AC254" s="39" t="s">
        <v>107</v>
      </c>
      <c r="AD254" s="39">
        <f>J254*1.3+400+153.9</f>
        <v>5088.8589999999995</v>
      </c>
      <c r="AE254" s="39">
        <f>SUMIFS('CUSTO MENSAL FUNC NOVO'!H:H,'CUSTO MENSAL FUNC NOVO'!A:A,'VALORES MENSAIS'!AC254)</f>
        <v>3348.9422500000001</v>
      </c>
      <c r="AF254" s="27">
        <f>IF($R254&gt;0,$R254,$S254)+$Y254+$Z254</f>
        <v>1155.8264999999999</v>
      </c>
      <c r="AG254" s="27">
        <f>IF($R254&gt;0,$R254,$S254)+$Y254+$Z254</f>
        <v>1155.8264999999999</v>
      </c>
      <c r="AH254" s="27">
        <f>IF($R254&gt;0,$R254,$S254)+$Y254+$Z254</f>
        <v>1155.8264999999999</v>
      </c>
      <c r="AI254" s="27">
        <f>IF($R254&gt;0,$R254,$S254)+$Y254+$Z254</f>
        <v>1155.8264999999999</v>
      </c>
      <c r="AJ254" s="27">
        <f>IF($O254&gt;=AJ$1,$S254+$Y254+$Z254,$Y254+$Z254)</f>
        <v>1155.8264999999999</v>
      </c>
      <c r="AK254" s="27">
        <f>IF($O254&gt;=AK$1,$S254+$Y254+$Z254,$Y254+$Z254)</f>
        <v>1155.8264999999999</v>
      </c>
      <c r="AL254" s="27">
        <f>IF($O254&gt;=AL$1,$S254+$Y254+$Z254,$Y254+$Z254)</f>
        <v>1155.8264999999999</v>
      </c>
      <c r="AM254" s="27">
        <f>IF($O254&gt;=AM$1,$S254+$Y254+$Z254,$Y254+$Z254)</f>
        <v>1155.8264999999999</v>
      </c>
      <c r="AN254" s="27">
        <f>IF($O254&gt;=AN$1,$S254+$Y254+$Z254,$Y254+$Z254)</f>
        <v>1155.8264999999999</v>
      </c>
      <c r="AO254" s="27">
        <f>IF($O254&gt;=AO$1,$S254+$Y254+$Z254,$Y254+$Z254)</f>
        <v>1155.8264999999999</v>
      </c>
      <c r="AP254" s="27">
        <f>IF($O254&gt;=AP$1,$S254+$Y254+$Z254,$Y254+$Z254)</f>
        <v>1155.8264999999999</v>
      </c>
      <c r="AQ254" s="27">
        <f>IF($O254&gt;=AQ$1,$S254+$Y254+$Z254,$Y254+$Z254)</f>
        <v>1155.8264999999999</v>
      </c>
      <c r="AR254" s="27">
        <f>IF($O254&gt;=AR$1,$S254+$Y254+$Z254,$Y254+$Z254)</f>
        <v>1155.8264999999999</v>
      </c>
      <c r="AS254" s="27">
        <f>IF($O254&gt;=AS$1,$S254+$Y254+$Z254,$Y254+$Z254)</f>
        <v>1155.8264999999999</v>
      </c>
      <c r="AT254" s="27">
        <f>IF($O254&gt;=AT$1,$S254+$Y254+$Z254,$Y254+$Z254)</f>
        <v>1155.8264999999999</v>
      </c>
      <c r="AU254" s="27">
        <f>IF($O254&gt;=AU$1,$S254+$Y254+$Z254,$Y254+$Z254)</f>
        <v>1155.8264999999999</v>
      </c>
      <c r="AV254" s="27">
        <f>IF($O254&gt;=AV$1,$S254+$Y254+$Z254,$Y254+$Z254)</f>
        <v>1155.8264999999999</v>
      </c>
      <c r="AW254" s="27">
        <f>IF($O254&gt;=AW$1,$S254+$Y254+$Z254,$Y254+$Z254)</f>
        <v>1155.8264999999999</v>
      </c>
      <c r="AX254" s="27">
        <f>IF($O254&gt;=AX$1,$S254+$Y254+$Z254,$Y254+$Z254)</f>
        <v>1155.8264999999999</v>
      </c>
      <c r="AY254" s="27">
        <f>IF($O254&gt;=AY$1,$S254+$Y254+$Z254,$Y254+$Z254)</f>
        <v>1155.8264999999999</v>
      </c>
      <c r="AZ254" s="27">
        <f>IF($O254&gt;=AZ$1,$S254+$Y254+$Z254,$Y254+$Z254)</f>
        <v>1155.8264999999999</v>
      </c>
      <c r="BA254" s="27">
        <f>IF($O254&gt;=BA$1,$S254+$Y254+$Z254,$Y254+$Z254)</f>
        <v>1155.8264999999999</v>
      </c>
      <c r="BB254" s="27">
        <f>IF($O254&gt;=BB$1,$S254+$Y254+$Z254,$Y254+$Z254)</f>
        <v>1155.8264999999999</v>
      </c>
      <c r="BC254" s="27">
        <f>IF($O254&gt;=BC$1,$S254+$Y254+$Z254,$Y254+$Z254)</f>
        <v>1155.8264999999999</v>
      </c>
      <c r="BD254" s="27">
        <f>IF($O254&gt;=BD$1,$S254+$Y254+$Z254,$Y254+$Z254)</f>
        <v>1155.8264999999999</v>
      </c>
      <c r="BE254" s="27">
        <f>IF($O254&gt;=BE$1,$S254+$Y254+$Z254,$Y254+$Z254)</f>
        <v>1155.8264999999999</v>
      </c>
      <c r="BF254" s="27">
        <f>IF($O254&gt;=BF$1,$S254+$Y254+$Z254,$Y254+$Z254)</f>
        <v>1155.8264999999999</v>
      </c>
      <c r="BG254" s="27">
        <f>IF($O254&gt;=BG$1,$S254+$Y254+$Z254,$Y254+$Z254)</f>
        <v>1155.8264999999999</v>
      </c>
      <c r="BH254" s="27">
        <f>IF($O254&gt;=BH$1,$S254+$Y254+$Z254,$Y254+$Z254)</f>
        <v>1155.8264999999999</v>
      </c>
      <c r="BI254" s="27">
        <f>IF($O254&gt;=BI$1,$S254+$Y254+$Z254,$Y254+$Z254)</f>
        <v>1155.8264999999999</v>
      </c>
      <c r="BJ254" s="27">
        <f>IF($O254&gt;=BJ$1,$S254+$Y254+$Z254,$Y254+$Z254)</f>
        <v>1155.8264999999999</v>
      </c>
      <c r="BK254" s="27">
        <f>IF($O254&gt;=BK$1,$S254+$Y254+$Z254,$Y254+$Z254)</f>
        <v>1155.8264999999999</v>
      </c>
      <c r="BL254" s="27">
        <f>IF($O254&gt;=BL$1,$S254+$Y254+$Z254,$Y254+$Z254)</f>
        <v>1155.8264999999999</v>
      </c>
      <c r="BM254" s="27">
        <f>IF($O254&gt;=BM$1,$S254+$Y254+$Z254,$Y254+$Z254)</f>
        <v>1155.8264999999999</v>
      </c>
      <c r="BN254" s="27">
        <f>IF($O254&gt;=BN$1,$S254+$Y254+$Z254,$Y254+$Z254)</f>
        <v>1155.8264999999999</v>
      </c>
      <c r="BO254" s="27">
        <f>IF($O254&gt;=BO$1,$S254+$Y254+$Z254,$Y254+$Z254)</f>
        <v>1155.8264999999999</v>
      </c>
      <c r="BP254" s="27">
        <f>IF($O254&gt;=BP$1,$S254+$Y254+$Z254,$Y254+$Z254)</f>
        <v>1155.8264999999999</v>
      </c>
      <c r="BQ254" s="27">
        <f>IF($O254&gt;=BQ$1,$S254+$Y254+$Z254,$Y254+$Z254)</f>
        <v>1155.8264999999999</v>
      </c>
      <c r="BR254" s="27">
        <f>IF($O254&gt;=BR$1,$S254+$Y254+$Z254,$Y254+$Z254)</f>
        <v>1155.8264999999999</v>
      </c>
      <c r="BS254" s="27">
        <f>IF($O254&gt;=BS$1,$S254+$Y254+$Z254,$Y254+$Z254)</f>
        <v>1155.8264999999999</v>
      </c>
      <c r="BT254" s="27">
        <f>IF($O254&gt;=BT$1,$S254+$Y254+$Z254,$Y254+$Z254)</f>
        <v>1155.8264999999999</v>
      </c>
      <c r="BU254" s="27">
        <f>IF($O254&gt;=BU$1,$S254+$Y254+$Z254,$Y254+$Z254)</f>
        <v>1155.8264999999999</v>
      </c>
      <c r="BV254" s="27">
        <f>IF($O254&gt;=BV$1,$S254+$Y254+$Z254,$Y254+$Z254)</f>
        <v>1155.8264999999999</v>
      </c>
      <c r="BW254" s="27">
        <f>IF($O254&gt;=BW$1,$S254+$Y254+$Z254,$Y254+$Z254)</f>
        <v>1155.8264999999999</v>
      </c>
      <c r="BX254" s="27">
        <f>IF($O254&gt;=BX$1,$S254+$Y254+$Z254,$Y254+$Z254)</f>
        <v>1155.8264999999999</v>
      </c>
      <c r="BY254" s="27">
        <f>IF($O254&gt;=BY$1,$S254+$Y254+$Z254,$Y254+$Z254)</f>
        <v>1155.8264999999999</v>
      </c>
      <c r="BZ254" s="27">
        <f>IF($O254&gt;=BZ$1,$S254+$Y254+$Z254,$Y254+$Z254)</f>
        <v>1155.8264999999999</v>
      </c>
      <c r="CA254" s="27">
        <f>IF($O254&gt;=CA$1,$S254+$Y254+$Z254,$Y254+$Z254)</f>
        <v>1155.8264999999999</v>
      </c>
      <c r="CB254" s="27">
        <f>IF($O254&gt;=CB$1,$S254+$Y254+$Z254,$Y254+$Z254)</f>
        <v>1155.8264999999999</v>
      </c>
      <c r="CC254" s="27">
        <f>IF($O254&gt;=CC$1,$S254+$Y254+$Z254,$Y254+$Z254)</f>
        <v>1155.8264999999999</v>
      </c>
      <c r="CD254" s="27">
        <f>IF($O254&gt;=CD$1,$S254+$Y254+$Z254,$Y254+$Z254)</f>
        <v>1155.8264999999999</v>
      </c>
      <c r="CE254" s="27">
        <f>IF($O254&gt;=CE$1,$S254+$Y254+$Z254,$Y254+$Z254)</f>
        <v>1155.8264999999999</v>
      </c>
      <c r="CF254" s="27">
        <f>IF($O254&gt;=CF$1,$S254+$Y254+$Z254,$Y254+$Z254)</f>
        <v>1155.8264999999999</v>
      </c>
      <c r="CG254" s="27">
        <f>IF($O254&gt;=CG$1,$S254+$Y254+$Z254,$Y254+$Z254)</f>
        <v>1155.8264999999999</v>
      </c>
      <c r="CH254" s="27">
        <f>IF($O254&gt;=CH$1,$S254+$Y254+$Z254,$Y254+$Z254)</f>
        <v>1155.8264999999999</v>
      </c>
      <c r="CI254" s="27">
        <f>IF($O254&gt;=CI$1,$S254+$Y254+$Z254,$Y254+$Z254)</f>
        <v>1155.8264999999999</v>
      </c>
      <c r="CJ254" s="27">
        <f>IF($O254&gt;=CJ$1,$S254+$Y254+$Z254,$Y254+$Z254)</f>
        <v>1155.8264999999999</v>
      </c>
      <c r="CK254" s="27">
        <f>IF($O254&gt;=CK$1,$S254+$Y254+$Z254,$Y254+$Z254)</f>
        <v>1155.8264999999999</v>
      </c>
      <c r="CL254" s="27">
        <f>IF($O254&gt;=CL$1,$S254+$Y254+$Z254,$Y254+$Z254)</f>
        <v>1155.8264999999999</v>
      </c>
      <c r="CM254" s="27">
        <f>IF($O254&gt;=CM$1,$S254+$Y254+$Z254,$Y254+$Z254)</f>
        <v>1155.8264999999999</v>
      </c>
      <c r="CN254" s="27">
        <f>IF($O254&gt;=CN$1,$S254+$Y254,$Y254)</f>
        <v>755.8264999999999</v>
      </c>
      <c r="CO254" s="27">
        <f>IF($O254&gt;=CO$1,$S254+$Y254,$Y254)</f>
        <v>755.8264999999999</v>
      </c>
      <c r="CP254" s="27">
        <f>IF($O254&gt;=CP$1,$S254+$Y254,$Y254)</f>
        <v>755.8264999999999</v>
      </c>
      <c r="CQ254" s="27">
        <f>IF($O254&gt;=CQ$1,$S254+$Y254,$Y254)</f>
        <v>755.8264999999999</v>
      </c>
      <c r="CR254" s="27">
        <f>IF($O254&gt;=CR$1,$S254+$Y254,$Y254)</f>
        <v>755.8264999999999</v>
      </c>
      <c r="CS254" s="27">
        <f>IF($O254&gt;=CS$1,$S254+$Y254,$Y254)</f>
        <v>755.8264999999999</v>
      </c>
      <c r="CT254" s="27">
        <f>IF($O254&gt;=CT$1,$S254+$Y254,$Y254)</f>
        <v>755.8264999999999</v>
      </c>
      <c r="CU254" s="27">
        <f>IF($O254&gt;=CU$1,$S254+$Y254,$Y254)</f>
        <v>755.8264999999999</v>
      </c>
      <c r="CV254" s="27">
        <f>IF($O254&gt;=CV$1,$S254+$Y254,$Y254)</f>
        <v>755.8264999999999</v>
      </c>
      <c r="CW254" s="27">
        <f>IF($O254&gt;=CW$1,$S254+$Y254,$Y254)</f>
        <v>755.8264999999999</v>
      </c>
      <c r="CX254" s="27">
        <f>IF($O254&gt;=CX$1,$S254+$Y254,$Y254)</f>
        <v>755.8264999999999</v>
      </c>
      <c r="CY254" s="27">
        <f>IF($O254&gt;=CY$1,$S254+$Y254,$Y254)</f>
        <v>755.8264999999999</v>
      </c>
      <c r="CZ254" s="27">
        <f>IF($O254&gt;=CZ$1,$S254+$Y254,$Y254)</f>
        <v>755.8264999999999</v>
      </c>
      <c r="DA254" s="27">
        <f>IF($O254&gt;=DA$1,$S254+$Y254,$Y254)</f>
        <v>755.8264999999999</v>
      </c>
      <c r="DB254" s="27">
        <f>IF($O254&gt;=DB$1,$S254+$Y254,$Y254)</f>
        <v>755.8264999999999</v>
      </c>
      <c r="DC254" s="27">
        <f>IF($O254&gt;=DC$1,$S254+$Y254,$Y254)</f>
        <v>755.8264999999999</v>
      </c>
      <c r="DD254" s="27">
        <f>IF($O254&gt;=DD$1,$S254+$Y254,$Y254)</f>
        <v>755.8264999999999</v>
      </c>
      <c r="DE254" s="27">
        <f>IF($O254&gt;=DE$1,$S254+$Y254,$Y254)</f>
        <v>755.8264999999999</v>
      </c>
      <c r="DF254" s="27">
        <f>IF($O254&gt;=DF$1,$S254+$Y254,$Y254)</f>
        <v>755.8264999999999</v>
      </c>
      <c r="DG254" s="27">
        <f>IF($O254&gt;=DG$1,$S254+$Y254,$Y254)</f>
        <v>755.8264999999999</v>
      </c>
      <c r="DH254" s="27">
        <f>IF($O254&gt;=DH$1,$S254+$Y254,$Y254)</f>
        <v>755.8264999999999</v>
      </c>
      <c r="DI254" s="27">
        <f>IF($O254&gt;=DI$1,$S254+$Y254,$Y254)</f>
        <v>755.8264999999999</v>
      </c>
      <c r="DJ254" s="27">
        <f>IF($O254&gt;=DJ$1,$S254+$Y254,$Y254)</f>
        <v>755.8264999999999</v>
      </c>
      <c r="DK254" s="27">
        <f>IF($O254&gt;=DK$1,$S254+$Y254,$Y254)</f>
        <v>755.8264999999999</v>
      </c>
      <c r="DL254" s="27">
        <f>IF($O254&gt;=DL$1,$S254+$Y254,$Y254)</f>
        <v>755.8264999999999</v>
      </c>
      <c r="DM254" s="27">
        <f>IF($O254&gt;=DM$1,$S254+$Y254,$Y254)</f>
        <v>755.8264999999999</v>
      </c>
      <c r="DN254" s="27">
        <f>IF($O254&gt;=DN$1,$S254+$Y254,$Y254)</f>
        <v>755.8264999999999</v>
      </c>
      <c r="DO254" s="27">
        <f>IF($O254&gt;=DO$1,$S254+$Y254,$Y254)</f>
        <v>755.8264999999999</v>
      </c>
      <c r="DP254" s="27">
        <f>IF($O254&gt;=DP$1,$S254+$Y254,$Y254)</f>
        <v>755.8264999999999</v>
      </c>
      <c r="DQ254" s="27">
        <f>IF($O254&gt;=DQ$1,$S254+$Y254,$Y254)</f>
        <v>755.8264999999999</v>
      </c>
      <c r="DR254" s="27">
        <f>IF($O254&gt;=DR$1,$S254+$Y254,$Y254)</f>
        <v>755.8264999999999</v>
      </c>
      <c r="DS254" s="27">
        <f>IF($O254&gt;=DS$1,$S254+$Y254,$Y254)</f>
        <v>755.8264999999999</v>
      </c>
      <c r="DT254" s="27">
        <f>IF($O254&gt;=DT$1,$S254+$Y254,$Y254)</f>
        <v>755.8264999999999</v>
      </c>
      <c r="DU254" s="27">
        <f>IF($O254&gt;=DU$1,$S254+$Y254,$Y254)</f>
        <v>755.8264999999999</v>
      </c>
      <c r="DV254" s="27">
        <f>IF($O254&gt;=DV$1,$S254+$Y254,$Y254)</f>
        <v>755.8264999999999</v>
      </c>
      <c r="DW254" s="27">
        <f>IF($O254&gt;=DW$1,$S254+$Y254,$Y254)</f>
        <v>755.8264999999999</v>
      </c>
      <c r="DX254" s="27">
        <f>IF($O254&gt;=DX$1,$S254+$Y254,$Y254)</f>
        <v>755.8264999999999</v>
      </c>
      <c r="DY254" s="27">
        <f>IF($O254&gt;=DY$1,$S254+$Y254,$Y254)</f>
        <v>755.8264999999999</v>
      </c>
      <c r="DZ254" s="27">
        <f>IF($O254&gt;=DZ$1,$S254+$Y254,$Y254)</f>
        <v>755.8264999999999</v>
      </c>
      <c r="EA254" s="27">
        <f>IF($O254&gt;=EA$1,$S254+$Y254,$Y254)</f>
        <v>755.8264999999999</v>
      </c>
      <c r="EB254" s="27">
        <f>IF($O254&gt;=EB$1,$S254+$Y254,$Y254)</f>
        <v>755.8264999999999</v>
      </c>
      <c r="EC254" s="27">
        <f>IF($O254&gt;=EC$1,$S254+$Y254,$Y254)</f>
        <v>755.8264999999999</v>
      </c>
      <c r="ED254" s="27">
        <f>IF($O254&gt;=ED$1,$S254+$Y254,$Y254)</f>
        <v>755.8264999999999</v>
      </c>
      <c r="EE254" s="27">
        <f>IF($O254&gt;=EE$1,$S254+$Y254,$Y254)</f>
        <v>755.8264999999999</v>
      </c>
      <c r="EF254" s="27">
        <f>IF($O254&gt;=EF$1,$S254+$Y254,$Y254)</f>
        <v>755.8264999999999</v>
      </c>
      <c r="EG254" s="27">
        <f>IF($O254&gt;=EG$1,$S254+$Y254,$Y254)</f>
        <v>755.8264999999999</v>
      </c>
      <c r="EH254" s="27">
        <f>IF($O254&gt;=EH$1,$S254+$Y254,$Y254)</f>
        <v>755.8264999999999</v>
      </c>
      <c r="EI254" s="27">
        <f>IF($O254&gt;=EI$1,$S254+$Y254,$Y254)</f>
        <v>755.8264999999999</v>
      </c>
      <c r="EJ254" s="27">
        <f>IF($O254&gt;=EJ$1,$S254+$Y254,$Y254)</f>
        <v>755.8264999999999</v>
      </c>
      <c r="EK254" s="27">
        <f>IF($O254&gt;=EK$1,$S254+$Y254,$Y254)</f>
        <v>755.8264999999999</v>
      </c>
      <c r="EL254" s="27">
        <f>IF($O254&gt;=EL$1,$S254+$Y254,$Y254)</f>
        <v>755.8264999999999</v>
      </c>
      <c r="EM254" s="27">
        <f>IF($O254&gt;=EM$1,$S254+$Y254,$Y254)</f>
        <v>755.8264999999999</v>
      </c>
      <c r="EN254" s="27">
        <f>IF($O254&gt;=EN$1,$S254+$Y254,$Y254)</f>
        <v>755.8264999999999</v>
      </c>
      <c r="EO254" s="27">
        <f>IF($O254&gt;=EO$1,$S254+$Y254,$Y254)</f>
        <v>755.8264999999999</v>
      </c>
      <c r="EP254" s="27">
        <f>IF($O254&gt;=EP$1,$S254+$Y254,$Y254)</f>
        <v>755.8264999999999</v>
      </c>
      <c r="EQ254" s="27">
        <f>IF($O254&gt;=EQ$1,$S254+$Y254,$Y254)</f>
        <v>755.8264999999999</v>
      </c>
      <c r="ER254" s="27">
        <f>IF($O254&gt;=ER$1,$S254+$Y254,$Y254)</f>
        <v>755.8264999999999</v>
      </c>
      <c r="ES254" s="27">
        <f>IF($O254&gt;=ES$1,$S254+$Y254,$Y254)</f>
        <v>755.8264999999999</v>
      </c>
      <c r="ET254" s="27">
        <f>IF($O254&gt;=ET$1,$S254+$Y254,$Y254)</f>
        <v>755.8264999999999</v>
      </c>
      <c r="EU254" s="27">
        <f>IF($O254&gt;=EU$1,$S254+$Y254,$Y254)</f>
        <v>755.8264999999999</v>
      </c>
      <c r="EV254" s="27">
        <f>IF($O254&gt;=EV$1,$S254,0)</f>
        <v>0</v>
      </c>
      <c r="EW254" s="27">
        <f>IF($O254&gt;=EW$1,$S254,0)</f>
        <v>0</v>
      </c>
      <c r="EX254" s="27">
        <f>IF($O254&gt;=EX$1,$S254,0)</f>
        <v>0</v>
      </c>
      <c r="EY254" s="27">
        <f>IF($O254&gt;=EY$1,$S254,0)</f>
        <v>0</v>
      </c>
      <c r="EZ254" s="27">
        <f>IF($O254&gt;=EZ$1,$S254,0)</f>
        <v>0</v>
      </c>
      <c r="FA254" s="27">
        <f>IF($O254&gt;=FA$1,$S254,0)</f>
        <v>0</v>
      </c>
      <c r="FB254" s="27">
        <f>IF($O254&gt;=FB$1,$S254,0)</f>
        <v>0</v>
      </c>
      <c r="FC254" s="27">
        <f>IF($O254&gt;=FC$1,$S254,0)</f>
        <v>0</v>
      </c>
      <c r="FD254" s="27">
        <f>IF($O254&gt;=FD$1,$S254,0)</f>
        <v>0</v>
      </c>
      <c r="FE254" s="27">
        <f>IF($O254&gt;=FE$1,$S254,0)</f>
        <v>0</v>
      </c>
      <c r="FF254" s="27">
        <f>IF($O254&gt;=FF$1,$S254,0)</f>
        <v>0</v>
      </c>
      <c r="FG254" s="27">
        <f>IF($O254&gt;=FG$1,$S254,0)</f>
        <v>0</v>
      </c>
      <c r="FH254" s="27">
        <f>IF($O254&gt;=FH$1,$S254,0)</f>
        <v>0</v>
      </c>
      <c r="FI254" s="27">
        <f>IF($O254&gt;=FI$1,$S254,0)</f>
        <v>0</v>
      </c>
      <c r="FJ254" s="27">
        <f>IF($O254&gt;=FJ$1,$S254,0)</f>
        <v>0</v>
      </c>
      <c r="FK254" s="27">
        <f>IF($O254&gt;=FK$1,$S254,0)</f>
        <v>0</v>
      </c>
      <c r="FL254" s="27">
        <f>IF($O254&gt;=FL$1,$S254,0)</f>
        <v>0</v>
      </c>
      <c r="FM254" s="27">
        <f>IF($O254&gt;=FM$1,$S254,0)</f>
        <v>0</v>
      </c>
      <c r="FN254" s="27">
        <f>IF($O254&gt;=FN$1,$S254,0)</f>
        <v>0</v>
      </c>
      <c r="FO254" s="27">
        <f>IF($O254&gt;=FO$1,$S254,0)</f>
        <v>0</v>
      </c>
      <c r="FP254" s="27">
        <f>IF($O254&gt;=FP$1,$S254,0)</f>
        <v>0</v>
      </c>
      <c r="FQ254" s="27">
        <f>IF($O254&gt;=FQ$1,$S254,0)</f>
        <v>0</v>
      </c>
      <c r="FR254" s="27">
        <f>IF($O254&gt;=FR$1,$S254,0)</f>
        <v>0</v>
      </c>
      <c r="FS254" s="27">
        <f>IF($O254&gt;=FS$1,$S254,0)</f>
        <v>0</v>
      </c>
      <c r="FT254" s="27">
        <f>IF($O254&gt;=FT$1,$S254,0)</f>
        <v>0</v>
      </c>
      <c r="FU254" s="27">
        <f>IF($O254&gt;=FU$1,$S254,0)</f>
        <v>0</v>
      </c>
      <c r="FV254" s="27">
        <f>IF($O254&gt;=FV$1,$S254,0)</f>
        <v>0</v>
      </c>
      <c r="FW254" s="27">
        <f>IF($O254&gt;=FW$1,$S254,0)</f>
        <v>0</v>
      </c>
      <c r="FX254" s="27">
        <f>IF($O254&gt;=FX$1,$S254,0)</f>
        <v>0</v>
      </c>
      <c r="FY254" s="27">
        <f>IF($O254&gt;=FY$1,$S254,0)</f>
        <v>0</v>
      </c>
      <c r="FZ254" s="27">
        <f>IF($O254&gt;=FZ$1,$S254,0)</f>
        <v>0</v>
      </c>
      <c r="GA254" s="27">
        <f>IF($O254&gt;=GA$1,$S254,0)</f>
        <v>0</v>
      </c>
      <c r="GB254" s="27">
        <f>IF($O254&gt;=GB$1,$S254,0)</f>
        <v>0</v>
      </c>
      <c r="GC254" s="27">
        <f>IF($O254&gt;=GC$1,$S254,0)</f>
        <v>0</v>
      </c>
      <c r="GD254" s="27">
        <f>IF($O254&gt;=GD$1,$S254,0)</f>
        <v>0</v>
      </c>
      <c r="GE254" s="27">
        <f>IF($O254&gt;=GE$1,$S254,0)</f>
        <v>0</v>
      </c>
      <c r="GF254" s="27">
        <f>IF($O254&gt;=GF$1,$S254,0)</f>
        <v>0</v>
      </c>
      <c r="GG254" s="27">
        <f>IF($O254&gt;=GG$1,$S254,0)</f>
        <v>0</v>
      </c>
      <c r="GH254" s="27">
        <f>IF($O254&gt;=GH$1,$S254,0)</f>
        <v>0</v>
      </c>
      <c r="GI254" s="27">
        <f>IF($O254&gt;=GI$1,$S254,0)</f>
        <v>0</v>
      </c>
      <c r="GJ254" s="27">
        <f>IF($O254&gt;=GJ$1,$S254,0)</f>
        <v>0</v>
      </c>
      <c r="GK254" s="27">
        <f>IF($O254&gt;=GK$1,$S254,0)</f>
        <v>0</v>
      </c>
      <c r="GL254" s="27">
        <f>IF($O254&gt;=GL$1,$S254,0)</f>
        <v>0</v>
      </c>
      <c r="GM254" s="27">
        <f>IF($O254&gt;=GM$1,$S254,0)</f>
        <v>0</v>
      </c>
      <c r="GN254" s="27">
        <f>IF($O254&gt;=GN$1,$S254,0)</f>
        <v>0</v>
      </c>
      <c r="GO254" s="27">
        <f>IF($O254&gt;=GO$1,$S254,0)</f>
        <v>0</v>
      </c>
      <c r="GP254" s="27">
        <f>IF($O254&gt;=GP$1,$S254,0)</f>
        <v>0</v>
      </c>
      <c r="GQ254" s="27">
        <f>IF($O254&gt;=GQ$1,$S254,0)</f>
        <v>0</v>
      </c>
      <c r="GR254" s="27">
        <f>IF($O254&gt;=GR$1,$S254,0)</f>
        <v>0</v>
      </c>
      <c r="GS254" s="27">
        <f>IF($O254&gt;=GS$1,$S254,0)</f>
        <v>0</v>
      </c>
      <c r="GT254" s="27">
        <f>IF($O254&gt;=GT$1,$S254,0)</f>
        <v>0</v>
      </c>
      <c r="GU254" s="27">
        <f>IF($O254&gt;=GU$1,$S254,0)</f>
        <v>0</v>
      </c>
      <c r="GV254" s="27">
        <f>IF($O254&gt;=GV$1,$S254,0)</f>
        <v>0</v>
      </c>
      <c r="GW254" s="27">
        <f>IF($O254&gt;=GW$1,$S254,0)</f>
        <v>0</v>
      </c>
      <c r="GX254" s="27">
        <f>IF($O254&gt;=GX$1,$S254,0)</f>
        <v>0</v>
      </c>
      <c r="GY254" s="27">
        <f>IF($O254&gt;=GY$1,$S254,0)</f>
        <v>0</v>
      </c>
      <c r="GZ254" s="27">
        <f>IF($O254&gt;=GZ$1,$S254,0)</f>
        <v>0</v>
      </c>
      <c r="HA254" s="27">
        <f>IF($O254&gt;=HA$1,$S254,0)</f>
        <v>0</v>
      </c>
      <c r="HB254" s="27">
        <f>IF($O254&gt;=HB$1,$S254,0)</f>
        <v>0</v>
      </c>
      <c r="HC254" s="27">
        <f>IF($O254&gt;=HC$1,$S254,0)</f>
        <v>0</v>
      </c>
    </row>
    <row r="255" spans="1:211">
      <c r="A255" s="3">
        <v>82465</v>
      </c>
      <c r="B255" s="3" t="s">
        <v>184</v>
      </c>
      <c r="C255" s="3" t="s">
        <v>107</v>
      </c>
      <c r="D255" s="3">
        <v>67</v>
      </c>
      <c r="E255" s="4">
        <v>36437</v>
      </c>
      <c r="F255" s="5">
        <v>18.723287671232878</v>
      </c>
      <c r="G255" s="3" t="s">
        <v>99</v>
      </c>
      <c r="H255" s="4">
        <v>18857</v>
      </c>
      <c r="I255" s="9" t="s">
        <v>864</v>
      </c>
      <c r="J255" s="5">
        <v>3419.46</v>
      </c>
      <c r="K255" s="31">
        <v>331</v>
      </c>
      <c r="L255" s="32">
        <v>19</v>
      </c>
      <c r="M255" s="33">
        <f>VLOOKUP(L255,FIND,3,TRUE)</f>
        <v>1.2</v>
      </c>
      <c r="N255" s="32">
        <f>IF(L255&gt;30,180,VLOOKUP(L255,TEMPO,2,FALSE))</f>
        <v>114</v>
      </c>
      <c r="O255" s="32">
        <f>IF(R255&gt;0,4,N255)</f>
        <v>114</v>
      </c>
      <c r="P255" s="96">
        <f>J255*M255*L255</f>
        <v>77963.687999999995</v>
      </c>
      <c r="Q255" s="96">
        <f>10934.45*2</f>
        <v>21868.9</v>
      </c>
      <c r="R255" s="96">
        <f>IF(P255&lt;=Q255,P255/4,0)</f>
        <v>0</v>
      </c>
      <c r="S255" s="5">
        <f>IF(P255&gt;=Q255,P255/N255,0)</f>
        <v>683.89199999999994</v>
      </c>
      <c r="T255" s="3"/>
      <c r="U255" s="3">
        <f>IF(T255="",1,0)</f>
        <v>1</v>
      </c>
      <c r="V255" s="3">
        <v>642</v>
      </c>
      <c r="W255" s="5">
        <v>0</v>
      </c>
      <c r="X255" s="5">
        <v>402.65</v>
      </c>
      <c r="Y255" s="5">
        <f>X255*W255</f>
        <v>0</v>
      </c>
      <c r="Z255" s="5">
        <v>400</v>
      </c>
      <c r="AA255" s="5">
        <f>S255+Y255+Z255</f>
        <v>1083.8919999999998</v>
      </c>
      <c r="AB255" s="39">
        <f>(J255/12+J255/12*1.3333333333+450/12+J255/30*6/12+J255)*1.3+Y255+Z255+153.9</f>
        <v>5986.3997999876519</v>
      </c>
      <c r="AC255" s="39" t="s">
        <v>107</v>
      </c>
      <c r="AD255" s="39">
        <f>J255*1.3+400+153.9</f>
        <v>4999.1979999999994</v>
      </c>
      <c r="AE255" s="39">
        <f>SUMIFS('CUSTO MENSAL FUNC NOVO'!H:H,'CUSTO MENSAL FUNC NOVO'!A:A,'VALORES MENSAIS'!AC255)</f>
        <v>3348.9422500000001</v>
      </c>
      <c r="AF255" s="27">
        <f>IF($R255&gt;0,$R255,$S255)+$Y255+$Z255</f>
        <v>1083.8919999999998</v>
      </c>
      <c r="AG255" s="27">
        <f>IF($R255&gt;0,$R255,$S255)+$Y255+$Z255</f>
        <v>1083.8919999999998</v>
      </c>
      <c r="AH255" s="27">
        <f>IF($R255&gt;0,$R255,$S255)+$Y255+$Z255</f>
        <v>1083.8919999999998</v>
      </c>
      <c r="AI255" s="27">
        <f>IF($R255&gt;0,$R255,$S255)+$Y255+$Z255</f>
        <v>1083.8919999999998</v>
      </c>
      <c r="AJ255" s="27">
        <f>IF($O255&gt;=AJ$1,$S255+$Y255+$Z255,$Y255+$Z255)</f>
        <v>1083.8919999999998</v>
      </c>
      <c r="AK255" s="27">
        <f>IF($O255&gt;=AK$1,$S255+$Y255+$Z255,$Y255+$Z255)</f>
        <v>1083.8919999999998</v>
      </c>
      <c r="AL255" s="27">
        <f>IF($O255&gt;=AL$1,$S255+$Y255+$Z255,$Y255+$Z255)</f>
        <v>1083.8919999999998</v>
      </c>
      <c r="AM255" s="27">
        <f>IF($O255&gt;=AM$1,$S255+$Y255+$Z255,$Y255+$Z255)</f>
        <v>1083.8919999999998</v>
      </c>
      <c r="AN255" s="27">
        <f>IF($O255&gt;=AN$1,$S255+$Y255+$Z255,$Y255+$Z255)</f>
        <v>1083.8919999999998</v>
      </c>
      <c r="AO255" s="27">
        <f>IF($O255&gt;=AO$1,$S255+$Y255+$Z255,$Y255+$Z255)</f>
        <v>1083.8919999999998</v>
      </c>
      <c r="AP255" s="27">
        <f>IF($O255&gt;=AP$1,$S255+$Y255+$Z255,$Y255+$Z255)</f>
        <v>1083.8919999999998</v>
      </c>
      <c r="AQ255" s="27">
        <f>IF($O255&gt;=AQ$1,$S255+$Y255+$Z255,$Y255+$Z255)</f>
        <v>1083.8919999999998</v>
      </c>
      <c r="AR255" s="27">
        <f>IF($O255&gt;=AR$1,$S255+$Y255+$Z255,$Y255+$Z255)</f>
        <v>1083.8919999999998</v>
      </c>
      <c r="AS255" s="27">
        <f>IF($O255&gt;=AS$1,$S255+$Y255+$Z255,$Y255+$Z255)</f>
        <v>1083.8919999999998</v>
      </c>
      <c r="AT255" s="27">
        <f>IF($O255&gt;=AT$1,$S255+$Y255+$Z255,$Y255+$Z255)</f>
        <v>1083.8919999999998</v>
      </c>
      <c r="AU255" s="27">
        <f>IF($O255&gt;=AU$1,$S255+$Y255+$Z255,$Y255+$Z255)</f>
        <v>1083.8919999999998</v>
      </c>
      <c r="AV255" s="27">
        <f>IF($O255&gt;=AV$1,$S255+$Y255+$Z255,$Y255+$Z255)</f>
        <v>1083.8919999999998</v>
      </c>
      <c r="AW255" s="27">
        <f>IF($O255&gt;=AW$1,$S255+$Y255+$Z255,$Y255+$Z255)</f>
        <v>1083.8919999999998</v>
      </c>
      <c r="AX255" s="27">
        <f>IF($O255&gt;=AX$1,$S255+$Y255+$Z255,$Y255+$Z255)</f>
        <v>1083.8919999999998</v>
      </c>
      <c r="AY255" s="27">
        <f>IF($O255&gt;=AY$1,$S255+$Y255+$Z255,$Y255+$Z255)</f>
        <v>1083.8919999999998</v>
      </c>
      <c r="AZ255" s="27">
        <f>IF($O255&gt;=AZ$1,$S255+$Y255+$Z255,$Y255+$Z255)</f>
        <v>1083.8919999999998</v>
      </c>
      <c r="BA255" s="27">
        <f>IF($O255&gt;=BA$1,$S255+$Y255+$Z255,$Y255+$Z255)</f>
        <v>1083.8919999999998</v>
      </c>
      <c r="BB255" s="27">
        <f>IF($O255&gt;=BB$1,$S255+$Y255+$Z255,$Y255+$Z255)</f>
        <v>1083.8919999999998</v>
      </c>
      <c r="BC255" s="27">
        <f>IF($O255&gt;=BC$1,$S255+$Y255+$Z255,$Y255+$Z255)</f>
        <v>1083.8919999999998</v>
      </c>
      <c r="BD255" s="27">
        <f>IF($O255&gt;=BD$1,$S255+$Y255+$Z255,$Y255+$Z255)</f>
        <v>1083.8919999999998</v>
      </c>
      <c r="BE255" s="27">
        <f>IF($O255&gt;=BE$1,$S255+$Y255+$Z255,$Y255+$Z255)</f>
        <v>1083.8919999999998</v>
      </c>
      <c r="BF255" s="27">
        <f>IF($O255&gt;=BF$1,$S255+$Y255+$Z255,$Y255+$Z255)</f>
        <v>1083.8919999999998</v>
      </c>
      <c r="BG255" s="27">
        <f>IF($O255&gt;=BG$1,$S255+$Y255+$Z255,$Y255+$Z255)</f>
        <v>1083.8919999999998</v>
      </c>
      <c r="BH255" s="27">
        <f>IF($O255&gt;=BH$1,$S255+$Y255+$Z255,$Y255+$Z255)</f>
        <v>1083.8919999999998</v>
      </c>
      <c r="BI255" s="27">
        <f>IF($O255&gt;=BI$1,$S255+$Y255+$Z255,$Y255+$Z255)</f>
        <v>1083.8919999999998</v>
      </c>
      <c r="BJ255" s="27">
        <f>IF($O255&gt;=BJ$1,$S255+$Y255+$Z255,$Y255+$Z255)</f>
        <v>1083.8919999999998</v>
      </c>
      <c r="BK255" s="27">
        <f>IF($O255&gt;=BK$1,$S255+$Y255+$Z255,$Y255+$Z255)</f>
        <v>1083.8919999999998</v>
      </c>
      <c r="BL255" s="27">
        <f>IF($O255&gt;=BL$1,$S255+$Y255+$Z255,$Y255+$Z255)</f>
        <v>1083.8919999999998</v>
      </c>
      <c r="BM255" s="27">
        <f>IF($O255&gt;=BM$1,$S255+$Y255+$Z255,$Y255+$Z255)</f>
        <v>1083.8919999999998</v>
      </c>
      <c r="BN255" s="27">
        <f>IF($O255&gt;=BN$1,$S255+$Y255+$Z255,$Y255+$Z255)</f>
        <v>1083.8919999999998</v>
      </c>
      <c r="BO255" s="27">
        <f>IF($O255&gt;=BO$1,$S255+$Y255+$Z255,$Y255+$Z255)</f>
        <v>1083.8919999999998</v>
      </c>
      <c r="BP255" s="27">
        <f>IF($O255&gt;=BP$1,$S255+$Y255+$Z255,$Y255+$Z255)</f>
        <v>1083.8919999999998</v>
      </c>
      <c r="BQ255" s="27">
        <f>IF($O255&gt;=BQ$1,$S255+$Y255+$Z255,$Y255+$Z255)</f>
        <v>1083.8919999999998</v>
      </c>
      <c r="BR255" s="27">
        <f>IF($O255&gt;=BR$1,$S255+$Y255+$Z255,$Y255+$Z255)</f>
        <v>1083.8919999999998</v>
      </c>
      <c r="BS255" s="27">
        <f>IF($O255&gt;=BS$1,$S255+$Y255+$Z255,$Y255+$Z255)</f>
        <v>1083.8919999999998</v>
      </c>
      <c r="BT255" s="27">
        <f>IF($O255&gt;=BT$1,$S255+$Y255+$Z255,$Y255+$Z255)</f>
        <v>1083.8919999999998</v>
      </c>
      <c r="BU255" s="27">
        <f>IF($O255&gt;=BU$1,$S255+$Y255+$Z255,$Y255+$Z255)</f>
        <v>1083.8919999999998</v>
      </c>
      <c r="BV255" s="27">
        <f>IF($O255&gt;=BV$1,$S255+$Y255+$Z255,$Y255+$Z255)</f>
        <v>1083.8919999999998</v>
      </c>
      <c r="BW255" s="27">
        <f>IF($O255&gt;=BW$1,$S255+$Y255+$Z255,$Y255+$Z255)</f>
        <v>1083.8919999999998</v>
      </c>
      <c r="BX255" s="27">
        <f>IF($O255&gt;=BX$1,$S255+$Y255+$Z255,$Y255+$Z255)</f>
        <v>1083.8919999999998</v>
      </c>
      <c r="BY255" s="27">
        <f>IF($O255&gt;=BY$1,$S255+$Y255+$Z255,$Y255+$Z255)</f>
        <v>1083.8919999999998</v>
      </c>
      <c r="BZ255" s="27">
        <f>IF($O255&gt;=BZ$1,$S255+$Y255+$Z255,$Y255+$Z255)</f>
        <v>1083.8919999999998</v>
      </c>
      <c r="CA255" s="27">
        <f>IF($O255&gt;=CA$1,$S255+$Y255+$Z255,$Y255+$Z255)</f>
        <v>1083.8919999999998</v>
      </c>
      <c r="CB255" s="27">
        <f>IF($O255&gt;=CB$1,$S255+$Y255+$Z255,$Y255+$Z255)</f>
        <v>1083.8919999999998</v>
      </c>
      <c r="CC255" s="27">
        <f>IF($O255&gt;=CC$1,$S255+$Y255+$Z255,$Y255+$Z255)</f>
        <v>1083.8919999999998</v>
      </c>
      <c r="CD255" s="27">
        <f>IF($O255&gt;=CD$1,$S255+$Y255+$Z255,$Y255+$Z255)</f>
        <v>1083.8919999999998</v>
      </c>
      <c r="CE255" s="27">
        <f>IF($O255&gt;=CE$1,$S255+$Y255+$Z255,$Y255+$Z255)</f>
        <v>1083.8919999999998</v>
      </c>
      <c r="CF255" s="27">
        <f>IF($O255&gt;=CF$1,$S255+$Y255+$Z255,$Y255+$Z255)</f>
        <v>1083.8919999999998</v>
      </c>
      <c r="CG255" s="27">
        <f>IF($O255&gt;=CG$1,$S255+$Y255+$Z255,$Y255+$Z255)</f>
        <v>1083.8919999999998</v>
      </c>
      <c r="CH255" s="27">
        <f>IF($O255&gt;=CH$1,$S255+$Y255+$Z255,$Y255+$Z255)</f>
        <v>1083.8919999999998</v>
      </c>
      <c r="CI255" s="27">
        <f>IF($O255&gt;=CI$1,$S255+$Y255+$Z255,$Y255+$Z255)</f>
        <v>1083.8919999999998</v>
      </c>
      <c r="CJ255" s="27">
        <f>IF($O255&gt;=CJ$1,$S255+$Y255+$Z255,$Y255+$Z255)</f>
        <v>1083.8919999999998</v>
      </c>
      <c r="CK255" s="27">
        <f>IF($O255&gt;=CK$1,$S255+$Y255+$Z255,$Y255+$Z255)</f>
        <v>1083.8919999999998</v>
      </c>
      <c r="CL255" s="27">
        <f>IF($O255&gt;=CL$1,$S255+$Y255+$Z255,$Y255+$Z255)</f>
        <v>1083.8919999999998</v>
      </c>
      <c r="CM255" s="27">
        <f>IF($O255&gt;=CM$1,$S255+$Y255+$Z255,$Y255+$Z255)</f>
        <v>1083.8919999999998</v>
      </c>
      <c r="CN255" s="27">
        <f>IF($O255&gt;=CN$1,$S255+$Y255,$Y255)</f>
        <v>683.89199999999994</v>
      </c>
      <c r="CO255" s="27">
        <f>IF($O255&gt;=CO$1,$S255+$Y255,$Y255)</f>
        <v>683.89199999999994</v>
      </c>
      <c r="CP255" s="27">
        <f>IF($O255&gt;=CP$1,$S255+$Y255,$Y255)</f>
        <v>683.89199999999994</v>
      </c>
      <c r="CQ255" s="27">
        <f>IF($O255&gt;=CQ$1,$S255+$Y255,$Y255)</f>
        <v>683.89199999999994</v>
      </c>
      <c r="CR255" s="27">
        <f>IF($O255&gt;=CR$1,$S255+$Y255,$Y255)</f>
        <v>683.89199999999994</v>
      </c>
      <c r="CS255" s="27">
        <f>IF($O255&gt;=CS$1,$S255+$Y255,$Y255)</f>
        <v>683.89199999999994</v>
      </c>
      <c r="CT255" s="27">
        <f>IF($O255&gt;=CT$1,$S255+$Y255,$Y255)</f>
        <v>683.89199999999994</v>
      </c>
      <c r="CU255" s="27">
        <f>IF($O255&gt;=CU$1,$S255+$Y255,$Y255)</f>
        <v>683.89199999999994</v>
      </c>
      <c r="CV255" s="27">
        <f>IF($O255&gt;=CV$1,$S255+$Y255,$Y255)</f>
        <v>683.89199999999994</v>
      </c>
      <c r="CW255" s="27">
        <f>IF($O255&gt;=CW$1,$S255+$Y255,$Y255)</f>
        <v>683.89199999999994</v>
      </c>
      <c r="CX255" s="27">
        <f>IF($O255&gt;=CX$1,$S255+$Y255,$Y255)</f>
        <v>683.89199999999994</v>
      </c>
      <c r="CY255" s="27">
        <f>IF($O255&gt;=CY$1,$S255+$Y255,$Y255)</f>
        <v>683.89199999999994</v>
      </c>
      <c r="CZ255" s="27">
        <f>IF($O255&gt;=CZ$1,$S255+$Y255,$Y255)</f>
        <v>683.89199999999994</v>
      </c>
      <c r="DA255" s="27">
        <f>IF($O255&gt;=DA$1,$S255+$Y255,$Y255)</f>
        <v>683.89199999999994</v>
      </c>
      <c r="DB255" s="27">
        <f>IF($O255&gt;=DB$1,$S255+$Y255,$Y255)</f>
        <v>683.89199999999994</v>
      </c>
      <c r="DC255" s="27">
        <f>IF($O255&gt;=DC$1,$S255+$Y255,$Y255)</f>
        <v>683.89199999999994</v>
      </c>
      <c r="DD255" s="27">
        <f>IF($O255&gt;=DD$1,$S255+$Y255,$Y255)</f>
        <v>683.89199999999994</v>
      </c>
      <c r="DE255" s="27">
        <f>IF($O255&gt;=DE$1,$S255+$Y255,$Y255)</f>
        <v>683.89199999999994</v>
      </c>
      <c r="DF255" s="27">
        <f>IF($O255&gt;=DF$1,$S255+$Y255,$Y255)</f>
        <v>683.89199999999994</v>
      </c>
      <c r="DG255" s="27">
        <f>IF($O255&gt;=DG$1,$S255+$Y255,$Y255)</f>
        <v>683.89199999999994</v>
      </c>
      <c r="DH255" s="27">
        <f>IF($O255&gt;=DH$1,$S255+$Y255,$Y255)</f>
        <v>683.89199999999994</v>
      </c>
      <c r="DI255" s="27">
        <f>IF($O255&gt;=DI$1,$S255+$Y255,$Y255)</f>
        <v>683.89199999999994</v>
      </c>
      <c r="DJ255" s="27">
        <f>IF($O255&gt;=DJ$1,$S255+$Y255,$Y255)</f>
        <v>683.89199999999994</v>
      </c>
      <c r="DK255" s="27">
        <f>IF($O255&gt;=DK$1,$S255+$Y255,$Y255)</f>
        <v>683.89199999999994</v>
      </c>
      <c r="DL255" s="27">
        <f>IF($O255&gt;=DL$1,$S255+$Y255,$Y255)</f>
        <v>683.89199999999994</v>
      </c>
      <c r="DM255" s="27">
        <f>IF($O255&gt;=DM$1,$S255+$Y255,$Y255)</f>
        <v>683.89199999999994</v>
      </c>
      <c r="DN255" s="27">
        <f>IF($O255&gt;=DN$1,$S255+$Y255,$Y255)</f>
        <v>683.89199999999994</v>
      </c>
      <c r="DO255" s="27">
        <f>IF($O255&gt;=DO$1,$S255+$Y255,$Y255)</f>
        <v>683.89199999999994</v>
      </c>
      <c r="DP255" s="27">
        <f>IF($O255&gt;=DP$1,$S255+$Y255,$Y255)</f>
        <v>683.89199999999994</v>
      </c>
      <c r="DQ255" s="27">
        <f>IF($O255&gt;=DQ$1,$S255+$Y255,$Y255)</f>
        <v>683.89199999999994</v>
      </c>
      <c r="DR255" s="27">
        <f>IF($O255&gt;=DR$1,$S255+$Y255,$Y255)</f>
        <v>683.89199999999994</v>
      </c>
      <c r="DS255" s="27">
        <f>IF($O255&gt;=DS$1,$S255+$Y255,$Y255)</f>
        <v>683.89199999999994</v>
      </c>
      <c r="DT255" s="27">
        <f>IF($O255&gt;=DT$1,$S255+$Y255,$Y255)</f>
        <v>683.89199999999994</v>
      </c>
      <c r="DU255" s="27">
        <f>IF($O255&gt;=DU$1,$S255+$Y255,$Y255)</f>
        <v>683.89199999999994</v>
      </c>
      <c r="DV255" s="27">
        <f>IF($O255&gt;=DV$1,$S255+$Y255,$Y255)</f>
        <v>683.89199999999994</v>
      </c>
      <c r="DW255" s="27">
        <f>IF($O255&gt;=DW$1,$S255+$Y255,$Y255)</f>
        <v>683.89199999999994</v>
      </c>
      <c r="DX255" s="27">
        <f>IF($O255&gt;=DX$1,$S255+$Y255,$Y255)</f>
        <v>683.89199999999994</v>
      </c>
      <c r="DY255" s="27">
        <f>IF($O255&gt;=DY$1,$S255+$Y255,$Y255)</f>
        <v>683.89199999999994</v>
      </c>
      <c r="DZ255" s="27">
        <f>IF($O255&gt;=DZ$1,$S255+$Y255,$Y255)</f>
        <v>683.89199999999994</v>
      </c>
      <c r="EA255" s="27">
        <f>IF($O255&gt;=EA$1,$S255+$Y255,$Y255)</f>
        <v>683.89199999999994</v>
      </c>
      <c r="EB255" s="27">
        <f>IF($O255&gt;=EB$1,$S255+$Y255,$Y255)</f>
        <v>683.89199999999994</v>
      </c>
      <c r="EC255" s="27">
        <f>IF($O255&gt;=EC$1,$S255+$Y255,$Y255)</f>
        <v>683.89199999999994</v>
      </c>
      <c r="ED255" s="27">
        <f>IF($O255&gt;=ED$1,$S255+$Y255,$Y255)</f>
        <v>683.89199999999994</v>
      </c>
      <c r="EE255" s="27">
        <f>IF($O255&gt;=EE$1,$S255+$Y255,$Y255)</f>
        <v>683.89199999999994</v>
      </c>
      <c r="EF255" s="27">
        <f>IF($O255&gt;=EF$1,$S255+$Y255,$Y255)</f>
        <v>683.89199999999994</v>
      </c>
      <c r="EG255" s="27">
        <f>IF($O255&gt;=EG$1,$S255+$Y255,$Y255)</f>
        <v>683.89199999999994</v>
      </c>
      <c r="EH255" s="27">
        <f>IF($O255&gt;=EH$1,$S255+$Y255,$Y255)</f>
        <v>683.89199999999994</v>
      </c>
      <c r="EI255" s="27">
        <f>IF($O255&gt;=EI$1,$S255+$Y255,$Y255)</f>
        <v>683.89199999999994</v>
      </c>
      <c r="EJ255" s="27">
        <f>IF($O255&gt;=EJ$1,$S255+$Y255,$Y255)</f>
        <v>683.89199999999994</v>
      </c>
      <c r="EK255" s="27">
        <f>IF($O255&gt;=EK$1,$S255+$Y255,$Y255)</f>
        <v>683.89199999999994</v>
      </c>
      <c r="EL255" s="27">
        <f>IF($O255&gt;=EL$1,$S255+$Y255,$Y255)</f>
        <v>683.89199999999994</v>
      </c>
      <c r="EM255" s="27">
        <f>IF($O255&gt;=EM$1,$S255+$Y255,$Y255)</f>
        <v>683.89199999999994</v>
      </c>
      <c r="EN255" s="27">
        <f>IF($O255&gt;=EN$1,$S255+$Y255,$Y255)</f>
        <v>683.89199999999994</v>
      </c>
      <c r="EO255" s="27">
        <f>IF($O255&gt;=EO$1,$S255+$Y255,$Y255)</f>
        <v>683.89199999999994</v>
      </c>
      <c r="EP255" s="27">
        <f>IF($O255&gt;=EP$1,$S255+$Y255,$Y255)</f>
        <v>0</v>
      </c>
      <c r="EQ255" s="27">
        <f>IF($O255&gt;=EQ$1,$S255+$Y255,$Y255)</f>
        <v>0</v>
      </c>
      <c r="ER255" s="27">
        <f>IF($O255&gt;=ER$1,$S255+$Y255,$Y255)</f>
        <v>0</v>
      </c>
      <c r="ES255" s="27">
        <f>IF($O255&gt;=ES$1,$S255+$Y255,$Y255)</f>
        <v>0</v>
      </c>
      <c r="ET255" s="27">
        <f>IF($O255&gt;=ET$1,$S255+$Y255,$Y255)</f>
        <v>0</v>
      </c>
      <c r="EU255" s="27">
        <f>IF($O255&gt;=EU$1,$S255+$Y255,$Y255)</f>
        <v>0</v>
      </c>
      <c r="EV255" s="27">
        <f>IF($O255&gt;=EV$1,$S255,0)</f>
        <v>0</v>
      </c>
      <c r="EW255" s="27">
        <f>IF($O255&gt;=EW$1,$S255,0)</f>
        <v>0</v>
      </c>
      <c r="EX255" s="27">
        <f>IF($O255&gt;=EX$1,$S255,0)</f>
        <v>0</v>
      </c>
      <c r="EY255" s="27">
        <f>IF($O255&gt;=EY$1,$S255,0)</f>
        <v>0</v>
      </c>
      <c r="EZ255" s="27">
        <f>IF($O255&gt;=EZ$1,$S255,0)</f>
        <v>0</v>
      </c>
      <c r="FA255" s="27">
        <f>IF($O255&gt;=FA$1,$S255,0)</f>
        <v>0</v>
      </c>
      <c r="FB255" s="27">
        <f>IF($O255&gt;=FB$1,$S255,0)</f>
        <v>0</v>
      </c>
      <c r="FC255" s="27">
        <f>IF($O255&gt;=FC$1,$S255,0)</f>
        <v>0</v>
      </c>
      <c r="FD255" s="27">
        <f>IF($O255&gt;=FD$1,$S255,0)</f>
        <v>0</v>
      </c>
      <c r="FE255" s="27">
        <f>IF($O255&gt;=FE$1,$S255,0)</f>
        <v>0</v>
      </c>
      <c r="FF255" s="27">
        <f>IF($O255&gt;=FF$1,$S255,0)</f>
        <v>0</v>
      </c>
      <c r="FG255" s="27">
        <f>IF($O255&gt;=FG$1,$S255,0)</f>
        <v>0</v>
      </c>
      <c r="FH255" s="27">
        <f>IF($O255&gt;=FH$1,$S255,0)</f>
        <v>0</v>
      </c>
      <c r="FI255" s="27">
        <f>IF($O255&gt;=FI$1,$S255,0)</f>
        <v>0</v>
      </c>
      <c r="FJ255" s="27">
        <f>IF($O255&gt;=FJ$1,$S255,0)</f>
        <v>0</v>
      </c>
      <c r="FK255" s="27">
        <f>IF($O255&gt;=FK$1,$S255,0)</f>
        <v>0</v>
      </c>
      <c r="FL255" s="27">
        <f>IF($O255&gt;=FL$1,$S255,0)</f>
        <v>0</v>
      </c>
      <c r="FM255" s="27">
        <f>IF($O255&gt;=FM$1,$S255,0)</f>
        <v>0</v>
      </c>
      <c r="FN255" s="27">
        <f>IF($O255&gt;=FN$1,$S255,0)</f>
        <v>0</v>
      </c>
      <c r="FO255" s="27">
        <f>IF($O255&gt;=FO$1,$S255,0)</f>
        <v>0</v>
      </c>
      <c r="FP255" s="27">
        <f>IF($O255&gt;=FP$1,$S255,0)</f>
        <v>0</v>
      </c>
      <c r="FQ255" s="27">
        <f>IF($O255&gt;=FQ$1,$S255,0)</f>
        <v>0</v>
      </c>
      <c r="FR255" s="27">
        <f>IF($O255&gt;=FR$1,$S255,0)</f>
        <v>0</v>
      </c>
      <c r="FS255" s="27">
        <f>IF($O255&gt;=FS$1,$S255,0)</f>
        <v>0</v>
      </c>
      <c r="FT255" s="27">
        <f>IF($O255&gt;=FT$1,$S255,0)</f>
        <v>0</v>
      </c>
      <c r="FU255" s="27">
        <f>IF($O255&gt;=FU$1,$S255,0)</f>
        <v>0</v>
      </c>
      <c r="FV255" s="27">
        <f>IF($O255&gt;=FV$1,$S255,0)</f>
        <v>0</v>
      </c>
      <c r="FW255" s="27">
        <f>IF($O255&gt;=FW$1,$S255,0)</f>
        <v>0</v>
      </c>
      <c r="FX255" s="27">
        <f>IF($O255&gt;=FX$1,$S255,0)</f>
        <v>0</v>
      </c>
      <c r="FY255" s="27">
        <f>IF($O255&gt;=FY$1,$S255,0)</f>
        <v>0</v>
      </c>
      <c r="FZ255" s="27">
        <f>IF($O255&gt;=FZ$1,$S255,0)</f>
        <v>0</v>
      </c>
      <c r="GA255" s="27">
        <f>IF($O255&gt;=GA$1,$S255,0)</f>
        <v>0</v>
      </c>
      <c r="GB255" s="27">
        <f>IF($O255&gt;=GB$1,$S255,0)</f>
        <v>0</v>
      </c>
      <c r="GC255" s="27">
        <f>IF($O255&gt;=GC$1,$S255,0)</f>
        <v>0</v>
      </c>
      <c r="GD255" s="27">
        <f>IF($O255&gt;=GD$1,$S255,0)</f>
        <v>0</v>
      </c>
      <c r="GE255" s="27">
        <f>IF($O255&gt;=GE$1,$S255,0)</f>
        <v>0</v>
      </c>
      <c r="GF255" s="27">
        <f>IF($O255&gt;=GF$1,$S255,0)</f>
        <v>0</v>
      </c>
      <c r="GG255" s="27">
        <f>IF($O255&gt;=GG$1,$S255,0)</f>
        <v>0</v>
      </c>
      <c r="GH255" s="27">
        <f>IF($O255&gt;=GH$1,$S255,0)</f>
        <v>0</v>
      </c>
      <c r="GI255" s="27">
        <f>IF($O255&gt;=GI$1,$S255,0)</f>
        <v>0</v>
      </c>
      <c r="GJ255" s="27">
        <f>IF($O255&gt;=GJ$1,$S255,0)</f>
        <v>0</v>
      </c>
      <c r="GK255" s="27">
        <f>IF($O255&gt;=GK$1,$S255,0)</f>
        <v>0</v>
      </c>
      <c r="GL255" s="27">
        <f>IF($O255&gt;=GL$1,$S255,0)</f>
        <v>0</v>
      </c>
      <c r="GM255" s="27">
        <f>IF($O255&gt;=GM$1,$S255,0)</f>
        <v>0</v>
      </c>
      <c r="GN255" s="27">
        <f>IF($O255&gt;=GN$1,$S255,0)</f>
        <v>0</v>
      </c>
      <c r="GO255" s="27">
        <f>IF($O255&gt;=GO$1,$S255,0)</f>
        <v>0</v>
      </c>
      <c r="GP255" s="27">
        <f>IF($O255&gt;=GP$1,$S255,0)</f>
        <v>0</v>
      </c>
      <c r="GQ255" s="27">
        <f>IF($O255&gt;=GQ$1,$S255,0)</f>
        <v>0</v>
      </c>
      <c r="GR255" s="27">
        <f>IF($O255&gt;=GR$1,$S255,0)</f>
        <v>0</v>
      </c>
      <c r="GS255" s="27">
        <f>IF($O255&gt;=GS$1,$S255,0)</f>
        <v>0</v>
      </c>
      <c r="GT255" s="27">
        <f>IF($O255&gt;=GT$1,$S255,0)</f>
        <v>0</v>
      </c>
      <c r="GU255" s="27">
        <f>IF($O255&gt;=GU$1,$S255,0)</f>
        <v>0</v>
      </c>
      <c r="GV255" s="27">
        <f>IF($O255&gt;=GV$1,$S255,0)</f>
        <v>0</v>
      </c>
      <c r="GW255" s="27">
        <f>IF($O255&gt;=GW$1,$S255,0)</f>
        <v>0</v>
      </c>
      <c r="GX255" s="27">
        <f>IF($O255&gt;=GX$1,$S255,0)</f>
        <v>0</v>
      </c>
      <c r="GY255" s="27">
        <f>IF($O255&gt;=GY$1,$S255,0)</f>
        <v>0</v>
      </c>
      <c r="GZ255" s="27">
        <f>IF($O255&gt;=GZ$1,$S255,0)</f>
        <v>0</v>
      </c>
      <c r="HA255" s="27">
        <f>IF($O255&gt;=HA$1,$S255,0)</f>
        <v>0</v>
      </c>
      <c r="HB255" s="27">
        <f>IF($O255&gt;=HB$1,$S255,0)</f>
        <v>0</v>
      </c>
      <c r="HC255" s="27">
        <f>IF($O255&gt;=HC$1,$S255,0)</f>
        <v>0</v>
      </c>
    </row>
    <row r="256" spans="1:211">
      <c r="A256" s="3">
        <v>76040</v>
      </c>
      <c r="B256" s="3" t="s">
        <v>211</v>
      </c>
      <c r="C256" s="3" t="s">
        <v>98</v>
      </c>
      <c r="D256" s="3">
        <v>49</v>
      </c>
      <c r="E256" s="4">
        <v>35919</v>
      </c>
      <c r="F256" s="5">
        <v>20.142465753424659</v>
      </c>
      <c r="G256" s="3" t="s">
        <v>99</v>
      </c>
      <c r="H256" s="4">
        <v>25526</v>
      </c>
      <c r="I256" s="9" t="s">
        <v>864</v>
      </c>
      <c r="J256" s="5">
        <v>2747.91</v>
      </c>
      <c r="K256" s="31">
        <v>331</v>
      </c>
      <c r="L256" s="32">
        <v>20</v>
      </c>
      <c r="M256" s="33">
        <f>VLOOKUP(L256,FIND,3,TRUE)</f>
        <v>1.3</v>
      </c>
      <c r="N256" s="32">
        <f>IF(L256&gt;30,180,VLOOKUP(L256,TEMPO,2,FALSE))</f>
        <v>120</v>
      </c>
      <c r="O256" s="32">
        <f>IF(R256&gt;0,4,N256)</f>
        <v>120</v>
      </c>
      <c r="P256" s="96">
        <f>J256*M256*L256</f>
        <v>71445.66</v>
      </c>
      <c r="Q256" s="96">
        <f>10934.45*2</f>
        <v>21868.9</v>
      </c>
      <c r="R256" s="96">
        <f>IF(P256&lt;=Q256,P256/4,0)</f>
        <v>0</v>
      </c>
      <c r="S256" s="5">
        <f>IF(P256&gt;=Q256,P256/N256,0)</f>
        <v>595.38049999999998</v>
      </c>
      <c r="T256" s="3"/>
      <c r="U256" s="3">
        <f>IF(T256="",1,0)</f>
        <v>1</v>
      </c>
      <c r="V256" s="3">
        <v>620</v>
      </c>
      <c r="W256" s="5">
        <v>0</v>
      </c>
      <c r="X256" s="5">
        <v>203.3</v>
      </c>
      <c r="Y256" s="5">
        <f>X256*W256</f>
        <v>0</v>
      </c>
      <c r="Z256" s="5">
        <v>400</v>
      </c>
      <c r="AA256" s="5">
        <f>S256+Y256+Z256</f>
        <v>995.38049999999998</v>
      </c>
      <c r="AB256" s="39">
        <f>(J256/12+J256/12*1.3333333333+450/12+J256/30*6/12+J256)*1.3+Y256+Z256+153.9</f>
        <v>4929.0816333234097</v>
      </c>
      <c r="AC256" s="39" t="s">
        <v>98</v>
      </c>
      <c r="AD256" s="39">
        <f>J256*1.3+400+153.9</f>
        <v>4126.183</v>
      </c>
      <c r="AE256" s="39">
        <f>SUMIFS('CUSTO MENSAL FUNC NOVO'!H:H,'CUSTO MENSAL FUNC NOVO'!A:A,'VALORES MENSAIS'!AC256)</f>
        <v>3674.875</v>
      </c>
      <c r="AF256" s="27">
        <f>IF($R256&gt;0,$R256,$S256)+$Y256+$Z256</f>
        <v>995.38049999999998</v>
      </c>
      <c r="AG256" s="27">
        <f>IF($R256&gt;0,$R256,$S256)+$Y256+$Z256</f>
        <v>995.38049999999998</v>
      </c>
      <c r="AH256" s="27">
        <f>IF($R256&gt;0,$R256,$S256)+$Y256+$Z256</f>
        <v>995.38049999999998</v>
      </c>
      <c r="AI256" s="27">
        <f>IF($R256&gt;0,$R256,$S256)+$Y256+$Z256</f>
        <v>995.38049999999998</v>
      </c>
      <c r="AJ256" s="27">
        <f>IF($O256&gt;=AJ$1,$S256+$Y256+$Z256,$Y256+$Z256)</f>
        <v>995.38049999999998</v>
      </c>
      <c r="AK256" s="27">
        <f>IF($O256&gt;=AK$1,$S256+$Y256+$Z256,$Y256+$Z256)</f>
        <v>995.38049999999998</v>
      </c>
      <c r="AL256" s="27">
        <f>IF($O256&gt;=AL$1,$S256+$Y256+$Z256,$Y256+$Z256)</f>
        <v>995.38049999999998</v>
      </c>
      <c r="AM256" s="27">
        <f>IF($O256&gt;=AM$1,$S256+$Y256+$Z256,$Y256+$Z256)</f>
        <v>995.38049999999998</v>
      </c>
      <c r="AN256" s="27">
        <f>IF($O256&gt;=AN$1,$S256+$Y256+$Z256,$Y256+$Z256)</f>
        <v>995.38049999999998</v>
      </c>
      <c r="AO256" s="27">
        <f>IF($O256&gt;=AO$1,$S256+$Y256+$Z256,$Y256+$Z256)</f>
        <v>995.38049999999998</v>
      </c>
      <c r="AP256" s="27">
        <f>IF($O256&gt;=AP$1,$S256+$Y256+$Z256,$Y256+$Z256)</f>
        <v>995.38049999999998</v>
      </c>
      <c r="AQ256" s="27">
        <f>IF($O256&gt;=AQ$1,$S256+$Y256+$Z256,$Y256+$Z256)</f>
        <v>995.38049999999998</v>
      </c>
      <c r="AR256" s="27">
        <f>IF($O256&gt;=AR$1,$S256+$Y256+$Z256,$Y256+$Z256)</f>
        <v>995.38049999999998</v>
      </c>
      <c r="AS256" s="27">
        <f>IF($O256&gt;=AS$1,$S256+$Y256+$Z256,$Y256+$Z256)</f>
        <v>995.38049999999998</v>
      </c>
      <c r="AT256" s="27">
        <f>IF($O256&gt;=AT$1,$S256+$Y256+$Z256,$Y256+$Z256)</f>
        <v>995.38049999999998</v>
      </c>
      <c r="AU256" s="27">
        <f>IF($O256&gt;=AU$1,$S256+$Y256+$Z256,$Y256+$Z256)</f>
        <v>995.38049999999998</v>
      </c>
      <c r="AV256" s="27">
        <f>IF($O256&gt;=AV$1,$S256+$Y256+$Z256,$Y256+$Z256)</f>
        <v>995.38049999999998</v>
      </c>
      <c r="AW256" s="27">
        <f>IF($O256&gt;=AW$1,$S256+$Y256+$Z256,$Y256+$Z256)</f>
        <v>995.38049999999998</v>
      </c>
      <c r="AX256" s="27">
        <f>IF($O256&gt;=AX$1,$S256+$Y256+$Z256,$Y256+$Z256)</f>
        <v>995.38049999999998</v>
      </c>
      <c r="AY256" s="27">
        <f>IF($O256&gt;=AY$1,$S256+$Y256+$Z256,$Y256+$Z256)</f>
        <v>995.38049999999998</v>
      </c>
      <c r="AZ256" s="27">
        <f>IF($O256&gt;=AZ$1,$S256+$Y256+$Z256,$Y256+$Z256)</f>
        <v>995.38049999999998</v>
      </c>
      <c r="BA256" s="27">
        <f>IF($O256&gt;=BA$1,$S256+$Y256+$Z256,$Y256+$Z256)</f>
        <v>995.38049999999998</v>
      </c>
      <c r="BB256" s="27">
        <f>IF($O256&gt;=BB$1,$S256+$Y256+$Z256,$Y256+$Z256)</f>
        <v>995.38049999999998</v>
      </c>
      <c r="BC256" s="27">
        <f>IF($O256&gt;=BC$1,$S256+$Y256+$Z256,$Y256+$Z256)</f>
        <v>995.38049999999998</v>
      </c>
      <c r="BD256" s="27">
        <f>IF($O256&gt;=BD$1,$S256+$Y256+$Z256,$Y256+$Z256)</f>
        <v>995.38049999999998</v>
      </c>
      <c r="BE256" s="27">
        <f>IF($O256&gt;=BE$1,$S256+$Y256+$Z256,$Y256+$Z256)</f>
        <v>995.38049999999998</v>
      </c>
      <c r="BF256" s="27">
        <f>IF($O256&gt;=BF$1,$S256+$Y256+$Z256,$Y256+$Z256)</f>
        <v>995.38049999999998</v>
      </c>
      <c r="BG256" s="27">
        <f>IF($O256&gt;=BG$1,$S256+$Y256+$Z256,$Y256+$Z256)</f>
        <v>995.38049999999998</v>
      </c>
      <c r="BH256" s="27">
        <f>IF($O256&gt;=BH$1,$S256+$Y256+$Z256,$Y256+$Z256)</f>
        <v>995.38049999999998</v>
      </c>
      <c r="BI256" s="27">
        <f>IF($O256&gt;=BI$1,$S256+$Y256+$Z256,$Y256+$Z256)</f>
        <v>995.38049999999998</v>
      </c>
      <c r="BJ256" s="27">
        <f>IF($O256&gt;=BJ$1,$S256+$Y256+$Z256,$Y256+$Z256)</f>
        <v>995.38049999999998</v>
      </c>
      <c r="BK256" s="27">
        <f>IF($O256&gt;=BK$1,$S256+$Y256+$Z256,$Y256+$Z256)</f>
        <v>995.38049999999998</v>
      </c>
      <c r="BL256" s="27">
        <f>IF($O256&gt;=BL$1,$S256+$Y256+$Z256,$Y256+$Z256)</f>
        <v>995.38049999999998</v>
      </c>
      <c r="BM256" s="27">
        <f>IF($O256&gt;=BM$1,$S256+$Y256+$Z256,$Y256+$Z256)</f>
        <v>995.38049999999998</v>
      </c>
      <c r="BN256" s="27">
        <f>IF($O256&gt;=BN$1,$S256+$Y256+$Z256,$Y256+$Z256)</f>
        <v>995.38049999999998</v>
      </c>
      <c r="BO256" s="27">
        <f>IF($O256&gt;=BO$1,$S256+$Y256+$Z256,$Y256+$Z256)</f>
        <v>995.38049999999998</v>
      </c>
      <c r="BP256" s="27">
        <f>IF($O256&gt;=BP$1,$S256+$Y256+$Z256,$Y256+$Z256)</f>
        <v>995.38049999999998</v>
      </c>
      <c r="BQ256" s="27">
        <f>IF($O256&gt;=BQ$1,$S256+$Y256+$Z256,$Y256+$Z256)</f>
        <v>995.38049999999998</v>
      </c>
      <c r="BR256" s="27">
        <f>IF($O256&gt;=BR$1,$S256+$Y256+$Z256,$Y256+$Z256)</f>
        <v>995.38049999999998</v>
      </c>
      <c r="BS256" s="27">
        <f>IF($O256&gt;=BS$1,$S256+$Y256+$Z256,$Y256+$Z256)</f>
        <v>995.38049999999998</v>
      </c>
      <c r="BT256" s="27">
        <f>IF($O256&gt;=BT$1,$S256+$Y256+$Z256,$Y256+$Z256)</f>
        <v>995.38049999999998</v>
      </c>
      <c r="BU256" s="27">
        <f>IF($O256&gt;=BU$1,$S256+$Y256+$Z256,$Y256+$Z256)</f>
        <v>995.38049999999998</v>
      </c>
      <c r="BV256" s="27">
        <f>IF($O256&gt;=BV$1,$S256+$Y256+$Z256,$Y256+$Z256)</f>
        <v>995.38049999999998</v>
      </c>
      <c r="BW256" s="27">
        <f>IF($O256&gt;=BW$1,$S256+$Y256+$Z256,$Y256+$Z256)</f>
        <v>995.38049999999998</v>
      </c>
      <c r="BX256" s="27">
        <f>IF($O256&gt;=BX$1,$S256+$Y256+$Z256,$Y256+$Z256)</f>
        <v>995.38049999999998</v>
      </c>
      <c r="BY256" s="27">
        <f>IF($O256&gt;=BY$1,$S256+$Y256+$Z256,$Y256+$Z256)</f>
        <v>995.38049999999998</v>
      </c>
      <c r="BZ256" s="27">
        <f>IF($O256&gt;=BZ$1,$S256+$Y256+$Z256,$Y256+$Z256)</f>
        <v>995.38049999999998</v>
      </c>
      <c r="CA256" s="27">
        <f>IF($O256&gt;=CA$1,$S256+$Y256+$Z256,$Y256+$Z256)</f>
        <v>995.38049999999998</v>
      </c>
      <c r="CB256" s="27">
        <f>IF($O256&gt;=CB$1,$S256+$Y256+$Z256,$Y256+$Z256)</f>
        <v>995.38049999999998</v>
      </c>
      <c r="CC256" s="27">
        <f>IF($O256&gt;=CC$1,$S256+$Y256+$Z256,$Y256+$Z256)</f>
        <v>995.38049999999998</v>
      </c>
      <c r="CD256" s="27">
        <f>IF($O256&gt;=CD$1,$S256+$Y256+$Z256,$Y256+$Z256)</f>
        <v>995.38049999999998</v>
      </c>
      <c r="CE256" s="27">
        <f>IF($O256&gt;=CE$1,$S256+$Y256+$Z256,$Y256+$Z256)</f>
        <v>995.38049999999998</v>
      </c>
      <c r="CF256" s="27">
        <f>IF($O256&gt;=CF$1,$S256+$Y256+$Z256,$Y256+$Z256)</f>
        <v>995.38049999999998</v>
      </c>
      <c r="CG256" s="27">
        <f>IF($O256&gt;=CG$1,$S256+$Y256+$Z256,$Y256+$Z256)</f>
        <v>995.38049999999998</v>
      </c>
      <c r="CH256" s="27">
        <f>IF($O256&gt;=CH$1,$S256+$Y256+$Z256,$Y256+$Z256)</f>
        <v>995.38049999999998</v>
      </c>
      <c r="CI256" s="27">
        <f>IF($O256&gt;=CI$1,$S256+$Y256+$Z256,$Y256+$Z256)</f>
        <v>995.38049999999998</v>
      </c>
      <c r="CJ256" s="27">
        <f>IF($O256&gt;=CJ$1,$S256+$Y256+$Z256,$Y256+$Z256)</f>
        <v>995.38049999999998</v>
      </c>
      <c r="CK256" s="27">
        <f>IF($O256&gt;=CK$1,$S256+$Y256+$Z256,$Y256+$Z256)</f>
        <v>995.38049999999998</v>
      </c>
      <c r="CL256" s="27">
        <f>IF($O256&gt;=CL$1,$S256+$Y256+$Z256,$Y256+$Z256)</f>
        <v>995.38049999999998</v>
      </c>
      <c r="CM256" s="27">
        <f>IF($O256&gt;=CM$1,$S256+$Y256+$Z256,$Y256+$Z256)</f>
        <v>995.38049999999998</v>
      </c>
      <c r="CN256" s="27">
        <f>IF($O256&gt;=CN$1,$S256+$Y256,$Y256)</f>
        <v>595.38049999999998</v>
      </c>
      <c r="CO256" s="27">
        <f>IF($O256&gt;=CO$1,$S256+$Y256,$Y256)</f>
        <v>595.38049999999998</v>
      </c>
      <c r="CP256" s="27">
        <f>IF($O256&gt;=CP$1,$S256+$Y256,$Y256)</f>
        <v>595.38049999999998</v>
      </c>
      <c r="CQ256" s="27">
        <f>IF($O256&gt;=CQ$1,$S256+$Y256,$Y256)</f>
        <v>595.38049999999998</v>
      </c>
      <c r="CR256" s="27">
        <f>IF($O256&gt;=CR$1,$S256+$Y256,$Y256)</f>
        <v>595.38049999999998</v>
      </c>
      <c r="CS256" s="27">
        <f>IF($O256&gt;=CS$1,$S256+$Y256,$Y256)</f>
        <v>595.38049999999998</v>
      </c>
      <c r="CT256" s="27">
        <f>IF($O256&gt;=CT$1,$S256+$Y256,$Y256)</f>
        <v>595.38049999999998</v>
      </c>
      <c r="CU256" s="27">
        <f>IF($O256&gt;=CU$1,$S256+$Y256,$Y256)</f>
        <v>595.38049999999998</v>
      </c>
      <c r="CV256" s="27">
        <f>IF($O256&gt;=CV$1,$S256+$Y256,$Y256)</f>
        <v>595.38049999999998</v>
      </c>
      <c r="CW256" s="27">
        <f>IF($O256&gt;=CW$1,$S256+$Y256,$Y256)</f>
        <v>595.38049999999998</v>
      </c>
      <c r="CX256" s="27">
        <f>IF($O256&gt;=CX$1,$S256+$Y256,$Y256)</f>
        <v>595.38049999999998</v>
      </c>
      <c r="CY256" s="27">
        <f>IF($O256&gt;=CY$1,$S256+$Y256,$Y256)</f>
        <v>595.38049999999998</v>
      </c>
      <c r="CZ256" s="27">
        <f>IF($O256&gt;=CZ$1,$S256+$Y256,$Y256)</f>
        <v>595.38049999999998</v>
      </c>
      <c r="DA256" s="27">
        <f>IF($O256&gt;=DA$1,$S256+$Y256,$Y256)</f>
        <v>595.38049999999998</v>
      </c>
      <c r="DB256" s="27">
        <f>IF($O256&gt;=DB$1,$S256+$Y256,$Y256)</f>
        <v>595.38049999999998</v>
      </c>
      <c r="DC256" s="27">
        <f>IF($O256&gt;=DC$1,$S256+$Y256,$Y256)</f>
        <v>595.38049999999998</v>
      </c>
      <c r="DD256" s="27">
        <f>IF($O256&gt;=DD$1,$S256+$Y256,$Y256)</f>
        <v>595.38049999999998</v>
      </c>
      <c r="DE256" s="27">
        <f>IF($O256&gt;=DE$1,$S256+$Y256,$Y256)</f>
        <v>595.38049999999998</v>
      </c>
      <c r="DF256" s="27">
        <f>IF($O256&gt;=DF$1,$S256+$Y256,$Y256)</f>
        <v>595.38049999999998</v>
      </c>
      <c r="DG256" s="27">
        <f>IF($O256&gt;=DG$1,$S256+$Y256,$Y256)</f>
        <v>595.38049999999998</v>
      </c>
      <c r="DH256" s="27">
        <f>IF($O256&gt;=DH$1,$S256+$Y256,$Y256)</f>
        <v>595.38049999999998</v>
      </c>
      <c r="DI256" s="27">
        <f>IF($O256&gt;=DI$1,$S256+$Y256,$Y256)</f>
        <v>595.38049999999998</v>
      </c>
      <c r="DJ256" s="27">
        <f>IF($O256&gt;=DJ$1,$S256+$Y256,$Y256)</f>
        <v>595.38049999999998</v>
      </c>
      <c r="DK256" s="27">
        <f>IF($O256&gt;=DK$1,$S256+$Y256,$Y256)</f>
        <v>595.38049999999998</v>
      </c>
      <c r="DL256" s="27">
        <f>IF($O256&gt;=DL$1,$S256+$Y256,$Y256)</f>
        <v>595.38049999999998</v>
      </c>
      <c r="DM256" s="27">
        <f>IF($O256&gt;=DM$1,$S256+$Y256,$Y256)</f>
        <v>595.38049999999998</v>
      </c>
      <c r="DN256" s="27">
        <f>IF($O256&gt;=DN$1,$S256+$Y256,$Y256)</f>
        <v>595.38049999999998</v>
      </c>
      <c r="DO256" s="27">
        <f>IF($O256&gt;=DO$1,$S256+$Y256,$Y256)</f>
        <v>595.38049999999998</v>
      </c>
      <c r="DP256" s="27">
        <f>IF($O256&gt;=DP$1,$S256+$Y256,$Y256)</f>
        <v>595.38049999999998</v>
      </c>
      <c r="DQ256" s="27">
        <f>IF($O256&gt;=DQ$1,$S256+$Y256,$Y256)</f>
        <v>595.38049999999998</v>
      </c>
      <c r="DR256" s="27">
        <f>IF($O256&gt;=DR$1,$S256+$Y256,$Y256)</f>
        <v>595.38049999999998</v>
      </c>
      <c r="DS256" s="27">
        <f>IF($O256&gt;=DS$1,$S256+$Y256,$Y256)</f>
        <v>595.38049999999998</v>
      </c>
      <c r="DT256" s="27">
        <f>IF($O256&gt;=DT$1,$S256+$Y256,$Y256)</f>
        <v>595.38049999999998</v>
      </c>
      <c r="DU256" s="27">
        <f>IF($O256&gt;=DU$1,$S256+$Y256,$Y256)</f>
        <v>595.38049999999998</v>
      </c>
      <c r="DV256" s="27">
        <f>IF($O256&gt;=DV$1,$S256+$Y256,$Y256)</f>
        <v>595.38049999999998</v>
      </c>
      <c r="DW256" s="27">
        <f>IF($O256&gt;=DW$1,$S256+$Y256,$Y256)</f>
        <v>595.38049999999998</v>
      </c>
      <c r="DX256" s="27">
        <f>IF($O256&gt;=DX$1,$S256+$Y256,$Y256)</f>
        <v>595.38049999999998</v>
      </c>
      <c r="DY256" s="27">
        <f>IF($O256&gt;=DY$1,$S256+$Y256,$Y256)</f>
        <v>595.38049999999998</v>
      </c>
      <c r="DZ256" s="27">
        <f>IF($O256&gt;=DZ$1,$S256+$Y256,$Y256)</f>
        <v>595.38049999999998</v>
      </c>
      <c r="EA256" s="27">
        <f>IF($O256&gt;=EA$1,$S256+$Y256,$Y256)</f>
        <v>595.38049999999998</v>
      </c>
      <c r="EB256" s="27">
        <f>IF($O256&gt;=EB$1,$S256+$Y256,$Y256)</f>
        <v>595.38049999999998</v>
      </c>
      <c r="EC256" s="27">
        <f>IF($O256&gt;=EC$1,$S256+$Y256,$Y256)</f>
        <v>595.38049999999998</v>
      </c>
      <c r="ED256" s="27">
        <f>IF($O256&gt;=ED$1,$S256+$Y256,$Y256)</f>
        <v>595.38049999999998</v>
      </c>
      <c r="EE256" s="27">
        <f>IF($O256&gt;=EE$1,$S256+$Y256,$Y256)</f>
        <v>595.38049999999998</v>
      </c>
      <c r="EF256" s="27">
        <f>IF($O256&gt;=EF$1,$S256+$Y256,$Y256)</f>
        <v>595.38049999999998</v>
      </c>
      <c r="EG256" s="27">
        <f>IF($O256&gt;=EG$1,$S256+$Y256,$Y256)</f>
        <v>595.38049999999998</v>
      </c>
      <c r="EH256" s="27">
        <f>IF($O256&gt;=EH$1,$S256+$Y256,$Y256)</f>
        <v>595.38049999999998</v>
      </c>
      <c r="EI256" s="27">
        <f>IF($O256&gt;=EI$1,$S256+$Y256,$Y256)</f>
        <v>595.38049999999998</v>
      </c>
      <c r="EJ256" s="27">
        <f>IF($O256&gt;=EJ$1,$S256+$Y256,$Y256)</f>
        <v>595.38049999999998</v>
      </c>
      <c r="EK256" s="27">
        <f>IF($O256&gt;=EK$1,$S256+$Y256,$Y256)</f>
        <v>595.38049999999998</v>
      </c>
      <c r="EL256" s="27">
        <f>IF($O256&gt;=EL$1,$S256+$Y256,$Y256)</f>
        <v>595.38049999999998</v>
      </c>
      <c r="EM256" s="27">
        <f>IF($O256&gt;=EM$1,$S256+$Y256,$Y256)</f>
        <v>595.38049999999998</v>
      </c>
      <c r="EN256" s="27">
        <f>IF($O256&gt;=EN$1,$S256+$Y256,$Y256)</f>
        <v>595.38049999999998</v>
      </c>
      <c r="EO256" s="27">
        <f>IF($O256&gt;=EO$1,$S256+$Y256,$Y256)</f>
        <v>595.38049999999998</v>
      </c>
      <c r="EP256" s="27">
        <f>IF($O256&gt;=EP$1,$S256+$Y256,$Y256)</f>
        <v>595.38049999999998</v>
      </c>
      <c r="EQ256" s="27">
        <f>IF($O256&gt;=EQ$1,$S256+$Y256,$Y256)</f>
        <v>595.38049999999998</v>
      </c>
      <c r="ER256" s="27">
        <f>IF($O256&gt;=ER$1,$S256+$Y256,$Y256)</f>
        <v>595.38049999999998</v>
      </c>
      <c r="ES256" s="27">
        <f>IF($O256&gt;=ES$1,$S256+$Y256,$Y256)</f>
        <v>595.38049999999998</v>
      </c>
      <c r="ET256" s="27">
        <f>IF($O256&gt;=ET$1,$S256+$Y256,$Y256)</f>
        <v>595.38049999999998</v>
      </c>
      <c r="EU256" s="27">
        <f>IF($O256&gt;=EU$1,$S256+$Y256,$Y256)</f>
        <v>595.38049999999998</v>
      </c>
      <c r="EV256" s="27">
        <f>IF($O256&gt;=EV$1,$S256,0)</f>
        <v>0</v>
      </c>
      <c r="EW256" s="27">
        <f>IF($O256&gt;=EW$1,$S256,0)</f>
        <v>0</v>
      </c>
      <c r="EX256" s="27">
        <f>IF($O256&gt;=EX$1,$S256,0)</f>
        <v>0</v>
      </c>
      <c r="EY256" s="27">
        <f>IF($O256&gt;=EY$1,$S256,0)</f>
        <v>0</v>
      </c>
      <c r="EZ256" s="27">
        <f>IF($O256&gt;=EZ$1,$S256,0)</f>
        <v>0</v>
      </c>
      <c r="FA256" s="27">
        <f>IF($O256&gt;=FA$1,$S256,0)</f>
        <v>0</v>
      </c>
      <c r="FB256" s="27">
        <f>IF($O256&gt;=FB$1,$S256,0)</f>
        <v>0</v>
      </c>
      <c r="FC256" s="27">
        <f>IF($O256&gt;=FC$1,$S256,0)</f>
        <v>0</v>
      </c>
      <c r="FD256" s="27">
        <f>IF($O256&gt;=FD$1,$S256,0)</f>
        <v>0</v>
      </c>
      <c r="FE256" s="27">
        <f>IF($O256&gt;=FE$1,$S256,0)</f>
        <v>0</v>
      </c>
      <c r="FF256" s="27">
        <f>IF($O256&gt;=FF$1,$S256,0)</f>
        <v>0</v>
      </c>
      <c r="FG256" s="27">
        <f>IF($O256&gt;=FG$1,$S256,0)</f>
        <v>0</v>
      </c>
      <c r="FH256" s="27">
        <f>IF($O256&gt;=FH$1,$S256,0)</f>
        <v>0</v>
      </c>
      <c r="FI256" s="27">
        <f>IF($O256&gt;=FI$1,$S256,0)</f>
        <v>0</v>
      </c>
      <c r="FJ256" s="27">
        <f>IF($O256&gt;=FJ$1,$S256,0)</f>
        <v>0</v>
      </c>
      <c r="FK256" s="27">
        <f>IF($O256&gt;=FK$1,$S256,0)</f>
        <v>0</v>
      </c>
      <c r="FL256" s="27">
        <f>IF($O256&gt;=FL$1,$S256,0)</f>
        <v>0</v>
      </c>
      <c r="FM256" s="27">
        <f>IF($O256&gt;=FM$1,$S256,0)</f>
        <v>0</v>
      </c>
      <c r="FN256" s="27">
        <f>IF($O256&gt;=FN$1,$S256,0)</f>
        <v>0</v>
      </c>
      <c r="FO256" s="27">
        <f>IF($O256&gt;=FO$1,$S256,0)</f>
        <v>0</v>
      </c>
      <c r="FP256" s="27">
        <f>IF($O256&gt;=FP$1,$S256,0)</f>
        <v>0</v>
      </c>
      <c r="FQ256" s="27">
        <f>IF($O256&gt;=FQ$1,$S256,0)</f>
        <v>0</v>
      </c>
      <c r="FR256" s="27">
        <f>IF($O256&gt;=FR$1,$S256,0)</f>
        <v>0</v>
      </c>
      <c r="FS256" s="27">
        <f>IF($O256&gt;=FS$1,$S256,0)</f>
        <v>0</v>
      </c>
      <c r="FT256" s="27">
        <f>IF($O256&gt;=FT$1,$S256,0)</f>
        <v>0</v>
      </c>
      <c r="FU256" s="27">
        <f>IF($O256&gt;=FU$1,$S256,0)</f>
        <v>0</v>
      </c>
      <c r="FV256" s="27">
        <f>IF($O256&gt;=FV$1,$S256,0)</f>
        <v>0</v>
      </c>
      <c r="FW256" s="27">
        <f>IF($O256&gt;=FW$1,$S256,0)</f>
        <v>0</v>
      </c>
      <c r="FX256" s="27">
        <f>IF($O256&gt;=FX$1,$S256,0)</f>
        <v>0</v>
      </c>
      <c r="FY256" s="27">
        <f>IF($O256&gt;=FY$1,$S256,0)</f>
        <v>0</v>
      </c>
      <c r="FZ256" s="27">
        <f>IF($O256&gt;=FZ$1,$S256,0)</f>
        <v>0</v>
      </c>
      <c r="GA256" s="27">
        <f>IF($O256&gt;=GA$1,$S256,0)</f>
        <v>0</v>
      </c>
      <c r="GB256" s="27">
        <f>IF($O256&gt;=GB$1,$S256,0)</f>
        <v>0</v>
      </c>
      <c r="GC256" s="27">
        <f>IF($O256&gt;=GC$1,$S256,0)</f>
        <v>0</v>
      </c>
      <c r="GD256" s="27">
        <f>IF($O256&gt;=GD$1,$S256,0)</f>
        <v>0</v>
      </c>
      <c r="GE256" s="27">
        <f>IF($O256&gt;=GE$1,$S256,0)</f>
        <v>0</v>
      </c>
      <c r="GF256" s="27">
        <f>IF($O256&gt;=GF$1,$S256,0)</f>
        <v>0</v>
      </c>
      <c r="GG256" s="27">
        <f>IF($O256&gt;=GG$1,$S256,0)</f>
        <v>0</v>
      </c>
      <c r="GH256" s="27">
        <f>IF($O256&gt;=GH$1,$S256,0)</f>
        <v>0</v>
      </c>
      <c r="GI256" s="27">
        <f>IF($O256&gt;=GI$1,$S256,0)</f>
        <v>0</v>
      </c>
      <c r="GJ256" s="27">
        <f>IF($O256&gt;=GJ$1,$S256,0)</f>
        <v>0</v>
      </c>
      <c r="GK256" s="27">
        <f>IF($O256&gt;=GK$1,$S256,0)</f>
        <v>0</v>
      </c>
      <c r="GL256" s="27">
        <f>IF($O256&gt;=GL$1,$S256,0)</f>
        <v>0</v>
      </c>
      <c r="GM256" s="27">
        <f>IF($O256&gt;=GM$1,$S256,0)</f>
        <v>0</v>
      </c>
      <c r="GN256" s="27">
        <f>IF($O256&gt;=GN$1,$S256,0)</f>
        <v>0</v>
      </c>
      <c r="GO256" s="27">
        <f>IF($O256&gt;=GO$1,$S256,0)</f>
        <v>0</v>
      </c>
      <c r="GP256" s="27">
        <f>IF($O256&gt;=GP$1,$S256,0)</f>
        <v>0</v>
      </c>
      <c r="GQ256" s="27">
        <f>IF($O256&gt;=GQ$1,$S256,0)</f>
        <v>0</v>
      </c>
      <c r="GR256" s="27">
        <f>IF($O256&gt;=GR$1,$S256,0)</f>
        <v>0</v>
      </c>
      <c r="GS256" s="27">
        <f>IF($O256&gt;=GS$1,$S256,0)</f>
        <v>0</v>
      </c>
      <c r="GT256" s="27">
        <f>IF($O256&gt;=GT$1,$S256,0)</f>
        <v>0</v>
      </c>
      <c r="GU256" s="27">
        <f>IF($O256&gt;=GU$1,$S256,0)</f>
        <v>0</v>
      </c>
      <c r="GV256" s="27">
        <f>IF($O256&gt;=GV$1,$S256,0)</f>
        <v>0</v>
      </c>
      <c r="GW256" s="27">
        <f>IF($O256&gt;=GW$1,$S256,0)</f>
        <v>0</v>
      </c>
      <c r="GX256" s="27">
        <f>IF($O256&gt;=GX$1,$S256,0)</f>
        <v>0</v>
      </c>
      <c r="GY256" s="27">
        <f>IF($O256&gt;=GY$1,$S256,0)</f>
        <v>0</v>
      </c>
      <c r="GZ256" s="27">
        <f>IF($O256&gt;=GZ$1,$S256,0)</f>
        <v>0</v>
      </c>
      <c r="HA256" s="27">
        <f>IF($O256&gt;=HA$1,$S256,0)</f>
        <v>0</v>
      </c>
      <c r="HB256" s="27">
        <f>IF($O256&gt;=HB$1,$S256,0)</f>
        <v>0</v>
      </c>
      <c r="HC256" s="27">
        <f>IF($O256&gt;=HC$1,$S256,0)</f>
        <v>0</v>
      </c>
    </row>
    <row r="257" spans="1:211">
      <c r="A257" s="3">
        <v>170909</v>
      </c>
      <c r="B257" s="3" t="s">
        <v>112</v>
      </c>
      <c r="C257" s="3" t="s">
        <v>98</v>
      </c>
      <c r="D257" s="3">
        <v>63</v>
      </c>
      <c r="E257" s="4">
        <v>40588</v>
      </c>
      <c r="F257" s="5">
        <v>7.3506849315068497</v>
      </c>
      <c r="G257" s="3" t="s">
        <v>99</v>
      </c>
      <c r="H257" s="4">
        <v>20097</v>
      </c>
      <c r="I257" s="9" t="s">
        <v>864</v>
      </c>
      <c r="J257" s="5">
        <v>1665.4</v>
      </c>
      <c r="K257" s="31">
        <v>331</v>
      </c>
      <c r="L257" s="32">
        <v>7</v>
      </c>
      <c r="M257" s="33">
        <f>VLOOKUP(L257,FIND,3,TRUE)</f>
        <v>1</v>
      </c>
      <c r="N257" s="32">
        <f>IF(L257&gt;30,180,VLOOKUP(L257,TEMPO,2,FALSE))</f>
        <v>42</v>
      </c>
      <c r="O257" s="32">
        <f>IF(R257&gt;0,4,N257)</f>
        <v>4</v>
      </c>
      <c r="P257" s="96">
        <f>J257*M257*L257</f>
        <v>11657.800000000001</v>
      </c>
      <c r="Q257" s="96">
        <f>10934.45*2</f>
        <v>21868.9</v>
      </c>
      <c r="R257" s="96">
        <f>IF(P257&lt;=Q257,P257/4,0)</f>
        <v>2914.4500000000003</v>
      </c>
      <c r="S257" s="5">
        <f>IF(P257&gt;=Q257,P257/N257,0)</f>
        <v>0</v>
      </c>
      <c r="T257" s="3"/>
      <c r="U257" s="3">
        <f>IF(T257="",1,0)</f>
        <v>1</v>
      </c>
      <c r="V257" s="3">
        <v>620</v>
      </c>
      <c r="W257" s="5">
        <v>0</v>
      </c>
      <c r="X257" s="5">
        <v>402.65</v>
      </c>
      <c r="Y257" s="5">
        <f>X257*W257</f>
        <v>0</v>
      </c>
      <c r="Z257" s="5">
        <v>400</v>
      </c>
      <c r="AA257" s="5">
        <f>S257+Y257+Z257</f>
        <v>400</v>
      </c>
      <c r="AB257" s="39">
        <f>(J257/12+J257/12*1.3333333333+450/12+J257/30*6/12+J257)*1.3+Y257+Z257+153.9</f>
        <v>3224.7297777717645</v>
      </c>
      <c r="AC257" s="39" t="s">
        <v>98</v>
      </c>
      <c r="AD257" s="39">
        <f>J257*1.3+400+153.9</f>
        <v>2718.92</v>
      </c>
      <c r="AE257" s="39">
        <f>SUMIFS('CUSTO MENSAL FUNC NOVO'!H:H,'CUSTO MENSAL FUNC NOVO'!A:A,'VALORES MENSAIS'!AC257)</f>
        <v>3674.875</v>
      </c>
      <c r="AF257" s="27">
        <f>IF($R257&gt;0,$R257,$S257)+$Y257+$Z257</f>
        <v>3314.4500000000003</v>
      </c>
      <c r="AG257" s="27">
        <f>IF($R257&gt;0,$R257,$S257)+$Y257+$Z257</f>
        <v>3314.4500000000003</v>
      </c>
      <c r="AH257" s="27">
        <f>IF($R257&gt;0,$R257,$S257)+$Y257+$Z257</f>
        <v>3314.4500000000003</v>
      </c>
      <c r="AI257" s="27">
        <f>IF($R257&gt;0,$R257,$S257)+$Y257+$Z257</f>
        <v>3314.4500000000003</v>
      </c>
      <c r="AJ257" s="27">
        <f>IF($O257&gt;=AJ$1,$S257+$Y257+$Z257,$Y257+$Z257)</f>
        <v>400</v>
      </c>
      <c r="AK257" s="27">
        <f>IF($O257&gt;=AK$1,$S257+$Y257+$Z257,$Y257+$Z257)</f>
        <v>400</v>
      </c>
      <c r="AL257" s="27">
        <f>IF($O257&gt;=AL$1,$S257+$Y257+$Z257,$Y257+$Z257)</f>
        <v>400</v>
      </c>
      <c r="AM257" s="27">
        <f>IF($O257&gt;=AM$1,$S257+$Y257+$Z257,$Y257+$Z257)</f>
        <v>400</v>
      </c>
      <c r="AN257" s="27">
        <f>IF($O257&gt;=AN$1,$S257+$Y257+$Z257,$Y257+$Z257)</f>
        <v>400</v>
      </c>
      <c r="AO257" s="27">
        <f>IF($O257&gt;=AO$1,$S257+$Y257+$Z257,$Y257+$Z257)</f>
        <v>400</v>
      </c>
      <c r="AP257" s="27">
        <f>IF($O257&gt;=AP$1,$S257+$Y257+$Z257,$Y257+$Z257)</f>
        <v>400</v>
      </c>
      <c r="AQ257" s="27">
        <f>IF($O257&gt;=AQ$1,$S257+$Y257+$Z257,$Y257+$Z257)</f>
        <v>400</v>
      </c>
      <c r="AR257" s="27">
        <f>IF($O257&gt;=AR$1,$S257+$Y257+$Z257,$Y257+$Z257)</f>
        <v>400</v>
      </c>
      <c r="AS257" s="27">
        <f>IF($O257&gt;=AS$1,$S257+$Y257+$Z257,$Y257+$Z257)</f>
        <v>400</v>
      </c>
      <c r="AT257" s="27">
        <f>IF($O257&gt;=AT$1,$S257+$Y257+$Z257,$Y257+$Z257)</f>
        <v>400</v>
      </c>
      <c r="AU257" s="27">
        <f>IF($O257&gt;=AU$1,$S257+$Y257+$Z257,$Y257+$Z257)</f>
        <v>400</v>
      </c>
      <c r="AV257" s="27">
        <f>IF($O257&gt;=AV$1,$S257+$Y257+$Z257,$Y257+$Z257)</f>
        <v>400</v>
      </c>
      <c r="AW257" s="27">
        <f>IF($O257&gt;=AW$1,$S257+$Y257+$Z257,$Y257+$Z257)</f>
        <v>400</v>
      </c>
      <c r="AX257" s="27">
        <f>IF($O257&gt;=AX$1,$S257+$Y257+$Z257,$Y257+$Z257)</f>
        <v>400</v>
      </c>
      <c r="AY257" s="27">
        <f>IF($O257&gt;=AY$1,$S257+$Y257+$Z257,$Y257+$Z257)</f>
        <v>400</v>
      </c>
      <c r="AZ257" s="27">
        <f>IF($O257&gt;=AZ$1,$S257+$Y257+$Z257,$Y257+$Z257)</f>
        <v>400</v>
      </c>
      <c r="BA257" s="27">
        <f>IF($O257&gt;=BA$1,$S257+$Y257+$Z257,$Y257+$Z257)</f>
        <v>400</v>
      </c>
      <c r="BB257" s="27">
        <f>IF($O257&gt;=BB$1,$S257+$Y257+$Z257,$Y257+$Z257)</f>
        <v>400</v>
      </c>
      <c r="BC257" s="27">
        <f>IF($O257&gt;=BC$1,$S257+$Y257+$Z257,$Y257+$Z257)</f>
        <v>400</v>
      </c>
      <c r="BD257" s="27">
        <f>IF($O257&gt;=BD$1,$S257+$Y257+$Z257,$Y257+$Z257)</f>
        <v>400</v>
      </c>
      <c r="BE257" s="27">
        <f>IF($O257&gt;=BE$1,$S257+$Y257+$Z257,$Y257+$Z257)</f>
        <v>400</v>
      </c>
      <c r="BF257" s="27">
        <f>IF($O257&gt;=BF$1,$S257+$Y257+$Z257,$Y257+$Z257)</f>
        <v>400</v>
      </c>
      <c r="BG257" s="27">
        <f>IF($O257&gt;=BG$1,$S257+$Y257+$Z257,$Y257+$Z257)</f>
        <v>400</v>
      </c>
      <c r="BH257" s="27">
        <f>IF($O257&gt;=BH$1,$S257+$Y257+$Z257,$Y257+$Z257)</f>
        <v>400</v>
      </c>
      <c r="BI257" s="27">
        <f>IF($O257&gt;=BI$1,$S257+$Y257+$Z257,$Y257+$Z257)</f>
        <v>400</v>
      </c>
      <c r="BJ257" s="27">
        <f>IF($O257&gt;=BJ$1,$S257+$Y257+$Z257,$Y257+$Z257)</f>
        <v>400</v>
      </c>
      <c r="BK257" s="27">
        <f>IF($O257&gt;=BK$1,$S257+$Y257+$Z257,$Y257+$Z257)</f>
        <v>400</v>
      </c>
      <c r="BL257" s="27">
        <f>IF($O257&gt;=BL$1,$S257+$Y257+$Z257,$Y257+$Z257)</f>
        <v>400</v>
      </c>
      <c r="BM257" s="27">
        <f>IF($O257&gt;=BM$1,$S257+$Y257+$Z257,$Y257+$Z257)</f>
        <v>400</v>
      </c>
      <c r="BN257" s="27">
        <f>IF($O257&gt;=BN$1,$S257+$Y257+$Z257,$Y257+$Z257)</f>
        <v>400</v>
      </c>
      <c r="BO257" s="27">
        <f>IF($O257&gt;=BO$1,$S257+$Y257+$Z257,$Y257+$Z257)</f>
        <v>400</v>
      </c>
      <c r="BP257" s="27">
        <f>IF($O257&gt;=BP$1,$S257+$Y257+$Z257,$Y257+$Z257)</f>
        <v>400</v>
      </c>
      <c r="BQ257" s="27">
        <f>IF($O257&gt;=BQ$1,$S257+$Y257+$Z257,$Y257+$Z257)</f>
        <v>400</v>
      </c>
      <c r="BR257" s="27">
        <f>IF($O257&gt;=BR$1,$S257+$Y257+$Z257,$Y257+$Z257)</f>
        <v>400</v>
      </c>
      <c r="BS257" s="27">
        <f>IF($O257&gt;=BS$1,$S257+$Y257+$Z257,$Y257+$Z257)</f>
        <v>400</v>
      </c>
      <c r="BT257" s="27">
        <f>IF($O257&gt;=BT$1,$S257+$Y257+$Z257,$Y257+$Z257)</f>
        <v>400</v>
      </c>
      <c r="BU257" s="27">
        <f>IF($O257&gt;=BU$1,$S257+$Y257+$Z257,$Y257+$Z257)</f>
        <v>400</v>
      </c>
      <c r="BV257" s="27">
        <f>IF($O257&gt;=BV$1,$S257+$Y257+$Z257,$Y257+$Z257)</f>
        <v>400</v>
      </c>
      <c r="BW257" s="27">
        <f>IF($O257&gt;=BW$1,$S257+$Y257+$Z257,$Y257+$Z257)</f>
        <v>400</v>
      </c>
      <c r="BX257" s="27">
        <f>IF($O257&gt;=BX$1,$S257+$Y257+$Z257,$Y257+$Z257)</f>
        <v>400</v>
      </c>
      <c r="BY257" s="27">
        <f>IF($O257&gt;=BY$1,$S257+$Y257+$Z257,$Y257+$Z257)</f>
        <v>400</v>
      </c>
      <c r="BZ257" s="27">
        <f>IF($O257&gt;=BZ$1,$S257+$Y257+$Z257,$Y257+$Z257)</f>
        <v>400</v>
      </c>
      <c r="CA257" s="27">
        <f>IF($O257&gt;=CA$1,$S257+$Y257+$Z257,$Y257+$Z257)</f>
        <v>400</v>
      </c>
      <c r="CB257" s="27">
        <f>IF($O257&gt;=CB$1,$S257+$Y257+$Z257,$Y257+$Z257)</f>
        <v>400</v>
      </c>
      <c r="CC257" s="27">
        <f>IF($O257&gt;=CC$1,$S257+$Y257+$Z257,$Y257+$Z257)</f>
        <v>400</v>
      </c>
      <c r="CD257" s="27">
        <f>IF($O257&gt;=CD$1,$S257+$Y257+$Z257,$Y257+$Z257)</f>
        <v>400</v>
      </c>
      <c r="CE257" s="27">
        <f>IF($O257&gt;=CE$1,$S257+$Y257+$Z257,$Y257+$Z257)</f>
        <v>400</v>
      </c>
      <c r="CF257" s="27">
        <f>IF($O257&gt;=CF$1,$S257+$Y257+$Z257,$Y257+$Z257)</f>
        <v>400</v>
      </c>
      <c r="CG257" s="27">
        <f>IF($O257&gt;=CG$1,$S257+$Y257+$Z257,$Y257+$Z257)</f>
        <v>400</v>
      </c>
      <c r="CH257" s="27">
        <f>IF($O257&gt;=CH$1,$S257+$Y257+$Z257,$Y257+$Z257)</f>
        <v>400</v>
      </c>
      <c r="CI257" s="27">
        <f>IF($O257&gt;=CI$1,$S257+$Y257+$Z257,$Y257+$Z257)</f>
        <v>400</v>
      </c>
      <c r="CJ257" s="27">
        <f>IF($O257&gt;=CJ$1,$S257+$Y257+$Z257,$Y257+$Z257)</f>
        <v>400</v>
      </c>
      <c r="CK257" s="27">
        <f>IF($O257&gt;=CK$1,$S257+$Y257+$Z257,$Y257+$Z257)</f>
        <v>400</v>
      </c>
      <c r="CL257" s="27">
        <f>IF($O257&gt;=CL$1,$S257+$Y257+$Z257,$Y257+$Z257)</f>
        <v>400</v>
      </c>
      <c r="CM257" s="27">
        <f>IF($O257&gt;=CM$1,$S257+$Y257+$Z257,$Y257+$Z257)</f>
        <v>400</v>
      </c>
      <c r="CN257" s="27">
        <f>IF($O257&gt;=CN$1,$S257+$Y257,$Y257)</f>
        <v>0</v>
      </c>
      <c r="CO257" s="27">
        <f>IF($O257&gt;=CO$1,$S257+$Y257,$Y257)</f>
        <v>0</v>
      </c>
      <c r="CP257" s="27">
        <f>IF($O257&gt;=CP$1,$S257+$Y257,$Y257)</f>
        <v>0</v>
      </c>
      <c r="CQ257" s="27">
        <f>IF($O257&gt;=CQ$1,$S257+$Y257,$Y257)</f>
        <v>0</v>
      </c>
      <c r="CR257" s="27">
        <f>IF($O257&gt;=CR$1,$S257+$Y257,$Y257)</f>
        <v>0</v>
      </c>
      <c r="CS257" s="27">
        <f>IF($O257&gt;=CS$1,$S257+$Y257,$Y257)</f>
        <v>0</v>
      </c>
      <c r="CT257" s="27">
        <f>IF($O257&gt;=CT$1,$S257+$Y257,$Y257)</f>
        <v>0</v>
      </c>
      <c r="CU257" s="27">
        <f>IF($O257&gt;=CU$1,$S257+$Y257,$Y257)</f>
        <v>0</v>
      </c>
      <c r="CV257" s="27">
        <f>IF($O257&gt;=CV$1,$S257+$Y257,$Y257)</f>
        <v>0</v>
      </c>
      <c r="CW257" s="27">
        <f>IF($O257&gt;=CW$1,$S257+$Y257,$Y257)</f>
        <v>0</v>
      </c>
      <c r="CX257" s="27">
        <f>IF($O257&gt;=CX$1,$S257+$Y257,$Y257)</f>
        <v>0</v>
      </c>
      <c r="CY257" s="27">
        <f>IF($O257&gt;=CY$1,$S257+$Y257,$Y257)</f>
        <v>0</v>
      </c>
      <c r="CZ257" s="27">
        <f>IF($O257&gt;=CZ$1,$S257+$Y257,$Y257)</f>
        <v>0</v>
      </c>
      <c r="DA257" s="27">
        <f>IF($O257&gt;=DA$1,$S257+$Y257,$Y257)</f>
        <v>0</v>
      </c>
      <c r="DB257" s="27">
        <f>IF($O257&gt;=DB$1,$S257+$Y257,$Y257)</f>
        <v>0</v>
      </c>
      <c r="DC257" s="27">
        <f>IF($O257&gt;=DC$1,$S257+$Y257,$Y257)</f>
        <v>0</v>
      </c>
      <c r="DD257" s="27">
        <f>IF($O257&gt;=DD$1,$S257+$Y257,$Y257)</f>
        <v>0</v>
      </c>
      <c r="DE257" s="27">
        <f>IF($O257&gt;=DE$1,$S257+$Y257,$Y257)</f>
        <v>0</v>
      </c>
      <c r="DF257" s="27">
        <f>IF($O257&gt;=DF$1,$S257+$Y257,$Y257)</f>
        <v>0</v>
      </c>
      <c r="DG257" s="27">
        <f>IF($O257&gt;=DG$1,$S257+$Y257,$Y257)</f>
        <v>0</v>
      </c>
      <c r="DH257" s="27">
        <f>IF($O257&gt;=DH$1,$S257+$Y257,$Y257)</f>
        <v>0</v>
      </c>
      <c r="DI257" s="27">
        <f>IF($O257&gt;=DI$1,$S257+$Y257,$Y257)</f>
        <v>0</v>
      </c>
      <c r="DJ257" s="27">
        <f>IF($O257&gt;=DJ$1,$S257+$Y257,$Y257)</f>
        <v>0</v>
      </c>
      <c r="DK257" s="27">
        <f>IF($O257&gt;=DK$1,$S257+$Y257,$Y257)</f>
        <v>0</v>
      </c>
      <c r="DL257" s="27">
        <f>IF($O257&gt;=DL$1,$S257+$Y257,$Y257)</f>
        <v>0</v>
      </c>
      <c r="DM257" s="27">
        <f>IF($O257&gt;=DM$1,$S257+$Y257,$Y257)</f>
        <v>0</v>
      </c>
      <c r="DN257" s="27">
        <f>IF($O257&gt;=DN$1,$S257+$Y257,$Y257)</f>
        <v>0</v>
      </c>
      <c r="DO257" s="27">
        <f>IF($O257&gt;=DO$1,$S257+$Y257,$Y257)</f>
        <v>0</v>
      </c>
      <c r="DP257" s="27">
        <f>IF($O257&gt;=DP$1,$S257+$Y257,$Y257)</f>
        <v>0</v>
      </c>
      <c r="DQ257" s="27">
        <f>IF($O257&gt;=DQ$1,$S257+$Y257,$Y257)</f>
        <v>0</v>
      </c>
      <c r="DR257" s="27">
        <f>IF($O257&gt;=DR$1,$S257+$Y257,$Y257)</f>
        <v>0</v>
      </c>
      <c r="DS257" s="27">
        <f>IF($O257&gt;=DS$1,$S257+$Y257,$Y257)</f>
        <v>0</v>
      </c>
      <c r="DT257" s="27">
        <f>IF($O257&gt;=DT$1,$S257+$Y257,$Y257)</f>
        <v>0</v>
      </c>
      <c r="DU257" s="27">
        <f>IF($O257&gt;=DU$1,$S257+$Y257,$Y257)</f>
        <v>0</v>
      </c>
      <c r="DV257" s="27">
        <f>IF($O257&gt;=DV$1,$S257+$Y257,$Y257)</f>
        <v>0</v>
      </c>
      <c r="DW257" s="27">
        <f>IF($O257&gt;=DW$1,$S257+$Y257,$Y257)</f>
        <v>0</v>
      </c>
      <c r="DX257" s="27">
        <f>IF($O257&gt;=DX$1,$S257+$Y257,$Y257)</f>
        <v>0</v>
      </c>
      <c r="DY257" s="27">
        <f>IF($O257&gt;=DY$1,$S257+$Y257,$Y257)</f>
        <v>0</v>
      </c>
      <c r="DZ257" s="27">
        <f>IF($O257&gt;=DZ$1,$S257+$Y257,$Y257)</f>
        <v>0</v>
      </c>
      <c r="EA257" s="27">
        <f>IF($O257&gt;=EA$1,$S257+$Y257,$Y257)</f>
        <v>0</v>
      </c>
      <c r="EB257" s="27">
        <f>IF($O257&gt;=EB$1,$S257+$Y257,$Y257)</f>
        <v>0</v>
      </c>
      <c r="EC257" s="27">
        <f>IF($O257&gt;=EC$1,$S257+$Y257,$Y257)</f>
        <v>0</v>
      </c>
      <c r="ED257" s="27">
        <f>IF($O257&gt;=ED$1,$S257+$Y257,$Y257)</f>
        <v>0</v>
      </c>
      <c r="EE257" s="27">
        <f>IF($O257&gt;=EE$1,$S257+$Y257,$Y257)</f>
        <v>0</v>
      </c>
      <c r="EF257" s="27">
        <f>IF($O257&gt;=EF$1,$S257+$Y257,$Y257)</f>
        <v>0</v>
      </c>
      <c r="EG257" s="27">
        <f>IF($O257&gt;=EG$1,$S257+$Y257,$Y257)</f>
        <v>0</v>
      </c>
      <c r="EH257" s="27">
        <f>IF($O257&gt;=EH$1,$S257+$Y257,$Y257)</f>
        <v>0</v>
      </c>
      <c r="EI257" s="27">
        <f>IF($O257&gt;=EI$1,$S257+$Y257,$Y257)</f>
        <v>0</v>
      </c>
      <c r="EJ257" s="27">
        <f>IF($O257&gt;=EJ$1,$S257+$Y257,$Y257)</f>
        <v>0</v>
      </c>
      <c r="EK257" s="27">
        <f>IF($O257&gt;=EK$1,$S257+$Y257,$Y257)</f>
        <v>0</v>
      </c>
      <c r="EL257" s="27">
        <f>IF($O257&gt;=EL$1,$S257+$Y257,$Y257)</f>
        <v>0</v>
      </c>
      <c r="EM257" s="27">
        <f>IF($O257&gt;=EM$1,$S257+$Y257,$Y257)</f>
        <v>0</v>
      </c>
      <c r="EN257" s="27">
        <f>IF($O257&gt;=EN$1,$S257+$Y257,$Y257)</f>
        <v>0</v>
      </c>
      <c r="EO257" s="27">
        <f>IF($O257&gt;=EO$1,$S257+$Y257,$Y257)</f>
        <v>0</v>
      </c>
      <c r="EP257" s="27">
        <f>IF($O257&gt;=EP$1,$S257+$Y257,$Y257)</f>
        <v>0</v>
      </c>
      <c r="EQ257" s="27">
        <f>IF($O257&gt;=EQ$1,$S257+$Y257,$Y257)</f>
        <v>0</v>
      </c>
      <c r="ER257" s="27">
        <f>IF($O257&gt;=ER$1,$S257+$Y257,$Y257)</f>
        <v>0</v>
      </c>
      <c r="ES257" s="27">
        <f>IF($O257&gt;=ES$1,$S257+$Y257,$Y257)</f>
        <v>0</v>
      </c>
      <c r="ET257" s="27">
        <f>IF($O257&gt;=ET$1,$S257+$Y257,$Y257)</f>
        <v>0</v>
      </c>
      <c r="EU257" s="27">
        <f>IF($O257&gt;=EU$1,$S257+$Y257,$Y257)</f>
        <v>0</v>
      </c>
      <c r="EV257" s="27">
        <f>IF($O257&gt;=EV$1,$S257,0)</f>
        <v>0</v>
      </c>
      <c r="EW257" s="27">
        <f>IF($O257&gt;=EW$1,$S257,0)</f>
        <v>0</v>
      </c>
      <c r="EX257" s="27">
        <f>IF($O257&gt;=EX$1,$S257,0)</f>
        <v>0</v>
      </c>
      <c r="EY257" s="27">
        <f>IF($O257&gt;=EY$1,$S257,0)</f>
        <v>0</v>
      </c>
      <c r="EZ257" s="27">
        <f>IF($O257&gt;=EZ$1,$S257,0)</f>
        <v>0</v>
      </c>
      <c r="FA257" s="27">
        <f>IF($O257&gt;=FA$1,$S257,0)</f>
        <v>0</v>
      </c>
      <c r="FB257" s="27">
        <f>IF($O257&gt;=FB$1,$S257,0)</f>
        <v>0</v>
      </c>
      <c r="FC257" s="27">
        <f>IF($O257&gt;=FC$1,$S257,0)</f>
        <v>0</v>
      </c>
      <c r="FD257" s="27">
        <f>IF($O257&gt;=FD$1,$S257,0)</f>
        <v>0</v>
      </c>
      <c r="FE257" s="27">
        <f>IF($O257&gt;=FE$1,$S257,0)</f>
        <v>0</v>
      </c>
      <c r="FF257" s="27">
        <f>IF($O257&gt;=FF$1,$S257,0)</f>
        <v>0</v>
      </c>
      <c r="FG257" s="27">
        <f>IF($O257&gt;=FG$1,$S257,0)</f>
        <v>0</v>
      </c>
      <c r="FH257" s="27">
        <f>IF($O257&gt;=FH$1,$S257,0)</f>
        <v>0</v>
      </c>
      <c r="FI257" s="27">
        <f>IF($O257&gt;=FI$1,$S257,0)</f>
        <v>0</v>
      </c>
      <c r="FJ257" s="27">
        <f>IF($O257&gt;=FJ$1,$S257,0)</f>
        <v>0</v>
      </c>
      <c r="FK257" s="27">
        <f>IF($O257&gt;=FK$1,$S257,0)</f>
        <v>0</v>
      </c>
      <c r="FL257" s="27">
        <f>IF($O257&gt;=FL$1,$S257,0)</f>
        <v>0</v>
      </c>
      <c r="FM257" s="27">
        <f>IF($O257&gt;=FM$1,$S257,0)</f>
        <v>0</v>
      </c>
      <c r="FN257" s="27">
        <f>IF($O257&gt;=FN$1,$S257,0)</f>
        <v>0</v>
      </c>
      <c r="FO257" s="27">
        <f>IF($O257&gt;=FO$1,$S257,0)</f>
        <v>0</v>
      </c>
      <c r="FP257" s="27">
        <f>IF($O257&gt;=FP$1,$S257,0)</f>
        <v>0</v>
      </c>
      <c r="FQ257" s="27">
        <f>IF($O257&gt;=FQ$1,$S257,0)</f>
        <v>0</v>
      </c>
      <c r="FR257" s="27">
        <f>IF($O257&gt;=FR$1,$S257,0)</f>
        <v>0</v>
      </c>
      <c r="FS257" s="27">
        <f>IF($O257&gt;=FS$1,$S257,0)</f>
        <v>0</v>
      </c>
      <c r="FT257" s="27">
        <f>IF($O257&gt;=FT$1,$S257,0)</f>
        <v>0</v>
      </c>
      <c r="FU257" s="27">
        <f>IF($O257&gt;=FU$1,$S257,0)</f>
        <v>0</v>
      </c>
      <c r="FV257" s="27">
        <f>IF($O257&gt;=FV$1,$S257,0)</f>
        <v>0</v>
      </c>
      <c r="FW257" s="27">
        <f>IF($O257&gt;=FW$1,$S257,0)</f>
        <v>0</v>
      </c>
      <c r="FX257" s="27">
        <f>IF($O257&gt;=FX$1,$S257,0)</f>
        <v>0</v>
      </c>
      <c r="FY257" s="27">
        <f>IF($O257&gt;=FY$1,$S257,0)</f>
        <v>0</v>
      </c>
      <c r="FZ257" s="27">
        <f>IF($O257&gt;=FZ$1,$S257,0)</f>
        <v>0</v>
      </c>
      <c r="GA257" s="27">
        <f>IF($O257&gt;=GA$1,$S257,0)</f>
        <v>0</v>
      </c>
      <c r="GB257" s="27">
        <f>IF($O257&gt;=GB$1,$S257,0)</f>
        <v>0</v>
      </c>
      <c r="GC257" s="27">
        <f>IF($O257&gt;=GC$1,$S257,0)</f>
        <v>0</v>
      </c>
      <c r="GD257" s="27">
        <f>IF($O257&gt;=GD$1,$S257,0)</f>
        <v>0</v>
      </c>
      <c r="GE257" s="27">
        <f>IF($O257&gt;=GE$1,$S257,0)</f>
        <v>0</v>
      </c>
      <c r="GF257" s="27">
        <f>IF($O257&gt;=GF$1,$S257,0)</f>
        <v>0</v>
      </c>
      <c r="GG257" s="27">
        <f>IF($O257&gt;=GG$1,$S257,0)</f>
        <v>0</v>
      </c>
      <c r="GH257" s="27">
        <f>IF($O257&gt;=GH$1,$S257,0)</f>
        <v>0</v>
      </c>
      <c r="GI257" s="27">
        <f>IF($O257&gt;=GI$1,$S257,0)</f>
        <v>0</v>
      </c>
      <c r="GJ257" s="27">
        <f>IF($O257&gt;=GJ$1,$S257,0)</f>
        <v>0</v>
      </c>
      <c r="GK257" s="27">
        <f>IF($O257&gt;=GK$1,$S257,0)</f>
        <v>0</v>
      </c>
      <c r="GL257" s="27">
        <f>IF($O257&gt;=GL$1,$S257,0)</f>
        <v>0</v>
      </c>
      <c r="GM257" s="27">
        <f>IF($O257&gt;=GM$1,$S257,0)</f>
        <v>0</v>
      </c>
      <c r="GN257" s="27">
        <f>IF($O257&gt;=GN$1,$S257,0)</f>
        <v>0</v>
      </c>
      <c r="GO257" s="27">
        <f>IF($O257&gt;=GO$1,$S257,0)</f>
        <v>0</v>
      </c>
      <c r="GP257" s="27">
        <f>IF($O257&gt;=GP$1,$S257,0)</f>
        <v>0</v>
      </c>
      <c r="GQ257" s="27">
        <f>IF($O257&gt;=GQ$1,$S257,0)</f>
        <v>0</v>
      </c>
      <c r="GR257" s="27">
        <f>IF($O257&gt;=GR$1,$S257,0)</f>
        <v>0</v>
      </c>
      <c r="GS257" s="27">
        <f>IF($O257&gt;=GS$1,$S257,0)</f>
        <v>0</v>
      </c>
      <c r="GT257" s="27">
        <f>IF($O257&gt;=GT$1,$S257,0)</f>
        <v>0</v>
      </c>
      <c r="GU257" s="27">
        <f>IF($O257&gt;=GU$1,$S257,0)</f>
        <v>0</v>
      </c>
      <c r="GV257" s="27">
        <f>IF($O257&gt;=GV$1,$S257,0)</f>
        <v>0</v>
      </c>
      <c r="GW257" s="27">
        <f>IF($O257&gt;=GW$1,$S257,0)</f>
        <v>0</v>
      </c>
      <c r="GX257" s="27">
        <f>IF($O257&gt;=GX$1,$S257,0)</f>
        <v>0</v>
      </c>
      <c r="GY257" s="27">
        <f>IF($O257&gt;=GY$1,$S257,0)</f>
        <v>0</v>
      </c>
      <c r="GZ257" s="27">
        <f>IF($O257&gt;=GZ$1,$S257,0)</f>
        <v>0</v>
      </c>
      <c r="HA257" s="27">
        <f>IF($O257&gt;=HA$1,$S257,0)</f>
        <v>0</v>
      </c>
      <c r="HB257" s="27">
        <f>IF($O257&gt;=HB$1,$S257,0)</f>
        <v>0</v>
      </c>
      <c r="HC257" s="27">
        <f>IF($O257&gt;=HC$1,$S257,0)</f>
        <v>0</v>
      </c>
    </row>
    <row r="258" spans="1:211">
      <c r="A258" s="3">
        <v>136239</v>
      </c>
      <c r="B258" s="3" t="s">
        <v>130</v>
      </c>
      <c r="C258" s="3" t="s">
        <v>107</v>
      </c>
      <c r="D258" s="3">
        <v>59</v>
      </c>
      <c r="E258" s="4">
        <v>39174</v>
      </c>
      <c r="F258" s="5">
        <v>11.224657534246575</v>
      </c>
      <c r="G258" s="3" t="s">
        <v>99</v>
      </c>
      <c r="H258" s="4">
        <v>21782</v>
      </c>
      <c r="I258" s="9" t="s">
        <v>864</v>
      </c>
      <c r="J258" s="5">
        <v>2858.64</v>
      </c>
      <c r="K258" s="31">
        <v>331</v>
      </c>
      <c r="L258" s="32">
        <v>11</v>
      </c>
      <c r="M258" s="33">
        <f>VLOOKUP(L258,FIND,3,TRUE)</f>
        <v>1.1000000000000001</v>
      </c>
      <c r="N258" s="32">
        <f>IF(L258&gt;30,180,VLOOKUP(L258,TEMPO,2,FALSE))</f>
        <v>66</v>
      </c>
      <c r="O258" s="32">
        <f>IF(R258&gt;0,4,N258)</f>
        <v>66</v>
      </c>
      <c r="P258" s="96">
        <f>J258*M258*L258</f>
        <v>34589.544000000002</v>
      </c>
      <c r="Q258" s="96">
        <f>10934.45*2</f>
        <v>21868.9</v>
      </c>
      <c r="R258" s="96">
        <f>IF(P258&lt;=Q258,P258/4,0)</f>
        <v>0</v>
      </c>
      <c r="S258" s="5">
        <f>IF(P258&gt;=Q258,P258/N258,0)</f>
        <v>524.08400000000006</v>
      </c>
      <c r="T258" s="3"/>
      <c r="U258" s="3">
        <f>IF(T258="",1,0)</f>
        <v>1</v>
      </c>
      <c r="V258" s="3">
        <v>624</v>
      </c>
      <c r="W258" s="5">
        <v>0</v>
      </c>
      <c r="X258" s="5">
        <v>402.65</v>
      </c>
      <c r="Y258" s="5">
        <f>X258*W258</f>
        <v>0</v>
      </c>
      <c r="Z258" s="5">
        <v>400</v>
      </c>
      <c r="AA258" s="5">
        <f>S258+Y258+Z258</f>
        <v>924.08400000000006</v>
      </c>
      <c r="AB258" s="39">
        <f>(J258/12+J258/12*1.3333333333+450/12+J258/30*6/12+J258)*1.3+Y258+Z258+153.9</f>
        <v>5103.4198666563434</v>
      </c>
      <c r="AC258" s="39" t="s">
        <v>107</v>
      </c>
      <c r="AD258" s="39">
        <f>J258*1.3+400+153.9</f>
        <v>4270.1319999999996</v>
      </c>
      <c r="AE258" s="39">
        <f>SUMIFS('CUSTO MENSAL FUNC NOVO'!H:H,'CUSTO MENSAL FUNC NOVO'!A:A,'VALORES MENSAIS'!AC258)</f>
        <v>3348.9422500000001</v>
      </c>
      <c r="AF258" s="27">
        <f>IF($R258&gt;0,$R258,$S258)+$Y258+$Z258</f>
        <v>924.08400000000006</v>
      </c>
      <c r="AG258" s="27">
        <f>IF($R258&gt;0,$R258,$S258)+$Y258+$Z258</f>
        <v>924.08400000000006</v>
      </c>
      <c r="AH258" s="27">
        <f>IF($R258&gt;0,$R258,$S258)+$Y258+$Z258</f>
        <v>924.08400000000006</v>
      </c>
      <c r="AI258" s="27">
        <f>IF($R258&gt;0,$R258,$S258)+$Y258+$Z258</f>
        <v>924.08400000000006</v>
      </c>
      <c r="AJ258" s="27">
        <f>IF($O258&gt;=AJ$1,$S258+$Y258+$Z258,$Y258+$Z258)</f>
        <v>924.08400000000006</v>
      </c>
      <c r="AK258" s="27">
        <f>IF($O258&gt;=AK$1,$S258+$Y258+$Z258,$Y258+$Z258)</f>
        <v>924.08400000000006</v>
      </c>
      <c r="AL258" s="27">
        <f>IF($O258&gt;=AL$1,$S258+$Y258+$Z258,$Y258+$Z258)</f>
        <v>924.08400000000006</v>
      </c>
      <c r="AM258" s="27">
        <f>IF($O258&gt;=AM$1,$S258+$Y258+$Z258,$Y258+$Z258)</f>
        <v>924.08400000000006</v>
      </c>
      <c r="AN258" s="27">
        <f>IF($O258&gt;=AN$1,$S258+$Y258+$Z258,$Y258+$Z258)</f>
        <v>924.08400000000006</v>
      </c>
      <c r="AO258" s="27">
        <f>IF($O258&gt;=AO$1,$S258+$Y258+$Z258,$Y258+$Z258)</f>
        <v>924.08400000000006</v>
      </c>
      <c r="AP258" s="27">
        <f>IF($O258&gt;=AP$1,$S258+$Y258+$Z258,$Y258+$Z258)</f>
        <v>924.08400000000006</v>
      </c>
      <c r="AQ258" s="27">
        <f>IF($O258&gt;=AQ$1,$S258+$Y258+$Z258,$Y258+$Z258)</f>
        <v>924.08400000000006</v>
      </c>
      <c r="AR258" s="27">
        <f>IF($O258&gt;=AR$1,$S258+$Y258+$Z258,$Y258+$Z258)</f>
        <v>924.08400000000006</v>
      </c>
      <c r="AS258" s="27">
        <f>IF($O258&gt;=AS$1,$S258+$Y258+$Z258,$Y258+$Z258)</f>
        <v>924.08400000000006</v>
      </c>
      <c r="AT258" s="27">
        <f>IF($O258&gt;=AT$1,$S258+$Y258+$Z258,$Y258+$Z258)</f>
        <v>924.08400000000006</v>
      </c>
      <c r="AU258" s="27">
        <f>IF($O258&gt;=AU$1,$S258+$Y258+$Z258,$Y258+$Z258)</f>
        <v>924.08400000000006</v>
      </c>
      <c r="AV258" s="27">
        <f>IF($O258&gt;=AV$1,$S258+$Y258+$Z258,$Y258+$Z258)</f>
        <v>924.08400000000006</v>
      </c>
      <c r="AW258" s="27">
        <f>IF($O258&gt;=AW$1,$S258+$Y258+$Z258,$Y258+$Z258)</f>
        <v>924.08400000000006</v>
      </c>
      <c r="AX258" s="27">
        <f>IF($O258&gt;=AX$1,$S258+$Y258+$Z258,$Y258+$Z258)</f>
        <v>924.08400000000006</v>
      </c>
      <c r="AY258" s="27">
        <f>IF($O258&gt;=AY$1,$S258+$Y258+$Z258,$Y258+$Z258)</f>
        <v>924.08400000000006</v>
      </c>
      <c r="AZ258" s="27">
        <f>IF($O258&gt;=AZ$1,$S258+$Y258+$Z258,$Y258+$Z258)</f>
        <v>924.08400000000006</v>
      </c>
      <c r="BA258" s="27">
        <f>IF($O258&gt;=BA$1,$S258+$Y258+$Z258,$Y258+$Z258)</f>
        <v>924.08400000000006</v>
      </c>
      <c r="BB258" s="27">
        <f>IF($O258&gt;=BB$1,$S258+$Y258+$Z258,$Y258+$Z258)</f>
        <v>924.08400000000006</v>
      </c>
      <c r="BC258" s="27">
        <f>IF($O258&gt;=BC$1,$S258+$Y258+$Z258,$Y258+$Z258)</f>
        <v>924.08400000000006</v>
      </c>
      <c r="BD258" s="27">
        <f>IF($O258&gt;=BD$1,$S258+$Y258+$Z258,$Y258+$Z258)</f>
        <v>924.08400000000006</v>
      </c>
      <c r="BE258" s="27">
        <f>IF($O258&gt;=BE$1,$S258+$Y258+$Z258,$Y258+$Z258)</f>
        <v>924.08400000000006</v>
      </c>
      <c r="BF258" s="27">
        <f>IF($O258&gt;=BF$1,$S258+$Y258+$Z258,$Y258+$Z258)</f>
        <v>924.08400000000006</v>
      </c>
      <c r="BG258" s="27">
        <f>IF($O258&gt;=BG$1,$S258+$Y258+$Z258,$Y258+$Z258)</f>
        <v>924.08400000000006</v>
      </c>
      <c r="BH258" s="27">
        <f>IF($O258&gt;=BH$1,$S258+$Y258+$Z258,$Y258+$Z258)</f>
        <v>924.08400000000006</v>
      </c>
      <c r="BI258" s="27">
        <f>IF($O258&gt;=BI$1,$S258+$Y258+$Z258,$Y258+$Z258)</f>
        <v>924.08400000000006</v>
      </c>
      <c r="BJ258" s="27">
        <f>IF($O258&gt;=BJ$1,$S258+$Y258+$Z258,$Y258+$Z258)</f>
        <v>924.08400000000006</v>
      </c>
      <c r="BK258" s="27">
        <f>IF($O258&gt;=BK$1,$S258+$Y258+$Z258,$Y258+$Z258)</f>
        <v>924.08400000000006</v>
      </c>
      <c r="BL258" s="27">
        <f>IF($O258&gt;=BL$1,$S258+$Y258+$Z258,$Y258+$Z258)</f>
        <v>924.08400000000006</v>
      </c>
      <c r="BM258" s="27">
        <f>IF($O258&gt;=BM$1,$S258+$Y258+$Z258,$Y258+$Z258)</f>
        <v>924.08400000000006</v>
      </c>
      <c r="BN258" s="27">
        <f>IF($O258&gt;=BN$1,$S258+$Y258+$Z258,$Y258+$Z258)</f>
        <v>924.08400000000006</v>
      </c>
      <c r="BO258" s="27">
        <f>IF($O258&gt;=BO$1,$S258+$Y258+$Z258,$Y258+$Z258)</f>
        <v>924.08400000000006</v>
      </c>
      <c r="BP258" s="27">
        <f>IF($O258&gt;=BP$1,$S258+$Y258+$Z258,$Y258+$Z258)</f>
        <v>924.08400000000006</v>
      </c>
      <c r="BQ258" s="27">
        <f>IF($O258&gt;=BQ$1,$S258+$Y258+$Z258,$Y258+$Z258)</f>
        <v>924.08400000000006</v>
      </c>
      <c r="BR258" s="27">
        <f>IF($O258&gt;=BR$1,$S258+$Y258+$Z258,$Y258+$Z258)</f>
        <v>924.08400000000006</v>
      </c>
      <c r="BS258" s="27">
        <f>IF($O258&gt;=BS$1,$S258+$Y258+$Z258,$Y258+$Z258)</f>
        <v>924.08400000000006</v>
      </c>
      <c r="BT258" s="27">
        <f>IF($O258&gt;=BT$1,$S258+$Y258+$Z258,$Y258+$Z258)</f>
        <v>924.08400000000006</v>
      </c>
      <c r="BU258" s="27">
        <f>IF($O258&gt;=BU$1,$S258+$Y258+$Z258,$Y258+$Z258)</f>
        <v>924.08400000000006</v>
      </c>
      <c r="BV258" s="27">
        <f>IF($O258&gt;=BV$1,$S258+$Y258+$Z258,$Y258+$Z258)</f>
        <v>924.08400000000006</v>
      </c>
      <c r="BW258" s="27">
        <f>IF($O258&gt;=BW$1,$S258+$Y258+$Z258,$Y258+$Z258)</f>
        <v>924.08400000000006</v>
      </c>
      <c r="BX258" s="27">
        <f>IF($O258&gt;=BX$1,$S258+$Y258+$Z258,$Y258+$Z258)</f>
        <v>924.08400000000006</v>
      </c>
      <c r="BY258" s="27">
        <f>IF($O258&gt;=BY$1,$S258+$Y258+$Z258,$Y258+$Z258)</f>
        <v>924.08400000000006</v>
      </c>
      <c r="BZ258" s="27">
        <f>IF($O258&gt;=BZ$1,$S258+$Y258+$Z258,$Y258+$Z258)</f>
        <v>924.08400000000006</v>
      </c>
      <c r="CA258" s="27">
        <f>IF($O258&gt;=CA$1,$S258+$Y258+$Z258,$Y258+$Z258)</f>
        <v>924.08400000000006</v>
      </c>
      <c r="CB258" s="27">
        <f>IF($O258&gt;=CB$1,$S258+$Y258+$Z258,$Y258+$Z258)</f>
        <v>924.08400000000006</v>
      </c>
      <c r="CC258" s="27">
        <f>IF($O258&gt;=CC$1,$S258+$Y258+$Z258,$Y258+$Z258)</f>
        <v>924.08400000000006</v>
      </c>
      <c r="CD258" s="27">
        <f>IF($O258&gt;=CD$1,$S258+$Y258+$Z258,$Y258+$Z258)</f>
        <v>924.08400000000006</v>
      </c>
      <c r="CE258" s="27">
        <f>IF($O258&gt;=CE$1,$S258+$Y258+$Z258,$Y258+$Z258)</f>
        <v>924.08400000000006</v>
      </c>
      <c r="CF258" s="27">
        <f>IF($O258&gt;=CF$1,$S258+$Y258+$Z258,$Y258+$Z258)</f>
        <v>924.08400000000006</v>
      </c>
      <c r="CG258" s="27">
        <f>IF($O258&gt;=CG$1,$S258+$Y258+$Z258,$Y258+$Z258)</f>
        <v>924.08400000000006</v>
      </c>
      <c r="CH258" s="27">
        <f>IF($O258&gt;=CH$1,$S258+$Y258+$Z258,$Y258+$Z258)</f>
        <v>924.08400000000006</v>
      </c>
      <c r="CI258" s="27">
        <f>IF($O258&gt;=CI$1,$S258+$Y258+$Z258,$Y258+$Z258)</f>
        <v>924.08400000000006</v>
      </c>
      <c r="CJ258" s="27">
        <f>IF($O258&gt;=CJ$1,$S258+$Y258+$Z258,$Y258+$Z258)</f>
        <v>924.08400000000006</v>
      </c>
      <c r="CK258" s="27">
        <f>IF($O258&gt;=CK$1,$S258+$Y258+$Z258,$Y258+$Z258)</f>
        <v>924.08400000000006</v>
      </c>
      <c r="CL258" s="27">
        <f>IF($O258&gt;=CL$1,$S258+$Y258+$Z258,$Y258+$Z258)</f>
        <v>924.08400000000006</v>
      </c>
      <c r="CM258" s="27">
        <f>IF($O258&gt;=CM$1,$S258+$Y258+$Z258,$Y258+$Z258)</f>
        <v>924.08400000000006</v>
      </c>
      <c r="CN258" s="27">
        <f>IF($O258&gt;=CN$1,$S258+$Y258,$Y258)</f>
        <v>524.08400000000006</v>
      </c>
      <c r="CO258" s="27">
        <f>IF($O258&gt;=CO$1,$S258+$Y258,$Y258)</f>
        <v>524.08400000000006</v>
      </c>
      <c r="CP258" s="27">
        <f>IF($O258&gt;=CP$1,$S258+$Y258,$Y258)</f>
        <v>524.08400000000006</v>
      </c>
      <c r="CQ258" s="27">
        <f>IF($O258&gt;=CQ$1,$S258+$Y258,$Y258)</f>
        <v>524.08400000000006</v>
      </c>
      <c r="CR258" s="27">
        <f>IF($O258&gt;=CR$1,$S258+$Y258,$Y258)</f>
        <v>524.08400000000006</v>
      </c>
      <c r="CS258" s="27">
        <f>IF($O258&gt;=CS$1,$S258+$Y258,$Y258)</f>
        <v>524.08400000000006</v>
      </c>
      <c r="CT258" s="27">
        <f>IF($O258&gt;=CT$1,$S258+$Y258,$Y258)</f>
        <v>0</v>
      </c>
      <c r="CU258" s="27">
        <f>IF($O258&gt;=CU$1,$S258+$Y258,$Y258)</f>
        <v>0</v>
      </c>
      <c r="CV258" s="27">
        <f>IF($O258&gt;=CV$1,$S258+$Y258,$Y258)</f>
        <v>0</v>
      </c>
      <c r="CW258" s="27">
        <f>IF($O258&gt;=CW$1,$S258+$Y258,$Y258)</f>
        <v>0</v>
      </c>
      <c r="CX258" s="27">
        <f>IF($O258&gt;=CX$1,$S258+$Y258,$Y258)</f>
        <v>0</v>
      </c>
      <c r="CY258" s="27">
        <f>IF($O258&gt;=CY$1,$S258+$Y258,$Y258)</f>
        <v>0</v>
      </c>
      <c r="CZ258" s="27">
        <f>IF($O258&gt;=CZ$1,$S258+$Y258,$Y258)</f>
        <v>0</v>
      </c>
      <c r="DA258" s="27">
        <f>IF($O258&gt;=DA$1,$S258+$Y258,$Y258)</f>
        <v>0</v>
      </c>
      <c r="DB258" s="27">
        <f>IF($O258&gt;=DB$1,$S258+$Y258,$Y258)</f>
        <v>0</v>
      </c>
      <c r="DC258" s="27">
        <f>IF($O258&gt;=DC$1,$S258+$Y258,$Y258)</f>
        <v>0</v>
      </c>
      <c r="DD258" s="27">
        <f>IF($O258&gt;=DD$1,$S258+$Y258,$Y258)</f>
        <v>0</v>
      </c>
      <c r="DE258" s="27">
        <f>IF($O258&gt;=DE$1,$S258+$Y258,$Y258)</f>
        <v>0</v>
      </c>
      <c r="DF258" s="27">
        <f>IF($O258&gt;=DF$1,$S258+$Y258,$Y258)</f>
        <v>0</v>
      </c>
      <c r="DG258" s="27">
        <f>IF($O258&gt;=DG$1,$S258+$Y258,$Y258)</f>
        <v>0</v>
      </c>
      <c r="DH258" s="27">
        <f>IF($O258&gt;=DH$1,$S258+$Y258,$Y258)</f>
        <v>0</v>
      </c>
      <c r="DI258" s="27">
        <f>IF($O258&gt;=DI$1,$S258+$Y258,$Y258)</f>
        <v>0</v>
      </c>
      <c r="DJ258" s="27">
        <f>IF($O258&gt;=DJ$1,$S258+$Y258,$Y258)</f>
        <v>0</v>
      </c>
      <c r="DK258" s="27">
        <f>IF($O258&gt;=DK$1,$S258+$Y258,$Y258)</f>
        <v>0</v>
      </c>
      <c r="DL258" s="27">
        <f>IF($O258&gt;=DL$1,$S258+$Y258,$Y258)</f>
        <v>0</v>
      </c>
      <c r="DM258" s="27">
        <f>IF($O258&gt;=DM$1,$S258+$Y258,$Y258)</f>
        <v>0</v>
      </c>
      <c r="DN258" s="27">
        <f>IF($O258&gt;=DN$1,$S258+$Y258,$Y258)</f>
        <v>0</v>
      </c>
      <c r="DO258" s="27">
        <f>IF($O258&gt;=DO$1,$S258+$Y258,$Y258)</f>
        <v>0</v>
      </c>
      <c r="DP258" s="27">
        <f>IF($O258&gt;=DP$1,$S258+$Y258,$Y258)</f>
        <v>0</v>
      </c>
      <c r="DQ258" s="27">
        <f>IF($O258&gt;=DQ$1,$S258+$Y258,$Y258)</f>
        <v>0</v>
      </c>
      <c r="DR258" s="27">
        <f>IF($O258&gt;=DR$1,$S258+$Y258,$Y258)</f>
        <v>0</v>
      </c>
      <c r="DS258" s="27">
        <f>IF($O258&gt;=DS$1,$S258+$Y258,$Y258)</f>
        <v>0</v>
      </c>
      <c r="DT258" s="27">
        <f>IF($O258&gt;=DT$1,$S258+$Y258,$Y258)</f>
        <v>0</v>
      </c>
      <c r="DU258" s="27">
        <f>IF($O258&gt;=DU$1,$S258+$Y258,$Y258)</f>
        <v>0</v>
      </c>
      <c r="DV258" s="27">
        <f>IF($O258&gt;=DV$1,$S258+$Y258,$Y258)</f>
        <v>0</v>
      </c>
      <c r="DW258" s="27">
        <f>IF($O258&gt;=DW$1,$S258+$Y258,$Y258)</f>
        <v>0</v>
      </c>
      <c r="DX258" s="27">
        <f>IF($O258&gt;=DX$1,$S258+$Y258,$Y258)</f>
        <v>0</v>
      </c>
      <c r="DY258" s="27">
        <f>IF($O258&gt;=DY$1,$S258+$Y258,$Y258)</f>
        <v>0</v>
      </c>
      <c r="DZ258" s="27">
        <f>IF($O258&gt;=DZ$1,$S258+$Y258,$Y258)</f>
        <v>0</v>
      </c>
      <c r="EA258" s="27">
        <f>IF($O258&gt;=EA$1,$S258+$Y258,$Y258)</f>
        <v>0</v>
      </c>
      <c r="EB258" s="27">
        <f>IF($O258&gt;=EB$1,$S258+$Y258,$Y258)</f>
        <v>0</v>
      </c>
      <c r="EC258" s="27">
        <f>IF($O258&gt;=EC$1,$S258+$Y258,$Y258)</f>
        <v>0</v>
      </c>
      <c r="ED258" s="27">
        <f>IF($O258&gt;=ED$1,$S258+$Y258,$Y258)</f>
        <v>0</v>
      </c>
      <c r="EE258" s="27">
        <f>IF($O258&gt;=EE$1,$S258+$Y258,$Y258)</f>
        <v>0</v>
      </c>
      <c r="EF258" s="27">
        <f>IF($O258&gt;=EF$1,$S258+$Y258,$Y258)</f>
        <v>0</v>
      </c>
      <c r="EG258" s="27">
        <f>IF($O258&gt;=EG$1,$S258+$Y258,$Y258)</f>
        <v>0</v>
      </c>
      <c r="EH258" s="27">
        <f>IF($O258&gt;=EH$1,$S258+$Y258,$Y258)</f>
        <v>0</v>
      </c>
      <c r="EI258" s="27">
        <f>IF($O258&gt;=EI$1,$S258+$Y258,$Y258)</f>
        <v>0</v>
      </c>
      <c r="EJ258" s="27">
        <f>IF($O258&gt;=EJ$1,$S258+$Y258,$Y258)</f>
        <v>0</v>
      </c>
      <c r="EK258" s="27">
        <f>IF($O258&gt;=EK$1,$S258+$Y258,$Y258)</f>
        <v>0</v>
      </c>
      <c r="EL258" s="27">
        <f>IF($O258&gt;=EL$1,$S258+$Y258,$Y258)</f>
        <v>0</v>
      </c>
      <c r="EM258" s="27">
        <f>IF($O258&gt;=EM$1,$S258+$Y258,$Y258)</f>
        <v>0</v>
      </c>
      <c r="EN258" s="27">
        <f>IF($O258&gt;=EN$1,$S258+$Y258,$Y258)</f>
        <v>0</v>
      </c>
      <c r="EO258" s="27">
        <f>IF($O258&gt;=EO$1,$S258+$Y258,$Y258)</f>
        <v>0</v>
      </c>
      <c r="EP258" s="27">
        <f>IF($O258&gt;=EP$1,$S258+$Y258,$Y258)</f>
        <v>0</v>
      </c>
      <c r="EQ258" s="27">
        <f>IF($O258&gt;=EQ$1,$S258+$Y258,$Y258)</f>
        <v>0</v>
      </c>
      <c r="ER258" s="27">
        <f>IF($O258&gt;=ER$1,$S258+$Y258,$Y258)</f>
        <v>0</v>
      </c>
      <c r="ES258" s="27">
        <f>IF($O258&gt;=ES$1,$S258+$Y258,$Y258)</f>
        <v>0</v>
      </c>
      <c r="ET258" s="27">
        <f>IF($O258&gt;=ET$1,$S258+$Y258,$Y258)</f>
        <v>0</v>
      </c>
      <c r="EU258" s="27">
        <f>IF($O258&gt;=EU$1,$S258+$Y258,$Y258)</f>
        <v>0</v>
      </c>
      <c r="EV258" s="27">
        <f>IF($O258&gt;=EV$1,$S258,0)</f>
        <v>0</v>
      </c>
      <c r="EW258" s="27">
        <f>IF($O258&gt;=EW$1,$S258,0)</f>
        <v>0</v>
      </c>
      <c r="EX258" s="27">
        <f>IF($O258&gt;=EX$1,$S258,0)</f>
        <v>0</v>
      </c>
      <c r="EY258" s="27">
        <f>IF($O258&gt;=EY$1,$S258,0)</f>
        <v>0</v>
      </c>
      <c r="EZ258" s="27">
        <f>IF($O258&gt;=EZ$1,$S258,0)</f>
        <v>0</v>
      </c>
      <c r="FA258" s="27">
        <f>IF($O258&gt;=FA$1,$S258,0)</f>
        <v>0</v>
      </c>
      <c r="FB258" s="27">
        <f>IF($O258&gt;=FB$1,$S258,0)</f>
        <v>0</v>
      </c>
      <c r="FC258" s="27">
        <f>IF($O258&gt;=FC$1,$S258,0)</f>
        <v>0</v>
      </c>
      <c r="FD258" s="27">
        <f>IF($O258&gt;=FD$1,$S258,0)</f>
        <v>0</v>
      </c>
      <c r="FE258" s="27">
        <f>IF($O258&gt;=FE$1,$S258,0)</f>
        <v>0</v>
      </c>
      <c r="FF258" s="27">
        <f>IF($O258&gt;=FF$1,$S258,0)</f>
        <v>0</v>
      </c>
      <c r="FG258" s="27">
        <f>IF($O258&gt;=FG$1,$S258,0)</f>
        <v>0</v>
      </c>
      <c r="FH258" s="27">
        <f>IF($O258&gt;=FH$1,$S258,0)</f>
        <v>0</v>
      </c>
      <c r="FI258" s="27">
        <f>IF($O258&gt;=FI$1,$S258,0)</f>
        <v>0</v>
      </c>
      <c r="FJ258" s="27">
        <f>IF($O258&gt;=FJ$1,$S258,0)</f>
        <v>0</v>
      </c>
      <c r="FK258" s="27">
        <f>IF($O258&gt;=FK$1,$S258,0)</f>
        <v>0</v>
      </c>
      <c r="FL258" s="27">
        <f>IF($O258&gt;=FL$1,$S258,0)</f>
        <v>0</v>
      </c>
      <c r="FM258" s="27">
        <f>IF($O258&gt;=FM$1,$S258,0)</f>
        <v>0</v>
      </c>
      <c r="FN258" s="27">
        <f>IF($O258&gt;=FN$1,$S258,0)</f>
        <v>0</v>
      </c>
      <c r="FO258" s="27">
        <f>IF($O258&gt;=FO$1,$S258,0)</f>
        <v>0</v>
      </c>
      <c r="FP258" s="27">
        <f>IF($O258&gt;=FP$1,$S258,0)</f>
        <v>0</v>
      </c>
      <c r="FQ258" s="27">
        <f>IF($O258&gt;=FQ$1,$S258,0)</f>
        <v>0</v>
      </c>
      <c r="FR258" s="27">
        <f>IF($O258&gt;=FR$1,$S258,0)</f>
        <v>0</v>
      </c>
      <c r="FS258" s="27">
        <f>IF($O258&gt;=FS$1,$S258,0)</f>
        <v>0</v>
      </c>
      <c r="FT258" s="27">
        <f>IF($O258&gt;=FT$1,$S258,0)</f>
        <v>0</v>
      </c>
      <c r="FU258" s="27">
        <f>IF($O258&gt;=FU$1,$S258,0)</f>
        <v>0</v>
      </c>
      <c r="FV258" s="27">
        <f>IF($O258&gt;=FV$1,$S258,0)</f>
        <v>0</v>
      </c>
      <c r="FW258" s="27">
        <f>IF($O258&gt;=FW$1,$S258,0)</f>
        <v>0</v>
      </c>
      <c r="FX258" s="27">
        <f>IF($O258&gt;=FX$1,$S258,0)</f>
        <v>0</v>
      </c>
      <c r="FY258" s="27">
        <f>IF($O258&gt;=FY$1,$S258,0)</f>
        <v>0</v>
      </c>
      <c r="FZ258" s="27">
        <f>IF($O258&gt;=FZ$1,$S258,0)</f>
        <v>0</v>
      </c>
      <c r="GA258" s="27">
        <f>IF($O258&gt;=GA$1,$S258,0)</f>
        <v>0</v>
      </c>
      <c r="GB258" s="27">
        <f>IF($O258&gt;=GB$1,$S258,0)</f>
        <v>0</v>
      </c>
      <c r="GC258" s="27">
        <f>IF($O258&gt;=GC$1,$S258,0)</f>
        <v>0</v>
      </c>
      <c r="GD258" s="27">
        <f>IF($O258&gt;=GD$1,$S258,0)</f>
        <v>0</v>
      </c>
      <c r="GE258" s="27">
        <f>IF($O258&gt;=GE$1,$S258,0)</f>
        <v>0</v>
      </c>
      <c r="GF258" s="27">
        <f>IF($O258&gt;=GF$1,$S258,0)</f>
        <v>0</v>
      </c>
      <c r="GG258" s="27">
        <f>IF($O258&gt;=GG$1,$S258,0)</f>
        <v>0</v>
      </c>
      <c r="GH258" s="27">
        <f>IF($O258&gt;=GH$1,$S258,0)</f>
        <v>0</v>
      </c>
      <c r="GI258" s="27">
        <f>IF($O258&gt;=GI$1,$S258,0)</f>
        <v>0</v>
      </c>
      <c r="GJ258" s="27">
        <f>IF($O258&gt;=GJ$1,$S258,0)</f>
        <v>0</v>
      </c>
      <c r="GK258" s="27">
        <f>IF($O258&gt;=GK$1,$S258,0)</f>
        <v>0</v>
      </c>
      <c r="GL258" s="27">
        <f>IF($O258&gt;=GL$1,$S258,0)</f>
        <v>0</v>
      </c>
      <c r="GM258" s="27">
        <f>IF($O258&gt;=GM$1,$S258,0)</f>
        <v>0</v>
      </c>
      <c r="GN258" s="27">
        <f>IF($O258&gt;=GN$1,$S258,0)</f>
        <v>0</v>
      </c>
      <c r="GO258" s="27">
        <f>IF($O258&gt;=GO$1,$S258,0)</f>
        <v>0</v>
      </c>
      <c r="GP258" s="27">
        <f>IF($O258&gt;=GP$1,$S258,0)</f>
        <v>0</v>
      </c>
      <c r="GQ258" s="27">
        <f>IF($O258&gt;=GQ$1,$S258,0)</f>
        <v>0</v>
      </c>
      <c r="GR258" s="27">
        <f>IF($O258&gt;=GR$1,$S258,0)</f>
        <v>0</v>
      </c>
      <c r="GS258" s="27">
        <f>IF($O258&gt;=GS$1,$S258,0)</f>
        <v>0</v>
      </c>
      <c r="GT258" s="27">
        <f>IF($O258&gt;=GT$1,$S258,0)</f>
        <v>0</v>
      </c>
      <c r="GU258" s="27">
        <f>IF($O258&gt;=GU$1,$S258,0)</f>
        <v>0</v>
      </c>
      <c r="GV258" s="27">
        <f>IF($O258&gt;=GV$1,$S258,0)</f>
        <v>0</v>
      </c>
      <c r="GW258" s="27">
        <f>IF($O258&gt;=GW$1,$S258,0)</f>
        <v>0</v>
      </c>
      <c r="GX258" s="27">
        <f>IF($O258&gt;=GX$1,$S258,0)</f>
        <v>0</v>
      </c>
      <c r="GY258" s="27">
        <f>IF($O258&gt;=GY$1,$S258,0)</f>
        <v>0</v>
      </c>
      <c r="GZ258" s="27">
        <f>IF($O258&gt;=GZ$1,$S258,0)</f>
        <v>0</v>
      </c>
      <c r="HA258" s="27">
        <f>IF($O258&gt;=HA$1,$S258,0)</f>
        <v>0</v>
      </c>
      <c r="HB258" s="27">
        <f>IF($O258&gt;=HB$1,$S258,0)</f>
        <v>0</v>
      </c>
      <c r="HC258" s="27">
        <f>IF($O258&gt;=HC$1,$S258,0)</f>
        <v>0</v>
      </c>
    </row>
    <row r="259" spans="1:211">
      <c r="A259" s="3">
        <v>92614</v>
      </c>
      <c r="B259" s="3" t="s">
        <v>170</v>
      </c>
      <c r="C259" s="3" t="s">
        <v>107</v>
      </c>
      <c r="D259" s="3">
        <v>72</v>
      </c>
      <c r="E259" s="4">
        <v>37284</v>
      </c>
      <c r="F259" s="5">
        <v>16.402739726027399</v>
      </c>
      <c r="G259" s="3" t="s">
        <v>99</v>
      </c>
      <c r="H259" s="4">
        <v>16807</v>
      </c>
      <c r="I259" s="9" t="s">
        <v>864</v>
      </c>
      <c r="J259" s="5">
        <v>2887.68</v>
      </c>
      <c r="K259" s="31">
        <v>331</v>
      </c>
      <c r="L259" s="32">
        <v>16</v>
      </c>
      <c r="M259" s="33">
        <f>VLOOKUP(L259,FIND,3,TRUE)</f>
        <v>1.2</v>
      </c>
      <c r="N259" s="32">
        <f>IF(L259&gt;30,180,VLOOKUP(L259,TEMPO,2,FALSE))</f>
        <v>96</v>
      </c>
      <c r="O259" s="32">
        <f>IF(R259&gt;0,4,N259)</f>
        <v>96</v>
      </c>
      <c r="P259" s="96">
        <f>J259*M259*L259</f>
        <v>55443.455999999998</v>
      </c>
      <c r="Q259" s="96">
        <f>10934.45*2</f>
        <v>21868.9</v>
      </c>
      <c r="R259" s="96">
        <f>IF(P259&lt;=Q259,P259/4,0)</f>
        <v>0</v>
      </c>
      <c r="S259" s="5">
        <f>IF(P259&gt;=Q259,P259/N259,0)</f>
        <v>577.53599999999994</v>
      </c>
      <c r="T259" s="3"/>
      <c r="U259" s="3">
        <f>IF(T259="",1,0)</f>
        <v>1</v>
      </c>
      <c r="V259" s="3">
        <v>626</v>
      </c>
      <c r="W259" s="5">
        <v>0</v>
      </c>
      <c r="X259" s="5">
        <v>402.65</v>
      </c>
      <c r="Y259" s="5">
        <f>X259*W259</f>
        <v>0</v>
      </c>
      <c r="Z259" s="5">
        <v>400</v>
      </c>
      <c r="AA259" s="5">
        <f>S259+Y259+Z259</f>
        <v>977.53599999999994</v>
      </c>
      <c r="AB259" s="39">
        <f>(J259/12+J259/12*1.3333333333+450/12+J259/30*6/12+J259)*1.3+Y259+Z259+153.9</f>
        <v>5149.1417333229056</v>
      </c>
      <c r="AC259" s="39" t="s">
        <v>107</v>
      </c>
      <c r="AD259" s="39">
        <f>J259*1.3+400+153.9</f>
        <v>4307.884</v>
      </c>
      <c r="AE259" s="39">
        <f>SUMIFS('CUSTO MENSAL FUNC NOVO'!H:H,'CUSTO MENSAL FUNC NOVO'!A:A,'VALORES MENSAIS'!AC259)</f>
        <v>3348.9422500000001</v>
      </c>
      <c r="AF259" s="27">
        <f>IF($R259&gt;0,$R259,$S259)+$Y259+$Z259</f>
        <v>977.53599999999994</v>
      </c>
      <c r="AG259" s="27">
        <f>IF($R259&gt;0,$R259,$S259)+$Y259+$Z259</f>
        <v>977.53599999999994</v>
      </c>
      <c r="AH259" s="27">
        <f>IF($R259&gt;0,$R259,$S259)+$Y259+$Z259</f>
        <v>977.53599999999994</v>
      </c>
      <c r="AI259" s="27">
        <f>IF($R259&gt;0,$R259,$S259)+$Y259+$Z259</f>
        <v>977.53599999999994</v>
      </c>
      <c r="AJ259" s="27">
        <f>IF($O259&gt;=AJ$1,$S259+$Y259+$Z259,$Y259+$Z259)</f>
        <v>977.53599999999994</v>
      </c>
      <c r="AK259" s="27">
        <f>IF($O259&gt;=AK$1,$S259+$Y259+$Z259,$Y259+$Z259)</f>
        <v>977.53599999999994</v>
      </c>
      <c r="AL259" s="27">
        <f>IF($O259&gt;=AL$1,$S259+$Y259+$Z259,$Y259+$Z259)</f>
        <v>977.53599999999994</v>
      </c>
      <c r="AM259" s="27">
        <f>IF($O259&gt;=AM$1,$S259+$Y259+$Z259,$Y259+$Z259)</f>
        <v>977.53599999999994</v>
      </c>
      <c r="AN259" s="27">
        <f>IF($O259&gt;=AN$1,$S259+$Y259+$Z259,$Y259+$Z259)</f>
        <v>977.53599999999994</v>
      </c>
      <c r="AO259" s="27">
        <f>IF($O259&gt;=AO$1,$S259+$Y259+$Z259,$Y259+$Z259)</f>
        <v>977.53599999999994</v>
      </c>
      <c r="AP259" s="27">
        <f>IF($O259&gt;=AP$1,$S259+$Y259+$Z259,$Y259+$Z259)</f>
        <v>977.53599999999994</v>
      </c>
      <c r="AQ259" s="27">
        <f>IF($O259&gt;=AQ$1,$S259+$Y259+$Z259,$Y259+$Z259)</f>
        <v>977.53599999999994</v>
      </c>
      <c r="AR259" s="27">
        <f>IF($O259&gt;=AR$1,$S259+$Y259+$Z259,$Y259+$Z259)</f>
        <v>977.53599999999994</v>
      </c>
      <c r="AS259" s="27">
        <f>IF($O259&gt;=AS$1,$S259+$Y259+$Z259,$Y259+$Z259)</f>
        <v>977.53599999999994</v>
      </c>
      <c r="AT259" s="27">
        <f>IF($O259&gt;=AT$1,$S259+$Y259+$Z259,$Y259+$Z259)</f>
        <v>977.53599999999994</v>
      </c>
      <c r="AU259" s="27">
        <f>IF($O259&gt;=AU$1,$S259+$Y259+$Z259,$Y259+$Z259)</f>
        <v>977.53599999999994</v>
      </c>
      <c r="AV259" s="27">
        <f>IF($O259&gt;=AV$1,$S259+$Y259+$Z259,$Y259+$Z259)</f>
        <v>977.53599999999994</v>
      </c>
      <c r="AW259" s="27">
        <f>IF($O259&gt;=AW$1,$S259+$Y259+$Z259,$Y259+$Z259)</f>
        <v>977.53599999999994</v>
      </c>
      <c r="AX259" s="27">
        <f>IF($O259&gt;=AX$1,$S259+$Y259+$Z259,$Y259+$Z259)</f>
        <v>977.53599999999994</v>
      </c>
      <c r="AY259" s="27">
        <f>IF($O259&gt;=AY$1,$S259+$Y259+$Z259,$Y259+$Z259)</f>
        <v>977.53599999999994</v>
      </c>
      <c r="AZ259" s="27">
        <f>IF($O259&gt;=AZ$1,$S259+$Y259+$Z259,$Y259+$Z259)</f>
        <v>977.53599999999994</v>
      </c>
      <c r="BA259" s="27">
        <f>IF($O259&gt;=BA$1,$S259+$Y259+$Z259,$Y259+$Z259)</f>
        <v>977.53599999999994</v>
      </c>
      <c r="BB259" s="27">
        <f>IF($O259&gt;=BB$1,$S259+$Y259+$Z259,$Y259+$Z259)</f>
        <v>977.53599999999994</v>
      </c>
      <c r="BC259" s="27">
        <f>IF($O259&gt;=BC$1,$S259+$Y259+$Z259,$Y259+$Z259)</f>
        <v>977.53599999999994</v>
      </c>
      <c r="BD259" s="27">
        <f>IF($O259&gt;=BD$1,$S259+$Y259+$Z259,$Y259+$Z259)</f>
        <v>977.53599999999994</v>
      </c>
      <c r="BE259" s="27">
        <f>IF($O259&gt;=BE$1,$S259+$Y259+$Z259,$Y259+$Z259)</f>
        <v>977.53599999999994</v>
      </c>
      <c r="BF259" s="27">
        <f>IF($O259&gt;=BF$1,$S259+$Y259+$Z259,$Y259+$Z259)</f>
        <v>977.53599999999994</v>
      </c>
      <c r="BG259" s="27">
        <f>IF($O259&gt;=BG$1,$S259+$Y259+$Z259,$Y259+$Z259)</f>
        <v>977.53599999999994</v>
      </c>
      <c r="BH259" s="27">
        <f>IF($O259&gt;=BH$1,$S259+$Y259+$Z259,$Y259+$Z259)</f>
        <v>977.53599999999994</v>
      </c>
      <c r="BI259" s="27">
        <f>IF($O259&gt;=BI$1,$S259+$Y259+$Z259,$Y259+$Z259)</f>
        <v>977.53599999999994</v>
      </c>
      <c r="BJ259" s="27">
        <f>IF($O259&gt;=BJ$1,$S259+$Y259+$Z259,$Y259+$Z259)</f>
        <v>977.53599999999994</v>
      </c>
      <c r="BK259" s="27">
        <f>IF($O259&gt;=BK$1,$S259+$Y259+$Z259,$Y259+$Z259)</f>
        <v>977.53599999999994</v>
      </c>
      <c r="BL259" s="27">
        <f>IF($O259&gt;=BL$1,$S259+$Y259+$Z259,$Y259+$Z259)</f>
        <v>977.53599999999994</v>
      </c>
      <c r="BM259" s="27">
        <f>IF($O259&gt;=BM$1,$S259+$Y259+$Z259,$Y259+$Z259)</f>
        <v>977.53599999999994</v>
      </c>
      <c r="BN259" s="27">
        <f>IF($O259&gt;=BN$1,$S259+$Y259+$Z259,$Y259+$Z259)</f>
        <v>977.53599999999994</v>
      </c>
      <c r="BO259" s="27">
        <f>IF($O259&gt;=BO$1,$S259+$Y259+$Z259,$Y259+$Z259)</f>
        <v>977.53599999999994</v>
      </c>
      <c r="BP259" s="27">
        <f>IF($O259&gt;=BP$1,$S259+$Y259+$Z259,$Y259+$Z259)</f>
        <v>977.53599999999994</v>
      </c>
      <c r="BQ259" s="27">
        <f>IF($O259&gt;=BQ$1,$S259+$Y259+$Z259,$Y259+$Z259)</f>
        <v>977.53599999999994</v>
      </c>
      <c r="BR259" s="27">
        <f>IF($O259&gt;=BR$1,$S259+$Y259+$Z259,$Y259+$Z259)</f>
        <v>977.53599999999994</v>
      </c>
      <c r="BS259" s="27">
        <f>IF($O259&gt;=BS$1,$S259+$Y259+$Z259,$Y259+$Z259)</f>
        <v>977.53599999999994</v>
      </c>
      <c r="BT259" s="27">
        <f>IF($O259&gt;=BT$1,$S259+$Y259+$Z259,$Y259+$Z259)</f>
        <v>977.53599999999994</v>
      </c>
      <c r="BU259" s="27">
        <f>IF($O259&gt;=BU$1,$S259+$Y259+$Z259,$Y259+$Z259)</f>
        <v>977.53599999999994</v>
      </c>
      <c r="BV259" s="27">
        <f>IF($O259&gt;=BV$1,$S259+$Y259+$Z259,$Y259+$Z259)</f>
        <v>977.53599999999994</v>
      </c>
      <c r="BW259" s="27">
        <f>IF($O259&gt;=BW$1,$S259+$Y259+$Z259,$Y259+$Z259)</f>
        <v>977.53599999999994</v>
      </c>
      <c r="BX259" s="27">
        <f>IF($O259&gt;=BX$1,$S259+$Y259+$Z259,$Y259+$Z259)</f>
        <v>977.53599999999994</v>
      </c>
      <c r="BY259" s="27">
        <f>IF($O259&gt;=BY$1,$S259+$Y259+$Z259,$Y259+$Z259)</f>
        <v>977.53599999999994</v>
      </c>
      <c r="BZ259" s="27">
        <f>IF($O259&gt;=BZ$1,$S259+$Y259+$Z259,$Y259+$Z259)</f>
        <v>977.53599999999994</v>
      </c>
      <c r="CA259" s="27">
        <f>IF($O259&gt;=CA$1,$S259+$Y259+$Z259,$Y259+$Z259)</f>
        <v>977.53599999999994</v>
      </c>
      <c r="CB259" s="27">
        <f>IF($O259&gt;=CB$1,$S259+$Y259+$Z259,$Y259+$Z259)</f>
        <v>977.53599999999994</v>
      </c>
      <c r="CC259" s="27">
        <f>IF($O259&gt;=CC$1,$S259+$Y259+$Z259,$Y259+$Z259)</f>
        <v>977.53599999999994</v>
      </c>
      <c r="CD259" s="27">
        <f>IF($O259&gt;=CD$1,$S259+$Y259+$Z259,$Y259+$Z259)</f>
        <v>977.53599999999994</v>
      </c>
      <c r="CE259" s="27">
        <f>IF($O259&gt;=CE$1,$S259+$Y259+$Z259,$Y259+$Z259)</f>
        <v>977.53599999999994</v>
      </c>
      <c r="CF259" s="27">
        <f>IF($O259&gt;=CF$1,$S259+$Y259+$Z259,$Y259+$Z259)</f>
        <v>977.53599999999994</v>
      </c>
      <c r="CG259" s="27">
        <f>IF($O259&gt;=CG$1,$S259+$Y259+$Z259,$Y259+$Z259)</f>
        <v>977.53599999999994</v>
      </c>
      <c r="CH259" s="27">
        <f>IF($O259&gt;=CH$1,$S259+$Y259+$Z259,$Y259+$Z259)</f>
        <v>977.53599999999994</v>
      </c>
      <c r="CI259" s="27">
        <f>IF($O259&gt;=CI$1,$S259+$Y259+$Z259,$Y259+$Z259)</f>
        <v>977.53599999999994</v>
      </c>
      <c r="CJ259" s="27">
        <f>IF($O259&gt;=CJ$1,$S259+$Y259+$Z259,$Y259+$Z259)</f>
        <v>977.53599999999994</v>
      </c>
      <c r="CK259" s="27">
        <f>IF($O259&gt;=CK$1,$S259+$Y259+$Z259,$Y259+$Z259)</f>
        <v>977.53599999999994</v>
      </c>
      <c r="CL259" s="27">
        <f>IF($O259&gt;=CL$1,$S259+$Y259+$Z259,$Y259+$Z259)</f>
        <v>977.53599999999994</v>
      </c>
      <c r="CM259" s="27">
        <f>IF($O259&gt;=CM$1,$S259+$Y259+$Z259,$Y259+$Z259)</f>
        <v>977.53599999999994</v>
      </c>
      <c r="CN259" s="27">
        <f>IF($O259&gt;=CN$1,$S259+$Y259,$Y259)</f>
        <v>577.53599999999994</v>
      </c>
      <c r="CO259" s="27">
        <f>IF($O259&gt;=CO$1,$S259+$Y259,$Y259)</f>
        <v>577.53599999999994</v>
      </c>
      <c r="CP259" s="27">
        <f>IF($O259&gt;=CP$1,$S259+$Y259,$Y259)</f>
        <v>577.53599999999994</v>
      </c>
      <c r="CQ259" s="27">
        <f>IF($O259&gt;=CQ$1,$S259+$Y259,$Y259)</f>
        <v>577.53599999999994</v>
      </c>
      <c r="CR259" s="27">
        <f>IF($O259&gt;=CR$1,$S259+$Y259,$Y259)</f>
        <v>577.53599999999994</v>
      </c>
      <c r="CS259" s="27">
        <f>IF($O259&gt;=CS$1,$S259+$Y259,$Y259)</f>
        <v>577.53599999999994</v>
      </c>
      <c r="CT259" s="27">
        <f>IF($O259&gt;=CT$1,$S259+$Y259,$Y259)</f>
        <v>577.53599999999994</v>
      </c>
      <c r="CU259" s="27">
        <f>IF($O259&gt;=CU$1,$S259+$Y259,$Y259)</f>
        <v>577.53599999999994</v>
      </c>
      <c r="CV259" s="27">
        <f>IF($O259&gt;=CV$1,$S259+$Y259,$Y259)</f>
        <v>577.53599999999994</v>
      </c>
      <c r="CW259" s="27">
        <f>IF($O259&gt;=CW$1,$S259+$Y259,$Y259)</f>
        <v>577.53599999999994</v>
      </c>
      <c r="CX259" s="27">
        <f>IF($O259&gt;=CX$1,$S259+$Y259,$Y259)</f>
        <v>577.53599999999994</v>
      </c>
      <c r="CY259" s="27">
        <f>IF($O259&gt;=CY$1,$S259+$Y259,$Y259)</f>
        <v>577.53599999999994</v>
      </c>
      <c r="CZ259" s="27">
        <f>IF($O259&gt;=CZ$1,$S259+$Y259,$Y259)</f>
        <v>577.53599999999994</v>
      </c>
      <c r="DA259" s="27">
        <f>IF($O259&gt;=DA$1,$S259+$Y259,$Y259)</f>
        <v>577.53599999999994</v>
      </c>
      <c r="DB259" s="27">
        <f>IF($O259&gt;=DB$1,$S259+$Y259,$Y259)</f>
        <v>577.53599999999994</v>
      </c>
      <c r="DC259" s="27">
        <f>IF($O259&gt;=DC$1,$S259+$Y259,$Y259)</f>
        <v>577.53599999999994</v>
      </c>
      <c r="DD259" s="27">
        <f>IF($O259&gt;=DD$1,$S259+$Y259,$Y259)</f>
        <v>577.53599999999994</v>
      </c>
      <c r="DE259" s="27">
        <f>IF($O259&gt;=DE$1,$S259+$Y259,$Y259)</f>
        <v>577.53599999999994</v>
      </c>
      <c r="DF259" s="27">
        <f>IF($O259&gt;=DF$1,$S259+$Y259,$Y259)</f>
        <v>577.53599999999994</v>
      </c>
      <c r="DG259" s="27">
        <f>IF($O259&gt;=DG$1,$S259+$Y259,$Y259)</f>
        <v>577.53599999999994</v>
      </c>
      <c r="DH259" s="27">
        <f>IF($O259&gt;=DH$1,$S259+$Y259,$Y259)</f>
        <v>577.53599999999994</v>
      </c>
      <c r="DI259" s="27">
        <f>IF($O259&gt;=DI$1,$S259+$Y259,$Y259)</f>
        <v>577.53599999999994</v>
      </c>
      <c r="DJ259" s="27">
        <f>IF($O259&gt;=DJ$1,$S259+$Y259,$Y259)</f>
        <v>577.53599999999994</v>
      </c>
      <c r="DK259" s="27">
        <f>IF($O259&gt;=DK$1,$S259+$Y259,$Y259)</f>
        <v>577.53599999999994</v>
      </c>
      <c r="DL259" s="27">
        <f>IF($O259&gt;=DL$1,$S259+$Y259,$Y259)</f>
        <v>577.53599999999994</v>
      </c>
      <c r="DM259" s="27">
        <f>IF($O259&gt;=DM$1,$S259+$Y259,$Y259)</f>
        <v>577.53599999999994</v>
      </c>
      <c r="DN259" s="27">
        <f>IF($O259&gt;=DN$1,$S259+$Y259,$Y259)</f>
        <v>577.53599999999994</v>
      </c>
      <c r="DO259" s="27">
        <f>IF($O259&gt;=DO$1,$S259+$Y259,$Y259)</f>
        <v>577.53599999999994</v>
      </c>
      <c r="DP259" s="27">
        <f>IF($O259&gt;=DP$1,$S259+$Y259,$Y259)</f>
        <v>577.53599999999994</v>
      </c>
      <c r="DQ259" s="27">
        <f>IF($O259&gt;=DQ$1,$S259+$Y259,$Y259)</f>
        <v>577.53599999999994</v>
      </c>
      <c r="DR259" s="27">
        <f>IF($O259&gt;=DR$1,$S259+$Y259,$Y259)</f>
        <v>577.53599999999994</v>
      </c>
      <c r="DS259" s="27">
        <f>IF($O259&gt;=DS$1,$S259+$Y259,$Y259)</f>
        <v>577.53599999999994</v>
      </c>
      <c r="DT259" s="27">
        <f>IF($O259&gt;=DT$1,$S259+$Y259,$Y259)</f>
        <v>577.53599999999994</v>
      </c>
      <c r="DU259" s="27">
        <f>IF($O259&gt;=DU$1,$S259+$Y259,$Y259)</f>
        <v>577.53599999999994</v>
      </c>
      <c r="DV259" s="27">
        <f>IF($O259&gt;=DV$1,$S259+$Y259,$Y259)</f>
        <v>577.53599999999994</v>
      </c>
      <c r="DW259" s="27">
        <f>IF($O259&gt;=DW$1,$S259+$Y259,$Y259)</f>
        <v>577.53599999999994</v>
      </c>
      <c r="DX259" s="27">
        <f>IF($O259&gt;=DX$1,$S259+$Y259,$Y259)</f>
        <v>0</v>
      </c>
      <c r="DY259" s="27">
        <f>IF($O259&gt;=DY$1,$S259+$Y259,$Y259)</f>
        <v>0</v>
      </c>
      <c r="DZ259" s="27">
        <f>IF($O259&gt;=DZ$1,$S259+$Y259,$Y259)</f>
        <v>0</v>
      </c>
      <c r="EA259" s="27">
        <f>IF($O259&gt;=EA$1,$S259+$Y259,$Y259)</f>
        <v>0</v>
      </c>
      <c r="EB259" s="27">
        <f>IF($O259&gt;=EB$1,$S259+$Y259,$Y259)</f>
        <v>0</v>
      </c>
      <c r="EC259" s="27">
        <f>IF($O259&gt;=EC$1,$S259+$Y259,$Y259)</f>
        <v>0</v>
      </c>
      <c r="ED259" s="27">
        <f>IF($O259&gt;=ED$1,$S259+$Y259,$Y259)</f>
        <v>0</v>
      </c>
      <c r="EE259" s="27">
        <f>IF($O259&gt;=EE$1,$S259+$Y259,$Y259)</f>
        <v>0</v>
      </c>
      <c r="EF259" s="27">
        <f>IF($O259&gt;=EF$1,$S259+$Y259,$Y259)</f>
        <v>0</v>
      </c>
      <c r="EG259" s="27">
        <f>IF($O259&gt;=EG$1,$S259+$Y259,$Y259)</f>
        <v>0</v>
      </c>
      <c r="EH259" s="27">
        <f>IF($O259&gt;=EH$1,$S259+$Y259,$Y259)</f>
        <v>0</v>
      </c>
      <c r="EI259" s="27">
        <f>IF($O259&gt;=EI$1,$S259+$Y259,$Y259)</f>
        <v>0</v>
      </c>
      <c r="EJ259" s="27">
        <f>IF($O259&gt;=EJ$1,$S259+$Y259,$Y259)</f>
        <v>0</v>
      </c>
      <c r="EK259" s="27">
        <f>IF($O259&gt;=EK$1,$S259+$Y259,$Y259)</f>
        <v>0</v>
      </c>
      <c r="EL259" s="27">
        <f>IF($O259&gt;=EL$1,$S259+$Y259,$Y259)</f>
        <v>0</v>
      </c>
      <c r="EM259" s="27">
        <f>IF($O259&gt;=EM$1,$S259+$Y259,$Y259)</f>
        <v>0</v>
      </c>
      <c r="EN259" s="27">
        <f>IF($O259&gt;=EN$1,$S259+$Y259,$Y259)</f>
        <v>0</v>
      </c>
      <c r="EO259" s="27">
        <f>IF($O259&gt;=EO$1,$S259+$Y259,$Y259)</f>
        <v>0</v>
      </c>
      <c r="EP259" s="27">
        <f>IF($O259&gt;=EP$1,$S259+$Y259,$Y259)</f>
        <v>0</v>
      </c>
      <c r="EQ259" s="27">
        <f>IF($O259&gt;=EQ$1,$S259+$Y259,$Y259)</f>
        <v>0</v>
      </c>
      <c r="ER259" s="27">
        <f>IF($O259&gt;=ER$1,$S259+$Y259,$Y259)</f>
        <v>0</v>
      </c>
      <c r="ES259" s="27">
        <f>IF($O259&gt;=ES$1,$S259+$Y259,$Y259)</f>
        <v>0</v>
      </c>
      <c r="ET259" s="27">
        <f>IF($O259&gt;=ET$1,$S259+$Y259,$Y259)</f>
        <v>0</v>
      </c>
      <c r="EU259" s="27">
        <f>IF($O259&gt;=EU$1,$S259+$Y259,$Y259)</f>
        <v>0</v>
      </c>
      <c r="EV259" s="27">
        <f>IF($O259&gt;=EV$1,$S259,0)</f>
        <v>0</v>
      </c>
      <c r="EW259" s="27">
        <f>IF($O259&gt;=EW$1,$S259,0)</f>
        <v>0</v>
      </c>
      <c r="EX259" s="27">
        <f>IF($O259&gt;=EX$1,$S259,0)</f>
        <v>0</v>
      </c>
      <c r="EY259" s="27">
        <f>IF($O259&gt;=EY$1,$S259,0)</f>
        <v>0</v>
      </c>
      <c r="EZ259" s="27">
        <f>IF($O259&gt;=EZ$1,$S259,0)</f>
        <v>0</v>
      </c>
      <c r="FA259" s="27">
        <f>IF($O259&gt;=FA$1,$S259,0)</f>
        <v>0</v>
      </c>
      <c r="FB259" s="27">
        <f>IF($O259&gt;=FB$1,$S259,0)</f>
        <v>0</v>
      </c>
      <c r="FC259" s="27">
        <f>IF($O259&gt;=FC$1,$S259,0)</f>
        <v>0</v>
      </c>
      <c r="FD259" s="27">
        <f>IF($O259&gt;=FD$1,$S259,0)</f>
        <v>0</v>
      </c>
      <c r="FE259" s="27">
        <f>IF($O259&gt;=FE$1,$S259,0)</f>
        <v>0</v>
      </c>
      <c r="FF259" s="27">
        <f>IF($O259&gt;=FF$1,$S259,0)</f>
        <v>0</v>
      </c>
      <c r="FG259" s="27">
        <f>IF($O259&gt;=FG$1,$S259,0)</f>
        <v>0</v>
      </c>
      <c r="FH259" s="27">
        <f>IF($O259&gt;=FH$1,$S259,0)</f>
        <v>0</v>
      </c>
      <c r="FI259" s="27">
        <f>IF($O259&gt;=FI$1,$S259,0)</f>
        <v>0</v>
      </c>
      <c r="FJ259" s="27">
        <f>IF($O259&gt;=FJ$1,$S259,0)</f>
        <v>0</v>
      </c>
      <c r="FK259" s="27">
        <f>IF($O259&gt;=FK$1,$S259,0)</f>
        <v>0</v>
      </c>
      <c r="FL259" s="27">
        <f>IF($O259&gt;=FL$1,$S259,0)</f>
        <v>0</v>
      </c>
      <c r="FM259" s="27">
        <f>IF($O259&gt;=FM$1,$S259,0)</f>
        <v>0</v>
      </c>
      <c r="FN259" s="27">
        <f>IF($O259&gt;=FN$1,$S259,0)</f>
        <v>0</v>
      </c>
      <c r="FO259" s="27">
        <f>IF($O259&gt;=FO$1,$S259,0)</f>
        <v>0</v>
      </c>
      <c r="FP259" s="27">
        <f>IF($O259&gt;=FP$1,$S259,0)</f>
        <v>0</v>
      </c>
      <c r="FQ259" s="27">
        <f>IF($O259&gt;=FQ$1,$S259,0)</f>
        <v>0</v>
      </c>
      <c r="FR259" s="27">
        <f>IF($O259&gt;=FR$1,$S259,0)</f>
        <v>0</v>
      </c>
      <c r="FS259" s="27">
        <f>IF($O259&gt;=FS$1,$S259,0)</f>
        <v>0</v>
      </c>
      <c r="FT259" s="27">
        <f>IF($O259&gt;=FT$1,$S259,0)</f>
        <v>0</v>
      </c>
      <c r="FU259" s="27">
        <f>IF($O259&gt;=FU$1,$S259,0)</f>
        <v>0</v>
      </c>
      <c r="FV259" s="27">
        <f>IF($O259&gt;=FV$1,$S259,0)</f>
        <v>0</v>
      </c>
      <c r="FW259" s="27">
        <f>IF($O259&gt;=FW$1,$S259,0)</f>
        <v>0</v>
      </c>
      <c r="FX259" s="27">
        <f>IF($O259&gt;=FX$1,$S259,0)</f>
        <v>0</v>
      </c>
      <c r="FY259" s="27">
        <f>IF($O259&gt;=FY$1,$S259,0)</f>
        <v>0</v>
      </c>
      <c r="FZ259" s="27">
        <f>IF($O259&gt;=FZ$1,$S259,0)</f>
        <v>0</v>
      </c>
      <c r="GA259" s="27">
        <f>IF($O259&gt;=GA$1,$S259,0)</f>
        <v>0</v>
      </c>
      <c r="GB259" s="27">
        <f>IF($O259&gt;=GB$1,$S259,0)</f>
        <v>0</v>
      </c>
      <c r="GC259" s="27">
        <f>IF($O259&gt;=GC$1,$S259,0)</f>
        <v>0</v>
      </c>
      <c r="GD259" s="27">
        <f>IF($O259&gt;=GD$1,$S259,0)</f>
        <v>0</v>
      </c>
      <c r="GE259" s="27">
        <f>IF($O259&gt;=GE$1,$S259,0)</f>
        <v>0</v>
      </c>
      <c r="GF259" s="27">
        <f>IF($O259&gt;=GF$1,$S259,0)</f>
        <v>0</v>
      </c>
      <c r="GG259" s="27">
        <f>IF($O259&gt;=GG$1,$S259,0)</f>
        <v>0</v>
      </c>
      <c r="GH259" s="27">
        <f>IF($O259&gt;=GH$1,$S259,0)</f>
        <v>0</v>
      </c>
      <c r="GI259" s="27">
        <f>IF($O259&gt;=GI$1,$S259,0)</f>
        <v>0</v>
      </c>
      <c r="GJ259" s="27">
        <f>IF($O259&gt;=GJ$1,$S259,0)</f>
        <v>0</v>
      </c>
      <c r="GK259" s="27">
        <f>IF($O259&gt;=GK$1,$S259,0)</f>
        <v>0</v>
      </c>
      <c r="GL259" s="27">
        <f>IF($O259&gt;=GL$1,$S259,0)</f>
        <v>0</v>
      </c>
      <c r="GM259" s="27">
        <f>IF($O259&gt;=GM$1,$S259,0)</f>
        <v>0</v>
      </c>
      <c r="GN259" s="27">
        <f>IF($O259&gt;=GN$1,$S259,0)</f>
        <v>0</v>
      </c>
      <c r="GO259" s="27">
        <f>IF($O259&gt;=GO$1,$S259,0)</f>
        <v>0</v>
      </c>
      <c r="GP259" s="27">
        <f>IF($O259&gt;=GP$1,$S259,0)</f>
        <v>0</v>
      </c>
      <c r="GQ259" s="27">
        <f>IF($O259&gt;=GQ$1,$S259,0)</f>
        <v>0</v>
      </c>
      <c r="GR259" s="27">
        <f>IF($O259&gt;=GR$1,$S259,0)</f>
        <v>0</v>
      </c>
      <c r="GS259" s="27">
        <f>IF($O259&gt;=GS$1,$S259,0)</f>
        <v>0</v>
      </c>
      <c r="GT259" s="27">
        <f>IF($O259&gt;=GT$1,$S259,0)</f>
        <v>0</v>
      </c>
      <c r="GU259" s="27">
        <f>IF($O259&gt;=GU$1,$S259,0)</f>
        <v>0</v>
      </c>
      <c r="GV259" s="27">
        <f>IF($O259&gt;=GV$1,$S259,0)</f>
        <v>0</v>
      </c>
      <c r="GW259" s="27">
        <f>IF($O259&gt;=GW$1,$S259,0)</f>
        <v>0</v>
      </c>
      <c r="GX259" s="27">
        <f>IF($O259&gt;=GX$1,$S259,0)</f>
        <v>0</v>
      </c>
      <c r="GY259" s="27">
        <f>IF($O259&gt;=GY$1,$S259,0)</f>
        <v>0</v>
      </c>
      <c r="GZ259" s="27">
        <f>IF($O259&gt;=GZ$1,$S259,0)</f>
        <v>0</v>
      </c>
      <c r="HA259" s="27">
        <f>IF($O259&gt;=HA$1,$S259,0)</f>
        <v>0</v>
      </c>
      <c r="HB259" s="27">
        <f>IF($O259&gt;=HB$1,$S259,0)</f>
        <v>0</v>
      </c>
      <c r="HC259" s="27">
        <f>IF($O259&gt;=HC$1,$S259,0)</f>
        <v>0</v>
      </c>
    </row>
    <row r="260" spans="1:211">
      <c r="A260" s="3">
        <v>191337</v>
      </c>
      <c r="B260" s="3" t="s">
        <v>97</v>
      </c>
      <c r="C260" s="3" t="s">
        <v>98</v>
      </c>
      <c r="D260" s="3">
        <v>53</v>
      </c>
      <c r="E260" s="4">
        <v>41696</v>
      </c>
      <c r="F260" s="5">
        <v>4.3150684931506849</v>
      </c>
      <c r="G260" s="3" t="s">
        <v>99</v>
      </c>
      <c r="H260" s="4">
        <v>23832</v>
      </c>
      <c r="I260" s="9" t="s">
        <v>864</v>
      </c>
      <c r="J260" s="5">
        <v>2181.48</v>
      </c>
      <c r="K260" s="31">
        <v>331</v>
      </c>
      <c r="L260" s="32">
        <v>4</v>
      </c>
      <c r="M260" s="33">
        <f>VLOOKUP(L260,FIND,3,TRUE)</f>
        <v>1</v>
      </c>
      <c r="N260" s="32">
        <f>IF(L260&gt;30,180,VLOOKUP(L260,TEMPO,2,FALSE))</f>
        <v>24</v>
      </c>
      <c r="O260" s="32">
        <f>IF(R260&gt;0,4,N260)</f>
        <v>4</v>
      </c>
      <c r="P260" s="96">
        <f>J260*M260*L260</f>
        <v>8725.92</v>
      </c>
      <c r="Q260" s="96">
        <f>10934.45*2</f>
        <v>21868.9</v>
      </c>
      <c r="R260" s="96">
        <f>IF(P260&lt;=Q260,P260/4,0)</f>
        <v>2181.48</v>
      </c>
      <c r="S260" s="5">
        <f>IF(P260&gt;=Q260,P260/N260,0)</f>
        <v>0</v>
      </c>
      <c r="T260" s="3"/>
      <c r="U260" s="3">
        <f>IF(T260="",1,0)</f>
        <v>1</v>
      </c>
      <c r="V260" s="3">
        <v>617</v>
      </c>
      <c r="W260" s="5">
        <v>0</v>
      </c>
      <c r="X260" s="5">
        <v>203.3</v>
      </c>
      <c r="Y260" s="5">
        <f>X260*W260</f>
        <v>0</v>
      </c>
      <c r="Z260" s="5">
        <v>400</v>
      </c>
      <c r="AA260" s="5">
        <f>S260+Y260+Z260</f>
        <v>400</v>
      </c>
      <c r="AB260" s="39">
        <f>(J260/12+J260/12*1.3333333333+450/12+J260/30*6/12+J260)*1.3+Y260+Z260+153.9</f>
        <v>4037.2690666587891</v>
      </c>
      <c r="AC260" s="39" t="s">
        <v>98</v>
      </c>
      <c r="AD260" s="39">
        <f>J260*1.3+400+153.9</f>
        <v>3389.8240000000001</v>
      </c>
      <c r="AE260" s="39">
        <f>SUMIFS('CUSTO MENSAL FUNC NOVO'!H:H,'CUSTO MENSAL FUNC NOVO'!A:A,'VALORES MENSAIS'!AC260)</f>
        <v>3674.875</v>
      </c>
      <c r="AF260" s="27">
        <f>IF($R260&gt;0,$R260,$S260)+$Y260+$Z260</f>
        <v>2581.48</v>
      </c>
      <c r="AG260" s="27">
        <f>IF($R260&gt;0,$R260,$S260)+$Y260+$Z260</f>
        <v>2581.48</v>
      </c>
      <c r="AH260" s="27">
        <f>IF($R260&gt;0,$R260,$S260)+$Y260+$Z260</f>
        <v>2581.48</v>
      </c>
      <c r="AI260" s="27">
        <f>IF($R260&gt;0,$R260,$S260)+$Y260+$Z260</f>
        <v>2581.48</v>
      </c>
      <c r="AJ260" s="27">
        <f>IF($O260&gt;=AJ$1,$S260+$Y260+$Z260,$Y260+$Z260)</f>
        <v>400</v>
      </c>
      <c r="AK260" s="27">
        <f>IF($O260&gt;=AK$1,$S260+$Y260+$Z260,$Y260+$Z260)</f>
        <v>400</v>
      </c>
      <c r="AL260" s="27">
        <f>IF($O260&gt;=AL$1,$S260+$Y260+$Z260,$Y260+$Z260)</f>
        <v>400</v>
      </c>
      <c r="AM260" s="27">
        <f>IF($O260&gt;=AM$1,$S260+$Y260+$Z260,$Y260+$Z260)</f>
        <v>400</v>
      </c>
      <c r="AN260" s="27">
        <f>IF($O260&gt;=AN$1,$S260+$Y260+$Z260,$Y260+$Z260)</f>
        <v>400</v>
      </c>
      <c r="AO260" s="27">
        <f>IF($O260&gt;=AO$1,$S260+$Y260+$Z260,$Y260+$Z260)</f>
        <v>400</v>
      </c>
      <c r="AP260" s="27">
        <f>IF($O260&gt;=AP$1,$S260+$Y260+$Z260,$Y260+$Z260)</f>
        <v>400</v>
      </c>
      <c r="AQ260" s="27">
        <f>IF($O260&gt;=AQ$1,$S260+$Y260+$Z260,$Y260+$Z260)</f>
        <v>400</v>
      </c>
      <c r="AR260" s="27">
        <f>IF($O260&gt;=AR$1,$S260+$Y260+$Z260,$Y260+$Z260)</f>
        <v>400</v>
      </c>
      <c r="AS260" s="27">
        <f>IF($O260&gt;=AS$1,$S260+$Y260+$Z260,$Y260+$Z260)</f>
        <v>400</v>
      </c>
      <c r="AT260" s="27">
        <f>IF($O260&gt;=AT$1,$S260+$Y260+$Z260,$Y260+$Z260)</f>
        <v>400</v>
      </c>
      <c r="AU260" s="27">
        <f>IF($O260&gt;=AU$1,$S260+$Y260+$Z260,$Y260+$Z260)</f>
        <v>400</v>
      </c>
      <c r="AV260" s="27">
        <f>IF($O260&gt;=AV$1,$S260+$Y260+$Z260,$Y260+$Z260)</f>
        <v>400</v>
      </c>
      <c r="AW260" s="27">
        <f>IF($O260&gt;=AW$1,$S260+$Y260+$Z260,$Y260+$Z260)</f>
        <v>400</v>
      </c>
      <c r="AX260" s="27">
        <f>IF($O260&gt;=AX$1,$S260+$Y260+$Z260,$Y260+$Z260)</f>
        <v>400</v>
      </c>
      <c r="AY260" s="27">
        <f>IF($O260&gt;=AY$1,$S260+$Y260+$Z260,$Y260+$Z260)</f>
        <v>400</v>
      </c>
      <c r="AZ260" s="27">
        <f>IF($O260&gt;=AZ$1,$S260+$Y260+$Z260,$Y260+$Z260)</f>
        <v>400</v>
      </c>
      <c r="BA260" s="27">
        <f>IF($O260&gt;=BA$1,$S260+$Y260+$Z260,$Y260+$Z260)</f>
        <v>400</v>
      </c>
      <c r="BB260" s="27">
        <f>IF($O260&gt;=BB$1,$S260+$Y260+$Z260,$Y260+$Z260)</f>
        <v>400</v>
      </c>
      <c r="BC260" s="27">
        <f>IF($O260&gt;=BC$1,$S260+$Y260+$Z260,$Y260+$Z260)</f>
        <v>400</v>
      </c>
      <c r="BD260" s="27">
        <f>IF($O260&gt;=BD$1,$S260+$Y260+$Z260,$Y260+$Z260)</f>
        <v>400</v>
      </c>
      <c r="BE260" s="27">
        <f>IF($O260&gt;=BE$1,$S260+$Y260+$Z260,$Y260+$Z260)</f>
        <v>400</v>
      </c>
      <c r="BF260" s="27">
        <f>IF($O260&gt;=BF$1,$S260+$Y260+$Z260,$Y260+$Z260)</f>
        <v>400</v>
      </c>
      <c r="BG260" s="27">
        <f>IF($O260&gt;=BG$1,$S260+$Y260+$Z260,$Y260+$Z260)</f>
        <v>400</v>
      </c>
      <c r="BH260" s="27">
        <f>IF($O260&gt;=BH$1,$S260+$Y260+$Z260,$Y260+$Z260)</f>
        <v>400</v>
      </c>
      <c r="BI260" s="27">
        <f>IF($O260&gt;=BI$1,$S260+$Y260+$Z260,$Y260+$Z260)</f>
        <v>400</v>
      </c>
      <c r="BJ260" s="27">
        <f>IF($O260&gt;=BJ$1,$S260+$Y260+$Z260,$Y260+$Z260)</f>
        <v>400</v>
      </c>
      <c r="BK260" s="27">
        <f>IF($O260&gt;=BK$1,$S260+$Y260+$Z260,$Y260+$Z260)</f>
        <v>400</v>
      </c>
      <c r="BL260" s="27">
        <f>IF($O260&gt;=BL$1,$S260+$Y260+$Z260,$Y260+$Z260)</f>
        <v>400</v>
      </c>
      <c r="BM260" s="27">
        <f>IF($O260&gt;=BM$1,$S260+$Y260+$Z260,$Y260+$Z260)</f>
        <v>400</v>
      </c>
      <c r="BN260" s="27">
        <f>IF($O260&gt;=BN$1,$S260+$Y260+$Z260,$Y260+$Z260)</f>
        <v>400</v>
      </c>
      <c r="BO260" s="27">
        <f>IF($O260&gt;=BO$1,$S260+$Y260+$Z260,$Y260+$Z260)</f>
        <v>400</v>
      </c>
      <c r="BP260" s="27">
        <f>IF($O260&gt;=BP$1,$S260+$Y260+$Z260,$Y260+$Z260)</f>
        <v>400</v>
      </c>
      <c r="BQ260" s="27">
        <f>IF($O260&gt;=BQ$1,$S260+$Y260+$Z260,$Y260+$Z260)</f>
        <v>400</v>
      </c>
      <c r="BR260" s="27">
        <f>IF($O260&gt;=BR$1,$S260+$Y260+$Z260,$Y260+$Z260)</f>
        <v>400</v>
      </c>
      <c r="BS260" s="27">
        <f>IF($O260&gt;=BS$1,$S260+$Y260+$Z260,$Y260+$Z260)</f>
        <v>400</v>
      </c>
      <c r="BT260" s="27">
        <f>IF($O260&gt;=BT$1,$S260+$Y260+$Z260,$Y260+$Z260)</f>
        <v>400</v>
      </c>
      <c r="BU260" s="27">
        <f>IF($O260&gt;=BU$1,$S260+$Y260+$Z260,$Y260+$Z260)</f>
        <v>400</v>
      </c>
      <c r="BV260" s="27">
        <f>IF($O260&gt;=BV$1,$S260+$Y260+$Z260,$Y260+$Z260)</f>
        <v>400</v>
      </c>
      <c r="BW260" s="27">
        <f>IF($O260&gt;=BW$1,$S260+$Y260+$Z260,$Y260+$Z260)</f>
        <v>400</v>
      </c>
      <c r="BX260" s="27">
        <f>IF($O260&gt;=BX$1,$S260+$Y260+$Z260,$Y260+$Z260)</f>
        <v>400</v>
      </c>
      <c r="BY260" s="27">
        <f>IF($O260&gt;=BY$1,$S260+$Y260+$Z260,$Y260+$Z260)</f>
        <v>400</v>
      </c>
      <c r="BZ260" s="27">
        <f>IF($O260&gt;=BZ$1,$S260+$Y260+$Z260,$Y260+$Z260)</f>
        <v>400</v>
      </c>
      <c r="CA260" s="27">
        <f>IF($O260&gt;=CA$1,$S260+$Y260+$Z260,$Y260+$Z260)</f>
        <v>400</v>
      </c>
      <c r="CB260" s="27">
        <f>IF($O260&gt;=CB$1,$S260+$Y260+$Z260,$Y260+$Z260)</f>
        <v>400</v>
      </c>
      <c r="CC260" s="27">
        <f>IF($O260&gt;=CC$1,$S260+$Y260+$Z260,$Y260+$Z260)</f>
        <v>400</v>
      </c>
      <c r="CD260" s="27">
        <f>IF($O260&gt;=CD$1,$S260+$Y260+$Z260,$Y260+$Z260)</f>
        <v>400</v>
      </c>
      <c r="CE260" s="27">
        <f>IF($O260&gt;=CE$1,$S260+$Y260+$Z260,$Y260+$Z260)</f>
        <v>400</v>
      </c>
      <c r="CF260" s="27">
        <f>IF($O260&gt;=CF$1,$S260+$Y260+$Z260,$Y260+$Z260)</f>
        <v>400</v>
      </c>
      <c r="CG260" s="27">
        <f>IF($O260&gt;=CG$1,$S260+$Y260+$Z260,$Y260+$Z260)</f>
        <v>400</v>
      </c>
      <c r="CH260" s="27">
        <f>IF($O260&gt;=CH$1,$S260+$Y260+$Z260,$Y260+$Z260)</f>
        <v>400</v>
      </c>
      <c r="CI260" s="27">
        <f>IF($O260&gt;=CI$1,$S260+$Y260+$Z260,$Y260+$Z260)</f>
        <v>400</v>
      </c>
      <c r="CJ260" s="27">
        <f>IF($O260&gt;=CJ$1,$S260+$Y260+$Z260,$Y260+$Z260)</f>
        <v>400</v>
      </c>
      <c r="CK260" s="27">
        <f>IF($O260&gt;=CK$1,$S260+$Y260+$Z260,$Y260+$Z260)</f>
        <v>400</v>
      </c>
      <c r="CL260" s="27">
        <f>IF($O260&gt;=CL$1,$S260+$Y260+$Z260,$Y260+$Z260)</f>
        <v>400</v>
      </c>
      <c r="CM260" s="27">
        <f>IF($O260&gt;=CM$1,$S260+$Y260+$Z260,$Y260+$Z260)</f>
        <v>400</v>
      </c>
      <c r="CN260" s="27">
        <f>IF($O260&gt;=CN$1,$S260+$Y260,$Y260)</f>
        <v>0</v>
      </c>
      <c r="CO260" s="27">
        <f>IF($O260&gt;=CO$1,$S260+$Y260,$Y260)</f>
        <v>0</v>
      </c>
      <c r="CP260" s="27">
        <f>IF($O260&gt;=CP$1,$S260+$Y260,$Y260)</f>
        <v>0</v>
      </c>
      <c r="CQ260" s="27">
        <f>IF($O260&gt;=CQ$1,$S260+$Y260,$Y260)</f>
        <v>0</v>
      </c>
      <c r="CR260" s="27">
        <f>IF($O260&gt;=CR$1,$S260+$Y260,$Y260)</f>
        <v>0</v>
      </c>
      <c r="CS260" s="27">
        <f>IF($O260&gt;=CS$1,$S260+$Y260,$Y260)</f>
        <v>0</v>
      </c>
      <c r="CT260" s="27">
        <f>IF($O260&gt;=CT$1,$S260+$Y260,$Y260)</f>
        <v>0</v>
      </c>
      <c r="CU260" s="27">
        <f>IF($O260&gt;=CU$1,$S260+$Y260,$Y260)</f>
        <v>0</v>
      </c>
      <c r="CV260" s="27">
        <f>IF($O260&gt;=CV$1,$S260+$Y260,$Y260)</f>
        <v>0</v>
      </c>
      <c r="CW260" s="27">
        <f>IF($O260&gt;=CW$1,$S260+$Y260,$Y260)</f>
        <v>0</v>
      </c>
      <c r="CX260" s="27">
        <f>IF($O260&gt;=CX$1,$S260+$Y260,$Y260)</f>
        <v>0</v>
      </c>
      <c r="CY260" s="27">
        <f>IF($O260&gt;=CY$1,$S260+$Y260,$Y260)</f>
        <v>0</v>
      </c>
      <c r="CZ260" s="27">
        <f>IF($O260&gt;=CZ$1,$S260+$Y260,$Y260)</f>
        <v>0</v>
      </c>
      <c r="DA260" s="27">
        <f>IF($O260&gt;=DA$1,$S260+$Y260,$Y260)</f>
        <v>0</v>
      </c>
      <c r="DB260" s="27">
        <f>IF($O260&gt;=DB$1,$S260+$Y260,$Y260)</f>
        <v>0</v>
      </c>
      <c r="DC260" s="27">
        <f>IF($O260&gt;=DC$1,$S260+$Y260,$Y260)</f>
        <v>0</v>
      </c>
      <c r="DD260" s="27">
        <f>IF($O260&gt;=DD$1,$S260+$Y260,$Y260)</f>
        <v>0</v>
      </c>
      <c r="DE260" s="27">
        <f>IF($O260&gt;=DE$1,$S260+$Y260,$Y260)</f>
        <v>0</v>
      </c>
      <c r="DF260" s="27">
        <f>IF($O260&gt;=DF$1,$S260+$Y260,$Y260)</f>
        <v>0</v>
      </c>
      <c r="DG260" s="27">
        <f>IF($O260&gt;=DG$1,$S260+$Y260,$Y260)</f>
        <v>0</v>
      </c>
      <c r="DH260" s="27">
        <f>IF($O260&gt;=DH$1,$S260+$Y260,$Y260)</f>
        <v>0</v>
      </c>
      <c r="DI260" s="27">
        <f>IF($O260&gt;=DI$1,$S260+$Y260,$Y260)</f>
        <v>0</v>
      </c>
      <c r="DJ260" s="27">
        <f>IF($O260&gt;=DJ$1,$S260+$Y260,$Y260)</f>
        <v>0</v>
      </c>
      <c r="DK260" s="27">
        <f>IF($O260&gt;=DK$1,$S260+$Y260,$Y260)</f>
        <v>0</v>
      </c>
      <c r="DL260" s="27">
        <f>IF($O260&gt;=DL$1,$S260+$Y260,$Y260)</f>
        <v>0</v>
      </c>
      <c r="DM260" s="27">
        <f>IF($O260&gt;=DM$1,$S260+$Y260,$Y260)</f>
        <v>0</v>
      </c>
      <c r="DN260" s="27">
        <f>IF($O260&gt;=DN$1,$S260+$Y260,$Y260)</f>
        <v>0</v>
      </c>
      <c r="DO260" s="27">
        <f>IF($O260&gt;=DO$1,$S260+$Y260,$Y260)</f>
        <v>0</v>
      </c>
      <c r="DP260" s="27">
        <f>IF($O260&gt;=DP$1,$S260+$Y260,$Y260)</f>
        <v>0</v>
      </c>
      <c r="DQ260" s="27">
        <f>IF($O260&gt;=DQ$1,$S260+$Y260,$Y260)</f>
        <v>0</v>
      </c>
      <c r="DR260" s="27">
        <f>IF($O260&gt;=DR$1,$S260+$Y260,$Y260)</f>
        <v>0</v>
      </c>
      <c r="DS260" s="27">
        <f>IF($O260&gt;=DS$1,$S260+$Y260,$Y260)</f>
        <v>0</v>
      </c>
      <c r="DT260" s="27">
        <f>IF($O260&gt;=DT$1,$S260+$Y260,$Y260)</f>
        <v>0</v>
      </c>
      <c r="DU260" s="27">
        <f>IF($O260&gt;=DU$1,$S260+$Y260,$Y260)</f>
        <v>0</v>
      </c>
      <c r="DV260" s="27">
        <f>IF($O260&gt;=DV$1,$S260+$Y260,$Y260)</f>
        <v>0</v>
      </c>
      <c r="DW260" s="27">
        <f>IF($O260&gt;=DW$1,$S260+$Y260,$Y260)</f>
        <v>0</v>
      </c>
      <c r="DX260" s="27">
        <f>IF($O260&gt;=DX$1,$S260+$Y260,$Y260)</f>
        <v>0</v>
      </c>
      <c r="DY260" s="27">
        <f>IF($O260&gt;=DY$1,$S260+$Y260,$Y260)</f>
        <v>0</v>
      </c>
      <c r="DZ260" s="27">
        <f>IF($O260&gt;=DZ$1,$S260+$Y260,$Y260)</f>
        <v>0</v>
      </c>
      <c r="EA260" s="27">
        <f>IF($O260&gt;=EA$1,$S260+$Y260,$Y260)</f>
        <v>0</v>
      </c>
      <c r="EB260" s="27">
        <f>IF($O260&gt;=EB$1,$S260+$Y260,$Y260)</f>
        <v>0</v>
      </c>
      <c r="EC260" s="27">
        <f>IF($O260&gt;=EC$1,$S260+$Y260,$Y260)</f>
        <v>0</v>
      </c>
      <c r="ED260" s="27">
        <f>IF($O260&gt;=ED$1,$S260+$Y260,$Y260)</f>
        <v>0</v>
      </c>
      <c r="EE260" s="27">
        <f>IF($O260&gt;=EE$1,$S260+$Y260,$Y260)</f>
        <v>0</v>
      </c>
      <c r="EF260" s="27">
        <f>IF($O260&gt;=EF$1,$S260+$Y260,$Y260)</f>
        <v>0</v>
      </c>
      <c r="EG260" s="27">
        <f>IF($O260&gt;=EG$1,$S260+$Y260,$Y260)</f>
        <v>0</v>
      </c>
      <c r="EH260" s="27">
        <f>IF($O260&gt;=EH$1,$S260+$Y260,$Y260)</f>
        <v>0</v>
      </c>
      <c r="EI260" s="27">
        <f>IF($O260&gt;=EI$1,$S260+$Y260,$Y260)</f>
        <v>0</v>
      </c>
      <c r="EJ260" s="27">
        <f>IF($O260&gt;=EJ$1,$S260+$Y260,$Y260)</f>
        <v>0</v>
      </c>
      <c r="EK260" s="27">
        <f>IF($O260&gt;=EK$1,$S260+$Y260,$Y260)</f>
        <v>0</v>
      </c>
      <c r="EL260" s="27">
        <f>IF($O260&gt;=EL$1,$S260+$Y260,$Y260)</f>
        <v>0</v>
      </c>
      <c r="EM260" s="27">
        <f>IF($O260&gt;=EM$1,$S260+$Y260,$Y260)</f>
        <v>0</v>
      </c>
      <c r="EN260" s="27">
        <f>IF($O260&gt;=EN$1,$S260+$Y260,$Y260)</f>
        <v>0</v>
      </c>
      <c r="EO260" s="27">
        <f>IF($O260&gt;=EO$1,$S260+$Y260,$Y260)</f>
        <v>0</v>
      </c>
      <c r="EP260" s="27">
        <f>IF($O260&gt;=EP$1,$S260+$Y260,$Y260)</f>
        <v>0</v>
      </c>
      <c r="EQ260" s="27">
        <f>IF($O260&gt;=EQ$1,$S260+$Y260,$Y260)</f>
        <v>0</v>
      </c>
      <c r="ER260" s="27">
        <f>IF($O260&gt;=ER$1,$S260+$Y260,$Y260)</f>
        <v>0</v>
      </c>
      <c r="ES260" s="27">
        <f>IF($O260&gt;=ES$1,$S260+$Y260,$Y260)</f>
        <v>0</v>
      </c>
      <c r="ET260" s="27">
        <f>IF($O260&gt;=ET$1,$S260+$Y260,$Y260)</f>
        <v>0</v>
      </c>
      <c r="EU260" s="27">
        <f>IF($O260&gt;=EU$1,$S260+$Y260,$Y260)</f>
        <v>0</v>
      </c>
      <c r="EV260" s="27">
        <f>IF($O260&gt;=EV$1,$S260,0)</f>
        <v>0</v>
      </c>
      <c r="EW260" s="27">
        <f>IF($O260&gt;=EW$1,$S260,0)</f>
        <v>0</v>
      </c>
      <c r="EX260" s="27">
        <f>IF($O260&gt;=EX$1,$S260,0)</f>
        <v>0</v>
      </c>
      <c r="EY260" s="27">
        <f>IF($O260&gt;=EY$1,$S260,0)</f>
        <v>0</v>
      </c>
      <c r="EZ260" s="27">
        <f>IF($O260&gt;=EZ$1,$S260,0)</f>
        <v>0</v>
      </c>
      <c r="FA260" s="27">
        <f>IF($O260&gt;=FA$1,$S260,0)</f>
        <v>0</v>
      </c>
      <c r="FB260" s="27">
        <f>IF($O260&gt;=FB$1,$S260,0)</f>
        <v>0</v>
      </c>
      <c r="FC260" s="27">
        <f>IF($O260&gt;=FC$1,$S260,0)</f>
        <v>0</v>
      </c>
      <c r="FD260" s="27">
        <f>IF($O260&gt;=FD$1,$S260,0)</f>
        <v>0</v>
      </c>
      <c r="FE260" s="27">
        <f>IF($O260&gt;=FE$1,$S260,0)</f>
        <v>0</v>
      </c>
      <c r="FF260" s="27">
        <f>IF($O260&gt;=FF$1,$S260,0)</f>
        <v>0</v>
      </c>
      <c r="FG260" s="27">
        <f>IF($O260&gt;=FG$1,$S260,0)</f>
        <v>0</v>
      </c>
      <c r="FH260" s="27">
        <f>IF($O260&gt;=FH$1,$S260,0)</f>
        <v>0</v>
      </c>
      <c r="FI260" s="27">
        <f>IF($O260&gt;=FI$1,$S260,0)</f>
        <v>0</v>
      </c>
      <c r="FJ260" s="27">
        <f>IF($O260&gt;=FJ$1,$S260,0)</f>
        <v>0</v>
      </c>
      <c r="FK260" s="27">
        <f>IF($O260&gt;=FK$1,$S260,0)</f>
        <v>0</v>
      </c>
      <c r="FL260" s="27">
        <f>IF($O260&gt;=FL$1,$S260,0)</f>
        <v>0</v>
      </c>
      <c r="FM260" s="27">
        <f>IF($O260&gt;=FM$1,$S260,0)</f>
        <v>0</v>
      </c>
      <c r="FN260" s="27">
        <f>IF($O260&gt;=FN$1,$S260,0)</f>
        <v>0</v>
      </c>
      <c r="FO260" s="27">
        <f>IF($O260&gt;=FO$1,$S260,0)</f>
        <v>0</v>
      </c>
      <c r="FP260" s="27">
        <f>IF($O260&gt;=FP$1,$S260,0)</f>
        <v>0</v>
      </c>
      <c r="FQ260" s="27">
        <f>IF($O260&gt;=FQ$1,$S260,0)</f>
        <v>0</v>
      </c>
      <c r="FR260" s="27">
        <f>IF($O260&gt;=FR$1,$S260,0)</f>
        <v>0</v>
      </c>
      <c r="FS260" s="27">
        <f>IF($O260&gt;=FS$1,$S260,0)</f>
        <v>0</v>
      </c>
      <c r="FT260" s="27">
        <f>IF($O260&gt;=FT$1,$S260,0)</f>
        <v>0</v>
      </c>
      <c r="FU260" s="27">
        <f>IF($O260&gt;=FU$1,$S260,0)</f>
        <v>0</v>
      </c>
      <c r="FV260" s="27">
        <f>IF($O260&gt;=FV$1,$S260,0)</f>
        <v>0</v>
      </c>
      <c r="FW260" s="27">
        <f>IF($O260&gt;=FW$1,$S260,0)</f>
        <v>0</v>
      </c>
      <c r="FX260" s="27">
        <f>IF($O260&gt;=FX$1,$S260,0)</f>
        <v>0</v>
      </c>
      <c r="FY260" s="27">
        <f>IF($O260&gt;=FY$1,$S260,0)</f>
        <v>0</v>
      </c>
      <c r="FZ260" s="27">
        <f>IF($O260&gt;=FZ$1,$S260,0)</f>
        <v>0</v>
      </c>
      <c r="GA260" s="27">
        <f>IF($O260&gt;=GA$1,$S260,0)</f>
        <v>0</v>
      </c>
      <c r="GB260" s="27">
        <f>IF($O260&gt;=GB$1,$S260,0)</f>
        <v>0</v>
      </c>
      <c r="GC260" s="27">
        <f>IF($O260&gt;=GC$1,$S260,0)</f>
        <v>0</v>
      </c>
      <c r="GD260" s="27">
        <f>IF($O260&gt;=GD$1,$S260,0)</f>
        <v>0</v>
      </c>
      <c r="GE260" s="27">
        <f>IF($O260&gt;=GE$1,$S260,0)</f>
        <v>0</v>
      </c>
      <c r="GF260" s="27">
        <f>IF($O260&gt;=GF$1,$S260,0)</f>
        <v>0</v>
      </c>
      <c r="GG260" s="27">
        <f>IF($O260&gt;=GG$1,$S260,0)</f>
        <v>0</v>
      </c>
      <c r="GH260" s="27">
        <f>IF($O260&gt;=GH$1,$S260,0)</f>
        <v>0</v>
      </c>
      <c r="GI260" s="27">
        <f>IF($O260&gt;=GI$1,$S260,0)</f>
        <v>0</v>
      </c>
      <c r="GJ260" s="27">
        <f>IF($O260&gt;=GJ$1,$S260,0)</f>
        <v>0</v>
      </c>
      <c r="GK260" s="27">
        <f>IF($O260&gt;=GK$1,$S260,0)</f>
        <v>0</v>
      </c>
      <c r="GL260" s="27">
        <f>IF($O260&gt;=GL$1,$S260,0)</f>
        <v>0</v>
      </c>
      <c r="GM260" s="27">
        <f>IF($O260&gt;=GM$1,$S260,0)</f>
        <v>0</v>
      </c>
      <c r="GN260" s="27">
        <f>IF($O260&gt;=GN$1,$S260,0)</f>
        <v>0</v>
      </c>
      <c r="GO260" s="27">
        <f>IF($O260&gt;=GO$1,$S260,0)</f>
        <v>0</v>
      </c>
      <c r="GP260" s="27">
        <f>IF($O260&gt;=GP$1,$S260,0)</f>
        <v>0</v>
      </c>
      <c r="GQ260" s="27">
        <f>IF($O260&gt;=GQ$1,$S260,0)</f>
        <v>0</v>
      </c>
      <c r="GR260" s="27">
        <f>IF($O260&gt;=GR$1,$S260,0)</f>
        <v>0</v>
      </c>
      <c r="GS260" s="27">
        <f>IF($O260&gt;=GS$1,$S260,0)</f>
        <v>0</v>
      </c>
      <c r="GT260" s="27">
        <f>IF($O260&gt;=GT$1,$S260,0)</f>
        <v>0</v>
      </c>
      <c r="GU260" s="27">
        <f>IF($O260&gt;=GU$1,$S260,0)</f>
        <v>0</v>
      </c>
      <c r="GV260" s="27">
        <f>IF($O260&gt;=GV$1,$S260,0)</f>
        <v>0</v>
      </c>
      <c r="GW260" s="27">
        <f>IF($O260&gt;=GW$1,$S260,0)</f>
        <v>0</v>
      </c>
      <c r="GX260" s="27">
        <f>IF($O260&gt;=GX$1,$S260,0)</f>
        <v>0</v>
      </c>
      <c r="GY260" s="27">
        <f>IF($O260&gt;=GY$1,$S260,0)</f>
        <v>0</v>
      </c>
      <c r="GZ260" s="27">
        <f>IF($O260&gt;=GZ$1,$S260,0)</f>
        <v>0</v>
      </c>
      <c r="HA260" s="27">
        <f>IF($O260&gt;=HA$1,$S260,0)</f>
        <v>0</v>
      </c>
      <c r="HB260" s="27">
        <f>IF($O260&gt;=HB$1,$S260,0)</f>
        <v>0</v>
      </c>
      <c r="HC260" s="27">
        <f>IF($O260&gt;=HC$1,$S260,0)</f>
        <v>0</v>
      </c>
    </row>
    <row r="261" spans="1:211">
      <c r="A261" s="3">
        <v>83097</v>
      </c>
      <c r="B261" s="3" t="s">
        <v>182</v>
      </c>
      <c r="C261" s="3" t="s">
        <v>107</v>
      </c>
      <c r="D261" s="3">
        <v>53</v>
      </c>
      <c r="E261" s="4">
        <v>36549</v>
      </c>
      <c r="F261" s="5">
        <v>18.416438356164385</v>
      </c>
      <c r="G261" s="3" t="s">
        <v>99</v>
      </c>
      <c r="H261" s="4">
        <v>23814</v>
      </c>
      <c r="I261" s="9" t="s">
        <v>864</v>
      </c>
      <c r="J261" s="5">
        <v>2677.96</v>
      </c>
      <c r="K261" s="31">
        <v>331</v>
      </c>
      <c r="L261" s="32">
        <v>18</v>
      </c>
      <c r="M261" s="33">
        <f>VLOOKUP(L261,FIND,3,TRUE)</f>
        <v>1.2</v>
      </c>
      <c r="N261" s="32">
        <f>IF(L261&gt;30,180,VLOOKUP(L261,TEMPO,2,FALSE))</f>
        <v>108</v>
      </c>
      <c r="O261" s="32">
        <f>IF(R261&gt;0,4,N261)</f>
        <v>108</v>
      </c>
      <c r="P261" s="96">
        <f>J261*M261*L261</f>
        <v>57843.936000000002</v>
      </c>
      <c r="Q261" s="96">
        <f>10934.45*2</f>
        <v>21868.9</v>
      </c>
      <c r="R261" s="96">
        <f>IF(P261&lt;=Q261,P261/4,0)</f>
        <v>0</v>
      </c>
      <c r="S261" s="5">
        <f>IF(P261&gt;=Q261,P261/N261,0)</f>
        <v>535.59199999999998</v>
      </c>
      <c r="T261" s="3"/>
      <c r="U261" s="3">
        <f>IF(T261="",1,0)</f>
        <v>1</v>
      </c>
      <c r="V261" s="3">
        <v>627</v>
      </c>
      <c r="W261" s="5">
        <v>0</v>
      </c>
      <c r="X261" s="5">
        <v>203.3</v>
      </c>
      <c r="Y261" s="5">
        <f>X261*W261</f>
        <v>0</v>
      </c>
      <c r="Z261" s="5">
        <v>400</v>
      </c>
      <c r="AA261" s="5">
        <f>S261+Y261+Z261</f>
        <v>935.59199999999998</v>
      </c>
      <c r="AB261" s="39">
        <f>(J261/12+J261/12*1.3333333333+450/12+J261/30*6/12+J261)*1.3+Y261+Z261+153.9</f>
        <v>4818.9492444347743</v>
      </c>
      <c r="AC261" s="39" t="s">
        <v>107</v>
      </c>
      <c r="AD261" s="39">
        <f>J261*1.3+400+153.9</f>
        <v>4035.248</v>
      </c>
      <c r="AE261" s="39">
        <f>SUMIFS('CUSTO MENSAL FUNC NOVO'!H:H,'CUSTO MENSAL FUNC NOVO'!A:A,'VALORES MENSAIS'!AC261)</f>
        <v>3348.9422500000001</v>
      </c>
      <c r="AF261" s="27">
        <f>IF($R261&gt;0,$R261,$S261)+$Y261+$Z261</f>
        <v>935.59199999999998</v>
      </c>
      <c r="AG261" s="27">
        <f>IF($R261&gt;0,$R261,$S261)+$Y261+$Z261</f>
        <v>935.59199999999998</v>
      </c>
      <c r="AH261" s="27">
        <f>IF($R261&gt;0,$R261,$S261)+$Y261+$Z261</f>
        <v>935.59199999999998</v>
      </c>
      <c r="AI261" s="27">
        <f>IF($R261&gt;0,$R261,$S261)+$Y261+$Z261</f>
        <v>935.59199999999998</v>
      </c>
      <c r="AJ261" s="27">
        <f>IF($O261&gt;=AJ$1,$S261+$Y261+$Z261,$Y261+$Z261)</f>
        <v>935.59199999999998</v>
      </c>
      <c r="AK261" s="27">
        <f>IF($O261&gt;=AK$1,$S261+$Y261+$Z261,$Y261+$Z261)</f>
        <v>935.59199999999998</v>
      </c>
      <c r="AL261" s="27">
        <f>IF($O261&gt;=AL$1,$S261+$Y261+$Z261,$Y261+$Z261)</f>
        <v>935.59199999999998</v>
      </c>
      <c r="AM261" s="27">
        <f>IF($O261&gt;=AM$1,$S261+$Y261+$Z261,$Y261+$Z261)</f>
        <v>935.59199999999998</v>
      </c>
      <c r="AN261" s="27">
        <f>IF($O261&gt;=AN$1,$S261+$Y261+$Z261,$Y261+$Z261)</f>
        <v>935.59199999999998</v>
      </c>
      <c r="AO261" s="27">
        <f>IF($O261&gt;=AO$1,$S261+$Y261+$Z261,$Y261+$Z261)</f>
        <v>935.59199999999998</v>
      </c>
      <c r="AP261" s="27">
        <f>IF($O261&gt;=AP$1,$S261+$Y261+$Z261,$Y261+$Z261)</f>
        <v>935.59199999999998</v>
      </c>
      <c r="AQ261" s="27">
        <f>IF($O261&gt;=AQ$1,$S261+$Y261+$Z261,$Y261+$Z261)</f>
        <v>935.59199999999998</v>
      </c>
      <c r="AR261" s="27">
        <f>IF($O261&gt;=AR$1,$S261+$Y261+$Z261,$Y261+$Z261)</f>
        <v>935.59199999999998</v>
      </c>
      <c r="AS261" s="27">
        <f>IF($O261&gt;=AS$1,$S261+$Y261+$Z261,$Y261+$Z261)</f>
        <v>935.59199999999998</v>
      </c>
      <c r="AT261" s="27">
        <f>IF($O261&gt;=AT$1,$S261+$Y261+$Z261,$Y261+$Z261)</f>
        <v>935.59199999999998</v>
      </c>
      <c r="AU261" s="27">
        <f>IF($O261&gt;=AU$1,$S261+$Y261+$Z261,$Y261+$Z261)</f>
        <v>935.59199999999998</v>
      </c>
      <c r="AV261" s="27">
        <f>IF($O261&gt;=AV$1,$S261+$Y261+$Z261,$Y261+$Z261)</f>
        <v>935.59199999999998</v>
      </c>
      <c r="AW261" s="27">
        <f>IF($O261&gt;=AW$1,$S261+$Y261+$Z261,$Y261+$Z261)</f>
        <v>935.59199999999998</v>
      </c>
      <c r="AX261" s="27">
        <f>IF($O261&gt;=AX$1,$S261+$Y261+$Z261,$Y261+$Z261)</f>
        <v>935.59199999999998</v>
      </c>
      <c r="AY261" s="27">
        <f>IF($O261&gt;=AY$1,$S261+$Y261+$Z261,$Y261+$Z261)</f>
        <v>935.59199999999998</v>
      </c>
      <c r="AZ261" s="27">
        <f>IF($O261&gt;=AZ$1,$S261+$Y261+$Z261,$Y261+$Z261)</f>
        <v>935.59199999999998</v>
      </c>
      <c r="BA261" s="27">
        <f>IF($O261&gt;=BA$1,$S261+$Y261+$Z261,$Y261+$Z261)</f>
        <v>935.59199999999998</v>
      </c>
      <c r="BB261" s="27">
        <f>IF($O261&gt;=BB$1,$S261+$Y261+$Z261,$Y261+$Z261)</f>
        <v>935.59199999999998</v>
      </c>
      <c r="BC261" s="27">
        <f>IF($O261&gt;=BC$1,$S261+$Y261+$Z261,$Y261+$Z261)</f>
        <v>935.59199999999998</v>
      </c>
      <c r="BD261" s="27">
        <f>IF($O261&gt;=BD$1,$S261+$Y261+$Z261,$Y261+$Z261)</f>
        <v>935.59199999999998</v>
      </c>
      <c r="BE261" s="27">
        <f>IF($O261&gt;=BE$1,$S261+$Y261+$Z261,$Y261+$Z261)</f>
        <v>935.59199999999998</v>
      </c>
      <c r="BF261" s="27">
        <f>IF($O261&gt;=BF$1,$S261+$Y261+$Z261,$Y261+$Z261)</f>
        <v>935.59199999999998</v>
      </c>
      <c r="BG261" s="27">
        <f>IF($O261&gt;=BG$1,$S261+$Y261+$Z261,$Y261+$Z261)</f>
        <v>935.59199999999998</v>
      </c>
      <c r="BH261" s="27">
        <f>IF($O261&gt;=BH$1,$S261+$Y261+$Z261,$Y261+$Z261)</f>
        <v>935.59199999999998</v>
      </c>
      <c r="BI261" s="27">
        <f>IF($O261&gt;=BI$1,$S261+$Y261+$Z261,$Y261+$Z261)</f>
        <v>935.59199999999998</v>
      </c>
      <c r="BJ261" s="27">
        <f>IF($O261&gt;=BJ$1,$S261+$Y261+$Z261,$Y261+$Z261)</f>
        <v>935.59199999999998</v>
      </c>
      <c r="BK261" s="27">
        <f>IF($O261&gt;=BK$1,$S261+$Y261+$Z261,$Y261+$Z261)</f>
        <v>935.59199999999998</v>
      </c>
      <c r="BL261" s="27">
        <f>IF($O261&gt;=BL$1,$S261+$Y261+$Z261,$Y261+$Z261)</f>
        <v>935.59199999999998</v>
      </c>
      <c r="BM261" s="27">
        <f>IF($O261&gt;=BM$1,$S261+$Y261+$Z261,$Y261+$Z261)</f>
        <v>935.59199999999998</v>
      </c>
      <c r="BN261" s="27">
        <f>IF($O261&gt;=BN$1,$S261+$Y261+$Z261,$Y261+$Z261)</f>
        <v>935.59199999999998</v>
      </c>
      <c r="BO261" s="27">
        <f>IF($O261&gt;=BO$1,$S261+$Y261+$Z261,$Y261+$Z261)</f>
        <v>935.59199999999998</v>
      </c>
      <c r="BP261" s="27">
        <f>IF($O261&gt;=BP$1,$S261+$Y261+$Z261,$Y261+$Z261)</f>
        <v>935.59199999999998</v>
      </c>
      <c r="BQ261" s="27">
        <f>IF($O261&gt;=BQ$1,$S261+$Y261+$Z261,$Y261+$Z261)</f>
        <v>935.59199999999998</v>
      </c>
      <c r="BR261" s="27">
        <f>IF($O261&gt;=BR$1,$S261+$Y261+$Z261,$Y261+$Z261)</f>
        <v>935.59199999999998</v>
      </c>
      <c r="BS261" s="27">
        <f>IF($O261&gt;=BS$1,$S261+$Y261+$Z261,$Y261+$Z261)</f>
        <v>935.59199999999998</v>
      </c>
      <c r="BT261" s="27">
        <f>IF($O261&gt;=BT$1,$S261+$Y261+$Z261,$Y261+$Z261)</f>
        <v>935.59199999999998</v>
      </c>
      <c r="BU261" s="27">
        <f>IF($O261&gt;=BU$1,$S261+$Y261+$Z261,$Y261+$Z261)</f>
        <v>935.59199999999998</v>
      </c>
      <c r="BV261" s="27">
        <f>IF($O261&gt;=BV$1,$S261+$Y261+$Z261,$Y261+$Z261)</f>
        <v>935.59199999999998</v>
      </c>
      <c r="BW261" s="27">
        <f>IF($O261&gt;=BW$1,$S261+$Y261+$Z261,$Y261+$Z261)</f>
        <v>935.59199999999998</v>
      </c>
      <c r="BX261" s="27">
        <f>IF($O261&gt;=BX$1,$S261+$Y261+$Z261,$Y261+$Z261)</f>
        <v>935.59199999999998</v>
      </c>
      <c r="BY261" s="27">
        <f>IF($O261&gt;=BY$1,$S261+$Y261+$Z261,$Y261+$Z261)</f>
        <v>935.59199999999998</v>
      </c>
      <c r="BZ261" s="27">
        <f>IF($O261&gt;=BZ$1,$S261+$Y261+$Z261,$Y261+$Z261)</f>
        <v>935.59199999999998</v>
      </c>
      <c r="CA261" s="27">
        <f>IF($O261&gt;=CA$1,$S261+$Y261+$Z261,$Y261+$Z261)</f>
        <v>935.59199999999998</v>
      </c>
      <c r="CB261" s="27">
        <f>IF($O261&gt;=CB$1,$S261+$Y261+$Z261,$Y261+$Z261)</f>
        <v>935.59199999999998</v>
      </c>
      <c r="CC261" s="27">
        <f>IF($O261&gt;=CC$1,$S261+$Y261+$Z261,$Y261+$Z261)</f>
        <v>935.59199999999998</v>
      </c>
      <c r="CD261" s="27">
        <f>IF($O261&gt;=CD$1,$S261+$Y261+$Z261,$Y261+$Z261)</f>
        <v>935.59199999999998</v>
      </c>
      <c r="CE261" s="27">
        <f>IF($O261&gt;=CE$1,$S261+$Y261+$Z261,$Y261+$Z261)</f>
        <v>935.59199999999998</v>
      </c>
      <c r="CF261" s="27">
        <f>IF($O261&gt;=CF$1,$S261+$Y261+$Z261,$Y261+$Z261)</f>
        <v>935.59199999999998</v>
      </c>
      <c r="CG261" s="27">
        <f>IF($O261&gt;=CG$1,$S261+$Y261+$Z261,$Y261+$Z261)</f>
        <v>935.59199999999998</v>
      </c>
      <c r="CH261" s="27">
        <f>IF($O261&gt;=CH$1,$S261+$Y261+$Z261,$Y261+$Z261)</f>
        <v>935.59199999999998</v>
      </c>
      <c r="CI261" s="27">
        <f>IF($O261&gt;=CI$1,$S261+$Y261+$Z261,$Y261+$Z261)</f>
        <v>935.59199999999998</v>
      </c>
      <c r="CJ261" s="27">
        <f>IF($O261&gt;=CJ$1,$S261+$Y261+$Z261,$Y261+$Z261)</f>
        <v>935.59199999999998</v>
      </c>
      <c r="CK261" s="27">
        <f>IF($O261&gt;=CK$1,$S261+$Y261+$Z261,$Y261+$Z261)</f>
        <v>935.59199999999998</v>
      </c>
      <c r="CL261" s="27">
        <f>IF($O261&gt;=CL$1,$S261+$Y261+$Z261,$Y261+$Z261)</f>
        <v>935.59199999999998</v>
      </c>
      <c r="CM261" s="27">
        <f>IF($O261&gt;=CM$1,$S261+$Y261+$Z261,$Y261+$Z261)</f>
        <v>935.59199999999998</v>
      </c>
      <c r="CN261" s="27">
        <f>IF($O261&gt;=CN$1,$S261+$Y261,$Y261)</f>
        <v>535.59199999999998</v>
      </c>
      <c r="CO261" s="27">
        <f>IF($O261&gt;=CO$1,$S261+$Y261,$Y261)</f>
        <v>535.59199999999998</v>
      </c>
      <c r="CP261" s="27">
        <f>IF($O261&gt;=CP$1,$S261+$Y261,$Y261)</f>
        <v>535.59199999999998</v>
      </c>
      <c r="CQ261" s="27">
        <f>IF($O261&gt;=CQ$1,$S261+$Y261,$Y261)</f>
        <v>535.59199999999998</v>
      </c>
      <c r="CR261" s="27">
        <f>IF($O261&gt;=CR$1,$S261+$Y261,$Y261)</f>
        <v>535.59199999999998</v>
      </c>
      <c r="CS261" s="27">
        <f>IF($O261&gt;=CS$1,$S261+$Y261,$Y261)</f>
        <v>535.59199999999998</v>
      </c>
      <c r="CT261" s="27">
        <f>IF($O261&gt;=CT$1,$S261+$Y261,$Y261)</f>
        <v>535.59199999999998</v>
      </c>
      <c r="CU261" s="27">
        <f>IF($O261&gt;=CU$1,$S261+$Y261,$Y261)</f>
        <v>535.59199999999998</v>
      </c>
      <c r="CV261" s="27">
        <f>IF($O261&gt;=CV$1,$S261+$Y261,$Y261)</f>
        <v>535.59199999999998</v>
      </c>
      <c r="CW261" s="27">
        <f>IF($O261&gt;=CW$1,$S261+$Y261,$Y261)</f>
        <v>535.59199999999998</v>
      </c>
      <c r="CX261" s="27">
        <f>IF($O261&gt;=CX$1,$S261+$Y261,$Y261)</f>
        <v>535.59199999999998</v>
      </c>
      <c r="CY261" s="27">
        <f>IF($O261&gt;=CY$1,$S261+$Y261,$Y261)</f>
        <v>535.59199999999998</v>
      </c>
      <c r="CZ261" s="27">
        <f>IF($O261&gt;=CZ$1,$S261+$Y261,$Y261)</f>
        <v>535.59199999999998</v>
      </c>
      <c r="DA261" s="27">
        <f>IF($O261&gt;=DA$1,$S261+$Y261,$Y261)</f>
        <v>535.59199999999998</v>
      </c>
      <c r="DB261" s="27">
        <f>IF($O261&gt;=DB$1,$S261+$Y261,$Y261)</f>
        <v>535.59199999999998</v>
      </c>
      <c r="DC261" s="27">
        <f>IF($O261&gt;=DC$1,$S261+$Y261,$Y261)</f>
        <v>535.59199999999998</v>
      </c>
      <c r="DD261" s="27">
        <f>IF($O261&gt;=DD$1,$S261+$Y261,$Y261)</f>
        <v>535.59199999999998</v>
      </c>
      <c r="DE261" s="27">
        <f>IF($O261&gt;=DE$1,$S261+$Y261,$Y261)</f>
        <v>535.59199999999998</v>
      </c>
      <c r="DF261" s="27">
        <f>IF($O261&gt;=DF$1,$S261+$Y261,$Y261)</f>
        <v>535.59199999999998</v>
      </c>
      <c r="DG261" s="27">
        <f>IF($O261&gt;=DG$1,$S261+$Y261,$Y261)</f>
        <v>535.59199999999998</v>
      </c>
      <c r="DH261" s="27">
        <f>IF($O261&gt;=DH$1,$S261+$Y261,$Y261)</f>
        <v>535.59199999999998</v>
      </c>
      <c r="DI261" s="27">
        <f>IF($O261&gt;=DI$1,$S261+$Y261,$Y261)</f>
        <v>535.59199999999998</v>
      </c>
      <c r="DJ261" s="27">
        <f>IF($O261&gt;=DJ$1,$S261+$Y261,$Y261)</f>
        <v>535.59199999999998</v>
      </c>
      <c r="DK261" s="27">
        <f>IF($O261&gt;=DK$1,$S261+$Y261,$Y261)</f>
        <v>535.59199999999998</v>
      </c>
      <c r="DL261" s="27">
        <f>IF($O261&gt;=DL$1,$S261+$Y261,$Y261)</f>
        <v>535.59199999999998</v>
      </c>
      <c r="DM261" s="27">
        <f>IF($O261&gt;=DM$1,$S261+$Y261,$Y261)</f>
        <v>535.59199999999998</v>
      </c>
      <c r="DN261" s="27">
        <f>IF($O261&gt;=DN$1,$S261+$Y261,$Y261)</f>
        <v>535.59199999999998</v>
      </c>
      <c r="DO261" s="27">
        <f>IF($O261&gt;=DO$1,$S261+$Y261,$Y261)</f>
        <v>535.59199999999998</v>
      </c>
      <c r="DP261" s="27">
        <f>IF($O261&gt;=DP$1,$S261+$Y261,$Y261)</f>
        <v>535.59199999999998</v>
      </c>
      <c r="DQ261" s="27">
        <f>IF($O261&gt;=DQ$1,$S261+$Y261,$Y261)</f>
        <v>535.59199999999998</v>
      </c>
      <c r="DR261" s="27">
        <f>IF($O261&gt;=DR$1,$S261+$Y261,$Y261)</f>
        <v>535.59199999999998</v>
      </c>
      <c r="DS261" s="27">
        <f>IF($O261&gt;=DS$1,$S261+$Y261,$Y261)</f>
        <v>535.59199999999998</v>
      </c>
      <c r="DT261" s="27">
        <f>IF($O261&gt;=DT$1,$S261+$Y261,$Y261)</f>
        <v>535.59199999999998</v>
      </c>
      <c r="DU261" s="27">
        <f>IF($O261&gt;=DU$1,$S261+$Y261,$Y261)</f>
        <v>535.59199999999998</v>
      </c>
      <c r="DV261" s="27">
        <f>IF($O261&gt;=DV$1,$S261+$Y261,$Y261)</f>
        <v>535.59199999999998</v>
      </c>
      <c r="DW261" s="27">
        <f>IF($O261&gt;=DW$1,$S261+$Y261,$Y261)</f>
        <v>535.59199999999998</v>
      </c>
      <c r="DX261" s="27">
        <f>IF($O261&gt;=DX$1,$S261+$Y261,$Y261)</f>
        <v>535.59199999999998</v>
      </c>
      <c r="DY261" s="27">
        <f>IF($O261&gt;=DY$1,$S261+$Y261,$Y261)</f>
        <v>535.59199999999998</v>
      </c>
      <c r="DZ261" s="27">
        <f>IF($O261&gt;=DZ$1,$S261+$Y261,$Y261)</f>
        <v>535.59199999999998</v>
      </c>
      <c r="EA261" s="27">
        <f>IF($O261&gt;=EA$1,$S261+$Y261,$Y261)</f>
        <v>535.59199999999998</v>
      </c>
      <c r="EB261" s="27">
        <f>IF($O261&gt;=EB$1,$S261+$Y261,$Y261)</f>
        <v>535.59199999999998</v>
      </c>
      <c r="EC261" s="27">
        <f>IF($O261&gt;=EC$1,$S261+$Y261,$Y261)</f>
        <v>535.59199999999998</v>
      </c>
      <c r="ED261" s="27">
        <f>IF($O261&gt;=ED$1,$S261+$Y261,$Y261)</f>
        <v>535.59199999999998</v>
      </c>
      <c r="EE261" s="27">
        <f>IF($O261&gt;=EE$1,$S261+$Y261,$Y261)</f>
        <v>535.59199999999998</v>
      </c>
      <c r="EF261" s="27">
        <f>IF($O261&gt;=EF$1,$S261+$Y261,$Y261)</f>
        <v>535.59199999999998</v>
      </c>
      <c r="EG261" s="27">
        <f>IF($O261&gt;=EG$1,$S261+$Y261,$Y261)</f>
        <v>535.59199999999998</v>
      </c>
      <c r="EH261" s="27">
        <f>IF($O261&gt;=EH$1,$S261+$Y261,$Y261)</f>
        <v>535.59199999999998</v>
      </c>
      <c r="EI261" s="27">
        <f>IF($O261&gt;=EI$1,$S261+$Y261,$Y261)</f>
        <v>535.59199999999998</v>
      </c>
      <c r="EJ261" s="27">
        <f>IF($O261&gt;=EJ$1,$S261+$Y261,$Y261)</f>
        <v>0</v>
      </c>
      <c r="EK261" s="27">
        <f>IF($O261&gt;=EK$1,$S261+$Y261,$Y261)</f>
        <v>0</v>
      </c>
      <c r="EL261" s="27">
        <f>IF($O261&gt;=EL$1,$S261+$Y261,$Y261)</f>
        <v>0</v>
      </c>
      <c r="EM261" s="27">
        <f>IF($O261&gt;=EM$1,$S261+$Y261,$Y261)</f>
        <v>0</v>
      </c>
      <c r="EN261" s="27">
        <f>IF($O261&gt;=EN$1,$S261+$Y261,$Y261)</f>
        <v>0</v>
      </c>
      <c r="EO261" s="27">
        <f>IF($O261&gt;=EO$1,$S261+$Y261,$Y261)</f>
        <v>0</v>
      </c>
      <c r="EP261" s="27">
        <f>IF($O261&gt;=EP$1,$S261+$Y261,$Y261)</f>
        <v>0</v>
      </c>
      <c r="EQ261" s="27">
        <f>IF($O261&gt;=EQ$1,$S261+$Y261,$Y261)</f>
        <v>0</v>
      </c>
      <c r="ER261" s="27">
        <f>IF($O261&gt;=ER$1,$S261+$Y261,$Y261)</f>
        <v>0</v>
      </c>
      <c r="ES261" s="27">
        <f>IF($O261&gt;=ES$1,$S261+$Y261,$Y261)</f>
        <v>0</v>
      </c>
      <c r="ET261" s="27">
        <f>IF($O261&gt;=ET$1,$S261+$Y261,$Y261)</f>
        <v>0</v>
      </c>
      <c r="EU261" s="27">
        <f>IF($O261&gt;=EU$1,$S261+$Y261,$Y261)</f>
        <v>0</v>
      </c>
      <c r="EV261" s="27">
        <f>IF($O261&gt;=EV$1,$S261,0)</f>
        <v>0</v>
      </c>
      <c r="EW261" s="27">
        <f>IF($O261&gt;=EW$1,$S261,0)</f>
        <v>0</v>
      </c>
      <c r="EX261" s="27">
        <f>IF($O261&gt;=EX$1,$S261,0)</f>
        <v>0</v>
      </c>
      <c r="EY261" s="27">
        <f>IF($O261&gt;=EY$1,$S261,0)</f>
        <v>0</v>
      </c>
      <c r="EZ261" s="27">
        <f>IF($O261&gt;=EZ$1,$S261,0)</f>
        <v>0</v>
      </c>
      <c r="FA261" s="27">
        <f>IF($O261&gt;=FA$1,$S261,0)</f>
        <v>0</v>
      </c>
      <c r="FB261" s="27">
        <f>IF($O261&gt;=FB$1,$S261,0)</f>
        <v>0</v>
      </c>
      <c r="FC261" s="27">
        <f>IF($O261&gt;=FC$1,$S261,0)</f>
        <v>0</v>
      </c>
      <c r="FD261" s="27">
        <f>IF($O261&gt;=FD$1,$S261,0)</f>
        <v>0</v>
      </c>
      <c r="FE261" s="27">
        <f>IF($O261&gt;=FE$1,$S261,0)</f>
        <v>0</v>
      </c>
      <c r="FF261" s="27">
        <f>IF($O261&gt;=FF$1,$S261,0)</f>
        <v>0</v>
      </c>
      <c r="FG261" s="27">
        <f>IF($O261&gt;=FG$1,$S261,0)</f>
        <v>0</v>
      </c>
      <c r="FH261" s="27">
        <f>IF($O261&gt;=FH$1,$S261,0)</f>
        <v>0</v>
      </c>
      <c r="FI261" s="27">
        <f>IF($O261&gt;=FI$1,$S261,0)</f>
        <v>0</v>
      </c>
      <c r="FJ261" s="27">
        <f>IF($O261&gt;=FJ$1,$S261,0)</f>
        <v>0</v>
      </c>
      <c r="FK261" s="27">
        <f>IF($O261&gt;=FK$1,$S261,0)</f>
        <v>0</v>
      </c>
      <c r="FL261" s="27">
        <f>IF($O261&gt;=FL$1,$S261,0)</f>
        <v>0</v>
      </c>
      <c r="FM261" s="27">
        <f>IF($O261&gt;=FM$1,$S261,0)</f>
        <v>0</v>
      </c>
      <c r="FN261" s="27">
        <f>IF($O261&gt;=FN$1,$S261,0)</f>
        <v>0</v>
      </c>
      <c r="FO261" s="27">
        <f>IF($O261&gt;=FO$1,$S261,0)</f>
        <v>0</v>
      </c>
      <c r="FP261" s="27">
        <f>IF($O261&gt;=FP$1,$S261,0)</f>
        <v>0</v>
      </c>
      <c r="FQ261" s="27">
        <f>IF($O261&gt;=FQ$1,$S261,0)</f>
        <v>0</v>
      </c>
      <c r="FR261" s="27">
        <f>IF($O261&gt;=FR$1,$S261,0)</f>
        <v>0</v>
      </c>
      <c r="FS261" s="27">
        <f>IF($O261&gt;=FS$1,$S261,0)</f>
        <v>0</v>
      </c>
      <c r="FT261" s="27">
        <f>IF($O261&gt;=FT$1,$S261,0)</f>
        <v>0</v>
      </c>
      <c r="FU261" s="27">
        <f>IF($O261&gt;=FU$1,$S261,0)</f>
        <v>0</v>
      </c>
      <c r="FV261" s="27">
        <f>IF($O261&gt;=FV$1,$S261,0)</f>
        <v>0</v>
      </c>
      <c r="FW261" s="27">
        <f>IF($O261&gt;=FW$1,$S261,0)</f>
        <v>0</v>
      </c>
      <c r="FX261" s="27">
        <f>IF($O261&gt;=FX$1,$S261,0)</f>
        <v>0</v>
      </c>
      <c r="FY261" s="27">
        <f>IF($O261&gt;=FY$1,$S261,0)</f>
        <v>0</v>
      </c>
      <c r="FZ261" s="27">
        <f>IF($O261&gt;=FZ$1,$S261,0)</f>
        <v>0</v>
      </c>
      <c r="GA261" s="27">
        <f>IF($O261&gt;=GA$1,$S261,0)</f>
        <v>0</v>
      </c>
      <c r="GB261" s="27">
        <f>IF($O261&gt;=GB$1,$S261,0)</f>
        <v>0</v>
      </c>
      <c r="GC261" s="27">
        <f>IF($O261&gt;=GC$1,$S261,0)</f>
        <v>0</v>
      </c>
      <c r="GD261" s="27">
        <f>IF($O261&gt;=GD$1,$S261,0)</f>
        <v>0</v>
      </c>
      <c r="GE261" s="27">
        <f>IF($O261&gt;=GE$1,$S261,0)</f>
        <v>0</v>
      </c>
      <c r="GF261" s="27">
        <f>IF($O261&gt;=GF$1,$S261,0)</f>
        <v>0</v>
      </c>
      <c r="GG261" s="27">
        <f>IF($O261&gt;=GG$1,$S261,0)</f>
        <v>0</v>
      </c>
      <c r="GH261" s="27">
        <f>IF($O261&gt;=GH$1,$S261,0)</f>
        <v>0</v>
      </c>
      <c r="GI261" s="27">
        <f>IF($O261&gt;=GI$1,$S261,0)</f>
        <v>0</v>
      </c>
      <c r="GJ261" s="27">
        <f>IF($O261&gt;=GJ$1,$S261,0)</f>
        <v>0</v>
      </c>
      <c r="GK261" s="27">
        <f>IF($O261&gt;=GK$1,$S261,0)</f>
        <v>0</v>
      </c>
      <c r="GL261" s="27">
        <f>IF($O261&gt;=GL$1,$S261,0)</f>
        <v>0</v>
      </c>
      <c r="GM261" s="27">
        <f>IF($O261&gt;=GM$1,$S261,0)</f>
        <v>0</v>
      </c>
      <c r="GN261" s="27">
        <f>IF($O261&gt;=GN$1,$S261,0)</f>
        <v>0</v>
      </c>
      <c r="GO261" s="27">
        <f>IF($O261&gt;=GO$1,$S261,0)</f>
        <v>0</v>
      </c>
      <c r="GP261" s="27">
        <f>IF($O261&gt;=GP$1,$S261,0)</f>
        <v>0</v>
      </c>
      <c r="GQ261" s="27">
        <f>IF($O261&gt;=GQ$1,$S261,0)</f>
        <v>0</v>
      </c>
      <c r="GR261" s="27">
        <f>IF($O261&gt;=GR$1,$S261,0)</f>
        <v>0</v>
      </c>
      <c r="GS261" s="27">
        <f>IF($O261&gt;=GS$1,$S261,0)</f>
        <v>0</v>
      </c>
      <c r="GT261" s="27">
        <f>IF($O261&gt;=GT$1,$S261,0)</f>
        <v>0</v>
      </c>
      <c r="GU261" s="27">
        <f>IF($O261&gt;=GU$1,$S261,0)</f>
        <v>0</v>
      </c>
      <c r="GV261" s="27">
        <f>IF($O261&gt;=GV$1,$S261,0)</f>
        <v>0</v>
      </c>
      <c r="GW261" s="27">
        <f>IF($O261&gt;=GW$1,$S261,0)</f>
        <v>0</v>
      </c>
      <c r="GX261" s="27">
        <f>IF($O261&gt;=GX$1,$S261,0)</f>
        <v>0</v>
      </c>
      <c r="GY261" s="27">
        <f>IF($O261&gt;=GY$1,$S261,0)</f>
        <v>0</v>
      </c>
      <c r="GZ261" s="27">
        <f>IF($O261&gt;=GZ$1,$S261,0)</f>
        <v>0</v>
      </c>
      <c r="HA261" s="27">
        <f>IF($O261&gt;=HA$1,$S261,0)</f>
        <v>0</v>
      </c>
      <c r="HB261" s="27">
        <f>IF($O261&gt;=HB$1,$S261,0)</f>
        <v>0</v>
      </c>
      <c r="HC261" s="27">
        <f>IF($O261&gt;=HC$1,$S261,0)</f>
        <v>0</v>
      </c>
    </row>
    <row r="262" spans="1:211">
      <c r="A262" s="3">
        <v>100684</v>
      </c>
      <c r="B262" s="3" t="s">
        <v>149</v>
      </c>
      <c r="C262" s="3" t="s">
        <v>98</v>
      </c>
      <c r="D262" s="3">
        <v>59</v>
      </c>
      <c r="E262" s="4">
        <v>37656</v>
      </c>
      <c r="F262" s="5">
        <v>15.383561643835616</v>
      </c>
      <c r="G262" s="3" t="s">
        <v>99</v>
      </c>
      <c r="H262" s="4">
        <v>21900</v>
      </c>
      <c r="I262" s="9" t="s">
        <v>864</v>
      </c>
      <c r="J262" s="5">
        <v>2219.91</v>
      </c>
      <c r="K262" s="31">
        <v>331</v>
      </c>
      <c r="L262" s="32">
        <v>15</v>
      </c>
      <c r="M262" s="33">
        <f>VLOOKUP(L262,FIND,3,TRUE)</f>
        <v>1.1000000000000001</v>
      </c>
      <c r="N262" s="32">
        <f>IF(L262&gt;30,180,VLOOKUP(L262,TEMPO,2,FALSE))</f>
        <v>90</v>
      </c>
      <c r="O262" s="32">
        <f>IF(R262&gt;0,4,N262)</f>
        <v>90</v>
      </c>
      <c r="P262" s="96">
        <f>J262*M262*L262</f>
        <v>36628.514999999999</v>
      </c>
      <c r="Q262" s="96">
        <f>10934.45*2</f>
        <v>21868.9</v>
      </c>
      <c r="R262" s="96">
        <f>IF(P262&lt;=Q262,P262/4,0)</f>
        <v>0</v>
      </c>
      <c r="S262" s="5">
        <f>IF(P262&gt;=Q262,P262/N262,0)</f>
        <v>406.98349999999999</v>
      </c>
      <c r="T262" s="3"/>
      <c r="U262" s="3">
        <f>IF(T262="",1,0)</f>
        <v>1</v>
      </c>
      <c r="V262" s="3">
        <v>644</v>
      </c>
      <c r="W262" s="5">
        <v>0.1</v>
      </c>
      <c r="X262" s="5">
        <v>402.65</v>
      </c>
      <c r="Y262" s="5">
        <f>X262*W262</f>
        <v>40.265000000000001</v>
      </c>
      <c r="Z262" s="5">
        <v>400</v>
      </c>
      <c r="AA262" s="5">
        <f>S262+Y262+Z262</f>
        <v>847.24849999999992</v>
      </c>
      <c r="AB262" s="39">
        <f>(J262/12+J262/12*1.3333333333+450/12+J262/30*6/12+J262)*1.3+Y262+Z262+153.9</f>
        <v>4138.03996665865</v>
      </c>
      <c r="AC262" s="39" t="s">
        <v>98</v>
      </c>
      <c r="AD262" s="39">
        <f>J262*1.3+400+153.9</f>
        <v>3439.7829999999999</v>
      </c>
      <c r="AE262" s="39">
        <f>SUMIFS('CUSTO MENSAL FUNC NOVO'!H:H,'CUSTO MENSAL FUNC NOVO'!A:A,'VALORES MENSAIS'!AC262)</f>
        <v>3674.875</v>
      </c>
      <c r="AF262" s="27">
        <f>IF($R262&gt;0,$R262,$S262)+$Y262+$Z262</f>
        <v>847.24849999999992</v>
      </c>
      <c r="AG262" s="27">
        <f>IF($R262&gt;0,$R262,$S262)+$Y262+$Z262</f>
        <v>847.24849999999992</v>
      </c>
      <c r="AH262" s="27">
        <f>IF($R262&gt;0,$R262,$S262)+$Y262+$Z262</f>
        <v>847.24849999999992</v>
      </c>
      <c r="AI262" s="27">
        <f>IF($R262&gt;0,$R262,$S262)+$Y262+$Z262</f>
        <v>847.24849999999992</v>
      </c>
      <c r="AJ262" s="27">
        <f>IF($O262&gt;=AJ$1,$S262+$Y262+$Z262,$Y262+$Z262)</f>
        <v>847.24849999999992</v>
      </c>
      <c r="AK262" s="27">
        <f>IF($O262&gt;=AK$1,$S262+$Y262+$Z262,$Y262+$Z262)</f>
        <v>847.24849999999992</v>
      </c>
      <c r="AL262" s="27">
        <f>IF($O262&gt;=AL$1,$S262+$Y262+$Z262,$Y262+$Z262)</f>
        <v>847.24849999999992</v>
      </c>
      <c r="AM262" s="27">
        <f>IF($O262&gt;=AM$1,$S262+$Y262+$Z262,$Y262+$Z262)</f>
        <v>847.24849999999992</v>
      </c>
      <c r="AN262" s="27">
        <f>IF($O262&gt;=AN$1,$S262+$Y262+$Z262,$Y262+$Z262)</f>
        <v>847.24849999999992</v>
      </c>
      <c r="AO262" s="27">
        <f>IF($O262&gt;=AO$1,$S262+$Y262+$Z262,$Y262+$Z262)</f>
        <v>847.24849999999992</v>
      </c>
      <c r="AP262" s="27">
        <f>IF($O262&gt;=AP$1,$S262+$Y262+$Z262,$Y262+$Z262)</f>
        <v>847.24849999999992</v>
      </c>
      <c r="AQ262" s="27">
        <f>IF($O262&gt;=AQ$1,$S262+$Y262+$Z262,$Y262+$Z262)</f>
        <v>847.24849999999992</v>
      </c>
      <c r="AR262" s="27">
        <f>IF($O262&gt;=AR$1,$S262+$Y262+$Z262,$Y262+$Z262)</f>
        <v>847.24849999999992</v>
      </c>
      <c r="AS262" s="27">
        <f>IF($O262&gt;=AS$1,$S262+$Y262+$Z262,$Y262+$Z262)</f>
        <v>847.24849999999992</v>
      </c>
      <c r="AT262" s="27">
        <f>IF($O262&gt;=AT$1,$S262+$Y262+$Z262,$Y262+$Z262)</f>
        <v>847.24849999999992</v>
      </c>
      <c r="AU262" s="27">
        <f>IF($O262&gt;=AU$1,$S262+$Y262+$Z262,$Y262+$Z262)</f>
        <v>847.24849999999992</v>
      </c>
      <c r="AV262" s="27">
        <f>IF($O262&gt;=AV$1,$S262+$Y262+$Z262,$Y262+$Z262)</f>
        <v>847.24849999999992</v>
      </c>
      <c r="AW262" s="27">
        <f>IF($O262&gt;=AW$1,$S262+$Y262+$Z262,$Y262+$Z262)</f>
        <v>847.24849999999992</v>
      </c>
      <c r="AX262" s="27">
        <f>IF($O262&gt;=AX$1,$S262+$Y262+$Z262,$Y262+$Z262)</f>
        <v>847.24849999999992</v>
      </c>
      <c r="AY262" s="27">
        <f>IF($O262&gt;=AY$1,$S262+$Y262+$Z262,$Y262+$Z262)</f>
        <v>847.24849999999992</v>
      </c>
      <c r="AZ262" s="27">
        <f>IF($O262&gt;=AZ$1,$S262+$Y262+$Z262,$Y262+$Z262)</f>
        <v>847.24849999999992</v>
      </c>
      <c r="BA262" s="27">
        <f>IF($O262&gt;=BA$1,$S262+$Y262+$Z262,$Y262+$Z262)</f>
        <v>847.24849999999992</v>
      </c>
      <c r="BB262" s="27">
        <f>IF($O262&gt;=BB$1,$S262+$Y262+$Z262,$Y262+$Z262)</f>
        <v>847.24849999999992</v>
      </c>
      <c r="BC262" s="27">
        <f>IF($O262&gt;=BC$1,$S262+$Y262+$Z262,$Y262+$Z262)</f>
        <v>847.24849999999992</v>
      </c>
      <c r="BD262" s="27">
        <f>IF($O262&gt;=BD$1,$S262+$Y262+$Z262,$Y262+$Z262)</f>
        <v>847.24849999999992</v>
      </c>
      <c r="BE262" s="27">
        <f>IF($O262&gt;=BE$1,$S262+$Y262+$Z262,$Y262+$Z262)</f>
        <v>847.24849999999992</v>
      </c>
      <c r="BF262" s="27">
        <f>IF($O262&gt;=BF$1,$S262+$Y262+$Z262,$Y262+$Z262)</f>
        <v>847.24849999999992</v>
      </c>
      <c r="BG262" s="27">
        <f>IF($O262&gt;=BG$1,$S262+$Y262+$Z262,$Y262+$Z262)</f>
        <v>847.24849999999992</v>
      </c>
      <c r="BH262" s="27">
        <f>IF($O262&gt;=BH$1,$S262+$Y262+$Z262,$Y262+$Z262)</f>
        <v>847.24849999999992</v>
      </c>
      <c r="BI262" s="27">
        <f>IF($O262&gt;=BI$1,$S262+$Y262+$Z262,$Y262+$Z262)</f>
        <v>847.24849999999992</v>
      </c>
      <c r="BJ262" s="27">
        <f>IF($O262&gt;=BJ$1,$S262+$Y262+$Z262,$Y262+$Z262)</f>
        <v>847.24849999999992</v>
      </c>
      <c r="BK262" s="27">
        <f>IF($O262&gt;=BK$1,$S262+$Y262+$Z262,$Y262+$Z262)</f>
        <v>847.24849999999992</v>
      </c>
      <c r="BL262" s="27">
        <f>IF($O262&gt;=BL$1,$S262+$Y262+$Z262,$Y262+$Z262)</f>
        <v>847.24849999999992</v>
      </c>
      <c r="BM262" s="27">
        <f>IF($O262&gt;=BM$1,$S262+$Y262+$Z262,$Y262+$Z262)</f>
        <v>847.24849999999992</v>
      </c>
      <c r="BN262" s="27">
        <f>IF($O262&gt;=BN$1,$S262+$Y262+$Z262,$Y262+$Z262)</f>
        <v>847.24849999999992</v>
      </c>
      <c r="BO262" s="27">
        <f>IF($O262&gt;=BO$1,$S262+$Y262+$Z262,$Y262+$Z262)</f>
        <v>847.24849999999992</v>
      </c>
      <c r="BP262" s="27">
        <f>IF($O262&gt;=BP$1,$S262+$Y262+$Z262,$Y262+$Z262)</f>
        <v>847.24849999999992</v>
      </c>
      <c r="BQ262" s="27">
        <f>IF($O262&gt;=BQ$1,$S262+$Y262+$Z262,$Y262+$Z262)</f>
        <v>847.24849999999992</v>
      </c>
      <c r="BR262" s="27">
        <f>IF($O262&gt;=BR$1,$S262+$Y262+$Z262,$Y262+$Z262)</f>
        <v>847.24849999999992</v>
      </c>
      <c r="BS262" s="27">
        <f>IF($O262&gt;=BS$1,$S262+$Y262+$Z262,$Y262+$Z262)</f>
        <v>847.24849999999992</v>
      </c>
      <c r="BT262" s="27">
        <f>IF($O262&gt;=BT$1,$S262+$Y262+$Z262,$Y262+$Z262)</f>
        <v>847.24849999999992</v>
      </c>
      <c r="BU262" s="27">
        <f>IF($O262&gt;=BU$1,$S262+$Y262+$Z262,$Y262+$Z262)</f>
        <v>847.24849999999992</v>
      </c>
      <c r="BV262" s="27">
        <f>IF($O262&gt;=BV$1,$S262+$Y262+$Z262,$Y262+$Z262)</f>
        <v>847.24849999999992</v>
      </c>
      <c r="BW262" s="27">
        <f>IF($O262&gt;=BW$1,$S262+$Y262+$Z262,$Y262+$Z262)</f>
        <v>847.24849999999992</v>
      </c>
      <c r="BX262" s="27">
        <f>IF($O262&gt;=BX$1,$S262+$Y262+$Z262,$Y262+$Z262)</f>
        <v>847.24849999999992</v>
      </c>
      <c r="BY262" s="27">
        <f>IF($O262&gt;=BY$1,$S262+$Y262+$Z262,$Y262+$Z262)</f>
        <v>847.24849999999992</v>
      </c>
      <c r="BZ262" s="27">
        <f>IF($O262&gt;=BZ$1,$S262+$Y262+$Z262,$Y262+$Z262)</f>
        <v>847.24849999999992</v>
      </c>
      <c r="CA262" s="27">
        <f>IF($O262&gt;=CA$1,$S262+$Y262+$Z262,$Y262+$Z262)</f>
        <v>847.24849999999992</v>
      </c>
      <c r="CB262" s="27">
        <f>IF($O262&gt;=CB$1,$S262+$Y262+$Z262,$Y262+$Z262)</f>
        <v>847.24849999999992</v>
      </c>
      <c r="CC262" s="27">
        <f>IF($O262&gt;=CC$1,$S262+$Y262+$Z262,$Y262+$Z262)</f>
        <v>847.24849999999992</v>
      </c>
      <c r="CD262" s="27">
        <f>IF($O262&gt;=CD$1,$S262+$Y262+$Z262,$Y262+$Z262)</f>
        <v>847.24849999999992</v>
      </c>
      <c r="CE262" s="27">
        <f>IF($O262&gt;=CE$1,$S262+$Y262+$Z262,$Y262+$Z262)</f>
        <v>847.24849999999992</v>
      </c>
      <c r="CF262" s="27">
        <f>IF($O262&gt;=CF$1,$S262+$Y262+$Z262,$Y262+$Z262)</f>
        <v>847.24849999999992</v>
      </c>
      <c r="CG262" s="27">
        <f>IF($O262&gt;=CG$1,$S262+$Y262+$Z262,$Y262+$Z262)</f>
        <v>847.24849999999992</v>
      </c>
      <c r="CH262" s="27">
        <f>IF($O262&gt;=CH$1,$S262+$Y262+$Z262,$Y262+$Z262)</f>
        <v>847.24849999999992</v>
      </c>
      <c r="CI262" s="27">
        <f>IF($O262&gt;=CI$1,$S262+$Y262+$Z262,$Y262+$Z262)</f>
        <v>847.24849999999992</v>
      </c>
      <c r="CJ262" s="27">
        <f>IF($O262&gt;=CJ$1,$S262+$Y262+$Z262,$Y262+$Z262)</f>
        <v>847.24849999999992</v>
      </c>
      <c r="CK262" s="27">
        <f>IF($O262&gt;=CK$1,$S262+$Y262+$Z262,$Y262+$Z262)</f>
        <v>847.24849999999992</v>
      </c>
      <c r="CL262" s="27">
        <f>IF($O262&gt;=CL$1,$S262+$Y262+$Z262,$Y262+$Z262)</f>
        <v>847.24849999999992</v>
      </c>
      <c r="CM262" s="27">
        <f>IF($O262&gt;=CM$1,$S262+$Y262+$Z262,$Y262+$Z262)</f>
        <v>847.24849999999992</v>
      </c>
      <c r="CN262" s="27">
        <f>IF($O262&gt;=CN$1,$S262+$Y262,$Y262)</f>
        <v>447.24849999999998</v>
      </c>
      <c r="CO262" s="27">
        <f>IF($O262&gt;=CO$1,$S262+$Y262,$Y262)</f>
        <v>447.24849999999998</v>
      </c>
      <c r="CP262" s="27">
        <f>IF($O262&gt;=CP$1,$S262+$Y262,$Y262)</f>
        <v>447.24849999999998</v>
      </c>
      <c r="CQ262" s="27">
        <f>IF($O262&gt;=CQ$1,$S262+$Y262,$Y262)</f>
        <v>447.24849999999998</v>
      </c>
      <c r="CR262" s="27">
        <f>IF($O262&gt;=CR$1,$S262+$Y262,$Y262)</f>
        <v>447.24849999999998</v>
      </c>
      <c r="CS262" s="27">
        <f>IF($O262&gt;=CS$1,$S262+$Y262,$Y262)</f>
        <v>447.24849999999998</v>
      </c>
      <c r="CT262" s="27">
        <f>IF($O262&gt;=CT$1,$S262+$Y262,$Y262)</f>
        <v>447.24849999999998</v>
      </c>
      <c r="CU262" s="27">
        <f>IF($O262&gt;=CU$1,$S262+$Y262,$Y262)</f>
        <v>447.24849999999998</v>
      </c>
      <c r="CV262" s="27">
        <f>IF($O262&gt;=CV$1,$S262+$Y262,$Y262)</f>
        <v>447.24849999999998</v>
      </c>
      <c r="CW262" s="27">
        <f>IF($O262&gt;=CW$1,$S262+$Y262,$Y262)</f>
        <v>447.24849999999998</v>
      </c>
      <c r="CX262" s="27">
        <f>IF($O262&gt;=CX$1,$S262+$Y262,$Y262)</f>
        <v>447.24849999999998</v>
      </c>
      <c r="CY262" s="27">
        <f>IF($O262&gt;=CY$1,$S262+$Y262,$Y262)</f>
        <v>447.24849999999998</v>
      </c>
      <c r="CZ262" s="27">
        <f>IF($O262&gt;=CZ$1,$S262+$Y262,$Y262)</f>
        <v>447.24849999999998</v>
      </c>
      <c r="DA262" s="27">
        <f>IF($O262&gt;=DA$1,$S262+$Y262,$Y262)</f>
        <v>447.24849999999998</v>
      </c>
      <c r="DB262" s="27">
        <f>IF($O262&gt;=DB$1,$S262+$Y262,$Y262)</f>
        <v>447.24849999999998</v>
      </c>
      <c r="DC262" s="27">
        <f>IF($O262&gt;=DC$1,$S262+$Y262,$Y262)</f>
        <v>447.24849999999998</v>
      </c>
      <c r="DD262" s="27">
        <f>IF($O262&gt;=DD$1,$S262+$Y262,$Y262)</f>
        <v>447.24849999999998</v>
      </c>
      <c r="DE262" s="27">
        <f>IF($O262&gt;=DE$1,$S262+$Y262,$Y262)</f>
        <v>447.24849999999998</v>
      </c>
      <c r="DF262" s="27">
        <f>IF($O262&gt;=DF$1,$S262+$Y262,$Y262)</f>
        <v>447.24849999999998</v>
      </c>
      <c r="DG262" s="27">
        <f>IF($O262&gt;=DG$1,$S262+$Y262,$Y262)</f>
        <v>447.24849999999998</v>
      </c>
      <c r="DH262" s="27">
        <f>IF($O262&gt;=DH$1,$S262+$Y262,$Y262)</f>
        <v>447.24849999999998</v>
      </c>
      <c r="DI262" s="27">
        <f>IF($O262&gt;=DI$1,$S262+$Y262,$Y262)</f>
        <v>447.24849999999998</v>
      </c>
      <c r="DJ262" s="27">
        <f>IF($O262&gt;=DJ$1,$S262+$Y262,$Y262)</f>
        <v>447.24849999999998</v>
      </c>
      <c r="DK262" s="27">
        <f>IF($O262&gt;=DK$1,$S262+$Y262,$Y262)</f>
        <v>447.24849999999998</v>
      </c>
      <c r="DL262" s="27">
        <f>IF($O262&gt;=DL$1,$S262+$Y262,$Y262)</f>
        <v>447.24849999999998</v>
      </c>
      <c r="DM262" s="27">
        <f>IF($O262&gt;=DM$1,$S262+$Y262,$Y262)</f>
        <v>447.24849999999998</v>
      </c>
      <c r="DN262" s="27">
        <f>IF($O262&gt;=DN$1,$S262+$Y262,$Y262)</f>
        <v>447.24849999999998</v>
      </c>
      <c r="DO262" s="27">
        <f>IF($O262&gt;=DO$1,$S262+$Y262,$Y262)</f>
        <v>447.24849999999998</v>
      </c>
      <c r="DP262" s="27">
        <f>IF($O262&gt;=DP$1,$S262+$Y262,$Y262)</f>
        <v>447.24849999999998</v>
      </c>
      <c r="DQ262" s="27">
        <f>IF($O262&gt;=DQ$1,$S262+$Y262,$Y262)</f>
        <v>447.24849999999998</v>
      </c>
      <c r="DR262" s="27">
        <f>IF($O262&gt;=DR$1,$S262+$Y262,$Y262)</f>
        <v>40.265000000000001</v>
      </c>
      <c r="DS262" s="27">
        <f>IF($O262&gt;=DS$1,$S262+$Y262,$Y262)</f>
        <v>40.265000000000001</v>
      </c>
      <c r="DT262" s="27">
        <f>IF($O262&gt;=DT$1,$S262+$Y262,$Y262)</f>
        <v>40.265000000000001</v>
      </c>
      <c r="DU262" s="27">
        <f>IF($O262&gt;=DU$1,$S262+$Y262,$Y262)</f>
        <v>40.265000000000001</v>
      </c>
      <c r="DV262" s="27">
        <f>IF($O262&gt;=DV$1,$S262+$Y262,$Y262)</f>
        <v>40.265000000000001</v>
      </c>
      <c r="DW262" s="27">
        <f>IF($O262&gt;=DW$1,$S262+$Y262,$Y262)</f>
        <v>40.265000000000001</v>
      </c>
      <c r="DX262" s="27">
        <f>IF($O262&gt;=DX$1,$S262+$Y262,$Y262)</f>
        <v>40.265000000000001</v>
      </c>
      <c r="DY262" s="27">
        <f>IF($O262&gt;=DY$1,$S262+$Y262,$Y262)</f>
        <v>40.265000000000001</v>
      </c>
      <c r="DZ262" s="27">
        <f>IF($O262&gt;=DZ$1,$S262+$Y262,$Y262)</f>
        <v>40.265000000000001</v>
      </c>
      <c r="EA262" s="27">
        <f>IF($O262&gt;=EA$1,$S262+$Y262,$Y262)</f>
        <v>40.265000000000001</v>
      </c>
      <c r="EB262" s="27">
        <f>IF($O262&gt;=EB$1,$S262+$Y262,$Y262)</f>
        <v>40.265000000000001</v>
      </c>
      <c r="EC262" s="27">
        <f>IF($O262&gt;=EC$1,$S262+$Y262,$Y262)</f>
        <v>40.265000000000001</v>
      </c>
      <c r="ED262" s="27">
        <f>IF($O262&gt;=ED$1,$S262+$Y262,$Y262)</f>
        <v>40.265000000000001</v>
      </c>
      <c r="EE262" s="27">
        <f>IF($O262&gt;=EE$1,$S262+$Y262,$Y262)</f>
        <v>40.265000000000001</v>
      </c>
      <c r="EF262" s="27">
        <f>IF($O262&gt;=EF$1,$S262+$Y262,$Y262)</f>
        <v>40.265000000000001</v>
      </c>
      <c r="EG262" s="27">
        <f>IF($O262&gt;=EG$1,$S262+$Y262,$Y262)</f>
        <v>40.265000000000001</v>
      </c>
      <c r="EH262" s="27">
        <f>IF($O262&gt;=EH$1,$S262+$Y262,$Y262)</f>
        <v>40.265000000000001</v>
      </c>
      <c r="EI262" s="27">
        <f>IF($O262&gt;=EI$1,$S262+$Y262,$Y262)</f>
        <v>40.265000000000001</v>
      </c>
      <c r="EJ262" s="27">
        <f>IF($O262&gt;=EJ$1,$S262+$Y262,$Y262)</f>
        <v>40.265000000000001</v>
      </c>
      <c r="EK262" s="27">
        <f>IF($O262&gt;=EK$1,$S262+$Y262,$Y262)</f>
        <v>40.265000000000001</v>
      </c>
      <c r="EL262" s="27">
        <f>IF($O262&gt;=EL$1,$S262+$Y262,$Y262)</f>
        <v>40.265000000000001</v>
      </c>
      <c r="EM262" s="27">
        <f>IF($O262&gt;=EM$1,$S262+$Y262,$Y262)</f>
        <v>40.265000000000001</v>
      </c>
      <c r="EN262" s="27">
        <f>IF($O262&gt;=EN$1,$S262+$Y262,$Y262)</f>
        <v>40.265000000000001</v>
      </c>
      <c r="EO262" s="27">
        <f>IF($O262&gt;=EO$1,$S262+$Y262,$Y262)</f>
        <v>40.265000000000001</v>
      </c>
      <c r="EP262" s="27">
        <f>IF($O262&gt;=EP$1,$S262+$Y262,$Y262)</f>
        <v>40.265000000000001</v>
      </c>
      <c r="EQ262" s="27">
        <f>IF($O262&gt;=EQ$1,$S262+$Y262,$Y262)</f>
        <v>40.265000000000001</v>
      </c>
      <c r="ER262" s="27">
        <f>IF($O262&gt;=ER$1,$S262+$Y262,$Y262)</f>
        <v>40.265000000000001</v>
      </c>
      <c r="ES262" s="27">
        <f>IF($O262&gt;=ES$1,$S262+$Y262,$Y262)</f>
        <v>40.265000000000001</v>
      </c>
      <c r="ET262" s="27">
        <f>IF($O262&gt;=ET$1,$S262+$Y262,$Y262)</f>
        <v>40.265000000000001</v>
      </c>
      <c r="EU262" s="27">
        <f>IF($O262&gt;=EU$1,$S262+$Y262,$Y262)</f>
        <v>40.265000000000001</v>
      </c>
      <c r="EV262" s="27">
        <f>IF($O262&gt;=EV$1,$S262,0)</f>
        <v>0</v>
      </c>
      <c r="EW262" s="27">
        <f>IF($O262&gt;=EW$1,$S262,0)</f>
        <v>0</v>
      </c>
      <c r="EX262" s="27">
        <f>IF($O262&gt;=EX$1,$S262,0)</f>
        <v>0</v>
      </c>
      <c r="EY262" s="27">
        <f>IF($O262&gt;=EY$1,$S262,0)</f>
        <v>0</v>
      </c>
      <c r="EZ262" s="27">
        <f>IF($O262&gt;=EZ$1,$S262,0)</f>
        <v>0</v>
      </c>
      <c r="FA262" s="27">
        <f>IF($O262&gt;=FA$1,$S262,0)</f>
        <v>0</v>
      </c>
      <c r="FB262" s="27">
        <f>IF($O262&gt;=FB$1,$S262,0)</f>
        <v>0</v>
      </c>
      <c r="FC262" s="27">
        <f>IF($O262&gt;=FC$1,$S262,0)</f>
        <v>0</v>
      </c>
      <c r="FD262" s="27">
        <f>IF($O262&gt;=FD$1,$S262,0)</f>
        <v>0</v>
      </c>
      <c r="FE262" s="27">
        <f>IF($O262&gt;=FE$1,$S262,0)</f>
        <v>0</v>
      </c>
      <c r="FF262" s="27">
        <f>IF($O262&gt;=FF$1,$S262,0)</f>
        <v>0</v>
      </c>
      <c r="FG262" s="27">
        <f>IF($O262&gt;=FG$1,$S262,0)</f>
        <v>0</v>
      </c>
      <c r="FH262" s="27">
        <f>IF($O262&gt;=FH$1,$S262,0)</f>
        <v>0</v>
      </c>
      <c r="FI262" s="27">
        <f>IF($O262&gt;=FI$1,$S262,0)</f>
        <v>0</v>
      </c>
      <c r="FJ262" s="27">
        <f>IF($O262&gt;=FJ$1,$S262,0)</f>
        <v>0</v>
      </c>
      <c r="FK262" s="27">
        <f>IF($O262&gt;=FK$1,$S262,0)</f>
        <v>0</v>
      </c>
      <c r="FL262" s="27">
        <f>IF($O262&gt;=FL$1,$S262,0)</f>
        <v>0</v>
      </c>
      <c r="FM262" s="27">
        <f>IF($O262&gt;=FM$1,$S262,0)</f>
        <v>0</v>
      </c>
      <c r="FN262" s="27">
        <f>IF($O262&gt;=FN$1,$S262,0)</f>
        <v>0</v>
      </c>
      <c r="FO262" s="27">
        <f>IF($O262&gt;=FO$1,$S262,0)</f>
        <v>0</v>
      </c>
      <c r="FP262" s="27">
        <f>IF($O262&gt;=FP$1,$S262,0)</f>
        <v>0</v>
      </c>
      <c r="FQ262" s="27">
        <f>IF($O262&gt;=FQ$1,$S262,0)</f>
        <v>0</v>
      </c>
      <c r="FR262" s="27">
        <f>IF($O262&gt;=FR$1,$S262,0)</f>
        <v>0</v>
      </c>
      <c r="FS262" s="27">
        <f>IF($O262&gt;=FS$1,$S262,0)</f>
        <v>0</v>
      </c>
      <c r="FT262" s="27">
        <f>IF($O262&gt;=FT$1,$S262,0)</f>
        <v>0</v>
      </c>
      <c r="FU262" s="27">
        <f>IF($O262&gt;=FU$1,$S262,0)</f>
        <v>0</v>
      </c>
      <c r="FV262" s="27">
        <f>IF($O262&gt;=FV$1,$S262,0)</f>
        <v>0</v>
      </c>
      <c r="FW262" s="27">
        <f>IF($O262&gt;=FW$1,$S262,0)</f>
        <v>0</v>
      </c>
      <c r="FX262" s="27">
        <f>IF($O262&gt;=FX$1,$S262,0)</f>
        <v>0</v>
      </c>
      <c r="FY262" s="27">
        <f>IF($O262&gt;=FY$1,$S262,0)</f>
        <v>0</v>
      </c>
      <c r="FZ262" s="27">
        <f>IF($O262&gt;=FZ$1,$S262,0)</f>
        <v>0</v>
      </c>
      <c r="GA262" s="27">
        <f>IF($O262&gt;=GA$1,$S262,0)</f>
        <v>0</v>
      </c>
      <c r="GB262" s="27">
        <f>IF($O262&gt;=GB$1,$S262,0)</f>
        <v>0</v>
      </c>
      <c r="GC262" s="27">
        <f>IF($O262&gt;=GC$1,$S262,0)</f>
        <v>0</v>
      </c>
      <c r="GD262" s="27">
        <f>IF($O262&gt;=GD$1,$S262,0)</f>
        <v>0</v>
      </c>
      <c r="GE262" s="27">
        <f>IF($O262&gt;=GE$1,$S262,0)</f>
        <v>0</v>
      </c>
      <c r="GF262" s="27">
        <f>IF($O262&gt;=GF$1,$S262,0)</f>
        <v>0</v>
      </c>
      <c r="GG262" s="27">
        <f>IF($O262&gt;=GG$1,$S262,0)</f>
        <v>0</v>
      </c>
      <c r="GH262" s="27">
        <f>IF($O262&gt;=GH$1,$S262,0)</f>
        <v>0</v>
      </c>
      <c r="GI262" s="27">
        <f>IF($O262&gt;=GI$1,$S262,0)</f>
        <v>0</v>
      </c>
      <c r="GJ262" s="27">
        <f>IF($O262&gt;=GJ$1,$S262,0)</f>
        <v>0</v>
      </c>
      <c r="GK262" s="27">
        <f>IF($O262&gt;=GK$1,$S262,0)</f>
        <v>0</v>
      </c>
      <c r="GL262" s="27">
        <f>IF($O262&gt;=GL$1,$S262,0)</f>
        <v>0</v>
      </c>
      <c r="GM262" s="27">
        <f>IF($O262&gt;=GM$1,$S262,0)</f>
        <v>0</v>
      </c>
      <c r="GN262" s="27">
        <f>IF($O262&gt;=GN$1,$S262,0)</f>
        <v>0</v>
      </c>
      <c r="GO262" s="27">
        <f>IF($O262&gt;=GO$1,$S262,0)</f>
        <v>0</v>
      </c>
      <c r="GP262" s="27">
        <f>IF($O262&gt;=GP$1,$S262,0)</f>
        <v>0</v>
      </c>
      <c r="GQ262" s="27">
        <f>IF($O262&gt;=GQ$1,$S262,0)</f>
        <v>0</v>
      </c>
      <c r="GR262" s="27">
        <f>IF($O262&gt;=GR$1,$S262,0)</f>
        <v>0</v>
      </c>
      <c r="GS262" s="27">
        <f>IF($O262&gt;=GS$1,$S262,0)</f>
        <v>0</v>
      </c>
      <c r="GT262" s="27">
        <f>IF($O262&gt;=GT$1,$S262,0)</f>
        <v>0</v>
      </c>
      <c r="GU262" s="27">
        <f>IF($O262&gt;=GU$1,$S262,0)</f>
        <v>0</v>
      </c>
      <c r="GV262" s="27">
        <f>IF($O262&gt;=GV$1,$S262,0)</f>
        <v>0</v>
      </c>
      <c r="GW262" s="27">
        <f>IF($O262&gt;=GW$1,$S262,0)</f>
        <v>0</v>
      </c>
      <c r="GX262" s="27">
        <f>IF($O262&gt;=GX$1,$S262,0)</f>
        <v>0</v>
      </c>
      <c r="GY262" s="27">
        <f>IF($O262&gt;=GY$1,$S262,0)</f>
        <v>0</v>
      </c>
      <c r="GZ262" s="27">
        <f>IF($O262&gt;=GZ$1,$S262,0)</f>
        <v>0</v>
      </c>
      <c r="HA262" s="27">
        <f>IF($O262&gt;=HA$1,$S262,0)</f>
        <v>0</v>
      </c>
      <c r="HB262" s="27">
        <f>IF($O262&gt;=HB$1,$S262,0)</f>
        <v>0</v>
      </c>
      <c r="HC262" s="27">
        <f>IF($O262&gt;=HC$1,$S262,0)</f>
        <v>0</v>
      </c>
    </row>
    <row r="263" spans="1:211">
      <c r="A263" s="3">
        <v>134201</v>
      </c>
      <c r="B263" s="3" t="s">
        <v>132</v>
      </c>
      <c r="C263" s="3" t="s">
        <v>98</v>
      </c>
      <c r="D263" s="3">
        <v>54</v>
      </c>
      <c r="E263" s="4">
        <v>39153</v>
      </c>
      <c r="F263" s="5">
        <v>11.282191780821918</v>
      </c>
      <c r="G263" s="3" t="s">
        <v>99</v>
      </c>
      <c r="H263" s="4">
        <v>23525</v>
      </c>
      <c r="I263" s="9" t="s">
        <v>864</v>
      </c>
      <c r="J263" s="5">
        <v>2011.88</v>
      </c>
      <c r="K263" s="31">
        <v>331</v>
      </c>
      <c r="L263" s="32">
        <v>11</v>
      </c>
      <c r="M263" s="33">
        <f>VLOOKUP(L263,FIND,3,TRUE)</f>
        <v>1.1000000000000001</v>
      </c>
      <c r="N263" s="32">
        <f>IF(L263&gt;30,180,VLOOKUP(L263,TEMPO,2,FALSE))</f>
        <v>66</v>
      </c>
      <c r="O263" s="32">
        <f>IF(R263&gt;0,4,N263)</f>
        <v>66</v>
      </c>
      <c r="P263" s="96">
        <f>J263*M263*L263</f>
        <v>24343.748000000003</v>
      </c>
      <c r="Q263" s="96">
        <f>10934.45*2</f>
        <v>21868.9</v>
      </c>
      <c r="R263" s="96">
        <f>IF(P263&lt;=Q263,P263/4,0)</f>
        <v>0</v>
      </c>
      <c r="S263" s="5">
        <f>IF(P263&gt;=Q263,P263/N263,0)</f>
        <v>368.84466666666674</v>
      </c>
      <c r="T263" s="3"/>
      <c r="U263" s="3">
        <f>IF(T263="",1,0)</f>
        <v>1</v>
      </c>
      <c r="V263" s="3">
        <v>639</v>
      </c>
      <c r="W263" s="5">
        <v>0</v>
      </c>
      <c r="X263" s="5">
        <v>245.73</v>
      </c>
      <c r="Y263" s="5">
        <f>X263*W263</f>
        <v>0</v>
      </c>
      <c r="Z263" s="5">
        <v>400</v>
      </c>
      <c r="AA263" s="5">
        <f>S263+Y263+Z263</f>
        <v>768.84466666666674</v>
      </c>
      <c r="AB263" s="39">
        <f>(J263/12+J263/12*1.3333333333+450/12+J263/30*6/12+J263)*1.3+Y263+Z263+153.9</f>
        <v>3770.2432888816238</v>
      </c>
      <c r="AC263" s="39" t="s">
        <v>98</v>
      </c>
      <c r="AD263" s="39">
        <f>J263*1.3+400+153.9</f>
        <v>3169.3440000000005</v>
      </c>
      <c r="AE263" s="39">
        <f>SUMIFS('CUSTO MENSAL FUNC NOVO'!H:H,'CUSTO MENSAL FUNC NOVO'!A:A,'VALORES MENSAIS'!AC263)</f>
        <v>3674.875</v>
      </c>
      <c r="AF263" s="27">
        <f>IF($R263&gt;0,$R263,$S263)+$Y263+$Z263</f>
        <v>768.84466666666674</v>
      </c>
      <c r="AG263" s="27">
        <f>IF($R263&gt;0,$R263,$S263)+$Y263+$Z263</f>
        <v>768.84466666666674</v>
      </c>
      <c r="AH263" s="27">
        <f>IF($R263&gt;0,$R263,$S263)+$Y263+$Z263</f>
        <v>768.84466666666674</v>
      </c>
      <c r="AI263" s="27">
        <f>IF($R263&gt;0,$R263,$S263)+$Y263+$Z263</f>
        <v>768.84466666666674</v>
      </c>
      <c r="AJ263" s="27">
        <f>IF($O263&gt;=AJ$1,$S263+$Y263+$Z263,$Y263+$Z263)</f>
        <v>768.84466666666674</v>
      </c>
      <c r="AK263" s="27">
        <f>IF($O263&gt;=AK$1,$S263+$Y263+$Z263,$Y263+$Z263)</f>
        <v>768.84466666666674</v>
      </c>
      <c r="AL263" s="27">
        <f>IF($O263&gt;=AL$1,$S263+$Y263+$Z263,$Y263+$Z263)</f>
        <v>768.84466666666674</v>
      </c>
      <c r="AM263" s="27">
        <f>IF($O263&gt;=AM$1,$S263+$Y263+$Z263,$Y263+$Z263)</f>
        <v>768.84466666666674</v>
      </c>
      <c r="AN263" s="27">
        <f>IF($O263&gt;=AN$1,$S263+$Y263+$Z263,$Y263+$Z263)</f>
        <v>768.84466666666674</v>
      </c>
      <c r="AO263" s="27">
        <f>IF($O263&gt;=AO$1,$S263+$Y263+$Z263,$Y263+$Z263)</f>
        <v>768.84466666666674</v>
      </c>
      <c r="AP263" s="27">
        <f>IF($O263&gt;=AP$1,$S263+$Y263+$Z263,$Y263+$Z263)</f>
        <v>768.84466666666674</v>
      </c>
      <c r="AQ263" s="27">
        <f>IF($O263&gt;=AQ$1,$S263+$Y263+$Z263,$Y263+$Z263)</f>
        <v>768.84466666666674</v>
      </c>
      <c r="AR263" s="27">
        <f>IF($O263&gt;=AR$1,$S263+$Y263+$Z263,$Y263+$Z263)</f>
        <v>768.84466666666674</v>
      </c>
      <c r="AS263" s="27">
        <f>IF($O263&gt;=AS$1,$S263+$Y263+$Z263,$Y263+$Z263)</f>
        <v>768.84466666666674</v>
      </c>
      <c r="AT263" s="27">
        <f>IF($O263&gt;=AT$1,$S263+$Y263+$Z263,$Y263+$Z263)</f>
        <v>768.84466666666674</v>
      </c>
      <c r="AU263" s="27">
        <f>IF($O263&gt;=AU$1,$S263+$Y263+$Z263,$Y263+$Z263)</f>
        <v>768.84466666666674</v>
      </c>
      <c r="AV263" s="27">
        <f>IF($O263&gt;=AV$1,$S263+$Y263+$Z263,$Y263+$Z263)</f>
        <v>768.84466666666674</v>
      </c>
      <c r="AW263" s="27">
        <f>IF($O263&gt;=AW$1,$S263+$Y263+$Z263,$Y263+$Z263)</f>
        <v>768.84466666666674</v>
      </c>
      <c r="AX263" s="27">
        <f>IF($O263&gt;=AX$1,$S263+$Y263+$Z263,$Y263+$Z263)</f>
        <v>768.84466666666674</v>
      </c>
      <c r="AY263" s="27">
        <f>IF($O263&gt;=AY$1,$S263+$Y263+$Z263,$Y263+$Z263)</f>
        <v>768.84466666666674</v>
      </c>
      <c r="AZ263" s="27">
        <f>IF($O263&gt;=AZ$1,$S263+$Y263+$Z263,$Y263+$Z263)</f>
        <v>768.84466666666674</v>
      </c>
      <c r="BA263" s="27">
        <f>IF($O263&gt;=BA$1,$S263+$Y263+$Z263,$Y263+$Z263)</f>
        <v>768.84466666666674</v>
      </c>
      <c r="BB263" s="27">
        <f>IF($O263&gt;=BB$1,$S263+$Y263+$Z263,$Y263+$Z263)</f>
        <v>768.84466666666674</v>
      </c>
      <c r="BC263" s="27">
        <f>IF($O263&gt;=BC$1,$S263+$Y263+$Z263,$Y263+$Z263)</f>
        <v>768.84466666666674</v>
      </c>
      <c r="BD263" s="27">
        <f>IF($O263&gt;=BD$1,$S263+$Y263+$Z263,$Y263+$Z263)</f>
        <v>768.84466666666674</v>
      </c>
      <c r="BE263" s="27">
        <f>IF($O263&gt;=BE$1,$S263+$Y263+$Z263,$Y263+$Z263)</f>
        <v>768.84466666666674</v>
      </c>
      <c r="BF263" s="27">
        <f>IF($O263&gt;=BF$1,$S263+$Y263+$Z263,$Y263+$Z263)</f>
        <v>768.84466666666674</v>
      </c>
      <c r="BG263" s="27">
        <f>IF($O263&gt;=BG$1,$S263+$Y263+$Z263,$Y263+$Z263)</f>
        <v>768.84466666666674</v>
      </c>
      <c r="BH263" s="27">
        <f>IF($O263&gt;=BH$1,$S263+$Y263+$Z263,$Y263+$Z263)</f>
        <v>768.84466666666674</v>
      </c>
      <c r="BI263" s="27">
        <f>IF($O263&gt;=BI$1,$S263+$Y263+$Z263,$Y263+$Z263)</f>
        <v>768.84466666666674</v>
      </c>
      <c r="BJ263" s="27">
        <f>IF($O263&gt;=BJ$1,$S263+$Y263+$Z263,$Y263+$Z263)</f>
        <v>768.84466666666674</v>
      </c>
      <c r="BK263" s="27">
        <f>IF($O263&gt;=BK$1,$S263+$Y263+$Z263,$Y263+$Z263)</f>
        <v>768.84466666666674</v>
      </c>
      <c r="BL263" s="27">
        <f>IF($O263&gt;=BL$1,$S263+$Y263+$Z263,$Y263+$Z263)</f>
        <v>768.84466666666674</v>
      </c>
      <c r="BM263" s="27">
        <f>IF($O263&gt;=BM$1,$S263+$Y263+$Z263,$Y263+$Z263)</f>
        <v>768.84466666666674</v>
      </c>
      <c r="BN263" s="27">
        <f>IF($O263&gt;=BN$1,$S263+$Y263+$Z263,$Y263+$Z263)</f>
        <v>768.84466666666674</v>
      </c>
      <c r="BO263" s="27">
        <f>IF($O263&gt;=BO$1,$S263+$Y263+$Z263,$Y263+$Z263)</f>
        <v>768.84466666666674</v>
      </c>
      <c r="BP263" s="27">
        <f>IF($O263&gt;=BP$1,$S263+$Y263+$Z263,$Y263+$Z263)</f>
        <v>768.84466666666674</v>
      </c>
      <c r="BQ263" s="27">
        <f>IF($O263&gt;=BQ$1,$S263+$Y263+$Z263,$Y263+$Z263)</f>
        <v>768.84466666666674</v>
      </c>
      <c r="BR263" s="27">
        <f>IF($O263&gt;=BR$1,$S263+$Y263+$Z263,$Y263+$Z263)</f>
        <v>768.84466666666674</v>
      </c>
      <c r="BS263" s="27">
        <f>IF($O263&gt;=BS$1,$S263+$Y263+$Z263,$Y263+$Z263)</f>
        <v>768.84466666666674</v>
      </c>
      <c r="BT263" s="27">
        <f>IF($O263&gt;=BT$1,$S263+$Y263+$Z263,$Y263+$Z263)</f>
        <v>768.84466666666674</v>
      </c>
      <c r="BU263" s="27">
        <f>IF($O263&gt;=BU$1,$S263+$Y263+$Z263,$Y263+$Z263)</f>
        <v>768.84466666666674</v>
      </c>
      <c r="BV263" s="27">
        <f>IF($O263&gt;=BV$1,$S263+$Y263+$Z263,$Y263+$Z263)</f>
        <v>768.84466666666674</v>
      </c>
      <c r="BW263" s="27">
        <f>IF($O263&gt;=BW$1,$S263+$Y263+$Z263,$Y263+$Z263)</f>
        <v>768.84466666666674</v>
      </c>
      <c r="BX263" s="27">
        <f>IF($O263&gt;=BX$1,$S263+$Y263+$Z263,$Y263+$Z263)</f>
        <v>768.84466666666674</v>
      </c>
      <c r="BY263" s="27">
        <f>IF($O263&gt;=BY$1,$S263+$Y263+$Z263,$Y263+$Z263)</f>
        <v>768.84466666666674</v>
      </c>
      <c r="BZ263" s="27">
        <f>IF($O263&gt;=BZ$1,$S263+$Y263+$Z263,$Y263+$Z263)</f>
        <v>768.84466666666674</v>
      </c>
      <c r="CA263" s="27">
        <f>IF($O263&gt;=CA$1,$S263+$Y263+$Z263,$Y263+$Z263)</f>
        <v>768.84466666666674</v>
      </c>
      <c r="CB263" s="27">
        <f>IF($O263&gt;=CB$1,$S263+$Y263+$Z263,$Y263+$Z263)</f>
        <v>768.84466666666674</v>
      </c>
      <c r="CC263" s="27">
        <f>IF($O263&gt;=CC$1,$S263+$Y263+$Z263,$Y263+$Z263)</f>
        <v>768.84466666666674</v>
      </c>
      <c r="CD263" s="27">
        <f>IF($O263&gt;=CD$1,$S263+$Y263+$Z263,$Y263+$Z263)</f>
        <v>768.84466666666674</v>
      </c>
      <c r="CE263" s="27">
        <f>IF($O263&gt;=CE$1,$S263+$Y263+$Z263,$Y263+$Z263)</f>
        <v>768.84466666666674</v>
      </c>
      <c r="CF263" s="27">
        <f>IF($O263&gt;=CF$1,$S263+$Y263+$Z263,$Y263+$Z263)</f>
        <v>768.84466666666674</v>
      </c>
      <c r="CG263" s="27">
        <f>IF($O263&gt;=CG$1,$S263+$Y263+$Z263,$Y263+$Z263)</f>
        <v>768.84466666666674</v>
      </c>
      <c r="CH263" s="27">
        <f>IF($O263&gt;=CH$1,$S263+$Y263+$Z263,$Y263+$Z263)</f>
        <v>768.84466666666674</v>
      </c>
      <c r="CI263" s="27">
        <f>IF($O263&gt;=CI$1,$S263+$Y263+$Z263,$Y263+$Z263)</f>
        <v>768.84466666666674</v>
      </c>
      <c r="CJ263" s="27">
        <f>IF($O263&gt;=CJ$1,$S263+$Y263+$Z263,$Y263+$Z263)</f>
        <v>768.84466666666674</v>
      </c>
      <c r="CK263" s="27">
        <f>IF($O263&gt;=CK$1,$S263+$Y263+$Z263,$Y263+$Z263)</f>
        <v>768.84466666666674</v>
      </c>
      <c r="CL263" s="27">
        <f>IF($O263&gt;=CL$1,$S263+$Y263+$Z263,$Y263+$Z263)</f>
        <v>768.84466666666674</v>
      </c>
      <c r="CM263" s="27">
        <f>IF($O263&gt;=CM$1,$S263+$Y263+$Z263,$Y263+$Z263)</f>
        <v>768.84466666666674</v>
      </c>
      <c r="CN263" s="27">
        <f>IF($O263&gt;=CN$1,$S263+$Y263,$Y263)</f>
        <v>368.84466666666674</v>
      </c>
      <c r="CO263" s="27">
        <f>IF($O263&gt;=CO$1,$S263+$Y263,$Y263)</f>
        <v>368.84466666666674</v>
      </c>
      <c r="CP263" s="27">
        <f>IF($O263&gt;=CP$1,$S263+$Y263,$Y263)</f>
        <v>368.84466666666674</v>
      </c>
      <c r="CQ263" s="27">
        <f>IF($O263&gt;=CQ$1,$S263+$Y263,$Y263)</f>
        <v>368.84466666666674</v>
      </c>
      <c r="CR263" s="27">
        <f>IF($O263&gt;=CR$1,$S263+$Y263,$Y263)</f>
        <v>368.84466666666674</v>
      </c>
      <c r="CS263" s="27">
        <f>IF($O263&gt;=CS$1,$S263+$Y263,$Y263)</f>
        <v>368.84466666666674</v>
      </c>
      <c r="CT263" s="27">
        <f>IF($O263&gt;=CT$1,$S263+$Y263,$Y263)</f>
        <v>0</v>
      </c>
      <c r="CU263" s="27">
        <f>IF($O263&gt;=CU$1,$S263+$Y263,$Y263)</f>
        <v>0</v>
      </c>
      <c r="CV263" s="27">
        <f>IF($O263&gt;=CV$1,$S263+$Y263,$Y263)</f>
        <v>0</v>
      </c>
      <c r="CW263" s="27">
        <f>IF($O263&gt;=CW$1,$S263+$Y263,$Y263)</f>
        <v>0</v>
      </c>
      <c r="CX263" s="27">
        <f>IF($O263&gt;=CX$1,$S263+$Y263,$Y263)</f>
        <v>0</v>
      </c>
      <c r="CY263" s="27">
        <f>IF($O263&gt;=CY$1,$S263+$Y263,$Y263)</f>
        <v>0</v>
      </c>
      <c r="CZ263" s="27">
        <f>IF($O263&gt;=CZ$1,$S263+$Y263,$Y263)</f>
        <v>0</v>
      </c>
      <c r="DA263" s="27">
        <f>IF($O263&gt;=DA$1,$S263+$Y263,$Y263)</f>
        <v>0</v>
      </c>
      <c r="DB263" s="27">
        <f>IF($O263&gt;=DB$1,$S263+$Y263,$Y263)</f>
        <v>0</v>
      </c>
      <c r="DC263" s="27">
        <f>IF($O263&gt;=DC$1,$S263+$Y263,$Y263)</f>
        <v>0</v>
      </c>
      <c r="DD263" s="27">
        <f>IF($O263&gt;=DD$1,$S263+$Y263,$Y263)</f>
        <v>0</v>
      </c>
      <c r="DE263" s="27">
        <f>IF($O263&gt;=DE$1,$S263+$Y263,$Y263)</f>
        <v>0</v>
      </c>
      <c r="DF263" s="27">
        <f>IF($O263&gt;=DF$1,$S263+$Y263,$Y263)</f>
        <v>0</v>
      </c>
      <c r="DG263" s="27">
        <f>IF($O263&gt;=DG$1,$S263+$Y263,$Y263)</f>
        <v>0</v>
      </c>
      <c r="DH263" s="27">
        <f>IF($O263&gt;=DH$1,$S263+$Y263,$Y263)</f>
        <v>0</v>
      </c>
      <c r="DI263" s="27">
        <f>IF($O263&gt;=DI$1,$S263+$Y263,$Y263)</f>
        <v>0</v>
      </c>
      <c r="DJ263" s="27">
        <f>IF($O263&gt;=DJ$1,$S263+$Y263,$Y263)</f>
        <v>0</v>
      </c>
      <c r="DK263" s="27">
        <f>IF($O263&gt;=DK$1,$S263+$Y263,$Y263)</f>
        <v>0</v>
      </c>
      <c r="DL263" s="27">
        <f>IF($O263&gt;=DL$1,$S263+$Y263,$Y263)</f>
        <v>0</v>
      </c>
      <c r="DM263" s="27">
        <f>IF($O263&gt;=DM$1,$S263+$Y263,$Y263)</f>
        <v>0</v>
      </c>
      <c r="DN263" s="27">
        <f>IF($O263&gt;=DN$1,$S263+$Y263,$Y263)</f>
        <v>0</v>
      </c>
      <c r="DO263" s="27">
        <f>IF($O263&gt;=DO$1,$S263+$Y263,$Y263)</f>
        <v>0</v>
      </c>
      <c r="DP263" s="27">
        <f>IF($O263&gt;=DP$1,$S263+$Y263,$Y263)</f>
        <v>0</v>
      </c>
      <c r="DQ263" s="27">
        <f>IF($O263&gt;=DQ$1,$S263+$Y263,$Y263)</f>
        <v>0</v>
      </c>
      <c r="DR263" s="27">
        <f>IF($O263&gt;=DR$1,$S263+$Y263,$Y263)</f>
        <v>0</v>
      </c>
      <c r="DS263" s="27">
        <f>IF($O263&gt;=DS$1,$S263+$Y263,$Y263)</f>
        <v>0</v>
      </c>
      <c r="DT263" s="27">
        <f>IF($O263&gt;=DT$1,$S263+$Y263,$Y263)</f>
        <v>0</v>
      </c>
      <c r="DU263" s="27">
        <f>IF($O263&gt;=DU$1,$S263+$Y263,$Y263)</f>
        <v>0</v>
      </c>
      <c r="DV263" s="27">
        <f>IF($O263&gt;=DV$1,$S263+$Y263,$Y263)</f>
        <v>0</v>
      </c>
      <c r="DW263" s="27">
        <f>IF($O263&gt;=DW$1,$S263+$Y263,$Y263)</f>
        <v>0</v>
      </c>
      <c r="DX263" s="27">
        <f>IF($O263&gt;=DX$1,$S263+$Y263,$Y263)</f>
        <v>0</v>
      </c>
      <c r="DY263" s="27">
        <f>IF($O263&gt;=DY$1,$S263+$Y263,$Y263)</f>
        <v>0</v>
      </c>
      <c r="DZ263" s="27">
        <f>IF($O263&gt;=DZ$1,$S263+$Y263,$Y263)</f>
        <v>0</v>
      </c>
      <c r="EA263" s="27">
        <f>IF($O263&gt;=EA$1,$S263+$Y263,$Y263)</f>
        <v>0</v>
      </c>
      <c r="EB263" s="27">
        <f>IF($O263&gt;=EB$1,$S263+$Y263,$Y263)</f>
        <v>0</v>
      </c>
      <c r="EC263" s="27">
        <f>IF($O263&gt;=EC$1,$S263+$Y263,$Y263)</f>
        <v>0</v>
      </c>
      <c r="ED263" s="27">
        <f>IF($O263&gt;=ED$1,$S263+$Y263,$Y263)</f>
        <v>0</v>
      </c>
      <c r="EE263" s="27">
        <f>IF($O263&gt;=EE$1,$S263+$Y263,$Y263)</f>
        <v>0</v>
      </c>
      <c r="EF263" s="27">
        <f>IF($O263&gt;=EF$1,$S263+$Y263,$Y263)</f>
        <v>0</v>
      </c>
      <c r="EG263" s="27">
        <f>IF($O263&gt;=EG$1,$S263+$Y263,$Y263)</f>
        <v>0</v>
      </c>
      <c r="EH263" s="27">
        <f>IF($O263&gt;=EH$1,$S263+$Y263,$Y263)</f>
        <v>0</v>
      </c>
      <c r="EI263" s="27">
        <f>IF($O263&gt;=EI$1,$S263+$Y263,$Y263)</f>
        <v>0</v>
      </c>
      <c r="EJ263" s="27">
        <f>IF($O263&gt;=EJ$1,$S263+$Y263,$Y263)</f>
        <v>0</v>
      </c>
      <c r="EK263" s="27">
        <f>IF($O263&gt;=EK$1,$S263+$Y263,$Y263)</f>
        <v>0</v>
      </c>
      <c r="EL263" s="27">
        <f>IF($O263&gt;=EL$1,$S263+$Y263,$Y263)</f>
        <v>0</v>
      </c>
      <c r="EM263" s="27">
        <f>IF($O263&gt;=EM$1,$S263+$Y263,$Y263)</f>
        <v>0</v>
      </c>
      <c r="EN263" s="27">
        <f>IF($O263&gt;=EN$1,$S263+$Y263,$Y263)</f>
        <v>0</v>
      </c>
      <c r="EO263" s="27">
        <f>IF($O263&gt;=EO$1,$S263+$Y263,$Y263)</f>
        <v>0</v>
      </c>
      <c r="EP263" s="27">
        <f>IF($O263&gt;=EP$1,$S263+$Y263,$Y263)</f>
        <v>0</v>
      </c>
      <c r="EQ263" s="27">
        <f>IF($O263&gt;=EQ$1,$S263+$Y263,$Y263)</f>
        <v>0</v>
      </c>
      <c r="ER263" s="27">
        <f>IF($O263&gt;=ER$1,$S263+$Y263,$Y263)</f>
        <v>0</v>
      </c>
      <c r="ES263" s="27">
        <f>IF($O263&gt;=ES$1,$S263+$Y263,$Y263)</f>
        <v>0</v>
      </c>
      <c r="ET263" s="27">
        <f>IF($O263&gt;=ET$1,$S263+$Y263,$Y263)</f>
        <v>0</v>
      </c>
      <c r="EU263" s="27">
        <f>IF($O263&gt;=EU$1,$S263+$Y263,$Y263)</f>
        <v>0</v>
      </c>
      <c r="EV263" s="27">
        <f>IF($O263&gt;=EV$1,$S263,0)</f>
        <v>0</v>
      </c>
      <c r="EW263" s="27">
        <f>IF($O263&gt;=EW$1,$S263,0)</f>
        <v>0</v>
      </c>
      <c r="EX263" s="27">
        <f>IF($O263&gt;=EX$1,$S263,0)</f>
        <v>0</v>
      </c>
      <c r="EY263" s="27">
        <f>IF($O263&gt;=EY$1,$S263,0)</f>
        <v>0</v>
      </c>
      <c r="EZ263" s="27">
        <f>IF($O263&gt;=EZ$1,$S263,0)</f>
        <v>0</v>
      </c>
      <c r="FA263" s="27">
        <f>IF($O263&gt;=FA$1,$S263,0)</f>
        <v>0</v>
      </c>
      <c r="FB263" s="27">
        <f>IF($O263&gt;=FB$1,$S263,0)</f>
        <v>0</v>
      </c>
      <c r="FC263" s="27">
        <f>IF($O263&gt;=FC$1,$S263,0)</f>
        <v>0</v>
      </c>
      <c r="FD263" s="27">
        <f>IF($O263&gt;=FD$1,$S263,0)</f>
        <v>0</v>
      </c>
      <c r="FE263" s="27">
        <f>IF($O263&gt;=FE$1,$S263,0)</f>
        <v>0</v>
      </c>
      <c r="FF263" s="27">
        <f>IF($O263&gt;=FF$1,$S263,0)</f>
        <v>0</v>
      </c>
      <c r="FG263" s="27">
        <f>IF($O263&gt;=FG$1,$S263,0)</f>
        <v>0</v>
      </c>
      <c r="FH263" s="27">
        <f>IF($O263&gt;=FH$1,$S263,0)</f>
        <v>0</v>
      </c>
      <c r="FI263" s="27">
        <f>IF($O263&gt;=FI$1,$S263,0)</f>
        <v>0</v>
      </c>
      <c r="FJ263" s="27">
        <f>IF($O263&gt;=FJ$1,$S263,0)</f>
        <v>0</v>
      </c>
      <c r="FK263" s="27">
        <f>IF($O263&gt;=FK$1,$S263,0)</f>
        <v>0</v>
      </c>
      <c r="FL263" s="27">
        <f>IF($O263&gt;=FL$1,$S263,0)</f>
        <v>0</v>
      </c>
      <c r="FM263" s="27">
        <f>IF($O263&gt;=FM$1,$S263,0)</f>
        <v>0</v>
      </c>
      <c r="FN263" s="27">
        <f>IF($O263&gt;=FN$1,$S263,0)</f>
        <v>0</v>
      </c>
      <c r="FO263" s="27">
        <f>IF($O263&gt;=FO$1,$S263,0)</f>
        <v>0</v>
      </c>
      <c r="FP263" s="27">
        <f>IF($O263&gt;=FP$1,$S263,0)</f>
        <v>0</v>
      </c>
      <c r="FQ263" s="27">
        <f>IF($O263&gt;=FQ$1,$S263,0)</f>
        <v>0</v>
      </c>
      <c r="FR263" s="27">
        <f>IF($O263&gt;=FR$1,$S263,0)</f>
        <v>0</v>
      </c>
      <c r="FS263" s="27">
        <f>IF($O263&gt;=FS$1,$S263,0)</f>
        <v>0</v>
      </c>
      <c r="FT263" s="27">
        <f>IF($O263&gt;=FT$1,$S263,0)</f>
        <v>0</v>
      </c>
      <c r="FU263" s="27">
        <f>IF($O263&gt;=FU$1,$S263,0)</f>
        <v>0</v>
      </c>
      <c r="FV263" s="27">
        <f>IF($O263&gt;=FV$1,$S263,0)</f>
        <v>0</v>
      </c>
      <c r="FW263" s="27">
        <f>IF($O263&gt;=FW$1,$S263,0)</f>
        <v>0</v>
      </c>
      <c r="FX263" s="27">
        <f>IF($O263&gt;=FX$1,$S263,0)</f>
        <v>0</v>
      </c>
      <c r="FY263" s="27">
        <f>IF($O263&gt;=FY$1,$S263,0)</f>
        <v>0</v>
      </c>
      <c r="FZ263" s="27">
        <f>IF($O263&gt;=FZ$1,$S263,0)</f>
        <v>0</v>
      </c>
      <c r="GA263" s="27">
        <f>IF($O263&gt;=GA$1,$S263,0)</f>
        <v>0</v>
      </c>
      <c r="GB263" s="27">
        <f>IF($O263&gt;=GB$1,$S263,0)</f>
        <v>0</v>
      </c>
      <c r="GC263" s="27">
        <f>IF($O263&gt;=GC$1,$S263,0)</f>
        <v>0</v>
      </c>
      <c r="GD263" s="27">
        <f>IF($O263&gt;=GD$1,$S263,0)</f>
        <v>0</v>
      </c>
      <c r="GE263" s="27">
        <f>IF($O263&gt;=GE$1,$S263,0)</f>
        <v>0</v>
      </c>
      <c r="GF263" s="27">
        <f>IF($O263&gt;=GF$1,$S263,0)</f>
        <v>0</v>
      </c>
      <c r="GG263" s="27">
        <f>IF($O263&gt;=GG$1,$S263,0)</f>
        <v>0</v>
      </c>
      <c r="GH263" s="27">
        <f>IF($O263&gt;=GH$1,$S263,0)</f>
        <v>0</v>
      </c>
      <c r="GI263" s="27">
        <f>IF($O263&gt;=GI$1,$S263,0)</f>
        <v>0</v>
      </c>
      <c r="GJ263" s="27">
        <f>IF($O263&gt;=GJ$1,$S263,0)</f>
        <v>0</v>
      </c>
      <c r="GK263" s="27">
        <f>IF($O263&gt;=GK$1,$S263,0)</f>
        <v>0</v>
      </c>
      <c r="GL263" s="27">
        <f>IF($O263&gt;=GL$1,$S263,0)</f>
        <v>0</v>
      </c>
      <c r="GM263" s="27">
        <f>IF($O263&gt;=GM$1,$S263,0)</f>
        <v>0</v>
      </c>
      <c r="GN263" s="27">
        <f>IF($O263&gt;=GN$1,$S263,0)</f>
        <v>0</v>
      </c>
      <c r="GO263" s="27">
        <f>IF($O263&gt;=GO$1,$S263,0)</f>
        <v>0</v>
      </c>
      <c r="GP263" s="27">
        <f>IF($O263&gt;=GP$1,$S263,0)</f>
        <v>0</v>
      </c>
      <c r="GQ263" s="27">
        <f>IF($O263&gt;=GQ$1,$S263,0)</f>
        <v>0</v>
      </c>
      <c r="GR263" s="27">
        <f>IF($O263&gt;=GR$1,$S263,0)</f>
        <v>0</v>
      </c>
      <c r="GS263" s="27">
        <f>IF($O263&gt;=GS$1,$S263,0)</f>
        <v>0</v>
      </c>
      <c r="GT263" s="27">
        <f>IF($O263&gt;=GT$1,$S263,0)</f>
        <v>0</v>
      </c>
      <c r="GU263" s="27">
        <f>IF($O263&gt;=GU$1,$S263,0)</f>
        <v>0</v>
      </c>
      <c r="GV263" s="27">
        <f>IF($O263&gt;=GV$1,$S263,0)</f>
        <v>0</v>
      </c>
      <c r="GW263" s="27">
        <f>IF($O263&gt;=GW$1,$S263,0)</f>
        <v>0</v>
      </c>
      <c r="GX263" s="27">
        <f>IF($O263&gt;=GX$1,$S263,0)</f>
        <v>0</v>
      </c>
      <c r="GY263" s="27">
        <f>IF($O263&gt;=GY$1,$S263,0)</f>
        <v>0</v>
      </c>
      <c r="GZ263" s="27">
        <f>IF($O263&gt;=GZ$1,$S263,0)</f>
        <v>0</v>
      </c>
      <c r="HA263" s="27">
        <f>IF($O263&gt;=HA$1,$S263,0)</f>
        <v>0</v>
      </c>
      <c r="HB263" s="27">
        <f>IF($O263&gt;=HB$1,$S263,0)</f>
        <v>0</v>
      </c>
      <c r="HC263" s="27">
        <f>IF($O263&gt;=HC$1,$S263,0)</f>
        <v>0</v>
      </c>
    </row>
    <row r="264" spans="1:211">
      <c r="A264" s="3">
        <v>80080</v>
      </c>
      <c r="B264" s="3" t="s">
        <v>202</v>
      </c>
      <c r="C264" s="3" t="s">
        <v>107</v>
      </c>
      <c r="D264" s="3">
        <v>63</v>
      </c>
      <c r="E264" s="4">
        <v>36227</v>
      </c>
      <c r="F264" s="5">
        <v>19.298630136986301</v>
      </c>
      <c r="G264" s="3" t="s">
        <v>99</v>
      </c>
      <c r="H264" s="4">
        <v>20340</v>
      </c>
      <c r="I264" s="9" t="s">
        <v>864</v>
      </c>
      <c r="J264" s="5">
        <v>3254.31</v>
      </c>
      <c r="K264" s="31">
        <v>331</v>
      </c>
      <c r="L264" s="32">
        <v>19</v>
      </c>
      <c r="M264" s="33">
        <f>VLOOKUP(L264,FIND,3,TRUE)</f>
        <v>1.2</v>
      </c>
      <c r="N264" s="32">
        <f>IF(L264&gt;30,180,VLOOKUP(L264,TEMPO,2,FALSE))</f>
        <v>114</v>
      </c>
      <c r="O264" s="32">
        <f>IF(R264&gt;0,4,N264)</f>
        <v>114</v>
      </c>
      <c r="P264" s="96">
        <f>J264*M264*L264</f>
        <v>74198.267999999996</v>
      </c>
      <c r="Q264" s="96">
        <f>10934.45*2</f>
        <v>21868.9</v>
      </c>
      <c r="R264" s="96">
        <f>IF(P264&lt;=Q264,P264/4,0)</f>
        <v>0</v>
      </c>
      <c r="S264" s="5">
        <f>IF(P264&gt;=Q264,P264/N264,0)</f>
        <v>650.86199999999997</v>
      </c>
      <c r="T264" s="3"/>
      <c r="U264" s="3">
        <f>IF(T264="",1,0)</f>
        <v>1</v>
      </c>
      <c r="V264" s="3">
        <v>638</v>
      </c>
      <c r="W264" s="5">
        <v>0</v>
      </c>
      <c r="X264" s="5">
        <v>402.65</v>
      </c>
      <c r="Y264" s="5">
        <f>X264*W264</f>
        <v>0</v>
      </c>
      <c r="Z264" s="5">
        <v>400</v>
      </c>
      <c r="AA264" s="5">
        <f>S264+Y264+Z264</f>
        <v>1050.8620000000001</v>
      </c>
      <c r="AB264" s="39">
        <f>(J264/12+J264/12*1.3333333333+450/12+J264/30*6/12+J264)*1.3+Y264+Z264+153.9</f>
        <v>5726.3802999882482</v>
      </c>
      <c r="AC264" s="39" t="s">
        <v>107</v>
      </c>
      <c r="AD264" s="39">
        <f>J264*1.3+400+153.9</f>
        <v>4784.5029999999997</v>
      </c>
      <c r="AE264" s="39">
        <f>SUMIFS('CUSTO MENSAL FUNC NOVO'!H:H,'CUSTO MENSAL FUNC NOVO'!A:A,'VALORES MENSAIS'!AC264)</f>
        <v>3348.9422500000001</v>
      </c>
      <c r="AF264" s="27">
        <f>IF($R264&gt;0,$R264,$S264)+$Y264+$Z264</f>
        <v>1050.8620000000001</v>
      </c>
      <c r="AG264" s="27">
        <f>IF($R264&gt;0,$R264,$S264)+$Y264+$Z264</f>
        <v>1050.8620000000001</v>
      </c>
      <c r="AH264" s="27">
        <f>IF($R264&gt;0,$R264,$S264)+$Y264+$Z264</f>
        <v>1050.8620000000001</v>
      </c>
      <c r="AI264" s="27">
        <f>IF($R264&gt;0,$R264,$S264)+$Y264+$Z264</f>
        <v>1050.8620000000001</v>
      </c>
      <c r="AJ264" s="27">
        <f>IF($O264&gt;=AJ$1,$S264+$Y264+$Z264,$Y264+$Z264)</f>
        <v>1050.8620000000001</v>
      </c>
      <c r="AK264" s="27">
        <f>IF($O264&gt;=AK$1,$S264+$Y264+$Z264,$Y264+$Z264)</f>
        <v>1050.8620000000001</v>
      </c>
      <c r="AL264" s="27">
        <f>IF($O264&gt;=AL$1,$S264+$Y264+$Z264,$Y264+$Z264)</f>
        <v>1050.8620000000001</v>
      </c>
      <c r="AM264" s="27">
        <f>IF($O264&gt;=AM$1,$S264+$Y264+$Z264,$Y264+$Z264)</f>
        <v>1050.8620000000001</v>
      </c>
      <c r="AN264" s="27">
        <f>IF($O264&gt;=AN$1,$S264+$Y264+$Z264,$Y264+$Z264)</f>
        <v>1050.8620000000001</v>
      </c>
      <c r="AO264" s="27">
        <f>IF($O264&gt;=AO$1,$S264+$Y264+$Z264,$Y264+$Z264)</f>
        <v>1050.8620000000001</v>
      </c>
      <c r="AP264" s="27">
        <f>IF($O264&gt;=AP$1,$S264+$Y264+$Z264,$Y264+$Z264)</f>
        <v>1050.8620000000001</v>
      </c>
      <c r="AQ264" s="27">
        <f>IF($O264&gt;=AQ$1,$S264+$Y264+$Z264,$Y264+$Z264)</f>
        <v>1050.8620000000001</v>
      </c>
      <c r="AR264" s="27">
        <f>IF($O264&gt;=AR$1,$S264+$Y264+$Z264,$Y264+$Z264)</f>
        <v>1050.8620000000001</v>
      </c>
      <c r="AS264" s="27">
        <f>IF($O264&gt;=AS$1,$S264+$Y264+$Z264,$Y264+$Z264)</f>
        <v>1050.8620000000001</v>
      </c>
      <c r="AT264" s="27">
        <f>IF($O264&gt;=AT$1,$S264+$Y264+$Z264,$Y264+$Z264)</f>
        <v>1050.8620000000001</v>
      </c>
      <c r="AU264" s="27">
        <f>IF($O264&gt;=AU$1,$S264+$Y264+$Z264,$Y264+$Z264)</f>
        <v>1050.8620000000001</v>
      </c>
      <c r="AV264" s="27">
        <f>IF($O264&gt;=AV$1,$S264+$Y264+$Z264,$Y264+$Z264)</f>
        <v>1050.8620000000001</v>
      </c>
      <c r="AW264" s="27">
        <f>IF($O264&gt;=AW$1,$S264+$Y264+$Z264,$Y264+$Z264)</f>
        <v>1050.8620000000001</v>
      </c>
      <c r="AX264" s="27">
        <f>IF($O264&gt;=AX$1,$S264+$Y264+$Z264,$Y264+$Z264)</f>
        <v>1050.8620000000001</v>
      </c>
      <c r="AY264" s="27">
        <f>IF($O264&gt;=AY$1,$S264+$Y264+$Z264,$Y264+$Z264)</f>
        <v>1050.8620000000001</v>
      </c>
      <c r="AZ264" s="27">
        <f>IF($O264&gt;=AZ$1,$S264+$Y264+$Z264,$Y264+$Z264)</f>
        <v>1050.8620000000001</v>
      </c>
      <c r="BA264" s="27">
        <f>IF($O264&gt;=BA$1,$S264+$Y264+$Z264,$Y264+$Z264)</f>
        <v>1050.8620000000001</v>
      </c>
      <c r="BB264" s="27">
        <f>IF($O264&gt;=BB$1,$S264+$Y264+$Z264,$Y264+$Z264)</f>
        <v>1050.8620000000001</v>
      </c>
      <c r="BC264" s="27">
        <f>IF($O264&gt;=BC$1,$S264+$Y264+$Z264,$Y264+$Z264)</f>
        <v>1050.8620000000001</v>
      </c>
      <c r="BD264" s="27">
        <f>IF($O264&gt;=BD$1,$S264+$Y264+$Z264,$Y264+$Z264)</f>
        <v>1050.8620000000001</v>
      </c>
      <c r="BE264" s="27">
        <f>IF($O264&gt;=BE$1,$S264+$Y264+$Z264,$Y264+$Z264)</f>
        <v>1050.8620000000001</v>
      </c>
      <c r="BF264" s="27">
        <f>IF($O264&gt;=BF$1,$S264+$Y264+$Z264,$Y264+$Z264)</f>
        <v>1050.8620000000001</v>
      </c>
      <c r="BG264" s="27">
        <f>IF($O264&gt;=BG$1,$S264+$Y264+$Z264,$Y264+$Z264)</f>
        <v>1050.8620000000001</v>
      </c>
      <c r="BH264" s="27">
        <f>IF($O264&gt;=BH$1,$S264+$Y264+$Z264,$Y264+$Z264)</f>
        <v>1050.8620000000001</v>
      </c>
      <c r="BI264" s="27">
        <f>IF($O264&gt;=BI$1,$S264+$Y264+$Z264,$Y264+$Z264)</f>
        <v>1050.8620000000001</v>
      </c>
      <c r="BJ264" s="27">
        <f>IF($O264&gt;=BJ$1,$S264+$Y264+$Z264,$Y264+$Z264)</f>
        <v>1050.8620000000001</v>
      </c>
      <c r="BK264" s="27">
        <f>IF($O264&gt;=BK$1,$S264+$Y264+$Z264,$Y264+$Z264)</f>
        <v>1050.8620000000001</v>
      </c>
      <c r="BL264" s="27">
        <f>IF($O264&gt;=BL$1,$S264+$Y264+$Z264,$Y264+$Z264)</f>
        <v>1050.8620000000001</v>
      </c>
      <c r="BM264" s="27">
        <f>IF($O264&gt;=BM$1,$S264+$Y264+$Z264,$Y264+$Z264)</f>
        <v>1050.8620000000001</v>
      </c>
      <c r="BN264" s="27">
        <f>IF($O264&gt;=BN$1,$S264+$Y264+$Z264,$Y264+$Z264)</f>
        <v>1050.8620000000001</v>
      </c>
      <c r="BO264" s="27">
        <f>IF($O264&gt;=BO$1,$S264+$Y264+$Z264,$Y264+$Z264)</f>
        <v>1050.8620000000001</v>
      </c>
      <c r="BP264" s="27">
        <f>IF($O264&gt;=BP$1,$S264+$Y264+$Z264,$Y264+$Z264)</f>
        <v>1050.8620000000001</v>
      </c>
      <c r="BQ264" s="27">
        <f>IF($O264&gt;=BQ$1,$S264+$Y264+$Z264,$Y264+$Z264)</f>
        <v>1050.8620000000001</v>
      </c>
      <c r="BR264" s="27">
        <f>IF($O264&gt;=BR$1,$S264+$Y264+$Z264,$Y264+$Z264)</f>
        <v>1050.8620000000001</v>
      </c>
      <c r="BS264" s="27">
        <f>IF($O264&gt;=BS$1,$S264+$Y264+$Z264,$Y264+$Z264)</f>
        <v>1050.8620000000001</v>
      </c>
      <c r="BT264" s="27">
        <f>IF($O264&gt;=BT$1,$S264+$Y264+$Z264,$Y264+$Z264)</f>
        <v>1050.8620000000001</v>
      </c>
      <c r="BU264" s="27">
        <f>IF($O264&gt;=BU$1,$S264+$Y264+$Z264,$Y264+$Z264)</f>
        <v>1050.8620000000001</v>
      </c>
      <c r="BV264" s="27">
        <f>IF($O264&gt;=BV$1,$S264+$Y264+$Z264,$Y264+$Z264)</f>
        <v>1050.8620000000001</v>
      </c>
      <c r="BW264" s="27">
        <f>IF($O264&gt;=BW$1,$S264+$Y264+$Z264,$Y264+$Z264)</f>
        <v>1050.8620000000001</v>
      </c>
      <c r="BX264" s="27">
        <f>IF($O264&gt;=BX$1,$S264+$Y264+$Z264,$Y264+$Z264)</f>
        <v>1050.8620000000001</v>
      </c>
      <c r="BY264" s="27">
        <f>IF($O264&gt;=BY$1,$S264+$Y264+$Z264,$Y264+$Z264)</f>
        <v>1050.8620000000001</v>
      </c>
      <c r="BZ264" s="27">
        <f>IF($O264&gt;=BZ$1,$S264+$Y264+$Z264,$Y264+$Z264)</f>
        <v>1050.8620000000001</v>
      </c>
      <c r="CA264" s="27">
        <f>IF($O264&gt;=CA$1,$S264+$Y264+$Z264,$Y264+$Z264)</f>
        <v>1050.8620000000001</v>
      </c>
      <c r="CB264" s="27">
        <f>IF($O264&gt;=CB$1,$S264+$Y264+$Z264,$Y264+$Z264)</f>
        <v>1050.8620000000001</v>
      </c>
      <c r="CC264" s="27">
        <f>IF($O264&gt;=CC$1,$S264+$Y264+$Z264,$Y264+$Z264)</f>
        <v>1050.8620000000001</v>
      </c>
      <c r="CD264" s="27">
        <f>IF($O264&gt;=CD$1,$S264+$Y264+$Z264,$Y264+$Z264)</f>
        <v>1050.8620000000001</v>
      </c>
      <c r="CE264" s="27">
        <f>IF($O264&gt;=CE$1,$S264+$Y264+$Z264,$Y264+$Z264)</f>
        <v>1050.8620000000001</v>
      </c>
      <c r="CF264" s="27">
        <f>IF($O264&gt;=CF$1,$S264+$Y264+$Z264,$Y264+$Z264)</f>
        <v>1050.8620000000001</v>
      </c>
      <c r="CG264" s="27">
        <f>IF($O264&gt;=CG$1,$S264+$Y264+$Z264,$Y264+$Z264)</f>
        <v>1050.8620000000001</v>
      </c>
      <c r="CH264" s="27">
        <f>IF($O264&gt;=CH$1,$S264+$Y264+$Z264,$Y264+$Z264)</f>
        <v>1050.8620000000001</v>
      </c>
      <c r="CI264" s="27">
        <f>IF($O264&gt;=CI$1,$S264+$Y264+$Z264,$Y264+$Z264)</f>
        <v>1050.8620000000001</v>
      </c>
      <c r="CJ264" s="27">
        <f>IF($O264&gt;=CJ$1,$S264+$Y264+$Z264,$Y264+$Z264)</f>
        <v>1050.8620000000001</v>
      </c>
      <c r="CK264" s="27">
        <f>IF($O264&gt;=CK$1,$S264+$Y264+$Z264,$Y264+$Z264)</f>
        <v>1050.8620000000001</v>
      </c>
      <c r="CL264" s="27">
        <f>IF($O264&gt;=CL$1,$S264+$Y264+$Z264,$Y264+$Z264)</f>
        <v>1050.8620000000001</v>
      </c>
      <c r="CM264" s="27">
        <f>IF($O264&gt;=CM$1,$S264+$Y264+$Z264,$Y264+$Z264)</f>
        <v>1050.8620000000001</v>
      </c>
      <c r="CN264" s="27">
        <f>IF($O264&gt;=CN$1,$S264+$Y264,$Y264)</f>
        <v>650.86199999999997</v>
      </c>
      <c r="CO264" s="27">
        <f>IF($O264&gt;=CO$1,$S264+$Y264,$Y264)</f>
        <v>650.86199999999997</v>
      </c>
      <c r="CP264" s="27">
        <f>IF($O264&gt;=CP$1,$S264+$Y264,$Y264)</f>
        <v>650.86199999999997</v>
      </c>
      <c r="CQ264" s="27">
        <f>IF($O264&gt;=CQ$1,$S264+$Y264,$Y264)</f>
        <v>650.86199999999997</v>
      </c>
      <c r="CR264" s="27">
        <f>IF($O264&gt;=CR$1,$S264+$Y264,$Y264)</f>
        <v>650.86199999999997</v>
      </c>
      <c r="CS264" s="27">
        <f>IF($O264&gt;=CS$1,$S264+$Y264,$Y264)</f>
        <v>650.86199999999997</v>
      </c>
      <c r="CT264" s="27">
        <f>IF($O264&gt;=CT$1,$S264+$Y264,$Y264)</f>
        <v>650.86199999999997</v>
      </c>
      <c r="CU264" s="27">
        <f>IF($O264&gt;=CU$1,$S264+$Y264,$Y264)</f>
        <v>650.86199999999997</v>
      </c>
      <c r="CV264" s="27">
        <f>IF($O264&gt;=CV$1,$S264+$Y264,$Y264)</f>
        <v>650.86199999999997</v>
      </c>
      <c r="CW264" s="27">
        <f>IF($O264&gt;=CW$1,$S264+$Y264,$Y264)</f>
        <v>650.86199999999997</v>
      </c>
      <c r="CX264" s="27">
        <f>IF($O264&gt;=CX$1,$S264+$Y264,$Y264)</f>
        <v>650.86199999999997</v>
      </c>
      <c r="CY264" s="27">
        <f>IF($O264&gt;=CY$1,$S264+$Y264,$Y264)</f>
        <v>650.86199999999997</v>
      </c>
      <c r="CZ264" s="27">
        <f>IF($O264&gt;=CZ$1,$S264+$Y264,$Y264)</f>
        <v>650.86199999999997</v>
      </c>
      <c r="DA264" s="27">
        <f>IF($O264&gt;=DA$1,$S264+$Y264,$Y264)</f>
        <v>650.86199999999997</v>
      </c>
      <c r="DB264" s="27">
        <f>IF($O264&gt;=DB$1,$S264+$Y264,$Y264)</f>
        <v>650.86199999999997</v>
      </c>
      <c r="DC264" s="27">
        <f>IF($O264&gt;=DC$1,$S264+$Y264,$Y264)</f>
        <v>650.86199999999997</v>
      </c>
      <c r="DD264" s="27">
        <f>IF($O264&gt;=DD$1,$S264+$Y264,$Y264)</f>
        <v>650.86199999999997</v>
      </c>
      <c r="DE264" s="27">
        <f>IF($O264&gt;=DE$1,$S264+$Y264,$Y264)</f>
        <v>650.86199999999997</v>
      </c>
      <c r="DF264" s="27">
        <f>IF($O264&gt;=DF$1,$S264+$Y264,$Y264)</f>
        <v>650.86199999999997</v>
      </c>
      <c r="DG264" s="27">
        <f>IF($O264&gt;=DG$1,$S264+$Y264,$Y264)</f>
        <v>650.86199999999997</v>
      </c>
      <c r="DH264" s="27">
        <f>IF($O264&gt;=DH$1,$S264+$Y264,$Y264)</f>
        <v>650.86199999999997</v>
      </c>
      <c r="DI264" s="27">
        <f>IF($O264&gt;=DI$1,$S264+$Y264,$Y264)</f>
        <v>650.86199999999997</v>
      </c>
      <c r="DJ264" s="27">
        <f>IF($O264&gt;=DJ$1,$S264+$Y264,$Y264)</f>
        <v>650.86199999999997</v>
      </c>
      <c r="DK264" s="27">
        <f>IF($O264&gt;=DK$1,$S264+$Y264,$Y264)</f>
        <v>650.86199999999997</v>
      </c>
      <c r="DL264" s="27">
        <f>IF($O264&gt;=DL$1,$S264+$Y264,$Y264)</f>
        <v>650.86199999999997</v>
      </c>
      <c r="DM264" s="27">
        <f>IF($O264&gt;=DM$1,$S264+$Y264,$Y264)</f>
        <v>650.86199999999997</v>
      </c>
      <c r="DN264" s="27">
        <f>IF($O264&gt;=DN$1,$S264+$Y264,$Y264)</f>
        <v>650.86199999999997</v>
      </c>
      <c r="DO264" s="27">
        <f>IF($O264&gt;=DO$1,$S264+$Y264,$Y264)</f>
        <v>650.86199999999997</v>
      </c>
      <c r="DP264" s="27">
        <f>IF($O264&gt;=DP$1,$S264+$Y264,$Y264)</f>
        <v>650.86199999999997</v>
      </c>
      <c r="DQ264" s="27">
        <f>IF($O264&gt;=DQ$1,$S264+$Y264,$Y264)</f>
        <v>650.86199999999997</v>
      </c>
      <c r="DR264" s="27">
        <f>IF($O264&gt;=DR$1,$S264+$Y264,$Y264)</f>
        <v>650.86199999999997</v>
      </c>
      <c r="DS264" s="27">
        <f>IF($O264&gt;=DS$1,$S264+$Y264,$Y264)</f>
        <v>650.86199999999997</v>
      </c>
      <c r="DT264" s="27">
        <f>IF($O264&gt;=DT$1,$S264+$Y264,$Y264)</f>
        <v>650.86199999999997</v>
      </c>
      <c r="DU264" s="27">
        <f>IF($O264&gt;=DU$1,$S264+$Y264,$Y264)</f>
        <v>650.86199999999997</v>
      </c>
      <c r="DV264" s="27">
        <f>IF($O264&gt;=DV$1,$S264+$Y264,$Y264)</f>
        <v>650.86199999999997</v>
      </c>
      <c r="DW264" s="27">
        <f>IF($O264&gt;=DW$1,$S264+$Y264,$Y264)</f>
        <v>650.86199999999997</v>
      </c>
      <c r="DX264" s="27">
        <f>IF($O264&gt;=DX$1,$S264+$Y264,$Y264)</f>
        <v>650.86199999999997</v>
      </c>
      <c r="DY264" s="27">
        <f>IF($O264&gt;=DY$1,$S264+$Y264,$Y264)</f>
        <v>650.86199999999997</v>
      </c>
      <c r="DZ264" s="27">
        <f>IF($O264&gt;=DZ$1,$S264+$Y264,$Y264)</f>
        <v>650.86199999999997</v>
      </c>
      <c r="EA264" s="27">
        <f>IF($O264&gt;=EA$1,$S264+$Y264,$Y264)</f>
        <v>650.86199999999997</v>
      </c>
      <c r="EB264" s="27">
        <f>IF($O264&gt;=EB$1,$S264+$Y264,$Y264)</f>
        <v>650.86199999999997</v>
      </c>
      <c r="EC264" s="27">
        <f>IF($O264&gt;=EC$1,$S264+$Y264,$Y264)</f>
        <v>650.86199999999997</v>
      </c>
      <c r="ED264" s="27">
        <f>IF($O264&gt;=ED$1,$S264+$Y264,$Y264)</f>
        <v>650.86199999999997</v>
      </c>
      <c r="EE264" s="27">
        <f>IF($O264&gt;=EE$1,$S264+$Y264,$Y264)</f>
        <v>650.86199999999997</v>
      </c>
      <c r="EF264" s="27">
        <f>IF($O264&gt;=EF$1,$S264+$Y264,$Y264)</f>
        <v>650.86199999999997</v>
      </c>
      <c r="EG264" s="27">
        <f>IF($O264&gt;=EG$1,$S264+$Y264,$Y264)</f>
        <v>650.86199999999997</v>
      </c>
      <c r="EH264" s="27">
        <f>IF($O264&gt;=EH$1,$S264+$Y264,$Y264)</f>
        <v>650.86199999999997</v>
      </c>
      <c r="EI264" s="27">
        <f>IF($O264&gt;=EI$1,$S264+$Y264,$Y264)</f>
        <v>650.86199999999997</v>
      </c>
      <c r="EJ264" s="27">
        <f>IF($O264&gt;=EJ$1,$S264+$Y264,$Y264)</f>
        <v>650.86199999999997</v>
      </c>
      <c r="EK264" s="27">
        <f>IF($O264&gt;=EK$1,$S264+$Y264,$Y264)</f>
        <v>650.86199999999997</v>
      </c>
      <c r="EL264" s="27">
        <f>IF($O264&gt;=EL$1,$S264+$Y264,$Y264)</f>
        <v>650.86199999999997</v>
      </c>
      <c r="EM264" s="27">
        <f>IF($O264&gt;=EM$1,$S264+$Y264,$Y264)</f>
        <v>650.86199999999997</v>
      </c>
      <c r="EN264" s="27">
        <f>IF($O264&gt;=EN$1,$S264+$Y264,$Y264)</f>
        <v>650.86199999999997</v>
      </c>
      <c r="EO264" s="27">
        <f>IF($O264&gt;=EO$1,$S264+$Y264,$Y264)</f>
        <v>650.86199999999997</v>
      </c>
      <c r="EP264" s="27">
        <f>IF($O264&gt;=EP$1,$S264+$Y264,$Y264)</f>
        <v>0</v>
      </c>
      <c r="EQ264" s="27">
        <f>IF($O264&gt;=EQ$1,$S264+$Y264,$Y264)</f>
        <v>0</v>
      </c>
      <c r="ER264" s="27">
        <f>IF($O264&gt;=ER$1,$S264+$Y264,$Y264)</f>
        <v>0</v>
      </c>
      <c r="ES264" s="27">
        <f>IF($O264&gt;=ES$1,$S264+$Y264,$Y264)</f>
        <v>0</v>
      </c>
      <c r="ET264" s="27">
        <f>IF($O264&gt;=ET$1,$S264+$Y264,$Y264)</f>
        <v>0</v>
      </c>
      <c r="EU264" s="27">
        <f>IF($O264&gt;=EU$1,$S264+$Y264,$Y264)</f>
        <v>0</v>
      </c>
      <c r="EV264" s="27">
        <f>IF($O264&gt;=EV$1,$S264,0)</f>
        <v>0</v>
      </c>
      <c r="EW264" s="27">
        <f>IF($O264&gt;=EW$1,$S264,0)</f>
        <v>0</v>
      </c>
      <c r="EX264" s="27">
        <f>IF($O264&gt;=EX$1,$S264,0)</f>
        <v>0</v>
      </c>
      <c r="EY264" s="27">
        <f>IF($O264&gt;=EY$1,$S264,0)</f>
        <v>0</v>
      </c>
      <c r="EZ264" s="27">
        <f>IF($O264&gt;=EZ$1,$S264,0)</f>
        <v>0</v>
      </c>
      <c r="FA264" s="27">
        <f>IF($O264&gt;=FA$1,$S264,0)</f>
        <v>0</v>
      </c>
      <c r="FB264" s="27">
        <f>IF($O264&gt;=FB$1,$S264,0)</f>
        <v>0</v>
      </c>
      <c r="FC264" s="27">
        <f>IF($O264&gt;=FC$1,$S264,0)</f>
        <v>0</v>
      </c>
      <c r="FD264" s="27">
        <f>IF($O264&gt;=FD$1,$S264,0)</f>
        <v>0</v>
      </c>
      <c r="FE264" s="27">
        <f>IF($O264&gt;=FE$1,$S264,0)</f>
        <v>0</v>
      </c>
      <c r="FF264" s="27">
        <f>IF($O264&gt;=FF$1,$S264,0)</f>
        <v>0</v>
      </c>
      <c r="FG264" s="27">
        <f>IF($O264&gt;=FG$1,$S264,0)</f>
        <v>0</v>
      </c>
      <c r="FH264" s="27">
        <f>IF($O264&gt;=FH$1,$S264,0)</f>
        <v>0</v>
      </c>
      <c r="FI264" s="27">
        <f>IF($O264&gt;=FI$1,$S264,0)</f>
        <v>0</v>
      </c>
      <c r="FJ264" s="27">
        <f>IF($O264&gt;=FJ$1,$S264,0)</f>
        <v>0</v>
      </c>
      <c r="FK264" s="27">
        <f>IF($O264&gt;=FK$1,$S264,0)</f>
        <v>0</v>
      </c>
      <c r="FL264" s="27">
        <f>IF($O264&gt;=FL$1,$S264,0)</f>
        <v>0</v>
      </c>
      <c r="FM264" s="27">
        <f>IF($O264&gt;=FM$1,$S264,0)</f>
        <v>0</v>
      </c>
      <c r="FN264" s="27">
        <f>IF($O264&gt;=FN$1,$S264,0)</f>
        <v>0</v>
      </c>
      <c r="FO264" s="27">
        <f>IF($O264&gt;=FO$1,$S264,0)</f>
        <v>0</v>
      </c>
      <c r="FP264" s="27">
        <f>IF($O264&gt;=FP$1,$S264,0)</f>
        <v>0</v>
      </c>
      <c r="FQ264" s="27">
        <f>IF($O264&gt;=FQ$1,$S264,0)</f>
        <v>0</v>
      </c>
      <c r="FR264" s="27">
        <f>IF($O264&gt;=FR$1,$S264,0)</f>
        <v>0</v>
      </c>
      <c r="FS264" s="27">
        <f>IF($O264&gt;=FS$1,$S264,0)</f>
        <v>0</v>
      </c>
      <c r="FT264" s="27">
        <f>IF($O264&gt;=FT$1,$S264,0)</f>
        <v>0</v>
      </c>
      <c r="FU264" s="27">
        <f>IF($O264&gt;=FU$1,$S264,0)</f>
        <v>0</v>
      </c>
      <c r="FV264" s="27">
        <f>IF($O264&gt;=FV$1,$S264,0)</f>
        <v>0</v>
      </c>
      <c r="FW264" s="27">
        <f>IF($O264&gt;=FW$1,$S264,0)</f>
        <v>0</v>
      </c>
      <c r="FX264" s="27">
        <f>IF($O264&gt;=FX$1,$S264,0)</f>
        <v>0</v>
      </c>
      <c r="FY264" s="27">
        <f>IF($O264&gt;=FY$1,$S264,0)</f>
        <v>0</v>
      </c>
      <c r="FZ264" s="27">
        <f>IF($O264&gt;=FZ$1,$S264,0)</f>
        <v>0</v>
      </c>
      <c r="GA264" s="27">
        <f>IF($O264&gt;=GA$1,$S264,0)</f>
        <v>0</v>
      </c>
      <c r="GB264" s="27">
        <f>IF($O264&gt;=GB$1,$S264,0)</f>
        <v>0</v>
      </c>
      <c r="GC264" s="27">
        <f>IF($O264&gt;=GC$1,$S264,0)</f>
        <v>0</v>
      </c>
      <c r="GD264" s="27">
        <f>IF($O264&gt;=GD$1,$S264,0)</f>
        <v>0</v>
      </c>
      <c r="GE264" s="27">
        <f>IF($O264&gt;=GE$1,$S264,0)</f>
        <v>0</v>
      </c>
      <c r="GF264" s="27">
        <f>IF($O264&gt;=GF$1,$S264,0)</f>
        <v>0</v>
      </c>
      <c r="GG264" s="27">
        <f>IF($O264&gt;=GG$1,$S264,0)</f>
        <v>0</v>
      </c>
      <c r="GH264" s="27">
        <f>IF($O264&gt;=GH$1,$S264,0)</f>
        <v>0</v>
      </c>
      <c r="GI264" s="27">
        <f>IF($O264&gt;=GI$1,$S264,0)</f>
        <v>0</v>
      </c>
      <c r="GJ264" s="27">
        <f>IF($O264&gt;=GJ$1,$S264,0)</f>
        <v>0</v>
      </c>
      <c r="GK264" s="27">
        <f>IF($O264&gt;=GK$1,$S264,0)</f>
        <v>0</v>
      </c>
      <c r="GL264" s="27">
        <f>IF($O264&gt;=GL$1,$S264,0)</f>
        <v>0</v>
      </c>
      <c r="GM264" s="27">
        <f>IF($O264&gt;=GM$1,$S264,0)</f>
        <v>0</v>
      </c>
      <c r="GN264" s="27">
        <f>IF($O264&gt;=GN$1,$S264,0)</f>
        <v>0</v>
      </c>
      <c r="GO264" s="27">
        <f>IF($O264&gt;=GO$1,$S264,0)</f>
        <v>0</v>
      </c>
      <c r="GP264" s="27">
        <f>IF($O264&gt;=GP$1,$S264,0)</f>
        <v>0</v>
      </c>
      <c r="GQ264" s="27">
        <f>IF($O264&gt;=GQ$1,$S264,0)</f>
        <v>0</v>
      </c>
      <c r="GR264" s="27">
        <f>IF($O264&gt;=GR$1,$S264,0)</f>
        <v>0</v>
      </c>
      <c r="GS264" s="27">
        <f>IF($O264&gt;=GS$1,$S264,0)</f>
        <v>0</v>
      </c>
      <c r="GT264" s="27">
        <f>IF($O264&gt;=GT$1,$S264,0)</f>
        <v>0</v>
      </c>
      <c r="GU264" s="27">
        <f>IF($O264&gt;=GU$1,$S264,0)</f>
        <v>0</v>
      </c>
      <c r="GV264" s="27">
        <f>IF($O264&gt;=GV$1,$S264,0)</f>
        <v>0</v>
      </c>
      <c r="GW264" s="27">
        <f>IF($O264&gt;=GW$1,$S264,0)</f>
        <v>0</v>
      </c>
      <c r="GX264" s="27">
        <f>IF($O264&gt;=GX$1,$S264,0)</f>
        <v>0</v>
      </c>
      <c r="GY264" s="27">
        <f>IF($O264&gt;=GY$1,$S264,0)</f>
        <v>0</v>
      </c>
      <c r="GZ264" s="27">
        <f>IF($O264&gt;=GZ$1,$S264,0)</f>
        <v>0</v>
      </c>
      <c r="HA264" s="27">
        <f>IF($O264&gt;=HA$1,$S264,0)</f>
        <v>0</v>
      </c>
      <c r="HB264" s="27">
        <f>IF($O264&gt;=HB$1,$S264,0)</f>
        <v>0</v>
      </c>
      <c r="HC264" s="27">
        <f>IF($O264&gt;=HC$1,$S264,0)</f>
        <v>0</v>
      </c>
    </row>
    <row r="265" spans="1:211">
      <c r="A265" s="3">
        <v>87033</v>
      </c>
      <c r="B265" s="3" t="s">
        <v>175</v>
      </c>
      <c r="C265" s="3" t="s">
        <v>107</v>
      </c>
      <c r="D265" s="3">
        <v>57</v>
      </c>
      <c r="E265" s="4">
        <v>36927</v>
      </c>
      <c r="F265" s="5">
        <v>17.38082191780822</v>
      </c>
      <c r="G265" s="3" t="s">
        <v>99</v>
      </c>
      <c r="H265" s="4">
        <v>22597</v>
      </c>
      <c r="I265" s="9" t="s">
        <v>864</v>
      </c>
      <c r="J265" s="5">
        <v>3419.46</v>
      </c>
      <c r="K265" s="31">
        <v>331</v>
      </c>
      <c r="L265" s="32">
        <v>17</v>
      </c>
      <c r="M265" s="33">
        <f>VLOOKUP(L265,FIND,3,TRUE)</f>
        <v>1.2</v>
      </c>
      <c r="N265" s="32">
        <f>IF(L265&gt;30,180,VLOOKUP(L265,TEMPO,2,FALSE))</f>
        <v>102</v>
      </c>
      <c r="O265" s="32">
        <f>IF(R265&gt;0,4,N265)</f>
        <v>102</v>
      </c>
      <c r="P265" s="96">
        <f>J265*M265*L265</f>
        <v>69756.983999999997</v>
      </c>
      <c r="Q265" s="96">
        <f>10934.45*2</f>
        <v>21868.9</v>
      </c>
      <c r="R265" s="96">
        <f>IF(P265&lt;=Q265,P265/4,0)</f>
        <v>0</v>
      </c>
      <c r="S265" s="5">
        <f>IF(P265&gt;=Q265,P265/N265,0)</f>
        <v>683.89199999999994</v>
      </c>
      <c r="T265" s="3"/>
      <c r="U265" s="3">
        <f>IF(T265="",1,0)</f>
        <v>1</v>
      </c>
      <c r="V265" s="3">
        <v>642</v>
      </c>
      <c r="W265" s="5">
        <v>0</v>
      </c>
      <c r="X265" s="5">
        <v>245.73</v>
      </c>
      <c r="Y265" s="5">
        <f>X265*W265</f>
        <v>0</v>
      </c>
      <c r="Z265" s="5">
        <v>400</v>
      </c>
      <c r="AA265" s="5">
        <f>S265+Y265+Z265</f>
        <v>1083.8919999999998</v>
      </c>
      <c r="AB265" s="39">
        <f>(J265/12+J265/12*1.3333333333+450/12+J265/30*6/12+J265)*1.3+Y265+Z265+153.9</f>
        <v>5986.3997999876519</v>
      </c>
      <c r="AC265" s="39" t="s">
        <v>107</v>
      </c>
      <c r="AD265" s="39">
        <f>J265*1.3+400+153.9</f>
        <v>4999.1979999999994</v>
      </c>
      <c r="AE265" s="39">
        <f>SUMIFS('CUSTO MENSAL FUNC NOVO'!H:H,'CUSTO MENSAL FUNC NOVO'!A:A,'VALORES MENSAIS'!AC265)</f>
        <v>3348.9422500000001</v>
      </c>
      <c r="AF265" s="27">
        <f>IF($R265&gt;0,$R265,$S265)+$Y265+$Z265</f>
        <v>1083.8919999999998</v>
      </c>
      <c r="AG265" s="27">
        <f>IF($R265&gt;0,$R265,$S265)+$Y265+$Z265</f>
        <v>1083.8919999999998</v>
      </c>
      <c r="AH265" s="27">
        <f>IF($R265&gt;0,$R265,$S265)+$Y265+$Z265</f>
        <v>1083.8919999999998</v>
      </c>
      <c r="AI265" s="27">
        <f>IF($R265&gt;0,$R265,$S265)+$Y265+$Z265</f>
        <v>1083.8919999999998</v>
      </c>
      <c r="AJ265" s="27">
        <f>IF($O265&gt;=AJ$1,$S265+$Y265+$Z265,$Y265+$Z265)</f>
        <v>1083.8919999999998</v>
      </c>
      <c r="AK265" s="27">
        <f>IF($O265&gt;=AK$1,$S265+$Y265+$Z265,$Y265+$Z265)</f>
        <v>1083.8919999999998</v>
      </c>
      <c r="AL265" s="27">
        <f>IF($O265&gt;=AL$1,$S265+$Y265+$Z265,$Y265+$Z265)</f>
        <v>1083.8919999999998</v>
      </c>
      <c r="AM265" s="27">
        <f>IF($O265&gt;=AM$1,$S265+$Y265+$Z265,$Y265+$Z265)</f>
        <v>1083.8919999999998</v>
      </c>
      <c r="AN265" s="27">
        <f>IF($O265&gt;=AN$1,$S265+$Y265+$Z265,$Y265+$Z265)</f>
        <v>1083.8919999999998</v>
      </c>
      <c r="AO265" s="27">
        <f>IF($O265&gt;=AO$1,$S265+$Y265+$Z265,$Y265+$Z265)</f>
        <v>1083.8919999999998</v>
      </c>
      <c r="AP265" s="27">
        <f>IF($O265&gt;=AP$1,$S265+$Y265+$Z265,$Y265+$Z265)</f>
        <v>1083.8919999999998</v>
      </c>
      <c r="AQ265" s="27">
        <f>IF($O265&gt;=AQ$1,$S265+$Y265+$Z265,$Y265+$Z265)</f>
        <v>1083.8919999999998</v>
      </c>
      <c r="AR265" s="27">
        <f>IF($O265&gt;=AR$1,$S265+$Y265+$Z265,$Y265+$Z265)</f>
        <v>1083.8919999999998</v>
      </c>
      <c r="AS265" s="27">
        <f>IF($O265&gt;=AS$1,$S265+$Y265+$Z265,$Y265+$Z265)</f>
        <v>1083.8919999999998</v>
      </c>
      <c r="AT265" s="27">
        <f>IF($O265&gt;=AT$1,$S265+$Y265+$Z265,$Y265+$Z265)</f>
        <v>1083.8919999999998</v>
      </c>
      <c r="AU265" s="27">
        <f>IF($O265&gt;=AU$1,$S265+$Y265+$Z265,$Y265+$Z265)</f>
        <v>1083.8919999999998</v>
      </c>
      <c r="AV265" s="27">
        <f>IF($O265&gt;=AV$1,$S265+$Y265+$Z265,$Y265+$Z265)</f>
        <v>1083.8919999999998</v>
      </c>
      <c r="AW265" s="27">
        <f>IF($O265&gt;=AW$1,$S265+$Y265+$Z265,$Y265+$Z265)</f>
        <v>1083.8919999999998</v>
      </c>
      <c r="AX265" s="27">
        <f>IF($O265&gt;=AX$1,$S265+$Y265+$Z265,$Y265+$Z265)</f>
        <v>1083.8919999999998</v>
      </c>
      <c r="AY265" s="27">
        <f>IF($O265&gt;=AY$1,$S265+$Y265+$Z265,$Y265+$Z265)</f>
        <v>1083.8919999999998</v>
      </c>
      <c r="AZ265" s="27">
        <f>IF($O265&gt;=AZ$1,$S265+$Y265+$Z265,$Y265+$Z265)</f>
        <v>1083.8919999999998</v>
      </c>
      <c r="BA265" s="27">
        <f>IF($O265&gt;=BA$1,$S265+$Y265+$Z265,$Y265+$Z265)</f>
        <v>1083.8919999999998</v>
      </c>
      <c r="BB265" s="27">
        <f>IF($O265&gt;=BB$1,$S265+$Y265+$Z265,$Y265+$Z265)</f>
        <v>1083.8919999999998</v>
      </c>
      <c r="BC265" s="27">
        <f>IF($O265&gt;=BC$1,$S265+$Y265+$Z265,$Y265+$Z265)</f>
        <v>1083.8919999999998</v>
      </c>
      <c r="BD265" s="27">
        <f>IF($O265&gt;=BD$1,$S265+$Y265+$Z265,$Y265+$Z265)</f>
        <v>1083.8919999999998</v>
      </c>
      <c r="BE265" s="27">
        <f>IF($O265&gt;=BE$1,$S265+$Y265+$Z265,$Y265+$Z265)</f>
        <v>1083.8919999999998</v>
      </c>
      <c r="BF265" s="27">
        <f>IF($O265&gt;=BF$1,$S265+$Y265+$Z265,$Y265+$Z265)</f>
        <v>1083.8919999999998</v>
      </c>
      <c r="BG265" s="27">
        <f>IF($O265&gt;=BG$1,$S265+$Y265+$Z265,$Y265+$Z265)</f>
        <v>1083.8919999999998</v>
      </c>
      <c r="BH265" s="27">
        <f>IF($O265&gt;=BH$1,$S265+$Y265+$Z265,$Y265+$Z265)</f>
        <v>1083.8919999999998</v>
      </c>
      <c r="BI265" s="27">
        <f>IF($O265&gt;=BI$1,$S265+$Y265+$Z265,$Y265+$Z265)</f>
        <v>1083.8919999999998</v>
      </c>
      <c r="BJ265" s="27">
        <f>IF($O265&gt;=BJ$1,$S265+$Y265+$Z265,$Y265+$Z265)</f>
        <v>1083.8919999999998</v>
      </c>
      <c r="BK265" s="27">
        <f>IF($O265&gt;=BK$1,$S265+$Y265+$Z265,$Y265+$Z265)</f>
        <v>1083.8919999999998</v>
      </c>
      <c r="BL265" s="27">
        <f>IF($O265&gt;=BL$1,$S265+$Y265+$Z265,$Y265+$Z265)</f>
        <v>1083.8919999999998</v>
      </c>
      <c r="BM265" s="27">
        <f>IF($O265&gt;=BM$1,$S265+$Y265+$Z265,$Y265+$Z265)</f>
        <v>1083.8919999999998</v>
      </c>
      <c r="BN265" s="27">
        <f>IF($O265&gt;=BN$1,$S265+$Y265+$Z265,$Y265+$Z265)</f>
        <v>1083.8919999999998</v>
      </c>
      <c r="BO265" s="27">
        <f>IF($O265&gt;=BO$1,$S265+$Y265+$Z265,$Y265+$Z265)</f>
        <v>1083.8919999999998</v>
      </c>
      <c r="BP265" s="27">
        <f>IF($O265&gt;=BP$1,$S265+$Y265+$Z265,$Y265+$Z265)</f>
        <v>1083.8919999999998</v>
      </c>
      <c r="BQ265" s="27">
        <f>IF($O265&gt;=BQ$1,$S265+$Y265+$Z265,$Y265+$Z265)</f>
        <v>1083.8919999999998</v>
      </c>
      <c r="BR265" s="27">
        <f>IF($O265&gt;=BR$1,$S265+$Y265+$Z265,$Y265+$Z265)</f>
        <v>1083.8919999999998</v>
      </c>
      <c r="BS265" s="27">
        <f>IF($O265&gt;=BS$1,$S265+$Y265+$Z265,$Y265+$Z265)</f>
        <v>1083.8919999999998</v>
      </c>
      <c r="BT265" s="27">
        <f>IF($O265&gt;=BT$1,$S265+$Y265+$Z265,$Y265+$Z265)</f>
        <v>1083.8919999999998</v>
      </c>
      <c r="BU265" s="27">
        <f>IF($O265&gt;=BU$1,$S265+$Y265+$Z265,$Y265+$Z265)</f>
        <v>1083.8919999999998</v>
      </c>
      <c r="BV265" s="27">
        <f>IF($O265&gt;=BV$1,$S265+$Y265+$Z265,$Y265+$Z265)</f>
        <v>1083.8919999999998</v>
      </c>
      <c r="BW265" s="27">
        <f>IF($O265&gt;=BW$1,$S265+$Y265+$Z265,$Y265+$Z265)</f>
        <v>1083.8919999999998</v>
      </c>
      <c r="BX265" s="27">
        <f>IF($O265&gt;=BX$1,$S265+$Y265+$Z265,$Y265+$Z265)</f>
        <v>1083.8919999999998</v>
      </c>
      <c r="BY265" s="27">
        <f>IF($O265&gt;=BY$1,$S265+$Y265+$Z265,$Y265+$Z265)</f>
        <v>1083.8919999999998</v>
      </c>
      <c r="BZ265" s="27">
        <f>IF($O265&gt;=BZ$1,$S265+$Y265+$Z265,$Y265+$Z265)</f>
        <v>1083.8919999999998</v>
      </c>
      <c r="CA265" s="27">
        <f>IF($O265&gt;=CA$1,$S265+$Y265+$Z265,$Y265+$Z265)</f>
        <v>1083.8919999999998</v>
      </c>
      <c r="CB265" s="27">
        <f>IF($O265&gt;=CB$1,$S265+$Y265+$Z265,$Y265+$Z265)</f>
        <v>1083.8919999999998</v>
      </c>
      <c r="CC265" s="27">
        <f>IF($O265&gt;=CC$1,$S265+$Y265+$Z265,$Y265+$Z265)</f>
        <v>1083.8919999999998</v>
      </c>
      <c r="CD265" s="27">
        <f>IF($O265&gt;=CD$1,$S265+$Y265+$Z265,$Y265+$Z265)</f>
        <v>1083.8919999999998</v>
      </c>
      <c r="CE265" s="27">
        <f>IF($O265&gt;=CE$1,$S265+$Y265+$Z265,$Y265+$Z265)</f>
        <v>1083.8919999999998</v>
      </c>
      <c r="CF265" s="27">
        <f>IF($O265&gt;=CF$1,$S265+$Y265+$Z265,$Y265+$Z265)</f>
        <v>1083.8919999999998</v>
      </c>
      <c r="CG265" s="27">
        <f>IF($O265&gt;=CG$1,$S265+$Y265+$Z265,$Y265+$Z265)</f>
        <v>1083.8919999999998</v>
      </c>
      <c r="CH265" s="27">
        <f>IF($O265&gt;=CH$1,$S265+$Y265+$Z265,$Y265+$Z265)</f>
        <v>1083.8919999999998</v>
      </c>
      <c r="CI265" s="27">
        <f>IF($O265&gt;=CI$1,$S265+$Y265+$Z265,$Y265+$Z265)</f>
        <v>1083.8919999999998</v>
      </c>
      <c r="CJ265" s="27">
        <f>IF($O265&gt;=CJ$1,$S265+$Y265+$Z265,$Y265+$Z265)</f>
        <v>1083.8919999999998</v>
      </c>
      <c r="CK265" s="27">
        <f>IF($O265&gt;=CK$1,$S265+$Y265+$Z265,$Y265+$Z265)</f>
        <v>1083.8919999999998</v>
      </c>
      <c r="CL265" s="27">
        <f>IF($O265&gt;=CL$1,$S265+$Y265+$Z265,$Y265+$Z265)</f>
        <v>1083.8919999999998</v>
      </c>
      <c r="CM265" s="27">
        <f>IF($O265&gt;=CM$1,$S265+$Y265+$Z265,$Y265+$Z265)</f>
        <v>1083.8919999999998</v>
      </c>
      <c r="CN265" s="27">
        <f>IF($O265&gt;=CN$1,$S265+$Y265,$Y265)</f>
        <v>683.89199999999994</v>
      </c>
      <c r="CO265" s="27">
        <f>IF($O265&gt;=CO$1,$S265+$Y265,$Y265)</f>
        <v>683.89199999999994</v>
      </c>
      <c r="CP265" s="27">
        <f>IF($O265&gt;=CP$1,$S265+$Y265,$Y265)</f>
        <v>683.89199999999994</v>
      </c>
      <c r="CQ265" s="27">
        <f>IF($O265&gt;=CQ$1,$S265+$Y265,$Y265)</f>
        <v>683.89199999999994</v>
      </c>
      <c r="CR265" s="27">
        <f>IF($O265&gt;=CR$1,$S265+$Y265,$Y265)</f>
        <v>683.89199999999994</v>
      </c>
      <c r="CS265" s="27">
        <f>IF($O265&gt;=CS$1,$S265+$Y265,$Y265)</f>
        <v>683.89199999999994</v>
      </c>
      <c r="CT265" s="27">
        <f>IF($O265&gt;=CT$1,$S265+$Y265,$Y265)</f>
        <v>683.89199999999994</v>
      </c>
      <c r="CU265" s="27">
        <f>IF($O265&gt;=CU$1,$S265+$Y265,$Y265)</f>
        <v>683.89199999999994</v>
      </c>
      <c r="CV265" s="27">
        <f>IF($O265&gt;=CV$1,$S265+$Y265,$Y265)</f>
        <v>683.89199999999994</v>
      </c>
      <c r="CW265" s="27">
        <f>IF($O265&gt;=CW$1,$S265+$Y265,$Y265)</f>
        <v>683.89199999999994</v>
      </c>
      <c r="CX265" s="27">
        <f>IF($O265&gt;=CX$1,$S265+$Y265,$Y265)</f>
        <v>683.89199999999994</v>
      </c>
      <c r="CY265" s="27">
        <f>IF($O265&gt;=CY$1,$S265+$Y265,$Y265)</f>
        <v>683.89199999999994</v>
      </c>
      <c r="CZ265" s="27">
        <f>IF($O265&gt;=CZ$1,$S265+$Y265,$Y265)</f>
        <v>683.89199999999994</v>
      </c>
      <c r="DA265" s="27">
        <f>IF($O265&gt;=DA$1,$S265+$Y265,$Y265)</f>
        <v>683.89199999999994</v>
      </c>
      <c r="DB265" s="27">
        <f>IF($O265&gt;=DB$1,$S265+$Y265,$Y265)</f>
        <v>683.89199999999994</v>
      </c>
      <c r="DC265" s="27">
        <f>IF($O265&gt;=DC$1,$S265+$Y265,$Y265)</f>
        <v>683.89199999999994</v>
      </c>
      <c r="DD265" s="27">
        <f>IF($O265&gt;=DD$1,$S265+$Y265,$Y265)</f>
        <v>683.89199999999994</v>
      </c>
      <c r="DE265" s="27">
        <f>IF($O265&gt;=DE$1,$S265+$Y265,$Y265)</f>
        <v>683.89199999999994</v>
      </c>
      <c r="DF265" s="27">
        <f>IF($O265&gt;=DF$1,$S265+$Y265,$Y265)</f>
        <v>683.89199999999994</v>
      </c>
      <c r="DG265" s="27">
        <f>IF($O265&gt;=DG$1,$S265+$Y265,$Y265)</f>
        <v>683.89199999999994</v>
      </c>
      <c r="DH265" s="27">
        <f>IF($O265&gt;=DH$1,$S265+$Y265,$Y265)</f>
        <v>683.89199999999994</v>
      </c>
      <c r="DI265" s="27">
        <f>IF($O265&gt;=DI$1,$S265+$Y265,$Y265)</f>
        <v>683.89199999999994</v>
      </c>
      <c r="DJ265" s="27">
        <f>IF($O265&gt;=DJ$1,$S265+$Y265,$Y265)</f>
        <v>683.89199999999994</v>
      </c>
      <c r="DK265" s="27">
        <f>IF($O265&gt;=DK$1,$S265+$Y265,$Y265)</f>
        <v>683.89199999999994</v>
      </c>
      <c r="DL265" s="27">
        <f>IF($O265&gt;=DL$1,$S265+$Y265,$Y265)</f>
        <v>683.89199999999994</v>
      </c>
      <c r="DM265" s="27">
        <f>IF($O265&gt;=DM$1,$S265+$Y265,$Y265)</f>
        <v>683.89199999999994</v>
      </c>
      <c r="DN265" s="27">
        <f>IF($O265&gt;=DN$1,$S265+$Y265,$Y265)</f>
        <v>683.89199999999994</v>
      </c>
      <c r="DO265" s="27">
        <f>IF($O265&gt;=DO$1,$S265+$Y265,$Y265)</f>
        <v>683.89199999999994</v>
      </c>
      <c r="DP265" s="27">
        <f>IF($O265&gt;=DP$1,$S265+$Y265,$Y265)</f>
        <v>683.89199999999994</v>
      </c>
      <c r="DQ265" s="27">
        <f>IF($O265&gt;=DQ$1,$S265+$Y265,$Y265)</f>
        <v>683.89199999999994</v>
      </c>
      <c r="DR265" s="27">
        <f>IF($O265&gt;=DR$1,$S265+$Y265,$Y265)</f>
        <v>683.89199999999994</v>
      </c>
      <c r="DS265" s="27">
        <f>IF($O265&gt;=DS$1,$S265+$Y265,$Y265)</f>
        <v>683.89199999999994</v>
      </c>
      <c r="DT265" s="27">
        <f>IF($O265&gt;=DT$1,$S265+$Y265,$Y265)</f>
        <v>683.89199999999994</v>
      </c>
      <c r="DU265" s="27">
        <f>IF($O265&gt;=DU$1,$S265+$Y265,$Y265)</f>
        <v>683.89199999999994</v>
      </c>
      <c r="DV265" s="27">
        <f>IF($O265&gt;=DV$1,$S265+$Y265,$Y265)</f>
        <v>683.89199999999994</v>
      </c>
      <c r="DW265" s="27">
        <f>IF($O265&gt;=DW$1,$S265+$Y265,$Y265)</f>
        <v>683.89199999999994</v>
      </c>
      <c r="DX265" s="27">
        <f>IF($O265&gt;=DX$1,$S265+$Y265,$Y265)</f>
        <v>683.89199999999994</v>
      </c>
      <c r="DY265" s="27">
        <f>IF($O265&gt;=DY$1,$S265+$Y265,$Y265)</f>
        <v>683.89199999999994</v>
      </c>
      <c r="DZ265" s="27">
        <f>IF($O265&gt;=DZ$1,$S265+$Y265,$Y265)</f>
        <v>683.89199999999994</v>
      </c>
      <c r="EA265" s="27">
        <f>IF($O265&gt;=EA$1,$S265+$Y265,$Y265)</f>
        <v>683.89199999999994</v>
      </c>
      <c r="EB265" s="27">
        <f>IF($O265&gt;=EB$1,$S265+$Y265,$Y265)</f>
        <v>683.89199999999994</v>
      </c>
      <c r="EC265" s="27">
        <f>IF($O265&gt;=EC$1,$S265+$Y265,$Y265)</f>
        <v>683.89199999999994</v>
      </c>
      <c r="ED265" s="27">
        <f>IF($O265&gt;=ED$1,$S265+$Y265,$Y265)</f>
        <v>0</v>
      </c>
      <c r="EE265" s="27">
        <f>IF($O265&gt;=EE$1,$S265+$Y265,$Y265)</f>
        <v>0</v>
      </c>
      <c r="EF265" s="27">
        <f>IF($O265&gt;=EF$1,$S265+$Y265,$Y265)</f>
        <v>0</v>
      </c>
      <c r="EG265" s="27">
        <f>IF($O265&gt;=EG$1,$S265+$Y265,$Y265)</f>
        <v>0</v>
      </c>
      <c r="EH265" s="27">
        <f>IF($O265&gt;=EH$1,$S265+$Y265,$Y265)</f>
        <v>0</v>
      </c>
      <c r="EI265" s="27">
        <f>IF($O265&gt;=EI$1,$S265+$Y265,$Y265)</f>
        <v>0</v>
      </c>
      <c r="EJ265" s="27">
        <f>IF($O265&gt;=EJ$1,$S265+$Y265,$Y265)</f>
        <v>0</v>
      </c>
      <c r="EK265" s="27">
        <f>IF($O265&gt;=EK$1,$S265+$Y265,$Y265)</f>
        <v>0</v>
      </c>
      <c r="EL265" s="27">
        <f>IF($O265&gt;=EL$1,$S265+$Y265,$Y265)</f>
        <v>0</v>
      </c>
      <c r="EM265" s="27">
        <f>IF($O265&gt;=EM$1,$S265+$Y265,$Y265)</f>
        <v>0</v>
      </c>
      <c r="EN265" s="27">
        <f>IF($O265&gt;=EN$1,$S265+$Y265,$Y265)</f>
        <v>0</v>
      </c>
      <c r="EO265" s="27">
        <f>IF($O265&gt;=EO$1,$S265+$Y265,$Y265)</f>
        <v>0</v>
      </c>
      <c r="EP265" s="27">
        <f>IF($O265&gt;=EP$1,$S265+$Y265,$Y265)</f>
        <v>0</v>
      </c>
      <c r="EQ265" s="27">
        <f>IF($O265&gt;=EQ$1,$S265+$Y265,$Y265)</f>
        <v>0</v>
      </c>
      <c r="ER265" s="27">
        <f>IF($O265&gt;=ER$1,$S265+$Y265,$Y265)</f>
        <v>0</v>
      </c>
      <c r="ES265" s="27">
        <f>IF($O265&gt;=ES$1,$S265+$Y265,$Y265)</f>
        <v>0</v>
      </c>
      <c r="ET265" s="27">
        <f>IF($O265&gt;=ET$1,$S265+$Y265,$Y265)</f>
        <v>0</v>
      </c>
      <c r="EU265" s="27">
        <f>IF($O265&gt;=EU$1,$S265+$Y265,$Y265)</f>
        <v>0</v>
      </c>
      <c r="EV265" s="27">
        <f>IF($O265&gt;=EV$1,$S265,0)</f>
        <v>0</v>
      </c>
      <c r="EW265" s="27">
        <f>IF($O265&gt;=EW$1,$S265,0)</f>
        <v>0</v>
      </c>
      <c r="EX265" s="27">
        <f>IF($O265&gt;=EX$1,$S265,0)</f>
        <v>0</v>
      </c>
      <c r="EY265" s="27">
        <f>IF($O265&gt;=EY$1,$S265,0)</f>
        <v>0</v>
      </c>
      <c r="EZ265" s="27">
        <f>IF($O265&gt;=EZ$1,$S265,0)</f>
        <v>0</v>
      </c>
      <c r="FA265" s="27">
        <f>IF($O265&gt;=FA$1,$S265,0)</f>
        <v>0</v>
      </c>
      <c r="FB265" s="27">
        <f>IF($O265&gt;=FB$1,$S265,0)</f>
        <v>0</v>
      </c>
      <c r="FC265" s="27">
        <f>IF($O265&gt;=FC$1,$S265,0)</f>
        <v>0</v>
      </c>
      <c r="FD265" s="27">
        <f>IF($O265&gt;=FD$1,$S265,0)</f>
        <v>0</v>
      </c>
      <c r="FE265" s="27">
        <f>IF($O265&gt;=FE$1,$S265,0)</f>
        <v>0</v>
      </c>
      <c r="FF265" s="27">
        <f>IF($O265&gt;=FF$1,$S265,0)</f>
        <v>0</v>
      </c>
      <c r="FG265" s="27">
        <f>IF($O265&gt;=FG$1,$S265,0)</f>
        <v>0</v>
      </c>
      <c r="FH265" s="27">
        <f>IF($O265&gt;=FH$1,$S265,0)</f>
        <v>0</v>
      </c>
      <c r="FI265" s="27">
        <f>IF($O265&gt;=FI$1,$S265,0)</f>
        <v>0</v>
      </c>
      <c r="FJ265" s="27">
        <f>IF($O265&gt;=FJ$1,$S265,0)</f>
        <v>0</v>
      </c>
      <c r="FK265" s="27">
        <f>IF($O265&gt;=FK$1,$S265,0)</f>
        <v>0</v>
      </c>
      <c r="FL265" s="27">
        <f>IF($O265&gt;=FL$1,$S265,0)</f>
        <v>0</v>
      </c>
      <c r="FM265" s="27">
        <f>IF($O265&gt;=FM$1,$S265,0)</f>
        <v>0</v>
      </c>
      <c r="FN265" s="27">
        <f>IF($O265&gt;=FN$1,$S265,0)</f>
        <v>0</v>
      </c>
      <c r="FO265" s="27">
        <f>IF($O265&gt;=FO$1,$S265,0)</f>
        <v>0</v>
      </c>
      <c r="FP265" s="27">
        <f>IF($O265&gt;=FP$1,$S265,0)</f>
        <v>0</v>
      </c>
      <c r="FQ265" s="27">
        <f>IF($O265&gt;=FQ$1,$S265,0)</f>
        <v>0</v>
      </c>
      <c r="FR265" s="27">
        <f>IF($O265&gt;=FR$1,$S265,0)</f>
        <v>0</v>
      </c>
      <c r="FS265" s="27">
        <f>IF($O265&gt;=FS$1,$S265,0)</f>
        <v>0</v>
      </c>
      <c r="FT265" s="27">
        <f>IF($O265&gt;=FT$1,$S265,0)</f>
        <v>0</v>
      </c>
      <c r="FU265" s="27">
        <f>IF($O265&gt;=FU$1,$S265,0)</f>
        <v>0</v>
      </c>
      <c r="FV265" s="27">
        <f>IF($O265&gt;=FV$1,$S265,0)</f>
        <v>0</v>
      </c>
      <c r="FW265" s="27">
        <f>IF($O265&gt;=FW$1,$S265,0)</f>
        <v>0</v>
      </c>
      <c r="FX265" s="27">
        <f>IF($O265&gt;=FX$1,$S265,0)</f>
        <v>0</v>
      </c>
      <c r="FY265" s="27">
        <f>IF($O265&gt;=FY$1,$S265,0)</f>
        <v>0</v>
      </c>
      <c r="FZ265" s="27">
        <f>IF($O265&gt;=FZ$1,$S265,0)</f>
        <v>0</v>
      </c>
      <c r="GA265" s="27">
        <f>IF($O265&gt;=GA$1,$S265,0)</f>
        <v>0</v>
      </c>
      <c r="GB265" s="27">
        <f>IF($O265&gt;=GB$1,$S265,0)</f>
        <v>0</v>
      </c>
      <c r="GC265" s="27">
        <f>IF($O265&gt;=GC$1,$S265,0)</f>
        <v>0</v>
      </c>
      <c r="GD265" s="27">
        <f>IF($O265&gt;=GD$1,$S265,0)</f>
        <v>0</v>
      </c>
      <c r="GE265" s="27">
        <f>IF($O265&gt;=GE$1,$S265,0)</f>
        <v>0</v>
      </c>
      <c r="GF265" s="27">
        <f>IF($O265&gt;=GF$1,$S265,0)</f>
        <v>0</v>
      </c>
      <c r="GG265" s="27">
        <f>IF($O265&gt;=GG$1,$S265,0)</f>
        <v>0</v>
      </c>
      <c r="GH265" s="27">
        <f>IF($O265&gt;=GH$1,$S265,0)</f>
        <v>0</v>
      </c>
      <c r="GI265" s="27">
        <f>IF($O265&gt;=GI$1,$S265,0)</f>
        <v>0</v>
      </c>
      <c r="GJ265" s="27">
        <f>IF($O265&gt;=GJ$1,$S265,0)</f>
        <v>0</v>
      </c>
      <c r="GK265" s="27">
        <f>IF($O265&gt;=GK$1,$S265,0)</f>
        <v>0</v>
      </c>
      <c r="GL265" s="27">
        <f>IF($O265&gt;=GL$1,$S265,0)</f>
        <v>0</v>
      </c>
      <c r="GM265" s="27">
        <f>IF($O265&gt;=GM$1,$S265,0)</f>
        <v>0</v>
      </c>
      <c r="GN265" s="27">
        <f>IF($O265&gt;=GN$1,$S265,0)</f>
        <v>0</v>
      </c>
      <c r="GO265" s="27">
        <f>IF($O265&gt;=GO$1,$S265,0)</f>
        <v>0</v>
      </c>
      <c r="GP265" s="27">
        <f>IF($O265&gt;=GP$1,$S265,0)</f>
        <v>0</v>
      </c>
      <c r="GQ265" s="27">
        <f>IF($O265&gt;=GQ$1,$S265,0)</f>
        <v>0</v>
      </c>
      <c r="GR265" s="27">
        <f>IF($O265&gt;=GR$1,$S265,0)</f>
        <v>0</v>
      </c>
      <c r="GS265" s="27">
        <f>IF($O265&gt;=GS$1,$S265,0)</f>
        <v>0</v>
      </c>
      <c r="GT265" s="27">
        <f>IF($O265&gt;=GT$1,$S265,0)</f>
        <v>0</v>
      </c>
      <c r="GU265" s="27">
        <f>IF($O265&gt;=GU$1,$S265,0)</f>
        <v>0</v>
      </c>
      <c r="GV265" s="27">
        <f>IF($O265&gt;=GV$1,$S265,0)</f>
        <v>0</v>
      </c>
      <c r="GW265" s="27">
        <f>IF($O265&gt;=GW$1,$S265,0)</f>
        <v>0</v>
      </c>
      <c r="GX265" s="27">
        <f>IF($O265&gt;=GX$1,$S265,0)</f>
        <v>0</v>
      </c>
      <c r="GY265" s="27">
        <f>IF($O265&gt;=GY$1,$S265,0)</f>
        <v>0</v>
      </c>
      <c r="GZ265" s="27">
        <f>IF($O265&gt;=GZ$1,$S265,0)</f>
        <v>0</v>
      </c>
      <c r="HA265" s="27">
        <f>IF($O265&gt;=HA$1,$S265,0)</f>
        <v>0</v>
      </c>
      <c r="HB265" s="27">
        <f>IF($O265&gt;=HB$1,$S265,0)</f>
        <v>0</v>
      </c>
      <c r="HC265" s="27">
        <f>IF($O265&gt;=HC$1,$S265,0)</f>
        <v>0</v>
      </c>
    </row>
    <row r="266" spans="1:211">
      <c r="A266" s="3">
        <v>90670</v>
      </c>
      <c r="B266" s="3" t="s">
        <v>171</v>
      </c>
      <c r="C266" s="3" t="s">
        <v>98</v>
      </c>
      <c r="D266" s="3">
        <v>53</v>
      </c>
      <c r="E266" s="4">
        <v>37174</v>
      </c>
      <c r="F266" s="5">
        <v>16.704109589041096</v>
      </c>
      <c r="G266" s="3" t="s">
        <v>99</v>
      </c>
      <c r="H266" s="4">
        <v>24029</v>
      </c>
      <c r="I266" s="9" t="s">
        <v>864</v>
      </c>
      <c r="J266" s="5">
        <v>1972.29</v>
      </c>
      <c r="K266" s="31">
        <v>331</v>
      </c>
      <c r="L266" s="32">
        <v>17</v>
      </c>
      <c r="M266" s="33">
        <f>VLOOKUP(L266,FIND,3,TRUE)</f>
        <v>1.2</v>
      </c>
      <c r="N266" s="32">
        <f>IF(L266&gt;30,180,VLOOKUP(L266,TEMPO,2,FALSE))</f>
        <v>102</v>
      </c>
      <c r="O266" s="32">
        <f>IF(R266&gt;0,4,N266)</f>
        <v>102</v>
      </c>
      <c r="P266" s="96">
        <f>J266*M266*L266</f>
        <v>40234.716</v>
      </c>
      <c r="Q266" s="96">
        <f>10934.45*2</f>
        <v>21868.9</v>
      </c>
      <c r="R266" s="96">
        <f>IF(P266&lt;=Q266,P266/4,0)</f>
        <v>0</v>
      </c>
      <c r="S266" s="5">
        <f>IF(P266&gt;=Q266,P266/N266,0)</f>
        <v>394.45800000000003</v>
      </c>
      <c r="T266" s="3"/>
      <c r="U266" s="3">
        <f>IF(T266="",1,0)</f>
        <v>1</v>
      </c>
      <c r="V266" s="3">
        <v>638</v>
      </c>
      <c r="W266" s="5">
        <v>0</v>
      </c>
      <c r="X266" s="5">
        <v>203.3</v>
      </c>
      <c r="Y266" s="5">
        <f>X266*W266</f>
        <v>0</v>
      </c>
      <c r="Z266" s="5">
        <v>400</v>
      </c>
      <c r="AA266" s="5">
        <f>S266+Y266+Z266</f>
        <v>794.45800000000008</v>
      </c>
      <c r="AB266" s="39">
        <f>(J266/12+J266/12*1.3333333333+450/12+J266/30*6/12+J266)*1.3+Y266+Z266+153.9</f>
        <v>3707.9110333262115</v>
      </c>
      <c r="AC266" s="39" t="s">
        <v>98</v>
      </c>
      <c r="AD266" s="39">
        <f>J266*1.3+400+153.9</f>
        <v>3117.877</v>
      </c>
      <c r="AE266" s="39">
        <f>SUMIFS('CUSTO MENSAL FUNC NOVO'!H:H,'CUSTO MENSAL FUNC NOVO'!A:A,'VALORES MENSAIS'!AC266)</f>
        <v>3674.875</v>
      </c>
      <c r="AF266" s="27">
        <f>IF($R266&gt;0,$R266,$S266)+$Y266+$Z266</f>
        <v>794.45800000000008</v>
      </c>
      <c r="AG266" s="27">
        <f>IF($R266&gt;0,$R266,$S266)+$Y266+$Z266</f>
        <v>794.45800000000008</v>
      </c>
      <c r="AH266" s="27">
        <f>IF($R266&gt;0,$R266,$S266)+$Y266+$Z266</f>
        <v>794.45800000000008</v>
      </c>
      <c r="AI266" s="27">
        <f>IF($R266&gt;0,$R266,$S266)+$Y266+$Z266</f>
        <v>794.45800000000008</v>
      </c>
      <c r="AJ266" s="27">
        <f>IF($O266&gt;=AJ$1,$S266+$Y266+$Z266,$Y266+$Z266)</f>
        <v>794.45800000000008</v>
      </c>
      <c r="AK266" s="27">
        <f>IF($O266&gt;=AK$1,$S266+$Y266+$Z266,$Y266+$Z266)</f>
        <v>794.45800000000008</v>
      </c>
      <c r="AL266" s="27">
        <f>IF($O266&gt;=AL$1,$S266+$Y266+$Z266,$Y266+$Z266)</f>
        <v>794.45800000000008</v>
      </c>
      <c r="AM266" s="27">
        <f>IF($O266&gt;=AM$1,$S266+$Y266+$Z266,$Y266+$Z266)</f>
        <v>794.45800000000008</v>
      </c>
      <c r="AN266" s="27">
        <f>IF($O266&gt;=AN$1,$S266+$Y266+$Z266,$Y266+$Z266)</f>
        <v>794.45800000000008</v>
      </c>
      <c r="AO266" s="27">
        <f>IF($O266&gt;=AO$1,$S266+$Y266+$Z266,$Y266+$Z266)</f>
        <v>794.45800000000008</v>
      </c>
      <c r="AP266" s="27">
        <f>IF($O266&gt;=AP$1,$S266+$Y266+$Z266,$Y266+$Z266)</f>
        <v>794.45800000000008</v>
      </c>
      <c r="AQ266" s="27">
        <f>IF($O266&gt;=AQ$1,$S266+$Y266+$Z266,$Y266+$Z266)</f>
        <v>794.45800000000008</v>
      </c>
      <c r="AR266" s="27">
        <f>IF($O266&gt;=AR$1,$S266+$Y266+$Z266,$Y266+$Z266)</f>
        <v>794.45800000000008</v>
      </c>
      <c r="AS266" s="27">
        <f>IF($O266&gt;=AS$1,$S266+$Y266+$Z266,$Y266+$Z266)</f>
        <v>794.45800000000008</v>
      </c>
      <c r="AT266" s="27">
        <f>IF($O266&gt;=AT$1,$S266+$Y266+$Z266,$Y266+$Z266)</f>
        <v>794.45800000000008</v>
      </c>
      <c r="AU266" s="27">
        <f>IF($O266&gt;=AU$1,$S266+$Y266+$Z266,$Y266+$Z266)</f>
        <v>794.45800000000008</v>
      </c>
      <c r="AV266" s="27">
        <f>IF($O266&gt;=AV$1,$S266+$Y266+$Z266,$Y266+$Z266)</f>
        <v>794.45800000000008</v>
      </c>
      <c r="AW266" s="27">
        <f>IF($O266&gt;=AW$1,$S266+$Y266+$Z266,$Y266+$Z266)</f>
        <v>794.45800000000008</v>
      </c>
      <c r="AX266" s="27">
        <f>IF($O266&gt;=AX$1,$S266+$Y266+$Z266,$Y266+$Z266)</f>
        <v>794.45800000000008</v>
      </c>
      <c r="AY266" s="27">
        <f>IF($O266&gt;=AY$1,$S266+$Y266+$Z266,$Y266+$Z266)</f>
        <v>794.45800000000008</v>
      </c>
      <c r="AZ266" s="27">
        <f>IF($O266&gt;=AZ$1,$S266+$Y266+$Z266,$Y266+$Z266)</f>
        <v>794.45800000000008</v>
      </c>
      <c r="BA266" s="27">
        <f>IF($O266&gt;=BA$1,$S266+$Y266+$Z266,$Y266+$Z266)</f>
        <v>794.45800000000008</v>
      </c>
      <c r="BB266" s="27">
        <f>IF($O266&gt;=BB$1,$S266+$Y266+$Z266,$Y266+$Z266)</f>
        <v>794.45800000000008</v>
      </c>
      <c r="BC266" s="27">
        <f>IF($O266&gt;=BC$1,$S266+$Y266+$Z266,$Y266+$Z266)</f>
        <v>794.45800000000008</v>
      </c>
      <c r="BD266" s="27">
        <f>IF($O266&gt;=BD$1,$S266+$Y266+$Z266,$Y266+$Z266)</f>
        <v>794.45800000000008</v>
      </c>
      <c r="BE266" s="27">
        <f>IF($O266&gt;=BE$1,$S266+$Y266+$Z266,$Y266+$Z266)</f>
        <v>794.45800000000008</v>
      </c>
      <c r="BF266" s="27">
        <f>IF($O266&gt;=BF$1,$S266+$Y266+$Z266,$Y266+$Z266)</f>
        <v>794.45800000000008</v>
      </c>
      <c r="BG266" s="27">
        <f>IF($O266&gt;=BG$1,$S266+$Y266+$Z266,$Y266+$Z266)</f>
        <v>794.45800000000008</v>
      </c>
      <c r="BH266" s="27">
        <f>IF($O266&gt;=BH$1,$S266+$Y266+$Z266,$Y266+$Z266)</f>
        <v>794.45800000000008</v>
      </c>
      <c r="BI266" s="27">
        <f>IF($O266&gt;=BI$1,$S266+$Y266+$Z266,$Y266+$Z266)</f>
        <v>794.45800000000008</v>
      </c>
      <c r="BJ266" s="27">
        <f>IF($O266&gt;=BJ$1,$S266+$Y266+$Z266,$Y266+$Z266)</f>
        <v>794.45800000000008</v>
      </c>
      <c r="BK266" s="27">
        <f>IF($O266&gt;=BK$1,$S266+$Y266+$Z266,$Y266+$Z266)</f>
        <v>794.45800000000008</v>
      </c>
      <c r="BL266" s="27">
        <f>IF($O266&gt;=BL$1,$S266+$Y266+$Z266,$Y266+$Z266)</f>
        <v>794.45800000000008</v>
      </c>
      <c r="BM266" s="27">
        <f>IF($O266&gt;=BM$1,$S266+$Y266+$Z266,$Y266+$Z266)</f>
        <v>794.45800000000008</v>
      </c>
      <c r="BN266" s="27">
        <f>IF($O266&gt;=BN$1,$S266+$Y266+$Z266,$Y266+$Z266)</f>
        <v>794.45800000000008</v>
      </c>
      <c r="BO266" s="27">
        <f>IF($O266&gt;=BO$1,$S266+$Y266+$Z266,$Y266+$Z266)</f>
        <v>794.45800000000008</v>
      </c>
      <c r="BP266" s="27">
        <f>IF($O266&gt;=BP$1,$S266+$Y266+$Z266,$Y266+$Z266)</f>
        <v>794.45800000000008</v>
      </c>
      <c r="BQ266" s="27">
        <f>IF($O266&gt;=BQ$1,$S266+$Y266+$Z266,$Y266+$Z266)</f>
        <v>794.45800000000008</v>
      </c>
      <c r="BR266" s="27">
        <f>IF($O266&gt;=BR$1,$S266+$Y266+$Z266,$Y266+$Z266)</f>
        <v>794.45800000000008</v>
      </c>
      <c r="BS266" s="27">
        <f>IF($O266&gt;=BS$1,$S266+$Y266+$Z266,$Y266+$Z266)</f>
        <v>794.45800000000008</v>
      </c>
      <c r="BT266" s="27">
        <f>IF($O266&gt;=BT$1,$S266+$Y266+$Z266,$Y266+$Z266)</f>
        <v>794.45800000000008</v>
      </c>
      <c r="BU266" s="27">
        <f>IF($O266&gt;=BU$1,$S266+$Y266+$Z266,$Y266+$Z266)</f>
        <v>794.45800000000008</v>
      </c>
      <c r="BV266" s="27">
        <f>IF($O266&gt;=BV$1,$S266+$Y266+$Z266,$Y266+$Z266)</f>
        <v>794.45800000000008</v>
      </c>
      <c r="BW266" s="27">
        <f>IF($O266&gt;=BW$1,$S266+$Y266+$Z266,$Y266+$Z266)</f>
        <v>794.45800000000008</v>
      </c>
      <c r="BX266" s="27">
        <f>IF($O266&gt;=BX$1,$S266+$Y266+$Z266,$Y266+$Z266)</f>
        <v>794.45800000000008</v>
      </c>
      <c r="BY266" s="27">
        <f>IF($O266&gt;=BY$1,$S266+$Y266+$Z266,$Y266+$Z266)</f>
        <v>794.45800000000008</v>
      </c>
      <c r="BZ266" s="27">
        <f>IF($O266&gt;=BZ$1,$S266+$Y266+$Z266,$Y266+$Z266)</f>
        <v>794.45800000000008</v>
      </c>
      <c r="CA266" s="27">
        <f>IF($O266&gt;=CA$1,$S266+$Y266+$Z266,$Y266+$Z266)</f>
        <v>794.45800000000008</v>
      </c>
      <c r="CB266" s="27">
        <f>IF($O266&gt;=CB$1,$S266+$Y266+$Z266,$Y266+$Z266)</f>
        <v>794.45800000000008</v>
      </c>
      <c r="CC266" s="27">
        <f>IF($O266&gt;=CC$1,$S266+$Y266+$Z266,$Y266+$Z266)</f>
        <v>794.45800000000008</v>
      </c>
      <c r="CD266" s="27">
        <f>IF($O266&gt;=CD$1,$S266+$Y266+$Z266,$Y266+$Z266)</f>
        <v>794.45800000000008</v>
      </c>
      <c r="CE266" s="27">
        <f>IF($O266&gt;=CE$1,$S266+$Y266+$Z266,$Y266+$Z266)</f>
        <v>794.45800000000008</v>
      </c>
      <c r="CF266" s="27">
        <f>IF($O266&gt;=CF$1,$S266+$Y266+$Z266,$Y266+$Z266)</f>
        <v>794.45800000000008</v>
      </c>
      <c r="CG266" s="27">
        <f>IF($O266&gt;=CG$1,$S266+$Y266+$Z266,$Y266+$Z266)</f>
        <v>794.45800000000008</v>
      </c>
      <c r="CH266" s="27">
        <f>IF($O266&gt;=CH$1,$S266+$Y266+$Z266,$Y266+$Z266)</f>
        <v>794.45800000000008</v>
      </c>
      <c r="CI266" s="27">
        <f>IF($O266&gt;=CI$1,$S266+$Y266+$Z266,$Y266+$Z266)</f>
        <v>794.45800000000008</v>
      </c>
      <c r="CJ266" s="27">
        <f>IF($O266&gt;=CJ$1,$S266+$Y266+$Z266,$Y266+$Z266)</f>
        <v>794.45800000000008</v>
      </c>
      <c r="CK266" s="27">
        <f>IF($O266&gt;=CK$1,$S266+$Y266+$Z266,$Y266+$Z266)</f>
        <v>794.45800000000008</v>
      </c>
      <c r="CL266" s="27">
        <f>IF($O266&gt;=CL$1,$S266+$Y266+$Z266,$Y266+$Z266)</f>
        <v>794.45800000000008</v>
      </c>
      <c r="CM266" s="27">
        <f>IF($O266&gt;=CM$1,$S266+$Y266+$Z266,$Y266+$Z266)</f>
        <v>794.45800000000008</v>
      </c>
      <c r="CN266" s="27">
        <f>IF($O266&gt;=CN$1,$S266+$Y266,$Y266)</f>
        <v>394.45800000000003</v>
      </c>
      <c r="CO266" s="27">
        <f>IF($O266&gt;=CO$1,$S266+$Y266,$Y266)</f>
        <v>394.45800000000003</v>
      </c>
      <c r="CP266" s="27">
        <f>IF($O266&gt;=CP$1,$S266+$Y266,$Y266)</f>
        <v>394.45800000000003</v>
      </c>
      <c r="CQ266" s="27">
        <f>IF($O266&gt;=CQ$1,$S266+$Y266,$Y266)</f>
        <v>394.45800000000003</v>
      </c>
      <c r="CR266" s="27">
        <f>IF($O266&gt;=CR$1,$S266+$Y266,$Y266)</f>
        <v>394.45800000000003</v>
      </c>
      <c r="CS266" s="27">
        <f>IF($O266&gt;=CS$1,$S266+$Y266,$Y266)</f>
        <v>394.45800000000003</v>
      </c>
      <c r="CT266" s="27">
        <f>IF($O266&gt;=CT$1,$S266+$Y266,$Y266)</f>
        <v>394.45800000000003</v>
      </c>
      <c r="CU266" s="27">
        <f>IF($O266&gt;=CU$1,$S266+$Y266,$Y266)</f>
        <v>394.45800000000003</v>
      </c>
      <c r="CV266" s="27">
        <f>IF($O266&gt;=CV$1,$S266+$Y266,$Y266)</f>
        <v>394.45800000000003</v>
      </c>
      <c r="CW266" s="27">
        <f>IF($O266&gt;=CW$1,$S266+$Y266,$Y266)</f>
        <v>394.45800000000003</v>
      </c>
      <c r="CX266" s="27">
        <f>IF($O266&gt;=CX$1,$S266+$Y266,$Y266)</f>
        <v>394.45800000000003</v>
      </c>
      <c r="CY266" s="27">
        <f>IF($O266&gt;=CY$1,$S266+$Y266,$Y266)</f>
        <v>394.45800000000003</v>
      </c>
      <c r="CZ266" s="27">
        <f>IF($O266&gt;=CZ$1,$S266+$Y266,$Y266)</f>
        <v>394.45800000000003</v>
      </c>
      <c r="DA266" s="27">
        <f>IF($O266&gt;=DA$1,$S266+$Y266,$Y266)</f>
        <v>394.45800000000003</v>
      </c>
      <c r="DB266" s="27">
        <f>IF($O266&gt;=DB$1,$S266+$Y266,$Y266)</f>
        <v>394.45800000000003</v>
      </c>
      <c r="DC266" s="27">
        <f>IF($O266&gt;=DC$1,$S266+$Y266,$Y266)</f>
        <v>394.45800000000003</v>
      </c>
      <c r="DD266" s="27">
        <f>IF($O266&gt;=DD$1,$S266+$Y266,$Y266)</f>
        <v>394.45800000000003</v>
      </c>
      <c r="DE266" s="27">
        <f>IF($O266&gt;=DE$1,$S266+$Y266,$Y266)</f>
        <v>394.45800000000003</v>
      </c>
      <c r="DF266" s="27">
        <f>IF($O266&gt;=DF$1,$S266+$Y266,$Y266)</f>
        <v>394.45800000000003</v>
      </c>
      <c r="DG266" s="27">
        <f>IF($O266&gt;=DG$1,$S266+$Y266,$Y266)</f>
        <v>394.45800000000003</v>
      </c>
      <c r="DH266" s="27">
        <f>IF($O266&gt;=DH$1,$S266+$Y266,$Y266)</f>
        <v>394.45800000000003</v>
      </c>
      <c r="DI266" s="27">
        <f>IF($O266&gt;=DI$1,$S266+$Y266,$Y266)</f>
        <v>394.45800000000003</v>
      </c>
      <c r="DJ266" s="27">
        <f>IF($O266&gt;=DJ$1,$S266+$Y266,$Y266)</f>
        <v>394.45800000000003</v>
      </c>
      <c r="DK266" s="27">
        <f>IF($O266&gt;=DK$1,$S266+$Y266,$Y266)</f>
        <v>394.45800000000003</v>
      </c>
      <c r="DL266" s="27">
        <f>IF($O266&gt;=DL$1,$S266+$Y266,$Y266)</f>
        <v>394.45800000000003</v>
      </c>
      <c r="DM266" s="27">
        <f>IF($O266&gt;=DM$1,$S266+$Y266,$Y266)</f>
        <v>394.45800000000003</v>
      </c>
      <c r="DN266" s="27">
        <f>IF($O266&gt;=DN$1,$S266+$Y266,$Y266)</f>
        <v>394.45800000000003</v>
      </c>
      <c r="DO266" s="27">
        <f>IF($O266&gt;=DO$1,$S266+$Y266,$Y266)</f>
        <v>394.45800000000003</v>
      </c>
      <c r="DP266" s="27">
        <f>IF($O266&gt;=DP$1,$S266+$Y266,$Y266)</f>
        <v>394.45800000000003</v>
      </c>
      <c r="DQ266" s="27">
        <f>IF($O266&gt;=DQ$1,$S266+$Y266,$Y266)</f>
        <v>394.45800000000003</v>
      </c>
      <c r="DR266" s="27">
        <f>IF($O266&gt;=DR$1,$S266+$Y266,$Y266)</f>
        <v>394.45800000000003</v>
      </c>
      <c r="DS266" s="27">
        <f>IF($O266&gt;=DS$1,$S266+$Y266,$Y266)</f>
        <v>394.45800000000003</v>
      </c>
      <c r="DT266" s="27">
        <f>IF($O266&gt;=DT$1,$S266+$Y266,$Y266)</f>
        <v>394.45800000000003</v>
      </c>
      <c r="DU266" s="27">
        <f>IF($O266&gt;=DU$1,$S266+$Y266,$Y266)</f>
        <v>394.45800000000003</v>
      </c>
      <c r="DV266" s="27">
        <f>IF($O266&gt;=DV$1,$S266+$Y266,$Y266)</f>
        <v>394.45800000000003</v>
      </c>
      <c r="DW266" s="27">
        <f>IF($O266&gt;=DW$1,$S266+$Y266,$Y266)</f>
        <v>394.45800000000003</v>
      </c>
      <c r="DX266" s="27">
        <f>IF($O266&gt;=DX$1,$S266+$Y266,$Y266)</f>
        <v>394.45800000000003</v>
      </c>
      <c r="DY266" s="27">
        <f>IF($O266&gt;=DY$1,$S266+$Y266,$Y266)</f>
        <v>394.45800000000003</v>
      </c>
      <c r="DZ266" s="27">
        <f>IF($O266&gt;=DZ$1,$S266+$Y266,$Y266)</f>
        <v>394.45800000000003</v>
      </c>
      <c r="EA266" s="27">
        <f>IF($O266&gt;=EA$1,$S266+$Y266,$Y266)</f>
        <v>394.45800000000003</v>
      </c>
      <c r="EB266" s="27">
        <f>IF($O266&gt;=EB$1,$S266+$Y266,$Y266)</f>
        <v>394.45800000000003</v>
      </c>
      <c r="EC266" s="27">
        <f>IF($O266&gt;=EC$1,$S266+$Y266,$Y266)</f>
        <v>394.45800000000003</v>
      </c>
      <c r="ED266" s="27">
        <f>IF($O266&gt;=ED$1,$S266+$Y266,$Y266)</f>
        <v>0</v>
      </c>
      <c r="EE266" s="27">
        <f>IF($O266&gt;=EE$1,$S266+$Y266,$Y266)</f>
        <v>0</v>
      </c>
      <c r="EF266" s="27">
        <f>IF($O266&gt;=EF$1,$S266+$Y266,$Y266)</f>
        <v>0</v>
      </c>
      <c r="EG266" s="27">
        <f>IF($O266&gt;=EG$1,$S266+$Y266,$Y266)</f>
        <v>0</v>
      </c>
      <c r="EH266" s="27">
        <f>IF($O266&gt;=EH$1,$S266+$Y266,$Y266)</f>
        <v>0</v>
      </c>
      <c r="EI266" s="27">
        <f>IF($O266&gt;=EI$1,$S266+$Y266,$Y266)</f>
        <v>0</v>
      </c>
      <c r="EJ266" s="27">
        <f>IF($O266&gt;=EJ$1,$S266+$Y266,$Y266)</f>
        <v>0</v>
      </c>
      <c r="EK266" s="27">
        <f>IF($O266&gt;=EK$1,$S266+$Y266,$Y266)</f>
        <v>0</v>
      </c>
      <c r="EL266" s="27">
        <f>IF($O266&gt;=EL$1,$S266+$Y266,$Y266)</f>
        <v>0</v>
      </c>
      <c r="EM266" s="27">
        <f>IF($O266&gt;=EM$1,$S266+$Y266,$Y266)</f>
        <v>0</v>
      </c>
      <c r="EN266" s="27">
        <f>IF($O266&gt;=EN$1,$S266+$Y266,$Y266)</f>
        <v>0</v>
      </c>
      <c r="EO266" s="27">
        <f>IF($O266&gt;=EO$1,$S266+$Y266,$Y266)</f>
        <v>0</v>
      </c>
      <c r="EP266" s="27">
        <f>IF($O266&gt;=EP$1,$S266+$Y266,$Y266)</f>
        <v>0</v>
      </c>
      <c r="EQ266" s="27">
        <f>IF($O266&gt;=EQ$1,$S266+$Y266,$Y266)</f>
        <v>0</v>
      </c>
      <c r="ER266" s="27">
        <f>IF($O266&gt;=ER$1,$S266+$Y266,$Y266)</f>
        <v>0</v>
      </c>
      <c r="ES266" s="27">
        <f>IF($O266&gt;=ES$1,$S266+$Y266,$Y266)</f>
        <v>0</v>
      </c>
      <c r="ET266" s="27">
        <f>IF($O266&gt;=ET$1,$S266+$Y266,$Y266)</f>
        <v>0</v>
      </c>
      <c r="EU266" s="27">
        <f>IF($O266&gt;=EU$1,$S266+$Y266,$Y266)</f>
        <v>0</v>
      </c>
      <c r="EV266" s="27">
        <f>IF($O266&gt;=EV$1,$S266,0)</f>
        <v>0</v>
      </c>
      <c r="EW266" s="27">
        <f>IF($O266&gt;=EW$1,$S266,0)</f>
        <v>0</v>
      </c>
      <c r="EX266" s="27">
        <f>IF($O266&gt;=EX$1,$S266,0)</f>
        <v>0</v>
      </c>
      <c r="EY266" s="27">
        <f>IF($O266&gt;=EY$1,$S266,0)</f>
        <v>0</v>
      </c>
      <c r="EZ266" s="27">
        <f>IF($O266&gt;=EZ$1,$S266,0)</f>
        <v>0</v>
      </c>
      <c r="FA266" s="27">
        <f>IF($O266&gt;=FA$1,$S266,0)</f>
        <v>0</v>
      </c>
      <c r="FB266" s="27">
        <f>IF($O266&gt;=FB$1,$S266,0)</f>
        <v>0</v>
      </c>
      <c r="FC266" s="27">
        <f>IF($O266&gt;=FC$1,$S266,0)</f>
        <v>0</v>
      </c>
      <c r="FD266" s="27">
        <f>IF($O266&gt;=FD$1,$S266,0)</f>
        <v>0</v>
      </c>
      <c r="FE266" s="27">
        <f>IF($O266&gt;=FE$1,$S266,0)</f>
        <v>0</v>
      </c>
      <c r="FF266" s="27">
        <f>IF($O266&gt;=FF$1,$S266,0)</f>
        <v>0</v>
      </c>
      <c r="FG266" s="27">
        <f>IF($O266&gt;=FG$1,$S266,0)</f>
        <v>0</v>
      </c>
      <c r="FH266" s="27">
        <f>IF($O266&gt;=FH$1,$S266,0)</f>
        <v>0</v>
      </c>
      <c r="FI266" s="27">
        <f>IF($O266&gt;=FI$1,$S266,0)</f>
        <v>0</v>
      </c>
      <c r="FJ266" s="27">
        <f>IF($O266&gt;=FJ$1,$S266,0)</f>
        <v>0</v>
      </c>
      <c r="FK266" s="27">
        <f>IF($O266&gt;=FK$1,$S266,0)</f>
        <v>0</v>
      </c>
      <c r="FL266" s="27">
        <f>IF($O266&gt;=FL$1,$S266,0)</f>
        <v>0</v>
      </c>
      <c r="FM266" s="27">
        <f>IF($O266&gt;=FM$1,$S266,0)</f>
        <v>0</v>
      </c>
      <c r="FN266" s="27">
        <f>IF($O266&gt;=FN$1,$S266,0)</f>
        <v>0</v>
      </c>
      <c r="FO266" s="27">
        <f>IF($O266&gt;=FO$1,$S266,0)</f>
        <v>0</v>
      </c>
      <c r="FP266" s="27">
        <f>IF($O266&gt;=FP$1,$S266,0)</f>
        <v>0</v>
      </c>
      <c r="FQ266" s="27">
        <f>IF($O266&gt;=FQ$1,$S266,0)</f>
        <v>0</v>
      </c>
      <c r="FR266" s="27">
        <f>IF($O266&gt;=FR$1,$S266,0)</f>
        <v>0</v>
      </c>
      <c r="FS266" s="27">
        <f>IF($O266&gt;=FS$1,$S266,0)</f>
        <v>0</v>
      </c>
      <c r="FT266" s="27">
        <f>IF($O266&gt;=FT$1,$S266,0)</f>
        <v>0</v>
      </c>
      <c r="FU266" s="27">
        <f>IF($O266&gt;=FU$1,$S266,0)</f>
        <v>0</v>
      </c>
      <c r="FV266" s="27">
        <f>IF($O266&gt;=FV$1,$S266,0)</f>
        <v>0</v>
      </c>
      <c r="FW266" s="27">
        <f>IF($O266&gt;=FW$1,$S266,0)</f>
        <v>0</v>
      </c>
      <c r="FX266" s="27">
        <f>IF($O266&gt;=FX$1,$S266,0)</f>
        <v>0</v>
      </c>
      <c r="FY266" s="27">
        <f>IF($O266&gt;=FY$1,$S266,0)</f>
        <v>0</v>
      </c>
      <c r="FZ266" s="27">
        <f>IF($O266&gt;=FZ$1,$S266,0)</f>
        <v>0</v>
      </c>
      <c r="GA266" s="27">
        <f>IF($O266&gt;=GA$1,$S266,0)</f>
        <v>0</v>
      </c>
      <c r="GB266" s="27">
        <f>IF($O266&gt;=GB$1,$S266,0)</f>
        <v>0</v>
      </c>
      <c r="GC266" s="27">
        <f>IF($O266&gt;=GC$1,$S266,0)</f>
        <v>0</v>
      </c>
      <c r="GD266" s="27">
        <f>IF($O266&gt;=GD$1,$S266,0)</f>
        <v>0</v>
      </c>
      <c r="GE266" s="27">
        <f>IF($O266&gt;=GE$1,$S266,0)</f>
        <v>0</v>
      </c>
      <c r="GF266" s="27">
        <f>IF($O266&gt;=GF$1,$S266,0)</f>
        <v>0</v>
      </c>
      <c r="GG266" s="27">
        <f>IF($O266&gt;=GG$1,$S266,0)</f>
        <v>0</v>
      </c>
      <c r="GH266" s="27">
        <f>IF($O266&gt;=GH$1,$S266,0)</f>
        <v>0</v>
      </c>
      <c r="GI266" s="27">
        <f>IF($O266&gt;=GI$1,$S266,0)</f>
        <v>0</v>
      </c>
      <c r="GJ266" s="27">
        <f>IF($O266&gt;=GJ$1,$S266,0)</f>
        <v>0</v>
      </c>
      <c r="GK266" s="27">
        <f>IF($O266&gt;=GK$1,$S266,0)</f>
        <v>0</v>
      </c>
      <c r="GL266" s="27">
        <f>IF($O266&gt;=GL$1,$S266,0)</f>
        <v>0</v>
      </c>
      <c r="GM266" s="27">
        <f>IF($O266&gt;=GM$1,$S266,0)</f>
        <v>0</v>
      </c>
      <c r="GN266" s="27">
        <f>IF($O266&gt;=GN$1,$S266,0)</f>
        <v>0</v>
      </c>
      <c r="GO266" s="27">
        <f>IF($O266&gt;=GO$1,$S266,0)</f>
        <v>0</v>
      </c>
      <c r="GP266" s="27">
        <f>IF($O266&gt;=GP$1,$S266,0)</f>
        <v>0</v>
      </c>
      <c r="GQ266" s="27">
        <f>IF($O266&gt;=GQ$1,$S266,0)</f>
        <v>0</v>
      </c>
      <c r="GR266" s="27">
        <f>IF($O266&gt;=GR$1,$S266,0)</f>
        <v>0</v>
      </c>
      <c r="GS266" s="27">
        <f>IF($O266&gt;=GS$1,$S266,0)</f>
        <v>0</v>
      </c>
      <c r="GT266" s="27">
        <f>IF($O266&gt;=GT$1,$S266,0)</f>
        <v>0</v>
      </c>
      <c r="GU266" s="27">
        <f>IF($O266&gt;=GU$1,$S266,0)</f>
        <v>0</v>
      </c>
      <c r="GV266" s="27">
        <f>IF($O266&gt;=GV$1,$S266,0)</f>
        <v>0</v>
      </c>
      <c r="GW266" s="27">
        <f>IF($O266&gt;=GW$1,$S266,0)</f>
        <v>0</v>
      </c>
      <c r="GX266" s="27">
        <f>IF($O266&gt;=GX$1,$S266,0)</f>
        <v>0</v>
      </c>
      <c r="GY266" s="27">
        <f>IF($O266&gt;=GY$1,$S266,0)</f>
        <v>0</v>
      </c>
      <c r="GZ266" s="27">
        <f>IF($O266&gt;=GZ$1,$S266,0)</f>
        <v>0</v>
      </c>
      <c r="HA266" s="27">
        <f>IF($O266&gt;=HA$1,$S266,0)</f>
        <v>0</v>
      </c>
      <c r="HB266" s="27">
        <f>IF($O266&gt;=HB$1,$S266,0)</f>
        <v>0</v>
      </c>
      <c r="HC266" s="27">
        <f>IF($O266&gt;=HC$1,$S266,0)</f>
        <v>0</v>
      </c>
    </row>
    <row r="267" spans="1:211">
      <c r="A267" s="3">
        <v>170844</v>
      </c>
      <c r="B267" s="3" t="s">
        <v>113</v>
      </c>
      <c r="C267" s="3" t="s">
        <v>98</v>
      </c>
      <c r="D267" s="3">
        <v>59</v>
      </c>
      <c r="E267" s="4">
        <v>40584</v>
      </c>
      <c r="F267" s="5">
        <v>7.3616438356164382</v>
      </c>
      <c r="G267" s="3" t="s">
        <v>99</v>
      </c>
      <c r="H267" s="4">
        <v>21712</v>
      </c>
      <c r="I267" s="9" t="s">
        <v>864</v>
      </c>
      <c r="J267" s="5">
        <v>1914</v>
      </c>
      <c r="K267" s="31">
        <v>331</v>
      </c>
      <c r="L267" s="32">
        <v>7</v>
      </c>
      <c r="M267" s="33">
        <f>VLOOKUP(L267,FIND,3,TRUE)</f>
        <v>1</v>
      </c>
      <c r="N267" s="32">
        <f>IF(L267&gt;30,180,VLOOKUP(L267,TEMPO,2,FALSE))</f>
        <v>42</v>
      </c>
      <c r="O267" s="32">
        <f>IF(R267&gt;0,4,N267)</f>
        <v>4</v>
      </c>
      <c r="P267" s="96">
        <f>J267*M267*L267</f>
        <v>13398</v>
      </c>
      <c r="Q267" s="96">
        <f>10934.45*2</f>
        <v>21868.9</v>
      </c>
      <c r="R267" s="96">
        <f>IF(P267&lt;=Q267,P267/4,0)</f>
        <v>3349.5</v>
      </c>
      <c r="S267" s="5">
        <f>IF(P267&gt;=Q267,P267/N267,0)</f>
        <v>0</v>
      </c>
      <c r="T267" s="3"/>
      <c r="U267" s="3">
        <f>IF(T267="",1,0)</f>
        <v>1</v>
      </c>
      <c r="V267" s="3">
        <v>634</v>
      </c>
      <c r="W267" s="5">
        <v>0</v>
      </c>
      <c r="X267" s="5">
        <v>402.65</v>
      </c>
      <c r="Y267" s="5">
        <f>X267*W267</f>
        <v>0</v>
      </c>
      <c r="Z267" s="5">
        <v>400</v>
      </c>
      <c r="AA267" s="5">
        <f>S267+Y267+Z267</f>
        <v>400</v>
      </c>
      <c r="AB267" s="39">
        <f>(J267/12+J267/12*1.3333333333+450/12+J267/30*6/12+J267)*1.3+Y267+Z267+153.9</f>
        <v>3616.1366666597546</v>
      </c>
      <c r="AC267" s="39" t="s">
        <v>98</v>
      </c>
      <c r="AD267" s="39">
        <f>J267*1.3+400+153.9</f>
        <v>3042.1000000000004</v>
      </c>
      <c r="AE267" s="39">
        <f>SUMIFS('CUSTO MENSAL FUNC NOVO'!H:H,'CUSTO MENSAL FUNC NOVO'!A:A,'VALORES MENSAIS'!AC267)</f>
        <v>3674.875</v>
      </c>
      <c r="AF267" s="27">
        <f>IF($R267&gt;0,$R267,$S267)+$Y267+$Z267</f>
        <v>3749.5</v>
      </c>
      <c r="AG267" s="27">
        <f>IF($R267&gt;0,$R267,$S267)+$Y267+$Z267</f>
        <v>3749.5</v>
      </c>
      <c r="AH267" s="27">
        <f>IF($R267&gt;0,$R267,$S267)+$Y267+$Z267</f>
        <v>3749.5</v>
      </c>
      <c r="AI267" s="27">
        <f>IF($R267&gt;0,$R267,$S267)+$Y267+$Z267</f>
        <v>3749.5</v>
      </c>
      <c r="AJ267" s="27">
        <f>IF($O267&gt;=AJ$1,$S267+$Y267+$Z267,$Y267+$Z267)</f>
        <v>400</v>
      </c>
      <c r="AK267" s="27">
        <f>IF($O267&gt;=AK$1,$S267+$Y267+$Z267,$Y267+$Z267)</f>
        <v>400</v>
      </c>
      <c r="AL267" s="27">
        <f>IF($O267&gt;=AL$1,$S267+$Y267+$Z267,$Y267+$Z267)</f>
        <v>400</v>
      </c>
      <c r="AM267" s="27">
        <f>IF($O267&gt;=AM$1,$S267+$Y267+$Z267,$Y267+$Z267)</f>
        <v>400</v>
      </c>
      <c r="AN267" s="27">
        <f>IF($O267&gt;=AN$1,$S267+$Y267+$Z267,$Y267+$Z267)</f>
        <v>400</v>
      </c>
      <c r="AO267" s="27">
        <f>IF($O267&gt;=AO$1,$S267+$Y267+$Z267,$Y267+$Z267)</f>
        <v>400</v>
      </c>
      <c r="AP267" s="27">
        <f>IF($O267&gt;=AP$1,$S267+$Y267+$Z267,$Y267+$Z267)</f>
        <v>400</v>
      </c>
      <c r="AQ267" s="27">
        <f>IF($O267&gt;=AQ$1,$S267+$Y267+$Z267,$Y267+$Z267)</f>
        <v>400</v>
      </c>
      <c r="AR267" s="27">
        <f>IF($O267&gt;=AR$1,$S267+$Y267+$Z267,$Y267+$Z267)</f>
        <v>400</v>
      </c>
      <c r="AS267" s="27">
        <f>IF($O267&gt;=AS$1,$S267+$Y267+$Z267,$Y267+$Z267)</f>
        <v>400</v>
      </c>
      <c r="AT267" s="27">
        <f>IF($O267&gt;=AT$1,$S267+$Y267+$Z267,$Y267+$Z267)</f>
        <v>400</v>
      </c>
      <c r="AU267" s="27">
        <f>IF($O267&gt;=AU$1,$S267+$Y267+$Z267,$Y267+$Z267)</f>
        <v>400</v>
      </c>
      <c r="AV267" s="27">
        <f>IF($O267&gt;=AV$1,$S267+$Y267+$Z267,$Y267+$Z267)</f>
        <v>400</v>
      </c>
      <c r="AW267" s="27">
        <f>IF($O267&gt;=AW$1,$S267+$Y267+$Z267,$Y267+$Z267)</f>
        <v>400</v>
      </c>
      <c r="AX267" s="27">
        <f>IF($O267&gt;=AX$1,$S267+$Y267+$Z267,$Y267+$Z267)</f>
        <v>400</v>
      </c>
      <c r="AY267" s="27">
        <f>IF($O267&gt;=AY$1,$S267+$Y267+$Z267,$Y267+$Z267)</f>
        <v>400</v>
      </c>
      <c r="AZ267" s="27">
        <f>IF($O267&gt;=AZ$1,$S267+$Y267+$Z267,$Y267+$Z267)</f>
        <v>400</v>
      </c>
      <c r="BA267" s="27">
        <f>IF($O267&gt;=BA$1,$S267+$Y267+$Z267,$Y267+$Z267)</f>
        <v>400</v>
      </c>
      <c r="BB267" s="27">
        <f>IF($O267&gt;=BB$1,$S267+$Y267+$Z267,$Y267+$Z267)</f>
        <v>400</v>
      </c>
      <c r="BC267" s="27">
        <f>IF($O267&gt;=BC$1,$S267+$Y267+$Z267,$Y267+$Z267)</f>
        <v>400</v>
      </c>
      <c r="BD267" s="27">
        <f>IF($O267&gt;=BD$1,$S267+$Y267+$Z267,$Y267+$Z267)</f>
        <v>400</v>
      </c>
      <c r="BE267" s="27">
        <f>IF($O267&gt;=BE$1,$S267+$Y267+$Z267,$Y267+$Z267)</f>
        <v>400</v>
      </c>
      <c r="BF267" s="27">
        <f>IF($O267&gt;=BF$1,$S267+$Y267+$Z267,$Y267+$Z267)</f>
        <v>400</v>
      </c>
      <c r="BG267" s="27">
        <f>IF($O267&gt;=BG$1,$S267+$Y267+$Z267,$Y267+$Z267)</f>
        <v>400</v>
      </c>
      <c r="BH267" s="27">
        <f>IF($O267&gt;=BH$1,$S267+$Y267+$Z267,$Y267+$Z267)</f>
        <v>400</v>
      </c>
      <c r="BI267" s="27">
        <f>IF($O267&gt;=BI$1,$S267+$Y267+$Z267,$Y267+$Z267)</f>
        <v>400</v>
      </c>
      <c r="BJ267" s="27">
        <f>IF($O267&gt;=BJ$1,$S267+$Y267+$Z267,$Y267+$Z267)</f>
        <v>400</v>
      </c>
      <c r="BK267" s="27">
        <f>IF($O267&gt;=BK$1,$S267+$Y267+$Z267,$Y267+$Z267)</f>
        <v>400</v>
      </c>
      <c r="BL267" s="27">
        <f>IF($O267&gt;=BL$1,$S267+$Y267+$Z267,$Y267+$Z267)</f>
        <v>400</v>
      </c>
      <c r="BM267" s="27">
        <f>IF($O267&gt;=BM$1,$S267+$Y267+$Z267,$Y267+$Z267)</f>
        <v>400</v>
      </c>
      <c r="BN267" s="27">
        <f>IF($O267&gt;=BN$1,$S267+$Y267+$Z267,$Y267+$Z267)</f>
        <v>400</v>
      </c>
      <c r="BO267" s="27">
        <f>IF($O267&gt;=BO$1,$S267+$Y267+$Z267,$Y267+$Z267)</f>
        <v>400</v>
      </c>
      <c r="BP267" s="27">
        <f>IF($O267&gt;=BP$1,$S267+$Y267+$Z267,$Y267+$Z267)</f>
        <v>400</v>
      </c>
      <c r="BQ267" s="27">
        <f>IF($O267&gt;=BQ$1,$S267+$Y267+$Z267,$Y267+$Z267)</f>
        <v>400</v>
      </c>
      <c r="BR267" s="27">
        <f>IF($O267&gt;=BR$1,$S267+$Y267+$Z267,$Y267+$Z267)</f>
        <v>400</v>
      </c>
      <c r="BS267" s="27">
        <f>IF($O267&gt;=BS$1,$S267+$Y267+$Z267,$Y267+$Z267)</f>
        <v>400</v>
      </c>
      <c r="BT267" s="27">
        <f>IF($O267&gt;=BT$1,$S267+$Y267+$Z267,$Y267+$Z267)</f>
        <v>400</v>
      </c>
      <c r="BU267" s="27">
        <f>IF($O267&gt;=BU$1,$S267+$Y267+$Z267,$Y267+$Z267)</f>
        <v>400</v>
      </c>
      <c r="BV267" s="27">
        <f>IF($O267&gt;=BV$1,$S267+$Y267+$Z267,$Y267+$Z267)</f>
        <v>400</v>
      </c>
      <c r="BW267" s="27">
        <f>IF($O267&gt;=BW$1,$S267+$Y267+$Z267,$Y267+$Z267)</f>
        <v>400</v>
      </c>
      <c r="BX267" s="27">
        <f>IF($O267&gt;=BX$1,$S267+$Y267+$Z267,$Y267+$Z267)</f>
        <v>400</v>
      </c>
      <c r="BY267" s="27">
        <f>IF($O267&gt;=BY$1,$S267+$Y267+$Z267,$Y267+$Z267)</f>
        <v>400</v>
      </c>
      <c r="BZ267" s="27">
        <f>IF($O267&gt;=BZ$1,$S267+$Y267+$Z267,$Y267+$Z267)</f>
        <v>400</v>
      </c>
      <c r="CA267" s="27">
        <f>IF($O267&gt;=CA$1,$S267+$Y267+$Z267,$Y267+$Z267)</f>
        <v>400</v>
      </c>
      <c r="CB267" s="27">
        <f>IF($O267&gt;=CB$1,$S267+$Y267+$Z267,$Y267+$Z267)</f>
        <v>400</v>
      </c>
      <c r="CC267" s="27">
        <f>IF($O267&gt;=CC$1,$S267+$Y267+$Z267,$Y267+$Z267)</f>
        <v>400</v>
      </c>
      <c r="CD267" s="27">
        <f>IF($O267&gt;=CD$1,$S267+$Y267+$Z267,$Y267+$Z267)</f>
        <v>400</v>
      </c>
      <c r="CE267" s="27">
        <f>IF($O267&gt;=CE$1,$S267+$Y267+$Z267,$Y267+$Z267)</f>
        <v>400</v>
      </c>
      <c r="CF267" s="27">
        <f>IF($O267&gt;=CF$1,$S267+$Y267+$Z267,$Y267+$Z267)</f>
        <v>400</v>
      </c>
      <c r="CG267" s="27">
        <f>IF($O267&gt;=CG$1,$S267+$Y267+$Z267,$Y267+$Z267)</f>
        <v>400</v>
      </c>
      <c r="CH267" s="27">
        <f>IF($O267&gt;=CH$1,$S267+$Y267+$Z267,$Y267+$Z267)</f>
        <v>400</v>
      </c>
      <c r="CI267" s="27">
        <f>IF($O267&gt;=CI$1,$S267+$Y267+$Z267,$Y267+$Z267)</f>
        <v>400</v>
      </c>
      <c r="CJ267" s="27">
        <f>IF($O267&gt;=CJ$1,$S267+$Y267+$Z267,$Y267+$Z267)</f>
        <v>400</v>
      </c>
      <c r="CK267" s="27">
        <f>IF($O267&gt;=CK$1,$S267+$Y267+$Z267,$Y267+$Z267)</f>
        <v>400</v>
      </c>
      <c r="CL267" s="27">
        <f>IF($O267&gt;=CL$1,$S267+$Y267+$Z267,$Y267+$Z267)</f>
        <v>400</v>
      </c>
      <c r="CM267" s="27">
        <f>IF($O267&gt;=CM$1,$S267+$Y267+$Z267,$Y267+$Z267)</f>
        <v>400</v>
      </c>
      <c r="CN267" s="27">
        <f>IF($O267&gt;=CN$1,$S267+$Y267,$Y267)</f>
        <v>0</v>
      </c>
      <c r="CO267" s="27">
        <f>IF($O267&gt;=CO$1,$S267+$Y267,$Y267)</f>
        <v>0</v>
      </c>
      <c r="CP267" s="27">
        <f>IF($O267&gt;=CP$1,$S267+$Y267,$Y267)</f>
        <v>0</v>
      </c>
      <c r="CQ267" s="27">
        <f>IF($O267&gt;=CQ$1,$S267+$Y267,$Y267)</f>
        <v>0</v>
      </c>
      <c r="CR267" s="27">
        <f>IF($O267&gt;=CR$1,$S267+$Y267,$Y267)</f>
        <v>0</v>
      </c>
      <c r="CS267" s="27">
        <f>IF($O267&gt;=CS$1,$S267+$Y267,$Y267)</f>
        <v>0</v>
      </c>
      <c r="CT267" s="27">
        <f>IF($O267&gt;=CT$1,$S267+$Y267,$Y267)</f>
        <v>0</v>
      </c>
      <c r="CU267" s="27">
        <f>IF($O267&gt;=CU$1,$S267+$Y267,$Y267)</f>
        <v>0</v>
      </c>
      <c r="CV267" s="27">
        <f>IF($O267&gt;=CV$1,$S267+$Y267,$Y267)</f>
        <v>0</v>
      </c>
      <c r="CW267" s="27">
        <f>IF($O267&gt;=CW$1,$S267+$Y267,$Y267)</f>
        <v>0</v>
      </c>
      <c r="CX267" s="27">
        <f>IF($O267&gt;=CX$1,$S267+$Y267,$Y267)</f>
        <v>0</v>
      </c>
      <c r="CY267" s="27">
        <f>IF($O267&gt;=CY$1,$S267+$Y267,$Y267)</f>
        <v>0</v>
      </c>
      <c r="CZ267" s="27">
        <f>IF($O267&gt;=CZ$1,$S267+$Y267,$Y267)</f>
        <v>0</v>
      </c>
      <c r="DA267" s="27">
        <f>IF($O267&gt;=DA$1,$S267+$Y267,$Y267)</f>
        <v>0</v>
      </c>
      <c r="DB267" s="27">
        <f>IF($O267&gt;=DB$1,$S267+$Y267,$Y267)</f>
        <v>0</v>
      </c>
      <c r="DC267" s="27">
        <f>IF($O267&gt;=DC$1,$S267+$Y267,$Y267)</f>
        <v>0</v>
      </c>
      <c r="DD267" s="27">
        <f>IF($O267&gt;=DD$1,$S267+$Y267,$Y267)</f>
        <v>0</v>
      </c>
      <c r="DE267" s="27">
        <f>IF($O267&gt;=DE$1,$S267+$Y267,$Y267)</f>
        <v>0</v>
      </c>
      <c r="DF267" s="27">
        <f>IF($O267&gt;=DF$1,$S267+$Y267,$Y267)</f>
        <v>0</v>
      </c>
      <c r="DG267" s="27">
        <f>IF($O267&gt;=DG$1,$S267+$Y267,$Y267)</f>
        <v>0</v>
      </c>
      <c r="DH267" s="27">
        <f>IF($O267&gt;=DH$1,$S267+$Y267,$Y267)</f>
        <v>0</v>
      </c>
      <c r="DI267" s="27">
        <f>IF($O267&gt;=DI$1,$S267+$Y267,$Y267)</f>
        <v>0</v>
      </c>
      <c r="DJ267" s="27">
        <f>IF($O267&gt;=DJ$1,$S267+$Y267,$Y267)</f>
        <v>0</v>
      </c>
      <c r="DK267" s="27">
        <f>IF($O267&gt;=DK$1,$S267+$Y267,$Y267)</f>
        <v>0</v>
      </c>
      <c r="DL267" s="27">
        <f>IF($O267&gt;=DL$1,$S267+$Y267,$Y267)</f>
        <v>0</v>
      </c>
      <c r="DM267" s="27">
        <f>IF($O267&gt;=DM$1,$S267+$Y267,$Y267)</f>
        <v>0</v>
      </c>
      <c r="DN267" s="27">
        <f>IF($O267&gt;=DN$1,$S267+$Y267,$Y267)</f>
        <v>0</v>
      </c>
      <c r="DO267" s="27">
        <f>IF($O267&gt;=DO$1,$S267+$Y267,$Y267)</f>
        <v>0</v>
      </c>
      <c r="DP267" s="27">
        <f>IF($O267&gt;=DP$1,$S267+$Y267,$Y267)</f>
        <v>0</v>
      </c>
      <c r="DQ267" s="27">
        <f>IF($O267&gt;=DQ$1,$S267+$Y267,$Y267)</f>
        <v>0</v>
      </c>
      <c r="DR267" s="27">
        <f>IF($O267&gt;=DR$1,$S267+$Y267,$Y267)</f>
        <v>0</v>
      </c>
      <c r="DS267" s="27">
        <f>IF($O267&gt;=DS$1,$S267+$Y267,$Y267)</f>
        <v>0</v>
      </c>
      <c r="DT267" s="27">
        <f>IF($O267&gt;=DT$1,$S267+$Y267,$Y267)</f>
        <v>0</v>
      </c>
      <c r="DU267" s="27">
        <f>IF($O267&gt;=DU$1,$S267+$Y267,$Y267)</f>
        <v>0</v>
      </c>
      <c r="DV267" s="27">
        <f>IF($O267&gt;=DV$1,$S267+$Y267,$Y267)</f>
        <v>0</v>
      </c>
      <c r="DW267" s="27">
        <f>IF($O267&gt;=DW$1,$S267+$Y267,$Y267)</f>
        <v>0</v>
      </c>
      <c r="DX267" s="27">
        <f>IF($O267&gt;=DX$1,$S267+$Y267,$Y267)</f>
        <v>0</v>
      </c>
      <c r="DY267" s="27">
        <f>IF($O267&gt;=DY$1,$S267+$Y267,$Y267)</f>
        <v>0</v>
      </c>
      <c r="DZ267" s="27">
        <f>IF($O267&gt;=DZ$1,$S267+$Y267,$Y267)</f>
        <v>0</v>
      </c>
      <c r="EA267" s="27">
        <f>IF($O267&gt;=EA$1,$S267+$Y267,$Y267)</f>
        <v>0</v>
      </c>
      <c r="EB267" s="27">
        <f>IF($O267&gt;=EB$1,$S267+$Y267,$Y267)</f>
        <v>0</v>
      </c>
      <c r="EC267" s="27">
        <f>IF($O267&gt;=EC$1,$S267+$Y267,$Y267)</f>
        <v>0</v>
      </c>
      <c r="ED267" s="27">
        <f>IF($O267&gt;=ED$1,$S267+$Y267,$Y267)</f>
        <v>0</v>
      </c>
      <c r="EE267" s="27">
        <f>IF($O267&gt;=EE$1,$S267+$Y267,$Y267)</f>
        <v>0</v>
      </c>
      <c r="EF267" s="27">
        <f>IF($O267&gt;=EF$1,$S267+$Y267,$Y267)</f>
        <v>0</v>
      </c>
      <c r="EG267" s="27">
        <f>IF($O267&gt;=EG$1,$S267+$Y267,$Y267)</f>
        <v>0</v>
      </c>
      <c r="EH267" s="27">
        <f>IF($O267&gt;=EH$1,$S267+$Y267,$Y267)</f>
        <v>0</v>
      </c>
      <c r="EI267" s="27">
        <f>IF($O267&gt;=EI$1,$S267+$Y267,$Y267)</f>
        <v>0</v>
      </c>
      <c r="EJ267" s="27">
        <f>IF($O267&gt;=EJ$1,$S267+$Y267,$Y267)</f>
        <v>0</v>
      </c>
      <c r="EK267" s="27">
        <f>IF($O267&gt;=EK$1,$S267+$Y267,$Y267)</f>
        <v>0</v>
      </c>
      <c r="EL267" s="27">
        <f>IF($O267&gt;=EL$1,$S267+$Y267,$Y267)</f>
        <v>0</v>
      </c>
      <c r="EM267" s="27">
        <f>IF($O267&gt;=EM$1,$S267+$Y267,$Y267)</f>
        <v>0</v>
      </c>
      <c r="EN267" s="27">
        <f>IF($O267&gt;=EN$1,$S267+$Y267,$Y267)</f>
        <v>0</v>
      </c>
      <c r="EO267" s="27">
        <f>IF($O267&gt;=EO$1,$S267+$Y267,$Y267)</f>
        <v>0</v>
      </c>
      <c r="EP267" s="27">
        <f>IF($O267&gt;=EP$1,$S267+$Y267,$Y267)</f>
        <v>0</v>
      </c>
      <c r="EQ267" s="27">
        <f>IF($O267&gt;=EQ$1,$S267+$Y267,$Y267)</f>
        <v>0</v>
      </c>
      <c r="ER267" s="27">
        <f>IF($O267&gt;=ER$1,$S267+$Y267,$Y267)</f>
        <v>0</v>
      </c>
      <c r="ES267" s="27">
        <f>IF($O267&gt;=ES$1,$S267+$Y267,$Y267)</f>
        <v>0</v>
      </c>
      <c r="ET267" s="27">
        <f>IF($O267&gt;=ET$1,$S267+$Y267,$Y267)</f>
        <v>0</v>
      </c>
      <c r="EU267" s="27">
        <f>IF($O267&gt;=EU$1,$S267+$Y267,$Y267)</f>
        <v>0</v>
      </c>
      <c r="EV267" s="27">
        <f>IF($O267&gt;=EV$1,$S267,0)</f>
        <v>0</v>
      </c>
      <c r="EW267" s="27">
        <f>IF($O267&gt;=EW$1,$S267,0)</f>
        <v>0</v>
      </c>
      <c r="EX267" s="27">
        <f>IF($O267&gt;=EX$1,$S267,0)</f>
        <v>0</v>
      </c>
      <c r="EY267" s="27">
        <f>IF($O267&gt;=EY$1,$S267,0)</f>
        <v>0</v>
      </c>
      <c r="EZ267" s="27">
        <f>IF($O267&gt;=EZ$1,$S267,0)</f>
        <v>0</v>
      </c>
      <c r="FA267" s="27">
        <f>IF($O267&gt;=FA$1,$S267,0)</f>
        <v>0</v>
      </c>
      <c r="FB267" s="27">
        <f>IF($O267&gt;=FB$1,$S267,0)</f>
        <v>0</v>
      </c>
      <c r="FC267" s="27">
        <f>IF($O267&gt;=FC$1,$S267,0)</f>
        <v>0</v>
      </c>
      <c r="FD267" s="27">
        <f>IF($O267&gt;=FD$1,$S267,0)</f>
        <v>0</v>
      </c>
      <c r="FE267" s="27">
        <f>IF($O267&gt;=FE$1,$S267,0)</f>
        <v>0</v>
      </c>
      <c r="FF267" s="27">
        <f>IF($O267&gt;=FF$1,$S267,0)</f>
        <v>0</v>
      </c>
      <c r="FG267" s="27">
        <f>IF($O267&gt;=FG$1,$S267,0)</f>
        <v>0</v>
      </c>
      <c r="FH267" s="27">
        <f>IF($O267&gt;=FH$1,$S267,0)</f>
        <v>0</v>
      </c>
      <c r="FI267" s="27">
        <f>IF($O267&gt;=FI$1,$S267,0)</f>
        <v>0</v>
      </c>
      <c r="FJ267" s="27">
        <f>IF($O267&gt;=FJ$1,$S267,0)</f>
        <v>0</v>
      </c>
      <c r="FK267" s="27">
        <f>IF($O267&gt;=FK$1,$S267,0)</f>
        <v>0</v>
      </c>
      <c r="FL267" s="27">
        <f>IF($O267&gt;=FL$1,$S267,0)</f>
        <v>0</v>
      </c>
      <c r="FM267" s="27">
        <f>IF($O267&gt;=FM$1,$S267,0)</f>
        <v>0</v>
      </c>
      <c r="FN267" s="27">
        <f>IF($O267&gt;=FN$1,$S267,0)</f>
        <v>0</v>
      </c>
      <c r="FO267" s="27">
        <f>IF($O267&gt;=FO$1,$S267,0)</f>
        <v>0</v>
      </c>
      <c r="FP267" s="27">
        <f>IF($O267&gt;=FP$1,$S267,0)</f>
        <v>0</v>
      </c>
      <c r="FQ267" s="27">
        <f>IF($O267&gt;=FQ$1,$S267,0)</f>
        <v>0</v>
      </c>
      <c r="FR267" s="27">
        <f>IF($O267&gt;=FR$1,$S267,0)</f>
        <v>0</v>
      </c>
      <c r="FS267" s="27">
        <f>IF($O267&gt;=FS$1,$S267,0)</f>
        <v>0</v>
      </c>
      <c r="FT267" s="27">
        <f>IF($O267&gt;=FT$1,$S267,0)</f>
        <v>0</v>
      </c>
      <c r="FU267" s="27">
        <f>IF($O267&gt;=FU$1,$S267,0)</f>
        <v>0</v>
      </c>
      <c r="FV267" s="27">
        <f>IF($O267&gt;=FV$1,$S267,0)</f>
        <v>0</v>
      </c>
      <c r="FW267" s="27">
        <f>IF($O267&gt;=FW$1,$S267,0)</f>
        <v>0</v>
      </c>
      <c r="FX267" s="27">
        <f>IF($O267&gt;=FX$1,$S267,0)</f>
        <v>0</v>
      </c>
      <c r="FY267" s="27">
        <f>IF($O267&gt;=FY$1,$S267,0)</f>
        <v>0</v>
      </c>
      <c r="FZ267" s="27">
        <f>IF($O267&gt;=FZ$1,$S267,0)</f>
        <v>0</v>
      </c>
      <c r="GA267" s="27">
        <f>IF($O267&gt;=GA$1,$S267,0)</f>
        <v>0</v>
      </c>
      <c r="GB267" s="27">
        <f>IF($O267&gt;=GB$1,$S267,0)</f>
        <v>0</v>
      </c>
      <c r="GC267" s="27">
        <f>IF($O267&gt;=GC$1,$S267,0)</f>
        <v>0</v>
      </c>
      <c r="GD267" s="27">
        <f>IF($O267&gt;=GD$1,$S267,0)</f>
        <v>0</v>
      </c>
      <c r="GE267" s="27">
        <f>IF($O267&gt;=GE$1,$S267,0)</f>
        <v>0</v>
      </c>
      <c r="GF267" s="27">
        <f>IF($O267&gt;=GF$1,$S267,0)</f>
        <v>0</v>
      </c>
      <c r="GG267" s="27">
        <f>IF($O267&gt;=GG$1,$S267,0)</f>
        <v>0</v>
      </c>
      <c r="GH267" s="27">
        <f>IF($O267&gt;=GH$1,$S267,0)</f>
        <v>0</v>
      </c>
      <c r="GI267" s="27">
        <f>IF($O267&gt;=GI$1,$S267,0)</f>
        <v>0</v>
      </c>
      <c r="GJ267" s="27">
        <f>IF($O267&gt;=GJ$1,$S267,0)</f>
        <v>0</v>
      </c>
      <c r="GK267" s="27">
        <f>IF($O267&gt;=GK$1,$S267,0)</f>
        <v>0</v>
      </c>
      <c r="GL267" s="27">
        <f>IF($O267&gt;=GL$1,$S267,0)</f>
        <v>0</v>
      </c>
      <c r="GM267" s="27">
        <f>IF($O267&gt;=GM$1,$S267,0)</f>
        <v>0</v>
      </c>
      <c r="GN267" s="27">
        <f>IF($O267&gt;=GN$1,$S267,0)</f>
        <v>0</v>
      </c>
      <c r="GO267" s="27">
        <f>IF($O267&gt;=GO$1,$S267,0)</f>
        <v>0</v>
      </c>
      <c r="GP267" s="27">
        <f>IF($O267&gt;=GP$1,$S267,0)</f>
        <v>0</v>
      </c>
      <c r="GQ267" s="27">
        <f>IF($O267&gt;=GQ$1,$S267,0)</f>
        <v>0</v>
      </c>
      <c r="GR267" s="27">
        <f>IF($O267&gt;=GR$1,$S267,0)</f>
        <v>0</v>
      </c>
      <c r="GS267" s="27">
        <f>IF($O267&gt;=GS$1,$S267,0)</f>
        <v>0</v>
      </c>
      <c r="GT267" s="27">
        <f>IF($O267&gt;=GT$1,$S267,0)</f>
        <v>0</v>
      </c>
      <c r="GU267" s="27">
        <f>IF($O267&gt;=GU$1,$S267,0)</f>
        <v>0</v>
      </c>
      <c r="GV267" s="27">
        <f>IF($O267&gt;=GV$1,$S267,0)</f>
        <v>0</v>
      </c>
      <c r="GW267" s="27">
        <f>IF($O267&gt;=GW$1,$S267,0)</f>
        <v>0</v>
      </c>
      <c r="GX267" s="27">
        <f>IF($O267&gt;=GX$1,$S267,0)</f>
        <v>0</v>
      </c>
      <c r="GY267" s="27">
        <f>IF($O267&gt;=GY$1,$S267,0)</f>
        <v>0</v>
      </c>
      <c r="GZ267" s="27">
        <f>IF($O267&gt;=GZ$1,$S267,0)</f>
        <v>0</v>
      </c>
      <c r="HA267" s="27">
        <f>IF($O267&gt;=HA$1,$S267,0)</f>
        <v>0</v>
      </c>
      <c r="HB267" s="27">
        <f>IF($O267&gt;=HB$1,$S267,0)</f>
        <v>0</v>
      </c>
      <c r="HC267" s="27">
        <f>IF($O267&gt;=HC$1,$S267,0)</f>
        <v>0</v>
      </c>
    </row>
    <row r="268" spans="1:211">
      <c r="A268" s="3">
        <v>25127</v>
      </c>
      <c r="B268" s="3" t="s">
        <v>356</v>
      </c>
      <c r="C268" s="3" t="s">
        <v>107</v>
      </c>
      <c r="D268" s="3">
        <v>58</v>
      </c>
      <c r="E268" s="4">
        <v>31705</v>
      </c>
      <c r="F268" s="5">
        <v>31.687671232876713</v>
      </c>
      <c r="G268" s="3" t="s">
        <v>99</v>
      </c>
      <c r="H268" s="4">
        <v>22267</v>
      </c>
      <c r="I268" s="9" t="s">
        <v>864</v>
      </c>
      <c r="J268" s="5">
        <v>3989.49</v>
      </c>
      <c r="K268" s="31">
        <v>331</v>
      </c>
      <c r="L268" s="32">
        <v>32</v>
      </c>
      <c r="M268" s="33">
        <f>VLOOKUP(L268,FIND,3,TRUE)</f>
        <v>1.5</v>
      </c>
      <c r="N268" s="32">
        <f>IF(L268&gt;30,180,VLOOKUP(L268,TEMPO,2,FALSE))</f>
        <v>180</v>
      </c>
      <c r="O268" s="32">
        <f>IF(R268&gt;0,4,N268)</f>
        <v>180</v>
      </c>
      <c r="P268" s="96">
        <f>J268*M268*L268</f>
        <v>191495.52</v>
      </c>
      <c r="Q268" s="96">
        <f>10934.45*2</f>
        <v>21868.9</v>
      </c>
      <c r="R268" s="96">
        <f>IF(P268&lt;=Q268,P268/4,0)</f>
        <v>0</v>
      </c>
      <c r="S268" s="5">
        <f>IF(P268&gt;=Q268,P268/N268,0)</f>
        <v>1063.864</v>
      </c>
      <c r="T268" s="3"/>
      <c r="U268" s="3">
        <f>IF(T268="",1,0)</f>
        <v>1</v>
      </c>
      <c r="V268" s="3">
        <v>642</v>
      </c>
      <c r="W268" s="5">
        <v>0</v>
      </c>
      <c r="X268" s="5">
        <v>245.73</v>
      </c>
      <c r="Y268" s="5">
        <f>X268*W268</f>
        <v>0</v>
      </c>
      <c r="Z268" s="5">
        <v>400</v>
      </c>
      <c r="AA268" s="5">
        <f>S268+Y268+Z268</f>
        <v>1463.864</v>
      </c>
      <c r="AB268" s="39">
        <f>(J268/12+J268/12*1.3333333333+450/12+J268/30*6/12+J268)*1.3+Y268+Z268+153.9</f>
        <v>6883.8803666522599</v>
      </c>
      <c r="AC268" s="39" t="s">
        <v>107</v>
      </c>
      <c r="AD268" s="39">
        <f>J268*1.3+400+153.9</f>
        <v>5740.2369999999992</v>
      </c>
      <c r="AE268" s="39">
        <f>SUMIFS('CUSTO MENSAL FUNC NOVO'!H:H,'CUSTO MENSAL FUNC NOVO'!A:A,'VALORES MENSAIS'!AC268)</f>
        <v>3348.9422500000001</v>
      </c>
      <c r="AF268" s="27">
        <f>IF($R268&gt;0,$R268,$S268)+$Y268+$Z268</f>
        <v>1463.864</v>
      </c>
      <c r="AG268" s="27">
        <f>IF($R268&gt;0,$R268,$S268)+$Y268+$Z268</f>
        <v>1463.864</v>
      </c>
      <c r="AH268" s="27">
        <f>IF($R268&gt;0,$R268,$S268)+$Y268+$Z268</f>
        <v>1463.864</v>
      </c>
      <c r="AI268" s="27">
        <f>IF($R268&gt;0,$R268,$S268)+$Y268+$Z268</f>
        <v>1463.864</v>
      </c>
      <c r="AJ268" s="27">
        <f>IF($O268&gt;=AJ$1,$S268+$Y268+$Z268,$Y268+$Z268)</f>
        <v>1463.864</v>
      </c>
      <c r="AK268" s="27">
        <f>IF($O268&gt;=AK$1,$S268+$Y268+$Z268,$Y268+$Z268)</f>
        <v>1463.864</v>
      </c>
      <c r="AL268" s="27">
        <f>IF($O268&gt;=AL$1,$S268+$Y268+$Z268,$Y268+$Z268)</f>
        <v>1463.864</v>
      </c>
      <c r="AM268" s="27">
        <f>IF($O268&gt;=AM$1,$S268+$Y268+$Z268,$Y268+$Z268)</f>
        <v>1463.864</v>
      </c>
      <c r="AN268" s="27">
        <f>IF($O268&gt;=AN$1,$S268+$Y268+$Z268,$Y268+$Z268)</f>
        <v>1463.864</v>
      </c>
      <c r="AO268" s="27">
        <f>IF($O268&gt;=AO$1,$S268+$Y268+$Z268,$Y268+$Z268)</f>
        <v>1463.864</v>
      </c>
      <c r="AP268" s="27">
        <f>IF($O268&gt;=AP$1,$S268+$Y268+$Z268,$Y268+$Z268)</f>
        <v>1463.864</v>
      </c>
      <c r="AQ268" s="27">
        <f>IF($O268&gt;=AQ$1,$S268+$Y268+$Z268,$Y268+$Z268)</f>
        <v>1463.864</v>
      </c>
      <c r="AR268" s="27">
        <f>IF($O268&gt;=AR$1,$S268+$Y268+$Z268,$Y268+$Z268)</f>
        <v>1463.864</v>
      </c>
      <c r="AS268" s="27">
        <f>IF($O268&gt;=AS$1,$S268+$Y268+$Z268,$Y268+$Z268)</f>
        <v>1463.864</v>
      </c>
      <c r="AT268" s="27">
        <f>IF($O268&gt;=AT$1,$S268+$Y268+$Z268,$Y268+$Z268)</f>
        <v>1463.864</v>
      </c>
      <c r="AU268" s="27">
        <f>IF($O268&gt;=AU$1,$S268+$Y268+$Z268,$Y268+$Z268)</f>
        <v>1463.864</v>
      </c>
      <c r="AV268" s="27">
        <f>IF($O268&gt;=AV$1,$S268+$Y268+$Z268,$Y268+$Z268)</f>
        <v>1463.864</v>
      </c>
      <c r="AW268" s="27">
        <f>IF($O268&gt;=AW$1,$S268+$Y268+$Z268,$Y268+$Z268)</f>
        <v>1463.864</v>
      </c>
      <c r="AX268" s="27">
        <f>IF($O268&gt;=AX$1,$S268+$Y268+$Z268,$Y268+$Z268)</f>
        <v>1463.864</v>
      </c>
      <c r="AY268" s="27">
        <f>IF($O268&gt;=AY$1,$S268+$Y268+$Z268,$Y268+$Z268)</f>
        <v>1463.864</v>
      </c>
      <c r="AZ268" s="27">
        <f>IF($O268&gt;=AZ$1,$S268+$Y268+$Z268,$Y268+$Z268)</f>
        <v>1463.864</v>
      </c>
      <c r="BA268" s="27">
        <f>IF($O268&gt;=BA$1,$S268+$Y268+$Z268,$Y268+$Z268)</f>
        <v>1463.864</v>
      </c>
      <c r="BB268" s="27">
        <f>IF($O268&gt;=BB$1,$S268+$Y268+$Z268,$Y268+$Z268)</f>
        <v>1463.864</v>
      </c>
      <c r="BC268" s="27">
        <f>IF($O268&gt;=BC$1,$S268+$Y268+$Z268,$Y268+$Z268)</f>
        <v>1463.864</v>
      </c>
      <c r="BD268" s="27">
        <f>IF($O268&gt;=BD$1,$S268+$Y268+$Z268,$Y268+$Z268)</f>
        <v>1463.864</v>
      </c>
      <c r="BE268" s="27">
        <f>IF($O268&gt;=BE$1,$S268+$Y268+$Z268,$Y268+$Z268)</f>
        <v>1463.864</v>
      </c>
      <c r="BF268" s="27">
        <f>IF($O268&gt;=BF$1,$S268+$Y268+$Z268,$Y268+$Z268)</f>
        <v>1463.864</v>
      </c>
      <c r="BG268" s="27">
        <f>IF($O268&gt;=BG$1,$S268+$Y268+$Z268,$Y268+$Z268)</f>
        <v>1463.864</v>
      </c>
      <c r="BH268" s="27">
        <f>IF($O268&gt;=BH$1,$S268+$Y268+$Z268,$Y268+$Z268)</f>
        <v>1463.864</v>
      </c>
      <c r="BI268" s="27">
        <f>IF($O268&gt;=BI$1,$S268+$Y268+$Z268,$Y268+$Z268)</f>
        <v>1463.864</v>
      </c>
      <c r="BJ268" s="27">
        <f>IF($O268&gt;=BJ$1,$S268+$Y268+$Z268,$Y268+$Z268)</f>
        <v>1463.864</v>
      </c>
      <c r="BK268" s="27">
        <f>IF($O268&gt;=BK$1,$S268+$Y268+$Z268,$Y268+$Z268)</f>
        <v>1463.864</v>
      </c>
      <c r="BL268" s="27">
        <f>IF($O268&gt;=BL$1,$S268+$Y268+$Z268,$Y268+$Z268)</f>
        <v>1463.864</v>
      </c>
      <c r="BM268" s="27">
        <f>IF($O268&gt;=BM$1,$S268+$Y268+$Z268,$Y268+$Z268)</f>
        <v>1463.864</v>
      </c>
      <c r="BN268" s="27">
        <f>IF($O268&gt;=BN$1,$S268+$Y268+$Z268,$Y268+$Z268)</f>
        <v>1463.864</v>
      </c>
      <c r="BO268" s="27">
        <f>IF($O268&gt;=BO$1,$S268+$Y268+$Z268,$Y268+$Z268)</f>
        <v>1463.864</v>
      </c>
      <c r="BP268" s="27">
        <f>IF($O268&gt;=BP$1,$S268+$Y268+$Z268,$Y268+$Z268)</f>
        <v>1463.864</v>
      </c>
      <c r="BQ268" s="27">
        <f>IF($O268&gt;=BQ$1,$S268+$Y268+$Z268,$Y268+$Z268)</f>
        <v>1463.864</v>
      </c>
      <c r="BR268" s="27">
        <f>IF($O268&gt;=BR$1,$S268+$Y268+$Z268,$Y268+$Z268)</f>
        <v>1463.864</v>
      </c>
      <c r="BS268" s="27">
        <f>IF($O268&gt;=BS$1,$S268+$Y268+$Z268,$Y268+$Z268)</f>
        <v>1463.864</v>
      </c>
      <c r="BT268" s="27">
        <f>IF($O268&gt;=BT$1,$S268+$Y268+$Z268,$Y268+$Z268)</f>
        <v>1463.864</v>
      </c>
      <c r="BU268" s="27">
        <f>IF($O268&gt;=BU$1,$S268+$Y268+$Z268,$Y268+$Z268)</f>
        <v>1463.864</v>
      </c>
      <c r="BV268" s="27">
        <f>IF($O268&gt;=BV$1,$S268+$Y268+$Z268,$Y268+$Z268)</f>
        <v>1463.864</v>
      </c>
      <c r="BW268" s="27">
        <f>IF($O268&gt;=BW$1,$S268+$Y268+$Z268,$Y268+$Z268)</f>
        <v>1463.864</v>
      </c>
      <c r="BX268" s="27">
        <f>IF($O268&gt;=BX$1,$S268+$Y268+$Z268,$Y268+$Z268)</f>
        <v>1463.864</v>
      </c>
      <c r="BY268" s="27">
        <f>IF($O268&gt;=BY$1,$S268+$Y268+$Z268,$Y268+$Z268)</f>
        <v>1463.864</v>
      </c>
      <c r="BZ268" s="27">
        <f>IF($O268&gt;=BZ$1,$S268+$Y268+$Z268,$Y268+$Z268)</f>
        <v>1463.864</v>
      </c>
      <c r="CA268" s="27">
        <f>IF($O268&gt;=CA$1,$S268+$Y268+$Z268,$Y268+$Z268)</f>
        <v>1463.864</v>
      </c>
      <c r="CB268" s="27">
        <f>IF($O268&gt;=CB$1,$S268+$Y268+$Z268,$Y268+$Z268)</f>
        <v>1463.864</v>
      </c>
      <c r="CC268" s="27">
        <f>IF($O268&gt;=CC$1,$S268+$Y268+$Z268,$Y268+$Z268)</f>
        <v>1463.864</v>
      </c>
      <c r="CD268" s="27">
        <f>IF($O268&gt;=CD$1,$S268+$Y268+$Z268,$Y268+$Z268)</f>
        <v>1463.864</v>
      </c>
      <c r="CE268" s="27">
        <f>IF($O268&gt;=CE$1,$S268+$Y268+$Z268,$Y268+$Z268)</f>
        <v>1463.864</v>
      </c>
      <c r="CF268" s="27">
        <f>IF($O268&gt;=CF$1,$S268+$Y268+$Z268,$Y268+$Z268)</f>
        <v>1463.864</v>
      </c>
      <c r="CG268" s="27">
        <f>IF($O268&gt;=CG$1,$S268+$Y268+$Z268,$Y268+$Z268)</f>
        <v>1463.864</v>
      </c>
      <c r="CH268" s="27">
        <f>IF($O268&gt;=CH$1,$S268+$Y268+$Z268,$Y268+$Z268)</f>
        <v>1463.864</v>
      </c>
      <c r="CI268" s="27">
        <f>IF($O268&gt;=CI$1,$S268+$Y268+$Z268,$Y268+$Z268)</f>
        <v>1463.864</v>
      </c>
      <c r="CJ268" s="27">
        <f>IF($O268&gt;=CJ$1,$S268+$Y268+$Z268,$Y268+$Z268)</f>
        <v>1463.864</v>
      </c>
      <c r="CK268" s="27">
        <f>IF($O268&gt;=CK$1,$S268+$Y268+$Z268,$Y268+$Z268)</f>
        <v>1463.864</v>
      </c>
      <c r="CL268" s="27">
        <f>IF($O268&gt;=CL$1,$S268+$Y268+$Z268,$Y268+$Z268)</f>
        <v>1463.864</v>
      </c>
      <c r="CM268" s="27">
        <f>IF($O268&gt;=CM$1,$S268+$Y268+$Z268,$Y268+$Z268)</f>
        <v>1463.864</v>
      </c>
      <c r="CN268" s="27">
        <f>IF($O268&gt;=CN$1,$S268+$Y268,$Y268)</f>
        <v>1063.864</v>
      </c>
      <c r="CO268" s="27">
        <f>IF($O268&gt;=CO$1,$S268+$Y268,$Y268)</f>
        <v>1063.864</v>
      </c>
      <c r="CP268" s="27">
        <f>IF($O268&gt;=CP$1,$S268+$Y268,$Y268)</f>
        <v>1063.864</v>
      </c>
      <c r="CQ268" s="27">
        <f>IF($O268&gt;=CQ$1,$S268+$Y268,$Y268)</f>
        <v>1063.864</v>
      </c>
      <c r="CR268" s="27">
        <f>IF($O268&gt;=CR$1,$S268+$Y268,$Y268)</f>
        <v>1063.864</v>
      </c>
      <c r="CS268" s="27">
        <f>IF($O268&gt;=CS$1,$S268+$Y268,$Y268)</f>
        <v>1063.864</v>
      </c>
      <c r="CT268" s="27">
        <f>IF($O268&gt;=CT$1,$S268+$Y268,$Y268)</f>
        <v>1063.864</v>
      </c>
      <c r="CU268" s="27">
        <f>IF($O268&gt;=CU$1,$S268+$Y268,$Y268)</f>
        <v>1063.864</v>
      </c>
      <c r="CV268" s="27">
        <f>IF($O268&gt;=CV$1,$S268+$Y268,$Y268)</f>
        <v>1063.864</v>
      </c>
      <c r="CW268" s="27">
        <f>IF($O268&gt;=CW$1,$S268+$Y268,$Y268)</f>
        <v>1063.864</v>
      </c>
      <c r="CX268" s="27">
        <f>IF($O268&gt;=CX$1,$S268+$Y268,$Y268)</f>
        <v>1063.864</v>
      </c>
      <c r="CY268" s="27">
        <f>IF($O268&gt;=CY$1,$S268+$Y268,$Y268)</f>
        <v>1063.864</v>
      </c>
      <c r="CZ268" s="27">
        <f>IF($O268&gt;=CZ$1,$S268+$Y268,$Y268)</f>
        <v>1063.864</v>
      </c>
      <c r="DA268" s="27">
        <f>IF($O268&gt;=DA$1,$S268+$Y268,$Y268)</f>
        <v>1063.864</v>
      </c>
      <c r="DB268" s="27">
        <f>IF($O268&gt;=DB$1,$S268+$Y268,$Y268)</f>
        <v>1063.864</v>
      </c>
      <c r="DC268" s="27">
        <f>IF($O268&gt;=DC$1,$S268+$Y268,$Y268)</f>
        <v>1063.864</v>
      </c>
      <c r="DD268" s="27">
        <f>IF($O268&gt;=DD$1,$S268+$Y268,$Y268)</f>
        <v>1063.864</v>
      </c>
      <c r="DE268" s="27">
        <f>IF($O268&gt;=DE$1,$S268+$Y268,$Y268)</f>
        <v>1063.864</v>
      </c>
      <c r="DF268" s="27">
        <f>IF($O268&gt;=DF$1,$S268+$Y268,$Y268)</f>
        <v>1063.864</v>
      </c>
      <c r="DG268" s="27">
        <f>IF($O268&gt;=DG$1,$S268+$Y268,$Y268)</f>
        <v>1063.864</v>
      </c>
      <c r="DH268" s="27">
        <f>IF($O268&gt;=DH$1,$S268+$Y268,$Y268)</f>
        <v>1063.864</v>
      </c>
      <c r="DI268" s="27">
        <f>IF($O268&gt;=DI$1,$S268+$Y268,$Y268)</f>
        <v>1063.864</v>
      </c>
      <c r="DJ268" s="27">
        <f>IF($O268&gt;=DJ$1,$S268+$Y268,$Y268)</f>
        <v>1063.864</v>
      </c>
      <c r="DK268" s="27">
        <f>IF($O268&gt;=DK$1,$S268+$Y268,$Y268)</f>
        <v>1063.864</v>
      </c>
      <c r="DL268" s="27">
        <f>IF($O268&gt;=DL$1,$S268+$Y268,$Y268)</f>
        <v>1063.864</v>
      </c>
      <c r="DM268" s="27">
        <f>IF($O268&gt;=DM$1,$S268+$Y268,$Y268)</f>
        <v>1063.864</v>
      </c>
      <c r="DN268" s="27">
        <f>IF($O268&gt;=DN$1,$S268+$Y268,$Y268)</f>
        <v>1063.864</v>
      </c>
      <c r="DO268" s="27">
        <f>IF($O268&gt;=DO$1,$S268+$Y268,$Y268)</f>
        <v>1063.864</v>
      </c>
      <c r="DP268" s="27">
        <f>IF($O268&gt;=DP$1,$S268+$Y268,$Y268)</f>
        <v>1063.864</v>
      </c>
      <c r="DQ268" s="27">
        <f>IF($O268&gt;=DQ$1,$S268+$Y268,$Y268)</f>
        <v>1063.864</v>
      </c>
      <c r="DR268" s="27">
        <f>IF($O268&gt;=DR$1,$S268+$Y268,$Y268)</f>
        <v>1063.864</v>
      </c>
      <c r="DS268" s="27">
        <f>IF($O268&gt;=DS$1,$S268+$Y268,$Y268)</f>
        <v>1063.864</v>
      </c>
      <c r="DT268" s="27">
        <f>IF($O268&gt;=DT$1,$S268+$Y268,$Y268)</f>
        <v>1063.864</v>
      </c>
      <c r="DU268" s="27">
        <f>IF($O268&gt;=DU$1,$S268+$Y268,$Y268)</f>
        <v>1063.864</v>
      </c>
      <c r="DV268" s="27">
        <f>IF($O268&gt;=DV$1,$S268+$Y268,$Y268)</f>
        <v>1063.864</v>
      </c>
      <c r="DW268" s="27">
        <f>IF($O268&gt;=DW$1,$S268+$Y268,$Y268)</f>
        <v>1063.864</v>
      </c>
      <c r="DX268" s="27">
        <f>IF($O268&gt;=DX$1,$S268+$Y268,$Y268)</f>
        <v>1063.864</v>
      </c>
      <c r="DY268" s="27">
        <f>IF($O268&gt;=DY$1,$S268+$Y268,$Y268)</f>
        <v>1063.864</v>
      </c>
      <c r="DZ268" s="27">
        <f>IF($O268&gt;=DZ$1,$S268+$Y268,$Y268)</f>
        <v>1063.864</v>
      </c>
      <c r="EA268" s="27">
        <f>IF($O268&gt;=EA$1,$S268+$Y268,$Y268)</f>
        <v>1063.864</v>
      </c>
      <c r="EB268" s="27">
        <f>IF($O268&gt;=EB$1,$S268+$Y268,$Y268)</f>
        <v>1063.864</v>
      </c>
      <c r="EC268" s="27">
        <f>IF($O268&gt;=EC$1,$S268+$Y268,$Y268)</f>
        <v>1063.864</v>
      </c>
      <c r="ED268" s="27">
        <f>IF($O268&gt;=ED$1,$S268+$Y268,$Y268)</f>
        <v>1063.864</v>
      </c>
      <c r="EE268" s="27">
        <f>IF($O268&gt;=EE$1,$S268+$Y268,$Y268)</f>
        <v>1063.864</v>
      </c>
      <c r="EF268" s="27">
        <f>IF($O268&gt;=EF$1,$S268+$Y268,$Y268)</f>
        <v>1063.864</v>
      </c>
      <c r="EG268" s="27">
        <f>IF($O268&gt;=EG$1,$S268+$Y268,$Y268)</f>
        <v>1063.864</v>
      </c>
      <c r="EH268" s="27">
        <f>IF($O268&gt;=EH$1,$S268+$Y268,$Y268)</f>
        <v>1063.864</v>
      </c>
      <c r="EI268" s="27">
        <f>IF($O268&gt;=EI$1,$S268+$Y268,$Y268)</f>
        <v>1063.864</v>
      </c>
      <c r="EJ268" s="27">
        <f>IF($O268&gt;=EJ$1,$S268+$Y268,$Y268)</f>
        <v>1063.864</v>
      </c>
      <c r="EK268" s="27">
        <f>IF($O268&gt;=EK$1,$S268+$Y268,$Y268)</f>
        <v>1063.864</v>
      </c>
      <c r="EL268" s="27">
        <f>IF($O268&gt;=EL$1,$S268+$Y268,$Y268)</f>
        <v>1063.864</v>
      </c>
      <c r="EM268" s="27">
        <f>IF($O268&gt;=EM$1,$S268+$Y268,$Y268)</f>
        <v>1063.864</v>
      </c>
      <c r="EN268" s="27">
        <f>IF($O268&gt;=EN$1,$S268+$Y268,$Y268)</f>
        <v>1063.864</v>
      </c>
      <c r="EO268" s="27">
        <f>IF($O268&gt;=EO$1,$S268+$Y268,$Y268)</f>
        <v>1063.864</v>
      </c>
      <c r="EP268" s="27">
        <f>IF($O268&gt;=EP$1,$S268+$Y268,$Y268)</f>
        <v>1063.864</v>
      </c>
      <c r="EQ268" s="27">
        <f>IF($O268&gt;=EQ$1,$S268+$Y268,$Y268)</f>
        <v>1063.864</v>
      </c>
      <c r="ER268" s="27">
        <f>IF($O268&gt;=ER$1,$S268+$Y268,$Y268)</f>
        <v>1063.864</v>
      </c>
      <c r="ES268" s="27">
        <f>IF($O268&gt;=ES$1,$S268+$Y268,$Y268)</f>
        <v>1063.864</v>
      </c>
      <c r="ET268" s="27">
        <f>IF($O268&gt;=ET$1,$S268+$Y268,$Y268)</f>
        <v>1063.864</v>
      </c>
      <c r="EU268" s="27">
        <f>IF($O268&gt;=EU$1,$S268+$Y268,$Y268)</f>
        <v>1063.864</v>
      </c>
      <c r="EV268" s="27">
        <f>IF($O268&gt;=EV$1,$S268,0)</f>
        <v>1063.864</v>
      </c>
      <c r="EW268" s="27">
        <f>IF($O268&gt;=EW$1,$S268,0)</f>
        <v>1063.864</v>
      </c>
      <c r="EX268" s="27">
        <f>IF($O268&gt;=EX$1,$S268,0)</f>
        <v>1063.864</v>
      </c>
      <c r="EY268" s="27">
        <f>IF($O268&gt;=EY$1,$S268,0)</f>
        <v>1063.864</v>
      </c>
      <c r="EZ268" s="27">
        <f>IF($O268&gt;=EZ$1,$S268,0)</f>
        <v>1063.864</v>
      </c>
      <c r="FA268" s="27">
        <f>IF($O268&gt;=FA$1,$S268,0)</f>
        <v>1063.864</v>
      </c>
      <c r="FB268" s="27">
        <f>IF($O268&gt;=FB$1,$S268,0)</f>
        <v>1063.864</v>
      </c>
      <c r="FC268" s="27">
        <f>IF($O268&gt;=FC$1,$S268,0)</f>
        <v>1063.864</v>
      </c>
      <c r="FD268" s="27">
        <f>IF($O268&gt;=FD$1,$S268,0)</f>
        <v>1063.864</v>
      </c>
      <c r="FE268" s="27">
        <f>IF($O268&gt;=FE$1,$S268,0)</f>
        <v>1063.864</v>
      </c>
      <c r="FF268" s="27">
        <f>IF($O268&gt;=FF$1,$S268,0)</f>
        <v>1063.864</v>
      </c>
      <c r="FG268" s="27">
        <f>IF($O268&gt;=FG$1,$S268,0)</f>
        <v>1063.864</v>
      </c>
      <c r="FH268" s="27">
        <f>IF($O268&gt;=FH$1,$S268,0)</f>
        <v>1063.864</v>
      </c>
      <c r="FI268" s="27">
        <f>IF($O268&gt;=FI$1,$S268,0)</f>
        <v>1063.864</v>
      </c>
      <c r="FJ268" s="27">
        <f>IF($O268&gt;=FJ$1,$S268,0)</f>
        <v>1063.864</v>
      </c>
      <c r="FK268" s="27">
        <f>IF($O268&gt;=FK$1,$S268,0)</f>
        <v>1063.864</v>
      </c>
      <c r="FL268" s="27">
        <f>IF($O268&gt;=FL$1,$S268,0)</f>
        <v>1063.864</v>
      </c>
      <c r="FM268" s="27">
        <f>IF($O268&gt;=FM$1,$S268,0)</f>
        <v>1063.864</v>
      </c>
      <c r="FN268" s="27">
        <f>IF($O268&gt;=FN$1,$S268,0)</f>
        <v>1063.864</v>
      </c>
      <c r="FO268" s="27">
        <f>IF($O268&gt;=FO$1,$S268,0)</f>
        <v>1063.864</v>
      </c>
      <c r="FP268" s="27">
        <f>IF($O268&gt;=FP$1,$S268,0)</f>
        <v>1063.864</v>
      </c>
      <c r="FQ268" s="27">
        <f>IF($O268&gt;=FQ$1,$S268,0)</f>
        <v>1063.864</v>
      </c>
      <c r="FR268" s="27">
        <f>IF($O268&gt;=FR$1,$S268,0)</f>
        <v>1063.864</v>
      </c>
      <c r="FS268" s="27">
        <f>IF($O268&gt;=FS$1,$S268,0)</f>
        <v>1063.864</v>
      </c>
      <c r="FT268" s="27">
        <f>IF($O268&gt;=FT$1,$S268,0)</f>
        <v>1063.864</v>
      </c>
      <c r="FU268" s="27">
        <f>IF($O268&gt;=FU$1,$S268,0)</f>
        <v>1063.864</v>
      </c>
      <c r="FV268" s="27">
        <f>IF($O268&gt;=FV$1,$S268,0)</f>
        <v>1063.864</v>
      </c>
      <c r="FW268" s="27">
        <f>IF($O268&gt;=FW$1,$S268,0)</f>
        <v>1063.864</v>
      </c>
      <c r="FX268" s="27">
        <f>IF($O268&gt;=FX$1,$S268,0)</f>
        <v>1063.864</v>
      </c>
      <c r="FY268" s="27">
        <f>IF($O268&gt;=FY$1,$S268,0)</f>
        <v>1063.864</v>
      </c>
      <c r="FZ268" s="27">
        <f>IF($O268&gt;=FZ$1,$S268,0)</f>
        <v>1063.864</v>
      </c>
      <c r="GA268" s="27">
        <f>IF($O268&gt;=GA$1,$S268,0)</f>
        <v>1063.864</v>
      </c>
      <c r="GB268" s="27">
        <f>IF($O268&gt;=GB$1,$S268,0)</f>
        <v>1063.864</v>
      </c>
      <c r="GC268" s="27">
        <f>IF($O268&gt;=GC$1,$S268,0)</f>
        <v>1063.864</v>
      </c>
      <c r="GD268" s="27">
        <f>IF($O268&gt;=GD$1,$S268,0)</f>
        <v>1063.864</v>
      </c>
      <c r="GE268" s="27">
        <f>IF($O268&gt;=GE$1,$S268,0)</f>
        <v>1063.864</v>
      </c>
      <c r="GF268" s="27">
        <f>IF($O268&gt;=GF$1,$S268,0)</f>
        <v>1063.864</v>
      </c>
      <c r="GG268" s="27">
        <f>IF($O268&gt;=GG$1,$S268,0)</f>
        <v>1063.864</v>
      </c>
      <c r="GH268" s="27">
        <f>IF($O268&gt;=GH$1,$S268,0)</f>
        <v>1063.864</v>
      </c>
      <c r="GI268" s="27">
        <f>IF($O268&gt;=GI$1,$S268,0)</f>
        <v>1063.864</v>
      </c>
      <c r="GJ268" s="27">
        <f>IF($O268&gt;=GJ$1,$S268,0)</f>
        <v>1063.864</v>
      </c>
      <c r="GK268" s="27">
        <f>IF($O268&gt;=GK$1,$S268,0)</f>
        <v>1063.864</v>
      </c>
      <c r="GL268" s="27">
        <f>IF($O268&gt;=GL$1,$S268,0)</f>
        <v>1063.864</v>
      </c>
      <c r="GM268" s="27">
        <f>IF($O268&gt;=GM$1,$S268,0)</f>
        <v>1063.864</v>
      </c>
      <c r="GN268" s="27">
        <f>IF($O268&gt;=GN$1,$S268,0)</f>
        <v>1063.864</v>
      </c>
      <c r="GO268" s="27">
        <f>IF($O268&gt;=GO$1,$S268,0)</f>
        <v>1063.864</v>
      </c>
      <c r="GP268" s="27">
        <f>IF($O268&gt;=GP$1,$S268,0)</f>
        <v>1063.864</v>
      </c>
      <c r="GQ268" s="27">
        <f>IF($O268&gt;=GQ$1,$S268,0)</f>
        <v>1063.864</v>
      </c>
      <c r="GR268" s="27">
        <f>IF($O268&gt;=GR$1,$S268,0)</f>
        <v>1063.864</v>
      </c>
      <c r="GS268" s="27">
        <f>IF($O268&gt;=GS$1,$S268,0)</f>
        <v>1063.864</v>
      </c>
      <c r="GT268" s="27">
        <f>IF($O268&gt;=GT$1,$S268,0)</f>
        <v>1063.864</v>
      </c>
      <c r="GU268" s="27">
        <f>IF($O268&gt;=GU$1,$S268,0)</f>
        <v>1063.864</v>
      </c>
      <c r="GV268" s="27">
        <f>IF($O268&gt;=GV$1,$S268,0)</f>
        <v>1063.864</v>
      </c>
      <c r="GW268" s="27">
        <f>IF($O268&gt;=GW$1,$S268,0)</f>
        <v>1063.864</v>
      </c>
      <c r="GX268" s="27">
        <f>IF($O268&gt;=GX$1,$S268,0)</f>
        <v>1063.864</v>
      </c>
      <c r="GY268" s="27">
        <f>IF($O268&gt;=GY$1,$S268,0)</f>
        <v>1063.864</v>
      </c>
      <c r="GZ268" s="27">
        <f>IF($O268&gt;=GZ$1,$S268,0)</f>
        <v>1063.864</v>
      </c>
      <c r="HA268" s="27">
        <f>IF($O268&gt;=HA$1,$S268,0)</f>
        <v>1063.864</v>
      </c>
      <c r="HB268" s="27">
        <f>IF($O268&gt;=HB$1,$S268,0)</f>
        <v>1063.864</v>
      </c>
      <c r="HC268" s="27">
        <f>IF($O268&gt;=HC$1,$S268,0)</f>
        <v>1063.864</v>
      </c>
    </row>
    <row r="269" spans="1:211">
      <c r="A269" s="3">
        <v>83119</v>
      </c>
      <c r="B269" s="3" t="s">
        <v>181</v>
      </c>
      <c r="C269" s="3" t="s">
        <v>107</v>
      </c>
      <c r="D269" s="3">
        <v>50</v>
      </c>
      <c r="E269" s="4">
        <v>36549</v>
      </c>
      <c r="F269" s="5">
        <v>18.416438356164385</v>
      </c>
      <c r="G269" s="3" t="s">
        <v>99</v>
      </c>
      <c r="H269" s="4">
        <v>24856</v>
      </c>
      <c r="I269" s="9" t="s">
        <v>864</v>
      </c>
      <c r="J269" s="5">
        <v>3319.65</v>
      </c>
      <c r="K269" s="31">
        <v>331</v>
      </c>
      <c r="L269" s="32">
        <v>18</v>
      </c>
      <c r="M269" s="33">
        <f>VLOOKUP(L269,FIND,3,TRUE)</f>
        <v>1.2</v>
      </c>
      <c r="N269" s="32">
        <f>IF(L269&gt;30,180,VLOOKUP(L269,TEMPO,2,FALSE))</f>
        <v>108</v>
      </c>
      <c r="O269" s="32">
        <f>IF(R269&gt;0,4,N269)</f>
        <v>108</v>
      </c>
      <c r="P269" s="96">
        <f>J269*M269*L269</f>
        <v>71704.44</v>
      </c>
      <c r="Q269" s="96">
        <f>10934.45*2</f>
        <v>21868.9</v>
      </c>
      <c r="R269" s="96">
        <f>IF(P269&lt;=Q269,P269/4,0)</f>
        <v>0</v>
      </c>
      <c r="S269" s="5">
        <f>IF(P269&gt;=Q269,P269/N269,0)</f>
        <v>663.93000000000006</v>
      </c>
      <c r="T269" s="3"/>
      <c r="U269" s="3">
        <f>IF(T269="",1,0)</f>
        <v>1</v>
      </c>
      <c r="V269" s="3">
        <v>640</v>
      </c>
      <c r="W269" s="5">
        <v>0</v>
      </c>
      <c r="X269" s="5">
        <v>203.3</v>
      </c>
      <c r="Y269" s="5">
        <f>X269*W269</f>
        <v>0</v>
      </c>
      <c r="Z269" s="5">
        <v>400</v>
      </c>
      <c r="AA269" s="5">
        <f>S269+Y269+Z269</f>
        <v>1063.93</v>
      </c>
      <c r="AB269" s="39">
        <f>(J269/12+J269/12*1.3333333333+450/12+J269/30*6/12+J269)*1.3+Y269+Z269+153.9</f>
        <v>5829.254499988012</v>
      </c>
      <c r="AC269" s="39" t="s">
        <v>107</v>
      </c>
      <c r="AD269" s="39">
        <f>J269*1.3+400+153.9</f>
        <v>4869.4449999999997</v>
      </c>
      <c r="AE269" s="39">
        <f>SUMIFS('CUSTO MENSAL FUNC NOVO'!H:H,'CUSTO MENSAL FUNC NOVO'!A:A,'VALORES MENSAIS'!AC269)</f>
        <v>3348.9422500000001</v>
      </c>
      <c r="AF269" s="27">
        <f>IF($R269&gt;0,$R269,$S269)+$Y269+$Z269</f>
        <v>1063.93</v>
      </c>
      <c r="AG269" s="27">
        <f>IF($R269&gt;0,$R269,$S269)+$Y269+$Z269</f>
        <v>1063.93</v>
      </c>
      <c r="AH269" s="27">
        <f>IF($R269&gt;0,$R269,$S269)+$Y269+$Z269</f>
        <v>1063.93</v>
      </c>
      <c r="AI269" s="27">
        <f>IF($R269&gt;0,$R269,$S269)+$Y269+$Z269</f>
        <v>1063.93</v>
      </c>
      <c r="AJ269" s="27">
        <f>IF($O269&gt;=AJ$1,$S269+$Y269+$Z269,$Y269+$Z269)</f>
        <v>1063.93</v>
      </c>
      <c r="AK269" s="27">
        <f>IF($O269&gt;=AK$1,$S269+$Y269+$Z269,$Y269+$Z269)</f>
        <v>1063.93</v>
      </c>
      <c r="AL269" s="27">
        <f>IF($O269&gt;=AL$1,$S269+$Y269+$Z269,$Y269+$Z269)</f>
        <v>1063.93</v>
      </c>
      <c r="AM269" s="27">
        <f>IF($O269&gt;=AM$1,$S269+$Y269+$Z269,$Y269+$Z269)</f>
        <v>1063.93</v>
      </c>
      <c r="AN269" s="27">
        <f>IF($O269&gt;=AN$1,$S269+$Y269+$Z269,$Y269+$Z269)</f>
        <v>1063.93</v>
      </c>
      <c r="AO269" s="27">
        <f>IF($O269&gt;=AO$1,$S269+$Y269+$Z269,$Y269+$Z269)</f>
        <v>1063.93</v>
      </c>
      <c r="AP269" s="27">
        <f>IF($O269&gt;=AP$1,$S269+$Y269+$Z269,$Y269+$Z269)</f>
        <v>1063.93</v>
      </c>
      <c r="AQ269" s="27">
        <f>IF($O269&gt;=AQ$1,$S269+$Y269+$Z269,$Y269+$Z269)</f>
        <v>1063.93</v>
      </c>
      <c r="AR269" s="27">
        <f>IF($O269&gt;=AR$1,$S269+$Y269+$Z269,$Y269+$Z269)</f>
        <v>1063.93</v>
      </c>
      <c r="AS269" s="27">
        <f>IF($O269&gt;=AS$1,$S269+$Y269+$Z269,$Y269+$Z269)</f>
        <v>1063.93</v>
      </c>
      <c r="AT269" s="27">
        <f>IF($O269&gt;=AT$1,$S269+$Y269+$Z269,$Y269+$Z269)</f>
        <v>1063.93</v>
      </c>
      <c r="AU269" s="27">
        <f>IF($O269&gt;=AU$1,$S269+$Y269+$Z269,$Y269+$Z269)</f>
        <v>1063.93</v>
      </c>
      <c r="AV269" s="27">
        <f>IF($O269&gt;=AV$1,$S269+$Y269+$Z269,$Y269+$Z269)</f>
        <v>1063.93</v>
      </c>
      <c r="AW269" s="27">
        <f>IF($O269&gt;=AW$1,$S269+$Y269+$Z269,$Y269+$Z269)</f>
        <v>1063.93</v>
      </c>
      <c r="AX269" s="27">
        <f>IF($O269&gt;=AX$1,$S269+$Y269+$Z269,$Y269+$Z269)</f>
        <v>1063.93</v>
      </c>
      <c r="AY269" s="27">
        <f>IF($O269&gt;=AY$1,$S269+$Y269+$Z269,$Y269+$Z269)</f>
        <v>1063.93</v>
      </c>
      <c r="AZ269" s="27">
        <f>IF($O269&gt;=AZ$1,$S269+$Y269+$Z269,$Y269+$Z269)</f>
        <v>1063.93</v>
      </c>
      <c r="BA269" s="27">
        <f>IF($O269&gt;=BA$1,$S269+$Y269+$Z269,$Y269+$Z269)</f>
        <v>1063.93</v>
      </c>
      <c r="BB269" s="27">
        <f>IF($O269&gt;=BB$1,$S269+$Y269+$Z269,$Y269+$Z269)</f>
        <v>1063.93</v>
      </c>
      <c r="BC269" s="27">
        <f>IF($O269&gt;=BC$1,$S269+$Y269+$Z269,$Y269+$Z269)</f>
        <v>1063.93</v>
      </c>
      <c r="BD269" s="27">
        <f>IF($O269&gt;=BD$1,$S269+$Y269+$Z269,$Y269+$Z269)</f>
        <v>1063.93</v>
      </c>
      <c r="BE269" s="27">
        <f>IF($O269&gt;=BE$1,$S269+$Y269+$Z269,$Y269+$Z269)</f>
        <v>1063.93</v>
      </c>
      <c r="BF269" s="27">
        <f>IF($O269&gt;=BF$1,$S269+$Y269+$Z269,$Y269+$Z269)</f>
        <v>1063.93</v>
      </c>
      <c r="BG269" s="27">
        <f>IF($O269&gt;=BG$1,$S269+$Y269+$Z269,$Y269+$Z269)</f>
        <v>1063.93</v>
      </c>
      <c r="BH269" s="27">
        <f>IF($O269&gt;=BH$1,$S269+$Y269+$Z269,$Y269+$Z269)</f>
        <v>1063.93</v>
      </c>
      <c r="BI269" s="27">
        <f>IF($O269&gt;=BI$1,$S269+$Y269+$Z269,$Y269+$Z269)</f>
        <v>1063.93</v>
      </c>
      <c r="BJ269" s="27">
        <f>IF($O269&gt;=BJ$1,$S269+$Y269+$Z269,$Y269+$Z269)</f>
        <v>1063.93</v>
      </c>
      <c r="BK269" s="27">
        <f>IF($O269&gt;=BK$1,$S269+$Y269+$Z269,$Y269+$Z269)</f>
        <v>1063.93</v>
      </c>
      <c r="BL269" s="27">
        <f>IF($O269&gt;=BL$1,$S269+$Y269+$Z269,$Y269+$Z269)</f>
        <v>1063.93</v>
      </c>
      <c r="BM269" s="27">
        <f>IF($O269&gt;=BM$1,$S269+$Y269+$Z269,$Y269+$Z269)</f>
        <v>1063.93</v>
      </c>
      <c r="BN269" s="27">
        <f>IF($O269&gt;=BN$1,$S269+$Y269+$Z269,$Y269+$Z269)</f>
        <v>1063.93</v>
      </c>
      <c r="BO269" s="27">
        <f>IF($O269&gt;=BO$1,$S269+$Y269+$Z269,$Y269+$Z269)</f>
        <v>1063.93</v>
      </c>
      <c r="BP269" s="27">
        <f>IF($O269&gt;=BP$1,$S269+$Y269+$Z269,$Y269+$Z269)</f>
        <v>1063.93</v>
      </c>
      <c r="BQ269" s="27">
        <f>IF($O269&gt;=BQ$1,$S269+$Y269+$Z269,$Y269+$Z269)</f>
        <v>1063.93</v>
      </c>
      <c r="BR269" s="27">
        <f>IF($O269&gt;=BR$1,$S269+$Y269+$Z269,$Y269+$Z269)</f>
        <v>1063.93</v>
      </c>
      <c r="BS269" s="27">
        <f>IF($O269&gt;=BS$1,$S269+$Y269+$Z269,$Y269+$Z269)</f>
        <v>1063.93</v>
      </c>
      <c r="BT269" s="27">
        <f>IF($O269&gt;=BT$1,$S269+$Y269+$Z269,$Y269+$Z269)</f>
        <v>1063.93</v>
      </c>
      <c r="BU269" s="27">
        <f>IF($O269&gt;=BU$1,$S269+$Y269+$Z269,$Y269+$Z269)</f>
        <v>1063.93</v>
      </c>
      <c r="BV269" s="27">
        <f>IF($O269&gt;=BV$1,$S269+$Y269+$Z269,$Y269+$Z269)</f>
        <v>1063.93</v>
      </c>
      <c r="BW269" s="27">
        <f>IF($O269&gt;=BW$1,$S269+$Y269+$Z269,$Y269+$Z269)</f>
        <v>1063.93</v>
      </c>
      <c r="BX269" s="27">
        <f>IF($O269&gt;=BX$1,$S269+$Y269+$Z269,$Y269+$Z269)</f>
        <v>1063.93</v>
      </c>
      <c r="BY269" s="27">
        <f>IF($O269&gt;=BY$1,$S269+$Y269+$Z269,$Y269+$Z269)</f>
        <v>1063.93</v>
      </c>
      <c r="BZ269" s="27">
        <f>IF($O269&gt;=BZ$1,$S269+$Y269+$Z269,$Y269+$Z269)</f>
        <v>1063.93</v>
      </c>
      <c r="CA269" s="27">
        <f>IF($O269&gt;=CA$1,$S269+$Y269+$Z269,$Y269+$Z269)</f>
        <v>1063.93</v>
      </c>
      <c r="CB269" s="27">
        <f>IF($O269&gt;=CB$1,$S269+$Y269+$Z269,$Y269+$Z269)</f>
        <v>1063.93</v>
      </c>
      <c r="CC269" s="27">
        <f>IF($O269&gt;=CC$1,$S269+$Y269+$Z269,$Y269+$Z269)</f>
        <v>1063.93</v>
      </c>
      <c r="CD269" s="27">
        <f>IF($O269&gt;=CD$1,$S269+$Y269+$Z269,$Y269+$Z269)</f>
        <v>1063.93</v>
      </c>
      <c r="CE269" s="27">
        <f>IF($O269&gt;=CE$1,$S269+$Y269+$Z269,$Y269+$Z269)</f>
        <v>1063.93</v>
      </c>
      <c r="CF269" s="27">
        <f>IF($O269&gt;=CF$1,$S269+$Y269+$Z269,$Y269+$Z269)</f>
        <v>1063.93</v>
      </c>
      <c r="CG269" s="27">
        <f>IF($O269&gt;=CG$1,$S269+$Y269+$Z269,$Y269+$Z269)</f>
        <v>1063.93</v>
      </c>
      <c r="CH269" s="27">
        <f>IF($O269&gt;=CH$1,$S269+$Y269+$Z269,$Y269+$Z269)</f>
        <v>1063.93</v>
      </c>
      <c r="CI269" s="27">
        <f>IF($O269&gt;=CI$1,$S269+$Y269+$Z269,$Y269+$Z269)</f>
        <v>1063.93</v>
      </c>
      <c r="CJ269" s="27">
        <f>IF($O269&gt;=CJ$1,$S269+$Y269+$Z269,$Y269+$Z269)</f>
        <v>1063.93</v>
      </c>
      <c r="CK269" s="27">
        <f>IF($O269&gt;=CK$1,$S269+$Y269+$Z269,$Y269+$Z269)</f>
        <v>1063.93</v>
      </c>
      <c r="CL269" s="27">
        <f>IF($O269&gt;=CL$1,$S269+$Y269+$Z269,$Y269+$Z269)</f>
        <v>1063.93</v>
      </c>
      <c r="CM269" s="27">
        <f>IF($O269&gt;=CM$1,$S269+$Y269+$Z269,$Y269+$Z269)</f>
        <v>1063.93</v>
      </c>
      <c r="CN269" s="27">
        <f>IF($O269&gt;=CN$1,$S269+$Y269,$Y269)</f>
        <v>663.93000000000006</v>
      </c>
      <c r="CO269" s="27">
        <f>IF($O269&gt;=CO$1,$S269+$Y269,$Y269)</f>
        <v>663.93000000000006</v>
      </c>
      <c r="CP269" s="27">
        <f>IF($O269&gt;=CP$1,$S269+$Y269,$Y269)</f>
        <v>663.93000000000006</v>
      </c>
      <c r="CQ269" s="27">
        <f>IF($O269&gt;=CQ$1,$S269+$Y269,$Y269)</f>
        <v>663.93000000000006</v>
      </c>
      <c r="CR269" s="27">
        <f>IF($O269&gt;=CR$1,$S269+$Y269,$Y269)</f>
        <v>663.93000000000006</v>
      </c>
      <c r="CS269" s="27">
        <f>IF($O269&gt;=CS$1,$S269+$Y269,$Y269)</f>
        <v>663.93000000000006</v>
      </c>
      <c r="CT269" s="27">
        <f>IF($O269&gt;=CT$1,$S269+$Y269,$Y269)</f>
        <v>663.93000000000006</v>
      </c>
      <c r="CU269" s="27">
        <f>IF($O269&gt;=CU$1,$S269+$Y269,$Y269)</f>
        <v>663.93000000000006</v>
      </c>
      <c r="CV269" s="27">
        <f>IF($O269&gt;=CV$1,$S269+$Y269,$Y269)</f>
        <v>663.93000000000006</v>
      </c>
      <c r="CW269" s="27">
        <f>IF($O269&gt;=CW$1,$S269+$Y269,$Y269)</f>
        <v>663.93000000000006</v>
      </c>
      <c r="CX269" s="27">
        <f>IF($O269&gt;=CX$1,$S269+$Y269,$Y269)</f>
        <v>663.93000000000006</v>
      </c>
      <c r="CY269" s="27">
        <f>IF($O269&gt;=CY$1,$S269+$Y269,$Y269)</f>
        <v>663.93000000000006</v>
      </c>
      <c r="CZ269" s="27">
        <f>IF($O269&gt;=CZ$1,$S269+$Y269,$Y269)</f>
        <v>663.93000000000006</v>
      </c>
      <c r="DA269" s="27">
        <f>IF($O269&gt;=DA$1,$S269+$Y269,$Y269)</f>
        <v>663.93000000000006</v>
      </c>
      <c r="DB269" s="27">
        <f>IF($O269&gt;=DB$1,$S269+$Y269,$Y269)</f>
        <v>663.93000000000006</v>
      </c>
      <c r="DC269" s="27">
        <f>IF($O269&gt;=DC$1,$S269+$Y269,$Y269)</f>
        <v>663.93000000000006</v>
      </c>
      <c r="DD269" s="27">
        <f>IF($O269&gt;=DD$1,$S269+$Y269,$Y269)</f>
        <v>663.93000000000006</v>
      </c>
      <c r="DE269" s="27">
        <f>IF($O269&gt;=DE$1,$S269+$Y269,$Y269)</f>
        <v>663.93000000000006</v>
      </c>
      <c r="DF269" s="27">
        <f>IF($O269&gt;=DF$1,$S269+$Y269,$Y269)</f>
        <v>663.93000000000006</v>
      </c>
      <c r="DG269" s="27">
        <f>IF($O269&gt;=DG$1,$S269+$Y269,$Y269)</f>
        <v>663.93000000000006</v>
      </c>
      <c r="DH269" s="27">
        <f>IF($O269&gt;=DH$1,$S269+$Y269,$Y269)</f>
        <v>663.93000000000006</v>
      </c>
      <c r="DI269" s="27">
        <f>IF($O269&gt;=DI$1,$S269+$Y269,$Y269)</f>
        <v>663.93000000000006</v>
      </c>
      <c r="DJ269" s="27">
        <f>IF($O269&gt;=DJ$1,$S269+$Y269,$Y269)</f>
        <v>663.93000000000006</v>
      </c>
      <c r="DK269" s="27">
        <f>IF($O269&gt;=DK$1,$S269+$Y269,$Y269)</f>
        <v>663.93000000000006</v>
      </c>
      <c r="DL269" s="27">
        <f>IF($O269&gt;=DL$1,$S269+$Y269,$Y269)</f>
        <v>663.93000000000006</v>
      </c>
      <c r="DM269" s="27">
        <f>IF($O269&gt;=DM$1,$S269+$Y269,$Y269)</f>
        <v>663.93000000000006</v>
      </c>
      <c r="DN269" s="27">
        <f>IF($O269&gt;=DN$1,$S269+$Y269,$Y269)</f>
        <v>663.93000000000006</v>
      </c>
      <c r="DO269" s="27">
        <f>IF($O269&gt;=DO$1,$S269+$Y269,$Y269)</f>
        <v>663.93000000000006</v>
      </c>
      <c r="DP269" s="27">
        <f>IF($O269&gt;=DP$1,$S269+$Y269,$Y269)</f>
        <v>663.93000000000006</v>
      </c>
      <c r="DQ269" s="27">
        <f>IF($O269&gt;=DQ$1,$S269+$Y269,$Y269)</f>
        <v>663.93000000000006</v>
      </c>
      <c r="DR269" s="27">
        <f>IF($O269&gt;=DR$1,$S269+$Y269,$Y269)</f>
        <v>663.93000000000006</v>
      </c>
      <c r="DS269" s="27">
        <f>IF($O269&gt;=DS$1,$S269+$Y269,$Y269)</f>
        <v>663.93000000000006</v>
      </c>
      <c r="DT269" s="27">
        <f>IF($O269&gt;=DT$1,$S269+$Y269,$Y269)</f>
        <v>663.93000000000006</v>
      </c>
      <c r="DU269" s="27">
        <f>IF($O269&gt;=DU$1,$S269+$Y269,$Y269)</f>
        <v>663.93000000000006</v>
      </c>
      <c r="DV269" s="27">
        <f>IF($O269&gt;=DV$1,$S269+$Y269,$Y269)</f>
        <v>663.93000000000006</v>
      </c>
      <c r="DW269" s="27">
        <f>IF($O269&gt;=DW$1,$S269+$Y269,$Y269)</f>
        <v>663.93000000000006</v>
      </c>
      <c r="DX269" s="27">
        <f>IF($O269&gt;=DX$1,$S269+$Y269,$Y269)</f>
        <v>663.93000000000006</v>
      </c>
      <c r="DY269" s="27">
        <f>IF($O269&gt;=DY$1,$S269+$Y269,$Y269)</f>
        <v>663.93000000000006</v>
      </c>
      <c r="DZ269" s="27">
        <f>IF($O269&gt;=DZ$1,$S269+$Y269,$Y269)</f>
        <v>663.93000000000006</v>
      </c>
      <c r="EA269" s="27">
        <f>IF($O269&gt;=EA$1,$S269+$Y269,$Y269)</f>
        <v>663.93000000000006</v>
      </c>
      <c r="EB269" s="27">
        <f>IF($O269&gt;=EB$1,$S269+$Y269,$Y269)</f>
        <v>663.93000000000006</v>
      </c>
      <c r="EC269" s="27">
        <f>IF($O269&gt;=EC$1,$S269+$Y269,$Y269)</f>
        <v>663.93000000000006</v>
      </c>
      <c r="ED269" s="27">
        <f>IF($O269&gt;=ED$1,$S269+$Y269,$Y269)</f>
        <v>663.93000000000006</v>
      </c>
      <c r="EE269" s="27">
        <f>IF($O269&gt;=EE$1,$S269+$Y269,$Y269)</f>
        <v>663.93000000000006</v>
      </c>
      <c r="EF269" s="27">
        <f>IF($O269&gt;=EF$1,$S269+$Y269,$Y269)</f>
        <v>663.93000000000006</v>
      </c>
      <c r="EG269" s="27">
        <f>IF($O269&gt;=EG$1,$S269+$Y269,$Y269)</f>
        <v>663.93000000000006</v>
      </c>
      <c r="EH269" s="27">
        <f>IF($O269&gt;=EH$1,$S269+$Y269,$Y269)</f>
        <v>663.93000000000006</v>
      </c>
      <c r="EI269" s="27">
        <f>IF($O269&gt;=EI$1,$S269+$Y269,$Y269)</f>
        <v>663.93000000000006</v>
      </c>
      <c r="EJ269" s="27">
        <f>IF($O269&gt;=EJ$1,$S269+$Y269,$Y269)</f>
        <v>0</v>
      </c>
      <c r="EK269" s="27">
        <f>IF($O269&gt;=EK$1,$S269+$Y269,$Y269)</f>
        <v>0</v>
      </c>
      <c r="EL269" s="27">
        <f>IF($O269&gt;=EL$1,$S269+$Y269,$Y269)</f>
        <v>0</v>
      </c>
      <c r="EM269" s="27">
        <f>IF($O269&gt;=EM$1,$S269+$Y269,$Y269)</f>
        <v>0</v>
      </c>
      <c r="EN269" s="27">
        <f>IF($O269&gt;=EN$1,$S269+$Y269,$Y269)</f>
        <v>0</v>
      </c>
      <c r="EO269" s="27">
        <f>IF($O269&gt;=EO$1,$S269+$Y269,$Y269)</f>
        <v>0</v>
      </c>
      <c r="EP269" s="27">
        <f>IF($O269&gt;=EP$1,$S269+$Y269,$Y269)</f>
        <v>0</v>
      </c>
      <c r="EQ269" s="27">
        <f>IF($O269&gt;=EQ$1,$S269+$Y269,$Y269)</f>
        <v>0</v>
      </c>
      <c r="ER269" s="27">
        <f>IF($O269&gt;=ER$1,$S269+$Y269,$Y269)</f>
        <v>0</v>
      </c>
      <c r="ES269" s="27">
        <f>IF($O269&gt;=ES$1,$S269+$Y269,$Y269)</f>
        <v>0</v>
      </c>
      <c r="ET269" s="27">
        <f>IF($O269&gt;=ET$1,$S269+$Y269,$Y269)</f>
        <v>0</v>
      </c>
      <c r="EU269" s="27">
        <f>IF($O269&gt;=EU$1,$S269+$Y269,$Y269)</f>
        <v>0</v>
      </c>
      <c r="EV269" s="27">
        <f>IF($O269&gt;=EV$1,$S269,0)</f>
        <v>0</v>
      </c>
      <c r="EW269" s="27">
        <f>IF($O269&gt;=EW$1,$S269,0)</f>
        <v>0</v>
      </c>
      <c r="EX269" s="27">
        <f>IF($O269&gt;=EX$1,$S269,0)</f>
        <v>0</v>
      </c>
      <c r="EY269" s="27">
        <f>IF($O269&gt;=EY$1,$S269,0)</f>
        <v>0</v>
      </c>
      <c r="EZ269" s="27">
        <f>IF($O269&gt;=EZ$1,$S269,0)</f>
        <v>0</v>
      </c>
      <c r="FA269" s="27">
        <f>IF($O269&gt;=FA$1,$S269,0)</f>
        <v>0</v>
      </c>
      <c r="FB269" s="27">
        <f>IF($O269&gt;=FB$1,$S269,0)</f>
        <v>0</v>
      </c>
      <c r="FC269" s="27">
        <f>IF($O269&gt;=FC$1,$S269,0)</f>
        <v>0</v>
      </c>
      <c r="FD269" s="27">
        <f>IF($O269&gt;=FD$1,$S269,0)</f>
        <v>0</v>
      </c>
      <c r="FE269" s="27">
        <f>IF($O269&gt;=FE$1,$S269,0)</f>
        <v>0</v>
      </c>
      <c r="FF269" s="27">
        <f>IF($O269&gt;=FF$1,$S269,0)</f>
        <v>0</v>
      </c>
      <c r="FG269" s="27">
        <f>IF($O269&gt;=FG$1,$S269,0)</f>
        <v>0</v>
      </c>
      <c r="FH269" s="27">
        <f>IF($O269&gt;=FH$1,$S269,0)</f>
        <v>0</v>
      </c>
      <c r="FI269" s="27">
        <f>IF($O269&gt;=FI$1,$S269,0)</f>
        <v>0</v>
      </c>
      <c r="FJ269" s="27">
        <f>IF($O269&gt;=FJ$1,$S269,0)</f>
        <v>0</v>
      </c>
      <c r="FK269" s="27">
        <f>IF($O269&gt;=FK$1,$S269,0)</f>
        <v>0</v>
      </c>
      <c r="FL269" s="27">
        <f>IF($O269&gt;=FL$1,$S269,0)</f>
        <v>0</v>
      </c>
      <c r="FM269" s="27">
        <f>IF($O269&gt;=FM$1,$S269,0)</f>
        <v>0</v>
      </c>
      <c r="FN269" s="27">
        <f>IF($O269&gt;=FN$1,$S269,0)</f>
        <v>0</v>
      </c>
      <c r="FO269" s="27">
        <f>IF($O269&gt;=FO$1,$S269,0)</f>
        <v>0</v>
      </c>
      <c r="FP269" s="27">
        <f>IF($O269&gt;=FP$1,$S269,0)</f>
        <v>0</v>
      </c>
      <c r="FQ269" s="27">
        <f>IF($O269&gt;=FQ$1,$S269,0)</f>
        <v>0</v>
      </c>
      <c r="FR269" s="27">
        <f>IF($O269&gt;=FR$1,$S269,0)</f>
        <v>0</v>
      </c>
      <c r="FS269" s="27">
        <f>IF($O269&gt;=FS$1,$S269,0)</f>
        <v>0</v>
      </c>
      <c r="FT269" s="27">
        <f>IF($O269&gt;=FT$1,$S269,0)</f>
        <v>0</v>
      </c>
      <c r="FU269" s="27">
        <f>IF($O269&gt;=FU$1,$S269,0)</f>
        <v>0</v>
      </c>
      <c r="FV269" s="27">
        <f>IF($O269&gt;=FV$1,$S269,0)</f>
        <v>0</v>
      </c>
      <c r="FW269" s="27">
        <f>IF($O269&gt;=FW$1,$S269,0)</f>
        <v>0</v>
      </c>
      <c r="FX269" s="27">
        <f>IF($O269&gt;=FX$1,$S269,0)</f>
        <v>0</v>
      </c>
      <c r="FY269" s="27">
        <f>IF($O269&gt;=FY$1,$S269,0)</f>
        <v>0</v>
      </c>
      <c r="FZ269" s="27">
        <f>IF($O269&gt;=FZ$1,$S269,0)</f>
        <v>0</v>
      </c>
      <c r="GA269" s="27">
        <f>IF($O269&gt;=GA$1,$S269,0)</f>
        <v>0</v>
      </c>
      <c r="GB269" s="27">
        <f>IF($O269&gt;=GB$1,$S269,0)</f>
        <v>0</v>
      </c>
      <c r="GC269" s="27">
        <f>IF($O269&gt;=GC$1,$S269,0)</f>
        <v>0</v>
      </c>
      <c r="GD269" s="27">
        <f>IF($O269&gt;=GD$1,$S269,0)</f>
        <v>0</v>
      </c>
      <c r="GE269" s="27">
        <f>IF($O269&gt;=GE$1,$S269,0)</f>
        <v>0</v>
      </c>
      <c r="GF269" s="27">
        <f>IF($O269&gt;=GF$1,$S269,0)</f>
        <v>0</v>
      </c>
      <c r="GG269" s="27">
        <f>IF($O269&gt;=GG$1,$S269,0)</f>
        <v>0</v>
      </c>
      <c r="GH269" s="27">
        <f>IF($O269&gt;=GH$1,$S269,0)</f>
        <v>0</v>
      </c>
      <c r="GI269" s="27">
        <f>IF($O269&gt;=GI$1,$S269,0)</f>
        <v>0</v>
      </c>
      <c r="GJ269" s="27">
        <f>IF($O269&gt;=GJ$1,$S269,0)</f>
        <v>0</v>
      </c>
      <c r="GK269" s="27">
        <f>IF($O269&gt;=GK$1,$S269,0)</f>
        <v>0</v>
      </c>
      <c r="GL269" s="27">
        <f>IF($O269&gt;=GL$1,$S269,0)</f>
        <v>0</v>
      </c>
      <c r="GM269" s="27">
        <f>IF($O269&gt;=GM$1,$S269,0)</f>
        <v>0</v>
      </c>
      <c r="GN269" s="27">
        <f>IF($O269&gt;=GN$1,$S269,0)</f>
        <v>0</v>
      </c>
      <c r="GO269" s="27">
        <f>IF($O269&gt;=GO$1,$S269,0)</f>
        <v>0</v>
      </c>
      <c r="GP269" s="27">
        <f>IF($O269&gt;=GP$1,$S269,0)</f>
        <v>0</v>
      </c>
      <c r="GQ269" s="27">
        <f>IF($O269&gt;=GQ$1,$S269,0)</f>
        <v>0</v>
      </c>
      <c r="GR269" s="27">
        <f>IF($O269&gt;=GR$1,$S269,0)</f>
        <v>0</v>
      </c>
      <c r="GS269" s="27">
        <f>IF($O269&gt;=GS$1,$S269,0)</f>
        <v>0</v>
      </c>
      <c r="GT269" s="27">
        <f>IF($O269&gt;=GT$1,$S269,0)</f>
        <v>0</v>
      </c>
      <c r="GU269" s="27">
        <f>IF($O269&gt;=GU$1,$S269,0)</f>
        <v>0</v>
      </c>
      <c r="GV269" s="27">
        <f>IF($O269&gt;=GV$1,$S269,0)</f>
        <v>0</v>
      </c>
      <c r="GW269" s="27">
        <f>IF($O269&gt;=GW$1,$S269,0)</f>
        <v>0</v>
      </c>
      <c r="GX269" s="27">
        <f>IF($O269&gt;=GX$1,$S269,0)</f>
        <v>0</v>
      </c>
      <c r="GY269" s="27">
        <f>IF($O269&gt;=GY$1,$S269,0)</f>
        <v>0</v>
      </c>
      <c r="GZ269" s="27">
        <f>IF($O269&gt;=GZ$1,$S269,0)</f>
        <v>0</v>
      </c>
      <c r="HA269" s="27">
        <f>IF($O269&gt;=HA$1,$S269,0)</f>
        <v>0</v>
      </c>
      <c r="HB269" s="27">
        <f>IF($O269&gt;=HB$1,$S269,0)</f>
        <v>0</v>
      </c>
      <c r="HC269" s="27">
        <f>IF($O269&gt;=HC$1,$S269,0)</f>
        <v>0</v>
      </c>
    </row>
    <row r="270" spans="1:211">
      <c r="A270" s="3">
        <v>61964</v>
      </c>
      <c r="B270" s="3" t="s">
        <v>237</v>
      </c>
      <c r="C270" s="3" t="s">
        <v>107</v>
      </c>
      <c r="D270" s="3">
        <v>53</v>
      </c>
      <c r="E270" s="4">
        <v>34764</v>
      </c>
      <c r="F270" s="5">
        <v>23.306849315068494</v>
      </c>
      <c r="G270" s="3" t="s">
        <v>99</v>
      </c>
      <c r="H270" s="4">
        <v>24014</v>
      </c>
      <c r="I270" s="9" t="s">
        <v>864</v>
      </c>
      <c r="J270" s="5">
        <v>3237.75</v>
      </c>
      <c r="K270" s="31">
        <v>331</v>
      </c>
      <c r="L270" s="32">
        <v>23</v>
      </c>
      <c r="M270" s="33">
        <f>VLOOKUP(L270,FIND,3,TRUE)</f>
        <v>1.3</v>
      </c>
      <c r="N270" s="32">
        <f>IF(L270&gt;30,180,VLOOKUP(L270,TEMPO,2,FALSE))</f>
        <v>138</v>
      </c>
      <c r="O270" s="32">
        <f>IF(R270&gt;0,4,N270)</f>
        <v>138</v>
      </c>
      <c r="P270" s="96">
        <f>J270*M270*L270</f>
        <v>96808.724999999991</v>
      </c>
      <c r="Q270" s="96">
        <f>10934.45*2</f>
        <v>21868.9</v>
      </c>
      <c r="R270" s="96">
        <f>IF(P270&lt;=Q270,P270/4,0)</f>
        <v>0</v>
      </c>
      <c r="S270" s="5">
        <f>IF(P270&gt;=Q270,P270/N270,0)</f>
        <v>701.51249999999993</v>
      </c>
      <c r="T270" s="3"/>
      <c r="U270" s="3">
        <f>IF(T270="",1,0)</f>
        <v>1</v>
      </c>
      <c r="V270" s="3">
        <v>622</v>
      </c>
      <c r="W270" s="5">
        <v>0</v>
      </c>
      <c r="X270" s="5">
        <v>203.3</v>
      </c>
      <c r="Y270" s="5">
        <f>X270*W270</f>
        <v>0</v>
      </c>
      <c r="Z270" s="5">
        <v>400</v>
      </c>
      <c r="AA270" s="5">
        <f>S270+Y270+Z270</f>
        <v>1101.5124999999998</v>
      </c>
      <c r="AB270" s="39">
        <f>(J270/12+J270/12*1.3333333333+450/12+J270/30*6/12+J270)*1.3+Y270+Z270+153.9</f>
        <v>5700.3074999883074</v>
      </c>
      <c r="AC270" s="39" t="s">
        <v>107</v>
      </c>
      <c r="AD270" s="39">
        <f>J270*1.3+400+153.9</f>
        <v>4762.9749999999995</v>
      </c>
      <c r="AE270" s="39">
        <f>SUMIFS('CUSTO MENSAL FUNC NOVO'!H:H,'CUSTO MENSAL FUNC NOVO'!A:A,'VALORES MENSAIS'!AC270)</f>
        <v>3348.9422500000001</v>
      </c>
      <c r="AF270" s="27">
        <f>IF($R270&gt;0,$R270,$S270)+$Y270+$Z270</f>
        <v>1101.5124999999998</v>
      </c>
      <c r="AG270" s="27">
        <f>IF($R270&gt;0,$R270,$S270)+$Y270+$Z270</f>
        <v>1101.5124999999998</v>
      </c>
      <c r="AH270" s="27">
        <f>IF($R270&gt;0,$R270,$S270)+$Y270+$Z270</f>
        <v>1101.5124999999998</v>
      </c>
      <c r="AI270" s="27">
        <f>IF($R270&gt;0,$R270,$S270)+$Y270+$Z270</f>
        <v>1101.5124999999998</v>
      </c>
      <c r="AJ270" s="27">
        <f>IF($O270&gt;=AJ$1,$S270+$Y270+$Z270,$Y270+$Z270)</f>
        <v>1101.5124999999998</v>
      </c>
      <c r="AK270" s="27">
        <f>IF($O270&gt;=AK$1,$S270+$Y270+$Z270,$Y270+$Z270)</f>
        <v>1101.5124999999998</v>
      </c>
      <c r="AL270" s="27">
        <f>IF($O270&gt;=AL$1,$S270+$Y270+$Z270,$Y270+$Z270)</f>
        <v>1101.5124999999998</v>
      </c>
      <c r="AM270" s="27">
        <f>IF($O270&gt;=AM$1,$S270+$Y270+$Z270,$Y270+$Z270)</f>
        <v>1101.5124999999998</v>
      </c>
      <c r="AN270" s="27">
        <f>IF($O270&gt;=AN$1,$S270+$Y270+$Z270,$Y270+$Z270)</f>
        <v>1101.5124999999998</v>
      </c>
      <c r="AO270" s="27">
        <f>IF($O270&gt;=AO$1,$S270+$Y270+$Z270,$Y270+$Z270)</f>
        <v>1101.5124999999998</v>
      </c>
      <c r="AP270" s="27">
        <f>IF($O270&gt;=AP$1,$S270+$Y270+$Z270,$Y270+$Z270)</f>
        <v>1101.5124999999998</v>
      </c>
      <c r="AQ270" s="27">
        <f>IF($O270&gt;=AQ$1,$S270+$Y270+$Z270,$Y270+$Z270)</f>
        <v>1101.5124999999998</v>
      </c>
      <c r="AR270" s="27">
        <f>IF($O270&gt;=AR$1,$S270+$Y270+$Z270,$Y270+$Z270)</f>
        <v>1101.5124999999998</v>
      </c>
      <c r="AS270" s="27">
        <f>IF($O270&gt;=AS$1,$S270+$Y270+$Z270,$Y270+$Z270)</f>
        <v>1101.5124999999998</v>
      </c>
      <c r="AT270" s="27">
        <f>IF($O270&gt;=AT$1,$S270+$Y270+$Z270,$Y270+$Z270)</f>
        <v>1101.5124999999998</v>
      </c>
      <c r="AU270" s="27">
        <f>IF($O270&gt;=AU$1,$S270+$Y270+$Z270,$Y270+$Z270)</f>
        <v>1101.5124999999998</v>
      </c>
      <c r="AV270" s="27">
        <f>IF($O270&gt;=AV$1,$S270+$Y270+$Z270,$Y270+$Z270)</f>
        <v>1101.5124999999998</v>
      </c>
      <c r="AW270" s="27">
        <f>IF($O270&gt;=AW$1,$S270+$Y270+$Z270,$Y270+$Z270)</f>
        <v>1101.5124999999998</v>
      </c>
      <c r="AX270" s="27">
        <f>IF($O270&gt;=AX$1,$S270+$Y270+$Z270,$Y270+$Z270)</f>
        <v>1101.5124999999998</v>
      </c>
      <c r="AY270" s="27">
        <f>IF($O270&gt;=AY$1,$S270+$Y270+$Z270,$Y270+$Z270)</f>
        <v>1101.5124999999998</v>
      </c>
      <c r="AZ270" s="27">
        <f>IF($O270&gt;=AZ$1,$S270+$Y270+$Z270,$Y270+$Z270)</f>
        <v>1101.5124999999998</v>
      </c>
      <c r="BA270" s="27">
        <f>IF($O270&gt;=BA$1,$S270+$Y270+$Z270,$Y270+$Z270)</f>
        <v>1101.5124999999998</v>
      </c>
      <c r="BB270" s="27">
        <f>IF($O270&gt;=BB$1,$S270+$Y270+$Z270,$Y270+$Z270)</f>
        <v>1101.5124999999998</v>
      </c>
      <c r="BC270" s="27">
        <f>IF($O270&gt;=BC$1,$S270+$Y270+$Z270,$Y270+$Z270)</f>
        <v>1101.5124999999998</v>
      </c>
      <c r="BD270" s="27">
        <f>IF($O270&gt;=BD$1,$S270+$Y270+$Z270,$Y270+$Z270)</f>
        <v>1101.5124999999998</v>
      </c>
      <c r="BE270" s="27">
        <f>IF($O270&gt;=BE$1,$S270+$Y270+$Z270,$Y270+$Z270)</f>
        <v>1101.5124999999998</v>
      </c>
      <c r="BF270" s="27">
        <f>IF($O270&gt;=BF$1,$S270+$Y270+$Z270,$Y270+$Z270)</f>
        <v>1101.5124999999998</v>
      </c>
      <c r="BG270" s="27">
        <f>IF($O270&gt;=BG$1,$S270+$Y270+$Z270,$Y270+$Z270)</f>
        <v>1101.5124999999998</v>
      </c>
      <c r="BH270" s="27">
        <f>IF($O270&gt;=BH$1,$S270+$Y270+$Z270,$Y270+$Z270)</f>
        <v>1101.5124999999998</v>
      </c>
      <c r="BI270" s="27">
        <f>IF($O270&gt;=BI$1,$S270+$Y270+$Z270,$Y270+$Z270)</f>
        <v>1101.5124999999998</v>
      </c>
      <c r="BJ270" s="27">
        <f>IF($O270&gt;=BJ$1,$S270+$Y270+$Z270,$Y270+$Z270)</f>
        <v>1101.5124999999998</v>
      </c>
      <c r="BK270" s="27">
        <f>IF($O270&gt;=BK$1,$S270+$Y270+$Z270,$Y270+$Z270)</f>
        <v>1101.5124999999998</v>
      </c>
      <c r="BL270" s="27">
        <f>IF($O270&gt;=BL$1,$S270+$Y270+$Z270,$Y270+$Z270)</f>
        <v>1101.5124999999998</v>
      </c>
      <c r="BM270" s="27">
        <f>IF($O270&gt;=BM$1,$S270+$Y270+$Z270,$Y270+$Z270)</f>
        <v>1101.5124999999998</v>
      </c>
      <c r="BN270" s="27">
        <f>IF($O270&gt;=BN$1,$S270+$Y270+$Z270,$Y270+$Z270)</f>
        <v>1101.5124999999998</v>
      </c>
      <c r="BO270" s="27">
        <f>IF($O270&gt;=BO$1,$S270+$Y270+$Z270,$Y270+$Z270)</f>
        <v>1101.5124999999998</v>
      </c>
      <c r="BP270" s="27">
        <f>IF($O270&gt;=BP$1,$S270+$Y270+$Z270,$Y270+$Z270)</f>
        <v>1101.5124999999998</v>
      </c>
      <c r="BQ270" s="27">
        <f>IF($O270&gt;=BQ$1,$S270+$Y270+$Z270,$Y270+$Z270)</f>
        <v>1101.5124999999998</v>
      </c>
      <c r="BR270" s="27">
        <f>IF($O270&gt;=BR$1,$S270+$Y270+$Z270,$Y270+$Z270)</f>
        <v>1101.5124999999998</v>
      </c>
      <c r="BS270" s="27">
        <f>IF($O270&gt;=BS$1,$S270+$Y270+$Z270,$Y270+$Z270)</f>
        <v>1101.5124999999998</v>
      </c>
      <c r="BT270" s="27">
        <f>IF($O270&gt;=BT$1,$S270+$Y270+$Z270,$Y270+$Z270)</f>
        <v>1101.5124999999998</v>
      </c>
      <c r="BU270" s="27">
        <f>IF($O270&gt;=BU$1,$S270+$Y270+$Z270,$Y270+$Z270)</f>
        <v>1101.5124999999998</v>
      </c>
      <c r="BV270" s="27">
        <f>IF($O270&gt;=BV$1,$S270+$Y270+$Z270,$Y270+$Z270)</f>
        <v>1101.5124999999998</v>
      </c>
      <c r="BW270" s="27">
        <f>IF($O270&gt;=BW$1,$S270+$Y270+$Z270,$Y270+$Z270)</f>
        <v>1101.5124999999998</v>
      </c>
      <c r="BX270" s="27">
        <f>IF($O270&gt;=BX$1,$S270+$Y270+$Z270,$Y270+$Z270)</f>
        <v>1101.5124999999998</v>
      </c>
      <c r="BY270" s="27">
        <f>IF($O270&gt;=BY$1,$S270+$Y270+$Z270,$Y270+$Z270)</f>
        <v>1101.5124999999998</v>
      </c>
      <c r="BZ270" s="27">
        <f>IF($O270&gt;=BZ$1,$S270+$Y270+$Z270,$Y270+$Z270)</f>
        <v>1101.5124999999998</v>
      </c>
      <c r="CA270" s="27">
        <f>IF($O270&gt;=CA$1,$S270+$Y270+$Z270,$Y270+$Z270)</f>
        <v>1101.5124999999998</v>
      </c>
      <c r="CB270" s="27">
        <f>IF($O270&gt;=CB$1,$S270+$Y270+$Z270,$Y270+$Z270)</f>
        <v>1101.5124999999998</v>
      </c>
      <c r="CC270" s="27">
        <f>IF($O270&gt;=CC$1,$S270+$Y270+$Z270,$Y270+$Z270)</f>
        <v>1101.5124999999998</v>
      </c>
      <c r="CD270" s="27">
        <f>IF($O270&gt;=CD$1,$S270+$Y270+$Z270,$Y270+$Z270)</f>
        <v>1101.5124999999998</v>
      </c>
      <c r="CE270" s="27">
        <f>IF($O270&gt;=CE$1,$S270+$Y270+$Z270,$Y270+$Z270)</f>
        <v>1101.5124999999998</v>
      </c>
      <c r="CF270" s="27">
        <f>IF($O270&gt;=CF$1,$S270+$Y270+$Z270,$Y270+$Z270)</f>
        <v>1101.5124999999998</v>
      </c>
      <c r="CG270" s="27">
        <f>IF($O270&gt;=CG$1,$S270+$Y270+$Z270,$Y270+$Z270)</f>
        <v>1101.5124999999998</v>
      </c>
      <c r="CH270" s="27">
        <f>IF($O270&gt;=CH$1,$S270+$Y270+$Z270,$Y270+$Z270)</f>
        <v>1101.5124999999998</v>
      </c>
      <c r="CI270" s="27">
        <f>IF($O270&gt;=CI$1,$S270+$Y270+$Z270,$Y270+$Z270)</f>
        <v>1101.5124999999998</v>
      </c>
      <c r="CJ270" s="27">
        <f>IF($O270&gt;=CJ$1,$S270+$Y270+$Z270,$Y270+$Z270)</f>
        <v>1101.5124999999998</v>
      </c>
      <c r="CK270" s="27">
        <f>IF($O270&gt;=CK$1,$S270+$Y270+$Z270,$Y270+$Z270)</f>
        <v>1101.5124999999998</v>
      </c>
      <c r="CL270" s="27">
        <f>IF($O270&gt;=CL$1,$S270+$Y270+$Z270,$Y270+$Z270)</f>
        <v>1101.5124999999998</v>
      </c>
      <c r="CM270" s="27">
        <f>IF($O270&gt;=CM$1,$S270+$Y270+$Z270,$Y270+$Z270)</f>
        <v>1101.5124999999998</v>
      </c>
      <c r="CN270" s="27">
        <f>IF($O270&gt;=CN$1,$S270+$Y270,$Y270)</f>
        <v>701.51249999999993</v>
      </c>
      <c r="CO270" s="27">
        <f>IF($O270&gt;=CO$1,$S270+$Y270,$Y270)</f>
        <v>701.51249999999993</v>
      </c>
      <c r="CP270" s="27">
        <f>IF($O270&gt;=CP$1,$S270+$Y270,$Y270)</f>
        <v>701.51249999999993</v>
      </c>
      <c r="CQ270" s="27">
        <f>IF($O270&gt;=CQ$1,$S270+$Y270,$Y270)</f>
        <v>701.51249999999993</v>
      </c>
      <c r="CR270" s="27">
        <f>IF($O270&gt;=CR$1,$S270+$Y270,$Y270)</f>
        <v>701.51249999999993</v>
      </c>
      <c r="CS270" s="27">
        <f>IF($O270&gt;=CS$1,$S270+$Y270,$Y270)</f>
        <v>701.51249999999993</v>
      </c>
      <c r="CT270" s="27">
        <f>IF($O270&gt;=CT$1,$S270+$Y270,$Y270)</f>
        <v>701.51249999999993</v>
      </c>
      <c r="CU270" s="27">
        <f>IF($O270&gt;=CU$1,$S270+$Y270,$Y270)</f>
        <v>701.51249999999993</v>
      </c>
      <c r="CV270" s="27">
        <f>IF($O270&gt;=CV$1,$S270+$Y270,$Y270)</f>
        <v>701.51249999999993</v>
      </c>
      <c r="CW270" s="27">
        <f>IF($O270&gt;=CW$1,$S270+$Y270,$Y270)</f>
        <v>701.51249999999993</v>
      </c>
      <c r="CX270" s="27">
        <f>IF($O270&gt;=CX$1,$S270+$Y270,$Y270)</f>
        <v>701.51249999999993</v>
      </c>
      <c r="CY270" s="27">
        <f>IF($O270&gt;=CY$1,$S270+$Y270,$Y270)</f>
        <v>701.51249999999993</v>
      </c>
      <c r="CZ270" s="27">
        <f>IF($O270&gt;=CZ$1,$S270+$Y270,$Y270)</f>
        <v>701.51249999999993</v>
      </c>
      <c r="DA270" s="27">
        <f>IF($O270&gt;=DA$1,$S270+$Y270,$Y270)</f>
        <v>701.51249999999993</v>
      </c>
      <c r="DB270" s="27">
        <f>IF($O270&gt;=DB$1,$S270+$Y270,$Y270)</f>
        <v>701.51249999999993</v>
      </c>
      <c r="DC270" s="27">
        <f>IF($O270&gt;=DC$1,$S270+$Y270,$Y270)</f>
        <v>701.51249999999993</v>
      </c>
      <c r="DD270" s="27">
        <f>IF($O270&gt;=DD$1,$S270+$Y270,$Y270)</f>
        <v>701.51249999999993</v>
      </c>
      <c r="DE270" s="27">
        <f>IF($O270&gt;=DE$1,$S270+$Y270,$Y270)</f>
        <v>701.51249999999993</v>
      </c>
      <c r="DF270" s="27">
        <f>IF($O270&gt;=DF$1,$S270+$Y270,$Y270)</f>
        <v>701.51249999999993</v>
      </c>
      <c r="DG270" s="27">
        <f>IF($O270&gt;=DG$1,$S270+$Y270,$Y270)</f>
        <v>701.51249999999993</v>
      </c>
      <c r="DH270" s="27">
        <f>IF($O270&gt;=DH$1,$S270+$Y270,$Y270)</f>
        <v>701.51249999999993</v>
      </c>
      <c r="DI270" s="27">
        <f>IF($O270&gt;=DI$1,$S270+$Y270,$Y270)</f>
        <v>701.51249999999993</v>
      </c>
      <c r="DJ270" s="27">
        <f>IF($O270&gt;=DJ$1,$S270+$Y270,$Y270)</f>
        <v>701.51249999999993</v>
      </c>
      <c r="DK270" s="27">
        <f>IF($O270&gt;=DK$1,$S270+$Y270,$Y270)</f>
        <v>701.51249999999993</v>
      </c>
      <c r="DL270" s="27">
        <f>IF($O270&gt;=DL$1,$S270+$Y270,$Y270)</f>
        <v>701.51249999999993</v>
      </c>
      <c r="DM270" s="27">
        <f>IF($O270&gt;=DM$1,$S270+$Y270,$Y270)</f>
        <v>701.51249999999993</v>
      </c>
      <c r="DN270" s="27">
        <f>IF($O270&gt;=DN$1,$S270+$Y270,$Y270)</f>
        <v>701.51249999999993</v>
      </c>
      <c r="DO270" s="27">
        <f>IF($O270&gt;=DO$1,$S270+$Y270,$Y270)</f>
        <v>701.51249999999993</v>
      </c>
      <c r="DP270" s="27">
        <f>IF($O270&gt;=DP$1,$S270+$Y270,$Y270)</f>
        <v>701.51249999999993</v>
      </c>
      <c r="DQ270" s="27">
        <f>IF($O270&gt;=DQ$1,$S270+$Y270,$Y270)</f>
        <v>701.51249999999993</v>
      </c>
      <c r="DR270" s="27">
        <f>IF($O270&gt;=DR$1,$S270+$Y270,$Y270)</f>
        <v>701.51249999999993</v>
      </c>
      <c r="DS270" s="27">
        <f>IF($O270&gt;=DS$1,$S270+$Y270,$Y270)</f>
        <v>701.51249999999993</v>
      </c>
      <c r="DT270" s="27">
        <f>IF($O270&gt;=DT$1,$S270+$Y270,$Y270)</f>
        <v>701.51249999999993</v>
      </c>
      <c r="DU270" s="27">
        <f>IF($O270&gt;=DU$1,$S270+$Y270,$Y270)</f>
        <v>701.51249999999993</v>
      </c>
      <c r="DV270" s="27">
        <f>IF($O270&gt;=DV$1,$S270+$Y270,$Y270)</f>
        <v>701.51249999999993</v>
      </c>
      <c r="DW270" s="27">
        <f>IF($O270&gt;=DW$1,$S270+$Y270,$Y270)</f>
        <v>701.51249999999993</v>
      </c>
      <c r="DX270" s="27">
        <f>IF($O270&gt;=DX$1,$S270+$Y270,$Y270)</f>
        <v>701.51249999999993</v>
      </c>
      <c r="DY270" s="27">
        <f>IF($O270&gt;=DY$1,$S270+$Y270,$Y270)</f>
        <v>701.51249999999993</v>
      </c>
      <c r="DZ270" s="27">
        <f>IF($O270&gt;=DZ$1,$S270+$Y270,$Y270)</f>
        <v>701.51249999999993</v>
      </c>
      <c r="EA270" s="27">
        <f>IF($O270&gt;=EA$1,$S270+$Y270,$Y270)</f>
        <v>701.51249999999993</v>
      </c>
      <c r="EB270" s="27">
        <f>IF($O270&gt;=EB$1,$S270+$Y270,$Y270)</f>
        <v>701.51249999999993</v>
      </c>
      <c r="EC270" s="27">
        <f>IF($O270&gt;=EC$1,$S270+$Y270,$Y270)</f>
        <v>701.51249999999993</v>
      </c>
      <c r="ED270" s="27">
        <f>IF($O270&gt;=ED$1,$S270+$Y270,$Y270)</f>
        <v>701.51249999999993</v>
      </c>
      <c r="EE270" s="27">
        <f>IF($O270&gt;=EE$1,$S270+$Y270,$Y270)</f>
        <v>701.51249999999993</v>
      </c>
      <c r="EF270" s="27">
        <f>IF($O270&gt;=EF$1,$S270+$Y270,$Y270)</f>
        <v>701.51249999999993</v>
      </c>
      <c r="EG270" s="27">
        <f>IF($O270&gt;=EG$1,$S270+$Y270,$Y270)</f>
        <v>701.51249999999993</v>
      </c>
      <c r="EH270" s="27">
        <f>IF($O270&gt;=EH$1,$S270+$Y270,$Y270)</f>
        <v>701.51249999999993</v>
      </c>
      <c r="EI270" s="27">
        <f>IF($O270&gt;=EI$1,$S270+$Y270,$Y270)</f>
        <v>701.51249999999993</v>
      </c>
      <c r="EJ270" s="27">
        <f>IF($O270&gt;=EJ$1,$S270+$Y270,$Y270)</f>
        <v>701.51249999999993</v>
      </c>
      <c r="EK270" s="27">
        <f>IF($O270&gt;=EK$1,$S270+$Y270,$Y270)</f>
        <v>701.51249999999993</v>
      </c>
      <c r="EL270" s="27">
        <f>IF($O270&gt;=EL$1,$S270+$Y270,$Y270)</f>
        <v>701.51249999999993</v>
      </c>
      <c r="EM270" s="27">
        <f>IF($O270&gt;=EM$1,$S270+$Y270,$Y270)</f>
        <v>701.51249999999993</v>
      </c>
      <c r="EN270" s="27">
        <f>IF($O270&gt;=EN$1,$S270+$Y270,$Y270)</f>
        <v>701.51249999999993</v>
      </c>
      <c r="EO270" s="27">
        <f>IF($O270&gt;=EO$1,$S270+$Y270,$Y270)</f>
        <v>701.51249999999993</v>
      </c>
      <c r="EP270" s="27">
        <f>IF($O270&gt;=EP$1,$S270+$Y270,$Y270)</f>
        <v>701.51249999999993</v>
      </c>
      <c r="EQ270" s="27">
        <f>IF($O270&gt;=EQ$1,$S270+$Y270,$Y270)</f>
        <v>701.51249999999993</v>
      </c>
      <c r="ER270" s="27">
        <f>IF($O270&gt;=ER$1,$S270+$Y270,$Y270)</f>
        <v>701.51249999999993</v>
      </c>
      <c r="ES270" s="27">
        <f>IF($O270&gt;=ES$1,$S270+$Y270,$Y270)</f>
        <v>701.51249999999993</v>
      </c>
      <c r="ET270" s="27">
        <f>IF($O270&gt;=ET$1,$S270+$Y270,$Y270)</f>
        <v>701.51249999999993</v>
      </c>
      <c r="EU270" s="27">
        <f>IF($O270&gt;=EU$1,$S270+$Y270,$Y270)</f>
        <v>701.51249999999993</v>
      </c>
      <c r="EV270" s="27">
        <f>IF($O270&gt;=EV$1,$S270,0)</f>
        <v>701.51249999999993</v>
      </c>
      <c r="EW270" s="27">
        <f>IF($O270&gt;=EW$1,$S270,0)</f>
        <v>701.51249999999993</v>
      </c>
      <c r="EX270" s="27">
        <f>IF($O270&gt;=EX$1,$S270,0)</f>
        <v>701.51249999999993</v>
      </c>
      <c r="EY270" s="27">
        <f>IF($O270&gt;=EY$1,$S270,0)</f>
        <v>701.51249999999993</v>
      </c>
      <c r="EZ270" s="27">
        <f>IF($O270&gt;=EZ$1,$S270,0)</f>
        <v>701.51249999999993</v>
      </c>
      <c r="FA270" s="27">
        <f>IF($O270&gt;=FA$1,$S270,0)</f>
        <v>701.51249999999993</v>
      </c>
      <c r="FB270" s="27">
        <f>IF($O270&gt;=FB$1,$S270,0)</f>
        <v>701.51249999999993</v>
      </c>
      <c r="FC270" s="27">
        <f>IF($O270&gt;=FC$1,$S270,0)</f>
        <v>701.51249999999993</v>
      </c>
      <c r="FD270" s="27">
        <f>IF($O270&gt;=FD$1,$S270,0)</f>
        <v>701.51249999999993</v>
      </c>
      <c r="FE270" s="27">
        <f>IF($O270&gt;=FE$1,$S270,0)</f>
        <v>701.51249999999993</v>
      </c>
      <c r="FF270" s="27">
        <f>IF($O270&gt;=FF$1,$S270,0)</f>
        <v>701.51249999999993</v>
      </c>
      <c r="FG270" s="27">
        <f>IF($O270&gt;=FG$1,$S270,0)</f>
        <v>701.51249999999993</v>
      </c>
      <c r="FH270" s="27">
        <f>IF($O270&gt;=FH$1,$S270,0)</f>
        <v>701.51249999999993</v>
      </c>
      <c r="FI270" s="27">
        <f>IF($O270&gt;=FI$1,$S270,0)</f>
        <v>701.51249999999993</v>
      </c>
      <c r="FJ270" s="27">
        <f>IF($O270&gt;=FJ$1,$S270,0)</f>
        <v>701.51249999999993</v>
      </c>
      <c r="FK270" s="27">
        <f>IF($O270&gt;=FK$1,$S270,0)</f>
        <v>701.51249999999993</v>
      </c>
      <c r="FL270" s="27">
        <f>IF($O270&gt;=FL$1,$S270,0)</f>
        <v>701.51249999999993</v>
      </c>
      <c r="FM270" s="27">
        <f>IF($O270&gt;=FM$1,$S270,0)</f>
        <v>701.51249999999993</v>
      </c>
      <c r="FN270" s="27">
        <f>IF($O270&gt;=FN$1,$S270,0)</f>
        <v>0</v>
      </c>
      <c r="FO270" s="27">
        <f>IF($O270&gt;=FO$1,$S270,0)</f>
        <v>0</v>
      </c>
      <c r="FP270" s="27">
        <f>IF($O270&gt;=FP$1,$S270,0)</f>
        <v>0</v>
      </c>
      <c r="FQ270" s="27">
        <f>IF($O270&gt;=FQ$1,$S270,0)</f>
        <v>0</v>
      </c>
      <c r="FR270" s="27">
        <f>IF($O270&gt;=FR$1,$S270,0)</f>
        <v>0</v>
      </c>
      <c r="FS270" s="27">
        <f>IF($O270&gt;=FS$1,$S270,0)</f>
        <v>0</v>
      </c>
      <c r="FT270" s="27">
        <f>IF($O270&gt;=FT$1,$S270,0)</f>
        <v>0</v>
      </c>
      <c r="FU270" s="27">
        <f>IF($O270&gt;=FU$1,$S270,0)</f>
        <v>0</v>
      </c>
      <c r="FV270" s="27">
        <f>IF($O270&gt;=FV$1,$S270,0)</f>
        <v>0</v>
      </c>
      <c r="FW270" s="27">
        <f>IF($O270&gt;=FW$1,$S270,0)</f>
        <v>0</v>
      </c>
      <c r="FX270" s="27">
        <f>IF($O270&gt;=FX$1,$S270,0)</f>
        <v>0</v>
      </c>
      <c r="FY270" s="27">
        <f>IF($O270&gt;=FY$1,$S270,0)</f>
        <v>0</v>
      </c>
      <c r="FZ270" s="27">
        <f>IF($O270&gt;=FZ$1,$S270,0)</f>
        <v>0</v>
      </c>
      <c r="GA270" s="27">
        <f>IF($O270&gt;=GA$1,$S270,0)</f>
        <v>0</v>
      </c>
      <c r="GB270" s="27">
        <f>IF($O270&gt;=GB$1,$S270,0)</f>
        <v>0</v>
      </c>
      <c r="GC270" s="27">
        <f>IF($O270&gt;=GC$1,$S270,0)</f>
        <v>0</v>
      </c>
      <c r="GD270" s="27">
        <f>IF($O270&gt;=GD$1,$S270,0)</f>
        <v>0</v>
      </c>
      <c r="GE270" s="27">
        <f>IF($O270&gt;=GE$1,$S270,0)</f>
        <v>0</v>
      </c>
      <c r="GF270" s="27">
        <f>IF($O270&gt;=GF$1,$S270,0)</f>
        <v>0</v>
      </c>
      <c r="GG270" s="27">
        <f>IF($O270&gt;=GG$1,$S270,0)</f>
        <v>0</v>
      </c>
      <c r="GH270" s="27">
        <f>IF($O270&gt;=GH$1,$S270,0)</f>
        <v>0</v>
      </c>
      <c r="GI270" s="27">
        <f>IF($O270&gt;=GI$1,$S270,0)</f>
        <v>0</v>
      </c>
      <c r="GJ270" s="27">
        <f>IF($O270&gt;=GJ$1,$S270,0)</f>
        <v>0</v>
      </c>
      <c r="GK270" s="27">
        <f>IF($O270&gt;=GK$1,$S270,0)</f>
        <v>0</v>
      </c>
      <c r="GL270" s="27">
        <f>IF($O270&gt;=GL$1,$S270,0)</f>
        <v>0</v>
      </c>
      <c r="GM270" s="27">
        <f>IF($O270&gt;=GM$1,$S270,0)</f>
        <v>0</v>
      </c>
      <c r="GN270" s="27">
        <f>IF($O270&gt;=GN$1,$S270,0)</f>
        <v>0</v>
      </c>
      <c r="GO270" s="27">
        <f>IF($O270&gt;=GO$1,$S270,0)</f>
        <v>0</v>
      </c>
      <c r="GP270" s="27">
        <f>IF($O270&gt;=GP$1,$S270,0)</f>
        <v>0</v>
      </c>
      <c r="GQ270" s="27">
        <f>IF($O270&gt;=GQ$1,$S270,0)</f>
        <v>0</v>
      </c>
      <c r="GR270" s="27">
        <f>IF($O270&gt;=GR$1,$S270,0)</f>
        <v>0</v>
      </c>
      <c r="GS270" s="27">
        <f>IF($O270&gt;=GS$1,$S270,0)</f>
        <v>0</v>
      </c>
      <c r="GT270" s="27">
        <f>IF($O270&gt;=GT$1,$S270,0)</f>
        <v>0</v>
      </c>
      <c r="GU270" s="27">
        <f>IF($O270&gt;=GU$1,$S270,0)</f>
        <v>0</v>
      </c>
      <c r="GV270" s="27">
        <f>IF($O270&gt;=GV$1,$S270,0)</f>
        <v>0</v>
      </c>
      <c r="GW270" s="27">
        <f>IF($O270&gt;=GW$1,$S270,0)</f>
        <v>0</v>
      </c>
      <c r="GX270" s="27">
        <f>IF($O270&gt;=GX$1,$S270,0)</f>
        <v>0</v>
      </c>
      <c r="GY270" s="27">
        <f>IF($O270&gt;=GY$1,$S270,0)</f>
        <v>0</v>
      </c>
      <c r="GZ270" s="27">
        <f>IF($O270&gt;=GZ$1,$S270,0)</f>
        <v>0</v>
      </c>
      <c r="HA270" s="27">
        <f>IF($O270&gt;=HA$1,$S270,0)</f>
        <v>0</v>
      </c>
      <c r="HB270" s="27">
        <f>IF($O270&gt;=HB$1,$S270,0)</f>
        <v>0</v>
      </c>
      <c r="HC270" s="27">
        <f>IF($O270&gt;=HC$1,$S270,0)</f>
        <v>0</v>
      </c>
    </row>
    <row r="271" spans="1:211">
      <c r="A271" s="3">
        <v>97217</v>
      </c>
      <c r="B271" s="3" t="s">
        <v>157</v>
      </c>
      <c r="C271" s="3" t="s">
        <v>98</v>
      </c>
      <c r="D271" s="3">
        <v>65</v>
      </c>
      <c r="E271" s="4">
        <v>37417</v>
      </c>
      <c r="F271" s="5">
        <v>16.038356164383561</v>
      </c>
      <c r="G271" s="3" t="s">
        <v>99</v>
      </c>
      <c r="H271" s="4">
        <v>19629</v>
      </c>
      <c r="I271" s="9" t="s">
        <v>864</v>
      </c>
      <c r="J271" s="5">
        <v>1972.29</v>
      </c>
      <c r="K271" s="31">
        <v>331</v>
      </c>
      <c r="L271" s="32">
        <v>16</v>
      </c>
      <c r="M271" s="33">
        <f>VLOOKUP(L271,FIND,3,TRUE)</f>
        <v>1.2</v>
      </c>
      <c r="N271" s="32">
        <f>IF(L271&gt;30,180,VLOOKUP(L271,TEMPO,2,FALSE))</f>
        <v>96</v>
      </c>
      <c r="O271" s="32">
        <f>IF(R271&gt;0,4,N271)</f>
        <v>96</v>
      </c>
      <c r="P271" s="96">
        <f>J271*M271*L271</f>
        <v>37867.968000000001</v>
      </c>
      <c r="Q271" s="96">
        <f>10934.45*2</f>
        <v>21868.9</v>
      </c>
      <c r="R271" s="96">
        <f>IF(P271&lt;=Q271,P271/4,0)</f>
        <v>0</v>
      </c>
      <c r="S271" s="5">
        <f>IF(P271&gt;=Q271,P271/N271,0)</f>
        <v>394.45800000000003</v>
      </c>
      <c r="T271" s="3"/>
      <c r="U271" s="3">
        <f>IF(T271="",1,0)</f>
        <v>1</v>
      </c>
      <c r="V271" s="3">
        <v>637</v>
      </c>
      <c r="W271" s="5">
        <v>0</v>
      </c>
      <c r="X271" s="5">
        <v>402.65</v>
      </c>
      <c r="Y271" s="5">
        <f>X271*W271</f>
        <v>0</v>
      </c>
      <c r="Z271" s="5">
        <v>400</v>
      </c>
      <c r="AA271" s="5">
        <f>S271+Y271+Z271</f>
        <v>794.45800000000008</v>
      </c>
      <c r="AB271" s="39">
        <f>(J271/12+J271/12*1.3333333333+450/12+J271/30*6/12+J271)*1.3+Y271+Z271+153.9</f>
        <v>3707.9110333262115</v>
      </c>
      <c r="AC271" s="39" t="s">
        <v>98</v>
      </c>
      <c r="AD271" s="39">
        <f>J271*1.3+400+153.9</f>
        <v>3117.877</v>
      </c>
      <c r="AE271" s="39">
        <f>SUMIFS('CUSTO MENSAL FUNC NOVO'!H:H,'CUSTO MENSAL FUNC NOVO'!A:A,'VALORES MENSAIS'!AC271)</f>
        <v>3674.875</v>
      </c>
      <c r="AF271" s="27">
        <f>IF($R271&gt;0,$R271,$S271)+$Y271+$Z271</f>
        <v>794.45800000000008</v>
      </c>
      <c r="AG271" s="27">
        <f>IF($R271&gt;0,$R271,$S271)+$Y271+$Z271</f>
        <v>794.45800000000008</v>
      </c>
      <c r="AH271" s="27">
        <f>IF($R271&gt;0,$R271,$S271)+$Y271+$Z271</f>
        <v>794.45800000000008</v>
      </c>
      <c r="AI271" s="27">
        <f>IF($R271&gt;0,$R271,$S271)+$Y271+$Z271</f>
        <v>794.45800000000008</v>
      </c>
      <c r="AJ271" s="27">
        <f>IF($O271&gt;=AJ$1,$S271+$Y271+$Z271,$Y271+$Z271)</f>
        <v>794.45800000000008</v>
      </c>
      <c r="AK271" s="27">
        <f>IF($O271&gt;=AK$1,$S271+$Y271+$Z271,$Y271+$Z271)</f>
        <v>794.45800000000008</v>
      </c>
      <c r="AL271" s="27">
        <f>IF($O271&gt;=AL$1,$S271+$Y271+$Z271,$Y271+$Z271)</f>
        <v>794.45800000000008</v>
      </c>
      <c r="AM271" s="27">
        <f>IF($O271&gt;=AM$1,$S271+$Y271+$Z271,$Y271+$Z271)</f>
        <v>794.45800000000008</v>
      </c>
      <c r="AN271" s="27">
        <f>IF($O271&gt;=AN$1,$S271+$Y271+$Z271,$Y271+$Z271)</f>
        <v>794.45800000000008</v>
      </c>
      <c r="AO271" s="27">
        <f>IF($O271&gt;=AO$1,$S271+$Y271+$Z271,$Y271+$Z271)</f>
        <v>794.45800000000008</v>
      </c>
      <c r="AP271" s="27">
        <f>IF($O271&gt;=AP$1,$S271+$Y271+$Z271,$Y271+$Z271)</f>
        <v>794.45800000000008</v>
      </c>
      <c r="AQ271" s="27">
        <f>IF($O271&gt;=AQ$1,$S271+$Y271+$Z271,$Y271+$Z271)</f>
        <v>794.45800000000008</v>
      </c>
      <c r="AR271" s="27">
        <f>IF($O271&gt;=AR$1,$S271+$Y271+$Z271,$Y271+$Z271)</f>
        <v>794.45800000000008</v>
      </c>
      <c r="AS271" s="27">
        <f>IF($O271&gt;=AS$1,$S271+$Y271+$Z271,$Y271+$Z271)</f>
        <v>794.45800000000008</v>
      </c>
      <c r="AT271" s="27">
        <f>IF($O271&gt;=AT$1,$S271+$Y271+$Z271,$Y271+$Z271)</f>
        <v>794.45800000000008</v>
      </c>
      <c r="AU271" s="27">
        <f>IF($O271&gt;=AU$1,$S271+$Y271+$Z271,$Y271+$Z271)</f>
        <v>794.45800000000008</v>
      </c>
      <c r="AV271" s="27">
        <f>IF($O271&gt;=AV$1,$S271+$Y271+$Z271,$Y271+$Z271)</f>
        <v>794.45800000000008</v>
      </c>
      <c r="AW271" s="27">
        <f>IF($O271&gt;=AW$1,$S271+$Y271+$Z271,$Y271+$Z271)</f>
        <v>794.45800000000008</v>
      </c>
      <c r="AX271" s="27">
        <f>IF($O271&gt;=AX$1,$S271+$Y271+$Z271,$Y271+$Z271)</f>
        <v>794.45800000000008</v>
      </c>
      <c r="AY271" s="27">
        <f>IF($O271&gt;=AY$1,$S271+$Y271+$Z271,$Y271+$Z271)</f>
        <v>794.45800000000008</v>
      </c>
      <c r="AZ271" s="27">
        <f>IF($O271&gt;=AZ$1,$S271+$Y271+$Z271,$Y271+$Z271)</f>
        <v>794.45800000000008</v>
      </c>
      <c r="BA271" s="27">
        <f>IF($O271&gt;=BA$1,$S271+$Y271+$Z271,$Y271+$Z271)</f>
        <v>794.45800000000008</v>
      </c>
      <c r="BB271" s="27">
        <f>IF($O271&gt;=BB$1,$S271+$Y271+$Z271,$Y271+$Z271)</f>
        <v>794.45800000000008</v>
      </c>
      <c r="BC271" s="27">
        <f>IF($O271&gt;=BC$1,$S271+$Y271+$Z271,$Y271+$Z271)</f>
        <v>794.45800000000008</v>
      </c>
      <c r="BD271" s="27">
        <f>IF($O271&gt;=BD$1,$S271+$Y271+$Z271,$Y271+$Z271)</f>
        <v>794.45800000000008</v>
      </c>
      <c r="BE271" s="27">
        <f>IF($O271&gt;=BE$1,$S271+$Y271+$Z271,$Y271+$Z271)</f>
        <v>794.45800000000008</v>
      </c>
      <c r="BF271" s="27">
        <f>IF($O271&gt;=BF$1,$S271+$Y271+$Z271,$Y271+$Z271)</f>
        <v>794.45800000000008</v>
      </c>
      <c r="BG271" s="27">
        <f>IF($O271&gt;=BG$1,$S271+$Y271+$Z271,$Y271+$Z271)</f>
        <v>794.45800000000008</v>
      </c>
      <c r="BH271" s="27">
        <f>IF($O271&gt;=BH$1,$S271+$Y271+$Z271,$Y271+$Z271)</f>
        <v>794.45800000000008</v>
      </c>
      <c r="BI271" s="27">
        <f>IF($O271&gt;=BI$1,$S271+$Y271+$Z271,$Y271+$Z271)</f>
        <v>794.45800000000008</v>
      </c>
      <c r="BJ271" s="27">
        <f>IF($O271&gt;=BJ$1,$S271+$Y271+$Z271,$Y271+$Z271)</f>
        <v>794.45800000000008</v>
      </c>
      <c r="BK271" s="27">
        <f>IF($O271&gt;=BK$1,$S271+$Y271+$Z271,$Y271+$Z271)</f>
        <v>794.45800000000008</v>
      </c>
      <c r="BL271" s="27">
        <f>IF($O271&gt;=BL$1,$S271+$Y271+$Z271,$Y271+$Z271)</f>
        <v>794.45800000000008</v>
      </c>
      <c r="BM271" s="27">
        <f>IF($O271&gt;=BM$1,$S271+$Y271+$Z271,$Y271+$Z271)</f>
        <v>794.45800000000008</v>
      </c>
      <c r="BN271" s="27">
        <f>IF($O271&gt;=BN$1,$S271+$Y271+$Z271,$Y271+$Z271)</f>
        <v>794.45800000000008</v>
      </c>
      <c r="BO271" s="27">
        <f>IF($O271&gt;=BO$1,$S271+$Y271+$Z271,$Y271+$Z271)</f>
        <v>794.45800000000008</v>
      </c>
      <c r="BP271" s="27">
        <f>IF($O271&gt;=BP$1,$S271+$Y271+$Z271,$Y271+$Z271)</f>
        <v>794.45800000000008</v>
      </c>
      <c r="BQ271" s="27">
        <f>IF($O271&gt;=BQ$1,$S271+$Y271+$Z271,$Y271+$Z271)</f>
        <v>794.45800000000008</v>
      </c>
      <c r="BR271" s="27">
        <f>IF($O271&gt;=BR$1,$S271+$Y271+$Z271,$Y271+$Z271)</f>
        <v>794.45800000000008</v>
      </c>
      <c r="BS271" s="27">
        <f>IF($O271&gt;=BS$1,$S271+$Y271+$Z271,$Y271+$Z271)</f>
        <v>794.45800000000008</v>
      </c>
      <c r="BT271" s="27">
        <f>IF($O271&gt;=BT$1,$S271+$Y271+$Z271,$Y271+$Z271)</f>
        <v>794.45800000000008</v>
      </c>
      <c r="BU271" s="27">
        <f>IF($O271&gt;=BU$1,$S271+$Y271+$Z271,$Y271+$Z271)</f>
        <v>794.45800000000008</v>
      </c>
      <c r="BV271" s="27">
        <f>IF($O271&gt;=BV$1,$S271+$Y271+$Z271,$Y271+$Z271)</f>
        <v>794.45800000000008</v>
      </c>
      <c r="BW271" s="27">
        <f>IF($O271&gt;=BW$1,$S271+$Y271+$Z271,$Y271+$Z271)</f>
        <v>794.45800000000008</v>
      </c>
      <c r="BX271" s="27">
        <f>IF($O271&gt;=BX$1,$S271+$Y271+$Z271,$Y271+$Z271)</f>
        <v>794.45800000000008</v>
      </c>
      <c r="BY271" s="27">
        <f>IF($O271&gt;=BY$1,$S271+$Y271+$Z271,$Y271+$Z271)</f>
        <v>794.45800000000008</v>
      </c>
      <c r="BZ271" s="27">
        <f>IF($O271&gt;=BZ$1,$S271+$Y271+$Z271,$Y271+$Z271)</f>
        <v>794.45800000000008</v>
      </c>
      <c r="CA271" s="27">
        <f>IF($O271&gt;=CA$1,$S271+$Y271+$Z271,$Y271+$Z271)</f>
        <v>794.45800000000008</v>
      </c>
      <c r="CB271" s="27">
        <f>IF($O271&gt;=CB$1,$S271+$Y271+$Z271,$Y271+$Z271)</f>
        <v>794.45800000000008</v>
      </c>
      <c r="CC271" s="27">
        <f>IF($O271&gt;=CC$1,$S271+$Y271+$Z271,$Y271+$Z271)</f>
        <v>794.45800000000008</v>
      </c>
      <c r="CD271" s="27">
        <f>IF($O271&gt;=CD$1,$S271+$Y271+$Z271,$Y271+$Z271)</f>
        <v>794.45800000000008</v>
      </c>
      <c r="CE271" s="27">
        <f>IF($O271&gt;=CE$1,$S271+$Y271+$Z271,$Y271+$Z271)</f>
        <v>794.45800000000008</v>
      </c>
      <c r="CF271" s="27">
        <f>IF($O271&gt;=CF$1,$S271+$Y271+$Z271,$Y271+$Z271)</f>
        <v>794.45800000000008</v>
      </c>
      <c r="CG271" s="27">
        <f>IF($O271&gt;=CG$1,$S271+$Y271+$Z271,$Y271+$Z271)</f>
        <v>794.45800000000008</v>
      </c>
      <c r="CH271" s="27">
        <f>IF($O271&gt;=CH$1,$S271+$Y271+$Z271,$Y271+$Z271)</f>
        <v>794.45800000000008</v>
      </c>
      <c r="CI271" s="27">
        <f>IF($O271&gt;=CI$1,$S271+$Y271+$Z271,$Y271+$Z271)</f>
        <v>794.45800000000008</v>
      </c>
      <c r="CJ271" s="27">
        <f>IF($O271&gt;=CJ$1,$S271+$Y271+$Z271,$Y271+$Z271)</f>
        <v>794.45800000000008</v>
      </c>
      <c r="CK271" s="27">
        <f>IF($O271&gt;=CK$1,$S271+$Y271+$Z271,$Y271+$Z271)</f>
        <v>794.45800000000008</v>
      </c>
      <c r="CL271" s="27">
        <f>IF($O271&gt;=CL$1,$S271+$Y271+$Z271,$Y271+$Z271)</f>
        <v>794.45800000000008</v>
      </c>
      <c r="CM271" s="27">
        <f>IF($O271&gt;=CM$1,$S271+$Y271+$Z271,$Y271+$Z271)</f>
        <v>794.45800000000008</v>
      </c>
      <c r="CN271" s="27">
        <f>IF($O271&gt;=CN$1,$S271+$Y271,$Y271)</f>
        <v>394.45800000000003</v>
      </c>
      <c r="CO271" s="27">
        <f>IF($O271&gt;=CO$1,$S271+$Y271,$Y271)</f>
        <v>394.45800000000003</v>
      </c>
      <c r="CP271" s="27">
        <f>IF($O271&gt;=CP$1,$S271+$Y271,$Y271)</f>
        <v>394.45800000000003</v>
      </c>
      <c r="CQ271" s="27">
        <f>IF($O271&gt;=CQ$1,$S271+$Y271,$Y271)</f>
        <v>394.45800000000003</v>
      </c>
      <c r="CR271" s="27">
        <f>IF($O271&gt;=CR$1,$S271+$Y271,$Y271)</f>
        <v>394.45800000000003</v>
      </c>
      <c r="CS271" s="27">
        <f>IF($O271&gt;=CS$1,$S271+$Y271,$Y271)</f>
        <v>394.45800000000003</v>
      </c>
      <c r="CT271" s="27">
        <f>IF($O271&gt;=CT$1,$S271+$Y271,$Y271)</f>
        <v>394.45800000000003</v>
      </c>
      <c r="CU271" s="27">
        <f>IF($O271&gt;=CU$1,$S271+$Y271,$Y271)</f>
        <v>394.45800000000003</v>
      </c>
      <c r="CV271" s="27">
        <f>IF($O271&gt;=CV$1,$S271+$Y271,$Y271)</f>
        <v>394.45800000000003</v>
      </c>
      <c r="CW271" s="27">
        <f>IF($O271&gt;=CW$1,$S271+$Y271,$Y271)</f>
        <v>394.45800000000003</v>
      </c>
      <c r="CX271" s="27">
        <f>IF($O271&gt;=CX$1,$S271+$Y271,$Y271)</f>
        <v>394.45800000000003</v>
      </c>
      <c r="CY271" s="27">
        <f>IF($O271&gt;=CY$1,$S271+$Y271,$Y271)</f>
        <v>394.45800000000003</v>
      </c>
      <c r="CZ271" s="27">
        <f>IF($O271&gt;=CZ$1,$S271+$Y271,$Y271)</f>
        <v>394.45800000000003</v>
      </c>
      <c r="DA271" s="27">
        <f>IF($O271&gt;=DA$1,$S271+$Y271,$Y271)</f>
        <v>394.45800000000003</v>
      </c>
      <c r="DB271" s="27">
        <f>IF($O271&gt;=DB$1,$S271+$Y271,$Y271)</f>
        <v>394.45800000000003</v>
      </c>
      <c r="DC271" s="27">
        <f>IF($O271&gt;=DC$1,$S271+$Y271,$Y271)</f>
        <v>394.45800000000003</v>
      </c>
      <c r="DD271" s="27">
        <f>IF($O271&gt;=DD$1,$S271+$Y271,$Y271)</f>
        <v>394.45800000000003</v>
      </c>
      <c r="DE271" s="27">
        <f>IF($O271&gt;=DE$1,$S271+$Y271,$Y271)</f>
        <v>394.45800000000003</v>
      </c>
      <c r="DF271" s="27">
        <f>IF($O271&gt;=DF$1,$S271+$Y271,$Y271)</f>
        <v>394.45800000000003</v>
      </c>
      <c r="DG271" s="27">
        <f>IF($O271&gt;=DG$1,$S271+$Y271,$Y271)</f>
        <v>394.45800000000003</v>
      </c>
      <c r="DH271" s="27">
        <f>IF($O271&gt;=DH$1,$S271+$Y271,$Y271)</f>
        <v>394.45800000000003</v>
      </c>
      <c r="DI271" s="27">
        <f>IF($O271&gt;=DI$1,$S271+$Y271,$Y271)</f>
        <v>394.45800000000003</v>
      </c>
      <c r="DJ271" s="27">
        <f>IF($O271&gt;=DJ$1,$S271+$Y271,$Y271)</f>
        <v>394.45800000000003</v>
      </c>
      <c r="DK271" s="27">
        <f>IF($O271&gt;=DK$1,$S271+$Y271,$Y271)</f>
        <v>394.45800000000003</v>
      </c>
      <c r="DL271" s="27">
        <f>IF($O271&gt;=DL$1,$S271+$Y271,$Y271)</f>
        <v>394.45800000000003</v>
      </c>
      <c r="DM271" s="27">
        <f>IF($O271&gt;=DM$1,$S271+$Y271,$Y271)</f>
        <v>394.45800000000003</v>
      </c>
      <c r="DN271" s="27">
        <f>IF($O271&gt;=DN$1,$S271+$Y271,$Y271)</f>
        <v>394.45800000000003</v>
      </c>
      <c r="DO271" s="27">
        <f>IF($O271&gt;=DO$1,$S271+$Y271,$Y271)</f>
        <v>394.45800000000003</v>
      </c>
      <c r="DP271" s="27">
        <f>IF($O271&gt;=DP$1,$S271+$Y271,$Y271)</f>
        <v>394.45800000000003</v>
      </c>
      <c r="DQ271" s="27">
        <f>IF($O271&gt;=DQ$1,$S271+$Y271,$Y271)</f>
        <v>394.45800000000003</v>
      </c>
      <c r="DR271" s="27">
        <f>IF($O271&gt;=DR$1,$S271+$Y271,$Y271)</f>
        <v>394.45800000000003</v>
      </c>
      <c r="DS271" s="27">
        <f>IF($O271&gt;=DS$1,$S271+$Y271,$Y271)</f>
        <v>394.45800000000003</v>
      </c>
      <c r="DT271" s="27">
        <f>IF($O271&gt;=DT$1,$S271+$Y271,$Y271)</f>
        <v>394.45800000000003</v>
      </c>
      <c r="DU271" s="27">
        <f>IF($O271&gt;=DU$1,$S271+$Y271,$Y271)</f>
        <v>394.45800000000003</v>
      </c>
      <c r="DV271" s="27">
        <f>IF($O271&gt;=DV$1,$S271+$Y271,$Y271)</f>
        <v>394.45800000000003</v>
      </c>
      <c r="DW271" s="27">
        <f>IF($O271&gt;=DW$1,$S271+$Y271,$Y271)</f>
        <v>394.45800000000003</v>
      </c>
      <c r="DX271" s="27">
        <f>IF($O271&gt;=DX$1,$S271+$Y271,$Y271)</f>
        <v>0</v>
      </c>
      <c r="DY271" s="27">
        <f>IF($O271&gt;=DY$1,$S271+$Y271,$Y271)</f>
        <v>0</v>
      </c>
      <c r="DZ271" s="27">
        <f>IF($O271&gt;=DZ$1,$S271+$Y271,$Y271)</f>
        <v>0</v>
      </c>
      <c r="EA271" s="27">
        <f>IF($O271&gt;=EA$1,$S271+$Y271,$Y271)</f>
        <v>0</v>
      </c>
      <c r="EB271" s="27">
        <f>IF($O271&gt;=EB$1,$S271+$Y271,$Y271)</f>
        <v>0</v>
      </c>
      <c r="EC271" s="27">
        <f>IF($O271&gt;=EC$1,$S271+$Y271,$Y271)</f>
        <v>0</v>
      </c>
      <c r="ED271" s="27">
        <f>IF($O271&gt;=ED$1,$S271+$Y271,$Y271)</f>
        <v>0</v>
      </c>
      <c r="EE271" s="27">
        <f>IF($O271&gt;=EE$1,$S271+$Y271,$Y271)</f>
        <v>0</v>
      </c>
      <c r="EF271" s="27">
        <f>IF($O271&gt;=EF$1,$S271+$Y271,$Y271)</f>
        <v>0</v>
      </c>
      <c r="EG271" s="27">
        <f>IF($O271&gt;=EG$1,$S271+$Y271,$Y271)</f>
        <v>0</v>
      </c>
      <c r="EH271" s="27">
        <f>IF($O271&gt;=EH$1,$S271+$Y271,$Y271)</f>
        <v>0</v>
      </c>
      <c r="EI271" s="27">
        <f>IF($O271&gt;=EI$1,$S271+$Y271,$Y271)</f>
        <v>0</v>
      </c>
      <c r="EJ271" s="27">
        <f>IF($O271&gt;=EJ$1,$S271+$Y271,$Y271)</f>
        <v>0</v>
      </c>
      <c r="EK271" s="27">
        <f>IF($O271&gt;=EK$1,$S271+$Y271,$Y271)</f>
        <v>0</v>
      </c>
      <c r="EL271" s="27">
        <f>IF($O271&gt;=EL$1,$S271+$Y271,$Y271)</f>
        <v>0</v>
      </c>
      <c r="EM271" s="27">
        <f>IF($O271&gt;=EM$1,$S271+$Y271,$Y271)</f>
        <v>0</v>
      </c>
      <c r="EN271" s="27">
        <f>IF($O271&gt;=EN$1,$S271+$Y271,$Y271)</f>
        <v>0</v>
      </c>
      <c r="EO271" s="27">
        <f>IF($O271&gt;=EO$1,$S271+$Y271,$Y271)</f>
        <v>0</v>
      </c>
      <c r="EP271" s="27">
        <f>IF($O271&gt;=EP$1,$S271+$Y271,$Y271)</f>
        <v>0</v>
      </c>
      <c r="EQ271" s="27">
        <f>IF($O271&gt;=EQ$1,$S271+$Y271,$Y271)</f>
        <v>0</v>
      </c>
      <c r="ER271" s="27">
        <f>IF($O271&gt;=ER$1,$S271+$Y271,$Y271)</f>
        <v>0</v>
      </c>
      <c r="ES271" s="27">
        <f>IF($O271&gt;=ES$1,$S271+$Y271,$Y271)</f>
        <v>0</v>
      </c>
      <c r="ET271" s="27">
        <f>IF($O271&gt;=ET$1,$S271+$Y271,$Y271)</f>
        <v>0</v>
      </c>
      <c r="EU271" s="27">
        <f>IF($O271&gt;=EU$1,$S271+$Y271,$Y271)</f>
        <v>0</v>
      </c>
      <c r="EV271" s="27">
        <f>IF($O271&gt;=EV$1,$S271,0)</f>
        <v>0</v>
      </c>
      <c r="EW271" s="27">
        <f>IF($O271&gt;=EW$1,$S271,0)</f>
        <v>0</v>
      </c>
      <c r="EX271" s="27">
        <f>IF($O271&gt;=EX$1,$S271,0)</f>
        <v>0</v>
      </c>
      <c r="EY271" s="27">
        <f>IF($O271&gt;=EY$1,$S271,0)</f>
        <v>0</v>
      </c>
      <c r="EZ271" s="27">
        <f>IF($O271&gt;=EZ$1,$S271,0)</f>
        <v>0</v>
      </c>
      <c r="FA271" s="27">
        <f>IF($O271&gt;=FA$1,$S271,0)</f>
        <v>0</v>
      </c>
      <c r="FB271" s="27">
        <f>IF($O271&gt;=FB$1,$S271,0)</f>
        <v>0</v>
      </c>
      <c r="FC271" s="27">
        <f>IF($O271&gt;=FC$1,$S271,0)</f>
        <v>0</v>
      </c>
      <c r="FD271" s="27">
        <f>IF($O271&gt;=FD$1,$S271,0)</f>
        <v>0</v>
      </c>
      <c r="FE271" s="27">
        <f>IF($O271&gt;=FE$1,$S271,0)</f>
        <v>0</v>
      </c>
      <c r="FF271" s="27">
        <f>IF($O271&gt;=FF$1,$S271,0)</f>
        <v>0</v>
      </c>
      <c r="FG271" s="27">
        <f>IF($O271&gt;=FG$1,$S271,0)</f>
        <v>0</v>
      </c>
      <c r="FH271" s="27">
        <f>IF($O271&gt;=FH$1,$S271,0)</f>
        <v>0</v>
      </c>
      <c r="FI271" s="27">
        <f>IF($O271&gt;=FI$1,$S271,0)</f>
        <v>0</v>
      </c>
      <c r="FJ271" s="27">
        <f>IF($O271&gt;=FJ$1,$S271,0)</f>
        <v>0</v>
      </c>
      <c r="FK271" s="27">
        <f>IF($O271&gt;=FK$1,$S271,0)</f>
        <v>0</v>
      </c>
      <c r="FL271" s="27">
        <f>IF($O271&gt;=FL$1,$S271,0)</f>
        <v>0</v>
      </c>
      <c r="FM271" s="27">
        <f>IF($O271&gt;=FM$1,$S271,0)</f>
        <v>0</v>
      </c>
      <c r="FN271" s="27">
        <f>IF($O271&gt;=FN$1,$S271,0)</f>
        <v>0</v>
      </c>
      <c r="FO271" s="27">
        <f>IF($O271&gt;=FO$1,$S271,0)</f>
        <v>0</v>
      </c>
      <c r="FP271" s="27">
        <f>IF($O271&gt;=FP$1,$S271,0)</f>
        <v>0</v>
      </c>
      <c r="FQ271" s="27">
        <f>IF($O271&gt;=FQ$1,$S271,0)</f>
        <v>0</v>
      </c>
      <c r="FR271" s="27">
        <f>IF($O271&gt;=FR$1,$S271,0)</f>
        <v>0</v>
      </c>
      <c r="FS271" s="27">
        <f>IF($O271&gt;=FS$1,$S271,0)</f>
        <v>0</v>
      </c>
      <c r="FT271" s="27">
        <f>IF($O271&gt;=FT$1,$S271,0)</f>
        <v>0</v>
      </c>
      <c r="FU271" s="27">
        <f>IF($O271&gt;=FU$1,$S271,0)</f>
        <v>0</v>
      </c>
      <c r="FV271" s="27">
        <f>IF($O271&gt;=FV$1,$S271,0)</f>
        <v>0</v>
      </c>
      <c r="FW271" s="27">
        <f>IF($O271&gt;=FW$1,$S271,0)</f>
        <v>0</v>
      </c>
      <c r="FX271" s="27">
        <f>IF($O271&gt;=FX$1,$S271,0)</f>
        <v>0</v>
      </c>
      <c r="FY271" s="27">
        <f>IF($O271&gt;=FY$1,$S271,0)</f>
        <v>0</v>
      </c>
      <c r="FZ271" s="27">
        <f>IF($O271&gt;=FZ$1,$S271,0)</f>
        <v>0</v>
      </c>
      <c r="GA271" s="27">
        <f>IF($O271&gt;=GA$1,$S271,0)</f>
        <v>0</v>
      </c>
      <c r="GB271" s="27">
        <f>IF($O271&gt;=GB$1,$S271,0)</f>
        <v>0</v>
      </c>
      <c r="GC271" s="27">
        <f>IF($O271&gt;=GC$1,$S271,0)</f>
        <v>0</v>
      </c>
      <c r="GD271" s="27">
        <f>IF($O271&gt;=GD$1,$S271,0)</f>
        <v>0</v>
      </c>
      <c r="GE271" s="27">
        <f>IF($O271&gt;=GE$1,$S271,0)</f>
        <v>0</v>
      </c>
      <c r="GF271" s="27">
        <f>IF($O271&gt;=GF$1,$S271,0)</f>
        <v>0</v>
      </c>
      <c r="GG271" s="27">
        <f>IF($O271&gt;=GG$1,$S271,0)</f>
        <v>0</v>
      </c>
      <c r="GH271" s="27">
        <f>IF($O271&gt;=GH$1,$S271,0)</f>
        <v>0</v>
      </c>
      <c r="GI271" s="27">
        <f>IF($O271&gt;=GI$1,$S271,0)</f>
        <v>0</v>
      </c>
      <c r="GJ271" s="27">
        <f>IF($O271&gt;=GJ$1,$S271,0)</f>
        <v>0</v>
      </c>
      <c r="GK271" s="27">
        <f>IF($O271&gt;=GK$1,$S271,0)</f>
        <v>0</v>
      </c>
      <c r="GL271" s="27">
        <f>IF($O271&gt;=GL$1,$S271,0)</f>
        <v>0</v>
      </c>
      <c r="GM271" s="27">
        <f>IF($O271&gt;=GM$1,$S271,0)</f>
        <v>0</v>
      </c>
      <c r="GN271" s="27">
        <f>IF($O271&gt;=GN$1,$S271,0)</f>
        <v>0</v>
      </c>
      <c r="GO271" s="27">
        <f>IF($O271&gt;=GO$1,$S271,0)</f>
        <v>0</v>
      </c>
      <c r="GP271" s="27">
        <f>IF($O271&gt;=GP$1,$S271,0)</f>
        <v>0</v>
      </c>
      <c r="GQ271" s="27">
        <f>IF($O271&gt;=GQ$1,$S271,0)</f>
        <v>0</v>
      </c>
      <c r="GR271" s="27">
        <f>IF($O271&gt;=GR$1,$S271,0)</f>
        <v>0</v>
      </c>
      <c r="GS271" s="27">
        <f>IF($O271&gt;=GS$1,$S271,0)</f>
        <v>0</v>
      </c>
      <c r="GT271" s="27">
        <f>IF($O271&gt;=GT$1,$S271,0)</f>
        <v>0</v>
      </c>
      <c r="GU271" s="27">
        <f>IF($O271&gt;=GU$1,$S271,0)</f>
        <v>0</v>
      </c>
      <c r="GV271" s="27">
        <f>IF($O271&gt;=GV$1,$S271,0)</f>
        <v>0</v>
      </c>
      <c r="GW271" s="27">
        <f>IF($O271&gt;=GW$1,$S271,0)</f>
        <v>0</v>
      </c>
      <c r="GX271" s="27">
        <f>IF($O271&gt;=GX$1,$S271,0)</f>
        <v>0</v>
      </c>
      <c r="GY271" s="27">
        <f>IF($O271&gt;=GY$1,$S271,0)</f>
        <v>0</v>
      </c>
      <c r="GZ271" s="27">
        <f>IF($O271&gt;=GZ$1,$S271,0)</f>
        <v>0</v>
      </c>
      <c r="HA271" s="27">
        <f>IF($O271&gt;=HA$1,$S271,0)</f>
        <v>0</v>
      </c>
      <c r="HB271" s="27">
        <f>IF($O271&gt;=HB$1,$S271,0)</f>
        <v>0</v>
      </c>
      <c r="HC271" s="27">
        <f>IF($O271&gt;=HC$1,$S271,0)</f>
        <v>0</v>
      </c>
    </row>
    <row r="272" spans="1:211">
      <c r="A272" s="3">
        <v>177040</v>
      </c>
      <c r="B272" s="3" t="s">
        <v>109</v>
      </c>
      <c r="C272" s="3" t="s">
        <v>107</v>
      </c>
      <c r="D272" s="3">
        <v>52</v>
      </c>
      <c r="E272" s="4">
        <v>40946</v>
      </c>
      <c r="F272" s="5">
        <v>6.3698630136986303</v>
      </c>
      <c r="G272" s="3" t="s">
        <v>99</v>
      </c>
      <c r="H272" s="4">
        <v>24377</v>
      </c>
      <c r="I272" s="9" t="s">
        <v>864</v>
      </c>
      <c r="J272" s="5">
        <v>2473.36</v>
      </c>
      <c r="K272" s="31">
        <v>331</v>
      </c>
      <c r="L272" s="32">
        <v>6</v>
      </c>
      <c r="M272" s="33">
        <f>VLOOKUP(L272,FIND,3,TRUE)</f>
        <v>1</v>
      </c>
      <c r="N272" s="32">
        <f>IF(L272&gt;30,180,VLOOKUP(L272,TEMPO,2,FALSE))</f>
        <v>36</v>
      </c>
      <c r="O272" s="32">
        <f>IF(R272&gt;0,4,N272)</f>
        <v>4</v>
      </c>
      <c r="P272" s="96">
        <f>J272*M272*L272</f>
        <v>14840.16</v>
      </c>
      <c r="Q272" s="96">
        <f>10934.45*2</f>
        <v>21868.9</v>
      </c>
      <c r="R272" s="96">
        <f>IF(P272&lt;=Q272,P272/4,0)</f>
        <v>3710.04</v>
      </c>
      <c r="S272" s="5">
        <f>IF(P272&gt;=Q272,P272/N272,0)</f>
        <v>0</v>
      </c>
      <c r="T272" s="3"/>
      <c r="U272" s="3">
        <f>IF(T272="",1,0)</f>
        <v>1</v>
      </c>
      <c r="V272" s="3">
        <v>619</v>
      </c>
      <c r="W272" s="5">
        <v>0</v>
      </c>
      <c r="X272" s="5">
        <v>203.3</v>
      </c>
      <c r="Y272" s="5">
        <f>X272*W272</f>
        <v>0</v>
      </c>
      <c r="Z272" s="5">
        <v>400</v>
      </c>
      <c r="AA272" s="5">
        <f>S272+Y272+Z272</f>
        <v>400</v>
      </c>
      <c r="AB272" s="39">
        <f>(J272/12+J272/12*1.3333333333+450/12+J272/30*6/12+J272)*1.3+Y272+Z272+153.9</f>
        <v>4496.81791110218</v>
      </c>
      <c r="AC272" s="39" t="s">
        <v>107</v>
      </c>
      <c r="AD272" s="39">
        <f>J272*1.3+400+153.9</f>
        <v>3769.2680000000005</v>
      </c>
      <c r="AE272" s="39">
        <f>SUMIFS('CUSTO MENSAL FUNC NOVO'!H:H,'CUSTO MENSAL FUNC NOVO'!A:A,'VALORES MENSAIS'!AC272)</f>
        <v>3348.9422500000001</v>
      </c>
      <c r="AF272" s="27">
        <f>IF($R272&gt;0,$R272,$S272)+$Y272+$Z272</f>
        <v>4110.04</v>
      </c>
      <c r="AG272" s="27">
        <f>IF($R272&gt;0,$R272,$S272)+$Y272+$Z272</f>
        <v>4110.04</v>
      </c>
      <c r="AH272" s="27">
        <f>IF($R272&gt;0,$R272,$S272)+$Y272+$Z272</f>
        <v>4110.04</v>
      </c>
      <c r="AI272" s="27">
        <f>IF($R272&gt;0,$R272,$S272)+$Y272+$Z272</f>
        <v>4110.04</v>
      </c>
      <c r="AJ272" s="27">
        <f>IF($O272&gt;=AJ$1,$S272+$Y272+$Z272,$Y272+$Z272)</f>
        <v>400</v>
      </c>
      <c r="AK272" s="27">
        <f>IF($O272&gt;=AK$1,$S272+$Y272+$Z272,$Y272+$Z272)</f>
        <v>400</v>
      </c>
      <c r="AL272" s="27">
        <f>IF($O272&gt;=AL$1,$S272+$Y272+$Z272,$Y272+$Z272)</f>
        <v>400</v>
      </c>
      <c r="AM272" s="27">
        <f>IF($O272&gt;=AM$1,$S272+$Y272+$Z272,$Y272+$Z272)</f>
        <v>400</v>
      </c>
      <c r="AN272" s="27">
        <f>IF($O272&gt;=AN$1,$S272+$Y272+$Z272,$Y272+$Z272)</f>
        <v>400</v>
      </c>
      <c r="AO272" s="27">
        <f>IF($O272&gt;=AO$1,$S272+$Y272+$Z272,$Y272+$Z272)</f>
        <v>400</v>
      </c>
      <c r="AP272" s="27">
        <f>IF($O272&gt;=AP$1,$S272+$Y272+$Z272,$Y272+$Z272)</f>
        <v>400</v>
      </c>
      <c r="AQ272" s="27">
        <f>IF($O272&gt;=AQ$1,$S272+$Y272+$Z272,$Y272+$Z272)</f>
        <v>400</v>
      </c>
      <c r="AR272" s="27">
        <f>IF($O272&gt;=AR$1,$S272+$Y272+$Z272,$Y272+$Z272)</f>
        <v>400</v>
      </c>
      <c r="AS272" s="27">
        <f>IF($O272&gt;=AS$1,$S272+$Y272+$Z272,$Y272+$Z272)</f>
        <v>400</v>
      </c>
      <c r="AT272" s="27">
        <f>IF($O272&gt;=AT$1,$S272+$Y272+$Z272,$Y272+$Z272)</f>
        <v>400</v>
      </c>
      <c r="AU272" s="27">
        <f>IF($O272&gt;=AU$1,$S272+$Y272+$Z272,$Y272+$Z272)</f>
        <v>400</v>
      </c>
      <c r="AV272" s="27">
        <f>IF($O272&gt;=AV$1,$S272+$Y272+$Z272,$Y272+$Z272)</f>
        <v>400</v>
      </c>
      <c r="AW272" s="27">
        <f>IF($O272&gt;=AW$1,$S272+$Y272+$Z272,$Y272+$Z272)</f>
        <v>400</v>
      </c>
      <c r="AX272" s="27">
        <f>IF($O272&gt;=AX$1,$S272+$Y272+$Z272,$Y272+$Z272)</f>
        <v>400</v>
      </c>
      <c r="AY272" s="27">
        <f>IF($O272&gt;=AY$1,$S272+$Y272+$Z272,$Y272+$Z272)</f>
        <v>400</v>
      </c>
      <c r="AZ272" s="27">
        <f>IF($O272&gt;=AZ$1,$S272+$Y272+$Z272,$Y272+$Z272)</f>
        <v>400</v>
      </c>
      <c r="BA272" s="27">
        <f>IF($O272&gt;=BA$1,$S272+$Y272+$Z272,$Y272+$Z272)</f>
        <v>400</v>
      </c>
      <c r="BB272" s="27">
        <f>IF($O272&gt;=BB$1,$S272+$Y272+$Z272,$Y272+$Z272)</f>
        <v>400</v>
      </c>
      <c r="BC272" s="27">
        <f>IF($O272&gt;=BC$1,$S272+$Y272+$Z272,$Y272+$Z272)</f>
        <v>400</v>
      </c>
      <c r="BD272" s="27">
        <f>IF($O272&gt;=BD$1,$S272+$Y272+$Z272,$Y272+$Z272)</f>
        <v>400</v>
      </c>
      <c r="BE272" s="27">
        <f>IF($O272&gt;=BE$1,$S272+$Y272+$Z272,$Y272+$Z272)</f>
        <v>400</v>
      </c>
      <c r="BF272" s="27">
        <f>IF($O272&gt;=BF$1,$S272+$Y272+$Z272,$Y272+$Z272)</f>
        <v>400</v>
      </c>
      <c r="BG272" s="27">
        <f>IF($O272&gt;=BG$1,$S272+$Y272+$Z272,$Y272+$Z272)</f>
        <v>400</v>
      </c>
      <c r="BH272" s="27">
        <f>IF($O272&gt;=BH$1,$S272+$Y272+$Z272,$Y272+$Z272)</f>
        <v>400</v>
      </c>
      <c r="BI272" s="27">
        <f>IF($O272&gt;=BI$1,$S272+$Y272+$Z272,$Y272+$Z272)</f>
        <v>400</v>
      </c>
      <c r="BJ272" s="27">
        <f>IF($O272&gt;=BJ$1,$S272+$Y272+$Z272,$Y272+$Z272)</f>
        <v>400</v>
      </c>
      <c r="BK272" s="27">
        <f>IF($O272&gt;=BK$1,$S272+$Y272+$Z272,$Y272+$Z272)</f>
        <v>400</v>
      </c>
      <c r="BL272" s="27">
        <f>IF($O272&gt;=BL$1,$S272+$Y272+$Z272,$Y272+$Z272)</f>
        <v>400</v>
      </c>
      <c r="BM272" s="27">
        <f>IF($O272&gt;=BM$1,$S272+$Y272+$Z272,$Y272+$Z272)</f>
        <v>400</v>
      </c>
      <c r="BN272" s="27">
        <f>IF($O272&gt;=BN$1,$S272+$Y272+$Z272,$Y272+$Z272)</f>
        <v>400</v>
      </c>
      <c r="BO272" s="27">
        <f>IF($O272&gt;=BO$1,$S272+$Y272+$Z272,$Y272+$Z272)</f>
        <v>400</v>
      </c>
      <c r="BP272" s="27">
        <f>IF($O272&gt;=BP$1,$S272+$Y272+$Z272,$Y272+$Z272)</f>
        <v>400</v>
      </c>
      <c r="BQ272" s="27">
        <f>IF($O272&gt;=BQ$1,$S272+$Y272+$Z272,$Y272+$Z272)</f>
        <v>400</v>
      </c>
      <c r="BR272" s="27">
        <f>IF($O272&gt;=BR$1,$S272+$Y272+$Z272,$Y272+$Z272)</f>
        <v>400</v>
      </c>
      <c r="BS272" s="27">
        <f>IF($O272&gt;=BS$1,$S272+$Y272+$Z272,$Y272+$Z272)</f>
        <v>400</v>
      </c>
      <c r="BT272" s="27">
        <f>IF($O272&gt;=BT$1,$S272+$Y272+$Z272,$Y272+$Z272)</f>
        <v>400</v>
      </c>
      <c r="BU272" s="27">
        <f>IF($O272&gt;=BU$1,$S272+$Y272+$Z272,$Y272+$Z272)</f>
        <v>400</v>
      </c>
      <c r="BV272" s="27">
        <f>IF($O272&gt;=BV$1,$S272+$Y272+$Z272,$Y272+$Z272)</f>
        <v>400</v>
      </c>
      <c r="BW272" s="27">
        <f>IF($O272&gt;=BW$1,$S272+$Y272+$Z272,$Y272+$Z272)</f>
        <v>400</v>
      </c>
      <c r="BX272" s="27">
        <f>IF($O272&gt;=BX$1,$S272+$Y272+$Z272,$Y272+$Z272)</f>
        <v>400</v>
      </c>
      <c r="BY272" s="27">
        <f>IF($O272&gt;=BY$1,$S272+$Y272+$Z272,$Y272+$Z272)</f>
        <v>400</v>
      </c>
      <c r="BZ272" s="27">
        <f>IF($O272&gt;=BZ$1,$S272+$Y272+$Z272,$Y272+$Z272)</f>
        <v>400</v>
      </c>
      <c r="CA272" s="27">
        <f>IF($O272&gt;=CA$1,$S272+$Y272+$Z272,$Y272+$Z272)</f>
        <v>400</v>
      </c>
      <c r="CB272" s="27">
        <f>IF($O272&gt;=CB$1,$S272+$Y272+$Z272,$Y272+$Z272)</f>
        <v>400</v>
      </c>
      <c r="CC272" s="27">
        <f>IF($O272&gt;=CC$1,$S272+$Y272+$Z272,$Y272+$Z272)</f>
        <v>400</v>
      </c>
      <c r="CD272" s="27">
        <f>IF($O272&gt;=CD$1,$S272+$Y272+$Z272,$Y272+$Z272)</f>
        <v>400</v>
      </c>
      <c r="CE272" s="27">
        <f>IF($O272&gt;=CE$1,$S272+$Y272+$Z272,$Y272+$Z272)</f>
        <v>400</v>
      </c>
      <c r="CF272" s="27">
        <f>IF($O272&gt;=CF$1,$S272+$Y272+$Z272,$Y272+$Z272)</f>
        <v>400</v>
      </c>
      <c r="CG272" s="27">
        <f>IF($O272&gt;=CG$1,$S272+$Y272+$Z272,$Y272+$Z272)</f>
        <v>400</v>
      </c>
      <c r="CH272" s="27">
        <f>IF($O272&gt;=CH$1,$S272+$Y272+$Z272,$Y272+$Z272)</f>
        <v>400</v>
      </c>
      <c r="CI272" s="27">
        <f>IF($O272&gt;=CI$1,$S272+$Y272+$Z272,$Y272+$Z272)</f>
        <v>400</v>
      </c>
      <c r="CJ272" s="27">
        <f>IF($O272&gt;=CJ$1,$S272+$Y272+$Z272,$Y272+$Z272)</f>
        <v>400</v>
      </c>
      <c r="CK272" s="27">
        <f>IF($O272&gt;=CK$1,$S272+$Y272+$Z272,$Y272+$Z272)</f>
        <v>400</v>
      </c>
      <c r="CL272" s="27">
        <f>IF($O272&gt;=CL$1,$S272+$Y272+$Z272,$Y272+$Z272)</f>
        <v>400</v>
      </c>
      <c r="CM272" s="27">
        <f>IF($O272&gt;=CM$1,$S272+$Y272+$Z272,$Y272+$Z272)</f>
        <v>400</v>
      </c>
      <c r="CN272" s="27">
        <f>IF($O272&gt;=CN$1,$S272+$Y272,$Y272)</f>
        <v>0</v>
      </c>
      <c r="CO272" s="27">
        <f>IF($O272&gt;=CO$1,$S272+$Y272,$Y272)</f>
        <v>0</v>
      </c>
      <c r="CP272" s="27">
        <f>IF($O272&gt;=CP$1,$S272+$Y272,$Y272)</f>
        <v>0</v>
      </c>
      <c r="CQ272" s="27">
        <f>IF($O272&gt;=CQ$1,$S272+$Y272,$Y272)</f>
        <v>0</v>
      </c>
      <c r="CR272" s="27">
        <f>IF($O272&gt;=CR$1,$S272+$Y272,$Y272)</f>
        <v>0</v>
      </c>
      <c r="CS272" s="27">
        <f>IF($O272&gt;=CS$1,$S272+$Y272,$Y272)</f>
        <v>0</v>
      </c>
      <c r="CT272" s="27">
        <f>IF($O272&gt;=CT$1,$S272+$Y272,$Y272)</f>
        <v>0</v>
      </c>
      <c r="CU272" s="27">
        <f>IF($O272&gt;=CU$1,$S272+$Y272,$Y272)</f>
        <v>0</v>
      </c>
      <c r="CV272" s="27">
        <f>IF($O272&gt;=CV$1,$S272+$Y272,$Y272)</f>
        <v>0</v>
      </c>
      <c r="CW272" s="27">
        <f>IF($O272&gt;=CW$1,$S272+$Y272,$Y272)</f>
        <v>0</v>
      </c>
      <c r="CX272" s="27">
        <f>IF($O272&gt;=CX$1,$S272+$Y272,$Y272)</f>
        <v>0</v>
      </c>
      <c r="CY272" s="27">
        <f>IF($O272&gt;=CY$1,$S272+$Y272,$Y272)</f>
        <v>0</v>
      </c>
      <c r="CZ272" s="27">
        <f>IF($O272&gt;=CZ$1,$S272+$Y272,$Y272)</f>
        <v>0</v>
      </c>
      <c r="DA272" s="27">
        <f>IF($O272&gt;=DA$1,$S272+$Y272,$Y272)</f>
        <v>0</v>
      </c>
      <c r="DB272" s="27">
        <f>IF($O272&gt;=DB$1,$S272+$Y272,$Y272)</f>
        <v>0</v>
      </c>
      <c r="DC272" s="27">
        <f>IF($O272&gt;=DC$1,$S272+$Y272,$Y272)</f>
        <v>0</v>
      </c>
      <c r="DD272" s="27">
        <f>IF($O272&gt;=DD$1,$S272+$Y272,$Y272)</f>
        <v>0</v>
      </c>
      <c r="DE272" s="27">
        <f>IF($O272&gt;=DE$1,$S272+$Y272,$Y272)</f>
        <v>0</v>
      </c>
      <c r="DF272" s="27">
        <f>IF($O272&gt;=DF$1,$S272+$Y272,$Y272)</f>
        <v>0</v>
      </c>
      <c r="DG272" s="27">
        <f>IF($O272&gt;=DG$1,$S272+$Y272,$Y272)</f>
        <v>0</v>
      </c>
      <c r="DH272" s="27">
        <f>IF($O272&gt;=DH$1,$S272+$Y272,$Y272)</f>
        <v>0</v>
      </c>
      <c r="DI272" s="27">
        <f>IF($O272&gt;=DI$1,$S272+$Y272,$Y272)</f>
        <v>0</v>
      </c>
      <c r="DJ272" s="27">
        <f>IF($O272&gt;=DJ$1,$S272+$Y272,$Y272)</f>
        <v>0</v>
      </c>
      <c r="DK272" s="27">
        <f>IF($O272&gt;=DK$1,$S272+$Y272,$Y272)</f>
        <v>0</v>
      </c>
      <c r="DL272" s="27">
        <f>IF($O272&gt;=DL$1,$S272+$Y272,$Y272)</f>
        <v>0</v>
      </c>
      <c r="DM272" s="27">
        <f>IF($O272&gt;=DM$1,$S272+$Y272,$Y272)</f>
        <v>0</v>
      </c>
      <c r="DN272" s="27">
        <f>IF($O272&gt;=DN$1,$S272+$Y272,$Y272)</f>
        <v>0</v>
      </c>
      <c r="DO272" s="27">
        <f>IF($O272&gt;=DO$1,$S272+$Y272,$Y272)</f>
        <v>0</v>
      </c>
      <c r="DP272" s="27">
        <f>IF($O272&gt;=DP$1,$S272+$Y272,$Y272)</f>
        <v>0</v>
      </c>
      <c r="DQ272" s="27">
        <f>IF($O272&gt;=DQ$1,$S272+$Y272,$Y272)</f>
        <v>0</v>
      </c>
      <c r="DR272" s="27">
        <f>IF($O272&gt;=DR$1,$S272+$Y272,$Y272)</f>
        <v>0</v>
      </c>
      <c r="DS272" s="27">
        <f>IF($O272&gt;=DS$1,$S272+$Y272,$Y272)</f>
        <v>0</v>
      </c>
      <c r="DT272" s="27">
        <f>IF($O272&gt;=DT$1,$S272+$Y272,$Y272)</f>
        <v>0</v>
      </c>
      <c r="DU272" s="27">
        <f>IF($O272&gt;=DU$1,$S272+$Y272,$Y272)</f>
        <v>0</v>
      </c>
      <c r="DV272" s="27">
        <f>IF($O272&gt;=DV$1,$S272+$Y272,$Y272)</f>
        <v>0</v>
      </c>
      <c r="DW272" s="27">
        <f>IF($O272&gt;=DW$1,$S272+$Y272,$Y272)</f>
        <v>0</v>
      </c>
      <c r="DX272" s="27">
        <f>IF($O272&gt;=DX$1,$S272+$Y272,$Y272)</f>
        <v>0</v>
      </c>
      <c r="DY272" s="27">
        <f>IF($O272&gt;=DY$1,$S272+$Y272,$Y272)</f>
        <v>0</v>
      </c>
      <c r="DZ272" s="27">
        <f>IF($O272&gt;=DZ$1,$S272+$Y272,$Y272)</f>
        <v>0</v>
      </c>
      <c r="EA272" s="27">
        <f>IF($O272&gt;=EA$1,$S272+$Y272,$Y272)</f>
        <v>0</v>
      </c>
      <c r="EB272" s="27">
        <f>IF($O272&gt;=EB$1,$S272+$Y272,$Y272)</f>
        <v>0</v>
      </c>
      <c r="EC272" s="27">
        <f>IF($O272&gt;=EC$1,$S272+$Y272,$Y272)</f>
        <v>0</v>
      </c>
      <c r="ED272" s="27">
        <f>IF($O272&gt;=ED$1,$S272+$Y272,$Y272)</f>
        <v>0</v>
      </c>
      <c r="EE272" s="27">
        <f>IF($O272&gt;=EE$1,$S272+$Y272,$Y272)</f>
        <v>0</v>
      </c>
      <c r="EF272" s="27">
        <f>IF($O272&gt;=EF$1,$S272+$Y272,$Y272)</f>
        <v>0</v>
      </c>
      <c r="EG272" s="27">
        <f>IF($O272&gt;=EG$1,$S272+$Y272,$Y272)</f>
        <v>0</v>
      </c>
      <c r="EH272" s="27">
        <f>IF($O272&gt;=EH$1,$S272+$Y272,$Y272)</f>
        <v>0</v>
      </c>
      <c r="EI272" s="27">
        <f>IF($O272&gt;=EI$1,$S272+$Y272,$Y272)</f>
        <v>0</v>
      </c>
      <c r="EJ272" s="27">
        <f>IF($O272&gt;=EJ$1,$S272+$Y272,$Y272)</f>
        <v>0</v>
      </c>
      <c r="EK272" s="27">
        <f>IF($O272&gt;=EK$1,$S272+$Y272,$Y272)</f>
        <v>0</v>
      </c>
      <c r="EL272" s="27">
        <f>IF($O272&gt;=EL$1,$S272+$Y272,$Y272)</f>
        <v>0</v>
      </c>
      <c r="EM272" s="27">
        <f>IF($O272&gt;=EM$1,$S272+$Y272,$Y272)</f>
        <v>0</v>
      </c>
      <c r="EN272" s="27">
        <f>IF($O272&gt;=EN$1,$S272+$Y272,$Y272)</f>
        <v>0</v>
      </c>
      <c r="EO272" s="27">
        <f>IF($O272&gt;=EO$1,$S272+$Y272,$Y272)</f>
        <v>0</v>
      </c>
      <c r="EP272" s="27">
        <f>IF($O272&gt;=EP$1,$S272+$Y272,$Y272)</f>
        <v>0</v>
      </c>
      <c r="EQ272" s="27">
        <f>IF($O272&gt;=EQ$1,$S272+$Y272,$Y272)</f>
        <v>0</v>
      </c>
      <c r="ER272" s="27">
        <f>IF($O272&gt;=ER$1,$S272+$Y272,$Y272)</f>
        <v>0</v>
      </c>
      <c r="ES272" s="27">
        <f>IF($O272&gt;=ES$1,$S272+$Y272,$Y272)</f>
        <v>0</v>
      </c>
      <c r="ET272" s="27">
        <f>IF($O272&gt;=ET$1,$S272+$Y272,$Y272)</f>
        <v>0</v>
      </c>
      <c r="EU272" s="27">
        <f>IF($O272&gt;=EU$1,$S272+$Y272,$Y272)</f>
        <v>0</v>
      </c>
      <c r="EV272" s="27">
        <f>IF($O272&gt;=EV$1,$S272,0)</f>
        <v>0</v>
      </c>
      <c r="EW272" s="27">
        <f>IF($O272&gt;=EW$1,$S272,0)</f>
        <v>0</v>
      </c>
      <c r="EX272" s="27">
        <f>IF($O272&gt;=EX$1,$S272,0)</f>
        <v>0</v>
      </c>
      <c r="EY272" s="27">
        <f>IF($O272&gt;=EY$1,$S272,0)</f>
        <v>0</v>
      </c>
      <c r="EZ272" s="27">
        <f>IF($O272&gt;=EZ$1,$S272,0)</f>
        <v>0</v>
      </c>
      <c r="FA272" s="27">
        <f>IF($O272&gt;=FA$1,$S272,0)</f>
        <v>0</v>
      </c>
      <c r="FB272" s="27">
        <f>IF($O272&gt;=FB$1,$S272,0)</f>
        <v>0</v>
      </c>
      <c r="FC272" s="27">
        <f>IF($O272&gt;=FC$1,$S272,0)</f>
        <v>0</v>
      </c>
      <c r="FD272" s="27">
        <f>IF($O272&gt;=FD$1,$S272,0)</f>
        <v>0</v>
      </c>
      <c r="FE272" s="27">
        <f>IF($O272&gt;=FE$1,$S272,0)</f>
        <v>0</v>
      </c>
      <c r="FF272" s="27">
        <f>IF($O272&gt;=FF$1,$S272,0)</f>
        <v>0</v>
      </c>
      <c r="FG272" s="27">
        <f>IF($O272&gt;=FG$1,$S272,0)</f>
        <v>0</v>
      </c>
      <c r="FH272" s="27">
        <f>IF($O272&gt;=FH$1,$S272,0)</f>
        <v>0</v>
      </c>
      <c r="FI272" s="27">
        <f>IF($O272&gt;=FI$1,$S272,0)</f>
        <v>0</v>
      </c>
      <c r="FJ272" s="27">
        <f>IF($O272&gt;=FJ$1,$S272,0)</f>
        <v>0</v>
      </c>
      <c r="FK272" s="27">
        <f>IF($O272&gt;=FK$1,$S272,0)</f>
        <v>0</v>
      </c>
      <c r="FL272" s="27">
        <f>IF($O272&gt;=FL$1,$S272,0)</f>
        <v>0</v>
      </c>
      <c r="FM272" s="27">
        <f>IF($O272&gt;=FM$1,$S272,0)</f>
        <v>0</v>
      </c>
      <c r="FN272" s="27">
        <f>IF($O272&gt;=FN$1,$S272,0)</f>
        <v>0</v>
      </c>
      <c r="FO272" s="27">
        <f>IF($O272&gt;=FO$1,$S272,0)</f>
        <v>0</v>
      </c>
      <c r="FP272" s="27">
        <f>IF($O272&gt;=FP$1,$S272,0)</f>
        <v>0</v>
      </c>
      <c r="FQ272" s="27">
        <f>IF($O272&gt;=FQ$1,$S272,0)</f>
        <v>0</v>
      </c>
      <c r="FR272" s="27">
        <f>IF($O272&gt;=FR$1,$S272,0)</f>
        <v>0</v>
      </c>
      <c r="FS272" s="27">
        <f>IF($O272&gt;=FS$1,$S272,0)</f>
        <v>0</v>
      </c>
      <c r="FT272" s="27">
        <f>IF($O272&gt;=FT$1,$S272,0)</f>
        <v>0</v>
      </c>
      <c r="FU272" s="27">
        <f>IF($O272&gt;=FU$1,$S272,0)</f>
        <v>0</v>
      </c>
      <c r="FV272" s="27">
        <f>IF($O272&gt;=FV$1,$S272,0)</f>
        <v>0</v>
      </c>
      <c r="FW272" s="27">
        <f>IF($O272&gt;=FW$1,$S272,0)</f>
        <v>0</v>
      </c>
      <c r="FX272" s="27">
        <f>IF($O272&gt;=FX$1,$S272,0)</f>
        <v>0</v>
      </c>
      <c r="FY272" s="27">
        <f>IF($O272&gt;=FY$1,$S272,0)</f>
        <v>0</v>
      </c>
      <c r="FZ272" s="27">
        <f>IF($O272&gt;=FZ$1,$S272,0)</f>
        <v>0</v>
      </c>
      <c r="GA272" s="27">
        <f>IF($O272&gt;=GA$1,$S272,0)</f>
        <v>0</v>
      </c>
      <c r="GB272" s="27">
        <f>IF($O272&gt;=GB$1,$S272,0)</f>
        <v>0</v>
      </c>
      <c r="GC272" s="27">
        <f>IF($O272&gt;=GC$1,$S272,0)</f>
        <v>0</v>
      </c>
      <c r="GD272" s="27">
        <f>IF($O272&gt;=GD$1,$S272,0)</f>
        <v>0</v>
      </c>
      <c r="GE272" s="27">
        <f>IF($O272&gt;=GE$1,$S272,0)</f>
        <v>0</v>
      </c>
      <c r="GF272" s="27">
        <f>IF($O272&gt;=GF$1,$S272,0)</f>
        <v>0</v>
      </c>
      <c r="GG272" s="27">
        <f>IF($O272&gt;=GG$1,$S272,0)</f>
        <v>0</v>
      </c>
      <c r="GH272" s="27">
        <f>IF($O272&gt;=GH$1,$S272,0)</f>
        <v>0</v>
      </c>
      <c r="GI272" s="27">
        <f>IF($O272&gt;=GI$1,$S272,0)</f>
        <v>0</v>
      </c>
      <c r="GJ272" s="27">
        <f>IF($O272&gt;=GJ$1,$S272,0)</f>
        <v>0</v>
      </c>
      <c r="GK272" s="27">
        <f>IF($O272&gt;=GK$1,$S272,0)</f>
        <v>0</v>
      </c>
      <c r="GL272" s="27">
        <f>IF($O272&gt;=GL$1,$S272,0)</f>
        <v>0</v>
      </c>
      <c r="GM272" s="27">
        <f>IF($O272&gt;=GM$1,$S272,0)</f>
        <v>0</v>
      </c>
      <c r="GN272" s="27">
        <f>IF($O272&gt;=GN$1,$S272,0)</f>
        <v>0</v>
      </c>
      <c r="GO272" s="27">
        <f>IF($O272&gt;=GO$1,$S272,0)</f>
        <v>0</v>
      </c>
      <c r="GP272" s="27">
        <f>IF($O272&gt;=GP$1,$S272,0)</f>
        <v>0</v>
      </c>
      <c r="GQ272" s="27">
        <f>IF($O272&gt;=GQ$1,$S272,0)</f>
        <v>0</v>
      </c>
      <c r="GR272" s="27">
        <f>IF($O272&gt;=GR$1,$S272,0)</f>
        <v>0</v>
      </c>
      <c r="GS272" s="27">
        <f>IF($O272&gt;=GS$1,$S272,0)</f>
        <v>0</v>
      </c>
      <c r="GT272" s="27">
        <f>IF($O272&gt;=GT$1,$S272,0)</f>
        <v>0</v>
      </c>
      <c r="GU272" s="27">
        <f>IF($O272&gt;=GU$1,$S272,0)</f>
        <v>0</v>
      </c>
      <c r="GV272" s="27">
        <f>IF($O272&gt;=GV$1,$S272,0)</f>
        <v>0</v>
      </c>
      <c r="GW272" s="27">
        <f>IF($O272&gt;=GW$1,$S272,0)</f>
        <v>0</v>
      </c>
      <c r="GX272" s="27">
        <f>IF($O272&gt;=GX$1,$S272,0)</f>
        <v>0</v>
      </c>
      <c r="GY272" s="27">
        <f>IF($O272&gt;=GY$1,$S272,0)</f>
        <v>0</v>
      </c>
      <c r="GZ272" s="27">
        <f>IF($O272&gt;=GZ$1,$S272,0)</f>
        <v>0</v>
      </c>
      <c r="HA272" s="27">
        <f>IF($O272&gt;=HA$1,$S272,0)</f>
        <v>0</v>
      </c>
      <c r="HB272" s="27">
        <f>IF($O272&gt;=HB$1,$S272,0)</f>
        <v>0</v>
      </c>
      <c r="HC272" s="27">
        <f>IF($O272&gt;=HC$1,$S272,0)</f>
        <v>0</v>
      </c>
    </row>
    <row r="273" spans="1:211">
      <c r="A273" s="3">
        <v>113425</v>
      </c>
      <c r="B273" s="3" t="s">
        <v>136</v>
      </c>
      <c r="C273" s="3" t="s">
        <v>98</v>
      </c>
      <c r="D273" s="3">
        <v>62</v>
      </c>
      <c r="E273" s="4">
        <v>38159</v>
      </c>
      <c r="F273" s="5">
        <v>14.005479452054795</v>
      </c>
      <c r="G273" s="3" t="s">
        <v>99</v>
      </c>
      <c r="H273" s="4">
        <v>20713</v>
      </c>
      <c r="I273" s="9" t="s">
        <v>864</v>
      </c>
      <c r="J273" s="5">
        <v>1932.71</v>
      </c>
      <c r="K273" s="31">
        <v>331</v>
      </c>
      <c r="L273" s="32">
        <v>14</v>
      </c>
      <c r="M273" s="33">
        <f>VLOOKUP(L273,FIND,3,TRUE)</f>
        <v>1.1000000000000001</v>
      </c>
      <c r="N273" s="32">
        <f>IF(L273&gt;30,180,VLOOKUP(L273,TEMPO,2,FALSE))</f>
        <v>84</v>
      </c>
      <c r="O273" s="32">
        <f>IF(R273&gt;0,4,N273)</f>
        <v>84</v>
      </c>
      <c r="P273" s="96">
        <f>J273*M273*L273</f>
        <v>29763.734000000004</v>
      </c>
      <c r="Q273" s="96">
        <f>10934.45*2</f>
        <v>21868.9</v>
      </c>
      <c r="R273" s="96">
        <f>IF(P273&lt;=Q273,P273/4,0)</f>
        <v>0</v>
      </c>
      <c r="S273" s="5">
        <f>IF(P273&gt;=Q273,P273/N273,0)</f>
        <v>354.33016666666674</v>
      </c>
      <c r="T273" s="3"/>
      <c r="U273" s="3">
        <f>IF(T273="",1,0)</f>
        <v>1</v>
      </c>
      <c r="V273" s="3">
        <v>636</v>
      </c>
      <c r="W273" s="5">
        <v>0</v>
      </c>
      <c r="X273" s="5">
        <v>402.65</v>
      </c>
      <c r="Y273" s="5">
        <f>X273*W273</f>
        <v>0</v>
      </c>
      <c r="Z273" s="5">
        <v>400</v>
      </c>
      <c r="AA273" s="5">
        <f>S273+Y273+Z273</f>
        <v>754.33016666666674</v>
      </c>
      <c r="AB273" s="39">
        <f>(J273/12+J273/12*1.3333333333+450/12+J273/30*6/12+J273)*1.3+Y273+Z273+153.9</f>
        <v>3645.5945222152436</v>
      </c>
      <c r="AC273" s="39" t="s">
        <v>98</v>
      </c>
      <c r="AD273" s="39">
        <f>J273*1.3+400+153.9</f>
        <v>3066.4230000000002</v>
      </c>
      <c r="AE273" s="39">
        <f>SUMIFS('CUSTO MENSAL FUNC NOVO'!H:H,'CUSTO MENSAL FUNC NOVO'!A:A,'VALORES MENSAIS'!AC273)</f>
        <v>3674.875</v>
      </c>
      <c r="AF273" s="27">
        <f>IF($R273&gt;0,$R273,$S273)+$Y273+$Z273</f>
        <v>754.33016666666674</v>
      </c>
      <c r="AG273" s="27">
        <f>IF($R273&gt;0,$R273,$S273)+$Y273+$Z273</f>
        <v>754.33016666666674</v>
      </c>
      <c r="AH273" s="27">
        <f>IF($R273&gt;0,$R273,$S273)+$Y273+$Z273</f>
        <v>754.33016666666674</v>
      </c>
      <c r="AI273" s="27">
        <f>IF($R273&gt;0,$R273,$S273)+$Y273+$Z273</f>
        <v>754.33016666666674</v>
      </c>
      <c r="AJ273" s="27">
        <f>IF($O273&gt;=AJ$1,$S273+$Y273+$Z273,$Y273+$Z273)</f>
        <v>754.33016666666674</v>
      </c>
      <c r="AK273" s="27">
        <f>IF($O273&gt;=AK$1,$S273+$Y273+$Z273,$Y273+$Z273)</f>
        <v>754.33016666666674</v>
      </c>
      <c r="AL273" s="27">
        <f>IF($O273&gt;=AL$1,$S273+$Y273+$Z273,$Y273+$Z273)</f>
        <v>754.33016666666674</v>
      </c>
      <c r="AM273" s="27">
        <f>IF($O273&gt;=AM$1,$S273+$Y273+$Z273,$Y273+$Z273)</f>
        <v>754.33016666666674</v>
      </c>
      <c r="AN273" s="27">
        <f>IF($O273&gt;=AN$1,$S273+$Y273+$Z273,$Y273+$Z273)</f>
        <v>754.33016666666674</v>
      </c>
      <c r="AO273" s="27">
        <f>IF($O273&gt;=AO$1,$S273+$Y273+$Z273,$Y273+$Z273)</f>
        <v>754.33016666666674</v>
      </c>
      <c r="AP273" s="27">
        <f>IF($O273&gt;=AP$1,$S273+$Y273+$Z273,$Y273+$Z273)</f>
        <v>754.33016666666674</v>
      </c>
      <c r="AQ273" s="27">
        <f>IF($O273&gt;=AQ$1,$S273+$Y273+$Z273,$Y273+$Z273)</f>
        <v>754.33016666666674</v>
      </c>
      <c r="AR273" s="27">
        <f>IF($O273&gt;=AR$1,$S273+$Y273+$Z273,$Y273+$Z273)</f>
        <v>754.33016666666674</v>
      </c>
      <c r="AS273" s="27">
        <f>IF($O273&gt;=AS$1,$S273+$Y273+$Z273,$Y273+$Z273)</f>
        <v>754.33016666666674</v>
      </c>
      <c r="AT273" s="27">
        <f>IF($O273&gt;=AT$1,$S273+$Y273+$Z273,$Y273+$Z273)</f>
        <v>754.33016666666674</v>
      </c>
      <c r="AU273" s="27">
        <f>IF($O273&gt;=AU$1,$S273+$Y273+$Z273,$Y273+$Z273)</f>
        <v>754.33016666666674</v>
      </c>
      <c r="AV273" s="27">
        <f>IF($O273&gt;=AV$1,$S273+$Y273+$Z273,$Y273+$Z273)</f>
        <v>754.33016666666674</v>
      </c>
      <c r="AW273" s="27">
        <f>IF($O273&gt;=AW$1,$S273+$Y273+$Z273,$Y273+$Z273)</f>
        <v>754.33016666666674</v>
      </c>
      <c r="AX273" s="27">
        <f>IF($O273&gt;=AX$1,$S273+$Y273+$Z273,$Y273+$Z273)</f>
        <v>754.33016666666674</v>
      </c>
      <c r="AY273" s="27">
        <f>IF($O273&gt;=AY$1,$S273+$Y273+$Z273,$Y273+$Z273)</f>
        <v>754.33016666666674</v>
      </c>
      <c r="AZ273" s="27">
        <f>IF($O273&gt;=AZ$1,$S273+$Y273+$Z273,$Y273+$Z273)</f>
        <v>754.33016666666674</v>
      </c>
      <c r="BA273" s="27">
        <f>IF($O273&gt;=BA$1,$S273+$Y273+$Z273,$Y273+$Z273)</f>
        <v>754.33016666666674</v>
      </c>
      <c r="BB273" s="27">
        <f>IF($O273&gt;=BB$1,$S273+$Y273+$Z273,$Y273+$Z273)</f>
        <v>754.33016666666674</v>
      </c>
      <c r="BC273" s="27">
        <f>IF($O273&gt;=BC$1,$S273+$Y273+$Z273,$Y273+$Z273)</f>
        <v>754.33016666666674</v>
      </c>
      <c r="BD273" s="27">
        <f>IF($O273&gt;=BD$1,$S273+$Y273+$Z273,$Y273+$Z273)</f>
        <v>754.33016666666674</v>
      </c>
      <c r="BE273" s="27">
        <f>IF($O273&gt;=BE$1,$S273+$Y273+$Z273,$Y273+$Z273)</f>
        <v>754.33016666666674</v>
      </c>
      <c r="BF273" s="27">
        <f>IF($O273&gt;=BF$1,$S273+$Y273+$Z273,$Y273+$Z273)</f>
        <v>754.33016666666674</v>
      </c>
      <c r="BG273" s="27">
        <f>IF($O273&gt;=BG$1,$S273+$Y273+$Z273,$Y273+$Z273)</f>
        <v>754.33016666666674</v>
      </c>
      <c r="BH273" s="27">
        <f>IF($O273&gt;=BH$1,$S273+$Y273+$Z273,$Y273+$Z273)</f>
        <v>754.33016666666674</v>
      </c>
      <c r="BI273" s="27">
        <f>IF($O273&gt;=BI$1,$S273+$Y273+$Z273,$Y273+$Z273)</f>
        <v>754.33016666666674</v>
      </c>
      <c r="BJ273" s="27">
        <f>IF($O273&gt;=BJ$1,$S273+$Y273+$Z273,$Y273+$Z273)</f>
        <v>754.33016666666674</v>
      </c>
      <c r="BK273" s="27">
        <f>IF($O273&gt;=BK$1,$S273+$Y273+$Z273,$Y273+$Z273)</f>
        <v>754.33016666666674</v>
      </c>
      <c r="BL273" s="27">
        <f>IF($O273&gt;=BL$1,$S273+$Y273+$Z273,$Y273+$Z273)</f>
        <v>754.33016666666674</v>
      </c>
      <c r="BM273" s="27">
        <f>IF($O273&gt;=BM$1,$S273+$Y273+$Z273,$Y273+$Z273)</f>
        <v>754.33016666666674</v>
      </c>
      <c r="BN273" s="27">
        <f>IF($O273&gt;=BN$1,$S273+$Y273+$Z273,$Y273+$Z273)</f>
        <v>754.33016666666674</v>
      </c>
      <c r="BO273" s="27">
        <f>IF($O273&gt;=BO$1,$S273+$Y273+$Z273,$Y273+$Z273)</f>
        <v>754.33016666666674</v>
      </c>
      <c r="BP273" s="27">
        <f>IF($O273&gt;=BP$1,$S273+$Y273+$Z273,$Y273+$Z273)</f>
        <v>754.33016666666674</v>
      </c>
      <c r="BQ273" s="27">
        <f>IF($O273&gt;=BQ$1,$S273+$Y273+$Z273,$Y273+$Z273)</f>
        <v>754.33016666666674</v>
      </c>
      <c r="BR273" s="27">
        <f>IF($O273&gt;=BR$1,$S273+$Y273+$Z273,$Y273+$Z273)</f>
        <v>754.33016666666674</v>
      </c>
      <c r="BS273" s="27">
        <f>IF($O273&gt;=BS$1,$S273+$Y273+$Z273,$Y273+$Z273)</f>
        <v>754.33016666666674</v>
      </c>
      <c r="BT273" s="27">
        <f>IF($O273&gt;=BT$1,$S273+$Y273+$Z273,$Y273+$Z273)</f>
        <v>754.33016666666674</v>
      </c>
      <c r="BU273" s="27">
        <f>IF($O273&gt;=BU$1,$S273+$Y273+$Z273,$Y273+$Z273)</f>
        <v>754.33016666666674</v>
      </c>
      <c r="BV273" s="27">
        <f>IF($O273&gt;=BV$1,$S273+$Y273+$Z273,$Y273+$Z273)</f>
        <v>754.33016666666674</v>
      </c>
      <c r="BW273" s="27">
        <f>IF($O273&gt;=BW$1,$S273+$Y273+$Z273,$Y273+$Z273)</f>
        <v>754.33016666666674</v>
      </c>
      <c r="BX273" s="27">
        <f>IF($O273&gt;=BX$1,$S273+$Y273+$Z273,$Y273+$Z273)</f>
        <v>754.33016666666674</v>
      </c>
      <c r="BY273" s="27">
        <f>IF($O273&gt;=BY$1,$S273+$Y273+$Z273,$Y273+$Z273)</f>
        <v>754.33016666666674</v>
      </c>
      <c r="BZ273" s="27">
        <f>IF($O273&gt;=BZ$1,$S273+$Y273+$Z273,$Y273+$Z273)</f>
        <v>754.33016666666674</v>
      </c>
      <c r="CA273" s="27">
        <f>IF($O273&gt;=CA$1,$S273+$Y273+$Z273,$Y273+$Z273)</f>
        <v>754.33016666666674</v>
      </c>
      <c r="CB273" s="27">
        <f>IF($O273&gt;=CB$1,$S273+$Y273+$Z273,$Y273+$Z273)</f>
        <v>754.33016666666674</v>
      </c>
      <c r="CC273" s="27">
        <f>IF($O273&gt;=CC$1,$S273+$Y273+$Z273,$Y273+$Z273)</f>
        <v>754.33016666666674</v>
      </c>
      <c r="CD273" s="27">
        <f>IF($O273&gt;=CD$1,$S273+$Y273+$Z273,$Y273+$Z273)</f>
        <v>754.33016666666674</v>
      </c>
      <c r="CE273" s="27">
        <f>IF($O273&gt;=CE$1,$S273+$Y273+$Z273,$Y273+$Z273)</f>
        <v>754.33016666666674</v>
      </c>
      <c r="CF273" s="27">
        <f>IF($O273&gt;=CF$1,$S273+$Y273+$Z273,$Y273+$Z273)</f>
        <v>754.33016666666674</v>
      </c>
      <c r="CG273" s="27">
        <f>IF($O273&gt;=CG$1,$S273+$Y273+$Z273,$Y273+$Z273)</f>
        <v>754.33016666666674</v>
      </c>
      <c r="CH273" s="27">
        <f>IF($O273&gt;=CH$1,$S273+$Y273+$Z273,$Y273+$Z273)</f>
        <v>754.33016666666674</v>
      </c>
      <c r="CI273" s="27">
        <f>IF($O273&gt;=CI$1,$S273+$Y273+$Z273,$Y273+$Z273)</f>
        <v>754.33016666666674</v>
      </c>
      <c r="CJ273" s="27">
        <f>IF($O273&gt;=CJ$1,$S273+$Y273+$Z273,$Y273+$Z273)</f>
        <v>754.33016666666674</v>
      </c>
      <c r="CK273" s="27">
        <f>IF($O273&gt;=CK$1,$S273+$Y273+$Z273,$Y273+$Z273)</f>
        <v>754.33016666666674</v>
      </c>
      <c r="CL273" s="27">
        <f>IF($O273&gt;=CL$1,$S273+$Y273+$Z273,$Y273+$Z273)</f>
        <v>754.33016666666674</v>
      </c>
      <c r="CM273" s="27">
        <f>IF($O273&gt;=CM$1,$S273+$Y273+$Z273,$Y273+$Z273)</f>
        <v>754.33016666666674</v>
      </c>
      <c r="CN273" s="27">
        <f>IF($O273&gt;=CN$1,$S273+$Y273,$Y273)</f>
        <v>354.33016666666674</v>
      </c>
      <c r="CO273" s="27">
        <f>IF($O273&gt;=CO$1,$S273+$Y273,$Y273)</f>
        <v>354.33016666666674</v>
      </c>
      <c r="CP273" s="27">
        <f>IF($O273&gt;=CP$1,$S273+$Y273,$Y273)</f>
        <v>354.33016666666674</v>
      </c>
      <c r="CQ273" s="27">
        <f>IF($O273&gt;=CQ$1,$S273+$Y273,$Y273)</f>
        <v>354.33016666666674</v>
      </c>
      <c r="CR273" s="27">
        <f>IF($O273&gt;=CR$1,$S273+$Y273,$Y273)</f>
        <v>354.33016666666674</v>
      </c>
      <c r="CS273" s="27">
        <f>IF($O273&gt;=CS$1,$S273+$Y273,$Y273)</f>
        <v>354.33016666666674</v>
      </c>
      <c r="CT273" s="27">
        <f>IF($O273&gt;=CT$1,$S273+$Y273,$Y273)</f>
        <v>354.33016666666674</v>
      </c>
      <c r="CU273" s="27">
        <f>IF($O273&gt;=CU$1,$S273+$Y273,$Y273)</f>
        <v>354.33016666666674</v>
      </c>
      <c r="CV273" s="27">
        <f>IF($O273&gt;=CV$1,$S273+$Y273,$Y273)</f>
        <v>354.33016666666674</v>
      </c>
      <c r="CW273" s="27">
        <f>IF($O273&gt;=CW$1,$S273+$Y273,$Y273)</f>
        <v>354.33016666666674</v>
      </c>
      <c r="CX273" s="27">
        <f>IF($O273&gt;=CX$1,$S273+$Y273,$Y273)</f>
        <v>354.33016666666674</v>
      </c>
      <c r="CY273" s="27">
        <f>IF($O273&gt;=CY$1,$S273+$Y273,$Y273)</f>
        <v>354.33016666666674</v>
      </c>
      <c r="CZ273" s="27">
        <f>IF($O273&gt;=CZ$1,$S273+$Y273,$Y273)</f>
        <v>354.33016666666674</v>
      </c>
      <c r="DA273" s="27">
        <f>IF($O273&gt;=DA$1,$S273+$Y273,$Y273)</f>
        <v>354.33016666666674</v>
      </c>
      <c r="DB273" s="27">
        <f>IF($O273&gt;=DB$1,$S273+$Y273,$Y273)</f>
        <v>354.33016666666674</v>
      </c>
      <c r="DC273" s="27">
        <f>IF($O273&gt;=DC$1,$S273+$Y273,$Y273)</f>
        <v>354.33016666666674</v>
      </c>
      <c r="DD273" s="27">
        <f>IF($O273&gt;=DD$1,$S273+$Y273,$Y273)</f>
        <v>354.33016666666674</v>
      </c>
      <c r="DE273" s="27">
        <f>IF($O273&gt;=DE$1,$S273+$Y273,$Y273)</f>
        <v>354.33016666666674</v>
      </c>
      <c r="DF273" s="27">
        <f>IF($O273&gt;=DF$1,$S273+$Y273,$Y273)</f>
        <v>354.33016666666674</v>
      </c>
      <c r="DG273" s="27">
        <f>IF($O273&gt;=DG$1,$S273+$Y273,$Y273)</f>
        <v>354.33016666666674</v>
      </c>
      <c r="DH273" s="27">
        <f>IF($O273&gt;=DH$1,$S273+$Y273,$Y273)</f>
        <v>354.33016666666674</v>
      </c>
      <c r="DI273" s="27">
        <f>IF($O273&gt;=DI$1,$S273+$Y273,$Y273)</f>
        <v>354.33016666666674</v>
      </c>
      <c r="DJ273" s="27">
        <f>IF($O273&gt;=DJ$1,$S273+$Y273,$Y273)</f>
        <v>354.33016666666674</v>
      </c>
      <c r="DK273" s="27">
        <f>IF($O273&gt;=DK$1,$S273+$Y273,$Y273)</f>
        <v>354.33016666666674</v>
      </c>
      <c r="DL273" s="27">
        <f>IF($O273&gt;=DL$1,$S273+$Y273,$Y273)</f>
        <v>0</v>
      </c>
      <c r="DM273" s="27">
        <f>IF($O273&gt;=DM$1,$S273+$Y273,$Y273)</f>
        <v>0</v>
      </c>
      <c r="DN273" s="27">
        <f>IF($O273&gt;=DN$1,$S273+$Y273,$Y273)</f>
        <v>0</v>
      </c>
      <c r="DO273" s="27">
        <f>IF($O273&gt;=DO$1,$S273+$Y273,$Y273)</f>
        <v>0</v>
      </c>
      <c r="DP273" s="27">
        <f>IF($O273&gt;=DP$1,$S273+$Y273,$Y273)</f>
        <v>0</v>
      </c>
      <c r="DQ273" s="27">
        <f>IF($O273&gt;=DQ$1,$S273+$Y273,$Y273)</f>
        <v>0</v>
      </c>
      <c r="DR273" s="27">
        <f>IF($O273&gt;=DR$1,$S273+$Y273,$Y273)</f>
        <v>0</v>
      </c>
      <c r="DS273" s="27">
        <f>IF($O273&gt;=DS$1,$S273+$Y273,$Y273)</f>
        <v>0</v>
      </c>
      <c r="DT273" s="27">
        <f>IF($O273&gt;=DT$1,$S273+$Y273,$Y273)</f>
        <v>0</v>
      </c>
      <c r="DU273" s="27">
        <f>IF($O273&gt;=DU$1,$S273+$Y273,$Y273)</f>
        <v>0</v>
      </c>
      <c r="DV273" s="27">
        <f>IF($O273&gt;=DV$1,$S273+$Y273,$Y273)</f>
        <v>0</v>
      </c>
      <c r="DW273" s="27">
        <f>IF($O273&gt;=DW$1,$S273+$Y273,$Y273)</f>
        <v>0</v>
      </c>
      <c r="DX273" s="27">
        <f>IF($O273&gt;=DX$1,$S273+$Y273,$Y273)</f>
        <v>0</v>
      </c>
      <c r="DY273" s="27">
        <f>IF($O273&gt;=DY$1,$S273+$Y273,$Y273)</f>
        <v>0</v>
      </c>
      <c r="DZ273" s="27">
        <f>IF($O273&gt;=DZ$1,$S273+$Y273,$Y273)</f>
        <v>0</v>
      </c>
      <c r="EA273" s="27">
        <f>IF($O273&gt;=EA$1,$S273+$Y273,$Y273)</f>
        <v>0</v>
      </c>
      <c r="EB273" s="27">
        <f>IF($O273&gt;=EB$1,$S273+$Y273,$Y273)</f>
        <v>0</v>
      </c>
      <c r="EC273" s="27">
        <f>IF($O273&gt;=EC$1,$S273+$Y273,$Y273)</f>
        <v>0</v>
      </c>
      <c r="ED273" s="27">
        <f>IF($O273&gt;=ED$1,$S273+$Y273,$Y273)</f>
        <v>0</v>
      </c>
      <c r="EE273" s="27">
        <f>IF($O273&gt;=EE$1,$S273+$Y273,$Y273)</f>
        <v>0</v>
      </c>
      <c r="EF273" s="27">
        <f>IF($O273&gt;=EF$1,$S273+$Y273,$Y273)</f>
        <v>0</v>
      </c>
      <c r="EG273" s="27">
        <f>IF($O273&gt;=EG$1,$S273+$Y273,$Y273)</f>
        <v>0</v>
      </c>
      <c r="EH273" s="27">
        <f>IF($O273&gt;=EH$1,$S273+$Y273,$Y273)</f>
        <v>0</v>
      </c>
      <c r="EI273" s="27">
        <f>IF($O273&gt;=EI$1,$S273+$Y273,$Y273)</f>
        <v>0</v>
      </c>
      <c r="EJ273" s="27">
        <f>IF($O273&gt;=EJ$1,$S273+$Y273,$Y273)</f>
        <v>0</v>
      </c>
      <c r="EK273" s="27">
        <f>IF($O273&gt;=EK$1,$S273+$Y273,$Y273)</f>
        <v>0</v>
      </c>
      <c r="EL273" s="27">
        <f>IF($O273&gt;=EL$1,$S273+$Y273,$Y273)</f>
        <v>0</v>
      </c>
      <c r="EM273" s="27">
        <f>IF($O273&gt;=EM$1,$S273+$Y273,$Y273)</f>
        <v>0</v>
      </c>
      <c r="EN273" s="27">
        <f>IF($O273&gt;=EN$1,$S273+$Y273,$Y273)</f>
        <v>0</v>
      </c>
      <c r="EO273" s="27">
        <f>IF($O273&gt;=EO$1,$S273+$Y273,$Y273)</f>
        <v>0</v>
      </c>
      <c r="EP273" s="27">
        <f>IF($O273&gt;=EP$1,$S273+$Y273,$Y273)</f>
        <v>0</v>
      </c>
      <c r="EQ273" s="27">
        <f>IF($O273&gt;=EQ$1,$S273+$Y273,$Y273)</f>
        <v>0</v>
      </c>
      <c r="ER273" s="27">
        <f>IF($O273&gt;=ER$1,$S273+$Y273,$Y273)</f>
        <v>0</v>
      </c>
      <c r="ES273" s="27">
        <f>IF($O273&gt;=ES$1,$S273+$Y273,$Y273)</f>
        <v>0</v>
      </c>
      <c r="ET273" s="27">
        <f>IF($O273&gt;=ET$1,$S273+$Y273,$Y273)</f>
        <v>0</v>
      </c>
      <c r="EU273" s="27">
        <f>IF($O273&gt;=EU$1,$S273+$Y273,$Y273)</f>
        <v>0</v>
      </c>
      <c r="EV273" s="27">
        <f>IF($O273&gt;=EV$1,$S273,0)</f>
        <v>0</v>
      </c>
      <c r="EW273" s="27">
        <f>IF($O273&gt;=EW$1,$S273,0)</f>
        <v>0</v>
      </c>
      <c r="EX273" s="27">
        <f>IF($O273&gt;=EX$1,$S273,0)</f>
        <v>0</v>
      </c>
      <c r="EY273" s="27">
        <f>IF($O273&gt;=EY$1,$S273,0)</f>
        <v>0</v>
      </c>
      <c r="EZ273" s="27">
        <f>IF($O273&gt;=EZ$1,$S273,0)</f>
        <v>0</v>
      </c>
      <c r="FA273" s="27">
        <f>IF($O273&gt;=FA$1,$S273,0)</f>
        <v>0</v>
      </c>
      <c r="FB273" s="27">
        <f>IF($O273&gt;=FB$1,$S273,0)</f>
        <v>0</v>
      </c>
      <c r="FC273" s="27">
        <f>IF($O273&gt;=FC$1,$S273,0)</f>
        <v>0</v>
      </c>
      <c r="FD273" s="27">
        <f>IF($O273&gt;=FD$1,$S273,0)</f>
        <v>0</v>
      </c>
      <c r="FE273" s="27">
        <f>IF($O273&gt;=FE$1,$S273,0)</f>
        <v>0</v>
      </c>
      <c r="FF273" s="27">
        <f>IF($O273&gt;=FF$1,$S273,0)</f>
        <v>0</v>
      </c>
      <c r="FG273" s="27">
        <f>IF($O273&gt;=FG$1,$S273,0)</f>
        <v>0</v>
      </c>
      <c r="FH273" s="27">
        <f>IF($O273&gt;=FH$1,$S273,0)</f>
        <v>0</v>
      </c>
      <c r="FI273" s="27">
        <f>IF($O273&gt;=FI$1,$S273,0)</f>
        <v>0</v>
      </c>
      <c r="FJ273" s="27">
        <f>IF($O273&gt;=FJ$1,$S273,0)</f>
        <v>0</v>
      </c>
      <c r="FK273" s="27">
        <f>IF($O273&gt;=FK$1,$S273,0)</f>
        <v>0</v>
      </c>
      <c r="FL273" s="27">
        <f>IF($O273&gt;=FL$1,$S273,0)</f>
        <v>0</v>
      </c>
      <c r="FM273" s="27">
        <f>IF($O273&gt;=FM$1,$S273,0)</f>
        <v>0</v>
      </c>
      <c r="FN273" s="27">
        <f>IF($O273&gt;=FN$1,$S273,0)</f>
        <v>0</v>
      </c>
      <c r="FO273" s="27">
        <f>IF($O273&gt;=FO$1,$S273,0)</f>
        <v>0</v>
      </c>
      <c r="FP273" s="27">
        <f>IF($O273&gt;=FP$1,$S273,0)</f>
        <v>0</v>
      </c>
      <c r="FQ273" s="27">
        <f>IF($O273&gt;=FQ$1,$S273,0)</f>
        <v>0</v>
      </c>
      <c r="FR273" s="27">
        <f>IF($O273&gt;=FR$1,$S273,0)</f>
        <v>0</v>
      </c>
      <c r="FS273" s="27">
        <f>IF($O273&gt;=FS$1,$S273,0)</f>
        <v>0</v>
      </c>
      <c r="FT273" s="27">
        <f>IF($O273&gt;=FT$1,$S273,0)</f>
        <v>0</v>
      </c>
      <c r="FU273" s="27">
        <f>IF($O273&gt;=FU$1,$S273,0)</f>
        <v>0</v>
      </c>
      <c r="FV273" s="27">
        <f>IF($O273&gt;=FV$1,$S273,0)</f>
        <v>0</v>
      </c>
      <c r="FW273" s="27">
        <f>IF($O273&gt;=FW$1,$S273,0)</f>
        <v>0</v>
      </c>
      <c r="FX273" s="27">
        <f>IF($O273&gt;=FX$1,$S273,0)</f>
        <v>0</v>
      </c>
      <c r="FY273" s="27">
        <f>IF($O273&gt;=FY$1,$S273,0)</f>
        <v>0</v>
      </c>
      <c r="FZ273" s="27">
        <f>IF($O273&gt;=FZ$1,$S273,0)</f>
        <v>0</v>
      </c>
      <c r="GA273" s="27">
        <f>IF($O273&gt;=GA$1,$S273,0)</f>
        <v>0</v>
      </c>
      <c r="GB273" s="27">
        <f>IF($O273&gt;=GB$1,$S273,0)</f>
        <v>0</v>
      </c>
      <c r="GC273" s="27">
        <f>IF($O273&gt;=GC$1,$S273,0)</f>
        <v>0</v>
      </c>
      <c r="GD273" s="27">
        <f>IF($O273&gt;=GD$1,$S273,0)</f>
        <v>0</v>
      </c>
      <c r="GE273" s="27">
        <f>IF($O273&gt;=GE$1,$S273,0)</f>
        <v>0</v>
      </c>
      <c r="GF273" s="27">
        <f>IF($O273&gt;=GF$1,$S273,0)</f>
        <v>0</v>
      </c>
      <c r="GG273" s="27">
        <f>IF($O273&gt;=GG$1,$S273,0)</f>
        <v>0</v>
      </c>
      <c r="GH273" s="27">
        <f>IF($O273&gt;=GH$1,$S273,0)</f>
        <v>0</v>
      </c>
      <c r="GI273" s="27">
        <f>IF($O273&gt;=GI$1,$S273,0)</f>
        <v>0</v>
      </c>
      <c r="GJ273" s="27">
        <f>IF($O273&gt;=GJ$1,$S273,0)</f>
        <v>0</v>
      </c>
      <c r="GK273" s="27">
        <f>IF($O273&gt;=GK$1,$S273,0)</f>
        <v>0</v>
      </c>
      <c r="GL273" s="27">
        <f>IF($O273&gt;=GL$1,$S273,0)</f>
        <v>0</v>
      </c>
      <c r="GM273" s="27">
        <f>IF($O273&gt;=GM$1,$S273,0)</f>
        <v>0</v>
      </c>
      <c r="GN273" s="27">
        <f>IF($O273&gt;=GN$1,$S273,0)</f>
        <v>0</v>
      </c>
      <c r="GO273" s="27">
        <f>IF($O273&gt;=GO$1,$S273,0)</f>
        <v>0</v>
      </c>
      <c r="GP273" s="27">
        <f>IF($O273&gt;=GP$1,$S273,0)</f>
        <v>0</v>
      </c>
      <c r="GQ273" s="27">
        <f>IF($O273&gt;=GQ$1,$S273,0)</f>
        <v>0</v>
      </c>
      <c r="GR273" s="27">
        <f>IF($O273&gt;=GR$1,$S273,0)</f>
        <v>0</v>
      </c>
      <c r="GS273" s="27">
        <f>IF($O273&gt;=GS$1,$S273,0)</f>
        <v>0</v>
      </c>
      <c r="GT273" s="27">
        <f>IF($O273&gt;=GT$1,$S273,0)</f>
        <v>0</v>
      </c>
      <c r="GU273" s="27">
        <f>IF($O273&gt;=GU$1,$S273,0)</f>
        <v>0</v>
      </c>
      <c r="GV273" s="27">
        <f>IF($O273&gt;=GV$1,$S273,0)</f>
        <v>0</v>
      </c>
      <c r="GW273" s="27">
        <f>IF($O273&gt;=GW$1,$S273,0)</f>
        <v>0</v>
      </c>
      <c r="GX273" s="27">
        <f>IF($O273&gt;=GX$1,$S273,0)</f>
        <v>0</v>
      </c>
      <c r="GY273" s="27">
        <f>IF($O273&gt;=GY$1,$S273,0)</f>
        <v>0</v>
      </c>
      <c r="GZ273" s="27">
        <f>IF($O273&gt;=GZ$1,$S273,0)</f>
        <v>0</v>
      </c>
      <c r="HA273" s="27">
        <f>IF($O273&gt;=HA$1,$S273,0)</f>
        <v>0</v>
      </c>
      <c r="HB273" s="27">
        <f>IF($O273&gt;=HB$1,$S273,0)</f>
        <v>0</v>
      </c>
      <c r="HC273" s="27">
        <f>IF($O273&gt;=HC$1,$S273,0)</f>
        <v>0</v>
      </c>
    </row>
    <row r="274" spans="1:211">
      <c r="A274" s="3">
        <v>97616</v>
      </c>
      <c r="B274" s="3" t="s">
        <v>154</v>
      </c>
      <c r="C274" s="3" t="s">
        <v>107</v>
      </c>
      <c r="D274" s="3">
        <v>68</v>
      </c>
      <c r="E274" s="4">
        <v>37424</v>
      </c>
      <c r="F274" s="5">
        <v>16.019178082191782</v>
      </c>
      <c r="G274" s="3" t="s">
        <v>99</v>
      </c>
      <c r="H274" s="4">
        <v>18578</v>
      </c>
      <c r="I274" s="9" t="s">
        <v>864</v>
      </c>
      <c r="J274" s="5">
        <v>3352.32</v>
      </c>
      <c r="K274" s="31">
        <v>331</v>
      </c>
      <c r="L274" s="32">
        <v>16</v>
      </c>
      <c r="M274" s="33">
        <f>VLOOKUP(L274,FIND,3,TRUE)</f>
        <v>1.2</v>
      </c>
      <c r="N274" s="32">
        <f>IF(L274&gt;30,180,VLOOKUP(L274,TEMPO,2,FALSE))</f>
        <v>96</v>
      </c>
      <c r="O274" s="32">
        <f>IF(R274&gt;0,4,N274)</f>
        <v>96</v>
      </c>
      <c r="P274" s="96">
        <f>J274*M274*L274</f>
        <v>64364.544000000002</v>
      </c>
      <c r="Q274" s="96">
        <f>10934.45*2</f>
        <v>21868.9</v>
      </c>
      <c r="R274" s="96">
        <f>IF(P274&lt;=Q274,P274/4,0)</f>
        <v>0</v>
      </c>
      <c r="S274" s="5">
        <f>IF(P274&gt;=Q274,P274/N274,0)</f>
        <v>670.46400000000006</v>
      </c>
      <c r="T274" s="3"/>
      <c r="U274" s="3">
        <f>IF(T274="",1,0)</f>
        <v>1</v>
      </c>
      <c r="V274" s="3">
        <v>641</v>
      </c>
      <c r="W274" s="5">
        <v>0</v>
      </c>
      <c r="X274" s="5">
        <v>402.65</v>
      </c>
      <c r="Y274" s="5">
        <f>X274*W274</f>
        <v>0</v>
      </c>
      <c r="Z274" s="5">
        <v>400</v>
      </c>
      <c r="AA274" s="5">
        <f>S274+Y274+Z274</f>
        <v>1070.4639999999999</v>
      </c>
      <c r="AB274" s="39">
        <f>(J274/12+J274/12*1.3333333333+450/12+J274/30*6/12+J274)*1.3+Y274+Z274+153.9</f>
        <v>5880.6915999878938</v>
      </c>
      <c r="AC274" s="39" t="s">
        <v>107</v>
      </c>
      <c r="AD274" s="39">
        <f>J274*1.3+400+153.9</f>
        <v>4911.9160000000002</v>
      </c>
      <c r="AE274" s="39">
        <f>SUMIFS('CUSTO MENSAL FUNC NOVO'!H:H,'CUSTO MENSAL FUNC NOVO'!A:A,'VALORES MENSAIS'!AC274)</f>
        <v>3348.9422500000001</v>
      </c>
      <c r="AF274" s="27">
        <f>IF($R274&gt;0,$R274,$S274)+$Y274+$Z274</f>
        <v>1070.4639999999999</v>
      </c>
      <c r="AG274" s="27">
        <f>IF($R274&gt;0,$R274,$S274)+$Y274+$Z274</f>
        <v>1070.4639999999999</v>
      </c>
      <c r="AH274" s="27">
        <f>IF($R274&gt;0,$R274,$S274)+$Y274+$Z274</f>
        <v>1070.4639999999999</v>
      </c>
      <c r="AI274" s="27">
        <f>IF($R274&gt;0,$R274,$S274)+$Y274+$Z274</f>
        <v>1070.4639999999999</v>
      </c>
      <c r="AJ274" s="27">
        <f>IF($O274&gt;=AJ$1,$S274+$Y274+$Z274,$Y274+$Z274)</f>
        <v>1070.4639999999999</v>
      </c>
      <c r="AK274" s="27">
        <f>IF($O274&gt;=AK$1,$S274+$Y274+$Z274,$Y274+$Z274)</f>
        <v>1070.4639999999999</v>
      </c>
      <c r="AL274" s="27">
        <f>IF($O274&gt;=AL$1,$S274+$Y274+$Z274,$Y274+$Z274)</f>
        <v>1070.4639999999999</v>
      </c>
      <c r="AM274" s="27">
        <f>IF($O274&gt;=AM$1,$S274+$Y274+$Z274,$Y274+$Z274)</f>
        <v>1070.4639999999999</v>
      </c>
      <c r="AN274" s="27">
        <f>IF($O274&gt;=AN$1,$S274+$Y274+$Z274,$Y274+$Z274)</f>
        <v>1070.4639999999999</v>
      </c>
      <c r="AO274" s="27">
        <f>IF($O274&gt;=AO$1,$S274+$Y274+$Z274,$Y274+$Z274)</f>
        <v>1070.4639999999999</v>
      </c>
      <c r="AP274" s="27">
        <f>IF($O274&gt;=AP$1,$S274+$Y274+$Z274,$Y274+$Z274)</f>
        <v>1070.4639999999999</v>
      </c>
      <c r="AQ274" s="27">
        <f>IF($O274&gt;=AQ$1,$S274+$Y274+$Z274,$Y274+$Z274)</f>
        <v>1070.4639999999999</v>
      </c>
      <c r="AR274" s="27">
        <f>IF($O274&gt;=AR$1,$S274+$Y274+$Z274,$Y274+$Z274)</f>
        <v>1070.4639999999999</v>
      </c>
      <c r="AS274" s="27">
        <f>IF($O274&gt;=AS$1,$S274+$Y274+$Z274,$Y274+$Z274)</f>
        <v>1070.4639999999999</v>
      </c>
      <c r="AT274" s="27">
        <f>IF($O274&gt;=AT$1,$S274+$Y274+$Z274,$Y274+$Z274)</f>
        <v>1070.4639999999999</v>
      </c>
      <c r="AU274" s="27">
        <f>IF($O274&gt;=AU$1,$S274+$Y274+$Z274,$Y274+$Z274)</f>
        <v>1070.4639999999999</v>
      </c>
      <c r="AV274" s="27">
        <f>IF($O274&gt;=AV$1,$S274+$Y274+$Z274,$Y274+$Z274)</f>
        <v>1070.4639999999999</v>
      </c>
      <c r="AW274" s="27">
        <f>IF($O274&gt;=AW$1,$S274+$Y274+$Z274,$Y274+$Z274)</f>
        <v>1070.4639999999999</v>
      </c>
      <c r="AX274" s="27">
        <f>IF($O274&gt;=AX$1,$S274+$Y274+$Z274,$Y274+$Z274)</f>
        <v>1070.4639999999999</v>
      </c>
      <c r="AY274" s="27">
        <f>IF($O274&gt;=AY$1,$S274+$Y274+$Z274,$Y274+$Z274)</f>
        <v>1070.4639999999999</v>
      </c>
      <c r="AZ274" s="27">
        <f>IF($O274&gt;=AZ$1,$S274+$Y274+$Z274,$Y274+$Z274)</f>
        <v>1070.4639999999999</v>
      </c>
      <c r="BA274" s="27">
        <f>IF($O274&gt;=BA$1,$S274+$Y274+$Z274,$Y274+$Z274)</f>
        <v>1070.4639999999999</v>
      </c>
      <c r="BB274" s="27">
        <f>IF($O274&gt;=BB$1,$S274+$Y274+$Z274,$Y274+$Z274)</f>
        <v>1070.4639999999999</v>
      </c>
      <c r="BC274" s="27">
        <f>IF($O274&gt;=BC$1,$S274+$Y274+$Z274,$Y274+$Z274)</f>
        <v>1070.4639999999999</v>
      </c>
      <c r="BD274" s="27">
        <f>IF($O274&gt;=BD$1,$S274+$Y274+$Z274,$Y274+$Z274)</f>
        <v>1070.4639999999999</v>
      </c>
      <c r="BE274" s="27">
        <f>IF($O274&gt;=BE$1,$S274+$Y274+$Z274,$Y274+$Z274)</f>
        <v>1070.4639999999999</v>
      </c>
      <c r="BF274" s="27">
        <f>IF($O274&gt;=BF$1,$S274+$Y274+$Z274,$Y274+$Z274)</f>
        <v>1070.4639999999999</v>
      </c>
      <c r="BG274" s="27">
        <f>IF($O274&gt;=BG$1,$S274+$Y274+$Z274,$Y274+$Z274)</f>
        <v>1070.4639999999999</v>
      </c>
      <c r="BH274" s="27">
        <f>IF($O274&gt;=BH$1,$S274+$Y274+$Z274,$Y274+$Z274)</f>
        <v>1070.4639999999999</v>
      </c>
      <c r="BI274" s="27">
        <f>IF($O274&gt;=BI$1,$S274+$Y274+$Z274,$Y274+$Z274)</f>
        <v>1070.4639999999999</v>
      </c>
      <c r="BJ274" s="27">
        <f>IF($O274&gt;=BJ$1,$S274+$Y274+$Z274,$Y274+$Z274)</f>
        <v>1070.4639999999999</v>
      </c>
      <c r="BK274" s="27">
        <f>IF($O274&gt;=BK$1,$S274+$Y274+$Z274,$Y274+$Z274)</f>
        <v>1070.4639999999999</v>
      </c>
      <c r="BL274" s="27">
        <f>IF($O274&gt;=BL$1,$S274+$Y274+$Z274,$Y274+$Z274)</f>
        <v>1070.4639999999999</v>
      </c>
      <c r="BM274" s="27">
        <f>IF($O274&gt;=BM$1,$S274+$Y274+$Z274,$Y274+$Z274)</f>
        <v>1070.4639999999999</v>
      </c>
      <c r="BN274" s="27">
        <f>IF($O274&gt;=BN$1,$S274+$Y274+$Z274,$Y274+$Z274)</f>
        <v>1070.4639999999999</v>
      </c>
      <c r="BO274" s="27">
        <f>IF($O274&gt;=BO$1,$S274+$Y274+$Z274,$Y274+$Z274)</f>
        <v>1070.4639999999999</v>
      </c>
      <c r="BP274" s="27">
        <f>IF($O274&gt;=BP$1,$S274+$Y274+$Z274,$Y274+$Z274)</f>
        <v>1070.4639999999999</v>
      </c>
      <c r="BQ274" s="27">
        <f>IF($O274&gt;=BQ$1,$S274+$Y274+$Z274,$Y274+$Z274)</f>
        <v>1070.4639999999999</v>
      </c>
      <c r="BR274" s="27">
        <f>IF($O274&gt;=BR$1,$S274+$Y274+$Z274,$Y274+$Z274)</f>
        <v>1070.4639999999999</v>
      </c>
      <c r="BS274" s="27">
        <f>IF($O274&gt;=BS$1,$S274+$Y274+$Z274,$Y274+$Z274)</f>
        <v>1070.4639999999999</v>
      </c>
      <c r="BT274" s="27">
        <f>IF($O274&gt;=BT$1,$S274+$Y274+$Z274,$Y274+$Z274)</f>
        <v>1070.4639999999999</v>
      </c>
      <c r="BU274" s="27">
        <f>IF($O274&gt;=BU$1,$S274+$Y274+$Z274,$Y274+$Z274)</f>
        <v>1070.4639999999999</v>
      </c>
      <c r="BV274" s="27">
        <f>IF($O274&gt;=BV$1,$S274+$Y274+$Z274,$Y274+$Z274)</f>
        <v>1070.4639999999999</v>
      </c>
      <c r="BW274" s="27">
        <f>IF($O274&gt;=BW$1,$S274+$Y274+$Z274,$Y274+$Z274)</f>
        <v>1070.4639999999999</v>
      </c>
      <c r="BX274" s="27">
        <f>IF($O274&gt;=BX$1,$S274+$Y274+$Z274,$Y274+$Z274)</f>
        <v>1070.4639999999999</v>
      </c>
      <c r="BY274" s="27">
        <f>IF($O274&gt;=BY$1,$S274+$Y274+$Z274,$Y274+$Z274)</f>
        <v>1070.4639999999999</v>
      </c>
      <c r="BZ274" s="27">
        <f>IF($O274&gt;=BZ$1,$S274+$Y274+$Z274,$Y274+$Z274)</f>
        <v>1070.4639999999999</v>
      </c>
      <c r="CA274" s="27">
        <f>IF($O274&gt;=CA$1,$S274+$Y274+$Z274,$Y274+$Z274)</f>
        <v>1070.4639999999999</v>
      </c>
      <c r="CB274" s="27">
        <f>IF($O274&gt;=CB$1,$S274+$Y274+$Z274,$Y274+$Z274)</f>
        <v>1070.4639999999999</v>
      </c>
      <c r="CC274" s="27">
        <f>IF($O274&gt;=CC$1,$S274+$Y274+$Z274,$Y274+$Z274)</f>
        <v>1070.4639999999999</v>
      </c>
      <c r="CD274" s="27">
        <f>IF($O274&gt;=CD$1,$S274+$Y274+$Z274,$Y274+$Z274)</f>
        <v>1070.4639999999999</v>
      </c>
      <c r="CE274" s="27">
        <f>IF($O274&gt;=CE$1,$S274+$Y274+$Z274,$Y274+$Z274)</f>
        <v>1070.4639999999999</v>
      </c>
      <c r="CF274" s="27">
        <f>IF($O274&gt;=CF$1,$S274+$Y274+$Z274,$Y274+$Z274)</f>
        <v>1070.4639999999999</v>
      </c>
      <c r="CG274" s="27">
        <f>IF($O274&gt;=CG$1,$S274+$Y274+$Z274,$Y274+$Z274)</f>
        <v>1070.4639999999999</v>
      </c>
      <c r="CH274" s="27">
        <f>IF($O274&gt;=CH$1,$S274+$Y274+$Z274,$Y274+$Z274)</f>
        <v>1070.4639999999999</v>
      </c>
      <c r="CI274" s="27">
        <f>IF($O274&gt;=CI$1,$S274+$Y274+$Z274,$Y274+$Z274)</f>
        <v>1070.4639999999999</v>
      </c>
      <c r="CJ274" s="27">
        <f>IF($O274&gt;=CJ$1,$S274+$Y274+$Z274,$Y274+$Z274)</f>
        <v>1070.4639999999999</v>
      </c>
      <c r="CK274" s="27">
        <f>IF($O274&gt;=CK$1,$S274+$Y274+$Z274,$Y274+$Z274)</f>
        <v>1070.4639999999999</v>
      </c>
      <c r="CL274" s="27">
        <f>IF($O274&gt;=CL$1,$S274+$Y274+$Z274,$Y274+$Z274)</f>
        <v>1070.4639999999999</v>
      </c>
      <c r="CM274" s="27">
        <f>IF($O274&gt;=CM$1,$S274+$Y274+$Z274,$Y274+$Z274)</f>
        <v>1070.4639999999999</v>
      </c>
      <c r="CN274" s="27">
        <f>IF($O274&gt;=CN$1,$S274+$Y274,$Y274)</f>
        <v>670.46400000000006</v>
      </c>
      <c r="CO274" s="27">
        <f>IF($O274&gt;=CO$1,$S274+$Y274,$Y274)</f>
        <v>670.46400000000006</v>
      </c>
      <c r="CP274" s="27">
        <f>IF($O274&gt;=CP$1,$S274+$Y274,$Y274)</f>
        <v>670.46400000000006</v>
      </c>
      <c r="CQ274" s="27">
        <f>IF($O274&gt;=CQ$1,$S274+$Y274,$Y274)</f>
        <v>670.46400000000006</v>
      </c>
      <c r="CR274" s="27">
        <f>IF($O274&gt;=CR$1,$S274+$Y274,$Y274)</f>
        <v>670.46400000000006</v>
      </c>
      <c r="CS274" s="27">
        <f>IF($O274&gt;=CS$1,$S274+$Y274,$Y274)</f>
        <v>670.46400000000006</v>
      </c>
      <c r="CT274" s="27">
        <f>IF($O274&gt;=CT$1,$S274+$Y274,$Y274)</f>
        <v>670.46400000000006</v>
      </c>
      <c r="CU274" s="27">
        <f>IF($O274&gt;=CU$1,$S274+$Y274,$Y274)</f>
        <v>670.46400000000006</v>
      </c>
      <c r="CV274" s="27">
        <f>IF($O274&gt;=CV$1,$S274+$Y274,$Y274)</f>
        <v>670.46400000000006</v>
      </c>
      <c r="CW274" s="27">
        <f>IF($O274&gt;=CW$1,$S274+$Y274,$Y274)</f>
        <v>670.46400000000006</v>
      </c>
      <c r="CX274" s="27">
        <f>IF($O274&gt;=CX$1,$S274+$Y274,$Y274)</f>
        <v>670.46400000000006</v>
      </c>
      <c r="CY274" s="27">
        <f>IF($O274&gt;=CY$1,$S274+$Y274,$Y274)</f>
        <v>670.46400000000006</v>
      </c>
      <c r="CZ274" s="27">
        <f>IF($O274&gt;=CZ$1,$S274+$Y274,$Y274)</f>
        <v>670.46400000000006</v>
      </c>
      <c r="DA274" s="27">
        <f>IF($O274&gt;=DA$1,$S274+$Y274,$Y274)</f>
        <v>670.46400000000006</v>
      </c>
      <c r="DB274" s="27">
        <f>IF($O274&gt;=DB$1,$S274+$Y274,$Y274)</f>
        <v>670.46400000000006</v>
      </c>
      <c r="DC274" s="27">
        <f>IF($O274&gt;=DC$1,$S274+$Y274,$Y274)</f>
        <v>670.46400000000006</v>
      </c>
      <c r="DD274" s="27">
        <f>IF($O274&gt;=DD$1,$S274+$Y274,$Y274)</f>
        <v>670.46400000000006</v>
      </c>
      <c r="DE274" s="27">
        <f>IF($O274&gt;=DE$1,$S274+$Y274,$Y274)</f>
        <v>670.46400000000006</v>
      </c>
      <c r="DF274" s="27">
        <f>IF($O274&gt;=DF$1,$S274+$Y274,$Y274)</f>
        <v>670.46400000000006</v>
      </c>
      <c r="DG274" s="27">
        <f>IF($O274&gt;=DG$1,$S274+$Y274,$Y274)</f>
        <v>670.46400000000006</v>
      </c>
      <c r="DH274" s="27">
        <f>IF($O274&gt;=DH$1,$S274+$Y274,$Y274)</f>
        <v>670.46400000000006</v>
      </c>
      <c r="DI274" s="27">
        <f>IF($O274&gt;=DI$1,$S274+$Y274,$Y274)</f>
        <v>670.46400000000006</v>
      </c>
      <c r="DJ274" s="27">
        <f>IF($O274&gt;=DJ$1,$S274+$Y274,$Y274)</f>
        <v>670.46400000000006</v>
      </c>
      <c r="DK274" s="27">
        <f>IF($O274&gt;=DK$1,$S274+$Y274,$Y274)</f>
        <v>670.46400000000006</v>
      </c>
      <c r="DL274" s="27">
        <f>IF($O274&gt;=DL$1,$S274+$Y274,$Y274)</f>
        <v>670.46400000000006</v>
      </c>
      <c r="DM274" s="27">
        <f>IF($O274&gt;=DM$1,$S274+$Y274,$Y274)</f>
        <v>670.46400000000006</v>
      </c>
      <c r="DN274" s="27">
        <f>IF($O274&gt;=DN$1,$S274+$Y274,$Y274)</f>
        <v>670.46400000000006</v>
      </c>
      <c r="DO274" s="27">
        <f>IF($O274&gt;=DO$1,$S274+$Y274,$Y274)</f>
        <v>670.46400000000006</v>
      </c>
      <c r="DP274" s="27">
        <f>IF($O274&gt;=DP$1,$S274+$Y274,$Y274)</f>
        <v>670.46400000000006</v>
      </c>
      <c r="DQ274" s="27">
        <f>IF($O274&gt;=DQ$1,$S274+$Y274,$Y274)</f>
        <v>670.46400000000006</v>
      </c>
      <c r="DR274" s="27">
        <f>IF($O274&gt;=DR$1,$S274+$Y274,$Y274)</f>
        <v>670.46400000000006</v>
      </c>
      <c r="DS274" s="27">
        <f>IF($O274&gt;=DS$1,$S274+$Y274,$Y274)</f>
        <v>670.46400000000006</v>
      </c>
      <c r="DT274" s="27">
        <f>IF($O274&gt;=DT$1,$S274+$Y274,$Y274)</f>
        <v>670.46400000000006</v>
      </c>
      <c r="DU274" s="27">
        <f>IF($O274&gt;=DU$1,$S274+$Y274,$Y274)</f>
        <v>670.46400000000006</v>
      </c>
      <c r="DV274" s="27">
        <f>IF($O274&gt;=DV$1,$S274+$Y274,$Y274)</f>
        <v>670.46400000000006</v>
      </c>
      <c r="DW274" s="27">
        <f>IF($O274&gt;=DW$1,$S274+$Y274,$Y274)</f>
        <v>670.46400000000006</v>
      </c>
      <c r="DX274" s="27">
        <f>IF($O274&gt;=DX$1,$S274+$Y274,$Y274)</f>
        <v>0</v>
      </c>
      <c r="DY274" s="27">
        <f>IF($O274&gt;=DY$1,$S274+$Y274,$Y274)</f>
        <v>0</v>
      </c>
      <c r="DZ274" s="27">
        <f>IF($O274&gt;=DZ$1,$S274+$Y274,$Y274)</f>
        <v>0</v>
      </c>
      <c r="EA274" s="27">
        <f>IF($O274&gt;=EA$1,$S274+$Y274,$Y274)</f>
        <v>0</v>
      </c>
      <c r="EB274" s="27">
        <f>IF($O274&gt;=EB$1,$S274+$Y274,$Y274)</f>
        <v>0</v>
      </c>
      <c r="EC274" s="27">
        <f>IF($O274&gt;=EC$1,$S274+$Y274,$Y274)</f>
        <v>0</v>
      </c>
      <c r="ED274" s="27">
        <f>IF($O274&gt;=ED$1,$S274+$Y274,$Y274)</f>
        <v>0</v>
      </c>
      <c r="EE274" s="27">
        <f>IF($O274&gt;=EE$1,$S274+$Y274,$Y274)</f>
        <v>0</v>
      </c>
      <c r="EF274" s="27">
        <f>IF($O274&gt;=EF$1,$S274+$Y274,$Y274)</f>
        <v>0</v>
      </c>
      <c r="EG274" s="27">
        <f>IF($O274&gt;=EG$1,$S274+$Y274,$Y274)</f>
        <v>0</v>
      </c>
      <c r="EH274" s="27">
        <f>IF($O274&gt;=EH$1,$S274+$Y274,$Y274)</f>
        <v>0</v>
      </c>
      <c r="EI274" s="27">
        <f>IF($O274&gt;=EI$1,$S274+$Y274,$Y274)</f>
        <v>0</v>
      </c>
      <c r="EJ274" s="27">
        <f>IF($O274&gt;=EJ$1,$S274+$Y274,$Y274)</f>
        <v>0</v>
      </c>
      <c r="EK274" s="27">
        <f>IF($O274&gt;=EK$1,$S274+$Y274,$Y274)</f>
        <v>0</v>
      </c>
      <c r="EL274" s="27">
        <f>IF($O274&gt;=EL$1,$S274+$Y274,$Y274)</f>
        <v>0</v>
      </c>
      <c r="EM274" s="27">
        <f>IF($O274&gt;=EM$1,$S274+$Y274,$Y274)</f>
        <v>0</v>
      </c>
      <c r="EN274" s="27">
        <f>IF($O274&gt;=EN$1,$S274+$Y274,$Y274)</f>
        <v>0</v>
      </c>
      <c r="EO274" s="27">
        <f>IF($O274&gt;=EO$1,$S274+$Y274,$Y274)</f>
        <v>0</v>
      </c>
      <c r="EP274" s="27">
        <f>IF($O274&gt;=EP$1,$S274+$Y274,$Y274)</f>
        <v>0</v>
      </c>
      <c r="EQ274" s="27">
        <f>IF($O274&gt;=EQ$1,$S274+$Y274,$Y274)</f>
        <v>0</v>
      </c>
      <c r="ER274" s="27">
        <f>IF($O274&gt;=ER$1,$S274+$Y274,$Y274)</f>
        <v>0</v>
      </c>
      <c r="ES274" s="27">
        <f>IF($O274&gt;=ES$1,$S274+$Y274,$Y274)</f>
        <v>0</v>
      </c>
      <c r="ET274" s="27">
        <f>IF($O274&gt;=ET$1,$S274+$Y274,$Y274)</f>
        <v>0</v>
      </c>
      <c r="EU274" s="27">
        <f>IF($O274&gt;=EU$1,$S274+$Y274,$Y274)</f>
        <v>0</v>
      </c>
      <c r="EV274" s="27">
        <f>IF($O274&gt;=EV$1,$S274,0)</f>
        <v>0</v>
      </c>
      <c r="EW274" s="27">
        <f>IF($O274&gt;=EW$1,$S274,0)</f>
        <v>0</v>
      </c>
      <c r="EX274" s="27">
        <f>IF($O274&gt;=EX$1,$S274,0)</f>
        <v>0</v>
      </c>
      <c r="EY274" s="27">
        <f>IF($O274&gt;=EY$1,$S274,0)</f>
        <v>0</v>
      </c>
      <c r="EZ274" s="27">
        <f>IF($O274&gt;=EZ$1,$S274,0)</f>
        <v>0</v>
      </c>
      <c r="FA274" s="27">
        <f>IF($O274&gt;=FA$1,$S274,0)</f>
        <v>0</v>
      </c>
      <c r="FB274" s="27">
        <f>IF($O274&gt;=FB$1,$S274,0)</f>
        <v>0</v>
      </c>
      <c r="FC274" s="27">
        <f>IF($O274&gt;=FC$1,$S274,0)</f>
        <v>0</v>
      </c>
      <c r="FD274" s="27">
        <f>IF($O274&gt;=FD$1,$S274,0)</f>
        <v>0</v>
      </c>
      <c r="FE274" s="27">
        <f>IF($O274&gt;=FE$1,$S274,0)</f>
        <v>0</v>
      </c>
      <c r="FF274" s="27">
        <f>IF($O274&gt;=FF$1,$S274,0)</f>
        <v>0</v>
      </c>
      <c r="FG274" s="27">
        <f>IF($O274&gt;=FG$1,$S274,0)</f>
        <v>0</v>
      </c>
      <c r="FH274" s="27">
        <f>IF($O274&gt;=FH$1,$S274,0)</f>
        <v>0</v>
      </c>
      <c r="FI274" s="27">
        <f>IF($O274&gt;=FI$1,$S274,0)</f>
        <v>0</v>
      </c>
      <c r="FJ274" s="27">
        <f>IF($O274&gt;=FJ$1,$S274,0)</f>
        <v>0</v>
      </c>
      <c r="FK274" s="27">
        <f>IF($O274&gt;=FK$1,$S274,0)</f>
        <v>0</v>
      </c>
      <c r="FL274" s="27">
        <f>IF($O274&gt;=FL$1,$S274,0)</f>
        <v>0</v>
      </c>
      <c r="FM274" s="27">
        <f>IF($O274&gt;=FM$1,$S274,0)</f>
        <v>0</v>
      </c>
      <c r="FN274" s="27">
        <f>IF($O274&gt;=FN$1,$S274,0)</f>
        <v>0</v>
      </c>
      <c r="FO274" s="27">
        <f>IF($O274&gt;=FO$1,$S274,0)</f>
        <v>0</v>
      </c>
      <c r="FP274" s="27">
        <f>IF($O274&gt;=FP$1,$S274,0)</f>
        <v>0</v>
      </c>
      <c r="FQ274" s="27">
        <f>IF($O274&gt;=FQ$1,$S274,0)</f>
        <v>0</v>
      </c>
      <c r="FR274" s="27">
        <f>IF($O274&gt;=FR$1,$S274,0)</f>
        <v>0</v>
      </c>
      <c r="FS274" s="27">
        <f>IF($O274&gt;=FS$1,$S274,0)</f>
        <v>0</v>
      </c>
      <c r="FT274" s="27">
        <f>IF($O274&gt;=FT$1,$S274,0)</f>
        <v>0</v>
      </c>
      <c r="FU274" s="27">
        <f>IF($O274&gt;=FU$1,$S274,0)</f>
        <v>0</v>
      </c>
      <c r="FV274" s="27">
        <f>IF($O274&gt;=FV$1,$S274,0)</f>
        <v>0</v>
      </c>
      <c r="FW274" s="27">
        <f>IF($O274&gt;=FW$1,$S274,0)</f>
        <v>0</v>
      </c>
      <c r="FX274" s="27">
        <f>IF($O274&gt;=FX$1,$S274,0)</f>
        <v>0</v>
      </c>
      <c r="FY274" s="27">
        <f>IF($O274&gt;=FY$1,$S274,0)</f>
        <v>0</v>
      </c>
      <c r="FZ274" s="27">
        <f>IF($O274&gt;=FZ$1,$S274,0)</f>
        <v>0</v>
      </c>
      <c r="GA274" s="27">
        <f>IF($O274&gt;=GA$1,$S274,0)</f>
        <v>0</v>
      </c>
      <c r="GB274" s="27">
        <f>IF($O274&gt;=GB$1,$S274,0)</f>
        <v>0</v>
      </c>
      <c r="GC274" s="27">
        <f>IF($O274&gt;=GC$1,$S274,0)</f>
        <v>0</v>
      </c>
      <c r="GD274" s="27">
        <f>IF($O274&gt;=GD$1,$S274,0)</f>
        <v>0</v>
      </c>
      <c r="GE274" s="27">
        <f>IF($O274&gt;=GE$1,$S274,0)</f>
        <v>0</v>
      </c>
      <c r="GF274" s="27">
        <f>IF($O274&gt;=GF$1,$S274,0)</f>
        <v>0</v>
      </c>
      <c r="GG274" s="27">
        <f>IF($O274&gt;=GG$1,$S274,0)</f>
        <v>0</v>
      </c>
      <c r="GH274" s="27">
        <f>IF($O274&gt;=GH$1,$S274,0)</f>
        <v>0</v>
      </c>
      <c r="GI274" s="27">
        <f>IF($O274&gt;=GI$1,$S274,0)</f>
        <v>0</v>
      </c>
      <c r="GJ274" s="27">
        <f>IF($O274&gt;=GJ$1,$S274,0)</f>
        <v>0</v>
      </c>
      <c r="GK274" s="27">
        <f>IF($O274&gt;=GK$1,$S274,0)</f>
        <v>0</v>
      </c>
      <c r="GL274" s="27">
        <f>IF($O274&gt;=GL$1,$S274,0)</f>
        <v>0</v>
      </c>
      <c r="GM274" s="27">
        <f>IF($O274&gt;=GM$1,$S274,0)</f>
        <v>0</v>
      </c>
      <c r="GN274" s="27">
        <f>IF($O274&gt;=GN$1,$S274,0)</f>
        <v>0</v>
      </c>
      <c r="GO274" s="27">
        <f>IF($O274&gt;=GO$1,$S274,0)</f>
        <v>0</v>
      </c>
      <c r="GP274" s="27">
        <f>IF($O274&gt;=GP$1,$S274,0)</f>
        <v>0</v>
      </c>
      <c r="GQ274" s="27">
        <f>IF($O274&gt;=GQ$1,$S274,0)</f>
        <v>0</v>
      </c>
      <c r="GR274" s="27">
        <f>IF($O274&gt;=GR$1,$S274,0)</f>
        <v>0</v>
      </c>
      <c r="GS274" s="27">
        <f>IF($O274&gt;=GS$1,$S274,0)</f>
        <v>0</v>
      </c>
      <c r="GT274" s="27">
        <f>IF($O274&gt;=GT$1,$S274,0)</f>
        <v>0</v>
      </c>
      <c r="GU274" s="27">
        <f>IF($O274&gt;=GU$1,$S274,0)</f>
        <v>0</v>
      </c>
      <c r="GV274" s="27">
        <f>IF($O274&gt;=GV$1,$S274,0)</f>
        <v>0</v>
      </c>
      <c r="GW274" s="27">
        <f>IF($O274&gt;=GW$1,$S274,0)</f>
        <v>0</v>
      </c>
      <c r="GX274" s="27">
        <f>IF($O274&gt;=GX$1,$S274,0)</f>
        <v>0</v>
      </c>
      <c r="GY274" s="27">
        <f>IF($O274&gt;=GY$1,$S274,0)</f>
        <v>0</v>
      </c>
      <c r="GZ274" s="27">
        <f>IF($O274&gt;=GZ$1,$S274,0)</f>
        <v>0</v>
      </c>
      <c r="HA274" s="27">
        <f>IF($O274&gt;=HA$1,$S274,0)</f>
        <v>0</v>
      </c>
      <c r="HB274" s="27">
        <f>IF($O274&gt;=HB$1,$S274,0)</f>
        <v>0</v>
      </c>
      <c r="HC274" s="27">
        <f>IF($O274&gt;=HC$1,$S274,0)</f>
        <v>0</v>
      </c>
    </row>
    <row r="275" spans="1:211">
      <c r="A275" s="3">
        <v>169307</v>
      </c>
      <c r="B275" s="3" t="s">
        <v>116</v>
      </c>
      <c r="C275" s="3" t="s">
        <v>98</v>
      </c>
      <c r="D275" s="3">
        <v>64</v>
      </c>
      <c r="E275" s="4">
        <v>40499</v>
      </c>
      <c r="F275" s="5">
        <v>7.5945205479452058</v>
      </c>
      <c r="G275" s="3" t="s">
        <v>99</v>
      </c>
      <c r="H275" s="4">
        <v>20053</v>
      </c>
      <c r="I275" s="9" t="s">
        <v>864</v>
      </c>
      <c r="J275" s="5">
        <v>1952.51</v>
      </c>
      <c r="K275" s="31">
        <v>331</v>
      </c>
      <c r="L275" s="32">
        <v>8</v>
      </c>
      <c r="M275" s="33">
        <f>VLOOKUP(L275,FIND,3,TRUE)</f>
        <v>1</v>
      </c>
      <c r="N275" s="32">
        <f>IF(L275&gt;30,180,VLOOKUP(L275,TEMPO,2,FALSE))</f>
        <v>48</v>
      </c>
      <c r="O275" s="32">
        <f>IF(R275&gt;0,4,N275)</f>
        <v>4</v>
      </c>
      <c r="P275" s="96">
        <f>J275*M275*L275</f>
        <v>15620.08</v>
      </c>
      <c r="Q275" s="96">
        <f>10934.45*2</f>
        <v>21868.9</v>
      </c>
      <c r="R275" s="96">
        <f>IF(P275&lt;=Q275,P275/4,0)</f>
        <v>3905.02</v>
      </c>
      <c r="S275" s="5">
        <f>IF(P275&gt;=Q275,P275/N275,0)</f>
        <v>0</v>
      </c>
      <c r="T275" s="3"/>
      <c r="U275" s="3">
        <f>IF(T275="",1,0)</f>
        <v>1</v>
      </c>
      <c r="V275" s="3">
        <v>636</v>
      </c>
      <c r="W275" s="5">
        <v>0</v>
      </c>
      <c r="X275" s="5">
        <v>402.65</v>
      </c>
      <c r="Y275" s="5">
        <f>X275*W275</f>
        <v>0</v>
      </c>
      <c r="Z275" s="5">
        <v>400</v>
      </c>
      <c r="AA275" s="5">
        <f>S275+Y275+Z275</f>
        <v>400</v>
      </c>
      <c r="AB275" s="39">
        <f>(J275/12+J275/12*1.3333333333+450/12+J275/30*6/12+J275)*1.3+Y275+Z275+153.9</f>
        <v>3676.7685222151722</v>
      </c>
      <c r="AC275" s="39" t="s">
        <v>98</v>
      </c>
      <c r="AD275" s="39">
        <f>J275*1.3+400+153.9</f>
        <v>3092.163</v>
      </c>
      <c r="AE275" s="39">
        <f>SUMIFS('CUSTO MENSAL FUNC NOVO'!H:H,'CUSTO MENSAL FUNC NOVO'!A:A,'VALORES MENSAIS'!AC275)</f>
        <v>3674.875</v>
      </c>
      <c r="AF275" s="27">
        <f>IF($R275&gt;0,$R275,$S275)+$Y275+$Z275</f>
        <v>4305.0200000000004</v>
      </c>
      <c r="AG275" s="27">
        <f>IF($R275&gt;0,$R275,$S275)+$Y275+$Z275</f>
        <v>4305.0200000000004</v>
      </c>
      <c r="AH275" s="27">
        <f>IF($R275&gt;0,$R275,$S275)+$Y275+$Z275</f>
        <v>4305.0200000000004</v>
      </c>
      <c r="AI275" s="27">
        <f>IF($R275&gt;0,$R275,$S275)+$Y275+$Z275</f>
        <v>4305.0200000000004</v>
      </c>
      <c r="AJ275" s="27">
        <f>IF($O275&gt;=AJ$1,$S275+$Y275+$Z275,$Y275+$Z275)</f>
        <v>400</v>
      </c>
      <c r="AK275" s="27">
        <f>IF($O275&gt;=AK$1,$S275+$Y275+$Z275,$Y275+$Z275)</f>
        <v>400</v>
      </c>
      <c r="AL275" s="27">
        <f>IF($O275&gt;=AL$1,$S275+$Y275+$Z275,$Y275+$Z275)</f>
        <v>400</v>
      </c>
      <c r="AM275" s="27">
        <f>IF($O275&gt;=AM$1,$S275+$Y275+$Z275,$Y275+$Z275)</f>
        <v>400</v>
      </c>
      <c r="AN275" s="27">
        <f>IF($O275&gt;=AN$1,$S275+$Y275+$Z275,$Y275+$Z275)</f>
        <v>400</v>
      </c>
      <c r="AO275" s="27">
        <f>IF($O275&gt;=AO$1,$S275+$Y275+$Z275,$Y275+$Z275)</f>
        <v>400</v>
      </c>
      <c r="AP275" s="27">
        <f>IF($O275&gt;=AP$1,$S275+$Y275+$Z275,$Y275+$Z275)</f>
        <v>400</v>
      </c>
      <c r="AQ275" s="27">
        <f>IF($O275&gt;=AQ$1,$S275+$Y275+$Z275,$Y275+$Z275)</f>
        <v>400</v>
      </c>
      <c r="AR275" s="27">
        <f>IF($O275&gt;=AR$1,$S275+$Y275+$Z275,$Y275+$Z275)</f>
        <v>400</v>
      </c>
      <c r="AS275" s="27">
        <f>IF($O275&gt;=AS$1,$S275+$Y275+$Z275,$Y275+$Z275)</f>
        <v>400</v>
      </c>
      <c r="AT275" s="27">
        <f>IF($O275&gt;=AT$1,$S275+$Y275+$Z275,$Y275+$Z275)</f>
        <v>400</v>
      </c>
      <c r="AU275" s="27">
        <f>IF($O275&gt;=AU$1,$S275+$Y275+$Z275,$Y275+$Z275)</f>
        <v>400</v>
      </c>
      <c r="AV275" s="27">
        <f>IF($O275&gt;=AV$1,$S275+$Y275+$Z275,$Y275+$Z275)</f>
        <v>400</v>
      </c>
      <c r="AW275" s="27">
        <f>IF($O275&gt;=AW$1,$S275+$Y275+$Z275,$Y275+$Z275)</f>
        <v>400</v>
      </c>
      <c r="AX275" s="27">
        <f>IF($O275&gt;=AX$1,$S275+$Y275+$Z275,$Y275+$Z275)</f>
        <v>400</v>
      </c>
      <c r="AY275" s="27">
        <f>IF($O275&gt;=AY$1,$S275+$Y275+$Z275,$Y275+$Z275)</f>
        <v>400</v>
      </c>
      <c r="AZ275" s="27">
        <f>IF($O275&gt;=AZ$1,$S275+$Y275+$Z275,$Y275+$Z275)</f>
        <v>400</v>
      </c>
      <c r="BA275" s="27">
        <f>IF($O275&gt;=BA$1,$S275+$Y275+$Z275,$Y275+$Z275)</f>
        <v>400</v>
      </c>
      <c r="BB275" s="27">
        <f>IF($O275&gt;=BB$1,$S275+$Y275+$Z275,$Y275+$Z275)</f>
        <v>400</v>
      </c>
      <c r="BC275" s="27">
        <f>IF($O275&gt;=BC$1,$S275+$Y275+$Z275,$Y275+$Z275)</f>
        <v>400</v>
      </c>
      <c r="BD275" s="27">
        <f>IF($O275&gt;=BD$1,$S275+$Y275+$Z275,$Y275+$Z275)</f>
        <v>400</v>
      </c>
      <c r="BE275" s="27">
        <f>IF($O275&gt;=BE$1,$S275+$Y275+$Z275,$Y275+$Z275)</f>
        <v>400</v>
      </c>
      <c r="BF275" s="27">
        <f>IF($O275&gt;=BF$1,$S275+$Y275+$Z275,$Y275+$Z275)</f>
        <v>400</v>
      </c>
      <c r="BG275" s="27">
        <f>IF($O275&gt;=BG$1,$S275+$Y275+$Z275,$Y275+$Z275)</f>
        <v>400</v>
      </c>
      <c r="BH275" s="27">
        <f>IF($O275&gt;=BH$1,$S275+$Y275+$Z275,$Y275+$Z275)</f>
        <v>400</v>
      </c>
      <c r="BI275" s="27">
        <f>IF($O275&gt;=BI$1,$S275+$Y275+$Z275,$Y275+$Z275)</f>
        <v>400</v>
      </c>
      <c r="BJ275" s="27">
        <f>IF($O275&gt;=BJ$1,$S275+$Y275+$Z275,$Y275+$Z275)</f>
        <v>400</v>
      </c>
      <c r="BK275" s="27">
        <f>IF($O275&gt;=BK$1,$S275+$Y275+$Z275,$Y275+$Z275)</f>
        <v>400</v>
      </c>
      <c r="BL275" s="27">
        <f>IF($O275&gt;=BL$1,$S275+$Y275+$Z275,$Y275+$Z275)</f>
        <v>400</v>
      </c>
      <c r="BM275" s="27">
        <f>IF($O275&gt;=BM$1,$S275+$Y275+$Z275,$Y275+$Z275)</f>
        <v>400</v>
      </c>
      <c r="BN275" s="27">
        <f>IF($O275&gt;=BN$1,$S275+$Y275+$Z275,$Y275+$Z275)</f>
        <v>400</v>
      </c>
      <c r="BO275" s="27">
        <f>IF($O275&gt;=BO$1,$S275+$Y275+$Z275,$Y275+$Z275)</f>
        <v>400</v>
      </c>
      <c r="BP275" s="27">
        <f>IF($O275&gt;=BP$1,$S275+$Y275+$Z275,$Y275+$Z275)</f>
        <v>400</v>
      </c>
      <c r="BQ275" s="27">
        <f>IF($O275&gt;=BQ$1,$S275+$Y275+$Z275,$Y275+$Z275)</f>
        <v>400</v>
      </c>
      <c r="BR275" s="27">
        <f>IF($O275&gt;=BR$1,$S275+$Y275+$Z275,$Y275+$Z275)</f>
        <v>400</v>
      </c>
      <c r="BS275" s="27">
        <f>IF($O275&gt;=BS$1,$S275+$Y275+$Z275,$Y275+$Z275)</f>
        <v>400</v>
      </c>
      <c r="BT275" s="27">
        <f>IF($O275&gt;=BT$1,$S275+$Y275+$Z275,$Y275+$Z275)</f>
        <v>400</v>
      </c>
      <c r="BU275" s="27">
        <f>IF($O275&gt;=BU$1,$S275+$Y275+$Z275,$Y275+$Z275)</f>
        <v>400</v>
      </c>
      <c r="BV275" s="27">
        <f>IF($O275&gt;=BV$1,$S275+$Y275+$Z275,$Y275+$Z275)</f>
        <v>400</v>
      </c>
      <c r="BW275" s="27">
        <f>IF($O275&gt;=BW$1,$S275+$Y275+$Z275,$Y275+$Z275)</f>
        <v>400</v>
      </c>
      <c r="BX275" s="27">
        <f>IF($O275&gt;=BX$1,$S275+$Y275+$Z275,$Y275+$Z275)</f>
        <v>400</v>
      </c>
      <c r="BY275" s="27">
        <f>IF($O275&gt;=BY$1,$S275+$Y275+$Z275,$Y275+$Z275)</f>
        <v>400</v>
      </c>
      <c r="BZ275" s="27">
        <f>IF($O275&gt;=BZ$1,$S275+$Y275+$Z275,$Y275+$Z275)</f>
        <v>400</v>
      </c>
      <c r="CA275" s="27">
        <f>IF($O275&gt;=CA$1,$S275+$Y275+$Z275,$Y275+$Z275)</f>
        <v>400</v>
      </c>
      <c r="CB275" s="27">
        <f>IF($O275&gt;=CB$1,$S275+$Y275+$Z275,$Y275+$Z275)</f>
        <v>400</v>
      </c>
      <c r="CC275" s="27">
        <f>IF($O275&gt;=CC$1,$S275+$Y275+$Z275,$Y275+$Z275)</f>
        <v>400</v>
      </c>
      <c r="CD275" s="27">
        <f>IF($O275&gt;=CD$1,$S275+$Y275+$Z275,$Y275+$Z275)</f>
        <v>400</v>
      </c>
      <c r="CE275" s="27">
        <f>IF($O275&gt;=CE$1,$S275+$Y275+$Z275,$Y275+$Z275)</f>
        <v>400</v>
      </c>
      <c r="CF275" s="27">
        <f>IF($O275&gt;=CF$1,$S275+$Y275+$Z275,$Y275+$Z275)</f>
        <v>400</v>
      </c>
      <c r="CG275" s="27">
        <f>IF($O275&gt;=CG$1,$S275+$Y275+$Z275,$Y275+$Z275)</f>
        <v>400</v>
      </c>
      <c r="CH275" s="27">
        <f>IF($O275&gt;=CH$1,$S275+$Y275+$Z275,$Y275+$Z275)</f>
        <v>400</v>
      </c>
      <c r="CI275" s="27">
        <f>IF($O275&gt;=CI$1,$S275+$Y275+$Z275,$Y275+$Z275)</f>
        <v>400</v>
      </c>
      <c r="CJ275" s="27">
        <f>IF($O275&gt;=CJ$1,$S275+$Y275+$Z275,$Y275+$Z275)</f>
        <v>400</v>
      </c>
      <c r="CK275" s="27">
        <f>IF($O275&gt;=CK$1,$S275+$Y275+$Z275,$Y275+$Z275)</f>
        <v>400</v>
      </c>
      <c r="CL275" s="27">
        <f>IF($O275&gt;=CL$1,$S275+$Y275+$Z275,$Y275+$Z275)</f>
        <v>400</v>
      </c>
      <c r="CM275" s="27">
        <f>IF($O275&gt;=CM$1,$S275+$Y275+$Z275,$Y275+$Z275)</f>
        <v>400</v>
      </c>
      <c r="CN275" s="27">
        <f>IF($O275&gt;=CN$1,$S275+$Y275,$Y275)</f>
        <v>0</v>
      </c>
      <c r="CO275" s="27">
        <f>IF($O275&gt;=CO$1,$S275+$Y275,$Y275)</f>
        <v>0</v>
      </c>
      <c r="CP275" s="27">
        <f>IF($O275&gt;=CP$1,$S275+$Y275,$Y275)</f>
        <v>0</v>
      </c>
      <c r="CQ275" s="27">
        <f>IF($O275&gt;=CQ$1,$S275+$Y275,$Y275)</f>
        <v>0</v>
      </c>
      <c r="CR275" s="27">
        <f>IF($O275&gt;=CR$1,$S275+$Y275,$Y275)</f>
        <v>0</v>
      </c>
      <c r="CS275" s="27">
        <f>IF($O275&gt;=CS$1,$S275+$Y275,$Y275)</f>
        <v>0</v>
      </c>
      <c r="CT275" s="27">
        <f>IF($O275&gt;=CT$1,$S275+$Y275,$Y275)</f>
        <v>0</v>
      </c>
      <c r="CU275" s="27">
        <f>IF($O275&gt;=CU$1,$S275+$Y275,$Y275)</f>
        <v>0</v>
      </c>
      <c r="CV275" s="27">
        <f>IF($O275&gt;=CV$1,$S275+$Y275,$Y275)</f>
        <v>0</v>
      </c>
      <c r="CW275" s="27">
        <f>IF($O275&gt;=CW$1,$S275+$Y275,$Y275)</f>
        <v>0</v>
      </c>
      <c r="CX275" s="27">
        <f>IF($O275&gt;=CX$1,$S275+$Y275,$Y275)</f>
        <v>0</v>
      </c>
      <c r="CY275" s="27">
        <f>IF($O275&gt;=CY$1,$S275+$Y275,$Y275)</f>
        <v>0</v>
      </c>
      <c r="CZ275" s="27">
        <f>IF($O275&gt;=CZ$1,$S275+$Y275,$Y275)</f>
        <v>0</v>
      </c>
      <c r="DA275" s="27">
        <f>IF($O275&gt;=DA$1,$S275+$Y275,$Y275)</f>
        <v>0</v>
      </c>
      <c r="DB275" s="27">
        <f>IF($O275&gt;=DB$1,$S275+$Y275,$Y275)</f>
        <v>0</v>
      </c>
      <c r="DC275" s="27">
        <f>IF($O275&gt;=DC$1,$S275+$Y275,$Y275)</f>
        <v>0</v>
      </c>
      <c r="DD275" s="27">
        <f>IF($O275&gt;=DD$1,$S275+$Y275,$Y275)</f>
        <v>0</v>
      </c>
      <c r="DE275" s="27">
        <f>IF($O275&gt;=DE$1,$S275+$Y275,$Y275)</f>
        <v>0</v>
      </c>
      <c r="DF275" s="27">
        <f>IF($O275&gt;=DF$1,$S275+$Y275,$Y275)</f>
        <v>0</v>
      </c>
      <c r="DG275" s="27">
        <f>IF($O275&gt;=DG$1,$S275+$Y275,$Y275)</f>
        <v>0</v>
      </c>
      <c r="DH275" s="27">
        <f>IF($O275&gt;=DH$1,$S275+$Y275,$Y275)</f>
        <v>0</v>
      </c>
      <c r="DI275" s="27">
        <f>IF($O275&gt;=DI$1,$S275+$Y275,$Y275)</f>
        <v>0</v>
      </c>
      <c r="DJ275" s="27">
        <f>IF($O275&gt;=DJ$1,$S275+$Y275,$Y275)</f>
        <v>0</v>
      </c>
      <c r="DK275" s="27">
        <f>IF($O275&gt;=DK$1,$S275+$Y275,$Y275)</f>
        <v>0</v>
      </c>
      <c r="DL275" s="27">
        <f>IF($O275&gt;=DL$1,$S275+$Y275,$Y275)</f>
        <v>0</v>
      </c>
      <c r="DM275" s="27">
        <f>IF($O275&gt;=DM$1,$S275+$Y275,$Y275)</f>
        <v>0</v>
      </c>
      <c r="DN275" s="27">
        <f>IF($O275&gt;=DN$1,$S275+$Y275,$Y275)</f>
        <v>0</v>
      </c>
      <c r="DO275" s="27">
        <f>IF($O275&gt;=DO$1,$S275+$Y275,$Y275)</f>
        <v>0</v>
      </c>
      <c r="DP275" s="27">
        <f>IF($O275&gt;=DP$1,$S275+$Y275,$Y275)</f>
        <v>0</v>
      </c>
      <c r="DQ275" s="27">
        <f>IF($O275&gt;=DQ$1,$S275+$Y275,$Y275)</f>
        <v>0</v>
      </c>
      <c r="DR275" s="27">
        <f>IF($O275&gt;=DR$1,$S275+$Y275,$Y275)</f>
        <v>0</v>
      </c>
      <c r="DS275" s="27">
        <f>IF($O275&gt;=DS$1,$S275+$Y275,$Y275)</f>
        <v>0</v>
      </c>
      <c r="DT275" s="27">
        <f>IF($O275&gt;=DT$1,$S275+$Y275,$Y275)</f>
        <v>0</v>
      </c>
      <c r="DU275" s="27">
        <f>IF($O275&gt;=DU$1,$S275+$Y275,$Y275)</f>
        <v>0</v>
      </c>
      <c r="DV275" s="27">
        <f>IF($O275&gt;=DV$1,$S275+$Y275,$Y275)</f>
        <v>0</v>
      </c>
      <c r="DW275" s="27">
        <f>IF($O275&gt;=DW$1,$S275+$Y275,$Y275)</f>
        <v>0</v>
      </c>
      <c r="DX275" s="27">
        <f>IF($O275&gt;=DX$1,$S275+$Y275,$Y275)</f>
        <v>0</v>
      </c>
      <c r="DY275" s="27">
        <f>IF($O275&gt;=DY$1,$S275+$Y275,$Y275)</f>
        <v>0</v>
      </c>
      <c r="DZ275" s="27">
        <f>IF($O275&gt;=DZ$1,$S275+$Y275,$Y275)</f>
        <v>0</v>
      </c>
      <c r="EA275" s="27">
        <f>IF($O275&gt;=EA$1,$S275+$Y275,$Y275)</f>
        <v>0</v>
      </c>
      <c r="EB275" s="27">
        <f>IF($O275&gt;=EB$1,$S275+$Y275,$Y275)</f>
        <v>0</v>
      </c>
      <c r="EC275" s="27">
        <f>IF($O275&gt;=EC$1,$S275+$Y275,$Y275)</f>
        <v>0</v>
      </c>
      <c r="ED275" s="27">
        <f>IF($O275&gt;=ED$1,$S275+$Y275,$Y275)</f>
        <v>0</v>
      </c>
      <c r="EE275" s="27">
        <f>IF($O275&gt;=EE$1,$S275+$Y275,$Y275)</f>
        <v>0</v>
      </c>
      <c r="EF275" s="27">
        <f>IF($O275&gt;=EF$1,$S275+$Y275,$Y275)</f>
        <v>0</v>
      </c>
      <c r="EG275" s="27">
        <f>IF($O275&gt;=EG$1,$S275+$Y275,$Y275)</f>
        <v>0</v>
      </c>
      <c r="EH275" s="27">
        <f>IF($O275&gt;=EH$1,$S275+$Y275,$Y275)</f>
        <v>0</v>
      </c>
      <c r="EI275" s="27">
        <f>IF($O275&gt;=EI$1,$S275+$Y275,$Y275)</f>
        <v>0</v>
      </c>
      <c r="EJ275" s="27">
        <f>IF($O275&gt;=EJ$1,$S275+$Y275,$Y275)</f>
        <v>0</v>
      </c>
      <c r="EK275" s="27">
        <f>IF($O275&gt;=EK$1,$S275+$Y275,$Y275)</f>
        <v>0</v>
      </c>
      <c r="EL275" s="27">
        <f>IF($O275&gt;=EL$1,$S275+$Y275,$Y275)</f>
        <v>0</v>
      </c>
      <c r="EM275" s="27">
        <f>IF($O275&gt;=EM$1,$S275+$Y275,$Y275)</f>
        <v>0</v>
      </c>
      <c r="EN275" s="27">
        <f>IF($O275&gt;=EN$1,$S275+$Y275,$Y275)</f>
        <v>0</v>
      </c>
      <c r="EO275" s="27">
        <f>IF($O275&gt;=EO$1,$S275+$Y275,$Y275)</f>
        <v>0</v>
      </c>
      <c r="EP275" s="27">
        <f>IF($O275&gt;=EP$1,$S275+$Y275,$Y275)</f>
        <v>0</v>
      </c>
      <c r="EQ275" s="27">
        <f>IF($O275&gt;=EQ$1,$S275+$Y275,$Y275)</f>
        <v>0</v>
      </c>
      <c r="ER275" s="27">
        <f>IF($O275&gt;=ER$1,$S275+$Y275,$Y275)</f>
        <v>0</v>
      </c>
      <c r="ES275" s="27">
        <f>IF($O275&gt;=ES$1,$S275+$Y275,$Y275)</f>
        <v>0</v>
      </c>
      <c r="ET275" s="27">
        <f>IF($O275&gt;=ET$1,$S275+$Y275,$Y275)</f>
        <v>0</v>
      </c>
      <c r="EU275" s="27">
        <f>IF($O275&gt;=EU$1,$S275+$Y275,$Y275)</f>
        <v>0</v>
      </c>
      <c r="EV275" s="27">
        <f>IF($O275&gt;=EV$1,$S275,0)</f>
        <v>0</v>
      </c>
      <c r="EW275" s="27">
        <f>IF($O275&gt;=EW$1,$S275,0)</f>
        <v>0</v>
      </c>
      <c r="EX275" s="27">
        <f>IF($O275&gt;=EX$1,$S275,0)</f>
        <v>0</v>
      </c>
      <c r="EY275" s="27">
        <f>IF($O275&gt;=EY$1,$S275,0)</f>
        <v>0</v>
      </c>
      <c r="EZ275" s="27">
        <f>IF($O275&gt;=EZ$1,$S275,0)</f>
        <v>0</v>
      </c>
      <c r="FA275" s="27">
        <f>IF($O275&gt;=FA$1,$S275,0)</f>
        <v>0</v>
      </c>
      <c r="FB275" s="27">
        <f>IF($O275&gt;=FB$1,$S275,0)</f>
        <v>0</v>
      </c>
      <c r="FC275" s="27">
        <f>IF($O275&gt;=FC$1,$S275,0)</f>
        <v>0</v>
      </c>
      <c r="FD275" s="27">
        <f>IF($O275&gt;=FD$1,$S275,0)</f>
        <v>0</v>
      </c>
      <c r="FE275" s="27">
        <f>IF($O275&gt;=FE$1,$S275,0)</f>
        <v>0</v>
      </c>
      <c r="FF275" s="27">
        <f>IF($O275&gt;=FF$1,$S275,0)</f>
        <v>0</v>
      </c>
      <c r="FG275" s="27">
        <f>IF($O275&gt;=FG$1,$S275,0)</f>
        <v>0</v>
      </c>
      <c r="FH275" s="27">
        <f>IF($O275&gt;=FH$1,$S275,0)</f>
        <v>0</v>
      </c>
      <c r="FI275" s="27">
        <f>IF($O275&gt;=FI$1,$S275,0)</f>
        <v>0</v>
      </c>
      <c r="FJ275" s="27">
        <f>IF($O275&gt;=FJ$1,$S275,0)</f>
        <v>0</v>
      </c>
      <c r="FK275" s="27">
        <f>IF($O275&gt;=FK$1,$S275,0)</f>
        <v>0</v>
      </c>
      <c r="FL275" s="27">
        <f>IF($O275&gt;=FL$1,$S275,0)</f>
        <v>0</v>
      </c>
      <c r="FM275" s="27">
        <f>IF($O275&gt;=FM$1,$S275,0)</f>
        <v>0</v>
      </c>
      <c r="FN275" s="27">
        <f>IF($O275&gt;=FN$1,$S275,0)</f>
        <v>0</v>
      </c>
      <c r="FO275" s="27">
        <f>IF($O275&gt;=FO$1,$S275,0)</f>
        <v>0</v>
      </c>
      <c r="FP275" s="27">
        <f>IF($O275&gt;=FP$1,$S275,0)</f>
        <v>0</v>
      </c>
      <c r="FQ275" s="27">
        <f>IF($O275&gt;=FQ$1,$S275,0)</f>
        <v>0</v>
      </c>
      <c r="FR275" s="27">
        <f>IF($O275&gt;=FR$1,$S275,0)</f>
        <v>0</v>
      </c>
      <c r="FS275" s="27">
        <f>IF($O275&gt;=FS$1,$S275,0)</f>
        <v>0</v>
      </c>
      <c r="FT275" s="27">
        <f>IF($O275&gt;=FT$1,$S275,0)</f>
        <v>0</v>
      </c>
      <c r="FU275" s="27">
        <f>IF($O275&gt;=FU$1,$S275,0)</f>
        <v>0</v>
      </c>
      <c r="FV275" s="27">
        <f>IF($O275&gt;=FV$1,$S275,0)</f>
        <v>0</v>
      </c>
      <c r="FW275" s="27">
        <f>IF($O275&gt;=FW$1,$S275,0)</f>
        <v>0</v>
      </c>
      <c r="FX275" s="27">
        <f>IF($O275&gt;=FX$1,$S275,0)</f>
        <v>0</v>
      </c>
      <c r="FY275" s="27">
        <f>IF($O275&gt;=FY$1,$S275,0)</f>
        <v>0</v>
      </c>
      <c r="FZ275" s="27">
        <f>IF($O275&gt;=FZ$1,$S275,0)</f>
        <v>0</v>
      </c>
      <c r="GA275" s="27">
        <f>IF($O275&gt;=GA$1,$S275,0)</f>
        <v>0</v>
      </c>
      <c r="GB275" s="27">
        <f>IF($O275&gt;=GB$1,$S275,0)</f>
        <v>0</v>
      </c>
      <c r="GC275" s="27">
        <f>IF($O275&gt;=GC$1,$S275,0)</f>
        <v>0</v>
      </c>
      <c r="GD275" s="27">
        <f>IF($O275&gt;=GD$1,$S275,0)</f>
        <v>0</v>
      </c>
      <c r="GE275" s="27">
        <f>IF($O275&gt;=GE$1,$S275,0)</f>
        <v>0</v>
      </c>
      <c r="GF275" s="27">
        <f>IF($O275&gt;=GF$1,$S275,0)</f>
        <v>0</v>
      </c>
      <c r="GG275" s="27">
        <f>IF($O275&gt;=GG$1,$S275,0)</f>
        <v>0</v>
      </c>
      <c r="GH275" s="27">
        <f>IF($O275&gt;=GH$1,$S275,0)</f>
        <v>0</v>
      </c>
      <c r="GI275" s="27">
        <f>IF($O275&gt;=GI$1,$S275,0)</f>
        <v>0</v>
      </c>
      <c r="GJ275" s="27">
        <f>IF($O275&gt;=GJ$1,$S275,0)</f>
        <v>0</v>
      </c>
      <c r="GK275" s="27">
        <f>IF($O275&gt;=GK$1,$S275,0)</f>
        <v>0</v>
      </c>
      <c r="GL275" s="27">
        <f>IF($O275&gt;=GL$1,$S275,0)</f>
        <v>0</v>
      </c>
      <c r="GM275" s="27">
        <f>IF($O275&gt;=GM$1,$S275,0)</f>
        <v>0</v>
      </c>
      <c r="GN275" s="27">
        <f>IF($O275&gt;=GN$1,$S275,0)</f>
        <v>0</v>
      </c>
      <c r="GO275" s="27">
        <f>IF($O275&gt;=GO$1,$S275,0)</f>
        <v>0</v>
      </c>
      <c r="GP275" s="27">
        <f>IF($O275&gt;=GP$1,$S275,0)</f>
        <v>0</v>
      </c>
      <c r="GQ275" s="27">
        <f>IF($O275&gt;=GQ$1,$S275,0)</f>
        <v>0</v>
      </c>
      <c r="GR275" s="27">
        <f>IF($O275&gt;=GR$1,$S275,0)</f>
        <v>0</v>
      </c>
      <c r="GS275" s="27">
        <f>IF($O275&gt;=GS$1,$S275,0)</f>
        <v>0</v>
      </c>
      <c r="GT275" s="27">
        <f>IF($O275&gt;=GT$1,$S275,0)</f>
        <v>0</v>
      </c>
      <c r="GU275" s="27">
        <f>IF($O275&gt;=GU$1,$S275,0)</f>
        <v>0</v>
      </c>
      <c r="GV275" s="27">
        <f>IF($O275&gt;=GV$1,$S275,0)</f>
        <v>0</v>
      </c>
      <c r="GW275" s="27">
        <f>IF($O275&gt;=GW$1,$S275,0)</f>
        <v>0</v>
      </c>
      <c r="GX275" s="27">
        <f>IF($O275&gt;=GX$1,$S275,0)</f>
        <v>0</v>
      </c>
      <c r="GY275" s="27">
        <f>IF($O275&gt;=GY$1,$S275,0)</f>
        <v>0</v>
      </c>
      <c r="GZ275" s="27">
        <f>IF($O275&gt;=GZ$1,$S275,0)</f>
        <v>0</v>
      </c>
      <c r="HA275" s="27">
        <f>IF($O275&gt;=HA$1,$S275,0)</f>
        <v>0</v>
      </c>
      <c r="HB275" s="27">
        <f>IF($O275&gt;=HB$1,$S275,0)</f>
        <v>0</v>
      </c>
      <c r="HC275" s="27">
        <f>IF($O275&gt;=HC$1,$S275,0)</f>
        <v>0</v>
      </c>
    </row>
    <row r="276" spans="1:211">
      <c r="A276" s="3">
        <v>137855</v>
      </c>
      <c r="B276" s="3" t="s">
        <v>116</v>
      </c>
      <c r="C276" s="3" t="s">
        <v>98</v>
      </c>
      <c r="D276" s="3">
        <v>64</v>
      </c>
      <c r="E276" s="4">
        <v>39223</v>
      </c>
      <c r="F276" s="5">
        <v>11.09041095890411</v>
      </c>
      <c r="G276" s="3" t="s">
        <v>99</v>
      </c>
      <c r="H276" s="4">
        <v>20053</v>
      </c>
      <c r="I276" s="9" t="s">
        <v>864</v>
      </c>
      <c r="J276" s="5">
        <v>1952.51</v>
      </c>
      <c r="K276" s="31">
        <v>331</v>
      </c>
      <c r="L276" s="32">
        <v>11</v>
      </c>
      <c r="M276" s="33">
        <f>VLOOKUP(L276,FIND,3,TRUE)</f>
        <v>1.1000000000000001</v>
      </c>
      <c r="N276" s="32">
        <f>IF(L276&gt;30,180,VLOOKUP(L276,TEMPO,2,FALSE))</f>
        <v>66</v>
      </c>
      <c r="O276" s="32">
        <f>IF(R276&gt;0,4,N276)</f>
        <v>66</v>
      </c>
      <c r="P276" s="96">
        <f>J276*M276*L276</f>
        <v>23625.370999999999</v>
      </c>
      <c r="Q276" s="96">
        <f>10934.45*2</f>
        <v>21868.9</v>
      </c>
      <c r="R276" s="96">
        <f>IF(P276&lt;=Q276,P276/4,0)</f>
        <v>0</v>
      </c>
      <c r="S276" s="5">
        <f>IF(P276&gt;=Q276,P276/N276,0)</f>
        <v>357.96016666666668</v>
      </c>
      <c r="T276" s="3"/>
      <c r="U276" s="3">
        <f>IF(T276="",1,0)</f>
        <v>1</v>
      </c>
      <c r="V276" s="3">
        <v>636</v>
      </c>
      <c r="W276" s="5">
        <v>0</v>
      </c>
      <c r="X276" s="5">
        <v>402.65</v>
      </c>
      <c r="Y276" s="5">
        <f>X276*W276</f>
        <v>0</v>
      </c>
      <c r="Z276" s="5">
        <v>400</v>
      </c>
      <c r="AA276" s="5">
        <f>S276+Y276+Z276</f>
        <v>757.96016666666674</v>
      </c>
      <c r="AB276" s="39">
        <f>(J276/12+J276/12*1.3333333333+450/12+J276/30*6/12+J276)*1.3+Y276+Z276+153.9</f>
        <v>3676.7685222151722</v>
      </c>
      <c r="AC276" s="39" t="s">
        <v>98</v>
      </c>
      <c r="AD276" s="39">
        <f>J276*1.3+400+153.9</f>
        <v>3092.163</v>
      </c>
      <c r="AE276" s="39">
        <f>SUMIFS('CUSTO MENSAL FUNC NOVO'!H:H,'CUSTO MENSAL FUNC NOVO'!A:A,'VALORES MENSAIS'!AC276)</f>
        <v>3674.875</v>
      </c>
      <c r="AF276" s="27">
        <f>IF($R276&gt;0,$R276,$S276)+$Y276+$Z276</f>
        <v>757.96016666666674</v>
      </c>
      <c r="AG276" s="27">
        <f>IF($R276&gt;0,$R276,$S276)+$Y276+$Z276</f>
        <v>757.96016666666674</v>
      </c>
      <c r="AH276" s="27">
        <f>IF($R276&gt;0,$R276,$S276)+$Y276+$Z276</f>
        <v>757.96016666666674</v>
      </c>
      <c r="AI276" s="27">
        <f>IF($R276&gt;0,$R276,$S276)+$Y276+$Z276</f>
        <v>757.96016666666674</v>
      </c>
      <c r="AJ276" s="27">
        <f>IF($O276&gt;=AJ$1,$S276+$Y276+$Z276,$Y276+$Z276)</f>
        <v>757.96016666666674</v>
      </c>
      <c r="AK276" s="27">
        <f>IF($O276&gt;=AK$1,$S276+$Y276+$Z276,$Y276+$Z276)</f>
        <v>757.96016666666674</v>
      </c>
      <c r="AL276" s="27">
        <f>IF($O276&gt;=AL$1,$S276+$Y276+$Z276,$Y276+$Z276)</f>
        <v>757.96016666666674</v>
      </c>
      <c r="AM276" s="27">
        <f>IF($O276&gt;=AM$1,$S276+$Y276+$Z276,$Y276+$Z276)</f>
        <v>757.96016666666674</v>
      </c>
      <c r="AN276" s="27">
        <f>IF($O276&gt;=AN$1,$S276+$Y276+$Z276,$Y276+$Z276)</f>
        <v>757.96016666666674</v>
      </c>
      <c r="AO276" s="27">
        <f>IF($O276&gt;=AO$1,$S276+$Y276+$Z276,$Y276+$Z276)</f>
        <v>757.96016666666674</v>
      </c>
      <c r="AP276" s="27">
        <f>IF($O276&gt;=AP$1,$S276+$Y276+$Z276,$Y276+$Z276)</f>
        <v>757.96016666666674</v>
      </c>
      <c r="AQ276" s="27">
        <f>IF($O276&gt;=AQ$1,$S276+$Y276+$Z276,$Y276+$Z276)</f>
        <v>757.96016666666674</v>
      </c>
      <c r="AR276" s="27">
        <f>IF($O276&gt;=AR$1,$S276+$Y276+$Z276,$Y276+$Z276)</f>
        <v>757.96016666666674</v>
      </c>
      <c r="AS276" s="27">
        <f>IF($O276&gt;=AS$1,$S276+$Y276+$Z276,$Y276+$Z276)</f>
        <v>757.96016666666674</v>
      </c>
      <c r="AT276" s="27">
        <f>IF($O276&gt;=AT$1,$S276+$Y276+$Z276,$Y276+$Z276)</f>
        <v>757.96016666666674</v>
      </c>
      <c r="AU276" s="27">
        <f>IF($O276&gt;=AU$1,$S276+$Y276+$Z276,$Y276+$Z276)</f>
        <v>757.96016666666674</v>
      </c>
      <c r="AV276" s="27">
        <f>IF($O276&gt;=AV$1,$S276+$Y276+$Z276,$Y276+$Z276)</f>
        <v>757.96016666666674</v>
      </c>
      <c r="AW276" s="27">
        <f>IF($O276&gt;=AW$1,$S276+$Y276+$Z276,$Y276+$Z276)</f>
        <v>757.96016666666674</v>
      </c>
      <c r="AX276" s="27">
        <f>IF($O276&gt;=AX$1,$S276+$Y276+$Z276,$Y276+$Z276)</f>
        <v>757.96016666666674</v>
      </c>
      <c r="AY276" s="27">
        <f>IF($O276&gt;=AY$1,$S276+$Y276+$Z276,$Y276+$Z276)</f>
        <v>757.96016666666674</v>
      </c>
      <c r="AZ276" s="27">
        <f>IF($O276&gt;=AZ$1,$S276+$Y276+$Z276,$Y276+$Z276)</f>
        <v>757.96016666666674</v>
      </c>
      <c r="BA276" s="27">
        <f>IF($O276&gt;=BA$1,$S276+$Y276+$Z276,$Y276+$Z276)</f>
        <v>757.96016666666674</v>
      </c>
      <c r="BB276" s="27">
        <f>IF($O276&gt;=BB$1,$S276+$Y276+$Z276,$Y276+$Z276)</f>
        <v>757.96016666666674</v>
      </c>
      <c r="BC276" s="27">
        <f>IF($O276&gt;=BC$1,$S276+$Y276+$Z276,$Y276+$Z276)</f>
        <v>757.96016666666674</v>
      </c>
      <c r="BD276" s="27">
        <f>IF($O276&gt;=BD$1,$S276+$Y276+$Z276,$Y276+$Z276)</f>
        <v>757.96016666666674</v>
      </c>
      <c r="BE276" s="27">
        <f>IF($O276&gt;=BE$1,$S276+$Y276+$Z276,$Y276+$Z276)</f>
        <v>757.96016666666674</v>
      </c>
      <c r="BF276" s="27">
        <f>IF($O276&gt;=BF$1,$S276+$Y276+$Z276,$Y276+$Z276)</f>
        <v>757.96016666666674</v>
      </c>
      <c r="BG276" s="27">
        <f>IF($O276&gt;=BG$1,$S276+$Y276+$Z276,$Y276+$Z276)</f>
        <v>757.96016666666674</v>
      </c>
      <c r="BH276" s="27">
        <f>IF($O276&gt;=BH$1,$S276+$Y276+$Z276,$Y276+$Z276)</f>
        <v>757.96016666666674</v>
      </c>
      <c r="BI276" s="27">
        <f>IF($O276&gt;=BI$1,$S276+$Y276+$Z276,$Y276+$Z276)</f>
        <v>757.96016666666674</v>
      </c>
      <c r="BJ276" s="27">
        <f>IF($O276&gt;=BJ$1,$S276+$Y276+$Z276,$Y276+$Z276)</f>
        <v>757.96016666666674</v>
      </c>
      <c r="BK276" s="27">
        <f>IF($O276&gt;=BK$1,$S276+$Y276+$Z276,$Y276+$Z276)</f>
        <v>757.96016666666674</v>
      </c>
      <c r="BL276" s="27">
        <f>IF($O276&gt;=BL$1,$S276+$Y276+$Z276,$Y276+$Z276)</f>
        <v>757.96016666666674</v>
      </c>
      <c r="BM276" s="27">
        <f>IF($O276&gt;=BM$1,$S276+$Y276+$Z276,$Y276+$Z276)</f>
        <v>757.96016666666674</v>
      </c>
      <c r="BN276" s="27">
        <f>IF($O276&gt;=BN$1,$S276+$Y276+$Z276,$Y276+$Z276)</f>
        <v>757.96016666666674</v>
      </c>
      <c r="BO276" s="27">
        <f>IF($O276&gt;=BO$1,$S276+$Y276+$Z276,$Y276+$Z276)</f>
        <v>757.96016666666674</v>
      </c>
      <c r="BP276" s="27">
        <f>IF($O276&gt;=BP$1,$S276+$Y276+$Z276,$Y276+$Z276)</f>
        <v>757.96016666666674</v>
      </c>
      <c r="BQ276" s="27">
        <f>IF($O276&gt;=BQ$1,$S276+$Y276+$Z276,$Y276+$Z276)</f>
        <v>757.96016666666674</v>
      </c>
      <c r="BR276" s="27">
        <f>IF($O276&gt;=BR$1,$S276+$Y276+$Z276,$Y276+$Z276)</f>
        <v>757.96016666666674</v>
      </c>
      <c r="BS276" s="27">
        <f>IF($O276&gt;=BS$1,$S276+$Y276+$Z276,$Y276+$Z276)</f>
        <v>757.96016666666674</v>
      </c>
      <c r="BT276" s="27">
        <f>IF($O276&gt;=BT$1,$S276+$Y276+$Z276,$Y276+$Z276)</f>
        <v>757.96016666666674</v>
      </c>
      <c r="BU276" s="27">
        <f>IF($O276&gt;=BU$1,$S276+$Y276+$Z276,$Y276+$Z276)</f>
        <v>757.96016666666674</v>
      </c>
      <c r="BV276" s="27">
        <f>IF($O276&gt;=BV$1,$S276+$Y276+$Z276,$Y276+$Z276)</f>
        <v>757.96016666666674</v>
      </c>
      <c r="BW276" s="27">
        <f>IF($O276&gt;=BW$1,$S276+$Y276+$Z276,$Y276+$Z276)</f>
        <v>757.96016666666674</v>
      </c>
      <c r="BX276" s="27">
        <f>IF($O276&gt;=BX$1,$S276+$Y276+$Z276,$Y276+$Z276)</f>
        <v>757.96016666666674</v>
      </c>
      <c r="BY276" s="27">
        <f>IF($O276&gt;=BY$1,$S276+$Y276+$Z276,$Y276+$Z276)</f>
        <v>757.96016666666674</v>
      </c>
      <c r="BZ276" s="27">
        <f>IF($O276&gt;=BZ$1,$S276+$Y276+$Z276,$Y276+$Z276)</f>
        <v>757.96016666666674</v>
      </c>
      <c r="CA276" s="27">
        <f>IF($O276&gt;=CA$1,$S276+$Y276+$Z276,$Y276+$Z276)</f>
        <v>757.96016666666674</v>
      </c>
      <c r="CB276" s="27">
        <f>IF($O276&gt;=CB$1,$S276+$Y276+$Z276,$Y276+$Z276)</f>
        <v>757.96016666666674</v>
      </c>
      <c r="CC276" s="27">
        <f>IF($O276&gt;=CC$1,$S276+$Y276+$Z276,$Y276+$Z276)</f>
        <v>757.96016666666674</v>
      </c>
      <c r="CD276" s="27">
        <f>IF($O276&gt;=CD$1,$S276+$Y276+$Z276,$Y276+$Z276)</f>
        <v>757.96016666666674</v>
      </c>
      <c r="CE276" s="27">
        <f>IF($O276&gt;=CE$1,$S276+$Y276+$Z276,$Y276+$Z276)</f>
        <v>757.96016666666674</v>
      </c>
      <c r="CF276" s="27">
        <f>IF($O276&gt;=CF$1,$S276+$Y276+$Z276,$Y276+$Z276)</f>
        <v>757.96016666666674</v>
      </c>
      <c r="CG276" s="27">
        <f>IF($O276&gt;=CG$1,$S276+$Y276+$Z276,$Y276+$Z276)</f>
        <v>757.96016666666674</v>
      </c>
      <c r="CH276" s="27">
        <f>IF($O276&gt;=CH$1,$S276+$Y276+$Z276,$Y276+$Z276)</f>
        <v>757.96016666666674</v>
      </c>
      <c r="CI276" s="27">
        <f>IF($O276&gt;=CI$1,$S276+$Y276+$Z276,$Y276+$Z276)</f>
        <v>757.96016666666674</v>
      </c>
      <c r="CJ276" s="27">
        <f>IF($O276&gt;=CJ$1,$S276+$Y276+$Z276,$Y276+$Z276)</f>
        <v>757.96016666666674</v>
      </c>
      <c r="CK276" s="27">
        <f>IF($O276&gt;=CK$1,$S276+$Y276+$Z276,$Y276+$Z276)</f>
        <v>757.96016666666674</v>
      </c>
      <c r="CL276" s="27">
        <f>IF($O276&gt;=CL$1,$S276+$Y276+$Z276,$Y276+$Z276)</f>
        <v>757.96016666666674</v>
      </c>
      <c r="CM276" s="27">
        <f>IF($O276&gt;=CM$1,$S276+$Y276+$Z276,$Y276+$Z276)</f>
        <v>757.96016666666674</v>
      </c>
      <c r="CN276" s="27">
        <f>IF($O276&gt;=CN$1,$S276+$Y276,$Y276)</f>
        <v>357.96016666666668</v>
      </c>
      <c r="CO276" s="27">
        <f>IF($O276&gt;=CO$1,$S276+$Y276,$Y276)</f>
        <v>357.96016666666668</v>
      </c>
      <c r="CP276" s="27">
        <f>IF($O276&gt;=CP$1,$S276+$Y276,$Y276)</f>
        <v>357.96016666666668</v>
      </c>
      <c r="CQ276" s="27">
        <f>IF($O276&gt;=CQ$1,$S276+$Y276,$Y276)</f>
        <v>357.96016666666668</v>
      </c>
      <c r="CR276" s="27">
        <f>IF($O276&gt;=CR$1,$S276+$Y276,$Y276)</f>
        <v>357.96016666666668</v>
      </c>
      <c r="CS276" s="27">
        <f>IF($O276&gt;=CS$1,$S276+$Y276,$Y276)</f>
        <v>357.96016666666668</v>
      </c>
      <c r="CT276" s="27">
        <f>IF($O276&gt;=CT$1,$S276+$Y276,$Y276)</f>
        <v>0</v>
      </c>
      <c r="CU276" s="27">
        <f>IF($O276&gt;=CU$1,$S276+$Y276,$Y276)</f>
        <v>0</v>
      </c>
      <c r="CV276" s="27">
        <f>IF($O276&gt;=CV$1,$S276+$Y276,$Y276)</f>
        <v>0</v>
      </c>
      <c r="CW276" s="27">
        <f>IF($O276&gt;=CW$1,$S276+$Y276,$Y276)</f>
        <v>0</v>
      </c>
      <c r="CX276" s="27">
        <f>IF($O276&gt;=CX$1,$S276+$Y276,$Y276)</f>
        <v>0</v>
      </c>
      <c r="CY276" s="27">
        <f>IF($O276&gt;=CY$1,$S276+$Y276,$Y276)</f>
        <v>0</v>
      </c>
      <c r="CZ276" s="27">
        <f>IF($O276&gt;=CZ$1,$S276+$Y276,$Y276)</f>
        <v>0</v>
      </c>
      <c r="DA276" s="27">
        <f>IF($O276&gt;=DA$1,$S276+$Y276,$Y276)</f>
        <v>0</v>
      </c>
      <c r="DB276" s="27">
        <f>IF($O276&gt;=DB$1,$S276+$Y276,$Y276)</f>
        <v>0</v>
      </c>
      <c r="DC276" s="27">
        <f>IF($O276&gt;=DC$1,$S276+$Y276,$Y276)</f>
        <v>0</v>
      </c>
      <c r="DD276" s="27">
        <f>IF($O276&gt;=DD$1,$S276+$Y276,$Y276)</f>
        <v>0</v>
      </c>
      <c r="DE276" s="27">
        <f>IF($O276&gt;=DE$1,$S276+$Y276,$Y276)</f>
        <v>0</v>
      </c>
      <c r="DF276" s="27">
        <f>IF($O276&gt;=DF$1,$S276+$Y276,$Y276)</f>
        <v>0</v>
      </c>
      <c r="DG276" s="27">
        <f>IF($O276&gt;=DG$1,$S276+$Y276,$Y276)</f>
        <v>0</v>
      </c>
      <c r="DH276" s="27">
        <f>IF($O276&gt;=DH$1,$S276+$Y276,$Y276)</f>
        <v>0</v>
      </c>
      <c r="DI276" s="27">
        <f>IF($O276&gt;=DI$1,$S276+$Y276,$Y276)</f>
        <v>0</v>
      </c>
      <c r="DJ276" s="27">
        <f>IF($O276&gt;=DJ$1,$S276+$Y276,$Y276)</f>
        <v>0</v>
      </c>
      <c r="DK276" s="27">
        <f>IF($O276&gt;=DK$1,$S276+$Y276,$Y276)</f>
        <v>0</v>
      </c>
      <c r="DL276" s="27">
        <f>IF($O276&gt;=DL$1,$S276+$Y276,$Y276)</f>
        <v>0</v>
      </c>
      <c r="DM276" s="27">
        <f>IF($O276&gt;=DM$1,$S276+$Y276,$Y276)</f>
        <v>0</v>
      </c>
      <c r="DN276" s="27">
        <f>IF($O276&gt;=DN$1,$S276+$Y276,$Y276)</f>
        <v>0</v>
      </c>
      <c r="DO276" s="27">
        <f>IF($O276&gt;=DO$1,$S276+$Y276,$Y276)</f>
        <v>0</v>
      </c>
      <c r="DP276" s="27">
        <f>IF($O276&gt;=DP$1,$S276+$Y276,$Y276)</f>
        <v>0</v>
      </c>
      <c r="DQ276" s="27">
        <f>IF($O276&gt;=DQ$1,$S276+$Y276,$Y276)</f>
        <v>0</v>
      </c>
      <c r="DR276" s="27">
        <f>IF($O276&gt;=DR$1,$S276+$Y276,$Y276)</f>
        <v>0</v>
      </c>
      <c r="DS276" s="27">
        <f>IF($O276&gt;=DS$1,$S276+$Y276,$Y276)</f>
        <v>0</v>
      </c>
      <c r="DT276" s="27">
        <f>IF($O276&gt;=DT$1,$S276+$Y276,$Y276)</f>
        <v>0</v>
      </c>
      <c r="DU276" s="27">
        <f>IF($O276&gt;=DU$1,$S276+$Y276,$Y276)</f>
        <v>0</v>
      </c>
      <c r="DV276" s="27">
        <f>IF($O276&gt;=DV$1,$S276+$Y276,$Y276)</f>
        <v>0</v>
      </c>
      <c r="DW276" s="27">
        <f>IF($O276&gt;=DW$1,$S276+$Y276,$Y276)</f>
        <v>0</v>
      </c>
      <c r="DX276" s="27">
        <f>IF($O276&gt;=DX$1,$S276+$Y276,$Y276)</f>
        <v>0</v>
      </c>
      <c r="DY276" s="27">
        <f>IF($O276&gt;=DY$1,$S276+$Y276,$Y276)</f>
        <v>0</v>
      </c>
      <c r="DZ276" s="27">
        <f>IF($O276&gt;=DZ$1,$S276+$Y276,$Y276)</f>
        <v>0</v>
      </c>
      <c r="EA276" s="27">
        <f>IF($O276&gt;=EA$1,$S276+$Y276,$Y276)</f>
        <v>0</v>
      </c>
      <c r="EB276" s="27">
        <f>IF($O276&gt;=EB$1,$S276+$Y276,$Y276)</f>
        <v>0</v>
      </c>
      <c r="EC276" s="27">
        <f>IF($O276&gt;=EC$1,$S276+$Y276,$Y276)</f>
        <v>0</v>
      </c>
      <c r="ED276" s="27">
        <f>IF($O276&gt;=ED$1,$S276+$Y276,$Y276)</f>
        <v>0</v>
      </c>
      <c r="EE276" s="27">
        <f>IF($O276&gt;=EE$1,$S276+$Y276,$Y276)</f>
        <v>0</v>
      </c>
      <c r="EF276" s="27">
        <f>IF($O276&gt;=EF$1,$S276+$Y276,$Y276)</f>
        <v>0</v>
      </c>
      <c r="EG276" s="27">
        <f>IF($O276&gt;=EG$1,$S276+$Y276,$Y276)</f>
        <v>0</v>
      </c>
      <c r="EH276" s="27">
        <f>IF($O276&gt;=EH$1,$S276+$Y276,$Y276)</f>
        <v>0</v>
      </c>
      <c r="EI276" s="27">
        <f>IF($O276&gt;=EI$1,$S276+$Y276,$Y276)</f>
        <v>0</v>
      </c>
      <c r="EJ276" s="27">
        <f>IF($O276&gt;=EJ$1,$S276+$Y276,$Y276)</f>
        <v>0</v>
      </c>
      <c r="EK276" s="27">
        <f>IF($O276&gt;=EK$1,$S276+$Y276,$Y276)</f>
        <v>0</v>
      </c>
      <c r="EL276" s="27">
        <f>IF($O276&gt;=EL$1,$S276+$Y276,$Y276)</f>
        <v>0</v>
      </c>
      <c r="EM276" s="27">
        <f>IF($O276&gt;=EM$1,$S276+$Y276,$Y276)</f>
        <v>0</v>
      </c>
      <c r="EN276" s="27">
        <f>IF($O276&gt;=EN$1,$S276+$Y276,$Y276)</f>
        <v>0</v>
      </c>
      <c r="EO276" s="27">
        <f>IF($O276&gt;=EO$1,$S276+$Y276,$Y276)</f>
        <v>0</v>
      </c>
      <c r="EP276" s="27">
        <f>IF($O276&gt;=EP$1,$S276+$Y276,$Y276)</f>
        <v>0</v>
      </c>
      <c r="EQ276" s="27">
        <f>IF($O276&gt;=EQ$1,$S276+$Y276,$Y276)</f>
        <v>0</v>
      </c>
      <c r="ER276" s="27">
        <f>IF($O276&gt;=ER$1,$S276+$Y276,$Y276)</f>
        <v>0</v>
      </c>
      <c r="ES276" s="27">
        <f>IF($O276&gt;=ES$1,$S276+$Y276,$Y276)</f>
        <v>0</v>
      </c>
      <c r="ET276" s="27">
        <f>IF($O276&gt;=ET$1,$S276+$Y276,$Y276)</f>
        <v>0</v>
      </c>
      <c r="EU276" s="27">
        <f>IF($O276&gt;=EU$1,$S276+$Y276,$Y276)</f>
        <v>0</v>
      </c>
      <c r="EV276" s="27">
        <f>IF($O276&gt;=EV$1,$S276,0)</f>
        <v>0</v>
      </c>
      <c r="EW276" s="27">
        <f>IF($O276&gt;=EW$1,$S276,0)</f>
        <v>0</v>
      </c>
      <c r="EX276" s="27">
        <f>IF($O276&gt;=EX$1,$S276,0)</f>
        <v>0</v>
      </c>
      <c r="EY276" s="27">
        <f>IF($O276&gt;=EY$1,$S276,0)</f>
        <v>0</v>
      </c>
      <c r="EZ276" s="27">
        <f>IF($O276&gt;=EZ$1,$S276,0)</f>
        <v>0</v>
      </c>
      <c r="FA276" s="27">
        <f>IF($O276&gt;=FA$1,$S276,0)</f>
        <v>0</v>
      </c>
      <c r="FB276" s="27">
        <f>IF($O276&gt;=FB$1,$S276,0)</f>
        <v>0</v>
      </c>
      <c r="FC276" s="27">
        <f>IF($O276&gt;=FC$1,$S276,0)</f>
        <v>0</v>
      </c>
      <c r="FD276" s="27">
        <f>IF($O276&gt;=FD$1,$S276,0)</f>
        <v>0</v>
      </c>
      <c r="FE276" s="27">
        <f>IF($O276&gt;=FE$1,$S276,0)</f>
        <v>0</v>
      </c>
      <c r="FF276" s="27">
        <f>IF($O276&gt;=FF$1,$S276,0)</f>
        <v>0</v>
      </c>
      <c r="FG276" s="27">
        <f>IF($O276&gt;=FG$1,$S276,0)</f>
        <v>0</v>
      </c>
      <c r="FH276" s="27">
        <f>IF($O276&gt;=FH$1,$S276,0)</f>
        <v>0</v>
      </c>
      <c r="FI276" s="27">
        <f>IF($O276&gt;=FI$1,$S276,0)</f>
        <v>0</v>
      </c>
      <c r="FJ276" s="27">
        <f>IF($O276&gt;=FJ$1,$S276,0)</f>
        <v>0</v>
      </c>
      <c r="FK276" s="27">
        <f>IF($O276&gt;=FK$1,$S276,0)</f>
        <v>0</v>
      </c>
      <c r="FL276" s="27">
        <f>IF($O276&gt;=FL$1,$S276,0)</f>
        <v>0</v>
      </c>
      <c r="FM276" s="27">
        <f>IF($O276&gt;=FM$1,$S276,0)</f>
        <v>0</v>
      </c>
      <c r="FN276" s="27">
        <f>IF($O276&gt;=FN$1,$S276,0)</f>
        <v>0</v>
      </c>
      <c r="FO276" s="27">
        <f>IF($O276&gt;=FO$1,$S276,0)</f>
        <v>0</v>
      </c>
      <c r="FP276" s="27">
        <f>IF($O276&gt;=FP$1,$S276,0)</f>
        <v>0</v>
      </c>
      <c r="FQ276" s="27">
        <f>IF($O276&gt;=FQ$1,$S276,0)</f>
        <v>0</v>
      </c>
      <c r="FR276" s="27">
        <f>IF($O276&gt;=FR$1,$S276,0)</f>
        <v>0</v>
      </c>
      <c r="FS276" s="27">
        <f>IF($O276&gt;=FS$1,$S276,0)</f>
        <v>0</v>
      </c>
      <c r="FT276" s="27">
        <f>IF($O276&gt;=FT$1,$S276,0)</f>
        <v>0</v>
      </c>
      <c r="FU276" s="27">
        <f>IF($O276&gt;=FU$1,$S276,0)</f>
        <v>0</v>
      </c>
      <c r="FV276" s="27">
        <f>IF($O276&gt;=FV$1,$S276,0)</f>
        <v>0</v>
      </c>
      <c r="FW276" s="27">
        <f>IF($O276&gt;=FW$1,$S276,0)</f>
        <v>0</v>
      </c>
      <c r="FX276" s="27">
        <f>IF($O276&gt;=FX$1,$S276,0)</f>
        <v>0</v>
      </c>
      <c r="FY276" s="27">
        <f>IF($O276&gt;=FY$1,$S276,0)</f>
        <v>0</v>
      </c>
      <c r="FZ276" s="27">
        <f>IF($O276&gt;=FZ$1,$S276,0)</f>
        <v>0</v>
      </c>
      <c r="GA276" s="27">
        <f>IF($O276&gt;=GA$1,$S276,0)</f>
        <v>0</v>
      </c>
      <c r="GB276" s="27">
        <f>IF($O276&gt;=GB$1,$S276,0)</f>
        <v>0</v>
      </c>
      <c r="GC276" s="27">
        <f>IF($O276&gt;=GC$1,$S276,0)</f>
        <v>0</v>
      </c>
      <c r="GD276" s="27">
        <f>IF($O276&gt;=GD$1,$S276,0)</f>
        <v>0</v>
      </c>
      <c r="GE276" s="27">
        <f>IF($O276&gt;=GE$1,$S276,0)</f>
        <v>0</v>
      </c>
      <c r="GF276" s="27">
        <f>IF($O276&gt;=GF$1,$S276,0)</f>
        <v>0</v>
      </c>
      <c r="GG276" s="27">
        <f>IF($O276&gt;=GG$1,$S276,0)</f>
        <v>0</v>
      </c>
      <c r="GH276" s="27">
        <f>IF($O276&gt;=GH$1,$S276,0)</f>
        <v>0</v>
      </c>
      <c r="GI276" s="27">
        <f>IF($O276&gt;=GI$1,$S276,0)</f>
        <v>0</v>
      </c>
      <c r="GJ276" s="27">
        <f>IF($O276&gt;=GJ$1,$S276,0)</f>
        <v>0</v>
      </c>
      <c r="GK276" s="27">
        <f>IF($O276&gt;=GK$1,$S276,0)</f>
        <v>0</v>
      </c>
      <c r="GL276" s="27">
        <f>IF($O276&gt;=GL$1,$S276,0)</f>
        <v>0</v>
      </c>
      <c r="GM276" s="27">
        <f>IF($O276&gt;=GM$1,$S276,0)</f>
        <v>0</v>
      </c>
      <c r="GN276" s="27">
        <f>IF($O276&gt;=GN$1,$S276,0)</f>
        <v>0</v>
      </c>
      <c r="GO276" s="27">
        <f>IF($O276&gt;=GO$1,$S276,0)</f>
        <v>0</v>
      </c>
      <c r="GP276" s="27">
        <f>IF($O276&gt;=GP$1,$S276,0)</f>
        <v>0</v>
      </c>
      <c r="GQ276" s="27">
        <f>IF($O276&gt;=GQ$1,$S276,0)</f>
        <v>0</v>
      </c>
      <c r="GR276" s="27">
        <f>IF($O276&gt;=GR$1,$S276,0)</f>
        <v>0</v>
      </c>
      <c r="GS276" s="27">
        <f>IF($O276&gt;=GS$1,$S276,0)</f>
        <v>0</v>
      </c>
      <c r="GT276" s="27">
        <f>IF($O276&gt;=GT$1,$S276,0)</f>
        <v>0</v>
      </c>
      <c r="GU276" s="27">
        <f>IF($O276&gt;=GU$1,$S276,0)</f>
        <v>0</v>
      </c>
      <c r="GV276" s="27">
        <f>IF($O276&gt;=GV$1,$S276,0)</f>
        <v>0</v>
      </c>
      <c r="GW276" s="27">
        <f>IF($O276&gt;=GW$1,$S276,0)</f>
        <v>0</v>
      </c>
      <c r="GX276" s="27">
        <f>IF($O276&gt;=GX$1,$S276,0)</f>
        <v>0</v>
      </c>
      <c r="GY276" s="27">
        <f>IF($O276&gt;=GY$1,$S276,0)</f>
        <v>0</v>
      </c>
      <c r="GZ276" s="27">
        <f>IF($O276&gt;=GZ$1,$S276,0)</f>
        <v>0</v>
      </c>
      <c r="HA276" s="27">
        <f>IF($O276&gt;=HA$1,$S276,0)</f>
        <v>0</v>
      </c>
      <c r="HB276" s="27">
        <f>IF($O276&gt;=HB$1,$S276,0)</f>
        <v>0</v>
      </c>
      <c r="HC276" s="27">
        <f>IF($O276&gt;=HC$1,$S276,0)</f>
        <v>0</v>
      </c>
    </row>
    <row r="277" spans="1:211">
      <c r="A277" s="3">
        <v>92711</v>
      </c>
      <c r="B277" s="3" t="s">
        <v>169</v>
      </c>
      <c r="C277" s="3" t="s">
        <v>107</v>
      </c>
      <c r="D277" s="3">
        <v>62</v>
      </c>
      <c r="E277" s="4">
        <v>37291</v>
      </c>
      <c r="F277" s="5">
        <v>16.383561643835616</v>
      </c>
      <c r="G277" s="3" t="s">
        <v>99</v>
      </c>
      <c r="H277" s="4">
        <v>20484</v>
      </c>
      <c r="I277" s="9" t="s">
        <v>864</v>
      </c>
      <c r="J277" s="5">
        <v>3108.6</v>
      </c>
      <c r="K277" s="31">
        <v>331</v>
      </c>
      <c r="L277" s="32">
        <v>16</v>
      </c>
      <c r="M277" s="33">
        <f>VLOOKUP(L277,FIND,3,TRUE)</f>
        <v>1.2</v>
      </c>
      <c r="N277" s="32">
        <f>IF(L277&gt;30,180,VLOOKUP(L277,TEMPO,2,FALSE))</f>
        <v>96</v>
      </c>
      <c r="O277" s="32">
        <f>IF(R277&gt;0,4,N277)</f>
        <v>96</v>
      </c>
      <c r="P277" s="96">
        <f>J277*M277*L277</f>
        <v>59685.119999999995</v>
      </c>
      <c r="Q277" s="96">
        <f>10934.45*2</f>
        <v>21868.9</v>
      </c>
      <c r="R277" s="96">
        <f>IF(P277&lt;=Q277,P277/4,0)</f>
        <v>0</v>
      </c>
      <c r="S277" s="5">
        <f>IF(P277&gt;=Q277,P277/N277,0)</f>
        <v>621.71999999999991</v>
      </c>
      <c r="T277" s="3"/>
      <c r="U277" s="3">
        <f>IF(T277="",1,0)</f>
        <v>1</v>
      </c>
      <c r="V277" s="3">
        <v>642</v>
      </c>
      <c r="W277" s="5">
        <v>0</v>
      </c>
      <c r="X277" s="5">
        <v>402.65</v>
      </c>
      <c r="Y277" s="5">
        <f>X277*W277</f>
        <v>0</v>
      </c>
      <c r="Z277" s="5">
        <v>400</v>
      </c>
      <c r="AA277" s="5">
        <f>S277+Y277+Z277</f>
        <v>1021.7199999999999</v>
      </c>
      <c r="AB277" s="39">
        <f>(J277/12+J277/12*1.3333333333+450/12+J277/30*6/12+J277)*1.3+Y277+Z277+153.9</f>
        <v>5496.967999988774</v>
      </c>
      <c r="AC277" s="39" t="s">
        <v>107</v>
      </c>
      <c r="AD277" s="39">
        <f>J277*1.3+400+153.9</f>
        <v>4595.08</v>
      </c>
      <c r="AE277" s="39">
        <f>SUMIFS('CUSTO MENSAL FUNC NOVO'!H:H,'CUSTO MENSAL FUNC NOVO'!A:A,'VALORES MENSAIS'!AC277)</f>
        <v>3348.9422500000001</v>
      </c>
      <c r="AF277" s="27">
        <f>IF($R277&gt;0,$R277,$S277)+$Y277+$Z277</f>
        <v>1021.7199999999999</v>
      </c>
      <c r="AG277" s="27">
        <f>IF($R277&gt;0,$R277,$S277)+$Y277+$Z277</f>
        <v>1021.7199999999999</v>
      </c>
      <c r="AH277" s="27">
        <f>IF($R277&gt;0,$R277,$S277)+$Y277+$Z277</f>
        <v>1021.7199999999999</v>
      </c>
      <c r="AI277" s="27">
        <f>IF($R277&gt;0,$R277,$S277)+$Y277+$Z277</f>
        <v>1021.7199999999999</v>
      </c>
      <c r="AJ277" s="27">
        <f>IF($O277&gt;=AJ$1,$S277+$Y277+$Z277,$Y277+$Z277)</f>
        <v>1021.7199999999999</v>
      </c>
      <c r="AK277" s="27">
        <f>IF($O277&gt;=AK$1,$S277+$Y277+$Z277,$Y277+$Z277)</f>
        <v>1021.7199999999999</v>
      </c>
      <c r="AL277" s="27">
        <f>IF($O277&gt;=AL$1,$S277+$Y277+$Z277,$Y277+$Z277)</f>
        <v>1021.7199999999999</v>
      </c>
      <c r="AM277" s="27">
        <f>IF($O277&gt;=AM$1,$S277+$Y277+$Z277,$Y277+$Z277)</f>
        <v>1021.7199999999999</v>
      </c>
      <c r="AN277" s="27">
        <f>IF($O277&gt;=AN$1,$S277+$Y277+$Z277,$Y277+$Z277)</f>
        <v>1021.7199999999999</v>
      </c>
      <c r="AO277" s="27">
        <f>IF($O277&gt;=AO$1,$S277+$Y277+$Z277,$Y277+$Z277)</f>
        <v>1021.7199999999999</v>
      </c>
      <c r="AP277" s="27">
        <f>IF($O277&gt;=AP$1,$S277+$Y277+$Z277,$Y277+$Z277)</f>
        <v>1021.7199999999999</v>
      </c>
      <c r="AQ277" s="27">
        <f>IF($O277&gt;=AQ$1,$S277+$Y277+$Z277,$Y277+$Z277)</f>
        <v>1021.7199999999999</v>
      </c>
      <c r="AR277" s="27">
        <f>IF($O277&gt;=AR$1,$S277+$Y277+$Z277,$Y277+$Z277)</f>
        <v>1021.7199999999999</v>
      </c>
      <c r="AS277" s="27">
        <f>IF($O277&gt;=AS$1,$S277+$Y277+$Z277,$Y277+$Z277)</f>
        <v>1021.7199999999999</v>
      </c>
      <c r="AT277" s="27">
        <f>IF($O277&gt;=AT$1,$S277+$Y277+$Z277,$Y277+$Z277)</f>
        <v>1021.7199999999999</v>
      </c>
      <c r="AU277" s="27">
        <f>IF($O277&gt;=AU$1,$S277+$Y277+$Z277,$Y277+$Z277)</f>
        <v>1021.7199999999999</v>
      </c>
      <c r="AV277" s="27">
        <f>IF($O277&gt;=AV$1,$S277+$Y277+$Z277,$Y277+$Z277)</f>
        <v>1021.7199999999999</v>
      </c>
      <c r="AW277" s="27">
        <f>IF($O277&gt;=AW$1,$S277+$Y277+$Z277,$Y277+$Z277)</f>
        <v>1021.7199999999999</v>
      </c>
      <c r="AX277" s="27">
        <f>IF($O277&gt;=AX$1,$S277+$Y277+$Z277,$Y277+$Z277)</f>
        <v>1021.7199999999999</v>
      </c>
      <c r="AY277" s="27">
        <f>IF($O277&gt;=AY$1,$S277+$Y277+$Z277,$Y277+$Z277)</f>
        <v>1021.7199999999999</v>
      </c>
      <c r="AZ277" s="27">
        <f>IF($O277&gt;=AZ$1,$S277+$Y277+$Z277,$Y277+$Z277)</f>
        <v>1021.7199999999999</v>
      </c>
      <c r="BA277" s="27">
        <f>IF($O277&gt;=BA$1,$S277+$Y277+$Z277,$Y277+$Z277)</f>
        <v>1021.7199999999999</v>
      </c>
      <c r="BB277" s="27">
        <f>IF($O277&gt;=BB$1,$S277+$Y277+$Z277,$Y277+$Z277)</f>
        <v>1021.7199999999999</v>
      </c>
      <c r="BC277" s="27">
        <f>IF($O277&gt;=BC$1,$S277+$Y277+$Z277,$Y277+$Z277)</f>
        <v>1021.7199999999999</v>
      </c>
      <c r="BD277" s="27">
        <f>IF($O277&gt;=BD$1,$S277+$Y277+$Z277,$Y277+$Z277)</f>
        <v>1021.7199999999999</v>
      </c>
      <c r="BE277" s="27">
        <f>IF($O277&gt;=BE$1,$S277+$Y277+$Z277,$Y277+$Z277)</f>
        <v>1021.7199999999999</v>
      </c>
      <c r="BF277" s="27">
        <f>IF($O277&gt;=BF$1,$S277+$Y277+$Z277,$Y277+$Z277)</f>
        <v>1021.7199999999999</v>
      </c>
      <c r="BG277" s="27">
        <f>IF($O277&gt;=BG$1,$S277+$Y277+$Z277,$Y277+$Z277)</f>
        <v>1021.7199999999999</v>
      </c>
      <c r="BH277" s="27">
        <f>IF($O277&gt;=BH$1,$S277+$Y277+$Z277,$Y277+$Z277)</f>
        <v>1021.7199999999999</v>
      </c>
      <c r="BI277" s="27">
        <f>IF($O277&gt;=BI$1,$S277+$Y277+$Z277,$Y277+$Z277)</f>
        <v>1021.7199999999999</v>
      </c>
      <c r="BJ277" s="27">
        <f>IF($O277&gt;=BJ$1,$S277+$Y277+$Z277,$Y277+$Z277)</f>
        <v>1021.7199999999999</v>
      </c>
      <c r="BK277" s="27">
        <f>IF($O277&gt;=BK$1,$S277+$Y277+$Z277,$Y277+$Z277)</f>
        <v>1021.7199999999999</v>
      </c>
      <c r="BL277" s="27">
        <f>IF($O277&gt;=BL$1,$S277+$Y277+$Z277,$Y277+$Z277)</f>
        <v>1021.7199999999999</v>
      </c>
      <c r="BM277" s="27">
        <f>IF($O277&gt;=BM$1,$S277+$Y277+$Z277,$Y277+$Z277)</f>
        <v>1021.7199999999999</v>
      </c>
      <c r="BN277" s="27">
        <f>IF($O277&gt;=BN$1,$S277+$Y277+$Z277,$Y277+$Z277)</f>
        <v>1021.7199999999999</v>
      </c>
      <c r="BO277" s="27">
        <f>IF($O277&gt;=BO$1,$S277+$Y277+$Z277,$Y277+$Z277)</f>
        <v>1021.7199999999999</v>
      </c>
      <c r="BP277" s="27">
        <f>IF($O277&gt;=BP$1,$S277+$Y277+$Z277,$Y277+$Z277)</f>
        <v>1021.7199999999999</v>
      </c>
      <c r="BQ277" s="27">
        <f>IF($O277&gt;=BQ$1,$S277+$Y277+$Z277,$Y277+$Z277)</f>
        <v>1021.7199999999999</v>
      </c>
      <c r="BR277" s="27">
        <f>IF($O277&gt;=BR$1,$S277+$Y277+$Z277,$Y277+$Z277)</f>
        <v>1021.7199999999999</v>
      </c>
      <c r="BS277" s="27">
        <f>IF($O277&gt;=BS$1,$S277+$Y277+$Z277,$Y277+$Z277)</f>
        <v>1021.7199999999999</v>
      </c>
      <c r="BT277" s="27">
        <f>IF($O277&gt;=BT$1,$S277+$Y277+$Z277,$Y277+$Z277)</f>
        <v>1021.7199999999999</v>
      </c>
      <c r="BU277" s="27">
        <f>IF($O277&gt;=BU$1,$S277+$Y277+$Z277,$Y277+$Z277)</f>
        <v>1021.7199999999999</v>
      </c>
      <c r="BV277" s="27">
        <f>IF($O277&gt;=BV$1,$S277+$Y277+$Z277,$Y277+$Z277)</f>
        <v>1021.7199999999999</v>
      </c>
      <c r="BW277" s="27">
        <f>IF($O277&gt;=BW$1,$S277+$Y277+$Z277,$Y277+$Z277)</f>
        <v>1021.7199999999999</v>
      </c>
      <c r="BX277" s="27">
        <f>IF($O277&gt;=BX$1,$S277+$Y277+$Z277,$Y277+$Z277)</f>
        <v>1021.7199999999999</v>
      </c>
      <c r="BY277" s="27">
        <f>IF($O277&gt;=BY$1,$S277+$Y277+$Z277,$Y277+$Z277)</f>
        <v>1021.7199999999999</v>
      </c>
      <c r="BZ277" s="27">
        <f>IF($O277&gt;=BZ$1,$S277+$Y277+$Z277,$Y277+$Z277)</f>
        <v>1021.7199999999999</v>
      </c>
      <c r="CA277" s="27">
        <f>IF($O277&gt;=CA$1,$S277+$Y277+$Z277,$Y277+$Z277)</f>
        <v>1021.7199999999999</v>
      </c>
      <c r="CB277" s="27">
        <f>IF($O277&gt;=CB$1,$S277+$Y277+$Z277,$Y277+$Z277)</f>
        <v>1021.7199999999999</v>
      </c>
      <c r="CC277" s="27">
        <f>IF($O277&gt;=CC$1,$S277+$Y277+$Z277,$Y277+$Z277)</f>
        <v>1021.7199999999999</v>
      </c>
      <c r="CD277" s="27">
        <f>IF($O277&gt;=CD$1,$S277+$Y277+$Z277,$Y277+$Z277)</f>
        <v>1021.7199999999999</v>
      </c>
      <c r="CE277" s="27">
        <f>IF($O277&gt;=CE$1,$S277+$Y277+$Z277,$Y277+$Z277)</f>
        <v>1021.7199999999999</v>
      </c>
      <c r="CF277" s="27">
        <f>IF($O277&gt;=CF$1,$S277+$Y277+$Z277,$Y277+$Z277)</f>
        <v>1021.7199999999999</v>
      </c>
      <c r="CG277" s="27">
        <f>IF($O277&gt;=CG$1,$S277+$Y277+$Z277,$Y277+$Z277)</f>
        <v>1021.7199999999999</v>
      </c>
      <c r="CH277" s="27">
        <f>IF($O277&gt;=CH$1,$S277+$Y277+$Z277,$Y277+$Z277)</f>
        <v>1021.7199999999999</v>
      </c>
      <c r="CI277" s="27">
        <f>IF($O277&gt;=CI$1,$S277+$Y277+$Z277,$Y277+$Z277)</f>
        <v>1021.7199999999999</v>
      </c>
      <c r="CJ277" s="27">
        <f>IF($O277&gt;=CJ$1,$S277+$Y277+$Z277,$Y277+$Z277)</f>
        <v>1021.7199999999999</v>
      </c>
      <c r="CK277" s="27">
        <f>IF($O277&gt;=CK$1,$S277+$Y277+$Z277,$Y277+$Z277)</f>
        <v>1021.7199999999999</v>
      </c>
      <c r="CL277" s="27">
        <f>IF($O277&gt;=CL$1,$S277+$Y277+$Z277,$Y277+$Z277)</f>
        <v>1021.7199999999999</v>
      </c>
      <c r="CM277" s="27">
        <f>IF($O277&gt;=CM$1,$S277+$Y277+$Z277,$Y277+$Z277)</f>
        <v>1021.7199999999999</v>
      </c>
      <c r="CN277" s="27">
        <f>IF($O277&gt;=CN$1,$S277+$Y277,$Y277)</f>
        <v>621.71999999999991</v>
      </c>
      <c r="CO277" s="27">
        <f>IF($O277&gt;=CO$1,$S277+$Y277,$Y277)</f>
        <v>621.71999999999991</v>
      </c>
      <c r="CP277" s="27">
        <f>IF($O277&gt;=CP$1,$S277+$Y277,$Y277)</f>
        <v>621.71999999999991</v>
      </c>
      <c r="CQ277" s="27">
        <f>IF($O277&gt;=CQ$1,$S277+$Y277,$Y277)</f>
        <v>621.71999999999991</v>
      </c>
      <c r="CR277" s="27">
        <f>IF($O277&gt;=CR$1,$S277+$Y277,$Y277)</f>
        <v>621.71999999999991</v>
      </c>
      <c r="CS277" s="27">
        <f>IF($O277&gt;=CS$1,$S277+$Y277,$Y277)</f>
        <v>621.71999999999991</v>
      </c>
      <c r="CT277" s="27">
        <f>IF($O277&gt;=CT$1,$S277+$Y277,$Y277)</f>
        <v>621.71999999999991</v>
      </c>
      <c r="CU277" s="27">
        <f>IF($O277&gt;=CU$1,$S277+$Y277,$Y277)</f>
        <v>621.71999999999991</v>
      </c>
      <c r="CV277" s="27">
        <f>IF($O277&gt;=CV$1,$S277+$Y277,$Y277)</f>
        <v>621.71999999999991</v>
      </c>
      <c r="CW277" s="27">
        <f>IF($O277&gt;=CW$1,$S277+$Y277,$Y277)</f>
        <v>621.71999999999991</v>
      </c>
      <c r="CX277" s="27">
        <f>IF($O277&gt;=CX$1,$S277+$Y277,$Y277)</f>
        <v>621.71999999999991</v>
      </c>
      <c r="CY277" s="27">
        <f>IF($O277&gt;=CY$1,$S277+$Y277,$Y277)</f>
        <v>621.71999999999991</v>
      </c>
      <c r="CZ277" s="27">
        <f>IF($O277&gt;=CZ$1,$S277+$Y277,$Y277)</f>
        <v>621.71999999999991</v>
      </c>
      <c r="DA277" s="27">
        <f>IF($O277&gt;=DA$1,$S277+$Y277,$Y277)</f>
        <v>621.71999999999991</v>
      </c>
      <c r="DB277" s="27">
        <f>IF($O277&gt;=DB$1,$S277+$Y277,$Y277)</f>
        <v>621.71999999999991</v>
      </c>
      <c r="DC277" s="27">
        <f>IF($O277&gt;=DC$1,$S277+$Y277,$Y277)</f>
        <v>621.71999999999991</v>
      </c>
      <c r="DD277" s="27">
        <f>IF($O277&gt;=DD$1,$S277+$Y277,$Y277)</f>
        <v>621.71999999999991</v>
      </c>
      <c r="DE277" s="27">
        <f>IF($O277&gt;=DE$1,$S277+$Y277,$Y277)</f>
        <v>621.71999999999991</v>
      </c>
      <c r="DF277" s="27">
        <f>IF($O277&gt;=DF$1,$S277+$Y277,$Y277)</f>
        <v>621.71999999999991</v>
      </c>
      <c r="DG277" s="27">
        <f>IF($O277&gt;=DG$1,$S277+$Y277,$Y277)</f>
        <v>621.71999999999991</v>
      </c>
      <c r="DH277" s="27">
        <f>IF($O277&gt;=DH$1,$S277+$Y277,$Y277)</f>
        <v>621.71999999999991</v>
      </c>
      <c r="DI277" s="27">
        <f>IF($O277&gt;=DI$1,$S277+$Y277,$Y277)</f>
        <v>621.71999999999991</v>
      </c>
      <c r="DJ277" s="27">
        <f>IF($O277&gt;=DJ$1,$S277+$Y277,$Y277)</f>
        <v>621.71999999999991</v>
      </c>
      <c r="DK277" s="27">
        <f>IF($O277&gt;=DK$1,$S277+$Y277,$Y277)</f>
        <v>621.71999999999991</v>
      </c>
      <c r="DL277" s="27">
        <f>IF($O277&gt;=DL$1,$S277+$Y277,$Y277)</f>
        <v>621.71999999999991</v>
      </c>
      <c r="DM277" s="27">
        <f>IF($O277&gt;=DM$1,$S277+$Y277,$Y277)</f>
        <v>621.71999999999991</v>
      </c>
      <c r="DN277" s="27">
        <f>IF($O277&gt;=DN$1,$S277+$Y277,$Y277)</f>
        <v>621.71999999999991</v>
      </c>
      <c r="DO277" s="27">
        <f>IF($O277&gt;=DO$1,$S277+$Y277,$Y277)</f>
        <v>621.71999999999991</v>
      </c>
      <c r="DP277" s="27">
        <f>IF($O277&gt;=DP$1,$S277+$Y277,$Y277)</f>
        <v>621.71999999999991</v>
      </c>
      <c r="DQ277" s="27">
        <f>IF($O277&gt;=DQ$1,$S277+$Y277,$Y277)</f>
        <v>621.71999999999991</v>
      </c>
      <c r="DR277" s="27">
        <f>IF($O277&gt;=DR$1,$S277+$Y277,$Y277)</f>
        <v>621.71999999999991</v>
      </c>
      <c r="DS277" s="27">
        <f>IF($O277&gt;=DS$1,$S277+$Y277,$Y277)</f>
        <v>621.71999999999991</v>
      </c>
      <c r="DT277" s="27">
        <f>IF($O277&gt;=DT$1,$S277+$Y277,$Y277)</f>
        <v>621.71999999999991</v>
      </c>
      <c r="DU277" s="27">
        <f>IF($O277&gt;=DU$1,$S277+$Y277,$Y277)</f>
        <v>621.71999999999991</v>
      </c>
      <c r="DV277" s="27">
        <f>IF($O277&gt;=DV$1,$S277+$Y277,$Y277)</f>
        <v>621.71999999999991</v>
      </c>
      <c r="DW277" s="27">
        <f>IF($O277&gt;=DW$1,$S277+$Y277,$Y277)</f>
        <v>621.71999999999991</v>
      </c>
      <c r="DX277" s="27">
        <f>IF($O277&gt;=DX$1,$S277+$Y277,$Y277)</f>
        <v>0</v>
      </c>
      <c r="DY277" s="27">
        <f>IF($O277&gt;=DY$1,$S277+$Y277,$Y277)</f>
        <v>0</v>
      </c>
      <c r="DZ277" s="27">
        <f>IF($O277&gt;=DZ$1,$S277+$Y277,$Y277)</f>
        <v>0</v>
      </c>
      <c r="EA277" s="27">
        <f>IF($O277&gt;=EA$1,$S277+$Y277,$Y277)</f>
        <v>0</v>
      </c>
      <c r="EB277" s="27">
        <f>IF($O277&gt;=EB$1,$S277+$Y277,$Y277)</f>
        <v>0</v>
      </c>
      <c r="EC277" s="27">
        <f>IF($O277&gt;=EC$1,$S277+$Y277,$Y277)</f>
        <v>0</v>
      </c>
      <c r="ED277" s="27">
        <f>IF($O277&gt;=ED$1,$S277+$Y277,$Y277)</f>
        <v>0</v>
      </c>
      <c r="EE277" s="27">
        <f>IF($O277&gt;=EE$1,$S277+$Y277,$Y277)</f>
        <v>0</v>
      </c>
      <c r="EF277" s="27">
        <f>IF($O277&gt;=EF$1,$S277+$Y277,$Y277)</f>
        <v>0</v>
      </c>
      <c r="EG277" s="27">
        <f>IF($O277&gt;=EG$1,$S277+$Y277,$Y277)</f>
        <v>0</v>
      </c>
      <c r="EH277" s="27">
        <f>IF($O277&gt;=EH$1,$S277+$Y277,$Y277)</f>
        <v>0</v>
      </c>
      <c r="EI277" s="27">
        <f>IF($O277&gt;=EI$1,$S277+$Y277,$Y277)</f>
        <v>0</v>
      </c>
      <c r="EJ277" s="27">
        <f>IF($O277&gt;=EJ$1,$S277+$Y277,$Y277)</f>
        <v>0</v>
      </c>
      <c r="EK277" s="27">
        <f>IF($O277&gt;=EK$1,$S277+$Y277,$Y277)</f>
        <v>0</v>
      </c>
      <c r="EL277" s="27">
        <f>IF($O277&gt;=EL$1,$S277+$Y277,$Y277)</f>
        <v>0</v>
      </c>
      <c r="EM277" s="27">
        <f>IF($O277&gt;=EM$1,$S277+$Y277,$Y277)</f>
        <v>0</v>
      </c>
      <c r="EN277" s="27">
        <f>IF($O277&gt;=EN$1,$S277+$Y277,$Y277)</f>
        <v>0</v>
      </c>
      <c r="EO277" s="27">
        <f>IF($O277&gt;=EO$1,$S277+$Y277,$Y277)</f>
        <v>0</v>
      </c>
      <c r="EP277" s="27">
        <f>IF($O277&gt;=EP$1,$S277+$Y277,$Y277)</f>
        <v>0</v>
      </c>
      <c r="EQ277" s="27">
        <f>IF($O277&gt;=EQ$1,$S277+$Y277,$Y277)</f>
        <v>0</v>
      </c>
      <c r="ER277" s="27">
        <f>IF($O277&gt;=ER$1,$S277+$Y277,$Y277)</f>
        <v>0</v>
      </c>
      <c r="ES277" s="27">
        <f>IF($O277&gt;=ES$1,$S277+$Y277,$Y277)</f>
        <v>0</v>
      </c>
      <c r="ET277" s="27">
        <f>IF($O277&gt;=ET$1,$S277+$Y277,$Y277)</f>
        <v>0</v>
      </c>
      <c r="EU277" s="27">
        <f>IF($O277&gt;=EU$1,$S277+$Y277,$Y277)</f>
        <v>0</v>
      </c>
      <c r="EV277" s="27">
        <f>IF($O277&gt;=EV$1,$S277,0)</f>
        <v>0</v>
      </c>
      <c r="EW277" s="27">
        <f>IF($O277&gt;=EW$1,$S277,0)</f>
        <v>0</v>
      </c>
      <c r="EX277" s="27">
        <f>IF($O277&gt;=EX$1,$S277,0)</f>
        <v>0</v>
      </c>
      <c r="EY277" s="27">
        <f>IF($O277&gt;=EY$1,$S277,0)</f>
        <v>0</v>
      </c>
      <c r="EZ277" s="27">
        <f>IF($O277&gt;=EZ$1,$S277,0)</f>
        <v>0</v>
      </c>
      <c r="FA277" s="27">
        <f>IF($O277&gt;=FA$1,$S277,0)</f>
        <v>0</v>
      </c>
      <c r="FB277" s="27">
        <f>IF($O277&gt;=FB$1,$S277,0)</f>
        <v>0</v>
      </c>
      <c r="FC277" s="27">
        <f>IF($O277&gt;=FC$1,$S277,0)</f>
        <v>0</v>
      </c>
      <c r="FD277" s="27">
        <f>IF($O277&gt;=FD$1,$S277,0)</f>
        <v>0</v>
      </c>
      <c r="FE277" s="27">
        <f>IF($O277&gt;=FE$1,$S277,0)</f>
        <v>0</v>
      </c>
      <c r="FF277" s="27">
        <f>IF($O277&gt;=FF$1,$S277,0)</f>
        <v>0</v>
      </c>
      <c r="FG277" s="27">
        <f>IF($O277&gt;=FG$1,$S277,0)</f>
        <v>0</v>
      </c>
      <c r="FH277" s="27">
        <f>IF($O277&gt;=FH$1,$S277,0)</f>
        <v>0</v>
      </c>
      <c r="FI277" s="27">
        <f>IF($O277&gt;=FI$1,$S277,0)</f>
        <v>0</v>
      </c>
      <c r="FJ277" s="27">
        <f>IF($O277&gt;=FJ$1,$S277,0)</f>
        <v>0</v>
      </c>
      <c r="FK277" s="27">
        <f>IF($O277&gt;=FK$1,$S277,0)</f>
        <v>0</v>
      </c>
      <c r="FL277" s="27">
        <f>IF($O277&gt;=FL$1,$S277,0)</f>
        <v>0</v>
      </c>
      <c r="FM277" s="27">
        <f>IF($O277&gt;=FM$1,$S277,0)</f>
        <v>0</v>
      </c>
      <c r="FN277" s="27">
        <f>IF($O277&gt;=FN$1,$S277,0)</f>
        <v>0</v>
      </c>
      <c r="FO277" s="27">
        <f>IF($O277&gt;=FO$1,$S277,0)</f>
        <v>0</v>
      </c>
      <c r="FP277" s="27">
        <f>IF($O277&gt;=FP$1,$S277,0)</f>
        <v>0</v>
      </c>
      <c r="FQ277" s="27">
        <f>IF($O277&gt;=FQ$1,$S277,0)</f>
        <v>0</v>
      </c>
      <c r="FR277" s="27">
        <f>IF($O277&gt;=FR$1,$S277,0)</f>
        <v>0</v>
      </c>
      <c r="FS277" s="27">
        <f>IF($O277&gt;=FS$1,$S277,0)</f>
        <v>0</v>
      </c>
      <c r="FT277" s="27">
        <f>IF($O277&gt;=FT$1,$S277,0)</f>
        <v>0</v>
      </c>
      <c r="FU277" s="27">
        <f>IF($O277&gt;=FU$1,$S277,0)</f>
        <v>0</v>
      </c>
      <c r="FV277" s="27">
        <f>IF($O277&gt;=FV$1,$S277,0)</f>
        <v>0</v>
      </c>
      <c r="FW277" s="27">
        <f>IF($O277&gt;=FW$1,$S277,0)</f>
        <v>0</v>
      </c>
      <c r="FX277" s="27">
        <f>IF($O277&gt;=FX$1,$S277,0)</f>
        <v>0</v>
      </c>
      <c r="FY277" s="27">
        <f>IF($O277&gt;=FY$1,$S277,0)</f>
        <v>0</v>
      </c>
      <c r="FZ277" s="27">
        <f>IF($O277&gt;=FZ$1,$S277,0)</f>
        <v>0</v>
      </c>
      <c r="GA277" s="27">
        <f>IF($O277&gt;=GA$1,$S277,0)</f>
        <v>0</v>
      </c>
      <c r="GB277" s="27">
        <f>IF($O277&gt;=GB$1,$S277,0)</f>
        <v>0</v>
      </c>
      <c r="GC277" s="27">
        <f>IF($O277&gt;=GC$1,$S277,0)</f>
        <v>0</v>
      </c>
      <c r="GD277" s="27">
        <f>IF($O277&gt;=GD$1,$S277,0)</f>
        <v>0</v>
      </c>
      <c r="GE277" s="27">
        <f>IF($O277&gt;=GE$1,$S277,0)</f>
        <v>0</v>
      </c>
      <c r="GF277" s="27">
        <f>IF($O277&gt;=GF$1,$S277,0)</f>
        <v>0</v>
      </c>
      <c r="GG277" s="27">
        <f>IF($O277&gt;=GG$1,$S277,0)</f>
        <v>0</v>
      </c>
      <c r="GH277" s="27">
        <f>IF($O277&gt;=GH$1,$S277,0)</f>
        <v>0</v>
      </c>
      <c r="GI277" s="27">
        <f>IF($O277&gt;=GI$1,$S277,0)</f>
        <v>0</v>
      </c>
      <c r="GJ277" s="27">
        <f>IF($O277&gt;=GJ$1,$S277,0)</f>
        <v>0</v>
      </c>
      <c r="GK277" s="27">
        <f>IF($O277&gt;=GK$1,$S277,0)</f>
        <v>0</v>
      </c>
      <c r="GL277" s="27">
        <f>IF($O277&gt;=GL$1,$S277,0)</f>
        <v>0</v>
      </c>
      <c r="GM277" s="27">
        <f>IF($O277&gt;=GM$1,$S277,0)</f>
        <v>0</v>
      </c>
      <c r="GN277" s="27">
        <f>IF($O277&gt;=GN$1,$S277,0)</f>
        <v>0</v>
      </c>
      <c r="GO277" s="27">
        <f>IF($O277&gt;=GO$1,$S277,0)</f>
        <v>0</v>
      </c>
      <c r="GP277" s="27">
        <f>IF($O277&gt;=GP$1,$S277,0)</f>
        <v>0</v>
      </c>
      <c r="GQ277" s="27">
        <f>IF($O277&gt;=GQ$1,$S277,0)</f>
        <v>0</v>
      </c>
      <c r="GR277" s="27">
        <f>IF($O277&gt;=GR$1,$S277,0)</f>
        <v>0</v>
      </c>
      <c r="GS277" s="27">
        <f>IF($O277&gt;=GS$1,$S277,0)</f>
        <v>0</v>
      </c>
      <c r="GT277" s="27">
        <f>IF($O277&gt;=GT$1,$S277,0)</f>
        <v>0</v>
      </c>
      <c r="GU277" s="27">
        <f>IF($O277&gt;=GU$1,$S277,0)</f>
        <v>0</v>
      </c>
      <c r="GV277" s="27">
        <f>IF($O277&gt;=GV$1,$S277,0)</f>
        <v>0</v>
      </c>
      <c r="GW277" s="27">
        <f>IF($O277&gt;=GW$1,$S277,0)</f>
        <v>0</v>
      </c>
      <c r="GX277" s="27">
        <f>IF($O277&gt;=GX$1,$S277,0)</f>
        <v>0</v>
      </c>
      <c r="GY277" s="27">
        <f>IF($O277&gt;=GY$1,$S277,0)</f>
        <v>0</v>
      </c>
      <c r="GZ277" s="27">
        <f>IF($O277&gt;=GZ$1,$S277,0)</f>
        <v>0</v>
      </c>
      <c r="HA277" s="27">
        <f>IF($O277&gt;=HA$1,$S277,0)</f>
        <v>0</v>
      </c>
      <c r="HB277" s="27">
        <f>IF($O277&gt;=HB$1,$S277,0)</f>
        <v>0</v>
      </c>
      <c r="HC277" s="27">
        <f>IF($O277&gt;=HC$1,$S277,0)</f>
        <v>0</v>
      </c>
    </row>
    <row r="278" spans="1:211">
      <c r="A278" s="3">
        <v>137847</v>
      </c>
      <c r="B278" s="3" t="s">
        <v>127</v>
      </c>
      <c r="C278" s="3" t="s">
        <v>98</v>
      </c>
      <c r="D278" s="3">
        <v>66</v>
      </c>
      <c r="E278" s="4">
        <v>39223</v>
      </c>
      <c r="F278" s="5">
        <v>11.09041095890411</v>
      </c>
      <c r="G278" s="3" t="s">
        <v>99</v>
      </c>
      <c r="H278" s="4">
        <v>19148</v>
      </c>
      <c r="I278" s="9" t="s">
        <v>864</v>
      </c>
      <c r="J278" s="5">
        <v>3777.02</v>
      </c>
      <c r="K278" s="31">
        <v>331</v>
      </c>
      <c r="L278" s="32">
        <v>11</v>
      </c>
      <c r="M278" s="33">
        <f>VLOOKUP(L278,FIND,3,TRUE)</f>
        <v>1.1000000000000001</v>
      </c>
      <c r="N278" s="32">
        <f>IF(L278&gt;30,180,VLOOKUP(L278,TEMPO,2,FALSE))</f>
        <v>66</v>
      </c>
      <c r="O278" s="32">
        <f>IF(R278&gt;0,4,N278)</f>
        <v>66</v>
      </c>
      <c r="P278" s="96">
        <f>J278*M278*L278</f>
        <v>45701.94200000001</v>
      </c>
      <c r="Q278" s="96">
        <f>10934.45*2</f>
        <v>21868.9</v>
      </c>
      <c r="R278" s="96">
        <f>IF(P278&lt;=Q278,P278/4,0)</f>
        <v>0</v>
      </c>
      <c r="S278" s="5">
        <f>IF(P278&gt;=Q278,P278/N278,0)</f>
        <v>692.45366666666678</v>
      </c>
      <c r="T278" s="3"/>
      <c r="U278" s="3">
        <f>IF(T278="",1,0)</f>
        <v>1</v>
      </c>
      <c r="V278" s="3">
        <v>653</v>
      </c>
      <c r="W278" s="5">
        <v>0</v>
      </c>
      <c r="X278" s="5">
        <v>402.65</v>
      </c>
      <c r="Y278" s="5">
        <f>X278*W278</f>
        <v>0</v>
      </c>
      <c r="Z278" s="5">
        <v>400</v>
      </c>
      <c r="AA278" s="5">
        <f>S278+Y278+Z278</f>
        <v>1092.4536666666668</v>
      </c>
      <c r="AB278" s="39">
        <f>(J278/12+J278/12*1.3333333333+450/12+J278/30*6/12+J278)*1.3+Y278+Z278+153.9</f>
        <v>6549.3581555419159</v>
      </c>
      <c r="AC278" s="39" t="s">
        <v>98</v>
      </c>
      <c r="AD278" s="39">
        <f>J278*1.3+400+153.9</f>
        <v>5464.0259999999998</v>
      </c>
      <c r="AE278" s="39">
        <f>SUMIFS('CUSTO MENSAL FUNC NOVO'!H:H,'CUSTO MENSAL FUNC NOVO'!A:A,'VALORES MENSAIS'!AC278)</f>
        <v>3674.875</v>
      </c>
      <c r="AF278" s="27">
        <f>IF($R278&gt;0,$R278,$S278)+$Y278+$Z278</f>
        <v>1092.4536666666668</v>
      </c>
      <c r="AG278" s="27">
        <f>IF($R278&gt;0,$R278,$S278)+$Y278+$Z278</f>
        <v>1092.4536666666668</v>
      </c>
      <c r="AH278" s="27">
        <f>IF($R278&gt;0,$R278,$S278)+$Y278+$Z278</f>
        <v>1092.4536666666668</v>
      </c>
      <c r="AI278" s="27">
        <f>IF($R278&gt;0,$R278,$S278)+$Y278+$Z278</f>
        <v>1092.4536666666668</v>
      </c>
      <c r="AJ278" s="27">
        <f>IF($O278&gt;=AJ$1,$S278+$Y278+$Z278,$Y278+$Z278)</f>
        <v>1092.4536666666668</v>
      </c>
      <c r="AK278" s="27">
        <f>IF($O278&gt;=AK$1,$S278+$Y278+$Z278,$Y278+$Z278)</f>
        <v>1092.4536666666668</v>
      </c>
      <c r="AL278" s="27">
        <f>IF($O278&gt;=AL$1,$S278+$Y278+$Z278,$Y278+$Z278)</f>
        <v>1092.4536666666668</v>
      </c>
      <c r="AM278" s="27">
        <f>IF($O278&gt;=AM$1,$S278+$Y278+$Z278,$Y278+$Z278)</f>
        <v>1092.4536666666668</v>
      </c>
      <c r="AN278" s="27">
        <f>IF($O278&gt;=AN$1,$S278+$Y278+$Z278,$Y278+$Z278)</f>
        <v>1092.4536666666668</v>
      </c>
      <c r="AO278" s="27">
        <f>IF($O278&gt;=AO$1,$S278+$Y278+$Z278,$Y278+$Z278)</f>
        <v>1092.4536666666668</v>
      </c>
      <c r="AP278" s="27">
        <f>IF($O278&gt;=AP$1,$S278+$Y278+$Z278,$Y278+$Z278)</f>
        <v>1092.4536666666668</v>
      </c>
      <c r="AQ278" s="27">
        <f>IF($O278&gt;=AQ$1,$S278+$Y278+$Z278,$Y278+$Z278)</f>
        <v>1092.4536666666668</v>
      </c>
      <c r="AR278" s="27">
        <f>IF($O278&gt;=AR$1,$S278+$Y278+$Z278,$Y278+$Z278)</f>
        <v>1092.4536666666668</v>
      </c>
      <c r="AS278" s="27">
        <f>IF($O278&gt;=AS$1,$S278+$Y278+$Z278,$Y278+$Z278)</f>
        <v>1092.4536666666668</v>
      </c>
      <c r="AT278" s="27">
        <f>IF($O278&gt;=AT$1,$S278+$Y278+$Z278,$Y278+$Z278)</f>
        <v>1092.4536666666668</v>
      </c>
      <c r="AU278" s="27">
        <f>IF($O278&gt;=AU$1,$S278+$Y278+$Z278,$Y278+$Z278)</f>
        <v>1092.4536666666668</v>
      </c>
      <c r="AV278" s="27">
        <f>IF($O278&gt;=AV$1,$S278+$Y278+$Z278,$Y278+$Z278)</f>
        <v>1092.4536666666668</v>
      </c>
      <c r="AW278" s="27">
        <f>IF($O278&gt;=AW$1,$S278+$Y278+$Z278,$Y278+$Z278)</f>
        <v>1092.4536666666668</v>
      </c>
      <c r="AX278" s="27">
        <f>IF($O278&gt;=AX$1,$S278+$Y278+$Z278,$Y278+$Z278)</f>
        <v>1092.4536666666668</v>
      </c>
      <c r="AY278" s="27">
        <f>IF($O278&gt;=AY$1,$S278+$Y278+$Z278,$Y278+$Z278)</f>
        <v>1092.4536666666668</v>
      </c>
      <c r="AZ278" s="27">
        <f>IF($O278&gt;=AZ$1,$S278+$Y278+$Z278,$Y278+$Z278)</f>
        <v>1092.4536666666668</v>
      </c>
      <c r="BA278" s="27">
        <f>IF($O278&gt;=BA$1,$S278+$Y278+$Z278,$Y278+$Z278)</f>
        <v>1092.4536666666668</v>
      </c>
      <c r="BB278" s="27">
        <f>IF($O278&gt;=BB$1,$S278+$Y278+$Z278,$Y278+$Z278)</f>
        <v>1092.4536666666668</v>
      </c>
      <c r="BC278" s="27">
        <f>IF($O278&gt;=BC$1,$S278+$Y278+$Z278,$Y278+$Z278)</f>
        <v>1092.4536666666668</v>
      </c>
      <c r="BD278" s="27">
        <f>IF($O278&gt;=BD$1,$S278+$Y278+$Z278,$Y278+$Z278)</f>
        <v>1092.4536666666668</v>
      </c>
      <c r="BE278" s="27">
        <f>IF($O278&gt;=BE$1,$S278+$Y278+$Z278,$Y278+$Z278)</f>
        <v>1092.4536666666668</v>
      </c>
      <c r="BF278" s="27">
        <f>IF($O278&gt;=BF$1,$S278+$Y278+$Z278,$Y278+$Z278)</f>
        <v>1092.4536666666668</v>
      </c>
      <c r="BG278" s="27">
        <f>IF($O278&gt;=BG$1,$S278+$Y278+$Z278,$Y278+$Z278)</f>
        <v>1092.4536666666668</v>
      </c>
      <c r="BH278" s="27">
        <f>IF($O278&gt;=BH$1,$S278+$Y278+$Z278,$Y278+$Z278)</f>
        <v>1092.4536666666668</v>
      </c>
      <c r="BI278" s="27">
        <f>IF($O278&gt;=BI$1,$S278+$Y278+$Z278,$Y278+$Z278)</f>
        <v>1092.4536666666668</v>
      </c>
      <c r="BJ278" s="27">
        <f>IF($O278&gt;=BJ$1,$S278+$Y278+$Z278,$Y278+$Z278)</f>
        <v>1092.4536666666668</v>
      </c>
      <c r="BK278" s="27">
        <f>IF($O278&gt;=BK$1,$S278+$Y278+$Z278,$Y278+$Z278)</f>
        <v>1092.4536666666668</v>
      </c>
      <c r="BL278" s="27">
        <f>IF($O278&gt;=BL$1,$S278+$Y278+$Z278,$Y278+$Z278)</f>
        <v>1092.4536666666668</v>
      </c>
      <c r="BM278" s="27">
        <f>IF($O278&gt;=BM$1,$S278+$Y278+$Z278,$Y278+$Z278)</f>
        <v>1092.4536666666668</v>
      </c>
      <c r="BN278" s="27">
        <f>IF($O278&gt;=BN$1,$S278+$Y278+$Z278,$Y278+$Z278)</f>
        <v>1092.4536666666668</v>
      </c>
      <c r="BO278" s="27">
        <f>IF($O278&gt;=BO$1,$S278+$Y278+$Z278,$Y278+$Z278)</f>
        <v>1092.4536666666668</v>
      </c>
      <c r="BP278" s="27">
        <f>IF($O278&gt;=BP$1,$S278+$Y278+$Z278,$Y278+$Z278)</f>
        <v>1092.4536666666668</v>
      </c>
      <c r="BQ278" s="27">
        <f>IF($O278&gt;=BQ$1,$S278+$Y278+$Z278,$Y278+$Z278)</f>
        <v>1092.4536666666668</v>
      </c>
      <c r="BR278" s="27">
        <f>IF($O278&gt;=BR$1,$S278+$Y278+$Z278,$Y278+$Z278)</f>
        <v>1092.4536666666668</v>
      </c>
      <c r="BS278" s="27">
        <f>IF($O278&gt;=BS$1,$S278+$Y278+$Z278,$Y278+$Z278)</f>
        <v>1092.4536666666668</v>
      </c>
      <c r="BT278" s="27">
        <f>IF($O278&gt;=BT$1,$S278+$Y278+$Z278,$Y278+$Z278)</f>
        <v>1092.4536666666668</v>
      </c>
      <c r="BU278" s="27">
        <f>IF($O278&gt;=BU$1,$S278+$Y278+$Z278,$Y278+$Z278)</f>
        <v>1092.4536666666668</v>
      </c>
      <c r="BV278" s="27">
        <f>IF($O278&gt;=BV$1,$S278+$Y278+$Z278,$Y278+$Z278)</f>
        <v>1092.4536666666668</v>
      </c>
      <c r="BW278" s="27">
        <f>IF($O278&gt;=BW$1,$S278+$Y278+$Z278,$Y278+$Z278)</f>
        <v>1092.4536666666668</v>
      </c>
      <c r="BX278" s="27">
        <f>IF($O278&gt;=BX$1,$S278+$Y278+$Z278,$Y278+$Z278)</f>
        <v>1092.4536666666668</v>
      </c>
      <c r="BY278" s="27">
        <f>IF($O278&gt;=BY$1,$S278+$Y278+$Z278,$Y278+$Z278)</f>
        <v>1092.4536666666668</v>
      </c>
      <c r="BZ278" s="27">
        <f>IF($O278&gt;=BZ$1,$S278+$Y278+$Z278,$Y278+$Z278)</f>
        <v>1092.4536666666668</v>
      </c>
      <c r="CA278" s="27">
        <f>IF($O278&gt;=CA$1,$S278+$Y278+$Z278,$Y278+$Z278)</f>
        <v>1092.4536666666668</v>
      </c>
      <c r="CB278" s="27">
        <f>IF($O278&gt;=CB$1,$S278+$Y278+$Z278,$Y278+$Z278)</f>
        <v>1092.4536666666668</v>
      </c>
      <c r="CC278" s="27">
        <f>IF($O278&gt;=CC$1,$S278+$Y278+$Z278,$Y278+$Z278)</f>
        <v>1092.4536666666668</v>
      </c>
      <c r="CD278" s="27">
        <f>IF($O278&gt;=CD$1,$S278+$Y278+$Z278,$Y278+$Z278)</f>
        <v>1092.4536666666668</v>
      </c>
      <c r="CE278" s="27">
        <f>IF($O278&gt;=CE$1,$S278+$Y278+$Z278,$Y278+$Z278)</f>
        <v>1092.4536666666668</v>
      </c>
      <c r="CF278" s="27">
        <f>IF($O278&gt;=CF$1,$S278+$Y278+$Z278,$Y278+$Z278)</f>
        <v>1092.4536666666668</v>
      </c>
      <c r="CG278" s="27">
        <f>IF($O278&gt;=CG$1,$S278+$Y278+$Z278,$Y278+$Z278)</f>
        <v>1092.4536666666668</v>
      </c>
      <c r="CH278" s="27">
        <f>IF($O278&gt;=CH$1,$S278+$Y278+$Z278,$Y278+$Z278)</f>
        <v>1092.4536666666668</v>
      </c>
      <c r="CI278" s="27">
        <f>IF($O278&gt;=CI$1,$S278+$Y278+$Z278,$Y278+$Z278)</f>
        <v>1092.4536666666668</v>
      </c>
      <c r="CJ278" s="27">
        <f>IF($O278&gt;=CJ$1,$S278+$Y278+$Z278,$Y278+$Z278)</f>
        <v>1092.4536666666668</v>
      </c>
      <c r="CK278" s="27">
        <f>IF($O278&gt;=CK$1,$S278+$Y278+$Z278,$Y278+$Z278)</f>
        <v>1092.4536666666668</v>
      </c>
      <c r="CL278" s="27">
        <f>IF($O278&gt;=CL$1,$S278+$Y278+$Z278,$Y278+$Z278)</f>
        <v>1092.4536666666668</v>
      </c>
      <c r="CM278" s="27">
        <f>IF($O278&gt;=CM$1,$S278+$Y278+$Z278,$Y278+$Z278)</f>
        <v>1092.4536666666668</v>
      </c>
      <c r="CN278" s="27">
        <f>IF($O278&gt;=CN$1,$S278+$Y278,$Y278)</f>
        <v>692.45366666666678</v>
      </c>
      <c r="CO278" s="27">
        <f>IF($O278&gt;=CO$1,$S278+$Y278,$Y278)</f>
        <v>692.45366666666678</v>
      </c>
      <c r="CP278" s="27">
        <f>IF($O278&gt;=CP$1,$S278+$Y278,$Y278)</f>
        <v>692.45366666666678</v>
      </c>
      <c r="CQ278" s="27">
        <f>IF($O278&gt;=CQ$1,$S278+$Y278,$Y278)</f>
        <v>692.45366666666678</v>
      </c>
      <c r="CR278" s="27">
        <f>IF($O278&gt;=CR$1,$S278+$Y278,$Y278)</f>
        <v>692.45366666666678</v>
      </c>
      <c r="CS278" s="27">
        <f>IF($O278&gt;=CS$1,$S278+$Y278,$Y278)</f>
        <v>692.45366666666678</v>
      </c>
      <c r="CT278" s="27">
        <f>IF($O278&gt;=CT$1,$S278+$Y278,$Y278)</f>
        <v>0</v>
      </c>
      <c r="CU278" s="27">
        <f>IF($O278&gt;=CU$1,$S278+$Y278,$Y278)</f>
        <v>0</v>
      </c>
      <c r="CV278" s="27">
        <f>IF($O278&gt;=CV$1,$S278+$Y278,$Y278)</f>
        <v>0</v>
      </c>
      <c r="CW278" s="27">
        <f>IF($O278&gt;=CW$1,$S278+$Y278,$Y278)</f>
        <v>0</v>
      </c>
      <c r="CX278" s="27">
        <f>IF($O278&gt;=CX$1,$S278+$Y278,$Y278)</f>
        <v>0</v>
      </c>
      <c r="CY278" s="27">
        <f>IF($O278&gt;=CY$1,$S278+$Y278,$Y278)</f>
        <v>0</v>
      </c>
      <c r="CZ278" s="27">
        <f>IF($O278&gt;=CZ$1,$S278+$Y278,$Y278)</f>
        <v>0</v>
      </c>
      <c r="DA278" s="27">
        <f>IF($O278&gt;=DA$1,$S278+$Y278,$Y278)</f>
        <v>0</v>
      </c>
      <c r="DB278" s="27">
        <f>IF($O278&gt;=DB$1,$S278+$Y278,$Y278)</f>
        <v>0</v>
      </c>
      <c r="DC278" s="27">
        <f>IF($O278&gt;=DC$1,$S278+$Y278,$Y278)</f>
        <v>0</v>
      </c>
      <c r="DD278" s="27">
        <f>IF($O278&gt;=DD$1,$S278+$Y278,$Y278)</f>
        <v>0</v>
      </c>
      <c r="DE278" s="27">
        <f>IF($O278&gt;=DE$1,$S278+$Y278,$Y278)</f>
        <v>0</v>
      </c>
      <c r="DF278" s="27">
        <f>IF($O278&gt;=DF$1,$S278+$Y278,$Y278)</f>
        <v>0</v>
      </c>
      <c r="DG278" s="27">
        <f>IF($O278&gt;=DG$1,$S278+$Y278,$Y278)</f>
        <v>0</v>
      </c>
      <c r="DH278" s="27">
        <f>IF($O278&gt;=DH$1,$S278+$Y278,$Y278)</f>
        <v>0</v>
      </c>
      <c r="DI278" s="27">
        <f>IF($O278&gt;=DI$1,$S278+$Y278,$Y278)</f>
        <v>0</v>
      </c>
      <c r="DJ278" s="27">
        <f>IF($O278&gt;=DJ$1,$S278+$Y278,$Y278)</f>
        <v>0</v>
      </c>
      <c r="DK278" s="27">
        <f>IF($O278&gt;=DK$1,$S278+$Y278,$Y278)</f>
        <v>0</v>
      </c>
      <c r="DL278" s="27">
        <f>IF($O278&gt;=DL$1,$S278+$Y278,$Y278)</f>
        <v>0</v>
      </c>
      <c r="DM278" s="27">
        <f>IF($O278&gt;=DM$1,$S278+$Y278,$Y278)</f>
        <v>0</v>
      </c>
      <c r="DN278" s="27">
        <f>IF($O278&gt;=DN$1,$S278+$Y278,$Y278)</f>
        <v>0</v>
      </c>
      <c r="DO278" s="27">
        <f>IF($O278&gt;=DO$1,$S278+$Y278,$Y278)</f>
        <v>0</v>
      </c>
      <c r="DP278" s="27">
        <f>IF($O278&gt;=DP$1,$S278+$Y278,$Y278)</f>
        <v>0</v>
      </c>
      <c r="DQ278" s="27">
        <f>IF($O278&gt;=DQ$1,$S278+$Y278,$Y278)</f>
        <v>0</v>
      </c>
      <c r="DR278" s="27">
        <f>IF($O278&gt;=DR$1,$S278+$Y278,$Y278)</f>
        <v>0</v>
      </c>
      <c r="DS278" s="27">
        <f>IF($O278&gt;=DS$1,$S278+$Y278,$Y278)</f>
        <v>0</v>
      </c>
      <c r="DT278" s="27">
        <f>IF($O278&gt;=DT$1,$S278+$Y278,$Y278)</f>
        <v>0</v>
      </c>
      <c r="DU278" s="27">
        <f>IF($O278&gt;=DU$1,$S278+$Y278,$Y278)</f>
        <v>0</v>
      </c>
      <c r="DV278" s="27">
        <f>IF($O278&gt;=DV$1,$S278+$Y278,$Y278)</f>
        <v>0</v>
      </c>
      <c r="DW278" s="27">
        <f>IF($O278&gt;=DW$1,$S278+$Y278,$Y278)</f>
        <v>0</v>
      </c>
      <c r="DX278" s="27">
        <f>IF($O278&gt;=DX$1,$S278+$Y278,$Y278)</f>
        <v>0</v>
      </c>
      <c r="DY278" s="27">
        <f>IF($O278&gt;=DY$1,$S278+$Y278,$Y278)</f>
        <v>0</v>
      </c>
      <c r="DZ278" s="27">
        <f>IF($O278&gt;=DZ$1,$S278+$Y278,$Y278)</f>
        <v>0</v>
      </c>
      <c r="EA278" s="27">
        <f>IF($O278&gt;=EA$1,$S278+$Y278,$Y278)</f>
        <v>0</v>
      </c>
      <c r="EB278" s="27">
        <f>IF($O278&gt;=EB$1,$S278+$Y278,$Y278)</f>
        <v>0</v>
      </c>
      <c r="EC278" s="27">
        <f>IF($O278&gt;=EC$1,$S278+$Y278,$Y278)</f>
        <v>0</v>
      </c>
      <c r="ED278" s="27">
        <f>IF($O278&gt;=ED$1,$S278+$Y278,$Y278)</f>
        <v>0</v>
      </c>
      <c r="EE278" s="27">
        <f>IF($O278&gt;=EE$1,$S278+$Y278,$Y278)</f>
        <v>0</v>
      </c>
      <c r="EF278" s="27">
        <f>IF($O278&gt;=EF$1,$S278+$Y278,$Y278)</f>
        <v>0</v>
      </c>
      <c r="EG278" s="27">
        <f>IF($O278&gt;=EG$1,$S278+$Y278,$Y278)</f>
        <v>0</v>
      </c>
      <c r="EH278" s="27">
        <f>IF($O278&gt;=EH$1,$S278+$Y278,$Y278)</f>
        <v>0</v>
      </c>
      <c r="EI278" s="27">
        <f>IF($O278&gt;=EI$1,$S278+$Y278,$Y278)</f>
        <v>0</v>
      </c>
      <c r="EJ278" s="27">
        <f>IF($O278&gt;=EJ$1,$S278+$Y278,$Y278)</f>
        <v>0</v>
      </c>
      <c r="EK278" s="27">
        <f>IF($O278&gt;=EK$1,$S278+$Y278,$Y278)</f>
        <v>0</v>
      </c>
      <c r="EL278" s="27">
        <f>IF($O278&gt;=EL$1,$S278+$Y278,$Y278)</f>
        <v>0</v>
      </c>
      <c r="EM278" s="27">
        <f>IF($O278&gt;=EM$1,$S278+$Y278,$Y278)</f>
        <v>0</v>
      </c>
      <c r="EN278" s="27">
        <f>IF($O278&gt;=EN$1,$S278+$Y278,$Y278)</f>
        <v>0</v>
      </c>
      <c r="EO278" s="27">
        <f>IF($O278&gt;=EO$1,$S278+$Y278,$Y278)</f>
        <v>0</v>
      </c>
      <c r="EP278" s="27">
        <f>IF($O278&gt;=EP$1,$S278+$Y278,$Y278)</f>
        <v>0</v>
      </c>
      <c r="EQ278" s="27">
        <f>IF($O278&gt;=EQ$1,$S278+$Y278,$Y278)</f>
        <v>0</v>
      </c>
      <c r="ER278" s="27">
        <f>IF($O278&gt;=ER$1,$S278+$Y278,$Y278)</f>
        <v>0</v>
      </c>
      <c r="ES278" s="27">
        <f>IF($O278&gt;=ES$1,$S278+$Y278,$Y278)</f>
        <v>0</v>
      </c>
      <c r="ET278" s="27">
        <f>IF($O278&gt;=ET$1,$S278+$Y278,$Y278)</f>
        <v>0</v>
      </c>
      <c r="EU278" s="27">
        <f>IF($O278&gt;=EU$1,$S278+$Y278,$Y278)</f>
        <v>0</v>
      </c>
      <c r="EV278" s="27">
        <f>IF($O278&gt;=EV$1,$S278,0)</f>
        <v>0</v>
      </c>
      <c r="EW278" s="27">
        <f>IF($O278&gt;=EW$1,$S278,0)</f>
        <v>0</v>
      </c>
      <c r="EX278" s="27">
        <f>IF($O278&gt;=EX$1,$S278,0)</f>
        <v>0</v>
      </c>
      <c r="EY278" s="27">
        <f>IF($O278&gt;=EY$1,$S278,0)</f>
        <v>0</v>
      </c>
      <c r="EZ278" s="27">
        <f>IF($O278&gt;=EZ$1,$S278,0)</f>
        <v>0</v>
      </c>
      <c r="FA278" s="27">
        <f>IF($O278&gt;=FA$1,$S278,0)</f>
        <v>0</v>
      </c>
      <c r="FB278" s="27">
        <f>IF($O278&gt;=FB$1,$S278,0)</f>
        <v>0</v>
      </c>
      <c r="FC278" s="27">
        <f>IF($O278&gt;=FC$1,$S278,0)</f>
        <v>0</v>
      </c>
      <c r="FD278" s="27">
        <f>IF($O278&gt;=FD$1,$S278,0)</f>
        <v>0</v>
      </c>
      <c r="FE278" s="27">
        <f>IF($O278&gt;=FE$1,$S278,0)</f>
        <v>0</v>
      </c>
      <c r="FF278" s="27">
        <f>IF($O278&gt;=FF$1,$S278,0)</f>
        <v>0</v>
      </c>
      <c r="FG278" s="27">
        <f>IF($O278&gt;=FG$1,$S278,0)</f>
        <v>0</v>
      </c>
      <c r="FH278" s="27">
        <f>IF($O278&gt;=FH$1,$S278,0)</f>
        <v>0</v>
      </c>
      <c r="FI278" s="27">
        <f>IF($O278&gt;=FI$1,$S278,0)</f>
        <v>0</v>
      </c>
      <c r="FJ278" s="27">
        <f>IF($O278&gt;=FJ$1,$S278,0)</f>
        <v>0</v>
      </c>
      <c r="FK278" s="27">
        <f>IF($O278&gt;=FK$1,$S278,0)</f>
        <v>0</v>
      </c>
      <c r="FL278" s="27">
        <f>IF($O278&gt;=FL$1,$S278,0)</f>
        <v>0</v>
      </c>
      <c r="FM278" s="27">
        <f>IF($O278&gt;=FM$1,$S278,0)</f>
        <v>0</v>
      </c>
      <c r="FN278" s="27">
        <f>IF($O278&gt;=FN$1,$S278,0)</f>
        <v>0</v>
      </c>
      <c r="FO278" s="27">
        <f>IF($O278&gt;=FO$1,$S278,0)</f>
        <v>0</v>
      </c>
      <c r="FP278" s="27">
        <f>IF($O278&gt;=FP$1,$S278,0)</f>
        <v>0</v>
      </c>
      <c r="FQ278" s="27">
        <f>IF($O278&gt;=FQ$1,$S278,0)</f>
        <v>0</v>
      </c>
      <c r="FR278" s="27">
        <f>IF($O278&gt;=FR$1,$S278,0)</f>
        <v>0</v>
      </c>
      <c r="FS278" s="27">
        <f>IF($O278&gt;=FS$1,$S278,0)</f>
        <v>0</v>
      </c>
      <c r="FT278" s="27">
        <f>IF($O278&gt;=FT$1,$S278,0)</f>
        <v>0</v>
      </c>
      <c r="FU278" s="27">
        <f>IF($O278&gt;=FU$1,$S278,0)</f>
        <v>0</v>
      </c>
      <c r="FV278" s="27">
        <f>IF($O278&gt;=FV$1,$S278,0)</f>
        <v>0</v>
      </c>
      <c r="FW278" s="27">
        <f>IF($O278&gt;=FW$1,$S278,0)</f>
        <v>0</v>
      </c>
      <c r="FX278" s="27">
        <f>IF($O278&gt;=FX$1,$S278,0)</f>
        <v>0</v>
      </c>
      <c r="FY278" s="27">
        <f>IF($O278&gt;=FY$1,$S278,0)</f>
        <v>0</v>
      </c>
      <c r="FZ278" s="27">
        <f>IF($O278&gt;=FZ$1,$S278,0)</f>
        <v>0</v>
      </c>
      <c r="GA278" s="27">
        <f>IF($O278&gt;=GA$1,$S278,0)</f>
        <v>0</v>
      </c>
      <c r="GB278" s="27">
        <f>IF($O278&gt;=GB$1,$S278,0)</f>
        <v>0</v>
      </c>
      <c r="GC278" s="27">
        <f>IF($O278&gt;=GC$1,$S278,0)</f>
        <v>0</v>
      </c>
      <c r="GD278" s="27">
        <f>IF($O278&gt;=GD$1,$S278,0)</f>
        <v>0</v>
      </c>
      <c r="GE278" s="27">
        <f>IF($O278&gt;=GE$1,$S278,0)</f>
        <v>0</v>
      </c>
      <c r="GF278" s="27">
        <f>IF($O278&gt;=GF$1,$S278,0)</f>
        <v>0</v>
      </c>
      <c r="GG278" s="27">
        <f>IF($O278&gt;=GG$1,$S278,0)</f>
        <v>0</v>
      </c>
      <c r="GH278" s="27">
        <f>IF($O278&gt;=GH$1,$S278,0)</f>
        <v>0</v>
      </c>
      <c r="GI278" s="27">
        <f>IF($O278&gt;=GI$1,$S278,0)</f>
        <v>0</v>
      </c>
      <c r="GJ278" s="27">
        <f>IF($O278&gt;=GJ$1,$S278,0)</f>
        <v>0</v>
      </c>
      <c r="GK278" s="27">
        <f>IF($O278&gt;=GK$1,$S278,0)</f>
        <v>0</v>
      </c>
      <c r="GL278" s="27">
        <f>IF($O278&gt;=GL$1,$S278,0)</f>
        <v>0</v>
      </c>
      <c r="GM278" s="27">
        <f>IF($O278&gt;=GM$1,$S278,0)</f>
        <v>0</v>
      </c>
      <c r="GN278" s="27">
        <f>IF($O278&gt;=GN$1,$S278,0)</f>
        <v>0</v>
      </c>
      <c r="GO278" s="27">
        <f>IF($O278&gt;=GO$1,$S278,0)</f>
        <v>0</v>
      </c>
      <c r="GP278" s="27">
        <f>IF($O278&gt;=GP$1,$S278,0)</f>
        <v>0</v>
      </c>
      <c r="GQ278" s="27">
        <f>IF($O278&gt;=GQ$1,$S278,0)</f>
        <v>0</v>
      </c>
      <c r="GR278" s="27">
        <f>IF($O278&gt;=GR$1,$S278,0)</f>
        <v>0</v>
      </c>
      <c r="GS278" s="27">
        <f>IF($O278&gt;=GS$1,$S278,0)</f>
        <v>0</v>
      </c>
      <c r="GT278" s="27">
        <f>IF($O278&gt;=GT$1,$S278,0)</f>
        <v>0</v>
      </c>
      <c r="GU278" s="27">
        <f>IF($O278&gt;=GU$1,$S278,0)</f>
        <v>0</v>
      </c>
      <c r="GV278" s="27">
        <f>IF($O278&gt;=GV$1,$S278,0)</f>
        <v>0</v>
      </c>
      <c r="GW278" s="27">
        <f>IF($O278&gt;=GW$1,$S278,0)</f>
        <v>0</v>
      </c>
      <c r="GX278" s="27">
        <f>IF($O278&gt;=GX$1,$S278,0)</f>
        <v>0</v>
      </c>
      <c r="GY278" s="27">
        <f>IF($O278&gt;=GY$1,$S278,0)</f>
        <v>0</v>
      </c>
      <c r="GZ278" s="27">
        <f>IF($O278&gt;=GZ$1,$S278,0)</f>
        <v>0</v>
      </c>
      <c r="HA278" s="27">
        <f>IF($O278&gt;=HA$1,$S278,0)</f>
        <v>0</v>
      </c>
      <c r="HB278" s="27">
        <f>IF($O278&gt;=HB$1,$S278,0)</f>
        <v>0</v>
      </c>
      <c r="HC278" s="27">
        <f>IF($O278&gt;=HC$1,$S278,0)</f>
        <v>0</v>
      </c>
    </row>
    <row r="279" spans="1:211">
      <c r="A279" s="3">
        <v>83798</v>
      </c>
      <c r="B279" s="3" t="s">
        <v>180</v>
      </c>
      <c r="C279" s="3" t="s">
        <v>107</v>
      </c>
      <c r="D279" s="3">
        <v>69</v>
      </c>
      <c r="E279" s="4">
        <v>36573</v>
      </c>
      <c r="F279" s="5">
        <v>18.350684931506848</v>
      </c>
      <c r="G279" s="3" t="s">
        <v>99</v>
      </c>
      <c r="H279" s="4">
        <v>17988</v>
      </c>
      <c r="I279" s="9" t="s">
        <v>864</v>
      </c>
      <c r="J279" s="5">
        <v>3386.79</v>
      </c>
      <c r="K279" s="31">
        <v>331</v>
      </c>
      <c r="L279" s="32">
        <v>18</v>
      </c>
      <c r="M279" s="33">
        <f>VLOOKUP(L279,FIND,3,TRUE)</f>
        <v>1.2</v>
      </c>
      <c r="N279" s="32">
        <f>IF(L279&gt;30,180,VLOOKUP(L279,TEMPO,2,FALSE))</f>
        <v>108</v>
      </c>
      <c r="O279" s="32">
        <f>IF(R279&gt;0,4,N279)</f>
        <v>108</v>
      </c>
      <c r="P279" s="96">
        <f>J279*M279*L279</f>
        <v>73154.66399999999</v>
      </c>
      <c r="Q279" s="96">
        <f>10934.45*2</f>
        <v>21868.9</v>
      </c>
      <c r="R279" s="96">
        <f>IF(P279&lt;=Q279,P279/4,0)</f>
        <v>0</v>
      </c>
      <c r="S279" s="5">
        <f>IF(P279&gt;=Q279,P279/N279,0)</f>
        <v>677.35799999999995</v>
      </c>
      <c r="T279" s="3"/>
      <c r="U279" s="3">
        <f>IF(T279="",1,0)</f>
        <v>1</v>
      </c>
      <c r="V279" s="3">
        <v>642</v>
      </c>
      <c r="W279" s="5">
        <v>0</v>
      </c>
      <c r="X279" s="5">
        <v>402.65</v>
      </c>
      <c r="Y279" s="5">
        <f>X279*W279</f>
        <v>0</v>
      </c>
      <c r="Z279" s="5">
        <v>400</v>
      </c>
      <c r="AA279" s="5">
        <f>S279+Y279+Z279</f>
        <v>1077.3579999999999</v>
      </c>
      <c r="AB279" s="39">
        <f>(J279/12+J279/12*1.3333333333+450/12+J279/30*6/12+J279)*1.3+Y279+Z279+153.9</f>
        <v>5934.9626999877701</v>
      </c>
      <c r="AC279" s="39" t="s">
        <v>107</v>
      </c>
      <c r="AD279" s="39">
        <f>J279*1.3+400+153.9</f>
        <v>4956.7269999999999</v>
      </c>
      <c r="AE279" s="39">
        <f>SUMIFS('CUSTO MENSAL FUNC NOVO'!H:H,'CUSTO MENSAL FUNC NOVO'!A:A,'VALORES MENSAIS'!AC279)</f>
        <v>3348.9422500000001</v>
      </c>
      <c r="AF279" s="27">
        <f>IF($R279&gt;0,$R279,$S279)+$Y279+$Z279</f>
        <v>1077.3579999999999</v>
      </c>
      <c r="AG279" s="27">
        <f>IF($R279&gt;0,$R279,$S279)+$Y279+$Z279</f>
        <v>1077.3579999999999</v>
      </c>
      <c r="AH279" s="27">
        <f>IF($R279&gt;0,$R279,$S279)+$Y279+$Z279</f>
        <v>1077.3579999999999</v>
      </c>
      <c r="AI279" s="27">
        <f>IF($R279&gt;0,$R279,$S279)+$Y279+$Z279</f>
        <v>1077.3579999999999</v>
      </c>
      <c r="AJ279" s="27">
        <f>IF($O279&gt;=AJ$1,$S279+$Y279+$Z279,$Y279+$Z279)</f>
        <v>1077.3579999999999</v>
      </c>
      <c r="AK279" s="27">
        <f>IF($O279&gt;=AK$1,$S279+$Y279+$Z279,$Y279+$Z279)</f>
        <v>1077.3579999999999</v>
      </c>
      <c r="AL279" s="27">
        <f>IF($O279&gt;=AL$1,$S279+$Y279+$Z279,$Y279+$Z279)</f>
        <v>1077.3579999999999</v>
      </c>
      <c r="AM279" s="27">
        <f>IF($O279&gt;=AM$1,$S279+$Y279+$Z279,$Y279+$Z279)</f>
        <v>1077.3579999999999</v>
      </c>
      <c r="AN279" s="27">
        <f>IF($O279&gt;=AN$1,$S279+$Y279+$Z279,$Y279+$Z279)</f>
        <v>1077.3579999999999</v>
      </c>
      <c r="AO279" s="27">
        <f>IF($O279&gt;=AO$1,$S279+$Y279+$Z279,$Y279+$Z279)</f>
        <v>1077.3579999999999</v>
      </c>
      <c r="AP279" s="27">
        <f>IF($O279&gt;=AP$1,$S279+$Y279+$Z279,$Y279+$Z279)</f>
        <v>1077.3579999999999</v>
      </c>
      <c r="AQ279" s="27">
        <f>IF($O279&gt;=AQ$1,$S279+$Y279+$Z279,$Y279+$Z279)</f>
        <v>1077.3579999999999</v>
      </c>
      <c r="AR279" s="27">
        <f>IF($O279&gt;=AR$1,$S279+$Y279+$Z279,$Y279+$Z279)</f>
        <v>1077.3579999999999</v>
      </c>
      <c r="AS279" s="27">
        <f>IF($O279&gt;=AS$1,$S279+$Y279+$Z279,$Y279+$Z279)</f>
        <v>1077.3579999999999</v>
      </c>
      <c r="AT279" s="27">
        <f>IF($O279&gt;=AT$1,$S279+$Y279+$Z279,$Y279+$Z279)</f>
        <v>1077.3579999999999</v>
      </c>
      <c r="AU279" s="27">
        <f>IF($O279&gt;=AU$1,$S279+$Y279+$Z279,$Y279+$Z279)</f>
        <v>1077.3579999999999</v>
      </c>
      <c r="AV279" s="27">
        <f>IF($O279&gt;=AV$1,$S279+$Y279+$Z279,$Y279+$Z279)</f>
        <v>1077.3579999999999</v>
      </c>
      <c r="AW279" s="27">
        <f>IF($O279&gt;=AW$1,$S279+$Y279+$Z279,$Y279+$Z279)</f>
        <v>1077.3579999999999</v>
      </c>
      <c r="AX279" s="27">
        <f>IF($O279&gt;=AX$1,$S279+$Y279+$Z279,$Y279+$Z279)</f>
        <v>1077.3579999999999</v>
      </c>
      <c r="AY279" s="27">
        <f>IF($O279&gt;=AY$1,$S279+$Y279+$Z279,$Y279+$Z279)</f>
        <v>1077.3579999999999</v>
      </c>
      <c r="AZ279" s="27">
        <f>IF($O279&gt;=AZ$1,$S279+$Y279+$Z279,$Y279+$Z279)</f>
        <v>1077.3579999999999</v>
      </c>
      <c r="BA279" s="27">
        <f>IF($O279&gt;=BA$1,$S279+$Y279+$Z279,$Y279+$Z279)</f>
        <v>1077.3579999999999</v>
      </c>
      <c r="BB279" s="27">
        <f>IF($O279&gt;=BB$1,$S279+$Y279+$Z279,$Y279+$Z279)</f>
        <v>1077.3579999999999</v>
      </c>
      <c r="BC279" s="27">
        <f>IF($O279&gt;=BC$1,$S279+$Y279+$Z279,$Y279+$Z279)</f>
        <v>1077.3579999999999</v>
      </c>
      <c r="BD279" s="27">
        <f>IF($O279&gt;=BD$1,$S279+$Y279+$Z279,$Y279+$Z279)</f>
        <v>1077.3579999999999</v>
      </c>
      <c r="BE279" s="27">
        <f>IF($O279&gt;=BE$1,$S279+$Y279+$Z279,$Y279+$Z279)</f>
        <v>1077.3579999999999</v>
      </c>
      <c r="BF279" s="27">
        <f>IF($O279&gt;=BF$1,$S279+$Y279+$Z279,$Y279+$Z279)</f>
        <v>1077.3579999999999</v>
      </c>
      <c r="BG279" s="27">
        <f>IF($O279&gt;=BG$1,$S279+$Y279+$Z279,$Y279+$Z279)</f>
        <v>1077.3579999999999</v>
      </c>
      <c r="BH279" s="27">
        <f>IF($O279&gt;=BH$1,$S279+$Y279+$Z279,$Y279+$Z279)</f>
        <v>1077.3579999999999</v>
      </c>
      <c r="BI279" s="27">
        <f>IF($O279&gt;=BI$1,$S279+$Y279+$Z279,$Y279+$Z279)</f>
        <v>1077.3579999999999</v>
      </c>
      <c r="BJ279" s="27">
        <f>IF($O279&gt;=BJ$1,$S279+$Y279+$Z279,$Y279+$Z279)</f>
        <v>1077.3579999999999</v>
      </c>
      <c r="BK279" s="27">
        <f>IF($O279&gt;=BK$1,$S279+$Y279+$Z279,$Y279+$Z279)</f>
        <v>1077.3579999999999</v>
      </c>
      <c r="BL279" s="27">
        <f>IF($O279&gt;=BL$1,$S279+$Y279+$Z279,$Y279+$Z279)</f>
        <v>1077.3579999999999</v>
      </c>
      <c r="BM279" s="27">
        <f>IF($O279&gt;=BM$1,$S279+$Y279+$Z279,$Y279+$Z279)</f>
        <v>1077.3579999999999</v>
      </c>
      <c r="BN279" s="27">
        <f>IF($O279&gt;=BN$1,$S279+$Y279+$Z279,$Y279+$Z279)</f>
        <v>1077.3579999999999</v>
      </c>
      <c r="BO279" s="27">
        <f>IF($O279&gt;=BO$1,$S279+$Y279+$Z279,$Y279+$Z279)</f>
        <v>1077.3579999999999</v>
      </c>
      <c r="BP279" s="27">
        <f>IF($O279&gt;=BP$1,$S279+$Y279+$Z279,$Y279+$Z279)</f>
        <v>1077.3579999999999</v>
      </c>
      <c r="BQ279" s="27">
        <f>IF($O279&gt;=BQ$1,$S279+$Y279+$Z279,$Y279+$Z279)</f>
        <v>1077.3579999999999</v>
      </c>
      <c r="BR279" s="27">
        <f>IF($O279&gt;=BR$1,$S279+$Y279+$Z279,$Y279+$Z279)</f>
        <v>1077.3579999999999</v>
      </c>
      <c r="BS279" s="27">
        <f>IF($O279&gt;=BS$1,$S279+$Y279+$Z279,$Y279+$Z279)</f>
        <v>1077.3579999999999</v>
      </c>
      <c r="BT279" s="27">
        <f>IF($O279&gt;=BT$1,$S279+$Y279+$Z279,$Y279+$Z279)</f>
        <v>1077.3579999999999</v>
      </c>
      <c r="BU279" s="27">
        <f>IF($O279&gt;=BU$1,$S279+$Y279+$Z279,$Y279+$Z279)</f>
        <v>1077.3579999999999</v>
      </c>
      <c r="BV279" s="27">
        <f>IF($O279&gt;=BV$1,$S279+$Y279+$Z279,$Y279+$Z279)</f>
        <v>1077.3579999999999</v>
      </c>
      <c r="BW279" s="27">
        <f>IF($O279&gt;=BW$1,$S279+$Y279+$Z279,$Y279+$Z279)</f>
        <v>1077.3579999999999</v>
      </c>
      <c r="BX279" s="27">
        <f>IF($O279&gt;=BX$1,$S279+$Y279+$Z279,$Y279+$Z279)</f>
        <v>1077.3579999999999</v>
      </c>
      <c r="BY279" s="27">
        <f>IF($O279&gt;=BY$1,$S279+$Y279+$Z279,$Y279+$Z279)</f>
        <v>1077.3579999999999</v>
      </c>
      <c r="BZ279" s="27">
        <f>IF($O279&gt;=BZ$1,$S279+$Y279+$Z279,$Y279+$Z279)</f>
        <v>1077.3579999999999</v>
      </c>
      <c r="CA279" s="27">
        <f>IF($O279&gt;=CA$1,$S279+$Y279+$Z279,$Y279+$Z279)</f>
        <v>1077.3579999999999</v>
      </c>
      <c r="CB279" s="27">
        <f>IF($O279&gt;=CB$1,$S279+$Y279+$Z279,$Y279+$Z279)</f>
        <v>1077.3579999999999</v>
      </c>
      <c r="CC279" s="27">
        <f>IF($O279&gt;=CC$1,$S279+$Y279+$Z279,$Y279+$Z279)</f>
        <v>1077.3579999999999</v>
      </c>
      <c r="CD279" s="27">
        <f>IF($O279&gt;=CD$1,$S279+$Y279+$Z279,$Y279+$Z279)</f>
        <v>1077.3579999999999</v>
      </c>
      <c r="CE279" s="27">
        <f>IF($O279&gt;=CE$1,$S279+$Y279+$Z279,$Y279+$Z279)</f>
        <v>1077.3579999999999</v>
      </c>
      <c r="CF279" s="27">
        <f>IF($O279&gt;=CF$1,$S279+$Y279+$Z279,$Y279+$Z279)</f>
        <v>1077.3579999999999</v>
      </c>
      <c r="CG279" s="27">
        <f>IF($O279&gt;=CG$1,$S279+$Y279+$Z279,$Y279+$Z279)</f>
        <v>1077.3579999999999</v>
      </c>
      <c r="CH279" s="27">
        <f>IF($O279&gt;=CH$1,$S279+$Y279+$Z279,$Y279+$Z279)</f>
        <v>1077.3579999999999</v>
      </c>
      <c r="CI279" s="27">
        <f>IF($O279&gt;=CI$1,$S279+$Y279+$Z279,$Y279+$Z279)</f>
        <v>1077.3579999999999</v>
      </c>
      <c r="CJ279" s="27">
        <f>IF($O279&gt;=CJ$1,$S279+$Y279+$Z279,$Y279+$Z279)</f>
        <v>1077.3579999999999</v>
      </c>
      <c r="CK279" s="27">
        <f>IF($O279&gt;=CK$1,$S279+$Y279+$Z279,$Y279+$Z279)</f>
        <v>1077.3579999999999</v>
      </c>
      <c r="CL279" s="27">
        <f>IF($O279&gt;=CL$1,$S279+$Y279+$Z279,$Y279+$Z279)</f>
        <v>1077.3579999999999</v>
      </c>
      <c r="CM279" s="27">
        <f>IF($O279&gt;=CM$1,$S279+$Y279+$Z279,$Y279+$Z279)</f>
        <v>1077.3579999999999</v>
      </c>
      <c r="CN279" s="27">
        <f>IF($O279&gt;=CN$1,$S279+$Y279,$Y279)</f>
        <v>677.35799999999995</v>
      </c>
      <c r="CO279" s="27">
        <f>IF($O279&gt;=CO$1,$S279+$Y279,$Y279)</f>
        <v>677.35799999999995</v>
      </c>
      <c r="CP279" s="27">
        <f>IF($O279&gt;=CP$1,$S279+$Y279,$Y279)</f>
        <v>677.35799999999995</v>
      </c>
      <c r="CQ279" s="27">
        <f>IF($O279&gt;=CQ$1,$S279+$Y279,$Y279)</f>
        <v>677.35799999999995</v>
      </c>
      <c r="CR279" s="27">
        <f>IF($O279&gt;=CR$1,$S279+$Y279,$Y279)</f>
        <v>677.35799999999995</v>
      </c>
      <c r="CS279" s="27">
        <f>IF($O279&gt;=CS$1,$S279+$Y279,$Y279)</f>
        <v>677.35799999999995</v>
      </c>
      <c r="CT279" s="27">
        <f>IF($O279&gt;=CT$1,$S279+$Y279,$Y279)</f>
        <v>677.35799999999995</v>
      </c>
      <c r="CU279" s="27">
        <f>IF($O279&gt;=CU$1,$S279+$Y279,$Y279)</f>
        <v>677.35799999999995</v>
      </c>
      <c r="CV279" s="27">
        <f>IF($O279&gt;=CV$1,$S279+$Y279,$Y279)</f>
        <v>677.35799999999995</v>
      </c>
      <c r="CW279" s="27">
        <f>IF($O279&gt;=CW$1,$S279+$Y279,$Y279)</f>
        <v>677.35799999999995</v>
      </c>
      <c r="CX279" s="27">
        <f>IF($O279&gt;=CX$1,$S279+$Y279,$Y279)</f>
        <v>677.35799999999995</v>
      </c>
      <c r="CY279" s="27">
        <f>IF($O279&gt;=CY$1,$S279+$Y279,$Y279)</f>
        <v>677.35799999999995</v>
      </c>
      <c r="CZ279" s="27">
        <f>IF($O279&gt;=CZ$1,$S279+$Y279,$Y279)</f>
        <v>677.35799999999995</v>
      </c>
      <c r="DA279" s="27">
        <f>IF($O279&gt;=DA$1,$S279+$Y279,$Y279)</f>
        <v>677.35799999999995</v>
      </c>
      <c r="DB279" s="27">
        <f>IF($O279&gt;=DB$1,$S279+$Y279,$Y279)</f>
        <v>677.35799999999995</v>
      </c>
      <c r="DC279" s="27">
        <f>IF($O279&gt;=DC$1,$S279+$Y279,$Y279)</f>
        <v>677.35799999999995</v>
      </c>
      <c r="DD279" s="27">
        <f>IF($O279&gt;=DD$1,$S279+$Y279,$Y279)</f>
        <v>677.35799999999995</v>
      </c>
      <c r="DE279" s="27">
        <f>IF($O279&gt;=DE$1,$S279+$Y279,$Y279)</f>
        <v>677.35799999999995</v>
      </c>
      <c r="DF279" s="27">
        <f>IF($O279&gt;=DF$1,$S279+$Y279,$Y279)</f>
        <v>677.35799999999995</v>
      </c>
      <c r="DG279" s="27">
        <f>IF($O279&gt;=DG$1,$S279+$Y279,$Y279)</f>
        <v>677.35799999999995</v>
      </c>
      <c r="DH279" s="27">
        <f>IF($O279&gt;=DH$1,$S279+$Y279,$Y279)</f>
        <v>677.35799999999995</v>
      </c>
      <c r="DI279" s="27">
        <f>IF($O279&gt;=DI$1,$S279+$Y279,$Y279)</f>
        <v>677.35799999999995</v>
      </c>
      <c r="DJ279" s="27">
        <f>IF($O279&gt;=DJ$1,$S279+$Y279,$Y279)</f>
        <v>677.35799999999995</v>
      </c>
      <c r="DK279" s="27">
        <f>IF($O279&gt;=DK$1,$S279+$Y279,$Y279)</f>
        <v>677.35799999999995</v>
      </c>
      <c r="DL279" s="27">
        <f>IF($O279&gt;=DL$1,$S279+$Y279,$Y279)</f>
        <v>677.35799999999995</v>
      </c>
      <c r="DM279" s="27">
        <f>IF($O279&gt;=DM$1,$S279+$Y279,$Y279)</f>
        <v>677.35799999999995</v>
      </c>
      <c r="DN279" s="27">
        <f>IF($O279&gt;=DN$1,$S279+$Y279,$Y279)</f>
        <v>677.35799999999995</v>
      </c>
      <c r="DO279" s="27">
        <f>IF($O279&gt;=DO$1,$S279+$Y279,$Y279)</f>
        <v>677.35799999999995</v>
      </c>
      <c r="DP279" s="27">
        <f>IF($O279&gt;=DP$1,$S279+$Y279,$Y279)</f>
        <v>677.35799999999995</v>
      </c>
      <c r="DQ279" s="27">
        <f>IF($O279&gt;=DQ$1,$S279+$Y279,$Y279)</f>
        <v>677.35799999999995</v>
      </c>
      <c r="DR279" s="27">
        <f>IF($O279&gt;=DR$1,$S279+$Y279,$Y279)</f>
        <v>677.35799999999995</v>
      </c>
      <c r="DS279" s="27">
        <f>IF($O279&gt;=DS$1,$S279+$Y279,$Y279)</f>
        <v>677.35799999999995</v>
      </c>
      <c r="DT279" s="27">
        <f>IF($O279&gt;=DT$1,$S279+$Y279,$Y279)</f>
        <v>677.35799999999995</v>
      </c>
      <c r="DU279" s="27">
        <f>IF($O279&gt;=DU$1,$S279+$Y279,$Y279)</f>
        <v>677.35799999999995</v>
      </c>
      <c r="DV279" s="27">
        <f>IF($O279&gt;=DV$1,$S279+$Y279,$Y279)</f>
        <v>677.35799999999995</v>
      </c>
      <c r="DW279" s="27">
        <f>IF($O279&gt;=DW$1,$S279+$Y279,$Y279)</f>
        <v>677.35799999999995</v>
      </c>
      <c r="DX279" s="27">
        <f>IF($O279&gt;=DX$1,$S279+$Y279,$Y279)</f>
        <v>677.35799999999995</v>
      </c>
      <c r="DY279" s="27">
        <f>IF($O279&gt;=DY$1,$S279+$Y279,$Y279)</f>
        <v>677.35799999999995</v>
      </c>
      <c r="DZ279" s="27">
        <f>IF($O279&gt;=DZ$1,$S279+$Y279,$Y279)</f>
        <v>677.35799999999995</v>
      </c>
      <c r="EA279" s="27">
        <f>IF($O279&gt;=EA$1,$S279+$Y279,$Y279)</f>
        <v>677.35799999999995</v>
      </c>
      <c r="EB279" s="27">
        <f>IF($O279&gt;=EB$1,$S279+$Y279,$Y279)</f>
        <v>677.35799999999995</v>
      </c>
      <c r="EC279" s="27">
        <f>IF($O279&gt;=EC$1,$S279+$Y279,$Y279)</f>
        <v>677.35799999999995</v>
      </c>
      <c r="ED279" s="27">
        <f>IF($O279&gt;=ED$1,$S279+$Y279,$Y279)</f>
        <v>677.35799999999995</v>
      </c>
      <c r="EE279" s="27">
        <f>IF($O279&gt;=EE$1,$S279+$Y279,$Y279)</f>
        <v>677.35799999999995</v>
      </c>
      <c r="EF279" s="27">
        <f>IF($O279&gt;=EF$1,$S279+$Y279,$Y279)</f>
        <v>677.35799999999995</v>
      </c>
      <c r="EG279" s="27">
        <f>IF($O279&gt;=EG$1,$S279+$Y279,$Y279)</f>
        <v>677.35799999999995</v>
      </c>
      <c r="EH279" s="27">
        <f>IF($O279&gt;=EH$1,$S279+$Y279,$Y279)</f>
        <v>677.35799999999995</v>
      </c>
      <c r="EI279" s="27">
        <f>IF($O279&gt;=EI$1,$S279+$Y279,$Y279)</f>
        <v>677.35799999999995</v>
      </c>
      <c r="EJ279" s="27">
        <f>IF($O279&gt;=EJ$1,$S279+$Y279,$Y279)</f>
        <v>0</v>
      </c>
      <c r="EK279" s="27">
        <f>IF($O279&gt;=EK$1,$S279+$Y279,$Y279)</f>
        <v>0</v>
      </c>
      <c r="EL279" s="27">
        <f>IF($O279&gt;=EL$1,$S279+$Y279,$Y279)</f>
        <v>0</v>
      </c>
      <c r="EM279" s="27">
        <f>IF($O279&gt;=EM$1,$S279+$Y279,$Y279)</f>
        <v>0</v>
      </c>
      <c r="EN279" s="27">
        <f>IF($O279&gt;=EN$1,$S279+$Y279,$Y279)</f>
        <v>0</v>
      </c>
      <c r="EO279" s="27">
        <f>IF($O279&gt;=EO$1,$S279+$Y279,$Y279)</f>
        <v>0</v>
      </c>
      <c r="EP279" s="27">
        <f>IF($O279&gt;=EP$1,$S279+$Y279,$Y279)</f>
        <v>0</v>
      </c>
      <c r="EQ279" s="27">
        <f>IF($O279&gt;=EQ$1,$S279+$Y279,$Y279)</f>
        <v>0</v>
      </c>
      <c r="ER279" s="27">
        <f>IF($O279&gt;=ER$1,$S279+$Y279,$Y279)</f>
        <v>0</v>
      </c>
      <c r="ES279" s="27">
        <f>IF($O279&gt;=ES$1,$S279+$Y279,$Y279)</f>
        <v>0</v>
      </c>
      <c r="ET279" s="27">
        <f>IF($O279&gt;=ET$1,$S279+$Y279,$Y279)</f>
        <v>0</v>
      </c>
      <c r="EU279" s="27">
        <f>IF($O279&gt;=EU$1,$S279+$Y279,$Y279)</f>
        <v>0</v>
      </c>
      <c r="EV279" s="27">
        <f>IF($O279&gt;=EV$1,$S279,0)</f>
        <v>0</v>
      </c>
      <c r="EW279" s="27">
        <f>IF($O279&gt;=EW$1,$S279,0)</f>
        <v>0</v>
      </c>
      <c r="EX279" s="27">
        <f>IF($O279&gt;=EX$1,$S279,0)</f>
        <v>0</v>
      </c>
      <c r="EY279" s="27">
        <f>IF($O279&gt;=EY$1,$S279,0)</f>
        <v>0</v>
      </c>
      <c r="EZ279" s="27">
        <f>IF($O279&gt;=EZ$1,$S279,0)</f>
        <v>0</v>
      </c>
      <c r="FA279" s="27">
        <f>IF($O279&gt;=FA$1,$S279,0)</f>
        <v>0</v>
      </c>
      <c r="FB279" s="27">
        <f>IF($O279&gt;=FB$1,$S279,0)</f>
        <v>0</v>
      </c>
      <c r="FC279" s="27">
        <f>IF($O279&gt;=FC$1,$S279,0)</f>
        <v>0</v>
      </c>
      <c r="FD279" s="27">
        <f>IF($O279&gt;=FD$1,$S279,0)</f>
        <v>0</v>
      </c>
      <c r="FE279" s="27">
        <f>IF($O279&gt;=FE$1,$S279,0)</f>
        <v>0</v>
      </c>
      <c r="FF279" s="27">
        <f>IF($O279&gt;=FF$1,$S279,0)</f>
        <v>0</v>
      </c>
      <c r="FG279" s="27">
        <f>IF($O279&gt;=FG$1,$S279,0)</f>
        <v>0</v>
      </c>
      <c r="FH279" s="27">
        <f>IF($O279&gt;=FH$1,$S279,0)</f>
        <v>0</v>
      </c>
      <c r="FI279" s="27">
        <f>IF($O279&gt;=FI$1,$S279,0)</f>
        <v>0</v>
      </c>
      <c r="FJ279" s="27">
        <f>IF($O279&gt;=FJ$1,$S279,0)</f>
        <v>0</v>
      </c>
      <c r="FK279" s="27">
        <f>IF($O279&gt;=FK$1,$S279,0)</f>
        <v>0</v>
      </c>
      <c r="FL279" s="27">
        <f>IF($O279&gt;=FL$1,$S279,0)</f>
        <v>0</v>
      </c>
      <c r="FM279" s="27">
        <f>IF($O279&gt;=FM$1,$S279,0)</f>
        <v>0</v>
      </c>
      <c r="FN279" s="27">
        <f>IF($O279&gt;=FN$1,$S279,0)</f>
        <v>0</v>
      </c>
      <c r="FO279" s="27">
        <f>IF($O279&gt;=FO$1,$S279,0)</f>
        <v>0</v>
      </c>
      <c r="FP279" s="27">
        <f>IF($O279&gt;=FP$1,$S279,0)</f>
        <v>0</v>
      </c>
      <c r="FQ279" s="27">
        <f>IF($O279&gt;=FQ$1,$S279,0)</f>
        <v>0</v>
      </c>
      <c r="FR279" s="27">
        <f>IF($O279&gt;=FR$1,$S279,0)</f>
        <v>0</v>
      </c>
      <c r="FS279" s="27">
        <f>IF($O279&gt;=FS$1,$S279,0)</f>
        <v>0</v>
      </c>
      <c r="FT279" s="27">
        <f>IF($O279&gt;=FT$1,$S279,0)</f>
        <v>0</v>
      </c>
      <c r="FU279" s="27">
        <f>IF($O279&gt;=FU$1,$S279,0)</f>
        <v>0</v>
      </c>
      <c r="FV279" s="27">
        <f>IF($O279&gt;=FV$1,$S279,0)</f>
        <v>0</v>
      </c>
      <c r="FW279" s="27">
        <f>IF($O279&gt;=FW$1,$S279,0)</f>
        <v>0</v>
      </c>
      <c r="FX279" s="27">
        <f>IF($O279&gt;=FX$1,$S279,0)</f>
        <v>0</v>
      </c>
      <c r="FY279" s="27">
        <f>IF($O279&gt;=FY$1,$S279,0)</f>
        <v>0</v>
      </c>
      <c r="FZ279" s="27">
        <f>IF($O279&gt;=FZ$1,$S279,0)</f>
        <v>0</v>
      </c>
      <c r="GA279" s="27">
        <f>IF($O279&gt;=GA$1,$S279,0)</f>
        <v>0</v>
      </c>
      <c r="GB279" s="27">
        <f>IF($O279&gt;=GB$1,$S279,0)</f>
        <v>0</v>
      </c>
      <c r="GC279" s="27">
        <f>IF($O279&gt;=GC$1,$S279,0)</f>
        <v>0</v>
      </c>
      <c r="GD279" s="27">
        <f>IF($O279&gt;=GD$1,$S279,0)</f>
        <v>0</v>
      </c>
      <c r="GE279" s="27">
        <f>IF($O279&gt;=GE$1,$S279,0)</f>
        <v>0</v>
      </c>
      <c r="GF279" s="27">
        <f>IF($O279&gt;=GF$1,$S279,0)</f>
        <v>0</v>
      </c>
      <c r="GG279" s="27">
        <f>IF($O279&gt;=GG$1,$S279,0)</f>
        <v>0</v>
      </c>
      <c r="GH279" s="27">
        <f>IF($O279&gt;=GH$1,$S279,0)</f>
        <v>0</v>
      </c>
      <c r="GI279" s="27">
        <f>IF($O279&gt;=GI$1,$S279,0)</f>
        <v>0</v>
      </c>
      <c r="GJ279" s="27">
        <f>IF($O279&gt;=GJ$1,$S279,0)</f>
        <v>0</v>
      </c>
      <c r="GK279" s="27">
        <f>IF($O279&gt;=GK$1,$S279,0)</f>
        <v>0</v>
      </c>
      <c r="GL279" s="27">
        <f>IF($O279&gt;=GL$1,$S279,0)</f>
        <v>0</v>
      </c>
      <c r="GM279" s="27">
        <f>IF($O279&gt;=GM$1,$S279,0)</f>
        <v>0</v>
      </c>
      <c r="GN279" s="27">
        <f>IF($O279&gt;=GN$1,$S279,0)</f>
        <v>0</v>
      </c>
      <c r="GO279" s="27">
        <f>IF($O279&gt;=GO$1,$S279,0)</f>
        <v>0</v>
      </c>
      <c r="GP279" s="27">
        <f>IF($O279&gt;=GP$1,$S279,0)</f>
        <v>0</v>
      </c>
      <c r="GQ279" s="27">
        <f>IF($O279&gt;=GQ$1,$S279,0)</f>
        <v>0</v>
      </c>
      <c r="GR279" s="27">
        <f>IF($O279&gt;=GR$1,$S279,0)</f>
        <v>0</v>
      </c>
      <c r="GS279" s="27">
        <f>IF($O279&gt;=GS$1,$S279,0)</f>
        <v>0</v>
      </c>
      <c r="GT279" s="27">
        <f>IF($O279&gt;=GT$1,$S279,0)</f>
        <v>0</v>
      </c>
      <c r="GU279" s="27">
        <f>IF($O279&gt;=GU$1,$S279,0)</f>
        <v>0</v>
      </c>
      <c r="GV279" s="27">
        <f>IF($O279&gt;=GV$1,$S279,0)</f>
        <v>0</v>
      </c>
      <c r="GW279" s="27">
        <f>IF($O279&gt;=GW$1,$S279,0)</f>
        <v>0</v>
      </c>
      <c r="GX279" s="27">
        <f>IF($O279&gt;=GX$1,$S279,0)</f>
        <v>0</v>
      </c>
      <c r="GY279" s="27">
        <f>IF($O279&gt;=GY$1,$S279,0)</f>
        <v>0</v>
      </c>
      <c r="GZ279" s="27">
        <f>IF($O279&gt;=GZ$1,$S279,0)</f>
        <v>0</v>
      </c>
      <c r="HA279" s="27">
        <f>IF($O279&gt;=HA$1,$S279,0)</f>
        <v>0</v>
      </c>
      <c r="HB279" s="27">
        <f>IF($O279&gt;=HB$1,$S279,0)</f>
        <v>0</v>
      </c>
      <c r="HC279" s="27">
        <f>IF($O279&gt;=HC$1,$S279,0)</f>
        <v>0</v>
      </c>
    </row>
    <row r="280" spans="1:211">
      <c r="A280" s="3">
        <v>97799</v>
      </c>
      <c r="B280" s="3" t="s">
        <v>153</v>
      </c>
      <c r="C280" s="3" t="s">
        <v>107</v>
      </c>
      <c r="D280" s="3">
        <v>58</v>
      </c>
      <c r="E280" s="4">
        <v>37434</v>
      </c>
      <c r="F280" s="5">
        <v>15.991780821917809</v>
      </c>
      <c r="G280" s="3" t="s">
        <v>99</v>
      </c>
      <c r="H280" s="4">
        <v>22139</v>
      </c>
      <c r="I280" s="9" t="s">
        <v>864</v>
      </c>
      <c r="J280" s="5">
        <v>3254.31</v>
      </c>
      <c r="K280" s="31">
        <v>331</v>
      </c>
      <c r="L280" s="32">
        <v>16</v>
      </c>
      <c r="M280" s="33">
        <f>VLOOKUP(L280,FIND,3,TRUE)</f>
        <v>1.2</v>
      </c>
      <c r="N280" s="32">
        <f>IF(L280&gt;30,180,VLOOKUP(L280,TEMPO,2,FALSE))</f>
        <v>96</v>
      </c>
      <c r="O280" s="32">
        <f>IF(R280&gt;0,4,N280)</f>
        <v>96</v>
      </c>
      <c r="P280" s="96">
        <f>J280*M280*L280</f>
        <v>62482.751999999993</v>
      </c>
      <c r="Q280" s="96">
        <f>10934.45*2</f>
        <v>21868.9</v>
      </c>
      <c r="R280" s="96">
        <f>IF(P280&lt;=Q280,P280/4,0)</f>
        <v>0</v>
      </c>
      <c r="S280" s="5">
        <f>IF(P280&gt;=Q280,P280/N280,0)</f>
        <v>650.86199999999997</v>
      </c>
      <c r="T280" s="3"/>
      <c r="U280" s="3">
        <f>IF(T280="",1,0)</f>
        <v>1</v>
      </c>
      <c r="V280" s="3">
        <v>637</v>
      </c>
      <c r="W280" s="5">
        <v>0.1</v>
      </c>
      <c r="X280" s="5">
        <v>245.73</v>
      </c>
      <c r="Y280" s="5">
        <f>X280*W280</f>
        <v>24.573</v>
      </c>
      <c r="Z280" s="5">
        <v>400</v>
      </c>
      <c r="AA280" s="5">
        <f>S280+Y280+Z280</f>
        <v>1075.4349999999999</v>
      </c>
      <c r="AB280" s="39">
        <f>(J280/12+J280/12*1.3333333333+450/12+J280/30*6/12+J280)*1.3+Y280+Z280+153.9</f>
        <v>5750.9532999882485</v>
      </c>
      <c r="AC280" s="39" t="s">
        <v>107</v>
      </c>
      <c r="AD280" s="39">
        <f>J280*1.3+400+153.9</f>
        <v>4784.5029999999997</v>
      </c>
      <c r="AE280" s="39">
        <f>SUMIFS('CUSTO MENSAL FUNC NOVO'!H:H,'CUSTO MENSAL FUNC NOVO'!A:A,'VALORES MENSAIS'!AC280)</f>
        <v>3348.9422500000001</v>
      </c>
      <c r="AF280" s="27">
        <f>IF($R280&gt;0,$R280,$S280)+$Y280+$Z280</f>
        <v>1075.4349999999999</v>
      </c>
      <c r="AG280" s="27">
        <f>IF($R280&gt;0,$R280,$S280)+$Y280+$Z280</f>
        <v>1075.4349999999999</v>
      </c>
      <c r="AH280" s="27">
        <f>IF($R280&gt;0,$R280,$S280)+$Y280+$Z280</f>
        <v>1075.4349999999999</v>
      </c>
      <c r="AI280" s="27">
        <f>IF($R280&gt;0,$R280,$S280)+$Y280+$Z280</f>
        <v>1075.4349999999999</v>
      </c>
      <c r="AJ280" s="27">
        <f>IF($O280&gt;=AJ$1,$S280+$Y280+$Z280,$Y280+$Z280)</f>
        <v>1075.4349999999999</v>
      </c>
      <c r="AK280" s="27">
        <f>IF($O280&gt;=AK$1,$S280+$Y280+$Z280,$Y280+$Z280)</f>
        <v>1075.4349999999999</v>
      </c>
      <c r="AL280" s="27">
        <f>IF($O280&gt;=AL$1,$S280+$Y280+$Z280,$Y280+$Z280)</f>
        <v>1075.4349999999999</v>
      </c>
      <c r="AM280" s="27">
        <f>IF($O280&gt;=AM$1,$S280+$Y280+$Z280,$Y280+$Z280)</f>
        <v>1075.4349999999999</v>
      </c>
      <c r="AN280" s="27">
        <f>IF($O280&gt;=AN$1,$S280+$Y280+$Z280,$Y280+$Z280)</f>
        <v>1075.4349999999999</v>
      </c>
      <c r="AO280" s="27">
        <f>IF($O280&gt;=AO$1,$S280+$Y280+$Z280,$Y280+$Z280)</f>
        <v>1075.4349999999999</v>
      </c>
      <c r="AP280" s="27">
        <f>IF($O280&gt;=AP$1,$S280+$Y280+$Z280,$Y280+$Z280)</f>
        <v>1075.4349999999999</v>
      </c>
      <c r="AQ280" s="27">
        <f>IF($O280&gt;=AQ$1,$S280+$Y280+$Z280,$Y280+$Z280)</f>
        <v>1075.4349999999999</v>
      </c>
      <c r="AR280" s="27">
        <f>IF($O280&gt;=AR$1,$S280+$Y280+$Z280,$Y280+$Z280)</f>
        <v>1075.4349999999999</v>
      </c>
      <c r="AS280" s="27">
        <f>IF($O280&gt;=AS$1,$S280+$Y280+$Z280,$Y280+$Z280)</f>
        <v>1075.4349999999999</v>
      </c>
      <c r="AT280" s="27">
        <f>IF($O280&gt;=AT$1,$S280+$Y280+$Z280,$Y280+$Z280)</f>
        <v>1075.4349999999999</v>
      </c>
      <c r="AU280" s="27">
        <f>IF($O280&gt;=AU$1,$S280+$Y280+$Z280,$Y280+$Z280)</f>
        <v>1075.4349999999999</v>
      </c>
      <c r="AV280" s="27">
        <f>IF($O280&gt;=AV$1,$S280+$Y280+$Z280,$Y280+$Z280)</f>
        <v>1075.4349999999999</v>
      </c>
      <c r="AW280" s="27">
        <f>IF($O280&gt;=AW$1,$S280+$Y280+$Z280,$Y280+$Z280)</f>
        <v>1075.4349999999999</v>
      </c>
      <c r="AX280" s="27">
        <f>IF($O280&gt;=AX$1,$S280+$Y280+$Z280,$Y280+$Z280)</f>
        <v>1075.4349999999999</v>
      </c>
      <c r="AY280" s="27">
        <f>IF($O280&gt;=AY$1,$S280+$Y280+$Z280,$Y280+$Z280)</f>
        <v>1075.4349999999999</v>
      </c>
      <c r="AZ280" s="27">
        <f>IF($O280&gt;=AZ$1,$S280+$Y280+$Z280,$Y280+$Z280)</f>
        <v>1075.4349999999999</v>
      </c>
      <c r="BA280" s="27">
        <f>IF($O280&gt;=BA$1,$S280+$Y280+$Z280,$Y280+$Z280)</f>
        <v>1075.4349999999999</v>
      </c>
      <c r="BB280" s="27">
        <f>IF($O280&gt;=BB$1,$S280+$Y280+$Z280,$Y280+$Z280)</f>
        <v>1075.4349999999999</v>
      </c>
      <c r="BC280" s="27">
        <f>IF($O280&gt;=BC$1,$S280+$Y280+$Z280,$Y280+$Z280)</f>
        <v>1075.4349999999999</v>
      </c>
      <c r="BD280" s="27">
        <f>IF($O280&gt;=BD$1,$S280+$Y280+$Z280,$Y280+$Z280)</f>
        <v>1075.4349999999999</v>
      </c>
      <c r="BE280" s="27">
        <f>IF($O280&gt;=BE$1,$S280+$Y280+$Z280,$Y280+$Z280)</f>
        <v>1075.4349999999999</v>
      </c>
      <c r="BF280" s="27">
        <f>IF($O280&gt;=BF$1,$S280+$Y280+$Z280,$Y280+$Z280)</f>
        <v>1075.4349999999999</v>
      </c>
      <c r="BG280" s="27">
        <f>IF($O280&gt;=BG$1,$S280+$Y280+$Z280,$Y280+$Z280)</f>
        <v>1075.4349999999999</v>
      </c>
      <c r="BH280" s="27">
        <f>IF($O280&gt;=BH$1,$S280+$Y280+$Z280,$Y280+$Z280)</f>
        <v>1075.4349999999999</v>
      </c>
      <c r="BI280" s="27">
        <f>IF($O280&gt;=BI$1,$S280+$Y280+$Z280,$Y280+$Z280)</f>
        <v>1075.4349999999999</v>
      </c>
      <c r="BJ280" s="27">
        <f>IF($O280&gt;=BJ$1,$S280+$Y280+$Z280,$Y280+$Z280)</f>
        <v>1075.4349999999999</v>
      </c>
      <c r="BK280" s="27">
        <f>IF($O280&gt;=BK$1,$S280+$Y280+$Z280,$Y280+$Z280)</f>
        <v>1075.4349999999999</v>
      </c>
      <c r="BL280" s="27">
        <f>IF($O280&gt;=BL$1,$S280+$Y280+$Z280,$Y280+$Z280)</f>
        <v>1075.4349999999999</v>
      </c>
      <c r="BM280" s="27">
        <f>IF($O280&gt;=BM$1,$S280+$Y280+$Z280,$Y280+$Z280)</f>
        <v>1075.4349999999999</v>
      </c>
      <c r="BN280" s="27">
        <f>IF($O280&gt;=BN$1,$S280+$Y280+$Z280,$Y280+$Z280)</f>
        <v>1075.4349999999999</v>
      </c>
      <c r="BO280" s="27">
        <f>IF($O280&gt;=BO$1,$S280+$Y280+$Z280,$Y280+$Z280)</f>
        <v>1075.4349999999999</v>
      </c>
      <c r="BP280" s="27">
        <f>IF($O280&gt;=BP$1,$S280+$Y280+$Z280,$Y280+$Z280)</f>
        <v>1075.4349999999999</v>
      </c>
      <c r="BQ280" s="27">
        <f>IF($O280&gt;=BQ$1,$S280+$Y280+$Z280,$Y280+$Z280)</f>
        <v>1075.4349999999999</v>
      </c>
      <c r="BR280" s="27">
        <f>IF($O280&gt;=BR$1,$S280+$Y280+$Z280,$Y280+$Z280)</f>
        <v>1075.4349999999999</v>
      </c>
      <c r="BS280" s="27">
        <f>IF($O280&gt;=BS$1,$S280+$Y280+$Z280,$Y280+$Z280)</f>
        <v>1075.4349999999999</v>
      </c>
      <c r="BT280" s="27">
        <f>IF($O280&gt;=BT$1,$S280+$Y280+$Z280,$Y280+$Z280)</f>
        <v>1075.4349999999999</v>
      </c>
      <c r="BU280" s="27">
        <f>IF($O280&gt;=BU$1,$S280+$Y280+$Z280,$Y280+$Z280)</f>
        <v>1075.4349999999999</v>
      </c>
      <c r="BV280" s="27">
        <f>IF($O280&gt;=BV$1,$S280+$Y280+$Z280,$Y280+$Z280)</f>
        <v>1075.4349999999999</v>
      </c>
      <c r="BW280" s="27">
        <f>IF($O280&gt;=BW$1,$S280+$Y280+$Z280,$Y280+$Z280)</f>
        <v>1075.4349999999999</v>
      </c>
      <c r="BX280" s="27">
        <f>IF($O280&gt;=BX$1,$S280+$Y280+$Z280,$Y280+$Z280)</f>
        <v>1075.4349999999999</v>
      </c>
      <c r="BY280" s="27">
        <f>IF($O280&gt;=BY$1,$S280+$Y280+$Z280,$Y280+$Z280)</f>
        <v>1075.4349999999999</v>
      </c>
      <c r="BZ280" s="27">
        <f>IF($O280&gt;=BZ$1,$S280+$Y280+$Z280,$Y280+$Z280)</f>
        <v>1075.4349999999999</v>
      </c>
      <c r="CA280" s="27">
        <f>IF($O280&gt;=CA$1,$S280+$Y280+$Z280,$Y280+$Z280)</f>
        <v>1075.4349999999999</v>
      </c>
      <c r="CB280" s="27">
        <f>IF($O280&gt;=CB$1,$S280+$Y280+$Z280,$Y280+$Z280)</f>
        <v>1075.4349999999999</v>
      </c>
      <c r="CC280" s="27">
        <f>IF($O280&gt;=CC$1,$S280+$Y280+$Z280,$Y280+$Z280)</f>
        <v>1075.4349999999999</v>
      </c>
      <c r="CD280" s="27">
        <f>IF($O280&gt;=CD$1,$S280+$Y280+$Z280,$Y280+$Z280)</f>
        <v>1075.4349999999999</v>
      </c>
      <c r="CE280" s="27">
        <f>IF($O280&gt;=CE$1,$S280+$Y280+$Z280,$Y280+$Z280)</f>
        <v>1075.4349999999999</v>
      </c>
      <c r="CF280" s="27">
        <f>IF($O280&gt;=CF$1,$S280+$Y280+$Z280,$Y280+$Z280)</f>
        <v>1075.4349999999999</v>
      </c>
      <c r="CG280" s="27">
        <f>IF($O280&gt;=CG$1,$S280+$Y280+$Z280,$Y280+$Z280)</f>
        <v>1075.4349999999999</v>
      </c>
      <c r="CH280" s="27">
        <f>IF($O280&gt;=CH$1,$S280+$Y280+$Z280,$Y280+$Z280)</f>
        <v>1075.4349999999999</v>
      </c>
      <c r="CI280" s="27">
        <f>IF($O280&gt;=CI$1,$S280+$Y280+$Z280,$Y280+$Z280)</f>
        <v>1075.4349999999999</v>
      </c>
      <c r="CJ280" s="27">
        <f>IF($O280&gt;=CJ$1,$S280+$Y280+$Z280,$Y280+$Z280)</f>
        <v>1075.4349999999999</v>
      </c>
      <c r="CK280" s="27">
        <f>IF($O280&gt;=CK$1,$S280+$Y280+$Z280,$Y280+$Z280)</f>
        <v>1075.4349999999999</v>
      </c>
      <c r="CL280" s="27">
        <f>IF($O280&gt;=CL$1,$S280+$Y280+$Z280,$Y280+$Z280)</f>
        <v>1075.4349999999999</v>
      </c>
      <c r="CM280" s="27">
        <f>IF($O280&gt;=CM$1,$S280+$Y280+$Z280,$Y280+$Z280)</f>
        <v>1075.4349999999999</v>
      </c>
      <c r="CN280" s="27">
        <f>IF($O280&gt;=CN$1,$S280+$Y280,$Y280)</f>
        <v>675.43499999999995</v>
      </c>
      <c r="CO280" s="27">
        <f>IF($O280&gt;=CO$1,$S280+$Y280,$Y280)</f>
        <v>675.43499999999995</v>
      </c>
      <c r="CP280" s="27">
        <f>IF($O280&gt;=CP$1,$S280+$Y280,$Y280)</f>
        <v>675.43499999999995</v>
      </c>
      <c r="CQ280" s="27">
        <f>IF($O280&gt;=CQ$1,$S280+$Y280,$Y280)</f>
        <v>675.43499999999995</v>
      </c>
      <c r="CR280" s="27">
        <f>IF($O280&gt;=CR$1,$S280+$Y280,$Y280)</f>
        <v>675.43499999999995</v>
      </c>
      <c r="CS280" s="27">
        <f>IF($O280&gt;=CS$1,$S280+$Y280,$Y280)</f>
        <v>675.43499999999995</v>
      </c>
      <c r="CT280" s="27">
        <f>IF($O280&gt;=CT$1,$S280+$Y280,$Y280)</f>
        <v>675.43499999999995</v>
      </c>
      <c r="CU280" s="27">
        <f>IF($O280&gt;=CU$1,$S280+$Y280,$Y280)</f>
        <v>675.43499999999995</v>
      </c>
      <c r="CV280" s="27">
        <f>IF($O280&gt;=CV$1,$S280+$Y280,$Y280)</f>
        <v>675.43499999999995</v>
      </c>
      <c r="CW280" s="27">
        <f>IF($O280&gt;=CW$1,$S280+$Y280,$Y280)</f>
        <v>675.43499999999995</v>
      </c>
      <c r="CX280" s="27">
        <f>IF($O280&gt;=CX$1,$S280+$Y280,$Y280)</f>
        <v>675.43499999999995</v>
      </c>
      <c r="CY280" s="27">
        <f>IF($O280&gt;=CY$1,$S280+$Y280,$Y280)</f>
        <v>675.43499999999995</v>
      </c>
      <c r="CZ280" s="27">
        <f>IF($O280&gt;=CZ$1,$S280+$Y280,$Y280)</f>
        <v>675.43499999999995</v>
      </c>
      <c r="DA280" s="27">
        <f>IF($O280&gt;=DA$1,$S280+$Y280,$Y280)</f>
        <v>675.43499999999995</v>
      </c>
      <c r="DB280" s="27">
        <f>IF($O280&gt;=DB$1,$S280+$Y280,$Y280)</f>
        <v>675.43499999999995</v>
      </c>
      <c r="DC280" s="27">
        <f>IF($O280&gt;=DC$1,$S280+$Y280,$Y280)</f>
        <v>675.43499999999995</v>
      </c>
      <c r="DD280" s="27">
        <f>IF($O280&gt;=DD$1,$S280+$Y280,$Y280)</f>
        <v>675.43499999999995</v>
      </c>
      <c r="DE280" s="27">
        <f>IF($O280&gt;=DE$1,$S280+$Y280,$Y280)</f>
        <v>675.43499999999995</v>
      </c>
      <c r="DF280" s="27">
        <f>IF($O280&gt;=DF$1,$S280+$Y280,$Y280)</f>
        <v>675.43499999999995</v>
      </c>
      <c r="DG280" s="27">
        <f>IF($O280&gt;=DG$1,$S280+$Y280,$Y280)</f>
        <v>675.43499999999995</v>
      </c>
      <c r="DH280" s="27">
        <f>IF($O280&gt;=DH$1,$S280+$Y280,$Y280)</f>
        <v>675.43499999999995</v>
      </c>
      <c r="DI280" s="27">
        <f>IF($O280&gt;=DI$1,$S280+$Y280,$Y280)</f>
        <v>675.43499999999995</v>
      </c>
      <c r="DJ280" s="27">
        <f>IF($O280&gt;=DJ$1,$S280+$Y280,$Y280)</f>
        <v>675.43499999999995</v>
      </c>
      <c r="DK280" s="27">
        <f>IF($O280&gt;=DK$1,$S280+$Y280,$Y280)</f>
        <v>675.43499999999995</v>
      </c>
      <c r="DL280" s="27">
        <f>IF($O280&gt;=DL$1,$S280+$Y280,$Y280)</f>
        <v>675.43499999999995</v>
      </c>
      <c r="DM280" s="27">
        <f>IF($O280&gt;=DM$1,$S280+$Y280,$Y280)</f>
        <v>675.43499999999995</v>
      </c>
      <c r="DN280" s="27">
        <f>IF($O280&gt;=DN$1,$S280+$Y280,$Y280)</f>
        <v>675.43499999999995</v>
      </c>
      <c r="DO280" s="27">
        <f>IF($O280&gt;=DO$1,$S280+$Y280,$Y280)</f>
        <v>675.43499999999995</v>
      </c>
      <c r="DP280" s="27">
        <f>IF($O280&gt;=DP$1,$S280+$Y280,$Y280)</f>
        <v>675.43499999999995</v>
      </c>
      <c r="DQ280" s="27">
        <f>IF($O280&gt;=DQ$1,$S280+$Y280,$Y280)</f>
        <v>675.43499999999995</v>
      </c>
      <c r="DR280" s="27">
        <f>IF($O280&gt;=DR$1,$S280+$Y280,$Y280)</f>
        <v>675.43499999999995</v>
      </c>
      <c r="DS280" s="27">
        <f>IF($O280&gt;=DS$1,$S280+$Y280,$Y280)</f>
        <v>675.43499999999995</v>
      </c>
      <c r="DT280" s="27">
        <f>IF($O280&gt;=DT$1,$S280+$Y280,$Y280)</f>
        <v>675.43499999999995</v>
      </c>
      <c r="DU280" s="27">
        <f>IF($O280&gt;=DU$1,$S280+$Y280,$Y280)</f>
        <v>675.43499999999995</v>
      </c>
      <c r="DV280" s="27">
        <f>IF($O280&gt;=DV$1,$S280+$Y280,$Y280)</f>
        <v>675.43499999999995</v>
      </c>
      <c r="DW280" s="27">
        <f>IF($O280&gt;=DW$1,$S280+$Y280,$Y280)</f>
        <v>675.43499999999995</v>
      </c>
      <c r="DX280" s="27">
        <f>IF($O280&gt;=DX$1,$S280+$Y280,$Y280)</f>
        <v>24.573</v>
      </c>
      <c r="DY280" s="27">
        <f>IF($O280&gt;=DY$1,$S280+$Y280,$Y280)</f>
        <v>24.573</v>
      </c>
      <c r="DZ280" s="27">
        <f>IF($O280&gt;=DZ$1,$S280+$Y280,$Y280)</f>
        <v>24.573</v>
      </c>
      <c r="EA280" s="27">
        <f>IF($O280&gt;=EA$1,$S280+$Y280,$Y280)</f>
        <v>24.573</v>
      </c>
      <c r="EB280" s="27">
        <f>IF($O280&gt;=EB$1,$S280+$Y280,$Y280)</f>
        <v>24.573</v>
      </c>
      <c r="EC280" s="27">
        <f>IF($O280&gt;=EC$1,$S280+$Y280,$Y280)</f>
        <v>24.573</v>
      </c>
      <c r="ED280" s="27">
        <f>IF($O280&gt;=ED$1,$S280+$Y280,$Y280)</f>
        <v>24.573</v>
      </c>
      <c r="EE280" s="27">
        <f>IF($O280&gt;=EE$1,$S280+$Y280,$Y280)</f>
        <v>24.573</v>
      </c>
      <c r="EF280" s="27">
        <f>IF($O280&gt;=EF$1,$S280+$Y280,$Y280)</f>
        <v>24.573</v>
      </c>
      <c r="EG280" s="27">
        <f>IF($O280&gt;=EG$1,$S280+$Y280,$Y280)</f>
        <v>24.573</v>
      </c>
      <c r="EH280" s="27">
        <f>IF($O280&gt;=EH$1,$S280+$Y280,$Y280)</f>
        <v>24.573</v>
      </c>
      <c r="EI280" s="27">
        <f>IF($O280&gt;=EI$1,$S280+$Y280,$Y280)</f>
        <v>24.573</v>
      </c>
      <c r="EJ280" s="27">
        <f>IF($O280&gt;=EJ$1,$S280+$Y280,$Y280)</f>
        <v>24.573</v>
      </c>
      <c r="EK280" s="27">
        <f>IF($O280&gt;=EK$1,$S280+$Y280,$Y280)</f>
        <v>24.573</v>
      </c>
      <c r="EL280" s="27">
        <f>IF($O280&gt;=EL$1,$S280+$Y280,$Y280)</f>
        <v>24.573</v>
      </c>
      <c r="EM280" s="27">
        <f>IF($O280&gt;=EM$1,$S280+$Y280,$Y280)</f>
        <v>24.573</v>
      </c>
      <c r="EN280" s="27">
        <f>IF($O280&gt;=EN$1,$S280+$Y280,$Y280)</f>
        <v>24.573</v>
      </c>
      <c r="EO280" s="27">
        <f>IF($O280&gt;=EO$1,$S280+$Y280,$Y280)</f>
        <v>24.573</v>
      </c>
      <c r="EP280" s="27">
        <f>IF($O280&gt;=EP$1,$S280+$Y280,$Y280)</f>
        <v>24.573</v>
      </c>
      <c r="EQ280" s="27">
        <f>IF($O280&gt;=EQ$1,$S280+$Y280,$Y280)</f>
        <v>24.573</v>
      </c>
      <c r="ER280" s="27">
        <f>IF($O280&gt;=ER$1,$S280+$Y280,$Y280)</f>
        <v>24.573</v>
      </c>
      <c r="ES280" s="27">
        <f>IF($O280&gt;=ES$1,$S280+$Y280,$Y280)</f>
        <v>24.573</v>
      </c>
      <c r="ET280" s="27">
        <f>IF($O280&gt;=ET$1,$S280+$Y280,$Y280)</f>
        <v>24.573</v>
      </c>
      <c r="EU280" s="27">
        <f>IF($O280&gt;=EU$1,$S280+$Y280,$Y280)</f>
        <v>24.573</v>
      </c>
      <c r="EV280" s="27">
        <f>IF($O280&gt;=EV$1,$S280,0)</f>
        <v>0</v>
      </c>
      <c r="EW280" s="27">
        <f>IF($O280&gt;=EW$1,$S280,0)</f>
        <v>0</v>
      </c>
      <c r="EX280" s="27">
        <f>IF($O280&gt;=EX$1,$S280,0)</f>
        <v>0</v>
      </c>
      <c r="EY280" s="27">
        <f>IF($O280&gt;=EY$1,$S280,0)</f>
        <v>0</v>
      </c>
      <c r="EZ280" s="27">
        <f>IF($O280&gt;=EZ$1,$S280,0)</f>
        <v>0</v>
      </c>
      <c r="FA280" s="27">
        <f>IF($O280&gt;=FA$1,$S280,0)</f>
        <v>0</v>
      </c>
      <c r="FB280" s="27">
        <f>IF($O280&gt;=FB$1,$S280,0)</f>
        <v>0</v>
      </c>
      <c r="FC280" s="27">
        <f>IF($O280&gt;=FC$1,$S280,0)</f>
        <v>0</v>
      </c>
      <c r="FD280" s="27">
        <f>IF($O280&gt;=FD$1,$S280,0)</f>
        <v>0</v>
      </c>
      <c r="FE280" s="27">
        <f>IF($O280&gt;=FE$1,$S280,0)</f>
        <v>0</v>
      </c>
      <c r="FF280" s="27">
        <f>IF($O280&gt;=FF$1,$S280,0)</f>
        <v>0</v>
      </c>
      <c r="FG280" s="27">
        <f>IF($O280&gt;=FG$1,$S280,0)</f>
        <v>0</v>
      </c>
      <c r="FH280" s="27">
        <f>IF($O280&gt;=FH$1,$S280,0)</f>
        <v>0</v>
      </c>
      <c r="FI280" s="27">
        <f>IF($O280&gt;=FI$1,$S280,0)</f>
        <v>0</v>
      </c>
      <c r="FJ280" s="27">
        <f>IF($O280&gt;=FJ$1,$S280,0)</f>
        <v>0</v>
      </c>
      <c r="FK280" s="27">
        <f>IF($O280&gt;=FK$1,$S280,0)</f>
        <v>0</v>
      </c>
      <c r="FL280" s="27">
        <f>IF($O280&gt;=FL$1,$S280,0)</f>
        <v>0</v>
      </c>
      <c r="FM280" s="27">
        <f>IF($O280&gt;=FM$1,$S280,0)</f>
        <v>0</v>
      </c>
      <c r="FN280" s="27">
        <f>IF($O280&gt;=FN$1,$S280,0)</f>
        <v>0</v>
      </c>
      <c r="FO280" s="27">
        <f>IF($O280&gt;=FO$1,$S280,0)</f>
        <v>0</v>
      </c>
      <c r="FP280" s="27">
        <f>IF($O280&gt;=FP$1,$S280,0)</f>
        <v>0</v>
      </c>
      <c r="FQ280" s="27">
        <f>IF($O280&gt;=FQ$1,$S280,0)</f>
        <v>0</v>
      </c>
      <c r="FR280" s="27">
        <f>IF($O280&gt;=FR$1,$S280,0)</f>
        <v>0</v>
      </c>
      <c r="FS280" s="27">
        <f>IF($O280&gt;=FS$1,$S280,0)</f>
        <v>0</v>
      </c>
      <c r="FT280" s="27">
        <f>IF($O280&gt;=FT$1,$S280,0)</f>
        <v>0</v>
      </c>
      <c r="FU280" s="27">
        <f>IF($O280&gt;=FU$1,$S280,0)</f>
        <v>0</v>
      </c>
      <c r="FV280" s="27">
        <f>IF($O280&gt;=FV$1,$S280,0)</f>
        <v>0</v>
      </c>
      <c r="FW280" s="27">
        <f>IF($O280&gt;=FW$1,$S280,0)</f>
        <v>0</v>
      </c>
      <c r="FX280" s="27">
        <f>IF($O280&gt;=FX$1,$S280,0)</f>
        <v>0</v>
      </c>
      <c r="FY280" s="27">
        <f>IF($O280&gt;=FY$1,$S280,0)</f>
        <v>0</v>
      </c>
      <c r="FZ280" s="27">
        <f>IF($O280&gt;=FZ$1,$S280,0)</f>
        <v>0</v>
      </c>
      <c r="GA280" s="27">
        <f>IF($O280&gt;=GA$1,$S280,0)</f>
        <v>0</v>
      </c>
      <c r="GB280" s="27">
        <f>IF($O280&gt;=GB$1,$S280,0)</f>
        <v>0</v>
      </c>
      <c r="GC280" s="27">
        <f>IF($O280&gt;=GC$1,$S280,0)</f>
        <v>0</v>
      </c>
      <c r="GD280" s="27">
        <f>IF($O280&gt;=GD$1,$S280,0)</f>
        <v>0</v>
      </c>
      <c r="GE280" s="27">
        <f>IF($O280&gt;=GE$1,$S280,0)</f>
        <v>0</v>
      </c>
      <c r="GF280" s="27">
        <f>IF($O280&gt;=GF$1,$S280,0)</f>
        <v>0</v>
      </c>
      <c r="GG280" s="27">
        <f>IF($O280&gt;=GG$1,$S280,0)</f>
        <v>0</v>
      </c>
      <c r="GH280" s="27">
        <f>IF($O280&gt;=GH$1,$S280,0)</f>
        <v>0</v>
      </c>
      <c r="GI280" s="27">
        <f>IF($O280&gt;=GI$1,$S280,0)</f>
        <v>0</v>
      </c>
      <c r="GJ280" s="27">
        <f>IF($O280&gt;=GJ$1,$S280,0)</f>
        <v>0</v>
      </c>
      <c r="GK280" s="27">
        <f>IF($O280&gt;=GK$1,$S280,0)</f>
        <v>0</v>
      </c>
      <c r="GL280" s="27">
        <f>IF($O280&gt;=GL$1,$S280,0)</f>
        <v>0</v>
      </c>
      <c r="GM280" s="27">
        <f>IF($O280&gt;=GM$1,$S280,0)</f>
        <v>0</v>
      </c>
      <c r="GN280" s="27">
        <f>IF($O280&gt;=GN$1,$S280,0)</f>
        <v>0</v>
      </c>
      <c r="GO280" s="27">
        <f>IF($O280&gt;=GO$1,$S280,0)</f>
        <v>0</v>
      </c>
      <c r="GP280" s="27">
        <f>IF($O280&gt;=GP$1,$S280,0)</f>
        <v>0</v>
      </c>
      <c r="GQ280" s="27">
        <f>IF($O280&gt;=GQ$1,$S280,0)</f>
        <v>0</v>
      </c>
      <c r="GR280" s="27">
        <f>IF($O280&gt;=GR$1,$S280,0)</f>
        <v>0</v>
      </c>
      <c r="GS280" s="27">
        <f>IF($O280&gt;=GS$1,$S280,0)</f>
        <v>0</v>
      </c>
      <c r="GT280" s="27">
        <f>IF($O280&gt;=GT$1,$S280,0)</f>
        <v>0</v>
      </c>
      <c r="GU280" s="27">
        <f>IF($O280&gt;=GU$1,$S280,0)</f>
        <v>0</v>
      </c>
      <c r="GV280" s="27">
        <f>IF($O280&gt;=GV$1,$S280,0)</f>
        <v>0</v>
      </c>
      <c r="GW280" s="27">
        <f>IF($O280&gt;=GW$1,$S280,0)</f>
        <v>0</v>
      </c>
      <c r="GX280" s="27">
        <f>IF($O280&gt;=GX$1,$S280,0)</f>
        <v>0</v>
      </c>
      <c r="GY280" s="27">
        <f>IF($O280&gt;=GY$1,$S280,0)</f>
        <v>0</v>
      </c>
      <c r="GZ280" s="27">
        <f>IF($O280&gt;=GZ$1,$S280,0)</f>
        <v>0</v>
      </c>
      <c r="HA280" s="27">
        <f>IF($O280&gt;=HA$1,$S280,0)</f>
        <v>0</v>
      </c>
      <c r="HB280" s="27">
        <f>IF($O280&gt;=HB$1,$S280,0)</f>
        <v>0</v>
      </c>
      <c r="HC280" s="27">
        <f>IF($O280&gt;=HC$1,$S280,0)</f>
        <v>0</v>
      </c>
    </row>
    <row r="281" spans="1:211">
      <c r="A281" s="3">
        <v>162353</v>
      </c>
      <c r="B281" s="3" t="s">
        <v>117</v>
      </c>
      <c r="C281" s="3" t="s">
        <v>98</v>
      </c>
      <c r="D281" s="3">
        <v>54</v>
      </c>
      <c r="E281" s="4">
        <v>40042</v>
      </c>
      <c r="F281" s="5">
        <v>8.8465753424657532</v>
      </c>
      <c r="G281" s="3" t="s">
        <v>99</v>
      </c>
      <c r="H281" s="4">
        <v>23538</v>
      </c>
      <c r="I281" s="9" t="s">
        <v>864</v>
      </c>
      <c r="J281" s="5">
        <v>1992.11</v>
      </c>
      <c r="K281" s="31">
        <v>331</v>
      </c>
      <c r="L281" s="32">
        <v>9</v>
      </c>
      <c r="M281" s="33">
        <f>VLOOKUP(L281,FIND,3,TRUE)</f>
        <v>1</v>
      </c>
      <c r="N281" s="32">
        <f>IF(L281&gt;30,180,VLOOKUP(L281,TEMPO,2,FALSE))</f>
        <v>54</v>
      </c>
      <c r="O281" s="32">
        <f>IF(R281&gt;0,4,N281)</f>
        <v>4</v>
      </c>
      <c r="P281" s="96">
        <f>J281*M281*L281</f>
        <v>17928.989999999998</v>
      </c>
      <c r="Q281" s="96">
        <f>10934.45*2</f>
        <v>21868.9</v>
      </c>
      <c r="R281" s="96">
        <f>IF(P281&lt;=Q281,P281/4,0)</f>
        <v>4482.2474999999995</v>
      </c>
      <c r="S281" s="5">
        <f>IF(P281&gt;=Q281,P281/N281,0)</f>
        <v>0</v>
      </c>
      <c r="T281" s="3"/>
      <c r="U281" s="3">
        <f>IF(T281="",1,0)</f>
        <v>1</v>
      </c>
      <c r="V281" s="3">
        <v>638</v>
      </c>
      <c r="W281" s="5">
        <v>0</v>
      </c>
      <c r="X281" s="5">
        <v>245.73</v>
      </c>
      <c r="Y281" s="5">
        <f>X281*W281</f>
        <v>0</v>
      </c>
      <c r="Z281" s="5">
        <v>400</v>
      </c>
      <c r="AA281" s="5">
        <f>S281+Y281+Z281</f>
        <v>400</v>
      </c>
      <c r="AB281" s="39">
        <f>(J281/12+J281/12*1.3333333333+450/12+J281/30*6/12+J281)*1.3+Y281+Z281+153.9</f>
        <v>3739.1165222150285</v>
      </c>
      <c r="AC281" s="39" t="s">
        <v>98</v>
      </c>
      <c r="AD281" s="39">
        <f>J281*1.3+400+153.9</f>
        <v>3143.643</v>
      </c>
      <c r="AE281" s="39">
        <f>SUMIFS('CUSTO MENSAL FUNC NOVO'!H:H,'CUSTO MENSAL FUNC NOVO'!A:A,'VALORES MENSAIS'!AC281)</f>
        <v>3674.875</v>
      </c>
      <c r="AF281" s="27">
        <f>IF($R281&gt;0,$R281,$S281)+$Y281+$Z281</f>
        <v>4882.2474999999995</v>
      </c>
      <c r="AG281" s="27">
        <f>IF($R281&gt;0,$R281,$S281)+$Y281+$Z281</f>
        <v>4882.2474999999995</v>
      </c>
      <c r="AH281" s="27">
        <f>IF($R281&gt;0,$R281,$S281)+$Y281+$Z281</f>
        <v>4882.2474999999995</v>
      </c>
      <c r="AI281" s="27">
        <f>IF($R281&gt;0,$R281,$S281)+$Y281+$Z281</f>
        <v>4882.2474999999995</v>
      </c>
      <c r="AJ281" s="27">
        <f>IF($O281&gt;=AJ$1,$S281+$Y281+$Z281,$Y281+$Z281)</f>
        <v>400</v>
      </c>
      <c r="AK281" s="27">
        <f>IF($O281&gt;=AK$1,$S281+$Y281+$Z281,$Y281+$Z281)</f>
        <v>400</v>
      </c>
      <c r="AL281" s="27">
        <f>IF($O281&gt;=AL$1,$S281+$Y281+$Z281,$Y281+$Z281)</f>
        <v>400</v>
      </c>
      <c r="AM281" s="27">
        <f>IF($O281&gt;=AM$1,$S281+$Y281+$Z281,$Y281+$Z281)</f>
        <v>400</v>
      </c>
      <c r="AN281" s="27">
        <f>IF($O281&gt;=AN$1,$S281+$Y281+$Z281,$Y281+$Z281)</f>
        <v>400</v>
      </c>
      <c r="AO281" s="27">
        <f>IF($O281&gt;=AO$1,$S281+$Y281+$Z281,$Y281+$Z281)</f>
        <v>400</v>
      </c>
      <c r="AP281" s="27">
        <f>IF($O281&gt;=AP$1,$S281+$Y281+$Z281,$Y281+$Z281)</f>
        <v>400</v>
      </c>
      <c r="AQ281" s="27">
        <f>IF($O281&gt;=AQ$1,$S281+$Y281+$Z281,$Y281+$Z281)</f>
        <v>400</v>
      </c>
      <c r="AR281" s="27">
        <f>IF($O281&gt;=AR$1,$S281+$Y281+$Z281,$Y281+$Z281)</f>
        <v>400</v>
      </c>
      <c r="AS281" s="27">
        <f>IF($O281&gt;=AS$1,$S281+$Y281+$Z281,$Y281+$Z281)</f>
        <v>400</v>
      </c>
      <c r="AT281" s="27">
        <f>IF($O281&gt;=AT$1,$S281+$Y281+$Z281,$Y281+$Z281)</f>
        <v>400</v>
      </c>
      <c r="AU281" s="27">
        <f>IF($O281&gt;=AU$1,$S281+$Y281+$Z281,$Y281+$Z281)</f>
        <v>400</v>
      </c>
      <c r="AV281" s="27">
        <f>IF($O281&gt;=AV$1,$S281+$Y281+$Z281,$Y281+$Z281)</f>
        <v>400</v>
      </c>
      <c r="AW281" s="27">
        <f>IF($O281&gt;=AW$1,$S281+$Y281+$Z281,$Y281+$Z281)</f>
        <v>400</v>
      </c>
      <c r="AX281" s="27">
        <f>IF($O281&gt;=AX$1,$S281+$Y281+$Z281,$Y281+$Z281)</f>
        <v>400</v>
      </c>
      <c r="AY281" s="27">
        <f>IF($O281&gt;=AY$1,$S281+$Y281+$Z281,$Y281+$Z281)</f>
        <v>400</v>
      </c>
      <c r="AZ281" s="27">
        <f>IF($O281&gt;=AZ$1,$S281+$Y281+$Z281,$Y281+$Z281)</f>
        <v>400</v>
      </c>
      <c r="BA281" s="27">
        <f>IF($O281&gt;=BA$1,$S281+$Y281+$Z281,$Y281+$Z281)</f>
        <v>400</v>
      </c>
      <c r="BB281" s="27">
        <f>IF($O281&gt;=BB$1,$S281+$Y281+$Z281,$Y281+$Z281)</f>
        <v>400</v>
      </c>
      <c r="BC281" s="27">
        <f>IF($O281&gt;=BC$1,$S281+$Y281+$Z281,$Y281+$Z281)</f>
        <v>400</v>
      </c>
      <c r="BD281" s="27">
        <f>IF($O281&gt;=BD$1,$S281+$Y281+$Z281,$Y281+$Z281)</f>
        <v>400</v>
      </c>
      <c r="BE281" s="27">
        <f>IF($O281&gt;=BE$1,$S281+$Y281+$Z281,$Y281+$Z281)</f>
        <v>400</v>
      </c>
      <c r="BF281" s="27">
        <f>IF($O281&gt;=BF$1,$S281+$Y281+$Z281,$Y281+$Z281)</f>
        <v>400</v>
      </c>
      <c r="BG281" s="27">
        <f>IF($O281&gt;=BG$1,$S281+$Y281+$Z281,$Y281+$Z281)</f>
        <v>400</v>
      </c>
      <c r="BH281" s="27">
        <f>IF($O281&gt;=BH$1,$S281+$Y281+$Z281,$Y281+$Z281)</f>
        <v>400</v>
      </c>
      <c r="BI281" s="27">
        <f>IF($O281&gt;=BI$1,$S281+$Y281+$Z281,$Y281+$Z281)</f>
        <v>400</v>
      </c>
      <c r="BJ281" s="27">
        <f>IF($O281&gt;=BJ$1,$S281+$Y281+$Z281,$Y281+$Z281)</f>
        <v>400</v>
      </c>
      <c r="BK281" s="27">
        <f>IF($O281&gt;=BK$1,$S281+$Y281+$Z281,$Y281+$Z281)</f>
        <v>400</v>
      </c>
      <c r="BL281" s="27">
        <f>IF($O281&gt;=BL$1,$S281+$Y281+$Z281,$Y281+$Z281)</f>
        <v>400</v>
      </c>
      <c r="BM281" s="27">
        <f>IF($O281&gt;=BM$1,$S281+$Y281+$Z281,$Y281+$Z281)</f>
        <v>400</v>
      </c>
      <c r="BN281" s="27">
        <f>IF($O281&gt;=BN$1,$S281+$Y281+$Z281,$Y281+$Z281)</f>
        <v>400</v>
      </c>
      <c r="BO281" s="27">
        <f>IF($O281&gt;=BO$1,$S281+$Y281+$Z281,$Y281+$Z281)</f>
        <v>400</v>
      </c>
      <c r="BP281" s="27">
        <f>IF($O281&gt;=BP$1,$S281+$Y281+$Z281,$Y281+$Z281)</f>
        <v>400</v>
      </c>
      <c r="BQ281" s="27">
        <f>IF($O281&gt;=BQ$1,$S281+$Y281+$Z281,$Y281+$Z281)</f>
        <v>400</v>
      </c>
      <c r="BR281" s="27">
        <f>IF($O281&gt;=BR$1,$S281+$Y281+$Z281,$Y281+$Z281)</f>
        <v>400</v>
      </c>
      <c r="BS281" s="27">
        <f>IF($O281&gt;=BS$1,$S281+$Y281+$Z281,$Y281+$Z281)</f>
        <v>400</v>
      </c>
      <c r="BT281" s="27">
        <f>IF($O281&gt;=BT$1,$S281+$Y281+$Z281,$Y281+$Z281)</f>
        <v>400</v>
      </c>
      <c r="BU281" s="27">
        <f>IF($O281&gt;=BU$1,$S281+$Y281+$Z281,$Y281+$Z281)</f>
        <v>400</v>
      </c>
      <c r="BV281" s="27">
        <f>IF($O281&gt;=BV$1,$S281+$Y281+$Z281,$Y281+$Z281)</f>
        <v>400</v>
      </c>
      <c r="BW281" s="27">
        <f>IF($O281&gt;=BW$1,$S281+$Y281+$Z281,$Y281+$Z281)</f>
        <v>400</v>
      </c>
      <c r="BX281" s="27">
        <f>IF($O281&gt;=BX$1,$S281+$Y281+$Z281,$Y281+$Z281)</f>
        <v>400</v>
      </c>
      <c r="BY281" s="27">
        <f>IF($O281&gt;=BY$1,$S281+$Y281+$Z281,$Y281+$Z281)</f>
        <v>400</v>
      </c>
      <c r="BZ281" s="27">
        <f>IF($O281&gt;=BZ$1,$S281+$Y281+$Z281,$Y281+$Z281)</f>
        <v>400</v>
      </c>
      <c r="CA281" s="27">
        <f>IF($O281&gt;=CA$1,$S281+$Y281+$Z281,$Y281+$Z281)</f>
        <v>400</v>
      </c>
      <c r="CB281" s="27">
        <f>IF($O281&gt;=CB$1,$S281+$Y281+$Z281,$Y281+$Z281)</f>
        <v>400</v>
      </c>
      <c r="CC281" s="27">
        <f>IF($O281&gt;=CC$1,$S281+$Y281+$Z281,$Y281+$Z281)</f>
        <v>400</v>
      </c>
      <c r="CD281" s="27">
        <f>IF($O281&gt;=CD$1,$S281+$Y281+$Z281,$Y281+$Z281)</f>
        <v>400</v>
      </c>
      <c r="CE281" s="27">
        <f>IF($O281&gt;=CE$1,$S281+$Y281+$Z281,$Y281+$Z281)</f>
        <v>400</v>
      </c>
      <c r="CF281" s="27">
        <f>IF($O281&gt;=CF$1,$S281+$Y281+$Z281,$Y281+$Z281)</f>
        <v>400</v>
      </c>
      <c r="CG281" s="27">
        <f>IF($O281&gt;=CG$1,$S281+$Y281+$Z281,$Y281+$Z281)</f>
        <v>400</v>
      </c>
      <c r="CH281" s="27">
        <f>IF($O281&gt;=CH$1,$S281+$Y281+$Z281,$Y281+$Z281)</f>
        <v>400</v>
      </c>
      <c r="CI281" s="27">
        <f>IF($O281&gt;=CI$1,$S281+$Y281+$Z281,$Y281+$Z281)</f>
        <v>400</v>
      </c>
      <c r="CJ281" s="27">
        <f>IF($O281&gt;=CJ$1,$S281+$Y281+$Z281,$Y281+$Z281)</f>
        <v>400</v>
      </c>
      <c r="CK281" s="27">
        <f>IF($O281&gt;=CK$1,$S281+$Y281+$Z281,$Y281+$Z281)</f>
        <v>400</v>
      </c>
      <c r="CL281" s="27">
        <f>IF($O281&gt;=CL$1,$S281+$Y281+$Z281,$Y281+$Z281)</f>
        <v>400</v>
      </c>
      <c r="CM281" s="27">
        <f>IF($O281&gt;=CM$1,$S281+$Y281+$Z281,$Y281+$Z281)</f>
        <v>400</v>
      </c>
      <c r="CN281" s="27">
        <f>IF($O281&gt;=CN$1,$S281+$Y281,$Y281)</f>
        <v>0</v>
      </c>
      <c r="CO281" s="27">
        <f>IF($O281&gt;=CO$1,$S281+$Y281,$Y281)</f>
        <v>0</v>
      </c>
      <c r="CP281" s="27">
        <f>IF($O281&gt;=CP$1,$S281+$Y281,$Y281)</f>
        <v>0</v>
      </c>
      <c r="CQ281" s="27">
        <f>IF($O281&gt;=CQ$1,$S281+$Y281,$Y281)</f>
        <v>0</v>
      </c>
      <c r="CR281" s="27">
        <f>IF($O281&gt;=CR$1,$S281+$Y281,$Y281)</f>
        <v>0</v>
      </c>
      <c r="CS281" s="27">
        <f>IF($O281&gt;=CS$1,$S281+$Y281,$Y281)</f>
        <v>0</v>
      </c>
      <c r="CT281" s="27">
        <f>IF($O281&gt;=CT$1,$S281+$Y281,$Y281)</f>
        <v>0</v>
      </c>
      <c r="CU281" s="27">
        <f>IF($O281&gt;=CU$1,$S281+$Y281,$Y281)</f>
        <v>0</v>
      </c>
      <c r="CV281" s="27">
        <f>IF($O281&gt;=CV$1,$S281+$Y281,$Y281)</f>
        <v>0</v>
      </c>
      <c r="CW281" s="27">
        <f>IF($O281&gt;=CW$1,$S281+$Y281,$Y281)</f>
        <v>0</v>
      </c>
      <c r="CX281" s="27">
        <f>IF($O281&gt;=CX$1,$S281+$Y281,$Y281)</f>
        <v>0</v>
      </c>
      <c r="CY281" s="27">
        <f>IF($O281&gt;=CY$1,$S281+$Y281,$Y281)</f>
        <v>0</v>
      </c>
      <c r="CZ281" s="27">
        <f>IF($O281&gt;=CZ$1,$S281+$Y281,$Y281)</f>
        <v>0</v>
      </c>
      <c r="DA281" s="27">
        <f>IF($O281&gt;=DA$1,$S281+$Y281,$Y281)</f>
        <v>0</v>
      </c>
      <c r="DB281" s="27">
        <f>IF($O281&gt;=DB$1,$S281+$Y281,$Y281)</f>
        <v>0</v>
      </c>
      <c r="DC281" s="27">
        <f>IF($O281&gt;=DC$1,$S281+$Y281,$Y281)</f>
        <v>0</v>
      </c>
      <c r="DD281" s="27">
        <f>IF($O281&gt;=DD$1,$S281+$Y281,$Y281)</f>
        <v>0</v>
      </c>
      <c r="DE281" s="27">
        <f>IF($O281&gt;=DE$1,$S281+$Y281,$Y281)</f>
        <v>0</v>
      </c>
      <c r="DF281" s="27">
        <f>IF($O281&gt;=DF$1,$S281+$Y281,$Y281)</f>
        <v>0</v>
      </c>
      <c r="DG281" s="27">
        <f>IF($O281&gt;=DG$1,$S281+$Y281,$Y281)</f>
        <v>0</v>
      </c>
      <c r="DH281" s="27">
        <f>IF($O281&gt;=DH$1,$S281+$Y281,$Y281)</f>
        <v>0</v>
      </c>
      <c r="DI281" s="27">
        <f>IF($O281&gt;=DI$1,$S281+$Y281,$Y281)</f>
        <v>0</v>
      </c>
      <c r="DJ281" s="27">
        <f>IF($O281&gt;=DJ$1,$S281+$Y281,$Y281)</f>
        <v>0</v>
      </c>
      <c r="DK281" s="27">
        <f>IF($O281&gt;=DK$1,$S281+$Y281,$Y281)</f>
        <v>0</v>
      </c>
      <c r="DL281" s="27">
        <f>IF($O281&gt;=DL$1,$S281+$Y281,$Y281)</f>
        <v>0</v>
      </c>
      <c r="DM281" s="27">
        <f>IF($O281&gt;=DM$1,$S281+$Y281,$Y281)</f>
        <v>0</v>
      </c>
      <c r="DN281" s="27">
        <f>IF($O281&gt;=DN$1,$S281+$Y281,$Y281)</f>
        <v>0</v>
      </c>
      <c r="DO281" s="27">
        <f>IF($O281&gt;=DO$1,$S281+$Y281,$Y281)</f>
        <v>0</v>
      </c>
      <c r="DP281" s="27">
        <f>IF($O281&gt;=DP$1,$S281+$Y281,$Y281)</f>
        <v>0</v>
      </c>
      <c r="DQ281" s="27">
        <f>IF($O281&gt;=DQ$1,$S281+$Y281,$Y281)</f>
        <v>0</v>
      </c>
      <c r="DR281" s="27">
        <f>IF($O281&gt;=DR$1,$S281+$Y281,$Y281)</f>
        <v>0</v>
      </c>
      <c r="DS281" s="27">
        <f>IF($O281&gt;=DS$1,$S281+$Y281,$Y281)</f>
        <v>0</v>
      </c>
      <c r="DT281" s="27">
        <f>IF($O281&gt;=DT$1,$S281+$Y281,$Y281)</f>
        <v>0</v>
      </c>
      <c r="DU281" s="27">
        <f>IF($O281&gt;=DU$1,$S281+$Y281,$Y281)</f>
        <v>0</v>
      </c>
      <c r="DV281" s="27">
        <f>IF($O281&gt;=DV$1,$S281+$Y281,$Y281)</f>
        <v>0</v>
      </c>
      <c r="DW281" s="27">
        <f>IF($O281&gt;=DW$1,$S281+$Y281,$Y281)</f>
        <v>0</v>
      </c>
      <c r="DX281" s="27">
        <f>IF($O281&gt;=DX$1,$S281+$Y281,$Y281)</f>
        <v>0</v>
      </c>
      <c r="DY281" s="27">
        <f>IF($O281&gt;=DY$1,$S281+$Y281,$Y281)</f>
        <v>0</v>
      </c>
      <c r="DZ281" s="27">
        <f>IF($O281&gt;=DZ$1,$S281+$Y281,$Y281)</f>
        <v>0</v>
      </c>
      <c r="EA281" s="27">
        <f>IF($O281&gt;=EA$1,$S281+$Y281,$Y281)</f>
        <v>0</v>
      </c>
      <c r="EB281" s="27">
        <f>IF($O281&gt;=EB$1,$S281+$Y281,$Y281)</f>
        <v>0</v>
      </c>
      <c r="EC281" s="27">
        <f>IF($O281&gt;=EC$1,$S281+$Y281,$Y281)</f>
        <v>0</v>
      </c>
      <c r="ED281" s="27">
        <f>IF($O281&gt;=ED$1,$S281+$Y281,$Y281)</f>
        <v>0</v>
      </c>
      <c r="EE281" s="27">
        <f>IF($O281&gt;=EE$1,$S281+$Y281,$Y281)</f>
        <v>0</v>
      </c>
      <c r="EF281" s="27">
        <f>IF($O281&gt;=EF$1,$S281+$Y281,$Y281)</f>
        <v>0</v>
      </c>
      <c r="EG281" s="27">
        <f>IF($O281&gt;=EG$1,$S281+$Y281,$Y281)</f>
        <v>0</v>
      </c>
      <c r="EH281" s="27">
        <f>IF($O281&gt;=EH$1,$S281+$Y281,$Y281)</f>
        <v>0</v>
      </c>
      <c r="EI281" s="27">
        <f>IF($O281&gt;=EI$1,$S281+$Y281,$Y281)</f>
        <v>0</v>
      </c>
      <c r="EJ281" s="27">
        <f>IF($O281&gt;=EJ$1,$S281+$Y281,$Y281)</f>
        <v>0</v>
      </c>
      <c r="EK281" s="27">
        <f>IF($O281&gt;=EK$1,$S281+$Y281,$Y281)</f>
        <v>0</v>
      </c>
      <c r="EL281" s="27">
        <f>IF($O281&gt;=EL$1,$S281+$Y281,$Y281)</f>
        <v>0</v>
      </c>
      <c r="EM281" s="27">
        <f>IF($O281&gt;=EM$1,$S281+$Y281,$Y281)</f>
        <v>0</v>
      </c>
      <c r="EN281" s="27">
        <f>IF($O281&gt;=EN$1,$S281+$Y281,$Y281)</f>
        <v>0</v>
      </c>
      <c r="EO281" s="27">
        <f>IF($O281&gt;=EO$1,$S281+$Y281,$Y281)</f>
        <v>0</v>
      </c>
      <c r="EP281" s="27">
        <f>IF($O281&gt;=EP$1,$S281+$Y281,$Y281)</f>
        <v>0</v>
      </c>
      <c r="EQ281" s="27">
        <f>IF($O281&gt;=EQ$1,$S281+$Y281,$Y281)</f>
        <v>0</v>
      </c>
      <c r="ER281" s="27">
        <f>IF($O281&gt;=ER$1,$S281+$Y281,$Y281)</f>
        <v>0</v>
      </c>
      <c r="ES281" s="27">
        <f>IF($O281&gt;=ES$1,$S281+$Y281,$Y281)</f>
        <v>0</v>
      </c>
      <c r="ET281" s="27">
        <f>IF($O281&gt;=ET$1,$S281+$Y281,$Y281)</f>
        <v>0</v>
      </c>
      <c r="EU281" s="27">
        <f>IF($O281&gt;=EU$1,$S281+$Y281,$Y281)</f>
        <v>0</v>
      </c>
      <c r="EV281" s="27">
        <f>IF($O281&gt;=EV$1,$S281,0)</f>
        <v>0</v>
      </c>
      <c r="EW281" s="27">
        <f>IF($O281&gt;=EW$1,$S281,0)</f>
        <v>0</v>
      </c>
      <c r="EX281" s="27">
        <f>IF($O281&gt;=EX$1,$S281,0)</f>
        <v>0</v>
      </c>
      <c r="EY281" s="27">
        <f>IF($O281&gt;=EY$1,$S281,0)</f>
        <v>0</v>
      </c>
      <c r="EZ281" s="27">
        <f>IF($O281&gt;=EZ$1,$S281,0)</f>
        <v>0</v>
      </c>
      <c r="FA281" s="27">
        <f>IF($O281&gt;=FA$1,$S281,0)</f>
        <v>0</v>
      </c>
      <c r="FB281" s="27">
        <f>IF($O281&gt;=FB$1,$S281,0)</f>
        <v>0</v>
      </c>
      <c r="FC281" s="27">
        <f>IF($O281&gt;=FC$1,$S281,0)</f>
        <v>0</v>
      </c>
      <c r="FD281" s="27">
        <f>IF($O281&gt;=FD$1,$S281,0)</f>
        <v>0</v>
      </c>
      <c r="FE281" s="27">
        <f>IF($O281&gt;=FE$1,$S281,0)</f>
        <v>0</v>
      </c>
      <c r="FF281" s="27">
        <f>IF($O281&gt;=FF$1,$S281,0)</f>
        <v>0</v>
      </c>
      <c r="FG281" s="27">
        <f>IF($O281&gt;=FG$1,$S281,0)</f>
        <v>0</v>
      </c>
      <c r="FH281" s="27">
        <f>IF($O281&gt;=FH$1,$S281,0)</f>
        <v>0</v>
      </c>
      <c r="FI281" s="27">
        <f>IF($O281&gt;=FI$1,$S281,0)</f>
        <v>0</v>
      </c>
      <c r="FJ281" s="27">
        <f>IF($O281&gt;=FJ$1,$S281,0)</f>
        <v>0</v>
      </c>
      <c r="FK281" s="27">
        <f>IF($O281&gt;=FK$1,$S281,0)</f>
        <v>0</v>
      </c>
      <c r="FL281" s="27">
        <f>IF($O281&gt;=FL$1,$S281,0)</f>
        <v>0</v>
      </c>
      <c r="FM281" s="27">
        <f>IF($O281&gt;=FM$1,$S281,0)</f>
        <v>0</v>
      </c>
      <c r="FN281" s="27">
        <f>IF($O281&gt;=FN$1,$S281,0)</f>
        <v>0</v>
      </c>
      <c r="FO281" s="27">
        <f>IF($O281&gt;=FO$1,$S281,0)</f>
        <v>0</v>
      </c>
      <c r="FP281" s="27">
        <f>IF($O281&gt;=FP$1,$S281,0)</f>
        <v>0</v>
      </c>
      <c r="FQ281" s="27">
        <f>IF($O281&gt;=FQ$1,$S281,0)</f>
        <v>0</v>
      </c>
      <c r="FR281" s="27">
        <f>IF($O281&gt;=FR$1,$S281,0)</f>
        <v>0</v>
      </c>
      <c r="FS281" s="27">
        <f>IF($O281&gt;=FS$1,$S281,0)</f>
        <v>0</v>
      </c>
      <c r="FT281" s="27">
        <f>IF($O281&gt;=FT$1,$S281,0)</f>
        <v>0</v>
      </c>
      <c r="FU281" s="27">
        <f>IF($O281&gt;=FU$1,$S281,0)</f>
        <v>0</v>
      </c>
      <c r="FV281" s="27">
        <f>IF($O281&gt;=FV$1,$S281,0)</f>
        <v>0</v>
      </c>
      <c r="FW281" s="27">
        <f>IF($O281&gt;=FW$1,$S281,0)</f>
        <v>0</v>
      </c>
      <c r="FX281" s="27">
        <f>IF($O281&gt;=FX$1,$S281,0)</f>
        <v>0</v>
      </c>
      <c r="FY281" s="27">
        <f>IF($O281&gt;=FY$1,$S281,0)</f>
        <v>0</v>
      </c>
      <c r="FZ281" s="27">
        <f>IF($O281&gt;=FZ$1,$S281,0)</f>
        <v>0</v>
      </c>
      <c r="GA281" s="27">
        <f>IF($O281&gt;=GA$1,$S281,0)</f>
        <v>0</v>
      </c>
      <c r="GB281" s="27">
        <f>IF($O281&gt;=GB$1,$S281,0)</f>
        <v>0</v>
      </c>
      <c r="GC281" s="27">
        <f>IF($O281&gt;=GC$1,$S281,0)</f>
        <v>0</v>
      </c>
      <c r="GD281" s="27">
        <f>IF($O281&gt;=GD$1,$S281,0)</f>
        <v>0</v>
      </c>
      <c r="GE281" s="27">
        <f>IF($O281&gt;=GE$1,$S281,0)</f>
        <v>0</v>
      </c>
      <c r="GF281" s="27">
        <f>IF($O281&gt;=GF$1,$S281,0)</f>
        <v>0</v>
      </c>
      <c r="GG281" s="27">
        <f>IF($O281&gt;=GG$1,$S281,0)</f>
        <v>0</v>
      </c>
      <c r="GH281" s="27">
        <f>IF($O281&gt;=GH$1,$S281,0)</f>
        <v>0</v>
      </c>
      <c r="GI281" s="27">
        <f>IF($O281&gt;=GI$1,$S281,0)</f>
        <v>0</v>
      </c>
      <c r="GJ281" s="27">
        <f>IF($O281&gt;=GJ$1,$S281,0)</f>
        <v>0</v>
      </c>
      <c r="GK281" s="27">
        <f>IF($O281&gt;=GK$1,$S281,0)</f>
        <v>0</v>
      </c>
      <c r="GL281" s="27">
        <f>IF($O281&gt;=GL$1,$S281,0)</f>
        <v>0</v>
      </c>
      <c r="GM281" s="27">
        <f>IF($O281&gt;=GM$1,$S281,0)</f>
        <v>0</v>
      </c>
      <c r="GN281" s="27">
        <f>IF($O281&gt;=GN$1,$S281,0)</f>
        <v>0</v>
      </c>
      <c r="GO281" s="27">
        <f>IF($O281&gt;=GO$1,$S281,0)</f>
        <v>0</v>
      </c>
      <c r="GP281" s="27">
        <f>IF($O281&gt;=GP$1,$S281,0)</f>
        <v>0</v>
      </c>
      <c r="GQ281" s="27">
        <f>IF($O281&gt;=GQ$1,$S281,0)</f>
        <v>0</v>
      </c>
      <c r="GR281" s="27">
        <f>IF($O281&gt;=GR$1,$S281,0)</f>
        <v>0</v>
      </c>
      <c r="GS281" s="27">
        <f>IF($O281&gt;=GS$1,$S281,0)</f>
        <v>0</v>
      </c>
      <c r="GT281" s="27">
        <f>IF($O281&gt;=GT$1,$S281,0)</f>
        <v>0</v>
      </c>
      <c r="GU281" s="27">
        <f>IF($O281&gt;=GU$1,$S281,0)</f>
        <v>0</v>
      </c>
      <c r="GV281" s="27">
        <f>IF($O281&gt;=GV$1,$S281,0)</f>
        <v>0</v>
      </c>
      <c r="GW281" s="27">
        <f>IF($O281&gt;=GW$1,$S281,0)</f>
        <v>0</v>
      </c>
      <c r="GX281" s="27">
        <f>IF($O281&gt;=GX$1,$S281,0)</f>
        <v>0</v>
      </c>
      <c r="GY281" s="27">
        <f>IF($O281&gt;=GY$1,$S281,0)</f>
        <v>0</v>
      </c>
      <c r="GZ281" s="27">
        <f>IF($O281&gt;=GZ$1,$S281,0)</f>
        <v>0</v>
      </c>
      <c r="HA281" s="27">
        <f>IF($O281&gt;=HA$1,$S281,0)</f>
        <v>0</v>
      </c>
      <c r="HB281" s="27">
        <f>IF($O281&gt;=HB$1,$S281,0)</f>
        <v>0</v>
      </c>
      <c r="HC281" s="27">
        <f>IF($O281&gt;=HC$1,$S281,0)</f>
        <v>0</v>
      </c>
    </row>
    <row r="282" spans="1:211">
      <c r="A282" s="3">
        <v>93564</v>
      </c>
      <c r="B282" s="3" t="s">
        <v>167</v>
      </c>
      <c r="C282" s="3" t="s">
        <v>107</v>
      </c>
      <c r="D282" s="3">
        <v>76</v>
      </c>
      <c r="E282" s="4">
        <v>37312</v>
      </c>
      <c r="F282" s="5">
        <v>16.326027397260273</v>
      </c>
      <c r="G282" s="3" t="s">
        <v>99</v>
      </c>
      <c r="H282" s="4">
        <v>15526</v>
      </c>
      <c r="I282" s="9" t="s">
        <v>864</v>
      </c>
      <c r="J282" s="5">
        <v>3176.45</v>
      </c>
      <c r="K282" s="31">
        <v>331</v>
      </c>
      <c r="L282" s="32">
        <v>16</v>
      </c>
      <c r="M282" s="33">
        <f>VLOOKUP(L282,FIND,3,TRUE)</f>
        <v>1.2</v>
      </c>
      <c r="N282" s="32">
        <f>IF(L282&gt;30,180,VLOOKUP(L282,TEMPO,2,FALSE))</f>
        <v>96</v>
      </c>
      <c r="O282" s="32">
        <f>IF(R282&gt;0,4,N282)</f>
        <v>96</v>
      </c>
      <c r="P282" s="96">
        <f>J282*M282*L282</f>
        <v>60987.839999999997</v>
      </c>
      <c r="Q282" s="96">
        <f>10934.45*2</f>
        <v>21868.9</v>
      </c>
      <c r="R282" s="96">
        <f>IF(P282&lt;=Q282,P282/4,0)</f>
        <v>0</v>
      </c>
      <c r="S282" s="5">
        <f>IF(P282&gt;=Q282,P282/N282,0)</f>
        <v>635.29</v>
      </c>
      <c r="T282" s="3"/>
      <c r="U282" s="3">
        <f>IF(T282="",1,0)</f>
        <v>1</v>
      </c>
      <c r="V282" s="3">
        <v>626</v>
      </c>
      <c r="W282" s="5">
        <v>0</v>
      </c>
      <c r="X282" s="5">
        <v>402.65</v>
      </c>
      <c r="Y282" s="5">
        <f>X282*W282</f>
        <v>0</v>
      </c>
      <c r="Z282" s="5">
        <v>400</v>
      </c>
      <c r="AA282" s="5">
        <f>S282+Y282+Z282</f>
        <v>1035.29</v>
      </c>
      <c r="AB282" s="39">
        <f>(J282/12+J282/12*1.3333333333+450/12+J282/30*6/12+J282)*1.3+Y282+Z282+153.9</f>
        <v>5603.7940555440846</v>
      </c>
      <c r="AC282" s="39" t="s">
        <v>107</v>
      </c>
      <c r="AD282" s="39">
        <f>J282*1.3+400+153.9</f>
        <v>4683.2849999999999</v>
      </c>
      <c r="AE282" s="39">
        <f>SUMIFS('CUSTO MENSAL FUNC NOVO'!H:H,'CUSTO MENSAL FUNC NOVO'!A:A,'VALORES MENSAIS'!AC282)</f>
        <v>3348.9422500000001</v>
      </c>
      <c r="AF282" s="27">
        <f>IF($R282&gt;0,$R282,$S282)+$Y282+$Z282</f>
        <v>1035.29</v>
      </c>
      <c r="AG282" s="27">
        <f>IF($R282&gt;0,$R282,$S282)+$Y282+$Z282</f>
        <v>1035.29</v>
      </c>
      <c r="AH282" s="27">
        <f>IF($R282&gt;0,$R282,$S282)+$Y282+$Z282</f>
        <v>1035.29</v>
      </c>
      <c r="AI282" s="27">
        <f>IF($R282&gt;0,$R282,$S282)+$Y282+$Z282</f>
        <v>1035.29</v>
      </c>
      <c r="AJ282" s="27">
        <f>IF($O282&gt;=AJ$1,$S282+$Y282+$Z282,$Y282+$Z282)</f>
        <v>1035.29</v>
      </c>
      <c r="AK282" s="27">
        <f>IF($O282&gt;=AK$1,$S282+$Y282+$Z282,$Y282+$Z282)</f>
        <v>1035.29</v>
      </c>
      <c r="AL282" s="27">
        <f>IF($O282&gt;=AL$1,$S282+$Y282+$Z282,$Y282+$Z282)</f>
        <v>1035.29</v>
      </c>
      <c r="AM282" s="27">
        <f>IF($O282&gt;=AM$1,$S282+$Y282+$Z282,$Y282+$Z282)</f>
        <v>1035.29</v>
      </c>
      <c r="AN282" s="27">
        <f>IF($O282&gt;=AN$1,$S282+$Y282+$Z282,$Y282+$Z282)</f>
        <v>1035.29</v>
      </c>
      <c r="AO282" s="27">
        <f>IF($O282&gt;=AO$1,$S282+$Y282+$Z282,$Y282+$Z282)</f>
        <v>1035.29</v>
      </c>
      <c r="AP282" s="27">
        <f>IF($O282&gt;=AP$1,$S282+$Y282+$Z282,$Y282+$Z282)</f>
        <v>1035.29</v>
      </c>
      <c r="AQ282" s="27">
        <f>IF($O282&gt;=AQ$1,$S282+$Y282+$Z282,$Y282+$Z282)</f>
        <v>1035.29</v>
      </c>
      <c r="AR282" s="27">
        <f>IF($O282&gt;=AR$1,$S282+$Y282+$Z282,$Y282+$Z282)</f>
        <v>1035.29</v>
      </c>
      <c r="AS282" s="27">
        <f>IF($O282&gt;=AS$1,$S282+$Y282+$Z282,$Y282+$Z282)</f>
        <v>1035.29</v>
      </c>
      <c r="AT282" s="27">
        <f>IF($O282&gt;=AT$1,$S282+$Y282+$Z282,$Y282+$Z282)</f>
        <v>1035.29</v>
      </c>
      <c r="AU282" s="27">
        <f>IF($O282&gt;=AU$1,$S282+$Y282+$Z282,$Y282+$Z282)</f>
        <v>1035.29</v>
      </c>
      <c r="AV282" s="27">
        <f>IF($O282&gt;=AV$1,$S282+$Y282+$Z282,$Y282+$Z282)</f>
        <v>1035.29</v>
      </c>
      <c r="AW282" s="27">
        <f>IF($O282&gt;=AW$1,$S282+$Y282+$Z282,$Y282+$Z282)</f>
        <v>1035.29</v>
      </c>
      <c r="AX282" s="27">
        <f>IF($O282&gt;=AX$1,$S282+$Y282+$Z282,$Y282+$Z282)</f>
        <v>1035.29</v>
      </c>
      <c r="AY282" s="27">
        <f>IF($O282&gt;=AY$1,$S282+$Y282+$Z282,$Y282+$Z282)</f>
        <v>1035.29</v>
      </c>
      <c r="AZ282" s="27">
        <f>IF($O282&gt;=AZ$1,$S282+$Y282+$Z282,$Y282+$Z282)</f>
        <v>1035.29</v>
      </c>
      <c r="BA282" s="27">
        <f>IF($O282&gt;=BA$1,$S282+$Y282+$Z282,$Y282+$Z282)</f>
        <v>1035.29</v>
      </c>
      <c r="BB282" s="27">
        <f>IF($O282&gt;=BB$1,$S282+$Y282+$Z282,$Y282+$Z282)</f>
        <v>1035.29</v>
      </c>
      <c r="BC282" s="27">
        <f>IF($O282&gt;=BC$1,$S282+$Y282+$Z282,$Y282+$Z282)</f>
        <v>1035.29</v>
      </c>
      <c r="BD282" s="27">
        <f>IF($O282&gt;=BD$1,$S282+$Y282+$Z282,$Y282+$Z282)</f>
        <v>1035.29</v>
      </c>
      <c r="BE282" s="27">
        <f>IF($O282&gt;=BE$1,$S282+$Y282+$Z282,$Y282+$Z282)</f>
        <v>1035.29</v>
      </c>
      <c r="BF282" s="27">
        <f>IF($O282&gt;=BF$1,$S282+$Y282+$Z282,$Y282+$Z282)</f>
        <v>1035.29</v>
      </c>
      <c r="BG282" s="27">
        <f>IF($O282&gt;=BG$1,$S282+$Y282+$Z282,$Y282+$Z282)</f>
        <v>1035.29</v>
      </c>
      <c r="BH282" s="27">
        <f>IF($O282&gt;=BH$1,$S282+$Y282+$Z282,$Y282+$Z282)</f>
        <v>1035.29</v>
      </c>
      <c r="BI282" s="27">
        <f>IF($O282&gt;=BI$1,$S282+$Y282+$Z282,$Y282+$Z282)</f>
        <v>1035.29</v>
      </c>
      <c r="BJ282" s="27">
        <f>IF($O282&gt;=BJ$1,$S282+$Y282+$Z282,$Y282+$Z282)</f>
        <v>1035.29</v>
      </c>
      <c r="BK282" s="27">
        <f>IF($O282&gt;=BK$1,$S282+$Y282+$Z282,$Y282+$Z282)</f>
        <v>1035.29</v>
      </c>
      <c r="BL282" s="27">
        <f>IF($O282&gt;=BL$1,$S282+$Y282+$Z282,$Y282+$Z282)</f>
        <v>1035.29</v>
      </c>
      <c r="BM282" s="27">
        <f>IF($O282&gt;=BM$1,$S282+$Y282+$Z282,$Y282+$Z282)</f>
        <v>1035.29</v>
      </c>
      <c r="BN282" s="27">
        <f>IF($O282&gt;=BN$1,$S282+$Y282+$Z282,$Y282+$Z282)</f>
        <v>1035.29</v>
      </c>
      <c r="BO282" s="27">
        <f>IF($O282&gt;=BO$1,$S282+$Y282+$Z282,$Y282+$Z282)</f>
        <v>1035.29</v>
      </c>
      <c r="BP282" s="27">
        <f>IF($O282&gt;=BP$1,$S282+$Y282+$Z282,$Y282+$Z282)</f>
        <v>1035.29</v>
      </c>
      <c r="BQ282" s="27">
        <f>IF($O282&gt;=BQ$1,$S282+$Y282+$Z282,$Y282+$Z282)</f>
        <v>1035.29</v>
      </c>
      <c r="BR282" s="27">
        <f>IF($O282&gt;=BR$1,$S282+$Y282+$Z282,$Y282+$Z282)</f>
        <v>1035.29</v>
      </c>
      <c r="BS282" s="27">
        <f>IF($O282&gt;=BS$1,$S282+$Y282+$Z282,$Y282+$Z282)</f>
        <v>1035.29</v>
      </c>
      <c r="BT282" s="27">
        <f>IF($O282&gt;=BT$1,$S282+$Y282+$Z282,$Y282+$Z282)</f>
        <v>1035.29</v>
      </c>
      <c r="BU282" s="27">
        <f>IF($O282&gt;=BU$1,$S282+$Y282+$Z282,$Y282+$Z282)</f>
        <v>1035.29</v>
      </c>
      <c r="BV282" s="27">
        <f>IF($O282&gt;=BV$1,$S282+$Y282+$Z282,$Y282+$Z282)</f>
        <v>1035.29</v>
      </c>
      <c r="BW282" s="27">
        <f>IF($O282&gt;=BW$1,$S282+$Y282+$Z282,$Y282+$Z282)</f>
        <v>1035.29</v>
      </c>
      <c r="BX282" s="27">
        <f>IF($O282&gt;=BX$1,$S282+$Y282+$Z282,$Y282+$Z282)</f>
        <v>1035.29</v>
      </c>
      <c r="BY282" s="27">
        <f>IF($O282&gt;=BY$1,$S282+$Y282+$Z282,$Y282+$Z282)</f>
        <v>1035.29</v>
      </c>
      <c r="BZ282" s="27">
        <f>IF($O282&gt;=BZ$1,$S282+$Y282+$Z282,$Y282+$Z282)</f>
        <v>1035.29</v>
      </c>
      <c r="CA282" s="27">
        <f>IF($O282&gt;=CA$1,$S282+$Y282+$Z282,$Y282+$Z282)</f>
        <v>1035.29</v>
      </c>
      <c r="CB282" s="27">
        <f>IF($O282&gt;=CB$1,$S282+$Y282+$Z282,$Y282+$Z282)</f>
        <v>1035.29</v>
      </c>
      <c r="CC282" s="27">
        <f>IF($O282&gt;=CC$1,$S282+$Y282+$Z282,$Y282+$Z282)</f>
        <v>1035.29</v>
      </c>
      <c r="CD282" s="27">
        <f>IF($O282&gt;=CD$1,$S282+$Y282+$Z282,$Y282+$Z282)</f>
        <v>1035.29</v>
      </c>
      <c r="CE282" s="27">
        <f>IF($O282&gt;=CE$1,$S282+$Y282+$Z282,$Y282+$Z282)</f>
        <v>1035.29</v>
      </c>
      <c r="CF282" s="27">
        <f>IF($O282&gt;=CF$1,$S282+$Y282+$Z282,$Y282+$Z282)</f>
        <v>1035.29</v>
      </c>
      <c r="CG282" s="27">
        <f>IF($O282&gt;=CG$1,$S282+$Y282+$Z282,$Y282+$Z282)</f>
        <v>1035.29</v>
      </c>
      <c r="CH282" s="27">
        <f>IF($O282&gt;=CH$1,$S282+$Y282+$Z282,$Y282+$Z282)</f>
        <v>1035.29</v>
      </c>
      <c r="CI282" s="27">
        <f>IF($O282&gt;=CI$1,$S282+$Y282+$Z282,$Y282+$Z282)</f>
        <v>1035.29</v>
      </c>
      <c r="CJ282" s="27">
        <f>IF($O282&gt;=CJ$1,$S282+$Y282+$Z282,$Y282+$Z282)</f>
        <v>1035.29</v>
      </c>
      <c r="CK282" s="27">
        <f>IF($O282&gt;=CK$1,$S282+$Y282+$Z282,$Y282+$Z282)</f>
        <v>1035.29</v>
      </c>
      <c r="CL282" s="27">
        <f>IF($O282&gt;=CL$1,$S282+$Y282+$Z282,$Y282+$Z282)</f>
        <v>1035.29</v>
      </c>
      <c r="CM282" s="27">
        <f>IF($O282&gt;=CM$1,$S282+$Y282+$Z282,$Y282+$Z282)</f>
        <v>1035.29</v>
      </c>
      <c r="CN282" s="27">
        <f>IF($O282&gt;=CN$1,$S282+$Y282,$Y282)</f>
        <v>635.29</v>
      </c>
      <c r="CO282" s="27">
        <f>IF($O282&gt;=CO$1,$S282+$Y282,$Y282)</f>
        <v>635.29</v>
      </c>
      <c r="CP282" s="27">
        <f>IF($O282&gt;=CP$1,$S282+$Y282,$Y282)</f>
        <v>635.29</v>
      </c>
      <c r="CQ282" s="27">
        <f>IF($O282&gt;=CQ$1,$S282+$Y282,$Y282)</f>
        <v>635.29</v>
      </c>
      <c r="CR282" s="27">
        <f>IF($O282&gt;=CR$1,$S282+$Y282,$Y282)</f>
        <v>635.29</v>
      </c>
      <c r="CS282" s="27">
        <f>IF($O282&gt;=CS$1,$S282+$Y282,$Y282)</f>
        <v>635.29</v>
      </c>
      <c r="CT282" s="27">
        <f>IF($O282&gt;=CT$1,$S282+$Y282,$Y282)</f>
        <v>635.29</v>
      </c>
      <c r="CU282" s="27">
        <f>IF($O282&gt;=CU$1,$S282+$Y282,$Y282)</f>
        <v>635.29</v>
      </c>
      <c r="CV282" s="27">
        <f>IF($O282&gt;=CV$1,$S282+$Y282,$Y282)</f>
        <v>635.29</v>
      </c>
      <c r="CW282" s="27">
        <f>IF($O282&gt;=CW$1,$S282+$Y282,$Y282)</f>
        <v>635.29</v>
      </c>
      <c r="CX282" s="27">
        <f>IF($O282&gt;=CX$1,$S282+$Y282,$Y282)</f>
        <v>635.29</v>
      </c>
      <c r="CY282" s="27">
        <f>IF($O282&gt;=CY$1,$S282+$Y282,$Y282)</f>
        <v>635.29</v>
      </c>
      <c r="CZ282" s="27">
        <f>IF($O282&gt;=CZ$1,$S282+$Y282,$Y282)</f>
        <v>635.29</v>
      </c>
      <c r="DA282" s="27">
        <f>IF($O282&gt;=DA$1,$S282+$Y282,$Y282)</f>
        <v>635.29</v>
      </c>
      <c r="DB282" s="27">
        <f>IF($O282&gt;=DB$1,$S282+$Y282,$Y282)</f>
        <v>635.29</v>
      </c>
      <c r="DC282" s="27">
        <f>IF($O282&gt;=DC$1,$S282+$Y282,$Y282)</f>
        <v>635.29</v>
      </c>
      <c r="DD282" s="27">
        <f>IF($O282&gt;=DD$1,$S282+$Y282,$Y282)</f>
        <v>635.29</v>
      </c>
      <c r="DE282" s="27">
        <f>IF($O282&gt;=DE$1,$S282+$Y282,$Y282)</f>
        <v>635.29</v>
      </c>
      <c r="DF282" s="27">
        <f>IF($O282&gt;=DF$1,$S282+$Y282,$Y282)</f>
        <v>635.29</v>
      </c>
      <c r="DG282" s="27">
        <f>IF($O282&gt;=DG$1,$S282+$Y282,$Y282)</f>
        <v>635.29</v>
      </c>
      <c r="DH282" s="27">
        <f>IF($O282&gt;=DH$1,$S282+$Y282,$Y282)</f>
        <v>635.29</v>
      </c>
      <c r="DI282" s="27">
        <f>IF($O282&gt;=DI$1,$S282+$Y282,$Y282)</f>
        <v>635.29</v>
      </c>
      <c r="DJ282" s="27">
        <f>IF($O282&gt;=DJ$1,$S282+$Y282,$Y282)</f>
        <v>635.29</v>
      </c>
      <c r="DK282" s="27">
        <f>IF($O282&gt;=DK$1,$S282+$Y282,$Y282)</f>
        <v>635.29</v>
      </c>
      <c r="DL282" s="27">
        <f>IF($O282&gt;=DL$1,$S282+$Y282,$Y282)</f>
        <v>635.29</v>
      </c>
      <c r="DM282" s="27">
        <f>IF($O282&gt;=DM$1,$S282+$Y282,$Y282)</f>
        <v>635.29</v>
      </c>
      <c r="DN282" s="27">
        <f>IF($O282&gt;=DN$1,$S282+$Y282,$Y282)</f>
        <v>635.29</v>
      </c>
      <c r="DO282" s="27">
        <f>IF($O282&gt;=DO$1,$S282+$Y282,$Y282)</f>
        <v>635.29</v>
      </c>
      <c r="DP282" s="27">
        <f>IF($O282&gt;=DP$1,$S282+$Y282,$Y282)</f>
        <v>635.29</v>
      </c>
      <c r="DQ282" s="27">
        <f>IF($O282&gt;=DQ$1,$S282+$Y282,$Y282)</f>
        <v>635.29</v>
      </c>
      <c r="DR282" s="27">
        <f>IF($O282&gt;=DR$1,$S282+$Y282,$Y282)</f>
        <v>635.29</v>
      </c>
      <c r="DS282" s="27">
        <f>IF($O282&gt;=DS$1,$S282+$Y282,$Y282)</f>
        <v>635.29</v>
      </c>
      <c r="DT282" s="27">
        <f>IF($O282&gt;=DT$1,$S282+$Y282,$Y282)</f>
        <v>635.29</v>
      </c>
      <c r="DU282" s="27">
        <f>IF($O282&gt;=DU$1,$S282+$Y282,$Y282)</f>
        <v>635.29</v>
      </c>
      <c r="DV282" s="27">
        <f>IF($O282&gt;=DV$1,$S282+$Y282,$Y282)</f>
        <v>635.29</v>
      </c>
      <c r="DW282" s="27">
        <f>IF($O282&gt;=DW$1,$S282+$Y282,$Y282)</f>
        <v>635.29</v>
      </c>
      <c r="DX282" s="27">
        <f>IF($O282&gt;=DX$1,$S282+$Y282,$Y282)</f>
        <v>0</v>
      </c>
      <c r="DY282" s="27">
        <f>IF($O282&gt;=DY$1,$S282+$Y282,$Y282)</f>
        <v>0</v>
      </c>
      <c r="DZ282" s="27">
        <f>IF($O282&gt;=DZ$1,$S282+$Y282,$Y282)</f>
        <v>0</v>
      </c>
      <c r="EA282" s="27">
        <f>IF($O282&gt;=EA$1,$S282+$Y282,$Y282)</f>
        <v>0</v>
      </c>
      <c r="EB282" s="27">
        <f>IF($O282&gt;=EB$1,$S282+$Y282,$Y282)</f>
        <v>0</v>
      </c>
      <c r="EC282" s="27">
        <f>IF($O282&gt;=EC$1,$S282+$Y282,$Y282)</f>
        <v>0</v>
      </c>
      <c r="ED282" s="27">
        <f>IF($O282&gt;=ED$1,$S282+$Y282,$Y282)</f>
        <v>0</v>
      </c>
      <c r="EE282" s="27">
        <f>IF($O282&gt;=EE$1,$S282+$Y282,$Y282)</f>
        <v>0</v>
      </c>
      <c r="EF282" s="27">
        <f>IF($O282&gt;=EF$1,$S282+$Y282,$Y282)</f>
        <v>0</v>
      </c>
      <c r="EG282" s="27">
        <f>IF($O282&gt;=EG$1,$S282+$Y282,$Y282)</f>
        <v>0</v>
      </c>
      <c r="EH282" s="27">
        <f>IF($O282&gt;=EH$1,$S282+$Y282,$Y282)</f>
        <v>0</v>
      </c>
      <c r="EI282" s="27">
        <f>IF($O282&gt;=EI$1,$S282+$Y282,$Y282)</f>
        <v>0</v>
      </c>
      <c r="EJ282" s="27">
        <f>IF($O282&gt;=EJ$1,$S282+$Y282,$Y282)</f>
        <v>0</v>
      </c>
      <c r="EK282" s="27">
        <f>IF($O282&gt;=EK$1,$S282+$Y282,$Y282)</f>
        <v>0</v>
      </c>
      <c r="EL282" s="27">
        <f>IF($O282&gt;=EL$1,$S282+$Y282,$Y282)</f>
        <v>0</v>
      </c>
      <c r="EM282" s="27">
        <f>IF($O282&gt;=EM$1,$S282+$Y282,$Y282)</f>
        <v>0</v>
      </c>
      <c r="EN282" s="27">
        <f>IF($O282&gt;=EN$1,$S282+$Y282,$Y282)</f>
        <v>0</v>
      </c>
      <c r="EO282" s="27">
        <f>IF($O282&gt;=EO$1,$S282+$Y282,$Y282)</f>
        <v>0</v>
      </c>
      <c r="EP282" s="27">
        <f>IF($O282&gt;=EP$1,$S282+$Y282,$Y282)</f>
        <v>0</v>
      </c>
      <c r="EQ282" s="27">
        <f>IF($O282&gt;=EQ$1,$S282+$Y282,$Y282)</f>
        <v>0</v>
      </c>
      <c r="ER282" s="27">
        <f>IF($O282&gt;=ER$1,$S282+$Y282,$Y282)</f>
        <v>0</v>
      </c>
      <c r="ES282" s="27">
        <f>IF($O282&gt;=ES$1,$S282+$Y282,$Y282)</f>
        <v>0</v>
      </c>
      <c r="ET282" s="27">
        <f>IF($O282&gt;=ET$1,$S282+$Y282,$Y282)</f>
        <v>0</v>
      </c>
      <c r="EU282" s="27">
        <f>IF($O282&gt;=EU$1,$S282+$Y282,$Y282)</f>
        <v>0</v>
      </c>
      <c r="EV282" s="27">
        <f>IF($O282&gt;=EV$1,$S282,0)</f>
        <v>0</v>
      </c>
      <c r="EW282" s="27">
        <f>IF($O282&gt;=EW$1,$S282,0)</f>
        <v>0</v>
      </c>
      <c r="EX282" s="27">
        <f>IF($O282&gt;=EX$1,$S282,0)</f>
        <v>0</v>
      </c>
      <c r="EY282" s="27">
        <f>IF($O282&gt;=EY$1,$S282,0)</f>
        <v>0</v>
      </c>
      <c r="EZ282" s="27">
        <f>IF($O282&gt;=EZ$1,$S282,0)</f>
        <v>0</v>
      </c>
      <c r="FA282" s="27">
        <f>IF($O282&gt;=FA$1,$S282,0)</f>
        <v>0</v>
      </c>
      <c r="FB282" s="27">
        <f>IF($O282&gt;=FB$1,$S282,0)</f>
        <v>0</v>
      </c>
      <c r="FC282" s="27">
        <f>IF($O282&gt;=FC$1,$S282,0)</f>
        <v>0</v>
      </c>
      <c r="FD282" s="27">
        <f>IF($O282&gt;=FD$1,$S282,0)</f>
        <v>0</v>
      </c>
      <c r="FE282" s="27">
        <f>IF($O282&gt;=FE$1,$S282,0)</f>
        <v>0</v>
      </c>
      <c r="FF282" s="27">
        <f>IF($O282&gt;=FF$1,$S282,0)</f>
        <v>0</v>
      </c>
      <c r="FG282" s="27">
        <f>IF($O282&gt;=FG$1,$S282,0)</f>
        <v>0</v>
      </c>
      <c r="FH282" s="27">
        <f>IF($O282&gt;=FH$1,$S282,0)</f>
        <v>0</v>
      </c>
      <c r="FI282" s="27">
        <f>IF($O282&gt;=FI$1,$S282,0)</f>
        <v>0</v>
      </c>
      <c r="FJ282" s="27">
        <f>IF($O282&gt;=FJ$1,$S282,0)</f>
        <v>0</v>
      </c>
      <c r="FK282" s="27">
        <f>IF($O282&gt;=FK$1,$S282,0)</f>
        <v>0</v>
      </c>
      <c r="FL282" s="27">
        <f>IF($O282&gt;=FL$1,$S282,0)</f>
        <v>0</v>
      </c>
      <c r="FM282" s="27">
        <f>IF($O282&gt;=FM$1,$S282,0)</f>
        <v>0</v>
      </c>
      <c r="FN282" s="27">
        <f>IF($O282&gt;=FN$1,$S282,0)</f>
        <v>0</v>
      </c>
      <c r="FO282" s="27">
        <f>IF($O282&gt;=FO$1,$S282,0)</f>
        <v>0</v>
      </c>
      <c r="FP282" s="27">
        <f>IF($O282&gt;=FP$1,$S282,0)</f>
        <v>0</v>
      </c>
      <c r="FQ282" s="27">
        <f>IF($O282&gt;=FQ$1,$S282,0)</f>
        <v>0</v>
      </c>
      <c r="FR282" s="27">
        <f>IF($O282&gt;=FR$1,$S282,0)</f>
        <v>0</v>
      </c>
      <c r="FS282" s="27">
        <f>IF($O282&gt;=FS$1,$S282,0)</f>
        <v>0</v>
      </c>
      <c r="FT282" s="27">
        <f>IF($O282&gt;=FT$1,$S282,0)</f>
        <v>0</v>
      </c>
      <c r="FU282" s="27">
        <f>IF($O282&gt;=FU$1,$S282,0)</f>
        <v>0</v>
      </c>
      <c r="FV282" s="27">
        <f>IF($O282&gt;=FV$1,$S282,0)</f>
        <v>0</v>
      </c>
      <c r="FW282" s="27">
        <f>IF($O282&gt;=FW$1,$S282,0)</f>
        <v>0</v>
      </c>
      <c r="FX282" s="27">
        <f>IF($O282&gt;=FX$1,$S282,0)</f>
        <v>0</v>
      </c>
      <c r="FY282" s="27">
        <f>IF($O282&gt;=FY$1,$S282,0)</f>
        <v>0</v>
      </c>
      <c r="FZ282" s="27">
        <f>IF($O282&gt;=FZ$1,$S282,0)</f>
        <v>0</v>
      </c>
      <c r="GA282" s="27">
        <f>IF($O282&gt;=GA$1,$S282,0)</f>
        <v>0</v>
      </c>
      <c r="GB282" s="27">
        <f>IF($O282&gt;=GB$1,$S282,0)</f>
        <v>0</v>
      </c>
      <c r="GC282" s="27">
        <f>IF($O282&gt;=GC$1,$S282,0)</f>
        <v>0</v>
      </c>
      <c r="GD282" s="27">
        <f>IF($O282&gt;=GD$1,$S282,0)</f>
        <v>0</v>
      </c>
      <c r="GE282" s="27">
        <f>IF($O282&gt;=GE$1,$S282,0)</f>
        <v>0</v>
      </c>
      <c r="GF282" s="27">
        <f>IF($O282&gt;=GF$1,$S282,0)</f>
        <v>0</v>
      </c>
      <c r="GG282" s="27">
        <f>IF($O282&gt;=GG$1,$S282,0)</f>
        <v>0</v>
      </c>
      <c r="GH282" s="27">
        <f>IF($O282&gt;=GH$1,$S282,0)</f>
        <v>0</v>
      </c>
      <c r="GI282" s="27">
        <f>IF($O282&gt;=GI$1,$S282,0)</f>
        <v>0</v>
      </c>
      <c r="GJ282" s="27">
        <f>IF($O282&gt;=GJ$1,$S282,0)</f>
        <v>0</v>
      </c>
      <c r="GK282" s="27">
        <f>IF($O282&gt;=GK$1,$S282,0)</f>
        <v>0</v>
      </c>
      <c r="GL282" s="27">
        <f>IF($O282&gt;=GL$1,$S282,0)</f>
        <v>0</v>
      </c>
      <c r="GM282" s="27">
        <f>IF($O282&gt;=GM$1,$S282,0)</f>
        <v>0</v>
      </c>
      <c r="GN282" s="27">
        <f>IF($O282&gt;=GN$1,$S282,0)</f>
        <v>0</v>
      </c>
      <c r="GO282" s="27">
        <f>IF($O282&gt;=GO$1,$S282,0)</f>
        <v>0</v>
      </c>
      <c r="GP282" s="27">
        <f>IF($O282&gt;=GP$1,$S282,0)</f>
        <v>0</v>
      </c>
      <c r="GQ282" s="27">
        <f>IF($O282&gt;=GQ$1,$S282,0)</f>
        <v>0</v>
      </c>
      <c r="GR282" s="27">
        <f>IF($O282&gt;=GR$1,$S282,0)</f>
        <v>0</v>
      </c>
      <c r="GS282" s="27">
        <f>IF($O282&gt;=GS$1,$S282,0)</f>
        <v>0</v>
      </c>
      <c r="GT282" s="27">
        <f>IF($O282&gt;=GT$1,$S282,0)</f>
        <v>0</v>
      </c>
      <c r="GU282" s="27">
        <f>IF($O282&gt;=GU$1,$S282,0)</f>
        <v>0</v>
      </c>
      <c r="GV282" s="27">
        <f>IF($O282&gt;=GV$1,$S282,0)</f>
        <v>0</v>
      </c>
      <c r="GW282" s="27">
        <f>IF($O282&gt;=GW$1,$S282,0)</f>
        <v>0</v>
      </c>
      <c r="GX282" s="27">
        <f>IF($O282&gt;=GX$1,$S282,0)</f>
        <v>0</v>
      </c>
      <c r="GY282" s="27">
        <f>IF($O282&gt;=GY$1,$S282,0)</f>
        <v>0</v>
      </c>
      <c r="GZ282" s="27">
        <f>IF($O282&gt;=GZ$1,$S282,0)</f>
        <v>0</v>
      </c>
      <c r="HA282" s="27">
        <f>IF($O282&gt;=HA$1,$S282,0)</f>
        <v>0</v>
      </c>
      <c r="HB282" s="27">
        <f>IF($O282&gt;=HB$1,$S282,0)</f>
        <v>0</v>
      </c>
      <c r="HC282" s="27">
        <f>IF($O282&gt;=HC$1,$S282,0)</f>
        <v>0</v>
      </c>
    </row>
    <row r="283" spans="1:211">
      <c r="A283" s="3">
        <v>170852</v>
      </c>
      <c r="B283" s="3" t="s">
        <v>114</v>
      </c>
      <c r="C283" s="3" t="s">
        <v>98</v>
      </c>
      <c r="D283" s="3">
        <v>60</v>
      </c>
      <c r="E283" s="4">
        <v>40584</v>
      </c>
      <c r="F283" s="5">
        <v>7.3616438356164382</v>
      </c>
      <c r="G283" s="3" t="s">
        <v>99</v>
      </c>
      <c r="H283" s="4">
        <v>21497</v>
      </c>
      <c r="I283" s="9" t="s">
        <v>864</v>
      </c>
      <c r="J283" s="5">
        <v>2747.91</v>
      </c>
      <c r="K283" s="31">
        <v>331</v>
      </c>
      <c r="L283" s="32">
        <v>7</v>
      </c>
      <c r="M283" s="33">
        <f>VLOOKUP(L283,FIND,3,TRUE)</f>
        <v>1</v>
      </c>
      <c r="N283" s="32">
        <f>IF(L283&gt;30,180,VLOOKUP(L283,TEMPO,2,FALSE))</f>
        <v>42</v>
      </c>
      <c r="O283" s="32">
        <f>IF(R283&gt;0,4,N283)</f>
        <v>4</v>
      </c>
      <c r="P283" s="96">
        <f>J283*M283*L283</f>
        <v>19235.37</v>
      </c>
      <c r="Q283" s="96">
        <f>10934.45*2</f>
        <v>21868.9</v>
      </c>
      <c r="R283" s="96">
        <f>IF(P283&lt;=Q283,P283/4,0)</f>
        <v>4808.8424999999997</v>
      </c>
      <c r="S283" s="5">
        <f>IF(P283&gt;=Q283,P283/N283,0)</f>
        <v>0</v>
      </c>
      <c r="T283" s="3"/>
      <c r="U283" s="3">
        <f>IF(T283="",1,0)</f>
        <v>1</v>
      </c>
      <c r="V283" s="3">
        <v>620</v>
      </c>
      <c r="W283" s="5">
        <v>0</v>
      </c>
      <c r="X283" s="5">
        <v>402.65</v>
      </c>
      <c r="Y283" s="5">
        <f>X283*W283</f>
        <v>0</v>
      </c>
      <c r="Z283" s="5">
        <v>400</v>
      </c>
      <c r="AA283" s="5">
        <f>S283+Y283+Z283</f>
        <v>400</v>
      </c>
      <c r="AB283" s="39">
        <f>(J283/12+J283/12*1.3333333333+450/12+J283/30*6/12+J283)*1.3+Y283+Z283+153.9</f>
        <v>4929.0816333234097</v>
      </c>
      <c r="AC283" s="39" t="s">
        <v>98</v>
      </c>
      <c r="AD283" s="39">
        <f>J283*1.3+400+153.9</f>
        <v>4126.183</v>
      </c>
      <c r="AE283" s="39">
        <f>SUMIFS('CUSTO MENSAL FUNC NOVO'!H:H,'CUSTO MENSAL FUNC NOVO'!A:A,'VALORES MENSAIS'!AC283)</f>
        <v>3674.875</v>
      </c>
      <c r="AF283" s="27">
        <f>IF($R283&gt;0,$R283,$S283)+$Y283+$Z283</f>
        <v>5208.8424999999997</v>
      </c>
      <c r="AG283" s="27">
        <f>IF($R283&gt;0,$R283,$S283)+$Y283+$Z283</f>
        <v>5208.8424999999997</v>
      </c>
      <c r="AH283" s="27">
        <f>IF($R283&gt;0,$R283,$S283)+$Y283+$Z283</f>
        <v>5208.8424999999997</v>
      </c>
      <c r="AI283" s="27">
        <f>IF($R283&gt;0,$R283,$S283)+$Y283+$Z283</f>
        <v>5208.8424999999997</v>
      </c>
      <c r="AJ283" s="27">
        <f>IF($O283&gt;=AJ$1,$S283+$Y283+$Z283,$Y283+$Z283)</f>
        <v>400</v>
      </c>
      <c r="AK283" s="27">
        <f>IF($O283&gt;=AK$1,$S283+$Y283+$Z283,$Y283+$Z283)</f>
        <v>400</v>
      </c>
      <c r="AL283" s="27">
        <f>IF($O283&gt;=AL$1,$S283+$Y283+$Z283,$Y283+$Z283)</f>
        <v>400</v>
      </c>
      <c r="AM283" s="27">
        <f>IF($O283&gt;=AM$1,$S283+$Y283+$Z283,$Y283+$Z283)</f>
        <v>400</v>
      </c>
      <c r="AN283" s="27">
        <f>IF($O283&gt;=AN$1,$S283+$Y283+$Z283,$Y283+$Z283)</f>
        <v>400</v>
      </c>
      <c r="AO283" s="27">
        <f>IF($O283&gt;=AO$1,$S283+$Y283+$Z283,$Y283+$Z283)</f>
        <v>400</v>
      </c>
      <c r="AP283" s="27">
        <f>IF($O283&gt;=AP$1,$S283+$Y283+$Z283,$Y283+$Z283)</f>
        <v>400</v>
      </c>
      <c r="AQ283" s="27">
        <f>IF($O283&gt;=AQ$1,$S283+$Y283+$Z283,$Y283+$Z283)</f>
        <v>400</v>
      </c>
      <c r="AR283" s="27">
        <f>IF($O283&gt;=AR$1,$S283+$Y283+$Z283,$Y283+$Z283)</f>
        <v>400</v>
      </c>
      <c r="AS283" s="27">
        <f>IF($O283&gt;=AS$1,$S283+$Y283+$Z283,$Y283+$Z283)</f>
        <v>400</v>
      </c>
      <c r="AT283" s="27">
        <f>IF($O283&gt;=AT$1,$S283+$Y283+$Z283,$Y283+$Z283)</f>
        <v>400</v>
      </c>
      <c r="AU283" s="27">
        <f>IF($O283&gt;=AU$1,$S283+$Y283+$Z283,$Y283+$Z283)</f>
        <v>400</v>
      </c>
      <c r="AV283" s="27">
        <f>IF($O283&gt;=AV$1,$S283+$Y283+$Z283,$Y283+$Z283)</f>
        <v>400</v>
      </c>
      <c r="AW283" s="27">
        <f>IF($O283&gt;=AW$1,$S283+$Y283+$Z283,$Y283+$Z283)</f>
        <v>400</v>
      </c>
      <c r="AX283" s="27">
        <f>IF($O283&gt;=AX$1,$S283+$Y283+$Z283,$Y283+$Z283)</f>
        <v>400</v>
      </c>
      <c r="AY283" s="27">
        <f>IF($O283&gt;=AY$1,$S283+$Y283+$Z283,$Y283+$Z283)</f>
        <v>400</v>
      </c>
      <c r="AZ283" s="27">
        <f>IF($O283&gt;=AZ$1,$S283+$Y283+$Z283,$Y283+$Z283)</f>
        <v>400</v>
      </c>
      <c r="BA283" s="27">
        <f>IF($O283&gt;=BA$1,$S283+$Y283+$Z283,$Y283+$Z283)</f>
        <v>400</v>
      </c>
      <c r="BB283" s="27">
        <f>IF($O283&gt;=BB$1,$S283+$Y283+$Z283,$Y283+$Z283)</f>
        <v>400</v>
      </c>
      <c r="BC283" s="27">
        <f>IF($O283&gt;=BC$1,$S283+$Y283+$Z283,$Y283+$Z283)</f>
        <v>400</v>
      </c>
      <c r="BD283" s="27">
        <f>IF($O283&gt;=BD$1,$S283+$Y283+$Z283,$Y283+$Z283)</f>
        <v>400</v>
      </c>
      <c r="BE283" s="27">
        <f>IF($O283&gt;=BE$1,$S283+$Y283+$Z283,$Y283+$Z283)</f>
        <v>400</v>
      </c>
      <c r="BF283" s="27">
        <f>IF($O283&gt;=BF$1,$S283+$Y283+$Z283,$Y283+$Z283)</f>
        <v>400</v>
      </c>
      <c r="BG283" s="27">
        <f>IF($O283&gt;=BG$1,$S283+$Y283+$Z283,$Y283+$Z283)</f>
        <v>400</v>
      </c>
      <c r="BH283" s="27">
        <f>IF($O283&gt;=BH$1,$S283+$Y283+$Z283,$Y283+$Z283)</f>
        <v>400</v>
      </c>
      <c r="BI283" s="27">
        <f>IF($O283&gt;=BI$1,$S283+$Y283+$Z283,$Y283+$Z283)</f>
        <v>400</v>
      </c>
      <c r="BJ283" s="27">
        <f>IF($O283&gt;=BJ$1,$S283+$Y283+$Z283,$Y283+$Z283)</f>
        <v>400</v>
      </c>
      <c r="BK283" s="27">
        <f>IF($O283&gt;=BK$1,$S283+$Y283+$Z283,$Y283+$Z283)</f>
        <v>400</v>
      </c>
      <c r="BL283" s="27">
        <f>IF($O283&gt;=BL$1,$S283+$Y283+$Z283,$Y283+$Z283)</f>
        <v>400</v>
      </c>
      <c r="BM283" s="27">
        <f>IF($O283&gt;=BM$1,$S283+$Y283+$Z283,$Y283+$Z283)</f>
        <v>400</v>
      </c>
      <c r="BN283" s="27">
        <f>IF($O283&gt;=BN$1,$S283+$Y283+$Z283,$Y283+$Z283)</f>
        <v>400</v>
      </c>
      <c r="BO283" s="27">
        <f>IF($O283&gt;=BO$1,$S283+$Y283+$Z283,$Y283+$Z283)</f>
        <v>400</v>
      </c>
      <c r="BP283" s="27">
        <f>IF($O283&gt;=BP$1,$S283+$Y283+$Z283,$Y283+$Z283)</f>
        <v>400</v>
      </c>
      <c r="BQ283" s="27">
        <f>IF($O283&gt;=BQ$1,$S283+$Y283+$Z283,$Y283+$Z283)</f>
        <v>400</v>
      </c>
      <c r="BR283" s="27">
        <f>IF($O283&gt;=BR$1,$S283+$Y283+$Z283,$Y283+$Z283)</f>
        <v>400</v>
      </c>
      <c r="BS283" s="27">
        <f>IF($O283&gt;=BS$1,$S283+$Y283+$Z283,$Y283+$Z283)</f>
        <v>400</v>
      </c>
      <c r="BT283" s="27">
        <f>IF($O283&gt;=BT$1,$S283+$Y283+$Z283,$Y283+$Z283)</f>
        <v>400</v>
      </c>
      <c r="BU283" s="27">
        <f>IF($O283&gt;=BU$1,$S283+$Y283+$Z283,$Y283+$Z283)</f>
        <v>400</v>
      </c>
      <c r="BV283" s="27">
        <f>IF($O283&gt;=BV$1,$S283+$Y283+$Z283,$Y283+$Z283)</f>
        <v>400</v>
      </c>
      <c r="BW283" s="27">
        <f>IF($O283&gt;=BW$1,$S283+$Y283+$Z283,$Y283+$Z283)</f>
        <v>400</v>
      </c>
      <c r="BX283" s="27">
        <f>IF($O283&gt;=BX$1,$S283+$Y283+$Z283,$Y283+$Z283)</f>
        <v>400</v>
      </c>
      <c r="BY283" s="27">
        <f>IF($O283&gt;=BY$1,$S283+$Y283+$Z283,$Y283+$Z283)</f>
        <v>400</v>
      </c>
      <c r="BZ283" s="27">
        <f>IF($O283&gt;=BZ$1,$S283+$Y283+$Z283,$Y283+$Z283)</f>
        <v>400</v>
      </c>
      <c r="CA283" s="27">
        <f>IF($O283&gt;=CA$1,$S283+$Y283+$Z283,$Y283+$Z283)</f>
        <v>400</v>
      </c>
      <c r="CB283" s="27">
        <f>IF($O283&gt;=CB$1,$S283+$Y283+$Z283,$Y283+$Z283)</f>
        <v>400</v>
      </c>
      <c r="CC283" s="27">
        <f>IF($O283&gt;=CC$1,$S283+$Y283+$Z283,$Y283+$Z283)</f>
        <v>400</v>
      </c>
      <c r="CD283" s="27">
        <f>IF($O283&gt;=CD$1,$S283+$Y283+$Z283,$Y283+$Z283)</f>
        <v>400</v>
      </c>
      <c r="CE283" s="27">
        <f>IF($O283&gt;=CE$1,$S283+$Y283+$Z283,$Y283+$Z283)</f>
        <v>400</v>
      </c>
      <c r="CF283" s="27">
        <f>IF($O283&gt;=CF$1,$S283+$Y283+$Z283,$Y283+$Z283)</f>
        <v>400</v>
      </c>
      <c r="CG283" s="27">
        <f>IF($O283&gt;=CG$1,$S283+$Y283+$Z283,$Y283+$Z283)</f>
        <v>400</v>
      </c>
      <c r="CH283" s="27">
        <f>IF($O283&gt;=CH$1,$S283+$Y283+$Z283,$Y283+$Z283)</f>
        <v>400</v>
      </c>
      <c r="CI283" s="27">
        <f>IF($O283&gt;=CI$1,$S283+$Y283+$Z283,$Y283+$Z283)</f>
        <v>400</v>
      </c>
      <c r="CJ283" s="27">
        <f>IF($O283&gt;=CJ$1,$S283+$Y283+$Z283,$Y283+$Z283)</f>
        <v>400</v>
      </c>
      <c r="CK283" s="27">
        <f>IF($O283&gt;=CK$1,$S283+$Y283+$Z283,$Y283+$Z283)</f>
        <v>400</v>
      </c>
      <c r="CL283" s="27">
        <f>IF($O283&gt;=CL$1,$S283+$Y283+$Z283,$Y283+$Z283)</f>
        <v>400</v>
      </c>
      <c r="CM283" s="27">
        <f>IF($O283&gt;=CM$1,$S283+$Y283+$Z283,$Y283+$Z283)</f>
        <v>400</v>
      </c>
      <c r="CN283" s="27">
        <f>IF($O283&gt;=CN$1,$S283+$Y283,$Y283)</f>
        <v>0</v>
      </c>
      <c r="CO283" s="27">
        <f>IF($O283&gt;=CO$1,$S283+$Y283,$Y283)</f>
        <v>0</v>
      </c>
      <c r="CP283" s="27">
        <f>IF($O283&gt;=CP$1,$S283+$Y283,$Y283)</f>
        <v>0</v>
      </c>
      <c r="CQ283" s="27">
        <f>IF($O283&gt;=CQ$1,$S283+$Y283,$Y283)</f>
        <v>0</v>
      </c>
      <c r="CR283" s="27">
        <f>IF($O283&gt;=CR$1,$S283+$Y283,$Y283)</f>
        <v>0</v>
      </c>
      <c r="CS283" s="27">
        <f>IF($O283&gt;=CS$1,$S283+$Y283,$Y283)</f>
        <v>0</v>
      </c>
      <c r="CT283" s="27">
        <f>IF($O283&gt;=CT$1,$S283+$Y283,$Y283)</f>
        <v>0</v>
      </c>
      <c r="CU283" s="27">
        <f>IF($O283&gt;=CU$1,$S283+$Y283,$Y283)</f>
        <v>0</v>
      </c>
      <c r="CV283" s="27">
        <f>IF($O283&gt;=CV$1,$S283+$Y283,$Y283)</f>
        <v>0</v>
      </c>
      <c r="CW283" s="27">
        <f>IF($O283&gt;=CW$1,$S283+$Y283,$Y283)</f>
        <v>0</v>
      </c>
      <c r="CX283" s="27">
        <f>IF($O283&gt;=CX$1,$S283+$Y283,$Y283)</f>
        <v>0</v>
      </c>
      <c r="CY283" s="27">
        <f>IF($O283&gt;=CY$1,$S283+$Y283,$Y283)</f>
        <v>0</v>
      </c>
      <c r="CZ283" s="27">
        <f>IF($O283&gt;=CZ$1,$S283+$Y283,$Y283)</f>
        <v>0</v>
      </c>
      <c r="DA283" s="27">
        <f>IF($O283&gt;=DA$1,$S283+$Y283,$Y283)</f>
        <v>0</v>
      </c>
      <c r="DB283" s="27">
        <f>IF($O283&gt;=DB$1,$S283+$Y283,$Y283)</f>
        <v>0</v>
      </c>
      <c r="DC283" s="27">
        <f>IF($O283&gt;=DC$1,$S283+$Y283,$Y283)</f>
        <v>0</v>
      </c>
      <c r="DD283" s="27">
        <f>IF($O283&gt;=DD$1,$S283+$Y283,$Y283)</f>
        <v>0</v>
      </c>
      <c r="DE283" s="27">
        <f>IF($O283&gt;=DE$1,$S283+$Y283,$Y283)</f>
        <v>0</v>
      </c>
      <c r="DF283" s="27">
        <f>IF($O283&gt;=DF$1,$S283+$Y283,$Y283)</f>
        <v>0</v>
      </c>
      <c r="DG283" s="27">
        <f>IF($O283&gt;=DG$1,$S283+$Y283,$Y283)</f>
        <v>0</v>
      </c>
      <c r="DH283" s="27">
        <f>IF($O283&gt;=DH$1,$S283+$Y283,$Y283)</f>
        <v>0</v>
      </c>
      <c r="DI283" s="27">
        <f>IF($O283&gt;=DI$1,$S283+$Y283,$Y283)</f>
        <v>0</v>
      </c>
      <c r="DJ283" s="27">
        <f>IF($O283&gt;=DJ$1,$S283+$Y283,$Y283)</f>
        <v>0</v>
      </c>
      <c r="DK283" s="27">
        <f>IF($O283&gt;=DK$1,$S283+$Y283,$Y283)</f>
        <v>0</v>
      </c>
      <c r="DL283" s="27">
        <f>IF($O283&gt;=DL$1,$S283+$Y283,$Y283)</f>
        <v>0</v>
      </c>
      <c r="DM283" s="27">
        <f>IF($O283&gt;=DM$1,$S283+$Y283,$Y283)</f>
        <v>0</v>
      </c>
      <c r="DN283" s="27">
        <f>IF($O283&gt;=DN$1,$S283+$Y283,$Y283)</f>
        <v>0</v>
      </c>
      <c r="DO283" s="27">
        <f>IF($O283&gt;=DO$1,$S283+$Y283,$Y283)</f>
        <v>0</v>
      </c>
      <c r="DP283" s="27">
        <f>IF($O283&gt;=DP$1,$S283+$Y283,$Y283)</f>
        <v>0</v>
      </c>
      <c r="DQ283" s="27">
        <f>IF($O283&gt;=DQ$1,$S283+$Y283,$Y283)</f>
        <v>0</v>
      </c>
      <c r="DR283" s="27">
        <f>IF($O283&gt;=DR$1,$S283+$Y283,$Y283)</f>
        <v>0</v>
      </c>
      <c r="DS283" s="27">
        <f>IF($O283&gt;=DS$1,$S283+$Y283,$Y283)</f>
        <v>0</v>
      </c>
      <c r="DT283" s="27">
        <f>IF($O283&gt;=DT$1,$S283+$Y283,$Y283)</f>
        <v>0</v>
      </c>
      <c r="DU283" s="27">
        <f>IF($O283&gt;=DU$1,$S283+$Y283,$Y283)</f>
        <v>0</v>
      </c>
      <c r="DV283" s="27">
        <f>IF($O283&gt;=DV$1,$S283+$Y283,$Y283)</f>
        <v>0</v>
      </c>
      <c r="DW283" s="27">
        <f>IF($O283&gt;=DW$1,$S283+$Y283,$Y283)</f>
        <v>0</v>
      </c>
      <c r="DX283" s="27">
        <f>IF($O283&gt;=DX$1,$S283+$Y283,$Y283)</f>
        <v>0</v>
      </c>
      <c r="DY283" s="27">
        <f>IF($O283&gt;=DY$1,$S283+$Y283,$Y283)</f>
        <v>0</v>
      </c>
      <c r="DZ283" s="27">
        <f>IF($O283&gt;=DZ$1,$S283+$Y283,$Y283)</f>
        <v>0</v>
      </c>
      <c r="EA283" s="27">
        <f>IF($O283&gt;=EA$1,$S283+$Y283,$Y283)</f>
        <v>0</v>
      </c>
      <c r="EB283" s="27">
        <f>IF($O283&gt;=EB$1,$S283+$Y283,$Y283)</f>
        <v>0</v>
      </c>
      <c r="EC283" s="27">
        <f>IF($O283&gt;=EC$1,$S283+$Y283,$Y283)</f>
        <v>0</v>
      </c>
      <c r="ED283" s="27">
        <f>IF($O283&gt;=ED$1,$S283+$Y283,$Y283)</f>
        <v>0</v>
      </c>
      <c r="EE283" s="27">
        <f>IF($O283&gt;=EE$1,$S283+$Y283,$Y283)</f>
        <v>0</v>
      </c>
      <c r="EF283" s="27">
        <f>IF($O283&gt;=EF$1,$S283+$Y283,$Y283)</f>
        <v>0</v>
      </c>
      <c r="EG283" s="27">
        <f>IF($O283&gt;=EG$1,$S283+$Y283,$Y283)</f>
        <v>0</v>
      </c>
      <c r="EH283" s="27">
        <f>IF($O283&gt;=EH$1,$S283+$Y283,$Y283)</f>
        <v>0</v>
      </c>
      <c r="EI283" s="27">
        <f>IF($O283&gt;=EI$1,$S283+$Y283,$Y283)</f>
        <v>0</v>
      </c>
      <c r="EJ283" s="27">
        <f>IF($O283&gt;=EJ$1,$S283+$Y283,$Y283)</f>
        <v>0</v>
      </c>
      <c r="EK283" s="27">
        <f>IF($O283&gt;=EK$1,$S283+$Y283,$Y283)</f>
        <v>0</v>
      </c>
      <c r="EL283" s="27">
        <f>IF($O283&gt;=EL$1,$S283+$Y283,$Y283)</f>
        <v>0</v>
      </c>
      <c r="EM283" s="27">
        <f>IF($O283&gt;=EM$1,$S283+$Y283,$Y283)</f>
        <v>0</v>
      </c>
      <c r="EN283" s="27">
        <f>IF($O283&gt;=EN$1,$S283+$Y283,$Y283)</f>
        <v>0</v>
      </c>
      <c r="EO283" s="27">
        <f>IF($O283&gt;=EO$1,$S283+$Y283,$Y283)</f>
        <v>0</v>
      </c>
      <c r="EP283" s="27">
        <f>IF($O283&gt;=EP$1,$S283+$Y283,$Y283)</f>
        <v>0</v>
      </c>
      <c r="EQ283" s="27">
        <f>IF($O283&gt;=EQ$1,$S283+$Y283,$Y283)</f>
        <v>0</v>
      </c>
      <c r="ER283" s="27">
        <f>IF($O283&gt;=ER$1,$S283+$Y283,$Y283)</f>
        <v>0</v>
      </c>
      <c r="ES283" s="27">
        <f>IF($O283&gt;=ES$1,$S283+$Y283,$Y283)</f>
        <v>0</v>
      </c>
      <c r="ET283" s="27">
        <f>IF($O283&gt;=ET$1,$S283+$Y283,$Y283)</f>
        <v>0</v>
      </c>
      <c r="EU283" s="27">
        <f>IF($O283&gt;=EU$1,$S283+$Y283,$Y283)</f>
        <v>0</v>
      </c>
      <c r="EV283" s="27">
        <f>IF($O283&gt;=EV$1,$S283,0)</f>
        <v>0</v>
      </c>
      <c r="EW283" s="27">
        <f>IF($O283&gt;=EW$1,$S283,0)</f>
        <v>0</v>
      </c>
      <c r="EX283" s="27">
        <f>IF($O283&gt;=EX$1,$S283,0)</f>
        <v>0</v>
      </c>
      <c r="EY283" s="27">
        <f>IF($O283&gt;=EY$1,$S283,0)</f>
        <v>0</v>
      </c>
      <c r="EZ283" s="27">
        <f>IF($O283&gt;=EZ$1,$S283,0)</f>
        <v>0</v>
      </c>
      <c r="FA283" s="27">
        <f>IF($O283&gt;=FA$1,$S283,0)</f>
        <v>0</v>
      </c>
      <c r="FB283" s="27">
        <f>IF($O283&gt;=FB$1,$S283,0)</f>
        <v>0</v>
      </c>
      <c r="FC283" s="27">
        <f>IF($O283&gt;=FC$1,$S283,0)</f>
        <v>0</v>
      </c>
      <c r="FD283" s="27">
        <f>IF($O283&gt;=FD$1,$S283,0)</f>
        <v>0</v>
      </c>
      <c r="FE283" s="27">
        <f>IF($O283&gt;=FE$1,$S283,0)</f>
        <v>0</v>
      </c>
      <c r="FF283" s="27">
        <f>IF($O283&gt;=FF$1,$S283,0)</f>
        <v>0</v>
      </c>
      <c r="FG283" s="27">
        <f>IF($O283&gt;=FG$1,$S283,0)</f>
        <v>0</v>
      </c>
      <c r="FH283" s="27">
        <f>IF($O283&gt;=FH$1,$S283,0)</f>
        <v>0</v>
      </c>
      <c r="FI283" s="27">
        <f>IF($O283&gt;=FI$1,$S283,0)</f>
        <v>0</v>
      </c>
      <c r="FJ283" s="27">
        <f>IF($O283&gt;=FJ$1,$S283,0)</f>
        <v>0</v>
      </c>
      <c r="FK283" s="27">
        <f>IF($O283&gt;=FK$1,$S283,0)</f>
        <v>0</v>
      </c>
      <c r="FL283" s="27">
        <f>IF($O283&gt;=FL$1,$S283,0)</f>
        <v>0</v>
      </c>
      <c r="FM283" s="27">
        <f>IF($O283&gt;=FM$1,$S283,0)</f>
        <v>0</v>
      </c>
      <c r="FN283" s="27">
        <f>IF($O283&gt;=FN$1,$S283,0)</f>
        <v>0</v>
      </c>
      <c r="FO283" s="27">
        <f>IF($O283&gt;=FO$1,$S283,0)</f>
        <v>0</v>
      </c>
      <c r="FP283" s="27">
        <f>IF($O283&gt;=FP$1,$S283,0)</f>
        <v>0</v>
      </c>
      <c r="FQ283" s="27">
        <f>IF($O283&gt;=FQ$1,$S283,0)</f>
        <v>0</v>
      </c>
      <c r="FR283" s="27">
        <f>IF($O283&gt;=FR$1,$S283,0)</f>
        <v>0</v>
      </c>
      <c r="FS283" s="27">
        <f>IF($O283&gt;=FS$1,$S283,0)</f>
        <v>0</v>
      </c>
      <c r="FT283" s="27">
        <f>IF($O283&gt;=FT$1,$S283,0)</f>
        <v>0</v>
      </c>
      <c r="FU283" s="27">
        <f>IF($O283&gt;=FU$1,$S283,0)</f>
        <v>0</v>
      </c>
      <c r="FV283" s="27">
        <f>IF($O283&gt;=FV$1,$S283,0)</f>
        <v>0</v>
      </c>
      <c r="FW283" s="27">
        <f>IF($O283&gt;=FW$1,$S283,0)</f>
        <v>0</v>
      </c>
      <c r="FX283" s="27">
        <f>IF($O283&gt;=FX$1,$S283,0)</f>
        <v>0</v>
      </c>
      <c r="FY283" s="27">
        <f>IF($O283&gt;=FY$1,$S283,0)</f>
        <v>0</v>
      </c>
      <c r="FZ283" s="27">
        <f>IF($O283&gt;=FZ$1,$S283,0)</f>
        <v>0</v>
      </c>
      <c r="GA283" s="27">
        <f>IF($O283&gt;=GA$1,$S283,0)</f>
        <v>0</v>
      </c>
      <c r="GB283" s="27">
        <f>IF($O283&gt;=GB$1,$S283,0)</f>
        <v>0</v>
      </c>
      <c r="GC283" s="27">
        <f>IF($O283&gt;=GC$1,$S283,0)</f>
        <v>0</v>
      </c>
      <c r="GD283" s="27">
        <f>IF($O283&gt;=GD$1,$S283,0)</f>
        <v>0</v>
      </c>
      <c r="GE283" s="27">
        <f>IF($O283&gt;=GE$1,$S283,0)</f>
        <v>0</v>
      </c>
      <c r="GF283" s="27">
        <f>IF($O283&gt;=GF$1,$S283,0)</f>
        <v>0</v>
      </c>
      <c r="GG283" s="27">
        <f>IF($O283&gt;=GG$1,$S283,0)</f>
        <v>0</v>
      </c>
      <c r="GH283" s="27">
        <f>IF($O283&gt;=GH$1,$S283,0)</f>
        <v>0</v>
      </c>
      <c r="GI283" s="27">
        <f>IF($O283&gt;=GI$1,$S283,0)</f>
        <v>0</v>
      </c>
      <c r="GJ283" s="27">
        <f>IF($O283&gt;=GJ$1,$S283,0)</f>
        <v>0</v>
      </c>
      <c r="GK283" s="27">
        <f>IF($O283&gt;=GK$1,$S283,0)</f>
        <v>0</v>
      </c>
      <c r="GL283" s="27">
        <f>IF($O283&gt;=GL$1,$S283,0)</f>
        <v>0</v>
      </c>
      <c r="GM283" s="27">
        <f>IF($O283&gt;=GM$1,$S283,0)</f>
        <v>0</v>
      </c>
      <c r="GN283" s="27">
        <f>IF($O283&gt;=GN$1,$S283,0)</f>
        <v>0</v>
      </c>
      <c r="GO283" s="27">
        <f>IF($O283&gt;=GO$1,$S283,0)</f>
        <v>0</v>
      </c>
      <c r="GP283" s="27">
        <f>IF($O283&gt;=GP$1,$S283,0)</f>
        <v>0</v>
      </c>
      <c r="GQ283" s="27">
        <f>IF($O283&gt;=GQ$1,$S283,0)</f>
        <v>0</v>
      </c>
      <c r="GR283" s="27">
        <f>IF($O283&gt;=GR$1,$S283,0)</f>
        <v>0</v>
      </c>
      <c r="GS283" s="27">
        <f>IF($O283&gt;=GS$1,$S283,0)</f>
        <v>0</v>
      </c>
      <c r="GT283" s="27">
        <f>IF($O283&gt;=GT$1,$S283,0)</f>
        <v>0</v>
      </c>
      <c r="GU283" s="27">
        <f>IF($O283&gt;=GU$1,$S283,0)</f>
        <v>0</v>
      </c>
      <c r="GV283" s="27">
        <f>IF($O283&gt;=GV$1,$S283,0)</f>
        <v>0</v>
      </c>
      <c r="GW283" s="27">
        <f>IF($O283&gt;=GW$1,$S283,0)</f>
        <v>0</v>
      </c>
      <c r="GX283" s="27">
        <f>IF($O283&gt;=GX$1,$S283,0)</f>
        <v>0</v>
      </c>
      <c r="GY283" s="27">
        <f>IF($O283&gt;=GY$1,$S283,0)</f>
        <v>0</v>
      </c>
      <c r="GZ283" s="27">
        <f>IF($O283&gt;=GZ$1,$S283,0)</f>
        <v>0</v>
      </c>
      <c r="HA283" s="27">
        <f>IF($O283&gt;=HA$1,$S283,0)</f>
        <v>0</v>
      </c>
      <c r="HB283" s="27">
        <f>IF($O283&gt;=HB$1,$S283,0)</f>
        <v>0</v>
      </c>
      <c r="HC283" s="27">
        <f>IF($O283&gt;=HC$1,$S283,0)</f>
        <v>0</v>
      </c>
    </row>
    <row r="284" spans="1:211">
      <c r="A284" s="3">
        <v>92746</v>
      </c>
      <c r="B284" s="3" t="s">
        <v>168</v>
      </c>
      <c r="C284" s="3" t="s">
        <v>107</v>
      </c>
      <c r="D284" s="3">
        <v>53</v>
      </c>
      <c r="E284" s="4">
        <v>37291</v>
      </c>
      <c r="F284" s="5">
        <v>16.383561643835616</v>
      </c>
      <c r="G284" s="3" t="s">
        <v>99</v>
      </c>
      <c r="H284" s="4">
        <v>23779</v>
      </c>
      <c r="I284" s="9" t="s">
        <v>864</v>
      </c>
      <c r="J284" s="5">
        <v>3221.64</v>
      </c>
      <c r="K284" s="31">
        <v>331</v>
      </c>
      <c r="L284" s="32">
        <v>16</v>
      </c>
      <c r="M284" s="33">
        <f>VLOOKUP(L284,FIND,3,TRUE)</f>
        <v>1.2</v>
      </c>
      <c r="N284" s="32">
        <f>IF(L284&gt;30,180,VLOOKUP(L284,TEMPO,2,FALSE))</f>
        <v>96</v>
      </c>
      <c r="O284" s="32">
        <f>IF(R284&gt;0,4,N284)</f>
        <v>96</v>
      </c>
      <c r="P284" s="96">
        <f>J284*M284*L284</f>
        <v>61855.487999999998</v>
      </c>
      <c r="Q284" s="96">
        <f>10934.45*2</f>
        <v>21868.9</v>
      </c>
      <c r="R284" s="96">
        <f>IF(P284&lt;=Q284,P284/4,0)</f>
        <v>0</v>
      </c>
      <c r="S284" s="5">
        <f>IF(P284&gt;=Q284,P284/N284,0)</f>
        <v>644.32799999999997</v>
      </c>
      <c r="T284" s="3"/>
      <c r="U284" s="3">
        <f>IF(T284="",1,0)</f>
        <v>1</v>
      </c>
      <c r="V284" s="3">
        <v>636</v>
      </c>
      <c r="W284" s="5">
        <v>0</v>
      </c>
      <c r="X284" s="5">
        <v>203.3</v>
      </c>
      <c r="Y284" s="5">
        <f>X284*W284</f>
        <v>0</v>
      </c>
      <c r="Z284" s="5">
        <v>400</v>
      </c>
      <c r="AA284" s="5">
        <f>S284+Y284+Z284</f>
        <v>1044.328</v>
      </c>
      <c r="AB284" s="39">
        <f>(J284/12+J284/12*1.3333333333+450/12+J284/30*6/12+J284)*1.3+Y284+Z284+153.9</f>
        <v>5674.9431999883654</v>
      </c>
      <c r="AC284" s="39" t="s">
        <v>107</v>
      </c>
      <c r="AD284" s="39">
        <f>J284*1.3+400+153.9</f>
        <v>4742.0319999999992</v>
      </c>
      <c r="AE284" s="39">
        <f>SUMIFS('CUSTO MENSAL FUNC NOVO'!H:H,'CUSTO MENSAL FUNC NOVO'!A:A,'VALORES MENSAIS'!AC284)</f>
        <v>3348.9422500000001</v>
      </c>
      <c r="AF284" s="27">
        <f>IF($R284&gt;0,$R284,$S284)+$Y284+$Z284</f>
        <v>1044.328</v>
      </c>
      <c r="AG284" s="27">
        <f>IF($R284&gt;0,$R284,$S284)+$Y284+$Z284</f>
        <v>1044.328</v>
      </c>
      <c r="AH284" s="27">
        <f>IF($R284&gt;0,$R284,$S284)+$Y284+$Z284</f>
        <v>1044.328</v>
      </c>
      <c r="AI284" s="27">
        <f>IF($R284&gt;0,$R284,$S284)+$Y284+$Z284</f>
        <v>1044.328</v>
      </c>
      <c r="AJ284" s="27">
        <f>IF($O284&gt;=AJ$1,$S284+$Y284+$Z284,$Y284+$Z284)</f>
        <v>1044.328</v>
      </c>
      <c r="AK284" s="27">
        <f>IF($O284&gt;=AK$1,$S284+$Y284+$Z284,$Y284+$Z284)</f>
        <v>1044.328</v>
      </c>
      <c r="AL284" s="27">
        <f>IF($O284&gt;=AL$1,$S284+$Y284+$Z284,$Y284+$Z284)</f>
        <v>1044.328</v>
      </c>
      <c r="AM284" s="27">
        <f>IF($O284&gt;=AM$1,$S284+$Y284+$Z284,$Y284+$Z284)</f>
        <v>1044.328</v>
      </c>
      <c r="AN284" s="27">
        <f>IF($O284&gt;=AN$1,$S284+$Y284+$Z284,$Y284+$Z284)</f>
        <v>1044.328</v>
      </c>
      <c r="AO284" s="27">
        <f>IF($O284&gt;=AO$1,$S284+$Y284+$Z284,$Y284+$Z284)</f>
        <v>1044.328</v>
      </c>
      <c r="AP284" s="27">
        <f>IF($O284&gt;=AP$1,$S284+$Y284+$Z284,$Y284+$Z284)</f>
        <v>1044.328</v>
      </c>
      <c r="AQ284" s="27">
        <f>IF($O284&gt;=AQ$1,$S284+$Y284+$Z284,$Y284+$Z284)</f>
        <v>1044.328</v>
      </c>
      <c r="AR284" s="27">
        <f>IF($O284&gt;=AR$1,$S284+$Y284+$Z284,$Y284+$Z284)</f>
        <v>1044.328</v>
      </c>
      <c r="AS284" s="27">
        <f>IF($O284&gt;=AS$1,$S284+$Y284+$Z284,$Y284+$Z284)</f>
        <v>1044.328</v>
      </c>
      <c r="AT284" s="27">
        <f>IF($O284&gt;=AT$1,$S284+$Y284+$Z284,$Y284+$Z284)</f>
        <v>1044.328</v>
      </c>
      <c r="AU284" s="27">
        <f>IF($O284&gt;=AU$1,$S284+$Y284+$Z284,$Y284+$Z284)</f>
        <v>1044.328</v>
      </c>
      <c r="AV284" s="27">
        <f>IF($O284&gt;=AV$1,$S284+$Y284+$Z284,$Y284+$Z284)</f>
        <v>1044.328</v>
      </c>
      <c r="AW284" s="27">
        <f>IF($O284&gt;=AW$1,$S284+$Y284+$Z284,$Y284+$Z284)</f>
        <v>1044.328</v>
      </c>
      <c r="AX284" s="27">
        <f>IF($O284&gt;=AX$1,$S284+$Y284+$Z284,$Y284+$Z284)</f>
        <v>1044.328</v>
      </c>
      <c r="AY284" s="27">
        <f>IF($O284&gt;=AY$1,$S284+$Y284+$Z284,$Y284+$Z284)</f>
        <v>1044.328</v>
      </c>
      <c r="AZ284" s="27">
        <f>IF($O284&gt;=AZ$1,$S284+$Y284+$Z284,$Y284+$Z284)</f>
        <v>1044.328</v>
      </c>
      <c r="BA284" s="27">
        <f>IF($O284&gt;=BA$1,$S284+$Y284+$Z284,$Y284+$Z284)</f>
        <v>1044.328</v>
      </c>
      <c r="BB284" s="27">
        <f>IF($O284&gt;=BB$1,$S284+$Y284+$Z284,$Y284+$Z284)</f>
        <v>1044.328</v>
      </c>
      <c r="BC284" s="27">
        <f>IF($O284&gt;=BC$1,$S284+$Y284+$Z284,$Y284+$Z284)</f>
        <v>1044.328</v>
      </c>
      <c r="BD284" s="27">
        <f>IF($O284&gt;=BD$1,$S284+$Y284+$Z284,$Y284+$Z284)</f>
        <v>1044.328</v>
      </c>
      <c r="BE284" s="27">
        <f>IF($O284&gt;=BE$1,$S284+$Y284+$Z284,$Y284+$Z284)</f>
        <v>1044.328</v>
      </c>
      <c r="BF284" s="27">
        <f>IF($O284&gt;=BF$1,$S284+$Y284+$Z284,$Y284+$Z284)</f>
        <v>1044.328</v>
      </c>
      <c r="BG284" s="27">
        <f>IF($O284&gt;=BG$1,$S284+$Y284+$Z284,$Y284+$Z284)</f>
        <v>1044.328</v>
      </c>
      <c r="BH284" s="27">
        <f>IF($O284&gt;=BH$1,$S284+$Y284+$Z284,$Y284+$Z284)</f>
        <v>1044.328</v>
      </c>
      <c r="BI284" s="27">
        <f>IF($O284&gt;=BI$1,$S284+$Y284+$Z284,$Y284+$Z284)</f>
        <v>1044.328</v>
      </c>
      <c r="BJ284" s="27">
        <f>IF($O284&gt;=BJ$1,$S284+$Y284+$Z284,$Y284+$Z284)</f>
        <v>1044.328</v>
      </c>
      <c r="BK284" s="27">
        <f>IF($O284&gt;=BK$1,$S284+$Y284+$Z284,$Y284+$Z284)</f>
        <v>1044.328</v>
      </c>
      <c r="BL284" s="27">
        <f>IF($O284&gt;=BL$1,$S284+$Y284+$Z284,$Y284+$Z284)</f>
        <v>1044.328</v>
      </c>
      <c r="BM284" s="27">
        <f>IF($O284&gt;=BM$1,$S284+$Y284+$Z284,$Y284+$Z284)</f>
        <v>1044.328</v>
      </c>
      <c r="BN284" s="27">
        <f>IF($O284&gt;=BN$1,$S284+$Y284+$Z284,$Y284+$Z284)</f>
        <v>1044.328</v>
      </c>
      <c r="BO284" s="27">
        <f>IF($O284&gt;=BO$1,$S284+$Y284+$Z284,$Y284+$Z284)</f>
        <v>1044.328</v>
      </c>
      <c r="BP284" s="27">
        <f>IF($O284&gt;=BP$1,$S284+$Y284+$Z284,$Y284+$Z284)</f>
        <v>1044.328</v>
      </c>
      <c r="BQ284" s="27">
        <f>IF($O284&gt;=BQ$1,$S284+$Y284+$Z284,$Y284+$Z284)</f>
        <v>1044.328</v>
      </c>
      <c r="BR284" s="27">
        <f>IF($O284&gt;=BR$1,$S284+$Y284+$Z284,$Y284+$Z284)</f>
        <v>1044.328</v>
      </c>
      <c r="BS284" s="27">
        <f>IF($O284&gt;=BS$1,$S284+$Y284+$Z284,$Y284+$Z284)</f>
        <v>1044.328</v>
      </c>
      <c r="BT284" s="27">
        <f>IF($O284&gt;=BT$1,$S284+$Y284+$Z284,$Y284+$Z284)</f>
        <v>1044.328</v>
      </c>
      <c r="BU284" s="27">
        <f>IF($O284&gt;=BU$1,$S284+$Y284+$Z284,$Y284+$Z284)</f>
        <v>1044.328</v>
      </c>
      <c r="BV284" s="27">
        <f>IF($O284&gt;=BV$1,$S284+$Y284+$Z284,$Y284+$Z284)</f>
        <v>1044.328</v>
      </c>
      <c r="BW284" s="27">
        <f>IF($O284&gt;=BW$1,$S284+$Y284+$Z284,$Y284+$Z284)</f>
        <v>1044.328</v>
      </c>
      <c r="BX284" s="27">
        <f>IF($O284&gt;=BX$1,$S284+$Y284+$Z284,$Y284+$Z284)</f>
        <v>1044.328</v>
      </c>
      <c r="BY284" s="27">
        <f>IF($O284&gt;=BY$1,$S284+$Y284+$Z284,$Y284+$Z284)</f>
        <v>1044.328</v>
      </c>
      <c r="BZ284" s="27">
        <f>IF($O284&gt;=BZ$1,$S284+$Y284+$Z284,$Y284+$Z284)</f>
        <v>1044.328</v>
      </c>
      <c r="CA284" s="27">
        <f>IF($O284&gt;=CA$1,$S284+$Y284+$Z284,$Y284+$Z284)</f>
        <v>1044.328</v>
      </c>
      <c r="CB284" s="27">
        <f>IF($O284&gt;=CB$1,$S284+$Y284+$Z284,$Y284+$Z284)</f>
        <v>1044.328</v>
      </c>
      <c r="CC284" s="27">
        <f>IF($O284&gt;=CC$1,$S284+$Y284+$Z284,$Y284+$Z284)</f>
        <v>1044.328</v>
      </c>
      <c r="CD284" s="27">
        <f>IF($O284&gt;=CD$1,$S284+$Y284+$Z284,$Y284+$Z284)</f>
        <v>1044.328</v>
      </c>
      <c r="CE284" s="27">
        <f>IF($O284&gt;=CE$1,$S284+$Y284+$Z284,$Y284+$Z284)</f>
        <v>1044.328</v>
      </c>
      <c r="CF284" s="27">
        <f>IF($O284&gt;=CF$1,$S284+$Y284+$Z284,$Y284+$Z284)</f>
        <v>1044.328</v>
      </c>
      <c r="CG284" s="27">
        <f>IF($O284&gt;=CG$1,$S284+$Y284+$Z284,$Y284+$Z284)</f>
        <v>1044.328</v>
      </c>
      <c r="CH284" s="27">
        <f>IF($O284&gt;=CH$1,$S284+$Y284+$Z284,$Y284+$Z284)</f>
        <v>1044.328</v>
      </c>
      <c r="CI284" s="27">
        <f>IF($O284&gt;=CI$1,$S284+$Y284+$Z284,$Y284+$Z284)</f>
        <v>1044.328</v>
      </c>
      <c r="CJ284" s="27">
        <f>IF($O284&gt;=CJ$1,$S284+$Y284+$Z284,$Y284+$Z284)</f>
        <v>1044.328</v>
      </c>
      <c r="CK284" s="27">
        <f>IF($O284&gt;=CK$1,$S284+$Y284+$Z284,$Y284+$Z284)</f>
        <v>1044.328</v>
      </c>
      <c r="CL284" s="27">
        <f>IF($O284&gt;=CL$1,$S284+$Y284+$Z284,$Y284+$Z284)</f>
        <v>1044.328</v>
      </c>
      <c r="CM284" s="27">
        <f>IF($O284&gt;=CM$1,$S284+$Y284+$Z284,$Y284+$Z284)</f>
        <v>1044.328</v>
      </c>
      <c r="CN284" s="27">
        <f>IF($O284&gt;=CN$1,$S284+$Y284,$Y284)</f>
        <v>644.32799999999997</v>
      </c>
      <c r="CO284" s="27">
        <f>IF($O284&gt;=CO$1,$S284+$Y284,$Y284)</f>
        <v>644.32799999999997</v>
      </c>
      <c r="CP284" s="27">
        <f>IF($O284&gt;=CP$1,$S284+$Y284,$Y284)</f>
        <v>644.32799999999997</v>
      </c>
      <c r="CQ284" s="27">
        <f>IF($O284&gt;=CQ$1,$S284+$Y284,$Y284)</f>
        <v>644.32799999999997</v>
      </c>
      <c r="CR284" s="27">
        <f>IF($O284&gt;=CR$1,$S284+$Y284,$Y284)</f>
        <v>644.32799999999997</v>
      </c>
      <c r="CS284" s="27">
        <f>IF($O284&gt;=CS$1,$S284+$Y284,$Y284)</f>
        <v>644.32799999999997</v>
      </c>
      <c r="CT284" s="27">
        <f>IF($O284&gt;=CT$1,$S284+$Y284,$Y284)</f>
        <v>644.32799999999997</v>
      </c>
      <c r="CU284" s="27">
        <f>IF($O284&gt;=CU$1,$S284+$Y284,$Y284)</f>
        <v>644.32799999999997</v>
      </c>
      <c r="CV284" s="27">
        <f>IF($O284&gt;=CV$1,$S284+$Y284,$Y284)</f>
        <v>644.32799999999997</v>
      </c>
      <c r="CW284" s="27">
        <f>IF($O284&gt;=CW$1,$S284+$Y284,$Y284)</f>
        <v>644.32799999999997</v>
      </c>
      <c r="CX284" s="27">
        <f>IF($O284&gt;=CX$1,$S284+$Y284,$Y284)</f>
        <v>644.32799999999997</v>
      </c>
      <c r="CY284" s="27">
        <f>IF($O284&gt;=CY$1,$S284+$Y284,$Y284)</f>
        <v>644.32799999999997</v>
      </c>
      <c r="CZ284" s="27">
        <f>IF($O284&gt;=CZ$1,$S284+$Y284,$Y284)</f>
        <v>644.32799999999997</v>
      </c>
      <c r="DA284" s="27">
        <f>IF($O284&gt;=DA$1,$S284+$Y284,$Y284)</f>
        <v>644.32799999999997</v>
      </c>
      <c r="DB284" s="27">
        <f>IF($O284&gt;=DB$1,$S284+$Y284,$Y284)</f>
        <v>644.32799999999997</v>
      </c>
      <c r="DC284" s="27">
        <f>IF($O284&gt;=DC$1,$S284+$Y284,$Y284)</f>
        <v>644.32799999999997</v>
      </c>
      <c r="DD284" s="27">
        <f>IF($O284&gt;=DD$1,$S284+$Y284,$Y284)</f>
        <v>644.32799999999997</v>
      </c>
      <c r="DE284" s="27">
        <f>IF($O284&gt;=DE$1,$S284+$Y284,$Y284)</f>
        <v>644.32799999999997</v>
      </c>
      <c r="DF284" s="27">
        <f>IF($O284&gt;=DF$1,$S284+$Y284,$Y284)</f>
        <v>644.32799999999997</v>
      </c>
      <c r="DG284" s="27">
        <f>IF($O284&gt;=DG$1,$S284+$Y284,$Y284)</f>
        <v>644.32799999999997</v>
      </c>
      <c r="DH284" s="27">
        <f>IF($O284&gt;=DH$1,$S284+$Y284,$Y284)</f>
        <v>644.32799999999997</v>
      </c>
      <c r="DI284" s="27">
        <f>IF($O284&gt;=DI$1,$S284+$Y284,$Y284)</f>
        <v>644.32799999999997</v>
      </c>
      <c r="DJ284" s="27">
        <f>IF($O284&gt;=DJ$1,$S284+$Y284,$Y284)</f>
        <v>644.32799999999997</v>
      </c>
      <c r="DK284" s="27">
        <f>IF($O284&gt;=DK$1,$S284+$Y284,$Y284)</f>
        <v>644.32799999999997</v>
      </c>
      <c r="DL284" s="27">
        <f>IF($O284&gt;=DL$1,$S284+$Y284,$Y284)</f>
        <v>644.32799999999997</v>
      </c>
      <c r="DM284" s="27">
        <f>IF($O284&gt;=DM$1,$S284+$Y284,$Y284)</f>
        <v>644.32799999999997</v>
      </c>
      <c r="DN284" s="27">
        <f>IF($O284&gt;=DN$1,$S284+$Y284,$Y284)</f>
        <v>644.32799999999997</v>
      </c>
      <c r="DO284" s="27">
        <f>IF($O284&gt;=DO$1,$S284+$Y284,$Y284)</f>
        <v>644.32799999999997</v>
      </c>
      <c r="DP284" s="27">
        <f>IF($O284&gt;=DP$1,$S284+$Y284,$Y284)</f>
        <v>644.32799999999997</v>
      </c>
      <c r="DQ284" s="27">
        <f>IF($O284&gt;=DQ$1,$S284+$Y284,$Y284)</f>
        <v>644.32799999999997</v>
      </c>
      <c r="DR284" s="27">
        <f>IF($O284&gt;=DR$1,$S284+$Y284,$Y284)</f>
        <v>644.32799999999997</v>
      </c>
      <c r="DS284" s="27">
        <f>IF($O284&gt;=DS$1,$S284+$Y284,$Y284)</f>
        <v>644.32799999999997</v>
      </c>
      <c r="DT284" s="27">
        <f>IF($O284&gt;=DT$1,$S284+$Y284,$Y284)</f>
        <v>644.32799999999997</v>
      </c>
      <c r="DU284" s="27">
        <f>IF($O284&gt;=DU$1,$S284+$Y284,$Y284)</f>
        <v>644.32799999999997</v>
      </c>
      <c r="DV284" s="27">
        <f>IF($O284&gt;=DV$1,$S284+$Y284,$Y284)</f>
        <v>644.32799999999997</v>
      </c>
      <c r="DW284" s="27">
        <f>IF($O284&gt;=DW$1,$S284+$Y284,$Y284)</f>
        <v>644.32799999999997</v>
      </c>
      <c r="DX284" s="27">
        <f>IF($O284&gt;=DX$1,$S284+$Y284,$Y284)</f>
        <v>0</v>
      </c>
      <c r="DY284" s="27">
        <f>IF($O284&gt;=DY$1,$S284+$Y284,$Y284)</f>
        <v>0</v>
      </c>
      <c r="DZ284" s="27">
        <f>IF($O284&gt;=DZ$1,$S284+$Y284,$Y284)</f>
        <v>0</v>
      </c>
      <c r="EA284" s="27">
        <f>IF($O284&gt;=EA$1,$S284+$Y284,$Y284)</f>
        <v>0</v>
      </c>
      <c r="EB284" s="27">
        <f>IF($O284&gt;=EB$1,$S284+$Y284,$Y284)</f>
        <v>0</v>
      </c>
      <c r="EC284" s="27">
        <f>IF($O284&gt;=EC$1,$S284+$Y284,$Y284)</f>
        <v>0</v>
      </c>
      <c r="ED284" s="27">
        <f>IF($O284&gt;=ED$1,$S284+$Y284,$Y284)</f>
        <v>0</v>
      </c>
      <c r="EE284" s="27">
        <f>IF($O284&gt;=EE$1,$S284+$Y284,$Y284)</f>
        <v>0</v>
      </c>
      <c r="EF284" s="27">
        <f>IF($O284&gt;=EF$1,$S284+$Y284,$Y284)</f>
        <v>0</v>
      </c>
      <c r="EG284" s="27">
        <f>IF($O284&gt;=EG$1,$S284+$Y284,$Y284)</f>
        <v>0</v>
      </c>
      <c r="EH284" s="27">
        <f>IF($O284&gt;=EH$1,$S284+$Y284,$Y284)</f>
        <v>0</v>
      </c>
      <c r="EI284" s="27">
        <f>IF($O284&gt;=EI$1,$S284+$Y284,$Y284)</f>
        <v>0</v>
      </c>
      <c r="EJ284" s="27">
        <f>IF($O284&gt;=EJ$1,$S284+$Y284,$Y284)</f>
        <v>0</v>
      </c>
      <c r="EK284" s="27">
        <f>IF($O284&gt;=EK$1,$S284+$Y284,$Y284)</f>
        <v>0</v>
      </c>
      <c r="EL284" s="27">
        <f>IF($O284&gt;=EL$1,$S284+$Y284,$Y284)</f>
        <v>0</v>
      </c>
      <c r="EM284" s="27">
        <f>IF($O284&gt;=EM$1,$S284+$Y284,$Y284)</f>
        <v>0</v>
      </c>
      <c r="EN284" s="27">
        <f>IF($O284&gt;=EN$1,$S284+$Y284,$Y284)</f>
        <v>0</v>
      </c>
      <c r="EO284" s="27">
        <f>IF($O284&gt;=EO$1,$S284+$Y284,$Y284)</f>
        <v>0</v>
      </c>
      <c r="EP284" s="27">
        <f>IF($O284&gt;=EP$1,$S284+$Y284,$Y284)</f>
        <v>0</v>
      </c>
      <c r="EQ284" s="27">
        <f>IF($O284&gt;=EQ$1,$S284+$Y284,$Y284)</f>
        <v>0</v>
      </c>
      <c r="ER284" s="27">
        <f>IF($O284&gt;=ER$1,$S284+$Y284,$Y284)</f>
        <v>0</v>
      </c>
      <c r="ES284" s="27">
        <f>IF($O284&gt;=ES$1,$S284+$Y284,$Y284)</f>
        <v>0</v>
      </c>
      <c r="ET284" s="27">
        <f>IF($O284&gt;=ET$1,$S284+$Y284,$Y284)</f>
        <v>0</v>
      </c>
      <c r="EU284" s="27">
        <f>IF($O284&gt;=EU$1,$S284+$Y284,$Y284)</f>
        <v>0</v>
      </c>
      <c r="EV284" s="27">
        <f>IF($O284&gt;=EV$1,$S284,0)</f>
        <v>0</v>
      </c>
      <c r="EW284" s="27">
        <f>IF($O284&gt;=EW$1,$S284,0)</f>
        <v>0</v>
      </c>
      <c r="EX284" s="27">
        <f>IF($O284&gt;=EX$1,$S284,0)</f>
        <v>0</v>
      </c>
      <c r="EY284" s="27">
        <f>IF($O284&gt;=EY$1,$S284,0)</f>
        <v>0</v>
      </c>
      <c r="EZ284" s="27">
        <f>IF($O284&gt;=EZ$1,$S284,0)</f>
        <v>0</v>
      </c>
      <c r="FA284" s="27">
        <f>IF($O284&gt;=FA$1,$S284,0)</f>
        <v>0</v>
      </c>
      <c r="FB284" s="27">
        <f>IF($O284&gt;=FB$1,$S284,0)</f>
        <v>0</v>
      </c>
      <c r="FC284" s="27">
        <f>IF($O284&gt;=FC$1,$S284,0)</f>
        <v>0</v>
      </c>
      <c r="FD284" s="27">
        <f>IF($O284&gt;=FD$1,$S284,0)</f>
        <v>0</v>
      </c>
      <c r="FE284" s="27">
        <f>IF($O284&gt;=FE$1,$S284,0)</f>
        <v>0</v>
      </c>
      <c r="FF284" s="27">
        <f>IF($O284&gt;=FF$1,$S284,0)</f>
        <v>0</v>
      </c>
      <c r="FG284" s="27">
        <f>IF($O284&gt;=FG$1,$S284,0)</f>
        <v>0</v>
      </c>
      <c r="FH284" s="27">
        <f>IF($O284&gt;=FH$1,$S284,0)</f>
        <v>0</v>
      </c>
      <c r="FI284" s="27">
        <f>IF($O284&gt;=FI$1,$S284,0)</f>
        <v>0</v>
      </c>
      <c r="FJ284" s="27">
        <f>IF($O284&gt;=FJ$1,$S284,0)</f>
        <v>0</v>
      </c>
      <c r="FK284" s="27">
        <f>IF($O284&gt;=FK$1,$S284,0)</f>
        <v>0</v>
      </c>
      <c r="FL284" s="27">
        <f>IF($O284&gt;=FL$1,$S284,0)</f>
        <v>0</v>
      </c>
      <c r="FM284" s="27">
        <f>IF($O284&gt;=FM$1,$S284,0)</f>
        <v>0</v>
      </c>
      <c r="FN284" s="27">
        <f>IF($O284&gt;=FN$1,$S284,0)</f>
        <v>0</v>
      </c>
      <c r="FO284" s="27">
        <f>IF($O284&gt;=FO$1,$S284,0)</f>
        <v>0</v>
      </c>
      <c r="FP284" s="27">
        <f>IF($O284&gt;=FP$1,$S284,0)</f>
        <v>0</v>
      </c>
      <c r="FQ284" s="27">
        <f>IF($O284&gt;=FQ$1,$S284,0)</f>
        <v>0</v>
      </c>
      <c r="FR284" s="27">
        <f>IF($O284&gt;=FR$1,$S284,0)</f>
        <v>0</v>
      </c>
      <c r="FS284" s="27">
        <f>IF($O284&gt;=FS$1,$S284,0)</f>
        <v>0</v>
      </c>
      <c r="FT284" s="27">
        <f>IF($O284&gt;=FT$1,$S284,0)</f>
        <v>0</v>
      </c>
      <c r="FU284" s="27">
        <f>IF($O284&gt;=FU$1,$S284,0)</f>
        <v>0</v>
      </c>
      <c r="FV284" s="27">
        <f>IF($O284&gt;=FV$1,$S284,0)</f>
        <v>0</v>
      </c>
      <c r="FW284" s="27">
        <f>IF($O284&gt;=FW$1,$S284,0)</f>
        <v>0</v>
      </c>
      <c r="FX284" s="27">
        <f>IF($O284&gt;=FX$1,$S284,0)</f>
        <v>0</v>
      </c>
      <c r="FY284" s="27">
        <f>IF($O284&gt;=FY$1,$S284,0)</f>
        <v>0</v>
      </c>
      <c r="FZ284" s="27">
        <f>IF($O284&gt;=FZ$1,$S284,0)</f>
        <v>0</v>
      </c>
      <c r="GA284" s="27">
        <f>IF($O284&gt;=GA$1,$S284,0)</f>
        <v>0</v>
      </c>
      <c r="GB284" s="27">
        <f>IF($O284&gt;=GB$1,$S284,0)</f>
        <v>0</v>
      </c>
      <c r="GC284" s="27">
        <f>IF($O284&gt;=GC$1,$S284,0)</f>
        <v>0</v>
      </c>
      <c r="GD284" s="27">
        <f>IF($O284&gt;=GD$1,$S284,0)</f>
        <v>0</v>
      </c>
      <c r="GE284" s="27">
        <f>IF($O284&gt;=GE$1,$S284,0)</f>
        <v>0</v>
      </c>
      <c r="GF284" s="27">
        <f>IF($O284&gt;=GF$1,$S284,0)</f>
        <v>0</v>
      </c>
      <c r="GG284" s="27">
        <f>IF($O284&gt;=GG$1,$S284,0)</f>
        <v>0</v>
      </c>
      <c r="GH284" s="27">
        <f>IF($O284&gt;=GH$1,$S284,0)</f>
        <v>0</v>
      </c>
      <c r="GI284" s="27">
        <f>IF($O284&gt;=GI$1,$S284,0)</f>
        <v>0</v>
      </c>
      <c r="GJ284" s="27">
        <f>IF($O284&gt;=GJ$1,$S284,0)</f>
        <v>0</v>
      </c>
      <c r="GK284" s="27">
        <f>IF($O284&gt;=GK$1,$S284,0)</f>
        <v>0</v>
      </c>
      <c r="GL284" s="27">
        <f>IF($O284&gt;=GL$1,$S284,0)</f>
        <v>0</v>
      </c>
      <c r="GM284" s="27">
        <f>IF($O284&gt;=GM$1,$S284,0)</f>
        <v>0</v>
      </c>
      <c r="GN284" s="27">
        <f>IF($O284&gt;=GN$1,$S284,0)</f>
        <v>0</v>
      </c>
      <c r="GO284" s="27">
        <f>IF($O284&gt;=GO$1,$S284,0)</f>
        <v>0</v>
      </c>
      <c r="GP284" s="27">
        <f>IF($O284&gt;=GP$1,$S284,0)</f>
        <v>0</v>
      </c>
      <c r="GQ284" s="27">
        <f>IF($O284&gt;=GQ$1,$S284,0)</f>
        <v>0</v>
      </c>
      <c r="GR284" s="27">
        <f>IF($O284&gt;=GR$1,$S284,0)</f>
        <v>0</v>
      </c>
      <c r="GS284" s="27">
        <f>IF($O284&gt;=GS$1,$S284,0)</f>
        <v>0</v>
      </c>
      <c r="GT284" s="27">
        <f>IF($O284&gt;=GT$1,$S284,0)</f>
        <v>0</v>
      </c>
      <c r="GU284" s="27">
        <f>IF($O284&gt;=GU$1,$S284,0)</f>
        <v>0</v>
      </c>
      <c r="GV284" s="27">
        <f>IF($O284&gt;=GV$1,$S284,0)</f>
        <v>0</v>
      </c>
      <c r="GW284" s="27">
        <f>IF($O284&gt;=GW$1,$S284,0)</f>
        <v>0</v>
      </c>
      <c r="GX284" s="27">
        <f>IF($O284&gt;=GX$1,$S284,0)</f>
        <v>0</v>
      </c>
      <c r="GY284" s="27">
        <f>IF($O284&gt;=GY$1,$S284,0)</f>
        <v>0</v>
      </c>
      <c r="GZ284" s="27">
        <f>IF($O284&gt;=GZ$1,$S284,0)</f>
        <v>0</v>
      </c>
      <c r="HA284" s="27">
        <f>IF($O284&gt;=HA$1,$S284,0)</f>
        <v>0</v>
      </c>
      <c r="HB284" s="27">
        <f>IF($O284&gt;=HB$1,$S284,0)</f>
        <v>0</v>
      </c>
      <c r="HC284" s="27">
        <f>IF($O284&gt;=HC$1,$S284,0)</f>
        <v>0</v>
      </c>
    </row>
    <row r="285" spans="1:211">
      <c r="A285" s="3">
        <v>26603</v>
      </c>
      <c r="B285" s="3" t="s">
        <v>352</v>
      </c>
      <c r="C285" s="3" t="s">
        <v>156</v>
      </c>
      <c r="D285" s="3">
        <v>53</v>
      </c>
      <c r="E285" s="4">
        <v>31796</v>
      </c>
      <c r="F285" s="5">
        <v>31.438356164383563</v>
      </c>
      <c r="G285" s="3" t="s">
        <v>99</v>
      </c>
      <c r="H285" s="4">
        <v>23807</v>
      </c>
      <c r="I285" s="9" t="s">
        <v>864</v>
      </c>
      <c r="J285" s="5">
        <v>3226.82</v>
      </c>
      <c r="K285" s="31">
        <v>331</v>
      </c>
      <c r="L285" s="32">
        <v>31</v>
      </c>
      <c r="M285" s="33">
        <f>VLOOKUP(L285,FIND,3,TRUE)</f>
        <v>1.5</v>
      </c>
      <c r="N285" s="32">
        <f>IF(L285&gt;30,180,VLOOKUP(L285,TEMPO,2,FALSE))</f>
        <v>180</v>
      </c>
      <c r="O285" s="32">
        <f>IF(R285&gt;0,4,N285)</f>
        <v>180</v>
      </c>
      <c r="P285" s="96">
        <f>J285*M285*L285</f>
        <v>150047.13</v>
      </c>
      <c r="Q285" s="96">
        <f>10934.45*2</f>
        <v>21868.9</v>
      </c>
      <c r="R285" s="96">
        <f>IF(P285&lt;=Q285,P285/4,0)</f>
        <v>0</v>
      </c>
      <c r="S285" s="5">
        <f>IF(P285&gt;=Q285,P285/N285,0)</f>
        <v>833.59516666666673</v>
      </c>
      <c r="T285" s="3"/>
      <c r="U285" s="3">
        <f>IF(T285="",1,0)</f>
        <v>1</v>
      </c>
      <c r="V285" s="3">
        <v>636</v>
      </c>
      <c r="W285" s="5">
        <v>0</v>
      </c>
      <c r="X285" s="5">
        <v>203.3</v>
      </c>
      <c r="Y285" s="5">
        <f>X285*W285</f>
        <v>0</v>
      </c>
      <c r="Z285" s="5">
        <v>400</v>
      </c>
      <c r="AA285" s="5">
        <f>S285+Y285+Z285</f>
        <v>1233.5951666666667</v>
      </c>
      <c r="AB285" s="39">
        <f>(J285/12+J285/12*1.3333333333+450/12+J285/30*6/12+J285)*1.3+Y285+Z285+153.9</f>
        <v>5683.0988222105698</v>
      </c>
      <c r="AC285" s="39" t="s">
        <v>107</v>
      </c>
      <c r="AD285" s="39">
        <f>J285*1.3+400+153.9</f>
        <v>4748.7659999999996</v>
      </c>
      <c r="AE285" s="39">
        <f>SUMIFS('CUSTO MENSAL FUNC NOVO'!H:H,'CUSTO MENSAL FUNC NOVO'!A:A,'VALORES MENSAIS'!AC285)</f>
        <v>3348.9422500000001</v>
      </c>
      <c r="AF285" s="27">
        <f>IF($R285&gt;0,$R285,$S285)+$Y285+$Z285</f>
        <v>1233.5951666666667</v>
      </c>
      <c r="AG285" s="27">
        <f>IF($R285&gt;0,$R285,$S285)+$Y285+$Z285</f>
        <v>1233.5951666666667</v>
      </c>
      <c r="AH285" s="27">
        <f>IF($R285&gt;0,$R285,$S285)+$Y285+$Z285</f>
        <v>1233.5951666666667</v>
      </c>
      <c r="AI285" s="27">
        <f>IF($R285&gt;0,$R285,$S285)+$Y285+$Z285</f>
        <v>1233.5951666666667</v>
      </c>
      <c r="AJ285" s="27">
        <f>IF($O285&gt;=AJ$1,$S285+$Y285+$Z285,$Y285+$Z285)</f>
        <v>1233.5951666666667</v>
      </c>
      <c r="AK285" s="27">
        <f>IF($O285&gt;=AK$1,$S285+$Y285+$Z285,$Y285+$Z285)</f>
        <v>1233.5951666666667</v>
      </c>
      <c r="AL285" s="27">
        <f>IF($O285&gt;=AL$1,$S285+$Y285+$Z285,$Y285+$Z285)</f>
        <v>1233.5951666666667</v>
      </c>
      <c r="AM285" s="27">
        <f>IF($O285&gt;=AM$1,$S285+$Y285+$Z285,$Y285+$Z285)</f>
        <v>1233.5951666666667</v>
      </c>
      <c r="AN285" s="27">
        <f>IF($O285&gt;=AN$1,$S285+$Y285+$Z285,$Y285+$Z285)</f>
        <v>1233.5951666666667</v>
      </c>
      <c r="AO285" s="27">
        <f>IF($O285&gt;=AO$1,$S285+$Y285+$Z285,$Y285+$Z285)</f>
        <v>1233.5951666666667</v>
      </c>
      <c r="AP285" s="27">
        <f>IF($O285&gt;=AP$1,$S285+$Y285+$Z285,$Y285+$Z285)</f>
        <v>1233.5951666666667</v>
      </c>
      <c r="AQ285" s="27">
        <f>IF($O285&gt;=AQ$1,$S285+$Y285+$Z285,$Y285+$Z285)</f>
        <v>1233.5951666666667</v>
      </c>
      <c r="AR285" s="27">
        <f>IF($O285&gt;=AR$1,$S285+$Y285+$Z285,$Y285+$Z285)</f>
        <v>1233.5951666666667</v>
      </c>
      <c r="AS285" s="27">
        <f>IF($O285&gt;=AS$1,$S285+$Y285+$Z285,$Y285+$Z285)</f>
        <v>1233.5951666666667</v>
      </c>
      <c r="AT285" s="27">
        <f>IF($O285&gt;=AT$1,$S285+$Y285+$Z285,$Y285+$Z285)</f>
        <v>1233.5951666666667</v>
      </c>
      <c r="AU285" s="27">
        <f>IF($O285&gt;=AU$1,$S285+$Y285+$Z285,$Y285+$Z285)</f>
        <v>1233.5951666666667</v>
      </c>
      <c r="AV285" s="27">
        <f>IF($O285&gt;=AV$1,$S285+$Y285+$Z285,$Y285+$Z285)</f>
        <v>1233.5951666666667</v>
      </c>
      <c r="AW285" s="27">
        <f>IF($O285&gt;=AW$1,$S285+$Y285+$Z285,$Y285+$Z285)</f>
        <v>1233.5951666666667</v>
      </c>
      <c r="AX285" s="27">
        <f>IF($O285&gt;=AX$1,$S285+$Y285+$Z285,$Y285+$Z285)</f>
        <v>1233.5951666666667</v>
      </c>
      <c r="AY285" s="27">
        <f>IF($O285&gt;=AY$1,$S285+$Y285+$Z285,$Y285+$Z285)</f>
        <v>1233.5951666666667</v>
      </c>
      <c r="AZ285" s="27">
        <f>IF($O285&gt;=AZ$1,$S285+$Y285+$Z285,$Y285+$Z285)</f>
        <v>1233.5951666666667</v>
      </c>
      <c r="BA285" s="27">
        <f>IF($O285&gt;=BA$1,$S285+$Y285+$Z285,$Y285+$Z285)</f>
        <v>1233.5951666666667</v>
      </c>
      <c r="BB285" s="27">
        <f>IF($O285&gt;=BB$1,$S285+$Y285+$Z285,$Y285+$Z285)</f>
        <v>1233.5951666666667</v>
      </c>
      <c r="BC285" s="27">
        <f>IF($O285&gt;=BC$1,$S285+$Y285+$Z285,$Y285+$Z285)</f>
        <v>1233.5951666666667</v>
      </c>
      <c r="BD285" s="27">
        <f>IF($O285&gt;=BD$1,$S285+$Y285+$Z285,$Y285+$Z285)</f>
        <v>1233.5951666666667</v>
      </c>
      <c r="BE285" s="27">
        <f>IF($O285&gt;=BE$1,$S285+$Y285+$Z285,$Y285+$Z285)</f>
        <v>1233.5951666666667</v>
      </c>
      <c r="BF285" s="27">
        <f>IF($O285&gt;=BF$1,$S285+$Y285+$Z285,$Y285+$Z285)</f>
        <v>1233.5951666666667</v>
      </c>
      <c r="BG285" s="27">
        <f>IF($O285&gt;=BG$1,$S285+$Y285+$Z285,$Y285+$Z285)</f>
        <v>1233.5951666666667</v>
      </c>
      <c r="BH285" s="27">
        <f>IF($O285&gt;=BH$1,$S285+$Y285+$Z285,$Y285+$Z285)</f>
        <v>1233.5951666666667</v>
      </c>
      <c r="BI285" s="27">
        <f>IF($O285&gt;=BI$1,$S285+$Y285+$Z285,$Y285+$Z285)</f>
        <v>1233.5951666666667</v>
      </c>
      <c r="BJ285" s="27">
        <f>IF($O285&gt;=BJ$1,$S285+$Y285+$Z285,$Y285+$Z285)</f>
        <v>1233.5951666666667</v>
      </c>
      <c r="BK285" s="27">
        <f>IF($O285&gt;=BK$1,$S285+$Y285+$Z285,$Y285+$Z285)</f>
        <v>1233.5951666666667</v>
      </c>
      <c r="BL285" s="27">
        <f>IF($O285&gt;=BL$1,$S285+$Y285+$Z285,$Y285+$Z285)</f>
        <v>1233.5951666666667</v>
      </c>
      <c r="BM285" s="27">
        <f>IF($O285&gt;=BM$1,$S285+$Y285+$Z285,$Y285+$Z285)</f>
        <v>1233.5951666666667</v>
      </c>
      <c r="BN285" s="27">
        <f>IF($O285&gt;=BN$1,$S285+$Y285+$Z285,$Y285+$Z285)</f>
        <v>1233.5951666666667</v>
      </c>
      <c r="BO285" s="27">
        <f>IF($O285&gt;=BO$1,$S285+$Y285+$Z285,$Y285+$Z285)</f>
        <v>1233.5951666666667</v>
      </c>
      <c r="BP285" s="27">
        <f>IF($O285&gt;=BP$1,$S285+$Y285+$Z285,$Y285+$Z285)</f>
        <v>1233.5951666666667</v>
      </c>
      <c r="BQ285" s="27">
        <f>IF($O285&gt;=BQ$1,$S285+$Y285+$Z285,$Y285+$Z285)</f>
        <v>1233.5951666666667</v>
      </c>
      <c r="BR285" s="27">
        <f>IF($O285&gt;=BR$1,$S285+$Y285+$Z285,$Y285+$Z285)</f>
        <v>1233.5951666666667</v>
      </c>
      <c r="BS285" s="27">
        <f>IF($O285&gt;=BS$1,$S285+$Y285+$Z285,$Y285+$Z285)</f>
        <v>1233.5951666666667</v>
      </c>
      <c r="BT285" s="27">
        <f>IF($O285&gt;=BT$1,$S285+$Y285+$Z285,$Y285+$Z285)</f>
        <v>1233.5951666666667</v>
      </c>
      <c r="BU285" s="27">
        <f>IF($O285&gt;=BU$1,$S285+$Y285+$Z285,$Y285+$Z285)</f>
        <v>1233.5951666666667</v>
      </c>
      <c r="BV285" s="27">
        <f>IF($O285&gt;=BV$1,$S285+$Y285+$Z285,$Y285+$Z285)</f>
        <v>1233.5951666666667</v>
      </c>
      <c r="BW285" s="27">
        <f>IF($O285&gt;=BW$1,$S285+$Y285+$Z285,$Y285+$Z285)</f>
        <v>1233.5951666666667</v>
      </c>
      <c r="BX285" s="27">
        <f>IF($O285&gt;=BX$1,$S285+$Y285+$Z285,$Y285+$Z285)</f>
        <v>1233.5951666666667</v>
      </c>
      <c r="BY285" s="27">
        <f>IF($O285&gt;=BY$1,$S285+$Y285+$Z285,$Y285+$Z285)</f>
        <v>1233.5951666666667</v>
      </c>
      <c r="BZ285" s="27">
        <f>IF($O285&gt;=BZ$1,$S285+$Y285+$Z285,$Y285+$Z285)</f>
        <v>1233.5951666666667</v>
      </c>
      <c r="CA285" s="27">
        <f>IF($O285&gt;=CA$1,$S285+$Y285+$Z285,$Y285+$Z285)</f>
        <v>1233.5951666666667</v>
      </c>
      <c r="CB285" s="27">
        <f>IF($O285&gt;=CB$1,$S285+$Y285+$Z285,$Y285+$Z285)</f>
        <v>1233.5951666666667</v>
      </c>
      <c r="CC285" s="27">
        <f>IF($O285&gt;=CC$1,$S285+$Y285+$Z285,$Y285+$Z285)</f>
        <v>1233.5951666666667</v>
      </c>
      <c r="CD285" s="27">
        <f>IF($O285&gt;=CD$1,$S285+$Y285+$Z285,$Y285+$Z285)</f>
        <v>1233.5951666666667</v>
      </c>
      <c r="CE285" s="27">
        <f>IF($O285&gt;=CE$1,$S285+$Y285+$Z285,$Y285+$Z285)</f>
        <v>1233.5951666666667</v>
      </c>
      <c r="CF285" s="27">
        <f>IF($O285&gt;=CF$1,$S285+$Y285+$Z285,$Y285+$Z285)</f>
        <v>1233.5951666666667</v>
      </c>
      <c r="CG285" s="27">
        <f>IF($O285&gt;=CG$1,$S285+$Y285+$Z285,$Y285+$Z285)</f>
        <v>1233.5951666666667</v>
      </c>
      <c r="CH285" s="27">
        <f>IF($O285&gt;=CH$1,$S285+$Y285+$Z285,$Y285+$Z285)</f>
        <v>1233.5951666666667</v>
      </c>
      <c r="CI285" s="27">
        <f>IF($O285&gt;=CI$1,$S285+$Y285+$Z285,$Y285+$Z285)</f>
        <v>1233.5951666666667</v>
      </c>
      <c r="CJ285" s="27">
        <f>IF($O285&gt;=CJ$1,$S285+$Y285+$Z285,$Y285+$Z285)</f>
        <v>1233.5951666666667</v>
      </c>
      <c r="CK285" s="27">
        <f>IF($O285&gt;=CK$1,$S285+$Y285+$Z285,$Y285+$Z285)</f>
        <v>1233.5951666666667</v>
      </c>
      <c r="CL285" s="27">
        <f>IF($O285&gt;=CL$1,$S285+$Y285+$Z285,$Y285+$Z285)</f>
        <v>1233.5951666666667</v>
      </c>
      <c r="CM285" s="27">
        <f>IF($O285&gt;=CM$1,$S285+$Y285+$Z285,$Y285+$Z285)</f>
        <v>1233.5951666666667</v>
      </c>
      <c r="CN285" s="27">
        <f>IF($O285&gt;=CN$1,$S285+$Y285,$Y285)</f>
        <v>833.59516666666673</v>
      </c>
      <c r="CO285" s="27">
        <f>IF($O285&gt;=CO$1,$S285+$Y285,$Y285)</f>
        <v>833.59516666666673</v>
      </c>
      <c r="CP285" s="27">
        <f>IF($O285&gt;=CP$1,$S285+$Y285,$Y285)</f>
        <v>833.59516666666673</v>
      </c>
      <c r="CQ285" s="27">
        <f>IF($O285&gt;=CQ$1,$S285+$Y285,$Y285)</f>
        <v>833.59516666666673</v>
      </c>
      <c r="CR285" s="27">
        <f>IF($O285&gt;=CR$1,$S285+$Y285,$Y285)</f>
        <v>833.59516666666673</v>
      </c>
      <c r="CS285" s="27">
        <f>IF($O285&gt;=CS$1,$S285+$Y285,$Y285)</f>
        <v>833.59516666666673</v>
      </c>
      <c r="CT285" s="27">
        <f>IF($O285&gt;=CT$1,$S285+$Y285,$Y285)</f>
        <v>833.59516666666673</v>
      </c>
      <c r="CU285" s="27">
        <f>IF($O285&gt;=CU$1,$S285+$Y285,$Y285)</f>
        <v>833.59516666666673</v>
      </c>
      <c r="CV285" s="27">
        <f>IF($O285&gt;=CV$1,$S285+$Y285,$Y285)</f>
        <v>833.59516666666673</v>
      </c>
      <c r="CW285" s="27">
        <f>IF($O285&gt;=CW$1,$S285+$Y285,$Y285)</f>
        <v>833.59516666666673</v>
      </c>
      <c r="CX285" s="27">
        <f>IF($O285&gt;=CX$1,$S285+$Y285,$Y285)</f>
        <v>833.59516666666673</v>
      </c>
      <c r="CY285" s="27">
        <f>IF($O285&gt;=CY$1,$S285+$Y285,$Y285)</f>
        <v>833.59516666666673</v>
      </c>
      <c r="CZ285" s="27">
        <f>IF($O285&gt;=CZ$1,$S285+$Y285,$Y285)</f>
        <v>833.59516666666673</v>
      </c>
      <c r="DA285" s="27">
        <f>IF($O285&gt;=DA$1,$S285+$Y285,$Y285)</f>
        <v>833.59516666666673</v>
      </c>
      <c r="DB285" s="27">
        <f>IF($O285&gt;=DB$1,$S285+$Y285,$Y285)</f>
        <v>833.59516666666673</v>
      </c>
      <c r="DC285" s="27">
        <f>IF($O285&gt;=DC$1,$S285+$Y285,$Y285)</f>
        <v>833.59516666666673</v>
      </c>
      <c r="DD285" s="27">
        <f>IF($O285&gt;=DD$1,$S285+$Y285,$Y285)</f>
        <v>833.59516666666673</v>
      </c>
      <c r="DE285" s="27">
        <f>IF($O285&gt;=DE$1,$S285+$Y285,$Y285)</f>
        <v>833.59516666666673</v>
      </c>
      <c r="DF285" s="27">
        <f>IF($O285&gt;=DF$1,$S285+$Y285,$Y285)</f>
        <v>833.59516666666673</v>
      </c>
      <c r="DG285" s="27">
        <f>IF($O285&gt;=DG$1,$S285+$Y285,$Y285)</f>
        <v>833.59516666666673</v>
      </c>
      <c r="DH285" s="27">
        <f>IF($O285&gt;=DH$1,$S285+$Y285,$Y285)</f>
        <v>833.59516666666673</v>
      </c>
      <c r="DI285" s="27">
        <f>IF($O285&gt;=DI$1,$S285+$Y285,$Y285)</f>
        <v>833.59516666666673</v>
      </c>
      <c r="DJ285" s="27">
        <f>IF($O285&gt;=DJ$1,$S285+$Y285,$Y285)</f>
        <v>833.59516666666673</v>
      </c>
      <c r="DK285" s="27">
        <f>IF($O285&gt;=DK$1,$S285+$Y285,$Y285)</f>
        <v>833.59516666666673</v>
      </c>
      <c r="DL285" s="27">
        <f>IF($O285&gt;=DL$1,$S285+$Y285,$Y285)</f>
        <v>833.59516666666673</v>
      </c>
      <c r="DM285" s="27">
        <f>IF($O285&gt;=DM$1,$S285+$Y285,$Y285)</f>
        <v>833.59516666666673</v>
      </c>
      <c r="DN285" s="27">
        <f>IF($O285&gt;=DN$1,$S285+$Y285,$Y285)</f>
        <v>833.59516666666673</v>
      </c>
      <c r="DO285" s="27">
        <f>IF($O285&gt;=DO$1,$S285+$Y285,$Y285)</f>
        <v>833.59516666666673</v>
      </c>
      <c r="DP285" s="27">
        <f>IF($O285&gt;=DP$1,$S285+$Y285,$Y285)</f>
        <v>833.59516666666673</v>
      </c>
      <c r="DQ285" s="27">
        <f>IF($O285&gt;=DQ$1,$S285+$Y285,$Y285)</f>
        <v>833.59516666666673</v>
      </c>
      <c r="DR285" s="27">
        <f>IF($O285&gt;=DR$1,$S285+$Y285,$Y285)</f>
        <v>833.59516666666673</v>
      </c>
      <c r="DS285" s="27">
        <f>IF($O285&gt;=DS$1,$S285+$Y285,$Y285)</f>
        <v>833.59516666666673</v>
      </c>
      <c r="DT285" s="27">
        <f>IF($O285&gt;=DT$1,$S285+$Y285,$Y285)</f>
        <v>833.59516666666673</v>
      </c>
      <c r="DU285" s="27">
        <f>IF($O285&gt;=DU$1,$S285+$Y285,$Y285)</f>
        <v>833.59516666666673</v>
      </c>
      <c r="DV285" s="27">
        <f>IF($O285&gt;=DV$1,$S285+$Y285,$Y285)</f>
        <v>833.59516666666673</v>
      </c>
      <c r="DW285" s="27">
        <f>IF($O285&gt;=DW$1,$S285+$Y285,$Y285)</f>
        <v>833.59516666666673</v>
      </c>
      <c r="DX285" s="27">
        <f>IF($O285&gt;=DX$1,$S285+$Y285,$Y285)</f>
        <v>833.59516666666673</v>
      </c>
      <c r="DY285" s="27">
        <f>IF($O285&gt;=DY$1,$S285+$Y285,$Y285)</f>
        <v>833.59516666666673</v>
      </c>
      <c r="DZ285" s="27">
        <f>IF($O285&gt;=DZ$1,$S285+$Y285,$Y285)</f>
        <v>833.59516666666673</v>
      </c>
      <c r="EA285" s="27">
        <f>IF($O285&gt;=EA$1,$S285+$Y285,$Y285)</f>
        <v>833.59516666666673</v>
      </c>
      <c r="EB285" s="27">
        <f>IF($O285&gt;=EB$1,$S285+$Y285,$Y285)</f>
        <v>833.59516666666673</v>
      </c>
      <c r="EC285" s="27">
        <f>IF($O285&gt;=EC$1,$S285+$Y285,$Y285)</f>
        <v>833.59516666666673</v>
      </c>
      <c r="ED285" s="27">
        <f>IF($O285&gt;=ED$1,$S285+$Y285,$Y285)</f>
        <v>833.59516666666673</v>
      </c>
      <c r="EE285" s="27">
        <f>IF($O285&gt;=EE$1,$S285+$Y285,$Y285)</f>
        <v>833.59516666666673</v>
      </c>
      <c r="EF285" s="27">
        <f>IF($O285&gt;=EF$1,$S285+$Y285,$Y285)</f>
        <v>833.59516666666673</v>
      </c>
      <c r="EG285" s="27">
        <f>IF($O285&gt;=EG$1,$S285+$Y285,$Y285)</f>
        <v>833.59516666666673</v>
      </c>
      <c r="EH285" s="27">
        <f>IF($O285&gt;=EH$1,$S285+$Y285,$Y285)</f>
        <v>833.59516666666673</v>
      </c>
      <c r="EI285" s="27">
        <f>IF($O285&gt;=EI$1,$S285+$Y285,$Y285)</f>
        <v>833.59516666666673</v>
      </c>
      <c r="EJ285" s="27">
        <f>IF($O285&gt;=EJ$1,$S285+$Y285,$Y285)</f>
        <v>833.59516666666673</v>
      </c>
      <c r="EK285" s="27">
        <f>IF($O285&gt;=EK$1,$S285+$Y285,$Y285)</f>
        <v>833.59516666666673</v>
      </c>
      <c r="EL285" s="27">
        <f>IF($O285&gt;=EL$1,$S285+$Y285,$Y285)</f>
        <v>833.59516666666673</v>
      </c>
      <c r="EM285" s="27">
        <f>IF($O285&gt;=EM$1,$S285+$Y285,$Y285)</f>
        <v>833.59516666666673</v>
      </c>
      <c r="EN285" s="27">
        <f>IF($O285&gt;=EN$1,$S285+$Y285,$Y285)</f>
        <v>833.59516666666673</v>
      </c>
      <c r="EO285" s="27">
        <f>IF($O285&gt;=EO$1,$S285+$Y285,$Y285)</f>
        <v>833.59516666666673</v>
      </c>
      <c r="EP285" s="27">
        <f>IF($O285&gt;=EP$1,$S285+$Y285,$Y285)</f>
        <v>833.59516666666673</v>
      </c>
      <c r="EQ285" s="27">
        <f>IF($O285&gt;=EQ$1,$S285+$Y285,$Y285)</f>
        <v>833.59516666666673</v>
      </c>
      <c r="ER285" s="27">
        <f>IF($O285&gt;=ER$1,$S285+$Y285,$Y285)</f>
        <v>833.59516666666673</v>
      </c>
      <c r="ES285" s="27">
        <f>IF($O285&gt;=ES$1,$S285+$Y285,$Y285)</f>
        <v>833.59516666666673</v>
      </c>
      <c r="ET285" s="27">
        <f>IF($O285&gt;=ET$1,$S285+$Y285,$Y285)</f>
        <v>833.59516666666673</v>
      </c>
      <c r="EU285" s="27">
        <f>IF($O285&gt;=EU$1,$S285+$Y285,$Y285)</f>
        <v>833.59516666666673</v>
      </c>
      <c r="EV285" s="27">
        <f>IF($O285&gt;=EV$1,$S285,0)</f>
        <v>833.59516666666673</v>
      </c>
      <c r="EW285" s="27">
        <f>IF($O285&gt;=EW$1,$S285,0)</f>
        <v>833.59516666666673</v>
      </c>
      <c r="EX285" s="27">
        <f>IF($O285&gt;=EX$1,$S285,0)</f>
        <v>833.59516666666673</v>
      </c>
      <c r="EY285" s="27">
        <f>IF($O285&gt;=EY$1,$S285,0)</f>
        <v>833.59516666666673</v>
      </c>
      <c r="EZ285" s="27">
        <f>IF($O285&gt;=EZ$1,$S285,0)</f>
        <v>833.59516666666673</v>
      </c>
      <c r="FA285" s="27">
        <f>IF($O285&gt;=FA$1,$S285,0)</f>
        <v>833.59516666666673</v>
      </c>
      <c r="FB285" s="27">
        <f>IF($O285&gt;=FB$1,$S285,0)</f>
        <v>833.59516666666673</v>
      </c>
      <c r="FC285" s="27">
        <f>IF($O285&gt;=FC$1,$S285,0)</f>
        <v>833.59516666666673</v>
      </c>
      <c r="FD285" s="27">
        <f>IF($O285&gt;=FD$1,$S285,0)</f>
        <v>833.59516666666673</v>
      </c>
      <c r="FE285" s="27">
        <f>IF($O285&gt;=FE$1,$S285,0)</f>
        <v>833.59516666666673</v>
      </c>
      <c r="FF285" s="27">
        <f>IF($O285&gt;=FF$1,$S285,0)</f>
        <v>833.59516666666673</v>
      </c>
      <c r="FG285" s="27">
        <f>IF($O285&gt;=FG$1,$S285,0)</f>
        <v>833.59516666666673</v>
      </c>
      <c r="FH285" s="27">
        <f>IF($O285&gt;=FH$1,$S285,0)</f>
        <v>833.59516666666673</v>
      </c>
      <c r="FI285" s="27">
        <f>IF($O285&gt;=FI$1,$S285,0)</f>
        <v>833.59516666666673</v>
      </c>
      <c r="FJ285" s="27">
        <f>IF($O285&gt;=FJ$1,$S285,0)</f>
        <v>833.59516666666673</v>
      </c>
      <c r="FK285" s="27">
        <f>IF($O285&gt;=FK$1,$S285,0)</f>
        <v>833.59516666666673</v>
      </c>
      <c r="FL285" s="27">
        <f>IF($O285&gt;=FL$1,$S285,0)</f>
        <v>833.59516666666673</v>
      </c>
      <c r="FM285" s="27">
        <f>IF($O285&gt;=FM$1,$S285,0)</f>
        <v>833.59516666666673</v>
      </c>
      <c r="FN285" s="27">
        <f>IF($O285&gt;=FN$1,$S285,0)</f>
        <v>833.59516666666673</v>
      </c>
      <c r="FO285" s="27">
        <f>IF($O285&gt;=FO$1,$S285,0)</f>
        <v>833.59516666666673</v>
      </c>
      <c r="FP285" s="27">
        <f>IF($O285&gt;=FP$1,$S285,0)</f>
        <v>833.59516666666673</v>
      </c>
      <c r="FQ285" s="27">
        <f>IF($O285&gt;=FQ$1,$S285,0)</f>
        <v>833.59516666666673</v>
      </c>
      <c r="FR285" s="27">
        <f>IF($O285&gt;=FR$1,$S285,0)</f>
        <v>833.59516666666673</v>
      </c>
      <c r="FS285" s="27">
        <f>IF($O285&gt;=FS$1,$S285,0)</f>
        <v>833.59516666666673</v>
      </c>
      <c r="FT285" s="27">
        <f>IF($O285&gt;=FT$1,$S285,0)</f>
        <v>833.59516666666673</v>
      </c>
      <c r="FU285" s="27">
        <f>IF($O285&gt;=FU$1,$S285,0)</f>
        <v>833.59516666666673</v>
      </c>
      <c r="FV285" s="27">
        <f>IF($O285&gt;=FV$1,$S285,0)</f>
        <v>833.59516666666673</v>
      </c>
      <c r="FW285" s="27">
        <f>IF($O285&gt;=FW$1,$S285,0)</f>
        <v>833.59516666666673</v>
      </c>
      <c r="FX285" s="27">
        <f>IF($O285&gt;=FX$1,$S285,0)</f>
        <v>833.59516666666673</v>
      </c>
      <c r="FY285" s="27">
        <f>IF($O285&gt;=FY$1,$S285,0)</f>
        <v>833.59516666666673</v>
      </c>
      <c r="FZ285" s="27">
        <f>IF($O285&gt;=FZ$1,$S285,0)</f>
        <v>833.59516666666673</v>
      </c>
      <c r="GA285" s="27">
        <f>IF($O285&gt;=GA$1,$S285,0)</f>
        <v>833.59516666666673</v>
      </c>
      <c r="GB285" s="27">
        <f>IF($O285&gt;=GB$1,$S285,0)</f>
        <v>833.59516666666673</v>
      </c>
      <c r="GC285" s="27">
        <f>IF($O285&gt;=GC$1,$S285,0)</f>
        <v>833.59516666666673</v>
      </c>
      <c r="GD285" s="27">
        <f>IF($O285&gt;=GD$1,$S285,0)</f>
        <v>833.59516666666673</v>
      </c>
      <c r="GE285" s="27">
        <f>IF($O285&gt;=GE$1,$S285,0)</f>
        <v>833.59516666666673</v>
      </c>
      <c r="GF285" s="27">
        <f>IF($O285&gt;=GF$1,$S285,0)</f>
        <v>833.59516666666673</v>
      </c>
      <c r="GG285" s="27">
        <f>IF($O285&gt;=GG$1,$S285,0)</f>
        <v>833.59516666666673</v>
      </c>
      <c r="GH285" s="27">
        <f>IF($O285&gt;=GH$1,$S285,0)</f>
        <v>833.59516666666673</v>
      </c>
      <c r="GI285" s="27">
        <f>IF($O285&gt;=GI$1,$S285,0)</f>
        <v>833.59516666666673</v>
      </c>
      <c r="GJ285" s="27">
        <f>IF($O285&gt;=GJ$1,$S285,0)</f>
        <v>833.59516666666673</v>
      </c>
      <c r="GK285" s="27">
        <f>IF($O285&gt;=GK$1,$S285,0)</f>
        <v>833.59516666666673</v>
      </c>
      <c r="GL285" s="27">
        <f>IF($O285&gt;=GL$1,$S285,0)</f>
        <v>833.59516666666673</v>
      </c>
      <c r="GM285" s="27">
        <f>IF($O285&gt;=GM$1,$S285,0)</f>
        <v>833.59516666666673</v>
      </c>
      <c r="GN285" s="27">
        <f>IF($O285&gt;=GN$1,$S285,0)</f>
        <v>833.59516666666673</v>
      </c>
      <c r="GO285" s="27">
        <f>IF($O285&gt;=GO$1,$S285,0)</f>
        <v>833.59516666666673</v>
      </c>
      <c r="GP285" s="27">
        <f>IF($O285&gt;=GP$1,$S285,0)</f>
        <v>833.59516666666673</v>
      </c>
      <c r="GQ285" s="27">
        <f>IF($O285&gt;=GQ$1,$S285,0)</f>
        <v>833.59516666666673</v>
      </c>
      <c r="GR285" s="27">
        <f>IF($O285&gt;=GR$1,$S285,0)</f>
        <v>833.59516666666673</v>
      </c>
      <c r="GS285" s="27">
        <f>IF($O285&gt;=GS$1,$S285,0)</f>
        <v>833.59516666666673</v>
      </c>
      <c r="GT285" s="27">
        <f>IF($O285&gt;=GT$1,$S285,0)</f>
        <v>833.59516666666673</v>
      </c>
      <c r="GU285" s="27">
        <f>IF($O285&gt;=GU$1,$S285,0)</f>
        <v>833.59516666666673</v>
      </c>
      <c r="GV285" s="27">
        <f>IF($O285&gt;=GV$1,$S285,0)</f>
        <v>833.59516666666673</v>
      </c>
      <c r="GW285" s="27">
        <f>IF($O285&gt;=GW$1,$S285,0)</f>
        <v>833.59516666666673</v>
      </c>
      <c r="GX285" s="27">
        <f>IF($O285&gt;=GX$1,$S285,0)</f>
        <v>833.59516666666673</v>
      </c>
      <c r="GY285" s="27">
        <f>IF($O285&gt;=GY$1,$S285,0)</f>
        <v>833.59516666666673</v>
      </c>
      <c r="GZ285" s="27">
        <f>IF($O285&gt;=GZ$1,$S285,0)</f>
        <v>833.59516666666673</v>
      </c>
      <c r="HA285" s="27">
        <f>IF($O285&gt;=HA$1,$S285,0)</f>
        <v>833.59516666666673</v>
      </c>
      <c r="HB285" s="27">
        <f>IF($O285&gt;=HB$1,$S285,0)</f>
        <v>833.59516666666673</v>
      </c>
      <c r="HC285" s="27">
        <f>IF($O285&gt;=HC$1,$S285,0)</f>
        <v>833.59516666666673</v>
      </c>
    </row>
    <row r="286" spans="1:211">
      <c r="A286" s="3">
        <v>97179</v>
      </c>
      <c r="B286" s="3" t="s">
        <v>155</v>
      </c>
      <c r="C286" s="3" t="s">
        <v>156</v>
      </c>
      <c r="D286" s="3">
        <v>58</v>
      </c>
      <c r="E286" s="4">
        <v>37417</v>
      </c>
      <c r="F286" s="5">
        <v>16.038356164383561</v>
      </c>
      <c r="G286" s="3" t="s">
        <v>99</v>
      </c>
      <c r="H286" s="4">
        <v>22209</v>
      </c>
      <c r="I286" s="9" t="s">
        <v>864</v>
      </c>
      <c r="J286" s="5">
        <v>5048.2700000000004</v>
      </c>
      <c r="K286" s="31">
        <v>331</v>
      </c>
      <c r="L286" s="32">
        <v>16</v>
      </c>
      <c r="M286" s="33">
        <f>VLOOKUP(L286,FIND,3,TRUE)</f>
        <v>1.2</v>
      </c>
      <c r="N286" s="32">
        <f>IF(L286&gt;30,180,VLOOKUP(L286,TEMPO,2,FALSE))</f>
        <v>96</v>
      </c>
      <c r="O286" s="32">
        <f>IF(R286&gt;0,4,N286)</f>
        <v>96</v>
      </c>
      <c r="P286" s="96">
        <f>J286*M286*L286</f>
        <v>96926.784</v>
      </c>
      <c r="Q286" s="96">
        <f>10934.45*2</f>
        <v>21868.9</v>
      </c>
      <c r="R286" s="96">
        <f>IF(P286&lt;=Q286,P286/4,0)</f>
        <v>0</v>
      </c>
      <c r="S286" s="5">
        <f>IF(P286&gt;=Q286,P286/N286,0)</f>
        <v>1009.654</v>
      </c>
      <c r="T286" s="3"/>
      <c r="U286" s="3">
        <f>IF(T286="",1,0)</f>
        <v>1</v>
      </c>
      <c r="V286" s="3">
        <v>628</v>
      </c>
      <c r="W286" s="5">
        <v>0</v>
      </c>
      <c r="X286" s="5">
        <v>245.73</v>
      </c>
      <c r="Y286" s="5">
        <f>X286*W286</f>
        <v>0</v>
      </c>
      <c r="Z286" s="5">
        <v>400</v>
      </c>
      <c r="AA286" s="5">
        <f>S286+Y286+Z286</f>
        <v>1409.654</v>
      </c>
      <c r="AB286" s="39">
        <f>(J286/12+J286/12*1.3333333333+450/12+J286/30*6/12+J286)*1.3+Y286+Z286+153.9</f>
        <v>8550.8706555373265</v>
      </c>
      <c r="AC286" s="39" t="s">
        <v>98</v>
      </c>
      <c r="AD286" s="39">
        <f>J286*1.3+400+153.9</f>
        <v>7116.6510000000007</v>
      </c>
      <c r="AE286" s="39">
        <f>SUMIFS('CUSTO MENSAL FUNC NOVO'!H:H,'CUSTO MENSAL FUNC NOVO'!A:A,'VALORES MENSAIS'!AC286)</f>
        <v>3674.875</v>
      </c>
      <c r="AF286" s="27">
        <f>IF($R286&gt;0,$R286,$S286)+$Y286+$Z286</f>
        <v>1409.654</v>
      </c>
      <c r="AG286" s="27">
        <f>IF($R286&gt;0,$R286,$S286)+$Y286+$Z286</f>
        <v>1409.654</v>
      </c>
      <c r="AH286" s="27">
        <f>IF($R286&gt;0,$R286,$S286)+$Y286+$Z286</f>
        <v>1409.654</v>
      </c>
      <c r="AI286" s="27">
        <f>IF($R286&gt;0,$R286,$S286)+$Y286+$Z286</f>
        <v>1409.654</v>
      </c>
      <c r="AJ286" s="27">
        <f>IF($O286&gt;=AJ$1,$S286+$Y286+$Z286,$Y286+$Z286)</f>
        <v>1409.654</v>
      </c>
      <c r="AK286" s="27">
        <f>IF($O286&gt;=AK$1,$S286+$Y286+$Z286,$Y286+$Z286)</f>
        <v>1409.654</v>
      </c>
      <c r="AL286" s="27">
        <f>IF($O286&gt;=AL$1,$S286+$Y286+$Z286,$Y286+$Z286)</f>
        <v>1409.654</v>
      </c>
      <c r="AM286" s="27">
        <f>IF($O286&gt;=AM$1,$S286+$Y286+$Z286,$Y286+$Z286)</f>
        <v>1409.654</v>
      </c>
      <c r="AN286" s="27">
        <f>IF($O286&gt;=AN$1,$S286+$Y286+$Z286,$Y286+$Z286)</f>
        <v>1409.654</v>
      </c>
      <c r="AO286" s="27">
        <f>IF($O286&gt;=AO$1,$S286+$Y286+$Z286,$Y286+$Z286)</f>
        <v>1409.654</v>
      </c>
      <c r="AP286" s="27">
        <f>IF($O286&gt;=AP$1,$S286+$Y286+$Z286,$Y286+$Z286)</f>
        <v>1409.654</v>
      </c>
      <c r="AQ286" s="27">
        <f>IF($O286&gt;=AQ$1,$S286+$Y286+$Z286,$Y286+$Z286)</f>
        <v>1409.654</v>
      </c>
      <c r="AR286" s="27">
        <f>IF($O286&gt;=AR$1,$S286+$Y286+$Z286,$Y286+$Z286)</f>
        <v>1409.654</v>
      </c>
      <c r="AS286" s="27">
        <f>IF($O286&gt;=AS$1,$S286+$Y286+$Z286,$Y286+$Z286)</f>
        <v>1409.654</v>
      </c>
      <c r="AT286" s="27">
        <f>IF($O286&gt;=AT$1,$S286+$Y286+$Z286,$Y286+$Z286)</f>
        <v>1409.654</v>
      </c>
      <c r="AU286" s="27">
        <f>IF($O286&gt;=AU$1,$S286+$Y286+$Z286,$Y286+$Z286)</f>
        <v>1409.654</v>
      </c>
      <c r="AV286" s="27">
        <f>IF($O286&gt;=AV$1,$S286+$Y286+$Z286,$Y286+$Z286)</f>
        <v>1409.654</v>
      </c>
      <c r="AW286" s="27">
        <f>IF($O286&gt;=AW$1,$S286+$Y286+$Z286,$Y286+$Z286)</f>
        <v>1409.654</v>
      </c>
      <c r="AX286" s="27">
        <f>IF($O286&gt;=AX$1,$S286+$Y286+$Z286,$Y286+$Z286)</f>
        <v>1409.654</v>
      </c>
      <c r="AY286" s="27">
        <f>IF($O286&gt;=AY$1,$S286+$Y286+$Z286,$Y286+$Z286)</f>
        <v>1409.654</v>
      </c>
      <c r="AZ286" s="27">
        <f>IF($O286&gt;=AZ$1,$S286+$Y286+$Z286,$Y286+$Z286)</f>
        <v>1409.654</v>
      </c>
      <c r="BA286" s="27">
        <f>IF($O286&gt;=BA$1,$S286+$Y286+$Z286,$Y286+$Z286)</f>
        <v>1409.654</v>
      </c>
      <c r="BB286" s="27">
        <f>IF($O286&gt;=BB$1,$S286+$Y286+$Z286,$Y286+$Z286)</f>
        <v>1409.654</v>
      </c>
      <c r="BC286" s="27">
        <f>IF($O286&gt;=BC$1,$S286+$Y286+$Z286,$Y286+$Z286)</f>
        <v>1409.654</v>
      </c>
      <c r="BD286" s="27">
        <f>IF($O286&gt;=BD$1,$S286+$Y286+$Z286,$Y286+$Z286)</f>
        <v>1409.654</v>
      </c>
      <c r="BE286" s="27">
        <f>IF($O286&gt;=BE$1,$S286+$Y286+$Z286,$Y286+$Z286)</f>
        <v>1409.654</v>
      </c>
      <c r="BF286" s="27">
        <f>IF($O286&gt;=BF$1,$S286+$Y286+$Z286,$Y286+$Z286)</f>
        <v>1409.654</v>
      </c>
      <c r="BG286" s="27">
        <f>IF($O286&gt;=BG$1,$S286+$Y286+$Z286,$Y286+$Z286)</f>
        <v>1409.654</v>
      </c>
      <c r="BH286" s="27">
        <f>IF($O286&gt;=BH$1,$S286+$Y286+$Z286,$Y286+$Z286)</f>
        <v>1409.654</v>
      </c>
      <c r="BI286" s="27">
        <f>IF($O286&gt;=BI$1,$S286+$Y286+$Z286,$Y286+$Z286)</f>
        <v>1409.654</v>
      </c>
      <c r="BJ286" s="27">
        <f>IF($O286&gt;=BJ$1,$S286+$Y286+$Z286,$Y286+$Z286)</f>
        <v>1409.654</v>
      </c>
      <c r="BK286" s="27">
        <f>IF($O286&gt;=BK$1,$S286+$Y286+$Z286,$Y286+$Z286)</f>
        <v>1409.654</v>
      </c>
      <c r="BL286" s="27">
        <f>IF($O286&gt;=BL$1,$S286+$Y286+$Z286,$Y286+$Z286)</f>
        <v>1409.654</v>
      </c>
      <c r="BM286" s="27">
        <f>IF($O286&gt;=BM$1,$S286+$Y286+$Z286,$Y286+$Z286)</f>
        <v>1409.654</v>
      </c>
      <c r="BN286" s="27">
        <f>IF($O286&gt;=BN$1,$S286+$Y286+$Z286,$Y286+$Z286)</f>
        <v>1409.654</v>
      </c>
      <c r="BO286" s="27">
        <f>IF($O286&gt;=BO$1,$S286+$Y286+$Z286,$Y286+$Z286)</f>
        <v>1409.654</v>
      </c>
      <c r="BP286" s="27">
        <f>IF($O286&gt;=BP$1,$S286+$Y286+$Z286,$Y286+$Z286)</f>
        <v>1409.654</v>
      </c>
      <c r="BQ286" s="27">
        <f>IF($O286&gt;=BQ$1,$S286+$Y286+$Z286,$Y286+$Z286)</f>
        <v>1409.654</v>
      </c>
      <c r="BR286" s="27">
        <f>IF($O286&gt;=BR$1,$S286+$Y286+$Z286,$Y286+$Z286)</f>
        <v>1409.654</v>
      </c>
      <c r="BS286" s="27">
        <f>IF($O286&gt;=BS$1,$S286+$Y286+$Z286,$Y286+$Z286)</f>
        <v>1409.654</v>
      </c>
      <c r="BT286" s="27">
        <f>IF($O286&gt;=BT$1,$S286+$Y286+$Z286,$Y286+$Z286)</f>
        <v>1409.654</v>
      </c>
      <c r="BU286" s="27">
        <f>IF($O286&gt;=BU$1,$S286+$Y286+$Z286,$Y286+$Z286)</f>
        <v>1409.654</v>
      </c>
      <c r="BV286" s="27">
        <f>IF($O286&gt;=BV$1,$S286+$Y286+$Z286,$Y286+$Z286)</f>
        <v>1409.654</v>
      </c>
      <c r="BW286" s="27">
        <f>IF($O286&gt;=BW$1,$S286+$Y286+$Z286,$Y286+$Z286)</f>
        <v>1409.654</v>
      </c>
      <c r="BX286" s="27">
        <f>IF($O286&gt;=BX$1,$S286+$Y286+$Z286,$Y286+$Z286)</f>
        <v>1409.654</v>
      </c>
      <c r="BY286" s="27">
        <f>IF($O286&gt;=BY$1,$S286+$Y286+$Z286,$Y286+$Z286)</f>
        <v>1409.654</v>
      </c>
      <c r="BZ286" s="27">
        <f>IF($O286&gt;=BZ$1,$S286+$Y286+$Z286,$Y286+$Z286)</f>
        <v>1409.654</v>
      </c>
      <c r="CA286" s="27">
        <f>IF($O286&gt;=CA$1,$S286+$Y286+$Z286,$Y286+$Z286)</f>
        <v>1409.654</v>
      </c>
      <c r="CB286" s="27">
        <f>IF($O286&gt;=CB$1,$S286+$Y286+$Z286,$Y286+$Z286)</f>
        <v>1409.654</v>
      </c>
      <c r="CC286" s="27">
        <f>IF($O286&gt;=CC$1,$S286+$Y286+$Z286,$Y286+$Z286)</f>
        <v>1409.654</v>
      </c>
      <c r="CD286" s="27">
        <f>IF($O286&gt;=CD$1,$S286+$Y286+$Z286,$Y286+$Z286)</f>
        <v>1409.654</v>
      </c>
      <c r="CE286" s="27">
        <f>IF($O286&gt;=CE$1,$S286+$Y286+$Z286,$Y286+$Z286)</f>
        <v>1409.654</v>
      </c>
      <c r="CF286" s="27">
        <f>IF($O286&gt;=CF$1,$S286+$Y286+$Z286,$Y286+$Z286)</f>
        <v>1409.654</v>
      </c>
      <c r="CG286" s="27">
        <f>IF($O286&gt;=CG$1,$S286+$Y286+$Z286,$Y286+$Z286)</f>
        <v>1409.654</v>
      </c>
      <c r="CH286" s="27">
        <f>IF($O286&gt;=CH$1,$S286+$Y286+$Z286,$Y286+$Z286)</f>
        <v>1409.654</v>
      </c>
      <c r="CI286" s="27">
        <f>IF($O286&gt;=CI$1,$S286+$Y286+$Z286,$Y286+$Z286)</f>
        <v>1409.654</v>
      </c>
      <c r="CJ286" s="27">
        <f>IF($O286&gt;=CJ$1,$S286+$Y286+$Z286,$Y286+$Z286)</f>
        <v>1409.654</v>
      </c>
      <c r="CK286" s="27">
        <f>IF($O286&gt;=CK$1,$S286+$Y286+$Z286,$Y286+$Z286)</f>
        <v>1409.654</v>
      </c>
      <c r="CL286" s="27">
        <f>IF($O286&gt;=CL$1,$S286+$Y286+$Z286,$Y286+$Z286)</f>
        <v>1409.654</v>
      </c>
      <c r="CM286" s="27">
        <f>IF($O286&gt;=CM$1,$S286+$Y286+$Z286,$Y286+$Z286)</f>
        <v>1409.654</v>
      </c>
      <c r="CN286" s="27">
        <f>IF($O286&gt;=CN$1,$S286+$Y286,$Y286)</f>
        <v>1009.654</v>
      </c>
      <c r="CO286" s="27">
        <f>IF($O286&gt;=CO$1,$S286+$Y286,$Y286)</f>
        <v>1009.654</v>
      </c>
      <c r="CP286" s="27">
        <f>IF($O286&gt;=CP$1,$S286+$Y286,$Y286)</f>
        <v>1009.654</v>
      </c>
      <c r="CQ286" s="27">
        <f>IF($O286&gt;=CQ$1,$S286+$Y286,$Y286)</f>
        <v>1009.654</v>
      </c>
      <c r="CR286" s="27">
        <f>IF($O286&gt;=CR$1,$S286+$Y286,$Y286)</f>
        <v>1009.654</v>
      </c>
      <c r="CS286" s="27">
        <f>IF($O286&gt;=CS$1,$S286+$Y286,$Y286)</f>
        <v>1009.654</v>
      </c>
      <c r="CT286" s="27">
        <f>IF($O286&gt;=CT$1,$S286+$Y286,$Y286)</f>
        <v>1009.654</v>
      </c>
      <c r="CU286" s="27">
        <f>IF($O286&gt;=CU$1,$S286+$Y286,$Y286)</f>
        <v>1009.654</v>
      </c>
      <c r="CV286" s="27">
        <f>IF($O286&gt;=CV$1,$S286+$Y286,$Y286)</f>
        <v>1009.654</v>
      </c>
      <c r="CW286" s="27">
        <f>IF($O286&gt;=CW$1,$S286+$Y286,$Y286)</f>
        <v>1009.654</v>
      </c>
      <c r="CX286" s="27">
        <f>IF($O286&gt;=CX$1,$S286+$Y286,$Y286)</f>
        <v>1009.654</v>
      </c>
      <c r="CY286" s="27">
        <f>IF($O286&gt;=CY$1,$S286+$Y286,$Y286)</f>
        <v>1009.654</v>
      </c>
      <c r="CZ286" s="27">
        <f>IF($O286&gt;=CZ$1,$S286+$Y286,$Y286)</f>
        <v>1009.654</v>
      </c>
      <c r="DA286" s="27">
        <f>IF($O286&gt;=DA$1,$S286+$Y286,$Y286)</f>
        <v>1009.654</v>
      </c>
      <c r="DB286" s="27">
        <f>IF($O286&gt;=DB$1,$S286+$Y286,$Y286)</f>
        <v>1009.654</v>
      </c>
      <c r="DC286" s="27">
        <f>IF($O286&gt;=DC$1,$S286+$Y286,$Y286)</f>
        <v>1009.654</v>
      </c>
      <c r="DD286" s="27">
        <f>IF($O286&gt;=DD$1,$S286+$Y286,$Y286)</f>
        <v>1009.654</v>
      </c>
      <c r="DE286" s="27">
        <f>IF($O286&gt;=DE$1,$S286+$Y286,$Y286)</f>
        <v>1009.654</v>
      </c>
      <c r="DF286" s="27">
        <f>IF($O286&gt;=DF$1,$S286+$Y286,$Y286)</f>
        <v>1009.654</v>
      </c>
      <c r="DG286" s="27">
        <f>IF($O286&gt;=DG$1,$S286+$Y286,$Y286)</f>
        <v>1009.654</v>
      </c>
      <c r="DH286" s="27">
        <f>IF($O286&gt;=DH$1,$S286+$Y286,$Y286)</f>
        <v>1009.654</v>
      </c>
      <c r="DI286" s="27">
        <f>IF($O286&gt;=DI$1,$S286+$Y286,$Y286)</f>
        <v>1009.654</v>
      </c>
      <c r="DJ286" s="27">
        <f>IF($O286&gt;=DJ$1,$S286+$Y286,$Y286)</f>
        <v>1009.654</v>
      </c>
      <c r="DK286" s="27">
        <f>IF($O286&gt;=DK$1,$S286+$Y286,$Y286)</f>
        <v>1009.654</v>
      </c>
      <c r="DL286" s="27">
        <f>IF($O286&gt;=DL$1,$S286+$Y286,$Y286)</f>
        <v>1009.654</v>
      </c>
      <c r="DM286" s="27">
        <f>IF($O286&gt;=DM$1,$S286+$Y286,$Y286)</f>
        <v>1009.654</v>
      </c>
      <c r="DN286" s="27">
        <f>IF($O286&gt;=DN$1,$S286+$Y286,$Y286)</f>
        <v>1009.654</v>
      </c>
      <c r="DO286" s="27">
        <f>IF($O286&gt;=DO$1,$S286+$Y286,$Y286)</f>
        <v>1009.654</v>
      </c>
      <c r="DP286" s="27">
        <f>IF($O286&gt;=DP$1,$S286+$Y286,$Y286)</f>
        <v>1009.654</v>
      </c>
      <c r="DQ286" s="27">
        <f>IF($O286&gt;=DQ$1,$S286+$Y286,$Y286)</f>
        <v>1009.654</v>
      </c>
      <c r="DR286" s="27">
        <f>IF($O286&gt;=DR$1,$S286+$Y286,$Y286)</f>
        <v>1009.654</v>
      </c>
      <c r="DS286" s="27">
        <f>IF($O286&gt;=DS$1,$S286+$Y286,$Y286)</f>
        <v>1009.654</v>
      </c>
      <c r="DT286" s="27">
        <f>IF($O286&gt;=DT$1,$S286+$Y286,$Y286)</f>
        <v>1009.654</v>
      </c>
      <c r="DU286" s="27">
        <f>IF($O286&gt;=DU$1,$S286+$Y286,$Y286)</f>
        <v>1009.654</v>
      </c>
      <c r="DV286" s="27">
        <f>IF($O286&gt;=DV$1,$S286+$Y286,$Y286)</f>
        <v>1009.654</v>
      </c>
      <c r="DW286" s="27">
        <f>IF($O286&gt;=DW$1,$S286+$Y286,$Y286)</f>
        <v>1009.654</v>
      </c>
      <c r="DX286" s="27">
        <f>IF($O286&gt;=DX$1,$S286+$Y286,$Y286)</f>
        <v>0</v>
      </c>
      <c r="DY286" s="27">
        <f>IF($O286&gt;=DY$1,$S286+$Y286,$Y286)</f>
        <v>0</v>
      </c>
      <c r="DZ286" s="27">
        <f>IF($O286&gt;=DZ$1,$S286+$Y286,$Y286)</f>
        <v>0</v>
      </c>
      <c r="EA286" s="27">
        <f>IF($O286&gt;=EA$1,$S286+$Y286,$Y286)</f>
        <v>0</v>
      </c>
      <c r="EB286" s="27">
        <f>IF($O286&gt;=EB$1,$S286+$Y286,$Y286)</f>
        <v>0</v>
      </c>
      <c r="EC286" s="27">
        <f>IF($O286&gt;=EC$1,$S286+$Y286,$Y286)</f>
        <v>0</v>
      </c>
      <c r="ED286" s="27">
        <f>IF($O286&gt;=ED$1,$S286+$Y286,$Y286)</f>
        <v>0</v>
      </c>
      <c r="EE286" s="27">
        <f>IF($O286&gt;=EE$1,$S286+$Y286,$Y286)</f>
        <v>0</v>
      </c>
      <c r="EF286" s="27">
        <f>IF($O286&gt;=EF$1,$S286+$Y286,$Y286)</f>
        <v>0</v>
      </c>
      <c r="EG286" s="27">
        <f>IF($O286&gt;=EG$1,$S286+$Y286,$Y286)</f>
        <v>0</v>
      </c>
      <c r="EH286" s="27">
        <f>IF($O286&gt;=EH$1,$S286+$Y286,$Y286)</f>
        <v>0</v>
      </c>
      <c r="EI286" s="27">
        <f>IF($O286&gt;=EI$1,$S286+$Y286,$Y286)</f>
        <v>0</v>
      </c>
      <c r="EJ286" s="27">
        <f>IF($O286&gt;=EJ$1,$S286+$Y286,$Y286)</f>
        <v>0</v>
      </c>
      <c r="EK286" s="27">
        <f>IF($O286&gt;=EK$1,$S286+$Y286,$Y286)</f>
        <v>0</v>
      </c>
      <c r="EL286" s="27">
        <f>IF($O286&gt;=EL$1,$S286+$Y286,$Y286)</f>
        <v>0</v>
      </c>
      <c r="EM286" s="27">
        <f>IF($O286&gt;=EM$1,$S286+$Y286,$Y286)</f>
        <v>0</v>
      </c>
      <c r="EN286" s="27">
        <f>IF($O286&gt;=EN$1,$S286+$Y286,$Y286)</f>
        <v>0</v>
      </c>
      <c r="EO286" s="27">
        <f>IF($O286&gt;=EO$1,$S286+$Y286,$Y286)</f>
        <v>0</v>
      </c>
      <c r="EP286" s="27">
        <f>IF($O286&gt;=EP$1,$S286+$Y286,$Y286)</f>
        <v>0</v>
      </c>
      <c r="EQ286" s="27">
        <f>IF($O286&gt;=EQ$1,$S286+$Y286,$Y286)</f>
        <v>0</v>
      </c>
      <c r="ER286" s="27">
        <f>IF($O286&gt;=ER$1,$S286+$Y286,$Y286)</f>
        <v>0</v>
      </c>
      <c r="ES286" s="27">
        <f>IF($O286&gt;=ES$1,$S286+$Y286,$Y286)</f>
        <v>0</v>
      </c>
      <c r="ET286" s="27">
        <f>IF($O286&gt;=ET$1,$S286+$Y286,$Y286)</f>
        <v>0</v>
      </c>
      <c r="EU286" s="27">
        <f>IF($O286&gt;=EU$1,$S286+$Y286,$Y286)</f>
        <v>0</v>
      </c>
      <c r="EV286" s="27">
        <f>IF($O286&gt;=EV$1,$S286,0)</f>
        <v>0</v>
      </c>
      <c r="EW286" s="27">
        <f>IF($O286&gt;=EW$1,$S286,0)</f>
        <v>0</v>
      </c>
      <c r="EX286" s="27">
        <f>IF($O286&gt;=EX$1,$S286,0)</f>
        <v>0</v>
      </c>
      <c r="EY286" s="27">
        <f>IF($O286&gt;=EY$1,$S286,0)</f>
        <v>0</v>
      </c>
      <c r="EZ286" s="27">
        <f>IF($O286&gt;=EZ$1,$S286,0)</f>
        <v>0</v>
      </c>
      <c r="FA286" s="27">
        <f>IF($O286&gt;=FA$1,$S286,0)</f>
        <v>0</v>
      </c>
      <c r="FB286" s="27">
        <f>IF($O286&gt;=FB$1,$S286,0)</f>
        <v>0</v>
      </c>
      <c r="FC286" s="27">
        <f>IF($O286&gt;=FC$1,$S286,0)</f>
        <v>0</v>
      </c>
      <c r="FD286" s="27">
        <f>IF($O286&gt;=FD$1,$S286,0)</f>
        <v>0</v>
      </c>
      <c r="FE286" s="27">
        <f>IF($O286&gt;=FE$1,$S286,0)</f>
        <v>0</v>
      </c>
      <c r="FF286" s="27">
        <f>IF($O286&gt;=FF$1,$S286,0)</f>
        <v>0</v>
      </c>
      <c r="FG286" s="27">
        <f>IF($O286&gt;=FG$1,$S286,0)</f>
        <v>0</v>
      </c>
      <c r="FH286" s="27">
        <f>IF($O286&gt;=FH$1,$S286,0)</f>
        <v>0</v>
      </c>
      <c r="FI286" s="27">
        <f>IF($O286&gt;=FI$1,$S286,0)</f>
        <v>0</v>
      </c>
      <c r="FJ286" s="27">
        <f>IF($O286&gt;=FJ$1,$S286,0)</f>
        <v>0</v>
      </c>
      <c r="FK286" s="27">
        <f>IF($O286&gt;=FK$1,$S286,0)</f>
        <v>0</v>
      </c>
      <c r="FL286" s="27">
        <f>IF($O286&gt;=FL$1,$S286,0)</f>
        <v>0</v>
      </c>
      <c r="FM286" s="27">
        <f>IF($O286&gt;=FM$1,$S286,0)</f>
        <v>0</v>
      </c>
      <c r="FN286" s="27">
        <f>IF($O286&gt;=FN$1,$S286,0)</f>
        <v>0</v>
      </c>
      <c r="FO286" s="27">
        <f>IF($O286&gt;=FO$1,$S286,0)</f>
        <v>0</v>
      </c>
      <c r="FP286" s="27">
        <f>IF($O286&gt;=FP$1,$S286,0)</f>
        <v>0</v>
      </c>
      <c r="FQ286" s="27">
        <f>IF($O286&gt;=FQ$1,$S286,0)</f>
        <v>0</v>
      </c>
      <c r="FR286" s="27">
        <f>IF($O286&gt;=FR$1,$S286,0)</f>
        <v>0</v>
      </c>
      <c r="FS286" s="27">
        <f>IF($O286&gt;=FS$1,$S286,0)</f>
        <v>0</v>
      </c>
      <c r="FT286" s="27">
        <f>IF($O286&gt;=FT$1,$S286,0)</f>
        <v>0</v>
      </c>
      <c r="FU286" s="27">
        <f>IF($O286&gt;=FU$1,$S286,0)</f>
        <v>0</v>
      </c>
      <c r="FV286" s="27">
        <f>IF($O286&gt;=FV$1,$S286,0)</f>
        <v>0</v>
      </c>
      <c r="FW286" s="27">
        <f>IF($O286&gt;=FW$1,$S286,0)</f>
        <v>0</v>
      </c>
      <c r="FX286" s="27">
        <f>IF($O286&gt;=FX$1,$S286,0)</f>
        <v>0</v>
      </c>
      <c r="FY286" s="27">
        <f>IF($O286&gt;=FY$1,$S286,0)</f>
        <v>0</v>
      </c>
      <c r="FZ286" s="27">
        <f>IF($O286&gt;=FZ$1,$S286,0)</f>
        <v>0</v>
      </c>
      <c r="GA286" s="27">
        <f>IF($O286&gt;=GA$1,$S286,0)</f>
        <v>0</v>
      </c>
      <c r="GB286" s="27">
        <f>IF($O286&gt;=GB$1,$S286,0)</f>
        <v>0</v>
      </c>
      <c r="GC286" s="27">
        <f>IF($O286&gt;=GC$1,$S286,0)</f>
        <v>0</v>
      </c>
      <c r="GD286" s="27">
        <f>IF($O286&gt;=GD$1,$S286,0)</f>
        <v>0</v>
      </c>
      <c r="GE286" s="27">
        <f>IF($O286&gt;=GE$1,$S286,0)</f>
        <v>0</v>
      </c>
      <c r="GF286" s="27">
        <f>IF($O286&gt;=GF$1,$S286,0)</f>
        <v>0</v>
      </c>
      <c r="GG286" s="27">
        <f>IF($O286&gt;=GG$1,$S286,0)</f>
        <v>0</v>
      </c>
      <c r="GH286" s="27">
        <f>IF($O286&gt;=GH$1,$S286,0)</f>
        <v>0</v>
      </c>
      <c r="GI286" s="27">
        <f>IF($O286&gt;=GI$1,$S286,0)</f>
        <v>0</v>
      </c>
      <c r="GJ286" s="27">
        <f>IF($O286&gt;=GJ$1,$S286,0)</f>
        <v>0</v>
      </c>
      <c r="GK286" s="27">
        <f>IF($O286&gt;=GK$1,$S286,0)</f>
        <v>0</v>
      </c>
      <c r="GL286" s="27">
        <f>IF($O286&gt;=GL$1,$S286,0)</f>
        <v>0</v>
      </c>
      <c r="GM286" s="27">
        <f>IF($O286&gt;=GM$1,$S286,0)</f>
        <v>0</v>
      </c>
      <c r="GN286" s="27">
        <f>IF($O286&gt;=GN$1,$S286,0)</f>
        <v>0</v>
      </c>
      <c r="GO286" s="27">
        <f>IF($O286&gt;=GO$1,$S286,0)</f>
        <v>0</v>
      </c>
      <c r="GP286" s="27">
        <f>IF($O286&gt;=GP$1,$S286,0)</f>
        <v>0</v>
      </c>
      <c r="GQ286" s="27">
        <f>IF($O286&gt;=GQ$1,$S286,0)</f>
        <v>0</v>
      </c>
      <c r="GR286" s="27">
        <f>IF($O286&gt;=GR$1,$S286,0)</f>
        <v>0</v>
      </c>
      <c r="GS286" s="27">
        <f>IF($O286&gt;=GS$1,$S286,0)</f>
        <v>0</v>
      </c>
      <c r="GT286" s="27">
        <f>IF($O286&gt;=GT$1,$S286,0)</f>
        <v>0</v>
      </c>
      <c r="GU286" s="27">
        <f>IF($O286&gt;=GU$1,$S286,0)</f>
        <v>0</v>
      </c>
      <c r="GV286" s="27">
        <f>IF($O286&gt;=GV$1,$S286,0)</f>
        <v>0</v>
      </c>
      <c r="GW286" s="27">
        <f>IF($O286&gt;=GW$1,$S286,0)</f>
        <v>0</v>
      </c>
      <c r="GX286" s="27">
        <f>IF($O286&gt;=GX$1,$S286,0)</f>
        <v>0</v>
      </c>
      <c r="GY286" s="27">
        <f>IF($O286&gt;=GY$1,$S286,0)</f>
        <v>0</v>
      </c>
      <c r="GZ286" s="27">
        <f>IF($O286&gt;=GZ$1,$S286,0)</f>
        <v>0</v>
      </c>
      <c r="HA286" s="27">
        <f>IF($O286&gt;=HA$1,$S286,0)</f>
        <v>0</v>
      </c>
      <c r="HB286" s="27">
        <f>IF($O286&gt;=HB$1,$S286,0)</f>
        <v>0</v>
      </c>
      <c r="HC286" s="27">
        <f>IF($O286&gt;=HC$1,$S286,0)</f>
        <v>0</v>
      </c>
    </row>
    <row r="287" spans="1:211">
      <c r="A287" s="3">
        <v>74373</v>
      </c>
      <c r="B287" s="3" t="s">
        <v>213</v>
      </c>
      <c r="C287" s="3" t="s">
        <v>98</v>
      </c>
      <c r="D287" s="3">
        <v>49</v>
      </c>
      <c r="E287" s="4">
        <v>35828</v>
      </c>
      <c r="F287" s="5">
        <v>20.391780821917809</v>
      </c>
      <c r="G287" s="3" t="s">
        <v>99</v>
      </c>
      <c r="H287" s="4">
        <v>25346</v>
      </c>
      <c r="I287" s="9" t="s">
        <v>864</v>
      </c>
      <c r="J287" s="5">
        <v>2072.4</v>
      </c>
      <c r="K287" s="31">
        <v>331</v>
      </c>
      <c r="L287" s="32">
        <v>20</v>
      </c>
      <c r="M287" s="33">
        <f>VLOOKUP(L287,FIND,3,TRUE)</f>
        <v>1.3</v>
      </c>
      <c r="N287" s="32">
        <f>IF(L287&gt;30,180,VLOOKUP(L287,TEMPO,2,FALSE))</f>
        <v>120</v>
      </c>
      <c r="O287" s="32">
        <f>IF(R287&gt;0,4,N287)</f>
        <v>120</v>
      </c>
      <c r="P287" s="96">
        <f>J287*M287*L287</f>
        <v>53882.400000000009</v>
      </c>
      <c r="Q287" s="96">
        <f>10934.45*2</f>
        <v>21868.9</v>
      </c>
      <c r="R287" s="96">
        <f>IF(P287&lt;=Q287,P287/4,0)</f>
        <v>0</v>
      </c>
      <c r="S287" s="5">
        <f>IF(P287&gt;=Q287,P287/N287,0)</f>
        <v>449.0200000000001</v>
      </c>
      <c r="T287" s="3"/>
      <c r="U287" s="3">
        <f>IF(T287="",1,0)</f>
        <v>1</v>
      </c>
      <c r="V287" s="3">
        <v>643</v>
      </c>
      <c r="W287" s="5">
        <v>0</v>
      </c>
      <c r="X287" s="5">
        <v>203.3</v>
      </c>
      <c r="Y287" s="5">
        <f>X287*W287</f>
        <v>0</v>
      </c>
      <c r="Z287" s="5">
        <v>400</v>
      </c>
      <c r="AA287" s="5">
        <f>S287+Y287+Z287</f>
        <v>849.0200000000001</v>
      </c>
      <c r="AB287" s="39">
        <f>(J287/12+J287/12*1.3333333333+450/12+J287/30*6/12+J287)*1.3+Y287+Z287+153.9</f>
        <v>3865.5286666591833</v>
      </c>
      <c r="AC287" s="39" t="s">
        <v>98</v>
      </c>
      <c r="AD287" s="39">
        <f>J287*1.3+400+153.9</f>
        <v>3248.0200000000004</v>
      </c>
      <c r="AE287" s="39">
        <f>SUMIFS('CUSTO MENSAL FUNC NOVO'!H:H,'CUSTO MENSAL FUNC NOVO'!A:A,'VALORES MENSAIS'!AC287)</f>
        <v>3674.875</v>
      </c>
      <c r="AF287" s="27">
        <f>IF($R287&gt;0,$R287,$S287)+$Y287+$Z287</f>
        <v>849.0200000000001</v>
      </c>
      <c r="AG287" s="27">
        <f>IF($R287&gt;0,$R287,$S287)+$Y287+$Z287</f>
        <v>849.0200000000001</v>
      </c>
      <c r="AH287" s="27">
        <f>IF($R287&gt;0,$R287,$S287)+$Y287+$Z287</f>
        <v>849.0200000000001</v>
      </c>
      <c r="AI287" s="27">
        <f>IF($R287&gt;0,$R287,$S287)+$Y287+$Z287</f>
        <v>849.0200000000001</v>
      </c>
      <c r="AJ287" s="27">
        <f>IF($O287&gt;=AJ$1,$S287+$Y287+$Z287,$Y287+$Z287)</f>
        <v>849.0200000000001</v>
      </c>
      <c r="AK287" s="27">
        <f>IF($O287&gt;=AK$1,$S287+$Y287+$Z287,$Y287+$Z287)</f>
        <v>849.0200000000001</v>
      </c>
      <c r="AL287" s="27">
        <f>IF($O287&gt;=AL$1,$S287+$Y287+$Z287,$Y287+$Z287)</f>
        <v>849.0200000000001</v>
      </c>
      <c r="AM287" s="27">
        <f>IF($O287&gt;=AM$1,$S287+$Y287+$Z287,$Y287+$Z287)</f>
        <v>849.0200000000001</v>
      </c>
      <c r="AN287" s="27">
        <f>IF($O287&gt;=AN$1,$S287+$Y287+$Z287,$Y287+$Z287)</f>
        <v>849.0200000000001</v>
      </c>
      <c r="AO287" s="27">
        <f>IF($O287&gt;=AO$1,$S287+$Y287+$Z287,$Y287+$Z287)</f>
        <v>849.0200000000001</v>
      </c>
      <c r="AP287" s="27">
        <f>IF($O287&gt;=AP$1,$S287+$Y287+$Z287,$Y287+$Z287)</f>
        <v>849.0200000000001</v>
      </c>
      <c r="AQ287" s="27">
        <f>IF($O287&gt;=AQ$1,$S287+$Y287+$Z287,$Y287+$Z287)</f>
        <v>849.0200000000001</v>
      </c>
      <c r="AR287" s="27">
        <f>IF($O287&gt;=AR$1,$S287+$Y287+$Z287,$Y287+$Z287)</f>
        <v>849.0200000000001</v>
      </c>
      <c r="AS287" s="27">
        <f>IF($O287&gt;=AS$1,$S287+$Y287+$Z287,$Y287+$Z287)</f>
        <v>849.0200000000001</v>
      </c>
      <c r="AT287" s="27">
        <f>IF($O287&gt;=AT$1,$S287+$Y287+$Z287,$Y287+$Z287)</f>
        <v>849.0200000000001</v>
      </c>
      <c r="AU287" s="27">
        <f>IF($O287&gt;=AU$1,$S287+$Y287+$Z287,$Y287+$Z287)</f>
        <v>849.0200000000001</v>
      </c>
      <c r="AV287" s="27">
        <f>IF($O287&gt;=AV$1,$S287+$Y287+$Z287,$Y287+$Z287)</f>
        <v>849.0200000000001</v>
      </c>
      <c r="AW287" s="27">
        <f>IF($O287&gt;=AW$1,$S287+$Y287+$Z287,$Y287+$Z287)</f>
        <v>849.0200000000001</v>
      </c>
      <c r="AX287" s="27">
        <f>IF($O287&gt;=AX$1,$S287+$Y287+$Z287,$Y287+$Z287)</f>
        <v>849.0200000000001</v>
      </c>
      <c r="AY287" s="27">
        <f>IF($O287&gt;=AY$1,$S287+$Y287+$Z287,$Y287+$Z287)</f>
        <v>849.0200000000001</v>
      </c>
      <c r="AZ287" s="27">
        <f>IF($O287&gt;=AZ$1,$S287+$Y287+$Z287,$Y287+$Z287)</f>
        <v>849.0200000000001</v>
      </c>
      <c r="BA287" s="27">
        <f>IF($O287&gt;=BA$1,$S287+$Y287+$Z287,$Y287+$Z287)</f>
        <v>849.0200000000001</v>
      </c>
      <c r="BB287" s="27">
        <f>IF($O287&gt;=BB$1,$S287+$Y287+$Z287,$Y287+$Z287)</f>
        <v>849.0200000000001</v>
      </c>
      <c r="BC287" s="27">
        <f>IF($O287&gt;=BC$1,$S287+$Y287+$Z287,$Y287+$Z287)</f>
        <v>849.0200000000001</v>
      </c>
      <c r="BD287" s="27">
        <f>IF($O287&gt;=BD$1,$S287+$Y287+$Z287,$Y287+$Z287)</f>
        <v>849.0200000000001</v>
      </c>
      <c r="BE287" s="27">
        <f>IF($O287&gt;=BE$1,$S287+$Y287+$Z287,$Y287+$Z287)</f>
        <v>849.0200000000001</v>
      </c>
      <c r="BF287" s="27">
        <f>IF($O287&gt;=BF$1,$S287+$Y287+$Z287,$Y287+$Z287)</f>
        <v>849.0200000000001</v>
      </c>
      <c r="BG287" s="27">
        <f>IF($O287&gt;=BG$1,$S287+$Y287+$Z287,$Y287+$Z287)</f>
        <v>849.0200000000001</v>
      </c>
      <c r="BH287" s="27">
        <f>IF($O287&gt;=BH$1,$S287+$Y287+$Z287,$Y287+$Z287)</f>
        <v>849.0200000000001</v>
      </c>
      <c r="BI287" s="27">
        <f>IF($O287&gt;=BI$1,$S287+$Y287+$Z287,$Y287+$Z287)</f>
        <v>849.0200000000001</v>
      </c>
      <c r="BJ287" s="27">
        <f>IF($O287&gt;=BJ$1,$S287+$Y287+$Z287,$Y287+$Z287)</f>
        <v>849.0200000000001</v>
      </c>
      <c r="BK287" s="27">
        <f>IF($O287&gt;=BK$1,$S287+$Y287+$Z287,$Y287+$Z287)</f>
        <v>849.0200000000001</v>
      </c>
      <c r="BL287" s="27">
        <f>IF($O287&gt;=BL$1,$S287+$Y287+$Z287,$Y287+$Z287)</f>
        <v>849.0200000000001</v>
      </c>
      <c r="BM287" s="27">
        <f>IF($O287&gt;=BM$1,$S287+$Y287+$Z287,$Y287+$Z287)</f>
        <v>849.0200000000001</v>
      </c>
      <c r="BN287" s="27">
        <f>IF($O287&gt;=BN$1,$S287+$Y287+$Z287,$Y287+$Z287)</f>
        <v>849.0200000000001</v>
      </c>
      <c r="BO287" s="27">
        <f>IF($O287&gt;=BO$1,$S287+$Y287+$Z287,$Y287+$Z287)</f>
        <v>849.0200000000001</v>
      </c>
      <c r="BP287" s="27">
        <f>IF($O287&gt;=BP$1,$S287+$Y287+$Z287,$Y287+$Z287)</f>
        <v>849.0200000000001</v>
      </c>
      <c r="BQ287" s="27">
        <f>IF($O287&gt;=BQ$1,$S287+$Y287+$Z287,$Y287+$Z287)</f>
        <v>849.0200000000001</v>
      </c>
      <c r="BR287" s="27">
        <f>IF($O287&gt;=BR$1,$S287+$Y287+$Z287,$Y287+$Z287)</f>
        <v>849.0200000000001</v>
      </c>
      <c r="BS287" s="27">
        <f>IF($O287&gt;=BS$1,$S287+$Y287+$Z287,$Y287+$Z287)</f>
        <v>849.0200000000001</v>
      </c>
      <c r="BT287" s="27">
        <f>IF($O287&gt;=BT$1,$S287+$Y287+$Z287,$Y287+$Z287)</f>
        <v>849.0200000000001</v>
      </c>
      <c r="BU287" s="27">
        <f>IF($O287&gt;=BU$1,$S287+$Y287+$Z287,$Y287+$Z287)</f>
        <v>849.0200000000001</v>
      </c>
      <c r="BV287" s="27">
        <f>IF($O287&gt;=BV$1,$S287+$Y287+$Z287,$Y287+$Z287)</f>
        <v>849.0200000000001</v>
      </c>
      <c r="BW287" s="27">
        <f>IF($O287&gt;=BW$1,$S287+$Y287+$Z287,$Y287+$Z287)</f>
        <v>849.0200000000001</v>
      </c>
      <c r="BX287" s="27">
        <f>IF($O287&gt;=BX$1,$S287+$Y287+$Z287,$Y287+$Z287)</f>
        <v>849.0200000000001</v>
      </c>
      <c r="BY287" s="27">
        <f>IF($O287&gt;=BY$1,$S287+$Y287+$Z287,$Y287+$Z287)</f>
        <v>849.0200000000001</v>
      </c>
      <c r="BZ287" s="27">
        <f>IF($O287&gt;=BZ$1,$S287+$Y287+$Z287,$Y287+$Z287)</f>
        <v>849.0200000000001</v>
      </c>
      <c r="CA287" s="27">
        <f>IF($O287&gt;=CA$1,$S287+$Y287+$Z287,$Y287+$Z287)</f>
        <v>849.0200000000001</v>
      </c>
      <c r="CB287" s="27">
        <f>IF($O287&gt;=CB$1,$S287+$Y287+$Z287,$Y287+$Z287)</f>
        <v>849.0200000000001</v>
      </c>
      <c r="CC287" s="27">
        <f>IF($O287&gt;=CC$1,$S287+$Y287+$Z287,$Y287+$Z287)</f>
        <v>849.0200000000001</v>
      </c>
      <c r="CD287" s="27">
        <f>IF($O287&gt;=CD$1,$S287+$Y287+$Z287,$Y287+$Z287)</f>
        <v>849.0200000000001</v>
      </c>
      <c r="CE287" s="27">
        <f>IF($O287&gt;=CE$1,$S287+$Y287+$Z287,$Y287+$Z287)</f>
        <v>849.0200000000001</v>
      </c>
      <c r="CF287" s="27">
        <f>IF($O287&gt;=CF$1,$S287+$Y287+$Z287,$Y287+$Z287)</f>
        <v>849.0200000000001</v>
      </c>
      <c r="CG287" s="27">
        <f>IF($O287&gt;=CG$1,$S287+$Y287+$Z287,$Y287+$Z287)</f>
        <v>849.0200000000001</v>
      </c>
      <c r="CH287" s="27">
        <f>IF($O287&gt;=CH$1,$S287+$Y287+$Z287,$Y287+$Z287)</f>
        <v>849.0200000000001</v>
      </c>
      <c r="CI287" s="27">
        <f>IF($O287&gt;=CI$1,$S287+$Y287+$Z287,$Y287+$Z287)</f>
        <v>849.0200000000001</v>
      </c>
      <c r="CJ287" s="27">
        <f>IF($O287&gt;=CJ$1,$S287+$Y287+$Z287,$Y287+$Z287)</f>
        <v>849.0200000000001</v>
      </c>
      <c r="CK287" s="27">
        <f>IF($O287&gt;=CK$1,$S287+$Y287+$Z287,$Y287+$Z287)</f>
        <v>849.0200000000001</v>
      </c>
      <c r="CL287" s="27">
        <f>IF($O287&gt;=CL$1,$S287+$Y287+$Z287,$Y287+$Z287)</f>
        <v>849.0200000000001</v>
      </c>
      <c r="CM287" s="27">
        <f>IF($O287&gt;=CM$1,$S287+$Y287+$Z287,$Y287+$Z287)</f>
        <v>849.0200000000001</v>
      </c>
      <c r="CN287" s="27">
        <f>IF($O287&gt;=CN$1,$S287+$Y287,$Y287)</f>
        <v>449.0200000000001</v>
      </c>
      <c r="CO287" s="27">
        <f>IF($O287&gt;=CO$1,$S287+$Y287,$Y287)</f>
        <v>449.0200000000001</v>
      </c>
      <c r="CP287" s="27">
        <f>IF($O287&gt;=CP$1,$S287+$Y287,$Y287)</f>
        <v>449.0200000000001</v>
      </c>
      <c r="CQ287" s="27">
        <f>IF($O287&gt;=CQ$1,$S287+$Y287,$Y287)</f>
        <v>449.0200000000001</v>
      </c>
      <c r="CR287" s="27">
        <f>IF($O287&gt;=CR$1,$S287+$Y287,$Y287)</f>
        <v>449.0200000000001</v>
      </c>
      <c r="CS287" s="27">
        <f>IF($O287&gt;=CS$1,$S287+$Y287,$Y287)</f>
        <v>449.0200000000001</v>
      </c>
      <c r="CT287" s="27">
        <f>IF($O287&gt;=CT$1,$S287+$Y287,$Y287)</f>
        <v>449.0200000000001</v>
      </c>
      <c r="CU287" s="27">
        <f>IF($O287&gt;=CU$1,$S287+$Y287,$Y287)</f>
        <v>449.0200000000001</v>
      </c>
      <c r="CV287" s="27">
        <f>IF($O287&gt;=CV$1,$S287+$Y287,$Y287)</f>
        <v>449.0200000000001</v>
      </c>
      <c r="CW287" s="27">
        <f>IF($O287&gt;=CW$1,$S287+$Y287,$Y287)</f>
        <v>449.0200000000001</v>
      </c>
      <c r="CX287" s="27">
        <f>IF($O287&gt;=CX$1,$S287+$Y287,$Y287)</f>
        <v>449.0200000000001</v>
      </c>
      <c r="CY287" s="27">
        <f>IF($O287&gt;=CY$1,$S287+$Y287,$Y287)</f>
        <v>449.0200000000001</v>
      </c>
      <c r="CZ287" s="27">
        <f>IF($O287&gt;=CZ$1,$S287+$Y287,$Y287)</f>
        <v>449.0200000000001</v>
      </c>
      <c r="DA287" s="27">
        <f>IF($O287&gt;=DA$1,$S287+$Y287,$Y287)</f>
        <v>449.0200000000001</v>
      </c>
      <c r="DB287" s="27">
        <f>IF($O287&gt;=DB$1,$S287+$Y287,$Y287)</f>
        <v>449.0200000000001</v>
      </c>
      <c r="DC287" s="27">
        <f>IF($O287&gt;=DC$1,$S287+$Y287,$Y287)</f>
        <v>449.0200000000001</v>
      </c>
      <c r="DD287" s="27">
        <f>IF($O287&gt;=DD$1,$S287+$Y287,$Y287)</f>
        <v>449.0200000000001</v>
      </c>
      <c r="DE287" s="27">
        <f>IF($O287&gt;=DE$1,$S287+$Y287,$Y287)</f>
        <v>449.0200000000001</v>
      </c>
      <c r="DF287" s="27">
        <f>IF($O287&gt;=DF$1,$S287+$Y287,$Y287)</f>
        <v>449.0200000000001</v>
      </c>
      <c r="DG287" s="27">
        <f>IF($O287&gt;=DG$1,$S287+$Y287,$Y287)</f>
        <v>449.0200000000001</v>
      </c>
      <c r="DH287" s="27">
        <f>IF($O287&gt;=DH$1,$S287+$Y287,$Y287)</f>
        <v>449.0200000000001</v>
      </c>
      <c r="DI287" s="27">
        <f>IF($O287&gt;=DI$1,$S287+$Y287,$Y287)</f>
        <v>449.0200000000001</v>
      </c>
      <c r="DJ287" s="27">
        <f>IF($O287&gt;=DJ$1,$S287+$Y287,$Y287)</f>
        <v>449.0200000000001</v>
      </c>
      <c r="DK287" s="27">
        <f>IF($O287&gt;=DK$1,$S287+$Y287,$Y287)</f>
        <v>449.0200000000001</v>
      </c>
      <c r="DL287" s="27">
        <f>IF($O287&gt;=DL$1,$S287+$Y287,$Y287)</f>
        <v>449.0200000000001</v>
      </c>
      <c r="DM287" s="27">
        <f>IF($O287&gt;=DM$1,$S287+$Y287,$Y287)</f>
        <v>449.0200000000001</v>
      </c>
      <c r="DN287" s="27">
        <f>IF($O287&gt;=DN$1,$S287+$Y287,$Y287)</f>
        <v>449.0200000000001</v>
      </c>
      <c r="DO287" s="27">
        <f>IF($O287&gt;=DO$1,$S287+$Y287,$Y287)</f>
        <v>449.0200000000001</v>
      </c>
      <c r="DP287" s="27">
        <f>IF($O287&gt;=DP$1,$S287+$Y287,$Y287)</f>
        <v>449.0200000000001</v>
      </c>
      <c r="DQ287" s="27">
        <f>IF($O287&gt;=DQ$1,$S287+$Y287,$Y287)</f>
        <v>449.0200000000001</v>
      </c>
      <c r="DR287" s="27">
        <f>IF($O287&gt;=DR$1,$S287+$Y287,$Y287)</f>
        <v>449.0200000000001</v>
      </c>
      <c r="DS287" s="27">
        <f>IF($O287&gt;=DS$1,$S287+$Y287,$Y287)</f>
        <v>449.0200000000001</v>
      </c>
      <c r="DT287" s="27">
        <f>IF($O287&gt;=DT$1,$S287+$Y287,$Y287)</f>
        <v>449.0200000000001</v>
      </c>
      <c r="DU287" s="27">
        <f>IF($O287&gt;=DU$1,$S287+$Y287,$Y287)</f>
        <v>449.0200000000001</v>
      </c>
      <c r="DV287" s="27">
        <f>IF($O287&gt;=DV$1,$S287+$Y287,$Y287)</f>
        <v>449.0200000000001</v>
      </c>
      <c r="DW287" s="27">
        <f>IF($O287&gt;=DW$1,$S287+$Y287,$Y287)</f>
        <v>449.0200000000001</v>
      </c>
      <c r="DX287" s="27">
        <f>IF($O287&gt;=DX$1,$S287+$Y287,$Y287)</f>
        <v>449.0200000000001</v>
      </c>
      <c r="DY287" s="27">
        <f>IF($O287&gt;=DY$1,$S287+$Y287,$Y287)</f>
        <v>449.0200000000001</v>
      </c>
      <c r="DZ287" s="27">
        <f>IF($O287&gt;=DZ$1,$S287+$Y287,$Y287)</f>
        <v>449.0200000000001</v>
      </c>
      <c r="EA287" s="27">
        <f>IF($O287&gt;=EA$1,$S287+$Y287,$Y287)</f>
        <v>449.0200000000001</v>
      </c>
      <c r="EB287" s="27">
        <f>IF($O287&gt;=EB$1,$S287+$Y287,$Y287)</f>
        <v>449.0200000000001</v>
      </c>
      <c r="EC287" s="27">
        <f>IF($O287&gt;=EC$1,$S287+$Y287,$Y287)</f>
        <v>449.0200000000001</v>
      </c>
      <c r="ED287" s="27">
        <f>IF($O287&gt;=ED$1,$S287+$Y287,$Y287)</f>
        <v>449.0200000000001</v>
      </c>
      <c r="EE287" s="27">
        <f>IF($O287&gt;=EE$1,$S287+$Y287,$Y287)</f>
        <v>449.0200000000001</v>
      </c>
      <c r="EF287" s="27">
        <f>IF($O287&gt;=EF$1,$S287+$Y287,$Y287)</f>
        <v>449.0200000000001</v>
      </c>
      <c r="EG287" s="27">
        <f>IF($O287&gt;=EG$1,$S287+$Y287,$Y287)</f>
        <v>449.0200000000001</v>
      </c>
      <c r="EH287" s="27">
        <f>IF($O287&gt;=EH$1,$S287+$Y287,$Y287)</f>
        <v>449.0200000000001</v>
      </c>
      <c r="EI287" s="27">
        <f>IF($O287&gt;=EI$1,$S287+$Y287,$Y287)</f>
        <v>449.0200000000001</v>
      </c>
      <c r="EJ287" s="27">
        <f>IF($O287&gt;=EJ$1,$S287+$Y287,$Y287)</f>
        <v>449.0200000000001</v>
      </c>
      <c r="EK287" s="27">
        <f>IF($O287&gt;=EK$1,$S287+$Y287,$Y287)</f>
        <v>449.0200000000001</v>
      </c>
      <c r="EL287" s="27">
        <f>IF($O287&gt;=EL$1,$S287+$Y287,$Y287)</f>
        <v>449.0200000000001</v>
      </c>
      <c r="EM287" s="27">
        <f>IF($O287&gt;=EM$1,$S287+$Y287,$Y287)</f>
        <v>449.0200000000001</v>
      </c>
      <c r="EN287" s="27">
        <f>IF($O287&gt;=EN$1,$S287+$Y287,$Y287)</f>
        <v>449.0200000000001</v>
      </c>
      <c r="EO287" s="27">
        <f>IF($O287&gt;=EO$1,$S287+$Y287,$Y287)</f>
        <v>449.0200000000001</v>
      </c>
      <c r="EP287" s="27">
        <f>IF($O287&gt;=EP$1,$S287+$Y287,$Y287)</f>
        <v>449.0200000000001</v>
      </c>
      <c r="EQ287" s="27">
        <f>IF($O287&gt;=EQ$1,$S287+$Y287,$Y287)</f>
        <v>449.0200000000001</v>
      </c>
      <c r="ER287" s="27">
        <f>IF($O287&gt;=ER$1,$S287+$Y287,$Y287)</f>
        <v>449.0200000000001</v>
      </c>
      <c r="ES287" s="27">
        <f>IF($O287&gt;=ES$1,$S287+$Y287,$Y287)</f>
        <v>449.0200000000001</v>
      </c>
      <c r="ET287" s="27">
        <f>IF($O287&gt;=ET$1,$S287+$Y287,$Y287)</f>
        <v>449.0200000000001</v>
      </c>
      <c r="EU287" s="27">
        <f>IF($O287&gt;=EU$1,$S287+$Y287,$Y287)</f>
        <v>449.0200000000001</v>
      </c>
      <c r="EV287" s="27">
        <f>IF($O287&gt;=EV$1,$S287,0)</f>
        <v>0</v>
      </c>
      <c r="EW287" s="27">
        <f>IF($O287&gt;=EW$1,$S287,0)</f>
        <v>0</v>
      </c>
      <c r="EX287" s="27">
        <f>IF($O287&gt;=EX$1,$S287,0)</f>
        <v>0</v>
      </c>
      <c r="EY287" s="27">
        <f>IF($O287&gt;=EY$1,$S287,0)</f>
        <v>0</v>
      </c>
      <c r="EZ287" s="27">
        <f>IF($O287&gt;=EZ$1,$S287,0)</f>
        <v>0</v>
      </c>
      <c r="FA287" s="27">
        <f>IF($O287&gt;=FA$1,$S287,0)</f>
        <v>0</v>
      </c>
      <c r="FB287" s="27">
        <f>IF($O287&gt;=FB$1,$S287,0)</f>
        <v>0</v>
      </c>
      <c r="FC287" s="27">
        <f>IF($O287&gt;=FC$1,$S287,0)</f>
        <v>0</v>
      </c>
      <c r="FD287" s="27">
        <f>IF($O287&gt;=FD$1,$S287,0)</f>
        <v>0</v>
      </c>
      <c r="FE287" s="27">
        <f>IF($O287&gt;=FE$1,$S287,0)</f>
        <v>0</v>
      </c>
      <c r="FF287" s="27">
        <f>IF($O287&gt;=FF$1,$S287,0)</f>
        <v>0</v>
      </c>
      <c r="FG287" s="27">
        <f>IF($O287&gt;=FG$1,$S287,0)</f>
        <v>0</v>
      </c>
      <c r="FH287" s="27">
        <f>IF($O287&gt;=FH$1,$S287,0)</f>
        <v>0</v>
      </c>
      <c r="FI287" s="27">
        <f>IF($O287&gt;=FI$1,$S287,0)</f>
        <v>0</v>
      </c>
      <c r="FJ287" s="27">
        <f>IF($O287&gt;=FJ$1,$S287,0)</f>
        <v>0</v>
      </c>
      <c r="FK287" s="27">
        <f>IF($O287&gt;=FK$1,$S287,0)</f>
        <v>0</v>
      </c>
      <c r="FL287" s="27">
        <f>IF($O287&gt;=FL$1,$S287,0)</f>
        <v>0</v>
      </c>
      <c r="FM287" s="27">
        <f>IF($O287&gt;=FM$1,$S287,0)</f>
        <v>0</v>
      </c>
      <c r="FN287" s="27">
        <f>IF($O287&gt;=FN$1,$S287,0)</f>
        <v>0</v>
      </c>
      <c r="FO287" s="27">
        <f>IF($O287&gt;=FO$1,$S287,0)</f>
        <v>0</v>
      </c>
      <c r="FP287" s="27">
        <f>IF($O287&gt;=FP$1,$S287,0)</f>
        <v>0</v>
      </c>
      <c r="FQ287" s="27">
        <f>IF($O287&gt;=FQ$1,$S287,0)</f>
        <v>0</v>
      </c>
      <c r="FR287" s="27">
        <f>IF($O287&gt;=FR$1,$S287,0)</f>
        <v>0</v>
      </c>
      <c r="FS287" s="27">
        <f>IF($O287&gt;=FS$1,$S287,0)</f>
        <v>0</v>
      </c>
      <c r="FT287" s="27">
        <f>IF($O287&gt;=FT$1,$S287,0)</f>
        <v>0</v>
      </c>
      <c r="FU287" s="27">
        <f>IF($O287&gt;=FU$1,$S287,0)</f>
        <v>0</v>
      </c>
      <c r="FV287" s="27">
        <f>IF($O287&gt;=FV$1,$S287,0)</f>
        <v>0</v>
      </c>
      <c r="FW287" s="27">
        <f>IF($O287&gt;=FW$1,$S287,0)</f>
        <v>0</v>
      </c>
      <c r="FX287" s="27">
        <f>IF($O287&gt;=FX$1,$S287,0)</f>
        <v>0</v>
      </c>
      <c r="FY287" s="27">
        <f>IF($O287&gt;=FY$1,$S287,0)</f>
        <v>0</v>
      </c>
      <c r="FZ287" s="27">
        <f>IF($O287&gt;=FZ$1,$S287,0)</f>
        <v>0</v>
      </c>
      <c r="GA287" s="27">
        <f>IF($O287&gt;=GA$1,$S287,0)</f>
        <v>0</v>
      </c>
      <c r="GB287" s="27">
        <f>IF($O287&gt;=GB$1,$S287,0)</f>
        <v>0</v>
      </c>
      <c r="GC287" s="27">
        <f>IF($O287&gt;=GC$1,$S287,0)</f>
        <v>0</v>
      </c>
      <c r="GD287" s="27">
        <f>IF($O287&gt;=GD$1,$S287,0)</f>
        <v>0</v>
      </c>
      <c r="GE287" s="27">
        <f>IF($O287&gt;=GE$1,$S287,0)</f>
        <v>0</v>
      </c>
      <c r="GF287" s="27">
        <f>IF($O287&gt;=GF$1,$S287,0)</f>
        <v>0</v>
      </c>
      <c r="GG287" s="27">
        <f>IF($O287&gt;=GG$1,$S287,0)</f>
        <v>0</v>
      </c>
      <c r="GH287" s="27">
        <f>IF($O287&gt;=GH$1,$S287,0)</f>
        <v>0</v>
      </c>
      <c r="GI287" s="27">
        <f>IF($O287&gt;=GI$1,$S287,0)</f>
        <v>0</v>
      </c>
      <c r="GJ287" s="27">
        <f>IF($O287&gt;=GJ$1,$S287,0)</f>
        <v>0</v>
      </c>
      <c r="GK287" s="27">
        <f>IF($O287&gt;=GK$1,$S287,0)</f>
        <v>0</v>
      </c>
      <c r="GL287" s="27">
        <f>IF($O287&gt;=GL$1,$S287,0)</f>
        <v>0</v>
      </c>
      <c r="GM287" s="27">
        <f>IF($O287&gt;=GM$1,$S287,0)</f>
        <v>0</v>
      </c>
      <c r="GN287" s="27">
        <f>IF($O287&gt;=GN$1,$S287,0)</f>
        <v>0</v>
      </c>
      <c r="GO287" s="27">
        <f>IF($O287&gt;=GO$1,$S287,0)</f>
        <v>0</v>
      </c>
      <c r="GP287" s="27">
        <f>IF($O287&gt;=GP$1,$S287,0)</f>
        <v>0</v>
      </c>
      <c r="GQ287" s="27">
        <f>IF($O287&gt;=GQ$1,$S287,0)</f>
        <v>0</v>
      </c>
      <c r="GR287" s="27">
        <f>IF($O287&gt;=GR$1,$S287,0)</f>
        <v>0</v>
      </c>
      <c r="GS287" s="27">
        <f>IF($O287&gt;=GS$1,$S287,0)</f>
        <v>0</v>
      </c>
      <c r="GT287" s="27">
        <f>IF($O287&gt;=GT$1,$S287,0)</f>
        <v>0</v>
      </c>
      <c r="GU287" s="27">
        <f>IF($O287&gt;=GU$1,$S287,0)</f>
        <v>0</v>
      </c>
      <c r="GV287" s="27">
        <f>IF($O287&gt;=GV$1,$S287,0)</f>
        <v>0</v>
      </c>
      <c r="GW287" s="27">
        <f>IF($O287&gt;=GW$1,$S287,0)</f>
        <v>0</v>
      </c>
      <c r="GX287" s="27">
        <f>IF($O287&gt;=GX$1,$S287,0)</f>
        <v>0</v>
      </c>
      <c r="GY287" s="27">
        <f>IF($O287&gt;=GY$1,$S287,0)</f>
        <v>0</v>
      </c>
      <c r="GZ287" s="27">
        <f>IF($O287&gt;=GZ$1,$S287,0)</f>
        <v>0</v>
      </c>
      <c r="HA287" s="27">
        <f>IF($O287&gt;=HA$1,$S287,0)</f>
        <v>0</v>
      </c>
      <c r="HB287" s="27">
        <f>IF($O287&gt;=HB$1,$S287,0)</f>
        <v>0</v>
      </c>
      <c r="HC287" s="27">
        <f>IF($O287&gt;=HC$1,$S287,0)</f>
        <v>0</v>
      </c>
    </row>
    <row r="288" spans="1:211">
      <c r="A288" s="3">
        <v>133868</v>
      </c>
      <c r="B288" s="3" t="s">
        <v>134</v>
      </c>
      <c r="C288" s="3" t="s">
        <v>98</v>
      </c>
      <c r="D288" s="3">
        <v>63</v>
      </c>
      <c r="E288" s="4">
        <v>39142</v>
      </c>
      <c r="F288" s="5">
        <v>11.312328767123288</v>
      </c>
      <c r="G288" s="3" t="s">
        <v>99</v>
      </c>
      <c r="H288" s="4">
        <v>20111</v>
      </c>
      <c r="I288" s="9" t="s">
        <v>864</v>
      </c>
      <c r="J288" s="5">
        <v>2716.08</v>
      </c>
      <c r="K288" s="31">
        <v>331</v>
      </c>
      <c r="L288" s="32">
        <v>11</v>
      </c>
      <c r="M288" s="33">
        <f>VLOOKUP(L288,FIND,3,TRUE)</f>
        <v>1.1000000000000001</v>
      </c>
      <c r="N288" s="32">
        <f>IF(L288&gt;30,180,VLOOKUP(L288,TEMPO,2,FALSE))</f>
        <v>66</v>
      </c>
      <c r="O288" s="32">
        <f>IF(R288&gt;0,4,N288)</f>
        <v>66</v>
      </c>
      <c r="P288" s="96">
        <f>J288*M288*L288</f>
        <v>32864.567999999999</v>
      </c>
      <c r="Q288" s="96">
        <f>10934.45*2</f>
        <v>21868.9</v>
      </c>
      <c r="R288" s="96">
        <f>IF(P288&lt;=Q288,P288/4,0)</f>
        <v>0</v>
      </c>
      <c r="S288" s="5">
        <f>IF(P288&gt;=Q288,P288/N288,0)</f>
        <v>497.94799999999998</v>
      </c>
      <c r="T288" s="3"/>
      <c r="U288" s="3">
        <f>IF(T288="",1,0)</f>
        <v>1</v>
      </c>
      <c r="V288" s="3">
        <v>639</v>
      </c>
      <c r="W288" s="5">
        <v>0</v>
      </c>
      <c r="X288" s="5">
        <v>402.65</v>
      </c>
      <c r="Y288" s="5">
        <f>X288*W288</f>
        <v>0</v>
      </c>
      <c r="Z288" s="5">
        <v>400</v>
      </c>
      <c r="AA288" s="5">
        <f>S288+Y288+Z288</f>
        <v>897.94799999999998</v>
      </c>
      <c r="AB288" s="39">
        <f>(J288/12+J288/12*1.3333333333+450/12+J288/30*6/12+J288)*1.3+Y288+Z288+153.9</f>
        <v>4878.9670666568582</v>
      </c>
      <c r="AC288" s="39" t="s">
        <v>98</v>
      </c>
      <c r="AD288" s="39">
        <f>J288*1.3+400+153.9</f>
        <v>4084.8040000000001</v>
      </c>
      <c r="AE288" s="39">
        <f>SUMIFS('CUSTO MENSAL FUNC NOVO'!H:H,'CUSTO MENSAL FUNC NOVO'!A:A,'VALORES MENSAIS'!AC288)</f>
        <v>3674.875</v>
      </c>
      <c r="AF288" s="27">
        <f>IF($R288&gt;0,$R288,$S288)+$Y288+$Z288</f>
        <v>897.94799999999998</v>
      </c>
      <c r="AG288" s="27">
        <f>IF($R288&gt;0,$R288,$S288)+$Y288+$Z288</f>
        <v>897.94799999999998</v>
      </c>
      <c r="AH288" s="27">
        <f>IF($R288&gt;0,$R288,$S288)+$Y288+$Z288</f>
        <v>897.94799999999998</v>
      </c>
      <c r="AI288" s="27">
        <f>IF($R288&gt;0,$R288,$S288)+$Y288+$Z288</f>
        <v>897.94799999999998</v>
      </c>
      <c r="AJ288" s="27">
        <f>IF($O288&gt;=AJ$1,$S288+$Y288+$Z288,$Y288+$Z288)</f>
        <v>897.94799999999998</v>
      </c>
      <c r="AK288" s="27">
        <f>IF($O288&gt;=AK$1,$S288+$Y288+$Z288,$Y288+$Z288)</f>
        <v>897.94799999999998</v>
      </c>
      <c r="AL288" s="27">
        <f>IF($O288&gt;=AL$1,$S288+$Y288+$Z288,$Y288+$Z288)</f>
        <v>897.94799999999998</v>
      </c>
      <c r="AM288" s="27">
        <f>IF($O288&gt;=AM$1,$S288+$Y288+$Z288,$Y288+$Z288)</f>
        <v>897.94799999999998</v>
      </c>
      <c r="AN288" s="27">
        <f>IF($O288&gt;=AN$1,$S288+$Y288+$Z288,$Y288+$Z288)</f>
        <v>897.94799999999998</v>
      </c>
      <c r="AO288" s="27">
        <f>IF($O288&gt;=AO$1,$S288+$Y288+$Z288,$Y288+$Z288)</f>
        <v>897.94799999999998</v>
      </c>
      <c r="AP288" s="27">
        <f>IF($O288&gt;=AP$1,$S288+$Y288+$Z288,$Y288+$Z288)</f>
        <v>897.94799999999998</v>
      </c>
      <c r="AQ288" s="27">
        <f>IF($O288&gt;=AQ$1,$S288+$Y288+$Z288,$Y288+$Z288)</f>
        <v>897.94799999999998</v>
      </c>
      <c r="AR288" s="27">
        <f>IF($O288&gt;=AR$1,$S288+$Y288+$Z288,$Y288+$Z288)</f>
        <v>897.94799999999998</v>
      </c>
      <c r="AS288" s="27">
        <f>IF($O288&gt;=AS$1,$S288+$Y288+$Z288,$Y288+$Z288)</f>
        <v>897.94799999999998</v>
      </c>
      <c r="AT288" s="27">
        <f>IF($O288&gt;=AT$1,$S288+$Y288+$Z288,$Y288+$Z288)</f>
        <v>897.94799999999998</v>
      </c>
      <c r="AU288" s="27">
        <f>IF($O288&gt;=AU$1,$S288+$Y288+$Z288,$Y288+$Z288)</f>
        <v>897.94799999999998</v>
      </c>
      <c r="AV288" s="27">
        <f>IF($O288&gt;=AV$1,$S288+$Y288+$Z288,$Y288+$Z288)</f>
        <v>897.94799999999998</v>
      </c>
      <c r="AW288" s="27">
        <f>IF($O288&gt;=AW$1,$S288+$Y288+$Z288,$Y288+$Z288)</f>
        <v>897.94799999999998</v>
      </c>
      <c r="AX288" s="27">
        <f>IF($O288&gt;=AX$1,$S288+$Y288+$Z288,$Y288+$Z288)</f>
        <v>897.94799999999998</v>
      </c>
      <c r="AY288" s="27">
        <f>IF($O288&gt;=AY$1,$S288+$Y288+$Z288,$Y288+$Z288)</f>
        <v>897.94799999999998</v>
      </c>
      <c r="AZ288" s="27">
        <f>IF($O288&gt;=AZ$1,$S288+$Y288+$Z288,$Y288+$Z288)</f>
        <v>897.94799999999998</v>
      </c>
      <c r="BA288" s="27">
        <f>IF($O288&gt;=BA$1,$S288+$Y288+$Z288,$Y288+$Z288)</f>
        <v>897.94799999999998</v>
      </c>
      <c r="BB288" s="27">
        <f>IF($O288&gt;=BB$1,$S288+$Y288+$Z288,$Y288+$Z288)</f>
        <v>897.94799999999998</v>
      </c>
      <c r="BC288" s="27">
        <f>IF($O288&gt;=BC$1,$S288+$Y288+$Z288,$Y288+$Z288)</f>
        <v>897.94799999999998</v>
      </c>
      <c r="BD288" s="27">
        <f>IF($O288&gt;=BD$1,$S288+$Y288+$Z288,$Y288+$Z288)</f>
        <v>897.94799999999998</v>
      </c>
      <c r="BE288" s="27">
        <f>IF($O288&gt;=BE$1,$S288+$Y288+$Z288,$Y288+$Z288)</f>
        <v>897.94799999999998</v>
      </c>
      <c r="BF288" s="27">
        <f>IF($O288&gt;=BF$1,$S288+$Y288+$Z288,$Y288+$Z288)</f>
        <v>897.94799999999998</v>
      </c>
      <c r="BG288" s="27">
        <f>IF($O288&gt;=BG$1,$S288+$Y288+$Z288,$Y288+$Z288)</f>
        <v>897.94799999999998</v>
      </c>
      <c r="BH288" s="27">
        <f>IF($O288&gt;=BH$1,$S288+$Y288+$Z288,$Y288+$Z288)</f>
        <v>897.94799999999998</v>
      </c>
      <c r="BI288" s="27">
        <f>IF($O288&gt;=BI$1,$S288+$Y288+$Z288,$Y288+$Z288)</f>
        <v>897.94799999999998</v>
      </c>
      <c r="BJ288" s="27">
        <f>IF($O288&gt;=BJ$1,$S288+$Y288+$Z288,$Y288+$Z288)</f>
        <v>897.94799999999998</v>
      </c>
      <c r="BK288" s="27">
        <f>IF($O288&gt;=BK$1,$S288+$Y288+$Z288,$Y288+$Z288)</f>
        <v>897.94799999999998</v>
      </c>
      <c r="BL288" s="27">
        <f>IF($O288&gt;=BL$1,$S288+$Y288+$Z288,$Y288+$Z288)</f>
        <v>897.94799999999998</v>
      </c>
      <c r="BM288" s="27">
        <f>IF($O288&gt;=BM$1,$S288+$Y288+$Z288,$Y288+$Z288)</f>
        <v>897.94799999999998</v>
      </c>
      <c r="BN288" s="27">
        <f>IF($O288&gt;=BN$1,$S288+$Y288+$Z288,$Y288+$Z288)</f>
        <v>897.94799999999998</v>
      </c>
      <c r="BO288" s="27">
        <f>IF($O288&gt;=BO$1,$S288+$Y288+$Z288,$Y288+$Z288)</f>
        <v>897.94799999999998</v>
      </c>
      <c r="BP288" s="27">
        <f>IF($O288&gt;=BP$1,$S288+$Y288+$Z288,$Y288+$Z288)</f>
        <v>897.94799999999998</v>
      </c>
      <c r="BQ288" s="27">
        <f>IF($O288&gt;=BQ$1,$S288+$Y288+$Z288,$Y288+$Z288)</f>
        <v>897.94799999999998</v>
      </c>
      <c r="BR288" s="27">
        <f>IF($O288&gt;=BR$1,$S288+$Y288+$Z288,$Y288+$Z288)</f>
        <v>897.94799999999998</v>
      </c>
      <c r="BS288" s="27">
        <f>IF($O288&gt;=BS$1,$S288+$Y288+$Z288,$Y288+$Z288)</f>
        <v>897.94799999999998</v>
      </c>
      <c r="BT288" s="27">
        <f>IF($O288&gt;=BT$1,$S288+$Y288+$Z288,$Y288+$Z288)</f>
        <v>897.94799999999998</v>
      </c>
      <c r="BU288" s="27">
        <f>IF($O288&gt;=BU$1,$S288+$Y288+$Z288,$Y288+$Z288)</f>
        <v>897.94799999999998</v>
      </c>
      <c r="BV288" s="27">
        <f>IF($O288&gt;=BV$1,$S288+$Y288+$Z288,$Y288+$Z288)</f>
        <v>897.94799999999998</v>
      </c>
      <c r="BW288" s="27">
        <f>IF($O288&gt;=BW$1,$S288+$Y288+$Z288,$Y288+$Z288)</f>
        <v>897.94799999999998</v>
      </c>
      <c r="BX288" s="27">
        <f>IF($O288&gt;=BX$1,$S288+$Y288+$Z288,$Y288+$Z288)</f>
        <v>897.94799999999998</v>
      </c>
      <c r="BY288" s="27">
        <f>IF($O288&gt;=BY$1,$S288+$Y288+$Z288,$Y288+$Z288)</f>
        <v>897.94799999999998</v>
      </c>
      <c r="BZ288" s="27">
        <f>IF($O288&gt;=BZ$1,$S288+$Y288+$Z288,$Y288+$Z288)</f>
        <v>897.94799999999998</v>
      </c>
      <c r="CA288" s="27">
        <f>IF($O288&gt;=CA$1,$S288+$Y288+$Z288,$Y288+$Z288)</f>
        <v>897.94799999999998</v>
      </c>
      <c r="CB288" s="27">
        <f>IF($O288&gt;=CB$1,$S288+$Y288+$Z288,$Y288+$Z288)</f>
        <v>897.94799999999998</v>
      </c>
      <c r="CC288" s="27">
        <f>IF($O288&gt;=CC$1,$S288+$Y288+$Z288,$Y288+$Z288)</f>
        <v>897.94799999999998</v>
      </c>
      <c r="CD288" s="27">
        <f>IF($O288&gt;=CD$1,$S288+$Y288+$Z288,$Y288+$Z288)</f>
        <v>897.94799999999998</v>
      </c>
      <c r="CE288" s="27">
        <f>IF($O288&gt;=CE$1,$S288+$Y288+$Z288,$Y288+$Z288)</f>
        <v>897.94799999999998</v>
      </c>
      <c r="CF288" s="27">
        <f>IF($O288&gt;=CF$1,$S288+$Y288+$Z288,$Y288+$Z288)</f>
        <v>897.94799999999998</v>
      </c>
      <c r="CG288" s="27">
        <f>IF($O288&gt;=CG$1,$S288+$Y288+$Z288,$Y288+$Z288)</f>
        <v>897.94799999999998</v>
      </c>
      <c r="CH288" s="27">
        <f>IF($O288&gt;=CH$1,$S288+$Y288+$Z288,$Y288+$Z288)</f>
        <v>897.94799999999998</v>
      </c>
      <c r="CI288" s="27">
        <f>IF($O288&gt;=CI$1,$S288+$Y288+$Z288,$Y288+$Z288)</f>
        <v>897.94799999999998</v>
      </c>
      <c r="CJ288" s="27">
        <f>IF($O288&gt;=CJ$1,$S288+$Y288+$Z288,$Y288+$Z288)</f>
        <v>897.94799999999998</v>
      </c>
      <c r="CK288" s="27">
        <f>IF($O288&gt;=CK$1,$S288+$Y288+$Z288,$Y288+$Z288)</f>
        <v>897.94799999999998</v>
      </c>
      <c r="CL288" s="27">
        <f>IF($O288&gt;=CL$1,$S288+$Y288+$Z288,$Y288+$Z288)</f>
        <v>897.94799999999998</v>
      </c>
      <c r="CM288" s="27">
        <f>IF($O288&gt;=CM$1,$S288+$Y288+$Z288,$Y288+$Z288)</f>
        <v>897.94799999999998</v>
      </c>
      <c r="CN288" s="27">
        <f>IF($O288&gt;=CN$1,$S288+$Y288,$Y288)</f>
        <v>497.94799999999998</v>
      </c>
      <c r="CO288" s="27">
        <f>IF($O288&gt;=CO$1,$S288+$Y288,$Y288)</f>
        <v>497.94799999999998</v>
      </c>
      <c r="CP288" s="27">
        <f>IF($O288&gt;=CP$1,$S288+$Y288,$Y288)</f>
        <v>497.94799999999998</v>
      </c>
      <c r="CQ288" s="27">
        <f>IF($O288&gt;=CQ$1,$S288+$Y288,$Y288)</f>
        <v>497.94799999999998</v>
      </c>
      <c r="CR288" s="27">
        <f>IF($O288&gt;=CR$1,$S288+$Y288,$Y288)</f>
        <v>497.94799999999998</v>
      </c>
      <c r="CS288" s="27">
        <f>IF($O288&gt;=CS$1,$S288+$Y288,$Y288)</f>
        <v>497.94799999999998</v>
      </c>
      <c r="CT288" s="27">
        <f>IF($O288&gt;=CT$1,$S288+$Y288,$Y288)</f>
        <v>0</v>
      </c>
      <c r="CU288" s="27">
        <f>IF($O288&gt;=CU$1,$S288+$Y288,$Y288)</f>
        <v>0</v>
      </c>
      <c r="CV288" s="27">
        <f>IF($O288&gt;=CV$1,$S288+$Y288,$Y288)</f>
        <v>0</v>
      </c>
      <c r="CW288" s="27">
        <f>IF($O288&gt;=CW$1,$S288+$Y288,$Y288)</f>
        <v>0</v>
      </c>
      <c r="CX288" s="27">
        <f>IF($O288&gt;=CX$1,$S288+$Y288,$Y288)</f>
        <v>0</v>
      </c>
      <c r="CY288" s="27">
        <f>IF($O288&gt;=CY$1,$S288+$Y288,$Y288)</f>
        <v>0</v>
      </c>
      <c r="CZ288" s="27">
        <f>IF($O288&gt;=CZ$1,$S288+$Y288,$Y288)</f>
        <v>0</v>
      </c>
      <c r="DA288" s="27">
        <f>IF($O288&gt;=DA$1,$S288+$Y288,$Y288)</f>
        <v>0</v>
      </c>
      <c r="DB288" s="27">
        <f>IF($O288&gt;=DB$1,$S288+$Y288,$Y288)</f>
        <v>0</v>
      </c>
      <c r="DC288" s="27">
        <f>IF($O288&gt;=DC$1,$S288+$Y288,$Y288)</f>
        <v>0</v>
      </c>
      <c r="DD288" s="27">
        <f>IF($O288&gt;=DD$1,$S288+$Y288,$Y288)</f>
        <v>0</v>
      </c>
      <c r="DE288" s="27">
        <f>IF($O288&gt;=DE$1,$S288+$Y288,$Y288)</f>
        <v>0</v>
      </c>
      <c r="DF288" s="27">
        <f>IF($O288&gt;=DF$1,$S288+$Y288,$Y288)</f>
        <v>0</v>
      </c>
      <c r="DG288" s="27">
        <f>IF($O288&gt;=DG$1,$S288+$Y288,$Y288)</f>
        <v>0</v>
      </c>
      <c r="DH288" s="27">
        <f>IF($O288&gt;=DH$1,$S288+$Y288,$Y288)</f>
        <v>0</v>
      </c>
      <c r="DI288" s="27">
        <f>IF($O288&gt;=DI$1,$S288+$Y288,$Y288)</f>
        <v>0</v>
      </c>
      <c r="DJ288" s="27">
        <f>IF($O288&gt;=DJ$1,$S288+$Y288,$Y288)</f>
        <v>0</v>
      </c>
      <c r="DK288" s="27">
        <f>IF($O288&gt;=DK$1,$S288+$Y288,$Y288)</f>
        <v>0</v>
      </c>
      <c r="DL288" s="27">
        <f>IF($O288&gt;=DL$1,$S288+$Y288,$Y288)</f>
        <v>0</v>
      </c>
      <c r="DM288" s="27">
        <f>IF($O288&gt;=DM$1,$S288+$Y288,$Y288)</f>
        <v>0</v>
      </c>
      <c r="DN288" s="27">
        <f>IF($O288&gt;=DN$1,$S288+$Y288,$Y288)</f>
        <v>0</v>
      </c>
      <c r="DO288" s="27">
        <f>IF($O288&gt;=DO$1,$S288+$Y288,$Y288)</f>
        <v>0</v>
      </c>
      <c r="DP288" s="27">
        <f>IF($O288&gt;=DP$1,$S288+$Y288,$Y288)</f>
        <v>0</v>
      </c>
      <c r="DQ288" s="27">
        <f>IF($O288&gt;=DQ$1,$S288+$Y288,$Y288)</f>
        <v>0</v>
      </c>
      <c r="DR288" s="27">
        <f>IF($O288&gt;=DR$1,$S288+$Y288,$Y288)</f>
        <v>0</v>
      </c>
      <c r="DS288" s="27">
        <f>IF($O288&gt;=DS$1,$S288+$Y288,$Y288)</f>
        <v>0</v>
      </c>
      <c r="DT288" s="27">
        <f>IF($O288&gt;=DT$1,$S288+$Y288,$Y288)</f>
        <v>0</v>
      </c>
      <c r="DU288" s="27">
        <f>IF($O288&gt;=DU$1,$S288+$Y288,$Y288)</f>
        <v>0</v>
      </c>
      <c r="DV288" s="27">
        <f>IF($O288&gt;=DV$1,$S288+$Y288,$Y288)</f>
        <v>0</v>
      </c>
      <c r="DW288" s="27">
        <f>IF($O288&gt;=DW$1,$S288+$Y288,$Y288)</f>
        <v>0</v>
      </c>
      <c r="DX288" s="27">
        <f>IF($O288&gt;=DX$1,$S288+$Y288,$Y288)</f>
        <v>0</v>
      </c>
      <c r="DY288" s="27">
        <f>IF($O288&gt;=DY$1,$S288+$Y288,$Y288)</f>
        <v>0</v>
      </c>
      <c r="DZ288" s="27">
        <f>IF($O288&gt;=DZ$1,$S288+$Y288,$Y288)</f>
        <v>0</v>
      </c>
      <c r="EA288" s="27">
        <f>IF($O288&gt;=EA$1,$S288+$Y288,$Y288)</f>
        <v>0</v>
      </c>
      <c r="EB288" s="27">
        <f>IF($O288&gt;=EB$1,$S288+$Y288,$Y288)</f>
        <v>0</v>
      </c>
      <c r="EC288" s="27">
        <f>IF($O288&gt;=EC$1,$S288+$Y288,$Y288)</f>
        <v>0</v>
      </c>
      <c r="ED288" s="27">
        <f>IF($O288&gt;=ED$1,$S288+$Y288,$Y288)</f>
        <v>0</v>
      </c>
      <c r="EE288" s="27">
        <f>IF($O288&gt;=EE$1,$S288+$Y288,$Y288)</f>
        <v>0</v>
      </c>
      <c r="EF288" s="27">
        <f>IF($O288&gt;=EF$1,$S288+$Y288,$Y288)</f>
        <v>0</v>
      </c>
      <c r="EG288" s="27">
        <f>IF($O288&gt;=EG$1,$S288+$Y288,$Y288)</f>
        <v>0</v>
      </c>
      <c r="EH288" s="27">
        <f>IF($O288&gt;=EH$1,$S288+$Y288,$Y288)</f>
        <v>0</v>
      </c>
      <c r="EI288" s="27">
        <f>IF($O288&gt;=EI$1,$S288+$Y288,$Y288)</f>
        <v>0</v>
      </c>
      <c r="EJ288" s="27">
        <f>IF($O288&gt;=EJ$1,$S288+$Y288,$Y288)</f>
        <v>0</v>
      </c>
      <c r="EK288" s="27">
        <f>IF($O288&gt;=EK$1,$S288+$Y288,$Y288)</f>
        <v>0</v>
      </c>
      <c r="EL288" s="27">
        <f>IF($O288&gt;=EL$1,$S288+$Y288,$Y288)</f>
        <v>0</v>
      </c>
      <c r="EM288" s="27">
        <f>IF($O288&gt;=EM$1,$S288+$Y288,$Y288)</f>
        <v>0</v>
      </c>
      <c r="EN288" s="27">
        <f>IF($O288&gt;=EN$1,$S288+$Y288,$Y288)</f>
        <v>0</v>
      </c>
      <c r="EO288" s="27">
        <f>IF($O288&gt;=EO$1,$S288+$Y288,$Y288)</f>
        <v>0</v>
      </c>
      <c r="EP288" s="27">
        <f>IF($O288&gt;=EP$1,$S288+$Y288,$Y288)</f>
        <v>0</v>
      </c>
      <c r="EQ288" s="27">
        <f>IF($O288&gt;=EQ$1,$S288+$Y288,$Y288)</f>
        <v>0</v>
      </c>
      <c r="ER288" s="27">
        <f>IF($O288&gt;=ER$1,$S288+$Y288,$Y288)</f>
        <v>0</v>
      </c>
      <c r="ES288" s="27">
        <f>IF($O288&gt;=ES$1,$S288+$Y288,$Y288)</f>
        <v>0</v>
      </c>
      <c r="ET288" s="27">
        <f>IF($O288&gt;=ET$1,$S288+$Y288,$Y288)</f>
        <v>0</v>
      </c>
      <c r="EU288" s="27">
        <f>IF($O288&gt;=EU$1,$S288+$Y288,$Y288)</f>
        <v>0</v>
      </c>
      <c r="EV288" s="27">
        <f>IF($O288&gt;=EV$1,$S288,0)</f>
        <v>0</v>
      </c>
      <c r="EW288" s="27">
        <f>IF($O288&gt;=EW$1,$S288,0)</f>
        <v>0</v>
      </c>
      <c r="EX288" s="27">
        <f>IF($O288&gt;=EX$1,$S288,0)</f>
        <v>0</v>
      </c>
      <c r="EY288" s="27">
        <f>IF($O288&gt;=EY$1,$S288,0)</f>
        <v>0</v>
      </c>
      <c r="EZ288" s="27">
        <f>IF($O288&gt;=EZ$1,$S288,0)</f>
        <v>0</v>
      </c>
      <c r="FA288" s="27">
        <f>IF($O288&gt;=FA$1,$S288,0)</f>
        <v>0</v>
      </c>
      <c r="FB288" s="27">
        <f>IF($O288&gt;=FB$1,$S288,0)</f>
        <v>0</v>
      </c>
      <c r="FC288" s="27">
        <f>IF($O288&gt;=FC$1,$S288,0)</f>
        <v>0</v>
      </c>
      <c r="FD288" s="27">
        <f>IF($O288&gt;=FD$1,$S288,0)</f>
        <v>0</v>
      </c>
      <c r="FE288" s="27">
        <f>IF($O288&gt;=FE$1,$S288,0)</f>
        <v>0</v>
      </c>
      <c r="FF288" s="27">
        <f>IF($O288&gt;=FF$1,$S288,0)</f>
        <v>0</v>
      </c>
      <c r="FG288" s="27">
        <f>IF($O288&gt;=FG$1,$S288,0)</f>
        <v>0</v>
      </c>
      <c r="FH288" s="27">
        <f>IF($O288&gt;=FH$1,$S288,0)</f>
        <v>0</v>
      </c>
      <c r="FI288" s="27">
        <f>IF($O288&gt;=FI$1,$S288,0)</f>
        <v>0</v>
      </c>
      <c r="FJ288" s="27">
        <f>IF($O288&gt;=FJ$1,$S288,0)</f>
        <v>0</v>
      </c>
      <c r="FK288" s="27">
        <f>IF($O288&gt;=FK$1,$S288,0)</f>
        <v>0</v>
      </c>
      <c r="FL288" s="27">
        <f>IF($O288&gt;=FL$1,$S288,0)</f>
        <v>0</v>
      </c>
      <c r="FM288" s="27">
        <f>IF($O288&gt;=FM$1,$S288,0)</f>
        <v>0</v>
      </c>
      <c r="FN288" s="27">
        <f>IF($O288&gt;=FN$1,$S288,0)</f>
        <v>0</v>
      </c>
      <c r="FO288" s="27">
        <f>IF($O288&gt;=FO$1,$S288,0)</f>
        <v>0</v>
      </c>
      <c r="FP288" s="27">
        <f>IF($O288&gt;=FP$1,$S288,0)</f>
        <v>0</v>
      </c>
      <c r="FQ288" s="27">
        <f>IF($O288&gt;=FQ$1,$S288,0)</f>
        <v>0</v>
      </c>
      <c r="FR288" s="27">
        <f>IF($O288&gt;=FR$1,$S288,0)</f>
        <v>0</v>
      </c>
      <c r="FS288" s="27">
        <f>IF($O288&gt;=FS$1,$S288,0)</f>
        <v>0</v>
      </c>
      <c r="FT288" s="27">
        <f>IF($O288&gt;=FT$1,$S288,0)</f>
        <v>0</v>
      </c>
      <c r="FU288" s="27">
        <f>IF($O288&gt;=FU$1,$S288,0)</f>
        <v>0</v>
      </c>
      <c r="FV288" s="27">
        <f>IF($O288&gt;=FV$1,$S288,0)</f>
        <v>0</v>
      </c>
      <c r="FW288" s="27">
        <f>IF($O288&gt;=FW$1,$S288,0)</f>
        <v>0</v>
      </c>
      <c r="FX288" s="27">
        <f>IF($O288&gt;=FX$1,$S288,0)</f>
        <v>0</v>
      </c>
      <c r="FY288" s="27">
        <f>IF($O288&gt;=FY$1,$S288,0)</f>
        <v>0</v>
      </c>
      <c r="FZ288" s="27">
        <f>IF($O288&gt;=FZ$1,$S288,0)</f>
        <v>0</v>
      </c>
      <c r="GA288" s="27">
        <f>IF($O288&gt;=GA$1,$S288,0)</f>
        <v>0</v>
      </c>
      <c r="GB288" s="27">
        <f>IF($O288&gt;=GB$1,$S288,0)</f>
        <v>0</v>
      </c>
      <c r="GC288" s="27">
        <f>IF($O288&gt;=GC$1,$S288,0)</f>
        <v>0</v>
      </c>
      <c r="GD288" s="27">
        <f>IF($O288&gt;=GD$1,$S288,0)</f>
        <v>0</v>
      </c>
      <c r="GE288" s="27">
        <f>IF($O288&gt;=GE$1,$S288,0)</f>
        <v>0</v>
      </c>
      <c r="GF288" s="27">
        <f>IF($O288&gt;=GF$1,$S288,0)</f>
        <v>0</v>
      </c>
      <c r="GG288" s="27">
        <f>IF($O288&gt;=GG$1,$S288,0)</f>
        <v>0</v>
      </c>
      <c r="GH288" s="27">
        <f>IF($O288&gt;=GH$1,$S288,0)</f>
        <v>0</v>
      </c>
      <c r="GI288" s="27">
        <f>IF($O288&gt;=GI$1,$S288,0)</f>
        <v>0</v>
      </c>
      <c r="GJ288" s="27">
        <f>IF($O288&gt;=GJ$1,$S288,0)</f>
        <v>0</v>
      </c>
      <c r="GK288" s="27">
        <f>IF($O288&gt;=GK$1,$S288,0)</f>
        <v>0</v>
      </c>
      <c r="GL288" s="27">
        <f>IF($O288&gt;=GL$1,$S288,0)</f>
        <v>0</v>
      </c>
      <c r="GM288" s="27">
        <f>IF($O288&gt;=GM$1,$S288,0)</f>
        <v>0</v>
      </c>
      <c r="GN288" s="27">
        <f>IF($O288&gt;=GN$1,$S288,0)</f>
        <v>0</v>
      </c>
      <c r="GO288" s="27">
        <f>IF($O288&gt;=GO$1,$S288,0)</f>
        <v>0</v>
      </c>
      <c r="GP288" s="27">
        <f>IF($O288&gt;=GP$1,$S288,0)</f>
        <v>0</v>
      </c>
      <c r="GQ288" s="27">
        <f>IF($O288&gt;=GQ$1,$S288,0)</f>
        <v>0</v>
      </c>
      <c r="GR288" s="27">
        <f>IF($O288&gt;=GR$1,$S288,0)</f>
        <v>0</v>
      </c>
      <c r="GS288" s="27">
        <f>IF($O288&gt;=GS$1,$S288,0)</f>
        <v>0</v>
      </c>
      <c r="GT288" s="27">
        <f>IF($O288&gt;=GT$1,$S288,0)</f>
        <v>0</v>
      </c>
      <c r="GU288" s="27">
        <f>IF($O288&gt;=GU$1,$S288,0)</f>
        <v>0</v>
      </c>
      <c r="GV288" s="27">
        <f>IF($O288&gt;=GV$1,$S288,0)</f>
        <v>0</v>
      </c>
      <c r="GW288" s="27">
        <f>IF($O288&gt;=GW$1,$S288,0)</f>
        <v>0</v>
      </c>
      <c r="GX288" s="27">
        <f>IF($O288&gt;=GX$1,$S288,0)</f>
        <v>0</v>
      </c>
      <c r="GY288" s="27">
        <f>IF($O288&gt;=GY$1,$S288,0)</f>
        <v>0</v>
      </c>
      <c r="GZ288" s="27">
        <f>IF($O288&gt;=GZ$1,$S288,0)</f>
        <v>0</v>
      </c>
      <c r="HA288" s="27">
        <f>IF($O288&gt;=HA$1,$S288,0)</f>
        <v>0</v>
      </c>
      <c r="HB288" s="27">
        <f>IF($O288&gt;=HB$1,$S288,0)</f>
        <v>0</v>
      </c>
      <c r="HC288" s="27">
        <f>IF($O288&gt;=HC$1,$S288,0)</f>
        <v>0</v>
      </c>
    </row>
    <row r="289" spans="1:211">
      <c r="A289" s="3">
        <v>133272</v>
      </c>
      <c r="B289" s="3" t="s">
        <v>133</v>
      </c>
      <c r="C289" s="3" t="s">
        <v>98</v>
      </c>
      <c r="D289" s="3">
        <v>68</v>
      </c>
      <c r="E289" s="4">
        <v>39146</v>
      </c>
      <c r="F289" s="5">
        <v>11.301369863013699</v>
      </c>
      <c r="G289" s="3" t="s">
        <v>99</v>
      </c>
      <c r="H289" s="4">
        <v>18489</v>
      </c>
      <c r="I289" s="9" t="s">
        <v>864</v>
      </c>
      <c r="J289" s="5">
        <v>3465.01</v>
      </c>
      <c r="K289" s="31">
        <v>331</v>
      </c>
      <c r="L289" s="32">
        <v>11</v>
      </c>
      <c r="M289" s="33">
        <f>VLOOKUP(L289,FIND,3,TRUE)</f>
        <v>1.1000000000000001</v>
      </c>
      <c r="N289" s="32">
        <f>IF(L289&gt;30,180,VLOOKUP(L289,TEMPO,2,FALSE))</f>
        <v>66</v>
      </c>
      <c r="O289" s="32">
        <f>IF(R289&gt;0,4,N289)</f>
        <v>66</v>
      </c>
      <c r="P289" s="96">
        <f>J289*M289*L289</f>
        <v>41926.621000000006</v>
      </c>
      <c r="Q289" s="96">
        <f>10934.45*2</f>
        <v>21868.9</v>
      </c>
      <c r="R289" s="96">
        <f>IF(P289&lt;=Q289,P289/4,0)</f>
        <v>0</v>
      </c>
      <c r="S289" s="5">
        <f>IF(P289&gt;=Q289,P289/N289,0)</f>
        <v>635.25183333333348</v>
      </c>
      <c r="T289" s="3"/>
      <c r="U289" s="3">
        <f>IF(T289="",1,0)</f>
        <v>1</v>
      </c>
      <c r="V289" s="3">
        <v>624</v>
      </c>
      <c r="W289" s="5">
        <v>0</v>
      </c>
      <c r="X289" s="5">
        <v>402.65</v>
      </c>
      <c r="Y289" s="5">
        <f>X289*W289</f>
        <v>0</v>
      </c>
      <c r="Z289" s="5">
        <v>400</v>
      </c>
      <c r="AA289" s="5">
        <f>S289+Y289+Z289</f>
        <v>1035.2518333333335</v>
      </c>
      <c r="AB289" s="39">
        <f>(J289/12+J289/12*1.3333333333+450/12+J289/30*6/12+J289)*1.3+Y289+Z289+153.9</f>
        <v>6058.1157444319315</v>
      </c>
      <c r="AC289" s="39" t="s">
        <v>98</v>
      </c>
      <c r="AD289" s="39">
        <f>J289*1.3+400+153.9</f>
        <v>5058.4130000000005</v>
      </c>
      <c r="AE289" s="39">
        <f>SUMIFS('CUSTO MENSAL FUNC NOVO'!H:H,'CUSTO MENSAL FUNC NOVO'!A:A,'VALORES MENSAIS'!AC289)</f>
        <v>3674.875</v>
      </c>
      <c r="AF289" s="27">
        <f>IF($R289&gt;0,$R289,$S289)+$Y289+$Z289</f>
        <v>1035.2518333333335</v>
      </c>
      <c r="AG289" s="27">
        <f>IF($R289&gt;0,$R289,$S289)+$Y289+$Z289</f>
        <v>1035.2518333333335</v>
      </c>
      <c r="AH289" s="27">
        <f>IF($R289&gt;0,$R289,$S289)+$Y289+$Z289</f>
        <v>1035.2518333333335</v>
      </c>
      <c r="AI289" s="27">
        <f>IF($R289&gt;0,$R289,$S289)+$Y289+$Z289</f>
        <v>1035.2518333333335</v>
      </c>
      <c r="AJ289" s="27">
        <f>IF($O289&gt;=AJ$1,$S289+$Y289+$Z289,$Y289+$Z289)</f>
        <v>1035.2518333333335</v>
      </c>
      <c r="AK289" s="27">
        <f>IF($O289&gt;=AK$1,$S289+$Y289+$Z289,$Y289+$Z289)</f>
        <v>1035.2518333333335</v>
      </c>
      <c r="AL289" s="27">
        <f>IF($O289&gt;=AL$1,$S289+$Y289+$Z289,$Y289+$Z289)</f>
        <v>1035.2518333333335</v>
      </c>
      <c r="AM289" s="27">
        <f>IF($O289&gt;=AM$1,$S289+$Y289+$Z289,$Y289+$Z289)</f>
        <v>1035.2518333333335</v>
      </c>
      <c r="AN289" s="27">
        <f>IF($O289&gt;=AN$1,$S289+$Y289+$Z289,$Y289+$Z289)</f>
        <v>1035.2518333333335</v>
      </c>
      <c r="AO289" s="27">
        <f>IF($O289&gt;=AO$1,$S289+$Y289+$Z289,$Y289+$Z289)</f>
        <v>1035.2518333333335</v>
      </c>
      <c r="AP289" s="27">
        <f>IF($O289&gt;=AP$1,$S289+$Y289+$Z289,$Y289+$Z289)</f>
        <v>1035.2518333333335</v>
      </c>
      <c r="AQ289" s="27">
        <f>IF($O289&gt;=AQ$1,$S289+$Y289+$Z289,$Y289+$Z289)</f>
        <v>1035.2518333333335</v>
      </c>
      <c r="AR289" s="27">
        <f>IF($O289&gt;=AR$1,$S289+$Y289+$Z289,$Y289+$Z289)</f>
        <v>1035.2518333333335</v>
      </c>
      <c r="AS289" s="27">
        <f>IF($O289&gt;=AS$1,$S289+$Y289+$Z289,$Y289+$Z289)</f>
        <v>1035.2518333333335</v>
      </c>
      <c r="AT289" s="27">
        <f>IF($O289&gt;=AT$1,$S289+$Y289+$Z289,$Y289+$Z289)</f>
        <v>1035.2518333333335</v>
      </c>
      <c r="AU289" s="27">
        <f>IF($O289&gt;=AU$1,$S289+$Y289+$Z289,$Y289+$Z289)</f>
        <v>1035.2518333333335</v>
      </c>
      <c r="AV289" s="27">
        <f>IF($O289&gt;=AV$1,$S289+$Y289+$Z289,$Y289+$Z289)</f>
        <v>1035.2518333333335</v>
      </c>
      <c r="AW289" s="27">
        <f>IF($O289&gt;=AW$1,$S289+$Y289+$Z289,$Y289+$Z289)</f>
        <v>1035.2518333333335</v>
      </c>
      <c r="AX289" s="27">
        <f>IF($O289&gt;=AX$1,$S289+$Y289+$Z289,$Y289+$Z289)</f>
        <v>1035.2518333333335</v>
      </c>
      <c r="AY289" s="27">
        <f>IF($O289&gt;=AY$1,$S289+$Y289+$Z289,$Y289+$Z289)</f>
        <v>1035.2518333333335</v>
      </c>
      <c r="AZ289" s="27">
        <f>IF($O289&gt;=AZ$1,$S289+$Y289+$Z289,$Y289+$Z289)</f>
        <v>1035.2518333333335</v>
      </c>
      <c r="BA289" s="27">
        <f>IF($O289&gt;=BA$1,$S289+$Y289+$Z289,$Y289+$Z289)</f>
        <v>1035.2518333333335</v>
      </c>
      <c r="BB289" s="27">
        <f>IF($O289&gt;=BB$1,$S289+$Y289+$Z289,$Y289+$Z289)</f>
        <v>1035.2518333333335</v>
      </c>
      <c r="BC289" s="27">
        <f>IF($O289&gt;=BC$1,$S289+$Y289+$Z289,$Y289+$Z289)</f>
        <v>1035.2518333333335</v>
      </c>
      <c r="BD289" s="27">
        <f>IF($O289&gt;=BD$1,$S289+$Y289+$Z289,$Y289+$Z289)</f>
        <v>1035.2518333333335</v>
      </c>
      <c r="BE289" s="27">
        <f>IF($O289&gt;=BE$1,$S289+$Y289+$Z289,$Y289+$Z289)</f>
        <v>1035.2518333333335</v>
      </c>
      <c r="BF289" s="27">
        <f>IF($O289&gt;=BF$1,$S289+$Y289+$Z289,$Y289+$Z289)</f>
        <v>1035.2518333333335</v>
      </c>
      <c r="BG289" s="27">
        <f>IF($O289&gt;=BG$1,$S289+$Y289+$Z289,$Y289+$Z289)</f>
        <v>1035.2518333333335</v>
      </c>
      <c r="BH289" s="27">
        <f>IF($O289&gt;=BH$1,$S289+$Y289+$Z289,$Y289+$Z289)</f>
        <v>1035.2518333333335</v>
      </c>
      <c r="BI289" s="27">
        <f>IF($O289&gt;=BI$1,$S289+$Y289+$Z289,$Y289+$Z289)</f>
        <v>1035.2518333333335</v>
      </c>
      <c r="BJ289" s="27">
        <f>IF($O289&gt;=BJ$1,$S289+$Y289+$Z289,$Y289+$Z289)</f>
        <v>1035.2518333333335</v>
      </c>
      <c r="BK289" s="27">
        <f>IF($O289&gt;=BK$1,$S289+$Y289+$Z289,$Y289+$Z289)</f>
        <v>1035.2518333333335</v>
      </c>
      <c r="BL289" s="27">
        <f>IF($O289&gt;=BL$1,$S289+$Y289+$Z289,$Y289+$Z289)</f>
        <v>1035.2518333333335</v>
      </c>
      <c r="BM289" s="27">
        <f>IF($O289&gt;=BM$1,$S289+$Y289+$Z289,$Y289+$Z289)</f>
        <v>1035.2518333333335</v>
      </c>
      <c r="BN289" s="27">
        <f>IF($O289&gt;=BN$1,$S289+$Y289+$Z289,$Y289+$Z289)</f>
        <v>1035.2518333333335</v>
      </c>
      <c r="BO289" s="27">
        <f>IF($O289&gt;=BO$1,$S289+$Y289+$Z289,$Y289+$Z289)</f>
        <v>1035.2518333333335</v>
      </c>
      <c r="BP289" s="27">
        <f>IF($O289&gt;=BP$1,$S289+$Y289+$Z289,$Y289+$Z289)</f>
        <v>1035.2518333333335</v>
      </c>
      <c r="BQ289" s="27">
        <f>IF($O289&gt;=BQ$1,$S289+$Y289+$Z289,$Y289+$Z289)</f>
        <v>1035.2518333333335</v>
      </c>
      <c r="BR289" s="27">
        <f>IF($O289&gt;=BR$1,$S289+$Y289+$Z289,$Y289+$Z289)</f>
        <v>1035.2518333333335</v>
      </c>
      <c r="BS289" s="27">
        <f>IF($O289&gt;=BS$1,$S289+$Y289+$Z289,$Y289+$Z289)</f>
        <v>1035.2518333333335</v>
      </c>
      <c r="BT289" s="27">
        <f>IF($O289&gt;=BT$1,$S289+$Y289+$Z289,$Y289+$Z289)</f>
        <v>1035.2518333333335</v>
      </c>
      <c r="BU289" s="27">
        <f>IF($O289&gt;=BU$1,$S289+$Y289+$Z289,$Y289+$Z289)</f>
        <v>1035.2518333333335</v>
      </c>
      <c r="BV289" s="27">
        <f>IF($O289&gt;=BV$1,$S289+$Y289+$Z289,$Y289+$Z289)</f>
        <v>1035.2518333333335</v>
      </c>
      <c r="BW289" s="27">
        <f>IF($O289&gt;=BW$1,$S289+$Y289+$Z289,$Y289+$Z289)</f>
        <v>1035.2518333333335</v>
      </c>
      <c r="BX289" s="27">
        <f>IF($O289&gt;=BX$1,$S289+$Y289+$Z289,$Y289+$Z289)</f>
        <v>1035.2518333333335</v>
      </c>
      <c r="BY289" s="27">
        <f>IF($O289&gt;=BY$1,$S289+$Y289+$Z289,$Y289+$Z289)</f>
        <v>1035.2518333333335</v>
      </c>
      <c r="BZ289" s="27">
        <f>IF($O289&gt;=BZ$1,$S289+$Y289+$Z289,$Y289+$Z289)</f>
        <v>1035.2518333333335</v>
      </c>
      <c r="CA289" s="27">
        <f>IF($O289&gt;=CA$1,$S289+$Y289+$Z289,$Y289+$Z289)</f>
        <v>1035.2518333333335</v>
      </c>
      <c r="CB289" s="27">
        <f>IF($O289&gt;=CB$1,$S289+$Y289+$Z289,$Y289+$Z289)</f>
        <v>1035.2518333333335</v>
      </c>
      <c r="CC289" s="27">
        <f>IF($O289&gt;=CC$1,$S289+$Y289+$Z289,$Y289+$Z289)</f>
        <v>1035.2518333333335</v>
      </c>
      <c r="CD289" s="27">
        <f>IF($O289&gt;=CD$1,$S289+$Y289+$Z289,$Y289+$Z289)</f>
        <v>1035.2518333333335</v>
      </c>
      <c r="CE289" s="27">
        <f>IF($O289&gt;=CE$1,$S289+$Y289+$Z289,$Y289+$Z289)</f>
        <v>1035.2518333333335</v>
      </c>
      <c r="CF289" s="27">
        <f>IF($O289&gt;=CF$1,$S289+$Y289+$Z289,$Y289+$Z289)</f>
        <v>1035.2518333333335</v>
      </c>
      <c r="CG289" s="27">
        <f>IF($O289&gt;=CG$1,$S289+$Y289+$Z289,$Y289+$Z289)</f>
        <v>1035.2518333333335</v>
      </c>
      <c r="CH289" s="27">
        <f>IF($O289&gt;=CH$1,$S289+$Y289+$Z289,$Y289+$Z289)</f>
        <v>1035.2518333333335</v>
      </c>
      <c r="CI289" s="27">
        <f>IF($O289&gt;=CI$1,$S289+$Y289+$Z289,$Y289+$Z289)</f>
        <v>1035.2518333333335</v>
      </c>
      <c r="CJ289" s="27">
        <f>IF($O289&gt;=CJ$1,$S289+$Y289+$Z289,$Y289+$Z289)</f>
        <v>1035.2518333333335</v>
      </c>
      <c r="CK289" s="27">
        <f>IF($O289&gt;=CK$1,$S289+$Y289+$Z289,$Y289+$Z289)</f>
        <v>1035.2518333333335</v>
      </c>
      <c r="CL289" s="27">
        <f>IF($O289&gt;=CL$1,$S289+$Y289+$Z289,$Y289+$Z289)</f>
        <v>1035.2518333333335</v>
      </c>
      <c r="CM289" s="27">
        <f>IF($O289&gt;=CM$1,$S289+$Y289+$Z289,$Y289+$Z289)</f>
        <v>1035.2518333333335</v>
      </c>
      <c r="CN289" s="27">
        <f>IF($O289&gt;=CN$1,$S289+$Y289,$Y289)</f>
        <v>635.25183333333348</v>
      </c>
      <c r="CO289" s="27">
        <f>IF($O289&gt;=CO$1,$S289+$Y289,$Y289)</f>
        <v>635.25183333333348</v>
      </c>
      <c r="CP289" s="27">
        <f>IF($O289&gt;=CP$1,$S289+$Y289,$Y289)</f>
        <v>635.25183333333348</v>
      </c>
      <c r="CQ289" s="27">
        <f>IF($O289&gt;=CQ$1,$S289+$Y289,$Y289)</f>
        <v>635.25183333333348</v>
      </c>
      <c r="CR289" s="27">
        <f>IF($O289&gt;=CR$1,$S289+$Y289,$Y289)</f>
        <v>635.25183333333348</v>
      </c>
      <c r="CS289" s="27">
        <f>IF($O289&gt;=CS$1,$S289+$Y289,$Y289)</f>
        <v>635.25183333333348</v>
      </c>
      <c r="CT289" s="27">
        <f>IF($O289&gt;=CT$1,$S289+$Y289,$Y289)</f>
        <v>0</v>
      </c>
      <c r="CU289" s="27">
        <f>IF($O289&gt;=CU$1,$S289+$Y289,$Y289)</f>
        <v>0</v>
      </c>
      <c r="CV289" s="27">
        <f>IF($O289&gt;=CV$1,$S289+$Y289,$Y289)</f>
        <v>0</v>
      </c>
      <c r="CW289" s="27">
        <f>IF($O289&gt;=CW$1,$S289+$Y289,$Y289)</f>
        <v>0</v>
      </c>
      <c r="CX289" s="27">
        <f>IF($O289&gt;=CX$1,$S289+$Y289,$Y289)</f>
        <v>0</v>
      </c>
      <c r="CY289" s="27">
        <f>IF($O289&gt;=CY$1,$S289+$Y289,$Y289)</f>
        <v>0</v>
      </c>
      <c r="CZ289" s="27">
        <f>IF($O289&gt;=CZ$1,$S289+$Y289,$Y289)</f>
        <v>0</v>
      </c>
      <c r="DA289" s="27">
        <f>IF($O289&gt;=DA$1,$S289+$Y289,$Y289)</f>
        <v>0</v>
      </c>
      <c r="DB289" s="27">
        <f>IF($O289&gt;=DB$1,$S289+$Y289,$Y289)</f>
        <v>0</v>
      </c>
      <c r="DC289" s="27">
        <f>IF($O289&gt;=DC$1,$S289+$Y289,$Y289)</f>
        <v>0</v>
      </c>
      <c r="DD289" s="27">
        <f>IF($O289&gt;=DD$1,$S289+$Y289,$Y289)</f>
        <v>0</v>
      </c>
      <c r="DE289" s="27">
        <f>IF($O289&gt;=DE$1,$S289+$Y289,$Y289)</f>
        <v>0</v>
      </c>
      <c r="DF289" s="27">
        <f>IF($O289&gt;=DF$1,$S289+$Y289,$Y289)</f>
        <v>0</v>
      </c>
      <c r="DG289" s="27">
        <f>IF($O289&gt;=DG$1,$S289+$Y289,$Y289)</f>
        <v>0</v>
      </c>
      <c r="DH289" s="27">
        <f>IF($O289&gt;=DH$1,$S289+$Y289,$Y289)</f>
        <v>0</v>
      </c>
      <c r="DI289" s="27">
        <f>IF($O289&gt;=DI$1,$S289+$Y289,$Y289)</f>
        <v>0</v>
      </c>
      <c r="DJ289" s="27">
        <f>IF($O289&gt;=DJ$1,$S289+$Y289,$Y289)</f>
        <v>0</v>
      </c>
      <c r="DK289" s="27">
        <f>IF($O289&gt;=DK$1,$S289+$Y289,$Y289)</f>
        <v>0</v>
      </c>
      <c r="DL289" s="27">
        <f>IF($O289&gt;=DL$1,$S289+$Y289,$Y289)</f>
        <v>0</v>
      </c>
      <c r="DM289" s="27">
        <f>IF($O289&gt;=DM$1,$S289+$Y289,$Y289)</f>
        <v>0</v>
      </c>
      <c r="DN289" s="27">
        <f>IF($O289&gt;=DN$1,$S289+$Y289,$Y289)</f>
        <v>0</v>
      </c>
      <c r="DO289" s="27">
        <f>IF($O289&gt;=DO$1,$S289+$Y289,$Y289)</f>
        <v>0</v>
      </c>
      <c r="DP289" s="27">
        <f>IF($O289&gt;=DP$1,$S289+$Y289,$Y289)</f>
        <v>0</v>
      </c>
      <c r="DQ289" s="27">
        <f>IF($O289&gt;=DQ$1,$S289+$Y289,$Y289)</f>
        <v>0</v>
      </c>
      <c r="DR289" s="27">
        <f>IF($O289&gt;=DR$1,$S289+$Y289,$Y289)</f>
        <v>0</v>
      </c>
      <c r="DS289" s="27">
        <f>IF($O289&gt;=DS$1,$S289+$Y289,$Y289)</f>
        <v>0</v>
      </c>
      <c r="DT289" s="27">
        <f>IF($O289&gt;=DT$1,$S289+$Y289,$Y289)</f>
        <v>0</v>
      </c>
      <c r="DU289" s="27">
        <f>IF($O289&gt;=DU$1,$S289+$Y289,$Y289)</f>
        <v>0</v>
      </c>
      <c r="DV289" s="27">
        <f>IF($O289&gt;=DV$1,$S289+$Y289,$Y289)</f>
        <v>0</v>
      </c>
      <c r="DW289" s="27">
        <f>IF($O289&gt;=DW$1,$S289+$Y289,$Y289)</f>
        <v>0</v>
      </c>
      <c r="DX289" s="27">
        <f>IF($O289&gt;=DX$1,$S289+$Y289,$Y289)</f>
        <v>0</v>
      </c>
      <c r="DY289" s="27">
        <f>IF($O289&gt;=DY$1,$S289+$Y289,$Y289)</f>
        <v>0</v>
      </c>
      <c r="DZ289" s="27">
        <f>IF($O289&gt;=DZ$1,$S289+$Y289,$Y289)</f>
        <v>0</v>
      </c>
      <c r="EA289" s="27">
        <f>IF($O289&gt;=EA$1,$S289+$Y289,$Y289)</f>
        <v>0</v>
      </c>
      <c r="EB289" s="27">
        <f>IF($O289&gt;=EB$1,$S289+$Y289,$Y289)</f>
        <v>0</v>
      </c>
      <c r="EC289" s="27">
        <f>IF($O289&gt;=EC$1,$S289+$Y289,$Y289)</f>
        <v>0</v>
      </c>
      <c r="ED289" s="27">
        <f>IF($O289&gt;=ED$1,$S289+$Y289,$Y289)</f>
        <v>0</v>
      </c>
      <c r="EE289" s="27">
        <f>IF($O289&gt;=EE$1,$S289+$Y289,$Y289)</f>
        <v>0</v>
      </c>
      <c r="EF289" s="27">
        <f>IF($O289&gt;=EF$1,$S289+$Y289,$Y289)</f>
        <v>0</v>
      </c>
      <c r="EG289" s="27">
        <f>IF($O289&gt;=EG$1,$S289+$Y289,$Y289)</f>
        <v>0</v>
      </c>
      <c r="EH289" s="27">
        <f>IF($O289&gt;=EH$1,$S289+$Y289,$Y289)</f>
        <v>0</v>
      </c>
      <c r="EI289" s="27">
        <f>IF($O289&gt;=EI$1,$S289+$Y289,$Y289)</f>
        <v>0</v>
      </c>
      <c r="EJ289" s="27">
        <f>IF($O289&gt;=EJ$1,$S289+$Y289,$Y289)</f>
        <v>0</v>
      </c>
      <c r="EK289" s="27">
        <f>IF($O289&gt;=EK$1,$S289+$Y289,$Y289)</f>
        <v>0</v>
      </c>
      <c r="EL289" s="27">
        <f>IF($O289&gt;=EL$1,$S289+$Y289,$Y289)</f>
        <v>0</v>
      </c>
      <c r="EM289" s="27">
        <f>IF($O289&gt;=EM$1,$S289+$Y289,$Y289)</f>
        <v>0</v>
      </c>
      <c r="EN289" s="27">
        <f>IF($O289&gt;=EN$1,$S289+$Y289,$Y289)</f>
        <v>0</v>
      </c>
      <c r="EO289" s="27">
        <f>IF($O289&gt;=EO$1,$S289+$Y289,$Y289)</f>
        <v>0</v>
      </c>
      <c r="EP289" s="27">
        <f>IF($O289&gt;=EP$1,$S289+$Y289,$Y289)</f>
        <v>0</v>
      </c>
      <c r="EQ289" s="27">
        <f>IF($O289&gt;=EQ$1,$S289+$Y289,$Y289)</f>
        <v>0</v>
      </c>
      <c r="ER289" s="27">
        <f>IF($O289&gt;=ER$1,$S289+$Y289,$Y289)</f>
        <v>0</v>
      </c>
      <c r="ES289" s="27">
        <f>IF($O289&gt;=ES$1,$S289+$Y289,$Y289)</f>
        <v>0</v>
      </c>
      <c r="ET289" s="27">
        <f>IF($O289&gt;=ET$1,$S289+$Y289,$Y289)</f>
        <v>0</v>
      </c>
      <c r="EU289" s="27">
        <f>IF($O289&gt;=EU$1,$S289+$Y289,$Y289)</f>
        <v>0</v>
      </c>
      <c r="EV289" s="27">
        <f>IF($O289&gt;=EV$1,$S289,0)</f>
        <v>0</v>
      </c>
      <c r="EW289" s="27">
        <f>IF($O289&gt;=EW$1,$S289,0)</f>
        <v>0</v>
      </c>
      <c r="EX289" s="27">
        <f>IF($O289&gt;=EX$1,$S289,0)</f>
        <v>0</v>
      </c>
      <c r="EY289" s="27">
        <f>IF($O289&gt;=EY$1,$S289,0)</f>
        <v>0</v>
      </c>
      <c r="EZ289" s="27">
        <f>IF($O289&gt;=EZ$1,$S289,0)</f>
        <v>0</v>
      </c>
      <c r="FA289" s="27">
        <f>IF($O289&gt;=FA$1,$S289,0)</f>
        <v>0</v>
      </c>
      <c r="FB289" s="27">
        <f>IF($O289&gt;=FB$1,$S289,0)</f>
        <v>0</v>
      </c>
      <c r="FC289" s="27">
        <f>IF($O289&gt;=FC$1,$S289,0)</f>
        <v>0</v>
      </c>
      <c r="FD289" s="27">
        <f>IF($O289&gt;=FD$1,$S289,0)</f>
        <v>0</v>
      </c>
      <c r="FE289" s="27">
        <f>IF($O289&gt;=FE$1,$S289,0)</f>
        <v>0</v>
      </c>
      <c r="FF289" s="27">
        <f>IF($O289&gt;=FF$1,$S289,0)</f>
        <v>0</v>
      </c>
      <c r="FG289" s="27">
        <f>IF($O289&gt;=FG$1,$S289,0)</f>
        <v>0</v>
      </c>
      <c r="FH289" s="27">
        <f>IF($O289&gt;=FH$1,$S289,0)</f>
        <v>0</v>
      </c>
      <c r="FI289" s="27">
        <f>IF($O289&gt;=FI$1,$S289,0)</f>
        <v>0</v>
      </c>
      <c r="FJ289" s="27">
        <f>IF($O289&gt;=FJ$1,$S289,0)</f>
        <v>0</v>
      </c>
      <c r="FK289" s="27">
        <f>IF($O289&gt;=FK$1,$S289,0)</f>
        <v>0</v>
      </c>
      <c r="FL289" s="27">
        <f>IF($O289&gt;=FL$1,$S289,0)</f>
        <v>0</v>
      </c>
      <c r="FM289" s="27">
        <f>IF($O289&gt;=FM$1,$S289,0)</f>
        <v>0</v>
      </c>
      <c r="FN289" s="27">
        <f>IF($O289&gt;=FN$1,$S289,0)</f>
        <v>0</v>
      </c>
      <c r="FO289" s="27">
        <f>IF($O289&gt;=FO$1,$S289,0)</f>
        <v>0</v>
      </c>
      <c r="FP289" s="27">
        <f>IF($O289&gt;=FP$1,$S289,0)</f>
        <v>0</v>
      </c>
      <c r="FQ289" s="27">
        <f>IF($O289&gt;=FQ$1,$S289,0)</f>
        <v>0</v>
      </c>
      <c r="FR289" s="27">
        <f>IF($O289&gt;=FR$1,$S289,0)</f>
        <v>0</v>
      </c>
      <c r="FS289" s="27">
        <f>IF($O289&gt;=FS$1,$S289,0)</f>
        <v>0</v>
      </c>
      <c r="FT289" s="27">
        <f>IF($O289&gt;=FT$1,$S289,0)</f>
        <v>0</v>
      </c>
      <c r="FU289" s="27">
        <f>IF($O289&gt;=FU$1,$S289,0)</f>
        <v>0</v>
      </c>
      <c r="FV289" s="27">
        <f>IF($O289&gt;=FV$1,$S289,0)</f>
        <v>0</v>
      </c>
      <c r="FW289" s="27">
        <f>IF($O289&gt;=FW$1,$S289,0)</f>
        <v>0</v>
      </c>
      <c r="FX289" s="27">
        <f>IF($O289&gt;=FX$1,$S289,0)</f>
        <v>0</v>
      </c>
      <c r="FY289" s="27">
        <f>IF($O289&gt;=FY$1,$S289,0)</f>
        <v>0</v>
      </c>
      <c r="FZ289" s="27">
        <f>IF($O289&gt;=FZ$1,$S289,0)</f>
        <v>0</v>
      </c>
      <c r="GA289" s="27">
        <f>IF($O289&gt;=GA$1,$S289,0)</f>
        <v>0</v>
      </c>
      <c r="GB289" s="27">
        <f>IF($O289&gt;=GB$1,$S289,0)</f>
        <v>0</v>
      </c>
      <c r="GC289" s="27">
        <f>IF($O289&gt;=GC$1,$S289,0)</f>
        <v>0</v>
      </c>
      <c r="GD289" s="27">
        <f>IF($O289&gt;=GD$1,$S289,0)</f>
        <v>0</v>
      </c>
      <c r="GE289" s="27">
        <f>IF($O289&gt;=GE$1,$S289,0)</f>
        <v>0</v>
      </c>
      <c r="GF289" s="27">
        <f>IF($O289&gt;=GF$1,$S289,0)</f>
        <v>0</v>
      </c>
      <c r="GG289" s="27">
        <f>IF($O289&gt;=GG$1,$S289,0)</f>
        <v>0</v>
      </c>
      <c r="GH289" s="27">
        <f>IF($O289&gt;=GH$1,$S289,0)</f>
        <v>0</v>
      </c>
      <c r="GI289" s="27">
        <f>IF($O289&gt;=GI$1,$S289,0)</f>
        <v>0</v>
      </c>
      <c r="GJ289" s="27">
        <f>IF($O289&gt;=GJ$1,$S289,0)</f>
        <v>0</v>
      </c>
      <c r="GK289" s="27">
        <f>IF($O289&gt;=GK$1,$S289,0)</f>
        <v>0</v>
      </c>
      <c r="GL289" s="27">
        <f>IF($O289&gt;=GL$1,$S289,0)</f>
        <v>0</v>
      </c>
      <c r="GM289" s="27">
        <f>IF($O289&gt;=GM$1,$S289,0)</f>
        <v>0</v>
      </c>
      <c r="GN289" s="27">
        <f>IF($O289&gt;=GN$1,$S289,0)</f>
        <v>0</v>
      </c>
      <c r="GO289" s="27">
        <f>IF($O289&gt;=GO$1,$S289,0)</f>
        <v>0</v>
      </c>
      <c r="GP289" s="27">
        <f>IF($O289&gt;=GP$1,$S289,0)</f>
        <v>0</v>
      </c>
      <c r="GQ289" s="27">
        <f>IF($O289&gt;=GQ$1,$S289,0)</f>
        <v>0</v>
      </c>
      <c r="GR289" s="27">
        <f>IF($O289&gt;=GR$1,$S289,0)</f>
        <v>0</v>
      </c>
      <c r="GS289" s="27">
        <f>IF($O289&gt;=GS$1,$S289,0)</f>
        <v>0</v>
      </c>
      <c r="GT289" s="27">
        <f>IF($O289&gt;=GT$1,$S289,0)</f>
        <v>0</v>
      </c>
      <c r="GU289" s="27">
        <f>IF($O289&gt;=GU$1,$S289,0)</f>
        <v>0</v>
      </c>
      <c r="GV289" s="27">
        <f>IF($O289&gt;=GV$1,$S289,0)</f>
        <v>0</v>
      </c>
      <c r="GW289" s="27">
        <f>IF($O289&gt;=GW$1,$S289,0)</f>
        <v>0</v>
      </c>
      <c r="GX289" s="27">
        <f>IF($O289&gt;=GX$1,$S289,0)</f>
        <v>0</v>
      </c>
      <c r="GY289" s="27">
        <f>IF($O289&gt;=GY$1,$S289,0)</f>
        <v>0</v>
      </c>
      <c r="GZ289" s="27">
        <f>IF($O289&gt;=GZ$1,$S289,0)</f>
        <v>0</v>
      </c>
      <c r="HA289" s="27">
        <f>IF($O289&gt;=HA$1,$S289,0)</f>
        <v>0</v>
      </c>
      <c r="HB289" s="27">
        <f>IF($O289&gt;=HB$1,$S289,0)</f>
        <v>0</v>
      </c>
      <c r="HC289" s="27">
        <f>IF($O289&gt;=HC$1,$S289,0)</f>
        <v>0</v>
      </c>
    </row>
    <row r="290" spans="1:211">
      <c r="A290" s="3">
        <v>81760</v>
      </c>
      <c r="B290" s="3" t="s">
        <v>188</v>
      </c>
      <c r="C290" s="3" t="s">
        <v>107</v>
      </c>
      <c r="D290" s="3">
        <v>73</v>
      </c>
      <c r="E290" s="4">
        <v>36374</v>
      </c>
      <c r="F290" s="5">
        <v>18.895890410958906</v>
      </c>
      <c r="G290" s="3" t="s">
        <v>99</v>
      </c>
      <c r="H290" s="4">
        <v>16775</v>
      </c>
      <c r="I290" s="9" t="s">
        <v>864</v>
      </c>
      <c r="J290" s="5">
        <v>3386.79</v>
      </c>
      <c r="K290" s="31">
        <v>331</v>
      </c>
      <c r="L290" s="32">
        <v>19</v>
      </c>
      <c r="M290" s="33">
        <f>VLOOKUP(L290,FIND,3,TRUE)</f>
        <v>1.2</v>
      </c>
      <c r="N290" s="32">
        <f>IF(L290&gt;30,180,VLOOKUP(L290,TEMPO,2,FALSE))</f>
        <v>114</v>
      </c>
      <c r="O290" s="32">
        <f>IF(R290&gt;0,4,N290)</f>
        <v>114</v>
      </c>
      <c r="P290" s="96">
        <f>J290*M290*L290</f>
        <v>77218.811999999991</v>
      </c>
      <c r="Q290" s="96">
        <f>10934.45*2</f>
        <v>21868.9</v>
      </c>
      <c r="R290" s="96">
        <f>IF(P290&lt;=Q290,P290/4,0)</f>
        <v>0</v>
      </c>
      <c r="S290" s="5">
        <f>IF(P290&gt;=Q290,P290/N290,0)</f>
        <v>677.35799999999995</v>
      </c>
      <c r="T290" s="3"/>
      <c r="U290" s="3">
        <f>IF(T290="",1,0)</f>
        <v>1</v>
      </c>
      <c r="V290" s="3">
        <v>642</v>
      </c>
      <c r="W290" s="5">
        <v>0</v>
      </c>
      <c r="X290" s="5">
        <v>402.65</v>
      </c>
      <c r="Y290" s="5">
        <f>X290*W290</f>
        <v>0</v>
      </c>
      <c r="Z290" s="5">
        <v>400</v>
      </c>
      <c r="AA290" s="5">
        <f>S290+Y290+Z290</f>
        <v>1077.3579999999999</v>
      </c>
      <c r="AB290" s="39">
        <f>(J290/12+J290/12*1.3333333333+450/12+J290/30*6/12+J290)*1.3+Y290+Z290+153.9</f>
        <v>5934.9626999877701</v>
      </c>
      <c r="AC290" s="39" t="s">
        <v>107</v>
      </c>
      <c r="AD290" s="39">
        <f>J290*1.3+400+153.9</f>
        <v>4956.7269999999999</v>
      </c>
      <c r="AE290" s="39">
        <f>SUMIFS('CUSTO MENSAL FUNC NOVO'!H:H,'CUSTO MENSAL FUNC NOVO'!A:A,'VALORES MENSAIS'!AC290)</f>
        <v>3348.9422500000001</v>
      </c>
      <c r="AF290" s="27">
        <f>IF($R290&gt;0,$R290,$S290)+$Y290+$Z290</f>
        <v>1077.3579999999999</v>
      </c>
      <c r="AG290" s="27">
        <f>IF($R290&gt;0,$R290,$S290)+$Y290+$Z290</f>
        <v>1077.3579999999999</v>
      </c>
      <c r="AH290" s="27">
        <f>IF($R290&gt;0,$R290,$S290)+$Y290+$Z290</f>
        <v>1077.3579999999999</v>
      </c>
      <c r="AI290" s="27">
        <f>IF($R290&gt;0,$R290,$S290)+$Y290+$Z290</f>
        <v>1077.3579999999999</v>
      </c>
      <c r="AJ290" s="27">
        <f>IF($O290&gt;=AJ$1,$S290+$Y290+$Z290,$Y290+$Z290)</f>
        <v>1077.3579999999999</v>
      </c>
      <c r="AK290" s="27">
        <f>IF($O290&gt;=AK$1,$S290+$Y290+$Z290,$Y290+$Z290)</f>
        <v>1077.3579999999999</v>
      </c>
      <c r="AL290" s="27">
        <f>IF($O290&gt;=AL$1,$S290+$Y290+$Z290,$Y290+$Z290)</f>
        <v>1077.3579999999999</v>
      </c>
      <c r="AM290" s="27">
        <f>IF($O290&gt;=AM$1,$S290+$Y290+$Z290,$Y290+$Z290)</f>
        <v>1077.3579999999999</v>
      </c>
      <c r="AN290" s="27">
        <f>IF($O290&gt;=AN$1,$S290+$Y290+$Z290,$Y290+$Z290)</f>
        <v>1077.3579999999999</v>
      </c>
      <c r="AO290" s="27">
        <f>IF($O290&gt;=AO$1,$S290+$Y290+$Z290,$Y290+$Z290)</f>
        <v>1077.3579999999999</v>
      </c>
      <c r="AP290" s="27">
        <f>IF($O290&gt;=AP$1,$S290+$Y290+$Z290,$Y290+$Z290)</f>
        <v>1077.3579999999999</v>
      </c>
      <c r="AQ290" s="27">
        <f>IF($O290&gt;=AQ$1,$S290+$Y290+$Z290,$Y290+$Z290)</f>
        <v>1077.3579999999999</v>
      </c>
      <c r="AR290" s="27">
        <f>IF($O290&gt;=AR$1,$S290+$Y290+$Z290,$Y290+$Z290)</f>
        <v>1077.3579999999999</v>
      </c>
      <c r="AS290" s="27">
        <f>IF($O290&gt;=AS$1,$S290+$Y290+$Z290,$Y290+$Z290)</f>
        <v>1077.3579999999999</v>
      </c>
      <c r="AT290" s="27">
        <f>IF($O290&gt;=AT$1,$S290+$Y290+$Z290,$Y290+$Z290)</f>
        <v>1077.3579999999999</v>
      </c>
      <c r="AU290" s="27">
        <f>IF($O290&gt;=AU$1,$S290+$Y290+$Z290,$Y290+$Z290)</f>
        <v>1077.3579999999999</v>
      </c>
      <c r="AV290" s="27">
        <f>IF($O290&gt;=AV$1,$S290+$Y290+$Z290,$Y290+$Z290)</f>
        <v>1077.3579999999999</v>
      </c>
      <c r="AW290" s="27">
        <f>IF($O290&gt;=AW$1,$S290+$Y290+$Z290,$Y290+$Z290)</f>
        <v>1077.3579999999999</v>
      </c>
      <c r="AX290" s="27">
        <f>IF($O290&gt;=AX$1,$S290+$Y290+$Z290,$Y290+$Z290)</f>
        <v>1077.3579999999999</v>
      </c>
      <c r="AY290" s="27">
        <f>IF($O290&gt;=AY$1,$S290+$Y290+$Z290,$Y290+$Z290)</f>
        <v>1077.3579999999999</v>
      </c>
      <c r="AZ290" s="27">
        <f>IF($O290&gt;=AZ$1,$S290+$Y290+$Z290,$Y290+$Z290)</f>
        <v>1077.3579999999999</v>
      </c>
      <c r="BA290" s="27">
        <f>IF($O290&gt;=BA$1,$S290+$Y290+$Z290,$Y290+$Z290)</f>
        <v>1077.3579999999999</v>
      </c>
      <c r="BB290" s="27">
        <f>IF($O290&gt;=BB$1,$S290+$Y290+$Z290,$Y290+$Z290)</f>
        <v>1077.3579999999999</v>
      </c>
      <c r="BC290" s="27">
        <f>IF($O290&gt;=BC$1,$S290+$Y290+$Z290,$Y290+$Z290)</f>
        <v>1077.3579999999999</v>
      </c>
      <c r="BD290" s="27">
        <f>IF($O290&gt;=BD$1,$S290+$Y290+$Z290,$Y290+$Z290)</f>
        <v>1077.3579999999999</v>
      </c>
      <c r="BE290" s="27">
        <f>IF($O290&gt;=BE$1,$S290+$Y290+$Z290,$Y290+$Z290)</f>
        <v>1077.3579999999999</v>
      </c>
      <c r="BF290" s="27">
        <f>IF($O290&gt;=BF$1,$S290+$Y290+$Z290,$Y290+$Z290)</f>
        <v>1077.3579999999999</v>
      </c>
      <c r="BG290" s="27">
        <f>IF($O290&gt;=BG$1,$S290+$Y290+$Z290,$Y290+$Z290)</f>
        <v>1077.3579999999999</v>
      </c>
      <c r="BH290" s="27">
        <f>IF($O290&gt;=BH$1,$S290+$Y290+$Z290,$Y290+$Z290)</f>
        <v>1077.3579999999999</v>
      </c>
      <c r="BI290" s="27">
        <f>IF($O290&gt;=BI$1,$S290+$Y290+$Z290,$Y290+$Z290)</f>
        <v>1077.3579999999999</v>
      </c>
      <c r="BJ290" s="27">
        <f>IF($O290&gt;=BJ$1,$S290+$Y290+$Z290,$Y290+$Z290)</f>
        <v>1077.3579999999999</v>
      </c>
      <c r="BK290" s="27">
        <f>IF($O290&gt;=BK$1,$S290+$Y290+$Z290,$Y290+$Z290)</f>
        <v>1077.3579999999999</v>
      </c>
      <c r="BL290" s="27">
        <f>IF($O290&gt;=BL$1,$S290+$Y290+$Z290,$Y290+$Z290)</f>
        <v>1077.3579999999999</v>
      </c>
      <c r="BM290" s="27">
        <f>IF($O290&gt;=BM$1,$S290+$Y290+$Z290,$Y290+$Z290)</f>
        <v>1077.3579999999999</v>
      </c>
      <c r="BN290" s="27">
        <f>IF($O290&gt;=BN$1,$S290+$Y290+$Z290,$Y290+$Z290)</f>
        <v>1077.3579999999999</v>
      </c>
      <c r="BO290" s="27">
        <f>IF($O290&gt;=BO$1,$S290+$Y290+$Z290,$Y290+$Z290)</f>
        <v>1077.3579999999999</v>
      </c>
      <c r="BP290" s="27">
        <f>IF($O290&gt;=BP$1,$S290+$Y290+$Z290,$Y290+$Z290)</f>
        <v>1077.3579999999999</v>
      </c>
      <c r="BQ290" s="27">
        <f>IF($O290&gt;=BQ$1,$S290+$Y290+$Z290,$Y290+$Z290)</f>
        <v>1077.3579999999999</v>
      </c>
      <c r="BR290" s="27">
        <f>IF($O290&gt;=BR$1,$S290+$Y290+$Z290,$Y290+$Z290)</f>
        <v>1077.3579999999999</v>
      </c>
      <c r="BS290" s="27">
        <f>IF($O290&gt;=BS$1,$S290+$Y290+$Z290,$Y290+$Z290)</f>
        <v>1077.3579999999999</v>
      </c>
      <c r="BT290" s="27">
        <f>IF($O290&gt;=BT$1,$S290+$Y290+$Z290,$Y290+$Z290)</f>
        <v>1077.3579999999999</v>
      </c>
      <c r="BU290" s="27">
        <f>IF($O290&gt;=BU$1,$S290+$Y290+$Z290,$Y290+$Z290)</f>
        <v>1077.3579999999999</v>
      </c>
      <c r="BV290" s="27">
        <f>IF($O290&gt;=BV$1,$S290+$Y290+$Z290,$Y290+$Z290)</f>
        <v>1077.3579999999999</v>
      </c>
      <c r="BW290" s="27">
        <f>IF($O290&gt;=BW$1,$S290+$Y290+$Z290,$Y290+$Z290)</f>
        <v>1077.3579999999999</v>
      </c>
      <c r="BX290" s="27">
        <f>IF($O290&gt;=BX$1,$S290+$Y290+$Z290,$Y290+$Z290)</f>
        <v>1077.3579999999999</v>
      </c>
      <c r="BY290" s="27">
        <f>IF($O290&gt;=BY$1,$S290+$Y290+$Z290,$Y290+$Z290)</f>
        <v>1077.3579999999999</v>
      </c>
      <c r="BZ290" s="27">
        <f>IF($O290&gt;=BZ$1,$S290+$Y290+$Z290,$Y290+$Z290)</f>
        <v>1077.3579999999999</v>
      </c>
      <c r="CA290" s="27">
        <f>IF($O290&gt;=CA$1,$S290+$Y290+$Z290,$Y290+$Z290)</f>
        <v>1077.3579999999999</v>
      </c>
      <c r="CB290" s="27">
        <f>IF($O290&gt;=CB$1,$S290+$Y290+$Z290,$Y290+$Z290)</f>
        <v>1077.3579999999999</v>
      </c>
      <c r="CC290" s="27">
        <f>IF($O290&gt;=CC$1,$S290+$Y290+$Z290,$Y290+$Z290)</f>
        <v>1077.3579999999999</v>
      </c>
      <c r="CD290" s="27">
        <f>IF($O290&gt;=CD$1,$S290+$Y290+$Z290,$Y290+$Z290)</f>
        <v>1077.3579999999999</v>
      </c>
      <c r="CE290" s="27">
        <f>IF($O290&gt;=CE$1,$S290+$Y290+$Z290,$Y290+$Z290)</f>
        <v>1077.3579999999999</v>
      </c>
      <c r="CF290" s="27">
        <f>IF($O290&gt;=CF$1,$S290+$Y290+$Z290,$Y290+$Z290)</f>
        <v>1077.3579999999999</v>
      </c>
      <c r="CG290" s="27">
        <f>IF($O290&gt;=CG$1,$S290+$Y290+$Z290,$Y290+$Z290)</f>
        <v>1077.3579999999999</v>
      </c>
      <c r="CH290" s="27">
        <f>IF($O290&gt;=CH$1,$S290+$Y290+$Z290,$Y290+$Z290)</f>
        <v>1077.3579999999999</v>
      </c>
      <c r="CI290" s="27">
        <f>IF($O290&gt;=CI$1,$S290+$Y290+$Z290,$Y290+$Z290)</f>
        <v>1077.3579999999999</v>
      </c>
      <c r="CJ290" s="27">
        <f>IF($O290&gt;=CJ$1,$S290+$Y290+$Z290,$Y290+$Z290)</f>
        <v>1077.3579999999999</v>
      </c>
      <c r="CK290" s="27">
        <f>IF($O290&gt;=CK$1,$S290+$Y290+$Z290,$Y290+$Z290)</f>
        <v>1077.3579999999999</v>
      </c>
      <c r="CL290" s="27">
        <f>IF($O290&gt;=CL$1,$S290+$Y290+$Z290,$Y290+$Z290)</f>
        <v>1077.3579999999999</v>
      </c>
      <c r="CM290" s="27">
        <f>IF($O290&gt;=CM$1,$S290+$Y290+$Z290,$Y290+$Z290)</f>
        <v>1077.3579999999999</v>
      </c>
      <c r="CN290" s="27">
        <f>IF($O290&gt;=CN$1,$S290+$Y290,$Y290)</f>
        <v>677.35799999999995</v>
      </c>
      <c r="CO290" s="27">
        <f>IF($O290&gt;=CO$1,$S290+$Y290,$Y290)</f>
        <v>677.35799999999995</v>
      </c>
      <c r="CP290" s="27">
        <f>IF($O290&gt;=CP$1,$S290+$Y290,$Y290)</f>
        <v>677.35799999999995</v>
      </c>
      <c r="CQ290" s="27">
        <f>IF($O290&gt;=CQ$1,$S290+$Y290,$Y290)</f>
        <v>677.35799999999995</v>
      </c>
      <c r="CR290" s="27">
        <f>IF($O290&gt;=CR$1,$S290+$Y290,$Y290)</f>
        <v>677.35799999999995</v>
      </c>
      <c r="CS290" s="27">
        <f>IF($O290&gt;=CS$1,$S290+$Y290,$Y290)</f>
        <v>677.35799999999995</v>
      </c>
      <c r="CT290" s="27">
        <f>IF($O290&gt;=CT$1,$S290+$Y290,$Y290)</f>
        <v>677.35799999999995</v>
      </c>
      <c r="CU290" s="27">
        <f>IF($O290&gt;=CU$1,$S290+$Y290,$Y290)</f>
        <v>677.35799999999995</v>
      </c>
      <c r="CV290" s="27">
        <f>IF($O290&gt;=CV$1,$S290+$Y290,$Y290)</f>
        <v>677.35799999999995</v>
      </c>
      <c r="CW290" s="27">
        <f>IF($O290&gt;=CW$1,$S290+$Y290,$Y290)</f>
        <v>677.35799999999995</v>
      </c>
      <c r="CX290" s="27">
        <f>IF($O290&gt;=CX$1,$S290+$Y290,$Y290)</f>
        <v>677.35799999999995</v>
      </c>
      <c r="CY290" s="27">
        <f>IF($O290&gt;=CY$1,$S290+$Y290,$Y290)</f>
        <v>677.35799999999995</v>
      </c>
      <c r="CZ290" s="27">
        <f>IF($O290&gt;=CZ$1,$S290+$Y290,$Y290)</f>
        <v>677.35799999999995</v>
      </c>
      <c r="DA290" s="27">
        <f>IF($O290&gt;=DA$1,$S290+$Y290,$Y290)</f>
        <v>677.35799999999995</v>
      </c>
      <c r="DB290" s="27">
        <f>IF($O290&gt;=DB$1,$S290+$Y290,$Y290)</f>
        <v>677.35799999999995</v>
      </c>
      <c r="DC290" s="27">
        <f>IF($O290&gt;=DC$1,$S290+$Y290,$Y290)</f>
        <v>677.35799999999995</v>
      </c>
      <c r="DD290" s="27">
        <f>IF($O290&gt;=DD$1,$S290+$Y290,$Y290)</f>
        <v>677.35799999999995</v>
      </c>
      <c r="DE290" s="27">
        <f>IF($O290&gt;=DE$1,$S290+$Y290,$Y290)</f>
        <v>677.35799999999995</v>
      </c>
      <c r="DF290" s="27">
        <f>IF($O290&gt;=DF$1,$S290+$Y290,$Y290)</f>
        <v>677.35799999999995</v>
      </c>
      <c r="DG290" s="27">
        <f>IF($O290&gt;=DG$1,$S290+$Y290,$Y290)</f>
        <v>677.35799999999995</v>
      </c>
      <c r="DH290" s="27">
        <f>IF($O290&gt;=DH$1,$S290+$Y290,$Y290)</f>
        <v>677.35799999999995</v>
      </c>
      <c r="DI290" s="27">
        <f>IF($O290&gt;=DI$1,$S290+$Y290,$Y290)</f>
        <v>677.35799999999995</v>
      </c>
      <c r="DJ290" s="27">
        <f>IF($O290&gt;=DJ$1,$S290+$Y290,$Y290)</f>
        <v>677.35799999999995</v>
      </c>
      <c r="DK290" s="27">
        <f>IF($O290&gt;=DK$1,$S290+$Y290,$Y290)</f>
        <v>677.35799999999995</v>
      </c>
      <c r="DL290" s="27">
        <f>IF($O290&gt;=DL$1,$S290+$Y290,$Y290)</f>
        <v>677.35799999999995</v>
      </c>
      <c r="DM290" s="27">
        <f>IF($O290&gt;=DM$1,$S290+$Y290,$Y290)</f>
        <v>677.35799999999995</v>
      </c>
      <c r="DN290" s="27">
        <f>IF($O290&gt;=DN$1,$S290+$Y290,$Y290)</f>
        <v>677.35799999999995</v>
      </c>
      <c r="DO290" s="27">
        <f>IF($O290&gt;=DO$1,$S290+$Y290,$Y290)</f>
        <v>677.35799999999995</v>
      </c>
      <c r="DP290" s="27">
        <f>IF($O290&gt;=DP$1,$S290+$Y290,$Y290)</f>
        <v>677.35799999999995</v>
      </c>
      <c r="DQ290" s="27">
        <f>IF($O290&gt;=DQ$1,$S290+$Y290,$Y290)</f>
        <v>677.35799999999995</v>
      </c>
      <c r="DR290" s="27">
        <f>IF($O290&gt;=DR$1,$S290+$Y290,$Y290)</f>
        <v>677.35799999999995</v>
      </c>
      <c r="DS290" s="27">
        <f>IF($O290&gt;=DS$1,$S290+$Y290,$Y290)</f>
        <v>677.35799999999995</v>
      </c>
      <c r="DT290" s="27">
        <f>IF($O290&gt;=DT$1,$S290+$Y290,$Y290)</f>
        <v>677.35799999999995</v>
      </c>
      <c r="DU290" s="27">
        <f>IF($O290&gt;=DU$1,$S290+$Y290,$Y290)</f>
        <v>677.35799999999995</v>
      </c>
      <c r="DV290" s="27">
        <f>IF($O290&gt;=DV$1,$S290+$Y290,$Y290)</f>
        <v>677.35799999999995</v>
      </c>
      <c r="DW290" s="27">
        <f>IF($O290&gt;=DW$1,$S290+$Y290,$Y290)</f>
        <v>677.35799999999995</v>
      </c>
      <c r="DX290" s="27">
        <f>IF($O290&gt;=DX$1,$S290+$Y290,$Y290)</f>
        <v>677.35799999999995</v>
      </c>
      <c r="DY290" s="27">
        <f>IF($O290&gt;=DY$1,$S290+$Y290,$Y290)</f>
        <v>677.35799999999995</v>
      </c>
      <c r="DZ290" s="27">
        <f>IF($O290&gt;=DZ$1,$S290+$Y290,$Y290)</f>
        <v>677.35799999999995</v>
      </c>
      <c r="EA290" s="27">
        <f>IF($O290&gt;=EA$1,$S290+$Y290,$Y290)</f>
        <v>677.35799999999995</v>
      </c>
      <c r="EB290" s="27">
        <f>IF($O290&gt;=EB$1,$S290+$Y290,$Y290)</f>
        <v>677.35799999999995</v>
      </c>
      <c r="EC290" s="27">
        <f>IF($O290&gt;=EC$1,$S290+$Y290,$Y290)</f>
        <v>677.35799999999995</v>
      </c>
      <c r="ED290" s="27">
        <f>IF($O290&gt;=ED$1,$S290+$Y290,$Y290)</f>
        <v>677.35799999999995</v>
      </c>
      <c r="EE290" s="27">
        <f>IF($O290&gt;=EE$1,$S290+$Y290,$Y290)</f>
        <v>677.35799999999995</v>
      </c>
      <c r="EF290" s="27">
        <f>IF($O290&gt;=EF$1,$S290+$Y290,$Y290)</f>
        <v>677.35799999999995</v>
      </c>
      <c r="EG290" s="27">
        <f>IF($O290&gt;=EG$1,$S290+$Y290,$Y290)</f>
        <v>677.35799999999995</v>
      </c>
      <c r="EH290" s="27">
        <f>IF($O290&gt;=EH$1,$S290+$Y290,$Y290)</f>
        <v>677.35799999999995</v>
      </c>
      <c r="EI290" s="27">
        <f>IF($O290&gt;=EI$1,$S290+$Y290,$Y290)</f>
        <v>677.35799999999995</v>
      </c>
      <c r="EJ290" s="27">
        <f>IF($O290&gt;=EJ$1,$S290+$Y290,$Y290)</f>
        <v>677.35799999999995</v>
      </c>
      <c r="EK290" s="27">
        <f>IF($O290&gt;=EK$1,$S290+$Y290,$Y290)</f>
        <v>677.35799999999995</v>
      </c>
      <c r="EL290" s="27">
        <f>IF($O290&gt;=EL$1,$S290+$Y290,$Y290)</f>
        <v>677.35799999999995</v>
      </c>
      <c r="EM290" s="27">
        <f>IF($O290&gt;=EM$1,$S290+$Y290,$Y290)</f>
        <v>677.35799999999995</v>
      </c>
      <c r="EN290" s="27">
        <f>IF($O290&gt;=EN$1,$S290+$Y290,$Y290)</f>
        <v>677.35799999999995</v>
      </c>
      <c r="EO290" s="27">
        <f>IF($O290&gt;=EO$1,$S290+$Y290,$Y290)</f>
        <v>677.35799999999995</v>
      </c>
      <c r="EP290" s="27">
        <f>IF($O290&gt;=EP$1,$S290+$Y290,$Y290)</f>
        <v>0</v>
      </c>
      <c r="EQ290" s="27">
        <f>IF($O290&gt;=EQ$1,$S290+$Y290,$Y290)</f>
        <v>0</v>
      </c>
      <c r="ER290" s="27">
        <f>IF($O290&gt;=ER$1,$S290+$Y290,$Y290)</f>
        <v>0</v>
      </c>
      <c r="ES290" s="27">
        <f>IF($O290&gt;=ES$1,$S290+$Y290,$Y290)</f>
        <v>0</v>
      </c>
      <c r="ET290" s="27">
        <f>IF($O290&gt;=ET$1,$S290+$Y290,$Y290)</f>
        <v>0</v>
      </c>
      <c r="EU290" s="27">
        <f>IF($O290&gt;=EU$1,$S290+$Y290,$Y290)</f>
        <v>0</v>
      </c>
      <c r="EV290" s="27">
        <f>IF($O290&gt;=EV$1,$S290,0)</f>
        <v>0</v>
      </c>
      <c r="EW290" s="27">
        <f>IF($O290&gt;=EW$1,$S290,0)</f>
        <v>0</v>
      </c>
      <c r="EX290" s="27">
        <f>IF($O290&gt;=EX$1,$S290,0)</f>
        <v>0</v>
      </c>
      <c r="EY290" s="27">
        <f>IF($O290&gt;=EY$1,$S290,0)</f>
        <v>0</v>
      </c>
      <c r="EZ290" s="27">
        <f>IF($O290&gt;=EZ$1,$S290,0)</f>
        <v>0</v>
      </c>
      <c r="FA290" s="27">
        <f>IF($O290&gt;=FA$1,$S290,0)</f>
        <v>0</v>
      </c>
      <c r="FB290" s="27">
        <f>IF($O290&gt;=FB$1,$S290,0)</f>
        <v>0</v>
      </c>
      <c r="FC290" s="27">
        <f>IF($O290&gt;=FC$1,$S290,0)</f>
        <v>0</v>
      </c>
      <c r="FD290" s="27">
        <f>IF($O290&gt;=FD$1,$S290,0)</f>
        <v>0</v>
      </c>
      <c r="FE290" s="27">
        <f>IF($O290&gt;=FE$1,$S290,0)</f>
        <v>0</v>
      </c>
      <c r="FF290" s="27">
        <f>IF($O290&gt;=FF$1,$S290,0)</f>
        <v>0</v>
      </c>
      <c r="FG290" s="27">
        <f>IF($O290&gt;=FG$1,$S290,0)</f>
        <v>0</v>
      </c>
      <c r="FH290" s="27">
        <f>IF($O290&gt;=FH$1,$S290,0)</f>
        <v>0</v>
      </c>
      <c r="FI290" s="27">
        <f>IF($O290&gt;=FI$1,$S290,0)</f>
        <v>0</v>
      </c>
      <c r="FJ290" s="27">
        <f>IF($O290&gt;=FJ$1,$S290,0)</f>
        <v>0</v>
      </c>
      <c r="FK290" s="27">
        <f>IF($O290&gt;=FK$1,$S290,0)</f>
        <v>0</v>
      </c>
      <c r="FL290" s="27">
        <f>IF($O290&gt;=FL$1,$S290,0)</f>
        <v>0</v>
      </c>
      <c r="FM290" s="27">
        <f>IF($O290&gt;=FM$1,$S290,0)</f>
        <v>0</v>
      </c>
      <c r="FN290" s="27">
        <f>IF($O290&gt;=FN$1,$S290,0)</f>
        <v>0</v>
      </c>
      <c r="FO290" s="27">
        <f>IF($O290&gt;=FO$1,$S290,0)</f>
        <v>0</v>
      </c>
      <c r="FP290" s="27">
        <f>IF($O290&gt;=FP$1,$S290,0)</f>
        <v>0</v>
      </c>
      <c r="FQ290" s="27">
        <f>IF($O290&gt;=FQ$1,$S290,0)</f>
        <v>0</v>
      </c>
      <c r="FR290" s="27">
        <f>IF($O290&gt;=FR$1,$S290,0)</f>
        <v>0</v>
      </c>
      <c r="FS290" s="27">
        <f>IF($O290&gt;=FS$1,$S290,0)</f>
        <v>0</v>
      </c>
      <c r="FT290" s="27">
        <f>IF($O290&gt;=FT$1,$S290,0)</f>
        <v>0</v>
      </c>
      <c r="FU290" s="27">
        <f>IF($O290&gt;=FU$1,$S290,0)</f>
        <v>0</v>
      </c>
      <c r="FV290" s="27">
        <f>IF($O290&gt;=FV$1,$S290,0)</f>
        <v>0</v>
      </c>
      <c r="FW290" s="27">
        <f>IF($O290&gt;=FW$1,$S290,0)</f>
        <v>0</v>
      </c>
      <c r="FX290" s="27">
        <f>IF($O290&gt;=FX$1,$S290,0)</f>
        <v>0</v>
      </c>
      <c r="FY290" s="27">
        <f>IF($O290&gt;=FY$1,$S290,0)</f>
        <v>0</v>
      </c>
      <c r="FZ290" s="27">
        <f>IF($O290&gt;=FZ$1,$S290,0)</f>
        <v>0</v>
      </c>
      <c r="GA290" s="27">
        <f>IF($O290&gt;=GA$1,$S290,0)</f>
        <v>0</v>
      </c>
      <c r="GB290" s="27">
        <f>IF($O290&gt;=GB$1,$S290,0)</f>
        <v>0</v>
      </c>
      <c r="GC290" s="27">
        <f>IF($O290&gt;=GC$1,$S290,0)</f>
        <v>0</v>
      </c>
      <c r="GD290" s="27">
        <f>IF($O290&gt;=GD$1,$S290,0)</f>
        <v>0</v>
      </c>
      <c r="GE290" s="27">
        <f>IF($O290&gt;=GE$1,$S290,0)</f>
        <v>0</v>
      </c>
      <c r="GF290" s="27">
        <f>IF($O290&gt;=GF$1,$S290,0)</f>
        <v>0</v>
      </c>
      <c r="GG290" s="27">
        <f>IF($O290&gt;=GG$1,$S290,0)</f>
        <v>0</v>
      </c>
      <c r="GH290" s="27">
        <f>IF($O290&gt;=GH$1,$S290,0)</f>
        <v>0</v>
      </c>
      <c r="GI290" s="27">
        <f>IF($O290&gt;=GI$1,$S290,0)</f>
        <v>0</v>
      </c>
      <c r="GJ290" s="27">
        <f>IF($O290&gt;=GJ$1,$S290,0)</f>
        <v>0</v>
      </c>
      <c r="GK290" s="27">
        <f>IF($O290&gt;=GK$1,$S290,0)</f>
        <v>0</v>
      </c>
      <c r="GL290" s="27">
        <f>IF($O290&gt;=GL$1,$S290,0)</f>
        <v>0</v>
      </c>
      <c r="GM290" s="27">
        <f>IF($O290&gt;=GM$1,$S290,0)</f>
        <v>0</v>
      </c>
      <c r="GN290" s="27">
        <f>IF($O290&gt;=GN$1,$S290,0)</f>
        <v>0</v>
      </c>
      <c r="GO290" s="27">
        <f>IF($O290&gt;=GO$1,$S290,0)</f>
        <v>0</v>
      </c>
      <c r="GP290" s="27">
        <f>IF($O290&gt;=GP$1,$S290,0)</f>
        <v>0</v>
      </c>
      <c r="GQ290" s="27">
        <f>IF($O290&gt;=GQ$1,$S290,0)</f>
        <v>0</v>
      </c>
      <c r="GR290" s="27">
        <f>IF($O290&gt;=GR$1,$S290,0)</f>
        <v>0</v>
      </c>
      <c r="GS290" s="27">
        <f>IF($O290&gt;=GS$1,$S290,0)</f>
        <v>0</v>
      </c>
      <c r="GT290" s="27">
        <f>IF($O290&gt;=GT$1,$S290,0)</f>
        <v>0</v>
      </c>
      <c r="GU290" s="27">
        <f>IF($O290&gt;=GU$1,$S290,0)</f>
        <v>0</v>
      </c>
      <c r="GV290" s="27">
        <f>IF($O290&gt;=GV$1,$S290,0)</f>
        <v>0</v>
      </c>
      <c r="GW290" s="27">
        <f>IF($O290&gt;=GW$1,$S290,0)</f>
        <v>0</v>
      </c>
      <c r="GX290" s="27">
        <f>IF($O290&gt;=GX$1,$S290,0)</f>
        <v>0</v>
      </c>
      <c r="GY290" s="27">
        <f>IF($O290&gt;=GY$1,$S290,0)</f>
        <v>0</v>
      </c>
      <c r="GZ290" s="27">
        <f>IF($O290&gt;=GZ$1,$S290,0)</f>
        <v>0</v>
      </c>
      <c r="HA290" s="27">
        <f>IF($O290&gt;=HA$1,$S290,0)</f>
        <v>0</v>
      </c>
      <c r="HB290" s="27">
        <f>IF($O290&gt;=HB$1,$S290,0)</f>
        <v>0</v>
      </c>
      <c r="HC290" s="27">
        <f>IF($O290&gt;=HC$1,$S290,0)</f>
        <v>0</v>
      </c>
    </row>
    <row r="291" spans="1:211">
      <c r="A291" s="3">
        <v>94030</v>
      </c>
      <c r="B291" s="3" t="s">
        <v>166</v>
      </c>
      <c r="C291" s="3" t="s">
        <v>98</v>
      </c>
      <c r="D291" s="3">
        <v>58</v>
      </c>
      <c r="E291" s="4">
        <v>37323</v>
      </c>
      <c r="F291" s="5">
        <v>16.295890410958904</v>
      </c>
      <c r="G291" s="3" t="s">
        <v>99</v>
      </c>
      <c r="H291" s="4">
        <v>22261</v>
      </c>
      <c r="I291" s="9" t="s">
        <v>864</v>
      </c>
      <c r="J291" s="5">
        <v>3753.2</v>
      </c>
      <c r="K291" s="31">
        <v>331</v>
      </c>
      <c r="L291" s="32">
        <v>16</v>
      </c>
      <c r="M291" s="33">
        <f>VLOOKUP(L291,FIND,3,TRUE)</f>
        <v>1.2</v>
      </c>
      <c r="N291" s="32">
        <f>IF(L291&gt;30,180,VLOOKUP(L291,TEMPO,2,FALSE))</f>
        <v>96</v>
      </c>
      <c r="O291" s="32">
        <f>IF(R291&gt;0,4,N291)</f>
        <v>96</v>
      </c>
      <c r="P291" s="96">
        <f>J291*M291*L291</f>
        <v>72061.439999999988</v>
      </c>
      <c r="Q291" s="96">
        <f>10934.45*2</f>
        <v>21868.9</v>
      </c>
      <c r="R291" s="96">
        <f>IF(P291&lt;=Q291,P291/4,0)</f>
        <v>0</v>
      </c>
      <c r="S291" s="5">
        <f>IF(P291&gt;=Q291,P291/N291,0)</f>
        <v>750.63999999999987</v>
      </c>
      <c r="T291" s="3"/>
      <c r="U291" s="3">
        <f>IF(T291="",1,0)</f>
        <v>1</v>
      </c>
      <c r="V291" s="3">
        <v>617</v>
      </c>
      <c r="W291" s="5">
        <v>0</v>
      </c>
      <c r="X291" s="5">
        <v>245.73</v>
      </c>
      <c r="Y291" s="5">
        <f>X291*W291</f>
        <v>0</v>
      </c>
      <c r="Z291" s="5">
        <v>400</v>
      </c>
      <c r="AA291" s="5">
        <f>S291+Y291+Z291</f>
        <v>1150.6399999999999</v>
      </c>
      <c r="AB291" s="39">
        <f>(J291/12+J291/12*1.3333333333+450/12+J291/30*6/12+J291)*1.3+Y291+Z291+153.9</f>
        <v>6511.8548888753348</v>
      </c>
      <c r="AC291" s="39" t="s">
        <v>98</v>
      </c>
      <c r="AD291" s="39">
        <f>J291*1.3+400+153.9</f>
        <v>5433.0599999999995</v>
      </c>
      <c r="AE291" s="39">
        <f>SUMIFS('CUSTO MENSAL FUNC NOVO'!H:H,'CUSTO MENSAL FUNC NOVO'!A:A,'VALORES MENSAIS'!AC291)</f>
        <v>3674.875</v>
      </c>
      <c r="AF291" s="27">
        <f>IF($R291&gt;0,$R291,$S291)+$Y291+$Z291</f>
        <v>1150.6399999999999</v>
      </c>
      <c r="AG291" s="27">
        <f>IF($R291&gt;0,$R291,$S291)+$Y291+$Z291</f>
        <v>1150.6399999999999</v>
      </c>
      <c r="AH291" s="27">
        <f>IF($R291&gt;0,$R291,$S291)+$Y291+$Z291</f>
        <v>1150.6399999999999</v>
      </c>
      <c r="AI291" s="27">
        <f>IF($R291&gt;0,$R291,$S291)+$Y291+$Z291</f>
        <v>1150.6399999999999</v>
      </c>
      <c r="AJ291" s="27">
        <f>IF($O291&gt;=AJ$1,$S291+$Y291+$Z291,$Y291+$Z291)</f>
        <v>1150.6399999999999</v>
      </c>
      <c r="AK291" s="27">
        <f>IF($O291&gt;=AK$1,$S291+$Y291+$Z291,$Y291+$Z291)</f>
        <v>1150.6399999999999</v>
      </c>
      <c r="AL291" s="27">
        <f>IF($O291&gt;=AL$1,$S291+$Y291+$Z291,$Y291+$Z291)</f>
        <v>1150.6399999999999</v>
      </c>
      <c r="AM291" s="27">
        <f>IF($O291&gt;=AM$1,$S291+$Y291+$Z291,$Y291+$Z291)</f>
        <v>1150.6399999999999</v>
      </c>
      <c r="AN291" s="27">
        <f>IF($O291&gt;=AN$1,$S291+$Y291+$Z291,$Y291+$Z291)</f>
        <v>1150.6399999999999</v>
      </c>
      <c r="AO291" s="27">
        <f>IF($O291&gt;=AO$1,$S291+$Y291+$Z291,$Y291+$Z291)</f>
        <v>1150.6399999999999</v>
      </c>
      <c r="AP291" s="27">
        <f>IF($O291&gt;=AP$1,$S291+$Y291+$Z291,$Y291+$Z291)</f>
        <v>1150.6399999999999</v>
      </c>
      <c r="AQ291" s="27">
        <f>IF($O291&gt;=AQ$1,$S291+$Y291+$Z291,$Y291+$Z291)</f>
        <v>1150.6399999999999</v>
      </c>
      <c r="AR291" s="27">
        <f>IF($O291&gt;=AR$1,$S291+$Y291+$Z291,$Y291+$Z291)</f>
        <v>1150.6399999999999</v>
      </c>
      <c r="AS291" s="27">
        <f>IF($O291&gt;=AS$1,$S291+$Y291+$Z291,$Y291+$Z291)</f>
        <v>1150.6399999999999</v>
      </c>
      <c r="AT291" s="27">
        <f>IF($O291&gt;=AT$1,$S291+$Y291+$Z291,$Y291+$Z291)</f>
        <v>1150.6399999999999</v>
      </c>
      <c r="AU291" s="27">
        <f>IF($O291&gt;=AU$1,$S291+$Y291+$Z291,$Y291+$Z291)</f>
        <v>1150.6399999999999</v>
      </c>
      <c r="AV291" s="27">
        <f>IF($O291&gt;=AV$1,$S291+$Y291+$Z291,$Y291+$Z291)</f>
        <v>1150.6399999999999</v>
      </c>
      <c r="AW291" s="27">
        <f>IF($O291&gt;=AW$1,$S291+$Y291+$Z291,$Y291+$Z291)</f>
        <v>1150.6399999999999</v>
      </c>
      <c r="AX291" s="27">
        <f>IF($O291&gt;=AX$1,$S291+$Y291+$Z291,$Y291+$Z291)</f>
        <v>1150.6399999999999</v>
      </c>
      <c r="AY291" s="27">
        <f>IF($O291&gt;=AY$1,$S291+$Y291+$Z291,$Y291+$Z291)</f>
        <v>1150.6399999999999</v>
      </c>
      <c r="AZ291" s="27">
        <f>IF($O291&gt;=AZ$1,$S291+$Y291+$Z291,$Y291+$Z291)</f>
        <v>1150.6399999999999</v>
      </c>
      <c r="BA291" s="27">
        <f>IF($O291&gt;=BA$1,$S291+$Y291+$Z291,$Y291+$Z291)</f>
        <v>1150.6399999999999</v>
      </c>
      <c r="BB291" s="27">
        <f>IF($O291&gt;=BB$1,$S291+$Y291+$Z291,$Y291+$Z291)</f>
        <v>1150.6399999999999</v>
      </c>
      <c r="BC291" s="27">
        <f>IF($O291&gt;=BC$1,$S291+$Y291+$Z291,$Y291+$Z291)</f>
        <v>1150.6399999999999</v>
      </c>
      <c r="BD291" s="27">
        <f>IF($O291&gt;=BD$1,$S291+$Y291+$Z291,$Y291+$Z291)</f>
        <v>1150.6399999999999</v>
      </c>
      <c r="BE291" s="27">
        <f>IF($O291&gt;=BE$1,$S291+$Y291+$Z291,$Y291+$Z291)</f>
        <v>1150.6399999999999</v>
      </c>
      <c r="BF291" s="27">
        <f>IF($O291&gt;=BF$1,$S291+$Y291+$Z291,$Y291+$Z291)</f>
        <v>1150.6399999999999</v>
      </c>
      <c r="BG291" s="27">
        <f>IF($O291&gt;=BG$1,$S291+$Y291+$Z291,$Y291+$Z291)</f>
        <v>1150.6399999999999</v>
      </c>
      <c r="BH291" s="27">
        <f>IF($O291&gt;=BH$1,$S291+$Y291+$Z291,$Y291+$Z291)</f>
        <v>1150.6399999999999</v>
      </c>
      <c r="BI291" s="27">
        <f>IF($O291&gt;=BI$1,$S291+$Y291+$Z291,$Y291+$Z291)</f>
        <v>1150.6399999999999</v>
      </c>
      <c r="BJ291" s="27">
        <f>IF($O291&gt;=BJ$1,$S291+$Y291+$Z291,$Y291+$Z291)</f>
        <v>1150.6399999999999</v>
      </c>
      <c r="BK291" s="27">
        <f>IF($O291&gt;=BK$1,$S291+$Y291+$Z291,$Y291+$Z291)</f>
        <v>1150.6399999999999</v>
      </c>
      <c r="BL291" s="27">
        <f>IF($O291&gt;=BL$1,$S291+$Y291+$Z291,$Y291+$Z291)</f>
        <v>1150.6399999999999</v>
      </c>
      <c r="BM291" s="27">
        <f>IF($O291&gt;=BM$1,$S291+$Y291+$Z291,$Y291+$Z291)</f>
        <v>1150.6399999999999</v>
      </c>
      <c r="BN291" s="27">
        <f>IF($O291&gt;=BN$1,$S291+$Y291+$Z291,$Y291+$Z291)</f>
        <v>1150.6399999999999</v>
      </c>
      <c r="BO291" s="27">
        <f>IF($O291&gt;=BO$1,$S291+$Y291+$Z291,$Y291+$Z291)</f>
        <v>1150.6399999999999</v>
      </c>
      <c r="BP291" s="27">
        <f>IF($O291&gt;=BP$1,$S291+$Y291+$Z291,$Y291+$Z291)</f>
        <v>1150.6399999999999</v>
      </c>
      <c r="BQ291" s="27">
        <f>IF($O291&gt;=BQ$1,$S291+$Y291+$Z291,$Y291+$Z291)</f>
        <v>1150.6399999999999</v>
      </c>
      <c r="BR291" s="27">
        <f>IF($O291&gt;=BR$1,$S291+$Y291+$Z291,$Y291+$Z291)</f>
        <v>1150.6399999999999</v>
      </c>
      <c r="BS291" s="27">
        <f>IF($O291&gt;=BS$1,$S291+$Y291+$Z291,$Y291+$Z291)</f>
        <v>1150.6399999999999</v>
      </c>
      <c r="BT291" s="27">
        <f>IF($O291&gt;=BT$1,$S291+$Y291+$Z291,$Y291+$Z291)</f>
        <v>1150.6399999999999</v>
      </c>
      <c r="BU291" s="27">
        <f>IF($O291&gt;=BU$1,$S291+$Y291+$Z291,$Y291+$Z291)</f>
        <v>1150.6399999999999</v>
      </c>
      <c r="BV291" s="27">
        <f>IF($O291&gt;=BV$1,$S291+$Y291+$Z291,$Y291+$Z291)</f>
        <v>1150.6399999999999</v>
      </c>
      <c r="BW291" s="27">
        <f>IF($O291&gt;=BW$1,$S291+$Y291+$Z291,$Y291+$Z291)</f>
        <v>1150.6399999999999</v>
      </c>
      <c r="BX291" s="27">
        <f>IF($O291&gt;=BX$1,$S291+$Y291+$Z291,$Y291+$Z291)</f>
        <v>1150.6399999999999</v>
      </c>
      <c r="BY291" s="27">
        <f>IF($O291&gt;=BY$1,$S291+$Y291+$Z291,$Y291+$Z291)</f>
        <v>1150.6399999999999</v>
      </c>
      <c r="BZ291" s="27">
        <f>IF($O291&gt;=BZ$1,$S291+$Y291+$Z291,$Y291+$Z291)</f>
        <v>1150.6399999999999</v>
      </c>
      <c r="CA291" s="27">
        <f>IF($O291&gt;=CA$1,$S291+$Y291+$Z291,$Y291+$Z291)</f>
        <v>1150.6399999999999</v>
      </c>
      <c r="CB291" s="27">
        <f>IF($O291&gt;=CB$1,$S291+$Y291+$Z291,$Y291+$Z291)</f>
        <v>1150.6399999999999</v>
      </c>
      <c r="CC291" s="27">
        <f>IF($O291&gt;=CC$1,$S291+$Y291+$Z291,$Y291+$Z291)</f>
        <v>1150.6399999999999</v>
      </c>
      <c r="CD291" s="27">
        <f>IF($O291&gt;=CD$1,$S291+$Y291+$Z291,$Y291+$Z291)</f>
        <v>1150.6399999999999</v>
      </c>
      <c r="CE291" s="27">
        <f>IF($O291&gt;=CE$1,$S291+$Y291+$Z291,$Y291+$Z291)</f>
        <v>1150.6399999999999</v>
      </c>
      <c r="CF291" s="27">
        <f>IF($O291&gt;=CF$1,$S291+$Y291+$Z291,$Y291+$Z291)</f>
        <v>1150.6399999999999</v>
      </c>
      <c r="CG291" s="27">
        <f>IF($O291&gt;=CG$1,$S291+$Y291+$Z291,$Y291+$Z291)</f>
        <v>1150.6399999999999</v>
      </c>
      <c r="CH291" s="27">
        <f>IF($O291&gt;=CH$1,$S291+$Y291+$Z291,$Y291+$Z291)</f>
        <v>1150.6399999999999</v>
      </c>
      <c r="CI291" s="27">
        <f>IF($O291&gt;=CI$1,$S291+$Y291+$Z291,$Y291+$Z291)</f>
        <v>1150.6399999999999</v>
      </c>
      <c r="CJ291" s="27">
        <f>IF($O291&gt;=CJ$1,$S291+$Y291+$Z291,$Y291+$Z291)</f>
        <v>1150.6399999999999</v>
      </c>
      <c r="CK291" s="27">
        <f>IF($O291&gt;=CK$1,$S291+$Y291+$Z291,$Y291+$Z291)</f>
        <v>1150.6399999999999</v>
      </c>
      <c r="CL291" s="27">
        <f>IF($O291&gt;=CL$1,$S291+$Y291+$Z291,$Y291+$Z291)</f>
        <v>1150.6399999999999</v>
      </c>
      <c r="CM291" s="27">
        <f>IF($O291&gt;=CM$1,$S291+$Y291+$Z291,$Y291+$Z291)</f>
        <v>1150.6399999999999</v>
      </c>
      <c r="CN291" s="27">
        <f>IF($O291&gt;=CN$1,$S291+$Y291,$Y291)</f>
        <v>750.63999999999987</v>
      </c>
      <c r="CO291" s="27">
        <f>IF($O291&gt;=CO$1,$S291+$Y291,$Y291)</f>
        <v>750.63999999999987</v>
      </c>
      <c r="CP291" s="27">
        <f>IF($O291&gt;=CP$1,$S291+$Y291,$Y291)</f>
        <v>750.63999999999987</v>
      </c>
      <c r="CQ291" s="27">
        <f>IF($O291&gt;=CQ$1,$S291+$Y291,$Y291)</f>
        <v>750.63999999999987</v>
      </c>
      <c r="CR291" s="27">
        <f>IF($O291&gt;=CR$1,$S291+$Y291,$Y291)</f>
        <v>750.63999999999987</v>
      </c>
      <c r="CS291" s="27">
        <f>IF($O291&gt;=CS$1,$S291+$Y291,$Y291)</f>
        <v>750.63999999999987</v>
      </c>
      <c r="CT291" s="27">
        <f>IF($O291&gt;=CT$1,$S291+$Y291,$Y291)</f>
        <v>750.63999999999987</v>
      </c>
      <c r="CU291" s="27">
        <f>IF($O291&gt;=CU$1,$S291+$Y291,$Y291)</f>
        <v>750.63999999999987</v>
      </c>
      <c r="CV291" s="27">
        <f>IF($O291&gt;=CV$1,$S291+$Y291,$Y291)</f>
        <v>750.63999999999987</v>
      </c>
      <c r="CW291" s="27">
        <f>IF($O291&gt;=CW$1,$S291+$Y291,$Y291)</f>
        <v>750.63999999999987</v>
      </c>
      <c r="CX291" s="27">
        <f>IF($O291&gt;=CX$1,$S291+$Y291,$Y291)</f>
        <v>750.63999999999987</v>
      </c>
      <c r="CY291" s="27">
        <f>IF($O291&gt;=CY$1,$S291+$Y291,$Y291)</f>
        <v>750.63999999999987</v>
      </c>
      <c r="CZ291" s="27">
        <f>IF($O291&gt;=CZ$1,$S291+$Y291,$Y291)</f>
        <v>750.63999999999987</v>
      </c>
      <c r="DA291" s="27">
        <f>IF($O291&gt;=DA$1,$S291+$Y291,$Y291)</f>
        <v>750.63999999999987</v>
      </c>
      <c r="DB291" s="27">
        <f>IF($O291&gt;=DB$1,$S291+$Y291,$Y291)</f>
        <v>750.63999999999987</v>
      </c>
      <c r="DC291" s="27">
        <f>IF($O291&gt;=DC$1,$S291+$Y291,$Y291)</f>
        <v>750.63999999999987</v>
      </c>
      <c r="DD291" s="27">
        <f>IF($O291&gt;=DD$1,$S291+$Y291,$Y291)</f>
        <v>750.63999999999987</v>
      </c>
      <c r="DE291" s="27">
        <f>IF($O291&gt;=DE$1,$S291+$Y291,$Y291)</f>
        <v>750.63999999999987</v>
      </c>
      <c r="DF291" s="27">
        <f>IF($O291&gt;=DF$1,$S291+$Y291,$Y291)</f>
        <v>750.63999999999987</v>
      </c>
      <c r="DG291" s="27">
        <f>IF($O291&gt;=DG$1,$S291+$Y291,$Y291)</f>
        <v>750.63999999999987</v>
      </c>
      <c r="DH291" s="27">
        <f>IF($O291&gt;=DH$1,$S291+$Y291,$Y291)</f>
        <v>750.63999999999987</v>
      </c>
      <c r="DI291" s="27">
        <f>IF($O291&gt;=DI$1,$S291+$Y291,$Y291)</f>
        <v>750.63999999999987</v>
      </c>
      <c r="DJ291" s="27">
        <f>IF($O291&gt;=DJ$1,$S291+$Y291,$Y291)</f>
        <v>750.63999999999987</v>
      </c>
      <c r="DK291" s="27">
        <f>IF($O291&gt;=DK$1,$S291+$Y291,$Y291)</f>
        <v>750.63999999999987</v>
      </c>
      <c r="DL291" s="27">
        <f>IF($O291&gt;=DL$1,$S291+$Y291,$Y291)</f>
        <v>750.63999999999987</v>
      </c>
      <c r="DM291" s="27">
        <f>IF($O291&gt;=DM$1,$S291+$Y291,$Y291)</f>
        <v>750.63999999999987</v>
      </c>
      <c r="DN291" s="27">
        <f>IF($O291&gt;=DN$1,$S291+$Y291,$Y291)</f>
        <v>750.63999999999987</v>
      </c>
      <c r="DO291" s="27">
        <f>IF($O291&gt;=DO$1,$S291+$Y291,$Y291)</f>
        <v>750.63999999999987</v>
      </c>
      <c r="DP291" s="27">
        <f>IF($O291&gt;=DP$1,$S291+$Y291,$Y291)</f>
        <v>750.63999999999987</v>
      </c>
      <c r="DQ291" s="27">
        <f>IF($O291&gt;=DQ$1,$S291+$Y291,$Y291)</f>
        <v>750.63999999999987</v>
      </c>
      <c r="DR291" s="27">
        <f>IF($O291&gt;=DR$1,$S291+$Y291,$Y291)</f>
        <v>750.63999999999987</v>
      </c>
      <c r="DS291" s="27">
        <f>IF($O291&gt;=DS$1,$S291+$Y291,$Y291)</f>
        <v>750.63999999999987</v>
      </c>
      <c r="DT291" s="27">
        <f>IF($O291&gt;=DT$1,$S291+$Y291,$Y291)</f>
        <v>750.63999999999987</v>
      </c>
      <c r="DU291" s="27">
        <f>IF($O291&gt;=DU$1,$S291+$Y291,$Y291)</f>
        <v>750.63999999999987</v>
      </c>
      <c r="DV291" s="27">
        <f>IF($O291&gt;=DV$1,$S291+$Y291,$Y291)</f>
        <v>750.63999999999987</v>
      </c>
      <c r="DW291" s="27">
        <f>IF($O291&gt;=DW$1,$S291+$Y291,$Y291)</f>
        <v>750.63999999999987</v>
      </c>
      <c r="DX291" s="27">
        <f>IF($O291&gt;=DX$1,$S291+$Y291,$Y291)</f>
        <v>0</v>
      </c>
      <c r="DY291" s="27">
        <f>IF($O291&gt;=DY$1,$S291+$Y291,$Y291)</f>
        <v>0</v>
      </c>
      <c r="DZ291" s="27">
        <f>IF($O291&gt;=DZ$1,$S291+$Y291,$Y291)</f>
        <v>0</v>
      </c>
      <c r="EA291" s="27">
        <f>IF($O291&gt;=EA$1,$S291+$Y291,$Y291)</f>
        <v>0</v>
      </c>
      <c r="EB291" s="27">
        <f>IF($O291&gt;=EB$1,$S291+$Y291,$Y291)</f>
        <v>0</v>
      </c>
      <c r="EC291" s="27">
        <f>IF($O291&gt;=EC$1,$S291+$Y291,$Y291)</f>
        <v>0</v>
      </c>
      <c r="ED291" s="27">
        <f>IF($O291&gt;=ED$1,$S291+$Y291,$Y291)</f>
        <v>0</v>
      </c>
      <c r="EE291" s="27">
        <f>IF($O291&gt;=EE$1,$S291+$Y291,$Y291)</f>
        <v>0</v>
      </c>
      <c r="EF291" s="27">
        <f>IF($O291&gt;=EF$1,$S291+$Y291,$Y291)</f>
        <v>0</v>
      </c>
      <c r="EG291" s="27">
        <f>IF($O291&gt;=EG$1,$S291+$Y291,$Y291)</f>
        <v>0</v>
      </c>
      <c r="EH291" s="27">
        <f>IF($O291&gt;=EH$1,$S291+$Y291,$Y291)</f>
        <v>0</v>
      </c>
      <c r="EI291" s="27">
        <f>IF($O291&gt;=EI$1,$S291+$Y291,$Y291)</f>
        <v>0</v>
      </c>
      <c r="EJ291" s="27">
        <f>IF($O291&gt;=EJ$1,$S291+$Y291,$Y291)</f>
        <v>0</v>
      </c>
      <c r="EK291" s="27">
        <f>IF($O291&gt;=EK$1,$S291+$Y291,$Y291)</f>
        <v>0</v>
      </c>
      <c r="EL291" s="27">
        <f>IF($O291&gt;=EL$1,$S291+$Y291,$Y291)</f>
        <v>0</v>
      </c>
      <c r="EM291" s="27">
        <f>IF($O291&gt;=EM$1,$S291+$Y291,$Y291)</f>
        <v>0</v>
      </c>
      <c r="EN291" s="27">
        <f>IF($O291&gt;=EN$1,$S291+$Y291,$Y291)</f>
        <v>0</v>
      </c>
      <c r="EO291" s="27">
        <f>IF($O291&gt;=EO$1,$S291+$Y291,$Y291)</f>
        <v>0</v>
      </c>
      <c r="EP291" s="27">
        <f>IF($O291&gt;=EP$1,$S291+$Y291,$Y291)</f>
        <v>0</v>
      </c>
      <c r="EQ291" s="27">
        <f>IF($O291&gt;=EQ$1,$S291+$Y291,$Y291)</f>
        <v>0</v>
      </c>
      <c r="ER291" s="27">
        <f>IF($O291&gt;=ER$1,$S291+$Y291,$Y291)</f>
        <v>0</v>
      </c>
      <c r="ES291" s="27">
        <f>IF($O291&gt;=ES$1,$S291+$Y291,$Y291)</f>
        <v>0</v>
      </c>
      <c r="ET291" s="27">
        <f>IF($O291&gt;=ET$1,$S291+$Y291,$Y291)</f>
        <v>0</v>
      </c>
      <c r="EU291" s="27">
        <f>IF($O291&gt;=EU$1,$S291+$Y291,$Y291)</f>
        <v>0</v>
      </c>
      <c r="EV291" s="27">
        <f>IF($O291&gt;=EV$1,$S291,0)</f>
        <v>0</v>
      </c>
      <c r="EW291" s="27">
        <f>IF($O291&gt;=EW$1,$S291,0)</f>
        <v>0</v>
      </c>
      <c r="EX291" s="27">
        <f>IF($O291&gt;=EX$1,$S291,0)</f>
        <v>0</v>
      </c>
      <c r="EY291" s="27">
        <f>IF($O291&gt;=EY$1,$S291,0)</f>
        <v>0</v>
      </c>
      <c r="EZ291" s="27">
        <f>IF($O291&gt;=EZ$1,$S291,0)</f>
        <v>0</v>
      </c>
      <c r="FA291" s="27">
        <f>IF($O291&gt;=FA$1,$S291,0)</f>
        <v>0</v>
      </c>
      <c r="FB291" s="27">
        <f>IF($O291&gt;=FB$1,$S291,0)</f>
        <v>0</v>
      </c>
      <c r="FC291" s="27">
        <f>IF($O291&gt;=FC$1,$S291,0)</f>
        <v>0</v>
      </c>
      <c r="FD291" s="27">
        <f>IF($O291&gt;=FD$1,$S291,0)</f>
        <v>0</v>
      </c>
      <c r="FE291" s="27">
        <f>IF($O291&gt;=FE$1,$S291,0)</f>
        <v>0</v>
      </c>
      <c r="FF291" s="27">
        <f>IF($O291&gt;=FF$1,$S291,0)</f>
        <v>0</v>
      </c>
      <c r="FG291" s="27">
        <f>IF($O291&gt;=FG$1,$S291,0)</f>
        <v>0</v>
      </c>
      <c r="FH291" s="27">
        <f>IF($O291&gt;=FH$1,$S291,0)</f>
        <v>0</v>
      </c>
      <c r="FI291" s="27">
        <f>IF($O291&gt;=FI$1,$S291,0)</f>
        <v>0</v>
      </c>
      <c r="FJ291" s="27">
        <f>IF($O291&gt;=FJ$1,$S291,0)</f>
        <v>0</v>
      </c>
      <c r="FK291" s="27">
        <f>IF($O291&gt;=FK$1,$S291,0)</f>
        <v>0</v>
      </c>
      <c r="FL291" s="27">
        <f>IF($O291&gt;=FL$1,$S291,0)</f>
        <v>0</v>
      </c>
      <c r="FM291" s="27">
        <f>IF($O291&gt;=FM$1,$S291,0)</f>
        <v>0</v>
      </c>
      <c r="FN291" s="27">
        <f>IF($O291&gt;=FN$1,$S291,0)</f>
        <v>0</v>
      </c>
      <c r="FO291" s="27">
        <f>IF($O291&gt;=FO$1,$S291,0)</f>
        <v>0</v>
      </c>
      <c r="FP291" s="27">
        <f>IF($O291&gt;=FP$1,$S291,0)</f>
        <v>0</v>
      </c>
      <c r="FQ291" s="27">
        <f>IF($O291&gt;=FQ$1,$S291,0)</f>
        <v>0</v>
      </c>
      <c r="FR291" s="27">
        <f>IF($O291&gt;=FR$1,$S291,0)</f>
        <v>0</v>
      </c>
      <c r="FS291" s="27">
        <f>IF($O291&gt;=FS$1,$S291,0)</f>
        <v>0</v>
      </c>
      <c r="FT291" s="27">
        <f>IF($O291&gt;=FT$1,$S291,0)</f>
        <v>0</v>
      </c>
      <c r="FU291" s="27">
        <f>IF($O291&gt;=FU$1,$S291,0)</f>
        <v>0</v>
      </c>
      <c r="FV291" s="27">
        <f>IF($O291&gt;=FV$1,$S291,0)</f>
        <v>0</v>
      </c>
      <c r="FW291" s="27">
        <f>IF($O291&gt;=FW$1,$S291,0)</f>
        <v>0</v>
      </c>
      <c r="FX291" s="27">
        <f>IF($O291&gt;=FX$1,$S291,0)</f>
        <v>0</v>
      </c>
      <c r="FY291" s="27">
        <f>IF($O291&gt;=FY$1,$S291,0)</f>
        <v>0</v>
      </c>
      <c r="FZ291" s="27">
        <f>IF($O291&gt;=FZ$1,$S291,0)</f>
        <v>0</v>
      </c>
      <c r="GA291" s="27">
        <f>IF($O291&gt;=GA$1,$S291,0)</f>
        <v>0</v>
      </c>
      <c r="GB291" s="27">
        <f>IF($O291&gt;=GB$1,$S291,0)</f>
        <v>0</v>
      </c>
      <c r="GC291" s="27">
        <f>IF($O291&gt;=GC$1,$S291,0)</f>
        <v>0</v>
      </c>
      <c r="GD291" s="27">
        <f>IF($O291&gt;=GD$1,$S291,0)</f>
        <v>0</v>
      </c>
      <c r="GE291" s="27">
        <f>IF($O291&gt;=GE$1,$S291,0)</f>
        <v>0</v>
      </c>
      <c r="GF291" s="27">
        <f>IF($O291&gt;=GF$1,$S291,0)</f>
        <v>0</v>
      </c>
      <c r="GG291" s="27">
        <f>IF($O291&gt;=GG$1,$S291,0)</f>
        <v>0</v>
      </c>
      <c r="GH291" s="27">
        <f>IF($O291&gt;=GH$1,$S291,0)</f>
        <v>0</v>
      </c>
      <c r="GI291" s="27">
        <f>IF($O291&gt;=GI$1,$S291,0)</f>
        <v>0</v>
      </c>
      <c r="GJ291" s="27">
        <f>IF($O291&gt;=GJ$1,$S291,0)</f>
        <v>0</v>
      </c>
      <c r="GK291" s="27">
        <f>IF($O291&gt;=GK$1,$S291,0)</f>
        <v>0</v>
      </c>
      <c r="GL291" s="27">
        <f>IF($O291&gt;=GL$1,$S291,0)</f>
        <v>0</v>
      </c>
      <c r="GM291" s="27">
        <f>IF($O291&gt;=GM$1,$S291,0)</f>
        <v>0</v>
      </c>
      <c r="GN291" s="27">
        <f>IF($O291&gt;=GN$1,$S291,0)</f>
        <v>0</v>
      </c>
      <c r="GO291" s="27">
        <f>IF($O291&gt;=GO$1,$S291,0)</f>
        <v>0</v>
      </c>
      <c r="GP291" s="27">
        <f>IF($O291&gt;=GP$1,$S291,0)</f>
        <v>0</v>
      </c>
      <c r="GQ291" s="27">
        <f>IF($O291&gt;=GQ$1,$S291,0)</f>
        <v>0</v>
      </c>
      <c r="GR291" s="27">
        <f>IF($O291&gt;=GR$1,$S291,0)</f>
        <v>0</v>
      </c>
      <c r="GS291" s="27">
        <f>IF($O291&gt;=GS$1,$S291,0)</f>
        <v>0</v>
      </c>
      <c r="GT291" s="27">
        <f>IF($O291&gt;=GT$1,$S291,0)</f>
        <v>0</v>
      </c>
      <c r="GU291" s="27">
        <f>IF($O291&gt;=GU$1,$S291,0)</f>
        <v>0</v>
      </c>
      <c r="GV291" s="27">
        <f>IF($O291&gt;=GV$1,$S291,0)</f>
        <v>0</v>
      </c>
      <c r="GW291" s="27">
        <f>IF($O291&gt;=GW$1,$S291,0)</f>
        <v>0</v>
      </c>
      <c r="GX291" s="27">
        <f>IF($O291&gt;=GX$1,$S291,0)</f>
        <v>0</v>
      </c>
      <c r="GY291" s="27">
        <f>IF($O291&gt;=GY$1,$S291,0)</f>
        <v>0</v>
      </c>
      <c r="GZ291" s="27">
        <f>IF($O291&gt;=GZ$1,$S291,0)</f>
        <v>0</v>
      </c>
      <c r="HA291" s="27">
        <f>IF($O291&gt;=HA$1,$S291,0)</f>
        <v>0</v>
      </c>
      <c r="HB291" s="27">
        <f>IF($O291&gt;=HB$1,$S291,0)</f>
        <v>0</v>
      </c>
      <c r="HC291" s="27">
        <f>IF($O291&gt;=HC$1,$S291,0)</f>
        <v>0</v>
      </c>
    </row>
    <row r="292" spans="1:211">
      <c r="A292" s="3">
        <v>48518</v>
      </c>
      <c r="B292" s="3" t="s">
        <v>284</v>
      </c>
      <c r="C292" s="3" t="s">
        <v>107</v>
      </c>
      <c r="D292" s="3">
        <v>57</v>
      </c>
      <c r="E292" s="4">
        <v>33821</v>
      </c>
      <c r="F292" s="5">
        <v>25.890410958904109</v>
      </c>
      <c r="G292" s="3" t="s">
        <v>99</v>
      </c>
      <c r="H292" s="4">
        <v>22543</v>
      </c>
      <c r="I292" s="9" t="s">
        <v>864</v>
      </c>
      <c r="J292" s="5">
        <v>3989.49</v>
      </c>
      <c r="K292" s="31">
        <v>331</v>
      </c>
      <c r="L292" s="32">
        <v>26</v>
      </c>
      <c r="M292" s="33">
        <f>VLOOKUP(L292,FIND,3,TRUE)</f>
        <v>1.5</v>
      </c>
      <c r="N292" s="32">
        <f>IF(L292&gt;30,180,VLOOKUP(L292,TEMPO,2,FALSE))</f>
        <v>156</v>
      </c>
      <c r="O292" s="32">
        <f>IF(R292&gt;0,4,N292)</f>
        <v>156</v>
      </c>
      <c r="P292" s="96">
        <f>J292*M292*L292</f>
        <v>155590.10999999999</v>
      </c>
      <c r="Q292" s="96">
        <f>10934.45*2</f>
        <v>21868.9</v>
      </c>
      <c r="R292" s="96">
        <f>IF(P292&lt;=Q292,P292/4,0)</f>
        <v>0</v>
      </c>
      <c r="S292" s="5">
        <f>IF(P292&gt;=Q292,P292/N292,0)</f>
        <v>997.37249999999995</v>
      </c>
      <c r="T292" s="3"/>
      <c r="U292" s="3">
        <f>IF(T292="",1,0)</f>
        <v>1</v>
      </c>
      <c r="V292" s="3">
        <v>642</v>
      </c>
      <c r="W292" s="5">
        <v>0</v>
      </c>
      <c r="X292" s="5">
        <v>245.73</v>
      </c>
      <c r="Y292" s="5">
        <f>X292*W292</f>
        <v>0</v>
      </c>
      <c r="Z292" s="5">
        <v>400</v>
      </c>
      <c r="AA292" s="5">
        <f>S292+Y292+Z292</f>
        <v>1397.3724999999999</v>
      </c>
      <c r="AB292" s="39">
        <f>(J292/12+J292/12*1.3333333333+450/12+J292/30*6/12+J292)*1.3+Y292+Z292+153.9</f>
        <v>6883.8803666522599</v>
      </c>
      <c r="AC292" s="39" t="s">
        <v>107</v>
      </c>
      <c r="AD292" s="39">
        <f>J292*1.3+400+153.9</f>
        <v>5740.2369999999992</v>
      </c>
      <c r="AE292" s="39">
        <f>SUMIFS('CUSTO MENSAL FUNC NOVO'!H:H,'CUSTO MENSAL FUNC NOVO'!A:A,'VALORES MENSAIS'!AC292)</f>
        <v>3348.9422500000001</v>
      </c>
      <c r="AF292" s="27">
        <f>IF($R292&gt;0,$R292,$S292)+$Y292+$Z292</f>
        <v>1397.3724999999999</v>
      </c>
      <c r="AG292" s="27">
        <f>IF($R292&gt;0,$R292,$S292)+$Y292+$Z292</f>
        <v>1397.3724999999999</v>
      </c>
      <c r="AH292" s="27">
        <f>IF($R292&gt;0,$R292,$S292)+$Y292+$Z292</f>
        <v>1397.3724999999999</v>
      </c>
      <c r="AI292" s="27">
        <f>IF($R292&gt;0,$R292,$S292)+$Y292+$Z292</f>
        <v>1397.3724999999999</v>
      </c>
      <c r="AJ292" s="27">
        <f>IF($O292&gt;=AJ$1,$S292+$Y292+$Z292,$Y292+$Z292)</f>
        <v>1397.3724999999999</v>
      </c>
      <c r="AK292" s="27">
        <f>IF($O292&gt;=AK$1,$S292+$Y292+$Z292,$Y292+$Z292)</f>
        <v>1397.3724999999999</v>
      </c>
      <c r="AL292" s="27">
        <f>IF($O292&gt;=AL$1,$S292+$Y292+$Z292,$Y292+$Z292)</f>
        <v>1397.3724999999999</v>
      </c>
      <c r="AM292" s="27">
        <f>IF($O292&gt;=AM$1,$S292+$Y292+$Z292,$Y292+$Z292)</f>
        <v>1397.3724999999999</v>
      </c>
      <c r="AN292" s="27">
        <f>IF($O292&gt;=AN$1,$S292+$Y292+$Z292,$Y292+$Z292)</f>
        <v>1397.3724999999999</v>
      </c>
      <c r="AO292" s="27">
        <f>IF($O292&gt;=AO$1,$S292+$Y292+$Z292,$Y292+$Z292)</f>
        <v>1397.3724999999999</v>
      </c>
      <c r="AP292" s="27">
        <f>IF($O292&gt;=AP$1,$S292+$Y292+$Z292,$Y292+$Z292)</f>
        <v>1397.3724999999999</v>
      </c>
      <c r="AQ292" s="27">
        <f>IF($O292&gt;=AQ$1,$S292+$Y292+$Z292,$Y292+$Z292)</f>
        <v>1397.3724999999999</v>
      </c>
      <c r="AR292" s="27">
        <f>IF($O292&gt;=AR$1,$S292+$Y292+$Z292,$Y292+$Z292)</f>
        <v>1397.3724999999999</v>
      </c>
      <c r="AS292" s="27">
        <f>IF($O292&gt;=AS$1,$S292+$Y292+$Z292,$Y292+$Z292)</f>
        <v>1397.3724999999999</v>
      </c>
      <c r="AT292" s="27">
        <f>IF($O292&gt;=AT$1,$S292+$Y292+$Z292,$Y292+$Z292)</f>
        <v>1397.3724999999999</v>
      </c>
      <c r="AU292" s="27">
        <f>IF($O292&gt;=AU$1,$S292+$Y292+$Z292,$Y292+$Z292)</f>
        <v>1397.3724999999999</v>
      </c>
      <c r="AV292" s="27">
        <f>IF($O292&gt;=AV$1,$S292+$Y292+$Z292,$Y292+$Z292)</f>
        <v>1397.3724999999999</v>
      </c>
      <c r="AW292" s="27">
        <f>IF($O292&gt;=AW$1,$S292+$Y292+$Z292,$Y292+$Z292)</f>
        <v>1397.3724999999999</v>
      </c>
      <c r="AX292" s="27">
        <f>IF($O292&gt;=AX$1,$S292+$Y292+$Z292,$Y292+$Z292)</f>
        <v>1397.3724999999999</v>
      </c>
      <c r="AY292" s="27">
        <f>IF($O292&gt;=AY$1,$S292+$Y292+$Z292,$Y292+$Z292)</f>
        <v>1397.3724999999999</v>
      </c>
      <c r="AZ292" s="27">
        <f>IF($O292&gt;=AZ$1,$S292+$Y292+$Z292,$Y292+$Z292)</f>
        <v>1397.3724999999999</v>
      </c>
      <c r="BA292" s="27">
        <f>IF($O292&gt;=BA$1,$S292+$Y292+$Z292,$Y292+$Z292)</f>
        <v>1397.3724999999999</v>
      </c>
      <c r="BB292" s="27">
        <f>IF($O292&gt;=BB$1,$S292+$Y292+$Z292,$Y292+$Z292)</f>
        <v>1397.3724999999999</v>
      </c>
      <c r="BC292" s="27">
        <f>IF($O292&gt;=BC$1,$S292+$Y292+$Z292,$Y292+$Z292)</f>
        <v>1397.3724999999999</v>
      </c>
      <c r="BD292" s="27">
        <f>IF($O292&gt;=BD$1,$S292+$Y292+$Z292,$Y292+$Z292)</f>
        <v>1397.3724999999999</v>
      </c>
      <c r="BE292" s="27">
        <f>IF($O292&gt;=BE$1,$S292+$Y292+$Z292,$Y292+$Z292)</f>
        <v>1397.3724999999999</v>
      </c>
      <c r="BF292" s="27">
        <f>IF($O292&gt;=BF$1,$S292+$Y292+$Z292,$Y292+$Z292)</f>
        <v>1397.3724999999999</v>
      </c>
      <c r="BG292" s="27">
        <f>IF($O292&gt;=BG$1,$S292+$Y292+$Z292,$Y292+$Z292)</f>
        <v>1397.3724999999999</v>
      </c>
      <c r="BH292" s="27">
        <f>IF($O292&gt;=BH$1,$S292+$Y292+$Z292,$Y292+$Z292)</f>
        <v>1397.3724999999999</v>
      </c>
      <c r="BI292" s="27">
        <f>IF($O292&gt;=BI$1,$S292+$Y292+$Z292,$Y292+$Z292)</f>
        <v>1397.3724999999999</v>
      </c>
      <c r="BJ292" s="27">
        <f>IF($O292&gt;=BJ$1,$S292+$Y292+$Z292,$Y292+$Z292)</f>
        <v>1397.3724999999999</v>
      </c>
      <c r="BK292" s="27">
        <f>IF($O292&gt;=BK$1,$S292+$Y292+$Z292,$Y292+$Z292)</f>
        <v>1397.3724999999999</v>
      </c>
      <c r="BL292" s="27">
        <f>IF($O292&gt;=BL$1,$S292+$Y292+$Z292,$Y292+$Z292)</f>
        <v>1397.3724999999999</v>
      </c>
      <c r="BM292" s="27">
        <f>IF($O292&gt;=BM$1,$S292+$Y292+$Z292,$Y292+$Z292)</f>
        <v>1397.3724999999999</v>
      </c>
      <c r="BN292" s="27">
        <f>IF($O292&gt;=BN$1,$S292+$Y292+$Z292,$Y292+$Z292)</f>
        <v>1397.3724999999999</v>
      </c>
      <c r="BO292" s="27">
        <f>IF($O292&gt;=BO$1,$S292+$Y292+$Z292,$Y292+$Z292)</f>
        <v>1397.3724999999999</v>
      </c>
      <c r="BP292" s="27">
        <f>IF($O292&gt;=BP$1,$S292+$Y292+$Z292,$Y292+$Z292)</f>
        <v>1397.3724999999999</v>
      </c>
      <c r="BQ292" s="27">
        <f>IF($O292&gt;=BQ$1,$S292+$Y292+$Z292,$Y292+$Z292)</f>
        <v>1397.3724999999999</v>
      </c>
      <c r="BR292" s="27">
        <f>IF($O292&gt;=BR$1,$S292+$Y292+$Z292,$Y292+$Z292)</f>
        <v>1397.3724999999999</v>
      </c>
      <c r="BS292" s="27">
        <f>IF($O292&gt;=BS$1,$S292+$Y292+$Z292,$Y292+$Z292)</f>
        <v>1397.3724999999999</v>
      </c>
      <c r="BT292" s="27">
        <f>IF($O292&gt;=BT$1,$S292+$Y292+$Z292,$Y292+$Z292)</f>
        <v>1397.3724999999999</v>
      </c>
      <c r="BU292" s="27">
        <f>IF($O292&gt;=BU$1,$S292+$Y292+$Z292,$Y292+$Z292)</f>
        <v>1397.3724999999999</v>
      </c>
      <c r="BV292" s="27">
        <f>IF($O292&gt;=BV$1,$S292+$Y292+$Z292,$Y292+$Z292)</f>
        <v>1397.3724999999999</v>
      </c>
      <c r="BW292" s="27">
        <f>IF($O292&gt;=BW$1,$S292+$Y292+$Z292,$Y292+$Z292)</f>
        <v>1397.3724999999999</v>
      </c>
      <c r="BX292" s="27">
        <f>IF($O292&gt;=BX$1,$S292+$Y292+$Z292,$Y292+$Z292)</f>
        <v>1397.3724999999999</v>
      </c>
      <c r="BY292" s="27">
        <f>IF($O292&gt;=BY$1,$S292+$Y292+$Z292,$Y292+$Z292)</f>
        <v>1397.3724999999999</v>
      </c>
      <c r="BZ292" s="27">
        <f>IF($O292&gt;=BZ$1,$S292+$Y292+$Z292,$Y292+$Z292)</f>
        <v>1397.3724999999999</v>
      </c>
      <c r="CA292" s="27">
        <f>IF($O292&gt;=CA$1,$S292+$Y292+$Z292,$Y292+$Z292)</f>
        <v>1397.3724999999999</v>
      </c>
      <c r="CB292" s="27">
        <f>IF($O292&gt;=CB$1,$S292+$Y292+$Z292,$Y292+$Z292)</f>
        <v>1397.3724999999999</v>
      </c>
      <c r="CC292" s="27">
        <f>IF($O292&gt;=CC$1,$S292+$Y292+$Z292,$Y292+$Z292)</f>
        <v>1397.3724999999999</v>
      </c>
      <c r="CD292" s="27">
        <f>IF($O292&gt;=CD$1,$S292+$Y292+$Z292,$Y292+$Z292)</f>
        <v>1397.3724999999999</v>
      </c>
      <c r="CE292" s="27">
        <f>IF($O292&gt;=CE$1,$S292+$Y292+$Z292,$Y292+$Z292)</f>
        <v>1397.3724999999999</v>
      </c>
      <c r="CF292" s="27">
        <f>IF($O292&gt;=CF$1,$S292+$Y292+$Z292,$Y292+$Z292)</f>
        <v>1397.3724999999999</v>
      </c>
      <c r="CG292" s="27">
        <f>IF($O292&gt;=CG$1,$S292+$Y292+$Z292,$Y292+$Z292)</f>
        <v>1397.3724999999999</v>
      </c>
      <c r="CH292" s="27">
        <f>IF($O292&gt;=CH$1,$S292+$Y292+$Z292,$Y292+$Z292)</f>
        <v>1397.3724999999999</v>
      </c>
      <c r="CI292" s="27">
        <f>IF($O292&gt;=CI$1,$S292+$Y292+$Z292,$Y292+$Z292)</f>
        <v>1397.3724999999999</v>
      </c>
      <c r="CJ292" s="27">
        <f>IF($O292&gt;=CJ$1,$S292+$Y292+$Z292,$Y292+$Z292)</f>
        <v>1397.3724999999999</v>
      </c>
      <c r="CK292" s="27">
        <f>IF($O292&gt;=CK$1,$S292+$Y292+$Z292,$Y292+$Z292)</f>
        <v>1397.3724999999999</v>
      </c>
      <c r="CL292" s="27">
        <f>IF($O292&gt;=CL$1,$S292+$Y292+$Z292,$Y292+$Z292)</f>
        <v>1397.3724999999999</v>
      </c>
      <c r="CM292" s="27">
        <f>IF($O292&gt;=CM$1,$S292+$Y292+$Z292,$Y292+$Z292)</f>
        <v>1397.3724999999999</v>
      </c>
      <c r="CN292" s="27">
        <f>IF($O292&gt;=CN$1,$S292+$Y292,$Y292)</f>
        <v>997.37249999999995</v>
      </c>
      <c r="CO292" s="27">
        <f>IF($O292&gt;=CO$1,$S292+$Y292,$Y292)</f>
        <v>997.37249999999995</v>
      </c>
      <c r="CP292" s="27">
        <f>IF($O292&gt;=CP$1,$S292+$Y292,$Y292)</f>
        <v>997.37249999999995</v>
      </c>
      <c r="CQ292" s="27">
        <f>IF($O292&gt;=CQ$1,$S292+$Y292,$Y292)</f>
        <v>997.37249999999995</v>
      </c>
      <c r="CR292" s="27">
        <f>IF($O292&gt;=CR$1,$S292+$Y292,$Y292)</f>
        <v>997.37249999999995</v>
      </c>
      <c r="CS292" s="27">
        <f>IF($O292&gt;=CS$1,$S292+$Y292,$Y292)</f>
        <v>997.37249999999995</v>
      </c>
      <c r="CT292" s="27">
        <f>IF($O292&gt;=CT$1,$S292+$Y292,$Y292)</f>
        <v>997.37249999999995</v>
      </c>
      <c r="CU292" s="27">
        <f>IF($O292&gt;=CU$1,$S292+$Y292,$Y292)</f>
        <v>997.37249999999995</v>
      </c>
      <c r="CV292" s="27">
        <f>IF($O292&gt;=CV$1,$S292+$Y292,$Y292)</f>
        <v>997.37249999999995</v>
      </c>
      <c r="CW292" s="27">
        <f>IF($O292&gt;=CW$1,$S292+$Y292,$Y292)</f>
        <v>997.37249999999995</v>
      </c>
      <c r="CX292" s="27">
        <f>IF($O292&gt;=CX$1,$S292+$Y292,$Y292)</f>
        <v>997.37249999999995</v>
      </c>
      <c r="CY292" s="27">
        <f>IF($O292&gt;=CY$1,$S292+$Y292,$Y292)</f>
        <v>997.37249999999995</v>
      </c>
      <c r="CZ292" s="27">
        <f>IF($O292&gt;=CZ$1,$S292+$Y292,$Y292)</f>
        <v>997.37249999999995</v>
      </c>
      <c r="DA292" s="27">
        <f>IF($O292&gt;=DA$1,$S292+$Y292,$Y292)</f>
        <v>997.37249999999995</v>
      </c>
      <c r="DB292" s="27">
        <f>IF($O292&gt;=DB$1,$S292+$Y292,$Y292)</f>
        <v>997.37249999999995</v>
      </c>
      <c r="DC292" s="27">
        <f>IF($O292&gt;=DC$1,$S292+$Y292,$Y292)</f>
        <v>997.37249999999995</v>
      </c>
      <c r="DD292" s="27">
        <f>IF($O292&gt;=DD$1,$S292+$Y292,$Y292)</f>
        <v>997.37249999999995</v>
      </c>
      <c r="DE292" s="27">
        <f>IF($O292&gt;=DE$1,$S292+$Y292,$Y292)</f>
        <v>997.37249999999995</v>
      </c>
      <c r="DF292" s="27">
        <f>IF($O292&gt;=DF$1,$S292+$Y292,$Y292)</f>
        <v>997.37249999999995</v>
      </c>
      <c r="DG292" s="27">
        <f>IF($O292&gt;=DG$1,$S292+$Y292,$Y292)</f>
        <v>997.37249999999995</v>
      </c>
      <c r="DH292" s="27">
        <f>IF($O292&gt;=DH$1,$S292+$Y292,$Y292)</f>
        <v>997.37249999999995</v>
      </c>
      <c r="DI292" s="27">
        <f>IF($O292&gt;=DI$1,$S292+$Y292,$Y292)</f>
        <v>997.37249999999995</v>
      </c>
      <c r="DJ292" s="27">
        <f>IF($O292&gt;=DJ$1,$S292+$Y292,$Y292)</f>
        <v>997.37249999999995</v>
      </c>
      <c r="DK292" s="27">
        <f>IF($O292&gt;=DK$1,$S292+$Y292,$Y292)</f>
        <v>997.37249999999995</v>
      </c>
      <c r="DL292" s="27">
        <f>IF($O292&gt;=DL$1,$S292+$Y292,$Y292)</f>
        <v>997.37249999999995</v>
      </c>
      <c r="DM292" s="27">
        <f>IF($O292&gt;=DM$1,$S292+$Y292,$Y292)</f>
        <v>997.37249999999995</v>
      </c>
      <c r="DN292" s="27">
        <f>IF($O292&gt;=DN$1,$S292+$Y292,$Y292)</f>
        <v>997.37249999999995</v>
      </c>
      <c r="DO292" s="27">
        <f>IF($O292&gt;=DO$1,$S292+$Y292,$Y292)</f>
        <v>997.37249999999995</v>
      </c>
      <c r="DP292" s="27">
        <f>IF($O292&gt;=DP$1,$S292+$Y292,$Y292)</f>
        <v>997.37249999999995</v>
      </c>
      <c r="DQ292" s="27">
        <f>IF($O292&gt;=DQ$1,$S292+$Y292,$Y292)</f>
        <v>997.37249999999995</v>
      </c>
      <c r="DR292" s="27">
        <f>IF($O292&gt;=DR$1,$S292+$Y292,$Y292)</f>
        <v>997.37249999999995</v>
      </c>
      <c r="DS292" s="27">
        <f>IF($O292&gt;=DS$1,$S292+$Y292,$Y292)</f>
        <v>997.37249999999995</v>
      </c>
      <c r="DT292" s="27">
        <f>IF($O292&gt;=DT$1,$S292+$Y292,$Y292)</f>
        <v>997.37249999999995</v>
      </c>
      <c r="DU292" s="27">
        <f>IF($O292&gt;=DU$1,$S292+$Y292,$Y292)</f>
        <v>997.37249999999995</v>
      </c>
      <c r="DV292" s="27">
        <f>IF($O292&gt;=DV$1,$S292+$Y292,$Y292)</f>
        <v>997.37249999999995</v>
      </c>
      <c r="DW292" s="27">
        <f>IF($O292&gt;=DW$1,$S292+$Y292,$Y292)</f>
        <v>997.37249999999995</v>
      </c>
      <c r="DX292" s="27">
        <f>IF($O292&gt;=DX$1,$S292+$Y292,$Y292)</f>
        <v>997.37249999999995</v>
      </c>
      <c r="DY292" s="27">
        <f>IF($O292&gt;=DY$1,$S292+$Y292,$Y292)</f>
        <v>997.37249999999995</v>
      </c>
      <c r="DZ292" s="27">
        <f>IF($O292&gt;=DZ$1,$S292+$Y292,$Y292)</f>
        <v>997.37249999999995</v>
      </c>
      <c r="EA292" s="27">
        <f>IF($O292&gt;=EA$1,$S292+$Y292,$Y292)</f>
        <v>997.37249999999995</v>
      </c>
      <c r="EB292" s="27">
        <f>IF($O292&gt;=EB$1,$S292+$Y292,$Y292)</f>
        <v>997.37249999999995</v>
      </c>
      <c r="EC292" s="27">
        <f>IF($O292&gt;=EC$1,$S292+$Y292,$Y292)</f>
        <v>997.37249999999995</v>
      </c>
      <c r="ED292" s="27">
        <f>IF($O292&gt;=ED$1,$S292+$Y292,$Y292)</f>
        <v>997.37249999999995</v>
      </c>
      <c r="EE292" s="27">
        <f>IF($O292&gt;=EE$1,$S292+$Y292,$Y292)</f>
        <v>997.37249999999995</v>
      </c>
      <c r="EF292" s="27">
        <f>IF($O292&gt;=EF$1,$S292+$Y292,$Y292)</f>
        <v>997.37249999999995</v>
      </c>
      <c r="EG292" s="27">
        <f>IF($O292&gt;=EG$1,$S292+$Y292,$Y292)</f>
        <v>997.37249999999995</v>
      </c>
      <c r="EH292" s="27">
        <f>IF($O292&gt;=EH$1,$S292+$Y292,$Y292)</f>
        <v>997.37249999999995</v>
      </c>
      <c r="EI292" s="27">
        <f>IF($O292&gt;=EI$1,$S292+$Y292,$Y292)</f>
        <v>997.37249999999995</v>
      </c>
      <c r="EJ292" s="27">
        <f>IF($O292&gt;=EJ$1,$S292+$Y292,$Y292)</f>
        <v>997.37249999999995</v>
      </c>
      <c r="EK292" s="27">
        <f>IF($O292&gt;=EK$1,$S292+$Y292,$Y292)</f>
        <v>997.37249999999995</v>
      </c>
      <c r="EL292" s="27">
        <f>IF($O292&gt;=EL$1,$S292+$Y292,$Y292)</f>
        <v>997.37249999999995</v>
      </c>
      <c r="EM292" s="27">
        <f>IF($O292&gt;=EM$1,$S292+$Y292,$Y292)</f>
        <v>997.37249999999995</v>
      </c>
      <c r="EN292" s="27">
        <f>IF($O292&gt;=EN$1,$S292+$Y292,$Y292)</f>
        <v>997.37249999999995</v>
      </c>
      <c r="EO292" s="27">
        <f>IF($O292&gt;=EO$1,$S292+$Y292,$Y292)</f>
        <v>997.37249999999995</v>
      </c>
      <c r="EP292" s="27">
        <f>IF($O292&gt;=EP$1,$S292+$Y292,$Y292)</f>
        <v>997.37249999999995</v>
      </c>
      <c r="EQ292" s="27">
        <f>IF($O292&gt;=EQ$1,$S292+$Y292,$Y292)</f>
        <v>997.37249999999995</v>
      </c>
      <c r="ER292" s="27">
        <f>IF($O292&gt;=ER$1,$S292+$Y292,$Y292)</f>
        <v>997.37249999999995</v>
      </c>
      <c r="ES292" s="27">
        <f>IF($O292&gt;=ES$1,$S292+$Y292,$Y292)</f>
        <v>997.37249999999995</v>
      </c>
      <c r="ET292" s="27">
        <f>IF($O292&gt;=ET$1,$S292+$Y292,$Y292)</f>
        <v>997.37249999999995</v>
      </c>
      <c r="EU292" s="27">
        <f>IF($O292&gt;=EU$1,$S292+$Y292,$Y292)</f>
        <v>997.37249999999995</v>
      </c>
      <c r="EV292" s="27">
        <f>IF($O292&gt;=EV$1,$S292,0)</f>
        <v>997.37249999999995</v>
      </c>
      <c r="EW292" s="27">
        <f>IF($O292&gt;=EW$1,$S292,0)</f>
        <v>997.37249999999995</v>
      </c>
      <c r="EX292" s="27">
        <f>IF($O292&gt;=EX$1,$S292,0)</f>
        <v>997.37249999999995</v>
      </c>
      <c r="EY292" s="27">
        <f>IF($O292&gt;=EY$1,$S292,0)</f>
        <v>997.37249999999995</v>
      </c>
      <c r="EZ292" s="27">
        <f>IF($O292&gt;=EZ$1,$S292,0)</f>
        <v>997.37249999999995</v>
      </c>
      <c r="FA292" s="27">
        <f>IF($O292&gt;=FA$1,$S292,0)</f>
        <v>997.37249999999995</v>
      </c>
      <c r="FB292" s="27">
        <f>IF($O292&gt;=FB$1,$S292,0)</f>
        <v>997.37249999999995</v>
      </c>
      <c r="FC292" s="27">
        <f>IF($O292&gt;=FC$1,$S292,0)</f>
        <v>997.37249999999995</v>
      </c>
      <c r="FD292" s="27">
        <f>IF($O292&gt;=FD$1,$S292,0)</f>
        <v>997.37249999999995</v>
      </c>
      <c r="FE292" s="27">
        <f>IF($O292&gt;=FE$1,$S292,0)</f>
        <v>997.37249999999995</v>
      </c>
      <c r="FF292" s="27">
        <f>IF($O292&gt;=FF$1,$S292,0)</f>
        <v>997.37249999999995</v>
      </c>
      <c r="FG292" s="27">
        <f>IF($O292&gt;=FG$1,$S292,0)</f>
        <v>997.37249999999995</v>
      </c>
      <c r="FH292" s="27">
        <f>IF($O292&gt;=FH$1,$S292,0)</f>
        <v>997.37249999999995</v>
      </c>
      <c r="FI292" s="27">
        <f>IF($O292&gt;=FI$1,$S292,0)</f>
        <v>997.37249999999995</v>
      </c>
      <c r="FJ292" s="27">
        <f>IF($O292&gt;=FJ$1,$S292,0)</f>
        <v>997.37249999999995</v>
      </c>
      <c r="FK292" s="27">
        <f>IF($O292&gt;=FK$1,$S292,0)</f>
        <v>997.37249999999995</v>
      </c>
      <c r="FL292" s="27">
        <f>IF($O292&gt;=FL$1,$S292,0)</f>
        <v>997.37249999999995</v>
      </c>
      <c r="FM292" s="27">
        <f>IF($O292&gt;=FM$1,$S292,0)</f>
        <v>997.37249999999995</v>
      </c>
      <c r="FN292" s="27">
        <f>IF($O292&gt;=FN$1,$S292,0)</f>
        <v>997.37249999999995</v>
      </c>
      <c r="FO292" s="27">
        <f>IF($O292&gt;=FO$1,$S292,0)</f>
        <v>997.37249999999995</v>
      </c>
      <c r="FP292" s="27">
        <f>IF($O292&gt;=FP$1,$S292,0)</f>
        <v>997.37249999999995</v>
      </c>
      <c r="FQ292" s="27">
        <f>IF($O292&gt;=FQ$1,$S292,0)</f>
        <v>997.37249999999995</v>
      </c>
      <c r="FR292" s="27">
        <f>IF($O292&gt;=FR$1,$S292,0)</f>
        <v>997.37249999999995</v>
      </c>
      <c r="FS292" s="27">
        <f>IF($O292&gt;=FS$1,$S292,0)</f>
        <v>997.37249999999995</v>
      </c>
      <c r="FT292" s="27">
        <f>IF($O292&gt;=FT$1,$S292,0)</f>
        <v>997.37249999999995</v>
      </c>
      <c r="FU292" s="27">
        <f>IF($O292&gt;=FU$1,$S292,0)</f>
        <v>997.37249999999995</v>
      </c>
      <c r="FV292" s="27">
        <f>IF($O292&gt;=FV$1,$S292,0)</f>
        <v>997.37249999999995</v>
      </c>
      <c r="FW292" s="27">
        <f>IF($O292&gt;=FW$1,$S292,0)</f>
        <v>997.37249999999995</v>
      </c>
      <c r="FX292" s="27">
        <f>IF($O292&gt;=FX$1,$S292,0)</f>
        <v>997.37249999999995</v>
      </c>
      <c r="FY292" s="27">
        <f>IF($O292&gt;=FY$1,$S292,0)</f>
        <v>997.37249999999995</v>
      </c>
      <c r="FZ292" s="27">
        <f>IF($O292&gt;=FZ$1,$S292,0)</f>
        <v>997.37249999999995</v>
      </c>
      <c r="GA292" s="27">
        <f>IF($O292&gt;=GA$1,$S292,0)</f>
        <v>997.37249999999995</v>
      </c>
      <c r="GB292" s="27">
        <f>IF($O292&gt;=GB$1,$S292,0)</f>
        <v>997.37249999999995</v>
      </c>
      <c r="GC292" s="27">
        <f>IF($O292&gt;=GC$1,$S292,0)</f>
        <v>997.37249999999995</v>
      </c>
      <c r="GD292" s="27">
        <f>IF($O292&gt;=GD$1,$S292,0)</f>
        <v>997.37249999999995</v>
      </c>
      <c r="GE292" s="27">
        <f>IF($O292&gt;=GE$1,$S292,0)</f>
        <v>997.37249999999995</v>
      </c>
      <c r="GF292" s="27">
        <f>IF($O292&gt;=GF$1,$S292,0)</f>
        <v>0</v>
      </c>
      <c r="GG292" s="27">
        <f>IF($O292&gt;=GG$1,$S292,0)</f>
        <v>0</v>
      </c>
      <c r="GH292" s="27">
        <f>IF($O292&gt;=GH$1,$S292,0)</f>
        <v>0</v>
      </c>
      <c r="GI292" s="27">
        <f>IF($O292&gt;=GI$1,$S292,0)</f>
        <v>0</v>
      </c>
      <c r="GJ292" s="27">
        <f>IF($O292&gt;=GJ$1,$S292,0)</f>
        <v>0</v>
      </c>
      <c r="GK292" s="27">
        <f>IF($O292&gt;=GK$1,$S292,0)</f>
        <v>0</v>
      </c>
      <c r="GL292" s="27">
        <f>IF($O292&gt;=GL$1,$S292,0)</f>
        <v>0</v>
      </c>
      <c r="GM292" s="27">
        <f>IF($O292&gt;=GM$1,$S292,0)</f>
        <v>0</v>
      </c>
      <c r="GN292" s="27">
        <f>IF($O292&gt;=GN$1,$S292,0)</f>
        <v>0</v>
      </c>
      <c r="GO292" s="27">
        <f>IF($O292&gt;=GO$1,$S292,0)</f>
        <v>0</v>
      </c>
      <c r="GP292" s="27">
        <f>IF($O292&gt;=GP$1,$S292,0)</f>
        <v>0</v>
      </c>
      <c r="GQ292" s="27">
        <f>IF($O292&gt;=GQ$1,$S292,0)</f>
        <v>0</v>
      </c>
      <c r="GR292" s="27">
        <f>IF($O292&gt;=GR$1,$S292,0)</f>
        <v>0</v>
      </c>
      <c r="GS292" s="27">
        <f>IF($O292&gt;=GS$1,$S292,0)</f>
        <v>0</v>
      </c>
      <c r="GT292" s="27">
        <f>IF($O292&gt;=GT$1,$S292,0)</f>
        <v>0</v>
      </c>
      <c r="GU292" s="27">
        <f>IF($O292&gt;=GU$1,$S292,0)</f>
        <v>0</v>
      </c>
      <c r="GV292" s="27">
        <f>IF($O292&gt;=GV$1,$S292,0)</f>
        <v>0</v>
      </c>
      <c r="GW292" s="27">
        <f>IF($O292&gt;=GW$1,$S292,0)</f>
        <v>0</v>
      </c>
      <c r="GX292" s="27">
        <f>IF($O292&gt;=GX$1,$S292,0)</f>
        <v>0</v>
      </c>
      <c r="GY292" s="27">
        <f>IF($O292&gt;=GY$1,$S292,0)</f>
        <v>0</v>
      </c>
      <c r="GZ292" s="27">
        <f>IF($O292&gt;=GZ$1,$S292,0)</f>
        <v>0</v>
      </c>
      <c r="HA292" s="27">
        <f>IF($O292&gt;=HA$1,$S292,0)</f>
        <v>0</v>
      </c>
      <c r="HB292" s="27">
        <f>IF($O292&gt;=HB$1,$S292,0)</f>
        <v>0</v>
      </c>
      <c r="HC292" s="27">
        <f>IF($O292&gt;=HC$1,$S292,0)</f>
        <v>0</v>
      </c>
    </row>
    <row r="293" spans="1:211">
      <c r="A293" s="3">
        <v>80284</v>
      </c>
      <c r="B293" s="3" t="s">
        <v>198</v>
      </c>
      <c r="C293" s="3" t="s">
        <v>107</v>
      </c>
      <c r="D293" s="3">
        <v>48</v>
      </c>
      <c r="E293" s="4">
        <v>36255</v>
      </c>
      <c r="F293" s="5">
        <v>19.221917808219178</v>
      </c>
      <c r="G293" s="3" t="s">
        <v>99</v>
      </c>
      <c r="H293" s="4">
        <v>25682</v>
      </c>
      <c r="I293" s="9" t="s">
        <v>826</v>
      </c>
      <c r="J293" s="5">
        <v>3017.86</v>
      </c>
      <c r="K293" s="31">
        <v>338</v>
      </c>
      <c r="L293" s="32">
        <v>19</v>
      </c>
      <c r="M293" s="33">
        <f>VLOOKUP(L293,FIND,3,TRUE)</f>
        <v>1.2</v>
      </c>
      <c r="N293" s="32">
        <f>IF(L293&gt;30,180,VLOOKUP(L293,TEMPO,2,FALSE))</f>
        <v>114</v>
      </c>
      <c r="O293" s="32">
        <f>IF(R293&gt;0,4,N293)</f>
        <v>114</v>
      </c>
      <c r="P293" s="96">
        <f>J293*M293*L293</f>
        <v>68807.207999999999</v>
      </c>
      <c r="Q293" s="96">
        <f>10934.45*2</f>
        <v>21868.9</v>
      </c>
      <c r="R293" s="96">
        <f>IF(P293&lt;=Q293,P293/4,0)</f>
        <v>0</v>
      </c>
      <c r="S293" s="5">
        <f>IF(P293&gt;=Q293,P293/N293,0)</f>
        <v>603.572</v>
      </c>
      <c r="T293" s="3"/>
      <c r="U293" s="3">
        <f>IF(T293="",1,0)</f>
        <v>1</v>
      </c>
      <c r="V293" s="3">
        <v>640</v>
      </c>
      <c r="W293" s="5">
        <v>0</v>
      </c>
      <c r="X293" s="5">
        <v>164.39</v>
      </c>
      <c r="Y293" s="5">
        <f>X293*W293</f>
        <v>0</v>
      </c>
      <c r="Z293" s="5">
        <v>400</v>
      </c>
      <c r="AA293" s="5">
        <f>S293+Y293+Z293</f>
        <v>1003.572</v>
      </c>
      <c r="AB293" s="39">
        <f>(J293/12+J293/12*1.3333333333+450/12+J293/30*6/12+J293)*1.3+Y293+Z293+153.9</f>
        <v>5354.1029111002135</v>
      </c>
      <c r="AC293" s="39" t="s">
        <v>107</v>
      </c>
      <c r="AD293" s="39">
        <f>J293*1.3+400+153.9</f>
        <v>4477.1180000000004</v>
      </c>
      <c r="AE293" s="39">
        <f>SUMIFS('CUSTO MENSAL FUNC NOVO'!H:H,'CUSTO MENSAL FUNC NOVO'!A:A,'VALORES MENSAIS'!AC293)</f>
        <v>3348.9422500000001</v>
      </c>
      <c r="AF293" s="27">
        <f>IF($R293&gt;0,$R293,$S293)+$Y293+$Z293</f>
        <v>1003.572</v>
      </c>
      <c r="AG293" s="27">
        <f>IF($R293&gt;0,$R293,$S293)+$Y293+$Z293</f>
        <v>1003.572</v>
      </c>
      <c r="AH293" s="27">
        <f>IF($R293&gt;0,$R293,$S293)+$Y293+$Z293</f>
        <v>1003.572</v>
      </c>
      <c r="AI293" s="27">
        <f>IF($R293&gt;0,$R293,$S293)+$Y293+$Z293</f>
        <v>1003.572</v>
      </c>
      <c r="AJ293" s="27">
        <f>IF($O293&gt;=AJ$1,$S293+$Y293+$Z293,$Y293+$Z293)</f>
        <v>1003.572</v>
      </c>
      <c r="AK293" s="27">
        <f>IF($O293&gt;=AK$1,$S293+$Y293+$Z293,$Y293+$Z293)</f>
        <v>1003.572</v>
      </c>
      <c r="AL293" s="27">
        <f>IF($O293&gt;=AL$1,$S293+$Y293+$Z293,$Y293+$Z293)</f>
        <v>1003.572</v>
      </c>
      <c r="AM293" s="27">
        <f>IF($O293&gt;=AM$1,$S293+$Y293+$Z293,$Y293+$Z293)</f>
        <v>1003.572</v>
      </c>
      <c r="AN293" s="27">
        <f>IF($O293&gt;=AN$1,$S293+$Y293+$Z293,$Y293+$Z293)</f>
        <v>1003.572</v>
      </c>
      <c r="AO293" s="27">
        <f>IF($O293&gt;=AO$1,$S293+$Y293+$Z293,$Y293+$Z293)</f>
        <v>1003.572</v>
      </c>
      <c r="AP293" s="27">
        <f>IF($O293&gt;=AP$1,$S293+$Y293+$Z293,$Y293+$Z293)</f>
        <v>1003.572</v>
      </c>
      <c r="AQ293" s="27">
        <f>IF($O293&gt;=AQ$1,$S293+$Y293+$Z293,$Y293+$Z293)</f>
        <v>1003.572</v>
      </c>
      <c r="AR293" s="27">
        <f>IF($O293&gt;=AR$1,$S293+$Y293+$Z293,$Y293+$Z293)</f>
        <v>1003.572</v>
      </c>
      <c r="AS293" s="27">
        <f>IF($O293&gt;=AS$1,$S293+$Y293+$Z293,$Y293+$Z293)</f>
        <v>1003.572</v>
      </c>
      <c r="AT293" s="27">
        <f>IF($O293&gt;=AT$1,$S293+$Y293+$Z293,$Y293+$Z293)</f>
        <v>1003.572</v>
      </c>
      <c r="AU293" s="27">
        <f>IF($O293&gt;=AU$1,$S293+$Y293+$Z293,$Y293+$Z293)</f>
        <v>1003.572</v>
      </c>
      <c r="AV293" s="27">
        <f>IF($O293&gt;=AV$1,$S293+$Y293+$Z293,$Y293+$Z293)</f>
        <v>1003.572</v>
      </c>
      <c r="AW293" s="27">
        <f>IF($O293&gt;=AW$1,$S293+$Y293+$Z293,$Y293+$Z293)</f>
        <v>1003.572</v>
      </c>
      <c r="AX293" s="27">
        <f>IF($O293&gt;=AX$1,$S293+$Y293+$Z293,$Y293+$Z293)</f>
        <v>1003.572</v>
      </c>
      <c r="AY293" s="27">
        <f>IF($O293&gt;=AY$1,$S293+$Y293+$Z293,$Y293+$Z293)</f>
        <v>1003.572</v>
      </c>
      <c r="AZ293" s="27">
        <f>IF($O293&gt;=AZ$1,$S293+$Y293+$Z293,$Y293+$Z293)</f>
        <v>1003.572</v>
      </c>
      <c r="BA293" s="27">
        <f>IF($O293&gt;=BA$1,$S293+$Y293+$Z293,$Y293+$Z293)</f>
        <v>1003.572</v>
      </c>
      <c r="BB293" s="27">
        <f>IF($O293&gt;=BB$1,$S293+$Y293+$Z293,$Y293+$Z293)</f>
        <v>1003.572</v>
      </c>
      <c r="BC293" s="27">
        <f>IF($O293&gt;=BC$1,$S293+$Y293+$Z293,$Y293+$Z293)</f>
        <v>1003.572</v>
      </c>
      <c r="BD293" s="27">
        <f>IF($O293&gt;=BD$1,$S293+$Y293+$Z293,$Y293+$Z293)</f>
        <v>1003.572</v>
      </c>
      <c r="BE293" s="27">
        <f>IF($O293&gt;=BE$1,$S293+$Y293+$Z293,$Y293+$Z293)</f>
        <v>1003.572</v>
      </c>
      <c r="BF293" s="27">
        <f>IF($O293&gt;=BF$1,$S293+$Y293+$Z293,$Y293+$Z293)</f>
        <v>1003.572</v>
      </c>
      <c r="BG293" s="27">
        <f>IF($O293&gt;=BG$1,$S293+$Y293+$Z293,$Y293+$Z293)</f>
        <v>1003.572</v>
      </c>
      <c r="BH293" s="27">
        <f>IF($O293&gt;=BH$1,$S293+$Y293+$Z293,$Y293+$Z293)</f>
        <v>1003.572</v>
      </c>
      <c r="BI293" s="27">
        <f>IF($O293&gt;=BI$1,$S293+$Y293+$Z293,$Y293+$Z293)</f>
        <v>1003.572</v>
      </c>
      <c r="BJ293" s="27">
        <f>IF($O293&gt;=BJ$1,$S293+$Y293+$Z293,$Y293+$Z293)</f>
        <v>1003.572</v>
      </c>
      <c r="BK293" s="27">
        <f>IF($O293&gt;=BK$1,$S293+$Y293+$Z293,$Y293+$Z293)</f>
        <v>1003.572</v>
      </c>
      <c r="BL293" s="27">
        <f>IF($O293&gt;=BL$1,$S293+$Y293+$Z293,$Y293+$Z293)</f>
        <v>1003.572</v>
      </c>
      <c r="BM293" s="27">
        <f>IF($O293&gt;=BM$1,$S293+$Y293+$Z293,$Y293+$Z293)</f>
        <v>1003.572</v>
      </c>
      <c r="BN293" s="27">
        <f>IF($O293&gt;=BN$1,$S293+$Y293+$Z293,$Y293+$Z293)</f>
        <v>1003.572</v>
      </c>
      <c r="BO293" s="27">
        <f>IF($O293&gt;=BO$1,$S293+$Y293+$Z293,$Y293+$Z293)</f>
        <v>1003.572</v>
      </c>
      <c r="BP293" s="27">
        <f>IF($O293&gt;=BP$1,$S293+$Y293+$Z293,$Y293+$Z293)</f>
        <v>1003.572</v>
      </c>
      <c r="BQ293" s="27">
        <f>IF($O293&gt;=BQ$1,$S293+$Y293+$Z293,$Y293+$Z293)</f>
        <v>1003.572</v>
      </c>
      <c r="BR293" s="27">
        <f>IF($O293&gt;=BR$1,$S293+$Y293+$Z293,$Y293+$Z293)</f>
        <v>1003.572</v>
      </c>
      <c r="BS293" s="27">
        <f>IF($O293&gt;=BS$1,$S293+$Y293+$Z293,$Y293+$Z293)</f>
        <v>1003.572</v>
      </c>
      <c r="BT293" s="27">
        <f>IF($O293&gt;=BT$1,$S293+$Y293+$Z293,$Y293+$Z293)</f>
        <v>1003.572</v>
      </c>
      <c r="BU293" s="27">
        <f>IF($O293&gt;=BU$1,$S293+$Y293+$Z293,$Y293+$Z293)</f>
        <v>1003.572</v>
      </c>
      <c r="BV293" s="27">
        <f>IF($O293&gt;=BV$1,$S293+$Y293+$Z293,$Y293+$Z293)</f>
        <v>1003.572</v>
      </c>
      <c r="BW293" s="27">
        <f>IF($O293&gt;=BW$1,$S293+$Y293+$Z293,$Y293+$Z293)</f>
        <v>1003.572</v>
      </c>
      <c r="BX293" s="27">
        <f>IF($O293&gt;=BX$1,$S293+$Y293+$Z293,$Y293+$Z293)</f>
        <v>1003.572</v>
      </c>
      <c r="BY293" s="27">
        <f>IF($O293&gt;=BY$1,$S293+$Y293+$Z293,$Y293+$Z293)</f>
        <v>1003.572</v>
      </c>
      <c r="BZ293" s="27">
        <f>IF($O293&gt;=BZ$1,$S293+$Y293+$Z293,$Y293+$Z293)</f>
        <v>1003.572</v>
      </c>
      <c r="CA293" s="27">
        <f>IF($O293&gt;=CA$1,$S293+$Y293+$Z293,$Y293+$Z293)</f>
        <v>1003.572</v>
      </c>
      <c r="CB293" s="27">
        <f>IF($O293&gt;=CB$1,$S293+$Y293+$Z293,$Y293+$Z293)</f>
        <v>1003.572</v>
      </c>
      <c r="CC293" s="27">
        <f>IF($O293&gt;=CC$1,$S293+$Y293+$Z293,$Y293+$Z293)</f>
        <v>1003.572</v>
      </c>
      <c r="CD293" s="27">
        <f>IF($O293&gt;=CD$1,$S293+$Y293+$Z293,$Y293+$Z293)</f>
        <v>1003.572</v>
      </c>
      <c r="CE293" s="27">
        <f>IF($O293&gt;=CE$1,$S293+$Y293+$Z293,$Y293+$Z293)</f>
        <v>1003.572</v>
      </c>
      <c r="CF293" s="27">
        <f>IF($O293&gt;=CF$1,$S293+$Y293+$Z293,$Y293+$Z293)</f>
        <v>1003.572</v>
      </c>
      <c r="CG293" s="27">
        <f>IF($O293&gt;=CG$1,$S293+$Y293+$Z293,$Y293+$Z293)</f>
        <v>1003.572</v>
      </c>
      <c r="CH293" s="27">
        <f>IF($O293&gt;=CH$1,$S293+$Y293+$Z293,$Y293+$Z293)</f>
        <v>1003.572</v>
      </c>
      <c r="CI293" s="27">
        <f>IF($O293&gt;=CI$1,$S293+$Y293+$Z293,$Y293+$Z293)</f>
        <v>1003.572</v>
      </c>
      <c r="CJ293" s="27">
        <f>IF($O293&gt;=CJ$1,$S293+$Y293+$Z293,$Y293+$Z293)</f>
        <v>1003.572</v>
      </c>
      <c r="CK293" s="27">
        <f>IF($O293&gt;=CK$1,$S293+$Y293+$Z293,$Y293+$Z293)</f>
        <v>1003.572</v>
      </c>
      <c r="CL293" s="27">
        <f>IF($O293&gt;=CL$1,$S293+$Y293+$Z293,$Y293+$Z293)</f>
        <v>1003.572</v>
      </c>
      <c r="CM293" s="27">
        <f>IF($O293&gt;=CM$1,$S293+$Y293+$Z293,$Y293+$Z293)</f>
        <v>1003.572</v>
      </c>
      <c r="CN293" s="27">
        <f>IF($O293&gt;=CN$1,$S293+$Y293,$Y293)</f>
        <v>603.572</v>
      </c>
      <c r="CO293" s="27">
        <f>IF($O293&gt;=CO$1,$S293+$Y293,$Y293)</f>
        <v>603.572</v>
      </c>
      <c r="CP293" s="27">
        <f>IF($O293&gt;=CP$1,$S293+$Y293,$Y293)</f>
        <v>603.572</v>
      </c>
      <c r="CQ293" s="27">
        <f>IF($O293&gt;=CQ$1,$S293+$Y293,$Y293)</f>
        <v>603.572</v>
      </c>
      <c r="CR293" s="27">
        <f>IF($O293&gt;=CR$1,$S293+$Y293,$Y293)</f>
        <v>603.572</v>
      </c>
      <c r="CS293" s="27">
        <f>IF($O293&gt;=CS$1,$S293+$Y293,$Y293)</f>
        <v>603.572</v>
      </c>
      <c r="CT293" s="27">
        <f>IF($O293&gt;=CT$1,$S293+$Y293,$Y293)</f>
        <v>603.572</v>
      </c>
      <c r="CU293" s="27">
        <f>IF($O293&gt;=CU$1,$S293+$Y293,$Y293)</f>
        <v>603.572</v>
      </c>
      <c r="CV293" s="27">
        <f>IF($O293&gt;=CV$1,$S293+$Y293,$Y293)</f>
        <v>603.572</v>
      </c>
      <c r="CW293" s="27">
        <f>IF($O293&gt;=CW$1,$S293+$Y293,$Y293)</f>
        <v>603.572</v>
      </c>
      <c r="CX293" s="27">
        <f>IF($O293&gt;=CX$1,$S293+$Y293,$Y293)</f>
        <v>603.572</v>
      </c>
      <c r="CY293" s="27">
        <f>IF($O293&gt;=CY$1,$S293+$Y293,$Y293)</f>
        <v>603.572</v>
      </c>
      <c r="CZ293" s="27">
        <f>IF($O293&gt;=CZ$1,$S293+$Y293,$Y293)</f>
        <v>603.572</v>
      </c>
      <c r="DA293" s="27">
        <f>IF($O293&gt;=DA$1,$S293+$Y293,$Y293)</f>
        <v>603.572</v>
      </c>
      <c r="DB293" s="27">
        <f>IF($O293&gt;=DB$1,$S293+$Y293,$Y293)</f>
        <v>603.572</v>
      </c>
      <c r="DC293" s="27">
        <f>IF($O293&gt;=DC$1,$S293+$Y293,$Y293)</f>
        <v>603.572</v>
      </c>
      <c r="DD293" s="27">
        <f>IF($O293&gt;=DD$1,$S293+$Y293,$Y293)</f>
        <v>603.572</v>
      </c>
      <c r="DE293" s="27">
        <f>IF($O293&gt;=DE$1,$S293+$Y293,$Y293)</f>
        <v>603.572</v>
      </c>
      <c r="DF293" s="27">
        <f>IF($O293&gt;=DF$1,$S293+$Y293,$Y293)</f>
        <v>603.572</v>
      </c>
      <c r="DG293" s="27">
        <f>IF($O293&gt;=DG$1,$S293+$Y293,$Y293)</f>
        <v>603.572</v>
      </c>
      <c r="DH293" s="27">
        <f>IF($O293&gt;=DH$1,$S293+$Y293,$Y293)</f>
        <v>603.572</v>
      </c>
      <c r="DI293" s="27">
        <f>IF($O293&gt;=DI$1,$S293+$Y293,$Y293)</f>
        <v>603.572</v>
      </c>
      <c r="DJ293" s="27">
        <f>IF($O293&gt;=DJ$1,$S293+$Y293,$Y293)</f>
        <v>603.572</v>
      </c>
      <c r="DK293" s="27">
        <f>IF($O293&gt;=DK$1,$S293+$Y293,$Y293)</f>
        <v>603.572</v>
      </c>
      <c r="DL293" s="27">
        <f>IF($O293&gt;=DL$1,$S293+$Y293,$Y293)</f>
        <v>603.572</v>
      </c>
      <c r="DM293" s="27">
        <f>IF($O293&gt;=DM$1,$S293+$Y293,$Y293)</f>
        <v>603.572</v>
      </c>
      <c r="DN293" s="27">
        <f>IF($O293&gt;=DN$1,$S293+$Y293,$Y293)</f>
        <v>603.572</v>
      </c>
      <c r="DO293" s="27">
        <f>IF($O293&gt;=DO$1,$S293+$Y293,$Y293)</f>
        <v>603.572</v>
      </c>
      <c r="DP293" s="27">
        <f>IF($O293&gt;=DP$1,$S293+$Y293,$Y293)</f>
        <v>603.572</v>
      </c>
      <c r="DQ293" s="27">
        <f>IF($O293&gt;=DQ$1,$S293+$Y293,$Y293)</f>
        <v>603.572</v>
      </c>
      <c r="DR293" s="27">
        <f>IF($O293&gt;=DR$1,$S293+$Y293,$Y293)</f>
        <v>603.572</v>
      </c>
      <c r="DS293" s="27">
        <f>IF($O293&gt;=DS$1,$S293+$Y293,$Y293)</f>
        <v>603.572</v>
      </c>
      <c r="DT293" s="27">
        <f>IF($O293&gt;=DT$1,$S293+$Y293,$Y293)</f>
        <v>603.572</v>
      </c>
      <c r="DU293" s="27">
        <f>IF($O293&gt;=DU$1,$S293+$Y293,$Y293)</f>
        <v>603.572</v>
      </c>
      <c r="DV293" s="27">
        <f>IF($O293&gt;=DV$1,$S293+$Y293,$Y293)</f>
        <v>603.572</v>
      </c>
      <c r="DW293" s="27">
        <f>IF($O293&gt;=DW$1,$S293+$Y293,$Y293)</f>
        <v>603.572</v>
      </c>
      <c r="DX293" s="27">
        <f>IF($O293&gt;=DX$1,$S293+$Y293,$Y293)</f>
        <v>603.572</v>
      </c>
      <c r="DY293" s="27">
        <f>IF($O293&gt;=DY$1,$S293+$Y293,$Y293)</f>
        <v>603.572</v>
      </c>
      <c r="DZ293" s="27">
        <f>IF($O293&gt;=DZ$1,$S293+$Y293,$Y293)</f>
        <v>603.572</v>
      </c>
      <c r="EA293" s="27">
        <f>IF($O293&gt;=EA$1,$S293+$Y293,$Y293)</f>
        <v>603.572</v>
      </c>
      <c r="EB293" s="27">
        <f>IF($O293&gt;=EB$1,$S293+$Y293,$Y293)</f>
        <v>603.572</v>
      </c>
      <c r="EC293" s="27">
        <f>IF($O293&gt;=EC$1,$S293+$Y293,$Y293)</f>
        <v>603.572</v>
      </c>
      <c r="ED293" s="27">
        <f>IF($O293&gt;=ED$1,$S293+$Y293,$Y293)</f>
        <v>603.572</v>
      </c>
      <c r="EE293" s="27">
        <f>IF($O293&gt;=EE$1,$S293+$Y293,$Y293)</f>
        <v>603.572</v>
      </c>
      <c r="EF293" s="27">
        <f>IF($O293&gt;=EF$1,$S293+$Y293,$Y293)</f>
        <v>603.572</v>
      </c>
      <c r="EG293" s="27">
        <f>IF($O293&gt;=EG$1,$S293+$Y293,$Y293)</f>
        <v>603.572</v>
      </c>
      <c r="EH293" s="27">
        <f>IF($O293&gt;=EH$1,$S293+$Y293,$Y293)</f>
        <v>603.572</v>
      </c>
      <c r="EI293" s="27">
        <f>IF($O293&gt;=EI$1,$S293+$Y293,$Y293)</f>
        <v>603.572</v>
      </c>
      <c r="EJ293" s="27">
        <f>IF($O293&gt;=EJ$1,$S293+$Y293,$Y293)</f>
        <v>603.572</v>
      </c>
      <c r="EK293" s="27">
        <f>IF($O293&gt;=EK$1,$S293+$Y293,$Y293)</f>
        <v>603.572</v>
      </c>
      <c r="EL293" s="27">
        <f>IF($O293&gt;=EL$1,$S293+$Y293,$Y293)</f>
        <v>603.572</v>
      </c>
      <c r="EM293" s="27">
        <f>IF($O293&gt;=EM$1,$S293+$Y293,$Y293)</f>
        <v>603.572</v>
      </c>
      <c r="EN293" s="27">
        <f>IF($O293&gt;=EN$1,$S293+$Y293,$Y293)</f>
        <v>603.572</v>
      </c>
      <c r="EO293" s="27">
        <f>IF($O293&gt;=EO$1,$S293+$Y293,$Y293)</f>
        <v>603.572</v>
      </c>
      <c r="EP293" s="27">
        <f>IF($O293&gt;=EP$1,$S293+$Y293,$Y293)</f>
        <v>0</v>
      </c>
      <c r="EQ293" s="27">
        <f>IF($O293&gt;=EQ$1,$S293+$Y293,$Y293)</f>
        <v>0</v>
      </c>
      <c r="ER293" s="27">
        <f>IF($O293&gt;=ER$1,$S293+$Y293,$Y293)</f>
        <v>0</v>
      </c>
      <c r="ES293" s="27">
        <f>IF($O293&gt;=ES$1,$S293+$Y293,$Y293)</f>
        <v>0</v>
      </c>
      <c r="ET293" s="27">
        <f>IF($O293&gt;=ET$1,$S293+$Y293,$Y293)</f>
        <v>0</v>
      </c>
      <c r="EU293" s="27">
        <f>IF($O293&gt;=EU$1,$S293+$Y293,$Y293)</f>
        <v>0</v>
      </c>
      <c r="EV293" s="27">
        <f>IF($O293&gt;=EV$1,$S293,0)</f>
        <v>0</v>
      </c>
      <c r="EW293" s="27">
        <f>IF($O293&gt;=EW$1,$S293,0)</f>
        <v>0</v>
      </c>
      <c r="EX293" s="27">
        <f>IF($O293&gt;=EX$1,$S293,0)</f>
        <v>0</v>
      </c>
      <c r="EY293" s="27">
        <f>IF($O293&gt;=EY$1,$S293,0)</f>
        <v>0</v>
      </c>
      <c r="EZ293" s="27">
        <f>IF($O293&gt;=EZ$1,$S293,0)</f>
        <v>0</v>
      </c>
      <c r="FA293" s="27">
        <f>IF($O293&gt;=FA$1,$S293,0)</f>
        <v>0</v>
      </c>
      <c r="FB293" s="27">
        <f>IF($O293&gt;=FB$1,$S293,0)</f>
        <v>0</v>
      </c>
      <c r="FC293" s="27">
        <f>IF($O293&gt;=FC$1,$S293,0)</f>
        <v>0</v>
      </c>
      <c r="FD293" s="27">
        <f>IF($O293&gt;=FD$1,$S293,0)</f>
        <v>0</v>
      </c>
      <c r="FE293" s="27">
        <f>IF($O293&gt;=FE$1,$S293,0)</f>
        <v>0</v>
      </c>
      <c r="FF293" s="27">
        <f>IF($O293&gt;=FF$1,$S293,0)</f>
        <v>0</v>
      </c>
      <c r="FG293" s="27">
        <f>IF($O293&gt;=FG$1,$S293,0)</f>
        <v>0</v>
      </c>
      <c r="FH293" s="27">
        <f>IF($O293&gt;=FH$1,$S293,0)</f>
        <v>0</v>
      </c>
      <c r="FI293" s="27">
        <f>IF($O293&gt;=FI$1,$S293,0)</f>
        <v>0</v>
      </c>
      <c r="FJ293" s="27">
        <f>IF($O293&gt;=FJ$1,$S293,0)</f>
        <v>0</v>
      </c>
      <c r="FK293" s="27">
        <f>IF($O293&gt;=FK$1,$S293,0)</f>
        <v>0</v>
      </c>
      <c r="FL293" s="27">
        <f>IF($O293&gt;=FL$1,$S293,0)</f>
        <v>0</v>
      </c>
      <c r="FM293" s="27">
        <f>IF($O293&gt;=FM$1,$S293,0)</f>
        <v>0</v>
      </c>
      <c r="FN293" s="27">
        <f>IF($O293&gt;=FN$1,$S293,0)</f>
        <v>0</v>
      </c>
      <c r="FO293" s="27">
        <f>IF($O293&gt;=FO$1,$S293,0)</f>
        <v>0</v>
      </c>
      <c r="FP293" s="27">
        <f>IF($O293&gt;=FP$1,$S293,0)</f>
        <v>0</v>
      </c>
      <c r="FQ293" s="27">
        <f>IF($O293&gt;=FQ$1,$S293,0)</f>
        <v>0</v>
      </c>
      <c r="FR293" s="27">
        <f>IF($O293&gt;=FR$1,$S293,0)</f>
        <v>0</v>
      </c>
      <c r="FS293" s="27">
        <f>IF($O293&gt;=FS$1,$S293,0)</f>
        <v>0</v>
      </c>
      <c r="FT293" s="27">
        <f>IF($O293&gt;=FT$1,$S293,0)</f>
        <v>0</v>
      </c>
      <c r="FU293" s="27">
        <f>IF($O293&gt;=FU$1,$S293,0)</f>
        <v>0</v>
      </c>
      <c r="FV293" s="27">
        <f>IF($O293&gt;=FV$1,$S293,0)</f>
        <v>0</v>
      </c>
      <c r="FW293" s="27">
        <f>IF($O293&gt;=FW$1,$S293,0)</f>
        <v>0</v>
      </c>
      <c r="FX293" s="27">
        <f>IF($O293&gt;=FX$1,$S293,0)</f>
        <v>0</v>
      </c>
      <c r="FY293" s="27">
        <f>IF($O293&gt;=FY$1,$S293,0)</f>
        <v>0</v>
      </c>
      <c r="FZ293" s="27">
        <f>IF($O293&gt;=FZ$1,$S293,0)</f>
        <v>0</v>
      </c>
      <c r="GA293" s="27">
        <f>IF($O293&gt;=GA$1,$S293,0)</f>
        <v>0</v>
      </c>
      <c r="GB293" s="27">
        <f>IF($O293&gt;=GB$1,$S293,0)</f>
        <v>0</v>
      </c>
      <c r="GC293" s="27">
        <f>IF($O293&gt;=GC$1,$S293,0)</f>
        <v>0</v>
      </c>
      <c r="GD293" s="27">
        <f>IF($O293&gt;=GD$1,$S293,0)</f>
        <v>0</v>
      </c>
      <c r="GE293" s="27">
        <f>IF($O293&gt;=GE$1,$S293,0)</f>
        <v>0</v>
      </c>
      <c r="GF293" s="27">
        <f>IF($O293&gt;=GF$1,$S293,0)</f>
        <v>0</v>
      </c>
      <c r="GG293" s="27">
        <f>IF($O293&gt;=GG$1,$S293,0)</f>
        <v>0</v>
      </c>
      <c r="GH293" s="27">
        <f>IF($O293&gt;=GH$1,$S293,0)</f>
        <v>0</v>
      </c>
      <c r="GI293" s="27">
        <f>IF($O293&gt;=GI$1,$S293,0)</f>
        <v>0</v>
      </c>
      <c r="GJ293" s="27">
        <f>IF($O293&gt;=GJ$1,$S293,0)</f>
        <v>0</v>
      </c>
      <c r="GK293" s="27">
        <f>IF($O293&gt;=GK$1,$S293,0)</f>
        <v>0</v>
      </c>
      <c r="GL293" s="27">
        <f>IF($O293&gt;=GL$1,$S293,0)</f>
        <v>0</v>
      </c>
      <c r="GM293" s="27">
        <f>IF($O293&gt;=GM$1,$S293,0)</f>
        <v>0</v>
      </c>
      <c r="GN293" s="27">
        <f>IF($O293&gt;=GN$1,$S293,0)</f>
        <v>0</v>
      </c>
      <c r="GO293" s="27">
        <f>IF($O293&gt;=GO$1,$S293,0)</f>
        <v>0</v>
      </c>
      <c r="GP293" s="27">
        <f>IF($O293&gt;=GP$1,$S293,0)</f>
        <v>0</v>
      </c>
      <c r="GQ293" s="27">
        <f>IF($O293&gt;=GQ$1,$S293,0)</f>
        <v>0</v>
      </c>
      <c r="GR293" s="27">
        <f>IF($O293&gt;=GR$1,$S293,0)</f>
        <v>0</v>
      </c>
      <c r="GS293" s="27">
        <f>IF($O293&gt;=GS$1,$S293,0)</f>
        <v>0</v>
      </c>
      <c r="GT293" s="27">
        <f>IF($O293&gt;=GT$1,$S293,0)</f>
        <v>0</v>
      </c>
      <c r="GU293" s="27">
        <f>IF($O293&gt;=GU$1,$S293,0)</f>
        <v>0</v>
      </c>
      <c r="GV293" s="27">
        <f>IF($O293&gt;=GV$1,$S293,0)</f>
        <v>0</v>
      </c>
      <c r="GW293" s="27">
        <f>IF($O293&gt;=GW$1,$S293,0)</f>
        <v>0</v>
      </c>
      <c r="GX293" s="27">
        <f>IF($O293&gt;=GX$1,$S293,0)</f>
        <v>0</v>
      </c>
      <c r="GY293" s="27">
        <f>IF($O293&gt;=GY$1,$S293,0)</f>
        <v>0</v>
      </c>
      <c r="GZ293" s="27">
        <f>IF($O293&gt;=GZ$1,$S293,0)</f>
        <v>0</v>
      </c>
      <c r="HA293" s="27">
        <f>IF($O293&gt;=HA$1,$S293,0)</f>
        <v>0</v>
      </c>
      <c r="HB293" s="27">
        <f>IF($O293&gt;=HB$1,$S293,0)</f>
        <v>0</v>
      </c>
      <c r="HC293" s="27">
        <f>IF($O293&gt;=HC$1,$S293,0)</f>
        <v>0</v>
      </c>
    </row>
    <row r="294" spans="1:211">
      <c r="A294" s="3">
        <v>45705</v>
      </c>
      <c r="B294" s="3" t="s">
        <v>298</v>
      </c>
      <c r="C294" s="3" t="s">
        <v>107</v>
      </c>
      <c r="D294" s="3">
        <v>50</v>
      </c>
      <c r="E294" s="4">
        <v>33694</v>
      </c>
      <c r="F294" s="5">
        <v>26.238356164383561</v>
      </c>
      <c r="G294" s="3" t="s">
        <v>99</v>
      </c>
      <c r="H294" s="4">
        <v>24859</v>
      </c>
      <c r="I294" s="9" t="s">
        <v>826</v>
      </c>
      <c r="J294" s="5">
        <v>3451.62</v>
      </c>
      <c r="K294" s="31">
        <v>338</v>
      </c>
      <c r="L294" s="32">
        <v>26</v>
      </c>
      <c r="M294" s="33">
        <f>VLOOKUP(L294,FIND,3,TRUE)</f>
        <v>1.5</v>
      </c>
      <c r="N294" s="32">
        <f>IF(L294&gt;30,180,VLOOKUP(L294,TEMPO,2,FALSE))</f>
        <v>156</v>
      </c>
      <c r="O294" s="32">
        <f>IF(R294&gt;0,4,N294)</f>
        <v>156</v>
      </c>
      <c r="P294" s="96">
        <f>J294*M294*L294</f>
        <v>134613.18</v>
      </c>
      <c r="Q294" s="96">
        <f>10934.45*2</f>
        <v>21868.9</v>
      </c>
      <c r="R294" s="96">
        <f>IF(P294&lt;=Q294,P294/4,0)</f>
        <v>0</v>
      </c>
      <c r="S294" s="5">
        <f>IF(P294&gt;=Q294,P294/N294,0)</f>
        <v>862.90499999999997</v>
      </c>
      <c r="T294" s="3"/>
      <c r="U294" s="3">
        <f>IF(T294="",1,0)</f>
        <v>1</v>
      </c>
      <c r="V294" s="3">
        <v>638</v>
      </c>
      <c r="W294" s="5">
        <v>0</v>
      </c>
      <c r="X294" s="5">
        <v>203.3</v>
      </c>
      <c r="Y294" s="5">
        <f>X294*W294</f>
        <v>0</v>
      </c>
      <c r="Z294" s="5">
        <v>400</v>
      </c>
      <c r="AA294" s="5">
        <f>S294+Y294+Z294</f>
        <v>1262.905</v>
      </c>
      <c r="AB294" s="39">
        <f>(J294/12+J294/12*1.3333333333+450/12+J294/30*6/12+J294)*1.3+Y294+Z294+153.9</f>
        <v>6037.0339333208694</v>
      </c>
      <c r="AC294" s="39" t="s">
        <v>107</v>
      </c>
      <c r="AD294" s="39">
        <f>J294*1.3+400+153.9</f>
        <v>5041.0059999999994</v>
      </c>
      <c r="AE294" s="39">
        <f>SUMIFS('CUSTO MENSAL FUNC NOVO'!H:H,'CUSTO MENSAL FUNC NOVO'!A:A,'VALORES MENSAIS'!AC294)</f>
        <v>3348.9422500000001</v>
      </c>
      <c r="AF294" s="27">
        <f>IF($R294&gt;0,$R294,$S294)+$Y294+$Z294</f>
        <v>1262.905</v>
      </c>
      <c r="AG294" s="27">
        <f>IF($R294&gt;0,$R294,$S294)+$Y294+$Z294</f>
        <v>1262.905</v>
      </c>
      <c r="AH294" s="27">
        <f>IF($R294&gt;0,$R294,$S294)+$Y294+$Z294</f>
        <v>1262.905</v>
      </c>
      <c r="AI294" s="27">
        <f>IF($R294&gt;0,$R294,$S294)+$Y294+$Z294</f>
        <v>1262.905</v>
      </c>
      <c r="AJ294" s="27">
        <f>IF($O294&gt;=AJ$1,$S294+$Y294+$Z294,$Y294+$Z294)</f>
        <v>1262.905</v>
      </c>
      <c r="AK294" s="27">
        <f>IF($O294&gt;=AK$1,$S294+$Y294+$Z294,$Y294+$Z294)</f>
        <v>1262.905</v>
      </c>
      <c r="AL294" s="27">
        <f>IF($O294&gt;=AL$1,$S294+$Y294+$Z294,$Y294+$Z294)</f>
        <v>1262.905</v>
      </c>
      <c r="AM294" s="27">
        <f>IF($O294&gt;=AM$1,$S294+$Y294+$Z294,$Y294+$Z294)</f>
        <v>1262.905</v>
      </c>
      <c r="AN294" s="27">
        <f>IF($O294&gt;=AN$1,$S294+$Y294+$Z294,$Y294+$Z294)</f>
        <v>1262.905</v>
      </c>
      <c r="AO294" s="27">
        <f>IF($O294&gt;=AO$1,$S294+$Y294+$Z294,$Y294+$Z294)</f>
        <v>1262.905</v>
      </c>
      <c r="AP294" s="27">
        <f>IF($O294&gt;=AP$1,$S294+$Y294+$Z294,$Y294+$Z294)</f>
        <v>1262.905</v>
      </c>
      <c r="AQ294" s="27">
        <f>IF($O294&gt;=AQ$1,$S294+$Y294+$Z294,$Y294+$Z294)</f>
        <v>1262.905</v>
      </c>
      <c r="AR294" s="27">
        <f>IF($O294&gt;=AR$1,$S294+$Y294+$Z294,$Y294+$Z294)</f>
        <v>1262.905</v>
      </c>
      <c r="AS294" s="27">
        <f>IF($O294&gt;=AS$1,$S294+$Y294+$Z294,$Y294+$Z294)</f>
        <v>1262.905</v>
      </c>
      <c r="AT294" s="27">
        <f>IF($O294&gt;=AT$1,$S294+$Y294+$Z294,$Y294+$Z294)</f>
        <v>1262.905</v>
      </c>
      <c r="AU294" s="27">
        <f>IF($O294&gt;=AU$1,$S294+$Y294+$Z294,$Y294+$Z294)</f>
        <v>1262.905</v>
      </c>
      <c r="AV294" s="27">
        <f>IF($O294&gt;=AV$1,$S294+$Y294+$Z294,$Y294+$Z294)</f>
        <v>1262.905</v>
      </c>
      <c r="AW294" s="27">
        <f>IF($O294&gt;=AW$1,$S294+$Y294+$Z294,$Y294+$Z294)</f>
        <v>1262.905</v>
      </c>
      <c r="AX294" s="27">
        <f>IF($O294&gt;=AX$1,$S294+$Y294+$Z294,$Y294+$Z294)</f>
        <v>1262.905</v>
      </c>
      <c r="AY294" s="27">
        <f>IF($O294&gt;=AY$1,$S294+$Y294+$Z294,$Y294+$Z294)</f>
        <v>1262.905</v>
      </c>
      <c r="AZ294" s="27">
        <f>IF($O294&gt;=AZ$1,$S294+$Y294+$Z294,$Y294+$Z294)</f>
        <v>1262.905</v>
      </c>
      <c r="BA294" s="27">
        <f>IF($O294&gt;=BA$1,$S294+$Y294+$Z294,$Y294+$Z294)</f>
        <v>1262.905</v>
      </c>
      <c r="BB294" s="27">
        <f>IF($O294&gt;=BB$1,$S294+$Y294+$Z294,$Y294+$Z294)</f>
        <v>1262.905</v>
      </c>
      <c r="BC294" s="27">
        <f>IF($O294&gt;=BC$1,$S294+$Y294+$Z294,$Y294+$Z294)</f>
        <v>1262.905</v>
      </c>
      <c r="BD294" s="27">
        <f>IF($O294&gt;=BD$1,$S294+$Y294+$Z294,$Y294+$Z294)</f>
        <v>1262.905</v>
      </c>
      <c r="BE294" s="27">
        <f>IF($O294&gt;=BE$1,$S294+$Y294+$Z294,$Y294+$Z294)</f>
        <v>1262.905</v>
      </c>
      <c r="BF294" s="27">
        <f>IF($O294&gt;=BF$1,$S294+$Y294+$Z294,$Y294+$Z294)</f>
        <v>1262.905</v>
      </c>
      <c r="BG294" s="27">
        <f>IF($O294&gt;=BG$1,$S294+$Y294+$Z294,$Y294+$Z294)</f>
        <v>1262.905</v>
      </c>
      <c r="BH294" s="27">
        <f>IF($O294&gt;=BH$1,$S294+$Y294+$Z294,$Y294+$Z294)</f>
        <v>1262.905</v>
      </c>
      <c r="BI294" s="27">
        <f>IF($O294&gt;=BI$1,$S294+$Y294+$Z294,$Y294+$Z294)</f>
        <v>1262.905</v>
      </c>
      <c r="BJ294" s="27">
        <f>IF($O294&gt;=BJ$1,$S294+$Y294+$Z294,$Y294+$Z294)</f>
        <v>1262.905</v>
      </c>
      <c r="BK294" s="27">
        <f>IF($O294&gt;=BK$1,$S294+$Y294+$Z294,$Y294+$Z294)</f>
        <v>1262.905</v>
      </c>
      <c r="BL294" s="27">
        <f>IF($O294&gt;=BL$1,$S294+$Y294+$Z294,$Y294+$Z294)</f>
        <v>1262.905</v>
      </c>
      <c r="BM294" s="27">
        <f>IF($O294&gt;=BM$1,$S294+$Y294+$Z294,$Y294+$Z294)</f>
        <v>1262.905</v>
      </c>
      <c r="BN294" s="27">
        <f>IF($O294&gt;=BN$1,$S294+$Y294+$Z294,$Y294+$Z294)</f>
        <v>1262.905</v>
      </c>
      <c r="BO294" s="27">
        <f>IF($O294&gt;=BO$1,$S294+$Y294+$Z294,$Y294+$Z294)</f>
        <v>1262.905</v>
      </c>
      <c r="BP294" s="27">
        <f>IF($O294&gt;=BP$1,$S294+$Y294+$Z294,$Y294+$Z294)</f>
        <v>1262.905</v>
      </c>
      <c r="BQ294" s="27">
        <f>IF($O294&gt;=BQ$1,$S294+$Y294+$Z294,$Y294+$Z294)</f>
        <v>1262.905</v>
      </c>
      <c r="BR294" s="27">
        <f>IF($O294&gt;=BR$1,$S294+$Y294+$Z294,$Y294+$Z294)</f>
        <v>1262.905</v>
      </c>
      <c r="BS294" s="27">
        <f>IF($O294&gt;=BS$1,$S294+$Y294+$Z294,$Y294+$Z294)</f>
        <v>1262.905</v>
      </c>
      <c r="BT294" s="27">
        <f>IF($O294&gt;=BT$1,$S294+$Y294+$Z294,$Y294+$Z294)</f>
        <v>1262.905</v>
      </c>
      <c r="BU294" s="27">
        <f>IF($O294&gt;=BU$1,$S294+$Y294+$Z294,$Y294+$Z294)</f>
        <v>1262.905</v>
      </c>
      <c r="BV294" s="27">
        <f>IF($O294&gt;=BV$1,$S294+$Y294+$Z294,$Y294+$Z294)</f>
        <v>1262.905</v>
      </c>
      <c r="BW294" s="27">
        <f>IF($O294&gt;=BW$1,$S294+$Y294+$Z294,$Y294+$Z294)</f>
        <v>1262.905</v>
      </c>
      <c r="BX294" s="27">
        <f>IF($O294&gt;=BX$1,$S294+$Y294+$Z294,$Y294+$Z294)</f>
        <v>1262.905</v>
      </c>
      <c r="BY294" s="27">
        <f>IF($O294&gt;=BY$1,$S294+$Y294+$Z294,$Y294+$Z294)</f>
        <v>1262.905</v>
      </c>
      <c r="BZ294" s="27">
        <f>IF($O294&gt;=BZ$1,$S294+$Y294+$Z294,$Y294+$Z294)</f>
        <v>1262.905</v>
      </c>
      <c r="CA294" s="27">
        <f>IF($O294&gt;=CA$1,$S294+$Y294+$Z294,$Y294+$Z294)</f>
        <v>1262.905</v>
      </c>
      <c r="CB294" s="27">
        <f>IF($O294&gt;=CB$1,$S294+$Y294+$Z294,$Y294+$Z294)</f>
        <v>1262.905</v>
      </c>
      <c r="CC294" s="27">
        <f>IF($O294&gt;=CC$1,$S294+$Y294+$Z294,$Y294+$Z294)</f>
        <v>1262.905</v>
      </c>
      <c r="CD294" s="27">
        <f>IF($O294&gt;=CD$1,$S294+$Y294+$Z294,$Y294+$Z294)</f>
        <v>1262.905</v>
      </c>
      <c r="CE294" s="27">
        <f>IF($O294&gt;=CE$1,$S294+$Y294+$Z294,$Y294+$Z294)</f>
        <v>1262.905</v>
      </c>
      <c r="CF294" s="27">
        <f>IF($O294&gt;=CF$1,$S294+$Y294+$Z294,$Y294+$Z294)</f>
        <v>1262.905</v>
      </c>
      <c r="CG294" s="27">
        <f>IF($O294&gt;=CG$1,$S294+$Y294+$Z294,$Y294+$Z294)</f>
        <v>1262.905</v>
      </c>
      <c r="CH294" s="27">
        <f>IF($O294&gt;=CH$1,$S294+$Y294+$Z294,$Y294+$Z294)</f>
        <v>1262.905</v>
      </c>
      <c r="CI294" s="27">
        <f>IF($O294&gt;=CI$1,$S294+$Y294+$Z294,$Y294+$Z294)</f>
        <v>1262.905</v>
      </c>
      <c r="CJ294" s="27">
        <f>IF($O294&gt;=CJ$1,$S294+$Y294+$Z294,$Y294+$Z294)</f>
        <v>1262.905</v>
      </c>
      <c r="CK294" s="27">
        <f>IF($O294&gt;=CK$1,$S294+$Y294+$Z294,$Y294+$Z294)</f>
        <v>1262.905</v>
      </c>
      <c r="CL294" s="27">
        <f>IF($O294&gt;=CL$1,$S294+$Y294+$Z294,$Y294+$Z294)</f>
        <v>1262.905</v>
      </c>
      <c r="CM294" s="27">
        <f>IF($O294&gt;=CM$1,$S294+$Y294+$Z294,$Y294+$Z294)</f>
        <v>1262.905</v>
      </c>
      <c r="CN294" s="27">
        <f>IF($O294&gt;=CN$1,$S294+$Y294,$Y294)</f>
        <v>862.90499999999997</v>
      </c>
      <c r="CO294" s="27">
        <f>IF($O294&gt;=CO$1,$S294+$Y294,$Y294)</f>
        <v>862.90499999999997</v>
      </c>
      <c r="CP294" s="27">
        <f>IF($O294&gt;=CP$1,$S294+$Y294,$Y294)</f>
        <v>862.90499999999997</v>
      </c>
      <c r="CQ294" s="27">
        <f>IF($O294&gt;=CQ$1,$S294+$Y294,$Y294)</f>
        <v>862.90499999999997</v>
      </c>
      <c r="CR294" s="27">
        <f>IF($O294&gt;=CR$1,$S294+$Y294,$Y294)</f>
        <v>862.90499999999997</v>
      </c>
      <c r="CS294" s="27">
        <f>IF($O294&gt;=CS$1,$S294+$Y294,$Y294)</f>
        <v>862.90499999999997</v>
      </c>
      <c r="CT294" s="27">
        <f>IF($O294&gt;=CT$1,$S294+$Y294,$Y294)</f>
        <v>862.90499999999997</v>
      </c>
      <c r="CU294" s="27">
        <f>IF($O294&gt;=CU$1,$S294+$Y294,$Y294)</f>
        <v>862.90499999999997</v>
      </c>
      <c r="CV294" s="27">
        <f>IF($O294&gt;=CV$1,$S294+$Y294,$Y294)</f>
        <v>862.90499999999997</v>
      </c>
      <c r="CW294" s="27">
        <f>IF($O294&gt;=CW$1,$S294+$Y294,$Y294)</f>
        <v>862.90499999999997</v>
      </c>
      <c r="CX294" s="27">
        <f>IF($O294&gt;=CX$1,$S294+$Y294,$Y294)</f>
        <v>862.90499999999997</v>
      </c>
      <c r="CY294" s="27">
        <f>IF($O294&gt;=CY$1,$S294+$Y294,$Y294)</f>
        <v>862.90499999999997</v>
      </c>
      <c r="CZ294" s="27">
        <f>IF($O294&gt;=CZ$1,$S294+$Y294,$Y294)</f>
        <v>862.90499999999997</v>
      </c>
      <c r="DA294" s="27">
        <f>IF($O294&gt;=DA$1,$S294+$Y294,$Y294)</f>
        <v>862.90499999999997</v>
      </c>
      <c r="DB294" s="27">
        <f>IF($O294&gt;=DB$1,$S294+$Y294,$Y294)</f>
        <v>862.90499999999997</v>
      </c>
      <c r="DC294" s="27">
        <f>IF($O294&gt;=DC$1,$S294+$Y294,$Y294)</f>
        <v>862.90499999999997</v>
      </c>
      <c r="DD294" s="27">
        <f>IF($O294&gt;=DD$1,$S294+$Y294,$Y294)</f>
        <v>862.90499999999997</v>
      </c>
      <c r="DE294" s="27">
        <f>IF($O294&gt;=DE$1,$S294+$Y294,$Y294)</f>
        <v>862.90499999999997</v>
      </c>
      <c r="DF294" s="27">
        <f>IF($O294&gt;=DF$1,$S294+$Y294,$Y294)</f>
        <v>862.90499999999997</v>
      </c>
      <c r="DG294" s="27">
        <f>IF($O294&gt;=DG$1,$S294+$Y294,$Y294)</f>
        <v>862.90499999999997</v>
      </c>
      <c r="DH294" s="27">
        <f>IF($O294&gt;=DH$1,$S294+$Y294,$Y294)</f>
        <v>862.90499999999997</v>
      </c>
      <c r="DI294" s="27">
        <f>IF($O294&gt;=DI$1,$S294+$Y294,$Y294)</f>
        <v>862.90499999999997</v>
      </c>
      <c r="DJ294" s="27">
        <f>IF($O294&gt;=DJ$1,$S294+$Y294,$Y294)</f>
        <v>862.90499999999997</v>
      </c>
      <c r="DK294" s="27">
        <f>IF($O294&gt;=DK$1,$S294+$Y294,$Y294)</f>
        <v>862.90499999999997</v>
      </c>
      <c r="DL294" s="27">
        <f>IF($O294&gt;=DL$1,$S294+$Y294,$Y294)</f>
        <v>862.90499999999997</v>
      </c>
      <c r="DM294" s="27">
        <f>IF($O294&gt;=DM$1,$S294+$Y294,$Y294)</f>
        <v>862.90499999999997</v>
      </c>
      <c r="DN294" s="27">
        <f>IF($O294&gt;=DN$1,$S294+$Y294,$Y294)</f>
        <v>862.90499999999997</v>
      </c>
      <c r="DO294" s="27">
        <f>IF($O294&gt;=DO$1,$S294+$Y294,$Y294)</f>
        <v>862.90499999999997</v>
      </c>
      <c r="DP294" s="27">
        <f>IF($O294&gt;=DP$1,$S294+$Y294,$Y294)</f>
        <v>862.90499999999997</v>
      </c>
      <c r="DQ294" s="27">
        <f>IF($O294&gt;=DQ$1,$S294+$Y294,$Y294)</f>
        <v>862.90499999999997</v>
      </c>
      <c r="DR294" s="27">
        <f>IF($O294&gt;=DR$1,$S294+$Y294,$Y294)</f>
        <v>862.90499999999997</v>
      </c>
      <c r="DS294" s="27">
        <f>IF($O294&gt;=DS$1,$S294+$Y294,$Y294)</f>
        <v>862.90499999999997</v>
      </c>
      <c r="DT294" s="27">
        <f>IF($O294&gt;=DT$1,$S294+$Y294,$Y294)</f>
        <v>862.90499999999997</v>
      </c>
      <c r="DU294" s="27">
        <f>IF($O294&gt;=DU$1,$S294+$Y294,$Y294)</f>
        <v>862.90499999999997</v>
      </c>
      <c r="DV294" s="27">
        <f>IF($O294&gt;=DV$1,$S294+$Y294,$Y294)</f>
        <v>862.90499999999997</v>
      </c>
      <c r="DW294" s="27">
        <f>IF($O294&gt;=DW$1,$S294+$Y294,$Y294)</f>
        <v>862.90499999999997</v>
      </c>
      <c r="DX294" s="27">
        <f>IF($O294&gt;=DX$1,$S294+$Y294,$Y294)</f>
        <v>862.90499999999997</v>
      </c>
      <c r="DY294" s="27">
        <f>IF($O294&gt;=DY$1,$S294+$Y294,$Y294)</f>
        <v>862.90499999999997</v>
      </c>
      <c r="DZ294" s="27">
        <f>IF($O294&gt;=DZ$1,$S294+$Y294,$Y294)</f>
        <v>862.90499999999997</v>
      </c>
      <c r="EA294" s="27">
        <f>IF($O294&gt;=EA$1,$S294+$Y294,$Y294)</f>
        <v>862.90499999999997</v>
      </c>
      <c r="EB294" s="27">
        <f>IF($O294&gt;=EB$1,$S294+$Y294,$Y294)</f>
        <v>862.90499999999997</v>
      </c>
      <c r="EC294" s="27">
        <f>IF($O294&gt;=EC$1,$S294+$Y294,$Y294)</f>
        <v>862.90499999999997</v>
      </c>
      <c r="ED294" s="27">
        <f>IF($O294&gt;=ED$1,$S294+$Y294,$Y294)</f>
        <v>862.90499999999997</v>
      </c>
      <c r="EE294" s="27">
        <f>IF($O294&gt;=EE$1,$S294+$Y294,$Y294)</f>
        <v>862.90499999999997</v>
      </c>
      <c r="EF294" s="27">
        <f>IF($O294&gt;=EF$1,$S294+$Y294,$Y294)</f>
        <v>862.90499999999997</v>
      </c>
      <c r="EG294" s="27">
        <f>IF($O294&gt;=EG$1,$S294+$Y294,$Y294)</f>
        <v>862.90499999999997</v>
      </c>
      <c r="EH294" s="27">
        <f>IF($O294&gt;=EH$1,$S294+$Y294,$Y294)</f>
        <v>862.90499999999997</v>
      </c>
      <c r="EI294" s="27">
        <f>IF($O294&gt;=EI$1,$S294+$Y294,$Y294)</f>
        <v>862.90499999999997</v>
      </c>
      <c r="EJ294" s="27">
        <f>IF($O294&gt;=EJ$1,$S294+$Y294,$Y294)</f>
        <v>862.90499999999997</v>
      </c>
      <c r="EK294" s="27">
        <f>IF($O294&gt;=EK$1,$S294+$Y294,$Y294)</f>
        <v>862.90499999999997</v>
      </c>
      <c r="EL294" s="27">
        <f>IF($O294&gt;=EL$1,$S294+$Y294,$Y294)</f>
        <v>862.90499999999997</v>
      </c>
      <c r="EM294" s="27">
        <f>IF($O294&gt;=EM$1,$S294+$Y294,$Y294)</f>
        <v>862.90499999999997</v>
      </c>
      <c r="EN294" s="27">
        <f>IF($O294&gt;=EN$1,$S294+$Y294,$Y294)</f>
        <v>862.90499999999997</v>
      </c>
      <c r="EO294" s="27">
        <f>IF($O294&gt;=EO$1,$S294+$Y294,$Y294)</f>
        <v>862.90499999999997</v>
      </c>
      <c r="EP294" s="27">
        <f>IF($O294&gt;=EP$1,$S294+$Y294,$Y294)</f>
        <v>862.90499999999997</v>
      </c>
      <c r="EQ294" s="27">
        <f>IF($O294&gt;=EQ$1,$S294+$Y294,$Y294)</f>
        <v>862.90499999999997</v>
      </c>
      <c r="ER294" s="27">
        <f>IF($O294&gt;=ER$1,$S294+$Y294,$Y294)</f>
        <v>862.90499999999997</v>
      </c>
      <c r="ES294" s="27">
        <f>IF($O294&gt;=ES$1,$S294+$Y294,$Y294)</f>
        <v>862.90499999999997</v>
      </c>
      <c r="ET294" s="27">
        <f>IF($O294&gt;=ET$1,$S294+$Y294,$Y294)</f>
        <v>862.90499999999997</v>
      </c>
      <c r="EU294" s="27">
        <f>IF($O294&gt;=EU$1,$S294+$Y294,$Y294)</f>
        <v>862.90499999999997</v>
      </c>
      <c r="EV294" s="27">
        <f>IF($O294&gt;=EV$1,$S294,0)</f>
        <v>862.90499999999997</v>
      </c>
      <c r="EW294" s="27">
        <f>IF($O294&gt;=EW$1,$S294,0)</f>
        <v>862.90499999999997</v>
      </c>
      <c r="EX294" s="27">
        <f>IF($O294&gt;=EX$1,$S294,0)</f>
        <v>862.90499999999997</v>
      </c>
      <c r="EY294" s="27">
        <f>IF($O294&gt;=EY$1,$S294,0)</f>
        <v>862.90499999999997</v>
      </c>
      <c r="EZ294" s="27">
        <f>IF($O294&gt;=EZ$1,$S294,0)</f>
        <v>862.90499999999997</v>
      </c>
      <c r="FA294" s="27">
        <f>IF($O294&gt;=FA$1,$S294,0)</f>
        <v>862.90499999999997</v>
      </c>
      <c r="FB294" s="27">
        <f>IF($O294&gt;=FB$1,$S294,0)</f>
        <v>862.90499999999997</v>
      </c>
      <c r="FC294" s="27">
        <f>IF($O294&gt;=FC$1,$S294,0)</f>
        <v>862.90499999999997</v>
      </c>
      <c r="FD294" s="27">
        <f>IF($O294&gt;=FD$1,$S294,0)</f>
        <v>862.90499999999997</v>
      </c>
      <c r="FE294" s="27">
        <f>IF($O294&gt;=FE$1,$S294,0)</f>
        <v>862.90499999999997</v>
      </c>
      <c r="FF294" s="27">
        <f>IF($O294&gt;=FF$1,$S294,0)</f>
        <v>862.90499999999997</v>
      </c>
      <c r="FG294" s="27">
        <f>IF($O294&gt;=FG$1,$S294,0)</f>
        <v>862.90499999999997</v>
      </c>
      <c r="FH294" s="27">
        <f>IF($O294&gt;=FH$1,$S294,0)</f>
        <v>862.90499999999997</v>
      </c>
      <c r="FI294" s="27">
        <f>IF($O294&gt;=FI$1,$S294,0)</f>
        <v>862.90499999999997</v>
      </c>
      <c r="FJ294" s="27">
        <f>IF($O294&gt;=FJ$1,$S294,0)</f>
        <v>862.90499999999997</v>
      </c>
      <c r="FK294" s="27">
        <f>IF($O294&gt;=FK$1,$S294,0)</f>
        <v>862.90499999999997</v>
      </c>
      <c r="FL294" s="27">
        <f>IF($O294&gt;=FL$1,$S294,0)</f>
        <v>862.90499999999997</v>
      </c>
      <c r="FM294" s="27">
        <f>IF($O294&gt;=FM$1,$S294,0)</f>
        <v>862.90499999999997</v>
      </c>
      <c r="FN294" s="27">
        <f>IF($O294&gt;=FN$1,$S294,0)</f>
        <v>862.90499999999997</v>
      </c>
      <c r="FO294" s="27">
        <f>IF($O294&gt;=FO$1,$S294,0)</f>
        <v>862.90499999999997</v>
      </c>
      <c r="FP294" s="27">
        <f>IF($O294&gt;=FP$1,$S294,0)</f>
        <v>862.90499999999997</v>
      </c>
      <c r="FQ294" s="27">
        <f>IF($O294&gt;=FQ$1,$S294,0)</f>
        <v>862.90499999999997</v>
      </c>
      <c r="FR294" s="27">
        <f>IF($O294&gt;=FR$1,$S294,0)</f>
        <v>862.90499999999997</v>
      </c>
      <c r="FS294" s="27">
        <f>IF($O294&gt;=FS$1,$S294,0)</f>
        <v>862.90499999999997</v>
      </c>
      <c r="FT294" s="27">
        <f>IF($O294&gt;=FT$1,$S294,0)</f>
        <v>862.90499999999997</v>
      </c>
      <c r="FU294" s="27">
        <f>IF($O294&gt;=FU$1,$S294,0)</f>
        <v>862.90499999999997</v>
      </c>
      <c r="FV294" s="27">
        <f>IF($O294&gt;=FV$1,$S294,0)</f>
        <v>862.90499999999997</v>
      </c>
      <c r="FW294" s="27">
        <f>IF($O294&gt;=FW$1,$S294,0)</f>
        <v>862.90499999999997</v>
      </c>
      <c r="FX294" s="27">
        <f>IF($O294&gt;=FX$1,$S294,0)</f>
        <v>862.90499999999997</v>
      </c>
      <c r="FY294" s="27">
        <f>IF($O294&gt;=FY$1,$S294,0)</f>
        <v>862.90499999999997</v>
      </c>
      <c r="FZ294" s="27">
        <f>IF($O294&gt;=FZ$1,$S294,0)</f>
        <v>862.90499999999997</v>
      </c>
      <c r="GA294" s="27">
        <f>IF($O294&gt;=GA$1,$S294,0)</f>
        <v>862.90499999999997</v>
      </c>
      <c r="GB294" s="27">
        <f>IF($O294&gt;=GB$1,$S294,0)</f>
        <v>862.90499999999997</v>
      </c>
      <c r="GC294" s="27">
        <f>IF($O294&gt;=GC$1,$S294,0)</f>
        <v>862.90499999999997</v>
      </c>
      <c r="GD294" s="27">
        <f>IF($O294&gt;=GD$1,$S294,0)</f>
        <v>862.90499999999997</v>
      </c>
      <c r="GE294" s="27">
        <f>IF($O294&gt;=GE$1,$S294,0)</f>
        <v>862.90499999999997</v>
      </c>
      <c r="GF294" s="27">
        <f>IF($O294&gt;=GF$1,$S294,0)</f>
        <v>0</v>
      </c>
      <c r="GG294" s="27">
        <f>IF($O294&gt;=GG$1,$S294,0)</f>
        <v>0</v>
      </c>
      <c r="GH294" s="27">
        <f>IF($O294&gt;=GH$1,$S294,0)</f>
        <v>0</v>
      </c>
      <c r="GI294" s="27">
        <f>IF($O294&gt;=GI$1,$S294,0)</f>
        <v>0</v>
      </c>
      <c r="GJ294" s="27">
        <f>IF($O294&gt;=GJ$1,$S294,0)</f>
        <v>0</v>
      </c>
      <c r="GK294" s="27">
        <f>IF($O294&gt;=GK$1,$S294,0)</f>
        <v>0</v>
      </c>
      <c r="GL294" s="27">
        <f>IF($O294&gt;=GL$1,$S294,0)</f>
        <v>0</v>
      </c>
      <c r="GM294" s="27">
        <f>IF($O294&gt;=GM$1,$S294,0)</f>
        <v>0</v>
      </c>
      <c r="GN294" s="27">
        <f>IF($O294&gt;=GN$1,$S294,0)</f>
        <v>0</v>
      </c>
      <c r="GO294" s="27">
        <f>IF($O294&gt;=GO$1,$S294,0)</f>
        <v>0</v>
      </c>
      <c r="GP294" s="27">
        <f>IF($O294&gt;=GP$1,$S294,0)</f>
        <v>0</v>
      </c>
      <c r="GQ294" s="27">
        <f>IF($O294&gt;=GQ$1,$S294,0)</f>
        <v>0</v>
      </c>
      <c r="GR294" s="27">
        <f>IF($O294&gt;=GR$1,$S294,0)</f>
        <v>0</v>
      </c>
      <c r="GS294" s="27">
        <f>IF($O294&gt;=GS$1,$S294,0)</f>
        <v>0</v>
      </c>
      <c r="GT294" s="27">
        <f>IF($O294&gt;=GT$1,$S294,0)</f>
        <v>0</v>
      </c>
      <c r="GU294" s="27">
        <f>IF($O294&gt;=GU$1,$S294,0)</f>
        <v>0</v>
      </c>
      <c r="GV294" s="27">
        <f>IF($O294&gt;=GV$1,$S294,0)</f>
        <v>0</v>
      </c>
      <c r="GW294" s="27">
        <f>IF($O294&gt;=GW$1,$S294,0)</f>
        <v>0</v>
      </c>
      <c r="GX294" s="27">
        <f>IF($O294&gt;=GX$1,$S294,0)</f>
        <v>0</v>
      </c>
      <c r="GY294" s="27">
        <f>IF($O294&gt;=GY$1,$S294,0)</f>
        <v>0</v>
      </c>
      <c r="GZ294" s="27">
        <f>IF($O294&gt;=GZ$1,$S294,0)</f>
        <v>0</v>
      </c>
      <c r="HA294" s="27">
        <f>IF($O294&gt;=HA$1,$S294,0)</f>
        <v>0</v>
      </c>
      <c r="HB294" s="27">
        <f>IF($O294&gt;=HB$1,$S294,0)</f>
        <v>0</v>
      </c>
      <c r="HC294" s="27">
        <f>IF($O294&gt;=HC$1,$S294,0)</f>
        <v>0</v>
      </c>
    </row>
    <row r="295" spans="1:211">
      <c r="A295" s="3">
        <v>88161</v>
      </c>
      <c r="B295" s="3" t="s">
        <v>173</v>
      </c>
      <c r="C295" s="3" t="s">
        <v>107</v>
      </c>
      <c r="D295" s="3">
        <v>53</v>
      </c>
      <c r="E295" s="4">
        <v>36955</v>
      </c>
      <c r="F295" s="5">
        <v>17.304109589041097</v>
      </c>
      <c r="G295" s="3" t="s">
        <v>99</v>
      </c>
      <c r="H295" s="4">
        <v>23932</v>
      </c>
      <c r="I295" s="9" t="s">
        <v>826</v>
      </c>
      <c r="J295" s="5">
        <v>2072.4</v>
      </c>
      <c r="K295" s="31">
        <v>338</v>
      </c>
      <c r="L295" s="32">
        <v>17</v>
      </c>
      <c r="M295" s="33">
        <f>VLOOKUP(L295,FIND,3,TRUE)</f>
        <v>1.2</v>
      </c>
      <c r="N295" s="32">
        <f>IF(L295&gt;30,180,VLOOKUP(L295,TEMPO,2,FALSE))</f>
        <v>102</v>
      </c>
      <c r="O295" s="32">
        <f>IF(R295&gt;0,4,N295)</f>
        <v>102</v>
      </c>
      <c r="P295" s="96">
        <f>J295*M295*L295</f>
        <v>42276.959999999999</v>
      </c>
      <c r="Q295" s="96">
        <f>10934.45*2</f>
        <v>21868.9</v>
      </c>
      <c r="R295" s="96">
        <f>IF(P295&lt;=Q295,P295/4,0)</f>
        <v>0</v>
      </c>
      <c r="S295" s="5">
        <f>IF(P295&gt;=Q295,P295/N295,0)</f>
        <v>414.48</v>
      </c>
      <c r="T295" s="3"/>
      <c r="U295" s="3">
        <f>IF(T295="",1,0)</f>
        <v>1</v>
      </c>
      <c r="V295" s="3">
        <v>642</v>
      </c>
      <c r="W295" s="5">
        <v>0</v>
      </c>
      <c r="X295" s="5">
        <v>203.3</v>
      </c>
      <c r="Y295" s="5">
        <f>X295*W295</f>
        <v>0</v>
      </c>
      <c r="Z295" s="5">
        <v>400</v>
      </c>
      <c r="AA295" s="5">
        <f>S295+Y295+Z295</f>
        <v>814.48</v>
      </c>
      <c r="AB295" s="39">
        <f>(J295/12+J295/12*1.3333333333+450/12+J295/30*6/12+J295)*1.3+Y295+Z295+153.9</f>
        <v>3865.5286666591833</v>
      </c>
      <c r="AC295" s="39" t="s">
        <v>107</v>
      </c>
      <c r="AD295" s="39">
        <f>J295*1.3+400+153.9</f>
        <v>3248.0200000000004</v>
      </c>
      <c r="AE295" s="39">
        <f>SUMIFS('CUSTO MENSAL FUNC NOVO'!H:H,'CUSTO MENSAL FUNC NOVO'!A:A,'VALORES MENSAIS'!AC295)</f>
        <v>3348.9422500000001</v>
      </c>
      <c r="AF295" s="27">
        <f>IF($R295&gt;0,$R295,$S295)+$Y295+$Z295</f>
        <v>814.48</v>
      </c>
      <c r="AG295" s="27">
        <f>IF($R295&gt;0,$R295,$S295)+$Y295+$Z295</f>
        <v>814.48</v>
      </c>
      <c r="AH295" s="27">
        <f>IF($R295&gt;0,$R295,$S295)+$Y295+$Z295</f>
        <v>814.48</v>
      </c>
      <c r="AI295" s="27">
        <f>IF($R295&gt;0,$R295,$S295)+$Y295+$Z295</f>
        <v>814.48</v>
      </c>
      <c r="AJ295" s="27">
        <f>IF($O295&gt;=AJ$1,$S295+$Y295+$Z295,$Y295+$Z295)</f>
        <v>814.48</v>
      </c>
      <c r="AK295" s="27">
        <f>IF($O295&gt;=AK$1,$S295+$Y295+$Z295,$Y295+$Z295)</f>
        <v>814.48</v>
      </c>
      <c r="AL295" s="27">
        <f>IF($O295&gt;=AL$1,$S295+$Y295+$Z295,$Y295+$Z295)</f>
        <v>814.48</v>
      </c>
      <c r="AM295" s="27">
        <f>IF($O295&gt;=AM$1,$S295+$Y295+$Z295,$Y295+$Z295)</f>
        <v>814.48</v>
      </c>
      <c r="AN295" s="27">
        <f>IF($O295&gt;=AN$1,$S295+$Y295+$Z295,$Y295+$Z295)</f>
        <v>814.48</v>
      </c>
      <c r="AO295" s="27">
        <f>IF($O295&gt;=AO$1,$S295+$Y295+$Z295,$Y295+$Z295)</f>
        <v>814.48</v>
      </c>
      <c r="AP295" s="27">
        <f>IF($O295&gt;=AP$1,$S295+$Y295+$Z295,$Y295+$Z295)</f>
        <v>814.48</v>
      </c>
      <c r="AQ295" s="27">
        <f>IF($O295&gt;=AQ$1,$S295+$Y295+$Z295,$Y295+$Z295)</f>
        <v>814.48</v>
      </c>
      <c r="AR295" s="27">
        <f>IF($O295&gt;=AR$1,$S295+$Y295+$Z295,$Y295+$Z295)</f>
        <v>814.48</v>
      </c>
      <c r="AS295" s="27">
        <f>IF($O295&gt;=AS$1,$S295+$Y295+$Z295,$Y295+$Z295)</f>
        <v>814.48</v>
      </c>
      <c r="AT295" s="27">
        <f>IF($O295&gt;=AT$1,$S295+$Y295+$Z295,$Y295+$Z295)</f>
        <v>814.48</v>
      </c>
      <c r="AU295" s="27">
        <f>IF($O295&gt;=AU$1,$S295+$Y295+$Z295,$Y295+$Z295)</f>
        <v>814.48</v>
      </c>
      <c r="AV295" s="27">
        <f>IF($O295&gt;=AV$1,$S295+$Y295+$Z295,$Y295+$Z295)</f>
        <v>814.48</v>
      </c>
      <c r="AW295" s="27">
        <f>IF($O295&gt;=AW$1,$S295+$Y295+$Z295,$Y295+$Z295)</f>
        <v>814.48</v>
      </c>
      <c r="AX295" s="27">
        <f>IF($O295&gt;=AX$1,$S295+$Y295+$Z295,$Y295+$Z295)</f>
        <v>814.48</v>
      </c>
      <c r="AY295" s="27">
        <f>IF($O295&gt;=AY$1,$S295+$Y295+$Z295,$Y295+$Z295)</f>
        <v>814.48</v>
      </c>
      <c r="AZ295" s="27">
        <f>IF($O295&gt;=AZ$1,$S295+$Y295+$Z295,$Y295+$Z295)</f>
        <v>814.48</v>
      </c>
      <c r="BA295" s="27">
        <f>IF($O295&gt;=BA$1,$S295+$Y295+$Z295,$Y295+$Z295)</f>
        <v>814.48</v>
      </c>
      <c r="BB295" s="27">
        <f>IF($O295&gt;=BB$1,$S295+$Y295+$Z295,$Y295+$Z295)</f>
        <v>814.48</v>
      </c>
      <c r="BC295" s="27">
        <f>IF($O295&gt;=BC$1,$S295+$Y295+$Z295,$Y295+$Z295)</f>
        <v>814.48</v>
      </c>
      <c r="BD295" s="27">
        <f>IF($O295&gt;=BD$1,$S295+$Y295+$Z295,$Y295+$Z295)</f>
        <v>814.48</v>
      </c>
      <c r="BE295" s="27">
        <f>IF($O295&gt;=BE$1,$S295+$Y295+$Z295,$Y295+$Z295)</f>
        <v>814.48</v>
      </c>
      <c r="BF295" s="27">
        <f>IF($O295&gt;=BF$1,$S295+$Y295+$Z295,$Y295+$Z295)</f>
        <v>814.48</v>
      </c>
      <c r="BG295" s="27">
        <f>IF($O295&gt;=BG$1,$S295+$Y295+$Z295,$Y295+$Z295)</f>
        <v>814.48</v>
      </c>
      <c r="BH295" s="27">
        <f>IF($O295&gt;=BH$1,$S295+$Y295+$Z295,$Y295+$Z295)</f>
        <v>814.48</v>
      </c>
      <c r="BI295" s="27">
        <f>IF($O295&gt;=BI$1,$S295+$Y295+$Z295,$Y295+$Z295)</f>
        <v>814.48</v>
      </c>
      <c r="BJ295" s="27">
        <f>IF($O295&gt;=BJ$1,$S295+$Y295+$Z295,$Y295+$Z295)</f>
        <v>814.48</v>
      </c>
      <c r="BK295" s="27">
        <f>IF($O295&gt;=BK$1,$S295+$Y295+$Z295,$Y295+$Z295)</f>
        <v>814.48</v>
      </c>
      <c r="BL295" s="27">
        <f>IF($O295&gt;=BL$1,$S295+$Y295+$Z295,$Y295+$Z295)</f>
        <v>814.48</v>
      </c>
      <c r="BM295" s="27">
        <f>IF($O295&gt;=BM$1,$S295+$Y295+$Z295,$Y295+$Z295)</f>
        <v>814.48</v>
      </c>
      <c r="BN295" s="27">
        <f>IF($O295&gt;=BN$1,$S295+$Y295+$Z295,$Y295+$Z295)</f>
        <v>814.48</v>
      </c>
      <c r="BO295" s="27">
        <f>IF($O295&gt;=BO$1,$S295+$Y295+$Z295,$Y295+$Z295)</f>
        <v>814.48</v>
      </c>
      <c r="BP295" s="27">
        <f>IF($O295&gt;=BP$1,$S295+$Y295+$Z295,$Y295+$Z295)</f>
        <v>814.48</v>
      </c>
      <c r="BQ295" s="27">
        <f>IF($O295&gt;=BQ$1,$S295+$Y295+$Z295,$Y295+$Z295)</f>
        <v>814.48</v>
      </c>
      <c r="BR295" s="27">
        <f>IF($O295&gt;=BR$1,$S295+$Y295+$Z295,$Y295+$Z295)</f>
        <v>814.48</v>
      </c>
      <c r="BS295" s="27">
        <f>IF($O295&gt;=BS$1,$S295+$Y295+$Z295,$Y295+$Z295)</f>
        <v>814.48</v>
      </c>
      <c r="BT295" s="27">
        <f>IF($O295&gt;=BT$1,$S295+$Y295+$Z295,$Y295+$Z295)</f>
        <v>814.48</v>
      </c>
      <c r="BU295" s="27">
        <f>IF($O295&gt;=BU$1,$S295+$Y295+$Z295,$Y295+$Z295)</f>
        <v>814.48</v>
      </c>
      <c r="BV295" s="27">
        <f>IF($O295&gt;=BV$1,$S295+$Y295+$Z295,$Y295+$Z295)</f>
        <v>814.48</v>
      </c>
      <c r="BW295" s="27">
        <f>IF($O295&gt;=BW$1,$S295+$Y295+$Z295,$Y295+$Z295)</f>
        <v>814.48</v>
      </c>
      <c r="BX295" s="27">
        <f>IF($O295&gt;=BX$1,$S295+$Y295+$Z295,$Y295+$Z295)</f>
        <v>814.48</v>
      </c>
      <c r="BY295" s="27">
        <f>IF($O295&gt;=BY$1,$S295+$Y295+$Z295,$Y295+$Z295)</f>
        <v>814.48</v>
      </c>
      <c r="BZ295" s="27">
        <f>IF($O295&gt;=BZ$1,$S295+$Y295+$Z295,$Y295+$Z295)</f>
        <v>814.48</v>
      </c>
      <c r="CA295" s="27">
        <f>IF($O295&gt;=CA$1,$S295+$Y295+$Z295,$Y295+$Z295)</f>
        <v>814.48</v>
      </c>
      <c r="CB295" s="27">
        <f>IF($O295&gt;=CB$1,$S295+$Y295+$Z295,$Y295+$Z295)</f>
        <v>814.48</v>
      </c>
      <c r="CC295" s="27">
        <f>IF($O295&gt;=CC$1,$S295+$Y295+$Z295,$Y295+$Z295)</f>
        <v>814.48</v>
      </c>
      <c r="CD295" s="27">
        <f>IF($O295&gt;=CD$1,$S295+$Y295+$Z295,$Y295+$Z295)</f>
        <v>814.48</v>
      </c>
      <c r="CE295" s="27">
        <f>IF($O295&gt;=CE$1,$S295+$Y295+$Z295,$Y295+$Z295)</f>
        <v>814.48</v>
      </c>
      <c r="CF295" s="27">
        <f>IF($O295&gt;=CF$1,$S295+$Y295+$Z295,$Y295+$Z295)</f>
        <v>814.48</v>
      </c>
      <c r="CG295" s="27">
        <f>IF($O295&gt;=CG$1,$S295+$Y295+$Z295,$Y295+$Z295)</f>
        <v>814.48</v>
      </c>
      <c r="CH295" s="27">
        <f>IF($O295&gt;=CH$1,$S295+$Y295+$Z295,$Y295+$Z295)</f>
        <v>814.48</v>
      </c>
      <c r="CI295" s="27">
        <f>IF($O295&gt;=CI$1,$S295+$Y295+$Z295,$Y295+$Z295)</f>
        <v>814.48</v>
      </c>
      <c r="CJ295" s="27">
        <f>IF($O295&gt;=CJ$1,$S295+$Y295+$Z295,$Y295+$Z295)</f>
        <v>814.48</v>
      </c>
      <c r="CK295" s="27">
        <f>IF($O295&gt;=CK$1,$S295+$Y295+$Z295,$Y295+$Z295)</f>
        <v>814.48</v>
      </c>
      <c r="CL295" s="27">
        <f>IF($O295&gt;=CL$1,$S295+$Y295+$Z295,$Y295+$Z295)</f>
        <v>814.48</v>
      </c>
      <c r="CM295" s="27">
        <f>IF($O295&gt;=CM$1,$S295+$Y295+$Z295,$Y295+$Z295)</f>
        <v>814.48</v>
      </c>
      <c r="CN295" s="27">
        <f>IF($O295&gt;=CN$1,$S295+$Y295,$Y295)</f>
        <v>414.48</v>
      </c>
      <c r="CO295" s="27">
        <f>IF($O295&gt;=CO$1,$S295+$Y295,$Y295)</f>
        <v>414.48</v>
      </c>
      <c r="CP295" s="27">
        <f>IF($O295&gt;=CP$1,$S295+$Y295,$Y295)</f>
        <v>414.48</v>
      </c>
      <c r="CQ295" s="27">
        <f>IF($O295&gt;=CQ$1,$S295+$Y295,$Y295)</f>
        <v>414.48</v>
      </c>
      <c r="CR295" s="27">
        <f>IF($O295&gt;=CR$1,$S295+$Y295,$Y295)</f>
        <v>414.48</v>
      </c>
      <c r="CS295" s="27">
        <f>IF($O295&gt;=CS$1,$S295+$Y295,$Y295)</f>
        <v>414.48</v>
      </c>
      <c r="CT295" s="27">
        <f>IF($O295&gt;=CT$1,$S295+$Y295,$Y295)</f>
        <v>414.48</v>
      </c>
      <c r="CU295" s="27">
        <f>IF($O295&gt;=CU$1,$S295+$Y295,$Y295)</f>
        <v>414.48</v>
      </c>
      <c r="CV295" s="27">
        <f>IF($O295&gt;=CV$1,$S295+$Y295,$Y295)</f>
        <v>414.48</v>
      </c>
      <c r="CW295" s="27">
        <f>IF($O295&gt;=CW$1,$S295+$Y295,$Y295)</f>
        <v>414.48</v>
      </c>
      <c r="CX295" s="27">
        <f>IF($O295&gt;=CX$1,$S295+$Y295,$Y295)</f>
        <v>414.48</v>
      </c>
      <c r="CY295" s="27">
        <f>IF($O295&gt;=CY$1,$S295+$Y295,$Y295)</f>
        <v>414.48</v>
      </c>
      <c r="CZ295" s="27">
        <f>IF($O295&gt;=CZ$1,$S295+$Y295,$Y295)</f>
        <v>414.48</v>
      </c>
      <c r="DA295" s="27">
        <f>IF($O295&gt;=DA$1,$S295+$Y295,$Y295)</f>
        <v>414.48</v>
      </c>
      <c r="DB295" s="27">
        <f>IF($O295&gt;=DB$1,$S295+$Y295,$Y295)</f>
        <v>414.48</v>
      </c>
      <c r="DC295" s="27">
        <f>IF($O295&gt;=DC$1,$S295+$Y295,$Y295)</f>
        <v>414.48</v>
      </c>
      <c r="DD295" s="27">
        <f>IF($O295&gt;=DD$1,$S295+$Y295,$Y295)</f>
        <v>414.48</v>
      </c>
      <c r="DE295" s="27">
        <f>IF($O295&gt;=DE$1,$S295+$Y295,$Y295)</f>
        <v>414.48</v>
      </c>
      <c r="DF295" s="27">
        <f>IF($O295&gt;=DF$1,$S295+$Y295,$Y295)</f>
        <v>414.48</v>
      </c>
      <c r="DG295" s="27">
        <f>IF($O295&gt;=DG$1,$S295+$Y295,$Y295)</f>
        <v>414.48</v>
      </c>
      <c r="DH295" s="27">
        <f>IF($O295&gt;=DH$1,$S295+$Y295,$Y295)</f>
        <v>414.48</v>
      </c>
      <c r="DI295" s="27">
        <f>IF($O295&gt;=DI$1,$S295+$Y295,$Y295)</f>
        <v>414.48</v>
      </c>
      <c r="DJ295" s="27">
        <f>IF($O295&gt;=DJ$1,$S295+$Y295,$Y295)</f>
        <v>414.48</v>
      </c>
      <c r="DK295" s="27">
        <f>IF($O295&gt;=DK$1,$S295+$Y295,$Y295)</f>
        <v>414.48</v>
      </c>
      <c r="DL295" s="27">
        <f>IF($O295&gt;=DL$1,$S295+$Y295,$Y295)</f>
        <v>414.48</v>
      </c>
      <c r="DM295" s="27">
        <f>IF($O295&gt;=DM$1,$S295+$Y295,$Y295)</f>
        <v>414.48</v>
      </c>
      <c r="DN295" s="27">
        <f>IF($O295&gt;=DN$1,$S295+$Y295,$Y295)</f>
        <v>414.48</v>
      </c>
      <c r="DO295" s="27">
        <f>IF($O295&gt;=DO$1,$S295+$Y295,$Y295)</f>
        <v>414.48</v>
      </c>
      <c r="DP295" s="27">
        <f>IF($O295&gt;=DP$1,$S295+$Y295,$Y295)</f>
        <v>414.48</v>
      </c>
      <c r="DQ295" s="27">
        <f>IF($O295&gt;=DQ$1,$S295+$Y295,$Y295)</f>
        <v>414.48</v>
      </c>
      <c r="DR295" s="27">
        <f>IF($O295&gt;=DR$1,$S295+$Y295,$Y295)</f>
        <v>414.48</v>
      </c>
      <c r="DS295" s="27">
        <f>IF($O295&gt;=DS$1,$S295+$Y295,$Y295)</f>
        <v>414.48</v>
      </c>
      <c r="DT295" s="27">
        <f>IF($O295&gt;=DT$1,$S295+$Y295,$Y295)</f>
        <v>414.48</v>
      </c>
      <c r="DU295" s="27">
        <f>IF($O295&gt;=DU$1,$S295+$Y295,$Y295)</f>
        <v>414.48</v>
      </c>
      <c r="DV295" s="27">
        <f>IF($O295&gt;=DV$1,$S295+$Y295,$Y295)</f>
        <v>414.48</v>
      </c>
      <c r="DW295" s="27">
        <f>IF($O295&gt;=DW$1,$S295+$Y295,$Y295)</f>
        <v>414.48</v>
      </c>
      <c r="DX295" s="27">
        <f>IF($O295&gt;=DX$1,$S295+$Y295,$Y295)</f>
        <v>414.48</v>
      </c>
      <c r="DY295" s="27">
        <f>IF($O295&gt;=DY$1,$S295+$Y295,$Y295)</f>
        <v>414.48</v>
      </c>
      <c r="DZ295" s="27">
        <f>IF($O295&gt;=DZ$1,$S295+$Y295,$Y295)</f>
        <v>414.48</v>
      </c>
      <c r="EA295" s="27">
        <f>IF($O295&gt;=EA$1,$S295+$Y295,$Y295)</f>
        <v>414.48</v>
      </c>
      <c r="EB295" s="27">
        <f>IF($O295&gt;=EB$1,$S295+$Y295,$Y295)</f>
        <v>414.48</v>
      </c>
      <c r="EC295" s="27">
        <f>IF($O295&gt;=EC$1,$S295+$Y295,$Y295)</f>
        <v>414.48</v>
      </c>
      <c r="ED295" s="27">
        <f>IF($O295&gt;=ED$1,$S295+$Y295,$Y295)</f>
        <v>0</v>
      </c>
      <c r="EE295" s="27">
        <f>IF($O295&gt;=EE$1,$S295+$Y295,$Y295)</f>
        <v>0</v>
      </c>
      <c r="EF295" s="27">
        <f>IF($O295&gt;=EF$1,$S295+$Y295,$Y295)</f>
        <v>0</v>
      </c>
      <c r="EG295" s="27">
        <f>IF($O295&gt;=EG$1,$S295+$Y295,$Y295)</f>
        <v>0</v>
      </c>
      <c r="EH295" s="27">
        <f>IF($O295&gt;=EH$1,$S295+$Y295,$Y295)</f>
        <v>0</v>
      </c>
      <c r="EI295" s="27">
        <f>IF($O295&gt;=EI$1,$S295+$Y295,$Y295)</f>
        <v>0</v>
      </c>
      <c r="EJ295" s="27">
        <f>IF($O295&gt;=EJ$1,$S295+$Y295,$Y295)</f>
        <v>0</v>
      </c>
      <c r="EK295" s="27">
        <f>IF($O295&gt;=EK$1,$S295+$Y295,$Y295)</f>
        <v>0</v>
      </c>
      <c r="EL295" s="27">
        <f>IF($O295&gt;=EL$1,$S295+$Y295,$Y295)</f>
        <v>0</v>
      </c>
      <c r="EM295" s="27">
        <f>IF($O295&gt;=EM$1,$S295+$Y295,$Y295)</f>
        <v>0</v>
      </c>
      <c r="EN295" s="27">
        <f>IF($O295&gt;=EN$1,$S295+$Y295,$Y295)</f>
        <v>0</v>
      </c>
      <c r="EO295" s="27">
        <f>IF($O295&gt;=EO$1,$S295+$Y295,$Y295)</f>
        <v>0</v>
      </c>
      <c r="EP295" s="27">
        <f>IF($O295&gt;=EP$1,$S295+$Y295,$Y295)</f>
        <v>0</v>
      </c>
      <c r="EQ295" s="27">
        <f>IF($O295&gt;=EQ$1,$S295+$Y295,$Y295)</f>
        <v>0</v>
      </c>
      <c r="ER295" s="27">
        <f>IF($O295&gt;=ER$1,$S295+$Y295,$Y295)</f>
        <v>0</v>
      </c>
      <c r="ES295" s="27">
        <f>IF($O295&gt;=ES$1,$S295+$Y295,$Y295)</f>
        <v>0</v>
      </c>
      <c r="ET295" s="27">
        <f>IF($O295&gt;=ET$1,$S295+$Y295,$Y295)</f>
        <v>0</v>
      </c>
      <c r="EU295" s="27">
        <f>IF($O295&gt;=EU$1,$S295+$Y295,$Y295)</f>
        <v>0</v>
      </c>
      <c r="EV295" s="27">
        <f>IF($O295&gt;=EV$1,$S295,0)</f>
        <v>0</v>
      </c>
      <c r="EW295" s="27">
        <f>IF($O295&gt;=EW$1,$S295,0)</f>
        <v>0</v>
      </c>
      <c r="EX295" s="27">
        <f>IF($O295&gt;=EX$1,$S295,0)</f>
        <v>0</v>
      </c>
      <c r="EY295" s="27">
        <f>IF($O295&gt;=EY$1,$S295,0)</f>
        <v>0</v>
      </c>
      <c r="EZ295" s="27">
        <f>IF($O295&gt;=EZ$1,$S295,0)</f>
        <v>0</v>
      </c>
      <c r="FA295" s="27">
        <f>IF($O295&gt;=FA$1,$S295,0)</f>
        <v>0</v>
      </c>
      <c r="FB295" s="27">
        <f>IF($O295&gt;=FB$1,$S295,0)</f>
        <v>0</v>
      </c>
      <c r="FC295" s="27">
        <f>IF($O295&gt;=FC$1,$S295,0)</f>
        <v>0</v>
      </c>
      <c r="FD295" s="27">
        <f>IF($O295&gt;=FD$1,$S295,0)</f>
        <v>0</v>
      </c>
      <c r="FE295" s="27">
        <f>IF($O295&gt;=FE$1,$S295,0)</f>
        <v>0</v>
      </c>
      <c r="FF295" s="27">
        <f>IF($O295&gt;=FF$1,$S295,0)</f>
        <v>0</v>
      </c>
      <c r="FG295" s="27">
        <f>IF($O295&gt;=FG$1,$S295,0)</f>
        <v>0</v>
      </c>
      <c r="FH295" s="27">
        <f>IF($O295&gt;=FH$1,$S295,0)</f>
        <v>0</v>
      </c>
      <c r="FI295" s="27">
        <f>IF($O295&gt;=FI$1,$S295,0)</f>
        <v>0</v>
      </c>
      <c r="FJ295" s="27">
        <f>IF($O295&gt;=FJ$1,$S295,0)</f>
        <v>0</v>
      </c>
      <c r="FK295" s="27">
        <f>IF($O295&gt;=FK$1,$S295,0)</f>
        <v>0</v>
      </c>
      <c r="FL295" s="27">
        <f>IF($O295&gt;=FL$1,$S295,0)</f>
        <v>0</v>
      </c>
      <c r="FM295" s="27">
        <f>IF($O295&gt;=FM$1,$S295,0)</f>
        <v>0</v>
      </c>
      <c r="FN295" s="27">
        <f>IF($O295&gt;=FN$1,$S295,0)</f>
        <v>0</v>
      </c>
      <c r="FO295" s="27">
        <f>IF($O295&gt;=FO$1,$S295,0)</f>
        <v>0</v>
      </c>
      <c r="FP295" s="27">
        <f>IF($O295&gt;=FP$1,$S295,0)</f>
        <v>0</v>
      </c>
      <c r="FQ295" s="27">
        <f>IF($O295&gt;=FQ$1,$S295,0)</f>
        <v>0</v>
      </c>
      <c r="FR295" s="27">
        <f>IF($O295&gt;=FR$1,$S295,0)</f>
        <v>0</v>
      </c>
      <c r="FS295" s="27">
        <f>IF($O295&gt;=FS$1,$S295,0)</f>
        <v>0</v>
      </c>
      <c r="FT295" s="27">
        <f>IF($O295&gt;=FT$1,$S295,0)</f>
        <v>0</v>
      </c>
      <c r="FU295" s="27">
        <f>IF($O295&gt;=FU$1,$S295,0)</f>
        <v>0</v>
      </c>
      <c r="FV295" s="27">
        <f>IF($O295&gt;=FV$1,$S295,0)</f>
        <v>0</v>
      </c>
      <c r="FW295" s="27">
        <f>IF($O295&gt;=FW$1,$S295,0)</f>
        <v>0</v>
      </c>
      <c r="FX295" s="27">
        <f>IF($O295&gt;=FX$1,$S295,0)</f>
        <v>0</v>
      </c>
      <c r="FY295" s="27">
        <f>IF($O295&gt;=FY$1,$S295,0)</f>
        <v>0</v>
      </c>
      <c r="FZ295" s="27">
        <f>IF($O295&gt;=FZ$1,$S295,0)</f>
        <v>0</v>
      </c>
      <c r="GA295" s="27">
        <f>IF($O295&gt;=GA$1,$S295,0)</f>
        <v>0</v>
      </c>
      <c r="GB295" s="27">
        <f>IF($O295&gt;=GB$1,$S295,0)</f>
        <v>0</v>
      </c>
      <c r="GC295" s="27">
        <f>IF($O295&gt;=GC$1,$S295,0)</f>
        <v>0</v>
      </c>
      <c r="GD295" s="27">
        <f>IF($O295&gt;=GD$1,$S295,0)</f>
        <v>0</v>
      </c>
      <c r="GE295" s="27">
        <f>IF($O295&gt;=GE$1,$S295,0)</f>
        <v>0</v>
      </c>
      <c r="GF295" s="27">
        <f>IF($O295&gt;=GF$1,$S295,0)</f>
        <v>0</v>
      </c>
      <c r="GG295" s="27">
        <f>IF($O295&gt;=GG$1,$S295,0)</f>
        <v>0</v>
      </c>
      <c r="GH295" s="27">
        <f>IF($O295&gt;=GH$1,$S295,0)</f>
        <v>0</v>
      </c>
      <c r="GI295" s="27">
        <f>IF($O295&gt;=GI$1,$S295,0)</f>
        <v>0</v>
      </c>
      <c r="GJ295" s="27">
        <f>IF($O295&gt;=GJ$1,$S295,0)</f>
        <v>0</v>
      </c>
      <c r="GK295" s="27">
        <f>IF($O295&gt;=GK$1,$S295,0)</f>
        <v>0</v>
      </c>
      <c r="GL295" s="27">
        <f>IF($O295&gt;=GL$1,$S295,0)</f>
        <v>0</v>
      </c>
      <c r="GM295" s="27">
        <f>IF($O295&gt;=GM$1,$S295,0)</f>
        <v>0</v>
      </c>
      <c r="GN295" s="27">
        <f>IF($O295&gt;=GN$1,$S295,0)</f>
        <v>0</v>
      </c>
      <c r="GO295" s="27">
        <f>IF($O295&gt;=GO$1,$S295,0)</f>
        <v>0</v>
      </c>
      <c r="GP295" s="27">
        <f>IF($O295&gt;=GP$1,$S295,0)</f>
        <v>0</v>
      </c>
      <c r="GQ295" s="27">
        <f>IF($O295&gt;=GQ$1,$S295,0)</f>
        <v>0</v>
      </c>
      <c r="GR295" s="27">
        <f>IF($O295&gt;=GR$1,$S295,0)</f>
        <v>0</v>
      </c>
      <c r="GS295" s="27">
        <f>IF($O295&gt;=GS$1,$S295,0)</f>
        <v>0</v>
      </c>
      <c r="GT295" s="27">
        <f>IF($O295&gt;=GT$1,$S295,0)</f>
        <v>0</v>
      </c>
      <c r="GU295" s="27">
        <f>IF($O295&gt;=GU$1,$S295,0)</f>
        <v>0</v>
      </c>
      <c r="GV295" s="27">
        <f>IF($O295&gt;=GV$1,$S295,0)</f>
        <v>0</v>
      </c>
      <c r="GW295" s="27">
        <f>IF($O295&gt;=GW$1,$S295,0)</f>
        <v>0</v>
      </c>
      <c r="GX295" s="27">
        <f>IF($O295&gt;=GX$1,$S295,0)</f>
        <v>0</v>
      </c>
      <c r="GY295" s="27">
        <f>IF($O295&gt;=GY$1,$S295,0)</f>
        <v>0</v>
      </c>
      <c r="GZ295" s="27">
        <f>IF($O295&gt;=GZ$1,$S295,0)</f>
        <v>0</v>
      </c>
      <c r="HA295" s="27">
        <f>IF($O295&gt;=HA$1,$S295,0)</f>
        <v>0</v>
      </c>
      <c r="HB295" s="27">
        <f>IF($O295&gt;=HB$1,$S295,0)</f>
        <v>0</v>
      </c>
      <c r="HC295" s="27">
        <f>IF($O295&gt;=HC$1,$S295,0)</f>
        <v>0</v>
      </c>
    </row>
    <row r="296" spans="1:211">
      <c r="A296" s="3">
        <v>26166</v>
      </c>
      <c r="B296" s="3" t="s">
        <v>173</v>
      </c>
      <c r="C296" s="3" t="s">
        <v>107</v>
      </c>
      <c r="D296" s="3">
        <v>53</v>
      </c>
      <c r="E296" s="4">
        <v>31796</v>
      </c>
      <c r="F296" s="5">
        <v>31.438356164383563</v>
      </c>
      <c r="G296" s="3" t="s">
        <v>99</v>
      </c>
      <c r="H296" s="4">
        <v>23932</v>
      </c>
      <c r="I296" s="9" t="s">
        <v>826</v>
      </c>
      <c r="J296" s="5">
        <v>2417.87</v>
      </c>
      <c r="K296" s="31">
        <v>338</v>
      </c>
      <c r="L296" s="32">
        <v>31</v>
      </c>
      <c r="M296" s="33">
        <f>VLOOKUP(L296,FIND,3,TRUE)</f>
        <v>1.5</v>
      </c>
      <c r="N296" s="32">
        <f>IF(L296&gt;30,180,VLOOKUP(L296,TEMPO,2,FALSE))</f>
        <v>180</v>
      </c>
      <c r="O296" s="32">
        <f>IF(R296&gt;0,4,N296)</f>
        <v>180</v>
      </c>
      <c r="P296" s="96">
        <f>J296*M296*L296</f>
        <v>112430.955</v>
      </c>
      <c r="Q296" s="96">
        <f>10934.45*2</f>
        <v>21868.9</v>
      </c>
      <c r="R296" s="96">
        <f>IF(P296&lt;=Q296,P296/4,0)</f>
        <v>0</v>
      </c>
      <c r="S296" s="5">
        <f>IF(P296&gt;=Q296,P296/N296,0)</f>
        <v>624.61641666666662</v>
      </c>
      <c r="T296" s="3"/>
      <c r="U296" s="3">
        <f>IF(T296="",1,0)</f>
        <v>1</v>
      </c>
      <c r="V296" s="3">
        <v>642</v>
      </c>
      <c r="W296" s="5">
        <v>0</v>
      </c>
      <c r="X296" s="5">
        <v>203.3</v>
      </c>
      <c r="Y296" s="5">
        <f>X296*W296</f>
        <v>0</v>
      </c>
      <c r="Z296" s="5">
        <v>400</v>
      </c>
      <c r="AA296" s="5">
        <f>S296+Y296+Z296</f>
        <v>1024.6164166666667</v>
      </c>
      <c r="AB296" s="39">
        <f>(J296/12+J296/12*1.3333333333+450/12+J296/30*6/12+J296)*1.3+Y296+Z296+153.9</f>
        <v>4409.4519888801569</v>
      </c>
      <c r="AC296" s="39" t="s">
        <v>107</v>
      </c>
      <c r="AD296" s="39">
        <f>J296*1.3+400+153.9</f>
        <v>3697.1309999999999</v>
      </c>
      <c r="AE296" s="39">
        <f>SUMIFS('CUSTO MENSAL FUNC NOVO'!H:H,'CUSTO MENSAL FUNC NOVO'!A:A,'VALORES MENSAIS'!AC296)</f>
        <v>3348.9422500000001</v>
      </c>
      <c r="AF296" s="27">
        <f>IF($R296&gt;0,$R296,$S296)+$Y296+$Z296</f>
        <v>1024.6164166666667</v>
      </c>
      <c r="AG296" s="27">
        <f>IF($R296&gt;0,$R296,$S296)+$Y296+$Z296</f>
        <v>1024.6164166666667</v>
      </c>
      <c r="AH296" s="27">
        <f>IF($R296&gt;0,$R296,$S296)+$Y296+$Z296</f>
        <v>1024.6164166666667</v>
      </c>
      <c r="AI296" s="27">
        <f>IF($R296&gt;0,$R296,$S296)+$Y296+$Z296</f>
        <v>1024.6164166666667</v>
      </c>
      <c r="AJ296" s="27">
        <f>IF($O296&gt;=AJ$1,$S296+$Y296+$Z296,$Y296+$Z296)</f>
        <v>1024.6164166666667</v>
      </c>
      <c r="AK296" s="27">
        <f>IF($O296&gt;=AK$1,$S296+$Y296+$Z296,$Y296+$Z296)</f>
        <v>1024.6164166666667</v>
      </c>
      <c r="AL296" s="27">
        <f>IF($O296&gt;=AL$1,$S296+$Y296+$Z296,$Y296+$Z296)</f>
        <v>1024.6164166666667</v>
      </c>
      <c r="AM296" s="27">
        <f>IF($O296&gt;=AM$1,$S296+$Y296+$Z296,$Y296+$Z296)</f>
        <v>1024.6164166666667</v>
      </c>
      <c r="AN296" s="27">
        <f>IF($O296&gt;=AN$1,$S296+$Y296+$Z296,$Y296+$Z296)</f>
        <v>1024.6164166666667</v>
      </c>
      <c r="AO296" s="27">
        <f>IF($O296&gt;=AO$1,$S296+$Y296+$Z296,$Y296+$Z296)</f>
        <v>1024.6164166666667</v>
      </c>
      <c r="AP296" s="27">
        <f>IF($O296&gt;=AP$1,$S296+$Y296+$Z296,$Y296+$Z296)</f>
        <v>1024.6164166666667</v>
      </c>
      <c r="AQ296" s="27">
        <f>IF($O296&gt;=AQ$1,$S296+$Y296+$Z296,$Y296+$Z296)</f>
        <v>1024.6164166666667</v>
      </c>
      <c r="AR296" s="27">
        <f>IF($O296&gt;=AR$1,$S296+$Y296+$Z296,$Y296+$Z296)</f>
        <v>1024.6164166666667</v>
      </c>
      <c r="AS296" s="27">
        <f>IF($O296&gt;=AS$1,$S296+$Y296+$Z296,$Y296+$Z296)</f>
        <v>1024.6164166666667</v>
      </c>
      <c r="AT296" s="27">
        <f>IF($O296&gt;=AT$1,$S296+$Y296+$Z296,$Y296+$Z296)</f>
        <v>1024.6164166666667</v>
      </c>
      <c r="AU296" s="27">
        <f>IF($O296&gt;=AU$1,$S296+$Y296+$Z296,$Y296+$Z296)</f>
        <v>1024.6164166666667</v>
      </c>
      <c r="AV296" s="27">
        <f>IF($O296&gt;=AV$1,$S296+$Y296+$Z296,$Y296+$Z296)</f>
        <v>1024.6164166666667</v>
      </c>
      <c r="AW296" s="27">
        <f>IF($O296&gt;=AW$1,$S296+$Y296+$Z296,$Y296+$Z296)</f>
        <v>1024.6164166666667</v>
      </c>
      <c r="AX296" s="27">
        <f>IF($O296&gt;=AX$1,$S296+$Y296+$Z296,$Y296+$Z296)</f>
        <v>1024.6164166666667</v>
      </c>
      <c r="AY296" s="27">
        <f>IF($O296&gt;=AY$1,$S296+$Y296+$Z296,$Y296+$Z296)</f>
        <v>1024.6164166666667</v>
      </c>
      <c r="AZ296" s="27">
        <f>IF($O296&gt;=AZ$1,$S296+$Y296+$Z296,$Y296+$Z296)</f>
        <v>1024.6164166666667</v>
      </c>
      <c r="BA296" s="27">
        <f>IF($O296&gt;=BA$1,$S296+$Y296+$Z296,$Y296+$Z296)</f>
        <v>1024.6164166666667</v>
      </c>
      <c r="BB296" s="27">
        <f>IF($O296&gt;=BB$1,$S296+$Y296+$Z296,$Y296+$Z296)</f>
        <v>1024.6164166666667</v>
      </c>
      <c r="BC296" s="27">
        <f>IF($O296&gt;=BC$1,$S296+$Y296+$Z296,$Y296+$Z296)</f>
        <v>1024.6164166666667</v>
      </c>
      <c r="BD296" s="27">
        <f>IF($O296&gt;=BD$1,$S296+$Y296+$Z296,$Y296+$Z296)</f>
        <v>1024.6164166666667</v>
      </c>
      <c r="BE296" s="27">
        <f>IF($O296&gt;=BE$1,$S296+$Y296+$Z296,$Y296+$Z296)</f>
        <v>1024.6164166666667</v>
      </c>
      <c r="BF296" s="27">
        <f>IF($O296&gt;=BF$1,$S296+$Y296+$Z296,$Y296+$Z296)</f>
        <v>1024.6164166666667</v>
      </c>
      <c r="BG296" s="27">
        <f>IF($O296&gt;=BG$1,$S296+$Y296+$Z296,$Y296+$Z296)</f>
        <v>1024.6164166666667</v>
      </c>
      <c r="BH296" s="27">
        <f>IF($O296&gt;=BH$1,$S296+$Y296+$Z296,$Y296+$Z296)</f>
        <v>1024.6164166666667</v>
      </c>
      <c r="BI296" s="27">
        <f>IF($O296&gt;=BI$1,$S296+$Y296+$Z296,$Y296+$Z296)</f>
        <v>1024.6164166666667</v>
      </c>
      <c r="BJ296" s="27">
        <f>IF($O296&gt;=BJ$1,$S296+$Y296+$Z296,$Y296+$Z296)</f>
        <v>1024.6164166666667</v>
      </c>
      <c r="BK296" s="27">
        <f>IF($O296&gt;=BK$1,$S296+$Y296+$Z296,$Y296+$Z296)</f>
        <v>1024.6164166666667</v>
      </c>
      <c r="BL296" s="27">
        <f>IF($O296&gt;=BL$1,$S296+$Y296+$Z296,$Y296+$Z296)</f>
        <v>1024.6164166666667</v>
      </c>
      <c r="BM296" s="27">
        <f>IF($O296&gt;=BM$1,$S296+$Y296+$Z296,$Y296+$Z296)</f>
        <v>1024.6164166666667</v>
      </c>
      <c r="BN296" s="27">
        <f>IF($O296&gt;=BN$1,$S296+$Y296+$Z296,$Y296+$Z296)</f>
        <v>1024.6164166666667</v>
      </c>
      <c r="BO296" s="27">
        <f>IF($O296&gt;=BO$1,$S296+$Y296+$Z296,$Y296+$Z296)</f>
        <v>1024.6164166666667</v>
      </c>
      <c r="BP296" s="27">
        <f>IF($O296&gt;=BP$1,$S296+$Y296+$Z296,$Y296+$Z296)</f>
        <v>1024.6164166666667</v>
      </c>
      <c r="BQ296" s="27">
        <f>IF($O296&gt;=BQ$1,$S296+$Y296+$Z296,$Y296+$Z296)</f>
        <v>1024.6164166666667</v>
      </c>
      <c r="BR296" s="27">
        <f>IF($O296&gt;=BR$1,$S296+$Y296+$Z296,$Y296+$Z296)</f>
        <v>1024.6164166666667</v>
      </c>
      <c r="BS296" s="27">
        <f>IF($O296&gt;=BS$1,$S296+$Y296+$Z296,$Y296+$Z296)</f>
        <v>1024.6164166666667</v>
      </c>
      <c r="BT296" s="27">
        <f>IF($O296&gt;=BT$1,$S296+$Y296+$Z296,$Y296+$Z296)</f>
        <v>1024.6164166666667</v>
      </c>
      <c r="BU296" s="27">
        <f>IF($O296&gt;=BU$1,$S296+$Y296+$Z296,$Y296+$Z296)</f>
        <v>1024.6164166666667</v>
      </c>
      <c r="BV296" s="27">
        <f>IF($O296&gt;=BV$1,$S296+$Y296+$Z296,$Y296+$Z296)</f>
        <v>1024.6164166666667</v>
      </c>
      <c r="BW296" s="27">
        <f>IF($O296&gt;=BW$1,$S296+$Y296+$Z296,$Y296+$Z296)</f>
        <v>1024.6164166666667</v>
      </c>
      <c r="BX296" s="27">
        <f>IF($O296&gt;=BX$1,$S296+$Y296+$Z296,$Y296+$Z296)</f>
        <v>1024.6164166666667</v>
      </c>
      <c r="BY296" s="27">
        <f>IF($O296&gt;=BY$1,$S296+$Y296+$Z296,$Y296+$Z296)</f>
        <v>1024.6164166666667</v>
      </c>
      <c r="BZ296" s="27">
        <f>IF($O296&gt;=BZ$1,$S296+$Y296+$Z296,$Y296+$Z296)</f>
        <v>1024.6164166666667</v>
      </c>
      <c r="CA296" s="27">
        <f>IF($O296&gt;=CA$1,$S296+$Y296+$Z296,$Y296+$Z296)</f>
        <v>1024.6164166666667</v>
      </c>
      <c r="CB296" s="27">
        <f>IF($O296&gt;=CB$1,$S296+$Y296+$Z296,$Y296+$Z296)</f>
        <v>1024.6164166666667</v>
      </c>
      <c r="CC296" s="27">
        <f>IF($O296&gt;=CC$1,$S296+$Y296+$Z296,$Y296+$Z296)</f>
        <v>1024.6164166666667</v>
      </c>
      <c r="CD296" s="27">
        <f>IF($O296&gt;=CD$1,$S296+$Y296+$Z296,$Y296+$Z296)</f>
        <v>1024.6164166666667</v>
      </c>
      <c r="CE296" s="27">
        <f>IF($O296&gt;=CE$1,$S296+$Y296+$Z296,$Y296+$Z296)</f>
        <v>1024.6164166666667</v>
      </c>
      <c r="CF296" s="27">
        <f>IF($O296&gt;=CF$1,$S296+$Y296+$Z296,$Y296+$Z296)</f>
        <v>1024.6164166666667</v>
      </c>
      <c r="CG296" s="27">
        <f>IF($O296&gt;=CG$1,$S296+$Y296+$Z296,$Y296+$Z296)</f>
        <v>1024.6164166666667</v>
      </c>
      <c r="CH296" s="27">
        <f>IF($O296&gt;=CH$1,$S296+$Y296+$Z296,$Y296+$Z296)</f>
        <v>1024.6164166666667</v>
      </c>
      <c r="CI296" s="27">
        <f>IF($O296&gt;=CI$1,$S296+$Y296+$Z296,$Y296+$Z296)</f>
        <v>1024.6164166666667</v>
      </c>
      <c r="CJ296" s="27">
        <f>IF($O296&gt;=CJ$1,$S296+$Y296+$Z296,$Y296+$Z296)</f>
        <v>1024.6164166666667</v>
      </c>
      <c r="CK296" s="27">
        <f>IF($O296&gt;=CK$1,$S296+$Y296+$Z296,$Y296+$Z296)</f>
        <v>1024.6164166666667</v>
      </c>
      <c r="CL296" s="27">
        <f>IF($O296&gt;=CL$1,$S296+$Y296+$Z296,$Y296+$Z296)</f>
        <v>1024.6164166666667</v>
      </c>
      <c r="CM296" s="27">
        <f>IF($O296&gt;=CM$1,$S296+$Y296+$Z296,$Y296+$Z296)</f>
        <v>1024.6164166666667</v>
      </c>
      <c r="CN296" s="27">
        <f>IF($O296&gt;=CN$1,$S296+$Y296,$Y296)</f>
        <v>624.61641666666662</v>
      </c>
      <c r="CO296" s="27">
        <f>IF($O296&gt;=CO$1,$S296+$Y296,$Y296)</f>
        <v>624.61641666666662</v>
      </c>
      <c r="CP296" s="27">
        <f>IF($O296&gt;=CP$1,$S296+$Y296,$Y296)</f>
        <v>624.61641666666662</v>
      </c>
      <c r="CQ296" s="27">
        <f>IF($O296&gt;=CQ$1,$S296+$Y296,$Y296)</f>
        <v>624.61641666666662</v>
      </c>
      <c r="CR296" s="27">
        <f>IF($O296&gt;=CR$1,$S296+$Y296,$Y296)</f>
        <v>624.61641666666662</v>
      </c>
      <c r="CS296" s="27">
        <f>IF($O296&gt;=CS$1,$S296+$Y296,$Y296)</f>
        <v>624.61641666666662</v>
      </c>
      <c r="CT296" s="27">
        <f>IF($O296&gt;=CT$1,$S296+$Y296,$Y296)</f>
        <v>624.61641666666662</v>
      </c>
      <c r="CU296" s="27">
        <f>IF($O296&gt;=CU$1,$S296+$Y296,$Y296)</f>
        <v>624.61641666666662</v>
      </c>
      <c r="CV296" s="27">
        <f>IF($O296&gt;=CV$1,$S296+$Y296,$Y296)</f>
        <v>624.61641666666662</v>
      </c>
      <c r="CW296" s="27">
        <f>IF($O296&gt;=CW$1,$S296+$Y296,$Y296)</f>
        <v>624.61641666666662</v>
      </c>
      <c r="CX296" s="27">
        <f>IF($O296&gt;=CX$1,$S296+$Y296,$Y296)</f>
        <v>624.61641666666662</v>
      </c>
      <c r="CY296" s="27">
        <f>IF($O296&gt;=CY$1,$S296+$Y296,$Y296)</f>
        <v>624.61641666666662</v>
      </c>
      <c r="CZ296" s="27">
        <f>IF($O296&gt;=CZ$1,$S296+$Y296,$Y296)</f>
        <v>624.61641666666662</v>
      </c>
      <c r="DA296" s="27">
        <f>IF($O296&gt;=DA$1,$S296+$Y296,$Y296)</f>
        <v>624.61641666666662</v>
      </c>
      <c r="DB296" s="27">
        <f>IF($O296&gt;=DB$1,$S296+$Y296,$Y296)</f>
        <v>624.61641666666662</v>
      </c>
      <c r="DC296" s="27">
        <f>IF($O296&gt;=DC$1,$S296+$Y296,$Y296)</f>
        <v>624.61641666666662</v>
      </c>
      <c r="DD296" s="27">
        <f>IF($O296&gt;=DD$1,$S296+$Y296,$Y296)</f>
        <v>624.61641666666662</v>
      </c>
      <c r="DE296" s="27">
        <f>IF($O296&gt;=DE$1,$S296+$Y296,$Y296)</f>
        <v>624.61641666666662</v>
      </c>
      <c r="DF296" s="27">
        <f>IF($O296&gt;=DF$1,$S296+$Y296,$Y296)</f>
        <v>624.61641666666662</v>
      </c>
      <c r="DG296" s="27">
        <f>IF($O296&gt;=DG$1,$S296+$Y296,$Y296)</f>
        <v>624.61641666666662</v>
      </c>
      <c r="DH296" s="27">
        <f>IF($O296&gt;=DH$1,$S296+$Y296,$Y296)</f>
        <v>624.61641666666662</v>
      </c>
      <c r="DI296" s="27">
        <f>IF($O296&gt;=DI$1,$S296+$Y296,$Y296)</f>
        <v>624.61641666666662</v>
      </c>
      <c r="DJ296" s="27">
        <f>IF($O296&gt;=DJ$1,$S296+$Y296,$Y296)</f>
        <v>624.61641666666662</v>
      </c>
      <c r="DK296" s="27">
        <f>IF($O296&gt;=DK$1,$S296+$Y296,$Y296)</f>
        <v>624.61641666666662</v>
      </c>
      <c r="DL296" s="27">
        <f>IF($O296&gt;=DL$1,$S296+$Y296,$Y296)</f>
        <v>624.61641666666662</v>
      </c>
      <c r="DM296" s="27">
        <f>IF($O296&gt;=DM$1,$S296+$Y296,$Y296)</f>
        <v>624.61641666666662</v>
      </c>
      <c r="DN296" s="27">
        <f>IF($O296&gt;=DN$1,$S296+$Y296,$Y296)</f>
        <v>624.61641666666662</v>
      </c>
      <c r="DO296" s="27">
        <f>IF($O296&gt;=DO$1,$S296+$Y296,$Y296)</f>
        <v>624.61641666666662</v>
      </c>
      <c r="DP296" s="27">
        <f>IF($O296&gt;=DP$1,$S296+$Y296,$Y296)</f>
        <v>624.61641666666662</v>
      </c>
      <c r="DQ296" s="27">
        <f>IF($O296&gt;=DQ$1,$S296+$Y296,$Y296)</f>
        <v>624.61641666666662</v>
      </c>
      <c r="DR296" s="27">
        <f>IF($O296&gt;=DR$1,$S296+$Y296,$Y296)</f>
        <v>624.61641666666662</v>
      </c>
      <c r="DS296" s="27">
        <f>IF($O296&gt;=DS$1,$S296+$Y296,$Y296)</f>
        <v>624.61641666666662</v>
      </c>
      <c r="DT296" s="27">
        <f>IF($O296&gt;=DT$1,$S296+$Y296,$Y296)</f>
        <v>624.61641666666662</v>
      </c>
      <c r="DU296" s="27">
        <f>IF($O296&gt;=DU$1,$S296+$Y296,$Y296)</f>
        <v>624.61641666666662</v>
      </c>
      <c r="DV296" s="27">
        <f>IF($O296&gt;=DV$1,$S296+$Y296,$Y296)</f>
        <v>624.61641666666662</v>
      </c>
      <c r="DW296" s="27">
        <f>IF($O296&gt;=DW$1,$S296+$Y296,$Y296)</f>
        <v>624.61641666666662</v>
      </c>
      <c r="DX296" s="27">
        <f>IF($O296&gt;=DX$1,$S296+$Y296,$Y296)</f>
        <v>624.61641666666662</v>
      </c>
      <c r="DY296" s="27">
        <f>IF($O296&gt;=DY$1,$S296+$Y296,$Y296)</f>
        <v>624.61641666666662</v>
      </c>
      <c r="DZ296" s="27">
        <f>IF($O296&gt;=DZ$1,$S296+$Y296,$Y296)</f>
        <v>624.61641666666662</v>
      </c>
      <c r="EA296" s="27">
        <f>IF($O296&gt;=EA$1,$S296+$Y296,$Y296)</f>
        <v>624.61641666666662</v>
      </c>
      <c r="EB296" s="27">
        <f>IF($O296&gt;=EB$1,$S296+$Y296,$Y296)</f>
        <v>624.61641666666662</v>
      </c>
      <c r="EC296" s="27">
        <f>IF($O296&gt;=EC$1,$S296+$Y296,$Y296)</f>
        <v>624.61641666666662</v>
      </c>
      <c r="ED296" s="27">
        <f>IF($O296&gt;=ED$1,$S296+$Y296,$Y296)</f>
        <v>624.61641666666662</v>
      </c>
      <c r="EE296" s="27">
        <f>IF($O296&gt;=EE$1,$S296+$Y296,$Y296)</f>
        <v>624.61641666666662</v>
      </c>
      <c r="EF296" s="27">
        <f>IF($O296&gt;=EF$1,$S296+$Y296,$Y296)</f>
        <v>624.61641666666662</v>
      </c>
      <c r="EG296" s="27">
        <f>IF($O296&gt;=EG$1,$S296+$Y296,$Y296)</f>
        <v>624.61641666666662</v>
      </c>
      <c r="EH296" s="27">
        <f>IF($O296&gt;=EH$1,$S296+$Y296,$Y296)</f>
        <v>624.61641666666662</v>
      </c>
      <c r="EI296" s="27">
        <f>IF($O296&gt;=EI$1,$S296+$Y296,$Y296)</f>
        <v>624.61641666666662</v>
      </c>
      <c r="EJ296" s="27">
        <f>IF($O296&gt;=EJ$1,$S296+$Y296,$Y296)</f>
        <v>624.61641666666662</v>
      </c>
      <c r="EK296" s="27">
        <f>IF($O296&gt;=EK$1,$S296+$Y296,$Y296)</f>
        <v>624.61641666666662</v>
      </c>
      <c r="EL296" s="27">
        <f>IF($O296&gt;=EL$1,$S296+$Y296,$Y296)</f>
        <v>624.61641666666662</v>
      </c>
      <c r="EM296" s="27">
        <f>IF($O296&gt;=EM$1,$S296+$Y296,$Y296)</f>
        <v>624.61641666666662</v>
      </c>
      <c r="EN296" s="27">
        <f>IF($O296&gt;=EN$1,$S296+$Y296,$Y296)</f>
        <v>624.61641666666662</v>
      </c>
      <c r="EO296" s="27">
        <f>IF($O296&gt;=EO$1,$S296+$Y296,$Y296)</f>
        <v>624.61641666666662</v>
      </c>
      <c r="EP296" s="27">
        <f>IF($O296&gt;=EP$1,$S296+$Y296,$Y296)</f>
        <v>624.61641666666662</v>
      </c>
      <c r="EQ296" s="27">
        <f>IF($O296&gt;=EQ$1,$S296+$Y296,$Y296)</f>
        <v>624.61641666666662</v>
      </c>
      <c r="ER296" s="27">
        <f>IF($O296&gt;=ER$1,$S296+$Y296,$Y296)</f>
        <v>624.61641666666662</v>
      </c>
      <c r="ES296" s="27">
        <f>IF($O296&gt;=ES$1,$S296+$Y296,$Y296)</f>
        <v>624.61641666666662</v>
      </c>
      <c r="ET296" s="27">
        <f>IF($O296&gt;=ET$1,$S296+$Y296,$Y296)</f>
        <v>624.61641666666662</v>
      </c>
      <c r="EU296" s="27">
        <f>IF($O296&gt;=EU$1,$S296+$Y296,$Y296)</f>
        <v>624.61641666666662</v>
      </c>
      <c r="EV296" s="27">
        <f>IF($O296&gt;=EV$1,$S296,0)</f>
        <v>624.61641666666662</v>
      </c>
      <c r="EW296" s="27">
        <f>IF($O296&gt;=EW$1,$S296,0)</f>
        <v>624.61641666666662</v>
      </c>
      <c r="EX296" s="27">
        <f>IF($O296&gt;=EX$1,$S296,0)</f>
        <v>624.61641666666662</v>
      </c>
      <c r="EY296" s="27">
        <f>IF($O296&gt;=EY$1,$S296,0)</f>
        <v>624.61641666666662</v>
      </c>
      <c r="EZ296" s="27">
        <f>IF($O296&gt;=EZ$1,$S296,0)</f>
        <v>624.61641666666662</v>
      </c>
      <c r="FA296" s="27">
        <f>IF($O296&gt;=FA$1,$S296,0)</f>
        <v>624.61641666666662</v>
      </c>
      <c r="FB296" s="27">
        <f>IF($O296&gt;=FB$1,$S296,0)</f>
        <v>624.61641666666662</v>
      </c>
      <c r="FC296" s="27">
        <f>IF($O296&gt;=FC$1,$S296,0)</f>
        <v>624.61641666666662</v>
      </c>
      <c r="FD296" s="27">
        <f>IF($O296&gt;=FD$1,$S296,0)</f>
        <v>624.61641666666662</v>
      </c>
      <c r="FE296" s="27">
        <f>IF($O296&gt;=FE$1,$S296,0)</f>
        <v>624.61641666666662</v>
      </c>
      <c r="FF296" s="27">
        <f>IF($O296&gt;=FF$1,$S296,0)</f>
        <v>624.61641666666662</v>
      </c>
      <c r="FG296" s="27">
        <f>IF($O296&gt;=FG$1,$S296,0)</f>
        <v>624.61641666666662</v>
      </c>
      <c r="FH296" s="27">
        <f>IF($O296&gt;=FH$1,$S296,0)</f>
        <v>624.61641666666662</v>
      </c>
      <c r="FI296" s="27">
        <f>IF($O296&gt;=FI$1,$S296,0)</f>
        <v>624.61641666666662</v>
      </c>
      <c r="FJ296" s="27">
        <f>IF($O296&gt;=FJ$1,$S296,0)</f>
        <v>624.61641666666662</v>
      </c>
      <c r="FK296" s="27">
        <f>IF($O296&gt;=FK$1,$S296,0)</f>
        <v>624.61641666666662</v>
      </c>
      <c r="FL296" s="27">
        <f>IF($O296&gt;=FL$1,$S296,0)</f>
        <v>624.61641666666662</v>
      </c>
      <c r="FM296" s="27">
        <f>IF($O296&gt;=FM$1,$S296,0)</f>
        <v>624.61641666666662</v>
      </c>
      <c r="FN296" s="27">
        <f>IF($O296&gt;=FN$1,$S296,0)</f>
        <v>624.61641666666662</v>
      </c>
      <c r="FO296" s="27">
        <f>IF($O296&gt;=FO$1,$S296,0)</f>
        <v>624.61641666666662</v>
      </c>
      <c r="FP296" s="27">
        <f>IF($O296&gt;=FP$1,$S296,0)</f>
        <v>624.61641666666662</v>
      </c>
      <c r="FQ296" s="27">
        <f>IF($O296&gt;=FQ$1,$S296,0)</f>
        <v>624.61641666666662</v>
      </c>
      <c r="FR296" s="27">
        <f>IF($O296&gt;=FR$1,$S296,0)</f>
        <v>624.61641666666662</v>
      </c>
      <c r="FS296" s="27">
        <f>IF($O296&gt;=FS$1,$S296,0)</f>
        <v>624.61641666666662</v>
      </c>
      <c r="FT296" s="27">
        <f>IF($O296&gt;=FT$1,$S296,0)</f>
        <v>624.61641666666662</v>
      </c>
      <c r="FU296" s="27">
        <f>IF($O296&gt;=FU$1,$S296,0)</f>
        <v>624.61641666666662</v>
      </c>
      <c r="FV296" s="27">
        <f>IF($O296&gt;=FV$1,$S296,0)</f>
        <v>624.61641666666662</v>
      </c>
      <c r="FW296" s="27">
        <f>IF($O296&gt;=FW$1,$S296,0)</f>
        <v>624.61641666666662</v>
      </c>
      <c r="FX296" s="27">
        <f>IF($O296&gt;=FX$1,$S296,0)</f>
        <v>624.61641666666662</v>
      </c>
      <c r="FY296" s="27">
        <f>IF($O296&gt;=FY$1,$S296,0)</f>
        <v>624.61641666666662</v>
      </c>
      <c r="FZ296" s="27">
        <f>IF($O296&gt;=FZ$1,$S296,0)</f>
        <v>624.61641666666662</v>
      </c>
      <c r="GA296" s="27">
        <f>IF($O296&gt;=GA$1,$S296,0)</f>
        <v>624.61641666666662</v>
      </c>
      <c r="GB296" s="27">
        <f>IF($O296&gt;=GB$1,$S296,0)</f>
        <v>624.61641666666662</v>
      </c>
      <c r="GC296" s="27">
        <f>IF($O296&gt;=GC$1,$S296,0)</f>
        <v>624.61641666666662</v>
      </c>
      <c r="GD296" s="27">
        <f>IF($O296&gt;=GD$1,$S296,0)</f>
        <v>624.61641666666662</v>
      </c>
      <c r="GE296" s="27">
        <f>IF($O296&gt;=GE$1,$S296,0)</f>
        <v>624.61641666666662</v>
      </c>
      <c r="GF296" s="27">
        <f>IF($O296&gt;=GF$1,$S296,0)</f>
        <v>624.61641666666662</v>
      </c>
      <c r="GG296" s="27">
        <f>IF($O296&gt;=GG$1,$S296,0)</f>
        <v>624.61641666666662</v>
      </c>
      <c r="GH296" s="27">
        <f>IF($O296&gt;=GH$1,$S296,0)</f>
        <v>624.61641666666662</v>
      </c>
      <c r="GI296" s="27">
        <f>IF($O296&gt;=GI$1,$S296,0)</f>
        <v>624.61641666666662</v>
      </c>
      <c r="GJ296" s="27">
        <f>IF($O296&gt;=GJ$1,$S296,0)</f>
        <v>624.61641666666662</v>
      </c>
      <c r="GK296" s="27">
        <f>IF($O296&gt;=GK$1,$S296,0)</f>
        <v>624.61641666666662</v>
      </c>
      <c r="GL296" s="27">
        <f>IF($O296&gt;=GL$1,$S296,0)</f>
        <v>624.61641666666662</v>
      </c>
      <c r="GM296" s="27">
        <f>IF($O296&gt;=GM$1,$S296,0)</f>
        <v>624.61641666666662</v>
      </c>
      <c r="GN296" s="27">
        <f>IF($O296&gt;=GN$1,$S296,0)</f>
        <v>624.61641666666662</v>
      </c>
      <c r="GO296" s="27">
        <f>IF($O296&gt;=GO$1,$S296,0)</f>
        <v>624.61641666666662</v>
      </c>
      <c r="GP296" s="27">
        <f>IF($O296&gt;=GP$1,$S296,0)</f>
        <v>624.61641666666662</v>
      </c>
      <c r="GQ296" s="27">
        <f>IF($O296&gt;=GQ$1,$S296,0)</f>
        <v>624.61641666666662</v>
      </c>
      <c r="GR296" s="27">
        <f>IF($O296&gt;=GR$1,$S296,0)</f>
        <v>624.61641666666662</v>
      </c>
      <c r="GS296" s="27">
        <f>IF($O296&gt;=GS$1,$S296,0)</f>
        <v>624.61641666666662</v>
      </c>
      <c r="GT296" s="27">
        <f>IF($O296&gt;=GT$1,$S296,0)</f>
        <v>624.61641666666662</v>
      </c>
      <c r="GU296" s="27">
        <f>IF($O296&gt;=GU$1,$S296,0)</f>
        <v>624.61641666666662</v>
      </c>
      <c r="GV296" s="27">
        <f>IF($O296&gt;=GV$1,$S296,0)</f>
        <v>624.61641666666662</v>
      </c>
      <c r="GW296" s="27">
        <f>IF($O296&gt;=GW$1,$S296,0)</f>
        <v>624.61641666666662</v>
      </c>
      <c r="GX296" s="27">
        <f>IF($O296&gt;=GX$1,$S296,0)</f>
        <v>624.61641666666662</v>
      </c>
      <c r="GY296" s="27">
        <f>IF($O296&gt;=GY$1,$S296,0)</f>
        <v>624.61641666666662</v>
      </c>
      <c r="GZ296" s="27">
        <f>IF($O296&gt;=GZ$1,$S296,0)</f>
        <v>624.61641666666662</v>
      </c>
      <c r="HA296" s="27">
        <f>IF($O296&gt;=HA$1,$S296,0)</f>
        <v>624.61641666666662</v>
      </c>
      <c r="HB296" s="27">
        <f>IF($O296&gt;=HB$1,$S296,0)</f>
        <v>624.61641666666662</v>
      </c>
      <c r="HC296" s="27">
        <f>IF($O296&gt;=HC$1,$S296,0)</f>
        <v>624.61641666666662</v>
      </c>
    </row>
    <row r="297" spans="1:211">
      <c r="A297" s="3">
        <v>7064</v>
      </c>
      <c r="B297" s="3" t="s">
        <v>390</v>
      </c>
      <c r="C297" s="3" t="s">
        <v>107</v>
      </c>
      <c r="D297" s="3">
        <v>54</v>
      </c>
      <c r="E297" s="4">
        <v>31068</v>
      </c>
      <c r="F297" s="5">
        <v>33.43287671232877</v>
      </c>
      <c r="G297" s="3" t="s">
        <v>99</v>
      </c>
      <c r="H297" s="4">
        <v>23629</v>
      </c>
      <c r="I297" s="9" t="s">
        <v>826</v>
      </c>
      <c r="J297" s="5">
        <v>3520.92</v>
      </c>
      <c r="K297" s="31">
        <v>338</v>
      </c>
      <c r="L297" s="31">
        <v>33</v>
      </c>
      <c r="M297" s="33">
        <f>VLOOKUP(L297,FIND,3,TRUE)</f>
        <v>1.5</v>
      </c>
      <c r="N297" s="32">
        <f>IF(L297&gt;30,180,VLOOKUP(L297,TEMPO,2,FALSE))</f>
        <v>180</v>
      </c>
      <c r="O297" s="32">
        <f>IF(R297&gt;0,4,N297)</f>
        <v>180</v>
      </c>
      <c r="P297" s="96">
        <f>J297*M297*L297</f>
        <v>174285.54</v>
      </c>
      <c r="Q297" s="96">
        <f>10934.45*2</f>
        <v>21868.9</v>
      </c>
      <c r="R297" s="96">
        <f>IF(P297&lt;=Q297,P297/4,0)</f>
        <v>0</v>
      </c>
      <c r="S297" s="5">
        <f>IF(P297&gt;=Q297,P297/N297,0)</f>
        <v>968.25300000000004</v>
      </c>
      <c r="T297" s="2"/>
      <c r="U297" s="3">
        <f>IF(T297="",1,0)</f>
        <v>1</v>
      </c>
      <c r="V297" s="3">
        <v>639</v>
      </c>
      <c r="W297" s="5">
        <v>0</v>
      </c>
      <c r="X297" s="5">
        <v>245.73</v>
      </c>
      <c r="Y297" s="5">
        <f>X297*W297</f>
        <v>0</v>
      </c>
      <c r="Z297" s="5">
        <v>400</v>
      </c>
      <c r="AA297" s="5">
        <f>S297+Y297+Z297</f>
        <v>1368.2530000000002</v>
      </c>
      <c r="AB297" s="39">
        <f>(J297/12+J297/12*1.3333333333+450/12+J297/30*6/12+J297)*1.3+Y297+Z297+153.9</f>
        <v>6146.1429333206188</v>
      </c>
      <c r="AC297" s="39" t="s">
        <v>107</v>
      </c>
      <c r="AD297" s="39">
        <f>J297*1.3+400+153.9</f>
        <v>5131.0959999999995</v>
      </c>
      <c r="AE297" s="39">
        <f>SUMIFS('CUSTO MENSAL FUNC NOVO'!H:H,'CUSTO MENSAL FUNC NOVO'!A:A,'VALORES MENSAIS'!AC297)</f>
        <v>3348.9422500000001</v>
      </c>
      <c r="AF297" s="27">
        <f>IF($R297&gt;0,$R297,$S297)+$Y297+$Z297</f>
        <v>1368.2530000000002</v>
      </c>
      <c r="AG297" s="27">
        <f>IF($R297&gt;0,$R297,$S297)+$Y297+$Z297</f>
        <v>1368.2530000000002</v>
      </c>
      <c r="AH297" s="27">
        <f>IF($R297&gt;0,$R297,$S297)+$Y297+$Z297</f>
        <v>1368.2530000000002</v>
      </c>
      <c r="AI297" s="27">
        <f>IF($R297&gt;0,$R297,$S297)+$Y297+$Z297</f>
        <v>1368.2530000000002</v>
      </c>
      <c r="AJ297" s="27">
        <f>IF($O297&gt;=AJ$1,$S297+$Y297+$Z297,$Y297+$Z297)</f>
        <v>1368.2530000000002</v>
      </c>
      <c r="AK297" s="27">
        <f>IF($O297&gt;=AK$1,$S297+$Y297+$Z297,$Y297+$Z297)</f>
        <v>1368.2530000000002</v>
      </c>
      <c r="AL297" s="27">
        <f>IF($O297&gt;=AL$1,$S297+$Y297+$Z297,$Y297+$Z297)</f>
        <v>1368.2530000000002</v>
      </c>
      <c r="AM297" s="27">
        <f>IF($O297&gt;=AM$1,$S297+$Y297+$Z297,$Y297+$Z297)</f>
        <v>1368.2530000000002</v>
      </c>
      <c r="AN297" s="27">
        <f>IF($O297&gt;=AN$1,$S297+$Y297+$Z297,$Y297+$Z297)</f>
        <v>1368.2530000000002</v>
      </c>
      <c r="AO297" s="27">
        <f>IF($O297&gt;=AO$1,$S297+$Y297+$Z297,$Y297+$Z297)</f>
        <v>1368.2530000000002</v>
      </c>
      <c r="AP297" s="27">
        <f>IF($O297&gt;=AP$1,$S297+$Y297+$Z297,$Y297+$Z297)</f>
        <v>1368.2530000000002</v>
      </c>
      <c r="AQ297" s="27">
        <f>IF($O297&gt;=AQ$1,$S297+$Y297+$Z297,$Y297+$Z297)</f>
        <v>1368.2530000000002</v>
      </c>
      <c r="AR297" s="27">
        <f>IF($O297&gt;=AR$1,$S297+$Y297+$Z297,$Y297+$Z297)</f>
        <v>1368.2530000000002</v>
      </c>
      <c r="AS297" s="27">
        <f>IF($O297&gt;=AS$1,$S297+$Y297+$Z297,$Y297+$Z297)</f>
        <v>1368.2530000000002</v>
      </c>
      <c r="AT297" s="27">
        <f>IF($O297&gt;=AT$1,$S297+$Y297+$Z297,$Y297+$Z297)</f>
        <v>1368.2530000000002</v>
      </c>
      <c r="AU297" s="27">
        <f>IF($O297&gt;=AU$1,$S297+$Y297+$Z297,$Y297+$Z297)</f>
        <v>1368.2530000000002</v>
      </c>
      <c r="AV297" s="27">
        <f>IF($O297&gt;=AV$1,$S297+$Y297+$Z297,$Y297+$Z297)</f>
        <v>1368.2530000000002</v>
      </c>
      <c r="AW297" s="27">
        <f>IF($O297&gt;=AW$1,$S297+$Y297+$Z297,$Y297+$Z297)</f>
        <v>1368.2530000000002</v>
      </c>
      <c r="AX297" s="27">
        <f>IF($O297&gt;=AX$1,$S297+$Y297+$Z297,$Y297+$Z297)</f>
        <v>1368.2530000000002</v>
      </c>
      <c r="AY297" s="27">
        <f>IF($O297&gt;=AY$1,$S297+$Y297+$Z297,$Y297+$Z297)</f>
        <v>1368.2530000000002</v>
      </c>
      <c r="AZ297" s="27">
        <f>IF($O297&gt;=AZ$1,$S297+$Y297+$Z297,$Y297+$Z297)</f>
        <v>1368.2530000000002</v>
      </c>
      <c r="BA297" s="27">
        <f>IF($O297&gt;=BA$1,$S297+$Y297+$Z297,$Y297+$Z297)</f>
        <v>1368.2530000000002</v>
      </c>
      <c r="BB297" s="27">
        <f>IF($O297&gt;=BB$1,$S297+$Y297+$Z297,$Y297+$Z297)</f>
        <v>1368.2530000000002</v>
      </c>
      <c r="BC297" s="27">
        <f>IF($O297&gt;=BC$1,$S297+$Y297+$Z297,$Y297+$Z297)</f>
        <v>1368.2530000000002</v>
      </c>
      <c r="BD297" s="27">
        <f>IF($O297&gt;=BD$1,$S297+$Y297+$Z297,$Y297+$Z297)</f>
        <v>1368.2530000000002</v>
      </c>
      <c r="BE297" s="27">
        <f>IF($O297&gt;=BE$1,$S297+$Y297+$Z297,$Y297+$Z297)</f>
        <v>1368.2530000000002</v>
      </c>
      <c r="BF297" s="27">
        <f>IF($O297&gt;=BF$1,$S297+$Y297+$Z297,$Y297+$Z297)</f>
        <v>1368.2530000000002</v>
      </c>
      <c r="BG297" s="27">
        <f>IF($O297&gt;=BG$1,$S297+$Y297+$Z297,$Y297+$Z297)</f>
        <v>1368.2530000000002</v>
      </c>
      <c r="BH297" s="27">
        <f>IF($O297&gt;=BH$1,$S297+$Y297+$Z297,$Y297+$Z297)</f>
        <v>1368.2530000000002</v>
      </c>
      <c r="BI297" s="27">
        <f>IF($O297&gt;=BI$1,$S297+$Y297+$Z297,$Y297+$Z297)</f>
        <v>1368.2530000000002</v>
      </c>
      <c r="BJ297" s="27">
        <f>IF($O297&gt;=BJ$1,$S297+$Y297+$Z297,$Y297+$Z297)</f>
        <v>1368.2530000000002</v>
      </c>
      <c r="BK297" s="27">
        <f>IF($O297&gt;=BK$1,$S297+$Y297+$Z297,$Y297+$Z297)</f>
        <v>1368.2530000000002</v>
      </c>
      <c r="BL297" s="27">
        <f>IF($O297&gt;=BL$1,$S297+$Y297+$Z297,$Y297+$Z297)</f>
        <v>1368.2530000000002</v>
      </c>
      <c r="BM297" s="27">
        <f>IF($O297&gt;=BM$1,$S297+$Y297+$Z297,$Y297+$Z297)</f>
        <v>1368.2530000000002</v>
      </c>
      <c r="BN297" s="27">
        <f>IF($O297&gt;=BN$1,$S297+$Y297+$Z297,$Y297+$Z297)</f>
        <v>1368.2530000000002</v>
      </c>
      <c r="BO297" s="27">
        <f>IF($O297&gt;=BO$1,$S297+$Y297+$Z297,$Y297+$Z297)</f>
        <v>1368.2530000000002</v>
      </c>
      <c r="BP297" s="27">
        <f>IF($O297&gt;=BP$1,$S297+$Y297+$Z297,$Y297+$Z297)</f>
        <v>1368.2530000000002</v>
      </c>
      <c r="BQ297" s="27">
        <f>IF($O297&gt;=BQ$1,$S297+$Y297+$Z297,$Y297+$Z297)</f>
        <v>1368.2530000000002</v>
      </c>
      <c r="BR297" s="27">
        <f>IF($O297&gt;=BR$1,$S297+$Y297+$Z297,$Y297+$Z297)</f>
        <v>1368.2530000000002</v>
      </c>
      <c r="BS297" s="27">
        <f>IF($O297&gt;=BS$1,$S297+$Y297+$Z297,$Y297+$Z297)</f>
        <v>1368.2530000000002</v>
      </c>
      <c r="BT297" s="27">
        <f>IF($O297&gt;=BT$1,$S297+$Y297+$Z297,$Y297+$Z297)</f>
        <v>1368.2530000000002</v>
      </c>
      <c r="BU297" s="27">
        <f>IF($O297&gt;=BU$1,$S297+$Y297+$Z297,$Y297+$Z297)</f>
        <v>1368.2530000000002</v>
      </c>
      <c r="BV297" s="27">
        <f>IF($O297&gt;=BV$1,$S297+$Y297+$Z297,$Y297+$Z297)</f>
        <v>1368.2530000000002</v>
      </c>
      <c r="BW297" s="27">
        <f>IF($O297&gt;=BW$1,$S297+$Y297+$Z297,$Y297+$Z297)</f>
        <v>1368.2530000000002</v>
      </c>
      <c r="BX297" s="27">
        <f>IF($O297&gt;=BX$1,$S297+$Y297+$Z297,$Y297+$Z297)</f>
        <v>1368.2530000000002</v>
      </c>
      <c r="BY297" s="27">
        <f>IF($O297&gt;=BY$1,$S297+$Y297+$Z297,$Y297+$Z297)</f>
        <v>1368.2530000000002</v>
      </c>
      <c r="BZ297" s="27">
        <f>IF($O297&gt;=BZ$1,$S297+$Y297+$Z297,$Y297+$Z297)</f>
        <v>1368.2530000000002</v>
      </c>
      <c r="CA297" s="27">
        <f>IF($O297&gt;=CA$1,$S297+$Y297+$Z297,$Y297+$Z297)</f>
        <v>1368.2530000000002</v>
      </c>
      <c r="CB297" s="27">
        <f>IF($O297&gt;=CB$1,$S297+$Y297+$Z297,$Y297+$Z297)</f>
        <v>1368.2530000000002</v>
      </c>
      <c r="CC297" s="27">
        <f>IF($O297&gt;=CC$1,$S297+$Y297+$Z297,$Y297+$Z297)</f>
        <v>1368.2530000000002</v>
      </c>
      <c r="CD297" s="27">
        <f>IF($O297&gt;=CD$1,$S297+$Y297+$Z297,$Y297+$Z297)</f>
        <v>1368.2530000000002</v>
      </c>
      <c r="CE297" s="27">
        <f>IF($O297&gt;=CE$1,$S297+$Y297+$Z297,$Y297+$Z297)</f>
        <v>1368.2530000000002</v>
      </c>
      <c r="CF297" s="27">
        <f>IF($O297&gt;=CF$1,$S297+$Y297+$Z297,$Y297+$Z297)</f>
        <v>1368.2530000000002</v>
      </c>
      <c r="CG297" s="27">
        <f>IF($O297&gt;=CG$1,$S297+$Y297+$Z297,$Y297+$Z297)</f>
        <v>1368.2530000000002</v>
      </c>
      <c r="CH297" s="27">
        <f>IF($O297&gt;=CH$1,$S297+$Y297+$Z297,$Y297+$Z297)</f>
        <v>1368.2530000000002</v>
      </c>
      <c r="CI297" s="27">
        <f>IF($O297&gt;=CI$1,$S297+$Y297+$Z297,$Y297+$Z297)</f>
        <v>1368.2530000000002</v>
      </c>
      <c r="CJ297" s="27">
        <f>IF($O297&gt;=CJ$1,$S297+$Y297+$Z297,$Y297+$Z297)</f>
        <v>1368.2530000000002</v>
      </c>
      <c r="CK297" s="27">
        <f>IF($O297&gt;=CK$1,$S297+$Y297+$Z297,$Y297+$Z297)</f>
        <v>1368.2530000000002</v>
      </c>
      <c r="CL297" s="27">
        <f>IF($O297&gt;=CL$1,$S297+$Y297+$Z297,$Y297+$Z297)</f>
        <v>1368.2530000000002</v>
      </c>
      <c r="CM297" s="27">
        <f>IF($O297&gt;=CM$1,$S297+$Y297+$Z297,$Y297+$Z297)</f>
        <v>1368.2530000000002</v>
      </c>
      <c r="CN297" s="27">
        <f>IF($O297&gt;=CN$1,$S297+$Y297,$Y297)</f>
        <v>968.25300000000004</v>
      </c>
      <c r="CO297" s="27">
        <f>IF($O297&gt;=CO$1,$S297+$Y297,$Y297)</f>
        <v>968.25300000000004</v>
      </c>
      <c r="CP297" s="27">
        <f>IF($O297&gt;=CP$1,$S297+$Y297,$Y297)</f>
        <v>968.25300000000004</v>
      </c>
      <c r="CQ297" s="27">
        <f>IF($O297&gt;=CQ$1,$S297+$Y297,$Y297)</f>
        <v>968.25300000000004</v>
      </c>
      <c r="CR297" s="27">
        <f>IF($O297&gt;=CR$1,$S297+$Y297,$Y297)</f>
        <v>968.25300000000004</v>
      </c>
      <c r="CS297" s="27">
        <f>IF($O297&gt;=CS$1,$S297+$Y297,$Y297)</f>
        <v>968.25300000000004</v>
      </c>
      <c r="CT297" s="27">
        <f>IF($O297&gt;=CT$1,$S297+$Y297,$Y297)</f>
        <v>968.25300000000004</v>
      </c>
      <c r="CU297" s="27">
        <f>IF($O297&gt;=CU$1,$S297+$Y297,$Y297)</f>
        <v>968.25300000000004</v>
      </c>
      <c r="CV297" s="27">
        <f>IF($O297&gt;=CV$1,$S297+$Y297,$Y297)</f>
        <v>968.25300000000004</v>
      </c>
      <c r="CW297" s="27">
        <f>IF($O297&gt;=CW$1,$S297+$Y297,$Y297)</f>
        <v>968.25300000000004</v>
      </c>
      <c r="CX297" s="27">
        <f>IF($O297&gt;=CX$1,$S297+$Y297,$Y297)</f>
        <v>968.25300000000004</v>
      </c>
      <c r="CY297" s="27">
        <f>IF($O297&gt;=CY$1,$S297+$Y297,$Y297)</f>
        <v>968.25300000000004</v>
      </c>
      <c r="CZ297" s="27">
        <f>IF($O297&gt;=CZ$1,$S297+$Y297,$Y297)</f>
        <v>968.25300000000004</v>
      </c>
      <c r="DA297" s="27">
        <f>IF($O297&gt;=DA$1,$S297+$Y297,$Y297)</f>
        <v>968.25300000000004</v>
      </c>
      <c r="DB297" s="27">
        <f>IF($O297&gt;=DB$1,$S297+$Y297,$Y297)</f>
        <v>968.25300000000004</v>
      </c>
      <c r="DC297" s="27">
        <f>IF($O297&gt;=DC$1,$S297+$Y297,$Y297)</f>
        <v>968.25300000000004</v>
      </c>
      <c r="DD297" s="27">
        <f>IF($O297&gt;=DD$1,$S297+$Y297,$Y297)</f>
        <v>968.25300000000004</v>
      </c>
      <c r="DE297" s="27">
        <f>IF($O297&gt;=DE$1,$S297+$Y297,$Y297)</f>
        <v>968.25300000000004</v>
      </c>
      <c r="DF297" s="27">
        <f>IF($O297&gt;=DF$1,$S297+$Y297,$Y297)</f>
        <v>968.25300000000004</v>
      </c>
      <c r="DG297" s="27">
        <f>IF($O297&gt;=DG$1,$S297+$Y297,$Y297)</f>
        <v>968.25300000000004</v>
      </c>
      <c r="DH297" s="27">
        <f>IF($O297&gt;=DH$1,$S297+$Y297,$Y297)</f>
        <v>968.25300000000004</v>
      </c>
      <c r="DI297" s="27">
        <f>IF($O297&gt;=DI$1,$S297+$Y297,$Y297)</f>
        <v>968.25300000000004</v>
      </c>
      <c r="DJ297" s="27">
        <f>IF($O297&gt;=DJ$1,$S297+$Y297,$Y297)</f>
        <v>968.25300000000004</v>
      </c>
      <c r="DK297" s="27">
        <f>IF($O297&gt;=DK$1,$S297+$Y297,$Y297)</f>
        <v>968.25300000000004</v>
      </c>
      <c r="DL297" s="27">
        <f>IF($O297&gt;=DL$1,$S297+$Y297,$Y297)</f>
        <v>968.25300000000004</v>
      </c>
      <c r="DM297" s="27">
        <f>IF($O297&gt;=DM$1,$S297+$Y297,$Y297)</f>
        <v>968.25300000000004</v>
      </c>
      <c r="DN297" s="27">
        <f>IF($O297&gt;=DN$1,$S297+$Y297,$Y297)</f>
        <v>968.25300000000004</v>
      </c>
      <c r="DO297" s="27">
        <f>IF($O297&gt;=DO$1,$S297+$Y297,$Y297)</f>
        <v>968.25300000000004</v>
      </c>
      <c r="DP297" s="27">
        <f>IF($O297&gt;=DP$1,$S297+$Y297,$Y297)</f>
        <v>968.25300000000004</v>
      </c>
      <c r="DQ297" s="27">
        <f>IF($O297&gt;=DQ$1,$S297+$Y297,$Y297)</f>
        <v>968.25300000000004</v>
      </c>
      <c r="DR297" s="27">
        <f>IF($O297&gt;=DR$1,$S297+$Y297,$Y297)</f>
        <v>968.25300000000004</v>
      </c>
      <c r="DS297" s="27">
        <f>IF($O297&gt;=DS$1,$S297+$Y297,$Y297)</f>
        <v>968.25300000000004</v>
      </c>
      <c r="DT297" s="27">
        <f>IF($O297&gt;=DT$1,$S297+$Y297,$Y297)</f>
        <v>968.25300000000004</v>
      </c>
      <c r="DU297" s="27">
        <f>IF($O297&gt;=DU$1,$S297+$Y297,$Y297)</f>
        <v>968.25300000000004</v>
      </c>
      <c r="DV297" s="27">
        <f>IF($O297&gt;=DV$1,$S297+$Y297,$Y297)</f>
        <v>968.25300000000004</v>
      </c>
      <c r="DW297" s="27">
        <f>IF($O297&gt;=DW$1,$S297+$Y297,$Y297)</f>
        <v>968.25300000000004</v>
      </c>
      <c r="DX297" s="27">
        <f>IF($O297&gt;=DX$1,$S297+$Y297,$Y297)</f>
        <v>968.25300000000004</v>
      </c>
      <c r="DY297" s="27">
        <f>IF($O297&gt;=DY$1,$S297+$Y297,$Y297)</f>
        <v>968.25300000000004</v>
      </c>
      <c r="DZ297" s="27">
        <f>IF($O297&gt;=DZ$1,$S297+$Y297,$Y297)</f>
        <v>968.25300000000004</v>
      </c>
      <c r="EA297" s="27">
        <f>IF($O297&gt;=EA$1,$S297+$Y297,$Y297)</f>
        <v>968.25300000000004</v>
      </c>
      <c r="EB297" s="27">
        <f>IF($O297&gt;=EB$1,$S297+$Y297,$Y297)</f>
        <v>968.25300000000004</v>
      </c>
      <c r="EC297" s="27">
        <f>IF($O297&gt;=EC$1,$S297+$Y297,$Y297)</f>
        <v>968.25300000000004</v>
      </c>
      <c r="ED297" s="27">
        <f>IF($O297&gt;=ED$1,$S297+$Y297,$Y297)</f>
        <v>968.25300000000004</v>
      </c>
      <c r="EE297" s="27">
        <f>IF($O297&gt;=EE$1,$S297+$Y297,$Y297)</f>
        <v>968.25300000000004</v>
      </c>
      <c r="EF297" s="27">
        <f>IF($O297&gt;=EF$1,$S297+$Y297,$Y297)</f>
        <v>968.25300000000004</v>
      </c>
      <c r="EG297" s="27">
        <f>IF($O297&gt;=EG$1,$S297+$Y297,$Y297)</f>
        <v>968.25300000000004</v>
      </c>
      <c r="EH297" s="27">
        <f>IF($O297&gt;=EH$1,$S297+$Y297,$Y297)</f>
        <v>968.25300000000004</v>
      </c>
      <c r="EI297" s="27">
        <f>IF($O297&gt;=EI$1,$S297+$Y297,$Y297)</f>
        <v>968.25300000000004</v>
      </c>
      <c r="EJ297" s="27">
        <f>IF($O297&gt;=EJ$1,$S297+$Y297,$Y297)</f>
        <v>968.25300000000004</v>
      </c>
      <c r="EK297" s="27">
        <f>IF($O297&gt;=EK$1,$S297+$Y297,$Y297)</f>
        <v>968.25300000000004</v>
      </c>
      <c r="EL297" s="27">
        <f>IF($O297&gt;=EL$1,$S297+$Y297,$Y297)</f>
        <v>968.25300000000004</v>
      </c>
      <c r="EM297" s="27">
        <f>IF($O297&gt;=EM$1,$S297+$Y297,$Y297)</f>
        <v>968.25300000000004</v>
      </c>
      <c r="EN297" s="27">
        <f>IF($O297&gt;=EN$1,$S297+$Y297,$Y297)</f>
        <v>968.25300000000004</v>
      </c>
      <c r="EO297" s="27">
        <f>IF($O297&gt;=EO$1,$S297+$Y297,$Y297)</f>
        <v>968.25300000000004</v>
      </c>
      <c r="EP297" s="27">
        <f>IF($O297&gt;=EP$1,$S297+$Y297,$Y297)</f>
        <v>968.25300000000004</v>
      </c>
      <c r="EQ297" s="27">
        <f>IF($O297&gt;=EQ$1,$S297+$Y297,$Y297)</f>
        <v>968.25300000000004</v>
      </c>
      <c r="ER297" s="27">
        <f>IF($O297&gt;=ER$1,$S297+$Y297,$Y297)</f>
        <v>968.25300000000004</v>
      </c>
      <c r="ES297" s="27">
        <f>IF($O297&gt;=ES$1,$S297+$Y297,$Y297)</f>
        <v>968.25300000000004</v>
      </c>
      <c r="ET297" s="27">
        <f>IF($O297&gt;=ET$1,$S297+$Y297,$Y297)</f>
        <v>968.25300000000004</v>
      </c>
      <c r="EU297" s="27">
        <f>IF($O297&gt;=EU$1,$S297+$Y297,$Y297)</f>
        <v>968.25300000000004</v>
      </c>
      <c r="EV297" s="27">
        <f>IF($O297&gt;=EV$1,$S297,0)</f>
        <v>968.25300000000004</v>
      </c>
      <c r="EW297" s="27">
        <f>IF($O297&gt;=EW$1,$S297,0)</f>
        <v>968.25300000000004</v>
      </c>
      <c r="EX297" s="27">
        <f>IF($O297&gt;=EX$1,$S297,0)</f>
        <v>968.25300000000004</v>
      </c>
      <c r="EY297" s="27">
        <f>IF($O297&gt;=EY$1,$S297,0)</f>
        <v>968.25300000000004</v>
      </c>
      <c r="EZ297" s="27">
        <f>IF($O297&gt;=EZ$1,$S297,0)</f>
        <v>968.25300000000004</v>
      </c>
      <c r="FA297" s="27">
        <f>IF($O297&gt;=FA$1,$S297,0)</f>
        <v>968.25300000000004</v>
      </c>
      <c r="FB297" s="27">
        <f>IF($O297&gt;=FB$1,$S297,0)</f>
        <v>968.25300000000004</v>
      </c>
      <c r="FC297" s="27">
        <f>IF($O297&gt;=FC$1,$S297,0)</f>
        <v>968.25300000000004</v>
      </c>
      <c r="FD297" s="27">
        <f>IF($O297&gt;=FD$1,$S297,0)</f>
        <v>968.25300000000004</v>
      </c>
      <c r="FE297" s="27">
        <f>IF($O297&gt;=FE$1,$S297,0)</f>
        <v>968.25300000000004</v>
      </c>
      <c r="FF297" s="27">
        <f>IF($O297&gt;=FF$1,$S297,0)</f>
        <v>968.25300000000004</v>
      </c>
      <c r="FG297" s="27">
        <f>IF($O297&gt;=FG$1,$S297,0)</f>
        <v>968.25300000000004</v>
      </c>
      <c r="FH297" s="27">
        <f>IF($O297&gt;=FH$1,$S297,0)</f>
        <v>968.25300000000004</v>
      </c>
      <c r="FI297" s="27">
        <f>IF($O297&gt;=FI$1,$S297,0)</f>
        <v>968.25300000000004</v>
      </c>
      <c r="FJ297" s="27">
        <f>IF($O297&gt;=FJ$1,$S297,0)</f>
        <v>968.25300000000004</v>
      </c>
      <c r="FK297" s="27">
        <f>IF($O297&gt;=FK$1,$S297,0)</f>
        <v>968.25300000000004</v>
      </c>
      <c r="FL297" s="27">
        <f>IF($O297&gt;=FL$1,$S297,0)</f>
        <v>968.25300000000004</v>
      </c>
      <c r="FM297" s="27">
        <f>IF($O297&gt;=FM$1,$S297,0)</f>
        <v>968.25300000000004</v>
      </c>
      <c r="FN297" s="27">
        <f>IF($O297&gt;=FN$1,$S297,0)</f>
        <v>968.25300000000004</v>
      </c>
      <c r="FO297" s="27">
        <f>IF($O297&gt;=FO$1,$S297,0)</f>
        <v>968.25300000000004</v>
      </c>
      <c r="FP297" s="27">
        <f>IF($O297&gt;=FP$1,$S297,0)</f>
        <v>968.25300000000004</v>
      </c>
      <c r="FQ297" s="27">
        <f>IF($O297&gt;=FQ$1,$S297,0)</f>
        <v>968.25300000000004</v>
      </c>
      <c r="FR297" s="27">
        <f>IF($O297&gt;=FR$1,$S297,0)</f>
        <v>968.25300000000004</v>
      </c>
      <c r="FS297" s="27">
        <f>IF($O297&gt;=FS$1,$S297,0)</f>
        <v>968.25300000000004</v>
      </c>
      <c r="FT297" s="27">
        <f>IF($O297&gt;=FT$1,$S297,0)</f>
        <v>968.25300000000004</v>
      </c>
      <c r="FU297" s="27">
        <f>IF($O297&gt;=FU$1,$S297,0)</f>
        <v>968.25300000000004</v>
      </c>
      <c r="FV297" s="27">
        <f>IF($O297&gt;=FV$1,$S297,0)</f>
        <v>968.25300000000004</v>
      </c>
      <c r="FW297" s="27">
        <f>IF($O297&gt;=FW$1,$S297,0)</f>
        <v>968.25300000000004</v>
      </c>
      <c r="FX297" s="27">
        <f>IF($O297&gt;=FX$1,$S297,0)</f>
        <v>968.25300000000004</v>
      </c>
      <c r="FY297" s="27">
        <f>IF($O297&gt;=FY$1,$S297,0)</f>
        <v>968.25300000000004</v>
      </c>
      <c r="FZ297" s="27">
        <f>IF($O297&gt;=FZ$1,$S297,0)</f>
        <v>968.25300000000004</v>
      </c>
      <c r="GA297" s="27">
        <f>IF($O297&gt;=GA$1,$S297,0)</f>
        <v>968.25300000000004</v>
      </c>
      <c r="GB297" s="27">
        <f>IF($O297&gt;=GB$1,$S297,0)</f>
        <v>968.25300000000004</v>
      </c>
      <c r="GC297" s="27">
        <f>IF($O297&gt;=GC$1,$S297,0)</f>
        <v>968.25300000000004</v>
      </c>
      <c r="GD297" s="27">
        <f>IF($O297&gt;=GD$1,$S297,0)</f>
        <v>968.25300000000004</v>
      </c>
      <c r="GE297" s="27">
        <f>IF($O297&gt;=GE$1,$S297,0)</f>
        <v>968.25300000000004</v>
      </c>
      <c r="GF297" s="27">
        <f>IF($O297&gt;=GF$1,$S297,0)</f>
        <v>968.25300000000004</v>
      </c>
      <c r="GG297" s="27">
        <f>IF($O297&gt;=GG$1,$S297,0)</f>
        <v>968.25300000000004</v>
      </c>
      <c r="GH297" s="27">
        <f>IF($O297&gt;=GH$1,$S297,0)</f>
        <v>968.25300000000004</v>
      </c>
      <c r="GI297" s="27">
        <f>IF($O297&gt;=GI$1,$S297,0)</f>
        <v>968.25300000000004</v>
      </c>
      <c r="GJ297" s="27">
        <f>IF($O297&gt;=GJ$1,$S297,0)</f>
        <v>968.25300000000004</v>
      </c>
      <c r="GK297" s="27">
        <f>IF($O297&gt;=GK$1,$S297,0)</f>
        <v>968.25300000000004</v>
      </c>
      <c r="GL297" s="27">
        <f>IF($O297&gt;=GL$1,$S297,0)</f>
        <v>968.25300000000004</v>
      </c>
      <c r="GM297" s="27">
        <f>IF($O297&gt;=GM$1,$S297,0)</f>
        <v>968.25300000000004</v>
      </c>
      <c r="GN297" s="27">
        <f>IF($O297&gt;=GN$1,$S297,0)</f>
        <v>968.25300000000004</v>
      </c>
      <c r="GO297" s="27">
        <f>IF($O297&gt;=GO$1,$S297,0)</f>
        <v>968.25300000000004</v>
      </c>
      <c r="GP297" s="27">
        <f>IF($O297&gt;=GP$1,$S297,0)</f>
        <v>968.25300000000004</v>
      </c>
      <c r="GQ297" s="27">
        <f>IF($O297&gt;=GQ$1,$S297,0)</f>
        <v>968.25300000000004</v>
      </c>
      <c r="GR297" s="27">
        <f>IF($O297&gt;=GR$1,$S297,0)</f>
        <v>968.25300000000004</v>
      </c>
      <c r="GS297" s="27">
        <f>IF($O297&gt;=GS$1,$S297,0)</f>
        <v>968.25300000000004</v>
      </c>
      <c r="GT297" s="27">
        <f>IF($O297&gt;=GT$1,$S297,0)</f>
        <v>968.25300000000004</v>
      </c>
      <c r="GU297" s="27">
        <f>IF($O297&gt;=GU$1,$S297,0)</f>
        <v>968.25300000000004</v>
      </c>
      <c r="GV297" s="27">
        <f>IF($O297&gt;=GV$1,$S297,0)</f>
        <v>968.25300000000004</v>
      </c>
      <c r="GW297" s="27">
        <f>IF($O297&gt;=GW$1,$S297,0)</f>
        <v>968.25300000000004</v>
      </c>
      <c r="GX297" s="27">
        <f>IF($O297&gt;=GX$1,$S297,0)</f>
        <v>968.25300000000004</v>
      </c>
      <c r="GY297" s="27">
        <f>IF($O297&gt;=GY$1,$S297,0)</f>
        <v>968.25300000000004</v>
      </c>
      <c r="GZ297" s="27">
        <f>IF($O297&gt;=GZ$1,$S297,0)</f>
        <v>968.25300000000004</v>
      </c>
      <c r="HA297" s="27">
        <f>IF($O297&gt;=HA$1,$S297,0)</f>
        <v>968.25300000000004</v>
      </c>
      <c r="HB297" s="27">
        <f>IF($O297&gt;=HB$1,$S297,0)</f>
        <v>968.25300000000004</v>
      </c>
      <c r="HC297" s="27">
        <f>IF($O297&gt;=HC$1,$S297,0)</f>
        <v>968.25300000000004</v>
      </c>
    </row>
    <row r="298" spans="1:211">
      <c r="A298" s="3">
        <v>41866</v>
      </c>
      <c r="B298" s="3" t="s">
        <v>312</v>
      </c>
      <c r="C298" s="3" t="s">
        <v>107</v>
      </c>
      <c r="D298" s="3">
        <v>48</v>
      </c>
      <c r="E298" s="4">
        <v>33323</v>
      </c>
      <c r="F298" s="5">
        <v>27.254794520547946</v>
      </c>
      <c r="G298" s="3" t="s">
        <v>99</v>
      </c>
      <c r="H298" s="4">
        <v>25744</v>
      </c>
      <c r="I298" s="9" t="s">
        <v>826</v>
      </c>
      <c r="J298" s="5">
        <v>2347.2800000000002</v>
      </c>
      <c r="K298" s="31">
        <v>338</v>
      </c>
      <c r="L298" s="32">
        <v>27</v>
      </c>
      <c r="M298" s="33">
        <f>VLOOKUP(L298,FIND,3,TRUE)</f>
        <v>1.5</v>
      </c>
      <c r="N298" s="32">
        <f>IF(L298&gt;30,180,VLOOKUP(L298,TEMPO,2,FALSE))</f>
        <v>162</v>
      </c>
      <c r="O298" s="32">
        <f>IF(R298&gt;0,4,N298)</f>
        <v>162</v>
      </c>
      <c r="P298" s="96">
        <f>J298*M298*L298</f>
        <v>95064.84</v>
      </c>
      <c r="Q298" s="96">
        <f>10934.45*2</f>
        <v>21868.9</v>
      </c>
      <c r="R298" s="96">
        <f>IF(P298&lt;=Q298,P298/4,0)</f>
        <v>0</v>
      </c>
      <c r="S298" s="5">
        <f>IF(P298&gt;=Q298,P298/N298,0)</f>
        <v>586.81999999999994</v>
      </c>
      <c r="T298" s="3"/>
      <c r="U298" s="3">
        <f>IF(T298="",1,0)</f>
        <v>1</v>
      </c>
      <c r="V298" s="3">
        <v>640</v>
      </c>
      <c r="W298" s="5">
        <v>0</v>
      </c>
      <c r="X298" s="5">
        <v>164.39</v>
      </c>
      <c r="Y298" s="5">
        <f>X298*W298</f>
        <v>0</v>
      </c>
      <c r="Z298" s="5">
        <v>400</v>
      </c>
      <c r="AA298" s="5">
        <f>S298+Y298+Z298</f>
        <v>986.81999999999994</v>
      </c>
      <c r="AB298" s="39">
        <f>(J298/12+J298/12*1.3333333333+450/12+J298/30*6/12+J298)*1.3+Y298+Z298+153.9</f>
        <v>4298.3119555470794</v>
      </c>
      <c r="AC298" s="39" t="s">
        <v>107</v>
      </c>
      <c r="AD298" s="39">
        <f>J298*1.3+400+153.9</f>
        <v>3605.3640000000005</v>
      </c>
      <c r="AE298" s="39">
        <f>SUMIFS('CUSTO MENSAL FUNC NOVO'!H:H,'CUSTO MENSAL FUNC NOVO'!A:A,'VALORES MENSAIS'!AC298)</f>
        <v>3348.9422500000001</v>
      </c>
      <c r="AF298" s="27">
        <f>IF($R298&gt;0,$R298,$S298)+$Y298+$Z298</f>
        <v>986.81999999999994</v>
      </c>
      <c r="AG298" s="27">
        <f>IF($R298&gt;0,$R298,$S298)+$Y298+$Z298</f>
        <v>986.81999999999994</v>
      </c>
      <c r="AH298" s="27">
        <f>IF($R298&gt;0,$R298,$S298)+$Y298+$Z298</f>
        <v>986.81999999999994</v>
      </c>
      <c r="AI298" s="27">
        <f>IF($R298&gt;0,$R298,$S298)+$Y298+$Z298</f>
        <v>986.81999999999994</v>
      </c>
      <c r="AJ298" s="27">
        <f>IF($O298&gt;=AJ$1,$S298+$Y298+$Z298,$Y298+$Z298)</f>
        <v>986.81999999999994</v>
      </c>
      <c r="AK298" s="27">
        <f>IF($O298&gt;=AK$1,$S298+$Y298+$Z298,$Y298+$Z298)</f>
        <v>986.81999999999994</v>
      </c>
      <c r="AL298" s="27">
        <f>IF($O298&gt;=AL$1,$S298+$Y298+$Z298,$Y298+$Z298)</f>
        <v>986.81999999999994</v>
      </c>
      <c r="AM298" s="27">
        <f>IF($O298&gt;=AM$1,$S298+$Y298+$Z298,$Y298+$Z298)</f>
        <v>986.81999999999994</v>
      </c>
      <c r="AN298" s="27">
        <f>IF($O298&gt;=AN$1,$S298+$Y298+$Z298,$Y298+$Z298)</f>
        <v>986.81999999999994</v>
      </c>
      <c r="AO298" s="27">
        <f>IF($O298&gt;=AO$1,$S298+$Y298+$Z298,$Y298+$Z298)</f>
        <v>986.81999999999994</v>
      </c>
      <c r="AP298" s="27">
        <f>IF($O298&gt;=AP$1,$S298+$Y298+$Z298,$Y298+$Z298)</f>
        <v>986.81999999999994</v>
      </c>
      <c r="AQ298" s="27">
        <f>IF($O298&gt;=AQ$1,$S298+$Y298+$Z298,$Y298+$Z298)</f>
        <v>986.81999999999994</v>
      </c>
      <c r="AR298" s="27">
        <f>IF($O298&gt;=AR$1,$S298+$Y298+$Z298,$Y298+$Z298)</f>
        <v>986.81999999999994</v>
      </c>
      <c r="AS298" s="27">
        <f>IF($O298&gt;=AS$1,$S298+$Y298+$Z298,$Y298+$Z298)</f>
        <v>986.81999999999994</v>
      </c>
      <c r="AT298" s="27">
        <f>IF($O298&gt;=AT$1,$S298+$Y298+$Z298,$Y298+$Z298)</f>
        <v>986.81999999999994</v>
      </c>
      <c r="AU298" s="27">
        <f>IF($O298&gt;=AU$1,$S298+$Y298+$Z298,$Y298+$Z298)</f>
        <v>986.81999999999994</v>
      </c>
      <c r="AV298" s="27">
        <f>IF($O298&gt;=AV$1,$S298+$Y298+$Z298,$Y298+$Z298)</f>
        <v>986.81999999999994</v>
      </c>
      <c r="AW298" s="27">
        <f>IF($O298&gt;=AW$1,$S298+$Y298+$Z298,$Y298+$Z298)</f>
        <v>986.81999999999994</v>
      </c>
      <c r="AX298" s="27">
        <f>IF($O298&gt;=AX$1,$S298+$Y298+$Z298,$Y298+$Z298)</f>
        <v>986.81999999999994</v>
      </c>
      <c r="AY298" s="27">
        <f>IF($O298&gt;=AY$1,$S298+$Y298+$Z298,$Y298+$Z298)</f>
        <v>986.81999999999994</v>
      </c>
      <c r="AZ298" s="27">
        <f>IF($O298&gt;=AZ$1,$S298+$Y298+$Z298,$Y298+$Z298)</f>
        <v>986.81999999999994</v>
      </c>
      <c r="BA298" s="27">
        <f>IF($O298&gt;=BA$1,$S298+$Y298+$Z298,$Y298+$Z298)</f>
        <v>986.81999999999994</v>
      </c>
      <c r="BB298" s="27">
        <f>IF($O298&gt;=BB$1,$S298+$Y298+$Z298,$Y298+$Z298)</f>
        <v>986.81999999999994</v>
      </c>
      <c r="BC298" s="27">
        <f>IF($O298&gt;=BC$1,$S298+$Y298+$Z298,$Y298+$Z298)</f>
        <v>986.81999999999994</v>
      </c>
      <c r="BD298" s="27">
        <f>IF($O298&gt;=BD$1,$S298+$Y298+$Z298,$Y298+$Z298)</f>
        <v>986.81999999999994</v>
      </c>
      <c r="BE298" s="27">
        <f>IF($O298&gt;=BE$1,$S298+$Y298+$Z298,$Y298+$Z298)</f>
        <v>986.81999999999994</v>
      </c>
      <c r="BF298" s="27">
        <f>IF($O298&gt;=BF$1,$S298+$Y298+$Z298,$Y298+$Z298)</f>
        <v>986.81999999999994</v>
      </c>
      <c r="BG298" s="27">
        <f>IF($O298&gt;=BG$1,$S298+$Y298+$Z298,$Y298+$Z298)</f>
        <v>986.81999999999994</v>
      </c>
      <c r="BH298" s="27">
        <f>IF($O298&gt;=BH$1,$S298+$Y298+$Z298,$Y298+$Z298)</f>
        <v>986.81999999999994</v>
      </c>
      <c r="BI298" s="27">
        <f>IF($O298&gt;=BI$1,$S298+$Y298+$Z298,$Y298+$Z298)</f>
        <v>986.81999999999994</v>
      </c>
      <c r="BJ298" s="27">
        <f>IF($O298&gt;=BJ$1,$S298+$Y298+$Z298,$Y298+$Z298)</f>
        <v>986.81999999999994</v>
      </c>
      <c r="BK298" s="27">
        <f>IF($O298&gt;=BK$1,$S298+$Y298+$Z298,$Y298+$Z298)</f>
        <v>986.81999999999994</v>
      </c>
      <c r="BL298" s="27">
        <f>IF($O298&gt;=BL$1,$S298+$Y298+$Z298,$Y298+$Z298)</f>
        <v>986.81999999999994</v>
      </c>
      <c r="BM298" s="27">
        <f>IF($O298&gt;=BM$1,$S298+$Y298+$Z298,$Y298+$Z298)</f>
        <v>986.81999999999994</v>
      </c>
      <c r="BN298" s="27">
        <f>IF($O298&gt;=BN$1,$S298+$Y298+$Z298,$Y298+$Z298)</f>
        <v>986.81999999999994</v>
      </c>
      <c r="BO298" s="27">
        <f>IF($O298&gt;=BO$1,$S298+$Y298+$Z298,$Y298+$Z298)</f>
        <v>986.81999999999994</v>
      </c>
      <c r="BP298" s="27">
        <f>IF($O298&gt;=BP$1,$S298+$Y298+$Z298,$Y298+$Z298)</f>
        <v>986.81999999999994</v>
      </c>
      <c r="BQ298" s="27">
        <f>IF($O298&gt;=BQ$1,$S298+$Y298+$Z298,$Y298+$Z298)</f>
        <v>986.81999999999994</v>
      </c>
      <c r="BR298" s="27">
        <f>IF($O298&gt;=BR$1,$S298+$Y298+$Z298,$Y298+$Z298)</f>
        <v>986.81999999999994</v>
      </c>
      <c r="BS298" s="27">
        <f>IF($O298&gt;=BS$1,$S298+$Y298+$Z298,$Y298+$Z298)</f>
        <v>986.81999999999994</v>
      </c>
      <c r="BT298" s="27">
        <f>IF($O298&gt;=BT$1,$S298+$Y298+$Z298,$Y298+$Z298)</f>
        <v>986.81999999999994</v>
      </c>
      <c r="BU298" s="27">
        <f>IF($O298&gt;=BU$1,$S298+$Y298+$Z298,$Y298+$Z298)</f>
        <v>986.81999999999994</v>
      </c>
      <c r="BV298" s="27">
        <f>IF($O298&gt;=BV$1,$S298+$Y298+$Z298,$Y298+$Z298)</f>
        <v>986.81999999999994</v>
      </c>
      <c r="BW298" s="27">
        <f>IF($O298&gt;=BW$1,$S298+$Y298+$Z298,$Y298+$Z298)</f>
        <v>986.81999999999994</v>
      </c>
      <c r="BX298" s="27">
        <f>IF($O298&gt;=BX$1,$S298+$Y298+$Z298,$Y298+$Z298)</f>
        <v>986.81999999999994</v>
      </c>
      <c r="BY298" s="27">
        <f>IF($O298&gt;=BY$1,$S298+$Y298+$Z298,$Y298+$Z298)</f>
        <v>986.81999999999994</v>
      </c>
      <c r="BZ298" s="27">
        <f>IF($O298&gt;=BZ$1,$S298+$Y298+$Z298,$Y298+$Z298)</f>
        <v>986.81999999999994</v>
      </c>
      <c r="CA298" s="27">
        <f>IF($O298&gt;=CA$1,$S298+$Y298+$Z298,$Y298+$Z298)</f>
        <v>986.81999999999994</v>
      </c>
      <c r="CB298" s="27">
        <f>IF($O298&gt;=CB$1,$S298+$Y298+$Z298,$Y298+$Z298)</f>
        <v>986.81999999999994</v>
      </c>
      <c r="CC298" s="27">
        <f>IF($O298&gt;=CC$1,$S298+$Y298+$Z298,$Y298+$Z298)</f>
        <v>986.81999999999994</v>
      </c>
      <c r="CD298" s="27">
        <f>IF($O298&gt;=CD$1,$S298+$Y298+$Z298,$Y298+$Z298)</f>
        <v>986.81999999999994</v>
      </c>
      <c r="CE298" s="27">
        <f>IF($O298&gt;=CE$1,$S298+$Y298+$Z298,$Y298+$Z298)</f>
        <v>986.81999999999994</v>
      </c>
      <c r="CF298" s="27">
        <f>IF($O298&gt;=CF$1,$S298+$Y298+$Z298,$Y298+$Z298)</f>
        <v>986.81999999999994</v>
      </c>
      <c r="CG298" s="27">
        <f>IF($O298&gt;=CG$1,$S298+$Y298+$Z298,$Y298+$Z298)</f>
        <v>986.81999999999994</v>
      </c>
      <c r="CH298" s="27">
        <f>IF($O298&gt;=CH$1,$S298+$Y298+$Z298,$Y298+$Z298)</f>
        <v>986.81999999999994</v>
      </c>
      <c r="CI298" s="27">
        <f>IF($O298&gt;=CI$1,$S298+$Y298+$Z298,$Y298+$Z298)</f>
        <v>986.81999999999994</v>
      </c>
      <c r="CJ298" s="27">
        <f>IF($O298&gt;=CJ$1,$S298+$Y298+$Z298,$Y298+$Z298)</f>
        <v>986.81999999999994</v>
      </c>
      <c r="CK298" s="27">
        <f>IF($O298&gt;=CK$1,$S298+$Y298+$Z298,$Y298+$Z298)</f>
        <v>986.81999999999994</v>
      </c>
      <c r="CL298" s="27">
        <f>IF($O298&gt;=CL$1,$S298+$Y298+$Z298,$Y298+$Z298)</f>
        <v>986.81999999999994</v>
      </c>
      <c r="CM298" s="27">
        <f>IF($O298&gt;=CM$1,$S298+$Y298+$Z298,$Y298+$Z298)</f>
        <v>986.81999999999994</v>
      </c>
      <c r="CN298" s="27">
        <f>IF($O298&gt;=CN$1,$S298+$Y298,$Y298)</f>
        <v>586.81999999999994</v>
      </c>
      <c r="CO298" s="27">
        <f>IF($O298&gt;=CO$1,$S298+$Y298,$Y298)</f>
        <v>586.81999999999994</v>
      </c>
      <c r="CP298" s="27">
        <f>IF($O298&gt;=CP$1,$S298+$Y298,$Y298)</f>
        <v>586.81999999999994</v>
      </c>
      <c r="CQ298" s="27">
        <f>IF($O298&gt;=CQ$1,$S298+$Y298,$Y298)</f>
        <v>586.81999999999994</v>
      </c>
      <c r="CR298" s="27">
        <f>IF($O298&gt;=CR$1,$S298+$Y298,$Y298)</f>
        <v>586.81999999999994</v>
      </c>
      <c r="CS298" s="27">
        <f>IF($O298&gt;=CS$1,$S298+$Y298,$Y298)</f>
        <v>586.81999999999994</v>
      </c>
      <c r="CT298" s="27">
        <f>IF($O298&gt;=CT$1,$S298+$Y298,$Y298)</f>
        <v>586.81999999999994</v>
      </c>
      <c r="CU298" s="27">
        <f>IF($O298&gt;=CU$1,$S298+$Y298,$Y298)</f>
        <v>586.81999999999994</v>
      </c>
      <c r="CV298" s="27">
        <f>IF($O298&gt;=CV$1,$S298+$Y298,$Y298)</f>
        <v>586.81999999999994</v>
      </c>
      <c r="CW298" s="27">
        <f>IF($O298&gt;=CW$1,$S298+$Y298,$Y298)</f>
        <v>586.81999999999994</v>
      </c>
      <c r="CX298" s="27">
        <f>IF($O298&gt;=CX$1,$S298+$Y298,$Y298)</f>
        <v>586.81999999999994</v>
      </c>
      <c r="CY298" s="27">
        <f>IF($O298&gt;=CY$1,$S298+$Y298,$Y298)</f>
        <v>586.81999999999994</v>
      </c>
      <c r="CZ298" s="27">
        <f>IF($O298&gt;=CZ$1,$S298+$Y298,$Y298)</f>
        <v>586.81999999999994</v>
      </c>
      <c r="DA298" s="27">
        <f>IF($O298&gt;=DA$1,$S298+$Y298,$Y298)</f>
        <v>586.81999999999994</v>
      </c>
      <c r="DB298" s="27">
        <f>IF($O298&gt;=DB$1,$S298+$Y298,$Y298)</f>
        <v>586.81999999999994</v>
      </c>
      <c r="DC298" s="27">
        <f>IF($O298&gt;=DC$1,$S298+$Y298,$Y298)</f>
        <v>586.81999999999994</v>
      </c>
      <c r="DD298" s="27">
        <f>IF($O298&gt;=DD$1,$S298+$Y298,$Y298)</f>
        <v>586.81999999999994</v>
      </c>
      <c r="DE298" s="27">
        <f>IF($O298&gt;=DE$1,$S298+$Y298,$Y298)</f>
        <v>586.81999999999994</v>
      </c>
      <c r="DF298" s="27">
        <f>IF($O298&gt;=DF$1,$S298+$Y298,$Y298)</f>
        <v>586.81999999999994</v>
      </c>
      <c r="DG298" s="27">
        <f>IF($O298&gt;=DG$1,$S298+$Y298,$Y298)</f>
        <v>586.81999999999994</v>
      </c>
      <c r="DH298" s="27">
        <f>IF($O298&gt;=DH$1,$S298+$Y298,$Y298)</f>
        <v>586.81999999999994</v>
      </c>
      <c r="DI298" s="27">
        <f>IF($O298&gt;=DI$1,$S298+$Y298,$Y298)</f>
        <v>586.81999999999994</v>
      </c>
      <c r="DJ298" s="27">
        <f>IF($O298&gt;=DJ$1,$S298+$Y298,$Y298)</f>
        <v>586.81999999999994</v>
      </c>
      <c r="DK298" s="27">
        <f>IF($O298&gt;=DK$1,$S298+$Y298,$Y298)</f>
        <v>586.81999999999994</v>
      </c>
      <c r="DL298" s="27">
        <f>IF($O298&gt;=DL$1,$S298+$Y298,$Y298)</f>
        <v>586.81999999999994</v>
      </c>
      <c r="DM298" s="27">
        <f>IF($O298&gt;=DM$1,$S298+$Y298,$Y298)</f>
        <v>586.81999999999994</v>
      </c>
      <c r="DN298" s="27">
        <f>IF($O298&gt;=DN$1,$S298+$Y298,$Y298)</f>
        <v>586.81999999999994</v>
      </c>
      <c r="DO298" s="27">
        <f>IF($O298&gt;=DO$1,$S298+$Y298,$Y298)</f>
        <v>586.81999999999994</v>
      </c>
      <c r="DP298" s="27">
        <f>IF($O298&gt;=DP$1,$S298+$Y298,$Y298)</f>
        <v>586.81999999999994</v>
      </c>
      <c r="DQ298" s="27">
        <f>IF($O298&gt;=DQ$1,$S298+$Y298,$Y298)</f>
        <v>586.81999999999994</v>
      </c>
      <c r="DR298" s="27">
        <f>IF($O298&gt;=DR$1,$S298+$Y298,$Y298)</f>
        <v>586.81999999999994</v>
      </c>
      <c r="DS298" s="27">
        <f>IF($O298&gt;=DS$1,$S298+$Y298,$Y298)</f>
        <v>586.81999999999994</v>
      </c>
      <c r="DT298" s="27">
        <f>IF($O298&gt;=DT$1,$S298+$Y298,$Y298)</f>
        <v>586.81999999999994</v>
      </c>
      <c r="DU298" s="27">
        <f>IF($O298&gt;=DU$1,$S298+$Y298,$Y298)</f>
        <v>586.81999999999994</v>
      </c>
      <c r="DV298" s="27">
        <f>IF($O298&gt;=DV$1,$S298+$Y298,$Y298)</f>
        <v>586.81999999999994</v>
      </c>
      <c r="DW298" s="27">
        <f>IF($O298&gt;=DW$1,$S298+$Y298,$Y298)</f>
        <v>586.81999999999994</v>
      </c>
      <c r="DX298" s="27">
        <f>IF($O298&gt;=DX$1,$S298+$Y298,$Y298)</f>
        <v>586.81999999999994</v>
      </c>
      <c r="DY298" s="27">
        <f>IF($O298&gt;=DY$1,$S298+$Y298,$Y298)</f>
        <v>586.81999999999994</v>
      </c>
      <c r="DZ298" s="27">
        <f>IF($O298&gt;=DZ$1,$S298+$Y298,$Y298)</f>
        <v>586.81999999999994</v>
      </c>
      <c r="EA298" s="27">
        <f>IF($O298&gt;=EA$1,$S298+$Y298,$Y298)</f>
        <v>586.81999999999994</v>
      </c>
      <c r="EB298" s="27">
        <f>IF($O298&gt;=EB$1,$S298+$Y298,$Y298)</f>
        <v>586.81999999999994</v>
      </c>
      <c r="EC298" s="27">
        <f>IF($O298&gt;=EC$1,$S298+$Y298,$Y298)</f>
        <v>586.81999999999994</v>
      </c>
      <c r="ED298" s="27">
        <f>IF($O298&gt;=ED$1,$S298+$Y298,$Y298)</f>
        <v>586.81999999999994</v>
      </c>
      <c r="EE298" s="27">
        <f>IF($O298&gt;=EE$1,$S298+$Y298,$Y298)</f>
        <v>586.81999999999994</v>
      </c>
      <c r="EF298" s="27">
        <f>IF($O298&gt;=EF$1,$S298+$Y298,$Y298)</f>
        <v>586.81999999999994</v>
      </c>
      <c r="EG298" s="27">
        <f>IF($O298&gt;=EG$1,$S298+$Y298,$Y298)</f>
        <v>586.81999999999994</v>
      </c>
      <c r="EH298" s="27">
        <f>IF($O298&gt;=EH$1,$S298+$Y298,$Y298)</f>
        <v>586.81999999999994</v>
      </c>
      <c r="EI298" s="27">
        <f>IF($O298&gt;=EI$1,$S298+$Y298,$Y298)</f>
        <v>586.81999999999994</v>
      </c>
      <c r="EJ298" s="27">
        <f>IF($O298&gt;=EJ$1,$S298+$Y298,$Y298)</f>
        <v>586.81999999999994</v>
      </c>
      <c r="EK298" s="27">
        <f>IF($O298&gt;=EK$1,$S298+$Y298,$Y298)</f>
        <v>586.81999999999994</v>
      </c>
      <c r="EL298" s="27">
        <f>IF($O298&gt;=EL$1,$S298+$Y298,$Y298)</f>
        <v>586.81999999999994</v>
      </c>
      <c r="EM298" s="27">
        <f>IF($O298&gt;=EM$1,$S298+$Y298,$Y298)</f>
        <v>586.81999999999994</v>
      </c>
      <c r="EN298" s="27">
        <f>IF($O298&gt;=EN$1,$S298+$Y298,$Y298)</f>
        <v>586.81999999999994</v>
      </c>
      <c r="EO298" s="27">
        <f>IF($O298&gt;=EO$1,$S298+$Y298,$Y298)</f>
        <v>586.81999999999994</v>
      </c>
      <c r="EP298" s="27">
        <f>IF($O298&gt;=EP$1,$S298+$Y298,$Y298)</f>
        <v>586.81999999999994</v>
      </c>
      <c r="EQ298" s="27">
        <f>IF($O298&gt;=EQ$1,$S298+$Y298,$Y298)</f>
        <v>586.81999999999994</v>
      </c>
      <c r="ER298" s="27">
        <f>IF($O298&gt;=ER$1,$S298+$Y298,$Y298)</f>
        <v>586.81999999999994</v>
      </c>
      <c r="ES298" s="27">
        <f>IF($O298&gt;=ES$1,$S298+$Y298,$Y298)</f>
        <v>586.81999999999994</v>
      </c>
      <c r="ET298" s="27">
        <f>IF($O298&gt;=ET$1,$S298+$Y298,$Y298)</f>
        <v>586.81999999999994</v>
      </c>
      <c r="EU298" s="27">
        <f>IF($O298&gt;=EU$1,$S298+$Y298,$Y298)</f>
        <v>586.81999999999994</v>
      </c>
      <c r="EV298" s="27">
        <f>IF($O298&gt;=EV$1,$S298,0)</f>
        <v>586.81999999999994</v>
      </c>
      <c r="EW298" s="27">
        <f>IF($O298&gt;=EW$1,$S298,0)</f>
        <v>586.81999999999994</v>
      </c>
      <c r="EX298" s="27">
        <f>IF($O298&gt;=EX$1,$S298,0)</f>
        <v>586.81999999999994</v>
      </c>
      <c r="EY298" s="27">
        <f>IF($O298&gt;=EY$1,$S298,0)</f>
        <v>586.81999999999994</v>
      </c>
      <c r="EZ298" s="27">
        <f>IF($O298&gt;=EZ$1,$S298,0)</f>
        <v>586.81999999999994</v>
      </c>
      <c r="FA298" s="27">
        <f>IF($O298&gt;=FA$1,$S298,0)</f>
        <v>586.81999999999994</v>
      </c>
      <c r="FB298" s="27">
        <f>IF($O298&gt;=FB$1,$S298,0)</f>
        <v>586.81999999999994</v>
      </c>
      <c r="FC298" s="27">
        <f>IF($O298&gt;=FC$1,$S298,0)</f>
        <v>586.81999999999994</v>
      </c>
      <c r="FD298" s="27">
        <f>IF($O298&gt;=FD$1,$S298,0)</f>
        <v>586.81999999999994</v>
      </c>
      <c r="FE298" s="27">
        <f>IF($O298&gt;=FE$1,$S298,0)</f>
        <v>586.81999999999994</v>
      </c>
      <c r="FF298" s="27">
        <f>IF($O298&gt;=FF$1,$S298,0)</f>
        <v>586.81999999999994</v>
      </c>
      <c r="FG298" s="27">
        <f>IF($O298&gt;=FG$1,$S298,0)</f>
        <v>586.81999999999994</v>
      </c>
      <c r="FH298" s="27">
        <f>IF($O298&gt;=FH$1,$S298,0)</f>
        <v>586.81999999999994</v>
      </c>
      <c r="FI298" s="27">
        <f>IF($O298&gt;=FI$1,$S298,0)</f>
        <v>586.81999999999994</v>
      </c>
      <c r="FJ298" s="27">
        <f>IF($O298&gt;=FJ$1,$S298,0)</f>
        <v>586.81999999999994</v>
      </c>
      <c r="FK298" s="27">
        <f>IF($O298&gt;=FK$1,$S298,0)</f>
        <v>586.81999999999994</v>
      </c>
      <c r="FL298" s="27">
        <f>IF($O298&gt;=FL$1,$S298,0)</f>
        <v>586.81999999999994</v>
      </c>
      <c r="FM298" s="27">
        <f>IF($O298&gt;=FM$1,$S298,0)</f>
        <v>586.81999999999994</v>
      </c>
      <c r="FN298" s="27">
        <f>IF($O298&gt;=FN$1,$S298,0)</f>
        <v>586.81999999999994</v>
      </c>
      <c r="FO298" s="27">
        <f>IF($O298&gt;=FO$1,$S298,0)</f>
        <v>586.81999999999994</v>
      </c>
      <c r="FP298" s="27">
        <f>IF($O298&gt;=FP$1,$S298,0)</f>
        <v>586.81999999999994</v>
      </c>
      <c r="FQ298" s="27">
        <f>IF($O298&gt;=FQ$1,$S298,0)</f>
        <v>586.81999999999994</v>
      </c>
      <c r="FR298" s="27">
        <f>IF($O298&gt;=FR$1,$S298,0)</f>
        <v>586.81999999999994</v>
      </c>
      <c r="FS298" s="27">
        <f>IF($O298&gt;=FS$1,$S298,0)</f>
        <v>586.81999999999994</v>
      </c>
      <c r="FT298" s="27">
        <f>IF($O298&gt;=FT$1,$S298,0)</f>
        <v>586.81999999999994</v>
      </c>
      <c r="FU298" s="27">
        <f>IF($O298&gt;=FU$1,$S298,0)</f>
        <v>586.81999999999994</v>
      </c>
      <c r="FV298" s="27">
        <f>IF($O298&gt;=FV$1,$S298,0)</f>
        <v>586.81999999999994</v>
      </c>
      <c r="FW298" s="27">
        <f>IF($O298&gt;=FW$1,$S298,0)</f>
        <v>586.81999999999994</v>
      </c>
      <c r="FX298" s="27">
        <f>IF($O298&gt;=FX$1,$S298,0)</f>
        <v>586.81999999999994</v>
      </c>
      <c r="FY298" s="27">
        <f>IF($O298&gt;=FY$1,$S298,0)</f>
        <v>586.81999999999994</v>
      </c>
      <c r="FZ298" s="27">
        <f>IF($O298&gt;=FZ$1,$S298,0)</f>
        <v>586.81999999999994</v>
      </c>
      <c r="GA298" s="27">
        <f>IF($O298&gt;=GA$1,$S298,0)</f>
        <v>586.81999999999994</v>
      </c>
      <c r="GB298" s="27">
        <f>IF($O298&gt;=GB$1,$S298,0)</f>
        <v>586.81999999999994</v>
      </c>
      <c r="GC298" s="27">
        <f>IF($O298&gt;=GC$1,$S298,0)</f>
        <v>586.81999999999994</v>
      </c>
      <c r="GD298" s="27">
        <f>IF($O298&gt;=GD$1,$S298,0)</f>
        <v>586.81999999999994</v>
      </c>
      <c r="GE298" s="27">
        <f>IF($O298&gt;=GE$1,$S298,0)</f>
        <v>586.81999999999994</v>
      </c>
      <c r="GF298" s="27">
        <f>IF($O298&gt;=GF$1,$S298,0)</f>
        <v>586.81999999999994</v>
      </c>
      <c r="GG298" s="27">
        <f>IF($O298&gt;=GG$1,$S298,0)</f>
        <v>586.81999999999994</v>
      </c>
      <c r="GH298" s="27">
        <f>IF($O298&gt;=GH$1,$S298,0)</f>
        <v>586.81999999999994</v>
      </c>
      <c r="GI298" s="27">
        <f>IF($O298&gt;=GI$1,$S298,0)</f>
        <v>586.81999999999994</v>
      </c>
      <c r="GJ298" s="27">
        <f>IF($O298&gt;=GJ$1,$S298,0)</f>
        <v>586.81999999999994</v>
      </c>
      <c r="GK298" s="27">
        <f>IF($O298&gt;=GK$1,$S298,0)</f>
        <v>586.81999999999994</v>
      </c>
      <c r="GL298" s="27">
        <f>IF($O298&gt;=GL$1,$S298,0)</f>
        <v>0</v>
      </c>
      <c r="GM298" s="27">
        <f>IF($O298&gt;=GM$1,$S298,0)</f>
        <v>0</v>
      </c>
      <c r="GN298" s="27">
        <f>IF($O298&gt;=GN$1,$S298,0)</f>
        <v>0</v>
      </c>
      <c r="GO298" s="27">
        <f>IF($O298&gt;=GO$1,$S298,0)</f>
        <v>0</v>
      </c>
      <c r="GP298" s="27">
        <f>IF($O298&gt;=GP$1,$S298,0)</f>
        <v>0</v>
      </c>
      <c r="GQ298" s="27">
        <f>IF($O298&gt;=GQ$1,$S298,0)</f>
        <v>0</v>
      </c>
      <c r="GR298" s="27">
        <f>IF($O298&gt;=GR$1,$S298,0)</f>
        <v>0</v>
      </c>
      <c r="GS298" s="27">
        <f>IF($O298&gt;=GS$1,$S298,0)</f>
        <v>0</v>
      </c>
      <c r="GT298" s="27">
        <f>IF($O298&gt;=GT$1,$S298,0)</f>
        <v>0</v>
      </c>
      <c r="GU298" s="27">
        <f>IF($O298&gt;=GU$1,$S298,0)</f>
        <v>0</v>
      </c>
      <c r="GV298" s="27">
        <f>IF($O298&gt;=GV$1,$S298,0)</f>
        <v>0</v>
      </c>
      <c r="GW298" s="27">
        <f>IF($O298&gt;=GW$1,$S298,0)</f>
        <v>0</v>
      </c>
      <c r="GX298" s="27">
        <f>IF($O298&gt;=GX$1,$S298,0)</f>
        <v>0</v>
      </c>
      <c r="GY298" s="27">
        <f>IF($O298&gt;=GY$1,$S298,0)</f>
        <v>0</v>
      </c>
      <c r="GZ298" s="27">
        <f>IF($O298&gt;=GZ$1,$S298,0)</f>
        <v>0</v>
      </c>
      <c r="HA298" s="27">
        <f>IF($O298&gt;=HA$1,$S298,0)</f>
        <v>0</v>
      </c>
      <c r="HB298" s="27">
        <f>IF($O298&gt;=HB$1,$S298,0)</f>
        <v>0</v>
      </c>
      <c r="HC298" s="27">
        <f>IF($O298&gt;=HC$1,$S298,0)</f>
        <v>0</v>
      </c>
    </row>
    <row r="299" spans="1:211">
      <c r="A299" s="3">
        <v>44121</v>
      </c>
      <c r="B299" s="3" t="s">
        <v>301</v>
      </c>
      <c r="C299" s="3" t="s">
        <v>107</v>
      </c>
      <c r="D299" s="3">
        <v>67</v>
      </c>
      <c r="E299" s="4">
        <v>33526</v>
      </c>
      <c r="F299" s="5">
        <v>26.698630136986303</v>
      </c>
      <c r="G299" s="3" t="s">
        <v>99</v>
      </c>
      <c r="H299" s="4">
        <v>18981</v>
      </c>
      <c r="I299" s="9" t="s">
        <v>826</v>
      </c>
      <c r="J299" s="5">
        <v>3626.81</v>
      </c>
      <c r="K299" s="31">
        <v>338</v>
      </c>
      <c r="L299" s="32">
        <v>27</v>
      </c>
      <c r="M299" s="33">
        <f>VLOOKUP(L299,FIND,3,TRUE)</f>
        <v>1.5</v>
      </c>
      <c r="N299" s="32">
        <f>IF(L299&gt;30,180,VLOOKUP(L299,TEMPO,2,FALSE))</f>
        <v>162</v>
      </c>
      <c r="O299" s="32">
        <f>IF(R299&gt;0,4,N299)</f>
        <v>162</v>
      </c>
      <c r="P299" s="96">
        <f>J299*M299*L299</f>
        <v>146885.80499999999</v>
      </c>
      <c r="Q299" s="96">
        <f>10934.45*2</f>
        <v>21868.9</v>
      </c>
      <c r="R299" s="96">
        <f>IF(P299&lt;=Q299,P299/4,0)</f>
        <v>0</v>
      </c>
      <c r="S299" s="5">
        <f>IF(P299&gt;=Q299,P299/N299,0)</f>
        <v>906.70249999999999</v>
      </c>
      <c r="T299" s="3"/>
      <c r="U299" s="3">
        <f>IF(T299="",1,0)</f>
        <v>1</v>
      </c>
      <c r="V299" s="3">
        <v>643</v>
      </c>
      <c r="W299" s="5">
        <v>0</v>
      </c>
      <c r="X299" s="5">
        <v>402.65</v>
      </c>
      <c r="Y299" s="5">
        <f>X299*W299</f>
        <v>0</v>
      </c>
      <c r="Z299" s="5">
        <v>400</v>
      </c>
      <c r="AA299" s="5">
        <f>S299+Y299+Z299</f>
        <v>1306.7024999999999</v>
      </c>
      <c r="AB299" s="39">
        <f>(J299/12+J299/12*1.3333333333+450/12+J299/30*6/12+J299)*1.3+Y299+Z299+153.9</f>
        <v>6312.8608555424589</v>
      </c>
      <c r="AC299" s="39" t="s">
        <v>107</v>
      </c>
      <c r="AD299" s="39">
        <f>J299*1.3+400+153.9</f>
        <v>5268.7529999999997</v>
      </c>
      <c r="AE299" s="39">
        <f>SUMIFS('CUSTO MENSAL FUNC NOVO'!H:H,'CUSTO MENSAL FUNC NOVO'!A:A,'VALORES MENSAIS'!AC299)</f>
        <v>3348.9422500000001</v>
      </c>
      <c r="AF299" s="27">
        <f>IF($R299&gt;0,$R299,$S299)+$Y299+$Z299</f>
        <v>1306.7024999999999</v>
      </c>
      <c r="AG299" s="27">
        <f>IF($R299&gt;0,$R299,$S299)+$Y299+$Z299</f>
        <v>1306.7024999999999</v>
      </c>
      <c r="AH299" s="27">
        <f>IF($R299&gt;0,$R299,$S299)+$Y299+$Z299</f>
        <v>1306.7024999999999</v>
      </c>
      <c r="AI299" s="27">
        <f>IF($R299&gt;0,$R299,$S299)+$Y299+$Z299</f>
        <v>1306.7024999999999</v>
      </c>
      <c r="AJ299" s="27">
        <f>IF($O299&gt;=AJ$1,$S299+$Y299+$Z299,$Y299+$Z299)</f>
        <v>1306.7024999999999</v>
      </c>
      <c r="AK299" s="27">
        <f>IF($O299&gt;=AK$1,$S299+$Y299+$Z299,$Y299+$Z299)</f>
        <v>1306.7024999999999</v>
      </c>
      <c r="AL299" s="27">
        <f>IF($O299&gt;=AL$1,$S299+$Y299+$Z299,$Y299+$Z299)</f>
        <v>1306.7024999999999</v>
      </c>
      <c r="AM299" s="27">
        <f>IF($O299&gt;=AM$1,$S299+$Y299+$Z299,$Y299+$Z299)</f>
        <v>1306.7024999999999</v>
      </c>
      <c r="AN299" s="27">
        <f>IF($O299&gt;=AN$1,$S299+$Y299+$Z299,$Y299+$Z299)</f>
        <v>1306.7024999999999</v>
      </c>
      <c r="AO299" s="27">
        <f>IF($O299&gt;=AO$1,$S299+$Y299+$Z299,$Y299+$Z299)</f>
        <v>1306.7024999999999</v>
      </c>
      <c r="AP299" s="27">
        <f>IF($O299&gt;=AP$1,$S299+$Y299+$Z299,$Y299+$Z299)</f>
        <v>1306.7024999999999</v>
      </c>
      <c r="AQ299" s="27">
        <f>IF($O299&gt;=AQ$1,$S299+$Y299+$Z299,$Y299+$Z299)</f>
        <v>1306.7024999999999</v>
      </c>
      <c r="AR299" s="27">
        <f>IF($O299&gt;=AR$1,$S299+$Y299+$Z299,$Y299+$Z299)</f>
        <v>1306.7024999999999</v>
      </c>
      <c r="AS299" s="27">
        <f>IF($O299&gt;=AS$1,$S299+$Y299+$Z299,$Y299+$Z299)</f>
        <v>1306.7024999999999</v>
      </c>
      <c r="AT299" s="27">
        <f>IF($O299&gt;=AT$1,$S299+$Y299+$Z299,$Y299+$Z299)</f>
        <v>1306.7024999999999</v>
      </c>
      <c r="AU299" s="27">
        <f>IF($O299&gt;=AU$1,$S299+$Y299+$Z299,$Y299+$Z299)</f>
        <v>1306.7024999999999</v>
      </c>
      <c r="AV299" s="27">
        <f>IF($O299&gt;=AV$1,$S299+$Y299+$Z299,$Y299+$Z299)</f>
        <v>1306.7024999999999</v>
      </c>
      <c r="AW299" s="27">
        <f>IF($O299&gt;=AW$1,$S299+$Y299+$Z299,$Y299+$Z299)</f>
        <v>1306.7024999999999</v>
      </c>
      <c r="AX299" s="27">
        <f>IF($O299&gt;=AX$1,$S299+$Y299+$Z299,$Y299+$Z299)</f>
        <v>1306.7024999999999</v>
      </c>
      <c r="AY299" s="27">
        <f>IF($O299&gt;=AY$1,$S299+$Y299+$Z299,$Y299+$Z299)</f>
        <v>1306.7024999999999</v>
      </c>
      <c r="AZ299" s="27">
        <f>IF($O299&gt;=AZ$1,$S299+$Y299+$Z299,$Y299+$Z299)</f>
        <v>1306.7024999999999</v>
      </c>
      <c r="BA299" s="27">
        <f>IF($O299&gt;=BA$1,$S299+$Y299+$Z299,$Y299+$Z299)</f>
        <v>1306.7024999999999</v>
      </c>
      <c r="BB299" s="27">
        <f>IF($O299&gt;=BB$1,$S299+$Y299+$Z299,$Y299+$Z299)</f>
        <v>1306.7024999999999</v>
      </c>
      <c r="BC299" s="27">
        <f>IF($O299&gt;=BC$1,$S299+$Y299+$Z299,$Y299+$Z299)</f>
        <v>1306.7024999999999</v>
      </c>
      <c r="BD299" s="27">
        <f>IF($O299&gt;=BD$1,$S299+$Y299+$Z299,$Y299+$Z299)</f>
        <v>1306.7024999999999</v>
      </c>
      <c r="BE299" s="27">
        <f>IF($O299&gt;=BE$1,$S299+$Y299+$Z299,$Y299+$Z299)</f>
        <v>1306.7024999999999</v>
      </c>
      <c r="BF299" s="27">
        <f>IF($O299&gt;=BF$1,$S299+$Y299+$Z299,$Y299+$Z299)</f>
        <v>1306.7024999999999</v>
      </c>
      <c r="BG299" s="27">
        <f>IF($O299&gt;=BG$1,$S299+$Y299+$Z299,$Y299+$Z299)</f>
        <v>1306.7024999999999</v>
      </c>
      <c r="BH299" s="27">
        <f>IF($O299&gt;=BH$1,$S299+$Y299+$Z299,$Y299+$Z299)</f>
        <v>1306.7024999999999</v>
      </c>
      <c r="BI299" s="27">
        <f>IF($O299&gt;=BI$1,$S299+$Y299+$Z299,$Y299+$Z299)</f>
        <v>1306.7024999999999</v>
      </c>
      <c r="BJ299" s="27">
        <f>IF($O299&gt;=BJ$1,$S299+$Y299+$Z299,$Y299+$Z299)</f>
        <v>1306.7024999999999</v>
      </c>
      <c r="BK299" s="27">
        <f>IF($O299&gt;=BK$1,$S299+$Y299+$Z299,$Y299+$Z299)</f>
        <v>1306.7024999999999</v>
      </c>
      <c r="BL299" s="27">
        <f>IF($O299&gt;=BL$1,$S299+$Y299+$Z299,$Y299+$Z299)</f>
        <v>1306.7024999999999</v>
      </c>
      <c r="BM299" s="27">
        <f>IF($O299&gt;=BM$1,$S299+$Y299+$Z299,$Y299+$Z299)</f>
        <v>1306.7024999999999</v>
      </c>
      <c r="BN299" s="27">
        <f>IF($O299&gt;=BN$1,$S299+$Y299+$Z299,$Y299+$Z299)</f>
        <v>1306.7024999999999</v>
      </c>
      <c r="BO299" s="27">
        <f>IF($O299&gt;=BO$1,$S299+$Y299+$Z299,$Y299+$Z299)</f>
        <v>1306.7024999999999</v>
      </c>
      <c r="BP299" s="27">
        <f>IF($O299&gt;=BP$1,$S299+$Y299+$Z299,$Y299+$Z299)</f>
        <v>1306.7024999999999</v>
      </c>
      <c r="BQ299" s="27">
        <f>IF($O299&gt;=BQ$1,$S299+$Y299+$Z299,$Y299+$Z299)</f>
        <v>1306.7024999999999</v>
      </c>
      <c r="BR299" s="27">
        <f>IF($O299&gt;=BR$1,$S299+$Y299+$Z299,$Y299+$Z299)</f>
        <v>1306.7024999999999</v>
      </c>
      <c r="BS299" s="27">
        <f>IF($O299&gt;=BS$1,$S299+$Y299+$Z299,$Y299+$Z299)</f>
        <v>1306.7024999999999</v>
      </c>
      <c r="BT299" s="27">
        <f>IF($O299&gt;=BT$1,$S299+$Y299+$Z299,$Y299+$Z299)</f>
        <v>1306.7024999999999</v>
      </c>
      <c r="BU299" s="27">
        <f>IF($O299&gt;=BU$1,$S299+$Y299+$Z299,$Y299+$Z299)</f>
        <v>1306.7024999999999</v>
      </c>
      <c r="BV299" s="27">
        <f>IF($O299&gt;=BV$1,$S299+$Y299+$Z299,$Y299+$Z299)</f>
        <v>1306.7024999999999</v>
      </c>
      <c r="BW299" s="27">
        <f>IF($O299&gt;=BW$1,$S299+$Y299+$Z299,$Y299+$Z299)</f>
        <v>1306.7024999999999</v>
      </c>
      <c r="BX299" s="27">
        <f>IF($O299&gt;=BX$1,$S299+$Y299+$Z299,$Y299+$Z299)</f>
        <v>1306.7024999999999</v>
      </c>
      <c r="BY299" s="27">
        <f>IF($O299&gt;=BY$1,$S299+$Y299+$Z299,$Y299+$Z299)</f>
        <v>1306.7024999999999</v>
      </c>
      <c r="BZ299" s="27">
        <f>IF($O299&gt;=BZ$1,$S299+$Y299+$Z299,$Y299+$Z299)</f>
        <v>1306.7024999999999</v>
      </c>
      <c r="CA299" s="27">
        <f>IF($O299&gt;=CA$1,$S299+$Y299+$Z299,$Y299+$Z299)</f>
        <v>1306.7024999999999</v>
      </c>
      <c r="CB299" s="27">
        <f>IF($O299&gt;=CB$1,$S299+$Y299+$Z299,$Y299+$Z299)</f>
        <v>1306.7024999999999</v>
      </c>
      <c r="CC299" s="27">
        <f>IF($O299&gt;=CC$1,$S299+$Y299+$Z299,$Y299+$Z299)</f>
        <v>1306.7024999999999</v>
      </c>
      <c r="CD299" s="27">
        <f>IF($O299&gt;=CD$1,$S299+$Y299+$Z299,$Y299+$Z299)</f>
        <v>1306.7024999999999</v>
      </c>
      <c r="CE299" s="27">
        <f>IF($O299&gt;=CE$1,$S299+$Y299+$Z299,$Y299+$Z299)</f>
        <v>1306.7024999999999</v>
      </c>
      <c r="CF299" s="27">
        <f>IF($O299&gt;=CF$1,$S299+$Y299+$Z299,$Y299+$Z299)</f>
        <v>1306.7024999999999</v>
      </c>
      <c r="CG299" s="27">
        <f>IF($O299&gt;=CG$1,$S299+$Y299+$Z299,$Y299+$Z299)</f>
        <v>1306.7024999999999</v>
      </c>
      <c r="CH299" s="27">
        <f>IF($O299&gt;=CH$1,$S299+$Y299+$Z299,$Y299+$Z299)</f>
        <v>1306.7024999999999</v>
      </c>
      <c r="CI299" s="27">
        <f>IF($O299&gt;=CI$1,$S299+$Y299+$Z299,$Y299+$Z299)</f>
        <v>1306.7024999999999</v>
      </c>
      <c r="CJ299" s="27">
        <f>IF($O299&gt;=CJ$1,$S299+$Y299+$Z299,$Y299+$Z299)</f>
        <v>1306.7024999999999</v>
      </c>
      <c r="CK299" s="27">
        <f>IF($O299&gt;=CK$1,$S299+$Y299+$Z299,$Y299+$Z299)</f>
        <v>1306.7024999999999</v>
      </c>
      <c r="CL299" s="27">
        <f>IF($O299&gt;=CL$1,$S299+$Y299+$Z299,$Y299+$Z299)</f>
        <v>1306.7024999999999</v>
      </c>
      <c r="CM299" s="27">
        <f>IF($O299&gt;=CM$1,$S299+$Y299+$Z299,$Y299+$Z299)</f>
        <v>1306.7024999999999</v>
      </c>
      <c r="CN299" s="27">
        <f>IF($O299&gt;=CN$1,$S299+$Y299,$Y299)</f>
        <v>906.70249999999999</v>
      </c>
      <c r="CO299" s="27">
        <f>IF($O299&gt;=CO$1,$S299+$Y299,$Y299)</f>
        <v>906.70249999999999</v>
      </c>
      <c r="CP299" s="27">
        <f>IF($O299&gt;=CP$1,$S299+$Y299,$Y299)</f>
        <v>906.70249999999999</v>
      </c>
      <c r="CQ299" s="27">
        <f>IF($O299&gt;=CQ$1,$S299+$Y299,$Y299)</f>
        <v>906.70249999999999</v>
      </c>
      <c r="CR299" s="27">
        <f>IF($O299&gt;=CR$1,$S299+$Y299,$Y299)</f>
        <v>906.70249999999999</v>
      </c>
      <c r="CS299" s="27">
        <f>IF($O299&gt;=CS$1,$S299+$Y299,$Y299)</f>
        <v>906.70249999999999</v>
      </c>
      <c r="CT299" s="27">
        <f>IF($O299&gt;=CT$1,$S299+$Y299,$Y299)</f>
        <v>906.70249999999999</v>
      </c>
      <c r="CU299" s="27">
        <f>IF($O299&gt;=CU$1,$S299+$Y299,$Y299)</f>
        <v>906.70249999999999</v>
      </c>
      <c r="CV299" s="27">
        <f>IF($O299&gt;=CV$1,$S299+$Y299,$Y299)</f>
        <v>906.70249999999999</v>
      </c>
      <c r="CW299" s="27">
        <f>IF($O299&gt;=CW$1,$S299+$Y299,$Y299)</f>
        <v>906.70249999999999</v>
      </c>
      <c r="CX299" s="27">
        <f>IF($O299&gt;=CX$1,$S299+$Y299,$Y299)</f>
        <v>906.70249999999999</v>
      </c>
      <c r="CY299" s="27">
        <f>IF($O299&gt;=CY$1,$S299+$Y299,$Y299)</f>
        <v>906.70249999999999</v>
      </c>
      <c r="CZ299" s="27">
        <f>IF($O299&gt;=CZ$1,$S299+$Y299,$Y299)</f>
        <v>906.70249999999999</v>
      </c>
      <c r="DA299" s="27">
        <f>IF($O299&gt;=DA$1,$S299+$Y299,$Y299)</f>
        <v>906.70249999999999</v>
      </c>
      <c r="DB299" s="27">
        <f>IF($O299&gt;=DB$1,$S299+$Y299,$Y299)</f>
        <v>906.70249999999999</v>
      </c>
      <c r="DC299" s="27">
        <f>IF($O299&gt;=DC$1,$S299+$Y299,$Y299)</f>
        <v>906.70249999999999</v>
      </c>
      <c r="DD299" s="27">
        <f>IF($O299&gt;=DD$1,$S299+$Y299,$Y299)</f>
        <v>906.70249999999999</v>
      </c>
      <c r="DE299" s="27">
        <f>IF($O299&gt;=DE$1,$S299+$Y299,$Y299)</f>
        <v>906.70249999999999</v>
      </c>
      <c r="DF299" s="27">
        <f>IF($O299&gt;=DF$1,$S299+$Y299,$Y299)</f>
        <v>906.70249999999999</v>
      </c>
      <c r="DG299" s="27">
        <f>IF($O299&gt;=DG$1,$S299+$Y299,$Y299)</f>
        <v>906.70249999999999</v>
      </c>
      <c r="DH299" s="27">
        <f>IF($O299&gt;=DH$1,$S299+$Y299,$Y299)</f>
        <v>906.70249999999999</v>
      </c>
      <c r="DI299" s="27">
        <f>IF($O299&gt;=DI$1,$S299+$Y299,$Y299)</f>
        <v>906.70249999999999</v>
      </c>
      <c r="DJ299" s="27">
        <f>IF($O299&gt;=DJ$1,$S299+$Y299,$Y299)</f>
        <v>906.70249999999999</v>
      </c>
      <c r="DK299" s="27">
        <f>IF($O299&gt;=DK$1,$S299+$Y299,$Y299)</f>
        <v>906.70249999999999</v>
      </c>
      <c r="DL299" s="27">
        <f>IF($O299&gt;=DL$1,$S299+$Y299,$Y299)</f>
        <v>906.70249999999999</v>
      </c>
      <c r="DM299" s="27">
        <f>IF($O299&gt;=DM$1,$S299+$Y299,$Y299)</f>
        <v>906.70249999999999</v>
      </c>
      <c r="DN299" s="27">
        <f>IF($O299&gt;=DN$1,$S299+$Y299,$Y299)</f>
        <v>906.70249999999999</v>
      </c>
      <c r="DO299" s="27">
        <f>IF($O299&gt;=DO$1,$S299+$Y299,$Y299)</f>
        <v>906.70249999999999</v>
      </c>
      <c r="DP299" s="27">
        <f>IF($O299&gt;=DP$1,$S299+$Y299,$Y299)</f>
        <v>906.70249999999999</v>
      </c>
      <c r="DQ299" s="27">
        <f>IF($O299&gt;=DQ$1,$S299+$Y299,$Y299)</f>
        <v>906.70249999999999</v>
      </c>
      <c r="DR299" s="27">
        <f>IF($O299&gt;=DR$1,$S299+$Y299,$Y299)</f>
        <v>906.70249999999999</v>
      </c>
      <c r="DS299" s="27">
        <f>IF($O299&gt;=DS$1,$S299+$Y299,$Y299)</f>
        <v>906.70249999999999</v>
      </c>
      <c r="DT299" s="27">
        <f>IF($O299&gt;=DT$1,$S299+$Y299,$Y299)</f>
        <v>906.70249999999999</v>
      </c>
      <c r="DU299" s="27">
        <f>IF($O299&gt;=DU$1,$S299+$Y299,$Y299)</f>
        <v>906.70249999999999</v>
      </c>
      <c r="DV299" s="27">
        <f>IF($O299&gt;=DV$1,$S299+$Y299,$Y299)</f>
        <v>906.70249999999999</v>
      </c>
      <c r="DW299" s="27">
        <f>IF($O299&gt;=DW$1,$S299+$Y299,$Y299)</f>
        <v>906.70249999999999</v>
      </c>
      <c r="DX299" s="27">
        <f>IF($O299&gt;=DX$1,$S299+$Y299,$Y299)</f>
        <v>906.70249999999999</v>
      </c>
      <c r="DY299" s="27">
        <f>IF($O299&gt;=DY$1,$S299+$Y299,$Y299)</f>
        <v>906.70249999999999</v>
      </c>
      <c r="DZ299" s="27">
        <f>IF($O299&gt;=DZ$1,$S299+$Y299,$Y299)</f>
        <v>906.70249999999999</v>
      </c>
      <c r="EA299" s="27">
        <f>IF($O299&gt;=EA$1,$S299+$Y299,$Y299)</f>
        <v>906.70249999999999</v>
      </c>
      <c r="EB299" s="27">
        <f>IF($O299&gt;=EB$1,$S299+$Y299,$Y299)</f>
        <v>906.70249999999999</v>
      </c>
      <c r="EC299" s="27">
        <f>IF($O299&gt;=EC$1,$S299+$Y299,$Y299)</f>
        <v>906.70249999999999</v>
      </c>
      <c r="ED299" s="27">
        <f>IF($O299&gt;=ED$1,$S299+$Y299,$Y299)</f>
        <v>906.70249999999999</v>
      </c>
      <c r="EE299" s="27">
        <f>IF($O299&gt;=EE$1,$S299+$Y299,$Y299)</f>
        <v>906.70249999999999</v>
      </c>
      <c r="EF299" s="27">
        <f>IF($O299&gt;=EF$1,$S299+$Y299,$Y299)</f>
        <v>906.70249999999999</v>
      </c>
      <c r="EG299" s="27">
        <f>IF($O299&gt;=EG$1,$S299+$Y299,$Y299)</f>
        <v>906.70249999999999</v>
      </c>
      <c r="EH299" s="27">
        <f>IF($O299&gt;=EH$1,$S299+$Y299,$Y299)</f>
        <v>906.70249999999999</v>
      </c>
      <c r="EI299" s="27">
        <f>IF($O299&gt;=EI$1,$S299+$Y299,$Y299)</f>
        <v>906.70249999999999</v>
      </c>
      <c r="EJ299" s="27">
        <f>IF($O299&gt;=EJ$1,$S299+$Y299,$Y299)</f>
        <v>906.70249999999999</v>
      </c>
      <c r="EK299" s="27">
        <f>IF($O299&gt;=EK$1,$S299+$Y299,$Y299)</f>
        <v>906.70249999999999</v>
      </c>
      <c r="EL299" s="27">
        <f>IF($O299&gt;=EL$1,$S299+$Y299,$Y299)</f>
        <v>906.70249999999999</v>
      </c>
      <c r="EM299" s="27">
        <f>IF($O299&gt;=EM$1,$S299+$Y299,$Y299)</f>
        <v>906.70249999999999</v>
      </c>
      <c r="EN299" s="27">
        <f>IF($O299&gt;=EN$1,$S299+$Y299,$Y299)</f>
        <v>906.70249999999999</v>
      </c>
      <c r="EO299" s="27">
        <f>IF($O299&gt;=EO$1,$S299+$Y299,$Y299)</f>
        <v>906.70249999999999</v>
      </c>
      <c r="EP299" s="27">
        <f>IF($O299&gt;=EP$1,$S299+$Y299,$Y299)</f>
        <v>906.70249999999999</v>
      </c>
      <c r="EQ299" s="27">
        <f>IF($O299&gt;=EQ$1,$S299+$Y299,$Y299)</f>
        <v>906.70249999999999</v>
      </c>
      <c r="ER299" s="27">
        <f>IF($O299&gt;=ER$1,$S299+$Y299,$Y299)</f>
        <v>906.70249999999999</v>
      </c>
      <c r="ES299" s="27">
        <f>IF($O299&gt;=ES$1,$S299+$Y299,$Y299)</f>
        <v>906.70249999999999</v>
      </c>
      <c r="ET299" s="27">
        <f>IF($O299&gt;=ET$1,$S299+$Y299,$Y299)</f>
        <v>906.70249999999999</v>
      </c>
      <c r="EU299" s="27">
        <f>IF($O299&gt;=EU$1,$S299+$Y299,$Y299)</f>
        <v>906.70249999999999</v>
      </c>
      <c r="EV299" s="27">
        <f>IF($O299&gt;=EV$1,$S299,0)</f>
        <v>906.70249999999999</v>
      </c>
      <c r="EW299" s="27">
        <f>IF($O299&gt;=EW$1,$S299,0)</f>
        <v>906.70249999999999</v>
      </c>
      <c r="EX299" s="27">
        <f>IF($O299&gt;=EX$1,$S299,0)</f>
        <v>906.70249999999999</v>
      </c>
      <c r="EY299" s="27">
        <f>IF($O299&gt;=EY$1,$S299,0)</f>
        <v>906.70249999999999</v>
      </c>
      <c r="EZ299" s="27">
        <f>IF($O299&gt;=EZ$1,$S299,0)</f>
        <v>906.70249999999999</v>
      </c>
      <c r="FA299" s="27">
        <f>IF($O299&gt;=FA$1,$S299,0)</f>
        <v>906.70249999999999</v>
      </c>
      <c r="FB299" s="27">
        <f>IF($O299&gt;=FB$1,$S299,0)</f>
        <v>906.70249999999999</v>
      </c>
      <c r="FC299" s="27">
        <f>IF($O299&gt;=FC$1,$S299,0)</f>
        <v>906.70249999999999</v>
      </c>
      <c r="FD299" s="27">
        <f>IF($O299&gt;=FD$1,$S299,0)</f>
        <v>906.70249999999999</v>
      </c>
      <c r="FE299" s="27">
        <f>IF($O299&gt;=FE$1,$S299,0)</f>
        <v>906.70249999999999</v>
      </c>
      <c r="FF299" s="27">
        <f>IF($O299&gt;=FF$1,$S299,0)</f>
        <v>906.70249999999999</v>
      </c>
      <c r="FG299" s="27">
        <f>IF($O299&gt;=FG$1,$S299,0)</f>
        <v>906.70249999999999</v>
      </c>
      <c r="FH299" s="27">
        <f>IF($O299&gt;=FH$1,$S299,0)</f>
        <v>906.70249999999999</v>
      </c>
      <c r="FI299" s="27">
        <f>IF($O299&gt;=FI$1,$S299,0)</f>
        <v>906.70249999999999</v>
      </c>
      <c r="FJ299" s="27">
        <f>IF($O299&gt;=FJ$1,$S299,0)</f>
        <v>906.70249999999999</v>
      </c>
      <c r="FK299" s="27">
        <f>IF($O299&gt;=FK$1,$S299,0)</f>
        <v>906.70249999999999</v>
      </c>
      <c r="FL299" s="27">
        <f>IF($O299&gt;=FL$1,$S299,0)</f>
        <v>906.70249999999999</v>
      </c>
      <c r="FM299" s="27">
        <f>IF($O299&gt;=FM$1,$S299,0)</f>
        <v>906.70249999999999</v>
      </c>
      <c r="FN299" s="27">
        <f>IF($O299&gt;=FN$1,$S299,0)</f>
        <v>906.70249999999999</v>
      </c>
      <c r="FO299" s="27">
        <f>IF($O299&gt;=FO$1,$S299,0)</f>
        <v>906.70249999999999</v>
      </c>
      <c r="FP299" s="27">
        <f>IF($O299&gt;=FP$1,$S299,0)</f>
        <v>906.70249999999999</v>
      </c>
      <c r="FQ299" s="27">
        <f>IF($O299&gt;=FQ$1,$S299,0)</f>
        <v>906.70249999999999</v>
      </c>
      <c r="FR299" s="27">
        <f>IF($O299&gt;=FR$1,$S299,0)</f>
        <v>906.70249999999999</v>
      </c>
      <c r="FS299" s="27">
        <f>IF($O299&gt;=FS$1,$S299,0)</f>
        <v>906.70249999999999</v>
      </c>
      <c r="FT299" s="27">
        <f>IF($O299&gt;=FT$1,$S299,0)</f>
        <v>906.70249999999999</v>
      </c>
      <c r="FU299" s="27">
        <f>IF($O299&gt;=FU$1,$S299,0)</f>
        <v>906.70249999999999</v>
      </c>
      <c r="FV299" s="27">
        <f>IF($O299&gt;=FV$1,$S299,0)</f>
        <v>906.70249999999999</v>
      </c>
      <c r="FW299" s="27">
        <f>IF($O299&gt;=FW$1,$S299,0)</f>
        <v>906.70249999999999</v>
      </c>
      <c r="FX299" s="27">
        <f>IF($O299&gt;=FX$1,$S299,0)</f>
        <v>906.70249999999999</v>
      </c>
      <c r="FY299" s="27">
        <f>IF($O299&gt;=FY$1,$S299,0)</f>
        <v>906.70249999999999</v>
      </c>
      <c r="FZ299" s="27">
        <f>IF($O299&gt;=FZ$1,$S299,0)</f>
        <v>906.70249999999999</v>
      </c>
      <c r="GA299" s="27">
        <f>IF($O299&gt;=GA$1,$S299,0)</f>
        <v>906.70249999999999</v>
      </c>
      <c r="GB299" s="27">
        <f>IF($O299&gt;=GB$1,$S299,0)</f>
        <v>906.70249999999999</v>
      </c>
      <c r="GC299" s="27">
        <f>IF($O299&gt;=GC$1,$S299,0)</f>
        <v>906.70249999999999</v>
      </c>
      <c r="GD299" s="27">
        <f>IF($O299&gt;=GD$1,$S299,0)</f>
        <v>906.70249999999999</v>
      </c>
      <c r="GE299" s="27">
        <f>IF($O299&gt;=GE$1,$S299,0)</f>
        <v>906.70249999999999</v>
      </c>
      <c r="GF299" s="27">
        <f>IF($O299&gt;=GF$1,$S299,0)</f>
        <v>906.70249999999999</v>
      </c>
      <c r="GG299" s="27">
        <f>IF($O299&gt;=GG$1,$S299,0)</f>
        <v>906.70249999999999</v>
      </c>
      <c r="GH299" s="27">
        <f>IF($O299&gt;=GH$1,$S299,0)</f>
        <v>906.70249999999999</v>
      </c>
      <c r="GI299" s="27">
        <f>IF($O299&gt;=GI$1,$S299,0)</f>
        <v>906.70249999999999</v>
      </c>
      <c r="GJ299" s="27">
        <f>IF($O299&gt;=GJ$1,$S299,0)</f>
        <v>906.70249999999999</v>
      </c>
      <c r="GK299" s="27">
        <f>IF($O299&gt;=GK$1,$S299,0)</f>
        <v>906.70249999999999</v>
      </c>
      <c r="GL299" s="27">
        <f>IF($O299&gt;=GL$1,$S299,0)</f>
        <v>0</v>
      </c>
      <c r="GM299" s="27">
        <f>IF($O299&gt;=GM$1,$S299,0)</f>
        <v>0</v>
      </c>
      <c r="GN299" s="27">
        <f>IF($O299&gt;=GN$1,$S299,0)</f>
        <v>0</v>
      </c>
      <c r="GO299" s="27">
        <f>IF($O299&gt;=GO$1,$S299,0)</f>
        <v>0</v>
      </c>
      <c r="GP299" s="27">
        <f>IF($O299&gt;=GP$1,$S299,0)</f>
        <v>0</v>
      </c>
      <c r="GQ299" s="27">
        <f>IF($O299&gt;=GQ$1,$S299,0)</f>
        <v>0</v>
      </c>
      <c r="GR299" s="27">
        <f>IF($O299&gt;=GR$1,$S299,0)</f>
        <v>0</v>
      </c>
      <c r="GS299" s="27">
        <f>IF($O299&gt;=GS$1,$S299,0)</f>
        <v>0</v>
      </c>
      <c r="GT299" s="27">
        <f>IF($O299&gt;=GT$1,$S299,0)</f>
        <v>0</v>
      </c>
      <c r="GU299" s="27">
        <f>IF($O299&gt;=GU$1,$S299,0)</f>
        <v>0</v>
      </c>
      <c r="GV299" s="27">
        <f>IF($O299&gt;=GV$1,$S299,0)</f>
        <v>0</v>
      </c>
      <c r="GW299" s="27">
        <f>IF($O299&gt;=GW$1,$S299,0)</f>
        <v>0</v>
      </c>
      <c r="GX299" s="27">
        <f>IF($O299&gt;=GX$1,$S299,0)</f>
        <v>0</v>
      </c>
      <c r="GY299" s="27">
        <f>IF($O299&gt;=GY$1,$S299,0)</f>
        <v>0</v>
      </c>
      <c r="GZ299" s="27">
        <f>IF($O299&gt;=GZ$1,$S299,0)</f>
        <v>0</v>
      </c>
      <c r="HA299" s="27">
        <f>IF($O299&gt;=HA$1,$S299,0)</f>
        <v>0</v>
      </c>
      <c r="HB299" s="27">
        <f>IF($O299&gt;=HB$1,$S299,0)</f>
        <v>0</v>
      </c>
      <c r="HC299" s="27">
        <f>IF($O299&gt;=HC$1,$S299,0)</f>
        <v>0</v>
      </c>
    </row>
    <row r="300" spans="1:211">
      <c r="A300" s="3">
        <v>39780</v>
      </c>
      <c r="B300" s="3" t="s">
        <v>318</v>
      </c>
      <c r="C300" s="3" t="s">
        <v>107</v>
      </c>
      <c r="D300" s="3">
        <v>54</v>
      </c>
      <c r="E300" s="4">
        <v>33014</v>
      </c>
      <c r="F300" s="5">
        <v>28.101369863013698</v>
      </c>
      <c r="G300" s="3" t="s">
        <v>99</v>
      </c>
      <c r="H300" s="4">
        <v>23484</v>
      </c>
      <c r="I300" s="9" t="s">
        <v>826</v>
      </c>
      <c r="J300" s="5">
        <v>2233.0700000000002</v>
      </c>
      <c r="K300" s="31">
        <v>338</v>
      </c>
      <c r="L300" s="32">
        <v>28</v>
      </c>
      <c r="M300" s="33">
        <f>VLOOKUP(L300,FIND,3,TRUE)</f>
        <v>1.5</v>
      </c>
      <c r="N300" s="32">
        <f>IF(L300&gt;30,180,VLOOKUP(L300,TEMPO,2,FALSE))</f>
        <v>168</v>
      </c>
      <c r="O300" s="32">
        <f>IF(R300&gt;0,4,N300)</f>
        <v>168</v>
      </c>
      <c r="P300" s="96">
        <f>J300*M300*L300</f>
        <v>93788.940000000017</v>
      </c>
      <c r="Q300" s="96">
        <f>10934.45*2</f>
        <v>21868.9</v>
      </c>
      <c r="R300" s="96">
        <f>IF(P300&lt;=Q300,P300/4,0)</f>
        <v>0</v>
      </c>
      <c r="S300" s="5">
        <f>IF(P300&gt;=Q300,P300/N300,0)</f>
        <v>558.26750000000015</v>
      </c>
      <c r="T300" s="3"/>
      <c r="U300" s="3">
        <f>IF(T300="",1,0)</f>
        <v>1</v>
      </c>
      <c r="V300" s="3">
        <v>634</v>
      </c>
      <c r="W300" s="5">
        <v>0</v>
      </c>
      <c r="X300" s="5">
        <v>245.73</v>
      </c>
      <c r="Y300" s="5">
        <f>X300*W300</f>
        <v>0</v>
      </c>
      <c r="Z300" s="5">
        <v>400</v>
      </c>
      <c r="AA300" s="5">
        <f>S300+Y300+Z300</f>
        <v>958.26750000000015</v>
      </c>
      <c r="AB300" s="39">
        <f>(J300/12+J300/12*1.3333333333+450/12+J300/30*6/12+J300)*1.3+Y300+Z300+153.9</f>
        <v>4118.4946555474917</v>
      </c>
      <c r="AC300" s="39" t="s">
        <v>107</v>
      </c>
      <c r="AD300" s="39">
        <f>J300*1.3+400+153.9</f>
        <v>3456.8910000000005</v>
      </c>
      <c r="AE300" s="39">
        <f>SUMIFS('CUSTO MENSAL FUNC NOVO'!H:H,'CUSTO MENSAL FUNC NOVO'!A:A,'VALORES MENSAIS'!AC300)</f>
        <v>3348.9422500000001</v>
      </c>
      <c r="AF300" s="27">
        <f>IF($R300&gt;0,$R300,$S300)+$Y300+$Z300</f>
        <v>958.26750000000015</v>
      </c>
      <c r="AG300" s="27">
        <f>IF($R300&gt;0,$R300,$S300)+$Y300+$Z300</f>
        <v>958.26750000000015</v>
      </c>
      <c r="AH300" s="27">
        <f>IF($R300&gt;0,$R300,$S300)+$Y300+$Z300</f>
        <v>958.26750000000015</v>
      </c>
      <c r="AI300" s="27">
        <f>IF($R300&gt;0,$R300,$S300)+$Y300+$Z300</f>
        <v>958.26750000000015</v>
      </c>
      <c r="AJ300" s="27">
        <f>IF($O300&gt;=AJ$1,$S300+$Y300+$Z300,$Y300+$Z300)</f>
        <v>958.26750000000015</v>
      </c>
      <c r="AK300" s="27">
        <f>IF($O300&gt;=AK$1,$S300+$Y300+$Z300,$Y300+$Z300)</f>
        <v>958.26750000000015</v>
      </c>
      <c r="AL300" s="27">
        <f>IF($O300&gt;=AL$1,$S300+$Y300+$Z300,$Y300+$Z300)</f>
        <v>958.26750000000015</v>
      </c>
      <c r="AM300" s="27">
        <f>IF($O300&gt;=AM$1,$S300+$Y300+$Z300,$Y300+$Z300)</f>
        <v>958.26750000000015</v>
      </c>
      <c r="AN300" s="27">
        <f>IF($O300&gt;=AN$1,$S300+$Y300+$Z300,$Y300+$Z300)</f>
        <v>958.26750000000015</v>
      </c>
      <c r="AO300" s="27">
        <f>IF($O300&gt;=AO$1,$S300+$Y300+$Z300,$Y300+$Z300)</f>
        <v>958.26750000000015</v>
      </c>
      <c r="AP300" s="27">
        <f>IF($O300&gt;=AP$1,$S300+$Y300+$Z300,$Y300+$Z300)</f>
        <v>958.26750000000015</v>
      </c>
      <c r="AQ300" s="27">
        <f>IF($O300&gt;=AQ$1,$S300+$Y300+$Z300,$Y300+$Z300)</f>
        <v>958.26750000000015</v>
      </c>
      <c r="AR300" s="27">
        <f>IF($O300&gt;=AR$1,$S300+$Y300+$Z300,$Y300+$Z300)</f>
        <v>958.26750000000015</v>
      </c>
      <c r="AS300" s="27">
        <f>IF($O300&gt;=AS$1,$S300+$Y300+$Z300,$Y300+$Z300)</f>
        <v>958.26750000000015</v>
      </c>
      <c r="AT300" s="27">
        <f>IF($O300&gt;=AT$1,$S300+$Y300+$Z300,$Y300+$Z300)</f>
        <v>958.26750000000015</v>
      </c>
      <c r="AU300" s="27">
        <f>IF($O300&gt;=AU$1,$S300+$Y300+$Z300,$Y300+$Z300)</f>
        <v>958.26750000000015</v>
      </c>
      <c r="AV300" s="27">
        <f>IF($O300&gt;=AV$1,$S300+$Y300+$Z300,$Y300+$Z300)</f>
        <v>958.26750000000015</v>
      </c>
      <c r="AW300" s="27">
        <f>IF($O300&gt;=AW$1,$S300+$Y300+$Z300,$Y300+$Z300)</f>
        <v>958.26750000000015</v>
      </c>
      <c r="AX300" s="27">
        <f>IF($O300&gt;=AX$1,$S300+$Y300+$Z300,$Y300+$Z300)</f>
        <v>958.26750000000015</v>
      </c>
      <c r="AY300" s="27">
        <f>IF($O300&gt;=AY$1,$S300+$Y300+$Z300,$Y300+$Z300)</f>
        <v>958.26750000000015</v>
      </c>
      <c r="AZ300" s="27">
        <f>IF($O300&gt;=AZ$1,$S300+$Y300+$Z300,$Y300+$Z300)</f>
        <v>958.26750000000015</v>
      </c>
      <c r="BA300" s="27">
        <f>IF($O300&gt;=BA$1,$S300+$Y300+$Z300,$Y300+$Z300)</f>
        <v>958.26750000000015</v>
      </c>
      <c r="BB300" s="27">
        <f>IF($O300&gt;=BB$1,$S300+$Y300+$Z300,$Y300+$Z300)</f>
        <v>958.26750000000015</v>
      </c>
      <c r="BC300" s="27">
        <f>IF($O300&gt;=BC$1,$S300+$Y300+$Z300,$Y300+$Z300)</f>
        <v>958.26750000000015</v>
      </c>
      <c r="BD300" s="27">
        <f>IF($O300&gt;=BD$1,$S300+$Y300+$Z300,$Y300+$Z300)</f>
        <v>958.26750000000015</v>
      </c>
      <c r="BE300" s="27">
        <f>IF($O300&gt;=BE$1,$S300+$Y300+$Z300,$Y300+$Z300)</f>
        <v>958.26750000000015</v>
      </c>
      <c r="BF300" s="27">
        <f>IF($O300&gt;=BF$1,$S300+$Y300+$Z300,$Y300+$Z300)</f>
        <v>958.26750000000015</v>
      </c>
      <c r="BG300" s="27">
        <f>IF($O300&gt;=BG$1,$S300+$Y300+$Z300,$Y300+$Z300)</f>
        <v>958.26750000000015</v>
      </c>
      <c r="BH300" s="27">
        <f>IF($O300&gt;=BH$1,$S300+$Y300+$Z300,$Y300+$Z300)</f>
        <v>958.26750000000015</v>
      </c>
      <c r="BI300" s="27">
        <f>IF($O300&gt;=BI$1,$S300+$Y300+$Z300,$Y300+$Z300)</f>
        <v>958.26750000000015</v>
      </c>
      <c r="BJ300" s="27">
        <f>IF($O300&gt;=BJ$1,$S300+$Y300+$Z300,$Y300+$Z300)</f>
        <v>958.26750000000015</v>
      </c>
      <c r="BK300" s="27">
        <f>IF($O300&gt;=BK$1,$S300+$Y300+$Z300,$Y300+$Z300)</f>
        <v>958.26750000000015</v>
      </c>
      <c r="BL300" s="27">
        <f>IF($O300&gt;=BL$1,$S300+$Y300+$Z300,$Y300+$Z300)</f>
        <v>958.26750000000015</v>
      </c>
      <c r="BM300" s="27">
        <f>IF($O300&gt;=BM$1,$S300+$Y300+$Z300,$Y300+$Z300)</f>
        <v>958.26750000000015</v>
      </c>
      <c r="BN300" s="27">
        <f>IF($O300&gt;=BN$1,$S300+$Y300+$Z300,$Y300+$Z300)</f>
        <v>958.26750000000015</v>
      </c>
      <c r="BO300" s="27">
        <f>IF($O300&gt;=BO$1,$S300+$Y300+$Z300,$Y300+$Z300)</f>
        <v>958.26750000000015</v>
      </c>
      <c r="BP300" s="27">
        <f>IF($O300&gt;=BP$1,$S300+$Y300+$Z300,$Y300+$Z300)</f>
        <v>958.26750000000015</v>
      </c>
      <c r="BQ300" s="27">
        <f>IF($O300&gt;=BQ$1,$S300+$Y300+$Z300,$Y300+$Z300)</f>
        <v>958.26750000000015</v>
      </c>
      <c r="BR300" s="27">
        <f>IF($O300&gt;=BR$1,$S300+$Y300+$Z300,$Y300+$Z300)</f>
        <v>958.26750000000015</v>
      </c>
      <c r="BS300" s="27">
        <f>IF($O300&gt;=BS$1,$S300+$Y300+$Z300,$Y300+$Z300)</f>
        <v>958.26750000000015</v>
      </c>
      <c r="BT300" s="27">
        <f>IF($O300&gt;=BT$1,$S300+$Y300+$Z300,$Y300+$Z300)</f>
        <v>958.26750000000015</v>
      </c>
      <c r="BU300" s="27">
        <f>IF($O300&gt;=BU$1,$S300+$Y300+$Z300,$Y300+$Z300)</f>
        <v>958.26750000000015</v>
      </c>
      <c r="BV300" s="27">
        <f>IF($O300&gt;=BV$1,$S300+$Y300+$Z300,$Y300+$Z300)</f>
        <v>958.26750000000015</v>
      </c>
      <c r="BW300" s="27">
        <f>IF($O300&gt;=BW$1,$S300+$Y300+$Z300,$Y300+$Z300)</f>
        <v>958.26750000000015</v>
      </c>
      <c r="BX300" s="27">
        <f>IF($O300&gt;=BX$1,$S300+$Y300+$Z300,$Y300+$Z300)</f>
        <v>958.26750000000015</v>
      </c>
      <c r="BY300" s="27">
        <f>IF($O300&gt;=BY$1,$S300+$Y300+$Z300,$Y300+$Z300)</f>
        <v>958.26750000000015</v>
      </c>
      <c r="BZ300" s="27">
        <f>IF($O300&gt;=BZ$1,$S300+$Y300+$Z300,$Y300+$Z300)</f>
        <v>958.26750000000015</v>
      </c>
      <c r="CA300" s="27">
        <f>IF($O300&gt;=CA$1,$S300+$Y300+$Z300,$Y300+$Z300)</f>
        <v>958.26750000000015</v>
      </c>
      <c r="CB300" s="27">
        <f>IF($O300&gt;=CB$1,$S300+$Y300+$Z300,$Y300+$Z300)</f>
        <v>958.26750000000015</v>
      </c>
      <c r="CC300" s="27">
        <f>IF($O300&gt;=CC$1,$S300+$Y300+$Z300,$Y300+$Z300)</f>
        <v>958.26750000000015</v>
      </c>
      <c r="CD300" s="27">
        <f>IF($O300&gt;=CD$1,$S300+$Y300+$Z300,$Y300+$Z300)</f>
        <v>958.26750000000015</v>
      </c>
      <c r="CE300" s="27">
        <f>IF($O300&gt;=CE$1,$S300+$Y300+$Z300,$Y300+$Z300)</f>
        <v>958.26750000000015</v>
      </c>
      <c r="CF300" s="27">
        <f>IF($O300&gt;=CF$1,$S300+$Y300+$Z300,$Y300+$Z300)</f>
        <v>958.26750000000015</v>
      </c>
      <c r="CG300" s="27">
        <f>IF($O300&gt;=CG$1,$S300+$Y300+$Z300,$Y300+$Z300)</f>
        <v>958.26750000000015</v>
      </c>
      <c r="CH300" s="27">
        <f>IF($O300&gt;=CH$1,$S300+$Y300+$Z300,$Y300+$Z300)</f>
        <v>958.26750000000015</v>
      </c>
      <c r="CI300" s="27">
        <f>IF($O300&gt;=CI$1,$S300+$Y300+$Z300,$Y300+$Z300)</f>
        <v>958.26750000000015</v>
      </c>
      <c r="CJ300" s="27">
        <f>IF($O300&gt;=CJ$1,$S300+$Y300+$Z300,$Y300+$Z300)</f>
        <v>958.26750000000015</v>
      </c>
      <c r="CK300" s="27">
        <f>IF($O300&gt;=CK$1,$S300+$Y300+$Z300,$Y300+$Z300)</f>
        <v>958.26750000000015</v>
      </c>
      <c r="CL300" s="27">
        <f>IF($O300&gt;=CL$1,$S300+$Y300+$Z300,$Y300+$Z300)</f>
        <v>958.26750000000015</v>
      </c>
      <c r="CM300" s="27">
        <f>IF($O300&gt;=CM$1,$S300+$Y300+$Z300,$Y300+$Z300)</f>
        <v>958.26750000000015</v>
      </c>
      <c r="CN300" s="27">
        <f>IF($O300&gt;=CN$1,$S300+$Y300,$Y300)</f>
        <v>558.26750000000015</v>
      </c>
      <c r="CO300" s="27">
        <f>IF($O300&gt;=CO$1,$S300+$Y300,$Y300)</f>
        <v>558.26750000000015</v>
      </c>
      <c r="CP300" s="27">
        <f>IF($O300&gt;=CP$1,$S300+$Y300,$Y300)</f>
        <v>558.26750000000015</v>
      </c>
      <c r="CQ300" s="27">
        <f>IF($O300&gt;=CQ$1,$S300+$Y300,$Y300)</f>
        <v>558.26750000000015</v>
      </c>
      <c r="CR300" s="27">
        <f>IF($O300&gt;=CR$1,$S300+$Y300,$Y300)</f>
        <v>558.26750000000015</v>
      </c>
      <c r="CS300" s="27">
        <f>IF($O300&gt;=CS$1,$S300+$Y300,$Y300)</f>
        <v>558.26750000000015</v>
      </c>
      <c r="CT300" s="27">
        <f>IF($O300&gt;=CT$1,$S300+$Y300,$Y300)</f>
        <v>558.26750000000015</v>
      </c>
      <c r="CU300" s="27">
        <f>IF($O300&gt;=CU$1,$S300+$Y300,$Y300)</f>
        <v>558.26750000000015</v>
      </c>
      <c r="CV300" s="27">
        <f>IF($O300&gt;=CV$1,$S300+$Y300,$Y300)</f>
        <v>558.26750000000015</v>
      </c>
      <c r="CW300" s="27">
        <f>IF($O300&gt;=CW$1,$S300+$Y300,$Y300)</f>
        <v>558.26750000000015</v>
      </c>
      <c r="CX300" s="27">
        <f>IF($O300&gt;=CX$1,$S300+$Y300,$Y300)</f>
        <v>558.26750000000015</v>
      </c>
      <c r="CY300" s="27">
        <f>IF($O300&gt;=CY$1,$S300+$Y300,$Y300)</f>
        <v>558.26750000000015</v>
      </c>
      <c r="CZ300" s="27">
        <f>IF($O300&gt;=CZ$1,$S300+$Y300,$Y300)</f>
        <v>558.26750000000015</v>
      </c>
      <c r="DA300" s="27">
        <f>IF($O300&gt;=DA$1,$S300+$Y300,$Y300)</f>
        <v>558.26750000000015</v>
      </c>
      <c r="DB300" s="27">
        <f>IF($O300&gt;=DB$1,$S300+$Y300,$Y300)</f>
        <v>558.26750000000015</v>
      </c>
      <c r="DC300" s="27">
        <f>IF($O300&gt;=DC$1,$S300+$Y300,$Y300)</f>
        <v>558.26750000000015</v>
      </c>
      <c r="DD300" s="27">
        <f>IF($O300&gt;=DD$1,$S300+$Y300,$Y300)</f>
        <v>558.26750000000015</v>
      </c>
      <c r="DE300" s="27">
        <f>IF($O300&gt;=DE$1,$S300+$Y300,$Y300)</f>
        <v>558.26750000000015</v>
      </c>
      <c r="DF300" s="27">
        <f>IF($O300&gt;=DF$1,$S300+$Y300,$Y300)</f>
        <v>558.26750000000015</v>
      </c>
      <c r="DG300" s="27">
        <f>IF($O300&gt;=DG$1,$S300+$Y300,$Y300)</f>
        <v>558.26750000000015</v>
      </c>
      <c r="DH300" s="27">
        <f>IF($O300&gt;=DH$1,$S300+$Y300,$Y300)</f>
        <v>558.26750000000015</v>
      </c>
      <c r="DI300" s="27">
        <f>IF($O300&gt;=DI$1,$S300+$Y300,$Y300)</f>
        <v>558.26750000000015</v>
      </c>
      <c r="DJ300" s="27">
        <f>IF($O300&gt;=DJ$1,$S300+$Y300,$Y300)</f>
        <v>558.26750000000015</v>
      </c>
      <c r="DK300" s="27">
        <f>IF($O300&gt;=DK$1,$S300+$Y300,$Y300)</f>
        <v>558.26750000000015</v>
      </c>
      <c r="DL300" s="27">
        <f>IF($O300&gt;=DL$1,$S300+$Y300,$Y300)</f>
        <v>558.26750000000015</v>
      </c>
      <c r="DM300" s="27">
        <f>IF($O300&gt;=DM$1,$S300+$Y300,$Y300)</f>
        <v>558.26750000000015</v>
      </c>
      <c r="DN300" s="27">
        <f>IF($O300&gt;=DN$1,$S300+$Y300,$Y300)</f>
        <v>558.26750000000015</v>
      </c>
      <c r="DO300" s="27">
        <f>IF($O300&gt;=DO$1,$S300+$Y300,$Y300)</f>
        <v>558.26750000000015</v>
      </c>
      <c r="DP300" s="27">
        <f>IF($O300&gt;=DP$1,$S300+$Y300,$Y300)</f>
        <v>558.26750000000015</v>
      </c>
      <c r="DQ300" s="27">
        <f>IF($O300&gt;=DQ$1,$S300+$Y300,$Y300)</f>
        <v>558.26750000000015</v>
      </c>
      <c r="DR300" s="27">
        <f>IF($O300&gt;=DR$1,$S300+$Y300,$Y300)</f>
        <v>558.26750000000015</v>
      </c>
      <c r="DS300" s="27">
        <f>IF($O300&gt;=DS$1,$S300+$Y300,$Y300)</f>
        <v>558.26750000000015</v>
      </c>
      <c r="DT300" s="27">
        <f>IF($O300&gt;=DT$1,$S300+$Y300,$Y300)</f>
        <v>558.26750000000015</v>
      </c>
      <c r="DU300" s="27">
        <f>IF($O300&gt;=DU$1,$S300+$Y300,$Y300)</f>
        <v>558.26750000000015</v>
      </c>
      <c r="DV300" s="27">
        <f>IF($O300&gt;=DV$1,$S300+$Y300,$Y300)</f>
        <v>558.26750000000015</v>
      </c>
      <c r="DW300" s="27">
        <f>IF($O300&gt;=DW$1,$S300+$Y300,$Y300)</f>
        <v>558.26750000000015</v>
      </c>
      <c r="DX300" s="27">
        <f>IF($O300&gt;=DX$1,$S300+$Y300,$Y300)</f>
        <v>558.26750000000015</v>
      </c>
      <c r="DY300" s="27">
        <f>IF($O300&gt;=DY$1,$S300+$Y300,$Y300)</f>
        <v>558.26750000000015</v>
      </c>
      <c r="DZ300" s="27">
        <f>IF($O300&gt;=DZ$1,$S300+$Y300,$Y300)</f>
        <v>558.26750000000015</v>
      </c>
      <c r="EA300" s="27">
        <f>IF($O300&gt;=EA$1,$S300+$Y300,$Y300)</f>
        <v>558.26750000000015</v>
      </c>
      <c r="EB300" s="27">
        <f>IF($O300&gt;=EB$1,$S300+$Y300,$Y300)</f>
        <v>558.26750000000015</v>
      </c>
      <c r="EC300" s="27">
        <f>IF($O300&gt;=EC$1,$S300+$Y300,$Y300)</f>
        <v>558.26750000000015</v>
      </c>
      <c r="ED300" s="27">
        <f>IF($O300&gt;=ED$1,$S300+$Y300,$Y300)</f>
        <v>558.26750000000015</v>
      </c>
      <c r="EE300" s="27">
        <f>IF($O300&gt;=EE$1,$S300+$Y300,$Y300)</f>
        <v>558.26750000000015</v>
      </c>
      <c r="EF300" s="27">
        <f>IF($O300&gt;=EF$1,$S300+$Y300,$Y300)</f>
        <v>558.26750000000015</v>
      </c>
      <c r="EG300" s="27">
        <f>IF($O300&gt;=EG$1,$S300+$Y300,$Y300)</f>
        <v>558.26750000000015</v>
      </c>
      <c r="EH300" s="27">
        <f>IF($O300&gt;=EH$1,$S300+$Y300,$Y300)</f>
        <v>558.26750000000015</v>
      </c>
      <c r="EI300" s="27">
        <f>IF($O300&gt;=EI$1,$S300+$Y300,$Y300)</f>
        <v>558.26750000000015</v>
      </c>
      <c r="EJ300" s="27">
        <f>IF($O300&gt;=EJ$1,$S300+$Y300,$Y300)</f>
        <v>558.26750000000015</v>
      </c>
      <c r="EK300" s="27">
        <f>IF($O300&gt;=EK$1,$S300+$Y300,$Y300)</f>
        <v>558.26750000000015</v>
      </c>
      <c r="EL300" s="27">
        <f>IF($O300&gt;=EL$1,$S300+$Y300,$Y300)</f>
        <v>558.26750000000015</v>
      </c>
      <c r="EM300" s="27">
        <f>IF($O300&gt;=EM$1,$S300+$Y300,$Y300)</f>
        <v>558.26750000000015</v>
      </c>
      <c r="EN300" s="27">
        <f>IF($O300&gt;=EN$1,$S300+$Y300,$Y300)</f>
        <v>558.26750000000015</v>
      </c>
      <c r="EO300" s="27">
        <f>IF($O300&gt;=EO$1,$S300+$Y300,$Y300)</f>
        <v>558.26750000000015</v>
      </c>
      <c r="EP300" s="27">
        <f>IF($O300&gt;=EP$1,$S300+$Y300,$Y300)</f>
        <v>558.26750000000015</v>
      </c>
      <c r="EQ300" s="27">
        <f>IF($O300&gt;=EQ$1,$S300+$Y300,$Y300)</f>
        <v>558.26750000000015</v>
      </c>
      <c r="ER300" s="27">
        <f>IF($O300&gt;=ER$1,$S300+$Y300,$Y300)</f>
        <v>558.26750000000015</v>
      </c>
      <c r="ES300" s="27">
        <f>IF($O300&gt;=ES$1,$S300+$Y300,$Y300)</f>
        <v>558.26750000000015</v>
      </c>
      <c r="ET300" s="27">
        <f>IF($O300&gt;=ET$1,$S300+$Y300,$Y300)</f>
        <v>558.26750000000015</v>
      </c>
      <c r="EU300" s="27">
        <f>IF($O300&gt;=EU$1,$S300+$Y300,$Y300)</f>
        <v>558.26750000000015</v>
      </c>
      <c r="EV300" s="27">
        <f>IF($O300&gt;=EV$1,$S300,0)</f>
        <v>558.26750000000015</v>
      </c>
      <c r="EW300" s="27">
        <f>IF($O300&gt;=EW$1,$S300,0)</f>
        <v>558.26750000000015</v>
      </c>
      <c r="EX300" s="27">
        <f>IF($O300&gt;=EX$1,$S300,0)</f>
        <v>558.26750000000015</v>
      </c>
      <c r="EY300" s="27">
        <f>IF($O300&gt;=EY$1,$S300,0)</f>
        <v>558.26750000000015</v>
      </c>
      <c r="EZ300" s="27">
        <f>IF($O300&gt;=EZ$1,$S300,0)</f>
        <v>558.26750000000015</v>
      </c>
      <c r="FA300" s="27">
        <f>IF($O300&gt;=FA$1,$S300,0)</f>
        <v>558.26750000000015</v>
      </c>
      <c r="FB300" s="27">
        <f>IF($O300&gt;=FB$1,$S300,0)</f>
        <v>558.26750000000015</v>
      </c>
      <c r="FC300" s="27">
        <f>IF($O300&gt;=FC$1,$S300,0)</f>
        <v>558.26750000000015</v>
      </c>
      <c r="FD300" s="27">
        <f>IF($O300&gt;=FD$1,$S300,0)</f>
        <v>558.26750000000015</v>
      </c>
      <c r="FE300" s="27">
        <f>IF($O300&gt;=FE$1,$S300,0)</f>
        <v>558.26750000000015</v>
      </c>
      <c r="FF300" s="27">
        <f>IF($O300&gt;=FF$1,$S300,0)</f>
        <v>558.26750000000015</v>
      </c>
      <c r="FG300" s="27">
        <f>IF($O300&gt;=FG$1,$S300,0)</f>
        <v>558.26750000000015</v>
      </c>
      <c r="FH300" s="27">
        <f>IF($O300&gt;=FH$1,$S300,0)</f>
        <v>558.26750000000015</v>
      </c>
      <c r="FI300" s="27">
        <f>IF($O300&gt;=FI$1,$S300,0)</f>
        <v>558.26750000000015</v>
      </c>
      <c r="FJ300" s="27">
        <f>IF($O300&gt;=FJ$1,$S300,0)</f>
        <v>558.26750000000015</v>
      </c>
      <c r="FK300" s="27">
        <f>IF($O300&gt;=FK$1,$S300,0)</f>
        <v>558.26750000000015</v>
      </c>
      <c r="FL300" s="27">
        <f>IF($O300&gt;=FL$1,$S300,0)</f>
        <v>558.26750000000015</v>
      </c>
      <c r="FM300" s="27">
        <f>IF($O300&gt;=FM$1,$S300,0)</f>
        <v>558.26750000000015</v>
      </c>
      <c r="FN300" s="27">
        <f>IF($O300&gt;=FN$1,$S300,0)</f>
        <v>558.26750000000015</v>
      </c>
      <c r="FO300" s="27">
        <f>IF($O300&gt;=FO$1,$S300,0)</f>
        <v>558.26750000000015</v>
      </c>
      <c r="FP300" s="27">
        <f>IF($O300&gt;=FP$1,$S300,0)</f>
        <v>558.26750000000015</v>
      </c>
      <c r="FQ300" s="27">
        <f>IF($O300&gt;=FQ$1,$S300,0)</f>
        <v>558.26750000000015</v>
      </c>
      <c r="FR300" s="27">
        <f>IF($O300&gt;=FR$1,$S300,0)</f>
        <v>558.26750000000015</v>
      </c>
      <c r="FS300" s="27">
        <f>IF($O300&gt;=FS$1,$S300,0)</f>
        <v>558.26750000000015</v>
      </c>
      <c r="FT300" s="27">
        <f>IF($O300&gt;=FT$1,$S300,0)</f>
        <v>558.26750000000015</v>
      </c>
      <c r="FU300" s="27">
        <f>IF($O300&gt;=FU$1,$S300,0)</f>
        <v>558.26750000000015</v>
      </c>
      <c r="FV300" s="27">
        <f>IF($O300&gt;=FV$1,$S300,0)</f>
        <v>558.26750000000015</v>
      </c>
      <c r="FW300" s="27">
        <f>IF($O300&gt;=FW$1,$S300,0)</f>
        <v>558.26750000000015</v>
      </c>
      <c r="FX300" s="27">
        <f>IF($O300&gt;=FX$1,$S300,0)</f>
        <v>558.26750000000015</v>
      </c>
      <c r="FY300" s="27">
        <f>IF($O300&gt;=FY$1,$S300,0)</f>
        <v>558.26750000000015</v>
      </c>
      <c r="FZ300" s="27">
        <f>IF($O300&gt;=FZ$1,$S300,0)</f>
        <v>558.26750000000015</v>
      </c>
      <c r="GA300" s="27">
        <f>IF($O300&gt;=GA$1,$S300,0)</f>
        <v>558.26750000000015</v>
      </c>
      <c r="GB300" s="27">
        <f>IF($O300&gt;=GB$1,$S300,0)</f>
        <v>558.26750000000015</v>
      </c>
      <c r="GC300" s="27">
        <f>IF($O300&gt;=GC$1,$S300,0)</f>
        <v>558.26750000000015</v>
      </c>
      <c r="GD300" s="27">
        <f>IF($O300&gt;=GD$1,$S300,0)</f>
        <v>558.26750000000015</v>
      </c>
      <c r="GE300" s="27">
        <f>IF($O300&gt;=GE$1,$S300,0)</f>
        <v>558.26750000000015</v>
      </c>
      <c r="GF300" s="27">
        <f>IF($O300&gt;=GF$1,$S300,0)</f>
        <v>558.26750000000015</v>
      </c>
      <c r="GG300" s="27">
        <f>IF($O300&gt;=GG$1,$S300,0)</f>
        <v>558.26750000000015</v>
      </c>
      <c r="GH300" s="27">
        <f>IF($O300&gt;=GH$1,$S300,0)</f>
        <v>558.26750000000015</v>
      </c>
      <c r="GI300" s="27">
        <f>IF($O300&gt;=GI$1,$S300,0)</f>
        <v>558.26750000000015</v>
      </c>
      <c r="GJ300" s="27">
        <f>IF($O300&gt;=GJ$1,$S300,0)</f>
        <v>558.26750000000015</v>
      </c>
      <c r="GK300" s="27">
        <f>IF($O300&gt;=GK$1,$S300,0)</f>
        <v>558.26750000000015</v>
      </c>
      <c r="GL300" s="27">
        <f>IF($O300&gt;=GL$1,$S300,0)</f>
        <v>558.26750000000015</v>
      </c>
      <c r="GM300" s="27">
        <f>IF($O300&gt;=GM$1,$S300,0)</f>
        <v>558.26750000000015</v>
      </c>
      <c r="GN300" s="27">
        <f>IF($O300&gt;=GN$1,$S300,0)</f>
        <v>558.26750000000015</v>
      </c>
      <c r="GO300" s="27">
        <f>IF($O300&gt;=GO$1,$S300,0)</f>
        <v>558.26750000000015</v>
      </c>
      <c r="GP300" s="27">
        <f>IF($O300&gt;=GP$1,$S300,0)</f>
        <v>558.26750000000015</v>
      </c>
      <c r="GQ300" s="27">
        <f>IF($O300&gt;=GQ$1,$S300,0)</f>
        <v>558.26750000000015</v>
      </c>
      <c r="GR300" s="27">
        <f>IF($O300&gt;=GR$1,$S300,0)</f>
        <v>0</v>
      </c>
      <c r="GS300" s="27">
        <f>IF($O300&gt;=GS$1,$S300,0)</f>
        <v>0</v>
      </c>
      <c r="GT300" s="27">
        <f>IF($O300&gt;=GT$1,$S300,0)</f>
        <v>0</v>
      </c>
      <c r="GU300" s="27">
        <f>IF($O300&gt;=GU$1,$S300,0)</f>
        <v>0</v>
      </c>
      <c r="GV300" s="27">
        <f>IF($O300&gt;=GV$1,$S300,0)</f>
        <v>0</v>
      </c>
      <c r="GW300" s="27">
        <f>IF($O300&gt;=GW$1,$S300,0)</f>
        <v>0</v>
      </c>
      <c r="GX300" s="27">
        <f>IF($O300&gt;=GX$1,$S300,0)</f>
        <v>0</v>
      </c>
      <c r="GY300" s="27">
        <f>IF($O300&gt;=GY$1,$S300,0)</f>
        <v>0</v>
      </c>
      <c r="GZ300" s="27">
        <f>IF($O300&gt;=GZ$1,$S300,0)</f>
        <v>0</v>
      </c>
      <c r="HA300" s="27">
        <f>IF($O300&gt;=HA$1,$S300,0)</f>
        <v>0</v>
      </c>
      <c r="HB300" s="27">
        <f>IF($O300&gt;=HB$1,$S300,0)</f>
        <v>0</v>
      </c>
      <c r="HC300" s="27">
        <f>IF($O300&gt;=HC$1,$S300,0)</f>
        <v>0</v>
      </c>
    </row>
    <row r="301" spans="1:211">
      <c r="A301" s="3">
        <v>74489</v>
      </c>
      <c r="B301" s="3" t="s">
        <v>215</v>
      </c>
      <c r="C301" s="3" t="s">
        <v>107</v>
      </c>
      <c r="D301" s="3">
        <v>52</v>
      </c>
      <c r="E301" s="4">
        <v>35828</v>
      </c>
      <c r="F301" s="5">
        <v>20.391780821917809</v>
      </c>
      <c r="G301" s="3" t="s">
        <v>99</v>
      </c>
      <c r="H301" s="4">
        <v>24137</v>
      </c>
      <c r="I301" s="9" t="s">
        <v>826</v>
      </c>
      <c r="J301" s="5">
        <v>2093.31</v>
      </c>
      <c r="K301" s="31">
        <v>338</v>
      </c>
      <c r="L301" s="32">
        <v>20</v>
      </c>
      <c r="M301" s="33">
        <f>VLOOKUP(L301,FIND,3,TRUE)</f>
        <v>1.3</v>
      </c>
      <c r="N301" s="32">
        <f>IF(L301&gt;30,180,VLOOKUP(L301,TEMPO,2,FALSE))</f>
        <v>120</v>
      </c>
      <c r="O301" s="32">
        <f>IF(R301&gt;0,4,N301)</f>
        <v>120</v>
      </c>
      <c r="P301" s="96">
        <f>J301*M301*L301</f>
        <v>54426.06</v>
      </c>
      <c r="Q301" s="96">
        <f>10934.45*2</f>
        <v>21868.9</v>
      </c>
      <c r="R301" s="96">
        <f>IF(P301&lt;=Q301,P301/4,0)</f>
        <v>0</v>
      </c>
      <c r="S301" s="5">
        <f>IF(P301&gt;=Q301,P301/N301,0)</f>
        <v>453.5505</v>
      </c>
      <c r="T301" s="3"/>
      <c r="U301" s="3">
        <f>IF(T301="",1,0)</f>
        <v>1</v>
      </c>
      <c r="V301" s="3">
        <v>644</v>
      </c>
      <c r="W301" s="5">
        <v>0</v>
      </c>
      <c r="X301" s="5">
        <v>203.3</v>
      </c>
      <c r="Y301" s="5">
        <f>X301*W301</f>
        <v>0</v>
      </c>
      <c r="Z301" s="5">
        <v>400</v>
      </c>
      <c r="AA301" s="5">
        <f>S301+Y301+Z301</f>
        <v>853.55050000000006</v>
      </c>
      <c r="AB301" s="39">
        <f>(J301/12+J301/12*1.3333333333+450/12+J301/30*6/12+J301)*1.3+Y301+Z301+153.9</f>
        <v>3898.4502999924412</v>
      </c>
      <c r="AC301" s="39" t="s">
        <v>107</v>
      </c>
      <c r="AD301" s="39">
        <f>J301*1.3+400+153.9</f>
        <v>3275.203</v>
      </c>
      <c r="AE301" s="39">
        <f>SUMIFS('CUSTO MENSAL FUNC NOVO'!H:H,'CUSTO MENSAL FUNC NOVO'!A:A,'VALORES MENSAIS'!AC301)</f>
        <v>3348.9422500000001</v>
      </c>
      <c r="AF301" s="27">
        <f>IF($R301&gt;0,$R301,$S301)+$Y301+$Z301</f>
        <v>853.55050000000006</v>
      </c>
      <c r="AG301" s="27">
        <f>IF($R301&gt;0,$R301,$S301)+$Y301+$Z301</f>
        <v>853.55050000000006</v>
      </c>
      <c r="AH301" s="27">
        <f>IF($R301&gt;0,$R301,$S301)+$Y301+$Z301</f>
        <v>853.55050000000006</v>
      </c>
      <c r="AI301" s="27">
        <f>IF($R301&gt;0,$R301,$S301)+$Y301+$Z301</f>
        <v>853.55050000000006</v>
      </c>
      <c r="AJ301" s="27">
        <f>IF($O301&gt;=AJ$1,$S301+$Y301+$Z301,$Y301+$Z301)</f>
        <v>853.55050000000006</v>
      </c>
      <c r="AK301" s="27">
        <f>IF($O301&gt;=AK$1,$S301+$Y301+$Z301,$Y301+$Z301)</f>
        <v>853.55050000000006</v>
      </c>
      <c r="AL301" s="27">
        <f>IF($O301&gt;=AL$1,$S301+$Y301+$Z301,$Y301+$Z301)</f>
        <v>853.55050000000006</v>
      </c>
      <c r="AM301" s="27">
        <f>IF($O301&gt;=AM$1,$S301+$Y301+$Z301,$Y301+$Z301)</f>
        <v>853.55050000000006</v>
      </c>
      <c r="AN301" s="27">
        <f>IF($O301&gt;=AN$1,$S301+$Y301+$Z301,$Y301+$Z301)</f>
        <v>853.55050000000006</v>
      </c>
      <c r="AO301" s="27">
        <f>IF($O301&gt;=AO$1,$S301+$Y301+$Z301,$Y301+$Z301)</f>
        <v>853.55050000000006</v>
      </c>
      <c r="AP301" s="27">
        <f>IF($O301&gt;=AP$1,$S301+$Y301+$Z301,$Y301+$Z301)</f>
        <v>853.55050000000006</v>
      </c>
      <c r="AQ301" s="27">
        <f>IF($O301&gt;=AQ$1,$S301+$Y301+$Z301,$Y301+$Z301)</f>
        <v>853.55050000000006</v>
      </c>
      <c r="AR301" s="27">
        <f>IF($O301&gt;=AR$1,$S301+$Y301+$Z301,$Y301+$Z301)</f>
        <v>853.55050000000006</v>
      </c>
      <c r="AS301" s="27">
        <f>IF($O301&gt;=AS$1,$S301+$Y301+$Z301,$Y301+$Z301)</f>
        <v>853.55050000000006</v>
      </c>
      <c r="AT301" s="27">
        <f>IF($O301&gt;=AT$1,$S301+$Y301+$Z301,$Y301+$Z301)</f>
        <v>853.55050000000006</v>
      </c>
      <c r="AU301" s="27">
        <f>IF($O301&gt;=AU$1,$S301+$Y301+$Z301,$Y301+$Z301)</f>
        <v>853.55050000000006</v>
      </c>
      <c r="AV301" s="27">
        <f>IF($O301&gt;=AV$1,$S301+$Y301+$Z301,$Y301+$Z301)</f>
        <v>853.55050000000006</v>
      </c>
      <c r="AW301" s="27">
        <f>IF($O301&gt;=AW$1,$S301+$Y301+$Z301,$Y301+$Z301)</f>
        <v>853.55050000000006</v>
      </c>
      <c r="AX301" s="27">
        <f>IF($O301&gt;=AX$1,$S301+$Y301+$Z301,$Y301+$Z301)</f>
        <v>853.55050000000006</v>
      </c>
      <c r="AY301" s="27">
        <f>IF($O301&gt;=AY$1,$S301+$Y301+$Z301,$Y301+$Z301)</f>
        <v>853.55050000000006</v>
      </c>
      <c r="AZ301" s="27">
        <f>IF($O301&gt;=AZ$1,$S301+$Y301+$Z301,$Y301+$Z301)</f>
        <v>853.55050000000006</v>
      </c>
      <c r="BA301" s="27">
        <f>IF($O301&gt;=BA$1,$S301+$Y301+$Z301,$Y301+$Z301)</f>
        <v>853.55050000000006</v>
      </c>
      <c r="BB301" s="27">
        <f>IF($O301&gt;=BB$1,$S301+$Y301+$Z301,$Y301+$Z301)</f>
        <v>853.55050000000006</v>
      </c>
      <c r="BC301" s="27">
        <f>IF($O301&gt;=BC$1,$S301+$Y301+$Z301,$Y301+$Z301)</f>
        <v>853.55050000000006</v>
      </c>
      <c r="BD301" s="27">
        <f>IF($O301&gt;=BD$1,$S301+$Y301+$Z301,$Y301+$Z301)</f>
        <v>853.55050000000006</v>
      </c>
      <c r="BE301" s="27">
        <f>IF($O301&gt;=BE$1,$S301+$Y301+$Z301,$Y301+$Z301)</f>
        <v>853.55050000000006</v>
      </c>
      <c r="BF301" s="27">
        <f>IF($O301&gt;=BF$1,$S301+$Y301+$Z301,$Y301+$Z301)</f>
        <v>853.55050000000006</v>
      </c>
      <c r="BG301" s="27">
        <f>IF($O301&gt;=BG$1,$S301+$Y301+$Z301,$Y301+$Z301)</f>
        <v>853.55050000000006</v>
      </c>
      <c r="BH301" s="27">
        <f>IF($O301&gt;=BH$1,$S301+$Y301+$Z301,$Y301+$Z301)</f>
        <v>853.55050000000006</v>
      </c>
      <c r="BI301" s="27">
        <f>IF($O301&gt;=BI$1,$S301+$Y301+$Z301,$Y301+$Z301)</f>
        <v>853.55050000000006</v>
      </c>
      <c r="BJ301" s="27">
        <f>IF($O301&gt;=BJ$1,$S301+$Y301+$Z301,$Y301+$Z301)</f>
        <v>853.55050000000006</v>
      </c>
      <c r="BK301" s="27">
        <f>IF($O301&gt;=BK$1,$S301+$Y301+$Z301,$Y301+$Z301)</f>
        <v>853.55050000000006</v>
      </c>
      <c r="BL301" s="27">
        <f>IF($O301&gt;=BL$1,$S301+$Y301+$Z301,$Y301+$Z301)</f>
        <v>853.55050000000006</v>
      </c>
      <c r="BM301" s="27">
        <f>IF($O301&gt;=BM$1,$S301+$Y301+$Z301,$Y301+$Z301)</f>
        <v>853.55050000000006</v>
      </c>
      <c r="BN301" s="27">
        <f>IF($O301&gt;=BN$1,$S301+$Y301+$Z301,$Y301+$Z301)</f>
        <v>853.55050000000006</v>
      </c>
      <c r="BO301" s="27">
        <f>IF($O301&gt;=BO$1,$S301+$Y301+$Z301,$Y301+$Z301)</f>
        <v>853.55050000000006</v>
      </c>
      <c r="BP301" s="27">
        <f>IF($O301&gt;=BP$1,$S301+$Y301+$Z301,$Y301+$Z301)</f>
        <v>853.55050000000006</v>
      </c>
      <c r="BQ301" s="27">
        <f>IF($O301&gt;=BQ$1,$S301+$Y301+$Z301,$Y301+$Z301)</f>
        <v>853.55050000000006</v>
      </c>
      <c r="BR301" s="27">
        <f>IF($O301&gt;=BR$1,$S301+$Y301+$Z301,$Y301+$Z301)</f>
        <v>853.55050000000006</v>
      </c>
      <c r="BS301" s="27">
        <f>IF($O301&gt;=BS$1,$S301+$Y301+$Z301,$Y301+$Z301)</f>
        <v>853.55050000000006</v>
      </c>
      <c r="BT301" s="27">
        <f>IF($O301&gt;=BT$1,$S301+$Y301+$Z301,$Y301+$Z301)</f>
        <v>853.55050000000006</v>
      </c>
      <c r="BU301" s="27">
        <f>IF($O301&gt;=BU$1,$S301+$Y301+$Z301,$Y301+$Z301)</f>
        <v>853.55050000000006</v>
      </c>
      <c r="BV301" s="27">
        <f>IF($O301&gt;=BV$1,$S301+$Y301+$Z301,$Y301+$Z301)</f>
        <v>853.55050000000006</v>
      </c>
      <c r="BW301" s="27">
        <f>IF($O301&gt;=BW$1,$S301+$Y301+$Z301,$Y301+$Z301)</f>
        <v>853.55050000000006</v>
      </c>
      <c r="BX301" s="27">
        <f>IF($O301&gt;=BX$1,$S301+$Y301+$Z301,$Y301+$Z301)</f>
        <v>853.55050000000006</v>
      </c>
      <c r="BY301" s="27">
        <f>IF($O301&gt;=BY$1,$S301+$Y301+$Z301,$Y301+$Z301)</f>
        <v>853.55050000000006</v>
      </c>
      <c r="BZ301" s="27">
        <f>IF($O301&gt;=BZ$1,$S301+$Y301+$Z301,$Y301+$Z301)</f>
        <v>853.55050000000006</v>
      </c>
      <c r="CA301" s="27">
        <f>IF($O301&gt;=CA$1,$S301+$Y301+$Z301,$Y301+$Z301)</f>
        <v>853.55050000000006</v>
      </c>
      <c r="CB301" s="27">
        <f>IF($O301&gt;=CB$1,$S301+$Y301+$Z301,$Y301+$Z301)</f>
        <v>853.55050000000006</v>
      </c>
      <c r="CC301" s="27">
        <f>IF($O301&gt;=CC$1,$S301+$Y301+$Z301,$Y301+$Z301)</f>
        <v>853.55050000000006</v>
      </c>
      <c r="CD301" s="27">
        <f>IF($O301&gt;=CD$1,$S301+$Y301+$Z301,$Y301+$Z301)</f>
        <v>853.55050000000006</v>
      </c>
      <c r="CE301" s="27">
        <f>IF($O301&gt;=CE$1,$S301+$Y301+$Z301,$Y301+$Z301)</f>
        <v>853.55050000000006</v>
      </c>
      <c r="CF301" s="27">
        <f>IF($O301&gt;=CF$1,$S301+$Y301+$Z301,$Y301+$Z301)</f>
        <v>853.55050000000006</v>
      </c>
      <c r="CG301" s="27">
        <f>IF($O301&gt;=CG$1,$S301+$Y301+$Z301,$Y301+$Z301)</f>
        <v>853.55050000000006</v>
      </c>
      <c r="CH301" s="27">
        <f>IF($O301&gt;=CH$1,$S301+$Y301+$Z301,$Y301+$Z301)</f>
        <v>853.55050000000006</v>
      </c>
      <c r="CI301" s="27">
        <f>IF($O301&gt;=CI$1,$S301+$Y301+$Z301,$Y301+$Z301)</f>
        <v>853.55050000000006</v>
      </c>
      <c r="CJ301" s="27">
        <f>IF($O301&gt;=CJ$1,$S301+$Y301+$Z301,$Y301+$Z301)</f>
        <v>853.55050000000006</v>
      </c>
      <c r="CK301" s="27">
        <f>IF($O301&gt;=CK$1,$S301+$Y301+$Z301,$Y301+$Z301)</f>
        <v>853.55050000000006</v>
      </c>
      <c r="CL301" s="27">
        <f>IF($O301&gt;=CL$1,$S301+$Y301+$Z301,$Y301+$Z301)</f>
        <v>853.55050000000006</v>
      </c>
      <c r="CM301" s="27">
        <f>IF($O301&gt;=CM$1,$S301+$Y301+$Z301,$Y301+$Z301)</f>
        <v>853.55050000000006</v>
      </c>
      <c r="CN301" s="27">
        <f>IF($O301&gt;=CN$1,$S301+$Y301,$Y301)</f>
        <v>453.5505</v>
      </c>
      <c r="CO301" s="27">
        <f>IF($O301&gt;=CO$1,$S301+$Y301,$Y301)</f>
        <v>453.5505</v>
      </c>
      <c r="CP301" s="27">
        <f>IF($O301&gt;=CP$1,$S301+$Y301,$Y301)</f>
        <v>453.5505</v>
      </c>
      <c r="CQ301" s="27">
        <f>IF($O301&gt;=CQ$1,$S301+$Y301,$Y301)</f>
        <v>453.5505</v>
      </c>
      <c r="CR301" s="27">
        <f>IF($O301&gt;=CR$1,$S301+$Y301,$Y301)</f>
        <v>453.5505</v>
      </c>
      <c r="CS301" s="27">
        <f>IF($O301&gt;=CS$1,$S301+$Y301,$Y301)</f>
        <v>453.5505</v>
      </c>
      <c r="CT301" s="27">
        <f>IF($O301&gt;=CT$1,$S301+$Y301,$Y301)</f>
        <v>453.5505</v>
      </c>
      <c r="CU301" s="27">
        <f>IF($O301&gt;=CU$1,$S301+$Y301,$Y301)</f>
        <v>453.5505</v>
      </c>
      <c r="CV301" s="27">
        <f>IF($O301&gt;=CV$1,$S301+$Y301,$Y301)</f>
        <v>453.5505</v>
      </c>
      <c r="CW301" s="27">
        <f>IF($O301&gt;=CW$1,$S301+$Y301,$Y301)</f>
        <v>453.5505</v>
      </c>
      <c r="CX301" s="27">
        <f>IF($O301&gt;=CX$1,$S301+$Y301,$Y301)</f>
        <v>453.5505</v>
      </c>
      <c r="CY301" s="27">
        <f>IF($O301&gt;=CY$1,$S301+$Y301,$Y301)</f>
        <v>453.5505</v>
      </c>
      <c r="CZ301" s="27">
        <f>IF($O301&gt;=CZ$1,$S301+$Y301,$Y301)</f>
        <v>453.5505</v>
      </c>
      <c r="DA301" s="27">
        <f>IF($O301&gt;=DA$1,$S301+$Y301,$Y301)</f>
        <v>453.5505</v>
      </c>
      <c r="DB301" s="27">
        <f>IF($O301&gt;=DB$1,$S301+$Y301,$Y301)</f>
        <v>453.5505</v>
      </c>
      <c r="DC301" s="27">
        <f>IF($O301&gt;=DC$1,$S301+$Y301,$Y301)</f>
        <v>453.5505</v>
      </c>
      <c r="DD301" s="27">
        <f>IF($O301&gt;=DD$1,$S301+$Y301,$Y301)</f>
        <v>453.5505</v>
      </c>
      <c r="DE301" s="27">
        <f>IF($O301&gt;=DE$1,$S301+$Y301,$Y301)</f>
        <v>453.5505</v>
      </c>
      <c r="DF301" s="27">
        <f>IF($O301&gt;=DF$1,$S301+$Y301,$Y301)</f>
        <v>453.5505</v>
      </c>
      <c r="DG301" s="27">
        <f>IF($O301&gt;=DG$1,$S301+$Y301,$Y301)</f>
        <v>453.5505</v>
      </c>
      <c r="DH301" s="27">
        <f>IF($O301&gt;=DH$1,$S301+$Y301,$Y301)</f>
        <v>453.5505</v>
      </c>
      <c r="DI301" s="27">
        <f>IF($O301&gt;=DI$1,$S301+$Y301,$Y301)</f>
        <v>453.5505</v>
      </c>
      <c r="DJ301" s="27">
        <f>IF($O301&gt;=DJ$1,$S301+$Y301,$Y301)</f>
        <v>453.5505</v>
      </c>
      <c r="DK301" s="27">
        <f>IF($O301&gt;=DK$1,$S301+$Y301,$Y301)</f>
        <v>453.5505</v>
      </c>
      <c r="DL301" s="27">
        <f>IF($O301&gt;=DL$1,$S301+$Y301,$Y301)</f>
        <v>453.5505</v>
      </c>
      <c r="DM301" s="27">
        <f>IF($O301&gt;=DM$1,$S301+$Y301,$Y301)</f>
        <v>453.5505</v>
      </c>
      <c r="DN301" s="27">
        <f>IF($O301&gt;=DN$1,$S301+$Y301,$Y301)</f>
        <v>453.5505</v>
      </c>
      <c r="DO301" s="27">
        <f>IF($O301&gt;=DO$1,$S301+$Y301,$Y301)</f>
        <v>453.5505</v>
      </c>
      <c r="DP301" s="27">
        <f>IF($O301&gt;=DP$1,$S301+$Y301,$Y301)</f>
        <v>453.5505</v>
      </c>
      <c r="DQ301" s="27">
        <f>IF($O301&gt;=DQ$1,$S301+$Y301,$Y301)</f>
        <v>453.5505</v>
      </c>
      <c r="DR301" s="27">
        <f>IF($O301&gt;=DR$1,$S301+$Y301,$Y301)</f>
        <v>453.5505</v>
      </c>
      <c r="DS301" s="27">
        <f>IF($O301&gt;=DS$1,$S301+$Y301,$Y301)</f>
        <v>453.5505</v>
      </c>
      <c r="DT301" s="27">
        <f>IF($O301&gt;=DT$1,$S301+$Y301,$Y301)</f>
        <v>453.5505</v>
      </c>
      <c r="DU301" s="27">
        <f>IF($O301&gt;=DU$1,$S301+$Y301,$Y301)</f>
        <v>453.5505</v>
      </c>
      <c r="DV301" s="27">
        <f>IF($O301&gt;=DV$1,$S301+$Y301,$Y301)</f>
        <v>453.5505</v>
      </c>
      <c r="DW301" s="27">
        <f>IF($O301&gt;=DW$1,$S301+$Y301,$Y301)</f>
        <v>453.5505</v>
      </c>
      <c r="DX301" s="27">
        <f>IF($O301&gt;=DX$1,$S301+$Y301,$Y301)</f>
        <v>453.5505</v>
      </c>
      <c r="DY301" s="27">
        <f>IF($O301&gt;=DY$1,$S301+$Y301,$Y301)</f>
        <v>453.5505</v>
      </c>
      <c r="DZ301" s="27">
        <f>IF($O301&gt;=DZ$1,$S301+$Y301,$Y301)</f>
        <v>453.5505</v>
      </c>
      <c r="EA301" s="27">
        <f>IF($O301&gt;=EA$1,$S301+$Y301,$Y301)</f>
        <v>453.5505</v>
      </c>
      <c r="EB301" s="27">
        <f>IF($O301&gt;=EB$1,$S301+$Y301,$Y301)</f>
        <v>453.5505</v>
      </c>
      <c r="EC301" s="27">
        <f>IF($O301&gt;=EC$1,$S301+$Y301,$Y301)</f>
        <v>453.5505</v>
      </c>
      <c r="ED301" s="27">
        <f>IF($O301&gt;=ED$1,$S301+$Y301,$Y301)</f>
        <v>453.5505</v>
      </c>
      <c r="EE301" s="27">
        <f>IF($O301&gt;=EE$1,$S301+$Y301,$Y301)</f>
        <v>453.5505</v>
      </c>
      <c r="EF301" s="27">
        <f>IF($O301&gt;=EF$1,$S301+$Y301,$Y301)</f>
        <v>453.5505</v>
      </c>
      <c r="EG301" s="27">
        <f>IF($O301&gt;=EG$1,$S301+$Y301,$Y301)</f>
        <v>453.5505</v>
      </c>
      <c r="EH301" s="27">
        <f>IF($O301&gt;=EH$1,$S301+$Y301,$Y301)</f>
        <v>453.5505</v>
      </c>
      <c r="EI301" s="27">
        <f>IF($O301&gt;=EI$1,$S301+$Y301,$Y301)</f>
        <v>453.5505</v>
      </c>
      <c r="EJ301" s="27">
        <f>IF($O301&gt;=EJ$1,$S301+$Y301,$Y301)</f>
        <v>453.5505</v>
      </c>
      <c r="EK301" s="27">
        <f>IF($O301&gt;=EK$1,$S301+$Y301,$Y301)</f>
        <v>453.5505</v>
      </c>
      <c r="EL301" s="27">
        <f>IF($O301&gt;=EL$1,$S301+$Y301,$Y301)</f>
        <v>453.5505</v>
      </c>
      <c r="EM301" s="27">
        <f>IF($O301&gt;=EM$1,$S301+$Y301,$Y301)</f>
        <v>453.5505</v>
      </c>
      <c r="EN301" s="27">
        <f>IF($O301&gt;=EN$1,$S301+$Y301,$Y301)</f>
        <v>453.5505</v>
      </c>
      <c r="EO301" s="27">
        <f>IF($O301&gt;=EO$1,$S301+$Y301,$Y301)</f>
        <v>453.5505</v>
      </c>
      <c r="EP301" s="27">
        <f>IF($O301&gt;=EP$1,$S301+$Y301,$Y301)</f>
        <v>453.5505</v>
      </c>
      <c r="EQ301" s="27">
        <f>IF($O301&gt;=EQ$1,$S301+$Y301,$Y301)</f>
        <v>453.5505</v>
      </c>
      <c r="ER301" s="27">
        <f>IF($O301&gt;=ER$1,$S301+$Y301,$Y301)</f>
        <v>453.5505</v>
      </c>
      <c r="ES301" s="27">
        <f>IF($O301&gt;=ES$1,$S301+$Y301,$Y301)</f>
        <v>453.5505</v>
      </c>
      <c r="ET301" s="27">
        <f>IF($O301&gt;=ET$1,$S301+$Y301,$Y301)</f>
        <v>453.5505</v>
      </c>
      <c r="EU301" s="27">
        <f>IF($O301&gt;=EU$1,$S301+$Y301,$Y301)</f>
        <v>453.5505</v>
      </c>
      <c r="EV301" s="27">
        <f>IF($O301&gt;=EV$1,$S301,0)</f>
        <v>0</v>
      </c>
      <c r="EW301" s="27">
        <f>IF($O301&gt;=EW$1,$S301,0)</f>
        <v>0</v>
      </c>
      <c r="EX301" s="27">
        <f>IF($O301&gt;=EX$1,$S301,0)</f>
        <v>0</v>
      </c>
      <c r="EY301" s="27">
        <f>IF($O301&gt;=EY$1,$S301,0)</f>
        <v>0</v>
      </c>
      <c r="EZ301" s="27">
        <f>IF($O301&gt;=EZ$1,$S301,0)</f>
        <v>0</v>
      </c>
      <c r="FA301" s="27">
        <f>IF($O301&gt;=FA$1,$S301,0)</f>
        <v>0</v>
      </c>
      <c r="FB301" s="27">
        <f>IF($O301&gt;=FB$1,$S301,0)</f>
        <v>0</v>
      </c>
      <c r="FC301" s="27">
        <f>IF($O301&gt;=FC$1,$S301,0)</f>
        <v>0</v>
      </c>
      <c r="FD301" s="27">
        <f>IF($O301&gt;=FD$1,$S301,0)</f>
        <v>0</v>
      </c>
      <c r="FE301" s="27">
        <f>IF($O301&gt;=FE$1,$S301,0)</f>
        <v>0</v>
      </c>
      <c r="FF301" s="27">
        <f>IF($O301&gt;=FF$1,$S301,0)</f>
        <v>0</v>
      </c>
      <c r="FG301" s="27">
        <f>IF($O301&gt;=FG$1,$S301,0)</f>
        <v>0</v>
      </c>
      <c r="FH301" s="27">
        <f>IF($O301&gt;=FH$1,$S301,0)</f>
        <v>0</v>
      </c>
      <c r="FI301" s="27">
        <f>IF($O301&gt;=FI$1,$S301,0)</f>
        <v>0</v>
      </c>
      <c r="FJ301" s="27">
        <f>IF($O301&gt;=FJ$1,$S301,0)</f>
        <v>0</v>
      </c>
      <c r="FK301" s="27">
        <f>IF($O301&gt;=FK$1,$S301,0)</f>
        <v>0</v>
      </c>
      <c r="FL301" s="27">
        <f>IF($O301&gt;=FL$1,$S301,0)</f>
        <v>0</v>
      </c>
      <c r="FM301" s="27">
        <f>IF($O301&gt;=FM$1,$S301,0)</f>
        <v>0</v>
      </c>
      <c r="FN301" s="27">
        <f>IF($O301&gt;=FN$1,$S301,0)</f>
        <v>0</v>
      </c>
      <c r="FO301" s="27">
        <f>IF($O301&gt;=FO$1,$S301,0)</f>
        <v>0</v>
      </c>
      <c r="FP301" s="27">
        <f>IF($O301&gt;=FP$1,$S301,0)</f>
        <v>0</v>
      </c>
      <c r="FQ301" s="27">
        <f>IF($O301&gt;=FQ$1,$S301,0)</f>
        <v>0</v>
      </c>
      <c r="FR301" s="27">
        <f>IF($O301&gt;=FR$1,$S301,0)</f>
        <v>0</v>
      </c>
      <c r="FS301" s="27">
        <f>IF($O301&gt;=FS$1,$S301,0)</f>
        <v>0</v>
      </c>
      <c r="FT301" s="27">
        <f>IF($O301&gt;=FT$1,$S301,0)</f>
        <v>0</v>
      </c>
      <c r="FU301" s="27">
        <f>IF($O301&gt;=FU$1,$S301,0)</f>
        <v>0</v>
      </c>
      <c r="FV301" s="27">
        <f>IF($O301&gt;=FV$1,$S301,0)</f>
        <v>0</v>
      </c>
      <c r="FW301" s="27">
        <f>IF($O301&gt;=FW$1,$S301,0)</f>
        <v>0</v>
      </c>
      <c r="FX301" s="27">
        <f>IF($O301&gt;=FX$1,$S301,0)</f>
        <v>0</v>
      </c>
      <c r="FY301" s="27">
        <f>IF($O301&gt;=FY$1,$S301,0)</f>
        <v>0</v>
      </c>
      <c r="FZ301" s="27">
        <f>IF($O301&gt;=FZ$1,$S301,0)</f>
        <v>0</v>
      </c>
      <c r="GA301" s="27">
        <f>IF($O301&gt;=GA$1,$S301,0)</f>
        <v>0</v>
      </c>
      <c r="GB301" s="27">
        <f>IF($O301&gt;=GB$1,$S301,0)</f>
        <v>0</v>
      </c>
      <c r="GC301" s="27">
        <f>IF($O301&gt;=GC$1,$S301,0)</f>
        <v>0</v>
      </c>
      <c r="GD301" s="27">
        <f>IF($O301&gt;=GD$1,$S301,0)</f>
        <v>0</v>
      </c>
      <c r="GE301" s="27">
        <f>IF($O301&gt;=GE$1,$S301,0)</f>
        <v>0</v>
      </c>
      <c r="GF301" s="27">
        <f>IF($O301&gt;=GF$1,$S301,0)</f>
        <v>0</v>
      </c>
      <c r="GG301" s="27">
        <f>IF($O301&gt;=GG$1,$S301,0)</f>
        <v>0</v>
      </c>
      <c r="GH301" s="27">
        <f>IF($O301&gt;=GH$1,$S301,0)</f>
        <v>0</v>
      </c>
      <c r="GI301" s="27">
        <f>IF($O301&gt;=GI$1,$S301,0)</f>
        <v>0</v>
      </c>
      <c r="GJ301" s="27">
        <f>IF($O301&gt;=GJ$1,$S301,0)</f>
        <v>0</v>
      </c>
      <c r="GK301" s="27">
        <f>IF($O301&gt;=GK$1,$S301,0)</f>
        <v>0</v>
      </c>
      <c r="GL301" s="27">
        <f>IF($O301&gt;=GL$1,$S301,0)</f>
        <v>0</v>
      </c>
      <c r="GM301" s="27">
        <f>IF($O301&gt;=GM$1,$S301,0)</f>
        <v>0</v>
      </c>
      <c r="GN301" s="27">
        <f>IF($O301&gt;=GN$1,$S301,0)</f>
        <v>0</v>
      </c>
      <c r="GO301" s="27">
        <f>IF($O301&gt;=GO$1,$S301,0)</f>
        <v>0</v>
      </c>
      <c r="GP301" s="27">
        <f>IF($O301&gt;=GP$1,$S301,0)</f>
        <v>0</v>
      </c>
      <c r="GQ301" s="27">
        <f>IF($O301&gt;=GQ$1,$S301,0)</f>
        <v>0</v>
      </c>
      <c r="GR301" s="27">
        <f>IF($O301&gt;=GR$1,$S301,0)</f>
        <v>0</v>
      </c>
      <c r="GS301" s="27">
        <f>IF($O301&gt;=GS$1,$S301,0)</f>
        <v>0</v>
      </c>
      <c r="GT301" s="27">
        <f>IF($O301&gt;=GT$1,$S301,0)</f>
        <v>0</v>
      </c>
      <c r="GU301" s="27">
        <f>IF($O301&gt;=GU$1,$S301,0)</f>
        <v>0</v>
      </c>
      <c r="GV301" s="27">
        <f>IF($O301&gt;=GV$1,$S301,0)</f>
        <v>0</v>
      </c>
      <c r="GW301" s="27">
        <f>IF($O301&gt;=GW$1,$S301,0)</f>
        <v>0</v>
      </c>
      <c r="GX301" s="27">
        <f>IF($O301&gt;=GX$1,$S301,0)</f>
        <v>0</v>
      </c>
      <c r="GY301" s="27">
        <f>IF($O301&gt;=GY$1,$S301,0)</f>
        <v>0</v>
      </c>
      <c r="GZ301" s="27">
        <f>IF($O301&gt;=GZ$1,$S301,0)</f>
        <v>0</v>
      </c>
      <c r="HA301" s="27">
        <f>IF($O301&gt;=HA$1,$S301,0)</f>
        <v>0</v>
      </c>
      <c r="HB301" s="27">
        <f>IF($O301&gt;=HB$1,$S301,0)</f>
        <v>0</v>
      </c>
      <c r="HC301" s="27">
        <f>IF($O301&gt;=HC$1,$S301,0)</f>
        <v>0</v>
      </c>
    </row>
    <row r="302" spans="1:211">
      <c r="A302" s="3">
        <v>47090</v>
      </c>
      <c r="B302" s="3" t="s">
        <v>215</v>
      </c>
      <c r="C302" s="3" t="s">
        <v>107</v>
      </c>
      <c r="D302" s="3">
        <v>52</v>
      </c>
      <c r="E302" s="4">
        <v>33807</v>
      </c>
      <c r="F302" s="5">
        <v>25.92876712328767</v>
      </c>
      <c r="G302" s="3" t="s">
        <v>99</v>
      </c>
      <c r="H302" s="4">
        <v>24137</v>
      </c>
      <c r="I302" s="9" t="s">
        <v>826</v>
      </c>
      <c r="J302" s="5">
        <v>2442.27</v>
      </c>
      <c r="K302" s="31">
        <v>338</v>
      </c>
      <c r="L302" s="32">
        <v>26</v>
      </c>
      <c r="M302" s="33">
        <f>VLOOKUP(L302,FIND,3,TRUE)</f>
        <v>1.5</v>
      </c>
      <c r="N302" s="32">
        <f>IF(L302&gt;30,180,VLOOKUP(L302,TEMPO,2,FALSE))</f>
        <v>156</v>
      </c>
      <c r="O302" s="32">
        <f>IF(R302&gt;0,4,N302)</f>
        <v>156</v>
      </c>
      <c r="P302" s="96">
        <f>J302*M302*L302</f>
        <v>95248.53</v>
      </c>
      <c r="Q302" s="96">
        <f>10934.45*2</f>
        <v>21868.9</v>
      </c>
      <c r="R302" s="96">
        <f>IF(P302&lt;=Q302,P302/4,0)</f>
        <v>0</v>
      </c>
      <c r="S302" s="5">
        <f>IF(P302&gt;=Q302,P302/N302,0)</f>
        <v>610.5675</v>
      </c>
      <c r="T302" s="3"/>
      <c r="U302" s="3">
        <f>IF(T302="",1,0)</f>
        <v>1</v>
      </c>
      <c r="V302" s="3">
        <v>644</v>
      </c>
      <c r="W302" s="5">
        <v>0</v>
      </c>
      <c r="X302" s="5">
        <v>203.3</v>
      </c>
      <c r="Y302" s="5">
        <f>X302*W302</f>
        <v>0</v>
      </c>
      <c r="Z302" s="5">
        <v>400</v>
      </c>
      <c r="AA302" s="5">
        <f>S302+Y302+Z302</f>
        <v>1010.5675</v>
      </c>
      <c r="AB302" s="39">
        <f>(J302/12+J302/12*1.3333333333+450/12+J302/30*6/12+J302)*1.3+Y302+Z302+153.9</f>
        <v>4447.8684333245137</v>
      </c>
      <c r="AC302" s="39" t="s">
        <v>107</v>
      </c>
      <c r="AD302" s="39">
        <f>J302*1.3+400+153.9</f>
        <v>3728.8510000000001</v>
      </c>
      <c r="AE302" s="39">
        <f>SUMIFS('CUSTO MENSAL FUNC NOVO'!H:H,'CUSTO MENSAL FUNC NOVO'!A:A,'VALORES MENSAIS'!AC302)</f>
        <v>3348.9422500000001</v>
      </c>
      <c r="AF302" s="27">
        <f>IF($R302&gt;0,$R302,$S302)+$Y302+$Z302</f>
        <v>1010.5675</v>
      </c>
      <c r="AG302" s="27">
        <f>IF($R302&gt;0,$R302,$S302)+$Y302+$Z302</f>
        <v>1010.5675</v>
      </c>
      <c r="AH302" s="27">
        <f>IF($R302&gt;0,$R302,$S302)+$Y302+$Z302</f>
        <v>1010.5675</v>
      </c>
      <c r="AI302" s="27">
        <f>IF($R302&gt;0,$R302,$S302)+$Y302+$Z302</f>
        <v>1010.5675</v>
      </c>
      <c r="AJ302" s="27">
        <f>IF($O302&gt;=AJ$1,$S302+$Y302+$Z302,$Y302+$Z302)</f>
        <v>1010.5675</v>
      </c>
      <c r="AK302" s="27">
        <f>IF($O302&gt;=AK$1,$S302+$Y302+$Z302,$Y302+$Z302)</f>
        <v>1010.5675</v>
      </c>
      <c r="AL302" s="27">
        <f>IF($O302&gt;=AL$1,$S302+$Y302+$Z302,$Y302+$Z302)</f>
        <v>1010.5675</v>
      </c>
      <c r="AM302" s="27">
        <f>IF($O302&gt;=AM$1,$S302+$Y302+$Z302,$Y302+$Z302)</f>
        <v>1010.5675</v>
      </c>
      <c r="AN302" s="27">
        <f>IF($O302&gt;=AN$1,$S302+$Y302+$Z302,$Y302+$Z302)</f>
        <v>1010.5675</v>
      </c>
      <c r="AO302" s="27">
        <f>IF($O302&gt;=AO$1,$S302+$Y302+$Z302,$Y302+$Z302)</f>
        <v>1010.5675</v>
      </c>
      <c r="AP302" s="27">
        <f>IF($O302&gt;=AP$1,$S302+$Y302+$Z302,$Y302+$Z302)</f>
        <v>1010.5675</v>
      </c>
      <c r="AQ302" s="27">
        <f>IF($O302&gt;=AQ$1,$S302+$Y302+$Z302,$Y302+$Z302)</f>
        <v>1010.5675</v>
      </c>
      <c r="AR302" s="27">
        <f>IF($O302&gt;=AR$1,$S302+$Y302+$Z302,$Y302+$Z302)</f>
        <v>1010.5675</v>
      </c>
      <c r="AS302" s="27">
        <f>IF($O302&gt;=AS$1,$S302+$Y302+$Z302,$Y302+$Z302)</f>
        <v>1010.5675</v>
      </c>
      <c r="AT302" s="27">
        <f>IF($O302&gt;=AT$1,$S302+$Y302+$Z302,$Y302+$Z302)</f>
        <v>1010.5675</v>
      </c>
      <c r="AU302" s="27">
        <f>IF($O302&gt;=AU$1,$S302+$Y302+$Z302,$Y302+$Z302)</f>
        <v>1010.5675</v>
      </c>
      <c r="AV302" s="27">
        <f>IF($O302&gt;=AV$1,$S302+$Y302+$Z302,$Y302+$Z302)</f>
        <v>1010.5675</v>
      </c>
      <c r="AW302" s="27">
        <f>IF($O302&gt;=AW$1,$S302+$Y302+$Z302,$Y302+$Z302)</f>
        <v>1010.5675</v>
      </c>
      <c r="AX302" s="27">
        <f>IF($O302&gt;=AX$1,$S302+$Y302+$Z302,$Y302+$Z302)</f>
        <v>1010.5675</v>
      </c>
      <c r="AY302" s="27">
        <f>IF($O302&gt;=AY$1,$S302+$Y302+$Z302,$Y302+$Z302)</f>
        <v>1010.5675</v>
      </c>
      <c r="AZ302" s="27">
        <f>IF($O302&gt;=AZ$1,$S302+$Y302+$Z302,$Y302+$Z302)</f>
        <v>1010.5675</v>
      </c>
      <c r="BA302" s="27">
        <f>IF($O302&gt;=BA$1,$S302+$Y302+$Z302,$Y302+$Z302)</f>
        <v>1010.5675</v>
      </c>
      <c r="BB302" s="27">
        <f>IF($O302&gt;=BB$1,$S302+$Y302+$Z302,$Y302+$Z302)</f>
        <v>1010.5675</v>
      </c>
      <c r="BC302" s="27">
        <f>IF($O302&gt;=BC$1,$S302+$Y302+$Z302,$Y302+$Z302)</f>
        <v>1010.5675</v>
      </c>
      <c r="BD302" s="27">
        <f>IF($O302&gt;=BD$1,$S302+$Y302+$Z302,$Y302+$Z302)</f>
        <v>1010.5675</v>
      </c>
      <c r="BE302" s="27">
        <f>IF($O302&gt;=BE$1,$S302+$Y302+$Z302,$Y302+$Z302)</f>
        <v>1010.5675</v>
      </c>
      <c r="BF302" s="27">
        <f>IF($O302&gt;=BF$1,$S302+$Y302+$Z302,$Y302+$Z302)</f>
        <v>1010.5675</v>
      </c>
      <c r="BG302" s="27">
        <f>IF($O302&gt;=BG$1,$S302+$Y302+$Z302,$Y302+$Z302)</f>
        <v>1010.5675</v>
      </c>
      <c r="BH302" s="27">
        <f>IF($O302&gt;=BH$1,$S302+$Y302+$Z302,$Y302+$Z302)</f>
        <v>1010.5675</v>
      </c>
      <c r="BI302" s="27">
        <f>IF($O302&gt;=BI$1,$S302+$Y302+$Z302,$Y302+$Z302)</f>
        <v>1010.5675</v>
      </c>
      <c r="BJ302" s="27">
        <f>IF($O302&gt;=BJ$1,$S302+$Y302+$Z302,$Y302+$Z302)</f>
        <v>1010.5675</v>
      </c>
      <c r="BK302" s="27">
        <f>IF($O302&gt;=BK$1,$S302+$Y302+$Z302,$Y302+$Z302)</f>
        <v>1010.5675</v>
      </c>
      <c r="BL302" s="27">
        <f>IF($O302&gt;=BL$1,$S302+$Y302+$Z302,$Y302+$Z302)</f>
        <v>1010.5675</v>
      </c>
      <c r="BM302" s="27">
        <f>IF($O302&gt;=BM$1,$S302+$Y302+$Z302,$Y302+$Z302)</f>
        <v>1010.5675</v>
      </c>
      <c r="BN302" s="27">
        <f>IF($O302&gt;=BN$1,$S302+$Y302+$Z302,$Y302+$Z302)</f>
        <v>1010.5675</v>
      </c>
      <c r="BO302" s="27">
        <f>IF($O302&gt;=BO$1,$S302+$Y302+$Z302,$Y302+$Z302)</f>
        <v>1010.5675</v>
      </c>
      <c r="BP302" s="27">
        <f>IF($O302&gt;=BP$1,$S302+$Y302+$Z302,$Y302+$Z302)</f>
        <v>1010.5675</v>
      </c>
      <c r="BQ302" s="27">
        <f>IF($O302&gt;=BQ$1,$S302+$Y302+$Z302,$Y302+$Z302)</f>
        <v>1010.5675</v>
      </c>
      <c r="BR302" s="27">
        <f>IF($O302&gt;=BR$1,$S302+$Y302+$Z302,$Y302+$Z302)</f>
        <v>1010.5675</v>
      </c>
      <c r="BS302" s="27">
        <f>IF($O302&gt;=BS$1,$S302+$Y302+$Z302,$Y302+$Z302)</f>
        <v>1010.5675</v>
      </c>
      <c r="BT302" s="27">
        <f>IF($O302&gt;=BT$1,$S302+$Y302+$Z302,$Y302+$Z302)</f>
        <v>1010.5675</v>
      </c>
      <c r="BU302" s="27">
        <f>IF($O302&gt;=BU$1,$S302+$Y302+$Z302,$Y302+$Z302)</f>
        <v>1010.5675</v>
      </c>
      <c r="BV302" s="27">
        <f>IF($O302&gt;=BV$1,$S302+$Y302+$Z302,$Y302+$Z302)</f>
        <v>1010.5675</v>
      </c>
      <c r="BW302" s="27">
        <f>IF($O302&gt;=BW$1,$S302+$Y302+$Z302,$Y302+$Z302)</f>
        <v>1010.5675</v>
      </c>
      <c r="BX302" s="27">
        <f>IF($O302&gt;=BX$1,$S302+$Y302+$Z302,$Y302+$Z302)</f>
        <v>1010.5675</v>
      </c>
      <c r="BY302" s="27">
        <f>IF($O302&gt;=BY$1,$S302+$Y302+$Z302,$Y302+$Z302)</f>
        <v>1010.5675</v>
      </c>
      <c r="BZ302" s="27">
        <f>IF($O302&gt;=BZ$1,$S302+$Y302+$Z302,$Y302+$Z302)</f>
        <v>1010.5675</v>
      </c>
      <c r="CA302" s="27">
        <f>IF($O302&gt;=CA$1,$S302+$Y302+$Z302,$Y302+$Z302)</f>
        <v>1010.5675</v>
      </c>
      <c r="CB302" s="27">
        <f>IF($O302&gt;=CB$1,$S302+$Y302+$Z302,$Y302+$Z302)</f>
        <v>1010.5675</v>
      </c>
      <c r="CC302" s="27">
        <f>IF($O302&gt;=CC$1,$S302+$Y302+$Z302,$Y302+$Z302)</f>
        <v>1010.5675</v>
      </c>
      <c r="CD302" s="27">
        <f>IF($O302&gt;=CD$1,$S302+$Y302+$Z302,$Y302+$Z302)</f>
        <v>1010.5675</v>
      </c>
      <c r="CE302" s="27">
        <f>IF($O302&gt;=CE$1,$S302+$Y302+$Z302,$Y302+$Z302)</f>
        <v>1010.5675</v>
      </c>
      <c r="CF302" s="27">
        <f>IF($O302&gt;=CF$1,$S302+$Y302+$Z302,$Y302+$Z302)</f>
        <v>1010.5675</v>
      </c>
      <c r="CG302" s="27">
        <f>IF($O302&gt;=CG$1,$S302+$Y302+$Z302,$Y302+$Z302)</f>
        <v>1010.5675</v>
      </c>
      <c r="CH302" s="27">
        <f>IF($O302&gt;=CH$1,$S302+$Y302+$Z302,$Y302+$Z302)</f>
        <v>1010.5675</v>
      </c>
      <c r="CI302" s="27">
        <f>IF($O302&gt;=CI$1,$S302+$Y302+$Z302,$Y302+$Z302)</f>
        <v>1010.5675</v>
      </c>
      <c r="CJ302" s="27">
        <f>IF($O302&gt;=CJ$1,$S302+$Y302+$Z302,$Y302+$Z302)</f>
        <v>1010.5675</v>
      </c>
      <c r="CK302" s="27">
        <f>IF($O302&gt;=CK$1,$S302+$Y302+$Z302,$Y302+$Z302)</f>
        <v>1010.5675</v>
      </c>
      <c r="CL302" s="27">
        <f>IF($O302&gt;=CL$1,$S302+$Y302+$Z302,$Y302+$Z302)</f>
        <v>1010.5675</v>
      </c>
      <c r="CM302" s="27">
        <f>IF($O302&gt;=CM$1,$S302+$Y302+$Z302,$Y302+$Z302)</f>
        <v>1010.5675</v>
      </c>
      <c r="CN302" s="27">
        <f>IF($O302&gt;=CN$1,$S302+$Y302,$Y302)</f>
        <v>610.5675</v>
      </c>
      <c r="CO302" s="27">
        <f>IF($O302&gt;=CO$1,$S302+$Y302,$Y302)</f>
        <v>610.5675</v>
      </c>
      <c r="CP302" s="27">
        <f>IF($O302&gt;=CP$1,$S302+$Y302,$Y302)</f>
        <v>610.5675</v>
      </c>
      <c r="CQ302" s="27">
        <f>IF($O302&gt;=CQ$1,$S302+$Y302,$Y302)</f>
        <v>610.5675</v>
      </c>
      <c r="CR302" s="27">
        <f>IF($O302&gt;=CR$1,$S302+$Y302,$Y302)</f>
        <v>610.5675</v>
      </c>
      <c r="CS302" s="27">
        <f>IF($O302&gt;=CS$1,$S302+$Y302,$Y302)</f>
        <v>610.5675</v>
      </c>
      <c r="CT302" s="27">
        <f>IF($O302&gt;=CT$1,$S302+$Y302,$Y302)</f>
        <v>610.5675</v>
      </c>
      <c r="CU302" s="27">
        <f>IF($O302&gt;=CU$1,$S302+$Y302,$Y302)</f>
        <v>610.5675</v>
      </c>
      <c r="CV302" s="27">
        <f>IF($O302&gt;=CV$1,$S302+$Y302,$Y302)</f>
        <v>610.5675</v>
      </c>
      <c r="CW302" s="27">
        <f>IF($O302&gt;=CW$1,$S302+$Y302,$Y302)</f>
        <v>610.5675</v>
      </c>
      <c r="CX302" s="27">
        <f>IF($O302&gt;=CX$1,$S302+$Y302,$Y302)</f>
        <v>610.5675</v>
      </c>
      <c r="CY302" s="27">
        <f>IF($O302&gt;=CY$1,$S302+$Y302,$Y302)</f>
        <v>610.5675</v>
      </c>
      <c r="CZ302" s="27">
        <f>IF($O302&gt;=CZ$1,$S302+$Y302,$Y302)</f>
        <v>610.5675</v>
      </c>
      <c r="DA302" s="27">
        <f>IF($O302&gt;=DA$1,$S302+$Y302,$Y302)</f>
        <v>610.5675</v>
      </c>
      <c r="DB302" s="27">
        <f>IF($O302&gt;=DB$1,$S302+$Y302,$Y302)</f>
        <v>610.5675</v>
      </c>
      <c r="DC302" s="27">
        <f>IF($O302&gt;=DC$1,$S302+$Y302,$Y302)</f>
        <v>610.5675</v>
      </c>
      <c r="DD302" s="27">
        <f>IF($O302&gt;=DD$1,$S302+$Y302,$Y302)</f>
        <v>610.5675</v>
      </c>
      <c r="DE302" s="27">
        <f>IF($O302&gt;=DE$1,$S302+$Y302,$Y302)</f>
        <v>610.5675</v>
      </c>
      <c r="DF302" s="27">
        <f>IF($O302&gt;=DF$1,$S302+$Y302,$Y302)</f>
        <v>610.5675</v>
      </c>
      <c r="DG302" s="27">
        <f>IF($O302&gt;=DG$1,$S302+$Y302,$Y302)</f>
        <v>610.5675</v>
      </c>
      <c r="DH302" s="27">
        <f>IF($O302&gt;=DH$1,$S302+$Y302,$Y302)</f>
        <v>610.5675</v>
      </c>
      <c r="DI302" s="27">
        <f>IF($O302&gt;=DI$1,$S302+$Y302,$Y302)</f>
        <v>610.5675</v>
      </c>
      <c r="DJ302" s="27">
        <f>IF($O302&gt;=DJ$1,$S302+$Y302,$Y302)</f>
        <v>610.5675</v>
      </c>
      <c r="DK302" s="27">
        <f>IF($O302&gt;=DK$1,$S302+$Y302,$Y302)</f>
        <v>610.5675</v>
      </c>
      <c r="DL302" s="27">
        <f>IF($O302&gt;=DL$1,$S302+$Y302,$Y302)</f>
        <v>610.5675</v>
      </c>
      <c r="DM302" s="27">
        <f>IF($O302&gt;=DM$1,$S302+$Y302,$Y302)</f>
        <v>610.5675</v>
      </c>
      <c r="DN302" s="27">
        <f>IF($O302&gt;=DN$1,$S302+$Y302,$Y302)</f>
        <v>610.5675</v>
      </c>
      <c r="DO302" s="27">
        <f>IF($O302&gt;=DO$1,$S302+$Y302,$Y302)</f>
        <v>610.5675</v>
      </c>
      <c r="DP302" s="27">
        <f>IF($O302&gt;=DP$1,$S302+$Y302,$Y302)</f>
        <v>610.5675</v>
      </c>
      <c r="DQ302" s="27">
        <f>IF($O302&gt;=DQ$1,$S302+$Y302,$Y302)</f>
        <v>610.5675</v>
      </c>
      <c r="DR302" s="27">
        <f>IF($O302&gt;=DR$1,$S302+$Y302,$Y302)</f>
        <v>610.5675</v>
      </c>
      <c r="DS302" s="27">
        <f>IF($O302&gt;=DS$1,$S302+$Y302,$Y302)</f>
        <v>610.5675</v>
      </c>
      <c r="DT302" s="27">
        <f>IF($O302&gt;=DT$1,$S302+$Y302,$Y302)</f>
        <v>610.5675</v>
      </c>
      <c r="DU302" s="27">
        <f>IF($O302&gt;=DU$1,$S302+$Y302,$Y302)</f>
        <v>610.5675</v>
      </c>
      <c r="DV302" s="27">
        <f>IF($O302&gt;=DV$1,$S302+$Y302,$Y302)</f>
        <v>610.5675</v>
      </c>
      <c r="DW302" s="27">
        <f>IF($O302&gt;=DW$1,$S302+$Y302,$Y302)</f>
        <v>610.5675</v>
      </c>
      <c r="DX302" s="27">
        <f>IF($O302&gt;=DX$1,$S302+$Y302,$Y302)</f>
        <v>610.5675</v>
      </c>
      <c r="DY302" s="27">
        <f>IF($O302&gt;=DY$1,$S302+$Y302,$Y302)</f>
        <v>610.5675</v>
      </c>
      <c r="DZ302" s="27">
        <f>IF($O302&gt;=DZ$1,$S302+$Y302,$Y302)</f>
        <v>610.5675</v>
      </c>
      <c r="EA302" s="27">
        <f>IF($O302&gt;=EA$1,$S302+$Y302,$Y302)</f>
        <v>610.5675</v>
      </c>
      <c r="EB302" s="27">
        <f>IF($O302&gt;=EB$1,$S302+$Y302,$Y302)</f>
        <v>610.5675</v>
      </c>
      <c r="EC302" s="27">
        <f>IF($O302&gt;=EC$1,$S302+$Y302,$Y302)</f>
        <v>610.5675</v>
      </c>
      <c r="ED302" s="27">
        <f>IF($O302&gt;=ED$1,$S302+$Y302,$Y302)</f>
        <v>610.5675</v>
      </c>
      <c r="EE302" s="27">
        <f>IF($O302&gt;=EE$1,$S302+$Y302,$Y302)</f>
        <v>610.5675</v>
      </c>
      <c r="EF302" s="27">
        <f>IF($O302&gt;=EF$1,$S302+$Y302,$Y302)</f>
        <v>610.5675</v>
      </c>
      <c r="EG302" s="27">
        <f>IF($O302&gt;=EG$1,$S302+$Y302,$Y302)</f>
        <v>610.5675</v>
      </c>
      <c r="EH302" s="27">
        <f>IF($O302&gt;=EH$1,$S302+$Y302,$Y302)</f>
        <v>610.5675</v>
      </c>
      <c r="EI302" s="27">
        <f>IF($O302&gt;=EI$1,$S302+$Y302,$Y302)</f>
        <v>610.5675</v>
      </c>
      <c r="EJ302" s="27">
        <f>IF($O302&gt;=EJ$1,$S302+$Y302,$Y302)</f>
        <v>610.5675</v>
      </c>
      <c r="EK302" s="27">
        <f>IF($O302&gt;=EK$1,$S302+$Y302,$Y302)</f>
        <v>610.5675</v>
      </c>
      <c r="EL302" s="27">
        <f>IF($O302&gt;=EL$1,$S302+$Y302,$Y302)</f>
        <v>610.5675</v>
      </c>
      <c r="EM302" s="27">
        <f>IF($O302&gt;=EM$1,$S302+$Y302,$Y302)</f>
        <v>610.5675</v>
      </c>
      <c r="EN302" s="27">
        <f>IF($O302&gt;=EN$1,$S302+$Y302,$Y302)</f>
        <v>610.5675</v>
      </c>
      <c r="EO302" s="27">
        <f>IF($O302&gt;=EO$1,$S302+$Y302,$Y302)</f>
        <v>610.5675</v>
      </c>
      <c r="EP302" s="27">
        <f>IF($O302&gt;=EP$1,$S302+$Y302,$Y302)</f>
        <v>610.5675</v>
      </c>
      <c r="EQ302" s="27">
        <f>IF($O302&gt;=EQ$1,$S302+$Y302,$Y302)</f>
        <v>610.5675</v>
      </c>
      <c r="ER302" s="27">
        <f>IF($O302&gt;=ER$1,$S302+$Y302,$Y302)</f>
        <v>610.5675</v>
      </c>
      <c r="ES302" s="27">
        <f>IF($O302&gt;=ES$1,$S302+$Y302,$Y302)</f>
        <v>610.5675</v>
      </c>
      <c r="ET302" s="27">
        <f>IF($O302&gt;=ET$1,$S302+$Y302,$Y302)</f>
        <v>610.5675</v>
      </c>
      <c r="EU302" s="27">
        <f>IF($O302&gt;=EU$1,$S302+$Y302,$Y302)</f>
        <v>610.5675</v>
      </c>
      <c r="EV302" s="27">
        <f>IF($O302&gt;=EV$1,$S302,0)</f>
        <v>610.5675</v>
      </c>
      <c r="EW302" s="27">
        <f>IF($O302&gt;=EW$1,$S302,0)</f>
        <v>610.5675</v>
      </c>
      <c r="EX302" s="27">
        <f>IF($O302&gt;=EX$1,$S302,0)</f>
        <v>610.5675</v>
      </c>
      <c r="EY302" s="27">
        <f>IF($O302&gt;=EY$1,$S302,0)</f>
        <v>610.5675</v>
      </c>
      <c r="EZ302" s="27">
        <f>IF($O302&gt;=EZ$1,$S302,0)</f>
        <v>610.5675</v>
      </c>
      <c r="FA302" s="27">
        <f>IF($O302&gt;=FA$1,$S302,0)</f>
        <v>610.5675</v>
      </c>
      <c r="FB302" s="27">
        <f>IF($O302&gt;=FB$1,$S302,0)</f>
        <v>610.5675</v>
      </c>
      <c r="FC302" s="27">
        <f>IF($O302&gt;=FC$1,$S302,0)</f>
        <v>610.5675</v>
      </c>
      <c r="FD302" s="27">
        <f>IF($O302&gt;=FD$1,$S302,0)</f>
        <v>610.5675</v>
      </c>
      <c r="FE302" s="27">
        <f>IF($O302&gt;=FE$1,$S302,0)</f>
        <v>610.5675</v>
      </c>
      <c r="FF302" s="27">
        <f>IF($O302&gt;=FF$1,$S302,0)</f>
        <v>610.5675</v>
      </c>
      <c r="FG302" s="27">
        <f>IF($O302&gt;=FG$1,$S302,0)</f>
        <v>610.5675</v>
      </c>
      <c r="FH302" s="27">
        <f>IF($O302&gt;=FH$1,$S302,0)</f>
        <v>610.5675</v>
      </c>
      <c r="FI302" s="27">
        <f>IF($O302&gt;=FI$1,$S302,0)</f>
        <v>610.5675</v>
      </c>
      <c r="FJ302" s="27">
        <f>IF($O302&gt;=FJ$1,$S302,0)</f>
        <v>610.5675</v>
      </c>
      <c r="FK302" s="27">
        <f>IF($O302&gt;=FK$1,$S302,0)</f>
        <v>610.5675</v>
      </c>
      <c r="FL302" s="27">
        <f>IF($O302&gt;=FL$1,$S302,0)</f>
        <v>610.5675</v>
      </c>
      <c r="FM302" s="27">
        <f>IF($O302&gt;=FM$1,$S302,0)</f>
        <v>610.5675</v>
      </c>
      <c r="FN302" s="27">
        <f>IF($O302&gt;=FN$1,$S302,0)</f>
        <v>610.5675</v>
      </c>
      <c r="FO302" s="27">
        <f>IF($O302&gt;=FO$1,$S302,0)</f>
        <v>610.5675</v>
      </c>
      <c r="FP302" s="27">
        <f>IF($O302&gt;=FP$1,$S302,0)</f>
        <v>610.5675</v>
      </c>
      <c r="FQ302" s="27">
        <f>IF($O302&gt;=FQ$1,$S302,0)</f>
        <v>610.5675</v>
      </c>
      <c r="FR302" s="27">
        <f>IF($O302&gt;=FR$1,$S302,0)</f>
        <v>610.5675</v>
      </c>
      <c r="FS302" s="27">
        <f>IF($O302&gt;=FS$1,$S302,0)</f>
        <v>610.5675</v>
      </c>
      <c r="FT302" s="27">
        <f>IF($O302&gt;=FT$1,$S302,0)</f>
        <v>610.5675</v>
      </c>
      <c r="FU302" s="27">
        <f>IF($O302&gt;=FU$1,$S302,0)</f>
        <v>610.5675</v>
      </c>
      <c r="FV302" s="27">
        <f>IF($O302&gt;=FV$1,$S302,0)</f>
        <v>610.5675</v>
      </c>
      <c r="FW302" s="27">
        <f>IF($O302&gt;=FW$1,$S302,0)</f>
        <v>610.5675</v>
      </c>
      <c r="FX302" s="27">
        <f>IF($O302&gt;=FX$1,$S302,0)</f>
        <v>610.5675</v>
      </c>
      <c r="FY302" s="27">
        <f>IF($O302&gt;=FY$1,$S302,0)</f>
        <v>610.5675</v>
      </c>
      <c r="FZ302" s="27">
        <f>IF($O302&gt;=FZ$1,$S302,0)</f>
        <v>610.5675</v>
      </c>
      <c r="GA302" s="27">
        <f>IF($O302&gt;=GA$1,$S302,0)</f>
        <v>610.5675</v>
      </c>
      <c r="GB302" s="27">
        <f>IF($O302&gt;=GB$1,$S302,0)</f>
        <v>610.5675</v>
      </c>
      <c r="GC302" s="27">
        <f>IF($O302&gt;=GC$1,$S302,0)</f>
        <v>610.5675</v>
      </c>
      <c r="GD302" s="27">
        <f>IF($O302&gt;=GD$1,$S302,0)</f>
        <v>610.5675</v>
      </c>
      <c r="GE302" s="27">
        <f>IF($O302&gt;=GE$1,$S302,0)</f>
        <v>610.5675</v>
      </c>
      <c r="GF302" s="27">
        <f>IF($O302&gt;=GF$1,$S302,0)</f>
        <v>0</v>
      </c>
      <c r="GG302" s="27">
        <f>IF($O302&gt;=GG$1,$S302,0)</f>
        <v>0</v>
      </c>
      <c r="GH302" s="27">
        <f>IF($O302&gt;=GH$1,$S302,0)</f>
        <v>0</v>
      </c>
      <c r="GI302" s="27">
        <f>IF($O302&gt;=GI$1,$S302,0)</f>
        <v>0</v>
      </c>
      <c r="GJ302" s="27">
        <f>IF($O302&gt;=GJ$1,$S302,0)</f>
        <v>0</v>
      </c>
      <c r="GK302" s="27">
        <f>IF($O302&gt;=GK$1,$S302,0)</f>
        <v>0</v>
      </c>
      <c r="GL302" s="27">
        <f>IF($O302&gt;=GL$1,$S302,0)</f>
        <v>0</v>
      </c>
      <c r="GM302" s="27">
        <f>IF($O302&gt;=GM$1,$S302,0)</f>
        <v>0</v>
      </c>
      <c r="GN302" s="27">
        <f>IF($O302&gt;=GN$1,$S302,0)</f>
        <v>0</v>
      </c>
      <c r="GO302" s="27">
        <f>IF($O302&gt;=GO$1,$S302,0)</f>
        <v>0</v>
      </c>
      <c r="GP302" s="27">
        <f>IF($O302&gt;=GP$1,$S302,0)</f>
        <v>0</v>
      </c>
      <c r="GQ302" s="27">
        <f>IF($O302&gt;=GQ$1,$S302,0)</f>
        <v>0</v>
      </c>
      <c r="GR302" s="27">
        <f>IF($O302&gt;=GR$1,$S302,0)</f>
        <v>0</v>
      </c>
      <c r="GS302" s="27">
        <f>IF($O302&gt;=GS$1,$S302,0)</f>
        <v>0</v>
      </c>
      <c r="GT302" s="27">
        <f>IF($O302&gt;=GT$1,$S302,0)</f>
        <v>0</v>
      </c>
      <c r="GU302" s="27">
        <f>IF($O302&gt;=GU$1,$S302,0)</f>
        <v>0</v>
      </c>
      <c r="GV302" s="27">
        <f>IF($O302&gt;=GV$1,$S302,0)</f>
        <v>0</v>
      </c>
      <c r="GW302" s="27">
        <f>IF($O302&gt;=GW$1,$S302,0)</f>
        <v>0</v>
      </c>
      <c r="GX302" s="27">
        <f>IF($O302&gt;=GX$1,$S302,0)</f>
        <v>0</v>
      </c>
      <c r="GY302" s="27">
        <f>IF($O302&gt;=GY$1,$S302,0)</f>
        <v>0</v>
      </c>
      <c r="GZ302" s="27">
        <f>IF($O302&gt;=GZ$1,$S302,0)</f>
        <v>0</v>
      </c>
      <c r="HA302" s="27">
        <f>IF($O302&gt;=HA$1,$S302,0)</f>
        <v>0</v>
      </c>
      <c r="HB302" s="27">
        <f>IF($O302&gt;=HB$1,$S302,0)</f>
        <v>0</v>
      </c>
      <c r="HC302" s="27">
        <f>IF($O302&gt;=HC$1,$S302,0)</f>
        <v>0</v>
      </c>
    </row>
    <row r="303" spans="1:211">
      <c r="A303" s="3">
        <v>42080</v>
      </c>
      <c r="B303" s="3" t="s">
        <v>311</v>
      </c>
      <c r="C303" s="3" t="s">
        <v>107</v>
      </c>
      <c r="D303" s="3">
        <v>52</v>
      </c>
      <c r="E303" s="4">
        <v>33336</v>
      </c>
      <c r="F303" s="5">
        <v>27.219178082191782</v>
      </c>
      <c r="G303" s="3" t="s">
        <v>99</v>
      </c>
      <c r="H303" s="4">
        <v>24114</v>
      </c>
      <c r="I303" s="9" t="s">
        <v>826</v>
      </c>
      <c r="J303" s="5">
        <v>3316.88</v>
      </c>
      <c r="K303" s="31">
        <v>338</v>
      </c>
      <c r="L303" s="32">
        <v>27</v>
      </c>
      <c r="M303" s="33">
        <f>VLOOKUP(L303,FIND,3,TRUE)</f>
        <v>1.5</v>
      </c>
      <c r="N303" s="32">
        <f>IF(L303&gt;30,180,VLOOKUP(L303,TEMPO,2,FALSE))</f>
        <v>162</v>
      </c>
      <c r="O303" s="32">
        <f>IF(R303&gt;0,4,N303)</f>
        <v>162</v>
      </c>
      <c r="P303" s="96">
        <f>J303*M303*L303</f>
        <v>134333.63999999998</v>
      </c>
      <c r="Q303" s="96">
        <f>10934.45*2</f>
        <v>21868.9</v>
      </c>
      <c r="R303" s="96">
        <f>IF(P303&lt;=Q303,P303/4,0)</f>
        <v>0</v>
      </c>
      <c r="S303" s="5">
        <f>IF(P303&gt;=Q303,P303/N303,0)</f>
        <v>829.21999999999991</v>
      </c>
      <c r="T303" s="3"/>
      <c r="U303" s="3">
        <f>IF(T303="",1,0)</f>
        <v>1</v>
      </c>
      <c r="V303" s="3">
        <v>634</v>
      </c>
      <c r="W303" s="5">
        <v>0</v>
      </c>
      <c r="X303" s="5">
        <v>203.3</v>
      </c>
      <c r="Y303" s="5">
        <f>X303*W303</f>
        <v>0</v>
      </c>
      <c r="Z303" s="5">
        <v>400</v>
      </c>
      <c r="AA303" s="5">
        <f>S303+Y303+Z303</f>
        <v>1229.2199999999998</v>
      </c>
      <c r="AB303" s="39">
        <f>(J303/12+J303/12*1.3333333333+450/12+J303/30*6/12+J303)*1.3+Y303+Z303+153.9</f>
        <v>5824.8932888769114</v>
      </c>
      <c r="AC303" s="39" t="s">
        <v>107</v>
      </c>
      <c r="AD303" s="39">
        <f>J303*1.3+400+153.9</f>
        <v>4865.8440000000001</v>
      </c>
      <c r="AE303" s="39">
        <f>SUMIFS('CUSTO MENSAL FUNC NOVO'!H:H,'CUSTO MENSAL FUNC NOVO'!A:A,'VALORES MENSAIS'!AC303)</f>
        <v>3348.9422500000001</v>
      </c>
      <c r="AF303" s="27">
        <f>IF($R303&gt;0,$R303,$S303)+$Y303+$Z303</f>
        <v>1229.2199999999998</v>
      </c>
      <c r="AG303" s="27">
        <f>IF($R303&gt;0,$R303,$S303)+$Y303+$Z303</f>
        <v>1229.2199999999998</v>
      </c>
      <c r="AH303" s="27">
        <f>IF($R303&gt;0,$R303,$S303)+$Y303+$Z303</f>
        <v>1229.2199999999998</v>
      </c>
      <c r="AI303" s="27">
        <f>IF($R303&gt;0,$R303,$S303)+$Y303+$Z303</f>
        <v>1229.2199999999998</v>
      </c>
      <c r="AJ303" s="27">
        <f>IF($O303&gt;=AJ$1,$S303+$Y303+$Z303,$Y303+$Z303)</f>
        <v>1229.2199999999998</v>
      </c>
      <c r="AK303" s="27">
        <f>IF($O303&gt;=AK$1,$S303+$Y303+$Z303,$Y303+$Z303)</f>
        <v>1229.2199999999998</v>
      </c>
      <c r="AL303" s="27">
        <f>IF($O303&gt;=AL$1,$S303+$Y303+$Z303,$Y303+$Z303)</f>
        <v>1229.2199999999998</v>
      </c>
      <c r="AM303" s="27">
        <f>IF($O303&gt;=AM$1,$S303+$Y303+$Z303,$Y303+$Z303)</f>
        <v>1229.2199999999998</v>
      </c>
      <c r="AN303" s="27">
        <f>IF($O303&gt;=AN$1,$S303+$Y303+$Z303,$Y303+$Z303)</f>
        <v>1229.2199999999998</v>
      </c>
      <c r="AO303" s="27">
        <f>IF($O303&gt;=AO$1,$S303+$Y303+$Z303,$Y303+$Z303)</f>
        <v>1229.2199999999998</v>
      </c>
      <c r="AP303" s="27">
        <f>IF($O303&gt;=AP$1,$S303+$Y303+$Z303,$Y303+$Z303)</f>
        <v>1229.2199999999998</v>
      </c>
      <c r="AQ303" s="27">
        <f>IF($O303&gt;=AQ$1,$S303+$Y303+$Z303,$Y303+$Z303)</f>
        <v>1229.2199999999998</v>
      </c>
      <c r="AR303" s="27">
        <f>IF($O303&gt;=AR$1,$S303+$Y303+$Z303,$Y303+$Z303)</f>
        <v>1229.2199999999998</v>
      </c>
      <c r="AS303" s="27">
        <f>IF($O303&gt;=AS$1,$S303+$Y303+$Z303,$Y303+$Z303)</f>
        <v>1229.2199999999998</v>
      </c>
      <c r="AT303" s="27">
        <f>IF($O303&gt;=AT$1,$S303+$Y303+$Z303,$Y303+$Z303)</f>
        <v>1229.2199999999998</v>
      </c>
      <c r="AU303" s="27">
        <f>IF($O303&gt;=AU$1,$S303+$Y303+$Z303,$Y303+$Z303)</f>
        <v>1229.2199999999998</v>
      </c>
      <c r="AV303" s="27">
        <f>IF($O303&gt;=AV$1,$S303+$Y303+$Z303,$Y303+$Z303)</f>
        <v>1229.2199999999998</v>
      </c>
      <c r="AW303" s="27">
        <f>IF($O303&gt;=AW$1,$S303+$Y303+$Z303,$Y303+$Z303)</f>
        <v>1229.2199999999998</v>
      </c>
      <c r="AX303" s="27">
        <f>IF($O303&gt;=AX$1,$S303+$Y303+$Z303,$Y303+$Z303)</f>
        <v>1229.2199999999998</v>
      </c>
      <c r="AY303" s="27">
        <f>IF($O303&gt;=AY$1,$S303+$Y303+$Z303,$Y303+$Z303)</f>
        <v>1229.2199999999998</v>
      </c>
      <c r="AZ303" s="27">
        <f>IF($O303&gt;=AZ$1,$S303+$Y303+$Z303,$Y303+$Z303)</f>
        <v>1229.2199999999998</v>
      </c>
      <c r="BA303" s="27">
        <f>IF($O303&gt;=BA$1,$S303+$Y303+$Z303,$Y303+$Z303)</f>
        <v>1229.2199999999998</v>
      </c>
      <c r="BB303" s="27">
        <f>IF($O303&gt;=BB$1,$S303+$Y303+$Z303,$Y303+$Z303)</f>
        <v>1229.2199999999998</v>
      </c>
      <c r="BC303" s="27">
        <f>IF($O303&gt;=BC$1,$S303+$Y303+$Z303,$Y303+$Z303)</f>
        <v>1229.2199999999998</v>
      </c>
      <c r="BD303" s="27">
        <f>IF($O303&gt;=BD$1,$S303+$Y303+$Z303,$Y303+$Z303)</f>
        <v>1229.2199999999998</v>
      </c>
      <c r="BE303" s="27">
        <f>IF($O303&gt;=BE$1,$S303+$Y303+$Z303,$Y303+$Z303)</f>
        <v>1229.2199999999998</v>
      </c>
      <c r="BF303" s="27">
        <f>IF($O303&gt;=BF$1,$S303+$Y303+$Z303,$Y303+$Z303)</f>
        <v>1229.2199999999998</v>
      </c>
      <c r="BG303" s="27">
        <f>IF($O303&gt;=BG$1,$S303+$Y303+$Z303,$Y303+$Z303)</f>
        <v>1229.2199999999998</v>
      </c>
      <c r="BH303" s="27">
        <f>IF($O303&gt;=BH$1,$S303+$Y303+$Z303,$Y303+$Z303)</f>
        <v>1229.2199999999998</v>
      </c>
      <c r="BI303" s="27">
        <f>IF($O303&gt;=BI$1,$S303+$Y303+$Z303,$Y303+$Z303)</f>
        <v>1229.2199999999998</v>
      </c>
      <c r="BJ303" s="27">
        <f>IF($O303&gt;=BJ$1,$S303+$Y303+$Z303,$Y303+$Z303)</f>
        <v>1229.2199999999998</v>
      </c>
      <c r="BK303" s="27">
        <f>IF($O303&gt;=BK$1,$S303+$Y303+$Z303,$Y303+$Z303)</f>
        <v>1229.2199999999998</v>
      </c>
      <c r="BL303" s="27">
        <f>IF($O303&gt;=BL$1,$S303+$Y303+$Z303,$Y303+$Z303)</f>
        <v>1229.2199999999998</v>
      </c>
      <c r="BM303" s="27">
        <f>IF($O303&gt;=BM$1,$S303+$Y303+$Z303,$Y303+$Z303)</f>
        <v>1229.2199999999998</v>
      </c>
      <c r="BN303" s="27">
        <f>IF($O303&gt;=BN$1,$S303+$Y303+$Z303,$Y303+$Z303)</f>
        <v>1229.2199999999998</v>
      </c>
      <c r="BO303" s="27">
        <f>IF($O303&gt;=BO$1,$S303+$Y303+$Z303,$Y303+$Z303)</f>
        <v>1229.2199999999998</v>
      </c>
      <c r="BP303" s="27">
        <f>IF($O303&gt;=BP$1,$S303+$Y303+$Z303,$Y303+$Z303)</f>
        <v>1229.2199999999998</v>
      </c>
      <c r="BQ303" s="27">
        <f>IF($O303&gt;=BQ$1,$S303+$Y303+$Z303,$Y303+$Z303)</f>
        <v>1229.2199999999998</v>
      </c>
      <c r="BR303" s="27">
        <f>IF($O303&gt;=BR$1,$S303+$Y303+$Z303,$Y303+$Z303)</f>
        <v>1229.2199999999998</v>
      </c>
      <c r="BS303" s="27">
        <f>IF($O303&gt;=BS$1,$S303+$Y303+$Z303,$Y303+$Z303)</f>
        <v>1229.2199999999998</v>
      </c>
      <c r="BT303" s="27">
        <f>IF($O303&gt;=BT$1,$S303+$Y303+$Z303,$Y303+$Z303)</f>
        <v>1229.2199999999998</v>
      </c>
      <c r="BU303" s="27">
        <f>IF($O303&gt;=BU$1,$S303+$Y303+$Z303,$Y303+$Z303)</f>
        <v>1229.2199999999998</v>
      </c>
      <c r="BV303" s="27">
        <f>IF($O303&gt;=BV$1,$S303+$Y303+$Z303,$Y303+$Z303)</f>
        <v>1229.2199999999998</v>
      </c>
      <c r="BW303" s="27">
        <f>IF($O303&gt;=BW$1,$S303+$Y303+$Z303,$Y303+$Z303)</f>
        <v>1229.2199999999998</v>
      </c>
      <c r="BX303" s="27">
        <f>IF($O303&gt;=BX$1,$S303+$Y303+$Z303,$Y303+$Z303)</f>
        <v>1229.2199999999998</v>
      </c>
      <c r="BY303" s="27">
        <f>IF($O303&gt;=BY$1,$S303+$Y303+$Z303,$Y303+$Z303)</f>
        <v>1229.2199999999998</v>
      </c>
      <c r="BZ303" s="27">
        <f>IF($O303&gt;=BZ$1,$S303+$Y303+$Z303,$Y303+$Z303)</f>
        <v>1229.2199999999998</v>
      </c>
      <c r="CA303" s="27">
        <f>IF($O303&gt;=CA$1,$S303+$Y303+$Z303,$Y303+$Z303)</f>
        <v>1229.2199999999998</v>
      </c>
      <c r="CB303" s="27">
        <f>IF($O303&gt;=CB$1,$S303+$Y303+$Z303,$Y303+$Z303)</f>
        <v>1229.2199999999998</v>
      </c>
      <c r="CC303" s="27">
        <f>IF($O303&gt;=CC$1,$S303+$Y303+$Z303,$Y303+$Z303)</f>
        <v>1229.2199999999998</v>
      </c>
      <c r="CD303" s="27">
        <f>IF($O303&gt;=CD$1,$S303+$Y303+$Z303,$Y303+$Z303)</f>
        <v>1229.2199999999998</v>
      </c>
      <c r="CE303" s="27">
        <f>IF($O303&gt;=CE$1,$S303+$Y303+$Z303,$Y303+$Z303)</f>
        <v>1229.2199999999998</v>
      </c>
      <c r="CF303" s="27">
        <f>IF($O303&gt;=CF$1,$S303+$Y303+$Z303,$Y303+$Z303)</f>
        <v>1229.2199999999998</v>
      </c>
      <c r="CG303" s="27">
        <f>IF($O303&gt;=CG$1,$S303+$Y303+$Z303,$Y303+$Z303)</f>
        <v>1229.2199999999998</v>
      </c>
      <c r="CH303" s="27">
        <f>IF($O303&gt;=CH$1,$S303+$Y303+$Z303,$Y303+$Z303)</f>
        <v>1229.2199999999998</v>
      </c>
      <c r="CI303" s="27">
        <f>IF($O303&gt;=CI$1,$S303+$Y303+$Z303,$Y303+$Z303)</f>
        <v>1229.2199999999998</v>
      </c>
      <c r="CJ303" s="27">
        <f>IF($O303&gt;=CJ$1,$S303+$Y303+$Z303,$Y303+$Z303)</f>
        <v>1229.2199999999998</v>
      </c>
      <c r="CK303" s="27">
        <f>IF($O303&gt;=CK$1,$S303+$Y303+$Z303,$Y303+$Z303)</f>
        <v>1229.2199999999998</v>
      </c>
      <c r="CL303" s="27">
        <f>IF($O303&gt;=CL$1,$S303+$Y303+$Z303,$Y303+$Z303)</f>
        <v>1229.2199999999998</v>
      </c>
      <c r="CM303" s="27">
        <f>IF($O303&gt;=CM$1,$S303+$Y303+$Z303,$Y303+$Z303)</f>
        <v>1229.2199999999998</v>
      </c>
      <c r="CN303" s="27">
        <f>IF($O303&gt;=CN$1,$S303+$Y303,$Y303)</f>
        <v>829.21999999999991</v>
      </c>
      <c r="CO303" s="27">
        <f>IF($O303&gt;=CO$1,$S303+$Y303,$Y303)</f>
        <v>829.21999999999991</v>
      </c>
      <c r="CP303" s="27">
        <f>IF($O303&gt;=CP$1,$S303+$Y303,$Y303)</f>
        <v>829.21999999999991</v>
      </c>
      <c r="CQ303" s="27">
        <f>IF($O303&gt;=CQ$1,$S303+$Y303,$Y303)</f>
        <v>829.21999999999991</v>
      </c>
      <c r="CR303" s="27">
        <f>IF($O303&gt;=CR$1,$S303+$Y303,$Y303)</f>
        <v>829.21999999999991</v>
      </c>
      <c r="CS303" s="27">
        <f>IF($O303&gt;=CS$1,$S303+$Y303,$Y303)</f>
        <v>829.21999999999991</v>
      </c>
      <c r="CT303" s="27">
        <f>IF($O303&gt;=CT$1,$S303+$Y303,$Y303)</f>
        <v>829.21999999999991</v>
      </c>
      <c r="CU303" s="27">
        <f>IF($O303&gt;=CU$1,$S303+$Y303,$Y303)</f>
        <v>829.21999999999991</v>
      </c>
      <c r="CV303" s="27">
        <f>IF($O303&gt;=CV$1,$S303+$Y303,$Y303)</f>
        <v>829.21999999999991</v>
      </c>
      <c r="CW303" s="27">
        <f>IF($O303&gt;=CW$1,$S303+$Y303,$Y303)</f>
        <v>829.21999999999991</v>
      </c>
      <c r="CX303" s="27">
        <f>IF($O303&gt;=CX$1,$S303+$Y303,$Y303)</f>
        <v>829.21999999999991</v>
      </c>
      <c r="CY303" s="27">
        <f>IF($O303&gt;=CY$1,$S303+$Y303,$Y303)</f>
        <v>829.21999999999991</v>
      </c>
      <c r="CZ303" s="27">
        <f>IF($O303&gt;=CZ$1,$S303+$Y303,$Y303)</f>
        <v>829.21999999999991</v>
      </c>
      <c r="DA303" s="27">
        <f>IF($O303&gt;=DA$1,$S303+$Y303,$Y303)</f>
        <v>829.21999999999991</v>
      </c>
      <c r="DB303" s="27">
        <f>IF($O303&gt;=DB$1,$S303+$Y303,$Y303)</f>
        <v>829.21999999999991</v>
      </c>
      <c r="DC303" s="27">
        <f>IF($O303&gt;=DC$1,$S303+$Y303,$Y303)</f>
        <v>829.21999999999991</v>
      </c>
      <c r="DD303" s="27">
        <f>IF($O303&gt;=DD$1,$S303+$Y303,$Y303)</f>
        <v>829.21999999999991</v>
      </c>
      <c r="DE303" s="27">
        <f>IF($O303&gt;=DE$1,$S303+$Y303,$Y303)</f>
        <v>829.21999999999991</v>
      </c>
      <c r="DF303" s="27">
        <f>IF($O303&gt;=DF$1,$S303+$Y303,$Y303)</f>
        <v>829.21999999999991</v>
      </c>
      <c r="DG303" s="27">
        <f>IF($O303&gt;=DG$1,$S303+$Y303,$Y303)</f>
        <v>829.21999999999991</v>
      </c>
      <c r="DH303" s="27">
        <f>IF($O303&gt;=DH$1,$S303+$Y303,$Y303)</f>
        <v>829.21999999999991</v>
      </c>
      <c r="DI303" s="27">
        <f>IF($O303&gt;=DI$1,$S303+$Y303,$Y303)</f>
        <v>829.21999999999991</v>
      </c>
      <c r="DJ303" s="27">
        <f>IF($O303&gt;=DJ$1,$S303+$Y303,$Y303)</f>
        <v>829.21999999999991</v>
      </c>
      <c r="DK303" s="27">
        <f>IF($O303&gt;=DK$1,$S303+$Y303,$Y303)</f>
        <v>829.21999999999991</v>
      </c>
      <c r="DL303" s="27">
        <f>IF($O303&gt;=DL$1,$S303+$Y303,$Y303)</f>
        <v>829.21999999999991</v>
      </c>
      <c r="DM303" s="27">
        <f>IF($O303&gt;=DM$1,$S303+$Y303,$Y303)</f>
        <v>829.21999999999991</v>
      </c>
      <c r="DN303" s="27">
        <f>IF($O303&gt;=DN$1,$S303+$Y303,$Y303)</f>
        <v>829.21999999999991</v>
      </c>
      <c r="DO303" s="27">
        <f>IF($O303&gt;=DO$1,$S303+$Y303,$Y303)</f>
        <v>829.21999999999991</v>
      </c>
      <c r="DP303" s="27">
        <f>IF($O303&gt;=DP$1,$S303+$Y303,$Y303)</f>
        <v>829.21999999999991</v>
      </c>
      <c r="DQ303" s="27">
        <f>IF($O303&gt;=DQ$1,$S303+$Y303,$Y303)</f>
        <v>829.21999999999991</v>
      </c>
      <c r="DR303" s="27">
        <f>IF($O303&gt;=DR$1,$S303+$Y303,$Y303)</f>
        <v>829.21999999999991</v>
      </c>
      <c r="DS303" s="27">
        <f>IF($O303&gt;=DS$1,$S303+$Y303,$Y303)</f>
        <v>829.21999999999991</v>
      </c>
      <c r="DT303" s="27">
        <f>IF($O303&gt;=DT$1,$S303+$Y303,$Y303)</f>
        <v>829.21999999999991</v>
      </c>
      <c r="DU303" s="27">
        <f>IF($O303&gt;=DU$1,$S303+$Y303,$Y303)</f>
        <v>829.21999999999991</v>
      </c>
      <c r="DV303" s="27">
        <f>IF($O303&gt;=DV$1,$S303+$Y303,$Y303)</f>
        <v>829.21999999999991</v>
      </c>
      <c r="DW303" s="27">
        <f>IF($O303&gt;=DW$1,$S303+$Y303,$Y303)</f>
        <v>829.21999999999991</v>
      </c>
      <c r="DX303" s="27">
        <f>IF($O303&gt;=DX$1,$S303+$Y303,$Y303)</f>
        <v>829.21999999999991</v>
      </c>
      <c r="DY303" s="27">
        <f>IF($O303&gt;=DY$1,$S303+$Y303,$Y303)</f>
        <v>829.21999999999991</v>
      </c>
      <c r="DZ303" s="27">
        <f>IF($O303&gt;=DZ$1,$S303+$Y303,$Y303)</f>
        <v>829.21999999999991</v>
      </c>
      <c r="EA303" s="27">
        <f>IF($O303&gt;=EA$1,$S303+$Y303,$Y303)</f>
        <v>829.21999999999991</v>
      </c>
      <c r="EB303" s="27">
        <f>IF($O303&gt;=EB$1,$S303+$Y303,$Y303)</f>
        <v>829.21999999999991</v>
      </c>
      <c r="EC303" s="27">
        <f>IF($O303&gt;=EC$1,$S303+$Y303,$Y303)</f>
        <v>829.21999999999991</v>
      </c>
      <c r="ED303" s="27">
        <f>IF($O303&gt;=ED$1,$S303+$Y303,$Y303)</f>
        <v>829.21999999999991</v>
      </c>
      <c r="EE303" s="27">
        <f>IF($O303&gt;=EE$1,$S303+$Y303,$Y303)</f>
        <v>829.21999999999991</v>
      </c>
      <c r="EF303" s="27">
        <f>IF($O303&gt;=EF$1,$S303+$Y303,$Y303)</f>
        <v>829.21999999999991</v>
      </c>
      <c r="EG303" s="27">
        <f>IF($O303&gt;=EG$1,$S303+$Y303,$Y303)</f>
        <v>829.21999999999991</v>
      </c>
      <c r="EH303" s="27">
        <f>IF($O303&gt;=EH$1,$S303+$Y303,$Y303)</f>
        <v>829.21999999999991</v>
      </c>
      <c r="EI303" s="27">
        <f>IF($O303&gt;=EI$1,$S303+$Y303,$Y303)</f>
        <v>829.21999999999991</v>
      </c>
      <c r="EJ303" s="27">
        <f>IF($O303&gt;=EJ$1,$S303+$Y303,$Y303)</f>
        <v>829.21999999999991</v>
      </c>
      <c r="EK303" s="27">
        <f>IF($O303&gt;=EK$1,$S303+$Y303,$Y303)</f>
        <v>829.21999999999991</v>
      </c>
      <c r="EL303" s="27">
        <f>IF($O303&gt;=EL$1,$S303+$Y303,$Y303)</f>
        <v>829.21999999999991</v>
      </c>
      <c r="EM303" s="27">
        <f>IF($O303&gt;=EM$1,$S303+$Y303,$Y303)</f>
        <v>829.21999999999991</v>
      </c>
      <c r="EN303" s="27">
        <f>IF($O303&gt;=EN$1,$S303+$Y303,$Y303)</f>
        <v>829.21999999999991</v>
      </c>
      <c r="EO303" s="27">
        <f>IF($O303&gt;=EO$1,$S303+$Y303,$Y303)</f>
        <v>829.21999999999991</v>
      </c>
      <c r="EP303" s="27">
        <f>IF($O303&gt;=EP$1,$S303+$Y303,$Y303)</f>
        <v>829.21999999999991</v>
      </c>
      <c r="EQ303" s="27">
        <f>IF($O303&gt;=EQ$1,$S303+$Y303,$Y303)</f>
        <v>829.21999999999991</v>
      </c>
      <c r="ER303" s="27">
        <f>IF($O303&gt;=ER$1,$S303+$Y303,$Y303)</f>
        <v>829.21999999999991</v>
      </c>
      <c r="ES303" s="27">
        <f>IF($O303&gt;=ES$1,$S303+$Y303,$Y303)</f>
        <v>829.21999999999991</v>
      </c>
      <c r="ET303" s="27">
        <f>IF($O303&gt;=ET$1,$S303+$Y303,$Y303)</f>
        <v>829.21999999999991</v>
      </c>
      <c r="EU303" s="27">
        <f>IF($O303&gt;=EU$1,$S303+$Y303,$Y303)</f>
        <v>829.21999999999991</v>
      </c>
      <c r="EV303" s="27">
        <f>IF($O303&gt;=EV$1,$S303,0)</f>
        <v>829.21999999999991</v>
      </c>
      <c r="EW303" s="27">
        <f>IF($O303&gt;=EW$1,$S303,0)</f>
        <v>829.21999999999991</v>
      </c>
      <c r="EX303" s="27">
        <f>IF($O303&gt;=EX$1,$S303,0)</f>
        <v>829.21999999999991</v>
      </c>
      <c r="EY303" s="27">
        <f>IF($O303&gt;=EY$1,$S303,0)</f>
        <v>829.21999999999991</v>
      </c>
      <c r="EZ303" s="27">
        <f>IF($O303&gt;=EZ$1,$S303,0)</f>
        <v>829.21999999999991</v>
      </c>
      <c r="FA303" s="27">
        <f>IF($O303&gt;=FA$1,$S303,0)</f>
        <v>829.21999999999991</v>
      </c>
      <c r="FB303" s="27">
        <f>IF($O303&gt;=FB$1,$S303,0)</f>
        <v>829.21999999999991</v>
      </c>
      <c r="FC303" s="27">
        <f>IF($O303&gt;=FC$1,$S303,0)</f>
        <v>829.21999999999991</v>
      </c>
      <c r="FD303" s="27">
        <f>IF($O303&gt;=FD$1,$S303,0)</f>
        <v>829.21999999999991</v>
      </c>
      <c r="FE303" s="27">
        <f>IF($O303&gt;=FE$1,$S303,0)</f>
        <v>829.21999999999991</v>
      </c>
      <c r="FF303" s="27">
        <f>IF($O303&gt;=FF$1,$S303,0)</f>
        <v>829.21999999999991</v>
      </c>
      <c r="FG303" s="27">
        <f>IF($O303&gt;=FG$1,$S303,0)</f>
        <v>829.21999999999991</v>
      </c>
      <c r="FH303" s="27">
        <f>IF($O303&gt;=FH$1,$S303,0)</f>
        <v>829.21999999999991</v>
      </c>
      <c r="FI303" s="27">
        <f>IF($O303&gt;=FI$1,$S303,0)</f>
        <v>829.21999999999991</v>
      </c>
      <c r="FJ303" s="27">
        <f>IF($O303&gt;=FJ$1,$S303,0)</f>
        <v>829.21999999999991</v>
      </c>
      <c r="FK303" s="27">
        <f>IF($O303&gt;=FK$1,$S303,0)</f>
        <v>829.21999999999991</v>
      </c>
      <c r="FL303" s="27">
        <f>IF($O303&gt;=FL$1,$S303,0)</f>
        <v>829.21999999999991</v>
      </c>
      <c r="FM303" s="27">
        <f>IF($O303&gt;=FM$1,$S303,0)</f>
        <v>829.21999999999991</v>
      </c>
      <c r="FN303" s="27">
        <f>IF($O303&gt;=FN$1,$S303,0)</f>
        <v>829.21999999999991</v>
      </c>
      <c r="FO303" s="27">
        <f>IF($O303&gt;=FO$1,$S303,0)</f>
        <v>829.21999999999991</v>
      </c>
      <c r="FP303" s="27">
        <f>IF($O303&gt;=FP$1,$S303,0)</f>
        <v>829.21999999999991</v>
      </c>
      <c r="FQ303" s="27">
        <f>IF($O303&gt;=FQ$1,$S303,0)</f>
        <v>829.21999999999991</v>
      </c>
      <c r="FR303" s="27">
        <f>IF($O303&gt;=FR$1,$S303,0)</f>
        <v>829.21999999999991</v>
      </c>
      <c r="FS303" s="27">
        <f>IF($O303&gt;=FS$1,$S303,0)</f>
        <v>829.21999999999991</v>
      </c>
      <c r="FT303" s="27">
        <f>IF($O303&gt;=FT$1,$S303,0)</f>
        <v>829.21999999999991</v>
      </c>
      <c r="FU303" s="27">
        <f>IF($O303&gt;=FU$1,$S303,0)</f>
        <v>829.21999999999991</v>
      </c>
      <c r="FV303" s="27">
        <f>IF($O303&gt;=FV$1,$S303,0)</f>
        <v>829.21999999999991</v>
      </c>
      <c r="FW303" s="27">
        <f>IF($O303&gt;=FW$1,$S303,0)</f>
        <v>829.21999999999991</v>
      </c>
      <c r="FX303" s="27">
        <f>IF($O303&gt;=FX$1,$S303,0)</f>
        <v>829.21999999999991</v>
      </c>
      <c r="FY303" s="27">
        <f>IF($O303&gt;=FY$1,$S303,0)</f>
        <v>829.21999999999991</v>
      </c>
      <c r="FZ303" s="27">
        <f>IF($O303&gt;=FZ$1,$S303,0)</f>
        <v>829.21999999999991</v>
      </c>
      <c r="GA303" s="27">
        <f>IF($O303&gt;=GA$1,$S303,0)</f>
        <v>829.21999999999991</v>
      </c>
      <c r="GB303" s="27">
        <f>IF($O303&gt;=GB$1,$S303,0)</f>
        <v>829.21999999999991</v>
      </c>
      <c r="GC303" s="27">
        <f>IF($O303&gt;=GC$1,$S303,0)</f>
        <v>829.21999999999991</v>
      </c>
      <c r="GD303" s="27">
        <f>IF($O303&gt;=GD$1,$S303,0)</f>
        <v>829.21999999999991</v>
      </c>
      <c r="GE303" s="27">
        <f>IF($O303&gt;=GE$1,$S303,0)</f>
        <v>829.21999999999991</v>
      </c>
      <c r="GF303" s="27">
        <f>IF($O303&gt;=GF$1,$S303,0)</f>
        <v>829.21999999999991</v>
      </c>
      <c r="GG303" s="27">
        <f>IF($O303&gt;=GG$1,$S303,0)</f>
        <v>829.21999999999991</v>
      </c>
      <c r="GH303" s="27">
        <f>IF($O303&gt;=GH$1,$S303,0)</f>
        <v>829.21999999999991</v>
      </c>
      <c r="GI303" s="27">
        <f>IF($O303&gt;=GI$1,$S303,0)</f>
        <v>829.21999999999991</v>
      </c>
      <c r="GJ303" s="27">
        <f>IF($O303&gt;=GJ$1,$S303,0)</f>
        <v>829.21999999999991</v>
      </c>
      <c r="GK303" s="27">
        <f>IF($O303&gt;=GK$1,$S303,0)</f>
        <v>829.21999999999991</v>
      </c>
      <c r="GL303" s="27">
        <f>IF($O303&gt;=GL$1,$S303,0)</f>
        <v>0</v>
      </c>
      <c r="GM303" s="27">
        <f>IF($O303&gt;=GM$1,$S303,0)</f>
        <v>0</v>
      </c>
      <c r="GN303" s="27">
        <f>IF($O303&gt;=GN$1,$S303,0)</f>
        <v>0</v>
      </c>
      <c r="GO303" s="27">
        <f>IF($O303&gt;=GO$1,$S303,0)</f>
        <v>0</v>
      </c>
      <c r="GP303" s="27">
        <f>IF($O303&gt;=GP$1,$S303,0)</f>
        <v>0</v>
      </c>
      <c r="GQ303" s="27">
        <f>IF($O303&gt;=GQ$1,$S303,0)</f>
        <v>0</v>
      </c>
      <c r="GR303" s="27">
        <f>IF($O303&gt;=GR$1,$S303,0)</f>
        <v>0</v>
      </c>
      <c r="GS303" s="27">
        <f>IF($O303&gt;=GS$1,$S303,0)</f>
        <v>0</v>
      </c>
      <c r="GT303" s="27">
        <f>IF($O303&gt;=GT$1,$S303,0)</f>
        <v>0</v>
      </c>
      <c r="GU303" s="27">
        <f>IF($O303&gt;=GU$1,$S303,0)</f>
        <v>0</v>
      </c>
      <c r="GV303" s="27">
        <f>IF($O303&gt;=GV$1,$S303,0)</f>
        <v>0</v>
      </c>
      <c r="GW303" s="27">
        <f>IF($O303&gt;=GW$1,$S303,0)</f>
        <v>0</v>
      </c>
      <c r="GX303" s="27">
        <f>IF($O303&gt;=GX$1,$S303,0)</f>
        <v>0</v>
      </c>
      <c r="GY303" s="27">
        <f>IF($O303&gt;=GY$1,$S303,0)</f>
        <v>0</v>
      </c>
      <c r="GZ303" s="27">
        <f>IF($O303&gt;=GZ$1,$S303,0)</f>
        <v>0</v>
      </c>
      <c r="HA303" s="27">
        <f>IF($O303&gt;=HA$1,$S303,0)</f>
        <v>0</v>
      </c>
      <c r="HB303" s="27">
        <f>IF($O303&gt;=HB$1,$S303,0)</f>
        <v>0</v>
      </c>
      <c r="HC303" s="27">
        <f>IF($O303&gt;=HC$1,$S303,0)</f>
        <v>0</v>
      </c>
    </row>
    <row r="304" spans="1:211">
      <c r="A304" s="3">
        <v>84506</v>
      </c>
      <c r="B304" s="3" t="s">
        <v>177</v>
      </c>
      <c r="C304" s="3" t="s">
        <v>107</v>
      </c>
      <c r="D304" s="3">
        <v>52</v>
      </c>
      <c r="E304" s="4">
        <v>36648</v>
      </c>
      <c r="F304" s="5">
        <v>18.145205479452056</v>
      </c>
      <c r="G304" s="3" t="s">
        <v>99</v>
      </c>
      <c r="H304" s="4">
        <v>24388</v>
      </c>
      <c r="I304" s="9" t="s">
        <v>826</v>
      </c>
      <c r="J304" s="5">
        <v>2988.16</v>
      </c>
      <c r="K304" s="31">
        <v>338</v>
      </c>
      <c r="L304" s="32">
        <v>18</v>
      </c>
      <c r="M304" s="33">
        <f>VLOOKUP(L304,FIND,3,TRUE)</f>
        <v>1.2</v>
      </c>
      <c r="N304" s="32">
        <f>IF(L304&gt;30,180,VLOOKUP(L304,TEMPO,2,FALSE))</f>
        <v>108</v>
      </c>
      <c r="O304" s="32">
        <f>IF(R304&gt;0,4,N304)</f>
        <v>108</v>
      </c>
      <c r="P304" s="96">
        <f>J304*M304*L304</f>
        <v>64544.256000000001</v>
      </c>
      <c r="Q304" s="96">
        <f>10934.45*2</f>
        <v>21868.9</v>
      </c>
      <c r="R304" s="96">
        <f>IF(P304&lt;=Q304,P304/4,0)</f>
        <v>0</v>
      </c>
      <c r="S304" s="5">
        <f>IF(P304&gt;=Q304,P304/N304,0)</f>
        <v>597.63200000000006</v>
      </c>
      <c r="T304" s="3"/>
      <c r="U304" s="3">
        <f>IF(T304="",1,0)</f>
        <v>1</v>
      </c>
      <c r="V304" s="3">
        <v>638</v>
      </c>
      <c r="W304" s="5">
        <v>0</v>
      </c>
      <c r="X304" s="5">
        <v>203.3</v>
      </c>
      <c r="Y304" s="5">
        <f>X304*W304</f>
        <v>0</v>
      </c>
      <c r="Z304" s="5">
        <v>400</v>
      </c>
      <c r="AA304" s="5">
        <f>S304+Y304+Z304</f>
        <v>997.63200000000006</v>
      </c>
      <c r="AB304" s="39">
        <f>(J304/12+J304/12*1.3333333333+450/12+J304/30*6/12+J304)*1.3+Y304+Z304+153.9</f>
        <v>5307.3419111003204</v>
      </c>
      <c r="AC304" s="39" t="s">
        <v>107</v>
      </c>
      <c r="AD304" s="39">
        <f>J304*1.3+400+153.9</f>
        <v>4438.5079999999998</v>
      </c>
      <c r="AE304" s="39">
        <f>SUMIFS('CUSTO MENSAL FUNC NOVO'!H:H,'CUSTO MENSAL FUNC NOVO'!A:A,'VALORES MENSAIS'!AC304)</f>
        <v>3348.9422500000001</v>
      </c>
      <c r="AF304" s="27">
        <f>IF($R304&gt;0,$R304,$S304)+$Y304+$Z304</f>
        <v>997.63200000000006</v>
      </c>
      <c r="AG304" s="27">
        <f>IF($R304&gt;0,$R304,$S304)+$Y304+$Z304</f>
        <v>997.63200000000006</v>
      </c>
      <c r="AH304" s="27">
        <f>IF($R304&gt;0,$R304,$S304)+$Y304+$Z304</f>
        <v>997.63200000000006</v>
      </c>
      <c r="AI304" s="27">
        <f>IF($R304&gt;0,$R304,$S304)+$Y304+$Z304</f>
        <v>997.63200000000006</v>
      </c>
      <c r="AJ304" s="27">
        <f>IF($O304&gt;=AJ$1,$S304+$Y304+$Z304,$Y304+$Z304)</f>
        <v>997.63200000000006</v>
      </c>
      <c r="AK304" s="27">
        <f>IF($O304&gt;=AK$1,$S304+$Y304+$Z304,$Y304+$Z304)</f>
        <v>997.63200000000006</v>
      </c>
      <c r="AL304" s="27">
        <f>IF($O304&gt;=AL$1,$S304+$Y304+$Z304,$Y304+$Z304)</f>
        <v>997.63200000000006</v>
      </c>
      <c r="AM304" s="27">
        <f>IF($O304&gt;=AM$1,$S304+$Y304+$Z304,$Y304+$Z304)</f>
        <v>997.63200000000006</v>
      </c>
      <c r="AN304" s="27">
        <f>IF($O304&gt;=AN$1,$S304+$Y304+$Z304,$Y304+$Z304)</f>
        <v>997.63200000000006</v>
      </c>
      <c r="AO304" s="27">
        <f>IF($O304&gt;=AO$1,$S304+$Y304+$Z304,$Y304+$Z304)</f>
        <v>997.63200000000006</v>
      </c>
      <c r="AP304" s="27">
        <f>IF($O304&gt;=AP$1,$S304+$Y304+$Z304,$Y304+$Z304)</f>
        <v>997.63200000000006</v>
      </c>
      <c r="AQ304" s="27">
        <f>IF($O304&gt;=AQ$1,$S304+$Y304+$Z304,$Y304+$Z304)</f>
        <v>997.63200000000006</v>
      </c>
      <c r="AR304" s="27">
        <f>IF($O304&gt;=AR$1,$S304+$Y304+$Z304,$Y304+$Z304)</f>
        <v>997.63200000000006</v>
      </c>
      <c r="AS304" s="27">
        <f>IF($O304&gt;=AS$1,$S304+$Y304+$Z304,$Y304+$Z304)</f>
        <v>997.63200000000006</v>
      </c>
      <c r="AT304" s="27">
        <f>IF($O304&gt;=AT$1,$S304+$Y304+$Z304,$Y304+$Z304)</f>
        <v>997.63200000000006</v>
      </c>
      <c r="AU304" s="27">
        <f>IF($O304&gt;=AU$1,$S304+$Y304+$Z304,$Y304+$Z304)</f>
        <v>997.63200000000006</v>
      </c>
      <c r="AV304" s="27">
        <f>IF($O304&gt;=AV$1,$S304+$Y304+$Z304,$Y304+$Z304)</f>
        <v>997.63200000000006</v>
      </c>
      <c r="AW304" s="27">
        <f>IF($O304&gt;=AW$1,$S304+$Y304+$Z304,$Y304+$Z304)</f>
        <v>997.63200000000006</v>
      </c>
      <c r="AX304" s="27">
        <f>IF($O304&gt;=AX$1,$S304+$Y304+$Z304,$Y304+$Z304)</f>
        <v>997.63200000000006</v>
      </c>
      <c r="AY304" s="27">
        <f>IF($O304&gt;=AY$1,$S304+$Y304+$Z304,$Y304+$Z304)</f>
        <v>997.63200000000006</v>
      </c>
      <c r="AZ304" s="27">
        <f>IF($O304&gt;=AZ$1,$S304+$Y304+$Z304,$Y304+$Z304)</f>
        <v>997.63200000000006</v>
      </c>
      <c r="BA304" s="27">
        <f>IF($O304&gt;=BA$1,$S304+$Y304+$Z304,$Y304+$Z304)</f>
        <v>997.63200000000006</v>
      </c>
      <c r="BB304" s="27">
        <f>IF($O304&gt;=BB$1,$S304+$Y304+$Z304,$Y304+$Z304)</f>
        <v>997.63200000000006</v>
      </c>
      <c r="BC304" s="27">
        <f>IF($O304&gt;=BC$1,$S304+$Y304+$Z304,$Y304+$Z304)</f>
        <v>997.63200000000006</v>
      </c>
      <c r="BD304" s="27">
        <f>IF($O304&gt;=BD$1,$S304+$Y304+$Z304,$Y304+$Z304)</f>
        <v>997.63200000000006</v>
      </c>
      <c r="BE304" s="27">
        <f>IF($O304&gt;=BE$1,$S304+$Y304+$Z304,$Y304+$Z304)</f>
        <v>997.63200000000006</v>
      </c>
      <c r="BF304" s="27">
        <f>IF($O304&gt;=BF$1,$S304+$Y304+$Z304,$Y304+$Z304)</f>
        <v>997.63200000000006</v>
      </c>
      <c r="BG304" s="27">
        <f>IF($O304&gt;=BG$1,$S304+$Y304+$Z304,$Y304+$Z304)</f>
        <v>997.63200000000006</v>
      </c>
      <c r="BH304" s="27">
        <f>IF($O304&gt;=BH$1,$S304+$Y304+$Z304,$Y304+$Z304)</f>
        <v>997.63200000000006</v>
      </c>
      <c r="BI304" s="27">
        <f>IF($O304&gt;=BI$1,$S304+$Y304+$Z304,$Y304+$Z304)</f>
        <v>997.63200000000006</v>
      </c>
      <c r="BJ304" s="27">
        <f>IF($O304&gt;=BJ$1,$S304+$Y304+$Z304,$Y304+$Z304)</f>
        <v>997.63200000000006</v>
      </c>
      <c r="BK304" s="27">
        <f>IF($O304&gt;=BK$1,$S304+$Y304+$Z304,$Y304+$Z304)</f>
        <v>997.63200000000006</v>
      </c>
      <c r="BL304" s="27">
        <f>IF($O304&gt;=BL$1,$S304+$Y304+$Z304,$Y304+$Z304)</f>
        <v>997.63200000000006</v>
      </c>
      <c r="BM304" s="27">
        <f>IF($O304&gt;=BM$1,$S304+$Y304+$Z304,$Y304+$Z304)</f>
        <v>997.63200000000006</v>
      </c>
      <c r="BN304" s="27">
        <f>IF($O304&gt;=BN$1,$S304+$Y304+$Z304,$Y304+$Z304)</f>
        <v>997.63200000000006</v>
      </c>
      <c r="BO304" s="27">
        <f>IF($O304&gt;=BO$1,$S304+$Y304+$Z304,$Y304+$Z304)</f>
        <v>997.63200000000006</v>
      </c>
      <c r="BP304" s="27">
        <f>IF($O304&gt;=BP$1,$S304+$Y304+$Z304,$Y304+$Z304)</f>
        <v>997.63200000000006</v>
      </c>
      <c r="BQ304" s="27">
        <f>IF($O304&gt;=BQ$1,$S304+$Y304+$Z304,$Y304+$Z304)</f>
        <v>997.63200000000006</v>
      </c>
      <c r="BR304" s="27">
        <f>IF($O304&gt;=BR$1,$S304+$Y304+$Z304,$Y304+$Z304)</f>
        <v>997.63200000000006</v>
      </c>
      <c r="BS304" s="27">
        <f>IF($O304&gt;=BS$1,$S304+$Y304+$Z304,$Y304+$Z304)</f>
        <v>997.63200000000006</v>
      </c>
      <c r="BT304" s="27">
        <f>IF($O304&gt;=BT$1,$S304+$Y304+$Z304,$Y304+$Z304)</f>
        <v>997.63200000000006</v>
      </c>
      <c r="BU304" s="27">
        <f>IF($O304&gt;=BU$1,$S304+$Y304+$Z304,$Y304+$Z304)</f>
        <v>997.63200000000006</v>
      </c>
      <c r="BV304" s="27">
        <f>IF($O304&gt;=BV$1,$S304+$Y304+$Z304,$Y304+$Z304)</f>
        <v>997.63200000000006</v>
      </c>
      <c r="BW304" s="27">
        <f>IF($O304&gt;=BW$1,$S304+$Y304+$Z304,$Y304+$Z304)</f>
        <v>997.63200000000006</v>
      </c>
      <c r="BX304" s="27">
        <f>IF($O304&gt;=BX$1,$S304+$Y304+$Z304,$Y304+$Z304)</f>
        <v>997.63200000000006</v>
      </c>
      <c r="BY304" s="27">
        <f>IF($O304&gt;=BY$1,$S304+$Y304+$Z304,$Y304+$Z304)</f>
        <v>997.63200000000006</v>
      </c>
      <c r="BZ304" s="27">
        <f>IF($O304&gt;=BZ$1,$S304+$Y304+$Z304,$Y304+$Z304)</f>
        <v>997.63200000000006</v>
      </c>
      <c r="CA304" s="27">
        <f>IF($O304&gt;=CA$1,$S304+$Y304+$Z304,$Y304+$Z304)</f>
        <v>997.63200000000006</v>
      </c>
      <c r="CB304" s="27">
        <f>IF($O304&gt;=CB$1,$S304+$Y304+$Z304,$Y304+$Z304)</f>
        <v>997.63200000000006</v>
      </c>
      <c r="CC304" s="27">
        <f>IF($O304&gt;=CC$1,$S304+$Y304+$Z304,$Y304+$Z304)</f>
        <v>997.63200000000006</v>
      </c>
      <c r="CD304" s="27">
        <f>IF($O304&gt;=CD$1,$S304+$Y304+$Z304,$Y304+$Z304)</f>
        <v>997.63200000000006</v>
      </c>
      <c r="CE304" s="27">
        <f>IF($O304&gt;=CE$1,$S304+$Y304+$Z304,$Y304+$Z304)</f>
        <v>997.63200000000006</v>
      </c>
      <c r="CF304" s="27">
        <f>IF($O304&gt;=CF$1,$S304+$Y304+$Z304,$Y304+$Z304)</f>
        <v>997.63200000000006</v>
      </c>
      <c r="CG304" s="27">
        <f>IF($O304&gt;=CG$1,$S304+$Y304+$Z304,$Y304+$Z304)</f>
        <v>997.63200000000006</v>
      </c>
      <c r="CH304" s="27">
        <f>IF($O304&gt;=CH$1,$S304+$Y304+$Z304,$Y304+$Z304)</f>
        <v>997.63200000000006</v>
      </c>
      <c r="CI304" s="27">
        <f>IF($O304&gt;=CI$1,$S304+$Y304+$Z304,$Y304+$Z304)</f>
        <v>997.63200000000006</v>
      </c>
      <c r="CJ304" s="27">
        <f>IF($O304&gt;=CJ$1,$S304+$Y304+$Z304,$Y304+$Z304)</f>
        <v>997.63200000000006</v>
      </c>
      <c r="CK304" s="27">
        <f>IF($O304&gt;=CK$1,$S304+$Y304+$Z304,$Y304+$Z304)</f>
        <v>997.63200000000006</v>
      </c>
      <c r="CL304" s="27">
        <f>IF($O304&gt;=CL$1,$S304+$Y304+$Z304,$Y304+$Z304)</f>
        <v>997.63200000000006</v>
      </c>
      <c r="CM304" s="27">
        <f>IF($O304&gt;=CM$1,$S304+$Y304+$Z304,$Y304+$Z304)</f>
        <v>997.63200000000006</v>
      </c>
      <c r="CN304" s="27">
        <f>IF($O304&gt;=CN$1,$S304+$Y304,$Y304)</f>
        <v>597.63200000000006</v>
      </c>
      <c r="CO304" s="27">
        <f>IF($O304&gt;=CO$1,$S304+$Y304,$Y304)</f>
        <v>597.63200000000006</v>
      </c>
      <c r="CP304" s="27">
        <f>IF($O304&gt;=CP$1,$S304+$Y304,$Y304)</f>
        <v>597.63200000000006</v>
      </c>
      <c r="CQ304" s="27">
        <f>IF($O304&gt;=CQ$1,$S304+$Y304,$Y304)</f>
        <v>597.63200000000006</v>
      </c>
      <c r="CR304" s="27">
        <f>IF($O304&gt;=CR$1,$S304+$Y304,$Y304)</f>
        <v>597.63200000000006</v>
      </c>
      <c r="CS304" s="27">
        <f>IF($O304&gt;=CS$1,$S304+$Y304,$Y304)</f>
        <v>597.63200000000006</v>
      </c>
      <c r="CT304" s="27">
        <f>IF($O304&gt;=CT$1,$S304+$Y304,$Y304)</f>
        <v>597.63200000000006</v>
      </c>
      <c r="CU304" s="27">
        <f>IF($O304&gt;=CU$1,$S304+$Y304,$Y304)</f>
        <v>597.63200000000006</v>
      </c>
      <c r="CV304" s="27">
        <f>IF($O304&gt;=CV$1,$S304+$Y304,$Y304)</f>
        <v>597.63200000000006</v>
      </c>
      <c r="CW304" s="27">
        <f>IF($O304&gt;=CW$1,$S304+$Y304,$Y304)</f>
        <v>597.63200000000006</v>
      </c>
      <c r="CX304" s="27">
        <f>IF($O304&gt;=CX$1,$S304+$Y304,$Y304)</f>
        <v>597.63200000000006</v>
      </c>
      <c r="CY304" s="27">
        <f>IF($O304&gt;=CY$1,$S304+$Y304,$Y304)</f>
        <v>597.63200000000006</v>
      </c>
      <c r="CZ304" s="27">
        <f>IF($O304&gt;=CZ$1,$S304+$Y304,$Y304)</f>
        <v>597.63200000000006</v>
      </c>
      <c r="DA304" s="27">
        <f>IF($O304&gt;=DA$1,$S304+$Y304,$Y304)</f>
        <v>597.63200000000006</v>
      </c>
      <c r="DB304" s="27">
        <f>IF($O304&gt;=DB$1,$S304+$Y304,$Y304)</f>
        <v>597.63200000000006</v>
      </c>
      <c r="DC304" s="27">
        <f>IF($O304&gt;=DC$1,$S304+$Y304,$Y304)</f>
        <v>597.63200000000006</v>
      </c>
      <c r="DD304" s="27">
        <f>IF($O304&gt;=DD$1,$S304+$Y304,$Y304)</f>
        <v>597.63200000000006</v>
      </c>
      <c r="DE304" s="27">
        <f>IF($O304&gt;=DE$1,$S304+$Y304,$Y304)</f>
        <v>597.63200000000006</v>
      </c>
      <c r="DF304" s="27">
        <f>IF($O304&gt;=DF$1,$S304+$Y304,$Y304)</f>
        <v>597.63200000000006</v>
      </c>
      <c r="DG304" s="27">
        <f>IF($O304&gt;=DG$1,$S304+$Y304,$Y304)</f>
        <v>597.63200000000006</v>
      </c>
      <c r="DH304" s="27">
        <f>IF($O304&gt;=DH$1,$S304+$Y304,$Y304)</f>
        <v>597.63200000000006</v>
      </c>
      <c r="DI304" s="27">
        <f>IF($O304&gt;=DI$1,$S304+$Y304,$Y304)</f>
        <v>597.63200000000006</v>
      </c>
      <c r="DJ304" s="27">
        <f>IF($O304&gt;=DJ$1,$S304+$Y304,$Y304)</f>
        <v>597.63200000000006</v>
      </c>
      <c r="DK304" s="27">
        <f>IF($O304&gt;=DK$1,$S304+$Y304,$Y304)</f>
        <v>597.63200000000006</v>
      </c>
      <c r="DL304" s="27">
        <f>IF($O304&gt;=DL$1,$S304+$Y304,$Y304)</f>
        <v>597.63200000000006</v>
      </c>
      <c r="DM304" s="27">
        <f>IF($O304&gt;=DM$1,$S304+$Y304,$Y304)</f>
        <v>597.63200000000006</v>
      </c>
      <c r="DN304" s="27">
        <f>IF($O304&gt;=DN$1,$S304+$Y304,$Y304)</f>
        <v>597.63200000000006</v>
      </c>
      <c r="DO304" s="27">
        <f>IF($O304&gt;=DO$1,$S304+$Y304,$Y304)</f>
        <v>597.63200000000006</v>
      </c>
      <c r="DP304" s="27">
        <f>IF($O304&gt;=DP$1,$S304+$Y304,$Y304)</f>
        <v>597.63200000000006</v>
      </c>
      <c r="DQ304" s="27">
        <f>IF($O304&gt;=DQ$1,$S304+$Y304,$Y304)</f>
        <v>597.63200000000006</v>
      </c>
      <c r="DR304" s="27">
        <f>IF($O304&gt;=DR$1,$S304+$Y304,$Y304)</f>
        <v>597.63200000000006</v>
      </c>
      <c r="DS304" s="27">
        <f>IF($O304&gt;=DS$1,$S304+$Y304,$Y304)</f>
        <v>597.63200000000006</v>
      </c>
      <c r="DT304" s="27">
        <f>IF($O304&gt;=DT$1,$S304+$Y304,$Y304)</f>
        <v>597.63200000000006</v>
      </c>
      <c r="DU304" s="27">
        <f>IF($O304&gt;=DU$1,$S304+$Y304,$Y304)</f>
        <v>597.63200000000006</v>
      </c>
      <c r="DV304" s="27">
        <f>IF($O304&gt;=DV$1,$S304+$Y304,$Y304)</f>
        <v>597.63200000000006</v>
      </c>
      <c r="DW304" s="27">
        <f>IF($O304&gt;=DW$1,$S304+$Y304,$Y304)</f>
        <v>597.63200000000006</v>
      </c>
      <c r="DX304" s="27">
        <f>IF($O304&gt;=DX$1,$S304+$Y304,$Y304)</f>
        <v>597.63200000000006</v>
      </c>
      <c r="DY304" s="27">
        <f>IF($O304&gt;=DY$1,$S304+$Y304,$Y304)</f>
        <v>597.63200000000006</v>
      </c>
      <c r="DZ304" s="27">
        <f>IF($O304&gt;=DZ$1,$S304+$Y304,$Y304)</f>
        <v>597.63200000000006</v>
      </c>
      <c r="EA304" s="27">
        <f>IF($O304&gt;=EA$1,$S304+$Y304,$Y304)</f>
        <v>597.63200000000006</v>
      </c>
      <c r="EB304" s="27">
        <f>IF($O304&gt;=EB$1,$S304+$Y304,$Y304)</f>
        <v>597.63200000000006</v>
      </c>
      <c r="EC304" s="27">
        <f>IF($O304&gt;=EC$1,$S304+$Y304,$Y304)</f>
        <v>597.63200000000006</v>
      </c>
      <c r="ED304" s="27">
        <f>IF($O304&gt;=ED$1,$S304+$Y304,$Y304)</f>
        <v>597.63200000000006</v>
      </c>
      <c r="EE304" s="27">
        <f>IF($O304&gt;=EE$1,$S304+$Y304,$Y304)</f>
        <v>597.63200000000006</v>
      </c>
      <c r="EF304" s="27">
        <f>IF($O304&gt;=EF$1,$S304+$Y304,$Y304)</f>
        <v>597.63200000000006</v>
      </c>
      <c r="EG304" s="27">
        <f>IF($O304&gt;=EG$1,$S304+$Y304,$Y304)</f>
        <v>597.63200000000006</v>
      </c>
      <c r="EH304" s="27">
        <f>IF($O304&gt;=EH$1,$S304+$Y304,$Y304)</f>
        <v>597.63200000000006</v>
      </c>
      <c r="EI304" s="27">
        <f>IF($O304&gt;=EI$1,$S304+$Y304,$Y304)</f>
        <v>597.63200000000006</v>
      </c>
      <c r="EJ304" s="27">
        <f>IF($O304&gt;=EJ$1,$S304+$Y304,$Y304)</f>
        <v>0</v>
      </c>
      <c r="EK304" s="27">
        <f>IF($O304&gt;=EK$1,$S304+$Y304,$Y304)</f>
        <v>0</v>
      </c>
      <c r="EL304" s="27">
        <f>IF($O304&gt;=EL$1,$S304+$Y304,$Y304)</f>
        <v>0</v>
      </c>
      <c r="EM304" s="27">
        <f>IF($O304&gt;=EM$1,$S304+$Y304,$Y304)</f>
        <v>0</v>
      </c>
      <c r="EN304" s="27">
        <f>IF($O304&gt;=EN$1,$S304+$Y304,$Y304)</f>
        <v>0</v>
      </c>
      <c r="EO304" s="27">
        <f>IF($O304&gt;=EO$1,$S304+$Y304,$Y304)</f>
        <v>0</v>
      </c>
      <c r="EP304" s="27">
        <f>IF($O304&gt;=EP$1,$S304+$Y304,$Y304)</f>
        <v>0</v>
      </c>
      <c r="EQ304" s="27">
        <f>IF($O304&gt;=EQ$1,$S304+$Y304,$Y304)</f>
        <v>0</v>
      </c>
      <c r="ER304" s="27">
        <f>IF($O304&gt;=ER$1,$S304+$Y304,$Y304)</f>
        <v>0</v>
      </c>
      <c r="ES304" s="27">
        <f>IF($O304&gt;=ES$1,$S304+$Y304,$Y304)</f>
        <v>0</v>
      </c>
      <c r="ET304" s="27">
        <f>IF($O304&gt;=ET$1,$S304+$Y304,$Y304)</f>
        <v>0</v>
      </c>
      <c r="EU304" s="27">
        <f>IF($O304&gt;=EU$1,$S304+$Y304,$Y304)</f>
        <v>0</v>
      </c>
      <c r="EV304" s="27">
        <f>IF($O304&gt;=EV$1,$S304,0)</f>
        <v>0</v>
      </c>
      <c r="EW304" s="27">
        <f>IF($O304&gt;=EW$1,$S304,0)</f>
        <v>0</v>
      </c>
      <c r="EX304" s="27">
        <f>IF($O304&gt;=EX$1,$S304,0)</f>
        <v>0</v>
      </c>
      <c r="EY304" s="27">
        <f>IF($O304&gt;=EY$1,$S304,0)</f>
        <v>0</v>
      </c>
      <c r="EZ304" s="27">
        <f>IF($O304&gt;=EZ$1,$S304,0)</f>
        <v>0</v>
      </c>
      <c r="FA304" s="27">
        <f>IF($O304&gt;=FA$1,$S304,0)</f>
        <v>0</v>
      </c>
      <c r="FB304" s="27">
        <f>IF($O304&gt;=FB$1,$S304,0)</f>
        <v>0</v>
      </c>
      <c r="FC304" s="27">
        <f>IF($O304&gt;=FC$1,$S304,0)</f>
        <v>0</v>
      </c>
      <c r="FD304" s="27">
        <f>IF($O304&gt;=FD$1,$S304,0)</f>
        <v>0</v>
      </c>
      <c r="FE304" s="27">
        <f>IF($O304&gt;=FE$1,$S304,0)</f>
        <v>0</v>
      </c>
      <c r="FF304" s="27">
        <f>IF($O304&gt;=FF$1,$S304,0)</f>
        <v>0</v>
      </c>
      <c r="FG304" s="27">
        <f>IF($O304&gt;=FG$1,$S304,0)</f>
        <v>0</v>
      </c>
      <c r="FH304" s="27">
        <f>IF($O304&gt;=FH$1,$S304,0)</f>
        <v>0</v>
      </c>
      <c r="FI304" s="27">
        <f>IF($O304&gt;=FI$1,$S304,0)</f>
        <v>0</v>
      </c>
      <c r="FJ304" s="27">
        <f>IF($O304&gt;=FJ$1,$S304,0)</f>
        <v>0</v>
      </c>
      <c r="FK304" s="27">
        <f>IF($O304&gt;=FK$1,$S304,0)</f>
        <v>0</v>
      </c>
      <c r="FL304" s="27">
        <f>IF($O304&gt;=FL$1,$S304,0)</f>
        <v>0</v>
      </c>
      <c r="FM304" s="27">
        <f>IF($O304&gt;=FM$1,$S304,0)</f>
        <v>0</v>
      </c>
      <c r="FN304" s="27">
        <f>IF($O304&gt;=FN$1,$S304,0)</f>
        <v>0</v>
      </c>
      <c r="FO304" s="27">
        <f>IF($O304&gt;=FO$1,$S304,0)</f>
        <v>0</v>
      </c>
      <c r="FP304" s="27">
        <f>IF($O304&gt;=FP$1,$S304,0)</f>
        <v>0</v>
      </c>
      <c r="FQ304" s="27">
        <f>IF($O304&gt;=FQ$1,$S304,0)</f>
        <v>0</v>
      </c>
      <c r="FR304" s="27">
        <f>IF($O304&gt;=FR$1,$S304,0)</f>
        <v>0</v>
      </c>
      <c r="FS304" s="27">
        <f>IF($O304&gt;=FS$1,$S304,0)</f>
        <v>0</v>
      </c>
      <c r="FT304" s="27">
        <f>IF($O304&gt;=FT$1,$S304,0)</f>
        <v>0</v>
      </c>
      <c r="FU304" s="27">
        <f>IF($O304&gt;=FU$1,$S304,0)</f>
        <v>0</v>
      </c>
      <c r="FV304" s="27">
        <f>IF($O304&gt;=FV$1,$S304,0)</f>
        <v>0</v>
      </c>
      <c r="FW304" s="27">
        <f>IF($O304&gt;=FW$1,$S304,0)</f>
        <v>0</v>
      </c>
      <c r="FX304" s="27">
        <f>IF($O304&gt;=FX$1,$S304,0)</f>
        <v>0</v>
      </c>
      <c r="FY304" s="27">
        <f>IF($O304&gt;=FY$1,$S304,0)</f>
        <v>0</v>
      </c>
      <c r="FZ304" s="27">
        <f>IF($O304&gt;=FZ$1,$S304,0)</f>
        <v>0</v>
      </c>
      <c r="GA304" s="27">
        <f>IF($O304&gt;=GA$1,$S304,0)</f>
        <v>0</v>
      </c>
      <c r="GB304" s="27">
        <f>IF($O304&gt;=GB$1,$S304,0)</f>
        <v>0</v>
      </c>
      <c r="GC304" s="27">
        <f>IF($O304&gt;=GC$1,$S304,0)</f>
        <v>0</v>
      </c>
      <c r="GD304" s="27">
        <f>IF($O304&gt;=GD$1,$S304,0)</f>
        <v>0</v>
      </c>
      <c r="GE304" s="27">
        <f>IF($O304&gt;=GE$1,$S304,0)</f>
        <v>0</v>
      </c>
      <c r="GF304" s="27">
        <f>IF($O304&gt;=GF$1,$S304,0)</f>
        <v>0</v>
      </c>
      <c r="GG304" s="27">
        <f>IF($O304&gt;=GG$1,$S304,0)</f>
        <v>0</v>
      </c>
      <c r="GH304" s="27">
        <f>IF($O304&gt;=GH$1,$S304,0)</f>
        <v>0</v>
      </c>
      <c r="GI304" s="27">
        <f>IF($O304&gt;=GI$1,$S304,0)</f>
        <v>0</v>
      </c>
      <c r="GJ304" s="27">
        <f>IF($O304&gt;=GJ$1,$S304,0)</f>
        <v>0</v>
      </c>
      <c r="GK304" s="27">
        <f>IF($O304&gt;=GK$1,$S304,0)</f>
        <v>0</v>
      </c>
      <c r="GL304" s="27">
        <f>IF($O304&gt;=GL$1,$S304,0)</f>
        <v>0</v>
      </c>
      <c r="GM304" s="27">
        <f>IF($O304&gt;=GM$1,$S304,0)</f>
        <v>0</v>
      </c>
      <c r="GN304" s="27">
        <f>IF($O304&gt;=GN$1,$S304,0)</f>
        <v>0</v>
      </c>
      <c r="GO304" s="27">
        <f>IF($O304&gt;=GO$1,$S304,0)</f>
        <v>0</v>
      </c>
      <c r="GP304" s="27">
        <f>IF($O304&gt;=GP$1,$S304,0)</f>
        <v>0</v>
      </c>
      <c r="GQ304" s="27">
        <f>IF($O304&gt;=GQ$1,$S304,0)</f>
        <v>0</v>
      </c>
      <c r="GR304" s="27">
        <f>IF($O304&gt;=GR$1,$S304,0)</f>
        <v>0</v>
      </c>
      <c r="GS304" s="27">
        <f>IF($O304&gt;=GS$1,$S304,0)</f>
        <v>0</v>
      </c>
      <c r="GT304" s="27">
        <f>IF($O304&gt;=GT$1,$S304,0)</f>
        <v>0</v>
      </c>
      <c r="GU304" s="27">
        <f>IF($O304&gt;=GU$1,$S304,0)</f>
        <v>0</v>
      </c>
      <c r="GV304" s="27">
        <f>IF($O304&gt;=GV$1,$S304,0)</f>
        <v>0</v>
      </c>
      <c r="GW304" s="27">
        <f>IF($O304&gt;=GW$1,$S304,0)</f>
        <v>0</v>
      </c>
      <c r="GX304" s="27">
        <f>IF($O304&gt;=GX$1,$S304,0)</f>
        <v>0</v>
      </c>
      <c r="GY304" s="27">
        <f>IF($O304&gt;=GY$1,$S304,0)</f>
        <v>0</v>
      </c>
      <c r="GZ304" s="27">
        <f>IF($O304&gt;=GZ$1,$S304,0)</f>
        <v>0</v>
      </c>
      <c r="HA304" s="27">
        <f>IF($O304&gt;=HA$1,$S304,0)</f>
        <v>0</v>
      </c>
      <c r="HB304" s="27">
        <f>IF($O304&gt;=HB$1,$S304,0)</f>
        <v>0</v>
      </c>
      <c r="HC304" s="27">
        <f>IF($O304&gt;=HC$1,$S304,0)</f>
        <v>0</v>
      </c>
    </row>
    <row r="305" spans="1:211">
      <c r="A305" s="3">
        <v>39810</v>
      </c>
      <c r="B305" s="3" t="s">
        <v>315</v>
      </c>
      <c r="C305" s="3" t="s">
        <v>107</v>
      </c>
      <c r="D305" s="3">
        <v>50</v>
      </c>
      <c r="E305" s="4">
        <v>33017</v>
      </c>
      <c r="F305" s="5">
        <v>28.093150684931508</v>
      </c>
      <c r="G305" s="3" t="s">
        <v>99</v>
      </c>
      <c r="H305" s="4">
        <v>24910</v>
      </c>
      <c r="I305" s="9" t="s">
        <v>826</v>
      </c>
      <c r="J305" s="5">
        <v>2627.9</v>
      </c>
      <c r="K305" s="31">
        <v>338</v>
      </c>
      <c r="L305" s="32">
        <v>28</v>
      </c>
      <c r="M305" s="33">
        <f>VLOOKUP(L305,FIND,3,TRUE)</f>
        <v>1.5</v>
      </c>
      <c r="N305" s="32">
        <f>IF(L305&gt;30,180,VLOOKUP(L305,TEMPO,2,FALSE))</f>
        <v>168</v>
      </c>
      <c r="O305" s="32">
        <f>IF(R305&gt;0,4,N305)</f>
        <v>168</v>
      </c>
      <c r="P305" s="96">
        <f>J305*M305*L305</f>
        <v>110371.80000000002</v>
      </c>
      <c r="Q305" s="96">
        <f>10934.45*2</f>
        <v>21868.9</v>
      </c>
      <c r="R305" s="96">
        <f>IF(P305&lt;=Q305,P305/4,0)</f>
        <v>0</v>
      </c>
      <c r="S305" s="5">
        <f>IF(P305&gt;=Q305,P305/N305,0)</f>
        <v>656.97500000000014</v>
      </c>
      <c r="T305" s="3"/>
      <c r="U305" s="3">
        <f>IF(T305="",1,0)</f>
        <v>1</v>
      </c>
      <c r="V305" s="3">
        <v>601</v>
      </c>
      <c r="W305" s="5">
        <v>0.3</v>
      </c>
      <c r="X305" s="5">
        <v>203.3</v>
      </c>
      <c r="Y305" s="5">
        <f>X305*W305</f>
        <v>60.99</v>
      </c>
      <c r="Z305" s="5">
        <v>400</v>
      </c>
      <c r="AA305" s="5">
        <f>S305+Y305+Z305</f>
        <v>1117.9650000000001</v>
      </c>
      <c r="AB305" s="39">
        <f>(J305/12+J305/12*1.3333333333+450/12+J305/30*6/12+J305)*1.3+Y305+Z305+153.9</f>
        <v>4801.1225555460651</v>
      </c>
      <c r="AC305" s="39" t="s">
        <v>107</v>
      </c>
      <c r="AD305" s="39">
        <f>J305*1.3+400+153.9</f>
        <v>3970.1700000000005</v>
      </c>
      <c r="AE305" s="39">
        <f>SUMIFS('CUSTO MENSAL FUNC NOVO'!H:H,'CUSTO MENSAL FUNC NOVO'!A:A,'VALORES MENSAIS'!AC305)</f>
        <v>3348.9422500000001</v>
      </c>
      <c r="AF305" s="27">
        <f>IF($R305&gt;0,$R305,$S305)+$Y305+$Z305</f>
        <v>1117.9650000000001</v>
      </c>
      <c r="AG305" s="27">
        <f>IF($R305&gt;0,$R305,$S305)+$Y305+$Z305</f>
        <v>1117.9650000000001</v>
      </c>
      <c r="AH305" s="27">
        <f>IF($R305&gt;0,$R305,$S305)+$Y305+$Z305</f>
        <v>1117.9650000000001</v>
      </c>
      <c r="AI305" s="27">
        <f>IF($R305&gt;0,$R305,$S305)+$Y305+$Z305</f>
        <v>1117.9650000000001</v>
      </c>
      <c r="AJ305" s="27">
        <f>IF($O305&gt;=AJ$1,$S305+$Y305+$Z305,$Y305+$Z305)</f>
        <v>1117.9650000000001</v>
      </c>
      <c r="AK305" s="27">
        <f>IF($O305&gt;=AK$1,$S305+$Y305+$Z305,$Y305+$Z305)</f>
        <v>1117.9650000000001</v>
      </c>
      <c r="AL305" s="27">
        <f>IF($O305&gt;=AL$1,$S305+$Y305+$Z305,$Y305+$Z305)</f>
        <v>1117.9650000000001</v>
      </c>
      <c r="AM305" s="27">
        <f>IF($O305&gt;=AM$1,$S305+$Y305+$Z305,$Y305+$Z305)</f>
        <v>1117.9650000000001</v>
      </c>
      <c r="AN305" s="27">
        <f>IF($O305&gt;=AN$1,$S305+$Y305+$Z305,$Y305+$Z305)</f>
        <v>1117.9650000000001</v>
      </c>
      <c r="AO305" s="27">
        <f>IF($O305&gt;=AO$1,$S305+$Y305+$Z305,$Y305+$Z305)</f>
        <v>1117.9650000000001</v>
      </c>
      <c r="AP305" s="27">
        <f>IF($O305&gt;=AP$1,$S305+$Y305+$Z305,$Y305+$Z305)</f>
        <v>1117.9650000000001</v>
      </c>
      <c r="AQ305" s="27">
        <f>IF($O305&gt;=AQ$1,$S305+$Y305+$Z305,$Y305+$Z305)</f>
        <v>1117.9650000000001</v>
      </c>
      <c r="AR305" s="27">
        <f>IF($O305&gt;=AR$1,$S305+$Y305+$Z305,$Y305+$Z305)</f>
        <v>1117.9650000000001</v>
      </c>
      <c r="AS305" s="27">
        <f>IF($O305&gt;=AS$1,$S305+$Y305+$Z305,$Y305+$Z305)</f>
        <v>1117.9650000000001</v>
      </c>
      <c r="AT305" s="27">
        <f>IF($O305&gt;=AT$1,$S305+$Y305+$Z305,$Y305+$Z305)</f>
        <v>1117.9650000000001</v>
      </c>
      <c r="AU305" s="27">
        <f>IF($O305&gt;=AU$1,$S305+$Y305+$Z305,$Y305+$Z305)</f>
        <v>1117.9650000000001</v>
      </c>
      <c r="AV305" s="27">
        <f>IF($O305&gt;=AV$1,$S305+$Y305+$Z305,$Y305+$Z305)</f>
        <v>1117.9650000000001</v>
      </c>
      <c r="AW305" s="27">
        <f>IF($O305&gt;=AW$1,$S305+$Y305+$Z305,$Y305+$Z305)</f>
        <v>1117.9650000000001</v>
      </c>
      <c r="AX305" s="27">
        <f>IF($O305&gt;=AX$1,$S305+$Y305+$Z305,$Y305+$Z305)</f>
        <v>1117.9650000000001</v>
      </c>
      <c r="AY305" s="27">
        <f>IF($O305&gt;=AY$1,$S305+$Y305+$Z305,$Y305+$Z305)</f>
        <v>1117.9650000000001</v>
      </c>
      <c r="AZ305" s="27">
        <f>IF($O305&gt;=AZ$1,$S305+$Y305+$Z305,$Y305+$Z305)</f>
        <v>1117.9650000000001</v>
      </c>
      <c r="BA305" s="27">
        <f>IF($O305&gt;=BA$1,$S305+$Y305+$Z305,$Y305+$Z305)</f>
        <v>1117.9650000000001</v>
      </c>
      <c r="BB305" s="27">
        <f>IF($O305&gt;=BB$1,$S305+$Y305+$Z305,$Y305+$Z305)</f>
        <v>1117.9650000000001</v>
      </c>
      <c r="BC305" s="27">
        <f>IF($O305&gt;=BC$1,$S305+$Y305+$Z305,$Y305+$Z305)</f>
        <v>1117.9650000000001</v>
      </c>
      <c r="BD305" s="27">
        <f>IF($O305&gt;=BD$1,$S305+$Y305+$Z305,$Y305+$Z305)</f>
        <v>1117.9650000000001</v>
      </c>
      <c r="BE305" s="27">
        <f>IF($O305&gt;=BE$1,$S305+$Y305+$Z305,$Y305+$Z305)</f>
        <v>1117.9650000000001</v>
      </c>
      <c r="BF305" s="27">
        <f>IF($O305&gt;=BF$1,$S305+$Y305+$Z305,$Y305+$Z305)</f>
        <v>1117.9650000000001</v>
      </c>
      <c r="BG305" s="27">
        <f>IF($O305&gt;=BG$1,$S305+$Y305+$Z305,$Y305+$Z305)</f>
        <v>1117.9650000000001</v>
      </c>
      <c r="BH305" s="27">
        <f>IF($O305&gt;=BH$1,$S305+$Y305+$Z305,$Y305+$Z305)</f>
        <v>1117.9650000000001</v>
      </c>
      <c r="BI305" s="27">
        <f>IF($O305&gt;=BI$1,$S305+$Y305+$Z305,$Y305+$Z305)</f>
        <v>1117.9650000000001</v>
      </c>
      <c r="BJ305" s="27">
        <f>IF($O305&gt;=BJ$1,$S305+$Y305+$Z305,$Y305+$Z305)</f>
        <v>1117.9650000000001</v>
      </c>
      <c r="BK305" s="27">
        <f>IF($O305&gt;=BK$1,$S305+$Y305+$Z305,$Y305+$Z305)</f>
        <v>1117.9650000000001</v>
      </c>
      <c r="BL305" s="27">
        <f>IF($O305&gt;=BL$1,$S305+$Y305+$Z305,$Y305+$Z305)</f>
        <v>1117.9650000000001</v>
      </c>
      <c r="BM305" s="27">
        <f>IF($O305&gt;=BM$1,$S305+$Y305+$Z305,$Y305+$Z305)</f>
        <v>1117.9650000000001</v>
      </c>
      <c r="BN305" s="27">
        <f>IF($O305&gt;=BN$1,$S305+$Y305+$Z305,$Y305+$Z305)</f>
        <v>1117.9650000000001</v>
      </c>
      <c r="BO305" s="27">
        <f>IF($O305&gt;=BO$1,$S305+$Y305+$Z305,$Y305+$Z305)</f>
        <v>1117.9650000000001</v>
      </c>
      <c r="BP305" s="27">
        <f>IF($O305&gt;=BP$1,$S305+$Y305+$Z305,$Y305+$Z305)</f>
        <v>1117.9650000000001</v>
      </c>
      <c r="BQ305" s="27">
        <f>IF($O305&gt;=BQ$1,$S305+$Y305+$Z305,$Y305+$Z305)</f>
        <v>1117.9650000000001</v>
      </c>
      <c r="BR305" s="27">
        <f>IF($O305&gt;=BR$1,$S305+$Y305+$Z305,$Y305+$Z305)</f>
        <v>1117.9650000000001</v>
      </c>
      <c r="BS305" s="27">
        <f>IF($O305&gt;=BS$1,$S305+$Y305+$Z305,$Y305+$Z305)</f>
        <v>1117.9650000000001</v>
      </c>
      <c r="BT305" s="27">
        <f>IF($O305&gt;=BT$1,$S305+$Y305+$Z305,$Y305+$Z305)</f>
        <v>1117.9650000000001</v>
      </c>
      <c r="BU305" s="27">
        <f>IF($O305&gt;=BU$1,$S305+$Y305+$Z305,$Y305+$Z305)</f>
        <v>1117.9650000000001</v>
      </c>
      <c r="BV305" s="27">
        <f>IF($O305&gt;=BV$1,$S305+$Y305+$Z305,$Y305+$Z305)</f>
        <v>1117.9650000000001</v>
      </c>
      <c r="BW305" s="27">
        <f>IF($O305&gt;=BW$1,$S305+$Y305+$Z305,$Y305+$Z305)</f>
        <v>1117.9650000000001</v>
      </c>
      <c r="BX305" s="27">
        <f>IF($O305&gt;=BX$1,$S305+$Y305+$Z305,$Y305+$Z305)</f>
        <v>1117.9650000000001</v>
      </c>
      <c r="BY305" s="27">
        <f>IF($O305&gt;=BY$1,$S305+$Y305+$Z305,$Y305+$Z305)</f>
        <v>1117.9650000000001</v>
      </c>
      <c r="BZ305" s="27">
        <f>IF($O305&gt;=BZ$1,$S305+$Y305+$Z305,$Y305+$Z305)</f>
        <v>1117.9650000000001</v>
      </c>
      <c r="CA305" s="27">
        <f>IF($O305&gt;=CA$1,$S305+$Y305+$Z305,$Y305+$Z305)</f>
        <v>1117.9650000000001</v>
      </c>
      <c r="CB305" s="27">
        <f>IF($O305&gt;=CB$1,$S305+$Y305+$Z305,$Y305+$Z305)</f>
        <v>1117.9650000000001</v>
      </c>
      <c r="CC305" s="27">
        <f>IF($O305&gt;=CC$1,$S305+$Y305+$Z305,$Y305+$Z305)</f>
        <v>1117.9650000000001</v>
      </c>
      <c r="CD305" s="27">
        <f>IF($O305&gt;=CD$1,$S305+$Y305+$Z305,$Y305+$Z305)</f>
        <v>1117.9650000000001</v>
      </c>
      <c r="CE305" s="27">
        <f>IF($O305&gt;=CE$1,$S305+$Y305+$Z305,$Y305+$Z305)</f>
        <v>1117.9650000000001</v>
      </c>
      <c r="CF305" s="27">
        <f>IF($O305&gt;=CF$1,$S305+$Y305+$Z305,$Y305+$Z305)</f>
        <v>1117.9650000000001</v>
      </c>
      <c r="CG305" s="27">
        <f>IF($O305&gt;=CG$1,$S305+$Y305+$Z305,$Y305+$Z305)</f>
        <v>1117.9650000000001</v>
      </c>
      <c r="CH305" s="27">
        <f>IF($O305&gt;=CH$1,$S305+$Y305+$Z305,$Y305+$Z305)</f>
        <v>1117.9650000000001</v>
      </c>
      <c r="CI305" s="27">
        <f>IF($O305&gt;=CI$1,$S305+$Y305+$Z305,$Y305+$Z305)</f>
        <v>1117.9650000000001</v>
      </c>
      <c r="CJ305" s="27">
        <f>IF($O305&gt;=CJ$1,$S305+$Y305+$Z305,$Y305+$Z305)</f>
        <v>1117.9650000000001</v>
      </c>
      <c r="CK305" s="27">
        <f>IF($O305&gt;=CK$1,$S305+$Y305+$Z305,$Y305+$Z305)</f>
        <v>1117.9650000000001</v>
      </c>
      <c r="CL305" s="27">
        <f>IF($O305&gt;=CL$1,$S305+$Y305+$Z305,$Y305+$Z305)</f>
        <v>1117.9650000000001</v>
      </c>
      <c r="CM305" s="27">
        <f>IF($O305&gt;=CM$1,$S305+$Y305+$Z305,$Y305+$Z305)</f>
        <v>1117.9650000000001</v>
      </c>
      <c r="CN305" s="27">
        <f>IF($O305&gt;=CN$1,$S305+$Y305,$Y305)</f>
        <v>717.96500000000015</v>
      </c>
      <c r="CO305" s="27">
        <f>IF($O305&gt;=CO$1,$S305+$Y305,$Y305)</f>
        <v>717.96500000000015</v>
      </c>
      <c r="CP305" s="27">
        <f>IF($O305&gt;=CP$1,$S305+$Y305,$Y305)</f>
        <v>717.96500000000015</v>
      </c>
      <c r="CQ305" s="27">
        <f>IF($O305&gt;=CQ$1,$S305+$Y305,$Y305)</f>
        <v>717.96500000000015</v>
      </c>
      <c r="CR305" s="27">
        <f>IF($O305&gt;=CR$1,$S305+$Y305,$Y305)</f>
        <v>717.96500000000015</v>
      </c>
      <c r="CS305" s="27">
        <f>IF($O305&gt;=CS$1,$S305+$Y305,$Y305)</f>
        <v>717.96500000000015</v>
      </c>
      <c r="CT305" s="27">
        <f>IF($O305&gt;=CT$1,$S305+$Y305,$Y305)</f>
        <v>717.96500000000015</v>
      </c>
      <c r="CU305" s="27">
        <f>IF($O305&gt;=CU$1,$S305+$Y305,$Y305)</f>
        <v>717.96500000000015</v>
      </c>
      <c r="CV305" s="27">
        <f>IF($O305&gt;=CV$1,$S305+$Y305,$Y305)</f>
        <v>717.96500000000015</v>
      </c>
      <c r="CW305" s="27">
        <f>IF($O305&gt;=CW$1,$S305+$Y305,$Y305)</f>
        <v>717.96500000000015</v>
      </c>
      <c r="CX305" s="27">
        <f>IF($O305&gt;=CX$1,$S305+$Y305,$Y305)</f>
        <v>717.96500000000015</v>
      </c>
      <c r="CY305" s="27">
        <f>IF($O305&gt;=CY$1,$S305+$Y305,$Y305)</f>
        <v>717.96500000000015</v>
      </c>
      <c r="CZ305" s="27">
        <f>IF($O305&gt;=CZ$1,$S305+$Y305,$Y305)</f>
        <v>717.96500000000015</v>
      </c>
      <c r="DA305" s="27">
        <f>IF($O305&gt;=DA$1,$S305+$Y305,$Y305)</f>
        <v>717.96500000000015</v>
      </c>
      <c r="DB305" s="27">
        <f>IF($O305&gt;=DB$1,$S305+$Y305,$Y305)</f>
        <v>717.96500000000015</v>
      </c>
      <c r="DC305" s="27">
        <f>IF($O305&gt;=DC$1,$S305+$Y305,$Y305)</f>
        <v>717.96500000000015</v>
      </c>
      <c r="DD305" s="27">
        <f>IF($O305&gt;=DD$1,$S305+$Y305,$Y305)</f>
        <v>717.96500000000015</v>
      </c>
      <c r="DE305" s="27">
        <f>IF($O305&gt;=DE$1,$S305+$Y305,$Y305)</f>
        <v>717.96500000000015</v>
      </c>
      <c r="DF305" s="27">
        <f>IF($O305&gt;=DF$1,$S305+$Y305,$Y305)</f>
        <v>717.96500000000015</v>
      </c>
      <c r="DG305" s="27">
        <f>IF($O305&gt;=DG$1,$S305+$Y305,$Y305)</f>
        <v>717.96500000000015</v>
      </c>
      <c r="DH305" s="27">
        <f>IF($O305&gt;=DH$1,$S305+$Y305,$Y305)</f>
        <v>717.96500000000015</v>
      </c>
      <c r="DI305" s="27">
        <f>IF($O305&gt;=DI$1,$S305+$Y305,$Y305)</f>
        <v>717.96500000000015</v>
      </c>
      <c r="DJ305" s="27">
        <f>IF($O305&gt;=DJ$1,$S305+$Y305,$Y305)</f>
        <v>717.96500000000015</v>
      </c>
      <c r="DK305" s="27">
        <f>IF($O305&gt;=DK$1,$S305+$Y305,$Y305)</f>
        <v>717.96500000000015</v>
      </c>
      <c r="DL305" s="27">
        <f>IF($O305&gt;=DL$1,$S305+$Y305,$Y305)</f>
        <v>717.96500000000015</v>
      </c>
      <c r="DM305" s="27">
        <f>IF($O305&gt;=DM$1,$S305+$Y305,$Y305)</f>
        <v>717.96500000000015</v>
      </c>
      <c r="DN305" s="27">
        <f>IF($O305&gt;=DN$1,$S305+$Y305,$Y305)</f>
        <v>717.96500000000015</v>
      </c>
      <c r="DO305" s="27">
        <f>IF($O305&gt;=DO$1,$S305+$Y305,$Y305)</f>
        <v>717.96500000000015</v>
      </c>
      <c r="DP305" s="27">
        <f>IF($O305&gt;=DP$1,$S305+$Y305,$Y305)</f>
        <v>717.96500000000015</v>
      </c>
      <c r="DQ305" s="27">
        <f>IF($O305&gt;=DQ$1,$S305+$Y305,$Y305)</f>
        <v>717.96500000000015</v>
      </c>
      <c r="DR305" s="27">
        <f>IF($O305&gt;=DR$1,$S305+$Y305,$Y305)</f>
        <v>717.96500000000015</v>
      </c>
      <c r="DS305" s="27">
        <f>IF($O305&gt;=DS$1,$S305+$Y305,$Y305)</f>
        <v>717.96500000000015</v>
      </c>
      <c r="DT305" s="27">
        <f>IF($O305&gt;=DT$1,$S305+$Y305,$Y305)</f>
        <v>717.96500000000015</v>
      </c>
      <c r="DU305" s="27">
        <f>IF($O305&gt;=DU$1,$S305+$Y305,$Y305)</f>
        <v>717.96500000000015</v>
      </c>
      <c r="DV305" s="27">
        <f>IF($O305&gt;=DV$1,$S305+$Y305,$Y305)</f>
        <v>717.96500000000015</v>
      </c>
      <c r="DW305" s="27">
        <f>IF($O305&gt;=DW$1,$S305+$Y305,$Y305)</f>
        <v>717.96500000000015</v>
      </c>
      <c r="DX305" s="27">
        <f>IF($O305&gt;=DX$1,$S305+$Y305,$Y305)</f>
        <v>717.96500000000015</v>
      </c>
      <c r="DY305" s="27">
        <f>IF($O305&gt;=DY$1,$S305+$Y305,$Y305)</f>
        <v>717.96500000000015</v>
      </c>
      <c r="DZ305" s="27">
        <f>IF($O305&gt;=DZ$1,$S305+$Y305,$Y305)</f>
        <v>717.96500000000015</v>
      </c>
      <c r="EA305" s="27">
        <f>IF($O305&gt;=EA$1,$S305+$Y305,$Y305)</f>
        <v>717.96500000000015</v>
      </c>
      <c r="EB305" s="27">
        <f>IF($O305&gt;=EB$1,$S305+$Y305,$Y305)</f>
        <v>717.96500000000015</v>
      </c>
      <c r="EC305" s="27">
        <f>IF($O305&gt;=EC$1,$S305+$Y305,$Y305)</f>
        <v>717.96500000000015</v>
      </c>
      <c r="ED305" s="27">
        <f>IF($O305&gt;=ED$1,$S305+$Y305,$Y305)</f>
        <v>717.96500000000015</v>
      </c>
      <c r="EE305" s="27">
        <f>IF($O305&gt;=EE$1,$S305+$Y305,$Y305)</f>
        <v>717.96500000000015</v>
      </c>
      <c r="EF305" s="27">
        <f>IF($O305&gt;=EF$1,$S305+$Y305,$Y305)</f>
        <v>717.96500000000015</v>
      </c>
      <c r="EG305" s="27">
        <f>IF($O305&gt;=EG$1,$S305+$Y305,$Y305)</f>
        <v>717.96500000000015</v>
      </c>
      <c r="EH305" s="27">
        <f>IF($O305&gt;=EH$1,$S305+$Y305,$Y305)</f>
        <v>717.96500000000015</v>
      </c>
      <c r="EI305" s="27">
        <f>IF($O305&gt;=EI$1,$S305+$Y305,$Y305)</f>
        <v>717.96500000000015</v>
      </c>
      <c r="EJ305" s="27">
        <f>IF($O305&gt;=EJ$1,$S305+$Y305,$Y305)</f>
        <v>717.96500000000015</v>
      </c>
      <c r="EK305" s="27">
        <f>IF($O305&gt;=EK$1,$S305+$Y305,$Y305)</f>
        <v>717.96500000000015</v>
      </c>
      <c r="EL305" s="27">
        <f>IF($O305&gt;=EL$1,$S305+$Y305,$Y305)</f>
        <v>717.96500000000015</v>
      </c>
      <c r="EM305" s="27">
        <f>IF($O305&gt;=EM$1,$S305+$Y305,$Y305)</f>
        <v>717.96500000000015</v>
      </c>
      <c r="EN305" s="27">
        <f>IF($O305&gt;=EN$1,$S305+$Y305,$Y305)</f>
        <v>717.96500000000015</v>
      </c>
      <c r="EO305" s="27">
        <f>IF($O305&gt;=EO$1,$S305+$Y305,$Y305)</f>
        <v>717.96500000000015</v>
      </c>
      <c r="EP305" s="27">
        <f>IF($O305&gt;=EP$1,$S305+$Y305,$Y305)</f>
        <v>717.96500000000015</v>
      </c>
      <c r="EQ305" s="27">
        <f>IF($O305&gt;=EQ$1,$S305+$Y305,$Y305)</f>
        <v>717.96500000000015</v>
      </c>
      <c r="ER305" s="27">
        <f>IF($O305&gt;=ER$1,$S305+$Y305,$Y305)</f>
        <v>717.96500000000015</v>
      </c>
      <c r="ES305" s="27">
        <f>IF($O305&gt;=ES$1,$S305+$Y305,$Y305)</f>
        <v>717.96500000000015</v>
      </c>
      <c r="ET305" s="27">
        <f>IF($O305&gt;=ET$1,$S305+$Y305,$Y305)</f>
        <v>717.96500000000015</v>
      </c>
      <c r="EU305" s="27">
        <f>IF($O305&gt;=EU$1,$S305+$Y305,$Y305)</f>
        <v>717.96500000000015</v>
      </c>
      <c r="EV305" s="27">
        <f>IF($O305&gt;=EV$1,$S305,0)</f>
        <v>656.97500000000014</v>
      </c>
      <c r="EW305" s="27">
        <f>IF($O305&gt;=EW$1,$S305,0)</f>
        <v>656.97500000000014</v>
      </c>
      <c r="EX305" s="27">
        <f>IF($O305&gt;=EX$1,$S305,0)</f>
        <v>656.97500000000014</v>
      </c>
      <c r="EY305" s="27">
        <f>IF($O305&gt;=EY$1,$S305,0)</f>
        <v>656.97500000000014</v>
      </c>
      <c r="EZ305" s="27">
        <f>IF($O305&gt;=EZ$1,$S305,0)</f>
        <v>656.97500000000014</v>
      </c>
      <c r="FA305" s="27">
        <f>IF($O305&gt;=FA$1,$S305,0)</f>
        <v>656.97500000000014</v>
      </c>
      <c r="FB305" s="27">
        <f>IF($O305&gt;=FB$1,$S305,0)</f>
        <v>656.97500000000014</v>
      </c>
      <c r="FC305" s="27">
        <f>IF($O305&gt;=FC$1,$S305,0)</f>
        <v>656.97500000000014</v>
      </c>
      <c r="FD305" s="27">
        <f>IF($O305&gt;=FD$1,$S305,0)</f>
        <v>656.97500000000014</v>
      </c>
      <c r="FE305" s="27">
        <f>IF($O305&gt;=FE$1,$S305,0)</f>
        <v>656.97500000000014</v>
      </c>
      <c r="FF305" s="27">
        <f>IF($O305&gt;=FF$1,$S305,0)</f>
        <v>656.97500000000014</v>
      </c>
      <c r="FG305" s="27">
        <f>IF($O305&gt;=FG$1,$S305,0)</f>
        <v>656.97500000000014</v>
      </c>
      <c r="FH305" s="27">
        <f>IF($O305&gt;=FH$1,$S305,0)</f>
        <v>656.97500000000014</v>
      </c>
      <c r="FI305" s="27">
        <f>IF($O305&gt;=FI$1,$S305,0)</f>
        <v>656.97500000000014</v>
      </c>
      <c r="FJ305" s="27">
        <f>IF($O305&gt;=FJ$1,$S305,0)</f>
        <v>656.97500000000014</v>
      </c>
      <c r="FK305" s="27">
        <f>IF($O305&gt;=FK$1,$S305,0)</f>
        <v>656.97500000000014</v>
      </c>
      <c r="FL305" s="27">
        <f>IF($O305&gt;=FL$1,$S305,0)</f>
        <v>656.97500000000014</v>
      </c>
      <c r="FM305" s="27">
        <f>IF($O305&gt;=FM$1,$S305,0)</f>
        <v>656.97500000000014</v>
      </c>
      <c r="FN305" s="27">
        <f>IF($O305&gt;=FN$1,$S305,0)</f>
        <v>656.97500000000014</v>
      </c>
      <c r="FO305" s="27">
        <f>IF($O305&gt;=FO$1,$S305,0)</f>
        <v>656.97500000000014</v>
      </c>
      <c r="FP305" s="27">
        <f>IF($O305&gt;=FP$1,$S305,0)</f>
        <v>656.97500000000014</v>
      </c>
      <c r="FQ305" s="27">
        <f>IF($O305&gt;=FQ$1,$S305,0)</f>
        <v>656.97500000000014</v>
      </c>
      <c r="FR305" s="27">
        <f>IF($O305&gt;=FR$1,$S305,0)</f>
        <v>656.97500000000014</v>
      </c>
      <c r="FS305" s="27">
        <f>IF($O305&gt;=FS$1,$S305,0)</f>
        <v>656.97500000000014</v>
      </c>
      <c r="FT305" s="27">
        <f>IF($O305&gt;=FT$1,$S305,0)</f>
        <v>656.97500000000014</v>
      </c>
      <c r="FU305" s="27">
        <f>IF($O305&gt;=FU$1,$S305,0)</f>
        <v>656.97500000000014</v>
      </c>
      <c r="FV305" s="27">
        <f>IF($O305&gt;=FV$1,$S305,0)</f>
        <v>656.97500000000014</v>
      </c>
      <c r="FW305" s="27">
        <f>IF($O305&gt;=FW$1,$S305,0)</f>
        <v>656.97500000000014</v>
      </c>
      <c r="FX305" s="27">
        <f>IF($O305&gt;=FX$1,$S305,0)</f>
        <v>656.97500000000014</v>
      </c>
      <c r="FY305" s="27">
        <f>IF($O305&gt;=FY$1,$S305,0)</f>
        <v>656.97500000000014</v>
      </c>
      <c r="FZ305" s="27">
        <f>IF($O305&gt;=FZ$1,$S305,0)</f>
        <v>656.97500000000014</v>
      </c>
      <c r="GA305" s="27">
        <f>IF($O305&gt;=GA$1,$S305,0)</f>
        <v>656.97500000000014</v>
      </c>
      <c r="GB305" s="27">
        <f>IF($O305&gt;=GB$1,$S305,0)</f>
        <v>656.97500000000014</v>
      </c>
      <c r="GC305" s="27">
        <f>IF($O305&gt;=GC$1,$S305,0)</f>
        <v>656.97500000000014</v>
      </c>
      <c r="GD305" s="27">
        <f>IF($O305&gt;=GD$1,$S305,0)</f>
        <v>656.97500000000014</v>
      </c>
      <c r="GE305" s="27">
        <f>IF($O305&gt;=GE$1,$S305,0)</f>
        <v>656.97500000000014</v>
      </c>
      <c r="GF305" s="27">
        <f>IF($O305&gt;=GF$1,$S305,0)</f>
        <v>656.97500000000014</v>
      </c>
      <c r="GG305" s="27">
        <f>IF($O305&gt;=GG$1,$S305,0)</f>
        <v>656.97500000000014</v>
      </c>
      <c r="GH305" s="27">
        <f>IF($O305&gt;=GH$1,$S305,0)</f>
        <v>656.97500000000014</v>
      </c>
      <c r="GI305" s="27">
        <f>IF($O305&gt;=GI$1,$S305,0)</f>
        <v>656.97500000000014</v>
      </c>
      <c r="GJ305" s="27">
        <f>IF($O305&gt;=GJ$1,$S305,0)</f>
        <v>656.97500000000014</v>
      </c>
      <c r="GK305" s="27">
        <f>IF($O305&gt;=GK$1,$S305,0)</f>
        <v>656.97500000000014</v>
      </c>
      <c r="GL305" s="27">
        <f>IF($O305&gt;=GL$1,$S305,0)</f>
        <v>656.97500000000014</v>
      </c>
      <c r="GM305" s="27">
        <f>IF($O305&gt;=GM$1,$S305,0)</f>
        <v>656.97500000000014</v>
      </c>
      <c r="GN305" s="27">
        <f>IF($O305&gt;=GN$1,$S305,0)</f>
        <v>656.97500000000014</v>
      </c>
      <c r="GO305" s="27">
        <f>IF($O305&gt;=GO$1,$S305,0)</f>
        <v>656.97500000000014</v>
      </c>
      <c r="GP305" s="27">
        <f>IF($O305&gt;=GP$1,$S305,0)</f>
        <v>656.97500000000014</v>
      </c>
      <c r="GQ305" s="27">
        <f>IF($O305&gt;=GQ$1,$S305,0)</f>
        <v>656.97500000000014</v>
      </c>
      <c r="GR305" s="27">
        <f>IF($O305&gt;=GR$1,$S305,0)</f>
        <v>0</v>
      </c>
      <c r="GS305" s="27">
        <f>IF($O305&gt;=GS$1,$S305,0)</f>
        <v>0</v>
      </c>
      <c r="GT305" s="27">
        <f>IF($O305&gt;=GT$1,$S305,0)</f>
        <v>0</v>
      </c>
      <c r="GU305" s="27">
        <f>IF($O305&gt;=GU$1,$S305,0)</f>
        <v>0</v>
      </c>
      <c r="GV305" s="27">
        <f>IF($O305&gt;=GV$1,$S305,0)</f>
        <v>0</v>
      </c>
      <c r="GW305" s="27">
        <f>IF($O305&gt;=GW$1,$S305,0)</f>
        <v>0</v>
      </c>
      <c r="GX305" s="27">
        <f>IF($O305&gt;=GX$1,$S305,0)</f>
        <v>0</v>
      </c>
      <c r="GY305" s="27">
        <f>IF($O305&gt;=GY$1,$S305,0)</f>
        <v>0</v>
      </c>
      <c r="GZ305" s="27">
        <f>IF($O305&gt;=GZ$1,$S305,0)</f>
        <v>0</v>
      </c>
      <c r="HA305" s="27">
        <f>IF($O305&gt;=HA$1,$S305,0)</f>
        <v>0</v>
      </c>
      <c r="HB305" s="27">
        <f>IF($O305&gt;=HB$1,$S305,0)</f>
        <v>0</v>
      </c>
      <c r="HC305" s="27">
        <f>IF($O305&gt;=HC$1,$S305,0)</f>
        <v>0</v>
      </c>
    </row>
    <row r="306" spans="1:211">
      <c r="A306" s="3">
        <v>74039</v>
      </c>
      <c r="B306" s="3" t="s">
        <v>216</v>
      </c>
      <c r="C306" s="3" t="s">
        <v>107</v>
      </c>
      <c r="D306" s="3">
        <v>55</v>
      </c>
      <c r="E306" s="4">
        <v>35828</v>
      </c>
      <c r="F306" s="5">
        <v>20.391780821917809</v>
      </c>
      <c r="G306" s="3" t="s">
        <v>99</v>
      </c>
      <c r="H306" s="4">
        <v>23035</v>
      </c>
      <c r="I306" s="9" t="s">
        <v>826</v>
      </c>
      <c r="J306" s="5">
        <v>1952.51</v>
      </c>
      <c r="K306" s="31">
        <v>338</v>
      </c>
      <c r="L306" s="32">
        <v>20</v>
      </c>
      <c r="M306" s="33">
        <f>VLOOKUP(L306,FIND,3,TRUE)</f>
        <v>1.3</v>
      </c>
      <c r="N306" s="32">
        <f>IF(L306&gt;30,180,VLOOKUP(L306,TEMPO,2,FALSE))</f>
        <v>120</v>
      </c>
      <c r="O306" s="32">
        <f>IF(R306&gt;0,4,N306)</f>
        <v>120</v>
      </c>
      <c r="P306" s="96">
        <f>J306*M306*L306</f>
        <v>50765.259999999995</v>
      </c>
      <c r="Q306" s="96">
        <f>10934.45*2</f>
        <v>21868.9</v>
      </c>
      <c r="R306" s="96">
        <f>IF(P306&lt;=Q306,P306/4,0)</f>
        <v>0</v>
      </c>
      <c r="S306" s="5">
        <f>IF(P306&gt;=Q306,P306/N306,0)</f>
        <v>423.04383333333328</v>
      </c>
      <c r="T306" s="3"/>
      <c r="U306" s="3">
        <f>IF(T306="",1,0)</f>
        <v>1</v>
      </c>
      <c r="V306" s="3">
        <v>637</v>
      </c>
      <c r="W306" s="5">
        <v>0</v>
      </c>
      <c r="X306" s="5">
        <v>245.73</v>
      </c>
      <c r="Y306" s="5">
        <f>X306*W306</f>
        <v>0</v>
      </c>
      <c r="Z306" s="5">
        <v>400</v>
      </c>
      <c r="AA306" s="5">
        <f>S306+Y306+Z306</f>
        <v>823.04383333333328</v>
      </c>
      <c r="AB306" s="39">
        <f>(J306/12+J306/12*1.3333333333+450/12+J306/30*6/12+J306)*1.3+Y306+Z306+153.9</f>
        <v>3676.7685222151722</v>
      </c>
      <c r="AC306" s="39" t="s">
        <v>107</v>
      </c>
      <c r="AD306" s="39">
        <f>J306*1.3+400+153.9</f>
        <v>3092.163</v>
      </c>
      <c r="AE306" s="39">
        <f>SUMIFS('CUSTO MENSAL FUNC NOVO'!H:H,'CUSTO MENSAL FUNC NOVO'!A:A,'VALORES MENSAIS'!AC306)</f>
        <v>3348.9422500000001</v>
      </c>
      <c r="AF306" s="27">
        <f>IF($R306&gt;0,$R306,$S306)+$Y306+$Z306</f>
        <v>823.04383333333328</v>
      </c>
      <c r="AG306" s="27">
        <f>IF($R306&gt;0,$R306,$S306)+$Y306+$Z306</f>
        <v>823.04383333333328</v>
      </c>
      <c r="AH306" s="27">
        <f>IF($R306&gt;0,$R306,$S306)+$Y306+$Z306</f>
        <v>823.04383333333328</v>
      </c>
      <c r="AI306" s="27">
        <f>IF($R306&gt;0,$R306,$S306)+$Y306+$Z306</f>
        <v>823.04383333333328</v>
      </c>
      <c r="AJ306" s="27">
        <f>IF($O306&gt;=AJ$1,$S306+$Y306+$Z306,$Y306+$Z306)</f>
        <v>823.04383333333328</v>
      </c>
      <c r="AK306" s="27">
        <f>IF($O306&gt;=AK$1,$S306+$Y306+$Z306,$Y306+$Z306)</f>
        <v>823.04383333333328</v>
      </c>
      <c r="AL306" s="27">
        <f>IF($O306&gt;=AL$1,$S306+$Y306+$Z306,$Y306+$Z306)</f>
        <v>823.04383333333328</v>
      </c>
      <c r="AM306" s="27">
        <f>IF($O306&gt;=AM$1,$S306+$Y306+$Z306,$Y306+$Z306)</f>
        <v>823.04383333333328</v>
      </c>
      <c r="AN306" s="27">
        <f>IF($O306&gt;=AN$1,$S306+$Y306+$Z306,$Y306+$Z306)</f>
        <v>823.04383333333328</v>
      </c>
      <c r="AO306" s="27">
        <f>IF($O306&gt;=AO$1,$S306+$Y306+$Z306,$Y306+$Z306)</f>
        <v>823.04383333333328</v>
      </c>
      <c r="AP306" s="27">
        <f>IF($O306&gt;=AP$1,$S306+$Y306+$Z306,$Y306+$Z306)</f>
        <v>823.04383333333328</v>
      </c>
      <c r="AQ306" s="27">
        <f>IF($O306&gt;=AQ$1,$S306+$Y306+$Z306,$Y306+$Z306)</f>
        <v>823.04383333333328</v>
      </c>
      <c r="AR306" s="27">
        <f>IF($O306&gt;=AR$1,$S306+$Y306+$Z306,$Y306+$Z306)</f>
        <v>823.04383333333328</v>
      </c>
      <c r="AS306" s="27">
        <f>IF($O306&gt;=AS$1,$S306+$Y306+$Z306,$Y306+$Z306)</f>
        <v>823.04383333333328</v>
      </c>
      <c r="AT306" s="27">
        <f>IF($O306&gt;=AT$1,$S306+$Y306+$Z306,$Y306+$Z306)</f>
        <v>823.04383333333328</v>
      </c>
      <c r="AU306" s="27">
        <f>IF($O306&gt;=AU$1,$S306+$Y306+$Z306,$Y306+$Z306)</f>
        <v>823.04383333333328</v>
      </c>
      <c r="AV306" s="27">
        <f>IF($O306&gt;=AV$1,$S306+$Y306+$Z306,$Y306+$Z306)</f>
        <v>823.04383333333328</v>
      </c>
      <c r="AW306" s="27">
        <f>IF($O306&gt;=AW$1,$S306+$Y306+$Z306,$Y306+$Z306)</f>
        <v>823.04383333333328</v>
      </c>
      <c r="AX306" s="27">
        <f>IF($O306&gt;=AX$1,$S306+$Y306+$Z306,$Y306+$Z306)</f>
        <v>823.04383333333328</v>
      </c>
      <c r="AY306" s="27">
        <f>IF($O306&gt;=AY$1,$S306+$Y306+$Z306,$Y306+$Z306)</f>
        <v>823.04383333333328</v>
      </c>
      <c r="AZ306" s="27">
        <f>IF($O306&gt;=AZ$1,$S306+$Y306+$Z306,$Y306+$Z306)</f>
        <v>823.04383333333328</v>
      </c>
      <c r="BA306" s="27">
        <f>IF($O306&gt;=BA$1,$S306+$Y306+$Z306,$Y306+$Z306)</f>
        <v>823.04383333333328</v>
      </c>
      <c r="BB306" s="27">
        <f>IF($O306&gt;=BB$1,$S306+$Y306+$Z306,$Y306+$Z306)</f>
        <v>823.04383333333328</v>
      </c>
      <c r="BC306" s="27">
        <f>IF($O306&gt;=BC$1,$S306+$Y306+$Z306,$Y306+$Z306)</f>
        <v>823.04383333333328</v>
      </c>
      <c r="BD306" s="27">
        <f>IF($O306&gt;=BD$1,$S306+$Y306+$Z306,$Y306+$Z306)</f>
        <v>823.04383333333328</v>
      </c>
      <c r="BE306" s="27">
        <f>IF($O306&gt;=BE$1,$S306+$Y306+$Z306,$Y306+$Z306)</f>
        <v>823.04383333333328</v>
      </c>
      <c r="BF306" s="27">
        <f>IF($O306&gt;=BF$1,$S306+$Y306+$Z306,$Y306+$Z306)</f>
        <v>823.04383333333328</v>
      </c>
      <c r="BG306" s="27">
        <f>IF($O306&gt;=BG$1,$S306+$Y306+$Z306,$Y306+$Z306)</f>
        <v>823.04383333333328</v>
      </c>
      <c r="BH306" s="27">
        <f>IF($O306&gt;=BH$1,$S306+$Y306+$Z306,$Y306+$Z306)</f>
        <v>823.04383333333328</v>
      </c>
      <c r="BI306" s="27">
        <f>IF($O306&gt;=BI$1,$S306+$Y306+$Z306,$Y306+$Z306)</f>
        <v>823.04383333333328</v>
      </c>
      <c r="BJ306" s="27">
        <f>IF($O306&gt;=BJ$1,$S306+$Y306+$Z306,$Y306+$Z306)</f>
        <v>823.04383333333328</v>
      </c>
      <c r="BK306" s="27">
        <f>IF($O306&gt;=BK$1,$S306+$Y306+$Z306,$Y306+$Z306)</f>
        <v>823.04383333333328</v>
      </c>
      <c r="BL306" s="27">
        <f>IF($O306&gt;=BL$1,$S306+$Y306+$Z306,$Y306+$Z306)</f>
        <v>823.04383333333328</v>
      </c>
      <c r="BM306" s="27">
        <f>IF($O306&gt;=BM$1,$S306+$Y306+$Z306,$Y306+$Z306)</f>
        <v>823.04383333333328</v>
      </c>
      <c r="BN306" s="27">
        <f>IF($O306&gt;=BN$1,$S306+$Y306+$Z306,$Y306+$Z306)</f>
        <v>823.04383333333328</v>
      </c>
      <c r="BO306" s="27">
        <f>IF($O306&gt;=BO$1,$S306+$Y306+$Z306,$Y306+$Z306)</f>
        <v>823.04383333333328</v>
      </c>
      <c r="BP306" s="27">
        <f>IF($O306&gt;=BP$1,$S306+$Y306+$Z306,$Y306+$Z306)</f>
        <v>823.04383333333328</v>
      </c>
      <c r="BQ306" s="27">
        <f>IF($O306&gt;=BQ$1,$S306+$Y306+$Z306,$Y306+$Z306)</f>
        <v>823.04383333333328</v>
      </c>
      <c r="BR306" s="27">
        <f>IF($O306&gt;=BR$1,$S306+$Y306+$Z306,$Y306+$Z306)</f>
        <v>823.04383333333328</v>
      </c>
      <c r="BS306" s="27">
        <f>IF($O306&gt;=BS$1,$S306+$Y306+$Z306,$Y306+$Z306)</f>
        <v>823.04383333333328</v>
      </c>
      <c r="BT306" s="27">
        <f>IF($O306&gt;=BT$1,$S306+$Y306+$Z306,$Y306+$Z306)</f>
        <v>823.04383333333328</v>
      </c>
      <c r="BU306" s="27">
        <f>IF($O306&gt;=BU$1,$S306+$Y306+$Z306,$Y306+$Z306)</f>
        <v>823.04383333333328</v>
      </c>
      <c r="BV306" s="27">
        <f>IF($O306&gt;=BV$1,$S306+$Y306+$Z306,$Y306+$Z306)</f>
        <v>823.04383333333328</v>
      </c>
      <c r="BW306" s="27">
        <f>IF($O306&gt;=BW$1,$S306+$Y306+$Z306,$Y306+$Z306)</f>
        <v>823.04383333333328</v>
      </c>
      <c r="BX306" s="27">
        <f>IF($O306&gt;=BX$1,$S306+$Y306+$Z306,$Y306+$Z306)</f>
        <v>823.04383333333328</v>
      </c>
      <c r="BY306" s="27">
        <f>IF($O306&gt;=BY$1,$S306+$Y306+$Z306,$Y306+$Z306)</f>
        <v>823.04383333333328</v>
      </c>
      <c r="BZ306" s="27">
        <f>IF($O306&gt;=BZ$1,$S306+$Y306+$Z306,$Y306+$Z306)</f>
        <v>823.04383333333328</v>
      </c>
      <c r="CA306" s="27">
        <f>IF($O306&gt;=CA$1,$S306+$Y306+$Z306,$Y306+$Z306)</f>
        <v>823.04383333333328</v>
      </c>
      <c r="CB306" s="27">
        <f>IF($O306&gt;=CB$1,$S306+$Y306+$Z306,$Y306+$Z306)</f>
        <v>823.04383333333328</v>
      </c>
      <c r="CC306" s="27">
        <f>IF($O306&gt;=CC$1,$S306+$Y306+$Z306,$Y306+$Z306)</f>
        <v>823.04383333333328</v>
      </c>
      <c r="CD306" s="27">
        <f>IF($O306&gt;=CD$1,$S306+$Y306+$Z306,$Y306+$Z306)</f>
        <v>823.04383333333328</v>
      </c>
      <c r="CE306" s="27">
        <f>IF($O306&gt;=CE$1,$S306+$Y306+$Z306,$Y306+$Z306)</f>
        <v>823.04383333333328</v>
      </c>
      <c r="CF306" s="27">
        <f>IF($O306&gt;=CF$1,$S306+$Y306+$Z306,$Y306+$Z306)</f>
        <v>823.04383333333328</v>
      </c>
      <c r="CG306" s="27">
        <f>IF($O306&gt;=CG$1,$S306+$Y306+$Z306,$Y306+$Z306)</f>
        <v>823.04383333333328</v>
      </c>
      <c r="CH306" s="27">
        <f>IF($O306&gt;=CH$1,$S306+$Y306+$Z306,$Y306+$Z306)</f>
        <v>823.04383333333328</v>
      </c>
      <c r="CI306" s="27">
        <f>IF($O306&gt;=CI$1,$S306+$Y306+$Z306,$Y306+$Z306)</f>
        <v>823.04383333333328</v>
      </c>
      <c r="CJ306" s="27">
        <f>IF($O306&gt;=CJ$1,$S306+$Y306+$Z306,$Y306+$Z306)</f>
        <v>823.04383333333328</v>
      </c>
      <c r="CK306" s="27">
        <f>IF($O306&gt;=CK$1,$S306+$Y306+$Z306,$Y306+$Z306)</f>
        <v>823.04383333333328</v>
      </c>
      <c r="CL306" s="27">
        <f>IF($O306&gt;=CL$1,$S306+$Y306+$Z306,$Y306+$Z306)</f>
        <v>823.04383333333328</v>
      </c>
      <c r="CM306" s="27">
        <f>IF($O306&gt;=CM$1,$S306+$Y306+$Z306,$Y306+$Z306)</f>
        <v>823.04383333333328</v>
      </c>
      <c r="CN306" s="27">
        <f>IF($O306&gt;=CN$1,$S306+$Y306,$Y306)</f>
        <v>423.04383333333328</v>
      </c>
      <c r="CO306" s="27">
        <f>IF($O306&gt;=CO$1,$S306+$Y306,$Y306)</f>
        <v>423.04383333333328</v>
      </c>
      <c r="CP306" s="27">
        <f>IF($O306&gt;=CP$1,$S306+$Y306,$Y306)</f>
        <v>423.04383333333328</v>
      </c>
      <c r="CQ306" s="27">
        <f>IF($O306&gt;=CQ$1,$S306+$Y306,$Y306)</f>
        <v>423.04383333333328</v>
      </c>
      <c r="CR306" s="27">
        <f>IF($O306&gt;=CR$1,$S306+$Y306,$Y306)</f>
        <v>423.04383333333328</v>
      </c>
      <c r="CS306" s="27">
        <f>IF($O306&gt;=CS$1,$S306+$Y306,$Y306)</f>
        <v>423.04383333333328</v>
      </c>
      <c r="CT306" s="27">
        <f>IF($O306&gt;=CT$1,$S306+$Y306,$Y306)</f>
        <v>423.04383333333328</v>
      </c>
      <c r="CU306" s="27">
        <f>IF($O306&gt;=CU$1,$S306+$Y306,$Y306)</f>
        <v>423.04383333333328</v>
      </c>
      <c r="CV306" s="27">
        <f>IF($O306&gt;=CV$1,$S306+$Y306,$Y306)</f>
        <v>423.04383333333328</v>
      </c>
      <c r="CW306" s="27">
        <f>IF($O306&gt;=CW$1,$S306+$Y306,$Y306)</f>
        <v>423.04383333333328</v>
      </c>
      <c r="CX306" s="27">
        <f>IF($O306&gt;=CX$1,$S306+$Y306,$Y306)</f>
        <v>423.04383333333328</v>
      </c>
      <c r="CY306" s="27">
        <f>IF($O306&gt;=CY$1,$S306+$Y306,$Y306)</f>
        <v>423.04383333333328</v>
      </c>
      <c r="CZ306" s="27">
        <f>IF($O306&gt;=CZ$1,$S306+$Y306,$Y306)</f>
        <v>423.04383333333328</v>
      </c>
      <c r="DA306" s="27">
        <f>IF($O306&gt;=DA$1,$S306+$Y306,$Y306)</f>
        <v>423.04383333333328</v>
      </c>
      <c r="DB306" s="27">
        <f>IF($O306&gt;=DB$1,$S306+$Y306,$Y306)</f>
        <v>423.04383333333328</v>
      </c>
      <c r="DC306" s="27">
        <f>IF($O306&gt;=DC$1,$S306+$Y306,$Y306)</f>
        <v>423.04383333333328</v>
      </c>
      <c r="DD306" s="27">
        <f>IF($O306&gt;=DD$1,$S306+$Y306,$Y306)</f>
        <v>423.04383333333328</v>
      </c>
      <c r="DE306" s="27">
        <f>IF($O306&gt;=DE$1,$S306+$Y306,$Y306)</f>
        <v>423.04383333333328</v>
      </c>
      <c r="DF306" s="27">
        <f>IF($O306&gt;=DF$1,$S306+$Y306,$Y306)</f>
        <v>423.04383333333328</v>
      </c>
      <c r="DG306" s="27">
        <f>IF($O306&gt;=DG$1,$S306+$Y306,$Y306)</f>
        <v>423.04383333333328</v>
      </c>
      <c r="DH306" s="27">
        <f>IF($O306&gt;=DH$1,$S306+$Y306,$Y306)</f>
        <v>423.04383333333328</v>
      </c>
      <c r="DI306" s="27">
        <f>IF($O306&gt;=DI$1,$S306+$Y306,$Y306)</f>
        <v>423.04383333333328</v>
      </c>
      <c r="DJ306" s="27">
        <f>IF($O306&gt;=DJ$1,$S306+$Y306,$Y306)</f>
        <v>423.04383333333328</v>
      </c>
      <c r="DK306" s="27">
        <f>IF($O306&gt;=DK$1,$S306+$Y306,$Y306)</f>
        <v>423.04383333333328</v>
      </c>
      <c r="DL306" s="27">
        <f>IF($O306&gt;=DL$1,$S306+$Y306,$Y306)</f>
        <v>423.04383333333328</v>
      </c>
      <c r="DM306" s="27">
        <f>IF($O306&gt;=DM$1,$S306+$Y306,$Y306)</f>
        <v>423.04383333333328</v>
      </c>
      <c r="DN306" s="27">
        <f>IF($O306&gt;=DN$1,$S306+$Y306,$Y306)</f>
        <v>423.04383333333328</v>
      </c>
      <c r="DO306" s="27">
        <f>IF($O306&gt;=DO$1,$S306+$Y306,$Y306)</f>
        <v>423.04383333333328</v>
      </c>
      <c r="DP306" s="27">
        <f>IF($O306&gt;=DP$1,$S306+$Y306,$Y306)</f>
        <v>423.04383333333328</v>
      </c>
      <c r="DQ306" s="27">
        <f>IF($O306&gt;=DQ$1,$S306+$Y306,$Y306)</f>
        <v>423.04383333333328</v>
      </c>
      <c r="DR306" s="27">
        <f>IF($O306&gt;=DR$1,$S306+$Y306,$Y306)</f>
        <v>423.04383333333328</v>
      </c>
      <c r="DS306" s="27">
        <f>IF($O306&gt;=DS$1,$S306+$Y306,$Y306)</f>
        <v>423.04383333333328</v>
      </c>
      <c r="DT306" s="27">
        <f>IF($O306&gt;=DT$1,$S306+$Y306,$Y306)</f>
        <v>423.04383333333328</v>
      </c>
      <c r="DU306" s="27">
        <f>IF($O306&gt;=DU$1,$S306+$Y306,$Y306)</f>
        <v>423.04383333333328</v>
      </c>
      <c r="DV306" s="27">
        <f>IF($O306&gt;=DV$1,$S306+$Y306,$Y306)</f>
        <v>423.04383333333328</v>
      </c>
      <c r="DW306" s="27">
        <f>IF($O306&gt;=DW$1,$S306+$Y306,$Y306)</f>
        <v>423.04383333333328</v>
      </c>
      <c r="DX306" s="27">
        <f>IF($O306&gt;=DX$1,$S306+$Y306,$Y306)</f>
        <v>423.04383333333328</v>
      </c>
      <c r="DY306" s="27">
        <f>IF($O306&gt;=DY$1,$S306+$Y306,$Y306)</f>
        <v>423.04383333333328</v>
      </c>
      <c r="DZ306" s="27">
        <f>IF($O306&gt;=DZ$1,$S306+$Y306,$Y306)</f>
        <v>423.04383333333328</v>
      </c>
      <c r="EA306" s="27">
        <f>IF($O306&gt;=EA$1,$S306+$Y306,$Y306)</f>
        <v>423.04383333333328</v>
      </c>
      <c r="EB306" s="27">
        <f>IF($O306&gt;=EB$1,$S306+$Y306,$Y306)</f>
        <v>423.04383333333328</v>
      </c>
      <c r="EC306" s="27">
        <f>IF($O306&gt;=EC$1,$S306+$Y306,$Y306)</f>
        <v>423.04383333333328</v>
      </c>
      <c r="ED306" s="27">
        <f>IF($O306&gt;=ED$1,$S306+$Y306,$Y306)</f>
        <v>423.04383333333328</v>
      </c>
      <c r="EE306" s="27">
        <f>IF($O306&gt;=EE$1,$S306+$Y306,$Y306)</f>
        <v>423.04383333333328</v>
      </c>
      <c r="EF306" s="27">
        <f>IF($O306&gt;=EF$1,$S306+$Y306,$Y306)</f>
        <v>423.04383333333328</v>
      </c>
      <c r="EG306" s="27">
        <f>IF($O306&gt;=EG$1,$S306+$Y306,$Y306)</f>
        <v>423.04383333333328</v>
      </c>
      <c r="EH306" s="27">
        <f>IF($O306&gt;=EH$1,$S306+$Y306,$Y306)</f>
        <v>423.04383333333328</v>
      </c>
      <c r="EI306" s="27">
        <f>IF($O306&gt;=EI$1,$S306+$Y306,$Y306)</f>
        <v>423.04383333333328</v>
      </c>
      <c r="EJ306" s="27">
        <f>IF($O306&gt;=EJ$1,$S306+$Y306,$Y306)</f>
        <v>423.04383333333328</v>
      </c>
      <c r="EK306" s="27">
        <f>IF($O306&gt;=EK$1,$S306+$Y306,$Y306)</f>
        <v>423.04383333333328</v>
      </c>
      <c r="EL306" s="27">
        <f>IF($O306&gt;=EL$1,$S306+$Y306,$Y306)</f>
        <v>423.04383333333328</v>
      </c>
      <c r="EM306" s="27">
        <f>IF($O306&gt;=EM$1,$S306+$Y306,$Y306)</f>
        <v>423.04383333333328</v>
      </c>
      <c r="EN306" s="27">
        <f>IF($O306&gt;=EN$1,$S306+$Y306,$Y306)</f>
        <v>423.04383333333328</v>
      </c>
      <c r="EO306" s="27">
        <f>IF($O306&gt;=EO$1,$S306+$Y306,$Y306)</f>
        <v>423.04383333333328</v>
      </c>
      <c r="EP306" s="27">
        <f>IF($O306&gt;=EP$1,$S306+$Y306,$Y306)</f>
        <v>423.04383333333328</v>
      </c>
      <c r="EQ306" s="27">
        <f>IF($O306&gt;=EQ$1,$S306+$Y306,$Y306)</f>
        <v>423.04383333333328</v>
      </c>
      <c r="ER306" s="27">
        <f>IF($O306&gt;=ER$1,$S306+$Y306,$Y306)</f>
        <v>423.04383333333328</v>
      </c>
      <c r="ES306" s="27">
        <f>IF($O306&gt;=ES$1,$S306+$Y306,$Y306)</f>
        <v>423.04383333333328</v>
      </c>
      <c r="ET306" s="27">
        <f>IF($O306&gt;=ET$1,$S306+$Y306,$Y306)</f>
        <v>423.04383333333328</v>
      </c>
      <c r="EU306" s="27">
        <f>IF($O306&gt;=EU$1,$S306+$Y306,$Y306)</f>
        <v>423.04383333333328</v>
      </c>
      <c r="EV306" s="27">
        <f>IF($O306&gt;=EV$1,$S306,0)</f>
        <v>0</v>
      </c>
      <c r="EW306" s="27">
        <f>IF($O306&gt;=EW$1,$S306,0)</f>
        <v>0</v>
      </c>
      <c r="EX306" s="27">
        <f>IF($O306&gt;=EX$1,$S306,0)</f>
        <v>0</v>
      </c>
      <c r="EY306" s="27">
        <f>IF($O306&gt;=EY$1,$S306,0)</f>
        <v>0</v>
      </c>
      <c r="EZ306" s="27">
        <f>IF($O306&gt;=EZ$1,$S306,0)</f>
        <v>0</v>
      </c>
      <c r="FA306" s="27">
        <f>IF($O306&gt;=FA$1,$S306,0)</f>
        <v>0</v>
      </c>
      <c r="FB306" s="27">
        <f>IF($O306&gt;=FB$1,$S306,0)</f>
        <v>0</v>
      </c>
      <c r="FC306" s="27">
        <f>IF($O306&gt;=FC$1,$S306,0)</f>
        <v>0</v>
      </c>
      <c r="FD306" s="27">
        <f>IF($O306&gt;=FD$1,$S306,0)</f>
        <v>0</v>
      </c>
      <c r="FE306" s="27">
        <f>IF($O306&gt;=FE$1,$S306,0)</f>
        <v>0</v>
      </c>
      <c r="FF306" s="27">
        <f>IF($O306&gt;=FF$1,$S306,0)</f>
        <v>0</v>
      </c>
      <c r="FG306" s="27">
        <f>IF($O306&gt;=FG$1,$S306,0)</f>
        <v>0</v>
      </c>
      <c r="FH306" s="27">
        <f>IF($O306&gt;=FH$1,$S306,0)</f>
        <v>0</v>
      </c>
      <c r="FI306" s="27">
        <f>IF($O306&gt;=FI$1,$S306,0)</f>
        <v>0</v>
      </c>
      <c r="FJ306" s="27">
        <f>IF($O306&gt;=FJ$1,$S306,0)</f>
        <v>0</v>
      </c>
      <c r="FK306" s="27">
        <f>IF($O306&gt;=FK$1,$S306,0)</f>
        <v>0</v>
      </c>
      <c r="FL306" s="27">
        <f>IF($O306&gt;=FL$1,$S306,0)</f>
        <v>0</v>
      </c>
      <c r="FM306" s="27">
        <f>IF($O306&gt;=FM$1,$S306,0)</f>
        <v>0</v>
      </c>
      <c r="FN306" s="27">
        <f>IF($O306&gt;=FN$1,$S306,0)</f>
        <v>0</v>
      </c>
      <c r="FO306" s="27">
        <f>IF($O306&gt;=FO$1,$S306,0)</f>
        <v>0</v>
      </c>
      <c r="FP306" s="27">
        <f>IF($O306&gt;=FP$1,$S306,0)</f>
        <v>0</v>
      </c>
      <c r="FQ306" s="27">
        <f>IF($O306&gt;=FQ$1,$S306,0)</f>
        <v>0</v>
      </c>
      <c r="FR306" s="27">
        <f>IF($O306&gt;=FR$1,$S306,0)</f>
        <v>0</v>
      </c>
      <c r="FS306" s="27">
        <f>IF($O306&gt;=FS$1,$S306,0)</f>
        <v>0</v>
      </c>
      <c r="FT306" s="27">
        <f>IF($O306&gt;=FT$1,$S306,0)</f>
        <v>0</v>
      </c>
      <c r="FU306" s="27">
        <f>IF($O306&gt;=FU$1,$S306,0)</f>
        <v>0</v>
      </c>
      <c r="FV306" s="27">
        <f>IF($O306&gt;=FV$1,$S306,0)</f>
        <v>0</v>
      </c>
      <c r="FW306" s="27">
        <f>IF($O306&gt;=FW$1,$S306,0)</f>
        <v>0</v>
      </c>
      <c r="FX306" s="27">
        <f>IF($O306&gt;=FX$1,$S306,0)</f>
        <v>0</v>
      </c>
      <c r="FY306" s="27">
        <f>IF($O306&gt;=FY$1,$S306,0)</f>
        <v>0</v>
      </c>
      <c r="FZ306" s="27">
        <f>IF($O306&gt;=FZ$1,$S306,0)</f>
        <v>0</v>
      </c>
      <c r="GA306" s="27">
        <f>IF($O306&gt;=GA$1,$S306,0)</f>
        <v>0</v>
      </c>
      <c r="GB306" s="27">
        <f>IF($O306&gt;=GB$1,$S306,0)</f>
        <v>0</v>
      </c>
      <c r="GC306" s="27">
        <f>IF($O306&gt;=GC$1,$S306,0)</f>
        <v>0</v>
      </c>
      <c r="GD306" s="27">
        <f>IF($O306&gt;=GD$1,$S306,0)</f>
        <v>0</v>
      </c>
      <c r="GE306" s="27">
        <f>IF($O306&gt;=GE$1,$S306,0)</f>
        <v>0</v>
      </c>
      <c r="GF306" s="27">
        <f>IF($O306&gt;=GF$1,$S306,0)</f>
        <v>0</v>
      </c>
      <c r="GG306" s="27">
        <f>IF($O306&gt;=GG$1,$S306,0)</f>
        <v>0</v>
      </c>
      <c r="GH306" s="27">
        <f>IF($O306&gt;=GH$1,$S306,0)</f>
        <v>0</v>
      </c>
      <c r="GI306" s="27">
        <f>IF($O306&gt;=GI$1,$S306,0)</f>
        <v>0</v>
      </c>
      <c r="GJ306" s="27">
        <f>IF($O306&gt;=GJ$1,$S306,0)</f>
        <v>0</v>
      </c>
      <c r="GK306" s="27">
        <f>IF($O306&gt;=GK$1,$S306,0)</f>
        <v>0</v>
      </c>
      <c r="GL306" s="27">
        <f>IF($O306&gt;=GL$1,$S306,0)</f>
        <v>0</v>
      </c>
      <c r="GM306" s="27">
        <f>IF($O306&gt;=GM$1,$S306,0)</f>
        <v>0</v>
      </c>
      <c r="GN306" s="27">
        <f>IF($O306&gt;=GN$1,$S306,0)</f>
        <v>0</v>
      </c>
      <c r="GO306" s="27">
        <f>IF($O306&gt;=GO$1,$S306,0)</f>
        <v>0</v>
      </c>
      <c r="GP306" s="27">
        <f>IF($O306&gt;=GP$1,$S306,0)</f>
        <v>0</v>
      </c>
      <c r="GQ306" s="27">
        <f>IF($O306&gt;=GQ$1,$S306,0)</f>
        <v>0</v>
      </c>
      <c r="GR306" s="27">
        <f>IF($O306&gt;=GR$1,$S306,0)</f>
        <v>0</v>
      </c>
      <c r="GS306" s="27">
        <f>IF($O306&gt;=GS$1,$S306,0)</f>
        <v>0</v>
      </c>
      <c r="GT306" s="27">
        <f>IF($O306&gt;=GT$1,$S306,0)</f>
        <v>0</v>
      </c>
      <c r="GU306" s="27">
        <f>IF($O306&gt;=GU$1,$S306,0)</f>
        <v>0</v>
      </c>
      <c r="GV306" s="27">
        <f>IF($O306&gt;=GV$1,$S306,0)</f>
        <v>0</v>
      </c>
      <c r="GW306" s="27">
        <f>IF($O306&gt;=GW$1,$S306,0)</f>
        <v>0</v>
      </c>
      <c r="GX306" s="27">
        <f>IF($O306&gt;=GX$1,$S306,0)</f>
        <v>0</v>
      </c>
      <c r="GY306" s="27">
        <f>IF($O306&gt;=GY$1,$S306,0)</f>
        <v>0</v>
      </c>
      <c r="GZ306" s="27">
        <f>IF($O306&gt;=GZ$1,$S306,0)</f>
        <v>0</v>
      </c>
      <c r="HA306" s="27">
        <f>IF($O306&gt;=HA$1,$S306,0)</f>
        <v>0</v>
      </c>
      <c r="HB306" s="27">
        <f>IF($O306&gt;=HB$1,$S306,0)</f>
        <v>0</v>
      </c>
      <c r="HC306" s="27">
        <f>IF($O306&gt;=HC$1,$S306,0)</f>
        <v>0</v>
      </c>
    </row>
    <row r="307" spans="1:211">
      <c r="A307" s="3">
        <v>46590</v>
      </c>
      <c r="B307" s="3" t="s">
        <v>216</v>
      </c>
      <c r="C307" s="3" t="s">
        <v>107</v>
      </c>
      <c r="D307" s="3">
        <v>55</v>
      </c>
      <c r="E307" s="4">
        <v>33793</v>
      </c>
      <c r="F307" s="5">
        <v>25.967123287671232</v>
      </c>
      <c r="G307" s="3" t="s">
        <v>99</v>
      </c>
      <c r="H307" s="4">
        <v>23035</v>
      </c>
      <c r="I307" s="9" t="s">
        <v>826</v>
      </c>
      <c r="J307" s="5">
        <v>2277.9899999999998</v>
      </c>
      <c r="K307" s="31">
        <v>338</v>
      </c>
      <c r="L307" s="32">
        <v>26</v>
      </c>
      <c r="M307" s="33">
        <f>VLOOKUP(L307,FIND,3,TRUE)</f>
        <v>1.5</v>
      </c>
      <c r="N307" s="32">
        <f>IF(L307&gt;30,180,VLOOKUP(L307,TEMPO,2,FALSE))</f>
        <v>156</v>
      </c>
      <c r="O307" s="32">
        <f>IF(R307&gt;0,4,N307)</f>
        <v>156</v>
      </c>
      <c r="P307" s="96">
        <f>J307*M307*L307</f>
        <v>88841.609999999986</v>
      </c>
      <c r="Q307" s="96">
        <f>10934.45*2</f>
        <v>21868.9</v>
      </c>
      <c r="R307" s="96">
        <f>IF(P307&lt;=Q307,P307/4,0)</f>
        <v>0</v>
      </c>
      <c r="S307" s="5">
        <f>IF(P307&gt;=Q307,P307/N307,0)</f>
        <v>569.49749999999995</v>
      </c>
      <c r="T307" s="3"/>
      <c r="U307" s="3">
        <f>IF(T307="",1,0)</f>
        <v>1</v>
      </c>
      <c r="V307" s="3">
        <v>637</v>
      </c>
      <c r="W307" s="5">
        <v>0</v>
      </c>
      <c r="X307" s="5">
        <v>245.73</v>
      </c>
      <c r="Y307" s="5">
        <f>X307*W307</f>
        <v>0</v>
      </c>
      <c r="Z307" s="5">
        <v>400</v>
      </c>
      <c r="AA307" s="5">
        <f>S307+Y307+Z307</f>
        <v>969.49749999999995</v>
      </c>
      <c r="AB307" s="39">
        <f>(J307/12+J307/12*1.3333333333+450/12+J307/30*6/12+J307)*1.3+Y307+Z307+153.9</f>
        <v>4189.218699991774</v>
      </c>
      <c r="AC307" s="39" t="s">
        <v>107</v>
      </c>
      <c r="AD307" s="39">
        <f>J307*1.3+400+153.9</f>
        <v>3515.2869999999998</v>
      </c>
      <c r="AE307" s="39">
        <f>SUMIFS('CUSTO MENSAL FUNC NOVO'!H:H,'CUSTO MENSAL FUNC NOVO'!A:A,'VALORES MENSAIS'!AC307)</f>
        <v>3348.9422500000001</v>
      </c>
      <c r="AF307" s="27">
        <f>IF($R307&gt;0,$R307,$S307)+$Y307+$Z307</f>
        <v>969.49749999999995</v>
      </c>
      <c r="AG307" s="27">
        <f>IF($R307&gt;0,$R307,$S307)+$Y307+$Z307</f>
        <v>969.49749999999995</v>
      </c>
      <c r="AH307" s="27">
        <f>IF($R307&gt;0,$R307,$S307)+$Y307+$Z307</f>
        <v>969.49749999999995</v>
      </c>
      <c r="AI307" s="27">
        <f>IF($R307&gt;0,$R307,$S307)+$Y307+$Z307</f>
        <v>969.49749999999995</v>
      </c>
      <c r="AJ307" s="27">
        <f>IF($O307&gt;=AJ$1,$S307+$Y307+$Z307,$Y307+$Z307)</f>
        <v>969.49749999999995</v>
      </c>
      <c r="AK307" s="27">
        <f>IF($O307&gt;=AK$1,$S307+$Y307+$Z307,$Y307+$Z307)</f>
        <v>969.49749999999995</v>
      </c>
      <c r="AL307" s="27">
        <f>IF($O307&gt;=AL$1,$S307+$Y307+$Z307,$Y307+$Z307)</f>
        <v>969.49749999999995</v>
      </c>
      <c r="AM307" s="27">
        <f>IF($O307&gt;=AM$1,$S307+$Y307+$Z307,$Y307+$Z307)</f>
        <v>969.49749999999995</v>
      </c>
      <c r="AN307" s="27">
        <f>IF($O307&gt;=AN$1,$S307+$Y307+$Z307,$Y307+$Z307)</f>
        <v>969.49749999999995</v>
      </c>
      <c r="AO307" s="27">
        <f>IF($O307&gt;=AO$1,$S307+$Y307+$Z307,$Y307+$Z307)</f>
        <v>969.49749999999995</v>
      </c>
      <c r="AP307" s="27">
        <f>IF($O307&gt;=AP$1,$S307+$Y307+$Z307,$Y307+$Z307)</f>
        <v>969.49749999999995</v>
      </c>
      <c r="AQ307" s="27">
        <f>IF($O307&gt;=AQ$1,$S307+$Y307+$Z307,$Y307+$Z307)</f>
        <v>969.49749999999995</v>
      </c>
      <c r="AR307" s="27">
        <f>IF($O307&gt;=AR$1,$S307+$Y307+$Z307,$Y307+$Z307)</f>
        <v>969.49749999999995</v>
      </c>
      <c r="AS307" s="27">
        <f>IF($O307&gt;=AS$1,$S307+$Y307+$Z307,$Y307+$Z307)</f>
        <v>969.49749999999995</v>
      </c>
      <c r="AT307" s="27">
        <f>IF($O307&gt;=AT$1,$S307+$Y307+$Z307,$Y307+$Z307)</f>
        <v>969.49749999999995</v>
      </c>
      <c r="AU307" s="27">
        <f>IF($O307&gt;=AU$1,$S307+$Y307+$Z307,$Y307+$Z307)</f>
        <v>969.49749999999995</v>
      </c>
      <c r="AV307" s="27">
        <f>IF($O307&gt;=AV$1,$S307+$Y307+$Z307,$Y307+$Z307)</f>
        <v>969.49749999999995</v>
      </c>
      <c r="AW307" s="27">
        <f>IF($O307&gt;=AW$1,$S307+$Y307+$Z307,$Y307+$Z307)</f>
        <v>969.49749999999995</v>
      </c>
      <c r="AX307" s="27">
        <f>IF($O307&gt;=AX$1,$S307+$Y307+$Z307,$Y307+$Z307)</f>
        <v>969.49749999999995</v>
      </c>
      <c r="AY307" s="27">
        <f>IF($O307&gt;=AY$1,$S307+$Y307+$Z307,$Y307+$Z307)</f>
        <v>969.49749999999995</v>
      </c>
      <c r="AZ307" s="27">
        <f>IF($O307&gt;=AZ$1,$S307+$Y307+$Z307,$Y307+$Z307)</f>
        <v>969.49749999999995</v>
      </c>
      <c r="BA307" s="27">
        <f>IF($O307&gt;=BA$1,$S307+$Y307+$Z307,$Y307+$Z307)</f>
        <v>969.49749999999995</v>
      </c>
      <c r="BB307" s="27">
        <f>IF($O307&gt;=BB$1,$S307+$Y307+$Z307,$Y307+$Z307)</f>
        <v>969.49749999999995</v>
      </c>
      <c r="BC307" s="27">
        <f>IF($O307&gt;=BC$1,$S307+$Y307+$Z307,$Y307+$Z307)</f>
        <v>969.49749999999995</v>
      </c>
      <c r="BD307" s="27">
        <f>IF($O307&gt;=BD$1,$S307+$Y307+$Z307,$Y307+$Z307)</f>
        <v>969.49749999999995</v>
      </c>
      <c r="BE307" s="27">
        <f>IF($O307&gt;=BE$1,$S307+$Y307+$Z307,$Y307+$Z307)</f>
        <v>969.49749999999995</v>
      </c>
      <c r="BF307" s="27">
        <f>IF($O307&gt;=BF$1,$S307+$Y307+$Z307,$Y307+$Z307)</f>
        <v>969.49749999999995</v>
      </c>
      <c r="BG307" s="27">
        <f>IF($O307&gt;=BG$1,$S307+$Y307+$Z307,$Y307+$Z307)</f>
        <v>969.49749999999995</v>
      </c>
      <c r="BH307" s="27">
        <f>IF($O307&gt;=BH$1,$S307+$Y307+$Z307,$Y307+$Z307)</f>
        <v>969.49749999999995</v>
      </c>
      <c r="BI307" s="27">
        <f>IF($O307&gt;=BI$1,$S307+$Y307+$Z307,$Y307+$Z307)</f>
        <v>969.49749999999995</v>
      </c>
      <c r="BJ307" s="27">
        <f>IF($O307&gt;=BJ$1,$S307+$Y307+$Z307,$Y307+$Z307)</f>
        <v>969.49749999999995</v>
      </c>
      <c r="BK307" s="27">
        <f>IF($O307&gt;=BK$1,$S307+$Y307+$Z307,$Y307+$Z307)</f>
        <v>969.49749999999995</v>
      </c>
      <c r="BL307" s="27">
        <f>IF($O307&gt;=BL$1,$S307+$Y307+$Z307,$Y307+$Z307)</f>
        <v>969.49749999999995</v>
      </c>
      <c r="BM307" s="27">
        <f>IF($O307&gt;=BM$1,$S307+$Y307+$Z307,$Y307+$Z307)</f>
        <v>969.49749999999995</v>
      </c>
      <c r="BN307" s="27">
        <f>IF($O307&gt;=BN$1,$S307+$Y307+$Z307,$Y307+$Z307)</f>
        <v>969.49749999999995</v>
      </c>
      <c r="BO307" s="27">
        <f>IF($O307&gt;=BO$1,$S307+$Y307+$Z307,$Y307+$Z307)</f>
        <v>969.49749999999995</v>
      </c>
      <c r="BP307" s="27">
        <f>IF($O307&gt;=BP$1,$S307+$Y307+$Z307,$Y307+$Z307)</f>
        <v>969.49749999999995</v>
      </c>
      <c r="BQ307" s="27">
        <f>IF($O307&gt;=BQ$1,$S307+$Y307+$Z307,$Y307+$Z307)</f>
        <v>969.49749999999995</v>
      </c>
      <c r="BR307" s="27">
        <f>IF($O307&gt;=BR$1,$S307+$Y307+$Z307,$Y307+$Z307)</f>
        <v>969.49749999999995</v>
      </c>
      <c r="BS307" s="27">
        <f>IF($O307&gt;=BS$1,$S307+$Y307+$Z307,$Y307+$Z307)</f>
        <v>969.49749999999995</v>
      </c>
      <c r="BT307" s="27">
        <f>IF($O307&gt;=BT$1,$S307+$Y307+$Z307,$Y307+$Z307)</f>
        <v>969.49749999999995</v>
      </c>
      <c r="BU307" s="27">
        <f>IF($O307&gt;=BU$1,$S307+$Y307+$Z307,$Y307+$Z307)</f>
        <v>969.49749999999995</v>
      </c>
      <c r="BV307" s="27">
        <f>IF($O307&gt;=BV$1,$S307+$Y307+$Z307,$Y307+$Z307)</f>
        <v>969.49749999999995</v>
      </c>
      <c r="BW307" s="27">
        <f>IF($O307&gt;=BW$1,$S307+$Y307+$Z307,$Y307+$Z307)</f>
        <v>969.49749999999995</v>
      </c>
      <c r="BX307" s="27">
        <f>IF($O307&gt;=BX$1,$S307+$Y307+$Z307,$Y307+$Z307)</f>
        <v>969.49749999999995</v>
      </c>
      <c r="BY307" s="27">
        <f>IF($O307&gt;=BY$1,$S307+$Y307+$Z307,$Y307+$Z307)</f>
        <v>969.49749999999995</v>
      </c>
      <c r="BZ307" s="27">
        <f>IF($O307&gt;=BZ$1,$S307+$Y307+$Z307,$Y307+$Z307)</f>
        <v>969.49749999999995</v>
      </c>
      <c r="CA307" s="27">
        <f>IF($O307&gt;=CA$1,$S307+$Y307+$Z307,$Y307+$Z307)</f>
        <v>969.49749999999995</v>
      </c>
      <c r="CB307" s="27">
        <f>IF($O307&gt;=CB$1,$S307+$Y307+$Z307,$Y307+$Z307)</f>
        <v>969.49749999999995</v>
      </c>
      <c r="CC307" s="27">
        <f>IF($O307&gt;=CC$1,$S307+$Y307+$Z307,$Y307+$Z307)</f>
        <v>969.49749999999995</v>
      </c>
      <c r="CD307" s="27">
        <f>IF($O307&gt;=CD$1,$S307+$Y307+$Z307,$Y307+$Z307)</f>
        <v>969.49749999999995</v>
      </c>
      <c r="CE307" s="27">
        <f>IF($O307&gt;=CE$1,$S307+$Y307+$Z307,$Y307+$Z307)</f>
        <v>969.49749999999995</v>
      </c>
      <c r="CF307" s="27">
        <f>IF($O307&gt;=CF$1,$S307+$Y307+$Z307,$Y307+$Z307)</f>
        <v>969.49749999999995</v>
      </c>
      <c r="CG307" s="27">
        <f>IF($O307&gt;=CG$1,$S307+$Y307+$Z307,$Y307+$Z307)</f>
        <v>969.49749999999995</v>
      </c>
      <c r="CH307" s="27">
        <f>IF($O307&gt;=CH$1,$S307+$Y307+$Z307,$Y307+$Z307)</f>
        <v>969.49749999999995</v>
      </c>
      <c r="CI307" s="27">
        <f>IF($O307&gt;=CI$1,$S307+$Y307+$Z307,$Y307+$Z307)</f>
        <v>969.49749999999995</v>
      </c>
      <c r="CJ307" s="27">
        <f>IF($O307&gt;=CJ$1,$S307+$Y307+$Z307,$Y307+$Z307)</f>
        <v>969.49749999999995</v>
      </c>
      <c r="CK307" s="27">
        <f>IF($O307&gt;=CK$1,$S307+$Y307+$Z307,$Y307+$Z307)</f>
        <v>969.49749999999995</v>
      </c>
      <c r="CL307" s="27">
        <f>IF($O307&gt;=CL$1,$S307+$Y307+$Z307,$Y307+$Z307)</f>
        <v>969.49749999999995</v>
      </c>
      <c r="CM307" s="27">
        <f>IF($O307&gt;=CM$1,$S307+$Y307+$Z307,$Y307+$Z307)</f>
        <v>969.49749999999995</v>
      </c>
      <c r="CN307" s="27">
        <f>IF($O307&gt;=CN$1,$S307+$Y307,$Y307)</f>
        <v>569.49749999999995</v>
      </c>
      <c r="CO307" s="27">
        <f>IF($O307&gt;=CO$1,$S307+$Y307,$Y307)</f>
        <v>569.49749999999995</v>
      </c>
      <c r="CP307" s="27">
        <f>IF($O307&gt;=CP$1,$S307+$Y307,$Y307)</f>
        <v>569.49749999999995</v>
      </c>
      <c r="CQ307" s="27">
        <f>IF($O307&gt;=CQ$1,$S307+$Y307,$Y307)</f>
        <v>569.49749999999995</v>
      </c>
      <c r="CR307" s="27">
        <f>IF($O307&gt;=CR$1,$S307+$Y307,$Y307)</f>
        <v>569.49749999999995</v>
      </c>
      <c r="CS307" s="27">
        <f>IF($O307&gt;=CS$1,$S307+$Y307,$Y307)</f>
        <v>569.49749999999995</v>
      </c>
      <c r="CT307" s="27">
        <f>IF($O307&gt;=CT$1,$S307+$Y307,$Y307)</f>
        <v>569.49749999999995</v>
      </c>
      <c r="CU307" s="27">
        <f>IF($O307&gt;=CU$1,$S307+$Y307,$Y307)</f>
        <v>569.49749999999995</v>
      </c>
      <c r="CV307" s="27">
        <f>IF($O307&gt;=CV$1,$S307+$Y307,$Y307)</f>
        <v>569.49749999999995</v>
      </c>
      <c r="CW307" s="27">
        <f>IF($O307&gt;=CW$1,$S307+$Y307,$Y307)</f>
        <v>569.49749999999995</v>
      </c>
      <c r="CX307" s="27">
        <f>IF($O307&gt;=CX$1,$S307+$Y307,$Y307)</f>
        <v>569.49749999999995</v>
      </c>
      <c r="CY307" s="27">
        <f>IF($O307&gt;=CY$1,$S307+$Y307,$Y307)</f>
        <v>569.49749999999995</v>
      </c>
      <c r="CZ307" s="27">
        <f>IF($O307&gt;=CZ$1,$S307+$Y307,$Y307)</f>
        <v>569.49749999999995</v>
      </c>
      <c r="DA307" s="27">
        <f>IF($O307&gt;=DA$1,$S307+$Y307,$Y307)</f>
        <v>569.49749999999995</v>
      </c>
      <c r="DB307" s="27">
        <f>IF($O307&gt;=DB$1,$S307+$Y307,$Y307)</f>
        <v>569.49749999999995</v>
      </c>
      <c r="DC307" s="27">
        <f>IF($O307&gt;=DC$1,$S307+$Y307,$Y307)</f>
        <v>569.49749999999995</v>
      </c>
      <c r="DD307" s="27">
        <f>IF($O307&gt;=DD$1,$S307+$Y307,$Y307)</f>
        <v>569.49749999999995</v>
      </c>
      <c r="DE307" s="27">
        <f>IF($O307&gt;=DE$1,$S307+$Y307,$Y307)</f>
        <v>569.49749999999995</v>
      </c>
      <c r="DF307" s="27">
        <f>IF($O307&gt;=DF$1,$S307+$Y307,$Y307)</f>
        <v>569.49749999999995</v>
      </c>
      <c r="DG307" s="27">
        <f>IF($O307&gt;=DG$1,$S307+$Y307,$Y307)</f>
        <v>569.49749999999995</v>
      </c>
      <c r="DH307" s="27">
        <f>IF($O307&gt;=DH$1,$S307+$Y307,$Y307)</f>
        <v>569.49749999999995</v>
      </c>
      <c r="DI307" s="27">
        <f>IF($O307&gt;=DI$1,$S307+$Y307,$Y307)</f>
        <v>569.49749999999995</v>
      </c>
      <c r="DJ307" s="27">
        <f>IF($O307&gt;=DJ$1,$S307+$Y307,$Y307)</f>
        <v>569.49749999999995</v>
      </c>
      <c r="DK307" s="27">
        <f>IF($O307&gt;=DK$1,$S307+$Y307,$Y307)</f>
        <v>569.49749999999995</v>
      </c>
      <c r="DL307" s="27">
        <f>IF($O307&gt;=DL$1,$S307+$Y307,$Y307)</f>
        <v>569.49749999999995</v>
      </c>
      <c r="DM307" s="27">
        <f>IF($O307&gt;=DM$1,$S307+$Y307,$Y307)</f>
        <v>569.49749999999995</v>
      </c>
      <c r="DN307" s="27">
        <f>IF($O307&gt;=DN$1,$S307+$Y307,$Y307)</f>
        <v>569.49749999999995</v>
      </c>
      <c r="DO307" s="27">
        <f>IF($O307&gt;=DO$1,$S307+$Y307,$Y307)</f>
        <v>569.49749999999995</v>
      </c>
      <c r="DP307" s="27">
        <f>IF($O307&gt;=DP$1,$S307+$Y307,$Y307)</f>
        <v>569.49749999999995</v>
      </c>
      <c r="DQ307" s="27">
        <f>IF($O307&gt;=DQ$1,$S307+$Y307,$Y307)</f>
        <v>569.49749999999995</v>
      </c>
      <c r="DR307" s="27">
        <f>IF($O307&gt;=DR$1,$S307+$Y307,$Y307)</f>
        <v>569.49749999999995</v>
      </c>
      <c r="DS307" s="27">
        <f>IF($O307&gt;=DS$1,$S307+$Y307,$Y307)</f>
        <v>569.49749999999995</v>
      </c>
      <c r="DT307" s="27">
        <f>IF($O307&gt;=DT$1,$S307+$Y307,$Y307)</f>
        <v>569.49749999999995</v>
      </c>
      <c r="DU307" s="27">
        <f>IF($O307&gt;=DU$1,$S307+$Y307,$Y307)</f>
        <v>569.49749999999995</v>
      </c>
      <c r="DV307" s="27">
        <f>IF($O307&gt;=DV$1,$S307+$Y307,$Y307)</f>
        <v>569.49749999999995</v>
      </c>
      <c r="DW307" s="27">
        <f>IF($O307&gt;=DW$1,$S307+$Y307,$Y307)</f>
        <v>569.49749999999995</v>
      </c>
      <c r="DX307" s="27">
        <f>IF($O307&gt;=DX$1,$S307+$Y307,$Y307)</f>
        <v>569.49749999999995</v>
      </c>
      <c r="DY307" s="27">
        <f>IF($O307&gt;=DY$1,$S307+$Y307,$Y307)</f>
        <v>569.49749999999995</v>
      </c>
      <c r="DZ307" s="27">
        <f>IF($O307&gt;=DZ$1,$S307+$Y307,$Y307)</f>
        <v>569.49749999999995</v>
      </c>
      <c r="EA307" s="27">
        <f>IF($O307&gt;=EA$1,$S307+$Y307,$Y307)</f>
        <v>569.49749999999995</v>
      </c>
      <c r="EB307" s="27">
        <f>IF($O307&gt;=EB$1,$S307+$Y307,$Y307)</f>
        <v>569.49749999999995</v>
      </c>
      <c r="EC307" s="27">
        <f>IF($O307&gt;=EC$1,$S307+$Y307,$Y307)</f>
        <v>569.49749999999995</v>
      </c>
      <c r="ED307" s="27">
        <f>IF($O307&gt;=ED$1,$S307+$Y307,$Y307)</f>
        <v>569.49749999999995</v>
      </c>
      <c r="EE307" s="27">
        <f>IF($O307&gt;=EE$1,$S307+$Y307,$Y307)</f>
        <v>569.49749999999995</v>
      </c>
      <c r="EF307" s="27">
        <f>IF($O307&gt;=EF$1,$S307+$Y307,$Y307)</f>
        <v>569.49749999999995</v>
      </c>
      <c r="EG307" s="27">
        <f>IF($O307&gt;=EG$1,$S307+$Y307,$Y307)</f>
        <v>569.49749999999995</v>
      </c>
      <c r="EH307" s="27">
        <f>IF($O307&gt;=EH$1,$S307+$Y307,$Y307)</f>
        <v>569.49749999999995</v>
      </c>
      <c r="EI307" s="27">
        <f>IF($O307&gt;=EI$1,$S307+$Y307,$Y307)</f>
        <v>569.49749999999995</v>
      </c>
      <c r="EJ307" s="27">
        <f>IF($O307&gt;=EJ$1,$S307+$Y307,$Y307)</f>
        <v>569.49749999999995</v>
      </c>
      <c r="EK307" s="27">
        <f>IF($O307&gt;=EK$1,$S307+$Y307,$Y307)</f>
        <v>569.49749999999995</v>
      </c>
      <c r="EL307" s="27">
        <f>IF($O307&gt;=EL$1,$S307+$Y307,$Y307)</f>
        <v>569.49749999999995</v>
      </c>
      <c r="EM307" s="27">
        <f>IF($O307&gt;=EM$1,$S307+$Y307,$Y307)</f>
        <v>569.49749999999995</v>
      </c>
      <c r="EN307" s="27">
        <f>IF($O307&gt;=EN$1,$S307+$Y307,$Y307)</f>
        <v>569.49749999999995</v>
      </c>
      <c r="EO307" s="27">
        <f>IF($O307&gt;=EO$1,$S307+$Y307,$Y307)</f>
        <v>569.49749999999995</v>
      </c>
      <c r="EP307" s="27">
        <f>IF($O307&gt;=EP$1,$S307+$Y307,$Y307)</f>
        <v>569.49749999999995</v>
      </c>
      <c r="EQ307" s="27">
        <f>IF($O307&gt;=EQ$1,$S307+$Y307,$Y307)</f>
        <v>569.49749999999995</v>
      </c>
      <c r="ER307" s="27">
        <f>IF($O307&gt;=ER$1,$S307+$Y307,$Y307)</f>
        <v>569.49749999999995</v>
      </c>
      <c r="ES307" s="27">
        <f>IF($O307&gt;=ES$1,$S307+$Y307,$Y307)</f>
        <v>569.49749999999995</v>
      </c>
      <c r="ET307" s="27">
        <f>IF($O307&gt;=ET$1,$S307+$Y307,$Y307)</f>
        <v>569.49749999999995</v>
      </c>
      <c r="EU307" s="27">
        <f>IF($O307&gt;=EU$1,$S307+$Y307,$Y307)</f>
        <v>569.49749999999995</v>
      </c>
      <c r="EV307" s="27">
        <f>IF($O307&gt;=EV$1,$S307,0)</f>
        <v>569.49749999999995</v>
      </c>
      <c r="EW307" s="27">
        <f>IF($O307&gt;=EW$1,$S307,0)</f>
        <v>569.49749999999995</v>
      </c>
      <c r="EX307" s="27">
        <f>IF($O307&gt;=EX$1,$S307,0)</f>
        <v>569.49749999999995</v>
      </c>
      <c r="EY307" s="27">
        <f>IF($O307&gt;=EY$1,$S307,0)</f>
        <v>569.49749999999995</v>
      </c>
      <c r="EZ307" s="27">
        <f>IF($O307&gt;=EZ$1,$S307,0)</f>
        <v>569.49749999999995</v>
      </c>
      <c r="FA307" s="27">
        <f>IF($O307&gt;=FA$1,$S307,0)</f>
        <v>569.49749999999995</v>
      </c>
      <c r="FB307" s="27">
        <f>IF($O307&gt;=FB$1,$S307,0)</f>
        <v>569.49749999999995</v>
      </c>
      <c r="FC307" s="27">
        <f>IF($O307&gt;=FC$1,$S307,0)</f>
        <v>569.49749999999995</v>
      </c>
      <c r="FD307" s="27">
        <f>IF($O307&gt;=FD$1,$S307,0)</f>
        <v>569.49749999999995</v>
      </c>
      <c r="FE307" s="27">
        <f>IF($O307&gt;=FE$1,$S307,0)</f>
        <v>569.49749999999995</v>
      </c>
      <c r="FF307" s="27">
        <f>IF($O307&gt;=FF$1,$S307,0)</f>
        <v>569.49749999999995</v>
      </c>
      <c r="FG307" s="27">
        <f>IF($O307&gt;=FG$1,$S307,0)</f>
        <v>569.49749999999995</v>
      </c>
      <c r="FH307" s="27">
        <f>IF($O307&gt;=FH$1,$S307,0)</f>
        <v>569.49749999999995</v>
      </c>
      <c r="FI307" s="27">
        <f>IF($O307&gt;=FI$1,$S307,0)</f>
        <v>569.49749999999995</v>
      </c>
      <c r="FJ307" s="27">
        <f>IF($O307&gt;=FJ$1,$S307,0)</f>
        <v>569.49749999999995</v>
      </c>
      <c r="FK307" s="27">
        <f>IF($O307&gt;=FK$1,$S307,0)</f>
        <v>569.49749999999995</v>
      </c>
      <c r="FL307" s="27">
        <f>IF($O307&gt;=FL$1,$S307,0)</f>
        <v>569.49749999999995</v>
      </c>
      <c r="FM307" s="27">
        <f>IF($O307&gt;=FM$1,$S307,0)</f>
        <v>569.49749999999995</v>
      </c>
      <c r="FN307" s="27">
        <f>IF($O307&gt;=FN$1,$S307,0)</f>
        <v>569.49749999999995</v>
      </c>
      <c r="FO307" s="27">
        <f>IF($O307&gt;=FO$1,$S307,0)</f>
        <v>569.49749999999995</v>
      </c>
      <c r="FP307" s="27">
        <f>IF($O307&gt;=FP$1,$S307,0)</f>
        <v>569.49749999999995</v>
      </c>
      <c r="FQ307" s="27">
        <f>IF($O307&gt;=FQ$1,$S307,0)</f>
        <v>569.49749999999995</v>
      </c>
      <c r="FR307" s="27">
        <f>IF($O307&gt;=FR$1,$S307,0)</f>
        <v>569.49749999999995</v>
      </c>
      <c r="FS307" s="27">
        <f>IF($O307&gt;=FS$1,$S307,0)</f>
        <v>569.49749999999995</v>
      </c>
      <c r="FT307" s="27">
        <f>IF($O307&gt;=FT$1,$S307,0)</f>
        <v>569.49749999999995</v>
      </c>
      <c r="FU307" s="27">
        <f>IF($O307&gt;=FU$1,$S307,0)</f>
        <v>569.49749999999995</v>
      </c>
      <c r="FV307" s="27">
        <f>IF($O307&gt;=FV$1,$S307,0)</f>
        <v>569.49749999999995</v>
      </c>
      <c r="FW307" s="27">
        <f>IF($O307&gt;=FW$1,$S307,0)</f>
        <v>569.49749999999995</v>
      </c>
      <c r="FX307" s="27">
        <f>IF($O307&gt;=FX$1,$S307,0)</f>
        <v>569.49749999999995</v>
      </c>
      <c r="FY307" s="27">
        <f>IF($O307&gt;=FY$1,$S307,0)</f>
        <v>569.49749999999995</v>
      </c>
      <c r="FZ307" s="27">
        <f>IF($O307&gt;=FZ$1,$S307,0)</f>
        <v>569.49749999999995</v>
      </c>
      <c r="GA307" s="27">
        <f>IF($O307&gt;=GA$1,$S307,0)</f>
        <v>569.49749999999995</v>
      </c>
      <c r="GB307" s="27">
        <f>IF($O307&gt;=GB$1,$S307,0)</f>
        <v>569.49749999999995</v>
      </c>
      <c r="GC307" s="27">
        <f>IF($O307&gt;=GC$1,$S307,0)</f>
        <v>569.49749999999995</v>
      </c>
      <c r="GD307" s="27">
        <f>IF($O307&gt;=GD$1,$S307,0)</f>
        <v>569.49749999999995</v>
      </c>
      <c r="GE307" s="27">
        <f>IF($O307&gt;=GE$1,$S307,0)</f>
        <v>569.49749999999995</v>
      </c>
      <c r="GF307" s="27">
        <f>IF($O307&gt;=GF$1,$S307,0)</f>
        <v>0</v>
      </c>
      <c r="GG307" s="27">
        <f>IF($O307&gt;=GG$1,$S307,0)</f>
        <v>0</v>
      </c>
      <c r="GH307" s="27">
        <f>IF($O307&gt;=GH$1,$S307,0)</f>
        <v>0</v>
      </c>
      <c r="GI307" s="27">
        <f>IF($O307&gt;=GI$1,$S307,0)</f>
        <v>0</v>
      </c>
      <c r="GJ307" s="27">
        <f>IF($O307&gt;=GJ$1,$S307,0)</f>
        <v>0</v>
      </c>
      <c r="GK307" s="27">
        <f>IF($O307&gt;=GK$1,$S307,0)</f>
        <v>0</v>
      </c>
      <c r="GL307" s="27">
        <f>IF($O307&gt;=GL$1,$S307,0)</f>
        <v>0</v>
      </c>
      <c r="GM307" s="27">
        <f>IF($O307&gt;=GM$1,$S307,0)</f>
        <v>0</v>
      </c>
      <c r="GN307" s="27">
        <f>IF($O307&gt;=GN$1,$S307,0)</f>
        <v>0</v>
      </c>
      <c r="GO307" s="27">
        <f>IF($O307&gt;=GO$1,$S307,0)</f>
        <v>0</v>
      </c>
      <c r="GP307" s="27">
        <f>IF($O307&gt;=GP$1,$S307,0)</f>
        <v>0</v>
      </c>
      <c r="GQ307" s="27">
        <f>IF($O307&gt;=GQ$1,$S307,0)</f>
        <v>0</v>
      </c>
      <c r="GR307" s="27">
        <f>IF($O307&gt;=GR$1,$S307,0)</f>
        <v>0</v>
      </c>
      <c r="GS307" s="27">
        <f>IF($O307&gt;=GS$1,$S307,0)</f>
        <v>0</v>
      </c>
      <c r="GT307" s="27">
        <f>IF($O307&gt;=GT$1,$S307,0)</f>
        <v>0</v>
      </c>
      <c r="GU307" s="27">
        <f>IF($O307&gt;=GU$1,$S307,0)</f>
        <v>0</v>
      </c>
      <c r="GV307" s="27">
        <f>IF($O307&gt;=GV$1,$S307,0)</f>
        <v>0</v>
      </c>
      <c r="GW307" s="27">
        <f>IF($O307&gt;=GW$1,$S307,0)</f>
        <v>0</v>
      </c>
      <c r="GX307" s="27">
        <f>IF($O307&gt;=GX$1,$S307,0)</f>
        <v>0</v>
      </c>
      <c r="GY307" s="27">
        <f>IF($O307&gt;=GY$1,$S307,0)</f>
        <v>0</v>
      </c>
      <c r="GZ307" s="27">
        <f>IF($O307&gt;=GZ$1,$S307,0)</f>
        <v>0</v>
      </c>
      <c r="HA307" s="27">
        <f>IF($O307&gt;=HA$1,$S307,0)</f>
        <v>0</v>
      </c>
      <c r="HB307" s="27">
        <f>IF($O307&gt;=HB$1,$S307,0)</f>
        <v>0</v>
      </c>
      <c r="HC307" s="27">
        <f>IF($O307&gt;=HC$1,$S307,0)</f>
        <v>0</v>
      </c>
    </row>
    <row r="308" spans="1:211">
      <c r="A308" s="3">
        <v>135909</v>
      </c>
      <c r="B308" s="3" t="s">
        <v>129</v>
      </c>
      <c r="C308" s="3" t="s">
        <v>107</v>
      </c>
      <c r="D308" s="3">
        <v>56</v>
      </c>
      <c r="E308" s="4">
        <v>39191</v>
      </c>
      <c r="F308" s="5">
        <v>11.178082191780822</v>
      </c>
      <c r="G308" s="3" t="s">
        <v>99</v>
      </c>
      <c r="H308" s="4">
        <v>22728</v>
      </c>
      <c r="I308" s="9" t="s">
        <v>826</v>
      </c>
      <c r="J308" s="5">
        <v>2194.5</v>
      </c>
      <c r="K308" s="31">
        <v>338</v>
      </c>
      <c r="L308" s="32">
        <v>11</v>
      </c>
      <c r="M308" s="33">
        <f>VLOOKUP(L308,FIND,3,TRUE)</f>
        <v>1.1000000000000001</v>
      </c>
      <c r="N308" s="32">
        <f>IF(L308&gt;30,180,VLOOKUP(L308,TEMPO,2,FALSE))</f>
        <v>66</v>
      </c>
      <c r="O308" s="32">
        <f>IF(R308&gt;0,4,N308)</f>
        <v>66</v>
      </c>
      <c r="P308" s="96">
        <f>J308*M308*L308</f>
        <v>26553.450000000004</v>
      </c>
      <c r="Q308" s="96">
        <f>10934.45*2</f>
        <v>21868.9</v>
      </c>
      <c r="R308" s="96">
        <f>IF(P308&lt;=Q308,P308/4,0)</f>
        <v>0</v>
      </c>
      <c r="S308" s="5">
        <f>IF(P308&gt;=Q308,P308/N308,0)</f>
        <v>402.32500000000005</v>
      </c>
      <c r="T308" s="3"/>
      <c r="U308" s="3">
        <f>IF(T308="",1,0)</f>
        <v>1</v>
      </c>
      <c r="V308" s="3">
        <v>608</v>
      </c>
      <c r="W308" s="5">
        <v>0</v>
      </c>
      <c r="X308" s="5">
        <v>245.73</v>
      </c>
      <c r="Y308" s="5">
        <f>X308*W308</f>
        <v>0</v>
      </c>
      <c r="Z308" s="5">
        <v>400</v>
      </c>
      <c r="AA308" s="5">
        <f>S308+Y308+Z308</f>
        <v>802.32500000000005</v>
      </c>
      <c r="AB308" s="39">
        <f>(J308/12+J308/12*1.3333333333+450/12+J308/30*6/12+J308)*1.3+Y308+Z308+153.9</f>
        <v>4057.768333325409</v>
      </c>
      <c r="AC308" s="39" t="s">
        <v>107</v>
      </c>
      <c r="AD308" s="39">
        <f>J308*1.3+400+153.9</f>
        <v>3406.75</v>
      </c>
      <c r="AE308" s="39">
        <f>SUMIFS('CUSTO MENSAL FUNC NOVO'!H:H,'CUSTO MENSAL FUNC NOVO'!A:A,'VALORES MENSAIS'!AC308)</f>
        <v>3348.9422500000001</v>
      </c>
      <c r="AF308" s="27">
        <f>IF($R308&gt;0,$R308,$S308)+$Y308+$Z308</f>
        <v>802.32500000000005</v>
      </c>
      <c r="AG308" s="27">
        <f>IF($R308&gt;0,$R308,$S308)+$Y308+$Z308</f>
        <v>802.32500000000005</v>
      </c>
      <c r="AH308" s="27">
        <f>IF($R308&gt;0,$R308,$S308)+$Y308+$Z308</f>
        <v>802.32500000000005</v>
      </c>
      <c r="AI308" s="27">
        <f>IF($R308&gt;0,$R308,$S308)+$Y308+$Z308</f>
        <v>802.32500000000005</v>
      </c>
      <c r="AJ308" s="27">
        <f>IF($O308&gt;=AJ$1,$S308+$Y308+$Z308,$Y308+$Z308)</f>
        <v>802.32500000000005</v>
      </c>
      <c r="AK308" s="27">
        <f>IF($O308&gt;=AK$1,$S308+$Y308+$Z308,$Y308+$Z308)</f>
        <v>802.32500000000005</v>
      </c>
      <c r="AL308" s="27">
        <f>IF($O308&gt;=AL$1,$S308+$Y308+$Z308,$Y308+$Z308)</f>
        <v>802.32500000000005</v>
      </c>
      <c r="AM308" s="27">
        <f>IF($O308&gt;=AM$1,$S308+$Y308+$Z308,$Y308+$Z308)</f>
        <v>802.32500000000005</v>
      </c>
      <c r="AN308" s="27">
        <f>IF($O308&gt;=AN$1,$S308+$Y308+$Z308,$Y308+$Z308)</f>
        <v>802.32500000000005</v>
      </c>
      <c r="AO308" s="27">
        <f>IF($O308&gt;=AO$1,$S308+$Y308+$Z308,$Y308+$Z308)</f>
        <v>802.32500000000005</v>
      </c>
      <c r="AP308" s="27">
        <f>IF($O308&gt;=AP$1,$S308+$Y308+$Z308,$Y308+$Z308)</f>
        <v>802.32500000000005</v>
      </c>
      <c r="AQ308" s="27">
        <f>IF($O308&gt;=AQ$1,$S308+$Y308+$Z308,$Y308+$Z308)</f>
        <v>802.32500000000005</v>
      </c>
      <c r="AR308" s="27">
        <f>IF($O308&gt;=AR$1,$S308+$Y308+$Z308,$Y308+$Z308)</f>
        <v>802.32500000000005</v>
      </c>
      <c r="AS308" s="27">
        <f>IF($O308&gt;=AS$1,$S308+$Y308+$Z308,$Y308+$Z308)</f>
        <v>802.32500000000005</v>
      </c>
      <c r="AT308" s="27">
        <f>IF($O308&gt;=AT$1,$S308+$Y308+$Z308,$Y308+$Z308)</f>
        <v>802.32500000000005</v>
      </c>
      <c r="AU308" s="27">
        <f>IF($O308&gt;=AU$1,$S308+$Y308+$Z308,$Y308+$Z308)</f>
        <v>802.32500000000005</v>
      </c>
      <c r="AV308" s="27">
        <f>IF($O308&gt;=AV$1,$S308+$Y308+$Z308,$Y308+$Z308)</f>
        <v>802.32500000000005</v>
      </c>
      <c r="AW308" s="27">
        <f>IF($O308&gt;=AW$1,$S308+$Y308+$Z308,$Y308+$Z308)</f>
        <v>802.32500000000005</v>
      </c>
      <c r="AX308" s="27">
        <f>IF($O308&gt;=AX$1,$S308+$Y308+$Z308,$Y308+$Z308)</f>
        <v>802.32500000000005</v>
      </c>
      <c r="AY308" s="27">
        <f>IF($O308&gt;=AY$1,$S308+$Y308+$Z308,$Y308+$Z308)</f>
        <v>802.32500000000005</v>
      </c>
      <c r="AZ308" s="27">
        <f>IF($O308&gt;=AZ$1,$S308+$Y308+$Z308,$Y308+$Z308)</f>
        <v>802.32500000000005</v>
      </c>
      <c r="BA308" s="27">
        <f>IF($O308&gt;=BA$1,$S308+$Y308+$Z308,$Y308+$Z308)</f>
        <v>802.32500000000005</v>
      </c>
      <c r="BB308" s="27">
        <f>IF($O308&gt;=BB$1,$S308+$Y308+$Z308,$Y308+$Z308)</f>
        <v>802.32500000000005</v>
      </c>
      <c r="BC308" s="27">
        <f>IF($O308&gt;=BC$1,$S308+$Y308+$Z308,$Y308+$Z308)</f>
        <v>802.32500000000005</v>
      </c>
      <c r="BD308" s="27">
        <f>IF($O308&gt;=BD$1,$S308+$Y308+$Z308,$Y308+$Z308)</f>
        <v>802.32500000000005</v>
      </c>
      <c r="BE308" s="27">
        <f>IF($O308&gt;=BE$1,$S308+$Y308+$Z308,$Y308+$Z308)</f>
        <v>802.32500000000005</v>
      </c>
      <c r="BF308" s="27">
        <f>IF($O308&gt;=BF$1,$S308+$Y308+$Z308,$Y308+$Z308)</f>
        <v>802.32500000000005</v>
      </c>
      <c r="BG308" s="27">
        <f>IF($O308&gt;=BG$1,$S308+$Y308+$Z308,$Y308+$Z308)</f>
        <v>802.32500000000005</v>
      </c>
      <c r="BH308" s="27">
        <f>IF($O308&gt;=BH$1,$S308+$Y308+$Z308,$Y308+$Z308)</f>
        <v>802.32500000000005</v>
      </c>
      <c r="BI308" s="27">
        <f>IF($O308&gt;=BI$1,$S308+$Y308+$Z308,$Y308+$Z308)</f>
        <v>802.32500000000005</v>
      </c>
      <c r="BJ308" s="27">
        <f>IF($O308&gt;=BJ$1,$S308+$Y308+$Z308,$Y308+$Z308)</f>
        <v>802.32500000000005</v>
      </c>
      <c r="BK308" s="27">
        <f>IF($O308&gt;=BK$1,$S308+$Y308+$Z308,$Y308+$Z308)</f>
        <v>802.32500000000005</v>
      </c>
      <c r="BL308" s="27">
        <f>IF($O308&gt;=BL$1,$S308+$Y308+$Z308,$Y308+$Z308)</f>
        <v>802.32500000000005</v>
      </c>
      <c r="BM308" s="27">
        <f>IF($O308&gt;=BM$1,$S308+$Y308+$Z308,$Y308+$Z308)</f>
        <v>802.32500000000005</v>
      </c>
      <c r="BN308" s="27">
        <f>IF($O308&gt;=BN$1,$S308+$Y308+$Z308,$Y308+$Z308)</f>
        <v>802.32500000000005</v>
      </c>
      <c r="BO308" s="27">
        <f>IF($O308&gt;=BO$1,$S308+$Y308+$Z308,$Y308+$Z308)</f>
        <v>802.32500000000005</v>
      </c>
      <c r="BP308" s="27">
        <f>IF($O308&gt;=BP$1,$S308+$Y308+$Z308,$Y308+$Z308)</f>
        <v>802.32500000000005</v>
      </c>
      <c r="BQ308" s="27">
        <f>IF($O308&gt;=BQ$1,$S308+$Y308+$Z308,$Y308+$Z308)</f>
        <v>802.32500000000005</v>
      </c>
      <c r="BR308" s="27">
        <f>IF($O308&gt;=BR$1,$S308+$Y308+$Z308,$Y308+$Z308)</f>
        <v>802.32500000000005</v>
      </c>
      <c r="BS308" s="27">
        <f>IF($O308&gt;=BS$1,$S308+$Y308+$Z308,$Y308+$Z308)</f>
        <v>802.32500000000005</v>
      </c>
      <c r="BT308" s="27">
        <f>IF($O308&gt;=BT$1,$S308+$Y308+$Z308,$Y308+$Z308)</f>
        <v>802.32500000000005</v>
      </c>
      <c r="BU308" s="27">
        <f>IF($O308&gt;=BU$1,$S308+$Y308+$Z308,$Y308+$Z308)</f>
        <v>802.32500000000005</v>
      </c>
      <c r="BV308" s="27">
        <f>IF($O308&gt;=BV$1,$S308+$Y308+$Z308,$Y308+$Z308)</f>
        <v>802.32500000000005</v>
      </c>
      <c r="BW308" s="27">
        <f>IF($O308&gt;=BW$1,$S308+$Y308+$Z308,$Y308+$Z308)</f>
        <v>802.32500000000005</v>
      </c>
      <c r="BX308" s="27">
        <f>IF($O308&gt;=BX$1,$S308+$Y308+$Z308,$Y308+$Z308)</f>
        <v>802.32500000000005</v>
      </c>
      <c r="BY308" s="27">
        <f>IF($O308&gt;=BY$1,$S308+$Y308+$Z308,$Y308+$Z308)</f>
        <v>802.32500000000005</v>
      </c>
      <c r="BZ308" s="27">
        <f>IF($O308&gt;=BZ$1,$S308+$Y308+$Z308,$Y308+$Z308)</f>
        <v>802.32500000000005</v>
      </c>
      <c r="CA308" s="27">
        <f>IF($O308&gt;=CA$1,$S308+$Y308+$Z308,$Y308+$Z308)</f>
        <v>802.32500000000005</v>
      </c>
      <c r="CB308" s="27">
        <f>IF($O308&gt;=CB$1,$S308+$Y308+$Z308,$Y308+$Z308)</f>
        <v>802.32500000000005</v>
      </c>
      <c r="CC308" s="27">
        <f>IF($O308&gt;=CC$1,$S308+$Y308+$Z308,$Y308+$Z308)</f>
        <v>802.32500000000005</v>
      </c>
      <c r="CD308" s="27">
        <f>IF($O308&gt;=CD$1,$S308+$Y308+$Z308,$Y308+$Z308)</f>
        <v>802.32500000000005</v>
      </c>
      <c r="CE308" s="27">
        <f>IF($O308&gt;=CE$1,$S308+$Y308+$Z308,$Y308+$Z308)</f>
        <v>802.32500000000005</v>
      </c>
      <c r="CF308" s="27">
        <f>IF($O308&gt;=CF$1,$S308+$Y308+$Z308,$Y308+$Z308)</f>
        <v>802.32500000000005</v>
      </c>
      <c r="CG308" s="27">
        <f>IF($O308&gt;=CG$1,$S308+$Y308+$Z308,$Y308+$Z308)</f>
        <v>802.32500000000005</v>
      </c>
      <c r="CH308" s="27">
        <f>IF($O308&gt;=CH$1,$S308+$Y308+$Z308,$Y308+$Z308)</f>
        <v>802.32500000000005</v>
      </c>
      <c r="CI308" s="27">
        <f>IF($O308&gt;=CI$1,$S308+$Y308+$Z308,$Y308+$Z308)</f>
        <v>802.32500000000005</v>
      </c>
      <c r="CJ308" s="27">
        <f>IF($O308&gt;=CJ$1,$S308+$Y308+$Z308,$Y308+$Z308)</f>
        <v>802.32500000000005</v>
      </c>
      <c r="CK308" s="27">
        <f>IF($O308&gt;=CK$1,$S308+$Y308+$Z308,$Y308+$Z308)</f>
        <v>802.32500000000005</v>
      </c>
      <c r="CL308" s="27">
        <f>IF($O308&gt;=CL$1,$S308+$Y308+$Z308,$Y308+$Z308)</f>
        <v>802.32500000000005</v>
      </c>
      <c r="CM308" s="27">
        <f>IF($O308&gt;=CM$1,$S308+$Y308+$Z308,$Y308+$Z308)</f>
        <v>802.32500000000005</v>
      </c>
      <c r="CN308" s="27">
        <f>IF($O308&gt;=CN$1,$S308+$Y308,$Y308)</f>
        <v>402.32500000000005</v>
      </c>
      <c r="CO308" s="27">
        <f>IF($O308&gt;=CO$1,$S308+$Y308,$Y308)</f>
        <v>402.32500000000005</v>
      </c>
      <c r="CP308" s="27">
        <f>IF($O308&gt;=CP$1,$S308+$Y308,$Y308)</f>
        <v>402.32500000000005</v>
      </c>
      <c r="CQ308" s="27">
        <f>IF($O308&gt;=CQ$1,$S308+$Y308,$Y308)</f>
        <v>402.32500000000005</v>
      </c>
      <c r="CR308" s="27">
        <f>IF($O308&gt;=CR$1,$S308+$Y308,$Y308)</f>
        <v>402.32500000000005</v>
      </c>
      <c r="CS308" s="27">
        <f>IF($O308&gt;=CS$1,$S308+$Y308,$Y308)</f>
        <v>402.32500000000005</v>
      </c>
      <c r="CT308" s="27">
        <f>IF($O308&gt;=CT$1,$S308+$Y308,$Y308)</f>
        <v>0</v>
      </c>
      <c r="CU308" s="27">
        <f>IF($O308&gt;=CU$1,$S308+$Y308,$Y308)</f>
        <v>0</v>
      </c>
      <c r="CV308" s="27">
        <f>IF($O308&gt;=CV$1,$S308+$Y308,$Y308)</f>
        <v>0</v>
      </c>
      <c r="CW308" s="27">
        <f>IF($O308&gt;=CW$1,$S308+$Y308,$Y308)</f>
        <v>0</v>
      </c>
      <c r="CX308" s="27">
        <f>IF($O308&gt;=CX$1,$S308+$Y308,$Y308)</f>
        <v>0</v>
      </c>
      <c r="CY308" s="27">
        <f>IF($O308&gt;=CY$1,$S308+$Y308,$Y308)</f>
        <v>0</v>
      </c>
      <c r="CZ308" s="27">
        <f>IF($O308&gt;=CZ$1,$S308+$Y308,$Y308)</f>
        <v>0</v>
      </c>
      <c r="DA308" s="27">
        <f>IF($O308&gt;=DA$1,$S308+$Y308,$Y308)</f>
        <v>0</v>
      </c>
      <c r="DB308" s="27">
        <f>IF($O308&gt;=DB$1,$S308+$Y308,$Y308)</f>
        <v>0</v>
      </c>
      <c r="DC308" s="27">
        <f>IF($O308&gt;=DC$1,$S308+$Y308,$Y308)</f>
        <v>0</v>
      </c>
      <c r="DD308" s="27">
        <f>IF($O308&gt;=DD$1,$S308+$Y308,$Y308)</f>
        <v>0</v>
      </c>
      <c r="DE308" s="27">
        <f>IF($O308&gt;=DE$1,$S308+$Y308,$Y308)</f>
        <v>0</v>
      </c>
      <c r="DF308" s="27">
        <f>IF($O308&gt;=DF$1,$S308+$Y308,$Y308)</f>
        <v>0</v>
      </c>
      <c r="DG308" s="27">
        <f>IF($O308&gt;=DG$1,$S308+$Y308,$Y308)</f>
        <v>0</v>
      </c>
      <c r="DH308" s="27">
        <f>IF($O308&gt;=DH$1,$S308+$Y308,$Y308)</f>
        <v>0</v>
      </c>
      <c r="DI308" s="27">
        <f>IF($O308&gt;=DI$1,$S308+$Y308,$Y308)</f>
        <v>0</v>
      </c>
      <c r="DJ308" s="27">
        <f>IF($O308&gt;=DJ$1,$S308+$Y308,$Y308)</f>
        <v>0</v>
      </c>
      <c r="DK308" s="27">
        <f>IF($O308&gt;=DK$1,$S308+$Y308,$Y308)</f>
        <v>0</v>
      </c>
      <c r="DL308" s="27">
        <f>IF($O308&gt;=DL$1,$S308+$Y308,$Y308)</f>
        <v>0</v>
      </c>
      <c r="DM308" s="27">
        <f>IF($O308&gt;=DM$1,$S308+$Y308,$Y308)</f>
        <v>0</v>
      </c>
      <c r="DN308" s="27">
        <f>IF($O308&gt;=DN$1,$S308+$Y308,$Y308)</f>
        <v>0</v>
      </c>
      <c r="DO308" s="27">
        <f>IF($O308&gt;=DO$1,$S308+$Y308,$Y308)</f>
        <v>0</v>
      </c>
      <c r="DP308" s="27">
        <f>IF($O308&gt;=DP$1,$S308+$Y308,$Y308)</f>
        <v>0</v>
      </c>
      <c r="DQ308" s="27">
        <f>IF($O308&gt;=DQ$1,$S308+$Y308,$Y308)</f>
        <v>0</v>
      </c>
      <c r="DR308" s="27">
        <f>IF($O308&gt;=DR$1,$S308+$Y308,$Y308)</f>
        <v>0</v>
      </c>
      <c r="DS308" s="27">
        <f>IF($O308&gt;=DS$1,$S308+$Y308,$Y308)</f>
        <v>0</v>
      </c>
      <c r="DT308" s="27">
        <f>IF($O308&gt;=DT$1,$S308+$Y308,$Y308)</f>
        <v>0</v>
      </c>
      <c r="DU308" s="27">
        <f>IF($O308&gt;=DU$1,$S308+$Y308,$Y308)</f>
        <v>0</v>
      </c>
      <c r="DV308" s="27">
        <f>IF($O308&gt;=DV$1,$S308+$Y308,$Y308)</f>
        <v>0</v>
      </c>
      <c r="DW308" s="27">
        <f>IF($O308&gt;=DW$1,$S308+$Y308,$Y308)</f>
        <v>0</v>
      </c>
      <c r="DX308" s="27">
        <f>IF($O308&gt;=DX$1,$S308+$Y308,$Y308)</f>
        <v>0</v>
      </c>
      <c r="DY308" s="27">
        <f>IF($O308&gt;=DY$1,$S308+$Y308,$Y308)</f>
        <v>0</v>
      </c>
      <c r="DZ308" s="27">
        <f>IF($O308&gt;=DZ$1,$S308+$Y308,$Y308)</f>
        <v>0</v>
      </c>
      <c r="EA308" s="27">
        <f>IF($O308&gt;=EA$1,$S308+$Y308,$Y308)</f>
        <v>0</v>
      </c>
      <c r="EB308" s="27">
        <f>IF($O308&gt;=EB$1,$S308+$Y308,$Y308)</f>
        <v>0</v>
      </c>
      <c r="EC308" s="27">
        <f>IF($O308&gt;=EC$1,$S308+$Y308,$Y308)</f>
        <v>0</v>
      </c>
      <c r="ED308" s="27">
        <f>IF($O308&gt;=ED$1,$S308+$Y308,$Y308)</f>
        <v>0</v>
      </c>
      <c r="EE308" s="27">
        <f>IF($O308&gt;=EE$1,$S308+$Y308,$Y308)</f>
        <v>0</v>
      </c>
      <c r="EF308" s="27">
        <f>IF($O308&gt;=EF$1,$S308+$Y308,$Y308)</f>
        <v>0</v>
      </c>
      <c r="EG308" s="27">
        <f>IF($O308&gt;=EG$1,$S308+$Y308,$Y308)</f>
        <v>0</v>
      </c>
      <c r="EH308" s="27">
        <f>IF($O308&gt;=EH$1,$S308+$Y308,$Y308)</f>
        <v>0</v>
      </c>
      <c r="EI308" s="27">
        <f>IF($O308&gt;=EI$1,$S308+$Y308,$Y308)</f>
        <v>0</v>
      </c>
      <c r="EJ308" s="27">
        <f>IF($O308&gt;=EJ$1,$S308+$Y308,$Y308)</f>
        <v>0</v>
      </c>
      <c r="EK308" s="27">
        <f>IF($O308&gt;=EK$1,$S308+$Y308,$Y308)</f>
        <v>0</v>
      </c>
      <c r="EL308" s="27">
        <f>IF($O308&gt;=EL$1,$S308+$Y308,$Y308)</f>
        <v>0</v>
      </c>
      <c r="EM308" s="27">
        <f>IF($O308&gt;=EM$1,$S308+$Y308,$Y308)</f>
        <v>0</v>
      </c>
      <c r="EN308" s="27">
        <f>IF($O308&gt;=EN$1,$S308+$Y308,$Y308)</f>
        <v>0</v>
      </c>
      <c r="EO308" s="27">
        <f>IF($O308&gt;=EO$1,$S308+$Y308,$Y308)</f>
        <v>0</v>
      </c>
      <c r="EP308" s="27">
        <f>IF($O308&gt;=EP$1,$S308+$Y308,$Y308)</f>
        <v>0</v>
      </c>
      <c r="EQ308" s="27">
        <f>IF($O308&gt;=EQ$1,$S308+$Y308,$Y308)</f>
        <v>0</v>
      </c>
      <c r="ER308" s="27">
        <f>IF($O308&gt;=ER$1,$S308+$Y308,$Y308)</f>
        <v>0</v>
      </c>
      <c r="ES308" s="27">
        <f>IF($O308&gt;=ES$1,$S308+$Y308,$Y308)</f>
        <v>0</v>
      </c>
      <c r="ET308" s="27">
        <f>IF($O308&gt;=ET$1,$S308+$Y308,$Y308)</f>
        <v>0</v>
      </c>
      <c r="EU308" s="27">
        <f>IF($O308&gt;=EU$1,$S308+$Y308,$Y308)</f>
        <v>0</v>
      </c>
      <c r="EV308" s="27">
        <f>IF($O308&gt;=EV$1,$S308,0)</f>
        <v>0</v>
      </c>
      <c r="EW308" s="27">
        <f>IF($O308&gt;=EW$1,$S308,0)</f>
        <v>0</v>
      </c>
      <c r="EX308" s="27">
        <f>IF($O308&gt;=EX$1,$S308,0)</f>
        <v>0</v>
      </c>
      <c r="EY308" s="27">
        <f>IF($O308&gt;=EY$1,$S308,0)</f>
        <v>0</v>
      </c>
      <c r="EZ308" s="27">
        <f>IF($O308&gt;=EZ$1,$S308,0)</f>
        <v>0</v>
      </c>
      <c r="FA308" s="27">
        <f>IF($O308&gt;=FA$1,$S308,0)</f>
        <v>0</v>
      </c>
      <c r="FB308" s="27">
        <f>IF($O308&gt;=FB$1,$S308,0)</f>
        <v>0</v>
      </c>
      <c r="FC308" s="27">
        <f>IF($O308&gt;=FC$1,$S308,0)</f>
        <v>0</v>
      </c>
      <c r="FD308" s="27">
        <f>IF($O308&gt;=FD$1,$S308,0)</f>
        <v>0</v>
      </c>
      <c r="FE308" s="27">
        <f>IF($O308&gt;=FE$1,$S308,0)</f>
        <v>0</v>
      </c>
      <c r="FF308" s="27">
        <f>IF($O308&gt;=FF$1,$S308,0)</f>
        <v>0</v>
      </c>
      <c r="FG308" s="27">
        <f>IF($O308&gt;=FG$1,$S308,0)</f>
        <v>0</v>
      </c>
      <c r="FH308" s="27">
        <f>IF($O308&gt;=FH$1,$S308,0)</f>
        <v>0</v>
      </c>
      <c r="FI308" s="27">
        <f>IF($O308&gt;=FI$1,$S308,0)</f>
        <v>0</v>
      </c>
      <c r="FJ308" s="27">
        <f>IF($O308&gt;=FJ$1,$S308,0)</f>
        <v>0</v>
      </c>
      <c r="FK308" s="27">
        <f>IF($O308&gt;=FK$1,$S308,0)</f>
        <v>0</v>
      </c>
      <c r="FL308" s="27">
        <f>IF($O308&gt;=FL$1,$S308,0)</f>
        <v>0</v>
      </c>
      <c r="FM308" s="27">
        <f>IF($O308&gt;=FM$1,$S308,0)</f>
        <v>0</v>
      </c>
      <c r="FN308" s="27">
        <f>IF($O308&gt;=FN$1,$S308,0)</f>
        <v>0</v>
      </c>
      <c r="FO308" s="27">
        <f>IF($O308&gt;=FO$1,$S308,0)</f>
        <v>0</v>
      </c>
      <c r="FP308" s="27">
        <f>IF($O308&gt;=FP$1,$S308,0)</f>
        <v>0</v>
      </c>
      <c r="FQ308" s="27">
        <f>IF($O308&gt;=FQ$1,$S308,0)</f>
        <v>0</v>
      </c>
      <c r="FR308" s="27">
        <f>IF($O308&gt;=FR$1,$S308,0)</f>
        <v>0</v>
      </c>
      <c r="FS308" s="27">
        <f>IF($O308&gt;=FS$1,$S308,0)</f>
        <v>0</v>
      </c>
      <c r="FT308" s="27">
        <f>IF($O308&gt;=FT$1,$S308,0)</f>
        <v>0</v>
      </c>
      <c r="FU308" s="27">
        <f>IF($O308&gt;=FU$1,$S308,0)</f>
        <v>0</v>
      </c>
      <c r="FV308" s="27">
        <f>IF($O308&gt;=FV$1,$S308,0)</f>
        <v>0</v>
      </c>
      <c r="FW308" s="27">
        <f>IF($O308&gt;=FW$1,$S308,0)</f>
        <v>0</v>
      </c>
      <c r="FX308" s="27">
        <f>IF($O308&gt;=FX$1,$S308,0)</f>
        <v>0</v>
      </c>
      <c r="FY308" s="27">
        <f>IF($O308&gt;=FY$1,$S308,0)</f>
        <v>0</v>
      </c>
      <c r="FZ308" s="27">
        <f>IF($O308&gt;=FZ$1,$S308,0)</f>
        <v>0</v>
      </c>
      <c r="GA308" s="27">
        <f>IF($O308&gt;=GA$1,$S308,0)</f>
        <v>0</v>
      </c>
      <c r="GB308" s="27">
        <f>IF($O308&gt;=GB$1,$S308,0)</f>
        <v>0</v>
      </c>
      <c r="GC308" s="27">
        <f>IF($O308&gt;=GC$1,$S308,0)</f>
        <v>0</v>
      </c>
      <c r="GD308" s="27">
        <f>IF($O308&gt;=GD$1,$S308,0)</f>
        <v>0</v>
      </c>
      <c r="GE308" s="27">
        <f>IF($O308&gt;=GE$1,$S308,0)</f>
        <v>0</v>
      </c>
      <c r="GF308" s="27">
        <f>IF($O308&gt;=GF$1,$S308,0)</f>
        <v>0</v>
      </c>
      <c r="GG308" s="27">
        <f>IF($O308&gt;=GG$1,$S308,0)</f>
        <v>0</v>
      </c>
      <c r="GH308" s="27">
        <f>IF($O308&gt;=GH$1,$S308,0)</f>
        <v>0</v>
      </c>
      <c r="GI308" s="27">
        <f>IF($O308&gt;=GI$1,$S308,0)</f>
        <v>0</v>
      </c>
      <c r="GJ308" s="27">
        <f>IF($O308&gt;=GJ$1,$S308,0)</f>
        <v>0</v>
      </c>
      <c r="GK308" s="27">
        <f>IF($O308&gt;=GK$1,$S308,0)</f>
        <v>0</v>
      </c>
      <c r="GL308" s="27">
        <f>IF($O308&gt;=GL$1,$S308,0)</f>
        <v>0</v>
      </c>
      <c r="GM308" s="27">
        <f>IF($O308&gt;=GM$1,$S308,0)</f>
        <v>0</v>
      </c>
      <c r="GN308" s="27">
        <f>IF($O308&gt;=GN$1,$S308,0)</f>
        <v>0</v>
      </c>
      <c r="GO308" s="27">
        <f>IF($O308&gt;=GO$1,$S308,0)</f>
        <v>0</v>
      </c>
      <c r="GP308" s="27">
        <f>IF($O308&gt;=GP$1,$S308,0)</f>
        <v>0</v>
      </c>
      <c r="GQ308" s="27">
        <f>IF($O308&gt;=GQ$1,$S308,0)</f>
        <v>0</v>
      </c>
      <c r="GR308" s="27">
        <f>IF($O308&gt;=GR$1,$S308,0)</f>
        <v>0</v>
      </c>
      <c r="GS308" s="27">
        <f>IF($O308&gt;=GS$1,$S308,0)</f>
        <v>0</v>
      </c>
      <c r="GT308" s="27">
        <f>IF($O308&gt;=GT$1,$S308,0)</f>
        <v>0</v>
      </c>
      <c r="GU308" s="27">
        <f>IF($O308&gt;=GU$1,$S308,0)</f>
        <v>0</v>
      </c>
      <c r="GV308" s="27">
        <f>IF($O308&gt;=GV$1,$S308,0)</f>
        <v>0</v>
      </c>
      <c r="GW308" s="27">
        <f>IF($O308&gt;=GW$1,$S308,0)</f>
        <v>0</v>
      </c>
      <c r="GX308" s="27">
        <f>IF($O308&gt;=GX$1,$S308,0)</f>
        <v>0</v>
      </c>
      <c r="GY308" s="27">
        <f>IF($O308&gt;=GY$1,$S308,0)</f>
        <v>0</v>
      </c>
      <c r="GZ308" s="27">
        <f>IF($O308&gt;=GZ$1,$S308,0)</f>
        <v>0</v>
      </c>
      <c r="HA308" s="27">
        <f>IF($O308&gt;=HA$1,$S308,0)</f>
        <v>0</v>
      </c>
      <c r="HB308" s="27">
        <f>IF($O308&gt;=HB$1,$S308,0)</f>
        <v>0</v>
      </c>
      <c r="HC308" s="27">
        <f>IF($O308&gt;=HC$1,$S308,0)</f>
        <v>0</v>
      </c>
    </row>
    <row r="309" spans="1:211">
      <c r="A309" s="3">
        <v>68101</v>
      </c>
      <c r="B309" s="3" t="s">
        <v>226</v>
      </c>
      <c r="C309" s="3" t="s">
        <v>107</v>
      </c>
      <c r="D309" s="3">
        <v>61</v>
      </c>
      <c r="E309" s="4">
        <v>35117</v>
      </c>
      <c r="F309" s="5">
        <v>22.339726027397262</v>
      </c>
      <c r="G309" s="3" t="s">
        <v>99</v>
      </c>
      <c r="H309" s="4">
        <v>21015</v>
      </c>
      <c r="I309" s="9" t="s">
        <v>826</v>
      </c>
      <c r="J309" s="5">
        <v>3451.62</v>
      </c>
      <c r="K309" s="31">
        <v>338</v>
      </c>
      <c r="L309" s="32">
        <v>22</v>
      </c>
      <c r="M309" s="33">
        <f>VLOOKUP(L309,FIND,3,TRUE)</f>
        <v>1.3</v>
      </c>
      <c r="N309" s="32">
        <f>IF(L309&gt;30,180,VLOOKUP(L309,TEMPO,2,FALSE))</f>
        <v>132</v>
      </c>
      <c r="O309" s="32">
        <f>IF(R309&gt;0,4,N309)</f>
        <v>132</v>
      </c>
      <c r="P309" s="96">
        <f>J309*M309*L309</f>
        <v>98716.331999999995</v>
      </c>
      <c r="Q309" s="96">
        <f>10934.45*2</f>
        <v>21868.9</v>
      </c>
      <c r="R309" s="96">
        <f>IF(P309&lt;=Q309,P309/4,0)</f>
        <v>0</v>
      </c>
      <c r="S309" s="5">
        <f>IF(P309&gt;=Q309,P309/N309,0)</f>
        <v>747.851</v>
      </c>
      <c r="T309" s="3"/>
      <c r="U309" s="3">
        <f>IF(T309="",1,0)</f>
        <v>1</v>
      </c>
      <c r="V309" s="3">
        <v>638</v>
      </c>
      <c r="W309" s="5">
        <v>0</v>
      </c>
      <c r="X309" s="5">
        <v>402.65</v>
      </c>
      <c r="Y309" s="5">
        <f>X309*W309</f>
        <v>0</v>
      </c>
      <c r="Z309" s="5">
        <v>400</v>
      </c>
      <c r="AA309" s="5">
        <f>S309+Y309+Z309</f>
        <v>1147.8510000000001</v>
      </c>
      <c r="AB309" s="39">
        <f>(J309/12+J309/12*1.3333333333+450/12+J309/30*6/12+J309)*1.3+Y309+Z309+153.9</f>
        <v>6037.0339333208694</v>
      </c>
      <c r="AC309" s="39" t="s">
        <v>107</v>
      </c>
      <c r="AD309" s="39">
        <f>J309*1.3+400+153.9</f>
        <v>5041.0059999999994</v>
      </c>
      <c r="AE309" s="39">
        <f>SUMIFS('CUSTO MENSAL FUNC NOVO'!H:H,'CUSTO MENSAL FUNC NOVO'!A:A,'VALORES MENSAIS'!AC309)</f>
        <v>3348.9422500000001</v>
      </c>
      <c r="AF309" s="27">
        <f>IF($R309&gt;0,$R309,$S309)+$Y309+$Z309</f>
        <v>1147.8510000000001</v>
      </c>
      <c r="AG309" s="27">
        <f>IF($R309&gt;0,$R309,$S309)+$Y309+$Z309</f>
        <v>1147.8510000000001</v>
      </c>
      <c r="AH309" s="27">
        <f>IF($R309&gt;0,$R309,$S309)+$Y309+$Z309</f>
        <v>1147.8510000000001</v>
      </c>
      <c r="AI309" s="27">
        <f>IF($R309&gt;0,$R309,$S309)+$Y309+$Z309</f>
        <v>1147.8510000000001</v>
      </c>
      <c r="AJ309" s="27">
        <f>IF($O309&gt;=AJ$1,$S309+$Y309+$Z309,$Y309+$Z309)</f>
        <v>1147.8510000000001</v>
      </c>
      <c r="AK309" s="27">
        <f>IF($O309&gt;=AK$1,$S309+$Y309+$Z309,$Y309+$Z309)</f>
        <v>1147.8510000000001</v>
      </c>
      <c r="AL309" s="27">
        <f>IF($O309&gt;=AL$1,$S309+$Y309+$Z309,$Y309+$Z309)</f>
        <v>1147.8510000000001</v>
      </c>
      <c r="AM309" s="27">
        <f>IF($O309&gt;=AM$1,$S309+$Y309+$Z309,$Y309+$Z309)</f>
        <v>1147.8510000000001</v>
      </c>
      <c r="AN309" s="27">
        <f>IF($O309&gt;=AN$1,$S309+$Y309+$Z309,$Y309+$Z309)</f>
        <v>1147.8510000000001</v>
      </c>
      <c r="AO309" s="27">
        <f>IF($O309&gt;=AO$1,$S309+$Y309+$Z309,$Y309+$Z309)</f>
        <v>1147.8510000000001</v>
      </c>
      <c r="AP309" s="27">
        <f>IF($O309&gt;=AP$1,$S309+$Y309+$Z309,$Y309+$Z309)</f>
        <v>1147.8510000000001</v>
      </c>
      <c r="AQ309" s="27">
        <f>IF($O309&gt;=AQ$1,$S309+$Y309+$Z309,$Y309+$Z309)</f>
        <v>1147.8510000000001</v>
      </c>
      <c r="AR309" s="27">
        <f>IF($O309&gt;=AR$1,$S309+$Y309+$Z309,$Y309+$Z309)</f>
        <v>1147.8510000000001</v>
      </c>
      <c r="AS309" s="27">
        <f>IF($O309&gt;=AS$1,$S309+$Y309+$Z309,$Y309+$Z309)</f>
        <v>1147.8510000000001</v>
      </c>
      <c r="AT309" s="27">
        <f>IF($O309&gt;=AT$1,$S309+$Y309+$Z309,$Y309+$Z309)</f>
        <v>1147.8510000000001</v>
      </c>
      <c r="AU309" s="27">
        <f>IF($O309&gt;=AU$1,$S309+$Y309+$Z309,$Y309+$Z309)</f>
        <v>1147.8510000000001</v>
      </c>
      <c r="AV309" s="27">
        <f>IF($O309&gt;=AV$1,$S309+$Y309+$Z309,$Y309+$Z309)</f>
        <v>1147.8510000000001</v>
      </c>
      <c r="AW309" s="27">
        <f>IF($O309&gt;=AW$1,$S309+$Y309+$Z309,$Y309+$Z309)</f>
        <v>1147.8510000000001</v>
      </c>
      <c r="AX309" s="27">
        <f>IF($O309&gt;=AX$1,$S309+$Y309+$Z309,$Y309+$Z309)</f>
        <v>1147.8510000000001</v>
      </c>
      <c r="AY309" s="27">
        <f>IF($O309&gt;=AY$1,$S309+$Y309+$Z309,$Y309+$Z309)</f>
        <v>1147.8510000000001</v>
      </c>
      <c r="AZ309" s="27">
        <f>IF($O309&gt;=AZ$1,$S309+$Y309+$Z309,$Y309+$Z309)</f>
        <v>1147.8510000000001</v>
      </c>
      <c r="BA309" s="27">
        <f>IF($O309&gt;=BA$1,$S309+$Y309+$Z309,$Y309+$Z309)</f>
        <v>1147.8510000000001</v>
      </c>
      <c r="BB309" s="27">
        <f>IF($O309&gt;=BB$1,$S309+$Y309+$Z309,$Y309+$Z309)</f>
        <v>1147.8510000000001</v>
      </c>
      <c r="BC309" s="27">
        <f>IF($O309&gt;=BC$1,$S309+$Y309+$Z309,$Y309+$Z309)</f>
        <v>1147.8510000000001</v>
      </c>
      <c r="BD309" s="27">
        <f>IF($O309&gt;=BD$1,$S309+$Y309+$Z309,$Y309+$Z309)</f>
        <v>1147.8510000000001</v>
      </c>
      <c r="BE309" s="27">
        <f>IF($O309&gt;=BE$1,$S309+$Y309+$Z309,$Y309+$Z309)</f>
        <v>1147.8510000000001</v>
      </c>
      <c r="BF309" s="27">
        <f>IF($O309&gt;=BF$1,$S309+$Y309+$Z309,$Y309+$Z309)</f>
        <v>1147.8510000000001</v>
      </c>
      <c r="BG309" s="27">
        <f>IF($O309&gt;=BG$1,$S309+$Y309+$Z309,$Y309+$Z309)</f>
        <v>1147.8510000000001</v>
      </c>
      <c r="BH309" s="27">
        <f>IF($O309&gt;=BH$1,$S309+$Y309+$Z309,$Y309+$Z309)</f>
        <v>1147.8510000000001</v>
      </c>
      <c r="BI309" s="27">
        <f>IF($O309&gt;=BI$1,$S309+$Y309+$Z309,$Y309+$Z309)</f>
        <v>1147.8510000000001</v>
      </c>
      <c r="BJ309" s="27">
        <f>IF($O309&gt;=BJ$1,$S309+$Y309+$Z309,$Y309+$Z309)</f>
        <v>1147.8510000000001</v>
      </c>
      <c r="BK309" s="27">
        <f>IF($O309&gt;=BK$1,$S309+$Y309+$Z309,$Y309+$Z309)</f>
        <v>1147.8510000000001</v>
      </c>
      <c r="BL309" s="27">
        <f>IF($O309&gt;=BL$1,$S309+$Y309+$Z309,$Y309+$Z309)</f>
        <v>1147.8510000000001</v>
      </c>
      <c r="BM309" s="27">
        <f>IF($O309&gt;=BM$1,$S309+$Y309+$Z309,$Y309+$Z309)</f>
        <v>1147.8510000000001</v>
      </c>
      <c r="BN309" s="27">
        <f>IF($O309&gt;=BN$1,$S309+$Y309+$Z309,$Y309+$Z309)</f>
        <v>1147.8510000000001</v>
      </c>
      <c r="BO309" s="27">
        <f>IF($O309&gt;=BO$1,$S309+$Y309+$Z309,$Y309+$Z309)</f>
        <v>1147.8510000000001</v>
      </c>
      <c r="BP309" s="27">
        <f>IF($O309&gt;=BP$1,$S309+$Y309+$Z309,$Y309+$Z309)</f>
        <v>1147.8510000000001</v>
      </c>
      <c r="BQ309" s="27">
        <f>IF($O309&gt;=BQ$1,$S309+$Y309+$Z309,$Y309+$Z309)</f>
        <v>1147.8510000000001</v>
      </c>
      <c r="BR309" s="27">
        <f>IF($O309&gt;=BR$1,$S309+$Y309+$Z309,$Y309+$Z309)</f>
        <v>1147.8510000000001</v>
      </c>
      <c r="BS309" s="27">
        <f>IF($O309&gt;=BS$1,$S309+$Y309+$Z309,$Y309+$Z309)</f>
        <v>1147.8510000000001</v>
      </c>
      <c r="BT309" s="27">
        <f>IF($O309&gt;=BT$1,$S309+$Y309+$Z309,$Y309+$Z309)</f>
        <v>1147.8510000000001</v>
      </c>
      <c r="BU309" s="27">
        <f>IF($O309&gt;=BU$1,$S309+$Y309+$Z309,$Y309+$Z309)</f>
        <v>1147.8510000000001</v>
      </c>
      <c r="BV309" s="27">
        <f>IF($O309&gt;=BV$1,$S309+$Y309+$Z309,$Y309+$Z309)</f>
        <v>1147.8510000000001</v>
      </c>
      <c r="BW309" s="27">
        <f>IF($O309&gt;=BW$1,$S309+$Y309+$Z309,$Y309+$Z309)</f>
        <v>1147.8510000000001</v>
      </c>
      <c r="BX309" s="27">
        <f>IF($O309&gt;=BX$1,$S309+$Y309+$Z309,$Y309+$Z309)</f>
        <v>1147.8510000000001</v>
      </c>
      <c r="BY309" s="27">
        <f>IF($O309&gt;=BY$1,$S309+$Y309+$Z309,$Y309+$Z309)</f>
        <v>1147.8510000000001</v>
      </c>
      <c r="BZ309" s="27">
        <f>IF($O309&gt;=BZ$1,$S309+$Y309+$Z309,$Y309+$Z309)</f>
        <v>1147.8510000000001</v>
      </c>
      <c r="CA309" s="27">
        <f>IF($O309&gt;=CA$1,$S309+$Y309+$Z309,$Y309+$Z309)</f>
        <v>1147.8510000000001</v>
      </c>
      <c r="CB309" s="27">
        <f>IF($O309&gt;=CB$1,$S309+$Y309+$Z309,$Y309+$Z309)</f>
        <v>1147.8510000000001</v>
      </c>
      <c r="CC309" s="27">
        <f>IF($O309&gt;=CC$1,$S309+$Y309+$Z309,$Y309+$Z309)</f>
        <v>1147.8510000000001</v>
      </c>
      <c r="CD309" s="27">
        <f>IF($O309&gt;=CD$1,$S309+$Y309+$Z309,$Y309+$Z309)</f>
        <v>1147.8510000000001</v>
      </c>
      <c r="CE309" s="27">
        <f>IF($O309&gt;=CE$1,$S309+$Y309+$Z309,$Y309+$Z309)</f>
        <v>1147.8510000000001</v>
      </c>
      <c r="CF309" s="27">
        <f>IF($O309&gt;=CF$1,$S309+$Y309+$Z309,$Y309+$Z309)</f>
        <v>1147.8510000000001</v>
      </c>
      <c r="CG309" s="27">
        <f>IF($O309&gt;=CG$1,$S309+$Y309+$Z309,$Y309+$Z309)</f>
        <v>1147.8510000000001</v>
      </c>
      <c r="CH309" s="27">
        <f>IF($O309&gt;=CH$1,$S309+$Y309+$Z309,$Y309+$Z309)</f>
        <v>1147.8510000000001</v>
      </c>
      <c r="CI309" s="27">
        <f>IF($O309&gt;=CI$1,$S309+$Y309+$Z309,$Y309+$Z309)</f>
        <v>1147.8510000000001</v>
      </c>
      <c r="CJ309" s="27">
        <f>IF($O309&gt;=CJ$1,$S309+$Y309+$Z309,$Y309+$Z309)</f>
        <v>1147.8510000000001</v>
      </c>
      <c r="CK309" s="27">
        <f>IF($O309&gt;=CK$1,$S309+$Y309+$Z309,$Y309+$Z309)</f>
        <v>1147.8510000000001</v>
      </c>
      <c r="CL309" s="27">
        <f>IF($O309&gt;=CL$1,$S309+$Y309+$Z309,$Y309+$Z309)</f>
        <v>1147.8510000000001</v>
      </c>
      <c r="CM309" s="27">
        <f>IF($O309&gt;=CM$1,$S309+$Y309+$Z309,$Y309+$Z309)</f>
        <v>1147.8510000000001</v>
      </c>
      <c r="CN309" s="27">
        <f>IF($O309&gt;=CN$1,$S309+$Y309,$Y309)</f>
        <v>747.851</v>
      </c>
      <c r="CO309" s="27">
        <f>IF($O309&gt;=CO$1,$S309+$Y309,$Y309)</f>
        <v>747.851</v>
      </c>
      <c r="CP309" s="27">
        <f>IF($O309&gt;=CP$1,$S309+$Y309,$Y309)</f>
        <v>747.851</v>
      </c>
      <c r="CQ309" s="27">
        <f>IF($O309&gt;=CQ$1,$S309+$Y309,$Y309)</f>
        <v>747.851</v>
      </c>
      <c r="CR309" s="27">
        <f>IF($O309&gt;=CR$1,$S309+$Y309,$Y309)</f>
        <v>747.851</v>
      </c>
      <c r="CS309" s="27">
        <f>IF($O309&gt;=CS$1,$S309+$Y309,$Y309)</f>
        <v>747.851</v>
      </c>
      <c r="CT309" s="27">
        <f>IF($O309&gt;=CT$1,$S309+$Y309,$Y309)</f>
        <v>747.851</v>
      </c>
      <c r="CU309" s="27">
        <f>IF($O309&gt;=CU$1,$S309+$Y309,$Y309)</f>
        <v>747.851</v>
      </c>
      <c r="CV309" s="27">
        <f>IF($O309&gt;=CV$1,$S309+$Y309,$Y309)</f>
        <v>747.851</v>
      </c>
      <c r="CW309" s="27">
        <f>IF($O309&gt;=CW$1,$S309+$Y309,$Y309)</f>
        <v>747.851</v>
      </c>
      <c r="CX309" s="27">
        <f>IF($O309&gt;=CX$1,$S309+$Y309,$Y309)</f>
        <v>747.851</v>
      </c>
      <c r="CY309" s="27">
        <f>IF($O309&gt;=CY$1,$S309+$Y309,$Y309)</f>
        <v>747.851</v>
      </c>
      <c r="CZ309" s="27">
        <f>IF($O309&gt;=CZ$1,$S309+$Y309,$Y309)</f>
        <v>747.851</v>
      </c>
      <c r="DA309" s="27">
        <f>IF($O309&gt;=DA$1,$S309+$Y309,$Y309)</f>
        <v>747.851</v>
      </c>
      <c r="DB309" s="27">
        <f>IF($O309&gt;=DB$1,$S309+$Y309,$Y309)</f>
        <v>747.851</v>
      </c>
      <c r="DC309" s="27">
        <f>IF($O309&gt;=DC$1,$S309+$Y309,$Y309)</f>
        <v>747.851</v>
      </c>
      <c r="DD309" s="27">
        <f>IF($O309&gt;=DD$1,$S309+$Y309,$Y309)</f>
        <v>747.851</v>
      </c>
      <c r="DE309" s="27">
        <f>IF($O309&gt;=DE$1,$S309+$Y309,$Y309)</f>
        <v>747.851</v>
      </c>
      <c r="DF309" s="27">
        <f>IF($O309&gt;=DF$1,$S309+$Y309,$Y309)</f>
        <v>747.851</v>
      </c>
      <c r="DG309" s="27">
        <f>IF($O309&gt;=DG$1,$S309+$Y309,$Y309)</f>
        <v>747.851</v>
      </c>
      <c r="DH309" s="27">
        <f>IF($O309&gt;=DH$1,$S309+$Y309,$Y309)</f>
        <v>747.851</v>
      </c>
      <c r="DI309" s="27">
        <f>IF($O309&gt;=DI$1,$S309+$Y309,$Y309)</f>
        <v>747.851</v>
      </c>
      <c r="DJ309" s="27">
        <f>IF($O309&gt;=DJ$1,$S309+$Y309,$Y309)</f>
        <v>747.851</v>
      </c>
      <c r="DK309" s="27">
        <f>IF($O309&gt;=DK$1,$S309+$Y309,$Y309)</f>
        <v>747.851</v>
      </c>
      <c r="DL309" s="27">
        <f>IF($O309&gt;=DL$1,$S309+$Y309,$Y309)</f>
        <v>747.851</v>
      </c>
      <c r="DM309" s="27">
        <f>IF($O309&gt;=DM$1,$S309+$Y309,$Y309)</f>
        <v>747.851</v>
      </c>
      <c r="DN309" s="27">
        <f>IF($O309&gt;=DN$1,$S309+$Y309,$Y309)</f>
        <v>747.851</v>
      </c>
      <c r="DO309" s="27">
        <f>IF($O309&gt;=DO$1,$S309+$Y309,$Y309)</f>
        <v>747.851</v>
      </c>
      <c r="DP309" s="27">
        <f>IF($O309&gt;=DP$1,$S309+$Y309,$Y309)</f>
        <v>747.851</v>
      </c>
      <c r="DQ309" s="27">
        <f>IF($O309&gt;=DQ$1,$S309+$Y309,$Y309)</f>
        <v>747.851</v>
      </c>
      <c r="DR309" s="27">
        <f>IF($O309&gt;=DR$1,$S309+$Y309,$Y309)</f>
        <v>747.851</v>
      </c>
      <c r="DS309" s="27">
        <f>IF($O309&gt;=DS$1,$S309+$Y309,$Y309)</f>
        <v>747.851</v>
      </c>
      <c r="DT309" s="27">
        <f>IF($O309&gt;=DT$1,$S309+$Y309,$Y309)</f>
        <v>747.851</v>
      </c>
      <c r="DU309" s="27">
        <f>IF($O309&gt;=DU$1,$S309+$Y309,$Y309)</f>
        <v>747.851</v>
      </c>
      <c r="DV309" s="27">
        <f>IF($O309&gt;=DV$1,$S309+$Y309,$Y309)</f>
        <v>747.851</v>
      </c>
      <c r="DW309" s="27">
        <f>IF($O309&gt;=DW$1,$S309+$Y309,$Y309)</f>
        <v>747.851</v>
      </c>
      <c r="DX309" s="27">
        <f>IF($O309&gt;=DX$1,$S309+$Y309,$Y309)</f>
        <v>747.851</v>
      </c>
      <c r="DY309" s="27">
        <f>IF($O309&gt;=DY$1,$S309+$Y309,$Y309)</f>
        <v>747.851</v>
      </c>
      <c r="DZ309" s="27">
        <f>IF($O309&gt;=DZ$1,$S309+$Y309,$Y309)</f>
        <v>747.851</v>
      </c>
      <c r="EA309" s="27">
        <f>IF($O309&gt;=EA$1,$S309+$Y309,$Y309)</f>
        <v>747.851</v>
      </c>
      <c r="EB309" s="27">
        <f>IF($O309&gt;=EB$1,$S309+$Y309,$Y309)</f>
        <v>747.851</v>
      </c>
      <c r="EC309" s="27">
        <f>IF($O309&gt;=EC$1,$S309+$Y309,$Y309)</f>
        <v>747.851</v>
      </c>
      <c r="ED309" s="27">
        <f>IF($O309&gt;=ED$1,$S309+$Y309,$Y309)</f>
        <v>747.851</v>
      </c>
      <c r="EE309" s="27">
        <f>IF($O309&gt;=EE$1,$S309+$Y309,$Y309)</f>
        <v>747.851</v>
      </c>
      <c r="EF309" s="27">
        <f>IF($O309&gt;=EF$1,$S309+$Y309,$Y309)</f>
        <v>747.851</v>
      </c>
      <c r="EG309" s="27">
        <f>IF($O309&gt;=EG$1,$S309+$Y309,$Y309)</f>
        <v>747.851</v>
      </c>
      <c r="EH309" s="27">
        <f>IF($O309&gt;=EH$1,$S309+$Y309,$Y309)</f>
        <v>747.851</v>
      </c>
      <c r="EI309" s="27">
        <f>IF($O309&gt;=EI$1,$S309+$Y309,$Y309)</f>
        <v>747.851</v>
      </c>
      <c r="EJ309" s="27">
        <f>IF($O309&gt;=EJ$1,$S309+$Y309,$Y309)</f>
        <v>747.851</v>
      </c>
      <c r="EK309" s="27">
        <f>IF($O309&gt;=EK$1,$S309+$Y309,$Y309)</f>
        <v>747.851</v>
      </c>
      <c r="EL309" s="27">
        <f>IF($O309&gt;=EL$1,$S309+$Y309,$Y309)</f>
        <v>747.851</v>
      </c>
      <c r="EM309" s="27">
        <f>IF($O309&gt;=EM$1,$S309+$Y309,$Y309)</f>
        <v>747.851</v>
      </c>
      <c r="EN309" s="27">
        <f>IF($O309&gt;=EN$1,$S309+$Y309,$Y309)</f>
        <v>747.851</v>
      </c>
      <c r="EO309" s="27">
        <f>IF($O309&gt;=EO$1,$S309+$Y309,$Y309)</f>
        <v>747.851</v>
      </c>
      <c r="EP309" s="27">
        <f>IF($O309&gt;=EP$1,$S309+$Y309,$Y309)</f>
        <v>747.851</v>
      </c>
      <c r="EQ309" s="27">
        <f>IF($O309&gt;=EQ$1,$S309+$Y309,$Y309)</f>
        <v>747.851</v>
      </c>
      <c r="ER309" s="27">
        <f>IF($O309&gt;=ER$1,$S309+$Y309,$Y309)</f>
        <v>747.851</v>
      </c>
      <c r="ES309" s="27">
        <f>IF($O309&gt;=ES$1,$S309+$Y309,$Y309)</f>
        <v>747.851</v>
      </c>
      <c r="ET309" s="27">
        <f>IF($O309&gt;=ET$1,$S309+$Y309,$Y309)</f>
        <v>747.851</v>
      </c>
      <c r="EU309" s="27">
        <f>IF($O309&gt;=EU$1,$S309+$Y309,$Y309)</f>
        <v>747.851</v>
      </c>
      <c r="EV309" s="27">
        <f>IF($O309&gt;=EV$1,$S309,0)</f>
        <v>747.851</v>
      </c>
      <c r="EW309" s="27">
        <f>IF($O309&gt;=EW$1,$S309,0)</f>
        <v>747.851</v>
      </c>
      <c r="EX309" s="27">
        <f>IF($O309&gt;=EX$1,$S309,0)</f>
        <v>747.851</v>
      </c>
      <c r="EY309" s="27">
        <f>IF($O309&gt;=EY$1,$S309,0)</f>
        <v>747.851</v>
      </c>
      <c r="EZ309" s="27">
        <f>IF($O309&gt;=EZ$1,$S309,0)</f>
        <v>747.851</v>
      </c>
      <c r="FA309" s="27">
        <f>IF($O309&gt;=FA$1,$S309,0)</f>
        <v>747.851</v>
      </c>
      <c r="FB309" s="27">
        <f>IF($O309&gt;=FB$1,$S309,0)</f>
        <v>747.851</v>
      </c>
      <c r="FC309" s="27">
        <f>IF($O309&gt;=FC$1,$S309,0)</f>
        <v>747.851</v>
      </c>
      <c r="FD309" s="27">
        <f>IF($O309&gt;=FD$1,$S309,0)</f>
        <v>747.851</v>
      </c>
      <c r="FE309" s="27">
        <f>IF($O309&gt;=FE$1,$S309,0)</f>
        <v>747.851</v>
      </c>
      <c r="FF309" s="27">
        <f>IF($O309&gt;=FF$1,$S309,0)</f>
        <v>747.851</v>
      </c>
      <c r="FG309" s="27">
        <f>IF($O309&gt;=FG$1,$S309,0)</f>
        <v>747.851</v>
      </c>
      <c r="FH309" s="27">
        <f>IF($O309&gt;=FH$1,$S309,0)</f>
        <v>0</v>
      </c>
      <c r="FI309" s="27">
        <f>IF($O309&gt;=FI$1,$S309,0)</f>
        <v>0</v>
      </c>
      <c r="FJ309" s="27">
        <f>IF($O309&gt;=FJ$1,$S309,0)</f>
        <v>0</v>
      </c>
      <c r="FK309" s="27">
        <f>IF($O309&gt;=FK$1,$S309,0)</f>
        <v>0</v>
      </c>
      <c r="FL309" s="27">
        <f>IF($O309&gt;=FL$1,$S309,0)</f>
        <v>0</v>
      </c>
      <c r="FM309" s="27">
        <f>IF($O309&gt;=FM$1,$S309,0)</f>
        <v>0</v>
      </c>
      <c r="FN309" s="27">
        <f>IF($O309&gt;=FN$1,$S309,0)</f>
        <v>0</v>
      </c>
      <c r="FO309" s="27">
        <f>IF($O309&gt;=FO$1,$S309,0)</f>
        <v>0</v>
      </c>
      <c r="FP309" s="27">
        <f>IF($O309&gt;=FP$1,$S309,0)</f>
        <v>0</v>
      </c>
      <c r="FQ309" s="27">
        <f>IF($O309&gt;=FQ$1,$S309,0)</f>
        <v>0</v>
      </c>
      <c r="FR309" s="27">
        <f>IF($O309&gt;=FR$1,$S309,0)</f>
        <v>0</v>
      </c>
      <c r="FS309" s="27">
        <f>IF($O309&gt;=FS$1,$S309,0)</f>
        <v>0</v>
      </c>
      <c r="FT309" s="27">
        <f>IF($O309&gt;=FT$1,$S309,0)</f>
        <v>0</v>
      </c>
      <c r="FU309" s="27">
        <f>IF($O309&gt;=FU$1,$S309,0)</f>
        <v>0</v>
      </c>
      <c r="FV309" s="27">
        <f>IF($O309&gt;=FV$1,$S309,0)</f>
        <v>0</v>
      </c>
      <c r="FW309" s="27">
        <f>IF($O309&gt;=FW$1,$S309,0)</f>
        <v>0</v>
      </c>
      <c r="FX309" s="27">
        <f>IF($O309&gt;=FX$1,$S309,0)</f>
        <v>0</v>
      </c>
      <c r="FY309" s="27">
        <f>IF($O309&gt;=FY$1,$S309,0)</f>
        <v>0</v>
      </c>
      <c r="FZ309" s="27">
        <f>IF($O309&gt;=FZ$1,$S309,0)</f>
        <v>0</v>
      </c>
      <c r="GA309" s="27">
        <f>IF($O309&gt;=GA$1,$S309,0)</f>
        <v>0</v>
      </c>
      <c r="GB309" s="27">
        <f>IF($O309&gt;=GB$1,$S309,0)</f>
        <v>0</v>
      </c>
      <c r="GC309" s="27">
        <f>IF($O309&gt;=GC$1,$S309,0)</f>
        <v>0</v>
      </c>
      <c r="GD309" s="27">
        <f>IF($O309&gt;=GD$1,$S309,0)</f>
        <v>0</v>
      </c>
      <c r="GE309" s="27">
        <f>IF($O309&gt;=GE$1,$S309,0)</f>
        <v>0</v>
      </c>
      <c r="GF309" s="27">
        <f>IF($O309&gt;=GF$1,$S309,0)</f>
        <v>0</v>
      </c>
      <c r="GG309" s="27">
        <f>IF($O309&gt;=GG$1,$S309,0)</f>
        <v>0</v>
      </c>
      <c r="GH309" s="27">
        <f>IF($O309&gt;=GH$1,$S309,0)</f>
        <v>0</v>
      </c>
      <c r="GI309" s="27">
        <f>IF($O309&gt;=GI$1,$S309,0)</f>
        <v>0</v>
      </c>
      <c r="GJ309" s="27">
        <f>IF($O309&gt;=GJ$1,$S309,0)</f>
        <v>0</v>
      </c>
      <c r="GK309" s="27">
        <f>IF($O309&gt;=GK$1,$S309,0)</f>
        <v>0</v>
      </c>
      <c r="GL309" s="27">
        <f>IF($O309&gt;=GL$1,$S309,0)</f>
        <v>0</v>
      </c>
      <c r="GM309" s="27">
        <f>IF($O309&gt;=GM$1,$S309,0)</f>
        <v>0</v>
      </c>
      <c r="GN309" s="27">
        <f>IF($O309&gt;=GN$1,$S309,0)</f>
        <v>0</v>
      </c>
      <c r="GO309" s="27">
        <f>IF($O309&gt;=GO$1,$S309,0)</f>
        <v>0</v>
      </c>
      <c r="GP309" s="27">
        <f>IF($O309&gt;=GP$1,$S309,0)</f>
        <v>0</v>
      </c>
      <c r="GQ309" s="27">
        <f>IF($O309&gt;=GQ$1,$S309,0)</f>
        <v>0</v>
      </c>
      <c r="GR309" s="27">
        <f>IF($O309&gt;=GR$1,$S309,0)</f>
        <v>0</v>
      </c>
      <c r="GS309" s="27">
        <f>IF($O309&gt;=GS$1,$S309,0)</f>
        <v>0</v>
      </c>
      <c r="GT309" s="27">
        <f>IF($O309&gt;=GT$1,$S309,0)</f>
        <v>0</v>
      </c>
      <c r="GU309" s="27">
        <f>IF($O309&gt;=GU$1,$S309,0)</f>
        <v>0</v>
      </c>
      <c r="GV309" s="27">
        <f>IF($O309&gt;=GV$1,$S309,0)</f>
        <v>0</v>
      </c>
      <c r="GW309" s="27">
        <f>IF($O309&gt;=GW$1,$S309,0)</f>
        <v>0</v>
      </c>
      <c r="GX309" s="27">
        <f>IF($O309&gt;=GX$1,$S309,0)</f>
        <v>0</v>
      </c>
      <c r="GY309" s="27">
        <f>IF($O309&gt;=GY$1,$S309,0)</f>
        <v>0</v>
      </c>
      <c r="GZ309" s="27">
        <f>IF($O309&gt;=GZ$1,$S309,0)</f>
        <v>0</v>
      </c>
      <c r="HA309" s="27">
        <f>IF($O309&gt;=HA$1,$S309,0)</f>
        <v>0</v>
      </c>
      <c r="HB309" s="27">
        <f>IF($O309&gt;=HB$1,$S309,0)</f>
        <v>0</v>
      </c>
      <c r="HC309" s="27">
        <f>IF($O309&gt;=HC$1,$S309,0)</f>
        <v>0</v>
      </c>
    </row>
    <row r="310" spans="1:211">
      <c r="A310" s="3">
        <v>7080</v>
      </c>
      <c r="B310" s="3" t="s">
        <v>381</v>
      </c>
      <c r="C310" s="3" t="s">
        <v>107</v>
      </c>
      <c r="D310" s="3">
        <v>54</v>
      </c>
      <c r="E310" s="4">
        <v>31103</v>
      </c>
      <c r="F310" s="5">
        <v>33.336986301369862</v>
      </c>
      <c r="G310" s="3" t="s">
        <v>99</v>
      </c>
      <c r="H310" s="4">
        <v>23668</v>
      </c>
      <c r="I310" s="9" t="s">
        <v>826</v>
      </c>
      <c r="J310" s="5">
        <v>3486.27</v>
      </c>
      <c r="K310" s="31">
        <v>338</v>
      </c>
      <c r="L310" s="32">
        <v>33</v>
      </c>
      <c r="M310" s="33">
        <f>VLOOKUP(L310,FIND,3,TRUE)</f>
        <v>1.5</v>
      </c>
      <c r="N310" s="32">
        <f>IF(L310&gt;30,180,VLOOKUP(L310,TEMPO,2,FALSE))</f>
        <v>180</v>
      </c>
      <c r="O310" s="32">
        <f>IF(R310&gt;0,4,N310)</f>
        <v>180</v>
      </c>
      <c r="P310" s="96">
        <f>J310*M310*L310</f>
        <v>172570.36499999999</v>
      </c>
      <c r="Q310" s="96">
        <f>10934.45*2</f>
        <v>21868.9</v>
      </c>
      <c r="R310" s="96">
        <f>IF(P310&lt;=Q310,P310/4,0)</f>
        <v>0</v>
      </c>
      <c r="S310" s="5">
        <f>IF(P310&gt;=Q310,P310/N310,0)</f>
        <v>958.72424999999998</v>
      </c>
      <c r="T310" s="3"/>
      <c r="U310" s="3">
        <f>IF(T310="",1,0)</f>
        <v>1</v>
      </c>
      <c r="V310" s="3">
        <v>638</v>
      </c>
      <c r="W310" s="5">
        <v>0</v>
      </c>
      <c r="X310" s="5">
        <v>245.73</v>
      </c>
      <c r="Y310" s="5">
        <f>X310*W310</f>
        <v>0</v>
      </c>
      <c r="Z310" s="5">
        <v>400</v>
      </c>
      <c r="AA310" s="5">
        <f>S310+Y310+Z310</f>
        <v>1358.72425</v>
      </c>
      <c r="AB310" s="39">
        <f>(J310/12+J310/12*1.3333333333+450/12+J310/30*6/12+J310)*1.3+Y310+Z310+153.9</f>
        <v>6091.5884333207441</v>
      </c>
      <c r="AC310" s="39" t="s">
        <v>107</v>
      </c>
      <c r="AD310" s="39">
        <f>J310*1.3+400+153.9</f>
        <v>5086.0509999999995</v>
      </c>
      <c r="AE310" s="39">
        <f>SUMIFS('CUSTO MENSAL FUNC NOVO'!H:H,'CUSTO MENSAL FUNC NOVO'!A:A,'VALORES MENSAIS'!AC310)</f>
        <v>3348.9422500000001</v>
      </c>
      <c r="AF310" s="27">
        <f>IF($R310&gt;0,$R310,$S310)+$Y310+$Z310</f>
        <v>1358.72425</v>
      </c>
      <c r="AG310" s="27">
        <f>IF($R310&gt;0,$R310,$S310)+$Y310+$Z310</f>
        <v>1358.72425</v>
      </c>
      <c r="AH310" s="27">
        <f>IF($R310&gt;0,$R310,$S310)+$Y310+$Z310</f>
        <v>1358.72425</v>
      </c>
      <c r="AI310" s="27">
        <f>IF($R310&gt;0,$R310,$S310)+$Y310+$Z310</f>
        <v>1358.72425</v>
      </c>
      <c r="AJ310" s="27">
        <f>IF($O310&gt;=AJ$1,$S310+$Y310+$Z310,$Y310+$Z310)</f>
        <v>1358.72425</v>
      </c>
      <c r="AK310" s="27">
        <f>IF($O310&gt;=AK$1,$S310+$Y310+$Z310,$Y310+$Z310)</f>
        <v>1358.72425</v>
      </c>
      <c r="AL310" s="27">
        <f>IF($O310&gt;=AL$1,$S310+$Y310+$Z310,$Y310+$Z310)</f>
        <v>1358.72425</v>
      </c>
      <c r="AM310" s="27">
        <f>IF($O310&gt;=AM$1,$S310+$Y310+$Z310,$Y310+$Z310)</f>
        <v>1358.72425</v>
      </c>
      <c r="AN310" s="27">
        <f>IF($O310&gt;=AN$1,$S310+$Y310+$Z310,$Y310+$Z310)</f>
        <v>1358.72425</v>
      </c>
      <c r="AO310" s="27">
        <f>IF($O310&gt;=AO$1,$S310+$Y310+$Z310,$Y310+$Z310)</f>
        <v>1358.72425</v>
      </c>
      <c r="AP310" s="27">
        <f>IF($O310&gt;=AP$1,$S310+$Y310+$Z310,$Y310+$Z310)</f>
        <v>1358.72425</v>
      </c>
      <c r="AQ310" s="27">
        <f>IF($O310&gt;=AQ$1,$S310+$Y310+$Z310,$Y310+$Z310)</f>
        <v>1358.72425</v>
      </c>
      <c r="AR310" s="27">
        <f>IF($O310&gt;=AR$1,$S310+$Y310+$Z310,$Y310+$Z310)</f>
        <v>1358.72425</v>
      </c>
      <c r="AS310" s="27">
        <f>IF($O310&gt;=AS$1,$S310+$Y310+$Z310,$Y310+$Z310)</f>
        <v>1358.72425</v>
      </c>
      <c r="AT310" s="27">
        <f>IF($O310&gt;=AT$1,$S310+$Y310+$Z310,$Y310+$Z310)</f>
        <v>1358.72425</v>
      </c>
      <c r="AU310" s="27">
        <f>IF($O310&gt;=AU$1,$S310+$Y310+$Z310,$Y310+$Z310)</f>
        <v>1358.72425</v>
      </c>
      <c r="AV310" s="27">
        <f>IF($O310&gt;=AV$1,$S310+$Y310+$Z310,$Y310+$Z310)</f>
        <v>1358.72425</v>
      </c>
      <c r="AW310" s="27">
        <f>IF($O310&gt;=AW$1,$S310+$Y310+$Z310,$Y310+$Z310)</f>
        <v>1358.72425</v>
      </c>
      <c r="AX310" s="27">
        <f>IF($O310&gt;=AX$1,$S310+$Y310+$Z310,$Y310+$Z310)</f>
        <v>1358.72425</v>
      </c>
      <c r="AY310" s="27">
        <f>IF($O310&gt;=AY$1,$S310+$Y310+$Z310,$Y310+$Z310)</f>
        <v>1358.72425</v>
      </c>
      <c r="AZ310" s="27">
        <f>IF($O310&gt;=AZ$1,$S310+$Y310+$Z310,$Y310+$Z310)</f>
        <v>1358.72425</v>
      </c>
      <c r="BA310" s="27">
        <f>IF($O310&gt;=BA$1,$S310+$Y310+$Z310,$Y310+$Z310)</f>
        <v>1358.72425</v>
      </c>
      <c r="BB310" s="27">
        <f>IF($O310&gt;=BB$1,$S310+$Y310+$Z310,$Y310+$Z310)</f>
        <v>1358.72425</v>
      </c>
      <c r="BC310" s="27">
        <f>IF($O310&gt;=BC$1,$S310+$Y310+$Z310,$Y310+$Z310)</f>
        <v>1358.72425</v>
      </c>
      <c r="BD310" s="27">
        <f>IF($O310&gt;=BD$1,$S310+$Y310+$Z310,$Y310+$Z310)</f>
        <v>1358.72425</v>
      </c>
      <c r="BE310" s="27">
        <f>IF($O310&gt;=BE$1,$S310+$Y310+$Z310,$Y310+$Z310)</f>
        <v>1358.72425</v>
      </c>
      <c r="BF310" s="27">
        <f>IF($O310&gt;=BF$1,$S310+$Y310+$Z310,$Y310+$Z310)</f>
        <v>1358.72425</v>
      </c>
      <c r="BG310" s="27">
        <f>IF($O310&gt;=BG$1,$S310+$Y310+$Z310,$Y310+$Z310)</f>
        <v>1358.72425</v>
      </c>
      <c r="BH310" s="27">
        <f>IF($O310&gt;=BH$1,$S310+$Y310+$Z310,$Y310+$Z310)</f>
        <v>1358.72425</v>
      </c>
      <c r="BI310" s="27">
        <f>IF($O310&gt;=BI$1,$S310+$Y310+$Z310,$Y310+$Z310)</f>
        <v>1358.72425</v>
      </c>
      <c r="BJ310" s="27">
        <f>IF($O310&gt;=BJ$1,$S310+$Y310+$Z310,$Y310+$Z310)</f>
        <v>1358.72425</v>
      </c>
      <c r="BK310" s="27">
        <f>IF($O310&gt;=BK$1,$S310+$Y310+$Z310,$Y310+$Z310)</f>
        <v>1358.72425</v>
      </c>
      <c r="BL310" s="27">
        <f>IF($O310&gt;=BL$1,$S310+$Y310+$Z310,$Y310+$Z310)</f>
        <v>1358.72425</v>
      </c>
      <c r="BM310" s="27">
        <f>IF($O310&gt;=BM$1,$S310+$Y310+$Z310,$Y310+$Z310)</f>
        <v>1358.72425</v>
      </c>
      <c r="BN310" s="27">
        <f>IF($O310&gt;=BN$1,$S310+$Y310+$Z310,$Y310+$Z310)</f>
        <v>1358.72425</v>
      </c>
      <c r="BO310" s="27">
        <f>IF($O310&gt;=BO$1,$S310+$Y310+$Z310,$Y310+$Z310)</f>
        <v>1358.72425</v>
      </c>
      <c r="BP310" s="27">
        <f>IF($O310&gt;=BP$1,$S310+$Y310+$Z310,$Y310+$Z310)</f>
        <v>1358.72425</v>
      </c>
      <c r="BQ310" s="27">
        <f>IF($O310&gt;=BQ$1,$S310+$Y310+$Z310,$Y310+$Z310)</f>
        <v>1358.72425</v>
      </c>
      <c r="BR310" s="27">
        <f>IF($O310&gt;=BR$1,$S310+$Y310+$Z310,$Y310+$Z310)</f>
        <v>1358.72425</v>
      </c>
      <c r="BS310" s="27">
        <f>IF($O310&gt;=BS$1,$S310+$Y310+$Z310,$Y310+$Z310)</f>
        <v>1358.72425</v>
      </c>
      <c r="BT310" s="27">
        <f>IF($O310&gt;=BT$1,$S310+$Y310+$Z310,$Y310+$Z310)</f>
        <v>1358.72425</v>
      </c>
      <c r="BU310" s="27">
        <f>IF($O310&gt;=BU$1,$S310+$Y310+$Z310,$Y310+$Z310)</f>
        <v>1358.72425</v>
      </c>
      <c r="BV310" s="27">
        <f>IF($O310&gt;=BV$1,$S310+$Y310+$Z310,$Y310+$Z310)</f>
        <v>1358.72425</v>
      </c>
      <c r="BW310" s="27">
        <f>IF($O310&gt;=BW$1,$S310+$Y310+$Z310,$Y310+$Z310)</f>
        <v>1358.72425</v>
      </c>
      <c r="BX310" s="27">
        <f>IF($O310&gt;=BX$1,$S310+$Y310+$Z310,$Y310+$Z310)</f>
        <v>1358.72425</v>
      </c>
      <c r="BY310" s="27">
        <f>IF($O310&gt;=BY$1,$S310+$Y310+$Z310,$Y310+$Z310)</f>
        <v>1358.72425</v>
      </c>
      <c r="BZ310" s="27">
        <f>IF($O310&gt;=BZ$1,$S310+$Y310+$Z310,$Y310+$Z310)</f>
        <v>1358.72425</v>
      </c>
      <c r="CA310" s="27">
        <f>IF($O310&gt;=CA$1,$S310+$Y310+$Z310,$Y310+$Z310)</f>
        <v>1358.72425</v>
      </c>
      <c r="CB310" s="27">
        <f>IF($O310&gt;=CB$1,$S310+$Y310+$Z310,$Y310+$Z310)</f>
        <v>1358.72425</v>
      </c>
      <c r="CC310" s="27">
        <f>IF($O310&gt;=CC$1,$S310+$Y310+$Z310,$Y310+$Z310)</f>
        <v>1358.72425</v>
      </c>
      <c r="CD310" s="27">
        <f>IF($O310&gt;=CD$1,$S310+$Y310+$Z310,$Y310+$Z310)</f>
        <v>1358.72425</v>
      </c>
      <c r="CE310" s="27">
        <f>IF($O310&gt;=CE$1,$S310+$Y310+$Z310,$Y310+$Z310)</f>
        <v>1358.72425</v>
      </c>
      <c r="CF310" s="27">
        <f>IF($O310&gt;=CF$1,$S310+$Y310+$Z310,$Y310+$Z310)</f>
        <v>1358.72425</v>
      </c>
      <c r="CG310" s="27">
        <f>IF($O310&gt;=CG$1,$S310+$Y310+$Z310,$Y310+$Z310)</f>
        <v>1358.72425</v>
      </c>
      <c r="CH310" s="27">
        <f>IF($O310&gt;=CH$1,$S310+$Y310+$Z310,$Y310+$Z310)</f>
        <v>1358.72425</v>
      </c>
      <c r="CI310" s="27">
        <f>IF($O310&gt;=CI$1,$S310+$Y310+$Z310,$Y310+$Z310)</f>
        <v>1358.72425</v>
      </c>
      <c r="CJ310" s="27">
        <f>IF($O310&gt;=CJ$1,$S310+$Y310+$Z310,$Y310+$Z310)</f>
        <v>1358.72425</v>
      </c>
      <c r="CK310" s="27">
        <f>IF($O310&gt;=CK$1,$S310+$Y310+$Z310,$Y310+$Z310)</f>
        <v>1358.72425</v>
      </c>
      <c r="CL310" s="27">
        <f>IF($O310&gt;=CL$1,$S310+$Y310+$Z310,$Y310+$Z310)</f>
        <v>1358.72425</v>
      </c>
      <c r="CM310" s="27">
        <f>IF($O310&gt;=CM$1,$S310+$Y310+$Z310,$Y310+$Z310)</f>
        <v>1358.72425</v>
      </c>
      <c r="CN310" s="27">
        <f>IF($O310&gt;=CN$1,$S310+$Y310,$Y310)</f>
        <v>958.72424999999998</v>
      </c>
      <c r="CO310" s="27">
        <f>IF($O310&gt;=CO$1,$S310+$Y310,$Y310)</f>
        <v>958.72424999999998</v>
      </c>
      <c r="CP310" s="27">
        <f>IF($O310&gt;=CP$1,$S310+$Y310,$Y310)</f>
        <v>958.72424999999998</v>
      </c>
      <c r="CQ310" s="27">
        <f>IF($O310&gt;=CQ$1,$S310+$Y310,$Y310)</f>
        <v>958.72424999999998</v>
      </c>
      <c r="CR310" s="27">
        <f>IF($O310&gt;=CR$1,$S310+$Y310,$Y310)</f>
        <v>958.72424999999998</v>
      </c>
      <c r="CS310" s="27">
        <f>IF($O310&gt;=CS$1,$S310+$Y310,$Y310)</f>
        <v>958.72424999999998</v>
      </c>
      <c r="CT310" s="27">
        <f>IF($O310&gt;=CT$1,$S310+$Y310,$Y310)</f>
        <v>958.72424999999998</v>
      </c>
      <c r="CU310" s="27">
        <f>IF($O310&gt;=CU$1,$S310+$Y310,$Y310)</f>
        <v>958.72424999999998</v>
      </c>
      <c r="CV310" s="27">
        <f>IF($O310&gt;=CV$1,$S310+$Y310,$Y310)</f>
        <v>958.72424999999998</v>
      </c>
      <c r="CW310" s="27">
        <f>IF($O310&gt;=CW$1,$S310+$Y310,$Y310)</f>
        <v>958.72424999999998</v>
      </c>
      <c r="CX310" s="27">
        <f>IF($O310&gt;=CX$1,$S310+$Y310,$Y310)</f>
        <v>958.72424999999998</v>
      </c>
      <c r="CY310" s="27">
        <f>IF($O310&gt;=CY$1,$S310+$Y310,$Y310)</f>
        <v>958.72424999999998</v>
      </c>
      <c r="CZ310" s="27">
        <f>IF($O310&gt;=CZ$1,$S310+$Y310,$Y310)</f>
        <v>958.72424999999998</v>
      </c>
      <c r="DA310" s="27">
        <f>IF($O310&gt;=DA$1,$S310+$Y310,$Y310)</f>
        <v>958.72424999999998</v>
      </c>
      <c r="DB310" s="27">
        <f>IF($O310&gt;=DB$1,$S310+$Y310,$Y310)</f>
        <v>958.72424999999998</v>
      </c>
      <c r="DC310" s="27">
        <f>IF($O310&gt;=DC$1,$S310+$Y310,$Y310)</f>
        <v>958.72424999999998</v>
      </c>
      <c r="DD310" s="27">
        <f>IF($O310&gt;=DD$1,$S310+$Y310,$Y310)</f>
        <v>958.72424999999998</v>
      </c>
      <c r="DE310" s="27">
        <f>IF($O310&gt;=DE$1,$S310+$Y310,$Y310)</f>
        <v>958.72424999999998</v>
      </c>
      <c r="DF310" s="27">
        <f>IF($O310&gt;=DF$1,$S310+$Y310,$Y310)</f>
        <v>958.72424999999998</v>
      </c>
      <c r="DG310" s="27">
        <f>IF($O310&gt;=DG$1,$S310+$Y310,$Y310)</f>
        <v>958.72424999999998</v>
      </c>
      <c r="DH310" s="27">
        <f>IF($O310&gt;=DH$1,$S310+$Y310,$Y310)</f>
        <v>958.72424999999998</v>
      </c>
      <c r="DI310" s="27">
        <f>IF($O310&gt;=DI$1,$S310+$Y310,$Y310)</f>
        <v>958.72424999999998</v>
      </c>
      <c r="DJ310" s="27">
        <f>IF($O310&gt;=DJ$1,$S310+$Y310,$Y310)</f>
        <v>958.72424999999998</v>
      </c>
      <c r="DK310" s="27">
        <f>IF($O310&gt;=DK$1,$S310+$Y310,$Y310)</f>
        <v>958.72424999999998</v>
      </c>
      <c r="DL310" s="27">
        <f>IF($O310&gt;=DL$1,$S310+$Y310,$Y310)</f>
        <v>958.72424999999998</v>
      </c>
      <c r="DM310" s="27">
        <f>IF($O310&gt;=DM$1,$S310+$Y310,$Y310)</f>
        <v>958.72424999999998</v>
      </c>
      <c r="DN310" s="27">
        <f>IF($O310&gt;=DN$1,$S310+$Y310,$Y310)</f>
        <v>958.72424999999998</v>
      </c>
      <c r="DO310" s="27">
        <f>IF($O310&gt;=DO$1,$S310+$Y310,$Y310)</f>
        <v>958.72424999999998</v>
      </c>
      <c r="DP310" s="27">
        <f>IF($O310&gt;=DP$1,$S310+$Y310,$Y310)</f>
        <v>958.72424999999998</v>
      </c>
      <c r="DQ310" s="27">
        <f>IF($O310&gt;=DQ$1,$S310+$Y310,$Y310)</f>
        <v>958.72424999999998</v>
      </c>
      <c r="DR310" s="27">
        <f>IF($O310&gt;=DR$1,$S310+$Y310,$Y310)</f>
        <v>958.72424999999998</v>
      </c>
      <c r="DS310" s="27">
        <f>IF($O310&gt;=DS$1,$S310+$Y310,$Y310)</f>
        <v>958.72424999999998</v>
      </c>
      <c r="DT310" s="27">
        <f>IF($O310&gt;=DT$1,$S310+$Y310,$Y310)</f>
        <v>958.72424999999998</v>
      </c>
      <c r="DU310" s="27">
        <f>IF($O310&gt;=DU$1,$S310+$Y310,$Y310)</f>
        <v>958.72424999999998</v>
      </c>
      <c r="DV310" s="27">
        <f>IF($O310&gt;=DV$1,$S310+$Y310,$Y310)</f>
        <v>958.72424999999998</v>
      </c>
      <c r="DW310" s="27">
        <f>IF($O310&gt;=DW$1,$S310+$Y310,$Y310)</f>
        <v>958.72424999999998</v>
      </c>
      <c r="DX310" s="27">
        <f>IF($O310&gt;=DX$1,$S310+$Y310,$Y310)</f>
        <v>958.72424999999998</v>
      </c>
      <c r="DY310" s="27">
        <f>IF($O310&gt;=DY$1,$S310+$Y310,$Y310)</f>
        <v>958.72424999999998</v>
      </c>
      <c r="DZ310" s="27">
        <f>IF($O310&gt;=DZ$1,$S310+$Y310,$Y310)</f>
        <v>958.72424999999998</v>
      </c>
      <c r="EA310" s="27">
        <f>IF($O310&gt;=EA$1,$S310+$Y310,$Y310)</f>
        <v>958.72424999999998</v>
      </c>
      <c r="EB310" s="27">
        <f>IF($O310&gt;=EB$1,$S310+$Y310,$Y310)</f>
        <v>958.72424999999998</v>
      </c>
      <c r="EC310" s="27">
        <f>IF($O310&gt;=EC$1,$S310+$Y310,$Y310)</f>
        <v>958.72424999999998</v>
      </c>
      <c r="ED310" s="27">
        <f>IF($O310&gt;=ED$1,$S310+$Y310,$Y310)</f>
        <v>958.72424999999998</v>
      </c>
      <c r="EE310" s="27">
        <f>IF($O310&gt;=EE$1,$S310+$Y310,$Y310)</f>
        <v>958.72424999999998</v>
      </c>
      <c r="EF310" s="27">
        <f>IF($O310&gt;=EF$1,$S310+$Y310,$Y310)</f>
        <v>958.72424999999998</v>
      </c>
      <c r="EG310" s="27">
        <f>IF($O310&gt;=EG$1,$S310+$Y310,$Y310)</f>
        <v>958.72424999999998</v>
      </c>
      <c r="EH310" s="27">
        <f>IF($O310&gt;=EH$1,$S310+$Y310,$Y310)</f>
        <v>958.72424999999998</v>
      </c>
      <c r="EI310" s="27">
        <f>IF($O310&gt;=EI$1,$S310+$Y310,$Y310)</f>
        <v>958.72424999999998</v>
      </c>
      <c r="EJ310" s="27">
        <f>IF($O310&gt;=EJ$1,$S310+$Y310,$Y310)</f>
        <v>958.72424999999998</v>
      </c>
      <c r="EK310" s="27">
        <f>IF($O310&gt;=EK$1,$S310+$Y310,$Y310)</f>
        <v>958.72424999999998</v>
      </c>
      <c r="EL310" s="27">
        <f>IF($O310&gt;=EL$1,$S310+$Y310,$Y310)</f>
        <v>958.72424999999998</v>
      </c>
      <c r="EM310" s="27">
        <f>IF($O310&gt;=EM$1,$S310+$Y310,$Y310)</f>
        <v>958.72424999999998</v>
      </c>
      <c r="EN310" s="27">
        <f>IF($O310&gt;=EN$1,$S310+$Y310,$Y310)</f>
        <v>958.72424999999998</v>
      </c>
      <c r="EO310" s="27">
        <f>IF($O310&gt;=EO$1,$S310+$Y310,$Y310)</f>
        <v>958.72424999999998</v>
      </c>
      <c r="EP310" s="27">
        <f>IF($O310&gt;=EP$1,$S310+$Y310,$Y310)</f>
        <v>958.72424999999998</v>
      </c>
      <c r="EQ310" s="27">
        <f>IF($O310&gt;=EQ$1,$S310+$Y310,$Y310)</f>
        <v>958.72424999999998</v>
      </c>
      <c r="ER310" s="27">
        <f>IF($O310&gt;=ER$1,$S310+$Y310,$Y310)</f>
        <v>958.72424999999998</v>
      </c>
      <c r="ES310" s="27">
        <f>IF($O310&gt;=ES$1,$S310+$Y310,$Y310)</f>
        <v>958.72424999999998</v>
      </c>
      <c r="ET310" s="27">
        <f>IF($O310&gt;=ET$1,$S310+$Y310,$Y310)</f>
        <v>958.72424999999998</v>
      </c>
      <c r="EU310" s="27">
        <f>IF($O310&gt;=EU$1,$S310+$Y310,$Y310)</f>
        <v>958.72424999999998</v>
      </c>
      <c r="EV310" s="27">
        <f>IF($O310&gt;=EV$1,$S310,0)</f>
        <v>958.72424999999998</v>
      </c>
      <c r="EW310" s="27">
        <f>IF($O310&gt;=EW$1,$S310,0)</f>
        <v>958.72424999999998</v>
      </c>
      <c r="EX310" s="27">
        <f>IF($O310&gt;=EX$1,$S310,0)</f>
        <v>958.72424999999998</v>
      </c>
      <c r="EY310" s="27">
        <f>IF($O310&gt;=EY$1,$S310,0)</f>
        <v>958.72424999999998</v>
      </c>
      <c r="EZ310" s="27">
        <f>IF($O310&gt;=EZ$1,$S310,0)</f>
        <v>958.72424999999998</v>
      </c>
      <c r="FA310" s="27">
        <f>IF($O310&gt;=FA$1,$S310,0)</f>
        <v>958.72424999999998</v>
      </c>
      <c r="FB310" s="27">
        <f>IF($O310&gt;=FB$1,$S310,0)</f>
        <v>958.72424999999998</v>
      </c>
      <c r="FC310" s="27">
        <f>IF($O310&gt;=FC$1,$S310,0)</f>
        <v>958.72424999999998</v>
      </c>
      <c r="FD310" s="27">
        <f>IF($O310&gt;=FD$1,$S310,0)</f>
        <v>958.72424999999998</v>
      </c>
      <c r="FE310" s="27">
        <f>IF($O310&gt;=FE$1,$S310,0)</f>
        <v>958.72424999999998</v>
      </c>
      <c r="FF310" s="27">
        <f>IF($O310&gt;=FF$1,$S310,0)</f>
        <v>958.72424999999998</v>
      </c>
      <c r="FG310" s="27">
        <f>IF($O310&gt;=FG$1,$S310,0)</f>
        <v>958.72424999999998</v>
      </c>
      <c r="FH310" s="27">
        <f>IF($O310&gt;=FH$1,$S310,0)</f>
        <v>958.72424999999998</v>
      </c>
      <c r="FI310" s="27">
        <f>IF($O310&gt;=FI$1,$S310,0)</f>
        <v>958.72424999999998</v>
      </c>
      <c r="FJ310" s="27">
        <f>IF($O310&gt;=FJ$1,$S310,0)</f>
        <v>958.72424999999998</v>
      </c>
      <c r="FK310" s="27">
        <f>IF($O310&gt;=FK$1,$S310,0)</f>
        <v>958.72424999999998</v>
      </c>
      <c r="FL310" s="27">
        <f>IF($O310&gt;=FL$1,$S310,0)</f>
        <v>958.72424999999998</v>
      </c>
      <c r="FM310" s="27">
        <f>IF($O310&gt;=FM$1,$S310,0)</f>
        <v>958.72424999999998</v>
      </c>
      <c r="FN310" s="27">
        <f>IF($O310&gt;=FN$1,$S310,0)</f>
        <v>958.72424999999998</v>
      </c>
      <c r="FO310" s="27">
        <f>IF($O310&gt;=FO$1,$S310,0)</f>
        <v>958.72424999999998</v>
      </c>
      <c r="FP310" s="27">
        <f>IF($O310&gt;=FP$1,$S310,0)</f>
        <v>958.72424999999998</v>
      </c>
      <c r="FQ310" s="27">
        <f>IF($O310&gt;=FQ$1,$S310,0)</f>
        <v>958.72424999999998</v>
      </c>
      <c r="FR310" s="27">
        <f>IF($O310&gt;=FR$1,$S310,0)</f>
        <v>958.72424999999998</v>
      </c>
      <c r="FS310" s="27">
        <f>IF($O310&gt;=FS$1,$S310,0)</f>
        <v>958.72424999999998</v>
      </c>
      <c r="FT310" s="27">
        <f>IF($O310&gt;=FT$1,$S310,0)</f>
        <v>958.72424999999998</v>
      </c>
      <c r="FU310" s="27">
        <f>IF($O310&gt;=FU$1,$S310,0)</f>
        <v>958.72424999999998</v>
      </c>
      <c r="FV310" s="27">
        <f>IF($O310&gt;=FV$1,$S310,0)</f>
        <v>958.72424999999998</v>
      </c>
      <c r="FW310" s="27">
        <f>IF($O310&gt;=FW$1,$S310,0)</f>
        <v>958.72424999999998</v>
      </c>
      <c r="FX310" s="27">
        <f>IF($O310&gt;=FX$1,$S310,0)</f>
        <v>958.72424999999998</v>
      </c>
      <c r="FY310" s="27">
        <f>IF($O310&gt;=FY$1,$S310,0)</f>
        <v>958.72424999999998</v>
      </c>
      <c r="FZ310" s="27">
        <f>IF($O310&gt;=FZ$1,$S310,0)</f>
        <v>958.72424999999998</v>
      </c>
      <c r="GA310" s="27">
        <f>IF($O310&gt;=GA$1,$S310,0)</f>
        <v>958.72424999999998</v>
      </c>
      <c r="GB310" s="27">
        <f>IF($O310&gt;=GB$1,$S310,0)</f>
        <v>958.72424999999998</v>
      </c>
      <c r="GC310" s="27">
        <f>IF($O310&gt;=GC$1,$S310,0)</f>
        <v>958.72424999999998</v>
      </c>
      <c r="GD310" s="27">
        <f>IF($O310&gt;=GD$1,$S310,0)</f>
        <v>958.72424999999998</v>
      </c>
      <c r="GE310" s="27">
        <f>IF($O310&gt;=GE$1,$S310,0)</f>
        <v>958.72424999999998</v>
      </c>
      <c r="GF310" s="27">
        <f>IF($O310&gt;=GF$1,$S310,0)</f>
        <v>958.72424999999998</v>
      </c>
      <c r="GG310" s="27">
        <f>IF($O310&gt;=GG$1,$S310,0)</f>
        <v>958.72424999999998</v>
      </c>
      <c r="GH310" s="27">
        <f>IF($O310&gt;=GH$1,$S310,0)</f>
        <v>958.72424999999998</v>
      </c>
      <c r="GI310" s="27">
        <f>IF($O310&gt;=GI$1,$S310,0)</f>
        <v>958.72424999999998</v>
      </c>
      <c r="GJ310" s="27">
        <f>IF($O310&gt;=GJ$1,$S310,0)</f>
        <v>958.72424999999998</v>
      </c>
      <c r="GK310" s="27">
        <f>IF($O310&gt;=GK$1,$S310,0)</f>
        <v>958.72424999999998</v>
      </c>
      <c r="GL310" s="27">
        <f>IF($O310&gt;=GL$1,$S310,0)</f>
        <v>958.72424999999998</v>
      </c>
      <c r="GM310" s="27">
        <f>IF($O310&gt;=GM$1,$S310,0)</f>
        <v>958.72424999999998</v>
      </c>
      <c r="GN310" s="27">
        <f>IF($O310&gt;=GN$1,$S310,0)</f>
        <v>958.72424999999998</v>
      </c>
      <c r="GO310" s="27">
        <f>IF($O310&gt;=GO$1,$S310,0)</f>
        <v>958.72424999999998</v>
      </c>
      <c r="GP310" s="27">
        <f>IF($O310&gt;=GP$1,$S310,0)</f>
        <v>958.72424999999998</v>
      </c>
      <c r="GQ310" s="27">
        <f>IF($O310&gt;=GQ$1,$S310,0)</f>
        <v>958.72424999999998</v>
      </c>
      <c r="GR310" s="27">
        <f>IF($O310&gt;=GR$1,$S310,0)</f>
        <v>958.72424999999998</v>
      </c>
      <c r="GS310" s="27">
        <f>IF($O310&gt;=GS$1,$S310,0)</f>
        <v>958.72424999999998</v>
      </c>
      <c r="GT310" s="27">
        <f>IF($O310&gt;=GT$1,$S310,0)</f>
        <v>958.72424999999998</v>
      </c>
      <c r="GU310" s="27">
        <f>IF($O310&gt;=GU$1,$S310,0)</f>
        <v>958.72424999999998</v>
      </c>
      <c r="GV310" s="27">
        <f>IF($O310&gt;=GV$1,$S310,0)</f>
        <v>958.72424999999998</v>
      </c>
      <c r="GW310" s="27">
        <f>IF($O310&gt;=GW$1,$S310,0)</f>
        <v>958.72424999999998</v>
      </c>
      <c r="GX310" s="27">
        <f>IF($O310&gt;=GX$1,$S310,0)</f>
        <v>958.72424999999998</v>
      </c>
      <c r="GY310" s="27">
        <f>IF($O310&gt;=GY$1,$S310,0)</f>
        <v>958.72424999999998</v>
      </c>
      <c r="GZ310" s="27">
        <f>IF($O310&gt;=GZ$1,$S310,0)</f>
        <v>958.72424999999998</v>
      </c>
      <c r="HA310" s="27">
        <f>IF($O310&gt;=HA$1,$S310,0)</f>
        <v>958.72424999999998</v>
      </c>
      <c r="HB310" s="27">
        <f>IF($O310&gt;=HB$1,$S310,0)</f>
        <v>958.72424999999998</v>
      </c>
      <c r="HC310" s="27">
        <f>IF($O310&gt;=HC$1,$S310,0)</f>
        <v>958.72424999999998</v>
      </c>
    </row>
    <row r="311" spans="1:211">
      <c r="A311" s="3">
        <v>9385</v>
      </c>
      <c r="B311" s="3" t="s">
        <v>387</v>
      </c>
      <c r="C311" s="3" t="s">
        <v>107</v>
      </c>
      <c r="D311" s="3">
        <v>65</v>
      </c>
      <c r="E311" s="4">
        <v>31103</v>
      </c>
      <c r="F311" s="5">
        <v>33.336986301369862</v>
      </c>
      <c r="G311" s="3" t="s">
        <v>99</v>
      </c>
      <c r="H311" s="4">
        <v>19675</v>
      </c>
      <c r="I311" s="9" t="s">
        <v>826</v>
      </c>
      <c r="J311" s="5">
        <v>3592.16</v>
      </c>
      <c r="K311" s="31">
        <v>338</v>
      </c>
      <c r="L311" s="32">
        <v>33</v>
      </c>
      <c r="M311" s="33">
        <f>VLOOKUP(L311,FIND,3,TRUE)</f>
        <v>1.5</v>
      </c>
      <c r="N311" s="32">
        <f>IF(L311&gt;30,180,VLOOKUP(L311,TEMPO,2,FALSE))</f>
        <v>180</v>
      </c>
      <c r="O311" s="32">
        <f>IF(R311&gt;0,4,N311)</f>
        <v>180</v>
      </c>
      <c r="P311" s="96">
        <f>J311*M311*L311</f>
        <v>177811.91999999998</v>
      </c>
      <c r="Q311" s="96">
        <f>10934.45*2</f>
        <v>21868.9</v>
      </c>
      <c r="R311" s="96">
        <f>IF(P311&lt;=Q311,P311/4,0)</f>
        <v>0</v>
      </c>
      <c r="S311" s="5">
        <f>IF(P311&gt;=Q311,P311/N311,0)</f>
        <v>987.84399999999994</v>
      </c>
      <c r="T311" s="3"/>
      <c r="U311" s="3">
        <f>IF(T311="",1,0)</f>
        <v>1</v>
      </c>
      <c r="V311" s="3">
        <v>641</v>
      </c>
      <c r="W311" s="5">
        <v>0</v>
      </c>
      <c r="X311" s="5">
        <v>402.65</v>
      </c>
      <c r="Y311" s="5">
        <f>X311*W311</f>
        <v>0</v>
      </c>
      <c r="Z311" s="5">
        <v>400</v>
      </c>
      <c r="AA311" s="5">
        <f>S311+Y311+Z311</f>
        <v>1387.8440000000001</v>
      </c>
      <c r="AB311" s="39">
        <f>(J311/12+J311/12*1.3333333333+450/12+J311/30*6/12+J311)*1.3+Y311+Z311+153.9</f>
        <v>6258.3063555425833</v>
      </c>
      <c r="AC311" s="39" t="s">
        <v>107</v>
      </c>
      <c r="AD311" s="39">
        <f>J311*1.3+400+153.9</f>
        <v>5223.7079999999996</v>
      </c>
      <c r="AE311" s="39">
        <f>SUMIFS('CUSTO MENSAL FUNC NOVO'!H:H,'CUSTO MENSAL FUNC NOVO'!A:A,'VALORES MENSAIS'!AC311)</f>
        <v>3348.9422500000001</v>
      </c>
      <c r="AF311" s="27">
        <f>IF($R311&gt;0,$R311,$S311)+$Y311+$Z311</f>
        <v>1387.8440000000001</v>
      </c>
      <c r="AG311" s="27">
        <f>IF($R311&gt;0,$R311,$S311)+$Y311+$Z311</f>
        <v>1387.8440000000001</v>
      </c>
      <c r="AH311" s="27">
        <f>IF($R311&gt;0,$R311,$S311)+$Y311+$Z311</f>
        <v>1387.8440000000001</v>
      </c>
      <c r="AI311" s="27">
        <f>IF($R311&gt;0,$R311,$S311)+$Y311+$Z311</f>
        <v>1387.8440000000001</v>
      </c>
      <c r="AJ311" s="27">
        <f>IF($O311&gt;=AJ$1,$S311+$Y311+$Z311,$Y311+$Z311)</f>
        <v>1387.8440000000001</v>
      </c>
      <c r="AK311" s="27">
        <f>IF($O311&gt;=AK$1,$S311+$Y311+$Z311,$Y311+$Z311)</f>
        <v>1387.8440000000001</v>
      </c>
      <c r="AL311" s="27">
        <f>IF($O311&gt;=AL$1,$S311+$Y311+$Z311,$Y311+$Z311)</f>
        <v>1387.8440000000001</v>
      </c>
      <c r="AM311" s="27">
        <f>IF($O311&gt;=AM$1,$S311+$Y311+$Z311,$Y311+$Z311)</f>
        <v>1387.8440000000001</v>
      </c>
      <c r="AN311" s="27">
        <f>IF($O311&gt;=AN$1,$S311+$Y311+$Z311,$Y311+$Z311)</f>
        <v>1387.8440000000001</v>
      </c>
      <c r="AO311" s="27">
        <f>IF($O311&gt;=AO$1,$S311+$Y311+$Z311,$Y311+$Z311)</f>
        <v>1387.8440000000001</v>
      </c>
      <c r="AP311" s="27">
        <f>IF($O311&gt;=AP$1,$S311+$Y311+$Z311,$Y311+$Z311)</f>
        <v>1387.8440000000001</v>
      </c>
      <c r="AQ311" s="27">
        <f>IF($O311&gt;=AQ$1,$S311+$Y311+$Z311,$Y311+$Z311)</f>
        <v>1387.8440000000001</v>
      </c>
      <c r="AR311" s="27">
        <f>IF($O311&gt;=AR$1,$S311+$Y311+$Z311,$Y311+$Z311)</f>
        <v>1387.8440000000001</v>
      </c>
      <c r="AS311" s="27">
        <f>IF($O311&gt;=AS$1,$S311+$Y311+$Z311,$Y311+$Z311)</f>
        <v>1387.8440000000001</v>
      </c>
      <c r="AT311" s="27">
        <f>IF($O311&gt;=AT$1,$S311+$Y311+$Z311,$Y311+$Z311)</f>
        <v>1387.8440000000001</v>
      </c>
      <c r="AU311" s="27">
        <f>IF($O311&gt;=AU$1,$S311+$Y311+$Z311,$Y311+$Z311)</f>
        <v>1387.8440000000001</v>
      </c>
      <c r="AV311" s="27">
        <f>IF($O311&gt;=AV$1,$S311+$Y311+$Z311,$Y311+$Z311)</f>
        <v>1387.8440000000001</v>
      </c>
      <c r="AW311" s="27">
        <f>IF($O311&gt;=AW$1,$S311+$Y311+$Z311,$Y311+$Z311)</f>
        <v>1387.8440000000001</v>
      </c>
      <c r="AX311" s="27">
        <f>IF($O311&gt;=AX$1,$S311+$Y311+$Z311,$Y311+$Z311)</f>
        <v>1387.8440000000001</v>
      </c>
      <c r="AY311" s="27">
        <f>IF($O311&gt;=AY$1,$S311+$Y311+$Z311,$Y311+$Z311)</f>
        <v>1387.8440000000001</v>
      </c>
      <c r="AZ311" s="27">
        <f>IF($O311&gt;=AZ$1,$S311+$Y311+$Z311,$Y311+$Z311)</f>
        <v>1387.8440000000001</v>
      </c>
      <c r="BA311" s="27">
        <f>IF($O311&gt;=BA$1,$S311+$Y311+$Z311,$Y311+$Z311)</f>
        <v>1387.8440000000001</v>
      </c>
      <c r="BB311" s="27">
        <f>IF($O311&gt;=BB$1,$S311+$Y311+$Z311,$Y311+$Z311)</f>
        <v>1387.8440000000001</v>
      </c>
      <c r="BC311" s="27">
        <f>IF($O311&gt;=BC$1,$S311+$Y311+$Z311,$Y311+$Z311)</f>
        <v>1387.8440000000001</v>
      </c>
      <c r="BD311" s="27">
        <f>IF($O311&gt;=BD$1,$S311+$Y311+$Z311,$Y311+$Z311)</f>
        <v>1387.8440000000001</v>
      </c>
      <c r="BE311" s="27">
        <f>IF($O311&gt;=BE$1,$S311+$Y311+$Z311,$Y311+$Z311)</f>
        <v>1387.8440000000001</v>
      </c>
      <c r="BF311" s="27">
        <f>IF($O311&gt;=BF$1,$S311+$Y311+$Z311,$Y311+$Z311)</f>
        <v>1387.8440000000001</v>
      </c>
      <c r="BG311" s="27">
        <f>IF($O311&gt;=BG$1,$S311+$Y311+$Z311,$Y311+$Z311)</f>
        <v>1387.8440000000001</v>
      </c>
      <c r="BH311" s="27">
        <f>IF($O311&gt;=BH$1,$S311+$Y311+$Z311,$Y311+$Z311)</f>
        <v>1387.8440000000001</v>
      </c>
      <c r="BI311" s="27">
        <f>IF($O311&gt;=BI$1,$S311+$Y311+$Z311,$Y311+$Z311)</f>
        <v>1387.8440000000001</v>
      </c>
      <c r="BJ311" s="27">
        <f>IF($O311&gt;=BJ$1,$S311+$Y311+$Z311,$Y311+$Z311)</f>
        <v>1387.8440000000001</v>
      </c>
      <c r="BK311" s="27">
        <f>IF($O311&gt;=BK$1,$S311+$Y311+$Z311,$Y311+$Z311)</f>
        <v>1387.8440000000001</v>
      </c>
      <c r="BL311" s="27">
        <f>IF($O311&gt;=BL$1,$S311+$Y311+$Z311,$Y311+$Z311)</f>
        <v>1387.8440000000001</v>
      </c>
      <c r="BM311" s="27">
        <f>IF($O311&gt;=BM$1,$S311+$Y311+$Z311,$Y311+$Z311)</f>
        <v>1387.8440000000001</v>
      </c>
      <c r="BN311" s="27">
        <f>IF($O311&gt;=BN$1,$S311+$Y311+$Z311,$Y311+$Z311)</f>
        <v>1387.8440000000001</v>
      </c>
      <c r="BO311" s="27">
        <f>IF($O311&gt;=BO$1,$S311+$Y311+$Z311,$Y311+$Z311)</f>
        <v>1387.8440000000001</v>
      </c>
      <c r="BP311" s="27">
        <f>IF($O311&gt;=BP$1,$S311+$Y311+$Z311,$Y311+$Z311)</f>
        <v>1387.8440000000001</v>
      </c>
      <c r="BQ311" s="27">
        <f>IF($O311&gt;=BQ$1,$S311+$Y311+$Z311,$Y311+$Z311)</f>
        <v>1387.8440000000001</v>
      </c>
      <c r="BR311" s="27">
        <f>IF($O311&gt;=BR$1,$S311+$Y311+$Z311,$Y311+$Z311)</f>
        <v>1387.8440000000001</v>
      </c>
      <c r="BS311" s="27">
        <f>IF($O311&gt;=BS$1,$S311+$Y311+$Z311,$Y311+$Z311)</f>
        <v>1387.8440000000001</v>
      </c>
      <c r="BT311" s="27">
        <f>IF($O311&gt;=BT$1,$S311+$Y311+$Z311,$Y311+$Z311)</f>
        <v>1387.8440000000001</v>
      </c>
      <c r="BU311" s="27">
        <f>IF($O311&gt;=BU$1,$S311+$Y311+$Z311,$Y311+$Z311)</f>
        <v>1387.8440000000001</v>
      </c>
      <c r="BV311" s="27">
        <f>IF($O311&gt;=BV$1,$S311+$Y311+$Z311,$Y311+$Z311)</f>
        <v>1387.8440000000001</v>
      </c>
      <c r="BW311" s="27">
        <f>IF($O311&gt;=BW$1,$S311+$Y311+$Z311,$Y311+$Z311)</f>
        <v>1387.8440000000001</v>
      </c>
      <c r="BX311" s="27">
        <f>IF($O311&gt;=BX$1,$S311+$Y311+$Z311,$Y311+$Z311)</f>
        <v>1387.8440000000001</v>
      </c>
      <c r="BY311" s="27">
        <f>IF($O311&gt;=BY$1,$S311+$Y311+$Z311,$Y311+$Z311)</f>
        <v>1387.8440000000001</v>
      </c>
      <c r="BZ311" s="27">
        <f>IF($O311&gt;=BZ$1,$S311+$Y311+$Z311,$Y311+$Z311)</f>
        <v>1387.8440000000001</v>
      </c>
      <c r="CA311" s="27">
        <f>IF($O311&gt;=CA$1,$S311+$Y311+$Z311,$Y311+$Z311)</f>
        <v>1387.8440000000001</v>
      </c>
      <c r="CB311" s="27">
        <f>IF($O311&gt;=CB$1,$S311+$Y311+$Z311,$Y311+$Z311)</f>
        <v>1387.8440000000001</v>
      </c>
      <c r="CC311" s="27">
        <f>IF($O311&gt;=CC$1,$S311+$Y311+$Z311,$Y311+$Z311)</f>
        <v>1387.8440000000001</v>
      </c>
      <c r="CD311" s="27">
        <f>IF($O311&gt;=CD$1,$S311+$Y311+$Z311,$Y311+$Z311)</f>
        <v>1387.8440000000001</v>
      </c>
      <c r="CE311" s="27">
        <f>IF($O311&gt;=CE$1,$S311+$Y311+$Z311,$Y311+$Z311)</f>
        <v>1387.8440000000001</v>
      </c>
      <c r="CF311" s="27">
        <f>IF($O311&gt;=CF$1,$S311+$Y311+$Z311,$Y311+$Z311)</f>
        <v>1387.8440000000001</v>
      </c>
      <c r="CG311" s="27">
        <f>IF($O311&gt;=CG$1,$S311+$Y311+$Z311,$Y311+$Z311)</f>
        <v>1387.8440000000001</v>
      </c>
      <c r="CH311" s="27">
        <f>IF($O311&gt;=CH$1,$S311+$Y311+$Z311,$Y311+$Z311)</f>
        <v>1387.8440000000001</v>
      </c>
      <c r="CI311" s="27">
        <f>IF($O311&gt;=CI$1,$S311+$Y311+$Z311,$Y311+$Z311)</f>
        <v>1387.8440000000001</v>
      </c>
      <c r="CJ311" s="27">
        <f>IF($O311&gt;=CJ$1,$S311+$Y311+$Z311,$Y311+$Z311)</f>
        <v>1387.8440000000001</v>
      </c>
      <c r="CK311" s="27">
        <f>IF($O311&gt;=CK$1,$S311+$Y311+$Z311,$Y311+$Z311)</f>
        <v>1387.8440000000001</v>
      </c>
      <c r="CL311" s="27">
        <f>IF($O311&gt;=CL$1,$S311+$Y311+$Z311,$Y311+$Z311)</f>
        <v>1387.8440000000001</v>
      </c>
      <c r="CM311" s="27">
        <f>IF($O311&gt;=CM$1,$S311+$Y311+$Z311,$Y311+$Z311)</f>
        <v>1387.8440000000001</v>
      </c>
      <c r="CN311" s="27">
        <f>IF($O311&gt;=CN$1,$S311+$Y311,$Y311)</f>
        <v>987.84399999999994</v>
      </c>
      <c r="CO311" s="27">
        <f>IF($O311&gt;=CO$1,$S311+$Y311,$Y311)</f>
        <v>987.84399999999994</v>
      </c>
      <c r="CP311" s="27">
        <f>IF($O311&gt;=CP$1,$S311+$Y311,$Y311)</f>
        <v>987.84399999999994</v>
      </c>
      <c r="CQ311" s="27">
        <f>IF($O311&gt;=CQ$1,$S311+$Y311,$Y311)</f>
        <v>987.84399999999994</v>
      </c>
      <c r="CR311" s="27">
        <f>IF($O311&gt;=CR$1,$S311+$Y311,$Y311)</f>
        <v>987.84399999999994</v>
      </c>
      <c r="CS311" s="27">
        <f>IF($O311&gt;=CS$1,$S311+$Y311,$Y311)</f>
        <v>987.84399999999994</v>
      </c>
      <c r="CT311" s="27">
        <f>IF($O311&gt;=CT$1,$S311+$Y311,$Y311)</f>
        <v>987.84399999999994</v>
      </c>
      <c r="CU311" s="27">
        <f>IF($O311&gt;=CU$1,$S311+$Y311,$Y311)</f>
        <v>987.84399999999994</v>
      </c>
      <c r="CV311" s="27">
        <f>IF($O311&gt;=CV$1,$S311+$Y311,$Y311)</f>
        <v>987.84399999999994</v>
      </c>
      <c r="CW311" s="27">
        <f>IF($O311&gt;=CW$1,$S311+$Y311,$Y311)</f>
        <v>987.84399999999994</v>
      </c>
      <c r="CX311" s="27">
        <f>IF($O311&gt;=CX$1,$S311+$Y311,$Y311)</f>
        <v>987.84399999999994</v>
      </c>
      <c r="CY311" s="27">
        <f>IF($O311&gt;=CY$1,$S311+$Y311,$Y311)</f>
        <v>987.84399999999994</v>
      </c>
      <c r="CZ311" s="27">
        <f>IF($O311&gt;=CZ$1,$S311+$Y311,$Y311)</f>
        <v>987.84399999999994</v>
      </c>
      <c r="DA311" s="27">
        <f>IF($O311&gt;=DA$1,$S311+$Y311,$Y311)</f>
        <v>987.84399999999994</v>
      </c>
      <c r="DB311" s="27">
        <f>IF($O311&gt;=DB$1,$S311+$Y311,$Y311)</f>
        <v>987.84399999999994</v>
      </c>
      <c r="DC311" s="27">
        <f>IF($O311&gt;=DC$1,$S311+$Y311,$Y311)</f>
        <v>987.84399999999994</v>
      </c>
      <c r="DD311" s="27">
        <f>IF($O311&gt;=DD$1,$S311+$Y311,$Y311)</f>
        <v>987.84399999999994</v>
      </c>
      <c r="DE311" s="27">
        <f>IF($O311&gt;=DE$1,$S311+$Y311,$Y311)</f>
        <v>987.84399999999994</v>
      </c>
      <c r="DF311" s="27">
        <f>IF($O311&gt;=DF$1,$S311+$Y311,$Y311)</f>
        <v>987.84399999999994</v>
      </c>
      <c r="DG311" s="27">
        <f>IF($O311&gt;=DG$1,$S311+$Y311,$Y311)</f>
        <v>987.84399999999994</v>
      </c>
      <c r="DH311" s="27">
        <f>IF($O311&gt;=DH$1,$S311+$Y311,$Y311)</f>
        <v>987.84399999999994</v>
      </c>
      <c r="DI311" s="27">
        <f>IF($O311&gt;=DI$1,$S311+$Y311,$Y311)</f>
        <v>987.84399999999994</v>
      </c>
      <c r="DJ311" s="27">
        <f>IF($O311&gt;=DJ$1,$S311+$Y311,$Y311)</f>
        <v>987.84399999999994</v>
      </c>
      <c r="DK311" s="27">
        <f>IF($O311&gt;=DK$1,$S311+$Y311,$Y311)</f>
        <v>987.84399999999994</v>
      </c>
      <c r="DL311" s="27">
        <f>IF($O311&gt;=DL$1,$S311+$Y311,$Y311)</f>
        <v>987.84399999999994</v>
      </c>
      <c r="DM311" s="27">
        <f>IF($O311&gt;=DM$1,$S311+$Y311,$Y311)</f>
        <v>987.84399999999994</v>
      </c>
      <c r="DN311" s="27">
        <f>IF($O311&gt;=DN$1,$S311+$Y311,$Y311)</f>
        <v>987.84399999999994</v>
      </c>
      <c r="DO311" s="27">
        <f>IF($O311&gt;=DO$1,$S311+$Y311,$Y311)</f>
        <v>987.84399999999994</v>
      </c>
      <c r="DP311" s="27">
        <f>IF($O311&gt;=DP$1,$S311+$Y311,$Y311)</f>
        <v>987.84399999999994</v>
      </c>
      <c r="DQ311" s="27">
        <f>IF($O311&gt;=DQ$1,$S311+$Y311,$Y311)</f>
        <v>987.84399999999994</v>
      </c>
      <c r="DR311" s="27">
        <f>IF($O311&gt;=DR$1,$S311+$Y311,$Y311)</f>
        <v>987.84399999999994</v>
      </c>
      <c r="DS311" s="27">
        <f>IF($O311&gt;=DS$1,$S311+$Y311,$Y311)</f>
        <v>987.84399999999994</v>
      </c>
      <c r="DT311" s="27">
        <f>IF($O311&gt;=DT$1,$S311+$Y311,$Y311)</f>
        <v>987.84399999999994</v>
      </c>
      <c r="DU311" s="27">
        <f>IF($O311&gt;=DU$1,$S311+$Y311,$Y311)</f>
        <v>987.84399999999994</v>
      </c>
      <c r="DV311" s="27">
        <f>IF($O311&gt;=DV$1,$S311+$Y311,$Y311)</f>
        <v>987.84399999999994</v>
      </c>
      <c r="DW311" s="27">
        <f>IF($O311&gt;=DW$1,$S311+$Y311,$Y311)</f>
        <v>987.84399999999994</v>
      </c>
      <c r="DX311" s="27">
        <f>IF($O311&gt;=DX$1,$S311+$Y311,$Y311)</f>
        <v>987.84399999999994</v>
      </c>
      <c r="DY311" s="27">
        <f>IF($O311&gt;=DY$1,$S311+$Y311,$Y311)</f>
        <v>987.84399999999994</v>
      </c>
      <c r="DZ311" s="27">
        <f>IF($O311&gt;=DZ$1,$S311+$Y311,$Y311)</f>
        <v>987.84399999999994</v>
      </c>
      <c r="EA311" s="27">
        <f>IF($O311&gt;=EA$1,$S311+$Y311,$Y311)</f>
        <v>987.84399999999994</v>
      </c>
      <c r="EB311" s="27">
        <f>IF($O311&gt;=EB$1,$S311+$Y311,$Y311)</f>
        <v>987.84399999999994</v>
      </c>
      <c r="EC311" s="27">
        <f>IF($O311&gt;=EC$1,$S311+$Y311,$Y311)</f>
        <v>987.84399999999994</v>
      </c>
      <c r="ED311" s="27">
        <f>IF($O311&gt;=ED$1,$S311+$Y311,$Y311)</f>
        <v>987.84399999999994</v>
      </c>
      <c r="EE311" s="27">
        <f>IF($O311&gt;=EE$1,$S311+$Y311,$Y311)</f>
        <v>987.84399999999994</v>
      </c>
      <c r="EF311" s="27">
        <f>IF($O311&gt;=EF$1,$S311+$Y311,$Y311)</f>
        <v>987.84399999999994</v>
      </c>
      <c r="EG311" s="27">
        <f>IF($O311&gt;=EG$1,$S311+$Y311,$Y311)</f>
        <v>987.84399999999994</v>
      </c>
      <c r="EH311" s="27">
        <f>IF($O311&gt;=EH$1,$S311+$Y311,$Y311)</f>
        <v>987.84399999999994</v>
      </c>
      <c r="EI311" s="27">
        <f>IF($O311&gt;=EI$1,$S311+$Y311,$Y311)</f>
        <v>987.84399999999994</v>
      </c>
      <c r="EJ311" s="27">
        <f>IF($O311&gt;=EJ$1,$S311+$Y311,$Y311)</f>
        <v>987.84399999999994</v>
      </c>
      <c r="EK311" s="27">
        <f>IF($O311&gt;=EK$1,$S311+$Y311,$Y311)</f>
        <v>987.84399999999994</v>
      </c>
      <c r="EL311" s="27">
        <f>IF($O311&gt;=EL$1,$S311+$Y311,$Y311)</f>
        <v>987.84399999999994</v>
      </c>
      <c r="EM311" s="27">
        <f>IF($O311&gt;=EM$1,$S311+$Y311,$Y311)</f>
        <v>987.84399999999994</v>
      </c>
      <c r="EN311" s="27">
        <f>IF($O311&gt;=EN$1,$S311+$Y311,$Y311)</f>
        <v>987.84399999999994</v>
      </c>
      <c r="EO311" s="27">
        <f>IF($O311&gt;=EO$1,$S311+$Y311,$Y311)</f>
        <v>987.84399999999994</v>
      </c>
      <c r="EP311" s="27">
        <f>IF($O311&gt;=EP$1,$S311+$Y311,$Y311)</f>
        <v>987.84399999999994</v>
      </c>
      <c r="EQ311" s="27">
        <f>IF($O311&gt;=EQ$1,$S311+$Y311,$Y311)</f>
        <v>987.84399999999994</v>
      </c>
      <c r="ER311" s="27">
        <f>IF($O311&gt;=ER$1,$S311+$Y311,$Y311)</f>
        <v>987.84399999999994</v>
      </c>
      <c r="ES311" s="27">
        <f>IF($O311&gt;=ES$1,$S311+$Y311,$Y311)</f>
        <v>987.84399999999994</v>
      </c>
      <c r="ET311" s="27">
        <f>IF($O311&gt;=ET$1,$S311+$Y311,$Y311)</f>
        <v>987.84399999999994</v>
      </c>
      <c r="EU311" s="27">
        <f>IF($O311&gt;=EU$1,$S311+$Y311,$Y311)</f>
        <v>987.84399999999994</v>
      </c>
      <c r="EV311" s="27">
        <f>IF($O311&gt;=EV$1,$S311,0)</f>
        <v>987.84399999999994</v>
      </c>
      <c r="EW311" s="27">
        <f>IF($O311&gt;=EW$1,$S311,0)</f>
        <v>987.84399999999994</v>
      </c>
      <c r="EX311" s="27">
        <f>IF($O311&gt;=EX$1,$S311,0)</f>
        <v>987.84399999999994</v>
      </c>
      <c r="EY311" s="27">
        <f>IF($O311&gt;=EY$1,$S311,0)</f>
        <v>987.84399999999994</v>
      </c>
      <c r="EZ311" s="27">
        <f>IF($O311&gt;=EZ$1,$S311,0)</f>
        <v>987.84399999999994</v>
      </c>
      <c r="FA311" s="27">
        <f>IF($O311&gt;=FA$1,$S311,0)</f>
        <v>987.84399999999994</v>
      </c>
      <c r="FB311" s="27">
        <f>IF($O311&gt;=FB$1,$S311,0)</f>
        <v>987.84399999999994</v>
      </c>
      <c r="FC311" s="27">
        <f>IF($O311&gt;=FC$1,$S311,0)</f>
        <v>987.84399999999994</v>
      </c>
      <c r="FD311" s="27">
        <f>IF($O311&gt;=FD$1,$S311,0)</f>
        <v>987.84399999999994</v>
      </c>
      <c r="FE311" s="27">
        <f>IF($O311&gt;=FE$1,$S311,0)</f>
        <v>987.84399999999994</v>
      </c>
      <c r="FF311" s="27">
        <f>IF($O311&gt;=FF$1,$S311,0)</f>
        <v>987.84399999999994</v>
      </c>
      <c r="FG311" s="27">
        <f>IF($O311&gt;=FG$1,$S311,0)</f>
        <v>987.84399999999994</v>
      </c>
      <c r="FH311" s="27">
        <f>IF($O311&gt;=FH$1,$S311,0)</f>
        <v>987.84399999999994</v>
      </c>
      <c r="FI311" s="27">
        <f>IF($O311&gt;=FI$1,$S311,0)</f>
        <v>987.84399999999994</v>
      </c>
      <c r="FJ311" s="27">
        <f>IF($O311&gt;=FJ$1,$S311,0)</f>
        <v>987.84399999999994</v>
      </c>
      <c r="FK311" s="27">
        <f>IF($O311&gt;=FK$1,$S311,0)</f>
        <v>987.84399999999994</v>
      </c>
      <c r="FL311" s="27">
        <f>IF($O311&gt;=FL$1,$S311,0)</f>
        <v>987.84399999999994</v>
      </c>
      <c r="FM311" s="27">
        <f>IF($O311&gt;=FM$1,$S311,0)</f>
        <v>987.84399999999994</v>
      </c>
      <c r="FN311" s="27">
        <f>IF($O311&gt;=FN$1,$S311,0)</f>
        <v>987.84399999999994</v>
      </c>
      <c r="FO311" s="27">
        <f>IF($O311&gt;=FO$1,$S311,0)</f>
        <v>987.84399999999994</v>
      </c>
      <c r="FP311" s="27">
        <f>IF($O311&gt;=FP$1,$S311,0)</f>
        <v>987.84399999999994</v>
      </c>
      <c r="FQ311" s="27">
        <f>IF($O311&gt;=FQ$1,$S311,0)</f>
        <v>987.84399999999994</v>
      </c>
      <c r="FR311" s="27">
        <f>IF($O311&gt;=FR$1,$S311,0)</f>
        <v>987.84399999999994</v>
      </c>
      <c r="FS311" s="27">
        <f>IF($O311&gt;=FS$1,$S311,0)</f>
        <v>987.84399999999994</v>
      </c>
      <c r="FT311" s="27">
        <f>IF($O311&gt;=FT$1,$S311,0)</f>
        <v>987.84399999999994</v>
      </c>
      <c r="FU311" s="27">
        <f>IF($O311&gt;=FU$1,$S311,0)</f>
        <v>987.84399999999994</v>
      </c>
      <c r="FV311" s="27">
        <f>IF($O311&gt;=FV$1,$S311,0)</f>
        <v>987.84399999999994</v>
      </c>
      <c r="FW311" s="27">
        <f>IF($O311&gt;=FW$1,$S311,0)</f>
        <v>987.84399999999994</v>
      </c>
      <c r="FX311" s="27">
        <f>IF($O311&gt;=FX$1,$S311,0)</f>
        <v>987.84399999999994</v>
      </c>
      <c r="FY311" s="27">
        <f>IF($O311&gt;=FY$1,$S311,0)</f>
        <v>987.84399999999994</v>
      </c>
      <c r="FZ311" s="27">
        <f>IF($O311&gt;=FZ$1,$S311,0)</f>
        <v>987.84399999999994</v>
      </c>
      <c r="GA311" s="27">
        <f>IF($O311&gt;=GA$1,$S311,0)</f>
        <v>987.84399999999994</v>
      </c>
      <c r="GB311" s="27">
        <f>IF($O311&gt;=GB$1,$S311,0)</f>
        <v>987.84399999999994</v>
      </c>
      <c r="GC311" s="27">
        <f>IF($O311&gt;=GC$1,$S311,0)</f>
        <v>987.84399999999994</v>
      </c>
      <c r="GD311" s="27">
        <f>IF($O311&gt;=GD$1,$S311,0)</f>
        <v>987.84399999999994</v>
      </c>
      <c r="GE311" s="27">
        <f>IF($O311&gt;=GE$1,$S311,0)</f>
        <v>987.84399999999994</v>
      </c>
      <c r="GF311" s="27">
        <f>IF($O311&gt;=GF$1,$S311,0)</f>
        <v>987.84399999999994</v>
      </c>
      <c r="GG311" s="27">
        <f>IF($O311&gt;=GG$1,$S311,0)</f>
        <v>987.84399999999994</v>
      </c>
      <c r="GH311" s="27">
        <f>IF($O311&gt;=GH$1,$S311,0)</f>
        <v>987.84399999999994</v>
      </c>
      <c r="GI311" s="27">
        <f>IF($O311&gt;=GI$1,$S311,0)</f>
        <v>987.84399999999994</v>
      </c>
      <c r="GJ311" s="27">
        <f>IF($O311&gt;=GJ$1,$S311,0)</f>
        <v>987.84399999999994</v>
      </c>
      <c r="GK311" s="27">
        <f>IF($O311&gt;=GK$1,$S311,0)</f>
        <v>987.84399999999994</v>
      </c>
      <c r="GL311" s="27">
        <f>IF($O311&gt;=GL$1,$S311,0)</f>
        <v>987.84399999999994</v>
      </c>
      <c r="GM311" s="27">
        <f>IF($O311&gt;=GM$1,$S311,0)</f>
        <v>987.84399999999994</v>
      </c>
      <c r="GN311" s="27">
        <f>IF($O311&gt;=GN$1,$S311,0)</f>
        <v>987.84399999999994</v>
      </c>
      <c r="GO311" s="27">
        <f>IF($O311&gt;=GO$1,$S311,0)</f>
        <v>987.84399999999994</v>
      </c>
      <c r="GP311" s="27">
        <f>IF($O311&gt;=GP$1,$S311,0)</f>
        <v>987.84399999999994</v>
      </c>
      <c r="GQ311" s="27">
        <f>IF($O311&gt;=GQ$1,$S311,0)</f>
        <v>987.84399999999994</v>
      </c>
      <c r="GR311" s="27">
        <f>IF($O311&gt;=GR$1,$S311,0)</f>
        <v>987.84399999999994</v>
      </c>
      <c r="GS311" s="27">
        <f>IF($O311&gt;=GS$1,$S311,0)</f>
        <v>987.84399999999994</v>
      </c>
      <c r="GT311" s="27">
        <f>IF($O311&gt;=GT$1,$S311,0)</f>
        <v>987.84399999999994</v>
      </c>
      <c r="GU311" s="27">
        <f>IF($O311&gt;=GU$1,$S311,0)</f>
        <v>987.84399999999994</v>
      </c>
      <c r="GV311" s="27">
        <f>IF($O311&gt;=GV$1,$S311,0)</f>
        <v>987.84399999999994</v>
      </c>
      <c r="GW311" s="27">
        <f>IF($O311&gt;=GW$1,$S311,0)</f>
        <v>987.84399999999994</v>
      </c>
      <c r="GX311" s="27">
        <f>IF($O311&gt;=GX$1,$S311,0)</f>
        <v>987.84399999999994</v>
      </c>
      <c r="GY311" s="27">
        <f>IF($O311&gt;=GY$1,$S311,0)</f>
        <v>987.84399999999994</v>
      </c>
      <c r="GZ311" s="27">
        <f>IF($O311&gt;=GZ$1,$S311,0)</f>
        <v>987.84399999999994</v>
      </c>
      <c r="HA311" s="27">
        <f>IF($O311&gt;=HA$1,$S311,0)</f>
        <v>987.84399999999994</v>
      </c>
      <c r="HB311" s="27">
        <f>IF($O311&gt;=HB$1,$S311,0)</f>
        <v>987.84399999999994</v>
      </c>
      <c r="HC311" s="27">
        <f>IF($O311&gt;=HC$1,$S311,0)</f>
        <v>987.84399999999994</v>
      </c>
    </row>
    <row r="312" spans="1:211">
      <c r="A312" s="3">
        <v>82732</v>
      </c>
      <c r="B312" s="3" t="s">
        <v>183</v>
      </c>
      <c r="C312" s="3" t="s">
        <v>104</v>
      </c>
      <c r="D312" s="3">
        <v>61</v>
      </c>
      <c r="E312" s="4">
        <v>36467</v>
      </c>
      <c r="F312" s="5">
        <v>18.641095890410959</v>
      </c>
      <c r="G312" s="3" t="s">
        <v>99</v>
      </c>
      <c r="H312" s="4">
        <v>21064</v>
      </c>
      <c r="I312" s="9" t="s">
        <v>826</v>
      </c>
      <c r="J312" s="5">
        <v>1979.4</v>
      </c>
      <c r="K312" s="31">
        <v>338</v>
      </c>
      <c r="L312" s="32">
        <v>19</v>
      </c>
      <c r="M312" s="33">
        <f>VLOOKUP(L312,FIND,3,TRUE)</f>
        <v>1.2</v>
      </c>
      <c r="N312" s="32">
        <f>IF(L312&gt;30,180,VLOOKUP(L312,TEMPO,2,FALSE))</f>
        <v>114</v>
      </c>
      <c r="O312" s="32">
        <f>IF(R312&gt;0,4,N312)</f>
        <v>114</v>
      </c>
      <c r="P312" s="96">
        <f>J312*M312*L312</f>
        <v>45130.320000000007</v>
      </c>
      <c r="Q312" s="96">
        <f>10934.45*2</f>
        <v>21868.9</v>
      </c>
      <c r="R312" s="96">
        <f>IF(P312&lt;=Q312,P312/4,0)</f>
        <v>0</v>
      </c>
      <c r="S312" s="5">
        <f>IF(P312&gt;=Q312,P312/N312,0)</f>
        <v>395.88000000000005</v>
      </c>
      <c r="T312" s="3"/>
      <c r="U312" s="3">
        <f>IF(T312="",1,0)</f>
        <v>1</v>
      </c>
      <c r="V312" s="3">
        <v>358</v>
      </c>
      <c r="W312" s="5">
        <v>0.3</v>
      </c>
      <c r="X312" s="5">
        <v>402.65</v>
      </c>
      <c r="Y312" s="5">
        <f>X312*W312</f>
        <v>120.79499999999999</v>
      </c>
      <c r="Z312" s="5">
        <v>400</v>
      </c>
      <c r="AA312" s="5">
        <f>S312+Y312+Z312</f>
        <v>916.67500000000007</v>
      </c>
      <c r="AB312" s="39">
        <f>(J312/12+J312/12*1.3333333333+450/12+J312/30*6/12+J312)*1.3+Y312+Z312+153.9</f>
        <v>3839.9003333261862</v>
      </c>
      <c r="AC312" s="39" t="s">
        <v>107</v>
      </c>
      <c r="AD312" s="39">
        <f>J312*1.3+400+153.9</f>
        <v>3127.1200000000003</v>
      </c>
      <c r="AE312" s="39">
        <f>SUMIFS('CUSTO MENSAL FUNC NOVO'!H:H,'CUSTO MENSAL FUNC NOVO'!A:A,'VALORES MENSAIS'!AC312)</f>
        <v>3348.9422500000001</v>
      </c>
      <c r="AF312" s="27">
        <f>IF($R312&gt;0,$R312,$S312)+$Y312+$Z312</f>
        <v>916.67500000000007</v>
      </c>
      <c r="AG312" s="27">
        <f>IF($R312&gt;0,$R312,$S312)+$Y312+$Z312</f>
        <v>916.67500000000007</v>
      </c>
      <c r="AH312" s="27">
        <f>IF($R312&gt;0,$R312,$S312)+$Y312+$Z312</f>
        <v>916.67500000000007</v>
      </c>
      <c r="AI312" s="27">
        <f>IF($R312&gt;0,$R312,$S312)+$Y312+$Z312</f>
        <v>916.67500000000007</v>
      </c>
      <c r="AJ312" s="27">
        <f>IF($O312&gt;=AJ$1,$S312+$Y312+$Z312,$Y312+$Z312)</f>
        <v>916.67500000000007</v>
      </c>
      <c r="AK312" s="27">
        <f>IF($O312&gt;=AK$1,$S312+$Y312+$Z312,$Y312+$Z312)</f>
        <v>916.67500000000007</v>
      </c>
      <c r="AL312" s="27">
        <f>IF($O312&gt;=AL$1,$S312+$Y312+$Z312,$Y312+$Z312)</f>
        <v>916.67500000000007</v>
      </c>
      <c r="AM312" s="27">
        <f>IF($O312&gt;=AM$1,$S312+$Y312+$Z312,$Y312+$Z312)</f>
        <v>916.67500000000007</v>
      </c>
      <c r="AN312" s="27">
        <f>IF($O312&gt;=AN$1,$S312+$Y312+$Z312,$Y312+$Z312)</f>
        <v>916.67500000000007</v>
      </c>
      <c r="AO312" s="27">
        <f>IF($O312&gt;=AO$1,$S312+$Y312+$Z312,$Y312+$Z312)</f>
        <v>916.67500000000007</v>
      </c>
      <c r="AP312" s="27">
        <f>IF($O312&gt;=AP$1,$S312+$Y312+$Z312,$Y312+$Z312)</f>
        <v>916.67500000000007</v>
      </c>
      <c r="AQ312" s="27">
        <f>IF($O312&gt;=AQ$1,$S312+$Y312+$Z312,$Y312+$Z312)</f>
        <v>916.67500000000007</v>
      </c>
      <c r="AR312" s="27">
        <f>IF($O312&gt;=AR$1,$S312+$Y312+$Z312,$Y312+$Z312)</f>
        <v>916.67500000000007</v>
      </c>
      <c r="AS312" s="27">
        <f>IF($O312&gt;=AS$1,$S312+$Y312+$Z312,$Y312+$Z312)</f>
        <v>916.67500000000007</v>
      </c>
      <c r="AT312" s="27">
        <f>IF($O312&gt;=AT$1,$S312+$Y312+$Z312,$Y312+$Z312)</f>
        <v>916.67500000000007</v>
      </c>
      <c r="AU312" s="27">
        <f>IF($O312&gt;=AU$1,$S312+$Y312+$Z312,$Y312+$Z312)</f>
        <v>916.67500000000007</v>
      </c>
      <c r="AV312" s="27">
        <f>IF($O312&gt;=AV$1,$S312+$Y312+$Z312,$Y312+$Z312)</f>
        <v>916.67500000000007</v>
      </c>
      <c r="AW312" s="27">
        <f>IF($O312&gt;=AW$1,$S312+$Y312+$Z312,$Y312+$Z312)</f>
        <v>916.67500000000007</v>
      </c>
      <c r="AX312" s="27">
        <f>IF($O312&gt;=AX$1,$S312+$Y312+$Z312,$Y312+$Z312)</f>
        <v>916.67500000000007</v>
      </c>
      <c r="AY312" s="27">
        <f>IF($O312&gt;=AY$1,$S312+$Y312+$Z312,$Y312+$Z312)</f>
        <v>916.67500000000007</v>
      </c>
      <c r="AZ312" s="27">
        <f>IF($O312&gt;=AZ$1,$S312+$Y312+$Z312,$Y312+$Z312)</f>
        <v>916.67500000000007</v>
      </c>
      <c r="BA312" s="27">
        <f>IF($O312&gt;=BA$1,$S312+$Y312+$Z312,$Y312+$Z312)</f>
        <v>916.67500000000007</v>
      </c>
      <c r="BB312" s="27">
        <f>IF($O312&gt;=BB$1,$S312+$Y312+$Z312,$Y312+$Z312)</f>
        <v>916.67500000000007</v>
      </c>
      <c r="BC312" s="27">
        <f>IF($O312&gt;=BC$1,$S312+$Y312+$Z312,$Y312+$Z312)</f>
        <v>916.67500000000007</v>
      </c>
      <c r="BD312" s="27">
        <f>IF($O312&gt;=BD$1,$S312+$Y312+$Z312,$Y312+$Z312)</f>
        <v>916.67500000000007</v>
      </c>
      <c r="BE312" s="27">
        <f>IF($O312&gt;=BE$1,$S312+$Y312+$Z312,$Y312+$Z312)</f>
        <v>916.67500000000007</v>
      </c>
      <c r="BF312" s="27">
        <f>IF($O312&gt;=BF$1,$S312+$Y312+$Z312,$Y312+$Z312)</f>
        <v>916.67500000000007</v>
      </c>
      <c r="BG312" s="27">
        <f>IF($O312&gt;=BG$1,$S312+$Y312+$Z312,$Y312+$Z312)</f>
        <v>916.67500000000007</v>
      </c>
      <c r="BH312" s="27">
        <f>IF($O312&gt;=BH$1,$S312+$Y312+$Z312,$Y312+$Z312)</f>
        <v>916.67500000000007</v>
      </c>
      <c r="BI312" s="27">
        <f>IF($O312&gt;=BI$1,$S312+$Y312+$Z312,$Y312+$Z312)</f>
        <v>916.67500000000007</v>
      </c>
      <c r="BJ312" s="27">
        <f>IF($O312&gt;=BJ$1,$S312+$Y312+$Z312,$Y312+$Z312)</f>
        <v>916.67500000000007</v>
      </c>
      <c r="BK312" s="27">
        <f>IF($O312&gt;=BK$1,$S312+$Y312+$Z312,$Y312+$Z312)</f>
        <v>916.67500000000007</v>
      </c>
      <c r="BL312" s="27">
        <f>IF($O312&gt;=BL$1,$S312+$Y312+$Z312,$Y312+$Z312)</f>
        <v>916.67500000000007</v>
      </c>
      <c r="BM312" s="27">
        <f>IF($O312&gt;=BM$1,$S312+$Y312+$Z312,$Y312+$Z312)</f>
        <v>916.67500000000007</v>
      </c>
      <c r="BN312" s="27">
        <f>IF($O312&gt;=BN$1,$S312+$Y312+$Z312,$Y312+$Z312)</f>
        <v>916.67500000000007</v>
      </c>
      <c r="BO312" s="27">
        <f>IF($O312&gt;=BO$1,$S312+$Y312+$Z312,$Y312+$Z312)</f>
        <v>916.67500000000007</v>
      </c>
      <c r="BP312" s="27">
        <f>IF($O312&gt;=BP$1,$S312+$Y312+$Z312,$Y312+$Z312)</f>
        <v>916.67500000000007</v>
      </c>
      <c r="BQ312" s="27">
        <f>IF($O312&gt;=BQ$1,$S312+$Y312+$Z312,$Y312+$Z312)</f>
        <v>916.67500000000007</v>
      </c>
      <c r="BR312" s="27">
        <f>IF($O312&gt;=BR$1,$S312+$Y312+$Z312,$Y312+$Z312)</f>
        <v>916.67500000000007</v>
      </c>
      <c r="BS312" s="27">
        <f>IF($O312&gt;=BS$1,$S312+$Y312+$Z312,$Y312+$Z312)</f>
        <v>916.67500000000007</v>
      </c>
      <c r="BT312" s="27">
        <f>IF($O312&gt;=BT$1,$S312+$Y312+$Z312,$Y312+$Z312)</f>
        <v>916.67500000000007</v>
      </c>
      <c r="BU312" s="27">
        <f>IF($O312&gt;=BU$1,$S312+$Y312+$Z312,$Y312+$Z312)</f>
        <v>916.67500000000007</v>
      </c>
      <c r="BV312" s="27">
        <f>IF($O312&gt;=BV$1,$S312+$Y312+$Z312,$Y312+$Z312)</f>
        <v>916.67500000000007</v>
      </c>
      <c r="BW312" s="27">
        <f>IF($O312&gt;=BW$1,$S312+$Y312+$Z312,$Y312+$Z312)</f>
        <v>916.67500000000007</v>
      </c>
      <c r="BX312" s="27">
        <f>IF($O312&gt;=BX$1,$S312+$Y312+$Z312,$Y312+$Z312)</f>
        <v>916.67500000000007</v>
      </c>
      <c r="BY312" s="27">
        <f>IF($O312&gt;=BY$1,$S312+$Y312+$Z312,$Y312+$Z312)</f>
        <v>916.67500000000007</v>
      </c>
      <c r="BZ312" s="27">
        <f>IF($O312&gt;=BZ$1,$S312+$Y312+$Z312,$Y312+$Z312)</f>
        <v>916.67500000000007</v>
      </c>
      <c r="CA312" s="27">
        <f>IF($O312&gt;=CA$1,$S312+$Y312+$Z312,$Y312+$Z312)</f>
        <v>916.67500000000007</v>
      </c>
      <c r="CB312" s="27">
        <f>IF($O312&gt;=CB$1,$S312+$Y312+$Z312,$Y312+$Z312)</f>
        <v>916.67500000000007</v>
      </c>
      <c r="CC312" s="27">
        <f>IF($O312&gt;=CC$1,$S312+$Y312+$Z312,$Y312+$Z312)</f>
        <v>916.67500000000007</v>
      </c>
      <c r="CD312" s="27">
        <f>IF($O312&gt;=CD$1,$S312+$Y312+$Z312,$Y312+$Z312)</f>
        <v>916.67500000000007</v>
      </c>
      <c r="CE312" s="27">
        <f>IF($O312&gt;=CE$1,$S312+$Y312+$Z312,$Y312+$Z312)</f>
        <v>916.67500000000007</v>
      </c>
      <c r="CF312" s="27">
        <f>IF($O312&gt;=CF$1,$S312+$Y312+$Z312,$Y312+$Z312)</f>
        <v>916.67500000000007</v>
      </c>
      <c r="CG312" s="27">
        <f>IF($O312&gt;=CG$1,$S312+$Y312+$Z312,$Y312+$Z312)</f>
        <v>916.67500000000007</v>
      </c>
      <c r="CH312" s="27">
        <f>IF($O312&gt;=CH$1,$S312+$Y312+$Z312,$Y312+$Z312)</f>
        <v>916.67500000000007</v>
      </c>
      <c r="CI312" s="27">
        <f>IF($O312&gt;=CI$1,$S312+$Y312+$Z312,$Y312+$Z312)</f>
        <v>916.67500000000007</v>
      </c>
      <c r="CJ312" s="27">
        <f>IF($O312&gt;=CJ$1,$S312+$Y312+$Z312,$Y312+$Z312)</f>
        <v>916.67500000000007</v>
      </c>
      <c r="CK312" s="27">
        <f>IF($O312&gt;=CK$1,$S312+$Y312+$Z312,$Y312+$Z312)</f>
        <v>916.67500000000007</v>
      </c>
      <c r="CL312" s="27">
        <f>IF($O312&gt;=CL$1,$S312+$Y312+$Z312,$Y312+$Z312)</f>
        <v>916.67500000000007</v>
      </c>
      <c r="CM312" s="27">
        <f>IF($O312&gt;=CM$1,$S312+$Y312+$Z312,$Y312+$Z312)</f>
        <v>916.67500000000007</v>
      </c>
      <c r="CN312" s="27">
        <f>IF($O312&gt;=CN$1,$S312+$Y312,$Y312)</f>
        <v>516.67500000000007</v>
      </c>
      <c r="CO312" s="27">
        <f>IF($O312&gt;=CO$1,$S312+$Y312,$Y312)</f>
        <v>516.67500000000007</v>
      </c>
      <c r="CP312" s="27">
        <f>IF($O312&gt;=CP$1,$S312+$Y312,$Y312)</f>
        <v>516.67500000000007</v>
      </c>
      <c r="CQ312" s="27">
        <f>IF($O312&gt;=CQ$1,$S312+$Y312,$Y312)</f>
        <v>516.67500000000007</v>
      </c>
      <c r="CR312" s="27">
        <f>IF($O312&gt;=CR$1,$S312+$Y312,$Y312)</f>
        <v>516.67500000000007</v>
      </c>
      <c r="CS312" s="27">
        <f>IF($O312&gt;=CS$1,$S312+$Y312,$Y312)</f>
        <v>516.67500000000007</v>
      </c>
      <c r="CT312" s="27">
        <f>IF($O312&gt;=CT$1,$S312+$Y312,$Y312)</f>
        <v>516.67500000000007</v>
      </c>
      <c r="CU312" s="27">
        <f>IF($O312&gt;=CU$1,$S312+$Y312,$Y312)</f>
        <v>516.67500000000007</v>
      </c>
      <c r="CV312" s="27">
        <f>IF($O312&gt;=CV$1,$S312+$Y312,$Y312)</f>
        <v>516.67500000000007</v>
      </c>
      <c r="CW312" s="27">
        <f>IF($O312&gt;=CW$1,$S312+$Y312,$Y312)</f>
        <v>516.67500000000007</v>
      </c>
      <c r="CX312" s="27">
        <f>IF($O312&gt;=CX$1,$S312+$Y312,$Y312)</f>
        <v>516.67500000000007</v>
      </c>
      <c r="CY312" s="27">
        <f>IF($O312&gt;=CY$1,$S312+$Y312,$Y312)</f>
        <v>516.67500000000007</v>
      </c>
      <c r="CZ312" s="27">
        <f>IF($O312&gt;=CZ$1,$S312+$Y312,$Y312)</f>
        <v>516.67500000000007</v>
      </c>
      <c r="DA312" s="27">
        <f>IF($O312&gt;=DA$1,$S312+$Y312,$Y312)</f>
        <v>516.67500000000007</v>
      </c>
      <c r="DB312" s="27">
        <f>IF($O312&gt;=DB$1,$S312+$Y312,$Y312)</f>
        <v>516.67500000000007</v>
      </c>
      <c r="DC312" s="27">
        <f>IF($O312&gt;=DC$1,$S312+$Y312,$Y312)</f>
        <v>516.67500000000007</v>
      </c>
      <c r="DD312" s="27">
        <f>IF($O312&gt;=DD$1,$S312+$Y312,$Y312)</f>
        <v>516.67500000000007</v>
      </c>
      <c r="DE312" s="27">
        <f>IF($O312&gt;=DE$1,$S312+$Y312,$Y312)</f>
        <v>516.67500000000007</v>
      </c>
      <c r="DF312" s="27">
        <f>IF($O312&gt;=DF$1,$S312+$Y312,$Y312)</f>
        <v>516.67500000000007</v>
      </c>
      <c r="DG312" s="27">
        <f>IF($O312&gt;=DG$1,$S312+$Y312,$Y312)</f>
        <v>516.67500000000007</v>
      </c>
      <c r="DH312" s="27">
        <f>IF($O312&gt;=DH$1,$S312+$Y312,$Y312)</f>
        <v>516.67500000000007</v>
      </c>
      <c r="DI312" s="27">
        <f>IF($O312&gt;=DI$1,$S312+$Y312,$Y312)</f>
        <v>516.67500000000007</v>
      </c>
      <c r="DJ312" s="27">
        <f>IF($O312&gt;=DJ$1,$S312+$Y312,$Y312)</f>
        <v>516.67500000000007</v>
      </c>
      <c r="DK312" s="27">
        <f>IF($O312&gt;=DK$1,$S312+$Y312,$Y312)</f>
        <v>516.67500000000007</v>
      </c>
      <c r="DL312" s="27">
        <f>IF($O312&gt;=DL$1,$S312+$Y312,$Y312)</f>
        <v>516.67500000000007</v>
      </c>
      <c r="DM312" s="27">
        <f>IF($O312&gt;=DM$1,$S312+$Y312,$Y312)</f>
        <v>516.67500000000007</v>
      </c>
      <c r="DN312" s="27">
        <f>IF($O312&gt;=DN$1,$S312+$Y312,$Y312)</f>
        <v>516.67500000000007</v>
      </c>
      <c r="DO312" s="27">
        <f>IF($O312&gt;=DO$1,$S312+$Y312,$Y312)</f>
        <v>516.67500000000007</v>
      </c>
      <c r="DP312" s="27">
        <f>IF($O312&gt;=DP$1,$S312+$Y312,$Y312)</f>
        <v>516.67500000000007</v>
      </c>
      <c r="DQ312" s="27">
        <f>IF($O312&gt;=DQ$1,$S312+$Y312,$Y312)</f>
        <v>516.67500000000007</v>
      </c>
      <c r="DR312" s="27">
        <f>IF($O312&gt;=DR$1,$S312+$Y312,$Y312)</f>
        <v>516.67500000000007</v>
      </c>
      <c r="DS312" s="27">
        <f>IF($O312&gt;=DS$1,$S312+$Y312,$Y312)</f>
        <v>516.67500000000007</v>
      </c>
      <c r="DT312" s="27">
        <f>IF($O312&gt;=DT$1,$S312+$Y312,$Y312)</f>
        <v>516.67500000000007</v>
      </c>
      <c r="DU312" s="27">
        <f>IF($O312&gt;=DU$1,$S312+$Y312,$Y312)</f>
        <v>516.67500000000007</v>
      </c>
      <c r="DV312" s="27">
        <f>IF($O312&gt;=DV$1,$S312+$Y312,$Y312)</f>
        <v>516.67500000000007</v>
      </c>
      <c r="DW312" s="27">
        <f>IF($O312&gt;=DW$1,$S312+$Y312,$Y312)</f>
        <v>516.67500000000007</v>
      </c>
      <c r="DX312" s="27">
        <f>IF($O312&gt;=DX$1,$S312+$Y312,$Y312)</f>
        <v>516.67500000000007</v>
      </c>
      <c r="DY312" s="27">
        <f>IF($O312&gt;=DY$1,$S312+$Y312,$Y312)</f>
        <v>516.67500000000007</v>
      </c>
      <c r="DZ312" s="27">
        <f>IF($O312&gt;=DZ$1,$S312+$Y312,$Y312)</f>
        <v>516.67500000000007</v>
      </c>
      <c r="EA312" s="27">
        <f>IF($O312&gt;=EA$1,$S312+$Y312,$Y312)</f>
        <v>516.67500000000007</v>
      </c>
      <c r="EB312" s="27">
        <f>IF($O312&gt;=EB$1,$S312+$Y312,$Y312)</f>
        <v>516.67500000000007</v>
      </c>
      <c r="EC312" s="27">
        <f>IF($O312&gt;=EC$1,$S312+$Y312,$Y312)</f>
        <v>516.67500000000007</v>
      </c>
      <c r="ED312" s="27">
        <f>IF($O312&gt;=ED$1,$S312+$Y312,$Y312)</f>
        <v>516.67500000000007</v>
      </c>
      <c r="EE312" s="27">
        <f>IF($O312&gt;=EE$1,$S312+$Y312,$Y312)</f>
        <v>516.67500000000007</v>
      </c>
      <c r="EF312" s="27">
        <f>IF($O312&gt;=EF$1,$S312+$Y312,$Y312)</f>
        <v>516.67500000000007</v>
      </c>
      <c r="EG312" s="27">
        <f>IF($O312&gt;=EG$1,$S312+$Y312,$Y312)</f>
        <v>516.67500000000007</v>
      </c>
      <c r="EH312" s="27">
        <f>IF($O312&gt;=EH$1,$S312+$Y312,$Y312)</f>
        <v>516.67500000000007</v>
      </c>
      <c r="EI312" s="27">
        <f>IF($O312&gt;=EI$1,$S312+$Y312,$Y312)</f>
        <v>516.67500000000007</v>
      </c>
      <c r="EJ312" s="27">
        <f>IF($O312&gt;=EJ$1,$S312+$Y312,$Y312)</f>
        <v>516.67500000000007</v>
      </c>
      <c r="EK312" s="27">
        <f>IF($O312&gt;=EK$1,$S312+$Y312,$Y312)</f>
        <v>516.67500000000007</v>
      </c>
      <c r="EL312" s="27">
        <f>IF($O312&gt;=EL$1,$S312+$Y312,$Y312)</f>
        <v>516.67500000000007</v>
      </c>
      <c r="EM312" s="27">
        <f>IF($O312&gt;=EM$1,$S312+$Y312,$Y312)</f>
        <v>516.67500000000007</v>
      </c>
      <c r="EN312" s="27">
        <f>IF($O312&gt;=EN$1,$S312+$Y312,$Y312)</f>
        <v>516.67500000000007</v>
      </c>
      <c r="EO312" s="27">
        <f>IF($O312&gt;=EO$1,$S312+$Y312,$Y312)</f>
        <v>516.67500000000007</v>
      </c>
      <c r="EP312" s="27">
        <f>IF($O312&gt;=EP$1,$S312+$Y312,$Y312)</f>
        <v>120.79499999999999</v>
      </c>
      <c r="EQ312" s="27">
        <f>IF($O312&gt;=EQ$1,$S312+$Y312,$Y312)</f>
        <v>120.79499999999999</v>
      </c>
      <c r="ER312" s="27">
        <f>IF($O312&gt;=ER$1,$S312+$Y312,$Y312)</f>
        <v>120.79499999999999</v>
      </c>
      <c r="ES312" s="27">
        <f>IF($O312&gt;=ES$1,$S312+$Y312,$Y312)</f>
        <v>120.79499999999999</v>
      </c>
      <c r="ET312" s="27">
        <f>IF($O312&gt;=ET$1,$S312+$Y312,$Y312)</f>
        <v>120.79499999999999</v>
      </c>
      <c r="EU312" s="27">
        <f>IF($O312&gt;=EU$1,$S312+$Y312,$Y312)</f>
        <v>120.79499999999999</v>
      </c>
      <c r="EV312" s="27">
        <f>IF($O312&gt;=EV$1,$S312,0)</f>
        <v>0</v>
      </c>
      <c r="EW312" s="27">
        <f>IF($O312&gt;=EW$1,$S312,0)</f>
        <v>0</v>
      </c>
      <c r="EX312" s="27">
        <f>IF($O312&gt;=EX$1,$S312,0)</f>
        <v>0</v>
      </c>
      <c r="EY312" s="27">
        <f>IF($O312&gt;=EY$1,$S312,0)</f>
        <v>0</v>
      </c>
      <c r="EZ312" s="27">
        <f>IF($O312&gt;=EZ$1,$S312,0)</f>
        <v>0</v>
      </c>
      <c r="FA312" s="27">
        <f>IF($O312&gt;=FA$1,$S312,0)</f>
        <v>0</v>
      </c>
      <c r="FB312" s="27">
        <f>IF($O312&gt;=FB$1,$S312,0)</f>
        <v>0</v>
      </c>
      <c r="FC312" s="27">
        <f>IF($O312&gt;=FC$1,$S312,0)</f>
        <v>0</v>
      </c>
      <c r="FD312" s="27">
        <f>IF($O312&gt;=FD$1,$S312,0)</f>
        <v>0</v>
      </c>
      <c r="FE312" s="27">
        <f>IF($O312&gt;=FE$1,$S312,0)</f>
        <v>0</v>
      </c>
      <c r="FF312" s="27">
        <f>IF($O312&gt;=FF$1,$S312,0)</f>
        <v>0</v>
      </c>
      <c r="FG312" s="27">
        <f>IF($O312&gt;=FG$1,$S312,0)</f>
        <v>0</v>
      </c>
      <c r="FH312" s="27">
        <f>IF($O312&gt;=FH$1,$S312,0)</f>
        <v>0</v>
      </c>
      <c r="FI312" s="27">
        <f>IF($O312&gt;=FI$1,$S312,0)</f>
        <v>0</v>
      </c>
      <c r="FJ312" s="27">
        <f>IF($O312&gt;=FJ$1,$S312,0)</f>
        <v>0</v>
      </c>
      <c r="FK312" s="27">
        <f>IF($O312&gt;=FK$1,$S312,0)</f>
        <v>0</v>
      </c>
      <c r="FL312" s="27">
        <f>IF($O312&gt;=FL$1,$S312,0)</f>
        <v>0</v>
      </c>
      <c r="FM312" s="27">
        <f>IF($O312&gt;=FM$1,$S312,0)</f>
        <v>0</v>
      </c>
      <c r="FN312" s="27">
        <f>IF($O312&gt;=FN$1,$S312,0)</f>
        <v>0</v>
      </c>
      <c r="FO312" s="27">
        <f>IF($O312&gt;=FO$1,$S312,0)</f>
        <v>0</v>
      </c>
      <c r="FP312" s="27">
        <f>IF($O312&gt;=FP$1,$S312,0)</f>
        <v>0</v>
      </c>
      <c r="FQ312" s="27">
        <f>IF($O312&gt;=FQ$1,$S312,0)</f>
        <v>0</v>
      </c>
      <c r="FR312" s="27">
        <f>IF($O312&gt;=FR$1,$S312,0)</f>
        <v>0</v>
      </c>
      <c r="FS312" s="27">
        <f>IF($O312&gt;=FS$1,$S312,0)</f>
        <v>0</v>
      </c>
      <c r="FT312" s="27">
        <f>IF($O312&gt;=FT$1,$S312,0)</f>
        <v>0</v>
      </c>
      <c r="FU312" s="27">
        <f>IF($O312&gt;=FU$1,$S312,0)</f>
        <v>0</v>
      </c>
      <c r="FV312" s="27">
        <f>IF($O312&gt;=FV$1,$S312,0)</f>
        <v>0</v>
      </c>
      <c r="FW312" s="27">
        <f>IF($O312&gt;=FW$1,$S312,0)</f>
        <v>0</v>
      </c>
      <c r="FX312" s="27">
        <f>IF($O312&gt;=FX$1,$S312,0)</f>
        <v>0</v>
      </c>
      <c r="FY312" s="27">
        <f>IF($O312&gt;=FY$1,$S312,0)</f>
        <v>0</v>
      </c>
      <c r="FZ312" s="27">
        <f>IF($O312&gt;=FZ$1,$S312,0)</f>
        <v>0</v>
      </c>
      <c r="GA312" s="27">
        <f>IF($O312&gt;=GA$1,$S312,0)</f>
        <v>0</v>
      </c>
      <c r="GB312" s="27">
        <f>IF($O312&gt;=GB$1,$S312,0)</f>
        <v>0</v>
      </c>
      <c r="GC312" s="27">
        <f>IF($O312&gt;=GC$1,$S312,0)</f>
        <v>0</v>
      </c>
      <c r="GD312" s="27">
        <f>IF($O312&gt;=GD$1,$S312,0)</f>
        <v>0</v>
      </c>
      <c r="GE312" s="27">
        <f>IF($O312&gt;=GE$1,$S312,0)</f>
        <v>0</v>
      </c>
      <c r="GF312" s="27">
        <f>IF($O312&gt;=GF$1,$S312,0)</f>
        <v>0</v>
      </c>
      <c r="GG312" s="27">
        <f>IF($O312&gt;=GG$1,$S312,0)</f>
        <v>0</v>
      </c>
      <c r="GH312" s="27">
        <f>IF($O312&gt;=GH$1,$S312,0)</f>
        <v>0</v>
      </c>
      <c r="GI312" s="27">
        <f>IF($O312&gt;=GI$1,$S312,0)</f>
        <v>0</v>
      </c>
      <c r="GJ312" s="27">
        <f>IF($O312&gt;=GJ$1,$S312,0)</f>
        <v>0</v>
      </c>
      <c r="GK312" s="27">
        <f>IF($O312&gt;=GK$1,$S312,0)</f>
        <v>0</v>
      </c>
      <c r="GL312" s="27">
        <f>IF($O312&gt;=GL$1,$S312,0)</f>
        <v>0</v>
      </c>
      <c r="GM312" s="27">
        <f>IF($O312&gt;=GM$1,$S312,0)</f>
        <v>0</v>
      </c>
      <c r="GN312" s="27">
        <f>IF($O312&gt;=GN$1,$S312,0)</f>
        <v>0</v>
      </c>
      <c r="GO312" s="27">
        <f>IF($O312&gt;=GO$1,$S312,0)</f>
        <v>0</v>
      </c>
      <c r="GP312" s="27">
        <f>IF($O312&gt;=GP$1,$S312,0)</f>
        <v>0</v>
      </c>
      <c r="GQ312" s="27">
        <f>IF($O312&gt;=GQ$1,$S312,0)</f>
        <v>0</v>
      </c>
      <c r="GR312" s="27">
        <f>IF($O312&gt;=GR$1,$S312,0)</f>
        <v>0</v>
      </c>
      <c r="GS312" s="27">
        <f>IF($O312&gt;=GS$1,$S312,0)</f>
        <v>0</v>
      </c>
      <c r="GT312" s="27">
        <f>IF($O312&gt;=GT$1,$S312,0)</f>
        <v>0</v>
      </c>
      <c r="GU312" s="27">
        <f>IF($O312&gt;=GU$1,$S312,0)</f>
        <v>0</v>
      </c>
      <c r="GV312" s="27">
        <f>IF($O312&gt;=GV$1,$S312,0)</f>
        <v>0</v>
      </c>
      <c r="GW312" s="27">
        <f>IF($O312&gt;=GW$1,$S312,0)</f>
        <v>0</v>
      </c>
      <c r="GX312" s="27">
        <f>IF($O312&gt;=GX$1,$S312,0)</f>
        <v>0</v>
      </c>
      <c r="GY312" s="27">
        <f>IF($O312&gt;=GY$1,$S312,0)</f>
        <v>0</v>
      </c>
      <c r="GZ312" s="27">
        <f>IF($O312&gt;=GZ$1,$S312,0)</f>
        <v>0</v>
      </c>
      <c r="HA312" s="27">
        <f>IF($O312&gt;=HA$1,$S312,0)</f>
        <v>0</v>
      </c>
      <c r="HB312" s="27">
        <f>IF($O312&gt;=HB$1,$S312,0)</f>
        <v>0</v>
      </c>
      <c r="HC312" s="27">
        <f>IF($O312&gt;=HC$1,$S312,0)</f>
        <v>0</v>
      </c>
    </row>
    <row r="313" spans="1:211">
      <c r="A313" s="3">
        <v>162094</v>
      </c>
      <c r="B313" s="3" t="s">
        <v>118</v>
      </c>
      <c r="C313" s="3" t="s">
        <v>107</v>
      </c>
      <c r="D313" s="3">
        <v>61</v>
      </c>
      <c r="E313" s="4">
        <v>40036</v>
      </c>
      <c r="F313" s="5">
        <v>8.8630136986301373</v>
      </c>
      <c r="G313" s="3" t="s">
        <v>99</v>
      </c>
      <c r="H313" s="4">
        <v>20892</v>
      </c>
      <c r="I313" s="9" t="s">
        <v>826</v>
      </c>
      <c r="J313" s="5">
        <v>2151.6</v>
      </c>
      <c r="K313" s="31">
        <v>338</v>
      </c>
      <c r="L313" s="32">
        <v>9</v>
      </c>
      <c r="M313" s="33">
        <f>VLOOKUP(L313,FIND,3,TRUE)</f>
        <v>1</v>
      </c>
      <c r="N313" s="32">
        <f>IF(L313&gt;30,180,VLOOKUP(L313,TEMPO,2,FALSE))</f>
        <v>54</v>
      </c>
      <c r="O313" s="32">
        <f>IF(R313&gt;0,4,N313)</f>
        <v>4</v>
      </c>
      <c r="P313" s="96">
        <f>J313*M313*L313</f>
        <v>19364.399999999998</v>
      </c>
      <c r="Q313" s="96">
        <f>10934.45*2</f>
        <v>21868.9</v>
      </c>
      <c r="R313" s="96">
        <f>IF(P313&lt;=Q313,P313/4,0)</f>
        <v>4841.0999999999995</v>
      </c>
      <c r="S313" s="5">
        <f>IF(P313&gt;=Q313,P313/N313,0)</f>
        <v>0</v>
      </c>
      <c r="T313" s="3"/>
      <c r="U313" s="3">
        <f>IF(T313="",1,0)</f>
        <v>1</v>
      </c>
      <c r="V313" s="3">
        <v>606</v>
      </c>
      <c r="W313" s="5">
        <v>0</v>
      </c>
      <c r="X313" s="5">
        <v>402.65</v>
      </c>
      <c r="Y313" s="5">
        <f>X313*W313</f>
        <v>0</v>
      </c>
      <c r="Z313" s="5">
        <v>400</v>
      </c>
      <c r="AA313" s="5">
        <f>S313+Y313+Z313</f>
        <v>400</v>
      </c>
      <c r="AB313" s="39">
        <f>(J313/12+J313/12*1.3333333333+450/12+J313/30*6/12+J313)*1.3+Y313+Z313+153.9</f>
        <v>3990.2246666588967</v>
      </c>
      <c r="AC313" s="39" t="s">
        <v>107</v>
      </c>
      <c r="AD313" s="39">
        <f>J313*1.3+400+153.9</f>
        <v>3350.98</v>
      </c>
      <c r="AE313" s="39">
        <f>SUMIFS('CUSTO MENSAL FUNC NOVO'!H:H,'CUSTO MENSAL FUNC NOVO'!A:A,'VALORES MENSAIS'!AC313)</f>
        <v>3348.9422500000001</v>
      </c>
      <c r="AF313" s="27">
        <f>IF($R313&gt;0,$R313,$S313)+$Y313+$Z313</f>
        <v>5241.0999999999995</v>
      </c>
      <c r="AG313" s="27">
        <f>IF($R313&gt;0,$R313,$S313)+$Y313+$Z313</f>
        <v>5241.0999999999995</v>
      </c>
      <c r="AH313" s="27">
        <f>IF($R313&gt;0,$R313,$S313)+$Y313+$Z313</f>
        <v>5241.0999999999995</v>
      </c>
      <c r="AI313" s="27">
        <f>IF($R313&gt;0,$R313,$S313)+$Y313+$Z313</f>
        <v>5241.0999999999995</v>
      </c>
      <c r="AJ313" s="27">
        <f>IF($O313&gt;=AJ$1,$S313+$Y313+$Z313,$Y313+$Z313)</f>
        <v>400</v>
      </c>
      <c r="AK313" s="27">
        <f>IF($O313&gt;=AK$1,$S313+$Y313+$Z313,$Y313+$Z313)</f>
        <v>400</v>
      </c>
      <c r="AL313" s="27">
        <f>IF($O313&gt;=AL$1,$S313+$Y313+$Z313,$Y313+$Z313)</f>
        <v>400</v>
      </c>
      <c r="AM313" s="27">
        <f>IF($O313&gt;=AM$1,$S313+$Y313+$Z313,$Y313+$Z313)</f>
        <v>400</v>
      </c>
      <c r="AN313" s="27">
        <f>IF($O313&gt;=AN$1,$S313+$Y313+$Z313,$Y313+$Z313)</f>
        <v>400</v>
      </c>
      <c r="AO313" s="27">
        <f>IF($O313&gt;=AO$1,$S313+$Y313+$Z313,$Y313+$Z313)</f>
        <v>400</v>
      </c>
      <c r="AP313" s="27">
        <f>IF($O313&gt;=AP$1,$S313+$Y313+$Z313,$Y313+$Z313)</f>
        <v>400</v>
      </c>
      <c r="AQ313" s="27">
        <f>IF($O313&gt;=AQ$1,$S313+$Y313+$Z313,$Y313+$Z313)</f>
        <v>400</v>
      </c>
      <c r="AR313" s="27">
        <f>IF($O313&gt;=AR$1,$S313+$Y313+$Z313,$Y313+$Z313)</f>
        <v>400</v>
      </c>
      <c r="AS313" s="27">
        <f>IF($O313&gt;=AS$1,$S313+$Y313+$Z313,$Y313+$Z313)</f>
        <v>400</v>
      </c>
      <c r="AT313" s="27">
        <f>IF($O313&gt;=AT$1,$S313+$Y313+$Z313,$Y313+$Z313)</f>
        <v>400</v>
      </c>
      <c r="AU313" s="27">
        <f>IF($O313&gt;=AU$1,$S313+$Y313+$Z313,$Y313+$Z313)</f>
        <v>400</v>
      </c>
      <c r="AV313" s="27">
        <f>IF($O313&gt;=AV$1,$S313+$Y313+$Z313,$Y313+$Z313)</f>
        <v>400</v>
      </c>
      <c r="AW313" s="27">
        <f>IF($O313&gt;=AW$1,$S313+$Y313+$Z313,$Y313+$Z313)</f>
        <v>400</v>
      </c>
      <c r="AX313" s="27">
        <f>IF($O313&gt;=AX$1,$S313+$Y313+$Z313,$Y313+$Z313)</f>
        <v>400</v>
      </c>
      <c r="AY313" s="27">
        <f>IF($O313&gt;=AY$1,$S313+$Y313+$Z313,$Y313+$Z313)</f>
        <v>400</v>
      </c>
      <c r="AZ313" s="27">
        <f>IF($O313&gt;=AZ$1,$S313+$Y313+$Z313,$Y313+$Z313)</f>
        <v>400</v>
      </c>
      <c r="BA313" s="27">
        <f>IF($O313&gt;=BA$1,$S313+$Y313+$Z313,$Y313+$Z313)</f>
        <v>400</v>
      </c>
      <c r="BB313" s="27">
        <f>IF($O313&gt;=BB$1,$S313+$Y313+$Z313,$Y313+$Z313)</f>
        <v>400</v>
      </c>
      <c r="BC313" s="27">
        <f>IF($O313&gt;=BC$1,$S313+$Y313+$Z313,$Y313+$Z313)</f>
        <v>400</v>
      </c>
      <c r="BD313" s="27">
        <f>IF($O313&gt;=BD$1,$S313+$Y313+$Z313,$Y313+$Z313)</f>
        <v>400</v>
      </c>
      <c r="BE313" s="27">
        <f>IF($O313&gt;=BE$1,$S313+$Y313+$Z313,$Y313+$Z313)</f>
        <v>400</v>
      </c>
      <c r="BF313" s="27">
        <f>IF($O313&gt;=BF$1,$S313+$Y313+$Z313,$Y313+$Z313)</f>
        <v>400</v>
      </c>
      <c r="BG313" s="27">
        <f>IF($O313&gt;=BG$1,$S313+$Y313+$Z313,$Y313+$Z313)</f>
        <v>400</v>
      </c>
      <c r="BH313" s="27">
        <f>IF($O313&gt;=BH$1,$S313+$Y313+$Z313,$Y313+$Z313)</f>
        <v>400</v>
      </c>
      <c r="BI313" s="27">
        <f>IF($O313&gt;=BI$1,$S313+$Y313+$Z313,$Y313+$Z313)</f>
        <v>400</v>
      </c>
      <c r="BJ313" s="27">
        <f>IF($O313&gt;=BJ$1,$S313+$Y313+$Z313,$Y313+$Z313)</f>
        <v>400</v>
      </c>
      <c r="BK313" s="27">
        <f>IF($O313&gt;=BK$1,$S313+$Y313+$Z313,$Y313+$Z313)</f>
        <v>400</v>
      </c>
      <c r="BL313" s="27">
        <f>IF($O313&gt;=BL$1,$S313+$Y313+$Z313,$Y313+$Z313)</f>
        <v>400</v>
      </c>
      <c r="BM313" s="27">
        <f>IF($O313&gt;=BM$1,$S313+$Y313+$Z313,$Y313+$Z313)</f>
        <v>400</v>
      </c>
      <c r="BN313" s="27">
        <f>IF($O313&gt;=BN$1,$S313+$Y313+$Z313,$Y313+$Z313)</f>
        <v>400</v>
      </c>
      <c r="BO313" s="27">
        <f>IF($O313&gt;=BO$1,$S313+$Y313+$Z313,$Y313+$Z313)</f>
        <v>400</v>
      </c>
      <c r="BP313" s="27">
        <f>IF($O313&gt;=BP$1,$S313+$Y313+$Z313,$Y313+$Z313)</f>
        <v>400</v>
      </c>
      <c r="BQ313" s="27">
        <f>IF($O313&gt;=BQ$1,$S313+$Y313+$Z313,$Y313+$Z313)</f>
        <v>400</v>
      </c>
      <c r="BR313" s="27">
        <f>IF($O313&gt;=BR$1,$S313+$Y313+$Z313,$Y313+$Z313)</f>
        <v>400</v>
      </c>
      <c r="BS313" s="27">
        <f>IF($O313&gt;=BS$1,$S313+$Y313+$Z313,$Y313+$Z313)</f>
        <v>400</v>
      </c>
      <c r="BT313" s="27">
        <f>IF($O313&gt;=BT$1,$S313+$Y313+$Z313,$Y313+$Z313)</f>
        <v>400</v>
      </c>
      <c r="BU313" s="27">
        <f>IF($O313&gt;=BU$1,$S313+$Y313+$Z313,$Y313+$Z313)</f>
        <v>400</v>
      </c>
      <c r="BV313" s="27">
        <f>IF($O313&gt;=BV$1,$S313+$Y313+$Z313,$Y313+$Z313)</f>
        <v>400</v>
      </c>
      <c r="BW313" s="27">
        <f>IF($O313&gt;=BW$1,$S313+$Y313+$Z313,$Y313+$Z313)</f>
        <v>400</v>
      </c>
      <c r="BX313" s="27">
        <f>IF($O313&gt;=BX$1,$S313+$Y313+$Z313,$Y313+$Z313)</f>
        <v>400</v>
      </c>
      <c r="BY313" s="27">
        <f>IF($O313&gt;=BY$1,$S313+$Y313+$Z313,$Y313+$Z313)</f>
        <v>400</v>
      </c>
      <c r="BZ313" s="27">
        <f>IF($O313&gt;=BZ$1,$S313+$Y313+$Z313,$Y313+$Z313)</f>
        <v>400</v>
      </c>
      <c r="CA313" s="27">
        <f>IF($O313&gt;=CA$1,$S313+$Y313+$Z313,$Y313+$Z313)</f>
        <v>400</v>
      </c>
      <c r="CB313" s="27">
        <f>IF($O313&gt;=CB$1,$S313+$Y313+$Z313,$Y313+$Z313)</f>
        <v>400</v>
      </c>
      <c r="CC313" s="27">
        <f>IF($O313&gt;=CC$1,$S313+$Y313+$Z313,$Y313+$Z313)</f>
        <v>400</v>
      </c>
      <c r="CD313" s="27">
        <f>IF($O313&gt;=CD$1,$S313+$Y313+$Z313,$Y313+$Z313)</f>
        <v>400</v>
      </c>
      <c r="CE313" s="27">
        <f>IF($O313&gt;=CE$1,$S313+$Y313+$Z313,$Y313+$Z313)</f>
        <v>400</v>
      </c>
      <c r="CF313" s="27">
        <f>IF($O313&gt;=CF$1,$S313+$Y313+$Z313,$Y313+$Z313)</f>
        <v>400</v>
      </c>
      <c r="CG313" s="27">
        <f>IF($O313&gt;=CG$1,$S313+$Y313+$Z313,$Y313+$Z313)</f>
        <v>400</v>
      </c>
      <c r="CH313" s="27">
        <f>IF($O313&gt;=CH$1,$S313+$Y313+$Z313,$Y313+$Z313)</f>
        <v>400</v>
      </c>
      <c r="CI313" s="27">
        <f>IF($O313&gt;=CI$1,$S313+$Y313+$Z313,$Y313+$Z313)</f>
        <v>400</v>
      </c>
      <c r="CJ313" s="27">
        <f>IF($O313&gt;=CJ$1,$S313+$Y313+$Z313,$Y313+$Z313)</f>
        <v>400</v>
      </c>
      <c r="CK313" s="27">
        <f>IF($O313&gt;=CK$1,$S313+$Y313+$Z313,$Y313+$Z313)</f>
        <v>400</v>
      </c>
      <c r="CL313" s="27">
        <f>IF($O313&gt;=CL$1,$S313+$Y313+$Z313,$Y313+$Z313)</f>
        <v>400</v>
      </c>
      <c r="CM313" s="27">
        <f>IF($O313&gt;=CM$1,$S313+$Y313+$Z313,$Y313+$Z313)</f>
        <v>400</v>
      </c>
      <c r="CN313" s="27">
        <f>IF($O313&gt;=CN$1,$S313+$Y313,$Y313)</f>
        <v>0</v>
      </c>
      <c r="CO313" s="27">
        <f>IF($O313&gt;=CO$1,$S313+$Y313,$Y313)</f>
        <v>0</v>
      </c>
      <c r="CP313" s="27">
        <f>IF($O313&gt;=CP$1,$S313+$Y313,$Y313)</f>
        <v>0</v>
      </c>
      <c r="CQ313" s="27">
        <f>IF($O313&gt;=CQ$1,$S313+$Y313,$Y313)</f>
        <v>0</v>
      </c>
      <c r="CR313" s="27">
        <f>IF($O313&gt;=CR$1,$S313+$Y313,$Y313)</f>
        <v>0</v>
      </c>
      <c r="CS313" s="27">
        <f>IF($O313&gt;=CS$1,$S313+$Y313,$Y313)</f>
        <v>0</v>
      </c>
      <c r="CT313" s="27">
        <f>IF($O313&gt;=CT$1,$S313+$Y313,$Y313)</f>
        <v>0</v>
      </c>
      <c r="CU313" s="27">
        <f>IF($O313&gt;=CU$1,$S313+$Y313,$Y313)</f>
        <v>0</v>
      </c>
      <c r="CV313" s="27">
        <f>IF($O313&gt;=CV$1,$S313+$Y313,$Y313)</f>
        <v>0</v>
      </c>
      <c r="CW313" s="27">
        <f>IF($O313&gt;=CW$1,$S313+$Y313,$Y313)</f>
        <v>0</v>
      </c>
      <c r="CX313" s="27">
        <f>IF($O313&gt;=CX$1,$S313+$Y313,$Y313)</f>
        <v>0</v>
      </c>
      <c r="CY313" s="27">
        <f>IF($O313&gt;=CY$1,$S313+$Y313,$Y313)</f>
        <v>0</v>
      </c>
      <c r="CZ313" s="27">
        <f>IF($O313&gt;=CZ$1,$S313+$Y313,$Y313)</f>
        <v>0</v>
      </c>
      <c r="DA313" s="27">
        <f>IF($O313&gt;=DA$1,$S313+$Y313,$Y313)</f>
        <v>0</v>
      </c>
      <c r="DB313" s="27">
        <f>IF($O313&gt;=DB$1,$S313+$Y313,$Y313)</f>
        <v>0</v>
      </c>
      <c r="DC313" s="27">
        <f>IF($O313&gt;=DC$1,$S313+$Y313,$Y313)</f>
        <v>0</v>
      </c>
      <c r="DD313" s="27">
        <f>IF($O313&gt;=DD$1,$S313+$Y313,$Y313)</f>
        <v>0</v>
      </c>
      <c r="DE313" s="27">
        <f>IF($O313&gt;=DE$1,$S313+$Y313,$Y313)</f>
        <v>0</v>
      </c>
      <c r="DF313" s="27">
        <f>IF($O313&gt;=DF$1,$S313+$Y313,$Y313)</f>
        <v>0</v>
      </c>
      <c r="DG313" s="27">
        <f>IF($O313&gt;=DG$1,$S313+$Y313,$Y313)</f>
        <v>0</v>
      </c>
      <c r="DH313" s="27">
        <f>IF($O313&gt;=DH$1,$S313+$Y313,$Y313)</f>
        <v>0</v>
      </c>
      <c r="DI313" s="27">
        <f>IF($O313&gt;=DI$1,$S313+$Y313,$Y313)</f>
        <v>0</v>
      </c>
      <c r="DJ313" s="27">
        <f>IF($O313&gt;=DJ$1,$S313+$Y313,$Y313)</f>
        <v>0</v>
      </c>
      <c r="DK313" s="27">
        <f>IF($O313&gt;=DK$1,$S313+$Y313,$Y313)</f>
        <v>0</v>
      </c>
      <c r="DL313" s="27">
        <f>IF($O313&gt;=DL$1,$S313+$Y313,$Y313)</f>
        <v>0</v>
      </c>
      <c r="DM313" s="27">
        <f>IF($O313&gt;=DM$1,$S313+$Y313,$Y313)</f>
        <v>0</v>
      </c>
      <c r="DN313" s="27">
        <f>IF($O313&gt;=DN$1,$S313+$Y313,$Y313)</f>
        <v>0</v>
      </c>
      <c r="DO313" s="27">
        <f>IF($O313&gt;=DO$1,$S313+$Y313,$Y313)</f>
        <v>0</v>
      </c>
      <c r="DP313" s="27">
        <f>IF($O313&gt;=DP$1,$S313+$Y313,$Y313)</f>
        <v>0</v>
      </c>
      <c r="DQ313" s="27">
        <f>IF($O313&gt;=DQ$1,$S313+$Y313,$Y313)</f>
        <v>0</v>
      </c>
      <c r="DR313" s="27">
        <f>IF($O313&gt;=DR$1,$S313+$Y313,$Y313)</f>
        <v>0</v>
      </c>
      <c r="DS313" s="27">
        <f>IF($O313&gt;=DS$1,$S313+$Y313,$Y313)</f>
        <v>0</v>
      </c>
      <c r="DT313" s="27">
        <f>IF($O313&gt;=DT$1,$S313+$Y313,$Y313)</f>
        <v>0</v>
      </c>
      <c r="DU313" s="27">
        <f>IF($O313&gt;=DU$1,$S313+$Y313,$Y313)</f>
        <v>0</v>
      </c>
      <c r="DV313" s="27">
        <f>IF($O313&gt;=DV$1,$S313+$Y313,$Y313)</f>
        <v>0</v>
      </c>
      <c r="DW313" s="27">
        <f>IF($O313&gt;=DW$1,$S313+$Y313,$Y313)</f>
        <v>0</v>
      </c>
      <c r="DX313" s="27">
        <f>IF($O313&gt;=DX$1,$S313+$Y313,$Y313)</f>
        <v>0</v>
      </c>
      <c r="DY313" s="27">
        <f>IF($O313&gt;=DY$1,$S313+$Y313,$Y313)</f>
        <v>0</v>
      </c>
      <c r="DZ313" s="27">
        <f>IF($O313&gt;=DZ$1,$S313+$Y313,$Y313)</f>
        <v>0</v>
      </c>
      <c r="EA313" s="27">
        <f>IF($O313&gt;=EA$1,$S313+$Y313,$Y313)</f>
        <v>0</v>
      </c>
      <c r="EB313" s="27">
        <f>IF($O313&gt;=EB$1,$S313+$Y313,$Y313)</f>
        <v>0</v>
      </c>
      <c r="EC313" s="27">
        <f>IF($O313&gt;=EC$1,$S313+$Y313,$Y313)</f>
        <v>0</v>
      </c>
      <c r="ED313" s="27">
        <f>IF($O313&gt;=ED$1,$S313+$Y313,$Y313)</f>
        <v>0</v>
      </c>
      <c r="EE313" s="27">
        <f>IF($O313&gt;=EE$1,$S313+$Y313,$Y313)</f>
        <v>0</v>
      </c>
      <c r="EF313" s="27">
        <f>IF($O313&gt;=EF$1,$S313+$Y313,$Y313)</f>
        <v>0</v>
      </c>
      <c r="EG313" s="27">
        <f>IF($O313&gt;=EG$1,$S313+$Y313,$Y313)</f>
        <v>0</v>
      </c>
      <c r="EH313" s="27">
        <f>IF($O313&gt;=EH$1,$S313+$Y313,$Y313)</f>
        <v>0</v>
      </c>
      <c r="EI313" s="27">
        <f>IF($O313&gt;=EI$1,$S313+$Y313,$Y313)</f>
        <v>0</v>
      </c>
      <c r="EJ313" s="27">
        <f>IF($O313&gt;=EJ$1,$S313+$Y313,$Y313)</f>
        <v>0</v>
      </c>
      <c r="EK313" s="27">
        <f>IF($O313&gt;=EK$1,$S313+$Y313,$Y313)</f>
        <v>0</v>
      </c>
      <c r="EL313" s="27">
        <f>IF($O313&gt;=EL$1,$S313+$Y313,$Y313)</f>
        <v>0</v>
      </c>
      <c r="EM313" s="27">
        <f>IF($O313&gt;=EM$1,$S313+$Y313,$Y313)</f>
        <v>0</v>
      </c>
      <c r="EN313" s="27">
        <f>IF($O313&gt;=EN$1,$S313+$Y313,$Y313)</f>
        <v>0</v>
      </c>
      <c r="EO313" s="27">
        <f>IF($O313&gt;=EO$1,$S313+$Y313,$Y313)</f>
        <v>0</v>
      </c>
      <c r="EP313" s="27">
        <f>IF($O313&gt;=EP$1,$S313+$Y313,$Y313)</f>
        <v>0</v>
      </c>
      <c r="EQ313" s="27">
        <f>IF($O313&gt;=EQ$1,$S313+$Y313,$Y313)</f>
        <v>0</v>
      </c>
      <c r="ER313" s="27">
        <f>IF($O313&gt;=ER$1,$S313+$Y313,$Y313)</f>
        <v>0</v>
      </c>
      <c r="ES313" s="27">
        <f>IF($O313&gt;=ES$1,$S313+$Y313,$Y313)</f>
        <v>0</v>
      </c>
      <c r="ET313" s="27">
        <f>IF($O313&gt;=ET$1,$S313+$Y313,$Y313)</f>
        <v>0</v>
      </c>
      <c r="EU313" s="27">
        <f>IF($O313&gt;=EU$1,$S313+$Y313,$Y313)</f>
        <v>0</v>
      </c>
      <c r="EV313" s="27">
        <f>IF($O313&gt;=EV$1,$S313,0)</f>
        <v>0</v>
      </c>
      <c r="EW313" s="27">
        <f>IF($O313&gt;=EW$1,$S313,0)</f>
        <v>0</v>
      </c>
      <c r="EX313" s="27">
        <f>IF($O313&gt;=EX$1,$S313,0)</f>
        <v>0</v>
      </c>
      <c r="EY313" s="27">
        <f>IF($O313&gt;=EY$1,$S313,0)</f>
        <v>0</v>
      </c>
      <c r="EZ313" s="27">
        <f>IF($O313&gt;=EZ$1,$S313,0)</f>
        <v>0</v>
      </c>
      <c r="FA313" s="27">
        <f>IF($O313&gt;=FA$1,$S313,0)</f>
        <v>0</v>
      </c>
      <c r="FB313" s="27">
        <f>IF($O313&gt;=FB$1,$S313,0)</f>
        <v>0</v>
      </c>
      <c r="FC313" s="27">
        <f>IF($O313&gt;=FC$1,$S313,0)</f>
        <v>0</v>
      </c>
      <c r="FD313" s="27">
        <f>IF($O313&gt;=FD$1,$S313,0)</f>
        <v>0</v>
      </c>
      <c r="FE313" s="27">
        <f>IF($O313&gt;=FE$1,$S313,0)</f>
        <v>0</v>
      </c>
      <c r="FF313" s="27">
        <f>IF($O313&gt;=FF$1,$S313,0)</f>
        <v>0</v>
      </c>
      <c r="FG313" s="27">
        <f>IF($O313&gt;=FG$1,$S313,0)</f>
        <v>0</v>
      </c>
      <c r="FH313" s="27">
        <f>IF($O313&gt;=FH$1,$S313,0)</f>
        <v>0</v>
      </c>
      <c r="FI313" s="27">
        <f>IF($O313&gt;=FI$1,$S313,0)</f>
        <v>0</v>
      </c>
      <c r="FJ313" s="27">
        <f>IF($O313&gt;=FJ$1,$S313,0)</f>
        <v>0</v>
      </c>
      <c r="FK313" s="27">
        <f>IF($O313&gt;=FK$1,$S313,0)</f>
        <v>0</v>
      </c>
      <c r="FL313" s="27">
        <f>IF($O313&gt;=FL$1,$S313,0)</f>
        <v>0</v>
      </c>
      <c r="FM313" s="27">
        <f>IF($O313&gt;=FM$1,$S313,0)</f>
        <v>0</v>
      </c>
      <c r="FN313" s="27">
        <f>IF($O313&gt;=FN$1,$S313,0)</f>
        <v>0</v>
      </c>
      <c r="FO313" s="27">
        <f>IF($O313&gt;=FO$1,$S313,0)</f>
        <v>0</v>
      </c>
      <c r="FP313" s="27">
        <f>IF($O313&gt;=FP$1,$S313,0)</f>
        <v>0</v>
      </c>
      <c r="FQ313" s="27">
        <f>IF($O313&gt;=FQ$1,$S313,0)</f>
        <v>0</v>
      </c>
      <c r="FR313" s="27">
        <f>IF($O313&gt;=FR$1,$S313,0)</f>
        <v>0</v>
      </c>
      <c r="FS313" s="27">
        <f>IF($O313&gt;=FS$1,$S313,0)</f>
        <v>0</v>
      </c>
      <c r="FT313" s="27">
        <f>IF($O313&gt;=FT$1,$S313,0)</f>
        <v>0</v>
      </c>
      <c r="FU313" s="27">
        <f>IF($O313&gt;=FU$1,$S313,0)</f>
        <v>0</v>
      </c>
      <c r="FV313" s="27">
        <f>IF($O313&gt;=FV$1,$S313,0)</f>
        <v>0</v>
      </c>
      <c r="FW313" s="27">
        <f>IF($O313&gt;=FW$1,$S313,0)</f>
        <v>0</v>
      </c>
      <c r="FX313" s="27">
        <f>IF($O313&gt;=FX$1,$S313,0)</f>
        <v>0</v>
      </c>
      <c r="FY313" s="27">
        <f>IF($O313&gt;=FY$1,$S313,0)</f>
        <v>0</v>
      </c>
      <c r="FZ313" s="27">
        <f>IF($O313&gt;=FZ$1,$S313,0)</f>
        <v>0</v>
      </c>
      <c r="GA313" s="27">
        <f>IF($O313&gt;=GA$1,$S313,0)</f>
        <v>0</v>
      </c>
      <c r="GB313" s="27">
        <f>IF($O313&gt;=GB$1,$S313,0)</f>
        <v>0</v>
      </c>
      <c r="GC313" s="27">
        <f>IF($O313&gt;=GC$1,$S313,0)</f>
        <v>0</v>
      </c>
      <c r="GD313" s="27">
        <f>IF($O313&gt;=GD$1,$S313,0)</f>
        <v>0</v>
      </c>
      <c r="GE313" s="27">
        <f>IF($O313&gt;=GE$1,$S313,0)</f>
        <v>0</v>
      </c>
      <c r="GF313" s="27">
        <f>IF($O313&gt;=GF$1,$S313,0)</f>
        <v>0</v>
      </c>
      <c r="GG313" s="27">
        <f>IF($O313&gt;=GG$1,$S313,0)</f>
        <v>0</v>
      </c>
      <c r="GH313" s="27">
        <f>IF($O313&gt;=GH$1,$S313,0)</f>
        <v>0</v>
      </c>
      <c r="GI313" s="27">
        <f>IF($O313&gt;=GI$1,$S313,0)</f>
        <v>0</v>
      </c>
      <c r="GJ313" s="27">
        <f>IF($O313&gt;=GJ$1,$S313,0)</f>
        <v>0</v>
      </c>
      <c r="GK313" s="27">
        <f>IF($O313&gt;=GK$1,$S313,0)</f>
        <v>0</v>
      </c>
      <c r="GL313" s="27">
        <f>IF($O313&gt;=GL$1,$S313,0)</f>
        <v>0</v>
      </c>
      <c r="GM313" s="27">
        <f>IF($O313&gt;=GM$1,$S313,0)</f>
        <v>0</v>
      </c>
      <c r="GN313" s="27">
        <f>IF($O313&gt;=GN$1,$S313,0)</f>
        <v>0</v>
      </c>
      <c r="GO313" s="27">
        <f>IF($O313&gt;=GO$1,$S313,0)</f>
        <v>0</v>
      </c>
      <c r="GP313" s="27">
        <f>IF($O313&gt;=GP$1,$S313,0)</f>
        <v>0</v>
      </c>
      <c r="GQ313" s="27">
        <f>IF($O313&gt;=GQ$1,$S313,0)</f>
        <v>0</v>
      </c>
      <c r="GR313" s="27">
        <f>IF($O313&gt;=GR$1,$S313,0)</f>
        <v>0</v>
      </c>
      <c r="GS313" s="27">
        <f>IF($O313&gt;=GS$1,$S313,0)</f>
        <v>0</v>
      </c>
      <c r="GT313" s="27">
        <f>IF($O313&gt;=GT$1,$S313,0)</f>
        <v>0</v>
      </c>
      <c r="GU313" s="27">
        <f>IF($O313&gt;=GU$1,$S313,0)</f>
        <v>0</v>
      </c>
      <c r="GV313" s="27">
        <f>IF($O313&gt;=GV$1,$S313,0)</f>
        <v>0</v>
      </c>
      <c r="GW313" s="27">
        <f>IF($O313&gt;=GW$1,$S313,0)</f>
        <v>0</v>
      </c>
      <c r="GX313" s="27">
        <f>IF($O313&gt;=GX$1,$S313,0)</f>
        <v>0</v>
      </c>
      <c r="GY313" s="27">
        <f>IF($O313&gt;=GY$1,$S313,0)</f>
        <v>0</v>
      </c>
      <c r="GZ313" s="27">
        <f>IF($O313&gt;=GZ$1,$S313,0)</f>
        <v>0</v>
      </c>
      <c r="HA313" s="27">
        <f>IF($O313&gt;=HA$1,$S313,0)</f>
        <v>0</v>
      </c>
      <c r="HB313" s="27">
        <f>IF($O313&gt;=HB$1,$S313,0)</f>
        <v>0</v>
      </c>
      <c r="HC313" s="27">
        <f>IF($O313&gt;=HC$1,$S313,0)</f>
        <v>0</v>
      </c>
    </row>
    <row r="314" spans="1:211">
      <c r="A314" s="3">
        <v>180645</v>
      </c>
      <c r="B314" s="3" t="s">
        <v>106</v>
      </c>
      <c r="C314" s="3" t="s">
        <v>107</v>
      </c>
      <c r="D314" s="3">
        <v>46</v>
      </c>
      <c r="E314" s="4">
        <v>41039</v>
      </c>
      <c r="F314" s="5">
        <v>6.1150684931506847</v>
      </c>
      <c r="G314" s="3" t="s">
        <v>99</v>
      </c>
      <c r="H314" s="4">
        <v>26439</v>
      </c>
      <c r="I314" s="9" t="s">
        <v>826</v>
      </c>
      <c r="J314" s="5">
        <v>2871</v>
      </c>
      <c r="K314" s="31">
        <v>338</v>
      </c>
      <c r="L314" s="32">
        <v>6</v>
      </c>
      <c r="M314" s="33">
        <f>VLOOKUP(L314,FIND,3,TRUE)</f>
        <v>1</v>
      </c>
      <c r="N314" s="32">
        <f>IF(L314&gt;30,180,VLOOKUP(L314,TEMPO,2,FALSE))</f>
        <v>36</v>
      </c>
      <c r="O314" s="32">
        <f>IF(R314&gt;0,4,N314)</f>
        <v>4</v>
      </c>
      <c r="P314" s="96">
        <f>J314*M314*L314</f>
        <v>17226</v>
      </c>
      <c r="Q314" s="96">
        <f>10934.45*2</f>
        <v>21868.9</v>
      </c>
      <c r="R314" s="96">
        <f>IF(P314&lt;=Q314,P314/4,0)</f>
        <v>4306.5</v>
      </c>
      <c r="S314" s="5">
        <f>IF(P314&gt;=Q314,P314/N314,0)</f>
        <v>0</v>
      </c>
      <c r="T314" s="3"/>
      <c r="U314" s="3">
        <f>IF(T314="",1,0)</f>
        <v>1</v>
      </c>
      <c r="V314" s="3">
        <v>635</v>
      </c>
      <c r="W314" s="5">
        <v>0</v>
      </c>
      <c r="X314" s="5">
        <v>164.39</v>
      </c>
      <c r="Y314" s="5">
        <f>X314*W314</f>
        <v>0</v>
      </c>
      <c r="Z314" s="5">
        <v>400</v>
      </c>
      <c r="AA314" s="5">
        <f>S314+Y314+Z314</f>
        <v>400</v>
      </c>
      <c r="AB314" s="39">
        <f>(J314/12+J314/12*1.3333333333+450/12+J314/30*6/12+J314)*1.3+Y314+Z314+153.9</f>
        <v>5122.8799999896319</v>
      </c>
      <c r="AC314" s="39" t="s">
        <v>107</v>
      </c>
      <c r="AD314" s="39">
        <f>J314*1.3+400+153.9</f>
        <v>4286.2</v>
      </c>
      <c r="AE314" s="39">
        <f>SUMIFS('CUSTO MENSAL FUNC NOVO'!H:H,'CUSTO MENSAL FUNC NOVO'!A:A,'VALORES MENSAIS'!AC314)</f>
        <v>3348.9422500000001</v>
      </c>
      <c r="AF314" s="27">
        <f>IF($R314&gt;0,$R314,$S314)+$Y314+$Z314</f>
        <v>4706.5</v>
      </c>
      <c r="AG314" s="27">
        <f>IF($R314&gt;0,$R314,$S314)+$Y314+$Z314</f>
        <v>4706.5</v>
      </c>
      <c r="AH314" s="27">
        <f>IF($R314&gt;0,$R314,$S314)+$Y314+$Z314</f>
        <v>4706.5</v>
      </c>
      <c r="AI314" s="27">
        <f>IF($R314&gt;0,$R314,$S314)+$Y314+$Z314</f>
        <v>4706.5</v>
      </c>
      <c r="AJ314" s="27">
        <f>IF($O314&gt;=AJ$1,$S314+$Y314+$Z314,$Y314+$Z314)</f>
        <v>400</v>
      </c>
      <c r="AK314" s="27">
        <f>IF($O314&gt;=AK$1,$S314+$Y314+$Z314,$Y314+$Z314)</f>
        <v>400</v>
      </c>
      <c r="AL314" s="27">
        <f>IF($O314&gt;=AL$1,$S314+$Y314+$Z314,$Y314+$Z314)</f>
        <v>400</v>
      </c>
      <c r="AM314" s="27">
        <f>IF($O314&gt;=AM$1,$S314+$Y314+$Z314,$Y314+$Z314)</f>
        <v>400</v>
      </c>
      <c r="AN314" s="27">
        <f>IF($O314&gt;=AN$1,$S314+$Y314+$Z314,$Y314+$Z314)</f>
        <v>400</v>
      </c>
      <c r="AO314" s="27">
        <f>IF($O314&gt;=AO$1,$S314+$Y314+$Z314,$Y314+$Z314)</f>
        <v>400</v>
      </c>
      <c r="AP314" s="27">
        <f>IF($O314&gt;=AP$1,$S314+$Y314+$Z314,$Y314+$Z314)</f>
        <v>400</v>
      </c>
      <c r="AQ314" s="27">
        <f>IF($O314&gt;=AQ$1,$S314+$Y314+$Z314,$Y314+$Z314)</f>
        <v>400</v>
      </c>
      <c r="AR314" s="27">
        <f>IF($O314&gt;=AR$1,$S314+$Y314+$Z314,$Y314+$Z314)</f>
        <v>400</v>
      </c>
      <c r="AS314" s="27">
        <f>IF($O314&gt;=AS$1,$S314+$Y314+$Z314,$Y314+$Z314)</f>
        <v>400</v>
      </c>
      <c r="AT314" s="27">
        <f>IF($O314&gt;=AT$1,$S314+$Y314+$Z314,$Y314+$Z314)</f>
        <v>400</v>
      </c>
      <c r="AU314" s="27">
        <f>IF($O314&gt;=AU$1,$S314+$Y314+$Z314,$Y314+$Z314)</f>
        <v>400</v>
      </c>
      <c r="AV314" s="27">
        <f>IF($O314&gt;=AV$1,$S314+$Y314+$Z314,$Y314+$Z314)</f>
        <v>400</v>
      </c>
      <c r="AW314" s="27">
        <f>IF($O314&gt;=AW$1,$S314+$Y314+$Z314,$Y314+$Z314)</f>
        <v>400</v>
      </c>
      <c r="AX314" s="27">
        <f>IF($O314&gt;=AX$1,$S314+$Y314+$Z314,$Y314+$Z314)</f>
        <v>400</v>
      </c>
      <c r="AY314" s="27">
        <f>IF($O314&gt;=AY$1,$S314+$Y314+$Z314,$Y314+$Z314)</f>
        <v>400</v>
      </c>
      <c r="AZ314" s="27">
        <f>IF($O314&gt;=AZ$1,$S314+$Y314+$Z314,$Y314+$Z314)</f>
        <v>400</v>
      </c>
      <c r="BA314" s="27">
        <f>IF($O314&gt;=BA$1,$S314+$Y314+$Z314,$Y314+$Z314)</f>
        <v>400</v>
      </c>
      <c r="BB314" s="27">
        <f>IF($O314&gt;=BB$1,$S314+$Y314+$Z314,$Y314+$Z314)</f>
        <v>400</v>
      </c>
      <c r="BC314" s="27">
        <f>IF($O314&gt;=BC$1,$S314+$Y314+$Z314,$Y314+$Z314)</f>
        <v>400</v>
      </c>
      <c r="BD314" s="27">
        <f>IF($O314&gt;=BD$1,$S314+$Y314+$Z314,$Y314+$Z314)</f>
        <v>400</v>
      </c>
      <c r="BE314" s="27">
        <f>IF($O314&gt;=BE$1,$S314+$Y314+$Z314,$Y314+$Z314)</f>
        <v>400</v>
      </c>
      <c r="BF314" s="27">
        <f>IF($O314&gt;=BF$1,$S314+$Y314+$Z314,$Y314+$Z314)</f>
        <v>400</v>
      </c>
      <c r="BG314" s="27">
        <f>IF($O314&gt;=BG$1,$S314+$Y314+$Z314,$Y314+$Z314)</f>
        <v>400</v>
      </c>
      <c r="BH314" s="27">
        <f>IF($O314&gt;=BH$1,$S314+$Y314+$Z314,$Y314+$Z314)</f>
        <v>400</v>
      </c>
      <c r="BI314" s="27">
        <f>IF($O314&gt;=BI$1,$S314+$Y314+$Z314,$Y314+$Z314)</f>
        <v>400</v>
      </c>
      <c r="BJ314" s="27">
        <f>IF($O314&gt;=BJ$1,$S314+$Y314+$Z314,$Y314+$Z314)</f>
        <v>400</v>
      </c>
      <c r="BK314" s="27">
        <f>IF($O314&gt;=BK$1,$S314+$Y314+$Z314,$Y314+$Z314)</f>
        <v>400</v>
      </c>
      <c r="BL314" s="27">
        <f>IF($O314&gt;=BL$1,$S314+$Y314+$Z314,$Y314+$Z314)</f>
        <v>400</v>
      </c>
      <c r="BM314" s="27">
        <f>IF($O314&gt;=BM$1,$S314+$Y314+$Z314,$Y314+$Z314)</f>
        <v>400</v>
      </c>
      <c r="BN314" s="27">
        <f>IF($O314&gt;=BN$1,$S314+$Y314+$Z314,$Y314+$Z314)</f>
        <v>400</v>
      </c>
      <c r="BO314" s="27">
        <f>IF($O314&gt;=BO$1,$S314+$Y314+$Z314,$Y314+$Z314)</f>
        <v>400</v>
      </c>
      <c r="BP314" s="27">
        <f>IF($O314&gt;=BP$1,$S314+$Y314+$Z314,$Y314+$Z314)</f>
        <v>400</v>
      </c>
      <c r="BQ314" s="27">
        <f>IF($O314&gt;=BQ$1,$S314+$Y314+$Z314,$Y314+$Z314)</f>
        <v>400</v>
      </c>
      <c r="BR314" s="27">
        <f>IF($O314&gt;=BR$1,$S314+$Y314+$Z314,$Y314+$Z314)</f>
        <v>400</v>
      </c>
      <c r="BS314" s="27">
        <f>IF($O314&gt;=BS$1,$S314+$Y314+$Z314,$Y314+$Z314)</f>
        <v>400</v>
      </c>
      <c r="BT314" s="27">
        <f>IF($O314&gt;=BT$1,$S314+$Y314+$Z314,$Y314+$Z314)</f>
        <v>400</v>
      </c>
      <c r="BU314" s="27">
        <f>IF($O314&gt;=BU$1,$S314+$Y314+$Z314,$Y314+$Z314)</f>
        <v>400</v>
      </c>
      <c r="BV314" s="27">
        <f>IF($O314&gt;=BV$1,$S314+$Y314+$Z314,$Y314+$Z314)</f>
        <v>400</v>
      </c>
      <c r="BW314" s="27">
        <f>IF($O314&gt;=BW$1,$S314+$Y314+$Z314,$Y314+$Z314)</f>
        <v>400</v>
      </c>
      <c r="BX314" s="27">
        <f>IF($O314&gt;=BX$1,$S314+$Y314+$Z314,$Y314+$Z314)</f>
        <v>400</v>
      </c>
      <c r="BY314" s="27">
        <f>IF($O314&gt;=BY$1,$S314+$Y314+$Z314,$Y314+$Z314)</f>
        <v>400</v>
      </c>
      <c r="BZ314" s="27">
        <f>IF($O314&gt;=BZ$1,$S314+$Y314+$Z314,$Y314+$Z314)</f>
        <v>400</v>
      </c>
      <c r="CA314" s="27">
        <f>IF($O314&gt;=CA$1,$S314+$Y314+$Z314,$Y314+$Z314)</f>
        <v>400</v>
      </c>
      <c r="CB314" s="27">
        <f>IF($O314&gt;=CB$1,$S314+$Y314+$Z314,$Y314+$Z314)</f>
        <v>400</v>
      </c>
      <c r="CC314" s="27">
        <f>IF($O314&gt;=CC$1,$S314+$Y314+$Z314,$Y314+$Z314)</f>
        <v>400</v>
      </c>
      <c r="CD314" s="27">
        <f>IF($O314&gt;=CD$1,$S314+$Y314+$Z314,$Y314+$Z314)</f>
        <v>400</v>
      </c>
      <c r="CE314" s="27">
        <f>IF($O314&gt;=CE$1,$S314+$Y314+$Z314,$Y314+$Z314)</f>
        <v>400</v>
      </c>
      <c r="CF314" s="27">
        <f>IF($O314&gt;=CF$1,$S314+$Y314+$Z314,$Y314+$Z314)</f>
        <v>400</v>
      </c>
      <c r="CG314" s="27">
        <f>IF($O314&gt;=CG$1,$S314+$Y314+$Z314,$Y314+$Z314)</f>
        <v>400</v>
      </c>
      <c r="CH314" s="27">
        <f>IF($O314&gt;=CH$1,$S314+$Y314+$Z314,$Y314+$Z314)</f>
        <v>400</v>
      </c>
      <c r="CI314" s="27">
        <f>IF($O314&gt;=CI$1,$S314+$Y314+$Z314,$Y314+$Z314)</f>
        <v>400</v>
      </c>
      <c r="CJ314" s="27">
        <f>IF($O314&gt;=CJ$1,$S314+$Y314+$Z314,$Y314+$Z314)</f>
        <v>400</v>
      </c>
      <c r="CK314" s="27">
        <f>IF($O314&gt;=CK$1,$S314+$Y314+$Z314,$Y314+$Z314)</f>
        <v>400</v>
      </c>
      <c r="CL314" s="27">
        <f>IF($O314&gt;=CL$1,$S314+$Y314+$Z314,$Y314+$Z314)</f>
        <v>400</v>
      </c>
      <c r="CM314" s="27">
        <f>IF($O314&gt;=CM$1,$S314+$Y314+$Z314,$Y314+$Z314)</f>
        <v>400</v>
      </c>
      <c r="CN314" s="27">
        <f>IF($O314&gt;=CN$1,$S314+$Y314,$Y314)</f>
        <v>0</v>
      </c>
      <c r="CO314" s="27">
        <f>IF($O314&gt;=CO$1,$S314+$Y314,$Y314)</f>
        <v>0</v>
      </c>
      <c r="CP314" s="27">
        <f>IF($O314&gt;=CP$1,$S314+$Y314,$Y314)</f>
        <v>0</v>
      </c>
      <c r="CQ314" s="27">
        <f>IF($O314&gt;=CQ$1,$S314+$Y314,$Y314)</f>
        <v>0</v>
      </c>
      <c r="CR314" s="27">
        <f>IF($O314&gt;=CR$1,$S314+$Y314,$Y314)</f>
        <v>0</v>
      </c>
      <c r="CS314" s="27">
        <f>IF($O314&gt;=CS$1,$S314+$Y314,$Y314)</f>
        <v>0</v>
      </c>
      <c r="CT314" s="27">
        <f>IF($O314&gt;=CT$1,$S314+$Y314,$Y314)</f>
        <v>0</v>
      </c>
      <c r="CU314" s="27">
        <f>IF($O314&gt;=CU$1,$S314+$Y314,$Y314)</f>
        <v>0</v>
      </c>
      <c r="CV314" s="27">
        <f>IF($O314&gt;=CV$1,$S314+$Y314,$Y314)</f>
        <v>0</v>
      </c>
      <c r="CW314" s="27">
        <f>IF($O314&gt;=CW$1,$S314+$Y314,$Y314)</f>
        <v>0</v>
      </c>
      <c r="CX314" s="27">
        <f>IF($O314&gt;=CX$1,$S314+$Y314,$Y314)</f>
        <v>0</v>
      </c>
      <c r="CY314" s="27">
        <f>IF($O314&gt;=CY$1,$S314+$Y314,$Y314)</f>
        <v>0</v>
      </c>
      <c r="CZ314" s="27">
        <f>IF($O314&gt;=CZ$1,$S314+$Y314,$Y314)</f>
        <v>0</v>
      </c>
      <c r="DA314" s="27">
        <f>IF($O314&gt;=DA$1,$S314+$Y314,$Y314)</f>
        <v>0</v>
      </c>
      <c r="DB314" s="27">
        <f>IF($O314&gt;=DB$1,$S314+$Y314,$Y314)</f>
        <v>0</v>
      </c>
      <c r="DC314" s="27">
        <f>IF($O314&gt;=DC$1,$S314+$Y314,$Y314)</f>
        <v>0</v>
      </c>
      <c r="DD314" s="27">
        <f>IF($O314&gt;=DD$1,$S314+$Y314,$Y314)</f>
        <v>0</v>
      </c>
      <c r="DE314" s="27">
        <f>IF($O314&gt;=DE$1,$S314+$Y314,$Y314)</f>
        <v>0</v>
      </c>
      <c r="DF314" s="27">
        <f>IF($O314&gt;=DF$1,$S314+$Y314,$Y314)</f>
        <v>0</v>
      </c>
      <c r="DG314" s="27">
        <f>IF($O314&gt;=DG$1,$S314+$Y314,$Y314)</f>
        <v>0</v>
      </c>
      <c r="DH314" s="27">
        <f>IF($O314&gt;=DH$1,$S314+$Y314,$Y314)</f>
        <v>0</v>
      </c>
      <c r="DI314" s="27">
        <f>IF($O314&gt;=DI$1,$S314+$Y314,$Y314)</f>
        <v>0</v>
      </c>
      <c r="DJ314" s="27">
        <f>IF($O314&gt;=DJ$1,$S314+$Y314,$Y314)</f>
        <v>0</v>
      </c>
      <c r="DK314" s="27">
        <f>IF($O314&gt;=DK$1,$S314+$Y314,$Y314)</f>
        <v>0</v>
      </c>
      <c r="DL314" s="27">
        <f>IF($O314&gt;=DL$1,$S314+$Y314,$Y314)</f>
        <v>0</v>
      </c>
      <c r="DM314" s="27">
        <f>IF($O314&gt;=DM$1,$S314+$Y314,$Y314)</f>
        <v>0</v>
      </c>
      <c r="DN314" s="27">
        <f>IF($O314&gt;=DN$1,$S314+$Y314,$Y314)</f>
        <v>0</v>
      </c>
      <c r="DO314" s="27">
        <f>IF($O314&gt;=DO$1,$S314+$Y314,$Y314)</f>
        <v>0</v>
      </c>
      <c r="DP314" s="27">
        <f>IF($O314&gt;=DP$1,$S314+$Y314,$Y314)</f>
        <v>0</v>
      </c>
      <c r="DQ314" s="27">
        <f>IF($O314&gt;=DQ$1,$S314+$Y314,$Y314)</f>
        <v>0</v>
      </c>
      <c r="DR314" s="27">
        <f>IF($O314&gt;=DR$1,$S314+$Y314,$Y314)</f>
        <v>0</v>
      </c>
      <c r="DS314" s="27">
        <f>IF($O314&gt;=DS$1,$S314+$Y314,$Y314)</f>
        <v>0</v>
      </c>
      <c r="DT314" s="27">
        <f>IF($O314&gt;=DT$1,$S314+$Y314,$Y314)</f>
        <v>0</v>
      </c>
      <c r="DU314" s="27">
        <f>IF($O314&gt;=DU$1,$S314+$Y314,$Y314)</f>
        <v>0</v>
      </c>
      <c r="DV314" s="27">
        <f>IF($O314&gt;=DV$1,$S314+$Y314,$Y314)</f>
        <v>0</v>
      </c>
      <c r="DW314" s="27">
        <f>IF($O314&gt;=DW$1,$S314+$Y314,$Y314)</f>
        <v>0</v>
      </c>
      <c r="DX314" s="27">
        <f>IF($O314&gt;=DX$1,$S314+$Y314,$Y314)</f>
        <v>0</v>
      </c>
      <c r="DY314" s="27">
        <f>IF($O314&gt;=DY$1,$S314+$Y314,$Y314)</f>
        <v>0</v>
      </c>
      <c r="DZ314" s="27">
        <f>IF($O314&gt;=DZ$1,$S314+$Y314,$Y314)</f>
        <v>0</v>
      </c>
      <c r="EA314" s="27">
        <f>IF($O314&gt;=EA$1,$S314+$Y314,$Y314)</f>
        <v>0</v>
      </c>
      <c r="EB314" s="27">
        <f>IF($O314&gt;=EB$1,$S314+$Y314,$Y314)</f>
        <v>0</v>
      </c>
      <c r="EC314" s="27">
        <f>IF($O314&gt;=EC$1,$S314+$Y314,$Y314)</f>
        <v>0</v>
      </c>
      <c r="ED314" s="27">
        <f>IF($O314&gt;=ED$1,$S314+$Y314,$Y314)</f>
        <v>0</v>
      </c>
      <c r="EE314" s="27">
        <f>IF($O314&gt;=EE$1,$S314+$Y314,$Y314)</f>
        <v>0</v>
      </c>
      <c r="EF314" s="27">
        <f>IF($O314&gt;=EF$1,$S314+$Y314,$Y314)</f>
        <v>0</v>
      </c>
      <c r="EG314" s="27">
        <f>IF($O314&gt;=EG$1,$S314+$Y314,$Y314)</f>
        <v>0</v>
      </c>
      <c r="EH314" s="27">
        <f>IF($O314&gt;=EH$1,$S314+$Y314,$Y314)</f>
        <v>0</v>
      </c>
      <c r="EI314" s="27">
        <f>IF($O314&gt;=EI$1,$S314+$Y314,$Y314)</f>
        <v>0</v>
      </c>
      <c r="EJ314" s="27">
        <f>IF($O314&gt;=EJ$1,$S314+$Y314,$Y314)</f>
        <v>0</v>
      </c>
      <c r="EK314" s="27">
        <f>IF($O314&gt;=EK$1,$S314+$Y314,$Y314)</f>
        <v>0</v>
      </c>
      <c r="EL314" s="27">
        <f>IF($O314&gt;=EL$1,$S314+$Y314,$Y314)</f>
        <v>0</v>
      </c>
      <c r="EM314" s="27">
        <f>IF($O314&gt;=EM$1,$S314+$Y314,$Y314)</f>
        <v>0</v>
      </c>
      <c r="EN314" s="27">
        <f>IF($O314&gt;=EN$1,$S314+$Y314,$Y314)</f>
        <v>0</v>
      </c>
      <c r="EO314" s="27">
        <f>IF($O314&gt;=EO$1,$S314+$Y314,$Y314)</f>
        <v>0</v>
      </c>
      <c r="EP314" s="27">
        <f>IF($O314&gt;=EP$1,$S314+$Y314,$Y314)</f>
        <v>0</v>
      </c>
      <c r="EQ314" s="27">
        <f>IF($O314&gt;=EQ$1,$S314+$Y314,$Y314)</f>
        <v>0</v>
      </c>
      <c r="ER314" s="27">
        <f>IF($O314&gt;=ER$1,$S314+$Y314,$Y314)</f>
        <v>0</v>
      </c>
      <c r="ES314" s="27">
        <f>IF($O314&gt;=ES$1,$S314+$Y314,$Y314)</f>
        <v>0</v>
      </c>
      <c r="ET314" s="27">
        <f>IF($O314&gt;=ET$1,$S314+$Y314,$Y314)</f>
        <v>0</v>
      </c>
      <c r="EU314" s="27">
        <f>IF($O314&gt;=EU$1,$S314+$Y314,$Y314)</f>
        <v>0</v>
      </c>
      <c r="EV314" s="27">
        <f>IF($O314&gt;=EV$1,$S314,0)</f>
        <v>0</v>
      </c>
      <c r="EW314" s="27">
        <f>IF($O314&gt;=EW$1,$S314,0)</f>
        <v>0</v>
      </c>
      <c r="EX314" s="27">
        <f>IF($O314&gt;=EX$1,$S314,0)</f>
        <v>0</v>
      </c>
      <c r="EY314" s="27">
        <f>IF($O314&gt;=EY$1,$S314,0)</f>
        <v>0</v>
      </c>
      <c r="EZ314" s="27">
        <f>IF($O314&gt;=EZ$1,$S314,0)</f>
        <v>0</v>
      </c>
      <c r="FA314" s="27">
        <f>IF($O314&gt;=FA$1,$S314,0)</f>
        <v>0</v>
      </c>
      <c r="FB314" s="27">
        <f>IF($O314&gt;=FB$1,$S314,0)</f>
        <v>0</v>
      </c>
      <c r="FC314" s="27">
        <f>IF($O314&gt;=FC$1,$S314,0)</f>
        <v>0</v>
      </c>
      <c r="FD314" s="27">
        <f>IF($O314&gt;=FD$1,$S314,0)</f>
        <v>0</v>
      </c>
      <c r="FE314" s="27">
        <f>IF($O314&gt;=FE$1,$S314,0)</f>
        <v>0</v>
      </c>
      <c r="FF314" s="27">
        <f>IF($O314&gt;=FF$1,$S314,0)</f>
        <v>0</v>
      </c>
      <c r="FG314" s="27">
        <f>IF($O314&gt;=FG$1,$S314,0)</f>
        <v>0</v>
      </c>
      <c r="FH314" s="27">
        <f>IF($O314&gt;=FH$1,$S314,0)</f>
        <v>0</v>
      </c>
      <c r="FI314" s="27">
        <f>IF($O314&gt;=FI$1,$S314,0)</f>
        <v>0</v>
      </c>
      <c r="FJ314" s="27">
        <f>IF($O314&gt;=FJ$1,$S314,0)</f>
        <v>0</v>
      </c>
      <c r="FK314" s="27">
        <f>IF($O314&gt;=FK$1,$S314,0)</f>
        <v>0</v>
      </c>
      <c r="FL314" s="27">
        <f>IF($O314&gt;=FL$1,$S314,0)</f>
        <v>0</v>
      </c>
      <c r="FM314" s="27">
        <f>IF($O314&gt;=FM$1,$S314,0)</f>
        <v>0</v>
      </c>
      <c r="FN314" s="27">
        <f>IF($O314&gt;=FN$1,$S314,0)</f>
        <v>0</v>
      </c>
      <c r="FO314" s="27">
        <f>IF($O314&gt;=FO$1,$S314,0)</f>
        <v>0</v>
      </c>
      <c r="FP314" s="27">
        <f>IF($O314&gt;=FP$1,$S314,0)</f>
        <v>0</v>
      </c>
      <c r="FQ314" s="27">
        <f>IF($O314&gt;=FQ$1,$S314,0)</f>
        <v>0</v>
      </c>
      <c r="FR314" s="27">
        <f>IF($O314&gt;=FR$1,$S314,0)</f>
        <v>0</v>
      </c>
      <c r="FS314" s="27">
        <f>IF($O314&gt;=FS$1,$S314,0)</f>
        <v>0</v>
      </c>
      <c r="FT314" s="27">
        <f>IF($O314&gt;=FT$1,$S314,0)</f>
        <v>0</v>
      </c>
      <c r="FU314" s="27">
        <f>IF($O314&gt;=FU$1,$S314,0)</f>
        <v>0</v>
      </c>
      <c r="FV314" s="27">
        <f>IF($O314&gt;=FV$1,$S314,0)</f>
        <v>0</v>
      </c>
      <c r="FW314" s="27">
        <f>IF($O314&gt;=FW$1,$S314,0)</f>
        <v>0</v>
      </c>
      <c r="FX314" s="27">
        <f>IF($O314&gt;=FX$1,$S314,0)</f>
        <v>0</v>
      </c>
      <c r="FY314" s="27">
        <f>IF($O314&gt;=FY$1,$S314,0)</f>
        <v>0</v>
      </c>
      <c r="FZ314" s="27">
        <f>IF($O314&gt;=FZ$1,$S314,0)</f>
        <v>0</v>
      </c>
      <c r="GA314" s="27">
        <f>IF($O314&gt;=GA$1,$S314,0)</f>
        <v>0</v>
      </c>
      <c r="GB314" s="27">
        <f>IF($O314&gt;=GB$1,$S314,0)</f>
        <v>0</v>
      </c>
      <c r="GC314" s="27">
        <f>IF($O314&gt;=GC$1,$S314,0)</f>
        <v>0</v>
      </c>
      <c r="GD314" s="27">
        <f>IF($O314&gt;=GD$1,$S314,0)</f>
        <v>0</v>
      </c>
      <c r="GE314" s="27">
        <f>IF($O314&gt;=GE$1,$S314,0)</f>
        <v>0</v>
      </c>
      <c r="GF314" s="27">
        <f>IF($O314&gt;=GF$1,$S314,0)</f>
        <v>0</v>
      </c>
      <c r="GG314" s="27">
        <f>IF($O314&gt;=GG$1,$S314,0)</f>
        <v>0</v>
      </c>
      <c r="GH314" s="27">
        <f>IF($O314&gt;=GH$1,$S314,0)</f>
        <v>0</v>
      </c>
      <c r="GI314" s="27">
        <f>IF($O314&gt;=GI$1,$S314,0)</f>
        <v>0</v>
      </c>
      <c r="GJ314" s="27">
        <f>IF($O314&gt;=GJ$1,$S314,0)</f>
        <v>0</v>
      </c>
      <c r="GK314" s="27">
        <f>IF($O314&gt;=GK$1,$S314,0)</f>
        <v>0</v>
      </c>
      <c r="GL314" s="27">
        <f>IF($O314&gt;=GL$1,$S314,0)</f>
        <v>0</v>
      </c>
      <c r="GM314" s="27">
        <f>IF($O314&gt;=GM$1,$S314,0)</f>
        <v>0</v>
      </c>
      <c r="GN314" s="27">
        <f>IF($O314&gt;=GN$1,$S314,0)</f>
        <v>0</v>
      </c>
      <c r="GO314" s="27">
        <f>IF($O314&gt;=GO$1,$S314,0)</f>
        <v>0</v>
      </c>
      <c r="GP314" s="27">
        <f>IF($O314&gt;=GP$1,$S314,0)</f>
        <v>0</v>
      </c>
      <c r="GQ314" s="27">
        <f>IF($O314&gt;=GQ$1,$S314,0)</f>
        <v>0</v>
      </c>
      <c r="GR314" s="27">
        <f>IF($O314&gt;=GR$1,$S314,0)</f>
        <v>0</v>
      </c>
      <c r="GS314" s="27">
        <f>IF($O314&gt;=GS$1,$S314,0)</f>
        <v>0</v>
      </c>
      <c r="GT314" s="27">
        <f>IF($O314&gt;=GT$1,$S314,0)</f>
        <v>0</v>
      </c>
      <c r="GU314" s="27">
        <f>IF($O314&gt;=GU$1,$S314,0)</f>
        <v>0</v>
      </c>
      <c r="GV314" s="27">
        <f>IF($O314&gt;=GV$1,$S314,0)</f>
        <v>0</v>
      </c>
      <c r="GW314" s="27">
        <f>IF($O314&gt;=GW$1,$S314,0)</f>
        <v>0</v>
      </c>
      <c r="GX314" s="27">
        <f>IF($O314&gt;=GX$1,$S314,0)</f>
        <v>0</v>
      </c>
      <c r="GY314" s="27">
        <f>IF($O314&gt;=GY$1,$S314,0)</f>
        <v>0</v>
      </c>
      <c r="GZ314" s="27">
        <f>IF($O314&gt;=GZ$1,$S314,0)</f>
        <v>0</v>
      </c>
      <c r="HA314" s="27">
        <f>IF($O314&gt;=HA$1,$S314,0)</f>
        <v>0</v>
      </c>
      <c r="HB314" s="27">
        <f>IF($O314&gt;=HB$1,$S314,0)</f>
        <v>0</v>
      </c>
      <c r="HC314" s="27">
        <f>IF($O314&gt;=HC$1,$S314,0)</f>
        <v>0</v>
      </c>
    </row>
    <row r="315" spans="1:211">
      <c r="A315" s="3">
        <v>84549</v>
      </c>
      <c r="B315" s="3" t="s">
        <v>178</v>
      </c>
      <c r="C315" s="3" t="s">
        <v>107</v>
      </c>
      <c r="D315" s="3">
        <v>62</v>
      </c>
      <c r="E315" s="4">
        <v>36648</v>
      </c>
      <c r="F315" s="5">
        <v>18.145205479452056</v>
      </c>
      <c r="G315" s="3" t="s">
        <v>99</v>
      </c>
      <c r="H315" s="4">
        <v>20523</v>
      </c>
      <c r="I315" s="9" t="s">
        <v>826</v>
      </c>
      <c r="J315" s="5">
        <v>3078.9</v>
      </c>
      <c r="K315" s="31">
        <v>338</v>
      </c>
      <c r="L315" s="32">
        <v>18</v>
      </c>
      <c r="M315" s="33">
        <f>VLOOKUP(L315,FIND,3,TRUE)</f>
        <v>1.2</v>
      </c>
      <c r="N315" s="32">
        <f>IF(L315&gt;30,180,VLOOKUP(L315,TEMPO,2,FALSE))</f>
        <v>108</v>
      </c>
      <c r="O315" s="32">
        <f>IF(R315&gt;0,4,N315)</f>
        <v>108</v>
      </c>
      <c r="P315" s="96">
        <f>J315*M315*L315</f>
        <v>66504.239999999991</v>
      </c>
      <c r="Q315" s="96">
        <f>10934.45*2</f>
        <v>21868.9</v>
      </c>
      <c r="R315" s="96">
        <f>IF(P315&lt;=Q315,P315/4,0)</f>
        <v>0</v>
      </c>
      <c r="S315" s="5">
        <f>IF(P315&gt;=Q315,P315/N315,0)</f>
        <v>615.77999999999986</v>
      </c>
      <c r="T315" s="3"/>
      <c r="U315" s="3">
        <f>IF(T315="",1,0)</f>
        <v>1</v>
      </c>
      <c r="V315" s="3">
        <v>642</v>
      </c>
      <c r="W315" s="5">
        <v>0</v>
      </c>
      <c r="X315" s="5">
        <v>402.65</v>
      </c>
      <c r="Y315" s="5">
        <f>X315*W315</f>
        <v>0</v>
      </c>
      <c r="Z315" s="5">
        <v>400</v>
      </c>
      <c r="AA315" s="5">
        <f>S315+Y315+Z315</f>
        <v>1015.7799999999999</v>
      </c>
      <c r="AB315" s="39">
        <f>(J315/12+J315/12*1.3333333333+450/12+J315/30*6/12+J315)*1.3+Y315+Z315+153.9</f>
        <v>5450.2069999888818</v>
      </c>
      <c r="AC315" s="39" t="s">
        <v>107</v>
      </c>
      <c r="AD315" s="39">
        <f>J315*1.3+400+153.9</f>
        <v>4556.4699999999993</v>
      </c>
      <c r="AE315" s="39">
        <f>SUMIFS('CUSTO MENSAL FUNC NOVO'!H:H,'CUSTO MENSAL FUNC NOVO'!A:A,'VALORES MENSAIS'!AC315)</f>
        <v>3348.9422500000001</v>
      </c>
      <c r="AF315" s="27">
        <f>IF($R315&gt;0,$R315,$S315)+$Y315+$Z315</f>
        <v>1015.7799999999999</v>
      </c>
      <c r="AG315" s="27">
        <f>IF($R315&gt;0,$R315,$S315)+$Y315+$Z315</f>
        <v>1015.7799999999999</v>
      </c>
      <c r="AH315" s="27">
        <f>IF($R315&gt;0,$R315,$S315)+$Y315+$Z315</f>
        <v>1015.7799999999999</v>
      </c>
      <c r="AI315" s="27">
        <f>IF($R315&gt;0,$R315,$S315)+$Y315+$Z315</f>
        <v>1015.7799999999999</v>
      </c>
      <c r="AJ315" s="27">
        <f>IF($O315&gt;=AJ$1,$S315+$Y315+$Z315,$Y315+$Z315)</f>
        <v>1015.7799999999999</v>
      </c>
      <c r="AK315" s="27">
        <f>IF($O315&gt;=AK$1,$S315+$Y315+$Z315,$Y315+$Z315)</f>
        <v>1015.7799999999999</v>
      </c>
      <c r="AL315" s="27">
        <f>IF($O315&gt;=AL$1,$S315+$Y315+$Z315,$Y315+$Z315)</f>
        <v>1015.7799999999999</v>
      </c>
      <c r="AM315" s="27">
        <f>IF($O315&gt;=AM$1,$S315+$Y315+$Z315,$Y315+$Z315)</f>
        <v>1015.7799999999999</v>
      </c>
      <c r="AN315" s="27">
        <f>IF($O315&gt;=AN$1,$S315+$Y315+$Z315,$Y315+$Z315)</f>
        <v>1015.7799999999999</v>
      </c>
      <c r="AO315" s="27">
        <f>IF($O315&gt;=AO$1,$S315+$Y315+$Z315,$Y315+$Z315)</f>
        <v>1015.7799999999999</v>
      </c>
      <c r="AP315" s="27">
        <f>IF($O315&gt;=AP$1,$S315+$Y315+$Z315,$Y315+$Z315)</f>
        <v>1015.7799999999999</v>
      </c>
      <c r="AQ315" s="27">
        <f>IF($O315&gt;=AQ$1,$S315+$Y315+$Z315,$Y315+$Z315)</f>
        <v>1015.7799999999999</v>
      </c>
      <c r="AR315" s="27">
        <f>IF($O315&gt;=AR$1,$S315+$Y315+$Z315,$Y315+$Z315)</f>
        <v>1015.7799999999999</v>
      </c>
      <c r="AS315" s="27">
        <f>IF($O315&gt;=AS$1,$S315+$Y315+$Z315,$Y315+$Z315)</f>
        <v>1015.7799999999999</v>
      </c>
      <c r="AT315" s="27">
        <f>IF($O315&gt;=AT$1,$S315+$Y315+$Z315,$Y315+$Z315)</f>
        <v>1015.7799999999999</v>
      </c>
      <c r="AU315" s="27">
        <f>IF($O315&gt;=AU$1,$S315+$Y315+$Z315,$Y315+$Z315)</f>
        <v>1015.7799999999999</v>
      </c>
      <c r="AV315" s="27">
        <f>IF($O315&gt;=AV$1,$S315+$Y315+$Z315,$Y315+$Z315)</f>
        <v>1015.7799999999999</v>
      </c>
      <c r="AW315" s="27">
        <f>IF($O315&gt;=AW$1,$S315+$Y315+$Z315,$Y315+$Z315)</f>
        <v>1015.7799999999999</v>
      </c>
      <c r="AX315" s="27">
        <f>IF($O315&gt;=AX$1,$S315+$Y315+$Z315,$Y315+$Z315)</f>
        <v>1015.7799999999999</v>
      </c>
      <c r="AY315" s="27">
        <f>IF($O315&gt;=AY$1,$S315+$Y315+$Z315,$Y315+$Z315)</f>
        <v>1015.7799999999999</v>
      </c>
      <c r="AZ315" s="27">
        <f>IF($O315&gt;=AZ$1,$S315+$Y315+$Z315,$Y315+$Z315)</f>
        <v>1015.7799999999999</v>
      </c>
      <c r="BA315" s="27">
        <f>IF($O315&gt;=BA$1,$S315+$Y315+$Z315,$Y315+$Z315)</f>
        <v>1015.7799999999999</v>
      </c>
      <c r="BB315" s="27">
        <f>IF($O315&gt;=BB$1,$S315+$Y315+$Z315,$Y315+$Z315)</f>
        <v>1015.7799999999999</v>
      </c>
      <c r="BC315" s="27">
        <f>IF($O315&gt;=BC$1,$S315+$Y315+$Z315,$Y315+$Z315)</f>
        <v>1015.7799999999999</v>
      </c>
      <c r="BD315" s="27">
        <f>IF($O315&gt;=BD$1,$S315+$Y315+$Z315,$Y315+$Z315)</f>
        <v>1015.7799999999999</v>
      </c>
      <c r="BE315" s="27">
        <f>IF($O315&gt;=BE$1,$S315+$Y315+$Z315,$Y315+$Z315)</f>
        <v>1015.7799999999999</v>
      </c>
      <c r="BF315" s="27">
        <f>IF($O315&gt;=BF$1,$S315+$Y315+$Z315,$Y315+$Z315)</f>
        <v>1015.7799999999999</v>
      </c>
      <c r="BG315" s="27">
        <f>IF($O315&gt;=BG$1,$S315+$Y315+$Z315,$Y315+$Z315)</f>
        <v>1015.7799999999999</v>
      </c>
      <c r="BH315" s="27">
        <f>IF($O315&gt;=BH$1,$S315+$Y315+$Z315,$Y315+$Z315)</f>
        <v>1015.7799999999999</v>
      </c>
      <c r="BI315" s="27">
        <f>IF($O315&gt;=BI$1,$S315+$Y315+$Z315,$Y315+$Z315)</f>
        <v>1015.7799999999999</v>
      </c>
      <c r="BJ315" s="27">
        <f>IF($O315&gt;=BJ$1,$S315+$Y315+$Z315,$Y315+$Z315)</f>
        <v>1015.7799999999999</v>
      </c>
      <c r="BK315" s="27">
        <f>IF($O315&gt;=BK$1,$S315+$Y315+$Z315,$Y315+$Z315)</f>
        <v>1015.7799999999999</v>
      </c>
      <c r="BL315" s="27">
        <f>IF($O315&gt;=BL$1,$S315+$Y315+$Z315,$Y315+$Z315)</f>
        <v>1015.7799999999999</v>
      </c>
      <c r="BM315" s="27">
        <f>IF($O315&gt;=BM$1,$S315+$Y315+$Z315,$Y315+$Z315)</f>
        <v>1015.7799999999999</v>
      </c>
      <c r="BN315" s="27">
        <f>IF($O315&gt;=BN$1,$S315+$Y315+$Z315,$Y315+$Z315)</f>
        <v>1015.7799999999999</v>
      </c>
      <c r="BO315" s="27">
        <f>IF($O315&gt;=BO$1,$S315+$Y315+$Z315,$Y315+$Z315)</f>
        <v>1015.7799999999999</v>
      </c>
      <c r="BP315" s="27">
        <f>IF($O315&gt;=BP$1,$S315+$Y315+$Z315,$Y315+$Z315)</f>
        <v>1015.7799999999999</v>
      </c>
      <c r="BQ315" s="27">
        <f>IF($O315&gt;=BQ$1,$S315+$Y315+$Z315,$Y315+$Z315)</f>
        <v>1015.7799999999999</v>
      </c>
      <c r="BR315" s="27">
        <f>IF($O315&gt;=BR$1,$S315+$Y315+$Z315,$Y315+$Z315)</f>
        <v>1015.7799999999999</v>
      </c>
      <c r="BS315" s="27">
        <f>IF($O315&gt;=BS$1,$S315+$Y315+$Z315,$Y315+$Z315)</f>
        <v>1015.7799999999999</v>
      </c>
      <c r="BT315" s="27">
        <f>IF($O315&gt;=BT$1,$S315+$Y315+$Z315,$Y315+$Z315)</f>
        <v>1015.7799999999999</v>
      </c>
      <c r="BU315" s="27">
        <f>IF($O315&gt;=BU$1,$S315+$Y315+$Z315,$Y315+$Z315)</f>
        <v>1015.7799999999999</v>
      </c>
      <c r="BV315" s="27">
        <f>IF($O315&gt;=BV$1,$S315+$Y315+$Z315,$Y315+$Z315)</f>
        <v>1015.7799999999999</v>
      </c>
      <c r="BW315" s="27">
        <f>IF($O315&gt;=BW$1,$S315+$Y315+$Z315,$Y315+$Z315)</f>
        <v>1015.7799999999999</v>
      </c>
      <c r="BX315" s="27">
        <f>IF($O315&gt;=BX$1,$S315+$Y315+$Z315,$Y315+$Z315)</f>
        <v>1015.7799999999999</v>
      </c>
      <c r="BY315" s="27">
        <f>IF($O315&gt;=BY$1,$S315+$Y315+$Z315,$Y315+$Z315)</f>
        <v>1015.7799999999999</v>
      </c>
      <c r="BZ315" s="27">
        <f>IF($O315&gt;=BZ$1,$S315+$Y315+$Z315,$Y315+$Z315)</f>
        <v>1015.7799999999999</v>
      </c>
      <c r="CA315" s="27">
        <f>IF($O315&gt;=CA$1,$S315+$Y315+$Z315,$Y315+$Z315)</f>
        <v>1015.7799999999999</v>
      </c>
      <c r="CB315" s="27">
        <f>IF($O315&gt;=CB$1,$S315+$Y315+$Z315,$Y315+$Z315)</f>
        <v>1015.7799999999999</v>
      </c>
      <c r="CC315" s="27">
        <f>IF($O315&gt;=CC$1,$S315+$Y315+$Z315,$Y315+$Z315)</f>
        <v>1015.7799999999999</v>
      </c>
      <c r="CD315" s="27">
        <f>IF($O315&gt;=CD$1,$S315+$Y315+$Z315,$Y315+$Z315)</f>
        <v>1015.7799999999999</v>
      </c>
      <c r="CE315" s="27">
        <f>IF($O315&gt;=CE$1,$S315+$Y315+$Z315,$Y315+$Z315)</f>
        <v>1015.7799999999999</v>
      </c>
      <c r="CF315" s="27">
        <f>IF($O315&gt;=CF$1,$S315+$Y315+$Z315,$Y315+$Z315)</f>
        <v>1015.7799999999999</v>
      </c>
      <c r="CG315" s="27">
        <f>IF($O315&gt;=CG$1,$S315+$Y315+$Z315,$Y315+$Z315)</f>
        <v>1015.7799999999999</v>
      </c>
      <c r="CH315" s="27">
        <f>IF($O315&gt;=CH$1,$S315+$Y315+$Z315,$Y315+$Z315)</f>
        <v>1015.7799999999999</v>
      </c>
      <c r="CI315" s="27">
        <f>IF($O315&gt;=CI$1,$S315+$Y315+$Z315,$Y315+$Z315)</f>
        <v>1015.7799999999999</v>
      </c>
      <c r="CJ315" s="27">
        <f>IF($O315&gt;=CJ$1,$S315+$Y315+$Z315,$Y315+$Z315)</f>
        <v>1015.7799999999999</v>
      </c>
      <c r="CK315" s="27">
        <f>IF($O315&gt;=CK$1,$S315+$Y315+$Z315,$Y315+$Z315)</f>
        <v>1015.7799999999999</v>
      </c>
      <c r="CL315" s="27">
        <f>IF($O315&gt;=CL$1,$S315+$Y315+$Z315,$Y315+$Z315)</f>
        <v>1015.7799999999999</v>
      </c>
      <c r="CM315" s="27">
        <f>IF($O315&gt;=CM$1,$S315+$Y315+$Z315,$Y315+$Z315)</f>
        <v>1015.7799999999999</v>
      </c>
      <c r="CN315" s="27">
        <f>IF($O315&gt;=CN$1,$S315+$Y315,$Y315)</f>
        <v>615.77999999999986</v>
      </c>
      <c r="CO315" s="27">
        <f>IF($O315&gt;=CO$1,$S315+$Y315,$Y315)</f>
        <v>615.77999999999986</v>
      </c>
      <c r="CP315" s="27">
        <f>IF($O315&gt;=CP$1,$S315+$Y315,$Y315)</f>
        <v>615.77999999999986</v>
      </c>
      <c r="CQ315" s="27">
        <f>IF($O315&gt;=CQ$1,$S315+$Y315,$Y315)</f>
        <v>615.77999999999986</v>
      </c>
      <c r="CR315" s="27">
        <f>IF($O315&gt;=CR$1,$S315+$Y315,$Y315)</f>
        <v>615.77999999999986</v>
      </c>
      <c r="CS315" s="27">
        <f>IF($O315&gt;=CS$1,$S315+$Y315,$Y315)</f>
        <v>615.77999999999986</v>
      </c>
      <c r="CT315" s="27">
        <f>IF($O315&gt;=CT$1,$S315+$Y315,$Y315)</f>
        <v>615.77999999999986</v>
      </c>
      <c r="CU315" s="27">
        <f>IF($O315&gt;=CU$1,$S315+$Y315,$Y315)</f>
        <v>615.77999999999986</v>
      </c>
      <c r="CV315" s="27">
        <f>IF($O315&gt;=CV$1,$S315+$Y315,$Y315)</f>
        <v>615.77999999999986</v>
      </c>
      <c r="CW315" s="27">
        <f>IF($O315&gt;=CW$1,$S315+$Y315,$Y315)</f>
        <v>615.77999999999986</v>
      </c>
      <c r="CX315" s="27">
        <f>IF($O315&gt;=CX$1,$S315+$Y315,$Y315)</f>
        <v>615.77999999999986</v>
      </c>
      <c r="CY315" s="27">
        <f>IF($O315&gt;=CY$1,$S315+$Y315,$Y315)</f>
        <v>615.77999999999986</v>
      </c>
      <c r="CZ315" s="27">
        <f>IF($O315&gt;=CZ$1,$S315+$Y315,$Y315)</f>
        <v>615.77999999999986</v>
      </c>
      <c r="DA315" s="27">
        <f>IF($O315&gt;=DA$1,$S315+$Y315,$Y315)</f>
        <v>615.77999999999986</v>
      </c>
      <c r="DB315" s="27">
        <f>IF($O315&gt;=DB$1,$S315+$Y315,$Y315)</f>
        <v>615.77999999999986</v>
      </c>
      <c r="DC315" s="27">
        <f>IF($O315&gt;=DC$1,$S315+$Y315,$Y315)</f>
        <v>615.77999999999986</v>
      </c>
      <c r="DD315" s="27">
        <f>IF($O315&gt;=DD$1,$S315+$Y315,$Y315)</f>
        <v>615.77999999999986</v>
      </c>
      <c r="DE315" s="27">
        <f>IF($O315&gt;=DE$1,$S315+$Y315,$Y315)</f>
        <v>615.77999999999986</v>
      </c>
      <c r="DF315" s="27">
        <f>IF($O315&gt;=DF$1,$S315+$Y315,$Y315)</f>
        <v>615.77999999999986</v>
      </c>
      <c r="DG315" s="27">
        <f>IF($O315&gt;=DG$1,$S315+$Y315,$Y315)</f>
        <v>615.77999999999986</v>
      </c>
      <c r="DH315" s="27">
        <f>IF($O315&gt;=DH$1,$S315+$Y315,$Y315)</f>
        <v>615.77999999999986</v>
      </c>
      <c r="DI315" s="27">
        <f>IF($O315&gt;=DI$1,$S315+$Y315,$Y315)</f>
        <v>615.77999999999986</v>
      </c>
      <c r="DJ315" s="27">
        <f>IF($O315&gt;=DJ$1,$S315+$Y315,$Y315)</f>
        <v>615.77999999999986</v>
      </c>
      <c r="DK315" s="27">
        <f>IF($O315&gt;=DK$1,$S315+$Y315,$Y315)</f>
        <v>615.77999999999986</v>
      </c>
      <c r="DL315" s="27">
        <f>IF($O315&gt;=DL$1,$S315+$Y315,$Y315)</f>
        <v>615.77999999999986</v>
      </c>
      <c r="DM315" s="27">
        <f>IF($O315&gt;=DM$1,$S315+$Y315,$Y315)</f>
        <v>615.77999999999986</v>
      </c>
      <c r="DN315" s="27">
        <f>IF($O315&gt;=DN$1,$S315+$Y315,$Y315)</f>
        <v>615.77999999999986</v>
      </c>
      <c r="DO315" s="27">
        <f>IF($O315&gt;=DO$1,$S315+$Y315,$Y315)</f>
        <v>615.77999999999986</v>
      </c>
      <c r="DP315" s="27">
        <f>IF($O315&gt;=DP$1,$S315+$Y315,$Y315)</f>
        <v>615.77999999999986</v>
      </c>
      <c r="DQ315" s="27">
        <f>IF($O315&gt;=DQ$1,$S315+$Y315,$Y315)</f>
        <v>615.77999999999986</v>
      </c>
      <c r="DR315" s="27">
        <f>IF($O315&gt;=DR$1,$S315+$Y315,$Y315)</f>
        <v>615.77999999999986</v>
      </c>
      <c r="DS315" s="27">
        <f>IF($O315&gt;=DS$1,$S315+$Y315,$Y315)</f>
        <v>615.77999999999986</v>
      </c>
      <c r="DT315" s="27">
        <f>IF($O315&gt;=DT$1,$S315+$Y315,$Y315)</f>
        <v>615.77999999999986</v>
      </c>
      <c r="DU315" s="27">
        <f>IF($O315&gt;=DU$1,$S315+$Y315,$Y315)</f>
        <v>615.77999999999986</v>
      </c>
      <c r="DV315" s="27">
        <f>IF($O315&gt;=DV$1,$S315+$Y315,$Y315)</f>
        <v>615.77999999999986</v>
      </c>
      <c r="DW315" s="27">
        <f>IF($O315&gt;=DW$1,$S315+$Y315,$Y315)</f>
        <v>615.77999999999986</v>
      </c>
      <c r="DX315" s="27">
        <f>IF($O315&gt;=DX$1,$S315+$Y315,$Y315)</f>
        <v>615.77999999999986</v>
      </c>
      <c r="DY315" s="27">
        <f>IF($O315&gt;=DY$1,$S315+$Y315,$Y315)</f>
        <v>615.77999999999986</v>
      </c>
      <c r="DZ315" s="27">
        <f>IF($O315&gt;=DZ$1,$S315+$Y315,$Y315)</f>
        <v>615.77999999999986</v>
      </c>
      <c r="EA315" s="27">
        <f>IF($O315&gt;=EA$1,$S315+$Y315,$Y315)</f>
        <v>615.77999999999986</v>
      </c>
      <c r="EB315" s="27">
        <f>IF($O315&gt;=EB$1,$S315+$Y315,$Y315)</f>
        <v>615.77999999999986</v>
      </c>
      <c r="EC315" s="27">
        <f>IF($O315&gt;=EC$1,$S315+$Y315,$Y315)</f>
        <v>615.77999999999986</v>
      </c>
      <c r="ED315" s="27">
        <f>IF($O315&gt;=ED$1,$S315+$Y315,$Y315)</f>
        <v>615.77999999999986</v>
      </c>
      <c r="EE315" s="27">
        <f>IF($O315&gt;=EE$1,$S315+$Y315,$Y315)</f>
        <v>615.77999999999986</v>
      </c>
      <c r="EF315" s="27">
        <f>IF($O315&gt;=EF$1,$S315+$Y315,$Y315)</f>
        <v>615.77999999999986</v>
      </c>
      <c r="EG315" s="27">
        <f>IF($O315&gt;=EG$1,$S315+$Y315,$Y315)</f>
        <v>615.77999999999986</v>
      </c>
      <c r="EH315" s="27">
        <f>IF($O315&gt;=EH$1,$S315+$Y315,$Y315)</f>
        <v>615.77999999999986</v>
      </c>
      <c r="EI315" s="27">
        <f>IF($O315&gt;=EI$1,$S315+$Y315,$Y315)</f>
        <v>615.77999999999986</v>
      </c>
      <c r="EJ315" s="27">
        <f>IF($O315&gt;=EJ$1,$S315+$Y315,$Y315)</f>
        <v>0</v>
      </c>
      <c r="EK315" s="27">
        <f>IF($O315&gt;=EK$1,$S315+$Y315,$Y315)</f>
        <v>0</v>
      </c>
      <c r="EL315" s="27">
        <f>IF($O315&gt;=EL$1,$S315+$Y315,$Y315)</f>
        <v>0</v>
      </c>
      <c r="EM315" s="27">
        <f>IF($O315&gt;=EM$1,$S315+$Y315,$Y315)</f>
        <v>0</v>
      </c>
      <c r="EN315" s="27">
        <f>IF($O315&gt;=EN$1,$S315+$Y315,$Y315)</f>
        <v>0</v>
      </c>
      <c r="EO315" s="27">
        <f>IF($O315&gt;=EO$1,$S315+$Y315,$Y315)</f>
        <v>0</v>
      </c>
      <c r="EP315" s="27">
        <f>IF($O315&gt;=EP$1,$S315+$Y315,$Y315)</f>
        <v>0</v>
      </c>
      <c r="EQ315" s="27">
        <f>IF($O315&gt;=EQ$1,$S315+$Y315,$Y315)</f>
        <v>0</v>
      </c>
      <c r="ER315" s="27">
        <f>IF($O315&gt;=ER$1,$S315+$Y315,$Y315)</f>
        <v>0</v>
      </c>
      <c r="ES315" s="27">
        <f>IF($O315&gt;=ES$1,$S315+$Y315,$Y315)</f>
        <v>0</v>
      </c>
      <c r="ET315" s="27">
        <f>IF($O315&gt;=ET$1,$S315+$Y315,$Y315)</f>
        <v>0</v>
      </c>
      <c r="EU315" s="27">
        <f>IF($O315&gt;=EU$1,$S315+$Y315,$Y315)</f>
        <v>0</v>
      </c>
      <c r="EV315" s="27">
        <f>IF($O315&gt;=EV$1,$S315,0)</f>
        <v>0</v>
      </c>
      <c r="EW315" s="27">
        <f>IF($O315&gt;=EW$1,$S315,0)</f>
        <v>0</v>
      </c>
      <c r="EX315" s="27">
        <f>IF($O315&gt;=EX$1,$S315,0)</f>
        <v>0</v>
      </c>
      <c r="EY315" s="27">
        <f>IF($O315&gt;=EY$1,$S315,0)</f>
        <v>0</v>
      </c>
      <c r="EZ315" s="27">
        <f>IF($O315&gt;=EZ$1,$S315,0)</f>
        <v>0</v>
      </c>
      <c r="FA315" s="27">
        <f>IF($O315&gt;=FA$1,$S315,0)</f>
        <v>0</v>
      </c>
      <c r="FB315" s="27">
        <f>IF($O315&gt;=FB$1,$S315,0)</f>
        <v>0</v>
      </c>
      <c r="FC315" s="27">
        <f>IF($O315&gt;=FC$1,$S315,0)</f>
        <v>0</v>
      </c>
      <c r="FD315" s="27">
        <f>IF($O315&gt;=FD$1,$S315,0)</f>
        <v>0</v>
      </c>
      <c r="FE315" s="27">
        <f>IF($O315&gt;=FE$1,$S315,0)</f>
        <v>0</v>
      </c>
      <c r="FF315" s="27">
        <f>IF($O315&gt;=FF$1,$S315,0)</f>
        <v>0</v>
      </c>
      <c r="FG315" s="27">
        <f>IF($O315&gt;=FG$1,$S315,0)</f>
        <v>0</v>
      </c>
      <c r="FH315" s="27">
        <f>IF($O315&gt;=FH$1,$S315,0)</f>
        <v>0</v>
      </c>
      <c r="FI315" s="27">
        <f>IF($O315&gt;=FI$1,$S315,0)</f>
        <v>0</v>
      </c>
      <c r="FJ315" s="27">
        <f>IF($O315&gt;=FJ$1,$S315,0)</f>
        <v>0</v>
      </c>
      <c r="FK315" s="27">
        <f>IF($O315&gt;=FK$1,$S315,0)</f>
        <v>0</v>
      </c>
      <c r="FL315" s="27">
        <f>IF($O315&gt;=FL$1,$S315,0)</f>
        <v>0</v>
      </c>
      <c r="FM315" s="27">
        <f>IF($O315&gt;=FM$1,$S315,0)</f>
        <v>0</v>
      </c>
      <c r="FN315" s="27">
        <f>IF($O315&gt;=FN$1,$S315,0)</f>
        <v>0</v>
      </c>
      <c r="FO315" s="27">
        <f>IF($O315&gt;=FO$1,$S315,0)</f>
        <v>0</v>
      </c>
      <c r="FP315" s="27">
        <f>IF($O315&gt;=FP$1,$S315,0)</f>
        <v>0</v>
      </c>
      <c r="FQ315" s="27">
        <f>IF($O315&gt;=FQ$1,$S315,0)</f>
        <v>0</v>
      </c>
      <c r="FR315" s="27">
        <f>IF($O315&gt;=FR$1,$S315,0)</f>
        <v>0</v>
      </c>
      <c r="FS315" s="27">
        <f>IF($O315&gt;=FS$1,$S315,0)</f>
        <v>0</v>
      </c>
      <c r="FT315" s="27">
        <f>IF($O315&gt;=FT$1,$S315,0)</f>
        <v>0</v>
      </c>
      <c r="FU315" s="27">
        <f>IF($O315&gt;=FU$1,$S315,0)</f>
        <v>0</v>
      </c>
      <c r="FV315" s="27">
        <f>IF($O315&gt;=FV$1,$S315,0)</f>
        <v>0</v>
      </c>
      <c r="FW315" s="27">
        <f>IF($O315&gt;=FW$1,$S315,0)</f>
        <v>0</v>
      </c>
      <c r="FX315" s="27">
        <f>IF($O315&gt;=FX$1,$S315,0)</f>
        <v>0</v>
      </c>
      <c r="FY315" s="27">
        <f>IF($O315&gt;=FY$1,$S315,0)</f>
        <v>0</v>
      </c>
      <c r="FZ315" s="27">
        <f>IF($O315&gt;=FZ$1,$S315,0)</f>
        <v>0</v>
      </c>
      <c r="GA315" s="27">
        <f>IF($O315&gt;=GA$1,$S315,0)</f>
        <v>0</v>
      </c>
      <c r="GB315" s="27">
        <f>IF($O315&gt;=GB$1,$S315,0)</f>
        <v>0</v>
      </c>
      <c r="GC315" s="27">
        <f>IF($O315&gt;=GC$1,$S315,0)</f>
        <v>0</v>
      </c>
      <c r="GD315" s="27">
        <f>IF($O315&gt;=GD$1,$S315,0)</f>
        <v>0</v>
      </c>
      <c r="GE315" s="27">
        <f>IF($O315&gt;=GE$1,$S315,0)</f>
        <v>0</v>
      </c>
      <c r="GF315" s="27">
        <f>IF($O315&gt;=GF$1,$S315,0)</f>
        <v>0</v>
      </c>
      <c r="GG315" s="27">
        <f>IF($O315&gt;=GG$1,$S315,0)</f>
        <v>0</v>
      </c>
      <c r="GH315" s="27">
        <f>IF($O315&gt;=GH$1,$S315,0)</f>
        <v>0</v>
      </c>
      <c r="GI315" s="27">
        <f>IF($O315&gt;=GI$1,$S315,0)</f>
        <v>0</v>
      </c>
      <c r="GJ315" s="27">
        <f>IF($O315&gt;=GJ$1,$S315,0)</f>
        <v>0</v>
      </c>
      <c r="GK315" s="27">
        <f>IF($O315&gt;=GK$1,$S315,0)</f>
        <v>0</v>
      </c>
      <c r="GL315" s="27">
        <f>IF($O315&gt;=GL$1,$S315,0)</f>
        <v>0</v>
      </c>
      <c r="GM315" s="27">
        <f>IF($O315&gt;=GM$1,$S315,0)</f>
        <v>0</v>
      </c>
      <c r="GN315" s="27">
        <f>IF($O315&gt;=GN$1,$S315,0)</f>
        <v>0</v>
      </c>
      <c r="GO315" s="27">
        <f>IF($O315&gt;=GO$1,$S315,0)</f>
        <v>0</v>
      </c>
      <c r="GP315" s="27">
        <f>IF($O315&gt;=GP$1,$S315,0)</f>
        <v>0</v>
      </c>
      <c r="GQ315" s="27">
        <f>IF($O315&gt;=GQ$1,$S315,0)</f>
        <v>0</v>
      </c>
      <c r="GR315" s="27">
        <f>IF($O315&gt;=GR$1,$S315,0)</f>
        <v>0</v>
      </c>
      <c r="GS315" s="27">
        <f>IF($O315&gt;=GS$1,$S315,0)</f>
        <v>0</v>
      </c>
      <c r="GT315" s="27">
        <f>IF($O315&gt;=GT$1,$S315,0)</f>
        <v>0</v>
      </c>
      <c r="GU315" s="27">
        <f>IF($O315&gt;=GU$1,$S315,0)</f>
        <v>0</v>
      </c>
      <c r="GV315" s="27">
        <f>IF($O315&gt;=GV$1,$S315,0)</f>
        <v>0</v>
      </c>
      <c r="GW315" s="27">
        <f>IF($O315&gt;=GW$1,$S315,0)</f>
        <v>0</v>
      </c>
      <c r="GX315" s="27">
        <f>IF($O315&gt;=GX$1,$S315,0)</f>
        <v>0</v>
      </c>
      <c r="GY315" s="27">
        <f>IF($O315&gt;=GY$1,$S315,0)</f>
        <v>0</v>
      </c>
      <c r="GZ315" s="27">
        <f>IF($O315&gt;=GZ$1,$S315,0)</f>
        <v>0</v>
      </c>
      <c r="HA315" s="27">
        <f>IF($O315&gt;=HA$1,$S315,0)</f>
        <v>0</v>
      </c>
      <c r="HB315" s="27">
        <f>IF($O315&gt;=HB$1,$S315,0)</f>
        <v>0</v>
      </c>
      <c r="HC315" s="27">
        <f>IF($O315&gt;=HC$1,$S315,0)</f>
        <v>0</v>
      </c>
    </row>
    <row r="316" spans="1:211">
      <c r="A316" s="3">
        <v>34320</v>
      </c>
      <c r="B316" s="3" t="s">
        <v>338</v>
      </c>
      <c r="C316" s="3" t="s">
        <v>107</v>
      </c>
      <c r="D316" s="3">
        <v>59</v>
      </c>
      <c r="E316" s="4">
        <v>32562</v>
      </c>
      <c r="F316" s="5">
        <v>29.339726027397262</v>
      </c>
      <c r="G316" s="3" t="s">
        <v>99</v>
      </c>
      <c r="H316" s="4">
        <v>21563</v>
      </c>
      <c r="I316" s="9" t="s">
        <v>826</v>
      </c>
      <c r="J316" s="5">
        <v>3699.96</v>
      </c>
      <c r="K316" s="31">
        <v>338</v>
      </c>
      <c r="L316" s="32">
        <v>29</v>
      </c>
      <c r="M316" s="33">
        <f>VLOOKUP(L316,FIND,3,TRUE)</f>
        <v>1.5</v>
      </c>
      <c r="N316" s="32">
        <f>IF(L316&gt;30,180,VLOOKUP(L316,TEMPO,2,FALSE))</f>
        <v>174</v>
      </c>
      <c r="O316" s="32">
        <f>IF(R316&gt;0,4,N316)</f>
        <v>174</v>
      </c>
      <c r="P316" s="96">
        <f>J316*M316*L316</f>
        <v>160948.26</v>
      </c>
      <c r="Q316" s="96">
        <f>10934.45*2</f>
        <v>21868.9</v>
      </c>
      <c r="R316" s="96">
        <f>IF(P316&lt;=Q316,P316/4,0)</f>
        <v>0</v>
      </c>
      <c r="S316" s="5">
        <f>IF(P316&gt;=Q316,P316/N316,0)</f>
        <v>924.99</v>
      </c>
      <c r="T316" s="3"/>
      <c r="U316" s="3">
        <f>IF(T316="",1,0)</f>
        <v>1</v>
      </c>
      <c r="V316" s="3">
        <v>644</v>
      </c>
      <c r="W316" s="5">
        <v>0</v>
      </c>
      <c r="X316" s="5">
        <v>402.65</v>
      </c>
      <c r="Y316" s="5">
        <f>X316*W316</f>
        <v>0</v>
      </c>
      <c r="Z316" s="5">
        <v>400</v>
      </c>
      <c r="AA316" s="5">
        <f>S316+Y316+Z316</f>
        <v>1324.99</v>
      </c>
      <c r="AB316" s="39">
        <f>(J316/12+J316/12*1.3333333333+450/12+J316/30*6/12+J316)*1.3+Y316+Z316+153.9</f>
        <v>6428.0314666533059</v>
      </c>
      <c r="AC316" s="39" t="s">
        <v>107</v>
      </c>
      <c r="AD316" s="39">
        <f>J316*1.3+400+153.9</f>
        <v>5363.848</v>
      </c>
      <c r="AE316" s="39">
        <f>SUMIFS('CUSTO MENSAL FUNC NOVO'!H:H,'CUSTO MENSAL FUNC NOVO'!A:A,'VALORES MENSAIS'!AC316)</f>
        <v>3348.9422500000001</v>
      </c>
      <c r="AF316" s="27">
        <f>IF($R316&gt;0,$R316,$S316)+$Y316+$Z316</f>
        <v>1324.99</v>
      </c>
      <c r="AG316" s="27">
        <f>IF($R316&gt;0,$R316,$S316)+$Y316+$Z316</f>
        <v>1324.99</v>
      </c>
      <c r="AH316" s="27">
        <f>IF($R316&gt;0,$R316,$S316)+$Y316+$Z316</f>
        <v>1324.99</v>
      </c>
      <c r="AI316" s="27">
        <f>IF($R316&gt;0,$R316,$S316)+$Y316+$Z316</f>
        <v>1324.99</v>
      </c>
      <c r="AJ316" s="27">
        <f>IF($O316&gt;=AJ$1,$S316+$Y316+$Z316,$Y316+$Z316)</f>
        <v>1324.99</v>
      </c>
      <c r="AK316" s="27">
        <f>IF($O316&gt;=AK$1,$S316+$Y316+$Z316,$Y316+$Z316)</f>
        <v>1324.99</v>
      </c>
      <c r="AL316" s="27">
        <f>IF($O316&gt;=AL$1,$S316+$Y316+$Z316,$Y316+$Z316)</f>
        <v>1324.99</v>
      </c>
      <c r="AM316" s="27">
        <f>IF($O316&gt;=AM$1,$S316+$Y316+$Z316,$Y316+$Z316)</f>
        <v>1324.99</v>
      </c>
      <c r="AN316" s="27">
        <f>IF($O316&gt;=AN$1,$S316+$Y316+$Z316,$Y316+$Z316)</f>
        <v>1324.99</v>
      </c>
      <c r="AO316" s="27">
        <f>IF($O316&gt;=AO$1,$S316+$Y316+$Z316,$Y316+$Z316)</f>
        <v>1324.99</v>
      </c>
      <c r="AP316" s="27">
        <f>IF($O316&gt;=AP$1,$S316+$Y316+$Z316,$Y316+$Z316)</f>
        <v>1324.99</v>
      </c>
      <c r="AQ316" s="27">
        <f>IF($O316&gt;=AQ$1,$S316+$Y316+$Z316,$Y316+$Z316)</f>
        <v>1324.99</v>
      </c>
      <c r="AR316" s="27">
        <f>IF($O316&gt;=AR$1,$S316+$Y316+$Z316,$Y316+$Z316)</f>
        <v>1324.99</v>
      </c>
      <c r="AS316" s="27">
        <f>IF($O316&gt;=AS$1,$S316+$Y316+$Z316,$Y316+$Z316)</f>
        <v>1324.99</v>
      </c>
      <c r="AT316" s="27">
        <f>IF($O316&gt;=AT$1,$S316+$Y316+$Z316,$Y316+$Z316)</f>
        <v>1324.99</v>
      </c>
      <c r="AU316" s="27">
        <f>IF($O316&gt;=AU$1,$S316+$Y316+$Z316,$Y316+$Z316)</f>
        <v>1324.99</v>
      </c>
      <c r="AV316" s="27">
        <f>IF($O316&gt;=AV$1,$S316+$Y316+$Z316,$Y316+$Z316)</f>
        <v>1324.99</v>
      </c>
      <c r="AW316" s="27">
        <f>IF($O316&gt;=AW$1,$S316+$Y316+$Z316,$Y316+$Z316)</f>
        <v>1324.99</v>
      </c>
      <c r="AX316" s="27">
        <f>IF($O316&gt;=AX$1,$S316+$Y316+$Z316,$Y316+$Z316)</f>
        <v>1324.99</v>
      </c>
      <c r="AY316" s="27">
        <f>IF($O316&gt;=AY$1,$S316+$Y316+$Z316,$Y316+$Z316)</f>
        <v>1324.99</v>
      </c>
      <c r="AZ316" s="27">
        <f>IF($O316&gt;=AZ$1,$S316+$Y316+$Z316,$Y316+$Z316)</f>
        <v>1324.99</v>
      </c>
      <c r="BA316" s="27">
        <f>IF($O316&gt;=BA$1,$S316+$Y316+$Z316,$Y316+$Z316)</f>
        <v>1324.99</v>
      </c>
      <c r="BB316" s="27">
        <f>IF($O316&gt;=BB$1,$S316+$Y316+$Z316,$Y316+$Z316)</f>
        <v>1324.99</v>
      </c>
      <c r="BC316" s="27">
        <f>IF($O316&gt;=BC$1,$S316+$Y316+$Z316,$Y316+$Z316)</f>
        <v>1324.99</v>
      </c>
      <c r="BD316" s="27">
        <f>IF($O316&gt;=BD$1,$S316+$Y316+$Z316,$Y316+$Z316)</f>
        <v>1324.99</v>
      </c>
      <c r="BE316" s="27">
        <f>IF($O316&gt;=BE$1,$S316+$Y316+$Z316,$Y316+$Z316)</f>
        <v>1324.99</v>
      </c>
      <c r="BF316" s="27">
        <f>IF($O316&gt;=BF$1,$S316+$Y316+$Z316,$Y316+$Z316)</f>
        <v>1324.99</v>
      </c>
      <c r="BG316" s="27">
        <f>IF($O316&gt;=BG$1,$S316+$Y316+$Z316,$Y316+$Z316)</f>
        <v>1324.99</v>
      </c>
      <c r="BH316" s="27">
        <f>IF($O316&gt;=BH$1,$S316+$Y316+$Z316,$Y316+$Z316)</f>
        <v>1324.99</v>
      </c>
      <c r="BI316" s="27">
        <f>IF($O316&gt;=BI$1,$S316+$Y316+$Z316,$Y316+$Z316)</f>
        <v>1324.99</v>
      </c>
      <c r="BJ316" s="27">
        <f>IF($O316&gt;=BJ$1,$S316+$Y316+$Z316,$Y316+$Z316)</f>
        <v>1324.99</v>
      </c>
      <c r="BK316" s="27">
        <f>IF($O316&gt;=BK$1,$S316+$Y316+$Z316,$Y316+$Z316)</f>
        <v>1324.99</v>
      </c>
      <c r="BL316" s="27">
        <f>IF($O316&gt;=BL$1,$S316+$Y316+$Z316,$Y316+$Z316)</f>
        <v>1324.99</v>
      </c>
      <c r="BM316" s="27">
        <f>IF($O316&gt;=BM$1,$S316+$Y316+$Z316,$Y316+$Z316)</f>
        <v>1324.99</v>
      </c>
      <c r="BN316" s="27">
        <f>IF($O316&gt;=BN$1,$S316+$Y316+$Z316,$Y316+$Z316)</f>
        <v>1324.99</v>
      </c>
      <c r="BO316" s="27">
        <f>IF($O316&gt;=BO$1,$S316+$Y316+$Z316,$Y316+$Z316)</f>
        <v>1324.99</v>
      </c>
      <c r="BP316" s="27">
        <f>IF($O316&gt;=BP$1,$S316+$Y316+$Z316,$Y316+$Z316)</f>
        <v>1324.99</v>
      </c>
      <c r="BQ316" s="27">
        <f>IF($O316&gt;=BQ$1,$S316+$Y316+$Z316,$Y316+$Z316)</f>
        <v>1324.99</v>
      </c>
      <c r="BR316" s="27">
        <f>IF($O316&gt;=BR$1,$S316+$Y316+$Z316,$Y316+$Z316)</f>
        <v>1324.99</v>
      </c>
      <c r="BS316" s="27">
        <f>IF($O316&gt;=BS$1,$S316+$Y316+$Z316,$Y316+$Z316)</f>
        <v>1324.99</v>
      </c>
      <c r="BT316" s="27">
        <f>IF($O316&gt;=BT$1,$S316+$Y316+$Z316,$Y316+$Z316)</f>
        <v>1324.99</v>
      </c>
      <c r="BU316" s="27">
        <f>IF($O316&gt;=BU$1,$S316+$Y316+$Z316,$Y316+$Z316)</f>
        <v>1324.99</v>
      </c>
      <c r="BV316" s="27">
        <f>IF($O316&gt;=BV$1,$S316+$Y316+$Z316,$Y316+$Z316)</f>
        <v>1324.99</v>
      </c>
      <c r="BW316" s="27">
        <f>IF($O316&gt;=BW$1,$S316+$Y316+$Z316,$Y316+$Z316)</f>
        <v>1324.99</v>
      </c>
      <c r="BX316" s="27">
        <f>IF($O316&gt;=BX$1,$S316+$Y316+$Z316,$Y316+$Z316)</f>
        <v>1324.99</v>
      </c>
      <c r="BY316" s="27">
        <f>IF($O316&gt;=BY$1,$S316+$Y316+$Z316,$Y316+$Z316)</f>
        <v>1324.99</v>
      </c>
      <c r="BZ316" s="27">
        <f>IF($O316&gt;=BZ$1,$S316+$Y316+$Z316,$Y316+$Z316)</f>
        <v>1324.99</v>
      </c>
      <c r="CA316" s="27">
        <f>IF($O316&gt;=CA$1,$S316+$Y316+$Z316,$Y316+$Z316)</f>
        <v>1324.99</v>
      </c>
      <c r="CB316" s="27">
        <f>IF($O316&gt;=CB$1,$S316+$Y316+$Z316,$Y316+$Z316)</f>
        <v>1324.99</v>
      </c>
      <c r="CC316" s="27">
        <f>IF($O316&gt;=CC$1,$S316+$Y316+$Z316,$Y316+$Z316)</f>
        <v>1324.99</v>
      </c>
      <c r="CD316" s="27">
        <f>IF($O316&gt;=CD$1,$S316+$Y316+$Z316,$Y316+$Z316)</f>
        <v>1324.99</v>
      </c>
      <c r="CE316" s="27">
        <f>IF($O316&gt;=CE$1,$S316+$Y316+$Z316,$Y316+$Z316)</f>
        <v>1324.99</v>
      </c>
      <c r="CF316" s="27">
        <f>IF($O316&gt;=CF$1,$S316+$Y316+$Z316,$Y316+$Z316)</f>
        <v>1324.99</v>
      </c>
      <c r="CG316" s="27">
        <f>IF($O316&gt;=CG$1,$S316+$Y316+$Z316,$Y316+$Z316)</f>
        <v>1324.99</v>
      </c>
      <c r="CH316" s="27">
        <f>IF($O316&gt;=CH$1,$S316+$Y316+$Z316,$Y316+$Z316)</f>
        <v>1324.99</v>
      </c>
      <c r="CI316" s="27">
        <f>IF($O316&gt;=CI$1,$S316+$Y316+$Z316,$Y316+$Z316)</f>
        <v>1324.99</v>
      </c>
      <c r="CJ316" s="27">
        <f>IF($O316&gt;=CJ$1,$S316+$Y316+$Z316,$Y316+$Z316)</f>
        <v>1324.99</v>
      </c>
      <c r="CK316" s="27">
        <f>IF($O316&gt;=CK$1,$S316+$Y316+$Z316,$Y316+$Z316)</f>
        <v>1324.99</v>
      </c>
      <c r="CL316" s="27">
        <f>IF($O316&gt;=CL$1,$S316+$Y316+$Z316,$Y316+$Z316)</f>
        <v>1324.99</v>
      </c>
      <c r="CM316" s="27">
        <f>IF($O316&gt;=CM$1,$S316+$Y316+$Z316,$Y316+$Z316)</f>
        <v>1324.99</v>
      </c>
      <c r="CN316" s="27">
        <f>IF($O316&gt;=CN$1,$S316+$Y316,$Y316)</f>
        <v>924.99</v>
      </c>
      <c r="CO316" s="27">
        <f>IF($O316&gt;=CO$1,$S316+$Y316,$Y316)</f>
        <v>924.99</v>
      </c>
      <c r="CP316" s="27">
        <f>IF($O316&gt;=CP$1,$S316+$Y316,$Y316)</f>
        <v>924.99</v>
      </c>
      <c r="CQ316" s="27">
        <f>IF($O316&gt;=CQ$1,$S316+$Y316,$Y316)</f>
        <v>924.99</v>
      </c>
      <c r="CR316" s="27">
        <f>IF($O316&gt;=CR$1,$S316+$Y316,$Y316)</f>
        <v>924.99</v>
      </c>
      <c r="CS316" s="27">
        <f>IF($O316&gt;=CS$1,$S316+$Y316,$Y316)</f>
        <v>924.99</v>
      </c>
      <c r="CT316" s="27">
        <f>IF($O316&gt;=CT$1,$S316+$Y316,$Y316)</f>
        <v>924.99</v>
      </c>
      <c r="CU316" s="27">
        <f>IF($O316&gt;=CU$1,$S316+$Y316,$Y316)</f>
        <v>924.99</v>
      </c>
      <c r="CV316" s="27">
        <f>IF($O316&gt;=CV$1,$S316+$Y316,$Y316)</f>
        <v>924.99</v>
      </c>
      <c r="CW316" s="27">
        <f>IF($O316&gt;=CW$1,$S316+$Y316,$Y316)</f>
        <v>924.99</v>
      </c>
      <c r="CX316" s="27">
        <f>IF($O316&gt;=CX$1,$S316+$Y316,$Y316)</f>
        <v>924.99</v>
      </c>
      <c r="CY316" s="27">
        <f>IF($O316&gt;=CY$1,$S316+$Y316,$Y316)</f>
        <v>924.99</v>
      </c>
      <c r="CZ316" s="27">
        <f>IF($O316&gt;=CZ$1,$S316+$Y316,$Y316)</f>
        <v>924.99</v>
      </c>
      <c r="DA316" s="27">
        <f>IF($O316&gt;=DA$1,$S316+$Y316,$Y316)</f>
        <v>924.99</v>
      </c>
      <c r="DB316" s="27">
        <f>IF($O316&gt;=DB$1,$S316+$Y316,$Y316)</f>
        <v>924.99</v>
      </c>
      <c r="DC316" s="27">
        <f>IF($O316&gt;=DC$1,$S316+$Y316,$Y316)</f>
        <v>924.99</v>
      </c>
      <c r="DD316" s="27">
        <f>IF($O316&gt;=DD$1,$S316+$Y316,$Y316)</f>
        <v>924.99</v>
      </c>
      <c r="DE316" s="27">
        <f>IF($O316&gt;=DE$1,$S316+$Y316,$Y316)</f>
        <v>924.99</v>
      </c>
      <c r="DF316" s="27">
        <f>IF($O316&gt;=DF$1,$S316+$Y316,$Y316)</f>
        <v>924.99</v>
      </c>
      <c r="DG316" s="27">
        <f>IF($O316&gt;=DG$1,$S316+$Y316,$Y316)</f>
        <v>924.99</v>
      </c>
      <c r="DH316" s="27">
        <f>IF($O316&gt;=DH$1,$S316+$Y316,$Y316)</f>
        <v>924.99</v>
      </c>
      <c r="DI316" s="27">
        <f>IF($O316&gt;=DI$1,$S316+$Y316,$Y316)</f>
        <v>924.99</v>
      </c>
      <c r="DJ316" s="27">
        <f>IF($O316&gt;=DJ$1,$S316+$Y316,$Y316)</f>
        <v>924.99</v>
      </c>
      <c r="DK316" s="27">
        <f>IF($O316&gt;=DK$1,$S316+$Y316,$Y316)</f>
        <v>924.99</v>
      </c>
      <c r="DL316" s="27">
        <f>IF($O316&gt;=DL$1,$S316+$Y316,$Y316)</f>
        <v>924.99</v>
      </c>
      <c r="DM316" s="27">
        <f>IF($O316&gt;=DM$1,$S316+$Y316,$Y316)</f>
        <v>924.99</v>
      </c>
      <c r="DN316" s="27">
        <f>IF($O316&gt;=DN$1,$S316+$Y316,$Y316)</f>
        <v>924.99</v>
      </c>
      <c r="DO316" s="27">
        <f>IF($O316&gt;=DO$1,$S316+$Y316,$Y316)</f>
        <v>924.99</v>
      </c>
      <c r="DP316" s="27">
        <f>IF($O316&gt;=DP$1,$S316+$Y316,$Y316)</f>
        <v>924.99</v>
      </c>
      <c r="DQ316" s="27">
        <f>IF($O316&gt;=DQ$1,$S316+$Y316,$Y316)</f>
        <v>924.99</v>
      </c>
      <c r="DR316" s="27">
        <f>IF($O316&gt;=DR$1,$S316+$Y316,$Y316)</f>
        <v>924.99</v>
      </c>
      <c r="DS316" s="27">
        <f>IF($O316&gt;=DS$1,$S316+$Y316,$Y316)</f>
        <v>924.99</v>
      </c>
      <c r="DT316" s="27">
        <f>IF($O316&gt;=DT$1,$S316+$Y316,$Y316)</f>
        <v>924.99</v>
      </c>
      <c r="DU316" s="27">
        <f>IF($O316&gt;=DU$1,$S316+$Y316,$Y316)</f>
        <v>924.99</v>
      </c>
      <c r="DV316" s="27">
        <f>IF($O316&gt;=DV$1,$S316+$Y316,$Y316)</f>
        <v>924.99</v>
      </c>
      <c r="DW316" s="27">
        <f>IF($O316&gt;=DW$1,$S316+$Y316,$Y316)</f>
        <v>924.99</v>
      </c>
      <c r="DX316" s="27">
        <f>IF($O316&gt;=DX$1,$S316+$Y316,$Y316)</f>
        <v>924.99</v>
      </c>
      <c r="DY316" s="27">
        <f>IF($O316&gt;=DY$1,$S316+$Y316,$Y316)</f>
        <v>924.99</v>
      </c>
      <c r="DZ316" s="27">
        <f>IF($O316&gt;=DZ$1,$S316+$Y316,$Y316)</f>
        <v>924.99</v>
      </c>
      <c r="EA316" s="27">
        <f>IF($O316&gt;=EA$1,$S316+$Y316,$Y316)</f>
        <v>924.99</v>
      </c>
      <c r="EB316" s="27">
        <f>IF($O316&gt;=EB$1,$S316+$Y316,$Y316)</f>
        <v>924.99</v>
      </c>
      <c r="EC316" s="27">
        <f>IF($O316&gt;=EC$1,$S316+$Y316,$Y316)</f>
        <v>924.99</v>
      </c>
      <c r="ED316" s="27">
        <f>IF($O316&gt;=ED$1,$S316+$Y316,$Y316)</f>
        <v>924.99</v>
      </c>
      <c r="EE316" s="27">
        <f>IF($O316&gt;=EE$1,$S316+$Y316,$Y316)</f>
        <v>924.99</v>
      </c>
      <c r="EF316" s="27">
        <f>IF($O316&gt;=EF$1,$S316+$Y316,$Y316)</f>
        <v>924.99</v>
      </c>
      <c r="EG316" s="27">
        <f>IF($O316&gt;=EG$1,$S316+$Y316,$Y316)</f>
        <v>924.99</v>
      </c>
      <c r="EH316" s="27">
        <f>IF($O316&gt;=EH$1,$S316+$Y316,$Y316)</f>
        <v>924.99</v>
      </c>
      <c r="EI316" s="27">
        <f>IF($O316&gt;=EI$1,$S316+$Y316,$Y316)</f>
        <v>924.99</v>
      </c>
      <c r="EJ316" s="27">
        <f>IF($O316&gt;=EJ$1,$S316+$Y316,$Y316)</f>
        <v>924.99</v>
      </c>
      <c r="EK316" s="27">
        <f>IF($O316&gt;=EK$1,$S316+$Y316,$Y316)</f>
        <v>924.99</v>
      </c>
      <c r="EL316" s="27">
        <f>IF($O316&gt;=EL$1,$S316+$Y316,$Y316)</f>
        <v>924.99</v>
      </c>
      <c r="EM316" s="27">
        <f>IF($O316&gt;=EM$1,$S316+$Y316,$Y316)</f>
        <v>924.99</v>
      </c>
      <c r="EN316" s="27">
        <f>IF($O316&gt;=EN$1,$S316+$Y316,$Y316)</f>
        <v>924.99</v>
      </c>
      <c r="EO316" s="27">
        <f>IF($O316&gt;=EO$1,$S316+$Y316,$Y316)</f>
        <v>924.99</v>
      </c>
      <c r="EP316" s="27">
        <f>IF($O316&gt;=EP$1,$S316+$Y316,$Y316)</f>
        <v>924.99</v>
      </c>
      <c r="EQ316" s="27">
        <f>IF($O316&gt;=EQ$1,$S316+$Y316,$Y316)</f>
        <v>924.99</v>
      </c>
      <c r="ER316" s="27">
        <f>IF($O316&gt;=ER$1,$S316+$Y316,$Y316)</f>
        <v>924.99</v>
      </c>
      <c r="ES316" s="27">
        <f>IF($O316&gt;=ES$1,$S316+$Y316,$Y316)</f>
        <v>924.99</v>
      </c>
      <c r="ET316" s="27">
        <f>IF($O316&gt;=ET$1,$S316+$Y316,$Y316)</f>
        <v>924.99</v>
      </c>
      <c r="EU316" s="27">
        <f>IF($O316&gt;=EU$1,$S316+$Y316,$Y316)</f>
        <v>924.99</v>
      </c>
      <c r="EV316" s="27">
        <f>IF($O316&gt;=EV$1,$S316,0)</f>
        <v>924.99</v>
      </c>
      <c r="EW316" s="27">
        <f>IF($O316&gt;=EW$1,$S316,0)</f>
        <v>924.99</v>
      </c>
      <c r="EX316" s="27">
        <f>IF($O316&gt;=EX$1,$S316,0)</f>
        <v>924.99</v>
      </c>
      <c r="EY316" s="27">
        <f>IF($O316&gt;=EY$1,$S316,0)</f>
        <v>924.99</v>
      </c>
      <c r="EZ316" s="27">
        <f>IF($O316&gt;=EZ$1,$S316,0)</f>
        <v>924.99</v>
      </c>
      <c r="FA316" s="27">
        <f>IF($O316&gt;=FA$1,$S316,0)</f>
        <v>924.99</v>
      </c>
      <c r="FB316" s="27">
        <f>IF($O316&gt;=FB$1,$S316,0)</f>
        <v>924.99</v>
      </c>
      <c r="FC316" s="27">
        <f>IF($O316&gt;=FC$1,$S316,0)</f>
        <v>924.99</v>
      </c>
      <c r="FD316" s="27">
        <f>IF($O316&gt;=FD$1,$S316,0)</f>
        <v>924.99</v>
      </c>
      <c r="FE316" s="27">
        <f>IF($O316&gt;=FE$1,$S316,0)</f>
        <v>924.99</v>
      </c>
      <c r="FF316" s="27">
        <f>IF($O316&gt;=FF$1,$S316,0)</f>
        <v>924.99</v>
      </c>
      <c r="FG316" s="27">
        <f>IF($O316&gt;=FG$1,$S316,0)</f>
        <v>924.99</v>
      </c>
      <c r="FH316" s="27">
        <f>IF($O316&gt;=FH$1,$S316,0)</f>
        <v>924.99</v>
      </c>
      <c r="FI316" s="27">
        <f>IF($O316&gt;=FI$1,$S316,0)</f>
        <v>924.99</v>
      </c>
      <c r="FJ316" s="27">
        <f>IF($O316&gt;=FJ$1,$S316,0)</f>
        <v>924.99</v>
      </c>
      <c r="FK316" s="27">
        <f>IF($O316&gt;=FK$1,$S316,0)</f>
        <v>924.99</v>
      </c>
      <c r="FL316" s="27">
        <f>IF($O316&gt;=FL$1,$S316,0)</f>
        <v>924.99</v>
      </c>
      <c r="FM316" s="27">
        <f>IF($O316&gt;=FM$1,$S316,0)</f>
        <v>924.99</v>
      </c>
      <c r="FN316" s="27">
        <f>IF($O316&gt;=FN$1,$S316,0)</f>
        <v>924.99</v>
      </c>
      <c r="FO316" s="27">
        <f>IF($O316&gt;=FO$1,$S316,0)</f>
        <v>924.99</v>
      </c>
      <c r="FP316" s="27">
        <f>IF($O316&gt;=FP$1,$S316,0)</f>
        <v>924.99</v>
      </c>
      <c r="FQ316" s="27">
        <f>IF($O316&gt;=FQ$1,$S316,0)</f>
        <v>924.99</v>
      </c>
      <c r="FR316" s="27">
        <f>IF($O316&gt;=FR$1,$S316,0)</f>
        <v>924.99</v>
      </c>
      <c r="FS316" s="27">
        <f>IF($O316&gt;=FS$1,$S316,0)</f>
        <v>924.99</v>
      </c>
      <c r="FT316" s="27">
        <f>IF($O316&gt;=FT$1,$S316,0)</f>
        <v>924.99</v>
      </c>
      <c r="FU316" s="27">
        <f>IF($O316&gt;=FU$1,$S316,0)</f>
        <v>924.99</v>
      </c>
      <c r="FV316" s="27">
        <f>IF($O316&gt;=FV$1,$S316,0)</f>
        <v>924.99</v>
      </c>
      <c r="FW316" s="27">
        <f>IF($O316&gt;=FW$1,$S316,0)</f>
        <v>924.99</v>
      </c>
      <c r="FX316" s="27">
        <f>IF($O316&gt;=FX$1,$S316,0)</f>
        <v>924.99</v>
      </c>
      <c r="FY316" s="27">
        <f>IF($O316&gt;=FY$1,$S316,0)</f>
        <v>924.99</v>
      </c>
      <c r="FZ316" s="27">
        <f>IF($O316&gt;=FZ$1,$S316,0)</f>
        <v>924.99</v>
      </c>
      <c r="GA316" s="27">
        <f>IF($O316&gt;=GA$1,$S316,0)</f>
        <v>924.99</v>
      </c>
      <c r="GB316" s="27">
        <f>IF($O316&gt;=GB$1,$S316,0)</f>
        <v>924.99</v>
      </c>
      <c r="GC316" s="27">
        <f>IF($O316&gt;=GC$1,$S316,0)</f>
        <v>924.99</v>
      </c>
      <c r="GD316" s="27">
        <f>IF($O316&gt;=GD$1,$S316,0)</f>
        <v>924.99</v>
      </c>
      <c r="GE316" s="27">
        <f>IF($O316&gt;=GE$1,$S316,0)</f>
        <v>924.99</v>
      </c>
      <c r="GF316" s="27">
        <f>IF($O316&gt;=GF$1,$S316,0)</f>
        <v>924.99</v>
      </c>
      <c r="GG316" s="27">
        <f>IF($O316&gt;=GG$1,$S316,0)</f>
        <v>924.99</v>
      </c>
      <c r="GH316" s="27">
        <f>IF($O316&gt;=GH$1,$S316,0)</f>
        <v>924.99</v>
      </c>
      <c r="GI316" s="27">
        <f>IF($O316&gt;=GI$1,$S316,0)</f>
        <v>924.99</v>
      </c>
      <c r="GJ316" s="27">
        <f>IF($O316&gt;=GJ$1,$S316,0)</f>
        <v>924.99</v>
      </c>
      <c r="GK316" s="27">
        <f>IF($O316&gt;=GK$1,$S316,0)</f>
        <v>924.99</v>
      </c>
      <c r="GL316" s="27">
        <f>IF($O316&gt;=GL$1,$S316,0)</f>
        <v>924.99</v>
      </c>
      <c r="GM316" s="27">
        <f>IF($O316&gt;=GM$1,$S316,0)</f>
        <v>924.99</v>
      </c>
      <c r="GN316" s="27">
        <f>IF($O316&gt;=GN$1,$S316,0)</f>
        <v>924.99</v>
      </c>
      <c r="GO316" s="27">
        <f>IF($O316&gt;=GO$1,$S316,0)</f>
        <v>924.99</v>
      </c>
      <c r="GP316" s="27">
        <f>IF($O316&gt;=GP$1,$S316,0)</f>
        <v>924.99</v>
      </c>
      <c r="GQ316" s="27">
        <f>IF($O316&gt;=GQ$1,$S316,0)</f>
        <v>924.99</v>
      </c>
      <c r="GR316" s="27">
        <f>IF($O316&gt;=GR$1,$S316,0)</f>
        <v>924.99</v>
      </c>
      <c r="GS316" s="27">
        <f>IF($O316&gt;=GS$1,$S316,0)</f>
        <v>924.99</v>
      </c>
      <c r="GT316" s="27">
        <f>IF($O316&gt;=GT$1,$S316,0)</f>
        <v>924.99</v>
      </c>
      <c r="GU316" s="27">
        <f>IF($O316&gt;=GU$1,$S316,0)</f>
        <v>924.99</v>
      </c>
      <c r="GV316" s="27">
        <f>IF($O316&gt;=GV$1,$S316,0)</f>
        <v>924.99</v>
      </c>
      <c r="GW316" s="27">
        <f>IF($O316&gt;=GW$1,$S316,0)</f>
        <v>924.99</v>
      </c>
      <c r="GX316" s="27">
        <f>IF($O316&gt;=GX$1,$S316,0)</f>
        <v>0</v>
      </c>
      <c r="GY316" s="27">
        <f>IF($O316&gt;=GY$1,$S316,0)</f>
        <v>0</v>
      </c>
      <c r="GZ316" s="27">
        <f>IF($O316&gt;=GZ$1,$S316,0)</f>
        <v>0</v>
      </c>
      <c r="HA316" s="27">
        <f>IF($O316&gt;=HA$1,$S316,0)</f>
        <v>0</v>
      </c>
      <c r="HB316" s="27">
        <f>IF($O316&gt;=HB$1,$S316,0)</f>
        <v>0</v>
      </c>
      <c r="HC316" s="27">
        <f>IF($O316&gt;=HC$1,$S316,0)</f>
        <v>0</v>
      </c>
    </row>
    <row r="317" spans="1:211">
      <c r="A317" s="3">
        <v>5444</v>
      </c>
      <c r="B317" s="3" t="s">
        <v>400</v>
      </c>
      <c r="C317" s="3" t="s">
        <v>107</v>
      </c>
      <c r="D317" s="3">
        <v>54</v>
      </c>
      <c r="E317" s="4">
        <v>30698</v>
      </c>
      <c r="F317" s="5">
        <v>34.446575342465756</v>
      </c>
      <c r="G317" s="3" t="s">
        <v>99</v>
      </c>
      <c r="H317" s="4">
        <v>23673</v>
      </c>
      <c r="I317" s="9" t="s">
        <v>826</v>
      </c>
      <c r="J317" s="5">
        <v>3520.92</v>
      </c>
      <c r="K317" s="31">
        <v>338</v>
      </c>
      <c r="L317" s="32">
        <v>34</v>
      </c>
      <c r="M317" s="33">
        <f>VLOOKUP(L317,FIND,3,TRUE)</f>
        <v>1.5</v>
      </c>
      <c r="N317" s="32">
        <f>IF(L317&gt;30,180,VLOOKUP(L317,TEMPO,2,FALSE))</f>
        <v>180</v>
      </c>
      <c r="O317" s="32">
        <f>IF(R317&gt;0,4,N317)</f>
        <v>180</v>
      </c>
      <c r="P317" s="96">
        <f>J317*M317*L317</f>
        <v>179566.92</v>
      </c>
      <c r="Q317" s="96">
        <f>10934.45*2</f>
        <v>21868.9</v>
      </c>
      <c r="R317" s="96">
        <f>IF(P317&lt;=Q317,P317/4,0)</f>
        <v>0</v>
      </c>
      <c r="S317" s="5">
        <f>IF(P317&gt;=Q317,P317/N317,0)</f>
        <v>997.59400000000005</v>
      </c>
      <c r="T317" s="3"/>
      <c r="U317" s="3">
        <f>IF(T317="",1,0)</f>
        <v>1</v>
      </c>
      <c r="V317" s="3">
        <v>639</v>
      </c>
      <c r="W317" s="5">
        <v>0</v>
      </c>
      <c r="X317" s="5">
        <v>245.73</v>
      </c>
      <c r="Y317" s="5">
        <f>X317*W317</f>
        <v>0</v>
      </c>
      <c r="Z317" s="5">
        <v>400</v>
      </c>
      <c r="AA317" s="5">
        <f>S317+Y317+Z317</f>
        <v>1397.5940000000001</v>
      </c>
      <c r="AB317" s="39">
        <f>(J317/12+J317/12*1.3333333333+450/12+J317/30*6/12+J317)*1.3+Y317+Z317+153.9</f>
        <v>6146.1429333206188</v>
      </c>
      <c r="AC317" s="39" t="s">
        <v>107</v>
      </c>
      <c r="AD317" s="39">
        <f>J317*1.3+400+153.9</f>
        <v>5131.0959999999995</v>
      </c>
      <c r="AE317" s="39">
        <f>SUMIFS('CUSTO MENSAL FUNC NOVO'!H:H,'CUSTO MENSAL FUNC NOVO'!A:A,'VALORES MENSAIS'!AC317)</f>
        <v>3348.9422500000001</v>
      </c>
      <c r="AF317" s="27">
        <f>IF($R317&gt;0,$R317,$S317)+$Y317+$Z317</f>
        <v>1397.5940000000001</v>
      </c>
      <c r="AG317" s="27">
        <f>IF($R317&gt;0,$R317,$S317)+$Y317+$Z317</f>
        <v>1397.5940000000001</v>
      </c>
      <c r="AH317" s="27">
        <f>IF($R317&gt;0,$R317,$S317)+$Y317+$Z317</f>
        <v>1397.5940000000001</v>
      </c>
      <c r="AI317" s="27">
        <f>IF($R317&gt;0,$R317,$S317)+$Y317+$Z317</f>
        <v>1397.5940000000001</v>
      </c>
      <c r="AJ317" s="27">
        <f>IF($O317&gt;=AJ$1,$S317+$Y317+$Z317,$Y317+$Z317)</f>
        <v>1397.5940000000001</v>
      </c>
      <c r="AK317" s="27">
        <f>IF($O317&gt;=AK$1,$S317+$Y317+$Z317,$Y317+$Z317)</f>
        <v>1397.5940000000001</v>
      </c>
      <c r="AL317" s="27">
        <f>IF($O317&gt;=AL$1,$S317+$Y317+$Z317,$Y317+$Z317)</f>
        <v>1397.5940000000001</v>
      </c>
      <c r="AM317" s="27">
        <f>IF($O317&gt;=AM$1,$S317+$Y317+$Z317,$Y317+$Z317)</f>
        <v>1397.5940000000001</v>
      </c>
      <c r="AN317" s="27">
        <f>IF($O317&gt;=AN$1,$S317+$Y317+$Z317,$Y317+$Z317)</f>
        <v>1397.5940000000001</v>
      </c>
      <c r="AO317" s="27">
        <f>IF($O317&gt;=AO$1,$S317+$Y317+$Z317,$Y317+$Z317)</f>
        <v>1397.5940000000001</v>
      </c>
      <c r="AP317" s="27">
        <f>IF($O317&gt;=AP$1,$S317+$Y317+$Z317,$Y317+$Z317)</f>
        <v>1397.5940000000001</v>
      </c>
      <c r="AQ317" s="27">
        <f>IF($O317&gt;=AQ$1,$S317+$Y317+$Z317,$Y317+$Z317)</f>
        <v>1397.5940000000001</v>
      </c>
      <c r="AR317" s="27">
        <f>IF($O317&gt;=AR$1,$S317+$Y317+$Z317,$Y317+$Z317)</f>
        <v>1397.5940000000001</v>
      </c>
      <c r="AS317" s="27">
        <f>IF($O317&gt;=AS$1,$S317+$Y317+$Z317,$Y317+$Z317)</f>
        <v>1397.5940000000001</v>
      </c>
      <c r="AT317" s="27">
        <f>IF($O317&gt;=AT$1,$S317+$Y317+$Z317,$Y317+$Z317)</f>
        <v>1397.5940000000001</v>
      </c>
      <c r="AU317" s="27">
        <f>IF($O317&gt;=AU$1,$S317+$Y317+$Z317,$Y317+$Z317)</f>
        <v>1397.5940000000001</v>
      </c>
      <c r="AV317" s="27">
        <f>IF($O317&gt;=AV$1,$S317+$Y317+$Z317,$Y317+$Z317)</f>
        <v>1397.5940000000001</v>
      </c>
      <c r="AW317" s="27">
        <f>IF($O317&gt;=AW$1,$S317+$Y317+$Z317,$Y317+$Z317)</f>
        <v>1397.5940000000001</v>
      </c>
      <c r="AX317" s="27">
        <f>IF($O317&gt;=AX$1,$S317+$Y317+$Z317,$Y317+$Z317)</f>
        <v>1397.5940000000001</v>
      </c>
      <c r="AY317" s="27">
        <f>IF($O317&gt;=AY$1,$S317+$Y317+$Z317,$Y317+$Z317)</f>
        <v>1397.5940000000001</v>
      </c>
      <c r="AZ317" s="27">
        <f>IF($O317&gt;=AZ$1,$S317+$Y317+$Z317,$Y317+$Z317)</f>
        <v>1397.5940000000001</v>
      </c>
      <c r="BA317" s="27">
        <f>IF($O317&gt;=BA$1,$S317+$Y317+$Z317,$Y317+$Z317)</f>
        <v>1397.5940000000001</v>
      </c>
      <c r="BB317" s="27">
        <f>IF($O317&gt;=BB$1,$S317+$Y317+$Z317,$Y317+$Z317)</f>
        <v>1397.5940000000001</v>
      </c>
      <c r="BC317" s="27">
        <f>IF($O317&gt;=BC$1,$S317+$Y317+$Z317,$Y317+$Z317)</f>
        <v>1397.5940000000001</v>
      </c>
      <c r="BD317" s="27">
        <f>IF($O317&gt;=BD$1,$S317+$Y317+$Z317,$Y317+$Z317)</f>
        <v>1397.5940000000001</v>
      </c>
      <c r="BE317" s="27">
        <f>IF($O317&gt;=BE$1,$S317+$Y317+$Z317,$Y317+$Z317)</f>
        <v>1397.5940000000001</v>
      </c>
      <c r="BF317" s="27">
        <f>IF($O317&gt;=BF$1,$S317+$Y317+$Z317,$Y317+$Z317)</f>
        <v>1397.5940000000001</v>
      </c>
      <c r="BG317" s="27">
        <f>IF($O317&gt;=BG$1,$S317+$Y317+$Z317,$Y317+$Z317)</f>
        <v>1397.5940000000001</v>
      </c>
      <c r="BH317" s="27">
        <f>IF($O317&gt;=BH$1,$S317+$Y317+$Z317,$Y317+$Z317)</f>
        <v>1397.5940000000001</v>
      </c>
      <c r="BI317" s="27">
        <f>IF($O317&gt;=BI$1,$S317+$Y317+$Z317,$Y317+$Z317)</f>
        <v>1397.5940000000001</v>
      </c>
      <c r="BJ317" s="27">
        <f>IF($O317&gt;=BJ$1,$S317+$Y317+$Z317,$Y317+$Z317)</f>
        <v>1397.5940000000001</v>
      </c>
      <c r="BK317" s="27">
        <f>IF($O317&gt;=BK$1,$S317+$Y317+$Z317,$Y317+$Z317)</f>
        <v>1397.5940000000001</v>
      </c>
      <c r="BL317" s="27">
        <f>IF($O317&gt;=BL$1,$S317+$Y317+$Z317,$Y317+$Z317)</f>
        <v>1397.5940000000001</v>
      </c>
      <c r="BM317" s="27">
        <f>IF($O317&gt;=BM$1,$S317+$Y317+$Z317,$Y317+$Z317)</f>
        <v>1397.5940000000001</v>
      </c>
      <c r="BN317" s="27">
        <f>IF($O317&gt;=BN$1,$S317+$Y317+$Z317,$Y317+$Z317)</f>
        <v>1397.5940000000001</v>
      </c>
      <c r="BO317" s="27">
        <f>IF($O317&gt;=BO$1,$S317+$Y317+$Z317,$Y317+$Z317)</f>
        <v>1397.5940000000001</v>
      </c>
      <c r="BP317" s="27">
        <f>IF($O317&gt;=BP$1,$S317+$Y317+$Z317,$Y317+$Z317)</f>
        <v>1397.5940000000001</v>
      </c>
      <c r="BQ317" s="27">
        <f>IF($O317&gt;=BQ$1,$S317+$Y317+$Z317,$Y317+$Z317)</f>
        <v>1397.5940000000001</v>
      </c>
      <c r="BR317" s="27">
        <f>IF($O317&gt;=BR$1,$S317+$Y317+$Z317,$Y317+$Z317)</f>
        <v>1397.5940000000001</v>
      </c>
      <c r="BS317" s="27">
        <f>IF($O317&gt;=BS$1,$S317+$Y317+$Z317,$Y317+$Z317)</f>
        <v>1397.5940000000001</v>
      </c>
      <c r="BT317" s="27">
        <f>IF($O317&gt;=BT$1,$S317+$Y317+$Z317,$Y317+$Z317)</f>
        <v>1397.5940000000001</v>
      </c>
      <c r="BU317" s="27">
        <f>IF($O317&gt;=BU$1,$S317+$Y317+$Z317,$Y317+$Z317)</f>
        <v>1397.5940000000001</v>
      </c>
      <c r="BV317" s="27">
        <f>IF($O317&gt;=BV$1,$S317+$Y317+$Z317,$Y317+$Z317)</f>
        <v>1397.5940000000001</v>
      </c>
      <c r="BW317" s="27">
        <f>IF($O317&gt;=BW$1,$S317+$Y317+$Z317,$Y317+$Z317)</f>
        <v>1397.5940000000001</v>
      </c>
      <c r="BX317" s="27">
        <f>IF($O317&gt;=BX$1,$S317+$Y317+$Z317,$Y317+$Z317)</f>
        <v>1397.5940000000001</v>
      </c>
      <c r="BY317" s="27">
        <f>IF($O317&gt;=BY$1,$S317+$Y317+$Z317,$Y317+$Z317)</f>
        <v>1397.5940000000001</v>
      </c>
      <c r="BZ317" s="27">
        <f>IF($O317&gt;=BZ$1,$S317+$Y317+$Z317,$Y317+$Z317)</f>
        <v>1397.5940000000001</v>
      </c>
      <c r="CA317" s="27">
        <f>IF($O317&gt;=CA$1,$S317+$Y317+$Z317,$Y317+$Z317)</f>
        <v>1397.5940000000001</v>
      </c>
      <c r="CB317" s="27">
        <f>IF($O317&gt;=CB$1,$S317+$Y317+$Z317,$Y317+$Z317)</f>
        <v>1397.5940000000001</v>
      </c>
      <c r="CC317" s="27">
        <f>IF($O317&gt;=CC$1,$S317+$Y317+$Z317,$Y317+$Z317)</f>
        <v>1397.5940000000001</v>
      </c>
      <c r="CD317" s="27">
        <f>IF($O317&gt;=CD$1,$S317+$Y317+$Z317,$Y317+$Z317)</f>
        <v>1397.5940000000001</v>
      </c>
      <c r="CE317" s="27">
        <f>IF($O317&gt;=CE$1,$S317+$Y317+$Z317,$Y317+$Z317)</f>
        <v>1397.5940000000001</v>
      </c>
      <c r="CF317" s="27">
        <f>IF($O317&gt;=CF$1,$S317+$Y317+$Z317,$Y317+$Z317)</f>
        <v>1397.5940000000001</v>
      </c>
      <c r="CG317" s="27">
        <f>IF($O317&gt;=CG$1,$S317+$Y317+$Z317,$Y317+$Z317)</f>
        <v>1397.5940000000001</v>
      </c>
      <c r="CH317" s="27">
        <f>IF($O317&gt;=CH$1,$S317+$Y317+$Z317,$Y317+$Z317)</f>
        <v>1397.5940000000001</v>
      </c>
      <c r="CI317" s="27">
        <f>IF($O317&gt;=CI$1,$S317+$Y317+$Z317,$Y317+$Z317)</f>
        <v>1397.5940000000001</v>
      </c>
      <c r="CJ317" s="27">
        <f>IF($O317&gt;=CJ$1,$S317+$Y317+$Z317,$Y317+$Z317)</f>
        <v>1397.5940000000001</v>
      </c>
      <c r="CK317" s="27">
        <f>IF($O317&gt;=CK$1,$S317+$Y317+$Z317,$Y317+$Z317)</f>
        <v>1397.5940000000001</v>
      </c>
      <c r="CL317" s="27">
        <f>IF($O317&gt;=CL$1,$S317+$Y317+$Z317,$Y317+$Z317)</f>
        <v>1397.5940000000001</v>
      </c>
      <c r="CM317" s="27">
        <f>IF($O317&gt;=CM$1,$S317+$Y317+$Z317,$Y317+$Z317)</f>
        <v>1397.5940000000001</v>
      </c>
      <c r="CN317" s="27">
        <f>IF($O317&gt;=CN$1,$S317+$Y317,$Y317)</f>
        <v>997.59400000000005</v>
      </c>
      <c r="CO317" s="27">
        <f>IF($O317&gt;=CO$1,$S317+$Y317,$Y317)</f>
        <v>997.59400000000005</v>
      </c>
      <c r="CP317" s="27">
        <f>IF($O317&gt;=CP$1,$S317+$Y317,$Y317)</f>
        <v>997.59400000000005</v>
      </c>
      <c r="CQ317" s="27">
        <f>IF($O317&gt;=CQ$1,$S317+$Y317,$Y317)</f>
        <v>997.59400000000005</v>
      </c>
      <c r="CR317" s="27">
        <f>IF($O317&gt;=CR$1,$S317+$Y317,$Y317)</f>
        <v>997.59400000000005</v>
      </c>
      <c r="CS317" s="27">
        <f>IF($O317&gt;=CS$1,$S317+$Y317,$Y317)</f>
        <v>997.59400000000005</v>
      </c>
      <c r="CT317" s="27">
        <f>IF($O317&gt;=CT$1,$S317+$Y317,$Y317)</f>
        <v>997.59400000000005</v>
      </c>
      <c r="CU317" s="27">
        <f>IF($O317&gt;=CU$1,$S317+$Y317,$Y317)</f>
        <v>997.59400000000005</v>
      </c>
      <c r="CV317" s="27">
        <f>IF($O317&gt;=CV$1,$S317+$Y317,$Y317)</f>
        <v>997.59400000000005</v>
      </c>
      <c r="CW317" s="27">
        <f>IF($O317&gt;=CW$1,$S317+$Y317,$Y317)</f>
        <v>997.59400000000005</v>
      </c>
      <c r="CX317" s="27">
        <f>IF($O317&gt;=CX$1,$S317+$Y317,$Y317)</f>
        <v>997.59400000000005</v>
      </c>
      <c r="CY317" s="27">
        <f>IF($O317&gt;=CY$1,$S317+$Y317,$Y317)</f>
        <v>997.59400000000005</v>
      </c>
      <c r="CZ317" s="27">
        <f>IF($O317&gt;=CZ$1,$S317+$Y317,$Y317)</f>
        <v>997.59400000000005</v>
      </c>
      <c r="DA317" s="27">
        <f>IF($O317&gt;=DA$1,$S317+$Y317,$Y317)</f>
        <v>997.59400000000005</v>
      </c>
      <c r="DB317" s="27">
        <f>IF($O317&gt;=DB$1,$S317+$Y317,$Y317)</f>
        <v>997.59400000000005</v>
      </c>
      <c r="DC317" s="27">
        <f>IF($O317&gt;=DC$1,$S317+$Y317,$Y317)</f>
        <v>997.59400000000005</v>
      </c>
      <c r="DD317" s="27">
        <f>IF($O317&gt;=DD$1,$S317+$Y317,$Y317)</f>
        <v>997.59400000000005</v>
      </c>
      <c r="DE317" s="27">
        <f>IF($O317&gt;=DE$1,$S317+$Y317,$Y317)</f>
        <v>997.59400000000005</v>
      </c>
      <c r="DF317" s="27">
        <f>IF($O317&gt;=DF$1,$S317+$Y317,$Y317)</f>
        <v>997.59400000000005</v>
      </c>
      <c r="DG317" s="27">
        <f>IF($O317&gt;=DG$1,$S317+$Y317,$Y317)</f>
        <v>997.59400000000005</v>
      </c>
      <c r="DH317" s="27">
        <f>IF($O317&gt;=DH$1,$S317+$Y317,$Y317)</f>
        <v>997.59400000000005</v>
      </c>
      <c r="DI317" s="27">
        <f>IF($O317&gt;=DI$1,$S317+$Y317,$Y317)</f>
        <v>997.59400000000005</v>
      </c>
      <c r="DJ317" s="27">
        <f>IF($O317&gt;=DJ$1,$S317+$Y317,$Y317)</f>
        <v>997.59400000000005</v>
      </c>
      <c r="DK317" s="27">
        <f>IF($O317&gt;=DK$1,$S317+$Y317,$Y317)</f>
        <v>997.59400000000005</v>
      </c>
      <c r="DL317" s="27">
        <f>IF($O317&gt;=DL$1,$S317+$Y317,$Y317)</f>
        <v>997.59400000000005</v>
      </c>
      <c r="DM317" s="27">
        <f>IF($O317&gt;=DM$1,$S317+$Y317,$Y317)</f>
        <v>997.59400000000005</v>
      </c>
      <c r="DN317" s="27">
        <f>IF($O317&gt;=DN$1,$S317+$Y317,$Y317)</f>
        <v>997.59400000000005</v>
      </c>
      <c r="DO317" s="27">
        <f>IF($O317&gt;=DO$1,$S317+$Y317,$Y317)</f>
        <v>997.59400000000005</v>
      </c>
      <c r="DP317" s="27">
        <f>IF($O317&gt;=DP$1,$S317+$Y317,$Y317)</f>
        <v>997.59400000000005</v>
      </c>
      <c r="DQ317" s="27">
        <f>IF($O317&gt;=DQ$1,$S317+$Y317,$Y317)</f>
        <v>997.59400000000005</v>
      </c>
      <c r="DR317" s="27">
        <f>IF($O317&gt;=DR$1,$S317+$Y317,$Y317)</f>
        <v>997.59400000000005</v>
      </c>
      <c r="DS317" s="27">
        <f>IF($O317&gt;=DS$1,$S317+$Y317,$Y317)</f>
        <v>997.59400000000005</v>
      </c>
      <c r="DT317" s="27">
        <f>IF($O317&gt;=DT$1,$S317+$Y317,$Y317)</f>
        <v>997.59400000000005</v>
      </c>
      <c r="DU317" s="27">
        <f>IF($O317&gt;=DU$1,$S317+$Y317,$Y317)</f>
        <v>997.59400000000005</v>
      </c>
      <c r="DV317" s="27">
        <f>IF($O317&gt;=DV$1,$S317+$Y317,$Y317)</f>
        <v>997.59400000000005</v>
      </c>
      <c r="DW317" s="27">
        <f>IF($O317&gt;=DW$1,$S317+$Y317,$Y317)</f>
        <v>997.59400000000005</v>
      </c>
      <c r="DX317" s="27">
        <f>IF($O317&gt;=DX$1,$S317+$Y317,$Y317)</f>
        <v>997.59400000000005</v>
      </c>
      <c r="DY317" s="27">
        <f>IF($O317&gt;=DY$1,$S317+$Y317,$Y317)</f>
        <v>997.59400000000005</v>
      </c>
      <c r="DZ317" s="27">
        <f>IF($O317&gt;=DZ$1,$S317+$Y317,$Y317)</f>
        <v>997.59400000000005</v>
      </c>
      <c r="EA317" s="27">
        <f>IF($O317&gt;=EA$1,$S317+$Y317,$Y317)</f>
        <v>997.59400000000005</v>
      </c>
      <c r="EB317" s="27">
        <f>IF($O317&gt;=EB$1,$S317+$Y317,$Y317)</f>
        <v>997.59400000000005</v>
      </c>
      <c r="EC317" s="27">
        <f>IF($O317&gt;=EC$1,$S317+$Y317,$Y317)</f>
        <v>997.59400000000005</v>
      </c>
      <c r="ED317" s="27">
        <f>IF($O317&gt;=ED$1,$S317+$Y317,$Y317)</f>
        <v>997.59400000000005</v>
      </c>
      <c r="EE317" s="27">
        <f>IF($O317&gt;=EE$1,$S317+$Y317,$Y317)</f>
        <v>997.59400000000005</v>
      </c>
      <c r="EF317" s="27">
        <f>IF($O317&gt;=EF$1,$S317+$Y317,$Y317)</f>
        <v>997.59400000000005</v>
      </c>
      <c r="EG317" s="27">
        <f>IF($O317&gt;=EG$1,$S317+$Y317,$Y317)</f>
        <v>997.59400000000005</v>
      </c>
      <c r="EH317" s="27">
        <f>IF($O317&gt;=EH$1,$S317+$Y317,$Y317)</f>
        <v>997.59400000000005</v>
      </c>
      <c r="EI317" s="27">
        <f>IF($O317&gt;=EI$1,$S317+$Y317,$Y317)</f>
        <v>997.59400000000005</v>
      </c>
      <c r="EJ317" s="27">
        <f>IF($O317&gt;=EJ$1,$S317+$Y317,$Y317)</f>
        <v>997.59400000000005</v>
      </c>
      <c r="EK317" s="27">
        <f>IF($O317&gt;=EK$1,$S317+$Y317,$Y317)</f>
        <v>997.59400000000005</v>
      </c>
      <c r="EL317" s="27">
        <f>IF($O317&gt;=EL$1,$S317+$Y317,$Y317)</f>
        <v>997.59400000000005</v>
      </c>
      <c r="EM317" s="27">
        <f>IF($O317&gt;=EM$1,$S317+$Y317,$Y317)</f>
        <v>997.59400000000005</v>
      </c>
      <c r="EN317" s="27">
        <f>IF($O317&gt;=EN$1,$S317+$Y317,$Y317)</f>
        <v>997.59400000000005</v>
      </c>
      <c r="EO317" s="27">
        <f>IF($O317&gt;=EO$1,$S317+$Y317,$Y317)</f>
        <v>997.59400000000005</v>
      </c>
      <c r="EP317" s="27">
        <f>IF($O317&gt;=EP$1,$S317+$Y317,$Y317)</f>
        <v>997.59400000000005</v>
      </c>
      <c r="EQ317" s="27">
        <f>IF($O317&gt;=EQ$1,$S317+$Y317,$Y317)</f>
        <v>997.59400000000005</v>
      </c>
      <c r="ER317" s="27">
        <f>IF($O317&gt;=ER$1,$S317+$Y317,$Y317)</f>
        <v>997.59400000000005</v>
      </c>
      <c r="ES317" s="27">
        <f>IF($O317&gt;=ES$1,$S317+$Y317,$Y317)</f>
        <v>997.59400000000005</v>
      </c>
      <c r="ET317" s="27">
        <f>IF($O317&gt;=ET$1,$S317+$Y317,$Y317)</f>
        <v>997.59400000000005</v>
      </c>
      <c r="EU317" s="27">
        <f>IF($O317&gt;=EU$1,$S317+$Y317,$Y317)</f>
        <v>997.59400000000005</v>
      </c>
      <c r="EV317" s="27">
        <f>IF($O317&gt;=EV$1,$S317,0)</f>
        <v>997.59400000000005</v>
      </c>
      <c r="EW317" s="27">
        <f>IF($O317&gt;=EW$1,$S317,0)</f>
        <v>997.59400000000005</v>
      </c>
      <c r="EX317" s="27">
        <f>IF($O317&gt;=EX$1,$S317,0)</f>
        <v>997.59400000000005</v>
      </c>
      <c r="EY317" s="27">
        <f>IF($O317&gt;=EY$1,$S317,0)</f>
        <v>997.59400000000005</v>
      </c>
      <c r="EZ317" s="27">
        <f>IF($O317&gt;=EZ$1,$S317,0)</f>
        <v>997.59400000000005</v>
      </c>
      <c r="FA317" s="27">
        <f>IF($O317&gt;=FA$1,$S317,0)</f>
        <v>997.59400000000005</v>
      </c>
      <c r="FB317" s="27">
        <f>IF($O317&gt;=FB$1,$S317,0)</f>
        <v>997.59400000000005</v>
      </c>
      <c r="FC317" s="27">
        <f>IF($O317&gt;=FC$1,$S317,0)</f>
        <v>997.59400000000005</v>
      </c>
      <c r="FD317" s="27">
        <f>IF($O317&gt;=FD$1,$S317,0)</f>
        <v>997.59400000000005</v>
      </c>
      <c r="FE317" s="27">
        <f>IF($O317&gt;=FE$1,$S317,0)</f>
        <v>997.59400000000005</v>
      </c>
      <c r="FF317" s="27">
        <f>IF($O317&gt;=FF$1,$S317,0)</f>
        <v>997.59400000000005</v>
      </c>
      <c r="FG317" s="27">
        <f>IF($O317&gt;=FG$1,$S317,0)</f>
        <v>997.59400000000005</v>
      </c>
      <c r="FH317" s="27">
        <f>IF($O317&gt;=FH$1,$S317,0)</f>
        <v>997.59400000000005</v>
      </c>
      <c r="FI317" s="27">
        <f>IF($O317&gt;=FI$1,$S317,0)</f>
        <v>997.59400000000005</v>
      </c>
      <c r="FJ317" s="27">
        <f>IF($O317&gt;=FJ$1,$S317,0)</f>
        <v>997.59400000000005</v>
      </c>
      <c r="FK317" s="27">
        <f>IF($O317&gt;=FK$1,$S317,0)</f>
        <v>997.59400000000005</v>
      </c>
      <c r="FL317" s="27">
        <f>IF($O317&gt;=FL$1,$S317,0)</f>
        <v>997.59400000000005</v>
      </c>
      <c r="FM317" s="27">
        <f>IF($O317&gt;=FM$1,$S317,0)</f>
        <v>997.59400000000005</v>
      </c>
      <c r="FN317" s="27">
        <f>IF($O317&gt;=FN$1,$S317,0)</f>
        <v>997.59400000000005</v>
      </c>
      <c r="FO317" s="27">
        <f>IF($O317&gt;=FO$1,$S317,0)</f>
        <v>997.59400000000005</v>
      </c>
      <c r="FP317" s="27">
        <f>IF($O317&gt;=FP$1,$S317,0)</f>
        <v>997.59400000000005</v>
      </c>
      <c r="FQ317" s="27">
        <f>IF($O317&gt;=FQ$1,$S317,0)</f>
        <v>997.59400000000005</v>
      </c>
      <c r="FR317" s="27">
        <f>IF($O317&gt;=FR$1,$S317,0)</f>
        <v>997.59400000000005</v>
      </c>
      <c r="FS317" s="27">
        <f>IF($O317&gt;=FS$1,$S317,0)</f>
        <v>997.59400000000005</v>
      </c>
      <c r="FT317" s="27">
        <f>IF($O317&gt;=FT$1,$S317,0)</f>
        <v>997.59400000000005</v>
      </c>
      <c r="FU317" s="27">
        <f>IF($O317&gt;=FU$1,$S317,0)</f>
        <v>997.59400000000005</v>
      </c>
      <c r="FV317" s="27">
        <f>IF($O317&gt;=FV$1,$S317,0)</f>
        <v>997.59400000000005</v>
      </c>
      <c r="FW317" s="27">
        <f>IF($O317&gt;=FW$1,$S317,0)</f>
        <v>997.59400000000005</v>
      </c>
      <c r="FX317" s="27">
        <f>IF($O317&gt;=FX$1,$S317,0)</f>
        <v>997.59400000000005</v>
      </c>
      <c r="FY317" s="27">
        <f>IF($O317&gt;=FY$1,$S317,0)</f>
        <v>997.59400000000005</v>
      </c>
      <c r="FZ317" s="27">
        <f>IF($O317&gt;=FZ$1,$S317,0)</f>
        <v>997.59400000000005</v>
      </c>
      <c r="GA317" s="27">
        <f>IF($O317&gt;=GA$1,$S317,0)</f>
        <v>997.59400000000005</v>
      </c>
      <c r="GB317" s="27">
        <f>IF($O317&gt;=GB$1,$S317,0)</f>
        <v>997.59400000000005</v>
      </c>
      <c r="GC317" s="27">
        <f>IF($O317&gt;=GC$1,$S317,0)</f>
        <v>997.59400000000005</v>
      </c>
      <c r="GD317" s="27">
        <f>IF($O317&gt;=GD$1,$S317,0)</f>
        <v>997.59400000000005</v>
      </c>
      <c r="GE317" s="27">
        <f>IF($O317&gt;=GE$1,$S317,0)</f>
        <v>997.59400000000005</v>
      </c>
      <c r="GF317" s="27">
        <f>IF($O317&gt;=GF$1,$S317,0)</f>
        <v>997.59400000000005</v>
      </c>
      <c r="GG317" s="27">
        <f>IF($O317&gt;=GG$1,$S317,0)</f>
        <v>997.59400000000005</v>
      </c>
      <c r="GH317" s="27">
        <f>IF($O317&gt;=GH$1,$S317,0)</f>
        <v>997.59400000000005</v>
      </c>
      <c r="GI317" s="27">
        <f>IF($O317&gt;=GI$1,$S317,0)</f>
        <v>997.59400000000005</v>
      </c>
      <c r="GJ317" s="27">
        <f>IF($O317&gt;=GJ$1,$S317,0)</f>
        <v>997.59400000000005</v>
      </c>
      <c r="GK317" s="27">
        <f>IF($O317&gt;=GK$1,$S317,0)</f>
        <v>997.59400000000005</v>
      </c>
      <c r="GL317" s="27">
        <f>IF($O317&gt;=GL$1,$S317,0)</f>
        <v>997.59400000000005</v>
      </c>
      <c r="GM317" s="27">
        <f>IF($O317&gt;=GM$1,$S317,0)</f>
        <v>997.59400000000005</v>
      </c>
      <c r="GN317" s="27">
        <f>IF($O317&gt;=GN$1,$S317,0)</f>
        <v>997.59400000000005</v>
      </c>
      <c r="GO317" s="27">
        <f>IF($O317&gt;=GO$1,$S317,0)</f>
        <v>997.59400000000005</v>
      </c>
      <c r="GP317" s="27">
        <f>IF($O317&gt;=GP$1,$S317,0)</f>
        <v>997.59400000000005</v>
      </c>
      <c r="GQ317" s="27">
        <f>IF($O317&gt;=GQ$1,$S317,0)</f>
        <v>997.59400000000005</v>
      </c>
      <c r="GR317" s="27">
        <f>IF($O317&gt;=GR$1,$S317,0)</f>
        <v>997.59400000000005</v>
      </c>
      <c r="GS317" s="27">
        <f>IF($O317&gt;=GS$1,$S317,0)</f>
        <v>997.59400000000005</v>
      </c>
      <c r="GT317" s="27">
        <f>IF($O317&gt;=GT$1,$S317,0)</f>
        <v>997.59400000000005</v>
      </c>
      <c r="GU317" s="27">
        <f>IF($O317&gt;=GU$1,$S317,0)</f>
        <v>997.59400000000005</v>
      </c>
      <c r="GV317" s="27">
        <f>IF($O317&gt;=GV$1,$S317,0)</f>
        <v>997.59400000000005</v>
      </c>
      <c r="GW317" s="27">
        <f>IF($O317&gt;=GW$1,$S317,0)</f>
        <v>997.59400000000005</v>
      </c>
      <c r="GX317" s="27">
        <f>IF($O317&gt;=GX$1,$S317,0)</f>
        <v>997.59400000000005</v>
      </c>
      <c r="GY317" s="27">
        <f>IF($O317&gt;=GY$1,$S317,0)</f>
        <v>997.59400000000005</v>
      </c>
      <c r="GZ317" s="27">
        <f>IF($O317&gt;=GZ$1,$S317,0)</f>
        <v>997.59400000000005</v>
      </c>
      <c r="HA317" s="27">
        <f>IF($O317&gt;=HA$1,$S317,0)</f>
        <v>997.59400000000005</v>
      </c>
      <c r="HB317" s="27">
        <f>IF($O317&gt;=HB$1,$S317,0)</f>
        <v>997.59400000000005</v>
      </c>
      <c r="HC317" s="27">
        <f>IF($O317&gt;=HC$1,$S317,0)</f>
        <v>997.59400000000005</v>
      </c>
    </row>
    <row r="318" spans="1:211">
      <c r="A318" s="3">
        <v>74160</v>
      </c>
      <c r="B318" s="3" t="s">
        <v>217</v>
      </c>
      <c r="C318" s="3" t="s">
        <v>107</v>
      </c>
      <c r="D318" s="3">
        <v>55</v>
      </c>
      <c r="E318" s="4">
        <v>35828</v>
      </c>
      <c r="F318" s="5">
        <v>20.391780821917809</v>
      </c>
      <c r="G318" s="3" t="s">
        <v>99</v>
      </c>
      <c r="H318" s="4">
        <v>23109</v>
      </c>
      <c r="I318" s="9" t="s">
        <v>826</v>
      </c>
      <c r="J318" s="5">
        <v>2082.92</v>
      </c>
      <c r="K318" s="31">
        <v>338</v>
      </c>
      <c r="L318" s="32">
        <v>20</v>
      </c>
      <c r="M318" s="33">
        <f>VLOOKUP(L318,FIND,3,TRUE)</f>
        <v>1.3</v>
      </c>
      <c r="N318" s="32">
        <f>IF(L318&gt;30,180,VLOOKUP(L318,TEMPO,2,FALSE))</f>
        <v>120</v>
      </c>
      <c r="O318" s="32">
        <f>IF(R318&gt;0,4,N318)</f>
        <v>120</v>
      </c>
      <c r="P318" s="96">
        <f>J318*M318*L318</f>
        <v>54155.920000000006</v>
      </c>
      <c r="Q318" s="96">
        <f>10934.45*2</f>
        <v>21868.9</v>
      </c>
      <c r="R318" s="96">
        <f>IF(P318&lt;=Q318,P318/4,0)</f>
        <v>0</v>
      </c>
      <c r="S318" s="5">
        <f>IF(P318&gt;=Q318,P318/N318,0)</f>
        <v>451.29933333333338</v>
      </c>
      <c r="T318" s="3"/>
      <c r="U318" s="3">
        <f>IF(T318="",1,0)</f>
        <v>1</v>
      </c>
      <c r="V318" s="3">
        <v>627</v>
      </c>
      <c r="W318" s="5">
        <v>0</v>
      </c>
      <c r="X318" s="5">
        <v>245.73</v>
      </c>
      <c r="Y318" s="5">
        <f>X318*W318</f>
        <v>0</v>
      </c>
      <c r="Z318" s="5">
        <v>400</v>
      </c>
      <c r="AA318" s="5">
        <f>S318+Y318+Z318</f>
        <v>851.29933333333338</v>
      </c>
      <c r="AB318" s="39">
        <f>(J318/12+J318/12*1.3333333333+450/12+J318/30*6/12+J318)*1.3+Y318+Z318+153.9</f>
        <v>3882.0918222147011</v>
      </c>
      <c r="AC318" s="39" t="s">
        <v>107</v>
      </c>
      <c r="AD318" s="39">
        <f>J318*1.3+400+153.9</f>
        <v>3261.6960000000004</v>
      </c>
      <c r="AE318" s="39">
        <f>SUMIFS('CUSTO MENSAL FUNC NOVO'!H:H,'CUSTO MENSAL FUNC NOVO'!A:A,'VALORES MENSAIS'!AC318)</f>
        <v>3348.9422500000001</v>
      </c>
      <c r="AF318" s="27">
        <f>IF($R318&gt;0,$R318,$S318)+$Y318+$Z318</f>
        <v>851.29933333333338</v>
      </c>
      <c r="AG318" s="27">
        <f>IF($R318&gt;0,$R318,$S318)+$Y318+$Z318</f>
        <v>851.29933333333338</v>
      </c>
      <c r="AH318" s="27">
        <f>IF($R318&gt;0,$R318,$S318)+$Y318+$Z318</f>
        <v>851.29933333333338</v>
      </c>
      <c r="AI318" s="27">
        <f>IF($R318&gt;0,$R318,$S318)+$Y318+$Z318</f>
        <v>851.29933333333338</v>
      </c>
      <c r="AJ318" s="27">
        <f>IF($O318&gt;=AJ$1,$S318+$Y318+$Z318,$Y318+$Z318)</f>
        <v>851.29933333333338</v>
      </c>
      <c r="AK318" s="27">
        <f>IF($O318&gt;=AK$1,$S318+$Y318+$Z318,$Y318+$Z318)</f>
        <v>851.29933333333338</v>
      </c>
      <c r="AL318" s="27">
        <f>IF($O318&gt;=AL$1,$S318+$Y318+$Z318,$Y318+$Z318)</f>
        <v>851.29933333333338</v>
      </c>
      <c r="AM318" s="27">
        <f>IF($O318&gt;=AM$1,$S318+$Y318+$Z318,$Y318+$Z318)</f>
        <v>851.29933333333338</v>
      </c>
      <c r="AN318" s="27">
        <f>IF($O318&gt;=AN$1,$S318+$Y318+$Z318,$Y318+$Z318)</f>
        <v>851.29933333333338</v>
      </c>
      <c r="AO318" s="27">
        <f>IF($O318&gt;=AO$1,$S318+$Y318+$Z318,$Y318+$Z318)</f>
        <v>851.29933333333338</v>
      </c>
      <c r="AP318" s="27">
        <f>IF($O318&gt;=AP$1,$S318+$Y318+$Z318,$Y318+$Z318)</f>
        <v>851.29933333333338</v>
      </c>
      <c r="AQ318" s="27">
        <f>IF($O318&gt;=AQ$1,$S318+$Y318+$Z318,$Y318+$Z318)</f>
        <v>851.29933333333338</v>
      </c>
      <c r="AR318" s="27">
        <f>IF($O318&gt;=AR$1,$S318+$Y318+$Z318,$Y318+$Z318)</f>
        <v>851.29933333333338</v>
      </c>
      <c r="AS318" s="27">
        <f>IF($O318&gt;=AS$1,$S318+$Y318+$Z318,$Y318+$Z318)</f>
        <v>851.29933333333338</v>
      </c>
      <c r="AT318" s="27">
        <f>IF($O318&gt;=AT$1,$S318+$Y318+$Z318,$Y318+$Z318)</f>
        <v>851.29933333333338</v>
      </c>
      <c r="AU318" s="27">
        <f>IF($O318&gt;=AU$1,$S318+$Y318+$Z318,$Y318+$Z318)</f>
        <v>851.29933333333338</v>
      </c>
      <c r="AV318" s="27">
        <f>IF($O318&gt;=AV$1,$S318+$Y318+$Z318,$Y318+$Z318)</f>
        <v>851.29933333333338</v>
      </c>
      <c r="AW318" s="27">
        <f>IF($O318&gt;=AW$1,$S318+$Y318+$Z318,$Y318+$Z318)</f>
        <v>851.29933333333338</v>
      </c>
      <c r="AX318" s="27">
        <f>IF($O318&gt;=AX$1,$S318+$Y318+$Z318,$Y318+$Z318)</f>
        <v>851.29933333333338</v>
      </c>
      <c r="AY318" s="27">
        <f>IF($O318&gt;=AY$1,$S318+$Y318+$Z318,$Y318+$Z318)</f>
        <v>851.29933333333338</v>
      </c>
      <c r="AZ318" s="27">
        <f>IF($O318&gt;=AZ$1,$S318+$Y318+$Z318,$Y318+$Z318)</f>
        <v>851.29933333333338</v>
      </c>
      <c r="BA318" s="27">
        <f>IF($O318&gt;=BA$1,$S318+$Y318+$Z318,$Y318+$Z318)</f>
        <v>851.29933333333338</v>
      </c>
      <c r="BB318" s="27">
        <f>IF($O318&gt;=BB$1,$S318+$Y318+$Z318,$Y318+$Z318)</f>
        <v>851.29933333333338</v>
      </c>
      <c r="BC318" s="27">
        <f>IF($O318&gt;=BC$1,$S318+$Y318+$Z318,$Y318+$Z318)</f>
        <v>851.29933333333338</v>
      </c>
      <c r="BD318" s="27">
        <f>IF($O318&gt;=BD$1,$S318+$Y318+$Z318,$Y318+$Z318)</f>
        <v>851.29933333333338</v>
      </c>
      <c r="BE318" s="27">
        <f>IF($O318&gt;=BE$1,$S318+$Y318+$Z318,$Y318+$Z318)</f>
        <v>851.29933333333338</v>
      </c>
      <c r="BF318" s="27">
        <f>IF($O318&gt;=BF$1,$S318+$Y318+$Z318,$Y318+$Z318)</f>
        <v>851.29933333333338</v>
      </c>
      <c r="BG318" s="27">
        <f>IF($O318&gt;=BG$1,$S318+$Y318+$Z318,$Y318+$Z318)</f>
        <v>851.29933333333338</v>
      </c>
      <c r="BH318" s="27">
        <f>IF($O318&gt;=BH$1,$S318+$Y318+$Z318,$Y318+$Z318)</f>
        <v>851.29933333333338</v>
      </c>
      <c r="BI318" s="27">
        <f>IF($O318&gt;=BI$1,$S318+$Y318+$Z318,$Y318+$Z318)</f>
        <v>851.29933333333338</v>
      </c>
      <c r="BJ318" s="27">
        <f>IF($O318&gt;=BJ$1,$S318+$Y318+$Z318,$Y318+$Z318)</f>
        <v>851.29933333333338</v>
      </c>
      <c r="BK318" s="27">
        <f>IF($O318&gt;=BK$1,$S318+$Y318+$Z318,$Y318+$Z318)</f>
        <v>851.29933333333338</v>
      </c>
      <c r="BL318" s="27">
        <f>IF($O318&gt;=BL$1,$S318+$Y318+$Z318,$Y318+$Z318)</f>
        <v>851.29933333333338</v>
      </c>
      <c r="BM318" s="27">
        <f>IF($O318&gt;=BM$1,$S318+$Y318+$Z318,$Y318+$Z318)</f>
        <v>851.29933333333338</v>
      </c>
      <c r="BN318" s="27">
        <f>IF($O318&gt;=BN$1,$S318+$Y318+$Z318,$Y318+$Z318)</f>
        <v>851.29933333333338</v>
      </c>
      <c r="BO318" s="27">
        <f>IF($O318&gt;=BO$1,$S318+$Y318+$Z318,$Y318+$Z318)</f>
        <v>851.29933333333338</v>
      </c>
      <c r="BP318" s="27">
        <f>IF($O318&gt;=BP$1,$S318+$Y318+$Z318,$Y318+$Z318)</f>
        <v>851.29933333333338</v>
      </c>
      <c r="BQ318" s="27">
        <f>IF($O318&gt;=BQ$1,$S318+$Y318+$Z318,$Y318+$Z318)</f>
        <v>851.29933333333338</v>
      </c>
      <c r="BR318" s="27">
        <f>IF($O318&gt;=BR$1,$S318+$Y318+$Z318,$Y318+$Z318)</f>
        <v>851.29933333333338</v>
      </c>
      <c r="BS318" s="27">
        <f>IF($O318&gt;=BS$1,$S318+$Y318+$Z318,$Y318+$Z318)</f>
        <v>851.29933333333338</v>
      </c>
      <c r="BT318" s="27">
        <f>IF($O318&gt;=BT$1,$S318+$Y318+$Z318,$Y318+$Z318)</f>
        <v>851.29933333333338</v>
      </c>
      <c r="BU318" s="27">
        <f>IF($O318&gt;=BU$1,$S318+$Y318+$Z318,$Y318+$Z318)</f>
        <v>851.29933333333338</v>
      </c>
      <c r="BV318" s="27">
        <f>IF($O318&gt;=BV$1,$S318+$Y318+$Z318,$Y318+$Z318)</f>
        <v>851.29933333333338</v>
      </c>
      <c r="BW318" s="27">
        <f>IF($O318&gt;=BW$1,$S318+$Y318+$Z318,$Y318+$Z318)</f>
        <v>851.29933333333338</v>
      </c>
      <c r="BX318" s="27">
        <f>IF($O318&gt;=BX$1,$S318+$Y318+$Z318,$Y318+$Z318)</f>
        <v>851.29933333333338</v>
      </c>
      <c r="BY318" s="27">
        <f>IF($O318&gt;=BY$1,$S318+$Y318+$Z318,$Y318+$Z318)</f>
        <v>851.29933333333338</v>
      </c>
      <c r="BZ318" s="27">
        <f>IF($O318&gt;=BZ$1,$S318+$Y318+$Z318,$Y318+$Z318)</f>
        <v>851.29933333333338</v>
      </c>
      <c r="CA318" s="27">
        <f>IF($O318&gt;=CA$1,$S318+$Y318+$Z318,$Y318+$Z318)</f>
        <v>851.29933333333338</v>
      </c>
      <c r="CB318" s="27">
        <f>IF($O318&gt;=CB$1,$S318+$Y318+$Z318,$Y318+$Z318)</f>
        <v>851.29933333333338</v>
      </c>
      <c r="CC318" s="27">
        <f>IF($O318&gt;=CC$1,$S318+$Y318+$Z318,$Y318+$Z318)</f>
        <v>851.29933333333338</v>
      </c>
      <c r="CD318" s="27">
        <f>IF($O318&gt;=CD$1,$S318+$Y318+$Z318,$Y318+$Z318)</f>
        <v>851.29933333333338</v>
      </c>
      <c r="CE318" s="27">
        <f>IF($O318&gt;=CE$1,$S318+$Y318+$Z318,$Y318+$Z318)</f>
        <v>851.29933333333338</v>
      </c>
      <c r="CF318" s="27">
        <f>IF($O318&gt;=CF$1,$S318+$Y318+$Z318,$Y318+$Z318)</f>
        <v>851.29933333333338</v>
      </c>
      <c r="CG318" s="27">
        <f>IF($O318&gt;=CG$1,$S318+$Y318+$Z318,$Y318+$Z318)</f>
        <v>851.29933333333338</v>
      </c>
      <c r="CH318" s="27">
        <f>IF($O318&gt;=CH$1,$S318+$Y318+$Z318,$Y318+$Z318)</f>
        <v>851.29933333333338</v>
      </c>
      <c r="CI318" s="27">
        <f>IF($O318&gt;=CI$1,$S318+$Y318+$Z318,$Y318+$Z318)</f>
        <v>851.29933333333338</v>
      </c>
      <c r="CJ318" s="27">
        <f>IF($O318&gt;=CJ$1,$S318+$Y318+$Z318,$Y318+$Z318)</f>
        <v>851.29933333333338</v>
      </c>
      <c r="CK318" s="27">
        <f>IF($O318&gt;=CK$1,$S318+$Y318+$Z318,$Y318+$Z318)</f>
        <v>851.29933333333338</v>
      </c>
      <c r="CL318" s="27">
        <f>IF($O318&gt;=CL$1,$S318+$Y318+$Z318,$Y318+$Z318)</f>
        <v>851.29933333333338</v>
      </c>
      <c r="CM318" s="27">
        <f>IF($O318&gt;=CM$1,$S318+$Y318+$Z318,$Y318+$Z318)</f>
        <v>851.29933333333338</v>
      </c>
      <c r="CN318" s="27">
        <f>IF($O318&gt;=CN$1,$S318+$Y318,$Y318)</f>
        <v>451.29933333333338</v>
      </c>
      <c r="CO318" s="27">
        <f>IF($O318&gt;=CO$1,$S318+$Y318,$Y318)</f>
        <v>451.29933333333338</v>
      </c>
      <c r="CP318" s="27">
        <f>IF($O318&gt;=CP$1,$S318+$Y318,$Y318)</f>
        <v>451.29933333333338</v>
      </c>
      <c r="CQ318" s="27">
        <f>IF($O318&gt;=CQ$1,$S318+$Y318,$Y318)</f>
        <v>451.29933333333338</v>
      </c>
      <c r="CR318" s="27">
        <f>IF($O318&gt;=CR$1,$S318+$Y318,$Y318)</f>
        <v>451.29933333333338</v>
      </c>
      <c r="CS318" s="27">
        <f>IF($O318&gt;=CS$1,$S318+$Y318,$Y318)</f>
        <v>451.29933333333338</v>
      </c>
      <c r="CT318" s="27">
        <f>IF($O318&gt;=CT$1,$S318+$Y318,$Y318)</f>
        <v>451.29933333333338</v>
      </c>
      <c r="CU318" s="27">
        <f>IF($O318&gt;=CU$1,$S318+$Y318,$Y318)</f>
        <v>451.29933333333338</v>
      </c>
      <c r="CV318" s="27">
        <f>IF($O318&gt;=CV$1,$S318+$Y318,$Y318)</f>
        <v>451.29933333333338</v>
      </c>
      <c r="CW318" s="27">
        <f>IF($O318&gt;=CW$1,$S318+$Y318,$Y318)</f>
        <v>451.29933333333338</v>
      </c>
      <c r="CX318" s="27">
        <f>IF($O318&gt;=CX$1,$S318+$Y318,$Y318)</f>
        <v>451.29933333333338</v>
      </c>
      <c r="CY318" s="27">
        <f>IF($O318&gt;=CY$1,$S318+$Y318,$Y318)</f>
        <v>451.29933333333338</v>
      </c>
      <c r="CZ318" s="27">
        <f>IF($O318&gt;=CZ$1,$S318+$Y318,$Y318)</f>
        <v>451.29933333333338</v>
      </c>
      <c r="DA318" s="27">
        <f>IF($O318&gt;=DA$1,$S318+$Y318,$Y318)</f>
        <v>451.29933333333338</v>
      </c>
      <c r="DB318" s="27">
        <f>IF($O318&gt;=DB$1,$S318+$Y318,$Y318)</f>
        <v>451.29933333333338</v>
      </c>
      <c r="DC318" s="27">
        <f>IF($O318&gt;=DC$1,$S318+$Y318,$Y318)</f>
        <v>451.29933333333338</v>
      </c>
      <c r="DD318" s="27">
        <f>IF($O318&gt;=DD$1,$S318+$Y318,$Y318)</f>
        <v>451.29933333333338</v>
      </c>
      <c r="DE318" s="27">
        <f>IF($O318&gt;=DE$1,$S318+$Y318,$Y318)</f>
        <v>451.29933333333338</v>
      </c>
      <c r="DF318" s="27">
        <f>IF($O318&gt;=DF$1,$S318+$Y318,$Y318)</f>
        <v>451.29933333333338</v>
      </c>
      <c r="DG318" s="27">
        <f>IF($O318&gt;=DG$1,$S318+$Y318,$Y318)</f>
        <v>451.29933333333338</v>
      </c>
      <c r="DH318" s="27">
        <f>IF($O318&gt;=DH$1,$S318+$Y318,$Y318)</f>
        <v>451.29933333333338</v>
      </c>
      <c r="DI318" s="27">
        <f>IF($O318&gt;=DI$1,$S318+$Y318,$Y318)</f>
        <v>451.29933333333338</v>
      </c>
      <c r="DJ318" s="27">
        <f>IF($O318&gt;=DJ$1,$S318+$Y318,$Y318)</f>
        <v>451.29933333333338</v>
      </c>
      <c r="DK318" s="27">
        <f>IF($O318&gt;=DK$1,$S318+$Y318,$Y318)</f>
        <v>451.29933333333338</v>
      </c>
      <c r="DL318" s="27">
        <f>IF($O318&gt;=DL$1,$S318+$Y318,$Y318)</f>
        <v>451.29933333333338</v>
      </c>
      <c r="DM318" s="27">
        <f>IF($O318&gt;=DM$1,$S318+$Y318,$Y318)</f>
        <v>451.29933333333338</v>
      </c>
      <c r="DN318" s="27">
        <f>IF($O318&gt;=DN$1,$S318+$Y318,$Y318)</f>
        <v>451.29933333333338</v>
      </c>
      <c r="DO318" s="27">
        <f>IF($O318&gt;=DO$1,$S318+$Y318,$Y318)</f>
        <v>451.29933333333338</v>
      </c>
      <c r="DP318" s="27">
        <f>IF($O318&gt;=DP$1,$S318+$Y318,$Y318)</f>
        <v>451.29933333333338</v>
      </c>
      <c r="DQ318" s="27">
        <f>IF($O318&gt;=DQ$1,$S318+$Y318,$Y318)</f>
        <v>451.29933333333338</v>
      </c>
      <c r="DR318" s="27">
        <f>IF($O318&gt;=DR$1,$S318+$Y318,$Y318)</f>
        <v>451.29933333333338</v>
      </c>
      <c r="DS318" s="27">
        <f>IF($O318&gt;=DS$1,$S318+$Y318,$Y318)</f>
        <v>451.29933333333338</v>
      </c>
      <c r="DT318" s="27">
        <f>IF($O318&gt;=DT$1,$S318+$Y318,$Y318)</f>
        <v>451.29933333333338</v>
      </c>
      <c r="DU318" s="27">
        <f>IF($O318&gt;=DU$1,$S318+$Y318,$Y318)</f>
        <v>451.29933333333338</v>
      </c>
      <c r="DV318" s="27">
        <f>IF($O318&gt;=DV$1,$S318+$Y318,$Y318)</f>
        <v>451.29933333333338</v>
      </c>
      <c r="DW318" s="27">
        <f>IF($O318&gt;=DW$1,$S318+$Y318,$Y318)</f>
        <v>451.29933333333338</v>
      </c>
      <c r="DX318" s="27">
        <f>IF($O318&gt;=DX$1,$S318+$Y318,$Y318)</f>
        <v>451.29933333333338</v>
      </c>
      <c r="DY318" s="27">
        <f>IF($O318&gt;=DY$1,$S318+$Y318,$Y318)</f>
        <v>451.29933333333338</v>
      </c>
      <c r="DZ318" s="27">
        <f>IF($O318&gt;=DZ$1,$S318+$Y318,$Y318)</f>
        <v>451.29933333333338</v>
      </c>
      <c r="EA318" s="27">
        <f>IF($O318&gt;=EA$1,$S318+$Y318,$Y318)</f>
        <v>451.29933333333338</v>
      </c>
      <c r="EB318" s="27">
        <f>IF($O318&gt;=EB$1,$S318+$Y318,$Y318)</f>
        <v>451.29933333333338</v>
      </c>
      <c r="EC318" s="27">
        <f>IF($O318&gt;=EC$1,$S318+$Y318,$Y318)</f>
        <v>451.29933333333338</v>
      </c>
      <c r="ED318" s="27">
        <f>IF($O318&gt;=ED$1,$S318+$Y318,$Y318)</f>
        <v>451.29933333333338</v>
      </c>
      <c r="EE318" s="27">
        <f>IF($O318&gt;=EE$1,$S318+$Y318,$Y318)</f>
        <v>451.29933333333338</v>
      </c>
      <c r="EF318" s="27">
        <f>IF($O318&gt;=EF$1,$S318+$Y318,$Y318)</f>
        <v>451.29933333333338</v>
      </c>
      <c r="EG318" s="27">
        <f>IF($O318&gt;=EG$1,$S318+$Y318,$Y318)</f>
        <v>451.29933333333338</v>
      </c>
      <c r="EH318" s="27">
        <f>IF($O318&gt;=EH$1,$S318+$Y318,$Y318)</f>
        <v>451.29933333333338</v>
      </c>
      <c r="EI318" s="27">
        <f>IF($O318&gt;=EI$1,$S318+$Y318,$Y318)</f>
        <v>451.29933333333338</v>
      </c>
      <c r="EJ318" s="27">
        <f>IF($O318&gt;=EJ$1,$S318+$Y318,$Y318)</f>
        <v>451.29933333333338</v>
      </c>
      <c r="EK318" s="27">
        <f>IF($O318&gt;=EK$1,$S318+$Y318,$Y318)</f>
        <v>451.29933333333338</v>
      </c>
      <c r="EL318" s="27">
        <f>IF($O318&gt;=EL$1,$S318+$Y318,$Y318)</f>
        <v>451.29933333333338</v>
      </c>
      <c r="EM318" s="27">
        <f>IF($O318&gt;=EM$1,$S318+$Y318,$Y318)</f>
        <v>451.29933333333338</v>
      </c>
      <c r="EN318" s="27">
        <f>IF($O318&gt;=EN$1,$S318+$Y318,$Y318)</f>
        <v>451.29933333333338</v>
      </c>
      <c r="EO318" s="27">
        <f>IF($O318&gt;=EO$1,$S318+$Y318,$Y318)</f>
        <v>451.29933333333338</v>
      </c>
      <c r="EP318" s="27">
        <f>IF($O318&gt;=EP$1,$S318+$Y318,$Y318)</f>
        <v>451.29933333333338</v>
      </c>
      <c r="EQ318" s="27">
        <f>IF($O318&gt;=EQ$1,$S318+$Y318,$Y318)</f>
        <v>451.29933333333338</v>
      </c>
      <c r="ER318" s="27">
        <f>IF($O318&gt;=ER$1,$S318+$Y318,$Y318)</f>
        <v>451.29933333333338</v>
      </c>
      <c r="ES318" s="27">
        <f>IF($O318&gt;=ES$1,$S318+$Y318,$Y318)</f>
        <v>451.29933333333338</v>
      </c>
      <c r="ET318" s="27">
        <f>IF($O318&gt;=ET$1,$S318+$Y318,$Y318)</f>
        <v>451.29933333333338</v>
      </c>
      <c r="EU318" s="27">
        <f>IF($O318&gt;=EU$1,$S318+$Y318,$Y318)</f>
        <v>451.29933333333338</v>
      </c>
      <c r="EV318" s="27">
        <f>IF($O318&gt;=EV$1,$S318,0)</f>
        <v>0</v>
      </c>
      <c r="EW318" s="27">
        <f>IF($O318&gt;=EW$1,$S318,0)</f>
        <v>0</v>
      </c>
      <c r="EX318" s="27">
        <f>IF($O318&gt;=EX$1,$S318,0)</f>
        <v>0</v>
      </c>
      <c r="EY318" s="27">
        <f>IF($O318&gt;=EY$1,$S318,0)</f>
        <v>0</v>
      </c>
      <c r="EZ318" s="27">
        <f>IF($O318&gt;=EZ$1,$S318,0)</f>
        <v>0</v>
      </c>
      <c r="FA318" s="27">
        <f>IF($O318&gt;=FA$1,$S318,0)</f>
        <v>0</v>
      </c>
      <c r="FB318" s="27">
        <f>IF($O318&gt;=FB$1,$S318,0)</f>
        <v>0</v>
      </c>
      <c r="FC318" s="27">
        <f>IF($O318&gt;=FC$1,$S318,0)</f>
        <v>0</v>
      </c>
      <c r="FD318" s="27">
        <f>IF($O318&gt;=FD$1,$S318,0)</f>
        <v>0</v>
      </c>
      <c r="FE318" s="27">
        <f>IF($O318&gt;=FE$1,$S318,0)</f>
        <v>0</v>
      </c>
      <c r="FF318" s="27">
        <f>IF($O318&gt;=FF$1,$S318,0)</f>
        <v>0</v>
      </c>
      <c r="FG318" s="27">
        <f>IF($O318&gt;=FG$1,$S318,0)</f>
        <v>0</v>
      </c>
      <c r="FH318" s="27">
        <f>IF($O318&gt;=FH$1,$S318,0)</f>
        <v>0</v>
      </c>
      <c r="FI318" s="27">
        <f>IF($O318&gt;=FI$1,$S318,0)</f>
        <v>0</v>
      </c>
      <c r="FJ318" s="27">
        <f>IF($O318&gt;=FJ$1,$S318,0)</f>
        <v>0</v>
      </c>
      <c r="FK318" s="27">
        <f>IF($O318&gt;=FK$1,$S318,0)</f>
        <v>0</v>
      </c>
      <c r="FL318" s="27">
        <f>IF($O318&gt;=FL$1,$S318,0)</f>
        <v>0</v>
      </c>
      <c r="FM318" s="27">
        <f>IF($O318&gt;=FM$1,$S318,0)</f>
        <v>0</v>
      </c>
      <c r="FN318" s="27">
        <f>IF($O318&gt;=FN$1,$S318,0)</f>
        <v>0</v>
      </c>
      <c r="FO318" s="27">
        <f>IF($O318&gt;=FO$1,$S318,0)</f>
        <v>0</v>
      </c>
      <c r="FP318" s="27">
        <f>IF($O318&gt;=FP$1,$S318,0)</f>
        <v>0</v>
      </c>
      <c r="FQ318" s="27">
        <f>IF($O318&gt;=FQ$1,$S318,0)</f>
        <v>0</v>
      </c>
      <c r="FR318" s="27">
        <f>IF($O318&gt;=FR$1,$S318,0)</f>
        <v>0</v>
      </c>
      <c r="FS318" s="27">
        <f>IF($O318&gt;=FS$1,$S318,0)</f>
        <v>0</v>
      </c>
      <c r="FT318" s="27">
        <f>IF($O318&gt;=FT$1,$S318,0)</f>
        <v>0</v>
      </c>
      <c r="FU318" s="27">
        <f>IF($O318&gt;=FU$1,$S318,0)</f>
        <v>0</v>
      </c>
      <c r="FV318" s="27">
        <f>IF($O318&gt;=FV$1,$S318,0)</f>
        <v>0</v>
      </c>
      <c r="FW318" s="27">
        <f>IF($O318&gt;=FW$1,$S318,0)</f>
        <v>0</v>
      </c>
      <c r="FX318" s="27">
        <f>IF($O318&gt;=FX$1,$S318,0)</f>
        <v>0</v>
      </c>
      <c r="FY318" s="27">
        <f>IF($O318&gt;=FY$1,$S318,0)</f>
        <v>0</v>
      </c>
      <c r="FZ318" s="27">
        <f>IF($O318&gt;=FZ$1,$S318,0)</f>
        <v>0</v>
      </c>
      <c r="GA318" s="27">
        <f>IF($O318&gt;=GA$1,$S318,0)</f>
        <v>0</v>
      </c>
      <c r="GB318" s="27">
        <f>IF($O318&gt;=GB$1,$S318,0)</f>
        <v>0</v>
      </c>
      <c r="GC318" s="27">
        <f>IF($O318&gt;=GC$1,$S318,0)</f>
        <v>0</v>
      </c>
      <c r="GD318" s="27">
        <f>IF($O318&gt;=GD$1,$S318,0)</f>
        <v>0</v>
      </c>
      <c r="GE318" s="27">
        <f>IF($O318&gt;=GE$1,$S318,0)</f>
        <v>0</v>
      </c>
      <c r="GF318" s="27">
        <f>IF($O318&gt;=GF$1,$S318,0)</f>
        <v>0</v>
      </c>
      <c r="GG318" s="27">
        <f>IF($O318&gt;=GG$1,$S318,0)</f>
        <v>0</v>
      </c>
      <c r="GH318" s="27">
        <f>IF($O318&gt;=GH$1,$S318,0)</f>
        <v>0</v>
      </c>
      <c r="GI318" s="27">
        <f>IF($O318&gt;=GI$1,$S318,0)</f>
        <v>0</v>
      </c>
      <c r="GJ318" s="27">
        <f>IF($O318&gt;=GJ$1,$S318,0)</f>
        <v>0</v>
      </c>
      <c r="GK318" s="27">
        <f>IF($O318&gt;=GK$1,$S318,0)</f>
        <v>0</v>
      </c>
      <c r="GL318" s="27">
        <f>IF($O318&gt;=GL$1,$S318,0)</f>
        <v>0</v>
      </c>
      <c r="GM318" s="27">
        <f>IF($O318&gt;=GM$1,$S318,0)</f>
        <v>0</v>
      </c>
      <c r="GN318" s="27">
        <f>IF($O318&gt;=GN$1,$S318,0)</f>
        <v>0</v>
      </c>
      <c r="GO318" s="27">
        <f>IF($O318&gt;=GO$1,$S318,0)</f>
        <v>0</v>
      </c>
      <c r="GP318" s="27">
        <f>IF($O318&gt;=GP$1,$S318,0)</f>
        <v>0</v>
      </c>
      <c r="GQ318" s="27">
        <f>IF($O318&gt;=GQ$1,$S318,0)</f>
        <v>0</v>
      </c>
      <c r="GR318" s="27">
        <f>IF($O318&gt;=GR$1,$S318,0)</f>
        <v>0</v>
      </c>
      <c r="GS318" s="27">
        <f>IF($O318&gt;=GS$1,$S318,0)</f>
        <v>0</v>
      </c>
      <c r="GT318" s="27">
        <f>IF($O318&gt;=GT$1,$S318,0)</f>
        <v>0</v>
      </c>
      <c r="GU318" s="27">
        <f>IF($O318&gt;=GU$1,$S318,0)</f>
        <v>0</v>
      </c>
      <c r="GV318" s="27">
        <f>IF($O318&gt;=GV$1,$S318,0)</f>
        <v>0</v>
      </c>
      <c r="GW318" s="27">
        <f>IF($O318&gt;=GW$1,$S318,0)</f>
        <v>0</v>
      </c>
      <c r="GX318" s="27">
        <f>IF($O318&gt;=GX$1,$S318,0)</f>
        <v>0</v>
      </c>
      <c r="GY318" s="27">
        <f>IF($O318&gt;=GY$1,$S318,0)</f>
        <v>0</v>
      </c>
      <c r="GZ318" s="27">
        <f>IF($O318&gt;=GZ$1,$S318,0)</f>
        <v>0</v>
      </c>
      <c r="HA318" s="27">
        <f>IF($O318&gt;=HA$1,$S318,0)</f>
        <v>0</v>
      </c>
      <c r="HB318" s="27">
        <f>IF($O318&gt;=HB$1,$S318,0)</f>
        <v>0</v>
      </c>
      <c r="HC318" s="27">
        <f>IF($O318&gt;=HC$1,$S318,0)</f>
        <v>0</v>
      </c>
    </row>
    <row r="319" spans="1:211">
      <c r="A319" s="3">
        <v>4863</v>
      </c>
      <c r="B319" s="3" t="s">
        <v>217</v>
      </c>
      <c r="C319" s="3" t="s">
        <v>107</v>
      </c>
      <c r="D319" s="3">
        <v>55</v>
      </c>
      <c r="E319" s="4">
        <v>30698</v>
      </c>
      <c r="F319" s="5">
        <v>34.446575342465756</v>
      </c>
      <c r="G319" s="3" t="s">
        <v>99</v>
      </c>
      <c r="H319" s="4">
        <v>23109</v>
      </c>
      <c r="I319" s="9" t="s">
        <v>826</v>
      </c>
      <c r="J319" s="5">
        <v>2347.2800000000002</v>
      </c>
      <c r="K319" s="31">
        <v>338</v>
      </c>
      <c r="L319" s="32">
        <v>34</v>
      </c>
      <c r="M319" s="33">
        <f>VLOOKUP(L319,FIND,3,TRUE)</f>
        <v>1.5</v>
      </c>
      <c r="N319" s="32">
        <f>IF(L319&gt;30,180,VLOOKUP(L319,TEMPO,2,FALSE))</f>
        <v>180</v>
      </c>
      <c r="O319" s="32">
        <f>IF(R319&gt;0,4,N319)</f>
        <v>180</v>
      </c>
      <c r="P319" s="96">
        <f>J319*M319*L319</f>
        <v>119711.28</v>
      </c>
      <c r="Q319" s="96">
        <f>10934.45*2</f>
        <v>21868.9</v>
      </c>
      <c r="R319" s="96">
        <f>IF(P319&lt;=Q319,P319/4,0)</f>
        <v>0</v>
      </c>
      <c r="S319" s="5">
        <f>IF(P319&gt;=Q319,P319/N319,0)</f>
        <v>665.0626666666667</v>
      </c>
      <c r="T319" s="3"/>
      <c r="U319" s="3">
        <f>IF(T319="",1,0)</f>
        <v>1</v>
      </c>
      <c r="V319" s="3">
        <v>639</v>
      </c>
      <c r="W319" s="5">
        <v>0</v>
      </c>
      <c r="X319" s="5">
        <v>245.73</v>
      </c>
      <c r="Y319" s="5">
        <f>X319*W319</f>
        <v>0</v>
      </c>
      <c r="Z319" s="5">
        <v>400</v>
      </c>
      <c r="AA319" s="5">
        <f>S319+Y319+Z319</f>
        <v>1065.0626666666667</v>
      </c>
      <c r="AB319" s="39">
        <f>(J319/12+J319/12*1.3333333333+450/12+J319/30*6/12+J319)*1.3+Y319+Z319+153.9</f>
        <v>4298.3119555470794</v>
      </c>
      <c r="AC319" s="39" t="s">
        <v>107</v>
      </c>
      <c r="AD319" s="39">
        <f>J319*1.3+400+153.9</f>
        <v>3605.3640000000005</v>
      </c>
      <c r="AE319" s="39">
        <f>SUMIFS('CUSTO MENSAL FUNC NOVO'!H:H,'CUSTO MENSAL FUNC NOVO'!A:A,'VALORES MENSAIS'!AC319)</f>
        <v>3348.9422500000001</v>
      </c>
      <c r="AF319" s="27">
        <f>IF($R319&gt;0,$R319,$S319)+$Y319+$Z319</f>
        <v>1065.0626666666667</v>
      </c>
      <c r="AG319" s="27">
        <f>IF($R319&gt;0,$R319,$S319)+$Y319+$Z319</f>
        <v>1065.0626666666667</v>
      </c>
      <c r="AH319" s="27">
        <f>IF($R319&gt;0,$R319,$S319)+$Y319+$Z319</f>
        <v>1065.0626666666667</v>
      </c>
      <c r="AI319" s="27">
        <f>IF($R319&gt;0,$R319,$S319)+$Y319+$Z319</f>
        <v>1065.0626666666667</v>
      </c>
      <c r="AJ319" s="27">
        <f>IF($O319&gt;=AJ$1,$S319+$Y319+$Z319,$Y319+$Z319)</f>
        <v>1065.0626666666667</v>
      </c>
      <c r="AK319" s="27">
        <f>IF($O319&gt;=AK$1,$S319+$Y319+$Z319,$Y319+$Z319)</f>
        <v>1065.0626666666667</v>
      </c>
      <c r="AL319" s="27">
        <f>IF($O319&gt;=AL$1,$S319+$Y319+$Z319,$Y319+$Z319)</f>
        <v>1065.0626666666667</v>
      </c>
      <c r="AM319" s="27">
        <f>IF($O319&gt;=AM$1,$S319+$Y319+$Z319,$Y319+$Z319)</f>
        <v>1065.0626666666667</v>
      </c>
      <c r="AN319" s="27">
        <f>IF($O319&gt;=AN$1,$S319+$Y319+$Z319,$Y319+$Z319)</f>
        <v>1065.0626666666667</v>
      </c>
      <c r="AO319" s="27">
        <f>IF($O319&gt;=AO$1,$S319+$Y319+$Z319,$Y319+$Z319)</f>
        <v>1065.0626666666667</v>
      </c>
      <c r="AP319" s="27">
        <f>IF($O319&gt;=AP$1,$S319+$Y319+$Z319,$Y319+$Z319)</f>
        <v>1065.0626666666667</v>
      </c>
      <c r="AQ319" s="27">
        <f>IF($O319&gt;=AQ$1,$S319+$Y319+$Z319,$Y319+$Z319)</f>
        <v>1065.0626666666667</v>
      </c>
      <c r="AR319" s="27">
        <f>IF($O319&gt;=AR$1,$S319+$Y319+$Z319,$Y319+$Z319)</f>
        <v>1065.0626666666667</v>
      </c>
      <c r="AS319" s="27">
        <f>IF($O319&gt;=AS$1,$S319+$Y319+$Z319,$Y319+$Z319)</f>
        <v>1065.0626666666667</v>
      </c>
      <c r="AT319" s="27">
        <f>IF($O319&gt;=AT$1,$S319+$Y319+$Z319,$Y319+$Z319)</f>
        <v>1065.0626666666667</v>
      </c>
      <c r="AU319" s="27">
        <f>IF($O319&gt;=AU$1,$S319+$Y319+$Z319,$Y319+$Z319)</f>
        <v>1065.0626666666667</v>
      </c>
      <c r="AV319" s="27">
        <f>IF($O319&gt;=AV$1,$S319+$Y319+$Z319,$Y319+$Z319)</f>
        <v>1065.0626666666667</v>
      </c>
      <c r="AW319" s="27">
        <f>IF($O319&gt;=AW$1,$S319+$Y319+$Z319,$Y319+$Z319)</f>
        <v>1065.0626666666667</v>
      </c>
      <c r="AX319" s="27">
        <f>IF($O319&gt;=AX$1,$S319+$Y319+$Z319,$Y319+$Z319)</f>
        <v>1065.0626666666667</v>
      </c>
      <c r="AY319" s="27">
        <f>IF($O319&gt;=AY$1,$S319+$Y319+$Z319,$Y319+$Z319)</f>
        <v>1065.0626666666667</v>
      </c>
      <c r="AZ319" s="27">
        <f>IF($O319&gt;=AZ$1,$S319+$Y319+$Z319,$Y319+$Z319)</f>
        <v>1065.0626666666667</v>
      </c>
      <c r="BA319" s="27">
        <f>IF($O319&gt;=BA$1,$S319+$Y319+$Z319,$Y319+$Z319)</f>
        <v>1065.0626666666667</v>
      </c>
      <c r="BB319" s="27">
        <f>IF($O319&gt;=BB$1,$S319+$Y319+$Z319,$Y319+$Z319)</f>
        <v>1065.0626666666667</v>
      </c>
      <c r="BC319" s="27">
        <f>IF($O319&gt;=BC$1,$S319+$Y319+$Z319,$Y319+$Z319)</f>
        <v>1065.0626666666667</v>
      </c>
      <c r="BD319" s="27">
        <f>IF($O319&gt;=BD$1,$S319+$Y319+$Z319,$Y319+$Z319)</f>
        <v>1065.0626666666667</v>
      </c>
      <c r="BE319" s="27">
        <f>IF($O319&gt;=BE$1,$S319+$Y319+$Z319,$Y319+$Z319)</f>
        <v>1065.0626666666667</v>
      </c>
      <c r="BF319" s="27">
        <f>IF($O319&gt;=BF$1,$S319+$Y319+$Z319,$Y319+$Z319)</f>
        <v>1065.0626666666667</v>
      </c>
      <c r="BG319" s="27">
        <f>IF($O319&gt;=BG$1,$S319+$Y319+$Z319,$Y319+$Z319)</f>
        <v>1065.0626666666667</v>
      </c>
      <c r="BH319" s="27">
        <f>IF($O319&gt;=BH$1,$S319+$Y319+$Z319,$Y319+$Z319)</f>
        <v>1065.0626666666667</v>
      </c>
      <c r="BI319" s="27">
        <f>IF($O319&gt;=BI$1,$S319+$Y319+$Z319,$Y319+$Z319)</f>
        <v>1065.0626666666667</v>
      </c>
      <c r="BJ319" s="27">
        <f>IF($O319&gt;=BJ$1,$S319+$Y319+$Z319,$Y319+$Z319)</f>
        <v>1065.0626666666667</v>
      </c>
      <c r="BK319" s="27">
        <f>IF($O319&gt;=BK$1,$S319+$Y319+$Z319,$Y319+$Z319)</f>
        <v>1065.0626666666667</v>
      </c>
      <c r="BL319" s="27">
        <f>IF($O319&gt;=BL$1,$S319+$Y319+$Z319,$Y319+$Z319)</f>
        <v>1065.0626666666667</v>
      </c>
      <c r="BM319" s="27">
        <f>IF($O319&gt;=BM$1,$S319+$Y319+$Z319,$Y319+$Z319)</f>
        <v>1065.0626666666667</v>
      </c>
      <c r="BN319" s="27">
        <f>IF($O319&gt;=BN$1,$S319+$Y319+$Z319,$Y319+$Z319)</f>
        <v>1065.0626666666667</v>
      </c>
      <c r="BO319" s="27">
        <f>IF($O319&gt;=BO$1,$S319+$Y319+$Z319,$Y319+$Z319)</f>
        <v>1065.0626666666667</v>
      </c>
      <c r="BP319" s="27">
        <f>IF($O319&gt;=BP$1,$S319+$Y319+$Z319,$Y319+$Z319)</f>
        <v>1065.0626666666667</v>
      </c>
      <c r="BQ319" s="27">
        <f>IF($O319&gt;=BQ$1,$S319+$Y319+$Z319,$Y319+$Z319)</f>
        <v>1065.0626666666667</v>
      </c>
      <c r="BR319" s="27">
        <f>IF($O319&gt;=BR$1,$S319+$Y319+$Z319,$Y319+$Z319)</f>
        <v>1065.0626666666667</v>
      </c>
      <c r="BS319" s="27">
        <f>IF($O319&gt;=BS$1,$S319+$Y319+$Z319,$Y319+$Z319)</f>
        <v>1065.0626666666667</v>
      </c>
      <c r="BT319" s="27">
        <f>IF($O319&gt;=BT$1,$S319+$Y319+$Z319,$Y319+$Z319)</f>
        <v>1065.0626666666667</v>
      </c>
      <c r="BU319" s="27">
        <f>IF($O319&gt;=BU$1,$S319+$Y319+$Z319,$Y319+$Z319)</f>
        <v>1065.0626666666667</v>
      </c>
      <c r="BV319" s="27">
        <f>IF($O319&gt;=BV$1,$S319+$Y319+$Z319,$Y319+$Z319)</f>
        <v>1065.0626666666667</v>
      </c>
      <c r="BW319" s="27">
        <f>IF($O319&gt;=BW$1,$S319+$Y319+$Z319,$Y319+$Z319)</f>
        <v>1065.0626666666667</v>
      </c>
      <c r="BX319" s="27">
        <f>IF($O319&gt;=BX$1,$S319+$Y319+$Z319,$Y319+$Z319)</f>
        <v>1065.0626666666667</v>
      </c>
      <c r="BY319" s="27">
        <f>IF($O319&gt;=BY$1,$S319+$Y319+$Z319,$Y319+$Z319)</f>
        <v>1065.0626666666667</v>
      </c>
      <c r="BZ319" s="27">
        <f>IF($O319&gt;=BZ$1,$S319+$Y319+$Z319,$Y319+$Z319)</f>
        <v>1065.0626666666667</v>
      </c>
      <c r="CA319" s="27">
        <f>IF($O319&gt;=CA$1,$S319+$Y319+$Z319,$Y319+$Z319)</f>
        <v>1065.0626666666667</v>
      </c>
      <c r="CB319" s="27">
        <f>IF($O319&gt;=CB$1,$S319+$Y319+$Z319,$Y319+$Z319)</f>
        <v>1065.0626666666667</v>
      </c>
      <c r="CC319" s="27">
        <f>IF($O319&gt;=CC$1,$S319+$Y319+$Z319,$Y319+$Z319)</f>
        <v>1065.0626666666667</v>
      </c>
      <c r="CD319" s="27">
        <f>IF($O319&gt;=CD$1,$S319+$Y319+$Z319,$Y319+$Z319)</f>
        <v>1065.0626666666667</v>
      </c>
      <c r="CE319" s="27">
        <f>IF($O319&gt;=CE$1,$S319+$Y319+$Z319,$Y319+$Z319)</f>
        <v>1065.0626666666667</v>
      </c>
      <c r="CF319" s="27">
        <f>IF($O319&gt;=CF$1,$S319+$Y319+$Z319,$Y319+$Z319)</f>
        <v>1065.0626666666667</v>
      </c>
      <c r="CG319" s="27">
        <f>IF($O319&gt;=CG$1,$S319+$Y319+$Z319,$Y319+$Z319)</f>
        <v>1065.0626666666667</v>
      </c>
      <c r="CH319" s="27">
        <f>IF($O319&gt;=CH$1,$S319+$Y319+$Z319,$Y319+$Z319)</f>
        <v>1065.0626666666667</v>
      </c>
      <c r="CI319" s="27">
        <f>IF($O319&gt;=CI$1,$S319+$Y319+$Z319,$Y319+$Z319)</f>
        <v>1065.0626666666667</v>
      </c>
      <c r="CJ319" s="27">
        <f>IF($O319&gt;=CJ$1,$S319+$Y319+$Z319,$Y319+$Z319)</f>
        <v>1065.0626666666667</v>
      </c>
      <c r="CK319" s="27">
        <f>IF($O319&gt;=CK$1,$S319+$Y319+$Z319,$Y319+$Z319)</f>
        <v>1065.0626666666667</v>
      </c>
      <c r="CL319" s="27">
        <f>IF($O319&gt;=CL$1,$S319+$Y319+$Z319,$Y319+$Z319)</f>
        <v>1065.0626666666667</v>
      </c>
      <c r="CM319" s="27">
        <f>IF($O319&gt;=CM$1,$S319+$Y319+$Z319,$Y319+$Z319)</f>
        <v>1065.0626666666667</v>
      </c>
      <c r="CN319" s="27">
        <f>IF($O319&gt;=CN$1,$S319+$Y319,$Y319)</f>
        <v>665.0626666666667</v>
      </c>
      <c r="CO319" s="27">
        <f>IF($O319&gt;=CO$1,$S319+$Y319,$Y319)</f>
        <v>665.0626666666667</v>
      </c>
      <c r="CP319" s="27">
        <f>IF($O319&gt;=CP$1,$S319+$Y319,$Y319)</f>
        <v>665.0626666666667</v>
      </c>
      <c r="CQ319" s="27">
        <f>IF($O319&gt;=CQ$1,$S319+$Y319,$Y319)</f>
        <v>665.0626666666667</v>
      </c>
      <c r="CR319" s="27">
        <f>IF($O319&gt;=CR$1,$S319+$Y319,$Y319)</f>
        <v>665.0626666666667</v>
      </c>
      <c r="CS319" s="27">
        <f>IF($O319&gt;=CS$1,$S319+$Y319,$Y319)</f>
        <v>665.0626666666667</v>
      </c>
      <c r="CT319" s="27">
        <f>IF($O319&gt;=CT$1,$S319+$Y319,$Y319)</f>
        <v>665.0626666666667</v>
      </c>
      <c r="CU319" s="27">
        <f>IF($O319&gt;=CU$1,$S319+$Y319,$Y319)</f>
        <v>665.0626666666667</v>
      </c>
      <c r="CV319" s="27">
        <f>IF($O319&gt;=CV$1,$S319+$Y319,$Y319)</f>
        <v>665.0626666666667</v>
      </c>
      <c r="CW319" s="27">
        <f>IF($O319&gt;=CW$1,$S319+$Y319,$Y319)</f>
        <v>665.0626666666667</v>
      </c>
      <c r="CX319" s="27">
        <f>IF($O319&gt;=CX$1,$S319+$Y319,$Y319)</f>
        <v>665.0626666666667</v>
      </c>
      <c r="CY319" s="27">
        <f>IF($O319&gt;=CY$1,$S319+$Y319,$Y319)</f>
        <v>665.0626666666667</v>
      </c>
      <c r="CZ319" s="27">
        <f>IF($O319&gt;=CZ$1,$S319+$Y319,$Y319)</f>
        <v>665.0626666666667</v>
      </c>
      <c r="DA319" s="27">
        <f>IF($O319&gt;=DA$1,$S319+$Y319,$Y319)</f>
        <v>665.0626666666667</v>
      </c>
      <c r="DB319" s="27">
        <f>IF($O319&gt;=DB$1,$S319+$Y319,$Y319)</f>
        <v>665.0626666666667</v>
      </c>
      <c r="DC319" s="27">
        <f>IF($O319&gt;=DC$1,$S319+$Y319,$Y319)</f>
        <v>665.0626666666667</v>
      </c>
      <c r="DD319" s="27">
        <f>IF($O319&gt;=DD$1,$S319+$Y319,$Y319)</f>
        <v>665.0626666666667</v>
      </c>
      <c r="DE319" s="27">
        <f>IF($O319&gt;=DE$1,$S319+$Y319,$Y319)</f>
        <v>665.0626666666667</v>
      </c>
      <c r="DF319" s="27">
        <f>IF($O319&gt;=DF$1,$S319+$Y319,$Y319)</f>
        <v>665.0626666666667</v>
      </c>
      <c r="DG319" s="27">
        <f>IF($O319&gt;=DG$1,$S319+$Y319,$Y319)</f>
        <v>665.0626666666667</v>
      </c>
      <c r="DH319" s="27">
        <f>IF($O319&gt;=DH$1,$S319+$Y319,$Y319)</f>
        <v>665.0626666666667</v>
      </c>
      <c r="DI319" s="27">
        <f>IF($O319&gt;=DI$1,$S319+$Y319,$Y319)</f>
        <v>665.0626666666667</v>
      </c>
      <c r="DJ319" s="27">
        <f>IF($O319&gt;=DJ$1,$S319+$Y319,$Y319)</f>
        <v>665.0626666666667</v>
      </c>
      <c r="DK319" s="27">
        <f>IF($O319&gt;=DK$1,$S319+$Y319,$Y319)</f>
        <v>665.0626666666667</v>
      </c>
      <c r="DL319" s="27">
        <f>IF($O319&gt;=DL$1,$S319+$Y319,$Y319)</f>
        <v>665.0626666666667</v>
      </c>
      <c r="DM319" s="27">
        <f>IF($O319&gt;=DM$1,$S319+$Y319,$Y319)</f>
        <v>665.0626666666667</v>
      </c>
      <c r="DN319" s="27">
        <f>IF($O319&gt;=DN$1,$S319+$Y319,$Y319)</f>
        <v>665.0626666666667</v>
      </c>
      <c r="DO319" s="27">
        <f>IF($O319&gt;=DO$1,$S319+$Y319,$Y319)</f>
        <v>665.0626666666667</v>
      </c>
      <c r="DP319" s="27">
        <f>IF($O319&gt;=DP$1,$S319+$Y319,$Y319)</f>
        <v>665.0626666666667</v>
      </c>
      <c r="DQ319" s="27">
        <f>IF($O319&gt;=DQ$1,$S319+$Y319,$Y319)</f>
        <v>665.0626666666667</v>
      </c>
      <c r="DR319" s="27">
        <f>IF($O319&gt;=DR$1,$S319+$Y319,$Y319)</f>
        <v>665.0626666666667</v>
      </c>
      <c r="DS319" s="27">
        <f>IF($O319&gt;=DS$1,$S319+$Y319,$Y319)</f>
        <v>665.0626666666667</v>
      </c>
      <c r="DT319" s="27">
        <f>IF($O319&gt;=DT$1,$S319+$Y319,$Y319)</f>
        <v>665.0626666666667</v>
      </c>
      <c r="DU319" s="27">
        <f>IF($O319&gt;=DU$1,$S319+$Y319,$Y319)</f>
        <v>665.0626666666667</v>
      </c>
      <c r="DV319" s="27">
        <f>IF($O319&gt;=DV$1,$S319+$Y319,$Y319)</f>
        <v>665.0626666666667</v>
      </c>
      <c r="DW319" s="27">
        <f>IF($O319&gt;=DW$1,$S319+$Y319,$Y319)</f>
        <v>665.0626666666667</v>
      </c>
      <c r="DX319" s="27">
        <f>IF($O319&gt;=DX$1,$S319+$Y319,$Y319)</f>
        <v>665.0626666666667</v>
      </c>
      <c r="DY319" s="27">
        <f>IF($O319&gt;=DY$1,$S319+$Y319,$Y319)</f>
        <v>665.0626666666667</v>
      </c>
      <c r="DZ319" s="27">
        <f>IF($O319&gt;=DZ$1,$S319+$Y319,$Y319)</f>
        <v>665.0626666666667</v>
      </c>
      <c r="EA319" s="27">
        <f>IF($O319&gt;=EA$1,$S319+$Y319,$Y319)</f>
        <v>665.0626666666667</v>
      </c>
      <c r="EB319" s="27">
        <f>IF($O319&gt;=EB$1,$S319+$Y319,$Y319)</f>
        <v>665.0626666666667</v>
      </c>
      <c r="EC319" s="27">
        <f>IF($O319&gt;=EC$1,$S319+$Y319,$Y319)</f>
        <v>665.0626666666667</v>
      </c>
      <c r="ED319" s="27">
        <f>IF($O319&gt;=ED$1,$S319+$Y319,$Y319)</f>
        <v>665.0626666666667</v>
      </c>
      <c r="EE319" s="27">
        <f>IF($O319&gt;=EE$1,$S319+$Y319,$Y319)</f>
        <v>665.0626666666667</v>
      </c>
      <c r="EF319" s="27">
        <f>IF($O319&gt;=EF$1,$S319+$Y319,$Y319)</f>
        <v>665.0626666666667</v>
      </c>
      <c r="EG319" s="27">
        <f>IF($O319&gt;=EG$1,$S319+$Y319,$Y319)</f>
        <v>665.0626666666667</v>
      </c>
      <c r="EH319" s="27">
        <f>IF($O319&gt;=EH$1,$S319+$Y319,$Y319)</f>
        <v>665.0626666666667</v>
      </c>
      <c r="EI319" s="27">
        <f>IF($O319&gt;=EI$1,$S319+$Y319,$Y319)</f>
        <v>665.0626666666667</v>
      </c>
      <c r="EJ319" s="27">
        <f>IF($O319&gt;=EJ$1,$S319+$Y319,$Y319)</f>
        <v>665.0626666666667</v>
      </c>
      <c r="EK319" s="27">
        <f>IF($O319&gt;=EK$1,$S319+$Y319,$Y319)</f>
        <v>665.0626666666667</v>
      </c>
      <c r="EL319" s="27">
        <f>IF($O319&gt;=EL$1,$S319+$Y319,$Y319)</f>
        <v>665.0626666666667</v>
      </c>
      <c r="EM319" s="27">
        <f>IF($O319&gt;=EM$1,$S319+$Y319,$Y319)</f>
        <v>665.0626666666667</v>
      </c>
      <c r="EN319" s="27">
        <f>IF($O319&gt;=EN$1,$S319+$Y319,$Y319)</f>
        <v>665.0626666666667</v>
      </c>
      <c r="EO319" s="27">
        <f>IF($O319&gt;=EO$1,$S319+$Y319,$Y319)</f>
        <v>665.0626666666667</v>
      </c>
      <c r="EP319" s="27">
        <f>IF($O319&gt;=EP$1,$S319+$Y319,$Y319)</f>
        <v>665.0626666666667</v>
      </c>
      <c r="EQ319" s="27">
        <f>IF($O319&gt;=EQ$1,$S319+$Y319,$Y319)</f>
        <v>665.0626666666667</v>
      </c>
      <c r="ER319" s="27">
        <f>IF($O319&gt;=ER$1,$S319+$Y319,$Y319)</f>
        <v>665.0626666666667</v>
      </c>
      <c r="ES319" s="27">
        <f>IF($O319&gt;=ES$1,$S319+$Y319,$Y319)</f>
        <v>665.0626666666667</v>
      </c>
      <c r="ET319" s="27">
        <f>IF($O319&gt;=ET$1,$S319+$Y319,$Y319)</f>
        <v>665.0626666666667</v>
      </c>
      <c r="EU319" s="27">
        <f>IF($O319&gt;=EU$1,$S319+$Y319,$Y319)</f>
        <v>665.0626666666667</v>
      </c>
      <c r="EV319" s="27">
        <f>IF($O319&gt;=EV$1,$S319,0)</f>
        <v>665.0626666666667</v>
      </c>
      <c r="EW319" s="27">
        <f>IF($O319&gt;=EW$1,$S319,0)</f>
        <v>665.0626666666667</v>
      </c>
      <c r="EX319" s="27">
        <f>IF($O319&gt;=EX$1,$S319,0)</f>
        <v>665.0626666666667</v>
      </c>
      <c r="EY319" s="27">
        <f>IF($O319&gt;=EY$1,$S319,0)</f>
        <v>665.0626666666667</v>
      </c>
      <c r="EZ319" s="27">
        <f>IF($O319&gt;=EZ$1,$S319,0)</f>
        <v>665.0626666666667</v>
      </c>
      <c r="FA319" s="27">
        <f>IF($O319&gt;=FA$1,$S319,0)</f>
        <v>665.0626666666667</v>
      </c>
      <c r="FB319" s="27">
        <f>IF($O319&gt;=FB$1,$S319,0)</f>
        <v>665.0626666666667</v>
      </c>
      <c r="FC319" s="27">
        <f>IF($O319&gt;=FC$1,$S319,0)</f>
        <v>665.0626666666667</v>
      </c>
      <c r="FD319" s="27">
        <f>IF($O319&gt;=FD$1,$S319,0)</f>
        <v>665.0626666666667</v>
      </c>
      <c r="FE319" s="27">
        <f>IF($O319&gt;=FE$1,$S319,0)</f>
        <v>665.0626666666667</v>
      </c>
      <c r="FF319" s="27">
        <f>IF($O319&gt;=FF$1,$S319,0)</f>
        <v>665.0626666666667</v>
      </c>
      <c r="FG319" s="27">
        <f>IF($O319&gt;=FG$1,$S319,0)</f>
        <v>665.0626666666667</v>
      </c>
      <c r="FH319" s="27">
        <f>IF($O319&gt;=FH$1,$S319,0)</f>
        <v>665.0626666666667</v>
      </c>
      <c r="FI319" s="27">
        <f>IF($O319&gt;=FI$1,$S319,0)</f>
        <v>665.0626666666667</v>
      </c>
      <c r="FJ319" s="27">
        <f>IF($O319&gt;=FJ$1,$S319,0)</f>
        <v>665.0626666666667</v>
      </c>
      <c r="FK319" s="27">
        <f>IF($O319&gt;=FK$1,$S319,0)</f>
        <v>665.0626666666667</v>
      </c>
      <c r="FL319" s="27">
        <f>IF($O319&gt;=FL$1,$S319,0)</f>
        <v>665.0626666666667</v>
      </c>
      <c r="FM319" s="27">
        <f>IF($O319&gt;=FM$1,$S319,0)</f>
        <v>665.0626666666667</v>
      </c>
      <c r="FN319" s="27">
        <f>IF($O319&gt;=FN$1,$S319,0)</f>
        <v>665.0626666666667</v>
      </c>
      <c r="FO319" s="27">
        <f>IF($O319&gt;=FO$1,$S319,0)</f>
        <v>665.0626666666667</v>
      </c>
      <c r="FP319" s="27">
        <f>IF($O319&gt;=FP$1,$S319,0)</f>
        <v>665.0626666666667</v>
      </c>
      <c r="FQ319" s="27">
        <f>IF($O319&gt;=FQ$1,$S319,0)</f>
        <v>665.0626666666667</v>
      </c>
      <c r="FR319" s="27">
        <f>IF($O319&gt;=FR$1,$S319,0)</f>
        <v>665.0626666666667</v>
      </c>
      <c r="FS319" s="27">
        <f>IF($O319&gt;=FS$1,$S319,0)</f>
        <v>665.0626666666667</v>
      </c>
      <c r="FT319" s="27">
        <f>IF($O319&gt;=FT$1,$S319,0)</f>
        <v>665.0626666666667</v>
      </c>
      <c r="FU319" s="27">
        <f>IF($O319&gt;=FU$1,$S319,0)</f>
        <v>665.0626666666667</v>
      </c>
      <c r="FV319" s="27">
        <f>IF($O319&gt;=FV$1,$S319,0)</f>
        <v>665.0626666666667</v>
      </c>
      <c r="FW319" s="27">
        <f>IF($O319&gt;=FW$1,$S319,0)</f>
        <v>665.0626666666667</v>
      </c>
      <c r="FX319" s="27">
        <f>IF($O319&gt;=FX$1,$S319,0)</f>
        <v>665.0626666666667</v>
      </c>
      <c r="FY319" s="27">
        <f>IF($O319&gt;=FY$1,$S319,0)</f>
        <v>665.0626666666667</v>
      </c>
      <c r="FZ319" s="27">
        <f>IF($O319&gt;=FZ$1,$S319,0)</f>
        <v>665.0626666666667</v>
      </c>
      <c r="GA319" s="27">
        <f>IF($O319&gt;=GA$1,$S319,0)</f>
        <v>665.0626666666667</v>
      </c>
      <c r="GB319" s="27">
        <f>IF($O319&gt;=GB$1,$S319,0)</f>
        <v>665.0626666666667</v>
      </c>
      <c r="GC319" s="27">
        <f>IF($O319&gt;=GC$1,$S319,0)</f>
        <v>665.0626666666667</v>
      </c>
      <c r="GD319" s="27">
        <f>IF($O319&gt;=GD$1,$S319,0)</f>
        <v>665.0626666666667</v>
      </c>
      <c r="GE319" s="27">
        <f>IF($O319&gt;=GE$1,$S319,0)</f>
        <v>665.0626666666667</v>
      </c>
      <c r="GF319" s="27">
        <f>IF($O319&gt;=GF$1,$S319,0)</f>
        <v>665.0626666666667</v>
      </c>
      <c r="GG319" s="27">
        <f>IF($O319&gt;=GG$1,$S319,0)</f>
        <v>665.0626666666667</v>
      </c>
      <c r="GH319" s="27">
        <f>IF($O319&gt;=GH$1,$S319,0)</f>
        <v>665.0626666666667</v>
      </c>
      <c r="GI319" s="27">
        <f>IF($O319&gt;=GI$1,$S319,0)</f>
        <v>665.0626666666667</v>
      </c>
      <c r="GJ319" s="27">
        <f>IF($O319&gt;=GJ$1,$S319,0)</f>
        <v>665.0626666666667</v>
      </c>
      <c r="GK319" s="27">
        <f>IF($O319&gt;=GK$1,$S319,0)</f>
        <v>665.0626666666667</v>
      </c>
      <c r="GL319" s="27">
        <f>IF($O319&gt;=GL$1,$S319,0)</f>
        <v>665.0626666666667</v>
      </c>
      <c r="GM319" s="27">
        <f>IF($O319&gt;=GM$1,$S319,0)</f>
        <v>665.0626666666667</v>
      </c>
      <c r="GN319" s="27">
        <f>IF($O319&gt;=GN$1,$S319,0)</f>
        <v>665.0626666666667</v>
      </c>
      <c r="GO319" s="27">
        <f>IF($O319&gt;=GO$1,$S319,0)</f>
        <v>665.0626666666667</v>
      </c>
      <c r="GP319" s="27">
        <f>IF($O319&gt;=GP$1,$S319,0)</f>
        <v>665.0626666666667</v>
      </c>
      <c r="GQ319" s="27">
        <f>IF($O319&gt;=GQ$1,$S319,0)</f>
        <v>665.0626666666667</v>
      </c>
      <c r="GR319" s="27">
        <f>IF($O319&gt;=GR$1,$S319,0)</f>
        <v>665.0626666666667</v>
      </c>
      <c r="GS319" s="27">
        <f>IF($O319&gt;=GS$1,$S319,0)</f>
        <v>665.0626666666667</v>
      </c>
      <c r="GT319" s="27">
        <f>IF($O319&gt;=GT$1,$S319,0)</f>
        <v>665.0626666666667</v>
      </c>
      <c r="GU319" s="27">
        <f>IF($O319&gt;=GU$1,$S319,0)</f>
        <v>665.0626666666667</v>
      </c>
      <c r="GV319" s="27">
        <f>IF($O319&gt;=GV$1,$S319,0)</f>
        <v>665.0626666666667</v>
      </c>
      <c r="GW319" s="27">
        <f>IF($O319&gt;=GW$1,$S319,0)</f>
        <v>665.0626666666667</v>
      </c>
      <c r="GX319" s="27">
        <f>IF($O319&gt;=GX$1,$S319,0)</f>
        <v>665.0626666666667</v>
      </c>
      <c r="GY319" s="27">
        <f>IF($O319&gt;=GY$1,$S319,0)</f>
        <v>665.0626666666667</v>
      </c>
      <c r="GZ319" s="27">
        <f>IF($O319&gt;=GZ$1,$S319,0)</f>
        <v>665.0626666666667</v>
      </c>
      <c r="HA319" s="27">
        <f>IF($O319&gt;=HA$1,$S319,0)</f>
        <v>665.0626666666667</v>
      </c>
      <c r="HB319" s="27">
        <f>IF($O319&gt;=HB$1,$S319,0)</f>
        <v>665.0626666666667</v>
      </c>
      <c r="HC319" s="27">
        <f>IF($O319&gt;=HC$1,$S319,0)</f>
        <v>665.0626666666667</v>
      </c>
    </row>
    <row r="320" spans="1:211">
      <c r="A320" s="3">
        <v>74187</v>
      </c>
      <c r="B320" s="3" t="s">
        <v>214</v>
      </c>
      <c r="C320" s="3" t="s">
        <v>107</v>
      </c>
      <c r="D320" s="3">
        <v>52</v>
      </c>
      <c r="E320" s="4">
        <v>35828</v>
      </c>
      <c r="F320" s="5">
        <v>20.391780821917809</v>
      </c>
      <c r="G320" s="3" t="s">
        <v>99</v>
      </c>
      <c r="H320" s="4">
        <v>24242</v>
      </c>
      <c r="I320" s="9" t="s">
        <v>826</v>
      </c>
      <c r="J320" s="5">
        <v>3626.81</v>
      </c>
      <c r="K320" s="31">
        <v>338</v>
      </c>
      <c r="L320" s="32">
        <v>20</v>
      </c>
      <c r="M320" s="33">
        <f>VLOOKUP(L320,FIND,3,TRUE)</f>
        <v>1.3</v>
      </c>
      <c r="N320" s="32">
        <f>IF(L320&gt;30,180,VLOOKUP(L320,TEMPO,2,FALSE))</f>
        <v>120</v>
      </c>
      <c r="O320" s="32">
        <f>IF(R320&gt;0,4,N320)</f>
        <v>120</v>
      </c>
      <c r="P320" s="96">
        <f>J320*M320*L320</f>
        <v>94297.06</v>
      </c>
      <c r="Q320" s="96">
        <f>10934.45*2</f>
        <v>21868.9</v>
      </c>
      <c r="R320" s="96">
        <f>IF(P320&lt;=Q320,P320/4,0)</f>
        <v>0</v>
      </c>
      <c r="S320" s="5">
        <f>IF(P320&gt;=Q320,P320/N320,0)</f>
        <v>785.80883333333327</v>
      </c>
      <c r="T320" s="3"/>
      <c r="U320" s="3">
        <f>IF(T320="",1,0)</f>
        <v>1</v>
      </c>
      <c r="V320" s="3">
        <v>642</v>
      </c>
      <c r="W320" s="5">
        <v>0</v>
      </c>
      <c r="X320" s="5">
        <v>203.3</v>
      </c>
      <c r="Y320" s="5">
        <f>X320*W320</f>
        <v>0</v>
      </c>
      <c r="Z320" s="5">
        <v>400</v>
      </c>
      <c r="AA320" s="5">
        <f>S320+Y320+Z320</f>
        <v>1185.8088333333333</v>
      </c>
      <c r="AB320" s="39">
        <f>(J320/12+J320/12*1.3333333333+450/12+J320/30*6/12+J320)*1.3+Y320+Z320+153.9</f>
        <v>6312.8608555424589</v>
      </c>
      <c r="AC320" s="39" t="s">
        <v>107</v>
      </c>
      <c r="AD320" s="39">
        <f>J320*1.3+400+153.9</f>
        <v>5268.7529999999997</v>
      </c>
      <c r="AE320" s="39">
        <f>SUMIFS('CUSTO MENSAL FUNC NOVO'!H:H,'CUSTO MENSAL FUNC NOVO'!A:A,'VALORES MENSAIS'!AC320)</f>
        <v>3348.9422500000001</v>
      </c>
      <c r="AF320" s="27">
        <f>IF($R320&gt;0,$R320,$S320)+$Y320+$Z320</f>
        <v>1185.8088333333333</v>
      </c>
      <c r="AG320" s="27">
        <f>IF($R320&gt;0,$R320,$S320)+$Y320+$Z320</f>
        <v>1185.8088333333333</v>
      </c>
      <c r="AH320" s="27">
        <f>IF($R320&gt;0,$R320,$S320)+$Y320+$Z320</f>
        <v>1185.8088333333333</v>
      </c>
      <c r="AI320" s="27">
        <f>IF($R320&gt;0,$R320,$S320)+$Y320+$Z320</f>
        <v>1185.8088333333333</v>
      </c>
      <c r="AJ320" s="27">
        <f>IF($O320&gt;=AJ$1,$S320+$Y320+$Z320,$Y320+$Z320)</f>
        <v>1185.8088333333333</v>
      </c>
      <c r="AK320" s="27">
        <f>IF($O320&gt;=AK$1,$S320+$Y320+$Z320,$Y320+$Z320)</f>
        <v>1185.8088333333333</v>
      </c>
      <c r="AL320" s="27">
        <f>IF($O320&gt;=AL$1,$S320+$Y320+$Z320,$Y320+$Z320)</f>
        <v>1185.8088333333333</v>
      </c>
      <c r="AM320" s="27">
        <f>IF($O320&gt;=AM$1,$S320+$Y320+$Z320,$Y320+$Z320)</f>
        <v>1185.8088333333333</v>
      </c>
      <c r="AN320" s="27">
        <f>IF($O320&gt;=AN$1,$S320+$Y320+$Z320,$Y320+$Z320)</f>
        <v>1185.8088333333333</v>
      </c>
      <c r="AO320" s="27">
        <f>IF($O320&gt;=AO$1,$S320+$Y320+$Z320,$Y320+$Z320)</f>
        <v>1185.8088333333333</v>
      </c>
      <c r="AP320" s="27">
        <f>IF($O320&gt;=AP$1,$S320+$Y320+$Z320,$Y320+$Z320)</f>
        <v>1185.8088333333333</v>
      </c>
      <c r="AQ320" s="27">
        <f>IF($O320&gt;=AQ$1,$S320+$Y320+$Z320,$Y320+$Z320)</f>
        <v>1185.8088333333333</v>
      </c>
      <c r="AR320" s="27">
        <f>IF($O320&gt;=AR$1,$S320+$Y320+$Z320,$Y320+$Z320)</f>
        <v>1185.8088333333333</v>
      </c>
      <c r="AS320" s="27">
        <f>IF($O320&gt;=AS$1,$S320+$Y320+$Z320,$Y320+$Z320)</f>
        <v>1185.8088333333333</v>
      </c>
      <c r="AT320" s="27">
        <f>IF($O320&gt;=AT$1,$S320+$Y320+$Z320,$Y320+$Z320)</f>
        <v>1185.8088333333333</v>
      </c>
      <c r="AU320" s="27">
        <f>IF($O320&gt;=AU$1,$S320+$Y320+$Z320,$Y320+$Z320)</f>
        <v>1185.8088333333333</v>
      </c>
      <c r="AV320" s="27">
        <f>IF($O320&gt;=AV$1,$S320+$Y320+$Z320,$Y320+$Z320)</f>
        <v>1185.8088333333333</v>
      </c>
      <c r="AW320" s="27">
        <f>IF($O320&gt;=AW$1,$S320+$Y320+$Z320,$Y320+$Z320)</f>
        <v>1185.8088333333333</v>
      </c>
      <c r="AX320" s="27">
        <f>IF($O320&gt;=AX$1,$S320+$Y320+$Z320,$Y320+$Z320)</f>
        <v>1185.8088333333333</v>
      </c>
      <c r="AY320" s="27">
        <f>IF($O320&gt;=AY$1,$S320+$Y320+$Z320,$Y320+$Z320)</f>
        <v>1185.8088333333333</v>
      </c>
      <c r="AZ320" s="27">
        <f>IF($O320&gt;=AZ$1,$S320+$Y320+$Z320,$Y320+$Z320)</f>
        <v>1185.8088333333333</v>
      </c>
      <c r="BA320" s="27">
        <f>IF($O320&gt;=BA$1,$S320+$Y320+$Z320,$Y320+$Z320)</f>
        <v>1185.8088333333333</v>
      </c>
      <c r="BB320" s="27">
        <f>IF($O320&gt;=BB$1,$S320+$Y320+$Z320,$Y320+$Z320)</f>
        <v>1185.8088333333333</v>
      </c>
      <c r="BC320" s="27">
        <f>IF($O320&gt;=BC$1,$S320+$Y320+$Z320,$Y320+$Z320)</f>
        <v>1185.8088333333333</v>
      </c>
      <c r="BD320" s="27">
        <f>IF($O320&gt;=BD$1,$S320+$Y320+$Z320,$Y320+$Z320)</f>
        <v>1185.8088333333333</v>
      </c>
      <c r="BE320" s="27">
        <f>IF($O320&gt;=BE$1,$S320+$Y320+$Z320,$Y320+$Z320)</f>
        <v>1185.8088333333333</v>
      </c>
      <c r="BF320" s="27">
        <f>IF($O320&gt;=BF$1,$S320+$Y320+$Z320,$Y320+$Z320)</f>
        <v>1185.8088333333333</v>
      </c>
      <c r="BG320" s="27">
        <f>IF($O320&gt;=BG$1,$S320+$Y320+$Z320,$Y320+$Z320)</f>
        <v>1185.8088333333333</v>
      </c>
      <c r="BH320" s="27">
        <f>IF($O320&gt;=BH$1,$S320+$Y320+$Z320,$Y320+$Z320)</f>
        <v>1185.8088333333333</v>
      </c>
      <c r="BI320" s="27">
        <f>IF($O320&gt;=BI$1,$S320+$Y320+$Z320,$Y320+$Z320)</f>
        <v>1185.8088333333333</v>
      </c>
      <c r="BJ320" s="27">
        <f>IF($O320&gt;=BJ$1,$S320+$Y320+$Z320,$Y320+$Z320)</f>
        <v>1185.8088333333333</v>
      </c>
      <c r="BK320" s="27">
        <f>IF($O320&gt;=BK$1,$S320+$Y320+$Z320,$Y320+$Z320)</f>
        <v>1185.8088333333333</v>
      </c>
      <c r="BL320" s="27">
        <f>IF($O320&gt;=BL$1,$S320+$Y320+$Z320,$Y320+$Z320)</f>
        <v>1185.8088333333333</v>
      </c>
      <c r="BM320" s="27">
        <f>IF($O320&gt;=BM$1,$S320+$Y320+$Z320,$Y320+$Z320)</f>
        <v>1185.8088333333333</v>
      </c>
      <c r="BN320" s="27">
        <f>IF($O320&gt;=BN$1,$S320+$Y320+$Z320,$Y320+$Z320)</f>
        <v>1185.8088333333333</v>
      </c>
      <c r="BO320" s="27">
        <f>IF($O320&gt;=BO$1,$S320+$Y320+$Z320,$Y320+$Z320)</f>
        <v>1185.8088333333333</v>
      </c>
      <c r="BP320" s="27">
        <f>IF($O320&gt;=BP$1,$S320+$Y320+$Z320,$Y320+$Z320)</f>
        <v>1185.8088333333333</v>
      </c>
      <c r="BQ320" s="27">
        <f>IF($O320&gt;=BQ$1,$S320+$Y320+$Z320,$Y320+$Z320)</f>
        <v>1185.8088333333333</v>
      </c>
      <c r="BR320" s="27">
        <f>IF($O320&gt;=BR$1,$S320+$Y320+$Z320,$Y320+$Z320)</f>
        <v>1185.8088333333333</v>
      </c>
      <c r="BS320" s="27">
        <f>IF($O320&gt;=BS$1,$S320+$Y320+$Z320,$Y320+$Z320)</f>
        <v>1185.8088333333333</v>
      </c>
      <c r="BT320" s="27">
        <f>IF($O320&gt;=BT$1,$S320+$Y320+$Z320,$Y320+$Z320)</f>
        <v>1185.8088333333333</v>
      </c>
      <c r="BU320" s="27">
        <f>IF($O320&gt;=BU$1,$S320+$Y320+$Z320,$Y320+$Z320)</f>
        <v>1185.8088333333333</v>
      </c>
      <c r="BV320" s="27">
        <f>IF($O320&gt;=BV$1,$S320+$Y320+$Z320,$Y320+$Z320)</f>
        <v>1185.8088333333333</v>
      </c>
      <c r="BW320" s="27">
        <f>IF($O320&gt;=BW$1,$S320+$Y320+$Z320,$Y320+$Z320)</f>
        <v>1185.8088333333333</v>
      </c>
      <c r="BX320" s="27">
        <f>IF($O320&gt;=BX$1,$S320+$Y320+$Z320,$Y320+$Z320)</f>
        <v>1185.8088333333333</v>
      </c>
      <c r="BY320" s="27">
        <f>IF($O320&gt;=BY$1,$S320+$Y320+$Z320,$Y320+$Z320)</f>
        <v>1185.8088333333333</v>
      </c>
      <c r="BZ320" s="27">
        <f>IF($O320&gt;=BZ$1,$S320+$Y320+$Z320,$Y320+$Z320)</f>
        <v>1185.8088333333333</v>
      </c>
      <c r="CA320" s="27">
        <f>IF($O320&gt;=CA$1,$S320+$Y320+$Z320,$Y320+$Z320)</f>
        <v>1185.8088333333333</v>
      </c>
      <c r="CB320" s="27">
        <f>IF($O320&gt;=CB$1,$S320+$Y320+$Z320,$Y320+$Z320)</f>
        <v>1185.8088333333333</v>
      </c>
      <c r="CC320" s="27">
        <f>IF($O320&gt;=CC$1,$S320+$Y320+$Z320,$Y320+$Z320)</f>
        <v>1185.8088333333333</v>
      </c>
      <c r="CD320" s="27">
        <f>IF($O320&gt;=CD$1,$S320+$Y320+$Z320,$Y320+$Z320)</f>
        <v>1185.8088333333333</v>
      </c>
      <c r="CE320" s="27">
        <f>IF($O320&gt;=CE$1,$S320+$Y320+$Z320,$Y320+$Z320)</f>
        <v>1185.8088333333333</v>
      </c>
      <c r="CF320" s="27">
        <f>IF($O320&gt;=CF$1,$S320+$Y320+$Z320,$Y320+$Z320)</f>
        <v>1185.8088333333333</v>
      </c>
      <c r="CG320" s="27">
        <f>IF($O320&gt;=CG$1,$S320+$Y320+$Z320,$Y320+$Z320)</f>
        <v>1185.8088333333333</v>
      </c>
      <c r="CH320" s="27">
        <f>IF($O320&gt;=CH$1,$S320+$Y320+$Z320,$Y320+$Z320)</f>
        <v>1185.8088333333333</v>
      </c>
      <c r="CI320" s="27">
        <f>IF($O320&gt;=CI$1,$S320+$Y320+$Z320,$Y320+$Z320)</f>
        <v>1185.8088333333333</v>
      </c>
      <c r="CJ320" s="27">
        <f>IF($O320&gt;=CJ$1,$S320+$Y320+$Z320,$Y320+$Z320)</f>
        <v>1185.8088333333333</v>
      </c>
      <c r="CK320" s="27">
        <f>IF($O320&gt;=CK$1,$S320+$Y320+$Z320,$Y320+$Z320)</f>
        <v>1185.8088333333333</v>
      </c>
      <c r="CL320" s="27">
        <f>IF($O320&gt;=CL$1,$S320+$Y320+$Z320,$Y320+$Z320)</f>
        <v>1185.8088333333333</v>
      </c>
      <c r="CM320" s="27">
        <f>IF($O320&gt;=CM$1,$S320+$Y320+$Z320,$Y320+$Z320)</f>
        <v>1185.8088333333333</v>
      </c>
      <c r="CN320" s="27">
        <f>IF($O320&gt;=CN$1,$S320+$Y320,$Y320)</f>
        <v>785.80883333333327</v>
      </c>
      <c r="CO320" s="27">
        <f>IF($O320&gt;=CO$1,$S320+$Y320,$Y320)</f>
        <v>785.80883333333327</v>
      </c>
      <c r="CP320" s="27">
        <f>IF($O320&gt;=CP$1,$S320+$Y320,$Y320)</f>
        <v>785.80883333333327</v>
      </c>
      <c r="CQ320" s="27">
        <f>IF($O320&gt;=CQ$1,$S320+$Y320,$Y320)</f>
        <v>785.80883333333327</v>
      </c>
      <c r="CR320" s="27">
        <f>IF($O320&gt;=CR$1,$S320+$Y320,$Y320)</f>
        <v>785.80883333333327</v>
      </c>
      <c r="CS320" s="27">
        <f>IF($O320&gt;=CS$1,$S320+$Y320,$Y320)</f>
        <v>785.80883333333327</v>
      </c>
      <c r="CT320" s="27">
        <f>IF($O320&gt;=CT$1,$S320+$Y320,$Y320)</f>
        <v>785.80883333333327</v>
      </c>
      <c r="CU320" s="27">
        <f>IF($O320&gt;=CU$1,$S320+$Y320,$Y320)</f>
        <v>785.80883333333327</v>
      </c>
      <c r="CV320" s="27">
        <f>IF($O320&gt;=CV$1,$S320+$Y320,$Y320)</f>
        <v>785.80883333333327</v>
      </c>
      <c r="CW320" s="27">
        <f>IF($O320&gt;=CW$1,$S320+$Y320,$Y320)</f>
        <v>785.80883333333327</v>
      </c>
      <c r="CX320" s="27">
        <f>IF($O320&gt;=CX$1,$S320+$Y320,$Y320)</f>
        <v>785.80883333333327</v>
      </c>
      <c r="CY320" s="27">
        <f>IF($O320&gt;=CY$1,$S320+$Y320,$Y320)</f>
        <v>785.80883333333327</v>
      </c>
      <c r="CZ320" s="27">
        <f>IF($O320&gt;=CZ$1,$S320+$Y320,$Y320)</f>
        <v>785.80883333333327</v>
      </c>
      <c r="DA320" s="27">
        <f>IF($O320&gt;=DA$1,$S320+$Y320,$Y320)</f>
        <v>785.80883333333327</v>
      </c>
      <c r="DB320" s="27">
        <f>IF($O320&gt;=DB$1,$S320+$Y320,$Y320)</f>
        <v>785.80883333333327</v>
      </c>
      <c r="DC320" s="27">
        <f>IF($O320&gt;=DC$1,$S320+$Y320,$Y320)</f>
        <v>785.80883333333327</v>
      </c>
      <c r="DD320" s="27">
        <f>IF($O320&gt;=DD$1,$S320+$Y320,$Y320)</f>
        <v>785.80883333333327</v>
      </c>
      <c r="DE320" s="27">
        <f>IF($O320&gt;=DE$1,$S320+$Y320,$Y320)</f>
        <v>785.80883333333327</v>
      </c>
      <c r="DF320" s="27">
        <f>IF($O320&gt;=DF$1,$S320+$Y320,$Y320)</f>
        <v>785.80883333333327</v>
      </c>
      <c r="DG320" s="27">
        <f>IF($O320&gt;=DG$1,$S320+$Y320,$Y320)</f>
        <v>785.80883333333327</v>
      </c>
      <c r="DH320" s="27">
        <f>IF($O320&gt;=DH$1,$S320+$Y320,$Y320)</f>
        <v>785.80883333333327</v>
      </c>
      <c r="DI320" s="27">
        <f>IF($O320&gt;=DI$1,$S320+$Y320,$Y320)</f>
        <v>785.80883333333327</v>
      </c>
      <c r="DJ320" s="27">
        <f>IF($O320&gt;=DJ$1,$S320+$Y320,$Y320)</f>
        <v>785.80883333333327</v>
      </c>
      <c r="DK320" s="27">
        <f>IF($O320&gt;=DK$1,$S320+$Y320,$Y320)</f>
        <v>785.80883333333327</v>
      </c>
      <c r="DL320" s="27">
        <f>IF($O320&gt;=DL$1,$S320+$Y320,$Y320)</f>
        <v>785.80883333333327</v>
      </c>
      <c r="DM320" s="27">
        <f>IF($O320&gt;=DM$1,$S320+$Y320,$Y320)</f>
        <v>785.80883333333327</v>
      </c>
      <c r="DN320" s="27">
        <f>IF($O320&gt;=DN$1,$S320+$Y320,$Y320)</f>
        <v>785.80883333333327</v>
      </c>
      <c r="DO320" s="27">
        <f>IF($O320&gt;=DO$1,$S320+$Y320,$Y320)</f>
        <v>785.80883333333327</v>
      </c>
      <c r="DP320" s="27">
        <f>IF($O320&gt;=DP$1,$S320+$Y320,$Y320)</f>
        <v>785.80883333333327</v>
      </c>
      <c r="DQ320" s="27">
        <f>IF($O320&gt;=DQ$1,$S320+$Y320,$Y320)</f>
        <v>785.80883333333327</v>
      </c>
      <c r="DR320" s="27">
        <f>IF($O320&gt;=DR$1,$S320+$Y320,$Y320)</f>
        <v>785.80883333333327</v>
      </c>
      <c r="DS320" s="27">
        <f>IF($O320&gt;=DS$1,$S320+$Y320,$Y320)</f>
        <v>785.80883333333327</v>
      </c>
      <c r="DT320" s="27">
        <f>IF($O320&gt;=DT$1,$S320+$Y320,$Y320)</f>
        <v>785.80883333333327</v>
      </c>
      <c r="DU320" s="27">
        <f>IF($O320&gt;=DU$1,$S320+$Y320,$Y320)</f>
        <v>785.80883333333327</v>
      </c>
      <c r="DV320" s="27">
        <f>IF($O320&gt;=DV$1,$S320+$Y320,$Y320)</f>
        <v>785.80883333333327</v>
      </c>
      <c r="DW320" s="27">
        <f>IF($O320&gt;=DW$1,$S320+$Y320,$Y320)</f>
        <v>785.80883333333327</v>
      </c>
      <c r="DX320" s="27">
        <f>IF($O320&gt;=DX$1,$S320+$Y320,$Y320)</f>
        <v>785.80883333333327</v>
      </c>
      <c r="DY320" s="27">
        <f>IF($O320&gt;=DY$1,$S320+$Y320,$Y320)</f>
        <v>785.80883333333327</v>
      </c>
      <c r="DZ320" s="27">
        <f>IF($O320&gt;=DZ$1,$S320+$Y320,$Y320)</f>
        <v>785.80883333333327</v>
      </c>
      <c r="EA320" s="27">
        <f>IF($O320&gt;=EA$1,$S320+$Y320,$Y320)</f>
        <v>785.80883333333327</v>
      </c>
      <c r="EB320" s="27">
        <f>IF($O320&gt;=EB$1,$S320+$Y320,$Y320)</f>
        <v>785.80883333333327</v>
      </c>
      <c r="EC320" s="27">
        <f>IF($O320&gt;=EC$1,$S320+$Y320,$Y320)</f>
        <v>785.80883333333327</v>
      </c>
      <c r="ED320" s="27">
        <f>IF($O320&gt;=ED$1,$S320+$Y320,$Y320)</f>
        <v>785.80883333333327</v>
      </c>
      <c r="EE320" s="27">
        <f>IF($O320&gt;=EE$1,$S320+$Y320,$Y320)</f>
        <v>785.80883333333327</v>
      </c>
      <c r="EF320" s="27">
        <f>IF($O320&gt;=EF$1,$S320+$Y320,$Y320)</f>
        <v>785.80883333333327</v>
      </c>
      <c r="EG320" s="27">
        <f>IF($O320&gt;=EG$1,$S320+$Y320,$Y320)</f>
        <v>785.80883333333327</v>
      </c>
      <c r="EH320" s="27">
        <f>IF($O320&gt;=EH$1,$S320+$Y320,$Y320)</f>
        <v>785.80883333333327</v>
      </c>
      <c r="EI320" s="27">
        <f>IF($O320&gt;=EI$1,$S320+$Y320,$Y320)</f>
        <v>785.80883333333327</v>
      </c>
      <c r="EJ320" s="27">
        <f>IF($O320&gt;=EJ$1,$S320+$Y320,$Y320)</f>
        <v>785.80883333333327</v>
      </c>
      <c r="EK320" s="27">
        <f>IF($O320&gt;=EK$1,$S320+$Y320,$Y320)</f>
        <v>785.80883333333327</v>
      </c>
      <c r="EL320" s="27">
        <f>IF($O320&gt;=EL$1,$S320+$Y320,$Y320)</f>
        <v>785.80883333333327</v>
      </c>
      <c r="EM320" s="27">
        <f>IF($O320&gt;=EM$1,$S320+$Y320,$Y320)</f>
        <v>785.80883333333327</v>
      </c>
      <c r="EN320" s="27">
        <f>IF($O320&gt;=EN$1,$S320+$Y320,$Y320)</f>
        <v>785.80883333333327</v>
      </c>
      <c r="EO320" s="27">
        <f>IF($O320&gt;=EO$1,$S320+$Y320,$Y320)</f>
        <v>785.80883333333327</v>
      </c>
      <c r="EP320" s="27">
        <f>IF($O320&gt;=EP$1,$S320+$Y320,$Y320)</f>
        <v>785.80883333333327</v>
      </c>
      <c r="EQ320" s="27">
        <f>IF($O320&gt;=EQ$1,$S320+$Y320,$Y320)</f>
        <v>785.80883333333327</v>
      </c>
      <c r="ER320" s="27">
        <f>IF($O320&gt;=ER$1,$S320+$Y320,$Y320)</f>
        <v>785.80883333333327</v>
      </c>
      <c r="ES320" s="27">
        <f>IF($O320&gt;=ES$1,$S320+$Y320,$Y320)</f>
        <v>785.80883333333327</v>
      </c>
      <c r="ET320" s="27">
        <f>IF($O320&gt;=ET$1,$S320+$Y320,$Y320)</f>
        <v>785.80883333333327</v>
      </c>
      <c r="EU320" s="27">
        <f>IF($O320&gt;=EU$1,$S320+$Y320,$Y320)</f>
        <v>785.80883333333327</v>
      </c>
      <c r="EV320" s="27">
        <f>IF($O320&gt;=EV$1,$S320,0)</f>
        <v>0</v>
      </c>
      <c r="EW320" s="27">
        <f>IF($O320&gt;=EW$1,$S320,0)</f>
        <v>0</v>
      </c>
      <c r="EX320" s="27">
        <f>IF($O320&gt;=EX$1,$S320,0)</f>
        <v>0</v>
      </c>
      <c r="EY320" s="27">
        <f>IF($O320&gt;=EY$1,$S320,0)</f>
        <v>0</v>
      </c>
      <c r="EZ320" s="27">
        <f>IF($O320&gt;=EZ$1,$S320,0)</f>
        <v>0</v>
      </c>
      <c r="FA320" s="27">
        <f>IF($O320&gt;=FA$1,$S320,0)</f>
        <v>0</v>
      </c>
      <c r="FB320" s="27">
        <f>IF($O320&gt;=FB$1,$S320,0)</f>
        <v>0</v>
      </c>
      <c r="FC320" s="27">
        <f>IF($O320&gt;=FC$1,$S320,0)</f>
        <v>0</v>
      </c>
      <c r="FD320" s="27">
        <f>IF($O320&gt;=FD$1,$S320,0)</f>
        <v>0</v>
      </c>
      <c r="FE320" s="27">
        <f>IF($O320&gt;=FE$1,$S320,0)</f>
        <v>0</v>
      </c>
      <c r="FF320" s="27">
        <f>IF($O320&gt;=FF$1,$S320,0)</f>
        <v>0</v>
      </c>
      <c r="FG320" s="27">
        <f>IF($O320&gt;=FG$1,$S320,0)</f>
        <v>0</v>
      </c>
      <c r="FH320" s="27">
        <f>IF($O320&gt;=FH$1,$S320,0)</f>
        <v>0</v>
      </c>
      <c r="FI320" s="27">
        <f>IF($O320&gt;=FI$1,$S320,0)</f>
        <v>0</v>
      </c>
      <c r="FJ320" s="27">
        <f>IF($O320&gt;=FJ$1,$S320,0)</f>
        <v>0</v>
      </c>
      <c r="FK320" s="27">
        <f>IF($O320&gt;=FK$1,$S320,0)</f>
        <v>0</v>
      </c>
      <c r="FL320" s="27">
        <f>IF($O320&gt;=FL$1,$S320,0)</f>
        <v>0</v>
      </c>
      <c r="FM320" s="27">
        <f>IF($O320&gt;=FM$1,$S320,0)</f>
        <v>0</v>
      </c>
      <c r="FN320" s="27">
        <f>IF($O320&gt;=FN$1,$S320,0)</f>
        <v>0</v>
      </c>
      <c r="FO320" s="27">
        <f>IF($O320&gt;=FO$1,$S320,0)</f>
        <v>0</v>
      </c>
      <c r="FP320" s="27">
        <f>IF($O320&gt;=FP$1,$S320,0)</f>
        <v>0</v>
      </c>
      <c r="FQ320" s="27">
        <f>IF($O320&gt;=FQ$1,$S320,0)</f>
        <v>0</v>
      </c>
      <c r="FR320" s="27">
        <f>IF($O320&gt;=FR$1,$S320,0)</f>
        <v>0</v>
      </c>
      <c r="FS320" s="27">
        <f>IF($O320&gt;=FS$1,$S320,0)</f>
        <v>0</v>
      </c>
      <c r="FT320" s="27">
        <f>IF($O320&gt;=FT$1,$S320,0)</f>
        <v>0</v>
      </c>
      <c r="FU320" s="27">
        <f>IF($O320&gt;=FU$1,$S320,0)</f>
        <v>0</v>
      </c>
      <c r="FV320" s="27">
        <f>IF($O320&gt;=FV$1,$S320,0)</f>
        <v>0</v>
      </c>
      <c r="FW320" s="27">
        <f>IF($O320&gt;=FW$1,$S320,0)</f>
        <v>0</v>
      </c>
      <c r="FX320" s="27">
        <f>IF($O320&gt;=FX$1,$S320,0)</f>
        <v>0</v>
      </c>
      <c r="FY320" s="27">
        <f>IF($O320&gt;=FY$1,$S320,0)</f>
        <v>0</v>
      </c>
      <c r="FZ320" s="27">
        <f>IF($O320&gt;=FZ$1,$S320,0)</f>
        <v>0</v>
      </c>
      <c r="GA320" s="27">
        <f>IF($O320&gt;=GA$1,$S320,0)</f>
        <v>0</v>
      </c>
      <c r="GB320" s="27">
        <f>IF($O320&gt;=GB$1,$S320,0)</f>
        <v>0</v>
      </c>
      <c r="GC320" s="27">
        <f>IF($O320&gt;=GC$1,$S320,0)</f>
        <v>0</v>
      </c>
      <c r="GD320" s="27">
        <f>IF($O320&gt;=GD$1,$S320,0)</f>
        <v>0</v>
      </c>
      <c r="GE320" s="27">
        <f>IF($O320&gt;=GE$1,$S320,0)</f>
        <v>0</v>
      </c>
      <c r="GF320" s="27">
        <f>IF($O320&gt;=GF$1,$S320,0)</f>
        <v>0</v>
      </c>
      <c r="GG320" s="27">
        <f>IF($O320&gt;=GG$1,$S320,0)</f>
        <v>0</v>
      </c>
      <c r="GH320" s="27">
        <f>IF($O320&gt;=GH$1,$S320,0)</f>
        <v>0</v>
      </c>
      <c r="GI320" s="27">
        <f>IF($O320&gt;=GI$1,$S320,0)</f>
        <v>0</v>
      </c>
      <c r="GJ320" s="27">
        <f>IF($O320&gt;=GJ$1,$S320,0)</f>
        <v>0</v>
      </c>
      <c r="GK320" s="27">
        <f>IF($O320&gt;=GK$1,$S320,0)</f>
        <v>0</v>
      </c>
      <c r="GL320" s="27">
        <f>IF($O320&gt;=GL$1,$S320,0)</f>
        <v>0</v>
      </c>
      <c r="GM320" s="27">
        <f>IF($O320&gt;=GM$1,$S320,0)</f>
        <v>0</v>
      </c>
      <c r="GN320" s="27">
        <f>IF($O320&gt;=GN$1,$S320,0)</f>
        <v>0</v>
      </c>
      <c r="GO320" s="27">
        <f>IF($O320&gt;=GO$1,$S320,0)</f>
        <v>0</v>
      </c>
      <c r="GP320" s="27">
        <f>IF($O320&gt;=GP$1,$S320,0)</f>
        <v>0</v>
      </c>
      <c r="GQ320" s="27">
        <f>IF($O320&gt;=GQ$1,$S320,0)</f>
        <v>0</v>
      </c>
      <c r="GR320" s="27">
        <f>IF($O320&gt;=GR$1,$S320,0)</f>
        <v>0</v>
      </c>
      <c r="GS320" s="27">
        <f>IF($O320&gt;=GS$1,$S320,0)</f>
        <v>0</v>
      </c>
      <c r="GT320" s="27">
        <f>IF($O320&gt;=GT$1,$S320,0)</f>
        <v>0</v>
      </c>
      <c r="GU320" s="27">
        <f>IF($O320&gt;=GU$1,$S320,0)</f>
        <v>0</v>
      </c>
      <c r="GV320" s="27">
        <f>IF($O320&gt;=GV$1,$S320,0)</f>
        <v>0</v>
      </c>
      <c r="GW320" s="27">
        <f>IF($O320&gt;=GW$1,$S320,0)</f>
        <v>0</v>
      </c>
      <c r="GX320" s="27">
        <f>IF($O320&gt;=GX$1,$S320,0)</f>
        <v>0</v>
      </c>
      <c r="GY320" s="27">
        <f>IF($O320&gt;=GY$1,$S320,0)</f>
        <v>0</v>
      </c>
      <c r="GZ320" s="27">
        <f>IF($O320&gt;=GZ$1,$S320,0)</f>
        <v>0</v>
      </c>
      <c r="HA320" s="27">
        <f>IF($O320&gt;=HA$1,$S320,0)</f>
        <v>0</v>
      </c>
      <c r="HB320" s="27">
        <f>IF($O320&gt;=HB$1,$S320,0)</f>
        <v>0</v>
      </c>
      <c r="HC320" s="27">
        <f>IF($O320&gt;=HC$1,$S320,0)</f>
        <v>0</v>
      </c>
    </row>
    <row r="321" spans="1:211">
      <c r="A321" s="3">
        <v>6254</v>
      </c>
      <c r="B321" s="3" t="s">
        <v>391</v>
      </c>
      <c r="C321" s="3" t="s">
        <v>107</v>
      </c>
      <c r="D321" s="3">
        <v>56</v>
      </c>
      <c r="E321" s="4">
        <v>31068</v>
      </c>
      <c r="F321" s="5">
        <v>33.43287671232877</v>
      </c>
      <c r="G321" s="3" t="s">
        <v>99</v>
      </c>
      <c r="H321" s="4">
        <v>22704</v>
      </c>
      <c r="I321" s="9" t="s">
        <v>826</v>
      </c>
      <c r="J321" s="5">
        <v>3592.16</v>
      </c>
      <c r="K321" s="31">
        <v>338</v>
      </c>
      <c r="L321" s="32">
        <v>33</v>
      </c>
      <c r="M321" s="33">
        <f>VLOOKUP(L321,FIND,3,TRUE)</f>
        <v>1.5</v>
      </c>
      <c r="N321" s="32">
        <f>IF(L321&gt;30,180,VLOOKUP(L321,TEMPO,2,FALSE))</f>
        <v>180</v>
      </c>
      <c r="O321" s="32">
        <f>IF(R321&gt;0,4,N321)</f>
        <v>180</v>
      </c>
      <c r="P321" s="96">
        <f>J321*M321*L321</f>
        <v>177811.91999999998</v>
      </c>
      <c r="Q321" s="96">
        <f>10934.45*2</f>
        <v>21868.9</v>
      </c>
      <c r="R321" s="96">
        <f>IF(P321&lt;=Q321,P321/4,0)</f>
        <v>0</v>
      </c>
      <c r="S321" s="5">
        <f>IF(P321&gt;=Q321,P321/N321,0)</f>
        <v>987.84399999999994</v>
      </c>
      <c r="T321" s="3"/>
      <c r="U321" s="3">
        <f>IF(T321="",1,0)</f>
        <v>1</v>
      </c>
      <c r="V321" s="3">
        <v>638</v>
      </c>
      <c r="W321" s="5">
        <v>0</v>
      </c>
      <c r="X321" s="5">
        <v>245.73</v>
      </c>
      <c r="Y321" s="5">
        <f>X321*W321</f>
        <v>0</v>
      </c>
      <c r="Z321" s="5">
        <v>400</v>
      </c>
      <c r="AA321" s="5">
        <f>S321+Y321+Z321</f>
        <v>1387.8440000000001</v>
      </c>
      <c r="AB321" s="39">
        <f>(J321/12+J321/12*1.3333333333+450/12+J321/30*6/12+J321)*1.3+Y321+Z321+153.9</f>
        <v>6258.3063555425833</v>
      </c>
      <c r="AC321" s="39" t="s">
        <v>107</v>
      </c>
      <c r="AD321" s="39">
        <f>J321*1.3+400+153.9</f>
        <v>5223.7079999999996</v>
      </c>
      <c r="AE321" s="39">
        <f>SUMIFS('CUSTO MENSAL FUNC NOVO'!H:H,'CUSTO MENSAL FUNC NOVO'!A:A,'VALORES MENSAIS'!AC321)</f>
        <v>3348.9422500000001</v>
      </c>
      <c r="AF321" s="27">
        <f>IF($R321&gt;0,$R321,$S321)+$Y321+$Z321</f>
        <v>1387.8440000000001</v>
      </c>
      <c r="AG321" s="27">
        <f>IF($R321&gt;0,$R321,$S321)+$Y321+$Z321</f>
        <v>1387.8440000000001</v>
      </c>
      <c r="AH321" s="27">
        <f>IF($R321&gt;0,$R321,$S321)+$Y321+$Z321</f>
        <v>1387.8440000000001</v>
      </c>
      <c r="AI321" s="27">
        <f>IF($R321&gt;0,$R321,$S321)+$Y321+$Z321</f>
        <v>1387.8440000000001</v>
      </c>
      <c r="AJ321" s="27">
        <f>IF($O321&gt;=AJ$1,$S321+$Y321+$Z321,$Y321+$Z321)</f>
        <v>1387.8440000000001</v>
      </c>
      <c r="AK321" s="27">
        <f>IF($O321&gt;=AK$1,$S321+$Y321+$Z321,$Y321+$Z321)</f>
        <v>1387.8440000000001</v>
      </c>
      <c r="AL321" s="27">
        <f>IF($O321&gt;=AL$1,$S321+$Y321+$Z321,$Y321+$Z321)</f>
        <v>1387.8440000000001</v>
      </c>
      <c r="AM321" s="27">
        <f>IF($O321&gt;=AM$1,$S321+$Y321+$Z321,$Y321+$Z321)</f>
        <v>1387.8440000000001</v>
      </c>
      <c r="AN321" s="27">
        <f>IF($O321&gt;=AN$1,$S321+$Y321+$Z321,$Y321+$Z321)</f>
        <v>1387.8440000000001</v>
      </c>
      <c r="AO321" s="27">
        <f>IF($O321&gt;=AO$1,$S321+$Y321+$Z321,$Y321+$Z321)</f>
        <v>1387.8440000000001</v>
      </c>
      <c r="AP321" s="27">
        <f>IF($O321&gt;=AP$1,$S321+$Y321+$Z321,$Y321+$Z321)</f>
        <v>1387.8440000000001</v>
      </c>
      <c r="AQ321" s="27">
        <f>IF($O321&gt;=AQ$1,$S321+$Y321+$Z321,$Y321+$Z321)</f>
        <v>1387.8440000000001</v>
      </c>
      <c r="AR321" s="27">
        <f>IF($O321&gt;=AR$1,$S321+$Y321+$Z321,$Y321+$Z321)</f>
        <v>1387.8440000000001</v>
      </c>
      <c r="AS321" s="27">
        <f>IF($O321&gt;=AS$1,$S321+$Y321+$Z321,$Y321+$Z321)</f>
        <v>1387.8440000000001</v>
      </c>
      <c r="AT321" s="27">
        <f>IF($O321&gt;=AT$1,$S321+$Y321+$Z321,$Y321+$Z321)</f>
        <v>1387.8440000000001</v>
      </c>
      <c r="AU321" s="27">
        <f>IF($O321&gt;=AU$1,$S321+$Y321+$Z321,$Y321+$Z321)</f>
        <v>1387.8440000000001</v>
      </c>
      <c r="AV321" s="27">
        <f>IF($O321&gt;=AV$1,$S321+$Y321+$Z321,$Y321+$Z321)</f>
        <v>1387.8440000000001</v>
      </c>
      <c r="AW321" s="27">
        <f>IF($O321&gt;=AW$1,$S321+$Y321+$Z321,$Y321+$Z321)</f>
        <v>1387.8440000000001</v>
      </c>
      <c r="AX321" s="27">
        <f>IF($O321&gt;=AX$1,$S321+$Y321+$Z321,$Y321+$Z321)</f>
        <v>1387.8440000000001</v>
      </c>
      <c r="AY321" s="27">
        <f>IF($O321&gt;=AY$1,$S321+$Y321+$Z321,$Y321+$Z321)</f>
        <v>1387.8440000000001</v>
      </c>
      <c r="AZ321" s="27">
        <f>IF($O321&gt;=AZ$1,$S321+$Y321+$Z321,$Y321+$Z321)</f>
        <v>1387.8440000000001</v>
      </c>
      <c r="BA321" s="27">
        <f>IF($O321&gt;=BA$1,$S321+$Y321+$Z321,$Y321+$Z321)</f>
        <v>1387.8440000000001</v>
      </c>
      <c r="BB321" s="27">
        <f>IF($O321&gt;=BB$1,$S321+$Y321+$Z321,$Y321+$Z321)</f>
        <v>1387.8440000000001</v>
      </c>
      <c r="BC321" s="27">
        <f>IF($O321&gt;=BC$1,$S321+$Y321+$Z321,$Y321+$Z321)</f>
        <v>1387.8440000000001</v>
      </c>
      <c r="BD321" s="27">
        <f>IF($O321&gt;=BD$1,$S321+$Y321+$Z321,$Y321+$Z321)</f>
        <v>1387.8440000000001</v>
      </c>
      <c r="BE321" s="27">
        <f>IF($O321&gt;=BE$1,$S321+$Y321+$Z321,$Y321+$Z321)</f>
        <v>1387.8440000000001</v>
      </c>
      <c r="BF321" s="27">
        <f>IF($O321&gt;=BF$1,$S321+$Y321+$Z321,$Y321+$Z321)</f>
        <v>1387.8440000000001</v>
      </c>
      <c r="BG321" s="27">
        <f>IF($O321&gt;=BG$1,$S321+$Y321+$Z321,$Y321+$Z321)</f>
        <v>1387.8440000000001</v>
      </c>
      <c r="BH321" s="27">
        <f>IF($O321&gt;=BH$1,$S321+$Y321+$Z321,$Y321+$Z321)</f>
        <v>1387.8440000000001</v>
      </c>
      <c r="BI321" s="27">
        <f>IF($O321&gt;=BI$1,$S321+$Y321+$Z321,$Y321+$Z321)</f>
        <v>1387.8440000000001</v>
      </c>
      <c r="BJ321" s="27">
        <f>IF($O321&gt;=BJ$1,$S321+$Y321+$Z321,$Y321+$Z321)</f>
        <v>1387.8440000000001</v>
      </c>
      <c r="BK321" s="27">
        <f>IF($O321&gt;=BK$1,$S321+$Y321+$Z321,$Y321+$Z321)</f>
        <v>1387.8440000000001</v>
      </c>
      <c r="BL321" s="27">
        <f>IF($O321&gt;=BL$1,$S321+$Y321+$Z321,$Y321+$Z321)</f>
        <v>1387.8440000000001</v>
      </c>
      <c r="BM321" s="27">
        <f>IF($O321&gt;=BM$1,$S321+$Y321+$Z321,$Y321+$Z321)</f>
        <v>1387.8440000000001</v>
      </c>
      <c r="BN321" s="27">
        <f>IF($O321&gt;=BN$1,$S321+$Y321+$Z321,$Y321+$Z321)</f>
        <v>1387.8440000000001</v>
      </c>
      <c r="BO321" s="27">
        <f>IF($O321&gt;=BO$1,$S321+$Y321+$Z321,$Y321+$Z321)</f>
        <v>1387.8440000000001</v>
      </c>
      <c r="BP321" s="27">
        <f>IF($O321&gt;=BP$1,$S321+$Y321+$Z321,$Y321+$Z321)</f>
        <v>1387.8440000000001</v>
      </c>
      <c r="BQ321" s="27">
        <f>IF($O321&gt;=BQ$1,$S321+$Y321+$Z321,$Y321+$Z321)</f>
        <v>1387.8440000000001</v>
      </c>
      <c r="BR321" s="27">
        <f>IF($O321&gt;=BR$1,$S321+$Y321+$Z321,$Y321+$Z321)</f>
        <v>1387.8440000000001</v>
      </c>
      <c r="BS321" s="27">
        <f>IF($O321&gt;=BS$1,$S321+$Y321+$Z321,$Y321+$Z321)</f>
        <v>1387.8440000000001</v>
      </c>
      <c r="BT321" s="27">
        <f>IF($O321&gt;=BT$1,$S321+$Y321+$Z321,$Y321+$Z321)</f>
        <v>1387.8440000000001</v>
      </c>
      <c r="BU321" s="27">
        <f>IF($O321&gt;=BU$1,$S321+$Y321+$Z321,$Y321+$Z321)</f>
        <v>1387.8440000000001</v>
      </c>
      <c r="BV321" s="27">
        <f>IF($O321&gt;=BV$1,$S321+$Y321+$Z321,$Y321+$Z321)</f>
        <v>1387.8440000000001</v>
      </c>
      <c r="BW321" s="27">
        <f>IF($O321&gt;=BW$1,$S321+$Y321+$Z321,$Y321+$Z321)</f>
        <v>1387.8440000000001</v>
      </c>
      <c r="BX321" s="27">
        <f>IF($O321&gt;=BX$1,$S321+$Y321+$Z321,$Y321+$Z321)</f>
        <v>1387.8440000000001</v>
      </c>
      <c r="BY321" s="27">
        <f>IF($O321&gt;=BY$1,$S321+$Y321+$Z321,$Y321+$Z321)</f>
        <v>1387.8440000000001</v>
      </c>
      <c r="BZ321" s="27">
        <f>IF($O321&gt;=BZ$1,$S321+$Y321+$Z321,$Y321+$Z321)</f>
        <v>1387.8440000000001</v>
      </c>
      <c r="CA321" s="27">
        <f>IF($O321&gt;=CA$1,$S321+$Y321+$Z321,$Y321+$Z321)</f>
        <v>1387.8440000000001</v>
      </c>
      <c r="CB321" s="27">
        <f>IF($O321&gt;=CB$1,$S321+$Y321+$Z321,$Y321+$Z321)</f>
        <v>1387.8440000000001</v>
      </c>
      <c r="CC321" s="27">
        <f>IF($O321&gt;=CC$1,$S321+$Y321+$Z321,$Y321+$Z321)</f>
        <v>1387.8440000000001</v>
      </c>
      <c r="CD321" s="27">
        <f>IF($O321&gt;=CD$1,$S321+$Y321+$Z321,$Y321+$Z321)</f>
        <v>1387.8440000000001</v>
      </c>
      <c r="CE321" s="27">
        <f>IF($O321&gt;=CE$1,$S321+$Y321+$Z321,$Y321+$Z321)</f>
        <v>1387.8440000000001</v>
      </c>
      <c r="CF321" s="27">
        <f>IF($O321&gt;=CF$1,$S321+$Y321+$Z321,$Y321+$Z321)</f>
        <v>1387.8440000000001</v>
      </c>
      <c r="CG321" s="27">
        <f>IF($O321&gt;=CG$1,$S321+$Y321+$Z321,$Y321+$Z321)</f>
        <v>1387.8440000000001</v>
      </c>
      <c r="CH321" s="27">
        <f>IF($O321&gt;=CH$1,$S321+$Y321+$Z321,$Y321+$Z321)</f>
        <v>1387.8440000000001</v>
      </c>
      <c r="CI321" s="27">
        <f>IF($O321&gt;=CI$1,$S321+$Y321+$Z321,$Y321+$Z321)</f>
        <v>1387.8440000000001</v>
      </c>
      <c r="CJ321" s="27">
        <f>IF($O321&gt;=CJ$1,$S321+$Y321+$Z321,$Y321+$Z321)</f>
        <v>1387.8440000000001</v>
      </c>
      <c r="CK321" s="27">
        <f>IF($O321&gt;=CK$1,$S321+$Y321+$Z321,$Y321+$Z321)</f>
        <v>1387.8440000000001</v>
      </c>
      <c r="CL321" s="27">
        <f>IF($O321&gt;=CL$1,$S321+$Y321+$Z321,$Y321+$Z321)</f>
        <v>1387.8440000000001</v>
      </c>
      <c r="CM321" s="27">
        <f>IF($O321&gt;=CM$1,$S321+$Y321+$Z321,$Y321+$Z321)</f>
        <v>1387.8440000000001</v>
      </c>
      <c r="CN321" s="27">
        <f>IF($O321&gt;=CN$1,$S321+$Y321,$Y321)</f>
        <v>987.84399999999994</v>
      </c>
      <c r="CO321" s="27">
        <f>IF($O321&gt;=CO$1,$S321+$Y321,$Y321)</f>
        <v>987.84399999999994</v>
      </c>
      <c r="CP321" s="27">
        <f>IF($O321&gt;=CP$1,$S321+$Y321,$Y321)</f>
        <v>987.84399999999994</v>
      </c>
      <c r="CQ321" s="27">
        <f>IF($O321&gt;=CQ$1,$S321+$Y321,$Y321)</f>
        <v>987.84399999999994</v>
      </c>
      <c r="CR321" s="27">
        <f>IF($O321&gt;=CR$1,$S321+$Y321,$Y321)</f>
        <v>987.84399999999994</v>
      </c>
      <c r="CS321" s="27">
        <f>IF($O321&gt;=CS$1,$S321+$Y321,$Y321)</f>
        <v>987.84399999999994</v>
      </c>
      <c r="CT321" s="27">
        <f>IF($O321&gt;=CT$1,$S321+$Y321,$Y321)</f>
        <v>987.84399999999994</v>
      </c>
      <c r="CU321" s="27">
        <f>IF($O321&gt;=CU$1,$S321+$Y321,$Y321)</f>
        <v>987.84399999999994</v>
      </c>
      <c r="CV321" s="27">
        <f>IF($O321&gt;=CV$1,$S321+$Y321,$Y321)</f>
        <v>987.84399999999994</v>
      </c>
      <c r="CW321" s="27">
        <f>IF($O321&gt;=CW$1,$S321+$Y321,$Y321)</f>
        <v>987.84399999999994</v>
      </c>
      <c r="CX321" s="27">
        <f>IF($O321&gt;=CX$1,$S321+$Y321,$Y321)</f>
        <v>987.84399999999994</v>
      </c>
      <c r="CY321" s="27">
        <f>IF($O321&gt;=CY$1,$S321+$Y321,$Y321)</f>
        <v>987.84399999999994</v>
      </c>
      <c r="CZ321" s="27">
        <f>IF($O321&gt;=CZ$1,$S321+$Y321,$Y321)</f>
        <v>987.84399999999994</v>
      </c>
      <c r="DA321" s="27">
        <f>IF($O321&gt;=DA$1,$S321+$Y321,$Y321)</f>
        <v>987.84399999999994</v>
      </c>
      <c r="DB321" s="27">
        <f>IF($O321&gt;=DB$1,$S321+$Y321,$Y321)</f>
        <v>987.84399999999994</v>
      </c>
      <c r="DC321" s="27">
        <f>IF($O321&gt;=DC$1,$S321+$Y321,$Y321)</f>
        <v>987.84399999999994</v>
      </c>
      <c r="DD321" s="27">
        <f>IF($O321&gt;=DD$1,$S321+$Y321,$Y321)</f>
        <v>987.84399999999994</v>
      </c>
      <c r="DE321" s="27">
        <f>IF($O321&gt;=DE$1,$S321+$Y321,$Y321)</f>
        <v>987.84399999999994</v>
      </c>
      <c r="DF321" s="27">
        <f>IF($O321&gt;=DF$1,$S321+$Y321,$Y321)</f>
        <v>987.84399999999994</v>
      </c>
      <c r="DG321" s="27">
        <f>IF($O321&gt;=DG$1,$S321+$Y321,$Y321)</f>
        <v>987.84399999999994</v>
      </c>
      <c r="DH321" s="27">
        <f>IF($O321&gt;=DH$1,$S321+$Y321,$Y321)</f>
        <v>987.84399999999994</v>
      </c>
      <c r="DI321" s="27">
        <f>IF($O321&gt;=DI$1,$S321+$Y321,$Y321)</f>
        <v>987.84399999999994</v>
      </c>
      <c r="DJ321" s="27">
        <f>IF($O321&gt;=DJ$1,$S321+$Y321,$Y321)</f>
        <v>987.84399999999994</v>
      </c>
      <c r="DK321" s="27">
        <f>IF($O321&gt;=DK$1,$S321+$Y321,$Y321)</f>
        <v>987.84399999999994</v>
      </c>
      <c r="DL321" s="27">
        <f>IF($O321&gt;=DL$1,$S321+$Y321,$Y321)</f>
        <v>987.84399999999994</v>
      </c>
      <c r="DM321" s="27">
        <f>IF($O321&gt;=DM$1,$S321+$Y321,$Y321)</f>
        <v>987.84399999999994</v>
      </c>
      <c r="DN321" s="27">
        <f>IF($O321&gt;=DN$1,$S321+$Y321,$Y321)</f>
        <v>987.84399999999994</v>
      </c>
      <c r="DO321" s="27">
        <f>IF($O321&gt;=DO$1,$S321+$Y321,$Y321)</f>
        <v>987.84399999999994</v>
      </c>
      <c r="DP321" s="27">
        <f>IF($O321&gt;=DP$1,$S321+$Y321,$Y321)</f>
        <v>987.84399999999994</v>
      </c>
      <c r="DQ321" s="27">
        <f>IF($O321&gt;=DQ$1,$S321+$Y321,$Y321)</f>
        <v>987.84399999999994</v>
      </c>
      <c r="DR321" s="27">
        <f>IF($O321&gt;=DR$1,$S321+$Y321,$Y321)</f>
        <v>987.84399999999994</v>
      </c>
      <c r="DS321" s="27">
        <f>IF($O321&gt;=DS$1,$S321+$Y321,$Y321)</f>
        <v>987.84399999999994</v>
      </c>
      <c r="DT321" s="27">
        <f>IF($O321&gt;=DT$1,$S321+$Y321,$Y321)</f>
        <v>987.84399999999994</v>
      </c>
      <c r="DU321" s="27">
        <f>IF($O321&gt;=DU$1,$S321+$Y321,$Y321)</f>
        <v>987.84399999999994</v>
      </c>
      <c r="DV321" s="27">
        <f>IF($O321&gt;=DV$1,$S321+$Y321,$Y321)</f>
        <v>987.84399999999994</v>
      </c>
      <c r="DW321" s="27">
        <f>IF($O321&gt;=DW$1,$S321+$Y321,$Y321)</f>
        <v>987.84399999999994</v>
      </c>
      <c r="DX321" s="27">
        <f>IF($O321&gt;=DX$1,$S321+$Y321,$Y321)</f>
        <v>987.84399999999994</v>
      </c>
      <c r="DY321" s="27">
        <f>IF($O321&gt;=DY$1,$S321+$Y321,$Y321)</f>
        <v>987.84399999999994</v>
      </c>
      <c r="DZ321" s="27">
        <f>IF($O321&gt;=DZ$1,$S321+$Y321,$Y321)</f>
        <v>987.84399999999994</v>
      </c>
      <c r="EA321" s="27">
        <f>IF($O321&gt;=EA$1,$S321+$Y321,$Y321)</f>
        <v>987.84399999999994</v>
      </c>
      <c r="EB321" s="27">
        <f>IF($O321&gt;=EB$1,$S321+$Y321,$Y321)</f>
        <v>987.84399999999994</v>
      </c>
      <c r="EC321" s="27">
        <f>IF($O321&gt;=EC$1,$S321+$Y321,$Y321)</f>
        <v>987.84399999999994</v>
      </c>
      <c r="ED321" s="27">
        <f>IF($O321&gt;=ED$1,$S321+$Y321,$Y321)</f>
        <v>987.84399999999994</v>
      </c>
      <c r="EE321" s="27">
        <f>IF($O321&gt;=EE$1,$S321+$Y321,$Y321)</f>
        <v>987.84399999999994</v>
      </c>
      <c r="EF321" s="27">
        <f>IF($O321&gt;=EF$1,$S321+$Y321,$Y321)</f>
        <v>987.84399999999994</v>
      </c>
      <c r="EG321" s="27">
        <f>IF($O321&gt;=EG$1,$S321+$Y321,$Y321)</f>
        <v>987.84399999999994</v>
      </c>
      <c r="EH321" s="27">
        <f>IF($O321&gt;=EH$1,$S321+$Y321,$Y321)</f>
        <v>987.84399999999994</v>
      </c>
      <c r="EI321" s="27">
        <f>IF($O321&gt;=EI$1,$S321+$Y321,$Y321)</f>
        <v>987.84399999999994</v>
      </c>
      <c r="EJ321" s="27">
        <f>IF($O321&gt;=EJ$1,$S321+$Y321,$Y321)</f>
        <v>987.84399999999994</v>
      </c>
      <c r="EK321" s="27">
        <f>IF($O321&gt;=EK$1,$S321+$Y321,$Y321)</f>
        <v>987.84399999999994</v>
      </c>
      <c r="EL321" s="27">
        <f>IF($O321&gt;=EL$1,$S321+$Y321,$Y321)</f>
        <v>987.84399999999994</v>
      </c>
      <c r="EM321" s="27">
        <f>IF($O321&gt;=EM$1,$S321+$Y321,$Y321)</f>
        <v>987.84399999999994</v>
      </c>
      <c r="EN321" s="27">
        <f>IF($O321&gt;=EN$1,$S321+$Y321,$Y321)</f>
        <v>987.84399999999994</v>
      </c>
      <c r="EO321" s="27">
        <f>IF($O321&gt;=EO$1,$S321+$Y321,$Y321)</f>
        <v>987.84399999999994</v>
      </c>
      <c r="EP321" s="27">
        <f>IF($O321&gt;=EP$1,$S321+$Y321,$Y321)</f>
        <v>987.84399999999994</v>
      </c>
      <c r="EQ321" s="27">
        <f>IF($O321&gt;=EQ$1,$S321+$Y321,$Y321)</f>
        <v>987.84399999999994</v>
      </c>
      <c r="ER321" s="27">
        <f>IF($O321&gt;=ER$1,$S321+$Y321,$Y321)</f>
        <v>987.84399999999994</v>
      </c>
      <c r="ES321" s="27">
        <f>IF($O321&gt;=ES$1,$S321+$Y321,$Y321)</f>
        <v>987.84399999999994</v>
      </c>
      <c r="ET321" s="27">
        <f>IF($O321&gt;=ET$1,$S321+$Y321,$Y321)</f>
        <v>987.84399999999994</v>
      </c>
      <c r="EU321" s="27">
        <f>IF($O321&gt;=EU$1,$S321+$Y321,$Y321)</f>
        <v>987.84399999999994</v>
      </c>
      <c r="EV321" s="27">
        <f>IF($O321&gt;=EV$1,$S321,0)</f>
        <v>987.84399999999994</v>
      </c>
      <c r="EW321" s="27">
        <f>IF($O321&gt;=EW$1,$S321,0)</f>
        <v>987.84399999999994</v>
      </c>
      <c r="EX321" s="27">
        <f>IF($O321&gt;=EX$1,$S321,0)</f>
        <v>987.84399999999994</v>
      </c>
      <c r="EY321" s="27">
        <f>IF($O321&gt;=EY$1,$S321,0)</f>
        <v>987.84399999999994</v>
      </c>
      <c r="EZ321" s="27">
        <f>IF($O321&gt;=EZ$1,$S321,0)</f>
        <v>987.84399999999994</v>
      </c>
      <c r="FA321" s="27">
        <f>IF($O321&gt;=FA$1,$S321,0)</f>
        <v>987.84399999999994</v>
      </c>
      <c r="FB321" s="27">
        <f>IF($O321&gt;=FB$1,$S321,0)</f>
        <v>987.84399999999994</v>
      </c>
      <c r="FC321" s="27">
        <f>IF($O321&gt;=FC$1,$S321,0)</f>
        <v>987.84399999999994</v>
      </c>
      <c r="FD321" s="27">
        <f>IF($O321&gt;=FD$1,$S321,0)</f>
        <v>987.84399999999994</v>
      </c>
      <c r="FE321" s="27">
        <f>IF($O321&gt;=FE$1,$S321,0)</f>
        <v>987.84399999999994</v>
      </c>
      <c r="FF321" s="27">
        <f>IF($O321&gt;=FF$1,$S321,0)</f>
        <v>987.84399999999994</v>
      </c>
      <c r="FG321" s="27">
        <f>IF($O321&gt;=FG$1,$S321,0)</f>
        <v>987.84399999999994</v>
      </c>
      <c r="FH321" s="27">
        <f>IF($O321&gt;=FH$1,$S321,0)</f>
        <v>987.84399999999994</v>
      </c>
      <c r="FI321" s="27">
        <f>IF($O321&gt;=FI$1,$S321,0)</f>
        <v>987.84399999999994</v>
      </c>
      <c r="FJ321" s="27">
        <f>IF($O321&gt;=FJ$1,$S321,0)</f>
        <v>987.84399999999994</v>
      </c>
      <c r="FK321" s="27">
        <f>IF($O321&gt;=FK$1,$S321,0)</f>
        <v>987.84399999999994</v>
      </c>
      <c r="FL321" s="27">
        <f>IF($O321&gt;=FL$1,$S321,0)</f>
        <v>987.84399999999994</v>
      </c>
      <c r="FM321" s="27">
        <f>IF($O321&gt;=FM$1,$S321,0)</f>
        <v>987.84399999999994</v>
      </c>
      <c r="FN321" s="27">
        <f>IF($O321&gt;=FN$1,$S321,0)</f>
        <v>987.84399999999994</v>
      </c>
      <c r="FO321" s="27">
        <f>IF($O321&gt;=FO$1,$S321,0)</f>
        <v>987.84399999999994</v>
      </c>
      <c r="FP321" s="27">
        <f>IF($O321&gt;=FP$1,$S321,0)</f>
        <v>987.84399999999994</v>
      </c>
      <c r="FQ321" s="27">
        <f>IF($O321&gt;=FQ$1,$S321,0)</f>
        <v>987.84399999999994</v>
      </c>
      <c r="FR321" s="27">
        <f>IF($O321&gt;=FR$1,$S321,0)</f>
        <v>987.84399999999994</v>
      </c>
      <c r="FS321" s="27">
        <f>IF($O321&gt;=FS$1,$S321,0)</f>
        <v>987.84399999999994</v>
      </c>
      <c r="FT321" s="27">
        <f>IF($O321&gt;=FT$1,$S321,0)</f>
        <v>987.84399999999994</v>
      </c>
      <c r="FU321" s="27">
        <f>IF($O321&gt;=FU$1,$S321,0)</f>
        <v>987.84399999999994</v>
      </c>
      <c r="FV321" s="27">
        <f>IF($O321&gt;=FV$1,$S321,0)</f>
        <v>987.84399999999994</v>
      </c>
      <c r="FW321" s="27">
        <f>IF($O321&gt;=FW$1,$S321,0)</f>
        <v>987.84399999999994</v>
      </c>
      <c r="FX321" s="27">
        <f>IF($O321&gt;=FX$1,$S321,0)</f>
        <v>987.84399999999994</v>
      </c>
      <c r="FY321" s="27">
        <f>IF($O321&gt;=FY$1,$S321,0)</f>
        <v>987.84399999999994</v>
      </c>
      <c r="FZ321" s="27">
        <f>IF($O321&gt;=FZ$1,$S321,0)</f>
        <v>987.84399999999994</v>
      </c>
      <c r="GA321" s="27">
        <f>IF($O321&gt;=GA$1,$S321,0)</f>
        <v>987.84399999999994</v>
      </c>
      <c r="GB321" s="27">
        <f>IF($O321&gt;=GB$1,$S321,0)</f>
        <v>987.84399999999994</v>
      </c>
      <c r="GC321" s="27">
        <f>IF($O321&gt;=GC$1,$S321,0)</f>
        <v>987.84399999999994</v>
      </c>
      <c r="GD321" s="27">
        <f>IF($O321&gt;=GD$1,$S321,0)</f>
        <v>987.84399999999994</v>
      </c>
      <c r="GE321" s="27">
        <f>IF($O321&gt;=GE$1,$S321,0)</f>
        <v>987.84399999999994</v>
      </c>
      <c r="GF321" s="27">
        <f>IF($O321&gt;=GF$1,$S321,0)</f>
        <v>987.84399999999994</v>
      </c>
      <c r="GG321" s="27">
        <f>IF($O321&gt;=GG$1,$S321,0)</f>
        <v>987.84399999999994</v>
      </c>
      <c r="GH321" s="27">
        <f>IF($O321&gt;=GH$1,$S321,0)</f>
        <v>987.84399999999994</v>
      </c>
      <c r="GI321" s="27">
        <f>IF($O321&gt;=GI$1,$S321,0)</f>
        <v>987.84399999999994</v>
      </c>
      <c r="GJ321" s="27">
        <f>IF($O321&gt;=GJ$1,$S321,0)</f>
        <v>987.84399999999994</v>
      </c>
      <c r="GK321" s="27">
        <f>IF($O321&gt;=GK$1,$S321,0)</f>
        <v>987.84399999999994</v>
      </c>
      <c r="GL321" s="27">
        <f>IF($O321&gt;=GL$1,$S321,0)</f>
        <v>987.84399999999994</v>
      </c>
      <c r="GM321" s="27">
        <f>IF($O321&gt;=GM$1,$S321,0)</f>
        <v>987.84399999999994</v>
      </c>
      <c r="GN321" s="27">
        <f>IF($O321&gt;=GN$1,$S321,0)</f>
        <v>987.84399999999994</v>
      </c>
      <c r="GO321" s="27">
        <f>IF($O321&gt;=GO$1,$S321,0)</f>
        <v>987.84399999999994</v>
      </c>
      <c r="GP321" s="27">
        <f>IF($O321&gt;=GP$1,$S321,0)</f>
        <v>987.84399999999994</v>
      </c>
      <c r="GQ321" s="27">
        <f>IF($O321&gt;=GQ$1,$S321,0)</f>
        <v>987.84399999999994</v>
      </c>
      <c r="GR321" s="27">
        <f>IF($O321&gt;=GR$1,$S321,0)</f>
        <v>987.84399999999994</v>
      </c>
      <c r="GS321" s="27">
        <f>IF($O321&gt;=GS$1,$S321,0)</f>
        <v>987.84399999999994</v>
      </c>
      <c r="GT321" s="27">
        <f>IF($O321&gt;=GT$1,$S321,0)</f>
        <v>987.84399999999994</v>
      </c>
      <c r="GU321" s="27">
        <f>IF($O321&gt;=GU$1,$S321,0)</f>
        <v>987.84399999999994</v>
      </c>
      <c r="GV321" s="27">
        <f>IF($O321&gt;=GV$1,$S321,0)</f>
        <v>987.84399999999994</v>
      </c>
      <c r="GW321" s="27">
        <f>IF($O321&gt;=GW$1,$S321,0)</f>
        <v>987.84399999999994</v>
      </c>
      <c r="GX321" s="27">
        <f>IF($O321&gt;=GX$1,$S321,0)</f>
        <v>987.84399999999994</v>
      </c>
      <c r="GY321" s="27">
        <f>IF($O321&gt;=GY$1,$S321,0)</f>
        <v>987.84399999999994</v>
      </c>
      <c r="GZ321" s="27">
        <f>IF($O321&gt;=GZ$1,$S321,0)</f>
        <v>987.84399999999994</v>
      </c>
      <c r="HA321" s="27">
        <f>IF($O321&gt;=HA$1,$S321,0)</f>
        <v>987.84399999999994</v>
      </c>
      <c r="HB321" s="27">
        <f>IF($O321&gt;=HB$1,$S321,0)</f>
        <v>987.84399999999994</v>
      </c>
      <c r="HC321" s="27">
        <f>IF($O321&gt;=HC$1,$S321,0)</f>
        <v>987.84399999999994</v>
      </c>
    </row>
    <row r="322" spans="1:211">
      <c r="A322" s="3">
        <v>7455</v>
      </c>
      <c r="B322" s="3" t="s">
        <v>399</v>
      </c>
      <c r="C322" s="3" t="s">
        <v>107</v>
      </c>
      <c r="D322" s="3">
        <v>53</v>
      </c>
      <c r="E322" s="4">
        <v>30698</v>
      </c>
      <c r="F322" s="5">
        <v>34.446575342465756</v>
      </c>
      <c r="G322" s="3" t="s">
        <v>99</v>
      </c>
      <c r="H322" s="4">
        <v>23860</v>
      </c>
      <c r="I322" s="9" t="s">
        <v>826</v>
      </c>
      <c r="J322" s="5">
        <v>2466.63</v>
      </c>
      <c r="K322" s="31">
        <v>338</v>
      </c>
      <c r="L322" s="32">
        <v>34</v>
      </c>
      <c r="M322" s="33">
        <f>VLOOKUP(L322,FIND,3,TRUE)</f>
        <v>1.5</v>
      </c>
      <c r="N322" s="32">
        <f>IF(L322&gt;30,180,VLOOKUP(L322,TEMPO,2,FALSE))</f>
        <v>180</v>
      </c>
      <c r="O322" s="32">
        <f>IF(R322&gt;0,4,N322)</f>
        <v>180</v>
      </c>
      <c r="P322" s="96">
        <f>J322*M322*L322</f>
        <v>125798.13</v>
      </c>
      <c r="Q322" s="96">
        <f>10934.45*2</f>
        <v>21868.9</v>
      </c>
      <c r="R322" s="96">
        <f>IF(P322&lt;=Q322,P322/4,0)</f>
        <v>0</v>
      </c>
      <c r="S322" s="5">
        <f>IF(P322&gt;=Q322,P322/N322,0)</f>
        <v>698.87850000000003</v>
      </c>
      <c r="T322" s="3"/>
      <c r="U322" s="3">
        <f>IF(T322="",1,0)</f>
        <v>1</v>
      </c>
      <c r="V322" s="3">
        <v>644</v>
      </c>
      <c r="W322" s="5">
        <v>0</v>
      </c>
      <c r="X322" s="5">
        <v>203.3</v>
      </c>
      <c r="Y322" s="5">
        <f>X322*W322</f>
        <v>0</v>
      </c>
      <c r="Z322" s="5">
        <v>400</v>
      </c>
      <c r="AA322" s="5">
        <f>S322+Y322+Z322</f>
        <v>1098.8785</v>
      </c>
      <c r="AB322" s="39">
        <f>(J322/12+J322/12*1.3333333333+450/12+J322/30*6/12+J322)*1.3+Y322+Z322+153.9</f>
        <v>4486.2218999910929</v>
      </c>
      <c r="AC322" s="39" t="s">
        <v>107</v>
      </c>
      <c r="AD322" s="39">
        <f>J322*1.3+400+153.9</f>
        <v>3760.5190000000002</v>
      </c>
      <c r="AE322" s="39">
        <f>SUMIFS('CUSTO MENSAL FUNC NOVO'!H:H,'CUSTO MENSAL FUNC NOVO'!A:A,'VALORES MENSAIS'!AC322)</f>
        <v>3348.9422500000001</v>
      </c>
      <c r="AF322" s="27">
        <f>IF($R322&gt;0,$R322,$S322)+$Y322+$Z322</f>
        <v>1098.8785</v>
      </c>
      <c r="AG322" s="27">
        <f>IF($R322&gt;0,$R322,$S322)+$Y322+$Z322</f>
        <v>1098.8785</v>
      </c>
      <c r="AH322" s="27">
        <f>IF($R322&gt;0,$R322,$S322)+$Y322+$Z322</f>
        <v>1098.8785</v>
      </c>
      <c r="AI322" s="27">
        <f>IF($R322&gt;0,$R322,$S322)+$Y322+$Z322</f>
        <v>1098.8785</v>
      </c>
      <c r="AJ322" s="27">
        <f>IF($O322&gt;=AJ$1,$S322+$Y322+$Z322,$Y322+$Z322)</f>
        <v>1098.8785</v>
      </c>
      <c r="AK322" s="27">
        <f>IF($O322&gt;=AK$1,$S322+$Y322+$Z322,$Y322+$Z322)</f>
        <v>1098.8785</v>
      </c>
      <c r="AL322" s="27">
        <f>IF($O322&gt;=AL$1,$S322+$Y322+$Z322,$Y322+$Z322)</f>
        <v>1098.8785</v>
      </c>
      <c r="AM322" s="27">
        <f>IF($O322&gt;=AM$1,$S322+$Y322+$Z322,$Y322+$Z322)</f>
        <v>1098.8785</v>
      </c>
      <c r="AN322" s="27">
        <f>IF($O322&gt;=AN$1,$S322+$Y322+$Z322,$Y322+$Z322)</f>
        <v>1098.8785</v>
      </c>
      <c r="AO322" s="27">
        <f>IF($O322&gt;=AO$1,$S322+$Y322+$Z322,$Y322+$Z322)</f>
        <v>1098.8785</v>
      </c>
      <c r="AP322" s="27">
        <f>IF($O322&gt;=AP$1,$S322+$Y322+$Z322,$Y322+$Z322)</f>
        <v>1098.8785</v>
      </c>
      <c r="AQ322" s="27">
        <f>IF($O322&gt;=AQ$1,$S322+$Y322+$Z322,$Y322+$Z322)</f>
        <v>1098.8785</v>
      </c>
      <c r="AR322" s="27">
        <f>IF($O322&gt;=AR$1,$S322+$Y322+$Z322,$Y322+$Z322)</f>
        <v>1098.8785</v>
      </c>
      <c r="AS322" s="27">
        <f>IF($O322&gt;=AS$1,$S322+$Y322+$Z322,$Y322+$Z322)</f>
        <v>1098.8785</v>
      </c>
      <c r="AT322" s="27">
        <f>IF($O322&gt;=AT$1,$S322+$Y322+$Z322,$Y322+$Z322)</f>
        <v>1098.8785</v>
      </c>
      <c r="AU322" s="27">
        <f>IF($O322&gt;=AU$1,$S322+$Y322+$Z322,$Y322+$Z322)</f>
        <v>1098.8785</v>
      </c>
      <c r="AV322" s="27">
        <f>IF($O322&gt;=AV$1,$S322+$Y322+$Z322,$Y322+$Z322)</f>
        <v>1098.8785</v>
      </c>
      <c r="AW322" s="27">
        <f>IF($O322&gt;=AW$1,$S322+$Y322+$Z322,$Y322+$Z322)</f>
        <v>1098.8785</v>
      </c>
      <c r="AX322" s="27">
        <f>IF($O322&gt;=AX$1,$S322+$Y322+$Z322,$Y322+$Z322)</f>
        <v>1098.8785</v>
      </c>
      <c r="AY322" s="27">
        <f>IF($O322&gt;=AY$1,$S322+$Y322+$Z322,$Y322+$Z322)</f>
        <v>1098.8785</v>
      </c>
      <c r="AZ322" s="27">
        <f>IF($O322&gt;=AZ$1,$S322+$Y322+$Z322,$Y322+$Z322)</f>
        <v>1098.8785</v>
      </c>
      <c r="BA322" s="27">
        <f>IF($O322&gt;=BA$1,$S322+$Y322+$Z322,$Y322+$Z322)</f>
        <v>1098.8785</v>
      </c>
      <c r="BB322" s="27">
        <f>IF($O322&gt;=BB$1,$S322+$Y322+$Z322,$Y322+$Z322)</f>
        <v>1098.8785</v>
      </c>
      <c r="BC322" s="27">
        <f>IF($O322&gt;=BC$1,$S322+$Y322+$Z322,$Y322+$Z322)</f>
        <v>1098.8785</v>
      </c>
      <c r="BD322" s="27">
        <f>IF($O322&gt;=BD$1,$S322+$Y322+$Z322,$Y322+$Z322)</f>
        <v>1098.8785</v>
      </c>
      <c r="BE322" s="27">
        <f>IF($O322&gt;=BE$1,$S322+$Y322+$Z322,$Y322+$Z322)</f>
        <v>1098.8785</v>
      </c>
      <c r="BF322" s="27">
        <f>IF($O322&gt;=BF$1,$S322+$Y322+$Z322,$Y322+$Z322)</f>
        <v>1098.8785</v>
      </c>
      <c r="BG322" s="27">
        <f>IF($O322&gt;=BG$1,$S322+$Y322+$Z322,$Y322+$Z322)</f>
        <v>1098.8785</v>
      </c>
      <c r="BH322" s="27">
        <f>IF($O322&gt;=BH$1,$S322+$Y322+$Z322,$Y322+$Z322)</f>
        <v>1098.8785</v>
      </c>
      <c r="BI322" s="27">
        <f>IF($O322&gt;=BI$1,$S322+$Y322+$Z322,$Y322+$Z322)</f>
        <v>1098.8785</v>
      </c>
      <c r="BJ322" s="27">
        <f>IF($O322&gt;=BJ$1,$S322+$Y322+$Z322,$Y322+$Z322)</f>
        <v>1098.8785</v>
      </c>
      <c r="BK322" s="27">
        <f>IF($O322&gt;=BK$1,$S322+$Y322+$Z322,$Y322+$Z322)</f>
        <v>1098.8785</v>
      </c>
      <c r="BL322" s="27">
        <f>IF($O322&gt;=BL$1,$S322+$Y322+$Z322,$Y322+$Z322)</f>
        <v>1098.8785</v>
      </c>
      <c r="BM322" s="27">
        <f>IF($O322&gt;=BM$1,$S322+$Y322+$Z322,$Y322+$Z322)</f>
        <v>1098.8785</v>
      </c>
      <c r="BN322" s="27">
        <f>IF($O322&gt;=BN$1,$S322+$Y322+$Z322,$Y322+$Z322)</f>
        <v>1098.8785</v>
      </c>
      <c r="BO322" s="27">
        <f>IF($O322&gt;=BO$1,$S322+$Y322+$Z322,$Y322+$Z322)</f>
        <v>1098.8785</v>
      </c>
      <c r="BP322" s="27">
        <f>IF($O322&gt;=BP$1,$S322+$Y322+$Z322,$Y322+$Z322)</f>
        <v>1098.8785</v>
      </c>
      <c r="BQ322" s="27">
        <f>IF($O322&gt;=BQ$1,$S322+$Y322+$Z322,$Y322+$Z322)</f>
        <v>1098.8785</v>
      </c>
      <c r="BR322" s="27">
        <f>IF($O322&gt;=BR$1,$S322+$Y322+$Z322,$Y322+$Z322)</f>
        <v>1098.8785</v>
      </c>
      <c r="BS322" s="27">
        <f>IF($O322&gt;=BS$1,$S322+$Y322+$Z322,$Y322+$Z322)</f>
        <v>1098.8785</v>
      </c>
      <c r="BT322" s="27">
        <f>IF($O322&gt;=BT$1,$S322+$Y322+$Z322,$Y322+$Z322)</f>
        <v>1098.8785</v>
      </c>
      <c r="BU322" s="27">
        <f>IF($O322&gt;=BU$1,$S322+$Y322+$Z322,$Y322+$Z322)</f>
        <v>1098.8785</v>
      </c>
      <c r="BV322" s="27">
        <f>IF($O322&gt;=BV$1,$S322+$Y322+$Z322,$Y322+$Z322)</f>
        <v>1098.8785</v>
      </c>
      <c r="BW322" s="27">
        <f>IF($O322&gt;=BW$1,$S322+$Y322+$Z322,$Y322+$Z322)</f>
        <v>1098.8785</v>
      </c>
      <c r="BX322" s="27">
        <f>IF($O322&gt;=BX$1,$S322+$Y322+$Z322,$Y322+$Z322)</f>
        <v>1098.8785</v>
      </c>
      <c r="BY322" s="27">
        <f>IF($O322&gt;=BY$1,$S322+$Y322+$Z322,$Y322+$Z322)</f>
        <v>1098.8785</v>
      </c>
      <c r="BZ322" s="27">
        <f>IF($O322&gt;=BZ$1,$S322+$Y322+$Z322,$Y322+$Z322)</f>
        <v>1098.8785</v>
      </c>
      <c r="CA322" s="27">
        <f>IF($O322&gt;=CA$1,$S322+$Y322+$Z322,$Y322+$Z322)</f>
        <v>1098.8785</v>
      </c>
      <c r="CB322" s="27">
        <f>IF($O322&gt;=CB$1,$S322+$Y322+$Z322,$Y322+$Z322)</f>
        <v>1098.8785</v>
      </c>
      <c r="CC322" s="27">
        <f>IF($O322&gt;=CC$1,$S322+$Y322+$Z322,$Y322+$Z322)</f>
        <v>1098.8785</v>
      </c>
      <c r="CD322" s="27">
        <f>IF($O322&gt;=CD$1,$S322+$Y322+$Z322,$Y322+$Z322)</f>
        <v>1098.8785</v>
      </c>
      <c r="CE322" s="27">
        <f>IF($O322&gt;=CE$1,$S322+$Y322+$Z322,$Y322+$Z322)</f>
        <v>1098.8785</v>
      </c>
      <c r="CF322" s="27">
        <f>IF($O322&gt;=CF$1,$S322+$Y322+$Z322,$Y322+$Z322)</f>
        <v>1098.8785</v>
      </c>
      <c r="CG322" s="27">
        <f>IF($O322&gt;=CG$1,$S322+$Y322+$Z322,$Y322+$Z322)</f>
        <v>1098.8785</v>
      </c>
      <c r="CH322" s="27">
        <f>IF($O322&gt;=CH$1,$S322+$Y322+$Z322,$Y322+$Z322)</f>
        <v>1098.8785</v>
      </c>
      <c r="CI322" s="27">
        <f>IF($O322&gt;=CI$1,$S322+$Y322+$Z322,$Y322+$Z322)</f>
        <v>1098.8785</v>
      </c>
      <c r="CJ322" s="27">
        <f>IF($O322&gt;=CJ$1,$S322+$Y322+$Z322,$Y322+$Z322)</f>
        <v>1098.8785</v>
      </c>
      <c r="CK322" s="27">
        <f>IF($O322&gt;=CK$1,$S322+$Y322+$Z322,$Y322+$Z322)</f>
        <v>1098.8785</v>
      </c>
      <c r="CL322" s="27">
        <f>IF($O322&gt;=CL$1,$S322+$Y322+$Z322,$Y322+$Z322)</f>
        <v>1098.8785</v>
      </c>
      <c r="CM322" s="27">
        <f>IF($O322&gt;=CM$1,$S322+$Y322+$Z322,$Y322+$Z322)</f>
        <v>1098.8785</v>
      </c>
      <c r="CN322" s="27">
        <f>IF($O322&gt;=CN$1,$S322+$Y322,$Y322)</f>
        <v>698.87850000000003</v>
      </c>
      <c r="CO322" s="27">
        <f>IF($O322&gt;=CO$1,$S322+$Y322,$Y322)</f>
        <v>698.87850000000003</v>
      </c>
      <c r="CP322" s="27">
        <f>IF($O322&gt;=CP$1,$S322+$Y322,$Y322)</f>
        <v>698.87850000000003</v>
      </c>
      <c r="CQ322" s="27">
        <f>IF($O322&gt;=CQ$1,$S322+$Y322,$Y322)</f>
        <v>698.87850000000003</v>
      </c>
      <c r="CR322" s="27">
        <f>IF($O322&gt;=CR$1,$S322+$Y322,$Y322)</f>
        <v>698.87850000000003</v>
      </c>
      <c r="CS322" s="27">
        <f>IF($O322&gt;=CS$1,$S322+$Y322,$Y322)</f>
        <v>698.87850000000003</v>
      </c>
      <c r="CT322" s="27">
        <f>IF($O322&gt;=CT$1,$S322+$Y322,$Y322)</f>
        <v>698.87850000000003</v>
      </c>
      <c r="CU322" s="27">
        <f>IF($O322&gt;=CU$1,$S322+$Y322,$Y322)</f>
        <v>698.87850000000003</v>
      </c>
      <c r="CV322" s="27">
        <f>IF($O322&gt;=CV$1,$S322+$Y322,$Y322)</f>
        <v>698.87850000000003</v>
      </c>
      <c r="CW322" s="27">
        <f>IF($O322&gt;=CW$1,$S322+$Y322,$Y322)</f>
        <v>698.87850000000003</v>
      </c>
      <c r="CX322" s="27">
        <f>IF($O322&gt;=CX$1,$S322+$Y322,$Y322)</f>
        <v>698.87850000000003</v>
      </c>
      <c r="CY322" s="27">
        <f>IF($O322&gt;=CY$1,$S322+$Y322,$Y322)</f>
        <v>698.87850000000003</v>
      </c>
      <c r="CZ322" s="27">
        <f>IF($O322&gt;=CZ$1,$S322+$Y322,$Y322)</f>
        <v>698.87850000000003</v>
      </c>
      <c r="DA322" s="27">
        <f>IF($O322&gt;=DA$1,$S322+$Y322,$Y322)</f>
        <v>698.87850000000003</v>
      </c>
      <c r="DB322" s="27">
        <f>IF($O322&gt;=DB$1,$S322+$Y322,$Y322)</f>
        <v>698.87850000000003</v>
      </c>
      <c r="DC322" s="27">
        <f>IF($O322&gt;=DC$1,$S322+$Y322,$Y322)</f>
        <v>698.87850000000003</v>
      </c>
      <c r="DD322" s="27">
        <f>IF($O322&gt;=DD$1,$S322+$Y322,$Y322)</f>
        <v>698.87850000000003</v>
      </c>
      <c r="DE322" s="27">
        <f>IF($O322&gt;=DE$1,$S322+$Y322,$Y322)</f>
        <v>698.87850000000003</v>
      </c>
      <c r="DF322" s="27">
        <f>IF($O322&gt;=DF$1,$S322+$Y322,$Y322)</f>
        <v>698.87850000000003</v>
      </c>
      <c r="DG322" s="27">
        <f>IF($O322&gt;=DG$1,$S322+$Y322,$Y322)</f>
        <v>698.87850000000003</v>
      </c>
      <c r="DH322" s="27">
        <f>IF($O322&gt;=DH$1,$S322+$Y322,$Y322)</f>
        <v>698.87850000000003</v>
      </c>
      <c r="DI322" s="27">
        <f>IF($O322&gt;=DI$1,$S322+$Y322,$Y322)</f>
        <v>698.87850000000003</v>
      </c>
      <c r="DJ322" s="27">
        <f>IF($O322&gt;=DJ$1,$S322+$Y322,$Y322)</f>
        <v>698.87850000000003</v>
      </c>
      <c r="DK322" s="27">
        <f>IF($O322&gt;=DK$1,$S322+$Y322,$Y322)</f>
        <v>698.87850000000003</v>
      </c>
      <c r="DL322" s="27">
        <f>IF($O322&gt;=DL$1,$S322+$Y322,$Y322)</f>
        <v>698.87850000000003</v>
      </c>
      <c r="DM322" s="27">
        <f>IF($O322&gt;=DM$1,$S322+$Y322,$Y322)</f>
        <v>698.87850000000003</v>
      </c>
      <c r="DN322" s="27">
        <f>IF($O322&gt;=DN$1,$S322+$Y322,$Y322)</f>
        <v>698.87850000000003</v>
      </c>
      <c r="DO322" s="27">
        <f>IF($O322&gt;=DO$1,$S322+$Y322,$Y322)</f>
        <v>698.87850000000003</v>
      </c>
      <c r="DP322" s="27">
        <f>IF($O322&gt;=DP$1,$S322+$Y322,$Y322)</f>
        <v>698.87850000000003</v>
      </c>
      <c r="DQ322" s="27">
        <f>IF($O322&gt;=DQ$1,$S322+$Y322,$Y322)</f>
        <v>698.87850000000003</v>
      </c>
      <c r="DR322" s="27">
        <f>IF($O322&gt;=DR$1,$S322+$Y322,$Y322)</f>
        <v>698.87850000000003</v>
      </c>
      <c r="DS322" s="27">
        <f>IF($O322&gt;=DS$1,$S322+$Y322,$Y322)</f>
        <v>698.87850000000003</v>
      </c>
      <c r="DT322" s="27">
        <f>IF($O322&gt;=DT$1,$S322+$Y322,$Y322)</f>
        <v>698.87850000000003</v>
      </c>
      <c r="DU322" s="27">
        <f>IF($O322&gt;=DU$1,$S322+$Y322,$Y322)</f>
        <v>698.87850000000003</v>
      </c>
      <c r="DV322" s="27">
        <f>IF($O322&gt;=DV$1,$S322+$Y322,$Y322)</f>
        <v>698.87850000000003</v>
      </c>
      <c r="DW322" s="27">
        <f>IF($O322&gt;=DW$1,$S322+$Y322,$Y322)</f>
        <v>698.87850000000003</v>
      </c>
      <c r="DX322" s="27">
        <f>IF($O322&gt;=DX$1,$S322+$Y322,$Y322)</f>
        <v>698.87850000000003</v>
      </c>
      <c r="DY322" s="27">
        <f>IF($O322&gt;=DY$1,$S322+$Y322,$Y322)</f>
        <v>698.87850000000003</v>
      </c>
      <c r="DZ322" s="27">
        <f>IF($O322&gt;=DZ$1,$S322+$Y322,$Y322)</f>
        <v>698.87850000000003</v>
      </c>
      <c r="EA322" s="27">
        <f>IF($O322&gt;=EA$1,$S322+$Y322,$Y322)</f>
        <v>698.87850000000003</v>
      </c>
      <c r="EB322" s="27">
        <f>IF($O322&gt;=EB$1,$S322+$Y322,$Y322)</f>
        <v>698.87850000000003</v>
      </c>
      <c r="EC322" s="27">
        <f>IF($O322&gt;=EC$1,$S322+$Y322,$Y322)</f>
        <v>698.87850000000003</v>
      </c>
      <c r="ED322" s="27">
        <f>IF($O322&gt;=ED$1,$S322+$Y322,$Y322)</f>
        <v>698.87850000000003</v>
      </c>
      <c r="EE322" s="27">
        <f>IF($O322&gt;=EE$1,$S322+$Y322,$Y322)</f>
        <v>698.87850000000003</v>
      </c>
      <c r="EF322" s="27">
        <f>IF($O322&gt;=EF$1,$S322+$Y322,$Y322)</f>
        <v>698.87850000000003</v>
      </c>
      <c r="EG322" s="27">
        <f>IF($O322&gt;=EG$1,$S322+$Y322,$Y322)</f>
        <v>698.87850000000003</v>
      </c>
      <c r="EH322" s="27">
        <f>IF($O322&gt;=EH$1,$S322+$Y322,$Y322)</f>
        <v>698.87850000000003</v>
      </c>
      <c r="EI322" s="27">
        <f>IF($O322&gt;=EI$1,$S322+$Y322,$Y322)</f>
        <v>698.87850000000003</v>
      </c>
      <c r="EJ322" s="27">
        <f>IF($O322&gt;=EJ$1,$S322+$Y322,$Y322)</f>
        <v>698.87850000000003</v>
      </c>
      <c r="EK322" s="27">
        <f>IF($O322&gt;=EK$1,$S322+$Y322,$Y322)</f>
        <v>698.87850000000003</v>
      </c>
      <c r="EL322" s="27">
        <f>IF($O322&gt;=EL$1,$S322+$Y322,$Y322)</f>
        <v>698.87850000000003</v>
      </c>
      <c r="EM322" s="27">
        <f>IF($O322&gt;=EM$1,$S322+$Y322,$Y322)</f>
        <v>698.87850000000003</v>
      </c>
      <c r="EN322" s="27">
        <f>IF($O322&gt;=EN$1,$S322+$Y322,$Y322)</f>
        <v>698.87850000000003</v>
      </c>
      <c r="EO322" s="27">
        <f>IF($O322&gt;=EO$1,$S322+$Y322,$Y322)</f>
        <v>698.87850000000003</v>
      </c>
      <c r="EP322" s="27">
        <f>IF($O322&gt;=EP$1,$S322+$Y322,$Y322)</f>
        <v>698.87850000000003</v>
      </c>
      <c r="EQ322" s="27">
        <f>IF($O322&gt;=EQ$1,$S322+$Y322,$Y322)</f>
        <v>698.87850000000003</v>
      </c>
      <c r="ER322" s="27">
        <f>IF($O322&gt;=ER$1,$S322+$Y322,$Y322)</f>
        <v>698.87850000000003</v>
      </c>
      <c r="ES322" s="27">
        <f>IF($O322&gt;=ES$1,$S322+$Y322,$Y322)</f>
        <v>698.87850000000003</v>
      </c>
      <c r="ET322" s="27">
        <f>IF($O322&gt;=ET$1,$S322+$Y322,$Y322)</f>
        <v>698.87850000000003</v>
      </c>
      <c r="EU322" s="27">
        <f>IF($O322&gt;=EU$1,$S322+$Y322,$Y322)</f>
        <v>698.87850000000003</v>
      </c>
      <c r="EV322" s="27">
        <f>IF($O322&gt;=EV$1,$S322,0)</f>
        <v>698.87850000000003</v>
      </c>
      <c r="EW322" s="27">
        <f>IF($O322&gt;=EW$1,$S322,0)</f>
        <v>698.87850000000003</v>
      </c>
      <c r="EX322" s="27">
        <f>IF($O322&gt;=EX$1,$S322,0)</f>
        <v>698.87850000000003</v>
      </c>
      <c r="EY322" s="27">
        <f>IF($O322&gt;=EY$1,$S322,0)</f>
        <v>698.87850000000003</v>
      </c>
      <c r="EZ322" s="27">
        <f>IF($O322&gt;=EZ$1,$S322,0)</f>
        <v>698.87850000000003</v>
      </c>
      <c r="FA322" s="27">
        <f>IF($O322&gt;=FA$1,$S322,0)</f>
        <v>698.87850000000003</v>
      </c>
      <c r="FB322" s="27">
        <f>IF($O322&gt;=FB$1,$S322,0)</f>
        <v>698.87850000000003</v>
      </c>
      <c r="FC322" s="27">
        <f>IF($O322&gt;=FC$1,$S322,0)</f>
        <v>698.87850000000003</v>
      </c>
      <c r="FD322" s="27">
        <f>IF($O322&gt;=FD$1,$S322,0)</f>
        <v>698.87850000000003</v>
      </c>
      <c r="FE322" s="27">
        <f>IF($O322&gt;=FE$1,$S322,0)</f>
        <v>698.87850000000003</v>
      </c>
      <c r="FF322" s="27">
        <f>IF($O322&gt;=FF$1,$S322,0)</f>
        <v>698.87850000000003</v>
      </c>
      <c r="FG322" s="27">
        <f>IF($O322&gt;=FG$1,$S322,0)</f>
        <v>698.87850000000003</v>
      </c>
      <c r="FH322" s="27">
        <f>IF($O322&gt;=FH$1,$S322,0)</f>
        <v>698.87850000000003</v>
      </c>
      <c r="FI322" s="27">
        <f>IF($O322&gt;=FI$1,$S322,0)</f>
        <v>698.87850000000003</v>
      </c>
      <c r="FJ322" s="27">
        <f>IF($O322&gt;=FJ$1,$S322,0)</f>
        <v>698.87850000000003</v>
      </c>
      <c r="FK322" s="27">
        <f>IF($O322&gt;=FK$1,$S322,0)</f>
        <v>698.87850000000003</v>
      </c>
      <c r="FL322" s="27">
        <f>IF($O322&gt;=FL$1,$S322,0)</f>
        <v>698.87850000000003</v>
      </c>
      <c r="FM322" s="27">
        <f>IF($O322&gt;=FM$1,$S322,0)</f>
        <v>698.87850000000003</v>
      </c>
      <c r="FN322" s="27">
        <f>IF($O322&gt;=FN$1,$S322,0)</f>
        <v>698.87850000000003</v>
      </c>
      <c r="FO322" s="27">
        <f>IF($O322&gt;=FO$1,$S322,0)</f>
        <v>698.87850000000003</v>
      </c>
      <c r="FP322" s="27">
        <f>IF($O322&gt;=FP$1,$S322,0)</f>
        <v>698.87850000000003</v>
      </c>
      <c r="FQ322" s="27">
        <f>IF($O322&gt;=FQ$1,$S322,0)</f>
        <v>698.87850000000003</v>
      </c>
      <c r="FR322" s="27">
        <f>IF($O322&gt;=FR$1,$S322,0)</f>
        <v>698.87850000000003</v>
      </c>
      <c r="FS322" s="27">
        <f>IF($O322&gt;=FS$1,$S322,0)</f>
        <v>698.87850000000003</v>
      </c>
      <c r="FT322" s="27">
        <f>IF($O322&gt;=FT$1,$S322,0)</f>
        <v>698.87850000000003</v>
      </c>
      <c r="FU322" s="27">
        <f>IF($O322&gt;=FU$1,$S322,0)</f>
        <v>698.87850000000003</v>
      </c>
      <c r="FV322" s="27">
        <f>IF($O322&gt;=FV$1,$S322,0)</f>
        <v>698.87850000000003</v>
      </c>
      <c r="FW322" s="27">
        <f>IF($O322&gt;=FW$1,$S322,0)</f>
        <v>698.87850000000003</v>
      </c>
      <c r="FX322" s="27">
        <f>IF($O322&gt;=FX$1,$S322,0)</f>
        <v>698.87850000000003</v>
      </c>
      <c r="FY322" s="27">
        <f>IF($O322&gt;=FY$1,$S322,0)</f>
        <v>698.87850000000003</v>
      </c>
      <c r="FZ322" s="27">
        <f>IF($O322&gt;=FZ$1,$S322,0)</f>
        <v>698.87850000000003</v>
      </c>
      <c r="GA322" s="27">
        <f>IF($O322&gt;=GA$1,$S322,0)</f>
        <v>698.87850000000003</v>
      </c>
      <c r="GB322" s="27">
        <f>IF($O322&gt;=GB$1,$S322,0)</f>
        <v>698.87850000000003</v>
      </c>
      <c r="GC322" s="27">
        <f>IF($O322&gt;=GC$1,$S322,0)</f>
        <v>698.87850000000003</v>
      </c>
      <c r="GD322" s="27">
        <f>IF($O322&gt;=GD$1,$S322,0)</f>
        <v>698.87850000000003</v>
      </c>
      <c r="GE322" s="27">
        <f>IF($O322&gt;=GE$1,$S322,0)</f>
        <v>698.87850000000003</v>
      </c>
      <c r="GF322" s="27">
        <f>IF($O322&gt;=GF$1,$S322,0)</f>
        <v>698.87850000000003</v>
      </c>
      <c r="GG322" s="27">
        <f>IF($O322&gt;=GG$1,$S322,0)</f>
        <v>698.87850000000003</v>
      </c>
      <c r="GH322" s="27">
        <f>IF($O322&gt;=GH$1,$S322,0)</f>
        <v>698.87850000000003</v>
      </c>
      <c r="GI322" s="27">
        <f>IF($O322&gt;=GI$1,$S322,0)</f>
        <v>698.87850000000003</v>
      </c>
      <c r="GJ322" s="27">
        <f>IF($O322&gt;=GJ$1,$S322,0)</f>
        <v>698.87850000000003</v>
      </c>
      <c r="GK322" s="27">
        <f>IF($O322&gt;=GK$1,$S322,0)</f>
        <v>698.87850000000003</v>
      </c>
      <c r="GL322" s="27">
        <f>IF($O322&gt;=GL$1,$S322,0)</f>
        <v>698.87850000000003</v>
      </c>
      <c r="GM322" s="27">
        <f>IF($O322&gt;=GM$1,$S322,0)</f>
        <v>698.87850000000003</v>
      </c>
      <c r="GN322" s="27">
        <f>IF($O322&gt;=GN$1,$S322,0)</f>
        <v>698.87850000000003</v>
      </c>
      <c r="GO322" s="27">
        <f>IF($O322&gt;=GO$1,$S322,0)</f>
        <v>698.87850000000003</v>
      </c>
      <c r="GP322" s="27">
        <f>IF($O322&gt;=GP$1,$S322,0)</f>
        <v>698.87850000000003</v>
      </c>
      <c r="GQ322" s="27">
        <f>IF($O322&gt;=GQ$1,$S322,0)</f>
        <v>698.87850000000003</v>
      </c>
      <c r="GR322" s="27">
        <f>IF($O322&gt;=GR$1,$S322,0)</f>
        <v>698.87850000000003</v>
      </c>
      <c r="GS322" s="27">
        <f>IF($O322&gt;=GS$1,$S322,0)</f>
        <v>698.87850000000003</v>
      </c>
      <c r="GT322" s="27">
        <f>IF($O322&gt;=GT$1,$S322,0)</f>
        <v>698.87850000000003</v>
      </c>
      <c r="GU322" s="27">
        <f>IF($O322&gt;=GU$1,$S322,0)</f>
        <v>698.87850000000003</v>
      </c>
      <c r="GV322" s="27">
        <f>IF($O322&gt;=GV$1,$S322,0)</f>
        <v>698.87850000000003</v>
      </c>
      <c r="GW322" s="27">
        <f>IF($O322&gt;=GW$1,$S322,0)</f>
        <v>698.87850000000003</v>
      </c>
      <c r="GX322" s="27">
        <f>IF($O322&gt;=GX$1,$S322,0)</f>
        <v>698.87850000000003</v>
      </c>
      <c r="GY322" s="27">
        <f>IF($O322&gt;=GY$1,$S322,0)</f>
        <v>698.87850000000003</v>
      </c>
      <c r="GZ322" s="27">
        <f>IF($O322&gt;=GZ$1,$S322,0)</f>
        <v>698.87850000000003</v>
      </c>
      <c r="HA322" s="27">
        <f>IF($O322&gt;=HA$1,$S322,0)</f>
        <v>698.87850000000003</v>
      </c>
      <c r="HB322" s="27">
        <f>IF($O322&gt;=HB$1,$S322,0)</f>
        <v>698.87850000000003</v>
      </c>
      <c r="HC322" s="27">
        <f>IF($O322&gt;=HC$1,$S322,0)</f>
        <v>698.87850000000003</v>
      </c>
    </row>
    <row r="323" spans="1:211">
      <c r="A323" s="3">
        <v>39934</v>
      </c>
      <c r="B323" s="3" t="s">
        <v>319</v>
      </c>
      <c r="C323" s="3" t="s">
        <v>107</v>
      </c>
      <c r="D323" s="3">
        <v>63</v>
      </c>
      <c r="E323" s="4">
        <v>33014</v>
      </c>
      <c r="F323" s="5">
        <v>28.101369863013698</v>
      </c>
      <c r="G323" s="3" t="s">
        <v>99</v>
      </c>
      <c r="H323" s="4">
        <v>20214</v>
      </c>
      <c r="I323" s="9" t="s">
        <v>826</v>
      </c>
      <c r="J323" s="5">
        <v>2442.27</v>
      </c>
      <c r="K323" s="31">
        <v>338</v>
      </c>
      <c r="L323" s="32">
        <v>28</v>
      </c>
      <c r="M323" s="33">
        <f>VLOOKUP(L323,FIND,3,TRUE)</f>
        <v>1.5</v>
      </c>
      <c r="N323" s="32">
        <f>IF(L323&gt;30,180,VLOOKUP(L323,TEMPO,2,FALSE))</f>
        <v>168</v>
      </c>
      <c r="O323" s="32">
        <f>IF(R323&gt;0,4,N323)</f>
        <v>168</v>
      </c>
      <c r="P323" s="96">
        <f>J323*M323*L323</f>
        <v>102575.34</v>
      </c>
      <c r="Q323" s="96">
        <f>10934.45*2</f>
        <v>21868.9</v>
      </c>
      <c r="R323" s="96">
        <f>IF(P323&lt;=Q323,P323/4,0)</f>
        <v>0</v>
      </c>
      <c r="S323" s="5">
        <f>IF(P323&gt;=Q323,P323/N323,0)</f>
        <v>610.5675</v>
      </c>
      <c r="T323" s="3"/>
      <c r="U323" s="3">
        <f>IF(T323="",1,0)</f>
        <v>1</v>
      </c>
      <c r="V323" s="3">
        <v>644</v>
      </c>
      <c r="W323" s="5">
        <v>0</v>
      </c>
      <c r="X323" s="5">
        <v>402.65</v>
      </c>
      <c r="Y323" s="5">
        <f>X323*W323</f>
        <v>0</v>
      </c>
      <c r="Z323" s="5">
        <v>400</v>
      </c>
      <c r="AA323" s="5">
        <f>S323+Y323+Z323</f>
        <v>1010.5675</v>
      </c>
      <c r="AB323" s="39">
        <f>(J323/12+J323/12*1.3333333333+450/12+J323/30*6/12+J323)*1.3+Y323+Z323+153.9</f>
        <v>4447.8684333245137</v>
      </c>
      <c r="AC323" s="39" t="s">
        <v>107</v>
      </c>
      <c r="AD323" s="39">
        <f>J323*1.3+400+153.9</f>
        <v>3728.8510000000001</v>
      </c>
      <c r="AE323" s="39">
        <f>SUMIFS('CUSTO MENSAL FUNC NOVO'!H:H,'CUSTO MENSAL FUNC NOVO'!A:A,'VALORES MENSAIS'!AC323)</f>
        <v>3348.9422500000001</v>
      </c>
      <c r="AF323" s="27">
        <f>IF($R323&gt;0,$R323,$S323)+$Y323+$Z323</f>
        <v>1010.5675</v>
      </c>
      <c r="AG323" s="27">
        <f>IF($R323&gt;0,$R323,$S323)+$Y323+$Z323</f>
        <v>1010.5675</v>
      </c>
      <c r="AH323" s="27">
        <f>IF($R323&gt;0,$R323,$S323)+$Y323+$Z323</f>
        <v>1010.5675</v>
      </c>
      <c r="AI323" s="27">
        <f>IF($R323&gt;0,$R323,$S323)+$Y323+$Z323</f>
        <v>1010.5675</v>
      </c>
      <c r="AJ323" s="27">
        <f>IF($O323&gt;=AJ$1,$S323+$Y323+$Z323,$Y323+$Z323)</f>
        <v>1010.5675</v>
      </c>
      <c r="AK323" s="27">
        <f>IF($O323&gt;=AK$1,$S323+$Y323+$Z323,$Y323+$Z323)</f>
        <v>1010.5675</v>
      </c>
      <c r="AL323" s="27">
        <f>IF($O323&gt;=AL$1,$S323+$Y323+$Z323,$Y323+$Z323)</f>
        <v>1010.5675</v>
      </c>
      <c r="AM323" s="27">
        <f>IF($O323&gt;=AM$1,$S323+$Y323+$Z323,$Y323+$Z323)</f>
        <v>1010.5675</v>
      </c>
      <c r="AN323" s="27">
        <f>IF($O323&gt;=AN$1,$S323+$Y323+$Z323,$Y323+$Z323)</f>
        <v>1010.5675</v>
      </c>
      <c r="AO323" s="27">
        <f>IF($O323&gt;=AO$1,$S323+$Y323+$Z323,$Y323+$Z323)</f>
        <v>1010.5675</v>
      </c>
      <c r="AP323" s="27">
        <f>IF($O323&gt;=AP$1,$S323+$Y323+$Z323,$Y323+$Z323)</f>
        <v>1010.5675</v>
      </c>
      <c r="AQ323" s="27">
        <f>IF($O323&gt;=AQ$1,$S323+$Y323+$Z323,$Y323+$Z323)</f>
        <v>1010.5675</v>
      </c>
      <c r="AR323" s="27">
        <f>IF($O323&gt;=AR$1,$S323+$Y323+$Z323,$Y323+$Z323)</f>
        <v>1010.5675</v>
      </c>
      <c r="AS323" s="27">
        <f>IF($O323&gt;=AS$1,$S323+$Y323+$Z323,$Y323+$Z323)</f>
        <v>1010.5675</v>
      </c>
      <c r="AT323" s="27">
        <f>IF($O323&gt;=AT$1,$S323+$Y323+$Z323,$Y323+$Z323)</f>
        <v>1010.5675</v>
      </c>
      <c r="AU323" s="27">
        <f>IF($O323&gt;=AU$1,$S323+$Y323+$Z323,$Y323+$Z323)</f>
        <v>1010.5675</v>
      </c>
      <c r="AV323" s="27">
        <f>IF($O323&gt;=AV$1,$S323+$Y323+$Z323,$Y323+$Z323)</f>
        <v>1010.5675</v>
      </c>
      <c r="AW323" s="27">
        <f>IF($O323&gt;=AW$1,$S323+$Y323+$Z323,$Y323+$Z323)</f>
        <v>1010.5675</v>
      </c>
      <c r="AX323" s="27">
        <f>IF($O323&gt;=AX$1,$S323+$Y323+$Z323,$Y323+$Z323)</f>
        <v>1010.5675</v>
      </c>
      <c r="AY323" s="27">
        <f>IF($O323&gt;=AY$1,$S323+$Y323+$Z323,$Y323+$Z323)</f>
        <v>1010.5675</v>
      </c>
      <c r="AZ323" s="27">
        <f>IF($O323&gt;=AZ$1,$S323+$Y323+$Z323,$Y323+$Z323)</f>
        <v>1010.5675</v>
      </c>
      <c r="BA323" s="27">
        <f>IF($O323&gt;=BA$1,$S323+$Y323+$Z323,$Y323+$Z323)</f>
        <v>1010.5675</v>
      </c>
      <c r="BB323" s="27">
        <f>IF($O323&gt;=BB$1,$S323+$Y323+$Z323,$Y323+$Z323)</f>
        <v>1010.5675</v>
      </c>
      <c r="BC323" s="27">
        <f>IF($O323&gt;=BC$1,$S323+$Y323+$Z323,$Y323+$Z323)</f>
        <v>1010.5675</v>
      </c>
      <c r="BD323" s="27">
        <f>IF($O323&gt;=BD$1,$S323+$Y323+$Z323,$Y323+$Z323)</f>
        <v>1010.5675</v>
      </c>
      <c r="BE323" s="27">
        <f>IF($O323&gt;=BE$1,$S323+$Y323+$Z323,$Y323+$Z323)</f>
        <v>1010.5675</v>
      </c>
      <c r="BF323" s="27">
        <f>IF($O323&gt;=BF$1,$S323+$Y323+$Z323,$Y323+$Z323)</f>
        <v>1010.5675</v>
      </c>
      <c r="BG323" s="27">
        <f>IF($O323&gt;=BG$1,$S323+$Y323+$Z323,$Y323+$Z323)</f>
        <v>1010.5675</v>
      </c>
      <c r="BH323" s="27">
        <f>IF($O323&gt;=BH$1,$S323+$Y323+$Z323,$Y323+$Z323)</f>
        <v>1010.5675</v>
      </c>
      <c r="BI323" s="27">
        <f>IF($O323&gt;=BI$1,$S323+$Y323+$Z323,$Y323+$Z323)</f>
        <v>1010.5675</v>
      </c>
      <c r="BJ323" s="27">
        <f>IF($O323&gt;=BJ$1,$S323+$Y323+$Z323,$Y323+$Z323)</f>
        <v>1010.5675</v>
      </c>
      <c r="BK323" s="27">
        <f>IF($O323&gt;=BK$1,$S323+$Y323+$Z323,$Y323+$Z323)</f>
        <v>1010.5675</v>
      </c>
      <c r="BL323" s="27">
        <f>IF($O323&gt;=BL$1,$S323+$Y323+$Z323,$Y323+$Z323)</f>
        <v>1010.5675</v>
      </c>
      <c r="BM323" s="27">
        <f>IF($O323&gt;=BM$1,$S323+$Y323+$Z323,$Y323+$Z323)</f>
        <v>1010.5675</v>
      </c>
      <c r="BN323" s="27">
        <f>IF($O323&gt;=BN$1,$S323+$Y323+$Z323,$Y323+$Z323)</f>
        <v>1010.5675</v>
      </c>
      <c r="BO323" s="27">
        <f>IF($O323&gt;=BO$1,$S323+$Y323+$Z323,$Y323+$Z323)</f>
        <v>1010.5675</v>
      </c>
      <c r="BP323" s="27">
        <f>IF($O323&gt;=BP$1,$S323+$Y323+$Z323,$Y323+$Z323)</f>
        <v>1010.5675</v>
      </c>
      <c r="BQ323" s="27">
        <f>IF($O323&gt;=BQ$1,$S323+$Y323+$Z323,$Y323+$Z323)</f>
        <v>1010.5675</v>
      </c>
      <c r="BR323" s="27">
        <f>IF($O323&gt;=BR$1,$S323+$Y323+$Z323,$Y323+$Z323)</f>
        <v>1010.5675</v>
      </c>
      <c r="BS323" s="27">
        <f>IF($O323&gt;=BS$1,$S323+$Y323+$Z323,$Y323+$Z323)</f>
        <v>1010.5675</v>
      </c>
      <c r="BT323" s="27">
        <f>IF($O323&gt;=BT$1,$S323+$Y323+$Z323,$Y323+$Z323)</f>
        <v>1010.5675</v>
      </c>
      <c r="BU323" s="27">
        <f>IF($O323&gt;=BU$1,$S323+$Y323+$Z323,$Y323+$Z323)</f>
        <v>1010.5675</v>
      </c>
      <c r="BV323" s="27">
        <f>IF($O323&gt;=BV$1,$S323+$Y323+$Z323,$Y323+$Z323)</f>
        <v>1010.5675</v>
      </c>
      <c r="BW323" s="27">
        <f>IF($O323&gt;=BW$1,$S323+$Y323+$Z323,$Y323+$Z323)</f>
        <v>1010.5675</v>
      </c>
      <c r="BX323" s="27">
        <f>IF($O323&gt;=BX$1,$S323+$Y323+$Z323,$Y323+$Z323)</f>
        <v>1010.5675</v>
      </c>
      <c r="BY323" s="27">
        <f>IF($O323&gt;=BY$1,$S323+$Y323+$Z323,$Y323+$Z323)</f>
        <v>1010.5675</v>
      </c>
      <c r="BZ323" s="27">
        <f>IF($O323&gt;=BZ$1,$S323+$Y323+$Z323,$Y323+$Z323)</f>
        <v>1010.5675</v>
      </c>
      <c r="CA323" s="27">
        <f>IF($O323&gt;=CA$1,$S323+$Y323+$Z323,$Y323+$Z323)</f>
        <v>1010.5675</v>
      </c>
      <c r="CB323" s="27">
        <f>IF($O323&gt;=CB$1,$S323+$Y323+$Z323,$Y323+$Z323)</f>
        <v>1010.5675</v>
      </c>
      <c r="CC323" s="27">
        <f>IF($O323&gt;=CC$1,$S323+$Y323+$Z323,$Y323+$Z323)</f>
        <v>1010.5675</v>
      </c>
      <c r="CD323" s="27">
        <f>IF($O323&gt;=CD$1,$S323+$Y323+$Z323,$Y323+$Z323)</f>
        <v>1010.5675</v>
      </c>
      <c r="CE323" s="27">
        <f>IF($O323&gt;=CE$1,$S323+$Y323+$Z323,$Y323+$Z323)</f>
        <v>1010.5675</v>
      </c>
      <c r="CF323" s="27">
        <f>IF($O323&gt;=CF$1,$S323+$Y323+$Z323,$Y323+$Z323)</f>
        <v>1010.5675</v>
      </c>
      <c r="CG323" s="27">
        <f>IF($O323&gt;=CG$1,$S323+$Y323+$Z323,$Y323+$Z323)</f>
        <v>1010.5675</v>
      </c>
      <c r="CH323" s="27">
        <f>IF($O323&gt;=CH$1,$S323+$Y323+$Z323,$Y323+$Z323)</f>
        <v>1010.5675</v>
      </c>
      <c r="CI323" s="27">
        <f>IF($O323&gt;=CI$1,$S323+$Y323+$Z323,$Y323+$Z323)</f>
        <v>1010.5675</v>
      </c>
      <c r="CJ323" s="27">
        <f>IF($O323&gt;=CJ$1,$S323+$Y323+$Z323,$Y323+$Z323)</f>
        <v>1010.5675</v>
      </c>
      <c r="CK323" s="27">
        <f>IF($O323&gt;=CK$1,$S323+$Y323+$Z323,$Y323+$Z323)</f>
        <v>1010.5675</v>
      </c>
      <c r="CL323" s="27">
        <f>IF($O323&gt;=CL$1,$S323+$Y323+$Z323,$Y323+$Z323)</f>
        <v>1010.5675</v>
      </c>
      <c r="CM323" s="27">
        <f>IF($O323&gt;=CM$1,$S323+$Y323+$Z323,$Y323+$Z323)</f>
        <v>1010.5675</v>
      </c>
      <c r="CN323" s="27">
        <f>IF($O323&gt;=CN$1,$S323+$Y323,$Y323)</f>
        <v>610.5675</v>
      </c>
      <c r="CO323" s="27">
        <f>IF($O323&gt;=CO$1,$S323+$Y323,$Y323)</f>
        <v>610.5675</v>
      </c>
      <c r="CP323" s="27">
        <f>IF($O323&gt;=CP$1,$S323+$Y323,$Y323)</f>
        <v>610.5675</v>
      </c>
      <c r="CQ323" s="27">
        <f>IF($O323&gt;=CQ$1,$S323+$Y323,$Y323)</f>
        <v>610.5675</v>
      </c>
      <c r="CR323" s="27">
        <f>IF($O323&gt;=CR$1,$S323+$Y323,$Y323)</f>
        <v>610.5675</v>
      </c>
      <c r="CS323" s="27">
        <f>IF($O323&gt;=CS$1,$S323+$Y323,$Y323)</f>
        <v>610.5675</v>
      </c>
      <c r="CT323" s="27">
        <f>IF($O323&gt;=CT$1,$S323+$Y323,$Y323)</f>
        <v>610.5675</v>
      </c>
      <c r="CU323" s="27">
        <f>IF($O323&gt;=CU$1,$S323+$Y323,$Y323)</f>
        <v>610.5675</v>
      </c>
      <c r="CV323" s="27">
        <f>IF($O323&gt;=CV$1,$S323+$Y323,$Y323)</f>
        <v>610.5675</v>
      </c>
      <c r="CW323" s="27">
        <f>IF($O323&gt;=CW$1,$S323+$Y323,$Y323)</f>
        <v>610.5675</v>
      </c>
      <c r="CX323" s="27">
        <f>IF($O323&gt;=CX$1,$S323+$Y323,$Y323)</f>
        <v>610.5675</v>
      </c>
      <c r="CY323" s="27">
        <f>IF($O323&gt;=CY$1,$S323+$Y323,$Y323)</f>
        <v>610.5675</v>
      </c>
      <c r="CZ323" s="27">
        <f>IF($O323&gt;=CZ$1,$S323+$Y323,$Y323)</f>
        <v>610.5675</v>
      </c>
      <c r="DA323" s="27">
        <f>IF($O323&gt;=DA$1,$S323+$Y323,$Y323)</f>
        <v>610.5675</v>
      </c>
      <c r="DB323" s="27">
        <f>IF($O323&gt;=DB$1,$S323+$Y323,$Y323)</f>
        <v>610.5675</v>
      </c>
      <c r="DC323" s="27">
        <f>IF($O323&gt;=DC$1,$S323+$Y323,$Y323)</f>
        <v>610.5675</v>
      </c>
      <c r="DD323" s="27">
        <f>IF($O323&gt;=DD$1,$S323+$Y323,$Y323)</f>
        <v>610.5675</v>
      </c>
      <c r="DE323" s="27">
        <f>IF($O323&gt;=DE$1,$S323+$Y323,$Y323)</f>
        <v>610.5675</v>
      </c>
      <c r="DF323" s="27">
        <f>IF($O323&gt;=DF$1,$S323+$Y323,$Y323)</f>
        <v>610.5675</v>
      </c>
      <c r="DG323" s="27">
        <f>IF($O323&gt;=DG$1,$S323+$Y323,$Y323)</f>
        <v>610.5675</v>
      </c>
      <c r="DH323" s="27">
        <f>IF($O323&gt;=DH$1,$S323+$Y323,$Y323)</f>
        <v>610.5675</v>
      </c>
      <c r="DI323" s="27">
        <f>IF($O323&gt;=DI$1,$S323+$Y323,$Y323)</f>
        <v>610.5675</v>
      </c>
      <c r="DJ323" s="27">
        <f>IF($O323&gt;=DJ$1,$S323+$Y323,$Y323)</f>
        <v>610.5675</v>
      </c>
      <c r="DK323" s="27">
        <f>IF($O323&gt;=DK$1,$S323+$Y323,$Y323)</f>
        <v>610.5675</v>
      </c>
      <c r="DL323" s="27">
        <f>IF($O323&gt;=DL$1,$S323+$Y323,$Y323)</f>
        <v>610.5675</v>
      </c>
      <c r="DM323" s="27">
        <f>IF($O323&gt;=DM$1,$S323+$Y323,$Y323)</f>
        <v>610.5675</v>
      </c>
      <c r="DN323" s="27">
        <f>IF($O323&gt;=DN$1,$S323+$Y323,$Y323)</f>
        <v>610.5675</v>
      </c>
      <c r="DO323" s="27">
        <f>IF($O323&gt;=DO$1,$S323+$Y323,$Y323)</f>
        <v>610.5675</v>
      </c>
      <c r="DP323" s="27">
        <f>IF($O323&gt;=DP$1,$S323+$Y323,$Y323)</f>
        <v>610.5675</v>
      </c>
      <c r="DQ323" s="27">
        <f>IF($O323&gt;=DQ$1,$S323+$Y323,$Y323)</f>
        <v>610.5675</v>
      </c>
      <c r="DR323" s="27">
        <f>IF($O323&gt;=DR$1,$S323+$Y323,$Y323)</f>
        <v>610.5675</v>
      </c>
      <c r="DS323" s="27">
        <f>IF($O323&gt;=DS$1,$S323+$Y323,$Y323)</f>
        <v>610.5675</v>
      </c>
      <c r="DT323" s="27">
        <f>IF($O323&gt;=DT$1,$S323+$Y323,$Y323)</f>
        <v>610.5675</v>
      </c>
      <c r="DU323" s="27">
        <f>IF($O323&gt;=DU$1,$S323+$Y323,$Y323)</f>
        <v>610.5675</v>
      </c>
      <c r="DV323" s="27">
        <f>IF($O323&gt;=DV$1,$S323+$Y323,$Y323)</f>
        <v>610.5675</v>
      </c>
      <c r="DW323" s="27">
        <f>IF($O323&gt;=DW$1,$S323+$Y323,$Y323)</f>
        <v>610.5675</v>
      </c>
      <c r="DX323" s="27">
        <f>IF($O323&gt;=DX$1,$S323+$Y323,$Y323)</f>
        <v>610.5675</v>
      </c>
      <c r="DY323" s="27">
        <f>IF($O323&gt;=DY$1,$S323+$Y323,$Y323)</f>
        <v>610.5675</v>
      </c>
      <c r="DZ323" s="27">
        <f>IF($O323&gt;=DZ$1,$S323+$Y323,$Y323)</f>
        <v>610.5675</v>
      </c>
      <c r="EA323" s="27">
        <f>IF($O323&gt;=EA$1,$S323+$Y323,$Y323)</f>
        <v>610.5675</v>
      </c>
      <c r="EB323" s="27">
        <f>IF($O323&gt;=EB$1,$S323+$Y323,$Y323)</f>
        <v>610.5675</v>
      </c>
      <c r="EC323" s="27">
        <f>IF($O323&gt;=EC$1,$S323+$Y323,$Y323)</f>
        <v>610.5675</v>
      </c>
      <c r="ED323" s="27">
        <f>IF($O323&gt;=ED$1,$S323+$Y323,$Y323)</f>
        <v>610.5675</v>
      </c>
      <c r="EE323" s="27">
        <f>IF($O323&gt;=EE$1,$S323+$Y323,$Y323)</f>
        <v>610.5675</v>
      </c>
      <c r="EF323" s="27">
        <f>IF($O323&gt;=EF$1,$S323+$Y323,$Y323)</f>
        <v>610.5675</v>
      </c>
      <c r="EG323" s="27">
        <f>IF($O323&gt;=EG$1,$S323+$Y323,$Y323)</f>
        <v>610.5675</v>
      </c>
      <c r="EH323" s="27">
        <f>IF($O323&gt;=EH$1,$S323+$Y323,$Y323)</f>
        <v>610.5675</v>
      </c>
      <c r="EI323" s="27">
        <f>IF($O323&gt;=EI$1,$S323+$Y323,$Y323)</f>
        <v>610.5675</v>
      </c>
      <c r="EJ323" s="27">
        <f>IF($O323&gt;=EJ$1,$S323+$Y323,$Y323)</f>
        <v>610.5675</v>
      </c>
      <c r="EK323" s="27">
        <f>IF($O323&gt;=EK$1,$S323+$Y323,$Y323)</f>
        <v>610.5675</v>
      </c>
      <c r="EL323" s="27">
        <f>IF($O323&gt;=EL$1,$S323+$Y323,$Y323)</f>
        <v>610.5675</v>
      </c>
      <c r="EM323" s="27">
        <f>IF($O323&gt;=EM$1,$S323+$Y323,$Y323)</f>
        <v>610.5675</v>
      </c>
      <c r="EN323" s="27">
        <f>IF($O323&gt;=EN$1,$S323+$Y323,$Y323)</f>
        <v>610.5675</v>
      </c>
      <c r="EO323" s="27">
        <f>IF($O323&gt;=EO$1,$S323+$Y323,$Y323)</f>
        <v>610.5675</v>
      </c>
      <c r="EP323" s="27">
        <f>IF($O323&gt;=EP$1,$S323+$Y323,$Y323)</f>
        <v>610.5675</v>
      </c>
      <c r="EQ323" s="27">
        <f>IF($O323&gt;=EQ$1,$S323+$Y323,$Y323)</f>
        <v>610.5675</v>
      </c>
      <c r="ER323" s="27">
        <f>IF($O323&gt;=ER$1,$S323+$Y323,$Y323)</f>
        <v>610.5675</v>
      </c>
      <c r="ES323" s="27">
        <f>IF($O323&gt;=ES$1,$S323+$Y323,$Y323)</f>
        <v>610.5675</v>
      </c>
      <c r="ET323" s="27">
        <f>IF($O323&gt;=ET$1,$S323+$Y323,$Y323)</f>
        <v>610.5675</v>
      </c>
      <c r="EU323" s="27">
        <f>IF($O323&gt;=EU$1,$S323+$Y323,$Y323)</f>
        <v>610.5675</v>
      </c>
      <c r="EV323" s="27">
        <f>IF($O323&gt;=EV$1,$S323,0)</f>
        <v>610.5675</v>
      </c>
      <c r="EW323" s="27">
        <f>IF($O323&gt;=EW$1,$S323,0)</f>
        <v>610.5675</v>
      </c>
      <c r="EX323" s="27">
        <f>IF($O323&gt;=EX$1,$S323,0)</f>
        <v>610.5675</v>
      </c>
      <c r="EY323" s="27">
        <f>IF($O323&gt;=EY$1,$S323,0)</f>
        <v>610.5675</v>
      </c>
      <c r="EZ323" s="27">
        <f>IF($O323&gt;=EZ$1,$S323,0)</f>
        <v>610.5675</v>
      </c>
      <c r="FA323" s="27">
        <f>IF($O323&gt;=FA$1,$S323,0)</f>
        <v>610.5675</v>
      </c>
      <c r="FB323" s="27">
        <f>IF($O323&gt;=FB$1,$S323,0)</f>
        <v>610.5675</v>
      </c>
      <c r="FC323" s="27">
        <f>IF($O323&gt;=FC$1,$S323,0)</f>
        <v>610.5675</v>
      </c>
      <c r="FD323" s="27">
        <f>IF($O323&gt;=FD$1,$S323,0)</f>
        <v>610.5675</v>
      </c>
      <c r="FE323" s="27">
        <f>IF($O323&gt;=FE$1,$S323,0)</f>
        <v>610.5675</v>
      </c>
      <c r="FF323" s="27">
        <f>IF($O323&gt;=FF$1,$S323,0)</f>
        <v>610.5675</v>
      </c>
      <c r="FG323" s="27">
        <f>IF($O323&gt;=FG$1,$S323,0)</f>
        <v>610.5675</v>
      </c>
      <c r="FH323" s="27">
        <f>IF($O323&gt;=FH$1,$S323,0)</f>
        <v>610.5675</v>
      </c>
      <c r="FI323" s="27">
        <f>IF($O323&gt;=FI$1,$S323,0)</f>
        <v>610.5675</v>
      </c>
      <c r="FJ323" s="27">
        <f>IF($O323&gt;=FJ$1,$S323,0)</f>
        <v>610.5675</v>
      </c>
      <c r="FK323" s="27">
        <f>IF($O323&gt;=FK$1,$S323,0)</f>
        <v>610.5675</v>
      </c>
      <c r="FL323" s="27">
        <f>IF($O323&gt;=FL$1,$S323,0)</f>
        <v>610.5675</v>
      </c>
      <c r="FM323" s="27">
        <f>IF($O323&gt;=FM$1,$S323,0)</f>
        <v>610.5675</v>
      </c>
      <c r="FN323" s="27">
        <f>IF($O323&gt;=FN$1,$S323,0)</f>
        <v>610.5675</v>
      </c>
      <c r="FO323" s="27">
        <f>IF($O323&gt;=FO$1,$S323,0)</f>
        <v>610.5675</v>
      </c>
      <c r="FP323" s="27">
        <f>IF($O323&gt;=FP$1,$S323,0)</f>
        <v>610.5675</v>
      </c>
      <c r="FQ323" s="27">
        <f>IF($O323&gt;=FQ$1,$S323,0)</f>
        <v>610.5675</v>
      </c>
      <c r="FR323" s="27">
        <f>IF($O323&gt;=FR$1,$S323,0)</f>
        <v>610.5675</v>
      </c>
      <c r="FS323" s="27">
        <f>IF($O323&gt;=FS$1,$S323,0)</f>
        <v>610.5675</v>
      </c>
      <c r="FT323" s="27">
        <f>IF($O323&gt;=FT$1,$S323,0)</f>
        <v>610.5675</v>
      </c>
      <c r="FU323" s="27">
        <f>IF($O323&gt;=FU$1,$S323,0)</f>
        <v>610.5675</v>
      </c>
      <c r="FV323" s="27">
        <f>IF($O323&gt;=FV$1,$S323,0)</f>
        <v>610.5675</v>
      </c>
      <c r="FW323" s="27">
        <f>IF($O323&gt;=FW$1,$S323,0)</f>
        <v>610.5675</v>
      </c>
      <c r="FX323" s="27">
        <f>IF($O323&gt;=FX$1,$S323,0)</f>
        <v>610.5675</v>
      </c>
      <c r="FY323" s="27">
        <f>IF($O323&gt;=FY$1,$S323,0)</f>
        <v>610.5675</v>
      </c>
      <c r="FZ323" s="27">
        <f>IF($O323&gt;=FZ$1,$S323,0)</f>
        <v>610.5675</v>
      </c>
      <c r="GA323" s="27">
        <f>IF($O323&gt;=GA$1,$S323,0)</f>
        <v>610.5675</v>
      </c>
      <c r="GB323" s="27">
        <f>IF($O323&gt;=GB$1,$S323,0)</f>
        <v>610.5675</v>
      </c>
      <c r="GC323" s="27">
        <f>IF($O323&gt;=GC$1,$S323,0)</f>
        <v>610.5675</v>
      </c>
      <c r="GD323" s="27">
        <f>IF($O323&gt;=GD$1,$S323,0)</f>
        <v>610.5675</v>
      </c>
      <c r="GE323" s="27">
        <f>IF($O323&gt;=GE$1,$S323,0)</f>
        <v>610.5675</v>
      </c>
      <c r="GF323" s="27">
        <f>IF($O323&gt;=GF$1,$S323,0)</f>
        <v>610.5675</v>
      </c>
      <c r="GG323" s="27">
        <f>IF($O323&gt;=GG$1,$S323,0)</f>
        <v>610.5675</v>
      </c>
      <c r="GH323" s="27">
        <f>IF($O323&gt;=GH$1,$S323,0)</f>
        <v>610.5675</v>
      </c>
      <c r="GI323" s="27">
        <f>IF($O323&gt;=GI$1,$S323,0)</f>
        <v>610.5675</v>
      </c>
      <c r="GJ323" s="27">
        <f>IF($O323&gt;=GJ$1,$S323,0)</f>
        <v>610.5675</v>
      </c>
      <c r="GK323" s="27">
        <f>IF($O323&gt;=GK$1,$S323,0)</f>
        <v>610.5675</v>
      </c>
      <c r="GL323" s="27">
        <f>IF($O323&gt;=GL$1,$S323,0)</f>
        <v>610.5675</v>
      </c>
      <c r="GM323" s="27">
        <f>IF($O323&gt;=GM$1,$S323,0)</f>
        <v>610.5675</v>
      </c>
      <c r="GN323" s="27">
        <f>IF($O323&gt;=GN$1,$S323,0)</f>
        <v>610.5675</v>
      </c>
      <c r="GO323" s="27">
        <f>IF($O323&gt;=GO$1,$S323,0)</f>
        <v>610.5675</v>
      </c>
      <c r="GP323" s="27">
        <f>IF($O323&gt;=GP$1,$S323,0)</f>
        <v>610.5675</v>
      </c>
      <c r="GQ323" s="27">
        <f>IF($O323&gt;=GQ$1,$S323,0)</f>
        <v>610.5675</v>
      </c>
      <c r="GR323" s="27">
        <f>IF($O323&gt;=GR$1,$S323,0)</f>
        <v>0</v>
      </c>
      <c r="GS323" s="27">
        <f>IF($O323&gt;=GS$1,$S323,0)</f>
        <v>0</v>
      </c>
      <c r="GT323" s="27">
        <f>IF($O323&gt;=GT$1,$S323,0)</f>
        <v>0</v>
      </c>
      <c r="GU323" s="27">
        <f>IF($O323&gt;=GU$1,$S323,0)</f>
        <v>0</v>
      </c>
      <c r="GV323" s="27">
        <f>IF($O323&gt;=GV$1,$S323,0)</f>
        <v>0</v>
      </c>
      <c r="GW323" s="27">
        <f>IF($O323&gt;=GW$1,$S323,0)</f>
        <v>0</v>
      </c>
      <c r="GX323" s="27">
        <f>IF($O323&gt;=GX$1,$S323,0)</f>
        <v>0</v>
      </c>
      <c r="GY323" s="27">
        <f>IF($O323&gt;=GY$1,$S323,0)</f>
        <v>0</v>
      </c>
      <c r="GZ323" s="27">
        <f>IF($O323&gt;=GZ$1,$S323,0)</f>
        <v>0</v>
      </c>
      <c r="HA323" s="27">
        <f>IF($O323&gt;=HA$1,$S323,0)</f>
        <v>0</v>
      </c>
      <c r="HB323" s="27">
        <f>IF($O323&gt;=HB$1,$S323,0)</f>
        <v>0</v>
      </c>
      <c r="HC323" s="27">
        <f>IF($O323&gt;=HC$1,$S323,0)</f>
        <v>0</v>
      </c>
    </row>
    <row r="324" spans="1:211">
      <c r="A324" s="3">
        <v>78115</v>
      </c>
      <c r="B324" s="3" t="s">
        <v>207</v>
      </c>
      <c r="C324" s="3" t="s">
        <v>107</v>
      </c>
      <c r="D324" s="3">
        <v>52</v>
      </c>
      <c r="E324" s="4">
        <v>36017</v>
      </c>
      <c r="F324" s="5">
        <v>19.873972602739727</v>
      </c>
      <c r="G324" s="3" t="s">
        <v>99</v>
      </c>
      <c r="H324" s="4">
        <v>24260</v>
      </c>
      <c r="I324" s="9" t="s">
        <v>826</v>
      </c>
      <c r="J324" s="5">
        <v>2651.55</v>
      </c>
      <c r="K324" s="31">
        <v>338</v>
      </c>
      <c r="L324" s="32">
        <v>20</v>
      </c>
      <c r="M324" s="33">
        <f>VLOOKUP(L324,FIND,3,TRUE)</f>
        <v>1.3</v>
      </c>
      <c r="N324" s="32">
        <f>IF(L324&gt;30,180,VLOOKUP(L324,TEMPO,2,FALSE))</f>
        <v>120</v>
      </c>
      <c r="O324" s="32">
        <f>IF(R324&gt;0,4,N324)</f>
        <v>120</v>
      </c>
      <c r="P324" s="96">
        <f>J324*M324*L324</f>
        <v>68940.3</v>
      </c>
      <c r="Q324" s="96">
        <f>10934.45*2</f>
        <v>21868.9</v>
      </c>
      <c r="R324" s="96">
        <f>IF(P324&lt;=Q324,P324/4,0)</f>
        <v>0</v>
      </c>
      <c r="S324" s="5">
        <f>IF(P324&gt;=Q324,P324/N324,0)</f>
        <v>574.50250000000005</v>
      </c>
      <c r="T324" s="3"/>
      <c r="U324" s="3">
        <f>IF(T324="",1,0)</f>
        <v>1</v>
      </c>
      <c r="V324" s="3">
        <v>626</v>
      </c>
      <c r="W324" s="5">
        <v>0</v>
      </c>
      <c r="X324" s="5">
        <v>203.3</v>
      </c>
      <c r="Y324" s="5">
        <f>X324*W324</f>
        <v>0</v>
      </c>
      <c r="Z324" s="5">
        <v>400</v>
      </c>
      <c r="AA324" s="5">
        <f>S324+Y324+Z324</f>
        <v>974.50250000000005</v>
      </c>
      <c r="AB324" s="39">
        <f>(J324/12+J324/12*1.3333333333+450/12+J324/30*6/12+J324)*1.3+Y324+Z324+153.9</f>
        <v>4777.3681666570919</v>
      </c>
      <c r="AC324" s="39" t="s">
        <v>107</v>
      </c>
      <c r="AD324" s="39">
        <f>J324*1.3+400+153.9</f>
        <v>4000.9150000000004</v>
      </c>
      <c r="AE324" s="39">
        <f>SUMIFS('CUSTO MENSAL FUNC NOVO'!H:H,'CUSTO MENSAL FUNC NOVO'!A:A,'VALORES MENSAIS'!AC324)</f>
        <v>3348.9422500000001</v>
      </c>
      <c r="AF324" s="27">
        <f>IF($R324&gt;0,$R324,$S324)+$Y324+$Z324</f>
        <v>974.50250000000005</v>
      </c>
      <c r="AG324" s="27">
        <f>IF($R324&gt;0,$R324,$S324)+$Y324+$Z324</f>
        <v>974.50250000000005</v>
      </c>
      <c r="AH324" s="27">
        <f>IF($R324&gt;0,$R324,$S324)+$Y324+$Z324</f>
        <v>974.50250000000005</v>
      </c>
      <c r="AI324" s="27">
        <f>IF($R324&gt;0,$R324,$S324)+$Y324+$Z324</f>
        <v>974.50250000000005</v>
      </c>
      <c r="AJ324" s="27">
        <f>IF($O324&gt;=AJ$1,$S324+$Y324+$Z324,$Y324+$Z324)</f>
        <v>974.50250000000005</v>
      </c>
      <c r="AK324" s="27">
        <f>IF($O324&gt;=AK$1,$S324+$Y324+$Z324,$Y324+$Z324)</f>
        <v>974.50250000000005</v>
      </c>
      <c r="AL324" s="27">
        <f>IF($O324&gt;=AL$1,$S324+$Y324+$Z324,$Y324+$Z324)</f>
        <v>974.50250000000005</v>
      </c>
      <c r="AM324" s="27">
        <f>IF($O324&gt;=AM$1,$S324+$Y324+$Z324,$Y324+$Z324)</f>
        <v>974.50250000000005</v>
      </c>
      <c r="AN324" s="27">
        <f>IF($O324&gt;=AN$1,$S324+$Y324+$Z324,$Y324+$Z324)</f>
        <v>974.50250000000005</v>
      </c>
      <c r="AO324" s="27">
        <f>IF($O324&gt;=AO$1,$S324+$Y324+$Z324,$Y324+$Z324)</f>
        <v>974.50250000000005</v>
      </c>
      <c r="AP324" s="27">
        <f>IF($O324&gt;=AP$1,$S324+$Y324+$Z324,$Y324+$Z324)</f>
        <v>974.50250000000005</v>
      </c>
      <c r="AQ324" s="27">
        <f>IF($O324&gt;=AQ$1,$S324+$Y324+$Z324,$Y324+$Z324)</f>
        <v>974.50250000000005</v>
      </c>
      <c r="AR324" s="27">
        <f>IF($O324&gt;=AR$1,$S324+$Y324+$Z324,$Y324+$Z324)</f>
        <v>974.50250000000005</v>
      </c>
      <c r="AS324" s="27">
        <f>IF($O324&gt;=AS$1,$S324+$Y324+$Z324,$Y324+$Z324)</f>
        <v>974.50250000000005</v>
      </c>
      <c r="AT324" s="27">
        <f>IF($O324&gt;=AT$1,$S324+$Y324+$Z324,$Y324+$Z324)</f>
        <v>974.50250000000005</v>
      </c>
      <c r="AU324" s="27">
        <f>IF($O324&gt;=AU$1,$S324+$Y324+$Z324,$Y324+$Z324)</f>
        <v>974.50250000000005</v>
      </c>
      <c r="AV324" s="27">
        <f>IF($O324&gt;=AV$1,$S324+$Y324+$Z324,$Y324+$Z324)</f>
        <v>974.50250000000005</v>
      </c>
      <c r="AW324" s="27">
        <f>IF($O324&gt;=AW$1,$S324+$Y324+$Z324,$Y324+$Z324)</f>
        <v>974.50250000000005</v>
      </c>
      <c r="AX324" s="27">
        <f>IF($O324&gt;=AX$1,$S324+$Y324+$Z324,$Y324+$Z324)</f>
        <v>974.50250000000005</v>
      </c>
      <c r="AY324" s="27">
        <f>IF($O324&gt;=AY$1,$S324+$Y324+$Z324,$Y324+$Z324)</f>
        <v>974.50250000000005</v>
      </c>
      <c r="AZ324" s="27">
        <f>IF($O324&gt;=AZ$1,$S324+$Y324+$Z324,$Y324+$Z324)</f>
        <v>974.50250000000005</v>
      </c>
      <c r="BA324" s="27">
        <f>IF($O324&gt;=BA$1,$S324+$Y324+$Z324,$Y324+$Z324)</f>
        <v>974.50250000000005</v>
      </c>
      <c r="BB324" s="27">
        <f>IF($O324&gt;=BB$1,$S324+$Y324+$Z324,$Y324+$Z324)</f>
        <v>974.50250000000005</v>
      </c>
      <c r="BC324" s="27">
        <f>IF($O324&gt;=BC$1,$S324+$Y324+$Z324,$Y324+$Z324)</f>
        <v>974.50250000000005</v>
      </c>
      <c r="BD324" s="27">
        <f>IF($O324&gt;=BD$1,$S324+$Y324+$Z324,$Y324+$Z324)</f>
        <v>974.50250000000005</v>
      </c>
      <c r="BE324" s="27">
        <f>IF($O324&gt;=BE$1,$S324+$Y324+$Z324,$Y324+$Z324)</f>
        <v>974.50250000000005</v>
      </c>
      <c r="BF324" s="27">
        <f>IF($O324&gt;=BF$1,$S324+$Y324+$Z324,$Y324+$Z324)</f>
        <v>974.50250000000005</v>
      </c>
      <c r="BG324" s="27">
        <f>IF($O324&gt;=BG$1,$S324+$Y324+$Z324,$Y324+$Z324)</f>
        <v>974.50250000000005</v>
      </c>
      <c r="BH324" s="27">
        <f>IF($O324&gt;=BH$1,$S324+$Y324+$Z324,$Y324+$Z324)</f>
        <v>974.50250000000005</v>
      </c>
      <c r="BI324" s="27">
        <f>IF($O324&gt;=BI$1,$S324+$Y324+$Z324,$Y324+$Z324)</f>
        <v>974.50250000000005</v>
      </c>
      <c r="BJ324" s="27">
        <f>IF($O324&gt;=BJ$1,$S324+$Y324+$Z324,$Y324+$Z324)</f>
        <v>974.50250000000005</v>
      </c>
      <c r="BK324" s="27">
        <f>IF($O324&gt;=BK$1,$S324+$Y324+$Z324,$Y324+$Z324)</f>
        <v>974.50250000000005</v>
      </c>
      <c r="BL324" s="27">
        <f>IF($O324&gt;=BL$1,$S324+$Y324+$Z324,$Y324+$Z324)</f>
        <v>974.50250000000005</v>
      </c>
      <c r="BM324" s="27">
        <f>IF($O324&gt;=BM$1,$S324+$Y324+$Z324,$Y324+$Z324)</f>
        <v>974.50250000000005</v>
      </c>
      <c r="BN324" s="27">
        <f>IF($O324&gt;=BN$1,$S324+$Y324+$Z324,$Y324+$Z324)</f>
        <v>974.50250000000005</v>
      </c>
      <c r="BO324" s="27">
        <f>IF($O324&gt;=BO$1,$S324+$Y324+$Z324,$Y324+$Z324)</f>
        <v>974.50250000000005</v>
      </c>
      <c r="BP324" s="27">
        <f>IF($O324&gt;=BP$1,$S324+$Y324+$Z324,$Y324+$Z324)</f>
        <v>974.50250000000005</v>
      </c>
      <c r="BQ324" s="27">
        <f>IF($O324&gt;=BQ$1,$S324+$Y324+$Z324,$Y324+$Z324)</f>
        <v>974.50250000000005</v>
      </c>
      <c r="BR324" s="27">
        <f>IF($O324&gt;=BR$1,$S324+$Y324+$Z324,$Y324+$Z324)</f>
        <v>974.50250000000005</v>
      </c>
      <c r="BS324" s="27">
        <f>IF($O324&gt;=BS$1,$S324+$Y324+$Z324,$Y324+$Z324)</f>
        <v>974.50250000000005</v>
      </c>
      <c r="BT324" s="27">
        <f>IF($O324&gt;=BT$1,$S324+$Y324+$Z324,$Y324+$Z324)</f>
        <v>974.50250000000005</v>
      </c>
      <c r="BU324" s="27">
        <f>IF($O324&gt;=BU$1,$S324+$Y324+$Z324,$Y324+$Z324)</f>
        <v>974.50250000000005</v>
      </c>
      <c r="BV324" s="27">
        <f>IF($O324&gt;=BV$1,$S324+$Y324+$Z324,$Y324+$Z324)</f>
        <v>974.50250000000005</v>
      </c>
      <c r="BW324" s="27">
        <f>IF($O324&gt;=BW$1,$S324+$Y324+$Z324,$Y324+$Z324)</f>
        <v>974.50250000000005</v>
      </c>
      <c r="BX324" s="27">
        <f>IF($O324&gt;=BX$1,$S324+$Y324+$Z324,$Y324+$Z324)</f>
        <v>974.50250000000005</v>
      </c>
      <c r="BY324" s="27">
        <f>IF($O324&gt;=BY$1,$S324+$Y324+$Z324,$Y324+$Z324)</f>
        <v>974.50250000000005</v>
      </c>
      <c r="BZ324" s="27">
        <f>IF($O324&gt;=BZ$1,$S324+$Y324+$Z324,$Y324+$Z324)</f>
        <v>974.50250000000005</v>
      </c>
      <c r="CA324" s="27">
        <f>IF($O324&gt;=CA$1,$S324+$Y324+$Z324,$Y324+$Z324)</f>
        <v>974.50250000000005</v>
      </c>
      <c r="CB324" s="27">
        <f>IF($O324&gt;=CB$1,$S324+$Y324+$Z324,$Y324+$Z324)</f>
        <v>974.50250000000005</v>
      </c>
      <c r="CC324" s="27">
        <f>IF($O324&gt;=CC$1,$S324+$Y324+$Z324,$Y324+$Z324)</f>
        <v>974.50250000000005</v>
      </c>
      <c r="CD324" s="27">
        <f>IF($O324&gt;=CD$1,$S324+$Y324+$Z324,$Y324+$Z324)</f>
        <v>974.50250000000005</v>
      </c>
      <c r="CE324" s="27">
        <f>IF($O324&gt;=CE$1,$S324+$Y324+$Z324,$Y324+$Z324)</f>
        <v>974.50250000000005</v>
      </c>
      <c r="CF324" s="27">
        <f>IF($O324&gt;=CF$1,$S324+$Y324+$Z324,$Y324+$Z324)</f>
        <v>974.50250000000005</v>
      </c>
      <c r="CG324" s="27">
        <f>IF($O324&gt;=CG$1,$S324+$Y324+$Z324,$Y324+$Z324)</f>
        <v>974.50250000000005</v>
      </c>
      <c r="CH324" s="27">
        <f>IF($O324&gt;=CH$1,$S324+$Y324+$Z324,$Y324+$Z324)</f>
        <v>974.50250000000005</v>
      </c>
      <c r="CI324" s="27">
        <f>IF($O324&gt;=CI$1,$S324+$Y324+$Z324,$Y324+$Z324)</f>
        <v>974.50250000000005</v>
      </c>
      <c r="CJ324" s="27">
        <f>IF($O324&gt;=CJ$1,$S324+$Y324+$Z324,$Y324+$Z324)</f>
        <v>974.50250000000005</v>
      </c>
      <c r="CK324" s="27">
        <f>IF($O324&gt;=CK$1,$S324+$Y324+$Z324,$Y324+$Z324)</f>
        <v>974.50250000000005</v>
      </c>
      <c r="CL324" s="27">
        <f>IF($O324&gt;=CL$1,$S324+$Y324+$Z324,$Y324+$Z324)</f>
        <v>974.50250000000005</v>
      </c>
      <c r="CM324" s="27">
        <f>IF($O324&gt;=CM$1,$S324+$Y324+$Z324,$Y324+$Z324)</f>
        <v>974.50250000000005</v>
      </c>
      <c r="CN324" s="27">
        <f>IF($O324&gt;=CN$1,$S324+$Y324,$Y324)</f>
        <v>574.50250000000005</v>
      </c>
      <c r="CO324" s="27">
        <f>IF($O324&gt;=CO$1,$S324+$Y324,$Y324)</f>
        <v>574.50250000000005</v>
      </c>
      <c r="CP324" s="27">
        <f>IF($O324&gt;=CP$1,$S324+$Y324,$Y324)</f>
        <v>574.50250000000005</v>
      </c>
      <c r="CQ324" s="27">
        <f>IF($O324&gt;=CQ$1,$S324+$Y324,$Y324)</f>
        <v>574.50250000000005</v>
      </c>
      <c r="CR324" s="27">
        <f>IF($O324&gt;=CR$1,$S324+$Y324,$Y324)</f>
        <v>574.50250000000005</v>
      </c>
      <c r="CS324" s="27">
        <f>IF($O324&gt;=CS$1,$S324+$Y324,$Y324)</f>
        <v>574.50250000000005</v>
      </c>
      <c r="CT324" s="27">
        <f>IF($O324&gt;=CT$1,$S324+$Y324,$Y324)</f>
        <v>574.50250000000005</v>
      </c>
      <c r="CU324" s="27">
        <f>IF($O324&gt;=CU$1,$S324+$Y324,$Y324)</f>
        <v>574.50250000000005</v>
      </c>
      <c r="CV324" s="27">
        <f>IF($O324&gt;=CV$1,$S324+$Y324,$Y324)</f>
        <v>574.50250000000005</v>
      </c>
      <c r="CW324" s="27">
        <f>IF($O324&gt;=CW$1,$S324+$Y324,$Y324)</f>
        <v>574.50250000000005</v>
      </c>
      <c r="CX324" s="27">
        <f>IF($O324&gt;=CX$1,$S324+$Y324,$Y324)</f>
        <v>574.50250000000005</v>
      </c>
      <c r="CY324" s="27">
        <f>IF($O324&gt;=CY$1,$S324+$Y324,$Y324)</f>
        <v>574.50250000000005</v>
      </c>
      <c r="CZ324" s="27">
        <f>IF($O324&gt;=CZ$1,$S324+$Y324,$Y324)</f>
        <v>574.50250000000005</v>
      </c>
      <c r="DA324" s="27">
        <f>IF($O324&gt;=DA$1,$S324+$Y324,$Y324)</f>
        <v>574.50250000000005</v>
      </c>
      <c r="DB324" s="27">
        <f>IF($O324&gt;=DB$1,$S324+$Y324,$Y324)</f>
        <v>574.50250000000005</v>
      </c>
      <c r="DC324" s="27">
        <f>IF($O324&gt;=DC$1,$S324+$Y324,$Y324)</f>
        <v>574.50250000000005</v>
      </c>
      <c r="DD324" s="27">
        <f>IF($O324&gt;=DD$1,$S324+$Y324,$Y324)</f>
        <v>574.50250000000005</v>
      </c>
      <c r="DE324" s="27">
        <f>IF($O324&gt;=DE$1,$S324+$Y324,$Y324)</f>
        <v>574.50250000000005</v>
      </c>
      <c r="DF324" s="27">
        <f>IF($O324&gt;=DF$1,$S324+$Y324,$Y324)</f>
        <v>574.50250000000005</v>
      </c>
      <c r="DG324" s="27">
        <f>IF($O324&gt;=DG$1,$S324+$Y324,$Y324)</f>
        <v>574.50250000000005</v>
      </c>
      <c r="DH324" s="27">
        <f>IF($O324&gt;=DH$1,$S324+$Y324,$Y324)</f>
        <v>574.50250000000005</v>
      </c>
      <c r="DI324" s="27">
        <f>IF($O324&gt;=DI$1,$S324+$Y324,$Y324)</f>
        <v>574.50250000000005</v>
      </c>
      <c r="DJ324" s="27">
        <f>IF($O324&gt;=DJ$1,$S324+$Y324,$Y324)</f>
        <v>574.50250000000005</v>
      </c>
      <c r="DK324" s="27">
        <f>IF($O324&gt;=DK$1,$S324+$Y324,$Y324)</f>
        <v>574.50250000000005</v>
      </c>
      <c r="DL324" s="27">
        <f>IF($O324&gt;=DL$1,$S324+$Y324,$Y324)</f>
        <v>574.50250000000005</v>
      </c>
      <c r="DM324" s="27">
        <f>IF($O324&gt;=DM$1,$S324+$Y324,$Y324)</f>
        <v>574.50250000000005</v>
      </c>
      <c r="DN324" s="27">
        <f>IF($O324&gt;=DN$1,$S324+$Y324,$Y324)</f>
        <v>574.50250000000005</v>
      </c>
      <c r="DO324" s="27">
        <f>IF($O324&gt;=DO$1,$S324+$Y324,$Y324)</f>
        <v>574.50250000000005</v>
      </c>
      <c r="DP324" s="27">
        <f>IF($O324&gt;=DP$1,$S324+$Y324,$Y324)</f>
        <v>574.50250000000005</v>
      </c>
      <c r="DQ324" s="27">
        <f>IF($O324&gt;=DQ$1,$S324+$Y324,$Y324)</f>
        <v>574.50250000000005</v>
      </c>
      <c r="DR324" s="27">
        <f>IF($O324&gt;=DR$1,$S324+$Y324,$Y324)</f>
        <v>574.50250000000005</v>
      </c>
      <c r="DS324" s="27">
        <f>IF($O324&gt;=DS$1,$S324+$Y324,$Y324)</f>
        <v>574.50250000000005</v>
      </c>
      <c r="DT324" s="27">
        <f>IF($O324&gt;=DT$1,$S324+$Y324,$Y324)</f>
        <v>574.50250000000005</v>
      </c>
      <c r="DU324" s="27">
        <f>IF($O324&gt;=DU$1,$S324+$Y324,$Y324)</f>
        <v>574.50250000000005</v>
      </c>
      <c r="DV324" s="27">
        <f>IF($O324&gt;=DV$1,$S324+$Y324,$Y324)</f>
        <v>574.50250000000005</v>
      </c>
      <c r="DW324" s="27">
        <f>IF($O324&gt;=DW$1,$S324+$Y324,$Y324)</f>
        <v>574.50250000000005</v>
      </c>
      <c r="DX324" s="27">
        <f>IF($O324&gt;=DX$1,$S324+$Y324,$Y324)</f>
        <v>574.50250000000005</v>
      </c>
      <c r="DY324" s="27">
        <f>IF($O324&gt;=DY$1,$S324+$Y324,$Y324)</f>
        <v>574.50250000000005</v>
      </c>
      <c r="DZ324" s="27">
        <f>IF($O324&gt;=DZ$1,$S324+$Y324,$Y324)</f>
        <v>574.50250000000005</v>
      </c>
      <c r="EA324" s="27">
        <f>IF($O324&gt;=EA$1,$S324+$Y324,$Y324)</f>
        <v>574.50250000000005</v>
      </c>
      <c r="EB324" s="27">
        <f>IF($O324&gt;=EB$1,$S324+$Y324,$Y324)</f>
        <v>574.50250000000005</v>
      </c>
      <c r="EC324" s="27">
        <f>IF($O324&gt;=EC$1,$S324+$Y324,$Y324)</f>
        <v>574.50250000000005</v>
      </c>
      <c r="ED324" s="27">
        <f>IF($O324&gt;=ED$1,$S324+$Y324,$Y324)</f>
        <v>574.50250000000005</v>
      </c>
      <c r="EE324" s="27">
        <f>IF($O324&gt;=EE$1,$S324+$Y324,$Y324)</f>
        <v>574.50250000000005</v>
      </c>
      <c r="EF324" s="27">
        <f>IF($O324&gt;=EF$1,$S324+$Y324,$Y324)</f>
        <v>574.50250000000005</v>
      </c>
      <c r="EG324" s="27">
        <f>IF($O324&gt;=EG$1,$S324+$Y324,$Y324)</f>
        <v>574.50250000000005</v>
      </c>
      <c r="EH324" s="27">
        <f>IF($O324&gt;=EH$1,$S324+$Y324,$Y324)</f>
        <v>574.50250000000005</v>
      </c>
      <c r="EI324" s="27">
        <f>IF($O324&gt;=EI$1,$S324+$Y324,$Y324)</f>
        <v>574.50250000000005</v>
      </c>
      <c r="EJ324" s="27">
        <f>IF($O324&gt;=EJ$1,$S324+$Y324,$Y324)</f>
        <v>574.50250000000005</v>
      </c>
      <c r="EK324" s="27">
        <f>IF($O324&gt;=EK$1,$S324+$Y324,$Y324)</f>
        <v>574.50250000000005</v>
      </c>
      <c r="EL324" s="27">
        <f>IF($O324&gt;=EL$1,$S324+$Y324,$Y324)</f>
        <v>574.50250000000005</v>
      </c>
      <c r="EM324" s="27">
        <f>IF($O324&gt;=EM$1,$S324+$Y324,$Y324)</f>
        <v>574.50250000000005</v>
      </c>
      <c r="EN324" s="27">
        <f>IF($O324&gt;=EN$1,$S324+$Y324,$Y324)</f>
        <v>574.50250000000005</v>
      </c>
      <c r="EO324" s="27">
        <f>IF($O324&gt;=EO$1,$S324+$Y324,$Y324)</f>
        <v>574.50250000000005</v>
      </c>
      <c r="EP324" s="27">
        <f>IF($O324&gt;=EP$1,$S324+$Y324,$Y324)</f>
        <v>574.50250000000005</v>
      </c>
      <c r="EQ324" s="27">
        <f>IF($O324&gt;=EQ$1,$S324+$Y324,$Y324)</f>
        <v>574.50250000000005</v>
      </c>
      <c r="ER324" s="27">
        <f>IF($O324&gt;=ER$1,$S324+$Y324,$Y324)</f>
        <v>574.50250000000005</v>
      </c>
      <c r="ES324" s="27">
        <f>IF($O324&gt;=ES$1,$S324+$Y324,$Y324)</f>
        <v>574.50250000000005</v>
      </c>
      <c r="ET324" s="27">
        <f>IF($O324&gt;=ET$1,$S324+$Y324,$Y324)</f>
        <v>574.50250000000005</v>
      </c>
      <c r="EU324" s="27">
        <f>IF($O324&gt;=EU$1,$S324+$Y324,$Y324)</f>
        <v>574.50250000000005</v>
      </c>
      <c r="EV324" s="27">
        <f>IF($O324&gt;=EV$1,$S324,0)</f>
        <v>0</v>
      </c>
      <c r="EW324" s="27">
        <f>IF($O324&gt;=EW$1,$S324,0)</f>
        <v>0</v>
      </c>
      <c r="EX324" s="27">
        <f>IF($O324&gt;=EX$1,$S324,0)</f>
        <v>0</v>
      </c>
      <c r="EY324" s="27">
        <f>IF($O324&gt;=EY$1,$S324,0)</f>
        <v>0</v>
      </c>
      <c r="EZ324" s="27">
        <f>IF($O324&gt;=EZ$1,$S324,0)</f>
        <v>0</v>
      </c>
      <c r="FA324" s="27">
        <f>IF($O324&gt;=FA$1,$S324,0)</f>
        <v>0</v>
      </c>
      <c r="FB324" s="27">
        <f>IF($O324&gt;=FB$1,$S324,0)</f>
        <v>0</v>
      </c>
      <c r="FC324" s="27">
        <f>IF($O324&gt;=FC$1,$S324,0)</f>
        <v>0</v>
      </c>
      <c r="FD324" s="27">
        <f>IF($O324&gt;=FD$1,$S324,0)</f>
        <v>0</v>
      </c>
      <c r="FE324" s="27">
        <f>IF($O324&gt;=FE$1,$S324,0)</f>
        <v>0</v>
      </c>
      <c r="FF324" s="27">
        <f>IF($O324&gt;=FF$1,$S324,0)</f>
        <v>0</v>
      </c>
      <c r="FG324" s="27">
        <f>IF($O324&gt;=FG$1,$S324,0)</f>
        <v>0</v>
      </c>
      <c r="FH324" s="27">
        <f>IF($O324&gt;=FH$1,$S324,0)</f>
        <v>0</v>
      </c>
      <c r="FI324" s="27">
        <f>IF($O324&gt;=FI$1,$S324,0)</f>
        <v>0</v>
      </c>
      <c r="FJ324" s="27">
        <f>IF($O324&gt;=FJ$1,$S324,0)</f>
        <v>0</v>
      </c>
      <c r="FK324" s="27">
        <f>IF($O324&gt;=FK$1,$S324,0)</f>
        <v>0</v>
      </c>
      <c r="FL324" s="27">
        <f>IF($O324&gt;=FL$1,$S324,0)</f>
        <v>0</v>
      </c>
      <c r="FM324" s="27">
        <f>IF($O324&gt;=FM$1,$S324,0)</f>
        <v>0</v>
      </c>
      <c r="FN324" s="27">
        <f>IF($O324&gt;=FN$1,$S324,0)</f>
        <v>0</v>
      </c>
      <c r="FO324" s="27">
        <f>IF($O324&gt;=FO$1,$S324,0)</f>
        <v>0</v>
      </c>
      <c r="FP324" s="27">
        <f>IF($O324&gt;=FP$1,$S324,0)</f>
        <v>0</v>
      </c>
      <c r="FQ324" s="27">
        <f>IF($O324&gt;=FQ$1,$S324,0)</f>
        <v>0</v>
      </c>
      <c r="FR324" s="27">
        <f>IF($O324&gt;=FR$1,$S324,0)</f>
        <v>0</v>
      </c>
      <c r="FS324" s="27">
        <f>IF($O324&gt;=FS$1,$S324,0)</f>
        <v>0</v>
      </c>
      <c r="FT324" s="27">
        <f>IF($O324&gt;=FT$1,$S324,0)</f>
        <v>0</v>
      </c>
      <c r="FU324" s="27">
        <f>IF($O324&gt;=FU$1,$S324,0)</f>
        <v>0</v>
      </c>
      <c r="FV324" s="27">
        <f>IF($O324&gt;=FV$1,$S324,0)</f>
        <v>0</v>
      </c>
      <c r="FW324" s="27">
        <f>IF($O324&gt;=FW$1,$S324,0)</f>
        <v>0</v>
      </c>
      <c r="FX324" s="27">
        <f>IF($O324&gt;=FX$1,$S324,0)</f>
        <v>0</v>
      </c>
      <c r="FY324" s="27">
        <f>IF($O324&gt;=FY$1,$S324,0)</f>
        <v>0</v>
      </c>
      <c r="FZ324" s="27">
        <f>IF($O324&gt;=FZ$1,$S324,0)</f>
        <v>0</v>
      </c>
      <c r="GA324" s="27">
        <f>IF($O324&gt;=GA$1,$S324,0)</f>
        <v>0</v>
      </c>
      <c r="GB324" s="27">
        <f>IF($O324&gt;=GB$1,$S324,0)</f>
        <v>0</v>
      </c>
      <c r="GC324" s="27">
        <f>IF($O324&gt;=GC$1,$S324,0)</f>
        <v>0</v>
      </c>
      <c r="GD324" s="27">
        <f>IF($O324&gt;=GD$1,$S324,0)</f>
        <v>0</v>
      </c>
      <c r="GE324" s="27">
        <f>IF($O324&gt;=GE$1,$S324,0)</f>
        <v>0</v>
      </c>
      <c r="GF324" s="27">
        <f>IF($O324&gt;=GF$1,$S324,0)</f>
        <v>0</v>
      </c>
      <c r="GG324" s="27">
        <f>IF($O324&gt;=GG$1,$S324,0)</f>
        <v>0</v>
      </c>
      <c r="GH324" s="27">
        <f>IF($O324&gt;=GH$1,$S324,0)</f>
        <v>0</v>
      </c>
      <c r="GI324" s="27">
        <f>IF($O324&gt;=GI$1,$S324,0)</f>
        <v>0</v>
      </c>
      <c r="GJ324" s="27">
        <f>IF($O324&gt;=GJ$1,$S324,0)</f>
        <v>0</v>
      </c>
      <c r="GK324" s="27">
        <f>IF($O324&gt;=GK$1,$S324,0)</f>
        <v>0</v>
      </c>
      <c r="GL324" s="27">
        <f>IF($O324&gt;=GL$1,$S324,0)</f>
        <v>0</v>
      </c>
      <c r="GM324" s="27">
        <f>IF($O324&gt;=GM$1,$S324,0)</f>
        <v>0</v>
      </c>
      <c r="GN324" s="27">
        <f>IF($O324&gt;=GN$1,$S324,0)</f>
        <v>0</v>
      </c>
      <c r="GO324" s="27">
        <f>IF($O324&gt;=GO$1,$S324,0)</f>
        <v>0</v>
      </c>
      <c r="GP324" s="27">
        <f>IF($O324&gt;=GP$1,$S324,0)</f>
        <v>0</v>
      </c>
      <c r="GQ324" s="27">
        <f>IF($O324&gt;=GQ$1,$S324,0)</f>
        <v>0</v>
      </c>
      <c r="GR324" s="27">
        <f>IF($O324&gt;=GR$1,$S324,0)</f>
        <v>0</v>
      </c>
      <c r="GS324" s="27">
        <f>IF($O324&gt;=GS$1,$S324,0)</f>
        <v>0</v>
      </c>
      <c r="GT324" s="27">
        <f>IF($O324&gt;=GT$1,$S324,0)</f>
        <v>0</v>
      </c>
      <c r="GU324" s="27">
        <f>IF($O324&gt;=GU$1,$S324,0)</f>
        <v>0</v>
      </c>
      <c r="GV324" s="27">
        <f>IF($O324&gt;=GV$1,$S324,0)</f>
        <v>0</v>
      </c>
      <c r="GW324" s="27">
        <f>IF($O324&gt;=GW$1,$S324,0)</f>
        <v>0</v>
      </c>
      <c r="GX324" s="27">
        <f>IF($O324&gt;=GX$1,$S324,0)</f>
        <v>0</v>
      </c>
      <c r="GY324" s="27">
        <f>IF($O324&gt;=GY$1,$S324,0)</f>
        <v>0</v>
      </c>
      <c r="GZ324" s="27">
        <f>IF($O324&gt;=GZ$1,$S324,0)</f>
        <v>0</v>
      </c>
      <c r="HA324" s="27">
        <f>IF($O324&gt;=HA$1,$S324,0)</f>
        <v>0</v>
      </c>
      <c r="HB324" s="27">
        <f>IF($O324&gt;=HB$1,$S324,0)</f>
        <v>0</v>
      </c>
      <c r="HC324" s="27">
        <f>IF($O324&gt;=HC$1,$S324,0)</f>
        <v>0</v>
      </c>
    </row>
    <row r="325" spans="1:211">
      <c r="A325" s="3">
        <v>47279</v>
      </c>
      <c r="B325" s="3" t="s">
        <v>289</v>
      </c>
      <c r="C325" s="3" t="s">
        <v>107</v>
      </c>
      <c r="D325" s="3">
        <v>48</v>
      </c>
      <c r="E325" s="4">
        <v>33807</v>
      </c>
      <c r="F325" s="5">
        <v>25.92876712328767</v>
      </c>
      <c r="G325" s="3" t="s">
        <v>99</v>
      </c>
      <c r="H325" s="4">
        <v>25806</v>
      </c>
      <c r="I325" s="9" t="s">
        <v>826</v>
      </c>
      <c r="J325" s="5">
        <v>3626.81</v>
      </c>
      <c r="K325" s="31">
        <v>338</v>
      </c>
      <c r="L325" s="32">
        <v>26</v>
      </c>
      <c r="M325" s="33">
        <f>VLOOKUP(L325,FIND,3,TRUE)</f>
        <v>1.5</v>
      </c>
      <c r="N325" s="32">
        <f>IF(L325&gt;30,180,VLOOKUP(L325,TEMPO,2,FALSE))</f>
        <v>156</v>
      </c>
      <c r="O325" s="32">
        <f>IF(R325&gt;0,4,N325)</f>
        <v>156</v>
      </c>
      <c r="P325" s="96">
        <f>J325*M325*L325</f>
        <v>141445.59</v>
      </c>
      <c r="Q325" s="96">
        <f>10934.45*2</f>
        <v>21868.9</v>
      </c>
      <c r="R325" s="96">
        <f>IF(P325&lt;=Q325,P325/4,0)</f>
        <v>0</v>
      </c>
      <c r="S325" s="5">
        <f>IF(P325&gt;=Q325,P325/N325,0)</f>
        <v>906.70249999999999</v>
      </c>
      <c r="T325" s="3"/>
      <c r="U325" s="3">
        <f>IF(T325="",1,0)</f>
        <v>1</v>
      </c>
      <c r="V325" s="3">
        <v>643</v>
      </c>
      <c r="W325" s="5">
        <v>0</v>
      </c>
      <c r="X325" s="5">
        <v>164.39</v>
      </c>
      <c r="Y325" s="5">
        <f>X325*W325</f>
        <v>0</v>
      </c>
      <c r="Z325" s="5">
        <v>400</v>
      </c>
      <c r="AA325" s="5">
        <f>S325+Y325+Z325</f>
        <v>1306.7024999999999</v>
      </c>
      <c r="AB325" s="39">
        <f>(J325/12+J325/12*1.3333333333+450/12+J325/30*6/12+J325)*1.3+Y325+Z325+153.9</f>
        <v>6312.8608555424589</v>
      </c>
      <c r="AC325" s="39" t="s">
        <v>107</v>
      </c>
      <c r="AD325" s="39">
        <f>J325*1.3+400+153.9</f>
        <v>5268.7529999999997</v>
      </c>
      <c r="AE325" s="39">
        <f>SUMIFS('CUSTO MENSAL FUNC NOVO'!H:H,'CUSTO MENSAL FUNC NOVO'!A:A,'VALORES MENSAIS'!AC325)</f>
        <v>3348.9422500000001</v>
      </c>
      <c r="AF325" s="27">
        <f>IF($R325&gt;0,$R325,$S325)+$Y325+$Z325</f>
        <v>1306.7024999999999</v>
      </c>
      <c r="AG325" s="27">
        <f>IF($R325&gt;0,$R325,$S325)+$Y325+$Z325</f>
        <v>1306.7024999999999</v>
      </c>
      <c r="AH325" s="27">
        <f>IF($R325&gt;0,$R325,$S325)+$Y325+$Z325</f>
        <v>1306.7024999999999</v>
      </c>
      <c r="AI325" s="27">
        <f>IF($R325&gt;0,$R325,$S325)+$Y325+$Z325</f>
        <v>1306.7024999999999</v>
      </c>
      <c r="AJ325" s="27">
        <f>IF($O325&gt;=AJ$1,$S325+$Y325+$Z325,$Y325+$Z325)</f>
        <v>1306.7024999999999</v>
      </c>
      <c r="AK325" s="27">
        <f>IF($O325&gt;=AK$1,$S325+$Y325+$Z325,$Y325+$Z325)</f>
        <v>1306.7024999999999</v>
      </c>
      <c r="AL325" s="27">
        <f>IF($O325&gt;=AL$1,$S325+$Y325+$Z325,$Y325+$Z325)</f>
        <v>1306.7024999999999</v>
      </c>
      <c r="AM325" s="27">
        <f>IF($O325&gt;=AM$1,$S325+$Y325+$Z325,$Y325+$Z325)</f>
        <v>1306.7024999999999</v>
      </c>
      <c r="AN325" s="27">
        <f>IF($O325&gt;=AN$1,$S325+$Y325+$Z325,$Y325+$Z325)</f>
        <v>1306.7024999999999</v>
      </c>
      <c r="AO325" s="27">
        <f>IF($O325&gt;=AO$1,$S325+$Y325+$Z325,$Y325+$Z325)</f>
        <v>1306.7024999999999</v>
      </c>
      <c r="AP325" s="27">
        <f>IF($O325&gt;=AP$1,$S325+$Y325+$Z325,$Y325+$Z325)</f>
        <v>1306.7024999999999</v>
      </c>
      <c r="AQ325" s="27">
        <f>IF($O325&gt;=AQ$1,$S325+$Y325+$Z325,$Y325+$Z325)</f>
        <v>1306.7024999999999</v>
      </c>
      <c r="AR325" s="27">
        <f>IF($O325&gt;=AR$1,$S325+$Y325+$Z325,$Y325+$Z325)</f>
        <v>1306.7024999999999</v>
      </c>
      <c r="AS325" s="27">
        <f>IF($O325&gt;=AS$1,$S325+$Y325+$Z325,$Y325+$Z325)</f>
        <v>1306.7024999999999</v>
      </c>
      <c r="AT325" s="27">
        <f>IF($O325&gt;=AT$1,$S325+$Y325+$Z325,$Y325+$Z325)</f>
        <v>1306.7024999999999</v>
      </c>
      <c r="AU325" s="27">
        <f>IF($O325&gt;=AU$1,$S325+$Y325+$Z325,$Y325+$Z325)</f>
        <v>1306.7024999999999</v>
      </c>
      <c r="AV325" s="27">
        <f>IF($O325&gt;=AV$1,$S325+$Y325+$Z325,$Y325+$Z325)</f>
        <v>1306.7024999999999</v>
      </c>
      <c r="AW325" s="27">
        <f>IF($O325&gt;=AW$1,$S325+$Y325+$Z325,$Y325+$Z325)</f>
        <v>1306.7024999999999</v>
      </c>
      <c r="AX325" s="27">
        <f>IF($O325&gt;=AX$1,$S325+$Y325+$Z325,$Y325+$Z325)</f>
        <v>1306.7024999999999</v>
      </c>
      <c r="AY325" s="27">
        <f>IF($O325&gt;=AY$1,$S325+$Y325+$Z325,$Y325+$Z325)</f>
        <v>1306.7024999999999</v>
      </c>
      <c r="AZ325" s="27">
        <f>IF($O325&gt;=AZ$1,$S325+$Y325+$Z325,$Y325+$Z325)</f>
        <v>1306.7024999999999</v>
      </c>
      <c r="BA325" s="27">
        <f>IF($O325&gt;=BA$1,$S325+$Y325+$Z325,$Y325+$Z325)</f>
        <v>1306.7024999999999</v>
      </c>
      <c r="BB325" s="27">
        <f>IF($O325&gt;=BB$1,$S325+$Y325+$Z325,$Y325+$Z325)</f>
        <v>1306.7024999999999</v>
      </c>
      <c r="BC325" s="27">
        <f>IF($O325&gt;=BC$1,$S325+$Y325+$Z325,$Y325+$Z325)</f>
        <v>1306.7024999999999</v>
      </c>
      <c r="BD325" s="27">
        <f>IF($O325&gt;=BD$1,$S325+$Y325+$Z325,$Y325+$Z325)</f>
        <v>1306.7024999999999</v>
      </c>
      <c r="BE325" s="27">
        <f>IF($O325&gt;=BE$1,$S325+$Y325+$Z325,$Y325+$Z325)</f>
        <v>1306.7024999999999</v>
      </c>
      <c r="BF325" s="27">
        <f>IF($O325&gt;=BF$1,$S325+$Y325+$Z325,$Y325+$Z325)</f>
        <v>1306.7024999999999</v>
      </c>
      <c r="BG325" s="27">
        <f>IF($O325&gt;=BG$1,$S325+$Y325+$Z325,$Y325+$Z325)</f>
        <v>1306.7024999999999</v>
      </c>
      <c r="BH325" s="27">
        <f>IF($O325&gt;=BH$1,$S325+$Y325+$Z325,$Y325+$Z325)</f>
        <v>1306.7024999999999</v>
      </c>
      <c r="BI325" s="27">
        <f>IF($O325&gt;=BI$1,$S325+$Y325+$Z325,$Y325+$Z325)</f>
        <v>1306.7024999999999</v>
      </c>
      <c r="BJ325" s="27">
        <f>IF($O325&gt;=BJ$1,$S325+$Y325+$Z325,$Y325+$Z325)</f>
        <v>1306.7024999999999</v>
      </c>
      <c r="BK325" s="27">
        <f>IF($O325&gt;=BK$1,$S325+$Y325+$Z325,$Y325+$Z325)</f>
        <v>1306.7024999999999</v>
      </c>
      <c r="BL325" s="27">
        <f>IF($O325&gt;=BL$1,$S325+$Y325+$Z325,$Y325+$Z325)</f>
        <v>1306.7024999999999</v>
      </c>
      <c r="BM325" s="27">
        <f>IF($O325&gt;=BM$1,$S325+$Y325+$Z325,$Y325+$Z325)</f>
        <v>1306.7024999999999</v>
      </c>
      <c r="BN325" s="27">
        <f>IF($O325&gt;=BN$1,$S325+$Y325+$Z325,$Y325+$Z325)</f>
        <v>1306.7024999999999</v>
      </c>
      <c r="BO325" s="27">
        <f>IF($O325&gt;=BO$1,$S325+$Y325+$Z325,$Y325+$Z325)</f>
        <v>1306.7024999999999</v>
      </c>
      <c r="BP325" s="27">
        <f>IF($O325&gt;=BP$1,$S325+$Y325+$Z325,$Y325+$Z325)</f>
        <v>1306.7024999999999</v>
      </c>
      <c r="BQ325" s="27">
        <f>IF($O325&gt;=BQ$1,$S325+$Y325+$Z325,$Y325+$Z325)</f>
        <v>1306.7024999999999</v>
      </c>
      <c r="BR325" s="27">
        <f>IF($O325&gt;=BR$1,$S325+$Y325+$Z325,$Y325+$Z325)</f>
        <v>1306.7024999999999</v>
      </c>
      <c r="BS325" s="27">
        <f>IF($O325&gt;=BS$1,$S325+$Y325+$Z325,$Y325+$Z325)</f>
        <v>1306.7024999999999</v>
      </c>
      <c r="BT325" s="27">
        <f>IF($O325&gt;=BT$1,$S325+$Y325+$Z325,$Y325+$Z325)</f>
        <v>1306.7024999999999</v>
      </c>
      <c r="BU325" s="27">
        <f>IF($O325&gt;=BU$1,$S325+$Y325+$Z325,$Y325+$Z325)</f>
        <v>1306.7024999999999</v>
      </c>
      <c r="BV325" s="27">
        <f>IF($O325&gt;=BV$1,$S325+$Y325+$Z325,$Y325+$Z325)</f>
        <v>1306.7024999999999</v>
      </c>
      <c r="BW325" s="27">
        <f>IF($O325&gt;=BW$1,$S325+$Y325+$Z325,$Y325+$Z325)</f>
        <v>1306.7024999999999</v>
      </c>
      <c r="BX325" s="27">
        <f>IF($O325&gt;=BX$1,$S325+$Y325+$Z325,$Y325+$Z325)</f>
        <v>1306.7024999999999</v>
      </c>
      <c r="BY325" s="27">
        <f>IF($O325&gt;=BY$1,$S325+$Y325+$Z325,$Y325+$Z325)</f>
        <v>1306.7024999999999</v>
      </c>
      <c r="BZ325" s="27">
        <f>IF($O325&gt;=BZ$1,$S325+$Y325+$Z325,$Y325+$Z325)</f>
        <v>1306.7024999999999</v>
      </c>
      <c r="CA325" s="27">
        <f>IF($O325&gt;=CA$1,$S325+$Y325+$Z325,$Y325+$Z325)</f>
        <v>1306.7024999999999</v>
      </c>
      <c r="CB325" s="27">
        <f>IF($O325&gt;=CB$1,$S325+$Y325+$Z325,$Y325+$Z325)</f>
        <v>1306.7024999999999</v>
      </c>
      <c r="CC325" s="27">
        <f>IF($O325&gt;=CC$1,$S325+$Y325+$Z325,$Y325+$Z325)</f>
        <v>1306.7024999999999</v>
      </c>
      <c r="CD325" s="27">
        <f>IF($O325&gt;=CD$1,$S325+$Y325+$Z325,$Y325+$Z325)</f>
        <v>1306.7024999999999</v>
      </c>
      <c r="CE325" s="27">
        <f>IF($O325&gt;=CE$1,$S325+$Y325+$Z325,$Y325+$Z325)</f>
        <v>1306.7024999999999</v>
      </c>
      <c r="CF325" s="27">
        <f>IF($O325&gt;=CF$1,$S325+$Y325+$Z325,$Y325+$Z325)</f>
        <v>1306.7024999999999</v>
      </c>
      <c r="CG325" s="27">
        <f>IF($O325&gt;=CG$1,$S325+$Y325+$Z325,$Y325+$Z325)</f>
        <v>1306.7024999999999</v>
      </c>
      <c r="CH325" s="27">
        <f>IF($O325&gt;=CH$1,$S325+$Y325+$Z325,$Y325+$Z325)</f>
        <v>1306.7024999999999</v>
      </c>
      <c r="CI325" s="27">
        <f>IF($O325&gt;=CI$1,$S325+$Y325+$Z325,$Y325+$Z325)</f>
        <v>1306.7024999999999</v>
      </c>
      <c r="CJ325" s="27">
        <f>IF($O325&gt;=CJ$1,$S325+$Y325+$Z325,$Y325+$Z325)</f>
        <v>1306.7024999999999</v>
      </c>
      <c r="CK325" s="27">
        <f>IF($O325&gt;=CK$1,$S325+$Y325+$Z325,$Y325+$Z325)</f>
        <v>1306.7024999999999</v>
      </c>
      <c r="CL325" s="27">
        <f>IF($O325&gt;=CL$1,$S325+$Y325+$Z325,$Y325+$Z325)</f>
        <v>1306.7024999999999</v>
      </c>
      <c r="CM325" s="27">
        <f>IF($O325&gt;=CM$1,$S325+$Y325+$Z325,$Y325+$Z325)</f>
        <v>1306.7024999999999</v>
      </c>
      <c r="CN325" s="27">
        <f>IF($O325&gt;=CN$1,$S325+$Y325,$Y325)</f>
        <v>906.70249999999999</v>
      </c>
      <c r="CO325" s="27">
        <f>IF($O325&gt;=CO$1,$S325+$Y325,$Y325)</f>
        <v>906.70249999999999</v>
      </c>
      <c r="CP325" s="27">
        <f>IF($O325&gt;=CP$1,$S325+$Y325,$Y325)</f>
        <v>906.70249999999999</v>
      </c>
      <c r="CQ325" s="27">
        <f>IF($O325&gt;=CQ$1,$S325+$Y325,$Y325)</f>
        <v>906.70249999999999</v>
      </c>
      <c r="CR325" s="27">
        <f>IF($O325&gt;=CR$1,$S325+$Y325,$Y325)</f>
        <v>906.70249999999999</v>
      </c>
      <c r="CS325" s="27">
        <f>IF($O325&gt;=CS$1,$S325+$Y325,$Y325)</f>
        <v>906.70249999999999</v>
      </c>
      <c r="CT325" s="27">
        <f>IF($O325&gt;=CT$1,$S325+$Y325,$Y325)</f>
        <v>906.70249999999999</v>
      </c>
      <c r="CU325" s="27">
        <f>IF($O325&gt;=CU$1,$S325+$Y325,$Y325)</f>
        <v>906.70249999999999</v>
      </c>
      <c r="CV325" s="27">
        <f>IF($O325&gt;=CV$1,$S325+$Y325,$Y325)</f>
        <v>906.70249999999999</v>
      </c>
      <c r="CW325" s="27">
        <f>IF($O325&gt;=CW$1,$S325+$Y325,$Y325)</f>
        <v>906.70249999999999</v>
      </c>
      <c r="CX325" s="27">
        <f>IF($O325&gt;=CX$1,$S325+$Y325,$Y325)</f>
        <v>906.70249999999999</v>
      </c>
      <c r="CY325" s="27">
        <f>IF($O325&gt;=CY$1,$S325+$Y325,$Y325)</f>
        <v>906.70249999999999</v>
      </c>
      <c r="CZ325" s="27">
        <f>IF($O325&gt;=CZ$1,$S325+$Y325,$Y325)</f>
        <v>906.70249999999999</v>
      </c>
      <c r="DA325" s="27">
        <f>IF($O325&gt;=DA$1,$S325+$Y325,$Y325)</f>
        <v>906.70249999999999</v>
      </c>
      <c r="DB325" s="27">
        <f>IF($O325&gt;=DB$1,$S325+$Y325,$Y325)</f>
        <v>906.70249999999999</v>
      </c>
      <c r="DC325" s="27">
        <f>IF($O325&gt;=DC$1,$S325+$Y325,$Y325)</f>
        <v>906.70249999999999</v>
      </c>
      <c r="DD325" s="27">
        <f>IF($O325&gt;=DD$1,$S325+$Y325,$Y325)</f>
        <v>906.70249999999999</v>
      </c>
      <c r="DE325" s="27">
        <f>IF($O325&gt;=DE$1,$S325+$Y325,$Y325)</f>
        <v>906.70249999999999</v>
      </c>
      <c r="DF325" s="27">
        <f>IF($O325&gt;=DF$1,$S325+$Y325,$Y325)</f>
        <v>906.70249999999999</v>
      </c>
      <c r="DG325" s="27">
        <f>IF($O325&gt;=DG$1,$S325+$Y325,$Y325)</f>
        <v>906.70249999999999</v>
      </c>
      <c r="DH325" s="27">
        <f>IF($O325&gt;=DH$1,$S325+$Y325,$Y325)</f>
        <v>906.70249999999999</v>
      </c>
      <c r="DI325" s="27">
        <f>IF($O325&gt;=DI$1,$S325+$Y325,$Y325)</f>
        <v>906.70249999999999</v>
      </c>
      <c r="DJ325" s="27">
        <f>IF($O325&gt;=DJ$1,$S325+$Y325,$Y325)</f>
        <v>906.70249999999999</v>
      </c>
      <c r="DK325" s="27">
        <f>IF($O325&gt;=DK$1,$S325+$Y325,$Y325)</f>
        <v>906.70249999999999</v>
      </c>
      <c r="DL325" s="27">
        <f>IF($O325&gt;=DL$1,$S325+$Y325,$Y325)</f>
        <v>906.70249999999999</v>
      </c>
      <c r="DM325" s="27">
        <f>IF($O325&gt;=DM$1,$S325+$Y325,$Y325)</f>
        <v>906.70249999999999</v>
      </c>
      <c r="DN325" s="27">
        <f>IF($O325&gt;=DN$1,$S325+$Y325,$Y325)</f>
        <v>906.70249999999999</v>
      </c>
      <c r="DO325" s="27">
        <f>IF($O325&gt;=DO$1,$S325+$Y325,$Y325)</f>
        <v>906.70249999999999</v>
      </c>
      <c r="DP325" s="27">
        <f>IF($O325&gt;=DP$1,$S325+$Y325,$Y325)</f>
        <v>906.70249999999999</v>
      </c>
      <c r="DQ325" s="27">
        <f>IF($O325&gt;=DQ$1,$S325+$Y325,$Y325)</f>
        <v>906.70249999999999</v>
      </c>
      <c r="DR325" s="27">
        <f>IF($O325&gt;=DR$1,$S325+$Y325,$Y325)</f>
        <v>906.70249999999999</v>
      </c>
      <c r="DS325" s="27">
        <f>IF($O325&gt;=DS$1,$S325+$Y325,$Y325)</f>
        <v>906.70249999999999</v>
      </c>
      <c r="DT325" s="27">
        <f>IF($O325&gt;=DT$1,$S325+$Y325,$Y325)</f>
        <v>906.70249999999999</v>
      </c>
      <c r="DU325" s="27">
        <f>IF($O325&gt;=DU$1,$S325+$Y325,$Y325)</f>
        <v>906.70249999999999</v>
      </c>
      <c r="DV325" s="27">
        <f>IF($O325&gt;=DV$1,$S325+$Y325,$Y325)</f>
        <v>906.70249999999999</v>
      </c>
      <c r="DW325" s="27">
        <f>IF($O325&gt;=DW$1,$S325+$Y325,$Y325)</f>
        <v>906.70249999999999</v>
      </c>
      <c r="DX325" s="27">
        <f>IF($O325&gt;=DX$1,$S325+$Y325,$Y325)</f>
        <v>906.70249999999999</v>
      </c>
      <c r="DY325" s="27">
        <f>IF($O325&gt;=DY$1,$S325+$Y325,$Y325)</f>
        <v>906.70249999999999</v>
      </c>
      <c r="DZ325" s="27">
        <f>IF($O325&gt;=DZ$1,$S325+$Y325,$Y325)</f>
        <v>906.70249999999999</v>
      </c>
      <c r="EA325" s="27">
        <f>IF($O325&gt;=EA$1,$S325+$Y325,$Y325)</f>
        <v>906.70249999999999</v>
      </c>
      <c r="EB325" s="27">
        <f>IF($O325&gt;=EB$1,$S325+$Y325,$Y325)</f>
        <v>906.70249999999999</v>
      </c>
      <c r="EC325" s="27">
        <f>IF($O325&gt;=EC$1,$S325+$Y325,$Y325)</f>
        <v>906.70249999999999</v>
      </c>
      <c r="ED325" s="27">
        <f>IF($O325&gt;=ED$1,$S325+$Y325,$Y325)</f>
        <v>906.70249999999999</v>
      </c>
      <c r="EE325" s="27">
        <f>IF($O325&gt;=EE$1,$S325+$Y325,$Y325)</f>
        <v>906.70249999999999</v>
      </c>
      <c r="EF325" s="27">
        <f>IF($O325&gt;=EF$1,$S325+$Y325,$Y325)</f>
        <v>906.70249999999999</v>
      </c>
      <c r="EG325" s="27">
        <f>IF($O325&gt;=EG$1,$S325+$Y325,$Y325)</f>
        <v>906.70249999999999</v>
      </c>
      <c r="EH325" s="27">
        <f>IF($O325&gt;=EH$1,$S325+$Y325,$Y325)</f>
        <v>906.70249999999999</v>
      </c>
      <c r="EI325" s="27">
        <f>IF($O325&gt;=EI$1,$S325+$Y325,$Y325)</f>
        <v>906.70249999999999</v>
      </c>
      <c r="EJ325" s="27">
        <f>IF($O325&gt;=EJ$1,$S325+$Y325,$Y325)</f>
        <v>906.70249999999999</v>
      </c>
      <c r="EK325" s="27">
        <f>IF($O325&gt;=EK$1,$S325+$Y325,$Y325)</f>
        <v>906.70249999999999</v>
      </c>
      <c r="EL325" s="27">
        <f>IF($O325&gt;=EL$1,$S325+$Y325,$Y325)</f>
        <v>906.70249999999999</v>
      </c>
      <c r="EM325" s="27">
        <f>IF($O325&gt;=EM$1,$S325+$Y325,$Y325)</f>
        <v>906.70249999999999</v>
      </c>
      <c r="EN325" s="27">
        <f>IF($O325&gt;=EN$1,$S325+$Y325,$Y325)</f>
        <v>906.70249999999999</v>
      </c>
      <c r="EO325" s="27">
        <f>IF($O325&gt;=EO$1,$S325+$Y325,$Y325)</f>
        <v>906.70249999999999</v>
      </c>
      <c r="EP325" s="27">
        <f>IF($O325&gt;=EP$1,$S325+$Y325,$Y325)</f>
        <v>906.70249999999999</v>
      </c>
      <c r="EQ325" s="27">
        <f>IF($O325&gt;=EQ$1,$S325+$Y325,$Y325)</f>
        <v>906.70249999999999</v>
      </c>
      <c r="ER325" s="27">
        <f>IF($O325&gt;=ER$1,$S325+$Y325,$Y325)</f>
        <v>906.70249999999999</v>
      </c>
      <c r="ES325" s="27">
        <f>IF($O325&gt;=ES$1,$S325+$Y325,$Y325)</f>
        <v>906.70249999999999</v>
      </c>
      <c r="ET325" s="27">
        <f>IF($O325&gt;=ET$1,$S325+$Y325,$Y325)</f>
        <v>906.70249999999999</v>
      </c>
      <c r="EU325" s="27">
        <f>IF($O325&gt;=EU$1,$S325+$Y325,$Y325)</f>
        <v>906.70249999999999</v>
      </c>
      <c r="EV325" s="27">
        <f>IF($O325&gt;=EV$1,$S325,0)</f>
        <v>906.70249999999999</v>
      </c>
      <c r="EW325" s="27">
        <f>IF($O325&gt;=EW$1,$S325,0)</f>
        <v>906.70249999999999</v>
      </c>
      <c r="EX325" s="27">
        <f>IF($O325&gt;=EX$1,$S325,0)</f>
        <v>906.70249999999999</v>
      </c>
      <c r="EY325" s="27">
        <f>IF($O325&gt;=EY$1,$S325,0)</f>
        <v>906.70249999999999</v>
      </c>
      <c r="EZ325" s="27">
        <f>IF($O325&gt;=EZ$1,$S325,0)</f>
        <v>906.70249999999999</v>
      </c>
      <c r="FA325" s="27">
        <f>IF($O325&gt;=FA$1,$S325,0)</f>
        <v>906.70249999999999</v>
      </c>
      <c r="FB325" s="27">
        <f>IF($O325&gt;=FB$1,$S325,0)</f>
        <v>906.70249999999999</v>
      </c>
      <c r="FC325" s="27">
        <f>IF($O325&gt;=FC$1,$S325,0)</f>
        <v>906.70249999999999</v>
      </c>
      <c r="FD325" s="27">
        <f>IF($O325&gt;=FD$1,$S325,0)</f>
        <v>906.70249999999999</v>
      </c>
      <c r="FE325" s="27">
        <f>IF($O325&gt;=FE$1,$S325,0)</f>
        <v>906.70249999999999</v>
      </c>
      <c r="FF325" s="27">
        <f>IF($O325&gt;=FF$1,$S325,0)</f>
        <v>906.70249999999999</v>
      </c>
      <c r="FG325" s="27">
        <f>IF($O325&gt;=FG$1,$S325,0)</f>
        <v>906.70249999999999</v>
      </c>
      <c r="FH325" s="27">
        <f>IF($O325&gt;=FH$1,$S325,0)</f>
        <v>906.70249999999999</v>
      </c>
      <c r="FI325" s="27">
        <f>IF($O325&gt;=FI$1,$S325,0)</f>
        <v>906.70249999999999</v>
      </c>
      <c r="FJ325" s="27">
        <f>IF($O325&gt;=FJ$1,$S325,0)</f>
        <v>906.70249999999999</v>
      </c>
      <c r="FK325" s="27">
        <f>IF($O325&gt;=FK$1,$S325,0)</f>
        <v>906.70249999999999</v>
      </c>
      <c r="FL325" s="27">
        <f>IF($O325&gt;=FL$1,$S325,0)</f>
        <v>906.70249999999999</v>
      </c>
      <c r="FM325" s="27">
        <f>IF($O325&gt;=FM$1,$S325,0)</f>
        <v>906.70249999999999</v>
      </c>
      <c r="FN325" s="27">
        <f>IF($O325&gt;=FN$1,$S325,0)</f>
        <v>906.70249999999999</v>
      </c>
      <c r="FO325" s="27">
        <f>IF($O325&gt;=FO$1,$S325,0)</f>
        <v>906.70249999999999</v>
      </c>
      <c r="FP325" s="27">
        <f>IF($O325&gt;=FP$1,$S325,0)</f>
        <v>906.70249999999999</v>
      </c>
      <c r="FQ325" s="27">
        <f>IF($O325&gt;=FQ$1,$S325,0)</f>
        <v>906.70249999999999</v>
      </c>
      <c r="FR325" s="27">
        <f>IF($O325&gt;=FR$1,$S325,0)</f>
        <v>906.70249999999999</v>
      </c>
      <c r="FS325" s="27">
        <f>IF($O325&gt;=FS$1,$S325,0)</f>
        <v>906.70249999999999</v>
      </c>
      <c r="FT325" s="27">
        <f>IF($O325&gt;=FT$1,$S325,0)</f>
        <v>906.70249999999999</v>
      </c>
      <c r="FU325" s="27">
        <f>IF($O325&gt;=FU$1,$S325,0)</f>
        <v>906.70249999999999</v>
      </c>
      <c r="FV325" s="27">
        <f>IF($O325&gt;=FV$1,$S325,0)</f>
        <v>906.70249999999999</v>
      </c>
      <c r="FW325" s="27">
        <f>IF($O325&gt;=FW$1,$S325,0)</f>
        <v>906.70249999999999</v>
      </c>
      <c r="FX325" s="27">
        <f>IF($O325&gt;=FX$1,$S325,0)</f>
        <v>906.70249999999999</v>
      </c>
      <c r="FY325" s="27">
        <f>IF($O325&gt;=FY$1,$S325,0)</f>
        <v>906.70249999999999</v>
      </c>
      <c r="FZ325" s="27">
        <f>IF($O325&gt;=FZ$1,$S325,0)</f>
        <v>906.70249999999999</v>
      </c>
      <c r="GA325" s="27">
        <f>IF($O325&gt;=GA$1,$S325,0)</f>
        <v>906.70249999999999</v>
      </c>
      <c r="GB325" s="27">
        <f>IF($O325&gt;=GB$1,$S325,0)</f>
        <v>906.70249999999999</v>
      </c>
      <c r="GC325" s="27">
        <f>IF($O325&gt;=GC$1,$S325,0)</f>
        <v>906.70249999999999</v>
      </c>
      <c r="GD325" s="27">
        <f>IF($O325&gt;=GD$1,$S325,0)</f>
        <v>906.70249999999999</v>
      </c>
      <c r="GE325" s="27">
        <f>IF($O325&gt;=GE$1,$S325,0)</f>
        <v>906.70249999999999</v>
      </c>
      <c r="GF325" s="27">
        <f>IF($O325&gt;=GF$1,$S325,0)</f>
        <v>0</v>
      </c>
      <c r="GG325" s="27">
        <f>IF($O325&gt;=GG$1,$S325,0)</f>
        <v>0</v>
      </c>
      <c r="GH325" s="27">
        <f>IF($O325&gt;=GH$1,$S325,0)</f>
        <v>0</v>
      </c>
      <c r="GI325" s="27">
        <f>IF($O325&gt;=GI$1,$S325,0)</f>
        <v>0</v>
      </c>
      <c r="GJ325" s="27">
        <f>IF($O325&gt;=GJ$1,$S325,0)</f>
        <v>0</v>
      </c>
      <c r="GK325" s="27">
        <f>IF($O325&gt;=GK$1,$S325,0)</f>
        <v>0</v>
      </c>
      <c r="GL325" s="27">
        <f>IF($O325&gt;=GL$1,$S325,0)</f>
        <v>0</v>
      </c>
      <c r="GM325" s="27">
        <f>IF($O325&gt;=GM$1,$S325,0)</f>
        <v>0</v>
      </c>
      <c r="GN325" s="27">
        <f>IF($O325&gt;=GN$1,$S325,0)</f>
        <v>0</v>
      </c>
      <c r="GO325" s="27">
        <f>IF($O325&gt;=GO$1,$S325,0)</f>
        <v>0</v>
      </c>
      <c r="GP325" s="27">
        <f>IF($O325&gt;=GP$1,$S325,0)</f>
        <v>0</v>
      </c>
      <c r="GQ325" s="27">
        <f>IF($O325&gt;=GQ$1,$S325,0)</f>
        <v>0</v>
      </c>
      <c r="GR325" s="27">
        <f>IF($O325&gt;=GR$1,$S325,0)</f>
        <v>0</v>
      </c>
      <c r="GS325" s="27">
        <f>IF($O325&gt;=GS$1,$S325,0)</f>
        <v>0</v>
      </c>
      <c r="GT325" s="27">
        <f>IF($O325&gt;=GT$1,$S325,0)</f>
        <v>0</v>
      </c>
      <c r="GU325" s="27">
        <f>IF($O325&gt;=GU$1,$S325,0)</f>
        <v>0</v>
      </c>
      <c r="GV325" s="27">
        <f>IF($O325&gt;=GV$1,$S325,0)</f>
        <v>0</v>
      </c>
      <c r="GW325" s="27">
        <f>IF($O325&gt;=GW$1,$S325,0)</f>
        <v>0</v>
      </c>
      <c r="GX325" s="27">
        <f>IF($O325&gt;=GX$1,$S325,0)</f>
        <v>0</v>
      </c>
      <c r="GY325" s="27">
        <f>IF($O325&gt;=GY$1,$S325,0)</f>
        <v>0</v>
      </c>
      <c r="GZ325" s="27">
        <f>IF($O325&gt;=GZ$1,$S325,0)</f>
        <v>0</v>
      </c>
      <c r="HA325" s="27">
        <f>IF($O325&gt;=HA$1,$S325,0)</f>
        <v>0</v>
      </c>
      <c r="HB325" s="27">
        <f>IF($O325&gt;=HB$1,$S325,0)</f>
        <v>0</v>
      </c>
      <c r="HC325" s="27">
        <f>IF($O325&gt;=HC$1,$S325,0)</f>
        <v>0</v>
      </c>
    </row>
    <row r="326" spans="1:211">
      <c r="A326" s="3">
        <v>32441</v>
      </c>
      <c r="B326" s="3" t="s">
        <v>342</v>
      </c>
      <c r="C326" s="3" t="s">
        <v>107</v>
      </c>
      <c r="D326" s="3">
        <v>56</v>
      </c>
      <c r="E326" s="4">
        <v>32161</v>
      </c>
      <c r="F326" s="5">
        <v>30.438356164383563</v>
      </c>
      <c r="G326" s="3" t="s">
        <v>99</v>
      </c>
      <c r="H326" s="4">
        <v>22659</v>
      </c>
      <c r="I326" s="9" t="s">
        <v>826</v>
      </c>
      <c r="J326" s="5">
        <v>2301.08</v>
      </c>
      <c r="K326" s="31">
        <v>338</v>
      </c>
      <c r="L326" s="32">
        <v>30</v>
      </c>
      <c r="M326" s="33">
        <f>VLOOKUP(L326,FIND,3,TRUE)</f>
        <v>1.5</v>
      </c>
      <c r="N326" s="32">
        <f>IF(L326&gt;30,180,VLOOKUP(L326,TEMPO,2,FALSE))</f>
        <v>180</v>
      </c>
      <c r="O326" s="32">
        <f>IF(R326&gt;0,4,N326)</f>
        <v>180</v>
      </c>
      <c r="P326" s="96">
        <f>J326*M326*L326</f>
        <v>103548.59999999999</v>
      </c>
      <c r="Q326" s="96">
        <f>10934.45*2</f>
        <v>21868.9</v>
      </c>
      <c r="R326" s="96">
        <f>IF(P326&lt;=Q326,P326/4,0)</f>
        <v>0</v>
      </c>
      <c r="S326" s="5">
        <f>IF(P326&gt;=Q326,P326/N326,0)</f>
        <v>575.27</v>
      </c>
      <c r="T326" s="3"/>
      <c r="U326" s="3">
        <f>IF(T326="",1,0)</f>
        <v>1</v>
      </c>
      <c r="V326" s="3">
        <v>637</v>
      </c>
      <c r="W326" s="5">
        <v>0</v>
      </c>
      <c r="X326" s="5">
        <v>245.73</v>
      </c>
      <c r="Y326" s="5">
        <f>X326*W326</f>
        <v>0</v>
      </c>
      <c r="Z326" s="5">
        <v>400</v>
      </c>
      <c r="AA326" s="5">
        <f>S326+Y326+Z326</f>
        <v>975.27</v>
      </c>
      <c r="AB326" s="39">
        <f>(J326/12+J326/12*1.3333333333+450/12+J326/30*6/12+J326)*1.3+Y326+Z326+153.9</f>
        <v>4225.5726222139128</v>
      </c>
      <c r="AC326" s="39" t="s">
        <v>107</v>
      </c>
      <c r="AD326" s="39">
        <f>J326*1.3+400+153.9</f>
        <v>3545.3040000000001</v>
      </c>
      <c r="AE326" s="39">
        <f>SUMIFS('CUSTO MENSAL FUNC NOVO'!H:H,'CUSTO MENSAL FUNC NOVO'!A:A,'VALORES MENSAIS'!AC326)</f>
        <v>3348.9422500000001</v>
      </c>
      <c r="AF326" s="27">
        <f>IF($R326&gt;0,$R326,$S326)+$Y326+$Z326</f>
        <v>975.27</v>
      </c>
      <c r="AG326" s="27">
        <f>IF($R326&gt;0,$R326,$S326)+$Y326+$Z326</f>
        <v>975.27</v>
      </c>
      <c r="AH326" s="27">
        <f>IF($R326&gt;0,$R326,$S326)+$Y326+$Z326</f>
        <v>975.27</v>
      </c>
      <c r="AI326" s="27">
        <f>IF($R326&gt;0,$R326,$S326)+$Y326+$Z326</f>
        <v>975.27</v>
      </c>
      <c r="AJ326" s="27">
        <f>IF($O326&gt;=AJ$1,$S326+$Y326+$Z326,$Y326+$Z326)</f>
        <v>975.27</v>
      </c>
      <c r="AK326" s="27">
        <f>IF($O326&gt;=AK$1,$S326+$Y326+$Z326,$Y326+$Z326)</f>
        <v>975.27</v>
      </c>
      <c r="AL326" s="27">
        <f>IF($O326&gt;=AL$1,$S326+$Y326+$Z326,$Y326+$Z326)</f>
        <v>975.27</v>
      </c>
      <c r="AM326" s="27">
        <f>IF($O326&gt;=AM$1,$S326+$Y326+$Z326,$Y326+$Z326)</f>
        <v>975.27</v>
      </c>
      <c r="AN326" s="27">
        <f>IF($O326&gt;=AN$1,$S326+$Y326+$Z326,$Y326+$Z326)</f>
        <v>975.27</v>
      </c>
      <c r="AO326" s="27">
        <f>IF($O326&gt;=AO$1,$S326+$Y326+$Z326,$Y326+$Z326)</f>
        <v>975.27</v>
      </c>
      <c r="AP326" s="27">
        <f>IF($O326&gt;=AP$1,$S326+$Y326+$Z326,$Y326+$Z326)</f>
        <v>975.27</v>
      </c>
      <c r="AQ326" s="27">
        <f>IF($O326&gt;=AQ$1,$S326+$Y326+$Z326,$Y326+$Z326)</f>
        <v>975.27</v>
      </c>
      <c r="AR326" s="27">
        <f>IF($O326&gt;=AR$1,$S326+$Y326+$Z326,$Y326+$Z326)</f>
        <v>975.27</v>
      </c>
      <c r="AS326" s="27">
        <f>IF($O326&gt;=AS$1,$S326+$Y326+$Z326,$Y326+$Z326)</f>
        <v>975.27</v>
      </c>
      <c r="AT326" s="27">
        <f>IF($O326&gt;=AT$1,$S326+$Y326+$Z326,$Y326+$Z326)</f>
        <v>975.27</v>
      </c>
      <c r="AU326" s="27">
        <f>IF($O326&gt;=AU$1,$S326+$Y326+$Z326,$Y326+$Z326)</f>
        <v>975.27</v>
      </c>
      <c r="AV326" s="27">
        <f>IF($O326&gt;=AV$1,$S326+$Y326+$Z326,$Y326+$Z326)</f>
        <v>975.27</v>
      </c>
      <c r="AW326" s="27">
        <f>IF($O326&gt;=AW$1,$S326+$Y326+$Z326,$Y326+$Z326)</f>
        <v>975.27</v>
      </c>
      <c r="AX326" s="27">
        <f>IF($O326&gt;=AX$1,$S326+$Y326+$Z326,$Y326+$Z326)</f>
        <v>975.27</v>
      </c>
      <c r="AY326" s="27">
        <f>IF($O326&gt;=AY$1,$S326+$Y326+$Z326,$Y326+$Z326)</f>
        <v>975.27</v>
      </c>
      <c r="AZ326" s="27">
        <f>IF($O326&gt;=AZ$1,$S326+$Y326+$Z326,$Y326+$Z326)</f>
        <v>975.27</v>
      </c>
      <c r="BA326" s="27">
        <f>IF($O326&gt;=BA$1,$S326+$Y326+$Z326,$Y326+$Z326)</f>
        <v>975.27</v>
      </c>
      <c r="BB326" s="27">
        <f>IF($O326&gt;=BB$1,$S326+$Y326+$Z326,$Y326+$Z326)</f>
        <v>975.27</v>
      </c>
      <c r="BC326" s="27">
        <f>IF($O326&gt;=BC$1,$S326+$Y326+$Z326,$Y326+$Z326)</f>
        <v>975.27</v>
      </c>
      <c r="BD326" s="27">
        <f>IF($O326&gt;=BD$1,$S326+$Y326+$Z326,$Y326+$Z326)</f>
        <v>975.27</v>
      </c>
      <c r="BE326" s="27">
        <f>IF($O326&gt;=BE$1,$S326+$Y326+$Z326,$Y326+$Z326)</f>
        <v>975.27</v>
      </c>
      <c r="BF326" s="27">
        <f>IF($O326&gt;=BF$1,$S326+$Y326+$Z326,$Y326+$Z326)</f>
        <v>975.27</v>
      </c>
      <c r="BG326" s="27">
        <f>IF($O326&gt;=BG$1,$S326+$Y326+$Z326,$Y326+$Z326)</f>
        <v>975.27</v>
      </c>
      <c r="BH326" s="27">
        <f>IF($O326&gt;=BH$1,$S326+$Y326+$Z326,$Y326+$Z326)</f>
        <v>975.27</v>
      </c>
      <c r="BI326" s="27">
        <f>IF($O326&gt;=BI$1,$S326+$Y326+$Z326,$Y326+$Z326)</f>
        <v>975.27</v>
      </c>
      <c r="BJ326" s="27">
        <f>IF($O326&gt;=BJ$1,$S326+$Y326+$Z326,$Y326+$Z326)</f>
        <v>975.27</v>
      </c>
      <c r="BK326" s="27">
        <f>IF($O326&gt;=BK$1,$S326+$Y326+$Z326,$Y326+$Z326)</f>
        <v>975.27</v>
      </c>
      <c r="BL326" s="27">
        <f>IF($O326&gt;=BL$1,$S326+$Y326+$Z326,$Y326+$Z326)</f>
        <v>975.27</v>
      </c>
      <c r="BM326" s="27">
        <f>IF($O326&gt;=BM$1,$S326+$Y326+$Z326,$Y326+$Z326)</f>
        <v>975.27</v>
      </c>
      <c r="BN326" s="27">
        <f>IF($O326&gt;=BN$1,$S326+$Y326+$Z326,$Y326+$Z326)</f>
        <v>975.27</v>
      </c>
      <c r="BO326" s="27">
        <f>IF($O326&gt;=BO$1,$S326+$Y326+$Z326,$Y326+$Z326)</f>
        <v>975.27</v>
      </c>
      <c r="BP326" s="27">
        <f>IF($O326&gt;=BP$1,$S326+$Y326+$Z326,$Y326+$Z326)</f>
        <v>975.27</v>
      </c>
      <c r="BQ326" s="27">
        <f>IF($O326&gt;=BQ$1,$S326+$Y326+$Z326,$Y326+$Z326)</f>
        <v>975.27</v>
      </c>
      <c r="BR326" s="27">
        <f>IF($O326&gt;=BR$1,$S326+$Y326+$Z326,$Y326+$Z326)</f>
        <v>975.27</v>
      </c>
      <c r="BS326" s="27">
        <f>IF($O326&gt;=BS$1,$S326+$Y326+$Z326,$Y326+$Z326)</f>
        <v>975.27</v>
      </c>
      <c r="BT326" s="27">
        <f>IF($O326&gt;=BT$1,$S326+$Y326+$Z326,$Y326+$Z326)</f>
        <v>975.27</v>
      </c>
      <c r="BU326" s="27">
        <f>IF($O326&gt;=BU$1,$S326+$Y326+$Z326,$Y326+$Z326)</f>
        <v>975.27</v>
      </c>
      <c r="BV326" s="27">
        <f>IF($O326&gt;=BV$1,$S326+$Y326+$Z326,$Y326+$Z326)</f>
        <v>975.27</v>
      </c>
      <c r="BW326" s="27">
        <f>IF($O326&gt;=BW$1,$S326+$Y326+$Z326,$Y326+$Z326)</f>
        <v>975.27</v>
      </c>
      <c r="BX326" s="27">
        <f>IF($O326&gt;=BX$1,$S326+$Y326+$Z326,$Y326+$Z326)</f>
        <v>975.27</v>
      </c>
      <c r="BY326" s="27">
        <f>IF($O326&gt;=BY$1,$S326+$Y326+$Z326,$Y326+$Z326)</f>
        <v>975.27</v>
      </c>
      <c r="BZ326" s="27">
        <f>IF($O326&gt;=BZ$1,$S326+$Y326+$Z326,$Y326+$Z326)</f>
        <v>975.27</v>
      </c>
      <c r="CA326" s="27">
        <f>IF($O326&gt;=CA$1,$S326+$Y326+$Z326,$Y326+$Z326)</f>
        <v>975.27</v>
      </c>
      <c r="CB326" s="27">
        <f>IF($O326&gt;=CB$1,$S326+$Y326+$Z326,$Y326+$Z326)</f>
        <v>975.27</v>
      </c>
      <c r="CC326" s="27">
        <f>IF($O326&gt;=CC$1,$S326+$Y326+$Z326,$Y326+$Z326)</f>
        <v>975.27</v>
      </c>
      <c r="CD326" s="27">
        <f>IF($O326&gt;=CD$1,$S326+$Y326+$Z326,$Y326+$Z326)</f>
        <v>975.27</v>
      </c>
      <c r="CE326" s="27">
        <f>IF($O326&gt;=CE$1,$S326+$Y326+$Z326,$Y326+$Z326)</f>
        <v>975.27</v>
      </c>
      <c r="CF326" s="27">
        <f>IF($O326&gt;=CF$1,$S326+$Y326+$Z326,$Y326+$Z326)</f>
        <v>975.27</v>
      </c>
      <c r="CG326" s="27">
        <f>IF($O326&gt;=CG$1,$S326+$Y326+$Z326,$Y326+$Z326)</f>
        <v>975.27</v>
      </c>
      <c r="CH326" s="27">
        <f>IF($O326&gt;=CH$1,$S326+$Y326+$Z326,$Y326+$Z326)</f>
        <v>975.27</v>
      </c>
      <c r="CI326" s="27">
        <f>IF($O326&gt;=CI$1,$S326+$Y326+$Z326,$Y326+$Z326)</f>
        <v>975.27</v>
      </c>
      <c r="CJ326" s="27">
        <f>IF($O326&gt;=CJ$1,$S326+$Y326+$Z326,$Y326+$Z326)</f>
        <v>975.27</v>
      </c>
      <c r="CK326" s="27">
        <f>IF($O326&gt;=CK$1,$S326+$Y326+$Z326,$Y326+$Z326)</f>
        <v>975.27</v>
      </c>
      <c r="CL326" s="27">
        <f>IF($O326&gt;=CL$1,$S326+$Y326+$Z326,$Y326+$Z326)</f>
        <v>975.27</v>
      </c>
      <c r="CM326" s="27">
        <f>IF($O326&gt;=CM$1,$S326+$Y326+$Z326,$Y326+$Z326)</f>
        <v>975.27</v>
      </c>
      <c r="CN326" s="27">
        <f>IF($O326&gt;=CN$1,$S326+$Y326,$Y326)</f>
        <v>575.27</v>
      </c>
      <c r="CO326" s="27">
        <f>IF($O326&gt;=CO$1,$S326+$Y326,$Y326)</f>
        <v>575.27</v>
      </c>
      <c r="CP326" s="27">
        <f>IF($O326&gt;=CP$1,$S326+$Y326,$Y326)</f>
        <v>575.27</v>
      </c>
      <c r="CQ326" s="27">
        <f>IF($O326&gt;=CQ$1,$S326+$Y326,$Y326)</f>
        <v>575.27</v>
      </c>
      <c r="CR326" s="27">
        <f>IF($O326&gt;=CR$1,$S326+$Y326,$Y326)</f>
        <v>575.27</v>
      </c>
      <c r="CS326" s="27">
        <f>IF($O326&gt;=CS$1,$S326+$Y326,$Y326)</f>
        <v>575.27</v>
      </c>
      <c r="CT326" s="27">
        <f>IF($O326&gt;=CT$1,$S326+$Y326,$Y326)</f>
        <v>575.27</v>
      </c>
      <c r="CU326" s="27">
        <f>IF($O326&gt;=CU$1,$S326+$Y326,$Y326)</f>
        <v>575.27</v>
      </c>
      <c r="CV326" s="27">
        <f>IF($O326&gt;=CV$1,$S326+$Y326,$Y326)</f>
        <v>575.27</v>
      </c>
      <c r="CW326" s="27">
        <f>IF($O326&gt;=CW$1,$S326+$Y326,$Y326)</f>
        <v>575.27</v>
      </c>
      <c r="CX326" s="27">
        <f>IF($O326&gt;=CX$1,$S326+$Y326,$Y326)</f>
        <v>575.27</v>
      </c>
      <c r="CY326" s="27">
        <f>IF($O326&gt;=CY$1,$S326+$Y326,$Y326)</f>
        <v>575.27</v>
      </c>
      <c r="CZ326" s="27">
        <f>IF($O326&gt;=CZ$1,$S326+$Y326,$Y326)</f>
        <v>575.27</v>
      </c>
      <c r="DA326" s="27">
        <f>IF($O326&gt;=DA$1,$S326+$Y326,$Y326)</f>
        <v>575.27</v>
      </c>
      <c r="DB326" s="27">
        <f>IF($O326&gt;=DB$1,$S326+$Y326,$Y326)</f>
        <v>575.27</v>
      </c>
      <c r="DC326" s="27">
        <f>IF($O326&gt;=DC$1,$S326+$Y326,$Y326)</f>
        <v>575.27</v>
      </c>
      <c r="DD326" s="27">
        <f>IF($O326&gt;=DD$1,$S326+$Y326,$Y326)</f>
        <v>575.27</v>
      </c>
      <c r="DE326" s="27">
        <f>IF($O326&gt;=DE$1,$S326+$Y326,$Y326)</f>
        <v>575.27</v>
      </c>
      <c r="DF326" s="27">
        <f>IF($O326&gt;=DF$1,$S326+$Y326,$Y326)</f>
        <v>575.27</v>
      </c>
      <c r="DG326" s="27">
        <f>IF($O326&gt;=DG$1,$S326+$Y326,$Y326)</f>
        <v>575.27</v>
      </c>
      <c r="DH326" s="27">
        <f>IF($O326&gt;=DH$1,$S326+$Y326,$Y326)</f>
        <v>575.27</v>
      </c>
      <c r="DI326" s="27">
        <f>IF($O326&gt;=DI$1,$S326+$Y326,$Y326)</f>
        <v>575.27</v>
      </c>
      <c r="DJ326" s="27">
        <f>IF($O326&gt;=DJ$1,$S326+$Y326,$Y326)</f>
        <v>575.27</v>
      </c>
      <c r="DK326" s="27">
        <f>IF($O326&gt;=DK$1,$S326+$Y326,$Y326)</f>
        <v>575.27</v>
      </c>
      <c r="DL326" s="27">
        <f>IF($O326&gt;=DL$1,$S326+$Y326,$Y326)</f>
        <v>575.27</v>
      </c>
      <c r="DM326" s="27">
        <f>IF($O326&gt;=DM$1,$S326+$Y326,$Y326)</f>
        <v>575.27</v>
      </c>
      <c r="DN326" s="27">
        <f>IF($O326&gt;=DN$1,$S326+$Y326,$Y326)</f>
        <v>575.27</v>
      </c>
      <c r="DO326" s="27">
        <f>IF($O326&gt;=DO$1,$S326+$Y326,$Y326)</f>
        <v>575.27</v>
      </c>
      <c r="DP326" s="27">
        <f>IF($O326&gt;=DP$1,$S326+$Y326,$Y326)</f>
        <v>575.27</v>
      </c>
      <c r="DQ326" s="27">
        <f>IF($O326&gt;=DQ$1,$S326+$Y326,$Y326)</f>
        <v>575.27</v>
      </c>
      <c r="DR326" s="27">
        <f>IF($O326&gt;=DR$1,$S326+$Y326,$Y326)</f>
        <v>575.27</v>
      </c>
      <c r="DS326" s="27">
        <f>IF($O326&gt;=DS$1,$S326+$Y326,$Y326)</f>
        <v>575.27</v>
      </c>
      <c r="DT326" s="27">
        <f>IF($O326&gt;=DT$1,$S326+$Y326,$Y326)</f>
        <v>575.27</v>
      </c>
      <c r="DU326" s="27">
        <f>IF($O326&gt;=DU$1,$S326+$Y326,$Y326)</f>
        <v>575.27</v>
      </c>
      <c r="DV326" s="27">
        <f>IF($O326&gt;=DV$1,$S326+$Y326,$Y326)</f>
        <v>575.27</v>
      </c>
      <c r="DW326" s="27">
        <f>IF($O326&gt;=DW$1,$S326+$Y326,$Y326)</f>
        <v>575.27</v>
      </c>
      <c r="DX326" s="27">
        <f>IF($O326&gt;=DX$1,$S326+$Y326,$Y326)</f>
        <v>575.27</v>
      </c>
      <c r="DY326" s="27">
        <f>IF($O326&gt;=DY$1,$S326+$Y326,$Y326)</f>
        <v>575.27</v>
      </c>
      <c r="DZ326" s="27">
        <f>IF($O326&gt;=DZ$1,$S326+$Y326,$Y326)</f>
        <v>575.27</v>
      </c>
      <c r="EA326" s="27">
        <f>IF($O326&gt;=EA$1,$S326+$Y326,$Y326)</f>
        <v>575.27</v>
      </c>
      <c r="EB326" s="27">
        <f>IF($O326&gt;=EB$1,$S326+$Y326,$Y326)</f>
        <v>575.27</v>
      </c>
      <c r="EC326" s="27">
        <f>IF($O326&gt;=EC$1,$S326+$Y326,$Y326)</f>
        <v>575.27</v>
      </c>
      <c r="ED326" s="27">
        <f>IF($O326&gt;=ED$1,$S326+$Y326,$Y326)</f>
        <v>575.27</v>
      </c>
      <c r="EE326" s="27">
        <f>IF($O326&gt;=EE$1,$S326+$Y326,$Y326)</f>
        <v>575.27</v>
      </c>
      <c r="EF326" s="27">
        <f>IF($O326&gt;=EF$1,$S326+$Y326,$Y326)</f>
        <v>575.27</v>
      </c>
      <c r="EG326" s="27">
        <f>IF($O326&gt;=EG$1,$S326+$Y326,$Y326)</f>
        <v>575.27</v>
      </c>
      <c r="EH326" s="27">
        <f>IF($O326&gt;=EH$1,$S326+$Y326,$Y326)</f>
        <v>575.27</v>
      </c>
      <c r="EI326" s="27">
        <f>IF($O326&gt;=EI$1,$S326+$Y326,$Y326)</f>
        <v>575.27</v>
      </c>
      <c r="EJ326" s="27">
        <f>IF($O326&gt;=EJ$1,$S326+$Y326,$Y326)</f>
        <v>575.27</v>
      </c>
      <c r="EK326" s="27">
        <f>IF($O326&gt;=EK$1,$S326+$Y326,$Y326)</f>
        <v>575.27</v>
      </c>
      <c r="EL326" s="27">
        <f>IF($O326&gt;=EL$1,$S326+$Y326,$Y326)</f>
        <v>575.27</v>
      </c>
      <c r="EM326" s="27">
        <f>IF($O326&gt;=EM$1,$S326+$Y326,$Y326)</f>
        <v>575.27</v>
      </c>
      <c r="EN326" s="27">
        <f>IF($O326&gt;=EN$1,$S326+$Y326,$Y326)</f>
        <v>575.27</v>
      </c>
      <c r="EO326" s="27">
        <f>IF($O326&gt;=EO$1,$S326+$Y326,$Y326)</f>
        <v>575.27</v>
      </c>
      <c r="EP326" s="27">
        <f>IF($O326&gt;=EP$1,$S326+$Y326,$Y326)</f>
        <v>575.27</v>
      </c>
      <c r="EQ326" s="27">
        <f>IF($O326&gt;=EQ$1,$S326+$Y326,$Y326)</f>
        <v>575.27</v>
      </c>
      <c r="ER326" s="27">
        <f>IF($O326&gt;=ER$1,$S326+$Y326,$Y326)</f>
        <v>575.27</v>
      </c>
      <c r="ES326" s="27">
        <f>IF($O326&gt;=ES$1,$S326+$Y326,$Y326)</f>
        <v>575.27</v>
      </c>
      <c r="ET326" s="27">
        <f>IF($O326&gt;=ET$1,$S326+$Y326,$Y326)</f>
        <v>575.27</v>
      </c>
      <c r="EU326" s="27">
        <f>IF($O326&gt;=EU$1,$S326+$Y326,$Y326)</f>
        <v>575.27</v>
      </c>
      <c r="EV326" s="27">
        <f>IF($O326&gt;=EV$1,$S326,0)</f>
        <v>575.27</v>
      </c>
      <c r="EW326" s="27">
        <f>IF($O326&gt;=EW$1,$S326,0)</f>
        <v>575.27</v>
      </c>
      <c r="EX326" s="27">
        <f>IF($O326&gt;=EX$1,$S326,0)</f>
        <v>575.27</v>
      </c>
      <c r="EY326" s="27">
        <f>IF($O326&gt;=EY$1,$S326,0)</f>
        <v>575.27</v>
      </c>
      <c r="EZ326" s="27">
        <f>IF($O326&gt;=EZ$1,$S326,0)</f>
        <v>575.27</v>
      </c>
      <c r="FA326" s="27">
        <f>IF($O326&gt;=FA$1,$S326,0)</f>
        <v>575.27</v>
      </c>
      <c r="FB326" s="27">
        <f>IF($O326&gt;=FB$1,$S326,0)</f>
        <v>575.27</v>
      </c>
      <c r="FC326" s="27">
        <f>IF($O326&gt;=FC$1,$S326,0)</f>
        <v>575.27</v>
      </c>
      <c r="FD326" s="27">
        <f>IF($O326&gt;=FD$1,$S326,0)</f>
        <v>575.27</v>
      </c>
      <c r="FE326" s="27">
        <f>IF($O326&gt;=FE$1,$S326,0)</f>
        <v>575.27</v>
      </c>
      <c r="FF326" s="27">
        <f>IF($O326&gt;=FF$1,$S326,0)</f>
        <v>575.27</v>
      </c>
      <c r="FG326" s="27">
        <f>IF($O326&gt;=FG$1,$S326,0)</f>
        <v>575.27</v>
      </c>
      <c r="FH326" s="27">
        <f>IF($O326&gt;=FH$1,$S326,0)</f>
        <v>575.27</v>
      </c>
      <c r="FI326" s="27">
        <f>IF($O326&gt;=FI$1,$S326,0)</f>
        <v>575.27</v>
      </c>
      <c r="FJ326" s="27">
        <f>IF($O326&gt;=FJ$1,$S326,0)</f>
        <v>575.27</v>
      </c>
      <c r="FK326" s="27">
        <f>IF($O326&gt;=FK$1,$S326,0)</f>
        <v>575.27</v>
      </c>
      <c r="FL326" s="27">
        <f>IF($O326&gt;=FL$1,$S326,0)</f>
        <v>575.27</v>
      </c>
      <c r="FM326" s="27">
        <f>IF($O326&gt;=FM$1,$S326,0)</f>
        <v>575.27</v>
      </c>
      <c r="FN326" s="27">
        <f>IF($O326&gt;=FN$1,$S326,0)</f>
        <v>575.27</v>
      </c>
      <c r="FO326" s="27">
        <f>IF($O326&gt;=FO$1,$S326,0)</f>
        <v>575.27</v>
      </c>
      <c r="FP326" s="27">
        <f>IF($O326&gt;=FP$1,$S326,0)</f>
        <v>575.27</v>
      </c>
      <c r="FQ326" s="27">
        <f>IF($O326&gt;=FQ$1,$S326,0)</f>
        <v>575.27</v>
      </c>
      <c r="FR326" s="27">
        <f>IF($O326&gt;=FR$1,$S326,0)</f>
        <v>575.27</v>
      </c>
      <c r="FS326" s="27">
        <f>IF($O326&gt;=FS$1,$S326,0)</f>
        <v>575.27</v>
      </c>
      <c r="FT326" s="27">
        <f>IF($O326&gt;=FT$1,$S326,0)</f>
        <v>575.27</v>
      </c>
      <c r="FU326" s="27">
        <f>IF($O326&gt;=FU$1,$S326,0)</f>
        <v>575.27</v>
      </c>
      <c r="FV326" s="27">
        <f>IF($O326&gt;=FV$1,$S326,0)</f>
        <v>575.27</v>
      </c>
      <c r="FW326" s="27">
        <f>IF($O326&gt;=FW$1,$S326,0)</f>
        <v>575.27</v>
      </c>
      <c r="FX326" s="27">
        <f>IF($O326&gt;=FX$1,$S326,0)</f>
        <v>575.27</v>
      </c>
      <c r="FY326" s="27">
        <f>IF($O326&gt;=FY$1,$S326,0)</f>
        <v>575.27</v>
      </c>
      <c r="FZ326" s="27">
        <f>IF($O326&gt;=FZ$1,$S326,0)</f>
        <v>575.27</v>
      </c>
      <c r="GA326" s="27">
        <f>IF($O326&gt;=GA$1,$S326,0)</f>
        <v>575.27</v>
      </c>
      <c r="GB326" s="27">
        <f>IF($O326&gt;=GB$1,$S326,0)</f>
        <v>575.27</v>
      </c>
      <c r="GC326" s="27">
        <f>IF($O326&gt;=GC$1,$S326,0)</f>
        <v>575.27</v>
      </c>
      <c r="GD326" s="27">
        <f>IF($O326&gt;=GD$1,$S326,0)</f>
        <v>575.27</v>
      </c>
      <c r="GE326" s="27">
        <f>IF($O326&gt;=GE$1,$S326,0)</f>
        <v>575.27</v>
      </c>
      <c r="GF326" s="27">
        <f>IF($O326&gt;=GF$1,$S326,0)</f>
        <v>575.27</v>
      </c>
      <c r="GG326" s="27">
        <f>IF($O326&gt;=GG$1,$S326,0)</f>
        <v>575.27</v>
      </c>
      <c r="GH326" s="27">
        <f>IF($O326&gt;=GH$1,$S326,0)</f>
        <v>575.27</v>
      </c>
      <c r="GI326" s="27">
        <f>IF($O326&gt;=GI$1,$S326,0)</f>
        <v>575.27</v>
      </c>
      <c r="GJ326" s="27">
        <f>IF($O326&gt;=GJ$1,$S326,0)</f>
        <v>575.27</v>
      </c>
      <c r="GK326" s="27">
        <f>IF($O326&gt;=GK$1,$S326,0)</f>
        <v>575.27</v>
      </c>
      <c r="GL326" s="27">
        <f>IF($O326&gt;=GL$1,$S326,0)</f>
        <v>575.27</v>
      </c>
      <c r="GM326" s="27">
        <f>IF($O326&gt;=GM$1,$S326,0)</f>
        <v>575.27</v>
      </c>
      <c r="GN326" s="27">
        <f>IF($O326&gt;=GN$1,$S326,0)</f>
        <v>575.27</v>
      </c>
      <c r="GO326" s="27">
        <f>IF($O326&gt;=GO$1,$S326,0)</f>
        <v>575.27</v>
      </c>
      <c r="GP326" s="27">
        <f>IF($O326&gt;=GP$1,$S326,0)</f>
        <v>575.27</v>
      </c>
      <c r="GQ326" s="27">
        <f>IF($O326&gt;=GQ$1,$S326,0)</f>
        <v>575.27</v>
      </c>
      <c r="GR326" s="27">
        <f>IF($O326&gt;=GR$1,$S326,0)</f>
        <v>575.27</v>
      </c>
      <c r="GS326" s="27">
        <f>IF($O326&gt;=GS$1,$S326,0)</f>
        <v>575.27</v>
      </c>
      <c r="GT326" s="27">
        <f>IF($O326&gt;=GT$1,$S326,0)</f>
        <v>575.27</v>
      </c>
      <c r="GU326" s="27">
        <f>IF($O326&gt;=GU$1,$S326,0)</f>
        <v>575.27</v>
      </c>
      <c r="GV326" s="27">
        <f>IF($O326&gt;=GV$1,$S326,0)</f>
        <v>575.27</v>
      </c>
      <c r="GW326" s="27">
        <f>IF($O326&gt;=GW$1,$S326,0)</f>
        <v>575.27</v>
      </c>
      <c r="GX326" s="27">
        <f>IF($O326&gt;=GX$1,$S326,0)</f>
        <v>575.27</v>
      </c>
      <c r="GY326" s="27">
        <f>IF($O326&gt;=GY$1,$S326,0)</f>
        <v>575.27</v>
      </c>
      <c r="GZ326" s="27">
        <f>IF($O326&gt;=GZ$1,$S326,0)</f>
        <v>575.27</v>
      </c>
      <c r="HA326" s="27">
        <f>IF($O326&gt;=HA$1,$S326,0)</f>
        <v>575.27</v>
      </c>
      <c r="HB326" s="27">
        <f>IF($O326&gt;=HB$1,$S326,0)</f>
        <v>575.27</v>
      </c>
      <c r="HC326" s="27">
        <f>IF($O326&gt;=HC$1,$S326,0)</f>
        <v>575.27</v>
      </c>
    </row>
    <row r="327" spans="1:211">
      <c r="A327" s="3">
        <v>53511</v>
      </c>
      <c r="B327" s="3" t="s">
        <v>262</v>
      </c>
      <c r="C327" s="3" t="s">
        <v>107</v>
      </c>
      <c r="D327" s="3">
        <v>66</v>
      </c>
      <c r="E327" s="4">
        <v>34155</v>
      </c>
      <c r="F327" s="5">
        <v>24.975342465753425</v>
      </c>
      <c r="G327" s="3" t="s">
        <v>99</v>
      </c>
      <c r="H327" s="4">
        <v>19235</v>
      </c>
      <c r="I327" s="9" t="s">
        <v>826</v>
      </c>
      <c r="J327" s="5">
        <v>3251.41</v>
      </c>
      <c r="K327" s="31">
        <v>338</v>
      </c>
      <c r="L327" s="32">
        <v>25</v>
      </c>
      <c r="M327" s="33">
        <f>VLOOKUP(L327,FIND,3,TRUE)</f>
        <v>1.5</v>
      </c>
      <c r="N327" s="32">
        <f>IF(L327&gt;30,180,VLOOKUP(L327,TEMPO,2,FALSE))</f>
        <v>150</v>
      </c>
      <c r="O327" s="32">
        <f>IF(R327&gt;0,4,N327)</f>
        <v>150</v>
      </c>
      <c r="P327" s="96">
        <f>J327*M327*L327</f>
        <v>121927.875</v>
      </c>
      <c r="Q327" s="96">
        <f>10934.45*2</f>
        <v>21868.9</v>
      </c>
      <c r="R327" s="96">
        <f>IF(P327&lt;=Q327,P327/4,0)</f>
        <v>0</v>
      </c>
      <c r="S327" s="5">
        <f>IF(P327&gt;=Q327,P327/N327,0)</f>
        <v>812.85249999999996</v>
      </c>
      <c r="T327" s="3"/>
      <c r="U327" s="3">
        <f>IF(T327="",1,0)</f>
        <v>1</v>
      </c>
      <c r="V327" s="3">
        <v>631</v>
      </c>
      <c r="W327" s="5">
        <v>0.1</v>
      </c>
      <c r="X327" s="5">
        <v>402.65</v>
      </c>
      <c r="Y327" s="5">
        <f>X327*W327</f>
        <v>40.265000000000001</v>
      </c>
      <c r="Z327" s="5">
        <v>400</v>
      </c>
      <c r="AA327" s="5">
        <f>S327+Y327+Z327</f>
        <v>1253.1174999999998</v>
      </c>
      <c r="AB327" s="39">
        <f>(J327/12+J327/12*1.3333333333+450/12+J327/30*6/12+J327)*1.3+Y327+Z327+153.9</f>
        <v>5762.0794110993693</v>
      </c>
      <c r="AC327" s="39" t="s">
        <v>107</v>
      </c>
      <c r="AD327" s="39">
        <f>J327*1.3+400+153.9</f>
        <v>4780.7329999999993</v>
      </c>
      <c r="AE327" s="39">
        <f>SUMIFS('CUSTO MENSAL FUNC NOVO'!H:H,'CUSTO MENSAL FUNC NOVO'!A:A,'VALORES MENSAIS'!AC327)</f>
        <v>3348.9422500000001</v>
      </c>
      <c r="AF327" s="27">
        <f>IF($R327&gt;0,$R327,$S327)+$Y327+$Z327</f>
        <v>1253.1174999999998</v>
      </c>
      <c r="AG327" s="27">
        <f>IF($R327&gt;0,$R327,$S327)+$Y327+$Z327</f>
        <v>1253.1174999999998</v>
      </c>
      <c r="AH327" s="27">
        <f>IF($R327&gt;0,$R327,$S327)+$Y327+$Z327</f>
        <v>1253.1174999999998</v>
      </c>
      <c r="AI327" s="27">
        <f>IF($R327&gt;0,$R327,$S327)+$Y327+$Z327</f>
        <v>1253.1174999999998</v>
      </c>
      <c r="AJ327" s="27">
        <f>IF($O327&gt;=AJ$1,$S327+$Y327+$Z327,$Y327+$Z327)</f>
        <v>1253.1174999999998</v>
      </c>
      <c r="AK327" s="27">
        <f>IF($O327&gt;=AK$1,$S327+$Y327+$Z327,$Y327+$Z327)</f>
        <v>1253.1174999999998</v>
      </c>
      <c r="AL327" s="27">
        <f>IF($O327&gt;=AL$1,$S327+$Y327+$Z327,$Y327+$Z327)</f>
        <v>1253.1174999999998</v>
      </c>
      <c r="AM327" s="27">
        <f>IF($O327&gt;=AM$1,$S327+$Y327+$Z327,$Y327+$Z327)</f>
        <v>1253.1174999999998</v>
      </c>
      <c r="AN327" s="27">
        <f>IF($O327&gt;=AN$1,$S327+$Y327+$Z327,$Y327+$Z327)</f>
        <v>1253.1174999999998</v>
      </c>
      <c r="AO327" s="27">
        <f>IF($O327&gt;=AO$1,$S327+$Y327+$Z327,$Y327+$Z327)</f>
        <v>1253.1174999999998</v>
      </c>
      <c r="AP327" s="27">
        <f>IF($O327&gt;=AP$1,$S327+$Y327+$Z327,$Y327+$Z327)</f>
        <v>1253.1174999999998</v>
      </c>
      <c r="AQ327" s="27">
        <f>IF($O327&gt;=AQ$1,$S327+$Y327+$Z327,$Y327+$Z327)</f>
        <v>1253.1174999999998</v>
      </c>
      <c r="AR327" s="27">
        <f>IF($O327&gt;=AR$1,$S327+$Y327+$Z327,$Y327+$Z327)</f>
        <v>1253.1174999999998</v>
      </c>
      <c r="AS327" s="27">
        <f>IF($O327&gt;=AS$1,$S327+$Y327+$Z327,$Y327+$Z327)</f>
        <v>1253.1174999999998</v>
      </c>
      <c r="AT327" s="27">
        <f>IF($O327&gt;=AT$1,$S327+$Y327+$Z327,$Y327+$Z327)</f>
        <v>1253.1174999999998</v>
      </c>
      <c r="AU327" s="27">
        <f>IF($O327&gt;=AU$1,$S327+$Y327+$Z327,$Y327+$Z327)</f>
        <v>1253.1174999999998</v>
      </c>
      <c r="AV327" s="27">
        <f>IF($O327&gt;=AV$1,$S327+$Y327+$Z327,$Y327+$Z327)</f>
        <v>1253.1174999999998</v>
      </c>
      <c r="AW327" s="27">
        <f>IF($O327&gt;=AW$1,$S327+$Y327+$Z327,$Y327+$Z327)</f>
        <v>1253.1174999999998</v>
      </c>
      <c r="AX327" s="27">
        <f>IF($O327&gt;=AX$1,$S327+$Y327+$Z327,$Y327+$Z327)</f>
        <v>1253.1174999999998</v>
      </c>
      <c r="AY327" s="27">
        <f>IF($O327&gt;=AY$1,$S327+$Y327+$Z327,$Y327+$Z327)</f>
        <v>1253.1174999999998</v>
      </c>
      <c r="AZ327" s="27">
        <f>IF($O327&gt;=AZ$1,$S327+$Y327+$Z327,$Y327+$Z327)</f>
        <v>1253.1174999999998</v>
      </c>
      <c r="BA327" s="27">
        <f>IF($O327&gt;=BA$1,$S327+$Y327+$Z327,$Y327+$Z327)</f>
        <v>1253.1174999999998</v>
      </c>
      <c r="BB327" s="27">
        <f>IF($O327&gt;=BB$1,$S327+$Y327+$Z327,$Y327+$Z327)</f>
        <v>1253.1174999999998</v>
      </c>
      <c r="BC327" s="27">
        <f>IF($O327&gt;=BC$1,$S327+$Y327+$Z327,$Y327+$Z327)</f>
        <v>1253.1174999999998</v>
      </c>
      <c r="BD327" s="27">
        <f>IF($O327&gt;=BD$1,$S327+$Y327+$Z327,$Y327+$Z327)</f>
        <v>1253.1174999999998</v>
      </c>
      <c r="BE327" s="27">
        <f>IF($O327&gt;=BE$1,$S327+$Y327+$Z327,$Y327+$Z327)</f>
        <v>1253.1174999999998</v>
      </c>
      <c r="BF327" s="27">
        <f>IF($O327&gt;=BF$1,$S327+$Y327+$Z327,$Y327+$Z327)</f>
        <v>1253.1174999999998</v>
      </c>
      <c r="BG327" s="27">
        <f>IF($O327&gt;=BG$1,$S327+$Y327+$Z327,$Y327+$Z327)</f>
        <v>1253.1174999999998</v>
      </c>
      <c r="BH327" s="27">
        <f>IF($O327&gt;=BH$1,$S327+$Y327+$Z327,$Y327+$Z327)</f>
        <v>1253.1174999999998</v>
      </c>
      <c r="BI327" s="27">
        <f>IF($O327&gt;=BI$1,$S327+$Y327+$Z327,$Y327+$Z327)</f>
        <v>1253.1174999999998</v>
      </c>
      <c r="BJ327" s="27">
        <f>IF($O327&gt;=BJ$1,$S327+$Y327+$Z327,$Y327+$Z327)</f>
        <v>1253.1174999999998</v>
      </c>
      <c r="BK327" s="27">
        <f>IF($O327&gt;=BK$1,$S327+$Y327+$Z327,$Y327+$Z327)</f>
        <v>1253.1174999999998</v>
      </c>
      <c r="BL327" s="27">
        <f>IF($O327&gt;=BL$1,$S327+$Y327+$Z327,$Y327+$Z327)</f>
        <v>1253.1174999999998</v>
      </c>
      <c r="BM327" s="27">
        <f>IF($O327&gt;=BM$1,$S327+$Y327+$Z327,$Y327+$Z327)</f>
        <v>1253.1174999999998</v>
      </c>
      <c r="BN327" s="27">
        <f>IF($O327&gt;=BN$1,$S327+$Y327+$Z327,$Y327+$Z327)</f>
        <v>1253.1174999999998</v>
      </c>
      <c r="BO327" s="27">
        <f>IF($O327&gt;=BO$1,$S327+$Y327+$Z327,$Y327+$Z327)</f>
        <v>1253.1174999999998</v>
      </c>
      <c r="BP327" s="27">
        <f>IF($O327&gt;=BP$1,$S327+$Y327+$Z327,$Y327+$Z327)</f>
        <v>1253.1174999999998</v>
      </c>
      <c r="BQ327" s="27">
        <f>IF($O327&gt;=BQ$1,$S327+$Y327+$Z327,$Y327+$Z327)</f>
        <v>1253.1174999999998</v>
      </c>
      <c r="BR327" s="27">
        <f>IF($O327&gt;=BR$1,$S327+$Y327+$Z327,$Y327+$Z327)</f>
        <v>1253.1174999999998</v>
      </c>
      <c r="BS327" s="27">
        <f>IF($O327&gt;=BS$1,$S327+$Y327+$Z327,$Y327+$Z327)</f>
        <v>1253.1174999999998</v>
      </c>
      <c r="BT327" s="27">
        <f>IF($O327&gt;=BT$1,$S327+$Y327+$Z327,$Y327+$Z327)</f>
        <v>1253.1174999999998</v>
      </c>
      <c r="BU327" s="27">
        <f>IF($O327&gt;=BU$1,$S327+$Y327+$Z327,$Y327+$Z327)</f>
        <v>1253.1174999999998</v>
      </c>
      <c r="BV327" s="27">
        <f>IF($O327&gt;=BV$1,$S327+$Y327+$Z327,$Y327+$Z327)</f>
        <v>1253.1174999999998</v>
      </c>
      <c r="BW327" s="27">
        <f>IF($O327&gt;=BW$1,$S327+$Y327+$Z327,$Y327+$Z327)</f>
        <v>1253.1174999999998</v>
      </c>
      <c r="BX327" s="27">
        <f>IF($O327&gt;=BX$1,$S327+$Y327+$Z327,$Y327+$Z327)</f>
        <v>1253.1174999999998</v>
      </c>
      <c r="BY327" s="27">
        <f>IF($O327&gt;=BY$1,$S327+$Y327+$Z327,$Y327+$Z327)</f>
        <v>1253.1174999999998</v>
      </c>
      <c r="BZ327" s="27">
        <f>IF($O327&gt;=BZ$1,$S327+$Y327+$Z327,$Y327+$Z327)</f>
        <v>1253.1174999999998</v>
      </c>
      <c r="CA327" s="27">
        <f>IF($O327&gt;=CA$1,$S327+$Y327+$Z327,$Y327+$Z327)</f>
        <v>1253.1174999999998</v>
      </c>
      <c r="CB327" s="27">
        <f>IF($O327&gt;=CB$1,$S327+$Y327+$Z327,$Y327+$Z327)</f>
        <v>1253.1174999999998</v>
      </c>
      <c r="CC327" s="27">
        <f>IF($O327&gt;=CC$1,$S327+$Y327+$Z327,$Y327+$Z327)</f>
        <v>1253.1174999999998</v>
      </c>
      <c r="CD327" s="27">
        <f>IF($O327&gt;=CD$1,$S327+$Y327+$Z327,$Y327+$Z327)</f>
        <v>1253.1174999999998</v>
      </c>
      <c r="CE327" s="27">
        <f>IF($O327&gt;=CE$1,$S327+$Y327+$Z327,$Y327+$Z327)</f>
        <v>1253.1174999999998</v>
      </c>
      <c r="CF327" s="27">
        <f>IF($O327&gt;=CF$1,$S327+$Y327+$Z327,$Y327+$Z327)</f>
        <v>1253.1174999999998</v>
      </c>
      <c r="CG327" s="27">
        <f>IF($O327&gt;=CG$1,$S327+$Y327+$Z327,$Y327+$Z327)</f>
        <v>1253.1174999999998</v>
      </c>
      <c r="CH327" s="27">
        <f>IF($O327&gt;=CH$1,$S327+$Y327+$Z327,$Y327+$Z327)</f>
        <v>1253.1174999999998</v>
      </c>
      <c r="CI327" s="27">
        <f>IF($O327&gt;=CI$1,$S327+$Y327+$Z327,$Y327+$Z327)</f>
        <v>1253.1174999999998</v>
      </c>
      <c r="CJ327" s="27">
        <f>IF($O327&gt;=CJ$1,$S327+$Y327+$Z327,$Y327+$Z327)</f>
        <v>1253.1174999999998</v>
      </c>
      <c r="CK327" s="27">
        <f>IF($O327&gt;=CK$1,$S327+$Y327+$Z327,$Y327+$Z327)</f>
        <v>1253.1174999999998</v>
      </c>
      <c r="CL327" s="27">
        <f>IF($O327&gt;=CL$1,$S327+$Y327+$Z327,$Y327+$Z327)</f>
        <v>1253.1174999999998</v>
      </c>
      <c r="CM327" s="27">
        <f>IF($O327&gt;=CM$1,$S327+$Y327+$Z327,$Y327+$Z327)</f>
        <v>1253.1174999999998</v>
      </c>
      <c r="CN327" s="27">
        <f>IF($O327&gt;=CN$1,$S327+$Y327,$Y327)</f>
        <v>853.11749999999995</v>
      </c>
      <c r="CO327" s="27">
        <f>IF($O327&gt;=CO$1,$S327+$Y327,$Y327)</f>
        <v>853.11749999999995</v>
      </c>
      <c r="CP327" s="27">
        <f>IF($O327&gt;=CP$1,$S327+$Y327,$Y327)</f>
        <v>853.11749999999995</v>
      </c>
      <c r="CQ327" s="27">
        <f>IF($O327&gt;=CQ$1,$S327+$Y327,$Y327)</f>
        <v>853.11749999999995</v>
      </c>
      <c r="CR327" s="27">
        <f>IF($O327&gt;=CR$1,$S327+$Y327,$Y327)</f>
        <v>853.11749999999995</v>
      </c>
      <c r="CS327" s="27">
        <f>IF($O327&gt;=CS$1,$S327+$Y327,$Y327)</f>
        <v>853.11749999999995</v>
      </c>
      <c r="CT327" s="27">
        <f>IF($O327&gt;=CT$1,$S327+$Y327,$Y327)</f>
        <v>853.11749999999995</v>
      </c>
      <c r="CU327" s="27">
        <f>IF($O327&gt;=CU$1,$S327+$Y327,$Y327)</f>
        <v>853.11749999999995</v>
      </c>
      <c r="CV327" s="27">
        <f>IF($O327&gt;=CV$1,$S327+$Y327,$Y327)</f>
        <v>853.11749999999995</v>
      </c>
      <c r="CW327" s="27">
        <f>IF($O327&gt;=CW$1,$S327+$Y327,$Y327)</f>
        <v>853.11749999999995</v>
      </c>
      <c r="CX327" s="27">
        <f>IF($O327&gt;=CX$1,$S327+$Y327,$Y327)</f>
        <v>853.11749999999995</v>
      </c>
      <c r="CY327" s="27">
        <f>IF($O327&gt;=CY$1,$S327+$Y327,$Y327)</f>
        <v>853.11749999999995</v>
      </c>
      <c r="CZ327" s="27">
        <f>IF($O327&gt;=CZ$1,$S327+$Y327,$Y327)</f>
        <v>853.11749999999995</v>
      </c>
      <c r="DA327" s="27">
        <f>IF($O327&gt;=DA$1,$S327+$Y327,$Y327)</f>
        <v>853.11749999999995</v>
      </c>
      <c r="DB327" s="27">
        <f>IF($O327&gt;=DB$1,$S327+$Y327,$Y327)</f>
        <v>853.11749999999995</v>
      </c>
      <c r="DC327" s="27">
        <f>IF($O327&gt;=DC$1,$S327+$Y327,$Y327)</f>
        <v>853.11749999999995</v>
      </c>
      <c r="DD327" s="27">
        <f>IF($O327&gt;=DD$1,$S327+$Y327,$Y327)</f>
        <v>853.11749999999995</v>
      </c>
      <c r="DE327" s="27">
        <f>IF($O327&gt;=DE$1,$S327+$Y327,$Y327)</f>
        <v>853.11749999999995</v>
      </c>
      <c r="DF327" s="27">
        <f>IF($O327&gt;=DF$1,$S327+$Y327,$Y327)</f>
        <v>853.11749999999995</v>
      </c>
      <c r="DG327" s="27">
        <f>IF($O327&gt;=DG$1,$S327+$Y327,$Y327)</f>
        <v>853.11749999999995</v>
      </c>
      <c r="DH327" s="27">
        <f>IF($O327&gt;=DH$1,$S327+$Y327,$Y327)</f>
        <v>853.11749999999995</v>
      </c>
      <c r="DI327" s="27">
        <f>IF($O327&gt;=DI$1,$S327+$Y327,$Y327)</f>
        <v>853.11749999999995</v>
      </c>
      <c r="DJ327" s="27">
        <f>IF($O327&gt;=DJ$1,$S327+$Y327,$Y327)</f>
        <v>853.11749999999995</v>
      </c>
      <c r="DK327" s="27">
        <f>IF($O327&gt;=DK$1,$S327+$Y327,$Y327)</f>
        <v>853.11749999999995</v>
      </c>
      <c r="DL327" s="27">
        <f>IF($O327&gt;=DL$1,$S327+$Y327,$Y327)</f>
        <v>853.11749999999995</v>
      </c>
      <c r="DM327" s="27">
        <f>IF($O327&gt;=DM$1,$S327+$Y327,$Y327)</f>
        <v>853.11749999999995</v>
      </c>
      <c r="DN327" s="27">
        <f>IF($O327&gt;=DN$1,$S327+$Y327,$Y327)</f>
        <v>853.11749999999995</v>
      </c>
      <c r="DO327" s="27">
        <f>IF($O327&gt;=DO$1,$S327+$Y327,$Y327)</f>
        <v>853.11749999999995</v>
      </c>
      <c r="DP327" s="27">
        <f>IF($O327&gt;=DP$1,$S327+$Y327,$Y327)</f>
        <v>853.11749999999995</v>
      </c>
      <c r="DQ327" s="27">
        <f>IF($O327&gt;=DQ$1,$S327+$Y327,$Y327)</f>
        <v>853.11749999999995</v>
      </c>
      <c r="DR327" s="27">
        <f>IF($O327&gt;=DR$1,$S327+$Y327,$Y327)</f>
        <v>853.11749999999995</v>
      </c>
      <c r="DS327" s="27">
        <f>IF($O327&gt;=DS$1,$S327+$Y327,$Y327)</f>
        <v>853.11749999999995</v>
      </c>
      <c r="DT327" s="27">
        <f>IF($O327&gt;=DT$1,$S327+$Y327,$Y327)</f>
        <v>853.11749999999995</v>
      </c>
      <c r="DU327" s="27">
        <f>IF($O327&gt;=DU$1,$S327+$Y327,$Y327)</f>
        <v>853.11749999999995</v>
      </c>
      <c r="DV327" s="27">
        <f>IF($O327&gt;=DV$1,$S327+$Y327,$Y327)</f>
        <v>853.11749999999995</v>
      </c>
      <c r="DW327" s="27">
        <f>IF($O327&gt;=DW$1,$S327+$Y327,$Y327)</f>
        <v>853.11749999999995</v>
      </c>
      <c r="DX327" s="27">
        <f>IF($O327&gt;=DX$1,$S327+$Y327,$Y327)</f>
        <v>853.11749999999995</v>
      </c>
      <c r="DY327" s="27">
        <f>IF($O327&gt;=DY$1,$S327+$Y327,$Y327)</f>
        <v>853.11749999999995</v>
      </c>
      <c r="DZ327" s="27">
        <f>IF($O327&gt;=DZ$1,$S327+$Y327,$Y327)</f>
        <v>853.11749999999995</v>
      </c>
      <c r="EA327" s="27">
        <f>IF($O327&gt;=EA$1,$S327+$Y327,$Y327)</f>
        <v>853.11749999999995</v>
      </c>
      <c r="EB327" s="27">
        <f>IF($O327&gt;=EB$1,$S327+$Y327,$Y327)</f>
        <v>853.11749999999995</v>
      </c>
      <c r="EC327" s="27">
        <f>IF($O327&gt;=EC$1,$S327+$Y327,$Y327)</f>
        <v>853.11749999999995</v>
      </c>
      <c r="ED327" s="27">
        <f>IF($O327&gt;=ED$1,$S327+$Y327,$Y327)</f>
        <v>853.11749999999995</v>
      </c>
      <c r="EE327" s="27">
        <f>IF($O327&gt;=EE$1,$S327+$Y327,$Y327)</f>
        <v>853.11749999999995</v>
      </c>
      <c r="EF327" s="27">
        <f>IF($O327&gt;=EF$1,$S327+$Y327,$Y327)</f>
        <v>853.11749999999995</v>
      </c>
      <c r="EG327" s="27">
        <f>IF($O327&gt;=EG$1,$S327+$Y327,$Y327)</f>
        <v>853.11749999999995</v>
      </c>
      <c r="EH327" s="27">
        <f>IF($O327&gt;=EH$1,$S327+$Y327,$Y327)</f>
        <v>853.11749999999995</v>
      </c>
      <c r="EI327" s="27">
        <f>IF($O327&gt;=EI$1,$S327+$Y327,$Y327)</f>
        <v>853.11749999999995</v>
      </c>
      <c r="EJ327" s="27">
        <f>IF($O327&gt;=EJ$1,$S327+$Y327,$Y327)</f>
        <v>853.11749999999995</v>
      </c>
      <c r="EK327" s="27">
        <f>IF($O327&gt;=EK$1,$S327+$Y327,$Y327)</f>
        <v>853.11749999999995</v>
      </c>
      <c r="EL327" s="27">
        <f>IF($O327&gt;=EL$1,$S327+$Y327,$Y327)</f>
        <v>853.11749999999995</v>
      </c>
      <c r="EM327" s="27">
        <f>IF($O327&gt;=EM$1,$S327+$Y327,$Y327)</f>
        <v>853.11749999999995</v>
      </c>
      <c r="EN327" s="27">
        <f>IF($O327&gt;=EN$1,$S327+$Y327,$Y327)</f>
        <v>853.11749999999995</v>
      </c>
      <c r="EO327" s="27">
        <f>IF($O327&gt;=EO$1,$S327+$Y327,$Y327)</f>
        <v>853.11749999999995</v>
      </c>
      <c r="EP327" s="27">
        <f>IF($O327&gt;=EP$1,$S327+$Y327,$Y327)</f>
        <v>853.11749999999995</v>
      </c>
      <c r="EQ327" s="27">
        <f>IF($O327&gt;=EQ$1,$S327+$Y327,$Y327)</f>
        <v>853.11749999999995</v>
      </c>
      <c r="ER327" s="27">
        <f>IF($O327&gt;=ER$1,$S327+$Y327,$Y327)</f>
        <v>853.11749999999995</v>
      </c>
      <c r="ES327" s="27">
        <f>IF($O327&gt;=ES$1,$S327+$Y327,$Y327)</f>
        <v>853.11749999999995</v>
      </c>
      <c r="ET327" s="27">
        <f>IF($O327&gt;=ET$1,$S327+$Y327,$Y327)</f>
        <v>853.11749999999995</v>
      </c>
      <c r="EU327" s="27">
        <f>IF($O327&gt;=EU$1,$S327+$Y327,$Y327)</f>
        <v>853.11749999999995</v>
      </c>
      <c r="EV327" s="27">
        <f>IF($O327&gt;=EV$1,$S327,0)</f>
        <v>812.85249999999996</v>
      </c>
      <c r="EW327" s="27">
        <f>IF($O327&gt;=EW$1,$S327,0)</f>
        <v>812.85249999999996</v>
      </c>
      <c r="EX327" s="27">
        <f>IF($O327&gt;=EX$1,$S327,0)</f>
        <v>812.85249999999996</v>
      </c>
      <c r="EY327" s="27">
        <f>IF($O327&gt;=EY$1,$S327,0)</f>
        <v>812.85249999999996</v>
      </c>
      <c r="EZ327" s="27">
        <f>IF($O327&gt;=EZ$1,$S327,0)</f>
        <v>812.85249999999996</v>
      </c>
      <c r="FA327" s="27">
        <f>IF($O327&gt;=FA$1,$S327,0)</f>
        <v>812.85249999999996</v>
      </c>
      <c r="FB327" s="27">
        <f>IF($O327&gt;=FB$1,$S327,0)</f>
        <v>812.85249999999996</v>
      </c>
      <c r="FC327" s="27">
        <f>IF($O327&gt;=FC$1,$S327,0)</f>
        <v>812.85249999999996</v>
      </c>
      <c r="FD327" s="27">
        <f>IF($O327&gt;=FD$1,$S327,0)</f>
        <v>812.85249999999996</v>
      </c>
      <c r="FE327" s="27">
        <f>IF($O327&gt;=FE$1,$S327,0)</f>
        <v>812.85249999999996</v>
      </c>
      <c r="FF327" s="27">
        <f>IF($O327&gt;=FF$1,$S327,0)</f>
        <v>812.85249999999996</v>
      </c>
      <c r="FG327" s="27">
        <f>IF($O327&gt;=FG$1,$S327,0)</f>
        <v>812.85249999999996</v>
      </c>
      <c r="FH327" s="27">
        <f>IF($O327&gt;=FH$1,$S327,0)</f>
        <v>812.85249999999996</v>
      </c>
      <c r="FI327" s="27">
        <f>IF($O327&gt;=FI$1,$S327,0)</f>
        <v>812.85249999999996</v>
      </c>
      <c r="FJ327" s="27">
        <f>IF($O327&gt;=FJ$1,$S327,0)</f>
        <v>812.85249999999996</v>
      </c>
      <c r="FK327" s="27">
        <f>IF($O327&gt;=FK$1,$S327,0)</f>
        <v>812.85249999999996</v>
      </c>
      <c r="FL327" s="27">
        <f>IF($O327&gt;=FL$1,$S327,0)</f>
        <v>812.85249999999996</v>
      </c>
      <c r="FM327" s="27">
        <f>IF($O327&gt;=FM$1,$S327,0)</f>
        <v>812.85249999999996</v>
      </c>
      <c r="FN327" s="27">
        <f>IF($O327&gt;=FN$1,$S327,0)</f>
        <v>812.85249999999996</v>
      </c>
      <c r="FO327" s="27">
        <f>IF($O327&gt;=FO$1,$S327,0)</f>
        <v>812.85249999999996</v>
      </c>
      <c r="FP327" s="27">
        <f>IF($O327&gt;=FP$1,$S327,0)</f>
        <v>812.85249999999996</v>
      </c>
      <c r="FQ327" s="27">
        <f>IF($O327&gt;=FQ$1,$S327,0)</f>
        <v>812.85249999999996</v>
      </c>
      <c r="FR327" s="27">
        <f>IF($O327&gt;=FR$1,$S327,0)</f>
        <v>812.85249999999996</v>
      </c>
      <c r="FS327" s="27">
        <f>IF($O327&gt;=FS$1,$S327,0)</f>
        <v>812.85249999999996</v>
      </c>
      <c r="FT327" s="27">
        <f>IF($O327&gt;=FT$1,$S327,0)</f>
        <v>812.85249999999996</v>
      </c>
      <c r="FU327" s="27">
        <f>IF($O327&gt;=FU$1,$S327,0)</f>
        <v>812.85249999999996</v>
      </c>
      <c r="FV327" s="27">
        <f>IF($O327&gt;=FV$1,$S327,0)</f>
        <v>812.85249999999996</v>
      </c>
      <c r="FW327" s="27">
        <f>IF($O327&gt;=FW$1,$S327,0)</f>
        <v>812.85249999999996</v>
      </c>
      <c r="FX327" s="27">
        <f>IF($O327&gt;=FX$1,$S327,0)</f>
        <v>812.85249999999996</v>
      </c>
      <c r="FY327" s="27">
        <f>IF($O327&gt;=FY$1,$S327,0)</f>
        <v>812.85249999999996</v>
      </c>
      <c r="FZ327" s="27">
        <f>IF($O327&gt;=FZ$1,$S327,0)</f>
        <v>0</v>
      </c>
      <c r="GA327" s="27">
        <f>IF($O327&gt;=GA$1,$S327,0)</f>
        <v>0</v>
      </c>
      <c r="GB327" s="27">
        <f>IF($O327&gt;=GB$1,$S327,0)</f>
        <v>0</v>
      </c>
      <c r="GC327" s="27">
        <f>IF($O327&gt;=GC$1,$S327,0)</f>
        <v>0</v>
      </c>
      <c r="GD327" s="27">
        <f>IF($O327&gt;=GD$1,$S327,0)</f>
        <v>0</v>
      </c>
      <c r="GE327" s="27">
        <f>IF($O327&gt;=GE$1,$S327,0)</f>
        <v>0</v>
      </c>
      <c r="GF327" s="27">
        <f>IF($O327&gt;=GF$1,$S327,0)</f>
        <v>0</v>
      </c>
      <c r="GG327" s="27">
        <f>IF($O327&gt;=GG$1,$S327,0)</f>
        <v>0</v>
      </c>
      <c r="GH327" s="27">
        <f>IF($O327&gt;=GH$1,$S327,0)</f>
        <v>0</v>
      </c>
      <c r="GI327" s="27">
        <f>IF($O327&gt;=GI$1,$S327,0)</f>
        <v>0</v>
      </c>
      <c r="GJ327" s="27">
        <f>IF($O327&gt;=GJ$1,$S327,0)</f>
        <v>0</v>
      </c>
      <c r="GK327" s="27">
        <f>IF($O327&gt;=GK$1,$S327,0)</f>
        <v>0</v>
      </c>
      <c r="GL327" s="27">
        <f>IF($O327&gt;=GL$1,$S327,0)</f>
        <v>0</v>
      </c>
      <c r="GM327" s="27">
        <f>IF($O327&gt;=GM$1,$S327,0)</f>
        <v>0</v>
      </c>
      <c r="GN327" s="27">
        <f>IF($O327&gt;=GN$1,$S327,0)</f>
        <v>0</v>
      </c>
      <c r="GO327" s="27">
        <f>IF($O327&gt;=GO$1,$S327,0)</f>
        <v>0</v>
      </c>
      <c r="GP327" s="27">
        <f>IF($O327&gt;=GP$1,$S327,0)</f>
        <v>0</v>
      </c>
      <c r="GQ327" s="27">
        <f>IF($O327&gt;=GQ$1,$S327,0)</f>
        <v>0</v>
      </c>
      <c r="GR327" s="27">
        <f>IF($O327&gt;=GR$1,$S327,0)</f>
        <v>0</v>
      </c>
      <c r="GS327" s="27">
        <f>IF($O327&gt;=GS$1,$S327,0)</f>
        <v>0</v>
      </c>
      <c r="GT327" s="27">
        <f>IF($O327&gt;=GT$1,$S327,0)</f>
        <v>0</v>
      </c>
      <c r="GU327" s="27">
        <f>IF($O327&gt;=GU$1,$S327,0)</f>
        <v>0</v>
      </c>
      <c r="GV327" s="27">
        <f>IF($O327&gt;=GV$1,$S327,0)</f>
        <v>0</v>
      </c>
      <c r="GW327" s="27">
        <f>IF($O327&gt;=GW$1,$S327,0)</f>
        <v>0</v>
      </c>
      <c r="GX327" s="27">
        <f>IF($O327&gt;=GX$1,$S327,0)</f>
        <v>0</v>
      </c>
      <c r="GY327" s="27">
        <f>IF($O327&gt;=GY$1,$S327,0)</f>
        <v>0</v>
      </c>
      <c r="GZ327" s="27">
        <f>IF($O327&gt;=GZ$1,$S327,0)</f>
        <v>0</v>
      </c>
      <c r="HA327" s="27">
        <f>IF($O327&gt;=HA$1,$S327,0)</f>
        <v>0</v>
      </c>
      <c r="HB327" s="27">
        <f>IF($O327&gt;=HB$1,$S327,0)</f>
        <v>0</v>
      </c>
      <c r="HC327" s="27">
        <f>IF($O327&gt;=HC$1,$S327,0)</f>
        <v>0</v>
      </c>
    </row>
    <row r="328" spans="1:211">
      <c r="A328" s="3">
        <v>6530</v>
      </c>
      <c r="B328" s="3" t="s">
        <v>397</v>
      </c>
      <c r="C328" s="3" t="s">
        <v>107</v>
      </c>
      <c r="D328" s="3">
        <v>69</v>
      </c>
      <c r="E328" s="4">
        <v>31068</v>
      </c>
      <c r="F328" s="5">
        <v>33.43287671232877</v>
      </c>
      <c r="G328" s="3" t="s">
        <v>99</v>
      </c>
      <c r="H328" s="4">
        <v>17980</v>
      </c>
      <c r="I328" s="9" t="s">
        <v>826</v>
      </c>
      <c r="J328" s="5">
        <v>3520.92</v>
      </c>
      <c r="K328" s="31">
        <v>338</v>
      </c>
      <c r="L328" s="32">
        <v>33</v>
      </c>
      <c r="M328" s="33">
        <f>VLOOKUP(L328,FIND,3,TRUE)</f>
        <v>1.5</v>
      </c>
      <c r="N328" s="32">
        <f>IF(L328&gt;30,180,VLOOKUP(L328,TEMPO,2,FALSE))</f>
        <v>180</v>
      </c>
      <c r="O328" s="32">
        <f>IF(R328&gt;0,4,N328)</f>
        <v>180</v>
      </c>
      <c r="P328" s="96">
        <f>J328*M328*L328</f>
        <v>174285.54</v>
      </c>
      <c r="Q328" s="96">
        <f>10934.45*2</f>
        <v>21868.9</v>
      </c>
      <c r="R328" s="96">
        <f>IF(P328&lt;=Q328,P328/4,0)</f>
        <v>0</v>
      </c>
      <c r="S328" s="5">
        <f>IF(P328&gt;=Q328,P328/N328,0)</f>
        <v>968.25300000000004</v>
      </c>
      <c r="T328" s="3"/>
      <c r="U328" s="3">
        <f>IF(T328="",1,0)</f>
        <v>1</v>
      </c>
      <c r="V328" s="3">
        <v>639</v>
      </c>
      <c r="W328" s="5">
        <v>0</v>
      </c>
      <c r="X328" s="5">
        <v>402.65</v>
      </c>
      <c r="Y328" s="5">
        <f>X328*W328</f>
        <v>0</v>
      </c>
      <c r="Z328" s="5">
        <v>400</v>
      </c>
      <c r="AA328" s="5">
        <f>S328+Y328+Z328</f>
        <v>1368.2530000000002</v>
      </c>
      <c r="AB328" s="39">
        <f>(J328/12+J328/12*1.3333333333+450/12+J328/30*6/12+J328)*1.3+Y328+Z328+153.9</f>
        <v>6146.1429333206188</v>
      </c>
      <c r="AC328" s="39" t="s">
        <v>107</v>
      </c>
      <c r="AD328" s="39">
        <f>J328*1.3+400+153.9</f>
        <v>5131.0959999999995</v>
      </c>
      <c r="AE328" s="39">
        <f>SUMIFS('CUSTO MENSAL FUNC NOVO'!H:H,'CUSTO MENSAL FUNC NOVO'!A:A,'VALORES MENSAIS'!AC328)</f>
        <v>3348.9422500000001</v>
      </c>
      <c r="AF328" s="27">
        <f>IF($R328&gt;0,$R328,$S328)+$Y328+$Z328</f>
        <v>1368.2530000000002</v>
      </c>
      <c r="AG328" s="27">
        <f>IF($R328&gt;0,$R328,$S328)+$Y328+$Z328</f>
        <v>1368.2530000000002</v>
      </c>
      <c r="AH328" s="27">
        <f>IF($R328&gt;0,$R328,$S328)+$Y328+$Z328</f>
        <v>1368.2530000000002</v>
      </c>
      <c r="AI328" s="27">
        <f>IF($R328&gt;0,$R328,$S328)+$Y328+$Z328</f>
        <v>1368.2530000000002</v>
      </c>
      <c r="AJ328" s="27">
        <f>IF($O328&gt;=AJ$1,$S328+$Y328+$Z328,$Y328+$Z328)</f>
        <v>1368.2530000000002</v>
      </c>
      <c r="AK328" s="27">
        <f>IF($O328&gt;=AK$1,$S328+$Y328+$Z328,$Y328+$Z328)</f>
        <v>1368.2530000000002</v>
      </c>
      <c r="AL328" s="27">
        <f>IF($O328&gt;=AL$1,$S328+$Y328+$Z328,$Y328+$Z328)</f>
        <v>1368.2530000000002</v>
      </c>
      <c r="AM328" s="27">
        <f>IF($O328&gt;=AM$1,$S328+$Y328+$Z328,$Y328+$Z328)</f>
        <v>1368.2530000000002</v>
      </c>
      <c r="AN328" s="27">
        <f>IF($O328&gt;=AN$1,$S328+$Y328+$Z328,$Y328+$Z328)</f>
        <v>1368.2530000000002</v>
      </c>
      <c r="AO328" s="27">
        <f>IF($O328&gt;=AO$1,$S328+$Y328+$Z328,$Y328+$Z328)</f>
        <v>1368.2530000000002</v>
      </c>
      <c r="AP328" s="27">
        <f>IF($O328&gt;=AP$1,$S328+$Y328+$Z328,$Y328+$Z328)</f>
        <v>1368.2530000000002</v>
      </c>
      <c r="AQ328" s="27">
        <f>IF($O328&gt;=AQ$1,$S328+$Y328+$Z328,$Y328+$Z328)</f>
        <v>1368.2530000000002</v>
      </c>
      <c r="AR328" s="27">
        <f>IF($O328&gt;=AR$1,$S328+$Y328+$Z328,$Y328+$Z328)</f>
        <v>1368.2530000000002</v>
      </c>
      <c r="AS328" s="27">
        <f>IF($O328&gt;=AS$1,$S328+$Y328+$Z328,$Y328+$Z328)</f>
        <v>1368.2530000000002</v>
      </c>
      <c r="AT328" s="27">
        <f>IF($O328&gt;=AT$1,$S328+$Y328+$Z328,$Y328+$Z328)</f>
        <v>1368.2530000000002</v>
      </c>
      <c r="AU328" s="27">
        <f>IF($O328&gt;=AU$1,$S328+$Y328+$Z328,$Y328+$Z328)</f>
        <v>1368.2530000000002</v>
      </c>
      <c r="AV328" s="27">
        <f>IF($O328&gt;=AV$1,$S328+$Y328+$Z328,$Y328+$Z328)</f>
        <v>1368.2530000000002</v>
      </c>
      <c r="AW328" s="27">
        <f>IF($O328&gt;=AW$1,$S328+$Y328+$Z328,$Y328+$Z328)</f>
        <v>1368.2530000000002</v>
      </c>
      <c r="AX328" s="27">
        <f>IF($O328&gt;=AX$1,$S328+$Y328+$Z328,$Y328+$Z328)</f>
        <v>1368.2530000000002</v>
      </c>
      <c r="AY328" s="27">
        <f>IF($O328&gt;=AY$1,$S328+$Y328+$Z328,$Y328+$Z328)</f>
        <v>1368.2530000000002</v>
      </c>
      <c r="AZ328" s="27">
        <f>IF($O328&gt;=AZ$1,$S328+$Y328+$Z328,$Y328+$Z328)</f>
        <v>1368.2530000000002</v>
      </c>
      <c r="BA328" s="27">
        <f>IF($O328&gt;=BA$1,$S328+$Y328+$Z328,$Y328+$Z328)</f>
        <v>1368.2530000000002</v>
      </c>
      <c r="BB328" s="27">
        <f>IF($O328&gt;=BB$1,$S328+$Y328+$Z328,$Y328+$Z328)</f>
        <v>1368.2530000000002</v>
      </c>
      <c r="BC328" s="27">
        <f>IF($O328&gt;=BC$1,$S328+$Y328+$Z328,$Y328+$Z328)</f>
        <v>1368.2530000000002</v>
      </c>
      <c r="BD328" s="27">
        <f>IF($O328&gt;=BD$1,$S328+$Y328+$Z328,$Y328+$Z328)</f>
        <v>1368.2530000000002</v>
      </c>
      <c r="BE328" s="27">
        <f>IF($O328&gt;=BE$1,$S328+$Y328+$Z328,$Y328+$Z328)</f>
        <v>1368.2530000000002</v>
      </c>
      <c r="BF328" s="27">
        <f>IF($O328&gt;=BF$1,$S328+$Y328+$Z328,$Y328+$Z328)</f>
        <v>1368.2530000000002</v>
      </c>
      <c r="BG328" s="27">
        <f>IF($O328&gt;=BG$1,$S328+$Y328+$Z328,$Y328+$Z328)</f>
        <v>1368.2530000000002</v>
      </c>
      <c r="BH328" s="27">
        <f>IF($O328&gt;=BH$1,$S328+$Y328+$Z328,$Y328+$Z328)</f>
        <v>1368.2530000000002</v>
      </c>
      <c r="BI328" s="27">
        <f>IF($O328&gt;=BI$1,$S328+$Y328+$Z328,$Y328+$Z328)</f>
        <v>1368.2530000000002</v>
      </c>
      <c r="BJ328" s="27">
        <f>IF($O328&gt;=BJ$1,$S328+$Y328+$Z328,$Y328+$Z328)</f>
        <v>1368.2530000000002</v>
      </c>
      <c r="BK328" s="27">
        <f>IF($O328&gt;=BK$1,$S328+$Y328+$Z328,$Y328+$Z328)</f>
        <v>1368.2530000000002</v>
      </c>
      <c r="BL328" s="27">
        <f>IF($O328&gt;=BL$1,$S328+$Y328+$Z328,$Y328+$Z328)</f>
        <v>1368.2530000000002</v>
      </c>
      <c r="BM328" s="27">
        <f>IF($O328&gt;=BM$1,$S328+$Y328+$Z328,$Y328+$Z328)</f>
        <v>1368.2530000000002</v>
      </c>
      <c r="BN328" s="27">
        <f>IF($O328&gt;=BN$1,$S328+$Y328+$Z328,$Y328+$Z328)</f>
        <v>1368.2530000000002</v>
      </c>
      <c r="BO328" s="27">
        <f>IF($O328&gt;=BO$1,$S328+$Y328+$Z328,$Y328+$Z328)</f>
        <v>1368.2530000000002</v>
      </c>
      <c r="BP328" s="27">
        <f>IF($O328&gt;=BP$1,$S328+$Y328+$Z328,$Y328+$Z328)</f>
        <v>1368.2530000000002</v>
      </c>
      <c r="BQ328" s="27">
        <f>IF($O328&gt;=BQ$1,$S328+$Y328+$Z328,$Y328+$Z328)</f>
        <v>1368.2530000000002</v>
      </c>
      <c r="BR328" s="27">
        <f>IF($O328&gt;=BR$1,$S328+$Y328+$Z328,$Y328+$Z328)</f>
        <v>1368.2530000000002</v>
      </c>
      <c r="BS328" s="27">
        <f>IF($O328&gt;=BS$1,$S328+$Y328+$Z328,$Y328+$Z328)</f>
        <v>1368.2530000000002</v>
      </c>
      <c r="BT328" s="27">
        <f>IF($O328&gt;=BT$1,$S328+$Y328+$Z328,$Y328+$Z328)</f>
        <v>1368.2530000000002</v>
      </c>
      <c r="BU328" s="27">
        <f>IF($O328&gt;=BU$1,$S328+$Y328+$Z328,$Y328+$Z328)</f>
        <v>1368.2530000000002</v>
      </c>
      <c r="BV328" s="27">
        <f>IF($O328&gt;=BV$1,$S328+$Y328+$Z328,$Y328+$Z328)</f>
        <v>1368.2530000000002</v>
      </c>
      <c r="BW328" s="27">
        <f>IF($O328&gt;=BW$1,$S328+$Y328+$Z328,$Y328+$Z328)</f>
        <v>1368.2530000000002</v>
      </c>
      <c r="BX328" s="27">
        <f>IF($O328&gt;=BX$1,$S328+$Y328+$Z328,$Y328+$Z328)</f>
        <v>1368.2530000000002</v>
      </c>
      <c r="BY328" s="27">
        <f>IF($O328&gt;=BY$1,$S328+$Y328+$Z328,$Y328+$Z328)</f>
        <v>1368.2530000000002</v>
      </c>
      <c r="BZ328" s="27">
        <f>IF($O328&gt;=BZ$1,$S328+$Y328+$Z328,$Y328+$Z328)</f>
        <v>1368.2530000000002</v>
      </c>
      <c r="CA328" s="27">
        <f>IF($O328&gt;=CA$1,$S328+$Y328+$Z328,$Y328+$Z328)</f>
        <v>1368.2530000000002</v>
      </c>
      <c r="CB328" s="27">
        <f>IF($O328&gt;=CB$1,$S328+$Y328+$Z328,$Y328+$Z328)</f>
        <v>1368.2530000000002</v>
      </c>
      <c r="CC328" s="27">
        <f>IF($O328&gt;=CC$1,$S328+$Y328+$Z328,$Y328+$Z328)</f>
        <v>1368.2530000000002</v>
      </c>
      <c r="CD328" s="27">
        <f>IF($O328&gt;=CD$1,$S328+$Y328+$Z328,$Y328+$Z328)</f>
        <v>1368.2530000000002</v>
      </c>
      <c r="CE328" s="27">
        <f>IF($O328&gt;=CE$1,$S328+$Y328+$Z328,$Y328+$Z328)</f>
        <v>1368.2530000000002</v>
      </c>
      <c r="CF328" s="27">
        <f>IF($O328&gt;=CF$1,$S328+$Y328+$Z328,$Y328+$Z328)</f>
        <v>1368.2530000000002</v>
      </c>
      <c r="CG328" s="27">
        <f>IF($O328&gt;=CG$1,$S328+$Y328+$Z328,$Y328+$Z328)</f>
        <v>1368.2530000000002</v>
      </c>
      <c r="CH328" s="27">
        <f>IF($O328&gt;=CH$1,$S328+$Y328+$Z328,$Y328+$Z328)</f>
        <v>1368.2530000000002</v>
      </c>
      <c r="CI328" s="27">
        <f>IF($O328&gt;=CI$1,$S328+$Y328+$Z328,$Y328+$Z328)</f>
        <v>1368.2530000000002</v>
      </c>
      <c r="CJ328" s="27">
        <f>IF($O328&gt;=CJ$1,$S328+$Y328+$Z328,$Y328+$Z328)</f>
        <v>1368.2530000000002</v>
      </c>
      <c r="CK328" s="27">
        <f>IF($O328&gt;=CK$1,$S328+$Y328+$Z328,$Y328+$Z328)</f>
        <v>1368.2530000000002</v>
      </c>
      <c r="CL328" s="27">
        <f>IF($O328&gt;=CL$1,$S328+$Y328+$Z328,$Y328+$Z328)</f>
        <v>1368.2530000000002</v>
      </c>
      <c r="CM328" s="27">
        <f>IF($O328&gt;=CM$1,$S328+$Y328+$Z328,$Y328+$Z328)</f>
        <v>1368.2530000000002</v>
      </c>
      <c r="CN328" s="27">
        <f>IF($O328&gt;=CN$1,$S328+$Y328,$Y328)</f>
        <v>968.25300000000004</v>
      </c>
      <c r="CO328" s="27">
        <f>IF($O328&gt;=CO$1,$S328+$Y328,$Y328)</f>
        <v>968.25300000000004</v>
      </c>
      <c r="CP328" s="27">
        <f>IF($O328&gt;=CP$1,$S328+$Y328,$Y328)</f>
        <v>968.25300000000004</v>
      </c>
      <c r="CQ328" s="27">
        <f>IF($O328&gt;=CQ$1,$S328+$Y328,$Y328)</f>
        <v>968.25300000000004</v>
      </c>
      <c r="CR328" s="27">
        <f>IF($O328&gt;=CR$1,$S328+$Y328,$Y328)</f>
        <v>968.25300000000004</v>
      </c>
      <c r="CS328" s="27">
        <f>IF($O328&gt;=CS$1,$S328+$Y328,$Y328)</f>
        <v>968.25300000000004</v>
      </c>
      <c r="CT328" s="27">
        <f>IF($O328&gt;=CT$1,$S328+$Y328,$Y328)</f>
        <v>968.25300000000004</v>
      </c>
      <c r="CU328" s="27">
        <f>IF($O328&gt;=CU$1,$S328+$Y328,$Y328)</f>
        <v>968.25300000000004</v>
      </c>
      <c r="CV328" s="27">
        <f>IF($O328&gt;=CV$1,$S328+$Y328,$Y328)</f>
        <v>968.25300000000004</v>
      </c>
      <c r="CW328" s="27">
        <f>IF($O328&gt;=CW$1,$S328+$Y328,$Y328)</f>
        <v>968.25300000000004</v>
      </c>
      <c r="CX328" s="27">
        <f>IF($O328&gt;=CX$1,$S328+$Y328,$Y328)</f>
        <v>968.25300000000004</v>
      </c>
      <c r="CY328" s="27">
        <f>IF($O328&gt;=CY$1,$S328+$Y328,$Y328)</f>
        <v>968.25300000000004</v>
      </c>
      <c r="CZ328" s="27">
        <f>IF($O328&gt;=CZ$1,$S328+$Y328,$Y328)</f>
        <v>968.25300000000004</v>
      </c>
      <c r="DA328" s="27">
        <f>IF($O328&gt;=DA$1,$S328+$Y328,$Y328)</f>
        <v>968.25300000000004</v>
      </c>
      <c r="DB328" s="27">
        <f>IF($O328&gt;=DB$1,$S328+$Y328,$Y328)</f>
        <v>968.25300000000004</v>
      </c>
      <c r="DC328" s="27">
        <f>IF($O328&gt;=DC$1,$S328+$Y328,$Y328)</f>
        <v>968.25300000000004</v>
      </c>
      <c r="DD328" s="27">
        <f>IF($O328&gt;=DD$1,$S328+$Y328,$Y328)</f>
        <v>968.25300000000004</v>
      </c>
      <c r="DE328" s="27">
        <f>IF($O328&gt;=DE$1,$S328+$Y328,$Y328)</f>
        <v>968.25300000000004</v>
      </c>
      <c r="DF328" s="27">
        <f>IF($O328&gt;=DF$1,$S328+$Y328,$Y328)</f>
        <v>968.25300000000004</v>
      </c>
      <c r="DG328" s="27">
        <f>IF($O328&gt;=DG$1,$S328+$Y328,$Y328)</f>
        <v>968.25300000000004</v>
      </c>
      <c r="DH328" s="27">
        <f>IF($O328&gt;=DH$1,$S328+$Y328,$Y328)</f>
        <v>968.25300000000004</v>
      </c>
      <c r="DI328" s="27">
        <f>IF($O328&gt;=DI$1,$S328+$Y328,$Y328)</f>
        <v>968.25300000000004</v>
      </c>
      <c r="DJ328" s="27">
        <f>IF($O328&gt;=DJ$1,$S328+$Y328,$Y328)</f>
        <v>968.25300000000004</v>
      </c>
      <c r="DK328" s="27">
        <f>IF($O328&gt;=DK$1,$S328+$Y328,$Y328)</f>
        <v>968.25300000000004</v>
      </c>
      <c r="DL328" s="27">
        <f>IF($O328&gt;=DL$1,$S328+$Y328,$Y328)</f>
        <v>968.25300000000004</v>
      </c>
      <c r="DM328" s="27">
        <f>IF($O328&gt;=DM$1,$S328+$Y328,$Y328)</f>
        <v>968.25300000000004</v>
      </c>
      <c r="DN328" s="27">
        <f>IF($O328&gt;=DN$1,$S328+$Y328,$Y328)</f>
        <v>968.25300000000004</v>
      </c>
      <c r="DO328" s="27">
        <f>IF($O328&gt;=DO$1,$S328+$Y328,$Y328)</f>
        <v>968.25300000000004</v>
      </c>
      <c r="DP328" s="27">
        <f>IF($O328&gt;=DP$1,$S328+$Y328,$Y328)</f>
        <v>968.25300000000004</v>
      </c>
      <c r="DQ328" s="27">
        <f>IF($O328&gt;=DQ$1,$S328+$Y328,$Y328)</f>
        <v>968.25300000000004</v>
      </c>
      <c r="DR328" s="27">
        <f>IF($O328&gt;=DR$1,$S328+$Y328,$Y328)</f>
        <v>968.25300000000004</v>
      </c>
      <c r="DS328" s="27">
        <f>IF($O328&gt;=DS$1,$S328+$Y328,$Y328)</f>
        <v>968.25300000000004</v>
      </c>
      <c r="DT328" s="27">
        <f>IF($O328&gt;=DT$1,$S328+$Y328,$Y328)</f>
        <v>968.25300000000004</v>
      </c>
      <c r="DU328" s="27">
        <f>IF($O328&gt;=DU$1,$S328+$Y328,$Y328)</f>
        <v>968.25300000000004</v>
      </c>
      <c r="DV328" s="27">
        <f>IF($O328&gt;=DV$1,$S328+$Y328,$Y328)</f>
        <v>968.25300000000004</v>
      </c>
      <c r="DW328" s="27">
        <f>IF($O328&gt;=DW$1,$S328+$Y328,$Y328)</f>
        <v>968.25300000000004</v>
      </c>
      <c r="DX328" s="27">
        <f>IF($O328&gt;=DX$1,$S328+$Y328,$Y328)</f>
        <v>968.25300000000004</v>
      </c>
      <c r="DY328" s="27">
        <f>IF($O328&gt;=DY$1,$S328+$Y328,$Y328)</f>
        <v>968.25300000000004</v>
      </c>
      <c r="DZ328" s="27">
        <f>IF($O328&gt;=DZ$1,$S328+$Y328,$Y328)</f>
        <v>968.25300000000004</v>
      </c>
      <c r="EA328" s="27">
        <f>IF($O328&gt;=EA$1,$S328+$Y328,$Y328)</f>
        <v>968.25300000000004</v>
      </c>
      <c r="EB328" s="27">
        <f>IF($O328&gt;=EB$1,$S328+$Y328,$Y328)</f>
        <v>968.25300000000004</v>
      </c>
      <c r="EC328" s="27">
        <f>IF($O328&gt;=EC$1,$S328+$Y328,$Y328)</f>
        <v>968.25300000000004</v>
      </c>
      <c r="ED328" s="27">
        <f>IF($O328&gt;=ED$1,$S328+$Y328,$Y328)</f>
        <v>968.25300000000004</v>
      </c>
      <c r="EE328" s="27">
        <f>IF($O328&gt;=EE$1,$S328+$Y328,$Y328)</f>
        <v>968.25300000000004</v>
      </c>
      <c r="EF328" s="27">
        <f>IF($O328&gt;=EF$1,$S328+$Y328,$Y328)</f>
        <v>968.25300000000004</v>
      </c>
      <c r="EG328" s="27">
        <f>IF($O328&gt;=EG$1,$S328+$Y328,$Y328)</f>
        <v>968.25300000000004</v>
      </c>
      <c r="EH328" s="27">
        <f>IF($O328&gt;=EH$1,$S328+$Y328,$Y328)</f>
        <v>968.25300000000004</v>
      </c>
      <c r="EI328" s="27">
        <f>IF($O328&gt;=EI$1,$S328+$Y328,$Y328)</f>
        <v>968.25300000000004</v>
      </c>
      <c r="EJ328" s="27">
        <f>IF($O328&gt;=EJ$1,$S328+$Y328,$Y328)</f>
        <v>968.25300000000004</v>
      </c>
      <c r="EK328" s="27">
        <f>IF($O328&gt;=EK$1,$S328+$Y328,$Y328)</f>
        <v>968.25300000000004</v>
      </c>
      <c r="EL328" s="27">
        <f>IF($O328&gt;=EL$1,$S328+$Y328,$Y328)</f>
        <v>968.25300000000004</v>
      </c>
      <c r="EM328" s="27">
        <f>IF($O328&gt;=EM$1,$S328+$Y328,$Y328)</f>
        <v>968.25300000000004</v>
      </c>
      <c r="EN328" s="27">
        <f>IF($O328&gt;=EN$1,$S328+$Y328,$Y328)</f>
        <v>968.25300000000004</v>
      </c>
      <c r="EO328" s="27">
        <f>IF($O328&gt;=EO$1,$S328+$Y328,$Y328)</f>
        <v>968.25300000000004</v>
      </c>
      <c r="EP328" s="27">
        <f>IF($O328&gt;=EP$1,$S328+$Y328,$Y328)</f>
        <v>968.25300000000004</v>
      </c>
      <c r="EQ328" s="27">
        <f>IF($O328&gt;=EQ$1,$S328+$Y328,$Y328)</f>
        <v>968.25300000000004</v>
      </c>
      <c r="ER328" s="27">
        <f>IF($O328&gt;=ER$1,$S328+$Y328,$Y328)</f>
        <v>968.25300000000004</v>
      </c>
      <c r="ES328" s="27">
        <f>IF($O328&gt;=ES$1,$S328+$Y328,$Y328)</f>
        <v>968.25300000000004</v>
      </c>
      <c r="ET328" s="27">
        <f>IF($O328&gt;=ET$1,$S328+$Y328,$Y328)</f>
        <v>968.25300000000004</v>
      </c>
      <c r="EU328" s="27">
        <f>IF($O328&gt;=EU$1,$S328+$Y328,$Y328)</f>
        <v>968.25300000000004</v>
      </c>
      <c r="EV328" s="27">
        <f>IF($O328&gt;=EV$1,$S328,0)</f>
        <v>968.25300000000004</v>
      </c>
      <c r="EW328" s="27">
        <f>IF($O328&gt;=EW$1,$S328,0)</f>
        <v>968.25300000000004</v>
      </c>
      <c r="EX328" s="27">
        <f>IF($O328&gt;=EX$1,$S328,0)</f>
        <v>968.25300000000004</v>
      </c>
      <c r="EY328" s="27">
        <f>IF($O328&gt;=EY$1,$S328,0)</f>
        <v>968.25300000000004</v>
      </c>
      <c r="EZ328" s="27">
        <f>IF($O328&gt;=EZ$1,$S328,0)</f>
        <v>968.25300000000004</v>
      </c>
      <c r="FA328" s="27">
        <f>IF($O328&gt;=FA$1,$S328,0)</f>
        <v>968.25300000000004</v>
      </c>
      <c r="FB328" s="27">
        <f>IF($O328&gt;=FB$1,$S328,0)</f>
        <v>968.25300000000004</v>
      </c>
      <c r="FC328" s="27">
        <f>IF($O328&gt;=FC$1,$S328,0)</f>
        <v>968.25300000000004</v>
      </c>
      <c r="FD328" s="27">
        <f>IF($O328&gt;=FD$1,$S328,0)</f>
        <v>968.25300000000004</v>
      </c>
      <c r="FE328" s="27">
        <f>IF($O328&gt;=FE$1,$S328,0)</f>
        <v>968.25300000000004</v>
      </c>
      <c r="FF328" s="27">
        <f>IF($O328&gt;=FF$1,$S328,0)</f>
        <v>968.25300000000004</v>
      </c>
      <c r="FG328" s="27">
        <f>IF($O328&gt;=FG$1,$S328,0)</f>
        <v>968.25300000000004</v>
      </c>
      <c r="FH328" s="27">
        <f>IF($O328&gt;=FH$1,$S328,0)</f>
        <v>968.25300000000004</v>
      </c>
      <c r="FI328" s="27">
        <f>IF($O328&gt;=FI$1,$S328,0)</f>
        <v>968.25300000000004</v>
      </c>
      <c r="FJ328" s="27">
        <f>IF($O328&gt;=FJ$1,$S328,0)</f>
        <v>968.25300000000004</v>
      </c>
      <c r="FK328" s="27">
        <f>IF($O328&gt;=FK$1,$S328,0)</f>
        <v>968.25300000000004</v>
      </c>
      <c r="FL328" s="27">
        <f>IF($O328&gt;=FL$1,$S328,0)</f>
        <v>968.25300000000004</v>
      </c>
      <c r="FM328" s="27">
        <f>IF($O328&gt;=FM$1,$S328,0)</f>
        <v>968.25300000000004</v>
      </c>
      <c r="FN328" s="27">
        <f>IF($O328&gt;=FN$1,$S328,0)</f>
        <v>968.25300000000004</v>
      </c>
      <c r="FO328" s="27">
        <f>IF($O328&gt;=FO$1,$S328,0)</f>
        <v>968.25300000000004</v>
      </c>
      <c r="FP328" s="27">
        <f>IF($O328&gt;=FP$1,$S328,0)</f>
        <v>968.25300000000004</v>
      </c>
      <c r="FQ328" s="27">
        <f>IF($O328&gt;=FQ$1,$S328,0)</f>
        <v>968.25300000000004</v>
      </c>
      <c r="FR328" s="27">
        <f>IF($O328&gt;=FR$1,$S328,0)</f>
        <v>968.25300000000004</v>
      </c>
      <c r="FS328" s="27">
        <f>IF($O328&gt;=FS$1,$S328,0)</f>
        <v>968.25300000000004</v>
      </c>
      <c r="FT328" s="27">
        <f>IF($O328&gt;=FT$1,$S328,0)</f>
        <v>968.25300000000004</v>
      </c>
      <c r="FU328" s="27">
        <f>IF($O328&gt;=FU$1,$S328,0)</f>
        <v>968.25300000000004</v>
      </c>
      <c r="FV328" s="27">
        <f>IF($O328&gt;=FV$1,$S328,0)</f>
        <v>968.25300000000004</v>
      </c>
      <c r="FW328" s="27">
        <f>IF($O328&gt;=FW$1,$S328,0)</f>
        <v>968.25300000000004</v>
      </c>
      <c r="FX328" s="27">
        <f>IF($O328&gt;=FX$1,$S328,0)</f>
        <v>968.25300000000004</v>
      </c>
      <c r="FY328" s="27">
        <f>IF($O328&gt;=FY$1,$S328,0)</f>
        <v>968.25300000000004</v>
      </c>
      <c r="FZ328" s="27">
        <f>IF($O328&gt;=FZ$1,$S328,0)</f>
        <v>968.25300000000004</v>
      </c>
      <c r="GA328" s="27">
        <f>IF($O328&gt;=GA$1,$S328,0)</f>
        <v>968.25300000000004</v>
      </c>
      <c r="GB328" s="27">
        <f>IF($O328&gt;=GB$1,$S328,0)</f>
        <v>968.25300000000004</v>
      </c>
      <c r="GC328" s="27">
        <f>IF($O328&gt;=GC$1,$S328,0)</f>
        <v>968.25300000000004</v>
      </c>
      <c r="GD328" s="27">
        <f>IF($O328&gt;=GD$1,$S328,0)</f>
        <v>968.25300000000004</v>
      </c>
      <c r="GE328" s="27">
        <f>IF($O328&gt;=GE$1,$S328,0)</f>
        <v>968.25300000000004</v>
      </c>
      <c r="GF328" s="27">
        <f>IF($O328&gt;=GF$1,$S328,0)</f>
        <v>968.25300000000004</v>
      </c>
      <c r="GG328" s="27">
        <f>IF($O328&gt;=GG$1,$S328,0)</f>
        <v>968.25300000000004</v>
      </c>
      <c r="GH328" s="27">
        <f>IF($O328&gt;=GH$1,$S328,0)</f>
        <v>968.25300000000004</v>
      </c>
      <c r="GI328" s="27">
        <f>IF($O328&gt;=GI$1,$S328,0)</f>
        <v>968.25300000000004</v>
      </c>
      <c r="GJ328" s="27">
        <f>IF($O328&gt;=GJ$1,$S328,0)</f>
        <v>968.25300000000004</v>
      </c>
      <c r="GK328" s="27">
        <f>IF($O328&gt;=GK$1,$S328,0)</f>
        <v>968.25300000000004</v>
      </c>
      <c r="GL328" s="27">
        <f>IF($O328&gt;=GL$1,$S328,0)</f>
        <v>968.25300000000004</v>
      </c>
      <c r="GM328" s="27">
        <f>IF($O328&gt;=GM$1,$S328,0)</f>
        <v>968.25300000000004</v>
      </c>
      <c r="GN328" s="27">
        <f>IF($O328&gt;=GN$1,$S328,0)</f>
        <v>968.25300000000004</v>
      </c>
      <c r="GO328" s="27">
        <f>IF($O328&gt;=GO$1,$S328,0)</f>
        <v>968.25300000000004</v>
      </c>
      <c r="GP328" s="27">
        <f>IF($O328&gt;=GP$1,$S328,0)</f>
        <v>968.25300000000004</v>
      </c>
      <c r="GQ328" s="27">
        <f>IF($O328&gt;=GQ$1,$S328,0)</f>
        <v>968.25300000000004</v>
      </c>
      <c r="GR328" s="27">
        <f>IF($O328&gt;=GR$1,$S328,0)</f>
        <v>968.25300000000004</v>
      </c>
      <c r="GS328" s="27">
        <f>IF($O328&gt;=GS$1,$S328,0)</f>
        <v>968.25300000000004</v>
      </c>
      <c r="GT328" s="27">
        <f>IF($O328&gt;=GT$1,$S328,0)</f>
        <v>968.25300000000004</v>
      </c>
      <c r="GU328" s="27">
        <f>IF($O328&gt;=GU$1,$S328,0)</f>
        <v>968.25300000000004</v>
      </c>
      <c r="GV328" s="27">
        <f>IF($O328&gt;=GV$1,$S328,0)</f>
        <v>968.25300000000004</v>
      </c>
      <c r="GW328" s="27">
        <f>IF($O328&gt;=GW$1,$S328,0)</f>
        <v>968.25300000000004</v>
      </c>
      <c r="GX328" s="27">
        <f>IF($O328&gt;=GX$1,$S328,0)</f>
        <v>968.25300000000004</v>
      </c>
      <c r="GY328" s="27">
        <f>IF($O328&gt;=GY$1,$S328,0)</f>
        <v>968.25300000000004</v>
      </c>
      <c r="GZ328" s="27">
        <f>IF($O328&gt;=GZ$1,$S328,0)</f>
        <v>968.25300000000004</v>
      </c>
      <c r="HA328" s="27">
        <f>IF($O328&gt;=HA$1,$S328,0)</f>
        <v>968.25300000000004</v>
      </c>
      <c r="HB328" s="27">
        <f>IF($O328&gt;=HB$1,$S328,0)</f>
        <v>968.25300000000004</v>
      </c>
      <c r="HC328" s="27">
        <f>IF($O328&gt;=HC$1,$S328,0)</f>
        <v>968.25300000000004</v>
      </c>
    </row>
    <row r="329" spans="1:211">
      <c r="A329" s="3">
        <v>4421</v>
      </c>
      <c r="B329" s="3" t="s">
        <v>392</v>
      </c>
      <c r="C329" s="3" t="s">
        <v>107</v>
      </c>
      <c r="D329" s="3">
        <v>57</v>
      </c>
      <c r="E329" s="4">
        <v>31068</v>
      </c>
      <c r="F329" s="5">
        <v>33.43287671232877</v>
      </c>
      <c r="G329" s="3" t="s">
        <v>99</v>
      </c>
      <c r="H329" s="4">
        <v>22344</v>
      </c>
      <c r="I329" s="9" t="s">
        <v>826</v>
      </c>
      <c r="J329" s="5">
        <v>3559.41</v>
      </c>
      <c r="K329" s="31">
        <v>338</v>
      </c>
      <c r="L329" s="32">
        <v>33</v>
      </c>
      <c r="M329" s="33">
        <f>VLOOKUP(L329,FIND,3,TRUE)</f>
        <v>1.5</v>
      </c>
      <c r="N329" s="32">
        <f>IF(L329&gt;30,180,VLOOKUP(L329,TEMPO,2,FALSE))</f>
        <v>180</v>
      </c>
      <c r="O329" s="32">
        <f>IF(R329&gt;0,4,N329)</f>
        <v>180</v>
      </c>
      <c r="P329" s="96">
        <f>J329*M329*L329</f>
        <v>176190.79499999998</v>
      </c>
      <c r="Q329" s="96">
        <f>10934.45*2</f>
        <v>21868.9</v>
      </c>
      <c r="R329" s="96">
        <f>IF(P329&lt;=Q329,P329/4,0)</f>
        <v>0</v>
      </c>
      <c r="S329" s="5">
        <f>IF(P329&gt;=Q329,P329/N329,0)</f>
        <v>978.83774999999991</v>
      </c>
      <c r="T329" s="3"/>
      <c r="U329" s="3">
        <f>IF(T329="",1,0)</f>
        <v>1</v>
      </c>
      <c r="V329" s="3">
        <v>639</v>
      </c>
      <c r="W329" s="5">
        <v>0</v>
      </c>
      <c r="X329" s="5">
        <v>245.73</v>
      </c>
      <c r="Y329" s="5">
        <f>X329*W329</f>
        <v>0</v>
      </c>
      <c r="Z329" s="5">
        <v>400</v>
      </c>
      <c r="AA329" s="5">
        <f>S329+Y329+Z329</f>
        <v>1378.8377499999999</v>
      </c>
      <c r="AB329" s="39">
        <f>(J329/12+J329/12*1.3333333333+450/12+J329/30*6/12+J329)*1.3+Y329+Z329+153.9</f>
        <v>6206.7432999871462</v>
      </c>
      <c r="AC329" s="39" t="s">
        <v>107</v>
      </c>
      <c r="AD329" s="39">
        <f>J329*1.3+400+153.9</f>
        <v>5181.1329999999998</v>
      </c>
      <c r="AE329" s="39">
        <f>SUMIFS('CUSTO MENSAL FUNC NOVO'!H:H,'CUSTO MENSAL FUNC NOVO'!A:A,'VALORES MENSAIS'!AC329)</f>
        <v>3348.9422500000001</v>
      </c>
      <c r="AF329" s="27">
        <f>IF($R329&gt;0,$R329,$S329)+$Y329+$Z329</f>
        <v>1378.8377499999999</v>
      </c>
      <c r="AG329" s="27">
        <f>IF($R329&gt;0,$R329,$S329)+$Y329+$Z329</f>
        <v>1378.8377499999999</v>
      </c>
      <c r="AH329" s="27">
        <f>IF($R329&gt;0,$R329,$S329)+$Y329+$Z329</f>
        <v>1378.8377499999999</v>
      </c>
      <c r="AI329" s="27">
        <f>IF($R329&gt;0,$R329,$S329)+$Y329+$Z329</f>
        <v>1378.8377499999999</v>
      </c>
      <c r="AJ329" s="27">
        <f>IF($O329&gt;=AJ$1,$S329+$Y329+$Z329,$Y329+$Z329)</f>
        <v>1378.8377499999999</v>
      </c>
      <c r="AK329" s="27">
        <f>IF($O329&gt;=AK$1,$S329+$Y329+$Z329,$Y329+$Z329)</f>
        <v>1378.8377499999999</v>
      </c>
      <c r="AL329" s="27">
        <f>IF($O329&gt;=AL$1,$S329+$Y329+$Z329,$Y329+$Z329)</f>
        <v>1378.8377499999999</v>
      </c>
      <c r="AM329" s="27">
        <f>IF($O329&gt;=AM$1,$S329+$Y329+$Z329,$Y329+$Z329)</f>
        <v>1378.8377499999999</v>
      </c>
      <c r="AN329" s="27">
        <f>IF($O329&gt;=AN$1,$S329+$Y329+$Z329,$Y329+$Z329)</f>
        <v>1378.8377499999999</v>
      </c>
      <c r="AO329" s="27">
        <f>IF($O329&gt;=AO$1,$S329+$Y329+$Z329,$Y329+$Z329)</f>
        <v>1378.8377499999999</v>
      </c>
      <c r="AP329" s="27">
        <f>IF($O329&gt;=AP$1,$S329+$Y329+$Z329,$Y329+$Z329)</f>
        <v>1378.8377499999999</v>
      </c>
      <c r="AQ329" s="27">
        <f>IF($O329&gt;=AQ$1,$S329+$Y329+$Z329,$Y329+$Z329)</f>
        <v>1378.8377499999999</v>
      </c>
      <c r="AR329" s="27">
        <f>IF($O329&gt;=AR$1,$S329+$Y329+$Z329,$Y329+$Z329)</f>
        <v>1378.8377499999999</v>
      </c>
      <c r="AS329" s="27">
        <f>IF($O329&gt;=AS$1,$S329+$Y329+$Z329,$Y329+$Z329)</f>
        <v>1378.8377499999999</v>
      </c>
      <c r="AT329" s="27">
        <f>IF($O329&gt;=AT$1,$S329+$Y329+$Z329,$Y329+$Z329)</f>
        <v>1378.8377499999999</v>
      </c>
      <c r="AU329" s="27">
        <f>IF($O329&gt;=AU$1,$S329+$Y329+$Z329,$Y329+$Z329)</f>
        <v>1378.8377499999999</v>
      </c>
      <c r="AV329" s="27">
        <f>IF($O329&gt;=AV$1,$S329+$Y329+$Z329,$Y329+$Z329)</f>
        <v>1378.8377499999999</v>
      </c>
      <c r="AW329" s="27">
        <f>IF($O329&gt;=AW$1,$S329+$Y329+$Z329,$Y329+$Z329)</f>
        <v>1378.8377499999999</v>
      </c>
      <c r="AX329" s="27">
        <f>IF($O329&gt;=AX$1,$S329+$Y329+$Z329,$Y329+$Z329)</f>
        <v>1378.8377499999999</v>
      </c>
      <c r="AY329" s="27">
        <f>IF($O329&gt;=AY$1,$S329+$Y329+$Z329,$Y329+$Z329)</f>
        <v>1378.8377499999999</v>
      </c>
      <c r="AZ329" s="27">
        <f>IF($O329&gt;=AZ$1,$S329+$Y329+$Z329,$Y329+$Z329)</f>
        <v>1378.8377499999999</v>
      </c>
      <c r="BA329" s="27">
        <f>IF($O329&gt;=BA$1,$S329+$Y329+$Z329,$Y329+$Z329)</f>
        <v>1378.8377499999999</v>
      </c>
      <c r="BB329" s="27">
        <f>IF($O329&gt;=BB$1,$S329+$Y329+$Z329,$Y329+$Z329)</f>
        <v>1378.8377499999999</v>
      </c>
      <c r="BC329" s="27">
        <f>IF($O329&gt;=BC$1,$S329+$Y329+$Z329,$Y329+$Z329)</f>
        <v>1378.8377499999999</v>
      </c>
      <c r="BD329" s="27">
        <f>IF($O329&gt;=BD$1,$S329+$Y329+$Z329,$Y329+$Z329)</f>
        <v>1378.8377499999999</v>
      </c>
      <c r="BE329" s="27">
        <f>IF($O329&gt;=BE$1,$S329+$Y329+$Z329,$Y329+$Z329)</f>
        <v>1378.8377499999999</v>
      </c>
      <c r="BF329" s="27">
        <f>IF($O329&gt;=BF$1,$S329+$Y329+$Z329,$Y329+$Z329)</f>
        <v>1378.8377499999999</v>
      </c>
      <c r="BG329" s="27">
        <f>IF($O329&gt;=BG$1,$S329+$Y329+$Z329,$Y329+$Z329)</f>
        <v>1378.8377499999999</v>
      </c>
      <c r="BH329" s="27">
        <f>IF($O329&gt;=BH$1,$S329+$Y329+$Z329,$Y329+$Z329)</f>
        <v>1378.8377499999999</v>
      </c>
      <c r="BI329" s="27">
        <f>IF($O329&gt;=BI$1,$S329+$Y329+$Z329,$Y329+$Z329)</f>
        <v>1378.8377499999999</v>
      </c>
      <c r="BJ329" s="27">
        <f>IF($O329&gt;=BJ$1,$S329+$Y329+$Z329,$Y329+$Z329)</f>
        <v>1378.8377499999999</v>
      </c>
      <c r="BK329" s="27">
        <f>IF($O329&gt;=BK$1,$S329+$Y329+$Z329,$Y329+$Z329)</f>
        <v>1378.8377499999999</v>
      </c>
      <c r="BL329" s="27">
        <f>IF($O329&gt;=BL$1,$S329+$Y329+$Z329,$Y329+$Z329)</f>
        <v>1378.8377499999999</v>
      </c>
      <c r="BM329" s="27">
        <f>IF($O329&gt;=BM$1,$S329+$Y329+$Z329,$Y329+$Z329)</f>
        <v>1378.8377499999999</v>
      </c>
      <c r="BN329" s="27">
        <f>IF($O329&gt;=BN$1,$S329+$Y329+$Z329,$Y329+$Z329)</f>
        <v>1378.8377499999999</v>
      </c>
      <c r="BO329" s="27">
        <f>IF($O329&gt;=BO$1,$S329+$Y329+$Z329,$Y329+$Z329)</f>
        <v>1378.8377499999999</v>
      </c>
      <c r="BP329" s="27">
        <f>IF($O329&gt;=BP$1,$S329+$Y329+$Z329,$Y329+$Z329)</f>
        <v>1378.8377499999999</v>
      </c>
      <c r="BQ329" s="27">
        <f>IF($O329&gt;=BQ$1,$S329+$Y329+$Z329,$Y329+$Z329)</f>
        <v>1378.8377499999999</v>
      </c>
      <c r="BR329" s="27">
        <f>IF($O329&gt;=BR$1,$S329+$Y329+$Z329,$Y329+$Z329)</f>
        <v>1378.8377499999999</v>
      </c>
      <c r="BS329" s="27">
        <f>IF($O329&gt;=BS$1,$S329+$Y329+$Z329,$Y329+$Z329)</f>
        <v>1378.8377499999999</v>
      </c>
      <c r="BT329" s="27">
        <f>IF($O329&gt;=BT$1,$S329+$Y329+$Z329,$Y329+$Z329)</f>
        <v>1378.8377499999999</v>
      </c>
      <c r="BU329" s="27">
        <f>IF($O329&gt;=BU$1,$S329+$Y329+$Z329,$Y329+$Z329)</f>
        <v>1378.8377499999999</v>
      </c>
      <c r="BV329" s="27">
        <f>IF($O329&gt;=BV$1,$S329+$Y329+$Z329,$Y329+$Z329)</f>
        <v>1378.8377499999999</v>
      </c>
      <c r="BW329" s="27">
        <f>IF($O329&gt;=BW$1,$S329+$Y329+$Z329,$Y329+$Z329)</f>
        <v>1378.8377499999999</v>
      </c>
      <c r="BX329" s="27">
        <f>IF($O329&gt;=BX$1,$S329+$Y329+$Z329,$Y329+$Z329)</f>
        <v>1378.8377499999999</v>
      </c>
      <c r="BY329" s="27">
        <f>IF($O329&gt;=BY$1,$S329+$Y329+$Z329,$Y329+$Z329)</f>
        <v>1378.8377499999999</v>
      </c>
      <c r="BZ329" s="27">
        <f>IF($O329&gt;=BZ$1,$S329+$Y329+$Z329,$Y329+$Z329)</f>
        <v>1378.8377499999999</v>
      </c>
      <c r="CA329" s="27">
        <f>IF($O329&gt;=CA$1,$S329+$Y329+$Z329,$Y329+$Z329)</f>
        <v>1378.8377499999999</v>
      </c>
      <c r="CB329" s="27">
        <f>IF($O329&gt;=CB$1,$S329+$Y329+$Z329,$Y329+$Z329)</f>
        <v>1378.8377499999999</v>
      </c>
      <c r="CC329" s="27">
        <f>IF($O329&gt;=CC$1,$S329+$Y329+$Z329,$Y329+$Z329)</f>
        <v>1378.8377499999999</v>
      </c>
      <c r="CD329" s="27">
        <f>IF($O329&gt;=CD$1,$S329+$Y329+$Z329,$Y329+$Z329)</f>
        <v>1378.8377499999999</v>
      </c>
      <c r="CE329" s="27">
        <f>IF($O329&gt;=CE$1,$S329+$Y329+$Z329,$Y329+$Z329)</f>
        <v>1378.8377499999999</v>
      </c>
      <c r="CF329" s="27">
        <f>IF($O329&gt;=CF$1,$S329+$Y329+$Z329,$Y329+$Z329)</f>
        <v>1378.8377499999999</v>
      </c>
      <c r="CG329" s="27">
        <f>IF($O329&gt;=CG$1,$S329+$Y329+$Z329,$Y329+$Z329)</f>
        <v>1378.8377499999999</v>
      </c>
      <c r="CH329" s="27">
        <f>IF($O329&gt;=CH$1,$S329+$Y329+$Z329,$Y329+$Z329)</f>
        <v>1378.8377499999999</v>
      </c>
      <c r="CI329" s="27">
        <f>IF($O329&gt;=CI$1,$S329+$Y329+$Z329,$Y329+$Z329)</f>
        <v>1378.8377499999999</v>
      </c>
      <c r="CJ329" s="27">
        <f>IF($O329&gt;=CJ$1,$S329+$Y329+$Z329,$Y329+$Z329)</f>
        <v>1378.8377499999999</v>
      </c>
      <c r="CK329" s="27">
        <f>IF($O329&gt;=CK$1,$S329+$Y329+$Z329,$Y329+$Z329)</f>
        <v>1378.8377499999999</v>
      </c>
      <c r="CL329" s="27">
        <f>IF($O329&gt;=CL$1,$S329+$Y329+$Z329,$Y329+$Z329)</f>
        <v>1378.8377499999999</v>
      </c>
      <c r="CM329" s="27">
        <f>IF($O329&gt;=CM$1,$S329+$Y329+$Z329,$Y329+$Z329)</f>
        <v>1378.8377499999999</v>
      </c>
      <c r="CN329" s="27">
        <f>IF($O329&gt;=CN$1,$S329+$Y329,$Y329)</f>
        <v>978.83774999999991</v>
      </c>
      <c r="CO329" s="27">
        <f>IF($O329&gt;=CO$1,$S329+$Y329,$Y329)</f>
        <v>978.83774999999991</v>
      </c>
      <c r="CP329" s="27">
        <f>IF($O329&gt;=CP$1,$S329+$Y329,$Y329)</f>
        <v>978.83774999999991</v>
      </c>
      <c r="CQ329" s="27">
        <f>IF($O329&gt;=CQ$1,$S329+$Y329,$Y329)</f>
        <v>978.83774999999991</v>
      </c>
      <c r="CR329" s="27">
        <f>IF($O329&gt;=CR$1,$S329+$Y329,$Y329)</f>
        <v>978.83774999999991</v>
      </c>
      <c r="CS329" s="27">
        <f>IF($O329&gt;=CS$1,$S329+$Y329,$Y329)</f>
        <v>978.83774999999991</v>
      </c>
      <c r="CT329" s="27">
        <f>IF($O329&gt;=CT$1,$S329+$Y329,$Y329)</f>
        <v>978.83774999999991</v>
      </c>
      <c r="CU329" s="27">
        <f>IF($O329&gt;=CU$1,$S329+$Y329,$Y329)</f>
        <v>978.83774999999991</v>
      </c>
      <c r="CV329" s="27">
        <f>IF($O329&gt;=CV$1,$S329+$Y329,$Y329)</f>
        <v>978.83774999999991</v>
      </c>
      <c r="CW329" s="27">
        <f>IF($O329&gt;=CW$1,$S329+$Y329,$Y329)</f>
        <v>978.83774999999991</v>
      </c>
      <c r="CX329" s="27">
        <f>IF($O329&gt;=CX$1,$S329+$Y329,$Y329)</f>
        <v>978.83774999999991</v>
      </c>
      <c r="CY329" s="27">
        <f>IF($O329&gt;=CY$1,$S329+$Y329,$Y329)</f>
        <v>978.83774999999991</v>
      </c>
      <c r="CZ329" s="27">
        <f>IF($O329&gt;=CZ$1,$S329+$Y329,$Y329)</f>
        <v>978.83774999999991</v>
      </c>
      <c r="DA329" s="27">
        <f>IF($O329&gt;=DA$1,$S329+$Y329,$Y329)</f>
        <v>978.83774999999991</v>
      </c>
      <c r="DB329" s="27">
        <f>IF($O329&gt;=DB$1,$S329+$Y329,$Y329)</f>
        <v>978.83774999999991</v>
      </c>
      <c r="DC329" s="27">
        <f>IF($O329&gt;=DC$1,$S329+$Y329,$Y329)</f>
        <v>978.83774999999991</v>
      </c>
      <c r="DD329" s="27">
        <f>IF($O329&gt;=DD$1,$S329+$Y329,$Y329)</f>
        <v>978.83774999999991</v>
      </c>
      <c r="DE329" s="27">
        <f>IF($O329&gt;=DE$1,$S329+$Y329,$Y329)</f>
        <v>978.83774999999991</v>
      </c>
      <c r="DF329" s="27">
        <f>IF($O329&gt;=DF$1,$S329+$Y329,$Y329)</f>
        <v>978.83774999999991</v>
      </c>
      <c r="DG329" s="27">
        <f>IF($O329&gt;=DG$1,$S329+$Y329,$Y329)</f>
        <v>978.83774999999991</v>
      </c>
      <c r="DH329" s="27">
        <f>IF($O329&gt;=DH$1,$S329+$Y329,$Y329)</f>
        <v>978.83774999999991</v>
      </c>
      <c r="DI329" s="27">
        <f>IF($O329&gt;=DI$1,$S329+$Y329,$Y329)</f>
        <v>978.83774999999991</v>
      </c>
      <c r="DJ329" s="27">
        <f>IF($O329&gt;=DJ$1,$S329+$Y329,$Y329)</f>
        <v>978.83774999999991</v>
      </c>
      <c r="DK329" s="27">
        <f>IF($O329&gt;=DK$1,$S329+$Y329,$Y329)</f>
        <v>978.83774999999991</v>
      </c>
      <c r="DL329" s="27">
        <f>IF($O329&gt;=DL$1,$S329+$Y329,$Y329)</f>
        <v>978.83774999999991</v>
      </c>
      <c r="DM329" s="27">
        <f>IF($O329&gt;=DM$1,$S329+$Y329,$Y329)</f>
        <v>978.83774999999991</v>
      </c>
      <c r="DN329" s="27">
        <f>IF($O329&gt;=DN$1,$S329+$Y329,$Y329)</f>
        <v>978.83774999999991</v>
      </c>
      <c r="DO329" s="27">
        <f>IF($O329&gt;=DO$1,$S329+$Y329,$Y329)</f>
        <v>978.83774999999991</v>
      </c>
      <c r="DP329" s="27">
        <f>IF($O329&gt;=DP$1,$S329+$Y329,$Y329)</f>
        <v>978.83774999999991</v>
      </c>
      <c r="DQ329" s="27">
        <f>IF($O329&gt;=DQ$1,$S329+$Y329,$Y329)</f>
        <v>978.83774999999991</v>
      </c>
      <c r="DR329" s="27">
        <f>IF($O329&gt;=DR$1,$S329+$Y329,$Y329)</f>
        <v>978.83774999999991</v>
      </c>
      <c r="DS329" s="27">
        <f>IF($O329&gt;=DS$1,$S329+$Y329,$Y329)</f>
        <v>978.83774999999991</v>
      </c>
      <c r="DT329" s="27">
        <f>IF($O329&gt;=DT$1,$S329+$Y329,$Y329)</f>
        <v>978.83774999999991</v>
      </c>
      <c r="DU329" s="27">
        <f>IF($O329&gt;=DU$1,$S329+$Y329,$Y329)</f>
        <v>978.83774999999991</v>
      </c>
      <c r="DV329" s="27">
        <f>IF($O329&gt;=DV$1,$S329+$Y329,$Y329)</f>
        <v>978.83774999999991</v>
      </c>
      <c r="DW329" s="27">
        <f>IF($O329&gt;=DW$1,$S329+$Y329,$Y329)</f>
        <v>978.83774999999991</v>
      </c>
      <c r="DX329" s="27">
        <f>IF($O329&gt;=DX$1,$S329+$Y329,$Y329)</f>
        <v>978.83774999999991</v>
      </c>
      <c r="DY329" s="27">
        <f>IF($O329&gt;=DY$1,$S329+$Y329,$Y329)</f>
        <v>978.83774999999991</v>
      </c>
      <c r="DZ329" s="27">
        <f>IF($O329&gt;=DZ$1,$S329+$Y329,$Y329)</f>
        <v>978.83774999999991</v>
      </c>
      <c r="EA329" s="27">
        <f>IF($O329&gt;=EA$1,$S329+$Y329,$Y329)</f>
        <v>978.83774999999991</v>
      </c>
      <c r="EB329" s="27">
        <f>IF($O329&gt;=EB$1,$S329+$Y329,$Y329)</f>
        <v>978.83774999999991</v>
      </c>
      <c r="EC329" s="27">
        <f>IF($O329&gt;=EC$1,$S329+$Y329,$Y329)</f>
        <v>978.83774999999991</v>
      </c>
      <c r="ED329" s="27">
        <f>IF($O329&gt;=ED$1,$S329+$Y329,$Y329)</f>
        <v>978.83774999999991</v>
      </c>
      <c r="EE329" s="27">
        <f>IF($O329&gt;=EE$1,$S329+$Y329,$Y329)</f>
        <v>978.83774999999991</v>
      </c>
      <c r="EF329" s="27">
        <f>IF($O329&gt;=EF$1,$S329+$Y329,$Y329)</f>
        <v>978.83774999999991</v>
      </c>
      <c r="EG329" s="27">
        <f>IF($O329&gt;=EG$1,$S329+$Y329,$Y329)</f>
        <v>978.83774999999991</v>
      </c>
      <c r="EH329" s="27">
        <f>IF($O329&gt;=EH$1,$S329+$Y329,$Y329)</f>
        <v>978.83774999999991</v>
      </c>
      <c r="EI329" s="27">
        <f>IF($O329&gt;=EI$1,$S329+$Y329,$Y329)</f>
        <v>978.83774999999991</v>
      </c>
      <c r="EJ329" s="27">
        <f>IF($O329&gt;=EJ$1,$S329+$Y329,$Y329)</f>
        <v>978.83774999999991</v>
      </c>
      <c r="EK329" s="27">
        <f>IF($O329&gt;=EK$1,$S329+$Y329,$Y329)</f>
        <v>978.83774999999991</v>
      </c>
      <c r="EL329" s="27">
        <f>IF($O329&gt;=EL$1,$S329+$Y329,$Y329)</f>
        <v>978.83774999999991</v>
      </c>
      <c r="EM329" s="27">
        <f>IF($O329&gt;=EM$1,$S329+$Y329,$Y329)</f>
        <v>978.83774999999991</v>
      </c>
      <c r="EN329" s="27">
        <f>IF($O329&gt;=EN$1,$S329+$Y329,$Y329)</f>
        <v>978.83774999999991</v>
      </c>
      <c r="EO329" s="27">
        <f>IF($O329&gt;=EO$1,$S329+$Y329,$Y329)</f>
        <v>978.83774999999991</v>
      </c>
      <c r="EP329" s="27">
        <f>IF($O329&gt;=EP$1,$S329+$Y329,$Y329)</f>
        <v>978.83774999999991</v>
      </c>
      <c r="EQ329" s="27">
        <f>IF($O329&gt;=EQ$1,$S329+$Y329,$Y329)</f>
        <v>978.83774999999991</v>
      </c>
      <c r="ER329" s="27">
        <f>IF($O329&gt;=ER$1,$S329+$Y329,$Y329)</f>
        <v>978.83774999999991</v>
      </c>
      <c r="ES329" s="27">
        <f>IF($O329&gt;=ES$1,$S329+$Y329,$Y329)</f>
        <v>978.83774999999991</v>
      </c>
      <c r="ET329" s="27">
        <f>IF($O329&gt;=ET$1,$S329+$Y329,$Y329)</f>
        <v>978.83774999999991</v>
      </c>
      <c r="EU329" s="27">
        <f>IF($O329&gt;=EU$1,$S329+$Y329,$Y329)</f>
        <v>978.83774999999991</v>
      </c>
      <c r="EV329" s="27">
        <f>IF($O329&gt;=EV$1,$S329,0)</f>
        <v>978.83774999999991</v>
      </c>
      <c r="EW329" s="27">
        <f>IF($O329&gt;=EW$1,$S329,0)</f>
        <v>978.83774999999991</v>
      </c>
      <c r="EX329" s="27">
        <f>IF($O329&gt;=EX$1,$S329,0)</f>
        <v>978.83774999999991</v>
      </c>
      <c r="EY329" s="27">
        <f>IF($O329&gt;=EY$1,$S329,0)</f>
        <v>978.83774999999991</v>
      </c>
      <c r="EZ329" s="27">
        <f>IF($O329&gt;=EZ$1,$S329,0)</f>
        <v>978.83774999999991</v>
      </c>
      <c r="FA329" s="27">
        <f>IF($O329&gt;=FA$1,$S329,0)</f>
        <v>978.83774999999991</v>
      </c>
      <c r="FB329" s="27">
        <f>IF($O329&gt;=FB$1,$S329,0)</f>
        <v>978.83774999999991</v>
      </c>
      <c r="FC329" s="27">
        <f>IF($O329&gt;=FC$1,$S329,0)</f>
        <v>978.83774999999991</v>
      </c>
      <c r="FD329" s="27">
        <f>IF($O329&gt;=FD$1,$S329,0)</f>
        <v>978.83774999999991</v>
      </c>
      <c r="FE329" s="27">
        <f>IF($O329&gt;=FE$1,$S329,0)</f>
        <v>978.83774999999991</v>
      </c>
      <c r="FF329" s="27">
        <f>IF($O329&gt;=FF$1,$S329,0)</f>
        <v>978.83774999999991</v>
      </c>
      <c r="FG329" s="27">
        <f>IF($O329&gt;=FG$1,$S329,0)</f>
        <v>978.83774999999991</v>
      </c>
      <c r="FH329" s="27">
        <f>IF($O329&gt;=FH$1,$S329,0)</f>
        <v>978.83774999999991</v>
      </c>
      <c r="FI329" s="27">
        <f>IF($O329&gt;=FI$1,$S329,0)</f>
        <v>978.83774999999991</v>
      </c>
      <c r="FJ329" s="27">
        <f>IF($O329&gt;=FJ$1,$S329,0)</f>
        <v>978.83774999999991</v>
      </c>
      <c r="FK329" s="27">
        <f>IF($O329&gt;=FK$1,$S329,0)</f>
        <v>978.83774999999991</v>
      </c>
      <c r="FL329" s="27">
        <f>IF($O329&gt;=FL$1,$S329,0)</f>
        <v>978.83774999999991</v>
      </c>
      <c r="FM329" s="27">
        <f>IF($O329&gt;=FM$1,$S329,0)</f>
        <v>978.83774999999991</v>
      </c>
      <c r="FN329" s="27">
        <f>IF($O329&gt;=FN$1,$S329,0)</f>
        <v>978.83774999999991</v>
      </c>
      <c r="FO329" s="27">
        <f>IF($O329&gt;=FO$1,$S329,0)</f>
        <v>978.83774999999991</v>
      </c>
      <c r="FP329" s="27">
        <f>IF($O329&gt;=FP$1,$S329,0)</f>
        <v>978.83774999999991</v>
      </c>
      <c r="FQ329" s="27">
        <f>IF($O329&gt;=FQ$1,$S329,0)</f>
        <v>978.83774999999991</v>
      </c>
      <c r="FR329" s="27">
        <f>IF($O329&gt;=FR$1,$S329,0)</f>
        <v>978.83774999999991</v>
      </c>
      <c r="FS329" s="27">
        <f>IF($O329&gt;=FS$1,$S329,0)</f>
        <v>978.83774999999991</v>
      </c>
      <c r="FT329" s="27">
        <f>IF($O329&gt;=FT$1,$S329,0)</f>
        <v>978.83774999999991</v>
      </c>
      <c r="FU329" s="27">
        <f>IF($O329&gt;=FU$1,$S329,0)</f>
        <v>978.83774999999991</v>
      </c>
      <c r="FV329" s="27">
        <f>IF($O329&gt;=FV$1,$S329,0)</f>
        <v>978.83774999999991</v>
      </c>
      <c r="FW329" s="27">
        <f>IF($O329&gt;=FW$1,$S329,0)</f>
        <v>978.83774999999991</v>
      </c>
      <c r="FX329" s="27">
        <f>IF($O329&gt;=FX$1,$S329,0)</f>
        <v>978.83774999999991</v>
      </c>
      <c r="FY329" s="27">
        <f>IF($O329&gt;=FY$1,$S329,0)</f>
        <v>978.83774999999991</v>
      </c>
      <c r="FZ329" s="27">
        <f>IF($O329&gt;=FZ$1,$S329,0)</f>
        <v>978.83774999999991</v>
      </c>
      <c r="GA329" s="27">
        <f>IF($O329&gt;=GA$1,$S329,0)</f>
        <v>978.83774999999991</v>
      </c>
      <c r="GB329" s="27">
        <f>IF($O329&gt;=GB$1,$S329,0)</f>
        <v>978.83774999999991</v>
      </c>
      <c r="GC329" s="27">
        <f>IF($O329&gt;=GC$1,$S329,0)</f>
        <v>978.83774999999991</v>
      </c>
      <c r="GD329" s="27">
        <f>IF($O329&gt;=GD$1,$S329,0)</f>
        <v>978.83774999999991</v>
      </c>
      <c r="GE329" s="27">
        <f>IF($O329&gt;=GE$1,$S329,0)</f>
        <v>978.83774999999991</v>
      </c>
      <c r="GF329" s="27">
        <f>IF($O329&gt;=GF$1,$S329,0)</f>
        <v>978.83774999999991</v>
      </c>
      <c r="GG329" s="27">
        <f>IF($O329&gt;=GG$1,$S329,0)</f>
        <v>978.83774999999991</v>
      </c>
      <c r="GH329" s="27">
        <f>IF($O329&gt;=GH$1,$S329,0)</f>
        <v>978.83774999999991</v>
      </c>
      <c r="GI329" s="27">
        <f>IF($O329&gt;=GI$1,$S329,0)</f>
        <v>978.83774999999991</v>
      </c>
      <c r="GJ329" s="27">
        <f>IF($O329&gt;=GJ$1,$S329,0)</f>
        <v>978.83774999999991</v>
      </c>
      <c r="GK329" s="27">
        <f>IF($O329&gt;=GK$1,$S329,0)</f>
        <v>978.83774999999991</v>
      </c>
      <c r="GL329" s="27">
        <f>IF($O329&gt;=GL$1,$S329,0)</f>
        <v>978.83774999999991</v>
      </c>
      <c r="GM329" s="27">
        <f>IF($O329&gt;=GM$1,$S329,0)</f>
        <v>978.83774999999991</v>
      </c>
      <c r="GN329" s="27">
        <f>IF($O329&gt;=GN$1,$S329,0)</f>
        <v>978.83774999999991</v>
      </c>
      <c r="GO329" s="27">
        <f>IF($O329&gt;=GO$1,$S329,0)</f>
        <v>978.83774999999991</v>
      </c>
      <c r="GP329" s="27">
        <f>IF($O329&gt;=GP$1,$S329,0)</f>
        <v>978.83774999999991</v>
      </c>
      <c r="GQ329" s="27">
        <f>IF($O329&gt;=GQ$1,$S329,0)</f>
        <v>978.83774999999991</v>
      </c>
      <c r="GR329" s="27">
        <f>IF($O329&gt;=GR$1,$S329,0)</f>
        <v>978.83774999999991</v>
      </c>
      <c r="GS329" s="27">
        <f>IF($O329&gt;=GS$1,$S329,0)</f>
        <v>978.83774999999991</v>
      </c>
      <c r="GT329" s="27">
        <f>IF($O329&gt;=GT$1,$S329,0)</f>
        <v>978.83774999999991</v>
      </c>
      <c r="GU329" s="27">
        <f>IF($O329&gt;=GU$1,$S329,0)</f>
        <v>978.83774999999991</v>
      </c>
      <c r="GV329" s="27">
        <f>IF($O329&gt;=GV$1,$S329,0)</f>
        <v>978.83774999999991</v>
      </c>
      <c r="GW329" s="27">
        <f>IF($O329&gt;=GW$1,$S329,0)</f>
        <v>978.83774999999991</v>
      </c>
      <c r="GX329" s="27">
        <f>IF($O329&gt;=GX$1,$S329,0)</f>
        <v>978.83774999999991</v>
      </c>
      <c r="GY329" s="27">
        <f>IF($O329&gt;=GY$1,$S329,0)</f>
        <v>978.83774999999991</v>
      </c>
      <c r="GZ329" s="27">
        <f>IF($O329&gt;=GZ$1,$S329,0)</f>
        <v>978.83774999999991</v>
      </c>
      <c r="HA329" s="27">
        <f>IF($O329&gt;=HA$1,$S329,0)</f>
        <v>978.83774999999991</v>
      </c>
      <c r="HB329" s="27">
        <f>IF($O329&gt;=HB$1,$S329,0)</f>
        <v>978.83774999999991</v>
      </c>
      <c r="HC329" s="27">
        <f>IF($O329&gt;=HC$1,$S329,0)</f>
        <v>978.83774999999991</v>
      </c>
    </row>
    <row r="330" spans="1:211">
      <c r="A330" s="3">
        <v>6033</v>
      </c>
      <c r="B330" s="3" t="s">
        <v>402</v>
      </c>
      <c r="C330" s="3" t="s">
        <v>107</v>
      </c>
      <c r="D330" s="3">
        <v>55</v>
      </c>
      <c r="E330" s="4">
        <v>30698</v>
      </c>
      <c r="F330" s="5">
        <v>34.446575342465756</v>
      </c>
      <c r="G330" s="3" t="s">
        <v>99</v>
      </c>
      <c r="H330" s="4">
        <v>23190</v>
      </c>
      <c r="I330" s="9" t="s">
        <v>826</v>
      </c>
      <c r="J330" s="5">
        <v>3520.92</v>
      </c>
      <c r="K330" s="31">
        <v>338</v>
      </c>
      <c r="L330" s="32">
        <v>34</v>
      </c>
      <c r="M330" s="33">
        <f>VLOOKUP(L330,FIND,3,TRUE)</f>
        <v>1.5</v>
      </c>
      <c r="N330" s="32">
        <f>IF(L330&gt;30,180,VLOOKUP(L330,TEMPO,2,FALSE))</f>
        <v>180</v>
      </c>
      <c r="O330" s="32">
        <f>IF(R330&gt;0,4,N330)</f>
        <v>180</v>
      </c>
      <c r="P330" s="96">
        <f>J330*M330*L330</f>
        <v>179566.92</v>
      </c>
      <c r="Q330" s="96">
        <f>10934.45*2</f>
        <v>21868.9</v>
      </c>
      <c r="R330" s="96">
        <f>IF(P330&lt;=Q330,P330/4,0)</f>
        <v>0</v>
      </c>
      <c r="S330" s="5">
        <f>IF(P330&gt;=Q330,P330/N330,0)</f>
        <v>997.59400000000005</v>
      </c>
      <c r="T330" s="3"/>
      <c r="U330" s="3">
        <f>IF(T330="",1,0)</f>
        <v>1</v>
      </c>
      <c r="V330" s="3">
        <v>639</v>
      </c>
      <c r="W330" s="5">
        <v>0</v>
      </c>
      <c r="X330" s="5">
        <v>245.73</v>
      </c>
      <c r="Y330" s="5">
        <f>X330*W330</f>
        <v>0</v>
      </c>
      <c r="Z330" s="5">
        <v>400</v>
      </c>
      <c r="AA330" s="5">
        <f>S330+Y330+Z330</f>
        <v>1397.5940000000001</v>
      </c>
      <c r="AB330" s="39">
        <f>(J330/12+J330/12*1.3333333333+450/12+J330/30*6/12+J330)*1.3+Y330+Z330+153.9</f>
        <v>6146.1429333206188</v>
      </c>
      <c r="AC330" s="39" t="s">
        <v>107</v>
      </c>
      <c r="AD330" s="39">
        <f>J330*1.3+400+153.9</f>
        <v>5131.0959999999995</v>
      </c>
      <c r="AE330" s="39">
        <f>SUMIFS('CUSTO MENSAL FUNC NOVO'!H:H,'CUSTO MENSAL FUNC NOVO'!A:A,'VALORES MENSAIS'!AC330)</f>
        <v>3348.9422500000001</v>
      </c>
      <c r="AF330" s="27">
        <f>IF($R330&gt;0,$R330,$S330)+$Y330+$Z330</f>
        <v>1397.5940000000001</v>
      </c>
      <c r="AG330" s="27">
        <f>IF($R330&gt;0,$R330,$S330)+$Y330+$Z330</f>
        <v>1397.5940000000001</v>
      </c>
      <c r="AH330" s="27">
        <f>IF($R330&gt;0,$R330,$S330)+$Y330+$Z330</f>
        <v>1397.5940000000001</v>
      </c>
      <c r="AI330" s="27">
        <f>IF($R330&gt;0,$R330,$S330)+$Y330+$Z330</f>
        <v>1397.5940000000001</v>
      </c>
      <c r="AJ330" s="27">
        <f>IF($O330&gt;=AJ$1,$S330+$Y330+$Z330,$Y330+$Z330)</f>
        <v>1397.5940000000001</v>
      </c>
      <c r="AK330" s="27">
        <f>IF($O330&gt;=AK$1,$S330+$Y330+$Z330,$Y330+$Z330)</f>
        <v>1397.5940000000001</v>
      </c>
      <c r="AL330" s="27">
        <f>IF($O330&gt;=AL$1,$S330+$Y330+$Z330,$Y330+$Z330)</f>
        <v>1397.5940000000001</v>
      </c>
      <c r="AM330" s="27">
        <f>IF($O330&gt;=AM$1,$S330+$Y330+$Z330,$Y330+$Z330)</f>
        <v>1397.5940000000001</v>
      </c>
      <c r="AN330" s="27">
        <f>IF($O330&gt;=AN$1,$S330+$Y330+$Z330,$Y330+$Z330)</f>
        <v>1397.5940000000001</v>
      </c>
      <c r="AO330" s="27">
        <f>IF($O330&gt;=AO$1,$S330+$Y330+$Z330,$Y330+$Z330)</f>
        <v>1397.5940000000001</v>
      </c>
      <c r="AP330" s="27">
        <f>IF($O330&gt;=AP$1,$S330+$Y330+$Z330,$Y330+$Z330)</f>
        <v>1397.5940000000001</v>
      </c>
      <c r="AQ330" s="27">
        <f>IF($O330&gt;=AQ$1,$S330+$Y330+$Z330,$Y330+$Z330)</f>
        <v>1397.5940000000001</v>
      </c>
      <c r="AR330" s="27">
        <f>IF($O330&gt;=AR$1,$S330+$Y330+$Z330,$Y330+$Z330)</f>
        <v>1397.5940000000001</v>
      </c>
      <c r="AS330" s="27">
        <f>IF($O330&gt;=AS$1,$S330+$Y330+$Z330,$Y330+$Z330)</f>
        <v>1397.5940000000001</v>
      </c>
      <c r="AT330" s="27">
        <f>IF($O330&gt;=AT$1,$S330+$Y330+$Z330,$Y330+$Z330)</f>
        <v>1397.5940000000001</v>
      </c>
      <c r="AU330" s="27">
        <f>IF($O330&gt;=AU$1,$S330+$Y330+$Z330,$Y330+$Z330)</f>
        <v>1397.5940000000001</v>
      </c>
      <c r="AV330" s="27">
        <f>IF($O330&gt;=AV$1,$S330+$Y330+$Z330,$Y330+$Z330)</f>
        <v>1397.5940000000001</v>
      </c>
      <c r="AW330" s="27">
        <f>IF($O330&gt;=AW$1,$S330+$Y330+$Z330,$Y330+$Z330)</f>
        <v>1397.5940000000001</v>
      </c>
      <c r="AX330" s="27">
        <f>IF($O330&gt;=AX$1,$S330+$Y330+$Z330,$Y330+$Z330)</f>
        <v>1397.5940000000001</v>
      </c>
      <c r="AY330" s="27">
        <f>IF($O330&gt;=AY$1,$S330+$Y330+$Z330,$Y330+$Z330)</f>
        <v>1397.5940000000001</v>
      </c>
      <c r="AZ330" s="27">
        <f>IF($O330&gt;=AZ$1,$S330+$Y330+$Z330,$Y330+$Z330)</f>
        <v>1397.5940000000001</v>
      </c>
      <c r="BA330" s="27">
        <f>IF($O330&gt;=BA$1,$S330+$Y330+$Z330,$Y330+$Z330)</f>
        <v>1397.5940000000001</v>
      </c>
      <c r="BB330" s="27">
        <f>IF($O330&gt;=BB$1,$S330+$Y330+$Z330,$Y330+$Z330)</f>
        <v>1397.5940000000001</v>
      </c>
      <c r="BC330" s="27">
        <f>IF($O330&gt;=BC$1,$S330+$Y330+$Z330,$Y330+$Z330)</f>
        <v>1397.5940000000001</v>
      </c>
      <c r="BD330" s="27">
        <f>IF($O330&gt;=BD$1,$S330+$Y330+$Z330,$Y330+$Z330)</f>
        <v>1397.5940000000001</v>
      </c>
      <c r="BE330" s="27">
        <f>IF($O330&gt;=BE$1,$S330+$Y330+$Z330,$Y330+$Z330)</f>
        <v>1397.5940000000001</v>
      </c>
      <c r="BF330" s="27">
        <f>IF($O330&gt;=BF$1,$S330+$Y330+$Z330,$Y330+$Z330)</f>
        <v>1397.5940000000001</v>
      </c>
      <c r="BG330" s="27">
        <f>IF($O330&gt;=BG$1,$S330+$Y330+$Z330,$Y330+$Z330)</f>
        <v>1397.5940000000001</v>
      </c>
      <c r="BH330" s="27">
        <f>IF($O330&gt;=BH$1,$S330+$Y330+$Z330,$Y330+$Z330)</f>
        <v>1397.5940000000001</v>
      </c>
      <c r="BI330" s="27">
        <f>IF($O330&gt;=BI$1,$S330+$Y330+$Z330,$Y330+$Z330)</f>
        <v>1397.5940000000001</v>
      </c>
      <c r="BJ330" s="27">
        <f>IF($O330&gt;=BJ$1,$S330+$Y330+$Z330,$Y330+$Z330)</f>
        <v>1397.5940000000001</v>
      </c>
      <c r="BK330" s="27">
        <f>IF($O330&gt;=BK$1,$S330+$Y330+$Z330,$Y330+$Z330)</f>
        <v>1397.5940000000001</v>
      </c>
      <c r="BL330" s="27">
        <f>IF($O330&gt;=BL$1,$S330+$Y330+$Z330,$Y330+$Z330)</f>
        <v>1397.5940000000001</v>
      </c>
      <c r="BM330" s="27">
        <f>IF($O330&gt;=BM$1,$S330+$Y330+$Z330,$Y330+$Z330)</f>
        <v>1397.5940000000001</v>
      </c>
      <c r="BN330" s="27">
        <f>IF($O330&gt;=BN$1,$S330+$Y330+$Z330,$Y330+$Z330)</f>
        <v>1397.5940000000001</v>
      </c>
      <c r="BO330" s="27">
        <f>IF($O330&gt;=BO$1,$S330+$Y330+$Z330,$Y330+$Z330)</f>
        <v>1397.5940000000001</v>
      </c>
      <c r="BP330" s="27">
        <f>IF($O330&gt;=BP$1,$S330+$Y330+$Z330,$Y330+$Z330)</f>
        <v>1397.5940000000001</v>
      </c>
      <c r="BQ330" s="27">
        <f>IF($O330&gt;=BQ$1,$S330+$Y330+$Z330,$Y330+$Z330)</f>
        <v>1397.5940000000001</v>
      </c>
      <c r="BR330" s="27">
        <f>IF($O330&gt;=BR$1,$S330+$Y330+$Z330,$Y330+$Z330)</f>
        <v>1397.5940000000001</v>
      </c>
      <c r="BS330" s="27">
        <f>IF($O330&gt;=BS$1,$S330+$Y330+$Z330,$Y330+$Z330)</f>
        <v>1397.5940000000001</v>
      </c>
      <c r="BT330" s="27">
        <f>IF($O330&gt;=BT$1,$S330+$Y330+$Z330,$Y330+$Z330)</f>
        <v>1397.5940000000001</v>
      </c>
      <c r="BU330" s="27">
        <f>IF($O330&gt;=BU$1,$S330+$Y330+$Z330,$Y330+$Z330)</f>
        <v>1397.5940000000001</v>
      </c>
      <c r="BV330" s="27">
        <f>IF($O330&gt;=BV$1,$S330+$Y330+$Z330,$Y330+$Z330)</f>
        <v>1397.5940000000001</v>
      </c>
      <c r="BW330" s="27">
        <f>IF($O330&gt;=BW$1,$S330+$Y330+$Z330,$Y330+$Z330)</f>
        <v>1397.5940000000001</v>
      </c>
      <c r="BX330" s="27">
        <f>IF($O330&gt;=BX$1,$S330+$Y330+$Z330,$Y330+$Z330)</f>
        <v>1397.5940000000001</v>
      </c>
      <c r="BY330" s="27">
        <f>IF($O330&gt;=BY$1,$S330+$Y330+$Z330,$Y330+$Z330)</f>
        <v>1397.5940000000001</v>
      </c>
      <c r="BZ330" s="27">
        <f>IF($O330&gt;=BZ$1,$S330+$Y330+$Z330,$Y330+$Z330)</f>
        <v>1397.5940000000001</v>
      </c>
      <c r="CA330" s="27">
        <f>IF($O330&gt;=CA$1,$S330+$Y330+$Z330,$Y330+$Z330)</f>
        <v>1397.5940000000001</v>
      </c>
      <c r="CB330" s="27">
        <f>IF($O330&gt;=CB$1,$S330+$Y330+$Z330,$Y330+$Z330)</f>
        <v>1397.5940000000001</v>
      </c>
      <c r="CC330" s="27">
        <f>IF($O330&gt;=CC$1,$S330+$Y330+$Z330,$Y330+$Z330)</f>
        <v>1397.5940000000001</v>
      </c>
      <c r="CD330" s="27">
        <f>IF($O330&gt;=CD$1,$S330+$Y330+$Z330,$Y330+$Z330)</f>
        <v>1397.5940000000001</v>
      </c>
      <c r="CE330" s="27">
        <f>IF($O330&gt;=CE$1,$S330+$Y330+$Z330,$Y330+$Z330)</f>
        <v>1397.5940000000001</v>
      </c>
      <c r="CF330" s="27">
        <f>IF($O330&gt;=CF$1,$S330+$Y330+$Z330,$Y330+$Z330)</f>
        <v>1397.5940000000001</v>
      </c>
      <c r="CG330" s="27">
        <f>IF($O330&gt;=CG$1,$S330+$Y330+$Z330,$Y330+$Z330)</f>
        <v>1397.5940000000001</v>
      </c>
      <c r="CH330" s="27">
        <f>IF($O330&gt;=CH$1,$S330+$Y330+$Z330,$Y330+$Z330)</f>
        <v>1397.5940000000001</v>
      </c>
      <c r="CI330" s="27">
        <f>IF($O330&gt;=CI$1,$S330+$Y330+$Z330,$Y330+$Z330)</f>
        <v>1397.5940000000001</v>
      </c>
      <c r="CJ330" s="27">
        <f>IF($O330&gt;=CJ$1,$S330+$Y330+$Z330,$Y330+$Z330)</f>
        <v>1397.5940000000001</v>
      </c>
      <c r="CK330" s="27">
        <f>IF($O330&gt;=CK$1,$S330+$Y330+$Z330,$Y330+$Z330)</f>
        <v>1397.5940000000001</v>
      </c>
      <c r="CL330" s="27">
        <f>IF($O330&gt;=CL$1,$S330+$Y330+$Z330,$Y330+$Z330)</f>
        <v>1397.5940000000001</v>
      </c>
      <c r="CM330" s="27">
        <f>IF($O330&gt;=CM$1,$S330+$Y330+$Z330,$Y330+$Z330)</f>
        <v>1397.5940000000001</v>
      </c>
      <c r="CN330" s="27">
        <f>IF($O330&gt;=CN$1,$S330+$Y330,$Y330)</f>
        <v>997.59400000000005</v>
      </c>
      <c r="CO330" s="27">
        <f>IF($O330&gt;=CO$1,$S330+$Y330,$Y330)</f>
        <v>997.59400000000005</v>
      </c>
      <c r="CP330" s="27">
        <f>IF($O330&gt;=CP$1,$S330+$Y330,$Y330)</f>
        <v>997.59400000000005</v>
      </c>
      <c r="CQ330" s="27">
        <f>IF($O330&gt;=CQ$1,$S330+$Y330,$Y330)</f>
        <v>997.59400000000005</v>
      </c>
      <c r="CR330" s="27">
        <f>IF($O330&gt;=CR$1,$S330+$Y330,$Y330)</f>
        <v>997.59400000000005</v>
      </c>
      <c r="CS330" s="27">
        <f>IF($O330&gt;=CS$1,$S330+$Y330,$Y330)</f>
        <v>997.59400000000005</v>
      </c>
      <c r="CT330" s="27">
        <f>IF($O330&gt;=CT$1,$S330+$Y330,$Y330)</f>
        <v>997.59400000000005</v>
      </c>
      <c r="CU330" s="27">
        <f>IF($O330&gt;=CU$1,$S330+$Y330,$Y330)</f>
        <v>997.59400000000005</v>
      </c>
      <c r="CV330" s="27">
        <f>IF($O330&gt;=CV$1,$S330+$Y330,$Y330)</f>
        <v>997.59400000000005</v>
      </c>
      <c r="CW330" s="27">
        <f>IF($O330&gt;=CW$1,$S330+$Y330,$Y330)</f>
        <v>997.59400000000005</v>
      </c>
      <c r="CX330" s="27">
        <f>IF($O330&gt;=CX$1,$S330+$Y330,$Y330)</f>
        <v>997.59400000000005</v>
      </c>
      <c r="CY330" s="27">
        <f>IF($O330&gt;=CY$1,$S330+$Y330,$Y330)</f>
        <v>997.59400000000005</v>
      </c>
      <c r="CZ330" s="27">
        <f>IF($O330&gt;=CZ$1,$S330+$Y330,$Y330)</f>
        <v>997.59400000000005</v>
      </c>
      <c r="DA330" s="27">
        <f>IF($O330&gt;=DA$1,$S330+$Y330,$Y330)</f>
        <v>997.59400000000005</v>
      </c>
      <c r="DB330" s="27">
        <f>IF($O330&gt;=DB$1,$S330+$Y330,$Y330)</f>
        <v>997.59400000000005</v>
      </c>
      <c r="DC330" s="27">
        <f>IF($O330&gt;=DC$1,$S330+$Y330,$Y330)</f>
        <v>997.59400000000005</v>
      </c>
      <c r="DD330" s="27">
        <f>IF($O330&gt;=DD$1,$S330+$Y330,$Y330)</f>
        <v>997.59400000000005</v>
      </c>
      <c r="DE330" s="27">
        <f>IF($O330&gt;=DE$1,$S330+$Y330,$Y330)</f>
        <v>997.59400000000005</v>
      </c>
      <c r="DF330" s="27">
        <f>IF($O330&gt;=DF$1,$S330+$Y330,$Y330)</f>
        <v>997.59400000000005</v>
      </c>
      <c r="DG330" s="27">
        <f>IF($O330&gt;=DG$1,$S330+$Y330,$Y330)</f>
        <v>997.59400000000005</v>
      </c>
      <c r="DH330" s="27">
        <f>IF($O330&gt;=DH$1,$S330+$Y330,$Y330)</f>
        <v>997.59400000000005</v>
      </c>
      <c r="DI330" s="27">
        <f>IF($O330&gt;=DI$1,$S330+$Y330,$Y330)</f>
        <v>997.59400000000005</v>
      </c>
      <c r="DJ330" s="27">
        <f>IF($O330&gt;=DJ$1,$S330+$Y330,$Y330)</f>
        <v>997.59400000000005</v>
      </c>
      <c r="DK330" s="27">
        <f>IF($O330&gt;=DK$1,$S330+$Y330,$Y330)</f>
        <v>997.59400000000005</v>
      </c>
      <c r="DL330" s="27">
        <f>IF($O330&gt;=DL$1,$S330+$Y330,$Y330)</f>
        <v>997.59400000000005</v>
      </c>
      <c r="DM330" s="27">
        <f>IF($O330&gt;=DM$1,$S330+$Y330,$Y330)</f>
        <v>997.59400000000005</v>
      </c>
      <c r="DN330" s="27">
        <f>IF($O330&gt;=DN$1,$S330+$Y330,$Y330)</f>
        <v>997.59400000000005</v>
      </c>
      <c r="DO330" s="27">
        <f>IF($O330&gt;=DO$1,$S330+$Y330,$Y330)</f>
        <v>997.59400000000005</v>
      </c>
      <c r="DP330" s="27">
        <f>IF($O330&gt;=DP$1,$S330+$Y330,$Y330)</f>
        <v>997.59400000000005</v>
      </c>
      <c r="DQ330" s="27">
        <f>IF($O330&gt;=DQ$1,$S330+$Y330,$Y330)</f>
        <v>997.59400000000005</v>
      </c>
      <c r="DR330" s="27">
        <f>IF($O330&gt;=DR$1,$S330+$Y330,$Y330)</f>
        <v>997.59400000000005</v>
      </c>
      <c r="DS330" s="27">
        <f>IF($O330&gt;=DS$1,$S330+$Y330,$Y330)</f>
        <v>997.59400000000005</v>
      </c>
      <c r="DT330" s="27">
        <f>IF($O330&gt;=DT$1,$S330+$Y330,$Y330)</f>
        <v>997.59400000000005</v>
      </c>
      <c r="DU330" s="27">
        <f>IF($O330&gt;=DU$1,$S330+$Y330,$Y330)</f>
        <v>997.59400000000005</v>
      </c>
      <c r="DV330" s="27">
        <f>IF($O330&gt;=DV$1,$S330+$Y330,$Y330)</f>
        <v>997.59400000000005</v>
      </c>
      <c r="DW330" s="27">
        <f>IF($O330&gt;=DW$1,$S330+$Y330,$Y330)</f>
        <v>997.59400000000005</v>
      </c>
      <c r="DX330" s="27">
        <f>IF($O330&gt;=DX$1,$S330+$Y330,$Y330)</f>
        <v>997.59400000000005</v>
      </c>
      <c r="DY330" s="27">
        <f>IF($O330&gt;=DY$1,$S330+$Y330,$Y330)</f>
        <v>997.59400000000005</v>
      </c>
      <c r="DZ330" s="27">
        <f>IF($O330&gt;=DZ$1,$S330+$Y330,$Y330)</f>
        <v>997.59400000000005</v>
      </c>
      <c r="EA330" s="27">
        <f>IF($O330&gt;=EA$1,$S330+$Y330,$Y330)</f>
        <v>997.59400000000005</v>
      </c>
      <c r="EB330" s="27">
        <f>IF($O330&gt;=EB$1,$S330+$Y330,$Y330)</f>
        <v>997.59400000000005</v>
      </c>
      <c r="EC330" s="27">
        <f>IF($O330&gt;=EC$1,$S330+$Y330,$Y330)</f>
        <v>997.59400000000005</v>
      </c>
      <c r="ED330" s="27">
        <f>IF($O330&gt;=ED$1,$S330+$Y330,$Y330)</f>
        <v>997.59400000000005</v>
      </c>
      <c r="EE330" s="27">
        <f>IF($O330&gt;=EE$1,$S330+$Y330,$Y330)</f>
        <v>997.59400000000005</v>
      </c>
      <c r="EF330" s="27">
        <f>IF($O330&gt;=EF$1,$S330+$Y330,$Y330)</f>
        <v>997.59400000000005</v>
      </c>
      <c r="EG330" s="27">
        <f>IF($O330&gt;=EG$1,$S330+$Y330,$Y330)</f>
        <v>997.59400000000005</v>
      </c>
      <c r="EH330" s="27">
        <f>IF($O330&gt;=EH$1,$S330+$Y330,$Y330)</f>
        <v>997.59400000000005</v>
      </c>
      <c r="EI330" s="27">
        <f>IF($O330&gt;=EI$1,$S330+$Y330,$Y330)</f>
        <v>997.59400000000005</v>
      </c>
      <c r="EJ330" s="27">
        <f>IF($O330&gt;=EJ$1,$S330+$Y330,$Y330)</f>
        <v>997.59400000000005</v>
      </c>
      <c r="EK330" s="27">
        <f>IF($O330&gt;=EK$1,$S330+$Y330,$Y330)</f>
        <v>997.59400000000005</v>
      </c>
      <c r="EL330" s="27">
        <f>IF($O330&gt;=EL$1,$S330+$Y330,$Y330)</f>
        <v>997.59400000000005</v>
      </c>
      <c r="EM330" s="27">
        <f>IF($O330&gt;=EM$1,$S330+$Y330,$Y330)</f>
        <v>997.59400000000005</v>
      </c>
      <c r="EN330" s="27">
        <f>IF($O330&gt;=EN$1,$S330+$Y330,$Y330)</f>
        <v>997.59400000000005</v>
      </c>
      <c r="EO330" s="27">
        <f>IF($O330&gt;=EO$1,$S330+$Y330,$Y330)</f>
        <v>997.59400000000005</v>
      </c>
      <c r="EP330" s="27">
        <f>IF($O330&gt;=EP$1,$S330+$Y330,$Y330)</f>
        <v>997.59400000000005</v>
      </c>
      <c r="EQ330" s="27">
        <f>IF($O330&gt;=EQ$1,$S330+$Y330,$Y330)</f>
        <v>997.59400000000005</v>
      </c>
      <c r="ER330" s="27">
        <f>IF($O330&gt;=ER$1,$S330+$Y330,$Y330)</f>
        <v>997.59400000000005</v>
      </c>
      <c r="ES330" s="27">
        <f>IF($O330&gt;=ES$1,$S330+$Y330,$Y330)</f>
        <v>997.59400000000005</v>
      </c>
      <c r="ET330" s="27">
        <f>IF($O330&gt;=ET$1,$S330+$Y330,$Y330)</f>
        <v>997.59400000000005</v>
      </c>
      <c r="EU330" s="27">
        <f>IF($O330&gt;=EU$1,$S330+$Y330,$Y330)</f>
        <v>997.59400000000005</v>
      </c>
      <c r="EV330" s="27">
        <f>IF($O330&gt;=EV$1,$S330,0)</f>
        <v>997.59400000000005</v>
      </c>
      <c r="EW330" s="27">
        <f>IF($O330&gt;=EW$1,$S330,0)</f>
        <v>997.59400000000005</v>
      </c>
      <c r="EX330" s="27">
        <f>IF($O330&gt;=EX$1,$S330,0)</f>
        <v>997.59400000000005</v>
      </c>
      <c r="EY330" s="27">
        <f>IF($O330&gt;=EY$1,$S330,0)</f>
        <v>997.59400000000005</v>
      </c>
      <c r="EZ330" s="27">
        <f>IF($O330&gt;=EZ$1,$S330,0)</f>
        <v>997.59400000000005</v>
      </c>
      <c r="FA330" s="27">
        <f>IF($O330&gt;=FA$1,$S330,0)</f>
        <v>997.59400000000005</v>
      </c>
      <c r="FB330" s="27">
        <f>IF($O330&gt;=FB$1,$S330,0)</f>
        <v>997.59400000000005</v>
      </c>
      <c r="FC330" s="27">
        <f>IF($O330&gt;=FC$1,$S330,0)</f>
        <v>997.59400000000005</v>
      </c>
      <c r="FD330" s="27">
        <f>IF($O330&gt;=FD$1,$S330,0)</f>
        <v>997.59400000000005</v>
      </c>
      <c r="FE330" s="27">
        <f>IF($O330&gt;=FE$1,$S330,0)</f>
        <v>997.59400000000005</v>
      </c>
      <c r="FF330" s="27">
        <f>IF($O330&gt;=FF$1,$S330,0)</f>
        <v>997.59400000000005</v>
      </c>
      <c r="FG330" s="27">
        <f>IF($O330&gt;=FG$1,$S330,0)</f>
        <v>997.59400000000005</v>
      </c>
      <c r="FH330" s="27">
        <f>IF($O330&gt;=FH$1,$S330,0)</f>
        <v>997.59400000000005</v>
      </c>
      <c r="FI330" s="27">
        <f>IF($O330&gt;=FI$1,$S330,0)</f>
        <v>997.59400000000005</v>
      </c>
      <c r="FJ330" s="27">
        <f>IF($O330&gt;=FJ$1,$S330,0)</f>
        <v>997.59400000000005</v>
      </c>
      <c r="FK330" s="27">
        <f>IF($O330&gt;=FK$1,$S330,0)</f>
        <v>997.59400000000005</v>
      </c>
      <c r="FL330" s="27">
        <f>IF($O330&gt;=FL$1,$S330,0)</f>
        <v>997.59400000000005</v>
      </c>
      <c r="FM330" s="27">
        <f>IF($O330&gt;=FM$1,$S330,0)</f>
        <v>997.59400000000005</v>
      </c>
      <c r="FN330" s="27">
        <f>IF($O330&gt;=FN$1,$S330,0)</f>
        <v>997.59400000000005</v>
      </c>
      <c r="FO330" s="27">
        <f>IF($O330&gt;=FO$1,$S330,0)</f>
        <v>997.59400000000005</v>
      </c>
      <c r="FP330" s="27">
        <f>IF($O330&gt;=FP$1,$S330,0)</f>
        <v>997.59400000000005</v>
      </c>
      <c r="FQ330" s="27">
        <f>IF($O330&gt;=FQ$1,$S330,0)</f>
        <v>997.59400000000005</v>
      </c>
      <c r="FR330" s="27">
        <f>IF($O330&gt;=FR$1,$S330,0)</f>
        <v>997.59400000000005</v>
      </c>
      <c r="FS330" s="27">
        <f>IF($O330&gt;=FS$1,$S330,0)</f>
        <v>997.59400000000005</v>
      </c>
      <c r="FT330" s="27">
        <f>IF($O330&gt;=FT$1,$S330,0)</f>
        <v>997.59400000000005</v>
      </c>
      <c r="FU330" s="27">
        <f>IF($O330&gt;=FU$1,$S330,0)</f>
        <v>997.59400000000005</v>
      </c>
      <c r="FV330" s="27">
        <f>IF($O330&gt;=FV$1,$S330,0)</f>
        <v>997.59400000000005</v>
      </c>
      <c r="FW330" s="27">
        <f>IF($O330&gt;=FW$1,$S330,0)</f>
        <v>997.59400000000005</v>
      </c>
      <c r="FX330" s="27">
        <f>IF($O330&gt;=FX$1,$S330,0)</f>
        <v>997.59400000000005</v>
      </c>
      <c r="FY330" s="27">
        <f>IF($O330&gt;=FY$1,$S330,0)</f>
        <v>997.59400000000005</v>
      </c>
      <c r="FZ330" s="27">
        <f>IF($O330&gt;=FZ$1,$S330,0)</f>
        <v>997.59400000000005</v>
      </c>
      <c r="GA330" s="27">
        <f>IF($O330&gt;=GA$1,$S330,0)</f>
        <v>997.59400000000005</v>
      </c>
      <c r="GB330" s="27">
        <f>IF($O330&gt;=GB$1,$S330,0)</f>
        <v>997.59400000000005</v>
      </c>
      <c r="GC330" s="27">
        <f>IF($O330&gt;=GC$1,$S330,0)</f>
        <v>997.59400000000005</v>
      </c>
      <c r="GD330" s="27">
        <f>IF($O330&gt;=GD$1,$S330,0)</f>
        <v>997.59400000000005</v>
      </c>
      <c r="GE330" s="27">
        <f>IF($O330&gt;=GE$1,$S330,0)</f>
        <v>997.59400000000005</v>
      </c>
      <c r="GF330" s="27">
        <f>IF($O330&gt;=GF$1,$S330,0)</f>
        <v>997.59400000000005</v>
      </c>
      <c r="GG330" s="27">
        <f>IF($O330&gt;=GG$1,$S330,0)</f>
        <v>997.59400000000005</v>
      </c>
      <c r="GH330" s="27">
        <f>IF($O330&gt;=GH$1,$S330,0)</f>
        <v>997.59400000000005</v>
      </c>
      <c r="GI330" s="27">
        <f>IF($O330&gt;=GI$1,$S330,0)</f>
        <v>997.59400000000005</v>
      </c>
      <c r="GJ330" s="27">
        <f>IF($O330&gt;=GJ$1,$S330,0)</f>
        <v>997.59400000000005</v>
      </c>
      <c r="GK330" s="27">
        <f>IF($O330&gt;=GK$1,$S330,0)</f>
        <v>997.59400000000005</v>
      </c>
      <c r="GL330" s="27">
        <f>IF($O330&gt;=GL$1,$S330,0)</f>
        <v>997.59400000000005</v>
      </c>
      <c r="GM330" s="27">
        <f>IF($O330&gt;=GM$1,$S330,0)</f>
        <v>997.59400000000005</v>
      </c>
      <c r="GN330" s="27">
        <f>IF($O330&gt;=GN$1,$S330,0)</f>
        <v>997.59400000000005</v>
      </c>
      <c r="GO330" s="27">
        <f>IF($O330&gt;=GO$1,$S330,0)</f>
        <v>997.59400000000005</v>
      </c>
      <c r="GP330" s="27">
        <f>IF($O330&gt;=GP$1,$S330,0)</f>
        <v>997.59400000000005</v>
      </c>
      <c r="GQ330" s="27">
        <f>IF($O330&gt;=GQ$1,$S330,0)</f>
        <v>997.59400000000005</v>
      </c>
      <c r="GR330" s="27">
        <f>IF($O330&gt;=GR$1,$S330,0)</f>
        <v>997.59400000000005</v>
      </c>
      <c r="GS330" s="27">
        <f>IF($O330&gt;=GS$1,$S330,0)</f>
        <v>997.59400000000005</v>
      </c>
      <c r="GT330" s="27">
        <f>IF($O330&gt;=GT$1,$S330,0)</f>
        <v>997.59400000000005</v>
      </c>
      <c r="GU330" s="27">
        <f>IF($O330&gt;=GU$1,$S330,0)</f>
        <v>997.59400000000005</v>
      </c>
      <c r="GV330" s="27">
        <f>IF($O330&gt;=GV$1,$S330,0)</f>
        <v>997.59400000000005</v>
      </c>
      <c r="GW330" s="27">
        <f>IF($O330&gt;=GW$1,$S330,0)</f>
        <v>997.59400000000005</v>
      </c>
      <c r="GX330" s="27">
        <f>IF($O330&gt;=GX$1,$S330,0)</f>
        <v>997.59400000000005</v>
      </c>
      <c r="GY330" s="27">
        <f>IF($O330&gt;=GY$1,$S330,0)</f>
        <v>997.59400000000005</v>
      </c>
      <c r="GZ330" s="27">
        <f>IF($O330&gt;=GZ$1,$S330,0)</f>
        <v>997.59400000000005</v>
      </c>
      <c r="HA330" s="27">
        <f>IF($O330&gt;=HA$1,$S330,0)</f>
        <v>997.59400000000005</v>
      </c>
      <c r="HB330" s="27">
        <f>IF($O330&gt;=HB$1,$S330,0)</f>
        <v>997.59400000000005</v>
      </c>
      <c r="HC330" s="27">
        <f>IF($O330&gt;=HC$1,$S330,0)</f>
        <v>997.59400000000005</v>
      </c>
    </row>
    <row r="331" spans="1:211">
      <c r="A331" s="3">
        <v>5665</v>
      </c>
      <c r="B331" s="3" t="s">
        <v>375</v>
      </c>
      <c r="C331" s="3" t="s">
        <v>107</v>
      </c>
      <c r="D331" s="3">
        <v>54</v>
      </c>
      <c r="E331" s="4">
        <v>31446</v>
      </c>
      <c r="F331" s="5">
        <v>32.397260273972606</v>
      </c>
      <c r="G331" s="3" t="s">
        <v>99</v>
      </c>
      <c r="H331" s="4">
        <v>23692</v>
      </c>
      <c r="I331" s="9" t="s">
        <v>826</v>
      </c>
      <c r="J331" s="5">
        <v>3451.62</v>
      </c>
      <c r="K331" s="31">
        <v>338</v>
      </c>
      <c r="L331" s="32">
        <v>32</v>
      </c>
      <c r="M331" s="33">
        <f>VLOOKUP(L331,FIND,3,TRUE)</f>
        <v>1.5</v>
      </c>
      <c r="N331" s="32">
        <f>IF(L331&gt;30,180,VLOOKUP(L331,TEMPO,2,FALSE))</f>
        <v>180</v>
      </c>
      <c r="O331" s="32">
        <f>IF(R331&gt;0,4,N331)</f>
        <v>180</v>
      </c>
      <c r="P331" s="96">
        <f>J331*M331*L331</f>
        <v>165677.76000000001</v>
      </c>
      <c r="Q331" s="96">
        <f>10934.45*2</f>
        <v>21868.9</v>
      </c>
      <c r="R331" s="96">
        <f>IF(P331&lt;=Q331,P331/4,0)</f>
        <v>0</v>
      </c>
      <c r="S331" s="5">
        <f>IF(P331&gt;=Q331,P331/N331,0)</f>
        <v>920.43200000000002</v>
      </c>
      <c r="T331" s="3"/>
      <c r="U331" s="3">
        <f>IF(T331="",1,0)</f>
        <v>1</v>
      </c>
      <c r="V331" s="3">
        <v>637</v>
      </c>
      <c r="W331" s="5">
        <v>0</v>
      </c>
      <c r="X331" s="5">
        <v>245.73</v>
      </c>
      <c r="Y331" s="5">
        <f>X331*W331</f>
        <v>0</v>
      </c>
      <c r="Z331" s="5">
        <v>400</v>
      </c>
      <c r="AA331" s="5">
        <f>S331+Y331+Z331</f>
        <v>1320.432</v>
      </c>
      <c r="AB331" s="39">
        <f>(J331/12+J331/12*1.3333333333+450/12+J331/30*6/12+J331)*1.3+Y331+Z331+153.9</f>
        <v>6037.0339333208694</v>
      </c>
      <c r="AC331" s="39" t="s">
        <v>107</v>
      </c>
      <c r="AD331" s="39">
        <f>J331*1.3+400+153.9</f>
        <v>5041.0059999999994</v>
      </c>
      <c r="AE331" s="39">
        <f>SUMIFS('CUSTO MENSAL FUNC NOVO'!H:H,'CUSTO MENSAL FUNC NOVO'!A:A,'VALORES MENSAIS'!AC331)</f>
        <v>3348.9422500000001</v>
      </c>
      <c r="AF331" s="27">
        <f>IF($R331&gt;0,$R331,$S331)+$Y331+$Z331</f>
        <v>1320.432</v>
      </c>
      <c r="AG331" s="27">
        <f>IF($R331&gt;0,$R331,$S331)+$Y331+$Z331</f>
        <v>1320.432</v>
      </c>
      <c r="AH331" s="27">
        <f>IF($R331&gt;0,$R331,$S331)+$Y331+$Z331</f>
        <v>1320.432</v>
      </c>
      <c r="AI331" s="27">
        <f>IF($R331&gt;0,$R331,$S331)+$Y331+$Z331</f>
        <v>1320.432</v>
      </c>
      <c r="AJ331" s="27">
        <f>IF($O331&gt;=AJ$1,$S331+$Y331+$Z331,$Y331+$Z331)</f>
        <v>1320.432</v>
      </c>
      <c r="AK331" s="27">
        <f>IF($O331&gt;=AK$1,$S331+$Y331+$Z331,$Y331+$Z331)</f>
        <v>1320.432</v>
      </c>
      <c r="AL331" s="27">
        <f>IF($O331&gt;=AL$1,$S331+$Y331+$Z331,$Y331+$Z331)</f>
        <v>1320.432</v>
      </c>
      <c r="AM331" s="27">
        <f>IF($O331&gt;=AM$1,$S331+$Y331+$Z331,$Y331+$Z331)</f>
        <v>1320.432</v>
      </c>
      <c r="AN331" s="27">
        <f>IF($O331&gt;=AN$1,$S331+$Y331+$Z331,$Y331+$Z331)</f>
        <v>1320.432</v>
      </c>
      <c r="AO331" s="27">
        <f>IF($O331&gt;=AO$1,$S331+$Y331+$Z331,$Y331+$Z331)</f>
        <v>1320.432</v>
      </c>
      <c r="AP331" s="27">
        <f>IF($O331&gt;=AP$1,$S331+$Y331+$Z331,$Y331+$Z331)</f>
        <v>1320.432</v>
      </c>
      <c r="AQ331" s="27">
        <f>IF($O331&gt;=AQ$1,$S331+$Y331+$Z331,$Y331+$Z331)</f>
        <v>1320.432</v>
      </c>
      <c r="AR331" s="27">
        <f>IF($O331&gt;=AR$1,$S331+$Y331+$Z331,$Y331+$Z331)</f>
        <v>1320.432</v>
      </c>
      <c r="AS331" s="27">
        <f>IF($O331&gt;=AS$1,$S331+$Y331+$Z331,$Y331+$Z331)</f>
        <v>1320.432</v>
      </c>
      <c r="AT331" s="27">
        <f>IF($O331&gt;=AT$1,$S331+$Y331+$Z331,$Y331+$Z331)</f>
        <v>1320.432</v>
      </c>
      <c r="AU331" s="27">
        <f>IF($O331&gt;=AU$1,$S331+$Y331+$Z331,$Y331+$Z331)</f>
        <v>1320.432</v>
      </c>
      <c r="AV331" s="27">
        <f>IF($O331&gt;=AV$1,$S331+$Y331+$Z331,$Y331+$Z331)</f>
        <v>1320.432</v>
      </c>
      <c r="AW331" s="27">
        <f>IF($O331&gt;=AW$1,$S331+$Y331+$Z331,$Y331+$Z331)</f>
        <v>1320.432</v>
      </c>
      <c r="AX331" s="27">
        <f>IF($O331&gt;=AX$1,$S331+$Y331+$Z331,$Y331+$Z331)</f>
        <v>1320.432</v>
      </c>
      <c r="AY331" s="27">
        <f>IF($O331&gt;=AY$1,$S331+$Y331+$Z331,$Y331+$Z331)</f>
        <v>1320.432</v>
      </c>
      <c r="AZ331" s="27">
        <f>IF($O331&gt;=AZ$1,$S331+$Y331+$Z331,$Y331+$Z331)</f>
        <v>1320.432</v>
      </c>
      <c r="BA331" s="27">
        <f>IF($O331&gt;=BA$1,$S331+$Y331+$Z331,$Y331+$Z331)</f>
        <v>1320.432</v>
      </c>
      <c r="BB331" s="27">
        <f>IF($O331&gt;=BB$1,$S331+$Y331+$Z331,$Y331+$Z331)</f>
        <v>1320.432</v>
      </c>
      <c r="BC331" s="27">
        <f>IF($O331&gt;=BC$1,$S331+$Y331+$Z331,$Y331+$Z331)</f>
        <v>1320.432</v>
      </c>
      <c r="BD331" s="27">
        <f>IF($O331&gt;=BD$1,$S331+$Y331+$Z331,$Y331+$Z331)</f>
        <v>1320.432</v>
      </c>
      <c r="BE331" s="27">
        <f>IF($O331&gt;=BE$1,$S331+$Y331+$Z331,$Y331+$Z331)</f>
        <v>1320.432</v>
      </c>
      <c r="BF331" s="27">
        <f>IF($O331&gt;=BF$1,$S331+$Y331+$Z331,$Y331+$Z331)</f>
        <v>1320.432</v>
      </c>
      <c r="BG331" s="27">
        <f>IF($O331&gt;=BG$1,$S331+$Y331+$Z331,$Y331+$Z331)</f>
        <v>1320.432</v>
      </c>
      <c r="BH331" s="27">
        <f>IF($O331&gt;=BH$1,$S331+$Y331+$Z331,$Y331+$Z331)</f>
        <v>1320.432</v>
      </c>
      <c r="BI331" s="27">
        <f>IF($O331&gt;=BI$1,$S331+$Y331+$Z331,$Y331+$Z331)</f>
        <v>1320.432</v>
      </c>
      <c r="BJ331" s="27">
        <f>IF($O331&gt;=BJ$1,$S331+$Y331+$Z331,$Y331+$Z331)</f>
        <v>1320.432</v>
      </c>
      <c r="BK331" s="27">
        <f>IF($O331&gt;=BK$1,$S331+$Y331+$Z331,$Y331+$Z331)</f>
        <v>1320.432</v>
      </c>
      <c r="BL331" s="27">
        <f>IF($O331&gt;=BL$1,$S331+$Y331+$Z331,$Y331+$Z331)</f>
        <v>1320.432</v>
      </c>
      <c r="BM331" s="27">
        <f>IF($O331&gt;=BM$1,$S331+$Y331+$Z331,$Y331+$Z331)</f>
        <v>1320.432</v>
      </c>
      <c r="BN331" s="27">
        <f>IF($O331&gt;=BN$1,$S331+$Y331+$Z331,$Y331+$Z331)</f>
        <v>1320.432</v>
      </c>
      <c r="BO331" s="27">
        <f>IF($O331&gt;=BO$1,$S331+$Y331+$Z331,$Y331+$Z331)</f>
        <v>1320.432</v>
      </c>
      <c r="BP331" s="27">
        <f>IF($O331&gt;=BP$1,$S331+$Y331+$Z331,$Y331+$Z331)</f>
        <v>1320.432</v>
      </c>
      <c r="BQ331" s="27">
        <f>IF($O331&gt;=BQ$1,$S331+$Y331+$Z331,$Y331+$Z331)</f>
        <v>1320.432</v>
      </c>
      <c r="BR331" s="27">
        <f>IF($O331&gt;=BR$1,$S331+$Y331+$Z331,$Y331+$Z331)</f>
        <v>1320.432</v>
      </c>
      <c r="BS331" s="27">
        <f>IF($O331&gt;=BS$1,$S331+$Y331+$Z331,$Y331+$Z331)</f>
        <v>1320.432</v>
      </c>
      <c r="BT331" s="27">
        <f>IF($O331&gt;=BT$1,$S331+$Y331+$Z331,$Y331+$Z331)</f>
        <v>1320.432</v>
      </c>
      <c r="BU331" s="27">
        <f>IF($O331&gt;=BU$1,$S331+$Y331+$Z331,$Y331+$Z331)</f>
        <v>1320.432</v>
      </c>
      <c r="BV331" s="27">
        <f>IF($O331&gt;=BV$1,$S331+$Y331+$Z331,$Y331+$Z331)</f>
        <v>1320.432</v>
      </c>
      <c r="BW331" s="27">
        <f>IF($O331&gt;=BW$1,$S331+$Y331+$Z331,$Y331+$Z331)</f>
        <v>1320.432</v>
      </c>
      <c r="BX331" s="27">
        <f>IF($O331&gt;=BX$1,$S331+$Y331+$Z331,$Y331+$Z331)</f>
        <v>1320.432</v>
      </c>
      <c r="BY331" s="27">
        <f>IF($O331&gt;=BY$1,$S331+$Y331+$Z331,$Y331+$Z331)</f>
        <v>1320.432</v>
      </c>
      <c r="BZ331" s="27">
        <f>IF($O331&gt;=BZ$1,$S331+$Y331+$Z331,$Y331+$Z331)</f>
        <v>1320.432</v>
      </c>
      <c r="CA331" s="27">
        <f>IF($O331&gt;=CA$1,$S331+$Y331+$Z331,$Y331+$Z331)</f>
        <v>1320.432</v>
      </c>
      <c r="CB331" s="27">
        <f>IF($O331&gt;=CB$1,$S331+$Y331+$Z331,$Y331+$Z331)</f>
        <v>1320.432</v>
      </c>
      <c r="CC331" s="27">
        <f>IF($O331&gt;=CC$1,$S331+$Y331+$Z331,$Y331+$Z331)</f>
        <v>1320.432</v>
      </c>
      <c r="CD331" s="27">
        <f>IF($O331&gt;=CD$1,$S331+$Y331+$Z331,$Y331+$Z331)</f>
        <v>1320.432</v>
      </c>
      <c r="CE331" s="27">
        <f>IF($O331&gt;=CE$1,$S331+$Y331+$Z331,$Y331+$Z331)</f>
        <v>1320.432</v>
      </c>
      <c r="CF331" s="27">
        <f>IF($O331&gt;=CF$1,$S331+$Y331+$Z331,$Y331+$Z331)</f>
        <v>1320.432</v>
      </c>
      <c r="CG331" s="27">
        <f>IF($O331&gt;=CG$1,$S331+$Y331+$Z331,$Y331+$Z331)</f>
        <v>1320.432</v>
      </c>
      <c r="CH331" s="27">
        <f>IF($O331&gt;=CH$1,$S331+$Y331+$Z331,$Y331+$Z331)</f>
        <v>1320.432</v>
      </c>
      <c r="CI331" s="27">
        <f>IF($O331&gt;=CI$1,$S331+$Y331+$Z331,$Y331+$Z331)</f>
        <v>1320.432</v>
      </c>
      <c r="CJ331" s="27">
        <f>IF($O331&gt;=CJ$1,$S331+$Y331+$Z331,$Y331+$Z331)</f>
        <v>1320.432</v>
      </c>
      <c r="CK331" s="27">
        <f>IF($O331&gt;=CK$1,$S331+$Y331+$Z331,$Y331+$Z331)</f>
        <v>1320.432</v>
      </c>
      <c r="CL331" s="27">
        <f>IF($O331&gt;=CL$1,$S331+$Y331+$Z331,$Y331+$Z331)</f>
        <v>1320.432</v>
      </c>
      <c r="CM331" s="27">
        <f>IF($O331&gt;=CM$1,$S331+$Y331+$Z331,$Y331+$Z331)</f>
        <v>1320.432</v>
      </c>
      <c r="CN331" s="27">
        <f>IF($O331&gt;=CN$1,$S331+$Y331,$Y331)</f>
        <v>920.43200000000002</v>
      </c>
      <c r="CO331" s="27">
        <f>IF($O331&gt;=CO$1,$S331+$Y331,$Y331)</f>
        <v>920.43200000000002</v>
      </c>
      <c r="CP331" s="27">
        <f>IF($O331&gt;=CP$1,$S331+$Y331,$Y331)</f>
        <v>920.43200000000002</v>
      </c>
      <c r="CQ331" s="27">
        <f>IF($O331&gt;=CQ$1,$S331+$Y331,$Y331)</f>
        <v>920.43200000000002</v>
      </c>
      <c r="CR331" s="27">
        <f>IF($O331&gt;=CR$1,$S331+$Y331,$Y331)</f>
        <v>920.43200000000002</v>
      </c>
      <c r="CS331" s="27">
        <f>IF($O331&gt;=CS$1,$S331+$Y331,$Y331)</f>
        <v>920.43200000000002</v>
      </c>
      <c r="CT331" s="27">
        <f>IF($O331&gt;=CT$1,$S331+$Y331,$Y331)</f>
        <v>920.43200000000002</v>
      </c>
      <c r="CU331" s="27">
        <f>IF($O331&gt;=CU$1,$S331+$Y331,$Y331)</f>
        <v>920.43200000000002</v>
      </c>
      <c r="CV331" s="27">
        <f>IF($O331&gt;=CV$1,$S331+$Y331,$Y331)</f>
        <v>920.43200000000002</v>
      </c>
      <c r="CW331" s="27">
        <f>IF($O331&gt;=CW$1,$S331+$Y331,$Y331)</f>
        <v>920.43200000000002</v>
      </c>
      <c r="CX331" s="27">
        <f>IF($O331&gt;=CX$1,$S331+$Y331,$Y331)</f>
        <v>920.43200000000002</v>
      </c>
      <c r="CY331" s="27">
        <f>IF($O331&gt;=CY$1,$S331+$Y331,$Y331)</f>
        <v>920.43200000000002</v>
      </c>
      <c r="CZ331" s="27">
        <f>IF($O331&gt;=CZ$1,$S331+$Y331,$Y331)</f>
        <v>920.43200000000002</v>
      </c>
      <c r="DA331" s="27">
        <f>IF($O331&gt;=DA$1,$S331+$Y331,$Y331)</f>
        <v>920.43200000000002</v>
      </c>
      <c r="DB331" s="27">
        <f>IF($O331&gt;=DB$1,$S331+$Y331,$Y331)</f>
        <v>920.43200000000002</v>
      </c>
      <c r="DC331" s="27">
        <f>IF($O331&gt;=DC$1,$S331+$Y331,$Y331)</f>
        <v>920.43200000000002</v>
      </c>
      <c r="DD331" s="27">
        <f>IF($O331&gt;=DD$1,$S331+$Y331,$Y331)</f>
        <v>920.43200000000002</v>
      </c>
      <c r="DE331" s="27">
        <f>IF($O331&gt;=DE$1,$S331+$Y331,$Y331)</f>
        <v>920.43200000000002</v>
      </c>
      <c r="DF331" s="27">
        <f>IF($O331&gt;=DF$1,$S331+$Y331,$Y331)</f>
        <v>920.43200000000002</v>
      </c>
      <c r="DG331" s="27">
        <f>IF($O331&gt;=DG$1,$S331+$Y331,$Y331)</f>
        <v>920.43200000000002</v>
      </c>
      <c r="DH331" s="27">
        <f>IF($O331&gt;=DH$1,$S331+$Y331,$Y331)</f>
        <v>920.43200000000002</v>
      </c>
      <c r="DI331" s="27">
        <f>IF($O331&gt;=DI$1,$S331+$Y331,$Y331)</f>
        <v>920.43200000000002</v>
      </c>
      <c r="DJ331" s="27">
        <f>IF($O331&gt;=DJ$1,$S331+$Y331,$Y331)</f>
        <v>920.43200000000002</v>
      </c>
      <c r="DK331" s="27">
        <f>IF($O331&gt;=DK$1,$S331+$Y331,$Y331)</f>
        <v>920.43200000000002</v>
      </c>
      <c r="DL331" s="27">
        <f>IF($O331&gt;=DL$1,$S331+$Y331,$Y331)</f>
        <v>920.43200000000002</v>
      </c>
      <c r="DM331" s="27">
        <f>IF($O331&gt;=DM$1,$S331+$Y331,$Y331)</f>
        <v>920.43200000000002</v>
      </c>
      <c r="DN331" s="27">
        <f>IF($O331&gt;=DN$1,$S331+$Y331,$Y331)</f>
        <v>920.43200000000002</v>
      </c>
      <c r="DO331" s="27">
        <f>IF($O331&gt;=DO$1,$S331+$Y331,$Y331)</f>
        <v>920.43200000000002</v>
      </c>
      <c r="DP331" s="27">
        <f>IF($O331&gt;=DP$1,$S331+$Y331,$Y331)</f>
        <v>920.43200000000002</v>
      </c>
      <c r="DQ331" s="27">
        <f>IF($O331&gt;=DQ$1,$S331+$Y331,$Y331)</f>
        <v>920.43200000000002</v>
      </c>
      <c r="DR331" s="27">
        <f>IF($O331&gt;=DR$1,$S331+$Y331,$Y331)</f>
        <v>920.43200000000002</v>
      </c>
      <c r="DS331" s="27">
        <f>IF($O331&gt;=DS$1,$S331+$Y331,$Y331)</f>
        <v>920.43200000000002</v>
      </c>
      <c r="DT331" s="27">
        <f>IF($O331&gt;=DT$1,$S331+$Y331,$Y331)</f>
        <v>920.43200000000002</v>
      </c>
      <c r="DU331" s="27">
        <f>IF($O331&gt;=DU$1,$S331+$Y331,$Y331)</f>
        <v>920.43200000000002</v>
      </c>
      <c r="DV331" s="27">
        <f>IF($O331&gt;=DV$1,$S331+$Y331,$Y331)</f>
        <v>920.43200000000002</v>
      </c>
      <c r="DW331" s="27">
        <f>IF($O331&gt;=DW$1,$S331+$Y331,$Y331)</f>
        <v>920.43200000000002</v>
      </c>
      <c r="DX331" s="27">
        <f>IF($O331&gt;=DX$1,$S331+$Y331,$Y331)</f>
        <v>920.43200000000002</v>
      </c>
      <c r="DY331" s="27">
        <f>IF($O331&gt;=DY$1,$S331+$Y331,$Y331)</f>
        <v>920.43200000000002</v>
      </c>
      <c r="DZ331" s="27">
        <f>IF($O331&gt;=DZ$1,$S331+$Y331,$Y331)</f>
        <v>920.43200000000002</v>
      </c>
      <c r="EA331" s="27">
        <f>IF($O331&gt;=EA$1,$S331+$Y331,$Y331)</f>
        <v>920.43200000000002</v>
      </c>
      <c r="EB331" s="27">
        <f>IF($O331&gt;=EB$1,$S331+$Y331,$Y331)</f>
        <v>920.43200000000002</v>
      </c>
      <c r="EC331" s="27">
        <f>IF($O331&gt;=EC$1,$S331+$Y331,$Y331)</f>
        <v>920.43200000000002</v>
      </c>
      <c r="ED331" s="27">
        <f>IF($O331&gt;=ED$1,$S331+$Y331,$Y331)</f>
        <v>920.43200000000002</v>
      </c>
      <c r="EE331" s="27">
        <f>IF($O331&gt;=EE$1,$S331+$Y331,$Y331)</f>
        <v>920.43200000000002</v>
      </c>
      <c r="EF331" s="27">
        <f>IF($O331&gt;=EF$1,$S331+$Y331,$Y331)</f>
        <v>920.43200000000002</v>
      </c>
      <c r="EG331" s="27">
        <f>IF($O331&gt;=EG$1,$S331+$Y331,$Y331)</f>
        <v>920.43200000000002</v>
      </c>
      <c r="EH331" s="27">
        <f>IF($O331&gt;=EH$1,$S331+$Y331,$Y331)</f>
        <v>920.43200000000002</v>
      </c>
      <c r="EI331" s="27">
        <f>IF($O331&gt;=EI$1,$S331+$Y331,$Y331)</f>
        <v>920.43200000000002</v>
      </c>
      <c r="EJ331" s="27">
        <f>IF($O331&gt;=EJ$1,$S331+$Y331,$Y331)</f>
        <v>920.43200000000002</v>
      </c>
      <c r="EK331" s="27">
        <f>IF($O331&gt;=EK$1,$S331+$Y331,$Y331)</f>
        <v>920.43200000000002</v>
      </c>
      <c r="EL331" s="27">
        <f>IF($O331&gt;=EL$1,$S331+$Y331,$Y331)</f>
        <v>920.43200000000002</v>
      </c>
      <c r="EM331" s="27">
        <f>IF($O331&gt;=EM$1,$S331+$Y331,$Y331)</f>
        <v>920.43200000000002</v>
      </c>
      <c r="EN331" s="27">
        <f>IF($O331&gt;=EN$1,$S331+$Y331,$Y331)</f>
        <v>920.43200000000002</v>
      </c>
      <c r="EO331" s="27">
        <f>IF($O331&gt;=EO$1,$S331+$Y331,$Y331)</f>
        <v>920.43200000000002</v>
      </c>
      <c r="EP331" s="27">
        <f>IF($O331&gt;=EP$1,$S331+$Y331,$Y331)</f>
        <v>920.43200000000002</v>
      </c>
      <c r="EQ331" s="27">
        <f>IF($O331&gt;=EQ$1,$S331+$Y331,$Y331)</f>
        <v>920.43200000000002</v>
      </c>
      <c r="ER331" s="27">
        <f>IF($O331&gt;=ER$1,$S331+$Y331,$Y331)</f>
        <v>920.43200000000002</v>
      </c>
      <c r="ES331" s="27">
        <f>IF($O331&gt;=ES$1,$S331+$Y331,$Y331)</f>
        <v>920.43200000000002</v>
      </c>
      <c r="ET331" s="27">
        <f>IF($O331&gt;=ET$1,$S331+$Y331,$Y331)</f>
        <v>920.43200000000002</v>
      </c>
      <c r="EU331" s="27">
        <f>IF($O331&gt;=EU$1,$S331+$Y331,$Y331)</f>
        <v>920.43200000000002</v>
      </c>
      <c r="EV331" s="27">
        <f>IF($O331&gt;=EV$1,$S331,0)</f>
        <v>920.43200000000002</v>
      </c>
      <c r="EW331" s="27">
        <f>IF($O331&gt;=EW$1,$S331,0)</f>
        <v>920.43200000000002</v>
      </c>
      <c r="EX331" s="27">
        <f>IF($O331&gt;=EX$1,$S331,0)</f>
        <v>920.43200000000002</v>
      </c>
      <c r="EY331" s="27">
        <f>IF($O331&gt;=EY$1,$S331,0)</f>
        <v>920.43200000000002</v>
      </c>
      <c r="EZ331" s="27">
        <f>IF($O331&gt;=EZ$1,$S331,0)</f>
        <v>920.43200000000002</v>
      </c>
      <c r="FA331" s="27">
        <f>IF($O331&gt;=FA$1,$S331,0)</f>
        <v>920.43200000000002</v>
      </c>
      <c r="FB331" s="27">
        <f>IF($O331&gt;=FB$1,$S331,0)</f>
        <v>920.43200000000002</v>
      </c>
      <c r="FC331" s="27">
        <f>IF($O331&gt;=FC$1,$S331,0)</f>
        <v>920.43200000000002</v>
      </c>
      <c r="FD331" s="27">
        <f>IF($O331&gt;=FD$1,$S331,0)</f>
        <v>920.43200000000002</v>
      </c>
      <c r="FE331" s="27">
        <f>IF($O331&gt;=FE$1,$S331,0)</f>
        <v>920.43200000000002</v>
      </c>
      <c r="FF331" s="27">
        <f>IF($O331&gt;=FF$1,$S331,0)</f>
        <v>920.43200000000002</v>
      </c>
      <c r="FG331" s="27">
        <f>IF($O331&gt;=FG$1,$S331,0)</f>
        <v>920.43200000000002</v>
      </c>
      <c r="FH331" s="27">
        <f>IF($O331&gt;=FH$1,$S331,0)</f>
        <v>920.43200000000002</v>
      </c>
      <c r="FI331" s="27">
        <f>IF($O331&gt;=FI$1,$S331,0)</f>
        <v>920.43200000000002</v>
      </c>
      <c r="FJ331" s="27">
        <f>IF($O331&gt;=FJ$1,$S331,0)</f>
        <v>920.43200000000002</v>
      </c>
      <c r="FK331" s="27">
        <f>IF($O331&gt;=FK$1,$S331,0)</f>
        <v>920.43200000000002</v>
      </c>
      <c r="FL331" s="27">
        <f>IF($O331&gt;=FL$1,$S331,0)</f>
        <v>920.43200000000002</v>
      </c>
      <c r="FM331" s="27">
        <f>IF($O331&gt;=FM$1,$S331,0)</f>
        <v>920.43200000000002</v>
      </c>
      <c r="FN331" s="27">
        <f>IF($O331&gt;=FN$1,$S331,0)</f>
        <v>920.43200000000002</v>
      </c>
      <c r="FO331" s="27">
        <f>IF($O331&gt;=FO$1,$S331,0)</f>
        <v>920.43200000000002</v>
      </c>
      <c r="FP331" s="27">
        <f>IF($O331&gt;=FP$1,$S331,0)</f>
        <v>920.43200000000002</v>
      </c>
      <c r="FQ331" s="27">
        <f>IF($O331&gt;=FQ$1,$S331,0)</f>
        <v>920.43200000000002</v>
      </c>
      <c r="FR331" s="27">
        <f>IF($O331&gt;=FR$1,$S331,0)</f>
        <v>920.43200000000002</v>
      </c>
      <c r="FS331" s="27">
        <f>IF($O331&gt;=FS$1,$S331,0)</f>
        <v>920.43200000000002</v>
      </c>
      <c r="FT331" s="27">
        <f>IF($O331&gt;=FT$1,$S331,0)</f>
        <v>920.43200000000002</v>
      </c>
      <c r="FU331" s="27">
        <f>IF($O331&gt;=FU$1,$S331,0)</f>
        <v>920.43200000000002</v>
      </c>
      <c r="FV331" s="27">
        <f>IF($O331&gt;=FV$1,$S331,0)</f>
        <v>920.43200000000002</v>
      </c>
      <c r="FW331" s="27">
        <f>IF($O331&gt;=FW$1,$S331,0)</f>
        <v>920.43200000000002</v>
      </c>
      <c r="FX331" s="27">
        <f>IF($O331&gt;=FX$1,$S331,0)</f>
        <v>920.43200000000002</v>
      </c>
      <c r="FY331" s="27">
        <f>IF($O331&gt;=FY$1,$S331,0)</f>
        <v>920.43200000000002</v>
      </c>
      <c r="FZ331" s="27">
        <f>IF($O331&gt;=FZ$1,$S331,0)</f>
        <v>920.43200000000002</v>
      </c>
      <c r="GA331" s="27">
        <f>IF($O331&gt;=GA$1,$S331,0)</f>
        <v>920.43200000000002</v>
      </c>
      <c r="GB331" s="27">
        <f>IF($O331&gt;=GB$1,$S331,0)</f>
        <v>920.43200000000002</v>
      </c>
      <c r="GC331" s="27">
        <f>IF($O331&gt;=GC$1,$S331,0)</f>
        <v>920.43200000000002</v>
      </c>
      <c r="GD331" s="27">
        <f>IF($O331&gt;=GD$1,$S331,0)</f>
        <v>920.43200000000002</v>
      </c>
      <c r="GE331" s="27">
        <f>IF($O331&gt;=GE$1,$S331,0)</f>
        <v>920.43200000000002</v>
      </c>
      <c r="GF331" s="27">
        <f>IF($O331&gt;=GF$1,$S331,0)</f>
        <v>920.43200000000002</v>
      </c>
      <c r="GG331" s="27">
        <f>IF($O331&gt;=GG$1,$S331,0)</f>
        <v>920.43200000000002</v>
      </c>
      <c r="GH331" s="27">
        <f>IF($O331&gt;=GH$1,$S331,0)</f>
        <v>920.43200000000002</v>
      </c>
      <c r="GI331" s="27">
        <f>IF($O331&gt;=GI$1,$S331,0)</f>
        <v>920.43200000000002</v>
      </c>
      <c r="GJ331" s="27">
        <f>IF($O331&gt;=GJ$1,$S331,0)</f>
        <v>920.43200000000002</v>
      </c>
      <c r="GK331" s="27">
        <f>IF($O331&gt;=GK$1,$S331,0)</f>
        <v>920.43200000000002</v>
      </c>
      <c r="GL331" s="27">
        <f>IF($O331&gt;=GL$1,$S331,0)</f>
        <v>920.43200000000002</v>
      </c>
      <c r="GM331" s="27">
        <f>IF($O331&gt;=GM$1,$S331,0)</f>
        <v>920.43200000000002</v>
      </c>
      <c r="GN331" s="27">
        <f>IF($O331&gt;=GN$1,$S331,0)</f>
        <v>920.43200000000002</v>
      </c>
      <c r="GO331" s="27">
        <f>IF($O331&gt;=GO$1,$S331,0)</f>
        <v>920.43200000000002</v>
      </c>
      <c r="GP331" s="27">
        <f>IF($O331&gt;=GP$1,$S331,0)</f>
        <v>920.43200000000002</v>
      </c>
      <c r="GQ331" s="27">
        <f>IF($O331&gt;=GQ$1,$S331,0)</f>
        <v>920.43200000000002</v>
      </c>
      <c r="GR331" s="27">
        <f>IF($O331&gt;=GR$1,$S331,0)</f>
        <v>920.43200000000002</v>
      </c>
      <c r="GS331" s="27">
        <f>IF($O331&gt;=GS$1,$S331,0)</f>
        <v>920.43200000000002</v>
      </c>
      <c r="GT331" s="27">
        <f>IF($O331&gt;=GT$1,$S331,0)</f>
        <v>920.43200000000002</v>
      </c>
      <c r="GU331" s="27">
        <f>IF($O331&gt;=GU$1,$S331,0)</f>
        <v>920.43200000000002</v>
      </c>
      <c r="GV331" s="27">
        <f>IF($O331&gt;=GV$1,$S331,0)</f>
        <v>920.43200000000002</v>
      </c>
      <c r="GW331" s="27">
        <f>IF($O331&gt;=GW$1,$S331,0)</f>
        <v>920.43200000000002</v>
      </c>
      <c r="GX331" s="27">
        <f>IF($O331&gt;=GX$1,$S331,0)</f>
        <v>920.43200000000002</v>
      </c>
      <c r="GY331" s="27">
        <f>IF($O331&gt;=GY$1,$S331,0)</f>
        <v>920.43200000000002</v>
      </c>
      <c r="GZ331" s="27">
        <f>IF($O331&gt;=GZ$1,$S331,0)</f>
        <v>920.43200000000002</v>
      </c>
      <c r="HA331" s="27">
        <f>IF($O331&gt;=HA$1,$S331,0)</f>
        <v>920.43200000000002</v>
      </c>
      <c r="HB331" s="27">
        <f>IF($O331&gt;=HB$1,$S331,0)</f>
        <v>920.43200000000002</v>
      </c>
      <c r="HC331" s="27">
        <f>IF($O331&gt;=HC$1,$S331,0)</f>
        <v>920.43200000000002</v>
      </c>
    </row>
    <row r="332" spans="1:211">
      <c r="A332" s="3">
        <v>5681</v>
      </c>
      <c r="B332" s="3" t="s">
        <v>370</v>
      </c>
      <c r="C332" s="3" t="s">
        <v>107</v>
      </c>
      <c r="D332" s="3">
        <v>52</v>
      </c>
      <c r="E332" s="4">
        <v>31446</v>
      </c>
      <c r="F332" s="5">
        <v>32.397260273972606</v>
      </c>
      <c r="G332" s="3" t="s">
        <v>99</v>
      </c>
      <c r="H332" s="4">
        <v>24287</v>
      </c>
      <c r="I332" s="9" t="s">
        <v>826</v>
      </c>
      <c r="J332" s="5">
        <v>3451.62</v>
      </c>
      <c r="K332" s="31">
        <v>338</v>
      </c>
      <c r="L332" s="32">
        <v>32</v>
      </c>
      <c r="M332" s="33">
        <f>VLOOKUP(L332,FIND,3,TRUE)</f>
        <v>1.5</v>
      </c>
      <c r="N332" s="32">
        <f>IF(L332&gt;30,180,VLOOKUP(L332,TEMPO,2,FALSE))</f>
        <v>180</v>
      </c>
      <c r="O332" s="32">
        <f>IF(R332&gt;0,4,N332)</f>
        <v>180</v>
      </c>
      <c r="P332" s="96">
        <f>J332*M332*L332</f>
        <v>165677.76000000001</v>
      </c>
      <c r="Q332" s="96">
        <f>10934.45*2</f>
        <v>21868.9</v>
      </c>
      <c r="R332" s="96">
        <f>IF(P332&lt;=Q332,P332/4,0)</f>
        <v>0</v>
      </c>
      <c r="S332" s="5">
        <f>IF(P332&gt;=Q332,P332/N332,0)</f>
        <v>920.43200000000002</v>
      </c>
      <c r="T332" s="3"/>
      <c r="U332" s="3">
        <f>IF(T332="",1,0)</f>
        <v>1</v>
      </c>
      <c r="V332" s="3">
        <v>637</v>
      </c>
      <c r="W332" s="5">
        <v>0</v>
      </c>
      <c r="X332" s="5">
        <v>203.3</v>
      </c>
      <c r="Y332" s="5">
        <f>X332*W332</f>
        <v>0</v>
      </c>
      <c r="Z332" s="5">
        <v>400</v>
      </c>
      <c r="AA332" s="5">
        <f>S332+Y332+Z332</f>
        <v>1320.432</v>
      </c>
      <c r="AB332" s="39">
        <f>(J332/12+J332/12*1.3333333333+450/12+J332/30*6/12+J332)*1.3+Y332+Z332+153.9</f>
        <v>6037.0339333208694</v>
      </c>
      <c r="AC332" s="39" t="s">
        <v>107</v>
      </c>
      <c r="AD332" s="39">
        <f>J332*1.3+400+153.9</f>
        <v>5041.0059999999994</v>
      </c>
      <c r="AE332" s="39">
        <f>SUMIFS('CUSTO MENSAL FUNC NOVO'!H:H,'CUSTO MENSAL FUNC NOVO'!A:A,'VALORES MENSAIS'!AC332)</f>
        <v>3348.9422500000001</v>
      </c>
      <c r="AF332" s="27">
        <f>IF($R332&gt;0,$R332,$S332)+$Y332+$Z332</f>
        <v>1320.432</v>
      </c>
      <c r="AG332" s="27">
        <f>IF($R332&gt;0,$R332,$S332)+$Y332+$Z332</f>
        <v>1320.432</v>
      </c>
      <c r="AH332" s="27">
        <f>IF($R332&gt;0,$R332,$S332)+$Y332+$Z332</f>
        <v>1320.432</v>
      </c>
      <c r="AI332" s="27">
        <f>IF($R332&gt;0,$R332,$S332)+$Y332+$Z332</f>
        <v>1320.432</v>
      </c>
      <c r="AJ332" s="27">
        <f>IF($O332&gt;=AJ$1,$S332+$Y332+$Z332,$Y332+$Z332)</f>
        <v>1320.432</v>
      </c>
      <c r="AK332" s="27">
        <f>IF($O332&gt;=AK$1,$S332+$Y332+$Z332,$Y332+$Z332)</f>
        <v>1320.432</v>
      </c>
      <c r="AL332" s="27">
        <f>IF($O332&gt;=AL$1,$S332+$Y332+$Z332,$Y332+$Z332)</f>
        <v>1320.432</v>
      </c>
      <c r="AM332" s="27">
        <f>IF($O332&gt;=AM$1,$S332+$Y332+$Z332,$Y332+$Z332)</f>
        <v>1320.432</v>
      </c>
      <c r="AN332" s="27">
        <f>IF($O332&gt;=AN$1,$S332+$Y332+$Z332,$Y332+$Z332)</f>
        <v>1320.432</v>
      </c>
      <c r="AO332" s="27">
        <f>IF($O332&gt;=AO$1,$S332+$Y332+$Z332,$Y332+$Z332)</f>
        <v>1320.432</v>
      </c>
      <c r="AP332" s="27">
        <f>IF($O332&gt;=AP$1,$S332+$Y332+$Z332,$Y332+$Z332)</f>
        <v>1320.432</v>
      </c>
      <c r="AQ332" s="27">
        <f>IF($O332&gt;=AQ$1,$S332+$Y332+$Z332,$Y332+$Z332)</f>
        <v>1320.432</v>
      </c>
      <c r="AR332" s="27">
        <f>IF($O332&gt;=AR$1,$S332+$Y332+$Z332,$Y332+$Z332)</f>
        <v>1320.432</v>
      </c>
      <c r="AS332" s="27">
        <f>IF($O332&gt;=AS$1,$S332+$Y332+$Z332,$Y332+$Z332)</f>
        <v>1320.432</v>
      </c>
      <c r="AT332" s="27">
        <f>IF($O332&gt;=AT$1,$S332+$Y332+$Z332,$Y332+$Z332)</f>
        <v>1320.432</v>
      </c>
      <c r="AU332" s="27">
        <f>IF($O332&gt;=AU$1,$S332+$Y332+$Z332,$Y332+$Z332)</f>
        <v>1320.432</v>
      </c>
      <c r="AV332" s="27">
        <f>IF($O332&gt;=AV$1,$S332+$Y332+$Z332,$Y332+$Z332)</f>
        <v>1320.432</v>
      </c>
      <c r="AW332" s="27">
        <f>IF($O332&gt;=AW$1,$S332+$Y332+$Z332,$Y332+$Z332)</f>
        <v>1320.432</v>
      </c>
      <c r="AX332" s="27">
        <f>IF($O332&gt;=AX$1,$S332+$Y332+$Z332,$Y332+$Z332)</f>
        <v>1320.432</v>
      </c>
      <c r="AY332" s="27">
        <f>IF($O332&gt;=AY$1,$S332+$Y332+$Z332,$Y332+$Z332)</f>
        <v>1320.432</v>
      </c>
      <c r="AZ332" s="27">
        <f>IF($O332&gt;=AZ$1,$S332+$Y332+$Z332,$Y332+$Z332)</f>
        <v>1320.432</v>
      </c>
      <c r="BA332" s="27">
        <f>IF($O332&gt;=BA$1,$S332+$Y332+$Z332,$Y332+$Z332)</f>
        <v>1320.432</v>
      </c>
      <c r="BB332" s="27">
        <f>IF($O332&gt;=BB$1,$S332+$Y332+$Z332,$Y332+$Z332)</f>
        <v>1320.432</v>
      </c>
      <c r="BC332" s="27">
        <f>IF($O332&gt;=BC$1,$S332+$Y332+$Z332,$Y332+$Z332)</f>
        <v>1320.432</v>
      </c>
      <c r="BD332" s="27">
        <f>IF($O332&gt;=BD$1,$S332+$Y332+$Z332,$Y332+$Z332)</f>
        <v>1320.432</v>
      </c>
      <c r="BE332" s="27">
        <f>IF($O332&gt;=BE$1,$S332+$Y332+$Z332,$Y332+$Z332)</f>
        <v>1320.432</v>
      </c>
      <c r="BF332" s="27">
        <f>IF($O332&gt;=BF$1,$S332+$Y332+$Z332,$Y332+$Z332)</f>
        <v>1320.432</v>
      </c>
      <c r="BG332" s="27">
        <f>IF($O332&gt;=BG$1,$S332+$Y332+$Z332,$Y332+$Z332)</f>
        <v>1320.432</v>
      </c>
      <c r="BH332" s="27">
        <f>IF($O332&gt;=BH$1,$S332+$Y332+$Z332,$Y332+$Z332)</f>
        <v>1320.432</v>
      </c>
      <c r="BI332" s="27">
        <f>IF($O332&gt;=BI$1,$S332+$Y332+$Z332,$Y332+$Z332)</f>
        <v>1320.432</v>
      </c>
      <c r="BJ332" s="27">
        <f>IF($O332&gt;=BJ$1,$S332+$Y332+$Z332,$Y332+$Z332)</f>
        <v>1320.432</v>
      </c>
      <c r="BK332" s="27">
        <f>IF($O332&gt;=BK$1,$S332+$Y332+$Z332,$Y332+$Z332)</f>
        <v>1320.432</v>
      </c>
      <c r="BL332" s="27">
        <f>IF($O332&gt;=BL$1,$S332+$Y332+$Z332,$Y332+$Z332)</f>
        <v>1320.432</v>
      </c>
      <c r="BM332" s="27">
        <f>IF($O332&gt;=BM$1,$S332+$Y332+$Z332,$Y332+$Z332)</f>
        <v>1320.432</v>
      </c>
      <c r="BN332" s="27">
        <f>IF($O332&gt;=BN$1,$S332+$Y332+$Z332,$Y332+$Z332)</f>
        <v>1320.432</v>
      </c>
      <c r="BO332" s="27">
        <f>IF($O332&gt;=BO$1,$S332+$Y332+$Z332,$Y332+$Z332)</f>
        <v>1320.432</v>
      </c>
      <c r="BP332" s="27">
        <f>IF($O332&gt;=BP$1,$S332+$Y332+$Z332,$Y332+$Z332)</f>
        <v>1320.432</v>
      </c>
      <c r="BQ332" s="27">
        <f>IF($O332&gt;=BQ$1,$S332+$Y332+$Z332,$Y332+$Z332)</f>
        <v>1320.432</v>
      </c>
      <c r="BR332" s="27">
        <f>IF($O332&gt;=BR$1,$S332+$Y332+$Z332,$Y332+$Z332)</f>
        <v>1320.432</v>
      </c>
      <c r="BS332" s="27">
        <f>IF($O332&gt;=BS$1,$S332+$Y332+$Z332,$Y332+$Z332)</f>
        <v>1320.432</v>
      </c>
      <c r="BT332" s="27">
        <f>IF($O332&gt;=BT$1,$S332+$Y332+$Z332,$Y332+$Z332)</f>
        <v>1320.432</v>
      </c>
      <c r="BU332" s="27">
        <f>IF($O332&gt;=BU$1,$S332+$Y332+$Z332,$Y332+$Z332)</f>
        <v>1320.432</v>
      </c>
      <c r="BV332" s="27">
        <f>IF($O332&gt;=BV$1,$S332+$Y332+$Z332,$Y332+$Z332)</f>
        <v>1320.432</v>
      </c>
      <c r="BW332" s="27">
        <f>IF($O332&gt;=BW$1,$S332+$Y332+$Z332,$Y332+$Z332)</f>
        <v>1320.432</v>
      </c>
      <c r="BX332" s="27">
        <f>IF($O332&gt;=BX$1,$S332+$Y332+$Z332,$Y332+$Z332)</f>
        <v>1320.432</v>
      </c>
      <c r="BY332" s="27">
        <f>IF($O332&gt;=BY$1,$S332+$Y332+$Z332,$Y332+$Z332)</f>
        <v>1320.432</v>
      </c>
      <c r="BZ332" s="27">
        <f>IF($O332&gt;=BZ$1,$S332+$Y332+$Z332,$Y332+$Z332)</f>
        <v>1320.432</v>
      </c>
      <c r="CA332" s="27">
        <f>IF($O332&gt;=CA$1,$S332+$Y332+$Z332,$Y332+$Z332)</f>
        <v>1320.432</v>
      </c>
      <c r="CB332" s="27">
        <f>IF($O332&gt;=CB$1,$S332+$Y332+$Z332,$Y332+$Z332)</f>
        <v>1320.432</v>
      </c>
      <c r="CC332" s="27">
        <f>IF($O332&gt;=CC$1,$S332+$Y332+$Z332,$Y332+$Z332)</f>
        <v>1320.432</v>
      </c>
      <c r="CD332" s="27">
        <f>IF($O332&gt;=CD$1,$S332+$Y332+$Z332,$Y332+$Z332)</f>
        <v>1320.432</v>
      </c>
      <c r="CE332" s="27">
        <f>IF($O332&gt;=CE$1,$S332+$Y332+$Z332,$Y332+$Z332)</f>
        <v>1320.432</v>
      </c>
      <c r="CF332" s="27">
        <f>IF($O332&gt;=CF$1,$S332+$Y332+$Z332,$Y332+$Z332)</f>
        <v>1320.432</v>
      </c>
      <c r="CG332" s="27">
        <f>IF($O332&gt;=CG$1,$S332+$Y332+$Z332,$Y332+$Z332)</f>
        <v>1320.432</v>
      </c>
      <c r="CH332" s="27">
        <f>IF($O332&gt;=CH$1,$S332+$Y332+$Z332,$Y332+$Z332)</f>
        <v>1320.432</v>
      </c>
      <c r="CI332" s="27">
        <f>IF($O332&gt;=CI$1,$S332+$Y332+$Z332,$Y332+$Z332)</f>
        <v>1320.432</v>
      </c>
      <c r="CJ332" s="27">
        <f>IF($O332&gt;=CJ$1,$S332+$Y332+$Z332,$Y332+$Z332)</f>
        <v>1320.432</v>
      </c>
      <c r="CK332" s="27">
        <f>IF($O332&gt;=CK$1,$S332+$Y332+$Z332,$Y332+$Z332)</f>
        <v>1320.432</v>
      </c>
      <c r="CL332" s="27">
        <f>IF($O332&gt;=CL$1,$S332+$Y332+$Z332,$Y332+$Z332)</f>
        <v>1320.432</v>
      </c>
      <c r="CM332" s="27">
        <f>IF($O332&gt;=CM$1,$S332+$Y332+$Z332,$Y332+$Z332)</f>
        <v>1320.432</v>
      </c>
      <c r="CN332" s="27">
        <f>IF($O332&gt;=CN$1,$S332+$Y332,$Y332)</f>
        <v>920.43200000000002</v>
      </c>
      <c r="CO332" s="27">
        <f>IF($O332&gt;=CO$1,$S332+$Y332,$Y332)</f>
        <v>920.43200000000002</v>
      </c>
      <c r="CP332" s="27">
        <f>IF($O332&gt;=CP$1,$S332+$Y332,$Y332)</f>
        <v>920.43200000000002</v>
      </c>
      <c r="CQ332" s="27">
        <f>IF($O332&gt;=CQ$1,$S332+$Y332,$Y332)</f>
        <v>920.43200000000002</v>
      </c>
      <c r="CR332" s="27">
        <f>IF($O332&gt;=CR$1,$S332+$Y332,$Y332)</f>
        <v>920.43200000000002</v>
      </c>
      <c r="CS332" s="27">
        <f>IF($O332&gt;=CS$1,$S332+$Y332,$Y332)</f>
        <v>920.43200000000002</v>
      </c>
      <c r="CT332" s="27">
        <f>IF($O332&gt;=CT$1,$S332+$Y332,$Y332)</f>
        <v>920.43200000000002</v>
      </c>
      <c r="CU332" s="27">
        <f>IF($O332&gt;=CU$1,$S332+$Y332,$Y332)</f>
        <v>920.43200000000002</v>
      </c>
      <c r="CV332" s="27">
        <f>IF($O332&gt;=CV$1,$S332+$Y332,$Y332)</f>
        <v>920.43200000000002</v>
      </c>
      <c r="CW332" s="27">
        <f>IF($O332&gt;=CW$1,$S332+$Y332,$Y332)</f>
        <v>920.43200000000002</v>
      </c>
      <c r="CX332" s="27">
        <f>IF($O332&gt;=CX$1,$S332+$Y332,$Y332)</f>
        <v>920.43200000000002</v>
      </c>
      <c r="CY332" s="27">
        <f>IF($O332&gt;=CY$1,$S332+$Y332,$Y332)</f>
        <v>920.43200000000002</v>
      </c>
      <c r="CZ332" s="27">
        <f>IF($O332&gt;=CZ$1,$S332+$Y332,$Y332)</f>
        <v>920.43200000000002</v>
      </c>
      <c r="DA332" s="27">
        <f>IF($O332&gt;=DA$1,$S332+$Y332,$Y332)</f>
        <v>920.43200000000002</v>
      </c>
      <c r="DB332" s="27">
        <f>IF($O332&gt;=DB$1,$S332+$Y332,$Y332)</f>
        <v>920.43200000000002</v>
      </c>
      <c r="DC332" s="27">
        <f>IF($O332&gt;=DC$1,$S332+$Y332,$Y332)</f>
        <v>920.43200000000002</v>
      </c>
      <c r="DD332" s="27">
        <f>IF($O332&gt;=DD$1,$S332+$Y332,$Y332)</f>
        <v>920.43200000000002</v>
      </c>
      <c r="DE332" s="27">
        <f>IF($O332&gt;=DE$1,$S332+$Y332,$Y332)</f>
        <v>920.43200000000002</v>
      </c>
      <c r="DF332" s="27">
        <f>IF($O332&gt;=DF$1,$S332+$Y332,$Y332)</f>
        <v>920.43200000000002</v>
      </c>
      <c r="DG332" s="27">
        <f>IF($O332&gt;=DG$1,$S332+$Y332,$Y332)</f>
        <v>920.43200000000002</v>
      </c>
      <c r="DH332" s="27">
        <f>IF($O332&gt;=DH$1,$S332+$Y332,$Y332)</f>
        <v>920.43200000000002</v>
      </c>
      <c r="DI332" s="27">
        <f>IF($O332&gt;=DI$1,$S332+$Y332,$Y332)</f>
        <v>920.43200000000002</v>
      </c>
      <c r="DJ332" s="27">
        <f>IF($O332&gt;=DJ$1,$S332+$Y332,$Y332)</f>
        <v>920.43200000000002</v>
      </c>
      <c r="DK332" s="27">
        <f>IF($O332&gt;=DK$1,$S332+$Y332,$Y332)</f>
        <v>920.43200000000002</v>
      </c>
      <c r="DL332" s="27">
        <f>IF($O332&gt;=DL$1,$S332+$Y332,$Y332)</f>
        <v>920.43200000000002</v>
      </c>
      <c r="DM332" s="27">
        <f>IF($O332&gt;=DM$1,$S332+$Y332,$Y332)</f>
        <v>920.43200000000002</v>
      </c>
      <c r="DN332" s="27">
        <f>IF($O332&gt;=DN$1,$S332+$Y332,$Y332)</f>
        <v>920.43200000000002</v>
      </c>
      <c r="DO332" s="27">
        <f>IF($O332&gt;=DO$1,$S332+$Y332,$Y332)</f>
        <v>920.43200000000002</v>
      </c>
      <c r="DP332" s="27">
        <f>IF($O332&gt;=DP$1,$S332+$Y332,$Y332)</f>
        <v>920.43200000000002</v>
      </c>
      <c r="DQ332" s="27">
        <f>IF($O332&gt;=DQ$1,$S332+$Y332,$Y332)</f>
        <v>920.43200000000002</v>
      </c>
      <c r="DR332" s="27">
        <f>IF($O332&gt;=DR$1,$S332+$Y332,$Y332)</f>
        <v>920.43200000000002</v>
      </c>
      <c r="DS332" s="27">
        <f>IF($O332&gt;=DS$1,$S332+$Y332,$Y332)</f>
        <v>920.43200000000002</v>
      </c>
      <c r="DT332" s="27">
        <f>IF($O332&gt;=DT$1,$S332+$Y332,$Y332)</f>
        <v>920.43200000000002</v>
      </c>
      <c r="DU332" s="27">
        <f>IF($O332&gt;=DU$1,$S332+$Y332,$Y332)</f>
        <v>920.43200000000002</v>
      </c>
      <c r="DV332" s="27">
        <f>IF($O332&gt;=DV$1,$S332+$Y332,$Y332)</f>
        <v>920.43200000000002</v>
      </c>
      <c r="DW332" s="27">
        <f>IF($O332&gt;=DW$1,$S332+$Y332,$Y332)</f>
        <v>920.43200000000002</v>
      </c>
      <c r="DX332" s="27">
        <f>IF($O332&gt;=DX$1,$S332+$Y332,$Y332)</f>
        <v>920.43200000000002</v>
      </c>
      <c r="DY332" s="27">
        <f>IF($O332&gt;=DY$1,$S332+$Y332,$Y332)</f>
        <v>920.43200000000002</v>
      </c>
      <c r="DZ332" s="27">
        <f>IF($O332&gt;=DZ$1,$S332+$Y332,$Y332)</f>
        <v>920.43200000000002</v>
      </c>
      <c r="EA332" s="27">
        <f>IF($O332&gt;=EA$1,$S332+$Y332,$Y332)</f>
        <v>920.43200000000002</v>
      </c>
      <c r="EB332" s="27">
        <f>IF($O332&gt;=EB$1,$S332+$Y332,$Y332)</f>
        <v>920.43200000000002</v>
      </c>
      <c r="EC332" s="27">
        <f>IF($O332&gt;=EC$1,$S332+$Y332,$Y332)</f>
        <v>920.43200000000002</v>
      </c>
      <c r="ED332" s="27">
        <f>IF($O332&gt;=ED$1,$S332+$Y332,$Y332)</f>
        <v>920.43200000000002</v>
      </c>
      <c r="EE332" s="27">
        <f>IF($O332&gt;=EE$1,$S332+$Y332,$Y332)</f>
        <v>920.43200000000002</v>
      </c>
      <c r="EF332" s="27">
        <f>IF($O332&gt;=EF$1,$S332+$Y332,$Y332)</f>
        <v>920.43200000000002</v>
      </c>
      <c r="EG332" s="27">
        <f>IF($O332&gt;=EG$1,$S332+$Y332,$Y332)</f>
        <v>920.43200000000002</v>
      </c>
      <c r="EH332" s="27">
        <f>IF($O332&gt;=EH$1,$S332+$Y332,$Y332)</f>
        <v>920.43200000000002</v>
      </c>
      <c r="EI332" s="27">
        <f>IF($O332&gt;=EI$1,$S332+$Y332,$Y332)</f>
        <v>920.43200000000002</v>
      </c>
      <c r="EJ332" s="27">
        <f>IF($O332&gt;=EJ$1,$S332+$Y332,$Y332)</f>
        <v>920.43200000000002</v>
      </c>
      <c r="EK332" s="27">
        <f>IF($O332&gt;=EK$1,$S332+$Y332,$Y332)</f>
        <v>920.43200000000002</v>
      </c>
      <c r="EL332" s="27">
        <f>IF($O332&gt;=EL$1,$S332+$Y332,$Y332)</f>
        <v>920.43200000000002</v>
      </c>
      <c r="EM332" s="27">
        <f>IF($O332&gt;=EM$1,$S332+$Y332,$Y332)</f>
        <v>920.43200000000002</v>
      </c>
      <c r="EN332" s="27">
        <f>IF($O332&gt;=EN$1,$S332+$Y332,$Y332)</f>
        <v>920.43200000000002</v>
      </c>
      <c r="EO332" s="27">
        <f>IF($O332&gt;=EO$1,$S332+$Y332,$Y332)</f>
        <v>920.43200000000002</v>
      </c>
      <c r="EP332" s="27">
        <f>IF($O332&gt;=EP$1,$S332+$Y332,$Y332)</f>
        <v>920.43200000000002</v>
      </c>
      <c r="EQ332" s="27">
        <f>IF($O332&gt;=EQ$1,$S332+$Y332,$Y332)</f>
        <v>920.43200000000002</v>
      </c>
      <c r="ER332" s="27">
        <f>IF($O332&gt;=ER$1,$S332+$Y332,$Y332)</f>
        <v>920.43200000000002</v>
      </c>
      <c r="ES332" s="27">
        <f>IF($O332&gt;=ES$1,$S332+$Y332,$Y332)</f>
        <v>920.43200000000002</v>
      </c>
      <c r="ET332" s="27">
        <f>IF($O332&gt;=ET$1,$S332+$Y332,$Y332)</f>
        <v>920.43200000000002</v>
      </c>
      <c r="EU332" s="27">
        <f>IF($O332&gt;=EU$1,$S332+$Y332,$Y332)</f>
        <v>920.43200000000002</v>
      </c>
      <c r="EV332" s="27">
        <f>IF($O332&gt;=EV$1,$S332,0)</f>
        <v>920.43200000000002</v>
      </c>
      <c r="EW332" s="27">
        <f>IF($O332&gt;=EW$1,$S332,0)</f>
        <v>920.43200000000002</v>
      </c>
      <c r="EX332" s="27">
        <f>IF($O332&gt;=EX$1,$S332,0)</f>
        <v>920.43200000000002</v>
      </c>
      <c r="EY332" s="27">
        <f>IF($O332&gt;=EY$1,$S332,0)</f>
        <v>920.43200000000002</v>
      </c>
      <c r="EZ332" s="27">
        <f>IF($O332&gt;=EZ$1,$S332,0)</f>
        <v>920.43200000000002</v>
      </c>
      <c r="FA332" s="27">
        <f>IF($O332&gt;=FA$1,$S332,0)</f>
        <v>920.43200000000002</v>
      </c>
      <c r="FB332" s="27">
        <f>IF($O332&gt;=FB$1,$S332,0)</f>
        <v>920.43200000000002</v>
      </c>
      <c r="FC332" s="27">
        <f>IF($O332&gt;=FC$1,$S332,0)</f>
        <v>920.43200000000002</v>
      </c>
      <c r="FD332" s="27">
        <f>IF($O332&gt;=FD$1,$S332,0)</f>
        <v>920.43200000000002</v>
      </c>
      <c r="FE332" s="27">
        <f>IF($O332&gt;=FE$1,$S332,0)</f>
        <v>920.43200000000002</v>
      </c>
      <c r="FF332" s="27">
        <f>IF($O332&gt;=FF$1,$S332,0)</f>
        <v>920.43200000000002</v>
      </c>
      <c r="FG332" s="27">
        <f>IF($O332&gt;=FG$1,$S332,0)</f>
        <v>920.43200000000002</v>
      </c>
      <c r="FH332" s="27">
        <f>IF($O332&gt;=FH$1,$S332,0)</f>
        <v>920.43200000000002</v>
      </c>
      <c r="FI332" s="27">
        <f>IF($O332&gt;=FI$1,$S332,0)</f>
        <v>920.43200000000002</v>
      </c>
      <c r="FJ332" s="27">
        <f>IF($O332&gt;=FJ$1,$S332,0)</f>
        <v>920.43200000000002</v>
      </c>
      <c r="FK332" s="27">
        <f>IF($O332&gt;=FK$1,$S332,0)</f>
        <v>920.43200000000002</v>
      </c>
      <c r="FL332" s="27">
        <f>IF($O332&gt;=FL$1,$S332,0)</f>
        <v>920.43200000000002</v>
      </c>
      <c r="FM332" s="27">
        <f>IF($O332&gt;=FM$1,$S332,0)</f>
        <v>920.43200000000002</v>
      </c>
      <c r="FN332" s="27">
        <f>IF($O332&gt;=FN$1,$S332,0)</f>
        <v>920.43200000000002</v>
      </c>
      <c r="FO332" s="27">
        <f>IF($O332&gt;=FO$1,$S332,0)</f>
        <v>920.43200000000002</v>
      </c>
      <c r="FP332" s="27">
        <f>IF($O332&gt;=FP$1,$S332,0)</f>
        <v>920.43200000000002</v>
      </c>
      <c r="FQ332" s="27">
        <f>IF($O332&gt;=FQ$1,$S332,0)</f>
        <v>920.43200000000002</v>
      </c>
      <c r="FR332" s="27">
        <f>IF($O332&gt;=FR$1,$S332,0)</f>
        <v>920.43200000000002</v>
      </c>
      <c r="FS332" s="27">
        <f>IF($O332&gt;=FS$1,$S332,0)</f>
        <v>920.43200000000002</v>
      </c>
      <c r="FT332" s="27">
        <f>IF($O332&gt;=FT$1,$S332,0)</f>
        <v>920.43200000000002</v>
      </c>
      <c r="FU332" s="27">
        <f>IF($O332&gt;=FU$1,$S332,0)</f>
        <v>920.43200000000002</v>
      </c>
      <c r="FV332" s="27">
        <f>IF($O332&gt;=FV$1,$S332,0)</f>
        <v>920.43200000000002</v>
      </c>
      <c r="FW332" s="27">
        <f>IF($O332&gt;=FW$1,$S332,0)</f>
        <v>920.43200000000002</v>
      </c>
      <c r="FX332" s="27">
        <f>IF($O332&gt;=FX$1,$S332,0)</f>
        <v>920.43200000000002</v>
      </c>
      <c r="FY332" s="27">
        <f>IF($O332&gt;=FY$1,$S332,0)</f>
        <v>920.43200000000002</v>
      </c>
      <c r="FZ332" s="27">
        <f>IF($O332&gt;=FZ$1,$S332,0)</f>
        <v>920.43200000000002</v>
      </c>
      <c r="GA332" s="27">
        <f>IF($O332&gt;=GA$1,$S332,0)</f>
        <v>920.43200000000002</v>
      </c>
      <c r="GB332" s="27">
        <f>IF($O332&gt;=GB$1,$S332,0)</f>
        <v>920.43200000000002</v>
      </c>
      <c r="GC332" s="27">
        <f>IF($O332&gt;=GC$1,$S332,0)</f>
        <v>920.43200000000002</v>
      </c>
      <c r="GD332" s="27">
        <f>IF($O332&gt;=GD$1,$S332,0)</f>
        <v>920.43200000000002</v>
      </c>
      <c r="GE332" s="27">
        <f>IF($O332&gt;=GE$1,$S332,0)</f>
        <v>920.43200000000002</v>
      </c>
      <c r="GF332" s="27">
        <f>IF($O332&gt;=GF$1,$S332,0)</f>
        <v>920.43200000000002</v>
      </c>
      <c r="GG332" s="27">
        <f>IF($O332&gt;=GG$1,$S332,0)</f>
        <v>920.43200000000002</v>
      </c>
      <c r="GH332" s="27">
        <f>IF($O332&gt;=GH$1,$S332,0)</f>
        <v>920.43200000000002</v>
      </c>
      <c r="GI332" s="27">
        <f>IF($O332&gt;=GI$1,$S332,0)</f>
        <v>920.43200000000002</v>
      </c>
      <c r="GJ332" s="27">
        <f>IF($O332&gt;=GJ$1,$S332,0)</f>
        <v>920.43200000000002</v>
      </c>
      <c r="GK332" s="27">
        <f>IF($O332&gt;=GK$1,$S332,0)</f>
        <v>920.43200000000002</v>
      </c>
      <c r="GL332" s="27">
        <f>IF($O332&gt;=GL$1,$S332,0)</f>
        <v>920.43200000000002</v>
      </c>
      <c r="GM332" s="27">
        <f>IF($O332&gt;=GM$1,$S332,0)</f>
        <v>920.43200000000002</v>
      </c>
      <c r="GN332" s="27">
        <f>IF($O332&gt;=GN$1,$S332,0)</f>
        <v>920.43200000000002</v>
      </c>
      <c r="GO332" s="27">
        <f>IF($O332&gt;=GO$1,$S332,0)</f>
        <v>920.43200000000002</v>
      </c>
      <c r="GP332" s="27">
        <f>IF($O332&gt;=GP$1,$S332,0)</f>
        <v>920.43200000000002</v>
      </c>
      <c r="GQ332" s="27">
        <f>IF($O332&gt;=GQ$1,$S332,0)</f>
        <v>920.43200000000002</v>
      </c>
      <c r="GR332" s="27">
        <f>IF($O332&gt;=GR$1,$S332,0)</f>
        <v>920.43200000000002</v>
      </c>
      <c r="GS332" s="27">
        <f>IF($O332&gt;=GS$1,$S332,0)</f>
        <v>920.43200000000002</v>
      </c>
      <c r="GT332" s="27">
        <f>IF($O332&gt;=GT$1,$S332,0)</f>
        <v>920.43200000000002</v>
      </c>
      <c r="GU332" s="27">
        <f>IF($O332&gt;=GU$1,$S332,0)</f>
        <v>920.43200000000002</v>
      </c>
      <c r="GV332" s="27">
        <f>IF($O332&gt;=GV$1,$S332,0)</f>
        <v>920.43200000000002</v>
      </c>
      <c r="GW332" s="27">
        <f>IF($O332&gt;=GW$1,$S332,0)</f>
        <v>920.43200000000002</v>
      </c>
      <c r="GX332" s="27">
        <f>IF($O332&gt;=GX$1,$S332,0)</f>
        <v>920.43200000000002</v>
      </c>
      <c r="GY332" s="27">
        <f>IF($O332&gt;=GY$1,$S332,0)</f>
        <v>920.43200000000002</v>
      </c>
      <c r="GZ332" s="27">
        <f>IF($O332&gt;=GZ$1,$S332,0)</f>
        <v>920.43200000000002</v>
      </c>
      <c r="HA332" s="27">
        <f>IF($O332&gt;=HA$1,$S332,0)</f>
        <v>920.43200000000002</v>
      </c>
      <c r="HB332" s="27">
        <f>IF($O332&gt;=HB$1,$S332,0)</f>
        <v>920.43200000000002</v>
      </c>
      <c r="HC332" s="27">
        <f>IF($O332&gt;=HC$1,$S332,0)</f>
        <v>920.43200000000002</v>
      </c>
    </row>
    <row r="333" spans="1:211">
      <c r="A333" s="3">
        <v>82155</v>
      </c>
      <c r="B333" s="3" t="s">
        <v>186</v>
      </c>
      <c r="C333" s="3" t="s">
        <v>107</v>
      </c>
      <c r="D333" s="3">
        <v>54</v>
      </c>
      <c r="E333" s="4">
        <v>36404</v>
      </c>
      <c r="F333" s="5">
        <v>18.813698630136987</v>
      </c>
      <c r="G333" s="3" t="s">
        <v>99</v>
      </c>
      <c r="H333" s="4">
        <v>23571</v>
      </c>
      <c r="I333" s="9" t="s">
        <v>826</v>
      </c>
      <c r="J333" s="5">
        <v>3017.86</v>
      </c>
      <c r="K333" s="31">
        <v>338</v>
      </c>
      <c r="L333" s="32">
        <v>19</v>
      </c>
      <c r="M333" s="33">
        <f>VLOOKUP(L333,FIND,3,TRUE)</f>
        <v>1.2</v>
      </c>
      <c r="N333" s="32">
        <f>IF(L333&gt;30,180,VLOOKUP(L333,TEMPO,2,FALSE))</f>
        <v>114</v>
      </c>
      <c r="O333" s="32">
        <f>IF(R333&gt;0,4,N333)</f>
        <v>114</v>
      </c>
      <c r="P333" s="96">
        <f>J333*M333*L333</f>
        <v>68807.207999999999</v>
      </c>
      <c r="Q333" s="96">
        <f>10934.45*2</f>
        <v>21868.9</v>
      </c>
      <c r="R333" s="96">
        <f>IF(P333&lt;=Q333,P333/4,0)</f>
        <v>0</v>
      </c>
      <c r="S333" s="5">
        <f>IF(P333&gt;=Q333,P333/N333,0)</f>
        <v>603.572</v>
      </c>
      <c r="T333" s="3"/>
      <c r="U333" s="3">
        <f>IF(T333="",1,0)</f>
        <v>1</v>
      </c>
      <c r="V333" s="3">
        <v>640</v>
      </c>
      <c r="W333" s="5">
        <v>0</v>
      </c>
      <c r="X333" s="5">
        <v>245.73</v>
      </c>
      <c r="Y333" s="5">
        <f>X333*W333</f>
        <v>0</v>
      </c>
      <c r="Z333" s="5">
        <v>400</v>
      </c>
      <c r="AA333" s="5">
        <f>S333+Y333+Z333</f>
        <v>1003.572</v>
      </c>
      <c r="AB333" s="39">
        <f>(J333/12+J333/12*1.3333333333+450/12+J333/30*6/12+J333)*1.3+Y333+Z333+153.9</f>
        <v>5354.1029111002135</v>
      </c>
      <c r="AC333" s="39" t="s">
        <v>107</v>
      </c>
      <c r="AD333" s="39">
        <f>J333*1.3+400+153.9</f>
        <v>4477.1180000000004</v>
      </c>
      <c r="AE333" s="39">
        <f>SUMIFS('CUSTO MENSAL FUNC NOVO'!H:H,'CUSTO MENSAL FUNC NOVO'!A:A,'VALORES MENSAIS'!AC333)</f>
        <v>3348.9422500000001</v>
      </c>
      <c r="AF333" s="27">
        <f>IF($R333&gt;0,$R333,$S333)+$Y333+$Z333</f>
        <v>1003.572</v>
      </c>
      <c r="AG333" s="27">
        <f>IF($R333&gt;0,$R333,$S333)+$Y333+$Z333</f>
        <v>1003.572</v>
      </c>
      <c r="AH333" s="27">
        <f>IF($R333&gt;0,$R333,$S333)+$Y333+$Z333</f>
        <v>1003.572</v>
      </c>
      <c r="AI333" s="27">
        <f>IF($R333&gt;0,$R333,$S333)+$Y333+$Z333</f>
        <v>1003.572</v>
      </c>
      <c r="AJ333" s="27">
        <f>IF($O333&gt;=AJ$1,$S333+$Y333+$Z333,$Y333+$Z333)</f>
        <v>1003.572</v>
      </c>
      <c r="AK333" s="27">
        <f>IF($O333&gt;=AK$1,$S333+$Y333+$Z333,$Y333+$Z333)</f>
        <v>1003.572</v>
      </c>
      <c r="AL333" s="27">
        <f>IF($O333&gt;=AL$1,$S333+$Y333+$Z333,$Y333+$Z333)</f>
        <v>1003.572</v>
      </c>
      <c r="AM333" s="27">
        <f>IF($O333&gt;=AM$1,$S333+$Y333+$Z333,$Y333+$Z333)</f>
        <v>1003.572</v>
      </c>
      <c r="AN333" s="27">
        <f>IF($O333&gt;=AN$1,$S333+$Y333+$Z333,$Y333+$Z333)</f>
        <v>1003.572</v>
      </c>
      <c r="AO333" s="27">
        <f>IF($O333&gt;=AO$1,$S333+$Y333+$Z333,$Y333+$Z333)</f>
        <v>1003.572</v>
      </c>
      <c r="AP333" s="27">
        <f>IF($O333&gt;=AP$1,$S333+$Y333+$Z333,$Y333+$Z333)</f>
        <v>1003.572</v>
      </c>
      <c r="AQ333" s="27">
        <f>IF($O333&gt;=AQ$1,$S333+$Y333+$Z333,$Y333+$Z333)</f>
        <v>1003.572</v>
      </c>
      <c r="AR333" s="27">
        <f>IF($O333&gt;=AR$1,$S333+$Y333+$Z333,$Y333+$Z333)</f>
        <v>1003.572</v>
      </c>
      <c r="AS333" s="27">
        <f>IF($O333&gt;=AS$1,$S333+$Y333+$Z333,$Y333+$Z333)</f>
        <v>1003.572</v>
      </c>
      <c r="AT333" s="27">
        <f>IF($O333&gt;=AT$1,$S333+$Y333+$Z333,$Y333+$Z333)</f>
        <v>1003.572</v>
      </c>
      <c r="AU333" s="27">
        <f>IF($O333&gt;=AU$1,$S333+$Y333+$Z333,$Y333+$Z333)</f>
        <v>1003.572</v>
      </c>
      <c r="AV333" s="27">
        <f>IF($O333&gt;=AV$1,$S333+$Y333+$Z333,$Y333+$Z333)</f>
        <v>1003.572</v>
      </c>
      <c r="AW333" s="27">
        <f>IF($O333&gt;=AW$1,$S333+$Y333+$Z333,$Y333+$Z333)</f>
        <v>1003.572</v>
      </c>
      <c r="AX333" s="27">
        <f>IF($O333&gt;=AX$1,$S333+$Y333+$Z333,$Y333+$Z333)</f>
        <v>1003.572</v>
      </c>
      <c r="AY333" s="27">
        <f>IF($O333&gt;=AY$1,$S333+$Y333+$Z333,$Y333+$Z333)</f>
        <v>1003.572</v>
      </c>
      <c r="AZ333" s="27">
        <f>IF($O333&gt;=AZ$1,$S333+$Y333+$Z333,$Y333+$Z333)</f>
        <v>1003.572</v>
      </c>
      <c r="BA333" s="27">
        <f>IF($O333&gt;=BA$1,$S333+$Y333+$Z333,$Y333+$Z333)</f>
        <v>1003.572</v>
      </c>
      <c r="BB333" s="27">
        <f>IF($O333&gt;=BB$1,$S333+$Y333+$Z333,$Y333+$Z333)</f>
        <v>1003.572</v>
      </c>
      <c r="BC333" s="27">
        <f>IF($O333&gt;=BC$1,$S333+$Y333+$Z333,$Y333+$Z333)</f>
        <v>1003.572</v>
      </c>
      <c r="BD333" s="27">
        <f>IF($O333&gt;=BD$1,$S333+$Y333+$Z333,$Y333+$Z333)</f>
        <v>1003.572</v>
      </c>
      <c r="BE333" s="27">
        <f>IF($O333&gt;=BE$1,$S333+$Y333+$Z333,$Y333+$Z333)</f>
        <v>1003.572</v>
      </c>
      <c r="BF333" s="27">
        <f>IF($O333&gt;=BF$1,$S333+$Y333+$Z333,$Y333+$Z333)</f>
        <v>1003.572</v>
      </c>
      <c r="BG333" s="27">
        <f>IF($O333&gt;=BG$1,$S333+$Y333+$Z333,$Y333+$Z333)</f>
        <v>1003.572</v>
      </c>
      <c r="BH333" s="27">
        <f>IF($O333&gt;=BH$1,$S333+$Y333+$Z333,$Y333+$Z333)</f>
        <v>1003.572</v>
      </c>
      <c r="BI333" s="27">
        <f>IF($O333&gt;=BI$1,$S333+$Y333+$Z333,$Y333+$Z333)</f>
        <v>1003.572</v>
      </c>
      <c r="BJ333" s="27">
        <f>IF($O333&gt;=BJ$1,$S333+$Y333+$Z333,$Y333+$Z333)</f>
        <v>1003.572</v>
      </c>
      <c r="BK333" s="27">
        <f>IF($O333&gt;=BK$1,$S333+$Y333+$Z333,$Y333+$Z333)</f>
        <v>1003.572</v>
      </c>
      <c r="BL333" s="27">
        <f>IF($O333&gt;=BL$1,$S333+$Y333+$Z333,$Y333+$Z333)</f>
        <v>1003.572</v>
      </c>
      <c r="BM333" s="27">
        <f>IF($O333&gt;=BM$1,$S333+$Y333+$Z333,$Y333+$Z333)</f>
        <v>1003.572</v>
      </c>
      <c r="BN333" s="27">
        <f>IF($O333&gt;=BN$1,$S333+$Y333+$Z333,$Y333+$Z333)</f>
        <v>1003.572</v>
      </c>
      <c r="BO333" s="27">
        <f>IF($O333&gt;=BO$1,$S333+$Y333+$Z333,$Y333+$Z333)</f>
        <v>1003.572</v>
      </c>
      <c r="BP333" s="27">
        <f>IF($O333&gt;=BP$1,$S333+$Y333+$Z333,$Y333+$Z333)</f>
        <v>1003.572</v>
      </c>
      <c r="BQ333" s="27">
        <f>IF($O333&gt;=BQ$1,$S333+$Y333+$Z333,$Y333+$Z333)</f>
        <v>1003.572</v>
      </c>
      <c r="BR333" s="27">
        <f>IF($O333&gt;=BR$1,$S333+$Y333+$Z333,$Y333+$Z333)</f>
        <v>1003.572</v>
      </c>
      <c r="BS333" s="27">
        <f>IF($O333&gt;=BS$1,$S333+$Y333+$Z333,$Y333+$Z333)</f>
        <v>1003.572</v>
      </c>
      <c r="BT333" s="27">
        <f>IF($O333&gt;=BT$1,$S333+$Y333+$Z333,$Y333+$Z333)</f>
        <v>1003.572</v>
      </c>
      <c r="BU333" s="27">
        <f>IF($O333&gt;=BU$1,$S333+$Y333+$Z333,$Y333+$Z333)</f>
        <v>1003.572</v>
      </c>
      <c r="BV333" s="27">
        <f>IF($O333&gt;=BV$1,$S333+$Y333+$Z333,$Y333+$Z333)</f>
        <v>1003.572</v>
      </c>
      <c r="BW333" s="27">
        <f>IF($O333&gt;=BW$1,$S333+$Y333+$Z333,$Y333+$Z333)</f>
        <v>1003.572</v>
      </c>
      <c r="BX333" s="27">
        <f>IF($O333&gt;=BX$1,$S333+$Y333+$Z333,$Y333+$Z333)</f>
        <v>1003.572</v>
      </c>
      <c r="BY333" s="27">
        <f>IF($O333&gt;=BY$1,$S333+$Y333+$Z333,$Y333+$Z333)</f>
        <v>1003.572</v>
      </c>
      <c r="BZ333" s="27">
        <f>IF($O333&gt;=BZ$1,$S333+$Y333+$Z333,$Y333+$Z333)</f>
        <v>1003.572</v>
      </c>
      <c r="CA333" s="27">
        <f>IF($O333&gt;=CA$1,$S333+$Y333+$Z333,$Y333+$Z333)</f>
        <v>1003.572</v>
      </c>
      <c r="CB333" s="27">
        <f>IF($O333&gt;=CB$1,$S333+$Y333+$Z333,$Y333+$Z333)</f>
        <v>1003.572</v>
      </c>
      <c r="CC333" s="27">
        <f>IF($O333&gt;=CC$1,$S333+$Y333+$Z333,$Y333+$Z333)</f>
        <v>1003.572</v>
      </c>
      <c r="CD333" s="27">
        <f>IF($O333&gt;=CD$1,$S333+$Y333+$Z333,$Y333+$Z333)</f>
        <v>1003.572</v>
      </c>
      <c r="CE333" s="27">
        <f>IF($O333&gt;=CE$1,$S333+$Y333+$Z333,$Y333+$Z333)</f>
        <v>1003.572</v>
      </c>
      <c r="CF333" s="27">
        <f>IF($O333&gt;=CF$1,$S333+$Y333+$Z333,$Y333+$Z333)</f>
        <v>1003.572</v>
      </c>
      <c r="CG333" s="27">
        <f>IF($O333&gt;=CG$1,$S333+$Y333+$Z333,$Y333+$Z333)</f>
        <v>1003.572</v>
      </c>
      <c r="CH333" s="27">
        <f>IF($O333&gt;=CH$1,$S333+$Y333+$Z333,$Y333+$Z333)</f>
        <v>1003.572</v>
      </c>
      <c r="CI333" s="27">
        <f>IF($O333&gt;=CI$1,$S333+$Y333+$Z333,$Y333+$Z333)</f>
        <v>1003.572</v>
      </c>
      <c r="CJ333" s="27">
        <f>IF($O333&gt;=CJ$1,$S333+$Y333+$Z333,$Y333+$Z333)</f>
        <v>1003.572</v>
      </c>
      <c r="CK333" s="27">
        <f>IF($O333&gt;=CK$1,$S333+$Y333+$Z333,$Y333+$Z333)</f>
        <v>1003.572</v>
      </c>
      <c r="CL333" s="27">
        <f>IF($O333&gt;=CL$1,$S333+$Y333+$Z333,$Y333+$Z333)</f>
        <v>1003.572</v>
      </c>
      <c r="CM333" s="27">
        <f>IF($O333&gt;=CM$1,$S333+$Y333+$Z333,$Y333+$Z333)</f>
        <v>1003.572</v>
      </c>
      <c r="CN333" s="27">
        <f>IF($O333&gt;=CN$1,$S333+$Y333,$Y333)</f>
        <v>603.572</v>
      </c>
      <c r="CO333" s="27">
        <f>IF($O333&gt;=CO$1,$S333+$Y333,$Y333)</f>
        <v>603.572</v>
      </c>
      <c r="CP333" s="27">
        <f>IF($O333&gt;=CP$1,$S333+$Y333,$Y333)</f>
        <v>603.572</v>
      </c>
      <c r="CQ333" s="27">
        <f>IF($O333&gt;=CQ$1,$S333+$Y333,$Y333)</f>
        <v>603.572</v>
      </c>
      <c r="CR333" s="27">
        <f>IF($O333&gt;=CR$1,$S333+$Y333,$Y333)</f>
        <v>603.572</v>
      </c>
      <c r="CS333" s="27">
        <f>IF($O333&gt;=CS$1,$S333+$Y333,$Y333)</f>
        <v>603.572</v>
      </c>
      <c r="CT333" s="27">
        <f>IF($O333&gt;=CT$1,$S333+$Y333,$Y333)</f>
        <v>603.572</v>
      </c>
      <c r="CU333" s="27">
        <f>IF($O333&gt;=CU$1,$S333+$Y333,$Y333)</f>
        <v>603.572</v>
      </c>
      <c r="CV333" s="27">
        <f>IF($O333&gt;=CV$1,$S333+$Y333,$Y333)</f>
        <v>603.572</v>
      </c>
      <c r="CW333" s="27">
        <f>IF($O333&gt;=CW$1,$S333+$Y333,$Y333)</f>
        <v>603.572</v>
      </c>
      <c r="CX333" s="27">
        <f>IF($O333&gt;=CX$1,$S333+$Y333,$Y333)</f>
        <v>603.572</v>
      </c>
      <c r="CY333" s="27">
        <f>IF($O333&gt;=CY$1,$S333+$Y333,$Y333)</f>
        <v>603.572</v>
      </c>
      <c r="CZ333" s="27">
        <f>IF($O333&gt;=CZ$1,$S333+$Y333,$Y333)</f>
        <v>603.572</v>
      </c>
      <c r="DA333" s="27">
        <f>IF($O333&gt;=DA$1,$S333+$Y333,$Y333)</f>
        <v>603.572</v>
      </c>
      <c r="DB333" s="27">
        <f>IF($O333&gt;=DB$1,$S333+$Y333,$Y333)</f>
        <v>603.572</v>
      </c>
      <c r="DC333" s="27">
        <f>IF($O333&gt;=DC$1,$S333+$Y333,$Y333)</f>
        <v>603.572</v>
      </c>
      <c r="DD333" s="27">
        <f>IF($O333&gt;=DD$1,$S333+$Y333,$Y333)</f>
        <v>603.572</v>
      </c>
      <c r="DE333" s="27">
        <f>IF($O333&gt;=DE$1,$S333+$Y333,$Y333)</f>
        <v>603.572</v>
      </c>
      <c r="DF333" s="27">
        <f>IF($O333&gt;=DF$1,$S333+$Y333,$Y333)</f>
        <v>603.572</v>
      </c>
      <c r="DG333" s="27">
        <f>IF($O333&gt;=DG$1,$S333+$Y333,$Y333)</f>
        <v>603.572</v>
      </c>
      <c r="DH333" s="27">
        <f>IF($O333&gt;=DH$1,$S333+$Y333,$Y333)</f>
        <v>603.572</v>
      </c>
      <c r="DI333" s="27">
        <f>IF($O333&gt;=DI$1,$S333+$Y333,$Y333)</f>
        <v>603.572</v>
      </c>
      <c r="DJ333" s="27">
        <f>IF($O333&gt;=DJ$1,$S333+$Y333,$Y333)</f>
        <v>603.572</v>
      </c>
      <c r="DK333" s="27">
        <f>IF($O333&gt;=DK$1,$S333+$Y333,$Y333)</f>
        <v>603.572</v>
      </c>
      <c r="DL333" s="27">
        <f>IF($O333&gt;=DL$1,$S333+$Y333,$Y333)</f>
        <v>603.572</v>
      </c>
      <c r="DM333" s="27">
        <f>IF($O333&gt;=DM$1,$S333+$Y333,$Y333)</f>
        <v>603.572</v>
      </c>
      <c r="DN333" s="27">
        <f>IF($O333&gt;=DN$1,$S333+$Y333,$Y333)</f>
        <v>603.572</v>
      </c>
      <c r="DO333" s="27">
        <f>IF($O333&gt;=DO$1,$S333+$Y333,$Y333)</f>
        <v>603.572</v>
      </c>
      <c r="DP333" s="27">
        <f>IF($O333&gt;=DP$1,$S333+$Y333,$Y333)</f>
        <v>603.572</v>
      </c>
      <c r="DQ333" s="27">
        <f>IF($O333&gt;=DQ$1,$S333+$Y333,$Y333)</f>
        <v>603.572</v>
      </c>
      <c r="DR333" s="27">
        <f>IF($O333&gt;=DR$1,$S333+$Y333,$Y333)</f>
        <v>603.572</v>
      </c>
      <c r="DS333" s="27">
        <f>IF($O333&gt;=DS$1,$S333+$Y333,$Y333)</f>
        <v>603.572</v>
      </c>
      <c r="DT333" s="27">
        <f>IF($O333&gt;=DT$1,$S333+$Y333,$Y333)</f>
        <v>603.572</v>
      </c>
      <c r="DU333" s="27">
        <f>IF($O333&gt;=DU$1,$S333+$Y333,$Y333)</f>
        <v>603.572</v>
      </c>
      <c r="DV333" s="27">
        <f>IF($O333&gt;=DV$1,$S333+$Y333,$Y333)</f>
        <v>603.572</v>
      </c>
      <c r="DW333" s="27">
        <f>IF($O333&gt;=DW$1,$S333+$Y333,$Y333)</f>
        <v>603.572</v>
      </c>
      <c r="DX333" s="27">
        <f>IF($O333&gt;=DX$1,$S333+$Y333,$Y333)</f>
        <v>603.572</v>
      </c>
      <c r="DY333" s="27">
        <f>IF($O333&gt;=DY$1,$S333+$Y333,$Y333)</f>
        <v>603.572</v>
      </c>
      <c r="DZ333" s="27">
        <f>IF($O333&gt;=DZ$1,$S333+$Y333,$Y333)</f>
        <v>603.572</v>
      </c>
      <c r="EA333" s="27">
        <f>IF($O333&gt;=EA$1,$S333+$Y333,$Y333)</f>
        <v>603.572</v>
      </c>
      <c r="EB333" s="27">
        <f>IF($O333&gt;=EB$1,$S333+$Y333,$Y333)</f>
        <v>603.572</v>
      </c>
      <c r="EC333" s="27">
        <f>IF($O333&gt;=EC$1,$S333+$Y333,$Y333)</f>
        <v>603.572</v>
      </c>
      <c r="ED333" s="27">
        <f>IF($O333&gt;=ED$1,$S333+$Y333,$Y333)</f>
        <v>603.572</v>
      </c>
      <c r="EE333" s="27">
        <f>IF($O333&gt;=EE$1,$S333+$Y333,$Y333)</f>
        <v>603.572</v>
      </c>
      <c r="EF333" s="27">
        <f>IF($O333&gt;=EF$1,$S333+$Y333,$Y333)</f>
        <v>603.572</v>
      </c>
      <c r="EG333" s="27">
        <f>IF($O333&gt;=EG$1,$S333+$Y333,$Y333)</f>
        <v>603.572</v>
      </c>
      <c r="EH333" s="27">
        <f>IF($O333&gt;=EH$1,$S333+$Y333,$Y333)</f>
        <v>603.572</v>
      </c>
      <c r="EI333" s="27">
        <f>IF($O333&gt;=EI$1,$S333+$Y333,$Y333)</f>
        <v>603.572</v>
      </c>
      <c r="EJ333" s="27">
        <f>IF($O333&gt;=EJ$1,$S333+$Y333,$Y333)</f>
        <v>603.572</v>
      </c>
      <c r="EK333" s="27">
        <f>IF($O333&gt;=EK$1,$S333+$Y333,$Y333)</f>
        <v>603.572</v>
      </c>
      <c r="EL333" s="27">
        <f>IF($O333&gt;=EL$1,$S333+$Y333,$Y333)</f>
        <v>603.572</v>
      </c>
      <c r="EM333" s="27">
        <f>IF($O333&gt;=EM$1,$S333+$Y333,$Y333)</f>
        <v>603.572</v>
      </c>
      <c r="EN333" s="27">
        <f>IF($O333&gt;=EN$1,$S333+$Y333,$Y333)</f>
        <v>603.572</v>
      </c>
      <c r="EO333" s="27">
        <f>IF($O333&gt;=EO$1,$S333+$Y333,$Y333)</f>
        <v>603.572</v>
      </c>
      <c r="EP333" s="27">
        <f>IF($O333&gt;=EP$1,$S333+$Y333,$Y333)</f>
        <v>0</v>
      </c>
      <c r="EQ333" s="27">
        <f>IF($O333&gt;=EQ$1,$S333+$Y333,$Y333)</f>
        <v>0</v>
      </c>
      <c r="ER333" s="27">
        <f>IF($O333&gt;=ER$1,$S333+$Y333,$Y333)</f>
        <v>0</v>
      </c>
      <c r="ES333" s="27">
        <f>IF($O333&gt;=ES$1,$S333+$Y333,$Y333)</f>
        <v>0</v>
      </c>
      <c r="ET333" s="27">
        <f>IF($O333&gt;=ET$1,$S333+$Y333,$Y333)</f>
        <v>0</v>
      </c>
      <c r="EU333" s="27">
        <f>IF($O333&gt;=EU$1,$S333+$Y333,$Y333)</f>
        <v>0</v>
      </c>
      <c r="EV333" s="27">
        <f>IF($O333&gt;=EV$1,$S333,0)</f>
        <v>0</v>
      </c>
      <c r="EW333" s="27">
        <f>IF($O333&gt;=EW$1,$S333,0)</f>
        <v>0</v>
      </c>
      <c r="EX333" s="27">
        <f>IF($O333&gt;=EX$1,$S333,0)</f>
        <v>0</v>
      </c>
      <c r="EY333" s="27">
        <f>IF($O333&gt;=EY$1,$S333,0)</f>
        <v>0</v>
      </c>
      <c r="EZ333" s="27">
        <f>IF($O333&gt;=EZ$1,$S333,0)</f>
        <v>0</v>
      </c>
      <c r="FA333" s="27">
        <f>IF($O333&gt;=FA$1,$S333,0)</f>
        <v>0</v>
      </c>
      <c r="FB333" s="27">
        <f>IF($O333&gt;=FB$1,$S333,0)</f>
        <v>0</v>
      </c>
      <c r="FC333" s="27">
        <f>IF($O333&gt;=FC$1,$S333,0)</f>
        <v>0</v>
      </c>
      <c r="FD333" s="27">
        <f>IF($O333&gt;=FD$1,$S333,0)</f>
        <v>0</v>
      </c>
      <c r="FE333" s="27">
        <f>IF($O333&gt;=FE$1,$S333,0)</f>
        <v>0</v>
      </c>
      <c r="FF333" s="27">
        <f>IF($O333&gt;=FF$1,$S333,0)</f>
        <v>0</v>
      </c>
      <c r="FG333" s="27">
        <f>IF($O333&gt;=FG$1,$S333,0)</f>
        <v>0</v>
      </c>
      <c r="FH333" s="27">
        <f>IF($O333&gt;=FH$1,$S333,0)</f>
        <v>0</v>
      </c>
      <c r="FI333" s="27">
        <f>IF($O333&gt;=FI$1,$S333,0)</f>
        <v>0</v>
      </c>
      <c r="FJ333" s="27">
        <f>IF($O333&gt;=FJ$1,$S333,0)</f>
        <v>0</v>
      </c>
      <c r="FK333" s="27">
        <f>IF($O333&gt;=FK$1,$S333,0)</f>
        <v>0</v>
      </c>
      <c r="FL333" s="27">
        <f>IF($O333&gt;=FL$1,$S333,0)</f>
        <v>0</v>
      </c>
      <c r="FM333" s="27">
        <f>IF($O333&gt;=FM$1,$S333,0)</f>
        <v>0</v>
      </c>
      <c r="FN333" s="27">
        <f>IF($O333&gt;=FN$1,$S333,0)</f>
        <v>0</v>
      </c>
      <c r="FO333" s="27">
        <f>IF($O333&gt;=FO$1,$S333,0)</f>
        <v>0</v>
      </c>
      <c r="FP333" s="27">
        <f>IF($O333&gt;=FP$1,$S333,0)</f>
        <v>0</v>
      </c>
      <c r="FQ333" s="27">
        <f>IF($O333&gt;=FQ$1,$S333,0)</f>
        <v>0</v>
      </c>
      <c r="FR333" s="27">
        <f>IF($O333&gt;=FR$1,$S333,0)</f>
        <v>0</v>
      </c>
      <c r="FS333" s="27">
        <f>IF($O333&gt;=FS$1,$S333,0)</f>
        <v>0</v>
      </c>
      <c r="FT333" s="27">
        <f>IF($O333&gt;=FT$1,$S333,0)</f>
        <v>0</v>
      </c>
      <c r="FU333" s="27">
        <f>IF($O333&gt;=FU$1,$S333,0)</f>
        <v>0</v>
      </c>
      <c r="FV333" s="27">
        <f>IF($O333&gt;=FV$1,$S333,0)</f>
        <v>0</v>
      </c>
      <c r="FW333" s="27">
        <f>IF($O333&gt;=FW$1,$S333,0)</f>
        <v>0</v>
      </c>
      <c r="FX333" s="27">
        <f>IF($O333&gt;=FX$1,$S333,0)</f>
        <v>0</v>
      </c>
      <c r="FY333" s="27">
        <f>IF($O333&gt;=FY$1,$S333,0)</f>
        <v>0</v>
      </c>
      <c r="FZ333" s="27">
        <f>IF($O333&gt;=FZ$1,$S333,0)</f>
        <v>0</v>
      </c>
      <c r="GA333" s="27">
        <f>IF($O333&gt;=GA$1,$S333,0)</f>
        <v>0</v>
      </c>
      <c r="GB333" s="27">
        <f>IF($O333&gt;=GB$1,$S333,0)</f>
        <v>0</v>
      </c>
      <c r="GC333" s="27">
        <f>IF($O333&gt;=GC$1,$S333,0)</f>
        <v>0</v>
      </c>
      <c r="GD333" s="27">
        <f>IF($O333&gt;=GD$1,$S333,0)</f>
        <v>0</v>
      </c>
      <c r="GE333" s="27">
        <f>IF($O333&gt;=GE$1,$S333,0)</f>
        <v>0</v>
      </c>
      <c r="GF333" s="27">
        <f>IF($O333&gt;=GF$1,$S333,0)</f>
        <v>0</v>
      </c>
      <c r="GG333" s="27">
        <f>IF($O333&gt;=GG$1,$S333,0)</f>
        <v>0</v>
      </c>
      <c r="GH333" s="27">
        <f>IF($O333&gt;=GH$1,$S333,0)</f>
        <v>0</v>
      </c>
      <c r="GI333" s="27">
        <f>IF($O333&gt;=GI$1,$S333,0)</f>
        <v>0</v>
      </c>
      <c r="GJ333" s="27">
        <f>IF($O333&gt;=GJ$1,$S333,0)</f>
        <v>0</v>
      </c>
      <c r="GK333" s="27">
        <f>IF($O333&gt;=GK$1,$S333,0)</f>
        <v>0</v>
      </c>
      <c r="GL333" s="27">
        <f>IF($O333&gt;=GL$1,$S333,0)</f>
        <v>0</v>
      </c>
      <c r="GM333" s="27">
        <f>IF($O333&gt;=GM$1,$S333,0)</f>
        <v>0</v>
      </c>
      <c r="GN333" s="27">
        <f>IF($O333&gt;=GN$1,$S333,0)</f>
        <v>0</v>
      </c>
      <c r="GO333" s="27">
        <f>IF($O333&gt;=GO$1,$S333,0)</f>
        <v>0</v>
      </c>
      <c r="GP333" s="27">
        <f>IF($O333&gt;=GP$1,$S333,0)</f>
        <v>0</v>
      </c>
      <c r="GQ333" s="27">
        <f>IF($O333&gt;=GQ$1,$S333,0)</f>
        <v>0</v>
      </c>
      <c r="GR333" s="27">
        <f>IF($O333&gt;=GR$1,$S333,0)</f>
        <v>0</v>
      </c>
      <c r="GS333" s="27">
        <f>IF($O333&gt;=GS$1,$S333,0)</f>
        <v>0</v>
      </c>
      <c r="GT333" s="27">
        <f>IF($O333&gt;=GT$1,$S333,0)</f>
        <v>0</v>
      </c>
      <c r="GU333" s="27">
        <f>IF($O333&gt;=GU$1,$S333,0)</f>
        <v>0</v>
      </c>
      <c r="GV333" s="27">
        <f>IF($O333&gt;=GV$1,$S333,0)</f>
        <v>0</v>
      </c>
      <c r="GW333" s="27">
        <f>IF($O333&gt;=GW$1,$S333,0)</f>
        <v>0</v>
      </c>
      <c r="GX333" s="27">
        <f>IF($O333&gt;=GX$1,$S333,0)</f>
        <v>0</v>
      </c>
      <c r="GY333" s="27">
        <f>IF($O333&gt;=GY$1,$S333,0)</f>
        <v>0</v>
      </c>
      <c r="GZ333" s="27">
        <f>IF($O333&gt;=GZ$1,$S333,0)</f>
        <v>0</v>
      </c>
      <c r="HA333" s="27">
        <f>IF($O333&gt;=HA$1,$S333,0)</f>
        <v>0</v>
      </c>
      <c r="HB333" s="27">
        <f>IF($O333&gt;=HB$1,$S333,0)</f>
        <v>0</v>
      </c>
      <c r="HC333" s="27">
        <f>IF($O333&gt;=HC$1,$S333,0)</f>
        <v>0</v>
      </c>
    </row>
    <row r="334" spans="1:211">
      <c r="A334" s="3">
        <v>65587</v>
      </c>
      <c r="B334" s="3" t="s">
        <v>231</v>
      </c>
      <c r="C334" s="3" t="s">
        <v>107</v>
      </c>
      <c r="D334" s="3">
        <v>59</v>
      </c>
      <c r="E334" s="4">
        <v>34946</v>
      </c>
      <c r="F334" s="5">
        <v>22.80821917808219</v>
      </c>
      <c r="G334" s="3" t="s">
        <v>99</v>
      </c>
      <c r="H334" s="4">
        <v>21624</v>
      </c>
      <c r="I334" s="9" t="s">
        <v>826</v>
      </c>
      <c r="J334" s="5">
        <v>2151.6</v>
      </c>
      <c r="K334" s="31">
        <v>338</v>
      </c>
      <c r="L334" s="32">
        <v>23</v>
      </c>
      <c r="M334" s="33">
        <f>VLOOKUP(L334,FIND,3,TRUE)</f>
        <v>1.3</v>
      </c>
      <c r="N334" s="32">
        <f>IF(L334&gt;30,180,VLOOKUP(L334,TEMPO,2,FALSE))</f>
        <v>138</v>
      </c>
      <c r="O334" s="32">
        <f>IF(R334&gt;0,4,N334)</f>
        <v>138</v>
      </c>
      <c r="P334" s="96">
        <f>J334*M334*L334</f>
        <v>64332.84</v>
      </c>
      <c r="Q334" s="96">
        <f>10934.45*2</f>
        <v>21868.9</v>
      </c>
      <c r="R334" s="96">
        <f>IF(P334&lt;=Q334,P334/4,0)</f>
        <v>0</v>
      </c>
      <c r="S334" s="5">
        <f>IF(P334&gt;=Q334,P334/N334,0)</f>
        <v>466.17999999999995</v>
      </c>
      <c r="T334" s="3"/>
      <c r="U334" s="3">
        <f>IF(T334="",1,0)</f>
        <v>1</v>
      </c>
      <c r="V334" s="3">
        <v>606</v>
      </c>
      <c r="W334" s="5">
        <v>0</v>
      </c>
      <c r="X334" s="5">
        <v>402.65</v>
      </c>
      <c r="Y334" s="5">
        <f>X334*W334</f>
        <v>0</v>
      </c>
      <c r="Z334" s="5">
        <v>400</v>
      </c>
      <c r="AA334" s="5">
        <f>S334+Y334+Z334</f>
        <v>866.18</v>
      </c>
      <c r="AB334" s="39">
        <f>(J334/12+J334/12*1.3333333333+450/12+J334/30*6/12+J334)*1.3+Y334+Z334+153.9</f>
        <v>3990.2246666588967</v>
      </c>
      <c r="AC334" s="39" t="s">
        <v>107</v>
      </c>
      <c r="AD334" s="39">
        <f>J334*1.3+400+153.9</f>
        <v>3350.98</v>
      </c>
      <c r="AE334" s="39">
        <f>SUMIFS('CUSTO MENSAL FUNC NOVO'!H:H,'CUSTO MENSAL FUNC NOVO'!A:A,'VALORES MENSAIS'!AC334)</f>
        <v>3348.9422500000001</v>
      </c>
      <c r="AF334" s="27">
        <f>IF($R334&gt;0,$R334,$S334)+$Y334+$Z334</f>
        <v>866.18</v>
      </c>
      <c r="AG334" s="27">
        <f>IF($R334&gt;0,$R334,$S334)+$Y334+$Z334</f>
        <v>866.18</v>
      </c>
      <c r="AH334" s="27">
        <f>IF($R334&gt;0,$R334,$S334)+$Y334+$Z334</f>
        <v>866.18</v>
      </c>
      <c r="AI334" s="27">
        <f>IF($R334&gt;0,$R334,$S334)+$Y334+$Z334</f>
        <v>866.18</v>
      </c>
      <c r="AJ334" s="27">
        <f>IF($O334&gt;=AJ$1,$S334+$Y334+$Z334,$Y334+$Z334)</f>
        <v>866.18</v>
      </c>
      <c r="AK334" s="27">
        <f>IF($O334&gt;=AK$1,$S334+$Y334+$Z334,$Y334+$Z334)</f>
        <v>866.18</v>
      </c>
      <c r="AL334" s="27">
        <f>IF($O334&gt;=AL$1,$S334+$Y334+$Z334,$Y334+$Z334)</f>
        <v>866.18</v>
      </c>
      <c r="AM334" s="27">
        <f>IF($O334&gt;=AM$1,$S334+$Y334+$Z334,$Y334+$Z334)</f>
        <v>866.18</v>
      </c>
      <c r="AN334" s="27">
        <f>IF($O334&gt;=AN$1,$S334+$Y334+$Z334,$Y334+$Z334)</f>
        <v>866.18</v>
      </c>
      <c r="AO334" s="27">
        <f>IF($O334&gt;=AO$1,$S334+$Y334+$Z334,$Y334+$Z334)</f>
        <v>866.18</v>
      </c>
      <c r="AP334" s="27">
        <f>IF($O334&gt;=AP$1,$S334+$Y334+$Z334,$Y334+$Z334)</f>
        <v>866.18</v>
      </c>
      <c r="AQ334" s="27">
        <f>IF($O334&gt;=AQ$1,$S334+$Y334+$Z334,$Y334+$Z334)</f>
        <v>866.18</v>
      </c>
      <c r="AR334" s="27">
        <f>IF($O334&gt;=AR$1,$S334+$Y334+$Z334,$Y334+$Z334)</f>
        <v>866.18</v>
      </c>
      <c r="AS334" s="27">
        <f>IF($O334&gt;=AS$1,$S334+$Y334+$Z334,$Y334+$Z334)</f>
        <v>866.18</v>
      </c>
      <c r="AT334" s="27">
        <f>IF($O334&gt;=AT$1,$S334+$Y334+$Z334,$Y334+$Z334)</f>
        <v>866.18</v>
      </c>
      <c r="AU334" s="27">
        <f>IF($O334&gt;=AU$1,$S334+$Y334+$Z334,$Y334+$Z334)</f>
        <v>866.18</v>
      </c>
      <c r="AV334" s="27">
        <f>IF($O334&gt;=AV$1,$S334+$Y334+$Z334,$Y334+$Z334)</f>
        <v>866.18</v>
      </c>
      <c r="AW334" s="27">
        <f>IF($O334&gt;=AW$1,$S334+$Y334+$Z334,$Y334+$Z334)</f>
        <v>866.18</v>
      </c>
      <c r="AX334" s="27">
        <f>IF($O334&gt;=AX$1,$S334+$Y334+$Z334,$Y334+$Z334)</f>
        <v>866.18</v>
      </c>
      <c r="AY334" s="27">
        <f>IF($O334&gt;=AY$1,$S334+$Y334+$Z334,$Y334+$Z334)</f>
        <v>866.18</v>
      </c>
      <c r="AZ334" s="27">
        <f>IF($O334&gt;=AZ$1,$S334+$Y334+$Z334,$Y334+$Z334)</f>
        <v>866.18</v>
      </c>
      <c r="BA334" s="27">
        <f>IF($O334&gt;=BA$1,$S334+$Y334+$Z334,$Y334+$Z334)</f>
        <v>866.18</v>
      </c>
      <c r="BB334" s="27">
        <f>IF($O334&gt;=BB$1,$S334+$Y334+$Z334,$Y334+$Z334)</f>
        <v>866.18</v>
      </c>
      <c r="BC334" s="27">
        <f>IF($O334&gt;=BC$1,$S334+$Y334+$Z334,$Y334+$Z334)</f>
        <v>866.18</v>
      </c>
      <c r="BD334" s="27">
        <f>IF($O334&gt;=BD$1,$S334+$Y334+$Z334,$Y334+$Z334)</f>
        <v>866.18</v>
      </c>
      <c r="BE334" s="27">
        <f>IF($O334&gt;=BE$1,$S334+$Y334+$Z334,$Y334+$Z334)</f>
        <v>866.18</v>
      </c>
      <c r="BF334" s="27">
        <f>IF($O334&gt;=BF$1,$S334+$Y334+$Z334,$Y334+$Z334)</f>
        <v>866.18</v>
      </c>
      <c r="BG334" s="27">
        <f>IF($O334&gt;=BG$1,$S334+$Y334+$Z334,$Y334+$Z334)</f>
        <v>866.18</v>
      </c>
      <c r="BH334" s="27">
        <f>IF($O334&gt;=BH$1,$S334+$Y334+$Z334,$Y334+$Z334)</f>
        <v>866.18</v>
      </c>
      <c r="BI334" s="27">
        <f>IF($O334&gt;=BI$1,$S334+$Y334+$Z334,$Y334+$Z334)</f>
        <v>866.18</v>
      </c>
      <c r="BJ334" s="27">
        <f>IF($O334&gt;=BJ$1,$S334+$Y334+$Z334,$Y334+$Z334)</f>
        <v>866.18</v>
      </c>
      <c r="BK334" s="27">
        <f>IF($O334&gt;=BK$1,$S334+$Y334+$Z334,$Y334+$Z334)</f>
        <v>866.18</v>
      </c>
      <c r="BL334" s="27">
        <f>IF($O334&gt;=BL$1,$S334+$Y334+$Z334,$Y334+$Z334)</f>
        <v>866.18</v>
      </c>
      <c r="BM334" s="27">
        <f>IF($O334&gt;=BM$1,$S334+$Y334+$Z334,$Y334+$Z334)</f>
        <v>866.18</v>
      </c>
      <c r="BN334" s="27">
        <f>IF($O334&gt;=BN$1,$S334+$Y334+$Z334,$Y334+$Z334)</f>
        <v>866.18</v>
      </c>
      <c r="BO334" s="27">
        <f>IF($O334&gt;=BO$1,$S334+$Y334+$Z334,$Y334+$Z334)</f>
        <v>866.18</v>
      </c>
      <c r="BP334" s="27">
        <f>IF($O334&gt;=BP$1,$S334+$Y334+$Z334,$Y334+$Z334)</f>
        <v>866.18</v>
      </c>
      <c r="BQ334" s="27">
        <f>IF($O334&gt;=BQ$1,$S334+$Y334+$Z334,$Y334+$Z334)</f>
        <v>866.18</v>
      </c>
      <c r="BR334" s="27">
        <f>IF($O334&gt;=BR$1,$S334+$Y334+$Z334,$Y334+$Z334)</f>
        <v>866.18</v>
      </c>
      <c r="BS334" s="27">
        <f>IF($O334&gt;=BS$1,$S334+$Y334+$Z334,$Y334+$Z334)</f>
        <v>866.18</v>
      </c>
      <c r="BT334" s="27">
        <f>IF($O334&gt;=BT$1,$S334+$Y334+$Z334,$Y334+$Z334)</f>
        <v>866.18</v>
      </c>
      <c r="BU334" s="27">
        <f>IF($O334&gt;=BU$1,$S334+$Y334+$Z334,$Y334+$Z334)</f>
        <v>866.18</v>
      </c>
      <c r="BV334" s="27">
        <f>IF($O334&gt;=BV$1,$S334+$Y334+$Z334,$Y334+$Z334)</f>
        <v>866.18</v>
      </c>
      <c r="BW334" s="27">
        <f>IF($O334&gt;=BW$1,$S334+$Y334+$Z334,$Y334+$Z334)</f>
        <v>866.18</v>
      </c>
      <c r="BX334" s="27">
        <f>IF($O334&gt;=BX$1,$S334+$Y334+$Z334,$Y334+$Z334)</f>
        <v>866.18</v>
      </c>
      <c r="BY334" s="27">
        <f>IF($O334&gt;=BY$1,$S334+$Y334+$Z334,$Y334+$Z334)</f>
        <v>866.18</v>
      </c>
      <c r="BZ334" s="27">
        <f>IF($O334&gt;=BZ$1,$S334+$Y334+$Z334,$Y334+$Z334)</f>
        <v>866.18</v>
      </c>
      <c r="CA334" s="27">
        <f>IF($O334&gt;=CA$1,$S334+$Y334+$Z334,$Y334+$Z334)</f>
        <v>866.18</v>
      </c>
      <c r="CB334" s="27">
        <f>IF($O334&gt;=CB$1,$S334+$Y334+$Z334,$Y334+$Z334)</f>
        <v>866.18</v>
      </c>
      <c r="CC334" s="27">
        <f>IF($O334&gt;=CC$1,$S334+$Y334+$Z334,$Y334+$Z334)</f>
        <v>866.18</v>
      </c>
      <c r="CD334" s="27">
        <f>IF($O334&gt;=CD$1,$S334+$Y334+$Z334,$Y334+$Z334)</f>
        <v>866.18</v>
      </c>
      <c r="CE334" s="27">
        <f>IF($O334&gt;=CE$1,$S334+$Y334+$Z334,$Y334+$Z334)</f>
        <v>866.18</v>
      </c>
      <c r="CF334" s="27">
        <f>IF($O334&gt;=CF$1,$S334+$Y334+$Z334,$Y334+$Z334)</f>
        <v>866.18</v>
      </c>
      <c r="CG334" s="27">
        <f>IF($O334&gt;=CG$1,$S334+$Y334+$Z334,$Y334+$Z334)</f>
        <v>866.18</v>
      </c>
      <c r="CH334" s="27">
        <f>IF($O334&gt;=CH$1,$S334+$Y334+$Z334,$Y334+$Z334)</f>
        <v>866.18</v>
      </c>
      <c r="CI334" s="27">
        <f>IF($O334&gt;=CI$1,$S334+$Y334+$Z334,$Y334+$Z334)</f>
        <v>866.18</v>
      </c>
      <c r="CJ334" s="27">
        <f>IF($O334&gt;=CJ$1,$S334+$Y334+$Z334,$Y334+$Z334)</f>
        <v>866.18</v>
      </c>
      <c r="CK334" s="27">
        <f>IF($O334&gt;=CK$1,$S334+$Y334+$Z334,$Y334+$Z334)</f>
        <v>866.18</v>
      </c>
      <c r="CL334" s="27">
        <f>IF($O334&gt;=CL$1,$S334+$Y334+$Z334,$Y334+$Z334)</f>
        <v>866.18</v>
      </c>
      <c r="CM334" s="27">
        <f>IF($O334&gt;=CM$1,$S334+$Y334+$Z334,$Y334+$Z334)</f>
        <v>866.18</v>
      </c>
      <c r="CN334" s="27">
        <f>IF($O334&gt;=CN$1,$S334+$Y334,$Y334)</f>
        <v>466.17999999999995</v>
      </c>
      <c r="CO334" s="27">
        <f>IF($O334&gt;=CO$1,$S334+$Y334,$Y334)</f>
        <v>466.17999999999995</v>
      </c>
      <c r="CP334" s="27">
        <f>IF($O334&gt;=CP$1,$S334+$Y334,$Y334)</f>
        <v>466.17999999999995</v>
      </c>
      <c r="CQ334" s="27">
        <f>IF($O334&gt;=CQ$1,$S334+$Y334,$Y334)</f>
        <v>466.17999999999995</v>
      </c>
      <c r="CR334" s="27">
        <f>IF($O334&gt;=CR$1,$S334+$Y334,$Y334)</f>
        <v>466.17999999999995</v>
      </c>
      <c r="CS334" s="27">
        <f>IF($O334&gt;=CS$1,$S334+$Y334,$Y334)</f>
        <v>466.17999999999995</v>
      </c>
      <c r="CT334" s="27">
        <f>IF($O334&gt;=CT$1,$S334+$Y334,$Y334)</f>
        <v>466.17999999999995</v>
      </c>
      <c r="CU334" s="27">
        <f>IF($O334&gt;=CU$1,$S334+$Y334,$Y334)</f>
        <v>466.17999999999995</v>
      </c>
      <c r="CV334" s="27">
        <f>IF($O334&gt;=CV$1,$S334+$Y334,$Y334)</f>
        <v>466.17999999999995</v>
      </c>
      <c r="CW334" s="27">
        <f>IF($O334&gt;=CW$1,$S334+$Y334,$Y334)</f>
        <v>466.17999999999995</v>
      </c>
      <c r="CX334" s="27">
        <f>IF($O334&gt;=CX$1,$S334+$Y334,$Y334)</f>
        <v>466.17999999999995</v>
      </c>
      <c r="CY334" s="27">
        <f>IF($O334&gt;=CY$1,$S334+$Y334,$Y334)</f>
        <v>466.17999999999995</v>
      </c>
      <c r="CZ334" s="27">
        <f>IF($O334&gt;=CZ$1,$S334+$Y334,$Y334)</f>
        <v>466.17999999999995</v>
      </c>
      <c r="DA334" s="27">
        <f>IF($O334&gt;=DA$1,$S334+$Y334,$Y334)</f>
        <v>466.17999999999995</v>
      </c>
      <c r="DB334" s="27">
        <f>IF($O334&gt;=DB$1,$S334+$Y334,$Y334)</f>
        <v>466.17999999999995</v>
      </c>
      <c r="DC334" s="27">
        <f>IF($O334&gt;=DC$1,$S334+$Y334,$Y334)</f>
        <v>466.17999999999995</v>
      </c>
      <c r="DD334" s="27">
        <f>IF($O334&gt;=DD$1,$S334+$Y334,$Y334)</f>
        <v>466.17999999999995</v>
      </c>
      <c r="DE334" s="27">
        <f>IF($O334&gt;=DE$1,$S334+$Y334,$Y334)</f>
        <v>466.17999999999995</v>
      </c>
      <c r="DF334" s="27">
        <f>IF($O334&gt;=DF$1,$S334+$Y334,$Y334)</f>
        <v>466.17999999999995</v>
      </c>
      <c r="DG334" s="27">
        <f>IF($O334&gt;=DG$1,$S334+$Y334,$Y334)</f>
        <v>466.17999999999995</v>
      </c>
      <c r="DH334" s="27">
        <f>IF($O334&gt;=DH$1,$S334+$Y334,$Y334)</f>
        <v>466.17999999999995</v>
      </c>
      <c r="DI334" s="27">
        <f>IF($O334&gt;=DI$1,$S334+$Y334,$Y334)</f>
        <v>466.17999999999995</v>
      </c>
      <c r="DJ334" s="27">
        <f>IF($O334&gt;=DJ$1,$S334+$Y334,$Y334)</f>
        <v>466.17999999999995</v>
      </c>
      <c r="DK334" s="27">
        <f>IF($O334&gt;=DK$1,$S334+$Y334,$Y334)</f>
        <v>466.17999999999995</v>
      </c>
      <c r="DL334" s="27">
        <f>IF($O334&gt;=DL$1,$S334+$Y334,$Y334)</f>
        <v>466.17999999999995</v>
      </c>
      <c r="DM334" s="27">
        <f>IF($O334&gt;=DM$1,$S334+$Y334,$Y334)</f>
        <v>466.17999999999995</v>
      </c>
      <c r="DN334" s="27">
        <f>IF($O334&gt;=DN$1,$S334+$Y334,$Y334)</f>
        <v>466.17999999999995</v>
      </c>
      <c r="DO334" s="27">
        <f>IF($O334&gt;=DO$1,$S334+$Y334,$Y334)</f>
        <v>466.17999999999995</v>
      </c>
      <c r="DP334" s="27">
        <f>IF($O334&gt;=DP$1,$S334+$Y334,$Y334)</f>
        <v>466.17999999999995</v>
      </c>
      <c r="DQ334" s="27">
        <f>IF($O334&gt;=DQ$1,$S334+$Y334,$Y334)</f>
        <v>466.17999999999995</v>
      </c>
      <c r="DR334" s="27">
        <f>IF($O334&gt;=DR$1,$S334+$Y334,$Y334)</f>
        <v>466.17999999999995</v>
      </c>
      <c r="DS334" s="27">
        <f>IF($O334&gt;=DS$1,$S334+$Y334,$Y334)</f>
        <v>466.17999999999995</v>
      </c>
      <c r="DT334" s="27">
        <f>IF($O334&gt;=DT$1,$S334+$Y334,$Y334)</f>
        <v>466.17999999999995</v>
      </c>
      <c r="DU334" s="27">
        <f>IF($O334&gt;=DU$1,$S334+$Y334,$Y334)</f>
        <v>466.17999999999995</v>
      </c>
      <c r="DV334" s="27">
        <f>IF($O334&gt;=DV$1,$S334+$Y334,$Y334)</f>
        <v>466.17999999999995</v>
      </c>
      <c r="DW334" s="27">
        <f>IF($O334&gt;=DW$1,$S334+$Y334,$Y334)</f>
        <v>466.17999999999995</v>
      </c>
      <c r="DX334" s="27">
        <f>IF($O334&gt;=DX$1,$S334+$Y334,$Y334)</f>
        <v>466.17999999999995</v>
      </c>
      <c r="DY334" s="27">
        <f>IF($O334&gt;=DY$1,$S334+$Y334,$Y334)</f>
        <v>466.17999999999995</v>
      </c>
      <c r="DZ334" s="27">
        <f>IF($O334&gt;=DZ$1,$S334+$Y334,$Y334)</f>
        <v>466.17999999999995</v>
      </c>
      <c r="EA334" s="27">
        <f>IF($O334&gt;=EA$1,$S334+$Y334,$Y334)</f>
        <v>466.17999999999995</v>
      </c>
      <c r="EB334" s="27">
        <f>IF($O334&gt;=EB$1,$S334+$Y334,$Y334)</f>
        <v>466.17999999999995</v>
      </c>
      <c r="EC334" s="27">
        <f>IF($O334&gt;=EC$1,$S334+$Y334,$Y334)</f>
        <v>466.17999999999995</v>
      </c>
      <c r="ED334" s="27">
        <f>IF($O334&gt;=ED$1,$S334+$Y334,$Y334)</f>
        <v>466.17999999999995</v>
      </c>
      <c r="EE334" s="27">
        <f>IF($O334&gt;=EE$1,$S334+$Y334,$Y334)</f>
        <v>466.17999999999995</v>
      </c>
      <c r="EF334" s="27">
        <f>IF($O334&gt;=EF$1,$S334+$Y334,$Y334)</f>
        <v>466.17999999999995</v>
      </c>
      <c r="EG334" s="27">
        <f>IF($O334&gt;=EG$1,$S334+$Y334,$Y334)</f>
        <v>466.17999999999995</v>
      </c>
      <c r="EH334" s="27">
        <f>IF($O334&gt;=EH$1,$S334+$Y334,$Y334)</f>
        <v>466.17999999999995</v>
      </c>
      <c r="EI334" s="27">
        <f>IF($O334&gt;=EI$1,$S334+$Y334,$Y334)</f>
        <v>466.17999999999995</v>
      </c>
      <c r="EJ334" s="27">
        <f>IF($O334&gt;=EJ$1,$S334+$Y334,$Y334)</f>
        <v>466.17999999999995</v>
      </c>
      <c r="EK334" s="27">
        <f>IF($O334&gt;=EK$1,$S334+$Y334,$Y334)</f>
        <v>466.17999999999995</v>
      </c>
      <c r="EL334" s="27">
        <f>IF($O334&gt;=EL$1,$S334+$Y334,$Y334)</f>
        <v>466.17999999999995</v>
      </c>
      <c r="EM334" s="27">
        <f>IF($O334&gt;=EM$1,$S334+$Y334,$Y334)</f>
        <v>466.17999999999995</v>
      </c>
      <c r="EN334" s="27">
        <f>IF($O334&gt;=EN$1,$S334+$Y334,$Y334)</f>
        <v>466.17999999999995</v>
      </c>
      <c r="EO334" s="27">
        <f>IF($O334&gt;=EO$1,$S334+$Y334,$Y334)</f>
        <v>466.17999999999995</v>
      </c>
      <c r="EP334" s="27">
        <f>IF($O334&gt;=EP$1,$S334+$Y334,$Y334)</f>
        <v>466.17999999999995</v>
      </c>
      <c r="EQ334" s="27">
        <f>IF($O334&gt;=EQ$1,$S334+$Y334,$Y334)</f>
        <v>466.17999999999995</v>
      </c>
      <c r="ER334" s="27">
        <f>IF($O334&gt;=ER$1,$S334+$Y334,$Y334)</f>
        <v>466.17999999999995</v>
      </c>
      <c r="ES334" s="27">
        <f>IF($O334&gt;=ES$1,$S334+$Y334,$Y334)</f>
        <v>466.17999999999995</v>
      </c>
      <c r="ET334" s="27">
        <f>IF($O334&gt;=ET$1,$S334+$Y334,$Y334)</f>
        <v>466.17999999999995</v>
      </c>
      <c r="EU334" s="27">
        <f>IF($O334&gt;=EU$1,$S334+$Y334,$Y334)</f>
        <v>466.17999999999995</v>
      </c>
      <c r="EV334" s="27">
        <f>IF($O334&gt;=EV$1,$S334,0)</f>
        <v>466.17999999999995</v>
      </c>
      <c r="EW334" s="27">
        <f>IF($O334&gt;=EW$1,$S334,0)</f>
        <v>466.17999999999995</v>
      </c>
      <c r="EX334" s="27">
        <f>IF($O334&gt;=EX$1,$S334,0)</f>
        <v>466.17999999999995</v>
      </c>
      <c r="EY334" s="27">
        <f>IF($O334&gt;=EY$1,$S334,0)</f>
        <v>466.17999999999995</v>
      </c>
      <c r="EZ334" s="27">
        <f>IF($O334&gt;=EZ$1,$S334,0)</f>
        <v>466.17999999999995</v>
      </c>
      <c r="FA334" s="27">
        <f>IF($O334&gt;=FA$1,$S334,0)</f>
        <v>466.17999999999995</v>
      </c>
      <c r="FB334" s="27">
        <f>IF($O334&gt;=FB$1,$S334,0)</f>
        <v>466.17999999999995</v>
      </c>
      <c r="FC334" s="27">
        <f>IF($O334&gt;=FC$1,$S334,0)</f>
        <v>466.17999999999995</v>
      </c>
      <c r="FD334" s="27">
        <f>IF($O334&gt;=FD$1,$S334,0)</f>
        <v>466.17999999999995</v>
      </c>
      <c r="FE334" s="27">
        <f>IF($O334&gt;=FE$1,$S334,0)</f>
        <v>466.17999999999995</v>
      </c>
      <c r="FF334" s="27">
        <f>IF($O334&gt;=FF$1,$S334,0)</f>
        <v>466.17999999999995</v>
      </c>
      <c r="FG334" s="27">
        <f>IF($O334&gt;=FG$1,$S334,0)</f>
        <v>466.17999999999995</v>
      </c>
      <c r="FH334" s="27">
        <f>IF($O334&gt;=FH$1,$S334,0)</f>
        <v>466.17999999999995</v>
      </c>
      <c r="FI334" s="27">
        <f>IF($O334&gt;=FI$1,$S334,0)</f>
        <v>466.17999999999995</v>
      </c>
      <c r="FJ334" s="27">
        <f>IF($O334&gt;=FJ$1,$S334,0)</f>
        <v>466.17999999999995</v>
      </c>
      <c r="FK334" s="27">
        <f>IF($O334&gt;=FK$1,$S334,0)</f>
        <v>466.17999999999995</v>
      </c>
      <c r="FL334" s="27">
        <f>IF($O334&gt;=FL$1,$S334,0)</f>
        <v>466.17999999999995</v>
      </c>
      <c r="FM334" s="27">
        <f>IF($O334&gt;=FM$1,$S334,0)</f>
        <v>466.17999999999995</v>
      </c>
      <c r="FN334" s="27">
        <f>IF($O334&gt;=FN$1,$S334,0)</f>
        <v>0</v>
      </c>
      <c r="FO334" s="27">
        <f>IF($O334&gt;=FO$1,$S334,0)</f>
        <v>0</v>
      </c>
      <c r="FP334" s="27">
        <f>IF($O334&gt;=FP$1,$S334,0)</f>
        <v>0</v>
      </c>
      <c r="FQ334" s="27">
        <f>IF($O334&gt;=FQ$1,$S334,0)</f>
        <v>0</v>
      </c>
      <c r="FR334" s="27">
        <f>IF($O334&gt;=FR$1,$S334,0)</f>
        <v>0</v>
      </c>
      <c r="FS334" s="27">
        <f>IF($O334&gt;=FS$1,$S334,0)</f>
        <v>0</v>
      </c>
      <c r="FT334" s="27">
        <f>IF($O334&gt;=FT$1,$S334,0)</f>
        <v>0</v>
      </c>
      <c r="FU334" s="27">
        <f>IF($O334&gt;=FU$1,$S334,0)</f>
        <v>0</v>
      </c>
      <c r="FV334" s="27">
        <f>IF($O334&gt;=FV$1,$S334,0)</f>
        <v>0</v>
      </c>
      <c r="FW334" s="27">
        <f>IF($O334&gt;=FW$1,$S334,0)</f>
        <v>0</v>
      </c>
      <c r="FX334" s="27">
        <f>IF($O334&gt;=FX$1,$S334,0)</f>
        <v>0</v>
      </c>
      <c r="FY334" s="27">
        <f>IF($O334&gt;=FY$1,$S334,0)</f>
        <v>0</v>
      </c>
      <c r="FZ334" s="27">
        <f>IF($O334&gt;=FZ$1,$S334,0)</f>
        <v>0</v>
      </c>
      <c r="GA334" s="27">
        <f>IF($O334&gt;=GA$1,$S334,0)</f>
        <v>0</v>
      </c>
      <c r="GB334" s="27">
        <f>IF($O334&gt;=GB$1,$S334,0)</f>
        <v>0</v>
      </c>
      <c r="GC334" s="27">
        <f>IF($O334&gt;=GC$1,$S334,0)</f>
        <v>0</v>
      </c>
      <c r="GD334" s="27">
        <f>IF($O334&gt;=GD$1,$S334,0)</f>
        <v>0</v>
      </c>
      <c r="GE334" s="27">
        <f>IF($O334&gt;=GE$1,$S334,0)</f>
        <v>0</v>
      </c>
      <c r="GF334" s="27">
        <f>IF($O334&gt;=GF$1,$S334,0)</f>
        <v>0</v>
      </c>
      <c r="GG334" s="27">
        <f>IF($O334&gt;=GG$1,$S334,0)</f>
        <v>0</v>
      </c>
      <c r="GH334" s="27">
        <f>IF($O334&gt;=GH$1,$S334,0)</f>
        <v>0</v>
      </c>
      <c r="GI334" s="27">
        <f>IF($O334&gt;=GI$1,$S334,0)</f>
        <v>0</v>
      </c>
      <c r="GJ334" s="27">
        <f>IF($O334&gt;=GJ$1,$S334,0)</f>
        <v>0</v>
      </c>
      <c r="GK334" s="27">
        <f>IF($O334&gt;=GK$1,$S334,0)</f>
        <v>0</v>
      </c>
      <c r="GL334" s="27">
        <f>IF($O334&gt;=GL$1,$S334,0)</f>
        <v>0</v>
      </c>
      <c r="GM334" s="27">
        <f>IF($O334&gt;=GM$1,$S334,0)</f>
        <v>0</v>
      </c>
      <c r="GN334" s="27">
        <f>IF($O334&gt;=GN$1,$S334,0)</f>
        <v>0</v>
      </c>
      <c r="GO334" s="27">
        <f>IF($O334&gt;=GO$1,$S334,0)</f>
        <v>0</v>
      </c>
      <c r="GP334" s="27">
        <f>IF($O334&gt;=GP$1,$S334,0)</f>
        <v>0</v>
      </c>
      <c r="GQ334" s="27">
        <f>IF($O334&gt;=GQ$1,$S334,0)</f>
        <v>0</v>
      </c>
      <c r="GR334" s="27">
        <f>IF($O334&gt;=GR$1,$S334,0)</f>
        <v>0</v>
      </c>
      <c r="GS334" s="27">
        <f>IF($O334&gt;=GS$1,$S334,0)</f>
        <v>0</v>
      </c>
      <c r="GT334" s="27">
        <f>IF($O334&gt;=GT$1,$S334,0)</f>
        <v>0</v>
      </c>
      <c r="GU334" s="27">
        <f>IF($O334&gt;=GU$1,$S334,0)</f>
        <v>0</v>
      </c>
      <c r="GV334" s="27">
        <f>IF($O334&gt;=GV$1,$S334,0)</f>
        <v>0</v>
      </c>
      <c r="GW334" s="27">
        <f>IF($O334&gt;=GW$1,$S334,0)</f>
        <v>0</v>
      </c>
      <c r="GX334" s="27">
        <f>IF($O334&gt;=GX$1,$S334,0)</f>
        <v>0</v>
      </c>
      <c r="GY334" s="27">
        <f>IF($O334&gt;=GY$1,$S334,0)</f>
        <v>0</v>
      </c>
      <c r="GZ334" s="27">
        <f>IF($O334&gt;=GZ$1,$S334,0)</f>
        <v>0</v>
      </c>
      <c r="HA334" s="27">
        <f>IF($O334&gt;=HA$1,$S334,0)</f>
        <v>0</v>
      </c>
      <c r="HB334" s="27">
        <f>IF($O334&gt;=HB$1,$S334,0)</f>
        <v>0</v>
      </c>
      <c r="HC334" s="27">
        <f>IF($O334&gt;=HC$1,$S334,0)</f>
        <v>0</v>
      </c>
    </row>
    <row r="335" spans="1:211">
      <c r="A335" s="3">
        <v>44253</v>
      </c>
      <c r="B335" s="3" t="s">
        <v>302</v>
      </c>
      <c r="C335" s="3" t="s">
        <v>107</v>
      </c>
      <c r="D335" s="3">
        <v>56</v>
      </c>
      <c r="E335" s="4">
        <v>33512</v>
      </c>
      <c r="F335" s="5">
        <v>26.736986301369864</v>
      </c>
      <c r="G335" s="3" t="s">
        <v>99</v>
      </c>
      <c r="H335" s="4">
        <v>22673</v>
      </c>
      <c r="I335" s="9" t="s">
        <v>826</v>
      </c>
      <c r="J335" s="5">
        <v>3316.88</v>
      </c>
      <c r="K335" s="31">
        <v>338</v>
      </c>
      <c r="L335" s="32">
        <v>27</v>
      </c>
      <c r="M335" s="33">
        <f>VLOOKUP(L335,FIND,3,TRUE)</f>
        <v>1.5</v>
      </c>
      <c r="N335" s="32">
        <f>IF(L335&gt;30,180,VLOOKUP(L335,TEMPO,2,FALSE))</f>
        <v>162</v>
      </c>
      <c r="O335" s="32">
        <f>IF(R335&gt;0,4,N335)</f>
        <v>162</v>
      </c>
      <c r="P335" s="96">
        <f>J335*M335*L335</f>
        <v>134333.63999999998</v>
      </c>
      <c r="Q335" s="96">
        <f>10934.45*2</f>
        <v>21868.9</v>
      </c>
      <c r="R335" s="96">
        <f>IF(P335&lt;=Q335,P335/4,0)</f>
        <v>0</v>
      </c>
      <c r="S335" s="5">
        <f>IF(P335&gt;=Q335,P335/N335,0)</f>
        <v>829.21999999999991</v>
      </c>
      <c r="T335" s="3"/>
      <c r="U335" s="3">
        <f>IF(T335="",1,0)</f>
        <v>1</v>
      </c>
      <c r="V335" s="3">
        <v>633</v>
      </c>
      <c r="W335" s="5">
        <v>0</v>
      </c>
      <c r="X335" s="5">
        <v>245.73</v>
      </c>
      <c r="Y335" s="5">
        <f>X335*W335</f>
        <v>0</v>
      </c>
      <c r="Z335" s="5">
        <v>400</v>
      </c>
      <c r="AA335" s="5">
        <f>S335+Y335+Z335</f>
        <v>1229.2199999999998</v>
      </c>
      <c r="AB335" s="39">
        <f>(J335/12+J335/12*1.3333333333+450/12+J335/30*6/12+J335)*1.3+Y335+Z335+153.9</f>
        <v>5824.8932888769114</v>
      </c>
      <c r="AC335" s="39" t="s">
        <v>107</v>
      </c>
      <c r="AD335" s="39">
        <f>J335*1.3+400+153.9</f>
        <v>4865.8440000000001</v>
      </c>
      <c r="AE335" s="39">
        <f>SUMIFS('CUSTO MENSAL FUNC NOVO'!H:H,'CUSTO MENSAL FUNC NOVO'!A:A,'VALORES MENSAIS'!AC335)</f>
        <v>3348.9422500000001</v>
      </c>
      <c r="AF335" s="27">
        <f>IF($R335&gt;0,$R335,$S335)+$Y335+$Z335</f>
        <v>1229.2199999999998</v>
      </c>
      <c r="AG335" s="27">
        <f>IF($R335&gt;0,$R335,$S335)+$Y335+$Z335</f>
        <v>1229.2199999999998</v>
      </c>
      <c r="AH335" s="27">
        <f>IF($R335&gt;0,$R335,$S335)+$Y335+$Z335</f>
        <v>1229.2199999999998</v>
      </c>
      <c r="AI335" s="27">
        <f>IF($R335&gt;0,$R335,$S335)+$Y335+$Z335</f>
        <v>1229.2199999999998</v>
      </c>
      <c r="AJ335" s="27">
        <f>IF($O335&gt;=AJ$1,$S335+$Y335+$Z335,$Y335+$Z335)</f>
        <v>1229.2199999999998</v>
      </c>
      <c r="AK335" s="27">
        <f>IF($O335&gt;=AK$1,$S335+$Y335+$Z335,$Y335+$Z335)</f>
        <v>1229.2199999999998</v>
      </c>
      <c r="AL335" s="27">
        <f>IF($O335&gt;=AL$1,$S335+$Y335+$Z335,$Y335+$Z335)</f>
        <v>1229.2199999999998</v>
      </c>
      <c r="AM335" s="27">
        <f>IF($O335&gt;=AM$1,$S335+$Y335+$Z335,$Y335+$Z335)</f>
        <v>1229.2199999999998</v>
      </c>
      <c r="AN335" s="27">
        <f>IF($O335&gt;=AN$1,$S335+$Y335+$Z335,$Y335+$Z335)</f>
        <v>1229.2199999999998</v>
      </c>
      <c r="AO335" s="27">
        <f>IF($O335&gt;=AO$1,$S335+$Y335+$Z335,$Y335+$Z335)</f>
        <v>1229.2199999999998</v>
      </c>
      <c r="AP335" s="27">
        <f>IF($O335&gt;=AP$1,$S335+$Y335+$Z335,$Y335+$Z335)</f>
        <v>1229.2199999999998</v>
      </c>
      <c r="AQ335" s="27">
        <f>IF($O335&gt;=AQ$1,$S335+$Y335+$Z335,$Y335+$Z335)</f>
        <v>1229.2199999999998</v>
      </c>
      <c r="AR335" s="27">
        <f>IF($O335&gt;=AR$1,$S335+$Y335+$Z335,$Y335+$Z335)</f>
        <v>1229.2199999999998</v>
      </c>
      <c r="AS335" s="27">
        <f>IF($O335&gt;=AS$1,$S335+$Y335+$Z335,$Y335+$Z335)</f>
        <v>1229.2199999999998</v>
      </c>
      <c r="AT335" s="27">
        <f>IF($O335&gt;=AT$1,$S335+$Y335+$Z335,$Y335+$Z335)</f>
        <v>1229.2199999999998</v>
      </c>
      <c r="AU335" s="27">
        <f>IF($O335&gt;=AU$1,$S335+$Y335+$Z335,$Y335+$Z335)</f>
        <v>1229.2199999999998</v>
      </c>
      <c r="AV335" s="27">
        <f>IF($O335&gt;=AV$1,$S335+$Y335+$Z335,$Y335+$Z335)</f>
        <v>1229.2199999999998</v>
      </c>
      <c r="AW335" s="27">
        <f>IF($O335&gt;=AW$1,$S335+$Y335+$Z335,$Y335+$Z335)</f>
        <v>1229.2199999999998</v>
      </c>
      <c r="AX335" s="27">
        <f>IF($O335&gt;=AX$1,$S335+$Y335+$Z335,$Y335+$Z335)</f>
        <v>1229.2199999999998</v>
      </c>
      <c r="AY335" s="27">
        <f>IF($O335&gt;=AY$1,$S335+$Y335+$Z335,$Y335+$Z335)</f>
        <v>1229.2199999999998</v>
      </c>
      <c r="AZ335" s="27">
        <f>IF($O335&gt;=AZ$1,$S335+$Y335+$Z335,$Y335+$Z335)</f>
        <v>1229.2199999999998</v>
      </c>
      <c r="BA335" s="27">
        <f>IF($O335&gt;=BA$1,$S335+$Y335+$Z335,$Y335+$Z335)</f>
        <v>1229.2199999999998</v>
      </c>
      <c r="BB335" s="27">
        <f>IF($O335&gt;=BB$1,$S335+$Y335+$Z335,$Y335+$Z335)</f>
        <v>1229.2199999999998</v>
      </c>
      <c r="BC335" s="27">
        <f>IF($O335&gt;=BC$1,$S335+$Y335+$Z335,$Y335+$Z335)</f>
        <v>1229.2199999999998</v>
      </c>
      <c r="BD335" s="27">
        <f>IF($O335&gt;=BD$1,$S335+$Y335+$Z335,$Y335+$Z335)</f>
        <v>1229.2199999999998</v>
      </c>
      <c r="BE335" s="27">
        <f>IF($O335&gt;=BE$1,$S335+$Y335+$Z335,$Y335+$Z335)</f>
        <v>1229.2199999999998</v>
      </c>
      <c r="BF335" s="27">
        <f>IF($O335&gt;=BF$1,$S335+$Y335+$Z335,$Y335+$Z335)</f>
        <v>1229.2199999999998</v>
      </c>
      <c r="BG335" s="27">
        <f>IF($O335&gt;=BG$1,$S335+$Y335+$Z335,$Y335+$Z335)</f>
        <v>1229.2199999999998</v>
      </c>
      <c r="BH335" s="27">
        <f>IF($O335&gt;=BH$1,$S335+$Y335+$Z335,$Y335+$Z335)</f>
        <v>1229.2199999999998</v>
      </c>
      <c r="BI335" s="27">
        <f>IF($O335&gt;=BI$1,$S335+$Y335+$Z335,$Y335+$Z335)</f>
        <v>1229.2199999999998</v>
      </c>
      <c r="BJ335" s="27">
        <f>IF($O335&gt;=BJ$1,$S335+$Y335+$Z335,$Y335+$Z335)</f>
        <v>1229.2199999999998</v>
      </c>
      <c r="BK335" s="27">
        <f>IF($O335&gt;=BK$1,$S335+$Y335+$Z335,$Y335+$Z335)</f>
        <v>1229.2199999999998</v>
      </c>
      <c r="BL335" s="27">
        <f>IF($O335&gt;=BL$1,$S335+$Y335+$Z335,$Y335+$Z335)</f>
        <v>1229.2199999999998</v>
      </c>
      <c r="BM335" s="27">
        <f>IF($O335&gt;=BM$1,$S335+$Y335+$Z335,$Y335+$Z335)</f>
        <v>1229.2199999999998</v>
      </c>
      <c r="BN335" s="27">
        <f>IF($O335&gt;=BN$1,$S335+$Y335+$Z335,$Y335+$Z335)</f>
        <v>1229.2199999999998</v>
      </c>
      <c r="BO335" s="27">
        <f>IF($O335&gt;=BO$1,$S335+$Y335+$Z335,$Y335+$Z335)</f>
        <v>1229.2199999999998</v>
      </c>
      <c r="BP335" s="27">
        <f>IF($O335&gt;=BP$1,$S335+$Y335+$Z335,$Y335+$Z335)</f>
        <v>1229.2199999999998</v>
      </c>
      <c r="BQ335" s="27">
        <f>IF($O335&gt;=BQ$1,$S335+$Y335+$Z335,$Y335+$Z335)</f>
        <v>1229.2199999999998</v>
      </c>
      <c r="BR335" s="27">
        <f>IF($O335&gt;=BR$1,$S335+$Y335+$Z335,$Y335+$Z335)</f>
        <v>1229.2199999999998</v>
      </c>
      <c r="BS335" s="27">
        <f>IF($O335&gt;=BS$1,$S335+$Y335+$Z335,$Y335+$Z335)</f>
        <v>1229.2199999999998</v>
      </c>
      <c r="BT335" s="27">
        <f>IF($O335&gt;=BT$1,$S335+$Y335+$Z335,$Y335+$Z335)</f>
        <v>1229.2199999999998</v>
      </c>
      <c r="BU335" s="27">
        <f>IF($O335&gt;=BU$1,$S335+$Y335+$Z335,$Y335+$Z335)</f>
        <v>1229.2199999999998</v>
      </c>
      <c r="BV335" s="27">
        <f>IF($O335&gt;=BV$1,$S335+$Y335+$Z335,$Y335+$Z335)</f>
        <v>1229.2199999999998</v>
      </c>
      <c r="BW335" s="27">
        <f>IF($O335&gt;=BW$1,$S335+$Y335+$Z335,$Y335+$Z335)</f>
        <v>1229.2199999999998</v>
      </c>
      <c r="BX335" s="27">
        <f>IF($O335&gt;=BX$1,$S335+$Y335+$Z335,$Y335+$Z335)</f>
        <v>1229.2199999999998</v>
      </c>
      <c r="BY335" s="27">
        <f>IF($O335&gt;=BY$1,$S335+$Y335+$Z335,$Y335+$Z335)</f>
        <v>1229.2199999999998</v>
      </c>
      <c r="BZ335" s="27">
        <f>IF($O335&gt;=BZ$1,$S335+$Y335+$Z335,$Y335+$Z335)</f>
        <v>1229.2199999999998</v>
      </c>
      <c r="CA335" s="27">
        <f>IF($O335&gt;=CA$1,$S335+$Y335+$Z335,$Y335+$Z335)</f>
        <v>1229.2199999999998</v>
      </c>
      <c r="CB335" s="27">
        <f>IF($O335&gt;=CB$1,$S335+$Y335+$Z335,$Y335+$Z335)</f>
        <v>1229.2199999999998</v>
      </c>
      <c r="CC335" s="27">
        <f>IF($O335&gt;=CC$1,$S335+$Y335+$Z335,$Y335+$Z335)</f>
        <v>1229.2199999999998</v>
      </c>
      <c r="CD335" s="27">
        <f>IF($O335&gt;=CD$1,$S335+$Y335+$Z335,$Y335+$Z335)</f>
        <v>1229.2199999999998</v>
      </c>
      <c r="CE335" s="27">
        <f>IF($O335&gt;=CE$1,$S335+$Y335+$Z335,$Y335+$Z335)</f>
        <v>1229.2199999999998</v>
      </c>
      <c r="CF335" s="27">
        <f>IF($O335&gt;=CF$1,$S335+$Y335+$Z335,$Y335+$Z335)</f>
        <v>1229.2199999999998</v>
      </c>
      <c r="CG335" s="27">
        <f>IF($O335&gt;=CG$1,$S335+$Y335+$Z335,$Y335+$Z335)</f>
        <v>1229.2199999999998</v>
      </c>
      <c r="CH335" s="27">
        <f>IF($O335&gt;=CH$1,$S335+$Y335+$Z335,$Y335+$Z335)</f>
        <v>1229.2199999999998</v>
      </c>
      <c r="CI335" s="27">
        <f>IF($O335&gt;=CI$1,$S335+$Y335+$Z335,$Y335+$Z335)</f>
        <v>1229.2199999999998</v>
      </c>
      <c r="CJ335" s="27">
        <f>IF($O335&gt;=CJ$1,$S335+$Y335+$Z335,$Y335+$Z335)</f>
        <v>1229.2199999999998</v>
      </c>
      <c r="CK335" s="27">
        <f>IF($O335&gt;=CK$1,$S335+$Y335+$Z335,$Y335+$Z335)</f>
        <v>1229.2199999999998</v>
      </c>
      <c r="CL335" s="27">
        <f>IF($O335&gt;=CL$1,$S335+$Y335+$Z335,$Y335+$Z335)</f>
        <v>1229.2199999999998</v>
      </c>
      <c r="CM335" s="27">
        <f>IF($O335&gt;=CM$1,$S335+$Y335+$Z335,$Y335+$Z335)</f>
        <v>1229.2199999999998</v>
      </c>
      <c r="CN335" s="27">
        <f>IF($O335&gt;=CN$1,$S335+$Y335,$Y335)</f>
        <v>829.21999999999991</v>
      </c>
      <c r="CO335" s="27">
        <f>IF($O335&gt;=CO$1,$S335+$Y335,$Y335)</f>
        <v>829.21999999999991</v>
      </c>
      <c r="CP335" s="27">
        <f>IF($O335&gt;=CP$1,$S335+$Y335,$Y335)</f>
        <v>829.21999999999991</v>
      </c>
      <c r="CQ335" s="27">
        <f>IF($O335&gt;=CQ$1,$S335+$Y335,$Y335)</f>
        <v>829.21999999999991</v>
      </c>
      <c r="CR335" s="27">
        <f>IF($O335&gt;=CR$1,$S335+$Y335,$Y335)</f>
        <v>829.21999999999991</v>
      </c>
      <c r="CS335" s="27">
        <f>IF($O335&gt;=CS$1,$S335+$Y335,$Y335)</f>
        <v>829.21999999999991</v>
      </c>
      <c r="CT335" s="27">
        <f>IF($O335&gt;=CT$1,$S335+$Y335,$Y335)</f>
        <v>829.21999999999991</v>
      </c>
      <c r="CU335" s="27">
        <f>IF($O335&gt;=CU$1,$S335+$Y335,$Y335)</f>
        <v>829.21999999999991</v>
      </c>
      <c r="CV335" s="27">
        <f>IF($O335&gt;=CV$1,$S335+$Y335,$Y335)</f>
        <v>829.21999999999991</v>
      </c>
      <c r="CW335" s="27">
        <f>IF($O335&gt;=CW$1,$S335+$Y335,$Y335)</f>
        <v>829.21999999999991</v>
      </c>
      <c r="CX335" s="27">
        <f>IF($O335&gt;=CX$1,$S335+$Y335,$Y335)</f>
        <v>829.21999999999991</v>
      </c>
      <c r="CY335" s="27">
        <f>IF($O335&gt;=CY$1,$S335+$Y335,$Y335)</f>
        <v>829.21999999999991</v>
      </c>
      <c r="CZ335" s="27">
        <f>IF($O335&gt;=CZ$1,$S335+$Y335,$Y335)</f>
        <v>829.21999999999991</v>
      </c>
      <c r="DA335" s="27">
        <f>IF($O335&gt;=DA$1,$S335+$Y335,$Y335)</f>
        <v>829.21999999999991</v>
      </c>
      <c r="DB335" s="27">
        <f>IF($O335&gt;=DB$1,$S335+$Y335,$Y335)</f>
        <v>829.21999999999991</v>
      </c>
      <c r="DC335" s="27">
        <f>IF($O335&gt;=DC$1,$S335+$Y335,$Y335)</f>
        <v>829.21999999999991</v>
      </c>
      <c r="DD335" s="27">
        <f>IF($O335&gt;=DD$1,$S335+$Y335,$Y335)</f>
        <v>829.21999999999991</v>
      </c>
      <c r="DE335" s="27">
        <f>IF($O335&gt;=DE$1,$S335+$Y335,$Y335)</f>
        <v>829.21999999999991</v>
      </c>
      <c r="DF335" s="27">
        <f>IF($O335&gt;=DF$1,$S335+$Y335,$Y335)</f>
        <v>829.21999999999991</v>
      </c>
      <c r="DG335" s="27">
        <f>IF($O335&gt;=DG$1,$S335+$Y335,$Y335)</f>
        <v>829.21999999999991</v>
      </c>
      <c r="DH335" s="27">
        <f>IF($O335&gt;=DH$1,$S335+$Y335,$Y335)</f>
        <v>829.21999999999991</v>
      </c>
      <c r="DI335" s="27">
        <f>IF($O335&gt;=DI$1,$S335+$Y335,$Y335)</f>
        <v>829.21999999999991</v>
      </c>
      <c r="DJ335" s="27">
        <f>IF($O335&gt;=DJ$1,$S335+$Y335,$Y335)</f>
        <v>829.21999999999991</v>
      </c>
      <c r="DK335" s="27">
        <f>IF($O335&gt;=DK$1,$S335+$Y335,$Y335)</f>
        <v>829.21999999999991</v>
      </c>
      <c r="DL335" s="27">
        <f>IF($O335&gt;=DL$1,$S335+$Y335,$Y335)</f>
        <v>829.21999999999991</v>
      </c>
      <c r="DM335" s="27">
        <f>IF($O335&gt;=DM$1,$S335+$Y335,$Y335)</f>
        <v>829.21999999999991</v>
      </c>
      <c r="DN335" s="27">
        <f>IF($O335&gt;=DN$1,$S335+$Y335,$Y335)</f>
        <v>829.21999999999991</v>
      </c>
      <c r="DO335" s="27">
        <f>IF($O335&gt;=DO$1,$S335+$Y335,$Y335)</f>
        <v>829.21999999999991</v>
      </c>
      <c r="DP335" s="27">
        <f>IF($O335&gt;=DP$1,$S335+$Y335,$Y335)</f>
        <v>829.21999999999991</v>
      </c>
      <c r="DQ335" s="27">
        <f>IF($O335&gt;=DQ$1,$S335+$Y335,$Y335)</f>
        <v>829.21999999999991</v>
      </c>
      <c r="DR335" s="27">
        <f>IF($O335&gt;=DR$1,$S335+$Y335,$Y335)</f>
        <v>829.21999999999991</v>
      </c>
      <c r="DS335" s="27">
        <f>IF($O335&gt;=DS$1,$S335+$Y335,$Y335)</f>
        <v>829.21999999999991</v>
      </c>
      <c r="DT335" s="27">
        <f>IF($O335&gt;=DT$1,$S335+$Y335,$Y335)</f>
        <v>829.21999999999991</v>
      </c>
      <c r="DU335" s="27">
        <f>IF($O335&gt;=DU$1,$S335+$Y335,$Y335)</f>
        <v>829.21999999999991</v>
      </c>
      <c r="DV335" s="27">
        <f>IF($O335&gt;=DV$1,$S335+$Y335,$Y335)</f>
        <v>829.21999999999991</v>
      </c>
      <c r="DW335" s="27">
        <f>IF($O335&gt;=DW$1,$S335+$Y335,$Y335)</f>
        <v>829.21999999999991</v>
      </c>
      <c r="DX335" s="27">
        <f>IF($O335&gt;=DX$1,$S335+$Y335,$Y335)</f>
        <v>829.21999999999991</v>
      </c>
      <c r="DY335" s="27">
        <f>IF($O335&gt;=DY$1,$S335+$Y335,$Y335)</f>
        <v>829.21999999999991</v>
      </c>
      <c r="DZ335" s="27">
        <f>IF($O335&gt;=DZ$1,$S335+$Y335,$Y335)</f>
        <v>829.21999999999991</v>
      </c>
      <c r="EA335" s="27">
        <f>IF($O335&gt;=EA$1,$S335+$Y335,$Y335)</f>
        <v>829.21999999999991</v>
      </c>
      <c r="EB335" s="27">
        <f>IF($O335&gt;=EB$1,$S335+$Y335,$Y335)</f>
        <v>829.21999999999991</v>
      </c>
      <c r="EC335" s="27">
        <f>IF($O335&gt;=EC$1,$S335+$Y335,$Y335)</f>
        <v>829.21999999999991</v>
      </c>
      <c r="ED335" s="27">
        <f>IF($O335&gt;=ED$1,$S335+$Y335,$Y335)</f>
        <v>829.21999999999991</v>
      </c>
      <c r="EE335" s="27">
        <f>IF($O335&gt;=EE$1,$S335+$Y335,$Y335)</f>
        <v>829.21999999999991</v>
      </c>
      <c r="EF335" s="27">
        <f>IF($O335&gt;=EF$1,$S335+$Y335,$Y335)</f>
        <v>829.21999999999991</v>
      </c>
      <c r="EG335" s="27">
        <f>IF($O335&gt;=EG$1,$S335+$Y335,$Y335)</f>
        <v>829.21999999999991</v>
      </c>
      <c r="EH335" s="27">
        <f>IF($O335&gt;=EH$1,$S335+$Y335,$Y335)</f>
        <v>829.21999999999991</v>
      </c>
      <c r="EI335" s="27">
        <f>IF($O335&gt;=EI$1,$S335+$Y335,$Y335)</f>
        <v>829.21999999999991</v>
      </c>
      <c r="EJ335" s="27">
        <f>IF($O335&gt;=EJ$1,$S335+$Y335,$Y335)</f>
        <v>829.21999999999991</v>
      </c>
      <c r="EK335" s="27">
        <f>IF($O335&gt;=EK$1,$S335+$Y335,$Y335)</f>
        <v>829.21999999999991</v>
      </c>
      <c r="EL335" s="27">
        <f>IF($O335&gt;=EL$1,$S335+$Y335,$Y335)</f>
        <v>829.21999999999991</v>
      </c>
      <c r="EM335" s="27">
        <f>IF($O335&gt;=EM$1,$S335+$Y335,$Y335)</f>
        <v>829.21999999999991</v>
      </c>
      <c r="EN335" s="27">
        <f>IF($O335&gt;=EN$1,$S335+$Y335,$Y335)</f>
        <v>829.21999999999991</v>
      </c>
      <c r="EO335" s="27">
        <f>IF($O335&gt;=EO$1,$S335+$Y335,$Y335)</f>
        <v>829.21999999999991</v>
      </c>
      <c r="EP335" s="27">
        <f>IF($O335&gt;=EP$1,$S335+$Y335,$Y335)</f>
        <v>829.21999999999991</v>
      </c>
      <c r="EQ335" s="27">
        <f>IF($O335&gt;=EQ$1,$S335+$Y335,$Y335)</f>
        <v>829.21999999999991</v>
      </c>
      <c r="ER335" s="27">
        <f>IF($O335&gt;=ER$1,$S335+$Y335,$Y335)</f>
        <v>829.21999999999991</v>
      </c>
      <c r="ES335" s="27">
        <f>IF($O335&gt;=ES$1,$S335+$Y335,$Y335)</f>
        <v>829.21999999999991</v>
      </c>
      <c r="ET335" s="27">
        <f>IF($O335&gt;=ET$1,$S335+$Y335,$Y335)</f>
        <v>829.21999999999991</v>
      </c>
      <c r="EU335" s="27">
        <f>IF($O335&gt;=EU$1,$S335+$Y335,$Y335)</f>
        <v>829.21999999999991</v>
      </c>
      <c r="EV335" s="27">
        <f>IF($O335&gt;=EV$1,$S335,0)</f>
        <v>829.21999999999991</v>
      </c>
      <c r="EW335" s="27">
        <f>IF($O335&gt;=EW$1,$S335,0)</f>
        <v>829.21999999999991</v>
      </c>
      <c r="EX335" s="27">
        <f>IF($O335&gt;=EX$1,$S335,0)</f>
        <v>829.21999999999991</v>
      </c>
      <c r="EY335" s="27">
        <f>IF($O335&gt;=EY$1,$S335,0)</f>
        <v>829.21999999999991</v>
      </c>
      <c r="EZ335" s="27">
        <f>IF($O335&gt;=EZ$1,$S335,0)</f>
        <v>829.21999999999991</v>
      </c>
      <c r="FA335" s="27">
        <f>IF($O335&gt;=FA$1,$S335,0)</f>
        <v>829.21999999999991</v>
      </c>
      <c r="FB335" s="27">
        <f>IF($O335&gt;=FB$1,$S335,0)</f>
        <v>829.21999999999991</v>
      </c>
      <c r="FC335" s="27">
        <f>IF($O335&gt;=FC$1,$S335,0)</f>
        <v>829.21999999999991</v>
      </c>
      <c r="FD335" s="27">
        <f>IF($O335&gt;=FD$1,$S335,0)</f>
        <v>829.21999999999991</v>
      </c>
      <c r="FE335" s="27">
        <f>IF($O335&gt;=FE$1,$S335,0)</f>
        <v>829.21999999999991</v>
      </c>
      <c r="FF335" s="27">
        <f>IF($O335&gt;=FF$1,$S335,0)</f>
        <v>829.21999999999991</v>
      </c>
      <c r="FG335" s="27">
        <f>IF($O335&gt;=FG$1,$S335,0)</f>
        <v>829.21999999999991</v>
      </c>
      <c r="FH335" s="27">
        <f>IF($O335&gt;=FH$1,$S335,0)</f>
        <v>829.21999999999991</v>
      </c>
      <c r="FI335" s="27">
        <f>IF($O335&gt;=FI$1,$S335,0)</f>
        <v>829.21999999999991</v>
      </c>
      <c r="FJ335" s="27">
        <f>IF($O335&gt;=FJ$1,$S335,0)</f>
        <v>829.21999999999991</v>
      </c>
      <c r="FK335" s="27">
        <f>IF($O335&gt;=FK$1,$S335,0)</f>
        <v>829.21999999999991</v>
      </c>
      <c r="FL335" s="27">
        <f>IF($O335&gt;=FL$1,$S335,0)</f>
        <v>829.21999999999991</v>
      </c>
      <c r="FM335" s="27">
        <f>IF($O335&gt;=FM$1,$S335,0)</f>
        <v>829.21999999999991</v>
      </c>
      <c r="FN335" s="27">
        <f>IF($O335&gt;=FN$1,$S335,0)</f>
        <v>829.21999999999991</v>
      </c>
      <c r="FO335" s="27">
        <f>IF($O335&gt;=FO$1,$S335,0)</f>
        <v>829.21999999999991</v>
      </c>
      <c r="FP335" s="27">
        <f>IF($O335&gt;=FP$1,$S335,0)</f>
        <v>829.21999999999991</v>
      </c>
      <c r="FQ335" s="27">
        <f>IF($O335&gt;=FQ$1,$S335,0)</f>
        <v>829.21999999999991</v>
      </c>
      <c r="FR335" s="27">
        <f>IF($O335&gt;=FR$1,$S335,0)</f>
        <v>829.21999999999991</v>
      </c>
      <c r="FS335" s="27">
        <f>IF($O335&gt;=FS$1,$S335,0)</f>
        <v>829.21999999999991</v>
      </c>
      <c r="FT335" s="27">
        <f>IF($O335&gt;=FT$1,$S335,0)</f>
        <v>829.21999999999991</v>
      </c>
      <c r="FU335" s="27">
        <f>IF($O335&gt;=FU$1,$S335,0)</f>
        <v>829.21999999999991</v>
      </c>
      <c r="FV335" s="27">
        <f>IF($O335&gt;=FV$1,$S335,0)</f>
        <v>829.21999999999991</v>
      </c>
      <c r="FW335" s="27">
        <f>IF($O335&gt;=FW$1,$S335,0)</f>
        <v>829.21999999999991</v>
      </c>
      <c r="FX335" s="27">
        <f>IF($O335&gt;=FX$1,$S335,0)</f>
        <v>829.21999999999991</v>
      </c>
      <c r="FY335" s="27">
        <f>IF($O335&gt;=FY$1,$S335,0)</f>
        <v>829.21999999999991</v>
      </c>
      <c r="FZ335" s="27">
        <f>IF($O335&gt;=FZ$1,$S335,0)</f>
        <v>829.21999999999991</v>
      </c>
      <c r="GA335" s="27">
        <f>IF($O335&gt;=GA$1,$S335,0)</f>
        <v>829.21999999999991</v>
      </c>
      <c r="GB335" s="27">
        <f>IF($O335&gt;=GB$1,$S335,0)</f>
        <v>829.21999999999991</v>
      </c>
      <c r="GC335" s="27">
        <f>IF($O335&gt;=GC$1,$S335,0)</f>
        <v>829.21999999999991</v>
      </c>
      <c r="GD335" s="27">
        <f>IF($O335&gt;=GD$1,$S335,0)</f>
        <v>829.21999999999991</v>
      </c>
      <c r="GE335" s="27">
        <f>IF($O335&gt;=GE$1,$S335,0)</f>
        <v>829.21999999999991</v>
      </c>
      <c r="GF335" s="27">
        <f>IF($O335&gt;=GF$1,$S335,0)</f>
        <v>829.21999999999991</v>
      </c>
      <c r="GG335" s="27">
        <f>IF($O335&gt;=GG$1,$S335,0)</f>
        <v>829.21999999999991</v>
      </c>
      <c r="GH335" s="27">
        <f>IF($O335&gt;=GH$1,$S335,0)</f>
        <v>829.21999999999991</v>
      </c>
      <c r="GI335" s="27">
        <f>IF($O335&gt;=GI$1,$S335,0)</f>
        <v>829.21999999999991</v>
      </c>
      <c r="GJ335" s="27">
        <f>IF($O335&gt;=GJ$1,$S335,0)</f>
        <v>829.21999999999991</v>
      </c>
      <c r="GK335" s="27">
        <f>IF($O335&gt;=GK$1,$S335,0)</f>
        <v>829.21999999999991</v>
      </c>
      <c r="GL335" s="27">
        <f>IF($O335&gt;=GL$1,$S335,0)</f>
        <v>0</v>
      </c>
      <c r="GM335" s="27">
        <f>IF($O335&gt;=GM$1,$S335,0)</f>
        <v>0</v>
      </c>
      <c r="GN335" s="27">
        <f>IF($O335&gt;=GN$1,$S335,0)</f>
        <v>0</v>
      </c>
      <c r="GO335" s="27">
        <f>IF($O335&gt;=GO$1,$S335,0)</f>
        <v>0</v>
      </c>
      <c r="GP335" s="27">
        <f>IF($O335&gt;=GP$1,$S335,0)</f>
        <v>0</v>
      </c>
      <c r="GQ335" s="27">
        <f>IF($O335&gt;=GQ$1,$S335,0)</f>
        <v>0</v>
      </c>
      <c r="GR335" s="27">
        <f>IF($O335&gt;=GR$1,$S335,0)</f>
        <v>0</v>
      </c>
      <c r="GS335" s="27">
        <f>IF($O335&gt;=GS$1,$S335,0)</f>
        <v>0</v>
      </c>
      <c r="GT335" s="27">
        <f>IF($O335&gt;=GT$1,$S335,0)</f>
        <v>0</v>
      </c>
      <c r="GU335" s="27">
        <f>IF($O335&gt;=GU$1,$S335,0)</f>
        <v>0</v>
      </c>
      <c r="GV335" s="27">
        <f>IF($O335&gt;=GV$1,$S335,0)</f>
        <v>0</v>
      </c>
      <c r="GW335" s="27">
        <f>IF($O335&gt;=GW$1,$S335,0)</f>
        <v>0</v>
      </c>
      <c r="GX335" s="27">
        <f>IF($O335&gt;=GX$1,$S335,0)</f>
        <v>0</v>
      </c>
      <c r="GY335" s="27">
        <f>IF($O335&gt;=GY$1,$S335,0)</f>
        <v>0</v>
      </c>
      <c r="GZ335" s="27">
        <f>IF($O335&gt;=GZ$1,$S335,0)</f>
        <v>0</v>
      </c>
      <c r="HA335" s="27">
        <f>IF($O335&gt;=HA$1,$S335,0)</f>
        <v>0</v>
      </c>
      <c r="HB335" s="27">
        <f>IF($O335&gt;=HB$1,$S335,0)</f>
        <v>0</v>
      </c>
      <c r="HC335" s="27">
        <f>IF($O335&gt;=HC$1,$S335,0)</f>
        <v>0</v>
      </c>
    </row>
    <row r="336" spans="1:211">
      <c r="A336" s="3">
        <v>45373</v>
      </c>
      <c r="B336" s="3" t="s">
        <v>204</v>
      </c>
      <c r="C336" s="3" t="s">
        <v>107</v>
      </c>
      <c r="D336" s="3">
        <v>61</v>
      </c>
      <c r="E336" s="4">
        <v>33623</v>
      </c>
      <c r="F336" s="5">
        <v>26.432876712328767</v>
      </c>
      <c r="G336" s="3" t="s">
        <v>99</v>
      </c>
      <c r="H336" s="4">
        <v>20881</v>
      </c>
      <c r="I336" s="9" t="s">
        <v>826</v>
      </c>
      <c r="J336" s="5">
        <v>2324.19</v>
      </c>
      <c r="K336" s="31">
        <v>338</v>
      </c>
      <c r="L336" s="32">
        <v>26</v>
      </c>
      <c r="M336" s="33">
        <f>VLOOKUP(L336,FIND,3,TRUE)</f>
        <v>1.5</v>
      </c>
      <c r="N336" s="32">
        <f>IF(L336&gt;30,180,VLOOKUP(L336,TEMPO,2,FALSE))</f>
        <v>156</v>
      </c>
      <c r="O336" s="32">
        <f>IF(R336&gt;0,4,N336)</f>
        <v>156</v>
      </c>
      <c r="P336" s="96">
        <f>J336*M336*L336</f>
        <v>90643.41</v>
      </c>
      <c r="Q336" s="96">
        <f>10934.45*2</f>
        <v>21868.9</v>
      </c>
      <c r="R336" s="96">
        <f>IF(P336&lt;=Q336,P336/4,0)</f>
        <v>0</v>
      </c>
      <c r="S336" s="5">
        <f>IF(P336&gt;=Q336,P336/N336,0)</f>
        <v>581.04750000000001</v>
      </c>
      <c r="T336" s="3"/>
      <c r="U336" s="3">
        <f>IF(T336="",1,0)</f>
        <v>1</v>
      </c>
      <c r="V336" s="3">
        <v>638</v>
      </c>
      <c r="W336" s="5">
        <v>0</v>
      </c>
      <c r="X336" s="5">
        <v>402.65</v>
      </c>
      <c r="Y336" s="5">
        <f>X336*W336</f>
        <v>0</v>
      </c>
      <c r="Z336" s="5">
        <v>400</v>
      </c>
      <c r="AA336" s="5">
        <f>S336+Y336+Z336</f>
        <v>981.04750000000001</v>
      </c>
      <c r="AB336" s="39">
        <f>(J336/12+J336/12*1.3333333333+450/12+J336/30*6/12+J336)*1.3+Y336+Z336+153.9</f>
        <v>4261.9580333249396</v>
      </c>
      <c r="AC336" s="39" t="s">
        <v>107</v>
      </c>
      <c r="AD336" s="39">
        <f>J336*1.3+400+153.9</f>
        <v>3575.3470000000002</v>
      </c>
      <c r="AE336" s="39">
        <f>SUMIFS('CUSTO MENSAL FUNC NOVO'!H:H,'CUSTO MENSAL FUNC NOVO'!A:A,'VALORES MENSAIS'!AC336)</f>
        <v>3348.9422500000001</v>
      </c>
      <c r="AF336" s="27">
        <f>IF($R336&gt;0,$R336,$S336)+$Y336+$Z336</f>
        <v>981.04750000000001</v>
      </c>
      <c r="AG336" s="27">
        <f>IF($R336&gt;0,$R336,$S336)+$Y336+$Z336</f>
        <v>981.04750000000001</v>
      </c>
      <c r="AH336" s="27">
        <f>IF($R336&gt;0,$R336,$S336)+$Y336+$Z336</f>
        <v>981.04750000000001</v>
      </c>
      <c r="AI336" s="27">
        <f>IF($R336&gt;0,$R336,$S336)+$Y336+$Z336</f>
        <v>981.04750000000001</v>
      </c>
      <c r="AJ336" s="27">
        <f>IF($O336&gt;=AJ$1,$S336+$Y336+$Z336,$Y336+$Z336)</f>
        <v>981.04750000000001</v>
      </c>
      <c r="AK336" s="27">
        <f>IF($O336&gt;=AK$1,$S336+$Y336+$Z336,$Y336+$Z336)</f>
        <v>981.04750000000001</v>
      </c>
      <c r="AL336" s="27">
        <f>IF($O336&gt;=AL$1,$S336+$Y336+$Z336,$Y336+$Z336)</f>
        <v>981.04750000000001</v>
      </c>
      <c r="AM336" s="27">
        <f>IF($O336&gt;=AM$1,$S336+$Y336+$Z336,$Y336+$Z336)</f>
        <v>981.04750000000001</v>
      </c>
      <c r="AN336" s="27">
        <f>IF($O336&gt;=AN$1,$S336+$Y336+$Z336,$Y336+$Z336)</f>
        <v>981.04750000000001</v>
      </c>
      <c r="AO336" s="27">
        <f>IF($O336&gt;=AO$1,$S336+$Y336+$Z336,$Y336+$Z336)</f>
        <v>981.04750000000001</v>
      </c>
      <c r="AP336" s="27">
        <f>IF($O336&gt;=AP$1,$S336+$Y336+$Z336,$Y336+$Z336)</f>
        <v>981.04750000000001</v>
      </c>
      <c r="AQ336" s="27">
        <f>IF($O336&gt;=AQ$1,$S336+$Y336+$Z336,$Y336+$Z336)</f>
        <v>981.04750000000001</v>
      </c>
      <c r="AR336" s="27">
        <f>IF($O336&gt;=AR$1,$S336+$Y336+$Z336,$Y336+$Z336)</f>
        <v>981.04750000000001</v>
      </c>
      <c r="AS336" s="27">
        <f>IF($O336&gt;=AS$1,$S336+$Y336+$Z336,$Y336+$Z336)</f>
        <v>981.04750000000001</v>
      </c>
      <c r="AT336" s="27">
        <f>IF($O336&gt;=AT$1,$S336+$Y336+$Z336,$Y336+$Z336)</f>
        <v>981.04750000000001</v>
      </c>
      <c r="AU336" s="27">
        <f>IF($O336&gt;=AU$1,$S336+$Y336+$Z336,$Y336+$Z336)</f>
        <v>981.04750000000001</v>
      </c>
      <c r="AV336" s="27">
        <f>IF($O336&gt;=AV$1,$S336+$Y336+$Z336,$Y336+$Z336)</f>
        <v>981.04750000000001</v>
      </c>
      <c r="AW336" s="27">
        <f>IF($O336&gt;=AW$1,$S336+$Y336+$Z336,$Y336+$Z336)</f>
        <v>981.04750000000001</v>
      </c>
      <c r="AX336" s="27">
        <f>IF($O336&gt;=AX$1,$S336+$Y336+$Z336,$Y336+$Z336)</f>
        <v>981.04750000000001</v>
      </c>
      <c r="AY336" s="27">
        <f>IF($O336&gt;=AY$1,$S336+$Y336+$Z336,$Y336+$Z336)</f>
        <v>981.04750000000001</v>
      </c>
      <c r="AZ336" s="27">
        <f>IF($O336&gt;=AZ$1,$S336+$Y336+$Z336,$Y336+$Z336)</f>
        <v>981.04750000000001</v>
      </c>
      <c r="BA336" s="27">
        <f>IF($O336&gt;=BA$1,$S336+$Y336+$Z336,$Y336+$Z336)</f>
        <v>981.04750000000001</v>
      </c>
      <c r="BB336" s="27">
        <f>IF($O336&gt;=BB$1,$S336+$Y336+$Z336,$Y336+$Z336)</f>
        <v>981.04750000000001</v>
      </c>
      <c r="BC336" s="27">
        <f>IF($O336&gt;=BC$1,$S336+$Y336+$Z336,$Y336+$Z336)</f>
        <v>981.04750000000001</v>
      </c>
      <c r="BD336" s="27">
        <f>IF($O336&gt;=BD$1,$S336+$Y336+$Z336,$Y336+$Z336)</f>
        <v>981.04750000000001</v>
      </c>
      <c r="BE336" s="27">
        <f>IF($O336&gt;=BE$1,$S336+$Y336+$Z336,$Y336+$Z336)</f>
        <v>981.04750000000001</v>
      </c>
      <c r="BF336" s="27">
        <f>IF($O336&gt;=BF$1,$S336+$Y336+$Z336,$Y336+$Z336)</f>
        <v>981.04750000000001</v>
      </c>
      <c r="BG336" s="27">
        <f>IF($O336&gt;=BG$1,$S336+$Y336+$Z336,$Y336+$Z336)</f>
        <v>981.04750000000001</v>
      </c>
      <c r="BH336" s="27">
        <f>IF($O336&gt;=BH$1,$S336+$Y336+$Z336,$Y336+$Z336)</f>
        <v>981.04750000000001</v>
      </c>
      <c r="BI336" s="27">
        <f>IF($O336&gt;=BI$1,$S336+$Y336+$Z336,$Y336+$Z336)</f>
        <v>981.04750000000001</v>
      </c>
      <c r="BJ336" s="27">
        <f>IF($O336&gt;=BJ$1,$S336+$Y336+$Z336,$Y336+$Z336)</f>
        <v>981.04750000000001</v>
      </c>
      <c r="BK336" s="27">
        <f>IF($O336&gt;=BK$1,$S336+$Y336+$Z336,$Y336+$Z336)</f>
        <v>981.04750000000001</v>
      </c>
      <c r="BL336" s="27">
        <f>IF($O336&gt;=BL$1,$S336+$Y336+$Z336,$Y336+$Z336)</f>
        <v>981.04750000000001</v>
      </c>
      <c r="BM336" s="27">
        <f>IF($O336&gt;=BM$1,$S336+$Y336+$Z336,$Y336+$Z336)</f>
        <v>981.04750000000001</v>
      </c>
      <c r="BN336" s="27">
        <f>IF($O336&gt;=BN$1,$S336+$Y336+$Z336,$Y336+$Z336)</f>
        <v>981.04750000000001</v>
      </c>
      <c r="BO336" s="27">
        <f>IF($O336&gt;=BO$1,$S336+$Y336+$Z336,$Y336+$Z336)</f>
        <v>981.04750000000001</v>
      </c>
      <c r="BP336" s="27">
        <f>IF($O336&gt;=BP$1,$S336+$Y336+$Z336,$Y336+$Z336)</f>
        <v>981.04750000000001</v>
      </c>
      <c r="BQ336" s="27">
        <f>IF($O336&gt;=BQ$1,$S336+$Y336+$Z336,$Y336+$Z336)</f>
        <v>981.04750000000001</v>
      </c>
      <c r="BR336" s="27">
        <f>IF($O336&gt;=BR$1,$S336+$Y336+$Z336,$Y336+$Z336)</f>
        <v>981.04750000000001</v>
      </c>
      <c r="BS336" s="27">
        <f>IF($O336&gt;=BS$1,$S336+$Y336+$Z336,$Y336+$Z336)</f>
        <v>981.04750000000001</v>
      </c>
      <c r="BT336" s="27">
        <f>IF($O336&gt;=BT$1,$S336+$Y336+$Z336,$Y336+$Z336)</f>
        <v>981.04750000000001</v>
      </c>
      <c r="BU336" s="27">
        <f>IF($O336&gt;=BU$1,$S336+$Y336+$Z336,$Y336+$Z336)</f>
        <v>981.04750000000001</v>
      </c>
      <c r="BV336" s="27">
        <f>IF($O336&gt;=BV$1,$S336+$Y336+$Z336,$Y336+$Z336)</f>
        <v>981.04750000000001</v>
      </c>
      <c r="BW336" s="27">
        <f>IF($O336&gt;=BW$1,$S336+$Y336+$Z336,$Y336+$Z336)</f>
        <v>981.04750000000001</v>
      </c>
      <c r="BX336" s="27">
        <f>IF($O336&gt;=BX$1,$S336+$Y336+$Z336,$Y336+$Z336)</f>
        <v>981.04750000000001</v>
      </c>
      <c r="BY336" s="27">
        <f>IF($O336&gt;=BY$1,$S336+$Y336+$Z336,$Y336+$Z336)</f>
        <v>981.04750000000001</v>
      </c>
      <c r="BZ336" s="27">
        <f>IF($O336&gt;=BZ$1,$S336+$Y336+$Z336,$Y336+$Z336)</f>
        <v>981.04750000000001</v>
      </c>
      <c r="CA336" s="27">
        <f>IF($O336&gt;=CA$1,$S336+$Y336+$Z336,$Y336+$Z336)</f>
        <v>981.04750000000001</v>
      </c>
      <c r="CB336" s="27">
        <f>IF($O336&gt;=CB$1,$S336+$Y336+$Z336,$Y336+$Z336)</f>
        <v>981.04750000000001</v>
      </c>
      <c r="CC336" s="27">
        <f>IF($O336&gt;=CC$1,$S336+$Y336+$Z336,$Y336+$Z336)</f>
        <v>981.04750000000001</v>
      </c>
      <c r="CD336" s="27">
        <f>IF($O336&gt;=CD$1,$S336+$Y336+$Z336,$Y336+$Z336)</f>
        <v>981.04750000000001</v>
      </c>
      <c r="CE336" s="27">
        <f>IF($O336&gt;=CE$1,$S336+$Y336+$Z336,$Y336+$Z336)</f>
        <v>981.04750000000001</v>
      </c>
      <c r="CF336" s="27">
        <f>IF($O336&gt;=CF$1,$S336+$Y336+$Z336,$Y336+$Z336)</f>
        <v>981.04750000000001</v>
      </c>
      <c r="CG336" s="27">
        <f>IF($O336&gt;=CG$1,$S336+$Y336+$Z336,$Y336+$Z336)</f>
        <v>981.04750000000001</v>
      </c>
      <c r="CH336" s="27">
        <f>IF($O336&gt;=CH$1,$S336+$Y336+$Z336,$Y336+$Z336)</f>
        <v>981.04750000000001</v>
      </c>
      <c r="CI336" s="27">
        <f>IF($O336&gt;=CI$1,$S336+$Y336+$Z336,$Y336+$Z336)</f>
        <v>981.04750000000001</v>
      </c>
      <c r="CJ336" s="27">
        <f>IF($O336&gt;=CJ$1,$S336+$Y336+$Z336,$Y336+$Z336)</f>
        <v>981.04750000000001</v>
      </c>
      <c r="CK336" s="27">
        <f>IF($O336&gt;=CK$1,$S336+$Y336+$Z336,$Y336+$Z336)</f>
        <v>981.04750000000001</v>
      </c>
      <c r="CL336" s="27">
        <f>IF($O336&gt;=CL$1,$S336+$Y336+$Z336,$Y336+$Z336)</f>
        <v>981.04750000000001</v>
      </c>
      <c r="CM336" s="27">
        <f>IF($O336&gt;=CM$1,$S336+$Y336+$Z336,$Y336+$Z336)</f>
        <v>981.04750000000001</v>
      </c>
      <c r="CN336" s="27">
        <f>IF($O336&gt;=CN$1,$S336+$Y336,$Y336)</f>
        <v>581.04750000000001</v>
      </c>
      <c r="CO336" s="27">
        <f>IF($O336&gt;=CO$1,$S336+$Y336,$Y336)</f>
        <v>581.04750000000001</v>
      </c>
      <c r="CP336" s="27">
        <f>IF($O336&gt;=CP$1,$S336+$Y336,$Y336)</f>
        <v>581.04750000000001</v>
      </c>
      <c r="CQ336" s="27">
        <f>IF($O336&gt;=CQ$1,$S336+$Y336,$Y336)</f>
        <v>581.04750000000001</v>
      </c>
      <c r="CR336" s="27">
        <f>IF($O336&gt;=CR$1,$S336+$Y336,$Y336)</f>
        <v>581.04750000000001</v>
      </c>
      <c r="CS336" s="27">
        <f>IF($O336&gt;=CS$1,$S336+$Y336,$Y336)</f>
        <v>581.04750000000001</v>
      </c>
      <c r="CT336" s="27">
        <f>IF($O336&gt;=CT$1,$S336+$Y336,$Y336)</f>
        <v>581.04750000000001</v>
      </c>
      <c r="CU336" s="27">
        <f>IF($O336&gt;=CU$1,$S336+$Y336,$Y336)</f>
        <v>581.04750000000001</v>
      </c>
      <c r="CV336" s="27">
        <f>IF($O336&gt;=CV$1,$S336+$Y336,$Y336)</f>
        <v>581.04750000000001</v>
      </c>
      <c r="CW336" s="27">
        <f>IF($O336&gt;=CW$1,$S336+$Y336,$Y336)</f>
        <v>581.04750000000001</v>
      </c>
      <c r="CX336" s="27">
        <f>IF($O336&gt;=CX$1,$S336+$Y336,$Y336)</f>
        <v>581.04750000000001</v>
      </c>
      <c r="CY336" s="27">
        <f>IF($O336&gt;=CY$1,$S336+$Y336,$Y336)</f>
        <v>581.04750000000001</v>
      </c>
      <c r="CZ336" s="27">
        <f>IF($O336&gt;=CZ$1,$S336+$Y336,$Y336)</f>
        <v>581.04750000000001</v>
      </c>
      <c r="DA336" s="27">
        <f>IF($O336&gt;=DA$1,$S336+$Y336,$Y336)</f>
        <v>581.04750000000001</v>
      </c>
      <c r="DB336" s="27">
        <f>IF($O336&gt;=DB$1,$S336+$Y336,$Y336)</f>
        <v>581.04750000000001</v>
      </c>
      <c r="DC336" s="27">
        <f>IF($O336&gt;=DC$1,$S336+$Y336,$Y336)</f>
        <v>581.04750000000001</v>
      </c>
      <c r="DD336" s="27">
        <f>IF($O336&gt;=DD$1,$S336+$Y336,$Y336)</f>
        <v>581.04750000000001</v>
      </c>
      <c r="DE336" s="27">
        <f>IF($O336&gt;=DE$1,$S336+$Y336,$Y336)</f>
        <v>581.04750000000001</v>
      </c>
      <c r="DF336" s="27">
        <f>IF($O336&gt;=DF$1,$S336+$Y336,$Y336)</f>
        <v>581.04750000000001</v>
      </c>
      <c r="DG336" s="27">
        <f>IF($O336&gt;=DG$1,$S336+$Y336,$Y336)</f>
        <v>581.04750000000001</v>
      </c>
      <c r="DH336" s="27">
        <f>IF($O336&gt;=DH$1,$S336+$Y336,$Y336)</f>
        <v>581.04750000000001</v>
      </c>
      <c r="DI336" s="27">
        <f>IF($O336&gt;=DI$1,$S336+$Y336,$Y336)</f>
        <v>581.04750000000001</v>
      </c>
      <c r="DJ336" s="27">
        <f>IF($O336&gt;=DJ$1,$S336+$Y336,$Y336)</f>
        <v>581.04750000000001</v>
      </c>
      <c r="DK336" s="27">
        <f>IF($O336&gt;=DK$1,$S336+$Y336,$Y336)</f>
        <v>581.04750000000001</v>
      </c>
      <c r="DL336" s="27">
        <f>IF($O336&gt;=DL$1,$S336+$Y336,$Y336)</f>
        <v>581.04750000000001</v>
      </c>
      <c r="DM336" s="27">
        <f>IF($O336&gt;=DM$1,$S336+$Y336,$Y336)</f>
        <v>581.04750000000001</v>
      </c>
      <c r="DN336" s="27">
        <f>IF($O336&gt;=DN$1,$S336+$Y336,$Y336)</f>
        <v>581.04750000000001</v>
      </c>
      <c r="DO336" s="27">
        <f>IF($O336&gt;=DO$1,$S336+$Y336,$Y336)</f>
        <v>581.04750000000001</v>
      </c>
      <c r="DP336" s="27">
        <f>IF($O336&gt;=DP$1,$S336+$Y336,$Y336)</f>
        <v>581.04750000000001</v>
      </c>
      <c r="DQ336" s="27">
        <f>IF($O336&gt;=DQ$1,$S336+$Y336,$Y336)</f>
        <v>581.04750000000001</v>
      </c>
      <c r="DR336" s="27">
        <f>IF($O336&gt;=DR$1,$S336+$Y336,$Y336)</f>
        <v>581.04750000000001</v>
      </c>
      <c r="DS336" s="27">
        <f>IF($O336&gt;=DS$1,$S336+$Y336,$Y336)</f>
        <v>581.04750000000001</v>
      </c>
      <c r="DT336" s="27">
        <f>IF($O336&gt;=DT$1,$S336+$Y336,$Y336)</f>
        <v>581.04750000000001</v>
      </c>
      <c r="DU336" s="27">
        <f>IF($O336&gt;=DU$1,$S336+$Y336,$Y336)</f>
        <v>581.04750000000001</v>
      </c>
      <c r="DV336" s="27">
        <f>IF($O336&gt;=DV$1,$S336+$Y336,$Y336)</f>
        <v>581.04750000000001</v>
      </c>
      <c r="DW336" s="27">
        <f>IF($O336&gt;=DW$1,$S336+$Y336,$Y336)</f>
        <v>581.04750000000001</v>
      </c>
      <c r="DX336" s="27">
        <f>IF($O336&gt;=DX$1,$S336+$Y336,$Y336)</f>
        <v>581.04750000000001</v>
      </c>
      <c r="DY336" s="27">
        <f>IF($O336&gt;=DY$1,$S336+$Y336,$Y336)</f>
        <v>581.04750000000001</v>
      </c>
      <c r="DZ336" s="27">
        <f>IF($O336&gt;=DZ$1,$S336+$Y336,$Y336)</f>
        <v>581.04750000000001</v>
      </c>
      <c r="EA336" s="27">
        <f>IF($O336&gt;=EA$1,$S336+$Y336,$Y336)</f>
        <v>581.04750000000001</v>
      </c>
      <c r="EB336" s="27">
        <f>IF($O336&gt;=EB$1,$S336+$Y336,$Y336)</f>
        <v>581.04750000000001</v>
      </c>
      <c r="EC336" s="27">
        <f>IF($O336&gt;=EC$1,$S336+$Y336,$Y336)</f>
        <v>581.04750000000001</v>
      </c>
      <c r="ED336" s="27">
        <f>IF($O336&gt;=ED$1,$S336+$Y336,$Y336)</f>
        <v>581.04750000000001</v>
      </c>
      <c r="EE336" s="27">
        <f>IF($O336&gt;=EE$1,$S336+$Y336,$Y336)</f>
        <v>581.04750000000001</v>
      </c>
      <c r="EF336" s="27">
        <f>IF($O336&gt;=EF$1,$S336+$Y336,$Y336)</f>
        <v>581.04750000000001</v>
      </c>
      <c r="EG336" s="27">
        <f>IF($O336&gt;=EG$1,$S336+$Y336,$Y336)</f>
        <v>581.04750000000001</v>
      </c>
      <c r="EH336" s="27">
        <f>IF($O336&gt;=EH$1,$S336+$Y336,$Y336)</f>
        <v>581.04750000000001</v>
      </c>
      <c r="EI336" s="27">
        <f>IF($O336&gt;=EI$1,$S336+$Y336,$Y336)</f>
        <v>581.04750000000001</v>
      </c>
      <c r="EJ336" s="27">
        <f>IF($O336&gt;=EJ$1,$S336+$Y336,$Y336)</f>
        <v>581.04750000000001</v>
      </c>
      <c r="EK336" s="27">
        <f>IF($O336&gt;=EK$1,$S336+$Y336,$Y336)</f>
        <v>581.04750000000001</v>
      </c>
      <c r="EL336" s="27">
        <f>IF($O336&gt;=EL$1,$S336+$Y336,$Y336)</f>
        <v>581.04750000000001</v>
      </c>
      <c r="EM336" s="27">
        <f>IF($O336&gt;=EM$1,$S336+$Y336,$Y336)</f>
        <v>581.04750000000001</v>
      </c>
      <c r="EN336" s="27">
        <f>IF($O336&gt;=EN$1,$S336+$Y336,$Y336)</f>
        <v>581.04750000000001</v>
      </c>
      <c r="EO336" s="27">
        <f>IF($O336&gt;=EO$1,$S336+$Y336,$Y336)</f>
        <v>581.04750000000001</v>
      </c>
      <c r="EP336" s="27">
        <f>IF($O336&gt;=EP$1,$S336+$Y336,$Y336)</f>
        <v>581.04750000000001</v>
      </c>
      <c r="EQ336" s="27">
        <f>IF($O336&gt;=EQ$1,$S336+$Y336,$Y336)</f>
        <v>581.04750000000001</v>
      </c>
      <c r="ER336" s="27">
        <f>IF($O336&gt;=ER$1,$S336+$Y336,$Y336)</f>
        <v>581.04750000000001</v>
      </c>
      <c r="ES336" s="27">
        <f>IF($O336&gt;=ES$1,$S336+$Y336,$Y336)</f>
        <v>581.04750000000001</v>
      </c>
      <c r="ET336" s="27">
        <f>IF($O336&gt;=ET$1,$S336+$Y336,$Y336)</f>
        <v>581.04750000000001</v>
      </c>
      <c r="EU336" s="27">
        <f>IF($O336&gt;=EU$1,$S336+$Y336,$Y336)</f>
        <v>581.04750000000001</v>
      </c>
      <c r="EV336" s="27">
        <f>IF($O336&gt;=EV$1,$S336,0)</f>
        <v>581.04750000000001</v>
      </c>
      <c r="EW336" s="27">
        <f>IF($O336&gt;=EW$1,$S336,0)</f>
        <v>581.04750000000001</v>
      </c>
      <c r="EX336" s="27">
        <f>IF($O336&gt;=EX$1,$S336,0)</f>
        <v>581.04750000000001</v>
      </c>
      <c r="EY336" s="27">
        <f>IF($O336&gt;=EY$1,$S336,0)</f>
        <v>581.04750000000001</v>
      </c>
      <c r="EZ336" s="27">
        <f>IF($O336&gt;=EZ$1,$S336,0)</f>
        <v>581.04750000000001</v>
      </c>
      <c r="FA336" s="27">
        <f>IF($O336&gt;=FA$1,$S336,0)</f>
        <v>581.04750000000001</v>
      </c>
      <c r="FB336" s="27">
        <f>IF($O336&gt;=FB$1,$S336,0)</f>
        <v>581.04750000000001</v>
      </c>
      <c r="FC336" s="27">
        <f>IF($O336&gt;=FC$1,$S336,0)</f>
        <v>581.04750000000001</v>
      </c>
      <c r="FD336" s="27">
        <f>IF($O336&gt;=FD$1,$S336,0)</f>
        <v>581.04750000000001</v>
      </c>
      <c r="FE336" s="27">
        <f>IF($O336&gt;=FE$1,$S336,0)</f>
        <v>581.04750000000001</v>
      </c>
      <c r="FF336" s="27">
        <f>IF($O336&gt;=FF$1,$S336,0)</f>
        <v>581.04750000000001</v>
      </c>
      <c r="FG336" s="27">
        <f>IF($O336&gt;=FG$1,$S336,0)</f>
        <v>581.04750000000001</v>
      </c>
      <c r="FH336" s="27">
        <f>IF($O336&gt;=FH$1,$S336,0)</f>
        <v>581.04750000000001</v>
      </c>
      <c r="FI336" s="27">
        <f>IF($O336&gt;=FI$1,$S336,0)</f>
        <v>581.04750000000001</v>
      </c>
      <c r="FJ336" s="27">
        <f>IF($O336&gt;=FJ$1,$S336,0)</f>
        <v>581.04750000000001</v>
      </c>
      <c r="FK336" s="27">
        <f>IF($O336&gt;=FK$1,$S336,0)</f>
        <v>581.04750000000001</v>
      </c>
      <c r="FL336" s="27">
        <f>IF($O336&gt;=FL$1,$S336,0)</f>
        <v>581.04750000000001</v>
      </c>
      <c r="FM336" s="27">
        <f>IF($O336&gt;=FM$1,$S336,0)</f>
        <v>581.04750000000001</v>
      </c>
      <c r="FN336" s="27">
        <f>IF($O336&gt;=FN$1,$S336,0)</f>
        <v>581.04750000000001</v>
      </c>
      <c r="FO336" s="27">
        <f>IF($O336&gt;=FO$1,$S336,0)</f>
        <v>581.04750000000001</v>
      </c>
      <c r="FP336" s="27">
        <f>IF($O336&gt;=FP$1,$S336,0)</f>
        <v>581.04750000000001</v>
      </c>
      <c r="FQ336" s="27">
        <f>IF($O336&gt;=FQ$1,$S336,0)</f>
        <v>581.04750000000001</v>
      </c>
      <c r="FR336" s="27">
        <f>IF($O336&gt;=FR$1,$S336,0)</f>
        <v>581.04750000000001</v>
      </c>
      <c r="FS336" s="27">
        <f>IF($O336&gt;=FS$1,$S336,0)</f>
        <v>581.04750000000001</v>
      </c>
      <c r="FT336" s="27">
        <f>IF($O336&gt;=FT$1,$S336,0)</f>
        <v>581.04750000000001</v>
      </c>
      <c r="FU336" s="27">
        <f>IF($O336&gt;=FU$1,$S336,0)</f>
        <v>581.04750000000001</v>
      </c>
      <c r="FV336" s="27">
        <f>IF($O336&gt;=FV$1,$S336,0)</f>
        <v>581.04750000000001</v>
      </c>
      <c r="FW336" s="27">
        <f>IF($O336&gt;=FW$1,$S336,0)</f>
        <v>581.04750000000001</v>
      </c>
      <c r="FX336" s="27">
        <f>IF($O336&gt;=FX$1,$S336,0)</f>
        <v>581.04750000000001</v>
      </c>
      <c r="FY336" s="27">
        <f>IF($O336&gt;=FY$1,$S336,0)</f>
        <v>581.04750000000001</v>
      </c>
      <c r="FZ336" s="27">
        <f>IF($O336&gt;=FZ$1,$S336,0)</f>
        <v>581.04750000000001</v>
      </c>
      <c r="GA336" s="27">
        <f>IF($O336&gt;=GA$1,$S336,0)</f>
        <v>581.04750000000001</v>
      </c>
      <c r="GB336" s="27">
        <f>IF($O336&gt;=GB$1,$S336,0)</f>
        <v>581.04750000000001</v>
      </c>
      <c r="GC336" s="27">
        <f>IF($O336&gt;=GC$1,$S336,0)</f>
        <v>581.04750000000001</v>
      </c>
      <c r="GD336" s="27">
        <f>IF($O336&gt;=GD$1,$S336,0)</f>
        <v>581.04750000000001</v>
      </c>
      <c r="GE336" s="27">
        <f>IF($O336&gt;=GE$1,$S336,0)</f>
        <v>581.04750000000001</v>
      </c>
      <c r="GF336" s="27">
        <f>IF($O336&gt;=GF$1,$S336,0)</f>
        <v>0</v>
      </c>
      <c r="GG336" s="27">
        <f>IF($O336&gt;=GG$1,$S336,0)</f>
        <v>0</v>
      </c>
      <c r="GH336" s="27">
        <f>IF($O336&gt;=GH$1,$S336,0)</f>
        <v>0</v>
      </c>
      <c r="GI336" s="27">
        <f>IF($O336&gt;=GI$1,$S336,0)</f>
        <v>0</v>
      </c>
      <c r="GJ336" s="27">
        <f>IF($O336&gt;=GJ$1,$S336,0)</f>
        <v>0</v>
      </c>
      <c r="GK336" s="27">
        <f>IF($O336&gt;=GK$1,$S336,0)</f>
        <v>0</v>
      </c>
      <c r="GL336" s="27">
        <f>IF($O336&gt;=GL$1,$S336,0)</f>
        <v>0</v>
      </c>
      <c r="GM336" s="27">
        <f>IF($O336&gt;=GM$1,$S336,0)</f>
        <v>0</v>
      </c>
      <c r="GN336" s="27">
        <f>IF($O336&gt;=GN$1,$S336,0)</f>
        <v>0</v>
      </c>
      <c r="GO336" s="27">
        <f>IF($O336&gt;=GO$1,$S336,0)</f>
        <v>0</v>
      </c>
      <c r="GP336" s="27">
        <f>IF($O336&gt;=GP$1,$S336,0)</f>
        <v>0</v>
      </c>
      <c r="GQ336" s="27">
        <f>IF($O336&gt;=GQ$1,$S336,0)</f>
        <v>0</v>
      </c>
      <c r="GR336" s="27">
        <f>IF($O336&gt;=GR$1,$S336,0)</f>
        <v>0</v>
      </c>
      <c r="GS336" s="27">
        <f>IF($O336&gt;=GS$1,$S336,0)</f>
        <v>0</v>
      </c>
      <c r="GT336" s="27">
        <f>IF($O336&gt;=GT$1,$S336,0)</f>
        <v>0</v>
      </c>
      <c r="GU336" s="27">
        <f>IF($O336&gt;=GU$1,$S336,0)</f>
        <v>0</v>
      </c>
      <c r="GV336" s="27">
        <f>IF($O336&gt;=GV$1,$S336,0)</f>
        <v>0</v>
      </c>
      <c r="GW336" s="27">
        <f>IF($O336&gt;=GW$1,$S336,0)</f>
        <v>0</v>
      </c>
      <c r="GX336" s="27">
        <f>IF($O336&gt;=GX$1,$S336,0)</f>
        <v>0</v>
      </c>
      <c r="GY336" s="27">
        <f>IF($O336&gt;=GY$1,$S336,0)</f>
        <v>0</v>
      </c>
      <c r="GZ336" s="27">
        <f>IF($O336&gt;=GZ$1,$S336,0)</f>
        <v>0</v>
      </c>
      <c r="HA336" s="27">
        <f>IF($O336&gt;=HA$1,$S336,0)</f>
        <v>0</v>
      </c>
      <c r="HB336" s="27">
        <f>IF($O336&gt;=HB$1,$S336,0)</f>
        <v>0</v>
      </c>
      <c r="HC336" s="27">
        <f>IF($O336&gt;=HC$1,$S336,0)</f>
        <v>0</v>
      </c>
    </row>
    <row r="337" spans="1:211">
      <c r="A337" s="3">
        <v>145432</v>
      </c>
      <c r="B337" s="3" t="s">
        <v>123</v>
      </c>
      <c r="C337" s="3" t="s">
        <v>107</v>
      </c>
      <c r="D337" s="3">
        <v>55</v>
      </c>
      <c r="E337" s="4">
        <v>39489</v>
      </c>
      <c r="F337" s="5">
        <v>10.361643835616439</v>
      </c>
      <c r="G337" s="3" t="s">
        <v>99</v>
      </c>
      <c r="H337" s="4">
        <v>23174</v>
      </c>
      <c r="I337" s="9" t="s">
        <v>826</v>
      </c>
      <c r="J337" s="5">
        <v>2958.46</v>
      </c>
      <c r="K337" s="31">
        <v>338</v>
      </c>
      <c r="L337" s="32">
        <v>10</v>
      </c>
      <c r="M337" s="33">
        <f>VLOOKUP(L337,FIND,3,TRUE)</f>
        <v>1</v>
      </c>
      <c r="N337" s="32">
        <f>IF(L337&gt;30,180,VLOOKUP(L337,TEMPO,2,FALSE))</f>
        <v>60</v>
      </c>
      <c r="O337" s="32">
        <f>IF(R337&gt;0,4,N337)</f>
        <v>60</v>
      </c>
      <c r="P337" s="96">
        <f>J337*M337*L337</f>
        <v>29584.6</v>
      </c>
      <c r="Q337" s="96">
        <f>10934.45*2</f>
        <v>21868.9</v>
      </c>
      <c r="R337" s="96">
        <f>IF(P337&lt;=Q337,P337/4,0)</f>
        <v>0</v>
      </c>
      <c r="S337" s="5">
        <f>IF(P337&gt;=Q337,P337/N337,0)</f>
        <v>493.07666666666665</v>
      </c>
      <c r="T337" s="3"/>
      <c r="U337" s="3">
        <f>IF(T337="",1,0)</f>
        <v>1</v>
      </c>
      <c r="V337" s="3">
        <v>638</v>
      </c>
      <c r="W337" s="5">
        <v>0</v>
      </c>
      <c r="X337" s="5">
        <v>245.73</v>
      </c>
      <c r="Y337" s="5">
        <f>X337*W337</f>
        <v>0</v>
      </c>
      <c r="Z337" s="5">
        <v>400</v>
      </c>
      <c r="AA337" s="5">
        <f>S337+Y337+Z337</f>
        <v>893.0766666666666</v>
      </c>
      <c r="AB337" s="39">
        <f>(J337/12+J337/12*1.3333333333+450/12+J337/30*6/12+J337)*1.3+Y337+Z337+153.9</f>
        <v>5260.5809111004273</v>
      </c>
      <c r="AC337" s="39" t="s">
        <v>107</v>
      </c>
      <c r="AD337" s="39">
        <f>J337*1.3+400+153.9</f>
        <v>4399.8979999999992</v>
      </c>
      <c r="AE337" s="39">
        <f>SUMIFS('CUSTO MENSAL FUNC NOVO'!H:H,'CUSTO MENSAL FUNC NOVO'!A:A,'VALORES MENSAIS'!AC337)</f>
        <v>3348.9422500000001</v>
      </c>
      <c r="AF337" s="27">
        <f>IF($R337&gt;0,$R337,$S337)+$Y337+$Z337</f>
        <v>893.0766666666666</v>
      </c>
      <c r="AG337" s="27">
        <f>IF($R337&gt;0,$R337,$S337)+$Y337+$Z337</f>
        <v>893.0766666666666</v>
      </c>
      <c r="AH337" s="27">
        <f>IF($R337&gt;0,$R337,$S337)+$Y337+$Z337</f>
        <v>893.0766666666666</v>
      </c>
      <c r="AI337" s="27">
        <f>IF($R337&gt;0,$R337,$S337)+$Y337+$Z337</f>
        <v>893.0766666666666</v>
      </c>
      <c r="AJ337" s="27">
        <f>IF($O337&gt;=AJ$1,$S337+$Y337+$Z337,$Y337+$Z337)</f>
        <v>893.0766666666666</v>
      </c>
      <c r="AK337" s="27">
        <f>IF($O337&gt;=AK$1,$S337+$Y337+$Z337,$Y337+$Z337)</f>
        <v>893.0766666666666</v>
      </c>
      <c r="AL337" s="27">
        <f>IF($O337&gt;=AL$1,$S337+$Y337+$Z337,$Y337+$Z337)</f>
        <v>893.0766666666666</v>
      </c>
      <c r="AM337" s="27">
        <f>IF($O337&gt;=AM$1,$S337+$Y337+$Z337,$Y337+$Z337)</f>
        <v>893.0766666666666</v>
      </c>
      <c r="AN337" s="27">
        <f>IF($O337&gt;=AN$1,$S337+$Y337+$Z337,$Y337+$Z337)</f>
        <v>893.0766666666666</v>
      </c>
      <c r="AO337" s="27">
        <f>IF($O337&gt;=AO$1,$S337+$Y337+$Z337,$Y337+$Z337)</f>
        <v>893.0766666666666</v>
      </c>
      <c r="AP337" s="27">
        <f>IF($O337&gt;=AP$1,$S337+$Y337+$Z337,$Y337+$Z337)</f>
        <v>893.0766666666666</v>
      </c>
      <c r="AQ337" s="27">
        <f>IF($O337&gt;=AQ$1,$S337+$Y337+$Z337,$Y337+$Z337)</f>
        <v>893.0766666666666</v>
      </c>
      <c r="AR337" s="27">
        <f>IF($O337&gt;=AR$1,$S337+$Y337+$Z337,$Y337+$Z337)</f>
        <v>893.0766666666666</v>
      </c>
      <c r="AS337" s="27">
        <f>IF($O337&gt;=AS$1,$S337+$Y337+$Z337,$Y337+$Z337)</f>
        <v>893.0766666666666</v>
      </c>
      <c r="AT337" s="27">
        <f>IF($O337&gt;=AT$1,$S337+$Y337+$Z337,$Y337+$Z337)</f>
        <v>893.0766666666666</v>
      </c>
      <c r="AU337" s="27">
        <f>IF($O337&gt;=AU$1,$S337+$Y337+$Z337,$Y337+$Z337)</f>
        <v>893.0766666666666</v>
      </c>
      <c r="AV337" s="27">
        <f>IF($O337&gt;=AV$1,$S337+$Y337+$Z337,$Y337+$Z337)</f>
        <v>893.0766666666666</v>
      </c>
      <c r="AW337" s="27">
        <f>IF($O337&gt;=AW$1,$S337+$Y337+$Z337,$Y337+$Z337)</f>
        <v>893.0766666666666</v>
      </c>
      <c r="AX337" s="27">
        <f>IF($O337&gt;=AX$1,$S337+$Y337+$Z337,$Y337+$Z337)</f>
        <v>893.0766666666666</v>
      </c>
      <c r="AY337" s="27">
        <f>IF($O337&gt;=AY$1,$S337+$Y337+$Z337,$Y337+$Z337)</f>
        <v>893.0766666666666</v>
      </c>
      <c r="AZ337" s="27">
        <f>IF($O337&gt;=AZ$1,$S337+$Y337+$Z337,$Y337+$Z337)</f>
        <v>893.0766666666666</v>
      </c>
      <c r="BA337" s="27">
        <f>IF($O337&gt;=BA$1,$S337+$Y337+$Z337,$Y337+$Z337)</f>
        <v>893.0766666666666</v>
      </c>
      <c r="BB337" s="27">
        <f>IF($O337&gt;=BB$1,$S337+$Y337+$Z337,$Y337+$Z337)</f>
        <v>893.0766666666666</v>
      </c>
      <c r="BC337" s="27">
        <f>IF($O337&gt;=BC$1,$S337+$Y337+$Z337,$Y337+$Z337)</f>
        <v>893.0766666666666</v>
      </c>
      <c r="BD337" s="27">
        <f>IF($O337&gt;=BD$1,$S337+$Y337+$Z337,$Y337+$Z337)</f>
        <v>893.0766666666666</v>
      </c>
      <c r="BE337" s="27">
        <f>IF($O337&gt;=BE$1,$S337+$Y337+$Z337,$Y337+$Z337)</f>
        <v>893.0766666666666</v>
      </c>
      <c r="BF337" s="27">
        <f>IF($O337&gt;=BF$1,$S337+$Y337+$Z337,$Y337+$Z337)</f>
        <v>893.0766666666666</v>
      </c>
      <c r="BG337" s="27">
        <f>IF($O337&gt;=BG$1,$S337+$Y337+$Z337,$Y337+$Z337)</f>
        <v>893.0766666666666</v>
      </c>
      <c r="BH337" s="27">
        <f>IF($O337&gt;=BH$1,$S337+$Y337+$Z337,$Y337+$Z337)</f>
        <v>893.0766666666666</v>
      </c>
      <c r="BI337" s="27">
        <f>IF($O337&gt;=BI$1,$S337+$Y337+$Z337,$Y337+$Z337)</f>
        <v>893.0766666666666</v>
      </c>
      <c r="BJ337" s="27">
        <f>IF($O337&gt;=BJ$1,$S337+$Y337+$Z337,$Y337+$Z337)</f>
        <v>893.0766666666666</v>
      </c>
      <c r="BK337" s="27">
        <f>IF($O337&gt;=BK$1,$S337+$Y337+$Z337,$Y337+$Z337)</f>
        <v>893.0766666666666</v>
      </c>
      <c r="BL337" s="27">
        <f>IF($O337&gt;=BL$1,$S337+$Y337+$Z337,$Y337+$Z337)</f>
        <v>893.0766666666666</v>
      </c>
      <c r="BM337" s="27">
        <f>IF($O337&gt;=BM$1,$S337+$Y337+$Z337,$Y337+$Z337)</f>
        <v>893.0766666666666</v>
      </c>
      <c r="BN337" s="27">
        <f>IF($O337&gt;=BN$1,$S337+$Y337+$Z337,$Y337+$Z337)</f>
        <v>893.0766666666666</v>
      </c>
      <c r="BO337" s="27">
        <f>IF($O337&gt;=BO$1,$S337+$Y337+$Z337,$Y337+$Z337)</f>
        <v>893.0766666666666</v>
      </c>
      <c r="BP337" s="27">
        <f>IF($O337&gt;=BP$1,$S337+$Y337+$Z337,$Y337+$Z337)</f>
        <v>893.0766666666666</v>
      </c>
      <c r="BQ337" s="27">
        <f>IF($O337&gt;=BQ$1,$S337+$Y337+$Z337,$Y337+$Z337)</f>
        <v>893.0766666666666</v>
      </c>
      <c r="BR337" s="27">
        <f>IF($O337&gt;=BR$1,$S337+$Y337+$Z337,$Y337+$Z337)</f>
        <v>893.0766666666666</v>
      </c>
      <c r="BS337" s="27">
        <f>IF($O337&gt;=BS$1,$S337+$Y337+$Z337,$Y337+$Z337)</f>
        <v>893.0766666666666</v>
      </c>
      <c r="BT337" s="27">
        <f>IF($O337&gt;=BT$1,$S337+$Y337+$Z337,$Y337+$Z337)</f>
        <v>893.0766666666666</v>
      </c>
      <c r="BU337" s="27">
        <f>IF($O337&gt;=BU$1,$S337+$Y337+$Z337,$Y337+$Z337)</f>
        <v>893.0766666666666</v>
      </c>
      <c r="BV337" s="27">
        <f>IF($O337&gt;=BV$1,$S337+$Y337+$Z337,$Y337+$Z337)</f>
        <v>893.0766666666666</v>
      </c>
      <c r="BW337" s="27">
        <f>IF($O337&gt;=BW$1,$S337+$Y337+$Z337,$Y337+$Z337)</f>
        <v>893.0766666666666</v>
      </c>
      <c r="BX337" s="27">
        <f>IF($O337&gt;=BX$1,$S337+$Y337+$Z337,$Y337+$Z337)</f>
        <v>893.0766666666666</v>
      </c>
      <c r="BY337" s="27">
        <f>IF($O337&gt;=BY$1,$S337+$Y337+$Z337,$Y337+$Z337)</f>
        <v>893.0766666666666</v>
      </c>
      <c r="BZ337" s="27">
        <f>IF($O337&gt;=BZ$1,$S337+$Y337+$Z337,$Y337+$Z337)</f>
        <v>893.0766666666666</v>
      </c>
      <c r="CA337" s="27">
        <f>IF($O337&gt;=CA$1,$S337+$Y337+$Z337,$Y337+$Z337)</f>
        <v>893.0766666666666</v>
      </c>
      <c r="CB337" s="27">
        <f>IF($O337&gt;=CB$1,$S337+$Y337+$Z337,$Y337+$Z337)</f>
        <v>893.0766666666666</v>
      </c>
      <c r="CC337" s="27">
        <f>IF($O337&gt;=CC$1,$S337+$Y337+$Z337,$Y337+$Z337)</f>
        <v>893.0766666666666</v>
      </c>
      <c r="CD337" s="27">
        <f>IF($O337&gt;=CD$1,$S337+$Y337+$Z337,$Y337+$Z337)</f>
        <v>893.0766666666666</v>
      </c>
      <c r="CE337" s="27">
        <f>IF($O337&gt;=CE$1,$S337+$Y337+$Z337,$Y337+$Z337)</f>
        <v>893.0766666666666</v>
      </c>
      <c r="CF337" s="27">
        <f>IF($O337&gt;=CF$1,$S337+$Y337+$Z337,$Y337+$Z337)</f>
        <v>893.0766666666666</v>
      </c>
      <c r="CG337" s="27">
        <f>IF($O337&gt;=CG$1,$S337+$Y337+$Z337,$Y337+$Z337)</f>
        <v>893.0766666666666</v>
      </c>
      <c r="CH337" s="27">
        <f>IF($O337&gt;=CH$1,$S337+$Y337+$Z337,$Y337+$Z337)</f>
        <v>893.0766666666666</v>
      </c>
      <c r="CI337" s="27">
        <f>IF($O337&gt;=CI$1,$S337+$Y337+$Z337,$Y337+$Z337)</f>
        <v>893.0766666666666</v>
      </c>
      <c r="CJ337" s="27">
        <f>IF($O337&gt;=CJ$1,$S337+$Y337+$Z337,$Y337+$Z337)</f>
        <v>893.0766666666666</v>
      </c>
      <c r="CK337" s="27">
        <f>IF($O337&gt;=CK$1,$S337+$Y337+$Z337,$Y337+$Z337)</f>
        <v>893.0766666666666</v>
      </c>
      <c r="CL337" s="27">
        <f>IF($O337&gt;=CL$1,$S337+$Y337+$Z337,$Y337+$Z337)</f>
        <v>893.0766666666666</v>
      </c>
      <c r="CM337" s="27">
        <f>IF($O337&gt;=CM$1,$S337+$Y337+$Z337,$Y337+$Z337)</f>
        <v>893.0766666666666</v>
      </c>
      <c r="CN337" s="27">
        <f>IF($O337&gt;=CN$1,$S337+$Y337,$Y337)</f>
        <v>0</v>
      </c>
      <c r="CO337" s="27">
        <f>IF($O337&gt;=CO$1,$S337+$Y337,$Y337)</f>
        <v>0</v>
      </c>
      <c r="CP337" s="27">
        <f>IF($O337&gt;=CP$1,$S337+$Y337,$Y337)</f>
        <v>0</v>
      </c>
      <c r="CQ337" s="27">
        <f>IF($O337&gt;=CQ$1,$S337+$Y337,$Y337)</f>
        <v>0</v>
      </c>
      <c r="CR337" s="27">
        <f>IF($O337&gt;=CR$1,$S337+$Y337,$Y337)</f>
        <v>0</v>
      </c>
      <c r="CS337" s="27">
        <f>IF($O337&gt;=CS$1,$S337+$Y337,$Y337)</f>
        <v>0</v>
      </c>
      <c r="CT337" s="27">
        <f>IF($O337&gt;=CT$1,$S337+$Y337,$Y337)</f>
        <v>0</v>
      </c>
      <c r="CU337" s="27">
        <f>IF($O337&gt;=CU$1,$S337+$Y337,$Y337)</f>
        <v>0</v>
      </c>
      <c r="CV337" s="27">
        <f>IF($O337&gt;=CV$1,$S337+$Y337,$Y337)</f>
        <v>0</v>
      </c>
      <c r="CW337" s="27">
        <f>IF($O337&gt;=CW$1,$S337+$Y337,$Y337)</f>
        <v>0</v>
      </c>
      <c r="CX337" s="27">
        <f>IF($O337&gt;=CX$1,$S337+$Y337,$Y337)</f>
        <v>0</v>
      </c>
      <c r="CY337" s="27">
        <f>IF($O337&gt;=CY$1,$S337+$Y337,$Y337)</f>
        <v>0</v>
      </c>
      <c r="CZ337" s="27">
        <f>IF($O337&gt;=CZ$1,$S337+$Y337,$Y337)</f>
        <v>0</v>
      </c>
      <c r="DA337" s="27">
        <f>IF($O337&gt;=DA$1,$S337+$Y337,$Y337)</f>
        <v>0</v>
      </c>
      <c r="DB337" s="27">
        <f>IF($O337&gt;=DB$1,$S337+$Y337,$Y337)</f>
        <v>0</v>
      </c>
      <c r="DC337" s="27">
        <f>IF($O337&gt;=DC$1,$S337+$Y337,$Y337)</f>
        <v>0</v>
      </c>
      <c r="DD337" s="27">
        <f>IF($O337&gt;=DD$1,$S337+$Y337,$Y337)</f>
        <v>0</v>
      </c>
      <c r="DE337" s="27">
        <f>IF($O337&gt;=DE$1,$S337+$Y337,$Y337)</f>
        <v>0</v>
      </c>
      <c r="DF337" s="27">
        <f>IF($O337&gt;=DF$1,$S337+$Y337,$Y337)</f>
        <v>0</v>
      </c>
      <c r="DG337" s="27">
        <f>IF($O337&gt;=DG$1,$S337+$Y337,$Y337)</f>
        <v>0</v>
      </c>
      <c r="DH337" s="27">
        <f>IF($O337&gt;=DH$1,$S337+$Y337,$Y337)</f>
        <v>0</v>
      </c>
      <c r="DI337" s="27">
        <f>IF($O337&gt;=DI$1,$S337+$Y337,$Y337)</f>
        <v>0</v>
      </c>
      <c r="DJ337" s="27">
        <f>IF($O337&gt;=DJ$1,$S337+$Y337,$Y337)</f>
        <v>0</v>
      </c>
      <c r="DK337" s="27">
        <f>IF($O337&gt;=DK$1,$S337+$Y337,$Y337)</f>
        <v>0</v>
      </c>
      <c r="DL337" s="27">
        <f>IF($O337&gt;=DL$1,$S337+$Y337,$Y337)</f>
        <v>0</v>
      </c>
      <c r="DM337" s="27">
        <f>IF($O337&gt;=DM$1,$S337+$Y337,$Y337)</f>
        <v>0</v>
      </c>
      <c r="DN337" s="27">
        <f>IF($O337&gt;=DN$1,$S337+$Y337,$Y337)</f>
        <v>0</v>
      </c>
      <c r="DO337" s="27">
        <f>IF($O337&gt;=DO$1,$S337+$Y337,$Y337)</f>
        <v>0</v>
      </c>
      <c r="DP337" s="27">
        <f>IF($O337&gt;=DP$1,$S337+$Y337,$Y337)</f>
        <v>0</v>
      </c>
      <c r="DQ337" s="27">
        <f>IF($O337&gt;=DQ$1,$S337+$Y337,$Y337)</f>
        <v>0</v>
      </c>
      <c r="DR337" s="27">
        <f>IF($O337&gt;=DR$1,$S337+$Y337,$Y337)</f>
        <v>0</v>
      </c>
      <c r="DS337" s="27">
        <f>IF($O337&gt;=DS$1,$S337+$Y337,$Y337)</f>
        <v>0</v>
      </c>
      <c r="DT337" s="27">
        <f>IF($O337&gt;=DT$1,$S337+$Y337,$Y337)</f>
        <v>0</v>
      </c>
      <c r="DU337" s="27">
        <f>IF($O337&gt;=DU$1,$S337+$Y337,$Y337)</f>
        <v>0</v>
      </c>
      <c r="DV337" s="27">
        <f>IF($O337&gt;=DV$1,$S337+$Y337,$Y337)</f>
        <v>0</v>
      </c>
      <c r="DW337" s="27">
        <f>IF($O337&gt;=DW$1,$S337+$Y337,$Y337)</f>
        <v>0</v>
      </c>
      <c r="DX337" s="27">
        <f>IF($O337&gt;=DX$1,$S337+$Y337,$Y337)</f>
        <v>0</v>
      </c>
      <c r="DY337" s="27">
        <f>IF($O337&gt;=DY$1,$S337+$Y337,$Y337)</f>
        <v>0</v>
      </c>
      <c r="DZ337" s="27">
        <f>IF($O337&gt;=DZ$1,$S337+$Y337,$Y337)</f>
        <v>0</v>
      </c>
      <c r="EA337" s="27">
        <f>IF($O337&gt;=EA$1,$S337+$Y337,$Y337)</f>
        <v>0</v>
      </c>
      <c r="EB337" s="27">
        <f>IF($O337&gt;=EB$1,$S337+$Y337,$Y337)</f>
        <v>0</v>
      </c>
      <c r="EC337" s="27">
        <f>IF($O337&gt;=EC$1,$S337+$Y337,$Y337)</f>
        <v>0</v>
      </c>
      <c r="ED337" s="27">
        <f>IF($O337&gt;=ED$1,$S337+$Y337,$Y337)</f>
        <v>0</v>
      </c>
      <c r="EE337" s="27">
        <f>IF($O337&gt;=EE$1,$S337+$Y337,$Y337)</f>
        <v>0</v>
      </c>
      <c r="EF337" s="27">
        <f>IF($O337&gt;=EF$1,$S337+$Y337,$Y337)</f>
        <v>0</v>
      </c>
      <c r="EG337" s="27">
        <f>IF($O337&gt;=EG$1,$S337+$Y337,$Y337)</f>
        <v>0</v>
      </c>
      <c r="EH337" s="27">
        <f>IF($O337&gt;=EH$1,$S337+$Y337,$Y337)</f>
        <v>0</v>
      </c>
      <c r="EI337" s="27">
        <f>IF($O337&gt;=EI$1,$S337+$Y337,$Y337)</f>
        <v>0</v>
      </c>
      <c r="EJ337" s="27">
        <f>IF($O337&gt;=EJ$1,$S337+$Y337,$Y337)</f>
        <v>0</v>
      </c>
      <c r="EK337" s="27">
        <f>IF($O337&gt;=EK$1,$S337+$Y337,$Y337)</f>
        <v>0</v>
      </c>
      <c r="EL337" s="27">
        <f>IF($O337&gt;=EL$1,$S337+$Y337,$Y337)</f>
        <v>0</v>
      </c>
      <c r="EM337" s="27">
        <f>IF($O337&gt;=EM$1,$S337+$Y337,$Y337)</f>
        <v>0</v>
      </c>
      <c r="EN337" s="27">
        <f>IF($O337&gt;=EN$1,$S337+$Y337,$Y337)</f>
        <v>0</v>
      </c>
      <c r="EO337" s="27">
        <f>IF($O337&gt;=EO$1,$S337+$Y337,$Y337)</f>
        <v>0</v>
      </c>
      <c r="EP337" s="27">
        <f>IF($O337&gt;=EP$1,$S337+$Y337,$Y337)</f>
        <v>0</v>
      </c>
      <c r="EQ337" s="27">
        <f>IF($O337&gt;=EQ$1,$S337+$Y337,$Y337)</f>
        <v>0</v>
      </c>
      <c r="ER337" s="27">
        <f>IF($O337&gt;=ER$1,$S337+$Y337,$Y337)</f>
        <v>0</v>
      </c>
      <c r="ES337" s="27">
        <f>IF($O337&gt;=ES$1,$S337+$Y337,$Y337)</f>
        <v>0</v>
      </c>
      <c r="ET337" s="27">
        <f>IF($O337&gt;=ET$1,$S337+$Y337,$Y337)</f>
        <v>0</v>
      </c>
      <c r="EU337" s="27">
        <f>IF($O337&gt;=EU$1,$S337+$Y337,$Y337)</f>
        <v>0</v>
      </c>
      <c r="EV337" s="27">
        <f>IF($O337&gt;=EV$1,$S337,0)</f>
        <v>0</v>
      </c>
      <c r="EW337" s="27">
        <f>IF($O337&gt;=EW$1,$S337,0)</f>
        <v>0</v>
      </c>
      <c r="EX337" s="27">
        <f>IF($O337&gt;=EX$1,$S337,0)</f>
        <v>0</v>
      </c>
      <c r="EY337" s="27">
        <f>IF($O337&gt;=EY$1,$S337,0)</f>
        <v>0</v>
      </c>
      <c r="EZ337" s="27">
        <f>IF($O337&gt;=EZ$1,$S337,0)</f>
        <v>0</v>
      </c>
      <c r="FA337" s="27">
        <f>IF($O337&gt;=FA$1,$S337,0)</f>
        <v>0</v>
      </c>
      <c r="FB337" s="27">
        <f>IF($O337&gt;=FB$1,$S337,0)</f>
        <v>0</v>
      </c>
      <c r="FC337" s="27">
        <f>IF($O337&gt;=FC$1,$S337,0)</f>
        <v>0</v>
      </c>
      <c r="FD337" s="27">
        <f>IF($O337&gt;=FD$1,$S337,0)</f>
        <v>0</v>
      </c>
      <c r="FE337" s="27">
        <f>IF($O337&gt;=FE$1,$S337,0)</f>
        <v>0</v>
      </c>
      <c r="FF337" s="27">
        <f>IF($O337&gt;=FF$1,$S337,0)</f>
        <v>0</v>
      </c>
      <c r="FG337" s="27">
        <f>IF($O337&gt;=FG$1,$S337,0)</f>
        <v>0</v>
      </c>
      <c r="FH337" s="27">
        <f>IF($O337&gt;=FH$1,$S337,0)</f>
        <v>0</v>
      </c>
      <c r="FI337" s="27">
        <f>IF($O337&gt;=FI$1,$S337,0)</f>
        <v>0</v>
      </c>
      <c r="FJ337" s="27">
        <f>IF($O337&gt;=FJ$1,$S337,0)</f>
        <v>0</v>
      </c>
      <c r="FK337" s="27">
        <f>IF($O337&gt;=FK$1,$S337,0)</f>
        <v>0</v>
      </c>
      <c r="FL337" s="27">
        <f>IF($O337&gt;=FL$1,$S337,0)</f>
        <v>0</v>
      </c>
      <c r="FM337" s="27">
        <f>IF($O337&gt;=FM$1,$S337,0)</f>
        <v>0</v>
      </c>
      <c r="FN337" s="27">
        <f>IF($O337&gt;=FN$1,$S337,0)</f>
        <v>0</v>
      </c>
      <c r="FO337" s="27">
        <f>IF($O337&gt;=FO$1,$S337,0)</f>
        <v>0</v>
      </c>
      <c r="FP337" s="27">
        <f>IF($O337&gt;=FP$1,$S337,0)</f>
        <v>0</v>
      </c>
      <c r="FQ337" s="27">
        <f>IF($O337&gt;=FQ$1,$S337,0)</f>
        <v>0</v>
      </c>
      <c r="FR337" s="27">
        <f>IF($O337&gt;=FR$1,$S337,0)</f>
        <v>0</v>
      </c>
      <c r="FS337" s="27">
        <f>IF($O337&gt;=FS$1,$S337,0)</f>
        <v>0</v>
      </c>
      <c r="FT337" s="27">
        <f>IF($O337&gt;=FT$1,$S337,0)</f>
        <v>0</v>
      </c>
      <c r="FU337" s="27">
        <f>IF($O337&gt;=FU$1,$S337,0)</f>
        <v>0</v>
      </c>
      <c r="FV337" s="27">
        <f>IF($O337&gt;=FV$1,$S337,0)</f>
        <v>0</v>
      </c>
      <c r="FW337" s="27">
        <f>IF($O337&gt;=FW$1,$S337,0)</f>
        <v>0</v>
      </c>
      <c r="FX337" s="27">
        <f>IF($O337&gt;=FX$1,$S337,0)</f>
        <v>0</v>
      </c>
      <c r="FY337" s="27">
        <f>IF($O337&gt;=FY$1,$S337,0)</f>
        <v>0</v>
      </c>
      <c r="FZ337" s="27">
        <f>IF($O337&gt;=FZ$1,$S337,0)</f>
        <v>0</v>
      </c>
      <c r="GA337" s="27">
        <f>IF($O337&gt;=GA$1,$S337,0)</f>
        <v>0</v>
      </c>
      <c r="GB337" s="27">
        <f>IF($O337&gt;=GB$1,$S337,0)</f>
        <v>0</v>
      </c>
      <c r="GC337" s="27">
        <f>IF($O337&gt;=GC$1,$S337,0)</f>
        <v>0</v>
      </c>
      <c r="GD337" s="27">
        <f>IF($O337&gt;=GD$1,$S337,0)</f>
        <v>0</v>
      </c>
      <c r="GE337" s="27">
        <f>IF($O337&gt;=GE$1,$S337,0)</f>
        <v>0</v>
      </c>
      <c r="GF337" s="27">
        <f>IF($O337&gt;=GF$1,$S337,0)</f>
        <v>0</v>
      </c>
      <c r="GG337" s="27">
        <f>IF($O337&gt;=GG$1,$S337,0)</f>
        <v>0</v>
      </c>
      <c r="GH337" s="27">
        <f>IF($O337&gt;=GH$1,$S337,0)</f>
        <v>0</v>
      </c>
      <c r="GI337" s="27">
        <f>IF($O337&gt;=GI$1,$S337,0)</f>
        <v>0</v>
      </c>
      <c r="GJ337" s="27">
        <f>IF($O337&gt;=GJ$1,$S337,0)</f>
        <v>0</v>
      </c>
      <c r="GK337" s="27">
        <f>IF($O337&gt;=GK$1,$S337,0)</f>
        <v>0</v>
      </c>
      <c r="GL337" s="27">
        <f>IF($O337&gt;=GL$1,$S337,0)</f>
        <v>0</v>
      </c>
      <c r="GM337" s="27">
        <f>IF($O337&gt;=GM$1,$S337,0)</f>
        <v>0</v>
      </c>
      <c r="GN337" s="27">
        <f>IF($O337&gt;=GN$1,$S337,0)</f>
        <v>0</v>
      </c>
      <c r="GO337" s="27">
        <f>IF($O337&gt;=GO$1,$S337,0)</f>
        <v>0</v>
      </c>
      <c r="GP337" s="27">
        <f>IF($O337&gt;=GP$1,$S337,0)</f>
        <v>0</v>
      </c>
      <c r="GQ337" s="27">
        <f>IF($O337&gt;=GQ$1,$S337,0)</f>
        <v>0</v>
      </c>
      <c r="GR337" s="27">
        <f>IF($O337&gt;=GR$1,$S337,0)</f>
        <v>0</v>
      </c>
      <c r="GS337" s="27">
        <f>IF($O337&gt;=GS$1,$S337,0)</f>
        <v>0</v>
      </c>
      <c r="GT337" s="27">
        <f>IF($O337&gt;=GT$1,$S337,0)</f>
        <v>0</v>
      </c>
      <c r="GU337" s="27">
        <f>IF($O337&gt;=GU$1,$S337,0)</f>
        <v>0</v>
      </c>
      <c r="GV337" s="27">
        <f>IF($O337&gt;=GV$1,$S337,0)</f>
        <v>0</v>
      </c>
      <c r="GW337" s="27">
        <f>IF($O337&gt;=GW$1,$S337,0)</f>
        <v>0</v>
      </c>
      <c r="GX337" s="27">
        <f>IF($O337&gt;=GX$1,$S337,0)</f>
        <v>0</v>
      </c>
      <c r="GY337" s="27">
        <f>IF($O337&gt;=GY$1,$S337,0)</f>
        <v>0</v>
      </c>
      <c r="GZ337" s="27">
        <f>IF($O337&gt;=GZ$1,$S337,0)</f>
        <v>0</v>
      </c>
      <c r="HA337" s="27">
        <f>IF($O337&gt;=HA$1,$S337,0)</f>
        <v>0</v>
      </c>
      <c r="HB337" s="27">
        <f>IF($O337&gt;=HB$1,$S337,0)</f>
        <v>0</v>
      </c>
      <c r="HC337" s="27">
        <f>IF($O337&gt;=HC$1,$S337,0)</f>
        <v>0</v>
      </c>
    </row>
    <row r="338" spans="1:211">
      <c r="A338" s="3">
        <v>57088</v>
      </c>
      <c r="B338" s="3" t="s">
        <v>254</v>
      </c>
      <c r="C338" s="3" t="s">
        <v>161</v>
      </c>
      <c r="D338" s="3">
        <v>55</v>
      </c>
      <c r="E338" s="4">
        <v>34407</v>
      </c>
      <c r="F338" s="5">
        <v>24.284931506849315</v>
      </c>
      <c r="G338" s="3" t="s">
        <v>99</v>
      </c>
      <c r="H338" s="4">
        <v>23256</v>
      </c>
      <c r="I338" s="9" t="s">
        <v>826</v>
      </c>
      <c r="J338" s="5">
        <v>4291.59</v>
      </c>
      <c r="K338" s="31">
        <v>338</v>
      </c>
      <c r="L338" s="32">
        <v>24</v>
      </c>
      <c r="M338" s="33">
        <f>VLOOKUP(L338,FIND,3,TRUE)</f>
        <v>1.3</v>
      </c>
      <c r="N338" s="32">
        <f>IF(L338&gt;30,180,VLOOKUP(L338,TEMPO,2,FALSE))</f>
        <v>144</v>
      </c>
      <c r="O338" s="32">
        <f>IF(R338&gt;0,4,N338)</f>
        <v>144</v>
      </c>
      <c r="P338" s="96">
        <f>J338*M338*L338</f>
        <v>133897.60800000001</v>
      </c>
      <c r="Q338" s="96">
        <f>10934.45*2</f>
        <v>21868.9</v>
      </c>
      <c r="R338" s="96">
        <f>IF(P338&lt;=Q338,P338/4,0)</f>
        <v>0</v>
      </c>
      <c r="S338" s="5">
        <f>IF(P338&gt;=Q338,P338/N338,0)</f>
        <v>929.84450000000004</v>
      </c>
      <c r="T338" s="3"/>
      <c r="U338" s="3">
        <f>IF(T338="",1,0)</f>
        <v>1</v>
      </c>
      <c r="V338" s="3">
        <v>630</v>
      </c>
      <c r="W338" s="5">
        <v>0</v>
      </c>
      <c r="X338" s="5">
        <v>245.73</v>
      </c>
      <c r="Y338" s="5">
        <f>X338*W338</f>
        <v>0</v>
      </c>
      <c r="Z338" s="5">
        <v>400</v>
      </c>
      <c r="AA338" s="5">
        <f>S338+Y338+Z338</f>
        <v>1329.8445000000002</v>
      </c>
      <c r="AB338" s="39">
        <f>(J338/12+J338/12*1.3333333333+450/12+J338/30*6/12+J338)*1.3+Y338+Z338+153.9</f>
        <v>7359.5200333178354</v>
      </c>
      <c r="AC338" s="39" t="s">
        <v>107</v>
      </c>
      <c r="AD338" s="39">
        <f>J338*1.3+400+153.9</f>
        <v>6132.9669999999996</v>
      </c>
      <c r="AE338" s="39">
        <f>SUMIFS('CUSTO MENSAL FUNC NOVO'!H:H,'CUSTO MENSAL FUNC NOVO'!A:A,'VALORES MENSAIS'!AC338)</f>
        <v>3348.9422500000001</v>
      </c>
      <c r="AF338" s="27">
        <f>IF($R338&gt;0,$R338,$S338)+$Y338+$Z338</f>
        <v>1329.8445000000002</v>
      </c>
      <c r="AG338" s="27">
        <f>IF($R338&gt;0,$R338,$S338)+$Y338+$Z338</f>
        <v>1329.8445000000002</v>
      </c>
      <c r="AH338" s="27">
        <f>IF($R338&gt;0,$R338,$S338)+$Y338+$Z338</f>
        <v>1329.8445000000002</v>
      </c>
      <c r="AI338" s="27">
        <f>IF($R338&gt;0,$R338,$S338)+$Y338+$Z338</f>
        <v>1329.8445000000002</v>
      </c>
      <c r="AJ338" s="27">
        <f>IF($O338&gt;=AJ$1,$S338+$Y338+$Z338,$Y338+$Z338)</f>
        <v>1329.8445000000002</v>
      </c>
      <c r="AK338" s="27">
        <f>IF($O338&gt;=AK$1,$S338+$Y338+$Z338,$Y338+$Z338)</f>
        <v>1329.8445000000002</v>
      </c>
      <c r="AL338" s="27">
        <f>IF($O338&gt;=AL$1,$S338+$Y338+$Z338,$Y338+$Z338)</f>
        <v>1329.8445000000002</v>
      </c>
      <c r="AM338" s="27">
        <f>IF($O338&gt;=AM$1,$S338+$Y338+$Z338,$Y338+$Z338)</f>
        <v>1329.8445000000002</v>
      </c>
      <c r="AN338" s="27">
        <f>IF($O338&gt;=AN$1,$S338+$Y338+$Z338,$Y338+$Z338)</f>
        <v>1329.8445000000002</v>
      </c>
      <c r="AO338" s="27">
        <f>IF($O338&gt;=AO$1,$S338+$Y338+$Z338,$Y338+$Z338)</f>
        <v>1329.8445000000002</v>
      </c>
      <c r="AP338" s="27">
        <f>IF($O338&gt;=AP$1,$S338+$Y338+$Z338,$Y338+$Z338)</f>
        <v>1329.8445000000002</v>
      </c>
      <c r="AQ338" s="27">
        <f>IF($O338&gt;=AQ$1,$S338+$Y338+$Z338,$Y338+$Z338)</f>
        <v>1329.8445000000002</v>
      </c>
      <c r="AR338" s="27">
        <f>IF($O338&gt;=AR$1,$S338+$Y338+$Z338,$Y338+$Z338)</f>
        <v>1329.8445000000002</v>
      </c>
      <c r="AS338" s="27">
        <f>IF($O338&gt;=AS$1,$S338+$Y338+$Z338,$Y338+$Z338)</f>
        <v>1329.8445000000002</v>
      </c>
      <c r="AT338" s="27">
        <f>IF($O338&gt;=AT$1,$S338+$Y338+$Z338,$Y338+$Z338)</f>
        <v>1329.8445000000002</v>
      </c>
      <c r="AU338" s="27">
        <f>IF($O338&gt;=AU$1,$S338+$Y338+$Z338,$Y338+$Z338)</f>
        <v>1329.8445000000002</v>
      </c>
      <c r="AV338" s="27">
        <f>IF($O338&gt;=AV$1,$S338+$Y338+$Z338,$Y338+$Z338)</f>
        <v>1329.8445000000002</v>
      </c>
      <c r="AW338" s="27">
        <f>IF($O338&gt;=AW$1,$S338+$Y338+$Z338,$Y338+$Z338)</f>
        <v>1329.8445000000002</v>
      </c>
      <c r="AX338" s="27">
        <f>IF($O338&gt;=AX$1,$S338+$Y338+$Z338,$Y338+$Z338)</f>
        <v>1329.8445000000002</v>
      </c>
      <c r="AY338" s="27">
        <f>IF($O338&gt;=AY$1,$S338+$Y338+$Z338,$Y338+$Z338)</f>
        <v>1329.8445000000002</v>
      </c>
      <c r="AZ338" s="27">
        <f>IF($O338&gt;=AZ$1,$S338+$Y338+$Z338,$Y338+$Z338)</f>
        <v>1329.8445000000002</v>
      </c>
      <c r="BA338" s="27">
        <f>IF($O338&gt;=BA$1,$S338+$Y338+$Z338,$Y338+$Z338)</f>
        <v>1329.8445000000002</v>
      </c>
      <c r="BB338" s="27">
        <f>IF($O338&gt;=BB$1,$S338+$Y338+$Z338,$Y338+$Z338)</f>
        <v>1329.8445000000002</v>
      </c>
      <c r="BC338" s="27">
        <f>IF($O338&gt;=BC$1,$S338+$Y338+$Z338,$Y338+$Z338)</f>
        <v>1329.8445000000002</v>
      </c>
      <c r="BD338" s="27">
        <f>IF($O338&gt;=BD$1,$S338+$Y338+$Z338,$Y338+$Z338)</f>
        <v>1329.8445000000002</v>
      </c>
      <c r="BE338" s="27">
        <f>IF($O338&gt;=BE$1,$S338+$Y338+$Z338,$Y338+$Z338)</f>
        <v>1329.8445000000002</v>
      </c>
      <c r="BF338" s="27">
        <f>IF($O338&gt;=BF$1,$S338+$Y338+$Z338,$Y338+$Z338)</f>
        <v>1329.8445000000002</v>
      </c>
      <c r="BG338" s="27">
        <f>IF($O338&gt;=BG$1,$S338+$Y338+$Z338,$Y338+$Z338)</f>
        <v>1329.8445000000002</v>
      </c>
      <c r="BH338" s="27">
        <f>IF($O338&gt;=BH$1,$S338+$Y338+$Z338,$Y338+$Z338)</f>
        <v>1329.8445000000002</v>
      </c>
      <c r="BI338" s="27">
        <f>IF($O338&gt;=BI$1,$S338+$Y338+$Z338,$Y338+$Z338)</f>
        <v>1329.8445000000002</v>
      </c>
      <c r="BJ338" s="27">
        <f>IF($O338&gt;=BJ$1,$S338+$Y338+$Z338,$Y338+$Z338)</f>
        <v>1329.8445000000002</v>
      </c>
      <c r="BK338" s="27">
        <f>IF($O338&gt;=BK$1,$S338+$Y338+$Z338,$Y338+$Z338)</f>
        <v>1329.8445000000002</v>
      </c>
      <c r="BL338" s="27">
        <f>IF($O338&gt;=BL$1,$S338+$Y338+$Z338,$Y338+$Z338)</f>
        <v>1329.8445000000002</v>
      </c>
      <c r="BM338" s="27">
        <f>IF($O338&gt;=BM$1,$S338+$Y338+$Z338,$Y338+$Z338)</f>
        <v>1329.8445000000002</v>
      </c>
      <c r="BN338" s="27">
        <f>IF($O338&gt;=BN$1,$S338+$Y338+$Z338,$Y338+$Z338)</f>
        <v>1329.8445000000002</v>
      </c>
      <c r="BO338" s="27">
        <f>IF($O338&gt;=BO$1,$S338+$Y338+$Z338,$Y338+$Z338)</f>
        <v>1329.8445000000002</v>
      </c>
      <c r="BP338" s="27">
        <f>IF($O338&gt;=BP$1,$S338+$Y338+$Z338,$Y338+$Z338)</f>
        <v>1329.8445000000002</v>
      </c>
      <c r="BQ338" s="27">
        <f>IF($O338&gt;=BQ$1,$S338+$Y338+$Z338,$Y338+$Z338)</f>
        <v>1329.8445000000002</v>
      </c>
      <c r="BR338" s="27">
        <f>IF($O338&gt;=BR$1,$S338+$Y338+$Z338,$Y338+$Z338)</f>
        <v>1329.8445000000002</v>
      </c>
      <c r="BS338" s="27">
        <f>IF($O338&gt;=BS$1,$S338+$Y338+$Z338,$Y338+$Z338)</f>
        <v>1329.8445000000002</v>
      </c>
      <c r="BT338" s="27">
        <f>IF($O338&gt;=BT$1,$S338+$Y338+$Z338,$Y338+$Z338)</f>
        <v>1329.8445000000002</v>
      </c>
      <c r="BU338" s="27">
        <f>IF($O338&gt;=BU$1,$S338+$Y338+$Z338,$Y338+$Z338)</f>
        <v>1329.8445000000002</v>
      </c>
      <c r="BV338" s="27">
        <f>IF($O338&gt;=BV$1,$S338+$Y338+$Z338,$Y338+$Z338)</f>
        <v>1329.8445000000002</v>
      </c>
      <c r="BW338" s="27">
        <f>IF($O338&gt;=BW$1,$S338+$Y338+$Z338,$Y338+$Z338)</f>
        <v>1329.8445000000002</v>
      </c>
      <c r="BX338" s="27">
        <f>IF($O338&gt;=BX$1,$S338+$Y338+$Z338,$Y338+$Z338)</f>
        <v>1329.8445000000002</v>
      </c>
      <c r="BY338" s="27">
        <f>IF($O338&gt;=BY$1,$S338+$Y338+$Z338,$Y338+$Z338)</f>
        <v>1329.8445000000002</v>
      </c>
      <c r="BZ338" s="27">
        <f>IF($O338&gt;=BZ$1,$S338+$Y338+$Z338,$Y338+$Z338)</f>
        <v>1329.8445000000002</v>
      </c>
      <c r="CA338" s="27">
        <f>IF($O338&gt;=CA$1,$S338+$Y338+$Z338,$Y338+$Z338)</f>
        <v>1329.8445000000002</v>
      </c>
      <c r="CB338" s="27">
        <f>IF($O338&gt;=CB$1,$S338+$Y338+$Z338,$Y338+$Z338)</f>
        <v>1329.8445000000002</v>
      </c>
      <c r="CC338" s="27">
        <f>IF($O338&gt;=CC$1,$S338+$Y338+$Z338,$Y338+$Z338)</f>
        <v>1329.8445000000002</v>
      </c>
      <c r="CD338" s="27">
        <f>IF($O338&gt;=CD$1,$S338+$Y338+$Z338,$Y338+$Z338)</f>
        <v>1329.8445000000002</v>
      </c>
      <c r="CE338" s="27">
        <f>IF($O338&gt;=CE$1,$S338+$Y338+$Z338,$Y338+$Z338)</f>
        <v>1329.8445000000002</v>
      </c>
      <c r="CF338" s="27">
        <f>IF($O338&gt;=CF$1,$S338+$Y338+$Z338,$Y338+$Z338)</f>
        <v>1329.8445000000002</v>
      </c>
      <c r="CG338" s="27">
        <f>IF($O338&gt;=CG$1,$S338+$Y338+$Z338,$Y338+$Z338)</f>
        <v>1329.8445000000002</v>
      </c>
      <c r="CH338" s="27">
        <f>IF($O338&gt;=CH$1,$S338+$Y338+$Z338,$Y338+$Z338)</f>
        <v>1329.8445000000002</v>
      </c>
      <c r="CI338" s="27">
        <f>IF($O338&gt;=CI$1,$S338+$Y338+$Z338,$Y338+$Z338)</f>
        <v>1329.8445000000002</v>
      </c>
      <c r="CJ338" s="27">
        <f>IF($O338&gt;=CJ$1,$S338+$Y338+$Z338,$Y338+$Z338)</f>
        <v>1329.8445000000002</v>
      </c>
      <c r="CK338" s="27">
        <f>IF($O338&gt;=CK$1,$S338+$Y338+$Z338,$Y338+$Z338)</f>
        <v>1329.8445000000002</v>
      </c>
      <c r="CL338" s="27">
        <f>IF($O338&gt;=CL$1,$S338+$Y338+$Z338,$Y338+$Z338)</f>
        <v>1329.8445000000002</v>
      </c>
      <c r="CM338" s="27">
        <f>IF($O338&gt;=CM$1,$S338+$Y338+$Z338,$Y338+$Z338)</f>
        <v>1329.8445000000002</v>
      </c>
      <c r="CN338" s="27">
        <f>IF($O338&gt;=CN$1,$S338+$Y338,$Y338)</f>
        <v>929.84450000000004</v>
      </c>
      <c r="CO338" s="27">
        <f>IF($O338&gt;=CO$1,$S338+$Y338,$Y338)</f>
        <v>929.84450000000004</v>
      </c>
      <c r="CP338" s="27">
        <f>IF($O338&gt;=CP$1,$S338+$Y338,$Y338)</f>
        <v>929.84450000000004</v>
      </c>
      <c r="CQ338" s="27">
        <f>IF($O338&gt;=CQ$1,$S338+$Y338,$Y338)</f>
        <v>929.84450000000004</v>
      </c>
      <c r="CR338" s="27">
        <f>IF($O338&gt;=CR$1,$S338+$Y338,$Y338)</f>
        <v>929.84450000000004</v>
      </c>
      <c r="CS338" s="27">
        <f>IF($O338&gt;=CS$1,$S338+$Y338,$Y338)</f>
        <v>929.84450000000004</v>
      </c>
      <c r="CT338" s="27">
        <f>IF($O338&gt;=CT$1,$S338+$Y338,$Y338)</f>
        <v>929.84450000000004</v>
      </c>
      <c r="CU338" s="27">
        <f>IF($O338&gt;=CU$1,$S338+$Y338,$Y338)</f>
        <v>929.84450000000004</v>
      </c>
      <c r="CV338" s="27">
        <f>IF($O338&gt;=CV$1,$S338+$Y338,$Y338)</f>
        <v>929.84450000000004</v>
      </c>
      <c r="CW338" s="27">
        <f>IF($O338&gt;=CW$1,$S338+$Y338,$Y338)</f>
        <v>929.84450000000004</v>
      </c>
      <c r="CX338" s="27">
        <f>IF($O338&gt;=CX$1,$S338+$Y338,$Y338)</f>
        <v>929.84450000000004</v>
      </c>
      <c r="CY338" s="27">
        <f>IF($O338&gt;=CY$1,$S338+$Y338,$Y338)</f>
        <v>929.84450000000004</v>
      </c>
      <c r="CZ338" s="27">
        <f>IF($O338&gt;=CZ$1,$S338+$Y338,$Y338)</f>
        <v>929.84450000000004</v>
      </c>
      <c r="DA338" s="27">
        <f>IF($O338&gt;=DA$1,$S338+$Y338,$Y338)</f>
        <v>929.84450000000004</v>
      </c>
      <c r="DB338" s="27">
        <f>IF($O338&gt;=DB$1,$S338+$Y338,$Y338)</f>
        <v>929.84450000000004</v>
      </c>
      <c r="DC338" s="27">
        <f>IF($O338&gt;=DC$1,$S338+$Y338,$Y338)</f>
        <v>929.84450000000004</v>
      </c>
      <c r="DD338" s="27">
        <f>IF($O338&gt;=DD$1,$S338+$Y338,$Y338)</f>
        <v>929.84450000000004</v>
      </c>
      <c r="DE338" s="27">
        <f>IF($O338&gt;=DE$1,$S338+$Y338,$Y338)</f>
        <v>929.84450000000004</v>
      </c>
      <c r="DF338" s="27">
        <f>IF($O338&gt;=DF$1,$S338+$Y338,$Y338)</f>
        <v>929.84450000000004</v>
      </c>
      <c r="DG338" s="27">
        <f>IF($O338&gt;=DG$1,$S338+$Y338,$Y338)</f>
        <v>929.84450000000004</v>
      </c>
      <c r="DH338" s="27">
        <f>IF($O338&gt;=DH$1,$S338+$Y338,$Y338)</f>
        <v>929.84450000000004</v>
      </c>
      <c r="DI338" s="27">
        <f>IF($O338&gt;=DI$1,$S338+$Y338,$Y338)</f>
        <v>929.84450000000004</v>
      </c>
      <c r="DJ338" s="27">
        <f>IF($O338&gt;=DJ$1,$S338+$Y338,$Y338)</f>
        <v>929.84450000000004</v>
      </c>
      <c r="DK338" s="27">
        <f>IF($O338&gt;=DK$1,$S338+$Y338,$Y338)</f>
        <v>929.84450000000004</v>
      </c>
      <c r="DL338" s="27">
        <f>IF($O338&gt;=DL$1,$S338+$Y338,$Y338)</f>
        <v>929.84450000000004</v>
      </c>
      <c r="DM338" s="27">
        <f>IF($O338&gt;=DM$1,$S338+$Y338,$Y338)</f>
        <v>929.84450000000004</v>
      </c>
      <c r="DN338" s="27">
        <f>IF($O338&gt;=DN$1,$S338+$Y338,$Y338)</f>
        <v>929.84450000000004</v>
      </c>
      <c r="DO338" s="27">
        <f>IF($O338&gt;=DO$1,$S338+$Y338,$Y338)</f>
        <v>929.84450000000004</v>
      </c>
      <c r="DP338" s="27">
        <f>IF($O338&gt;=DP$1,$S338+$Y338,$Y338)</f>
        <v>929.84450000000004</v>
      </c>
      <c r="DQ338" s="27">
        <f>IF($O338&gt;=DQ$1,$S338+$Y338,$Y338)</f>
        <v>929.84450000000004</v>
      </c>
      <c r="DR338" s="27">
        <f>IF($O338&gt;=DR$1,$S338+$Y338,$Y338)</f>
        <v>929.84450000000004</v>
      </c>
      <c r="DS338" s="27">
        <f>IF($O338&gt;=DS$1,$S338+$Y338,$Y338)</f>
        <v>929.84450000000004</v>
      </c>
      <c r="DT338" s="27">
        <f>IF($O338&gt;=DT$1,$S338+$Y338,$Y338)</f>
        <v>929.84450000000004</v>
      </c>
      <c r="DU338" s="27">
        <f>IF($O338&gt;=DU$1,$S338+$Y338,$Y338)</f>
        <v>929.84450000000004</v>
      </c>
      <c r="DV338" s="27">
        <f>IF($O338&gt;=DV$1,$S338+$Y338,$Y338)</f>
        <v>929.84450000000004</v>
      </c>
      <c r="DW338" s="27">
        <f>IF($O338&gt;=DW$1,$S338+$Y338,$Y338)</f>
        <v>929.84450000000004</v>
      </c>
      <c r="DX338" s="27">
        <f>IF($O338&gt;=DX$1,$S338+$Y338,$Y338)</f>
        <v>929.84450000000004</v>
      </c>
      <c r="DY338" s="27">
        <f>IF($O338&gt;=DY$1,$S338+$Y338,$Y338)</f>
        <v>929.84450000000004</v>
      </c>
      <c r="DZ338" s="27">
        <f>IF($O338&gt;=DZ$1,$S338+$Y338,$Y338)</f>
        <v>929.84450000000004</v>
      </c>
      <c r="EA338" s="27">
        <f>IF($O338&gt;=EA$1,$S338+$Y338,$Y338)</f>
        <v>929.84450000000004</v>
      </c>
      <c r="EB338" s="27">
        <f>IF($O338&gt;=EB$1,$S338+$Y338,$Y338)</f>
        <v>929.84450000000004</v>
      </c>
      <c r="EC338" s="27">
        <f>IF($O338&gt;=EC$1,$S338+$Y338,$Y338)</f>
        <v>929.84450000000004</v>
      </c>
      <c r="ED338" s="27">
        <f>IF($O338&gt;=ED$1,$S338+$Y338,$Y338)</f>
        <v>929.84450000000004</v>
      </c>
      <c r="EE338" s="27">
        <f>IF($O338&gt;=EE$1,$S338+$Y338,$Y338)</f>
        <v>929.84450000000004</v>
      </c>
      <c r="EF338" s="27">
        <f>IF($O338&gt;=EF$1,$S338+$Y338,$Y338)</f>
        <v>929.84450000000004</v>
      </c>
      <c r="EG338" s="27">
        <f>IF($O338&gt;=EG$1,$S338+$Y338,$Y338)</f>
        <v>929.84450000000004</v>
      </c>
      <c r="EH338" s="27">
        <f>IF($O338&gt;=EH$1,$S338+$Y338,$Y338)</f>
        <v>929.84450000000004</v>
      </c>
      <c r="EI338" s="27">
        <f>IF($O338&gt;=EI$1,$S338+$Y338,$Y338)</f>
        <v>929.84450000000004</v>
      </c>
      <c r="EJ338" s="27">
        <f>IF($O338&gt;=EJ$1,$S338+$Y338,$Y338)</f>
        <v>929.84450000000004</v>
      </c>
      <c r="EK338" s="27">
        <f>IF($O338&gt;=EK$1,$S338+$Y338,$Y338)</f>
        <v>929.84450000000004</v>
      </c>
      <c r="EL338" s="27">
        <f>IF($O338&gt;=EL$1,$S338+$Y338,$Y338)</f>
        <v>929.84450000000004</v>
      </c>
      <c r="EM338" s="27">
        <f>IF($O338&gt;=EM$1,$S338+$Y338,$Y338)</f>
        <v>929.84450000000004</v>
      </c>
      <c r="EN338" s="27">
        <f>IF($O338&gt;=EN$1,$S338+$Y338,$Y338)</f>
        <v>929.84450000000004</v>
      </c>
      <c r="EO338" s="27">
        <f>IF($O338&gt;=EO$1,$S338+$Y338,$Y338)</f>
        <v>929.84450000000004</v>
      </c>
      <c r="EP338" s="27">
        <f>IF($O338&gt;=EP$1,$S338+$Y338,$Y338)</f>
        <v>929.84450000000004</v>
      </c>
      <c r="EQ338" s="27">
        <f>IF($O338&gt;=EQ$1,$S338+$Y338,$Y338)</f>
        <v>929.84450000000004</v>
      </c>
      <c r="ER338" s="27">
        <f>IF($O338&gt;=ER$1,$S338+$Y338,$Y338)</f>
        <v>929.84450000000004</v>
      </c>
      <c r="ES338" s="27">
        <f>IF($O338&gt;=ES$1,$S338+$Y338,$Y338)</f>
        <v>929.84450000000004</v>
      </c>
      <c r="ET338" s="27">
        <f>IF($O338&gt;=ET$1,$S338+$Y338,$Y338)</f>
        <v>929.84450000000004</v>
      </c>
      <c r="EU338" s="27">
        <f>IF($O338&gt;=EU$1,$S338+$Y338,$Y338)</f>
        <v>929.84450000000004</v>
      </c>
      <c r="EV338" s="27">
        <f>IF($O338&gt;=EV$1,$S338,0)</f>
        <v>929.84450000000004</v>
      </c>
      <c r="EW338" s="27">
        <f>IF($O338&gt;=EW$1,$S338,0)</f>
        <v>929.84450000000004</v>
      </c>
      <c r="EX338" s="27">
        <f>IF($O338&gt;=EX$1,$S338,0)</f>
        <v>929.84450000000004</v>
      </c>
      <c r="EY338" s="27">
        <f>IF($O338&gt;=EY$1,$S338,0)</f>
        <v>929.84450000000004</v>
      </c>
      <c r="EZ338" s="27">
        <f>IF($O338&gt;=EZ$1,$S338,0)</f>
        <v>929.84450000000004</v>
      </c>
      <c r="FA338" s="27">
        <f>IF($O338&gt;=FA$1,$S338,0)</f>
        <v>929.84450000000004</v>
      </c>
      <c r="FB338" s="27">
        <f>IF($O338&gt;=FB$1,$S338,0)</f>
        <v>929.84450000000004</v>
      </c>
      <c r="FC338" s="27">
        <f>IF($O338&gt;=FC$1,$S338,0)</f>
        <v>929.84450000000004</v>
      </c>
      <c r="FD338" s="27">
        <f>IF($O338&gt;=FD$1,$S338,0)</f>
        <v>929.84450000000004</v>
      </c>
      <c r="FE338" s="27">
        <f>IF($O338&gt;=FE$1,$S338,0)</f>
        <v>929.84450000000004</v>
      </c>
      <c r="FF338" s="27">
        <f>IF($O338&gt;=FF$1,$S338,0)</f>
        <v>929.84450000000004</v>
      </c>
      <c r="FG338" s="27">
        <f>IF($O338&gt;=FG$1,$S338,0)</f>
        <v>929.84450000000004</v>
      </c>
      <c r="FH338" s="27">
        <f>IF($O338&gt;=FH$1,$S338,0)</f>
        <v>929.84450000000004</v>
      </c>
      <c r="FI338" s="27">
        <f>IF($O338&gt;=FI$1,$S338,0)</f>
        <v>929.84450000000004</v>
      </c>
      <c r="FJ338" s="27">
        <f>IF($O338&gt;=FJ$1,$S338,0)</f>
        <v>929.84450000000004</v>
      </c>
      <c r="FK338" s="27">
        <f>IF($O338&gt;=FK$1,$S338,0)</f>
        <v>929.84450000000004</v>
      </c>
      <c r="FL338" s="27">
        <f>IF($O338&gt;=FL$1,$S338,0)</f>
        <v>929.84450000000004</v>
      </c>
      <c r="FM338" s="27">
        <f>IF($O338&gt;=FM$1,$S338,0)</f>
        <v>929.84450000000004</v>
      </c>
      <c r="FN338" s="27">
        <f>IF($O338&gt;=FN$1,$S338,0)</f>
        <v>929.84450000000004</v>
      </c>
      <c r="FO338" s="27">
        <f>IF($O338&gt;=FO$1,$S338,0)</f>
        <v>929.84450000000004</v>
      </c>
      <c r="FP338" s="27">
        <f>IF($O338&gt;=FP$1,$S338,0)</f>
        <v>929.84450000000004</v>
      </c>
      <c r="FQ338" s="27">
        <f>IF($O338&gt;=FQ$1,$S338,0)</f>
        <v>929.84450000000004</v>
      </c>
      <c r="FR338" s="27">
        <f>IF($O338&gt;=FR$1,$S338,0)</f>
        <v>929.84450000000004</v>
      </c>
      <c r="FS338" s="27">
        <f>IF($O338&gt;=FS$1,$S338,0)</f>
        <v>929.84450000000004</v>
      </c>
      <c r="FT338" s="27">
        <f>IF($O338&gt;=FT$1,$S338,0)</f>
        <v>0</v>
      </c>
      <c r="FU338" s="27">
        <f>IF($O338&gt;=FU$1,$S338,0)</f>
        <v>0</v>
      </c>
      <c r="FV338" s="27">
        <f>IF($O338&gt;=FV$1,$S338,0)</f>
        <v>0</v>
      </c>
      <c r="FW338" s="27">
        <f>IF($O338&gt;=FW$1,$S338,0)</f>
        <v>0</v>
      </c>
      <c r="FX338" s="27">
        <f>IF($O338&gt;=FX$1,$S338,0)</f>
        <v>0</v>
      </c>
      <c r="FY338" s="27">
        <f>IF($O338&gt;=FY$1,$S338,0)</f>
        <v>0</v>
      </c>
      <c r="FZ338" s="27">
        <f>IF($O338&gt;=FZ$1,$S338,0)</f>
        <v>0</v>
      </c>
      <c r="GA338" s="27">
        <f>IF($O338&gt;=GA$1,$S338,0)</f>
        <v>0</v>
      </c>
      <c r="GB338" s="27">
        <f>IF($O338&gt;=GB$1,$S338,0)</f>
        <v>0</v>
      </c>
      <c r="GC338" s="27">
        <f>IF($O338&gt;=GC$1,$S338,0)</f>
        <v>0</v>
      </c>
      <c r="GD338" s="27">
        <f>IF($O338&gt;=GD$1,$S338,0)</f>
        <v>0</v>
      </c>
      <c r="GE338" s="27">
        <f>IF($O338&gt;=GE$1,$S338,0)</f>
        <v>0</v>
      </c>
      <c r="GF338" s="27">
        <f>IF($O338&gt;=GF$1,$S338,0)</f>
        <v>0</v>
      </c>
      <c r="GG338" s="27">
        <f>IF($O338&gt;=GG$1,$S338,0)</f>
        <v>0</v>
      </c>
      <c r="GH338" s="27">
        <f>IF($O338&gt;=GH$1,$S338,0)</f>
        <v>0</v>
      </c>
      <c r="GI338" s="27">
        <f>IF($O338&gt;=GI$1,$S338,0)</f>
        <v>0</v>
      </c>
      <c r="GJ338" s="27">
        <f>IF($O338&gt;=GJ$1,$S338,0)</f>
        <v>0</v>
      </c>
      <c r="GK338" s="27">
        <f>IF($O338&gt;=GK$1,$S338,0)</f>
        <v>0</v>
      </c>
      <c r="GL338" s="27">
        <f>IF($O338&gt;=GL$1,$S338,0)</f>
        <v>0</v>
      </c>
      <c r="GM338" s="27">
        <f>IF($O338&gt;=GM$1,$S338,0)</f>
        <v>0</v>
      </c>
      <c r="GN338" s="27">
        <f>IF($O338&gt;=GN$1,$S338,0)</f>
        <v>0</v>
      </c>
      <c r="GO338" s="27">
        <f>IF($O338&gt;=GO$1,$S338,0)</f>
        <v>0</v>
      </c>
      <c r="GP338" s="27">
        <f>IF($O338&gt;=GP$1,$S338,0)</f>
        <v>0</v>
      </c>
      <c r="GQ338" s="27">
        <f>IF($O338&gt;=GQ$1,$S338,0)</f>
        <v>0</v>
      </c>
      <c r="GR338" s="27">
        <f>IF($O338&gt;=GR$1,$S338,0)</f>
        <v>0</v>
      </c>
      <c r="GS338" s="27">
        <f>IF($O338&gt;=GS$1,$S338,0)</f>
        <v>0</v>
      </c>
      <c r="GT338" s="27">
        <f>IF($O338&gt;=GT$1,$S338,0)</f>
        <v>0</v>
      </c>
      <c r="GU338" s="27">
        <f>IF($O338&gt;=GU$1,$S338,0)</f>
        <v>0</v>
      </c>
      <c r="GV338" s="27">
        <f>IF($O338&gt;=GV$1,$S338,0)</f>
        <v>0</v>
      </c>
      <c r="GW338" s="27">
        <f>IF($O338&gt;=GW$1,$S338,0)</f>
        <v>0</v>
      </c>
      <c r="GX338" s="27">
        <f>IF($O338&gt;=GX$1,$S338,0)</f>
        <v>0</v>
      </c>
      <c r="GY338" s="27">
        <f>IF($O338&gt;=GY$1,$S338,0)</f>
        <v>0</v>
      </c>
      <c r="GZ338" s="27">
        <f>IF($O338&gt;=GZ$1,$S338,0)</f>
        <v>0</v>
      </c>
      <c r="HA338" s="27">
        <f>IF($O338&gt;=HA$1,$S338,0)</f>
        <v>0</v>
      </c>
      <c r="HB338" s="27">
        <f>IF($O338&gt;=HB$1,$S338,0)</f>
        <v>0</v>
      </c>
      <c r="HC338" s="27">
        <f>IF($O338&gt;=HC$1,$S338,0)</f>
        <v>0</v>
      </c>
    </row>
    <row r="339" spans="1:211">
      <c r="A339" s="3">
        <v>26492</v>
      </c>
      <c r="B339" s="3" t="s">
        <v>353</v>
      </c>
      <c r="C339" s="3" t="s">
        <v>107</v>
      </c>
      <c r="D339" s="3">
        <v>57</v>
      </c>
      <c r="E339" s="4">
        <v>31796</v>
      </c>
      <c r="F339" s="5">
        <v>31.438356164383563</v>
      </c>
      <c r="G339" s="3" t="s">
        <v>99</v>
      </c>
      <c r="H339" s="4">
        <v>22527</v>
      </c>
      <c r="I339" s="9" t="s">
        <v>826</v>
      </c>
      <c r="J339" s="5">
        <v>3451.62</v>
      </c>
      <c r="K339" s="31">
        <v>338</v>
      </c>
      <c r="L339" s="32">
        <v>31</v>
      </c>
      <c r="M339" s="33">
        <f>VLOOKUP(L339,FIND,3,TRUE)</f>
        <v>1.5</v>
      </c>
      <c r="N339" s="32">
        <f>IF(L339&gt;30,180,VLOOKUP(L339,TEMPO,2,FALSE))</f>
        <v>180</v>
      </c>
      <c r="O339" s="32">
        <f>IF(R339&gt;0,4,N339)</f>
        <v>180</v>
      </c>
      <c r="P339" s="96">
        <f>J339*M339*L339</f>
        <v>160500.33000000002</v>
      </c>
      <c r="Q339" s="96">
        <f>10934.45*2</f>
        <v>21868.9</v>
      </c>
      <c r="R339" s="96">
        <f>IF(P339&lt;=Q339,P339/4,0)</f>
        <v>0</v>
      </c>
      <c r="S339" s="5">
        <f>IF(P339&gt;=Q339,P339/N339,0)</f>
        <v>891.66850000000011</v>
      </c>
      <c r="T339" s="3"/>
      <c r="U339" s="3">
        <f>IF(T339="",1,0)</f>
        <v>1</v>
      </c>
      <c r="V339" s="3">
        <v>637</v>
      </c>
      <c r="W339" s="5">
        <v>0</v>
      </c>
      <c r="X339" s="5">
        <v>245.73</v>
      </c>
      <c r="Y339" s="5">
        <f>X339*W339</f>
        <v>0</v>
      </c>
      <c r="Z339" s="5">
        <v>400</v>
      </c>
      <c r="AA339" s="5">
        <f>S339+Y339+Z339</f>
        <v>1291.6685000000002</v>
      </c>
      <c r="AB339" s="39">
        <f>(J339/12+J339/12*1.3333333333+450/12+J339/30*6/12+J339)*1.3+Y339+Z339+153.9</f>
        <v>6037.0339333208694</v>
      </c>
      <c r="AC339" s="39" t="s">
        <v>107</v>
      </c>
      <c r="AD339" s="39">
        <f>J339*1.3+400+153.9</f>
        <v>5041.0059999999994</v>
      </c>
      <c r="AE339" s="39">
        <f>SUMIFS('CUSTO MENSAL FUNC NOVO'!H:H,'CUSTO MENSAL FUNC NOVO'!A:A,'VALORES MENSAIS'!AC339)</f>
        <v>3348.9422500000001</v>
      </c>
      <c r="AF339" s="27">
        <f>IF($R339&gt;0,$R339,$S339)+$Y339+$Z339</f>
        <v>1291.6685000000002</v>
      </c>
      <c r="AG339" s="27">
        <f>IF($R339&gt;0,$R339,$S339)+$Y339+$Z339</f>
        <v>1291.6685000000002</v>
      </c>
      <c r="AH339" s="27">
        <f>IF($R339&gt;0,$R339,$S339)+$Y339+$Z339</f>
        <v>1291.6685000000002</v>
      </c>
      <c r="AI339" s="27">
        <f>IF($R339&gt;0,$R339,$S339)+$Y339+$Z339</f>
        <v>1291.6685000000002</v>
      </c>
      <c r="AJ339" s="27">
        <f>IF($O339&gt;=AJ$1,$S339+$Y339+$Z339,$Y339+$Z339)</f>
        <v>1291.6685000000002</v>
      </c>
      <c r="AK339" s="27">
        <f>IF($O339&gt;=AK$1,$S339+$Y339+$Z339,$Y339+$Z339)</f>
        <v>1291.6685000000002</v>
      </c>
      <c r="AL339" s="27">
        <f>IF($O339&gt;=AL$1,$S339+$Y339+$Z339,$Y339+$Z339)</f>
        <v>1291.6685000000002</v>
      </c>
      <c r="AM339" s="27">
        <f>IF($O339&gt;=AM$1,$S339+$Y339+$Z339,$Y339+$Z339)</f>
        <v>1291.6685000000002</v>
      </c>
      <c r="AN339" s="27">
        <f>IF($O339&gt;=AN$1,$S339+$Y339+$Z339,$Y339+$Z339)</f>
        <v>1291.6685000000002</v>
      </c>
      <c r="AO339" s="27">
        <f>IF($O339&gt;=AO$1,$S339+$Y339+$Z339,$Y339+$Z339)</f>
        <v>1291.6685000000002</v>
      </c>
      <c r="AP339" s="27">
        <f>IF($O339&gt;=AP$1,$S339+$Y339+$Z339,$Y339+$Z339)</f>
        <v>1291.6685000000002</v>
      </c>
      <c r="AQ339" s="27">
        <f>IF($O339&gt;=AQ$1,$S339+$Y339+$Z339,$Y339+$Z339)</f>
        <v>1291.6685000000002</v>
      </c>
      <c r="AR339" s="27">
        <f>IF($O339&gt;=AR$1,$S339+$Y339+$Z339,$Y339+$Z339)</f>
        <v>1291.6685000000002</v>
      </c>
      <c r="AS339" s="27">
        <f>IF($O339&gt;=AS$1,$S339+$Y339+$Z339,$Y339+$Z339)</f>
        <v>1291.6685000000002</v>
      </c>
      <c r="AT339" s="27">
        <f>IF($O339&gt;=AT$1,$S339+$Y339+$Z339,$Y339+$Z339)</f>
        <v>1291.6685000000002</v>
      </c>
      <c r="AU339" s="27">
        <f>IF($O339&gt;=AU$1,$S339+$Y339+$Z339,$Y339+$Z339)</f>
        <v>1291.6685000000002</v>
      </c>
      <c r="AV339" s="27">
        <f>IF($O339&gt;=AV$1,$S339+$Y339+$Z339,$Y339+$Z339)</f>
        <v>1291.6685000000002</v>
      </c>
      <c r="AW339" s="27">
        <f>IF($O339&gt;=AW$1,$S339+$Y339+$Z339,$Y339+$Z339)</f>
        <v>1291.6685000000002</v>
      </c>
      <c r="AX339" s="27">
        <f>IF($O339&gt;=AX$1,$S339+$Y339+$Z339,$Y339+$Z339)</f>
        <v>1291.6685000000002</v>
      </c>
      <c r="AY339" s="27">
        <f>IF($O339&gt;=AY$1,$S339+$Y339+$Z339,$Y339+$Z339)</f>
        <v>1291.6685000000002</v>
      </c>
      <c r="AZ339" s="27">
        <f>IF($O339&gt;=AZ$1,$S339+$Y339+$Z339,$Y339+$Z339)</f>
        <v>1291.6685000000002</v>
      </c>
      <c r="BA339" s="27">
        <f>IF($O339&gt;=BA$1,$S339+$Y339+$Z339,$Y339+$Z339)</f>
        <v>1291.6685000000002</v>
      </c>
      <c r="BB339" s="27">
        <f>IF($O339&gt;=BB$1,$S339+$Y339+$Z339,$Y339+$Z339)</f>
        <v>1291.6685000000002</v>
      </c>
      <c r="BC339" s="27">
        <f>IF($O339&gt;=BC$1,$S339+$Y339+$Z339,$Y339+$Z339)</f>
        <v>1291.6685000000002</v>
      </c>
      <c r="BD339" s="27">
        <f>IF($O339&gt;=BD$1,$S339+$Y339+$Z339,$Y339+$Z339)</f>
        <v>1291.6685000000002</v>
      </c>
      <c r="BE339" s="27">
        <f>IF($O339&gt;=BE$1,$S339+$Y339+$Z339,$Y339+$Z339)</f>
        <v>1291.6685000000002</v>
      </c>
      <c r="BF339" s="27">
        <f>IF($O339&gt;=BF$1,$S339+$Y339+$Z339,$Y339+$Z339)</f>
        <v>1291.6685000000002</v>
      </c>
      <c r="BG339" s="27">
        <f>IF($O339&gt;=BG$1,$S339+$Y339+$Z339,$Y339+$Z339)</f>
        <v>1291.6685000000002</v>
      </c>
      <c r="BH339" s="27">
        <f>IF($O339&gt;=BH$1,$S339+$Y339+$Z339,$Y339+$Z339)</f>
        <v>1291.6685000000002</v>
      </c>
      <c r="BI339" s="27">
        <f>IF($O339&gt;=BI$1,$S339+$Y339+$Z339,$Y339+$Z339)</f>
        <v>1291.6685000000002</v>
      </c>
      <c r="BJ339" s="27">
        <f>IF($O339&gt;=BJ$1,$S339+$Y339+$Z339,$Y339+$Z339)</f>
        <v>1291.6685000000002</v>
      </c>
      <c r="BK339" s="27">
        <f>IF($O339&gt;=BK$1,$S339+$Y339+$Z339,$Y339+$Z339)</f>
        <v>1291.6685000000002</v>
      </c>
      <c r="BL339" s="27">
        <f>IF($O339&gt;=BL$1,$S339+$Y339+$Z339,$Y339+$Z339)</f>
        <v>1291.6685000000002</v>
      </c>
      <c r="BM339" s="27">
        <f>IF($O339&gt;=BM$1,$S339+$Y339+$Z339,$Y339+$Z339)</f>
        <v>1291.6685000000002</v>
      </c>
      <c r="BN339" s="27">
        <f>IF($O339&gt;=BN$1,$S339+$Y339+$Z339,$Y339+$Z339)</f>
        <v>1291.6685000000002</v>
      </c>
      <c r="BO339" s="27">
        <f>IF($O339&gt;=BO$1,$S339+$Y339+$Z339,$Y339+$Z339)</f>
        <v>1291.6685000000002</v>
      </c>
      <c r="BP339" s="27">
        <f>IF($O339&gt;=BP$1,$S339+$Y339+$Z339,$Y339+$Z339)</f>
        <v>1291.6685000000002</v>
      </c>
      <c r="BQ339" s="27">
        <f>IF($O339&gt;=BQ$1,$S339+$Y339+$Z339,$Y339+$Z339)</f>
        <v>1291.6685000000002</v>
      </c>
      <c r="BR339" s="27">
        <f>IF($O339&gt;=BR$1,$S339+$Y339+$Z339,$Y339+$Z339)</f>
        <v>1291.6685000000002</v>
      </c>
      <c r="BS339" s="27">
        <f>IF($O339&gt;=BS$1,$S339+$Y339+$Z339,$Y339+$Z339)</f>
        <v>1291.6685000000002</v>
      </c>
      <c r="BT339" s="27">
        <f>IF($O339&gt;=BT$1,$S339+$Y339+$Z339,$Y339+$Z339)</f>
        <v>1291.6685000000002</v>
      </c>
      <c r="BU339" s="27">
        <f>IF($O339&gt;=BU$1,$S339+$Y339+$Z339,$Y339+$Z339)</f>
        <v>1291.6685000000002</v>
      </c>
      <c r="BV339" s="27">
        <f>IF($O339&gt;=BV$1,$S339+$Y339+$Z339,$Y339+$Z339)</f>
        <v>1291.6685000000002</v>
      </c>
      <c r="BW339" s="27">
        <f>IF($O339&gt;=BW$1,$S339+$Y339+$Z339,$Y339+$Z339)</f>
        <v>1291.6685000000002</v>
      </c>
      <c r="BX339" s="27">
        <f>IF($O339&gt;=BX$1,$S339+$Y339+$Z339,$Y339+$Z339)</f>
        <v>1291.6685000000002</v>
      </c>
      <c r="BY339" s="27">
        <f>IF($O339&gt;=BY$1,$S339+$Y339+$Z339,$Y339+$Z339)</f>
        <v>1291.6685000000002</v>
      </c>
      <c r="BZ339" s="27">
        <f>IF($O339&gt;=BZ$1,$S339+$Y339+$Z339,$Y339+$Z339)</f>
        <v>1291.6685000000002</v>
      </c>
      <c r="CA339" s="27">
        <f>IF($O339&gt;=CA$1,$S339+$Y339+$Z339,$Y339+$Z339)</f>
        <v>1291.6685000000002</v>
      </c>
      <c r="CB339" s="27">
        <f>IF($O339&gt;=CB$1,$S339+$Y339+$Z339,$Y339+$Z339)</f>
        <v>1291.6685000000002</v>
      </c>
      <c r="CC339" s="27">
        <f>IF($O339&gt;=CC$1,$S339+$Y339+$Z339,$Y339+$Z339)</f>
        <v>1291.6685000000002</v>
      </c>
      <c r="CD339" s="27">
        <f>IF($O339&gt;=CD$1,$S339+$Y339+$Z339,$Y339+$Z339)</f>
        <v>1291.6685000000002</v>
      </c>
      <c r="CE339" s="27">
        <f>IF($O339&gt;=CE$1,$S339+$Y339+$Z339,$Y339+$Z339)</f>
        <v>1291.6685000000002</v>
      </c>
      <c r="CF339" s="27">
        <f>IF($O339&gt;=CF$1,$S339+$Y339+$Z339,$Y339+$Z339)</f>
        <v>1291.6685000000002</v>
      </c>
      <c r="CG339" s="27">
        <f>IF($O339&gt;=CG$1,$S339+$Y339+$Z339,$Y339+$Z339)</f>
        <v>1291.6685000000002</v>
      </c>
      <c r="CH339" s="27">
        <f>IF($O339&gt;=CH$1,$S339+$Y339+$Z339,$Y339+$Z339)</f>
        <v>1291.6685000000002</v>
      </c>
      <c r="CI339" s="27">
        <f>IF($O339&gt;=CI$1,$S339+$Y339+$Z339,$Y339+$Z339)</f>
        <v>1291.6685000000002</v>
      </c>
      <c r="CJ339" s="27">
        <f>IF($O339&gt;=CJ$1,$S339+$Y339+$Z339,$Y339+$Z339)</f>
        <v>1291.6685000000002</v>
      </c>
      <c r="CK339" s="27">
        <f>IF($O339&gt;=CK$1,$S339+$Y339+$Z339,$Y339+$Z339)</f>
        <v>1291.6685000000002</v>
      </c>
      <c r="CL339" s="27">
        <f>IF($O339&gt;=CL$1,$S339+$Y339+$Z339,$Y339+$Z339)</f>
        <v>1291.6685000000002</v>
      </c>
      <c r="CM339" s="27">
        <f>IF($O339&gt;=CM$1,$S339+$Y339+$Z339,$Y339+$Z339)</f>
        <v>1291.6685000000002</v>
      </c>
      <c r="CN339" s="27">
        <f>IF($O339&gt;=CN$1,$S339+$Y339,$Y339)</f>
        <v>891.66850000000011</v>
      </c>
      <c r="CO339" s="27">
        <f>IF($O339&gt;=CO$1,$S339+$Y339,$Y339)</f>
        <v>891.66850000000011</v>
      </c>
      <c r="CP339" s="27">
        <f>IF($O339&gt;=CP$1,$S339+$Y339,$Y339)</f>
        <v>891.66850000000011</v>
      </c>
      <c r="CQ339" s="27">
        <f>IF($O339&gt;=CQ$1,$S339+$Y339,$Y339)</f>
        <v>891.66850000000011</v>
      </c>
      <c r="CR339" s="27">
        <f>IF($O339&gt;=CR$1,$S339+$Y339,$Y339)</f>
        <v>891.66850000000011</v>
      </c>
      <c r="CS339" s="27">
        <f>IF($O339&gt;=CS$1,$S339+$Y339,$Y339)</f>
        <v>891.66850000000011</v>
      </c>
      <c r="CT339" s="27">
        <f>IF($O339&gt;=CT$1,$S339+$Y339,$Y339)</f>
        <v>891.66850000000011</v>
      </c>
      <c r="CU339" s="27">
        <f>IF($O339&gt;=CU$1,$S339+$Y339,$Y339)</f>
        <v>891.66850000000011</v>
      </c>
      <c r="CV339" s="27">
        <f>IF($O339&gt;=CV$1,$S339+$Y339,$Y339)</f>
        <v>891.66850000000011</v>
      </c>
      <c r="CW339" s="27">
        <f>IF($O339&gt;=CW$1,$S339+$Y339,$Y339)</f>
        <v>891.66850000000011</v>
      </c>
      <c r="CX339" s="27">
        <f>IF($O339&gt;=CX$1,$S339+$Y339,$Y339)</f>
        <v>891.66850000000011</v>
      </c>
      <c r="CY339" s="27">
        <f>IF($O339&gt;=CY$1,$S339+$Y339,$Y339)</f>
        <v>891.66850000000011</v>
      </c>
      <c r="CZ339" s="27">
        <f>IF($O339&gt;=CZ$1,$S339+$Y339,$Y339)</f>
        <v>891.66850000000011</v>
      </c>
      <c r="DA339" s="27">
        <f>IF($O339&gt;=DA$1,$S339+$Y339,$Y339)</f>
        <v>891.66850000000011</v>
      </c>
      <c r="DB339" s="27">
        <f>IF($O339&gt;=DB$1,$S339+$Y339,$Y339)</f>
        <v>891.66850000000011</v>
      </c>
      <c r="DC339" s="27">
        <f>IF($O339&gt;=DC$1,$S339+$Y339,$Y339)</f>
        <v>891.66850000000011</v>
      </c>
      <c r="DD339" s="27">
        <f>IF($O339&gt;=DD$1,$S339+$Y339,$Y339)</f>
        <v>891.66850000000011</v>
      </c>
      <c r="DE339" s="27">
        <f>IF($O339&gt;=DE$1,$S339+$Y339,$Y339)</f>
        <v>891.66850000000011</v>
      </c>
      <c r="DF339" s="27">
        <f>IF($O339&gt;=DF$1,$S339+$Y339,$Y339)</f>
        <v>891.66850000000011</v>
      </c>
      <c r="DG339" s="27">
        <f>IF($O339&gt;=DG$1,$S339+$Y339,$Y339)</f>
        <v>891.66850000000011</v>
      </c>
      <c r="DH339" s="27">
        <f>IF($O339&gt;=DH$1,$S339+$Y339,$Y339)</f>
        <v>891.66850000000011</v>
      </c>
      <c r="DI339" s="27">
        <f>IF($O339&gt;=DI$1,$S339+$Y339,$Y339)</f>
        <v>891.66850000000011</v>
      </c>
      <c r="DJ339" s="27">
        <f>IF($O339&gt;=DJ$1,$S339+$Y339,$Y339)</f>
        <v>891.66850000000011</v>
      </c>
      <c r="DK339" s="27">
        <f>IF($O339&gt;=DK$1,$S339+$Y339,$Y339)</f>
        <v>891.66850000000011</v>
      </c>
      <c r="DL339" s="27">
        <f>IF($O339&gt;=DL$1,$S339+$Y339,$Y339)</f>
        <v>891.66850000000011</v>
      </c>
      <c r="DM339" s="27">
        <f>IF($O339&gt;=DM$1,$S339+$Y339,$Y339)</f>
        <v>891.66850000000011</v>
      </c>
      <c r="DN339" s="27">
        <f>IF($O339&gt;=DN$1,$S339+$Y339,$Y339)</f>
        <v>891.66850000000011</v>
      </c>
      <c r="DO339" s="27">
        <f>IF($O339&gt;=DO$1,$S339+$Y339,$Y339)</f>
        <v>891.66850000000011</v>
      </c>
      <c r="DP339" s="27">
        <f>IF($O339&gt;=DP$1,$S339+$Y339,$Y339)</f>
        <v>891.66850000000011</v>
      </c>
      <c r="DQ339" s="27">
        <f>IF($O339&gt;=DQ$1,$S339+$Y339,$Y339)</f>
        <v>891.66850000000011</v>
      </c>
      <c r="DR339" s="27">
        <f>IF($O339&gt;=DR$1,$S339+$Y339,$Y339)</f>
        <v>891.66850000000011</v>
      </c>
      <c r="DS339" s="27">
        <f>IF($O339&gt;=DS$1,$S339+$Y339,$Y339)</f>
        <v>891.66850000000011</v>
      </c>
      <c r="DT339" s="27">
        <f>IF($O339&gt;=DT$1,$S339+$Y339,$Y339)</f>
        <v>891.66850000000011</v>
      </c>
      <c r="DU339" s="27">
        <f>IF($O339&gt;=DU$1,$S339+$Y339,$Y339)</f>
        <v>891.66850000000011</v>
      </c>
      <c r="DV339" s="27">
        <f>IF($O339&gt;=DV$1,$S339+$Y339,$Y339)</f>
        <v>891.66850000000011</v>
      </c>
      <c r="DW339" s="27">
        <f>IF($O339&gt;=DW$1,$S339+$Y339,$Y339)</f>
        <v>891.66850000000011</v>
      </c>
      <c r="DX339" s="27">
        <f>IF($O339&gt;=DX$1,$S339+$Y339,$Y339)</f>
        <v>891.66850000000011</v>
      </c>
      <c r="DY339" s="27">
        <f>IF($O339&gt;=DY$1,$S339+$Y339,$Y339)</f>
        <v>891.66850000000011</v>
      </c>
      <c r="DZ339" s="27">
        <f>IF($O339&gt;=DZ$1,$S339+$Y339,$Y339)</f>
        <v>891.66850000000011</v>
      </c>
      <c r="EA339" s="27">
        <f>IF($O339&gt;=EA$1,$S339+$Y339,$Y339)</f>
        <v>891.66850000000011</v>
      </c>
      <c r="EB339" s="27">
        <f>IF($O339&gt;=EB$1,$S339+$Y339,$Y339)</f>
        <v>891.66850000000011</v>
      </c>
      <c r="EC339" s="27">
        <f>IF($O339&gt;=EC$1,$S339+$Y339,$Y339)</f>
        <v>891.66850000000011</v>
      </c>
      <c r="ED339" s="27">
        <f>IF($O339&gt;=ED$1,$S339+$Y339,$Y339)</f>
        <v>891.66850000000011</v>
      </c>
      <c r="EE339" s="27">
        <f>IF($O339&gt;=EE$1,$S339+$Y339,$Y339)</f>
        <v>891.66850000000011</v>
      </c>
      <c r="EF339" s="27">
        <f>IF($O339&gt;=EF$1,$S339+$Y339,$Y339)</f>
        <v>891.66850000000011</v>
      </c>
      <c r="EG339" s="27">
        <f>IF($O339&gt;=EG$1,$S339+$Y339,$Y339)</f>
        <v>891.66850000000011</v>
      </c>
      <c r="EH339" s="27">
        <f>IF($O339&gt;=EH$1,$S339+$Y339,$Y339)</f>
        <v>891.66850000000011</v>
      </c>
      <c r="EI339" s="27">
        <f>IF($O339&gt;=EI$1,$S339+$Y339,$Y339)</f>
        <v>891.66850000000011</v>
      </c>
      <c r="EJ339" s="27">
        <f>IF($O339&gt;=EJ$1,$S339+$Y339,$Y339)</f>
        <v>891.66850000000011</v>
      </c>
      <c r="EK339" s="27">
        <f>IF($O339&gt;=EK$1,$S339+$Y339,$Y339)</f>
        <v>891.66850000000011</v>
      </c>
      <c r="EL339" s="27">
        <f>IF($O339&gt;=EL$1,$S339+$Y339,$Y339)</f>
        <v>891.66850000000011</v>
      </c>
      <c r="EM339" s="27">
        <f>IF($O339&gt;=EM$1,$S339+$Y339,$Y339)</f>
        <v>891.66850000000011</v>
      </c>
      <c r="EN339" s="27">
        <f>IF($O339&gt;=EN$1,$S339+$Y339,$Y339)</f>
        <v>891.66850000000011</v>
      </c>
      <c r="EO339" s="27">
        <f>IF($O339&gt;=EO$1,$S339+$Y339,$Y339)</f>
        <v>891.66850000000011</v>
      </c>
      <c r="EP339" s="27">
        <f>IF($O339&gt;=EP$1,$S339+$Y339,$Y339)</f>
        <v>891.66850000000011</v>
      </c>
      <c r="EQ339" s="27">
        <f>IF($O339&gt;=EQ$1,$S339+$Y339,$Y339)</f>
        <v>891.66850000000011</v>
      </c>
      <c r="ER339" s="27">
        <f>IF($O339&gt;=ER$1,$S339+$Y339,$Y339)</f>
        <v>891.66850000000011</v>
      </c>
      <c r="ES339" s="27">
        <f>IF($O339&gt;=ES$1,$S339+$Y339,$Y339)</f>
        <v>891.66850000000011</v>
      </c>
      <c r="ET339" s="27">
        <f>IF($O339&gt;=ET$1,$S339+$Y339,$Y339)</f>
        <v>891.66850000000011</v>
      </c>
      <c r="EU339" s="27">
        <f>IF($O339&gt;=EU$1,$S339+$Y339,$Y339)</f>
        <v>891.66850000000011</v>
      </c>
      <c r="EV339" s="27">
        <f>IF($O339&gt;=EV$1,$S339,0)</f>
        <v>891.66850000000011</v>
      </c>
      <c r="EW339" s="27">
        <f>IF($O339&gt;=EW$1,$S339,0)</f>
        <v>891.66850000000011</v>
      </c>
      <c r="EX339" s="27">
        <f>IF($O339&gt;=EX$1,$S339,0)</f>
        <v>891.66850000000011</v>
      </c>
      <c r="EY339" s="27">
        <f>IF($O339&gt;=EY$1,$S339,0)</f>
        <v>891.66850000000011</v>
      </c>
      <c r="EZ339" s="27">
        <f>IF($O339&gt;=EZ$1,$S339,0)</f>
        <v>891.66850000000011</v>
      </c>
      <c r="FA339" s="27">
        <f>IF($O339&gt;=FA$1,$S339,0)</f>
        <v>891.66850000000011</v>
      </c>
      <c r="FB339" s="27">
        <f>IF($O339&gt;=FB$1,$S339,0)</f>
        <v>891.66850000000011</v>
      </c>
      <c r="FC339" s="27">
        <f>IF($O339&gt;=FC$1,$S339,0)</f>
        <v>891.66850000000011</v>
      </c>
      <c r="FD339" s="27">
        <f>IF($O339&gt;=FD$1,$S339,0)</f>
        <v>891.66850000000011</v>
      </c>
      <c r="FE339" s="27">
        <f>IF($O339&gt;=FE$1,$S339,0)</f>
        <v>891.66850000000011</v>
      </c>
      <c r="FF339" s="27">
        <f>IF($O339&gt;=FF$1,$S339,0)</f>
        <v>891.66850000000011</v>
      </c>
      <c r="FG339" s="27">
        <f>IF($O339&gt;=FG$1,$S339,0)</f>
        <v>891.66850000000011</v>
      </c>
      <c r="FH339" s="27">
        <f>IF($O339&gt;=FH$1,$S339,0)</f>
        <v>891.66850000000011</v>
      </c>
      <c r="FI339" s="27">
        <f>IF($O339&gt;=FI$1,$S339,0)</f>
        <v>891.66850000000011</v>
      </c>
      <c r="FJ339" s="27">
        <f>IF($O339&gt;=FJ$1,$S339,0)</f>
        <v>891.66850000000011</v>
      </c>
      <c r="FK339" s="27">
        <f>IF($O339&gt;=FK$1,$S339,0)</f>
        <v>891.66850000000011</v>
      </c>
      <c r="FL339" s="27">
        <f>IF($O339&gt;=FL$1,$S339,0)</f>
        <v>891.66850000000011</v>
      </c>
      <c r="FM339" s="27">
        <f>IF($O339&gt;=FM$1,$S339,0)</f>
        <v>891.66850000000011</v>
      </c>
      <c r="FN339" s="27">
        <f>IF($O339&gt;=FN$1,$S339,0)</f>
        <v>891.66850000000011</v>
      </c>
      <c r="FO339" s="27">
        <f>IF($O339&gt;=FO$1,$S339,0)</f>
        <v>891.66850000000011</v>
      </c>
      <c r="FP339" s="27">
        <f>IF($O339&gt;=FP$1,$S339,0)</f>
        <v>891.66850000000011</v>
      </c>
      <c r="FQ339" s="27">
        <f>IF($O339&gt;=FQ$1,$S339,0)</f>
        <v>891.66850000000011</v>
      </c>
      <c r="FR339" s="27">
        <f>IF($O339&gt;=FR$1,$S339,0)</f>
        <v>891.66850000000011</v>
      </c>
      <c r="FS339" s="27">
        <f>IF($O339&gt;=FS$1,$S339,0)</f>
        <v>891.66850000000011</v>
      </c>
      <c r="FT339" s="27">
        <f>IF($O339&gt;=FT$1,$S339,0)</f>
        <v>891.66850000000011</v>
      </c>
      <c r="FU339" s="27">
        <f>IF($O339&gt;=FU$1,$S339,0)</f>
        <v>891.66850000000011</v>
      </c>
      <c r="FV339" s="27">
        <f>IF($O339&gt;=FV$1,$S339,0)</f>
        <v>891.66850000000011</v>
      </c>
      <c r="FW339" s="27">
        <f>IF($O339&gt;=FW$1,$S339,0)</f>
        <v>891.66850000000011</v>
      </c>
      <c r="FX339" s="27">
        <f>IF($O339&gt;=FX$1,$S339,0)</f>
        <v>891.66850000000011</v>
      </c>
      <c r="FY339" s="27">
        <f>IF($O339&gt;=FY$1,$S339,0)</f>
        <v>891.66850000000011</v>
      </c>
      <c r="FZ339" s="27">
        <f>IF($O339&gt;=FZ$1,$S339,0)</f>
        <v>891.66850000000011</v>
      </c>
      <c r="GA339" s="27">
        <f>IF($O339&gt;=GA$1,$S339,0)</f>
        <v>891.66850000000011</v>
      </c>
      <c r="GB339" s="27">
        <f>IF($O339&gt;=GB$1,$S339,0)</f>
        <v>891.66850000000011</v>
      </c>
      <c r="GC339" s="27">
        <f>IF($O339&gt;=GC$1,$S339,0)</f>
        <v>891.66850000000011</v>
      </c>
      <c r="GD339" s="27">
        <f>IF($O339&gt;=GD$1,$S339,0)</f>
        <v>891.66850000000011</v>
      </c>
      <c r="GE339" s="27">
        <f>IF($O339&gt;=GE$1,$S339,0)</f>
        <v>891.66850000000011</v>
      </c>
      <c r="GF339" s="27">
        <f>IF($O339&gt;=GF$1,$S339,0)</f>
        <v>891.66850000000011</v>
      </c>
      <c r="GG339" s="27">
        <f>IF($O339&gt;=GG$1,$S339,0)</f>
        <v>891.66850000000011</v>
      </c>
      <c r="GH339" s="27">
        <f>IF($O339&gt;=GH$1,$S339,0)</f>
        <v>891.66850000000011</v>
      </c>
      <c r="GI339" s="27">
        <f>IF($O339&gt;=GI$1,$S339,0)</f>
        <v>891.66850000000011</v>
      </c>
      <c r="GJ339" s="27">
        <f>IF($O339&gt;=GJ$1,$S339,0)</f>
        <v>891.66850000000011</v>
      </c>
      <c r="GK339" s="27">
        <f>IF($O339&gt;=GK$1,$S339,0)</f>
        <v>891.66850000000011</v>
      </c>
      <c r="GL339" s="27">
        <f>IF($O339&gt;=GL$1,$S339,0)</f>
        <v>891.66850000000011</v>
      </c>
      <c r="GM339" s="27">
        <f>IF($O339&gt;=GM$1,$S339,0)</f>
        <v>891.66850000000011</v>
      </c>
      <c r="GN339" s="27">
        <f>IF($O339&gt;=GN$1,$S339,0)</f>
        <v>891.66850000000011</v>
      </c>
      <c r="GO339" s="27">
        <f>IF($O339&gt;=GO$1,$S339,0)</f>
        <v>891.66850000000011</v>
      </c>
      <c r="GP339" s="27">
        <f>IF($O339&gt;=GP$1,$S339,0)</f>
        <v>891.66850000000011</v>
      </c>
      <c r="GQ339" s="27">
        <f>IF($O339&gt;=GQ$1,$S339,0)</f>
        <v>891.66850000000011</v>
      </c>
      <c r="GR339" s="27">
        <f>IF($O339&gt;=GR$1,$S339,0)</f>
        <v>891.66850000000011</v>
      </c>
      <c r="GS339" s="27">
        <f>IF($O339&gt;=GS$1,$S339,0)</f>
        <v>891.66850000000011</v>
      </c>
      <c r="GT339" s="27">
        <f>IF($O339&gt;=GT$1,$S339,0)</f>
        <v>891.66850000000011</v>
      </c>
      <c r="GU339" s="27">
        <f>IF($O339&gt;=GU$1,$S339,0)</f>
        <v>891.66850000000011</v>
      </c>
      <c r="GV339" s="27">
        <f>IF($O339&gt;=GV$1,$S339,0)</f>
        <v>891.66850000000011</v>
      </c>
      <c r="GW339" s="27">
        <f>IF($O339&gt;=GW$1,$S339,0)</f>
        <v>891.66850000000011</v>
      </c>
      <c r="GX339" s="27">
        <f>IF($O339&gt;=GX$1,$S339,0)</f>
        <v>891.66850000000011</v>
      </c>
      <c r="GY339" s="27">
        <f>IF($O339&gt;=GY$1,$S339,0)</f>
        <v>891.66850000000011</v>
      </c>
      <c r="GZ339" s="27">
        <f>IF($O339&gt;=GZ$1,$S339,0)</f>
        <v>891.66850000000011</v>
      </c>
      <c r="HA339" s="27">
        <f>IF($O339&gt;=HA$1,$S339,0)</f>
        <v>891.66850000000011</v>
      </c>
      <c r="HB339" s="27">
        <f>IF($O339&gt;=HB$1,$S339,0)</f>
        <v>891.66850000000011</v>
      </c>
      <c r="HC339" s="27">
        <f>IF($O339&gt;=HC$1,$S339,0)</f>
        <v>891.66850000000011</v>
      </c>
    </row>
    <row r="340" spans="1:211">
      <c r="A340" s="3">
        <v>6602</v>
      </c>
      <c r="B340" s="3" t="s">
        <v>368</v>
      </c>
      <c r="C340" s="3" t="s">
        <v>107</v>
      </c>
      <c r="D340" s="3">
        <v>60</v>
      </c>
      <c r="E340" s="4">
        <v>31476</v>
      </c>
      <c r="F340" s="5">
        <v>32.315068493150683</v>
      </c>
      <c r="G340" s="3" t="s">
        <v>99</v>
      </c>
      <c r="H340" s="4">
        <v>21451</v>
      </c>
      <c r="I340" s="9" t="s">
        <v>826</v>
      </c>
      <c r="J340" s="5">
        <v>3486.27</v>
      </c>
      <c r="K340" s="31">
        <v>338</v>
      </c>
      <c r="L340" s="32">
        <v>32</v>
      </c>
      <c r="M340" s="33">
        <f>VLOOKUP(L340,FIND,3,TRUE)</f>
        <v>1.5</v>
      </c>
      <c r="N340" s="32">
        <f>IF(L340&gt;30,180,VLOOKUP(L340,TEMPO,2,FALSE))</f>
        <v>180</v>
      </c>
      <c r="O340" s="32">
        <f>IF(R340&gt;0,4,N340)</f>
        <v>180</v>
      </c>
      <c r="P340" s="96">
        <f>J340*M340*L340</f>
        <v>167340.96</v>
      </c>
      <c r="Q340" s="96">
        <f>10934.45*2</f>
        <v>21868.9</v>
      </c>
      <c r="R340" s="96">
        <f>IF(P340&lt;=Q340,P340/4,0)</f>
        <v>0</v>
      </c>
      <c r="S340" s="5">
        <f>IF(P340&gt;=Q340,P340/N340,0)</f>
        <v>929.67199999999991</v>
      </c>
      <c r="T340" s="3"/>
      <c r="U340" s="3">
        <f>IF(T340="",1,0)</f>
        <v>1</v>
      </c>
      <c r="V340" s="3">
        <v>638</v>
      </c>
      <c r="W340" s="5">
        <v>0</v>
      </c>
      <c r="X340" s="5">
        <v>402.65</v>
      </c>
      <c r="Y340" s="5">
        <f>X340*W340</f>
        <v>0</v>
      </c>
      <c r="Z340" s="5">
        <v>400</v>
      </c>
      <c r="AA340" s="5">
        <f>S340+Y340+Z340</f>
        <v>1329.672</v>
      </c>
      <c r="AB340" s="39">
        <f>(J340/12+J340/12*1.3333333333+450/12+J340/30*6/12+J340)*1.3+Y340+Z340+153.9</f>
        <v>6091.5884333207441</v>
      </c>
      <c r="AC340" s="39" t="s">
        <v>107</v>
      </c>
      <c r="AD340" s="39">
        <f>J340*1.3+400+153.9</f>
        <v>5086.0509999999995</v>
      </c>
      <c r="AE340" s="39">
        <f>SUMIFS('CUSTO MENSAL FUNC NOVO'!H:H,'CUSTO MENSAL FUNC NOVO'!A:A,'VALORES MENSAIS'!AC340)</f>
        <v>3348.9422500000001</v>
      </c>
      <c r="AF340" s="27">
        <f>IF($R340&gt;0,$R340,$S340)+$Y340+$Z340</f>
        <v>1329.672</v>
      </c>
      <c r="AG340" s="27">
        <f>IF($R340&gt;0,$R340,$S340)+$Y340+$Z340</f>
        <v>1329.672</v>
      </c>
      <c r="AH340" s="27">
        <f>IF($R340&gt;0,$R340,$S340)+$Y340+$Z340</f>
        <v>1329.672</v>
      </c>
      <c r="AI340" s="27">
        <f>IF($R340&gt;0,$R340,$S340)+$Y340+$Z340</f>
        <v>1329.672</v>
      </c>
      <c r="AJ340" s="27">
        <f>IF($O340&gt;=AJ$1,$S340+$Y340+$Z340,$Y340+$Z340)</f>
        <v>1329.672</v>
      </c>
      <c r="AK340" s="27">
        <f>IF($O340&gt;=AK$1,$S340+$Y340+$Z340,$Y340+$Z340)</f>
        <v>1329.672</v>
      </c>
      <c r="AL340" s="27">
        <f>IF($O340&gt;=AL$1,$S340+$Y340+$Z340,$Y340+$Z340)</f>
        <v>1329.672</v>
      </c>
      <c r="AM340" s="27">
        <f>IF($O340&gt;=AM$1,$S340+$Y340+$Z340,$Y340+$Z340)</f>
        <v>1329.672</v>
      </c>
      <c r="AN340" s="27">
        <f>IF($O340&gt;=AN$1,$S340+$Y340+$Z340,$Y340+$Z340)</f>
        <v>1329.672</v>
      </c>
      <c r="AO340" s="27">
        <f>IF($O340&gt;=AO$1,$S340+$Y340+$Z340,$Y340+$Z340)</f>
        <v>1329.672</v>
      </c>
      <c r="AP340" s="27">
        <f>IF($O340&gt;=AP$1,$S340+$Y340+$Z340,$Y340+$Z340)</f>
        <v>1329.672</v>
      </c>
      <c r="AQ340" s="27">
        <f>IF($O340&gt;=AQ$1,$S340+$Y340+$Z340,$Y340+$Z340)</f>
        <v>1329.672</v>
      </c>
      <c r="AR340" s="27">
        <f>IF($O340&gt;=AR$1,$S340+$Y340+$Z340,$Y340+$Z340)</f>
        <v>1329.672</v>
      </c>
      <c r="AS340" s="27">
        <f>IF($O340&gt;=AS$1,$S340+$Y340+$Z340,$Y340+$Z340)</f>
        <v>1329.672</v>
      </c>
      <c r="AT340" s="27">
        <f>IF($O340&gt;=AT$1,$S340+$Y340+$Z340,$Y340+$Z340)</f>
        <v>1329.672</v>
      </c>
      <c r="AU340" s="27">
        <f>IF($O340&gt;=AU$1,$S340+$Y340+$Z340,$Y340+$Z340)</f>
        <v>1329.672</v>
      </c>
      <c r="AV340" s="27">
        <f>IF($O340&gt;=AV$1,$S340+$Y340+$Z340,$Y340+$Z340)</f>
        <v>1329.672</v>
      </c>
      <c r="AW340" s="27">
        <f>IF($O340&gt;=AW$1,$S340+$Y340+$Z340,$Y340+$Z340)</f>
        <v>1329.672</v>
      </c>
      <c r="AX340" s="27">
        <f>IF($O340&gt;=AX$1,$S340+$Y340+$Z340,$Y340+$Z340)</f>
        <v>1329.672</v>
      </c>
      <c r="AY340" s="27">
        <f>IF($O340&gt;=AY$1,$S340+$Y340+$Z340,$Y340+$Z340)</f>
        <v>1329.672</v>
      </c>
      <c r="AZ340" s="27">
        <f>IF($O340&gt;=AZ$1,$S340+$Y340+$Z340,$Y340+$Z340)</f>
        <v>1329.672</v>
      </c>
      <c r="BA340" s="27">
        <f>IF($O340&gt;=BA$1,$S340+$Y340+$Z340,$Y340+$Z340)</f>
        <v>1329.672</v>
      </c>
      <c r="BB340" s="27">
        <f>IF($O340&gt;=BB$1,$S340+$Y340+$Z340,$Y340+$Z340)</f>
        <v>1329.672</v>
      </c>
      <c r="BC340" s="27">
        <f>IF($O340&gt;=BC$1,$S340+$Y340+$Z340,$Y340+$Z340)</f>
        <v>1329.672</v>
      </c>
      <c r="BD340" s="27">
        <f>IF($O340&gt;=BD$1,$S340+$Y340+$Z340,$Y340+$Z340)</f>
        <v>1329.672</v>
      </c>
      <c r="BE340" s="27">
        <f>IF($O340&gt;=BE$1,$S340+$Y340+$Z340,$Y340+$Z340)</f>
        <v>1329.672</v>
      </c>
      <c r="BF340" s="27">
        <f>IF($O340&gt;=BF$1,$S340+$Y340+$Z340,$Y340+$Z340)</f>
        <v>1329.672</v>
      </c>
      <c r="BG340" s="27">
        <f>IF($O340&gt;=BG$1,$S340+$Y340+$Z340,$Y340+$Z340)</f>
        <v>1329.672</v>
      </c>
      <c r="BH340" s="27">
        <f>IF($O340&gt;=BH$1,$S340+$Y340+$Z340,$Y340+$Z340)</f>
        <v>1329.672</v>
      </c>
      <c r="BI340" s="27">
        <f>IF($O340&gt;=BI$1,$S340+$Y340+$Z340,$Y340+$Z340)</f>
        <v>1329.672</v>
      </c>
      <c r="BJ340" s="27">
        <f>IF($O340&gt;=BJ$1,$S340+$Y340+$Z340,$Y340+$Z340)</f>
        <v>1329.672</v>
      </c>
      <c r="BK340" s="27">
        <f>IF($O340&gt;=BK$1,$S340+$Y340+$Z340,$Y340+$Z340)</f>
        <v>1329.672</v>
      </c>
      <c r="BL340" s="27">
        <f>IF($O340&gt;=BL$1,$S340+$Y340+$Z340,$Y340+$Z340)</f>
        <v>1329.672</v>
      </c>
      <c r="BM340" s="27">
        <f>IF($O340&gt;=BM$1,$S340+$Y340+$Z340,$Y340+$Z340)</f>
        <v>1329.672</v>
      </c>
      <c r="BN340" s="27">
        <f>IF($O340&gt;=BN$1,$S340+$Y340+$Z340,$Y340+$Z340)</f>
        <v>1329.672</v>
      </c>
      <c r="BO340" s="27">
        <f>IF($O340&gt;=BO$1,$S340+$Y340+$Z340,$Y340+$Z340)</f>
        <v>1329.672</v>
      </c>
      <c r="BP340" s="27">
        <f>IF($O340&gt;=BP$1,$S340+$Y340+$Z340,$Y340+$Z340)</f>
        <v>1329.672</v>
      </c>
      <c r="BQ340" s="27">
        <f>IF($O340&gt;=BQ$1,$S340+$Y340+$Z340,$Y340+$Z340)</f>
        <v>1329.672</v>
      </c>
      <c r="BR340" s="27">
        <f>IF($O340&gt;=BR$1,$S340+$Y340+$Z340,$Y340+$Z340)</f>
        <v>1329.672</v>
      </c>
      <c r="BS340" s="27">
        <f>IF($O340&gt;=BS$1,$S340+$Y340+$Z340,$Y340+$Z340)</f>
        <v>1329.672</v>
      </c>
      <c r="BT340" s="27">
        <f>IF($O340&gt;=BT$1,$S340+$Y340+$Z340,$Y340+$Z340)</f>
        <v>1329.672</v>
      </c>
      <c r="BU340" s="27">
        <f>IF($O340&gt;=BU$1,$S340+$Y340+$Z340,$Y340+$Z340)</f>
        <v>1329.672</v>
      </c>
      <c r="BV340" s="27">
        <f>IF($O340&gt;=BV$1,$S340+$Y340+$Z340,$Y340+$Z340)</f>
        <v>1329.672</v>
      </c>
      <c r="BW340" s="27">
        <f>IF($O340&gt;=BW$1,$S340+$Y340+$Z340,$Y340+$Z340)</f>
        <v>1329.672</v>
      </c>
      <c r="BX340" s="27">
        <f>IF($O340&gt;=BX$1,$S340+$Y340+$Z340,$Y340+$Z340)</f>
        <v>1329.672</v>
      </c>
      <c r="BY340" s="27">
        <f>IF($O340&gt;=BY$1,$S340+$Y340+$Z340,$Y340+$Z340)</f>
        <v>1329.672</v>
      </c>
      <c r="BZ340" s="27">
        <f>IF($O340&gt;=BZ$1,$S340+$Y340+$Z340,$Y340+$Z340)</f>
        <v>1329.672</v>
      </c>
      <c r="CA340" s="27">
        <f>IF($O340&gt;=CA$1,$S340+$Y340+$Z340,$Y340+$Z340)</f>
        <v>1329.672</v>
      </c>
      <c r="CB340" s="27">
        <f>IF($O340&gt;=CB$1,$S340+$Y340+$Z340,$Y340+$Z340)</f>
        <v>1329.672</v>
      </c>
      <c r="CC340" s="27">
        <f>IF($O340&gt;=CC$1,$S340+$Y340+$Z340,$Y340+$Z340)</f>
        <v>1329.672</v>
      </c>
      <c r="CD340" s="27">
        <f>IF($O340&gt;=CD$1,$S340+$Y340+$Z340,$Y340+$Z340)</f>
        <v>1329.672</v>
      </c>
      <c r="CE340" s="27">
        <f>IF($O340&gt;=CE$1,$S340+$Y340+$Z340,$Y340+$Z340)</f>
        <v>1329.672</v>
      </c>
      <c r="CF340" s="27">
        <f>IF($O340&gt;=CF$1,$S340+$Y340+$Z340,$Y340+$Z340)</f>
        <v>1329.672</v>
      </c>
      <c r="CG340" s="27">
        <f>IF($O340&gt;=CG$1,$S340+$Y340+$Z340,$Y340+$Z340)</f>
        <v>1329.672</v>
      </c>
      <c r="CH340" s="27">
        <f>IF($O340&gt;=CH$1,$S340+$Y340+$Z340,$Y340+$Z340)</f>
        <v>1329.672</v>
      </c>
      <c r="CI340" s="27">
        <f>IF($O340&gt;=CI$1,$S340+$Y340+$Z340,$Y340+$Z340)</f>
        <v>1329.672</v>
      </c>
      <c r="CJ340" s="27">
        <f>IF($O340&gt;=CJ$1,$S340+$Y340+$Z340,$Y340+$Z340)</f>
        <v>1329.672</v>
      </c>
      <c r="CK340" s="27">
        <f>IF($O340&gt;=CK$1,$S340+$Y340+$Z340,$Y340+$Z340)</f>
        <v>1329.672</v>
      </c>
      <c r="CL340" s="27">
        <f>IF($O340&gt;=CL$1,$S340+$Y340+$Z340,$Y340+$Z340)</f>
        <v>1329.672</v>
      </c>
      <c r="CM340" s="27">
        <f>IF($O340&gt;=CM$1,$S340+$Y340+$Z340,$Y340+$Z340)</f>
        <v>1329.672</v>
      </c>
      <c r="CN340" s="27">
        <f>IF($O340&gt;=CN$1,$S340+$Y340,$Y340)</f>
        <v>929.67199999999991</v>
      </c>
      <c r="CO340" s="27">
        <f>IF($O340&gt;=CO$1,$S340+$Y340,$Y340)</f>
        <v>929.67199999999991</v>
      </c>
      <c r="CP340" s="27">
        <f>IF($O340&gt;=CP$1,$S340+$Y340,$Y340)</f>
        <v>929.67199999999991</v>
      </c>
      <c r="CQ340" s="27">
        <f>IF($O340&gt;=CQ$1,$S340+$Y340,$Y340)</f>
        <v>929.67199999999991</v>
      </c>
      <c r="CR340" s="27">
        <f>IF($O340&gt;=CR$1,$S340+$Y340,$Y340)</f>
        <v>929.67199999999991</v>
      </c>
      <c r="CS340" s="27">
        <f>IF($O340&gt;=CS$1,$S340+$Y340,$Y340)</f>
        <v>929.67199999999991</v>
      </c>
      <c r="CT340" s="27">
        <f>IF($O340&gt;=CT$1,$S340+$Y340,$Y340)</f>
        <v>929.67199999999991</v>
      </c>
      <c r="CU340" s="27">
        <f>IF($O340&gt;=CU$1,$S340+$Y340,$Y340)</f>
        <v>929.67199999999991</v>
      </c>
      <c r="CV340" s="27">
        <f>IF($O340&gt;=CV$1,$S340+$Y340,$Y340)</f>
        <v>929.67199999999991</v>
      </c>
      <c r="CW340" s="27">
        <f>IF($O340&gt;=CW$1,$S340+$Y340,$Y340)</f>
        <v>929.67199999999991</v>
      </c>
      <c r="CX340" s="27">
        <f>IF($O340&gt;=CX$1,$S340+$Y340,$Y340)</f>
        <v>929.67199999999991</v>
      </c>
      <c r="CY340" s="27">
        <f>IF($O340&gt;=CY$1,$S340+$Y340,$Y340)</f>
        <v>929.67199999999991</v>
      </c>
      <c r="CZ340" s="27">
        <f>IF($O340&gt;=CZ$1,$S340+$Y340,$Y340)</f>
        <v>929.67199999999991</v>
      </c>
      <c r="DA340" s="27">
        <f>IF($O340&gt;=DA$1,$S340+$Y340,$Y340)</f>
        <v>929.67199999999991</v>
      </c>
      <c r="DB340" s="27">
        <f>IF($O340&gt;=DB$1,$S340+$Y340,$Y340)</f>
        <v>929.67199999999991</v>
      </c>
      <c r="DC340" s="27">
        <f>IF($O340&gt;=DC$1,$S340+$Y340,$Y340)</f>
        <v>929.67199999999991</v>
      </c>
      <c r="DD340" s="27">
        <f>IF($O340&gt;=DD$1,$S340+$Y340,$Y340)</f>
        <v>929.67199999999991</v>
      </c>
      <c r="DE340" s="27">
        <f>IF($O340&gt;=DE$1,$S340+$Y340,$Y340)</f>
        <v>929.67199999999991</v>
      </c>
      <c r="DF340" s="27">
        <f>IF($O340&gt;=DF$1,$S340+$Y340,$Y340)</f>
        <v>929.67199999999991</v>
      </c>
      <c r="DG340" s="27">
        <f>IF($O340&gt;=DG$1,$S340+$Y340,$Y340)</f>
        <v>929.67199999999991</v>
      </c>
      <c r="DH340" s="27">
        <f>IF($O340&gt;=DH$1,$S340+$Y340,$Y340)</f>
        <v>929.67199999999991</v>
      </c>
      <c r="DI340" s="27">
        <f>IF($O340&gt;=DI$1,$S340+$Y340,$Y340)</f>
        <v>929.67199999999991</v>
      </c>
      <c r="DJ340" s="27">
        <f>IF($O340&gt;=DJ$1,$S340+$Y340,$Y340)</f>
        <v>929.67199999999991</v>
      </c>
      <c r="DK340" s="27">
        <f>IF($O340&gt;=DK$1,$S340+$Y340,$Y340)</f>
        <v>929.67199999999991</v>
      </c>
      <c r="DL340" s="27">
        <f>IF($O340&gt;=DL$1,$S340+$Y340,$Y340)</f>
        <v>929.67199999999991</v>
      </c>
      <c r="DM340" s="27">
        <f>IF($O340&gt;=DM$1,$S340+$Y340,$Y340)</f>
        <v>929.67199999999991</v>
      </c>
      <c r="DN340" s="27">
        <f>IF($O340&gt;=DN$1,$S340+$Y340,$Y340)</f>
        <v>929.67199999999991</v>
      </c>
      <c r="DO340" s="27">
        <f>IF($O340&gt;=DO$1,$S340+$Y340,$Y340)</f>
        <v>929.67199999999991</v>
      </c>
      <c r="DP340" s="27">
        <f>IF($O340&gt;=DP$1,$S340+$Y340,$Y340)</f>
        <v>929.67199999999991</v>
      </c>
      <c r="DQ340" s="27">
        <f>IF($O340&gt;=DQ$1,$S340+$Y340,$Y340)</f>
        <v>929.67199999999991</v>
      </c>
      <c r="DR340" s="27">
        <f>IF($O340&gt;=DR$1,$S340+$Y340,$Y340)</f>
        <v>929.67199999999991</v>
      </c>
      <c r="DS340" s="27">
        <f>IF($O340&gt;=DS$1,$S340+$Y340,$Y340)</f>
        <v>929.67199999999991</v>
      </c>
      <c r="DT340" s="27">
        <f>IF($O340&gt;=DT$1,$S340+$Y340,$Y340)</f>
        <v>929.67199999999991</v>
      </c>
      <c r="DU340" s="27">
        <f>IF($O340&gt;=DU$1,$S340+$Y340,$Y340)</f>
        <v>929.67199999999991</v>
      </c>
      <c r="DV340" s="27">
        <f>IF($O340&gt;=DV$1,$S340+$Y340,$Y340)</f>
        <v>929.67199999999991</v>
      </c>
      <c r="DW340" s="27">
        <f>IF($O340&gt;=DW$1,$S340+$Y340,$Y340)</f>
        <v>929.67199999999991</v>
      </c>
      <c r="DX340" s="27">
        <f>IF($O340&gt;=DX$1,$S340+$Y340,$Y340)</f>
        <v>929.67199999999991</v>
      </c>
      <c r="DY340" s="27">
        <f>IF($O340&gt;=DY$1,$S340+$Y340,$Y340)</f>
        <v>929.67199999999991</v>
      </c>
      <c r="DZ340" s="27">
        <f>IF($O340&gt;=DZ$1,$S340+$Y340,$Y340)</f>
        <v>929.67199999999991</v>
      </c>
      <c r="EA340" s="27">
        <f>IF($O340&gt;=EA$1,$S340+$Y340,$Y340)</f>
        <v>929.67199999999991</v>
      </c>
      <c r="EB340" s="27">
        <f>IF($O340&gt;=EB$1,$S340+$Y340,$Y340)</f>
        <v>929.67199999999991</v>
      </c>
      <c r="EC340" s="27">
        <f>IF($O340&gt;=EC$1,$S340+$Y340,$Y340)</f>
        <v>929.67199999999991</v>
      </c>
      <c r="ED340" s="27">
        <f>IF($O340&gt;=ED$1,$S340+$Y340,$Y340)</f>
        <v>929.67199999999991</v>
      </c>
      <c r="EE340" s="27">
        <f>IF($O340&gt;=EE$1,$S340+$Y340,$Y340)</f>
        <v>929.67199999999991</v>
      </c>
      <c r="EF340" s="27">
        <f>IF($O340&gt;=EF$1,$S340+$Y340,$Y340)</f>
        <v>929.67199999999991</v>
      </c>
      <c r="EG340" s="27">
        <f>IF($O340&gt;=EG$1,$S340+$Y340,$Y340)</f>
        <v>929.67199999999991</v>
      </c>
      <c r="EH340" s="27">
        <f>IF($O340&gt;=EH$1,$S340+$Y340,$Y340)</f>
        <v>929.67199999999991</v>
      </c>
      <c r="EI340" s="27">
        <f>IF($O340&gt;=EI$1,$S340+$Y340,$Y340)</f>
        <v>929.67199999999991</v>
      </c>
      <c r="EJ340" s="27">
        <f>IF($O340&gt;=EJ$1,$S340+$Y340,$Y340)</f>
        <v>929.67199999999991</v>
      </c>
      <c r="EK340" s="27">
        <f>IF($O340&gt;=EK$1,$S340+$Y340,$Y340)</f>
        <v>929.67199999999991</v>
      </c>
      <c r="EL340" s="27">
        <f>IF($O340&gt;=EL$1,$S340+$Y340,$Y340)</f>
        <v>929.67199999999991</v>
      </c>
      <c r="EM340" s="27">
        <f>IF($O340&gt;=EM$1,$S340+$Y340,$Y340)</f>
        <v>929.67199999999991</v>
      </c>
      <c r="EN340" s="27">
        <f>IF($O340&gt;=EN$1,$S340+$Y340,$Y340)</f>
        <v>929.67199999999991</v>
      </c>
      <c r="EO340" s="27">
        <f>IF($O340&gt;=EO$1,$S340+$Y340,$Y340)</f>
        <v>929.67199999999991</v>
      </c>
      <c r="EP340" s="27">
        <f>IF($O340&gt;=EP$1,$S340+$Y340,$Y340)</f>
        <v>929.67199999999991</v>
      </c>
      <c r="EQ340" s="27">
        <f>IF($O340&gt;=EQ$1,$S340+$Y340,$Y340)</f>
        <v>929.67199999999991</v>
      </c>
      <c r="ER340" s="27">
        <f>IF($O340&gt;=ER$1,$S340+$Y340,$Y340)</f>
        <v>929.67199999999991</v>
      </c>
      <c r="ES340" s="27">
        <f>IF($O340&gt;=ES$1,$S340+$Y340,$Y340)</f>
        <v>929.67199999999991</v>
      </c>
      <c r="ET340" s="27">
        <f>IF($O340&gt;=ET$1,$S340+$Y340,$Y340)</f>
        <v>929.67199999999991</v>
      </c>
      <c r="EU340" s="27">
        <f>IF($O340&gt;=EU$1,$S340+$Y340,$Y340)</f>
        <v>929.67199999999991</v>
      </c>
      <c r="EV340" s="27">
        <f>IF($O340&gt;=EV$1,$S340,0)</f>
        <v>929.67199999999991</v>
      </c>
      <c r="EW340" s="27">
        <f>IF($O340&gt;=EW$1,$S340,0)</f>
        <v>929.67199999999991</v>
      </c>
      <c r="EX340" s="27">
        <f>IF($O340&gt;=EX$1,$S340,0)</f>
        <v>929.67199999999991</v>
      </c>
      <c r="EY340" s="27">
        <f>IF($O340&gt;=EY$1,$S340,0)</f>
        <v>929.67199999999991</v>
      </c>
      <c r="EZ340" s="27">
        <f>IF($O340&gt;=EZ$1,$S340,0)</f>
        <v>929.67199999999991</v>
      </c>
      <c r="FA340" s="27">
        <f>IF($O340&gt;=FA$1,$S340,0)</f>
        <v>929.67199999999991</v>
      </c>
      <c r="FB340" s="27">
        <f>IF($O340&gt;=FB$1,$S340,0)</f>
        <v>929.67199999999991</v>
      </c>
      <c r="FC340" s="27">
        <f>IF($O340&gt;=FC$1,$S340,0)</f>
        <v>929.67199999999991</v>
      </c>
      <c r="FD340" s="27">
        <f>IF($O340&gt;=FD$1,$S340,0)</f>
        <v>929.67199999999991</v>
      </c>
      <c r="FE340" s="27">
        <f>IF($O340&gt;=FE$1,$S340,0)</f>
        <v>929.67199999999991</v>
      </c>
      <c r="FF340" s="27">
        <f>IF($O340&gt;=FF$1,$S340,0)</f>
        <v>929.67199999999991</v>
      </c>
      <c r="FG340" s="27">
        <f>IF($O340&gt;=FG$1,$S340,0)</f>
        <v>929.67199999999991</v>
      </c>
      <c r="FH340" s="27">
        <f>IF($O340&gt;=FH$1,$S340,0)</f>
        <v>929.67199999999991</v>
      </c>
      <c r="FI340" s="27">
        <f>IF($O340&gt;=FI$1,$S340,0)</f>
        <v>929.67199999999991</v>
      </c>
      <c r="FJ340" s="27">
        <f>IF($O340&gt;=FJ$1,$S340,0)</f>
        <v>929.67199999999991</v>
      </c>
      <c r="FK340" s="27">
        <f>IF($O340&gt;=FK$1,$S340,0)</f>
        <v>929.67199999999991</v>
      </c>
      <c r="FL340" s="27">
        <f>IF($O340&gt;=FL$1,$S340,0)</f>
        <v>929.67199999999991</v>
      </c>
      <c r="FM340" s="27">
        <f>IF($O340&gt;=FM$1,$S340,0)</f>
        <v>929.67199999999991</v>
      </c>
      <c r="FN340" s="27">
        <f>IF($O340&gt;=FN$1,$S340,0)</f>
        <v>929.67199999999991</v>
      </c>
      <c r="FO340" s="27">
        <f>IF($O340&gt;=FO$1,$S340,0)</f>
        <v>929.67199999999991</v>
      </c>
      <c r="FP340" s="27">
        <f>IF($O340&gt;=FP$1,$S340,0)</f>
        <v>929.67199999999991</v>
      </c>
      <c r="FQ340" s="27">
        <f>IF($O340&gt;=FQ$1,$S340,0)</f>
        <v>929.67199999999991</v>
      </c>
      <c r="FR340" s="27">
        <f>IF($O340&gt;=FR$1,$S340,0)</f>
        <v>929.67199999999991</v>
      </c>
      <c r="FS340" s="27">
        <f>IF($O340&gt;=FS$1,$S340,0)</f>
        <v>929.67199999999991</v>
      </c>
      <c r="FT340" s="27">
        <f>IF($O340&gt;=FT$1,$S340,0)</f>
        <v>929.67199999999991</v>
      </c>
      <c r="FU340" s="27">
        <f>IF($O340&gt;=FU$1,$S340,0)</f>
        <v>929.67199999999991</v>
      </c>
      <c r="FV340" s="27">
        <f>IF($O340&gt;=FV$1,$S340,0)</f>
        <v>929.67199999999991</v>
      </c>
      <c r="FW340" s="27">
        <f>IF($O340&gt;=FW$1,$S340,0)</f>
        <v>929.67199999999991</v>
      </c>
      <c r="FX340" s="27">
        <f>IF($O340&gt;=FX$1,$S340,0)</f>
        <v>929.67199999999991</v>
      </c>
      <c r="FY340" s="27">
        <f>IF($O340&gt;=FY$1,$S340,0)</f>
        <v>929.67199999999991</v>
      </c>
      <c r="FZ340" s="27">
        <f>IF($O340&gt;=FZ$1,$S340,0)</f>
        <v>929.67199999999991</v>
      </c>
      <c r="GA340" s="27">
        <f>IF($O340&gt;=GA$1,$S340,0)</f>
        <v>929.67199999999991</v>
      </c>
      <c r="GB340" s="27">
        <f>IF($O340&gt;=GB$1,$S340,0)</f>
        <v>929.67199999999991</v>
      </c>
      <c r="GC340" s="27">
        <f>IF($O340&gt;=GC$1,$S340,0)</f>
        <v>929.67199999999991</v>
      </c>
      <c r="GD340" s="27">
        <f>IF($O340&gt;=GD$1,$S340,0)</f>
        <v>929.67199999999991</v>
      </c>
      <c r="GE340" s="27">
        <f>IF($O340&gt;=GE$1,$S340,0)</f>
        <v>929.67199999999991</v>
      </c>
      <c r="GF340" s="27">
        <f>IF($O340&gt;=GF$1,$S340,0)</f>
        <v>929.67199999999991</v>
      </c>
      <c r="GG340" s="27">
        <f>IF($O340&gt;=GG$1,$S340,0)</f>
        <v>929.67199999999991</v>
      </c>
      <c r="GH340" s="27">
        <f>IF($O340&gt;=GH$1,$S340,0)</f>
        <v>929.67199999999991</v>
      </c>
      <c r="GI340" s="27">
        <f>IF($O340&gt;=GI$1,$S340,0)</f>
        <v>929.67199999999991</v>
      </c>
      <c r="GJ340" s="27">
        <f>IF($O340&gt;=GJ$1,$S340,0)</f>
        <v>929.67199999999991</v>
      </c>
      <c r="GK340" s="27">
        <f>IF($O340&gt;=GK$1,$S340,0)</f>
        <v>929.67199999999991</v>
      </c>
      <c r="GL340" s="27">
        <f>IF($O340&gt;=GL$1,$S340,0)</f>
        <v>929.67199999999991</v>
      </c>
      <c r="GM340" s="27">
        <f>IF($O340&gt;=GM$1,$S340,0)</f>
        <v>929.67199999999991</v>
      </c>
      <c r="GN340" s="27">
        <f>IF($O340&gt;=GN$1,$S340,0)</f>
        <v>929.67199999999991</v>
      </c>
      <c r="GO340" s="27">
        <f>IF($O340&gt;=GO$1,$S340,0)</f>
        <v>929.67199999999991</v>
      </c>
      <c r="GP340" s="27">
        <f>IF($O340&gt;=GP$1,$S340,0)</f>
        <v>929.67199999999991</v>
      </c>
      <c r="GQ340" s="27">
        <f>IF($O340&gt;=GQ$1,$S340,0)</f>
        <v>929.67199999999991</v>
      </c>
      <c r="GR340" s="27">
        <f>IF($O340&gt;=GR$1,$S340,0)</f>
        <v>929.67199999999991</v>
      </c>
      <c r="GS340" s="27">
        <f>IF($O340&gt;=GS$1,$S340,0)</f>
        <v>929.67199999999991</v>
      </c>
      <c r="GT340" s="27">
        <f>IF($O340&gt;=GT$1,$S340,0)</f>
        <v>929.67199999999991</v>
      </c>
      <c r="GU340" s="27">
        <f>IF($O340&gt;=GU$1,$S340,0)</f>
        <v>929.67199999999991</v>
      </c>
      <c r="GV340" s="27">
        <f>IF($O340&gt;=GV$1,$S340,0)</f>
        <v>929.67199999999991</v>
      </c>
      <c r="GW340" s="27">
        <f>IF($O340&gt;=GW$1,$S340,0)</f>
        <v>929.67199999999991</v>
      </c>
      <c r="GX340" s="27">
        <f>IF($O340&gt;=GX$1,$S340,0)</f>
        <v>929.67199999999991</v>
      </c>
      <c r="GY340" s="27">
        <f>IF($O340&gt;=GY$1,$S340,0)</f>
        <v>929.67199999999991</v>
      </c>
      <c r="GZ340" s="27">
        <f>IF($O340&gt;=GZ$1,$S340,0)</f>
        <v>929.67199999999991</v>
      </c>
      <c r="HA340" s="27">
        <f>IF($O340&gt;=HA$1,$S340,0)</f>
        <v>929.67199999999991</v>
      </c>
      <c r="HB340" s="27">
        <f>IF($O340&gt;=HB$1,$S340,0)</f>
        <v>929.67199999999991</v>
      </c>
      <c r="HC340" s="27">
        <f>IF($O340&gt;=HC$1,$S340,0)</f>
        <v>929.67199999999991</v>
      </c>
    </row>
    <row r="341" spans="1:211">
      <c r="A341" s="3">
        <v>86991</v>
      </c>
      <c r="B341" s="3" t="s">
        <v>174</v>
      </c>
      <c r="C341" s="3" t="s">
        <v>107</v>
      </c>
      <c r="D341" s="3">
        <v>47</v>
      </c>
      <c r="E341" s="4">
        <v>36927</v>
      </c>
      <c r="F341" s="5">
        <v>17.38082191780822</v>
      </c>
      <c r="G341" s="3" t="s">
        <v>99</v>
      </c>
      <c r="H341" s="4">
        <v>26094</v>
      </c>
      <c r="I341" s="9" t="s">
        <v>826</v>
      </c>
      <c r="J341" s="5">
        <v>1615.91</v>
      </c>
      <c r="K341" s="31">
        <v>338</v>
      </c>
      <c r="L341" s="32">
        <v>17</v>
      </c>
      <c r="M341" s="33">
        <f>VLOOKUP(L341,FIND,3,TRUE)</f>
        <v>1.2</v>
      </c>
      <c r="N341" s="32">
        <f>IF(L341&gt;30,180,VLOOKUP(L341,TEMPO,2,FALSE))</f>
        <v>102</v>
      </c>
      <c r="O341" s="32">
        <f>IF(R341&gt;0,4,N341)</f>
        <v>102</v>
      </c>
      <c r="P341" s="96">
        <f>J341*M341*L341</f>
        <v>32964.563999999998</v>
      </c>
      <c r="Q341" s="96">
        <f>10934.45*2</f>
        <v>21868.9</v>
      </c>
      <c r="R341" s="96">
        <f>IF(P341&lt;=Q341,P341/4,0)</f>
        <v>0</v>
      </c>
      <c r="S341" s="5">
        <f>IF(P341&gt;=Q341,P341/N341,0)</f>
        <v>323.18199999999996</v>
      </c>
      <c r="T341" s="3"/>
      <c r="U341" s="3">
        <f>IF(T341="",1,0)</f>
        <v>1</v>
      </c>
      <c r="V341" s="3">
        <v>618</v>
      </c>
      <c r="W341" s="5">
        <v>0</v>
      </c>
      <c r="X341" s="5">
        <v>164.39</v>
      </c>
      <c r="Y341" s="5">
        <f>X341*W341</f>
        <v>0</v>
      </c>
      <c r="Z341" s="5">
        <v>400</v>
      </c>
      <c r="AA341" s="5">
        <f>S341+Y341+Z341</f>
        <v>723.18200000000002</v>
      </c>
      <c r="AB341" s="39">
        <f>(J341/12+J341/12*1.3333333333+450/12+J341/30*6/12+J341)*1.3+Y341+Z341+153.9</f>
        <v>3146.8105222163872</v>
      </c>
      <c r="AC341" s="39" t="s">
        <v>107</v>
      </c>
      <c r="AD341" s="39">
        <f>J341*1.3+400+153.9</f>
        <v>2654.5830000000001</v>
      </c>
      <c r="AE341" s="39">
        <f>SUMIFS('CUSTO MENSAL FUNC NOVO'!H:H,'CUSTO MENSAL FUNC NOVO'!A:A,'VALORES MENSAIS'!AC341)</f>
        <v>3348.9422500000001</v>
      </c>
      <c r="AF341" s="27">
        <f>IF($R341&gt;0,$R341,$S341)+$Y341+$Z341</f>
        <v>723.18200000000002</v>
      </c>
      <c r="AG341" s="27">
        <f>IF($R341&gt;0,$R341,$S341)+$Y341+$Z341</f>
        <v>723.18200000000002</v>
      </c>
      <c r="AH341" s="27">
        <f>IF($R341&gt;0,$R341,$S341)+$Y341+$Z341</f>
        <v>723.18200000000002</v>
      </c>
      <c r="AI341" s="27">
        <f>IF($R341&gt;0,$R341,$S341)+$Y341+$Z341</f>
        <v>723.18200000000002</v>
      </c>
      <c r="AJ341" s="27">
        <f>IF($O341&gt;=AJ$1,$S341+$Y341+$Z341,$Y341+$Z341)</f>
        <v>723.18200000000002</v>
      </c>
      <c r="AK341" s="27">
        <f>IF($O341&gt;=AK$1,$S341+$Y341+$Z341,$Y341+$Z341)</f>
        <v>723.18200000000002</v>
      </c>
      <c r="AL341" s="27">
        <f>IF($O341&gt;=AL$1,$S341+$Y341+$Z341,$Y341+$Z341)</f>
        <v>723.18200000000002</v>
      </c>
      <c r="AM341" s="27">
        <f>IF($O341&gt;=AM$1,$S341+$Y341+$Z341,$Y341+$Z341)</f>
        <v>723.18200000000002</v>
      </c>
      <c r="AN341" s="27">
        <f>IF($O341&gt;=AN$1,$S341+$Y341+$Z341,$Y341+$Z341)</f>
        <v>723.18200000000002</v>
      </c>
      <c r="AO341" s="27">
        <f>IF($O341&gt;=AO$1,$S341+$Y341+$Z341,$Y341+$Z341)</f>
        <v>723.18200000000002</v>
      </c>
      <c r="AP341" s="27">
        <f>IF($O341&gt;=AP$1,$S341+$Y341+$Z341,$Y341+$Z341)</f>
        <v>723.18200000000002</v>
      </c>
      <c r="AQ341" s="27">
        <f>IF($O341&gt;=AQ$1,$S341+$Y341+$Z341,$Y341+$Z341)</f>
        <v>723.18200000000002</v>
      </c>
      <c r="AR341" s="27">
        <f>IF($O341&gt;=AR$1,$S341+$Y341+$Z341,$Y341+$Z341)</f>
        <v>723.18200000000002</v>
      </c>
      <c r="AS341" s="27">
        <f>IF($O341&gt;=AS$1,$S341+$Y341+$Z341,$Y341+$Z341)</f>
        <v>723.18200000000002</v>
      </c>
      <c r="AT341" s="27">
        <f>IF($O341&gt;=AT$1,$S341+$Y341+$Z341,$Y341+$Z341)</f>
        <v>723.18200000000002</v>
      </c>
      <c r="AU341" s="27">
        <f>IF($O341&gt;=AU$1,$S341+$Y341+$Z341,$Y341+$Z341)</f>
        <v>723.18200000000002</v>
      </c>
      <c r="AV341" s="27">
        <f>IF($O341&gt;=AV$1,$S341+$Y341+$Z341,$Y341+$Z341)</f>
        <v>723.18200000000002</v>
      </c>
      <c r="AW341" s="27">
        <f>IF($O341&gt;=AW$1,$S341+$Y341+$Z341,$Y341+$Z341)</f>
        <v>723.18200000000002</v>
      </c>
      <c r="AX341" s="27">
        <f>IF($O341&gt;=AX$1,$S341+$Y341+$Z341,$Y341+$Z341)</f>
        <v>723.18200000000002</v>
      </c>
      <c r="AY341" s="27">
        <f>IF($O341&gt;=AY$1,$S341+$Y341+$Z341,$Y341+$Z341)</f>
        <v>723.18200000000002</v>
      </c>
      <c r="AZ341" s="27">
        <f>IF($O341&gt;=AZ$1,$S341+$Y341+$Z341,$Y341+$Z341)</f>
        <v>723.18200000000002</v>
      </c>
      <c r="BA341" s="27">
        <f>IF($O341&gt;=BA$1,$S341+$Y341+$Z341,$Y341+$Z341)</f>
        <v>723.18200000000002</v>
      </c>
      <c r="BB341" s="27">
        <f>IF($O341&gt;=BB$1,$S341+$Y341+$Z341,$Y341+$Z341)</f>
        <v>723.18200000000002</v>
      </c>
      <c r="BC341" s="27">
        <f>IF($O341&gt;=BC$1,$S341+$Y341+$Z341,$Y341+$Z341)</f>
        <v>723.18200000000002</v>
      </c>
      <c r="BD341" s="27">
        <f>IF($O341&gt;=BD$1,$S341+$Y341+$Z341,$Y341+$Z341)</f>
        <v>723.18200000000002</v>
      </c>
      <c r="BE341" s="27">
        <f>IF($O341&gt;=BE$1,$S341+$Y341+$Z341,$Y341+$Z341)</f>
        <v>723.18200000000002</v>
      </c>
      <c r="BF341" s="27">
        <f>IF($O341&gt;=BF$1,$S341+$Y341+$Z341,$Y341+$Z341)</f>
        <v>723.18200000000002</v>
      </c>
      <c r="BG341" s="27">
        <f>IF($O341&gt;=BG$1,$S341+$Y341+$Z341,$Y341+$Z341)</f>
        <v>723.18200000000002</v>
      </c>
      <c r="BH341" s="27">
        <f>IF($O341&gt;=BH$1,$S341+$Y341+$Z341,$Y341+$Z341)</f>
        <v>723.18200000000002</v>
      </c>
      <c r="BI341" s="27">
        <f>IF($O341&gt;=BI$1,$S341+$Y341+$Z341,$Y341+$Z341)</f>
        <v>723.18200000000002</v>
      </c>
      <c r="BJ341" s="27">
        <f>IF($O341&gt;=BJ$1,$S341+$Y341+$Z341,$Y341+$Z341)</f>
        <v>723.18200000000002</v>
      </c>
      <c r="BK341" s="27">
        <f>IF($O341&gt;=BK$1,$S341+$Y341+$Z341,$Y341+$Z341)</f>
        <v>723.18200000000002</v>
      </c>
      <c r="BL341" s="27">
        <f>IF($O341&gt;=BL$1,$S341+$Y341+$Z341,$Y341+$Z341)</f>
        <v>723.18200000000002</v>
      </c>
      <c r="BM341" s="27">
        <f>IF($O341&gt;=BM$1,$S341+$Y341+$Z341,$Y341+$Z341)</f>
        <v>723.18200000000002</v>
      </c>
      <c r="BN341" s="27">
        <f>IF($O341&gt;=BN$1,$S341+$Y341+$Z341,$Y341+$Z341)</f>
        <v>723.18200000000002</v>
      </c>
      <c r="BO341" s="27">
        <f>IF($O341&gt;=BO$1,$S341+$Y341+$Z341,$Y341+$Z341)</f>
        <v>723.18200000000002</v>
      </c>
      <c r="BP341" s="27">
        <f>IF($O341&gt;=BP$1,$S341+$Y341+$Z341,$Y341+$Z341)</f>
        <v>723.18200000000002</v>
      </c>
      <c r="BQ341" s="27">
        <f>IF($O341&gt;=BQ$1,$S341+$Y341+$Z341,$Y341+$Z341)</f>
        <v>723.18200000000002</v>
      </c>
      <c r="BR341" s="27">
        <f>IF($O341&gt;=BR$1,$S341+$Y341+$Z341,$Y341+$Z341)</f>
        <v>723.18200000000002</v>
      </c>
      <c r="BS341" s="27">
        <f>IF($O341&gt;=BS$1,$S341+$Y341+$Z341,$Y341+$Z341)</f>
        <v>723.18200000000002</v>
      </c>
      <c r="BT341" s="27">
        <f>IF($O341&gt;=BT$1,$S341+$Y341+$Z341,$Y341+$Z341)</f>
        <v>723.18200000000002</v>
      </c>
      <c r="BU341" s="27">
        <f>IF($O341&gt;=BU$1,$S341+$Y341+$Z341,$Y341+$Z341)</f>
        <v>723.18200000000002</v>
      </c>
      <c r="BV341" s="27">
        <f>IF($O341&gt;=BV$1,$S341+$Y341+$Z341,$Y341+$Z341)</f>
        <v>723.18200000000002</v>
      </c>
      <c r="BW341" s="27">
        <f>IF($O341&gt;=BW$1,$S341+$Y341+$Z341,$Y341+$Z341)</f>
        <v>723.18200000000002</v>
      </c>
      <c r="BX341" s="27">
        <f>IF($O341&gt;=BX$1,$S341+$Y341+$Z341,$Y341+$Z341)</f>
        <v>723.18200000000002</v>
      </c>
      <c r="BY341" s="27">
        <f>IF($O341&gt;=BY$1,$S341+$Y341+$Z341,$Y341+$Z341)</f>
        <v>723.18200000000002</v>
      </c>
      <c r="BZ341" s="27">
        <f>IF($O341&gt;=BZ$1,$S341+$Y341+$Z341,$Y341+$Z341)</f>
        <v>723.18200000000002</v>
      </c>
      <c r="CA341" s="27">
        <f>IF($O341&gt;=CA$1,$S341+$Y341+$Z341,$Y341+$Z341)</f>
        <v>723.18200000000002</v>
      </c>
      <c r="CB341" s="27">
        <f>IF($O341&gt;=CB$1,$S341+$Y341+$Z341,$Y341+$Z341)</f>
        <v>723.18200000000002</v>
      </c>
      <c r="CC341" s="27">
        <f>IF($O341&gt;=CC$1,$S341+$Y341+$Z341,$Y341+$Z341)</f>
        <v>723.18200000000002</v>
      </c>
      <c r="CD341" s="27">
        <f>IF($O341&gt;=CD$1,$S341+$Y341+$Z341,$Y341+$Z341)</f>
        <v>723.18200000000002</v>
      </c>
      <c r="CE341" s="27">
        <f>IF($O341&gt;=CE$1,$S341+$Y341+$Z341,$Y341+$Z341)</f>
        <v>723.18200000000002</v>
      </c>
      <c r="CF341" s="27">
        <f>IF($O341&gt;=CF$1,$S341+$Y341+$Z341,$Y341+$Z341)</f>
        <v>723.18200000000002</v>
      </c>
      <c r="CG341" s="27">
        <f>IF($O341&gt;=CG$1,$S341+$Y341+$Z341,$Y341+$Z341)</f>
        <v>723.18200000000002</v>
      </c>
      <c r="CH341" s="27">
        <f>IF($O341&gt;=CH$1,$S341+$Y341+$Z341,$Y341+$Z341)</f>
        <v>723.18200000000002</v>
      </c>
      <c r="CI341" s="27">
        <f>IF($O341&gt;=CI$1,$S341+$Y341+$Z341,$Y341+$Z341)</f>
        <v>723.18200000000002</v>
      </c>
      <c r="CJ341" s="27">
        <f>IF($O341&gt;=CJ$1,$S341+$Y341+$Z341,$Y341+$Z341)</f>
        <v>723.18200000000002</v>
      </c>
      <c r="CK341" s="27">
        <f>IF($O341&gt;=CK$1,$S341+$Y341+$Z341,$Y341+$Z341)</f>
        <v>723.18200000000002</v>
      </c>
      <c r="CL341" s="27">
        <f>IF($O341&gt;=CL$1,$S341+$Y341+$Z341,$Y341+$Z341)</f>
        <v>723.18200000000002</v>
      </c>
      <c r="CM341" s="27">
        <f>IF($O341&gt;=CM$1,$S341+$Y341+$Z341,$Y341+$Z341)</f>
        <v>723.18200000000002</v>
      </c>
      <c r="CN341" s="27">
        <f>IF($O341&gt;=CN$1,$S341+$Y341,$Y341)</f>
        <v>323.18199999999996</v>
      </c>
      <c r="CO341" s="27">
        <f>IF($O341&gt;=CO$1,$S341+$Y341,$Y341)</f>
        <v>323.18199999999996</v>
      </c>
      <c r="CP341" s="27">
        <f>IF($O341&gt;=CP$1,$S341+$Y341,$Y341)</f>
        <v>323.18199999999996</v>
      </c>
      <c r="CQ341" s="27">
        <f>IF($O341&gt;=CQ$1,$S341+$Y341,$Y341)</f>
        <v>323.18199999999996</v>
      </c>
      <c r="CR341" s="27">
        <f>IF($O341&gt;=CR$1,$S341+$Y341,$Y341)</f>
        <v>323.18199999999996</v>
      </c>
      <c r="CS341" s="27">
        <f>IF($O341&gt;=CS$1,$S341+$Y341,$Y341)</f>
        <v>323.18199999999996</v>
      </c>
      <c r="CT341" s="27">
        <f>IF($O341&gt;=CT$1,$S341+$Y341,$Y341)</f>
        <v>323.18199999999996</v>
      </c>
      <c r="CU341" s="27">
        <f>IF($O341&gt;=CU$1,$S341+$Y341,$Y341)</f>
        <v>323.18199999999996</v>
      </c>
      <c r="CV341" s="27">
        <f>IF($O341&gt;=CV$1,$S341+$Y341,$Y341)</f>
        <v>323.18199999999996</v>
      </c>
      <c r="CW341" s="27">
        <f>IF($O341&gt;=CW$1,$S341+$Y341,$Y341)</f>
        <v>323.18199999999996</v>
      </c>
      <c r="CX341" s="27">
        <f>IF($O341&gt;=CX$1,$S341+$Y341,$Y341)</f>
        <v>323.18199999999996</v>
      </c>
      <c r="CY341" s="27">
        <f>IF($O341&gt;=CY$1,$S341+$Y341,$Y341)</f>
        <v>323.18199999999996</v>
      </c>
      <c r="CZ341" s="27">
        <f>IF($O341&gt;=CZ$1,$S341+$Y341,$Y341)</f>
        <v>323.18199999999996</v>
      </c>
      <c r="DA341" s="27">
        <f>IF($O341&gt;=DA$1,$S341+$Y341,$Y341)</f>
        <v>323.18199999999996</v>
      </c>
      <c r="DB341" s="27">
        <f>IF($O341&gt;=DB$1,$S341+$Y341,$Y341)</f>
        <v>323.18199999999996</v>
      </c>
      <c r="DC341" s="27">
        <f>IF($O341&gt;=DC$1,$S341+$Y341,$Y341)</f>
        <v>323.18199999999996</v>
      </c>
      <c r="DD341" s="27">
        <f>IF($O341&gt;=DD$1,$S341+$Y341,$Y341)</f>
        <v>323.18199999999996</v>
      </c>
      <c r="DE341" s="27">
        <f>IF($O341&gt;=DE$1,$S341+$Y341,$Y341)</f>
        <v>323.18199999999996</v>
      </c>
      <c r="DF341" s="27">
        <f>IF($O341&gt;=DF$1,$S341+$Y341,$Y341)</f>
        <v>323.18199999999996</v>
      </c>
      <c r="DG341" s="27">
        <f>IF($O341&gt;=DG$1,$S341+$Y341,$Y341)</f>
        <v>323.18199999999996</v>
      </c>
      <c r="DH341" s="27">
        <f>IF($O341&gt;=DH$1,$S341+$Y341,$Y341)</f>
        <v>323.18199999999996</v>
      </c>
      <c r="DI341" s="27">
        <f>IF($O341&gt;=DI$1,$S341+$Y341,$Y341)</f>
        <v>323.18199999999996</v>
      </c>
      <c r="DJ341" s="27">
        <f>IF($O341&gt;=DJ$1,$S341+$Y341,$Y341)</f>
        <v>323.18199999999996</v>
      </c>
      <c r="DK341" s="27">
        <f>IF($O341&gt;=DK$1,$S341+$Y341,$Y341)</f>
        <v>323.18199999999996</v>
      </c>
      <c r="DL341" s="27">
        <f>IF($O341&gt;=DL$1,$S341+$Y341,$Y341)</f>
        <v>323.18199999999996</v>
      </c>
      <c r="DM341" s="27">
        <f>IF($O341&gt;=DM$1,$S341+$Y341,$Y341)</f>
        <v>323.18199999999996</v>
      </c>
      <c r="DN341" s="27">
        <f>IF($O341&gt;=DN$1,$S341+$Y341,$Y341)</f>
        <v>323.18199999999996</v>
      </c>
      <c r="DO341" s="27">
        <f>IF($O341&gt;=DO$1,$S341+$Y341,$Y341)</f>
        <v>323.18199999999996</v>
      </c>
      <c r="DP341" s="27">
        <f>IF($O341&gt;=DP$1,$S341+$Y341,$Y341)</f>
        <v>323.18199999999996</v>
      </c>
      <c r="DQ341" s="27">
        <f>IF($O341&gt;=DQ$1,$S341+$Y341,$Y341)</f>
        <v>323.18199999999996</v>
      </c>
      <c r="DR341" s="27">
        <f>IF($O341&gt;=DR$1,$S341+$Y341,$Y341)</f>
        <v>323.18199999999996</v>
      </c>
      <c r="DS341" s="27">
        <f>IF($O341&gt;=DS$1,$S341+$Y341,$Y341)</f>
        <v>323.18199999999996</v>
      </c>
      <c r="DT341" s="27">
        <f>IF($O341&gt;=DT$1,$S341+$Y341,$Y341)</f>
        <v>323.18199999999996</v>
      </c>
      <c r="DU341" s="27">
        <f>IF($O341&gt;=DU$1,$S341+$Y341,$Y341)</f>
        <v>323.18199999999996</v>
      </c>
      <c r="DV341" s="27">
        <f>IF($O341&gt;=DV$1,$S341+$Y341,$Y341)</f>
        <v>323.18199999999996</v>
      </c>
      <c r="DW341" s="27">
        <f>IF($O341&gt;=DW$1,$S341+$Y341,$Y341)</f>
        <v>323.18199999999996</v>
      </c>
      <c r="DX341" s="27">
        <f>IF($O341&gt;=DX$1,$S341+$Y341,$Y341)</f>
        <v>323.18199999999996</v>
      </c>
      <c r="DY341" s="27">
        <f>IF($O341&gt;=DY$1,$S341+$Y341,$Y341)</f>
        <v>323.18199999999996</v>
      </c>
      <c r="DZ341" s="27">
        <f>IF($O341&gt;=DZ$1,$S341+$Y341,$Y341)</f>
        <v>323.18199999999996</v>
      </c>
      <c r="EA341" s="27">
        <f>IF($O341&gt;=EA$1,$S341+$Y341,$Y341)</f>
        <v>323.18199999999996</v>
      </c>
      <c r="EB341" s="27">
        <f>IF($O341&gt;=EB$1,$S341+$Y341,$Y341)</f>
        <v>323.18199999999996</v>
      </c>
      <c r="EC341" s="27">
        <f>IF($O341&gt;=EC$1,$S341+$Y341,$Y341)</f>
        <v>323.18199999999996</v>
      </c>
      <c r="ED341" s="27">
        <f>IF($O341&gt;=ED$1,$S341+$Y341,$Y341)</f>
        <v>0</v>
      </c>
      <c r="EE341" s="27">
        <f>IF($O341&gt;=EE$1,$S341+$Y341,$Y341)</f>
        <v>0</v>
      </c>
      <c r="EF341" s="27">
        <f>IF($O341&gt;=EF$1,$S341+$Y341,$Y341)</f>
        <v>0</v>
      </c>
      <c r="EG341" s="27">
        <f>IF($O341&gt;=EG$1,$S341+$Y341,$Y341)</f>
        <v>0</v>
      </c>
      <c r="EH341" s="27">
        <f>IF($O341&gt;=EH$1,$S341+$Y341,$Y341)</f>
        <v>0</v>
      </c>
      <c r="EI341" s="27">
        <f>IF($O341&gt;=EI$1,$S341+$Y341,$Y341)</f>
        <v>0</v>
      </c>
      <c r="EJ341" s="27">
        <f>IF($O341&gt;=EJ$1,$S341+$Y341,$Y341)</f>
        <v>0</v>
      </c>
      <c r="EK341" s="27">
        <f>IF($O341&gt;=EK$1,$S341+$Y341,$Y341)</f>
        <v>0</v>
      </c>
      <c r="EL341" s="27">
        <f>IF($O341&gt;=EL$1,$S341+$Y341,$Y341)</f>
        <v>0</v>
      </c>
      <c r="EM341" s="27">
        <f>IF($O341&gt;=EM$1,$S341+$Y341,$Y341)</f>
        <v>0</v>
      </c>
      <c r="EN341" s="27">
        <f>IF($O341&gt;=EN$1,$S341+$Y341,$Y341)</f>
        <v>0</v>
      </c>
      <c r="EO341" s="27">
        <f>IF($O341&gt;=EO$1,$S341+$Y341,$Y341)</f>
        <v>0</v>
      </c>
      <c r="EP341" s="27">
        <f>IF($O341&gt;=EP$1,$S341+$Y341,$Y341)</f>
        <v>0</v>
      </c>
      <c r="EQ341" s="27">
        <f>IF($O341&gt;=EQ$1,$S341+$Y341,$Y341)</f>
        <v>0</v>
      </c>
      <c r="ER341" s="27">
        <f>IF($O341&gt;=ER$1,$S341+$Y341,$Y341)</f>
        <v>0</v>
      </c>
      <c r="ES341" s="27">
        <f>IF($O341&gt;=ES$1,$S341+$Y341,$Y341)</f>
        <v>0</v>
      </c>
      <c r="ET341" s="27">
        <f>IF($O341&gt;=ET$1,$S341+$Y341,$Y341)</f>
        <v>0</v>
      </c>
      <c r="EU341" s="27">
        <f>IF($O341&gt;=EU$1,$S341+$Y341,$Y341)</f>
        <v>0</v>
      </c>
      <c r="EV341" s="27">
        <f>IF($O341&gt;=EV$1,$S341,0)</f>
        <v>0</v>
      </c>
      <c r="EW341" s="27">
        <f>IF($O341&gt;=EW$1,$S341,0)</f>
        <v>0</v>
      </c>
      <c r="EX341" s="27">
        <f>IF($O341&gt;=EX$1,$S341,0)</f>
        <v>0</v>
      </c>
      <c r="EY341" s="27">
        <f>IF($O341&gt;=EY$1,$S341,0)</f>
        <v>0</v>
      </c>
      <c r="EZ341" s="27">
        <f>IF($O341&gt;=EZ$1,$S341,0)</f>
        <v>0</v>
      </c>
      <c r="FA341" s="27">
        <f>IF($O341&gt;=FA$1,$S341,0)</f>
        <v>0</v>
      </c>
      <c r="FB341" s="27">
        <f>IF($O341&gt;=FB$1,$S341,0)</f>
        <v>0</v>
      </c>
      <c r="FC341" s="27">
        <f>IF($O341&gt;=FC$1,$S341,0)</f>
        <v>0</v>
      </c>
      <c r="FD341" s="27">
        <f>IF($O341&gt;=FD$1,$S341,0)</f>
        <v>0</v>
      </c>
      <c r="FE341" s="27">
        <f>IF($O341&gt;=FE$1,$S341,0)</f>
        <v>0</v>
      </c>
      <c r="FF341" s="27">
        <f>IF($O341&gt;=FF$1,$S341,0)</f>
        <v>0</v>
      </c>
      <c r="FG341" s="27">
        <f>IF($O341&gt;=FG$1,$S341,0)</f>
        <v>0</v>
      </c>
      <c r="FH341" s="27">
        <f>IF($O341&gt;=FH$1,$S341,0)</f>
        <v>0</v>
      </c>
      <c r="FI341" s="27">
        <f>IF($O341&gt;=FI$1,$S341,0)</f>
        <v>0</v>
      </c>
      <c r="FJ341" s="27">
        <f>IF($O341&gt;=FJ$1,$S341,0)</f>
        <v>0</v>
      </c>
      <c r="FK341" s="27">
        <f>IF($O341&gt;=FK$1,$S341,0)</f>
        <v>0</v>
      </c>
      <c r="FL341" s="27">
        <f>IF($O341&gt;=FL$1,$S341,0)</f>
        <v>0</v>
      </c>
      <c r="FM341" s="27">
        <f>IF($O341&gt;=FM$1,$S341,0)</f>
        <v>0</v>
      </c>
      <c r="FN341" s="27">
        <f>IF($O341&gt;=FN$1,$S341,0)</f>
        <v>0</v>
      </c>
      <c r="FO341" s="27">
        <f>IF($O341&gt;=FO$1,$S341,0)</f>
        <v>0</v>
      </c>
      <c r="FP341" s="27">
        <f>IF($O341&gt;=FP$1,$S341,0)</f>
        <v>0</v>
      </c>
      <c r="FQ341" s="27">
        <f>IF($O341&gt;=FQ$1,$S341,0)</f>
        <v>0</v>
      </c>
      <c r="FR341" s="27">
        <f>IF($O341&gt;=FR$1,$S341,0)</f>
        <v>0</v>
      </c>
      <c r="FS341" s="27">
        <f>IF($O341&gt;=FS$1,$S341,0)</f>
        <v>0</v>
      </c>
      <c r="FT341" s="27">
        <f>IF($O341&gt;=FT$1,$S341,0)</f>
        <v>0</v>
      </c>
      <c r="FU341" s="27">
        <f>IF($O341&gt;=FU$1,$S341,0)</f>
        <v>0</v>
      </c>
      <c r="FV341" s="27">
        <f>IF($O341&gt;=FV$1,$S341,0)</f>
        <v>0</v>
      </c>
      <c r="FW341" s="27">
        <f>IF($O341&gt;=FW$1,$S341,0)</f>
        <v>0</v>
      </c>
      <c r="FX341" s="27">
        <f>IF($O341&gt;=FX$1,$S341,0)</f>
        <v>0</v>
      </c>
      <c r="FY341" s="27">
        <f>IF($O341&gt;=FY$1,$S341,0)</f>
        <v>0</v>
      </c>
      <c r="FZ341" s="27">
        <f>IF($O341&gt;=FZ$1,$S341,0)</f>
        <v>0</v>
      </c>
      <c r="GA341" s="27">
        <f>IF($O341&gt;=GA$1,$S341,0)</f>
        <v>0</v>
      </c>
      <c r="GB341" s="27">
        <f>IF($O341&gt;=GB$1,$S341,0)</f>
        <v>0</v>
      </c>
      <c r="GC341" s="27">
        <f>IF($O341&gt;=GC$1,$S341,0)</f>
        <v>0</v>
      </c>
      <c r="GD341" s="27">
        <f>IF($O341&gt;=GD$1,$S341,0)</f>
        <v>0</v>
      </c>
      <c r="GE341" s="27">
        <f>IF($O341&gt;=GE$1,$S341,0)</f>
        <v>0</v>
      </c>
      <c r="GF341" s="27">
        <f>IF($O341&gt;=GF$1,$S341,0)</f>
        <v>0</v>
      </c>
      <c r="GG341" s="27">
        <f>IF($O341&gt;=GG$1,$S341,0)</f>
        <v>0</v>
      </c>
      <c r="GH341" s="27">
        <f>IF($O341&gt;=GH$1,$S341,0)</f>
        <v>0</v>
      </c>
      <c r="GI341" s="27">
        <f>IF($O341&gt;=GI$1,$S341,0)</f>
        <v>0</v>
      </c>
      <c r="GJ341" s="27">
        <f>IF($O341&gt;=GJ$1,$S341,0)</f>
        <v>0</v>
      </c>
      <c r="GK341" s="27">
        <f>IF($O341&gt;=GK$1,$S341,0)</f>
        <v>0</v>
      </c>
      <c r="GL341" s="27">
        <f>IF($O341&gt;=GL$1,$S341,0)</f>
        <v>0</v>
      </c>
      <c r="GM341" s="27">
        <f>IF($O341&gt;=GM$1,$S341,0)</f>
        <v>0</v>
      </c>
      <c r="GN341" s="27">
        <f>IF($O341&gt;=GN$1,$S341,0)</f>
        <v>0</v>
      </c>
      <c r="GO341" s="27">
        <f>IF($O341&gt;=GO$1,$S341,0)</f>
        <v>0</v>
      </c>
      <c r="GP341" s="27">
        <f>IF($O341&gt;=GP$1,$S341,0)</f>
        <v>0</v>
      </c>
      <c r="GQ341" s="27">
        <f>IF($O341&gt;=GQ$1,$S341,0)</f>
        <v>0</v>
      </c>
      <c r="GR341" s="27">
        <f>IF($O341&gt;=GR$1,$S341,0)</f>
        <v>0</v>
      </c>
      <c r="GS341" s="27">
        <f>IF($O341&gt;=GS$1,$S341,0)</f>
        <v>0</v>
      </c>
      <c r="GT341" s="27">
        <f>IF($O341&gt;=GT$1,$S341,0)</f>
        <v>0</v>
      </c>
      <c r="GU341" s="27">
        <f>IF($O341&gt;=GU$1,$S341,0)</f>
        <v>0</v>
      </c>
      <c r="GV341" s="27">
        <f>IF($O341&gt;=GV$1,$S341,0)</f>
        <v>0</v>
      </c>
      <c r="GW341" s="27">
        <f>IF($O341&gt;=GW$1,$S341,0)</f>
        <v>0</v>
      </c>
      <c r="GX341" s="27">
        <f>IF($O341&gt;=GX$1,$S341,0)</f>
        <v>0</v>
      </c>
      <c r="GY341" s="27">
        <f>IF($O341&gt;=GY$1,$S341,0)</f>
        <v>0</v>
      </c>
      <c r="GZ341" s="27">
        <f>IF($O341&gt;=GZ$1,$S341,0)</f>
        <v>0</v>
      </c>
      <c r="HA341" s="27">
        <f>IF($O341&gt;=HA$1,$S341,0)</f>
        <v>0</v>
      </c>
      <c r="HB341" s="27">
        <f>IF($O341&gt;=HB$1,$S341,0)</f>
        <v>0</v>
      </c>
      <c r="HC341" s="27">
        <f>IF($O341&gt;=HC$1,$S341,0)</f>
        <v>0</v>
      </c>
    </row>
    <row r="342" spans="1:211">
      <c r="A342" s="3">
        <v>41971</v>
      </c>
      <c r="B342" s="3" t="s">
        <v>174</v>
      </c>
      <c r="C342" s="3" t="s">
        <v>107</v>
      </c>
      <c r="D342" s="3">
        <v>47</v>
      </c>
      <c r="E342" s="4">
        <v>33316</v>
      </c>
      <c r="F342" s="5">
        <v>27.273972602739725</v>
      </c>
      <c r="G342" s="3" t="s">
        <v>99</v>
      </c>
      <c r="H342" s="4">
        <v>26094</v>
      </c>
      <c r="I342" s="9" t="s">
        <v>826</v>
      </c>
      <c r="J342" s="5">
        <v>1767.71</v>
      </c>
      <c r="K342" s="31">
        <v>338</v>
      </c>
      <c r="L342" s="32">
        <v>27</v>
      </c>
      <c r="M342" s="33">
        <f>VLOOKUP(L342,FIND,3,TRUE)</f>
        <v>1.5</v>
      </c>
      <c r="N342" s="32">
        <f>IF(L342&gt;30,180,VLOOKUP(L342,TEMPO,2,FALSE))</f>
        <v>162</v>
      </c>
      <c r="O342" s="32">
        <f>IF(R342&gt;0,4,N342)</f>
        <v>162</v>
      </c>
      <c r="P342" s="96">
        <f>J342*M342*L342</f>
        <v>71592.255000000005</v>
      </c>
      <c r="Q342" s="96">
        <f>10934.45*2</f>
        <v>21868.9</v>
      </c>
      <c r="R342" s="96">
        <f>IF(P342&lt;=Q342,P342/4,0)</f>
        <v>0</v>
      </c>
      <c r="S342" s="5">
        <f>IF(P342&gt;=Q342,P342/N342,0)</f>
        <v>441.92750000000001</v>
      </c>
      <c r="T342" s="3"/>
      <c r="U342" s="3">
        <f>IF(T342="",1,0)</f>
        <v>1</v>
      </c>
      <c r="V342" s="3">
        <v>627</v>
      </c>
      <c r="W342" s="5">
        <v>0</v>
      </c>
      <c r="X342" s="5">
        <v>164.39</v>
      </c>
      <c r="Y342" s="5">
        <f>X342*W342</f>
        <v>0</v>
      </c>
      <c r="Z342" s="5">
        <v>400</v>
      </c>
      <c r="AA342" s="5">
        <f>S342+Y342+Z342</f>
        <v>841.92750000000001</v>
      </c>
      <c r="AB342" s="39">
        <f>(J342/12+J342/12*1.3333333333+450/12+J342/30*6/12+J342)*1.3+Y342+Z342+153.9</f>
        <v>3385.811188882506</v>
      </c>
      <c r="AC342" s="39" t="s">
        <v>107</v>
      </c>
      <c r="AD342" s="39">
        <f>J342*1.3+400+153.9</f>
        <v>2851.9230000000002</v>
      </c>
      <c r="AE342" s="39">
        <f>SUMIFS('CUSTO MENSAL FUNC NOVO'!H:H,'CUSTO MENSAL FUNC NOVO'!A:A,'VALORES MENSAIS'!AC342)</f>
        <v>3348.9422500000001</v>
      </c>
      <c r="AF342" s="27">
        <f>IF($R342&gt;0,$R342,$S342)+$Y342+$Z342</f>
        <v>841.92750000000001</v>
      </c>
      <c r="AG342" s="27">
        <f>IF($R342&gt;0,$R342,$S342)+$Y342+$Z342</f>
        <v>841.92750000000001</v>
      </c>
      <c r="AH342" s="27">
        <f>IF($R342&gt;0,$R342,$S342)+$Y342+$Z342</f>
        <v>841.92750000000001</v>
      </c>
      <c r="AI342" s="27">
        <f>IF($R342&gt;0,$R342,$S342)+$Y342+$Z342</f>
        <v>841.92750000000001</v>
      </c>
      <c r="AJ342" s="27">
        <f>IF($O342&gt;=AJ$1,$S342+$Y342+$Z342,$Y342+$Z342)</f>
        <v>841.92750000000001</v>
      </c>
      <c r="AK342" s="27">
        <f>IF($O342&gt;=AK$1,$S342+$Y342+$Z342,$Y342+$Z342)</f>
        <v>841.92750000000001</v>
      </c>
      <c r="AL342" s="27">
        <f>IF($O342&gt;=AL$1,$S342+$Y342+$Z342,$Y342+$Z342)</f>
        <v>841.92750000000001</v>
      </c>
      <c r="AM342" s="27">
        <f>IF($O342&gt;=AM$1,$S342+$Y342+$Z342,$Y342+$Z342)</f>
        <v>841.92750000000001</v>
      </c>
      <c r="AN342" s="27">
        <f>IF($O342&gt;=AN$1,$S342+$Y342+$Z342,$Y342+$Z342)</f>
        <v>841.92750000000001</v>
      </c>
      <c r="AO342" s="27">
        <f>IF($O342&gt;=AO$1,$S342+$Y342+$Z342,$Y342+$Z342)</f>
        <v>841.92750000000001</v>
      </c>
      <c r="AP342" s="27">
        <f>IF($O342&gt;=AP$1,$S342+$Y342+$Z342,$Y342+$Z342)</f>
        <v>841.92750000000001</v>
      </c>
      <c r="AQ342" s="27">
        <f>IF($O342&gt;=AQ$1,$S342+$Y342+$Z342,$Y342+$Z342)</f>
        <v>841.92750000000001</v>
      </c>
      <c r="AR342" s="27">
        <f>IF($O342&gt;=AR$1,$S342+$Y342+$Z342,$Y342+$Z342)</f>
        <v>841.92750000000001</v>
      </c>
      <c r="AS342" s="27">
        <f>IF($O342&gt;=AS$1,$S342+$Y342+$Z342,$Y342+$Z342)</f>
        <v>841.92750000000001</v>
      </c>
      <c r="AT342" s="27">
        <f>IF($O342&gt;=AT$1,$S342+$Y342+$Z342,$Y342+$Z342)</f>
        <v>841.92750000000001</v>
      </c>
      <c r="AU342" s="27">
        <f>IF($O342&gt;=AU$1,$S342+$Y342+$Z342,$Y342+$Z342)</f>
        <v>841.92750000000001</v>
      </c>
      <c r="AV342" s="27">
        <f>IF($O342&gt;=AV$1,$S342+$Y342+$Z342,$Y342+$Z342)</f>
        <v>841.92750000000001</v>
      </c>
      <c r="AW342" s="27">
        <f>IF($O342&gt;=AW$1,$S342+$Y342+$Z342,$Y342+$Z342)</f>
        <v>841.92750000000001</v>
      </c>
      <c r="AX342" s="27">
        <f>IF($O342&gt;=AX$1,$S342+$Y342+$Z342,$Y342+$Z342)</f>
        <v>841.92750000000001</v>
      </c>
      <c r="AY342" s="27">
        <f>IF($O342&gt;=AY$1,$S342+$Y342+$Z342,$Y342+$Z342)</f>
        <v>841.92750000000001</v>
      </c>
      <c r="AZ342" s="27">
        <f>IF($O342&gt;=AZ$1,$S342+$Y342+$Z342,$Y342+$Z342)</f>
        <v>841.92750000000001</v>
      </c>
      <c r="BA342" s="27">
        <f>IF($O342&gt;=BA$1,$S342+$Y342+$Z342,$Y342+$Z342)</f>
        <v>841.92750000000001</v>
      </c>
      <c r="BB342" s="27">
        <f>IF($O342&gt;=BB$1,$S342+$Y342+$Z342,$Y342+$Z342)</f>
        <v>841.92750000000001</v>
      </c>
      <c r="BC342" s="27">
        <f>IF($O342&gt;=BC$1,$S342+$Y342+$Z342,$Y342+$Z342)</f>
        <v>841.92750000000001</v>
      </c>
      <c r="BD342" s="27">
        <f>IF($O342&gt;=BD$1,$S342+$Y342+$Z342,$Y342+$Z342)</f>
        <v>841.92750000000001</v>
      </c>
      <c r="BE342" s="27">
        <f>IF($O342&gt;=BE$1,$S342+$Y342+$Z342,$Y342+$Z342)</f>
        <v>841.92750000000001</v>
      </c>
      <c r="BF342" s="27">
        <f>IF($O342&gt;=BF$1,$S342+$Y342+$Z342,$Y342+$Z342)</f>
        <v>841.92750000000001</v>
      </c>
      <c r="BG342" s="27">
        <f>IF($O342&gt;=BG$1,$S342+$Y342+$Z342,$Y342+$Z342)</f>
        <v>841.92750000000001</v>
      </c>
      <c r="BH342" s="27">
        <f>IF($O342&gt;=BH$1,$S342+$Y342+$Z342,$Y342+$Z342)</f>
        <v>841.92750000000001</v>
      </c>
      <c r="BI342" s="27">
        <f>IF($O342&gt;=BI$1,$S342+$Y342+$Z342,$Y342+$Z342)</f>
        <v>841.92750000000001</v>
      </c>
      <c r="BJ342" s="27">
        <f>IF($O342&gt;=BJ$1,$S342+$Y342+$Z342,$Y342+$Z342)</f>
        <v>841.92750000000001</v>
      </c>
      <c r="BK342" s="27">
        <f>IF($O342&gt;=BK$1,$S342+$Y342+$Z342,$Y342+$Z342)</f>
        <v>841.92750000000001</v>
      </c>
      <c r="BL342" s="27">
        <f>IF($O342&gt;=BL$1,$S342+$Y342+$Z342,$Y342+$Z342)</f>
        <v>841.92750000000001</v>
      </c>
      <c r="BM342" s="27">
        <f>IF($O342&gt;=BM$1,$S342+$Y342+$Z342,$Y342+$Z342)</f>
        <v>841.92750000000001</v>
      </c>
      <c r="BN342" s="27">
        <f>IF($O342&gt;=BN$1,$S342+$Y342+$Z342,$Y342+$Z342)</f>
        <v>841.92750000000001</v>
      </c>
      <c r="BO342" s="27">
        <f>IF($O342&gt;=BO$1,$S342+$Y342+$Z342,$Y342+$Z342)</f>
        <v>841.92750000000001</v>
      </c>
      <c r="BP342" s="27">
        <f>IF($O342&gt;=BP$1,$S342+$Y342+$Z342,$Y342+$Z342)</f>
        <v>841.92750000000001</v>
      </c>
      <c r="BQ342" s="27">
        <f>IF($O342&gt;=BQ$1,$S342+$Y342+$Z342,$Y342+$Z342)</f>
        <v>841.92750000000001</v>
      </c>
      <c r="BR342" s="27">
        <f>IF($O342&gt;=BR$1,$S342+$Y342+$Z342,$Y342+$Z342)</f>
        <v>841.92750000000001</v>
      </c>
      <c r="BS342" s="27">
        <f>IF($O342&gt;=BS$1,$S342+$Y342+$Z342,$Y342+$Z342)</f>
        <v>841.92750000000001</v>
      </c>
      <c r="BT342" s="27">
        <f>IF($O342&gt;=BT$1,$S342+$Y342+$Z342,$Y342+$Z342)</f>
        <v>841.92750000000001</v>
      </c>
      <c r="BU342" s="27">
        <f>IF($O342&gt;=BU$1,$S342+$Y342+$Z342,$Y342+$Z342)</f>
        <v>841.92750000000001</v>
      </c>
      <c r="BV342" s="27">
        <f>IF($O342&gt;=BV$1,$S342+$Y342+$Z342,$Y342+$Z342)</f>
        <v>841.92750000000001</v>
      </c>
      <c r="BW342" s="27">
        <f>IF($O342&gt;=BW$1,$S342+$Y342+$Z342,$Y342+$Z342)</f>
        <v>841.92750000000001</v>
      </c>
      <c r="BX342" s="27">
        <f>IF($O342&gt;=BX$1,$S342+$Y342+$Z342,$Y342+$Z342)</f>
        <v>841.92750000000001</v>
      </c>
      <c r="BY342" s="27">
        <f>IF($O342&gt;=BY$1,$S342+$Y342+$Z342,$Y342+$Z342)</f>
        <v>841.92750000000001</v>
      </c>
      <c r="BZ342" s="27">
        <f>IF($O342&gt;=BZ$1,$S342+$Y342+$Z342,$Y342+$Z342)</f>
        <v>841.92750000000001</v>
      </c>
      <c r="CA342" s="27">
        <f>IF($O342&gt;=CA$1,$S342+$Y342+$Z342,$Y342+$Z342)</f>
        <v>841.92750000000001</v>
      </c>
      <c r="CB342" s="27">
        <f>IF($O342&gt;=CB$1,$S342+$Y342+$Z342,$Y342+$Z342)</f>
        <v>841.92750000000001</v>
      </c>
      <c r="CC342" s="27">
        <f>IF($O342&gt;=CC$1,$S342+$Y342+$Z342,$Y342+$Z342)</f>
        <v>841.92750000000001</v>
      </c>
      <c r="CD342" s="27">
        <f>IF($O342&gt;=CD$1,$S342+$Y342+$Z342,$Y342+$Z342)</f>
        <v>841.92750000000001</v>
      </c>
      <c r="CE342" s="27">
        <f>IF($O342&gt;=CE$1,$S342+$Y342+$Z342,$Y342+$Z342)</f>
        <v>841.92750000000001</v>
      </c>
      <c r="CF342" s="27">
        <f>IF($O342&gt;=CF$1,$S342+$Y342+$Z342,$Y342+$Z342)</f>
        <v>841.92750000000001</v>
      </c>
      <c r="CG342" s="27">
        <f>IF($O342&gt;=CG$1,$S342+$Y342+$Z342,$Y342+$Z342)</f>
        <v>841.92750000000001</v>
      </c>
      <c r="CH342" s="27">
        <f>IF($O342&gt;=CH$1,$S342+$Y342+$Z342,$Y342+$Z342)</f>
        <v>841.92750000000001</v>
      </c>
      <c r="CI342" s="27">
        <f>IF($O342&gt;=CI$1,$S342+$Y342+$Z342,$Y342+$Z342)</f>
        <v>841.92750000000001</v>
      </c>
      <c r="CJ342" s="27">
        <f>IF($O342&gt;=CJ$1,$S342+$Y342+$Z342,$Y342+$Z342)</f>
        <v>841.92750000000001</v>
      </c>
      <c r="CK342" s="27">
        <f>IF($O342&gt;=CK$1,$S342+$Y342+$Z342,$Y342+$Z342)</f>
        <v>841.92750000000001</v>
      </c>
      <c r="CL342" s="27">
        <f>IF($O342&gt;=CL$1,$S342+$Y342+$Z342,$Y342+$Z342)</f>
        <v>841.92750000000001</v>
      </c>
      <c r="CM342" s="27">
        <f>IF($O342&gt;=CM$1,$S342+$Y342+$Z342,$Y342+$Z342)</f>
        <v>841.92750000000001</v>
      </c>
      <c r="CN342" s="27">
        <f>IF($O342&gt;=CN$1,$S342+$Y342,$Y342)</f>
        <v>441.92750000000001</v>
      </c>
      <c r="CO342" s="27">
        <f>IF($O342&gt;=CO$1,$S342+$Y342,$Y342)</f>
        <v>441.92750000000001</v>
      </c>
      <c r="CP342" s="27">
        <f>IF($O342&gt;=CP$1,$S342+$Y342,$Y342)</f>
        <v>441.92750000000001</v>
      </c>
      <c r="CQ342" s="27">
        <f>IF($O342&gt;=CQ$1,$S342+$Y342,$Y342)</f>
        <v>441.92750000000001</v>
      </c>
      <c r="CR342" s="27">
        <f>IF($O342&gt;=CR$1,$S342+$Y342,$Y342)</f>
        <v>441.92750000000001</v>
      </c>
      <c r="CS342" s="27">
        <f>IF($O342&gt;=CS$1,$S342+$Y342,$Y342)</f>
        <v>441.92750000000001</v>
      </c>
      <c r="CT342" s="27">
        <f>IF($O342&gt;=CT$1,$S342+$Y342,$Y342)</f>
        <v>441.92750000000001</v>
      </c>
      <c r="CU342" s="27">
        <f>IF($O342&gt;=CU$1,$S342+$Y342,$Y342)</f>
        <v>441.92750000000001</v>
      </c>
      <c r="CV342" s="27">
        <f>IF($O342&gt;=CV$1,$S342+$Y342,$Y342)</f>
        <v>441.92750000000001</v>
      </c>
      <c r="CW342" s="27">
        <f>IF($O342&gt;=CW$1,$S342+$Y342,$Y342)</f>
        <v>441.92750000000001</v>
      </c>
      <c r="CX342" s="27">
        <f>IF($O342&gt;=CX$1,$S342+$Y342,$Y342)</f>
        <v>441.92750000000001</v>
      </c>
      <c r="CY342" s="27">
        <f>IF($O342&gt;=CY$1,$S342+$Y342,$Y342)</f>
        <v>441.92750000000001</v>
      </c>
      <c r="CZ342" s="27">
        <f>IF($O342&gt;=CZ$1,$S342+$Y342,$Y342)</f>
        <v>441.92750000000001</v>
      </c>
      <c r="DA342" s="27">
        <f>IF($O342&gt;=DA$1,$S342+$Y342,$Y342)</f>
        <v>441.92750000000001</v>
      </c>
      <c r="DB342" s="27">
        <f>IF($O342&gt;=DB$1,$S342+$Y342,$Y342)</f>
        <v>441.92750000000001</v>
      </c>
      <c r="DC342" s="27">
        <f>IF($O342&gt;=DC$1,$S342+$Y342,$Y342)</f>
        <v>441.92750000000001</v>
      </c>
      <c r="DD342" s="27">
        <f>IF($O342&gt;=DD$1,$S342+$Y342,$Y342)</f>
        <v>441.92750000000001</v>
      </c>
      <c r="DE342" s="27">
        <f>IF($O342&gt;=DE$1,$S342+$Y342,$Y342)</f>
        <v>441.92750000000001</v>
      </c>
      <c r="DF342" s="27">
        <f>IF($O342&gt;=DF$1,$S342+$Y342,$Y342)</f>
        <v>441.92750000000001</v>
      </c>
      <c r="DG342" s="27">
        <f>IF($O342&gt;=DG$1,$S342+$Y342,$Y342)</f>
        <v>441.92750000000001</v>
      </c>
      <c r="DH342" s="27">
        <f>IF($O342&gt;=DH$1,$S342+$Y342,$Y342)</f>
        <v>441.92750000000001</v>
      </c>
      <c r="DI342" s="27">
        <f>IF($O342&gt;=DI$1,$S342+$Y342,$Y342)</f>
        <v>441.92750000000001</v>
      </c>
      <c r="DJ342" s="27">
        <f>IF($O342&gt;=DJ$1,$S342+$Y342,$Y342)</f>
        <v>441.92750000000001</v>
      </c>
      <c r="DK342" s="27">
        <f>IF($O342&gt;=DK$1,$S342+$Y342,$Y342)</f>
        <v>441.92750000000001</v>
      </c>
      <c r="DL342" s="27">
        <f>IF($O342&gt;=DL$1,$S342+$Y342,$Y342)</f>
        <v>441.92750000000001</v>
      </c>
      <c r="DM342" s="27">
        <f>IF($O342&gt;=DM$1,$S342+$Y342,$Y342)</f>
        <v>441.92750000000001</v>
      </c>
      <c r="DN342" s="27">
        <f>IF($O342&gt;=DN$1,$S342+$Y342,$Y342)</f>
        <v>441.92750000000001</v>
      </c>
      <c r="DO342" s="27">
        <f>IF($O342&gt;=DO$1,$S342+$Y342,$Y342)</f>
        <v>441.92750000000001</v>
      </c>
      <c r="DP342" s="27">
        <f>IF($O342&gt;=DP$1,$S342+$Y342,$Y342)</f>
        <v>441.92750000000001</v>
      </c>
      <c r="DQ342" s="27">
        <f>IF($O342&gt;=DQ$1,$S342+$Y342,$Y342)</f>
        <v>441.92750000000001</v>
      </c>
      <c r="DR342" s="27">
        <f>IF($O342&gt;=DR$1,$S342+$Y342,$Y342)</f>
        <v>441.92750000000001</v>
      </c>
      <c r="DS342" s="27">
        <f>IF($O342&gt;=DS$1,$S342+$Y342,$Y342)</f>
        <v>441.92750000000001</v>
      </c>
      <c r="DT342" s="27">
        <f>IF($O342&gt;=DT$1,$S342+$Y342,$Y342)</f>
        <v>441.92750000000001</v>
      </c>
      <c r="DU342" s="27">
        <f>IF($O342&gt;=DU$1,$S342+$Y342,$Y342)</f>
        <v>441.92750000000001</v>
      </c>
      <c r="DV342" s="27">
        <f>IF($O342&gt;=DV$1,$S342+$Y342,$Y342)</f>
        <v>441.92750000000001</v>
      </c>
      <c r="DW342" s="27">
        <f>IF($O342&gt;=DW$1,$S342+$Y342,$Y342)</f>
        <v>441.92750000000001</v>
      </c>
      <c r="DX342" s="27">
        <f>IF($O342&gt;=DX$1,$S342+$Y342,$Y342)</f>
        <v>441.92750000000001</v>
      </c>
      <c r="DY342" s="27">
        <f>IF($O342&gt;=DY$1,$S342+$Y342,$Y342)</f>
        <v>441.92750000000001</v>
      </c>
      <c r="DZ342" s="27">
        <f>IF($O342&gt;=DZ$1,$S342+$Y342,$Y342)</f>
        <v>441.92750000000001</v>
      </c>
      <c r="EA342" s="27">
        <f>IF($O342&gt;=EA$1,$S342+$Y342,$Y342)</f>
        <v>441.92750000000001</v>
      </c>
      <c r="EB342" s="27">
        <f>IF($O342&gt;=EB$1,$S342+$Y342,$Y342)</f>
        <v>441.92750000000001</v>
      </c>
      <c r="EC342" s="27">
        <f>IF($O342&gt;=EC$1,$S342+$Y342,$Y342)</f>
        <v>441.92750000000001</v>
      </c>
      <c r="ED342" s="27">
        <f>IF($O342&gt;=ED$1,$S342+$Y342,$Y342)</f>
        <v>441.92750000000001</v>
      </c>
      <c r="EE342" s="27">
        <f>IF($O342&gt;=EE$1,$S342+$Y342,$Y342)</f>
        <v>441.92750000000001</v>
      </c>
      <c r="EF342" s="27">
        <f>IF($O342&gt;=EF$1,$S342+$Y342,$Y342)</f>
        <v>441.92750000000001</v>
      </c>
      <c r="EG342" s="27">
        <f>IF($O342&gt;=EG$1,$S342+$Y342,$Y342)</f>
        <v>441.92750000000001</v>
      </c>
      <c r="EH342" s="27">
        <f>IF($O342&gt;=EH$1,$S342+$Y342,$Y342)</f>
        <v>441.92750000000001</v>
      </c>
      <c r="EI342" s="27">
        <f>IF($O342&gt;=EI$1,$S342+$Y342,$Y342)</f>
        <v>441.92750000000001</v>
      </c>
      <c r="EJ342" s="27">
        <f>IF($O342&gt;=EJ$1,$S342+$Y342,$Y342)</f>
        <v>441.92750000000001</v>
      </c>
      <c r="EK342" s="27">
        <f>IF($O342&gt;=EK$1,$S342+$Y342,$Y342)</f>
        <v>441.92750000000001</v>
      </c>
      <c r="EL342" s="27">
        <f>IF($O342&gt;=EL$1,$S342+$Y342,$Y342)</f>
        <v>441.92750000000001</v>
      </c>
      <c r="EM342" s="27">
        <f>IF($O342&gt;=EM$1,$S342+$Y342,$Y342)</f>
        <v>441.92750000000001</v>
      </c>
      <c r="EN342" s="27">
        <f>IF($O342&gt;=EN$1,$S342+$Y342,$Y342)</f>
        <v>441.92750000000001</v>
      </c>
      <c r="EO342" s="27">
        <f>IF($O342&gt;=EO$1,$S342+$Y342,$Y342)</f>
        <v>441.92750000000001</v>
      </c>
      <c r="EP342" s="27">
        <f>IF($O342&gt;=EP$1,$S342+$Y342,$Y342)</f>
        <v>441.92750000000001</v>
      </c>
      <c r="EQ342" s="27">
        <f>IF($O342&gt;=EQ$1,$S342+$Y342,$Y342)</f>
        <v>441.92750000000001</v>
      </c>
      <c r="ER342" s="27">
        <f>IF($O342&gt;=ER$1,$S342+$Y342,$Y342)</f>
        <v>441.92750000000001</v>
      </c>
      <c r="ES342" s="27">
        <f>IF($O342&gt;=ES$1,$S342+$Y342,$Y342)</f>
        <v>441.92750000000001</v>
      </c>
      <c r="ET342" s="27">
        <f>IF($O342&gt;=ET$1,$S342+$Y342,$Y342)</f>
        <v>441.92750000000001</v>
      </c>
      <c r="EU342" s="27">
        <f>IF($O342&gt;=EU$1,$S342+$Y342,$Y342)</f>
        <v>441.92750000000001</v>
      </c>
      <c r="EV342" s="27">
        <f>IF($O342&gt;=EV$1,$S342,0)</f>
        <v>441.92750000000001</v>
      </c>
      <c r="EW342" s="27">
        <f>IF($O342&gt;=EW$1,$S342,0)</f>
        <v>441.92750000000001</v>
      </c>
      <c r="EX342" s="27">
        <f>IF($O342&gt;=EX$1,$S342,0)</f>
        <v>441.92750000000001</v>
      </c>
      <c r="EY342" s="27">
        <f>IF($O342&gt;=EY$1,$S342,0)</f>
        <v>441.92750000000001</v>
      </c>
      <c r="EZ342" s="27">
        <f>IF($O342&gt;=EZ$1,$S342,0)</f>
        <v>441.92750000000001</v>
      </c>
      <c r="FA342" s="27">
        <f>IF($O342&gt;=FA$1,$S342,0)</f>
        <v>441.92750000000001</v>
      </c>
      <c r="FB342" s="27">
        <f>IF($O342&gt;=FB$1,$S342,0)</f>
        <v>441.92750000000001</v>
      </c>
      <c r="FC342" s="27">
        <f>IF($O342&gt;=FC$1,$S342,0)</f>
        <v>441.92750000000001</v>
      </c>
      <c r="FD342" s="27">
        <f>IF($O342&gt;=FD$1,$S342,0)</f>
        <v>441.92750000000001</v>
      </c>
      <c r="FE342" s="27">
        <f>IF($O342&gt;=FE$1,$S342,0)</f>
        <v>441.92750000000001</v>
      </c>
      <c r="FF342" s="27">
        <f>IF($O342&gt;=FF$1,$S342,0)</f>
        <v>441.92750000000001</v>
      </c>
      <c r="FG342" s="27">
        <f>IF($O342&gt;=FG$1,$S342,0)</f>
        <v>441.92750000000001</v>
      </c>
      <c r="FH342" s="27">
        <f>IF($O342&gt;=FH$1,$S342,0)</f>
        <v>441.92750000000001</v>
      </c>
      <c r="FI342" s="27">
        <f>IF($O342&gt;=FI$1,$S342,0)</f>
        <v>441.92750000000001</v>
      </c>
      <c r="FJ342" s="27">
        <f>IF($O342&gt;=FJ$1,$S342,0)</f>
        <v>441.92750000000001</v>
      </c>
      <c r="FK342" s="27">
        <f>IF($O342&gt;=FK$1,$S342,0)</f>
        <v>441.92750000000001</v>
      </c>
      <c r="FL342" s="27">
        <f>IF($O342&gt;=FL$1,$S342,0)</f>
        <v>441.92750000000001</v>
      </c>
      <c r="FM342" s="27">
        <f>IF($O342&gt;=FM$1,$S342,0)</f>
        <v>441.92750000000001</v>
      </c>
      <c r="FN342" s="27">
        <f>IF($O342&gt;=FN$1,$S342,0)</f>
        <v>441.92750000000001</v>
      </c>
      <c r="FO342" s="27">
        <f>IF($O342&gt;=FO$1,$S342,0)</f>
        <v>441.92750000000001</v>
      </c>
      <c r="FP342" s="27">
        <f>IF($O342&gt;=FP$1,$S342,0)</f>
        <v>441.92750000000001</v>
      </c>
      <c r="FQ342" s="27">
        <f>IF($O342&gt;=FQ$1,$S342,0)</f>
        <v>441.92750000000001</v>
      </c>
      <c r="FR342" s="27">
        <f>IF($O342&gt;=FR$1,$S342,0)</f>
        <v>441.92750000000001</v>
      </c>
      <c r="FS342" s="27">
        <f>IF($O342&gt;=FS$1,$S342,0)</f>
        <v>441.92750000000001</v>
      </c>
      <c r="FT342" s="27">
        <f>IF($O342&gt;=FT$1,$S342,0)</f>
        <v>441.92750000000001</v>
      </c>
      <c r="FU342" s="27">
        <f>IF($O342&gt;=FU$1,$S342,0)</f>
        <v>441.92750000000001</v>
      </c>
      <c r="FV342" s="27">
        <f>IF($O342&gt;=FV$1,$S342,0)</f>
        <v>441.92750000000001</v>
      </c>
      <c r="FW342" s="27">
        <f>IF($O342&gt;=FW$1,$S342,0)</f>
        <v>441.92750000000001</v>
      </c>
      <c r="FX342" s="27">
        <f>IF($O342&gt;=FX$1,$S342,0)</f>
        <v>441.92750000000001</v>
      </c>
      <c r="FY342" s="27">
        <f>IF($O342&gt;=FY$1,$S342,0)</f>
        <v>441.92750000000001</v>
      </c>
      <c r="FZ342" s="27">
        <f>IF($O342&gt;=FZ$1,$S342,0)</f>
        <v>441.92750000000001</v>
      </c>
      <c r="GA342" s="27">
        <f>IF($O342&gt;=GA$1,$S342,0)</f>
        <v>441.92750000000001</v>
      </c>
      <c r="GB342" s="27">
        <f>IF($O342&gt;=GB$1,$S342,0)</f>
        <v>441.92750000000001</v>
      </c>
      <c r="GC342" s="27">
        <f>IF($O342&gt;=GC$1,$S342,0)</f>
        <v>441.92750000000001</v>
      </c>
      <c r="GD342" s="27">
        <f>IF($O342&gt;=GD$1,$S342,0)</f>
        <v>441.92750000000001</v>
      </c>
      <c r="GE342" s="27">
        <f>IF($O342&gt;=GE$1,$S342,0)</f>
        <v>441.92750000000001</v>
      </c>
      <c r="GF342" s="27">
        <f>IF($O342&gt;=GF$1,$S342,0)</f>
        <v>441.92750000000001</v>
      </c>
      <c r="GG342" s="27">
        <f>IF($O342&gt;=GG$1,$S342,0)</f>
        <v>441.92750000000001</v>
      </c>
      <c r="GH342" s="27">
        <f>IF($O342&gt;=GH$1,$S342,0)</f>
        <v>441.92750000000001</v>
      </c>
      <c r="GI342" s="27">
        <f>IF($O342&gt;=GI$1,$S342,0)</f>
        <v>441.92750000000001</v>
      </c>
      <c r="GJ342" s="27">
        <f>IF($O342&gt;=GJ$1,$S342,0)</f>
        <v>441.92750000000001</v>
      </c>
      <c r="GK342" s="27">
        <f>IF($O342&gt;=GK$1,$S342,0)</f>
        <v>441.92750000000001</v>
      </c>
      <c r="GL342" s="27">
        <f>IF($O342&gt;=GL$1,$S342,0)</f>
        <v>0</v>
      </c>
      <c r="GM342" s="27">
        <f>IF($O342&gt;=GM$1,$S342,0)</f>
        <v>0</v>
      </c>
      <c r="GN342" s="27">
        <f>IF($O342&gt;=GN$1,$S342,0)</f>
        <v>0</v>
      </c>
      <c r="GO342" s="27">
        <f>IF($O342&gt;=GO$1,$S342,0)</f>
        <v>0</v>
      </c>
      <c r="GP342" s="27">
        <f>IF($O342&gt;=GP$1,$S342,0)</f>
        <v>0</v>
      </c>
      <c r="GQ342" s="27">
        <f>IF($O342&gt;=GQ$1,$S342,0)</f>
        <v>0</v>
      </c>
      <c r="GR342" s="27">
        <f>IF($O342&gt;=GR$1,$S342,0)</f>
        <v>0</v>
      </c>
      <c r="GS342" s="27">
        <f>IF($O342&gt;=GS$1,$S342,0)</f>
        <v>0</v>
      </c>
      <c r="GT342" s="27">
        <f>IF($O342&gt;=GT$1,$S342,0)</f>
        <v>0</v>
      </c>
      <c r="GU342" s="27">
        <f>IF($O342&gt;=GU$1,$S342,0)</f>
        <v>0</v>
      </c>
      <c r="GV342" s="27">
        <f>IF($O342&gt;=GV$1,$S342,0)</f>
        <v>0</v>
      </c>
      <c r="GW342" s="27">
        <f>IF($O342&gt;=GW$1,$S342,0)</f>
        <v>0</v>
      </c>
      <c r="GX342" s="27">
        <f>IF($O342&gt;=GX$1,$S342,0)</f>
        <v>0</v>
      </c>
      <c r="GY342" s="27">
        <f>IF($O342&gt;=GY$1,$S342,0)</f>
        <v>0</v>
      </c>
      <c r="GZ342" s="27">
        <f>IF($O342&gt;=GZ$1,$S342,0)</f>
        <v>0</v>
      </c>
      <c r="HA342" s="27">
        <f>IF($O342&gt;=HA$1,$S342,0)</f>
        <v>0</v>
      </c>
      <c r="HB342" s="27">
        <f>IF($O342&gt;=HB$1,$S342,0)</f>
        <v>0</v>
      </c>
      <c r="HC342" s="27">
        <f>IF($O342&gt;=HC$1,$S342,0)</f>
        <v>0</v>
      </c>
    </row>
    <row r="343" spans="1:211">
      <c r="A343" s="3">
        <v>7544</v>
      </c>
      <c r="B343" s="3" t="s">
        <v>376</v>
      </c>
      <c r="C343" s="3" t="s">
        <v>107</v>
      </c>
      <c r="D343" s="3">
        <v>60</v>
      </c>
      <c r="E343" s="4">
        <v>31446</v>
      </c>
      <c r="F343" s="5">
        <v>32.397260273972606</v>
      </c>
      <c r="G343" s="3" t="s">
        <v>99</v>
      </c>
      <c r="H343" s="4">
        <v>21195</v>
      </c>
      <c r="I343" s="9" t="s">
        <v>826</v>
      </c>
      <c r="J343" s="5">
        <v>3699.96</v>
      </c>
      <c r="K343" s="31">
        <v>338</v>
      </c>
      <c r="L343" s="32">
        <v>32</v>
      </c>
      <c r="M343" s="33">
        <f>VLOOKUP(L343,FIND,3,TRUE)</f>
        <v>1.5</v>
      </c>
      <c r="N343" s="32">
        <f>IF(L343&gt;30,180,VLOOKUP(L343,TEMPO,2,FALSE))</f>
        <v>180</v>
      </c>
      <c r="O343" s="32">
        <f>IF(R343&gt;0,4,N343)</f>
        <v>180</v>
      </c>
      <c r="P343" s="96">
        <f>J343*M343*L343</f>
        <v>177598.08000000002</v>
      </c>
      <c r="Q343" s="96">
        <f>10934.45*2</f>
        <v>21868.9</v>
      </c>
      <c r="R343" s="96">
        <f>IF(P343&lt;=Q343,P343/4,0)</f>
        <v>0</v>
      </c>
      <c r="S343" s="5">
        <f>IF(P343&gt;=Q343,P343/N343,0)</f>
        <v>986.65600000000006</v>
      </c>
      <c r="T343" s="3"/>
      <c r="U343" s="3">
        <f>IF(T343="",1,0)</f>
        <v>1</v>
      </c>
      <c r="V343" s="3">
        <v>644</v>
      </c>
      <c r="W343" s="5">
        <v>0</v>
      </c>
      <c r="X343" s="5">
        <v>402.65</v>
      </c>
      <c r="Y343" s="5">
        <f>X343*W343</f>
        <v>0</v>
      </c>
      <c r="Z343" s="5">
        <v>400</v>
      </c>
      <c r="AA343" s="5">
        <f>S343+Y343+Z343</f>
        <v>1386.6559999999999</v>
      </c>
      <c r="AB343" s="39">
        <f>(J343/12+J343/12*1.3333333333+450/12+J343/30*6/12+J343)*1.3+Y343+Z343+153.9</f>
        <v>6428.0314666533059</v>
      </c>
      <c r="AC343" s="39" t="s">
        <v>107</v>
      </c>
      <c r="AD343" s="39">
        <f>J343*1.3+400+153.9</f>
        <v>5363.848</v>
      </c>
      <c r="AE343" s="39">
        <f>SUMIFS('CUSTO MENSAL FUNC NOVO'!H:H,'CUSTO MENSAL FUNC NOVO'!A:A,'VALORES MENSAIS'!AC343)</f>
        <v>3348.9422500000001</v>
      </c>
      <c r="AF343" s="27">
        <f>IF($R343&gt;0,$R343,$S343)+$Y343+$Z343</f>
        <v>1386.6559999999999</v>
      </c>
      <c r="AG343" s="27">
        <f>IF($R343&gt;0,$R343,$S343)+$Y343+$Z343</f>
        <v>1386.6559999999999</v>
      </c>
      <c r="AH343" s="27">
        <f>IF($R343&gt;0,$R343,$S343)+$Y343+$Z343</f>
        <v>1386.6559999999999</v>
      </c>
      <c r="AI343" s="27">
        <f>IF($R343&gt;0,$R343,$S343)+$Y343+$Z343</f>
        <v>1386.6559999999999</v>
      </c>
      <c r="AJ343" s="27">
        <f>IF($O343&gt;=AJ$1,$S343+$Y343+$Z343,$Y343+$Z343)</f>
        <v>1386.6559999999999</v>
      </c>
      <c r="AK343" s="27">
        <f>IF($O343&gt;=AK$1,$S343+$Y343+$Z343,$Y343+$Z343)</f>
        <v>1386.6559999999999</v>
      </c>
      <c r="AL343" s="27">
        <f>IF($O343&gt;=AL$1,$S343+$Y343+$Z343,$Y343+$Z343)</f>
        <v>1386.6559999999999</v>
      </c>
      <c r="AM343" s="27">
        <f>IF($O343&gt;=AM$1,$S343+$Y343+$Z343,$Y343+$Z343)</f>
        <v>1386.6559999999999</v>
      </c>
      <c r="AN343" s="27">
        <f>IF($O343&gt;=AN$1,$S343+$Y343+$Z343,$Y343+$Z343)</f>
        <v>1386.6559999999999</v>
      </c>
      <c r="AO343" s="27">
        <f>IF($O343&gt;=AO$1,$S343+$Y343+$Z343,$Y343+$Z343)</f>
        <v>1386.6559999999999</v>
      </c>
      <c r="AP343" s="27">
        <f>IF($O343&gt;=AP$1,$S343+$Y343+$Z343,$Y343+$Z343)</f>
        <v>1386.6559999999999</v>
      </c>
      <c r="AQ343" s="27">
        <f>IF($O343&gt;=AQ$1,$S343+$Y343+$Z343,$Y343+$Z343)</f>
        <v>1386.6559999999999</v>
      </c>
      <c r="AR343" s="27">
        <f>IF($O343&gt;=AR$1,$S343+$Y343+$Z343,$Y343+$Z343)</f>
        <v>1386.6559999999999</v>
      </c>
      <c r="AS343" s="27">
        <f>IF($O343&gt;=AS$1,$S343+$Y343+$Z343,$Y343+$Z343)</f>
        <v>1386.6559999999999</v>
      </c>
      <c r="AT343" s="27">
        <f>IF($O343&gt;=AT$1,$S343+$Y343+$Z343,$Y343+$Z343)</f>
        <v>1386.6559999999999</v>
      </c>
      <c r="AU343" s="27">
        <f>IF($O343&gt;=AU$1,$S343+$Y343+$Z343,$Y343+$Z343)</f>
        <v>1386.6559999999999</v>
      </c>
      <c r="AV343" s="27">
        <f>IF($O343&gt;=AV$1,$S343+$Y343+$Z343,$Y343+$Z343)</f>
        <v>1386.6559999999999</v>
      </c>
      <c r="AW343" s="27">
        <f>IF($O343&gt;=AW$1,$S343+$Y343+$Z343,$Y343+$Z343)</f>
        <v>1386.6559999999999</v>
      </c>
      <c r="AX343" s="27">
        <f>IF($O343&gt;=AX$1,$S343+$Y343+$Z343,$Y343+$Z343)</f>
        <v>1386.6559999999999</v>
      </c>
      <c r="AY343" s="27">
        <f>IF($O343&gt;=AY$1,$S343+$Y343+$Z343,$Y343+$Z343)</f>
        <v>1386.6559999999999</v>
      </c>
      <c r="AZ343" s="27">
        <f>IF($O343&gt;=AZ$1,$S343+$Y343+$Z343,$Y343+$Z343)</f>
        <v>1386.6559999999999</v>
      </c>
      <c r="BA343" s="27">
        <f>IF($O343&gt;=BA$1,$S343+$Y343+$Z343,$Y343+$Z343)</f>
        <v>1386.6559999999999</v>
      </c>
      <c r="BB343" s="27">
        <f>IF($O343&gt;=BB$1,$S343+$Y343+$Z343,$Y343+$Z343)</f>
        <v>1386.6559999999999</v>
      </c>
      <c r="BC343" s="27">
        <f>IF($O343&gt;=BC$1,$S343+$Y343+$Z343,$Y343+$Z343)</f>
        <v>1386.6559999999999</v>
      </c>
      <c r="BD343" s="27">
        <f>IF($O343&gt;=BD$1,$S343+$Y343+$Z343,$Y343+$Z343)</f>
        <v>1386.6559999999999</v>
      </c>
      <c r="BE343" s="27">
        <f>IF($O343&gt;=BE$1,$S343+$Y343+$Z343,$Y343+$Z343)</f>
        <v>1386.6559999999999</v>
      </c>
      <c r="BF343" s="27">
        <f>IF($O343&gt;=BF$1,$S343+$Y343+$Z343,$Y343+$Z343)</f>
        <v>1386.6559999999999</v>
      </c>
      <c r="BG343" s="27">
        <f>IF($O343&gt;=BG$1,$S343+$Y343+$Z343,$Y343+$Z343)</f>
        <v>1386.6559999999999</v>
      </c>
      <c r="BH343" s="27">
        <f>IF($O343&gt;=BH$1,$S343+$Y343+$Z343,$Y343+$Z343)</f>
        <v>1386.6559999999999</v>
      </c>
      <c r="BI343" s="27">
        <f>IF($O343&gt;=BI$1,$S343+$Y343+$Z343,$Y343+$Z343)</f>
        <v>1386.6559999999999</v>
      </c>
      <c r="BJ343" s="27">
        <f>IF($O343&gt;=BJ$1,$S343+$Y343+$Z343,$Y343+$Z343)</f>
        <v>1386.6559999999999</v>
      </c>
      <c r="BK343" s="27">
        <f>IF($O343&gt;=BK$1,$S343+$Y343+$Z343,$Y343+$Z343)</f>
        <v>1386.6559999999999</v>
      </c>
      <c r="BL343" s="27">
        <f>IF($O343&gt;=BL$1,$S343+$Y343+$Z343,$Y343+$Z343)</f>
        <v>1386.6559999999999</v>
      </c>
      <c r="BM343" s="27">
        <f>IF($O343&gt;=BM$1,$S343+$Y343+$Z343,$Y343+$Z343)</f>
        <v>1386.6559999999999</v>
      </c>
      <c r="BN343" s="27">
        <f>IF($O343&gt;=BN$1,$S343+$Y343+$Z343,$Y343+$Z343)</f>
        <v>1386.6559999999999</v>
      </c>
      <c r="BO343" s="27">
        <f>IF($O343&gt;=BO$1,$S343+$Y343+$Z343,$Y343+$Z343)</f>
        <v>1386.6559999999999</v>
      </c>
      <c r="BP343" s="27">
        <f>IF($O343&gt;=BP$1,$S343+$Y343+$Z343,$Y343+$Z343)</f>
        <v>1386.6559999999999</v>
      </c>
      <c r="BQ343" s="27">
        <f>IF($O343&gt;=BQ$1,$S343+$Y343+$Z343,$Y343+$Z343)</f>
        <v>1386.6559999999999</v>
      </c>
      <c r="BR343" s="27">
        <f>IF($O343&gt;=BR$1,$S343+$Y343+$Z343,$Y343+$Z343)</f>
        <v>1386.6559999999999</v>
      </c>
      <c r="BS343" s="27">
        <f>IF($O343&gt;=BS$1,$S343+$Y343+$Z343,$Y343+$Z343)</f>
        <v>1386.6559999999999</v>
      </c>
      <c r="BT343" s="27">
        <f>IF($O343&gt;=BT$1,$S343+$Y343+$Z343,$Y343+$Z343)</f>
        <v>1386.6559999999999</v>
      </c>
      <c r="BU343" s="27">
        <f>IF($O343&gt;=BU$1,$S343+$Y343+$Z343,$Y343+$Z343)</f>
        <v>1386.6559999999999</v>
      </c>
      <c r="BV343" s="27">
        <f>IF($O343&gt;=BV$1,$S343+$Y343+$Z343,$Y343+$Z343)</f>
        <v>1386.6559999999999</v>
      </c>
      <c r="BW343" s="27">
        <f>IF($O343&gt;=BW$1,$S343+$Y343+$Z343,$Y343+$Z343)</f>
        <v>1386.6559999999999</v>
      </c>
      <c r="BX343" s="27">
        <f>IF($O343&gt;=BX$1,$S343+$Y343+$Z343,$Y343+$Z343)</f>
        <v>1386.6559999999999</v>
      </c>
      <c r="BY343" s="27">
        <f>IF($O343&gt;=BY$1,$S343+$Y343+$Z343,$Y343+$Z343)</f>
        <v>1386.6559999999999</v>
      </c>
      <c r="BZ343" s="27">
        <f>IF($O343&gt;=BZ$1,$S343+$Y343+$Z343,$Y343+$Z343)</f>
        <v>1386.6559999999999</v>
      </c>
      <c r="CA343" s="27">
        <f>IF($O343&gt;=CA$1,$S343+$Y343+$Z343,$Y343+$Z343)</f>
        <v>1386.6559999999999</v>
      </c>
      <c r="CB343" s="27">
        <f>IF($O343&gt;=CB$1,$S343+$Y343+$Z343,$Y343+$Z343)</f>
        <v>1386.6559999999999</v>
      </c>
      <c r="CC343" s="27">
        <f>IF($O343&gt;=CC$1,$S343+$Y343+$Z343,$Y343+$Z343)</f>
        <v>1386.6559999999999</v>
      </c>
      <c r="CD343" s="27">
        <f>IF($O343&gt;=CD$1,$S343+$Y343+$Z343,$Y343+$Z343)</f>
        <v>1386.6559999999999</v>
      </c>
      <c r="CE343" s="27">
        <f>IF($O343&gt;=CE$1,$S343+$Y343+$Z343,$Y343+$Z343)</f>
        <v>1386.6559999999999</v>
      </c>
      <c r="CF343" s="27">
        <f>IF($O343&gt;=CF$1,$S343+$Y343+$Z343,$Y343+$Z343)</f>
        <v>1386.6559999999999</v>
      </c>
      <c r="CG343" s="27">
        <f>IF($O343&gt;=CG$1,$S343+$Y343+$Z343,$Y343+$Z343)</f>
        <v>1386.6559999999999</v>
      </c>
      <c r="CH343" s="27">
        <f>IF($O343&gt;=CH$1,$S343+$Y343+$Z343,$Y343+$Z343)</f>
        <v>1386.6559999999999</v>
      </c>
      <c r="CI343" s="27">
        <f>IF($O343&gt;=CI$1,$S343+$Y343+$Z343,$Y343+$Z343)</f>
        <v>1386.6559999999999</v>
      </c>
      <c r="CJ343" s="27">
        <f>IF($O343&gt;=CJ$1,$S343+$Y343+$Z343,$Y343+$Z343)</f>
        <v>1386.6559999999999</v>
      </c>
      <c r="CK343" s="27">
        <f>IF($O343&gt;=CK$1,$S343+$Y343+$Z343,$Y343+$Z343)</f>
        <v>1386.6559999999999</v>
      </c>
      <c r="CL343" s="27">
        <f>IF($O343&gt;=CL$1,$S343+$Y343+$Z343,$Y343+$Z343)</f>
        <v>1386.6559999999999</v>
      </c>
      <c r="CM343" s="27">
        <f>IF($O343&gt;=CM$1,$S343+$Y343+$Z343,$Y343+$Z343)</f>
        <v>1386.6559999999999</v>
      </c>
      <c r="CN343" s="27">
        <f>IF($O343&gt;=CN$1,$S343+$Y343,$Y343)</f>
        <v>986.65600000000006</v>
      </c>
      <c r="CO343" s="27">
        <f>IF($O343&gt;=CO$1,$S343+$Y343,$Y343)</f>
        <v>986.65600000000006</v>
      </c>
      <c r="CP343" s="27">
        <f>IF($O343&gt;=CP$1,$S343+$Y343,$Y343)</f>
        <v>986.65600000000006</v>
      </c>
      <c r="CQ343" s="27">
        <f>IF($O343&gt;=CQ$1,$S343+$Y343,$Y343)</f>
        <v>986.65600000000006</v>
      </c>
      <c r="CR343" s="27">
        <f>IF($O343&gt;=CR$1,$S343+$Y343,$Y343)</f>
        <v>986.65600000000006</v>
      </c>
      <c r="CS343" s="27">
        <f>IF($O343&gt;=CS$1,$S343+$Y343,$Y343)</f>
        <v>986.65600000000006</v>
      </c>
      <c r="CT343" s="27">
        <f>IF($O343&gt;=CT$1,$S343+$Y343,$Y343)</f>
        <v>986.65600000000006</v>
      </c>
      <c r="CU343" s="27">
        <f>IF($O343&gt;=CU$1,$S343+$Y343,$Y343)</f>
        <v>986.65600000000006</v>
      </c>
      <c r="CV343" s="27">
        <f>IF($O343&gt;=CV$1,$S343+$Y343,$Y343)</f>
        <v>986.65600000000006</v>
      </c>
      <c r="CW343" s="27">
        <f>IF($O343&gt;=CW$1,$S343+$Y343,$Y343)</f>
        <v>986.65600000000006</v>
      </c>
      <c r="CX343" s="27">
        <f>IF($O343&gt;=CX$1,$S343+$Y343,$Y343)</f>
        <v>986.65600000000006</v>
      </c>
      <c r="CY343" s="27">
        <f>IF($O343&gt;=CY$1,$S343+$Y343,$Y343)</f>
        <v>986.65600000000006</v>
      </c>
      <c r="CZ343" s="27">
        <f>IF($O343&gt;=CZ$1,$S343+$Y343,$Y343)</f>
        <v>986.65600000000006</v>
      </c>
      <c r="DA343" s="27">
        <f>IF($O343&gt;=DA$1,$S343+$Y343,$Y343)</f>
        <v>986.65600000000006</v>
      </c>
      <c r="DB343" s="27">
        <f>IF($O343&gt;=DB$1,$S343+$Y343,$Y343)</f>
        <v>986.65600000000006</v>
      </c>
      <c r="DC343" s="27">
        <f>IF($O343&gt;=DC$1,$S343+$Y343,$Y343)</f>
        <v>986.65600000000006</v>
      </c>
      <c r="DD343" s="27">
        <f>IF($O343&gt;=DD$1,$S343+$Y343,$Y343)</f>
        <v>986.65600000000006</v>
      </c>
      <c r="DE343" s="27">
        <f>IF($O343&gt;=DE$1,$S343+$Y343,$Y343)</f>
        <v>986.65600000000006</v>
      </c>
      <c r="DF343" s="27">
        <f>IF($O343&gt;=DF$1,$S343+$Y343,$Y343)</f>
        <v>986.65600000000006</v>
      </c>
      <c r="DG343" s="27">
        <f>IF($O343&gt;=DG$1,$S343+$Y343,$Y343)</f>
        <v>986.65600000000006</v>
      </c>
      <c r="DH343" s="27">
        <f>IF($O343&gt;=DH$1,$S343+$Y343,$Y343)</f>
        <v>986.65600000000006</v>
      </c>
      <c r="DI343" s="27">
        <f>IF($O343&gt;=DI$1,$S343+$Y343,$Y343)</f>
        <v>986.65600000000006</v>
      </c>
      <c r="DJ343" s="27">
        <f>IF($O343&gt;=DJ$1,$S343+$Y343,$Y343)</f>
        <v>986.65600000000006</v>
      </c>
      <c r="DK343" s="27">
        <f>IF($O343&gt;=DK$1,$S343+$Y343,$Y343)</f>
        <v>986.65600000000006</v>
      </c>
      <c r="DL343" s="27">
        <f>IF($O343&gt;=DL$1,$S343+$Y343,$Y343)</f>
        <v>986.65600000000006</v>
      </c>
      <c r="DM343" s="27">
        <f>IF($O343&gt;=DM$1,$S343+$Y343,$Y343)</f>
        <v>986.65600000000006</v>
      </c>
      <c r="DN343" s="27">
        <f>IF($O343&gt;=DN$1,$S343+$Y343,$Y343)</f>
        <v>986.65600000000006</v>
      </c>
      <c r="DO343" s="27">
        <f>IF($O343&gt;=DO$1,$S343+$Y343,$Y343)</f>
        <v>986.65600000000006</v>
      </c>
      <c r="DP343" s="27">
        <f>IF($O343&gt;=DP$1,$S343+$Y343,$Y343)</f>
        <v>986.65600000000006</v>
      </c>
      <c r="DQ343" s="27">
        <f>IF($O343&gt;=DQ$1,$S343+$Y343,$Y343)</f>
        <v>986.65600000000006</v>
      </c>
      <c r="DR343" s="27">
        <f>IF($O343&gt;=DR$1,$S343+$Y343,$Y343)</f>
        <v>986.65600000000006</v>
      </c>
      <c r="DS343" s="27">
        <f>IF($O343&gt;=DS$1,$S343+$Y343,$Y343)</f>
        <v>986.65600000000006</v>
      </c>
      <c r="DT343" s="27">
        <f>IF($O343&gt;=DT$1,$S343+$Y343,$Y343)</f>
        <v>986.65600000000006</v>
      </c>
      <c r="DU343" s="27">
        <f>IF($O343&gt;=DU$1,$S343+$Y343,$Y343)</f>
        <v>986.65600000000006</v>
      </c>
      <c r="DV343" s="27">
        <f>IF($O343&gt;=DV$1,$S343+$Y343,$Y343)</f>
        <v>986.65600000000006</v>
      </c>
      <c r="DW343" s="27">
        <f>IF($O343&gt;=DW$1,$S343+$Y343,$Y343)</f>
        <v>986.65600000000006</v>
      </c>
      <c r="DX343" s="27">
        <f>IF($O343&gt;=DX$1,$S343+$Y343,$Y343)</f>
        <v>986.65600000000006</v>
      </c>
      <c r="DY343" s="27">
        <f>IF($O343&gt;=DY$1,$S343+$Y343,$Y343)</f>
        <v>986.65600000000006</v>
      </c>
      <c r="DZ343" s="27">
        <f>IF($O343&gt;=DZ$1,$S343+$Y343,$Y343)</f>
        <v>986.65600000000006</v>
      </c>
      <c r="EA343" s="27">
        <f>IF($O343&gt;=EA$1,$S343+$Y343,$Y343)</f>
        <v>986.65600000000006</v>
      </c>
      <c r="EB343" s="27">
        <f>IF($O343&gt;=EB$1,$S343+$Y343,$Y343)</f>
        <v>986.65600000000006</v>
      </c>
      <c r="EC343" s="27">
        <f>IF($O343&gt;=EC$1,$S343+$Y343,$Y343)</f>
        <v>986.65600000000006</v>
      </c>
      <c r="ED343" s="27">
        <f>IF($O343&gt;=ED$1,$S343+$Y343,$Y343)</f>
        <v>986.65600000000006</v>
      </c>
      <c r="EE343" s="27">
        <f>IF($O343&gt;=EE$1,$S343+$Y343,$Y343)</f>
        <v>986.65600000000006</v>
      </c>
      <c r="EF343" s="27">
        <f>IF($O343&gt;=EF$1,$S343+$Y343,$Y343)</f>
        <v>986.65600000000006</v>
      </c>
      <c r="EG343" s="27">
        <f>IF($O343&gt;=EG$1,$S343+$Y343,$Y343)</f>
        <v>986.65600000000006</v>
      </c>
      <c r="EH343" s="27">
        <f>IF($O343&gt;=EH$1,$S343+$Y343,$Y343)</f>
        <v>986.65600000000006</v>
      </c>
      <c r="EI343" s="27">
        <f>IF($O343&gt;=EI$1,$S343+$Y343,$Y343)</f>
        <v>986.65600000000006</v>
      </c>
      <c r="EJ343" s="27">
        <f>IF($O343&gt;=EJ$1,$S343+$Y343,$Y343)</f>
        <v>986.65600000000006</v>
      </c>
      <c r="EK343" s="27">
        <f>IF($O343&gt;=EK$1,$S343+$Y343,$Y343)</f>
        <v>986.65600000000006</v>
      </c>
      <c r="EL343" s="27">
        <f>IF($O343&gt;=EL$1,$S343+$Y343,$Y343)</f>
        <v>986.65600000000006</v>
      </c>
      <c r="EM343" s="27">
        <f>IF($O343&gt;=EM$1,$S343+$Y343,$Y343)</f>
        <v>986.65600000000006</v>
      </c>
      <c r="EN343" s="27">
        <f>IF($O343&gt;=EN$1,$S343+$Y343,$Y343)</f>
        <v>986.65600000000006</v>
      </c>
      <c r="EO343" s="27">
        <f>IF($O343&gt;=EO$1,$S343+$Y343,$Y343)</f>
        <v>986.65600000000006</v>
      </c>
      <c r="EP343" s="27">
        <f>IF($O343&gt;=EP$1,$S343+$Y343,$Y343)</f>
        <v>986.65600000000006</v>
      </c>
      <c r="EQ343" s="27">
        <f>IF($O343&gt;=EQ$1,$S343+$Y343,$Y343)</f>
        <v>986.65600000000006</v>
      </c>
      <c r="ER343" s="27">
        <f>IF($O343&gt;=ER$1,$S343+$Y343,$Y343)</f>
        <v>986.65600000000006</v>
      </c>
      <c r="ES343" s="27">
        <f>IF($O343&gt;=ES$1,$S343+$Y343,$Y343)</f>
        <v>986.65600000000006</v>
      </c>
      <c r="ET343" s="27">
        <f>IF($O343&gt;=ET$1,$S343+$Y343,$Y343)</f>
        <v>986.65600000000006</v>
      </c>
      <c r="EU343" s="27">
        <f>IF($O343&gt;=EU$1,$S343+$Y343,$Y343)</f>
        <v>986.65600000000006</v>
      </c>
      <c r="EV343" s="27">
        <f>IF($O343&gt;=EV$1,$S343,0)</f>
        <v>986.65600000000006</v>
      </c>
      <c r="EW343" s="27">
        <f>IF($O343&gt;=EW$1,$S343,0)</f>
        <v>986.65600000000006</v>
      </c>
      <c r="EX343" s="27">
        <f>IF($O343&gt;=EX$1,$S343,0)</f>
        <v>986.65600000000006</v>
      </c>
      <c r="EY343" s="27">
        <f>IF($O343&gt;=EY$1,$S343,0)</f>
        <v>986.65600000000006</v>
      </c>
      <c r="EZ343" s="27">
        <f>IF($O343&gt;=EZ$1,$S343,0)</f>
        <v>986.65600000000006</v>
      </c>
      <c r="FA343" s="27">
        <f>IF($O343&gt;=FA$1,$S343,0)</f>
        <v>986.65600000000006</v>
      </c>
      <c r="FB343" s="27">
        <f>IF($O343&gt;=FB$1,$S343,0)</f>
        <v>986.65600000000006</v>
      </c>
      <c r="FC343" s="27">
        <f>IF($O343&gt;=FC$1,$S343,0)</f>
        <v>986.65600000000006</v>
      </c>
      <c r="FD343" s="27">
        <f>IF($O343&gt;=FD$1,$S343,0)</f>
        <v>986.65600000000006</v>
      </c>
      <c r="FE343" s="27">
        <f>IF($O343&gt;=FE$1,$S343,0)</f>
        <v>986.65600000000006</v>
      </c>
      <c r="FF343" s="27">
        <f>IF($O343&gt;=FF$1,$S343,0)</f>
        <v>986.65600000000006</v>
      </c>
      <c r="FG343" s="27">
        <f>IF($O343&gt;=FG$1,$S343,0)</f>
        <v>986.65600000000006</v>
      </c>
      <c r="FH343" s="27">
        <f>IF($O343&gt;=FH$1,$S343,0)</f>
        <v>986.65600000000006</v>
      </c>
      <c r="FI343" s="27">
        <f>IF($O343&gt;=FI$1,$S343,0)</f>
        <v>986.65600000000006</v>
      </c>
      <c r="FJ343" s="27">
        <f>IF($O343&gt;=FJ$1,$S343,0)</f>
        <v>986.65600000000006</v>
      </c>
      <c r="FK343" s="27">
        <f>IF($O343&gt;=FK$1,$S343,0)</f>
        <v>986.65600000000006</v>
      </c>
      <c r="FL343" s="27">
        <f>IF($O343&gt;=FL$1,$S343,0)</f>
        <v>986.65600000000006</v>
      </c>
      <c r="FM343" s="27">
        <f>IF($O343&gt;=FM$1,$S343,0)</f>
        <v>986.65600000000006</v>
      </c>
      <c r="FN343" s="27">
        <f>IF($O343&gt;=FN$1,$S343,0)</f>
        <v>986.65600000000006</v>
      </c>
      <c r="FO343" s="27">
        <f>IF($O343&gt;=FO$1,$S343,0)</f>
        <v>986.65600000000006</v>
      </c>
      <c r="FP343" s="27">
        <f>IF($O343&gt;=FP$1,$S343,0)</f>
        <v>986.65600000000006</v>
      </c>
      <c r="FQ343" s="27">
        <f>IF($O343&gt;=FQ$1,$S343,0)</f>
        <v>986.65600000000006</v>
      </c>
      <c r="FR343" s="27">
        <f>IF($O343&gt;=FR$1,$S343,0)</f>
        <v>986.65600000000006</v>
      </c>
      <c r="FS343" s="27">
        <f>IF($O343&gt;=FS$1,$S343,0)</f>
        <v>986.65600000000006</v>
      </c>
      <c r="FT343" s="27">
        <f>IF($O343&gt;=FT$1,$S343,0)</f>
        <v>986.65600000000006</v>
      </c>
      <c r="FU343" s="27">
        <f>IF($O343&gt;=FU$1,$S343,0)</f>
        <v>986.65600000000006</v>
      </c>
      <c r="FV343" s="27">
        <f>IF($O343&gt;=FV$1,$S343,0)</f>
        <v>986.65600000000006</v>
      </c>
      <c r="FW343" s="27">
        <f>IF($O343&gt;=FW$1,$S343,0)</f>
        <v>986.65600000000006</v>
      </c>
      <c r="FX343" s="27">
        <f>IF($O343&gt;=FX$1,$S343,0)</f>
        <v>986.65600000000006</v>
      </c>
      <c r="FY343" s="27">
        <f>IF($O343&gt;=FY$1,$S343,0)</f>
        <v>986.65600000000006</v>
      </c>
      <c r="FZ343" s="27">
        <f>IF($O343&gt;=FZ$1,$S343,0)</f>
        <v>986.65600000000006</v>
      </c>
      <c r="GA343" s="27">
        <f>IF($O343&gt;=GA$1,$S343,0)</f>
        <v>986.65600000000006</v>
      </c>
      <c r="GB343" s="27">
        <f>IF($O343&gt;=GB$1,$S343,0)</f>
        <v>986.65600000000006</v>
      </c>
      <c r="GC343" s="27">
        <f>IF($O343&gt;=GC$1,$S343,0)</f>
        <v>986.65600000000006</v>
      </c>
      <c r="GD343" s="27">
        <f>IF($O343&gt;=GD$1,$S343,0)</f>
        <v>986.65600000000006</v>
      </c>
      <c r="GE343" s="27">
        <f>IF($O343&gt;=GE$1,$S343,0)</f>
        <v>986.65600000000006</v>
      </c>
      <c r="GF343" s="27">
        <f>IF($O343&gt;=GF$1,$S343,0)</f>
        <v>986.65600000000006</v>
      </c>
      <c r="GG343" s="27">
        <f>IF($O343&gt;=GG$1,$S343,0)</f>
        <v>986.65600000000006</v>
      </c>
      <c r="GH343" s="27">
        <f>IF($O343&gt;=GH$1,$S343,0)</f>
        <v>986.65600000000006</v>
      </c>
      <c r="GI343" s="27">
        <f>IF($O343&gt;=GI$1,$S343,0)</f>
        <v>986.65600000000006</v>
      </c>
      <c r="GJ343" s="27">
        <f>IF($O343&gt;=GJ$1,$S343,0)</f>
        <v>986.65600000000006</v>
      </c>
      <c r="GK343" s="27">
        <f>IF($O343&gt;=GK$1,$S343,0)</f>
        <v>986.65600000000006</v>
      </c>
      <c r="GL343" s="27">
        <f>IF($O343&gt;=GL$1,$S343,0)</f>
        <v>986.65600000000006</v>
      </c>
      <c r="GM343" s="27">
        <f>IF($O343&gt;=GM$1,$S343,0)</f>
        <v>986.65600000000006</v>
      </c>
      <c r="GN343" s="27">
        <f>IF($O343&gt;=GN$1,$S343,0)</f>
        <v>986.65600000000006</v>
      </c>
      <c r="GO343" s="27">
        <f>IF($O343&gt;=GO$1,$S343,0)</f>
        <v>986.65600000000006</v>
      </c>
      <c r="GP343" s="27">
        <f>IF($O343&gt;=GP$1,$S343,0)</f>
        <v>986.65600000000006</v>
      </c>
      <c r="GQ343" s="27">
        <f>IF($O343&gt;=GQ$1,$S343,0)</f>
        <v>986.65600000000006</v>
      </c>
      <c r="GR343" s="27">
        <f>IF($O343&gt;=GR$1,$S343,0)</f>
        <v>986.65600000000006</v>
      </c>
      <c r="GS343" s="27">
        <f>IF($O343&gt;=GS$1,$S343,0)</f>
        <v>986.65600000000006</v>
      </c>
      <c r="GT343" s="27">
        <f>IF($O343&gt;=GT$1,$S343,0)</f>
        <v>986.65600000000006</v>
      </c>
      <c r="GU343" s="27">
        <f>IF($O343&gt;=GU$1,$S343,0)</f>
        <v>986.65600000000006</v>
      </c>
      <c r="GV343" s="27">
        <f>IF($O343&gt;=GV$1,$S343,0)</f>
        <v>986.65600000000006</v>
      </c>
      <c r="GW343" s="27">
        <f>IF($O343&gt;=GW$1,$S343,0)</f>
        <v>986.65600000000006</v>
      </c>
      <c r="GX343" s="27">
        <f>IF($O343&gt;=GX$1,$S343,0)</f>
        <v>986.65600000000006</v>
      </c>
      <c r="GY343" s="27">
        <f>IF($O343&gt;=GY$1,$S343,0)</f>
        <v>986.65600000000006</v>
      </c>
      <c r="GZ343" s="27">
        <f>IF($O343&gt;=GZ$1,$S343,0)</f>
        <v>986.65600000000006</v>
      </c>
      <c r="HA343" s="27">
        <f>IF($O343&gt;=HA$1,$S343,0)</f>
        <v>986.65600000000006</v>
      </c>
      <c r="HB343" s="27">
        <f>IF($O343&gt;=HB$1,$S343,0)</f>
        <v>986.65600000000006</v>
      </c>
      <c r="HC343" s="27">
        <f>IF($O343&gt;=HC$1,$S343,0)</f>
        <v>986.65600000000006</v>
      </c>
    </row>
    <row r="344" spans="1:211">
      <c r="A344" s="3">
        <v>7242</v>
      </c>
      <c r="B344" s="3" t="s">
        <v>117</v>
      </c>
      <c r="C344" s="3" t="s">
        <v>107</v>
      </c>
      <c r="D344" s="3">
        <v>54</v>
      </c>
      <c r="E344" s="4">
        <v>31103</v>
      </c>
      <c r="F344" s="5">
        <v>33.336986301369862</v>
      </c>
      <c r="G344" s="3" t="s">
        <v>99</v>
      </c>
      <c r="H344" s="4">
        <v>23538</v>
      </c>
      <c r="I344" s="9" t="s">
        <v>826</v>
      </c>
      <c r="J344" s="5">
        <v>2394.77</v>
      </c>
      <c r="K344" s="31">
        <v>338</v>
      </c>
      <c r="L344" s="32">
        <v>33</v>
      </c>
      <c r="M344" s="33">
        <f>VLOOKUP(L344,FIND,3,TRUE)</f>
        <v>1.5</v>
      </c>
      <c r="N344" s="32">
        <f>IF(L344&gt;30,180,VLOOKUP(L344,TEMPO,2,FALSE))</f>
        <v>180</v>
      </c>
      <c r="O344" s="32">
        <f>IF(R344&gt;0,4,N344)</f>
        <v>180</v>
      </c>
      <c r="P344" s="96">
        <f>J344*M344*L344</f>
        <v>118541.11499999999</v>
      </c>
      <c r="Q344" s="96">
        <f>10934.45*2</f>
        <v>21868.9</v>
      </c>
      <c r="R344" s="96">
        <f>IF(P344&lt;=Q344,P344/4,0)</f>
        <v>0</v>
      </c>
      <c r="S344" s="5">
        <f>IF(P344&gt;=Q344,P344/N344,0)</f>
        <v>658.56174999999996</v>
      </c>
      <c r="T344" s="3"/>
      <c r="U344" s="3">
        <f>IF(T344="",1,0)</f>
        <v>1</v>
      </c>
      <c r="V344" s="3">
        <v>642</v>
      </c>
      <c r="W344" s="5">
        <v>0</v>
      </c>
      <c r="X344" s="5">
        <v>245.73</v>
      </c>
      <c r="Y344" s="5">
        <f>X344*W344</f>
        <v>0</v>
      </c>
      <c r="Z344" s="5">
        <v>400</v>
      </c>
      <c r="AA344" s="5">
        <f>S344+Y344+Z344</f>
        <v>1058.5617499999998</v>
      </c>
      <c r="AB344" s="39">
        <f>(J344/12+J344/12*1.3333333333+450/12+J344/30*6/12+J344)*1.3+Y344+Z344+153.9</f>
        <v>4373.082322213575</v>
      </c>
      <c r="AC344" s="39" t="s">
        <v>107</v>
      </c>
      <c r="AD344" s="39">
        <f>J344*1.3+400+153.9</f>
        <v>3667.1010000000001</v>
      </c>
      <c r="AE344" s="39">
        <f>SUMIFS('CUSTO MENSAL FUNC NOVO'!H:H,'CUSTO MENSAL FUNC NOVO'!A:A,'VALORES MENSAIS'!AC344)</f>
        <v>3348.9422500000001</v>
      </c>
      <c r="AF344" s="27">
        <f>IF($R344&gt;0,$R344,$S344)+$Y344+$Z344</f>
        <v>1058.5617499999998</v>
      </c>
      <c r="AG344" s="27">
        <f>IF($R344&gt;0,$R344,$S344)+$Y344+$Z344</f>
        <v>1058.5617499999998</v>
      </c>
      <c r="AH344" s="27">
        <f>IF($R344&gt;0,$R344,$S344)+$Y344+$Z344</f>
        <v>1058.5617499999998</v>
      </c>
      <c r="AI344" s="27">
        <f>IF($R344&gt;0,$R344,$S344)+$Y344+$Z344</f>
        <v>1058.5617499999998</v>
      </c>
      <c r="AJ344" s="27">
        <f>IF($O344&gt;=AJ$1,$S344+$Y344+$Z344,$Y344+$Z344)</f>
        <v>1058.5617499999998</v>
      </c>
      <c r="AK344" s="27">
        <f>IF($O344&gt;=AK$1,$S344+$Y344+$Z344,$Y344+$Z344)</f>
        <v>1058.5617499999998</v>
      </c>
      <c r="AL344" s="27">
        <f>IF($O344&gt;=AL$1,$S344+$Y344+$Z344,$Y344+$Z344)</f>
        <v>1058.5617499999998</v>
      </c>
      <c r="AM344" s="27">
        <f>IF($O344&gt;=AM$1,$S344+$Y344+$Z344,$Y344+$Z344)</f>
        <v>1058.5617499999998</v>
      </c>
      <c r="AN344" s="27">
        <f>IF($O344&gt;=AN$1,$S344+$Y344+$Z344,$Y344+$Z344)</f>
        <v>1058.5617499999998</v>
      </c>
      <c r="AO344" s="27">
        <f>IF($O344&gt;=AO$1,$S344+$Y344+$Z344,$Y344+$Z344)</f>
        <v>1058.5617499999998</v>
      </c>
      <c r="AP344" s="27">
        <f>IF($O344&gt;=AP$1,$S344+$Y344+$Z344,$Y344+$Z344)</f>
        <v>1058.5617499999998</v>
      </c>
      <c r="AQ344" s="27">
        <f>IF($O344&gt;=AQ$1,$S344+$Y344+$Z344,$Y344+$Z344)</f>
        <v>1058.5617499999998</v>
      </c>
      <c r="AR344" s="27">
        <f>IF($O344&gt;=AR$1,$S344+$Y344+$Z344,$Y344+$Z344)</f>
        <v>1058.5617499999998</v>
      </c>
      <c r="AS344" s="27">
        <f>IF($O344&gt;=AS$1,$S344+$Y344+$Z344,$Y344+$Z344)</f>
        <v>1058.5617499999998</v>
      </c>
      <c r="AT344" s="27">
        <f>IF($O344&gt;=AT$1,$S344+$Y344+$Z344,$Y344+$Z344)</f>
        <v>1058.5617499999998</v>
      </c>
      <c r="AU344" s="27">
        <f>IF($O344&gt;=AU$1,$S344+$Y344+$Z344,$Y344+$Z344)</f>
        <v>1058.5617499999998</v>
      </c>
      <c r="AV344" s="27">
        <f>IF($O344&gt;=AV$1,$S344+$Y344+$Z344,$Y344+$Z344)</f>
        <v>1058.5617499999998</v>
      </c>
      <c r="AW344" s="27">
        <f>IF($O344&gt;=AW$1,$S344+$Y344+$Z344,$Y344+$Z344)</f>
        <v>1058.5617499999998</v>
      </c>
      <c r="AX344" s="27">
        <f>IF($O344&gt;=AX$1,$S344+$Y344+$Z344,$Y344+$Z344)</f>
        <v>1058.5617499999998</v>
      </c>
      <c r="AY344" s="27">
        <f>IF($O344&gt;=AY$1,$S344+$Y344+$Z344,$Y344+$Z344)</f>
        <v>1058.5617499999998</v>
      </c>
      <c r="AZ344" s="27">
        <f>IF($O344&gt;=AZ$1,$S344+$Y344+$Z344,$Y344+$Z344)</f>
        <v>1058.5617499999998</v>
      </c>
      <c r="BA344" s="27">
        <f>IF($O344&gt;=BA$1,$S344+$Y344+$Z344,$Y344+$Z344)</f>
        <v>1058.5617499999998</v>
      </c>
      <c r="BB344" s="27">
        <f>IF($O344&gt;=BB$1,$S344+$Y344+$Z344,$Y344+$Z344)</f>
        <v>1058.5617499999998</v>
      </c>
      <c r="BC344" s="27">
        <f>IF($O344&gt;=BC$1,$S344+$Y344+$Z344,$Y344+$Z344)</f>
        <v>1058.5617499999998</v>
      </c>
      <c r="BD344" s="27">
        <f>IF($O344&gt;=BD$1,$S344+$Y344+$Z344,$Y344+$Z344)</f>
        <v>1058.5617499999998</v>
      </c>
      <c r="BE344" s="27">
        <f>IF($O344&gt;=BE$1,$S344+$Y344+$Z344,$Y344+$Z344)</f>
        <v>1058.5617499999998</v>
      </c>
      <c r="BF344" s="27">
        <f>IF($O344&gt;=BF$1,$S344+$Y344+$Z344,$Y344+$Z344)</f>
        <v>1058.5617499999998</v>
      </c>
      <c r="BG344" s="27">
        <f>IF($O344&gt;=BG$1,$S344+$Y344+$Z344,$Y344+$Z344)</f>
        <v>1058.5617499999998</v>
      </c>
      <c r="BH344" s="27">
        <f>IF($O344&gt;=BH$1,$S344+$Y344+$Z344,$Y344+$Z344)</f>
        <v>1058.5617499999998</v>
      </c>
      <c r="BI344" s="27">
        <f>IF($O344&gt;=BI$1,$S344+$Y344+$Z344,$Y344+$Z344)</f>
        <v>1058.5617499999998</v>
      </c>
      <c r="BJ344" s="27">
        <f>IF($O344&gt;=BJ$1,$S344+$Y344+$Z344,$Y344+$Z344)</f>
        <v>1058.5617499999998</v>
      </c>
      <c r="BK344" s="27">
        <f>IF($O344&gt;=BK$1,$S344+$Y344+$Z344,$Y344+$Z344)</f>
        <v>1058.5617499999998</v>
      </c>
      <c r="BL344" s="27">
        <f>IF($O344&gt;=BL$1,$S344+$Y344+$Z344,$Y344+$Z344)</f>
        <v>1058.5617499999998</v>
      </c>
      <c r="BM344" s="27">
        <f>IF($O344&gt;=BM$1,$S344+$Y344+$Z344,$Y344+$Z344)</f>
        <v>1058.5617499999998</v>
      </c>
      <c r="BN344" s="27">
        <f>IF($O344&gt;=BN$1,$S344+$Y344+$Z344,$Y344+$Z344)</f>
        <v>1058.5617499999998</v>
      </c>
      <c r="BO344" s="27">
        <f>IF($O344&gt;=BO$1,$S344+$Y344+$Z344,$Y344+$Z344)</f>
        <v>1058.5617499999998</v>
      </c>
      <c r="BP344" s="27">
        <f>IF($O344&gt;=BP$1,$S344+$Y344+$Z344,$Y344+$Z344)</f>
        <v>1058.5617499999998</v>
      </c>
      <c r="BQ344" s="27">
        <f>IF($O344&gt;=BQ$1,$S344+$Y344+$Z344,$Y344+$Z344)</f>
        <v>1058.5617499999998</v>
      </c>
      <c r="BR344" s="27">
        <f>IF($O344&gt;=BR$1,$S344+$Y344+$Z344,$Y344+$Z344)</f>
        <v>1058.5617499999998</v>
      </c>
      <c r="BS344" s="27">
        <f>IF($O344&gt;=BS$1,$S344+$Y344+$Z344,$Y344+$Z344)</f>
        <v>1058.5617499999998</v>
      </c>
      <c r="BT344" s="27">
        <f>IF($O344&gt;=BT$1,$S344+$Y344+$Z344,$Y344+$Z344)</f>
        <v>1058.5617499999998</v>
      </c>
      <c r="BU344" s="27">
        <f>IF($O344&gt;=BU$1,$S344+$Y344+$Z344,$Y344+$Z344)</f>
        <v>1058.5617499999998</v>
      </c>
      <c r="BV344" s="27">
        <f>IF($O344&gt;=BV$1,$S344+$Y344+$Z344,$Y344+$Z344)</f>
        <v>1058.5617499999998</v>
      </c>
      <c r="BW344" s="27">
        <f>IF($O344&gt;=BW$1,$S344+$Y344+$Z344,$Y344+$Z344)</f>
        <v>1058.5617499999998</v>
      </c>
      <c r="BX344" s="27">
        <f>IF($O344&gt;=BX$1,$S344+$Y344+$Z344,$Y344+$Z344)</f>
        <v>1058.5617499999998</v>
      </c>
      <c r="BY344" s="27">
        <f>IF($O344&gt;=BY$1,$S344+$Y344+$Z344,$Y344+$Z344)</f>
        <v>1058.5617499999998</v>
      </c>
      <c r="BZ344" s="27">
        <f>IF($O344&gt;=BZ$1,$S344+$Y344+$Z344,$Y344+$Z344)</f>
        <v>1058.5617499999998</v>
      </c>
      <c r="CA344" s="27">
        <f>IF($O344&gt;=CA$1,$S344+$Y344+$Z344,$Y344+$Z344)</f>
        <v>1058.5617499999998</v>
      </c>
      <c r="CB344" s="27">
        <f>IF($O344&gt;=CB$1,$S344+$Y344+$Z344,$Y344+$Z344)</f>
        <v>1058.5617499999998</v>
      </c>
      <c r="CC344" s="27">
        <f>IF($O344&gt;=CC$1,$S344+$Y344+$Z344,$Y344+$Z344)</f>
        <v>1058.5617499999998</v>
      </c>
      <c r="CD344" s="27">
        <f>IF($O344&gt;=CD$1,$S344+$Y344+$Z344,$Y344+$Z344)</f>
        <v>1058.5617499999998</v>
      </c>
      <c r="CE344" s="27">
        <f>IF($O344&gt;=CE$1,$S344+$Y344+$Z344,$Y344+$Z344)</f>
        <v>1058.5617499999998</v>
      </c>
      <c r="CF344" s="27">
        <f>IF($O344&gt;=CF$1,$S344+$Y344+$Z344,$Y344+$Z344)</f>
        <v>1058.5617499999998</v>
      </c>
      <c r="CG344" s="27">
        <f>IF($O344&gt;=CG$1,$S344+$Y344+$Z344,$Y344+$Z344)</f>
        <v>1058.5617499999998</v>
      </c>
      <c r="CH344" s="27">
        <f>IF($O344&gt;=CH$1,$S344+$Y344+$Z344,$Y344+$Z344)</f>
        <v>1058.5617499999998</v>
      </c>
      <c r="CI344" s="27">
        <f>IF($O344&gt;=CI$1,$S344+$Y344+$Z344,$Y344+$Z344)</f>
        <v>1058.5617499999998</v>
      </c>
      <c r="CJ344" s="27">
        <f>IF($O344&gt;=CJ$1,$S344+$Y344+$Z344,$Y344+$Z344)</f>
        <v>1058.5617499999998</v>
      </c>
      <c r="CK344" s="27">
        <f>IF($O344&gt;=CK$1,$S344+$Y344+$Z344,$Y344+$Z344)</f>
        <v>1058.5617499999998</v>
      </c>
      <c r="CL344" s="27">
        <f>IF($O344&gt;=CL$1,$S344+$Y344+$Z344,$Y344+$Z344)</f>
        <v>1058.5617499999998</v>
      </c>
      <c r="CM344" s="27">
        <f>IF($O344&gt;=CM$1,$S344+$Y344+$Z344,$Y344+$Z344)</f>
        <v>1058.5617499999998</v>
      </c>
      <c r="CN344" s="27">
        <f>IF($O344&gt;=CN$1,$S344+$Y344,$Y344)</f>
        <v>658.56174999999996</v>
      </c>
      <c r="CO344" s="27">
        <f>IF($O344&gt;=CO$1,$S344+$Y344,$Y344)</f>
        <v>658.56174999999996</v>
      </c>
      <c r="CP344" s="27">
        <f>IF($O344&gt;=CP$1,$S344+$Y344,$Y344)</f>
        <v>658.56174999999996</v>
      </c>
      <c r="CQ344" s="27">
        <f>IF($O344&gt;=CQ$1,$S344+$Y344,$Y344)</f>
        <v>658.56174999999996</v>
      </c>
      <c r="CR344" s="27">
        <f>IF($O344&gt;=CR$1,$S344+$Y344,$Y344)</f>
        <v>658.56174999999996</v>
      </c>
      <c r="CS344" s="27">
        <f>IF($O344&gt;=CS$1,$S344+$Y344,$Y344)</f>
        <v>658.56174999999996</v>
      </c>
      <c r="CT344" s="27">
        <f>IF($O344&gt;=CT$1,$S344+$Y344,$Y344)</f>
        <v>658.56174999999996</v>
      </c>
      <c r="CU344" s="27">
        <f>IF($O344&gt;=CU$1,$S344+$Y344,$Y344)</f>
        <v>658.56174999999996</v>
      </c>
      <c r="CV344" s="27">
        <f>IF($O344&gt;=CV$1,$S344+$Y344,$Y344)</f>
        <v>658.56174999999996</v>
      </c>
      <c r="CW344" s="27">
        <f>IF($O344&gt;=CW$1,$S344+$Y344,$Y344)</f>
        <v>658.56174999999996</v>
      </c>
      <c r="CX344" s="27">
        <f>IF($O344&gt;=CX$1,$S344+$Y344,$Y344)</f>
        <v>658.56174999999996</v>
      </c>
      <c r="CY344" s="27">
        <f>IF($O344&gt;=CY$1,$S344+$Y344,$Y344)</f>
        <v>658.56174999999996</v>
      </c>
      <c r="CZ344" s="27">
        <f>IF($O344&gt;=CZ$1,$S344+$Y344,$Y344)</f>
        <v>658.56174999999996</v>
      </c>
      <c r="DA344" s="27">
        <f>IF($O344&gt;=DA$1,$S344+$Y344,$Y344)</f>
        <v>658.56174999999996</v>
      </c>
      <c r="DB344" s="27">
        <f>IF($O344&gt;=DB$1,$S344+$Y344,$Y344)</f>
        <v>658.56174999999996</v>
      </c>
      <c r="DC344" s="27">
        <f>IF($O344&gt;=DC$1,$S344+$Y344,$Y344)</f>
        <v>658.56174999999996</v>
      </c>
      <c r="DD344" s="27">
        <f>IF($O344&gt;=DD$1,$S344+$Y344,$Y344)</f>
        <v>658.56174999999996</v>
      </c>
      <c r="DE344" s="27">
        <f>IF($O344&gt;=DE$1,$S344+$Y344,$Y344)</f>
        <v>658.56174999999996</v>
      </c>
      <c r="DF344" s="27">
        <f>IF($O344&gt;=DF$1,$S344+$Y344,$Y344)</f>
        <v>658.56174999999996</v>
      </c>
      <c r="DG344" s="27">
        <f>IF($O344&gt;=DG$1,$S344+$Y344,$Y344)</f>
        <v>658.56174999999996</v>
      </c>
      <c r="DH344" s="27">
        <f>IF($O344&gt;=DH$1,$S344+$Y344,$Y344)</f>
        <v>658.56174999999996</v>
      </c>
      <c r="DI344" s="27">
        <f>IF($O344&gt;=DI$1,$S344+$Y344,$Y344)</f>
        <v>658.56174999999996</v>
      </c>
      <c r="DJ344" s="27">
        <f>IF($O344&gt;=DJ$1,$S344+$Y344,$Y344)</f>
        <v>658.56174999999996</v>
      </c>
      <c r="DK344" s="27">
        <f>IF($O344&gt;=DK$1,$S344+$Y344,$Y344)</f>
        <v>658.56174999999996</v>
      </c>
      <c r="DL344" s="27">
        <f>IF($O344&gt;=DL$1,$S344+$Y344,$Y344)</f>
        <v>658.56174999999996</v>
      </c>
      <c r="DM344" s="27">
        <f>IF($O344&gt;=DM$1,$S344+$Y344,$Y344)</f>
        <v>658.56174999999996</v>
      </c>
      <c r="DN344" s="27">
        <f>IF($O344&gt;=DN$1,$S344+$Y344,$Y344)</f>
        <v>658.56174999999996</v>
      </c>
      <c r="DO344" s="27">
        <f>IF($O344&gt;=DO$1,$S344+$Y344,$Y344)</f>
        <v>658.56174999999996</v>
      </c>
      <c r="DP344" s="27">
        <f>IF($O344&gt;=DP$1,$S344+$Y344,$Y344)</f>
        <v>658.56174999999996</v>
      </c>
      <c r="DQ344" s="27">
        <f>IF($O344&gt;=DQ$1,$S344+$Y344,$Y344)</f>
        <v>658.56174999999996</v>
      </c>
      <c r="DR344" s="27">
        <f>IF($O344&gt;=DR$1,$S344+$Y344,$Y344)</f>
        <v>658.56174999999996</v>
      </c>
      <c r="DS344" s="27">
        <f>IF($O344&gt;=DS$1,$S344+$Y344,$Y344)</f>
        <v>658.56174999999996</v>
      </c>
      <c r="DT344" s="27">
        <f>IF($O344&gt;=DT$1,$S344+$Y344,$Y344)</f>
        <v>658.56174999999996</v>
      </c>
      <c r="DU344" s="27">
        <f>IF($O344&gt;=DU$1,$S344+$Y344,$Y344)</f>
        <v>658.56174999999996</v>
      </c>
      <c r="DV344" s="27">
        <f>IF($O344&gt;=DV$1,$S344+$Y344,$Y344)</f>
        <v>658.56174999999996</v>
      </c>
      <c r="DW344" s="27">
        <f>IF($O344&gt;=DW$1,$S344+$Y344,$Y344)</f>
        <v>658.56174999999996</v>
      </c>
      <c r="DX344" s="27">
        <f>IF($O344&gt;=DX$1,$S344+$Y344,$Y344)</f>
        <v>658.56174999999996</v>
      </c>
      <c r="DY344" s="27">
        <f>IF($O344&gt;=DY$1,$S344+$Y344,$Y344)</f>
        <v>658.56174999999996</v>
      </c>
      <c r="DZ344" s="27">
        <f>IF($O344&gt;=DZ$1,$S344+$Y344,$Y344)</f>
        <v>658.56174999999996</v>
      </c>
      <c r="EA344" s="27">
        <f>IF($O344&gt;=EA$1,$S344+$Y344,$Y344)</f>
        <v>658.56174999999996</v>
      </c>
      <c r="EB344" s="27">
        <f>IF($O344&gt;=EB$1,$S344+$Y344,$Y344)</f>
        <v>658.56174999999996</v>
      </c>
      <c r="EC344" s="27">
        <f>IF($O344&gt;=EC$1,$S344+$Y344,$Y344)</f>
        <v>658.56174999999996</v>
      </c>
      <c r="ED344" s="27">
        <f>IF($O344&gt;=ED$1,$S344+$Y344,$Y344)</f>
        <v>658.56174999999996</v>
      </c>
      <c r="EE344" s="27">
        <f>IF($O344&gt;=EE$1,$S344+$Y344,$Y344)</f>
        <v>658.56174999999996</v>
      </c>
      <c r="EF344" s="27">
        <f>IF($O344&gt;=EF$1,$S344+$Y344,$Y344)</f>
        <v>658.56174999999996</v>
      </c>
      <c r="EG344" s="27">
        <f>IF($O344&gt;=EG$1,$S344+$Y344,$Y344)</f>
        <v>658.56174999999996</v>
      </c>
      <c r="EH344" s="27">
        <f>IF($O344&gt;=EH$1,$S344+$Y344,$Y344)</f>
        <v>658.56174999999996</v>
      </c>
      <c r="EI344" s="27">
        <f>IF($O344&gt;=EI$1,$S344+$Y344,$Y344)</f>
        <v>658.56174999999996</v>
      </c>
      <c r="EJ344" s="27">
        <f>IF($O344&gt;=EJ$1,$S344+$Y344,$Y344)</f>
        <v>658.56174999999996</v>
      </c>
      <c r="EK344" s="27">
        <f>IF($O344&gt;=EK$1,$S344+$Y344,$Y344)</f>
        <v>658.56174999999996</v>
      </c>
      <c r="EL344" s="27">
        <f>IF($O344&gt;=EL$1,$S344+$Y344,$Y344)</f>
        <v>658.56174999999996</v>
      </c>
      <c r="EM344" s="27">
        <f>IF($O344&gt;=EM$1,$S344+$Y344,$Y344)</f>
        <v>658.56174999999996</v>
      </c>
      <c r="EN344" s="27">
        <f>IF($O344&gt;=EN$1,$S344+$Y344,$Y344)</f>
        <v>658.56174999999996</v>
      </c>
      <c r="EO344" s="27">
        <f>IF($O344&gt;=EO$1,$S344+$Y344,$Y344)</f>
        <v>658.56174999999996</v>
      </c>
      <c r="EP344" s="27">
        <f>IF($O344&gt;=EP$1,$S344+$Y344,$Y344)</f>
        <v>658.56174999999996</v>
      </c>
      <c r="EQ344" s="27">
        <f>IF($O344&gt;=EQ$1,$S344+$Y344,$Y344)</f>
        <v>658.56174999999996</v>
      </c>
      <c r="ER344" s="27">
        <f>IF($O344&gt;=ER$1,$S344+$Y344,$Y344)</f>
        <v>658.56174999999996</v>
      </c>
      <c r="ES344" s="27">
        <f>IF($O344&gt;=ES$1,$S344+$Y344,$Y344)</f>
        <v>658.56174999999996</v>
      </c>
      <c r="ET344" s="27">
        <f>IF($O344&gt;=ET$1,$S344+$Y344,$Y344)</f>
        <v>658.56174999999996</v>
      </c>
      <c r="EU344" s="27">
        <f>IF($O344&gt;=EU$1,$S344+$Y344,$Y344)</f>
        <v>658.56174999999996</v>
      </c>
      <c r="EV344" s="27">
        <f>IF($O344&gt;=EV$1,$S344,0)</f>
        <v>658.56174999999996</v>
      </c>
      <c r="EW344" s="27">
        <f>IF($O344&gt;=EW$1,$S344,0)</f>
        <v>658.56174999999996</v>
      </c>
      <c r="EX344" s="27">
        <f>IF($O344&gt;=EX$1,$S344,0)</f>
        <v>658.56174999999996</v>
      </c>
      <c r="EY344" s="27">
        <f>IF($O344&gt;=EY$1,$S344,0)</f>
        <v>658.56174999999996</v>
      </c>
      <c r="EZ344" s="27">
        <f>IF($O344&gt;=EZ$1,$S344,0)</f>
        <v>658.56174999999996</v>
      </c>
      <c r="FA344" s="27">
        <f>IF($O344&gt;=FA$1,$S344,0)</f>
        <v>658.56174999999996</v>
      </c>
      <c r="FB344" s="27">
        <f>IF($O344&gt;=FB$1,$S344,0)</f>
        <v>658.56174999999996</v>
      </c>
      <c r="FC344" s="27">
        <f>IF($O344&gt;=FC$1,$S344,0)</f>
        <v>658.56174999999996</v>
      </c>
      <c r="FD344" s="27">
        <f>IF($O344&gt;=FD$1,$S344,0)</f>
        <v>658.56174999999996</v>
      </c>
      <c r="FE344" s="27">
        <f>IF($O344&gt;=FE$1,$S344,0)</f>
        <v>658.56174999999996</v>
      </c>
      <c r="FF344" s="27">
        <f>IF($O344&gt;=FF$1,$S344,0)</f>
        <v>658.56174999999996</v>
      </c>
      <c r="FG344" s="27">
        <f>IF($O344&gt;=FG$1,$S344,0)</f>
        <v>658.56174999999996</v>
      </c>
      <c r="FH344" s="27">
        <f>IF($O344&gt;=FH$1,$S344,0)</f>
        <v>658.56174999999996</v>
      </c>
      <c r="FI344" s="27">
        <f>IF($O344&gt;=FI$1,$S344,0)</f>
        <v>658.56174999999996</v>
      </c>
      <c r="FJ344" s="27">
        <f>IF($O344&gt;=FJ$1,$S344,0)</f>
        <v>658.56174999999996</v>
      </c>
      <c r="FK344" s="27">
        <f>IF($O344&gt;=FK$1,$S344,0)</f>
        <v>658.56174999999996</v>
      </c>
      <c r="FL344" s="27">
        <f>IF($O344&gt;=FL$1,$S344,0)</f>
        <v>658.56174999999996</v>
      </c>
      <c r="FM344" s="27">
        <f>IF($O344&gt;=FM$1,$S344,0)</f>
        <v>658.56174999999996</v>
      </c>
      <c r="FN344" s="27">
        <f>IF($O344&gt;=FN$1,$S344,0)</f>
        <v>658.56174999999996</v>
      </c>
      <c r="FO344" s="27">
        <f>IF($O344&gt;=FO$1,$S344,0)</f>
        <v>658.56174999999996</v>
      </c>
      <c r="FP344" s="27">
        <f>IF($O344&gt;=FP$1,$S344,0)</f>
        <v>658.56174999999996</v>
      </c>
      <c r="FQ344" s="27">
        <f>IF($O344&gt;=FQ$1,$S344,0)</f>
        <v>658.56174999999996</v>
      </c>
      <c r="FR344" s="27">
        <f>IF($O344&gt;=FR$1,$S344,0)</f>
        <v>658.56174999999996</v>
      </c>
      <c r="FS344" s="27">
        <f>IF($O344&gt;=FS$1,$S344,0)</f>
        <v>658.56174999999996</v>
      </c>
      <c r="FT344" s="27">
        <f>IF($O344&gt;=FT$1,$S344,0)</f>
        <v>658.56174999999996</v>
      </c>
      <c r="FU344" s="27">
        <f>IF($O344&gt;=FU$1,$S344,0)</f>
        <v>658.56174999999996</v>
      </c>
      <c r="FV344" s="27">
        <f>IF($O344&gt;=FV$1,$S344,0)</f>
        <v>658.56174999999996</v>
      </c>
      <c r="FW344" s="27">
        <f>IF($O344&gt;=FW$1,$S344,0)</f>
        <v>658.56174999999996</v>
      </c>
      <c r="FX344" s="27">
        <f>IF($O344&gt;=FX$1,$S344,0)</f>
        <v>658.56174999999996</v>
      </c>
      <c r="FY344" s="27">
        <f>IF($O344&gt;=FY$1,$S344,0)</f>
        <v>658.56174999999996</v>
      </c>
      <c r="FZ344" s="27">
        <f>IF($O344&gt;=FZ$1,$S344,0)</f>
        <v>658.56174999999996</v>
      </c>
      <c r="GA344" s="27">
        <f>IF($O344&gt;=GA$1,$S344,0)</f>
        <v>658.56174999999996</v>
      </c>
      <c r="GB344" s="27">
        <f>IF($O344&gt;=GB$1,$S344,0)</f>
        <v>658.56174999999996</v>
      </c>
      <c r="GC344" s="27">
        <f>IF($O344&gt;=GC$1,$S344,0)</f>
        <v>658.56174999999996</v>
      </c>
      <c r="GD344" s="27">
        <f>IF($O344&gt;=GD$1,$S344,0)</f>
        <v>658.56174999999996</v>
      </c>
      <c r="GE344" s="27">
        <f>IF($O344&gt;=GE$1,$S344,0)</f>
        <v>658.56174999999996</v>
      </c>
      <c r="GF344" s="27">
        <f>IF($O344&gt;=GF$1,$S344,0)</f>
        <v>658.56174999999996</v>
      </c>
      <c r="GG344" s="27">
        <f>IF($O344&gt;=GG$1,$S344,0)</f>
        <v>658.56174999999996</v>
      </c>
      <c r="GH344" s="27">
        <f>IF($O344&gt;=GH$1,$S344,0)</f>
        <v>658.56174999999996</v>
      </c>
      <c r="GI344" s="27">
        <f>IF($O344&gt;=GI$1,$S344,0)</f>
        <v>658.56174999999996</v>
      </c>
      <c r="GJ344" s="27">
        <f>IF($O344&gt;=GJ$1,$S344,0)</f>
        <v>658.56174999999996</v>
      </c>
      <c r="GK344" s="27">
        <f>IF($O344&gt;=GK$1,$S344,0)</f>
        <v>658.56174999999996</v>
      </c>
      <c r="GL344" s="27">
        <f>IF($O344&gt;=GL$1,$S344,0)</f>
        <v>658.56174999999996</v>
      </c>
      <c r="GM344" s="27">
        <f>IF($O344&gt;=GM$1,$S344,0)</f>
        <v>658.56174999999996</v>
      </c>
      <c r="GN344" s="27">
        <f>IF($O344&gt;=GN$1,$S344,0)</f>
        <v>658.56174999999996</v>
      </c>
      <c r="GO344" s="27">
        <f>IF($O344&gt;=GO$1,$S344,0)</f>
        <v>658.56174999999996</v>
      </c>
      <c r="GP344" s="27">
        <f>IF($O344&gt;=GP$1,$S344,0)</f>
        <v>658.56174999999996</v>
      </c>
      <c r="GQ344" s="27">
        <f>IF($O344&gt;=GQ$1,$S344,0)</f>
        <v>658.56174999999996</v>
      </c>
      <c r="GR344" s="27">
        <f>IF($O344&gt;=GR$1,$S344,0)</f>
        <v>658.56174999999996</v>
      </c>
      <c r="GS344" s="27">
        <f>IF($O344&gt;=GS$1,$S344,0)</f>
        <v>658.56174999999996</v>
      </c>
      <c r="GT344" s="27">
        <f>IF($O344&gt;=GT$1,$S344,0)</f>
        <v>658.56174999999996</v>
      </c>
      <c r="GU344" s="27">
        <f>IF($O344&gt;=GU$1,$S344,0)</f>
        <v>658.56174999999996</v>
      </c>
      <c r="GV344" s="27">
        <f>IF($O344&gt;=GV$1,$S344,0)</f>
        <v>658.56174999999996</v>
      </c>
      <c r="GW344" s="27">
        <f>IF($O344&gt;=GW$1,$S344,0)</f>
        <v>658.56174999999996</v>
      </c>
      <c r="GX344" s="27">
        <f>IF($O344&gt;=GX$1,$S344,0)</f>
        <v>658.56174999999996</v>
      </c>
      <c r="GY344" s="27">
        <f>IF($O344&gt;=GY$1,$S344,0)</f>
        <v>658.56174999999996</v>
      </c>
      <c r="GZ344" s="27">
        <f>IF($O344&gt;=GZ$1,$S344,0)</f>
        <v>658.56174999999996</v>
      </c>
      <c r="HA344" s="27">
        <f>IF($O344&gt;=HA$1,$S344,0)</f>
        <v>658.56174999999996</v>
      </c>
      <c r="HB344" s="27">
        <f>IF($O344&gt;=HB$1,$S344,0)</f>
        <v>658.56174999999996</v>
      </c>
      <c r="HC344" s="27">
        <f>IF($O344&gt;=HC$1,$S344,0)</f>
        <v>658.56174999999996</v>
      </c>
    </row>
    <row r="345" spans="1:211">
      <c r="A345" s="3">
        <v>6068</v>
      </c>
      <c r="B345" s="3" t="s">
        <v>372</v>
      </c>
      <c r="C345" s="3" t="s">
        <v>107</v>
      </c>
      <c r="D345" s="3">
        <v>52</v>
      </c>
      <c r="E345" s="4">
        <v>31446</v>
      </c>
      <c r="F345" s="5">
        <v>32.397260273972606</v>
      </c>
      <c r="G345" s="3" t="s">
        <v>99</v>
      </c>
      <c r="H345" s="4">
        <v>24357</v>
      </c>
      <c r="I345" s="9" t="s">
        <v>826</v>
      </c>
      <c r="J345" s="5">
        <v>3486.27</v>
      </c>
      <c r="K345" s="31">
        <v>338</v>
      </c>
      <c r="L345" s="32">
        <v>32</v>
      </c>
      <c r="M345" s="33">
        <f>VLOOKUP(L345,FIND,3,TRUE)</f>
        <v>1.5</v>
      </c>
      <c r="N345" s="32">
        <f>IF(L345&gt;30,180,VLOOKUP(L345,TEMPO,2,FALSE))</f>
        <v>180</v>
      </c>
      <c r="O345" s="32">
        <f>IF(R345&gt;0,4,N345)</f>
        <v>180</v>
      </c>
      <c r="P345" s="96">
        <f>J345*M345*L345</f>
        <v>167340.96</v>
      </c>
      <c r="Q345" s="96">
        <f>10934.45*2</f>
        <v>21868.9</v>
      </c>
      <c r="R345" s="96">
        <f>IF(P345&lt;=Q345,P345/4,0)</f>
        <v>0</v>
      </c>
      <c r="S345" s="5">
        <f>IF(P345&gt;=Q345,P345/N345,0)</f>
        <v>929.67199999999991</v>
      </c>
      <c r="T345" s="3"/>
      <c r="U345" s="3">
        <f>IF(T345="",1,0)</f>
        <v>1</v>
      </c>
      <c r="V345" s="3">
        <v>638</v>
      </c>
      <c r="W345" s="5">
        <v>0</v>
      </c>
      <c r="X345" s="5">
        <v>203.3</v>
      </c>
      <c r="Y345" s="5">
        <f>X345*W345</f>
        <v>0</v>
      </c>
      <c r="Z345" s="5">
        <v>400</v>
      </c>
      <c r="AA345" s="5">
        <f>S345+Y345+Z345</f>
        <v>1329.672</v>
      </c>
      <c r="AB345" s="39">
        <f>(J345/12+J345/12*1.3333333333+450/12+J345/30*6/12+J345)*1.3+Y345+Z345+153.9</f>
        <v>6091.5884333207441</v>
      </c>
      <c r="AC345" s="39" t="s">
        <v>107</v>
      </c>
      <c r="AD345" s="39">
        <f>J345*1.3+400+153.9</f>
        <v>5086.0509999999995</v>
      </c>
      <c r="AE345" s="39">
        <f>SUMIFS('CUSTO MENSAL FUNC NOVO'!H:H,'CUSTO MENSAL FUNC NOVO'!A:A,'VALORES MENSAIS'!AC345)</f>
        <v>3348.9422500000001</v>
      </c>
      <c r="AF345" s="27">
        <f>IF($R345&gt;0,$R345,$S345)+$Y345+$Z345</f>
        <v>1329.672</v>
      </c>
      <c r="AG345" s="27">
        <f>IF($R345&gt;0,$R345,$S345)+$Y345+$Z345</f>
        <v>1329.672</v>
      </c>
      <c r="AH345" s="27">
        <f>IF($R345&gt;0,$R345,$S345)+$Y345+$Z345</f>
        <v>1329.672</v>
      </c>
      <c r="AI345" s="27">
        <f>IF($R345&gt;0,$R345,$S345)+$Y345+$Z345</f>
        <v>1329.672</v>
      </c>
      <c r="AJ345" s="27">
        <f>IF($O345&gt;=AJ$1,$S345+$Y345+$Z345,$Y345+$Z345)</f>
        <v>1329.672</v>
      </c>
      <c r="AK345" s="27">
        <f>IF($O345&gt;=AK$1,$S345+$Y345+$Z345,$Y345+$Z345)</f>
        <v>1329.672</v>
      </c>
      <c r="AL345" s="27">
        <f>IF($O345&gt;=AL$1,$S345+$Y345+$Z345,$Y345+$Z345)</f>
        <v>1329.672</v>
      </c>
      <c r="AM345" s="27">
        <f>IF($O345&gt;=AM$1,$S345+$Y345+$Z345,$Y345+$Z345)</f>
        <v>1329.672</v>
      </c>
      <c r="AN345" s="27">
        <f>IF($O345&gt;=AN$1,$S345+$Y345+$Z345,$Y345+$Z345)</f>
        <v>1329.672</v>
      </c>
      <c r="AO345" s="27">
        <f>IF($O345&gt;=AO$1,$S345+$Y345+$Z345,$Y345+$Z345)</f>
        <v>1329.672</v>
      </c>
      <c r="AP345" s="27">
        <f>IF($O345&gt;=AP$1,$S345+$Y345+$Z345,$Y345+$Z345)</f>
        <v>1329.672</v>
      </c>
      <c r="AQ345" s="27">
        <f>IF($O345&gt;=AQ$1,$S345+$Y345+$Z345,$Y345+$Z345)</f>
        <v>1329.672</v>
      </c>
      <c r="AR345" s="27">
        <f>IF($O345&gt;=AR$1,$S345+$Y345+$Z345,$Y345+$Z345)</f>
        <v>1329.672</v>
      </c>
      <c r="AS345" s="27">
        <f>IF($O345&gt;=AS$1,$S345+$Y345+$Z345,$Y345+$Z345)</f>
        <v>1329.672</v>
      </c>
      <c r="AT345" s="27">
        <f>IF($O345&gt;=AT$1,$S345+$Y345+$Z345,$Y345+$Z345)</f>
        <v>1329.672</v>
      </c>
      <c r="AU345" s="27">
        <f>IF($O345&gt;=AU$1,$S345+$Y345+$Z345,$Y345+$Z345)</f>
        <v>1329.672</v>
      </c>
      <c r="AV345" s="27">
        <f>IF($O345&gt;=AV$1,$S345+$Y345+$Z345,$Y345+$Z345)</f>
        <v>1329.672</v>
      </c>
      <c r="AW345" s="27">
        <f>IF($O345&gt;=AW$1,$S345+$Y345+$Z345,$Y345+$Z345)</f>
        <v>1329.672</v>
      </c>
      <c r="AX345" s="27">
        <f>IF($O345&gt;=AX$1,$S345+$Y345+$Z345,$Y345+$Z345)</f>
        <v>1329.672</v>
      </c>
      <c r="AY345" s="27">
        <f>IF($O345&gt;=AY$1,$S345+$Y345+$Z345,$Y345+$Z345)</f>
        <v>1329.672</v>
      </c>
      <c r="AZ345" s="27">
        <f>IF($O345&gt;=AZ$1,$S345+$Y345+$Z345,$Y345+$Z345)</f>
        <v>1329.672</v>
      </c>
      <c r="BA345" s="27">
        <f>IF($O345&gt;=BA$1,$S345+$Y345+$Z345,$Y345+$Z345)</f>
        <v>1329.672</v>
      </c>
      <c r="BB345" s="27">
        <f>IF($O345&gt;=BB$1,$S345+$Y345+$Z345,$Y345+$Z345)</f>
        <v>1329.672</v>
      </c>
      <c r="BC345" s="27">
        <f>IF($O345&gt;=BC$1,$S345+$Y345+$Z345,$Y345+$Z345)</f>
        <v>1329.672</v>
      </c>
      <c r="BD345" s="27">
        <f>IF($O345&gt;=BD$1,$S345+$Y345+$Z345,$Y345+$Z345)</f>
        <v>1329.672</v>
      </c>
      <c r="BE345" s="27">
        <f>IF($O345&gt;=BE$1,$S345+$Y345+$Z345,$Y345+$Z345)</f>
        <v>1329.672</v>
      </c>
      <c r="BF345" s="27">
        <f>IF($O345&gt;=BF$1,$S345+$Y345+$Z345,$Y345+$Z345)</f>
        <v>1329.672</v>
      </c>
      <c r="BG345" s="27">
        <f>IF($O345&gt;=BG$1,$S345+$Y345+$Z345,$Y345+$Z345)</f>
        <v>1329.672</v>
      </c>
      <c r="BH345" s="27">
        <f>IF($O345&gt;=BH$1,$S345+$Y345+$Z345,$Y345+$Z345)</f>
        <v>1329.672</v>
      </c>
      <c r="BI345" s="27">
        <f>IF($O345&gt;=BI$1,$S345+$Y345+$Z345,$Y345+$Z345)</f>
        <v>1329.672</v>
      </c>
      <c r="BJ345" s="27">
        <f>IF($O345&gt;=BJ$1,$S345+$Y345+$Z345,$Y345+$Z345)</f>
        <v>1329.672</v>
      </c>
      <c r="BK345" s="27">
        <f>IF($O345&gt;=BK$1,$S345+$Y345+$Z345,$Y345+$Z345)</f>
        <v>1329.672</v>
      </c>
      <c r="BL345" s="27">
        <f>IF($O345&gt;=BL$1,$S345+$Y345+$Z345,$Y345+$Z345)</f>
        <v>1329.672</v>
      </c>
      <c r="BM345" s="27">
        <f>IF($O345&gt;=BM$1,$S345+$Y345+$Z345,$Y345+$Z345)</f>
        <v>1329.672</v>
      </c>
      <c r="BN345" s="27">
        <f>IF($O345&gt;=BN$1,$S345+$Y345+$Z345,$Y345+$Z345)</f>
        <v>1329.672</v>
      </c>
      <c r="BO345" s="27">
        <f>IF($O345&gt;=BO$1,$S345+$Y345+$Z345,$Y345+$Z345)</f>
        <v>1329.672</v>
      </c>
      <c r="BP345" s="27">
        <f>IF($O345&gt;=BP$1,$S345+$Y345+$Z345,$Y345+$Z345)</f>
        <v>1329.672</v>
      </c>
      <c r="BQ345" s="27">
        <f>IF($O345&gt;=BQ$1,$S345+$Y345+$Z345,$Y345+$Z345)</f>
        <v>1329.672</v>
      </c>
      <c r="BR345" s="27">
        <f>IF($O345&gt;=BR$1,$S345+$Y345+$Z345,$Y345+$Z345)</f>
        <v>1329.672</v>
      </c>
      <c r="BS345" s="27">
        <f>IF($O345&gt;=BS$1,$S345+$Y345+$Z345,$Y345+$Z345)</f>
        <v>1329.672</v>
      </c>
      <c r="BT345" s="27">
        <f>IF($O345&gt;=BT$1,$S345+$Y345+$Z345,$Y345+$Z345)</f>
        <v>1329.672</v>
      </c>
      <c r="BU345" s="27">
        <f>IF($O345&gt;=BU$1,$S345+$Y345+$Z345,$Y345+$Z345)</f>
        <v>1329.672</v>
      </c>
      <c r="BV345" s="27">
        <f>IF($O345&gt;=BV$1,$S345+$Y345+$Z345,$Y345+$Z345)</f>
        <v>1329.672</v>
      </c>
      <c r="BW345" s="27">
        <f>IF($O345&gt;=BW$1,$S345+$Y345+$Z345,$Y345+$Z345)</f>
        <v>1329.672</v>
      </c>
      <c r="BX345" s="27">
        <f>IF($O345&gt;=BX$1,$S345+$Y345+$Z345,$Y345+$Z345)</f>
        <v>1329.672</v>
      </c>
      <c r="BY345" s="27">
        <f>IF($O345&gt;=BY$1,$S345+$Y345+$Z345,$Y345+$Z345)</f>
        <v>1329.672</v>
      </c>
      <c r="BZ345" s="27">
        <f>IF($O345&gt;=BZ$1,$S345+$Y345+$Z345,$Y345+$Z345)</f>
        <v>1329.672</v>
      </c>
      <c r="CA345" s="27">
        <f>IF($O345&gt;=CA$1,$S345+$Y345+$Z345,$Y345+$Z345)</f>
        <v>1329.672</v>
      </c>
      <c r="CB345" s="27">
        <f>IF($O345&gt;=CB$1,$S345+$Y345+$Z345,$Y345+$Z345)</f>
        <v>1329.672</v>
      </c>
      <c r="CC345" s="27">
        <f>IF($O345&gt;=CC$1,$S345+$Y345+$Z345,$Y345+$Z345)</f>
        <v>1329.672</v>
      </c>
      <c r="CD345" s="27">
        <f>IF($O345&gt;=CD$1,$S345+$Y345+$Z345,$Y345+$Z345)</f>
        <v>1329.672</v>
      </c>
      <c r="CE345" s="27">
        <f>IF($O345&gt;=CE$1,$S345+$Y345+$Z345,$Y345+$Z345)</f>
        <v>1329.672</v>
      </c>
      <c r="CF345" s="27">
        <f>IF($O345&gt;=CF$1,$S345+$Y345+$Z345,$Y345+$Z345)</f>
        <v>1329.672</v>
      </c>
      <c r="CG345" s="27">
        <f>IF($O345&gt;=CG$1,$S345+$Y345+$Z345,$Y345+$Z345)</f>
        <v>1329.672</v>
      </c>
      <c r="CH345" s="27">
        <f>IF($O345&gt;=CH$1,$S345+$Y345+$Z345,$Y345+$Z345)</f>
        <v>1329.672</v>
      </c>
      <c r="CI345" s="27">
        <f>IF($O345&gt;=CI$1,$S345+$Y345+$Z345,$Y345+$Z345)</f>
        <v>1329.672</v>
      </c>
      <c r="CJ345" s="27">
        <f>IF($O345&gt;=CJ$1,$S345+$Y345+$Z345,$Y345+$Z345)</f>
        <v>1329.672</v>
      </c>
      <c r="CK345" s="27">
        <f>IF($O345&gt;=CK$1,$S345+$Y345+$Z345,$Y345+$Z345)</f>
        <v>1329.672</v>
      </c>
      <c r="CL345" s="27">
        <f>IF($O345&gt;=CL$1,$S345+$Y345+$Z345,$Y345+$Z345)</f>
        <v>1329.672</v>
      </c>
      <c r="CM345" s="27">
        <f>IF($O345&gt;=CM$1,$S345+$Y345+$Z345,$Y345+$Z345)</f>
        <v>1329.672</v>
      </c>
      <c r="CN345" s="27">
        <f>IF($O345&gt;=CN$1,$S345+$Y345,$Y345)</f>
        <v>929.67199999999991</v>
      </c>
      <c r="CO345" s="27">
        <f>IF($O345&gt;=CO$1,$S345+$Y345,$Y345)</f>
        <v>929.67199999999991</v>
      </c>
      <c r="CP345" s="27">
        <f>IF($O345&gt;=CP$1,$S345+$Y345,$Y345)</f>
        <v>929.67199999999991</v>
      </c>
      <c r="CQ345" s="27">
        <f>IF($O345&gt;=CQ$1,$S345+$Y345,$Y345)</f>
        <v>929.67199999999991</v>
      </c>
      <c r="CR345" s="27">
        <f>IF($O345&gt;=CR$1,$S345+$Y345,$Y345)</f>
        <v>929.67199999999991</v>
      </c>
      <c r="CS345" s="27">
        <f>IF($O345&gt;=CS$1,$S345+$Y345,$Y345)</f>
        <v>929.67199999999991</v>
      </c>
      <c r="CT345" s="27">
        <f>IF($O345&gt;=CT$1,$S345+$Y345,$Y345)</f>
        <v>929.67199999999991</v>
      </c>
      <c r="CU345" s="27">
        <f>IF($O345&gt;=CU$1,$S345+$Y345,$Y345)</f>
        <v>929.67199999999991</v>
      </c>
      <c r="CV345" s="27">
        <f>IF($O345&gt;=CV$1,$S345+$Y345,$Y345)</f>
        <v>929.67199999999991</v>
      </c>
      <c r="CW345" s="27">
        <f>IF($O345&gt;=CW$1,$S345+$Y345,$Y345)</f>
        <v>929.67199999999991</v>
      </c>
      <c r="CX345" s="27">
        <f>IF($O345&gt;=CX$1,$S345+$Y345,$Y345)</f>
        <v>929.67199999999991</v>
      </c>
      <c r="CY345" s="27">
        <f>IF($O345&gt;=CY$1,$S345+$Y345,$Y345)</f>
        <v>929.67199999999991</v>
      </c>
      <c r="CZ345" s="27">
        <f>IF($O345&gt;=CZ$1,$S345+$Y345,$Y345)</f>
        <v>929.67199999999991</v>
      </c>
      <c r="DA345" s="27">
        <f>IF($O345&gt;=DA$1,$S345+$Y345,$Y345)</f>
        <v>929.67199999999991</v>
      </c>
      <c r="DB345" s="27">
        <f>IF($O345&gt;=DB$1,$S345+$Y345,$Y345)</f>
        <v>929.67199999999991</v>
      </c>
      <c r="DC345" s="27">
        <f>IF($O345&gt;=DC$1,$S345+$Y345,$Y345)</f>
        <v>929.67199999999991</v>
      </c>
      <c r="DD345" s="27">
        <f>IF($O345&gt;=DD$1,$S345+$Y345,$Y345)</f>
        <v>929.67199999999991</v>
      </c>
      <c r="DE345" s="27">
        <f>IF($O345&gt;=DE$1,$S345+$Y345,$Y345)</f>
        <v>929.67199999999991</v>
      </c>
      <c r="DF345" s="27">
        <f>IF($O345&gt;=DF$1,$S345+$Y345,$Y345)</f>
        <v>929.67199999999991</v>
      </c>
      <c r="DG345" s="27">
        <f>IF($O345&gt;=DG$1,$S345+$Y345,$Y345)</f>
        <v>929.67199999999991</v>
      </c>
      <c r="DH345" s="27">
        <f>IF($O345&gt;=DH$1,$S345+$Y345,$Y345)</f>
        <v>929.67199999999991</v>
      </c>
      <c r="DI345" s="27">
        <f>IF($O345&gt;=DI$1,$S345+$Y345,$Y345)</f>
        <v>929.67199999999991</v>
      </c>
      <c r="DJ345" s="27">
        <f>IF($O345&gt;=DJ$1,$S345+$Y345,$Y345)</f>
        <v>929.67199999999991</v>
      </c>
      <c r="DK345" s="27">
        <f>IF($O345&gt;=DK$1,$S345+$Y345,$Y345)</f>
        <v>929.67199999999991</v>
      </c>
      <c r="DL345" s="27">
        <f>IF($O345&gt;=DL$1,$S345+$Y345,$Y345)</f>
        <v>929.67199999999991</v>
      </c>
      <c r="DM345" s="27">
        <f>IF($O345&gt;=DM$1,$S345+$Y345,$Y345)</f>
        <v>929.67199999999991</v>
      </c>
      <c r="DN345" s="27">
        <f>IF($O345&gt;=DN$1,$S345+$Y345,$Y345)</f>
        <v>929.67199999999991</v>
      </c>
      <c r="DO345" s="27">
        <f>IF($O345&gt;=DO$1,$S345+$Y345,$Y345)</f>
        <v>929.67199999999991</v>
      </c>
      <c r="DP345" s="27">
        <f>IF($O345&gt;=DP$1,$S345+$Y345,$Y345)</f>
        <v>929.67199999999991</v>
      </c>
      <c r="DQ345" s="27">
        <f>IF($O345&gt;=DQ$1,$S345+$Y345,$Y345)</f>
        <v>929.67199999999991</v>
      </c>
      <c r="DR345" s="27">
        <f>IF($O345&gt;=DR$1,$S345+$Y345,$Y345)</f>
        <v>929.67199999999991</v>
      </c>
      <c r="DS345" s="27">
        <f>IF($O345&gt;=DS$1,$S345+$Y345,$Y345)</f>
        <v>929.67199999999991</v>
      </c>
      <c r="DT345" s="27">
        <f>IF($O345&gt;=DT$1,$S345+$Y345,$Y345)</f>
        <v>929.67199999999991</v>
      </c>
      <c r="DU345" s="27">
        <f>IF($O345&gt;=DU$1,$S345+$Y345,$Y345)</f>
        <v>929.67199999999991</v>
      </c>
      <c r="DV345" s="27">
        <f>IF($O345&gt;=DV$1,$S345+$Y345,$Y345)</f>
        <v>929.67199999999991</v>
      </c>
      <c r="DW345" s="27">
        <f>IF($O345&gt;=DW$1,$S345+$Y345,$Y345)</f>
        <v>929.67199999999991</v>
      </c>
      <c r="DX345" s="27">
        <f>IF($O345&gt;=DX$1,$S345+$Y345,$Y345)</f>
        <v>929.67199999999991</v>
      </c>
      <c r="DY345" s="27">
        <f>IF($O345&gt;=DY$1,$S345+$Y345,$Y345)</f>
        <v>929.67199999999991</v>
      </c>
      <c r="DZ345" s="27">
        <f>IF($O345&gt;=DZ$1,$S345+$Y345,$Y345)</f>
        <v>929.67199999999991</v>
      </c>
      <c r="EA345" s="27">
        <f>IF($O345&gt;=EA$1,$S345+$Y345,$Y345)</f>
        <v>929.67199999999991</v>
      </c>
      <c r="EB345" s="27">
        <f>IF($O345&gt;=EB$1,$S345+$Y345,$Y345)</f>
        <v>929.67199999999991</v>
      </c>
      <c r="EC345" s="27">
        <f>IF($O345&gt;=EC$1,$S345+$Y345,$Y345)</f>
        <v>929.67199999999991</v>
      </c>
      <c r="ED345" s="27">
        <f>IF($O345&gt;=ED$1,$S345+$Y345,$Y345)</f>
        <v>929.67199999999991</v>
      </c>
      <c r="EE345" s="27">
        <f>IF($O345&gt;=EE$1,$S345+$Y345,$Y345)</f>
        <v>929.67199999999991</v>
      </c>
      <c r="EF345" s="27">
        <f>IF($O345&gt;=EF$1,$S345+$Y345,$Y345)</f>
        <v>929.67199999999991</v>
      </c>
      <c r="EG345" s="27">
        <f>IF($O345&gt;=EG$1,$S345+$Y345,$Y345)</f>
        <v>929.67199999999991</v>
      </c>
      <c r="EH345" s="27">
        <f>IF($O345&gt;=EH$1,$S345+$Y345,$Y345)</f>
        <v>929.67199999999991</v>
      </c>
      <c r="EI345" s="27">
        <f>IF($O345&gt;=EI$1,$S345+$Y345,$Y345)</f>
        <v>929.67199999999991</v>
      </c>
      <c r="EJ345" s="27">
        <f>IF($O345&gt;=EJ$1,$S345+$Y345,$Y345)</f>
        <v>929.67199999999991</v>
      </c>
      <c r="EK345" s="27">
        <f>IF($O345&gt;=EK$1,$S345+$Y345,$Y345)</f>
        <v>929.67199999999991</v>
      </c>
      <c r="EL345" s="27">
        <f>IF($O345&gt;=EL$1,$S345+$Y345,$Y345)</f>
        <v>929.67199999999991</v>
      </c>
      <c r="EM345" s="27">
        <f>IF($O345&gt;=EM$1,$S345+$Y345,$Y345)</f>
        <v>929.67199999999991</v>
      </c>
      <c r="EN345" s="27">
        <f>IF($O345&gt;=EN$1,$S345+$Y345,$Y345)</f>
        <v>929.67199999999991</v>
      </c>
      <c r="EO345" s="27">
        <f>IF($O345&gt;=EO$1,$S345+$Y345,$Y345)</f>
        <v>929.67199999999991</v>
      </c>
      <c r="EP345" s="27">
        <f>IF($O345&gt;=EP$1,$S345+$Y345,$Y345)</f>
        <v>929.67199999999991</v>
      </c>
      <c r="EQ345" s="27">
        <f>IF($O345&gt;=EQ$1,$S345+$Y345,$Y345)</f>
        <v>929.67199999999991</v>
      </c>
      <c r="ER345" s="27">
        <f>IF($O345&gt;=ER$1,$S345+$Y345,$Y345)</f>
        <v>929.67199999999991</v>
      </c>
      <c r="ES345" s="27">
        <f>IF($O345&gt;=ES$1,$S345+$Y345,$Y345)</f>
        <v>929.67199999999991</v>
      </c>
      <c r="ET345" s="27">
        <f>IF($O345&gt;=ET$1,$S345+$Y345,$Y345)</f>
        <v>929.67199999999991</v>
      </c>
      <c r="EU345" s="27">
        <f>IF($O345&gt;=EU$1,$S345+$Y345,$Y345)</f>
        <v>929.67199999999991</v>
      </c>
      <c r="EV345" s="27">
        <f>IF($O345&gt;=EV$1,$S345,0)</f>
        <v>929.67199999999991</v>
      </c>
      <c r="EW345" s="27">
        <f>IF($O345&gt;=EW$1,$S345,0)</f>
        <v>929.67199999999991</v>
      </c>
      <c r="EX345" s="27">
        <f>IF($O345&gt;=EX$1,$S345,0)</f>
        <v>929.67199999999991</v>
      </c>
      <c r="EY345" s="27">
        <f>IF($O345&gt;=EY$1,$S345,0)</f>
        <v>929.67199999999991</v>
      </c>
      <c r="EZ345" s="27">
        <f>IF($O345&gt;=EZ$1,$S345,0)</f>
        <v>929.67199999999991</v>
      </c>
      <c r="FA345" s="27">
        <f>IF($O345&gt;=FA$1,$S345,0)</f>
        <v>929.67199999999991</v>
      </c>
      <c r="FB345" s="27">
        <f>IF($O345&gt;=FB$1,$S345,0)</f>
        <v>929.67199999999991</v>
      </c>
      <c r="FC345" s="27">
        <f>IF($O345&gt;=FC$1,$S345,0)</f>
        <v>929.67199999999991</v>
      </c>
      <c r="FD345" s="27">
        <f>IF($O345&gt;=FD$1,$S345,0)</f>
        <v>929.67199999999991</v>
      </c>
      <c r="FE345" s="27">
        <f>IF($O345&gt;=FE$1,$S345,0)</f>
        <v>929.67199999999991</v>
      </c>
      <c r="FF345" s="27">
        <f>IF($O345&gt;=FF$1,$S345,0)</f>
        <v>929.67199999999991</v>
      </c>
      <c r="FG345" s="27">
        <f>IF($O345&gt;=FG$1,$S345,0)</f>
        <v>929.67199999999991</v>
      </c>
      <c r="FH345" s="27">
        <f>IF($O345&gt;=FH$1,$S345,0)</f>
        <v>929.67199999999991</v>
      </c>
      <c r="FI345" s="27">
        <f>IF($O345&gt;=FI$1,$S345,0)</f>
        <v>929.67199999999991</v>
      </c>
      <c r="FJ345" s="27">
        <f>IF($O345&gt;=FJ$1,$S345,0)</f>
        <v>929.67199999999991</v>
      </c>
      <c r="FK345" s="27">
        <f>IF($O345&gt;=FK$1,$S345,0)</f>
        <v>929.67199999999991</v>
      </c>
      <c r="FL345" s="27">
        <f>IF($O345&gt;=FL$1,$S345,0)</f>
        <v>929.67199999999991</v>
      </c>
      <c r="FM345" s="27">
        <f>IF($O345&gt;=FM$1,$S345,0)</f>
        <v>929.67199999999991</v>
      </c>
      <c r="FN345" s="27">
        <f>IF($O345&gt;=FN$1,$S345,0)</f>
        <v>929.67199999999991</v>
      </c>
      <c r="FO345" s="27">
        <f>IF($O345&gt;=FO$1,$S345,0)</f>
        <v>929.67199999999991</v>
      </c>
      <c r="FP345" s="27">
        <f>IF($O345&gt;=FP$1,$S345,0)</f>
        <v>929.67199999999991</v>
      </c>
      <c r="FQ345" s="27">
        <f>IF($O345&gt;=FQ$1,$S345,0)</f>
        <v>929.67199999999991</v>
      </c>
      <c r="FR345" s="27">
        <f>IF($O345&gt;=FR$1,$S345,0)</f>
        <v>929.67199999999991</v>
      </c>
      <c r="FS345" s="27">
        <f>IF($O345&gt;=FS$1,$S345,0)</f>
        <v>929.67199999999991</v>
      </c>
      <c r="FT345" s="27">
        <f>IF($O345&gt;=FT$1,$S345,0)</f>
        <v>929.67199999999991</v>
      </c>
      <c r="FU345" s="27">
        <f>IF($O345&gt;=FU$1,$S345,0)</f>
        <v>929.67199999999991</v>
      </c>
      <c r="FV345" s="27">
        <f>IF($O345&gt;=FV$1,$S345,0)</f>
        <v>929.67199999999991</v>
      </c>
      <c r="FW345" s="27">
        <f>IF($O345&gt;=FW$1,$S345,0)</f>
        <v>929.67199999999991</v>
      </c>
      <c r="FX345" s="27">
        <f>IF($O345&gt;=FX$1,$S345,0)</f>
        <v>929.67199999999991</v>
      </c>
      <c r="FY345" s="27">
        <f>IF($O345&gt;=FY$1,$S345,0)</f>
        <v>929.67199999999991</v>
      </c>
      <c r="FZ345" s="27">
        <f>IF($O345&gt;=FZ$1,$S345,0)</f>
        <v>929.67199999999991</v>
      </c>
      <c r="GA345" s="27">
        <f>IF($O345&gt;=GA$1,$S345,0)</f>
        <v>929.67199999999991</v>
      </c>
      <c r="GB345" s="27">
        <f>IF($O345&gt;=GB$1,$S345,0)</f>
        <v>929.67199999999991</v>
      </c>
      <c r="GC345" s="27">
        <f>IF($O345&gt;=GC$1,$S345,0)</f>
        <v>929.67199999999991</v>
      </c>
      <c r="GD345" s="27">
        <f>IF($O345&gt;=GD$1,$S345,0)</f>
        <v>929.67199999999991</v>
      </c>
      <c r="GE345" s="27">
        <f>IF($O345&gt;=GE$1,$S345,0)</f>
        <v>929.67199999999991</v>
      </c>
      <c r="GF345" s="27">
        <f>IF($O345&gt;=GF$1,$S345,0)</f>
        <v>929.67199999999991</v>
      </c>
      <c r="GG345" s="27">
        <f>IF($O345&gt;=GG$1,$S345,0)</f>
        <v>929.67199999999991</v>
      </c>
      <c r="GH345" s="27">
        <f>IF($O345&gt;=GH$1,$S345,0)</f>
        <v>929.67199999999991</v>
      </c>
      <c r="GI345" s="27">
        <f>IF($O345&gt;=GI$1,$S345,0)</f>
        <v>929.67199999999991</v>
      </c>
      <c r="GJ345" s="27">
        <f>IF($O345&gt;=GJ$1,$S345,0)</f>
        <v>929.67199999999991</v>
      </c>
      <c r="GK345" s="27">
        <f>IF($O345&gt;=GK$1,$S345,0)</f>
        <v>929.67199999999991</v>
      </c>
      <c r="GL345" s="27">
        <f>IF($O345&gt;=GL$1,$S345,0)</f>
        <v>929.67199999999991</v>
      </c>
      <c r="GM345" s="27">
        <f>IF($O345&gt;=GM$1,$S345,0)</f>
        <v>929.67199999999991</v>
      </c>
      <c r="GN345" s="27">
        <f>IF($O345&gt;=GN$1,$S345,0)</f>
        <v>929.67199999999991</v>
      </c>
      <c r="GO345" s="27">
        <f>IF($O345&gt;=GO$1,$S345,0)</f>
        <v>929.67199999999991</v>
      </c>
      <c r="GP345" s="27">
        <f>IF($O345&gt;=GP$1,$S345,0)</f>
        <v>929.67199999999991</v>
      </c>
      <c r="GQ345" s="27">
        <f>IF($O345&gt;=GQ$1,$S345,0)</f>
        <v>929.67199999999991</v>
      </c>
      <c r="GR345" s="27">
        <f>IF($O345&gt;=GR$1,$S345,0)</f>
        <v>929.67199999999991</v>
      </c>
      <c r="GS345" s="27">
        <f>IF($O345&gt;=GS$1,$S345,0)</f>
        <v>929.67199999999991</v>
      </c>
      <c r="GT345" s="27">
        <f>IF($O345&gt;=GT$1,$S345,0)</f>
        <v>929.67199999999991</v>
      </c>
      <c r="GU345" s="27">
        <f>IF($O345&gt;=GU$1,$S345,0)</f>
        <v>929.67199999999991</v>
      </c>
      <c r="GV345" s="27">
        <f>IF($O345&gt;=GV$1,$S345,0)</f>
        <v>929.67199999999991</v>
      </c>
      <c r="GW345" s="27">
        <f>IF($O345&gt;=GW$1,$S345,0)</f>
        <v>929.67199999999991</v>
      </c>
      <c r="GX345" s="27">
        <f>IF($O345&gt;=GX$1,$S345,0)</f>
        <v>929.67199999999991</v>
      </c>
      <c r="GY345" s="27">
        <f>IF($O345&gt;=GY$1,$S345,0)</f>
        <v>929.67199999999991</v>
      </c>
      <c r="GZ345" s="27">
        <f>IF($O345&gt;=GZ$1,$S345,0)</f>
        <v>929.67199999999991</v>
      </c>
      <c r="HA345" s="27">
        <f>IF($O345&gt;=HA$1,$S345,0)</f>
        <v>929.67199999999991</v>
      </c>
      <c r="HB345" s="27">
        <f>IF($O345&gt;=HB$1,$S345,0)</f>
        <v>929.67199999999991</v>
      </c>
      <c r="HC345" s="27">
        <f>IF($O345&gt;=HC$1,$S345,0)</f>
        <v>929.67199999999991</v>
      </c>
    </row>
    <row r="346" spans="1:211">
      <c r="A346" s="3">
        <v>34452</v>
      </c>
      <c r="B346" s="3" t="s">
        <v>337</v>
      </c>
      <c r="C346" s="3" t="s">
        <v>107</v>
      </c>
      <c r="D346" s="3">
        <v>53</v>
      </c>
      <c r="E346" s="4">
        <v>32562</v>
      </c>
      <c r="F346" s="5">
        <v>29.339726027397262</v>
      </c>
      <c r="G346" s="3" t="s">
        <v>99</v>
      </c>
      <c r="H346" s="4">
        <v>23745</v>
      </c>
      <c r="I346" s="9" t="s">
        <v>826</v>
      </c>
      <c r="J346" s="5">
        <v>2277.9899999999998</v>
      </c>
      <c r="K346" s="31">
        <v>338</v>
      </c>
      <c r="L346" s="32">
        <v>29</v>
      </c>
      <c r="M346" s="33">
        <f>VLOOKUP(L346,FIND,3,TRUE)</f>
        <v>1.5</v>
      </c>
      <c r="N346" s="32">
        <f>IF(L346&gt;30,180,VLOOKUP(L346,TEMPO,2,FALSE))</f>
        <v>174</v>
      </c>
      <c r="O346" s="32">
        <f>IF(R346&gt;0,4,N346)</f>
        <v>174</v>
      </c>
      <c r="P346" s="96">
        <f>J346*M346*L346</f>
        <v>99092.564999999988</v>
      </c>
      <c r="Q346" s="96">
        <f>10934.45*2</f>
        <v>21868.9</v>
      </c>
      <c r="R346" s="96">
        <f>IF(P346&lt;=Q346,P346/4,0)</f>
        <v>0</v>
      </c>
      <c r="S346" s="5">
        <f>IF(P346&gt;=Q346,P346/N346,0)</f>
        <v>569.49749999999995</v>
      </c>
      <c r="T346" s="3"/>
      <c r="U346" s="3">
        <f>IF(T346="",1,0)</f>
        <v>1</v>
      </c>
      <c r="V346" s="3">
        <v>636</v>
      </c>
      <c r="W346" s="5">
        <v>0</v>
      </c>
      <c r="X346" s="5">
        <v>203.3</v>
      </c>
      <c r="Y346" s="5">
        <f>X346*W346</f>
        <v>0</v>
      </c>
      <c r="Z346" s="5">
        <v>400</v>
      </c>
      <c r="AA346" s="5">
        <f>S346+Y346+Z346</f>
        <v>969.49749999999995</v>
      </c>
      <c r="AB346" s="39">
        <f>(J346/12+J346/12*1.3333333333+450/12+J346/30*6/12+J346)*1.3+Y346+Z346+153.9</f>
        <v>4189.218699991774</v>
      </c>
      <c r="AC346" s="39" t="s">
        <v>107</v>
      </c>
      <c r="AD346" s="39">
        <f>J346*1.3+400+153.9</f>
        <v>3515.2869999999998</v>
      </c>
      <c r="AE346" s="39">
        <f>SUMIFS('CUSTO MENSAL FUNC NOVO'!H:H,'CUSTO MENSAL FUNC NOVO'!A:A,'VALORES MENSAIS'!AC346)</f>
        <v>3348.9422500000001</v>
      </c>
      <c r="AF346" s="27">
        <f>IF($R346&gt;0,$R346,$S346)+$Y346+$Z346</f>
        <v>969.49749999999995</v>
      </c>
      <c r="AG346" s="27">
        <f>IF($R346&gt;0,$R346,$S346)+$Y346+$Z346</f>
        <v>969.49749999999995</v>
      </c>
      <c r="AH346" s="27">
        <f>IF($R346&gt;0,$R346,$S346)+$Y346+$Z346</f>
        <v>969.49749999999995</v>
      </c>
      <c r="AI346" s="27">
        <f>IF($R346&gt;0,$R346,$S346)+$Y346+$Z346</f>
        <v>969.49749999999995</v>
      </c>
      <c r="AJ346" s="27">
        <f>IF($O346&gt;=AJ$1,$S346+$Y346+$Z346,$Y346+$Z346)</f>
        <v>969.49749999999995</v>
      </c>
      <c r="AK346" s="27">
        <f>IF($O346&gt;=AK$1,$S346+$Y346+$Z346,$Y346+$Z346)</f>
        <v>969.49749999999995</v>
      </c>
      <c r="AL346" s="27">
        <f>IF($O346&gt;=AL$1,$S346+$Y346+$Z346,$Y346+$Z346)</f>
        <v>969.49749999999995</v>
      </c>
      <c r="AM346" s="27">
        <f>IF($O346&gt;=AM$1,$S346+$Y346+$Z346,$Y346+$Z346)</f>
        <v>969.49749999999995</v>
      </c>
      <c r="AN346" s="27">
        <f>IF($O346&gt;=AN$1,$S346+$Y346+$Z346,$Y346+$Z346)</f>
        <v>969.49749999999995</v>
      </c>
      <c r="AO346" s="27">
        <f>IF($O346&gt;=AO$1,$S346+$Y346+$Z346,$Y346+$Z346)</f>
        <v>969.49749999999995</v>
      </c>
      <c r="AP346" s="27">
        <f>IF($O346&gt;=AP$1,$S346+$Y346+$Z346,$Y346+$Z346)</f>
        <v>969.49749999999995</v>
      </c>
      <c r="AQ346" s="27">
        <f>IF($O346&gt;=AQ$1,$S346+$Y346+$Z346,$Y346+$Z346)</f>
        <v>969.49749999999995</v>
      </c>
      <c r="AR346" s="27">
        <f>IF($O346&gt;=AR$1,$S346+$Y346+$Z346,$Y346+$Z346)</f>
        <v>969.49749999999995</v>
      </c>
      <c r="AS346" s="27">
        <f>IF($O346&gt;=AS$1,$S346+$Y346+$Z346,$Y346+$Z346)</f>
        <v>969.49749999999995</v>
      </c>
      <c r="AT346" s="27">
        <f>IF($O346&gt;=AT$1,$S346+$Y346+$Z346,$Y346+$Z346)</f>
        <v>969.49749999999995</v>
      </c>
      <c r="AU346" s="27">
        <f>IF($O346&gt;=AU$1,$S346+$Y346+$Z346,$Y346+$Z346)</f>
        <v>969.49749999999995</v>
      </c>
      <c r="AV346" s="27">
        <f>IF($O346&gt;=AV$1,$S346+$Y346+$Z346,$Y346+$Z346)</f>
        <v>969.49749999999995</v>
      </c>
      <c r="AW346" s="27">
        <f>IF($O346&gt;=AW$1,$S346+$Y346+$Z346,$Y346+$Z346)</f>
        <v>969.49749999999995</v>
      </c>
      <c r="AX346" s="27">
        <f>IF($O346&gt;=AX$1,$S346+$Y346+$Z346,$Y346+$Z346)</f>
        <v>969.49749999999995</v>
      </c>
      <c r="AY346" s="27">
        <f>IF($O346&gt;=AY$1,$S346+$Y346+$Z346,$Y346+$Z346)</f>
        <v>969.49749999999995</v>
      </c>
      <c r="AZ346" s="27">
        <f>IF($O346&gt;=AZ$1,$S346+$Y346+$Z346,$Y346+$Z346)</f>
        <v>969.49749999999995</v>
      </c>
      <c r="BA346" s="27">
        <f>IF($O346&gt;=BA$1,$S346+$Y346+$Z346,$Y346+$Z346)</f>
        <v>969.49749999999995</v>
      </c>
      <c r="BB346" s="27">
        <f>IF($O346&gt;=BB$1,$S346+$Y346+$Z346,$Y346+$Z346)</f>
        <v>969.49749999999995</v>
      </c>
      <c r="BC346" s="27">
        <f>IF($O346&gt;=BC$1,$S346+$Y346+$Z346,$Y346+$Z346)</f>
        <v>969.49749999999995</v>
      </c>
      <c r="BD346" s="27">
        <f>IF($O346&gt;=BD$1,$S346+$Y346+$Z346,$Y346+$Z346)</f>
        <v>969.49749999999995</v>
      </c>
      <c r="BE346" s="27">
        <f>IF($O346&gt;=BE$1,$S346+$Y346+$Z346,$Y346+$Z346)</f>
        <v>969.49749999999995</v>
      </c>
      <c r="BF346" s="27">
        <f>IF($O346&gt;=BF$1,$S346+$Y346+$Z346,$Y346+$Z346)</f>
        <v>969.49749999999995</v>
      </c>
      <c r="BG346" s="27">
        <f>IF($O346&gt;=BG$1,$S346+$Y346+$Z346,$Y346+$Z346)</f>
        <v>969.49749999999995</v>
      </c>
      <c r="BH346" s="27">
        <f>IF($O346&gt;=BH$1,$S346+$Y346+$Z346,$Y346+$Z346)</f>
        <v>969.49749999999995</v>
      </c>
      <c r="BI346" s="27">
        <f>IF($O346&gt;=BI$1,$S346+$Y346+$Z346,$Y346+$Z346)</f>
        <v>969.49749999999995</v>
      </c>
      <c r="BJ346" s="27">
        <f>IF($O346&gt;=BJ$1,$S346+$Y346+$Z346,$Y346+$Z346)</f>
        <v>969.49749999999995</v>
      </c>
      <c r="BK346" s="27">
        <f>IF($O346&gt;=BK$1,$S346+$Y346+$Z346,$Y346+$Z346)</f>
        <v>969.49749999999995</v>
      </c>
      <c r="BL346" s="27">
        <f>IF($O346&gt;=BL$1,$S346+$Y346+$Z346,$Y346+$Z346)</f>
        <v>969.49749999999995</v>
      </c>
      <c r="BM346" s="27">
        <f>IF($O346&gt;=BM$1,$S346+$Y346+$Z346,$Y346+$Z346)</f>
        <v>969.49749999999995</v>
      </c>
      <c r="BN346" s="27">
        <f>IF($O346&gt;=BN$1,$S346+$Y346+$Z346,$Y346+$Z346)</f>
        <v>969.49749999999995</v>
      </c>
      <c r="BO346" s="27">
        <f>IF($O346&gt;=BO$1,$S346+$Y346+$Z346,$Y346+$Z346)</f>
        <v>969.49749999999995</v>
      </c>
      <c r="BP346" s="27">
        <f>IF($O346&gt;=BP$1,$S346+$Y346+$Z346,$Y346+$Z346)</f>
        <v>969.49749999999995</v>
      </c>
      <c r="BQ346" s="27">
        <f>IF($O346&gt;=BQ$1,$S346+$Y346+$Z346,$Y346+$Z346)</f>
        <v>969.49749999999995</v>
      </c>
      <c r="BR346" s="27">
        <f>IF($O346&gt;=BR$1,$S346+$Y346+$Z346,$Y346+$Z346)</f>
        <v>969.49749999999995</v>
      </c>
      <c r="BS346" s="27">
        <f>IF($O346&gt;=BS$1,$S346+$Y346+$Z346,$Y346+$Z346)</f>
        <v>969.49749999999995</v>
      </c>
      <c r="BT346" s="27">
        <f>IF($O346&gt;=BT$1,$S346+$Y346+$Z346,$Y346+$Z346)</f>
        <v>969.49749999999995</v>
      </c>
      <c r="BU346" s="27">
        <f>IF($O346&gt;=BU$1,$S346+$Y346+$Z346,$Y346+$Z346)</f>
        <v>969.49749999999995</v>
      </c>
      <c r="BV346" s="27">
        <f>IF($O346&gt;=BV$1,$S346+$Y346+$Z346,$Y346+$Z346)</f>
        <v>969.49749999999995</v>
      </c>
      <c r="BW346" s="27">
        <f>IF($O346&gt;=BW$1,$S346+$Y346+$Z346,$Y346+$Z346)</f>
        <v>969.49749999999995</v>
      </c>
      <c r="BX346" s="27">
        <f>IF($O346&gt;=BX$1,$S346+$Y346+$Z346,$Y346+$Z346)</f>
        <v>969.49749999999995</v>
      </c>
      <c r="BY346" s="27">
        <f>IF($O346&gt;=BY$1,$S346+$Y346+$Z346,$Y346+$Z346)</f>
        <v>969.49749999999995</v>
      </c>
      <c r="BZ346" s="27">
        <f>IF($O346&gt;=BZ$1,$S346+$Y346+$Z346,$Y346+$Z346)</f>
        <v>969.49749999999995</v>
      </c>
      <c r="CA346" s="27">
        <f>IF($O346&gt;=CA$1,$S346+$Y346+$Z346,$Y346+$Z346)</f>
        <v>969.49749999999995</v>
      </c>
      <c r="CB346" s="27">
        <f>IF($O346&gt;=CB$1,$S346+$Y346+$Z346,$Y346+$Z346)</f>
        <v>969.49749999999995</v>
      </c>
      <c r="CC346" s="27">
        <f>IF($O346&gt;=CC$1,$S346+$Y346+$Z346,$Y346+$Z346)</f>
        <v>969.49749999999995</v>
      </c>
      <c r="CD346" s="27">
        <f>IF($O346&gt;=CD$1,$S346+$Y346+$Z346,$Y346+$Z346)</f>
        <v>969.49749999999995</v>
      </c>
      <c r="CE346" s="27">
        <f>IF($O346&gt;=CE$1,$S346+$Y346+$Z346,$Y346+$Z346)</f>
        <v>969.49749999999995</v>
      </c>
      <c r="CF346" s="27">
        <f>IF($O346&gt;=CF$1,$S346+$Y346+$Z346,$Y346+$Z346)</f>
        <v>969.49749999999995</v>
      </c>
      <c r="CG346" s="27">
        <f>IF($O346&gt;=CG$1,$S346+$Y346+$Z346,$Y346+$Z346)</f>
        <v>969.49749999999995</v>
      </c>
      <c r="CH346" s="27">
        <f>IF($O346&gt;=CH$1,$S346+$Y346+$Z346,$Y346+$Z346)</f>
        <v>969.49749999999995</v>
      </c>
      <c r="CI346" s="27">
        <f>IF($O346&gt;=CI$1,$S346+$Y346+$Z346,$Y346+$Z346)</f>
        <v>969.49749999999995</v>
      </c>
      <c r="CJ346" s="27">
        <f>IF($O346&gt;=CJ$1,$S346+$Y346+$Z346,$Y346+$Z346)</f>
        <v>969.49749999999995</v>
      </c>
      <c r="CK346" s="27">
        <f>IF($O346&gt;=CK$1,$S346+$Y346+$Z346,$Y346+$Z346)</f>
        <v>969.49749999999995</v>
      </c>
      <c r="CL346" s="27">
        <f>IF($O346&gt;=CL$1,$S346+$Y346+$Z346,$Y346+$Z346)</f>
        <v>969.49749999999995</v>
      </c>
      <c r="CM346" s="27">
        <f>IF($O346&gt;=CM$1,$S346+$Y346+$Z346,$Y346+$Z346)</f>
        <v>969.49749999999995</v>
      </c>
      <c r="CN346" s="27">
        <f>IF($O346&gt;=CN$1,$S346+$Y346,$Y346)</f>
        <v>569.49749999999995</v>
      </c>
      <c r="CO346" s="27">
        <f>IF($O346&gt;=CO$1,$S346+$Y346,$Y346)</f>
        <v>569.49749999999995</v>
      </c>
      <c r="CP346" s="27">
        <f>IF($O346&gt;=CP$1,$S346+$Y346,$Y346)</f>
        <v>569.49749999999995</v>
      </c>
      <c r="CQ346" s="27">
        <f>IF($O346&gt;=CQ$1,$S346+$Y346,$Y346)</f>
        <v>569.49749999999995</v>
      </c>
      <c r="CR346" s="27">
        <f>IF($O346&gt;=CR$1,$S346+$Y346,$Y346)</f>
        <v>569.49749999999995</v>
      </c>
      <c r="CS346" s="27">
        <f>IF($O346&gt;=CS$1,$S346+$Y346,$Y346)</f>
        <v>569.49749999999995</v>
      </c>
      <c r="CT346" s="27">
        <f>IF($O346&gt;=CT$1,$S346+$Y346,$Y346)</f>
        <v>569.49749999999995</v>
      </c>
      <c r="CU346" s="27">
        <f>IF($O346&gt;=CU$1,$S346+$Y346,$Y346)</f>
        <v>569.49749999999995</v>
      </c>
      <c r="CV346" s="27">
        <f>IF($O346&gt;=CV$1,$S346+$Y346,$Y346)</f>
        <v>569.49749999999995</v>
      </c>
      <c r="CW346" s="27">
        <f>IF($O346&gt;=CW$1,$S346+$Y346,$Y346)</f>
        <v>569.49749999999995</v>
      </c>
      <c r="CX346" s="27">
        <f>IF($O346&gt;=CX$1,$S346+$Y346,$Y346)</f>
        <v>569.49749999999995</v>
      </c>
      <c r="CY346" s="27">
        <f>IF($O346&gt;=CY$1,$S346+$Y346,$Y346)</f>
        <v>569.49749999999995</v>
      </c>
      <c r="CZ346" s="27">
        <f>IF($O346&gt;=CZ$1,$S346+$Y346,$Y346)</f>
        <v>569.49749999999995</v>
      </c>
      <c r="DA346" s="27">
        <f>IF($O346&gt;=DA$1,$S346+$Y346,$Y346)</f>
        <v>569.49749999999995</v>
      </c>
      <c r="DB346" s="27">
        <f>IF($O346&gt;=DB$1,$S346+$Y346,$Y346)</f>
        <v>569.49749999999995</v>
      </c>
      <c r="DC346" s="27">
        <f>IF($O346&gt;=DC$1,$S346+$Y346,$Y346)</f>
        <v>569.49749999999995</v>
      </c>
      <c r="DD346" s="27">
        <f>IF($O346&gt;=DD$1,$S346+$Y346,$Y346)</f>
        <v>569.49749999999995</v>
      </c>
      <c r="DE346" s="27">
        <f>IF($O346&gt;=DE$1,$S346+$Y346,$Y346)</f>
        <v>569.49749999999995</v>
      </c>
      <c r="DF346" s="27">
        <f>IF($O346&gt;=DF$1,$S346+$Y346,$Y346)</f>
        <v>569.49749999999995</v>
      </c>
      <c r="DG346" s="27">
        <f>IF($O346&gt;=DG$1,$S346+$Y346,$Y346)</f>
        <v>569.49749999999995</v>
      </c>
      <c r="DH346" s="27">
        <f>IF($O346&gt;=DH$1,$S346+$Y346,$Y346)</f>
        <v>569.49749999999995</v>
      </c>
      <c r="DI346" s="27">
        <f>IF($O346&gt;=DI$1,$S346+$Y346,$Y346)</f>
        <v>569.49749999999995</v>
      </c>
      <c r="DJ346" s="27">
        <f>IF($O346&gt;=DJ$1,$S346+$Y346,$Y346)</f>
        <v>569.49749999999995</v>
      </c>
      <c r="DK346" s="27">
        <f>IF($O346&gt;=DK$1,$S346+$Y346,$Y346)</f>
        <v>569.49749999999995</v>
      </c>
      <c r="DL346" s="27">
        <f>IF($O346&gt;=DL$1,$S346+$Y346,$Y346)</f>
        <v>569.49749999999995</v>
      </c>
      <c r="DM346" s="27">
        <f>IF($O346&gt;=DM$1,$S346+$Y346,$Y346)</f>
        <v>569.49749999999995</v>
      </c>
      <c r="DN346" s="27">
        <f>IF($O346&gt;=DN$1,$S346+$Y346,$Y346)</f>
        <v>569.49749999999995</v>
      </c>
      <c r="DO346" s="27">
        <f>IF($O346&gt;=DO$1,$S346+$Y346,$Y346)</f>
        <v>569.49749999999995</v>
      </c>
      <c r="DP346" s="27">
        <f>IF($O346&gt;=DP$1,$S346+$Y346,$Y346)</f>
        <v>569.49749999999995</v>
      </c>
      <c r="DQ346" s="27">
        <f>IF($O346&gt;=DQ$1,$S346+$Y346,$Y346)</f>
        <v>569.49749999999995</v>
      </c>
      <c r="DR346" s="27">
        <f>IF($O346&gt;=DR$1,$S346+$Y346,$Y346)</f>
        <v>569.49749999999995</v>
      </c>
      <c r="DS346" s="27">
        <f>IF($O346&gt;=DS$1,$S346+$Y346,$Y346)</f>
        <v>569.49749999999995</v>
      </c>
      <c r="DT346" s="27">
        <f>IF($O346&gt;=DT$1,$S346+$Y346,$Y346)</f>
        <v>569.49749999999995</v>
      </c>
      <c r="DU346" s="27">
        <f>IF($O346&gt;=DU$1,$S346+$Y346,$Y346)</f>
        <v>569.49749999999995</v>
      </c>
      <c r="DV346" s="27">
        <f>IF($O346&gt;=DV$1,$S346+$Y346,$Y346)</f>
        <v>569.49749999999995</v>
      </c>
      <c r="DW346" s="27">
        <f>IF($O346&gt;=DW$1,$S346+$Y346,$Y346)</f>
        <v>569.49749999999995</v>
      </c>
      <c r="DX346" s="27">
        <f>IF($O346&gt;=DX$1,$S346+$Y346,$Y346)</f>
        <v>569.49749999999995</v>
      </c>
      <c r="DY346" s="27">
        <f>IF($O346&gt;=DY$1,$S346+$Y346,$Y346)</f>
        <v>569.49749999999995</v>
      </c>
      <c r="DZ346" s="27">
        <f>IF($O346&gt;=DZ$1,$S346+$Y346,$Y346)</f>
        <v>569.49749999999995</v>
      </c>
      <c r="EA346" s="27">
        <f>IF($O346&gt;=EA$1,$S346+$Y346,$Y346)</f>
        <v>569.49749999999995</v>
      </c>
      <c r="EB346" s="27">
        <f>IF($O346&gt;=EB$1,$S346+$Y346,$Y346)</f>
        <v>569.49749999999995</v>
      </c>
      <c r="EC346" s="27">
        <f>IF($O346&gt;=EC$1,$S346+$Y346,$Y346)</f>
        <v>569.49749999999995</v>
      </c>
      <c r="ED346" s="27">
        <f>IF($O346&gt;=ED$1,$S346+$Y346,$Y346)</f>
        <v>569.49749999999995</v>
      </c>
      <c r="EE346" s="27">
        <f>IF($O346&gt;=EE$1,$S346+$Y346,$Y346)</f>
        <v>569.49749999999995</v>
      </c>
      <c r="EF346" s="27">
        <f>IF($O346&gt;=EF$1,$S346+$Y346,$Y346)</f>
        <v>569.49749999999995</v>
      </c>
      <c r="EG346" s="27">
        <f>IF($O346&gt;=EG$1,$S346+$Y346,$Y346)</f>
        <v>569.49749999999995</v>
      </c>
      <c r="EH346" s="27">
        <f>IF($O346&gt;=EH$1,$S346+$Y346,$Y346)</f>
        <v>569.49749999999995</v>
      </c>
      <c r="EI346" s="27">
        <f>IF($O346&gt;=EI$1,$S346+$Y346,$Y346)</f>
        <v>569.49749999999995</v>
      </c>
      <c r="EJ346" s="27">
        <f>IF($O346&gt;=EJ$1,$S346+$Y346,$Y346)</f>
        <v>569.49749999999995</v>
      </c>
      <c r="EK346" s="27">
        <f>IF($O346&gt;=EK$1,$S346+$Y346,$Y346)</f>
        <v>569.49749999999995</v>
      </c>
      <c r="EL346" s="27">
        <f>IF($O346&gt;=EL$1,$S346+$Y346,$Y346)</f>
        <v>569.49749999999995</v>
      </c>
      <c r="EM346" s="27">
        <f>IF($O346&gt;=EM$1,$S346+$Y346,$Y346)</f>
        <v>569.49749999999995</v>
      </c>
      <c r="EN346" s="27">
        <f>IF($O346&gt;=EN$1,$S346+$Y346,$Y346)</f>
        <v>569.49749999999995</v>
      </c>
      <c r="EO346" s="27">
        <f>IF($O346&gt;=EO$1,$S346+$Y346,$Y346)</f>
        <v>569.49749999999995</v>
      </c>
      <c r="EP346" s="27">
        <f>IF($O346&gt;=EP$1,$S346+$Y346,$Y346)</f>
        <v>569.49749999999995</v>
      </c>
      <c r="EQ346" s="27">
        <f>IF($O346&gt;=EQ$1,$S346+$Y346,$Y346)</f>
        <v>569.49749999999995</v>
      </c>
      <c r="ER346" s="27">
        <f>IF($O346&gt;=ER$1,$S346+$Y346,$Y346)</f>
        <v>569.49749999999995</v>
      </c>
      <c r="ES346" s="27">
        <f>IF($O346&gt;=ES$1,$S346+$Y346,$Y346)</f>
        <v>569.49749999999995</v>
      </c>
      <c r="ET346" s="27">
        <f>IF($O346&gt;=ET$1,$S346+$Y346,$Y346)</f>
        <v>569.49749999999995</v>
      </c>
      <c r="EU346" s="27">
        <f>IF($O346&gt;=EU$1,$S346+$Y346,$Y346)</f>
        <v>569.49749999999995</v>
      </c>
      <c r="EV346" s="27">
        <f>IF($O346&gt;=EV$1,$S346,0)</f>
        <v>569.49749999999995</v>
      </c>
      <c r="EW346" s="27">
        <f>IF($O346&gt;=EW$1,$S346,0)</f>
        <v>569.49749999999995</v>
      </c>
      <c r="EX346" s="27">
        <f>IF($O346&gt;=EX$1,$S346,0)</f>
        <v>569.49749999999995</v>
      </c>
      <c r="EY346" s="27">
        <f>IF($O346&gt;=EY$1,$S346,0)</f>
        <v>569.49749999999995</v>
      </c>
      <c r="EZ346" s="27">
        <f>IF($O346&gt;=EZ$1,$S346,0)</f>
        <v>569.49749999999995</v>
      </c>
      <c r="FA346" s="27">
        <f>IF($O346&gt;=FA$1,$S346,0)</f>
        <v>569.49749999999995</v>
      </c>
      <c r="FB346" s="27">
        <f>IF($O346&gt;=FB$1,$S346,0)</f>
        <v>569.49749999999995</v>
      </c>
      <c r="FC346" s="27">
        <f>IF($O346&gt;=FC$1,$S346,0)</f>
        <v>569.49749999999995</v>
      </c>
      <c r="FD346" s="27">
        <f>IF($O346&gt;=FD$1,$S346,0)</f>
        <v>569.49749999999995</v>
      </c>
      <c r="FE346" s="27">
        <f>IF($O346&gt;=FE$1,$S346,0)</f>
        <v>569.49749999999995</v>
      </c>
      <c r="FF346" s="27">
        <f>IF($O346&gt;=FF$1,$S346,0)</f>
        <v>569.49749999999995</v>
      </c>
      <c r="FG346" s="27">
        <f>IF($O346&gt;=FG$1,$S346,0)</f>
        <v>569.49749999999995</v>
      </c>
      <c r="FH346" s="27">
        <f>IF($O346&gt;=FH$1,$S346,0)</f>
        <v>569.49749999999995</v>
      </c>
      <c r="FI346" s="27">
        <f>IF($O346&gt;=FI$1,$S346,0)</f>
        <v>569.49749999999995</v>
      </c>
      <c r="FJ346" s="27">
        <f>IF($O346&gt;=FJ$1,$S346,0)</f>
        <v>569.49749999999995</v>
      </c>
      <c r="FK346" s="27">
        <f>IF($O346&gt;=FK$1,$S346,0)</f>
        <v>569.49749999999995</v>
      </c>
      <c r="FL346" s="27">
        <f>IF($O346&gt;=FL$1,$S346,0)</f>
        <v>569.49749999999995</v>
      </c>
      <c r="FM346" s="27">
        <f>IF($O346&gt;=FM$1,$S346,0)</f>
        <v>569.49749999999995</v>
      </c>
      <c r="FN346" s="27">
        <f>IF($O346&gt;=FN$1,$S346,0)</f>
        <v>569.49749999999995</v>
      </c>
      <c r="FO346" s="27">
        <f>IF($O346&gt;=FO$1,$S346,0)</f>
        <v>569.49749999999995</v>
      </c>
      <c r="FP346" s="27">
        <f>IF($O346&gt;=FP$1,$S346,0)</f>
        <v>569.49749999999995</v>
      </c>
      <c r="FQ346" s="27">
        <f>IF($O346&gt;=FQ$1,$S346,0)</f>
        <v>569.49749999999995</v>
      </c>
      <c r="FR346" s="27">
        <f>IF($O346&gt;=FR$1,$S346,0)</f>
        <v>569.49749999999995</v>
      </c>
      <c r="FS346" s="27">
        <f>IF($O346&gt;=FS$1,$S346,0)</f>
        <v>569.49749999999995</v>
      </c>
      <c r="FT346" s="27">
        <f>IF($O346&gt;=FT$1,$S346,0)</f>
        <v>569.49749999999995</v>
      </c>
      <c r="FU346" s="27">
        <f>IF($O346&gt;=FU$1,$S346,0)</f>
        <v>569.49749999999995</v>
      </c>
      <c r="FV346" s="27">
        <f>IF($O346&gt;=FV$1,$S346,0)</f>
        <v>569.49749999999995</v>
      </c>
      <c r="FW346" s="27">
        <f>IF($O346&gt;=FW$1,$S346,0)</f>
        <v>569.49749999999995</v>
      </c>
      <c r="FX346" s="27">
        <f>IF($O346&gt;=FX$1,$S346,0)</f>
        <v>569.49749999999995</v>
      </c>
      <c r="FY346" s="27">
        <f>IF($O346&gt;=FY$1,$S346,0)</f>
        <v>569.49749999999995</v>
      </c>
      <c r="FZ346" s="27">
        <f>IF($O346&gt;=FZ$1,$S346,0)</f>
        <v>569.49749999999995</v>
      </c>
      <c r="GA346" s="27">
        <f>IF($O346&gt;=GA$1,$S346,0)</f>
        <v>569.49749999999995</v>
      </c>
      <c r="GB346" s="27">
        <f>IF($O346&gt;=GB$1,$S346,0)</f>
        <v>569.49749999999995</v>
      </c>
      <c r="GC346" s="27">
        <f>IF($O346&gt;=GC$1,$S346,0)</f>
        <v>569.49749999999995</v>
      </c>
      <c r="GD346" s="27">
        <f>IF($O346&gt;=GD$1,$S346,0)</f>
        <v>569.49749999999995</v>
      </c>
      <c r="GE346" s="27">
        <f>IF($O346&gt;=GE$1,$S346,0)</f>
        <v>569.49749999999995</v>
      </c>
      <c r="GF346" s="27">
        <f>IF($O346&gt;=GF$1,$S346,0)</f>
        <v>569.49749999999995</v>
      </c>
      <c r="GG346" s="27">
        <f>IF($O346&gt;=GG$1,$S346,0)</f>
        <v>569.49749999999995</v>
      </c>
      <c r="GH346" s="27">
        <f>IF($O346&gt;=GH$1,$S346,0)</f>
        <v>569.49749999999995</v>
      </c>
      <c r="GI346" s="27">
        <f>IF($O346&gt;=GI$1,$S346,0)</f>
        <v>569.49749999999995</v>
      </c>
      <c r="GJ346" s="27">
        <f>IF($O346&gt;=GJ$1,$S346,0)</f>
        <v>569.49749999999995</v>
      </c>
      <c r="GK346" s="27">
        <f>IF($O346&gt;=GK$1,$S346,0)</f>
        <v>569.49749999999995</v>
      </c>
      <c r="GL346" s="27">
        <f>IF($O346&gt;=GL$1,$S346,0)</f>
        <v>569.49749999999995</v>
      </c>
      <c r="GM346" s="27">
        <f>IF($O346&gt;=GM$1,$S346,0)</f>
        <v>569.49749999999995</v>
      </c>
      <c r="GN346" s="27">
        <f>IF($O346&gt;=GN$1,$S346,0)</f>
        <v>569.49749999999995</v>
      </c>
      <c r="GO346" s="27">
        <f>IF($O346&gt;=GO$1,$S346,0)</f>
        <v>569.49749999999995</v>
      </c>
      <c r="GP346" s="27">
        <f>IF($O346&gt;=GP$1,$S346,0)</f>
        <v>569.49749999999995</v>
      </c>
      <c r="GQ346" s="27">
        <f>IF($O346&gt;=GQ$1,$S346,0)</f>
        <v>569.49749999999995</v>
      </c>
      <c r="GR346" s="27">
        <f>IF($O346&gt;=GR$1,$S346,0)</f>
        <v>569.49749999999995</v>
      </c>
      <c r="GS346" s="27">
        <f>IF($O346&gt;=GS$1,$S346,0)</f>
        <v>569.49749999999995</v>
      </c>
      <c r="GT346" s="27">
        <f>IF($O346&gt;=GT$1,$S346,0)</f>
        <v>569.49749999999995</v>
      </c>
      <c r="GU346" s="27">
        <f>IF($O346&gt;=GU$1,$S346,0)</f>
        <v>569.49749999999995</v>
      </c>
      <c r="GV346" s="27">
        <f>IF($O346&gt;=GV$1,$S346,0)</f>
        <v>569.49749999999995</v>
      </c>
      <c r="GW346" s="27">
        <f>IF($O346&gt;=GW$1,$S346,0)</f>
        <v>569.49749999999995</v>
      </c>
      <c r="GX346" s="27">
        <f>IF($O346&gt;=GX$1,$S346,0)</f>
        <v>0</v>
      </c>
      <c r="GY346" s="27">
        <f>IF($O346&gt;=GY$1,$S346,0)</f>
        <v>0</v>
      </c>
      <c r="GZ346" s="27">
        <f>IF($O346&gt;=GZ$1,$S346,0)</f>
        <v>0</v>
      </c>
      <c r="HA346" s="27">
        <f>IF($O346&gt;=HA$1,$S346,0)</f>
        <v>0</v>
      </c>
      <c r="HB346" s="27">
        <f>IF($O346&gt;=HB$1,$S346,0)</f>
        <v>0</v>
      </c>
      <c r="HC346" s="27">
        <f>IF($O346&gt;=HC$1,$S346,0)</f>
        <v>0</v>
      </c>
    </row>
    <row r="347" spans="1:211">
      <c r="A347" s="3">
        <v>80632</v>
      </c>
      <c r="B347" s="3" t="s">
        <v>196</v>
      </c>
      <c r="C347" s="3" t="s">
        <v>107</v>
      </c>
      <c r="D347" s="3">
        <v>54</v>
      </c>
      <c r="E347" s="4">
        <v>36269</v>
      </c>
      <c r="F347" s="5">
        <v>19.183561643835617</v>
      </c>
      <c r="G347" s="3" t="s">
        <v>99</v>
      </c>
      <c r="H347" s="4">
        <v>23669</v>
      </c>
      <c r="I347" s="9" t="s">
        <v>826</v>
      </c>
      <c r="J347" s="5">
        <v>2704.36</v>
      </c>
      <c r="K347" s="31">
        <v>338</v>
      </c>
      <c r="L347" s="32">
        <v>19</v>
      </c>
      <c r="M347" s="33">
        <f>VLOOKUP(L347,FIND,3,TRUE)</f>
        <v>1.2</v>
      </c>
      <c r="N347" s="32">
        <f>IF(L347&gt;30,180,VLOOKUP(L347,TEMPO,2,FALSE))</f>
        <v>114</v>
      </c>
      <c r="O347" s="32">
        <f>IF(R347&gt;0,4,N347)</f>
        <v>114</v>
      </c>
      <c r="P347" s="96">
        <f>J347*M347*L347</f>
        <v>61659.407999999996</v>
      </c>
      <c r="Q347" s="96">
        <f>10934.45*2</f>
        <v>21868.9</v>
      </c>
      <c r="R347" s="96">
        <f>IF(P347&lt;=Q347,P347/4,0)</f>
        <v>0</v>
      </c>
      <c r="S347" s="5">
        <f>IF(P347&gt;=Q347,P347/N347,0)</f>
        <v>540.87199999999996</v>
      </c>
      <c r="T347" s="3"/>
      <c r="U347" s="3">
        <f>IF(T347="",1,0)</f>
        <v>1</v>
      </c>
      <c r="V347" s="3">
        <v>628</v>
      </c>
      <c r="W347" s="5">
        <v>0</v>
      </c>
      <c r="X347" s="5">
        <v>245.73</v>
      </c>
      <c r="Y347" s="5">
        <f>X347*W347</f>
        <v>0</v>
      </c>
      <c r="Z347" s="5">
        <v>400</v>
      </c>
      <c r="AA347" s="5">
        <f>S347+Y347+Z347</f>
        <v>940.87199999999996</v>
      </c>
      <c r="AB347" s="39">
        <f>(J347/12+J347/12*1.3333333333+450/12+J347/30*6/12+J347)*1.3+Y347+Z347+153.9</f>
        <v>4860.5145777680118</v>
      </c>
      <c r="AC347" s="39" t="s">
        <v>107</v>
      </c>
      <c r="AD347" s="39">
        <f>J347*1.3+400+153.9</f>
        <v>4069.5680000000002</v>
      </c>
      <c r="AE347" s="39">
        <f>SUMIFS('CUSTO MENSAL FUNC NOVO'!H:H,'CUSTO MENSAL FUNC NOVO'!A:A,'VALORES MENSAIS'!AC347)</f>
        <v>3348.9422500000001</v>
      </c>
      <c r="AF347" s="27">
        <f>IF($R347&gt;0,$R347,$S347)+$Y347+$Z347</f>
        <v>940.87199999999996</v>
      </c>
      <c r="AG347" s="27">
        <f>IF($R347&gt;0,$R347,$S347)+$Y347+$Z347</f>
        <v>940.87199999999996</v>
      </c>
      <c r="AH347" s="27">
        <f>IF($R347&gt;0,$R347,$S347)+$Y347+$Z347</f>
        <v>940.87199999999996</v>
      </c>
      <c r="AI347" s="27">
        <f>IF($R347&gt;0,$R347,$S347)+$Y347+$Z347</f>
        <v>940.87199999999996</v>
      </c>
      <c r="AJ347" s="27">
        <f>IF($O347&gt;=AJ$1,$S347+$Y347+$Z347,$Y347+$Z347)</f>
        <v>940.87199999999996</v>
      </c>
      <c r="AK347" s="27">
        <f>IF($O347&gt;=AK$1,$S347+$Y347+$Z347,$Y347+$Z347)</f>
        <v>940.87199999999996</v>
      </c>
      <c r="AL347" s="27">
        <f>IF($O347&gt;=AL$1,$S347+$Y347+$Z347,$Y347+$Z347)</f>
        <v>940.87199999999996</v>
      </c>
      <c r="AM347" s="27">
        <f>IF($O347&gt;=AM$1,$S347+$Y347+$Z347,$Y347+$Z347)</f>
        <v>940.87199999999996</v>
      </c>
      <c r="AN347" s="27">
        <f>IF($O347&gt;=AN$1,$S347+$Y347+$Z347,$Y347+$Z347)</f>
        <v>940.87199999999996</v>
      </c>
      <c r="AO347" s="27">
        <f>IF($O347&gt;=AO$1,$S347+$Y347+$Z347,$Y347+$Z347)</f>
        <v>940.87199999999996</v>
      </c>
      <c r="AP347" s="27">
        <f>IF($O347&gt;=AP$1,$S347+$Y347+$Z347,$Y347+$Z347)</f>
        <v>940.87199999999996</v>
      </c>
      <c r="AQ347" s="27">
        <f>IF($O347&gt;=AQ$1,$S347+$Y347+$Z347,$Y347+$Z347)</f>
        <v>940.87199999999996</v>
      </c>
      <c r="AR347" s="27">
        <f>IF($O347&gt;=AR$1,$S347+$Y347+$Z347,$Y347+$Z347)</f>
        <v>940.87199999999996</v>
      </c>
      <c r="AS347" s="27">
        <f>IF($O347&gt;=AS$1,$S347+$Y347+$Z347,$Y347+$Z347)</f>
        <v>940.87199999999996</v>
      </c>
      <c r="AT347" s="27">
        <f>IF($O347&gt;=AT$1,$S347+$Y347+$Z347,$Y347+$Z347)</f>
        <v>940.87199999999996</v>
      </c>
      <c r="AU347" s="27">
        <f>IF($O347&gt;=AU$1,$S347+$Y347+$Z347,$Y347+$Z347)</f>
        <v>940.87199999999996</v>
      </c>
      <c r="AV347" s="27">
        <f>IF($O347&gt;=AV$1,$S347+$Y347+$Z347,$Y347+$Z347)</f>
        <v>940.87199999999996</v>
      </c>
      <c r="AW347" s="27">
        <f>IF($O347&gt;=AW$1,$S347+$Y347+$Z347,$Y347+$Z347)</f>
        <v>940.87199999999996</v>
      </c>
      <c r="AX347" s="27">
        <f>IF($O347&gt;=AX$1,$S347+$Y347+$Z347,$Y347+$Z347)</f>
        <v>940.87199999999996</v>
      </c>
      <c r="AY347" s="27">
        <f>IF($O347&gt;=AY$1,$S347+$Y347+$Z347,$Y347+$Z347)</f>
        <v>940.87199999999996</v>
      </c>
      <c r="AZ347" s="27">
        <f>IF($O347&gt;=AZ$1,$S347+$Y347+$Z347,$Y347+$Z347)</f>
        <v>940.87199999999996</v>
      </c>
      <c r="BA347" s="27">
        <f>IF($O347&gt;=BA$1,$S347+$Y347+$Z347,$Y347+$Z347)</f>
        <v>940.87199999999996</v>
      </c>
      <c r="BB347" s="27">
        <f>IF($O347&gt;=BB$1,$S347+$Y347+$Z347,$Y347+$Z347)</f>
        <v>940.87199999999996</v>
      </c>
      <c r="BC347" s="27">
        <f>IF($O347&gt;=BC$1,$S347+$Y347+$Z347,$Y347+$Z347)</f>
        <v>940.87199999999996</v>
      </c>
      <c r="BD347" s="27">
        <f>IF($O347&gt;=BD$1,$S347+$Y347+$Z347,$Y347+$Z347)</f>
        <v>940.87199999999996</v>
      </c>
      <c r="BE347" s="27">
        <f>IF($O347&gt;=BE$1,$S347+$Y347+$Z347,$Y347+$Z347)</f>
        <v>940.87199999999996</v>
      </c>
      <c r="BF347" s="27">
        <f>IF($O347&gt;=BF$1,$S347+$Y347+$Z347,$Y347+$Z347)</f>
        <v>940.87199999999996</v>
      </c>
      <c r="BG347" s="27">
        <f>IF($O347&gt;=BG$1,$S347+$Y347+$Z347,$Y347+$Z347)</f>
        <v>940.87199999999996</v>
      </c>
      <c r="BH347" s="27">
        <f>IF($O347&gt;=BH$1,$S347+$Y347+$Z347,$Y347+$Z347)</f>
        <v>940.87199999999996</v>
      </c>
      <c r="BI347" s="27">
        <f>IF($O347&gt;=BI$1,$S347+$Y347+$Z347,$Y347+$Z347)</f>
        <v>940.87199999999996</v>
      </c>
      <c r="BJ347" s="27">
        <f>IF($O347&gt;=BJ$1,$S347+$Y347+$Z347,$Y347+$Z347)</f>
        <v>940.87199999999996</v>
      </c>
      <c r="BK347" s="27">
        <f>IF($O347&gt;=BK$1,$S347+$Y347+$Z347,$Y347+$Z347)</f>
        <v>940.87199999999996</v>
      </c>
      <c r="BL347" s="27">
        <f>IF($O347&gt;=BL$1,$S347+$Y347+$Z347,$Y347+$Z347)</f>
        <v>940.87199999999996</v>
      </c>
      <c r="BM347" s="27">
        <f>IF($O347&gt;=BM$1,$S347+$Y347+$Z347,$Y347+$Z347)</f>
        <v>940.87199999999996</v>
      </c>
      <c r="BN347" s="27">
        <f>IF($O347&gt;=BN$1,$S347+$Y347+$Z347,$Y347+$Z347)</f>
        <v>940.87199999999996</v>
      </c>
      <c r="BO347" s="27">
        <f>IF($O347&gt;=BO$1,$S347+$Y347+$Z347,$Y347+$Z347)</f>
        <v>940.87199999999996</v>
      </c>
      <c r="BP347" s="27">
        <f>IF($O347&gt;=BP$1,$S347+$Y347+$Z347,$Y347+$Z347)</f>
        <v>940.87199999999996</v>
      </c>
      <c r="BQ347" s="27">
        <f>IF($O347&gt;=BQ$1,$S347+$Y347+$Z347,$Y347+$Z347)</f>
        <v>940.87199999999996</v>
      </c>
      <c r="BR347" s="27">
        <f>IF($O347&gt;=BR$1,$S347+$Y347+$Z347,$Y347+$Z347)</f>
        <v>940.87199999999996</v>
      </c>
      <c r="BS347" s="27">
        <f>IF($O347&gt;=BS$1,$S347+$Y347+$Z347,$Y347+$Z347)</f>
        <v>940.87199999999996</v>
      </c>
      <c r="BT347" s="27">
        <f>IF($O347&gt;=BT$1,$S347+$Y347+$Z347,$Y347+$Z347)</f>
        <v>940.87199999999996</v>
      </c>
      <c r="BU347" s="27">
        <f>IF($O347&gt;=BU$1,$S347+$Y347+$Z347,$Y347+$Z347)</f>
        <v>940.87199999999996</v>
      </c>
      <c r="BV347" s="27">
        <f>IF($O347&gt;=BV$1,$S347+$Y347+$Z347,$Y347+$Z347)</f>
        <v>940.87199999999996</v>
      </c>
      <c r="BW347" s="27">
        <f>IF($O347&gt;=BW$1,$S347+$Y347+$Z347,$Y347+$Z347)</f>
        <v>940.87199999999996</v>
      </c>
      <c r="BX347" s="27">
        <f>IF($O347&gt;=BX$1,$S347+$Y347+$Z347,$Y347+$Z347)</f>
        <v>940.87199999999996</v>
      </c>
      <c r="BY347" s="27">
        <f>IF($O347&gt;=BY$1,$S347+$Y347+$Z347,$Y347+$Z347)</f>
        <v>940.87199999999996</v>
      </c>
      <c r="BZ347" s="27">
        <f>IF($O347&gt;=BZ$1,$S347+$Y347+$Z347,$Y347+$Z347)</f>
        <v>940.87199999999996</v>
      </c>
      <c r="CA347" s="27">
        <f>IF($O347&gt;=CA$1,$S347+$Y347+$Z347,$Y347+$Z347)</f>
        <v>940.87199999999996</v>
      </c>
      <c r="CB347" s="27">
        <f>IF($O347&gt;=CB$1,$S347+$Y347+$Z347,$Y347+$Z347)</f>
        <v>940.87199999999996</v>
      </c>
      <c r="CC347" s="27">
        <f>IF($O347&gt;=CC$1,$S347+$Y347+$Z347,$Y347+$Z347)</f>
        <v>940.87199999999996</v>
      </c>
      <c r="CD347" s="27">
        <f>IF($O347&gt;=CD$1,$S347+$Y347+$Z347,$Y347+$Z347)</f>
        <v>940.87199999999996</v>
      </c>
      <c r="CE347" s="27">
        <f>IF($O347&gt;=CE$1,$S347+$Y347+$Z347,$Y347+$Z347)</f>
        <v>940.87199999999996</v>
      </c>
      <c r="CF347" s="27">
        <f>IF($O347&gt;=CF$1,$S347+$Y347+$Z347,$Y347+$Z347)</f>
        <v>940.87199999999996</v>
      </c>
      <c r="CG347" s="27">
        <f>IF($O347&gt;=CG$1,$S347+$Y347+$Z347,$Y347+$Z347)</f>
        <v>940.87199999999996</v>
      </c>
      <c r="CH347" s="27">
        <f>IF($O347&gt;=CH$1,$S347+$Y347+$Z347,$Y347+$Z347)</f>
        <v>940.87199999999996</v>
      </c>
      <c r="CI347" s="27">
        <f>IF($O347&gt;=CI$1,$S347+$Y347+$Z347,$Y347+$Z347)</f>
        <v>940.87199999999996</v>
      </c>
      <c r="CJ347" s="27">
        <f>IF($O347&gt;=CJ$1,$S347+$Y347+$Z347,$Y347+$Z347)</f>
        <v>940.87199999999996</v>
      </c>
      <c r="CK347" s="27">
        <f>IF($O347&gt;=CK$1,$S347+$Y347+$Z347,$Y347+$Z347)</f>
        <v>940.87199999999996</v>
      </c>
      <c r="CL347" s="27">
        <f>IF($O347&gt;=CL$1,$S347+$Y347+$Z347,$Y347+$Z347)</f>
        <v>940.87199999999996</v>
      </c>
      <c r="CM347" s="27">
        <f>IF($O347&gt;=CM$1,$S347+$Y347+$Z347,$Y347+$Z347)</f>
        <v>940.87199999999996</v>
      </c>
      <c r="CN347" s="27">
        <f>IF($O347&gt;=CN$1,$S347+$Y347,$Y347)</f>
        <v>540.87199999999996</v>
      </c>
      <c r="CO347" s="27">
        <f>IF($O347&gt;=CO$1,$S347+$Y347,$Y347)</f>
        <v>540.87199999999996</v>
      </c>
      <c r="CP347" s="27">
        <f>IF($O347&gt;=CP$1,$S347+$Y347,$Y347)</f>
        <v>540.87199999999996</v>
      </c>
      <c r="CQ347" s="27">
        <f>IF($O347&gt;=CQ$1,$S347+$Y347,$Y347)</f>
        <v>540.87199999999996</v>
      </c>
      <c r="CR347" s="27">
        <f>IF($O347&gt;=CR$1,$S347+$Y347,$Y347)</f>
        <v>540.87199999999996</v>
      </c>
      <c r="CS347" s="27">
        <f>IF($O347&gt;=CS$1,$S347+$Y347,$Y347)</f>
        <v>540.87199999999996</v>
      </c>
      <c r="CT347" s="27">
        <f>IF($O347&gt;=CT$1,$S347+$Y347,$Y347)</f>
        <v>540.87199999999996</v>
      </c>
      <c r="CU347" s="27">
        <f>IF($O347&gt;=CU$1,$S347+$Y347,$Y347)</f>
        <v>540.87199999999996</v>
      </c>
      <c r="CV347" s="27">
        <f>IF($O347&gt;=CV$1,$S347+$Y347,$Y347)</f>
        <v>540.87199999999996</v>
      </c>
      <c r="CW347" s="27">
        <f>IF($O347&gt;=CW$1,$S347+$Y347,$Y347)</f>
        <v>540.87199999999996</v>
      </c>
      <c r="CX347" s="27">
        <f>IF($O347&gt;=CX$1,$S347+$Y347,$Y347)</f>
        <v>540.87199999999996</v>
      </c>
      <c r="CY347" s="27">
        <f>IF($O347&gt;=CY$1,$S347+$Y347,$Y347)</f>
        <v>540.87199999999996</v>
      </c>
      <c r="CZ347" s="27">
        <f>IF($O347&gt;=CZ$1,$S347+$Y347,$Y347)</f>
        <v>540.87199999999996</v>
      </c>
      <c r="DA347" s="27">
        <f>IF($O347&gt;=DA$1,$S347+$Y347,$Y347)</f>
        <v>540.87199999999996</v>
      </c>
      <c r="DB347" s="27">
        <f>IF($O347&gt;=DB$1,$S347+$Y347,$Y347)</f>
        <v>540.87199999999996</v>
      </c>
      <c r="DC347" s="27">
        <f>IF($O347&gt;=DC$1,$S347+$Y347,$Y347)</f>
        <v>540.87199999999996</v>
      </c>
      <c r="DD347" s="27">
        <f>IF($O347&gt;=DD$1,$S347+$Y347,$Y347)</f>
        <v>540.87199999999996</v>
      </c>
      <c r="DE347" s="27">
        <f>IF($O347&gt;=DE$1,$S347+$Y347,$Y347)</f>
        <v>540.87199999999996</v>
      </c>
      <c r="DF347" s="27">
        <f>IF($O347&gt;=DF$1,$S347+$Y347,$Y347)</f>
        <v>540.87199999999996</v>
      </c>
      <c r="DG347" s="27">
        <f>IF($O347&gt;=DG$1,$S347+$Y347,$Y347)</f>
        <v>540.87199999999996</v>
      </c>
      <c r="DH347" s="27">
        <f>IF($O347&gt;=DH$1,$S347+$Y347,$Y347)</f>
        <v>540.87199999999996</v>
      </c>
      <c r="DI347" s="27">
        <f>IF($O347&gt;=DI$1,$S347+$Y347,$Y347)</f>
        <v>540.87199999999996</v>
      </c>
      <c r="DJ347" s="27">
        <f>IF($O347&gt;=DJ$1,$S347+$Y347,$Y347)</f>
        <v>540.87199999999996</v>
      </c>
      <c r="DK347" s="27">
        <f>IF($O347&gt;=DK$1,$S347+$Y347,$Y347)</f>
        <v>540.87199999999996</v>
      </c>
      <c r="DL347" s="27">
        <f>IF($O347&gt;=DL$1,$S347+$Y347,$Y347)</f>
        <v>540.87199999999996</v>
      </c>
      <c r="DM347" s="27">
        <f>IF($O347&gt;=DM$1,$S347+$Y347,$Y347)</f>
        <v>540.87199999999996</v>
      </c>
      <c r="DN347" s="27">
        <f>IF($O347&gt;=DN$1,$S347+$Y347,$Y347)</f>
        <v>540.87199999999996</v>
      </c>
      <c r="DO347" s="27">
        <f>IF($O347&gt;=DO$1,$S347+$Y347,$Y347)</f>
        <v>540.87199999999996</v>
      </c>
      <c r="DP347" s="27">
        <f>IF($O347&gt;=DP$1,$S347+$Y347,$Y347)</f>
        <v>540.87199999999996</v>
      </c>
      <c r="DQ347" s="27">
        <f>IF($O347&gt;=DQ$1,$S347+$Y347,$Y347)</f>
        <v>540.87199999999996</v>
      </c>
      <c r="DR347" s="27">
        <f>IF($O347&gt;=DR$1,$S347+$Y347,$Y347)</f>
        <v>540.87199999999996</v>
      </c>
      <c r="DS347" s="27">
        <f>IF($O347&gt;=DS$1,$S347+$Y347,$Y347)</f>
        <v>540.87199999999996</v>
      </c>
      <c r="DT347" s="27">
        <f>IF($O347&gt;=DT$1,$S347+$Y347,$Y347)</f>
        <v>540.87199999999996</v>
      </c>
      <c r="DU347" s="27">
        <f>IF($O347&gt;=DU$1,$S347+$Y347,$Y347)</f>
        <v>540.87199999999996</v>
      </c>
      <c r="DV347" s="27">
        <f>IF($O347&gt;=DV$1,$S347+$Y347,$Y347)</f>
        <v>540.87199999999996</v>
      </c>
      <c r="DW347" s="27">
        <f>IF($O347&gt;=DW$1,$S347+$Y347,$Y347)</f>
        <v>540.87199999999996</v>
      </c>
      <c r="DX347" s="27">
        <f>IF($O347&gt;=DX$1,$S347+$Y347,$Y347)</f>
        <v>540.87199999999996</v>
      </c>
      <c r="DY347" s="27">
        <f>IF($O347&gt;=DY$1,$S347+$Y347,$Y347)</f>
        <v>540.87199999999996</v>
      </c>
      <c r="DZ347" s="27">
        <f>IF($O347&gt;=DZ$1,$S347+$Y347,$Y347)</f>
        <v>540.87199999999996</v>
      </c>
      <c r="EA347" s="27">
        <f>IF($O347&gt;=EA$1,$S347+$Y347,$Y347)</f>
        <v>540.87199999999996</v>
      </c>
      <c r="EB347" s="27">
        <f>IF($O347&gt;=EB$1,$S347+$Y347,$Y347)</f>
        <v>540.87199999999996</v>
      </c>
      <c r="EC347" s="27">
        <f>IF($O347&gt;=EC$1,$S347+$Y347,$Y347)</f>
        <v>540.87199999999996</v>
      </c>
      <c r="ED347" s="27">
        <f>IF($O347&gt;=ED$1,$S347+$Y347,$Y347)</f>
        <v>540.87199999999996</v>
      </c>
      <c r="EE347" s="27">
        <f>IF($O347&gt;=EE$1,$S347+$Y347,$Y347)</f>
        <v>540.87199999999996</v>
      </c>
      <c r="EF347" s="27">
        <f>IF($O347&gt;=EF$1,$S347+$Y347,$Y347)</f>
        <v>540.87199999999996</v>
      </c>
      <c r="EG347" s="27">
        <f>IF($O347&gt;=EG$1,$S347+$Y347,$Y347)</f>
        <v>540.87199999999996</v>
      </c>
      <c r="EH347" s="27">
        <f>IF($O347&gt;=EH$1,$S347+$Y347,$Y347)</f>
        <v>540.87199999999996</v>
      </c>
      <c r="EI347" s="27">
        <f>IF($O347&gt;=EI$1,$S347+$Y347,$Y347)</f>
        <v>540.87199999999996</v>
      </c>
      <c r="EJ347" s="27">
        <f>IF($O347&gt;=EJ$1,$S347+$Y347,$Y347)</f>
        <v>540.87199999999996</v>
      </c>
      <c r="EK347" s="27">
        <f>IF($O347&gt;=EK$1,$S347+$Y347,$Y347)</f>
        <v>540.87199999999996</v>
      </c>
      <c r="EL347" s="27">
        <f>IF($O347&gt;=EL$1,$S347+$Y347,$Y347)</f>
        <v>540.87199999999996</v>
      </c>
      <c r="EM347" s="27">
        <f>IF($O347&gt;=EM$1,$S347+$Y347,$Y347)</f>
        <v>540.87199999999996</v>
      </c>
      <c r="EN347" s="27">
        <f>IF($O347&gt;=EN$1,$S347+$Y347,$Y347)</f>
        <v>540.87199999999996</v>
      </c>
      <c r="EO347" s="27">
        <f>IF($O347&gt;=EO$1,$S347+$Y347,$Y347)</f>
        <v>540.87199999999996</v>
      </c>
      <c r="EP347" s="27">
        <f>IF($O347&gt;=EP$1,$S347+$Y347,$Y347)</f>
        <v>0</v>
      </c>
      <c r="EQ347" s="27">
        <f>IF($O347&gt;=EQ$1,$S347+$Y347,$Y347)</f>
        <v>0</v>
      </c>
      <c r="ER347" s="27">
        <f>IF($O347&gt;=ER$1,$S347+$Y347,$Y347)</f>
        <v>0</v>
      </c>
      <c r="ES347" s="27">
        <f>IF($O347&gt;=ES$1,$S347+$Y347,$Y347)</f>
        <v>0</v>
      </c>
      <c r="ET347" s="27">
        <f>IF($O347&gt;=ET$1,$S347+$Y347,$Y347)</f>
        <v>0</v>
      </c>
      <c r="EU347" s="27">
        <f>IF($O347&gt;=EU$1,$S347+$Y347,$Y347)</f>
        <v>0</v>
      </c>
      <c r="EV347" s="27">
        <f>IF($O347&gt;=EV$1,$S347,0)</f>
        <v>0</v>
      </c>
      <c r="EW347" s="27">
        <f>IF($O347&gt;=EW$1,$S347,0)</f>
        <v>0</v>
      </c>
      <c r="EX347" s="27">
        <f>IF($O347&gt;=EX$1,$S347,0)</f>
        <v>0</v>
      </c>
      <c r="EY347" s="27">
        <f>IF($O347&gt;=EY$1,$S347,0)</f>
        <v>0</v>
      </c>
      <c r="EZ347" s="27">
        <f>IF($O347&gt;=EZ$1,$S347,0)</f>
        <v>0</v>
      </c>
      <c r="FA347" s="27">
        <f>IF($O347&gt;=FA$1,$S347,0)</f>
        <v>0</v>
      </c>
      <c r="FB347" s="27">
        <f>IF($O347&gt;=FB$1,$S347,0)</f>
        <v>0</v>
      </c>
      <c r="FC347" s="27">
        <f>IF($O347&gt;=FC$1,$S347,0)</f>
        <v>0</v>
      </c>
      <c r="FD347" s="27">
        <f>IF($O347&gt;=FD$1,$S347,0)</f>
        <v>0</v>
      </c>
      <c r="FE347" s="27">
        <f>IF($O347&gt;=FE$1,$S347,0)</f>
        <v>0</v>
      </c>
      <c r="FF347" s="27">
        <f>IF($O347&gt;=FF$1,$S347,0)</f>
        <v>0</v>
      </c>
      <c r="FG347" s="27">
        <f>IF($O347&gt;=FG$1,$S347,0)</f>
        <v>0</v>
      </c>
      <c r="FH347" s="27">
        <f>IF($O347&gt;=FH$1,$S347,0)</f>
        <v>0</v>
      </c>
      <c r="FI347" s="27">
        <f>IF($O347&gt;=FI$1,$S347,0)</f>
        <v>0</v>
      </c>
      <c r="FJ347" s="27">
        <f>IF($O347&gt;=FJ$1,$S347,0)</f>
        <v>0</v>
      </c>
      <c r="FK347" s="27">
        <f>IF($O347&gt;=FK$1,$S347,0)</f>
        <v>0</v>
      </c>
      <c r="FL347" s="27">
        <f>IF($O347&gt;=FL$1,$S347,0)</f>
        <v>0</v>
      </c>
      <c r="FM347" s="27">
        <f>IF($O347&gt;=FM$1,$S347,0)</f>
        <v>0</v>
      </c>
      <c r="FN347" s="27">
        <f>IF($O347&gt;=FN$1,$S347,0)</f>
        <v>0</v>
      </c>
      <c r="FO347" s="27">
        <f>IF($O347&gt;=FO$1,$S347,0)</f>
        <v>0</v>
      </c>
      <c r="FP347" s="27">
        <f>IF($O347&gt;=FP$1,$S347,0)</f>
        <v>0</v>
      </c>
      <c r="FQ347" s="27">
        <f>IF($O347&gt;=FQ$1,$S347,0)</f>
        <v>0</v>
      </c>
      <c r="FR347" s="27">
        <f>IF($O347&gt;=FR$1,$S347,0)</f>
        <v>0</v>
      </c>
      <c r="FS347" s="27">
        <f>IF($O347&gt;=FS$1,$S347,0)</f>
        <v>0</v>
      </c>
      <c r="FT347" s="27">
        <f>IF($O347&gt;=FT$1,$S347,0)</f>
        <v>0</v>
      </c>
      <c r="FU347" s="27">
        <f>IF($O347&gt;=FU$1,$S347,0)</f>
        <v>0</v>
      </c>
      <c r="FV347" s="27">
        <f>IF($O347&gt;=FV$1,$S347,0)</f>
        <v>0</v>
      </c>
      <c r="FW347" s="27">
        <f>IF($O347&gt;=FW$1,$S347,0)</f>
        <v>0</v>
      </c>
      <c r="FX347" s="27">
        <f>IF($O347&gt;=FX$1,$S347,0)</f>
        <v>0</v>
      </c>
      <c r="FY347" s="27">
        <f>IF($O347&gt;=FY$1,$S347,0)</f>
        <v>0</v>
      </c>
      <c r="FZ347" s="27">
        <f>IF($O347&gt;=FZ$1,$S347,0)</f>
        <v>0</v>
      </c>
      <c r="GA347" s="27">
        <f>IF($O347&gt;=GA$1,$S347,0)</f>
        <v>0</v>
      </c>
      <c r="GB347" s="27">
        <f>IF($O347&gt;=GB$1,$S347,0)</f>
        <v>0</v>
      </c>
      <c r="GC347" s="27">
        <f>IF($O347&gt;=GC$1,$S347,0)</f>
        <v>0</v>
      </c>
      <c r="GD347" s="27">
        <f>IF($O347&gt;=GD$1,$S347,0)</f>
        <v>0</v>
      </c>
      <c r="GE347" s="27">
        <f>IF($O347&gt;=GE$1,$S347,0)</f>
        <v>0</v>
      </c>
      <c r="GF347" s="27">
        <f>IF($O347&gt;=GF$1,$S347,0)</f>
        <v>0</v>
      </c>
      <c r="GG347" s="27">
        <f>IF($O347&gt;=GG$1,$S347,0)</f>
        <v>0</v>
      </c>
      <c r="GH347" s="27">
        <f>IF($O347&gt;=GH$1,$S347,0)</f>
        <v>0</v>
      </c>
      <c r="GI347" s="27">
        <f>IF($O347&gt;=GI$1,$S347,0)</f>
        <v>0</v>
      </c>
      <c r="GJ347" s="27">
        <f>IF($O347&gt;=GJ$1,$S347,0)</f>
        <v>0</v>
      </c>
      <c r="GK347" s="27">
        <f>IF($O347&gt;=GK$1,$S347,0)</f>
        <v>0</v>
      </c>
      <c r="GL347" s="27">
        <f>IF($O347&gt;=GL$1,$S347,0)</f>
        <v>0</v>
      </c>
      <c r="GM347" s="27">
        <f>IF($O347&gt;=GM$1,$S347,0)</f>
        <v>0</v>
      </c>
      <c r="GN347" s="27">
        <f>IF($O347&gt;=GN$1,$S347,0)</f>
        <v>0</v>
      </c>
      <c r="GO347" s="27">
        <f>IF($O347&gt;=GO$1,$S347,0)</f>
        <v>0</v>
      </c>
      <c r="GP347" s="27">
        <f>IF($O347&gt;=GP$1,$S347,0)</f>
        <v>0</v>
      </c>
      <c r="GQ347" s="27">
        <f>IF($O347&gt;=GQ$1,$S347,0)</f>
        <v>0</v>
      </c>
      <c r="GR347" s="27">
        <f>IF($O347&gt;=GR$1,$S347,0)</f>
        <v>0</v>
      </c>
      <c r="GS347" s="27">
        <f>IF($O347&gt;=GS$1,$S347,0)</f>
        <v>0</v>
      </c>
      <c r="GT347" s="27">
        <f>IF($O347&gt;=GT$1,$S347,0)</f>
        <v>0</v>
      </c>
      <c r="GU347" s="27">
        <f>IF($O347&gt;=GU$1,$S347,0)</f>
        <v>0</v>
      </c>
      <c r="GV347" s="27">
        <f>IF($O347&gt;=GV$1,$S347,0)</f>
        <v>0</v>
      </c>
      <c r="GW347" s="27">
        <f>IF($O347&gt;=GW$1,$S347,0)</f>
        <v>0</v>
      </c>
      <c r="GX347" s="27">
        <f>IF($O347&gt;=GX$1,$S347,0)</f>
        <v>0</v>
      </c>
      <c r="GY347" s="27">
        <f>IF($O347&gt;=GY$1,$S347,0)</f>
        <v>0</v>
      </c>
      <c r="GZ347" s="27">
        <f>IF($O347&gt;=GZ$1,$S347,0)</f>
        <v>0</v>
      </c>
      <c r="HA347" s="27">
        <f>IF($O347&gt;=HA$1,$S347,0)</f>
        <v>0</v>
      </c>
      <c r="HB347" s="27">
        <f>IF($O347&gt;=HB$1,$S347,0)</f>
        <v>0</v>
      </c>
      <c r="HC347" s="27">
        <f>IF($O347&gt;=HC$1,$S347,0)</f>
        <v>0</v>
      </c>
    </row>
    <row r="348" spans="1:211">
      <c r="A348" s="3">
        <v>34460</v>
      </c>
      <c r="B348" s="3" t="s">
        <v>339</v>
      </c>
      <c r="C348" s="3" t="s">
        <v>107</v>
      </c>
      <c r="D348" s="3">
        <v>66</v>
      </c>
      <c r="E348" s="4">
        <v>32562</v>
      </c>
      <c r="F348" s="5">
        <v>29.339726027397262</v>
      </c>
      <c r="G348" s="3" t="s">
        <v>99</v>
      </c>
      <c r="H348" s="4">
        <v>19335</v>
      </c>
      <c r="I348" s="9" t="s">
        <v>826</v>
      </c>
      <c r="J348" s="5">
        <v>2347.2800000000002</v>
      </c>
      <c r="K348" s="31">
        <v>338</v>
      </c>
      <c r="L348" s="32">
        <v>29</v>
      </c>
      <c r="M348" s="33">
        <f>VLOOKUP(L348,FIND,3,TRUE)</f>
        <v>1.5</v>
      </c>
      <c r="N348" s="32">
        <f>IF(L348&gt;30,180,VLOOKUP(L348,TEMPO,2,FALSE))</f>
        <v>174</v>
      </c>
      <c r="O348" s="32">
        <f>IF(R348&gt;0,4,N348)</f>
        <v>174</v>
      </c>
      <c r="P348" s="96">
        <f>J348*M348*L348</f>
        <v>102106.68000000001</v>
      </c>
      <c r="Q348" s="96">
        <f>10934.45*2</f>
        <v>21868.9</v>
      </c>
      <c r="R348" s="96">
        <f>IF(P348&lt;=Q348,P348/4,0)</f>
        <v>0</v>
      </c>
      <c r="S348" s="5">
        <f>IF(P348&gt;=Q348,P348/N348,0)</f>
        <v>586.82000000000005</v>
      </c>
      <c r="T348" s="3"/>
      <c r="U348" s="3">
        <f>IF(T348="",1,0)</f>
        <v>1</v>
      </c>
      <c r="V348" s="3">
        <v>640</v>
      </c>
      <c r="W348" s="5">
        <v>0</v>
      </c>
      <c r="X348" s="5">
        <v>402.65</v>
      </c>
      <c r="Y348" s="5">
        <f>X348*W348</f>
        <v>0</v>
      </c>
      <c r="Z348" s="5">
        <v>400</v>
      </c>
      <c r="AA348" s="5">
        <f>S348+Y348+Z348</f>
        <v>986.82</v>
      </c>
      <c r="AB348" s="39">
        <f>(J348/12+J348/12*1.3333333333+450/12+J348/30*6/12+J348)*1.3+Y348+Z348+153.9</f>
        <v>4298.3119555470794</v>
      </c>
      <c r="AC348" s="39" t="s">
        <v>107</v>
      </c>
      <c r="AD348" s="39">
        <f>J348*1.3+400+153.9</f>
        <v>3605.3640000000005</v>
      </c>
      <c r="AE348" s="39">
        <f>SUMIFS('CUSTO MENSAL FUNC NOVO'!H:H,'CUSTO MENSAL FUNC NOVO'!A:A,'VALORES MENSAIS'!AC348)</f>
        <v>3348.9422500000001</v>
      </c>
      <c r="AF348" s="27">
        <f>IF($R348&gt;0,$R348,$S348)+$Y348+$Z348</f>
        <v>986.82</v>
      </c>
      <c r="AG348" s="27">
        <f>IF($R348&gt;0,$R348,$S348)+$Y348+$Z348</f>
        <v>986.82</v>
      </c>
      <c r="AH348" s="27">
        <f>IF($R348&gt;0,$R348,$S348)+$Y348+$Z348</f>
        <v>986.82</v>
      </c>
      <c r="AI348" s="27">
        <f>IF($R348&gt;0,$R348,$S348)+$Y348+$Z348</f>
        <v>986.82</v>
      </c>
      <c r="AJ348" s="27">
        <f>IF($O348&gt;=AJ$1,$S348+$Y348+$Z348,$Y348+$Z348)</f>
        <v>986.82</v>
      </c>
      <c r="AK348" s="27">
        <f>IF($O348&gt;=AK$1,$S348+$Y348+$Z348,$Y348+$Z348)</f>
        <v>986.82</v>
      </c>
      <c r="AL348" s="27">
        <f>IF($O348&gt;=AL$1,$S348+$Y348+$Z348,$Y348+$Z348)</f>
        <v>986.82</v>
      </c>
      <c r="AM348" s="27">
        <f>IF($O348&gt;=AM$1,$S348+$Y348+$Z348,$Y348+$Z348)</f>
        <v>986.82</v>
      </c>
      <c r="AN348" s="27">
        <f>IF($O348&gt;=AN$1,$S348+$Y348+$Z348,$Y348+$Z348)</f>
        <v>986.82</v>
      </c>
      <c r="AO348" s="27">
        <f>IF($O348&gt;=AO$1,$S348+$Y348+$Z348,$Y348+$Z348)</f>
        <v>986.82</v>
      </c>
      <c r="AP348" s="27">
        <f>IF($O348&gt;=AP$1,$S348+$Y348+$Z348,$Y348+$Z348)</f>
        <v>986.82</v>
      </c>
      <c r="AQ348" s="27">
        <f>IF($O348&gt;=AQ$1,$S348+$Y348+$Z348,$Y348+$Z348)</f>
        <v>986.82</v>
      </c>
      <c r="AR348" s="27">
        <f>IF($O348&gt;=AR$1,$S348+$Y348+$Z348,$Y348+$Z348)</f>
        <v>986.82</v>
      </c>
      <c r="AS348" s="27">
        <f>IF($O348&gt;=AS$1,$S348+$Y348+$Z348,$Y348+$Z348)</f>
        <v>986.82</v>
      </c>
      <c r="AT348" s="27">
        <f>IF($O348&gt;=AT$1,$S348+$Y348+$Z348,$Y348+$Z348)</f>
        <v>986.82</v>
      </c>
      <c r="AU348" s="27">
        <f>IF($O348&gt;=AU$1,$S348+$Y348+$Z348,$Y348+$Z348)</f>
        <v>986.82</v>
      </c>
      <c r="AV348" s="27">
        <f>IF($O348&gt;=AV$1,$S348+$Y348+$Z348,$Y348+$Z348)</f>
        <v>986.82</v>
      </c>
      <c r="AW348" s="27">
        <f>IF($O348&gt;=AW$1,$S348+$Y348+$Z348,$Y348+$Z348)</f>
        <v>986.82</v>
      </c>
      <c r="AX348" s="27">
        <f>IF($O348&gt;=AX$1,$S348+$Y348+$Z348,$Y348+$Z348)</f>
        <v>986.82</v>
      </c>
      <c r="AY348" s="27">
        <f>IF($O348&gt;=AY$1,$S348+$Y348+$Z348,$Y348+$Z348)</f>
        <v>986.82</v>
      </c>
      <c r="AZ348" s="27">
        <f>IF($O348&gt;=AZ$1,$S348+$Y348+$Z348,$Y348+$Z348)</f>
        <v>986.82</v>
      </c>
      <c r="BA348" s="27">
        <f>IF($O348&gt;=BA$1,$S348+$Y348+$Z348,$Y348+$Z348)</f>
        <v>986.82</v>
      </c>
      <c r="BB348" s="27">
        <f>IF($O348&gt;=BB$1,$S348+$Y348+$Z348,$Y348+$Z348)</f>
        <v>986.82</v>
      </c>
      <c r="BC348" s="27">
        <f>IF($O348&gt;=BC$1,$S348+$Y348+$Z348,$Y348+$Z348)</f>
        <v>986.82</v>
      </c>
      <c r="BD348" s="27">
        <f>IF($O348&gt;=BD$1,$S348+$Y348+$Z348,$Y348+$Z348)</f>
        <v>986.82</v>
      </c>
      <c r="BE348" s="27">
        <f>IF($O348&gt;=BE$1,$S348+$Y348+$Z348,$Y348+$Z348)</f>
        <v>986.82</v>
      </c>
      <c r="BF348" s="27">
        <f>IF($O348&gt;=BF$1,$S348+$Y348+$Z348,$Y348+$Z348)</f>
        <v>986.82</v>
      </c>
      <c r="BG348" s="27">
        <f>IF($O348&gt;=BG$1,$S348+$Y348+$Z348,$Y348+$Z348)</f>
        <v>986.82</v>
      </c>
      <c r="BH348" s="27">
        <f>IF($O348&gt;=BH$1,$S348+$Y348+$Z348,$Y348+$Z348)</f>
        <v>986.82</v>
      </c>
      <c r="BI348" s="27">
        <f>IF($O348&gt;=BI$1,$S348+$Y348+$Z348,$Y348+$Z348)</f>
        <v>986.82</v>
      </c>
      <c r="BJ348" s="27">
        <f>IF($O348&gt;=BJ$1,$S348+$Y348+$Z348,$Y348+$Z348)</f>
        <v>986.82</v>
      </c>
      <c r="BK348" s="27">
        <f>IF($O348&gt;=BK$1,$S348+$Y348+$Z348,$Y348+$Z348)</f>
        <v>986.82</v>
      </c>
      <c r="BL348" s="27">
        <f>IF($O348&gt;=BL$1,$S348+$Y348+$Z348,$Y348+$Z348)</f>
        <v>986.82</v>
      </c>
      <c r="BM348" s="27">
        <f>IF($O348&gt;=BM$1,$S348+$Y348+$Z348,$Y348+$Z348)</f>
        <v>986.82</v>
      </c>
      <c r="BN348" s="27">
        <f>IF($O348&gt;=BN$1,$S348+$Y348+$Z348,$Y348+$Z348)</f>
        <v>986.82</v>
      </c>
      <c r="BO348" s="27">
        <f>IF($O348&gt;=BO$1,$S348+$Y348+$Z348,$Y348+$Z348)</f>
        <v>986.82</v>
      </c>
      <c r="BP348" s="27">
        <f>IF($O348&gt;=BP$1,$S348+$Y348+$Z348,$Y348+$Z348)</f>
        <v>986.82</v>
      </c>
      <c r="BQ348" s="27">
        <f>IF($O348&gt;=BQ$1,$S348+$Y348+$Z348,$Y348+$Z348)</f>
        <v>986.82</v>
      </c>
      <c r="BR348" s="27">
        <f>IF($O348&gt;=BR$1,$S348+$Y348+$Z348,$Y348+$Z348)</f>
        <v>986.82</v>
      </c>
      <c r="BS348" s="27">
        <f>IF($O348&gt;=BS$1,$S348+$Y348+$Z348,$Y348+$Z348)</f>
        <v>986.82</v>
      </c>
      <c r="BT348" s="27">
        <f>IF($O348&gt;=BT$1,$S348+$Y348+$Z348,$Y348+$Z348)</f>
        <v>986.82</v>
      </c>
      <c r="BU348" s="27">
        <f>IF($O348&gt;=BU$1,$S348+$Y348+$Z348,$Y348+$Z348)</f>
        <v>986.82</v>
      </c>
      <c r="BV348" s="27">
        <f>IF($O348&gt;=BV$1,$S348+$Y348+$Z348,$Y348+$Z348)</f>
        <v>986.82</v>
      </c>
      <c r="BW348" s="27">
        <f>IF($O348&gt;=BW$1,$S348+$Y348+$Z348,$Y348+$Z348)</f>
        <v>986.82</v>
      </c>
      <c r="BX348" s="27">
        <f>IF($O348&gt;=BX$1,$S348+$Y348+$Z348,$Y348+$Z348)</f>
        <v>986.82</v>
      </c>
      <c r="BY348" s="27">
        <f>IF($O348&gt;=BY$1,$S348+$Y348+$Z348,$Y348+$Z348)</f>
        <v>986.82</v>
      </c>
      <c r="BZ348" s="27">
        <f>IF($O348&gt;=BZ$1,$S348+$Y348+$Z348,$Y348+$Z348)</f>
        <v>986.82</v>
      </c>
      <c r="CA348" s="27">
        <f>IF($O348&gt;=CA$1,$S348+$Y348+$Z348,$Y348+$Z348)</f>
        <v>986.82</v>
      </c>
      <c r="CB348" s="27">
        <f>IF($O348&gt;=CB$1,$S348+$Y348+$Z348,$Y348+$Z348)</f>
        <v>986.82</v>
      </c>
      <c r="CC348" s="27">
        <f>IF($O348&gt;=CC$1,$S348+$Y348+$Z348,$Y348+$Z348)</f>
        <v>986.82</v>
      </c>
      <c r="CD348" s="27">
        <f>IF($O348&gt;=CD$1,$S348+$Y348+$Z348,$Y348+$Z348)</f>
        <v>986.82</v>
      </c>
      <c r="CE348" s="27">
        <f>IF($O348&gt;=CE$1,$S348+$Y348+$Z348,$Y348+$Z348)</f>
        <v>986.82</v>
      </c>
      <c r="CF348" s="27">
        <f>IF($O348&gt;=CF$1,$S348+$Y348+$Z348,$Y348+$Z348)</f>
        <v>986.82</v>
      </c>
      <c r="CG348" s="27">
        <f>IF($O348&gt;=CG$1,$S348+$Y348+$Z348,$Y348+$Z348)</f>
        <v>986.82</v>
      </c>
      <c r="CH348" s="27">
        <f>IF($O348&gt;=CH$1,$S348+$Y348+$Z348,$Y348+$Z348)</f>
        <v>986.82</v>
      </c>
      <c r="CI348" s="27">
        <f>IF($O348&gt;=CI$1,$S348+$Y348+$Z348,$Y348+$Z348)</f>
        <v>986.82</v>
      </c>
      <c r="CJ348" s="27">
        <f>IF($O348&gt;=CJ$1,$S348+$Y348+$Z348,$Y348+$Z348)</f>
        <v>986.82</v>
      </c>
      <c r="CK348" s="27">
        <f>IF($O348&gt;=CK$1,$S348+$Y348+$Z348,$Y348+$Z348)</f>
        <v>986.82</v>
      </c>
      <c r="CL348" s="27">
        <f>IF($O348&gt;=CL$1,$S348+$Y348+$Z348,$Y348+$Z348)</f>
        <v>986.82</v>
      </c>
      <c r="CM348" s="27">
        <f>IF($O348&gt;=CM$1,$S348+$Y348+$Z348,$Y348+$Z348)</f>
        <v>986.82</v>
      </c>
      <c r="CN348" s="27">
        <f>IF($O348&gt;=CN$1,$S348+$Y348,$Y348)</f>
        <v>586.82000000000005</v>
      </c>
      <c r="CO348" s="27">
        <f>IF($O348&gt;=CO$1,$S348+$Y348,$Y348)</f>
        <v>586.82000000000005</v>
      </c>
      <c r="CP348" s="27">
        <f>IF($O348&gt;=CP$1,$S348+$Y348,$Y348)</f>
        <v>586.82000000000005</v>
      </c>
      <c r="CQ348" s="27">
        <f>IF($O348&gt;=CQ$1,$S348+$Y348,$Y348)</f>
        <v>586.82000000000005</v>
      </c>
      <c r="CR348" s="27">
        <f>IF($O348&gt;=CR$1,$S348+$Y348,$Y348)</f>
        <v>586.82000000000005</v>
      </c>
      <c r="CS348" s="27">
        <f>IF($O348&gt;=CS$1,$S348+$Y348,$Y348)</f>
        <v>586.82000000000005</v>
      </c>
      <c r="CT348" s="27">
        <f>IF($O348&gt;=CT$1,$S348+$Y348,$Y348)</f>
        <v>586.82000000000005</v>
      </c>
      <c r="CU348" s="27">
        <f>IF($O348&gt;=CU$1,$S348+$Y348,$Y348)</f>
        <v>586.82000000000005</v>
      </c>
      <c r="CV348" s="27">
        <f>IF($O348&gt;=CV$1,$S348+$Y348,$Y348)</f>
        <v>586.82000000000005</v>
      </c>
      <c r="CW348" s="27">
        <f>IF($O348&gt;=CW$1,$S348+$Y348,$Y348)</f>
        <v>586.82000000000005</v>
      </c>
      <c r="CX348" s="27">
        <f>IF($O348&gt;=CX$1,$S348+$Y348,$Y348)</f>
        <v>586.82000000000005</v>
      </c>
      <c r="CY348" s="27">
        <f>IF($O348&gt;=CY$1,$S348+$Y348,$Y348)</f>
        <v>586.82000000000005</v>
      </c>
      <c r="CZ348" s="27">
        <f>IF($O348&gt;=CZ$1,$S348+$Y348,$Y348)</f>
        <v>586.82000000000005</v>
      </c>
      <c r="DA348" s="27">
        <f>IF($O348&gt;=DA$1,$S348+$Y348,$Y348)</f>
        <v>586.82000000000005</v>
      </c>
      <c r="DB348" s="27">
        <f>IF($O348&gt;=DB$1,$S348+$Y348,$Y348)</f>
        <v>586.82000000000005</v>
      </c>
      <c r="DC348" s="27">
        <f>IF($O348&gt;=DC$1,$S348+$Y348,$Y348)</f>
        <v>586.82000000000005</v>
      </c>
      <c r="DD348" s="27">
        <f>IF($O348&gt;=DD$1,$S348+$Y348,$Y348)</f>
        <v>586.82000000000005</v>
      </c>
      <c r="DE348" s="27">
        <f>IF($O348&gt;=DE$1,$S348+$Y348,$Y348)</f>
        <v>586.82000000000005</v>
      </c>
      <c r="DF348" s="27">
        <f>IF($O348&gt;=DF$1,$S348+$Y348,$Y348)</f>
        <v>586.82000000000005</v>
      </c>
      <c r="DG348" s="27">
        <f>IF($O348&gt;=DG$1,$S348+$Y348,$Y348)</f>
        <v>586.82000000000005</v>
      </c>
      <c r="DH348" s="27">
        <f>IF($O348&gt;=DH$1,$S348+$Y348,$Y348)</f>
        <v>586.82000000000005</v>
      </c>
      <c r="DI348" s="27">
        <f>IF($O348&gt;=DI$1,$S348+$Y348,$Y348)</f>
        <v>586.82000000000005</v>
      </c>
      <c r="DJ348" s="27">
        <f>IF($O348&gt;=DJ$1,$S348+$Y348,$Y348)</f>
        <v>586.82000000000005</v>
      </c>
      <c r="DK348" s="27">
        <f>IF($O348&gt;=DK$1,$S348+$Y348,$Y348)</f>
        <v>586.82000000000005</v>
      </c>
      <c r="DL348" s="27">
        <f>IF($O348&gt;=DL$1,$S348+$Y348,$Y348)</f>
        <v>586.82000000000005</v>
      </c>
      <c r="DM348" s="27">
        <f>IF($O348&gt;=DM$1,$S348+$Y348,$Y348)</f>
        <v>586.82000000000005</v>
      </c>
      <c r="DN348" s="27">
        <f>IF($O348&gt;=DN$1,$S348+$Y348,$Y348)</f>
        <v>586.82000000000005</v>
      </c>
      <c r="DO348" s="27">
        <f>IF($O348&gt;=DO$1,$S348+$Y348,$Y348)</f>
        <v>586.82000000000005</v>
      </c>
      <c r="DP348" s="27">
        <f>IF($O348&gt;=DP$1,$S348+$Y348,$Y348)</f>
        <v>586.82000000000005</v>
      </c>
      <c r="DQ348" s="27">
        <f>IF($O348&gt;=DQ$1,$S348+$Y348,$Y348)</f>
        <v>586.82000000000005</v>
      </c>
      <c r="DR348" s="27">
        <f>IF($O348&gt;=DR$1,$S348+$Y348,$Y348)</f>
        <v>586.82000000000005</v>
      </c>
      <c r="DS348" s="27">
        <f>IF($O348&gt;=DS$1,$S348+$Y348,$Y348)</f>
        <v>586.82000000000005</v>
      </c>
      <c r="DT348" s="27">
        <f>IF($O348&gt;=DT$1,$S348+$Y348,$Y348)</f>
        <v>586.82000000000005</v>
      </c>
      <c r="DU348" s="27">
        <f>IF($O348&gt;=DU$1,$S348+$Y348,$Y348)</f>
        <v>586.82000000000005</v>
      </c>
      <c r="DV348" s="27">
        <f>IF($O348&gt;=DV$1,$S348+$Y348,$Y348)</f>
        <v>586.82000000000005</v>
      </c>
      <c r="DW348" s="27">
        <f>IF($O348&gt;=DW$1,$S348+$Y348,$Y348)</f>
        <v>586.82000000000005</v>
      </c>
      <c r="DX348" s="27">
        <f>IF($O348&gt;=DX$1,$S348+$Y348,$Y348)</f>
        <v>586.82000000000005</v>
      </c>
      <c r="DY348" s="27">
        <f>IF($O348&gt;=DY$1,$S348+$Y348,$Y348)</f>
        <v>586.82000000000005</v>
      </c>
      <c r="DZ348" s="27">
        <f>IF($O348&gt;=DZ$1,$S348+$Y348,$Y348)</f>
        <v>586.82000000000005</v>
      </c>
      <c r="EA348" s="27">
        <f>IF($O348&gt;=EA$1,$S348+$Y348,$Y348)</f>
        <v>586.82000000000005</v>
      </c>
      <c r="EB348" s="27">
        <f>IF($O348&gt;=EB$1,$S348+$Y348,$Y348)</f>
        <v>586.82000000000005</v>
      </c>
      <c r="EC348" s="27">
        <f>IF($O348&gt;=EC$1,$S348+$Y348,$Y348)</f>
        <v>586.82000000000005</v>
      </c>
      <c r="ED348" s="27">
        <f>IF($O348&gt;=ED$1,$S348+$Y348,$Y348)</f>
        <v>586.82000000000005</v>
      </c>
      <c r="EE348" s="27">
        <f>IF($O348&gt;=EE$1,$S348+$Y348,$Y348)</f>
        <v>586.82000000000005</v>
      </c>
      <c r="EF348" s="27">
        <f>IF($O348&gt;=EF$1,$S348+$Y348,$Y348)</f>
        <v>586.82000000000005</v>
      </c>
      <c r="EG348" s="27">
        <f>IF($O348&gt;=EG$1,$S348+$Y348,$Y348)</f>
        <v>586.82000000000005</v>
      </c>
      <c r="EH348" s="27">
        <f>IF($O348&gt;=EH$1,$S348+$Y348,$Y348)</f>
        <v>586.82000000000005</v>
      </c>
      <c r="EI348" s="27">
        <f>IF($O348&gt;=EI$1,$S348+$Y348,$Y348)</f>
        <v>586.82000000000005</v>
      </c>
      <c r="EJ348" s="27">
        <f>IF($O348&gt;=EJ$1,$S348+$Y348,$Y348)</f>
        <v>586.82000000000005</v>
      </c>
      <c r="EK348" s="27">
        <f>IF($O348&gt;=EK$1,$S348+$Y348,$Y348)</f>
        <v>586.82000000000005</v>
      </c>
      <c r="EL348" s="27">
        <f>IF($O348&gt;=EL$1,$S348+$Y348,$Y348)</f>
        <v>586.82000000000005</v>
      </c>
      <c r="EM348" s="27">
        <f>IF($O348&gt;=EM$1,$S348+$Y348,$Y348)</f>
        <v>586.82000000000005</v>
      </c>
      <c r="EN348" s="27">
        <f>IF($O348&gt;=EN$1,$S348+$Y348,$Y348)</f>
        <v>586.82000000000005</v>
      </c>
      <c r="EO348" s="27">
        <f>IF($O348&gt;=EO$1,$S348+$Y348,$Y348)</f>
        <v>586.82000000000005</v>
      </c>
      <c r="EP348" s="27">
        <f>IF($O348&gt;=EP$1,$S348+$Y348,$Y348)</f>
        <v>586.82000000000005</v>
      </c>
      <c r="EQ348" s="27">
        <f>IF($O348&gt;=EQ$1,$S348+$Y348,$Y348)</f>
        <v>586.82000000000005</v>
      </c>
      <c r="ER348" s="27">
        <f>IF($O348&gt;=ER$1,$S348+$Y348,$Y348)</f>
        <v>586.82000000000005</v>
      </c>
      <c r="ES348" s="27">
        <f>IF($O348&gt;=ES$1,$S348+$Y348,$Y348)</f>
        <v>586.82000000000005</v>
      </c>
      <c r="ET348" s="27">
        <f>IF($O348&gt;=ET$1,$S348+$Y348,$Y348)</f>
        <v>586.82000000000005</v>
      </c>
      <c r="EU348" s="27">
        <f>IF($O348&gt;=EU$1,$S348+$Y348,$Y348)</f>
        <v>586.82000000000005</v>
      </c>
      <c r="EV348" s="27">
        <f>IF($O348&gt;=EV$1,$S348,0)</f>
        <v>586.82000000000005</v>
      </c>
      <c r="EW348" s="27">
        <f>IF($O348&gt;=EW$1,$S348,0)</f>
        <v>586.82000000000005</v>
      </c>
      <c r="EX348" s="27">
        <f>IF($O348&gt;=EX$1,$S348,0)</f>
        <v>586.82000000000005</v>
      </c>
      <c r="EY348" s="27">
        <f>IF($O348&gt;=EY$1,$S348,0)</f>
        <v>586.82000000000005</v>
      </c>
      <c r="EZ348" s="27">
        <f>IF($O348&gt;=EZ$1,$S348,0)</f>
        <v>586.82000000000005</v>
      </c>
      <c r="FA348" s="27">
        <f>IF($O348&gt;=FA$1,$S348,0)</f>
        <v>586.82000000000005</v>
      </c>
      <c r="FB348" s="27">
        <f>IF($O348&gt;=FB$1,$S348,0)</f>
        <v>586.82000000000005</v>
      </c>
      <c r="FC348" s="27">
        <f>IF($O348&gt;=FC$1,$S348,0)</f>
        <v>586.82000000000005</v>
      </c>
      <c r="FD348" s="27">
        <f>IF($O348&gt;=FD$1,$S348,0)</f>
        <v>586.82000000000005</v>
      </c>
      <c r="FE348" s="27">
        <f>IF($O348&gt;=FE$1,$S348,0)</f>
        <v>586.82000000000005</v>
      </c>
      <c r="FF348" s="27">
        <f>IF($O348&gt;=FF$1,$S348,0)</f>
        <v>586.82000000000005</v>
      </c>
      <c r="FG348" s="27">
        <f>IF($O348&gt;=FG$1,$S348,0)</f>
        <v>586.82000000000005</v>
      </c>
      <c r="FH348" s="27">
        <f>IF($O348&gt;=FH$1,$S348,0)</f>
        <v>586.82000000000005</v>
      </c>
      <c r="FI348" s="27">
        <f>IF($O348&gt;=FI$1,$S348,0)</f>
        <v>586.82000000000005</v>
      </c>
      <c r="FJ348" s="27">
        <f>IF($O348&gt;=FJ$1,$S348,0)</f>
        <v>586.82000000000005</v>
      </c>
      <c r="FK348" s="27">
        <f>IF($O348&gt;=FK$1,$S348,0)</f>
        <v>586.82000000000005</v>
      </c>
      <c r="FL348" s="27">
        <f>IF($O348&gt;=FL$1,$S348,0)</f>
        <v>586.82000000000005</v>
      </c>
      <c r="FM348" s="27">
        <f>IF($O348&gt;=FM$1,$S348,0)</f>
        <v>586.82000000000005</v>
      </c>
      <c r="FN348" s="27">
        <f>IF($O348&gt;=FN$1,$S348,0)</f>
        <v>586.82000000000005</v>
      </c>
      <c r="FO348" s="27">
        <f>IF($O348&gt;=FO$1,$S348,0)</f>
        <v>586.82000000000005</v>
      </c>
      <c r="FP348" s="27">
        <f>IF($O348&gt;=FP$1,$S348,0)</f>
        <v>586.82000000000005</v>
      </c>
      <c r="FQ348" s="27">
        <f>IF($O348&gt;=FQ$1,$S348,0)</f>
        <v>586.82000000000005</v>
      </c>
      <c r="FR348" s="27">
        <f>IF($O348&gt;=FR$1,$S348,0)</f>
        <v>586.82000000000005</v>
      </c>
      <c r="FS348" s="27">
        <f>IF($O348&gt;=FS$1,$S348,0)</f>
        <v>586.82000000000005</v>
      </c>
      <c r="FT348" s="27">
        <f>IF($O348&gt;=FT$1,$S348,0)</f>
        <v>586.82000000000005</v>
      </c>
      <c r="FU348" s="27">
        <f>IF($O348&gt;=FU$1,$S348,0)</f>
        <v>586.82000000000005</v>
      </c>
      <c r="FV348" s="27">
        <f>IF($O348&gt;=FV$1,$S348,0)</f>
        <v>586.82000000000005</v>
      </c>
      <c r="FW348" s="27">
        <f>IF($O348&gt;=FW$1,$S348,0)</f>
        <v>586.82000000000005</v>
      </c>
      <c r="FX348" s="27">
        <f>IF($O348&gt;=FX$1,$S348,0)</f>
        <v>586.82000000000005</v>
      </c>
      <c r="FY348" s="27">
        <f>IF($O348&gt;=FY$1,$S348,0)</f>
        <v>586.82000000000005</v>
      </c>
      <c r="FZ348" s="27">
        <f>IF($O348&gt;=FZ$1,$S348,0)</f>
        <v>586.82000000000005</v>
      </c>
      <c r="GA348" s="27">
        <f>IF($O348&gt;=GA$1,$S348,0)</f>
        <v>586.82000000000005</v>
      </c>
      <c r="GB348" s="27">
        <f>IF($O348&gt;=GB$1,$S348,0)</f>
        <v>586.82000000000005</v>
      </c>
      <c r="GC348" s="27">
        <f>IF($O348&gt;=GC$1,$S348,0)</f>
        <v>586.82000000000005</v>
      </c>
      <c r="GD348" s="27">
        <f>IF($O348&gt;=GD$1,$S348,0)</f>
        <v>586.82000000000005</v>
      </c>
      <c r="GE348" s="27">
        <f>IF($O348&gt;=GE$1,$S348,0)</f>
        <v>586.82000000000005</v>
      </c>
      <c r="GF348" s="27">
        <f>IF($O348&gt;=GF$1,$S348,0)</f>
        <v>586.82000000000005</v>
      </c>
      <c r="GG348" s="27">
        <f>IF($O348&gt;=GG$1,$S348,0)</f>
        <v>586.82000000000005</v>
      </c>
      <c r="GH348" s="27">
        <f>IF($O348&gt;=GH$1,$S348,0)</f>
        <v>586.82000000000005</v>
      </c>
      <c r="GI348" s="27">
        <f>IF($O348&gt;=GI$1,$S348,0)</f>
        <v>586.82000000000005</v>
      </c>
      <c r="GJ348" s="27">
        <f>IF($O348&gt;=GJ$1,$S348,0)</f>
        <v>586.82000000000005</v>
      </c>
      <c r="GK348" s="27">
        <f>IF($O348&gt;=GK$1,$S348,0)</f>
        <v>586.82000000000005</v>
      </c>
      <c r="GL348" s="27">
        <f>IF($O348&gt;=GL$1,$S348,0)</f>
        <v>586.82000000000005</v>
      </c>
      <c r="GM348" s="27">
        <f>IF($O348&gt;=GM$1,$S348,0)</f>
        <v>586.82000000000005</v>
      </c>
      <c r="GN348" s="27">
        <f>IF($O348&gt;=GN$1,$S348,0)</f>
        <v>586.82000000000005</v>
      </c>
      <c r="GO348" s="27">
        <f>IF($O348&gt;=GO$1,$S348,0)</f>
        <v>586.82000000000005</v>
      </c>
      <c r="GP348" s="27">
        <f>IF($O348&gt;=GP$1,$S348,0)</f>
        <v>586.82000000000005</v>
      </c>
      <c r="GQ348" s="27">
        <f>IF($O348&gt;=GQ$1,$S348,0)</f>
        <v>586.82000000000005</v>
      </c>
      <c r="GR348" s="27">
        <f>IF($O348&gt;=GR$1,$S348,0)</f>
        <v>586.82000000000005</v>
      </c>
      <c r="GS348" s="27">
        <f>IF($O348&gt;=GS$1,$S348,0)</f>
        <v>586.82000000000005</v>
      </c>
      <c r="GT348" s="27">
        <f>IF($O348&gt;=GT$1,$S348,0)</f>
        <v>586.82000000000005</v>
      </c>
      <c r="GU348" s="27">
        <f>IF($O348&gt;=GU$1,$S348,0)</f>
        <v>586.82000000000005</v>
      </c>
      <c r="GV348" s="27">
        <f>IF($O348&gt;=GV$1,$S348,0)</f>
        <v>586.82000000000005</v>
      </c>
      <c r="GW348" s="27">
        <f>IF($O348&gt;=GW$1,$S348,0)</f>
        <v>586.82000000000005</v>
      </c>
      <c r="GX348" s="27">
        <f>IF($O348&gt;=GX$1,$S348,0)</f>
        <v>0</v>
      </c>
      <c r="GY348" s="27">
        <f>IF($O348&gt;=GY$1,$S348,0)</f>
        <v>0</v>
      </c>
      <c r="GZ348" s="27">
        <f>IF($O348&gt;=GZ$1,$S348,0)</f>
        <v>0</v>
      </c>
      <c r="HA348" s="27">
        <f>IF($O348&gt;=HA$1,$S348,0)</f>
        <v>0</v>
      </c>
      <c r="HB348" s="27">
        <f>IF($O348&gt;=HB$1,$S348,0)</f>
        <v>0</v>
      </c>
      <c r="HC348" s="27">
        <f>IF($O348&gt;=HC$1,$S348,0)</f>
        <v>0</v>
      </c>
    </row>
    <row r="349" spans="1:211">
      <c r="A349" s="3">
        <v>32557</v>
      </c>
      <c r="B349" s="3" t="s">
        <v>340</v>
      </c>
      <c r="C349" s="3" t="s">
        <v>107</v>
      </c>
      <c r="D349" s="3">
        <v>52</v>
      </c>
      <c r="E349" s="4">
        <v>32161</v>
      </c>
      <c r="F349" s="5">
        <v>30.438356164383563</v>
      </c>
      <c r="G349" s="3" t="s">
        <v>99</v>
      </c>
      <c r="H349" s="4">
        <v>24434</v>
      </c>
      <c r="I349" s="9" t="s">
        <v>826</v>
      </c>
      <c r="J349" s="5">
        <v>3382.32</v>
      </c>
      <c r="K349" s="31">
        <v>338</v>
      </c>
      <c r="L349" s="32">
        <v>30</v>
      </c>
      <c r="M349" s="33">
        <f>VLOOKUP(L349,FIND,3,TRUE)</f>
        <v>1.5</v>
      </c>
      <c r="N349" s="32">
        <f>IF(L349&gt;30,180,VLOOKUP(L349,TEMPO,2,FALSE))</f>
        <v>180</v>
      </c>
      <c r="O349" s="32">
        <f>IF(R349&gt;0,4,N349)</f>
        <v>180</v>
      </c>
      <c r="P349" s="96">
        <f>J349*M349*L349</f>
        <v>152204.40000000002</v>
      </c>
      <c r="Q349" s="96">
        <f>10934.45*2</f>
        <v>21868.9</v>
      </c>
      <c r="R349" s="96">
        <f>IF(P349&lt;=Q349,P349/4,0)</f>
        <v>0</v>
      </c>
      <c r="S349" s="5">
        <f>IF(P349&gt;=Q349,P349/N349,0)</f>
        <v>845.58000000000015</v>
      </c>
      <c r="T349" s="3"/>
      <c r="U349" s="3">
        <f>IF(T349="",1,0)</f>
        <v>1</v>
      </c>
      <c r="V349" s="3">
        <v>635</v>
      </c>
      <c r="W349" s="5">
        <v>0</v>
      </c>
      <c r="X349" s="5">
        <v>203.3</v>
      </c>
      <c r="Y349" s="5">
        <f>X349*W349</f>
        <v>0</v>
      </c>
      <c r="Z349" s="5">
        <v>400</v>
      </c>
      <c r="AA349" s="5">
        <f>S349+Y349+Z349</f>
        <v>1245.5800000000002</v>
      </c>
      <c r="AB349" s="39">
        <f>(J349/12+J349/12*1.3333333333+450/12+J349/30*6/12+J349)*1.3+Y349+Z349+153.9</f>
        <v>5927.9249333211192</v>
      </c>
      <c r="AC349" s="39" t="s">
        <v>107</v>
      </c>
      <c r="AD349" s="39">
        <f>J349*1.3+400+153.9</f>
        <v>4950.9160000000002</v>
      </c>
      <c r="AE349" s="39">
        <f>SUMIFS('CUSTO MENSAL FUNC NOVO'!H:H,'CUSTO MENSAL FUNC NOVO'!A:A,'VALORES MENSAIS'!AC349)</f>
        <v>3348.9422500000001</v>
      </c>
      <c r="AF349" s="27">
        <f>IF($R349&gt;0,$R349,$S349)+$Y349+$Z349</f>
        <v>1245.5800000000002</v>
      </c>
      <c r="AG349" s="27">
        <f>IF($R349&gt;0,$R349,$S349)+$Y349+$Z349</f>
        <v>1245.5800000000002</v>
      </c>
      <c r="AH349" s="27">
        <f>IF($R349&gt;0,$R349,$S349)+$Y349+$Z349</f>
        <v>1245.5800000000002</v>
      </c>
      <c r="AI349" s="27">
        <f>IF($R349&gt;0,$R349,$S349)+$Y349+$Z349</f>
        <v>1245.5800000000002</v>
      </c>
      <c r="AJ349" s="27">
        <f>IF($O349&gt;=AJ$1,$S349+$Y349+$Z349,$Y349+$Z349)</f>
        <v>1245.5800000000002</v>
      </c>
      <c r="AK349" s="27">
        <f>IF($O349&gt;=AK$1,$S349+$Y349+$Z349,$Y349+$Z349)</f>
        <v>1245.5800000000002</v>
      </c>
      <c r="AL349" s="27">
        <f>IF($O349&gt;=AL$1,$S349+$Y349+$Z349,$Y349+$Z349)</f>
        <v>1245.5800000000002</v>
      </c>
      <c r="AM349" s="27">
        <f>IF($O349&gt;=AM$1,$S349+$Y349+$Z349,$Y349+$Z349)</f>
        <v>1245.5800000000002</v>
      </c>
      <c r="AN349" s="27">
        <f>IF($O349&gt;=AN$1,$S349+$Y349+$Z349,$Y349+$Z349)</f>
        <v>1245.5800000000002</v>
      </c>
      <c r="AO349" s="27">
        <f>IF($O349&gt;=AO$1,$S349+$Y349+$Z349,$Y349+$Z349)</f>
        <v>1245.5800000000002</v>
      </c>
      <c r="AP349" s="27">
        <f>IF($O349&gt;=AP$1,$S349+$Y349+$Z349,$Y349+$Z349)</f>
        <v>1245.5800000000002</v>
      </c>
      <c r="AQ349" s="27">
        <f>IF($O349&gt;=AQ$1,$S349+$Y349+$Z349,$Y349+$Z349)</f>
        <v>1245.5800000000002</v>
      </c>
      <c r="AR349" s="27">
        <f>IF($O349&gt;=AR$1,$S349+$Y349+$Z349,$Y349+$Z349)</f>
        <v>1245.5800000000002</v>
      </c>
      <c r="AS349" s="27">
        <f>IF($O349&gt;=AS$1,$S349+$Y349+$Z349,$Y349+$Z349)</f>
        <v>1245.5800000000002</v>
      </c>
      <c r="AT349" s="27">
        <f>IF($O349&gt;=AT$1,$S349+$Y349+$Z349,$Y349+$Z349)</f>
        <v>1245.5800000000002</v>
      </c>
      <c r="AU349" s="27">
        <f>IF($O349&gt;=AU$1,$S349+$Y349+$Z349,$Y349+$Z349)</f>
        <v>1245.5800000000002</v>
      </c>
      <c r="AV349" s="27">
        <f>IF($O349&gt;=AV$1,$S349+$Y349+$Z349,$Y349+$Z349)</f>
        <v>1245.5800000000002</v>
      </c>
      <c r="AW349" s="27">
        <f>IF($O349&gt;=AW$1,$S349+$Y349+$Z349,$Y349+$Z349)</f>
        <v>1245.5800000000002</v>
      </c>
      <c r="AX349" s="27">
        <f>IF($O349&gt;=AX$1,$S349+$Y349+$Z349,$Y349+$Z349)</f>
        <v>1245.5800000000002</v>
      </c>
      <c r="AY349" s="27">
        <f>IF($O349&gt;=AY$1,$S349+$Y349+$Z349,$Y349+$Z349)</f>
        <v>1245.5800000000002</v>
      </c>
      <c r="AZ349" s="27">
        <f>IF($O349&gt;=AZ$1,$S349+$Y349+$Z349,$Y349+$Z349)</f>
        <v>1245.5800000000002</v>
      </c>
      <c r="BA349" s="27">
        <f>IF($O349&gt;=BA$1,$S349+$Y349+$Z349,$Y349+$Z349)</f>
        <v>1245.5800000000002</v>
      </c>
      <c r="BB349" s="27">
        <f>IF($O349&gt;=BB$1,$S349+$Y349+$Z349,$Y349+$Z349)</f>
        <v>1245.5800000000002</v>
      </c>
      <c r="BC349" s="27">
        <f>IF($O349&gt;=BC$1,$S349+$Y349+$Z349,$Y349+$Z349)</f>
        <v>1245.5800000000002</v>
      </c>
      <c r="BD349" s="27">
        <f>IF($O349&gt;=BD$1,$S349+$Y349+$Z349,$Y349+$Z349)</f>
        <v>1245.5800000000002</v>
      </c>
      <c r="BE349" s="27">
        <f>IF($O349&gt;=BE$1,$S349+$Y349+$Z349,$Y349+$Z349)</f>
        <v>1245.5800000000002</v>
      </c>
      <c r="BF349" s="27">
        <f>IF($O349&gt;=BF$1,$S349+$Y349+$Z349,$Y349+$Z349)</f>
        <v>1245.5800000000002</v>
      </c>
      <c r="BG349" s="27">
        <f>IF($O349&gt;=BG$1,$S349+$Y349+$Z349,$Y349+$Z349)</f>
        <v>1245.5800000000002</v>
      </c>
      <c r="BH349" s="27">
        <f>IF($O349&gt;=BH$1,$S349+$Y349+$Z349,$Y349+$Z349)</f>
        <v>1245.5800000000002</v>
      </c>
      <c r="BI349" s="27">
        <f>IF($O349&gt;=BI$1,$S349+$Y349+$Z349,$Y349+$Z349)</f>
        <v>1245.5800000000002</v>
      </c>
      <c r="BJ349" s="27">
        <f>IF($O349&gt;=BJ$1,$S349+$Y349+$Z349,$Y349+$Z349)</f>
        <v>1245.5800000000002</v>
      </c>
      <c r="BK349" s="27">
        <f>IF($O349&gt;=BK$1,$S349+$Y349+$Z349,$Y349+$Z349)</f>
        <v>1245.5800000000002</v>
      </c>
      <c r="BL349" s="27">
        <f>IF($O349&gt;=BL$1,$S349+$Y349+$Z349,$Y349+$Z349)</f>
        <v>1245.5800000000002</v>
      </c>
      <c r="BM349" s="27">
        <f>IF($O349&gt;=BM$1,$S349+$Y349+$Z349,$Y349+$Z349)</f>
        <v>1245.5800000000002</v>
      </c>
      <c r="BN349" s="27">
        <f>IF($O349&gt;=BN$1,$S349+$Y349+$Z349,$Y349+$Z349)</f>
        <v>1245.5800000000002</v>
      </c>
      <c r="BO349" s="27">
        <f>IF($O349&gt;=BO$1,$S349+$Y349+$Z349,$Y349+$Z349)</f>
        <v>1245.5800000000002</v>
      </c>
      <c r="BP349" s="27">
        <f>IF($O349&gt;=BP$1,$S349+$Y349+$Z349,$Y349+$Z349)</f>
        <v>1245.5800000000002</v>
      </c>
      <c r="BQ349" s="27">
        <f>IF($O349&gt;=BQ$1,$S349+$Y349+$Z349,$Y349+$Z349)</f>
        <v>1245.5800000000002</v>
      </c>
      <c r="BR349" s="27">
        <f>IF($O349&gt;=BR$1,$S349+$Y349+$Z349,$Y349+$Z349)</f>
        <v>1245.5800000000002</v>
      </c>
      <c r="BS349" s="27">
        <f>IF($O349&gt;=BS$1,$S349+$Y349+$Z349,$Y349+$Z349)</f>
        <v>1245.5800000000002</v>
      </c>
      <c r="BT349" s="27">
        <f>IF($O349&gt;=BT$1,$S349+$Y349+$Z349,$Y349+$Z349)</f>
        <v>1245.5800000000002</v>
      </c>
      <c r="BU349" s="27">
        <f>IF($O349&gt;=BU$1,$S349+$Y349+$Z349,$Y349+$Z349)</f>
        <v>1245.5800000000002</v>
      </c>
      <c r="BV349" s="27">
        <f>IF($O349&gt;=BV$1,$S349+$Y349+$Z349,$Y349+$Z349)</f>
        <v>1245.5800000000002</v>
      </c>
      <c r="BW349" s="27">
        <f>IF($O349&gt;=BW$1,$S349+$Y349+$Z349,$Y349+$Z349)</f>
        <v>1245.5800000000002</v>
      </c>
      <c r="BX349" s="27">
        <f>IF($O349&gt;=BX$1,$S349+$Y349+$Z349,$Y349+$Z349)</f>
        <v>1245.5800000000002</v>
      </c>
      <c r="BY349" s="27">
        <f>IF($O349&gt;=BY$1,$S349+$Y349+$Z349,$Y349+$Z349)</f>
        <v>1245.5800000000002</v>
      </c>
      <c r="BZ349" s="27">
        <f>IF($O349&gt;=BZ$1,$S349+$Y349+$Z349,$Y349+$Z349)</f>
        <v>1245.5800000000002</v>
      </c>
      <c r="CA349" s="27">
        <f>IF($O349&gt;=CA$1,$S349+$Y349+$Z349,$Y349+$Z349)</f>
        <v>1245.5800000000002</v>
      </c>
      <c r="CB349" s="27">
        <f>IF($O349&gt;=CB$1,$S349+$Y349+$Z349,$Y349+$Z349)</f>
        <v>1245.5800000000002</v>
      </c>
      <c r="CC349" s="27">
        <f>IF($O349&gt;=CC$1,$S349+$Y349+$Z349,$Y349+$Z349)</f>
        <v>1245.5800000000002</v>
      </c>
      <c r="CD349" s="27">
        <f>IF($O349&gt;=CD$1,$S349+$Y349+$Z349,$Y349+$Z349)</f>
        <v>1245.5800000000002</v>
      </c>
      <c r="CE349" s="27">
        <f>IF($O349&gt;=CE$1,$S349+$Y349+$Z349,$Y349+$Z349)</f>
        <v>1245.5800000000002</v>
      </c>
      <c r="CF349" s="27">
        <f>IF($O349&gt;=CF$1,$S349+$Y349+$Z349,$Y349+$Z349)</f>
        <v>1245.5800000000002</v>
      </c>
      <c r="CG349" s="27">
        <f>IF($O349&gt;=CG$1,$S349+$Y349+$Z349,$Y349+$Z349)</f>
        <v>1245.5800000000002</v>
      </c>
      <c r="CH349" s="27">
        <f>IF($O349&gt;=CH$1,$S349+$Y349+$Z349,$Y349+$Z349)</f>
        <v>1245.5800000000002</v>
      </c>
      <c r="CI349" s="27">
        <f>IF($O349&gt;=CI$1,$S349+$Y349+$Z349,$Y349+$Z349)</f>
        <v>1245.5800000000002</v>
      </c>
      <c r="CJ349" s="27">
        <f>IF($O349&gt;=CJ$1,$S349+$Y349+$Z349,$Y349+$Z349)</f>
        <v>1245.5800000000002</v>
      </c>
      <c r="CK349" s="27">
        <f>IF($O349&gt;=CK$1,$S349+$Y349+$Z349,$Y349+$Z349)</f>
        <v>1245.5800000000002</v>
      </c>
      <c r="CL349" s="27">
        <f>IF($O349&gt;=CL$1,$S349+$Y349+$Z349,$Y349+$Z349)</f>
        <v>1245.5800000000002</v>
      </c>
      <c r="CM349" s="27">
        <f>IF($O349&gt;=CM$1,$S349+$Y349+$Z349,$Y349+$Z349)</f>
        <v>1245.5800000000002</v>
      </c>
      <c r="CN349" s="27">
        <f>IF($O349&gt;=CN$1,$S349+$Y349,$Y349)</f>
        <v>845.58000000000015</v>
      </c>
      <c r="CO349" s="27">
        <f>IF($O349&gt;=CO$1,$S349+$Y349,$Y349)</f>
        <v>845.58000000000015</v>
      </c>
      <c r="CP349" s="27">
        <f>IF($O349&gt;=CP$1,$S349+$Y349,$Y349)</f>
        <v>845.58000000000015</v>
      </c>
      <c r="CQ349" s="27">
        <f>IF($O349&gt;=CQ$1,$S349+$Y349,$Y349)</f>
        <v>845.58000000000015</v>
      </c>
      <c r="CR349" s="27">
        <f>IF($O349&gt;=CR$1,$S349+$Y349,$Y349)</f>
        <v>845.58000000000015</v>
      </c>
      <c r="CS349" s="27">
        <f>IF($O349&gt;=CS$1,$S349+$Y349,$Y349)</f>
        <v>845.58000000000015</v>
      </c>
      <c r="CT349" s="27">
        <f>IF($O349&gt;=CT$1,$S349+$Y349,$Y349)</f>
        <v>845.58000000000015</v>
      </c>
      <c r="CU349" s="27">
        <f>IF($O349&gt;=CU$1,$S349+$Y349,$Y349)</f>
        <v>845.58000000000015</v>
      </c>
      <c r="CV349" s="27">
        <f>IF($O349&gt;=CV$1,$S349+$Y349,$Y349)</f>
        <v>845.58000000000015</v>
      </c>
      <c r="CW349" s="27">
        <f>IF($O349&gt;=CW$1,$S349+$Y349,$Y349)</f>
        <v>845.58000000000015</v>
      </c>
      <c r="CX349" s="27">
        <f>IF($O349&gt;=CX$1,$S349+$Y349,$Y349)</f>
        <v>845.58000000000015</v>
      </c>
      <c r="CY349" s="27">
        <f>IF($O349&gt;=CY$1,$S349+$Y349,$Y349)</f>
        <v>845.58000000000015</v>
      </c>
      <c r="CZ349" s="27">
        <f>IF($O349&gt;=CZ$1,$S349+$Y349,$Y349)</f>
        <v>845.58000000000015</v>
      </c>
      <c r="DA349" s="27">
        <f>IF($O349&gt;=DA$1,$S349+$Y349,$Y349)</f>
        <v>845.58000000000015</v>
      </c>
      <c r="DB349" s="27">
        <f>IF($O349&gt;=DB$1,$S349+$Y349,$Y349)</f>
        <v>845.58000000000015</v>
      </c>
      <c r="DC349" s="27">
        <f>IF($O349&gt;=DC$1,$S349+$Y349,$Y349)</f>
        <v>845.58000000000015</v>
      </c>
      <c r="DD349" s="27">
        <f>IF($O349&gt;=DD$1,$S349+$Y349,$Y349)</f>
        <v>845.58000000000015</v>
      </c>
      <c r="DE349" s="27">
        <f>IF($O349&gt;=DE$1,$S349+$Y349,$Y349)</f>
        <v>845.58000000000015</v>
      </c>
      <c r="DF349" s="27">
        <f>IF($O349&gt;=DF$1,$S349+$Y349,$Y349)</f>
        <v>845.58000000000015</v>
      </c>
      <c r="DG349" s="27">
        <f>IF($O349&gt;=DG$1,$S349+$Y349,$Y349)</f>
        <v>845.58000000000015</v>
      </c>
      <c r="DH349" s="27">
        <f>IF($O349&gt;=DH$1,$S349+$Y349,$Y349)</f>
        <v>845.58000000000015</v>
      </c>
      <c r="DI349" s="27">
        <f>IF($O349&gt;=DI$1,$S349+$Y349,$Y349)</f>
        <v>845.58000000000015</v>
      </c>
      <c r="DJ349" s="27">
        <f>IF($O349&gt;=DJ$1,$S349+$Y349,$Y349)</f>
        <v>845.58000000000015</v>
      </c>
      <c r="DK349" s="27">
        <f>IF($O349&gt;=DK$1,$S349+$Y349,$Y349)</f>
        <v>845.58000000000015</v>
      </c>
      <c r="DL349" s="27">
        <f>IF($O349&gt;=DL$1,$S349+$Y349,$Y349)</f>
        <v>845.58000000000015</v>
      </c>
      <c r="DM349" s="27">
        <f>IF($O349&gt;=DM$1,$S349+$Y349,$Y349)</f>
        <v>845.58000000000015</v>
      </c>
      <c r="DN349" s="27">
        <f>IF($O349&gt;=DN$1,$S349+$Y349,$Y349)</f>
        <v>845.58000000000015</v>
      </c>
      <c r="DO349" s="27">
        <f>IF($O349&gt;=DO$1,$S349+$Y349,$Y349)</f>
        <v>845.58000000000015</v>
      </c>
      <c r="DP349" s="27">
        <f>IF($O349&gt;=DP$1,$S349+$Y349,$Y349)</f>
        <v>845.58000000000015</v>
      </c>
      <c r="DQ349" s="27">
        <f>IF($O349&gt;=DQ$1,$S349+$Y349,$Y349)</f>
        <v>845.58000000000015</v>
      </c>
      <c r="DR349" s="27">
        <f>IF($O349&gt;=DR$1,$S349+$Y349,$Y349)</f>
        <v>845.58000000000015</v>
      </c>
      <c r="DS349" s="27">
        <f>IF($O349&gt;=DS$1,$S349+$Y349,$Y349)</f>
        <v>845.58000000000015</v>
      </c>
      <c r="DT349" s="27">
        <f>IF($O349&gt;=DT$1,$S349+$Y349,$Y349)</f>
        <v>845.58000000000015</v>
      </c>
      <c r="DU349" s="27">
        <f>IF($O349&gt;=DU$1,$S349+$Y349,$Y349)</f>
        <v>845.58000000000015</v>
      </c>
      <c r="DV349" s="27">
        <f>IF($O349&gt;=DV$1,$S349+$Y349,$Y349)</f>
        <v>845.58000000000015</v>
      </c>
      <c r="DW349" s="27">
        <f>IF($O349&gt;=DW$1,$S349+$Y349,$Y349)</f>
        <v>845.58000000000015</v>
      </c>
      <c r="DX349" s="27">
        <f>IF($O349&gt;=DX$1,$S349+$Y349,$Y349)</f>
        <v>845.58000000000015</v>
      </c>
      <c r="DY349" s="27">
        <f>IF($O349&gt;=DY$1,$S349+$Y349,$Y349)</f>
        <v>845.58000000000015</v>
      </c>
      <c r="DZ349" s="27">
        <f>IF($O349&gt;=DZ$1,$S349+$Y349,$Y349)</f>
        <v>845.58000000000015</v>
      </c>
      <c r="EA349" s="27">
        <f>IF($O349&gt;=EA$1,$S349+$Y349,$Y349)</f>
        <v>845.58000000000015</v>
      </c>
      <c r="EB349" s="27">
        <f>IF($O349&gt;=EB$1,$S349+$Y349,$Y349)</f>
        <v>845.58000000000015</v>
      </c>
      <c r="EC349" s="27">
        <f>IF($O349&gt;=EC$1,$S349+$Y349,$Y349)</f>
        <v>845.58000000000015</v>
      </c>
      <c r="ED349" s="27">
        <f>IF($O349&gt;=ED$1,$S349+$Y349,$Y349)</f>
        <v>845.58000000000015</v>
      </c>
      <c r="EE349" s="27">
        <f>IF($O349&gt;=EE$1,$S349+$Y349,$Y349)</f>
        <v>845.58000000000015</v>
      </c>
      <c r="EF349" s="27">
        <f>IF($O349&gt;=EF$1,$S349+$Y349,$Y349)</f>
        <v>845.58000000000015</v>
      </c>
      <c r="EG349" s="27">
        <f>IF($O349&gt;=EG$1,$S349+$Y349,$Y349)</f>
        <v>845.58000000000015</v>
      </c>
      <c r="EH349" s="27">
        <f>IF($O349&gt;=EH$1,$S349+$Y349,$Y349)</f>
        <v>845.58000000000015</v>
      </c>
      <c r="EI349" s="27">
        <f>IF($O349&gt;=EI$1,$S349+$Y349,$Y349)</f>
        <v>845.58000000000015</v>
      </c>
      <c r="EJ349" s="27">
        <f>IF($O349&gt;=EJ$1,$S349+$Y349,$Y349)</f>
        <v>845.58000000000015</v>
      </c>
      <c r="EK349" s="27">
        <f>IF($O349&gt;=EK$1,$S349+$Y349,$Y349)</f>
        <v>845.58000000000015</v>
      </c>
      <c r="EL349" s="27">
        <f>IF($O349&gt;=EL$1,$S349+$Y349,$Y349)</f>
        <v>845.58000000000015</v>
      </c>
      <c r="EM349" s="27">
        <f>IF($O349&gt;=EM$1,$S349+$Y349,$Y349)</f>
        <v>845.58000000000015</v>
      </c>
      <c r="EN349" s="27">
        <f>IF($O349&gt;=EN$1,$S349+$Y349,$Y349)</f>
        <v>845.58000000000015</v>
      </c>
      <c r="EO349" s="27">
        <f>IF($O349&gt;=EO$1,$S349+$Y349,$Y349)</f>
        <v>845.58000000000015</v>
      </c>
      <c r="EP349" s="27">
        <f>IF($O349&gt;=EP$1,$S349+$Y349,$Y349)</f>
        <v>845.58000000000015</v>
      </c>
      <c r="EQ349" s="27">
        <f>IF($O349&gt;=EQ$1,$S349+$Y349,$Y349)</f>
        <v>845.58000000000015</v>
      </c>
      <c r="ER349" s="27">
        <f>IF($O349&gt;=ER$1,$S349+$Y349,$Y349)</f>
        <v>845.58000000000015</v>
      </c>
      <c r="ES349" s="27">
        <f>IF($O349&gt;=ES$1,$S349+$Y349,$Y349)</f>
        <v>845.58000000000015</v>
      </c>
      <c r="ET349" s="27">
        <f>IF($O349&gt;=ET$1,$S349+$Y349,$Y349)</f>
        <v>845.58000000000015</v>
      </c>
      <c r="EU349" s="27">
        <f>IF($O349&gt;=EU$1,$S349+$Y349,$Y349)</f>
        <v>845.58000000000015</v>
      </c>
      <c r="EV349" s="27">
        <f>IF($O349&gt;=EV$1,$S349,0)</f>
        <v>845.58000000000015</v>
      </c>
      <c r="EW349" s="27">
        <f>IF($O349&gt;=EW$1,$S349,0)</f>
        <v>845.58000000000015</v>
      </c>
      <c r="EX349" s="27">
        <f>IF($O349&gt;=EX$1,$S349,0)</f>
        <v>845.58000000000015</v>
      </c>
      <c r="EY349" s="27">
        <f>IF($O349&gt;=EY$1,$S349,0)</f>
        <v>845.58000000000015</v>
      </c>
      <c r="EZ349" s="27">
        <f>IF($O349&gt;=EZ$1,$S349,0)</f>
        <v>845.58000000000015</v>
      </c>
      <c r="FA349" s="27">
        <f>IF($O349&gt;=FA$1,$S349,0)</f>
        <v>845.58000000000015</v>
      </c>
      <c r="FB349" s="27">
        <f>IF($O349&gt;=FB$1,$S349,0)</f>
        <v>845.58000000000015</v>
      </c>
      <c r="FC349" s="27">
        <f>IF($O349&gt;=FC$1,$S349,0)</f>
        <v>845.58000000000015</v>
      </c>
      <c r="FD349" s="27">
        <f>IF($O349&gt;=FD$1,$S349,0)</f>
        <v>845.58000000000015</v>
      </c>
      <c r="FE349" s="27">
        <f>IF($O349&gt;=FE$1,$S349,0)</f>
        <v>845.58000000000015</v>
      </c>
      <c r="FF349" s="27">
        <f>IF($O349&gt;=FF$1,$S349,0)</f>
        <v>845.58000000000015</v>
      </c>
      <c r="FG349" s="27">
        <f>IF($O349&gt;=FG$1,$S349,0)</f>
        <v>845.58000000000015</v>
      </c>
      <c r="FH349" s="27">
        <f>IF($O349&gt;=FH$1,$S349,0)</f>
        <v>845.58000000000015</v>
      </c>
      <c r="FI349" s="27">
        <f>IF($O349&gt;=FI$1,$S349,0)</f>
        <v>845.58000000000015</v>
      </c>
      <c r="FJ349" s="27">
        <f>IF($O349&gt;=FJ$1,$S349,0)</f>
        <v>845.58000000000015</v>
      </c>
      <c r="FK349" s="27">
        <f>IF($O349&gt;=FK$1,$S349,0)</f>
        <v>845.58000000000015</v>
      </c>
      <c r="FL349" s="27">
        <f>IF($O349&gt;=FL$1,$S349,0)</f>
        <v>845.58000000000015</v>
      </c>
      <c r="FM349" s="27">
        <f>IF($O349&gt;=FM$1,$S349,0)</f>
        <v>845.58000000000015</v>
      </c>
      <c r="FN349" s="27">
        <f>IF($O349&gt;=FN$1,$S349,0)</f>
        <v>845.58000000000015</v>
      </c>
      <c r="FO349" s="27">
        <f>IF($O349&gt;=FO$1,$S349,0)</f>
        <v>845.58000000000015</v>
      </c>
      <c r="FP349" s="27">
        <f>IF($O349&gt;=FP$1,$S349,0)</f>
        <v>845.58000000000015</v>
      </c>
      <c r="FQ349" s="27">
        <f>IF($O349&gt;=FQ$1,$S349,0)</f>
        <v>845.58000000000015</v>
      </c>
      <c r="FR349" s="27">
        <f>IF($O349&gt;=FR$1,$S349,0)</f>
        <v>845.58000000000015</v>
      </c>
      <c r="FS349" s="27">
        <f>IF($O349&gt;=FS$1,$S349,0)</f>
        <v>845.58000000000015</v>
      </c>
      <c r="FT349" s="27">
        <f>IF($O349&gt;=FT$1,$S349,0)</f>
        <v>845.58000000000015</v>
      </c>
      <c r="FU349" s="27">
        <f>IF($O349&gt;=FU$1,$S349,0)</f>
        <v>845.58000000000015</v>
      </c>
      <c r="FV349" s="27">
        <f>IF($O349&gt;=FV$1,$S349,0)</f>
        <v>845.58000000000015</v>
      </c>
      <c r="FW349" s="27">
        <f>IF($O349&gt;=FW$1,$S349,0)</f>
        <v>845.58000000000015</v>
      </c>
      <c r="FX349" s="27">
        <f>IF($O349&gt;=FX$1,$S349,0)</f>
        <v>845.58000000000015</v>
      </c>
      <c r="FY349" s="27">
        <f>IF($O349&gt;=FY$1,$S349,0)</f>
        <v>845.58000000000015</v>
      </c>
      <c r="FZ349" s="27">
        <f>IF($O349&gt;=FZ$1,$S349,0)</f>
        <v>845.58000000000015</v>
      </c>
      <c r="GA349" s="27">
        <f>IF($O349&gt;=GA$1,$S349,0)</f>
        <v>845.58000000000015</v>
      </c>
      <c r="GB349" s="27">
        <f>IF($O349&gt;=GB$1,$S349,0)</f>
        <v>845.58000000000015</v>
      </c>
      <c r="GC349" s="27">
        <f>IF($O349&gt;=GC$1,$S349,0)</f>
        <v>845.58000000000015</v>
      </c>
      <c r="GD349" s="27">
        <f>IF($O349&gt;=GD$1,$S349,0)</f>
        <v>845.58000000000015</v>
      </c>
      <c r="GE349" s="27">
        <f>IF($O349&gt;=GE$1,$S349,0)</f>
        <v>845.58000000000015</v>
      </c>
      <c r="GF349" s="27">
        <f>IF($O349&gt;=GF$1,$S349,0)</f>
        <v>845.58000000000015</v>
      </c>
      <c r="GG349" s="27">
        <f>IF($O349&gt;=GG$1,$S349,0)</f>
        <v>845.58000000000015</v>
      </c>
      <c r="GH349" s="27">
        <f>IF($O349&gt;=GH$1,$S349,0)</f>
        <v>845.58000000000015</v>
      </c>
      <c r="GI349" s="27">
        <f>IF($O349&gt;=GI$1,$S349,0)</f>
        <v>845.58000000000015</v>
      </c>
      <c r="GJ349" s="27">
        <f>IF($O349&gt;=GJ$1,$S349,0)</f>
        <v>845.58000000000015</v>
      </c>
      <c r="GK349" s="27">
        <f>IF($O349&gt;=GK$1,$S349,0)</f>
        <v>845.58000000000015</v>
      </c>
      <c r="GL349" s="27">
        <f>IF($O349&gt;=GL$1,$S349,0)</f>
        <v>845.58000000000015</v>
      </c>
      <c r="GM349" s="27">
        <f>IF($O349&gt;=GM$1,$S349,0)</f>
        <v>845.58000000000015</v>
      </c>
      <c r="GN349" s="27">
        <f>IF($O349&gt;=GN$1,$S349,0)</f>
        <v>845.58000000000015</v>
      </c>
      <c r="GO349" s="27">
        <f>IF($O349&gt;=GO$1,$S349,0)</f>
        <v>845.58000000000015</v>
      </c>
      <c r="GP349" s="27">
        <f>IF($O349&gt;=GP$1,$S349,0)</f>
        <v>845.58000000000015</v>
      </c>
      <c r="GQ349" s="27">
        <f>IF($O349&gt;=GQ$1,$S349,0)</f>
        <v>845.58000000000015</v>
      </c>
      <c r="GR349" s="27">
        <f>IF($O349&gt;=GR$1,$S349,0)</f>
        <v>845.58000000000015</v>
      </c>
      <c r="GS349" s="27">
        <f>IF($O349&gt;=GS$1,$S349,0)</f>
        <v>845.58000000000015</v>
      </c>
      <c r="GT349" s="27">
        <f>IF($O349&gt;=GT$1,$S349,0)</f>
        <v>845.58000000000015</v>
      </c>
      <c r="GU349" s="27">
        <f>IF($O349&gt;=GU$1,$S349,0)</f>
        <v>845.58000000000015</v>
      </c>
      <c r="GV349" s="27">
        <f>IF($O349&gt;=GV$1,$S349,0)</f>
        <v>845.58000000000015</v>
      </c>
      <c r="GW349" s="27">
        <f>IF($O349&gt;=GW$1,$S349,0)</f>
        <v>845.58000000000015</v>
      </c>
      <c r="GX349" s="27">
        <f>IF($O349&gt;=GX$1,$S349,0)</f>
        <v>845.58000000000015</v>
      </c>
      <c r="GY349" s="27">
        <f>IF($O349&gt;=GY$1,$S349,0)</f>
        <v>845.58000000000015</v>
      </c>
      <c r="GZ349" s="27">
        <f>IF($O349&gt;=GZ$1,$S349,0)</f>
        <v>845.58000000000015</v>
      </c>
      <c r="HA349" s="27">
        <f>IF($O349&gt;=HA$1,$S349,0)</f>
        <v>845.58000000000015</v>
      </c>
      <c r="HB349" s="27">
        <f>IF($O349&gt;=HB$1,$S349,0)</f>
        <v>845.58000000000015</v>
      </c>
      <c r="HC349" s="27">
        <f>IF($O349&gt;=HC$1,$S349,0)</f>
        <v>845.58000000000015</v>
      </c>
    </row>
    <row r="350" spans="1:211">
      <c r="A350" s="3">
        <v>42005</v>
      </c>
      <c r="B350" s="3" t="s">
        <v>313</v>
      </c>
      <c r="C350" s="3" t="s">
        <v>107</v>
      </c>
      <c r="D350" s="3">
        <v>51</v>
      </c>
      <c r="E350" s="4">
        <v>33316</v>
      </c>
      <c r="F350" s="5">
        <v>27.273972602739725</v>
      </c>
      <c r="G350" s="3" t="s">
        <v>99</v>
      </c>
      <c r="H350" s="4">
        <v>24530</v>
      </c>
      <c r="I350" s="9" t="s">
        <v>826</v>
      </c>
      <c r="J350" s="5">
        <v>3316.88</v>
      </c>
      <c r="K350" s="31">
        <v>338</v>
      </c>
      <c r="L350" s="32">
        <v>27</v>
      </c>
      <c r="M350" s="33">
        <f>VLOOKUP(L350,FIND,3,TRUE)</f>
        <v>1.5</v>
      </c>
      <c r="N350" s="32">
        <f>IF(L350&gt;30,180,VLOOKUP(L350,TEMPO,2,FALSE))</f>
        <v>162</v>
      </c>
      <c r="O350" s="32">
        <f>IF(R350&gt;0,4,N350)</f>
        <v>162</v>
      </c>
      <c r="P350" s="96">
        <f>J350*M350*L350</f>
        <v>134333.63999999998</v>
      </c>
      <c r="Q350" s="96">
        <f>10934.45*2</f>
        <v>21868.9</v>
      </c>
      <c r="R350" s="96">
        <f>IF(P350&lt;=Q350,P350/4,0)</f>
        <v>0</v>
      </c>
      <c r="S350" s="5">
        <f>IF(P350&gt;=Q350,P350/N350,0)</f>
        <v>829.21999999999991</v>
      </c>
      <c r="T350" s="3"/>
      <c r="U350" s="3">
        <f>IF(T350="",1,0)</f>
        <v>1</v>
      </c>
      <c r="V350" s="3">
        <v>633</v>
      </c>
      <c r="W350" s="5">
        <v>0</v>
      </c>
      <c r="X350" s="5">
        <v>203.3</v>
      </c>
      <c r="Y350" s="5">
        <f>X350*W350</f>
        <v>0</v>
      </c>
      <c r="Z350" s="5">
        <v>400</v>
      </c>
      <c r="AA350" s="5">
        <f>S350+Y350+Z350</f>
        <v>1229.2199999999998</v>
      </c>
      <c r="AB350" s="39">
        <f>(J350/12+J350/12*1.3333333333+450/12+J350/30*6/12+J350)*1.3+Y350+Z350+153.9</f>
        <v>5824.8932888769114</v>
      </c>
      <c r="AC350" s="39" t="s">
        <v>107</v>
      </c>
      <c r="AD350" s="39">
        <f>J350*1.3+400+153.9</f>
        <v>4865.8440000000001</v>
      </c>
      <c r="AE350" s="39">
        <f>SUMIFS('CUSTO MENSAL FUNC NOVO'!H:H,'CUSTO MENSAL FUNC NOVO'!A:A,'VALORES MENSAIS'!AC350)</f>
        <v>3348.9422500000001</v>
      </c>
      <c r="AF350" s="27">
        <f>IF($R350&gt;0,$R350,$S350)+$Y350+$Z350</f>
        <v>1229.2199999999998</v>
      </c>
      <c r="AG350" s="27">
        <f>IF($R350&gt;0,$R350,$S350)+$Y350+$Z350</f>
        <v>1229.2199999999998</v>
      </c>
      <c r="AH350" s="27">
        <f>IF($R350&gt;0,$R350,$S350)+$Y350+$Z350</f>
        <v>1229.2199999999998</v>
      </c>
      <c r="AI350" s="27">
        <f>IF($R350&gt;0,$R350,$S350)+$Y350+$Z350</f>
        <v>1229.2199999999998</v>
      </c>
      <c r="AJ350" s="27">
        <f>IF($O350&gt;=AJ$1,$S350+$Y350+$Z350,$Y350+$Z350)</f>
        <v>1229.2199999999998</v>
      </c>
      <c r="AK350" s="27">
        <f>IF($O350&gt;=AK$1,$S350+$Y350+$Z350,$Y350+$Z350)</f>
        <v>1229.2199999999998</v>
      </c>
      <c r="AL350" s="27">
        <f>IF($O350&gt;=AL$1,$S350+$Y350+$Z350,$Y350+$Z350)</f>
        <v>1229.2199999999998</v>
      </c>
      <c r="AM350" s="27">
        <f>IF($O350&gt;=AM$1,$S350+$Y350+$Z350,$Y350+$Z350)</f>
        <v>1229.2199999999998</v>
      </c>
      <c r="AN350" s="27">
        <f>IF($O350&gt;=AN$1,$S350+$Y350+$Z350,$Y350+$Z350)</f>
        <v>1229.2199999999998</v>
      </c>
      <c r="AO350" s="27">
        <f>IF($O350&gt;=AO$1,$S350+$Y350+$Z350,$Y350+$Z350)</f>
        <v>1229.2199999999998</v>
      </c>
      <c r="AP350" s="27">
        <f>IF($O350&gt;=AP$1,$S350+$Y350+$Z350,$Y350+$Z350)</f>
        <v>1229.2199999999998</v>
      </c>
      <c r="AQ350" s="27">
        <f>IF($O350&gt;=AQ$1,$S350+$Y350+$Z350,$Y350+$Z350)</f>
        <v>1229.2199999999998</v>
      </c>
      <c r="AR350" s="27">
        <f>IF($O350&gt;=AR$1,$S350+$Y350+$Z350,$Y350+$Z350)</f>
        <v>1229.2199999999998</v>
      </c>
      <c r="AS350" s="27">
        <f>IF($O350&gt;=AS$1,$S350+$Y350+$Z350,$Y350+$Z350)</f>
        <v>1229.2199999999998</v>
      </c>
      <c r="AT350" s="27">
        <f>IF($O350&gt;=AT$1,$S350+$Y350+$Z350,$Y350+$Z350)</f>
        <v>1229.2199999999998</v>
      </c>
      <c r="AU350" s="27">
        <f>IF($O350&gt;=AU$1,$S350+$Y350+$Z350,$Y350+$Z350)</f>
        <v>1229.2199999999998</v>
      </c>
      <c r="AV350" s="27">
        <f>IF($O350&gt;=AV$1,$S350+$Y350+$Z350,$Y350+$Z350)</f>
        <v>1229.2199999999998</v>
      </c>
      <c r="AW350" s="27">
        <f>IF($O350&gt;=AW$1,$S350+$Y350+$Z350,$Y350+$Z350)</f>
        <v>1229.2199999999998</v>
      </c>
      <c r="AX350" s="27">
        <f>IF($O350&gt;=AX$1,$S350+$Y350+$Z350,$Y350+$Z350)</f>
        <v>1229.2199999999998</v>
      </c>
      <c r="AY350" s="27">
        <f>IF($O350&gt;=AY$1,$S350+$Y350+$Z350,$Y350+$Z350)</f>
        <v>1229.2199999999998</v>
      </c>
      <c r="AZ350" s="27">
        <f>IF($O350&gt;=AZ$1,$S350+$Y350+$Z350,$Y350+$Z350)</f>
        <v>1229.2199999999998</v>
      </c>
      <c r="BA350" s="27">
        <f>IF($O350&gt;=BA$1,$S350+$Y350+$Z350,$Y350+$Z350)</f>
        <v>1229.2199999999998</v>
      </c>
      <c r="BB350" s="27">
        <f>IF($O350&gt;=BB$1,$S350+$Y350+$Z350,$Y350+$Z350)</f>
        <v>1229.2199999999998</v>
      </c>
      <c r="BC350" s="27">
        <f>IF($O350&gt;=BC$1,$S350+$Y350+$Z350,$Y350+$Z350)</f>
        <v>1229.2199999999998</v>
      </c>
      <c r="BD350" s="27">
        <f>IF($O350&gt;=BD$1,$S350+$Y350+$Z350,$Y350+$Z350)</f>
        <v>1229.2199999999998</v>
      </c>
      <c r="BE350" s="27">
        <f>IF($O350&gt;=BE$1,$S350+$Y350+$Z350,$Y350+$Z350)</f>
        <v>1229.2199999999998</v>
      </c>
      <c r="BF350" s="27">
        <f>IF($O350&gt;=BF$1,$S350+$Y350+$Z350,$Y350+$Z350)</f>
        <v>1229.2199999999998</v>
      </c>
      <c r="BG350" s="27">
        <f>IF($O350&gt;=BG$1,$S350+$Y350+$Z350,$Y350+$Z350)</f>
        <v>1229.2199999999998</v>
      </c>
      <c r="BH350" s="27">
        <f>IF($O350&gt;=BH$1,$S350+$Y350+$Z350,$Y350+$Z350)</f>
        <v>1229.2199999999998</v>
      </c>
      <c r="BI350" s="27">
        <f>IF($O350&gt;=BI$1,$S350+$Y350+$Z350,$Y350+$Z350)</f>
        <v>1229.2199999999998</v>
      </c>
      <c r="BJ350" s="27">
        <f>IF($O350&gt;=BJ$1,$S350+$Y350+$Z350,$Y350+$Z350)</f>
        <v>1229.2199999999998</v>
      </c>
      <c r="BK350" s="27">
        <f>IF($O350&gt;=BK$1,$S350+$Y350+$Z350,$Y350+$Z350)</f>
        <v>1229.2199999999998</v>
      </c>
      <c r="BL350" s="27">
        <f>IF($O350&gt;=BL$1,$S350+$Y350+$Z350,$Y350+$Z350)</f>
        <v>1229.2199999999998</v>
      </c>
      <c r="BM350" s="27">
        <f>IF($O350&gt;=BM$1,$S350+$Y350+$Z350,$Y350+$Z350)</f>
        <v>1229.2199999999998</v>
      </c>
      <c r="BN350" s="27">
        <f>IF($O350&gt;=BN$1,$S350+$Y350+$Z350,$Y350+$Z350)</f>
        <v>1229.2199999999998</v>
      </c>
      <c r="BO350" s="27">
        <f>IF($O350&gt;=BO$1,$S350+$Y350+$Z350,$Y350+$Z350)</f>
        <v>1229.2199999999998</v>
      </c>
      <c r="BP350" s="27">
        <f>IF($O350&gt;=BP$1,$S350+$Y350+$Z350,$Y350+$Z350)</f>
        <v>1229.2199999999998</v>
      </c>
      <c r="BQ350" s="27">
        <f>IF($O350&gt;=BQ$1,$S350+$Y350+$Z350,$Y350+$Z350)</f>
        <v>1229.2199999999998</v>
      </c>
      <c r="BR350" s="27">
        <f>IF($O350&gt;=BR$1,$S350+$Y350+$Z350,$Y350+$Z350)</f>
        <v>1229.2199999999998</v>
      </c>
      <c r="BS350" s="27">
        <f>IF($O350&gt;=BS$1,$S350+$Y350+$Z350,$Y350+$Z350)</f>
        <v>1229.2199999999998</v>
      </c>
      <c r="BT350" s="27">
        <f>IF($O350&gt;=BT$1,$S350+$Y350+$Z350,$Y350+$Z350)</f>
        <v>1229.2199999999998</v>
      </c>
      <c r="BU350" s="27">
        <f>IF($O350&gt;=BU$1,$S350+$Y350+$Z350,$Y350+$Z350)</f>
        <v>1229.2199999999998</v>
      </c>
      <c r="BV350" s="27">
        <f>IF($O350&gt;=BV$1,$S350+$Y350+$Z350,$Y350+$Z350)</f>
        <v>1229.2199999999998</v>
      </c>
      <c r="BW350" s="27">
        <f>IF($O350&gt;=BW$1,$S350+$Y350+$Z350,$Y350+$Z350)</f>
        <v>1229.2199999999998</v>
      </c>
      <c r="BX350" s="27">
        <f>IF($O350&gt;=BX$1,$S350+$Y350+$Z350,$Y350+$Z350)</f>
        <v>1229.2199999999998</v>
      </c>
      <c r="BY350" s="27">
        <f>IF($O350&gt;=BY$1,$S350+$Y350+$Z350,$Y350+$Z350)</f>
        <v>1229.2199999999998</v>
      </c>
      <c r="BZ350" s="27">
        <f>IF($O350&gt;=BZ$1,$S350+$Y350+$Z350,$Y350+$Z350)</f>
        <v>1229.2199999999998</v>
      </c>
      <c r="CA350" s="27">
        <f>IF($O350&gt;=CA$1,$S350+$Y350+$Z350,$Y350+$Z350)</f>
        <v>1229.2199999999998</v>
      </c>
      <c r="CB350" s="27">
        <f>IF($O350&gt;=CB$1,$S350+$Y350+$Z350,$Y350+$Z350)</f>
        <v>1229.2199999999998</v>
      </c>
      <c r="CC350" s="27">
        <f>IF($O350&gt;=CC$1,$S350+$Y350+$Z350,$Y350+$Z350)</f>
        <v>1229.2199999999998</v>
      </c>
      <c r="CD350" s="27">
        <f>IF($O350&gt;=CD$1,$S350+$Y350+$Z350,$Y350+$Z350)</f>
        <v>1229.2199999999998</v>
      </c>
      <c r="CE350" s="27">
        <f>IF($O350&gt;=CE$1,$S350+$Y350+$Z350,$Y350+$Z350)</f>
        <v>1229.2199999999998</v>
      </c>
      <c r="CF350" s="27">
        <f>IF($O350&gt;=CF$1,$S350+$Y350+$Z350,$Y350+$Z350)</f>
        <v>1229.2199999999998</v>
      </c>
      <c r="CG350" s="27">
        <f>IF($O350&gt;=CG$1,$S350+$Y350+$Z350,$Y350+$Z350)</f>
        <v>1229.2199999999998</v>
      </c>
      <c r="CH350" s="27">
        <f>IF($O350&gt;=CH$1,$S350+$Y350+$Z350,$Y350+$Z350)</f>
        <v>1229.2199999999998</v>
      </c>
      <c r="CI350" s="27">
        <f>IF($O350&gt;=CI$1,$S350+$Y350+$Z350,$Y350+$Z350)</f>
        <v>1229.2199999999998</v>
      </c>
      <c r="CJ350" s="27">
        <f>IF($O350&gt;=CJ$1,$S350+$Y350+$Z350,$Y350+$Z350)</f>
        <v>1229.2199999999998</v>
      </c>
      <c r="CK350" s="27">
        <f>IF($O350&gt;=CK$1,$S350+$Y350+$Z350,$Y350+$Z350)</f>
        <v>1229.2199999999998</v>
      </c>
      <c r="CL350" s="27">
        <f>IF($O350&gt;=CL$1,$S350+$Y350+$Z350,$Y350+$Z350)</f>
        <v>1229.2199999999998</v>
      </c>
      <c r="CM350" s="27">
        <f>IF($O350&gt;=CM$1,$S350+$Y350+$Z350,$Y350+$Z350)</f>
        <v>1229.2199999999998</v>
      </c>
      <c r="CN350" s="27">
        <f>IF($O350&gt;=CN$1,$S350+$Y350,$Y350)</f>
        <v>829.21999999999991</v>
      </c>
      <c r="CO350" s="27">
        <f>IF($O350&gt;=CO$1,$S350+$Y350,$Y350)</f>
        <v>829.21999999999991</v>
      </c>
      <c r="CP350" s="27">
        <f>IF($O350&gt;=CP$1,$S350+$Y350,$Y350)</f>
        <v>829.21999999999991</v>
      </c>
      <c r="CQ350" s="27">
        <f>IF($O350&gt;=CQ$1,$S350+$Y350,$Y350)</f>
        <v>829.21999999999991</v>
      </c>
      <c r="CR350" s="27">
        <f>IF($O350&gt;=CR$1,$S350+$Y350,$Y350)</f>
        <v>829.21999999999991</v>
      </c>
      <c r="CS350" s="27">
        <f>IF($O350&gt;=CS$1,$S350+$Y350,$Y350)</f>
        <v>829.21999999999991</v>
      </c>
      <c r="CT350" s="27">
        <f>IF($O350&gt;=CT$1,$S350+$Y350,$Y350)</f>
        <v>829.21999999999991</v>
      </c>
      <c r="CU350" s="27">
        <f>IF($O350&gt;=CU$1,$S350+$Y350,$Y350)</f>
        <v>829.21999999999991</v>
      </c>
      <c r="CV350" s="27">
        <f>IF($O350&gt;=CV$1,$S350+$Y350,$Y350)</f>
        <v>829.21999999999991</v>
      </c>
      <c r="CW350" s="27">
        <f>IF($O350&gt;=CW$1,$S350+$Y350,$Y350)</f>
        <v>829.21999999999991</v>
      </c>
      <c r="CX350" s="27">
        <f>IF($O350&gt;=CX$1,$S350+$Y350,$Y350)</f>
        <v>829.21999999999991</v>
      </c>
      <c r="CY350" s="27">
        <f>IF($O350&gt;=CY$1,$S350+$Y350,$Y350)</f>
        <v>829.21999999999991</v>
      </c>
      <c r="CZ350" s="27">
        <f>IF($O350&gt;=CZ$1,$S350+$Y350,$Y350)</f>
        <v>829.21999999999991</v>
      </c>
      <c r="DA350" s="27">
        <f>IF($O350&gt;=DA$1,$S350+$Y350,$Y350)</f>
        <v>829.21999999999991</v>
      </c>
      <c r="DB350" s="27">
        <f>IF($O350&gt;=DB$1,$S350+$Y350,$Y350)</f>
        <v>829.21999999999991</v>
      </c>
      <c r="DC350" s="27">
        <f>IF($O350&gt;=DC$1,$S350+$Y350,$Y350)</f>
        <v>829.21999999999991</v>
      </c>
      <c r="DD350" s="27">
        <f>IF($O350&gt;=DD$1,$S350+$Y350,$Y350)</f>
        <v>829.21999999999991</v>
      </c>
      <c r="DE350" s="27">
        <f>IF($O350&gt;=DE$1,$S350+$Y350,$Y350)</f>
        <v>829.21999999999991</v>
      </c>
      <c r="DF350" s="27">
        <f>IF($O350&gt;=DF$1,$S350+$Y350,$Y350)</f>
        <v>829.21999999999991</v>
      </c>
      <c r="DG350" s="27">
        <f>IF($O350&gt;=DG$1,$S350+$Y350,$Y350)</f>
        <v>829.21999999999991</v>
      </c>
      <c r="DH350" s="27">
        <f>IF($O350&gt;=DH$1,$S350+$Y350,$Y350)</f>
        <v>829.21999999999991</v>
      </c>
      <c r="DI350" s="27">
        <f>IF($O350&gt;=DI$1,$S350+$Y350,$Y350)</f>
        <v>829.21999999999991</v>
      </c>
      <c r="DJ350" s="27">
        <f>IF($O350&gt;=DJ$1,$S350+$Y350,$Y350)</f>
        <v>829.21999999999991</v>
      </c>
      <c r="DK350" s="27">
        <f>IF($O350&gt;=DK$1,$S350+$Y350,$Y350)</f>
        <v>829.21999999999991</v>
      </c>
      <c r="DL350" s="27">
        <f>IF($O350&gt;=DL$1,$S350+$Y350,$Y350)</f>
        <v>829.21999999999991</v>
      </c>
      <c r="DM350" s="27">
        <f>IF($O350&gt;=DM$1,$S350+$Y350,$Y350)</f>
        <v>829.21999999999991</v>
      </c>
      <c r="DN350" s="27">
        <f>IF($O350&gt;=DN$1,$S350+$Y350,$Y350)</f>
        <v>829.21999999999991</v>
      </c>
      <c r="DO350" s="27">
        <f>IF($O350&gt;=DO$1,$S350+$Y350,$Y350)</f>
        <v>829.21999999999991</v>
      </c>
      <c r="DP350" s="27">
        <f>IF($O350&gt;=DP$1,$S350+$Y350,$Y350)</f>
        <v>829.21999999999991</v>
      </c>
      <c r="DQ350" s="27">
        <f>IF($O350&gt;=DQ$1,$S350+$Y350,$Y350)</f>
        <v>829.21999999999991</v>
      </c>
      <c r="DR350" s="27">
        <f>IF($O350&gt;=DR$1,$S350+$Y350,$Y350)</f>
        <v>829.21999999999991</v>
      </c>
      <c r="DS350" s="27">
        <f>IF($O350&gt;=DS$1,$S350+$Y350,$Y350)</f>
        <v>829.21999999999991</v>
      </c>
      <c r="DT350" s="27">
        <f>IF($O350&gt;=DT$1,$S350+$Y350,$Y350)</f>
        <v>829.21999999999991</v>
      </c>
      <c r="DU350" s="27">
        <f>IF($O350&gt;=DU$1,$S350+$Y350,$Y350)</f>
        <v>829.21999999999991</v>
      </c>
      <c r="DV350" s="27">
        <f>IF($O350&gt;=DV$1,$S350+$Y350,$Y350)</f>
        <v>829.21999999999991</v>
      </c>
      <c r="DW350" s="27">
        <f>IF($O350&gt;=DW$1,$S350+$Y350,$Y350)</f>
        <v>829.21999999999991</v>
      </c>
      <c r="DX350" s="27">
        <f>IF($O350&gt;=DX$1,$S350+$Y350,$Y350)</f>
        <v>829.21999999999991</v>
      </c>
      <c r="DY350" s="27">
        <f>IF($O350&gt;=DY$1,$S350+$Y350,$Y350)</f>
        <v>829.21999999999991</v>
      </c>
      <c r="DZ350" s="27">
        <f>IF($O350&gt;=DZ$1,$S350+$Y350,$Y350)</f>
        <v>829.21999999999991</v>
      </c>
      <c r="EA350" s="27">
        <f>IF($O350&gt;=EA$1,$S350+$Y350,$Y350)</f>
        <v>829.21999999999991</v>
      </c>
      <c r="EB350" s="27">
        <f>IF($O350&gt;=EB$1,$S350+$Y350,$Y350)</f>
        <v>829.21999999999991</v>
      </c>
      <c r="EC350" s="27">
        <f>IF($O350&gt;=EC$1,$S350+$Y350,$Y350)</f>
        <v>829.21999999999991</v>
      </c>
      <c r="ED350" s="27">
        <f>IF($O350&gt;=ED$1,$S350+$Y350,$Y350)</f>
        <v>829.21999999999991</v>
      </c>
      <c r="EE350" s="27">
        <f>IF($O350&gt;=EE$1,$S350+$Y350,$Y350)</f>
        <v>829.21999999999991</v>
      </c>
      <c r="EF350" s="27">
        <f>IF($O350&gt;=EF$1,$S350+$Y350,$Y350)</f>
        <v>829.21999999999991</v>
      </c>
      <c r="EG350" s="27">
        <f>IF($O350&gt;=EG$1,$S350+$Y350,$Y350)</f>
        <v>829.21999999999991</v>
      </c>
      <c r="EH350" s="27">
        <f>IF($O350&gt;=EH$1,$S350+$Y350,$Y350)</f>
        <v>829.21999999999991</v>
      </c>
      <c r="EI350" s="27">
        <f>IF($O350&gt;=EI$1,$S350+$Y350,$Y350)</f>
        <v>829.21999999999991</v>
      </c>
      <c r="EJ350" s="27">
        <f>IF($O350&gt;=EJ$1,$S350+$Y350,$Y350)</f>
        <v>829.21999999999991</v>
      </c>
      <c r="EK350" s="27">
        <f>IF($O350&gt;=EK$1,$S350+$Y350,$Y350)</f>
        <v>829.21999999999991</v>
      </c>
      <c r="EL350" s="27">
        <f>IF($O350&gt;=EL$1,$S350+$Y350,$Y350)</f>
        <v>829.21999999999991</v>
      </c>
      <c r="EM350" s="27">
        <f>IF($O350&gt;=EM$1,$S350+$Y350,$Y350)</f>
        <v>829.21999999999991</v>
      </c>
      <c r="EN350" s="27">
        <f>IF($O350&gt;=EN$1,$S350+$Y350,$Y350)</f>
        <v>829.21999999999991</v>
      </c>
      <c r="EO350" s="27">
        <f>IF($O350&gt;=EO$1,$S350+$Y350,$Y350)</f>
        <v>829.21999999999991</v>
      </c>
      <c r="EP350" s="27">
        <f>IF($O350&gt;=EP$1,$S350+$Y350,$Y350)</f>
        <v>829.21999999999991</v>
      </c>
      <c r="EQ350" s="27">
        <f>IF($O350&gt;=EQ$1,$S350+$Y350,$Y350)</f>
        <v>829.21999999999991</v>
      </c>
      <c r="ER350" s="27">
        <f>IF($O350&gt;=ER$1,$S350+$Y350,$Y350)</f>
        <v>829.21999999999991</v>
      </c>
      <c r="ES350" s="27">
        <f>IF($O350&gt;=ES$1,$S350+$Y350,$Y350)</f>
        <v>829.21999999999991</v>
      </c>
      <c r="ET350" s="27">
        <f>IF($O350&gt;=ET$1,$S350+$Y350,$Y350)</f>
        <v>829.21999999999991</v>
      </c>
      <c r="EU350" s="27">
        <f>IF($O350&gt;=EU$1,$S350+$Y350,$Y350)</f>
        <v>829.21999999999991</v>
      </c>
      <c r="EV350" s="27">
        <f>IF($O350&gt;=EV$1,$S350,0)</f>
        <v>829.21999999999991</v>
      </c>
      <c r="EW350" s="27">
        <f>IF($O350&gt;=EW$1,$S350,0)</f>
        <v>829.21999999999991</v>
      </c>
      <c r="EX350" s="27">
        <f>IF($O350&gt;=EX$1,$S350,0)</f>
        <v>829.21999999999991</v>
      </c>
      <c r="EY350" s="27">
        <f>IF($O350&gt;=EY$1,$S350,0)</f>
        <v>829.21999999999991</v>
      </c>
      <c r="EZ350" s="27">
        <f>IF($O350&gt;=EZ$1,$S350,0)</f>
        <v>829.21999999999991</v>
      </c>
      <c r="FA350" s="27">
        <f>IF($O350&gt;=FA$1,$S350,0)</f>
        <v>829.21999999999991</v>
      </c>
      <c r="FB350" s="27">
        <f>IF($O350&gt;=FB$1,$S350,0)</f>
        <v>829.21999999999991</v>
      </c>
      <c r="FC350" s="27">
        <f>IF($O350&gt;=FC$1,$S350,0)</f>
        <v>829.21999999999991</v>
      </c>
      <c r="FD350" s="27">
        <f>IF($O350&gt;=FD$1,$S350,0)</f>
        <v>829.21999999999991</v>
      </c>
      <c r="FE350" s="27">
        <f>IF($O350&gt;=FE$1,$S350,0)</f>
        <v>829.21999999999991</v>
      </c>
      <c r="FF350" s="27">
        <f>IF($O350&gt;=FF$1,$S350,0)</f>
        <v>829.21999999999991</v>
      </c>
      <c r="FG350" s="27">
        <f>IF($O350&gt;=FG$1,$S350,0)</f>
        <v>829.21999999999991</v>
      </c>
      <c r="FH350" s="27">
        <f>IF($O350&gt;=FH$1,$S350,0)</f>
        <v>829.21999999999991</v>
      </c>
      <c r="FI350" s="27">
        <f>IF($O350&gt;=FI$1,$S350,0)</f>
        <v>829.21999999999991</v>
      </c>
      <c r="FJ350" s="27">
        <f>IF($O350&gt;=FJ$1,$S350,0)</f>
        <v>829.21999999999991</v>
      </c>
      <c r="FK350" s="27">
        <f>IF($O350&gt;=FK$1,$S350,0)</f>
        <v>829.21999999999991</v>
      </c>
      <c r="FL350" s="27">
        <f>IF($O350&gt;=FL$1,$S350,0)</f>
        <v>829.21999999999991</v>
      </c>
      <c r="FM350" s="27">
        <f>IF($O350&gt;=FM$1,$S350,0)</f>
        <v>829.21999999999991</v>
      </c>
      <c r="FN350" s="27">
        <f>IF($O350&gt;=FN$1,$S350,0)</f>
        <v>829.21999999999991</v>
      </c>
      <c r="FO350" s="27">
        <f>IF($O350&gt;=FO$1,$S350,0)</f>
        <v>829.21999999999991</v>
      </c>
      <c r="FP350" s="27">
        <f>IF($O350&gt;=FP$1,$S350,0)</f>
        <v>829.21999999999991</v>
      </c>
      <c r="FQ350" s="27">
        <f>IF($O350&gt;=FQ$1,$S350,0)</f>
        <v>829.21999999999991</v>
      </c>
      <c r="FR350" s="27">
        <f>IF($O350&gt;=FR$1,$S350,0)</f>
        <v>829.21999999999991</v>
      </c>
      <c r="FS350" s="27">
        <f>IF($O350&gt;=FS$1,$S350,0)</f>
        <v>829.21999999999991</v>
      </c>
      <c r="FT350" s="27">
        <f>IF($O350&gt;=FT$1,$S350,0)</f>
        <v>829.21999999999991</v>
      </c>
      <c r="FU350" s="27">
        <f>IF($O350&gt;=FU$1,$S350,0)</f>
        <v>829.21999999999991</v>
      </c>
      <c r="FV350" s="27">
        <f>IF($O350&gt;=FV$1,$S350,0)</f>
        <v>829.21999999999991</v>
      </c>
      <c r="FW350" s="27">
        <f>IF($O350&gt;=FW$1,$S350,0)</f>
        <v>829.21999999999991</v>
      </c>
      <c r="FX350" s="27">
        <f>IF($O350&gt;=FX$1,$S350,0)</f>
        <v>829.21999999999991</v>
      </c>
      <c r="FY350" s="27">
        <f>IF($O350&gt;=FY$1,$S350,0)</f>
        <v>829.21999999999991</v>
      </c>
      <c r="FZ350" s="27">
        <f>IF($O350&gt;=FZ$1,$S350,0)</f>
        <v>829.21999999999991</v>
      </c>
      <c r="GA350" s="27">
        <f>IF($O350&gt;=GA$1,$S350,0)</f>
        <v>829.21999999999991</v>
      </c>
      <c r="GB350" s="27">
        <f>IF($O350&gt;=GB$1,$S350,0)</f>
        <v>829.21999999999991</v>
      </c>
      <c r="GC350" s="27">
        <f>IF($O350&gt;=GC$1,$S350,0)</f>
        <v>829.21999999999991</v>
      </c>
      <c r="GD350" s="27">
        <f>IF($O350&gt;=GD$1,$S350,0)</f>
        <v>829.21999999999991</v>
      </c>
      <c r="GE350" s="27">
        <f>IF($O350&gt;=GE$1,$S350,0)</f>
        <v>829.21999999999991</v>
      </c>
      <c r="GF350" s="27">
        <f>IF($O350&gt;=GF$1,$S350,0)</f>
        <v>829.21999999999991</v>
      </c>
      <c r="GG350" s="27">
        <f>IF($O350&gt;=GG$1,$S350,0)</f>
        <v>829.21999999999991</v>
      </c>
      <c r="GH350" s="27">
        <f>IF($O350&gt;=GH$1,$S350,0)</f>
        <v>829.21999999999991</v>
      </c>
      <c r="GI350" s="27">
        <f>IF($O350&gt;=GI$1,$S350,0)</f>
        <v>829.21999999999991</v>
      </c>
      <c r="GJ350" s="27">
        <f>IF($O350&gt;=GJ$1,$S350,0)</f>
        <v>829.21999999999991</v>
      </c>
      <c r="GK350" s="27">
        <f>IF($O350&gt;=GK$1,$S350,0)</f>
        <v>829.21999999999991</v>
      </c>
      <c r="GL350" s="27">
        <f>IF($O350&gt;=GL$1,$S350,0)</f>
        <v>0</v>
      </c>
      <c r="GM350" s="27">
        <f>IF($O350&gt;=GM$1,$S350,0)</f>
        <v>0</v>
      </c>
      <c r="GN350" s="27">
        <f>IF($O350&gt;=GN$1,$S350,0)</f>
        <v>0</v>
      </c>
      <c r="GO350" s="27">
        <f>IF($O350&gt;=GO$1,$S350,0)</f>
        <v>0</v>
      </c>
      <c r="GP350" s="27">
        <f>IF($O350&gt;=GP$1,$S350,0)</f>
        <v>0</v>
      </c>
      <c r="GQ350" s="27">
        <f>IF($O350&gt;=GQ$1,$S350,0)</f>
        <v>0</v>
      </c>
      <c r="GR350" s="27">
        <f>IF($O350&gt;=GR$1,$S350,0)</f>
        <v>0</v>
      </c>
      <c r="GS350" s="27">
        <f>IF($O350&gt;=GS$1,$S350,0)</f>
        <v>0</v>
      </c>
      <c r="GT350" s="27">
        <f>IF($O350&gt;=GT$1,$S350,0)</f>
        <v>0</v>
      </c>
      <c r="GU350" s="27">
        <f>IF($O350&gt;=GU$1,$S350,0)</f>
        <v>0</v>
      </c>
      <c r="GV350" s="27">
        <f>IF($O350&gt;=GV$1,$S350,0)</f>
        <v>0</v>
      </c>
      <c r="GW350" s="27">
        <f>IF($O350&gt;=GW$1,$S350,0)</f>
        <v>0</v>
      </c>
      <c r="GX350" s="27">
        <f>IF($O350&gt;=GX$1,$S350,0)</f>
        <v>0</v>
      </c>
      <c r="GY350" s="27">
        <f>IF($O350&gt;=GY$1,$S350,0)</f>
        <v>0</v>
      </c>
      <c r="GZ350" s="27">
        <f>IF($O350&gt;=GZ$1,$S350,0)</f>
        <v>0</v>
      </c>
      <c r="HA350" s="27">
        <f>IF($O350&gt;=HA$1,$S350,0)</f>
        <v>0</v>
      </c>
      <c r="HB350" s="27">
        <f>IF($O350&gt;=HB$1,$S350,0)</f>
        <v>0</v>
      </c>
      <c r="HC350" s="27">
        <f>IF($O350&gt;=HC$1,$S350,0)</f>
        <v>0</v>
      </c>
    </row>
    <row r="351" spans="1:211">
      <c r="A351" s="3">
        <v>32883</v>
      </c>
      <c r="B351" s="3" t="s">
        <v>406</v>
      </c>
      <c r="C351" s="3" t="s">
        <v>107</v>
      </c>
      <c r="D351" s="3">
        <v>62</v>
      </c>
      <c r="E351" s="4">
        <v>30698</v>
      </c>
      <c r="F351" s="5">
        <v>34.446575342465756</v>
      </c>
      <c r="G351" s="3" t="s">
        <v>99</v>
      </c>
      <c r="H351" s="4">
        <v>20572</v>
      </c>
      <c r="I351" s="9" t="s">
        <v>826</v>
      </c>
      <c r="J351" s="5">
        <v>3520.92</v>
      </c>
      <c r="K351" s="31">
        <v>338</v>
      </c>
      <c r="L351" s="32">
        <v>34</v>
      </c>
      <c r="M351" s="33">
        <f>VLOOKUP(L351,FIND,3,TRUE)</f>
        <v>1.5</v>
      </c>
      <c r="N351" s="32">
        <f>IF(L351&gt;30,180,VLOOKUP(L351,TEMPO,2,FALSE))</f>
        <v>180</v>
      </c>
      <c r="O351" s="32">
        <f>IF(R351&gt;0,4,N351)</f>
        <v>180</v>
      </c>
      <c r="P351" s="96">
        <f>J351*M351*L351</f>
        <v>179566.92</v>
      </c>
      <c r="Q351" s="96">
        <f>10934.45*2</f>
        <v>21868.9</v>
      </c>
      <c r="R351" s="96">
        <f>IF(P351&lt;=Q351,P351/4,0)</f>
        <v>0</v>
      </c>
      <c r="S351" s="5">
        <f>IF(P351&gt;=Q351,P351/N351,0)</f>
        <v>997.59400000000005</v>
      </c>
      <c r="T351" s="3"/>
      <c r="U351" s="3">
        <f>IF(T351="",1,0)</f>
        <v>1</v>
      </c>
      <c r="V351" s="3">
        <v>639</v>
      </c>
      <c r="W351" s="5">
        <v>0</v>
      </c>
      <c r="X351" s="5">
        <v>402.65</v>
      </c>
      <c r="Y351" s="5">
        <f>X351*W351</f>
        <v>0</v>
      </c>
      <c r="Z351" s="5">
        <v>400</v>
      </c>
      <c r="AA351" s="5">
        <f>S351+Y351+Z351</f>
        <v>1397.5940000000001</v>
      </c>
      <c r="AB351" s="39">
        <f>(J351/12+J351/12*1.3333333333+450/12+J351/30*6/12+J351)*1.3+Y351+Z351+153.9</f>
        <v>6146.1429333206188</v>
      </c>
      <c r="AC351" s="39" t="s">
        <v>107</v>
      </c>
      <c r="AD351" s="39">
        <f>J351*1.3+400+153.9</f>
        <v>5131.0959999999995</v>
      </c>
      <c r="AE351" s="39">
        <f>SUMIFS('CUSTO MENSAL FUNC NOVO'!H:H,'CUSTO MENSAL FUNC NOVO'!A:A,'VALORES MENSAIS'!AC351)</f>
        <v>3348.9422500000001</v>
      </c>
      <c r="AF351" s="27">
        <f>IF($R351&gt;0,$R351,$S351)+$Y351+$Z351</f>
        <v>1397.5940000000001</v>
      </c>
      <c r="AG351" s="27">
        <f>IF($R351&gt;0,$R351,$S351)+$Y351+$Z351</f>
        <v>1397.5940000000001</v>
      </c>
      <c r="AH351" s="27">
        <f>IF($R351&gt;0,$R351,$S351)+$Y351+$Z351</f>
        <v>1397.5940000000001</v>
      </c>
      <c r="AI351" s="27">
        <f>IF($R351&gt;0,$R351,$S351)+$Y351+$Z351</f>
        <v>1397.5940000000001</v>
      </c>
      <c r="AJ351" s="27">
        <f>IF($O351&gt;=AJ$1,$S351+$Y351+$Z351,$Y351+$Z351)</f>
        <v>1397.5940000000001</v>
      </c>
      <c r="AK351" s="27">
        <f>IF($O351&gt;=AK$1,$S351+$Y351+$Z351,$Y351+$Z351)</f>
        <v>1397.5940000000001</v>
      </c>
      <c r="AL351" s="27">
        <f>IF($O351&gt;=AL$1,$S351+$Y351+$Z351,$Y351+$Z351)</f>
        <v>1397.5940000000001</v>
      </c>
      <c r="AM351" s="27">
        <f>IF($O351&gt;=AM$1,$S351+$Y351+$Z351,$Y351+$Z351)</f>
        <v>1397.5940000000001</v>
      </c>
      <c r="AN351" s="27">
        <f>IF($O351&gt;=AN$1,$S351+$Y351+$Z351,$Y351+$Z351)</f>
        <v>1397.5940000000001</v>
      </c>
      <c r="AO351" s="27">
        <f>IF($O351&gt;=AO$1,$S351+$Y351+$Z351,$Y351+$Z351)</f>
        <v>1397.5940000000001</v>
      </c>
      <c r="AP351" s="27">
        <f>IF($O351&gt;=AP$1,$S351+$Y351+$Z351,$Y351+$Z351)</f>
        <v>1397.5940000000001</v>
      </c>
      <c r="AQ351" s="27">
        <f>IF($O351&gt;=AQ$1,$S351+$Y351+$Z351,$Y351+$Z351)</f>
        <v>1397.5940000000001</v>
      </c>
      <c r="AR351" s="27">
        <f>IF($O351&gt;=AR$1,$S351+$Y351+$Z351,$Y351+$Z351)</f>
        <v>1397.5940000000001</v>
      </c>
      <c r="AS351" s="27">
        <f>IF($O351&gt;=AS$1,$S351+$Y351+$Z351,$Y351+$Z351)</f>
        <v>1397.5940000000001</v>
      </c>
      <c r="AT351" s="27">
        <f>IF($O351&gt;=AT$1,$S351+$Y351+$Z351,$Y351+$Z351)</f>
        <v>1397.5940000000001</v>
      </c>
      <c r="AU351" s="27">
        <f>IF($O351&gt;=AU$1,$S351+$Y351+$Z351,$Y351+$Z351)</f>
        <v>1397.5940000000001</v>
      </c>
      <c r="AV351" s="27">
        <f>IF($O351&gt;=AV$1,$S351+$Y351+$Z351,$Y351+$Z351)</f>
        <v>1397.5940000000001</v>
      </c>
      <c r="AW351" s="27">
        <f>IF($O351&gt;=AW$1,$S351+$Y351+$Z351,$Y351+$Z351)</f>
        <v>1397.5940000000001</v>
      </c>
      <c r="AX351" s="27">
        <f>IF($O351&gt;=AX$1,$S351+$Y351+$Z351,$Y351+$Z351)</f>
        <v>1397.5940000000001</v>
      </c>
      <c r="AY351" s="27">
        <f>IF($O351&gt;=AY$1,$S351+$Y351+$Z351,$Y351+$Z351)</f>
        <v>1397.5940000000001</v>
      </c>
      <c r="AZ351" s="27">
        <f>IF($O351&gt;=AZ$1,$S351+$Y351+$Z351,$Y351+$Z351)</f>
        <v>1397.5940000000001</v>
      </c>
      <c r="BA351" s="27">
        <f>IF($O351&gt;=BA$1,$S351+$Y351+$Z351,$Y351+$Z351)</f>
        <v>1397.5940000000001</v>
      </c>
      <c r="BB351" s="27">
        <f>IF($O351&gt;=BB$1,$S351+$Y351+$Z351,$Y351+$Z351)</f>
        <v>1397.5940000000001</v>
      </c>
      <c r="BC351" s="27">
        <f>IF($O351&gt;=BC$1,$S351+$Y351+$Z351,$Y351+$Z351)</f>
        <v>1397.5940000000001</v>
      </c>
      <c r="BD351" s="27">
        <f>IF($O351&gt;=BD$1,$S351+$Y351+$Z351,$Y351+$Z351)</f>
        <v>1397.5940000000001</v>
      </c>
      <c r="BE351" s="27">
        <f>IF($O351&gt;=BE$1,$S351+$Y351+$Z351,$Y351+$Z351)</f>
        <v>1397.5940000000001</v>
      </c>
      <c r="BF351" s="27">
        <f>IF($O351&gt;=BF$1,$S351+$Y351+$Z351,$Y351+$Z351)</f>
        <v>1397.5940000000001</v>
      </c>
      <c r="BG351" s="27">
        <f>IF($O351&gt;=BG$1,$S351+$Y351+$Z351,$Y351+$Z351)</f>
        <v>1397.5940000000001</v>
      </c>
      <c r="BH351" s="27">
        <f>IF($O351&gt;=BH$1,$S351+$Y351+$Z351,$Y351+$Z351)</f>
        <v>1397.5940000000001</v>
      </c>
      <c r="BI351" s="27">
        <f>IF($O351&gt;=BI$1,$S351+$Y351+$Z351,$Y351+$Z351)</f>
        <v>1397.5940000000001</v>
      </c>
      <c r="BJ351" s="27">
        <f>IF($O351&gt;=BJ$1,$S351+$Y351+$Z351,$Y351+$Z351)</f>
        <v>1397.5940000000001</v>
      </c>
      <c r="BK351" s="27">
        <f>IF($O351&gt;=BK$1,$S351+$Y351+$Z351,$Y351+$Z351)</f>
        <v>1397.5940000000001</v>
      </c>
      <c r="BL351" s="27">
        <f>IF($O351&gt;=BL$1,$S351+$Y351+$Z351,$Y351+$Z351)</f>
        <v>1397.5940000000001</v>
      </c>
      <c r="BM351" s="27">
        <f>IF($O351&gt;=BM$1,$S351+$Y351+$Z351,$Y351+$Z351)</f>
        <v>1397.5940000000001</v>
      </c>
      <c r="BN351" s="27">
        <f>IF($O351&gt;=BN$1,$S351+$Y351+$Z351,$Y351+$Z351)</f>
        <v>1397.5940000000001</v>
      </c>
      <c r="BO351" s="27">
        <f>IF($O351&gt;=BO$1,$S351+$Y351+$Z351,$Y351+$Z351)</f>
        <v>1397.5940000000001</v>
      </c>
      <c r="BP351" s="27">
        <f>IF($O351&gt;=BP$1,$S351+$Y351+$Z351,$Y351+$Z351)</f>
        <v>1397.5940000000001</v>
      </c>
      <c r="BQ351" s="27">
        <f>IF($O351&gt;=BQ$1,$S351+$Y351+$Z351,$Y351+$Z351)</f>
        <v>1397.5940000000001</v>
      </c>
      <c r="BR351" s="27">
        <f>IF($O351&gt;=BR$1,$S351+$Y351+$Z351,$Y351+$Z351)</f>
        <v>1397.5940000000001</v>
      </c>
      <c r="BS351" s="27">
        <f>IF($O351&gt;=BS$1,$S351+$Y351+$Z351,$Y351+$Z351)</f>
        <v>1397.5940000000001</v>
      </c>
      <c r="BT351" s="27">
        <f>IF($O351&gt;=BT$1,$S351+$Y351+$Z351,$Y351+$Z351)</f>
        <v>1397.5940000000001</v>
      </c>
      <c r="BU351" s="27">
        <f>IF($O351&gt;=BU$1,$S351+$Y351+$Z351,$Y351+$Z351)</f>
        <v>1397.5940000000001</v>
      </c>
      <c r="BV351" s="27">
        <f>IF($O351&gt;=BV$1,$S351+$Y351+$Z351,$Y351+$Z351)</f>
        <v>1397.5940000000001</v>
      </c>
      <c r="BW351" s="27">
        <f>IF($O351&gt;=BW$1,$S351+$Y351+$Z351,$Y351+$Z351)</f>
        <v>1397.5940000000001</v>
      </c>
      <c r="BX351" s="27">
        <f>IF($O351&gt;=BX$1,$S351+$Y351+$Z351,$Y351+$Z351)</f>
        <v>1397.5940000000001</v>
      </c>
      <c r="BY351" s="27">
        <f>IF($O351&gt;=BY$1,$S351+$Y351+$Z351,$Y351+$Z351)</f>
        <v>1397.5940000000001</v>
      </c>
      <c r="BZ351" s="27">
        <f>IF($O351&gt;=BZ$1,$S351+$Y351+$Z351,$Y351+$Z351)</f>
        <v>1397.5940000000001</v>
      </c>
      <c r="CA351" s="27">
        <f>IF($O351&gt;=CA$1,$S351+$Y351+$Z351,$Y351+$Z351)</f>
        <v>1397.5940000000001</v>
      </c>
      <c r="CB351" s="27">
        <f>IF($O351&gt;=CB$1,$S351+$Y351+$Z351,$Y351+$Z351)</f>
        <v>1397.5940000000001</v>
      </c>
      <c r="CC351" s="27">
        <f>IF($O351&gt;=CC$1,$S351+$Y351+$Z351,$Y351+$Z351)</f>
        <v>1397.5940000000001</v>
      </c>
      <c r="CD351" s="27">
        <f>IF($O351&gt;=CD$1,$S351+$Y351+$Z351,$Y351+$Z351)</f>
        <v>1397.5940000000001</v>
      </c>
      <c r="CE351" s="27">
        <f>IF($O351&gt;=CE$1,$S351+$Y351+$Z351,$Y351+$Z351)</f>
        <v>1397.5940000000001</v>
      </c>
      <c r="CF351" s="27">
        <f>IF($O351&gt;=CF$1,$S351+$Y351+$Z351,$Y351+$Z351)</f>
        <v>1397.5940000000001</v>
      </c>
      <c r="CG351" s="27">
        <f>IF($O351&gt;=CG$1,$S351+$Y351+$Z351,$Y351+$Z351)</f>
        <v>1397.5940000000001</v>
      </c>
      <c r="CH351" s="27">
        <f>IF($O351&gt;=CH$1,$S351+$Y351+$Z351,$Y351+$Z351)</f>
        <v>1397.5940000000001</v>
      </c>
      <c r="CI351" s="27">
        <f>IF($O351&gt;=CI$1,$S351+$Y351+$Z351,$Y351+$Z351)</f>
        <v>1397.5940000000001</v>
      </c>
      <c r="CJ351" s="27">
        <f>IF($O351&gt;=CJ$1,$S351+$Y351+$Z351,$Y351+$Z351)</f>
        <v>1397.5940000000001</v>
      </c>
      <c r="CK351" s="27">
        <f>IF($O351&gt;=CK$1,$S351+$Y351+$Z351,$Y351+$Z351)</f>
        <v>1397.5940000000001</v>
      </c>
      <c r="CL351" s="27">
        <f>IF($O351&gt;=CL$1,$S351+$Y351+$Z351,$Y351+$Z351)</f>
        <v>1397.5940000000001</v>
      </c>
      <c r="CM351" s="27">
        <f>IF($O351&gt;=CM$1,$S351+$Y351+$Z351,$Y351+$Z351)</f>
        <v>1397.5940000000001</v>
      </c>
      <c r="CN351" s="27">
        <f>IF($O351&gt;=CN$1,$S351+$Y351,$Y351)</f>
        <v>997.59400000000005</v>
      </c>
      <c r="CO351" s="27">
        <f>IF($O351&gt;=CO$1,$S351+$Y351,$Y351)</f>
        <v>997.59400000000005</v>
      </c>
      <c r="CP351" s="27">
        <f>IF($O351&gt;=CP$1,$S351+$Y351,$Y351)</f>
        <v>997.59400000000005</v>
      </c>
      <c r="CQ351" s="27">
        <f>IF($O351&gt;=CQ$1,$S351+$Y351,$Y351)</f>
        <v>997.59400000000005</v>
      </c>
      <c r="CR351" s="27">
        <f>IF($O351&gt;=CR$1,$S351+$Y351,$Y351)</f>
        <v>997.59400000000005</v>
      </c>
      <c r="CS351" s="27">
        <f>IF($O351&gt;=CS$1,$S351+$Y351,$Y351)</f>
        <v>997.59400000000005</v>
      </c>
      <c r="CT351" s="27">
        <f>IF($O351&gt;=CT$1,$S351+$Y351,$Y351)</f>
        <v>997.59400000000005</v>
      </c>
      <c r="CU351" s="27">
        <f>IF($O351&gt;=CU$1,$S351+$Y351,$Y351)</f>
        <v>997.59400000000005</v>
      </c>
      <c r="CV351" s="27">
        <f>IF($O351&gt;=CV$1,$S351+$Y351,$Y351)</f>
        <v>997.59400000000005</v>
      </c>
      <c r="CW351" s="27">
        <f>IF($O351&gt;=CW$1,$S351+$Y351,$Y351)</f>
        <v>997.59400000000005</v>
      </c>
      <c r="CX351" s="27">
        <f>IF($O351&gt;=CX$1,$S351+$Y351,$Y351)</f>
        <v>997.59400000000005</v>
      </c>
      <c r="CY351" s="27">
        <f>IF($O351&gt;=CY$1,$S351+$Y351,$Y351)</f>
        <v>997.59400000000005</v>
      </c>
      <c r="CZ351" s="27">
        <f>IF($O351&gt;=CZ$1,$S351+$Y351,$Y351)</f>
        <v>997.59400000000005</v>
      </c>
      <c r="DA351" s="27">
        <f>IF($O351&gt;=DA$1,$S351+$Y351,$Y351)</f>
        <v>997.59400000000005</v>
      </c>
      <c r="DB351" s="27">
        <f>IF($O351&gt;=DB$1,$S351+$Y351,$Y351)</f>
        <v>997.59400000000005</v>
      </c>
      <c r="DC351" s="27">
        <f>IF($O351&gt;=DC$1,$S351+$Y351,$Y351)</f>
        <v>997.59400000000005</v>
      </c>
      <c r="DD351" s="27">
        <f>IF($O351&gt;=DD$1,$S351+$Y351,$Y351)</f>
        <v>997.59400000000005</v>
      </c>
      <c r="DE351" s="27">
        <f>IF($O351&gt;=DE$1,$S351+$Y351,$Y351)</f>
        <v>997.59400000000005</v>
      </c>
      <c r="DF351" s="27">
        <f>IF($O351&gt;=DF$1,$S351+$Y351,$Y351)</f>
        <v>997.59400000000005</v>
      </c>
      <c r="DG351" s="27">
        <f>IF($O351&gt;=DG$1,$S351+$Y351,$Y351)</f>
        <v>997.59400000000005</v>
      </c>
      <c r="DH351" s="27">
        <f>IF($O351&gt;=DH$1,$S351+$Y351,$Y351)</f>
        <v>997.59400000000005</v>
      </c>
      <c r="DI351" s="27">
        <f>IF($O351&gt;=DI$1,$S351+$Y351,$Y351)</f>
        <v>997.59400000000005</v>
      </c>
      <c r="DJ351" s="27">
        <f>IF($O351&gt;=DJ$1,$S351+$Y351,$Y351)</f>
        <v>997.59400000000005</v>
      </c>
      <c r="DK351" s="27">
        <f>IF($O351&gt;=DK$1,$S351+$Y351,$Y351)</f>
        <v>997.59400000000005</v>
      </c>
      <c r="DL351" s="27">
        <f>IF($O351&gt;=DL$1,$S351+$Y351,$Y351)</f>
        <v>997.59400000000005</v>
      </c>
      <c r="DM351" s="27">
        <f>IF($O351&gt;=DM$1,$S351+$Y351,$Y351)</f>
        <v>997.59400000000005</v>
      </c>
      <c r="DN351" s="27">
        <f>IF($O351&gt;=DN$1,$S351+$Y351,$Y351)</f>
        <v>997.59400000000005</v>
      </c>
      <c r="DO351" s="27">
        <f>IF($O351&gt;=DO$1,$S351+$Y351,$Y351)</f>
        <v>997.59400000000005</v>
      </c>
      <c r="DP351" s="27">
        <f>IF($O351&gt;=DP$1,$S351+$Y351,$Y351)</f>
        <v>997.59400000000005</v>
      </c>
      <c r="DQ351" s="27">
        <f>IF($O351&gt;=DQ$1,$S351+$Y351,$Y351)</f>
        <v>997.59400000000005</v>
      </c>
      <c r="DR351" s="27">
        <f>IF($O351&gt;=DR$1,$S351+$Y351,$Y351)</f>
        <v>997.59400000000005</v>
      </c>
      <c r="DS351" s="27">
        <f>IF($O351&gt;=DS$1,$S351+$Y351,$Y351)</f>
        <v>997.59400000000005</v>
      </c>
      <c r="DT351" s="27">
        <f>IF($O351&gt;=DT$1,$S351+$Y351,$Y351)</f>
        <v>997.59400000000005</v>
      </c>
      <c r="DU351" s="27">
        <f>IF($O351&gt;=DU$1,$S351+$Y351,$Y351)</f>
        <v>997.59400000000005</v>
      </c>
      <c r="DV351" s="27">
        <f>IF($O351&gt;=DV$1,$S351+$Y351,$Y351)</f>
        <v>997.59400000000005</v>
      </c>
      <c r="DW351" s="27">
        <f>IF($O351&gt;=DW$1,$S351+$Y351,$Y351)</f>
        <v>997.59400000000005</v>
      </c>
      <c r="DX351" s="27">
        <f>IF($O351&gt;=DX$1,$S351+$Y351,$Y351)</f>
        <v>997.59400000000005</v>
      </c>
      <c r="DY351" s="27">
        <f>IF($O351&gt;=DY$1,$S351+$Y351,$Y351)</f>
        <v>997.59400000000005</v>
      </c>
      <c r="DZ351" s="27">
        <f>IF($O351&gt;=DZ$1,$S351+$Y351,$Y351)</f>
        <v>997.59400000000005</v>
      </c>
      <c r="EA351" s="27">
        <f>IF($O351&gt;=EA$1,$S351+$Y351,$Y351)</f>
        <v>997.59400000000005</v>
      </c>
      <c r="EB351" s="27">
        <f>IF($O351&gt;=EB$1,$S351+$Y351,$Y351)</f>
        <v>997.59400000000005</v>
      </c>
      <c r="EC351" s="27">
        <f>IF($O351&gt;=EC$1,$S351+$Y351,$Y351)</f>
        <v>997.59400000000005</v>
      </c>
      <c r="ED351" s="27">
        <f>IF($O351&gt;=ED$1,$S351+$Y351,$Y351)</f>
        <v>997.59400000000005</v>
      </c>
      <c r="EE351" s="27">
        <f>IF($O351&gt;=EE$1,$S351+$Y351,$Y351)</f>
        <v>997.59400000000005</v>
      </c>
      <c r="EF351" s="27">
        <f>IF($O351&gt;=EF$1,$S351+$Y351,$Y351)</f>
        <v>997.59400000000005</v>
      </c>
      <c r="EG351" s="27">
        <f>IF($O351&gt;=EG$1,$S351+$Y351,$Y351)</f>
        <v>997.59400000000005</v>
      </c>
      <c r="EH351" s="27">
        <f>IF($O351&gt;=EH$1,$S351+$Y351,$Y351)</f>
        <v>997.59400000000005</v>
      </c>
      <c r="EI351" s="27">
        <f>IF($O351&gt;=EI$1,$S351+$Y351,$Y351)</f>
        <v>997.59400000000005</v>
      </c>
      <c r="EJ351" s="27">
        <f>IF($O351&gt;=EJ$1,$S351+$Y351,$Y351)</f>
        <v>997.59400000000005</v>
      </c>
      <c r="EK351" s="27">
        <f>IF($O351&gt;=EK$1,$S351+$Y351,$Y351)</f>
        <v>997.59400000000005</v>
      </c>
      <c r="EL351" s="27">
        <f>IF($O351&gt;=EL$1,$S351+$Y351,$Y351)</f>
        <v>997.59400000000005</v>
      </c>
      <c r="EM351" s="27">
        <f>IF($O351&gt;=EM$1,$S351+$Y351,$Y351)</f>
        <v>997.59400000000005</v>
      </c>
      <c r="EN351" s="27">
        <f>IF($O351&gt;=EN$1,$S351+$Y351,$Y351)</f>
        <v>997.59400000000005</v>
      </c>
      <c r="EO351" s="27">
        <f>IF($O351&gt;=EO$1,$S351+$Y351,$Y351)</f>
        <v>997.59400000000005</v>
      </c>
      <c r="EP351" s="27">
        <f>IF($O351&gt;=EP$1,$S351+$Y351,$Y351)</f>
        <v>997.59400000000005</v>
      </c>
      <c r="EQ351" s="27">
        <f>IF($O351&gt;=EQ$1,$S351+$Y351,$Y351)</f>
        <v>997.59400000000005</v>
      </c>
      <c r="ER351" s="27">
        <f>IF($O351&gt;=ER$1,$S351+$Y351,$Y351)</f>
        <v>997.59400000000005</v>
      </c>
      <c r="ES351" s="27">
        <f>IF($O351&gt;=ES$1,$S351+$Y351,$Y351)</f>
        <v>997.59400000000005</v>
      </c>
      <c r="ET351" s="27">
        <f>IF($O351&gt;=ET$1,$S351+$Y351,$Y351)</f>
        <v>997.59400000000005</v>
      </c>
      <c r="EU351" s="27">
        <f>IF($O351&gt;=EU$1,$S351+$Y351,$Y351)</f>
        <v>997.59400000000005</v>
      </c>
      <c r="EV351" s="27">
        <f>IF($O351&gt;=EV$1,$S351,0)</f>
        <v>997.59400000000005</v>
      </c>
      <c r="EW351" s="27">
        <f>IF($O351&gt;=EW$1,$S351,0)</f>
        <v>997.59400000000005</v>
      </c>
      <c r="EX351" s="27">
        <f>IF($O351&gt;=EX$1,$S351,0)</f>
        <v>997.59400000000005</v>
      </c>
      <c r="EY351" s="27">
        <f>IF($O351&gt;=EY$1,$S351,0)</f>
        <v>997.59400000000005</v>
      </c>
      <c r="EZ351" s="27">
        <f>IF($O351&gt;=EZ$1,$S351,0)</f>
        <v>997.59400000000005</v>
      </c>
      <c r="FA351" s="27">
        <f>IF($O351&gt;=FA$1,$S351,0)</f>
        <v>997.59400000000005</v>
      </c>
      <c r="FB351" s="27">
        <f>IF($O351&gt;=FB$1,$S351,0)</f>
        <v>997.59400000000005</v>
      </c>
      <c r="FC351" s="27">
        <f>IF($O351&gt;=FC$1,$S351,0)</f>
        <v>997.59400000000005</v>
      </c>
      <c r="FD351" s="27">
        <f>IF($O351&gt;=FD$1,$S351,0)</f>
        <v>997.59400000000005</v>
      </c>
      <c r="FE351" s="27">
        <f>IF($O351&gt;=FE$1,$S351,0)</f>
        <v>997.59400000000005</v>
      </c>
      <c r="FF351" s="27">
        <f>IF($O351&gt;=FF$1,$S351,0)</f>
        <v>997.59400000000005</v>
      </c>
      <c r="FG351" s="27">
        <f>IF($O351&gt;=FG$1,$S351,0)</f>
        <v>997.59400000000005</v>
      </c>
      <c r="FH351" s="27">
        <f>IF($O351&gt;=FH$1,$S351,0)</f>
        <v>997.59400000000005</v>
      </c>
      <c r="FI351" s="27">
        <f>IF($O351&gt;=FI$1,$S351,0)</f>
        <v>997.59400000000005</v>
      </c>
      <c r="FJ351" s="27">
        <f>IF($O351&gt;=FJ$1,$S351,0)</f>
        <v>997.59400000000005</v>
      </c>
      <c r="FK351" s="27">
        <f>IF($O351&gt;=FK$1,$S351,0)</f>
        <v>997.59400000000005</v>
      </c>
      <c r="FL351" s="27">
        <f>IF($O351&gt;=FL$1,$S351,0)</f>
        <v>997.59400000000005</v>
      </c>
      <c r="FM351" s="27">
        <f>IF($O351&gt;=FM$1,$S351,0)</f>
        <v>997.59400000000005</v>
      </c>
      <c r="FN351" s="27">
        <f>IF($O351&gt;=FN$1,$S351,0)</f>
        <v>997.59400000000005</v>
      </c>
      <c r="FO351" s="27">
        <f>IF($O351&gt;=FO$1,$S351,0)</f>
        <v>997.59400000000005</v>
      </c>
      <c r="FP351" s="27">
        <f>IF($O351&gt;=FP$1,$S351,0)</f>
        <v>997.59400000000005</v>
      </c>
      <c r="FQ351" s="27">
        <f>IF($O351&gt;=FQ$1,$S351,0)</f>
        <v>997.59400000000005</v>
      </c>
      <c r="FR351" s="27">
        <f>IF($O351&gt;=FR$1,$S351,0)</f>
        <v>997.59400000000005</v>
      </c>
      <c r="FS351" s="27">
        <f>IF($O351&gt;=FS$1,$S351,0)</f>
        <v>997.59400000000005</v>
      </c>
      <c r="FT351" s="27">
        <f>IF($O351&gt;=FT$1,$S351,0)</f>
        <v>997.59400000000005</v>
      </c>
      <c r="FU351" s="27">
        <f>IF($O351&gt;=FU$1,$S351,0)</f>
        <v>997.59400000000005</v>
      </c>
      <c r="FV351" s="27">
        <f>IF($O351&gt;=FV$1,$S351,0)</f>
        <v>997.59400000000005</v>
      </c>
      <c r="FW351" s="27">
        <f>IF($O351&gt;=FW$1,$S351,0)</f>
        <v>997.59400000000005</v>
      </c>
      <c r="FX351" s="27">
        <f>IF($O351&gt;=FX$1,$S351,0)</f>
        <v>997.59400000000005</v>
      </c>
      <c r="FY351" s="27">
        <f>IF($O351&gt;=FY$1,$S351,0)</f>
        <v>997.59400000000005</v>
      </c>
      <c r="FZ351" s="27">
        <f>IF($O351&gt;=FZ$1,$S351,0)</f>
        <v>997.59400000000005</v>
      </c>
      <c r="GA351" s="27">
        <f>IF($O351&gt;=GA$1,$S351,0)</f>
        <v>997.59400000000005</v>
      </c>
      <c r="GB351" s="27">
        <f>IF($O351&gt;=GB$1,$S351,0)</f>
        <v>997.59400000000005</v>
      </c>
      <c r="GC351" s="27">
        <f>IF($O351&gt;=GC$1,$S351,0)</f>
        <v>997.59400000000005</v>
      </c>
      <c r="GD351" s="27">
        <f>IF($O351&gt;=GD$1,$S351,0)</f>
        <v>997.59400000000005</v>
      </c>
      <c r="GE351" s="27">
        <f>IF($O351&gt;=GE$1,$S351,0)</f>
        <v>997.59400000000005</v>
      </c>
      <c r="GF351" s="27">
        <f>IF($O351&gt;=GF$1,$S351,0)</f>
        <v>997.59400000000005</v>
      </c>
      <c r="GG351" s="27">
        <f>IF($O351&gt;=GG$1,$S351,0)</f>
        <v>997.59400000000005</v>
      </c>
      <c r="GH351" s="27">
        <f>IF($O351&gt;=GH$1,$S351,0)</f>
        <v>997.59400000000005</v>
      </c>
      <c r="GI351" s="27">
        <f>IF($O351&gt;=GI$1,$S351,0)</f>
        <v>997.59400000000005</v>
      </c>
      <c r="GJ351" s="27">
        <f>IF($O351&gt;=GJ$1,$S351,0)</f>
        <v>997.59400000000005</v>
      </c>
      <c r="GK351" s="27">
        <f>IF($O351&gt;=GK$1,$S351,0)</f>
        <v>997.59400000000005</v>
      </c>
      <c r="GL351" s="27">
        <f>IF($O351&gt;=GL$1,$S351,0)</f>
        <v>997.59400000000005</v>
      </c>
      <c r="GM351" s="27">
        <f>IF($O351&gt;=GM$1,$S351,0)</f>
        <v>997.59400000000005</v>
      </c>
      <c r="GN351" s="27">
        <f>IF($O351&gt;=GN$1,$S351,0)</f>
        <v>997.59400000000005</v>
      </c>
      <c r="GO351" s="27">
        <f>IF($O351&gt;=GO$1,$S351,0)</f>
        <v>997.59400000000005</v>
      </c>
      <c r="GP351" s="27">
        <f>IF($O351&gt;=GP$1,$S351,0)</f>
        <v>997.59400000000005</v>
      </c>
      <c r="GQ351" s="27">
        <f>IF($O351&gt;=GQ$1,$S351,0)</f>
        <v>997.59400000000005</v>
      </c>
      <c r="GR351" s="27">
        <f>IF($O351&gt;=GR$1,$S351,0)</f>
        <v>997.59400000000005</v>
      </c>
      <c r="GS351" s="27">
        <f>IF($O351&gt;=GS$1,$S351,0)</f>
        <v>997.59400000000005</v>
      </c>
      <c r="GT351" s="27">
        <f>IF($O351&gt;=GT$1,$S351,0)</f>
        <v>997.59400000000005</v>
      </c>
      <c r="GU351" s="27">
        <f>IF($O351&gt;=GU$1,$S351,0)</f>
        <v>997.59400000000005</v>
      </c>
      <c r="GV351" s="27">
        <f>IF($O351&gt;=GV$1,$S351,0)</f>
        <v>997.59400000000005</v>
      </c>
      <c r="GW351" s="27">
        <f>IF($O351&gt;=GW$1,$S351,0)</f>
        <v>997.59400000000005</v>
      </c>
      <c r="GX351" s="27">
        <f>IF($O351&gt;=GX$1,$S351,0)</f>
        <v>997.59400000000005</v>
      </c>
      <c r="GY351" s="27">
        <f>IF($O351&gt;=GY$1,$S351,0)</f>
        <v>997.59400000000005</v>
      </c>
      <c r="GZ351" s="27">
        <f>IF($O351&gt;=GZ$1,$S351,0)</f>
        <v>997.59400000000005</v>
      </c>
      <c r="HA351" s="27">
        <f>IF($O351&gt;=HA$1,$S351,0)</f>
        <v>997.59400000000005</v>
      </c>
      <c r="HB351" s="27">
        <f>IF($O351&gt;=HB$1,$S351,0)</f>
        <v>997.59400000000005</v>
      </c>
      <c r="HC351" s="27">
        <f>IF($O351&gt;=HC$1,$S351,0)</f>
        <v>997.59400000000005</v>
      </c>
    </row>
    <row r="352" spans="1:211">
      <c r="A352" s="3">
        <v>7579</v>
      </c>
      <c r="B352" s="3" t="s">
        <v>394</v>
      </c>
      <c r="C352" s="3" t="s">
        <v>107</v>
      </c>
      <c r="D352" s="3">
        <v>60</v>
      </c>
      <c r="E352" s="4">
        <v>31068</v>
      </c>
      <c r="F352" s="5">
        <v>33.43287671232877</v>
      </c>
      <c r="G352" s="3" t="s">
        <v>99</v>
      </c>
      <c r="H352" s="4">
        <v>21357</v>
      </c>
      <c r="I352" s="9" t="s">
        <v>826</v>
      </c>
      <c r="J352" s="5">
        <v>3520.92</v>
      </c>
      <c r="K352" s="31">
        <v>338</v>
      </c>
      <c r="L352" s="32">
        <v>33</v>
      </c>
      <c r="M352" s="33">
        <f>VLOOKUP(L352,FIND,3,TRUE)</f>
        <v>1.5</v>
      </c>
      <c r="N352" s="32">
        <f>IF(L352&gt;30,180,VLOOKUP(L352,TEMPO,2,FALSE))</f>
        <v>180</v>
      </c>
      <c r="O352" s="32">
        <f>IF(R352&gt;0,4,N352)</f>
        <v>180</v>
      </c>
      <c r="P352" s="96">
        <f>J352*M352*L352</f>
        <v>174285.54</v>
      </c>
      <c r="Q352" s="96">
        <f>10934.45*2</f>
        <v>21868.9</v>
      </c>
      <c r="R352" s="96">
        <f>IF(P352&lt;=Q352,P352/4,0)</f>
        <v>0</v>
      </c>
      <c r="S352" s="5">
        <f>IF(P352&gt;=Q352,P352/N352,0)</f>
        <v>968.25300000000004</v>
      </c>
      <c r="T352" s="3"/>
      <c r="U352" s="3">
        <f>IF(T352="",1,0)</f>
        <v>1</v>
      </c>
      <c r="V352" s="3">
        <v>639</v>
      </c>
      <c r="W352" s="5">
        <v>0</v>
      </c>
      <c r="X352" s="5">
        <v>402.65</v>
      </c>
      <c r="Y352" s="5">
        <f>X352*W352</f>
        <v>0</v>
      </c>
      <c r="Z352" s="5">
        <v>400</v>
      </c>
      <c r="AA352" s="5">
        <f>S352+Y352+Z352</f>
        <v>1368.2530000000002</v>
      </c>
      <c r="AB352" s="39">
        <f>(J352/12+J352/12*1.3333333333+450/12+J352/30*6/12+J352)*1.3+Y352+Z352+153.9</f>
        <v>6146.1429333206188</v>
      </c>
      <c r="AC352" s="39" t="s">
        <v>107</v>
      </c>
      <c r="AD352" s="39">
        <f>J352*1.3+400+153.9</f>
        <v>5131.0959999999995</v>
      </c>
      <c r="AE352" s="39">
        <f>SUMIFS('CUSTO MENSAL FUNC NOVO'!H:H,'CUSTO MENSAL FUNC NOVO'!A:A,'VALORES MENSAIS'!AC352)</f>
        <v>3348.9422500000001</v>
      </c>
      <c r="AF352" s="27">
        <f>IF($R352&gt;0,$R352,$S352)+$Y352+$Z352</f>
        <v>1368.2530000000002</v>
      </c>
      <c r="AG352" s="27">
        <f>IF($R352&gt;0,$R352,$S352)+$Y352+$Z352</f>
        <v>1368.2530000000002</v>
      </c>
      <c r="AH352" s="27">
        <f>IF($R352&gt;0,$R352,$S352)+$Y352+$Z352</f>
        <v>1368.2530000000002</v>
      </c>
      <c r="AI352" s="27">
        <f>IF($R352&gt;0,$R352,$S352)+$Y352+$Z352</f>
        <v>1368.2530000000002</v>
      </c>
      <c r="AJ352" s="27">
        <f>IF($O352&gt;=AJ$1,$S352+$Y352+$Z352,$Y352+$Z352)</f>
        <v>1368.2530000000002</v>
      </c>
      <c r="AK352" s="27">
        <f>IF($O352&gt;=AK$1,$S352+$Y352+$Z352,$Y352+$Z352)</f>
        <v>1368.2530000000002</v>
      </c>
      <c r="AL352" s="27">
        <f>IF($O352&gt;=AL$1,$S352+$Y352+$Z352,$Y352+$Z352)</f>
        <v>1368.2530000000002</v>
      </c>
      <c r="AM352" s="27">
        <f>IF($O352&gt;=AM$1,$S352+$Y352+$Z352,$Y352+$Z352)</f>
        <v>1368.2530000000002</v>
      </c>
      <c r="AN352" s="27">
        <f>IF($O352&gt;=AN$1,$S352+$Y352+$Z352,$Y352+$Z352)</f>
        <v>1368.2530000000002</v>
      </c>
      <c r="AO352" s="27">
        <f>IF($O352&gt;=AO$1,$S352+$Y352+$Z352,$Y352+$Z352)</f>
        <v>1368.2530000000002</v>
      </c>
      <c r="AP352" s="27">
        <f>IF($O352&gt;=AP$1,$S352+$Y352+$Z352,$Y352+$Z352)</f>
        <v>1368.2530000000002</v>
      </c>
      <c r="AQ352" s="27">
        <f>IF($O352&gt;=AQ$1,$S352+$Y352+$Z352,$Y352+$Z352)</f>
        <v>1368.2530000000002</v>
      </c>
      <c r="AR352" s="27">
        <f>IF($O352&gt;=AR$1,$S352+$Y352+$Z352,$Y352+$Z352)</f>
        <v>1368.2530000000002</v>
      </c>
      <c r="AS352" s="27">
        <f>IF($O352&gt;=AS$1,$S352+$Y352+$Z352,$Y352+$Z352)</f>
        <v>1368.2530000000002</v>
      </c>
      <c r="AT352" s="27">
        <f>IF($O352&gt;=AT$1,$S352+$Y352+$Z352,$Y352+$Z352)</f>
        <v>1368.2530000000002</v>
      </c>
      <c r="AU352" s="27">
        <f>IF($O352&gt;=AU$1,$S352+$Y352+$Z352,$Y352+$Z352)</f>
        <v>1368.2530000000002</v>
      </c>
      <c r="AV352" s="27">
        <f>IF($O352&gt;=AV$1,$S352+$Y352+$Z352,$Y352+$Z352)</f>
        <v>1368.2530000000002</v>
      </c>
      <c r="AW352" s="27">
        <f>IF($O352&gt;=AW$1,$S352+$Y352+$Z352,$Y352+$Z352)</f>
        <v>1368.2530000000002</v>
      </c>
      <c r="AX352" s="27">
        <f>IF($O352&gt;=AX$1,$S352+$Y352+$Z352,$Y352+$Z352)</f>
        <v>1368.2530000000002</v>
      </c>
      <c r="AY352" s="27">
        <f>IF($O352&gt;=AY$1,$S352+$Y352+$Z352,$Y352+$Z352)</f>
        <v>1368.2530000000002</v>
      </c>
      <c r="AZ352" s="27">
        <f>IF($O352&gt;=AZ$1,$S352+$Y352+$Z352,$Y352+$Z352)</f>
        <v>1368.2530000000002</v>
      </c>
      <c r="BA352" s="27">
        <f>IF($O352&gt;=BA$1,$S352+$Y352+$Z352,$Y352+$Z352)</f>
        <v>1368.2530000000002</v>
      </c>
      <c r="BB352" s="27">
        <f>IF($O352&gt;=BB$1,$S352+$Y352+$Z352,$Y352+$Z352)</f>
        <v>1368.2530000000002</v>
      </c>
      <c r="BC352" s="27">
        <f>IF($O352&gt;=BC$1,$S352+$Y352+$Z352,$Y352+$Z352)</f>
        <v>1368.2530000000002</v>
      </c>
      <c r="BD352" s="27">
        <f>IF($O352&gt;=BD$1,$S352+$Y352+$Z352,$Y352+$Z352)</f>
        <v>1368.2530000000002</v>
      </c>
      <c r="BE352" s="27">
        <f>IF($O352&gt;=BE$1,$S352+$Y352+$Z352,$Y352+$Z352)</f>
        <v>1368.2530000000002</v>
      </c>
      <c r="BF352" s="27">
        <f>IF($O352&gt;=BF$1,$S352+$Y352+$Z352,$Y352+$Z352)</f>
        <v>1368.2530000000002</v>
      </c>
      <c r="BG352" s="27">
        <f>IF($O352&gt;=BG$1,$S352+$Y352+$Z352,$Y352+$Z352)</f>
        <v>1368.2530000000002</v>
      </c>
      <c r="BH352" s="27">
        <f>IF($O352&gt;=BH$1,$S352+$Y352+$Z352,$Y352+$Z352)</f>
        <v>1368.2530000000002</v>
      </c>
      <c r="BI352" s="27">
        <f>IF($O352&gt;=BI$1,$S352+$Y352+$Z352,$Y352+$Z352)</f>
        <v>1368.2530000000002</v>
      </c>
      <c r="BJ352" s="27">
        <f>IF($O352&gt;=BJ$1,$S352+$Y352+$Z352,$Y352+$Z352)</f>
        <v>1368.2530000000002</v>
      </c>
      <c r="BK352" s="27">
        <f>IF($O352&gt;=BK$1,$S352+$Y352+$Z352,$Y352+$Z352)</f>
        <v>1368.2530000000002</v>
      </c>
      <c r="BL352" s="27">
        <f>IF($O352&gt;=BL$1,$S352+$Y352+$Z352,$Y352+$Z352)</f>
        <v>1368.2530000000002</v>
      </c>
      <c r="BM352" s="27">
        <f>IF($O352&gt;=BM$1,$S352+$Y352+$Z352,$Y352+$Z352)</f>
        <v>1368.2530000000002</v>
      </c>
      <c r="BN352" s="27">
        <f>IF($O352&gt;=BN$1,$S352+$Y352+$Z352,$Y352+$Z352)</f>
        <v>1368.2530000000002</v>
      </c>
      <c r="BO352" s="27">
        <f>IF($O352&gt;=BO$1,$S352+$Y352+$Z352,$Y352+$Z352)</f>
        <v>1368.2530000000002</v>
      </c>
      <c r="BP352" s="27">
        <f>IF($O352&gt;=BP$1,$S352+$Y352+$Z352,$Y352+$Z352)</f>
        <v>1368.2530000000002</v>
      </c>
      <c r="BQ352" s="27">
        <f>IF($O352&gt;=BQ$1,$S352+$Y352+$Z352,$Y352+$Z352)</f>
        <v>1368.2530000000002</v>
      </c>
      <c r="BR352" s="27">
        <f>IF($O352&gt;=BR$1,$S352+$Y352+$Z352,$Y352+$Z352)</f>
        <v>1368.2530000000002</v>
      </c>
      <c r="BS352" s="27">
        <f>IF($O352&gt;=BS$1,$S352+$Y352+$Z352,$Y352+$Z352)</f>
        <v>1368.2530000000002</v>
      </c>
      <c r="BT352" s="27">
        <f>IF($O352&gt;=BT$1,$S352+$Y352+$Z352,$Y352+$Z352)</f>
        <v>1368.2530000000002</v>
      </c>
      <c r="BU352" s="27">
        <f>IF($O352&gt;=BU$1,$S352+$Y352+$Z352,$Y352+$Z352)</f>
        <v>1368.2530000000002</v>
      </c>
      <c r="BV352" s="27">
        <f>IF($O352&gt;=BV$1,$S352+$Y352+$Z352,$Y352+$Z352)</f>
        <v>1368.2530000000002</v>
      </c>
      <c r="BW352" s="27">
        <f>IF($O352&gt;=BW$1,$S352+$Y352+$Z352,$Y352+$Z352)</f>
        <v>1368.2530000000002</v>
      </c>
      <c r="BX352" s="27">
        <f>IF($O352&gt;=BX$1,$S352+$Y352+$Z352,$Y352+$Z352)</f>
        <v>1368.2530000000002</v>
      </c>
      <c r="BY352" s="27">
        <f>IF($O352&gt;=BY$1,$S352+$Y352+$Z352,$Y352+$Z352)</f>
        <v>1368.2530000000002</v>
      </c>
      <c r="BZ352" s="27">
        <f>IF($O352&gt;=BZ$1,$S352+$Y352+$Z352,$Y352+$Z352)</f>
        <v>1368.2530000000002</v>
      </c>
      <c r="CA352" s="27">
        <f>IF($O352&gt;=CA$1,$S352+$Y352+$Z352,$Y352+$Z352)</f>
        <v>1368.2530000000002</v>
      </c>
      <c r="CB352" s="27">
        <f>IF($O352&gt;=CB$1,$S352+$Y352+$Z352,$Y352+$Z352)</f>
        <v>1368.2530000000002</v>
      </c>
      <c r="CC352" s="27">
        <f>IF($O352&gt;=CC$1,$S352+$Y352+$Z352,$Y352+$Z352)</f>
        <v>1368.2530000000002</v>
      </c>
      <c r="CD352" s="27">
        <f>IF($O352&gt;=CD$1,$S352+$Y352+$Z352,$Y352+$Z352)</f>
        <v>1368.2530000000002</v>
      </c>
      <c r="CE352" s="27">
        <f>IF($O352&gt;=CE$1,$S352+$Y352+$Z352,$Y352+$Z352)</f>
        <v>1368.2530000000002</v>
      </c>
      <c r="CF352" s="27">
        <f>IF($O352&gt;=CF$1,$S352+$Y352+$Z352,$Y352+$Z352)</f>
        <v>1368.2530000000002</v>
      </c>
      <c r="CG352" s="27">
        <f>IF($O352&gt;=CG$1,$S352+$Y352+$Z352,$Y352+$Z352)</f>
        <v>1368.2530000000002</v>
      </c>
      <c r="CH352" s="27">
        <f>IF($O352&gt;=CH$1,$S352+$Y352+$Z352,$Y352+$Z352)</f>
        <v>1368.2530000000002</v>
      </c>
      <c r="CI352" s="27">
        <f>IF($O352&gt;=CI$1,$S352+$Y352+$Z352,$Y352+$Z352)</f>
        <v>1368.2530000000002</v>
      </c>
      <c r="CJ352" s="27">
        <f>IF($O352&gt;=CJ$1,$S352+$Y352+$Z352,$Y352+$Z352)</f>
        <v>1368.2530000000002</v>
      </c>
      <c r="CK352" s="27">
        <f>IF($O352&gt;=CK$1,$S352+$Y352+$Z352,$Y352+$Z352)</f>
        <v>1368.2530000000002</v>
      </c>
      <c r="CL352" s="27">
        <f>IF($O352&gt;=CL$1,$S352+$Y352+$Z352,$Y352+$Z352)</f>
        <v>1368.2530000000002</v>
      </c>
      <c r="CM352" s="27">
        <f>IF($O352&gt;=CM$1,$S352+$Y352+$Z352,$Y352+$Z352)</f>
        <v>1368.2530000000002</v>
      </c>
      <c r="CN352" s="27">
        <f>IF($O352&gt;=CN$1,$S352+$Y352,$Y352)</f>
        <v>968.25300000000004</v>
      </c>
      <c r="CO352" s="27">
        <f>IF($O352&gt;=CO$1,$S352+$Y352,$Y352)</f>
        <v>968.25300000000004</v>
      </c>
      <c r="CP352" s="27">
        <f>IF($O352&gt;=CP$1,$S352+$Y352,$Y352)</f>
        <v>968.25300000000004</v>
      </c>
      <c r="CQ352" s="27">
        <f>IF($O352&gt;=CQ$1,$S352+$Y352,$Y352)</f>
        <v>968.25300000000004</v>
      </c>
      <c r="CR352" s="27">
        <f>IF($O352&gt;=CR$1,$S352+$Y352,$Y352)</f>
        <v>968.25300000000004</v>
      </c>
      <c r="CS352" s="27">
        <f>IF($O352&gt;=CS$1,$S352+$Y352,$Y352)</f>
        <v>968.25300000000004</v>
      </c>
      <c r="CT352" s="27">
        <f>IF($O352&gt;=CT$1,$S352+$Y352,$Y352)</f>
        <v>968.25300000000004</v>
      </c>
      <c r="CU352" s="27">
        <f>IF($O352&gt;=CU$1,$S352+$Y352,$Y352)</f>
        <v>968.25300000000004</v>
      </c>
      <c r="CV352" s="27">
        <f>IF($O352&gt;=CV$1,$S352+$Y352,$Y352)</f>
        <v>968.25300000000004</v>
      </c>
      <c r="CW352" s="27">
        <f>IF($O352&gt;=CW$1,$S352+$Y352,$Y352)</f>
        <v>968.25300000000004</v>
      </c>
      <c r="CX352" s="27">
        <f>IF($O352&gt;=CX$1,$S352+$Y352,$Y352)</f>
        <v>968.25300000000004</v>
      </c>
      <c r="CY352" s="27">
        <f>IF($O352&gt;=CY$1,$S352+$Y352,$Y352)</f>
        <v>968.25300000000004</v>
      </c>
      <c r="CZ352" s="27">
        <f>IF($O352&gt;=CZ$1,$S352+$Y352,$Y352)</f>
        <v>968.25300000000004</v>
      </c>
      <c r="DA352" s="27">
        <f>IF($O352&gt;=DA$1,$S352+$Y352,$Y352)</f>
        <v>968.25300000000004</v>
      </c>
      <c r="DB352" s="27">
        <f>IF($O352&gt;=DB$1,$S352+$Y352,$Y352)</f>
        <v>968.25300000000004</v>
      </c>
      <c r="DC352" s="27">
        <f>IF($O352&gt;=DC$1,$S352+$Y352,$Y352)</f>
        <v>968.25300000000004</v>
      </c>
      <c r="DD352" s="27">
        <f>IF($O352&gt;=DD$1,$S352+$Y352,$Y352)</f>
        <v>968.25300000000004</v>
      </c>
      <c r="DE352" s="27">
        <f>IF($O352&gt;=DE$1,$S352+$Y352,$Y352)</f>
        <v>968.25300000000004</v>
      </c>
      <c r="DF352" s="27">
        <f>IF($O352&gt;=DF$1,$S352+$Y352,$Y352)</f>
        <v>968.25300000000004</v>
      </c>
      <c r="DG352" s="27">
        <f>IF($O352&gt;=DG$1,$S352+$Y352,$Y352)</f>
        <v>968.25300000000004</v>
      </c>
      <c r="DH352" s="27">
        <f>IF($O352&gt;=DH$1,$S352+$Y352,$Y352)</f>
        <v>968.25300000000004</v>
      </c>
      <c r="DI352" s="27">
        <f>IF($O352&gt;=DI$1,$S352+$Y352,$Y352)</f>
        <v>968.25300000000004</v>
      </c>
      <c r="DJ352" s="27">
        <f>IF($O352&gt;=DJ$1,$S352+$Y352,$Y352)</f>
        <v>968.25300000000004</v>
      </c>
      <c r="DK352" s="27">
        <f>IF($O352&gt;=DK$1,$S352+$Y352,$Y352)</f>
        <v>968.25300000000004</v>
      </c>
      <c r="DL352" s="27">
        <f>IF($O352&gt;=DL$1,$S352+$Y352,$Y352)</f>
        <v>968.25300000000004</v>
      </c>
      <c r="DM352" s="27">
        <f>IF($O352&gt;=DM$1,$S352+$Y352,$Y352)</f>
        <v>968.25300000000004</v>
      </c>
      <c r="DN352" s="27">
        <f>IF($O352&gt;=DN$1,$S352+$Y352,$Y352)</f>
        <v>968.25300000000004</v>
      </c>
      <c r="DO352" s="27">
        <f>IF($O352&gt;=DO$1,$S352+$Y352,$Y352)</f>
        <v>968.25300000000004</v>
      </c>
      <c r="DP352" s="27">
        <f>IF($O352&gt;=DP$1,$S352+$Y352,$Y352)</f>
        <v>968.25300000000004</v>
      </c>
      <c r="DQ352" s="27">
        <f>IF($O352&gt;=DQ$1,$S352+$Y352,$Y352)</f>
        <v>968.25300000000004</v>
      </c>
      <c r="DR352" s="27">
        <f>IF($O352&gt;=DR$1,$S352+$Y352,$Y352)</f>
        <v>968.25300000000004</v>
      </c>
      <c r="DS352" s="27">
        <f>IF($O352&gt;=DS$1,$S352+$Y352,$Y352)</f>
        <v>968.25300000000004</v>
      </c>
      <c r="DT352" s="27">
        <f>IF($O352&gt;=DT$1,$S352+$Y352,$Y352)</f>
        <v>968.25300000000004</v>
      </c>
      <c r="DU352" s="27">
        <f>IF($O352&gt;=DU$1,$S352+$Y352,$Y352)</f>
        <v>968.25300000000004</v>
      </c>
      <c r="DV352" s="27">
        <f>IF($O352&gt;=DV$1,$S352+$Y352,$Y352)</f>
        <v>968.25300000000004</v>
      </c>
      <c r="DW352" s="27">
        <f>IF($O352&gt;=DW$1,$S352+$Y352,$Y352)</f>
        <v>968.25300000000004</v>
      </c>
      <c r="DX352" s="27">
        <f>IF($O352&gt;=DX$1,$S352+$Y352,$Y352)</f>
        <v>968.25300000000004</v>
      </c>
      <c r="DY352" s="27">
        <f>IF($O352&gt;=DY$1,$S352+$Y352,$Y352)</f>
        <v>968.25300000000004</v>
      </c>
      <c r="DZ352" s="27">
        <f>IF($O352&gt;=DZ$1,$S352+$Y352,$Y352)</f>
        <v>968.25300000000004</v>
      </c>
      <c r="EA352" s="27">
        <f>IF($O352&gt;=EA$1,$S352+$Y352,$Y352)</f>
        <v>968.25300000000004</v>
      </c>
      <c r="EB352" s="27">
        <f>IF($O352&gt;=EB$1,$S352+$Y352,$Y352)</f>
        <v>968.25300000000004</v>
      </c>
      <c r="EC352" s="27">
        <f>IF($O352&gt;=EC$1,$S352+$Y352,$Y352)</f>
        <v>968.25300000000004</v>
      </c>
      <c r="ED352" s="27">
        <f>IF($O352&gt;=ED$1,$S352+$Y352,$Y352)</f>
        <v>968.25300000000004</v>
      </c>
      <c r="EE352" s="27">
        <f>IF($O352&gt;=EE$1,$S352+$Y352,$Y352)</f>
        <v>968.25300000000004</v>
      </c>
      <c r="EF352" s="27">
        <f>IF($O352&gt;=EF$1,$S352+$Y352,$Y352)</f>
        <v>968.25300000000004</v>
      </c>
      <c r="EG352" s="27">
        <f>IF($O352&gt;=EG$1,$S352+$Y352,$Y352)</f>
        <v>968.25300000000004</v>
      </c>
      <c r="EH352" s="27">
        <f>IF($O352&gt;=EH$1,$S352+$Y352,$Y352)</f>
        <v>968.25300000000004</v>
      </c>
      <c r="EI352" s="27">
        <f>IF($O352&gt;=EI$1,$S352+$Y352,$Y352)</f>
        <v>968.25300000000004</v>
      </c>
      <c r="EJ352" s="27">
        <f>IF($O352&gt;=EJ$1,$S352+$Y352,$Y352)</f>
        <v>968.25300000000004</v>
      </c>
      <c r="EK352" s="27">
        <f>IF($O352&gt;=EK$1,$S352+$Y352,$Y352)</f>
        <v>968.25300000000004</v>
      </c>
      <c r="EL352" s="27">
        <f>IF($O352&gt;=EL$1,$S352+$Y352,$Y352)</f>
        <v>968.25300000000004</v>
      </c>
      <c r="EM352" s="27">
        <f>IF($O352&gt;=EM$1,$S352+$Y352,$Y352)</f>
        <v>968.25300000000004</v>
      </c>
      <c r="EN352" s="27">
        <f>IF($O352&gt;=EN$1,$S352+$Y352,$Y352)</f>
        <v>968.25300000000004</v>
      </c>
      <c r="EO352" s="27">
        <f>IF($O352&gt;=EO$1,$S352+$Y352,$Y352)</f>
        <v>968.25300000000004</v>
      </c>
      <c r="EP352" s="27">
        <f>IF($O352&gt;=EP$1,$S352+$Y352,$Y352)</f>
        <v>968.25300000000004</v>
      </c>
      <c r="EQ352" s="27">
        <f>IF($O352&gt;=EQ$1,$S352+$Y352,$Y352)</f>
        <v>968.25300000000004</v>
      </c>
      <c r="ER352" s="27">
        <f>IF($O352&gt;=ER$1,$S352+$Y352,$Y352)</f>
        <v>968.25300000000004</v>
      </c>
      <c r="ES352" s="27">
        <f>IF($O352&gt;=ES$1,$S352+$Y352,$Y352)</f>
        <v>968.25300000000004</v>
      </c>
      <c r="ET352" s="27">
        <f>IF($O352&gt;=ET$1,$S352+$Y352,$Y352)</f>
        <v>968.25300000000004</v>
      </c>
      <c r="EU352" s="27">
        <f>IF($O352&gt;=EU$1,$S352+$Y352,$Y352)</f>
        <v>968.25300000000004</v>
      </c>
      <c r="EV352" s="27">
        <f>IF($O352&gt;=EV$1,$S352,0)</f>
        <v>968.25300000000004</v>
      </c>
      <c r="EW352" s="27">
        <f>IF($O352&gt;=EW$1,$S352,0)</f>
        <v>968.25300000000004</v>
      </c>
      <c r="EX352" s="27">
        <f>IF($O352&gt;=EX$1,$S352,0)</f>
        <v>968.25300000000004</v>
      </c>
      <c r="EY352" s="27">
        <f>IF($O352&gt;=EY$1,$S352,0)</f>
        <v>968.25300000000004</v>
      </c>
      <c r="EZ352" s="27">
        <f>IF($O352&gt;=EZ$1,$S352,0)</f>
        <v>968.25300000000004</v>
      </c>
      <c r="FA352" s="27">
        <f>IF($O352&gt;=FA$1,$S352,0)</f>
        <v>968.25300000000004</v>
      </c>
      <c r="FB352" s="27">
        <f>IF($O352&gt;=FB$1,$S352,0)</f>
        <v>968.25300000000004</v>
      </c>
      <c r="FC352" s="27">
        <f>IF($O352&gt;=FC$1,$S352,0)</f>
        <v>968.25300000000004</v>
      </c>
      <c r="FD352" s="27">
        <f>IF($O352&gt;=FD$1,$S352,0)</f>
        <v>968.25300000000004</v>
      </c>
      <c r="FE352" s="27">
        <f>IF($O352&gt;=FE$1,$S352,0)</f>
        <v>968.25300000000004</v>
      </c>
      <c r="FF352" s="27">
        <f>IF($O352&gt;=FF$1,$S352,0)</f>
        <v>968.25300000000004</v>
      </c>
      <c r="FG352" s="27">
        <f>IF($O352&gt;=FG$1,$S352,0)</f>
        <v>968.25300000000004</v>
      </c>
      <c r="FH352" s="27">
        <f>IF($O352&gt;=FH$1,$S352,0)</f>
        <v>968.25300000000004</v>
      </c>
      <c r="FI352" s="27">
        <f>IF($O352&gt;=FI$1,$S352,0)</f>
        <v>968.25300000000004</v>
      </c>
      <c r="FJ352" s="27">
        <f>IF($O352&gt;=FJ$1,$S352,0)</f>
        <v>968.25300000000004</v>
      </c>
      <c r="FK352" s="27">
        <f>IF($O352&gt;=FK$1,$S352,0)</f>
        <v>968.25300000000004</v>
      </c>
      <c r="FL352" s="27">
        <f>IF($O352&gt;=FL$1,$S352,0)</f>
        <v>968.25300000000004</v>
      </c>
      <c r="FM352" s="27">
        <f>IF($O352&gt;=FM$1,$S352,0)</f>
        <v>968.25300000000004</v>
      </c>
      <c r="FN352" s="27">
        <f>IF($O352&gt;=FN$1,$S352,0)</f>
        <v>968.25300000000004</v>
      </c>
      <c r="FO352" s="27">
        <f>IF($O352&gt;=FO$1,$S352,0)</f>
        <v>968.25300000000004</v>
      </c>
      <c r="FP352" s="27">
        <f>IF($O352&gt;=FP$1,$S352,0)</f>
        <v>968.25300000000004</v>
      </c>
      <c r="FQ352" s="27">
        <f>IF($O352&gt;=FQ$1,$S352,0)</f>
        <v>968.25300000000004</v>
      </c>
      <c r="FR352" s="27">
        <f>IF($O352&gt;=FR$1,$S352,0)</f>
        <v>968.25300000000004</v>
      </c>
      <c r="FS352" s="27">
        <f>IF($O352&gt;=FS$1,$S352,0)</f>
        <v>968.25300000000004</v>
      </c>
      <c r="FT352" s="27">
        <f>IF($O352&gt;=FT$1,$S352,0)</f>
        <v>968.25300000000004</v>
      </c>
      <c r="FU352" s="27">
        <f>IF($O352&gt;=FU$1,$S352,0)</f>
        <v>968.25300000000004</v>
      </c>
      <c r="FV352" s="27">
        <f>IF($O352&gt;=FV$1,$S352,0)</f>
        <v>968.25300000000004</v>
      </c>
      <c r="FW352" s="27">
        <f>IF($O352&gt;=FW$1,$S352,0)</f>
        <v>968.25300000000004</v>
      </c>
      <c r="FX352" s="27">
        <f>IF($O352&gt;=FX$1,$S352,0)</f>
        <v>968.25300000000004</v>
      </c>
      <c r="FY352" s="27">
        <f>IF($O352&gt;=FY$1,$S352,0)</f>
        <v>968.25300000000004</v>
      </c>
      <c r="FZ352" s="27">
        <f>IF($O352&gt;=FZ$1,$S352,0)</f>
        <v>968.25300000000004</v>
      </c>
      <c r="GA352" s="27">
        <f>IF($O352&gt;=GA$1,$S352,0)</f>
        <v>968.25300000000004</v>
      </c>
      <c r="GB352" s="27">
        <f>IF($O352&gt;=GB$1,$S352,0)</f>
        <v>968.25300000000004</v>
      </c>
      <c r="GC352" s="27">
        <f>IF($O352&gt;=GC$1,$S352,0)</f>
        <v>968.25300000000004</v>
      </c>
      <c r="GD352" s="27">
        <f>IF($O352&gt;=GD$1,$S352,0)</f>
        <v>968.25300000000004</v>
      </c>
      <c r="GE352" s="27">
        <f>IF($O352&gt;=GE$1,$S352,0)</f>
        <v>968.25300000000004</v>
      </c>
      <c r="GF352" s="27">
        <f>IF($O352&gt;=GF$1,$S352,0)</f>
        <v>968.25300000000004</v>
      </c>
      <c r="GG352" s="27">
        <f>IF($O352&gt;=GG$1,$S352,0)</f>
        <v>968.25300000000004</v>
      </c>
      <c r="GH352" s="27">
        <f>IF($O352&gt;=GH$1,$S352,0)</f>
        <v>968.25300000000004</v>
      </c>
      <c r="GI352" s="27">
        <f>IF($O352&gt;=GI$1,$S352,0)</f>
        <v>968.25300000000004</v>
      </c>
      <c r="GJ352" s="27">
        <f>IF($O352&gt;=GJ$1,$S352,0)</f>
        <v>968.25300000000004</v>
      </c>
      <c r="GK352" s="27">
        <f>IF($O352&gt;=GK$1,$S352,0)</f>
        <v>968.25300000000004</v>
      </c>
      <c r="GL352" s="27">
        <f>IF($O352&gt;=GL$1,$S352,0)</f>
        <v>968.25300000000004</v>
      </c>
      <c r="GM352" s="27">
        <f>IF($O352&gt;=GM$1,$S352,0)</f>
        <v>968.25300000000004</v>
      </c>
      <c r="GN352" s="27">
        <f>IF($O352&gt;=GN$1,$S352,0)</f>
        <v>968.25300000000004</v>
      </c>
      <c r="GO352" s="27">
        <f>IF($O352&gt;=GO$1,$S352,0)</f>
        <v>968.25300000000004</v>
      </c>
      <c r="GP352" s="27">
        <f>IF($O352&gt;=GP$1,$S352,0)</f>
        <v>968.25300000000004</v>
      </c>
      <c r="GQ352" s="27">
        <f>IF($O352&gt;=GQ$1,$S352,0)</f>
        <v>968.25300000000004</v>
      </c>
      <c r="GR352" s="27">
        <f>IF($O352&gt;=GR$1,$S352,0)</f>
        <v>968.25300000000004</v>
      </c>
      <c r="GS352" s="27">
        <f>IF($O352&gt;=GS$1,$S352,0)</f>
        <v>968.25300000000004</v>
      </c>
      <c r="GT352" s="27">
        <f>IF($O352&gt;=GT$1,$S352,0)</f>
        <v>968.25300000000004</v>
      </c>
      <c r="GU352" s="27">
        <f>IF($O352&gt;=GU$1,$S352,0)</f>
        <v>968.25300000000004</v>
      </c>
      <c r="GV352" s="27">
        <f>IF($O352&gt;=GV$1,$S352,0)</f>
        <v>968.25300000000004</v>
      </c>
      <c r="GW352" s="27">
        <f>IF($O352&gt;=GW$1,$S352,0)</f>
        <v>968.25300000000004</v>
      </c>
      <c r="GX352" s="27">
        <f>IF($O352&gt;=GX$1,$S352,0)</f>
        <v>968.25300000000004</v>
      </c>
      <c r="GY352" s="27">
        <f>IF($O352&gt;=GY$1,$S352,0)</f>
        <v>968.25300000000004</v>
      </c>
      <c r="GZ352" s="27">
        <f>IF($O352&gt;=GZ$1,$S352,0)</f>
        <v>968.25300000000004</v>
      </c>
      <c r="HA352" s="27">
        <f>IF($O352&gt;=HA$1,$S352,0)</f>
        <v>968.25300000000004</v>
      </c>
      <c r="HB352" s="27">
        <f>IF($O352&gt;=HB$1,$S352,0)</f>
        <v>968.25300000000004</v>
      </c>
      <c r="HC352" s="27">
        <f>IF($O352&gt;=HC$1,$S352,0)</f>
        <v>968.25300000000004</v>
      </c>
    </row>
    <row r="353" spans="1:211">
      <c r="A353" s="3">
        <v>6939</v>
      </c>
      <c r="B353" s="3" t="s">
        <v>395</v>
      </c>
      <c r="C353" s="3" t="s">
        <v>107</v>
      </c>
      <c r="D353" s="3">
        <v>62</v>
      </c>
      <c r="E353" s="4">
        <v>31068</v>
      </c>
      <c r="F353" s="5">
        <v>33.43287671232877</v>
      </c>
      <c r="G353" s="3" t="s">
        <v>99</v>
      </c>
      <c r="H353" s="4">
        <v>20817</v>
      </c>
      <c r="I353" s="9" t="s">
        <v>826</v>
      </c>
      <c r="J353" s="5">
        <v>3592.16</v>
      </c>
      <c r="K353" s="31">
        <v>338</v>
      </c>
      <c r="L353" s="32">
        <v>33</v>
      </c>
      <c r="M353" s="33">
        <f>VLOOKUP(L353,FIND,3,TRUE)</f>
        <v>1.5</v>
      </c>
      <c r="N353" s="32">
        <f>IF(L353&gt;30,180,VLOOKUP(L353,TEMPO,2,FALSE))</f>
        <v>180</v>
      </c>
      <c r="O353" s="32">
        <f>IF(R353&gt;0,4,N353)</f>
        <v>180</v>
      </c>
      <c r="P353" s="96">
        <f>J353*M353*L353</f>
        <v>177811.91999999998</v>
      </c>
      <c r="Q353" s="96">
        <f>10934.45*2</f>
        <v>21868.9</v>
      </c>
      <c r="R353" s="96">
        <f>IF(P353&lt;=Q353,P353/4,0)</f>
        <v>0</v>
      </c>
      <c r="S353" s="5">
        <f>IF(P353&gt;=Q353,P353/N353,0)</f>
        <v>987.84399999999994</v>
      </c>
      <c r="T353" s="3"/>
      <c r="U353" s="3">
        <f>IF(T353="",1,0)</f>
        <v>1</v>
      </c>
      <c r="V353" s="3">
        <v>641</v>
      </c>
      <c r="W353" s="5">
        <v>0</v>
      </c>
      <c r="X353" s="5">
        <v>402.65</v>
      </c>
      <c r="Y353" s="5">
        <f>X353*W353</f>
        <v>0</v>
      </c>
      <c r="Z353" s="5">
        <v>400</v>
      </c>
      <c r="AA353" s="5">
        <f>S353+Y353+Z353</f>
        <v>1387.8440000000001</v>
      </c>
      <c r="AB353" s="39">
        <f>(J353/12+J353/12*1.3333333333+450/12+J353/30*6/12+J353)*1.3+Y353+Z353+153.9</f>
        <v>6258.3063555425833</v>
      </c>
      <c r="AC353" s="39" t="s">
        <v>107</v>
      </c>
      <c r="AD353" s="39">
        <f>J353*1.3+400+153.9</f>
        <v>5223.7079999999996</v>
      </c>
      <c r="AE353" s="39">
        <f>SUMIFS('CUSTO MENSAL FUNC NOVO'!H:H,'CUSTO MENSAL FUNC NOVO'!A:A,'VALORES MENSAIS'!AC353)</f>
        <v>3348.9422500000001</v>
      </c>
      <c r="AF353" s="27">
        <f>IF($R353&gt;0,$R353,$S353)+$Y353+$Z353</f>
        <v>1387.8440000000001</v>
      </c>
      <c r="AG353" s="27">
        <f>IF($R353&gt;0,$R353,$S353)+$Y353+$Z353</f>
        <v>1387.8440000000001</v>
      </c>
      <c r="AH353" s="27">
        <f>IF($R353&gt;0,$R353,$S353)+$Y353+$Z353</f>
        <v>1387.8440000000001</v>
      </c>
      <c r="AI353" s="27">
        <f>IF($R353&gt;0,$R353,$S353)+$Y353+$Z353</f>
        <v>1387.8440000000001</v>
      </c>
      <c r="AJ353" s="27">
        <f>IF($O353&gt;=AJ$1,$S353+$Y353+$Z353,$Y353+$Z353)</f>
        <v>1387.8440000000001</v>
      </c>
      <c r="AK353" s="27">
        <f>IF($O353&gt;=AK$1,$S353+$Y353+$Z353,$Y353+$Z353)</f>
        <v>1387.8440000000001</v>
      </c>
      <c r="AL353" s="27">
        <f>IF($O353&gt;=AL$1,$S353+$Y353+$Z353,$Y353+$Z353)</f>
        <v>1387.8440000000001</v>
      </c>
      <c r="AM353" s="27">
        <f>IF($O353&gt;=AM$1,$S353+$Y353+$Z353,$Y353+$Z353)</f>
        <v>1387.8440000000001</v>
      </c>
      <c r="AN353" s="27">
        <f>IF($O353&gt;=AN$1,$S353+$Y353+$Z353,$Y353+$Z353)</f>
        <v>1387.8440000000001</v>
      </c>
      <c r="AO353" s="27">
        <f>IF($O353&gt;=AO$1,$S353+$Y353+$Z353,$Y353+$Z353)</f>
        <v>1387.8440000000001</v>
      </c>
      <c r="AP353" s="27">
        <f>IF($O353&gt;=AP$1,$S353+$Y353+$Z353,$Y353+$Z353)</f>
        <v>1387.8440000000001</v>
      </c>
      <c r="AQ353" s="27">
        <f>IF($O353&gt;=AQ$1,$S353+$Y353+$Z353,$Y353+$Z353)</f>
        <v>1387.8440000000001</v>
      </c>
      <c r="AR353" s="27">
        <f>IF($O353&gt;=AR$1,$S353+$Y353+$Z353,$Y353+$Z353)</f>
        <v>1387.8440000000001</v>
      </c>
      <c r="AS353" s="27">
        <f>IF($O353&gt;=AS$1,$S353+$Y353+$Z353,$Y353+$Z353)</f>
        <v>1387.8440000000001</v>
      </c>
      <c r="AT353" s="27">
        <f>IF($O353&gt;=AT$1,$S353+$Y353+$Z353,$Y353+$Z353)</f>
        <v>1387.8440000000001</v>
      </c>
      <c r="AU353" s="27">
        <f>IF($O353&gt;=AU$1,$S353+$Y353+$Z353,$Y353+$Z353)</f>
        <v>1387.8440000000001</v>
      </c>
      <c r="AV353" s="27">
        <f>IF($O353&gt;=AV$1,$S353+$Y353+$Z353,$Y353+$Z353)</f>
        <v>1387.8440000000001</v>
      </c>
      <c r="AW353" s="27">
        <f>IF($O353&gt;=AW$1,$S353+$Y353+$Z353,$Y353+$Z353)</f>
        <v>1387.8440000000001</v>
      </c>
      <c r="AX353" s="27">
        <f>IF($O353&gt;=AX$1,$S353+$Y353+$Z353,$Y353+$Z353)</f>
        <v>1387.8440000000001</v>
      </c>
      <c r="AY353" s="27">
        <f>IF($O353&gt;=AY$1,$S353+$Y353+$Z353,$Y353+$Z353)</f>
        <v>1387.8440000000001</v>
      </c>
      <c r="AZ353" s="27">
        <f>IF($O353&gt;=AZ$1,$S353+$Y353+$Z353,$Y353+$Z353)</f>
        <v>1387.8440000000001</v>
      </c>
      <c r="BA353" s="27">
        <f>IF($O353&gt;=BA$1,$S353+$Y353+$Z353,$Y353+$Z353)</f>
        <v>1387.8440000000001</v>
      </c>
      <c r="BB353" s="27">
        <f>IF($O353&gt;=BB$1,$S353+$Y353+$Z353,$Y353+$Z353)</f>
        <v>1387.8440000000001</v>
      </c>
      <c r="BC353" s="27">
        <f>IF($O353&gt;=BC$1,$S353+$Y353+$Z353,$Y353+$Z353)</f>
        <v>1387.8440000000001</v>
      </c>
      <c r="BD353" s="27">
        <f>IF($O353&gt;=BD$1,$S353+$Y353+$Z353,$Y353+$Z353)</f>
        <v>1387.8440000000001</v>
      </c>
      <c r="BE353" s="27">
        <f>IF($O353&gt;=BE$1,$S353+$Y353+$Z353,$Y353+$Z353)</f>
        <v>1387.8440000000001</v>
      </c>
      <c r="BF353" s="27">
        <f>IF($O353&gt;=BF$1,$S353+$Y353+$Z353,$Y353+$Z353)</f>
        <v>1387.8440000000001</v>
      </c>
      <c r="BG353" s="27">
        <f>IF($O353&gt;=BG$1,$S353+$Y353+$Z353,$Y353+$Z353)</f>
        <v>1387.8440000000001</v>
      </c>
      <c r="BH353" s="27">
        <f>IF($O353&gt;=BH$1,$S353+$Y353+$Z353,$Y353+$Z353)</f>
        <v>1387.8440000000001</v>
      </c>
      <c r="BI353" s="27">
        <f>IF($O353&gt;=BI$1,$S353+$Y353+$Z353,$Y353+$Z353)</f>
        <v>1387.8440000000001</v>
      </c>
      <c r="BJ353" s="27">
        <f>IF($O353&gt;=BJ$1,$S353+$Y353+$Z353,$Y353+$Z353)</f>
        <v>1387.8440000000001</v>
      </c>
      <c r="BK353" s="27">
        <f>IF($O353&gt;=BK$1,$S353+$Y353+$Z353,$Y353+$Z353)</f>
        <v>1387.8440000000001</v>
      </c>
      <c r="BL353" s="27">
        <f>IF($O353&gt;=BL$1,$S353+$Y353+$Z353,$Y353+$Z353)</f>
        <v>1387.8440000000001</v>
      </c>
      <c r="BM353" s="27">
        <f>IF($O353&gt;=BM$1,$S353+$Y353+$Z353,$Y353+$Z353)</f>
        <v>1387.8440000000001</v>
      </c>
      <c r="BN353" s="27">
        <f>IF($O353&gt;=BN$1,$S353+$Y353+$Z353,$Y353+$Z353)</f>
        <v>1387.8440000000001</v>
      </c>
      <c r="BO353" s="27">
        <f>IF($O353&gt;=BO$1,$S353+$Y353+$Z353,$Y353+$Z353)</f>
        <v>1387.8440000000001</v>
      </c>
      <c r="BP353" s="27">
        <f>IF($O353&gt;=BP$1,$S353+$Y353+$Z353,$Y353+$Z353)</f>
        <v>1387.8440000000001</v>
      </c>
      <c r="BQ353" s="27">
        <f>IF($O353&gt;=BQ$1,$S353+$Y353+$Z353,$Y353+$Z353)</f>
        <v>1387.8440000000001</v>
      </c>
      <c r="BR353" s="27">
        <f>IF($O353&gt;=BR$1,$S353+$Y353+$Z353,$Y353+$Z353)</f>
        <v>1387.8440000000001</v>
      </c>
      <c r="BS353" s="27">
        <f>IF($O353&gt;=BS$1,$S353+$Y353+$Z353,$Y353+$Z353)</f>
        <v>1387.8440000000001</v>
      </c>
      <c r="BT353" s="27">
        <f>IF($O353&gt;=BT$1,$S353+$Y353+$Z353,$Y353+$Z353)</f>
        <v>1387.8440000000001</v>
      </c>
      <c r="BU353" s="27">
        <f>IF($O353&gt;=BU$1,$S353+$Y353+$Z353,$Y353+$Z353)</f>
        <v>1387.8440000000001</v>
      </c>
      <c r="BV353" s="27">
        <f>IF($O353&gt;=BV$1,$S353+$Y353+$Z353,$Y353+$Z353)</f>
        <v>1387.8440000000001</v>
      </c>
      <c r="BW353" s="27">
        <f>IF($O353&gt;=BW$1,$S353+$Y353+$Z353,$Y353+$Z353)</f>
        <v>1387.8440000000001</v>
      </c>
      <c r="BX353" s="27">
        <f>IF($O353&gt;=BX$1,$S353+$Y353+$Z353,$Y353+$Z353)</f>
        <v>1387.8440000000001</v>
      </c>
      <c r="BY353" s="27">
        <f>IF($O353&gt;=BY$1,$S353+$Y353+$Z353,$Y353+$Z353)</f>
        <v>1387.8440000000001</v>
      </c>
      <c r="BZ353" s="27">
        <f>IF($O353&gt;=BZ$1,$S353+$Y353+$Z353,$Y353+$Z353)</f>
        <v>1387.8440000000001</v>
      </c>
      <c r="CA353" s="27">
        <f>IF($O353&gt;=CA$1,$S353+$Y353+$Z353,$Y353+$Z353)</f>
        <v>1387.8440000000001</v>
      </c>
      <c r="CB353" s="27">
        <f>IF($O353&gt;=CB$1,$S353+$Y353+$Z353,$Y353+$Z353)</f>
        <v>1387.8440000000001</v>
      </c>
      <c r="CC353" s="27">
        <f>IF($O353&gt;=CC$1,$S353+$Y353+$Z353,$Y353+$Z353)</f>
        <v>1387.8440000000001</v>
      </c>
      <c r="CD353" s="27">
        <f>IF($O353&gt;=CD$1,$S353+$Y353+$Z353,$Y353+$Z353)</f>
        <v>1387.8440000000001</v>
      </c>
      <c r="CE353" s="27">
        <f>IF($O353&gt;=CE$1,$S353+$Y353+$Z353,$Y353+$Z353)</f>
        <v>1387.8440000000001</v>
      </c>
      <c r="CF353" s="27">
        <f>IF($O353&gt;=CF$1,$S353+$Y353+$Z353,$Y353+$Z353)</f>
        <v>1387.8440000000001</v>
      </c>
      <c r="CG353" s="27">
        <f>IF($O353&gt;=CG$1,$S353+$Y353+$Z353,$Y353+$Z353)</f>
        <v>1387.8440000000001</v>
      </c>
      <c r="CH353" s="27">
        <f>IF($O353&gt;=CH$1,$S353+$Y353+$Z353,$Y353+$Z353)</f>
        <v>1387.8440000000001</v>
      </c>
      <c r="CI353" s="27">
        <f>IF($O353&gt;=CI$1,$S353+$Y353+$Z353,$Y353+$Z353)</f>
        <v>1387.8440000000001</v>
      </c>
      <c r="CJ353" s="27">
        <f>IF($O353&gt;=CJ$1,$S353+$Y353+$Z353,$Y353+$Z353)</f>
        <v>1387.8440000000001</v>
      </c>
      <c r="CK353" s="27">
        <f>IF($O353&gt;=CK$1,$S353+$Y353+$Z353,$Y353+$Z353)</f>
        <v>1387.8440000000001</v>
      </c>
      <c r="CL353" s="27">
        <f>IF($O353&gt;=CL$1,$S353+$Y353+$Z353,$Y353+$Z353)</f>
        <v>1387.8440000000001</v>
      </c>
      <c r="CM353" s="27">
        <f>IF($O353&gt;=CM$1,$S353+$Y353+$Z353,$Y353+$Z353)</f>
        <v>1387.8440000000001</v>
      </c>
      <c r="CN353" s="27">
        <f>IF($O353&gt;=CN$1,$S353+$Y353,$Y353)</f>
        <v>987.84399999999994</v>
      </c>
      <c r="CO353" s="27">
        <f>IF($O353&gt;=CO$1,$S353+$Y353,$Y353)</f>
        <v>987.84399999999994</v>
      </c>
      <c r="CP353" s="27">
        <f>IF($O353&gt;=CP$1,$S353+$Y353,$Y353)</f>
        <v>987.84399999999994</v>
      </c>
      <c r="CQ353" s="27">
        <f>IF($O353&gt;=CQ$1,$S353+$Y353,$Y353)</f>
        <v>987.84399999999994</v>
      </c>
      <c r="CR353" s="27">
        <f>IF($O353&gt;=CR$1,$S353+$Y353,$Y353)</f>
        <v>987.84399999999994</v>
      </c>
      <c r="CS353" s="27">
        <f>IF($O353&gt;=CS$1,$S353+$Y353,$Y353)</f>
        <v>987.84399999999994</v>
      </c>
      <c r="CT353" s="27">
        <f>IF($O353&gt;=CT$1,$S353+$Y353,$Y353)</f>
        <v>987.84399999999994</v>
      </c>
      <c r="CU353" s="27">
        <f>IF($O353&gt;=CU$1,$S353+$Y353,$Y353)</f>
        <v>987.84399999999994</v>
      </c>
      <c r="CV353" s="27">
        <f>IF($O353&gt;=CV$1,$S353+$Y353,$Y353)</f>
        <v>987.84399999999994</v>
      </c>
      <c r="CW353" s="27">
        <f>IF($O353&gt;=CW$1,$S353+$Y353,$Y353)</f>
        <v>987.84399999999994</v>
      </c>
      <c r="CX353" s="27">
        <f>IF($O353&gt;=CX$1,$S353+$Y353,$Y353)</f>
        <v>987.84399999999994</v>
      </c>
      <c r="CY353" s="27">
        <f>IF($O353&gt;=CY$1,$S353+$Y353,$Y353)</f>
        <v>987.84399999999994</v>
      </c>
      <c r="CZ353" s="27">
        <f>IF($O353&gt;=CZ$1,$S353+$Y353,$Y353)</f>
        <v>987.84399999999994</v>
      </c>
      <c r="DA353" s="27">
        <f>IF($O353&gt;=DA$1,$S353+$Y353,$Y353)</f>
        <v>987.84399999999994</v>
      </c>
      <c r="DB353" s="27">
        <f>IF($O353&gt;=DB$1,$S353+$Y353,$Y353)</f>
        <v>987.84399999999994</v>
      </c>
      <c r="DC353" s="27">
        <f>IF($O353&gt;=DC$1,$S353+$Y353,$Y353)</f>
        <v>987.84399999999994</v>
      </c>
      <c r="DD353" s="27">
        <f>IF($O353&gt;=DD$1,$S353+$Y353,$Y353)</f>
        <v>987.84399999999994</v>
      </c>
      <c r="DE353" s="27">
        <f>IF($O353&gt;=DE$1,$S353+$Y353,$Y353)</f>
        <v>987.84399999999994</v>
      </c>
      <c r="DF353" s="27">
        <f>IF($O353&gt;=DF$1,$S353+$Y353,$Y353)</f>
        <v>987.84399999999994</v>
      </c>
      <c r="DG353" s="27">
        <f>IF($O353&gt;=DG$1,$S353+$Y353,$Y353)</f>
        <v>987.84399999999994</v>
      </c>
      <c r="DH353" s="27">
        <f>IF($O353&gt;=DH$1,$S353+$Y353,$Y353)</f>
        <v>987.84399999999994</v>
      </c>
      <c r="DI353" s="27">
        <f>IF($O353&gt;=DI$1,$S353+$Y353,$Y353)</f>
        <v>987.84399999999994</v>
      </c>
      <c r="DJ353" s="27">
        <f>IF($O353&gt;=DJ$1,$S353+$Y353,$Y353)</f>
        <v>987.84399999999994</v>
      </c>
      <c r="DK353" s="27">
        <f>IF($O353&gt;=DK$1,$S353+$Y353,$Y353)</f>
        <v>987.84399999999994</v>
      </c>
      <c r="DL353" s="27">
        <f>IF($O353&gt;=DL$1,$S353+$Y353,$Y353)</f>
        <v>987.84399999999994</v>
      </c>
      <c r="DM353" s="27">
        <f>IF($O353&gt;=DM$1,$S353+$Y353,$Y353)</f>
        <v>987.84399999999994</v>
      </c>
      <c r="DN353" s="27">
        <f>IF($O353&gt;=DN$1,$S353+$Y353,$Y353)</f>
        <v>987.84399999999994</v>
      </c>
      <c r="DO353" s="27">
        <f>IF($O353&gt;=DO$1,$S353+$Y353,$Y353)</f>
        <v>987.84399999999994</v>
      </c>
      <c r="DP353" s="27">
        <f>IF($O353&gt;=DP$1,$S353+$Y353,$Y353)</f>
        <v>987.84399999999994</v>
      </c>
      <c r="DQ353" s="27">
        <f>IF($O353&gt;=DQ$1,$S353+$Y353,$Y353)</f>
        <v>987.84399999999994</v>
      </c>
      <c r="DR353" s="27">
        <f>IF($O353&gt;=DR$1,$S353+$Y353,$Y353)</f>
        <v>987.84399999999994</v>
      </c>
      <c r="DS353" s="27">
        <f>IF($O353&gt;=DS$1,$S353+$Y353,$Y353)</f>
        <v>987.84399999999994</v>
      </c>
      <c r="DT353" s="27">
        <f>IF($O353&gt;=DT$1,$S353+$Y353,$Y353)</f>
        <v>987.84399999999994</v>
      </c>
      <c r="DU353" s="27">
        <f>IF($O353&gt;=DU$1,$S353+$Y353,$Y353)</f>
        <v>987.84399999999994</v>
      </c>
      <c r="DV353" s="27">
        <f>IF($O353&gt;=DV$1,$S353+$Y353,$Y353)</f>
        <v>987.84399999999994</v>
      </c>
      <c r="DW353" s="27">
        <f>IF($O353&gt;=DW$1,$S353+$Y353,$Y353)</f>
        <v>987.84399999999994</v>
      </c>
      <c r="DX353" s="27">
        <f>IF($O353&gt;=DX$1,$S353+$Y353,$Y353)</f>
        <v>987.84399999999994</v>
      </c>
      <c r="DY353" s="27">
        <f>IF($O353&gt;=DY$1,$S353+$Y353,$Y353)</f>
        <v>987.84399999999994</v>
      </c>
      <c r="DZ353" s="27">
        <f>IF($O353&gt;=DZ$1,$S353+$Y353,$Y353)</f>
        <v>987.84399999999994</v>
      </c>
      <c r="EA353" s="27">
        <f>IF($O353&gt;=EA$1,$S353+$Y353,$Y353)</f>
        <v>987.84399999999994</v>
      </c>
      <c r="EB353" s="27">
        <f>IF($O353&gt;=EB$1,$S353+$Y353,$Y353)</f>
        <v>987.84399999999994</v>
      </c>
      <c r="EC353" s="27">
        <f>IF($O353&gt;=EC$1,$S353+$Y353,$Y353)</f>
        <v>987.84399999999994</v>
      </c>
      <c r="ED353" s="27">
        <f>IF($O353&gt;=ED$1,$S353+$Y353,$Y353)</f>
        <v>987.84399999999994</v>
      </c>
      <c r="EE353" s="27">
        <f>IF($O353&gt;=EE$1,$S353+$Y353,$Y353)</f>
        <v>987.84399999999994</v>
      </c>
      <c r="EF353" s="27">
        <f>IF($O353&gt;=EF$1,$S353+$Y353,$Y353)</f>
        <v>987.84399999999994</v>
      </c>
      <c r="EG353" s="27">
        <f>IF($O353&gt;=EG$1,$S353+$Y353,$Y353)</f>
        <v>987.84399999999994</v>
      </c>
      <c r="EH353" s="27">
        <f>IF($O353&gt;=EH$1,$S353+$Y353,$Y353)</f>
        <v>987.84399999999994</v>
      </c>
      <c r="EI353" s="27">
        <f>IF($O353&gt;=EI$1,$S353+$Y353,$Y353)</f>
        <v>987.84399999999994</v>
      </c>
      <c r="EJ353" s="27">
        <f>IF($O353&gt;=EJ$1,$S353+$Y353,$Y353)</f>
        <v>987.84399999999994</v>
      </c>
      <c r="EK353" s="27">
        <f>IF($O353&gt;=EK$1,$S353+$Y353,$Y353)</f>
        <v>987.84399999999994</v>
      </c>
      <c r="EL353" s="27">
        <f>IF($O353&gt;=EL$1,$S353+$Y353,$Y353)</f>
        <v>987.84399999999994</v>
      </c>
      <c r="EM353" s="27">
        <f>IF($O353&gt;=EM$1,$S353+$Y353,$Y353)</f>
        <v>987.84399999999994</v>
      </c>
      <c r="EN353" s="27">
        <f>IF($O353&gt;=EN$1,$S353+$Y353,$Y353)</f>
        <v>987.84399999999994</v>
      </c>
      <c r="EO353" s="27">
        <f>IF($O353&gt;=EO$1,$S353+$Y353,$Y353)</f>
        <v>987.84399999999994</v>
      </c>
      <c r="EP353" s="27">
        <f>IF($O353&gt;=EP$1,$S353+$Y353,$Y353)</f>
        <v>987.84399999999994</v>
      </c>
      <c r="EQ353" s="27">
        <f>IF($O353&gt;=EQ$1,$S353+$Y353,$Y353)</f>
        <v>987.84399999999994</v>
      </c>
      <c r="ER353" s="27">
        <f>IF($O353&gt;=ER$1,$S353+$Y353,$Y353)</f>
        <v>987.84399999999994</v>
      </c>
      <c r="ES353" s="27">
        <f>IF($O353&gt;=ES$1,$S353+$Y353,$Y353)</f>
        <v>987.84399999999994</v>
      </c>
      <c r="ET353" s="27">
        <f>IF($O353&gt;=ET$1,$S353+$Y353,$Y353)</f>
        <v>987.84399999999994</v>
      </c>
      <c r="EU353" s="27">
        <f>IF($O353&gt;=EU$1,$S353+$Y353,$Y353)</f>
        <v>987.84399999999994</v>
      </c>
      <c r="EV353" s="27">
        <f>IF($O353&gt;=EV$1,$S353,0)</f>
        <v>987.84399999999994</v>
      </c>
      <c r="EW353" s="27">
        <f>IF($O353&gt;=EW$1,$S353,0)</f>
        <v>987.84399999999994</v>
      </c>
      <c r="EX353" s="27">
        <f>IF($O353&gt;=EX$1,$S353,0)</f>
        <v>987.84399999999994</v>
      </c>
      <c r="EY353" s="27">
        <f>IF($O353&gt;=EY$1,$S353,0)</f>
        <v>987.84399999999994</v>
      </c>
      <c r="EZ353" s="27">
        <f>IF($O353&gt;=EZ$1,$S353,0)</f>
        <v>987.84399999999994</v>
      </c>
      <c r="FA353" s="27">
        <f>IF($O353&gt;=FA$1,$S353,0)</f>
        <v>987.84399999999994</v>
      </c>
      <c r="FB353" s="27">
        <f>IF($O353&gt;=FB$1,$S353,0)</f>
        <v>987.84399999999994</v>
      </c>
      <c r="FC353" s="27">
        <f>IF($O353&gt;=FC$1,$S353,0)</f>
        <v>987.84399999999994</v>
      </c>
      <c r="FD353" s="27">
        <f>IF($O353&gt;=FD$1,$S353,0)</f>
        <v>987.84399999999994</v>
      </c>
      <c r="FE353" s="27">
        <f>IF($O353&gt;=FE$1,$S353,0)</f>
        <v>987.84399999999994</v>
      </c>
      <c r="FF353" s="27">
        <f>IF($O353&gt;=FF$1,$S353,0)</f>
        <v>987.84399999999994</v>
      </c>
      <c r="FG353" s="27">
        <f>IF($O353&gt;=FG$1,$S353,0)</f>
        <v>987.84399999999994</v>
      </c>
      <c r="FH353" s="27">
        <f>IF($O353&gt;=FH$1,$S353,0)</f>
        <v>987.84399999999994</v>
      </c>
      <c r="FI353" s="27">
        <f>IF($O353&gt;=FI$1,$S353,0)</f>
        <v>987.84399999999994</v>
      </c>
      <c r="FJ353" s="27">
        <f>IF($O353&gt;=FJ$1,$S353,0)</f>
        <v>987.84399999999994</v>
      </c>
      <c r="FK353" s="27">
        <f>IF($O353&gt;=FK$1,$S353,0)</f>
        <v>987.84399999999994</v>
      </c>
      <c r="FL353" s="27">
        <f>IF($O353&gt;=FL$1,$S353,0)</f>
        <v>987.84399999999994</v>
      </c>
      <c r="FM353" s="27">
        <f>IF($O353&gt;=FM$1,$S353,0)</f>
        <v>987.84399999999994</v>
      </c>
      <c r="FN353" s="27">
        <f>IF($O353&gt;=FN$1,$S353,0)</f>
        <v>987.84399999999994</v>
      </c>
      <c r="FO353" s="27">
        <f>IF($O353&gt;=FO$1,$S353,0)</f>
        <v>987.84399999999994</v>
      </c>
      <c r="FP353" s="27">
        <f>IF($O353&gt;=FP$1,$S353,0)</f>
        <v>987.84399999999994</v>
      </c>
      <c r="FQ353" s="27">
        <f>IF($O353&gt;=FQ$1,$S353,0)</f>
        <v>987.84399999999994</v>
      </c>
      <c r="FR353" s="27">
        <f>IF($O353&gt;=FR$1,$S353,0)</f>
        <v>987.84399999999994</v>
      </c>
      <c r="FS353" s="27">
        <f>IF($O353&gt;=FS$1,$S353,0)</f>
        <v>987.84399999999994</v>
      </c>
      <c r="FT353" s="27">
        <f>IF($O353&gt;=FT$1,$S353,0)</f>
        <v>987.84399999999994</v>
      </c>
      <c r="FU353" s="27">
        <f>IF($O353&gt;=FU$1,$S353,0)</f>
        <v>987.84399999999994</v>
      </c>
      <c r="FV353" s="27">
        <f>IF($O353&gt;=FV$1,$S353,0)</f>
        <v>987.84399999999994</v>
      </c>
      <c r="FW353" s="27">
        <f>IF($O353&gt;=FW$1,$S353,0)</f>
        <v>987.84399999999994</v>
      </c>
      <c r="FX353" s="27">
        <f>IF($O353&gt;=FX$1,$S353,0)</f>
        <v>987.84399999999994</v>
      </c>
      <c r="FY353" s="27">
        <f>IF($O353&gt;=FY$1,$S353,0)</f>
        <v>987.84399999999994</v>
      </c>
      <c r="FZ353" s="27">
        <f>IF($O353&gt;=FZ$1,$S353,0)</f>
        <v>987.84399999999994</v>
      </c>
      <c r="GA353" s="27">
        <f>IF($O353&gt;=GA$1,$S353,0)</f>
        <v>987.84399999999994</v>
      </c>
      <c r="GB353" s="27">
        <f>IF($O353&gt;=GB$1,$S353,0)</f>
        <v>987.84399999999994</v>
      </c>
      <c r="GC353" s="27">
        <f>IF($O353&gt;=GC$1,$S353,0)</f>
        <v>987.84399999999994</v>
      </c>
      <c r="GD353" s="27">
        <f>IF($O353&gt;=GD$1,$S353,0)</f>
        <v>987.84399999999994</v>
      </c>
      <c r="GE353" s="27">
        <f>IF($O353&gt;=GE$1,$S353,0)</f>
        <v>987.84399999999994</v>
      </c>
      <c r="GF353" s="27">
        <f>IF($O353&gt;=GF$1,$S353,0)</f>
        <v>987.84399999999994</v>
      </c>
      <c r="GG353" s="27">
        <f>IF($O353&gt;=GG$1,$S353,0)</f>
        <v>987.84399999999994</v>
      </c>
      <c r="GH353" s="27">
        <f>IF($O353&gt;=GH$1,$S353,0)</f>
        <v>987.84399999999994</v>
      </c>
      <c r="GI353" s="27">
        <f>IF($O353&gt;=GI$1,$S353,0)</f>
        <v>987.84399999999994</v>
      </c>
      <c r="GJ353" s="27">
        <f>IF($O353&gt;=GJ$1,$S353,0)</f>
        <v>987.84399999999994</v>
      </c>
      <c r="GK353" s="27">
        <f>IF($O353&gt;=GK$1,$S353,0)</f>
        <v>987.84399999999994</v>
      </c>
      <c r="GL353" s="27">
        <f>IF($O353&gt;=GL$1,$S353,0)</f>
        <v>987.84399999999994</v>
      </c>
      <c r="GM353" s="27">
        <f>IF($O353&gt;=GM$1,$S353,0)</f>
        <v>987.84399999999994</v>
      </c>
      <c r="GN353" s="27">
        <f>IF($O353&gt;=GN$1,$S353,0)</f>
        <v>987.84399999999994</v>
      </c>
      <c r="GO353" s="27">
        <f>IF($O353&gt;=GO$1,$S353,0)</f>
        <v>987.84399999999994</v>
      </c>
      <c r="GP353" s="27">
        <f>IF($O353&gt;=GP$1,$S353,0)</f>
        <v>987.84399999999994</v>
      </c>
      <c r="GQ353" s="27">
        <f>IF($O353&gt;=GQ$1,$S353,0)</f>
        <v>987.84399999999994</v>
      </c>
      <c r="GR353" s="27">
        <f>IF($O353&gt;=GR$1,$S353,0)</f>
        <v>987.84399999999994</v>
      </c>
      <c r="GS353" s="27">
        <f>IF($O353&gt;=GS$1,$S353,0)</f>
        <v>987.84399999999994</v>
      </c>
      <c r="GT353" s="27">
        <f>IF($O353&gt;=GT$1,$S353,0)</f>
        <v>987.84399999999994</v>
      </c>
      <c r="GU353" s="27">
        <f>IF($O353&gt;=GU$1,$S353,0)</f>
        <v>987.84399999999994</v>
      </c>
      <c r="GV353" s="27">
        <f>IF($O353&gt;=GV$1,$S353,0)</f>
        <v>987.84399999999994</v>
      </c>
      <c r="GW353" s="27">
        <f>IF($O353&gt;=GW$1,$S353,0)</f>
        <v>987.84399999999994</v>
      </c>
      <c r="GX353" s="27">
        <f>IF($O353&gt;=GX$1,$S353,0)</f>
        <v>987.84399999999994</v>
      </c>
      <c r="GY353" s="27">
        <f>IF($O353&gt;=GY$1,$S353,0)</f>
        <v>987.84399999999994</v>
      </c>
      <c r="GZ353" s="27">
        <f>IF($O353&gt;=GZ$1,$S353,0)</f>
        <v>987.84399999999994</v>
      </c>
      <c r="HA353" s="27">
        <f>IF($O353&gt;=HA$1,$S353,0)</f>
        <v>987.84399999999994</v>
      </c>
      <c r="HB353" s="27">
        <f>IF($O353&gt;=HB$1,$S353,0)</f>
        <v>987.84399999999994</v>
      </c>
      <c r="HC353" s="27">
        <f>IF($O353&gt;=HC$1,$S353,0)</f>
        <v>987.84399999999994</v>
      </c>
    </row>
    <row r="354" spans="1:211">
      <c r="A354" s="3">
        <v>100331</v>
      </c>
      <c r="B354" s="3" t="s">
        <v>150</v>
      </c>
      <c r="C354" s="3" t="s">
        <v>107</v>
      </c>
      <c r="D354" s="3">
        <v>52</v>
      </c>
      <c r="E354" s="4">
        <v>37643</v>
      </c>
      <c r="F354" s="5">
        <v>15.419178082191781</v>
      </c>
      <c r="G354" s="3" t="s">
        <v>99</v>
      </c>
      <c r="H354" s="4">
        <v>24108</v>
      </c>
      <c r="I354" s="9" t="s">
        <v>826</v>
      </c>
      <c r="J354" s="5">
        <v>1716</v>
      </c>
      <c r="K354" s="31">
        <v>338</v>
      </c>
      <c r="L354" s="32">
        <v>15</v>
      </c>
      <c r="M354" s="33">
        <f>VLOOKUP(L354,FIND,3,TRUE)</f>
        <v>1.1000000000000001</v>
      </c>
      <c r="N354" s="32">
        <f>IF(L354&gt;30,180,VLOOKUP(L354,TEMPO,2,FALSE))</f>
        <v>90</v>
      </c>
      <c r="O354" s="32">
        <f>IF(R354&gt;0,4,N354)</f>
        <v>90</v>
      </c>
      <c r="P354" s="96">
        <f>J354*M354*L354</f>
        <v>28314.000000000004</v>
      </c>
      <c r="Q354" s="96">
        <f>10934.45*2</f>
        <v>21868.9</v>
      </c>
      <c r="R354" s="96">
        <f>IF(P354&lt;=Q354,P354/4,0)</f>
        <v>0</v>
      </c>
      <c r="S354" s="5">
        <f>IF(P354&gt;=Q354,P354/N354,0)</f>
        <v>314.60000000000002</v>
      </c>
      <c r="T354" s="3"/>
      <c r="U354" s="3">
        <f>IF(T354="",1,0)</f>
        <v>1</v>
      </c>
      <c r="V354" s="3">
        <v>623</v>
      </c>
      <c r="W354" s="5">
        <v>0</v>
      </c>
      <c r="X354" s="5">
        <v>203.3</v>
      </c>
      <c r="Y354" s="5">
        <f>X354*W354</f>
        <v>0</v>
      </c>
      <c r="Z354" s="5">
        <v>400</v>
      </c>
      <c r="AA354" s="5">
        <f>S354+Y354+Z354</f>
        <v>714.6</v>
      </c>
      <c r="AB354" s="39">
        <f>(J354/12+J354/12*1.3333333333+450/12+J354/30*6/12+J354)*1.3+Y354+Z354+153.9</f>
        <v>3304.3966666604697</v>
      </c>
      <c r="AC354" s="39" t="s">
        <v>107</v>
      </c>
      <c r="AD354" s="39">
        <f>J354*1.3+400+153.9</f>
        <v>2784.7000000000003</v>
      </c>
      <c r="AE354" s="39">
        <f>SUMIFS('CUSTO MENSAL FUNC NOVO'!H:H,'CUSTO MENSAL FUNC NOVO'!A:A,'VALORES MENSAIS'!AC354)</f>
        <v>3348.9422500000001</v>
      </c>
      <c r="AF354" s="27">
        <f>IF($R354&gt;0,$R354,$S354)+$Y354+$Z354</f>
        <v>714.6</v>
      </c>
      <c r="AG354" s="27">
        <f>IF($R354&gt;0,$R354,$S354)+$Y354+$Z354</f>
        <v>714.6</v>
      </c>
      <c r="AH354" s="27">
        <f>IF($R354&gt;0,$R354,$S354)+$Y354+$Z354</f>
        <v>714.6</v>
      </c>
      <c r="AI354" s="27">
        <f>IF($R354&gt;0,$R354,$S354)+$Y354+$Z354</f>
        <v>714.6</v>
      </c>
      <c r="AJ354" s="27">
        <f>IF($O354&gt;=AJ$1,$S354+$Y354+$Z354,$Y354+$Z354)</f>
        <v>714.6</v>
      </c>
      <c r="AK354" s="27">
        <f>IF($O354&gt;=AK$1,$S354+$Y354+$Z354,$Y354+$Z354)</f>
        <v>714.6</v>
      </c>
      <c r="AL354" s="27">
        <f>IF($O354&gt;=AL$1,$S354+$Y354+$Z354,$Y354+$Z354)</f>
        <v>714.6</v>
      </c>
      <c r="AM354" s="27">
        <f>IF($O354&gt;=AM$1,$S354+$Y354+$Z354,$Y354+$Z354)</f>
        <v>714.6</v>
      </c>
      <c r="AN354" s="27">
        <f>IF($O354&gt;=AN$1,$S354+$Y354+$Z354,$Y354+$Z354)</f>
        <v>714.6</v>
      </c>
      <c r="AO354" s="27">
        <f>IF($O354&gt;=AO$1,$S354+$Y354+$Z354,$Y354+$Z354)</f>
        <v>714.6</v>
      </c>
      <c r="AP354" s="27">
        <f>IF($O354&gt;=AP$1,$S354+$Y354+$Z354,$Y354+$Z354)</f>
        <v>714.6</v>
      </c>
      <c r="AQ354" s="27">
        <f>IF($O354&gt;=AQ$1,$S354+$Y354+$Z354,$Y354+$Z354)</f>
        <v>714.6</v>
      </c>
      <c r="AR354" s="27">
        <f>IF($O354&gt;=AR$1,$S354+$Y354+$Z354,$Y354+$Z354)</f>
        <v>714.6</v>
      </c>
      <c r="AS354" s="27">
        <f>IF($O354&gt;=AS$1,$S354+$Y354+$Z354,$Y354+$Z354)</f>
        <v>714.6</v>
      </c>
      <c r="AT354" s="27">
        <f>IF($O354&gt;=AT$1,$S354+$Y354+$Z354,$Y354+$Z354)</f>
        <v>714.6</v>
      </c>
      <c r="AU354" s="27">
        <f>IF($O354&gt;=AU$1,$S354+$Y354+$Z354,$Y354+$Z354)</f>
        <v>714.6</v>
      </c>
      <c r="AV354" s="27">
        <f>IF($O354&gt;=AV$1,$S354+$Y354+$Z354,$Y354+$Z354)</f>
        <v>714.6</v>
      </c>
      <c r="AW354" s="27">
        <f>IF($O354&gt;=AW$1,$S354+$Y354+$Z354,$Y354+$Z354)</f>
        <v>714.6</v>
      </c>
      <c r="AX354" s="27">
        <f>IF($O354&gt;=AX$1,$S354+$Y354+$Z354,$Y354+$Z354)</f>
        <v>714.6</v>
      </c>
      <c r="AY354" s="27">
        <f>IF($O354&gt;=AY$1,$S354+$Y354+$Z354,$Y354+$Z354)</f>
        <v>714.6</v>
      </c>
      <c r="AZ354" s="27">
        <f>IF($O354&gt;=AZ$1,$S354+$Y354+$Z354,$Y354+$Z354)</f>
        <v>714.6</v>
      </c>
      <c r="BA354" s="27">
        <f>IF($O354&gt;=BA$1,$S354+$Y354+$Z354,$Y354+$Z354)</f>
        <v>714.6</v>
      </c>
      <c r="BB354" s="27">
        <f>IF($O354&gt;=BB$1,$S354+$Y354+$Z354,$Y354+$Z354)</f>
        <v>714.6</v>
      </c>
      <c r="BC354" s="27">
        <f>IF($O354&gt;=BC$1,$S354+$Y354+$Z354,$Y354+$Z354)</f>
        <v>714.6</v>
      </c>
      <c r="BD354" s="27">
        <f>IF($O354&gt;=BD$1,$S354+$Y354+$Z354,$Y354+$Z354)</f>
        <v>714.6</v>
      </c>
      <c r="BE354" s="27">
        <f>IF($O354&gt;=BE$1,$S354+$Y354+$Z354,$Y354+$Z354)</f>
        <v>714.6</v>
      </c>
      <c r="BF354" s="27">
        <f>IF($O354&gt;=BF$1,$S354+$Y354+$Z354,$Y354+$Z354)</f>
        <v>714.6</v>
      </c>
      <c r="BG354" s="27">
        <f>IF($O354&gt;=BG$1,$S354+$Y354+$Z354,$Y354+$Z354)</f>
        <v>714.6</v>
      </c>
      <c r="BH354" s="27">
        <f>IF($O354&gt;=BH$1,$S354+$Y354+$Z354,$Y354+$Z354)</f>
        <v>714.6</v>
      </c>
      <c r="BI354" s="27">
        <f>IF($O354&gt;=BI$1,$S354+$Y354+$Z354,$Y354+$Z354)</f>
        <v>714.6</v>
      </c>
      <c r="BJ354" s="27">
        <f>IF($O354&gt;=BJ$1,$S354+$Y354+$Z354,$Y354+$Z354)</f>
        <v>714.6</v>
      </c>
      <c r="BK354" s="27">
        <f>IF($O354&gt;=BK$1,$S354+$Y354+$Z354,$Y354+$Z354)</f>
        <v>714.6</v>
      </c>
      <c r="BL354" s="27">
        <f>IF($O354&gt;=BL$1,$S354+$Y354+$Z354,$Y354+$Z354)</f>
        <v>714.6</v>
      </c>
      <c r="BM354" s="27">
        <f>IF($O354&gt;=BM$1,$S354+$Y354+$Z354,$Y354+$Z354)</f>
        <v>714.6</v>
      </c>
      <c r="BN354" s="27">
        <f>IF($O354&gt;=BN$1,$S354+$Y354+$Z354,$Y354+$Z354)</f>
        <v>714.6</v>
      </c>
      <c r="BO354" s="27">
        <f>IF($O354&gt;=BO$1,$S354+$Y354+$Z354,$Y354+$Z354)</f>
        <v>714.6</v>
      </c>
      <c r="BP354" s="27">
        <f>IF($O354&gt;=BP$1,$S354+$Y354+$Z354,$Y354+$Z354)</f>
        <v>714.6</v>
      </c>
      <c r="BQ354" s="27">
        <f>IF($O354&gt;=BQ$1,$S354+$Y354+$Z354,$Y354+$Z354)</f>
        <v>714.6</v>
      </c>
      <c r="BR354" s="27">
        <f>IF($O354&gt;=BR$1,$S354+$Y354+$Z354,$Y354+$Z354)</f>
        <v>714.6</v>
      </c>
      <c r="BS354" s="27">
        <f>IF($O354&gt;=BS$1,$S354+$Y354+$Z354,$Y354+$Z354)</f>
        <v>714.6</v>
      </c>
      <c r="BT354" s="27">
        <f>IF($O354&gt;=BT$1,$S354+$Y354+$Z354,$Y354+$Z354)</f>
        <v>714.6</v>
      </c>
      <c r="BU354" s="27">
        <f>IF($O354&gt;=BU$1,$S354+$Y354+$Z354,$Y354+$Z354)</f>
        <v>714.6</v>
      </c>
      <c r="BV354" s="27">
        <f>IF($O354&gt;=BV$1,$S354+$Y354+$Z354,$Y354+$Z354)</f>
        <v>714.6</v>
      </c>
      <c r="BW354" s="27">
        <f>IF($O354&gt;=BW$1,$S354+$Y354+$Z354,$Y354+$Z354)</f>
        <v>714.6</v>
      </c>
      <c r="BX354" s="27">
        <f>IF($O354&gt;=BX$1,$S354+$Y354+$Z354,$Y354+$Z354)</f>
        <v>714.6</v>
      </c>
      <c r="BY354" s="27">
        <f>IF($O354&gt;=BY$1,$S354+$Y354+$Z354,$Y354+$Z354)</f>
        <v>714.6</v>
      </c>
      <c r="BZ354" s="27">
        <f>IF($O354&gt;=BZ$1,$S354+$Y354+$Z354,$Y354+$Z354)</f>
        <v>714.6</v>
      </c>
      <c r="CA354" s="27">
        <f>IF($O354&gt;=CA$1,$S354+$Y354+$Z354,$Y354+$Z354)</f>
        <v>714.6</v>
      </c>
      <c r="CB354" s="27">
        <f>IF($O354&gt;=CB$1,$S354+$Y354+$Z354,$Y354+$Z354)</f>
        <v>714.6</v>
      </c>
      <c r="CC354" s="27">
        <f>IF($O354&gt;=CC$1,$S354+$Y354+$Z354,$Y354+$Z354)</f>
        <v>714.6</v>
      </c>
      <c r="CD354" s="27">
        <f>IF($O354&gt;=CD$1,$S354+$Y354+$Z354,$Y354+$Z354)</f>
        <v>714.6</v>
      </c>
      <c r="CE354" s="27">
        <f>IF($O354&gt;=CE$1,$S354+$Y354+$Z354,$Y354+$Z354)</f>
        <v>714.6</v>
      </c>
      <c r="CF354" s="27">
        <f>IF($O354&gt;=CF$1,$S354+$Y354+$Z354,$Y354+$Z354)</f>
        <v>714.6</v>
      </c>
      <c r="CG354" s="27">
        <f>IF($O354&gt;=CG$1,$S354+$Y354+$Z354,$Y354+$Z354)</f>
        <v>714.6</v>
      </c>
      <c r="CH354" s="27">
        <f>IF($O354&gt;=CH$1,$S354+$Y354+$Z354,$Y354+$Z354)</f>
        <v>714.6</v>
      </c>
      <c r="CI354" s="27">
        <f>IF($O354&gt;=CI$1,$S354+$Y354+$Z354,$Y354+$Z354)</f>
        <v>714.6</v>
      </c>
      <c r="CJ354" s="27">
        <f>IF($O354&gt;=CJ$1,$S354+$Y354+$Z354,$Y354+$Z354)</f>
        <v>714.6</v>
      </c>
      <c r="CK354" s="27">
        <f>IF($O354&gt;=CK$1,$S354+$Y354+$Z354,$Y354+$Z354)</f>
        <v>714.6</v>
      </c>
      <c r="CL354" s="27">
        <f>IF($O354&gt;=CL$1,$S354+$Y354+$Z354,$Y354+$Z354)</f>
        <v>714.6</v>
      </c>
      <c r="CM354" s="27">
        <f>IF($O354&gt;=CM$1,$S354+$Y354+$Z354,$Y354+$Z354)</f>
        <v>714.6</v>
      </c>
      <c r="CN354" s="27">
        <f>IF($O354&gt;=CN$1,$S354+$Y354,$Y354)</f>
        <v>314.60000000000002</v>
      </c>
      <c r="CO354" s="27">
        <f>IF($O354&gt;=CO$1,$S354+$Y354,$Y354)</f>
        <v>314.60000000000002</v>
      </c>
      <c r="CP354" s="27">
        <f>IF($O354&gt;=CP$1,$S354+$Y354,$Y354)</f>
        <v>314.60000000000002</v>
      </c>
      <c r="CQ354" s="27">
        <f>IF($O354&gt;=CQ$1,$S354+$Y354,$Y354)</f>
        <v>314.60000000000002</v>
      </c>
      <c r="CR354" s="27">
        <f>IF($O354&gt;=CR$1,$S354+$Y354,$Y354)</f>
        <v>314.60000000000002</v>
      </c>
      <c r="CS354" s="27">
        <f>IF($O354&gt;=CS$1,$S354+$Y354,$Y354)</f>
        <v>314.60000000000002</v>
      </c>
      <c r="CT354" s="27">
        <f>IF($O354&gt;=CT$1,$S354+$Y354,$Y354)</f>
        <v>314.60000000000002</v>
      </c>
      <c r="CU354" s="27">
        <f>IF($O354&gt;=CU$1,$S354+$Y354,$Y354)</f>
        <v>314.60000000000002</v>
      </c>
      <c r="CV354" s="27">
        <f>IF($O354&gt;=CV$1,$S354+$Y354,$Y354)</f>
        <v>314.60000000000002</v>
      </c>
      <c r="CW354" s="27">
        <f>IF($O354&gt;=CW$1,$S354+$Y354,$Y354)</f>
        <v>314.60000000000002</v>
      </c>
      <c r="CX354" s="27">
        <f>IF($O354&gt;=CX$1,$S354+$Y354,$Y354)</f>
        <v>314.60000000000002</v>
      </c>
      <c r="CY354" s="27">
        <f>IF($O354&gt;=CY$1,$S354+$Y354,$Y354)</f>
        <v>314.60000000000002</v>
      </c>
      <c r="CZ354" s="27">
        <f>IF($O354&gt;=CZ$1,$S354+$Y354,$Y354)</f>
        <v>314.60000000000002</v>
      </c>
      <c r="DA354" s="27">
        <f>IF($O354&gt;=DA$1,$S354+$Y354,$Y354)</f>
        <v>314.60000000000002</v>
      </c>
      <c r="DB354" s="27">
        <f>IF($O354&gt;=DB$1,$S354+$Y354,$Y354)</f>
        <v>314.60000000000002</v>
      </c>
      <c r="DC354" s="27">
        <f>IF($O354&gt;=DC$1,$S354+$Y354,$Y354)</f>
        <v>314.60000000000002</v>
      </c>
      <c r="DD354" s="27">
        <f>IF($O354&gt;=DD$1,$S354+$Y354,$Y354)</f>
        <v>314.60000000000002</v>
      </c>
      <c r="DE354" s="27">
        <f>IF($O354&gt;=DE$1,$S354+$Y354,$Y354)</f>
        <v>314.60000000000002</v>
      </c>
      <c r="DF354" s="27">
        <f>IF($O354&gt;=DF$1,$S354+$Y354,$Y354)</f>
        <v>314.60000000000002</v>
      </c>
      <c r="DG354" s="27">
        <f>IF($O354&gt;=DG$1,$S354+$Y354,$Y354)</f>
        <v>314.60000000000002</v>
      </c>
      <c r="DH354" s="27">
        <f>IF($O354&gt;=DH$1,$S354+$Y354,$Y354)</f>
        <v>314.60000000000002</v>
      </c>
      <c r="DI354" s="27">
        <f>IF($O354&gt;=DI$1,$S354+$Y354,$Y354)</f>
        <v>314.60000000000002</v>
      </c>
      <c r="DJ354" s="27">
        <f>IF($O354&gt;=DJ$1,$S354+$Y354,$Y354)</f>
        <v>314.60000000000002</v>
      </c>
      <c r="DK354" s="27">
        <f>IF($O354&gt;=DK$1,$S354+$Y354,$Y354)</f>
        <v>314.60000000000002</v>
      </c>
      <c r="DL354" s="27">
        <f>IF($O354&gt;=DL$1,$S354+$Y354,$Y354)</f>
        <v>314.60000000000002</v>
      </c>
      <c r="DM354" s="27">
        <f>IF($O354&gt;=DM$1,$S354+$Y354,$Y354)</f>
        <v>314.60000000000002</v>
      </c>
      <c r="DN354" s="27">
        <f>IF($O354&gt;=DN$1,$S354+$Y354,$Y354)</f>
        <v>314.60000000000002</v>
      </c>
      <c r="DO354" s="27">
        <f>IF($O354&gt;=DO$1,$S354+$Y354,$Y354)</f>
        <v>314.60000000000002</v>
      </c>
      <c r="DP354" s="27">
        <f>IF($O354&gt;=DP$1,$S354+$Y354,$Y354)</f>
        <v>314.60000000000002</v>
      </c>
      <c r="DQ354" s="27">
        <f>IF($O354&gt;=DQ$1,$S354+$Y354,$Y354)</f>
        <v>314.60000000000002</v>
      </c>
      <c r="DR354" s="27">
        <f>IF($O354&gt;=DR$1,$S354+$Y354,$Y354)</f>
        <v>0</v>
      </c>
      <c r="DS354" s="27">
        <f>IF($O354&gt;=DS$1,$S354+$Y354,$Y354)</f>
        <v>0</v>
      </c>
      <c r="DT354" s="27">
        <f>IF($O354&gt;=DT$1,$S354+$Y354,$Y354)</f>
        <v>0</v>
      </c>
      <c r="DU354" s="27">
        <f>IF($O354&gt;=DU$1,$S354+$Y354,$Y354)</f>
        <v>0</v>
      </c>
      <c r="DV354" s="27">
        <f>IF($O354&gt;=DV$1,$S354+$Y354,$Y354)</f>
        <v>0</v>
      </c>
      <c r="DW354" s="27">
        <f>IF($O354&gt;=DW$1,$S354+$Y354,$Y354)</f>
        <v>0</v>
      </c>
      <c r="DX354" s="27">
        <f>IF($O354&gt;=DX$1,$S354+$Y354,$Y354)</f>
        <v>0</v>
      </c>
      <c r="DY354" s="27">
        <f>IF($O354&gt;=DY$1,$S354+$Y354,$Y354)</f>
        <v>0</v>
      </c>
      <c r="DZ354" s="27">
        <f>IF($O354&gt;=DZ$1,$S354+$Y354,$Y354)</f>
        <v>0</v>
      </c>
      <c r="EA354" s="27">
        <f>IF($O354&gt;=EA$1,$S354+$Y354,$Y354)</f>
        <v>0</v>
      </c>
      <c r="EB354" s="27">
        <f>IF($O354&gt;=EB$1,$S354+$Y354,$Y354)</f>
        <v>0</v>
      </c>
      <c r="EC354" s="27">
        <f>IF($O354&gt;=EC$1,$S354+$Y354,$Y354)</f>
        <v>0</v>
      </c>
      <c r="ED354" s="27">
        <f>IF($O354&gt;=ED$1,$S354+$Y354,$Y354)</f>
        <v>0</v>
      </c>
      <c r="EE354" s="27">
        <f>IF($O354&gt;=EE$1,$S354+$Y354,$Y354)</f>
        <v>0</v>
      </c>
      <c r="EF354" s="27">
        <f>IF($O354&gt;=EF$1,$S354+$Y354,$Y354)</f>
        <v>0</v>
      </c>
      <c r="EG354" s="27">
        <f>IF($O354&gt;=EG$1,$S354+$Y354,$Y354)</f>
        <v>0</v>
      </c>
      <c r="EH354" s="27">
        <f>IF($O354&gt;=EH$1,$S354+$Y354,$Y354)</f>
        <v>0</v>
      </c>
      <c r="EI354" s="27">
        <f>IF($O354&gt;=EI$1,$S354+$Y354,$Y354)</f>
        <v>0</v>
      </c>
      <c r="EJ354" s="27">
        <f>IF($O354&gt;=EJ$1,$S354+$Y354,$Y354)</f>
        <v>0</v>
      </c>
      <c r="EK354" s="27">
        <f>IF($O354&gt;=EK$1,$S354+$Y354,$Y354)</f>
        <v>0</v>
      </c>
      <c r="EL354" s="27">
        <f>IF($O354&gt;=EL$1,$S354+$Y354,$Y354)</f>
        <v>0</v>
      </c>
      <c r="EM354" s="27">
        <f>IF($O354&gt;=EM$1,$S354+$Y354,$Y354)</f>
        <v>0</v>
      </c>
      <c r="EN354" s="27">
        <f>IF($O354&gt;=EN$1,$S354+$Y354,$Y354)</f>
        <v>0</v>
      </c>
      <c r="EO354" s="27">
        <f>IF($O354&gt;=EO$1,$S354+$Y354,$Y354)</f>
        <v>0</v>
      </c>
      <c r="EP354" s="27">
        <f>IF($O354&gt;=EP$1,$S354+$Y354,$Y354)</f>
        <v>0</v>
      </c>
      <c r="EQ354" s="27">
        <f>IF($O354&gt;=EQ$1,$S354+$Y354,$Y354)</f>
        <v>0</v>
      </c>
      <c r="ER354" s="27">
        <f>IF($O354&gt;=ER$1,$S354+$Y354,$Y354)</f>
        <v>0</v>
      </c>
      <c r="ES354" s="27">
        <f>IF($O354&gt;=ES$1,$S354+$Y354,$Y354)</f>
        <v>0</v>
      </c>
      <c r="ET354" s="27">
        <f>IF($O354&gt;=ET$1,$S354+$Y354,$Y354)</f>
        <v>0</v>
      </c>
      <c r="EU354" s="27">
        <f>IF($O354&gt;=EU$1,$S354+$Y354,$Y354)</f>
        <v>0</v>
      </c>
      <c r="EV354" s="27">
        <f>IF($O354&gt;=EV$1,$S354,0)</f>
        <v>0</v>
      </c>
      <c r="EW354" s="27">
        <f>IF($O354&gt;=EW$1,$S354,0)</f>
        <v>0</v>
      </c>
      <c r="EX354" s="27">
        <f>IF($O354&gt;=EX$1,$S354,0)</f>
        <v>0</v>
      </c>
      <c r="EY354" s="27">
        <f>IF($O354&gt;=EY$1,$S354,0)</f>
        <v>0</v>
      </c>
      <c r="EZ354" s="27">
        <f>IF($O354&gt;=EZ$1,$S354,0)</f>
        <v>0</v>
      </c>
      <c r="FA354" s="27">
        <f>IF($O354&gt;=FA$1,$S354,0)</f>
        <v>0</v>
      </c>
      <c r="FB354" s="27">
        <f>IF($O354&gt;=FB$1,$S354,0)</f>
        <v>0</v>
      </c>
      <c r="FC354" s="27">
        <f>IF($O354&gt;=FC$1,$S354,0)</f>
        <v>0</v>
      </c>
      <c r="FD354" s="27">
        <f>IF($O354&gt;=FD$1,$S354,0)</f>
        <v>0</v>
      </c>
      <c r="FE354" s="27">
        <f>IF($O354&gt;=FE$1,$S354,0)</f>
        <v>0</v>
      </c>
      <c r="FF354" s="27">
        <f>IF($O354&gt;=FF$1,$S354,0)</f>
        <v>0</v>
      </c>
      <c r="FG354" s="27">
        <f>IF($O354&gt;=FG$1,$S354,0)</f>
        <v>0</v>
      </c>
      <c r="FH354" s="27">
        <f>IF($O354&gt;=FH$1,$S354,0)</f>
        <v>0</v>
      </c>
      <c r="FI354" s="27">
        <f>IF($O354&gt;=FI$1,$S354,0)</f>
        <v>0</v>
      </c>
      <c r="FJ354" s="27">
        <f>IF($O354&gt;=FJ$1,$S354,0)</f>
        <v>0</v>
      </c>
      <c r="FK354" s="27">
        <f>IF($O354&gt;=FK$1,$S354,0)</f>
        <v>0</v>
      </c>
      <c r="FL354" s="27">
        <f>IF($O354&gt;=FL$1,$S354,0)</f>
        <v>0</v>
      </c>
      <c r="FM354" s="27">
        <f>IF($O354&gt;=FM$1,$S354,0)</f>
        <v>0</v>
      </c>
      <c r="FN354" s="27">
        <f>IF($O354&gt;=FN$1,$S354,0)</f>
        <v>0</v>
      </c>
      <c r="FO354" s="27">
        <f>IF($O354&gt;=FO$1,$S354,0)</f>
        <v>0</v>
      </c>
      <c r="FP354" s="27">
        <f>IF($O354&gt;=FP$1,$S354,0)</f>
        <v>0</v>
      </c>
      <c r="FQ354" s="27">
        <f>IF($O354&gt;=FQ$1,$S354,0)</f>
        <v>0</v>
      </c>
      <c r="FR354" s="27">
        <f>IF($O354&gt;=FR$1,$S354,0)</f>
        <v>0</v>
      </c>
      <c r="FS354" s="27">
        <f>IF($O354&gt;=FS$1,$S354,0)</f>
        <v>0</v>
      </c>
      <c r="FT354" s="27">
        <f>IF($O354&gt;=FT$1,$S354,0)</f>
        <v>0</v>
      </c>
      <c r="FU354" s="27">
        <f>IF($O354&gt;=FU$1,$S354,0)</f>
        <v>0</v>
      </c>
      <c r="FV354" s="27">
        <f>IF($O354&gt;=FV$1,$S354,0)</f>
        <v>0</v>
      </c>
      <c r="FW354" s="27">
        <f>IF($O354&gt;=FW$1,$S354,0)</f>
        <v>0</v>
      </c>
      <c r="FX354" s="27">
        <f>IF($O354&gt;=FX$1,$S354,0)</f>
        <v>0</v>
      </c>
      <c r="FY354" s="27">
        <f>IF($O354&gt;=FY$1,$S354,0)</f>
        <v>0</v>
      </c>
      <c r="FZ354" s="27">
        <f>IF($O354&gt;=FZ$1,$S354,0)</f>
        <v>0</v>
      </c>
      <c r="GA354" s="27">
        <f>IF($O354&gt;=GA$1,$S354,0)</f>
        <v>0</v>
      </c>
      <c r="GB354" s="27">
        <f>IF($O354&gt;=GB$1,$S354,0)</f>
        <v>0</v>
      </c>
      <c r="GC354" s="27">
        <f>IF($O354&gt;=GC$1,$S354,0)</f>
        <v>0</v>
      </c>
      <c r="GD354" s="27">
        <f>IF($O354&gt;=GD$1,$S354,0)</f>
        <v>0</v>
      </c>
      <c r="GE354" s="27">
        <f>IF($O354&gt;=GE$1,$S354,0)</f>
        <v>0</v>
      </c>
      <c r="GF354" s="27">
        <f>IF($O354&gt;=GF$1,$S354,0)</f>
        <v>0</v>
      </c>
      <c r="GG354" s="27">
        <f>IF($O354&gt;=GG$1,$S354,0)</f>
        <v>0</v>
      </c>
      <c r="GH354" s="27">
        <f>IF($O354&gt;=GH$1,$S354,0)</f>
        <v>0</v>
      </c>
      <c r="GI354" s="27">
        <f>IF($O354&gt;=GI$1,$S354,0)</f>
        <v>0</v>
      </c>
      <c r="GJ354" s="27">
        <f>IF($O354&gt;=GJ$1,$S354,0)</f>
        <v>0</v>
      </c>
      <c r="GK354" s="27">
        <f>IF($O354&gt;=GK$1,$S354,0)</f>
        <v>0</v>
      </c>
      <c r="GL354" s="27">
        <f>IF($O354&gt;=GL$1,$S354,0)</f>
        <v>0</v>
      </c>
      <c r="GM354" s="27">
        <f>IF($O354&gt;=GM$1,$S354,0)</f>
        <v>0</v>
      </c>
      <c r="GN354" s="27">
        <f>IF($O354&gt;=GN$1,$S354,0)</f>
        <v>0</v>
      </c>
      <c r="GO354" s="27">
        <f>IF($O354&gt;=GO$1,$S354,0)</f>
        <v>0</v>
      </c>
      <c r="GP354" s="27">
        <f>IF($O354&gt;=GP$1,$S354,0)</f>
        <v>0</v>
      </c>
      <c r="GQ354" s="27">
        <f>IF($O354&gt;=GQ$1,$S354,0)</f>
        <v>0</v>
      </c>
      <c r="GR354" s="27">
        <f>IF($O354&gt;=GR$1,$S354,0)</f>
        <v>0</v>
      </c>
      <c r="GS354" s="27">
        <f>IF($O354&gt;=GS$1,$S354,0)</f>
        <v>0</v>
      </c>
      <c r="GT354" s="27">
        <f>IF($O354&gt;=GT$1,$S354,0)</f>
        <v>0</v>
      </c>
      <c r="GU354" s="27">
        <f>IF($O354&gt;=GU$1,$S354,0)</f>
        <v>0</v>
      </c>
      <c r="GV354" s="27">
        <f>IF($O354&gt;=GV$1,$S354,0)</f>
        <v>0</v>
      </c>
      <c r="GW354" s="27">
        <f>IF($O354&gt;=GW$1,$S354,0)</f>
        <v>0</v>
      </c>
      <c r="GX354" s="27">
        <f>IF($O354&gt;=GX$1,$S354,0)</f>
        <v>0</v>
      </c>
      <c r="GY354" s="27">
        <f>IF($O354&gt;=GY$1,$S354,0)</f>
        <v>0</v>
      </c>
      <c r="GZ354" s="27">
        <f>IF($O354&gt;=GZ$1,$S354,0)</f>
        <v>0</v>
      </c>
      <c r="HA354" s="27">
        <f>IF($O354&gt;=HA$1,$S354,0)</f>
        <v>0</v>
      </c>
      <c r="HB354" s="27">
        <f>IF($O354&gt;=HB$1,$S354,0)</f>
        <v>0</v>
      </c>
      <c r="HC354" s="27">
        <f>IF($O354&gt;=HC$1,$S354,0)</f>
        <v>0</v>
      </c>
    </row>
    <row r="355" spans="1:211">
      <c r="A355" s="3">
        <v>4723</v>
      </c>
      <c r="B355" s="3" t="s">
        <v>150</v>
      </c>
      <c r="C355" s="3" t="s">
        <v>107</v>
      </c>
      <c r="D355" s="3">
        <v>52</v>
      </c>
      <c r="E355" s="4">
        <v>31658</v>
      </c>
      <c r="F355" s="5">
        <v>31.816438356164383</v>
      </c>
      <c r="G355" s="3" t="s">
        <v>99</v>
      </c>
      <c r="H355" s="4">
        <v>24108</v>
      </c>
      <c r="I355" s="9" t="s">
        <v>826</v>
      </c>
      <c r="J355" s="5">
        <v>2301.08</v>
      </c>
      <c r="K355" s="31">
        <v>338</v>
      </c>
      <c r="L355" s="32">
        <v>32</v>
      </c>
      <c r="M355" s="33">
        <f>VLOOKUP(L355,FIND,3,TRUE)</f>
        <v>1.5</v>
      </c>
      <c r="N355" s="32">
        <f>IF(L355&gt;30,180,VLOOKUP(L355,TEMPO,2,FALSE))</f>
        <v>180</v>
      </c>
      <c r="O355" s="32">
        <f>IF(R355&gt;0,4,N355)</f>
        <v>180</v>
      </c>
      <c r="P355" s="96">
        <f>J355*M355*L355</f>
        <v>110451.84</v>
      </c>
      <c r="Q355" s="96">
        <f>10934.45*2</f>
        <v>21868.9</v>
      </c>
      <c r="R355" s="96">
        <f>IF(P355&lt;=Q355,P355/4,0)</f>
        <v>0</v>
      </c>
      <c r="S355" s="5">
        <f>IF(P355&gt;=Q355,P355/N355,0)</f>
        <v>613.62133333333327</v>
      </c>
      <c r="T355" s="3"/>
      <c r="U355" s="3">
        <f>IF(T355="",1,0)</f>
        <v>1</v>
      </c>
      <c r="V355" s="3">
        <v>637</v>
      </c>
      <c r="W355" s="5">
        <v>0</v>
      </c>
      <c r="X355" s="5">
        <v>203.3</v>
      </c>
      <c r="Y355" s="5">
        <f>X355*W355</f>
        <v>0</v>
      </c>
      <c r="Z355" s="5">
        <v>400</v>
      </c>
      <c r="AA355" s="5">
        <f>S355+Y355+Z355</f>
        <v>1013.6213333333333</v>
      </c>
      <c r="AB355" s="39">
        <f>(J355/12+J355/12*1.3333333333+450/12+J355/30*6/12+J355)*1.3+Y355+Z355+153.9</f>
        <v>4225.5726222139128</v>
      </c>
      <c r="AC355" s="39" t="s">
        <v>107</v>
      </c>
      <c r="AD355" s="39">
        <f>J355*1.3+400+153.9</f>
        <v>3545.3040000000001</v>
      </c>
      <c r="AE355" s="39">
        <f>SUMIFS('CUSTO MENSAL FUNC NOVO'!H:H,'CUSTO MENSAL FUNC NOVO'!A:A,'VALORES MENSAIS'!AC355)</f>
        <v>3348.9422500000001</v>
      </c>
      <c r="AF355" s="27">
        <f>IF($R355&gt;0,$R355,$S355)+$Y355+$Z355</f>
        <v>1013.6213333333333</v>
      </c>
      <c r="AG355" s="27">
        <f>IF($R355&gt;0,$R355,$S355)+$Y355+$Z355</f>
        <v>1013.6213333333333</v>
      </c>
      <c r="AH355" s="27">
        <f>IF($R355&gt;0,$R355,$S355)+$Y355+$Z355</f>
        <v>1013.6213333333333</v>
      </c>
      <c r="AI355" s="27">
        <f>IF($R355&gt;0,$R355,$S355)+$Y355+$Z355</f>
        <v>1013.6213333333333</v>
      </c>
      <c r="AJ355" s="27">
        <f>IF($O355&gt;=AJ$1,$S355+$Y355+$Z355,$Y355+$Z355)</f>
        <v>1013.6213333333333</v>
      </c>
      <c r="AK355" s="27">
        <f>IF($O355&gt;=AK$1,$S355+$Y355+$Z355,$Y355+$Z355)</f>
        <v>1013.6213333333333</v>
      </c>
      <c r="AL355" s="27">
        <f>IF($O355&gt;=AL$1,$S355+$Y355+$Z355,$Y355+$Z355)</f>
        <v>1013.6213333333333</v>
      </c>
      <c r="AM355" s="27">
        <f>IF($O355&gt;=AM$1,$S355+$Y355+$Z355,$Y355+$Z355)</f>
        <v>1013.6213333333333</v>
      </c>
      <c r="AN355" s="27">
        <f>IF($O355&gt;=AN$1,$S355+$Y355+$Z355,$Y355+$Z355)</f>
        <v>1013.6213333333333</v>
      </c>
      <c r="AO355" s="27">
        <f>IF($O355&gt;=AO$1,$S355+$Y355+$Z355,$Y355+$Z355)</f>
        <v>1013.6213333333333</v>
      </c>
      <c r="AP355" s="27">
        <f>IF($O355&gt;=AP$1,$S355+$Y355+$Z355,$Y355+$Z355)</f>
        <v>1013.6213333333333</v>
      </c>
      <c r="AQ355" s="27">
        <f>IF($O355&gt;=AQ$1,$S355+$Y355+$Z355,$Y355+$Z355)</f>
        <v>1013.6213333333333</v>
      </c>
      <c r="AR355" s="27">
        <f>IF($O355&gt;=AR$1,$S355+$Y355+$Z355,$Y355+$Z355)</f>
        <v>1013.6213333333333</v>
      </c>
      <c r="AS355" s="27">
        <f>IF($O355&gt;=AS$1,$S355+$Y355+$Z355,$Y355+$Z355)</f>
        <v>1013.6213333333333</v>
      </c>
      <c r="AT355" s="27">
        <f>IF($O355&gt;=AT$1,$S355+$Y355+$Z355,$Y355+$Z355)</f>
        <v>1013.6213333333333</v>
      </c>
      <c r="AU355" s="27">
        <f>IF($O355&gt;=AU$1,$S355+$Y355+$Z355,$Y355+$Z355)</f>
        <v>1013.6213333333333</v>
      </c>
      <c r="AV355" s="27">
        <f>IF($O355&gt;=AV$1,$S355+$Y355+$Z355,$Y355+$Z355)</f>
        <v>1013.6213333333333</v>
      </c>
      <c r="AW355" s="27">
        <f>IF($O355&gt;=AW$1,$S355+$Y355+$Z355,$Y355+$Z355)</f>
        <v>1013.6213333333333</v>
      </c>
      <c r="AX355" s="27">
        <f>IF($O355&gt;=AX$1,$S355+$Y355+$Z355,$Y355+$Z355)</f>
        <v>1013.6213333333333</v>
      </c>
      <c r="AY355" s="27">
        <f>IF($O355&gt;=AY$1,$S355+$Y355+$Z355,$Y355+$Z355)</f>
        <v>1013.6213333333333</v>
      </c>
      <c r="AZ355" s="27">
        <f>IF($O355&gt;=AZ$1,$S355+$Y355+$Z355,$Y355+$Z355)</f>
        <v>1013.6213333333333</v>
      </c>
      <c r="BA355" s="27">
        <f>IF($O355&gt;=BA$1,$S355+$Y355+$Z355,$Y355+$Z355)</f>
        <v>1013.6213333333333</v>
      </c>
      <c r="BB355" s="27">
        <f>IF($O355&gt;=BB$1,$S355+$Y355+$Z355,$Y355+$Z355)</f>
        <v>1013.6213333333333</v>
      </c>
      <c r="BC355" s="27">
        <f>IF($O355&gt;=BC$1,$S355+$Y355+$Z355,$Y355+$Z355)</f>
        <v>1013.6213333333333</v>
      </c>
      <c r="BD355" s="27">
        <f>IF($O355&gt;=BD$1,$S355+$Y355+$Z355,$Y355+$Z355)</f>
        <v>1013.6213333333333</v>
      </c>
      <c r="BE355" s="27">
        <f>IF($O355&gt;=BE$1,$S355+$Y355+$Z355,$Y355+$Z355)</f>
        <v>1013.6213333333333</v>
      </c>
      <c r="BF355" s="27">
        <f>IF($O355&gt;=BF$1,$S355+$Y355+$Z355,$Y355+$Z355)</f>
        <v>1013.6213333333333</v>
      </c>
      <c r="BG355" s="27">
        <f>IF($O355&gt;=BG$1,$S355+$Y355+$Z355,$Y355+$Z355)</f>
        <v>1013.6213333333333</v>
      </c>
      <c r="BH355" s="27">
        <f>IF($O355&gt;=BH$1,$S355+$Y355+$Z355,$Y355+$Z355)</f>
        <v>1013.6213333333333</v>
      </c>
      <c r="BI355" s="27">
        <f>IF($O355&gt;=BI$1,$S355+$Y355+$Z355,$Y355+$Z355)</f>
        <v>1013.6213333333333</v>
      </c>
      <c r="BJ355" s="27">
        <f>IF($O355&gt;=BJ$1,$S355+$Y355+$Z355,$Y355+$Z355)</f>
        <v>1013.6213333333333</v>
      </c>
      <c r="BK355" s="27">
        <f>IF($O355&gt;=BK$1,$S355+$Y355+$Z355,$Y355+$Z355)</f>
        <v>1013.6213333333333</v>
      </c>
      <c r="BL355" s="27">
        <f>IF($O355&gt;=BL$1,$S355+$Y355+$Z355,$Y355+$Z355)</f>
        <v>1013.6213333333333</v>
      </c>
      <c r="BM355" s="27">
        <f>IF($O355&gt;=BM$1,$S355+$Y355+$Z355,$Y355+$Z355)</f>
        <v>1013.6213333333333</v>
      </c>
      <c r="BN355" s="27">
        <f>IF($O355&gt;=BN$1,$S355+$Y355+$Z355,$Y355+$Z355)</f>
        <v>1013.6213333333333</v>
      </c>
      <c r="BO355" s="27">
        <f>IF($O355&gt;=BO$1,$S355+$Y355+$Z355,$Y355+$Z355)</f>
        <v>1013.6213333333333</v>
      </c>
      <c r="BP355" s="27">
        <f>IF($O355&gt;=BP$1,$S355+$Y355+$Z355,$Y355+$Z355)</f>
        <v>1013.6213333333333</v>
      </c>
      <c r="BQ355" s="27">
        <f>IF($O355&gt;=BQ$1,$S355+$Y355+$Z355,$Y355+$Z355)</f>
        <v>1013.6213333333333</v>
      </c>
      <c r="BR355" s="27">
        <f>IF($O355&gt;=BR$1,$S355+$Y355+$Z355,$Y355+$Z355)</f>
        <v>1013.6213333333333</v>
      </c>
      <c r="BS355" s="27">
        <f>IF($O355&gt;=BS$1,$S355+$Y355+$Z355,$Y355+$Z355)</f>
        <v>1013.6213333333333</v>
      </c>
      <c r="BT355" s="27">
        <f>IF($O355&gt;=BT$1,$S355+$Y355+$Z355,$Y355+$Z355)</f>
        <v>1013.6213333333333</v>
      </c>
      <c r="BU355" s="27">
        <f>IF($O355&gt;=BU$1,$S355+$Y355+$Z355,$Y355+$Z355)</f>
        <v>1013.6213333333333</v>
      </c>
      <c r="BV355" s="27">
        <f>IF($O355&gt;=BV$1,$S355+$Y355+$Z355,$Y355+$Z355)</f>
        <v>1013.6213333333333</v>
      </c>
      <c r="BW355" s="27">
        <f>IF($O355&gt;=BW$1,$S355+$Y355+$Z355,$Y355+$Z355)</f>
        <v>1013.6213333333333</v>
      </c>
      <c r="BX355" s="27">
        <f>IF($O355&gt;=BX$1,$S355+$Y355+$Z355,$Y355+$Z355)</f>
        <v>1013.6213333333333</v>
      </c>
      <c r="BY355" s="27">
        <f>IF($O355&gt;=BY$1,$S355+$Y355+$Z355,$Y355+$Z355)</f>
        <v>1013.6213333333333</v>
      </c>
      <c r="BZ355" s="27">
        <f>IF($O355&gt;=BZ$1,$S355+$Y355+$Z355,$Y355+$Z355)</f>
        <v>1013.6213333333333</v>
      </c>
      <c r="CA355" s="27">
        <f>IF($O355&gt;=CA$1,$S355+$Y355+$Z355,$Y355+$Z355)</f>
        <v>1013.6213333333333</v>
      </c>
      <c r="CB355" s="27">
        <f>IF($O355&gt;=CB$1,$S355+$Y355+$Z355,$Y355+$Z355)</f>
        <v>1013.6213333333333</v>
      </c>
      <c r="CC355" s="27">
        <f>IF($O355&gt;=CC$1,$S355+$Y355+$Z355,$Y355+$Z355)</f>
        <v>1013.6213333333333</v>
      </c>
      <c r="CD355" s="27">
        <f>IF($O355&gt;=CD$1,$S355+$Y355+$Z355,$Y355+$Z355)</f>
        <v>1013.6213333333333</v>
      </c>
      <c r="CE355" s="27">
        <f>IF($O355&gt;=CE$1,$S355+$Y355+$Z355,$Y355+$Z355)</f>
        <v>1013.6213333333333</v>
      </c>
      <c r="CF355" s="27">
        <f>IF($O355&gt;=CF$1,$S355+$Y355+$Z355,$Y355+$Z355)</f>
        <v>1013.6213333333333</v>
      </c>
      <c r="CG355" s="27">
        <f>IF($O355&gt;=CG$1,$S355+$Y355+$Z355,$Y355+$Z355)</f>
        <v>1013.6213333333333</v>
      </c>
      <c r="CH355" s="27">
        <f>IF($O355&gt;=CH$1,$S355+$Y355+$Z355,$Y355+$Z355)</f>
        <v>1013.6213333333333</v>
      </c>
      <c r="CI355" s="27">
        <f>IF($O355&gt;=CI$1,$S355+$Y355+$Z355,$Y355+$Z355)</f>
        <v>1013.6213333333333</v>
      </c>
      <c r="CJ355" s="27">
        <f>IF($O355&gt;=CJ$1,$S355+$Y355+$Z355,$Y355+$Z355)</f>
        <v>1013.6213333333333</v>
      </c>
      <c r="CK355" s="27">
        <f>IF($O355&gt;=CK$1,$S355+$Y355+$Z355,$Y355+$Z355)</f>
        <v>1013.6213333333333</v>
      </c>
      <c r="CL355" s="27">
        <f>IF($O355&gt;=CL$1,$S355+$Y355+$Z355,$Y355+$Z355)</f>
        <v>1013.6213333333333</v>
      </c>
      <c r="CM355" s="27">
        <f>IF($O355&gt;=CM$1,$S355+$Y355+$Z355,$Y355+$Z355)</f>
        <v>1013.6213333333333</v>
      </c>
      <c r="CN355" s="27">
        <f>IF($O355&gt;=CN$1,$S355+$Y355,$Y355)</f>
        <v>613.62133333333327</v>
      </c>
      <c r="CO355" s="27">
        <f>IF($O355&gt;=CO$1,$S355+$Y355,$Y355)</f>
        <v>613.62133333333327</v>
      </c>
      <c r="CP355" s="27">
        <f>IF($O355&gt;=CP$1,$S355+$Y355,$Y355)</f>
        <v>613.62133333333327</v>
      </c>
      <c r="CQ355" s="27">
        <f>IF($O355&gt;=CQ$1,$S355+$Y355,$Y355)</f>
        <v>613.62133333333327</v>
      </c>
      <c r="CR355" s="27">
        <f>IF($O355&gt;=CR$1,$S355+$Y355,$Y355)</f>
        <v>613.62133333333327</v>
      </c>
      <c r="CS355" s="27">
        <f>IF($O355&gt;=CS$1,$S355+$Y355,$Y355)</f>
        <v>613.62133333333327</v>
      </c>
      <c r="CT355" s="27">
        <f>IF($O355&gt;=CT$1,$S355+$Y355,$Y355)</f>
        <v>613.62133333333327</v>
      </c>
      <c r="CU355" s="27">
        <f>IF($O355&gt;=CU$1,$S355+$Y355,$Y355)</f>
        <v>613.62133333333327</v>
      </c>
      <c r="CV355" s="27">
        <f>IF($O355&gt;=CV$1,$S355+$Y355,$Y355)</f>
        <v>613.62133333333327</v>
      </c>
      <c r="CW355" s="27">
        <f>IF($O355&gt;=CW$1,$S355+$Y355,$Y355)</f>
        <v>613.62133333333327</v>
      </c>
      <c r="CX355" s="27">
        <f>IF($O355&gt;=CX$1,$S355+$Y355,$Y355)</f>
        <v>613.62133333333327</v>
      </c>
      <c r="CY355" s="27">
        <f>IF($O355&gt;=CY$1,$S355+$Y355,$Y355)</f>
        <v>613.62133333333327</v>
      </c>
      <c r="CZ355" s="27">
        <f>IF($O355&gt;=CZ$1,$S355+$Y355,$Y355)</f>
        <v>613.62133333333327</v>
      </c>
      <c r="DA355" s="27">
        <f>IF($O355&gt;=DA$1,$S355+$Y355,$Y355)</f>
        <v>613.62133333333327</v>
      </c>
      <c r="DB355" s="27">
        <f>IF($O355&gt;=DB$1,$S355+$Y355,$Y355)</f>
        <v>613.62133333333327</v>
      </c>
      <c r="DC355" s="27">
        <f>IF($O355&gt;=DC$1,$S355+$Y355,$Y355)</f>
        <v>613.62133333333327</v>
      </c>
      <c r="DD355" s="27">
        <f>IF($O355&gt;=DD$1,$S355+$Y355,$Y355)</f>
        <v>613.62133333333327</v>
      </c>
      <c r="DE355" s="27">
        <f>IF($O355&gt;=DE$1,$S355+$Y355,$Y355)</f>
        <v>613.62133333333327</v>
      </c>
      <c r="DF355" s="27">
        <f>IF($O355&gt;=DF$1,$S355+$Y355,$Y355)</f>
        <v>613.62133333333327</v>
      </c>
      <c r="DG355" s="27">
        <f>IF($O355&gt;=DG$1,$S355+$Y355,$Y355)</f>
        <v>613.62133333333327</v>
      </c>
      <c r="DH355" s="27">
        <f>IF($O355&gt;=DH$1,$S355+$Y355,$Y355)</f>
        <v>613.62133333333327</v>
      </c>
      <c r="DI355" s="27">
        <f>IF($O355&gt;=DI$1,$S355+$Y355,$Y355)</f>
        <v>613.62133333333327</v>
      </c>
      <c r="DJ355" s="27">
        <f>IF($O355&gt;=DJ$1,$S355+$Y355,$Y355)</f>
        <v>613.62133333333327</v>
      </c>
      <c r="DK355" s="27">
        <f>IF($O355&gt;=DK$1,$S355+$Y355,$Y355)</f>
        <v>613.62133333333327</v>
      </c>
      <c r="DL355" s="27">
        <f>IF($O355&gt;=DL$1,$S355+$Y355,$Y355)</f>
        <v>613.62133333333327</v>
      </c>
      <c r="DM355" s="27">
        <f>IF($O355&gt;=DM$1,$S355+$Y355,$Y355)</f>
        <v>613.62133333333327</v>
      </c>
      <c r="DN355" s="27">
        <f>IF($O355&gt;=DN$1,$S355+$Y355,$Y355)</f>
        <v>613.62133333333327</v>
      </c>
      <c r="DO355" s="27">
        <f>IF($O355&gt;=DO$1,$S355+$Y355,$Y355)</f>
        <v>613.62133333333327</v>
      </c>
      <c r="DP355" s="27">
        <f>IF($O355&gt;=DP$1,$S355+$Y355,$Y355)</f>
        <v>613.62133333333327</v>
      </c>
      <c r="DQ355" s="27">
        <f>IF($O355&gt;=DQ$1,$S355+$Y355,$Y355)</f>
        <v>613.62133333333327</v>
      </c>
      <c r="DR355" s="27">
        <f>IF($O355&gt;=DR$1,$S355+$Y355,$Y355)</f>
        <v>613.62133333333327</v>
      </c>
      <c r="DS355" s="27">
        <f>IF($O355&gt;=DS$1,$S355+$Y355,$Y355)</f>
        <v>613.62133333333327</v>
      </c>
      <c r="DT355" s="27">
        <f>IF($O355&gt;=DT$1,$S355+$Y355,$Y355)</f>
        <v>613.62133333333327</v>
      </c>
      <c r="DU355" s="27">
        <f>IF($O355&gt;=DU$1,$S355+$Y355,$Y355)</f>
        <v>613.62133333333327</v>
      </c>
      <c r="DV355" s="27">
        <f>IF($O355&gt;=DV$1,$S355+$Y355,$Y355)</f>
        <v>613.62133333333327</v>
      </c>
      <c r="DW355" s="27">
        <f>IF($O355&gt;=DW$1,$S355+$Y355,$Y355)</f>
        <v>613.62133333333327</v>
      </c>
      <c r="DX355" s="27">
        <f>IF($O355&gt;=DX$1,$S355+$Y355,$Y355)</f>
        <v>613.62133333333327</v>
      </c>
      <c r="DY355" s="27">
        <f>IF($O355&gt;=DY$1,$S355+$Y355,$Y355)</f>
        <v>613.62133333333327</v>
      </c>
      <c r="DZ355" s="27">
        <f>IF($O355&gt;=DZ$1,$S355+$Y355,$Y355)</f>
        <v>613.62133333333327</v>
      </c>
      <c r="EA355" s="27">
        <f>IF($O355&gt;=EA$1,$S355+$Y355,$Y355)</f>
        <v>613.62133333333327</v>
      </c>
      <c r="EB355" s="27">
        <f>IF($O355&gt;=EB$1,$S355+$Y355,$Y355)</f>
        <v>613.62133333333327</v>
      </c>
      <c r="EC355" s="27">
        <f>IF($O355&gt;=EC$1,$S355+$Y355,$Y355)</f>
        <v>613.62133333333327</v>
      </c>
      <c r="ED355" s="27">
        <f>IF($O355&gt;=ED$1,$S355+$Y355,$Y355)</f>
        <v>613.62133333333327</v>
      </c>
      <c r="EE355" s="27">
        <f>IF($O355&gt;=EE$1,$S355+$Y355,$Y355)</f>
        <v>613.62133333333327</v>
      </c>
      <c r="EF355" s="27">
        <f>IF($O355&gt;=EF$1,$S355+$Y355,$Y355)</f>
        <v>613.62133333333327</v>
      </c>
      <c r="EG355" s="27">
        <f>IF($O355&gt;=EG$1,$S355+$Y355,$Y355)</f>
        <v>613.62133333333327</v>
      </c>
      <c r="EH355" s="27">
        <f>IF($O355&gt;=EH$1,$S355+$Y355,$Y355)</f>
        <v>613.62133333333327</v>
      </c>
      <c r="EI355" s="27">
        <f>IF($O355&gt;=EI$1,$S355+$Y355,$Y355)</f>
        <v>613.62133333333327</v>
      </c>
      <c r="EJ355" s="27">
        <f>IF($O355&gt;=EJ$1,$S355+$Y355,$Y355)</f>
        <v>613.62133333333327</v>
      </c>
      <c r="EK355" s="27">
        <f>IF($O355&gt;=EK$1,$S355+$Y355,$Y355)</f>
        <v>613.62133333333327</v>
      </c>
      <c r="EL355" s="27">
        <f>IF($O355&gt;=EL$1,$S355+$Y355,$Y355)</f>
        <v>613.62133333333327</v>
      </c>
      <c r="EM355" s="27">
        <f>IF($O355&gt;=EM$1,$S355+$Y355,$Y355)</f>
        <v>613.62133333333327</v>
      </c>
      <c r="EN355" s="27">
        <f>IF($O355&gt;=EN$1,$S355+$Y355,$Y355)</f>
        <v>613.62133333333327</v>
      </c>
      <c r="EO355" s="27">
        <f>IF($O355&gt;=EO$1,$S355+$Y355,$Y355)</f>
        <v>613.62133333333327</v>
      </c>
      <c r="EP355" s="27">
        <f>IF($O355&gt;=EP$1,$S355+$Y355,$Y355)</f>
        <v>613.62133333333327</v>
      </c>
      <c r="EQ355" s="27">
        <f>IF($O355&gt;=EQ$1,$S355+$Y355,$Y355)</f>
        <v>613.62133333333327</v>
      </c>
      <c r="ER355" s="27">
        <f>IF($O355&gt;=ER$1,$S355+$Y355,$Y355)</f>
        <v>613.62133333333327</v>
      </c>
      <c r="ES355" s="27">
        <f>IF($O355&gt;=ES$1,$S355+$Y355,$Y355)</f>
        <v>613.62133333333327</v>
      </c>
      <c r="ET355" s="27">
        <f>IF($O355&gt;=ET$1,$S355+$Y355,$Y355)</f>
        <v>613.62133333333327</v>
      </c>
      <c r="EU355" s="27">
        <f>IF($O355&gt;=EU$1,$S355+$Y355,$Y355)</f>
        <v>613.62133333333327</v>
      </c>
      <c r="EV355" s="27">
        <f>IF($O355&gt;=EV$1,$S355,0)</f>
        <v>613.62133333333327</v>
      </c>
      <c r="EW355" s="27">
        <f>IF($O355&gt;=EW$1,$S355,0)</f>
        <v>613.62133333333327</v>
      </c>
      <c r="EX355" s="27">
        <f>IF($O355&gt;=EX$1,$S355,0)</f>
        <v>613.62133333333327</v>
      </c>
      <c r="EY355" s="27">
        <f>IF($O355&gt;=EY$1,$S355,0)</f>
        <v>613.62133333333327</v>
      </c>
      <c r="EZ355" s="27">
        <f>IF($O355&gt;=EZ$1,$S355,0)</f>
        <v>613.62133333333327</v>
      </c>
      <c r="FA355" s="27">
        <f>IF($O355&gt;=FA$1,$S355,0)</f>
        <v>613.62133333333327</v>
      </c>
      <c r="FB355" s="27">
        <f>IF($O355&gt;=FB$1,$S355,0)</f>
        <v>613.62133333333327</v>
      </c>
      <c r="FC355" s="27">
        <f>IF($O355&gt;=FC$1,$S355,0)</f>
        <v>613.62133333333327</v>
      </c>
      <c r="FD355" s="27">
        <f>IF($O355&gt;=FD$1,$S355,0)</f>
        <v>613.62133333333327</v>
      </c>
      <c r="FE355" s="27">
        <f>IF($O355&gt;=FE$1,$S355,0)</f>
        <v>613.62133333333327</v>
      </c>
      <c r="FF355" s="27">
        <f>IF($O355&gt;=FF$1,$S355,0)</f>
        <v>613.62133333333327</v>
      </c>
      <c r="FG355" s="27">
        <f>IF($O355&gt;=FG$1,$S355,0)</f>
        <v>613.62133333333327</v>
      </c>
      <c r="FH355" s="27">
        <f>IF($O355&gt;=FH$1,$S355,0)</f>
        <v>613.62133333333327</v>
      </c>
      <c r="FI355" s="27">
        <f>IF($O355&gt;=FI$1,$S355,0)</f>
        <v>613.62133333333327</v>
      </c>
      <c r="FJ355" s="27">
        <f>IF($O355&gt;=FJ$1,$S355,0)</f>
        <v>613.62133333333327</v>
      </c>
      <c r="FK355" s="27">
        <f>IF($O355&gt;=FK$1,$S355,0)</f>
        <v>613.62133333333327</v>
      </c>
      <c r="FL355" s="27">
        <f>IF($O355&gt;=FL$1,$S355,0)</f>
        <v>613.62133333333327</v>
      </c>
      <c r="FM355" s="27">
        <f>IF($O355&gt;=FM$1,$S355,0)</f>
        <v>613.62133333333327</v>
      </c>
      <c r="FN355" s="27">
        <f>IF($O355&gt;=FN$1,$S355,0)</f>
        <v>613.62133333333327</v>
      </c>
      <c r="FO355" s="27">
        <f>IF($O355&gt;=FO$1,$S355,0)</f>
        <v>613.62133333333327</v>
      </c>
      <c r="FP355" s="27">
        <f>IF($O355&gt;=FP$1,$S355,0)</f>
        <v>613.62133333333327</v>
      </c>
      <c r="FQ355" s="27">
        <f>IF($O355&gt;=FQ$1,$S355,0)</f>
        <v>613.62133333333327</v>
      </c>
      <c r="FR355" s="27">
        <f>IF($O355&gt;=FR$1,$S355,0)</f>
        <v>613.62133333333327</v>
      </c>
      <c r="FS355" s="27">
        <f>IF($O355&gt;=FS$1,$S355,0)</f>
        <v>613.62133333333327</v>
      </c>
      <c r="FT355" s="27">
        <f>IF($O355&gt;=FT$1,$S355,0)</f>
        <v>613.62133333333327</v>
      </c>
      <c r="FU355" s="27">
        <f>IF($O355&gt;=FU$1,$S355,0)</f>
        <v>613.62133333333327</v>
      </c>
      <c r="FV355" s="27">
        <f>IF($O355&gt;=FV$1,$S355,0)</f>
        <v>613.62133333333327</v>
      </c>
      <c r="FW355" s="27">
        <f>IF($O355&gt;=FW$1,$S355,0)</f>
        <v>613.62133333333327</v>
      </c>
      <c r="FX355" s="27">
        <f>IF($O355&gt;=FX$1,$S355,0)</f>
        <v>613.62133333333327</v>
      </c>
      <c r="FY355" s="27">
        <f>IF($O355&gt;=FY$1,$S355,0)</f>
        <v>613.62133333333327</v>
      </c>
      <c r="FZ355" s="27">
        <f>IF($O355&gt;=FZ$1,$S355,0)</f>
        <v>613.62133333333327</v>
      </c>
      <c r="GA355" s="27">
        <f>IF($O355&gt;=GA$1,$S355,0)</f>
        <v>613.62133333333327</v>
      </c>
      <c r="GB355" s="27">
        <f>IF($O355&gt;=GB$1,$S355,0)</f>
        <v>613.62133333333327</v>
      </c>
      <c r="GC355" s="27">
        <f>IF($O355&gt;=GC$1,$S355,0)</f>
        <v>613.62133333333327</v>
      </c>
      <c r="GD355" s="27">
        <f>IF($O355&gt;=GD$1,$S355,0)</f>
        <v>613.62133333333327</v>
      </c>
      <c r="GE355" s="27">
        <f>IF($O355&gt;=GE$1,$S355,0)</f>
        <v>613.62133333333327</v>
      </c>
      <c r="GF355" s="27">
        <f>IF($O355&gt;=GF$1,$S355,0)</f>
        <v>613.62133333333327</v>
      </c>
      <c r="GG355" s="27">
        <f>IF($O355&gt;=GG$1,$S355,0)</f>
        <v>613.62133333333327</v>
      </c>
      <c r="GH355" s="27">
        <f>IF($O355&gt;=GH$1,$S355,0)</f>
        <v>613.62133333333327</v>
      </c>
      <c r="GI355" s="27">
        <f>IF($O355&gt;=GI$1,$S355,0)</f>
        <v>613.62133333333327</v>
      </c>
      <c r="GJ355" s="27">
        <f>IF($O355&gt;=GJ$1,$S355,0)</f>
        <v>613.62133333333327</v>
      </c>
      <c r="GK355" s="27">
        <f>IF($O355&gt;=GK$1,$S355,0)</f>
        <v>613.62133333333327</v>
      </c>
      <c r="GL355" s="27">
        <f>IF($O355&gt;=GL$1,$S355,0)</f>
        <v>613.62133333333327</v>
      </c>
      <c r="GM355" s="27">
        <f>IF($O355&gt;=GM$1,$S355,0)</f>
        <v>613.62133333333327</v>
      </c>
      <c r="GN355" s="27">
        <f>IF($O355&gt;=GN$1,$S355,0)</f>
        <v>613.62133333333327</v>
      </c>
      <c r="GO355" s="27">
        <f>IF($O355&gt;=GO$1,$S355,0)</f>
        <v>613.62133333333327</v>
      </c>
      <c r="GP355" s="27">
        <f>IF($O355&gt;=GP$1,$S355,0)</f>
        <v>613.62133333333327</v>
      </c>
      <c r="GQ355" s="27">
        <f>IF($O355&gt;=GQ$1,$S355,0)</f>
        <v>613.62133333333327</v>
      </c>
      <c r="GR355" s="27">
        <f>IF($O355&gt;=GR$1,$S355,0)</f>
        <v>613.62133333333327</v>
      </c>
      <c r="GS355" s="27">
        <f>IF($O355&gt;=GS$1,$S355,0)</f>
        <v>613.62133333333327</v>
      </c>
      <c r="GT355" s="27">
        <f>IF($O355&gt;=GT$1,$S355,0)</f>
        <v>613.62133333333327</v>
      </c>
      <c r="GU355" s="27">
        <f>IF($O355&gt;=GU$1,$S355,0)</f>
        <v>613.62133333333327</v>
      </c>
      <c r="GV355" s="27">
        <f>IF($O355&gt;=GV$1,$S355,0)</f>
        <v>613.62133333333327</v>
      </c>
      <c r="GW355" s="27">
        <f>IF($O355&gt;=GW$1,$S355,0)</f>
        <v>613.62133333333327</v>
      </c>
      <c r="GX355" s="27">
        <f>IF($O355&gt;=GX$1,$S355,0)</f>
        <v>613.62133333333327</v>
      </c>
      <c r="GY355" s="27">
        <f>IF($O355&gt;=GY$1,$S355,0)</f>
        <v>613.62133333333327</v>
      </c>
      <c r="GZ355" s="27">
        <f>IF($O355&gt;=GZ$1,$S355,0)</f>
        <v>613.62133333333327</v>
      </c>
      <c r="HA355" s="27">
        <f>IF($O355&gt;=HA$1,$S355,0)</f>
        <v>613.62133333333327</v>
      </c>
      <c r="HB355" s="27">
        <f>IF($O355&gt;=HB$1,$S355,0)</f>
        <v>613.62133333333327</v>
      </c>
      <c r="HC355" s="27">
        <f>IF($O355&gt;=HC$1,$S355,0)</f>
        <v>613.62133333333327</v>
      </c>
    </row>
    <row r="356" spans="1:211">
      <c r="A356" s="3">
        <v>84875</v>
      </c>
      <c r="B356" s="3" t="s">
        <v>176</v>
      </c>
      <c r="C356" s="3" t="s">
        <v>107</v>
      </c>
      <c r="D356" s="3">
        <v>56</v>
      </c>
      <c r="E356" s="4">
        <v>36689</v>
      </c>
      <c r="F356" s="5">
        <v>18.032876712328768</v>
      </c>
      <c r="G356" s="3" t="s">
        <v>99</v>
      </c>
      <c r="H356" s="4">
        <v>22870</v>
      </c>
      <c r="I356" s="9" t="s">
        <v>826</v>
      </c>
      <c r="J356" s="5">
        <v>1681.89</v>
      </c>
      <c r="K356" s="31">
        <v>338</v>
      </c>
      <c r="L356" s="32">
        <v>18</v>
      </c>
      <c r="M356" s="33">
        <f>VLOOKUP(L356,FIND,3,TRUE)</f>
        <v>1.2</v>
      </c>
      <c r="N356" s="32">
        <f>IF(L356&gt;30,180,VLOOKUP(L356,TEMPO,2,FALSE))</f>
        <v>108</v>
      </c>
      <c r="O356" s="32">
        <f>IF(R356&gt;0,4,N356)</f>
        <v>108</v>
      </c>
      <c r="P356" s="96">
        <f>J356*M356*L356</f>
        <v>36328.824000000001</v>
      </c>
      <c r="Q356" s="96">
        <f>10934.45*2</f>
        <v>21868.9</v>
      </c>
      <c r="R356" s="96">
        <f>IF(P356&lt;=Q356,P356/4,0)</f>
        <v>0</v>
      </c>
      <c r="S356" s="5">
        <f>IF(P356&gt;=Q356,P356/N356,0)</f>
        <v>336.37799999999999</v>
      </c>
      <c r="T356" s="3"/>
      <c r="U356" s="3">
        <f>IF(T356="",1,0)</f>
        <v>1</v>
      </c>
      <c r="V356" s="3">
        <v>621</v>
      </c>
      <c r="W356" s="5">
        <v>0</v>
      </c>
      <c r="X356" s="5">
        <v>245.73</v>
      </c>
      <c r="Y356" s="5">
        <f>X356*W356</f>
        <v>0</v>
      </c>
      <c r="Z356" s="5">
        <v>400</v>
      </c>
      <c r="AA356" s="5">
        <f>S356+Y356+Z356</f>
        <v>736.37799999999993</v>
      </c>
      <c r="AB356" s="39">
        <f>(J356/12+J356/12*1.3333333333+450/12+J356/30*6/12+J356)*1.3+Y356+Z356+153.9</f>
        <v>3250.6923666605931</v>
      </c>
      <c r="AC356" s="39" t="s">
        <v>107</v>
      </c>
      <c r="AD356" s="39">
        <f>J356*1.3+400+153.9</f>
        <v>2740.3570000000004</v>
      </c>
      <c r="AE356" s="39">
        <f>SUMIFS('CUSTO MENSAL FUNC NOVO'!H:H,'CUSTO MENSAL FUNC NOVO'!A:A,'VALORES MENSAIS'!AC356)</f>
        <v>3348.9422500000001</v>
      </c>
      <c r="AF356" s="27">
        <f>IF($R356&gt;0,$R356,$S356)+$Y356+$Z356</f>
        <v>736.37799999999993</v>
      </c>
      <c r="AG356" s="27">
        <f>IF($R356&gt;0,$R356,$S356)+$Y356+$Z356</f>
        <v>736.37799999999993</v>
      </c>
      <c r="AH356" s="27">
        <f>IF($R356&gt;0,$R356,$S356)+$Y356+$Z356</f>
        <v>736.37799999999993</v>
      </c>
      <c r="AI356" s="27">
        <f>IF($R356&gt;0,$R356,$S356)+$Y356+$Z356</f>
        <v>736.37799999999993</v>
      </c>
      <c r="AJ356" s="27">
        <f>IF($O356&gt;=AJ$1,$S356+$Y356+$Z356,$Y356+$Z356)</f>
        <v>736.37799999999993</v>
      </c>
      <c r="AK356" s="27">
        <f>IF($O356&gt;=AK$1,$S356+$Y356+$Z356,$Y356+$Z356)</f>
        <v>736.37799999999993</v>
      </c>
      <c r="AL356" s="27">
        <f>IF($O356&gt;=AL$1,$S356+$Y356+$Z356,$Y356+$Z356)</f>
        <v>736.37799999999993</v>
      </c>
      <c r="AM356" s="27">
        <f>IF($O356&gt;=AM$1,$S356+$Y356+$Z356,$Y356+$Z356)</f>
        <v>736.37799999999993</v>
      </c>
      <c r="AN356" s="27">
        <f>IF($O356&gt;=AN$1,$S356+$Y356+$Z356,$Y356+$Z356)</f>
        <v>736.37799999999993</v>
      </c>
      <c r="AO356" s="27">
        <f>IF($O356&gt;=AO$1,$S356+$Y356+$Z356,$Y356+$Z356)</f>
        <v>736.37799999999993</v>
      </c>
      <c r="AP356" s="27">
        <f>IF($O356&gt;=AP$1,$S356+$Y356+$Z356,$Y356+$Z356)</f>
        <v>736.37799999999993</v>
      </c>
      <c r="AQ356" s="27">
        <f>IF($O356&gt;=AQ$1,$S356+$Y356+$Z356,$Y356+$Z356)</f>
        <v>736.37799999999993</v>
      </c>
      <c r="AR356" s="27">
        <f>IF($O356&gt;=AR$1,$S356+$Y356+$Z356,$Y356+$Z356)</f>
        <v>736.37799999999993</v>
      </c>
      <c r="AS356" s="27">
        <f>IF($O356&gt;=AS$1,$S356+$Y356+$Z356,$Y356+$Z356)</f>
        <v>736.37799999999993</v>
      </c>
      <c r="AT356" s="27">
        <f>IF($O356&gt;=AT$1,$S356+$Y356+$Z356,$Y356+$Z356)</f>
        <v>736.37799999999993</v>
      </c>
      <c r="AU356" s="27">
        <f>IF($O356&gt;=AU$1,$S356+$Y356+$Z356,$Y356+$Z356)</f>
        <v>736.37799999999993</v>
      </c>
      <c r="AV356" s="27">
        <f>IF($O356&gt;=AV$1,$S356+$Y356+$Z356,$Y356+$Z356)</f>
        <v>736.37799999999993</v>
      </c>
      <c r="AW356" s="27">
        <f>IF($O356&gt;=AW$1,$S356+$Y356+$Z356,$Y356+$Z356)</f>
        <v>736.37799999999993</v>
      </c>
      <c r="AX356" s="27">
        <f>IF($O356&gt;=AX$1,$S356+$Y356+$Z356,$Y356+$Z356)</f>
        <v>736.37799999999993</v>
      </c>
      <c r="AY356" s="27">
        <f>IF($O356&gt;=AY$1,$S356+$Y356+$Z356,$Y356+$Z356)</f>
        <v>736.37799999999993</v>
      </c>
      <c r="AZ356" s="27">
        <f>IF($O356&gt;=AZ$1,$S356+$Y356+$Z356,$Y356+$Z356)</f>
        <v>736.37799999999993</v>
      </c>
      <c r="BA356" s="27">
        <f>IF($O356&gt;=BA$1,$S356+$Y356+$Z356,$Y356+$Z356)</f>
        <v>736.37799999999993</v>
      </c>
      <c r="BB356" s="27">
        <f>IF($O356&gt;=BB$1,$S356+$Y356+$Z356,$Y356+$Z356)</f>
        <v>736.37799999999993</v>
      </c>
      <c r="BC356" s="27">
        <f>IF($O356&gt;=BC$1,$S356+$Y356+$Z356,$Y356+$Z356)</f>
        <v>736.37799999999993</v>
      </c>
      <c r="BD356" s="27">
        <f>IF($O356&gt;=BD$1,$S356+$Y356+$Z356,$Y356+$Z356)</f>
        <v>736.37799999999993</v>
      </c>
      <c r="BE356" s="27">
        <f>IF($O356&gt;=BE$1,$S356+$Y356+$Z356,$Y356+$Z356)</f>
        <v>736.37799999999993</v>
      </c>
      <c r="BF356" s="27">
        <f>IF($O356&gt;=BF$1,$S356+$Y356+$Z356,$Y356+$Z356)</f>
        <v>736.37799999999993</v>
      </c>
      <c r="BG356" s="27">
        <f>IF($O356&gt;=BG$1,$S356+$Y356+$Z356,$Y356+$Z356)</f>
        <v>736.37799999999993</v>
      </c>
      <c r="BH356" s="27">
        <f>IF($O356&gt;=BH$1,$S356+$Y356+$Z356,$Y356+$Z356)</f>
        <v>736.37799999999993</v>
      </c>
      <c r="BI356" s="27">
        <f>IF($O356&gt;=BI$1,$S356+$Y356+$Z356,$Y356+$Z356)</f>
        <v>736.37799999999993</v>
      </c>
      <c r="BJ356" s="27">
        <f>IF($O356&gt;=BJ$1,$S356+$Y356+$Z356,$Y356+$Z356)</f>
        <v>736.37799999999993</v>
      </c>
      <c r="BK356" s="27">
        <f>IF($O356&gt;=BK$1,$S356+$Y356+$Z356,$Y356+$Z356)</f>
        <v>736.37799999999993</v>
      </c>
      <c r="BL356" s="27">
        <f>IF($O356&gt;=BL$1,$S356+$Y356+$Z356,$Y356+$Z356)</f>
        <v>736.37799999999993</v>
      </c>
      <c r="BM356" s="27">
        <f>IF($O356&gt;=BM$1,$S356+$Y356+$Z356,$Y356+$Z356)</f>
        <v>736.37799999999993</v>
      </c>
      <c r="BN356" s="27">
        <f>IF($O356&gt;=BN$1,$S356+$Y356+$Z356,$Y356+$Z356)</f>
        <v>736.37799999999993</v>
      </c>
      <c r="BO356" s="27">
        <f>IF($O356&gt;=BO$1,$S356+$Y356+$Z356,$Y356+$Z356)</f>
        <v>736.37799999999993</v>
      </c>
      <c r="BP356" s="27">
        <f>IF($O356&gt;=BP$1,$S356+$Y356+$Z356,$Y356+$Z356)</f>
        <v>736.37799999999993</v>
      </c>
      <c r="BQ356" s="27">
        <f>IF($O356&gt;=BQ$1,$S356+$Y356+$Z356,$Y356+$Z356)</f>
        <v>736.37799999999993</v>
      </c>
      <c r="BR356" s="27">
        <f>IF($O356&gt;=BR$1,$S356+$Y356+$Z356,$Y356+$Z356)</f>
        <v>736.37799999999993</v>
      </c>
      <c r="BS356" s="27">
        <f>IF($O356&gt;=BS$1,$S356+$Y356+$Z356,$Y356+$Z356)</f>
        <v>736.37799999999993</v>
      </c>
      <c r="BT356" s="27">
        <f>IF($O356&gt;=BT$1,$S356+$Y356+$Z356,$Y356+$Z356)</f>
        <v>736.37799999999993</v>
      </c>
      <c r="BU356" s="27">
        <f>IF($O356&gt;=BU$1,$S356+$Y356+$Z356,$Y356+$Z356)</f>
        <v>736.37799999999993</v>
      </c>
      <c r="BV356" s="27">
        <f>IF($O356&gt;=BV$1,$S356+$Y356+$Z356,$Y356+$Z356)</f>
        <v>736.37799999999993</v>
      </c>
      <c r="BW356" s="27">
        <f>IF($O356&gt;=BW$1,$S356+$Y356+$Z356,$Y356+$Z356)</f>
        <v>736.37799999999993</v>
      </c>
      <c r="BX356" s="27">
        <f>IF($O356&gt;=BX$1,$S356+$Y356+$Z356,$Y356+$Z356)</f>
        <v>736.37799999999993</v>
      </c>
      <c r="BY356" s="27">
        <f>IF($O356&gt;=BY$1,$S356+$Y356+$Z356,$Y356+$Z356)</f>
        <v>736.37799999999993</v>
      </c>
      <c r="BZ356" s="27">
        <f>IF($O356&gt;=BZ$1,$S356+$Y356+$Z356,$Y356+$Z356)</f>
        <v>736.37799999999993</v>
      </c>
      <c r="CA356" s="27">
        <f>IF($O356&gt;=CA$1,$S356+$Y356+$Z356,$Y356+$Z356)</f>
        <v>736.37799999999993</v>
      </c>
      <c r="CB356" s="27">
        <f>IF($O356&gt;=CB$1,$S356+$Y356+$Z356,$Y356+$Z356)</f>
        <v>736.37799999999993</v>
      </c>
      <c r="CC356" s="27">
        <f>IF($O356&gt;=CC$1,$S356+$Y356+$Z356,$Y356+$Z356)</f>
        <v>736.37799999999993</v>
      </c>
      <c r="CD356" s="27">
        <f>IF($O356&gt;=CD$1,$S356+$Y356+$Z356,$Y356+$Z356)</f>
        <v>736.37799999999993</v>
      </c>
      <c r="CE356" s="27">
        <f>IF($O356&gt;=CE$1,$S356+$Y356+$Z356,$Y356+$Z356)</f>
        <v>736.37799999999993</v>
      </c>
      <c r="CF356" s="27">
        <f>IF($O356&gt;=CF$1,$S356+$Y356+$Z356,$Y356+$Z356)</f>
        <v>736.37799999999993</v>
      </c>
      <c r="CG356" s="27">
        <f>IF($O356&gt;=CG$1,$S356+$Y356+$Z356,$Y356+$Z356)</f>
        <v>736.37799999999993</v>
      </c>
      <c r="CH356" s="27">
        <f>IF($O356&gt;=CH$1,$S356+$Y356+$Z356,$Y356+$Z356)</f>
        <v>736.37799999999993</v>
      </c>
      <c r="CI356" s="27">
        <f>IF($O356&gt;=CI$1,$S356+$Y356+$Z356,$Y356+$Z356)</f>
        <v>736.37799999999993</v>
      </c>
      <c r="CJ356" s="27">
        <f>IF($O356&gt;=CJ$1,$S356+$Y356+$Z356,$Y356+$Z356)</f>
        <v>736.37799999999993</v>
      </c>
      <c r="CK356" s="27">
        <f>IF($O356&gt;=CK$1,$S356+$Y356+$Z356,$Y356+$Z356)</f>
        <v>736.37799999999993</v>
      </c>
      <c r="CL356" s="27">
        <f>IF($O356&gt;=CL$1,$S356+$Y356+$Z356,$Y356+$Z356)</f>
        <v>736.37799999999993</v>
      </c>
      <c r="CM356" s="27">
        <f>IF($O356&gt;=CM$1,$S356+$Y356+$Z356,$Y356+$Z356)</f>
        <v>736.37799999999993</v>
      </c>
      <c r="CN356" s="27">
        <f>IF($O356&gt;=CN$1,$S356+$Y356,$Y356)</f>
        <v>336.37799999999999</v>
      </c>
      <c r="CO356" s="27">
        <f>IF($O356&gt;=CO$1,$S356+$Y356,$Y356)</f>
        <v>336.37799999999999</v>
      </c>
      <c r="CP356" s="27">
        <f>IF($O356&gt;=CP$1,$S356+$Y356,$Y356)</f>
        <v>336.37799999999999</v>
      </c>
      <c r="CQ356" s="27">
        <f>IF($O356&gt;=CQ$1,$S356+$Y356,$Y356)</f>
        <v>336.37799999999999</v>
      </c>
      <c r="CR356" s="27">
        <f>IF($O356&gt;=CR$1,$S356+$Y356,$Y356)</f>
        <v>336.37799999999999</v>
      </c>
      <c r="CS356" s="27">
        <f>IF($O356&gt;=CS$1,$S356+$Y356,$Y356)</f>
        <v>336.37799999999999</v>
      </c>
      <c r="CT356" s="27">
        <f>IF($O356&gt;=CT$1,$S356+$Y356,$Y356)</f>
        <v>336.37799999999999</v>
      </c>
      <c r="CU356" s="27">
        <f>IF($O356&gt;=CU$1,$S356+$Y356,$Y356)</f>
        <v>336.37799999999999</v>
      </c>
      <c r="CV356" s="27">
        <f>IF($O356&gt;=CV$1,$S356+$Y356,$Y356)</f>
        <v>336.37799999999999</v>
      </c>
      <c r="CW356" s="27">
        <f>IF($O356&gt;=CW$1,$S356+$Y356,$Y356)</f>
        <v>336.37799999999999</v>
      </c>
      <c r="CX356" s="27">
        <f>IF($O356&gt;=CX$1,$S356+$Y356,$Y356)</f>
        <v>336.37799999999999</v>
      </c>
      <c r="CY356" s="27">
        <f>IF($O356&gt;=CY$1,$S356+$Y356,$Y356)</f>
        <v>336.37799999999999</v>
      </c>
      <c r="CZ356" s="27">
        <f>IF($O356&gt;=CZ$1,$S356+$Y356,$Y356)</f>
        <v>336.37799999999999</v>
      </c>
      <c r="DA356" s="27">
        <f>IF($O356&gt;=DA$1,$S356+$Y356,$Y356)</f>
        <v>336.37799999999999</v>
      </c>
      <c r="DB356" s="27">
        <f>IF($O356&gt;=DB$1,$S356+$Y356,$Y356)</f>
        <v>336.37799999999999</v>
      </c>
      <c r="DC356" s="27">
        <f>IF($O356&gt;=DC$1,$S356+$Y356,$Y356)</f>
        <v>336.37799999999999</v>
      </c>
      <c r="DD356" s="27">
        <f>IF($O356&gt;=DD$1,$S356+$Y356,$Y356)</f>
        <v>336.37799999999999</v>
      </c>
      <c r="DE356" s="27">
        <f>IF($O356&gt;=DE$1,$S356+$Y356,$Y356)</f>
        <v>336.37799999999999</v>
      </c>
      <c r="DF356" s="27">
        <f>IF($O356&gt;=DF$1,$S356+$Y356,$Y356)</f>
        <v>336.37799999999999</v>
      </c>
      <c r="DG356" s="27">
        <f>IF($O356&gt;=DG$1,$S356+$Y356,$Y356)</f>
        <v>336.37799999999999</v>
      </c>
      <c r="DH356" s="27">
        <f>IF($O356&gt;=DH$1,$S356+$Y356,$Y356)</f>
        <v>336.37799999999999</v>
      </c>
      <c r="DI356" s="27">
        <f>IF($O356&gt;=DI$1,$S356+$Y356,$Y356)</f>
        <v>336.37799999999999</v>
      </c>
      <c r="DJ356" s="27">
        <f>IF($O356&gt;=DJ$1,$S356+$Y356,$Y356)</f>
        <v>336.37799999999999</v>
      </c>
      <c r="DK356" s="27">
        <f>IF($O356&gt;=DK$1,$S356+$Y356,$Y356)</f>
        <v>336.37799999999999</v>
      </c>
      <c r="DL356" s="27">
        <f>IF($O356&gt;=DL$1,$S356+$Y356,$Y356)</f>
        <v>336.37799999999999</v>
      </c>
      <c r="DM356" s="27">
        <f>IF($O356&gt;=DM$1,$S356+$Y356,$Y356)</f>
        <v>336.37799999999999</v>
      </c>
      <c r="DN356" s="27">
        <f>IF($O356&gt;=DN$1,$S356+$Y356,$Y356)</f>
        <v>336.37799999999999</v>
      </c>
      <c r="DO356" s="27">
        <f>IF($O356&gt;=DO$1,$S356+$Y356,$Y356)</f>
        <v>336.37799999999999</v>
      </c>
      <c r="DP356" s="27">
        <f>IF($O356&gt;=DP$1,$S356+$Y356,$Y356)</f>
        <v>336.37799999999999</v>
      </c>
      <c r="DQ356" s="27">
        <f>IF($O356&gt;=DQ$1,$S356+$Y356,$Y356)</f>
        <v>336.37799999999999</v>
      </c>
      <c r="DR356" s="27">
        <f>IF($O356&gt;=DR$1,$S356+$Y356,$Y356)</f>
        <v>336.37799999999999</v>
      </c>
      <c r="DS356" s="27">
        <f>IF($O356&gt;=DS$1,$S356+$Y356,$Y356)</f>
        <v>336.37799999999999</v>
      </c>
      <c r="DT356" s="27">
        <f>IF($O356&gt;=DT$1,$S356+$Y356,$Y356)</f>
        <v>336.37799999999999</v>
      </c>
      <c r="DU356" s="27">
        <f>IF($O356&gt;=DU$1,$S356+$Y356,$Y356)</f>
        <v>336.37799999999999</v>
      </c>
      <c r="DV356" s="27">
        <f>IF($O356&gt;=DV$1,$S356+$Y356,$Y356)</f>
        <v>336.37799999999999</v>
      </c>
      <c r="DW356" s="27">
        <f>IF($O356&gt;=DW$1,$S356+$Y356,$Y356)</f>
        <v>336.37799999999999</v>
      </c>
      <c r="DX356" s="27">
        <f>IF($O356&gt;=DX$1,$S356+$Y356,$Y356)</f>
        <v>336.37799999999999</v>
      </c>
      <c r="DY356" s="27">
        <f>IF($O356&gt;=DY$1,$S356+$Y356,$Y356)</f>
        <v>336.37799999999999</v>
      </c>
      <c r="DZ356" s="27">
        <f>IF($O356&gt;=DZ$1,$S356+$Y356,$Y356)</f>
        <v>336.37799999999999</v>
      </c>
      <c r="EA356" s="27">
        <f>IF($O356&gt;=EA$1,$S356+$Y356,$Y356)</f>
        <v>336.37799999999999</v>
      </c>
      <c r="EB356" s="27">
        <f>IF($O356&gt;=EB$1,$S356+$Y356,$Y356)</f>
        <v>336.37799999999999</v>
      </c>
      <c r="EC356" s="27">
        <f>IF($O356&gt;=EC$1,$S356+$Y356,$Y356)</f>
        <v>336.37799999999999</v>
      </c>
      <c r="ED356" s="27">
        <f>IF($O356&gt;=ED$1,$S356+$Y356,$Y356)</f>
        <v>336.37799999999999</v>
      </c>
      <c r="EE356" s="27">
        <f>IF($O356&gt;=EE$1,$S356+$Y356,$Y356)</f>
        <v>336.37799999999999</v>
      </c>
      <c r="EF356" s="27">
        <f>IF($O356&gt;=EF$1,$S356+$Y356,$Y356)</f>
        <v>336.37799999999999</v>
      </c>
      <c r="EG356" s="27">
        <f>IF($O356&gt;=EG$1,$S356+$Y356,$Y356)</f>
        <v>336.37799999999999</v>
      </c>
      <c r="EH356" s="27">
        <f>IF($O356&gt;=EH$1,$S356+$Y356,$Y356)</f>
        <v>336.37799999999999</v>
      </c>
      <c r="EI356" s="27">
        <f>IF($O356&gt;=EI$1,$S356+$Y356,$Y356)</f>
        <v>336.37799999999999</v>
      </c>
      <c r="EJ356" s="27">
        <f>IF($O356&gt;=EJ$1,$S356+$Y356,$Y356)</f>
        <v>0</v>
      </c>
      <c r="EK356" s="27">
        <f>IF($O356&gt;=EK$1,$S356+$Y356,$Y356)</f>
        <v>0</v>
      </c>
      <c r="EL356" s="27">
        <f>IF($O356&gt;=EL$1,$S356+$Y356,$Y356)</f>
        <v>0</v>
      </c>
      <c r="EM356" s="27">
        <f>IF($O356&gt;=EM$1,$S356+$Y356,$Y356)</f>
        <v>0</v>
      </c>
      <c r="EN356" s="27">
        <f>IF($O356&gt;=EN$1,$S356+$Y356,$Y356)</f>
        <v>0</v>
      </c>
      <c r="EO356" s="27">
        <f>IF($O356&gt;=EO$1,$S356+$Y356,$Y356)</f>
        <v>0</v>
      </c>
      <c r="EP356" s="27">
        <f>IF($O356&gt;=EP$1,$S356+$Y356,$Y356)</f>
        <v>0</v>
      </c>
      <c r="EQ356" s="27">
        <f>IF($O356&gt;=EQ$1,$S356+$Y356,$Y356)</f>
        <v>0</v>
      </c>
      <c r="ER356" s="27">
        <f>IF($O356&gt;=ER$1,$S356+$Y356,$Y356)</f>
        <v>0</v>
      </c>
      <c r="ES356" s="27">
        <f>IF($O356&gt;=ES$1,$S356+$Y356,$Y356)</f>
        <v>0</v>
      </c>
      <c r="ET356" s="27">
        <f>IF($O356&gt;=ET$1,$S356+$Y356,$Y356)</f>
        <v>0</v>
      </c>
      <c r="EU356" s="27">
        <f>IF($O356&gt;=EU$1,$S356+$Y356,$Y356)</f>
        <v>0</v>
      </c>
      <c r="EV356" s="27">
        <f>IF($O356&gt;=EV$1,$S356,0)</f>
        <v>0</v>
      </c>
      <c r="EW356" s="27">
        <f>IF($O356&gt;=EW$1,$S356,0)</f>
        <v>0</v>
      </c>
      <c r="EX356" s="27">
        <f>IF($O356&gt;=EX$1,$S356,0)</f>
        <v>0</v>
      </c>
      <c r="EY356" s="27">
        <f>IF($O356&gt;=EY$1,$S356,0)</f>
        <v>0</v>
      </c>
      <c r="EZ356" s="27">
        <f>IF($O356&gt;=EZ$1,$S356,0)</f>
        <v>0</v>
      </c>
      <c r="FA356" s="27">
        <f>IF($O356&gt;=FA$1,$S356,0)</f>
        <v>0</v>
      </c>
      <c r="FB356" s="27">
        <f>IF($O356&gt;=FB$1,$S356,0)</f>
        <v>0</v>
      </c>
      <c r="FC356" s="27">
        <f>IF($O356&gt;=FC$1,$S356,0)</f>
        <v>0</v>
      </c>
      <c r="FD356" s="27">
        <f>IF($O356&gt;=FD$1,$S356,0)</f>
        <v>0</v>
      </c>
      <c r="FE356" s="27">
        <f>IF($O356&gt;=FE$1,$S356,0)</f>
        <v>0</v>
      </c>
      <c r="FF356" s="27">
        <f>IF($O356&gt;=FF$1,$S356,0)</f>
        <v>0</v>
      </c>
      <c r="FG356" s="27">
        <f>IF($O356&gt;=FG$1,$S356,0)</f>
        <v>0</v>
      </c>
      <c r="FH356" s="27">
        <f>IF($O356&gt;=FH$1,$S356,0)</f>
        <v>0</v>
      </c>
      <c r="FI356" s="27">
        <f>IF($O356&gt;=FI$1,$S356,0)</f>
        <v>0</v>
      </c>
      <c r="FJ356" s="27">
        <f>IF($O356&gt;=FJ$1,$S356,0)</f>
        <v>0</v>
      </c>
      <c r="FK356" s="27">
        <f>IF($O356&gt;=FK$1,$S356,0)</f>
        <v>0</v>
      </c>
      <c r="FL356" s="27">
        <f>IF($O356&gt;=FL$1,$S356,0)</f>
        <v>0</v>
      </c>
      <c r="FM356" s="27">
        <f>IF($O356&gt;=FM$1,$S356,0)</f>
        <v>0</v>
      </c>
      <c r="FN356" s="27">
        <f>IF($O356&gt;=FN$1,$S356,0)</f>
        <v>0</v>
      </c>
      <c r="FO356" s="27">
        <f>IF($O356&gt;=FO$1,$S356,0)</f>
        <v>0</v>
      </c>
      <c r="FP356" s="27">
        <f>IF($O356&gt;=FP$1,$S356,0)</f>
        <v>0</v>
      </c>
      <c r="FQ356" s="27">
        <f>IF($O356&gt;=FQ$1,$S356,0)</f>
        <v>0</v>
      </c>
      <c r="FR356" s="27">
        <f>IF($O356&gt;=FR$1,$S356,0)</f>
        <v>0</v>
      </c>
      <c r="FS356" s="27">
        <f>IF($O356&gt;=FS$1,$S356,0)</f>
        <v>0</v>
      </c>
      <c r="FT356" s="27">
        <f>IF($O356&gt;=FT$1,$S356,0)</f>
        <v>0</v>
      </c>
      <c r="FU356" s="27">
        <f>IF($O356&gt;=FU$1,$S356,0)</f>
        <v>0</v>
      </c>
      <c r="FV356" s="27">
        <f>IF($O356&gt;=FV$1,$S356,0)</f>
        <v>0</v>
      </c>
      <c r="FW356" s="27">
        <f>IF($O356&gt;=FW$1,$S356,0)</f>
        <v>0</v>
      </c>
      <c r="FX356" s="27">
        <f>IF($O356&gt;=FX$1,$S356,0)</f>
        <v>0</v>
      </c>
      <c r="FY356" s="27">
        <f>IF($O356&gt;=FY$1,$S356,0)</f>
        <v>0</v>
      </c>
      <c r="FZ356" s="27">
        <f>IF($O356&gt;=FZ$1,$S356,0)</f>
        <v>0</v>
      </c>
      <c r="GA356" s="27">
        <f>IF($O356&gt;=GA$1,$S356,0)</f>
        <v>0</v>
      </c>
      <c r="GB356" s="27">
        <f>IF($O356&gt;=GB$1,$S356,0)</f>
        <v>0</v>
      </c>
      <c r="GC356" s="27">
        <f>IF($O356&gt;=GC$1,$S356,0)</f>
        <v>0</v>
      </c>
      <c r="GD356" s="27">
        <f>IF($O356&gt;=GD$1,$S356,0)</f>
        <v>0</v>
      </c>
      <c r="GE356" s="27">
        <f>IF($O356&gt;=GE$1,$S356,0)</f>
        <v>0</v>
      </c>
      <c r="GF356" s="27">
        <f>IF($O356&gt;=GF$1,$S356,0)</f>
        <v>0</v>
      </c>
      <c r="GG356" s="27">
        <f>IF($O356&gt;=GG$1,$S356,0)</f>
        <v>0</v>
      </c>
      <c r="GH356" s="27">
        <f>IF($O356&gt;=GH$1,$S356,0)</f>
        <v>0</v>
      </c>
      <c r="GI356" s="27">
        <f>IF($O356&gt;=GI$1,$S356,0)</f>
        <v>0</v>
      </c>
      <c r="GJ356" s="27">
        <f>IF($O356&gt;=GJ$1,$S356,0)</f>
        <v>0</v>
      </c>
      <c r="GK356" s="27">
        <f>IF($O356&gt;=GK$1,$S356,0)</f>
        <v>0</v>
      </c>
      <c r="GL356" s="27">
        <f>IF($O356&gt;=GL$1,$S356,0)</f>
        <v>0</v>
      </c>
      <c r="GM356" s="27">
        <f>IF($O356&gt;=GM$1,$S356,0)</f>
        <v>0</v>
      </c>
      <c r="GN356" s="27">
        <f>IF($O356&gt;=GN$1,$S356,0)</f>
        <v>0</v>
      </c>
      <c r="GO356" s="27">
        <f>IF($O356&gt;=GO$1,$S356,0)</f>
        <v>0</v>
      </c>
      <c r="GP356" s="27">
        <f>IF($O356&gt;=GP$1,$S356,0)</f>
        <v>0</v>
      </c>
      <c r="GQ356" s="27">
        <f>IF($O356&gt;=GQ$1,$S356,0)</f>
        <v>0</v>
      </c>
      <c r="GR356" s="27">
        <f>IF($O356&gt;=GR$1,$S356,0)</f>
        <v>0</v>
      </c>
      <c r="GS356" s="27">
        <f>IF($O356&gt;=GS$1,$S356,0)</f>
        <v>0</v>
      </c>
      <c r="GT356" s="27">
        <f>IF($O356&gt;=GT$1,$S356,0)</f>
        <v>0</v>
      </c>
      <c r="GU356" s="27">
        <f>IF($O356&gt;=GU$1,$S356,0)</f>
        <v>0</v>
      </c>
      <c r="GV356" s="27">
        <f>IF($O356&gt;=GV$1,$S356,0)</f>
        <v>0</v>
      </c>
      <c r="GW356" s="27">
        <f>IF($O356&gt;=GW$1,$S356,0)</f>
        <v>0</v>
      </c>
      <c r="GX356" s="27">
        <f>IF($O356&gt;=GX$1,$S356,0)</f>
        <v>0</v>
      </c>
      <c r="GY356" s="27">
        <f>IF($O356&gt;=GY$1,$S356,0)</f>
        <v>0</v>
      </c>
      <c r="GZ356" s="27">
        <f>IF($O356&gt;=GZ$1,$S356,0)</f>
        <v>0</v>
      </c>
      <c r="HA356" s="27">
        <f>IF($O356&gt;=HA$1,$S356,0)</f>
        <v>0</v>
      </c>
      <c r="HB356" s="27">
        <f>IF($O356&gt;=HB$1,$S356,0)</f>
        <v>0</v>
      </c>
      <c r="HC356" s="27">
        <f>IF($O356&gt;=HC$1,$S356,0)</f>
        <v>0</v>
      </c>
    </row>
    <row r="357" spans="1:211">
      <c r="A357" s="3">
        <v>47465</v>
      </c>
      <c r="B357" s="3" t="s">
        <v>176</v>
      </c>
      <c r="C357" s="3" t="s">
        <v>107</v>
      </c>
      <c r="D357" s="3">
        <v>56</v>
      </c>
      <c r="E357" s="4">
        <v>33807</v>
      </c>
      <c r="F357" s="5">
        <v>25.92876712328767</v>
      </c>
      <c r="G357" s="3" t="s">
        <v>99</v>
      </c>
      <c r="H357" s="4">
        <v>22870</v>
      </c>
      <c r="I357" s="9" t="s">
        <v>826</v>
      </c>
      <c r="J357" s="5">
        <v>2125.27</v>
      </c>
      <c r="K357" s="31">
        <v>338</v>
      </c>
      <c r="L357" s="32">
        <v>26</v>
      </c>
      <c r="M357" s="33">
        <f>VLOOKUP(L357,FIND,3,TRUE)</f>
        <v>1.5</v>
      </c>
      <c r="N357" s="32">
        <f>IF(L357&gt;30,180,VLOOKUP(L357,TEMPO,2,FALSE))</f>
        <v>156</v>
      </c>
      <c r="O357" s="32">
        <f>IF(R357&gt;0,4,N357)</f>
        <v>156</v>
      </c>
      <c r="P357" s="96">
        <f>J357*M357*L357</f>
        <v>82885.53</v>
      </c>
      <c r="Q357" s="96">
        <f>10934.45*2</f>
        <v>21868.9</v>
      </c>
      <c r="R357" s="96">
        <f>IF(P357&lt;=Q357,P357/4,0)</f>
        <v>0</v>
      </c>
      <c r="S357" s="5">
        <f>IF(P357&gt;=Q357,P357/N357,0)</f>
        <v>531.3175</v>
      </c>
      <c r="T357" s="3"/>
      <c r="U357" s="3">
        <f>IF(T357="",1,0)</f>
        <v>1</v>
      </c>
      <c r="V357" s="3">
        <v>629</v>
      </c>
      <c r="W357" s="5">
        <v>0</v>
      </c>
      <c r="X357" s="5">
        <v>245.73</v>
      </c>
      <c r="Y357" s="5">
        <f>X357*W357</f>
        <v>0</v>
      </c>
      <c r="Z357" s="5">
        <v>400</v>
      </c>
      <c r="AA357" s="5">
        <f>S357+Y357+Z357</f>
        <v>931.3175</v>
      </c>
      <c r="AB357" s="39">
        <f>(J357/12+J357/12*1.3333333333+450/12+J357/30*6/12+J357)*1.3+Y357+Z357+153.9</f>
        <v>3948.76954443677</v>
      </c>
      <c r="AC357" s="39" t="s">
        <v>107</v>
      </c>
      <c r="AD357" s="39">
        <f>J357*1.3+400+153.9</f>
        <v>3316.7510000000002</v>
      </c>
      <c r="AE357" s="39">
        <f>SUMIFS('CUSTO MENSAL FUNC NOVO'!H:H,'CUSTO MENSAL FUNC NOVO'!A:A,'VALORES MENSAIS'!AC357)</f>
        <v>3348.9422500000001</v>
      </c>
      <c r="AF357" s="27">
        <f>IF($R357&gt;0,$R357,$S357)+$Y357+$Z357</f>
        <v>931.3175</v>
      </c>
      <c r="AG357" s="27">
        <f>IF($R357&gt;0,$R357,$S357)+$Y357+$Z357</f>
        <v>931.3175</v>
      </c>
      <c r="AH357" s="27">
        <f>IF($R357&gt;0,$R357,$S357)+$Y357+$Z357</f>
        <v>931.3175</v>
      </c>
      <c r="AI357" s="27">
        <f>IF($R357&gt;0,$R357,$S357)+$Y357+$Z357</f>
        <v>931.3175</v>
      </c>
      <c r="AJ357" s="27">
        <f>IF($O357&gt;=AJ$1,$S357+$Y357+$Z357,$Y357+$Z357)</f>
        <v>931.3175</v>
      </c>
      <c r="AK357" s="27">
        <f>IF($O357&gt;=AK$1,$S357+$Y357+$Z357,$Y357+$Z357)</f>
        <v>931.3175</v>
      </c>
      <c r="AL357" s="27">
        <f>IF($O357&gt;=AL$1,$S357+$Y357+$Z357,$Y357+$Z357)</f>
        <v>931.3175</v>
      </c>
      <c r="AM357" s="27">
        <f>IF($O357&gt;=AM$1,$S357+$Y357+$Z357,$Y357+$Z357)</f>
        <v>931.3175</v>
      </c>
      <c r="AN357" s="27">
        <f>IF($O357&gt;=AN$1,$S357+$Y357+$Z357,$Y357+$Z357)</f>
        <v>931.3175</v>
      </c>
      <c r="AO357" s="27">
        <f>IF($O357&gt;=AO$1,$S357+$Y357+$Z357,$Y357+$Z357)</f>
        <v>931.3175</v>
      </c>
      <c r="AP357" s="27">
        <f>IF($O357&gt;=AP$1,$S357+$Y357+$Z357,$Y357+$Z357)</f>
        <v>931.3175</v>
      </c>
      <c r="AQ357" s="27">
        <f>IF($O357&gt;=AQ$1,$S357+$Y357+$Z357,$Y357+$Z357)</f>
        <v>931.3175</v>
      </c>
      <c r="AR357" s="27">
        <f>IF($O357&gt;=AR$1,$S357+$Y357+$Z357,$Y357+$Z357)</f>
        <v>931.3175</v>
      </c>
      <c r="AS357" s="27">
        <f>IF($O357&gt;=AS$1,$S357+$Y357+$Z357,$Y357+$Z357)</f>
        <v>931.3175</v>
      </c>
      <c r="AT357" s="27">
        <f>IF($O357&gt;=AT$1,$S357+$Y357+$Z357,$Y357+$Z357)</f>
        <v>931.3175</v>
      </c>
      <c r="AU357" s="27">
        <f>IF($O357&gt;=AU$1,$S357+$Y357+$Z357,$Y357+$Z357)</f>
        <v>931.3175</v>
      </c>
      <c r="AV357" s="27">
        <f>IF($O357&gt;=AV$1,$S357+$Y357+$Z357,$Y357+$Z357)</f>
        <v>931.3175</v>
      </c>
      <c r="AW357" s="27">
        <f>IF($O357&gt;=AW$1,$S357+$Y357+$Z357,$Y357+$Z357)</f>
        <v>931.3175</v>
      </c>
      <c r="AX357" s="27">
        <f>IF($O357&gt;=AX$1,$S357+$Y357+$Z357,$Y357+$Z357)</f>
        <v>931.3175</v>
      </c>
      <c r="AY357" s="27">
        <f>IF($O357&gt;=AY$1,$S357+$Y357+$Z357,$Y357+$Z357)</f>
        <v>931.3175</v>
      </c>
      <c r="AZ357" s="27">
        <f>IF($O357&gt;=AZ$1,$S357+$Y357+$Z357,$Y357+$Z357)</f>
        <v>931.3175</v>
      </c>
      <c r="BA357" s="27">
        <f>IF($O357&gt;=BA$1,$S357+$Y357+$Z357,$Y357+$Z357)</f>
        <v>931.3175</v>
      </c>
      <c r="BB357" s="27">
        <f>IF($O357&gt;=BB$1,$S357+$Y357+$Z357,$Y357+$Z357)</f>
        <v>931.3175</v>
      </c>
      <c r="BC357" s="27">
        <f>IF($O357&gt;=BC$1,$S357+$Y357+$Z357,$Y357+$Z357)</f>
        <v>931.3175</v>
      </c>
      <c r="BD357" s="27">
        <f>IF($O357&gt;=BD$1,$S357+$Y357+$Z357,$Y357+$Z357)</f>
        <v>931.3175</v>
      </c>
      <c r="BE357" s="27">
        <f>IF($O357&gt;=BE$1,$S357+$Y357+$Z357,$Y357+$Z357)</f>
        <v>931.3175</v>
      </c>
      <c r="BF357" s="27">
        <f>IF($O357&gt;=BF$1,$S357+$Y357+$Z357,$Y357+$Z357)</f>
        <v>931.3175</v>
      </c>
      <c r="BG357" s="27">
        <f>IF($O357&gt;=BG$1,$S357+$Y357+$Z357,$Y357+$Z357)</f>
        <v>931.3175</v>
      </c>
      <c r="BH357" s="27">
        <f>IF($O357&gt;=BH$1,$S357+$Y357+$Z357,$Y357+$Z357)</f>
        <v>931.3175</v>
      </c>
      <c r="BI357" s="27">
        <f>IF($O357&gt;=BI$1,$S357+$Y357+$Z357,$Y357+$Z357)</f>
        <v>931.3175</v>
      </c>
      <c r="BJ357" s="27">
        <f>IF($O357&gt;=BJ$1,$S357+$Y357+$Z357,$Y357+$Z357)</f>
        <v>931.3175</v>
      </c>
      <c r="BK357" s="27">
        <f>IF($O357&gt;=BK$1,$S357+$Y357+$Z357,$Y357+$Z357)</f>
        <v>931.3175</v>
      </c>
      <c r="BL357" s="27">
        <f>IF($O357&gt;=BL$1,$S357+$Y357+$Z357,$Y357+$Z357)</f>
        <v>931.3175</v>
      </c>
      <c r="BM357" s="27">
        <f>IF($O357&gt;=BM$1,$S357+$Y357+$Z357,$Y357+$Z357)</f>
        <v>931.3175</v>
      </c>
      <c r="BN357" s="27">
        <f>IF($O357&gt;=BN$1,$S357+$Y357+$Z357,$Y357+$Z357)</f>
        <v>931.3175</v>
      </c>
      <c r="BO357" s="27">
        <f>IF($O357&gt;=BO$1,$S357+$Y357+$Z357,$Y357+$Z357)</f>
        <v>931.3175</v>
      </c>
      <c r="BP357" s="27">
        <f>IF($O357&gt;=BP$1,$S357+$Y357+$Z357,$Y357+$Z357)</f>
        <v>931.3175</v>
      </c>
      <c r="BQ357" s="27">
        <f>IF($O357&gt;=BQ$1,$S357+$Y357+$Z357,$Y357+$Z357)</f>
        <v>931.3175</v>
      </c>
      <c r="BR357" s="27">
        <f>IF($O357&gt;=BR$1,$S357+$Y357+$Z357,$Y357+$Z357)</f>
        <v>931.3175</v>
      </c>
      <c r="BS357" s="27">
        <f>IF($O357&gt;=BS$1,$S357+$Y357+$Z357,$Y357+$Z357)</f>
        <v>931.3175</v>
      </c>
      <c r="BT357" s="27">
        <f>IF($O357&gt;=BT$1,$S357+$Y357+$Z357,$Y357+$Z357)</f>
        <v>931.3175</v>
      </c>
      <c r="BU357" s="27">
        <f>IF($O357&gt;=BU$1,$S357+$Y357+$Z357,$Y357+$Z357)</f>
        <v>931.3175</v>
      </c>
      <c r="BV357" s="27">
        <f>IF($O357&gt;=BV$1,$S357+$Y357+$Z357,$Y357+$Z357)</f>
        <v>931.3175</v>
      </c>
      <c r="BW357" s="27">
        <f>IF($O357&gt;=BW$1,$S357+$Y357+$Z357,$Y357+$Z357)</f>
        <v>931.3175</v>
      </c>
      <c r="BX357" s="27">
        <f>IF($O357&gt;=BX$1,$S357+$Y357+$Z357,$Y357+$Z357)</f>
        <v>931.3175</v>
      </c>
      <c r="BY357" s="27">
        <f>IF($O357&gt;=BY$1,$S357+$Y357+$Z357,$Y357+$Z357)</f>
        <v>931.3175</v>
      </c>
      <c r="BZ357" s="27">
        <f>IF($O357&gt;=BZ$1,$S357+$Y357+$Z357,$Y357+$Z357)</f>
        <v>931.3175</v>
      </c>
      <c r="CA357" s="27">
        <f>IF($O357&gt;=CA$1,$S357+$Y357+$Z357,$Y357+$Z357)</f>
        <v>931.3175</v>
      </c>
      <c r="CB357" s="27">
        <f>IF($O357&gt;=CB$1,$S357+$Y357+$Z357,$Y357+$Z357)</f>
        <v>931.3175</v>
      </c>
      <c r="CC357" s="27">
        <f>IF($O357&gt;=CC$1,$S357+$Y357+$Z357,$Y357+$Z357)</f>
        <v>931.3175</v>
      </c>
      <c r="CD357" s="27">
        <f>IF($O357&gt;=CD$1,$S357+$Y357+$Z357,$Y357+$Z357)</f>
        <v>931.3175</v>
      </c>
      <c r="CE357" s="27">
        <f>IF($O357&gt;=CE$1,$S357+$Y357+$Z357,$Y357+$Z357)</f>
        <v>931.3175</v>
      </c>
      <c r="CF357" s="27">
        <f>IF($O357&gt;=CF$1,$S357+$Y357+$Z357,$Y357+$Z357)</f>
        <v>931.3175</v>
      </c>
      <c r="CG357" s="27">
        <f>IF($O357&gt;=CG$1,$S357+$Y357+$Z357,$Y357+$Z357)</f>
        <v>931.3175</v>
      </c>
      <c r="CH357" s="27">
        <f>IF($O357&gt;=CH$1,$S357+$Y357+$Z357,$Y357+$Z357)</f>
        <v>931.3175</v>
      </c>
      <c r="CI357" s="27">
        <f>IF($O357&gt;=CI$1,$S357+$Y357+$Z357,$Y357+$Z357)</f>
        <v>931.3175</v>
      </c>
      <c r="CJ357" s="27">
        <f>IF($O357&gt;=CJ$1,$S357+$Y357+$Z357,$Y357+$Z357)</f>
        <v>931.3175</v>
      </c>
      <c r="CK357" s="27">
        <f>IF($O357&gt;=CK$1,$S357+$Y357+$Z357,$Y357+$Z357)</f>
        <v>931.3175</v>
      </c>
      <c r="CL357" s="27">
        <f>IF($O357&gt;=CL$1,$S357+$Y357+$Z357,$Y357+$Z357)</f>
        <v>931.3175</v>
      </c>
      <c r="CM357" s="27">
        <f>IF($O357&gt;=CM$1,$S357+$Y357+$Z357,$Y357+$Z357)</f>
        <v>931.3175</v>
      </c>
      <c r="CN357" s="27">
        <f>IF($O357&gt;=CN$1,$S357+$Y357,$Y357)</f>
        <v>531.3175</v>
      </c>
      <c r="CO357" s="27">
        <f>IF($O357&gt;=CO$1,$S357+$Y357,$Y357)</f>
        <v>531.3175</v>
      </c>
      <c r="CP357" s="27">
        <f>IF($O357&gt;=CP$1,$S357+$Y357,$Y357)</f>
        <v>531.3175</v>
      </c>
      <c r="CQ357" s="27">
        <f>IF($O357&gt;=CQ$1,$S357+$Y357,$Y357)</f>
        <v>531.3175</v>
      </c>
      <c r="CR357" s="27">
        <f>IF($O357&gt;=CR$1,$S357+$Y357,$Y357)</f>
        <v>531.3175</v>
      </c>
      <c r="CS357" s="27">
        <f>IF($O357&gt;=CS$1,$S357+$Y357,$Y357)</f>
        <v>531.3175</v>
      </c>
      <c r="CT357" s="27">
        <f>IF($O357&gt;=CT$1,$S357+$Y357,$Y357)</f>
        <v>531.3175</v>
      </c>
      <c r="CU357" s="27">
        <f>IF($O357&gt;=CU$1,$S357+$Y357,$Y357)</f>
        <v>531.3175</v>
      </c>
      <c r="CV357" s="27">
        <f>IF($O357&gt;=CV$1,$S357+$Y357,$Y357)</f>
        <v>531.3175</v>
      </c>
      <c r="CW357" s="27">
        <f>IF($O357&gt;=CW$1,$S357+$Y357,$Y357)</f>
        <v>531.3175</v>
      </c>
      <c r="CX357" s="27">
        <f>IF($O357&gt;=CX$1,$S357+$Y357,$Y357)</f>
        <v>531.3175</v>
      </c>
      <c r="CY357" s="27">
        <f>IF($O357&gt;=CY$1,$S357+$Y357,$Y357)</f>
        <v>531.3175</v>
      </c>
      <c r="CZ357" s="27">
        <f>IF($O357&gt;=CZ$1,$S357+$Y357,$Y357)</f>
        <v>531.3175</v>
      </c>
      <c r="DA357" s="27">
        <f>IF($O357&gt;=DA$1,$S357+$Y357,$Y357)</f>
        <v>531.3175</v>
      </c>
      <c r="DB357" s="27">
        <f>IF($O357&gt;=DB$1,$S357+$Y357,$Y357)</f>
        <v>531.3175</v>
      </c>
      <c r="DC357" s="27">
        <f>IF($O357&gt;=DC$1,$S357+$Y357,$Y357)</f>
        <v>531.3175</v>
      </c>
      <c r="DD357" s="27">
        <f>IF($O357&gt;=DD$1,$S357+$Y357,$Y357)</f>
        <v>531.3175</v>
      </c>
      <c r="DE357" s="27">
        <f>IF($O357&gt;=DE$1,$S357+$Y357,$Y357)</f>
        <v>531.3175</v>
      </c>
      <c r="DF357" s="27">
        <f>IF($O357&gt;=DF$1,$S357+$Y357,$Y357)</f>
        <v>531.3175</v>
      </c>
      <c r="DG357" s="27">
        <f>IF($O357&gt;=DG$1,$S357+$Y357,$Y357)</f>
        <v>531.3175</v>
      </c>
      <c r="DH357" s="27">
        <f>IF($O357&gt;=DH$1,$S357+$Y357,$Y357)</f>
        <v>531.3175</v>
      </c>
      <c r="DI357" s="27">
        <f>IF($O357&gt;=DI$1,$S357+$Y357,$Y357)</f>
        <v>531.3175</v>
      </c>
      <c r="DJ357" s="27">
        <f>IF($O357&gt;=DJ$1,$S357+$Y357,$Y357)</f>
        <v>531.3175</v>
      </c>
      <c r="DK357" s="27">
        <f>IF($O357&gt;=DK$1,$S357+$Y357,$Y357)</f>
        <v>531.3175</v>
      </c>
      <c r="DL357" s="27">
        <f>IF($O357&gt;=DL$1,$S357+$Y357,$Y357)</f>
        <v>531.3175</v>
      </c>
      <c r="DM357" s="27">
        <f>IF($O357&gt;=DM$1,$S357+$Y357,$Y357)</f>
        <v>531.3175</v>
      </c>
      <c r="DN357" s="27">
        <f>IF($O357&gt;=DN$1,$S357+$Y357,$Y357)</f>
        <v>531.3175</v>
      </c>
      <c r="DO357" s="27">
        <f>IF($O357&gt;=DO$1,$S357+$Y357,$Y357)</f>
        <v>531.3175</v>
      </c>
      <c r="DP357" s="27">
        <f>IF($O357&gt;=DP$1,$S357+$Y357,$Y357)</f>
        <v>531.3175</v>
      </c>
      <c r="DQ357" s="27">
        <f>IF($O357&gt;=DQ$1,$S357+$Y357,$Y357)</f>
        <v>531.3175</v>
      </c>
      <c r="DR357" s="27">
        <f>IF($O357&gt;=DR$1,$S357+$Y357,$Y357)</f>
        <v>531.3175</v>
      </c>
      <c r="DS357" s="27">
        <f>IF($O357&gt;=DS$1,$S357+$Y357,$Y357)</f>
        <v>531.3175</v>
      </c>
      <c r="DT357" s="27">
        <f>IF($O357&gt;=DT$1,$S357+$Y357,$Y357)</f>
        <v>531.3175</v>
      </c>
      <c r="DU357" s="27">
        <f>IF($O357&gt;=DU$1,$S357+$Y357,$Y357)</f>
        <v>531.3175</v>
      </c>
      <c r="DV357" s="27">
        <f>IF($O357&gt;=DV$1,$S357+$Y357,$Y357)</f>
        <v>531.3175</v>
      </c>
      <c r="DW357" s="27">
        <f>IF($O357&gt;=DW$1,$S357+$Y357,$Y357)</f>
        <v>531.3175</v>
      </c>
      <c r="DX357" s="27">
        <f>IF($O357&gt;=DX$1,$S357+$Y357,$Y357)</f>
        <v>531.3175</v>
      </c>
      <c r="DY357" s="27">
        <f>IF($O357&gt;=DY$1,$S357+$Y357,$Y357)</f>
        <v>531.3175</v>
      </c>
      <c r="DZ357" s="27">
        <f>IF($O357&gt;=DZ$1,$S357+$Y357,$Y357)</f>
        <v>531.3175</v>
      </c>
      <c r="EA357" s="27">
        <f>IF($O357&gt;=EA$1,$S357+$Y357,$Y357)</f>
        <v>531.3175</v>
      </c>
      <c r="EB357" s="27">
        <f>IF($O357&gt;=EB$1,$S357+$Y357,$Y357)</f>
        <v>531.3175</v>
      </c>
      <c r="EC357" s="27">
        <f>IF($O357&gt;=EC$1,$S357+$Y357,$Y357)</f>
        <v>531.3175</v>
      </c>
      <c r="ED357" s="27">
        <f>IF($O357&gt;=ED$1,$S357+$Y357,$Y357)</f>
        <v>531.3175</v>
      </c>
      <c r="EE357" s="27">
        <f>IF($O357&gt;=EE$1,$S357+$Y357,$Y357)</f>
        <v>531.3175</v>
      </c>
      <c r="EF357" s="27">
        <f>IF($O357&gt;=EF$1,$S357+$Y357,$Y357)</f>
        <v>531.3175</v>
      </c>
      <c r="EG357" s="27">
        <f>IF($O357&gt;=EG$1,$S357+$Y357,$Y357)</f>
        <v>531.3175</v>
      </c>
      <c r="EH357" s="27">
        <f>IF($O357&gt;=EH$1,$S357+$Y357,$Y357)</f>
        <v>531.3175</v>
      </c>
      <c r="EI357" s="27">
        <f>IF($O357&gt;=EI$1,$S357+$Y357,$Y357)</f>
        <v>531.3175</v>
      </c>
      <c r="EJ357" s="27">
        <f>IF($O357&gt;=EJ$1,$S357+$Y357,$Y357)</f>
        <v>531.3175</v>
      </c>
      <c r="EK357" s="27">
        <f>IF($O357&gt;=EK$1,$S357+$Y357,$Y357)</f>
        <v>531.3175</v>
      </c>
      <c r="EL357" s="27">
        <f>IF($O357&gt;=EL$1,$S357+$Y357,$Y357)</f>
        <v>531.3175</v>
      </c>
      <c r="EM357" s="27">
        <f>IF($O357&gt;=EM$1,$S357+$Y357,$Y357)</f>
        <v>531.3175</v>
      </c>
      <c r="EN357" s="27">
        <f>IF($O357&gt;=EN$1,$S357+$Y357,$Y357)</f>
        <v>531.3175</v>
      </c>
      <c r="EO357" s="27">
        <f>IF($O357&gt;=EO$1,$S357+$Y357,$Y357)</f>
        <v>531.3175</v>
      </c>
      <c r="EP357" s="27">
        <f>IF($O357&gt;=EP$1,$S357+$Y357,$Y357)</f>
        <v>531.3175</v>
      </c>
      <c r="EQ357" s="27">
        <f>IF($O357&gt;=EQ$1,$S357+$Y357,$Y357)</f>
        <v>531.3175</v>
      </c>
      <c r="ER357" s="27">
        <f>IF($O357&gt;=ER$1,$S357+$Y357,$Y357)</f>
        <v>531.3175</v>
      </c>
      <c r="ES357" s="27">
        <f>IF($O357&gt;=ES$1,$S357+$Y357,$Y357)</f>
        <v>531.3175</v>
      </c>
      <c r="ET357" s="27">
        <f>IF($O357&gt;=ET$1,$S357+$Y357,$Y357)</f>
        <v>531.3175</v>
      </c>
      <c r="EU357" s="27">
        <f>IF($O357&gt;=EU$1,$S357+$Y357,$Y357)</f>
        <v>531.3175</v>
      </c>
      <c r="EV357" s="27">
        <f>IF($O357&gt;=EV$1,$S357,0)</f>
        <v>531.3175</v>
      </c>
      <c r="EW357" s="27">
        <f>IF($O357&gt;=EW$1,$S357,0)</f>
        <v>531.3175</v>
      </c>
      <c r="EX357" s="27">
        <f>IF($O357&gt;=EX$1,$S357,0)</f>
        <v>531.3175</v>
      </c>
      <c r="EY357" s="27">
        <f>IF($O357&gt;=EY$1,$S357,0)</f>
        <v>531.3175</v>
      </c>
      <c r="EZ357" s="27">
        <f>IF($O357&gt;=EZ$1,$S357,0)</f>
        <v>531.3175</v>
      </c>
      <c r="FA357" s="27">
        <f>IF($O357&gt;=FA$1,$S357,0)</f>
        <v>531.3175</v>
      </c>
      <c r="FB357" s="27">
        <f>IF($O357&gt;=FB$1,$S357,0)</f>
        <v>531.3175</v>
      </c>
      <c r="FC357" s="27">
        <f>IF($O357&gt;=FC$1,$S357,0)</f>
        <v>531.3175</v>
      </c>
      <c r="FD357" s="27">
        <f>IF($O357&gt;=FD$1,$S357,0)</f>
        <v>531.3175</v>
      </c>
      <c r="FE357" s="27">
        <f>IF($O357&gt;=FE$1,$S357,0)</f>
        <v>531.3175</v>
      </c>
      <c r="FF357" s="27">
        <f>IF($O357&gt;=FF$1,$S357,0)</f>
        <v>531.3175</v>
      </c>
      <c r="FG357" s="27">
        <f>IF($O357&gt;=FG$1,$S357,0)</f>
        <v>531.3175</v>
      </c>
      <c r="FH357" s="27">
        <f>IF($O357&gt;=FH$1,$S357,0)</f>
        <v>531.3175</v>
      </c>
      <c r="FI357" s="27">
        <f>IF($O357&gt;=FI$1,$S357,0)</f>
        <v>531.3175</v>
      </c>
      <c r="FJ357" s="27">
        <f>IF($O357&gt;=FJ$1,$S357,0)</f>
        <v>531.3175</v>
      </c>
      <c r="FK357" s="27">
        <f>IF($O357&gt;=FK$1,$S357,0)</f>
        <v>531.3175</v>
      </c>
      <c r="FL357" s="27">
        <f>IF($O357&gt;=FL$1,$S357,0)</f>
        <v>531.3175</v>
      </c>
      <c r="FM357" s="27">
        <f>IF($O357&gt;=FM$1,$S357,0)</f>
        <v>531.3175</v>
      </c>
      <c r="FN357" s="27">
        <f>IF($O357&gt;=FN$1,$S357,0)</f>
        <v>531.3175</v>
      </c>
      <c r="FO357" s="27">
        <f>IF($O357&gt;=FO$1,$S357,0)</f>
        <v>531.3175</v>
      </c>
      <c r="FP357" s="27">
        <f>IF($O357&gt;=FP$1,$S357,0)</f>
        <v>531.3175</v>
      </c>
      <c r="FQ357" s="27">
        <f>IF($O357&gt;=FQ$1,$S357,0)</f>
        <v>531.3175</v>
      </c>
      <c r="FR357" s="27">
        <f>IF($O357&gt;=FR$1,$S357,0)</f>
        <v>531.3175</v>
      </c>
      <c r="FS357" s="27">
        <f>IF($O357&gt;=FS$1,$S357,0)</f>
        <v>531.3175</v>
      </c>
      <c r="FT357" s="27">
        <f>IF($O357&gt;=FT$1,$S357,0)</f>
        <v>531.3175</v>
      </c>
      <c r="FU357" s="27">
        <f>IF($O357&gt;=FU$1,$S357,0)</f>
        <v>531.3175</v>
      </c>
      <c r="FV357" s="27">
        <f>IF($O357&gt;=FV$1,$S357,0)</f>
        <v>531.3175</v>
      </c>
      <c r="FW357" s="27">
        <f>IF($O357&gt;=FW$1,$S357,0)</f>
        <v>531.3175</v>
      </c>
      <c r="FX357" s="27">
        <f>IF($O357&gt;=FX$1,$S357,0)</f>
        <v>531.3175</v>
      </c>
      <c r="FY357" s="27">
        <f>IF($O357&gt;=FY$1,$S357,0)</f>
        <v>531.3175</v>
      </c>
      <c r="FZ357" s="27">
        <f>IF($O357&gt;=FZ$1,$S357,0)</f>
        <v>531.3175</v>
      </c>
      <c r="GA357" s="27">
        <f>IF($O357&gt;=GA$1,$S357,0)</f>
        <v>531.3175</v>
      </c>
      <c r="GB357" s="27">
        <f>IF($O357&gt;=GB$1,$S357,0)</f>
        <v>531.3175</v>
      </c>
      <c r="GC357" s="27">
        <f>IF($O357&gt;=GC$1,$S357,0)</f>
        <v>531.3175</v>
      </c>
      <c r="GD357" s="27">
        <f>IF($O357&gt;=GD$1,$S357,0)</f>
        <v>531.3175</v>
      </c>
      <c r="GE357" s="27">
        <f>IF($O357&gt;=GE$1,$S357,0)</f>
        <v>531.3175</v>
      </c>
      <c r="GF357" s="27">
        <f>IF($O357&gt;=GF$1,$S357,0)</f>
        <v>0</v>
      </c>
      <c r="GG357" s="27">
        <f>IF($O357&gt;=GG$1,$S357,0)</f>
        <v>0</v>
      </c>
      <c r="GH357" s="27">
        <f>IF($O357&gt;=GH$1,$S357,0)</f>
        <v>0</v>
      </c>
      <c r="GI357" s="27">
        <f>IF($O357&gt;=GI$1,$S357,0)</f>
        <v>0</v>
      </c>
      <c r="GJ357" s="27">
        <f>IF($O357&gt;=GJ$1,$S357,0)</f>
        <v>0</v>
      </c>
      <c r="GK357" s="27">
        <f>IF($O357&gt;=GK$1,$S357,0)</f>
        <v>0</v>
      </c>
      <c r="GL357" s="27">
        <f>IF($O357&gt;=GL$1,$S357,0)</f>
        <v>0</v>
      </c>
      <c r="GM357" s="27">
        <f>IF($O357&gt;=GM$1,$S357,0)</f>
        <v>0</v>
      </c>
      <c r="GN357" s="27">
        <f>IF($O357&gt;=GN$1,$S357,0)</f>
        <v>0</v>
      </c>
      <c r="GO357" s="27">
        <f>IF($O357&gt;=GO$1,$S357,0)</f>
        <v>0</v>
      </c>
      <c r="GP357" s="27">
        <f>IF($O357&gt;=GP$1,$S357,0)</f>
        <v>0</v>
      </c>
      <c r="GQ357" s="27">
        <f>IF($O357&gt;=GQ$1,$S357,0)</f>
        <v>0</v>
      </c>
      <c r="GR357" s="27">
        <f>IF($O357&gt;=GR$1,$S357,0)</f>
        <v>0</v>
      </c>
      <c r="GS357" s="27">
        <f>IF($O357&gt;=GS$1,$S357,0)</f>
        <v>0</v>
      </c>
      <c r="GT357" s="27">
        <f>IF($O357&gt;=GT$1,$S357,0)</f>
        <v>0</v>
      </c>
      <c r="GU357" s="27">
        <f>IF($O357&gt;=GU$1,$S357,0)</f>
        <v>0</v>
      </c>
      <c r="GV357" s="27">
        <f>IF($O357&gt;=GV$1,$S357,0)</f>
        <v>0</v>
      </c>
      <c r="GW357" s="27">
        <f>IF($O357&gt;=GW$1,$S357,0)</f>
        <v>0</v>
      </c>
      <c r="GX357" s="27">
        <f>IF($O357&gt;=GX$1,$S357,0)</f>
        <v>0</v>
      </c>
      <c r="GY357" s="27">
        <f>IF($O357&gt;=GY$1,$S357,0)</f>
        <v>0</v>
      </c>
      <c r="GZ357" s="27">
        <f>IF($O357&gt;=GZ$1,$S357,0)</f>
        <v>0</v>
      </c>
      <c r="HA357" s="27">
        <f>IF($O357&gt;=HA$1,$S357,0)</f>
        <v>0</v>
      </c>
      <c r="HB357" s="27">
        <f>IF($O357&gt;=HB$1,$S357,0)</f>
        <v>0</v>
      </c>
      <c r="HC357" s="27">
        <f>IF($O357&gt;=HC$1,$S357,0)</f>
        <v>0</v>
      </c>
    </row>
    <row r="358" spans="1:211">
      <c r="A358" s="3">
        <v>3913</v>
      </c>
      <c r="B358" s="3" t="s">
        <v>407</v>
      </c>
      <c r="C358" s="3" t="s">
        <v>107</v>
      </c>
      <c r="D358" s="3">
        <v>63</v>
      </c>
      <c r="E358" s="4">
        <v>30698</v>
      </c>
      <c r="F358" s="5">
        <v>34.446575342465756</v>
      </c>
      <c r="G358" s="3" t="s">
        <v>99</v>
      </c>
      <c r="H358" s="4">
        <v>20416</v>
      </c>
      <c r="I358" s="9" t="s">
        <v>826</v>
      </c>
      <c r="J358" s="5">
        <v>3520.92</v>
      </c>
      <c r="K358" s="31">
        <v>338</v>
      </c>
      <c r="L358" s="32">
        <v>34</v>
      </c>
      <c r="M358" s="33">
        <f>VLOOKUP(L358,FIND,3,TRUE)</f>
        <v>1.5</v>
      </c>
      <c r="N358" s="32">
        <f>IF(L358&gt;30,180,VLOOKUP(L358,TEMPO,2,FALSE))</f>
        <v>180</v>
      </c>
      <c r="O358" s="32">
        <f>IF(R358&gt;0,4,N358)</f>
        <v>180</v>
      </c>
      <c r="P358" s="96">
        <f>J358*M358*L358</f>
        <v>179566.92</v>
      </c>
      <c r="Q358" s="96">
        <f>10934.45*2</f>
        <v>21868.9</v>
      </c>
      <c r="R358" s="96">
        <f>IF(P358&lt;=Q358,P358/4,0)</f>
        <v>0</v>
      </c>
      <c r="S358" s="5">
        <f>IF(P358&gt;=Q358,P358/N358,0)</f>
        <v>997.59400000000005</v>
      </c>
      <c r="T358" s="3"/>
      <c r="U358" s="3">
        <f>IF(T358="",1,0)</f>
        <v>1</v>
      </c>
      <c r="V358" s="3">
        <v>639</v>
      </c>
      <c r="W358" s="5">
        <v>0</v>
      </c>
      <c r="X358" s="5">
        <v>402.65</v>
      </c>
      <c r="Y358" s="5">
        <f>X358*W358</f>
        <v>0</v>
      </c>
      <c r="Z358" s="5">
        <v>400</v>
      </c>
      <c r="AA358" s="5">
        <f>S358+Y358+Z358</f>
        <v>1397.5940000000001</v>
      </c>
      <c r="AB358" s="39">
        <f>(J358/12+J358/12*1.3333333333+450/12+J358/30*6/12+J358)*1.3+Y358+Z358+153.9</f>
        <v>6146.1429333206188</v>
      </c>
      <c r="AC358" s="39" t="s">
        <v>107</v>
      </c>
      <c r="AD358" s="39">
        <f>J358*1.3+400+153.9</f>
        <v>5131.0959999999995</v>
      </c>
      <c r="AE358" s="39">
        <f>SUMIFS('CUSTO MENSAL FUNC NOVO'!H:H,'CUSTO MENSAL FUNC NOVO'!A:A,'VALORES MENSAIS'!AC358)</f>
        <v>3348.9422500000001</v>
      </c>
      <c r="AF358" s="27">
        <f>IF($R358&gt;0,$R358,$S358)+$Y358+$Z358</f>
        <v>1397.5940000000001</v>
      </c>
      <c r="AG358" s="27">
        <f>IF($R358&gt;0,$R358,$S358)+$Y358+$Z358</f>
        <v>1397.5940000000001</v>
      </c>
      <c r="AH358" s="27">
        <f>IF($R358&gt;0,$R358,$S358)+$Y358+$Z358</f>
        <v>1397.5940000000001</v>
      </c>
      <c r="AI358" s="27">
        <f>IF($R358&gt;0,$R358,$S358)+$Y358+$Z358</f>
        <v>1397.5940000000001</v>
      </c>
      <c r="AJ358" s="27">
        <f>IF($O358&gt;=AJ$1,$S358+$Y358+$Z358,$Y358+$Z358)</f>
        <v>1397.5940000000001</v>
      </c>
      <c r="AK358" s="27">
        <f>IF($O358&gt;=AK$1,$S358+$Y358+$Z358,$Y358+$Z358)</f>
        <v>1397.5940000000001</v>
      </c>
      <c r="AL358" s="27">
        <f>IF($O358&gt;=AL$1,$S358+$Y358+$Z358,$Y358+$Z358)</f>
        <v>1397.5940000000001</v>
      </c>
      <c r="AM358" s="27">
        <f>IF($O358&gt;=AM$1,$S358+$Y358+$Z358,$Y358+$Z358)</f>
        <v>1397.5940000000001</v>
      </c>
      <c r="AN358" s="27">
        <f>IF($O358&gt;=AN$1,$S358+$Y358+$Z358,$Y358+$Z358)</f>
        <v>1397.5940000000001</v>
      </c>
      <c r="AO358" s="27">
        <f>IF($O358&gt;=AO$1,$S358+$Y358+$Z358,$Y358+$Z358)</f>
        <v>1397.5940000000001</v>
      </c>
      <c r="AP358" s="27">
        <f>IF($O358&gt;=AP$1,$S358+$Y358+$Z358,$Y358+$Z358)</f>
        <v>1397.5940000000001</v>
      </c>
      <c r="AQ358" s="27">
        <f>IF($O358&gt;=AQ$1,$S358+$Y358+$Z358,$Y358+$Z358)</f>
        <v>1397.5940000000001</v>
      </c>
      <c r="AR358" s="27">
        <f>IF($O358&gt;=AR$1,$S358+$Y358+$Z358,$Y358+$Z358)</f>
        <v>1397.5940000000001</v>
      </c>
      <c r="AS358" s="27">
        <f>IF($O358&gt;=AS$1,$S358+$Y358+$Z358,$Y358+$Z358)</f>
        <v>1397.5940000000001</v>
      </c>
      <c r="AT358" s="27">
        <f>IF($O358&gt;=AT$1,$S358+$Y358+$Z358,$Y358+$Z358)</f>
        <v>1397.5940000000001</v>
      </c>
      <c r="AU358" s="27">
        <f>IF($O358&gt;=AU$1,$S358+$Y358+$Z358,$Y358+$Z358)</f>
        <v>1397.5940000000001</v>
      </c>
      <c r="AV358" s="27">
        <f>IF($O358&gt;=AV$1,$S358+$Y358+$Z358,$Y358+$Z358)</f>
        <v>1397.5940000000001</v>
      </c>
      <c r="AW358" s="27">
        <f>IF($O358&gt;=AW$1,$S358+$Y358+$Z358,$Y358+$Z358)</f>
        <v>1397.5940000000001</v>
      </c>
      <c r="AX358" s="27">
        <f>IF($O358&gt;=AX$1,$S358+$Y358+$Z358,$Y358+$Z358)</f>
        <v>1397.5940000000001</v>
      </c>
      <c r="AY358" s="27">
        <f>IF($O358&gt;=AY$1,$S358+$Y358+$Z358,$Y358+$Z358)</f>
        <v>1397.5940000000001</v>
      </c>
      <c r="AZ358" s="27">
        <f>IF($O358&gt;=AZ$1,$S358+$Y358+$Z358,$Y358+$Z358)</f>
        <v>1397.5940000000001</v>
      </c>
      <c r="BA358" s="27">
        <f>IF($O358&gt;=BA$1,$S358+$Y358+$Z358,$Y358+$Z358)</f>
        <v>1397.5940000000001</v>
      </c>
      <c r="BB358" s="27">
        <f>IF($O358&gt;=BB$1,$S358+$Y358+$Z358,$Y358+$Z358)</f>
        <v>1397.5940000000001</v>
      </c>
      <c r="BC358" s="27">
        <f>IF($O358&gt;=BC$1,$S358+$Y358+$Z358,$Y358+$Z358)</f>
        <v>1397.5940000000001</v>
      </c>
      <c r="BD358" s="27">
        <f>IF($O358&gt;=BD$1,$S358+$Y358+$Z358,$Y358+$Z358)</f>
        <v>1397.5940000000001</v>
      </c>
      <c r="BE358" s="27">
        <f>IF($O358&gt;=BE$1,$S358+$Y358+$Z358,$Y358+$Z358)</f>
        <v>1397.5940000000001</v>
      </c>
      <c r="BF358" s="27">
        <f>IF($O358&gt;=BF$1,$S358+$Y358+$Z358,$Y358+$Z358)</f>
        <v>1397.5940000000001</v>
      </c>
      <c r="BG358" s="27">
        <f>IF($O358&gt;=BG$1,$S358+$Y358+$Z358,$Y358+$Z358)</f>
        <v>1397.5940000000001</v>
      </c>
      <c r="BH358" s="27">
        <f>IF($O358&gt;=BH$1,$S358+$Y358+$Z358,$Y358+$Z358)</f>
        <v>1397.5940000000001</v>
      </c>
      <c r="BI358" s="27">
        <f>IF($O358&gt;=BI$1,$S358+$Y358+$Z358,$Y358+$Z358)</f>
        <v>1397.5940000000001</v>
      </c>
      <c r="BJ358" s="27">
        <f>IF($O358&gt;=BJ$1,$S358+$Y358+$Z358,$Y358+$Z358)</f>
        <v>1397.5940000000001</v>
      </c>
      <c r="BK358" s="27">
        <f>IF($O358&gt;=BK$1,$S358+$Y358+$Z358,$Y358+$Z358)</f>
        <v>1397.5940000000001</v>
      </c>
      <c r="BL358" s="27">
        <f>IF($O358&gt;=BL$1,$S358+$Y358+$Z358,$Y358+$Z358)</f>
        <v>1397.5940000000001</v>
      </c>
      <c r="BM358" s="27">
        <f>IF($O358&gt;=BM$1,$S358+$Y358+$Z358,$Y358+$Z358)</f>
        <v>1397.5940000000001</v>
      </c>
      <c r="BN358" s="27">
        <f>IF($O358&gt;=BN$1,$S358+$Y358+$Z358,$Y358+$Z358)</f>
        <v>1397.5940000000001</v>
      </c>
      <c r="BO358" s="27">
        <f>IF($O358&gt;=BO$1,$S358+$Y358+$Z358,$Y358+$Z358)</f>
        <v>1397.5940000000001</v>
      </c>
      <c r="BP358" s="27">
        <f>IF($O358&gt;=BP$1,$S358+$Y358+$Z358,$Y358+$Z358)</f>
        <v>1397.5940000000001</v>
      </c>
      <c r="BQ358" s="27">
        <f>IF($O358&gt;=BQ$1,$S358+$Y358+$Z358,$Y358+$Z358)</f>
        <v>1397.5940000000001</v>
      </c>
      <c r="BR358" s="27">
        <f>IF($O358&gt;=BR$1,$S358+$Y358+$Z358,$Y358+$Z358)</f>
        <v>1397.5940000000001</v>
      </c>
      <c r="BS358" s="27">
        <f>IF($O358&gt;=BS$1,$S358+$Y358+$Z358,$Y358+$Z358)</f>
        <v>1397.5940000000001</v>
      </c>
      <c r="BT358" s="27">
        <f>IF($O358&gt;=BT$1,$S358+$Y358+$Z358,$Y358+$Z358)</f>
        <v>1397.5940000000001</v>
      </c>
      <c r="BU358" s="27">
        <f>IF($O358&gt;=BU$1,$S358+$Y358+$Z358,$Y358+$Z358)</f>
        <v>1397.5940000000001</v>
      </c>
      <c r="BV358" s="27">
        <f>IF($O358&gt;=BV$1,$S358+$Y358+$Z358,$Y358+$Z358)</f>
        <v>1397.5940000000001</v>
      </c>
      <c r="BW358" s="27">
        <f>IF($O358&gt;=BW$1,$S358+$Y358+$Z358,$Y358+$Z358)</f>
        <v>1397.5940000000001</v>
      </c>
      <c r="BX358" s="27">
        <f>IF($O358&gt;=BX$1,$S358+$Y358+$Z358,$Y358+$Z358)</f>
        <v>1397.5940000000001</v>
      </c>
      <c r="BY358" s="27">
        <f>IF($O358&gt;=BY$1,$S358+$Y358+$Z358,$Y358+$Z358)</f>
        <v>1397.5940000000001</v>
      </c>
      <c r="BZ358" s="27">
        <f>IF($O358&gt;=BZ$1,$S358+$Y358+$Z358,$Y358+$Z358)</f>
        <v>1397.5940000000001</v>
      </c>
      <c r="CA358" s="27">
        <f>IF($O358&gt;=CA$1,$S358+$Y358+$Z358,$Y358+$Z358)</f>
        <v>1397.5940000000001</v>
      </c>
      <c r="CB358" s="27">
        <f>IF($O358&gt;=CB$1,$S358+$Y358+$Z358,$Y358+$Z358)</f>
        <v>1397.5940000000001</v>
      </c>
      <c r="CC358" s="27">
        <f>IF($O358&gt;=CC$1,$S358+$Y358+$Z358,$Y358+$Z358)</f>
        <v>1397.5940000000001</v>
      </c>
      <c r="CD358" s="27">
        <f>IF($O358&gt;=CD$1,$S358+$Y358+$Z358,$Y358+$Z358)</f>
        <v>1397.5940000000001</v>
      </c>
      <c r="CE358" s="27">
        <f>IF($O358&gt;=CE$1,$S358+$Y358+$Z358,$Y358+$Z358)</f>
        <v>1397.5940000000001</v>
      </c>
      <c r="CF358" s="27">
        <f>IF($O358&gt;=CF$1,$S358+$Y358+$Z358,$Y358+$Z358)</f>
        <v>1397.5940000000001</v>
      </c>
      <c r="CG358" s="27">
        <f>IF($O358&gt;=CG$1,$S358+$Y358+$Z358,$Y358+$Z358)</f>
        <v>1397.5940000000001</v>
      </c>
      <c r="CH358" s="27">
        <f>IF($O358&gt;=CH$1,$S358+$Y358+$Z358,$Y358+$Z358)</f>
        <v>1397.5940000000001</v>
      </c>
      <c r="CI358" s="27">
        <f>IF($O358&gt;=CI$1,$S358+$Y358+$Z358,$Y358+$Z358)</f>
        <v>1397.5940000000001</v>
      </c>
      <c r="CJ358" s="27">
        <f>IF($O358&gt;=CJ$1,$S358+$Y358+$Z358,$Y358+$Z358)</f>
        <v>1397.5940000000001</v>
      </c>
      <c r="CK358" s="27">
        <f>IF($O358&gt;=CK$1,$S358+$Y358+$Z358,$Y358+$Z358)</f>
        <v>1397.5940000000001</v>
      </c>
      <c r="CL358" s="27">
        <f>IF($O358&gt;=CL$1,$S358+$Y358+$Z358,$Y358+$Z358)</f>
        <v>1397.5940000000001</v>
      </c>
      <c r="CM358" s="27">
        <f>IF($O358&gt;=CM$1,$S358+$Y358+$Z358,$Y358+$Z358)</f>
        <v>1397.5940000000001</v>
      </c>
      <c r="CN358" s="27">
        <f>IF($O358&gt;=CN$1,$S358+$Y358,$Y358)</f>
        <v>997.59400000000005</v>
      </c>
      <c r="CO358" s="27">
        <f>IF($O358&gt;=CO$1,$S358+$Y358,$Y358)</f>
        <v>997.59400000000005</v>
      </c>
      <c r="CP358" s="27">
        <f>IF($O358&gt;=CP$1,$S358+$Y358,$Y358)</f>
        <v>997.59400000000005</v>
      </c>
      <c r="CQ358" s="27">
        <f>IF($O358&gt;=CQ$1,$S358+$Y358,$Y358)</f>
        <v>997.59400000000005</v>
      </c>
      <c r="CR358" s="27">
        <f>IF($O358&gt;=CR$1,$S358+$Y358,$Y358)</f>
        <v>997.59400000000005</v>
      </c>
      <c r="CS358" s="27">
        <f>IF($O358&gt;=CS$1,$S358+$Y358,$Y358)</f>
        <v>997.59400000000005</v>
      </c>
      <c r="CT358" s="27">
        <f>IF($O358&gt;=CT$1,$S358+$Y358,$Y358)</f>
        <v>997.59400000000005</v>
      </c>
      <c r="CU358" s="27">
        <f>IF($O358&gt;=CU$1,$S358+$Y358,$Y358)</f>
        <v>997.59400000000005</v>
      </c>
      <c r="CV358" s="27">
        <f>IF($O358&gt;=CV$1,$S358+$Y358,$Y358)</f>
        <v>997.59400000000005</v>
      </c>
      <c r="CW358" s="27">
        <f>IF($O358&gt;=CW$1,$S358+$Y358,$Y358)</f>
        <v>997.59400000000005</v>
      </c>
      <c r="CX358" s="27">
        <f>IF($O358&gt;=CX$1,$S358+$Y358,$Y358)</f>
        <v>997.59400000000005</v>
      </c>
      <c r="CY358" s="27">
        <f>IF($O358&gt;=CY$1,$S358+$Y358,$Y358)</f>
        <v>997.59400000000005</v>
      </c>
      <c r="CZ358" s="27">
        <f>IF($O358&gt;=CZ$1,$S358+$Y358,$Y358)</f>
        <v>997.59400000000005</v>
      </c>
      <c r="DA358" s="27">
        <f>IF($O358&gt;=DA$1,$S358+$Y358,$Y358)</f>
        <v>997.59400000000005</v>
      </c>
      <c r="DB358" s="27">
        <f>IF($O358&gt;=DB$1,$S358+$Y358,$Y358)</f>
        <v>997.59400000000005</v>
      </c>
      <c r="DC358" s="27">
        <f>IF($O358&gt;=DC$1,$S358+$Y358,$Y358)</f>
        <v>997.59400000000005</v>
      </c>
      <c r="DD358" s="27">
        <f>IF($O358&gt;=DD$1,$S358+$Y358,$Y358)</f>
        <v>997.59400000000005</v>
      </c>
      <c r="DE358" s="27">
        <f>IF($O358&gt;=DE$1,$S358+$Y358,$Y358)</f>
        <v>997.59400000000005</v>
      </c>
      <c r="DF358" s="27">
        <f>IF($O358&gt;=DF$1,$S358+$Y358,$Y358)</f>
        <v>997.59400000000005</v>
      </c>
      <c r="DG358" s="27">
        <f>IF($O358&gt;=DG$1,$S358+$Y358,$Y358)</f>
        <v>997.59400000000005</v>
      </c>
      <c r="DH358" s="27">
        <f>IF($O358&gt;=DH$1,$S358+$Y358,$Y358)</f>
        <v>997.59400000000005</v>
      </c>
      <c r="DI358" s="27">
        <f>IF($O358&gt;=DI$1,$S358+$Y358,$Y358)</f>
        <v>997.59400000000005</v>
      </c>
      <c r="DJ358" s="27">
        <f>IF($O358&gt;=DJ$1,$S358+$Y358,$Y358)</f>
        <v>997.59400000000005</v>
      </c>
      <c r="DK358" s="27">
        <f>IF($O358&gt;=DK$1,$S358+$Y358,$Y358)</f>
        <v>997.59400000000005</v>
      </c>
      <c r="DL358" s="27">
        <f>IF($O358&gt;=DL$1,$S358+$Y358,$Y358)</f>
        <v>997.59400000000005</v>
      </c>
      <c r="DM358" s="27">
        <f>IF($O358&gt;=DM$1,$S358+$Y358,$Y358)</f>
        <v>997.59400000000005</v>
      </c>
      <c r="DN358" s="27">
        <f>IF($O358&gt;=DN$1,$S358+$Y358,$Y358)</f>
        <v>997.59400000000005</v>
      </c>
      <c r="DO358" s="27">
        <f>IF($O358&gt;=DO$1,$S358+$Y358,$Y358)</f>
        <v>997.59400000000005</v>
      </c>
      <c r="DP358" s="27">
        <f>IF($O358&gt;=DP$1,$S358+$Y358,$Y358)</f>
        <v>997.59400000000005</v>
      </c>
      <c r="DQ358" s="27">
        <f>IF($O358&gt;=DQ$1,$S358+$Y358,$Y358)</f>
        <v>997.59400000000005</v>
      </c>
      <c r="DR358" s="27">
        <f>IF($O358&gt;=DR$1,$S358+$Y358,$Y358)</f>
        <v>997.59400000000005</v>
      </c>
      <c r="DS358" s="27">
        <f>IF($O358&gt;=DS$1,$S358+$Y358,$Y358)</f>
        <v>997.59400000000005</v>
      </c>
      <c r="DT358" s="27">
        <f>IF($O358&gt;=DT$1,$S358+$Y358,$Y358)</f>
        <v>997.59400000000005</v>
      </c>
      <c r="DU358" s="27">
        <f>IF($O358&gt;=DU$1,$S358+$Y358,$Y358)</f>
        <v>997.59400000000005</v>
      </c>
      <c r="DV358" s="27">
        <f>IF($O358&gt;=DV$1,$S358+$Y358,$Y358)</f>
        <v>997.59400000000005</v>
      </c>
      <c r="DW358" s="27">
        <f>IF($O358&gt;=DW$1,$S358+$Y358,$Y358)</f>
        <v>997.59400000000005</v>
      </c>
      <c r="DX358" s="27">
        <f>IF($O358&gt;=DX$1,$S358+$Y358,$Y358)</f>
        <v>997.59400000000005</v>
      </c>
      <c r="DY358" s="27">
        <f>IF($O358&gt;=DY$1,$S358+$Y358,$Y358)</f>
        <v>997.59400000000005</v>
      </c>
      <c r="DZ358" s="27">
        <f>IF($O358&gt;=DZ$1,$S358+$Y358,$Y358)</f>
        <v>997.59400000000005</v>
      </c>
      <c r="EA358" s="27">
        <f>IF($O358&gt;=EA$1,$S358+$Y358,$Y358)</f>
        <v>997.59400000000005</v>
      </c>
      <c r="EB358" s="27">
        <f>IF($O358&gt;=EB$1,$S358+$Y358,$Y358)</f>
        <v>997.59400000000005</v>
      </c>
      <c r="EC358" s="27">
        <f>IF($O358&gt;=EC$1,$S358+$Y358,$Y358)</f>
        <v>997.59400000000005</v>
      </c>
      <c r="ED358" s="27">
        <f>IF($O358&gt;=ED$1,$S358+$Y358,$Y358)</f>
        <v>997.59400000000005</v>
      </c>
      <c r="EE358" s="27">
        <f>IF($O358&gt;=EE$1,$S358+$Y358,$Y358)</f>
        <v>997.59400000000005</v>
      </c>
      <c r="EF358" s="27">
        <f>IF($O358&gt;=EF$1,$S358+$Y358,$Y358)</f>
        <v>997.59400000000005</v>
      </c>
      <c r="EG358" s="27">
        <f>IF($O358&gt;=EG$1,$S358+$Y358,$Y358)</f>
        <v>997.59400000000005</v>
      </c>
      <c r="EH358" s="27">
        <f>IF($O358&gt;=EH$1,$S358+$Y358,$Y358)</f>
        <v>997.59400000000005</v>
      </c>
      <c r="EI358" s="27">
        <f>IF($O358&gt;=EI$1,$S358+$Y358,$Y358)</f>
        <v>997.59400000000005</v>
      </c>
      <c r="EJ358" s="27">
        <f>IF($O358&gt;=EJ$1,$S358+$Y358,$Y358)</f>
        <v>997.59400000000005</v>
      </c>
      <c r="EK358" s="27">
        <f>IF($O358&gt;=EK$1,$S358+$Y358,$Y358)</f>
        <v>997.59400000000005</v>
      </c>
      <c r="EL358" s="27">
        <f>IF($O358&gt;=EL$1,$S358+$Y358,$Y358)</f>
        <v>997.59400000000005</v>
      </c>
      <c r="EM358" s="27">
        <f>IF($O358&gt;=EM$1,$S358+$Y358,$Y358)</f>
        <v>997.59400000000005</v>
      </c>
      <c r="EN358" s="27">
        <f>IF($O358&gt;=EN$1,$S358+$Y358,$Y358)</f>
        <v>997.59400000000005</v>
      </c>
      <c r="EO358" s="27">
        <f>IF($O358&gt;=EO$1,$S358+$Y358,$Y358)</f>
        <v>997.59400000000005</v>
      </c>
      <c r="EP358" s="27">
        <f>IF($O358&gt;=EP$1,$S358+$Y358,$Y358)</f>
        <v>997.59400000000005</v>
      </c>
      <c r="EQ358" s="27">
        <f>IF($O358&gt;=EQ$1,$S358+$Y358,$Y358)</f>
        <v>997.59400000000005</v>
      </c>
      <c r="ER358" s="27">
        <f>IF($O358&gt;=ER$1,$S358+$Y358,$Y358)</f>
        <v>997.59400000000005</v>
      </c>
      <c r="ES358" s="27">
        <f>IF($O358&gt;=ES$1,$S358+$Y358,$Y358)</f>
        <v>997.59400000000005</v>
      </c>
      <c r="ET358" s="27">
        <f>IF($O358&gt;=ET$1,$S358+$Y358,$Y358)</f>
        <v>997.59400000000005</v>
      </c>
      <c r="EU358" s="27">
        <f>IF($O358&gt;=EU$1,$S358+$Y358,$Y358)</f>
        <v>997.59400000000005</v>
      </c>
      <c r="EV358" s="27">
        <f>IF($O358&gt;=EV$1,$S358,0)</f>
        <v>997.59400000000005</v>
      </c>
      <c r="EW358" s="27">
        <f>IF($O358&gt;=EW$1,$S358,0)</f>
        <v>997.59400000000005</v>
      </c>
      <c r="EX358" s="27">
        <f>IF($O358&gt;=EX$1,$S358,0)</f>
        <v>997.59400000000005</v>
      </c>
      <c r="EY358" s="27">
        <f>IF($O358&gt;=EY$1,$S358,0)</f>
        <v>997.59400000000005</v>
      </c>
      <c r="EZ358" s="27">
        <f>IF($O358&gt;=EZ$1,$S358,0)</f>
        <v>997.59400000000005</v>
      </c>
      <c r="FA358" s="27">
        <f>IF($O358&gt;=FA$1,$S358,0)</f>
        <v>997.59400000000005</v>
      </c>
      <c r="FB358" s="27">
        <f>IF($O358&gt;=FB$1,$S358,0)</f>
        <v>997.59400000000005</v>
      </c>
      <c r="FC358" s="27">
        <f>IF($O358&gt;=FC$1,$S358,0)</f>
        <v>997.59400000000005</v>
      </c>
      <c r="FD358" s="27">
        <f>IF($O358&gt;=FD$1,$S358,0)</f>
        <v>997.59400000000005</v>
      </c>
      <c r="FE358" s="27">
        <f>IF($O358&gt;=FE$1,$S358,0)</f>
        <v>997.59400000000005</v>
      </c>
      <c r="FF358" s="27">
        <f>IF($O358&gt;=FF$1,$S358,0)</f>
        <v>997.59400000000005</v>
      </c>
      <c r="FG358" s="27">
        <f>IF($O358&gt;=FG$1,$S358,0)</f>
        <v>997.59400000000005</v>
      </c>
      <c r="FH358" s="27">
        <f>IF($O358&gt;=FH$1,$S358,0)</f>
        <v>997.59400000000005</v>
      </c>
      <c r="FI358" s="27">
        <f>IF($O358&gt;=FI$1,$S358,0)</f>
        <v>997.59400000000005</v>
      </c>
      <c r="FJ358" s="27">
        <f>IF($O358&gt;=FJ$1,$S358,0)</f>
        <v>997.59400000000005</v>
      </c>
      <c r="FK358" s="27">
        <f>IF($O358&gt;=FK$1,$S358,0)</f>
        <v>997.59400000000005</v>
      </c>
      <c r="FL358" s="27">
        <f>IF($O358&gt;=FL$1,$S358,0)</f>
        <v>997.59400000000005</v>
      </c>
      <c r="FM358" s="27">
        <f>IF($O358&gt;=FM$1,$S358,0)</f>
        <v>997.59400000000005</v>
      </c>
      <c r="FN358" s="27">
        <f>IF($O358&gt;=FN$1,$S358,0)</f>
        <v>997.59400000000005</v>
      </c>
      <c r="FO358" s="27">
        <f>IF($O358&gt;=FO$1,$S358,0)</f>
        <v>997.59400000000005</v>
      </c>
      <c r="FP358" s="27">
        <f>IF($O358&gt;=FP$1,$S358,0)</f>
        <v>997.59400000000005</v>
      </c>
      <c r="FQ358" s="27">
        <f>IF($O358&gt;=FQ$1,$S358,0)</f>
        <v>997.59400000000005</v>
      </c>
      <c r="FR358" s="27">
        <f>IF($O358&gt;=FR$1,$S358,0)</f>
        <v>997.59400000000005</v>
      </c>
      <c r="FS358" s="27">
        <f>IF($O358&gt;=FS$1,$S358,0)</f>
        <v>997.59400000000005</v>
      </c>
      <c r="FT358" s="27">
        <f>IF($O358&gt;=FT$1,$S358,0)</f>
        <v>997.59400000000005</v>
      </c>
      <c r="FU358" s="27">
        <f>IF($O358&gt;=FU$1,$S358,0)</f>
        <v>997.59400000000005</v>
      </c>
      <c r="FV358" s="27">
        <f>IF($O358&gt;=FV$1,$S358,0)</f>
        <v>997.59400000000005</v>
      </c>
      <c r="FW358" s="27">
        <f>IF($O358&gt;=FW$1,$S358,0)</f>
        <v>997.59400000000005</v>
      </c>
      <c r="FX358" s="27">
        <f>IF($O358&gt;=FX$1,$S358,0)</f>
        <v>997.59400000000005</v>
      </c>
      <c r="FY358" s="27">
        <f>IF($O358&gt;=FY$1,$S358,0)</f>
        <v>997.59400000000005</v>
      </c>
      <c r="FZ358" s="27">
        <f>IF($O358&gt;=FZ$1,$S358,0)</f>
        <v>997.59400000000005</v>
      </c>
      <c r="GA358" s="27">
        <f>IF($O358&gt;=GA$1,$S358,0)</f>
        <v>997.59400000000005</v>
      </c>
      <c r="GB358" s="27">
        <f>IF($O358&gt;=GB$1,$S358,0)</f>
        <v>997.59400000000005</v>
      </c>
      <c r="GC358" s="27">
        <f>IF($O358&gt;=GC$1,$S358,0)</f>
        <v>997.59400000000005</v>
      </c>
      <c r="GD358" s="27">
        <f>IF($O358&gt;=GD$1,$S358,0)</f>
        <v>997.59400000000005</v>
      </c>
      <c r="GE358" s="27">
        <f>IF($O358&gt;=GE$1,$S358,0)</f>
        <v>997.59400000000005</v>
      </c>
      <c r="GF358" s="27">
        <f>IF($O358&gt;=GF$1,$S358,0)</f>
        <v>997.59400000000005</v>
      </c>
      <c r="GG358" s="27">
        <f>IF($O358&gt;=GG$1,$S358,0)</f>
        <v>997.59400000000005</v>
      </c>
      <c r="GH358" s="27">
        <f>IF($O358&gt;=GH$1,$S358,0)</f>
        <v>997.59400000000005</v>
      </c>
      <c r="GI358" s="27">
        <f>IF($O358&gt;=GI$1,$S358,0)</f>
        <v>997.59400000000005</v>
      </c>
      <c r="GJ358" s="27">
        <f>IF($O358&gt;=GJ$1,$S358,0)</f>
        <v>997.59400000000005</v>
      </c>
      <c r="GK358" s="27">
        <f>IF($O358&gt;=GK$1,$S358,0)</f>
        <v>997.59400000000005</v>
      </c>
      <c r="GL358" s="27">
        <f>IF($O358&gt;=GL$1,$S358,0)</f>
        <v>997.59400000000005</v>
      </c>
      <c r="GM358" s="27">
        <f>IF($O358&gt;=GM$1,$S358,0)</f>
        <v>997.59400000000005</v>
      </c>
      <c r="GN358" s="27">
        <f>IF($O358&gt;=GN$1,$S358,0)</f>
        <v>997.59400000000005</v>
      </c>
      <c r="GO358" s="27">
        <f>IF($O358&gt;=GO$1,$S358,0)</f>
        <v>997.59400000000005</v>
      </c>
      <c r="GP358" s="27">
        <f>IF($O358&gt;=GP$1,$S358,0)</f>
        <v>997.59400000000005</v>
      </c>
      <c r="GQ358" s="27">
        <f>IF($O358&gt;=GQ$1,$S358,0)</f>
        <v>997.59400000000005</v>
      </c>
      <c r="GR358" s="27">
        <f>IF($O358&gt;=GR$1,$S358,0)</f>
        <v>997.59400000000005</v>
      </c>
      <c r="GS358" s="27">
        <f>IF($O358&gt;=GS$1,$S358,0)</f>
        <v>997.59400000000005</v>
      </c>
      <c r="GT358" s="27">
        <f>IF($O358&gt;=GT$1,$S358,0)</f>
        <v>997.59400000000005</v>
      </c>
      <c r="GU358" s="27">
        <f>IF($O358&gt;=GU$1,$S358,0)</f>
        <v>997.59400000000005</v>
      </c>
      <c r="GV358" s="27">
        <f>IF($O358&gt;=GV$1,$S358,0)</f>
        <v>997.59400000000005</v>
      </c>
      <c r="GW358" s="27">
        <f>IF($O358&gt;=GW$1,$S358,0)</f>
        <v>997.59400000000005</v>
      </c>
      <c r="GX358" s="27">
        <f>IF($O358&gt;=GX$1,$S358,0)</f>
        <v>997.59400000000005</v>
      </c>
      <c r="GY358" s="27">
        <f>IF($O358&gt;=GY$1,$S358,0)</f>
        <v>997.59400000000005</v>
      </c>
      <c r="GZ358" s="27">
        <f>IF($O358&gt;=GZ$1,$S358,0)</f>
        <v>997.59400000000005</v>
      </c>
      <c r="HA358" s="27">
        <f>IF($O358&gt;=HA$1,$S358,0)</f>
        <v>997.59400000000005</v>
      </c>
      <c r="HB358" s="27">
        <f>IF($O358&gt;=HB$1,$S358,0)</f>
        <v>997.59400000000005</v>
      </c>
      <c r="HC358" s="27">
        <f>IF($O358&gt;=HC$1,$S358,0)</f>
        <v>997.59400000000005</v>
      </c>
    </row>
    <row r="359" spans="1:211">
      <c r="A359" s="3">
        <v>6653</v>
      </c>
      <c r="B359" s="3" t="s">
        <v>383</v>
      </c>
      <c r="C359" s="3" t="s">
        <v>107</v>
      </c>
      <c r="D359" s="3">
        <v>57</v>
      </c>
      <c r="E359" s="4">
        <v>31103</v>
      </c>
      <c r="F359" s="5">
        <v>33.336986301369862</v>
      </c>
      <c r="G359" s="3" t="s">
        <v>99</v>
      </c>
      <c r="H359" s="4">
        <v>22610</v>
      </c>
      <c r="I359" s="9" t="s">
        <v>826</v>
      </c>
      <c r="J359" s="5">
        <v>3486.27</v>
      </c>
      <c r="K359" s="31">
        <v>338</v>
      </c>
      <c r="L359" s="32">
        <v>33</v>
      </c>
      <c r="M359" s="33">
        <f>VLOOKUP(L359,FIND,3,TRUE)</f>
        <v>1.5</v>
      </c>
      <c r="N359" s="32">
        <f>IF(L359&gt;30,180,VLOOKUP(L359,TEMPO,2,FALSE))</f>
        <v>180</v>
      </c>
      <c r="O359" s="32">
        <f>IF(R359&gt;0,4,N359)</f>
        <v>180</v>
      </c>
      <c r="P359" s="96">
        <f>J359*M359*L359</f>
        <v>172570.36499999999</v>
      </c>
      <c r="Q359" s="96">
        <f>10934.45*2</f>
        <v>21868.9</v>
      </c>
      <c r="R359" s="96">
        <f>IF(P359&lt;=Q359,P359/4,0)</f>
        <v>0</v>
      </c>
      <c r="S359" s="5">
        <f>IF(P359&gt;=Q359,P359/N359,0)</f>
        <v>958.72424999999998</v>
      </c>
      <c r="T359" s="3"/>
      <c r="U359" s="3">
        <f>IF(T359="",1,0)</f>
        <v>1</v>
      </c>
      <c r="V359" s="3">
        <v>638</v>
      </c>
      <c r="W359" s="5">
        <v>0</v>
      </c>
      <c r="X359" s="5">
        <v>245.73</v>
      </c>
      <c r="Y359" s="5">
        <f>X359*W359</f>
        <v>0</v>
      </c>
      <c r="Z359" s="5">
        <v>400</v>
      </c>
      <c r="AA359" s="5">
        <f>S359+Y359+Z359</f>
        <v>1358.72425</v>
      </c>
      <c r="AB359" s="39">
        <f>(J359/12+J359/12*1.3333333333+450/12+J359/30*6/12+J359)*1.3+Y359+Z359+153.9</f>
        <v>6091.5884333207441</v>
      </c>
      <c r="AC359" s="39" t="s">
        <v>107</v>
      </c>
      <c r="AD359" s="39">
        <f>J359*1.3+400+153.9</f>
        <v>5086.0509999999995</v>
      </c>
      <c r="AE359" s="39">
        <f>SUMIFS('CUSTO MENSAL FUNC NOVO'!H:H,'CUSTO MENSAL FUNC NOVO'!A:A,'VALORES MENSAIS'!AC359)</f>
        <v>3348.9422500000001</v>
      </c>
      <c r="AF359" s="27">
        <f>IF($R359&gt;0,$R359,$S359)+$Y359+$Z359</f>
        <v>1358.72425</v>
      </c>
      <c r="AG359" s="27">
        <f>IF($R359&gt;0,$R359,$S359)+$Y359+$Z359</f>
        <v>1358.72425</v>
      </c>
      <c r="AH359" s="27">
        <f>IF($R359&gt;0,$R359,$S359)+$Y359+$Z359</f>
        <v>1358.72425</v>
      </c>
      <c r="AI359" s="27">
        <f>IF($R359&gt;0,$R359,$S359)+$Y359+$Z359</f>
        <v>1358.72425</v>
      </c>
      <c r="AJ359" s="27">
        <f>IF($O359&gt;=AJ$1,$S359+$Y359+$Z359,$Y359+$Z359)</f>
        <v>1358.72425</v>
      </c>
      <c r="AK359" s="27">
        <f>IF($O359&gt;=AK$1,$S359+$Y359+$Z359,$Y359+$Z359)</f>
        <v>1358.72425</v>
      </c>
      <c r="AL359" s="27">
        <f>IF($O359&gt;=AL$1,$S359+$Y359+$Z359,$Y359+$Z359)</f>
        <v>1358.72425</v>
      </c>
      <c r="AM359" s="27">
        <f>IF($O359&gt;=AM$1,$S359+$Y359+$Z359,$Y359+$Z359)</f>
        <v>1358.72425</v>
      </c>
      <c r="AN359" s="27">
        <f>IF($O359&gt;=AN$1,$S359+$Y359+$Z359,$Y359+$Z359)</f>
        <v>1358.72425</v>
      </c>
      <c r="AO359" s="27">
        <f>IF($O359&gt;=AO$1,$S359+$Y359+$Z359,$Y359+$Z359)</f>
        <v>1358.72425</v>
      </c>
      <c r="AP359" s="27">
        <f>IF($O359&gt;=AP$1,$S359+$Y359+$Z359,$Y359+$Z359)</f>
        <v>1358.72425</v>
      </c>
      <c r="AQ359" s="27">
        <f>IF($O359&gt;=AQ$1,$S359+$Y359+$Z359,$Y359+$Z359)</f>
        <v>1358.72425</v>
      </c>
      <c r="AR359" s="27">
        <f>IF($O359&gt;=AR$1,$S359+$Y359+$Z359,$Y359+$Z359)</f>
        <v>1358.72425</v>
      </c>
      <c r="AS359" s="27">
        <f>IF($O359&gt;=AS$1,$S359+$Y359+$Z359,$Y359+$Z359)</f>
        <v>1358.72425</v>
      </c>
      <c r="AT359" s="27">
        <f>IF($O359&gt;=AT$1,$S359+$Y359+$Z359,$Y359+$Z359)</f>
        <v>1358.72425</v>
      </c>
      <c r="AU359" s="27">
        <f>IF($O359&gt;=AU$1,$S359+$Y359+$Z359,$Y359+$Z359)</f>
        <v>1358.72425</v>
      </c>
      <c r="AV359" s="27">
        <f>IF($O359&gt;=AV$1,$S359+$Y359+$Z359,$Y359+$Z359)</f>
        <v>1358.72425</v>
      </c>
      <c r="AW359" s="27">
        <f>IF($O359&gt;=AW$1,$S359+$Y359+$Z359,$Y359+$Z359)</f>
        <v>1358.72425</v>
      </c>
      <c r="AX359" s="27">
        <f>IF($O359&gt;=AX$1,$S359+$Y359+$Z359,$Y359+$Z359)</f>
        <v>1358.72425</v>
      </c>
      <c r="AY359" s="27">
        <f>IF($O359&gt;=AY$1,$S359+$Y359+$Z359,$Y359+$Z359)</f>
        <v>1358.72425</v>
      </c>
      <c r="AZ359" s="27">
        <f>IF($O359&gt;=AZ$1,$S359+$Y359+$Z359,$Y359+$Z359)</f>
        <v>1358.72425</v>
      </c>
      <c r="BA359" s="27">
        <f>IF($O359&gt;=BA$1,$S359+$Y359+$Z359,$Y359+$Z359)</f>
        <v>1358.72425</v>
      </c>
      <c r="BB359" s="27">
        <f>IF($O359&gt;=BB$1,$S359+$Y359+$Z359,$Y359+$Z359)</f>
        <v>1358.72425</v>
      </c>
      <c r="BC359" s="27">
        <f>IF($O359&gt;=BC$1,$S359+$Y359+$Z359,$Y359+$Z359)</f>
        <v>1358.72425</v>
      </c>
      <c r="BD359" s="27">
        <f>IF($O359&gt;=BD$1,$S359+$Y359+$Z359,$Y359+$Z359)</f>
        <v>1358.72425</v>
      </c>
      <c r="BE359" s="27">
        <f>IF($O359&gt;=BE$1,$S359+$Y359+$Z359,$Y359+$Z359)</f>
        <v>1358.72425</v>
      </c>
      <c r="BF359" s="27">
        <f>IF($O359&gt;=BF$1,$S359+$Y359+$Z359,$Y359+$Z359)</f>
        <v>1358.72425</v>
      </c>
      <c r="BG359" s="27">
        <f>IF($O359&gt;=BG$1,$S359+$Y359+$Z359,$Y359+$Z359)</f>
        <v>1358.72425</v>
      </c>
      <c r="BH359" s="27">
        <f>IF($O359&gt;=BH$1,$S359+$Y359+$Z359,$Y359+$Z359)</f>
        <v>1358.72425</v>
      </c>
      <c r="BI359" s="27">
        <f>IF($O359&gt;=BI$1,$S359+$Y359+$Z359,$Y359+$Z359)</f>
        <v>1358.72425</v>
      </c>
      <c r="BJ359" s="27">
        <f>IF($O359&gt;=BJ$1,$S359+$Y359+$Z359,$Y359+$Z359)</f>
        <v>1358.72425</v>
      </c>
      <c r="BK359" s="27">
        <f>IF($O359&gt;=BK$1,$S359+$Y359+$Z359,$Y359+$Z359)</f>
        <v>1358.72425</v>
      </c>
      <c r="BL359" s="27">
        <f>IF($O359&gt;=BL$1,$S359+$Y359+$Z359,$Y359+$Z359)</f>
        <v>1358.72425</v>
      </c>
      <c r="BM359" s="27">
        <f>IF($O359&gt;=BM$1,$S359+$Y359+$Z359,$Y359+$Z359)</f>
        <v>1358.72425</v>
      </c>
      <c r="BN359" s="27">
        <f>IF($O359&gt;=BN$1,$S359+$Y359+$Z359,$Y359+$Z359)</f>
        <v>1358.72425</v>
      </c>
      <c r="BO359" s="27">
        <f>IF($O359&gt;=BO$1,$S359+$Y359+$Z359,$Y359+$Z359)</f>
        <v>1358.72425</v>
      </c>
      <c r="BP359" s="27">
        <f>IF($O359&gt;=BP$1,$S359+$Y359+$Z359,$Y359+$Z359)</f>
        <v>1358.72425</v>
      </c>
      <c r="BQ359" s="27">
        <f>IF($O359&gt;=BQ$1,$S359+$Y359+$Z359,$Y359+$Z359)</f>
        <v>1358.72425</v>
      </c>
      <c r="BR359" s="27">
        <f>IF($O359&gt;=BR$1,$S359+$Y359+$Z359,$Y359+$Z359)</f>
        <v>1358.72425</v>
      </c>
      <c r="BS359" s="27">
        <f>IF($O359&gt;=BS$1,$S359+$Y359+$Z359,$Y359+$Z359)</f>
        <v>1358.72425</v>
      </c>
      <c r="BT359" s="27">
        <f>IF($O359&gt;=BT$1,$S359+$Y359+$Z359,$Y359+$Z359)</f>
        <v>1358.72425</v>
      </c>
      <c r="BU359" s="27">
        <f>IF($O359&gt;=BU$1,$S359+$Y359+$Z359,$Y359+$Z359)</f>
        <v>1358.72425</v>
      </c>
      <c r="BV359" s="27">
        <f>IF($O359&gt;=BV$1,$S359+$Y359+$Z359,$Y359+$Z359)</f>
        <v>1358.72425</v>
      </c>
      <c r="BW359" s="27">
        <f>IF($O359&gt;=BW$1,$S359+$Y359+$Z359,$Y359+$Z359)</f>
        <v>1358.72425</v>
      </c>
      <c r="BX359" s="27">
        <f>IF($O359&gt;=BX$1,$S359+$Y359+$Z359,$Y359+$Z359)</f>
        <v>1358.72425</v>
      </c>
      <c r="BY359" s="27">
        <f>IF($O359&gt;=BY$1,$S359+$Y359+$Z359,$Y359+$Z359)</f>
        <v>1358.72425</v>
      </c>
      <c r="BZ359" s="27">
        <f>IF($O359&gt;=BZ$1,$S359+$Y359+$Z359,$Y359+$Z359)</f>
        <v>1358.72425</v>
      </c>
      <c r="CA359" s="27">
        <f>IF($O359&gt;=CA$1,$S359+$Y359+$Z359,$Y359+$Z359)</f>
        <v>1358.72425</v>
      </c>
      <c r="CB359" s="27">
        <f>IF($O359&gt;=CB$1,$S359+$Y359+$Z359,$Y359+$Z359)</f>
        <v>1358.72425</v>
      </c>
      <c r="CC359" s="27">
        <f>IF($O359&gt;=CC$1,$S359+$Y359+$Z359,$Y359+$Z359)</f>
        <v>1358.72425</v>
      </c>
      <c r="CD359" s="27">
        <f>IF($O359&gt;=CD$1,$S359+$Y359+$Z359,$Y359+$Z359)</f>
        <v>1358.72425</v>
      </c>
      <c r="CE359" s="27">
        <f>IF($O359&gt;=CE$1,$S359+$Y359+$Z359,$Y359+$Z359)</f>
        <v>1358.72425</v>
      </c>
      <c r="CF359" s="27">
        <f>IF($O359&gt;=CF$1,$S359+$Y359+$Z359,$Y359+$Z359)</f>
        <v>1358.72425</v>
      </c>
      <c r="CG359" s="27">
        <f>IF($O359&gt;=CG$1,$S359+$Y359+$Z359,$Y359+$Z359)</f>
        <v>1358.72425</v>
      </c>
      <c r="CH359" s="27">
        <f>IF($O359&gt;=CH$1,$S359+$Y359+$Z359,$Y359+$Z359)</f>
        <v>1358.72425</v>
      </c>
      <c r="CI359" s="27">
        <f>IF($O359&gt;=CI$1,$S359+$Y359+$Z359,$Y359+$Z359)</f>
        <v>1358.72425</v>
      </c>
      <c r="CJ359" s="27">
        <f>IF($O359&gt;=CJ$1,$S359+$Y359+$Z359,$Y359+$Z359)</f>
        <v>1358.72425</v>
      </c>
      <c r="CK359" s="27">
        <f>IF($O359&gt;=CK$1,$S359+$Y359+$Z359,$Y359+$Z359)</f>
        <v>1358.72425</v>
      </c>
      <c r="CL359" s="27">
        <f>IF($O359&gt;=CL$1,$S359+$Y359+$Z359,$Y359+$Z359)</f>
        <v>1358.72425</v>
      </c>
      <c r="CM359" s="27">
        <f>IF($O359&gt;=CM$1,$S359+$Y359+$Z359,$Y359+$Z359)</f>
        <v>1358.72425</v>
      </c>
      <c r="CN359" s="27">
        <f>IF($O359&gt;=CN$1,$S359+$Y359,$Y359)</f>
        <v>958.72424999999998</v>
      </c>
      <c r="CO359" s="27">
        <f>IF($O359&gt;=CO$1,$S359+$Y359,$Y359)</f>
        <v>958.72424999999998</v>
      </c>
      <c r="CP359" s="27">
        <f>IF($O359&gt;=CP$1,$S359+$Y359,$Y359)</f>
        <v>958.72424999999998</v>
      </c>
      <c r="CQ359" s="27">
        <f>IF($O359&gt;=CQ$1,$S359+$Y359,$Y359)</f>
        <v>958.72424999999998</v>
      </c>
      <c r="CR359" s="27">
        <f>IF($O359&gt;=CR$1,$S359+$Y359,$Y359)</f>
        <v>958.72424999999998</v>
      </c>
      <c r="CS359" s="27">
        <f>IF($O359&gt;=CS$1,$S359+$Y359,$Y359)</f>
        <v>958.72424999999998</v>
      </c>
      <c r="CT359" s="27">
        <f>IF($O359&gt;=CT$1,$S359+$Y359,$Y359)</f>
        <v>958.72424999999998</v>
      </c>
      <c r="CU359" s="27">
        <f>IF($O359&gt;=CU$1,$S359+$Y359,$Y359)</f>
        <v>958.72424999999998</v>
      </c>
      <c r="CV359" s="27">
        <f>IF($O359&gt;=CV$1,$S359+$Y359,$Y359)</f>
        <v>958.72424999999998</v>
      </c>
      <c r="CW359" s="27">
        <f>IF($O359&gt;=CW$1,$S359+$Y359,$Y359)</f>
        <v>958.72424999999998</v>
      </c>
      <c r="CX359" s="27">
        <f>IF($O359&gt;=CX$1,$S359+$Y359,$Y359)</f>
        <v>958.72424999999998</v>
      </c>
      <c r="CY359" s="27">
        <f>IF($O359&gt;=CY$1,$S359+$Y359,$Y359)</f>
        <v>958.72424999999998</v>
      </c>
      <c r="CZ359" s="27">
        <f>IF($O359&gt;=CZ$1,$S359+$Y359,$Y359)</f>
        <v>958.72424999999998</v>
      </c>
      <c r="DA359" s="27">
        <f>IF($O359&gt;=DA$1,$S359+$Y359,$Y359)</f>
        <v>958.72424999999998</v>
      </c>
      <c r="DB359" s="27">
        <f>IF($O359&gt;=DB$1,$S359+$Y359,$Y359)</f>
        <v>958.72424999999998</v>
      </c>
      <c r="DC359" s="27">
        <f>IF($O359&gt;=DC$1,$S359+$Y359,$Y359)</f>
        <v>958.72424999999998</v>
      </c>
      <c r="DD359" s="27">
        <f>IF($O359&gt;=DD$1,$S359+$Y359,$Y359)</f>
        <v>958.72424999999998</v>
      </c>
      <c r="DE359" s="27">
        <f>IF($O359&gt;=DE$1,$S359+$Y359,$Y359)</f>
        <v>958.72424999999998</v>
      </c>
      <c r="DF359" s="27">
        <f>IF($O359&gt;=DF$1,$S359+$Y359,$Y359)</f>
        <v>958.72424999999998</v>
      </c>
      <c r="DG359" s="27">
        <f>IF($O359&gt;=DG$1,$S359+$Y359,$Y359)</f>
        <v>958.72424999999998</v>
      </c>
      <c r="DH359" s="27">
        <f>IF($O359&gt;=DH$1,$S359+$Y359,$Y359)</f>
        <v>958.72424999999998</v>
      </c>
      <c r="DI359" s="27">
        <f>IF($O359&gt;=DI$1,$S359+$Y359,$Y359)</f>
        <v>958.72424999999998</v>
      </c>
      <c r="DJ359" s="27">
        <f>IF($O359&gt;=DJ$1,$S359+$Y359,$Y359)</f>
        <v>958.72424999999998</v>
      </c>
      <c r="DK359" s="27">
        <f>IF($O359&gt;=DK$1,$S359+$Y359,$Y359)</f>
        <v>958.72424999999998</v>
      </c>
      <c r="DL359" s="27">
        <f>IF($O359&gt;=DL$1,$S359+$Y359,$Y359)</f>
        <v>958.72424999999998</v>
      </c>
      <c r="DM359" s="27">
        <f>IF($O359&gt;=DM$1,$S359+$Y359,$Y359)</f>
        <v>958.72424999999998</v>
      </c>
      <c r="DN359" s="27">
        <f>IF($O359&gt;=DN$1,$S359+$Y359,$Y359)</f>
        <v>958.72424999999998</v>
      </c>
      <c r="DO359" s="27">
        <f>IF($O359&gt;=DO$1,$S359+$Y359,$Y359)</f>
        <v>958.72424999999998</v>
      </c>
      <c r="DP359" s="27">
        <f>IF($O359&gt;=DP$1,$S359+$Y359,$Y359)</f>
        <v>958.72424999999998</v>
      </c>
      <c r="DQ359" s="27">
        <f>IF($O359&gt;=DQ$1,$S359+$Y359,$Y359)</f>
        <v>958.72424999999998</v>
      </c>
      <c r="DR359" s="27">
        <f>IF($O359&gt;=DR$1,$S359+$Y359,$Y359)</f>
        <v>958.72424999999998</v>
      </c>
      <c r="DS359" s="27">
        <f>IF($O359&gt;=DS$1,$S359+$Y359,$Y359)</f>
        <v>958.72424999999998</v>
      </c>
      <c r="DT359" s="27">
        <f>IF($O359&gt;=DT$1,$S359+$Y359,$Y359)</f>
        <v>958.72424999999998</v>
      </c>
      <c r="DU359" s="27">
        <f>IF($O359&gt;=DU$1,$S359+$Y359,$Y359)</f>
        <v>958.72424999999998</v>
      </c>
      <c r="DV359" s="27">
        <f>IF($O359&gt;=DV$1,$S359+$Y359,$Y359)</f>
        <v>958.72424999999998</v>
      </c>
      <c r="DW359" s="27">
        <f>IF($O359&gt;=DW$1,$S359+$Y359,$Y359)</f>
        <v>958.72424999999998</v>
      </c>
      <c r="DX359" s="27">
        <f>IF($O359&gt;=DX$1,$S359+$Y359,$Y359)</f>
        <v>958.72424999999998</v>
      </c>
      <c r="DY359" s="27">
        <f>IF($O359&gt;=DY$1,$S359+$Y359,$Y359)</f>
        <v>958.72424999999998</v>
      </c>
      <c r="DZ359" s="27">
        <f>IF($O359&gt;=DZ$1,$S359+$Y359,$Y359)</f>
        <v>958.72424999999998</v>
      </c>
      <c r="EA359" s="27">
        <f>IF($O359&gt;=EA$1,$S359+$Y359,$Y359)</f>
        <v>958.72424999999998</v>
      </c>
      <c r="EB359" s="27">
        <f>IF($O359&gt;=EB$1,$S359+$Y359,$Y359)</f>
        <v>958.72424999999998</v>
      </c>
      <c r="EC359" s="27">
        <f>IF($O359&gt;=EC$1,$S359+$Y359,$Y359)</f>
        <v>958.72424999999998</v>
      </c>
      <c r="ED359" s="27">
        <f>IF($O359&gt;=ED$1,$S359+$Y359,$Y359)</f>
        <v>958.72424999999998</v>
      </c>
      <c r="EE359" s="27">
        <f>IF($O359&gt;=EE$1,$S359+$Y359,$Y359)</f>
        <v>958.72424999999998</v>
      </c>
      <c r="EF359" s="27">
        <f>IF($O359&gt;=EF$1,$S359+$Y359,$Y359)</f>
        <v>958.72424999999998</v>
      </c>
      <c r="EG359" s="27">
        <f>IF($O359&gt;=EG$1,$S359+$Y359,$Y359)</f>
        <v>958.72424999999998</v>
      </c>
      <c r="EH359" s="27">
        <f>IF($O359&gt;=EH$1,$S359+$Y359,$Y359)</f>
        <v>958.72424999999998</v>
      </c>
      <c r="EI359" s="27">
        <f>IF($O359&gt;=EI$1,$S359+$Y359,$Y359)</f>
        <v>958.72424999999998</v>
      </c>
      <c r="EJ359" s="27">
        <f>IF($O359&gt;=EJ$1,$S359+$Y359,$Y359)</f>
        <v>958.72424999999998</v>
      </c>
      <c r="EK359" s="27">
        <f>IF($O359&gt;=EK$1,$S359+$Y359,$Y359)</f>
        <v>958.72424999999998</v>
      </c>
      <c r="EL359" s="27">
        <f>IF($O359&gt;=EL$1,$S359+$Y359,$Y359)</f>
        <v>958.72424999999998</v>
      </c>
      <c r="EM359" s="27">
        <f>IF($O359&gt;=EM$1,$S359+$Y359,$Y359)</f>
        <v>958.72424999999998</v>
      </c>
      <c r="EN359" s="27">
        <f>IF($O359&gt;=EN$1,$S359+$Y359,$Y359)</f>
        <v>958.72424999999998</v>
      </c>
      <c r="EO359" s="27">
        <f>IF($O359&gt;=EO$1,$S359+$Y359,$Y359)</f>
        <v>958.72424999999998</v>
      </c>
      <c r="EP359" s="27">
        <f>IF($O359&gt;=EP$1,$S359+$Y359,$Y359)</f>
        <v>958.72424999999998</v>
      </c>
      <c r="EQ359" s="27">
        <f>IF($O359&gt;=EQ$1,$S359+$Y359,$Y359)</f>
        <v>958.72424999999998</v>
      </c>
      <c r="ER359" s="27">
        <f>IF($O359&gt;=ER$1,$S359+$Y359,$Y359)</f>
        <v>958.72424999999998</v>
      </c>
      <c r="ES359" s="27">
        <f>IF($O359&gt;=ES$1,$S359+$Y359,$Y359)</f>
        <v>958.72424999999998</v>
      </c>
      <c r="ET359" s="27">
        <f>IF($O359&gt;=ET$1,$S359+$Y359,$Y359)</f>
        <v>958.72424999999998</v>
      </c>
      <c r="EU359" s="27">
        <f>IF($O359&gt;=EU$1,$S359+$Y359,$Y359)</f>
        <v>958.72424999999998</v>
      </c>
      <c r="EV359" s="27">
        <f>IF($O359&gt;=EV$1,$S359,0)</f>
        <v>958.72424999999998</v>
      </c>
      <c r="EW359" s="27">
        <f>IF($O359&gt;=EW$1,$S359,0)</f>
        <v>958.72424999999998</v>
      </c>
      <c r="EX359" s="27">
        <f>IF($O359&gt;=EX$1,$S359,0)</f>
        <v>958.72424999999998</v>
      </c>
      <c r="EY359" s="27">
        <f>IF($O359&gt;=EY$1,$S359,0)</f>
        <v>958.72424999999998</v>
      </c>
      <c r="EZ359" s="27">
        <f>IF($O359&gt;=EZ$1,$S359,0)</f>
        <v>958.72424999999998</v>
      </c>
      <c r="FA359" s="27">
        <f>IF($O359&gt;=FA$1,$S359,0)</f>
        <v>958.72424999999998</v>
      </c>
      <c r="FB359" s="27">
        <f>IF($O359&gt;=FB$1,$S359,0)</f>
        <v>958.72424999999998</v>
      </c>
      <c r="FC359" s="27">
        <f>IF($O359&gt;=FC$1,$S359,0)</f>
        <v>958.72424999999998</v>
      </c>
      <c r="FD359" s="27">
        <f>IF($O359&gt;=FD$1,$S359,0)</f>
        <v>958.72424999999998</v>
      </c>
      <c r="FE359" s="27">
        <f>IF($O359&gt;=FE$1,$S359,0)</f>
        <v>958.72424999999998</v>
      </c>
      <c r="FF359" s="27">
        <f>IF($O359&gt;=FF$1,$S359,0)</f>
        <v>958.72424999999998</v>
      </c>
      <c r="FG359" s="27">
        <f>IF($O359&gt;=FG$1,$S359,0)</f>
        <v>958.72424999999998</v>
      </c>
      <c r="FH359" s="27">
        <f>IF($O359&gt;=FH$1,$S359,0)</f>
        <v>958.72424999999998</v>
      </c>
      <c r="FI359" s="27">
        <f>IF($O359&gt;=FI$1,$S359,0)</f>
        <v>958.72424999999998</v>
      </c>
      <c r="FJ359" s="27">
        <f>IF($O359&gt;=FJ$1,$S359,0)</f>
        <v>958.72424999999998</v>
      </c>
      <c r="FK359" s="27">
        <f>IF($O359&gt;=FK$1,$S359,0)</f>
        <v>958.72424999999998</v>
      </c>
      <c r="FL359" s="27">
        <f>IF($O359&gt;=FL$1,$S359,0)</f>
        <v>958.72424999999998</v>
      </c>
      <c r="FM359" s="27">
        <f>IF($O359&gt;=FM$1,$S359,0)</f>
        <v>958.72424999999998</v>
      </c>
      <c r="FN359" s="27">
        <f>IF($O359&gt;=FN$1,$S359,0)</f>
        <v>958.72424999999998</v>
      </c>
      <c r="FO359" s="27">
        <f>IF($O359&gt;=FO$1,$S359,0)</f>
        <v>958.72424999999998</v>
      </c>
      <c r="FP359" s="27">
        <f>IF($O359&gt;=FP$1,$S359,0)</f>
        <v>958.72424999999998</v>
      </c>
      <c r="FQ359" s="27">
        <f>IF($O359&gt;=FQ$1,$S359,0)</f>
        <v>958.72424999999998</v>
      </c>
      <c r="FR359" s="27">
        <f>IF($O359&gt;=FR$1,$S359,0)</f>
        <v>958.72424999999998</v>
      </c>
      <c r="FS359" s="27">
        <f>IF($O359&gt;=FS$1,$S359,0)</f>
        <v>958.72424999999998</v>
      </c>
      <c r="FT359" s="27">
        <f>IF($O359&gt;=FT$1,$S359,0)</f>
        <v>958.72424999999998</v>
      </c>
      <c r="FU359" s="27">
        <f>IF($O359&gt;=FU$1,$S359,0)</f>
        <v>958.72424999999998</v>
      </c>
      <c r="FV359" s="27">
        <f>IF($O359&gt;=FV$1,$S359,0)</f>
        <v>958.72424999999998</v>
      </c>
      <c r="FW359" s="27">
        <f>IF($O359&gt;=FW$1,$S359,0)</f>
        <v>958.72424999999998</v>
      </c>
      <c r="FX359" s="27">
        <f>IF($O359&gt;=FX$1,$S359,0)</f>
        <v>958.72424999999998</v>
      </c>
      <c r="FY359" s="27">
        <f>IF($O359&gt;=FY$1,$S359,0)</f>
        <v>958.72424999999998</v>
      </c>
      <c r="FZ359" s="27">
        <f>IF($O359&gt;=FZ$1,$S359,0)</f>
        <v>958.72424999999998</v>
      </c>
      <c r="GA359" s="27">
        <f>IF($O359&gt;=GA$1,$S359,0)</f>
        <v>958.72424999999998</v>
      </c>
      <c r="GB359" s="27">
        <f>IF($O359&gt;=GB$1,$S359,0)</f>
        <v>958.72424999999998</v>
      </c>
      <c r="GC359" s="27">
        <f>IF($O359&gt;=GC$1,$S359,0)</f>
        <v>958.72424999999998</v>
      </c>
      <c r="GD359" s="27">
        <f>IF($O359&gt;=GD$1,$S359,0)</f>
        <v>958.72424999999998</v>
      </c>
      <c r="GE359" s="27">
        <f>IF($O359&gt;=GE$1,$S359,0)</f>
        <v>958.72424999999998</v>
      </c>
      <c r="GF359" s="27">
        <f>IF($O359&gt;=GF$1,$S359,0)</f>
        <v>958.72424999999998</v>
      </c>
      <c r="GG359" s="27">
        <f>IF($O359&gt;=GG$1,$S359,0)</f>
        <v>958.72424999999998</v>
      </c>
      <c r="GH359" s="27">
        <f>IF($O359&gt;=GH$1,$S359,0)</f>
        <v>958.72424999999998</v>
      </c>
      <c r="GI359" s="27">
        <f>IF($O359&gt;=GI$1,$S359,0)</f>
        <v>958.72424999999998</v>
      </c>
      <c r="GJ359" s="27">
        <f>IF($O359&gt;=GJ$1,$S359,0)</f>
        <v>958.72424999999998</v>
      </c>
      <c r="GK359" s="27">
        <f>IF($O359&gt;=GK$1,$S359,0)</f>
        <v>958.72424999999998</v>
      </c>
      <c r="GL359" s="27">
        <f>IF($O359&gt;=GL$1,$S359,0)</f>
        <v>958.72424999999998</v>
      </c>
      <c r="GM359" s="27">
        <f>IF($O359&gt;=GM$1,$S359,0)</f>
        <v>958.72424999999998</v>
      </c>
      <c r="GN359" s="27">
        <f>IF($O359&gt;=GN$1,$S359,0)</f>
        <v>958.72424999999998</v>
      </c>
      <c r="GO359" s="27">
        <f>IF($O359&gt;=GO$1,$S359,0)</f>
        <v>958.72424999999998</v>
      </c>
      <c r="GP359" s="27">
        <f>IF($O359&gt;=GP$1,$S359,0)</f>
        <v>958.72424999999998</v>
      </c>
      <c r="GQ359" s="27">
        <f>IF($O359&gt;=GQ$1,$S359,0)</f>
        <v>958.72424999999998</v>
      </c>
      <c r="GR359" s="27">
        <f>IF($O359&gt;=GR$1,$S359,0)</f>
        <v>958.72424999999998</v>
      </c>
      <c r="GS359" s="27">
        <f>IF($O359&gt;=GS$1,$S359,0)</f>
        <v>958.72424999999998</v>
      </c>
      <c r="GT359" s="27">
        <f>IF($O359&gt;=GT$1,$S359,0)</f>
        <v>958.72424999999998</v>
      </c>
      <c r="GU359" s="27">
        <f>IF($O359&gt;=GU$1,$S359,0)</f>
        <v>958.72424999999998</v>
      </c>
      <c r="GV359" s="27">
        <f>IF($O359&gt;=GV$1,$S359,0)</f>
        <v>958.72424999999998</v>
      </c>
      <c r="GW359" s="27">
        <f>IF($O359&gt;=GW$1,$S359,0)</f>
        <v>958.72424999999998</v>
      </c>
      <c r="GX359" s="27">
        <f>IF($O359&gt;=GX$1,$S359,0)</f>
        <v>958.72424999999998</v>
      </c>
      <c r="GY359" s="27">
        <f>IF($O359&gt;=GY$1,$S359,0)</f>
        <v>958.72424999999998</v>
      </c>
      <c r="GZ359" s="27">
        <f>IF($O359&gt;=GZ$1,$S359,0)</f>
        <v>958.72424999999998</v>
      </c>
      <c r="HA359" s="27">
        <f>IF($O359&gt;=HA$1,$S359,0)</f>
        <v>958.72424999999998</v>
      </c>
      <c r="HB359" s="27">
        <f>IF($O359&gt;=HB$1,$S359,0)</f>
        <v>958.72424999999998</v>
      </c>
      <c r="HC359" s="27">
        <f>IF($O359&gt;=HC$1,$S359,0)</f>
        <v>958.72424999999998</v>
      </c>
    </row>
    <row r="360" spans="1:211">
      <c r="A360" s="3">
        <v>5347</v>
      </c>
      <c r="B360" s="3" t="s">
        <v>388</v>
      </c>
      <c r="C360" s="3" t="s">
        <v>107</v>
      </c>
      <c r="D360" s="3">
        <v>54</v>
      </c>
      <c r="E360" s="4">
        <v>31068</v>
      </c>
      <c r="F360" s="5">
        <v>33.43287671232877</v>
      </c>
      <c r="G360" s="3" t="s">
        <v>99</v>
      </c>
      <c r="H360" s="4">
        <v>23378</v>
      </c>
      <c r="I360" s="9" t="s">
        <v>826</v>
      </c>
      <c r="J360" s="5">
        <v>3626.81</v>
      </c>
      <c r="K360" s="31">
        <v>338</v>
      </c>
      <c r="L360" s="32">
        <v>33</v>
      </c>
      <c r="M360" s="33">
        <f>VLOOKUP(L360,FIND,3,TRUE)</f>
        <v>1.5</v>
      </c>
      <c r="N360" s="32">
        <f>IF(L360&gt;30,180,VLOOKUP(L360,TEMPO,2,FALSE))</f>
        <v>180</v>
      </c>
      <c r="O360" s="32">
        <f>IF(R360&gt;0,4,N360)</f>
        <v>180</v>
      </c>
      <c r="P360" s="96">
        <f>J360*M360*L360</f>
        <v>179527.095</v>
      </c>
      <c r="Q360" s="96">
        <f>10934.45*2</f>
        <v>21868.9</v>
      </c>
      <c r="R360" s="96">
        <f>IF(P360&lt;=Q360,P360/4,0)</f>
        <v>0</v>
      </c>
      <c r="S360" s="5">
        <f>IF(P360&gt;=Q360,P360/N360,0)</f>
        <v>997.37275</v>
      </c>
      <c r="T360" s="3"/>
      <c r="U360" s="3">
        <f>IF(T360="",1,0)</f>
        <v>1</v>
      </c>
      <c r="V360" s="3">
        <v>642</v>
      </c>
      <c r="W360" s="5">
        <v>0</v>
      </c>
      <c r="X360" s="5">
        <v>245.73</v>
      </c>
      <c r="Y360" s="5">
        <f>X360*W360</f>
        <v>0</v>
      </c>
      <c r="Z360" s="5">
        <v>400</v>
      </c>
      <c r="AA360" s="5">
        <f>S360+Y360+Z360</f>
        <v>1397.37275</v>
      </c>
      <c r="AB360" s="39">
        <f>(J360/12+J360/12*1.3333333333+450/12+J360/30*6/12+J360)*1.3+Y360+Z360+153.9</f>
        <v>6312.8608555424589</v>
      </c>
      <c r="AC360" s="39" t="s">
        <v>107</v>
      </c>
      <c r="AD360" s="39">
        <f>J360*1.3+400+153.9</f>
        <v>5268.7529999999997</v>
      </c>
      <c r="AE360" s="39">
        <f>SUMIFS('CUSTO MENSAL FUNC NOVO'!H:H,'CUSTO MENSAL FUNC NOVO'!A:A,'VALORES MENSAIS'!AC360)</f>
        <v>3348.9422500000001</v>
      </c>
      <c r="AF360" s="27">
        <f>IF($R360&gt;0,$R360,$S360)+$Y360+$Z360</f>
        <v>1397.37275</v>
      </c>
      <c r="AG360" s="27">
        <f>IF($R360&gt;0,$R360,$S360)+$Y360+$Z360</f>
        <v>1397.37275</v>
      </c>
      <c r="AH360" s="27">
        <f>IF($R360&gt;0,$R360,$S360)+$Y360+$Z360</f>
        <v>1397.37275</v>
      </c>
      <c r="AI360" s="27">
        <f>IF($R360&gt;0,$R360,$S360)+$Y360+$Z360</f>
        <v>1397.37275</v>
      </c>
      <c r="AJ360" s="27">
        <f>IF($O360&gt;=AJ$1,$S360+$Y360+$Z360,$Y360+$Z360)</f>
        <v>1397.37275</v>
      </c>
      <c r="AK360" s="27">
        <f>IF($O360&gt;=AK$1,$S360+$Y360+$Z360,$Y360+$Z360)</f>
        <v>1397.37275</v>
      </c>
      <c r="AL360" s="27">
        <f>IF($O360&gt;=AL$1,$S360+$Y360+$Z360,$Y360+$Z360)</f>
        <v>1397.37275</v>
      </c>
      <c r="AM360" s="27">
        <f>IF($O360&gt;=AM$1,$S360+$Y360+$Z360,$Y360+$Z360)</f>
        <v>1397.37275</v>
      </c>
      <c r="AN360" s="27">
        <f>IF($O360&gt;=AN$1,$S360+$Y360+$Z360,$Y360+$Z360)</f>
        <v>1397.37275</v>
      </c>
      <c r="AO360" s="27">
        <f>IF($O360&gt;=AO$1,$S360+$Y360+$Z360,$Y360+$Z360)</f>
        <v>1397.37275</v>
      </c>
      <c r="AP360" s="27">
        <f>IF($O360&gt;=AP$1,$S360+$Y360+$Z360,$Y360+$Z360)</f>
        <v>1397.37275</v>
      </c>
      <c r="AQ360" s="27">
        <f>IF($O360&gt;=AQ$1,$S360+$Y360+$Z360,$Y360+$Z360)</f>
        <v>1397.37275</v>
      </c>
      <c r="AR360" s="27">
        <f>IF($O360&gt;=AR$1,$S360+$Y360+$Z360,$Y360+$Z360)</f>
        <v>1397.37275</v>
      </c>
      <c r="AS360" s="27">
        <f>IF($O360&gt;=AS$1,$S360+$Y360+$Z360,$Y360+$Z360)</f>
        <v>1397.37275</v>
      </c>
      <c r="AT360" s="27">
        <f>IF($O360&gt;=AT$1,$S360+$Y360+$Z360,$Y360+$Z360)</f>
        <v>1397.37275</v>
      </c>
      <c r="AU360" s="27">
        <f>IF($O360&gt;=AU$1,$S360+$Y360+$Z360,$Y360+$Z360)</f>
        <v>1397.37275</v>
      </c>
      <c r="AV360" s="27">
        <f>IF($O360&gt;=AV$1,$S360+$Y360+$Z360,$Y360+$Z360)</f>
        <v>1397.37275</v>
      </c>
      <c r="AW360" s="27">
        <f>IF($O360&gt;=AW$1,$S360+$Y360+$Z360,$Y360+$Z360)</f>
        <v>1397.37275</v>
      </c>
      <c r="AX360" s="27">
        <f>IF($O360&gt;=AX$1,$S360+$Y360+$Z360,$Y360+$Z360)</f>
        <v>1397.37275</v>
      </c>
      <c r="AY360" s="27">
        <f>IF($O360&gt;=AY$1,$S360+$Y360+$Z360,$Y360+$Z360)</f>
        <v>1397.37275</v>
      </c>
      <c r="AZ360" s="27">
        <f>IF($O360&gt;=AZ$1,$S360+$Y360+$Z360,$Y360+$Z360)</f>
        <v>1397.37275</v>
      </c>
      <c r="BA360" s="27">
        <f>IF($O360&gt;=BA$1,$S360+$Y360+$Z360,$Y360+$Z360)</f>
        <v>1397.37275</v>
      </c>
      <c r="BB360" s="27">
        <f>IF($O360&gt;=BB$1,$S360+$Y360+$Z360,$Y360+$Z360)</f>
        <v>1397.37275</v>
      </c>
      <c r="BC360" s="27">
        <f>IF($O360&gt;=BC$1,$S360+$Y360+$Z360,$Y360+$Z360)</f>
        <v>1397.37275</v>
      </c>
      <c r="BD360" s="27">
        <f>IF($O360&gt;=BD$1,$S360+$Y360+$Z360,$Y360+$Z360)</f>
        <v>1397.37275</v>
      </c>
      <c r="BE360" s="27">
        <f>IF($O360&gt;=BE$1,$S360+$Y360+$Z360,$Y360+$Z360)</f>
        <v>1397.37275</v>
      </c>
      <c r="BF360" s="27">
        <f>IF($O360&gt;=BF$1,$S360+$Y360+$Z360,$Y360+$Z360)</f>
        <v>1397.37275</v>
      </c>
      <c r="BG360" s="27">
        <f>IF($O360&gt;=BG$1,$S360+$Y360+$Z360,$Y360+$Z360)</f>
        <v>1397.37275</v>
      </c>
      <c r="BH360" s="27">
        <f>IF($O360&gt;=BH$1,$S360+$Y360+$Z360,$Y360+$Z360)</f>
        <v>1397.37275</v>
      </c>
      <c r="BI360" s="27">
        <f>IF($O360&gt;=BI$1,$S360+$Y360+$Z360,$Y360+$Z360)</f>
        <v>1397.37275</v>
      </c>
      <c r="BJ360" s="27">
        <f>IF($O360&gt;=BJ$1,$S360+$Y360+$Z360,$Y360+$Z360)</f>
        <v>1397.37275</v>
      </c>
      <c r="BK360" s="27">
        <f>IF($O360&gt;=BK$1,$S360+$Y360+$Z360,$Y360+$Z360)</f>
        <v>1397.37275</v>
      </c>
      <c r="BL360" s="27">
        <f>IF($O360&gt;=BL$1,$S360+$Y360+$Z360,$Y360+$Z360)</f>
        <v>1397.37275</v>
      </c>
      <c r="BM360" s="27">
        <f>IF($O360&gt;=BM$1,$S360+$Y360+$Z360,$Y360+$Z360)</f>
        <v>1397.37275</v>
      </c>
      <c r="BN360" s="27">
        <f>IF($O360&gt;=BN$1,$S360+$Y360+$Z360,$Y360+$Z360)</f>
        <v>1397.37275</v>
      </c>
      <c r="BO360" s="27">
        <f>IF($O360&gt;=BO$1,$S360+$Y360+$Z360,$Y360+$Z360)</f>
        <v>1397.37275</v>
      </c>
      <c r="BP360" s="27">
        <f>IF($O360&gt;=BP$1,$S360+$Y360+$Z360,$Y360+$Z360)</f>
        <v>1397.37275</v>
      </c>
      <c r="BQ360" s="27">
        <f>IF($O360&gt;=BQ$1,$S360+$Y360+$Z360,$Y360+$Z360)</f>
        <v>1397.37275</v>
      </c>
      <c r="BR360" s="27">
        <f>IF($O360&gt;=BR$1,$S360+$Y360+$Z360,$Y360+$Z360)</f>
        <v>1397.37275</v>
      </c>
      <c r="BS360" s="27">
        <f>IF($O360&gt;=BS$1,$S360+$Y360+$Z360,$Y360+$Z360)</f>
        <v>1397.37275</v>
      </c>
      <c r="BT360" s="27">
        <f>IF($O360&gt;=BT$1,$S360+$Y360+$Z360,$Y360+$Z360)</f>
        <v>1397.37275</v>
      </c>
      <c r="BU360" s="27">
        <f>IF($O360&gt;=BU$1,$S360+$Y360+$Z360,$Y360+$Z360)</f>
        <v>1397.37275</v>
      </c>
      <c r="BV360" s="27">
        <f>IF($O360&gt;=BV$1,$S360+$Y360+$Z360,$Y360+$Z360)</f>
        <v>1397.37275</v>
      </c>
      <c r="BW360" s="27">
        <f>IF($O360&gt;=BW$1,$S360+$Y360+$Z360,$Y360+$Z360)</f>
        <v>1397.37275</v>
      </c>
      <c r="BX360" s="27">
        <f>IF($O360&gt;=BX$1,$S360+$Y360+$Z360,$Y360+$Z360)</f>
        <v>1397.37275</v>
      </c>
      <c r="BY360" s="27">
        <f>IF($O360&gt;=BY$1,$S360+$Y360+$Z360,$Y360+$Z360)</f>
        <v>1397.37275</v>
      </c>
      <c r="BZ360" s="27">
        <f>IF($O360&gt;=BZ$1,$S360+$Y360+$Z360,$Y360+$Z360)</f>
        <v>1397.37275</v>
      </c>
      <c r="CA360" s="27">
        <f>IF($O360&gt;=CA$1,$S360+$Y360+$Z360,$Y360+$Z360)</f>
        <v>1397.37275</v>
      </c>
      <c r="CB360" s="27">
        <f>IF($O360&gt;=CB$1,$S360+$Y360+$Z360,$Y360+$Z360)</f>
        <v>1397.37275</v>
      </c>
      <c r="CC360" s="27">
        <f>IF($O360&gt;=CC$1,$S360+$Y360+$Z360,$Y360+$Z360)</f>
        <v>1397.37275</v>
      </c>
      <c r="CD360" s="27">
        <f>IF($O360&gt;=CD$1,$S360+$Y360+$Z360,$Y360+$Z360)</f>
        <v>1397.37275</v>
      </c>
      <c r="CE360" s="27">
        <f>IF($O360&gt;=CE$1,$S360+$Y360+$Z360,$Y360+$Z360)</f>
        <v>1397.37275</v>
      </c>
      <c r="CF360" s="27">
        <f>IF($O360&gt;=CF$1,$S360+$Y360+$Z360,$Y360+$Z360)</f>
        <v>1397.37275</v>
      </c>
      <c r="CG360" s="27">
        <f>IF($O360&gt;=CG$1,$S360+$Y360+$Z360,$Y360+$Z360)</f>
        <v>1397.37275</v>
      </c>
      <c r="CH360" s="27">
        <f>IF($O360&gt;=CH$1,$S360+$Y360+$Z360,$Y360+$Z360)</f>
        <v>1397.37275</v>
      </c>
      <c r="CI360" s="27">
        <f>IF($O360&gt;=CI$1,$S360+$Y360+$Z360,$Y360+$Z360)</f>
        <v>1397.37275</v>
      </c>
      <c r="CJ360" s="27">
        <f>IF($O360&gt;=CJ$1,$S360+$Y360+$Z360,$Y360+$Z360)</f>
        <v>1397.37275</v>
      </c>
      <c r="CK360" s="27">
        <f>IF($O360&gt;=CK$1,$S360+$Y360+$Z360,$Y360+$Z360)</f>
        <v>1397.37275</v>
      </c>
      <c r="CL360" s="27">
        <f>IF($O360&gt;=CL$1,$S360+$Y360+$Z360,$Y360+$Z360)</f>
        <v>1397.37275</v>
      </c>
      <c r="CM360" s="27">
        <f>IF($O360&gt;=CM$1,$S360+$Y360+$Z360,$Y360+$Z360)</f>
        <v>1397.37275</v>
      </c>
      <c r="CN360" s="27">
        <f>IF($O360&gt;=CN$1,$S360+$Y360,$Y360)</f>
        <v>997.37275</v>
      </c>
      <c r="CO360" s="27">
        <f>IF($O360&gt;=CO$1,$S360+$Y360,$Y360)</f>
        <v>997.37275</v>
      </c>
      <c r="CP360" s="27">
        <f>IF($O360&gt;=CP$1,$S360+$Y360,$Y360)</f>
        <v>997.37275</v>
      </c>
      <c r="CQ360" s="27">
        <f>IF($O360&gt;=CQ$1,$S360+$Y360,$Y360)</f>
        <v>997.37275</v>
      </c>
      <c r="CR360" s="27">
        <f>IF($O360&gt;=CR$1,$S360+$Y360,$Y360)</f>
        <v>997.37275</v>
      </c>
      <c r="CS360" s="27">
        <f>IF($O360&gt;=CS$1,$S360+$Y360,$Y360)</f>
        <v>997.37275</v>
      </c>
      <c r="CT360" s="27">
        <f>IF($O360&gt;=CT$1,$S360+$Y360,$Y360)</f>
        <v>997.37275</v>
      </c>
      <c r="CU360" s="27">
        <f>IF($O360&gt;=CU$1,$S360+$Y360,$Y360)</f>
        <v>997.37275</v>
      </c>
      <c r="CV360" s="27">
        <f>IF($O360&gt;=CV$1,$S360+$Y360,$Y360)</f>
        <v>997.37275</v>
      </c>
      <c r="CW360" s="27">
        <f>IF($O360&gt;=CW$1,$S360+$Y360,$Y360)</f>
        <v>997.37275</v>
      </c>
      <c r="CX360" s="27">
        <f>IF($O360&gt;=CX$1,$S360+$Y360,$Y360)</f>
        <v>997.37275</v>
      </c>
      <c r="CY360" s="27">
        <f>IF($O360&gt;=CY$1,$S360+$Y360,$Y360)</f>
        <v>997.37275</v>
      </c>
      <c r="CZ360" s="27">
        <f>IF($O360&gt;=CZ$1,$S360+$Y360,$Y360)</f>
        <v>997.37275</v>
      </c>
      <c r="DA360" s="27">
        <f>IF($O360&gt;=DA$1,$S360+$Y360,$Y360)</f>
        <v>997.37275</v>
      </c>
      <c r="DB360" s="27">
        <f>IF($O360&gt;=DB$1,$S360+$Y360,$Y360)</f>
        <v>997.37275</v>
      </c>
      <c r="DC360" s="27">
        <f>IF($O360&gt;=DC$1,$S360+$Y360,$Y360)</f>
        <v>997.37275</v>
      </c>
      <c r="DD360" s="27">
        <f>IF($O360&gt;=DD$1,$S360+$Y360,$Y360)</f>
        <v>997.37275</v>
      </c>
      <c r="DE360" s="27">
        <f>IF($O360&gt;=DE$1,$S360+$Y360,$Y360)</f>
        <v>997.37275</v>
      </c>
      <c r="DF360" s="27">
        <f>IF($O360&gt;=DF$1,$S360+$Y360,$Y360)</f>
        <v>997.37275</v>
      </c>
      <c r="DG360" s="27">
        <f>IF($O360&gt;=DG$1,$S360+$Y360,$Y360)</f>
        <v>997.37275</v>
      </c>
      <c r="DH360" s="27">
        <f>IF($O360&gt;=DH$1,$S360+$Y360,$Y360)</f>
        <v>997.37275</v>
      </c>
      <c r="DI360" s="27">
        <f>IF($O360&gt;=DI$1,$S360+$Y360,$Y360)</f>
        <v>997.37275</v>
      </c>
      <c r="DJ360" s="27">
        <f>IF($O360&gt;=DJ$1,$S360+$Y360,$Y360)</f>
        <v>997.37275</v>
      </c>
      <c r="DK360" s="27">
        <f>IF($O360&gt;=DK$1,$S360+$Y360,$Y360)</f>
        <v>997.37275</v>
      </c>
      <c r="DL360" s="27">
        <f>IF($O360&gt;=DL$1,$S360+$Y360,$Y360)</f>
        <v>997.37275</v>
      </c>
      <c r="DM360" s="27">
        <f>IF($O360&gt;=DM$1,$S360+$Y360,$Y360)</f>
        <v>997.37275</v>
      </c>
      <c r="DN360" s="27">
        <f>IF($O360&gt;=DN$1,$S360+$Y360,$Y360)</f>
        <v>997.37275</v>
      </c>
      <c r="DO360" s="27">
        <f>IF($O360&gt;=DO$1,$S360+$Y360,$Y360)</f>
        <v>997.37275</v>
      </c>
      <c r="DP360" s="27">
        <f>IF($O360&gt;=DP$1,$S360+$Y360,$Y360)</f>
        <v>997.37275</v>
      </c>
      <c r="DQ360" s="27">
        <f>IF($O360&gt;=DQ$1,$S360+$Y360,$Y360)</f>
        <v>997.37275</v>
      </c>
      <c r="DR360" s="27">
        <f>IF($O360&gt;=DR$1,$S360+$Y360,$Y360)</f>
        <v>997.37275</v>
      </c>
      <c r="DS360" s="27">
        <f>IF($O360&gt;=DS$1,$S360+$Y360,$Y360)</f>
        <v>997.37275</v>
      </c>
      <c r="DT360" s="27">
        <f>IF($O360&gt;=DT$1,$S360+$Y360,$Y360)</f>
        <v>997.37275</v>
      </c>
      <c r="DU360" s="27">
        <f>IF($O360&gt;=DU$1,$S360+$Y360,$Y360)</f>
        <v>997.37275</v>
      </c>
      <c r="DV360" s="27">
        <f>IF($O360&gt;=DV$1,$S360+$Y360,$Y360)</f>
        <v>997.37275</v>
      </c>
      <c r="DW360" s="27">
        <f>IF($O360&gt;=DW$1,$S360+$Y360,$Y360)</f>
        <v>997.37275</v>
      </c>
      <c r="DX360" s="27">
        <f>IF($O360&gt;=DX$1,$S360+$Y360,$Y360)</f>
        <v>997.37275</v>
      </c>
      <c r="DY360" s="27">
        <f>IF($O360&gt;=DY$1,$S360+$Y360,$Y360)</f>
        <v>997.37275</v>
      </c>
      <c r="DZ360" s="27">
        <f>IF($O360&gt;=DZ$1,$S360+$Y360,$Y360)</f>
        <v>997.37275</v>
      </c>
      <c r="EA360" s="27">
        <f>IF($O360&gt;=EA$1,$S360+$Y360,$Y360)</f>
        <v>997.37275</v>
      </c>
      <c r="EB360" s="27">
        <f>IF($O360&gt;=EB$1,$S360+$Y360,$Y360)</f>
        <v>997.37275</v>
      </c>
      <c r="EC360" s="27">
        <f>IF($O360&gt;=EC$1,$S360+$Y360,$Y360)</f>
        <v>997.37275</v>
      </c>
      <c r="ED360" s="27">
        <f>IF($O360&gt;=ED$1,$S360+$Y360,$Y360)</f>
        <v>997.37275</v>
      </c>
      <c r="EE360" s="27">
        <f>IF($O360&gt;=EE$1,$S360+$Y360,$Y360)</f>
        <v>997.37275</v>
      </c>
      <c r="EF360" s="27">
        <f>IF($O360&gt;=EF$1,$S360+$Y360,$Y360)</f>
        <v>997.37275</v>
      </c>
      <c r="EG360" s="27">
        <f>IF($O360&gt;=EG$1,$S360+$Y360,$Y360)</f>
        <v>997.37275</v>
      </c>
      <c r="EH360" s="27">
        <f>IF($O360&gt;=EH$1,$S360+$Y360,$Y360)</f>
        <v>997.37275</v>
      </c>
      <c r="EI360" s="27">
        <f>IF($O360&gt;=EI$1,$S360+$Y360,$Y360)</f>
        <v>997.37275</v>
      </c>
      <c r="EJ360" s="27">
        <f>IF($O360&gt;=EJ$1,$S360+$Y360,$Y360)</f>
        <v>997.37275</v>
      </c>
      <c r="EK360" s="27">
        <f>IF($O360&gt;=EK$1,$S360+$Y360,$Y360)</f>
        <v>997.37275</v>
      </c>
      <c r="EL360" s="27">
        <f>IF($O360&gt;=EL$1,$S360+$Y360,$Y360)</f>
        <v>997.37275</v>
      </c>
      <c r="EM360" s="27">
        <f>IF($O360&gt;=EM$1,$S360+$Y360,$Y360)</f>
        <v>997.37275</v>
      </c>
      <c r="EN360" s="27">
        <f>IF($O360&gt;=EN$1,$S360+$Y360,$Y360)</f>
        <v>997.37275</v>
      </c>
      <c r="EO360" s="27">
        <f>IF($O360&gt;=EO$1,$S360+$Y360,$Y360)</f>
        <v>997.37275</v>
      </c>
      <c r="EP360" s="27">
        <f>IF($O360&gt;=EP$1,$S360+$Y360,$Y360)</f>
        <v>997.37275</v>
      </c>
      <c r="EQ360" s="27">
        <f>IF($O360&gt;=EQ$1,$S360+$Y360,$Y360)</f>
        <v>997.37275</v>
      </c>
      <c r="ER360" s="27">
        <f>IF($O360&gt;=ER$1,$S360+$Y360,$Y360)</f>
        <v>997.37275</v>
      </c>
      <c r="ES360" s="27">
        <f>IF($O360&gt;=ES$1,$S360+$Y360,$Y360)</f>
        <v>997.37275</v>
      </c>
      <c r="ET360" s="27">
        <f>IF($O360&gt;=ET$1,$S360+$Y360,$Y360)</f>
        <v>997.37275</v>
      </c>
      <c r="EU360" s="27">
        <f>IF($O360&gt;=EU$1,$S360+$Y360,$Y360)</f>
        <v>997.37275</v>
      </c>
      <c r="EV360" s="27">
        <f>IF($O360&gt;=EV$1,$S360,0)</f>
        <v>997.37275</v>
      </c>
      <c r="EW360" s="27">
        <f>IF($O360&gt;=EW$1,$S360,0)</f>
        <v>997.37275</v>
      </c>
      <c r="EX360" s="27">
        <f>IF($O360&gt;=EX$1,$S360,0)</f>
        <v>997.37275</v>
      </c>
      <c r="EY360" s="27">
        <f>IF($O360&gt;=EY$1,$S360,0)</f>
        <v>997.37275</v>
      </c>
      <c r="EZ360" s="27">
        <f>IF($O360&gt;=EZ$1,$S360,0)</f>
        <v>997.37275</v>
      </c>
      <c r="FA360" s="27">
        <f>IF($O360&gt;=FA$1,$S360,0)</f>
        <v>997.37275</v>
      </c>
      <c r="FB360" s="27">
        <f>IF($O360&gt;=FB$1,$S360,0)</f>
        <v>997.37275</v>
      </c>
      <c r="FC360" s="27">
        <f>IF($O360&gt;=FC$1,$S360,0)</f>
        <v>997.37275</v>
      </c>
      <c r="FD360" s="27">
        <f>IF($O360&gt;=FD$1,$S360,0)</f>
        <v>997.37275</v>
      </c>
      <c r="FE360" s="27">
        <f>IF($O360&gt;=FE$1,$S360,0)</f>
        <v>997.37275</v>
      </c>
      <c r="FF360" s="27">
        <f>IF($O360&gt;=FF$1,$S360,0)</f>
        <v>997.37275</v>
      </c>
      <c r="FG360" s="27">
        <f>IF($O360&gt;=FG$1,$S360,0)</f>
        <v>997.37275</v>
      </c>
      <c r="FH360" s="27">
        <f>IF($O360&gt;=FH$1,$S360,0)</f>
        <v>997.37275</v>
      </c>
      <c r="FI360" s="27">
        <f>IF($O360&gt;=FI$1,$S360,0)</f>
        <v>997.37275</v>
      </c>
      <c r="FJ360" s="27">
        <f>IF($O360&gt;=FJ$1,$S360,0)</f>
        <v>997.37275</v>
      </c>
      <c r="FK360" s="27">
        <f>IF($O360&gt;=FK$1,$S360,0)</f>
        <v>997.37275</v>
      </c>
      <c r="FL360" s="27">
        <f>IF($O360&gt;=FL$1,$S360,0)</f>
        <v>997.37275</v>
      </c>
      <c r="FM360" s="27">
        <f>IF($O360&gt;=FM$1,$S360,0)</f>
        <v>997.37275</v>
      </c>
      <c r="FN360" s="27">
        <f>IF($O360&gt;=FN$1,$S360,0)</f>
        <v>997.37275</v>
      </c>
      <c r="FO360" s="27">
        <f>IF($O360&gt;=FO$1,$S360,0)</f>
        <v>997.37275</v>
      </c>
      <c r="FP360" s="27">
        <f>IF($O360&gt;=FP$1,$S360,0)</f>
        <v>997.37275</v>
      </c>
      <c r="FQ360" s="27">
        <f>IF($O360&gt;=FQ$1,$S360,0)</f>
        <v>997.37275</v>
      </c>
      <c r="FR360" s="27">
        <f>IF($O360&gt;=FR$1,$S360,0)</f>
        <v>997.37275</v>
      </c>
      <c r="FS360" s="27">
        <f>IF($O360&gt;=FS$1,$S360,0)</f>
        <v>997.37275</v>
      </c>
      <c r="FT360" s="27">
        <f>IF($O360&gt;=FT$1,$S360,0)</f>
        <v>997.37275</v>
      </c>
      <c r="FU360" s="27">
        <f>IF($O360&gt;=FU$1,$S360,0)</f>
        <v>997.37275</v>
      </c>
      <c r="FV360" s="27">
        <f>IF($O360&gt;=FV$1,$S360,0)</f>
        <v>997.37275</v>
      </c>
      <c r="FW360" s="27">
        <f>IF($O360&gt;=FW$1,$S360,0)</f>
        <v>997.37275</v>
      </c>
      <c r="FX360" s="27">
        <f>IF($O360&gt;=FX$1,$S360,0)</f>
        <v>997.37275</v>
      </c>
      <c r="FY360" s="27">
        <f>IF($O360&gt;=FY$1,$S360,0)</f>
        <v>997.37275</v>
      </c>
      <c r="FZ360" s="27">
        <f>IF($O360&gt;=FZ$1,$S360,0)</f>
        <v>997.37275</v>
      </c>
      <c r="GA360" s="27">
        <f>IF($O360&gt;=GA$1,$S360,0)</f>
        <v>997.37275</v>
      </c>
      <c r="GB360" s="27">
        <f>IF($O360&gt;=GB$1,$S360,0)</f>
        <v>997.37275</v>
      </c>
      <c r="GC360" s="27">
        <f>IF($O360&gt;=GC$1,$S360,0)</f>
        <v>997.37275</v>
      </c>
      <c r="GD360" s="27">
        <f>IF($O360&gt;=GD$1,$S360,0)</f>
        <v>997.37275</v>
      </c>
      <c r="GE360" s="27">
        <f>IF($O360&gt;=GE$1,$S360,0)</f>
        <v>997.37275</v>
      </c>
      <c r="GF360" s="27">
        <f>IF($O360&gt;=GF$1,$S360,0)</f>
        <v>997.37275</v>
      </c>
      <c r="GG360" s="27">
        <f>IF($O360&gt;=GG$1,$S360,0)</f>
        <v>997.37275</v>
      </c>
      <c r="GH360" s="27">
        <f>IF($O360&gt;=GH$1,$S360,0)</f>
        <v>997.37275</v>
      </c>
      <c r="GI360" s="27">
        <f>IF($O360&gt;=GI$1,$S360,0)</f>
        <v>997.37275</v>
      </c>
      <c r="GJ360" s="27">
        <f>IF($O360&gt;=GJ$1,$S360,0)</f>
        <v>997.37275</v>
      </c>
      <c r="GK360" s="27">
        <f>IF($O360&gt;=GK$1,$S360,0)</f>
        <v>997.37275</v>
      </c>
      <c r="GL360" s="27">
        <f>IF($O360&gt;=GL$1,$S360,0)</f>
        <v>997.37275</v>
      </c>
      <c r="GM360" s="27">
        <f>IF($O360&gt;=GM$1,$S360,0)</f>
        <v>997.37275</v>
      </c>
      <c r="GN360" s="27">
        <f>IF($O360&gt;=GN$1,$S360,0)</f>
        <v>997.37275</v>
      </c>
      <c r="GO360" s="27">
        <f>IF($O360&gt;=GO$1,$S360,0)</f>
        <v>997.37275</v>
      </c>
      <c r="GP360" s="27">
        <f>IF($O360&gt;=GP$1,$S360,0)</f>
        <v>997.37275</v>
      </c>
      <c r="GQ360" s="27">
        <f>IF($O360&gt;=GQ$1,$S360,0)</f>
        <v>997.37275</v>
      </c>
      <c r="GR360" s="27">
        <f>IF($O360&gt;=GR$1,$S360,0)</f>
        <v>997.37275</v>
      </c>
      <c r="GS360" s="27">
        <f>IF($O360&gt;=GS$1,$S360,0)</f>
        <v>997.37275</v>
      </c>
      <c r="GT360" s="27">
        <f>IF($O360&gt;=GT$1,$S360,0)</f>
        <v>997.37275</v>
      </c>
      <c r="GU360" s="27">
        <f>IF($O360&gt;=GU$1,$S360,0)</f>
        <v>997.37275</v>
      </c>
      <c r="GV360" s="27">
        <f>IF($O360&gt;=GV$1,$S360,0)</f>
        <v>997.37275</v>
      </c>
      <c r="GW360" s="27">
        <f>IF($O360&gt;=GW$1,$S360,0)</f>
        <v>997.37275</v>
      </c>
      <c r="GX360" s="27">
        <f>IF($O360&gt;=GX$1,$S360,0)</f>
        <v>997.37275</v>
      </c>
      <c r="GY360" s="27">
        <f>IF($O360&gt;=GY$1,$S360,0)</f>
        <v>997.37275</v>
      </c>
      <c r="GZ360" s="27">
        <f>IF($O360&gt;=GZ$1,$S360,0)</f>
        <v>997.37275</v>
      </c>
      <c r="HA360" s="27">
        <f>IF($O360&gt;=HA$1,$S360,0)</f>
        <v>997.37275</v>
      </c>
      <c r="HB360" s="27">
        <f>IF($O360&gt;=HB$1,$S360,0)</f>
        <v>997.37275</v>
      </c>
      <c r="HC360" s="27">
        <f>IF($O360&gt;=HC$1,$S360,0)</f>
        <v>997.37275</v>
      </c>
    </row>
    <row r="361" spans="1:211">
      <c r="A361" s="3">
        <v>50792</v>
      </c>
      <c r="B361" s="3" t="s">
        <v>273</v>
      </c>
      <c r="C361" s="3" t="s">
        <v>107</v>
      </c>
      <c r="D361" s="3">
        <v>49</v>
      </c>
      <c r="E361" s="4">
        <v>34008</v>
      </c>
      <c r="F361" s="5">
        <v>25.378082191780823</v>
      </c>
      <c r="G361" s="3" t="s">
        <v>99</v>
      </c>
      <c r="H361" s="4">
        <v>25306</v>
      </c>
      <c r="I361" s="9" t="s">
        <v>826</v>
      </c>
      <c r="J361" s="5">
        <v>3626.81</v>
      </c>
      <c r="K361" s="31">
        <v>338</v>
      </c>
      <c r="L361" s="32">
        <v>25</v>
      </c>
      <c r="M361" s="33">
        <f>VLOOKUP(L361,FIND,3,TRUE)</f>
        <v>1.5</v>
      </c>
      <c r="N361" s="32">
        <f>IF(L361&gt;30,180,VLOOKUP(L361,TEMPO,2,FALSE))</f>
        <v>150</v>
      </c>
      <c r="O361" s="32">
        <f>IF(R361&gt;0,4,N361)</f>
        <v>150</v>
      </c>
      <c r="P361" s="96">
        <f>J361*M361*L361</f>
        <v>136005.375</v>
      </c>
      <c r="Q361" s="96">
        <f>10934.45*2</f>
        <v>21868.9</v>
      </c>
      <c r="R361" s="96">
        <f>IF(P361&lt;=Q361,P361/4,0)</f>
        <v>0</v>
      </c>
      <c r="S361" s="5">
        <f>IF(P361&gt;=Q361,P361/N361,0)</f>
        <v>906.70249999999999</v>
      </c>
      <c r="T361" s="3"/>
      <c r="U361" s="3">
        <f>IF(T361="",1,0)</f>
        <v>1</v>
      </c>
      <c r="V361" s="3">
        <v>643</v>
      </c>
      <c r="W361" s="5">
        <v>0</v>
      </c>
      <c r="X361" s="5">
        <v>203.3</v>
      </c>
      <c r="Y361" s="5">
        <f>X361*W361</f>
        <v>0</v>
      </c>
      <c r="Z361" s="5">
        <v>400</v>
      </c>
      <c r="AA361" s="5">
        <f>S361+Y361+Z361</f>
        <v>1306.7024999999999</v>
      </c>
      <c r="AB361" s="39">
        <f>(J361/12+J361/12*1.3333333333+450/12+J361/30*6/12+J361)*1.3+Y361+Z361+153.9</f>
        <v>6312.8608555424589</v>
      </c>
      <c r="AC361" s="39" t="s">
        <v>107</v>
      </c>
      <c r="AD361" s="39">
        <f>J361*1.3+400+153.9</f>
        <v>5268.7529999999997</v>
      </c>
      <c r="AE361" s="39">
        <f>SUMIFS('CUSTO MENSAL FUNC NOVO'!H:H,'CUSTO MENSAL FUNC NOVO'!A:A,'VALORES MENSAIS'!AC361)</f>
        <v>3348.9422500000001</v>
      </c>
      <c r="AF361" s="27">
        <f>IF($R361&gt;0,$R361,$S361)+$Y361+$Z361</f>
        <v>1306.7024999999999</v>
      </c>
      <c r="AG361" s="27">
        <f>IF($R361&gt;0,$R361,$S361)+$Y361+$Z361</f>
        <v>1306.7024999999999</v>
      </c>
      <c r="AH361" s="27">
        <f>IF($R361&gt;0,$R361,$S361)+$Y361+$Z361</f>
        <v>1306.7024999999999</v>
      </c>
      <c r="AI361" s="27">
        <f>IF($R361&gt;0,$R361,$S361)+$Y361+$Z361</f>
        <v>1306.7024999999999</v>
      </c>
      <c r="AJ361" s="27">
        <f>IF($O361&gt;=AJ$1,$S361+$Y361+$Z361,$Y361+$Z361)</f>
        <v>1306.7024999999999</v>
      </c>
      <c r="AK361" s="27">
        <f>IF($O361&gt;=AK$1,$S361+$Y361+$Z361,$Y361+$Z361)</f>
        <v>1306.7024999999999</v>
      </c>
      <c r="AL361" s="27">
        <f>IF($O361&gt;=AL$1,$S361+$Y361+$Z361,$Y361+$Z361)</f>
        <v>1306.7024999999999</v>
      </c>
      <c r="AM361" s="27">
        <f>IF($O361&gt;=AM$1,$S361+$Y361+$Z361,$Y361+$Z361)</f>
        <v>1306.7024999999999</v>
      </c>
      <c r="AN361" s="27">
        <f>IF($O361&gt;=AN$1,$S361+$Y361+$Z361,$Y361+$Z361)</f>
        <v>1306.7024999999999</v>
      </c>
      <c r="AO361" s="27">
        <f>IF($O361&gt;=AO$1,$S361+$Y361+$Z361,$Y361+$Z361)</f>
        <v>1306.7024999999999</v>
      </c>
      <c r="AP361" s="27">
        <f>IF($O361&gt;=AP$1,$S361+$Y361+$Z361,$Y361+$Z361)</f>
        <v>1306.7024999999999</v>
      </c>
      <c r="AQ361" s="27">
        <f>IF($O361&gt;=AQ$1,$S361+$Y361+$Z361,$Y361+$Z361)</f>
        <v>1306.7024999999999</v>
      </c>
      <c r="AR361" s="27">
        <f>IF($O361&gt;=AR$1,$S361+$Y361+$Z361,$Y361+$Z361)</f>
        <v>1306.7024999999999</v>
      </c>
      <c r="AS361" s="27">
        <f>IF($O361&gt;=AS$1,$S361+$Y361+$Z361,$Y361+$Z361)</f>
        <v>1306.7024999999999</v>
      </c>
      <c r="AT361" s="27">
        <f>IF($O361&gt;=AT$1,$S361+$Y361+$Z361,$Y361+$Z361)</f>
        <v>1306.7024999999999</v>
      </c>
      <c r="AU361" s="27">
        <f>IF($O361&gt;=AU$1,$S361+$Y361+$Z361,$Y361+$Z361)</f>
        <v>1306.7024999999999</v>
      </c>
      <c r="AV361" s="27">
        <f>IF($O361&gt;=AV$1,$S361+$Y361+$Z361,$Y361+$Z361)</f>
        <v>1306.7024999999999</v>
      </c>
      <c r="AW361" s="27">
        <f>IF($O361&gt;=AW$1,$S361+$Y361+$Z361,$Y361+$Z361)</f>
        <v>1306.7024999999999</v>
      </c>
      <c r="AX361" s="27">
        <f>IF($O361&gt;=AX$1,$S361+$Y361+$Z361,$Y361+$Z361)</f>
        <v>1306.7024999999999</v>
      </c>
      <c r="AY361" s="27">
        <f>IF($O361&gt;=AY$1,$S361+$Y361+$Z361,$Y361+$Z361)</f>
        <v>1306.7024999999999</v>
      </c>
      <c r="AZ361" s="27">
        <f>IF($O361&gt;=AZ$1,$S361+$Y361+$Z361,$Y361+$Z361)</f>
        <v>1306.7024999999999</v>
      </c>
      <c r="BA361" s="27">
        <f>IF($O361&gt;=BA$1,$S361+$Y361+$Z361,$Y361+$Z361)</f>
        <v>1306.7024999999999</v>
      </c>
      <c r="BB361" s="27">
        <f>IF($O361&gt;=BB$1,$S361+$Y361+$Z361,$Y361+$Z361)</f>
        <v>1306.7024999999999</v>
      </c>
      <c r="BC361" s="27">
        <f>IF($O361&gt;=BC$1,$S361+$Y361+$Z361,$Y361+$Z361)</f>
        <v>1306.7024999999999</v>
      </c>
      <c r="BD361" s="27">
        <f>IF($O361&gt;=BD$1,$S361+$Y361+$Z361,$Y361+$Z361)</f>
        <v>1306.7024999999999</v>
      </c>
      <c r="BE361" s="27">
        <f>IF($O361&gt;=BE$1,$S361+$Y361+$Z361,$Y361+$Z361)</f>
        <v>1306.7024999999999</v>
      </c>
      <c r="BF361" s="27">
        <f>IF($O361&gt;=BF$1,$S361+$Y361+$Z361,$Y361+$Z361)</f>
        <v>1306.7024999999999</v>
      </c>
      <c r="BG361" s="27">
        <f>IF($O361&gt;=BG$1,$S361+$Y361+$Z361,$Y361+$Z361)</f>
        <v>1306.7024999999999</v>
      </c>
      <c r="BH361" s="27">
        <f>IF($O361&gt;=BH$1,$S361+$Y361+$Z361,$Y361+$Z361)</f>
        <v>1306.7024999999999</v>
      </c>
      <c r="BI361" s="27">
        <f>IF($O361&gt;=BI$1,$S361+$Y361+$Z361,$Y361+$Z361)</f>
        <v>1306.7024999999999</v>
      </c>
      <c r="BJ361" s="27">
        <f>IF($O361&gt;=BJ$1,$S361+$Y361+$Z361,$Y361+$Z361)</f>
        <v>1306.7024999999999</v>
      </c>
      <c r="BK361" s="27">
        <f>IF($O361&gt;=BK$1,$S361+$Y361+$Z361,$Y361+$Z361)</f>
        <v>1306.7024999999999</v>
      </c>
      <c r="BL361" s="27">
        <f>IF($O361&gt;=BL$1,$S361+$Y361+$Z361,$Y361+$Z361)</f>
        <v>1306.7024999999999</v>
      </c>
      <c r="BM361" s="27">
        <f>IF($O361&gt;=BM$1,$S361+$Y361+$Z361,$Y361+$Z361)</f>
        <v>1306.7024999999999</v>
      </c>
      <c r="BN361" s="27">
        <f>IF($O361&gt;=BN$1,$S361+$Y361+$Z361,$Y361+$Z361)</f>
        <v>1306.7024999999999</v>
      </c>
      <c r="BO361" s="27">
        <f>IF($O361&gt;=BO$1,$S361+$Y361+$Z361,$Y361+$Z361)</f>
        <v>1306.7024999999999</v>
      </c>
      <c r="BP361" s="27">
        <f>IF($O361&gt;=BP$1,$S361+$Y361+$Z361,$Y361+$Z361)</f>
        <v>1306.7024999999999</v>
      </c>
      <c r="BQ361" s="27">
        <f>IF($O361&gt;=BQ$1,$S361+$Y361+$Z361,$Y361+$Z361)</f>
        <v>1306.7024999999999</v>
      </c>
      <c r="BR361" s="27">
        <f>IF($O361&gt;=BR$1,$S361+$Y361+$Z361,$Y361+$Z361)</f>
        <v>1306.7024999999999</v>
      </c>
      <c r="BS361" s="27">
        <f>IF($O361&gt;=BS$1,$S361+$Y361+$Z361,$Y361+$Z361)</f>
        <v>1306.7024999999999</v>
      </c>
      <c r="BT361" s="27">
        <f>IF($O361&gt;=BT$1,$S361+$Y361+$Z361,$Y361+$Z361)</f>
        <v>1306.7024999999999</v>
      </c>
      <c r="BU361" s="27">
        <f>IF($O361&gt;=BU$1,$S361+$Y361+$Z361,$Y361+$Z361)</f>
        <v>1306.7024999999999</v>
      </c>
      <c r="BV361" s="27">
        <f>IF($O361&gt;=BV$1,$S361+$Y361+$Z361,$Y361+$Z361)</f>
        <v>1306.7024999999999</v>
      </c>
      <c r="BW361" s="27">
        <f>IF($O361&gt;=BW$1,$S361+$Y361+$Z361,$Y361+$Z361)</f>
        <v>1306.7024999999999</v>
      </c>
      <c r="BX361" s="27">
        <f>IF($O361&gt;=BX$1,$S361+$Y361+$Z361,$Y361+$Z361)</f>
        <v>1306.7024999999999</v>
      </c>
      <c r="BY361" s="27">
        <f>IF($O361&gt;=BY$1,$S361+$Y361+$Z361,$Y361+$Z361)</f>
        <v>1306.7024999999999</v>
      </c>
      <c r="BZ361" s="27">
        <f>IF($O361&gt;=BZ$1,$S361+$Y361+$Z361,$Y361+$Z361)</f>
        <v>1306.7024999999999</v>
      </c>
      <c r="CA361" s="27">
        <f>IF($O361&gt;=CA$1,$S361+$Y361+$Z361,$Y361+$Z361)</f>
        <v>1306.7024999999999</v>
      </c>
      <c r="CB361" s="27">
        <f>IF($O361&gt;=CB$1,$S361+$Y361+$Z361,$Y361+$Z361)</f>
        <v>1306.7024999999999</v>
      </c>
      <c r="CC361" s="27">
        <f>IF($O361&gt;=CC$1,$S361+$Y361+$Z361,$Y361+$Z361)</f>
        <v>1306.7024999999999</v>
      </c>
      <c r="CD361" s="27">
        <f>IF($O361&gt;=CD$1,$S361+$Y361+$Z361,$Y361+$Z361)</f>
        <v>1306.7024999999999</v>
      </c>
      <c r="CE361" s="27">
        <f>IF($O361&gt;=CE$1,$S361+$Y361+$Z361,$Y361+$Z361)</f>
        <v>1306.7024999999999</v>
      </c>
      <c r="CF361" s="27">
        <f>IF($O361&gt;=CF$1,$S361+$Y361+$Z361,$Y361+$Z361)</f>
        <v>1306.7024999999999</v>
      </c>
      <c r="CG361" s="27">
        <f>IF($O361&gt;=CG$1,$S361+$Y361+$Z361,$Y361+$Z361)</f>
        <v>1306.7024999999999</v>
      </c>
      <c r="CH361" s="27">
        <f>IF($O361&gt;=CH$1,$S361+$Y361+$Z361,$Y361+$Z361)</f>
        <v>1306.7024999999999</v>
      </c>
      <c r="CI361" s="27">
        <f>IF($O361&gt;=CI$1,$S361+$Y361+$Z361,$Y361+$Z361)</f>
        <v>1306.7024999999999</v>
      </c>
      <c r="CJ361" s="27">
        <f>IF($O361&gt;=CJ$1,$S361+$Y361+$Z361,$Y361+$Z361)</f>
        <v>1306.7024999999999</v>
      </c>
      <c r="CK361" s="27">
        <f>IF($O361&gt;=CK$1,$S361+$Y361+$Z361,$Y361+$Z361)</f>
        <v>1306.7024999999999</v>
      </c>
      <c r="CL361" s="27">
        <f>IF($O361&gt;=CL$1,$S361+$Y361+$Z361,$Y361+$Z361)</f>
        <v>1306.7024999999999</v>
      </c>
      <c r="CM361" s="27">
        <f>IF($O361&gt;=CM$1,$S361+$Y361+$Z361,$Y361+$Z361)</f>
        <v>1306.7024999999999</v>
      </c>
      <c r="CN361" s="27">
        <f>IF($O361&gt;=CN$1,$S361+$Y361,$Y361)</f>
        <v>906.70249999999999</v>
      </c>
      <c r="CO361" s="27">
        <f>IF($O361&gt;=CO$1,$S361+$Y361,$Y361)</f>
        <v>906.70249999999999</v>
      </c>
      <c r="CP361" s="27">
        <f>IF($O361&gt;=CP$1,$S361+$Y361,$Y361)</f>
        <v>906.70249999999999</v>
      </c>
      <c r="CQ361" s="27">
        <f>IF($O361&gt;=CQ$1,$S361+$Y361,$Y361)</f>
        <v>906.70249999999999</v>
      </c>
      <c r="CR361" s="27">
        <f>IF($O361&gt;=CR$1,$S361+$Y361,$Y361)</f>
        <v>906.70249999999999</v>
      </c>
      <c r="CS361" s="27">
        <f>IF($O361&gt;=CS$1,$S361+$Y361,$Y361)</f>
        <v>906.70249999999999</v>
      </c>
      <c r="CT361" s="27">
        <f>IF($O361&gt;=CT$1,$S361+$Y361,$Y361)</f>
        <v>906.70249999999999</v>
      </c>
      <c r="CU361" s="27">
        <f>IF($O361&gt;=CU$1,$S361+$Y361,$Y361)</f>
        <v>906.70249999999999</v>
      </c>
      <c r="CV361" s="27">
        <f>IF($O361&gt;=CV$1,$S361+$Y361,$Y361)</f>
        <v>906.70249999999999</v>
      </c>
      <c r="CW361" s="27">
        <f>IF($O361&gt;=CW$1,$S361+$Y361,$Y361)</f>
        <v>906.70249999999999</v>
      </c>
      <c r="CX361" s="27">
        <f>IF($O361&gt;=CX$1,$S361+$Y361,$Y361)</f>
        <v>906.70249999999999</v>
      </c>
      <c r="CY361" s="27">
        <f>IF($O361&gt;=CY$1,$S361+$Y361,$Y361)</f>
        <v>906.70249999999999</v>
      </c>
      <c r="CZ361" s="27">
        <f>IF($O361&gt;=CZ$1,$S361+$Y361,$Y361)</f>
        <v>906.70249999999999</v>
      </c>
      <c r="DA361" s="27">
        <f>IF($O361&gt;=DA$1,$S361+$Y361,$Y361)</f>
        <v>906.70249999999999</v>
      </c>
      <c r="DB361" s="27">
        <f>IF($O361&gt;=DB$1,$S361+$Y361,$Y361)</f>
        <v>906.70249999999999</v>
      </c>
      <c r="DC361" s="27">
        <f>IF($O361&gt;=DC$1,$S361+$Y361,$Y361)</f>
        <v>906.70249999999999</v>
      </c>
      <c r="DD361" s="27">
        <f>IF($O361&gt;=DD$1,$S361+$Y361,$Y361)</f>
        <v>906.70249999999999</v>
      </c>
      <c r="DE361" s="27">
        <f>IF($O361&gt;=DE$1,$S361+$Y361,$Y361)</f>
        <v>906.70249999999999</v>
      </c>
      <c r="DF361" s="27">
        <f>IF($O361&gt;=DF$1,$S361+$Y361,$Y361)</f>
        <v>906.70249999999999</v>
      </c>
      <c r="DG361" s="27">
        <f>IF($O361&gt;=DG$1,$S361+$Y361,$Y361)</f>
        <v>906.70249999999999</v>
      </c>
      <c r="DH361" s="27">
        <f>IF($O361&gt;=DH$1,$S361+$Y361,$Y361)</f>
        <v>906.70249999999999</v>
      </c>
      <c r="DI361" s="27">
        <f>IF($O361&gt;=DI$1,$S361+$Y361,$Y361)</f>
        <v>906.70249999999999</v>
      </c>
      <c r="DJ361" s="27">
        <f>IF($O361&gt;=DJ$1,$S361+$Y361,$Y361)</f>
        <v>906.70249999999999</v>
      </c>
      <c r="DK361" s="27">
        <f>IF($O361&gt;=DK$1,$S361+$Y361,$Y361)</f>
        <v>906.70249999999999</v>
      </c>
      <c r="DL361" s="27">
        <f>IF($O361&gt;=DL$1,$S361+$Y361,$Y361)</f>
        <v>906.70249999999999</v>
      </c>
      <c r="DM361" s="27">
        <f>IF($O361&gt;=DM$1,$S361+$Y361,$Y361)</f>
        <v>906.70249999999999</v>
      </c>
      <c r="DN361" s="27">
        <f>IF($O361&gt;=DN$1,$S361+$Y361,$Y361)</f>
        <v>906.70249999999999</v>
      </c>
      <c r="DO361" s="27">
        <f>IF($O361&gt;=DO$1,$S361+$Y361,$Y361)</f>
        <v>906.70249999999999</v>
      </c>
      <c r="DP361" s="27">
        <f>IF($O361&gt;=DP$1,$S361+$Y361,$Y361)</f>
        <v>906.70249999999999</v>
      </c>
      <c r="DQ361" s="27">
        <f>IF($O361&gt;=DQ$1,$S361+$Y361,$Y361)</f>
        <v>906.70249999999999</v>
      </c>
      <c r="DR361" s="27">
        <f>IF($O361&gt;=DR$1,$S361+$Y361,$Y361)</f>
        <v>906.70249999999999</v>
      </c>
      <c r="DS361" s="27">
        <f>IF($O361&gt;=DS$1,$S361+$Y361,$Y361)</f>
        <v>906.70249999999999</v>
      </c>
      <c r="DT361" s="27">
        <f>IF($O361&gt;=DT$1,$S361+$Y361,$Y361)</f>
        <v>906.70249999999999</v>
      </c>
      <c r="DU361" s="27">
        <f>IF($O361&gt;=DU$1,$S361+$Y361,$Y361)</f>
        <v>906.70249999999999</v>
      </c>
      <c r="DV361" s="27">
        <f>IF($O361&gt;=DV$1,$S361+$Y361,$Y361)</f>
        <v>906.70249999999999</v>
      </c>
      <c r="DW361" s="27">
        <f>IF($O361&gt;=DW$1,$S361+$Y361,$Y361)</f>
        <v>906.70249999999999</v>
      </c>
      <c r="DX361" s="27">
        <f>IF($O361&gt;=DX$1,$S361+$Y361,$Y361)</f>
        <v>906.70249999999999</v>
      </c>
      <c r="DY361" s="27">
        <f>IF($O361&gt;=DY$1,$S361+$Y361,$Y361)</f>
        <v>906.70249999999999</v>
      </c>
      <c r="DZ361" s="27">
        <f>IF($O361&gt;=DZ$1,$S361+$Y361,$Y361)</f>
        <v>906.70249999999999</v>
      </c>
      <c r="EA361" s="27">
        <f>IF($O361&gt;=EA$1,$S361+$Y361,$Y361)</f>
        <v>906.70249999999999</v>
      </c>
      <c r="EB361" s="27">
        <f>IF($O361&gt;=EB$1,$S361+$Y361,$Y361)</f>
        <v>906.70249999999999</v>
      </c>
      <c r="EC361" s="27">
        <f>IF($O361&gt;=EC$1,$S361+$Y361,$Y361)</f>
        <v>906.70249999999999</v>
      </c>
      <c r="ED361" s="27">
        <f>IF($O361&gt;=ED$1,$S361+$Y361,$Y361)</f>
        <v>906.70249999999999</v>
      </c>
      <c r="EE361" s="27">
        <f>IF($O361&gt;=EE$1,$S361+$Y361,$Y361)</f>
        <v>906.70249999999999</v>
      </c>
      <c r="EF361" s="27">
        <f>IF($O361&gt;=EF$1,$S361+$Y361,$Y361)</f>
        <v>906.70249999999999</v>
      </c>
      <c r="EG361" s="27">
        <f>IF($O361&gt;=EG$1,$S361+$Y361,$Y361)</f>
        <v>906.70249999999999</v>
      </c>
      <c r="EH361" s="27">
        <f>IF($O361&gt;=EH$1,$S361+$Y361,$Y361)</f>
        <v>906.70249999999999</v>
      </c>
      <c r="EI361" s="27">
        <f>IF($O361&gt;=EI$1,$S361+$Y361,$Y361)</f>
        <v>906.70249999999999</v>
      </c>
      <c r="EJ361" s="27">
        <f>IF($O361&gt;=EJ$1,$S361+$Y361,$Y361)</f>
        <v>906.70249999999999</v>
      </c>
      <c r="EK361" s="27">
        <f>IF($O361&gt;=EK$1,$S361+$Y361,$Y361)</f>
        <v>906.70249999999999</v>
      </c>
      <c r="EL361" s="27">
        <f>IF($O361&gt;=EL$1,$S361+$Y361,$Y361)</f>
        <v>906.70249999999999</v>
      </c>
      <c r="EM361" s="27">
        <f>IF($O361&gt;=EM$1,$S361+$Y361,$Y361)</f>
        <v>906.70249999999999</v>
      </c>
      <c r="EN361" s="27">
        <f>IF($O361&gt;=EN$1,$S361+$Y361,$Y361)</f>
        <v>906.70249999999999</v>
      </c>
      <c r="EO361" s="27">
        <f>IF($O361&gt;=EO$1,$S361+$Y361,$Y361)</f>
        <v>906.70249999999999</v>
      </c>
      <c r="EP361" s="27">
        <f>IF($O361&gt;=EP$1,$S361+$Y361,$Y361)</f>
        <v>906.70249999999999</v>
      </c>
      <c r="EQ361" s="27">
        <f>IF($O361&gt;=EQ$1,$S361+$Y361,$Y361)</f>
        <v>906.70249999999999</v>
      </c>
      <c r="ER361" s="27">
        <f>IF($O361&gt;=ER$1,$S361+$Y361,$Y361)</f>
        <v>906.70249999999999</v>
      </c>
      <c r="ES361" s="27">
        <f>IF($O361&gt;=ES$1,$S361+$Y361,$Y361)</f>
        <v>906.70249999999999</v>
      </c>
      <c r="ET361" s="27">
        <f>IF($O361&gt;=ET$1,$S361+$Y361,$Y361)</f>
        <v>906.70249999999999</v>
      </c>
      <c r="EU361" s="27">
        <f>IF($O361&gt;=EU$1,$S361+$Y361,$Y361)</f>
        <v>906.70249999999999</v>
      </c>
      <c r="EV361" s="27">
        <f>IF($O361&gt;=EV$1,$S361,0)</f>
        <v>906.70249999999999</v>
      </c>
      <c r="EW361" s="27">
        <f>IF($O361&gt;=EW$1,$S361,0)</f>
        <v>906.70249999999999</v>
      </c>
      <c r="EX361" s="27">
        <f>IF($O361&gt;=EX$1,$S361,0)</f>
        <v>906.70249999999999</v>
      </c>
      <c r="EY361" s="27">
        <f>IF($O361&gt;=EY$1,$S361,0)</f>
        <v>906.70249999999999</v>
      </c>
      <c r="EZ361" s="27">
        <f>IF($O361&gt;=EZ$1,$S361,0)</f>
        <v>906.70249999999999</v>
      </c>
      <c r="FA361" s="27">
        <f>IF($O361&gt;=FA$1,$S361,0)</f>
        <v>906.70249999999999</v>
      </c>
      <c r="FB361" s="27">
        <f>IF($O361&gt;=FB$1,$S361,0)</f>
        <v>906.70249999999999</v>
      </c>
      <c r="FC361" s="27">
        <f>IF($O361&gt;=FC$1,$S361,0)</f>
        <v>906.70249999999999</v>
      </c>
      <c r="FD361" s="27">
        <f>IF($O361&gt;=FD$1,$S361,0)</f>
        <v>906.70249999999999</v>
      </c>
      <c r="FE361" s="27">
        <f>IF($O361&gt;=FE$1,$S361,0)</f>
        <v>906.70249999999999</v>
      </c>
      <c r="FF361" s="27">
        <f>IF($O361&gt;=FF$1,$S361,0)</f>
        <v>906.70249999999999</v>
      </c>
      <c r="FG361" s="27">
        <f>IF($O361&gt;=FG$1,$S361,0)</f>
        <v>906.70249999999999</v>
      </c>
      <c r="FH361" s="27">
        <f>IF($O361&gt;=FH$1,$S361,0)</f>
        <v>906.70249999999999</v>
      </c>
      <c r="FI361" s="27">
        <f>IF($O361&gt;=FI$1,$S361,0)</f>
        <v>906.70249999999999</v>
      </c>
      <c r="FJ361" s="27">
        <f>IF($O361&gt;=FJ$1,$S361,0)</f>
        <v>906.70249999999999</v>
      </c>
      <c r="FK361" s="27">
        <f>IF($O361&gt;=FK$1,$S361,0)</f>
        <v>906.70249999999999</v>
      </c>
      <c r="FL361" s="27">
        <f>IF($O361&gt;=FL$1,$S361,0)</f>
        <v>906.70249999999999</v>
      </c>
      <c r="FM361" s="27">
        <f>IF($O361&gt;=FM$1,$S361,0)</f>
        <v>906.70249999999999</v>
      </c>
      <c r="FN361" s="27">
        <f>IF($O361&gt;=FN$1,$S361,0)</f>
        <v>906.70249999999999</v>
      </c>
      <c r="FO361" s="27">
        <f>IF($O361&gt;=FO$1,$S361,0)</f>
        <v>906.70249999999999</v>
      </c>
      <c r="FP361" s="27">
        <f>IF($O361&gt;=FP$1,$S361,0)</f>
        <v>906.70249999999999</v>
      </c>
      <c r="FQ361" s="27">
        <f>IF($O361&gt;=FQ$1,$S361,0)</f>
        <v>906.70249999999999</v>
      </c>
      <c r="FR361" s="27">
        <f>IF($O361&gt;=FR$1,$S361,0)</f>
        <v>906.70249999999999</v>
      </c>
      <c r="FS361" s="27">
        <f>IF($O361&gt;=FS$1,$S361,0)</f>
        <v>906.70249999999999</v>
      </c>
      <c r="FT361" s="27">
        <f>IF($O361&gt;=FT$1,$S361,0)</f>
        <v>906.70249999999999</v>
      </c>
      <c r="FU361" s="27">
        <f>IF($O361&gt;=FU$1,$S361,0)</f>
        <v>906.70249999999999</v>
      </c>
      <c r="FV361" s="27">
        <f>IF($O361&gt;=FV$1,$S361,0)</f>
        <v>906.70249999999999</v>
      </c>
      <c r="FW361" s="27">
        <f>IF($O361&gt;=FW$1,$S361,0)</f>
        <v>906.70249999999999</v>
      </c>
      <c r="FX361" s="27">
        <f>IF($O361&gt;=FX$1,$S361,0)</f>
        <v>906.70249999999999</v>
      </c>
      <c r="FY361" s="27">
        <f>IF($O361&gt;=FY$1,$S361,0)</f>
        <v>906.70249999999999</v>
      </c>
      <c r="FZ361" s="27">
        <f>IF($O361&gt;=FZ$1,$S361,0)</f>
        <v>0</v>
      </c>
      <c r="GA361" s="27">
        <f>IF($O361&gt;=GA$1,$S361,0)</f>
        <v>0</v>
      </c>
      <c r="GB361" s="27">
        <f>IF($O361&gt;=GB$1,$S361,0)</f>
        <v>0</v>
      </c>
      <c r="GC361" s="27">
        <f>IF($O361&gt;=GC$1,$S361,0)</f>
        <v>0</v>
      </c>
      <c r="GD361" s="27">
        <f>IF($O361&gt;=GD$1,$S361,0)</f>
        <v>0</v>
      </c>
      <c r="GE361" s="27">
        <f>IF($O361&gt;=GE$1,$S361,0)</f>
        <v>0</v>
      </c>
      <c r="GF361" s="27">
        <f>IF($O361&gt;=GF$1,$S361,0)</f>
        <v>0</v>
      </c>
      <c r="GG361" s="27">
        <f>IF($O361&gt;=GG$1,$S361,0)</f>
        <v>0</v>
      </c>
      <c r="GH361" s="27">
        <f>IF($O361&gt;=GH$1,$S361,0)</f>
        <v>0</v>
      </c>
      <c r="GI361" s="27">
        <f>IF($O361&gt;=GI$1,$S361,0)</f>
        <v>0</v>
      </c>
      <c r="GJ361" s="27">
        <f>IF($O361&gt;=GJ$1,$S361,0)</f>
        <v>0</v>
      </c>
      <c r="GK361" s="27">
        <f>IF($O361&gt;=GK$1,$S361,0)</f>
        <v>0</v>
      </c>
      <c r="GL361" s="27">
        <f>IF($O361&gt;=GL$1,$S361,0)</f>
        <v>0</v>
      </c>
      <c r="GM361" s="27">
        <f>IF($O361&gt;=GM$1,$S361,0)</f>
        <v>0</v>
      </c>
      <c r="GN361" s="27">
        <f>IF($O361&gt;=GN$1,$S361,0)</f>
        <v>0</v>
      </c>
      <c r="GO361" s="27">
        <f>IF($O361&gt;=GO$1,$S361,0)</f>
        <v>0</v>
      </c>
      <c r="GP361" s="27">
        <f>IF($O361&gt;=GP$1,$S361,0)</f>
        <v>0</v>
      </c>
      <c r="GQ361" s="27">
        <f>IF($O361&gt;=GQ$1,$S361,0)</f>
        <v>0</v>
      </c>
      <c r="GR361" s="27">
        <f>IF($O361&gt;=GR$1,$S361,0)</f>
        <v>0</v>
      </c>
      <c r="GS361" s="27">
        <f>IF($O361&gt;=GS$1,$S361,0)</f>
        <v>0</v>
      </c>
      <c r="GT361" s="27">
        <f>IF($O361&gt;=GT$1,$S361,0)</f>
        <v>0</v>
      </c>
      <c r="GU361" s="27">
        <f>IF($O361&gt;=GU$1,$S361,0)</f>
        <v>0</v>
      </c>
      <c r="GV361" s="27">
        <f>IF($O361&gt;=GV$1,$S361,0)</f>
        <v>0</v>
      </c>
      <c r="GW361" s="27">
        <f>IF($O361&gt;=GW$1,$S361,0)</f>
        <v>0</v>
      </c>
      <c r="GX361" s="27">
        <f>IF($O361&gt;=GX$1,$S361,0)</f>
        <v>0</v>
      </c>
      <c r="GY361" s="27">
        <f>IF($O361&gt;=GY$1,$S361,0)</f>
        <v>0</v>
      </c>
      <c r="GZ361" s="27">
        <f>IF($O361&gt;=GZ$1,$S361,0)</f>
        <v>0</v>
      </c>
      <c r="HA361" s="27">
        <f>IF($O361&gt;=HA$1,$S361,0)</f>
        <v>0</v>
      </c>
      <c r="HB361" s="27">
        <f>IF($O361&gt;=HB$1,$S361,0)</f>
        <v>0</v>
      </c>
      <c r="HC361" s="27">
        <f>IF($O361&gt;=HC$1,$S361,0)</f>
        <v>0</v>
      </c>
    </row>
    <row r="362" spans="1:211">
      <c r="A362" s="3">
        <v>32603</v>
      </c>
      <c r="B362" s="3" t="s">
        <v>343</v>
      </c>
      <c r="C362" s="3" t="s">
        <v>107</v>
      </c>
      <c r="D362" s="3">
        <v>57</v>
      </c>
      <c r="E362" s="4">
        <v>32161</v>
      </c>
      <c r="F362" s="5">
        <v>30.438356164383563</v>
      </c>
      <c r="G362" s="3" t="s">
        <v>99</v>
      </c>
      <c r="H362" s="4">
        <v>22610</v>
      </c>
      <c r="I362" s="9" t="s">
        <v>826</v>
      </c>
      <c r="J362" s="5">
        <v>3451.62</v>
      </c>
      <c r="K362" s="31">
        <v>338</v>
      </c>
      <c r="L362" s="32">
        <v>30</v>
      </c>
      <c r="M362" s="33">
        <f>VLOOKUP(L362,FIND,3,TRUE)</f>
        <v>1.5</v>
      </c>
      <c r="N362" s="32">
        <f>IF(L362&gt;30,180,VLOOKUP(L362,TEMPO,2,FALSE))</f>
        <v>180</v>
      </c>
      <c r="O362" s="32">
        <f>IF(R362&gt;0,4,N362)</f>
        <v>180</v>
      </c>
      <c r="P362" s="96">
        <f>J362*M362*L362</f>
        <v>155322.90000000002</v>
      </c>
      <c r="Q362" s="96">
        <f>10934.45*2</f>
        <v>21868.9</v>
      </c>
      <c r="R362" s="96">
        <f>IF(P362&lt;=Q362,P362/4,0)</f>
        <v>0</v>
      </c>
      <c r="S362" s="5">
        <f>IF(P362&gt;=Q362,P362/N362,0)</f>
        <v>862.90500000000009</v>
      </c>
      <c r="T362" s="3"/>
      <c r="U362" s="3">
        <f>IF(T362="",1,0)</f>
        <v>1</v>
      </c>
      <c r="V362" s="3">
        <v>637</v>
      </c>
      <c r="W362" s="5">
        <v>0</v>
      </c>
      <c r="X362" s="5">
        <v>245.73</v>
      </c>
      <c r="Y362" s="5">
        <f>X362*W362</f>
        <v>0</v>
      </c>
      <c r="Z362" s="5">
        <v>400</v>
      </c>
      <c r="AA362" s="5">
        <f>S362+Y362+Z362</f>
        <v>1262.9050000000002</v>
      </c>
      <c r="AB362" s="39">
        <f>(J362/12+J362/12*1.3333333333+450/12+J362/30*6/12+J362)*1.3+Y362+Z362+153.9</f>
        <v>6037.0339333208694</v>
      </c>
      <c r="AC362" s="39" t="s">
        <v>107</v>
      </c>
      <c r="AD362" s="39">
        <f>J362*1.3+400+153.9</f>
        <v>5041.0059999999994</v>
      </c>
      <c r="AE362" s="39">
        <f>SUMIFS('CUSTO MENSAL FUNC NOVO'!H:H,'CUSTO MENSAL FUNC NOVO'!A:A,'VALORES MENSAIS'!AC362)</f>
        <v>3348.9422500000001</v>
      </c>
      <c r="AF362" s="27">
        <f>IF($R362&gt;0,$R362,$S362)+$Y362+$Z362</f>
        <v>1262.9050000000002</v>
      </c>
      <c r="AG362" s="27">
        <f>IF($R362&gt;0,$R362,$S362)+$Y362+$Z362</f>
        <v>1262.9050000000002</v>
      </c>
      <c r="AH362" s="27">
        <f>IF($R362&gt;0,$R362,$S362)+$Y362+$Z362</f>
        <v>1262.9050000000002</v>
      </c>
      <c r="AI362" s="27">
        <f>IF($R362&gt;0,$R362,$S362)+$Y362+$Z362</f>
        <v>1262.9050000000002</v>
      </c>
      <c r="AJ362" s="27">
        <f>IF($O362&gt;=AJ$1,$S362+$Y362+$Z362,$Y362+$Z362)</f>
        <v>1262.9050000000002</v>
      </c>
      <c r="AK362" s="27">
        <f>IF($O362&gt;=AK$1,$S362+$Y362+$Z362,$Y362+$Z362)</f>
        <v>1262.9050000000002</v>
      </c>
      <c r="AL362" s="27">
        <f>IF($O362&gt;=AL$1,$S362+$Y362+$Z362,$Y362+$Z362)</f>
        <v>1262.9050000000002</v>
      </c>
      <c r="AM362" s="27">
        <f>IF($O362&gt;=AM$1,$S362+$Y362+$Z362,$Y362+$Z362)</f>
        <v>1262.9050000000002</v>
      </c>
      <c r="AN362" s="27">
        <f>IF($O362&gt;=AN$1,$S362+$Y362+$Z362,$Y362+$Z362)</f>
        <v>1262.9050000000002</v>
      </c>
      <c r="AO362" s="27">
        <f>IF($O362&gt;=AO$1,$S362+$Y362+$Z362,$Y362+$Z362)</f>
        <v>1262.9050000000002</v>
      </c>
      <c r="AP362" s="27">
        <f>IF($O362&gt;=AP$1,$S362+$Y362+$Z362,$Y362+$Z362)</f>
        <v>1262.9050000000002</v>
      </c>
      <c r="AQ362" s="27">
        <f>IF($O362&gt;=AQ$1,$S362+$Y362+$Z362,$Y362+$Z362)</f>
        <v>1262.9050000000002</v>
      </c>
      <c r="AR362" s="27">
        <f>IF($O362&gt;=AR$1,$S362+$Y362+$Z362,$Y362+$Z362)</f>
        <v>1262.9050000000002</v>
      </c>
      <c r="AS362" s="27">
        <f>IF($O362&gt;=AS$1,$S362+$Y362+$Z362,$Y362+$Z362)</f>
        <v>1262.9050000000002</v>
      </c>
      <c r="AT362" s="27">
        <f>IF($O362&gt;=AT$1,$S362+$Y362+$Z362,$Y362+$Z362)</f>
        <v>1262.9050000000002</v>
      </c>
      <c r="AU362" s="27">
        <f>IF($O362&gt;=AU$1,$S362+$Y362+$Z362,$Y362+$Z362)</f>
        <v>1262.9050000000002</v>
      </c>
      <c r="AV362" s="27">
        <f>IF($O362&gt;=AV$1,$S362+$Y362+$Z362,$Y362+$Z362)</f>
        <v>1262.9050000000002</v>
      </c>
      <c r="AW362" s="27">
        <f>IF($O362&gt;=AW$1,$S362+$Y362+$Z362,$Y362+$Z362)</f>
        <v>1262.9050000000002</v>
      </c>
      <c r="AX362" s="27">
        <f>IF($O362&gt;=AX$1,$S362+$Y362+$Z362,$Y362+$Z362)</f>
        <v>1262.9050000000002</v>
      </c>
      <c r="AY362" s="27">
        <f>IF($O362&gt;=AY$1,$S362+$Y362+$Z362,$Y362+$Z362)</f>
        <v>1262.9050000000002</v>
      </c>
      <c r="AZ362" s="27">
        <f>IF($O362&gt;=AZ$1,$S362+$Y362+$Z362,$Y362+$Z362)</f>
        <v>1262.9050000000002</v>
      </c>
      <c r="BA362" s="27">
        <f>IF($O362&gt;=BA$1,$S362+$Y362+$Z362,$Y362+$Z362)</f>
        <v>1262.9050000000002</v>
      </c>
      <c r="BB362" s="27">
        <f>IF($O362&gt;=BB$1,$S362+$Y362+$Z362,$Y362+$Z362)</f>
        <v>1262.9050000000002</v>
      </c>
      <c r="BC362" s="27">
        <f>IF($O362&gt;=BC$1,$S362+$Y362+$Z362,$Y362+$Z362)</f>
        <v>1262.9050000000002</v>
      </c>
      <c r="BD362" s="27">
        <f>IF($O362&gt;=BD$1,$S362+$Y362+$Z362,$Y362+$Z362)</f>
        <v>1262.9050000000002</v>
      </c>
      <c r="BE362" s="27">
        <f>IF($O362&gt;=BE$1,$S362+$Y362+$Z362,$Y362+$Z362)</f>
        <v>1262.9050000000002</v>
      </c>
      <c r="BF362" s="27">
        <f>IF($O362&gt;=BF$1,$S362+$Y362+$Z362,$Y362+$Z362)</f>
        <v>1262.9050000000002</v>
      </c>
      <c r="BG362" s="27">
        <f>IF($O362&gt;=BG$1,$S362+$Y362+$Z362,$Y362+$Z362)</f>
        <v>1262.9050000000002</v>
      </c>
      <c r="BH362" s="27">
        <f>IF($O362&gt;=BH$1,$S362+$Y362+$Z362,$Y362+$Z362)</f>
        <v>1262.9050000000002</v>
      </c>
      <c r="BI362" s="27">
        <f>IF($O362&gt;=BI$1,$S362+$Y362+$Z362,$Y362+$Z362)</f>
        <v>1262.9050000000002</v>
      </c>
      <c r="BJ362" s="27">
        <f>IF($O362&gt;=BJ$1,$S362+$Y362+$Z362,$Y362+$Z362)</f>
        <v>1262.9050000000002</v>
      </c>
      <c r="BK362" s="27">
        <f>IF($O362&gt;=BK$1,$S362+$Y362+$Z362,$Y362+$Z362)</f>
        <v>1262.9050000000002</v>
      </c>
      <c r="BL362" s="27">
        <f>IF($O362&gt;=BL$1,$S362+$Y362+$Z362,$Y362+$Z362)</f>
        <v>1262.9050000000002</v>
      </c>
      <c r="BM362" s="27">
        <f>IF($O362&gt;=BM$1,$S362+$Y362+$Z362,$Y362+$Z362)</f>
        <v>1262.9050000000002</v>
      </c>
      <c r="BN362" s="27">
        <f>IF($O362&gt;=BN$1,$S362+$Y362+$Z362,$Y362+$Z362)</f>
        <v>1262.9050000000002</v>
      </c>
      <c r="BO362" s="27">
        <f>IF($O362&gt;=BO$1,$S362+$Y362+$Z362,$Y362+$Z362)</f>
        <v>1262.9050000000002</v>
      </c>
      <c r="BP362" s="27">
        <f>IF($O362&gt;=BP$1,$S362+$Y362+$Z362,$Y362+$Z362)</f>
        <v>1262.9050000000002</v>
      </c>
      <c r="BQ362" s="27">
        <f>IF($O362&gt;=BQ$1,$S362+$Y362+$Z362,$Y362+$Z362)</f>
        <v>1262.9050000000002</v>
      </c>
      <c r="BR362" s="27">
        <f>IF($O362&gt;=BR$1,$S362+$Y362+$Z362,$Y362+$Z362)</f>
        <v>1262.9050000000002</v>
      </c>
      <c r="BS362" s="27">
        <f>IF($O362&gt;=BS$1,$S362+$Y362+$Z362,$Y362+$Z362)</f>
        <v>1262.9050000000002</v>
      </c>
      <c r="BT362" s="27">
        <f>IF($O362&gt;=BT$1,$S362+$Y362+$Z362,$Y362+$Z362)</f>
        <v>1262.9050000000002</v>
      </c>
      <c r="BU362" s="27">
        <f>IF($O362&gt;=BU$1,$S362+$Y362+$Z362,$Y362+$Z362)</f>
        <v>1262.9050000000002</v>
      </c>
      <c r="BV362" s="27">
        <f>IF($O362&gt;=BV$1,$S362+$Y362+$Z362,$Y362+$Z362)</f>
        <v>1262.9050000000002</v>
      </c>
      <c r="BW362" s="27">
        <f>IF($O362&gt;=BW$1,$S362+$Y362+$Z362,$Y362+$Z362)</f>
        <v>1262.9050000000002</v>
      </c>
      <c r="BX362" s="27">
        <f>IF($O362&gt;=BX$1,$S362+$Y362+$Z362,$Y362+$Z362)</f>
        <v>1262.9050000000002</v>
      </c>
      <c r="BY362" s="27">
        <f>IF($O362&gt;=BY$1,$S362+$Y362+$Z362,$Y362+$Z362)</f>
        <v>1262.9050000000002</v>
      </c>
      <c r="BZ362" s="27">
        <f>IF($O362&gt;=BZ$1,$S362+$Y362+$Z362,$Y362+$Z362)</f>
        <v>1262.9050000000002</v>
      </c>
      <c r="CA362" s="27">
        <f>IF($O362&gt;=CA$1,$S362+$Y362+$Z362,$Y362+$Z362)</f>
        <v>1262.9050000000002</v>
      </c>
      <c r="CB362" s="27">
        <f>IF($O362&gt;=CB$1,$S362+$Y362+$Z362,$Y362+$Z362)</f>
        <v>1262.9050000000002</v>
      </c>
      <c r="CC362" s="27">
        <f>IF($O362&gt;=CC$1,$S362+$Y362+$Z362,$Y362+$Z362)</f>
        <v>1262.9050000000002</v>
      </c>
      <c r="CD362" s="27">
        <f>IF($O362&gt;=CD$1,$S362+$Y362+$Z362,$Y362+$Z362)</f>
        <v>1262.9050000000002</v>
      </c>
      <c r="CE362" s="27">
        <f>IF($O362&gt;=CE$1,$S362+$Y362+$Z362,$Y362+$Z362)</f>
        <v>1262.9050000000002</v>
      </c>
      <c r="CF362" s="27">
        <f>IF($O362&gt;=CF$1,$S362+$Y362+$Z362,$Y362+$Z362)</f>
        <v>1262.9050000000002</v>
      </c>
      <c r="CG362" s="27">
        <f>IF($O362&gt;=CG$1,$S362+$Y362+$Z362,$Y362+$Z362)</f>
        <v>1262.9050000000002</v>
      </c>
      <c r="CH362" s="27">
        <f>IF($O362&gt;=CH$1,$S362+$Y362+$Z362,$Y362+$Z362)</f>
        <v>1262.9050000000002</v>
      </c>
      <c r="CI362" s="27">
        <f>IF($O362&gt;=CI$1,$S362+$Y362+$Z362,$Y362+$Z362)</f>
        <v>1262.9050000000002</v>
      </c>
      <c r="CJ362" s="27">
        <f>IF($O362&gt;=CJ$1,$S362+$Y362+$Z362,$Y362+$Z362)</f>
        <v>1262.9050000000002</v>
      </c>
      <c r="CK362" s="27">
        <f>IF($O362&gt;=CK$1,$S362+$Y362+$Z362,$Y362+$Z362)</f>
        <v>1262.9050000000002</v>
      </c>
      <c r="CL362" s="27">
        <f>IF($O362&gt;=CL$1,$S362+$Y362+$Z362,$Y362+$Z362)</f>
        <v>1262.9050000000002</v>
      </c>
      <c r="CM362" s="27">
        <f>IF($O362&gt;=CM$1,$S362+$Y362+$Z362,$Y362+$Z362)</f>
        <v>1262.9050000000002</v>
      </c>
      <c r="CN362" s="27">
        <f>IF($O362&gt;=CN$1,$S362+$Y362,$Y362)</f>
        <v>862.90500000000009</v>
      </c>
      <c r="CO362" s="27">
        <f>IF($O362&gt;=CO$1,$S362+$Y362,$Y362)</f>
        <v>862.90500000000009</v>
      </c>
      <c r="CP362" s="27">
        <f>IF($O362&gt;=CP$1,$S362+$Y362,$Y362)</f>
        <v>862.90500000000009</v>
      </c>
      <c r="CQ362" s="27">
        <f>IF($O362&gt;=CQ$1,$S362+$Y362,$Y362)</f>
        <v>862.90500000000009</v>
      </c>
      <c r="CR362" s="27">
        <f>IF($O362&gt;=CR$1,$S362+$Y362,$Y362)</f>
        <v>862.90500000000009</v>
      </c>
      <c r="CS362" s="27">
        <f>IF($O362&gt;=CS$1,$S362+$Y362,$Y362)</f>
        <v>862.90500000000009</v>
      </c>
      <c r="CT362" s="27">
        <f>IF($O362&gt;=CT$1,$S362+$Y362,$Y362)</f>
        <v>862.90500000000009</v>
      </c>
      <c r="CU362" s="27">
        <f>IF($O362&gt;=CU$1,$S362+$Y362,$Y362)</f>
        <v>862.90500000000009</v>
      </c>
      <c r="CV362" s="27">
        <f>IF($O362&gt;=CV$1,$S362+$Y362,$Y362)</f>
        <v>862.90500000000009</v>
      </c>
      <c r="CW362" s="27">
        <f>IF($O362&gt;=CW$1,$S362+$Y362,$Y362)</f>
        <v>862.90500000000009</v>
      </c>
      <c r="CX362" s="27">
        <f>IF($O362&gt;=CX$1,$S362+$Y362,$Y362)</f>
        <v>862.90500000000009</v>
      </c>
      <c r="CY362" s="27">
        <f>IF($O362&gt;=CY$1,$S362+$Y362,$Y362)</f>
        <v>862.90500000000009</v>
      </c>
      <c r="CZ362" s="27">
        <f>IF($O362&gt;=CZ$1,$S362+$Y362,$Y362)</f>
        <v>862.90500000000009</v>
      </c>
      <c r="DA362" s="27">
        <f>IF($O362&gt;=DA$1,$S362+$Y362,$Y362)</f>
        <v>862.90500000000009</v>
      </c>
      <c r="DB362" s="27">
        <f>IF($O362&gt;=DB$1,$S362+$Y362,$Y362)</f>
        <v>862.90500000000009</v>
      </c>
      <c r="DC362" s="27">
        <f>IF($O362&gt;=DC$1,$S362+$Y362,$Y362)</f>
        <v>862.90500000000009</v>
      </c>
      <c r="DD362" s="27">
        <f>IF($O362&gt;=DD$1,$S362+$Y362,$Y362)</f>
        <v>862.90500000000009</v>
      </c>
      <c r="DE362" s="27">
        <f>IF($O362&gt;=DE$1,$S362+$Y362,$Y362)</f>
        <v>862.90500000000009</v>
      </c>
      <c r="DF362" s="27">
        <f>IF($O362&gt;=DF$1,$S362+$Y362,$Y362)</f>
        <v>862.90500000000009</v>
      </c>
      <c r="DG362" s="27">
        <f>IF($O362&gt;=DG$1,$S362+$Y362,$Y362)</f>
        <v>862.90500000000009</v>
      </c>
      <c r="DH362" s="27">
        <f>IF($O362&gt;=DH$1,$S362+$Y362,$Y362)</f>
        <v>862.90500000000009</v>
      </c>
      <c r="DI362" s="27">
        <f>IF($O362&gt;=DI$1,$S362+$Y362,$Y362)</f>
        <v>862.90500000000009</v>
      </c>
      <c r="DJ362" s="27">
        <f>IF($O362&gt;=DJ$1,$S362+$Y362,$Y362)</f>
        <v>862.90500000000009</v>
      </c>
      <c r="DK362" s="27">
        <f>IF($O362&gt;=DK$1,$S362+$Y362,$Y362)</f>
        <v>862.90500000000009</v>
      </c>
      <c r="DL362" s="27">
        <f>IF($O362&gt;=DL$1,$S362+$Y362,$Y362)</f>
        <v>862.90500000000009</v>
      </c>
      <c r="DM362" s="27">
        <f>IF($O362&gt;=DM$1,$S362+$Y362,$Y362)</f>
        <v>862.90500000000009</v>
      </c>
      <c r="DN362" s="27">
        <f>IF($O362&gt;=DN$1,$S362+$Y362,$Y362)</f>
        <v>862.90500000000009</v>
      </c>
      <c r="DO362" s="27">
        <f>IF($O362&gt;=DO$1,$S362+$Y362,$Y362)</f>
        <v>862.90500000000009</v>
      </c>
      <c r="DP362" s="27">
        <f>IF($O362&gt;=DP$1,$S362+$Y362,$Y362)</f>
        <v>862.90500000000009</v>
      </c>
      <c r="DQ362" s="27">
        <f>IF($O362&gt;=DQ$1,$S362+$Y362,$Y362)</f>
        <v>862.90500000000009</v>
      </c>
      <c r="DR362" s="27">
        <f>IF($O362&gt;=DR$1,$S362+$Y362,$Y362)</f>
        <v>862.90500000000009</v>
      </c>
      <c r="DS362" s="27">
        <f>IF($O362&gt;=DS$1,$S362+$Y362,$Y362)</f>
        <v>862.90500000000009</v>
      </c>
      <c r="DT362" s="27">
        <f>IF($O362&gt;=DT$1,$S362+$Y362,$Y362)</f>
        <v>862.90500000000009</v>
      </c>
      <c r="DU362" s="27">
        <f>IF($O362&gt;=DU$1,$S362+$Y362,$Y362)</f>
        <v>862.90500000000009</v>
      </c>
      <c r="DV362" s="27">
        <f>IF($O362&gt;=DV$1,$S362+$Y362,$Y362)</f>
        <v>862.90500000000009</v>
      </c>
      <c r="DW362" s="27">
        <f>IF($O362&gt;=DW$1,$S362+$Y362,$Y362)</f>
        <v>862.90500000000009</v>
      </c>
      <c r="DX362" s="27">
        <f>IF($O362&gt;=DX$1,$S362+$Y362,$Y362)</f>
        <v>862.90500000000009</v>
      </c>
      <c r="DY362" s="27">
        <f>IF($O362&gt;=DY$1,$S362+$Y362,$Y362)</f>
        <v>862.90500000000009</v>
      </c>
      <c r="DZ362" s="27">
        <f>IF($O362&gt;=DZ$1,$S362+$Y362,$Y362)</f>
        <v>862.90500000000009</v>
      </c>
      <c r="EA362" s="27">
        <f>IF($O362&gt;=EA$1,$S362+$Y362,$Y362)</f>
        <v>862.90500000000009</v>
      </c>
      <c r="EB362" s="27">
        <f>IF($O362&gt;=EB$1,$S362+$Y362,$Y362)</f>
        <v>862.90500000000009</v>
      </c>
      <c r="EC362" s="27">
        <f>IF($O362&gt;=EC$1,$S362+$Y362,$Y362)</f>
        <v>862.90500000000009</v>
      </c>
      <c r="ED362" s="27">
        <f>IF($O362&gt;=ED$1,$S362+$Y362,$Y362)</f>
        <v>862.90500000000009</v>
      </c>
      <c r="EE362" s="27">
        <f>IF($O362&gt;=EE$1,$S362+$Y362,$Y362)</f>
        <v>862.90500000000009</v>
      </c>
      <c r="EF362" s="27">
        <f>IF($O362&gt;=EF$1,$S362+$Y362,$Y362)</f>
        <v>862.90500000000009</v>
      </c>
      <c r="EG362" s="27">
        <f>IF($O362&gt;=EG$1,$S362+$Y362,$Y362)</f>
        <v>862.90500000000009</v>
      </c>
      <c r="EH362" s="27">
        <f>IF($O362&gt;=EH$1,$S362+$Y362,$Y362)</f>
        <v>862.90500000000009</v>
      </c>
      <c r="EI362" s="27">
        <f>IF($O362&gt;=EI$1,$S362+$Y362,$Y362)</f>
        <v>862.90500000000009</v>
      </c>
      <c r="EJ362" s="27">
        <f>IF($O362&gt;=EJ$1,$S362+$Y362,$Y362)</f>
        <v>862.90500000000009</v>
      </c>
      <c r="EK362" s="27">
        <f>IF($O362&gt;=EK$1,$S362+$Y362,$Y362)</f>
        <v>862.90500000000009</v>
      </c>
      <c r="EL362" s="27">
        <f>IF($O362&gt;=EL$1,$S362+$Y362,$Y362)</f>
        <v>862.90500000000009</v>
      </c>
      <c r="EM362" s="27">
        <f>IF($O362&gt;=EM$1,$S362+$Y362,$Y362)</f>
        <v>862.90500000000009</v>
      </c>
      <c r="EN362" s="27">
        <f>IF($O362&gt;=EN$1,$S362+$Y362,$Y362)</f>
        <v>862.90500000000009</v>
      </c>
      <c r="EO362" s="27">
        <f>IF($O362&gt;=EO$1,$S362+$Y362,$Y362)</f>
        <v>862.90500000000009</v>
      </c>
      <c r="EP362" s="27">
        <f>IF($O362&gt;=EP$1,$S362+$Y362,$Y362)</f>
        <v>862.90500000000009</v>
      </c>
      <c r="EQ362" s="27">
        <f>IF($O362&gt;=EQ$1,$S362+$Y362,$Y362)</f>
        <v>862.90500000000009</v>
      </c>
      <c r="ER362" s="27">
        <f>IF($O362&gt;=ER$1,$S362+$Y362,$Y362)</f>
        <v>862.90500000000009</v>
      </c>
      <c r="ES362" s="27">
        <f>IF($O362&gt;=ES$1,$S362+$Y362,$Y362)</f>
        <v>862.90500000000009</v>
      </c>
      <c r="ET362" s="27">
        <f>IF($O362&gt;=ET$1,$S362+$Y362,$Y362)</f>
        <v>862.90500000000009</v>
      </c>
      <c r="EU362" s="27">
        <f>IF($O362&gt;=EU$1,$S362+$Y362,$Y362)</f>
        <v>862.90500000000009</v>
      </c>
      <c r="EV362" s="27">
        <f>IF($O362&gt;=EV$1,$S362,0)</f>
        <v>862.90500000000009</v>
      </c>
      <c r="EW362" s="27">
        <f>IF($O362&gt;=EW$1,$S362,0)</f>
        <v>862.90500000000009</v>
      </c>
      <c r="EX362" s="27">
        <f>IF($O362&gt;=EX$1,$S362,0)</f>
        <v>862.90500000000009</v>
      </c>
      <c r="EY362" s="27">
        <f>IF($O362&gt;=EY$1,$S362,0)</f>
        <v>862.90500000000009</v>
      </c>
      <c r="EZ362" s="27">
        <f>IF($O362&gt;=EZ$1,$S362,0)</f>
        <v>862.90500000000009</v>
      </c>
      <c r="FA362" s="27">
        <f>IF($O362&gt;=FA$1,$S362,0)</f>
        <v>862.90500000000009</v>
      </c>
      <c r="FB362" s="27">
        <f>IF($O362&gt;=FB$1,$S362,0)</f>
        <v>862.90500000000009</v>
      </c>
      <c r="FC362" s="27">
        <f>IF($O362&gt;=FC$1,$S362,0)</f>
        <v>862.90500000000009</v>
      </c>
      <c r="FD362" s="27">
        <f>IF($O362&gt;=FD$1,$S362,0)</f>
        <v>862.90500000000009</v>
      </c>
      <c r="FE362" s="27">
        <f>IF($O362&gt;=FE$1,$S362,0)</f>
        <v>862.90500000000009</v>
      </c>
      <c r="FF362" s="27">
        <f>IF($O362&gt;=FF$1,$S362,0)</f>
        <v>862.90500000000009</v>
      </c>
      <c r="FG362" s="27">
        <f>IF($O362&gt;=FG$1,$S362,0)</f>
        <v>862.90500000000009</v>
      </c>
      <c r="FH362" s="27">
        <f>IF($O362&gt;=FH$1,$S362,0)</f>
        <v>862.90500000000009</v>
      </c>
      <c r="FI362" s="27">
        <f>IF($O362&gt;=FI$1,$S362,0)</f>
        <v>862.90500000000009</v>
      </c>
      <c r="FJ362" s="27">
        <f>IF($O362&gt;=FJ$1,$S362,0)</f>
        <v>862.90500000000009</v>
      </c>
      <c r="FK362" s="27">
        <f>IF($O362&gt;=FK$1,$S362,0)</f>
        <v>862.90500000000009</v>
      </c>
      <c r="FL362" s="27">
        <f>IF($O362&gt;=FL$1,$S362,0)</f>
        <v>862.90500000000009</v>
      </c>
      <c r="FM362" s="27">
        <f>IF($O362&gt;=FM$1,$S362,0)</f>
        <v>862.90500000000009</v>
      </c>
      <c r="FN362" s="27">
        <f>IF($O362&gt;=FN$1,$S362,0)</f>
        <v>862.90500000000009</v>
      </c>
      <c r="FO362" s="27">
        <f>IF($O362&gt;=FO$1,$S362,0)</f>
        <v>862.90500000000009</v>
      </c>
      <c r="FP362" s="27">
        <f>IF($O362&gt;=FP$1,$S362,0)</f>
        <v>862.90500000000009</v>
      </c>
      <c r="FQ362" s="27">
        <f>IF($O362&gt;=FQ$1,$S362,0)</f>
        <v>862.90500000000009</v>
      </c>
      <c r="FR362" s="27">
        <f>IF($O362&gt;=FR$1,$S362,0)</f>
        <v>862.90500000000009</v>
      </c>
      <c r="FS362" s="27">
        <f>IF($O362&gt;=FS$1,$S362,0)</f>
        <v>862.90500000000009</v>
      </c>
      <c r="FT362" s="27">
        <f>IF($O362&gt;=FT$1,$S362,0)</f>
        <v>862.90500000000009</v>
      </c>
      <c r="FU362" s="27">
        <f>IF($O362&gt;=FU$1,$S362,0)</f>
        <v>862.90500000000009</v>
      </c>
      <c r="FV362" s="27">
        <f>IF($O362&gt;=FV$1,$S362,0)</f>
        <v>862.90500000000009</v>
      </c>
      <c r="FW362" s="27">
        <f>IF($O362&gt;=FW$1,$S362,0)</f>
        <v>862.90500000000009</v>
      </c>
      <c r="FX362" s="27">
        <f>IF($O362&gt;=FX$1,$S362,0)</f>
        <v>862.90500000000009</v>
      </c>
      <c r="FY362" s="27">
        <f>IF($O362&gt;=FY$1,$S362,0)</f>
        <v>862.90500000000009</v>
      </c>
      <c r="FZ362" s="27">
        <f>IF($O362&gt;=FZ$1,$S362,0)</f>
        <v>862.90500000000009</v>
      </c>
      <c r="GA362" s="27">
        <f>IF($O362&gt;=GA$1,$S362,0)</f>
        <v>862.90500000000009</v>
      </c>
      <c r="GB362" s="27">
        <f>IF($O362&gt;=GB$1,$S362,0)</f>
        <v>862.90500000000009</v>
      </c>
      <c r="GC362" s="27">
        <f>IF($O362&gt;=GC$1,$S362,0)</f>
        <v>862.90500000000009</v>
      </c>
      <c r="GD362" s="27">
        <f>IF($O362&gt;=GD$1,$S362,0)</f>
        <v>862.90500000000009</v>
      </c>
      <c r="GE362" s="27">
        <f>IF($O362&gt;=GE$1,$S362,0)</f>
        <v>862.90500000000009</v>
      </c>
      <c r="GF362" s="27">
        <f>IF($O362&gt;=GF$1,$S362,0)</f>
        <v>862.90500000000009</v>
      </c>
      <c r="GG362" s="27">
        <f>IF($O362&gt;=GG$1,$S362,0)</f>
        <v>862.90500000000009</v>
      </c>
      <c r="GH362" s="27">
        <f>IF($O362&gt;=GH$1,$S362,0)</f>
        <v>862.90500000000009</v>
      </c>
      <c r="GI362" s="27">
        <f>IF($O362&gt;=GI$1,$S362,0)</f>
        <v>862.90500000000009</v>
      </c>
      <c r="GJ362" s="27">
        <f>IF($O362&gt;=GJ$1,$S362,0)</f>
        <v>862.90500000000009</v>
      </c>
      <c r="GK362" s="27">
        <f>IF($O362&gt;=GK$1,$S362,0)</f>
        <v>862.90500000000009</v>
      </c>
      <c r="GL362" s="27">
        <f>IF($O362&gt;=GL$1,$S362,0)</f>
        <v>862.90500000000009</v>
      </c>
      <c r="GM362" s="27">
        <f>IF($O362&gt;=GM$1,$S362,0)</f>
        <v>862.90500000000009</v>
      </c>
      <c r="GN362" s="27">
        <f>IF($O362&gt;=GN$1,$S362,0)</f>
        <v>862.90500000000009</v>
      </c>
      <c r="GO362" s="27">
        <f>IF($O362&gt;=GO$1,$S362,0)</f>
        <v>862.90500000000009</v>
      </c>
      <c r="GP362" s="27">
        <f>IF($O362&gt;=GP$1,$S362,0)</f>
        <v>862.90500000000009</v>
      </c>
      <c r="GQ362" s="27">
        <f>IF($O362&gt;=GQ$1,$S362,0)</f>
        <v>862.90500000000009</v>
      </c>
      <c r="GR362" s="27">
        <f>IF($O362&gt;=GR$1,$S362,0)</f>
        <v>862.90500000000009</v>
      </c>
      <c r="GS362" s="27">
        <f>IF($O362&gt;=GS$1,$S362,0)</f>
        <v>862.90500000000009</v>
      </c>
      <c r="GT362" s="27">
        <f>IF($O362&gt;=GT$1,$S362,0)</f>
        <v>862.90500000000009</v>
      </c>
      <c r="GU362" s="27">
        <f>IF($O362&gt;=GU$1,$S362,0)</f>
        <v>862.90500000000009</v>
      </c>
      <c r="GV362" s="27">
        <f>IF($O362&gt;=GV$1,$S362,0)</f>
        <v>862.90500000000009</v>
      </c>
      <c r="GW362" s="27">
        <f>IF($O362&gt;=GW$1,$S362,0)</f>
        <v>862.90500000000009</v>
      </c>
      <c r="GX362" s="27">
        <f>IF($O362&gt;=GX$1,$S362,0)</f>
        <v>862.90500000000009</v>
      </c>
      <c r="GY362" s="27">
        <f>IF($O362&gt;=GY$1,$S362,0)</f>
        <v>862.90500000000009</v>
      </c>
      <c r="GZ362" s="27">
        <f>IF($O362&gt;=GZ$1,$S362,0)</f>
        <v>862.90500000000009</v>
      </c>
      <c r="HA362" s="27">
        <f>IF($O362&gt;=HA$1,$S362,0)</f>
        <v>862.90500000000009</v>
      </c>
      <c r="HB362" s="27">
        <f>IF($O362&gt;=HB$1,$S362,0)</f>
        <v>862.90500000000009</v>
      </c>
      <c r="HC362" s="27">
        <f>IF($O362&gt;=HC$1,$S362,0)</f>
        <v>862.90500000000009</v>
      </c>
    </row>
    <row r="363" spans="1:211">
      <c r="A363" s="3">
        <v>4928</v>
      </c>
      <c r="B363" s="3" t="s">
        <v>403</v>
      </c>
      <c r="C363" s="3" t="s">
        <v>107</v>
      </c>
      <c r="D363" s="3">
        <v>56</v>
      </c>
      <c r="E363" s="4">
        <v>30698</v>
      </c>
      <c r="F363" s="5">
        <v>34.446575342465756</v>
      </c>
      <c r="G363" s="3" t="s">
        <v>99</v>
      </c>
      <c r="H363" s="4">
        <v>22987</v>
      </c>
      <c r="I363" s="9" t="s">
        <v>826</v>
      </c>
      <c r="J363" s="5">
        <v>3520.92</v>
      </c>
      <c r="K363" s="31">
        <v>338</v>
      </c>
      <c r="L363" s="32">
        <v>34</v>
      </c>
      <c r="M363" s="33">
        <f>VLOOKUP(L363,FIND,3,TRUE)</f>
        <v>1.5</v>
      </c>
      <c r="N363" s="32">
        <f>IF(L363&gt;30,180,VLOOKUP(L363,TEMPO,2,FALSE))</f>
        <v>180</v>
      </c>
      <c r="O363" s="32">
        <f>IF(R363&gt;0,4,N363)</f>
        <v>180</v>
      </c>
      <c r="P363" s="96">
        <f>J363*M363*L363</f>
        <v>179566.92</v>
      </c>
      <c r="Q363" s="96">
        <f>10934.45*2</f>
        <v>21868.9</v>
      </c>
      <c r="R363" s="96">
        <f>IF(P363&lt;=Q363,P363/4,0)</f>
        <v>0</v>
      </c>
      <c r="S363" s="5">
        <f>IF(P363&gt;=Q363,P363/N363,0)</f>
        <v>997.59400000000005</v>
      </c>
      <c r="T363" s="3"/>
      <c r="U363" s="3">
        <f>IF(T363="",1,0)</f>
        <v>1</v>
      </c>
      <c r="V363" s="3">
        <v>639</v>
      </c>
      <c r="W363" s="5">
        <v>0</v>
      </c>
      <c r="X363" s="5">
        <v>245.73</v>
      </c>
      <c r="Y363" s="5">
        <f>X363*W363</f>
        <v>0</v>
      </c>
      <c r="Z363" s="5">
        <v>400</v>
      </c>
      <c r="AA363" s="5">
        <f>S363+Y363+Z363</f>
        <v>1397.5940000000001</v>
      </c>
      <c r="AB363" s="39">
        <f>(J363/12+J363/12*1.3333333333+450/12+J363/30*6/12+J363)*1.3+Y363+Z363+153.9</f>
        <v>6146.1429333206188</v>
      </c>
      <c r="AC363" s="39" t="s">
        <v>107</v>
      </c>
      <c r="AD363" s="39">
        <f>J363*1.3+400+153.9</f>
        <v>5131.0959999999995</v>
      </c>
      <c r="AE363" s="39">
        <f>SUMIFS('CUSTO MENSAL FUNC NOVO'!H:H,'CUSTO MENSAL FUNC NOVO'!A:A,'VALORES MENSAIS'!AC363)</f>
        <v>3348.9422500000001</v>
      </c>
      <c r="AF363" s="27">
        <f>IF($R363&gt;0,$R363,$S363)+$Y363+$Z363</f>
        <v>1397.5940000000001</v>
      </c>
      <c r="AG363" s="27">
        <f>IF($R363&gt;0,$R363,$S363)+$Y363+$Z363</f>
        <v>1397.5940000000001</v>
      </c>
      <c r="AH363" s="27">
        <f>IF($R363&gt;0,$R363,$S363)+$Y363+$Z363</f>
        <v>1397.5940000000001</v>
      </c>
      <c r="AI363" s="27">
        <f>IF($R363&gt;0,$R363,$S363)+$Y363+$Z363</f>
        <v>1397.5940000000001</v>
      </c>
      <c r="AJ363" s="27">
        <f>IF($O363&gt;=AJ$1,$S363+$Y363+$Z363,$Y363+$Z363)</f>
        <v>1397.5940000000001</v>
      </c>
      <c r="AK363" s="27">
        <f>IF($O363&gt;=AK$1,$S363+$Y363+$Z363,$Y363+$Z363)</f>
        <v>1397.5940000000001</v>
      </c>
      <c r="AL363" s="27">
        <f>IF($O363&gt;=AL$1,$S363+$Y363+$Z363,$Y363+$Z363)</f>
        <v>1397.5940000000001</v>
      </c>
      <c r="AM363" s="27">
        <f>IF($O363&gt;=AM$1,$S363+$Y363+$Z363,$Y363+$Z363)</f>
        <v>1397.5940000000001</v>
      </c>
      <c r="AN363" s="27">
        <f>IF($O363&gt;=AN$1,$S363+$Y363+$Z363,$Y363+$Z363)</f>
        <v>1397.5940000000001</v>
      </c>
      <c r="AO363" s="27">
        <f>IF($O363&gt;=AO$1,$S363+$Y363+$Z363,$Y363+$Z363)</f>
        <v>1397.5940000000001</v>
      </c>
      <c r="AP363" s="27">
        <f>IF($O363&gt;=AP$1,$S363+$Y363+$Z363,$Y363+$Z363)</f>
        <v>1397.5940000000001</v>
      </c>
      <c r="AQ363" s="27">
        <f>IF($O363&gt;=AQ$1,$S363+$Y363+$Z363,$Y363+$Z363)</f>
        <v>1397.5940000000001</v>
      </c>
      <c r="AR363" s="27">
        <f>IF($O363&gt;=AR$1,$S363+$Y363+$Z363,$Y363+$Z363)</f>
        <v>1397.5940000000001</v>
      </c>
      <c r="AS363" s="27">
        <f>IF($O363&gt;=AS$1,$S363+$Y363+$Z363,$Y363+$Z363)</f>
        <v>1397.5940000000001</v>
      </c>
      <c r="AT363" s="27">
        <f>IF($O363&gt;=AT$1,$S363+$Y363+$Z363,$Y363+$Z363)</f>
        <v>1397.5940000000001</v>
      </c>
      <c r="AU363" s="27">
        <f>IF($O363&gt;=AU$1,$S363+$Y363+$Z363,$Y363+$Z363)</f>
        <v>1397.5940000000001</v>
      </c>
      <c r="AV363" s="27">
        <f>IF($O363&gt;=AV$1,$S363+$Y363+$Z363,$Y363+$Z363)</f>
        <v>1397.5940000000001</v>
      </c>
      <c r="AW363" s="27">
        <f>IF($O363&gt;=AW$1,$S363+$Y363+$Z363,$Y363+$Z363)</f>
        <v>1397.5940000000001</v>
      </c>
      <c r="AX363" s="27">
        <f>IF($O363&gt;=AX$1,$S363+$Y363+$Z363,$Y363+$Z363)</f>
        <v>1397.5940000000001</v>
      </c>
      <c r="AY363" s="27">
        <f>IF($O363&gt;=AY$1,$S363+$Y363+$Z363,$Y363+$Z363)</f>
        <v>1397.5940000000001</v>
      </c>
      <c r="AZ363" s="27">
        <f>IF($O363&gt;=AZ$1,$S363+$Y363+$Z363,$Y363+$Z363)</f>
        <v>1397.5940000000001</v>
      </c>
      <c r="BA363" s="27">
        <f>IF($O363&gt;=BA$1,$S363+$Y363+$Z363,$Y363+$Z363)</f>
        <v>1397.5940000000001</v>
      </c>
      <c r="BB363" s="27">
        <f>IF($O363&gt;=BB$1,$S363+$Y363+$Z363,$Y363+$Z363)</f>
        <v>1397.5940000000001</v>
      </c>
      <c r="BC363" s="27">
        <f>IF($O363&gt;=BC$1,$S363+$Y363+$Z363,$Y363+$Z363)</f>
        <v>1397.5940000000001</v>
      </c>
      <c r="BD363" s="27">
        <f>IF($O363&gt;=BD$1,$S363+$Y363+$Z363,$Y363+$Z363)</f>
        <v>1397.5940000000001</v>
      </c>
      <c r="BE363" s="27">
        <f>IF($O363&gt;=BE$1,$S363+$Y363+$Z363,$Y363+$Z363)</f>
        <v>1397.5940000000001</v>
      </c>
      <c r="BF363" s="27">
        <f>IF($O363&gt;=BF$1,$S363+$Y363+$Z363,$Y363+$Z363)</f>
        <v>1397.5940000000001</v>
      </c>
      <c r="BG363" s="27">
        <f>IF($O363&gt;=BG$1,$S363+$Y363+$Z363,$Y363+$Z363)</f>
        <v>1397.5940000000001</v>
      </c>
      <c r="BH363" s="27">
        <f>IF($O363&gt;=BH$1,$S363+$Y363+$Z363,$Y363+$Z363)</f>
        <v>1397.5940000000001</v>
      </c>
      <c r="BI363" s="27">
        <f>IF($O363&gt;=BI$1,$S363+$Y363+$Z363,$Y363+$Z363)</f>
        <v>1397.5940000000001</v>
      </c>
      <c r="BJ363" s="27">
        <f>IF($O363&gt;=BJ$1,$S363+$Y363+$Z363,$Y363+$Z363)</f>
        <v>1397.5940000000001</v>
      </c>
      <c r="BK363" s="27">
        <f>IF($O363&gt;=BK$1,$S363+$Y363+$Z363,$Y363+$Z363)</f>
        <v>1397.5940000000001</v>
      </c>
      <c r="BL363" s="27">
        <f>IF($O363&gt;=BL$1,$S363+$Y363+$Z363,$Y363+$Z363)</f>
        <v>1397.5940000000001</v>
      </c>
      <c r="BM363" s="27">
        <f>IF($O363&gt;=BM$1,$S363+$Y363+$Z363,$Y363+$Z363)</f>
        <v>1397.5940000000001</v>
      </c>
      <c r="BN363" s="27">
        <f>IF($O363&gt;=BN$1,$S363+$Y363+$Z363,$Y363+$Z363)</f>
        <v>1397.5940000000001</v>
      </c>
      <c r="BO363" s="27">
        <f>IF($O363&gt;=BO$1,$S363+$Y363+$Z363,$Y363+$Z363)</f>
        <v>1397.5940000000001</v>
      </c>
      <c r="BP363" s="27">
        <f>IF($O363&gt;=BP$1,$S363+$Y363+$Z363,$Y363+$Z363)</f>
        <v>1397.5940000000001</v>
      </c>
      <c r="BQ363" s="27">
        <f>IF($O363&gt;=BQ$1,$S363+$Y363+$Z363,$Y363+$Z363)</f>
        <v>1397.5940000000001</v>
      </c>
      <c r="BR363" s="27">
        <f>IF($O363&gt;=BR$1,$S363+$Y363+$Z363,$Y363+$Z363)</f>
        <v>1397.5940000000001</v>
      </c>
      <c r="BS363" s="27">
        <f>IF($O363&gt;=BS$1,$S363+$Y363+$Z363,$Y363+$Z363)</f>
        <v>1397.5940000000001</v>
      </c>
      <c r="BT363" s="27">
        <f>IF($O363&gt;=BT$1,$S363+$Y363+$Z363,$Y363+$Z363)</f>
        <v>1397.5940000000001</v>
      </c>
      <c r="BU363" s="27">
        <f>IF($O363&gt;=BU$1,$S363+$Y363+$Z363,$Y363+$Z363)</f>
        <v>1397.5940000000001</v>
      </c>
      <c r="BV363" s="27">
        <f>IF($O363&gt;=BV$1,$S363+$Y363+$Z363,$Y363+$Z363)</f>
        <v>1397.5940000000001</v>
      </c>
      <c r="BW363" s="27">
        <f>IF($O363&gt;=BW$1,$S363+$Y363+$Z363,$Y363+$Z363)</f>
        <v>1397.5940000000001</v>
      </c>
      <c r="BX363" s="27">
        <f>IF($O363&gt;=BX$1,$S363+$Y363+$Z363,$Y363+$Z363)</f>
        <v>1397.5940000000001</v>
      </c>
      <c r="BY363" s="27">
        <f>IF($O363&gt;=BY$1,$S363+$Y363+$Z363,$Y363+$Z363)</f>
        <v>1397.5940000000001</v>
      </c>
      <c r="BZ363" s="27">
        <f>IF($O363&gt;=BZ$1,$S363+$Y363+$Z363,$Y363+$Z363)</f>
        <v>1397.5940000000001</v>
      </c>
      <c r="CA363" s="27">
        <f>IF($O363&gt;=CA$1,$S363+$Y363+$Z363,$Y363+$Z363)</f>
        <v>1397.5940000000001</v>
      </c>
      <c r="CB363" s="27">
        <f>IF($O363&gt;=CB$1,$S363+$Y363+$Z363,$Y363+$Z363)</f>
        <v>1397.5940000000001</v>
      </c>
      <c r="CC363" s="27">
        <f>IF($O363&gt;=CC$1,$S363+$Y363+$Z363,$Y363+$Z363)</f>
        <v>1397.5940000000001</v>
      </c>
      <c r="CD363" s="27">
        <f>IF($O363&gt;=CD$1,$S363+$Y363+$Z363,$Y363+$Z363)</f>
        <v>1397.5940000000001</v>
      </c>
      <c r="CE363" s="27">
        <f>IF($O363&gt;=CE$1,$S363+$Y363+$Z363,$Y363+$Z363)</f>
        <v>1397.5940000000001</v>
      </c>
      <c r="CF363" s="27">
        <f>IF($O363&gt;=CF$1,$S363+$Y363+$Z363,$Y363+$Z363)</f>
        <v>1397.5940000000001</v>
      </c>
      <c r="CG363" s="27">
        <f>IF($O363&gt;=CG$1,$S363+$Y363+$Z363,$Y363+$Z363)</f>
        <v>1397.5940000000001</v>
      </c>
      <c r="CH363" s="27">
        <f>IF($O363&gt;=CH$1,$S363+$Y363+$Z363,$Y363+$Z363)</f>
        <v>1397.5940000000001</v>
      </c>
      <c r="CI363" s="27">
        <f>IF($O363&gt;=CI$1,$S363+$Y363+$Z363,$Y363+$Z363)</f>
        <v>1397.5940000000001</v>
      </c>
      <c r="CJ363" s="27">
        <f>IF($O363&gt;=CJ$1,$S363+$Y363+$Z363,$Y363+$Z363)</f>
        <v>1397.5940000000001</v>
      </c>
      <c r="CK363" s="27">
        <f>IF($O363&gt;=CK$1,$S363+$Y363+$Z363,$Y363+$Z363)</f>
        <v>1397.5940000000001</v>
      </c>
      <c r="CL363" s="27">
        <f>IF($O363&gt;=CL$1,$S363+$Y363+$Z363,$Y363+$Z363)</f>
        <v>1397.5940000000001</v>
      </c>
      <c r="CM363" s="27">
        <f>IF($O363&gt;=CM$1,$S363+$Y363+$Z363,$Y363+$Z363)</f>
        <v>1397.5940000000001</v>
      </c>
      <c r="CN363" s="27">
        <f>IF($O363&gt;=CN$1,$S363+$Y363,$Y363)</f>
        <v>997.59400000000005</v>
      </c>
      <c r="CO363" s="27">
        <f>IF($O363&gt;=CO$1,$S363+$Y363,$Y363)</f>
        <v>997.59400000000005</v>
      </c>
      <c r="CP363" s="27">
        <f>IF($O363&gt;=CP$1,$S363+$Y363,$Y363)</f>
        <v>997.59400000000005</v>
      </c>
      <c r="CQ363" s="27">
        <f>IF($O363&gt;=CQ$1,$S363+$Y363,$Y363)</f>
        <v>997.59400000000005</v>
      </c>
      <c r="CR363" s="27">
        <f>IF($O363&gt;=CR$1,$S363+$Y363,$Y363)</f>
        <v>997.59400000000005</v>
      </c>
      <c r="CS363" s="27">
        <f>IF($O363&gt;=CS$1,$S363+$Y363,$Y363)</f>
        <v>997.59400000000005</v>
      </c>
      <c r="CT363" s="27">
        <f>IF($O363&gt;=CT$1,$S363+$Y363,$Y363)</f>
        <v>997.59400000000005</v>
      </c>
      <c r="CU363" s="27">
        <f>IF($O363&gt;=CU$1,$S363+$Y363,$Y363)</f>
        <v>997.59400000000005</v>
      </c>
      <c r="CV363" s="27">
        <f>IF($O363&gt;=CV$1,$S363+$Y363,$Y363)</f>
        <v>997.59400000000005</v>
      </c>
      <c r="CW363" s="27">
        <f>IF($O363&gt;=CW$1,$S363+$Y363,$Y363)</f>
        <v>997.59400000000005</v>
      </c>
      <c r="CX363" s="27">
        <f>IF($O363&gt;=CX$1,$S363+$Y363,$Y363)</f>
        <v>997.59400000000005</v>
      </c>
      <c r="CY363" s="27">
        <f>IF($O363&gt;=CY$1,$S363+$Y363,$Y363)</f>
        <v>997.59400000000005</v>
      </c>
      <c r="CZ363" s="27">
        <f>IF($O363&gt;=CZ$1,$S363+$Y363,$Y363)</f>
        <v>997.59400000000005</v>
      </c>
      <c r="DA363" s="27">
        <f>IF($O363&gt;=DA$1,$S363+$Y363,$Y363)</f>
        <v>997.59400000000005</v>
      </c>
      <c r="DB363" s="27">
        <f>IF($O363&gt;=DB$1,$S363+$Y363,$Y363)</f>
        <v>997.59400000000005</v>
      </c>
      <c r="DC363" s="27">
        <f>IF($O363&gt;=DC$1,$S363+$Y363,$Y363)</f>
        <v>997.59400000000005</v>
      </c>
      <c r="DD363" s="27">
        <f>IF($O363&gt;=DD$1,$S363+$Y363,$Y363)</f>
        <v>997.59400000000005</v>
      </c>
      <c r="DE363" s="27">
        <f>IF($O363&gt;=DE$1,$S363+$Y363,$Y363)</f>
        <v>997.59400000000005</v>
      </c>
      <c r="DF363" s="27">
        <f>IF($O363&gt;=DF$1,$S363+$Y363,$Y363)</f>
        <v>997.59400000000005</v>
      </c>
      <c r="DG363" s="27">
        <f>IF($O363&gt;=DG$1,$S363+$Y363,$Y363)</f>
        <v>997.59400000000005</v>
      </c>
      <c r="DH363" s="27">
        <f>IF($O363&gt;=DH$1,$S363+$Y363,$Y363)</f>
        <v>997.59400000000005</v>
      </c>
      <c r="DI363" s="27">
        <f>IF($O363&gt;=DI$1,$S363+$Y363,$Y363)</f>
        <v>997.59400000000005</v>
      </c>
      <c r="DJ363" s="27">
        <f>IF($O363&gt;=DJ$1,$S363+$Y363,$Y363)</f>
        <v>997.59400000000005</v>
      </c>
      <c r="DK363" s="27">
        <f>IF($O363&gt;=DK$1,$S363+$Y363,$Y363)</f>
        <v>997.59400000000005</v>
      </c>
      <c r="DL363" s="27">
        <f>IF($O363&gt;=DL$1,$S363+$Y363,$Y363)</f>
        <v>997.59400000000005</v>
      </c>
      <c r="DM363" s="27">
        <f>IF($O363&gt;=DM$1,$S363+$Y363,$Y363)</f>
        <v>997.59400000000005</v>
      </c>
      <c r="DN363" s="27">
        <f>IF($O363&gt;=DN$1,$S363+$Y363,$Y363)</f>
        <v>997.59400000000005</v>
      </c>
      <c r="DO363" s="27">
        <f>IF($O363&gt;=DO$1,$S363+$Y363,$Y363)</f>
        <v>997.59400000000005</v>
      </c>
      <c r="DP363" s="27">
        <f>IF($O363&gt;=DP$1,$S363+$Y363,$Y363)</f>
        <v>997.59400000000005</v>
      </c>
      <c r="DQ363" s="27">
        <f>IF($O363&gt;=DQ$1,$S363+$Y363,$Y363)</f>
        <v>997.59400000000005</v>
      </c>
      <c r="DR363" s="27">
        <f>IF($O363&gt;=DR$1,$S363+$Y363,$Y363)</f>
        <v>997.59400000000005</v>
      </c>
      <c r="DS363" s="27">
        <f>IF($O363&gt;=DS$1,$S363+$Y363,$Y363)</f>
        <v>997.59400000000005</v>
      </c>
      <c r="DT363" s="27">
        <f>IF($O363&gt;=DT$1,$S363+$Y363,$Y363)</f>
        <v>997.59400000000005</v>
      </c>
      <c r="DU363" s="27">
        <f>IF($O363&gt;=DU$1,$S363+$Y363,$Y363)</f>
        <v>997.59400000000005</v>
      </c>
      <c r="DV363" s="27">
        <f>IF($O363&gt;=DV$1,$S363+$Y363,$Y363)</f>
        <v>997.59400000000005</v>
      </c>
      <c r="DW363" s="27">
        <f>IF($O363&gt;=DW$1,$S363+$Y363,$Y363)</f>
        <v>997.59400000000005</v>
      </c>
      <c r="DX363" s="27">
        <f>IF($O363&gt;=DX$1,$S363+$Y363,$Y363)</f>
        <v>997.59400000000005</v>
      </c>
      <c r="DY363" s="27">
        <f>IF($O363&gt;=DY$1,$S363+$Y363,$Y363)</f>
        <v>997.59400000000005</v>
      </c>
      <c r="DZ363" s="27">
        <f>IF($O363&gt;=DZ$1,$S363+$Y363,$Y363)</f>
        <v>997.59400000000005</v>
      </c>
      <c r="EA363" s="27">
        <f>IF($O363&gt;=EA$1,$S363+$Y363,$Y363)</f>
        <v>997.59400000000005</v>
      </c>
      <c r="EB363" s="27">
        <f>IF($O363&gt;=EB$1,$S363+$Y363,$Y363)</f>
        <v>997.59400000000005</v>
      </c>
      <c r="EC363" s="27">
        <f>IF($O363&gt;=EC$1,$S363+$Y363,$Y363)</f>
        <v>997.59400000000005</v>
      </c>
      <c r="ED363" s="27">
        <f>IF($O363&gt;=ED$1,$S363+$Y363,$Y363)</f>
        <v>997.59400000000005</v>
      </c>
      <c r="EE363" s="27">
        <f>IF($O363&gt;=EE$1,$S363+$Y363,$Y363)</f>
        <v>997.59400000000005</v>
      </c>
      <c r="EF363" s="27">
        <f>IF($O363&gt;=EF$1,$S363+$Y363,$Y363)</f>
        <v>997.59400000000005</v>
      </c>
      <c r="EG363" s="27">
        <f>IF($O363&gt;=EG$1,$S363+$Y363,$Y363)</f>
        <v>997.59400000000005</v>
      </c>
      <c r="EH363" s="27">
        <f>IF($O363&gt;=EH$1,$S363+$Y363,$Y363)</f>
        <v>997.59400000000005</v>
      </c>
      <c r="EI363" s="27">
        <f>IF($O363&gt;=EI$1,$S363+$Y363,$Y363)</f>
        <v>997.59400000000005</v>
      </c>
      <c r="EJ363" s="27">
        <f>IF($O363&gt;=EJ$1,$S363+$Y363,$Y363)</f>
        <v>997.59400000000005</v>
      </c>
      <c r="EK363" s="27">
        <f>IF($O363&gt;=EK$1,$S363+$Y363,$Y363)</f>
        <v>997.59400000000005</v>
      </c>
      <c r="EL363" s="27">
        <f>IF($O363&gt;=EL$1,$S363+$Y363,$Y363)</f>
        <v>997.59400000000005</v>
      </c>
      <c r="EM363" s="27">
        <f>IF($O363&gt;=EM$1,$S363+$Y363,$Y363)</f>
        <v>997.59400000000005</v>
      </c>
      <c r="EN363" s="27">
        <f>IF($O363&gt;=EN$1,$S363+$Y363,$Y363)</f>
        <v>997.59400000000005</v>
      </c>
      <c r="EO363" s="27">
        <f>IF($O363&gt;=EO$1,$S363+$Y363,$Y363)</f>
        <v>997.59400000000005</v>
      </c>
      <c r="EP363" s="27">
        <f>IF($O363&gt;=EP$1,$S363+$Y363,$Y363)</f>
        <v>997.59400000000005</v>
      </c>
      <c r="EQ363" s="27">
        <f>IF($O363&gt;=EQ$1,$S363+$Y363,$Y363)</f>
        <v>997.59400000000005</v>
      </c>
      <c r="ER363" s="27">
        <f>IF($O363&gt;=ER$1,$S363+$Y363,$Y363)</f>
        <v>997.59400000000005</v>
      </c>
      <c r="ES363" s="27">
        <f>IF($O363&gt;=ES$1,$S363+$Y363,$Y363)</f>
        <v>997.59400000000005</v>
      </c>
      <c r="ET363" s="27">
        <f>IF($O363&gt;=ET$1,$S363+$Y363,$Y363)</f>
        <v>997.59400000000005</v>
      </c>
      <c r="EU363" s="27">
        <f>IF($O363&gt;=EU$1,$S363+$Y363,$Y363)</f>
        <v>997.59400000000005</v>
      </c>
      <c r="EV363" s="27">
        <f>IF($O363&gt;=EV$1,$S363,0)</f>
        <v>997.59400000000005</v>
      </c>
      <c r="EW363" s="27">
        <f>IF($O363&gt;=EW$1,$S363,0)</f>
        <v>997.59400000000005</v>
      </c>
      <c r="EX363" s="27">
        <f>IF($O363&gt;=EX$1,$S363,0)</f>
        <v>997.59400000000005</v>
      </c>
      <c r="EY363" s="27">
        <f>IF($O363&gt;=EY$1,$S363,0)</f>
        <v>997.59400000000005</v>
      </c>
      <c r="EZ363" s="27">
        <f>IF($O363&gt;=EZ$1,$S363,0)</f>
        <v>997.59400000000005</v>
      </c>
      <c r="FA363" s="27">
        <f>IF($O363&gt;=FA$1,$S363,0)</f>
        <v>997.59400000000005</v>
      </c>
      <c r="FB363" s="27">
        <f>IF($O363&gt;=FB$1,$S363,0)</f>
        <v>997.59400000000005</v>
      </c>
      <c r="FC363" s="27">
        <f>IF($O363&gt;=FC$1,$S363,0)</f>
        <v>997.59400000000005</v>
      </c>
      <c r="FD363" s="27">
        <f>IF($O363&gt;=FD$1,$S363,0)</f>
        <v>997.59400000000005</v>
      </c>
      <c r="FE363" s="27">
        <f>IF($O363&gt;=FE$1,$S363,0)</f>
        <v>997.59400000000005</v>
      </c>
      <c r="FF363" s="27">
        <f>IF($O363&gt;=FF$1,$S363,0)</f>
        <v>997.59400000000005</v>
      </c>
      <c r="FG363" s="27">
        <f>IF($O363&gt;=FG$1,$S363,0)</f>
        <v>997.59400000000005</v>
      </c>
      <c r="FH363" s="27">
        <f>IF($O363&gt;=FH$1,$S363,0)</f>
        <v>997.59400000000005</v>
      </c>
      <c r="FI363" s="27">
        <f>IF($O363&gt;=FI$1,$S363,0)</f>
        <v>997.59400000000005</v>
      </c>
      <c r="FJ363" s="27">
        <f>IF($O363&gt;=FJ$1,$S363,0)</f>
        <v>997.59400000000005</v>
      </c>
      <c r="FK363" s="27">
        <f>IF($O363&gt;=FK$1,$S363,0)</f>
        <v>997.59400000000005</v>
      </c>
      <c r="FL363" s="27">
        <f>IF($O363&gt;=FL$1,$S363,0)</f>
        <v>997.59400000000005</v>
      </c>
      <c r="FM363" s="27">
        <f>IF($O363&gt;=FM$1,$S363,0)</f>
        <v>997.59400000000005</v>
      </c>
      <c r="FN363" s="27">
        <f>IF($O363&gt;=FN$1,$S363,0)</f>
        <v>997.59400000000005</v>
      </c>
      <c r="FO363" s="27">
        <f>IF($O363&gt;=FO$1,$S363,0)</f>
        <v>997.59400000000005</v>
      </c>
      <c r="FP363" s="27">
        <f>IF($O363&gt;=FP$1,$S363,0)</f>
        <v>997.59400000000005</v>
      </c>
      <c r="FQ363" s="27">
        <f>IF($O363&gt;=FQ$1,$S363,0)</f>
        <v>997.59400000000005</v>
      </c>
      <c r="FR363" s="27">
        <f>IF($O363&gt;=FR$1,$S363,0)</f>
        <v>997.59400000000005</v>
      </c>
      <c r="FS363" s="27">
        <f>IF($O363&gt;=FS$1,$S363,0)</f>
        <v>997.59400000000005</v>
      </c>
      <c r="FT363" s="27">
        <f>IF($O363&gt;=FT$1,$S363,0)</f>
        <v>997.59400000000005</v>
      </c>
      <c r="FU363" s="27">
        <f>IF($O363&gt;=FU$1,$S363,0)</f>
        <v>997.59400000000005</v>
      </c>
      <c r="FV363" s="27">
        <f>IF($O363&gt;=FV$1,$S363,0)</f>
        <v>997.59400000000005</v>
      </c>
      <c r="FW363" s="27">
        <f>IF($O363&gt;=FW$1,$S363,0)</f>
        <v>997.59400000000005</v>
      </c>
      <c r="FX363" s="27">
        <f>IF($O363&gt;=FX$1,$S363,0)</f>
        <v>997.59400000000005</v>
      </c>
      <c r="FY363" s="27">
        <f>IF($O363&gt;=FY$1,$S363,0)</f>
        <v>997.59400000000005</v>
      </c>
      <c r="FZ363" s="27">
        <f>IF($O363&gt;=FZ$1,$S363,0)</f>
        <v>997.59400000000005</v>
      </c>
      <c r="GA363" s="27">
        <f>IF($O363&gt;=GA$1,$S363,0)</f>
        <v>997.59400000000005</v>
      </c>
      <c r="GB363" s="27">
        <f>IF($O363&gt;=GB$1,$S363,0)</f>
        <v>997.59400000000005</v>
      </c>
      <c r="GC363" s="27">
        <f>IF($O363&gt;=GC$1,$S363,0)</f>
        <v>997.59400000000005</v>
      </c>
      <c r="GD363" s="27">
        <f>IF($O363&gt;=GD$1,$S363,0)</f>
        <v>997.59400000000005</v>
      </c>
      <c r="GE363" s="27">
        <f>IF($O363&gt;=GE$1,$S363,0)</f>
        <v>997.59400000000005</v>
      </c>
      <c r="GF363" s="27">
        <f>IF($O363&gt;=GF$1,$S363,0)</f>
        <v>997.59400000000005</v>
      </c>
      <c r="GG363" s="27">
        <f>IF($O363&gt;=GG$1,$S363,0)</f>
        <v>997.59400000000005</v>
      </c>
      <c r="GH363" s="27">
        <f>IF($O363&gt;=GH$1,$S363,0)</f>
        <v>997.59400000000005</v>
      </c>
      <c r="GI363" s="27">
        <f>IF($O363&gt;=GI$1,$S363,0)</f>
        <v>997.59400000000005</v>
      </c>
      <c r="GJ363" s="27">
        <f>IF($O363&gt;=GJ$1,$S363,0)</f>
        <v>997.59400000000005</v>
      </c>
      <c r="GK363" s="27">
        <f>IF($O363&gt;=GK$1,$S363,0)</f>
        <v>997.59400000000005</v>
      </c>
      <c r="GL363" s="27">
        <f>IF($O363&gt;=GL$1,$S363,0)</f>
        <v>997.59400000000005</v>
      </c>
      <c r="GM363" s="27">
        <f>IF($O363&gt;=GM$1,$S363,0)</f>
        <v>997.59400000000005</v>
      </c>
      <c r="GN363" s="27">
        <f>IF($O363&gt;=GN$1,$S363,0)</f>
        <v>997.59400000000005</v>
      </c>
      <c r="GO363" s="27">
        <f>IF($O363&gt;=GO$1,$S363,0)</f>
        <v>997.59400000000005</v>
      </c>
      <c r="GP363" s="27">
        <f>IF($O363&gt;=GP$1,$S363,0)</f>
        <v>997.59400000000005</v>
      </c>
      <c r="GQ363" s="27">
        <f>IF($O363&gt;=GQ$1,$S363,0)</f>
        <v>997.59400000000005</v>
      </c>
      <c r="GR363" s="27">
        <f>IF($O363&gt;=GR$1,$S363,0)</f>
        <v>997.59400000000005</v>
      </c>
      <c r="GS363" s="27">
        <f>IF($O363&gt;=GS$1,$S363,0)</f>
        <v>997.59400000000005</v>
      </c>
      <c r="GT363" s="27">
        <f>IF($O363&gt;=GT$1,$S363,0)</f>
        <v>997.59400000000005</v>
      </c>
      <c r="GU363" s="27">
        <f>IF($O363&gt;=GU$1,$S363,0)</f>
        <v>997.59400000000005</v>
      </c>
      <c r="GV363" s="27">
        <f>IF($O363&gt;=GV$1,$S363,0)</f>
        <v>997.59400000000005</v>
      </c>
      <c r="GW363" s="27">
        <f>IF($O363&gt;=GW$1,$S363,0)</f>
        <v>997.59400000000005</v>
      </c>
      <c r="GX363" s="27">
        <f>IF($O363&gt;=GX$1,$S363,0)</f>
        <v>997.59400000000005</v>
      </c>
      <c r="GY363" s="27">
        <f>IF($O363&gt;=GY$1,$S363,0)</f>
        <v>997.59400000000005</v>
      </c>
      <c r="GZ363" s="27">
        <f>IF($O363&gt;=GZ$1,$S363,0)</f>
        <v>997.59400000000005</v>
      </c>
      <c r="HA363" s="27">
        <f>IF($O363&gt;=HA$1,$S363,0)</f>
        <v>997.59400000000005</v>
      </c>
      <c r="HB363" s="27">
        <f>IF($O363&gt;=HB$1,$S363,0)</f>
        <v>997.59400000000005</v>
      </c>
      <c r="HC363" s="27">
        <f>IF($O363&gt;=HC$1,$S363,0)</f>
        <v>997.59400000000005</v>
      </c>
    </row>
    <row r="364" spans="1:211">
      <c r="A364" s="3">
        <v>48569</v>
      </c>
      <c r="B364" s="3" t="s">
        <v>282</v>
      </c>
      <c r="C364" s="3" t="s">
        <v>107</v>
      </c>
      <c r="D364" s="3">
        <v>58</v>
      </c>
      <c r="E364" s="4">
        <v>33822</v>
      </c>
      <c r="F364" s="5">
        <v>25.887671232876713</v>
      </c>
      <c r="G364" s="3" t="s">
        <v>99</v>
      </c>
      <c r="H364" s="4">
        <v>21940</v>
      </c>
      <c r="I364" s="9" t="s">
        <v>826</v>
      </c>
      <c r="J364" s="5">
        <v>3382.32</v>
      </c>
      <c r="K364" s="31">
        <v>338</v>
      </c>
      <c r="L364" s="32">
        <v>26</v>
      </c>
      <c r="M364" s="33">
        <f>VLOOKUP(L364,FIND,3,TRUE)</f>
        <v>1.5</v>
      </c>
      <c r="N364" s="32">
        <f>IF(L364&gt;30,180,VLOOKUP(L364,TEMPO,2,FALSE))</f>
        <v>156</v>
      </c>
      <c r="O364" s="32">
        <f>IF(R364&gt;0,4,N364)</f>
        <v>156</v>
      </c>
      <c r="P364" s="96">
        <f>J364*M364*L364</f>
        <v>131910.48000000001</v>
      </c>
      <c r="Q364" s="96">
        <f>10934.45*2</f>
        <v>21868.9</v>
      </c>
      <c r="R364" s="96">
        <f>IF(P364&lt;=Q364,P364/4,0)</f>
        <v>0</v>
      </c>
      <c r="S364" s="5">
        <f>IF(P364&gt;=Q364,P364/N364,0)</f>
        <v>845.58</v>
      </c>
      <c r="T364" s="3"/>
      <c r="U364" s="3">
        <f>IF(T364="",1,0)</f>
        <v>1</v>
      </c>
      <c r="V364" s="3">
        <v>635</v>
      </c>
      <c r="W364" s="5">
        <v>0</v>
      </c>
      <c r="X364" s="5">
        <v>245.73</v>
      </c>
      <c r="Y364" s="5">
        <f>X364*W364</f>
        <v>0</v>
      </c>
      <c r="Z364" s="5">
        <v>400</v>
      </c>
      <c r="AA364" s="5">
        <f>S364+Y364+Z364</f>
        <v>1245.58</v>
      </c>
      <c r="AB364" s="39">
        <f>(J364/12+J364/12*1.3333333333+450/12+J364/30*6/12+J364)*1.3+Y364+Z364+153.9</f>
        <v>5927.9249333211192</v>
      </c>
      <c r="AC364" s="39" t="s">
        <v>107</v>
      </c>
      <c r="AD364" s="39">
        <f>J364*1.3+400+153.9</f>
        <v>4950.9160000000002</v>
      </c>
      <c r="AE364" s="39">
        <f>SUMIFS('CUSTO MENSAL FUNC NOVO'!H:H,'CUSTO MENSAL FUNC NOVO'!A:A,'VALORES MENSAIS'!AC364)</f>
        <v>3348.9422500000001</v>
      </c>
      <c r="AF364" s="27">
        <f>IF($R364&gt;0,$R364,$S364)+$Y364+$Z364</f>
        <v>1245.58</v>
      </c>
      <c r="AG364" s="27">
        <f>IF($R364&gt;0,$R364,$S364)+$Y364+$Z364</f>
        <v>1245.58</v>
      </c>
      <c r="AH364" s="27">
        <f>IF($R364&gt;0,$R364,$S364)+$Y364+$Z364</f>
        <v>1245.58</v>
      </c>
      <c r="AI364" s="27">
        <f>IF($R364&gt;0,$R364,$S364)+$Y364+$Z364</f>
        <v>1245.58</v>
      </c>
      <c r="AJ364" s="27">
        <f>IF($O364&gt;=AJ$1,$S364+$Y364+$Z364,$Y364+$Z364)</f>
        <v>1245.58</v>
      </c>
      <c r="AK364" s="27">
        <f>IF($O364&gt;=AK$1,$S364+$Y364+$Z364,$Y364+$Z364)</f>
        <v>1245.58</v>
      </c>
      <c r="AL364" s="27">
        <f>IF($O364&gt;=AL$1,$S364+$Y364+$Z364,$Y364+$Z364)</f>
        <v>1245.58</v>
      </c>
      <c r="AM364" s="27">
        <f>IF($O364&gt;=AM$1,$S364+$Y364+$Z364,$Y364+$Z364)</f>
        <v>1245.58</v>
      </c>
      <c r="AN364" s="27">
        <f>IF($O364&gt;=AN$1,$S364+$Y364+$Z364,$Y364+$Z364)</f>
        <v>1245.58</v>
      </c>
      <c r="AO364" s="27">
        <f>IF($O364&gt;=AO$1,$S364+$Y364+$Z364,$Y364+$Z364)</f>
        <v>1245.58</v>
      </c>
      <c r="AP364" s="27">
        <f>IF($O364&gt;=AP$1,$S364+$Y364+$Z364,$Y364+$Z364)</f>
        <v>1245.58</v>
      </c>
      <c r="AQ364" s="27">
        <f>IF($O364&gt;=AQ$1,$S364+$Y364+$Z364,$Y364+$Z364)</f>
        <v>1245.58</v>
      </c>
      <c r="AR364" s="27">
        <f>IF($O364&gt;=AR$1,$S364+$Y364+$Z364,$Y364+$Z364)</f>
        <v>1245.58</v>
      </c>
      <c r="AS364" s="27">
        <f>IF($O364&gt;=AS$1,$S364+$Y364+$Z364,$Y364+$Z364)</f>
        <v>1245.58</v>
      </c>
      <c r="AT364" s="27">
        <f>IF($O364&gt;=AT$1,$S364+$Y364+$Z364,$Y364+$Z364)</f>
        <v>1245.58</v>
      </c>
      <c r="AU364" s="27">
        <f>IF($O364&gt;=AU$1,$S364+$Y364+$Z364,$Y364+$Z364)</f>
        <v>1245.58</v>
      </c>
      <c r="AV364" s="27">
        <f>IF($O364&gt;=AV$1,$S364+$Y364+$Z364,$Y364+$Z364)</f>
        <v>1245.58</v>
      </c>
      <c r="AW364" s="27">
        <f>IF($O364&gt;=AW$1,$S364+$Y364+$Z364,$Y364+$Z364)</f>
        <v>1245.58</v>
      </c>
      <c r="AX364" s="27">
        <f>IF($O364&gt;=AX$1,$S364+$Y364+$Z364,$Y364+$Z364)</f>
        <v>1245.58</v>
      </c>
      <c r="AY364" s="27">
        <f>IF($O364&gt;=AY$1,$S364+$Y364+$Z364,$Y364+$Z364)</f>
        <v>1245.58</v>
      </c>
      <c r="AZ364" s="27">
        <f>IF($O364&gt;=AZ$1,$S364+$Y364+$Z364,$Y364+$Z364)</f>
        <v>1245.58</v>
      </c>
      <c r="BA364" s="27">
        <f>IF($O364&gt;=BA$1,$S364+$Y364+$Z364,$Y364+$Z364)</f>
        <v>1245.58</v>
      </c>
      <c r="BB364" s="27">
        <f>IF($O364&gt;=BB$1,$S364+$Y364+$Z364,$Y364+$Z364)</f>
        <v>1245.58</v>
      </c>
      <c r="BC364" s="27">
        <f>IF($O364&gt;=BC$1,$S364+$Y364+$Z364,$Y364+$Z364)</f>
        <v>1245.58</v>
      </c>
      <c r="BD364" s="27">
        <f>IF($O364&gt;=BD$1,$S364+$Y364+$Z364,$Y364+$Z364)</f>
        <v>1245.58</v>
      </c>
      <c r="BE364" s="27">
        <f>IF($O364&gt;=BE$1,$S364+$Y364+$Z364,$Y364+$Z364)</f>
        <v>1245.58</v>
      </c>
      <c r="BF364" s="27">
        <f>IF($O364&gt;=BF$1,$S364+$Y364+$Z364,$Y364+$Z364)</f>
        <v>1245.58</v>
      </c>
      <c r="BG364" s="27">
        <f>IF($O364&gt;=BG$1,$S364+$Y364+$Z364,$Y364+$Z364)</f>
        <v>1245.58</v>
      </c>
      <c r="BH364" s="27">
        <f>IF($O364&gt;=BH$1,$S364+$Y364+$Z364,$Y364+$Z364)</f>
        <v>1245.58</v>
      </c>
      <c r="BI364" s="27">
        <f>IF($O364&gt;=BI$1,$S364+$Y364+$Z364,$Y364+$Z364)</f>
        <v>1245.58</v>
      </c>
      <c r="BJ364" s="27">
        <f>IF($O364&gt;=BJ$1,$S364+$Y364+$Z364,$Y364+$Z364)</f>
        <v>1245.58</v>
      </c>
      <c r="BK364" s="27">
        <f>IF($O364&gt;=BK$1,$S364+$Y364+$Z364,$Y364+$Z364)</f>
        <v>1245.58</v>
      </c>
      <c r="BL364" s="27">
        <f>IF($O364&gt;=BL$1,$S364+$Y364+$Z364,$Y364+$Z364)</f>
        <v>1245.58</v>
      </c>
      <c r="BM364" s="27">
        <f>IF($O364&gt;=BM$1,$S364+$Y364+$Z364,$Y364+$Z364)</f>
        <v>1245.58</v>
      </c>
      <c r="BN364" s="27">
        <f>IF($O364&gt;=BN$1,$S364+$Y364+$Z364,$Y364+$Z364)</f>
        <v>1245.58</v>
      </c>
      <c r="BO364" s="27">
        <f>IF($O364&gt;=BO$1,$S364+$Y364+$Z364,$Y364+$Z364)</f>
        <v>1245.58</v>
      </c>
      <c r="BP364" s="27">
        <f>IF($O364&gt;=BP$1,$S364+$Y364+$Z364,$Y364+$Z364)</f>
        <v>1245.58</v>
      </c>
      <c r="BQ364" s="27">
        <f>IF($O364&gt;=BQ$1,$S364+$Y364+$Z364,$Y364+$Z364)</f>
        <v>1245.58</v>
      </c>
      <c r="BR364" s="27">
        <f>IF($O364&gt;=BR$1,$S364+$Y364+$Z364,$Y364+$Z364)</f>
        <v>1245.58</v>
      </c>
      <c r="BS364" s="27">
        <f>IF($O364&gt;=BS$1,$S364+$Y364+$Z364,$Y364+$Z364)</f>
        <v>1245.58</v>
      </c>
      <c r="BT364" s="27">
        <f>IF($O364&gt;=BT$1,$S364+$Y364+$Z364,$Y364+$Z364)</f>
        <v>1245.58</v>
      </c>
      <c r="BU364" s="27">
        <f>IF($O364&gt;=BU$1,$S364+$Y364+$Z364,$Y364+$Z364)</f>
        <v>1245.58</v>
      </c>
      <c r="BV364" s="27">
        <f>IF($O364&gt;=BV$1,$S364+$Y364+$Z364,$Y364+$Z364)</f>
        <v>1245.58</v>
      </c>
      <c r="BW364" s="27">
        <f>IF($O364&gt;=BW$1,$S364+$Y364+$Z364,$Y364+$Z364)</f>
        <v>1245.58</v>
      </c>
      <c r="BX364" s="27">
        <f>IF($O364&gt;=BX$1,$S364+$Y364+$Z364,$Y364+$Z364)</f>
        <v>1245.58</v>
      </c>
      <c r="BY364" s="27">
        <f>IF($O364&gt;=BY$1,$S364+$Y364+$Z364,$Y364+$Z364)</f>
        <v>1245.58</v>
      </c>
      <c r="BZ364" s="27">
        <f>IF($O364&gt;=BZ$1,$S364+$Y364+$Z364,$Y364+$Z364)</f>
        <v>1245.58</v>
      </c>
      <c r="CA364" s="27">
        <f>IF($O364&gt;=CA$1,$S364+$Y364+$Z364,$Y364+$Z364)</f>
        <v>1245.58</v>
      </c>
      <c r="CB364" s="27">
        <f>IF($O364&gt;=CB$1,$S364+$Y364+$Z364,$Y364+$Z364)</f>
        <v>1245.58</v>
      </c>
      <c r="CC364" s="27">
        <f>IF($O364&gt;=CC$1,$S364+$Y364+$Z364,$Y364+$Z364)</f>
        <v>1245.58</v>
      </c>
      <c r="CD364" s="27">
        <f>IF($O364&gt;=CD$1,$S364+$Y364+$Z364,$Y364+$Z364)</f>
        <v>1245.58</v>
      </c>
      <c r="CE364" s="27">
        <f>IF($O364&gt;=CE$1,$S364+$Y364+$Z364,$Y364+$Z364)</f>
        <v>1245.58</v>
      </c>
      <c r="CF364" s="27">
        <f>IF($O364&gt;=CF$1,$S364+$Y364+$Z364,$Y364+$Z364)</f>
        <v>1245.58</v>
      </c>
      <c r="CG364" s="27">
        <f>IF($O364&gt;=CG$1,$S364+$Y364+$Z364,$Y364+$Z364)</f>
        <v>1245.58</v>
      </c>
      <c r="CH364" s="27">
        <f>IF($O364&gt;=CH$1,$S364+$Y364+$Z364,$Y364+$Z364)</f>
        <v>1245.58</v>
      </c>
      <c r="CI364" s="27">
        <f>IF($O364&gt;=CI$1,$S364+$Y364+$Z364,$Y364+$Z364)</f>
        <v>1245.58</v>
      </c>
      <c r="CJ364" s="27">
        <f>IF($O364&gt;=CJ$1,$S364+$Y364+$Z364,$Y364+$Z364)</f>
        <v>1245.58</v>
      </c>
      <c r="CK364" s="27">
        <f>IF($O364&gt;=CK$1,$S364+$Y364+$Z364,$Y364+$Z364)</f>
        <v>1245.58</v>
      </c>
      <c r="CL364" s="27">
        <f>IF($O364&gt;=CL$1,$S364+$Y364+$Z364,$Y364+$Z364)</f>
        <v>1245.58</v>
      </c>
      <c r="CM364" s="27">
        <f>IF($O364&gt;=CM$1,$S364+$Y364+$Z364,$Y364+$Z364)</f>
        <v>1245.58</v>
      </c>
      <c r="CN364" s="27">
        <f>IF($O364&gt;=CN$1,$S364+$Y364,$Y364)</f>
        <v>845.58</v>
      </c>
      <c r="CO364" s="27">
        <f>IF($O364&gt;=CO$1,$S364+$Y364,$Y364)</f>
        <v>845.58</v>
      </c>
      <c r="CP364" s="27">
        <f>IF($O364&gt;=CP$1,$S364+$Y364,$Y364)</f>
        <v>845.58</v>
      </c>
      <c r="CQ364" s="27">
        <f>IF($O364&gt;=CQ$1,$S364+$Y364,$Y364)</f>
        <v>845.58</v>
      </c>
      <c r="CR364" s="27">
        <f>IF($O364&gt;=CR$1,$S364+$Y364,$Y364)</f>
        <v>845.58</v>
      </c>
      <c r="CS364" s="27">
        <f>IF($O364&gt;=CS$1,$S364+$Y364,$Y364)</f>
        <v>845.58</v>
      </c>
      <c r="CT364" s="27">
        <f>IF($O364&gt;=CT$1,$S364+$Y364,$Y364)</f>
        <v>845.58</v>
      </c>
      <c r="CU364" s="27">
        <f>IF($O364&gt;=CU$1,$S364+$Y364,$Y364)</f>
        <v>845.58</v>
      </c>
      <c r="CV364" s="27">
        <f>IF($O364&gt;=CV$1,$S364+$Y364,$Y364)</f>
        <v>845.58</v>
      </c>
      <c r="CW364" s="27">
        <f>IF($O364&gt;=CW$1,$S364+$Y364,$Y364)</f>
        <v>845.58</v>
      </c>
      <c r="CX364" s="27">
        <f>IF($O364&gt;=CX$1,$S364+$Y364,$Y364)</f>
        <v>845.58</v>
      </c>
      <c r="CY364" s="27">
        <f>IF($O364&gt;=CY$1,$S364+$Y364,$Y364)</f>
        <v>845.58</v>
      </c>
      <c r="CZ364" s="27">
        <f>IF($O364&gt;=CZ$1,$S364+$Y364,$Y364)</f>
        <v>845.58</v>
      </c>
      <c r="DA364" s="27">
        <f>IF($O364&gt;=DA$1,$S364+$Y364,$Y364)</f>
        <v>845.58</v>
      </c>
      <c r="DB364" s="27">
        <f>IF($O364&gt;=DB$1,$S364+$Y364,$Y364)</f>
        <v>845.58</v>
      </c>
      <c r="DC364" s="27">
        <f>IF($O364&gt;=DC$1,$S364+$Y364,$Y364)</f>
        <v>845.58</v>
      </c>
      <c r="DD364" s="27">
        <f>IF($O364&gt;=DD$1,$S364+$Y364,$Y364)</f>
        <v>845.58</v>
      </c>
      <c r="DE364" s="27">
        <f>IF($O364&gt;=DE$1,$S364+$Y364,$Y364)</f>
        <v>845.58</v>
      </c>
      <c r="DF364" s="27">
        <f>IF($O364&gt;=DF$1,$S364+$Y364,$Y364)</f>
        <v>845.58</v>
      </c>
      <c r="DG364" s="27">
        <f>IF($O364&gt;=DG$1,$S364+$Y364,$Y364)</f>
        <v>845.58</v>
      </c>
      <c r="DH364" s="27">
        <f>IF($O364&gt;=DH$1,$S364+$Y364,$Y364)</f>
        <v>845.58</v>
      </c>
      <c r="DI364" s="27">
        <f>IF($O364&gt;=DI$1,$S364+$Y364,$Y364)</f>
        <v>845.58</v>
      </c>
      <c r="DJ364" s="27">
        <f>IF($O364&gt;=DJ$1,$S364+$Y364,$Y364)</f>
        <v>845.58</v>
      </c>
      <c r="DK364" s="27">
        <f>IF($O364&gt;=DK$1,$S364+$Y364,$Y364)</f>
        <v>845.58</v>
      </c>
      <c r="DL364" s="27">
        <f>IF($O364&gt;=DL$1,$S364+$Y364,$Y364)</f>
        <v>845.58</v>
      </c>
      <c r="DM364" s="27">
        <f>IF($O364&gt;=DM$1,$S364+$Y364,$Y364)</f>
        <v>845.58</v>
      </c>
      <c r="DN364" s="27">
        <f>IF($O364&gt;=DN$1,$S364+$Y364,$Y364)</f>
        <v>845.58</v>
      </c>
      <c r="DO364" s="27">
        <f>IF($O364&gt;=DO$1,$S364+$Y364,$Y364)</f>
        <v>845.58</v>
      </c>
      <c r="DP364" s="27">
        <f>IF($O364&gt;=DP$1,$S364+$Y364,$Y364)</f>
        <v>845.58</v>
      </c>
      <c r="DQ364" s="27">
        <f>IF($O364&gt;=DQ$1,$S364+$Y364,$Y364)</f>
        <v>845.58</v>
      </c>
      <c r="DR364" s="27">
        <f>IF($O364&gt;=DR$1,$S364+$Y364,$Y364)</f>
        <v>845.58</v>
      </c>
      <c r="DS364" s="27">
        <f>IF($O364&gt;=DS$1,$S364+$Y364,$Y364)</f>
        <v>845.58</v>
      </c>
      <c r="DT364" s="27">
        <f>IF($O364&gt;=DT$1,$S364+$Y364,$Y364)</f>
        <v>845.58</v>
      </c>
      <c r="DU364" s="27">
        <f>IF($O364&gt;=DU$1,$S364+$Y364,$Y364)</f>
        <v>845.58</v>
      </c>
      <c r="DV364" s="27">
        <f>IF($O364&gt;=DV$1,$S364+$Y364,$Y364)</f>
        <v>845.58</v>
      </c>
      <c r="DW364" s="27">
        <f>IF($O364&gt;=DW$1,$S364+$Y364,$Y364)</f>
        <v>845.58</v>
      </c>
      <c r="DX364" s="27">
        <f>IF($O364&gt;=DX$1,$S364+$Y364,$Y364)</f>
        <v>845.58</v>
      </c>
      <c r="DY364" s="27">
        <f>IF($O364&gt;=DY$1,$S364+$Y364,$Y364)</f>
        <v>845.58</v>
      </c>
      <c r="DZ364" s="27">
        <f>IF($O364&gt;=DZ$1,$S364+$Y364,$Y364)</f>
        <v>845.58</v>
      </c>
      <c r="EA364" s="27">
        <f>IF($O364&gt;=EA$1,$S364+$Y364,$Y364)</f>
        <v>845.58</v>
      </c>
      <c r="EB364" s="27">
        <f>IF($O364&gt;=EB$1,$S364+$Y364,$Y364)</f>
        <v>845.58</v>
      </c>
      <c r="EC364" s="27">
        <f>IF($O364&gt;=EC$1,$S364+$Y364,$Y364)</f>
        <v>845.58</v>
      </c>
      <c r="ED364" s="27">
        <f>IF($O364&gt;=ED$1,$S364+$Y364,$Y364)</f>
        <v>845.58</v>
      </c>
      <c r="EE364" s="27">
        <f>IF($O364&gt;=EE$1,$S364+$Y364,$Y364)</f>
        <v>845.58</v>
      </c>
      <c r="EF364" s="27">
        <f>IF($O364&gt;=EF$1,$S364+$Y364,$Y364)</f>
        <v>845.58</v>
      </c>
      <c r="EG364" s="27">
        <f>IF($O364&gt;=EG$1,$S364+$Y364,$Y364)</f>
        <v>845.58</v>
      </c>
      <c r="EH364" s="27">
        <f>IF($O364&gt;=EH$1,$S364+$Y364,$Y364)</f>
        <v>845.58</v>
      </c>
      <c r="EI364" s="27">
        <f>IF($O364&gt;=EI$1,$S364+$Y364,$Y364)</f>
        <v>845.58</v>
      </c>
      <c r="EJ364" s="27">
        <f>IF($O364&gt;=EJ$1,$S364+$Y364,$Y364)</f>
        <v>845.58</v>
      </c>
      <c r="EK364" s="27">
        <f>IF($O364&gt;=EK$1,$S364+$Y364,$Y364)</f>
        <v>845.58</v>
      </c>
      <c r="EL364" s="27">
        <f>IF($O364&gt;=EL$1,$S364+$Y364,$Y364)</f>
        <v>845.58</v>
      </c>
      <c r="EM364" s="27">
        <f>IF($O364&gt;=EM$1,$S364+$Y364,$Y364)</f>
        <v>845.58</v>
      </c>
      <c r="EN364" s="27">
        <f>IF($O364&gt;=EN$1,$S364+$Y364,$Y364)</f>
        <v>845.58</v>
      </c>
      <c r="EO364" s="27">
        <f>IF($O364&gt;=EO$1,$S364+$Y364,$Y364)</f>
        <v>845.58</v>
      </c>
      <c r="EP364" s="27">
        <f>IF($O364&gt;=EP$1,$S364+$Y364,$Y364)</f>
        <v>845.58</v>
      </c>
      <c r="EQ364" s="27">
        <f>IF($O364&gt;=EQ$1,$S364+$Y364,$Y364)</f>
        <v>845.58</v>
      </c>
      <c r="ER364" s="27">
        <f>IF($O364&gt;=ER$1,$S364+$Y364,$Y364)</f>
        <v>845.58</v>
      </c>
      <c r="ES364" s="27">
        <f>IF($O364&gt;=ES$1,$S364+$Y364,$Y364)</f>
        <v>845.58</v>
      </c>
      <c r="ET364" s="27">
        <f>IF($O364&gt;=ET$1,$S364+$Y364,$Y364)</f>
        <v>845.58</v>
      </c>
      <c r="EU364" s="27">
        <f>IF($O364&gt;=EU$1,$S364+$Y364,$Y364)</f>
        <v>845.58</v>
      </c>
      <c r="EV364" s="27">
        <f>IF($O364&gt;=EV$1,$S364,0)</f>
        <v>845.58</v>
      </c>
      <c r="EW364" s="27">
        <f>IF($O364&gt;=EW$1,$S364,0)</f>
        <v>845.58</v>
      </c>
      <c r="EX364" s="27">
        <f>IF($O364&gt;=EX$1,$S364,0)</f>
        <v>845.58</v>
      </c>
      <c r="EY364" s="27">
        <f>IF($O364&gt;=EY$1,$S364,0)</f>
        <v>845.58</v>
      </c>
      <c r="EZ364" s="27">
        <f>IF($O364&gt;=EZ$1,$S364,0)</f>
        <v>845.58</v>
      </c>
      <c r="FA364" s="27">
        <f>IF($O364&gt;=FA$1,$S364,0)</f>
        <v>845.58</v>
      </c>
      <c r="FB364" s="27">
        <f>IF($O364&gt;=FB$1,$S364,0)</f>
        <v>845.58</v>
      </c>
      <c r="FC364" s="27">
        <f>IF($O364&gt;=FC$1,$S364,0)</f>
        <v>845.58</v>
      </c>
      <c r="FD364" s="27">
        <f>IF($O364&gt;=FD$1,$S364,0)</f>
        <v>845.58</v>
      </c>
      <c r="FE364" s="27">
        <f>IF($O364&gt;=FE$1,$S364,0)</f>
        <v>845.58</v>
      </c>
      <c r="FF364" s="27">
        <f>IF($O364&gt;=FF$1,$S364,0)</f>
        <v>845.58</v>
      </c>
      <c r="FG364" s="27">
        <f>IF($O364&gt;=FG$1,$S364,0)</f>
        <v>845.58</v>
      </c>
      <c r="FH364" s="27">
        <f>IF($O364&gt;=FH$1,$S364,0)</f>
        <v>845.58</v>
      </c>
      <c r="FI364" s="27">
        <f>IF($O364&gt;=FI$1,$S364,0)</f>
        <v>845.58</v>
      </c>
      <c r="FJ364" s="27">
        <f>IF($O364&gt;=FJ$1,$S364,0)</f>
        <v>845.58</v>
      </c>
      <c r="FK364" s="27">
        <f>IF($O364&gt;=FK$1,$S364,0)</f>
        <v>845.58</v>
      </c>
      <c r="FL364" s="27">
        <f>IF($O364&gt;=FL$1,$S364,0)</f>
        <v>845.58</v>
      </c>
      <c r="FM364" s="27">
        <f>IF($O364&gt;=FM$1,$S364,0)</f>
        <v>845.58</v>
      </c>
      <c r="FN364" s="27">
        <f>IF($O364&gt;=FN$1,$S364,0)</f>
        <v>845.58</v>
      </c>
      <c r="FO364" s="27">
        <f>IF($O364&gt;=FO$1,$S364,0)</f>
        <v>845.58</v>
      </c>
      <c r="FP364" s="27">
        <f>IF($O364&gt;=FP$1,$S364,0)</f>
        <v>845.58</v>
      </c>
      <c r="FQ364" s="27">
        <f>IF($O364&gt;=FQ$1,$S364,0)</f>
        <v>845.58</v>
      </c>
      <c r="FR364" s="27">
        <f>IF($O364&gt;=FR$1,$S364,0)</f>
        <v>845.58</v>
      </c>
      <c r="FS364" s="27">
        <f>IF($O364&gt;=FS$1,$S364,0)</f>
        <v>845.58</v>
      </c>
      <c r="FT364" s="27">
        <f>IF($O364&gt;=FT$1,$S364,0)</f>
        <v>845.58</v>
      </c>
      <c r="FU364" s="27">
        <f>IF($O364&gt;=FU$1,$S364,0)</f>
        <v>845.58</v>
      </c>
      <c r="FV364" s="27">
        <f>IF($O364&gt;=FV$1,$S364,0)</f>
        <v>845.58</v>
      </c>
      <c r="FW364" s="27">
        <f>IF($O364&gt;=FW$1,$S364,0)</f>
        <v>845.58</v>
      </c>
      <c r="FX364" s="27">
        <f>IF($O364&gt;=FX$1,$S364,0)</f>
        <v>845.58</v>
      </c>
      <c r="FY364" s="27">
        <f>IF($O364&gt;=FY$1,$S364,0)</f>
        <v>845.58</v>
      </c>
      <c r="FZ364" s="27">
        <f>IF($O364&gt;=FZ$1,$S364,0)</f>
        <v>845.58</v>
      </c>
      <c r="GA364" s="27">
        <f>IF($O364&gt;=GA$1,$S364,0)</f>
        <v>845.58</v>
      </c>
      <c r="GB364" s="27">
        <f>IF($O364&gt;=GB$1,$S364,0)</f>
        <v>845.58</v>
      </c>
      <c r="GC364" s="27">
        <f>IF($O364&gt;=GC$1,$S364,0)</f>
        <v>845.58</v>
      </c>
      <c r="GD364" s="27">
        <f>IF($O364&gt;=GD$1,$S364,0)</f>
        <v>845.58</v>
      </c>
      <c r="GE364" s="27">
        <f>IF($O364&gt;=GE$1,$S364,0)</f>
        <v>845.58</v>
      </c>
      <c r="GF364" s="27">
        <f>IF($O364&gt;=GF$1,$S364,0)</f>
        <v>0</v>
      </c>
      <c r="GG364" s="27">
        <f>IF($O364&gt;=GG$1,$S364,0)</f>
        <v>0</v>
      </c>
      <c r="GH364" s="27">
        <f>IF($O364&gt;=GH$1,$S364,0)</f>
        <v>0</v>
      </c>
      <c r="GI364" s="27">
        <f>IF($O364&gt;=GI$1,$S364,0)</f>
        <v>0</v>
      </c>
      <c r="GJ364" s="27">
        <f>IF($O364&gt;=GJ$1,$S364,0)</f>
        <v>0</v>
      </c>
      <c r="GK364" s="27">
        <f>IF($O364&gt;=GK$1,$S364,0)</f>
        <v>0</v>
      </c>
      <c r="GL364" s="27">
        <f>IF($O364&gt;=GL$1,$S364,0)</f>
        <v>0</v>
      </c>
      <c r="GM364" s="27">
        <f>IF($O364&gt;=GM$1,$S364,0)</f>
        <v>0</v>
      </c>
      <c r="GN364" s="27">
        <f>IF($O364&gt;=GN$1,$S364,0)</f>
        <v>0</v>
      </c>
      <c r="GO364" s="27">
        <f>IF($O364&gt;=GO$1,$S364,0)</f>
        <v>0</v>
      </c>
      <c r="GP364" s="27">
        <f>IF($O364&gt;=GP$1,$S364,0)</f>
        <v>0</v>
      </c>
      <c r="GQ364" s="27">
        <f>IF($O364&gt;=GQ$1,$S364,0)</f>
        <v>0</v>
      </c>
      <c r="GR364" s="27">
        <f>IF($O364&gt;=GR$1,$S364,0)</f>
        <v>0</v>
      </c>
      <c r="GS364" s="27">
        <f>IF($O364&gt;=GS$1,$S364,0)</f>
        <v>0</v>
      </c>
      <c r="GT364" s="27">
        <f>IF($O364&gt;=GT$1,$S364,0)</f>
        <v>0</v>
      </c>
      <c r="GU364" s="27">
        <f>IF($O364&gt;=GU$1,$S364,0)</f>
        <v>0</v>
      </c>
      <c r="GV364" s="27">
        <f>IF($O364&gt;=GV$1,$S364,0)</f>
        <v>0</v>
      </c>
      <c r="GW364" s="27">
        <f>IF($O364&gt;=GW$1,$S364,0)</f>
        <v>0</v>
      </c>
      <c r="GX364" s="27">
        <f>IF($O364&gt;=GX$1,$S364,0)</f>
        <v>0</v>
      </c>
      <c r="GY364" s="27">
        <f>IF($O364&gt;=GY$1,$S364,0)</f>
        <v>0</v>
      </c>
      <c r="GZ364" s="27">
        <f>IF($O364&gt;=GZ$1,$S364,0)</f>
        <v>0</v>
      </c>
      <c r="HA364" s="27">
        <f>IF($O364&gt;=HA$1,$S364,0)</f>
        <v>0</v>
      </c>
      <c r="HB364" s="27">
        <f>IF($O364&gt;=HB$1,$S364,0)</f>
        <v>0</v>
      </c>
      <c r="HC364" s="27">
        <f>IF($O364&gt;=HC$1,$S364,0)</f>
        <v>0</v>
      </c>
    </row>
    <row r="365" spans="1:211">
      <c r="A365" s="3">
        <v>40100</v>
      </c>
      <c r="B365" s="3" t="s">
        <v>317</v>
      </c>
      <c r="C365" s="3" t="s">
        <v>107</v>
      </c>
      <c r="D365" s="3">
        <v>50</v>
      </c>
      <c r="E365" s="4">
        <v>33014</v>
      </c>
      <c r="F365" s="5">
        <v>28.101369863013698</v>
      </c>
      <c r="G365" s="3" t="s">
        <v>99</v>
      </c>
      <c r="H365" s="4">
        <v>25048</v>
      </c>
      <c r="I365" s="9" t="s">
        <v>826</v>
      </c>
      <c r="J365" s="5">
        <v>2233.0700000000002</v>
      </c>
      <c r="K365" s="31">
        <v>338</v>
      </c>
      <c r="L365" s="32">
        <v>28</v>
      </c>
      <c r="M365" s="33">
        <f>VLOOKUP(L365,FIND,3,TRUE)</f>
        <v>1.5</v>
      </c>
      <c r="N365" s="32">
        <f>IF(L365&gt;30,180,VLOOKUP(L365,TEMPO,2,FALSE))</f>
        <v>168</v>
      </c>
      <c r="O365" s="32">
        <f>IF(R365&gt;0,4,N365)</f>
        <v>168</v>
      </c>
      <c r="P365" s="96">
        <f>J365*M365*L365</f>
        <v>93788.940000000017</v>
      </c>
      <c r="Q365" s="96">
        <f>10934.45*2</f>
        <v>21868.9</v>
      </c>
      <c r="R365" s="96">
        <f>IF(P365&lt;=Q365,P365/4,0)</f>
        <v>0</v>
      </c>
      <c r="S365" s="5">
        <f>IF(P365&gt;=Q365,P365/N365,0)</f>
        <v>558.26750000000015</v>
      </c>
      <c r="T365" s="3"/>
      <c r="U365" s="3">
        <f>IF(T365="",1,0)</f>
        <v>1</v>
      </c>
      <c r="V365" s="3">
        <v>634</v>
      </c>
      <c r="W365" s="5">
        <v>0</v>
      </c>
      <c r="X365" s="5">
        <v>203.3</v>
      </c>
      <c r="Y365" s="5">
        <f>X365*W365</f>
        <v>0</v>
      </c>
      <c r="Z365" s="5">
        <v>400</v>
      </c>
      <c r="AA365" s="5">
        <f>S365+Y365+Z365</f>
        <v>958.26750000000015</v>
      </c>
      <c r="AB365" s="39">
        <f>(J365/12+J365/12*1.3333333333+450/12+J365/30*6/12+J365)*1.3+Y365+Z365+153.9</f>
        <v>4118.4946555474917</v>
      </c>
      <c r="AC365" s="39" t="s">
        <v>107</v>
      </c>
      <c r="AD365" s="39">
        <f>J365*1.3+400+153.9</f>
        <v>3456.8910000000005</v>
      </c>
      <c r="AE365" s="39">
        <f>SUMIFS('CUSTO MENSAL FUNC NOVO'!H:H,'CUSTO MENSAL FUNC NOVO'!A:A,'VALORES MENSAIS'!AC365)</f>
        <v>3348.9422500000001</v>
      </c>
      <c r="AF365" s="27">
        <f>IF($R365&gt;0,$R365,$S365)+$Y365+$Z365</f>
        <v>958.26750000000015</v>
      </c>
      <c r="AG365" s="27">
        <f>IF($R365&gt;0,$R365,$S365)+$Y365+$Z365</f>
        <v>958.26750000000015</v>
      </c>
      <c r="AH365" s="27">
        <f>IF($R365&gt;0,$R365,$S365)+$Y365+$Z365</f>
        <v>958.26750000000015</v>
      </c>
      <c r="AI365" s="27">
        <f>IF($R365&gt;0,$R365,$S365)+$Y365+$Z365</f>
        <v>958.26750000000015</v>
      </c>
      <c r="AJ365" s="27">
        <f>IF($O365&gt;=AJ$1,$S365+$Y365+$Z365,$Y365+$Z365)</f>
        <v>958.26750000000015</v>
      </c>
      <c r="AK365" s="27">
        <f>IF($O365&gt;=AK$1,$S365+$Y365+$Z365,$Y365+$Z365)</f>
        <v>958.26750000000015</v>
      </c>
      <c r="AL365" s="27">
        <f>IF($O365&gt;=AL$1,$S365+$Y365+$Z365,$Y365+$Z365)</f>
        <v>958.26750000000015</v>
      </c>
      <c r="AM365" s="27">
        <f>IF($O365&gt;=AM$1,$S365+$Y365+$Z365,$Y365+$Z365)</f>
        <v>958.26750000000015</v>
      </c>
      <c r="AN365" s="27">
        <f>IF($O365&gt;=AN$1,$S365+$Y365+$Z365,$Y365+$Z365)</f>
        <v>958.26750000000015</v>
      </c>
      <c r="AO365" s="27">
        <f>IF($O365&gt;=AO$1,$S365+$Y365+$Z365,$Y365+$Z365)</f>
        <v>958.26750000000015</v>
      </c>
      <c r="AP365" s="27">
        <f>IF($O365&gt;=AP$1,$S365+$Y365+$Z365,$Y365+$Z365)</f>
        <v>958.26750000000015</v>
      </c>
      <c r="AQ365" s="27">
        <f>IF($O365&gt;=AQ$1,$S365+$Y365+$Z365,$Y365+$Z365)</f>
        <v>958.26750000000015</v>
      </c>
      <c r="AR365" s="27">
        <f>IF($O365&gt;=AR$1,$S365+$Y365+$Z365,$Y365+$Z365)</f>
        <v>958.26750000000015</v>
      </c>
      <c r="AS365" s="27">
        <f>IF($O365&gt;=AS$1,$S365+$Y365+$Z365,$Y365+$Z365)</f>
        <v>958.26750000000015</v>
      </c>
      <c r="AT365" s="27">
        <f>IF($O365&gt;=AT$1,$S365+$Y365+$Z365,$Y365+$Z365)</f>
        <v>958.26750000000015</v>
      </c>
      <c r="AU365" s="27">
        <f>IF($O365&gt;=AU$1,$S365+$Y365+$Z365,$Y365+$Z365)</f>
        <v>958.26750000000015</v>
      </c>
      <c r="AV365" s="27">
        <f>IF($O365&gt;=AV$1,$S365+$Y365+$Z365,$Y365+$Z365)</f>
        <v>958.26750000000015</v>
      </c>
      <c r="AW365" s="27">
        <f>IF($O365&gt;=AW$1,$S365+$Y365+$Z365,$Y365+$Z365)</f>
        <v>958.26750000000015</v>
      </c>
      <c r="AX365" s="27">
        <f>IF($O365&gt;=AX$1,$S365+$Y365+$Z365,$Y365+$Z365)</f>
        <v>958.26750000000015</v>
      </c>
      <c r="AY365" s="27">
        <f>IF($O365&gt;=AY$1,$S365+$Y365+$Z365,$Y365+$Z365)</f>
        <v>958.26750000000015</v>
      </c>
      <c r="AZ365" s="27">
        <f>IF($O365&gt;=AZ$1,$S365+$Y365+$Z365,$Y365+$Z365)</f>
        <v>958.26750000000015</v>
      </c>
      <c r="BA365" s="27">
        <f>IF($O365&gt;=BA$1,$S365+$Y365+$Z365,$Y365+$Z365)</f>
        <v>958.26750000000015</v>
      </c>
      <c r="BB365" s="27">
        <f>IF($O365&gt;=BB$1,$S365+$Y365+$Z365,$Y365+$Z365)</f>
        <v>958.26750000000015</v>
      </c>
      <c r="BC365" s="27">
        <f>IF($O365&gt;=BC$1,$S365+$Y365+$Z365,$Y365+$Z365)</f>
        <v>958.26750000000015</v>
      </c>
      <c r="BD365" s="27">
        <f>IF($O365&gt;=BD$1,$S365+$Y365+$Z365,$Y365+$Z365)</f>
        <v>958.26750000000015</v>
      </c>
      <c r="BE365" s="27">
        <f>IF($O365&gt;=BE$1,$S365+$Y365+$Z365,$Y365+$Z365)</f>
        <v>958.26750000000015</v>
      </c>
      <c r="BF365" s="27">
        <f>IF($O365&gt;=BF$1,$S365+$Y365+$Z365,$Y365+$Z365)</f>
        <v>958.26750000000015</v>
      </c>
      <c r="BG365" s="27">
        <f>IF($O365&gt;=BG$1,$S365+$Y365+$Z365,$Y365+$Z365)</f>
        <v>958.26750000000015</v>
      </c>
      <c r="BH365" s="27">
        <f>IF($O365&gt;=BH$1,$S365+$Y365+$Z365,$Y365+$Z365)</f>
        <v>958.26750000000015</v>
      </c>
      <c r="BI365" s="27">
        <f>IF($O365&gt;=BI$1,$S365+$Y365+$Z365,$Y365+$Z365)</f>
        <v>958.26750000000015</v>
      </c>
      <c r="BJ365" s="27">
        <f>IF($O365&gt;=BJ$1,$S365+$Y365+$Z365,$Y365+$Z365)</f>
        <v>958.26750000000015</v>
      </c>
      <c r="BK365" s="27">
        <f>IF($O365&gt;=BK$1,$S365+$Y365+$Z365,$Y365+$Z365)</f>
        <v>958.26750000000015</v>
      </c>
      <c r="BL365" s="27">
        <f>IF($O365&gt;=BL$1,$S365+$Y365+$Z365,$Y365+$Z365)</f>
        <v>958.26750000000015</v>
      </c>
      <c r="BM365" s="27">
        <f>IF($O365&gt;=BM$1,$S365+$Y365+$Z365,$Y365+$Z365)</f>
        <v>958.26750000000015</v>
      </c>
      <c r="BN365" s="27">
        <f>IF($O365&gt;=BN$1,$S365+$Y365+$Z365,$Y365+$Z365)</f>
        <v>958.26750000000015</v>
      </c>
      <c r="BO365" s="27">
        <f>IF($O365&gt;=BO$1,$S365+$Y365+$Z365,$Y365+$Z365)</f>
        <v>958.26750000000015</v>
      </c>
      <c r="BP365" s="27">
        <f>IF($O365&gt;=BP$1,$S365+$Y365+$Z365,$Y365+$Z365)</f>
        <v>958.26750000000015</v>
      </c>
      <c r="BQ365" s="27">
        <f>IF($O365&gt;=BQ$1,$S365+$Y365+$Z365,$Y365+$Z365)</f>
        <v>958.26750000000015</v>
      </c>
      <c r="BR365" s="27">
        <f>IF($O365&gt;=BR$1,$S365+$Y365+$Z365,$Y365+$Z365)</f>
        <v>958.26750000000015</v>
      </c>
      <c r="BS365" s="27">
        <f>IF($O365&gt;=BS$1,$S365+$Y365+$Z365,$Y365+$Z365)</f>
        <v>958.26750000000015</v>
      </c>
      <c r="BT365" s="27">
        <f>IF($O365&gt;=BT$1,$S365+$Y365+$Z365,$Y365+$Z365)</f>
        <v>958.26750000000015</v>
      </c>
      <c r="BU365" s="27">
        <f>IF($O365&gt;=BU$1,$S365+$Y365+$Z365,$Y365+$Z365)</f>
        <v>958.26750000000015</v>
      </c>
      <c r="BV365" s="27">
        <f>IF($O365&gt;=BV$1,$S365+$Y365+$Z365,$Y365+$Z365)</f>
        <v>958.26750000000015</v>
      </c>
      <c r="BW365" s="27">
        <f>IF($O365&gt;=BW$1,$S365+$Y365+$Z365,$Y365+$Z365)</f>
        <v>958.26750000000015</v>
      </c>
      <c r="BX365" s="27">
        <f>IF($O365&gt;=BX$1,$S365+$Y365+$Z365,$Y365+$Z365)</f>
        <v>958.26750000000015</v>
      </c>
      <c r="BY365" s="27">
        <f>IF($O365&gt;=BY$1,$S365+$Y365+$Z365,$Y365+$Z365)</f>
        <v>958.26750000000015</v>
      </c>
      <c r="BZ365" s="27">
        <f>IF($O365&gt;=BZ$1,$S365+$Y365+$Z365,$Y365+$Z365)</f>
        <v>958.26750000000015</v>
      </c>
      <c r="CA365" s="27">
        <f>IF($O365&gt;=CA$1,$S365+$Y365+$Z365,$Y365+$Z365)</f>
        <v>958.26750000000015</v>
      </c>
      <c r="CB365" s="27">
        <f>IF($O365&gt;=CB$1,$S365+$Y365+$Z365,$Y365+$Z365)</f>
        <v>958.26750000000015</v>
      </c>
      <c r="CC365" s="27">
        <f>IF($O365&gt;=CC$1,$S365+$Y365+$Z365,$Y365+$Z365)</f>
        <v>958.26750000000015</v>
      </c>
      <c r="CD365" s="27">
        <f>IF($O365&gt;=CD$1,$S365+$Y365+$Z365,$Y365+$Z365)</f>
        <v>958.26750000000015</v>
      </c>
      <c r="CE365" s="27">
        <f>IF($O365&gt;=CE$1,$S365+$Y365+$Z365,$Y365+$Z365)</f>
        <v>958.26750000000015</v>
      </c>
      <c r="CF365" s="27">
        <f>IF($O365&gt;=CF$1,$S365+$Y365+$Z365,$Y365+$Z365)</f>
        <v>958.26750000000015</v>
      </c>
      <c r="CG365" s="27">
        <f>IF($O365&gt;=CG$1,$S365+$Y365+$Z365,$Y365+$Z365)</f>
        <v>958.26750000000015</v>
      </c>
      <c r="CH365" s="27">
        <f>IF($O365&gt;=CH$1,$S365+$Y365+$Z365,$Y365+$Z365)</f>
        <v>958.26750000000015</v>
      </c>
      <c r="CI365" s="27">
        <f>IF($O365&gt;=CI$1,$S365+$Y365+$Z365,$Y365+$Z365)</f>
        <v>958.26750000000015</v>
      </c>
      <c r="CJ365" s="27">
        <f>IF($O365&gt;=CJ$1,$S365+$Y365+$Z365,$Y365+$Z365)</f>
        <v>958.26750000000015</v>
      </c>
      <c r="CK365" s="27">
        <f>IF($O365&gt;=CK$1,$S365+$Y365+$Z365,$Y365+$Z365)</f>
        <v>958.26750000000015</v>
      </c>
      <c r="CL365" s="27">
        <f>IF($O365&gt;=CL$1,$S365+$Y365+$Z365,$Y365+$Z365)</f>
        <v>958.26750000000015</v>
      </c>
      <c r="CM365" s="27">
        <f>IF($O365&gt;=CM$1,$S365+$Y365+$Z365,$Y365+$Z365)</f>
        <v>958.26750000000015</v>
      </c>
      <c r="CN365" s="27">
        <f>IF($O365&gt;=CN$1,$S365+$Y365,$Y365)</f>
        <v>558.26750000000015</v>
      </c>
      <c r="CO365" s="27">
        <f>IF($O365&gt;=CO$1,$S365+$Y365,$Y365)</f>
        <v>558.26750000000015</v>
      </c>
      <c r="CP365" s="27">
        <f>IF($O365&gt;=CP$1,$S365+$Y365,$Y365)</f>
        <v>558.26750000000015</v>
      </c>
      <c r="CQ365" s="27">
        <f>IF($O365&gt;=CQ$1,$S365+$Y365,$Y365)</f>
        <v>558.26750000000015</v>
      </c>
      <c r="CR365" s="27">
        <f>IF($O365&gt;=CR$1,$S365+$Y365,$Y365)</f>
        <v>558.26750000000015</v>
      </c>
      <c r="CS365" s="27">
        <f>IF($O365&gt;=CS$1,$S365+$Y365,$Y365)</f>
        <v>558.26750000000015</v>
      </c>
      <c r="CT365" s="27">
        <f>IF($O365&gt;=CT$1,$S365+$Y365,$Y365)</f>
        <v>558.26750000000015</v>
      </c>
      <c r="CU365" s="27">
        <f>IF($O365&gt;=CU$1,$S365+$Y365,$Y365)</f>
        <v>558.26750000000015</v>
      </c>
      <c r="CV365" s="27">
        <f>IF($O365&gt;=CV$1,$S365+$Y365,$Y365)</f>
        <v>558.26750000000015</v>
      </c>
      <c r="CW365" s="27">
        <f>IF($O365&gt;=CW$1,$S365+$Y365,$Y365)</f>
        <v>558.26750000000015</v>
      </c>
      <c r="CX365" s="27">
        <f>IF($O365&gt;=CX$1,$S365+$Y365,$Y365)</f>
        <v>558.26750000000015</v>
      </c>
      <c r="CY365" s="27">
        <f>IF($O365&gt;=CY$1,$S365+$Y365,$Y365)</f>
        <v>558.26750000000015</v>
      </c>
      <c r="CZ365" s="27">
        <f>IF($O365&gt;=CZ$1,$S365+$Y365,$Y365)</f>
        <v>558.26750000000015</v>
      </c>
      <c r="DA365" s="27">
        <f>IF($O365&gt;=DA$1,$S365+$Y365,$Y365)</f>
        <v>558.26750000000015</v>
      </c>
      <c r="DB365" s="27">
        <f>IF($O365&gt;=DB$1,$S365+$Y365,$Y365)</f>
        <v>558.26750000000015</v>
      </c>
      <c r="DC365" s="27">
        <f>IF($O365&gt;=DC$1,$S365+$Y365,$Y365)</f>
        <v>558.26750000000015</v>
      </c>
      <c r="DD365" s="27">
        <f>IF($O365&gt;=DD$1,$S365+$Y365,$Y365)</f>
        <v>558.26750000000015</v>
      </c>
      <c r="DE365" s="27">
        <f>IF($O365&gt;=DE$1,$S365+$Y365,$Y365)</f>
        <v>558.26750000000015</v>
      </c>
      <c r="DF365" s="27">
        <f>IF($O365&gt;=DF$1,$S365+$Y365,$Y365)</f>
        <v>558.26750000000015</v>
      </c>
      <c r="DG365" s="27">
        <f>IF($O365&gt;=DG$1,$S365+$Y365,$Y365)</f>
        <v>558.26750000000015</v>
      </c>
      <c r="DH365" s="27">
        <f>IF($O365&gt;=DH$1,$S365+$Y365,$Y365)</f>
        <v>558.26750000000015</v>
      </c>
      <c r="DI365" s="27">
        <f>IF($O365&gt;=DI$1,$S365+$Y365,$Y365)</f>
        <v>558.26750000000015</v>
      </c>
      <c r="DJ365" s="27">
        <f>IF($O365&gt;=DJ$1,$S365+$Y365,$Y365)</f>
        <v>558.26750000000015</v>
      </c>
      <c r="DK365" s="27">
        <f>IF($O365&gt;=DK$1,$S365+$Y365,$Y365)</f>
        <v>558.26750000000015</v>
      </c>
      <c r="DL365" s="27">
        <f>IF($O365&gt;=DL$1,$S365+$Y365,$Y365)</f>
        <v>558.26750000000015</v>
      </c>
      <c r="DM365" s="27">
        <f>IF($O365&gt;=DM$1,$S365+$Y365,$Y365)</f>
        <v>558.26750000000015</v>
      </c>
      <c r="DN365" s="27">
        <f>IF($O365&gt;=DN$1,$S365+$Y365,$Y365)</f>
        <v>558.26750000000015</v>
      </c>
      <c r="DO365" s="27">
        <f>IF($O365&gt;=DO$1,$S365+$Y365,$Y365)</f>
        <v>558.26750000000015</v>
      </c>
      <c r="DP365" s="27">
        <f>IF($O365&gt;=DP$1,$S365+$Y365,$Y365)</f>
        <v>558.26750000000015</v>
      </c>
      <c r="DQ365" s="27">
        <f>IF($O365&gt;=DQ$1,$S365+$Y365,$Y365)</f>
        <v>558.26750000000015</v>
      </c>
      <c r="DR365" s="27">
        <f>IF($O365&gt;=DR$1,$S365+$Y365,$Y365)</f>
        <v>558.26750000000015</v>
      </c>
      <c r="DS365" s="27">
        <f>IF($O365&gt;=DS$1,$S365+$Y365,$Y365)</f>
        <v>558.26750000000015</v>
      </c>
      <c r="DT365" s="27">
        <f>IF($O365&gt;=DT$1,$S365+$Y365,$Y365)</f>
        <v>558.26750000000015</v>
      </c>
      <c r="DU365" s="27">
        <f>IF($O365&gt;=DU$1,$S365+$Y365,$Y365)</f>
        <v>558.26750000000015</v>
      </c>
      <c r="DV365" s="27">
        <f>IF($O365&gt;=DV$1,$S365+$Y365,$Y365)</f>
        <v>558.26750000000015</v>
      </c>
      <c r="DW365" s="27">
        <f>IF($O365&gt;=DW$1,$S365+$Y365,$Y365)</f>
        <v>558.26750000000015</v>
      </c>
      <c r="DX365" s="27">
        <f>IF($O365&gt;=DX$1,$S365+$Y365,$Y365)</f>
        <v>558.26750000000015</v>
      </c>
      <c r="DY365" s="27">
        <f>IF($O365&gt;=DY$1,$S365+$Y365,$Y365)</f>
        <v>558.26750000000015</v>
      </c>
      <c r="DZ365" s="27">
        <f>IF($O365&gt;=DZ$1,$S365+$Y365,$Y365)</f>
        <v>558.26750000000015</v>
      </c>
      <c r="EA365" s="27">
        <f>IF($O365&gt;=EA$1,$S365+$Y365,$Y365)</f>
        <v>558.26750000000015</v>
      </c>
      <c r="EB365" s="27">
        <f>IF($O365&gt;=EB$1,$S365+$Y365,$Y365)</f>
        <v>558.26750000000015</v>
      </c>
      <c r="EC365" s="27">
        <f>IF($O365&gt;=EC$1,$S365+$Y365,$Y365)</f>
        <v>558.26750000000015</v>
      </c>
      <c r="ED365" s="27">
        <f>IF($O365&gt;=ED$1,$S365+$Y365,$Y365)</f>
        <v>558.26750000000015</v>
      </c>
      <c r="EE365" s="27">
        <f>IF($O365&gt;=EE$1,$S365+$Y365,$Y365)</f>
        <v>558.26750000000015</v>
      </c>
      <c r="EF365" s="27">
        <f>IF($O365&gt;=EF$1,$S365+$Y365,$Y365)</f>
        <v>558.26750000000015</v>
      </c>
      <c r="EG365" s="27">
        <f>IF($O365&gt;=EG$1,$S365+$Y365,$Y365)</f>
        <v>558.26750000000015</v>
      </c>
      <c r="EH365" s="27">
        <f>IF($O365&gt;=EH$1,$S365+$Y365,$Y365)</f>
        <v>558.26750000000015</v>
      </c>
      <c r="EI365" s="27">
        <f>IF($O365&gt;=EI$1,$S365+$Y365,$Y365)</f>
        <v>558.26750000000015</v>
      </c>
      <c r="EJ365" s="27">
        <f>IF($O365&gt;=EJ$1,$S365+$Y365,$Y365)</f>
        <v>558.26750000000015</v>
      </c>
      <c r="EK365" s="27">
        <f>IF($O365&gt;=EK$1,$S365+$Y365,$Y365)</f>
        <v>558.26750000000015</v>
      </c>
      <c r="EL365" s="27">
        <f>IF($O365&gt;=EL$1,$S365+$Y365,$Y365)</f>
        <v>558.26750000000015</v>
      </c>
      <c r="EM365" s="27">
        <f>IF($O365&gt;=EM$1,$S365+$Y365,$Y365)</f>
        <v>558.26750000000015</v>
      </c>
      <c r="EN365" s="27">
        <f>IF($O365&gt;=EN$1,$S365+$Y365,$Y365)</f>
        <v>558.26750000000015</v>
      </c>
      <c r="EO365" s="27">
        <f>IF($O365&gt;=EO$1,$S365+$Y365,$Y365)</f>
        <v>558.26750000000015</v>
      </c>
      <c r="EP365" s="27">
        <f>IF($O365&gt;=EP$1,$S365+$Y365,$Y365)</f>
        <v>558.26750000000015</v>
      </c>
      <c r="EQ365" s="27">
        <f>IF($O365&gt;=EQ$1,$S365+$Y365,$Y365)</f>
        <v>558.26750000000015</v>
      </c>
      <c r="ER365" s="27">
        <f>IF($O365&gt;=ER$1,$S365+$Y365,$Y365)</f>
        <v>558.26750000000015</v>
      </c>
      <c r="ES365" s="27">
        <f>IF($O365&gt;=ES$1,$S365+$Y365,$Y365)</f>
        <v>558.26750000000015</v>
      </c>
      <c r="ET365" s="27">
        <f>IF($O365&gt;=ET$1,$S365+$Y365,$Y365)</f>
        <v>558.26750000000015</v>
      </c>
      <c r="EU365" s="27">
        <f>IF($O365&gt;=EU$1,$S365+$Y365,$Y365)</f>
        <v>558.26750000000015</v>
      </c>
      <c r="EV365" s="27">
        <f>IF($O365&gt;=EV$1,$S365,0)</f>
        <v>558.26750000000015</v>
      </c>
      <c r="EW365" s="27">
        <f>IF($O365&gt;=EW$1,$S365,0)</f>
        <v>558.26750000000015</v>
      </c>
      <c r="EX365" s="27">
        <f>IF($O365&gt;=EX$1,$S365,0)</f>
        <v>558.26750000000015</v>
      </c>
      <c r="EY365" s="27">
        <f>IF($O365&gt;=EY$1,$S365,0)</f>
        <v>558.26750000000015</v>
      </c>
      <c r="EZ365" s="27">
        <f>IF($O365&gt;=EZ$1,$S365,0)</f>
        <v>558.26750000000015</v>
      </c>
      <c r="FA365" s="27">
        <f>IF($O365&gt;=FA$1,$S365,0)</f>
        <v>558.26750000000015</v>
      </c>
      <c r="FB365" s="27">
        <f>IF($O365&gt;=FB$1,$S365,0)</f>
        <v>558.26750000000015</v>
      </c>
      <c r="FC365" s="27">
        <f>IF($O365&gt;=FC$1,$S365,0)</f>
        <v>558.26750000000015</v>
      </c>
      <c r="FD365" s="27">
        <f>IF($O365&gt;=FD$1,$S365,0)</f>
        <v>558.26750000000015</v>
      </c>
      <c r="FE365" s="27">
        <f>IF($O365&gt;=FE$1,$S365,0)</f>
        <v>558.26750000000015</v>
      </c>
      <c r="FF365" s="27">
        <f>IF($O365&gt;=FF$1,$S365,0)</f>
        <v>558.26750000000015</v>
      </c>
      <c r="FG365" s="27">
        <f>IF($O365&gt;=FG$1,$S365,0)</f>
        <v>558.26750000000015</v>
      </c>
      <c r="FH365" s="27">
        <f>IF($O365&gt;=FH$1,$S365,0)</f>
        <v>558.26750000000015</v>
      </c>
      <c r="FI365" s="27">
        <f>IF($O365&gt;=FI$1,$S365,0)</f>
        <v>558.26750000000015</v>
      </c>
      <c r="FJ365" s="27">
        <f>IF($O365&gt;=FJ$1,$S365,0)</f>
        <v>558.26750000000015</v>
      </c>
      <c r="FK365" s="27">
        <f>IF($O365&gt;=FK$1,$S365,0)</f>
        <v>558.26750000000015</v>
      </c>
      <c r="FL365" s="27">
        <f>IF($O365&gt;=FL$1,$S365,0)</f>
        <v>558.26750000000015</v>
      </c>
      <c r="FM365" s="27">
        <f>IF($O365&gt;=FM$1,$S365,0)</f>
        <v>558.26750000000015</v>
      </c>
      <c r="FN365" s="27">
        <f>IF($O365&gt;=FN$1,$S365,0)</f>
        <v>558.26750000000015</v>
      </c>
      <c r="FO365" s="27">
        <f>IF($O365&gt;=FO$1,$S365,0)</f>
        <v>558.26750000000015</v>
      </c>
      <c r="FP365" s="27">
        <f>IF($O365&gt;=FP$1,$S365,0)</f>
        <v>558.26750000000015</v>
      </c>
      <c r="FQ365" s="27">
        <f>IF($O365&gt;=FQ$1,$S365,0)</f>
        <v>558.26750000000015</v>
      </c>
      <c r="FR365" s="27">
        <f>IF($O365&gt;=FR$1,$S365,0)</f>
        <v>558.26750000000015</v>
      </c>
      <c r="FS365" s="27">
        <f>IF($O365&gt;=FS$1,$S365,0)</f>
        <v>558.26750000000015</v>
      </c>
      <c r="FT365" s="27">
        <f>IF($O365&gt;=FT$1,$S365,0)</f>
        <v>558.26750000000015</v>
      </c>
      <c r="FU365" s="27">
        <f>IF($O365&gt;=FU$1,$S365,0)</f>
        <v>558.26750000000015</v>
      </c>
      <c r="FV365" s="27">
        <f>IF($O365&gt;=FV$1,$S365,0)</f>
        <v>558.26750000000015</v>
      </c>
      <c r="FW365" s="27">
        <f>IF($O365&gt;=FW$1,$S365,0)</f>
        <v>558.26750000000015</v>
      </c>
      <c r="FX365" s="27">
        <f>IF($O365&gt;=FX$1,$S365,0)</f>
        <v>558.26750000000015</v>
      </c>
      <c r="FY365" s="27">
        <f>IF($O365&gt;=FY$1,$S365,0)</f>
        <v>558.26750000000015</v>
      </c>
      <c r="FZ365" s="27">
        <f>IF($O365&gt;=FZ$1,$S365,0)</f>
        <v>558.26750000000015</v>
      </c>
      <c r="GA365" s="27">
        <f>IF($O365&gt;=GA$1,$S365,0)</f>
        <v>558.26750000000015</v>
      </c>
      <c r="GB365" s="27">
        <f>IF($O365&gt;=GB$1,$S365,0)</f>
        <v>558.26750000000015</v>
      </c>
      <c r="GC365" s="27">
        <f>IF($O365&gt;=GC$1,$S365,0)</f>
        <v>558.26750000000015</v>
      </c>
      <c r="GD365" s="27">
        <f>IF($O365&gt;=GD$1,$S365,0)</f>
        <v>558.26750000000015</v>
      </c>
      <c r="GE365" s="27">
        <f>IF($O365&gt;=GE$1,$S365,0)</f>
        <v>558.26750000000015</v>
      </c>
      <c r="GF365" s="27">
        <f>IF($O365&gt;=GF$1,$S365,0)</f>
        <v>558.26750000000015</v>
      </c>
      <c r="GG365" s="27">
        <f>IF($O365&gt;=GG$1,$S365,0)</f>
        <v>558.26750000000015</v>
      </c>
      <c r="GH365" s="27">
        <f>IF($O365&gt;=GH$1,$S365,0)</f>
        <v>558.26750000000015</v>
      </c>
      <c r="GI365" s="27">
        <f>IF($O365&gt;=GI$1,$S365,0)</f>
        <v>558.26750000000015</v>
      </c>
      <c r="GJ365" s="27">
        <f>IF($O365&gt;=GJ$1,$S365,0)</f>
        <v>558.26750000000015</v>
      </c>
      <c r="GK365" s="27">
        <f>IF($O365&gt;=GK$1,$S365,0)</f>
        <v>558.26750000000015</v>
      </c>
      <c r="GL365" s="27">
        <f>IF($O365&gt;=GL$1,$S365,0)</f>
        <v>558.26750000000015</v>
      </c>
      <c r="GM365" s="27">
        <f>IF($O365&gt;=GM$1,$S365,0)</f>
        <v>558.26750000000015</v>
      </c>
      <c r="GN365" s="27">
        <f>IF($O365&gt;=GN$1,$S365,0)</f>
        <v>558.26750000000015</v>
      </c>
      <c r="GO365" s="27">
        <f>IF($O365&gt;=GO$1,$S365,0)</f>
        <v>558.26750000000015</v>
      </c>
      <c r="GP365" s="27">
        <f>IF($O365&gt;=GP$1,$S365,0)</f>
        <v>558.26750000000015</v>
      </c>
      <c r="GQ365" s="27">
        <f>IF($O365&gt;=GQ$1,$S365,0)</f>
        <v>558.26750000000015</v>
      </c>
      <c r="GR365" s="27">
        <f>IF($O365&gt;=GR$1,$S365,0)</f>
        <v>0</v>
      </c>
      <c r="GS365" s="27">
        <f>IF($O365&gt;=GS$1,$S365,0)</f>
        <v>0</v>
      </c>
      <c r="GT365" s="27">
        <f>IF($O365&gt;=GT$1,$S365,0)</f>
        <v>0</v>
      </c>
      <c r="GU365" s="27">
        <f>IF($O365&gt;=GU$1,$S365,0)</f>
        <v>0</v>
      </c>
      <c r="GV365" s="27">
        <f>IF($O365&gt;=GV$1,$S365,0)</f>
        <v>0</v>
      </c>
      <c r="GW365" s="27">
        <f>IF($O365&gt;=GW$1,$S365,0)</f>
        <v>0</v>
      </c>
      <c r="GX365" s="27">
        <f>IF($O365&gt;=GX$1,$S365,0)</f>
        <v>0</v>
      </c>
      <c r="GY365" s="27">
        <f>IF($O365&gt;=GY$1,$S365,0)</f>
        <v>0</v>
      </c>
      <c r="GZ365" s="27">
        <f>IF($O365&gt;=GZ$1,$S365,0)</f>
        <v>0</v>
      </c>
      <c r="HA365" s="27">
        <f>IF($O365&gt;=HA$1,$S365,0)</f>
        <v>0</v>
      </c>
      <c r="HB365" s="27">
        <f>IF($O365&gt;=HB$1,$S365,0)</f>
        <v>0</v>
      </c>
      <c r="HC365" s="27">
        <f>IF($O365&gt;=HC$1,$S365,0)</f>
        <v>0</v>
      </c>
    </row>
    <row r="366" spans="1:211">
      <c r="A366" s="3">
        <v>42013</v>
      </c>
      <c r="B366" s="3" t="s">
        <v>314</v>
      </c>
      <c r="C366" s="3" t="s">
        <v>107</v>
      </c>
      <c r="D366" s="3">
        <v>54</v>
      </c>
      <c r="E366" s="4">
        <v>33316</v>
      </c>
      <c r="F366" s="5">
        <v>27.273972602739725</v>
      </c>
      <c r="G366" s="3" t="s">
        <v>99</v>
      </c>
      <c r="H366" s="4">
        <v>23684</v>
      </c>
      <c r="I366" s="9" t="s">
        <v>826</v>
      </c>
      <c r="J366" s="5">
        <v>2254.89</v>
      </c>
      <c r="K366" s="31">
        <v>338</v>
      </c>
      <c r="L366" s="32">
        <v>27</v>
      </c>
      <c r="M366" s="33">
        <f>VLOOKUP(L366,FIND,3,TRUE)</f>
        <v>1.5</v>
      </c>
      <c r="N366" s="32">
        <f>IF(L366&gt;30,180,VLOOKUP(L366,TEMPO,2,FALSE))</f>
        <v>162</v>
      </c>
      <c r="O366" s="32">
        <f>IF(R366&gt;0,4,N366)</f>
        <v>162</v>
      </c>
      <c r="P366" s="96">
        <f>J366*M366*L366</f>
        <v>91323.044999999998</v>
      </c>
      <c r="Q366" s="96">
        <f>10934.45*2</f>
        <v>21868.9</v>
      </c>
      <c r="R366" s="96">
        <f>IF(P366&lt;=Q366,P366/4,0)</f>
        <v>0</v>
      </c>
      <c r="S366" s="5">
        <f>IF(P366&gt;=Q366,P366/N366,0)</f>
        <v>563.72249999999997</v>
      </c>
      <c r="T366" s="3"/>
      <c r="U366" s="3">
        <f>IF(T366="",1,0)</f>
        <v>1</v>
      </c>
      <c r="V366" s="3">
        <v>635</v>
      </c>
      <c r="W366" s="5">
        <v>0</v>
      </c>
      <c r="X366" s="5">
        <v>245.73</v>
      </c>
      <c r="Y366" s="5">
        <f>X366*W366</f>
        <v>0</v>
      </c>
      <c r="Z366" s="5">
        <v>400</v>
      </c>
      <c r="AA366" s="5">
        <f>S366+Y366+Z366</f>
        <v>963.72249999999997</v>
      </c>
      <c r="AB366" s="39">
        <f>(J366/12+J366/12*1.3333333333+450/12+J366/30*6/12+J366)*1.3+Y366+Z366+153.9</f>
        <v>4152.8490333251902</v>
      </c>
      <c r="AC366" s="39" t="s">
        <v>107</v>
      </c>
      <c r="AD366" s="39">
        <f>J366*1.3+400+153.9</f>
        <v>3485.2570000000001</v>
      </c>
      <c r="AE366" s="39">
        <f>SUMIFS('CUSTO MENSAL FUNC NOVO'!H:H,'CUSTO MENSAL FUNC NOVO'!A:A,'VALORES MENSAIS'!AC366)</f>
        <v>3348.9422500000001</v>
      </c>
      <c r="AF366" s="27">
        <f>IF($R366&gt;0,$R366,$S366)+$Y366+$Z366</f>
        <v>963.72249999999997</v>
      </c>
      <c r="AG366" s="27">
        <f>IF($R366&gt;0,$R366,$S366)+$Y366+$Z366</f>
        <v>963.72249999999997</v>
      </c>
      <c r="AH366" s="27">
        <f>IF($R366&gt;0,$R366,$S366)+$Y366+$Z366</f>
        <v>963.72249999999997</v>
      </c>
      <c r="AI366" s="27">
        <f>IF($R366&gt;0,$R366,$S366)+$Y366+$Z366</f>
        <v>963.72249999999997</v>
      </c>
      <c r="AJ366" s="27">
        <f>IF($O366&gt;=AJ$1,$S366+$Y366+$Z366,$Y366+$Z366)</f>
        <v>963.72249999999997</v>
      </c>
      <c r="AK366" s="27">
        <f>IF($O366&gt;=AK$1,$S366+$Y366+$Z366,$Y366+$Z366)</f>
        <v>963.72249999999997</v>
      </c>
      <c r="AL366" s="27">
        <f>IF($O366&gt;=AL$1,$S366+$Y366+$Z366,$Y366+$Z366)</f>
        <v>963.72249999999997</v>
      </c>
      <c r="AM366" s="27">
        <f>IF($O366&gt;=AM$1,$S366+$Y366+$Z366,$Y366+$Z366)</f>
        <v>963.72249999999997</v>
      </c>
      <c r="AN366" s="27">
        <f>IF($O366&gt;=AN$1,$S366+$Y366+$Z366,$Y366+$Z366)</f>
        <v>963.72249999999997</v>
      </c>
      <c r="AO366" s="27">
        <f>IF($O366&gt;=AO$1,$S366+$Y366+$Z366,$Y366+$Z366)</f>
        <v>963.72249999999997</v>
      </c>
      <c r="AP366" s="27">
        <f>IF($O366&gt;=AP$1,$S366+$Y366+$Z366,$Y366+$Z366)</f>
        <v>963.72249999999997</v>
      </c>
      <c r="AQ366" s="27">
        <f>IF($O366&gt;=AQ$1,$S366+$Y366+$Z366,$Y366+$Z366)</f>
        <v>963.72249999999997</v>
      </c>
      <c r="AR366" s="27">
        <f>IF($O366&gt;=AR$1,$S366+$Y366+$Z366,$Y366+$Z366)</f>
        <v>963.72249999999997</v>
      </c>
      <c r="AS366" s="27">
        <f>IF($O366&gt;=AS$1,$S366+$Y366+$Z366,$Y366+$Z366)</f>
        <v>963.72249999999997</v>
      </c>
      <c r="AT366" s="27">
        <f>IF($O366&gt;=AT$1,$S366+$Y366+$Z366,$Y366+$Z366)</f>
        <v>963.72249999999997</v>
      </c>
      <c r="AU366" s="27">
        <f>IF($O366&gt;=AU$1,$S366+$Y366+$Z366,$Y366+$Z366)</f>
        <v>963.72249999999997</v>
      </c>
      <c r="AV366" s="27">
        <f>IF($O366&gt;=AV$1,$S366+$Y366+$Z366,$Y366+$Z366)</f>
        <v>963.72249999999997</v>
      </c>
      <c r="AW366" s="27">
        <f>IF($O366&gt;=AW$1,$S366+$Y366+$Z366,$Y366+$Z366)</f>
        <v>963.72249999999997</v>
      </c>
      <c r="AX366" s="27">
        <f>IF($O366&gt;=AX$1,$S366+$Y366+$Z366,$Y366+$Z366)</f>
        <v>963.72249999999997</v>
      </c>
      <c r="AY366" s="27">
        <f>IF($O366&gt;=AY$1,$S366+$Y366+$Z366,$Y366+$Z366)</f>
        <v>963.72249999999997</v>
      </c>
      <c r="AZ366" s="27">
        <f>IF($O366&gt;=AZ$1,$S366+$Y366+$Z366,$Y366+$Z366)</f>
        <v>963.72249999999997</v>
      </c>
      <c r="BA366" s="27">
        <f>IF($O366&gt;=BA$1,$S366+$Y366+$Z366,$Y366+$Z366)</f>
        <v>963.72249999999997</v>
      </c>
      <c r="BB366" s="27">
        <f>IF($O366&gt;=BB$1,$S366+$Y366+$Z366,$Y366+$Z366)</f>
        <v>963.72249999999997</v>
      </c>
      <c r="BC366" s="27">
        <f>IF($O366&gt;=BC$1,$S366+$Y366+$Z366,$Y366+$Z366)</f>
        <v>963.72249999999997</v>
      </c>
      <c r="BD366" s="27">
        <f>IF($O366&gt;=BD$1,$S366+$Y366+$Z366,$Y366+$Z366)</f>
        <v>963.72249999999997</v>
      </c>
      <c r="BE366" s="27">
        <f>IF($O366&gt;=BE$1,$S366+$Y366+$Z366,$Y366+$Z366)</f>
        <v>963.72249999999997</v>
      </c>
      <c r="BF366" s="27">
        <f>IF($O366&gt;=BF$1,$S366+$Y366+$Z366,$Y366+$Z366)</f>
        <v>963.72249999999997</v>
      </c>
      <c r="BG366" s="27">
        <f>IF($O366&gt;=BG$1,$S366+$Y366+$Z366,$Y366+$Z366)</f>
        <v>963.72249999999997</v>
      </c>
      <c r="BH366" s="27">
        <f>IF($O366&gt;=BH$1,$S366+$Y366+$Z366,$Y366+$Z366)</f>
        <v>963.72249999999997</v>
      </c>
      <c r="BI366" s="27">
        <f>IF($O366&gt;=BI$1,$S366+$Y366+$Z366,$Y366+$Z366)</f>
        <v>963.72249999999997</v>
      </c>
      <c r="BJ366" s="27">
        <f>IF($O366&gt;=BJ$1,$S366+$Y366+$Z366,$Y366+$Z366)</f>
        <v>963.72249999999997</v>
      </c>
      <c r="BK366" s="27">
        <f>IF($O366&gt;=BK$1,$S366+$Y366+$Z366,$Y366+$Z366)</f>
        <v>963.72249999999997</v>
      </c>
      <c r="BL366" s="27">
        <f>IF($O366&gt;=BL$1,$S366+$Y366+$Z366,$Y366+$Z366)</f>
        <v>963.72249999999997</v>
      </c>
      <c r="BM366" s="27">
        <f>IF($O366&gt;=BM$1,$S366+$Y366+$Z366,$Y366+$Z366)</f>
        <v>963.72249999999997</v>
      </c>
      <c r="BN366" s="27">
        <f>IF($O366&gt;=BN$1,$S366+$Y366+$Z366,$Y366+$Z366)</f>
        <v>963.72249999999997</v>
      </c>
      <c r="BO366" s="27">
        <f>IF($O366&gt;=BO$1,$S366+$Y366+$Z366,$Y366+$Z366)</f>
        <v>963.72249999999997</v>
      </c>
      <c r="BP366" s="27">
        <f>IF($O366&gt;=BP$1,$S366+$Y366+$Z366,$Y366+$Z366)</f>
        <v>963.72249999999997</v>
      </c>
      <c r="BQ366" s="27">
        <f>IF($O366&gt;=BQ$1,$S366+$Y366+$Z366,$Y366+$Z366)</f>
        <v>963.72249999999997</v>
      </c>
      <c r="BR366" s="27">
        <f>IF($O366&gt;=BR$1,$S366+$Y366+$Z366,$Y366+$Z366)</f>
        <v>963.72249999999997</v>
      </c>
      <c r="BS366" s="27">
        <f>IF($O366&gt;=BS$1,$S366+$Y366+$Z366,$Y366+$Z366)</f>
        <v>963.72249999999997</v>
      </c>
      <c r="BT366" s="27">
        <f>IF($O366&gt;=BT$1,$S366+$Y366+$Z366,$Y366+$Z366)</f>
        <v>963.72249999999997</v>
      </c>
      <c r="BU366" s="27">
        <f>IF($O366&gt;=BU$1,$S366+$Y366+$Z366,$Y366+$Z366)</f>
        <v>963.72249999999997</v>
      </c>
      <c r="BV366" s="27">
        <f>IF($O366&gt;=BV$1,$S366+$Y366+$Z366,$Y366+$Z366)</f>
        <v>963.72249999999997</v>
      </c>
      <c r="BW366" s="27">
        <f>IF($O366&gt;=BW$1,$S366+$Y366+$Z366,$Y366+$Z366)</f>
        <v>963.72249999999997</v>
      </c>
      <c r="BX366" s="27">
        <f>IF($O366&gt;=BX$1,$S366+$Y366+$Z366,$Y366+$Z366)</f>
        <v>963.72249999999997</v>
      </c>
      <c r="BY366" s="27">
        <f>IF($O366&gt;=BY$1,$S366+$Y366+$Z366,$Y366+$Z366)</f>
        <v>963.72249999999997</v>
      </c>
      <c r="BZ366" s="27">
        <f>IF($O366&gt;=BZ$1,$S366+$Y366+$Z366,$Y366+$Z366)</f>
        <v>963.72249999999997</v>
      </c>
      <c r="CA366" s="27">
        <f>IF($O366&gt;=CA$1,$S366+$Y366+$Z366,$Y366+$Z366)</f>
        <v>963.72249999999997</v>
      </c>
      <c r="CB366" s="27">
        <f>IF($O366&gt;=CB$1,$S366+$Y366+$Z366,$Y366+$Z366)</f>
        <v>963.72249999999997</v>
      </c>
      <c r="CC366" s="27">
        <f>IF($O366&gt;=CC$1,$S366+$Y366+$Z366,$Y366+$Z366)</f>
        <v>963.72249999999997</v>
      </c>
      <c r="CD366" s="27">
        <f>IF($O366&gt;=CD$1,$S366+$Y366+$Z366,$Y366+$Z366)</f>
        <v>963.72249999999997</v>
      </c>
      <c r="CE366" s="27">
        <f>IF($O366&gt;=CE$1,$S366+$Y366+$Z366,$Y366+$Z366)</f>
        <v>963.72249999999997</v>
      </c>
      <c r="CF366" s="27">
        <f>IF($O366&gt;=CF$1,$S366+$Y366+$Z366,$Y366+$Z366)</f>
        <v>963.72249999999997</v>
      </c>
      <c r="CG366" s="27">
        <f>IF($O366&gt;=CG$1,$S366+$Y366+$Z366,$Y366+$Z366)</f>
        <v>963.72249999999997</v>
      </c>
      <c r="CH366" s="27">
        <f>IF($O366&gt;=CH$1,$S366+$Y366+$Z366,$Y366+$Z366)</f>
        <v>963.72249999999997</v>
      </c>
      <c r="CI366" s="27">
        <f>IF($O366&gt;=CI$1,$S366+$Y366+$Z366,$Y366+$Z366)</f>
        <v>963.72249999999997</v>
      </c>
      <c r="CJ366" s="27">
        <f>IF($O366&gt;=CJ$1,$S366+$Y366+$Z366,$Y366+$Z366)</f>
        <v>963.72249999999997</v>
      </c>
      <c r="CK366" s="27">
        <f>IF($O366&gt;=CK$1,$S366+$Y366+$Z366,$Y366+$Z366)</f>
        <v>963.72249999999997</v>
      </c>
      <c r="CL366" s="27">
        <f>IF($O366&gt;=CL$1,$S366+$Y366+$Z366,$Y366+$Z366)</f>
        <v>963.72249999999997</v>
      </c>
      <c r="CM366" s="27">
        <f>IF($O366&gt;=CM$1,$S366+$Y366+$Z366,$Y366+$Z366)</f>
        <v>963.72249999999997</v>
      </c>
      <c r="CN366" s="27">
        <f>IF($O366&gt;=CN$1,$S366+$Y366,$Y366)</f>
        <v>563.72249999999997</v>
      </c>
      <c r="CO366" s="27">
        <f>IF($O366&gt;=CO$1,$S366+$Y366,$Y366)</f>
        <v>563.72249999999997</v>
      </c>
      <c r="CP366" s="27">
        <f>IF($O366&gt;=CP$1,$S366+$Y366,$Y366)</f>
        <v>563.72249999999997</v>
      </c>
      <c r="CQ366" s="27">
        <f>IF($O366&gt;=CQ$1,$S366+$Y366,$Y366)</f>
        <v>563.72249999999997</v>
      </c>
      <c r="CR366" s="27">
        <f>IF($O366&gt;=CR$1,$S366+$Y366,$Y366)</f>
        <v>563.72249999999997</v>
      </c>
      <c r="CS366" s="27">
        <f>IF($O366&gt;=CS$1,$S366+$Y366,$Y366)</f>
        <v>563.72249999999997</v>
      </c>
      <c r="CT366" s="27">
        <f>IF($O366&gt;=CT$1,$S366+$Y366,$Y366)</f>
        <v>563.72249999999997</v>
      </c>
      <c r="CU366" s="27">
        <f>IF($O366&gt;=CU$1,$S366+$Y366,$Y366)</f>
        <v>563.72249999999997</v>
      </c>
      <c r="CV366" s="27">
        <f>IF($O366&gt;=CV$1,$S366+$Y366,$Y366)</f>
        <v>563.72249999999997</v>
      </c>
      <c r="CW366" s="27">
        <f>IF($O366&gt;=CW$1,$S366+$Y366,$Y366)</f>
        <v>563.72249999999997</v>
      </c>
      <c r="CX366" s="27">
        <f>IF($O366&gt;=CX$1,$S366+$Y366,$Y366)</f>
        <v>563.72249999999997</v>
      </c>
      <c r="CY366" s="27">
        <f>IF($O366&gt;=CY$1,$S366+$Y366,$Y366)</f>
        <v>563.72249999999997</v>
      </c>
      <c r="CZ366" s="27">
        <f>IF($O366&gt;=CZ$1,$S366+$Y366,$Y366)</f>
        <v>563.72249999999997</v>
      </c>
      <c r="DA366" s="27">
        <f>IF($O366&gt;=DA$1,$S366+$Y366,$Y366)</f>
        <v>563.72249999999997</v>
      </c>
      <c r="DB366" s="27">
        <f>IF($O366&gt;=DB$1,$S366+$Y366,$Y366)</f>
        <v>563.72249999999997</v>
      </c>
      <c r="DC366" s="27">
        <f>IF($O366&gt;=DC$1,$S366+$Y366,$Y366)</f>
        <v>563.72249999999997</v>
      </c>
      <c r="DD366" s="27">
        <f>IF($O366&gt;=DD$1,$S366+$Y366,$Y366)</f>
        <v>563.72249999999997</v>
      </c>
      <c r="DE366" s="27">
        <f>IF($O366&gt;=DE$1,$S366+$Y366,$Y366)</f>
        <v>563.72249999999997</v>
      </c>
      <c r="DF366" s="27">
        <f>IF($O366&gt;=DF$1,$S366+$Y366,$Y366)</f>
        <v>563.72249999999997</v>
      </c>
      <c r="DG366" s="27">
        <f>IF($O366&gt;=DG$1,$S366+$Y366,$Y366)</f>
        <v>563.72249999999997</v>
      </c>
      <c r="DH366" s="27">
        <f>IF($O366&gt;=DH$1,$S366+$Y366,$Y366)</f>
        <v>563.72249999999997</v>
      </c>
      <c r="DI366" s="27">
        <f>IF($O366&gt;=DI$1,$S366+$Y366,$Y366)</f>
        <v>563.72249999999997</v>
      </c>
      <c r="DJ366" s="27">
        <f>IF($O366&gt;=DJ$1,$S366+$Y366,$Y366)</f>
        <v>563.72249999999997</v>
      </c>
      <c r="DK366" s="27">
        <f>IF($O366&gt;=DK$1,$S366+$Y366,$Y366)</f>
        <v>563.72249999999997</v>
      </c>
      <c r="DL366" s="27">
        <f>IF($O366&gt;=DL$1,$S366+$Y366,$Y366)</f>
        <v>563.72249999999997</v>
      </c>
      <c r="DM366" s="27">
        <f>IF($O366&gt;=DM$1,$S366+$Y366,$Y366)</f>
        <v>563.72249999999997</v>
      </c>
      <c r="DN366" s="27">
        <f>IF($O366&gt;=DN$1,$S366+$Y366,$Y366)</f>
        <v>563.72249999999997</v>
      </c>
      <c r="DO366" s="27">
        <f>IF($O366&gt;=DO$1,$S366+$Y366,$Y366)</f>
        <v>563.72249999999997</v>
      </c>
      <c r="DP366" s="27">
        <f>IF($O366&gt;=DP$1,$S366+$Y366,$Y366)</f>
        <v>563.72249999999997</v>
      </c>
      <c r="DQ366" s="27">
        <f>IF($O366&gt;=DQ$1,$S366+$Y366,$Y366)</f>
        <v>563.72249999999997</v>
      </c>
      <c r="DR366" s="27">
        <f>IF($O366&gt;=DR$1,$S366+$Y366,$Y366)</f>
        <v>563.72249999999997</v>
      </c>
      <c r="DS366" s="27">
        <f>IF($O366&gt;=DS$1,$S366+$Y366,$Y366)</f>
        <v>563.72249999999997</v>
      </c>
      <c r="DT366" s="27">
        <f>IF($O366&gt;=DT$1,$S366+$Y366,$Y366)</f>
        <v>563.72249999999997</v>
      </c>
      <c r="DU366" s="27">
        <f>IF($O366&gt;=DU$1,$S366+$Y366,$Y366)</f>
        <v>563.72249999999997</v>
      </c>
      <c r="DV366" s="27">
        <f>IF($O366&gt;=DV$1,$S366+$Y366,$Y366)</f>
        <v>563.72249999999997</v>
      </c>
      <c r="DW366" s="27">
        <f>IF($O366&gt;=DW$1,$S366+$Y366,$Y366)</f>
        <v>563.72249999999997</v>
      </c>
      <c r="DX366" s="27">
        <f>IF($O366&gt;=DX$1,$S366+$Y366,$Y366)</f>
        <v>563.72249999999997</v>
      </c>
      <c r="DY366" s="27">
        <f>IF($O366&gt;=DY$1,$S366+$Y366,$Y366)</f>
        <v>563.72249999999997</v>
      </c>
      <c r="DZ366" s="27">
        <f>IF($O366&gt;=DZ$1,$S366+$Y366,$Y366)</f>
        <v>563.72249999999997</v>
      </c>
      <c r="EA366" s="27">
        <f>IF($O366&gt;=EA$1,$S366+$Y366,$Y366)</f>
        <v>563.72249999999997</v>
      </c>
      <c r="EB366" s="27">
        <f>IF($O366&gt;=EB$1,$S366+$Y366,$Y366)</f>
        <v>563.72249999999997</v>
      </c>
      <c r="EC366" s="27">
        <f>IF($O366&gt;=EC$1,$S366+$Y366,$Y366)</f>
        <v>563.72249999999997</v>
      </c>
      <c r="ED366" s="27">
        <f>IF($O366&gt;=ED$1,$S366+$Y366,$Y366)</f>
        <v>563.72249999999997</v>
      </c>
      <c r="EE366" s="27">
        <f>IF($O366&gt;=EE$1,$S366+$Y366,$Y366)</f>
        <v>563.72249999999997</v>
      </c>
      <c r="EF366" s="27">
        <f>IF($O366&gt;=EF$1,$S366+$Y366,$Y366)</f>
        <v>563.72249999999997</v>
      </c>
      <c r="EG366" s="27">
        <f>IF($O366&gt;=EG$1,$S366+$Y366,$Y366)</f>
        <v>563.72249999999997</v>
      </c>
      <c r="EH366" s="27">
        <f>IF($O366&gt;=EH$1,$S366+$Y366,$Y366)</f>
        <v>563.72249999999997</v>
      </c>
      <c r="EI366" s="27">
        <f>IF($O366&gt;=EI$1,$S366+$Y366,$Y366)</f>
        <v>563.72249999999997</v>
      </c>
      <c r="EJ366" s="27">
        <f>IF($O366&gt;=EJ$1,$S366+$Y366,$Y366)</f>
        <v>563.72249999999997</v>
      </c>
      <c r="EK366" s="27">
        <f>IF($O366&gt;=EK$1,$S366+$Y366,$Y366)</f>
        <v>563.72249999999997</v>
      </c>
      <c r="EL366" s="27">
        <f>IF($O366&gt;=EL$1,$S366+$Y366,$Y366)</f>
        <v>563.72249999999997</v>
      </c>
      <c r="EM366" s="27">
        <f>IF($O366&gt;=EM$1,$S366+$Y366,$Y366)</f>
        <v>563.72249999999997</v>
      </c>
      <c r="EN366" s="27">
        <f>IF($O366&gt;=EN$1,$S366+$Y366,$Y366)</f>
        <v>563.72249999999997</v>
      </c>
      <c r="EO366" s="27">
        <f>IF($O366&gt;=EO$1,$S366+$Y366,$Y366)</f>
        <v>563.72249999999997</v>
      </c>
      <c r="EP366" s="27">
        <f>IF($O366&gt;=EP$1,$S366+$Y366,$Y366)</f>
        <v>563.72249999999997</v>
      </c>
      <c r="EQ366" s="27">
        <f>IF($O366&gt;=EQ$1,$S366+$Y366,$Y366)</f>
        <v>563.72249999999997</v>
      </c>
      <c r="ER366" s="27">
        <f>IF($O366&gt;=ER$1,$S366+$Y366,$Y366)</f>
        <v>563.72249999999997</v>
      </c>
      <c r="ES366" s="27">
        <f>IF($O366&gt;=ES$1,$S366+$Y366,$Y366)</f>
        <v>563.72249999999997</v>
      </c>
      <c r="ET366" s="27">
        <f>IF($O366&gt;=ET$1,$S366+$Y366,$Y366)</f>
        <v>563.72249999999997</v>
      </c>
      <c r="EU366" s="27">
        <f>IF($O366&gt;=EU$1,$S366+$Y366,$Y366)</f>
        <v>563.72249999999997</v>
      </c>
      <c r="EV366" s="27">
        <f>IF($O366&gt;=EV$1,$S366,0)</f>
        <v>563.72249999999997</v>
      </c>
      <c r="EW366" s="27">
        <f>IF($O366&gt;=EW$1,$S366,0)</f>
        <v>563.72249999999997</v>
      </c>
      <c r="EX366" s="27">
        <f>IF($O366&gt;=EX$1,$S366,0)</f>
        <v>563.72249999999997</v>
      </c>
      <c r="EY366" s="27">
        <f>IF($O366&gt;=EY$1,$S366,0)</f>
        <v>563.72249999999997</v>
      </c>
      <c r="EZ366" s="27">
        <f>IF($O366&gt;=EZ$1,$S366,0)</f>
        <v>563.72249999999997</v>
      </c>
      <c r="FA366" s="27">
        <f>IF($O366&gt;=FA$1,$S366,0)</f>
        <v>563.72249999999997</v>
      </c>
      <c r="FB366" s="27">
        <f>IF($O366&gt;=FB$1,$S366,0)</f>
        <v>563.72249999999997</v>
      </c>
      <c r="FC366" s="27">
        <f>IF($O366&gt;=FC$1,$S366,0)</f>
        <v>563.72249999999997</v>
      </c>
      <c r="FD366" s="27">
        <f>IF($O366&gt;=FD$1,$S366,0)</f>
        <v>563.72249999999997</v>
      </c>
      <c r="FE366" s="27">
        <f>IF($O366&gt;=FE$1,$S366,0)</f>
        <v>563.72249999999997</v>
      </c>
      <c r="FF366" s="27">
        <f>IF($O366&gt;=FF$1,$S366,0)</f>
        <v>563.72249999999997</v>
      </c>
      <c r="FG366" s="27">
        <f>IF($O366&gt;=FG$1,$S366,0)</f>
        <v>563.72249999999997</v>
      </c>
      <c r="FH366" s="27">
        <f>IF($O366&gt;=FH$1,$S366,0)</f>
        <v>563.72249999999997</v>
      </c>
      <c r="FI366" s="27">
        <f>IF($O366&gt;=FI$1,$S366,0)</f>
        <v>563.72249999999997</v>
      </c>
      <c r="FJ366" s="27">
        <f>IF($O366&gt;=FJ$1,$S366,0)</f>
        <v>563.72249999999997</v>
      </c>
      <c r="FK366" s="27">
        <f>IF($O366&gt;=FK$1,$S366,0)</f>
        <v>563.72249999999997</v>
      </c>
      <c r="FL366" s="27">
        <f>IF($O366&gt;=FL$1,$S366,0)</f>
        <v>563.72249999999997</v>
      </c>
      <c r="FM366" s="27">
        <f>IF($O366&gt;=FM$1,$S366,0)</f>
        <v>563.72249999999997</v>
      </c>
      <c r="FN366" s="27">
        <f>IF($O366&gt;=FN$1,$S366,0)</f>
        <v>563.72249999999997</v>
      </c>
      <c r="FO366" s="27">
        <f>IF($O366&gt;=FO$1,$S366,0)</f>
        <v>563.72249999999997</v>
      </c>
      <c r="FP366" s="27">
        <f>IF($O366&gt;=FP$1,$S366,0)</f>
        <v>563.72249999999997</v>
      </c>
      <c r="FQ366" s="27">
        <f>IF($O366&gt;=FQ$1,$S366,0)</f>
        <v>563.72249999999997</v>
      </c>
      <c r="FR366" s="27">
        <f>IF($O366&gt;=FR$1,$S366,0)</f>
        <v>563.72249999999997</v>
      </c>
      <c r="FS366" s="27">
        <f>IF($O366&gt;=FS$1,$S366,0)</f>
        <v>563.72249999999997</v>
      </c>
      <c r="FT366" s="27">
        <f>IF($O366&gt;=FT$1,$S366,0)</f>
        <v>563.72249999999997</v>
      </c>
      <c r="FU366" s="27">
        <f>IF($O366&gt;=FU$1,$S366,0)</f>
        <v>563.72249999999997</v>
      </c>
      <c r="FV366" s="27">
        <f>IF($O366&gt;=FV$1,$S366,0)</f>
        <v>563.72249999999997</v>
      </c>
      <c r="FW366" s="27">
        <f>IF($O366&gt;=FW$1,$S366,0)</f>
        <v>563.72249999999997</v>
      </c>
      <c r="FX366" s="27">
        <f>IF($O366&gt;=FX$1,$S366,0)</f>
        <v>563.72249999999997</v>
      </c>
      <c r="FY366" s="27">
        <f>IF($O366&gt;=FY$1,$S366,0)</f>
        <v>563.72249999999997</v>
      </c>
      <c r="FZ366" s="27">
        <f>IF($O366&gt;=FZ$1,$S366,0)</f>
        <v>563.72249999999997</v>
      </c>
      <c r="GA366" s="27">
        <f>IF($O366&gt;=GA$1,$S366,0)</f>
        <v>563.72249999999997</v>
      </c>
      <c r="GB366" s="27">
        <f>IF($O366&gt;=GB$1,$S366,0)</f>
        <v>563.72249999999997</v>
      </c>
      <c r="GC366" s="27">
        <f>IF($O366&gt;=GC$1,$S366,0)</f>
        <v>563.72249999999997</v>
      </c>
      <c r="GD366" s="27">
        <f>IF($O366&gt;=GD$1,$S366,0)</f>
        <v>563.72249999999997</v>
      </c>
      <c r="GE366" s="27">
        <f>IF($O366&gt;=GE$1,$S366,0)</f>
        <v>563.72249999999997</v>
      </c>
      <c r="GF366" s="27">
        <f>IF($O366&gt;=GF$1,$S366,0)</f>
        <v>563.72249999999997</v>
      </c>
      <c r="GG366" s="27">
        <f>IF($O366&gt;=GG$1,$S366,0)</f>
        <v>563.72249999999997</v>
      </c>
      <c r="GH366" s="27">
        <f>IF($O366&gt;=GH$1,$S366,0)</f>
        <v>563.72249999999997</v>
      </c>
      <c r="GI366" s="27">
        <f>IF($O366&gt;=GI$1,$S366,0)</f>
        <v>563.72249999999997</v>
      </c>
      <c r="GJ366" s="27">
        <f>IF($O366&gt;=GJ$1,$S366,0)</f>
        <v>563.72249999999997</v>
      </c>
      <c r="GK366" s="27">
        <f>IF($O366&gt;=GK$1,$S366,0)</f>
        <v>563.72249999999997</v>
      </c>
      <c r="GL366" s="27">
        <f>IF($O366&gt;=GL$1,$S366,0)</f>
        <v>0</v>
      </c>
      <c r="GM366" s="27">
        <f>IF($O366&gt;=GM$1,$S366,0)</f>
        <v>0</v>
      </c>
      <c r="GN366" s="27">
        <f>IF($O366&gt;=GN$1,$S366,0)</f>
        <v>0</v>
      </c>
      <c r="GO366" s="27">
        <f>IF($O366&gt;=GO$1,$S366,0)</f>
        <v>0</v>
      </c>
      <c r="GP366" s="27">
        <f>IF($O366&gt;=GP$1,$S366,0)</f>
        <v>0</v>
      </c>
      <c r="GQ366" s="27">
        <f>IF($O366&gt;=GQ$1,$S366,0)</f>
        <v>0</v>
      </c>
      <c r="GR366" s="27">
        <f>IF($O366&gt;=GR$1,$S366,0)</f>
        <v>0</v>
      </c>
      <c r="GS366" s="27">
        <f>IF($O366&gt;=GS$1,$S366,0)</f>
        <v>0</v>
      </c>
      <c r="GT366" s="27">
        <f>IF($O366&gt;=GT$1,$S366,0)</f>
        <v>0</v>
      </c>
      <c r="GU366" s="27">
        <f>IF($O366&gt;=GU$1,$S366,0)</f>
        <v>0</v>
      </c>
      <c r="GV366" s="27">
        <f>IF($O366&gt;=GV$1,$S366,0)</f>
        <v>0</v>
      </c>
      <c r="GW366" s="27">
        <f>IF($O366&gt;=GW$1,$S366,0)</f>
        <v>0</v>
      </c>
      <c r="GX366" s="27">
        <f>IF($O366&gt;=GX$1,$S366,0)</f>
        <v>0</v>
      </c>
      <c r="GY366" s="27">
        <f>IF($O366&gt;=GY$1,$S366,0)</f>
        <v>0</v>
      </c>
      <c r="GZ366" s="27">
        <f>IF($O366&gt;=GZ$1,$S366,0)</f>
        <v>0</v>
      </c>
      <c r="HA366" s="27">
        <f>IF($O366&gt;=HA$1,$S366,0)</f>
        <v>0</v>
      </c>
      <c r="HB366" s="27">
        <f>IF($O366&gt;=HB$1,$S366,0)</f>
        <v>0</v>
      </c>
      <c r="HC366" s="27">
        <f>IF($O366&gt;=HC$1,$S366,0)</f>
        <v>0</v>
      </c>
    </row>
    <row r="367" spans="1:211">
      <c r="A367" s="3">
        <v>47520</v>
      </c>
      <c r="B367" s="3" t="s">
        <v>203</v>
      </c>
      <c r="C367" s="3" t="s">
        <v>107</v>
      </c>
      <c r="D367" s="3">
        <v>54</v>
      </c>
      <c r="E367" s="4">
        <v>33807</v>
      </c>
      <c r="F367" s="5">
        <v>25.92876712328767</v>
      </c>
      <c r="G367" s="3" t="s">
        <v>99</v>
      </c>
      <c r="H367" s="4">
        <v>23456</v>
      </c>
      <c r="I367" s="9" t="s">
        <v>826</v>
      </c>
      <c r="J367" s="5">
        <v>2347.2800000000002</v>
      </c>
      <c r="K367" s="31">
        <v>338</v>
      </c>
      <c r="L367" s="32">
        <v>26</v>
      </c>
      <c r="M367" s="33">
        <f>VLOOKUP(L367,FIND,3,TRUE)</f>
        <v>1.5</v>
      </c>
      <c r="N367" s="32">
        <f>IF(L367&gt;30,180,VLOOKUP(L367,TEMPO,2,FALSE))</f>
        <v>156</v>
      </c>
      <c r="O367" s="32">
        <f>IF(R367&gt;0,4,N367)</f>
        <v>156</v>
      </c>
      <c r="P367" s="96">
        <f>J367*M367*L367</f>
        <v>91543.92</v>
      </c>
      <c r="Q367" s="96">
        <f>10934.45*2</f>
        <v>21868.9</v>
      </c>
      <c r="R367" s="96">
        <f>IF(P367&lt;=Q367,P367/4,0)</f>
        <v>0</v>
      </c>
      <c r="S367" s="5">
        <f>IF(P367&gt;=Q367,P367/N367,0)</f>
        <v>586.81999999999994</v>
      </c>
      <c r="T367" s="3"/>
      <c r="U367" s="3">
        <f>IF(T367="",1,0)</f>
        <v>1</v>
      </c>
      <c r="V367" s="3">
        <v>640</v>
      </c>
      <c r="W367" s="5">
        <v>0</v>
      </c>
      <c r="X367" s="5">
        <v>245.73</v>
      </c>
      <c r="Y367" s="5">
        <f>X367*W367</f>
        <v>0</v>
      </c>
      <c r="Z367" s="5">
        <v>400</v>
      </c>
      <c r="AA367" s="5">
        <f>S367+Y367+Z367</f>
        <v>986.81999999999994</v>
      </c>
      <c r="AB367" s="39">
        <f>(J367/12+J367/12*1.3333333333+450/12+J367/30*6/12+J367)*1.3+Y367+Z367+153.9</f>
        <v>4298.3119555470794</v>
      </c>
      <c r="AC367" s="39" t="s">
        <v>107</v>
      </c>
      <c r="AD367" s="39">
        <f>J367*1.3+400+153.9</f>
        <v>3605.3640000000005</v>
      </c>
      <c r="AE367" s="39">
        <f>SUMIFS('CUSTO MENSAL FUNC NOVO'!H:H,'CUSTO MENSAL FUNC NOVO'!A:A,'VALORES MENSAIS'!AC367)</f>
        <v>3348.9422500000001</v>
      </c>
      <c r="AF367" s="27">
        <f>IF($R367&gt;0,$R367,$S367)+$Y367+$Z367</f>
        <v>986.81999999999994</v>
      </c>
      <c r="AG367" s="27">
        <f>IF($R367&gt;0,$R367,$S367)+$Y367+$Z367</f>
        <v>986.81999999999994</v>
      </c>
      <c r="AH367" s="27">
        <f>IF($R367&gt;0,$R367,$S367)+$Y367+$Z367</f>
        <v>986.81999999999994</v>
      </c>
      <c r="AI367" s="27">
        <f>IF($R367&gt;0,$R367,$S367)+$Y367+$Z367</f>
        <v>986.81999999999994</v>
      </c>
      <c r="AJ367" s="27">
        <f>IF($O367&gt;=AJ$1,$S367+$Y367+$Z367,$Y367+$Z367)</f>
        <v>986.81999999999994</v>
      </c>
      <c r="AK367" s="27">
        <f>IF($O367&gt;=AK$1,$S367+$Y367+$Z367,$Y367+$Z367)</f>
        <v>986.81999999999994</v>
      </c>
      <c r="AL367" s="27">
        <f>IF($O367&gt;=AL$1,$S367+$Y367+$Z367,$Y367+$Z367)</f>
        <v>986.81999999999994</v>
      </c>
      <c r="AM367" s="27">
        <f>IF($O367&gt;=AM$1,$S367+$Y367+$Z367,$Y367+$Z367)</f>
        <v>986.81999999999994</v>
      </c>
      <c r="AN367" s="27">
        <f>IF($O367&gt;=AN$1,$S367+$Y367+$Z367,$Y367+$Z367)</f>
        <v>986.81999999999994</v>
      </c>
      <c r="AO367" s="27">
        <f>IF($O367&gt;=AO$1,$S367+$Y367+$Z367,$Y367+$Z367)</f>
        <v>986.81999999999994</v>
      </c>
      <c r="AP367" s="27">
        <f>IF($O367&gt;=AP$1,$S367+$Y367+$Z367,$Y367+$Z367)</f>
        <v>986.81999999999994</v>
      </c>
      <c r="AQ367" s="27">
        <f>IF($O367&gt;=AQ$1,$S367+$Y367+$Z367,$Y367+$Z367)</f>
        <v>986.81999999999994</v>
      </c>
      <c r="AR367" s="27">
        <f>IF($O367&gt;=AR$1,$S367+$Y367+$Z367,$Y367+$Z367)</f>
        <v>986.81999999999994</v>
      </c>
      <c r="AS367" s="27">
        <f>IF($O367&gt;=AS$1,$S367+$Y367+$Z367,$Y367+$Z367)</f>
        <v>986.81999999999994</v>
      </c>
      <c r="AT367" s="27">
        <f>IF($O367&gt;=AT$1,$S367+$Y367+$Z367,$Y367+$Z367)</f>
        <v>986.81999999999994</v>
      </c>
      <c r="AU367" s="27">
        <f>IF($O367&gt;=AU$1,$S367+$Y367+$Z367,$Y367+$Z367)</f>
        <v>986.81999999999994</v>
      </c>
      <c r="AV367" s="27">
        <f>IF($O367&gt;=AV$1,$S367+$Y367+$Z367,$Y367+$Z367)</f>
        <v>986.81999999999994</v>
      </c>
      <c r="AW367" s="27">
        <f>IF($O367&gt;=AW$1,$S367+$Y367+$Z367,$Y367+$Z367)</f>
        <v>986.81999999999994</v>
      </c>
      <c r="AX367" s="27">
        <f>IF($O367&gt;=AX$1,$S367+$Y367+$Z367,$Y367+$Z367)</f>
        <v>986.81999999999994</v>
      </c>
      <c r="AY367" s="27">
        <f>IF($O367&gt;=AY$1,$S367+$Y367+$Z367,$Y367+$Z367)</f>
        <v>986.81999999999994</v>
      </c>
      <c r="AZ367" s="27">
        <f>IF($O367&gt;=AZ$1,$S367+$Y367+$Z367,$Y367+$Z367)</f>
        <v>986.81999999999994</v>
      </c>
      <c r="BA367" s="27">
        <f>IF($O367&gt;=BA$1,$S367+$Y367+$Z367,$Y367+$Z367)</f>
        <v>986.81999999999994</v>
      </c>
      <c r="BB367" s="27">
        <f>IF($O367&gt;=BB$1,$S367+$Y367+$Z367,$Y367+$Z367)</f>
        <v>986.81999999999994</v>
      </c>
      <c r="BC367" s="27">
        <f>IF($O367&gt;=BC$1,$S367+$Y367+$Z367,$Y367+$Z367)</f>
        <v>986.81999999999994</v>
      </c>
      <c r="BD367" s="27">
        <f>IF($O367&gt;=BD$1,$S367+$Y367+$Z367,$Y367+$Z367)</f>
        <v>986.81999999999994</v>
      </c>
      <c r="BE367" s="27">
        <f>IF($O367&gt;=BE$1,$S367+$Y367+$Z367,$Y367+$Z367)</f>
        <v>986.81999999999994</v>
      </c>
      <c r="BF367" s="27">
        <f>IF($O367&gt;=BF$1,$S367+$Y367+$Z367,$Y367+$Z367)</f>
        <v>986.81999999999994</v>
      </c>
      <c r="BG367" s="27">
        <f>IF($O367&gt;=BG$1,$S367+$Y367+$Z367,$Y367+$Z367)</f>
        <v>986.81999999999994</v>
      </c>
      <c r="BH367" s="27">
        <f>IF($O367&gt;=BH$1,$S367+$Y367+$Z367,$Y367+$Z367)</f>
        <v>986.81999999999994</v>
      </c>
      <c r="BI367" s="27">
        <f>IF($O367&gt;=BI$1,$S367+$Y367+$Z367,$Y367+$Z367)</f>
        <v>986.81999999999994</v>
      </c>
      <c r="BJ367" s="27">
        <f>IF($O367&gt;=BJ$1,$S367+$Y367+$Z367,$Y367+$Z367)</f>
        <v>986.81999999999994</v>
      </c>
      <c r="BK367" s="27">
        <f>IF($O367&gt;=BK$1,$S367+$Y367+$Z367,$Y367+$Z367)</f>
        <v>986.81999999999994</v>
      </c>
      <c r="BL367" s="27">
        <f>IF($O367&gt;=BL$1,$S367+$Y367+$Z367,$Y367+$Z367)</f>
        <v>986.81999999999994</v>
      </c>
      <c r="BM367" s="27">
        <f>IF($O367&gt;=BM$1,$S367+$Y367+$Z367,$Y367+$Z367)</f>
        <v>986.81999999999994</v>
      </c>
      <c r="BN367" s="27">
        <f>IF($O367&gt;=BN$1,$S367+$Y367+$Z367,$Y367+$Z367)</f>
        <v>986.81999999999994</v>
      </c>
      <c r="BO367" s="27">
        <f>IF($O367&gt;=BO$1,$S367+$Y367+$Z367,$Y367+$Z367)</f>
        <v>986.81999999999994</v>
      </c>
      <c r="BP367" s="27">
        <f>IF($O367&gt;=BP$1,$S367+$Y367+$Z367,$Y367+$Z367)</f>
        <v>986.81999999999994</v>
      </c>
      <c r="BQ367" s="27">
        <f>IF($O367&gt;=BQ$1,$S367+$Y367+$Z367,$Y367+$Z367)</f>
        <v>986.81999999999994</v>
      </c>
      <c r="BR367" s="27">
        <f>IF($O367&gt;=BR$1,$S367+$Y367+$Z367,$Y367+$Z367)</f>
        <v>986.81999999999994</v>
      </c>
      <c r="BS367" s="27">
        <f>IF($O367&gt;=BS$1,$S367+$Y367+$Z367,$Y367+$Z367)</f>
        <v>986.81999999999994</v>
      </c>
      <c r="BT367" s="27">
        <f>IF($O367&gt;=BT$1,$S367+$Y367+$Z367,$Y367+$Z367)</f>
        <v>986.81999999999994</v>
      </c>
      <c r="BU367" s="27">
        <f>IF($O367&gt;=BU$1,$S367+$Y367+$Z367,$Y367+$Z367)</f>
        <v>986.81999999999994</v>
      </c>
      <c r="BV367" s="27">
        <f>IF($O367&gt;=BV$1,$S367+$Y367+$Z367,$Y367+$Z367)</f>
        <v>986.81999999999994</v>
      </c>
      <c r="BW367" s="27">
        <f>IF($O367&gt;=BW$1,$S367+$Y367+$Z367,$Y367+$Z367)</f>
        <v>986.81999999999994</v>
      </c>
      <c r="BX367" s="27">
        <f>IF($O367&gt;=BX$1,$S367+$Y367+$Z367,$Y367+$Z367)</f>
        <v>986.81999999999994</v>
      </c>
      <c r="BY367" s="27">
        <f>IF($O367&gt;=BY$1,$S367+$Y367+$Z367,$Y367+$Z367)</f>
        <v>986.81999999999994</v>
      </c>
      <c r="BZ367" s="27">
        <f>IF($O367&gt;=BZ$1,$S367+$Y367+$Z367,$Y367+$Z367)</f>
        <v>986.81999999999994</v>
      </c>
      <c r="CA367" s="27">
        <f>IF($O367&gt;=CA$1,$S367+$Y367+$Z367,$Y367+$Z367)</f>
        <v>986.81999999999994</v>
      </c>
      <c r="CB367" s="27">
        <f>IF($O367&gt;=CB$1,$S367+$Y367+$Z367,$Y367+$Z367)</f>
        <v>986.81999999999994</v>
      </c>
      <c r="CC367" s="27">
        <f>IF($O367&gt;=CC$1,$S367+$Y367+$Z367,$Y367+$Z367)</f>
        <v>986.81999999999994</v>
      </c>
      <c r="CD367" s="27">
        <f>IF($O367&gt;=CD$1,$S367+$Y367+$Z367,$Y367+$Z367)</f>
        <v>986.81999999999994</v>
      </c>
      <c r="CE367" s="27">
        <f>IF($O367&gt;=CE$1,$S367+$Y367+$Z367,$Y367+$Z367)</f>
        <v>986.81999999999994</v>
      </c>
      <c r="CF367" s="27">
        <f>IF($O367&gt;=CF$1,$S367+$Y367+$Z367,$Y367+$Z367)</f>
        <v>986.81999999999994</v>
      </c>
      <c r="CG367" s="27">
        <f>IF($O367&gt;=CG$1,$S367+$Y367+$Z367,$Y367+$Z367)</f>
        <v>986.81999999999994</v>
      </c>
      <c r="CH367" s="27">
        <f>IF($O367&gt;=CH$1,$S367+$Y367+$Z367,$Y367+$Z367)</f>
        <v>986.81999999999994</v>
      </c>
      <c r="CI367" s="27">
        <f>IF($O367&gt;=CI$1,$S367+$Y367+$Z367,$Y367+$Z367)</f>
        <v>986.81999999999994</v>
      </c>
      <c r="CJ367" s="27">
        <f>IF($O367&gt;=CJ$1,$S367+$Y367+$Z367,$Y367+$Z367)</f>
        <v>986.81999999999994</v>
      </c>
      <c r="CK367" s="27">
        <f>IF($O367&gt;=CK$1,$S367+$Y367+$Z367,$Y367+$Z367)</f>
        <v>986.81999999999994</v>
      </c>
      <c r="CL367" s="27">
        <f>IF($O367&gt;=CL$1,$S367+$Y367+$Z367,$Y367+$Z367)</f>
        <v>986.81999999999994</v>
      </c>
      <c r="CM367" s="27">
        <f>IF($O367&gt;=CM$1,$S367+$Y367+$Z367,$Y367+$Z367)</f>
        <v>986.81999999999994</v>
      </c>
      <c r="CN367" s="27">
        <f>IF($O367&gt;=CN$1,$S367+$Y367,$Y367)</f>
        <v>586.81999999999994</v>
      </c>
      <c r="CO367" s="27">
        <f>IF($O367&gt;=CO$1,$S367+$Y367,$Y367)</f>
        <v>586.81999999999994</v>
      </c>
      <c r="CP367" s="27">
        <f>IF($O367&gt;=CP$1,$S367+$Y367,$Y367)</f>
        <v>586.81999999999994</v>
      </c>
      <c r="CQ367" s="27">
        <f>IF($O367&gt;=CQ$1,$S367+$Y367,$Y367)</f>
        <v>586.81999999999994</v>
      </c>
      <c r="CR367" s="27">
        <f>IF($O367&gt;=CR$1,$S367+$Y367,$Y367)</f>
        <v>586.81999999999994</v>
      </c>
      <c r="CS367" s="27">
        <f>IF($O367&gt;=CS$1,$S367+$Y367,$Y367)</f>
        <v>586.81999999999994</v>
      </c>
      <c r="CT367" s="27">
        <f>IF($O367&gt;=CT$1,$S367+$Y367,$Y367)</f>
        <v>586.81999999999994</v>
      </c>
      <c r="CU367" s="27">
        <f>IF($O367&gt;=CU$1,$S367+$Y367,$Y367)</f>
        <v>586.81999999999994</v>
      </c>
      <c r="CV367" s="27">
        <f>IF($O367&gt;=CV$1,$S367+$Y367,$Y367)</f>
        <v>586.81999999999994</v>
      </c>
      <c r="CW367" s="27">
        <f>IF($O367&gt;=CW$1,$S367+$Y367,$Y367)</f>
        <v>586.81999999999994</v>
      </c>
      <c r="CX367" s="27">
        <f>IF($O367&gt;=CX$1,$S367+$Y367,$Y367)</f>
        <v>586.81999999999994</v>
      </c>
      <c r="CY367" s="27">
        <f>IF($O367&gt;=CY$1,$S367+$Y367,$Y367)</f>
        <v>586.81999999999994</v>
      </c>
      <c r="CZ367" s="27">
        <f>IF($O367&gt;=CZ$1,$S367+$Y367,$Y367)</f>
        <v>586.81999999999994</v>
      </c>
      <c r="DA367" s="27">
        <f>IF($O367&gt;=DA$1,$S367+$Y367,$Y367)</f>
        <v>586.81999999999994</v>
      </c>
      <c r="DB367" s="27">
        <f>IF($O367&gt;=DB$1,$S367+$Y367,$Y367)</f>
        <v>586.81999999999994</v>
      </c>
      <c r="DC367" s="27">
        <f>IF($O367&gt;=DC$1,$S367+$Y367,$Y367)</f>
        <v>586.81999999999994</v>
      </c>
      <c r="DD367" s="27">
        <f>IF($O367&gt;=DD$1,$S367+$Y367,$Y367)</f>
        <v>586.81999999999994</v>
      </c>
      <c r="DE367" s="27">
        <f>IF($O367&gt;=DE$1,$S367+$Y367,$Y367)</f>
        <v>586.81999999999994</v>
      </c>
      <c r="DF367" s="27">
        <f>IF($O367&gt;=DF$1,$S367+$Y367,$Y367)</f>
        <v>586.81999999999994</v>
      </c>
      <c r="DG367" s="27">
        <f>IF($O367&gt;=DG$1,$S367+$Y367,$Y367)</f>
        <v>586.81999999999994</v>
      </c>
      <c r="DH367" s="27">
        <f>IF($O367&gt;=DH$1,$S367+$Y367,$Y367)</f>
        <v>586.81999999999994</v>
      </c>
      <c r="DI367" s="27">
        <f>IF($O367&gt;=DI$1,$S367+$Y367,$Y367)</f>
        <v>586.81999999999994</v>
      </c>
      <c r="DJ367" s="27">
        <f>IF($O367&gt;=DJ$1,$S367+$Y367,$Y367)</f>
        <v>586.81999999999994</v>
      </c>
      <c r="DK367" s="27">
        <f>IF($O367&gt;=DK$1,$S367+$Y367,$Y367)</f>
        <v>586.81999999999994</v>
      </c>
      <c r="DL367" s="27">
        <f>IF($O367&gt;=DL$1,$S367+$Y367,$Y367)</f>
        <v>586.81999999999994</v>
      </c>
      <c r="DM367" s="27">
        <f>IF($O367&gt;=DM$1,$S367+$Y367,$Y367)</f>
        <v>586.81999999999994</v>
      </c>
      <c r="DN367" s="27">
        <f>IF($O367&gt;=DN$1,$S367+$Y367,$Y367)</f>
        <v>586.81999999999994</v>
      </c>
      <c r="DO367" s="27">
        <f>IF($O367&gt;=DO$1,$S367+$Y367,$Y367)</f>
        <v>586.81999999999994</v>
      </c>
      <c r="DP367" s="27">
        <f>IF($O367&gt;=DP$1,$S367+$Y367,$Y367)</f>
        <v>586.81999999999994</v>
      </c>
      <c r="DQ367" s="27">
        <f>IF($O367&gt;=DQ$1,$S367+$Y367,$Y367)</f>
        <v>586.81999999999994</v>
      </c>
      <c r="DR367" s="27">
        <f>IF($O367&gt;=DR$1,$S367+$Y367,$Y367)</f>
        <v>586.81999999999994</v>
      </c>
      <c r="DS367" s="27">
        <f>IF($O367&gt;=DS$1,$S367+$Y367,$Y367)</f>
        <v>586.81999999999994</v>
      </c>
      <c r="DT367" s="27">
        <f>IF($O367&gt;=DT$1,$S367+$Y367,$Y367)</f>
        <v>586.81999999999994</v>
      </c>
      <c r="DU367" s="27">
        <f>IF($O367&gt;=DU$1,$S367+$Y367,$Y367)</f>
        <v>586.81999999999994</v>
      </c>
      <c r="DV367" s="27">
        <f>IF($O367&gt;=DV$1,$S367+$Y367,$Y367)</f>
        <v>586.81999999999994</v>
      </c>
      <c r="DW367" s="27">
        <f>IF($O367&gt;=DW$1,$S367+$Y367,$Y367)</f>
        <v>586.81999999999994</v>
      </c>
      <c r="DX367" s="27">
        <f>IF($O367&gt;=DX$1,$S367+$Y367,$Y367)</f>
        <v>586.81999999999994</v>
      </c>
      <c r="DY367" s="27">
        <f>IF($O367&gt;=DY$1,$S367+$Y367,$Y367)</f>
        <v>586.81999999999994</v>
      </c>
      <c r="DZ367" s="27">
        <f>IF($O367&gt;=DZ$1,$S367+$Y367,$Y367)</f>
        <v>586.81999999999994</v>
      </c>
      <c r="EA367" s="27">
        <f>IF($O367&gt;=EA$1,$S367+$Y367,$Y367)</f>
        <v>586.81999999999994</v>
      </c>
      <c r="EB367" s="27">
        <f>IF($O367&gt;=EB$1,$S367+$Y367,$Y367)</f>
        <v>586.81999999999994</v>
      </c>
      <c r="EC367" s="27">
        <f>IF($O367&gt;=EC$1,$S367+$Y367,$Y367)</f>
        <v>586.81999999999994</v>
      </c>
      <c r="ED367" s="27">
        <f>IF($O367&gt;=ED$1,$S367+$Y367,$Y367)</f>
        <v>586.81999999999994</v>
      </c>
      <c r="EE367" s="27">
        <f>IF($O367&gt;=EE$1,$S367+$Y367,$Y367)</f>
        <v>586.81999999999994</v>
      </c>
      <c r="EF367" s="27">
        <f>IF($O367&gt;=EF$1,$S367+$Y367,$Y367)</f>
        <v>586.81999999999994</v>
      </c>
      <c r="EG367" s="27">
        <f>IF($O367&gt;=EG$1,$S367+$Y367,$Y367)</f>
        <v>586.81999999999994</v>
      </c>
      <c r="EH367" s="27">
        <f>IF($O367&gt;=EH$1,$S367+$Y367,$Y367)</f>
        <v>586.81999999999994</v>
      </c>
      <c r="EI367" s="27">
        <f>IF($O367&gt;=EI$1,$S367+$Y367,$Y367)</f>
        <v>586.81999999999994</v>
      </c>
      <c r="EJ367" s="27">
        <f>IF($O367&gt;=EJ$1,$S367+$Y367,$Y367)</f>
        <v>586.81999999999994</v>
      </c>
      <c r="EK367" s="27">
        <f>IF($O367&gt;=EK$1,$S367+$Y367,$Y367)</f>
        <v>586.81999999999994</v>
      </c>
      <c r="EL367" s="27">
        <f>IF($O367&gt;=EL$1,$S367+$Y367,$Y367)</f>
        <v>586.81999999999994</v>
      </c>
      <c r="EM367" s="27">
        <f>IF($O367&gt;=EM$1,$S367+$Y367,$Y367)</f>
        <v>586.81999999999994</v>
      </c>
      <c r="EN367" s="27">
        <f>IF($O367&gt;=EN$1,$S367+$Y367,$Y367)</f>
        <v>586.81999999999994</v>
      </c>
      <c r="EO367" s="27">
        <f>IF($O367&gt;=EO$1,$S367+$Y367,$Y367)</f>
        <v>586.81999999999994</v>
      </c>
      <c r="EP367" s="27">
        <f>IF($O367&gt;=EP$1,$S367+$Y367,$Y367)</f>
        <v>586.81999999999994</v>
      </c>
      <c r="EQ367" s="27">
        <f>IF($O367&gt;=EQ$1,$S367+$Y367,$Y367)</f>
        <v>586.81999999999994</v>
      </c>
      <c r="ER367" s="27">
        <f>IF($O367&gt;=ER$1,$S367+$Y367,$Y367)</f>
        <v>586.81999999999994</v>
      </c>
      <c r="ES367" s="27">
        <f>IF($O367&gt;=ES$1,$S367+$Y367,$Y367)</f>
        <v>586.81999999999994</v>
      </c>
      <c r="ET367" s="27">
        <f>IF($O367&gt;=ET$1,$S367+$Y367,$Y367)</f>
        <v>586.81999999999994</v>
      </c>
      <c r="EU367" s="27">
        <f>IF($O367&gt;=EU$1,$S367+$Y367,$Y367)</f>
        <v>586.81999999999994</v>
      </c>
      <c r="EV367" s="27">
        <f>IF($O367&gt;=EV$1,$S367,0)</f>
        <v>586.81999999999994</v>
      </c>
      <c r="EW367" s="27">
        <f>IF($O367&gt;=EW$1,$S367,0)</f>
        <v>586.81999999999994</v>
      </c>
      <c r="EX367" s="27">
        <f>IF($O367&gt;=EX$1,$S367,0)</f>
        <v>586.81999999999994</v>
      </c>
      <c r="EY367" s="27">
        <f>IF($O367&gt;=EY$1,$S367,0)</f>
        <v>586.81999999999994</v>
      </c>
      <c r="EZ367" s="27">
        <f>IF($O367&gt;=EZ$1,$S367,0)</f>
        <v>586.81999999999994</v>
      </c>
      <c r="FA367" s="27">
        <f>IF($O367&gt;=FA$1,$S367,0)</f>
        <v>586.81999999999994</v>
      </c>
      <c r="FB367" s="27">
        <f>IF($O367&gt;=FB$1,$S367,0)</f>
        <v>586.81999999999994</v>
      </c>
      <c r="FC367" s="27">
        <f>IF($O367&gt;=FC$1,$S367,0)</f>
        <v>586.81999999999994</v>
      </c>
      <c r="FD367" s="27">
        <f>IF($O367&gt;=FD$1,$S367,0)</f>
        <v>586.81999999999994</v>
      </c>
      <c r="FE367" s="27">
        <f>IF($O367&gt;=FE$1,$S367,0)</f>
        <v>586.81999999999994</v>
      </c>
      <c r="FF367" s="27">
        <f>IF($O367&gt;=FF$1,$S367,0)</f>
        <v>586.81999999999994</v>
      </c>
      <c r="FG367" s="27">
        <f>IF($O367&gt;=FG$1,$S367,0)</f>
        <v>586.81999999999994</v>
      </c>
      <c r="FH367" s="27">
        <f>IF($O367&gt;=FH$1,$S367,0)</f>
        <v>586.81999999999994</v>
      </c>
      <c r="FI367" s="27">
        <f>IF($O367&gt;=FI$1,$S367,0)</f>
        <v>586.81999999999994</v>
      </c>
      <c r="FJ367" s="27">
        <f>IF($O367&gt;=FJ$1,$S367,0)</f>
        <v>586.81999999999994</v>
      </c>
      <c r="FK367" s="27">
        <f>IF($O367&gt;=FK$1,$S367,0)</f>
        <v>586.81999999999994</v>
      </c>
      <c r="FL367" s="27">
        <f>IF($O367&gt;=FL$1,$S367,0)</f>
        <v>586.81999999999994</v>
      </c>
      <c r="FM367" s="27">
        <f>IF($O367&gt;=FM$1,$S367,0)</f>
        <v>586.81999999999994</v>
      </c>
      <c r="FN367" s="27">
        <f>IF($O367&gt;=FN$1,$S367,0)</f>
        <v>586.81999999999994</v>
      </c>
      <c r="FO367" s="27">
        <f>IF($O367&gt;=FO$1,$S367,0)</f>
        <v>586.81999999999994</v>
      </c>
      <c r="FP367" s="27">
        <f>IF($O367&gt;=FP$1,$S367,0)</f>
        <v>586.81999999999994</v>
      </c>
      <c r="FQ367" s="27">
        <f>IF($O367&gt;=FQ$1,$S367,0)</f>
        <v>586.81999999999994</v>
      </c>
      <c r="FR367" s="27">
        <f>IF($O367&gt;=FR$1,$S367,0)</f>
        <v>586.81999999999994</v>
      </c>
      <c r="FS367" s="27">
        <f>IF($O367&gt;=FS$1,$S367,0)</f>
        <v>586.81999999999994</v>
      </c>
      <c r="FT367" s="27">
        <f>IF($O367&gt;=FT$1,$S367,0)</f>
        <v>586.81999999999994</v>
      </c>
      <c r="FU367" s="27">
        <f>IF($O367&gt;=FU$1,$S367,0)</f>
        <v>586.81999999999994</v>
      </c>
      <c r="FV367" s="27">
        <f>IF($O367&gt;=FV$1,$S367,0)</f>
        <v>586.81999999999994</v>
      </c>
      <c r="FW367" s="27">
        <f>IF($O367&gt;=FW$1,$S367,0)</f>
        <v>586.81999999999994</v>
      </c>
      <c r="FX367" s="27">
        <f>IF($O367&gt;=FX$1,$S367,0)</f>
        <v>586.81999999999994</v>
      </c>
      <c r="FY367" s="27">
        <f>IF($O367&gt;=FY$1,$S367,0)</f>
        <v>586.81999999999994</v>
      </c>
      <c r="FZ367" s="27">
        <f>IF($O367&gt;=FZ$1,$S367,0)</f>
        <v>586.81999999999994</v>
      </c>
      <c r="GA367" s="27">
        <f>IF($O367&gt;=GA$1,$S367,0)</f>
        <v>586.81999999999994</v>
      </c>
      <c r="GB367" s="27">
        <f>IF($O367&gt;=GB$1,$S367,0)</f>
        <v>586.81999999999994</v>
      </c>
      <c r="GC367" s="27">
        <f>IF($O367&gt;=GC$1,$S367,0)</f>
        <v>586.81999999999994</v>
      </c>
      <c r="GD367" s="27">
        <f>IF($O367&gt;=GD$1,$S367,0)</f>
        <v>586.81999999999994</v>
      </c>
      <c r="GE367" s="27">
        <f>IF($O367&gt;=GE$1,$S367,0)</f>
        <v>586.81999999999994</v>
      </c>
      <c r="GF367" s="27">
        <f>IF($O367&gt;=GF$1,$S367,0)</f>
        <v>0</v>
      </c>
      <c r="GG367" s="27">
        <f>IF($O367&gt;=GG$1,$S367,0)</f>
        <v>0</v>
      </c>
      <c r="GH367" s="27">
        <f>IF($O367&gt;=GH$1,$S367,0)</f>
        <v>0</v>
      </c>
      <c r="GI367" s="27">
        <f>IF($O367&gt;=GI$1,$S367,0)</f>
        <v>0</v>
      </c>
      <c r="GJ367" s="27">
        <f>IF($O367&gt;=GJ$1,$S367,0)</f>
        <v>0</v>
      </c>
      <c r="GK367" s="27">
        <f>IF($O367&gt;=GK$1,$S367,0)</f>
        <v>0</v>
      </c>
      <c r="GL367" s="27">
        <f>IF($O367&gt;=GL$1,$S367,0)</f>
        <v>0</v>
      </c>
      <c r="GM367" s="27">
        <f>IF($O367&gt;=GM$1,$S367,0)</f>
        <v>0</v>
      </c>
      <c r="GN367" s="27">
        <f>IF($O367&gt;=GN$1,$S367,0)</f>
        <v>0</v>
      </c>
      <c r="GO367" s="27">
        <f>IF($O367&gt;=GO$1,$S367,0)</f>
        <v>0</v>
      </c>
      <c r="GP367" s="27">
        <f>IF($O367&gt;=GP$1,$S367,0)</f>
        <v>0</v>
      </c>
      <c r="GQ367" s="27">
        <f>IF($O367&gt;=GQ$1,$S367,0)</f>
        <v>0</v>
      </c>
      <c r="GR367" s="27">
        <f>IF($O367&gt;=GR$1,$S367,0)</f>
        <v>0</v>
      </c>
      <c r="GS367" s="27">
        <f>IF($O367&gt;=GS$1,$S367,0)</f>
        <v>0</v>
      </c>
      <c r="GT367" s="27">
        <f>IF($O367&gt;=GT$1,$S367,0)</f>
        <v>0</v>
      </c>
      <c r="GU367" s="27">
        <f>IF($O367&gt;=GU$1,$S367,0)</f>
        <v>0</v>
      </c>
      <c r="GV367" s="27">
        <f>IF($O367&gt;=GV$1,$S367,0)</f>
        <v>0</v>
      </c>
      <c r="GW367" s="27">
        <f>IF($O367&gt;=GW$1,$S367,0)</f>
        <v>0</v>
      </c>
      <c r="GX367" s="27">
        <f>IF($O367&gt;=GX$1,$S367,0)</f>
        <v>0</v>
      </c>
      <c r="GY367" s="27">
        <f>IF($O367&gt;=GY$1,$S367,0)</f>
        <v>0</v>
      </c>
      <c r="GZ367" s="27">
        <f>IF($O367&gt;=GZ$1,$S367,0)</f>
        <v>0</v>
      </c>
      <c r="HA367" s="27">
        <f>IF($O367&gt;=HA$1,$S367,0)</f>
        <v>0</v>
      </c>
      <c r="HB367" s="27">
        <f>IF($O367&gt;=HB$1,$S367,0)</f>
        <v>0</v>
      </c>
      <c r="HC367" s="27">
        <f>IF($O367&gt;=HC$1,$S367,0)</f>
        <v>0</v>
      </c>
    </row>
    <row r="368" spans="1:211">
      <c r="A368" s="3">
        <v>32611</v>
      </c>
      <c r="B368" s="3" t="s">
        <v>341</v>
      </c>
      <c r="C368" s="3" t="s">
        <v>107</v>
      </c>
      <c r="D368" s="3">
        <v>55</v>
      </c>
      <c r="E368" s="4">
        <v>32161</v>
      </c>
      <c r="F368" s="5">
        <v>30.438356164383563</v>
      </c>
      <c r="G368" s="3" t="s">
        <v>99</v>
      </c>
      <c r="H368" s="4">
        <v>23374</v>
      </c>
      <c r="I368" s="9" t="s">
        <v>826</v>
      </c>
      <c r="J368" s="5">
        <v>3251.41</v>
      </c>
      <c r="K368" s="31">
        <v>338</v>
      </c>
      <c r="L368" s="32">
        <v>30</v>
      </c>
      <c r="M368" s="33">
        <f>VLOOKUP(L368,FIND,3,TRUE)</f>
        <v>1.5</v>
      </c>
      <c r="N368" s="32">
        <f>IF(L368&gt;30,180,VLOOKUP(L368,TEMPO,2,FALSE))</f>
        <v>180</v>
      </c>
      <c r="O368" s="32">
        <f>IF(R368&gt;0,4,N368)</f>
        <v>180</v>
      </c>
      <c r="P368" s="96">
        <f>J368*M368*L368</f>
        <v>146313.44999999998</v>
      </c>
      <c r="Q368" s="96">
        <f>10934.45*2</f>
        <v>21868.9</v>
      </c>
      <c r="R368" s="96">
        <f>IF(P368&lt;=Q368,P368/4,0)</f>
        <v>0</v>
      </c>
      <c r="S368" s="5">
        <f>IF(P368&gt;=Q368,P368/N368,0)</f>
        <v>812.85249999999985</v>
      </c>
      <c r="T368" s="3"/>
      <c r="U368" s="3">
        <f>IF(T368="",1,0)</f>
        <v>1</v>
      </c>
      <c r="V368" s="3">
        <v>632</v>
      </c>
      <c r="W368" s="5">
        <v>0</v>
      </c>
      <c r="X368" s="5">
        <v>245.73</v>
      </c>
      <c r="Y368" s="5">
        <f>X368*W368</f>
        <v>0</v>
      </c>
      <c r="Z368" s="5">
        <v>400</v>
      </c>
      <c r="AA368" s="5">
        <f>S368+Y368+Z368</f>
        <v>1212.8525</v>
      </c>
      <c r="AB368" s="39">
        <f>(J368/12+J368/12*1.3333333333+450/12+J368/30*6/12+J368)*1.3+Y368+Z368+153.9</f>
        <v>5721.814411099369</v>
      </c>
      <c r="AC368" s="39" t="s">
        <v>107</v>
      </c>
      <c r="AD368" s="39">
        <f>J368*1.3+400+153.9</f>
        <v>4780.7329999999993</v>
      </c>
      <c r="AE368" s="39">
        <f>SUMIFS('CUSTO MENSAL FUNC NOVO'!H:H,'CUSTO MENSAL FUNC NOVO'!A:A,'VALORES MENSAIS'!AC368)</f>
        <v>3348.9422500000001</v>
      </c>
      <c r="AF368" s="27">
        <f>IF($R368&gt;0,$R368,$S368)+$Y368+$Z368</f>
        <v>1212.8525</v>
      </c>
      <c r="AG368" s="27">
        <f>IF($R368&gt;0,$R368,$S368)+$Y368+$Z368</f>
        <v>1212.8525</v>
      </c>
      <c r="AH368" s="27">
        <f>IF($R368&gt;0,$R368,$S368)+$Y368+$Z368</f>
        <v>1212.8525</v>
      </c>
      <c r="AI368" s="27">
        <f>IF($R368&gt;0,$R368,$S368)+$Y368+$Z368</f>
        <v>1212.8525</v>
      </c>
      <c r="AJ368" s="27">
        <f>IF($O368&gt;=AJ$1,$S368+$Y368+$Z368,$Y368+$Z368)</f>
        <v>1212.8525</v>
      </c>
      <c r="AK368" s="27">
        <f>IF($O368&gt;=AK$1,$S368+$Y368+$Z368,$Y368+$Z368)</f>
        <v>1212.8525</v>
      </c>
      <c r="AL368" s="27">
        <f>IF($O368&gt;=AL$1,$S368+$Y368+$Z368,$Y368+$Z368)</f>
        <v>1212.8525</v>
      </c>
      <c r="AM368" s="27">
        <f>IF($O368&gt;=AM$1,$S368+$Y368+$Z368,$Y368+$Z368)</f>
        <v>1212.8525</v>
      </c>
      <c r="AN368" s="27">
        <f>IF($O368&gt;=AN$1,$S368+$Y368+$Z368,$Y368+$Z368)</f>
        <v>1212.8525</v>
      </c>
      <c r="AO368" s="27">
        <f>IF($O368&gt;=AO$1,$S368+$Y368+$Z368,$Y368+$Z368)</f>
        <v>1212.8525</v>
      </c>
      <c r="AP368" s="27">
        <f>IF($O368&gt;=AP$1,$S368+$Y368+$Z368,$Y368+$Z368)</f>
        <v>1212.8525</v>
      </c>
      <c r="AQ368" s="27">
        <f>IF($O368&gt;=AQ$1,$S368+$Y368+$Z368,$Y368+$Z368)</f>
        <v>1212.8525</v>
      </c>
      <c r="AR368" s="27">
        <f>IF($O368&gt;=AR$1,$S368+$Y368+$Z368,$Y368+$Z368)</f>
        <v>1212.8525</v>
      </c>
      <c r="AS368" s="27">
        <f>IF($O368&gt;=AS$1,$S368+$Y368+$Z368,$Y368+$Z368)</f>
        <v>1212.8525</v>
      </c>
      <c r="AT368" s="27">
        <f>IF($O368&gt;=AT$1,$S368+$Y368+$Z368,$Y368+$Z368)</f>
        <v>1212.8525</v>
      </c>
      <c r="AU368" s="27">
        <f>IF($O368&gt;=AU$1,$S368+$Y368+$Z368,$Y368+$Z368)</f>
        <v>1212.8525</v>
      </c>
      <c r="AV368" s="27">
        <f>IF($O368&gt;=AV$1,$S368+$Y368+$Z368,$Y368+$Z368)</f>
        <v>1212.8525</v>
      </c>
      <c r="AW368" s="27">
        <f>IF($O368&gt;=AW$1,$S368+$Y368+$Z368,$Y368+$Z368)</f>
        <v>1212.8525</v>
      </c>
      <c r="AX368" s="27">
        <f>IF($O368&gt;=AX$1,$S368+$Y368+$Z368,$Y368+$Z368)</f>
        <v>1212.8525</v>
      </c>
      <c r="AY368" s="27">
        <f>IF($O368&gt;=AY$1,$S368+$Y368+$Z368,$Y368+$Z368)</f>
        <v>1212.8525</v>
      </c>
      <c r="AZ368" s="27">
        <f>IF($O368&gt;=AZ$1,$S368+$Y368+$Z368,$Y368+$Z368)</f>
        <v>1212.8525</v>
      </c>
      <c r="BA368" s="27">
        <f>IF($O368&gt;=BA$1,$S368+$Y368+$Z368,$Y368+$Z368)</f>
        <v>1212.8525</v>
      </c>
      <c r="BB368" s="27">
        <f>IF($O368&gt;=BB$1,$S368+$Y368+$Z368,$Y368+$Z368)</f>
        <v>1212.8525</v>
      </c>
      <c r="BC368" s="27">
        <f>IF($O368&gt;=BC$1,$S368+$Y368+$Z368,$Y368+$Z368)</f>
        <v>1212.8525</v>
      </c>
      <c r="BD368" s="27">
        <f>IF($O368&gt;=BD$1,$S368+$Y368+$Z368,$Y368+$Z368)</f>
        <v>1212.8525</v>
      </c>
      <c r="BE368" s="27">
        <f>IF($O368&gt;=BE$1,$S368+$Y368+$Z368,$Y368+$Z368)</f>
        <v>1212.8525</v>
      </c>
      <c r="BF368" s="27">
        <f>IF($O368&gt;=BF$1,$S368+$Y368+$Z368,$Y368+$Z368)</f>
        <v>1212.8525</v>
      </c>
      <c r="BG368" s="27">
        <f>IF($O368&gt;=BG$1,$S368+$Y368+$Z368,$Y368+$Z368)</f>
        <v>1212.8525</v>
      </c>
      <c r="BH368" s="27">
        <f>IF($O368&gt;=BH$1,$S368+$Y368+$Z368,$Y368+$Z368)</f>
        <v>1212.8525</v>
      </c>
      <c r="BI368" s="27">
        <f>IF($O368&gt;=BI$1,$S368+$Y368+$Z368,$Y368+$Z368)</f>
        <v>1212.8525</v>
      </c>
      <c r="BJ368" s="27">
        <f>IF($O368&gt;=BJ$1,$S368+$Y368+$Z368,$Y368+$Z368)</f>
        <v>1212.8525</v>
      </c>
      <c r="BK368" s="27">
        <f>IF($O368&gt;=BK$1,$S368+$Y368+$Z368,$Y368+$Z368)</f>
        <v>1212.8525</v>
      </c>
      <c r="BL368" s="27">
        <f>IF($O368&gt;=BL$1,$S368+$Y368+$Z368,$Y368+$Z368)</f>
        <v>1212.8525</v>
      </c>
      <c r="BM368" s="27">
        <f>IF($O368&gt;=BM$1,$S368+$Y368+$Z368,$Y368+$Z368)</f>
        <v>1212.8525</v>
      </c>
      <c r="BN368" s="27">
        <f>IF($O368&gt;=BN$1,$S368+$Y368+$Z368,$Y368+$Z368)</f>
        <v>1212.8525</v>
      </c>
      <c r="BO368" s="27">
        <f>IF($O368&gt;=BO$1,$S368+$Y368+$Z368,$Y368+$Z368)</f>
        <v>1212.8525</v>
      </c>
      <c r="BP368" s="27">
        <f>IF($O368&gt;=BP$1,$S368+$Y368+$Z368,$Y368+$Z368)</f>
        <v>1212.8525</v>
      </c>
      <c r="BQ368" s="27">
        <f>IF($O368&gt;=BQ$1,$S368+$Y368+$Z368,$Y368+$Z368)</f>
        <v>1212.8525</v>
      </c>
      <c r="BR368" s="27">
        <f>IF($O368&gt;=BR$1,$S368+$Y368+$Z368,$Y368+$Z368)</f>
        <v>1212.8525</v>
      </c>
      <c r="BS368" s="27">
        <f>IF($O368&gt;=BS$1,$S368+$Y368+$Z368,$Y368+$Z368)</f>
        <v>1212.8525</v>
      </c>
      <c r="BT368" s="27">
        <f>IF($O368&gt;=BT$1,$S368+$Y368+$Z368,$Y368+$Z368)</f>
        <v>1212.8525</v>
      </c>
      <c r="BU368" s="27">
        <f>IF($O368&gt;=BU$1,$S368+$Y368+$Z368,$Y368+$Z368)</f>
        <v>1212.8525</v>
      </c>
      <c r="BV368" s="27">
        <f>IF($O368&gt;=BV$1,$S368+$Y368+$Z368,$Y368+$Z368)</f>
        <v>1212.8525</v>
      </c>
      <c r="BW368" s="27">
        <f>IF($O368&gt;=BW$1,$S368+$Y368+$Z368,$Y368+$Z368)</f>
        <v>1212.8525</v>
      </c>
      <c r="BX368" s="27">
        <f>IF($O368&gt;=BX$1,$S368+$Y368+$Z368,$Y368+$Z368)</f>
        <v>1212.8525</v>
      </c>
      <c r="BY368" s="27">
        <f>IF($O368&gt;=BY$1,$S368+$Y368+$Z368,$Y368+$Z368)</f>
        <v>1212.8525</v>
      </c>
      <c r="BZ368" s="27">
        <f>IF($O368&gt;=BZ$1,$S368+$Y368+$Z368,$Y368+$Z368)</f>
        <v>1212.8525</v>
      </c>
      <c r="CA368" s="27">
        <f>IF($O368&gt;=CA$1,$S368+$Y368+$Z368,$Y368+$Z368)</f>
        <v>1212.8525</v>
      </c>
      <c r="CB368" s="27">
        <f>IF($O368&gt;=CB$1,$S368+$Y368+$Z368,$Y368+$Z368)</f>
        <v>1212.8525</v>
      </c>
      <c r="CC368" s="27">
        <f>IF($O368&gt;=CC$1,$S368+$Y368+$Z368,$Y368+$Z368)</f>
        <v>1212.8525</v>
      </c>
      <c r="CD368" s="27">
        <f>IF($O368&gt;=CD$1,$S368+$Y368+$Z368,$Y368+$Z368)</f>
        <v>1212.8525</v>
      </c>
      <c r="CE368" s="27">
        <f>IF($O368&gt;=CE$1,$S368+$Y368+$Z368,$Y368+$Z368)</f>
        <v>1212.8525</v>
      </c>
      <c r="CF368" s="27">
        <f>IF($O368&gt;=CF$1,$S368+$Y368+$Z368,$Y368+$Z368)</f>
        <v>1212.8525</v>
      </c>
      <c r="CG368" s="27">
        <f>IF($O368&gt;=CG$1,$S368+$Y368+$Z368,$Y368+$Z368)</f>
        <v>1212.8525</v>
      </c>
      <c r="CH368" s="27">
        <f>IF($O368&gt;=CH$1,$S368+$Y368+$Z368,$Y368+$Z368)</f>
        <v>1212.8525</v>
      </c>
      <c r="CI368" s="27">
        <f>IF($O368&gt;=CI$1,$S368+$Y368+$Z368,$Y368+$Z368)</f>
        <v>1212.8525</v>
      </c>
      <c r="CJ368" s="27">
        <f>IF($O368&gt;=CJ$1,$S368+$Y368+$Z368,$Y368+$Z368)</f>
        <v>1212.8525</v>
      </c>
      <c r="CK368" s="27">
        <f>IF($O368&gt;=CK$1,$S368+$Y368+$Z368,$Y368+$Z368)</f>
        <v>1212.8525</v>
      </c>
      <c r="CL368" s="27">
        <f>IF($O368&gt;=CL$1,$S368+$Y368+$Z368,$Y368+$Z368)</f>
        <v>1212.8525</v>
      </c>
      <c r="CM368" s="27">
        <f>IF($O368&gt;=CM$1,$S368+$Y368+$Z368,$Y368+$Z368)</f>
        <v>1212.8525</v>
      </c>
      <c r="CN368" s="27">
        <f>IF($O368&gt;=CN$1,$S368+$Y368,$Y368)</f>
        <v>812.85249999999985</v>
      </c>
      <c r="CO368" s="27">
        <f>IF($O368&gt;=CO$1,$S368+$Y368,$Y368)</f>
        <v>812.85249999999985</v>
      </c>
      <c r="CP368" s="27">
        <f>IF($O368&gt;=CP$1,$S368+$Y368,$Y368)</f>
        <v>812.85249999999985</v>
      </c>
      <c r="CQ368" s="27">
        <f>IF($O368&gt;=CQ$1,$S368+$Y368,$Y368)</f>
        <v>812.85249999999985</v>
      </c>
      <c r="CR368" s="27">
        <f>IF($O368&gt;=CR$1,$S368+$Y368,$Y368)</f>
        <v>812.85249999999985</v>
      </c>
      <c r="CS368" s="27">
        <f>IF($O368&gt;=CS$1,$S368+$Y368,$Y368)</f>
        <v>812.85249999999985</v>
      </c>
      <c r="CT368" s="27">
        <f>IF($O368&gt;=CT$1,$S368+$Y368,$Y368)</f>
        <v>812.85249999999985</v>
      </c>
      <c r="CU368" s="27">
        <f>IF($O368&gt;=CU$1,$S368+$Y368,$Y368)</f>
        <v>812.85249999999985</v>
      </c>
      <c r="CV368" s="27">
        <f>IF($O368&gt;=CV$1,$S368+$Y368,$Y368)</f>
        <v>812.85249999999985</v>
      </c>
      <c r="CW368" s="27">
        <f>IF($O368&gt;=CW$1,$S368+$Y368,$Y368)</f>
        <v>812.85249999999985</v>
      </c>
      <c r="CX368" s="27">
        <f>IF($O368&gt;=CX$1,$S368+$Y368,$Y368)</f>
        <v>812.85249999999985</v>
      </c>
      <c r="CY368" s="27">
        <f>IF($O368&gt;=CY$1,$S368+$Y368,$Y368)</f>
        <v>812.85249999999985</v>
      </c>
      <c r="CZ368" s="27">
        <f>IF($O368&gt;=CZ$1,$S368+$Y368,$Y368)</f>
        <v>812.85249999999985</v>
      </c>
      <c r="DA368" s="27">
        <f>IF($O368&gt;=DA$1,$S368+$Y368,$Y368)</f>
        <v>812.85249999999985</v>
      </c>
      <c r="DB368" s="27">
        <f>IF($O368&gt;=DB$1,$S368+$Y368,$Y368)</f>
        <v>812.85249999999985</v>
      </c>
      <c r="DC368" s="27">
        <f>IF($O368&gt;=DC$1,$S368+$Y368,$Y368)</f>
        <v>812.85249999999985</v>
      </c>
      <c r="DD368" s="27">
        <f>IF($O368&gt;=DD$1,$S368+$Y368,$Y368)</f>
        <v>812.85249999999985</v>
      </c>
      <c r="DE368" s="27">
        <f>IF($O368&gt;=DE$1,$S368+$Y368,$Y368)</f>
        <v>812.85249999999985</v>
      </c>
      <c r="DF368" s="27">
        <f>IF($O368&gt;=DF$1,$S368+$Y368,$Y368)</f>
        <v>812.85249999999985</v>
      </c>
      <c r="DG368" s="27">
        <f>IF($O368&gt;=DG$1,$S368+$Y368,$Y368)</f>
        <v>812.85249999999985</v>
      </c>
      <c r="DH368" s="27">
        <f>IF($O368&gt;=DH$1,$S368+$Y368,$Y368)</f>
        <v>812.85249999999985</v>
      </c>
      <c r="DI368" s="27">
        <f>IF($O368&gt;=DI$1,$S368+$Y368,$Y368)</f>
        <v>812.85249999999985</v>
      </c>
      <c r="DJ368" s="27">
        <f>IF($O368&gt;=DJ$1,$S368+$Y368,$Y368)</f>
        <v>812.85249999999985</v>
      </c>
      <c r="DK368" s="27">
        <f>IF($O368&gt;=DK$1,$S368+$Y368,$Y368)</f>
        <v>812.85249999999985</v>
      </c>
      <c r="DL368" s="27">
        <f>IF($O368&gt;=DL$1,$S368+$Y368,$Y368)</f>
        <v>812.85249999999985</v>
      </c>
      <c r="DM368" s="27">
        <f>IF($O368&gt;=DM$1,$S368+$Y368,$Y368)</f>
        <v>812.85249999999985</v>
      </c>
      <c r="DN368" s="27">
        <f>IF($O368&gt;=DN$1,$S368+$Y368,$Y368)</f>
        <v>812.85249999999985</v>
      </c>
      <c r="DO368" s="27">
        <f>IF($O368&gt;=DO$1,$S368+$Y368,$Y368)</f>
        <v>812.85249999999985</v>
      </c>
      <c r="DP368" s="27">
        <f>IF($O368&gt;=DP$1,$S368+$Y368,$Y368)</f>
        <v>812.85249999999985</v>
      </c>
      <c r="DQ368" s="27">
        <f>IF($O368&gt;=DQ$1,$S368+$Y368,$Y368)</f>
        <v>812.85249999999985</v>
      </c>
      <c r="DR368" s="27">
        <f>IF($O368&gt;=DR$1,$S368+$Y368,$Y368)</f>
        <v>812.85249999999985</v>
      </c>
      <c r="DS368" s="27">
        <f>IF($O368&gt;=DS$1,$S368+$Y368,$Y368)</f>
        <v>812.85249999999985</v>
      </c>
      <c r="DT368" s="27">
        <f>IF($O368&gt;=DT$1,$S368+$Y368,$Y368)</f>
        <v>812.85249999999985</v>
      </c>
      <c r="DU368" s="27">
        <f>IF($O368&gt;=DU$1,$S368+$Y368,$Y368)</f>
        <v>812.85249999999985</v>
      </c>
      <c r="DV368" s="27">
        <f>IF($O368&gt;=DV$1,$S368+$Y368,$Y368)</f>
        <v>812.85249999999985</v>
      </c>
      <c r="DW368" s="27">
        <f>IF($O368&gt;=DW$1,$S368+$Y368,$Y368)</f>
        <v>812.85249999999985</v>
      </c>
      <c r="DX368" s="27">
        <f>IF($O368&gt;=DX$1,$S368+$Y368,$Y368)</f>
        <v>812.85249999999985</v>
      </c>
      <c r="DY368" s="27">
        <f>IF($O368&gt;=DY$1,$S368+$Y368,$Y368)</f>
        <v>812.85249999999985</v>
      </c>
      <c r="DZ368" s="27">
        <f>IF($O368&gt;=DZ$1,$S368+$Y368,$Y368)</f>
        <v>812.85249999999985</v>
      </c>
      <c r="EA368" s="27">
        <f>IF($O368&gt;=EA$1,$S368+$Y368,$Y368)</f>
        <v>812.85249999999985</v>
      </c>
      <c r="EB368" s="27">
        <f>IF($O368&gt;=EB$1,$S368+$Y368,$Y368)</f>
        <v>812.85249999999985</v>
      </c>
      <c r="EC368" s="27">
        <f>IF($O368&gt;=EC$1,$S368+$Y368,$Y368)</f>
        <v>812.85249999999985</v>
      </c>
      <c r="ED368" s="27">
        <f>IF($O368&gt;=ED$1,$S368+$Y368,$Y368)</f>
        <v>812.85249999999985</v>
      </c>
      <c r="EE368" s="27">
        <f>IF($O368&gt;=EE$1,$S368+$Y368,$Y368)</f>
        <v>812.85249999999985</v>
      </c>
      <c r="EF368" s="27">
        <f>IF($O368&gt;=EF$1,$S368+$Y368,$Y368)</f>
        <v>812.85249999999985</v>
      </c>
      <c r="EG368" s="27">
        <f>IF($O368&gt;=EG$1,$S368+$Y368,$Y368)</f>
        <v>812.85249999999985</v>
      </c>
      <c r="EH368" s="27">
        <f>IF($O368&gt;=EH$1,$S368+$Y368,$Y368)</f>
        <v>812.85249999999985</v>
      </c>
      <c r="EI368" s="27">
        <f>IF($O368&gt;=EI$1,$S368+$Y368,$Y368)</f>
        <v>812.85249999999985</v>
      </c>
      <c r="EJ368" s="27">
        <f>IF($O368&gt;=EJ$1,$S368+$Y368,$Y368)</f>
        <v>812.85249999999985</v>
      </c>
      <c r="EK368" s="27">
        <f>IF($O368&gt;=EK$1,$S368+$Y368,$Y368)</f>
        <v>812.85249999999985</v>
      </c>
      <c r="EL368" s="27">
        <f>IF($O368&gt;=EL$1,$S368+$Y368,$Y368)</f>
        <v>812.85249999999985</v>
      </c>
      <c r="EM368" s="27">
        <f>IF($O368&gt;=EM$1,$S368+$Y368,$Y368)</f>
        <v>812.85249999999985</v>
      </c>
      <c r="EN368" s="27">
        <f>IF($O368&gt;=EN$1,$S368+$Y368,$Y368)</f>
        <v>812.85249999999985</v>
      </c>
      <c r="EO368" s="27">
        <f>IF($O368&gt;=EO$1,$S368+$Y368,$Y368)</f>
        <v>812.85249999999985</v>
      </c>
      <c r="EP368" s="27">
        <f>IF($O368&gt;=EP$1,$S368+$Y368,$Y368)</f>
        <v>812.85249999999985</v>
      </c>
      <c r="EQ368" s="27">
        <f>IF($O368&gt;=EQ$1,$S368+$Y368,$Y368)</f>
        <v>812.85249999999985</v>
      </c>
      <c r="ER368" s="27">
        <f>IF($O368&gt;=ER$1,$S368+$Y368,$Y368)</f>
        <v>812.85249999999985</v>
      </c>
      <c r="ES368" s="27">
        <f>IF($O368&gt;=ES$1,$S368+$Y368,$Y368)</f>
        <v>812.85249999999985</v>
      </c>
      <c r="ET368" s="27">
        <f>IF($O368&gt;=ET$1,$S368+$Y368,$Y368)</f>
        <v>812.85249999999985</v>
      </c>
      <c r="EU368" s="27">
        <f>IF($O368&gt;=EU$1,$S368+$Y368,$Y368)</f>
        <v>812.85249999999985</v>
      </c>
      <c r="EV368" s="27">
        <f>IF($O368&gt;=EV$1,$S368,0)</f>
        <v>812.85249999999985</v>
      </c>
      <c r="EW368" s="27">
        <f>IF($O368&gt;=EW$1,$S368,0)</f>
        <v>812.85249999999985</v>
      </c>
      <c r="EX368" s="27">
        <f>IF($O368&gt;=EX$1,$S368,0)</f>
        <v>812.85249999999985</v>
      </c>
      <c r="EY368" s="27">
        <f>IF($O368&gt;=EY$1,$S368,0)</f>
        <v>812.85249999999985</v>
      </c>
      <c r="EZ368" s="27">
        <f>IF($O368&gt;=EZ$1,$S368,0)</f>
        <v>812.85249999999985</v>
      </c>
      <c r="FA368" s="27">
        <f>IF($O368&gt;=FA$1,$S368,0)</f>
        <v>812.85249999999985</v>
      </c>
      <c r="FB368" s="27">
        <f>IF($O368&gt;=FB$1,$S368,0)</f>
        <v>812.85249999999985</v>
      </c>
      <c r="FC368" s="27">
        <f>IF($O368&gt;=FC$1,$S368,0)</f>
        <v>812.85249999999985</v>
      </c>
      <c r="FD368" s="27">
        <f>IF($O368&gt;=FD$1,$S368,0)</f>
        <v>812.85249999999985</v>
      </c>
      <c r="FE368" s="27">
        <f>IF($O368&gt;=FE$1,$S368,0)</f>
        <v>812.85249999999985</v>
      </c>
      <c r="FF368" s="27">
        <f>IF($O368&gt;=FF$1,$S368,0)</f>
        <v>812.85249999999985</v>
      </c>
      <c r="FG368" s="27">
        <f>IF($O368&gt;=FG$1,$S368,0)</f>
        <v>812.85249999999985</v>
      </c>
      <c r="FH368" s="27">
        <f>IF($O368&gt;=FH$1,$S368,0)</f>
        <v>812.85249999999985</v>
      </c>
      <c r="FI368" s="27">
        <f>IF($O368&gt;=FI$1,$S368,0)</f>
        <v>812.85249999999985</v>
      </c>
      <c r="FJ368" s="27">
        <f>IF($O368&gt;=FJ$1,$S368,0)</f>
        <v>812.85249999999985</v>
      </c>
      <c r="FK368" s="27">
        <f>IF($O368&gt;=FK$1,$S368,0)</f>
        <v>812.85249999999985</v>
      </c>
      <c r="FL368" s="27">
        <f>IF($O368&gt;=FL$1,$S368,0)</f>
        <v>812.85249999999985</v>
      </c>
      <c r="FM368" s="27">
        <f>IF($O368&gt;=FM$1,$S368,0)</f>
        <v>812.85249999999985</v>
      </c>
      <c r="FN368" s="27">
        <f>IF($O368&gt;=FN$1,$S368,0)</f>
        <v>812.85249999999985</v>
      </c>
      <c r="FO368" s="27">
        <f>IF($O368&gt;=FO$1,$S368,0)</f>
        <v>812.85249999999985</v>
      </c>
      <c r="FP368" s="27">
        <f>IF($O368&gt;=FP$1,$S368,0)</f>
        <v>812.85249999999985</v>
      </c>
      <c r="FQ368" s="27">
        <f>IF($O368&gt;=FQ$1,$S368,0)</f>
        <v>812.85249999999985</v>
      </c>
      <c r="FR368" s="27">
        <f>IF($O368&gt;=FR$1,$S368,0)</f>
        <v>812.85249999999985</v>
      </c>
      <c r="FS368" s="27">
        <f>IF($O368&gt;=FS$1,$S368,0)</f>
        <v>812.85249999999985</v>
      </c>
      <c r="FT368" s="27">
        <f>IF($O368&gt;=FT$1,$S368,0)</f>
        <v>812.85249999999985</v>
      </c>
      <c r="FU368" s="27">
        <f>IF($O368&gt;=FU$1,$S368,0)</f>
        <v>812.85249999999985</v>
      </c>
      <c r="FV368" s="27">
        <f>IF($O368&gt;=FV$1,$S368,0)</f>
        <v>812.85249999999985</v>
      </c>
      <c r="FW368" s="27">
        <f>IF($O368&gt;=FW$1,$S368,0)</f>
        <v>812.85249999999985</v>
      </c>
      <c r="FX368" s="27">
        <f>IF($O368&gt;=FX$1,$S368,0)</f>
        <v>812.85249999999985</v>
      </c>
      <c r="FY368" s="27">
        <f>IF($O368&gt;=FY$1,$S368,0)</f>
        <v>812.85249999999985</v>
      </c>
      <c r="FZ368" s="27">
        <f>IF($O368&gt;=FZ$1,$S368,0)</f>
        <v>812.85249999999985</v>
      </c>
      <c r="GA368" s="27">
        <f>IF($O368&gt;=GA$1,$S368,0)</f>
        <v>812.85249999999985</v>
      </c>
      <c r="GB368" s="27">
        <f>IF($O368&gt;=GB$1,$S368,0)</f>
        <v>812.85249999999985</v>
      </c>
      <c r="GC368" s="27">
        <f>IF($O368&gt;=GC$1,$S368,0)</f>
        <v>812.85249999999985</v>
      </c>
      <c r="GD368" s="27">
        <f>IF($O368&gt;=GD$1,$S368,0)</f>
        <v>812.85249999999985</v>
      </c>
      <c r="GE368" s="27">
        <f>IF($O368&gt;=GE$1,$S368,0)</f>
        <v>812.85249999999985</v>
      </c>
      <c r="GF368" s="27">
        <f>IF($O368&gt;=GF$1,$S368,0)</f>
        <v>812.85249999999985</v>
      </c>
      <c r="GG368" s="27">
        <f>IF($O368&gt;=GG$1,$S368,0)</f>
        <v>812.85249999999985</v>
      </c>
      <c r="GH368" s="27">
        <f>IF($O368&gt;=GH$1,$S368,0)</f>
        <v>812.85249999999985</v>
      </c>
      <c r="GI368" s="27">
        <f>IF($O368&gt;=GI$1,$S368,0)</f>
        <v>812.85249999999985</v>
      </c>
      <c r="GJ368" s="27">
        <f>IF($O368&gt;=GJ$1,$S368,0)</f>
        <v>812.85249999999985</v>
      </c>
      <c r="GK368" s="27">
        <f>IF($O368&gt;=GK$1,$S368,0)</f>
        <v>812.85249999999985</v>
      </c>
      <c r="GL368" s="27">
        <f>IF($O368&gt;=GL$1,$S368,0)</f>
        <v>812.85249999999985</v>
      </c>
      <c r="GM368" s="27">
        <f>IF($O368&gt;=GM$1,$S368,0)</f>
        <v>812.85249999999985</v>
      </c>
      <c r="GN368" s="27">
        <f>IF($O368&gt;=GN$1,$S368,0)</f>
        <v>812.85249999999985</v>
      </c>
      <c r="GO368" s="27">
        <f>IF($O368&gt;=GO$1,$S368,0)</f>
        <v>812.85249999999985</v>
      </c>
      <c r="GP368" s="27">
        <f>IF($O368&gt;=GP$1,$S368,0)</f>
        <v>812.85249999999985</v>
      </c>
      <c r="GQ368" s="27">
        <f>IF($O368&gt;=GQ$1,$S368,0)</f>
        <v>812.85249999999985</v>
      </c>
      <c r="GR368" s="27">
        <f>IF($O368&gt;=GR$1,$S368,0)</f>
        <v>812.85249999999985</v>
      </c>
      <c r="GS368" s="27">
        <f>IF($O368&gt;=GS$1,$S368,0)</f>
        <v>812.85249999999985</v>
      </c>
      <c r="GT368" s="27">
        <f>IF($O368&gt;=GT$1,$S368,0)</f>
        <v>812.85249999999985</v>
      </c>
      <c r="GU368" s="27">
        <f>IF($O368&gt;=GU$1,$S368,0)</f>
        <v>812.85249999999985</v>
      </c>
      <c r="GV368" s="27">
        <f>IF($O368&gt;=GV$1,$S368,0)</f>
        <v>812.85249999999985</v>
      </c>
      <c r="GW368" s="27">
        <f>IF($O368&gt;=GW$1,$S368,0)</f>
        <v>812.85249999999985</v>
      </c>
      <c r="GX368" s="27">
        <f>IF($O368&gt;=GX$1,$S368,0)</f>
        <v>812.85249999999985</v>
      </c>
      <c r="GY368" s="27">
        <f>IF($O368&gt;=GY$1,$S368,0)</f>
        <v>812.85249999999985</v>
      </c>
      <c r="GZ368" s="27">
        <f>IF($O368&gt;=GZ$1,$S368,0)</f>
        <v>812.85249999999985</v>
      </c>
      <c r="HA368" s="27">
        <f>IF($O368&gt;=HA$1,$S368,0)</f>
        <v>812.85249999999985</v>
      </c>
      <c r="HB368" s="27">
        <f>IF($O368&gt;=HB$1,$S368,0)</f>
        <v>812.85249999999985</v>
      </c>
      <c r="HC368" s="27">
        <f>IF($O368&gt;=HC$1,$S368,0)</f>
        <v>812.85249999999985</v>
      </c>
    </row>
    <row r="369" spans="1:211">
      <c r="A369" s="3">
        <v>50806</v>
      </c>
      <c r="B369" s="3" t="s">
        <v>274</v>
      </c>
      <c r="C369" s="3" t="s">
        <v>107</v>
      </c>
      <c r="D369" s="3">
        <v>55</v>
      </c>
      <c r="E369" s="4">
        <v>34008</v>
      </c>
      <c r="F369" s="5">
        <v>25.378082191780823</v>
      </c>
      <c r="G369" s="3" t="s">
        <v>99</v>
      </c>
      <c r="H369" s="4">
        <v>23256</v>
      </c>
      <c r="I369" s="9" t="s">
        <v>826</v>
      </c>
      <c r="J369" s="5">
        <v>3251.41</v>
      </c>
      <c r="K369" s="31">
        <v>338</v>
      </c>
      <c r="L369" s="32">
        <v>25</v>
      </c>
      <c r="M369" s="33">
        <f>VLOOKUP(L369,FIND,3,TRUE)</f>
        <v>1.5</v>
      </c>
      <c r="N369" s="32">
        <f>IF(L369&gt;30,180,VLOOKUP(L369,TEMPO,2,FALSE))</f>
        <v>150</v>
      </c>
      <c r="O369" s="32">
        <f>IF(R369&gt;0,4,N369)</f>
        <v>150</v>
      </c>
      <c r="P369" s="96">
        <f>J369*M369*L369</f>
        <v>121927.875</v>
      </c>
      <c r="Q369" s="96">
        <f>10934.45*2</f>
        <v>21868.9</v>
      </c>
      <c r="R369" s="96">
        <f>IF(P369&lt;=Q369,P369/4,0)</f>
        <v>0</v>
      </c>
      <c r="S369" s="5">
        <f>IF(P369&gt;=Q369,P369/N369,0)</f>
        <v>812.85249999999996</v>
      </c>
      <c r="T369" s="3"/>
      <c r="U369" s="3">
        <f>IF(T369="",1,0)</f>
        <v>1</v>
      </c>
      <c r="V369" s="3">
        <v>631</v>
      </c>
      <c r="W369" s="5">
        <v>0</v>
      </c>
      <c r="X369" s="5">
        <v>245.73</v>
      </c>
      <c r="Y369" s="5">
        <f>X369*W369</f>
        <v>0</v>
      </c>
      <c r="Z369" s="5">
        <v>400</v>
      </c>
      <c r="AA369" s="5">
        <f>S369+Y369+Z369</f>
        <v>1212.8525</v>
      </c>
      <c r="AB369" s="39">
        <f>(J369/12+J369/12*1.3333333333+450/12+J369/30*6/12+J369)*1.3+Y369+Z369+153.9</f>
        <v>5721.814411099369</v>
      </c>
      <c r="AC369" s="39" t="s">
        <v>107</v>
      </c>
      <c r="AD369" s="39">
        <f>J369*1.3+400+153.9</f>
        <v>4780.7329999999993</v>
      </c>
      <c r="AE369" s="39">
        <f>SUMIFS('CUSTO MENSAL FUNC NOVO'!H:H,'CUSTO MENSAL FUNC NOVO'!A:A,'VALORES MENSAIS'!AC369)</f>
        <v>3348.9422500000001</v>
      </c>
      <c r="AF369" s="27">
        <f>IF($R369&gt;0,$R369,$S369)+$Y369+$Z369</f>
        <v>1212.8525</v>
      </c>
      <c r="AG369" s="27">
        <f>IF($R369&gt;0,$R369,$S369)+$Y369+$Z369</f>
        <v>1212.8525</v>
      </c>
      <c r="AH369" s="27">
        <f>IF($R369&gt;0,$R369,$S369)+$Y369+$Z369</f>
        <v>1212.8525</v>
      </c>
      <c r="AI369" s="27">
        <f>IF($R369&gt;0,$R369,$S369)+$Y369+$Z369</f>
        <v>1212.8525</v>
      </c>
      <c r="AJ369" s="27">
        <f>IF($O369&gt;=AJ$1,$S369+$Y369+$Z369,$Y369+$Z369)</f>
        <v>1212.8525</v>
      </c>
      <c r="AK369" s="27">
        <f>IF($O369&gt;=AK$1,$S369+$Y369+$Z369,$Y369+$Z369)</f>
        <v>1212.8525</v>
      </c>
      <c r="AL369" s="27">
        <f>IF($O369&gt;=AL$1,$S369+$Y369+$Z369,$Y369+$Z369)</f>
        <v>1212.8525</v>
      </c>
      <c r="AM369" s="27">
        <f>IF($O369&gt;=AM$1,$S369+$Y369+$Z369,$Y369+$Z369)</f>
        <v>1212.8525</v>
      </c>
      <c r="AN369" s="27">
        <f>IF($O369&gt;=AN$1,$S369+$Y369+$Z369,$Y369+$Z369)</f>
        <v>1212.8525</v>
      </c>
      <c r="AO369" s="27">
        <f>IF($O369&gt;=AO$1,$S369+$Y369+$Z369,$Y369+$Z369)</f>
        <v>1212.8525</v>
      </c>
      <c r="AP369" s="27">
        <f>IF($O369&gt;=AP$1,$S369+$Y369+$Z369,$Y369+$Z369)</f>
        <v>1212.8525</v>
      </c>
      <c r="AQ369" s="27">
        <f>IF($O369&gt;=AQ$1,$S369+$Y369+$Z369,$Y369+$Z369)</f>
        <v>1212.8525</v>
      </c>
      <c r="AR369" s="27">
        <f>IF($O369&gt;=AR$1,$S369+$Y369+$Z369,$Y369+$Z369)</f>
        <v>1212.8525</v>
      </c>
      <c r="AS369" s="27">
        <f>IF($O369&gt;=AS$1,$S369+$Y369+$Z369,$Y369+$Z369)</f>
        <v>1212.8525</v>
      </c>
      <c r="AT369" s="27">
        <f>IF($O369&gt;=AT$1,$S369+$Y369+$Z369,$Y369+$Z369)</f>
        <v>1212.8525</v>
      </c>
      <c r="AU369" s="27">
        <f>IF($O369&gt;=AU$1,$S369+$Y369+$Z369,$Y369+$Z369)</f>
        <v>1212.8525</v>
      </c>
      <c r="AV369" s="27">
        <f>IF($O369&gt;=AV$1,$S369+$Y369+$Z369,$Y369+$Z369)</f>
        <v>1212.8525</v>
      </c>
      <c r="AW369" s="27">
        <f>IF($O369&gt;=AW$1,$S369+$Y369+$Z369,$Y369+$Z369)</f>
        <v>1212.8525</v>
      </c>
      <c r="AX369" s="27">
        <f>IF($O369&gt;=AX$1,$S369+$Y369+$Z369,$Y369+$Z369)</f>
        <v>1212.8525</v>
      </c>
      <c r="AY369" s="27">
        <f>IF($O369&gt;=AY$1,$S369+$Y369+$Z369,$Y369+$Z369)</f>
        <v>1212.8525</v>
      </c>
      <c r="AZ369" s="27">
        <f>IF($O369&gt;=AZ$1,$S369+$Y369+$Z369,$Y369+$Z369)</f>
        <v>1212.8525</v>
      </c>
      <c r="BA369" s="27">
        <f>IF($O369&gt;=BA$1,$S369+$Y369+$Z369,$Y369+$Z369)</f>
        <v>1212.8525</v>
      </c>
      <c r="BB369" s="27">
        <f>IF($O369&gt;=BB$1,$S369+$Y369+$Z369,$Y369+$Z369)</f>
        <v>1212.8525</v>
      </c>
      <c r="BC369" s="27">
        <f>IF($O369&gt;=BC$1,$S369+$Y369+$Z369,$Y369+$Z369)</f>
        <v>1212.8525</v>
      </c>
      <c r="BD369" s="27">
        <f>IF($O369&gt;=BD$1,$S369+$Y369+$Z369,$Y369+$Z369)</f>
        <v>1212.8525</v>
      </c>
      <c r="BE369" s="27">
        <f>IF($O369&gt;=BE$1,$S369+$Y369+$Z369,$Y369+$Z369)</f>
        <v>1212.8525</v>
      </c>
      <c r="BF369" s="27">
        <f>IF($O369&gt;=BF$1,$S369+$Y369+$Z369,$Y369+$Z369)</f>
        <v>1212.8525</v>
      </c>
      <c r="BG369" s="27">
        <f>IF($O369&gt;=BG$1,$S369+$Y369+$Z369,$Y369+$Z369)</f>
        <v>1212.8525</v>
      </c>
      <c r="BH369" s="27">
        <f>IF($O369&gt;=BH$1,$S369+$Y369+$Z369,$Y369+$Z369)</f>
        <v>1212.8525</v>
      </c>
      <c r="BI369" s="27">
        <f>IF($O369&gt;=BI$1,$S369+$Y369+$Z369,$Y369+$Z369)</f>
        <v>1212.8525</v>
      </c>
      <c r="BJ369" s="27">
        <f>IF($O369&gt;=BJ$1,$S369+$Y369+$Z369,$Y369+$Z369)</f>
        <v>1212.8525</v>
      </c>
      <c r="BK369" s="27">
        <f>IF($O369&gt;=BK$1,$S369+$Y369+$Z369,$Y369+$Z369)</f>
        <v>1212.8525</v>
      </c>
      <c r="BL369" s="27">
        <f>IF($O369&gt;=BL$1,$S369+$Y369+$Z369,$Y369+$Z369)</f>
        <v>1212.8525</v>
      </c>
      <c r="BM369" s="27">
        <f>IF($O369&gt;=BM$1,$S369+$Y369+$Z369,$Y369+$Z369)</f>
        <v>1212.8525</v>
      </c>
      <c r="BN369" s="27">
        <f>IF($O369&gt;=BN$1,$S369+$Y369+$Z369,$Y369+$Z369)</f>
        <v>1212.8525</v>
      </c>
      <c r="BO369" s="27">
        <f>IF($O369&gt;=BO$1,$S369+$Y369+$Z369,$Y369+$Z369)</f>
        <v>1212.8525</v>
      </c>
      <c r="BP369" s="27">
        <f>IF($O369&gt;=BP$1,$S369+$Y369+$Z369,$Y369+$Z369)</f>
        <v>1212.8525</v>
      </c>
      <c r="BQ369" s="27">
        <f>IF($O369&gt;=BQ$1,$S369+$Y369+$Z369,$Y369+$Z369)</f>
        <v>1212.8525</v>
      </c>
      <c r="BR369" s="27">
        <f>IF($O369&gt;=BR$1,$S369+$Y369+$Z369,$Y369+$Z369)</f>
        <v>1212.8525</v>
      </c>
      <c r="BS369" s="27">
        <f>IF($O369&gt;=BS$1,$S369+$Y369+$Z369,$Y369+$Z369)</f>
        <v>1212.8525</v>
      </c>
      <c r="BT369" s="27">
        <f>IF($O369&gt;=BT$1,$S369+$Y369+$Z369,$Y369+$Z369)</f>
        <v>1212.8525</v>
      </c>
      <c r="BU369" s="27">
        <f>IF($O369&gt;=BU$1,$S369+$Y369+$Z369,$Y369+$Z369)</f>
        <v>1212.8525</v>
      </c>
      <c r="BV369" s="27">
        <f>IF($O369&gt;=BV$1,$S369+$Y369+$Z369,$Y369+$Z369)</f>
        <v>1212.8525</v>
      </c>
      <c r="BW369" s="27">
        <f>IF($O369&gt;=BW$1,$S369+$Y369+$Z369,$Y369+$Z369)</f>
        <v>1212.8525</v>
      </c>
      <c r="BX369" s="27">
        <f>IF($O369&gt;=BX$1,$S369+$Y369+$Z369,$Y369+$Z369)</f>
        <v>1212.8525</v>
      </c>
      <c r="BY369" s="27">
        <f>IF($O369&gt;=BY$1,$S369+$Y369+$Z369,$Y369+$Z369)</f>
        <v>1212.8525</v>
      </c>
      <c r="BZ369" s="27">
        <f>IF($O369&gt;=BZ$1,$S369+$Y369+$Z369,$Y369+$Z369)</f>
        <v>1212.8525</v>
      </c>
      <c r="CA369" s="27">
        <f>IF($O369&gt;=CA$1,$S369+$Y369+$Z369,$Y369+$Z369)</f>
        <v>1212.8525</v>
      </c>
      <c r="CB369" s="27">
        <f>IF($O369&gt;=CB$1,$S369+$Y369+$Z369,$Y369+$Z369)</f>
        <v>1212.8525</v>
      </c>
      <c r="CC369" s="27">
        <f>IF($O369&gt;=CC$1,$S369+$Y369+$Z369,$Y369+$Z369)</f>
        <v>1212.8525</v>
      </c>
      <c r="CD369" s="27">
        <f>IF($O369&gt;=CD$1,$S369+$Y369+$Z369,$Y369+$Z369)</f>
        <v>1212.8525</v>
      </c>
      <c r="CE369" s="27">
        <f>IF($O369&gt;=CE$1,$S369+$Y369+$Z369,$Y369+$Z369)</f>
        <v>1212.8525</v>
      </c>
      <c r="CF369" s="27">
        <f>IF($O369&gt;=CF$1,$S369+$Y369+$Z369,$Y369+$Z369)</f>
        <v>1212.8525</v>
      </c>
      <c r="CG369" s="27">
        <f>IF($O369&gt;=CG$1,$S369+$Y369+$Z369,$Y369+$Z369)</f>
        <v>1212.8525</v>
      </c>
      <c r="CH369" s="27">
        <f>IF($O369&gt;=CH$1,$S369+$Y369+$Z369,$Y369+$Z369)</f>
        <v>1212.8525</v>
      </c>
      <c r="CI369" s="27">
        <f>IF($O369&gt;=CI$1,$S369+$Y369+$Z369,$Y369+$Z369)</f>
        <v>1212.8525</v>
      </c>
      <c r="CJ369" s="27">
        <f>IF($O369&gt;=CJ$1,$S369+$Y369+$Z369,$Y369+$Z369)</f>
        <v>1212.8525</v>
      </c>
      <c r="CK369" s="27">
        <f>IF($O369&gt;=CK$1,$S369+$Y369+$Z369,$Y369+$Z369)</f>
        <v>1212.8525</v>
      </c>
      <c r="CL369" s="27">
        <f>IF($O369&gt;=CL$1,$S369+$Y369+$Z369,$Y369+$Z369)</f>
        <v>1212.8525</v>
      </c>
      <c r="CM369" s="27">
        <f>IF($O369&gt;=CM$1,$S369+$Y369+$Z369,$Y369+$Z369)</f>
        <v>1212.8525</v>
      </c>
      <c r="CN369" s="27">
        <f>IF($O369&gt;=CN$1,$S369+$Y369,$Y369)</f>
        <v>812.85249999999996</v>
      </c>
      <c r="CO369" s="27">
        <f>IF($O369&gt;=CO$1,$S369+$Y369,$Y369)</f>
        <v>812.85249999999996</v>
      </c>
      <c r="CP369" s="27">
        <f>IF($O369&gt;=CP$1,$S369+$Y369,$Y369)</f>
        <v>812.85249999999996</v>
      </c>
      <c r="CQ369" s="27">
        <f>IF($O369&gt;=CQ$1,$S369+$Y369,$Y369)</f>
        <v>812.85249999999996</v>
      </c>
      <c r="CR369" s="27">
        <f>IF($O369&gt;=CR$1,$S369+$Y369,$Y369)</f>
        <v>812.85249999999996</v>
      </c>
      <c r="CS369" s="27">
        <f>IF($O369&gt;=CS$1,$S369+$Y369,$Y369)</f>
        <v>812.85249999999996</v>
      </c>
      <c r="CT369" s="27">
        <f>IF($O369&gt;=CT$1,$S369+$Y369,$Y369)</f>
        <v>812.85249999999996</v>
      </c>
      <c r="CU369" s="27">
        <f>IF($O369&gt;=CU$1,$S369+$Y369,$Y369)</f>
        <v>812.85249999999996</v>
      </c>
      <c r="CV369" s="27">
        <f>IF($O369&gt;=CV$1,$S369+$Y369,$Y369)</f>
        <v>812.85249999999996</v>
      </c>
      <c r="CW369" s="27">
        <f>IF($O369&gt;=CW$1,$S369+$Y369,$Y369)</f>
        <v>812.85249999999996</v>
      </c>
      <c r="CX369" s="27">
        <f>IF($O369&gt;=CX$1,$S369+$Y369,$Y369)</f>
        <v>812.85249999999996</v>
      </c>
      <c r="CY369" s="27">
        <f>IF($O369&gt;=CY$1,$S369+$Y369,$Y369)</f>
        <v>812.85249999999996</v>
      </c>
      <c r="CZ369" s="27">
        <f>IF($O369&gt;=CZ$1,$S369+$Y369,$Y369)</f>
        <v>812.85249999999996</v>
      </c>
      <c r="DA369" s="27">
        <f>IF($O369&gt;=DA$1,$S369+$Y369,$Y369)</f>
        <v>812.85249999999996</v>
      </c>
      <c r="DB369" s="27">
        <f>IF($O369&gt;=DB$1,$S369+$Y369,$Y369)</f>
        <v>812.85249999999996</v>
      </c>
      <c r="DC369" s="27">
        <f>IF($O369&gt;=DC$1,$S369+$Y369,$Y369)</f>
        <v>812.85249999999996</v>
      </c>
      <c r="DD369" s="27">
        <f>IF($O369&gt;=DD$1,$S369+$Y369,$Y369)</f>
        <v>812.85249999999996</v>
      </c>
      <c r="DE369" s="27">
        <f>IF($O369&gt;=DE$1,$S369+$Y369,$Y369)</f>
        <v>812.85249999999996</v>
      </c>
      <c r="DF369" s="27">
        <f>IF($O369&gt;=DF$1,$S369+$Y369,$Y369)</f>
        <v>812.85249999999996</v>
      </c>
      <c r="DG369" s="27">
        <f>IF($O369&gt;=DG$1,$S369+$Y369,$Y369)</f>
        <v>812.85249999999996</v>
      </c>
      <c r="DH369" s="27">
        <f>IF($O369&gt;=DH$1,$S369+$Y369,$Y369)</f>
        <v>812.85249999999996</v>
      </c>
      <c r="DI369" s="27">
        <f>IF($O369&gt;=DI$1,$S369+$Y369,$Y369)</f>
        <v>812.85249999999996</v>
      </c>
      <c r="DJ369" s="27">
        <f>IF($O369&gt;=DJ$1,$S369+$Y369,$Y369)</f>
        <v>812.85249999999996</v>
      </c>
      <c r="DK369" s="27">
        <f>IF($O369&gt;=DK$1,$S369+$Y369,$Y369)</f>
        <v>812.85249999999996</v>
      </c>
      <c r="DL369" s="27">
        <f>IF($O369&gt;=DL$1,$S369+$Y369,$Y369)</f>
        <v>812.85249999999996</v>
      </c>
      <c r="DM369" s="27">
        <f>IF($O369&gt;=DM$1,$S369+$Y369,$Y369)</f>
        <v>812.85249999999996</v>
      </c>
      <c r="DN369" s="27">
        <f>IF($O369&gt;=DN$1,$S369+$Y369,$Y369)</f>
        <v>812.85249999999996</v>
      </c>
      <c r="DO369" s="27">
        <f>IF($O369&gt;=DO$1,$S369+$Y369,$Y369)</f>
        <v>812.85249999999996</v>
      </c>
      <c r="DP369" s="27">
        <f>IF($O369&gt;=DP$1,$S369+$Y369,$Y369)</f>
        <v>812.85249999999996</v>
      </c>
      <c r="DQ369" s="27">
        <f>IF($O369&gt;=DQ$1,$S369+$Y369,$Y369)</f>
        <v>812.85249999999996</v>
      </c>
      <c r="DR369" s="27">
        <f>IF($O369&gt;=DR$1,$S369+$Y369,$Y369)</f>
        <v>812.85249999999996</v>
      </c>
      <c r="DS369" s="27">
        <f>IF($O369&gt;=DS$1,$S369+$Y369,$Y369)</f>
        <v>812.85249999999996</v>
      </c>
      <c r="DT369" s="27">
        <f>IF($O369&gt;=DT$1,$S369+$Y369,$Y369)</f>
        <v>812.85249999999996</v>
      </c>
      <c r="DU369" s="27">
        <f>IF($O369&gt;=DU$1,$S369+$Y369,$Y369)</f>
        <v>812.85249999999996</v>
      </c>
      <c r="DV369" s="27">
        <f>IF($O369&gt;=DV$1,$S369+$Y369,$Y369)</f>
        <v>812.85249999999996</v>
      </c>
      <c r="DW369" s="27">
        <f>IF($O369&gt;=DW$1,$S369+$Y369,$Y369)</f>
        <v>812.85249999999996</v>
      </c>
      <c r="DX369" s="27">
        <f>IF($O369&gt;=DX$1,$S369+$Y369,$Y369)</f>
        <v>812.85249999999996</v>
      </c>
      <c r="DY369" s="27">
        <f>IF($O369&gt;=DY$1,$S369+$Y369,$Y369)</f>
        <v>812.85249999999996</v>
      </c>
      <c r="DZ369" s="27">
        <f>IF($O369&gt;=DZ$1,$S369+$Y369,$Y369)</f>
        <v>812.85249999999996</v>
      </c>
      <c r="EA369" s="27">
        <f>IF($O369&gt;=EA$1,$S369+$Y369,$Y369)</f>
        <v>812.85249999999996</v>
      </c>
      <c r="EB369" s="27">
        <f>IF($O369&gt;=EB$1,$S369+$Y369,$Y369)</f>
        <v>812.85249999999996</v>
      </c>
      <c r="EC369" s="27">
        <f>IF($O369&gt;=EC$1,$S369+$Y369,$Y369)</f>
        <v>812.85249999999996</v>
      </c>
      <c r="ED369" s="27">
        <f>IF($O369&gt;=ED$1,$S369+$Y369,$Y369)</f>
        <v>812.85249999999996</v>
      </c>
      <c r="EE369" s="27">
        <f>IF($O369&gt;=EE$1,$S369+$Y369,$Y369)</f>
        <v>812.85249999999996</v>
      </c>
      <c r="EF369" s="27">
        <f>IF($O369&gt;=EF$1,$S369+$Y369,$Y369)</f>
        <v>812.85249999999996</v>
      </c>
      <c r="EG369" s="27">
        <f>IF($O369&gt;=EG$1,$S369+$Y369,$Y369)</f>
        <v>812.85249999999996</v>
      </c>
      <c r="EH369" s="27">
        <f>IF($O369&gt;=EH$1,$S369+$Y369,$Y369)</f>
        <v>812.85249999999996</v>
      </c>
      <c r="EI369" s="27">
        <f>IF($O369&gt;=EI$1,$S369+$Y369,$Y369)</f>
        <v>812.85249999999996</v>
      </c>
      <c r="EJ369" s="27">
        <f>IF($O369&gt;=EJ$1,$S369+$Y369,$Y369)</f>
        <v>812.85249999999996</v>
      </c>
      <c r="EK369" s="27">
        <f>IF($O369&gt;=EK$1,$S369+$Y369,$Y369)</f>
        <v>812.85249999999996</v>
      </c>
      <c r="EL369" s="27">
        <f>IF($O369&gt;=EL$1,$S369+$Y369,$Y369)</f>
        <v>812.85249999999996</v>
      </c>
      <c r="EM369" s="27">
        <f>IF($O369&gt;=EM$1,$S369+$Y369,$Y369)</f>
        <v>812.85249999999996</v>
      </c>
      <c r="EN369" s="27">
        <f>IF($O369&gt;=EN$1,$S369+$Y369,$Y369)</f>
        <v>812.85249999999996</v>
      </c>
      <c r="EO369" s="27">
        <f>IF($O369&gt;=EO$1,$S369+$Y369,$Y369)</f>
        <v>812.85249999999996</v>
      </c>
      <c r="EP369" s="27">
        <f>IF($O369&gt;=EP$1,$S369+$Y369,$Y369)</f>
        <v>812.85249999999996</v>
      </c>
      <c r="EQ369" s="27">
        <f>IF($O369&gt;=EQ$1,$S369+$Y369,$Y369)</f>
        <v>812.85249999999996</v>
      </c>
      <c r="ER369" s="27">
        <f>IF($O369&gt;=ER$1,$S369+$Y369,$Y369)</f>
        <v>812.85249999999996</v>
      </c>
      <c r="ES369" s="27">
        <f>IF($O369&gt;=ES$1,$S369+$Y369,$Y369)</f>
        <v>812.85249999999996</v>
      </c>
      <c r="ET369" s="27">
        <f>IF($O369&gt;=ET$1,$S369+$Y369,$Y369)</f>
        <v>812.85249999999996</v>
      </c>
      <c r="EU369" s="27">
        <f>IF($O369&gt;=EU$1,$S369+$Y369,$Y369)</f>
        <v>812.85249999999996</v>
      </c>
      <c r="EV369" s="27">
        <f>IF($O369&gt;=EV$1,$S369,0)</f>
        <v>812.85249999999996</v>
      </c>
      <c r="EW369" s="27">
        <f>IF($O369&gt;=EW$1,$S369,0)</f>
        <v>812.85249999999996</v>
      </c>
      <c r="EX369" s="27">
        <f>IF($O369&gt;=EX$1,$S369,0)</f>
        <v>812.85249999999996</v>
      </c>
      <c r="EY369" s="27">
        <f>IF($O369&gt;=EY$1,$S369,0)</f>
        <v>812.85249999999996</v>
      </c>
      <c r="EZ369" s="27">
        <f>IF($O369&gt;=EZ$1,$S369,0)</f>
        <v>812.85249999999996</v>
      </c>
      <c r="FA369" s="27">
        <f>IF($O369&gt;=FA$1,$S369,0)</f>
        <v>812.85249999999996</v>
      </c>
      <c r="FB369" s="27">
        <f>IF($O369&gt;=FB$1,$S369,0)</f>
        <v>812.85249999999996</v>
      </c>
      <c r="FC369" s="27">
        <f>IF($O369&gt;=FC$1,$S369,0)</f>
        <v>812.85249999999996</v>
      </c>
      <c r="FD369" s="27">
        <f>IF($O369&gt;=FD$1,$S369,0)</f>
        <v>812.85249999999996</v>
      </c>
      <c r="FE369" s="27">
        <f>IF($O369&gt;=FE$1,$S369,0)</f>
        <v>812.85249999999996</v>
      </c>
      <c r="FF369" s="27">
        <f>IF($O369&gt;=FF$1,$S369,0)</f>
        <v>812.85249999999996</v>
      </c>
      <c r="FG369" s="27">
        <f>IF($O369&gt;=FG$1,$S369,0)</f>
        <v>812.85249999999996</v>
      </c>
      <c r="FH369" s="27">
        <f>IF($O369&gt;=FH$1,$S369,0)</f>
        <v>812.85249999999996</v>
      </c>
      <c r="FI369" s="27">
        <f>IF($O369&gt;=FI$1,$S369,0)</f>
        <v>812.85249999999996</v>
      </c>
      <c r="FJ369" s="27">
        <f>IF($O369&gt;=FJ$1,$S369,0)</f>
        <v>812.85249999999996</v>
      </c>
      <c r="FK369" s="27">
        <f>IF($O369&gt;=FK$1,$S369,0)</f>
        <v>812.85249999999996</v>
      </c>
      <c r="FL369" s="27">
        <f>IF($O369&gt;=FL$1,$S369,0)</f>
        <v>812.85249999999996</v>
      </c>
      <c r="FM369" s="27">
        <f>IF($O369&gt;=FM$1,$S369,0)</f>
        <v>812.85249999999996</v>
      </c>
      <c r="FN369" s="27">
        <f>IF($O369&gt;=FN$1,$S369,0)</f>
        <v>812.85249999999996</v>
      </c>
      <c r="FO369" s="27">
        <f>IF($O369&gt;=FO$1,$S369,0)</f>
        <v>812.85249999999996</v>
      </c>
      <c r="FP369" s="27">
        <f>IF($O369&gt;=FP$1,$S369,0)</f>
        <v>812.85249999999996</v>
      </c>
      <c r="FQ369" s="27">
        <f>IF($O369&gt;=FQ$1,$S369,0)</f>
        <v>812.85249999999996</v>
      </c>
      <c r="FR369" s="27">
        <f>IF($O369&gt;=FR$1,$S369,0)</f>
        <v>812.85249999999996</v>
      </c>
      <c r="FS369" s="27">
        <f>IF($O369&gt;=FS$1,$S369,0)</f>
        <v>812.85249999999996</v>
      </c>
      <c r="FT369" s="27">
        <f>IF($O369&gt;=FT$1,$S369,0)</f>
        <v>812.85249999999996</v>
      </c>
      <c r="FU369" s="27">
        <f>IF($O369&gt;=FU$1,$S369,0)</f>
        <v>812.85249999999996</v>
      </c>
      <c r="FV369" s="27">
        <f>IF($O369&gt;=FV$1,$S369,0)</f>
        <v>812.85249999999996</v>
      </c>
      <c r="FW369" s="27">
        <f>IF($O369&gt;=FW$1,$S369,0)</f>
        <v>812.85249999999996</v>
      </c>
      <c r="FX369" s="27">
        <f>IF($O369&gt;=FX$1,$S369,0)</f>
        <v>812.85249999999996</v>
      </c>
      <c r="FY369" s="27">
        <f>IF($O369&gt;=FY$1,$S369,0)</f>
        <v>812.85249999999996</v>
      </c>
      <c r="FZ369" s="27">
        <f>IF($O369&gt;=FZ$1,$S369,0)</f>
        <v>0</v>
      </c>
      <c r="GA369" s="27">
        <f>IF($O369&gt;=GA$1,$S369,0)</f>
        <v>0</v>
      </c>
      <c r="GB369" s="27">
        <f>IF($O369&gt;=GB$1,$S369,0)</f>
        <v>0</v>
      </c>
      <c r="GC369" s="27">
        <f>IF($O369&gt;=GC$1,$S369,0)</f>
        <v>0</v>
      </c>
      <c r="GD369" s="27">
        <f>IF($O369&gt;=GD$1,$S369,0)</f>
        <v>0</v>
      </c>
      <c r="GE369" s="27">
        <f>IF($O369&gt;=GE$1,$S369,0)</f>
        <v>0</v>
      </c>
      <c r="GF369" s="27">
        <f>IF($O369&gt;=GF$1,$S369,0)</f>
        <v>0</v>
      </c>
      <c r="GG369" s="27">
        <f>IF($O369&gt;=GG$1,$S369,0)</f>
        <v>0</v>
      </c>
      <c r="GH369" s="27">
        <f>IF($O369&gt;=GH$1,$S369,0)</f>
        <v>0</v>
      </c>
      <c r="GI369" s="27">
        <f>IF($O369&gt;=GI$1,$S369,0)</f>
        <v>0</v>
      </c>
      <c r="GJ369" s="27">
        <f>IF($O369&gt;=GJ$1,$S369,0)</f>
        <v>0</v>
      </c>
      <c r="GK369" s="27">
        <f>IF($O369&gt;=GK$1,$S369,0)</f>
        <v>0</v>
      </c>
      <c r="GL369" s="27">
        <f>IF($O369&gt;=GL$1,$S369,0)</f>
        <v>0</v>
      </c>
      <c r="GM369" s="27">
        <f>IF($O369&gt;=GM$1,$S369,0)</f>
        <v>0</v>
      </c>
      <c r="GN369" s="27">
        <f>IF($O369&gt;=GN$1,$S369,0)</f>
        <v>0</v>
      </c>
      <c r="GO369" s="27">
        <f>IF($O369&gt;=GO$1,$S369,0)</f>
        <v>0</v>
      </c>
      <c r="GP369" s="27">
        <f>IF($O369&gt;=GP$1,$S369,0)</f>
        <v>0</v>
      </c>
      <c r="GQ369" s="27">
        <f>IF($O369&gt;=GQ$1,$S369,0)</f>
        <v>0</v>
      </c>
      <c r="GR369" s="27">
        <f>IF($O369&gt;=GR$1,$S369,0)</f>
        <v>0</v>
      </c>
      <c r="GS369" s="27">
        <f>IF($O369&gt;=GS$1,$S369,0)</f>
        <v>0</v>
      </c>
      <c r="GT369" s="27">
        <f>IF($O369&gt;=GT$1,$S369,0)</f>
        <v>0</v>
      </c>
      <c r="GU369" s="27">
        <f>IF($O369&gt;=GU$1,$S369,0)</f>
        <v>0</v>
      </c>
      <c r="GV369" s="27">
        <f>IF($O369&gt;=GV$1,$S369,0)</f>
        <v>0</v>
      </c>
      <c r="GW369" s="27">
        <f>IF($O369&gt;=GW$1,$S369,0)</f>
        <v>0</v>
      </c>
      <c r="GX369" s="27">
        <f>IF($O369&gt;=GX$1,$S369,0)</f>
        <v>0</v>
      </c>
      <c r="GY369" s="27">
        <f>IF($O369&gt;=GY$1,$S369,0)</f>
        <v>0</v>
      </c>
      <c r="GZ369" s="27">
        <f>IF($O369&gt;=GZ$1,$S369,0)</f>
        <v>0</v>
      </c>
      <c r="HA369" s="27">
        <f>IF($O369&gt;=HA$1,$S369,0)</f>
        <v>0</v>
      </c>
      <c r="HB369" s="27">
        <f>IF($O369&gt;=HB$1,$S369,0)</f>
        <v>0</v>
      </c>
      <c r="HC369" s="27">
        <f>IF($O369&gt;=HC$1,$S369,0)</f>
        <v>0</v>
      </c>
    </row>
    <row r="370" spans="1:211">
      <c r="A370" s="3">
        <v>65242</v>
      </c>
      <c r="B370" s="3" t="s">
        <v>232</v>
      </c>
      <c r="C370" s="3" t="s">
        <v>107</v>
      </c>
      <c r="D370" s="3">
        <v>61</v>
      </c>
      <c r="E370" s="4">
        <v>34925</v>
      </c>
      <c r="F370" s="5">
        <v>22.865753424657534</v>
      </c>
      <c r="G370" s="3" t="s">
        <v>99</v>
      </c>
      <c r="H370" s="4">
        <v>20838</v>
      </c>
      <c r="I370" s="9" t="s">
        <v>826</v>
      </c>
      <c r="J370" s="5">
        <v>3520.92</v>
      </c>
      <c r="K370" s="31">
        <v>338</v>
      </c>
      <c r="L370" s="32">
        <v>23</v>
      </c>
      <c r="M370" s="33">
        <f>VLOOKUP(L370,FIND,3,TRUE)</f>
        <v>1.3</v>
      </c>
      <c r="N370" s="32">
        <f>IF(L370&gt;30,180,VLOOKUP(L370,TEMPO,2,FALSE))</f>
        <v>138</v>
      </c>
      <c r="O370" s="32">
        <f>IF(R370&gt;0,4,N370)</f>
        <v>138</v>
      </c>
      <c r="P370" s="96">
        <f>J370*M370*L370</f>
        <v>105275.508</v>
      </c>
      <c r="Q370" s="96">
        <f>10934.45*2</f>
        <v>21868.9</v>
      </c>
      <c r="R370" s="96">
        <f>IF(P370&lt;=Q370,P370/4,0)</f>
        <v>0</v>
      </c>
      <c r="S370" s="5">
        <f>IF(P370&gt;=Q370,P370/N370,0)</f>
        <v>762.86599999999999</v>
      </c>
      <c r="T370" s="3"/>
      <c r="U370" s="3">
        <f>IF(T370="",1,0)</f>
        <v>1</v>
      </c>
      <c r="V370" s="3">
        <v>640</v>
      </c>
      <c r="W370" s="5">
        <v>0</v>
      </c>
      <c r="X370" s="5">
        <v>402.65</v>
      </c>
      <c r="Y370" s="5">
        <f>X370*W370</f>
        <v>0</v>
      </c>
      <c r="Z370" s="5">
        <v>400</v>
      </c>
      <c r="AA370" s="5">
        <f>S370+Y370+Z370</f>
        <v>1162.866</v>
      </c>
      <c r="AB370" s="39">
        <f>(J370/12+J370/12*1.3333333333+450/12+J370/30*6/12+J370)*1.3+Y370+Z370+153.9</f>
        <v>6146.1429333206188</v>
      </c>
      <c r="AC370" s="39" t="s">
        <v>107</v>
      </c>
      <c r="AD370" s="39">
        <f>J370*1.3+400+153.9</f>
        <v>5131.0959999999995</v>
      </c>
      <c r="AE370" s="39">
        <f>SUMIFS('CUSTO MENSAL FUNC NOVO'!H:H,'CUSTO MENSAL FUNC NOVO'!A:A,'VALORES MENSAIS'!AC370)</f>
        <v>3348.9422500000001</v>
      </c>
      <c r="AF370" s="27">
        <f>IF($R370&gt;0,$R370,$S370)+$Y370+$Z370</f>
        <v>1162.866</v>
      </c>
      <c r="AG370" s="27">
        <f>IF($R370&gt;0,$R370,$S370)+$Y370+$Z370</f>
        <v>1162.866</v>
      </c>
      <c r="AH370" s="27">
        <f>IF($R370&gt;0,$R370,$S370)+$Y370+$Z370</f>
        <v>1162.866</v>
      </c>
      <c r="AI370" s="27">
        <f>IF($R370&gt;0,$R370,$S370)+$Y370+$Z370</f>
        <v>1162.866</v>
      </c>
      <c r="AJ370" s="27">
        <f>IF($O370&gt;=AJ$1,$S370+$Y370+$Z370,$Y370+$Z370)</f>
        <v>1162.866</v>
      </c>
      <c r="AK370" s="27">
        <f>IF($O370&gt;=AK$1,$S370+$Y370+$Z370,$Y370+$Z370)</f>
        <v>1162.866</v>
      </c>
      <c r="AL370" s="27">
        <f>IF($O370&gt;=AL$1,$S370+$Y370+$Z370,$Y370+$Z370)</f>
        <v>1162.866</v>
      </c>
      <c r="AM370" s="27">
        <f>IF($O370&gt;=AM$1,$S370+$Y370+$Z370,$Y370+$Z370)</f>
        <v>1162.866</v>
      </c>
      <c r="AN370" s="27">
        <f>IF($O370&gt;=AN$1,$S370+$Y370+$Z370,$Y370+$Z370)</f>
        <v>1162.866</v>
      </c>
      <c r="AO370" s="27">
        <f>IF($O370&gt;=AO$1,$S370+$Y370+$Z370,$Y370+$Z370)</f>
        <v>1162.866</v>
      </c>
      <c r="AP370" s="27">
        <f>IF($O370&gt;=AP$1,$S370+$Y370+$Z370,$Y370+$Z370)</f>
        <v>1162.866</v>
      </c>
      <c r="AQ370" s="27">
        <f>IF($O370&gt;=AQ$1,$S370+$Y370+$Z370,$Y370+$Z370)</f>
        <v>1162.866</v>
      </c>
      <c r="AR370" s="27">
        <f>IF($O370&gt;=AR$1,$S370+$Y370+$Z370,$Y370+$Z370)</f>
        <v>1162.866</v>
      </c>
      <c r="AS370" s="27">
        <f>IF($O370&gt;=AS$1,$S370+$Y370+$Z370,$Y370+$Z370)</f>
        <v>1162.866</v>
      </c>
      <c r="AT370" s="27">
        <f>IF($O370&gt;=AT$1,$S370+$Y370+$Z370,$Y370+$Z370)</f>
        <v>1162.866</v>
      </c>
      <c r="AU370" s="27">
        <f>IF($O370&gt;=AU$1,$S370+$Y370+$Z370,$Y370+$Z370)</f>
        <v>1162.866</v>
      </c>
      <c r="AV370" s="27">
        <f>IF($O370&gt;=AV$1,$S370+$Y370+$Z370,$Y370+$Z370)</f>
        <v>1162.866</v>
      </c>
      <c r="AW370" s="27">
        <f>IF($O370&gt;=AW$1,$S370+$Y370+$Z370,$Y370+$Z370)</f>
        <v>1162.866</v>
      </c>
      <c r="AX370" s="27">
        <f>IF($O370&gt;=AX$1,$S370+$Y370+$Z370,$Y370+$Z370)</f>
        <v>1162.866</v>
      </c>
      <c r="AY370" s="27">
        <f>IF($O370&gt;=AY$1,$S370+$Y370+$Z370,$Y370+$Z370)</f>
        <v>1162.866</v>
      </c>
      <c r="AZ370" s="27">
        <f>IF($O370&gt;=AZ$1,$S370+$Y370+$Z370,$Y370+$Z370)</f>
        <v>1162.866</v>
      </c>
      <c r="BA370" s="27">
        <f>IF($O370&gt;=BA$1,$S370+$Y370+$Z370,$Y370+$Z370)</f>
        <v>1162.866</v>
      </c>
      <c r="BB370" s="27">
        <f>IF($O370&gt;=BB$1,$S370+$Y370+$Z370,$Y370+$Z370)</f>
        <v>1162.866</v>
      </c>
      <c r="BC370" s="27">
        <f>IF($O370&gt;=BC$1,$S370+$Y370+$Z370,$Y370+$Z370)</f>
        <v>1162.866</v>
      </c>
      <c r="BD370" s="27">
        <f>IF($O370&gt;=BD$1,$S370+$Y370+$Z370,$Y370+$Z370)</f>
        <v>1162.866</v>
      </c>
      <c r="BE370" s="27">
        <f>IF($O370&gt;=BE$1,$S370+$Y370+$Z370,$Y370+$Z370)</f>
        <v>1162.866</v>
      </c>
      <c r="BF370" s="27">
        <f>IF($O370&gt;=BF$1,$S370+$Y370+$Z370,$Y370+$Z370)</f>
        <v>1162.866</v>
      </c>
      <c r="BG370" s="27">
        <f>IF($O370&gt;=BG$1,$S370+$Y370+$Z370,$Y370+$Z370)</f>
        <v>1162.866</v>
      </c>
      <c r="BH370" s="27">
        <f>IF($O370&gt;=BH$1,$S370+$Y370+$Z370,$Y370+$Z370)</f>
        <v>1162.866</v>
      </c>
      <c r="BI370" s="27">
        <f>IF($O370&gt;=BI$1,$S370+$Y370+$Z370,$Y370+$Z370)</f>
        <v>1162.866</v>
      </c>
      <c r="BJ370" s="27">
        <f>IF($O370&gt;=BJ$1,$S370+$Y370+$Z370,$Y370+$Z370)</f>
        <v>1162.866</v>
      </c>
      <c r="BK370" s="27">
        <f>IF($O370&gt;=BK$1,$S370+$Y370+$Z370,$Y370+$Z370)</f>
        <v>1162.866</v>
      </c>
      <c r="BL370" s="27">
        <f>IF($O370&gt;=BL$1,$S370+$Y370+$Z370,$Y370+$Z370)</f>
        <v>1162.866</v>
      </c>
      <c r="BM370" s="27">
        <f>IF($O370&gt;=BM$1,$S370+$Y370+$Z370,$Y370+$Z370)</f>
        <v>1162.866</v>
      </c>
      <c r="BN370" s="27">
        <f>IF($O370&gt;=BN$1,$S370+$Y370+$Z370,$Y370+$Z370)</f>
        <v>1162.866</v>
      </c>
      <c r="BO370" s="27">
        <f>IF($O370&gt;=BO$1,$S370+$Y370+$Z370,$Y370+$Z370)</f>
        <v>1162.866</v>
      </c>
      <c r="BP370" s="27">
        <f>IF($O370&gt;=BP$1,$S370+$Y370+$Z370,$Y370+$Z370)</f>
        <v>1162.866</v>
      </c>
      <c r="BQ370" s="27">
        <f>IF($O370&gt;=BQ$1,$S370+$Y370+$Z370,$Y370+$Z370)</f>
        <v>1162.866</v>
      </c>
      <c r="BR370" s="27">
        <f>IF($O370&gt;=BR$1,$S370+$Y370+$Z370,$Y370+$Z370)</f>
        <v>1162.866</v>
      </c>
      <c r="BS370" s="27">
        <f>IF($O370&gt;=BS$1,$S370+$Y370+$Z370,$Y370+$Z370)</f>
        <v>1162.866</v>
      </c>
      <c r="BT370" s="27">
        <f>IF($O370&gt;=BT$1,$S370+$Y370+$Z370,$Y370+$Z370)</f>
        <v>1162.866</v>
      </c>
      <c r="BU370" s="27">
        <f>IF($O370&gt;=BU$1,$S370+$Y370+$Z370,$Y370+$Z370)</f>
        <v>1162.866</v>
      </c>
      <c r="BV370" s="27">
        <f>IF($O370&gt;=BV$1,$S370+$Y370+$Z370,$Y370+$Z370)</f>
        <v>1162.866</v>
      </c>
      <c r="BW370" s="27">
        <f>IF($O370&gt;=BW$1,$S370+$Y370+$Z370,$Y370+$Z370)</f>
        <v>1162.866</v>
      </c>
      <c r="BX370" s="27">
        <f>IF($O370&gt;=BX$1,$S370+$Y370+$Z370,$Y370+$Z370)</f>
        <v>1162.866</v>
      </c>
      <c r="BY370" s="27">
        <f>IF($O370&gt;=BY$1,$S370+$Y370+$Z370,$Y370+$Z370)</f>
        <v>1162.866</v>
      </c>
      <c r="BZ370" s="27">
        <f>IF($O370&gt;=BZ$1,$S370+$Y370+$Z370,$Y370+$Z370)</f>
        <v>1162.866</v>
      </c>
      <c r="CA370" s="27">
        <f>IF($O370&gt;=CA$1,$S370+$Y370+$Z370,$Y370+$Z370)</f>
        <v>1162.866</v>
      </c>
      <c r="CB370" s="27">
        <f>IF($O370&gt;=CB$1,$S370+$Y370+$Z370,$Y370+$Z370)</f>
        <v>1162.866</v>
      </c>
      <c r="CC370" s="27">
        <f>IF($O370&gt;=CC$1,$S370+$Y370+$Z370,$Y370+$Z370)</f>
        <v>1162.866</v>
      </c>
      <c r="CD370" s="27">
        <f>IF($O370&gt;=CD$1,$S370+$Y370+$Z370,$Y370+$Z370)</f>
        <v>1162.866</v>
      </c>
      <c r="CE370" s="27">
        <f>IF($O370&gt;=CE$1,$S370+$Y370+$Z370,$Y370+$Z370)</f>
        <v>1162.866</v>
      </c>
      <c r="CF370" s="27">
        <f>IF($O370&gt;=CF$1,$S370+$Y370+$Z370,$Y370+$Z370)</f>
        <v>1162.866</v>
      </c>
      <c r="CG370" s="27">
        <f>IF($O370&gt;=CG$1,$S370+$Y370+$Z370,$Y370+$Z370)</f>
        <v>1162.866</v>
      </c>
      <c r="CH370" s="27">
        <f>IF($O370&gt;=CH$1,$S370+$Y370+$Z370,$Y370+$Z370)</f>
        <v>1162.866</v>
      </c>
      <c r="CI370" s="27">
        <f>IF($O370&gt;=CI$1,$S370+$Y370+$Z370,$Y370+$Z370)</f>
        <v>1162.866</v>
      </c>
      <c r="CJ370" s="27">
        <f>IF($O370&gt;=CJ$1,$S370+$Y370+$Z370,$Y370+$Z370)</f>
        <v>1162.866</v>
      </c>
      <c r="CK370" s="27">
        <f>IF($O370&gt;=CK$1,$S370+$Y370+$Z370,$Y370+$Z370)</f>
        <v>1162.866</v>
      </c>
      <c r="CL370" s="27">
        <f>IF($O370&gt;=CL$1,$S370+$Y370+$Z370,$Y370+$Z370)</f>
        <v>1162.866</v>
      </c>
      <c r="CM370" s="27">
        <f>IF($O370&gt;=CM$1,$S370+$Y370+$Z370,$Y370+$Z370)</f>
        <v>1162.866</v>
      </c>
      <c r="CN370" s="27">
        <f>IF($O370&gt;=CN$1,$S370+$Y370,$Y370)</f>
        <v>762.86599999999999</v>
      </c>
      <c r="CO370" s="27">
        <f>IF($O370&gt;=CO$1,$S370+$Y370,$Y370)</f>
        <v>762.86599999999999</v>
      </c>
      <c r="CP370" s="27">
        <f>IF($O370&gt;=CP$1,$S370+$Y370,$Y370)</f>
        <v>762.86599999999999</v>
      </c>
      <c r="CQ370" s="27">
        <f>IF($O370&gt;=CQ$1,$S370+$Y370,$Y370)</f>
        <v>762.86599999999999</v>
      </c>
      <c r="CR370" s="27">
        <f>IF($O370&gt;=CR$1,$S370+$Y370,$Y370)</f>
        <v>762.86599999999999</v>
      </c>
      <c r="CS370" s="27">
        <f>IF($O370&gt;=CS$1,$S370+$Y370,$Y370)</f>
        <v>762.86599999999999</v>
      </c>
      <c r="CT370" s="27">
        <f>IF($O370&gt;=CT$1,$S370+$Y370,$Y370)</f>
        <v>762.86599999999999</v>
      </c>
      <c r="CU370" s="27">
        <f>IF($O370&gt;=CU$1,$S370+$Y370,$Y370)</f>
        <v>762.86599999999999</v>
      </c>
      <c r="CV370" s="27">
        <f>IF($O370&gt;=CV$1,$S370+$Y370,$Y370)</f>
        <v>762.86599999999999</v>
      </c>
      <c r="CW370" s="27">
        <f>IF($O370&gt;=CW$1,$S370+$Y370,$Y370)</f>
        <v>762.86599999999999</v>
      </c>
      <c r="CX370" s="27">
        <f>IF($O370&gt;=CX$1,$S370+$Y370,$Y370)</f>
        <v>762.86599999999999</v>
      </c>
      <c r="CY370" s="27">
        <f>IF($O370&gt;=CY$1,$S370+$Y370,$Y370)</f>
        <v>762.86599999999999</v>
      </c>
      <c r="CZ370" s="27">
        <f>IF($O370&gt;=CZ$1,$S370+$Y370,$Y370)</f>
        <v>762.86599999999999</v>
      </c>
      <c r="DA370" s="27">
        <f>IF($O370&gt;=DA$1,$S370+$Y370,$Y370)</f>
        <v>762.86599999999999</v>
      </c>
      <c r="DB370" s="27">
        <f>IF($O370&gt;=DB$1,$S370+$Y370,$Y370)</f>
        <v>762.86599999999999</v>
      </c>
      <c r="DC370" s="27">
        <f>IF($O370&gt;=DC$1,$S370+$Y370,$Y370)</f>
        <v>762.86599999999999</v>
      </c>
      <c r="DD370" s="27">
        <f>IF($O370&gt;=DD$1,$S370+$Y370,$Y370)</f>
        <v>762.86599999999999</v>
      </c>
      <c r="DE370" s="27">
        <f>IF($O370&gt;=DE$1,$S370+$Y370,$Y370)</f>
        <v>762.86599999999999</v>
      </c>
      <c r="DF370" s="27">
        <f>IF($O370&gt;=DF$1,$S370+$Y370,$Y370)</f>
        <v>762.86599999999999</v>
      </c>
      <c r="DG370" s="27">
        <f>IF($O370&gt;=DG$1,$S370+$Y370,$Y370)</f>
        <v>762.86599999999999</v>
      </c>
      <c r="DH370" s="27">
        <f>IF($O370&gt;=DH$1,$S370+$Y370,$Y370)</f>
        <v>762.86599999999999</v>
      </c>
      <c r="DI370" s="27">
        <f>IF($O370&gt;=DI$1,$S370+$Y370,$Y370)</f>
        <v>762.86599999999999</v>
      </c>
      <c r="DJ370" s="27">
        <f>IF($O370&gt;=DJ$1,$S370+$Y370,$Y370)</f>
        <v>762.86599999999999</v>
      </c>
      <c r="DK370" s="27">
        <f>IF($O370&gt;=DK$1,$S370+$Y370,$Y370)</f>
        <v>762.86599999999999</v>
      </c>
      <c r="DL370" s="27">
        <f>IF($O370&gt;=DL$1,$S370+$Y370,$Y370)</f>
        <v>762.86599999999999</v>
      </c>
      <c r="DM370" s="27">
        <f>IF($O370&gt;=DM$1,$S370+$Y370,$Y370)</f>
        <v>762.86599999999999</v>
      </c>
      <c r="DN370" s="27">
        <f>IF($O370&gt;=DN$1,$S370+$Y370,$Y370)</f>
        <v>762.86599999999999</v>
      </c>
      <c r="DO370" s="27">
        <f>IF($O370&gt;=DO$1,$S370+$Y370,$Y370)</f>
        <v>762.86599999999999</v>
      </c>
      <c r="DP370" s="27">
        <f>IF($O370&gt;=DP$1,$S370+$Y370,$Y370)</f>
        <v>762.86599999999999</v>
      </c>
      <c r="DQ370" s="27">
        <f>IF($O370&gt;=DQ$1,$S370+$Y370,$Y370)</f>
        <v>762.86599999999999</v>
      </c>
      <c r="DR370" s="27">
        <f>IF($O370&gt;=DR$1,$S370+$Y370,$Y370)</f>
        <v>762.86599999999999</v>
      </c>
      <c r="DS370" s="27">
        <f>IF($O370&gt;=DS$1,$S370+$Y370,$Y370)</f>
        <v>762.86599999999999</v>
      </c>
      <c r="DT370" s="27">
        <f>IF($O370&gt;=DT$1,$S370+$Y370,$Y370)</f>
        <v>762.86599999999999</v>
      </c>
      <c r="DU370" s="27">
        <f>IF($O370&gt;=DU$1,$S370+$Y370,$Y370)</f>
        <v>762.86599999999999</v>
      </c>
      <c r="DV370" s="27">
        <f>IF($O370&gt;=DV$1,$S370+$Y370,$Y370)</f>
        <v>762.86599999999999</v>
      </c>
      <c r="DW370" s="27">
        <f>IF($O370&gt;=DW$1,$S370+$Y370,$Y370)</f>
        <v>762.86599999999999</v>
      </c>
      <c r="DX370" s="27">
        <f>IF($O370&gt;=DX$1,$S370+$Y370,$Y370)</f>
        <v>762.86599999999999</v>
      </c>
      <c r="DY370" s="27">
        <f>IF($O370&gt;=DY$1,$S370+$Y370,$Y370)</f>
        <v>762.86599999999999</v>
      </c>
      <c r="DZ370" s="27">
        <f>IF($O370&gt;=DZ$1,$S370+$Y370,$Y370)</f>
        <v>762.86599999999999</v>
      </c>
      <c r="EA370" s="27">
        <f>IF($O370&gt;=EA$1,$S370+$Y370,$Y370)</f>
        <v>762.86599999999999</v>
      </c>
      <c r="EB370" s="27">
        <f>IF($O370&gt;=EB$1,$S370+$Y370,$Y370)</f>
        <v>762.86599999999999</v>
      </c>
      <c r="EC370" s="27">
        <f>IF($O370&gt;=EC$1,$S370+$Y370,$Y370)</f>
        <v>762.86599999999999</v>
      </c>
      <c r="ED370" s="27">
        <f>IF($O370&gt;=ED$1,$S370+$Y370,$Y370)</f>
        <v>762.86599999999999</v>
      </c>
      <c r="EE370" s="27">
        <f>IF($O370&gt;=EE$1,$S370+$Y370,$Y370)</f>
        <v>762.86599999999999</v>
      </c>
      <c r="EF370" s="27">
        <f>IF($O370&gt;=EF$1,$S370+$Y370,$Y370)</f>
        <v>762.86599999999999</v>
      </c>
      <c r="EG370" s="27">
        <f>IF($O370&gt;=EG$1,$S370+$Y370,$Y370)</f>
        <v>762.86599999999999</v>
      </c>
      <c r="EH370" s="27">
        <f>IF($O370&gt;=EH$1,$S370+$Y370,$Y370)</f>
        <v>762.86599999999999</v>
      </c>
      <c r="EI370" s="27">
        <f>IF($O370&gt;=EI$1,$S370+$Y370,$Y370)</f>
        <v>762.86599999999999</v>
      </c>
      <c r="EJ370" s="27">
        <f>IF($O370&gt;=EJ$1,$S370+$Y370,$Y370)</f>
        <v>762.86599999999999</v>
      </c>
      <c r="EK370" s="27">
        <f>IF($O370&gt;=EK$1,$S370+$Y370,$Y370)</f>
        <v>762.86599999999999</v>
      </c>
      <c r="EL370" s="27">
        <f>IF($O370&gt;=EL$1,$S370+$Y370,$Y370)</f>
        <v>762.86599999999999</v>
      </c>
      <c r="EM370" s="27">
        <f>IF($O370&gt;=EM$1,$S370+$Y370,$Y370)</f>
        <v>762.86599999999999</v>
      </c>
      <c r="EN370" s="27">
        <f>IF($O370&gt;=EN$1,$S370+$Y370,$Y370)</f>
        <v>762.86599999999999</v>
      </c>
      <c r="EO370" s="27">
        <f>IF($O370&gt;=EO$1,$S370+$Y370,$Y370)</f>
        <v>762.86599999999999</v>
      </c>
      <c r="EP370" s="27">
        <f>IF($O370&gt;=EP$1,$S370+$Y370,$Y370)</f>
        <v>762.86599999999999</v>
      </c>
      <c r="EQ370" s="27">
        <f>IF($O370&gt;=EQ$1,$S370+$Y370,$Y370)</f>
        <v>762.86599999999999</v>
      </c>
      <c r="ER370" s="27">
        <f>IF($O370&gt;=ER$1,$S370+$Y370,$Y370)</f>
        <v>762.86599999999999</v>
      </c>
      <c r="ES370" s="27">
        <f>IF($O370&gt;=ES$1,$S370+$Y370,$Y370)</f>
        <v>762.86599999999999</v>
      </c>
      <c r="ET370" s="27">
        <f>IF($O370&gt;=ET$1,$S370+$Y370,$Y370)</f>
        <v>762.86599999999999</v>
      </c>
      <c r="EU370" s="27">
        <f>IF($O370&gt;=EU$1,$S370+$Y370,$Y370)</f>
        <v>762.86599999999999</v>
      </c>
      <c r="EV370" s="27">
        <f>IF($O370&gt;=EV$1,$S370,0)</f>
        <v>762.86599999999999</v>
      </c>
      <c r="EW370" s="27">
        <f>IF($O370&gt;=EW$1,$S370,0)</f>
        <v>762.86599999999999</v>
      </c>
      <c r="EX370" s="27">
        <f>IF($O370&gt;=EX$1,$S370,0)</f>
        <v>762.86599999999999</v>
      </c>
      <c r="EY370" s="27">
        <f>IF($O370&gt;=EY$1,$S370,0)</f>
        <v>762.86599999999999</v>
      </c>
      <c r="EZ370" s="27">
        <f>IF($O370&gt;=EZ$1,$S370,0)</f>
        <v>762.86599999999999</v>
      </c>
      <c r="FA370" s="27">
        <f>IF($O370&gt;=FA$1,$S370,0)</f>
        <v>762.86599999999999</v>
      </c>
      <c r="FB370" s="27">
        <f>IF($O370&gt;=FB$1,$S370,0)</f>
        <v>762.86599999999999</v>
      </c>
      <c r="FC370" s="27">
        <f>IF($O370&gt;=FC$1,$S370,0)</f>
        <v>762.86599999999999</v>
      </c>
      <c r="FD370" s="27">
        <f>IF($O370&gt;=FD$1,$S370,0)</f>
        <v>762.86599999999999</v>
      </c>
      <c r="FE370" s="27">
        <f>IF($O370&gt;=FE$1,$S370,0)</f>
        <v>762.86599999999999</v>
      </c>
      <c r="FF370" s="27">
        <f>IF($O370&gt;=FF$1,$S370,0)</f>
        <v>762.86599999999999</v>
      </c>
      <c r="FG370" s="27">
        <f>IF($O370&gt;=FG$1,$S370,0)</f>
        <v>762.86599999999999</v>
      </c>
      <c r="FH370" s="27">
        <f>IF($O370&gt;=FH$1,$S370,0)</f>
        <v>762.86599999999999</v>
      </c>
      <c r="FI370" s="27">
        <f>IF($O370&gt;=FI$1,$S370,0)</f>
        <v>762.86599999999999</v>
      </c>
      <c r="FJ370" s="27">
        <f>IF($O370&gt;=FJ$1,$S370,0)</f>
        <v>762.86599999999999</v>
      </c>
      <c r="FK370" s="27">
        <f>IF($O370&gt;=FK$1,$S370,0)</f>
        <v>762.86599999999999</v>
      </c>
      <c r="FL370" s="27">
        <f>IF($O370&gt;=FL$1,$S370,0)</f>
        <v>762.86599999999999</v>
      </c>
      <c r="FM370" s="27">
        <f>IF($O370&gt;=FM$1,$S370,0)</f>
        <v>762.86599999999999</v>
      </c>
      <c r="FN370" s="27">
        <f>IF($O370&gt;=FN$1,$S370,0)</f>
        <v>0</v>
      </c>
      <c r="FO370" s="27">
        <f>IF($O370&gt;=FO$1,$S370,0)</f>
        <v>0</v>
      </c>
      <c r="FP370" s="27">
        <f>IF($O370&gt;=FP$1,$S370,0)</f>
        <v>0</v>
      </c>
      <c r="FQ370" s="27">
        <f>IF($O370&gt;=FQ$1,$S370,0)</f>
        <v>0</v>
      </c>
      <c r="FR370" s="27">
        <f>IF($O370&gt;=FR$1,$S370,0)</f>
        <v>0</v>
      </c>
      <c r="FS370" s="27">
        <f>IF($O370&gt;=FS$1,$S370,0)</f>
        <v>0</v>
      </c>
      <c r="FT370" s="27">
        <f>IF($O370&gt;=FT$1,$S370,0)</f>
        <v>0</v>
      </c>
      <c r="FU370" s="27">
        <f>IF($O370&gt;=FU$1,$S370,0)</f>
        <v>0</v>
      </c>
      <c r="FV370" s="27">
        <f>IF($O370&gt;=FV$1,$S370,0)</f>
        <v>0</v>
      </c>
      <c r="FW370" s="27">
        <f>IF($O370&gt;=FW$1,$S370,0)</f>
        <v>0</v>
      </c>
      <c r="FX370" s="27">
        <f>IF($O370&gt;=FX$1,$S370,0)</f>
        <v>0</v>
      </c>
      <c r="FY370" s="27">
        <f>IF($O370&gt;=FY$1,$S370,0)</f>
        <v>0</v>
      </c>
      <c r="FZ370" s="27">
        <f>IF($O370&gt;=FZ$1,$S370,0)</f>
        <v>0</v>
      </c>
      <c r="GA370" s="27">
        <f>IF($O370&gt;=GA$1,$S370,0)</f>
        <v>0</v>
      </c>
      <c r="GB370" s="27">
        <f>IF($O370&gt;=GB$1,$S370,0)</f>
        <v>0</v>
      </c>
      <c r="GC370" s="27">
        <f>IF($O370&gt;=GC$1,$S370,0)</f>
        <v>0</v>
      </c>
      <c r="GD370" s="27">
        <f>IF($O370&gt;=GD$1,$S370,0)</f>
        <v>0</v>
      </c>
      <c r="GE370" s="27">
        <f>IF($O370&gt;=GE$1,$S370,0)</f>
        <v>0</v>
      </c>
      <c r="GF370" s="27">
        <f>IF($O370&gt;=GF$1,$S370,0)</f>
        <v>0</v>
      </c>
      <c r="GG370" s="27">
        <f>IF($O370&gt;=GG$1,$S370,0)</f>
        <v>0</v>
      </c>
      <c r="GH370" s="27">
        <f>IF($O370&gt;=GH$1,$S370,0)</f>
        <v>0</v>
      </c>
      <c r="GI370" s="27">
        <f>IF($O370&gt;=GI$1,$S370,0)</f>
        <v>0</v>
      </c>
      <c r="GJ370" s="27">
        <f>IF($O370&gt;=GJ$1,$S370,0)</f>
        <v>0</v>
      </c>
      <c r="GK370" s="27">
        <f>IF($O370&gt;=GK$1,$S370,0)</f>
        <v>0</v>
      </c>
      <c r="GL370" s="27">
        <f>IF($O370&gt;=GL$1,$S370,0)</f>
        <v>0</v>
      </c>
      <c r="GM370" s="27">
        <f>IF($O370&gt;=GM$1,$S370,0)</f>
        <v>0</v>
      </c>
      <c r="GN370" s="27">
        <f>IF($O370&gt;=GN$1,$S370,0)</f>
        <v>0</v>
      </c>
      <c r="GO370" s="27">
        <f>IF($O370&gt;=GO$1,$S370,0)</f>
        <v>0</v>
      </c>
      <c r="GP370" s="27">
        <f>IF($O370&gt;=GP$1,$S370,0)</f>
        <v>0</v>
      </c>
      <c r="GQ370" s="27">
        <f>IF($O370&gt;=GQ$1,$S370,0)</f>
        <v>0</v>
      </c>
      <c r="GR370" s="27">
        <f>IF($O370&gt;=GR$1,$S370,0)</f>
        <v>0</v>
      </c>
      <c r="GS370" s="27">
        <f>IF($O370&gt;=GS$1,$S370,0)</f>
        <v>0</v>
      </c>
      <c r="GT370" s="27">
        <f>IF($O370&gt;=GT$1,$S370,0)</f>
        <v>0</v>
      </c>
      <c r="GU370" s="27">
        <f>IF($O370&gt;=GU$1,$S370,0)</f>
        <v>0</v>
      </c>
      <c r="GV370" s="27">
        <f>IF($O370&gt;=GV$1,$S370,0)</f>
        <v>0</v>
      </c>
      <c r="GW370" s="27">
        <f>IF($O370&gt;=GW$1,$S370,0)</f>
        <v>0</v>
      </c>
      <c r="GX370" s="27">
        <f>IF($O370&gt;=GX$1,$S370,0)</f>
        <v>0</v>
      </c>
      <c r="GY370" s="27">
        <f>IF($O370&gt;=GY$1,$S370,0)</f>
        <v>0</v>
      </c>
      <c r="GZ370" s="27">
        <f>IF($O370&gt;=GZ$1,$S370,0)</f>
        <v>0</v>
      </c>
      <c r="HA370" s="27">
        <f>IF($O370&gt;=HA$1,$S370,0)</f>
        <v>0</v>
      </c>
      <c r="HB370" s="27">
        <f>IF($O370&gt;=HB$1,$S370,0)</f>
        <v>0</v>
      </c>
      <c r="HC370" s="27">
        <f>IF($O370&gt;=HC$1,$S370,0)</f>
        <v>0</v>
      </c>
    </row>
    <row r="371" spans="1:211">
      <c r="A371" s="3">
        <v>40134</v>
      </c>
      <c r="B371" s="3" t="s">
        <v>316</v>
      </c>
      <c r="C371" s="3" t="s">
        <v>107</v>
      </c>
      <c r="D371" s="3">
        <v>47</v>
      </c>
      <c r="E371" s="4">
        <v>33014</v>
      </c>
      <c r="F371" s="5">
        <v>28.101369863013698</v>
      </c>
      <c r="G371" s="3" t="s">
        <v>99</v>
      </c>
      <c r="H371" s="4">
        <v>26114</v>
      </c>
      <c r="I371" s="9" t="s">
        <v>826</v>
      </c>
      <c r="J371" s="5">
        <v>2417.87</v>
      </c>
      <c r="K371" s="31">
        <v>338</v>
      </c>
      <c r="L371" s="32">
        <v>28</v>
      </c>
      <c r="M371" s="33">
        <f>VLOOKUP(L371,FIND,3,TRUE)</f>
        <v>1.5</v>
      </c>
      <c r="N371" s="32">
        <f>IF(L371&gt;30,180,VLOOKUP(L371,TEMPO,2,FALSE))</f>
        <v>168</v>
      </c>
      <c r="O371" s="32">
        <f>IF(R371&gt;0,4,N371)</f>
        <v>168</v>
      </c>
      <c r="P371" s="96">
        <f>J371*M371*L371</f>
        <v>101550.54</v>
      </c>
      <c r="Q371" s="96">
        <f>10934.45*2</f>
        <v>21868.9</v>
      </c>
      <c r="R371" s="96">
        <f>IF(P371&lt;=Q371,P371/4,0)</f>
        <v>0</v>
      </c>
      <c r="S371" s="5">
        <f>IF(P371&gt;=Q371,P371/N371,0)</f>
        <v>604.46749999999997</v>
      </c>
      <c r="T371" s="3"/>
      <c r="U371" s="3">
        <f>IF(T371="",1,0)</f>
        <v>1</v>
      </c>
      <c r="V371" s="3">
        <v>642</v>
      </c>
      <c r="W371" s="5">
        <v>0</v>
      </c>
      <c r="X371" s="5">
        <v>164.39</v>
      </c>
      <c r="Y371" s="5">
        <f>X371*W371</f>
        <v>0</v>
      </c>
      <c r="Z371" s="5">
        <v>400</v>
      </c>
      <c r="AA371" s="5">
        <f>S371+Y371+Z371</f>
        <v>1004.4675</v>
      </c>
      <c r="AB371" s="39">
        <f>(J371/12+J371/12*1.3333333333+450/12+J371/30*6/12+J371)*1.3+Y371+Z371+153.9</f>
        <v>4409.4519888801569</v>
      </c>
      <c r="AC371" s="39" t="s">
        <v>107</v>
      </c>
      <c r="AD371" s="39">
        <f>J371*1.3+400+153.9</f>
        <v>3697.1309999999999</v>
      </c>
      <c r="AE371" s="39">
        <f>SUMIFS('CUSTO MENSAL FUNC NOVO'!H:H,'CUSTO MENSAL FUNC NOVO'!A:A,'VALORES MENSAIS'!AC371)</f>
        <v>3348.9422500000001</v>
      </c>
      <c r="AF371" s="27">
        <f>IF($R371&gt;0,$R371,$S371)+$Y371+$Z371</f>
        <v>1004.4675</v>
      </c>
      <c r="AG371" s="27">
        <f>IF($R371&gt;0,$R371,$S371)+$Y371+$Z371</f>
        <v>1004.4675</v>
      </c>
      <c r="AH371" s="27">
        <f>IF($R371&gt;0,$R371,$S371)+$Y371+$Z371</f>
        <v>1004.4675</v>
      </c>
      <c r="AI371" s="27">
        <f>IF($R371&gt;0,$R371,$S371)+$Y371+$Z371</f>
        <v>1004.4675</v>
      </c>
      <c r="AJ371" s="27">
        <f>IF($O371&gt;=AJ$1,$S371+$Y371+$Z371,$Y371+$Z371)</f>
        <v>1004.4675</v>
      </c>
      <c r="AK371" s="27">
        <f>IF($O371&gt;=AK$1,$S371+$Y371+$Z371,$Y371+$Z371)</f>
        <v>1004.4675</v>
      </c>
      <c r="AL371" s="27">
        <f>IF($O371&gt;=AL$1,$S371+$Y371+$Z371,$Y371+$Z371)</f>
        <v>1004.4675</v>
      </c>
      <c r="AM371" s="27">
        <f>IF($O371&gt;=AM$1,$S371+$Y371+$Z371,$Y371+$Z371)</f>
        <v>1004.4675</v>
      </c>
      <c r="AN371" s="27">
        <f>IF($O371&gt;=AN$1,$S371+$Y371+$Z371,$Y371+$Z371)</f>
        <v>1004.4675</v>
      </c>
      <c r="AO371" s="27">
        <f>IF($O371&gt;=AO$1,$S371+$Y371+$Z371,$Y371+$Z371)</f>
        <v>1004.4675</v>
      </c>
      <c r="AP371" s="27">
        <f>IF($O371&gt;=AP$1,$S371+$Y371+$Z371,$Y371+$Z371)</f>
        <v>1004.4675</v>
      </c>
      <c r="AQ371" s="27">
        <f>IF($O371&gt;=AQ$1,$S371+$Y371+$Z371,$Y371+$Z371)</f>
        <v>1004.4675</v>
      </c>
      <c r="AR371" s="27">
        <f>IF($O371&gt;=AR$1,$S371+$Y371+$Z371,$Y371+$Z371)</f>
        <v>1004.4675</v>
      </c>
      <c r="AS371" s="27">
        <f>IF($O371&gt;=AS$1,$S371+$Y371+$Z371,$Y371+$Z371)</f>
        <v>1004.4675</v>
      </c>
      <c r="AT371" s="27">
        <f>IF($O371&gt;=AT$1,$S371+$Y371+$Z371,$Y371+$Z371)</f>
        <v>1004.4675</v>
      </c>
      <c r="AU371" s="27">
        <f>IF($O371&gt;=AU$1,$S371+$Y371+$Z371,$Y371+$Z371)</f>
        <v>1004.4675</v>
      </c>
      <c r="AV371" s="27">
        <f>IF($O371&gt;=AV$1,$S371+$Y371+$Z371,$Y371+$Z371)</f>
        <v>1004.4675</v>
      </c>
      <c r="AW371" s="27">
        <f>IF($O371&gt;=AW$1,$S371+$Y371+$Z371,$Y371+$Z371)</f>
        <v>1004.4675</v>
      </c>
      <c r="AX371" s="27">
        <f>IF($O371&gt;=AX$1,$S371+$Y371+$Z371,$Y371+$Z371)</f>
        <v>1004.4675</v>
      </c>
      <c r="AY371" s="27">
        <f>IF($O371&gt;=AY$1,$S371+$Y371+$Z371,$Y371+$Z371)</f>
        <v>1004.4675</v>
      </c>
      <c r="AZ371" s="27">
        <f>IF($O371&gt;=AZ$1,$S371+$Y371+$Z371,$Y371+$Z371)</f>
        <v>1004.4675</v>
      </c>
      <c r="BA371" s="27">
        <f>IF($O371&gt;=BA$1,$S371+$Y371+$Z371,$Y371+$Z371)</f>
        <v>1004.4675</v>
      </c>
      <c r="BB371" s="27">
        <f>IF($O371&gt;=BB$1,$S371+$Y371+$Z371,$Y371+$Z371)</f>
        <v>1004.4675</v>
      </c>
      <c r="BC371" s="27">
        <f>IF($O371&gt;=BC$1,$S371+$Y371+$Z371,$Y371+$Z371)</f>
        <v>1004.4675</v>
      </c>
      <c r="BD371" s="27">
        <f>IF($O371&gt;=BD$1,$S371+$Y371+$Z371,$Y371+$Z371)</f>
        <v>1004.4675</v>
      </c>
      <c r="BE371" s="27">
        <f>IF($O371&gt;=BE$1,$S371+$Y371+$Z371,$Y371+$Z371)</f>
        <v>1004.4675</v>
      </c>
      <c r="BF371" s="27">
        <f>IF($O371&gt;=BF$1,$S371+$Y371+$Z371,$Y371+$Z371)</f>
        <v>1004.4675</v>
      </c>
      <c r="BG371" s="27">
        <f>IF($O371&gt;=BG$1,$S371+$Y371+$Z371,$Y371+$Z371)</f>
        <v>1004.4675</v>
      </c>
      <c r="BH371" s="27">
        <f>IF($O371&gt;=BH$1,$S371+$Y371+$Z371,$Y371+$Z371)</f>
        <v>1004.4675</v>
      </c>
      <c r="BI371" s="27">
        <f>IF($O371&gt;=BI$1,$S371+$Y371+$Z371,$Y371+$Z371)</f>
        <v>1004.4675</v>
      </c>
      <c r="BJ371" s="27">
        <f>IF($O371&gt;=BJ$1,$S371+$Y371+$Z371,$Y371+$Z371)</f>
        <v>1004.4675</v>
      </c>
      <c r="BK371" s="27">
        <f>IF($O371&gt;=BK$1,$S371+$Y371+$Z371,$Y371+$Z371)</f>
        <v>1004.4675</v>
      </c>
      <c r="BL371" s="27">
        <f>IF($O371&gt;=BL$1,$S371+$Y371+$Z371,$Y371+$Z371)</f>
        <v>1004.4675</v>
      </c>
      <c r="BM371" s="27">
        <f>IF($O371&gt;=BM$1,$S371+$Y371+$Z371,$Y371+$Z371)</f>
        <v>1004.4675</v>
      </c>
      <c r="BN371" s="27">
        <f>IF($O371&gt;=BN$1,$S371+$Y371+$Z371,$Y371+$Z371)</f>
        <v>1004.4675</v>
      </c>
      <c r="BO371" s="27">
        <f>IF($O371&gt;=BO$1,$S371+$Y371+$Z371,$Y371+$Z371)</f>
        <v>1004.4675</v>
      </c>
      <c r="BP371" s="27">
        <f>IF($O371&gt;=BP$1,$S371+$Y371+$Z371,$Y371+$Z371)</f>
        <v>1004.4675</v>
      </c>
      <c r="BQ371" s="27">
        <f>IF($O371&gt;=BQ$1,$S371+$Y371+$Z371,$Y371+$Z371)</f>
        <v>1004.4675</v>
      </c>
      <c r="BR371" s="27">
        <f>IF($O371&gt;=BR$1,$S371+$Y371+$Z371,$Y371+$Z371)</f>
        <v>1004.4675</v>
      </c>
      <c r="BS371" s="27">
        <f>IF($O371&gt;=BS$1,$S371+$Y371+$Z371,$Y371+$Z371)</f>
        <v>1004.4675</v>
      </c>
      <c r="BT371" s="27">
        <f>IF($O371&gt;=BT$1,$S371+$Y371+$Z371,$Y371+$Z371)</f>
        <v>1004.4675</v>
      </c>
      <c r="BU371" s="27">
        <f>IF($O371&gt;=BU$1,$S371+$Y371+$Z371,$Y371+$Z371)</f>
        <v>1004.4675</v>
      </c>
      <c r="BV371" s="27">
        <f>IF($O371&gt;=BV$1,$S371+$Y371+$Z371,$Y371+$Z371)</f>
        <v>1004.4675</v>
      </c>
      <c r="BW371" s="27">
        <f>IF($O371&gt;=BW$1,$S371+$Y371+$Z371,$Y371+$Z371)</f>
        <v>1004.4675</v>
      </c>
      <c r="BX371" s="27">
        <f>IF($O371&gt;=BX$1,$S371+$Y371+$Z371,$Y371+$Z371)</f>
        <v>1004.4675</v>
      </c>
      <c r="BY371" s="27">
        <f>IF($O371&gt;=BY$1,$S371+$Y371+$Z371,$Y371+$Z371)</f>
        <v>1004.4675</v>
      </c>
      <c r="BZ371" s="27">
        <f>IF($O371&gt;=BZ$1,$S371+$Y371+$Z371,$Y371+$Z371)</f>
        <v>1004.4675</v>
      </c>
      <c r="CA371" s="27">
        <f>IF($O371&gt;=CA$1,$S371+$Y371+$Z371,$Y371+$Z371)</f>
        <v>1004.4675</v>
      </c>
      <c r="CB371" s="27">
        <f>IF($O371&gt;=CB$1,$S371+$Y371+$Z371,$Y371+$Z371)</f>
        <v>1004.4675</v>
      </c>
      <c r="CC371" s="27">
        <f>IF($O371&gt;=CC$1,$S371+$Y371+$Z371,$Y371+$Z371)</f>
        <v>1004.4675</v>
      </c>
      <c r="CD371" s="27">
        <f>IF($O371&gt;=CD$1,$S371+$Y371+$Z371,$Y371+$Z371)</f>
        <v>1004.4675</v>
      </c>
      <c r="CE371" s="27">
        <f>IF($O371&gt;=CE$1,$S371+$Y371+$Z371,$Y371+$Z371)</f>
        <v>1004.4675</v>
      </c>
      <c r="CF371" s="27">
        <f>IF($O371&gt;=CF$1,$S371+$Y371+$Z371,$Y371+$Z371)</f>
        <v>1004.4675</v>
      </c>
      <c r="CG371" s="27">
        <f>IF($O371&gt;=CG$1,$S371+$Y371+$Z371,$Y371+$Z371)</f>
        <v>1004.4675</v>
      </c>
      <c r="CH371" s="27">
        <f>IF($O371&gt;=CH$1,$S371+$Y371+$Z371,$Y371+$Z371)</f>
        <v>1004.4675</v>
      </c>
      <c r="CI371" s="27">
        <f>IF($O371&gt;=CI$1,$S371+$Y371+$Z371,$Y371+$Z371)</f>
        <v>1004.4675</v>
      </c>
      <c r="CJ371" s="27">
        <f>IF($O371&gt;=CJ$1,$S371+$Y371+$Z371,$Y371+$Z371)</f>
        <v>1004.4675</v>
      </c>
      <c r="CK371" s="27">
        <f>IF($O371&gt;=CK$1,$S371+$Y371+$Z371,$Y371+$Z371)</f>
        <v>1004.4675</v>
      </c>
      <c r="CL371" s="27">
        <f>IF($O371&gt;=CL$1,$S371+$Y371+$Z371,$Y371+$Z371)</f>
        <v>1004.4675</v>
      </c>
      <c r="CM371" s="27">
        <f>IF($O371&gt;=CM$1,$S371+$Y371+$Z371,$Y371+$Z371)</f>
        <v>1004.4675</v>
      </c>
      <c r="CN371" s="27">
        <f>IF($O371&gt;=CN$1,$S371+$Y371,$Y371)</f>
        <v>604.46749999999997</v>
      </c>
      <c r="CO371" s="27">
        <f>IF($O371&gt;=CO$1,$S371+$Y371,$Y371)</f>
        <v>604.46749999999997</v>
      </c>
      <c r="CP371" s="27">
        <f>IF($O371&gt;=CP$1,$S371+$Y371,$Y371)</f>
        <v>604.46749999999997</v>
      </c>
      <c r="CQ371" s="27">
        <f>IF($O371&gt;=CQ$1,$S371+$Y371,$Y371)</f>
        <v>604.46749999999997</v>
      </c>
      <c r="CR371" s="27">
        <f>IF($O371&gt;=CR$1,$S371+$Y371,$Y371)</f>
        <v>604.46749999999997</v>
      </c>
      <c r="CS371" s="27">
        <f>IF($O371&gt;=CS$1,$S371+$Y371,$Y371)</f>
        <v>604.46749999999997</v>
      </c>
      <c r="CT371" s="27">
        <f>IF($O371&gt;=CT$1,$S371+$Y371,$Y371)</f>
        <v>604.46749999999997</v>
      </c>
      <c r="CU371" s="27">
        <f>IF($O371&gt;=CU$1,$S371+$Y371,$Y371)</f>
        <v>604.46749999999997</v>
      </c>
      <c r="CV371" s="27">
        <f>IF($O371&gt;=CV$1,$S371+$Y371,$Y371)</f>
        <v>604.46749999999997</v>
      </c>
      <c r="CW371" s="27">
        <f>IF($O371&gt;=CW$1,$S371+$Y371,$Y371)</f>
        <v>604.46749999999997</v>
      </c>
      <c r="CX371" s="27">
        <f>IF($O371&gt;=CX$1,$S371+$Y371,$Y371)</f>
        <v>604.46749999999997</v>
      </c>
      <c r="CY371" s="27">
        <f>IF($O371&gt;=CY$1,$S371+$Y371,$Y371)</f>
        <v>604.46749999999997</v>
      </c>
      <c r="CZ371" s="27">
        <f>IF($O371&gt;=CZ$1,$S371+$Y371,$Y371)</f>
        <v>604.46749999999997</v>
      </c>
      <c r="DA371" s="27">
        <f>IF($O371&gt;=DA$1,$S371+$Y371,$Y371)</f>
        <v>604.46749999999997</v>
      </c>
      <c r="DB371" s="27">
        <f>IF($O371&gt;=DB$1,$S371+$Y371,$Y371)</f>
        <v>604.46749999999997</v>
      </c>
      <c r="DC371" s="27">
        <f>IF($O371&gt;=DC$1,$S371+$Y371,$Y371)</f>
        <v>604.46749999999997</v>
      </c>
      <c r="DD371" s="27">
        <f>IF($O371&gt;=DD$1,$S371+$Y371,$Y371)</f>
        <v>604.46749999999997</v>
      </c>
      <c r="DE371" s="27">
        <f>IF($O371&gt;=DE$1,$S371+$Y371,$Y371)</f>
        <v>604.46749999999997</v>
      </c>
      <c r="DF371" s="27">
        <f>IF($O371&gt;=DF$1,$S371+$Y371,$Y371)</f>
        <v>604.46749999999997</v>
      </c>
      <c r="DG371" s="27">
        <f>IF($O371&gt;=DG$1,$S371+$Y371,$Y371)</f>
        <v>604.46749999999997</v>
      </c>
      <c r="DH371" s="27">
        <f>IF($O371&gt;=DH$1,$S371+$Y371,$Y371)</f>
        <v>604.46749999999997</v>
      </c>
      <c r="DI371" s="27">
        <f>IF($O371&gt;=DI$1,$S371+$Y371,$Y371)</f>
        <v>604.46749999999997</v>
      </c>
      <c r="DJ371" s="27">
        <f>IF($O371&gt;=DJ$1,$S371+$Y371,$Y371)</f>
        <v>604.46749999999997</v>
      </c>
      <c r="DK371" s="27">
        <f>IF($O371&gt;=DK$1,$S371+$Y371,$Y371)</f>
        <v>604.46749999999997</v>
      </c>
      <c r="DL371" s="27">
        <f>IF($O371&gt;=DL$1,$S371+$Y371,$Y371)</f>
        <v>604.46749999999997</v>
      </c>
      <c r="DM371" s="27">
        <f>IF($O371&gt;=DM$1,$S371+$Y371,$Y371)</f>
        <v>604.46749999999997</v>
      </c>
      <c r="DN371" s="27">
        <f>IF($O371&gt;=DN$1,$S371+$Y371,$Y371)</f>
        <v>604.46749999999997</v>
      </c>
      <c r="DO371" s="27">
        <f>IF($O371&gt;=DO$1,$S371+$Y371,$Y371)</f>
        <v>604.46749999999997</v>
      </c>
      <c r="DP371" s="27">
        <f>IF($O371&gt;=DP$1,$S371+$Y371,$Y371)</f>
        <v>604.46749999999997</v>
      </c>
      <c r="DQ371" s="27">
        <f>IF($O371&gt;=DQ$1,$S371+$Y371,$Y371)</f>
        <v>604.46749999999997</v>
      </c>
      <c r="DR371" s="27">
        <f>IF($O371&gt;=DR$1,$S371+$Y371,$Y371)</f>
        <v>604.46749999999997</v>
      </c>
      <c r="DS371" s="27">
        <f>IF($O371&gt;=DS$1,$S371+$Y371,$Y371)</f>
        <v>604.46749999999997</v>
      </c>
      <c r="DT371" s="27">
        <f>IF($O371&gt;=DT$1,$S371+$Y371,$Y371)</f>
        <v>604.46749999999997</v>
      </c>
      <c r="DU371" s="27">
        <f>IF($O371&gt;=DU$1,$S371+$Y371,$Y371)</f>
        <v>604.46749999999997</v>
      </c>
      <c r="DV371" s="27">
        <f>IF($O371&gt;=DV$1,$S371+$Y371,$Y371)</f>
        <v>604.46749999999997</v>
      </c>
      <c r="DW371" s="27">
        <f>IF($O371&gt;=DW$1,$S371+$Y371,$Y371)</f>
        <v>604.46749999999997</v>
      </c>
      <c r="DX371" s="27">
        <f>IF($O371&gt;=DX$1,$S371+$Y371,$Y371)</f>
        <v>604.46749999999997</v>
      </c>
      <c r="DY371" s="27">
        <f>IF($O371&gt;=DY$1,$S371+$Y371,$Y371)</f>
        <v>604.46749999999997</v>
      </c>
      <c r="DZ371" s="27">
        <f>IF($O371&gt;=DZ$1,$S371+$Y371,$Y371)</f>
        <v>604.46749999999997</v>
      </c>
      <c r="EA371" s="27">
        <f>IF($O371&gt;=EA$1,$S371+$Y371,$Y371)</f>
        <v>604.46749999999997</v>
      </c>
      <c r="EB371" s="27">
        <f>IF($O371&gt;=EB$1,$S371+$Y371,$Y371)</f>
        <v>604.46749999999997</v>
      </c>
      <c r="EC371" s="27">
        <f>IF($O371&gt;=EC$1,$S371+$Y371,$Y371)</f>
        <v>604.46749999999997</v>
      </c>
      <c r="ED371" s="27">
        <f>IF($O371&gt;=ED$1,$S371+$Y371,$Y371)</f>
        <v>604.46749999999997</v>
      </c>
      <c r="EE371" s="27">
        <f>IF($O371&gt;=EE$1,$S371+$Y371,$Y371)</f>
        <v>604.46749999999997</v>
      </c>
      <c r="EF371" s="27">
        <f>IF($O371&gt;=EF$1,$S371+$Y371,$Y371)</f>
        <v>604.46749999999997</v>
      </c>
      <c r="EG371" s="27">
        <f>IF($O371&gt;=EG$1,$S371+$Y371,$Y371)</f>
        <v>604.46749999999997</v>
      </c>
      <c r="EH371" s="27">
        <f>IF($O371&gt;=EH$1,$S371+$Y371,$Y371)</f>
        <v>604.46749999999997</v>
      </c>
      <c r="EI371" s="27">
        <f>IF($O371&gt;=EI$1,$S371+$Y371,$Y371)</f>
        <v>604.46749999999997</v>
      </c>
      <c r="EJ371" s="27">
        <f>IF($O371&gt;=EJ$1,$S371+$Y371,$Y371)</f>
        <v>604.46749999999997</v>
      </c>
      <c r="EK371" s="27">
        <f>IF($O371&gt;=EK$1,$S371+$Y371,$Y371)</f>
        <v>604.46749999999997</v>
      </c>
      <c r="EL371" s="27">
        <f>IF($O371&gt;=EL$1,$S371+$Y371,$Y371)</f>
        <v>604.46749999999997</v>
      </c>
      <c r="EM371" s="27">
        <f>IF($O371&gt;=EM$1,$S371+$Y371,$Y371)</f>
        <v>604.46749999999997</v>
      </c>
      <c r="EN371" s="27">
        <f>IF($O371&gt;=EN$1,$S371+$Y371,$Y371)</f>
        <v>604.46749999999997</v>
      </c>
      <c r="EO371" s="27">
        <f>IF($O371&gt;=EO$1,$S371+$Y371,$Y371)</f>
        <v>604.46749999999997</v>
      </c>
      <c r="EP371" s="27">
        <f>IF($O371&gt;=EP$1,$S371+$Y371,$Y371)</f>
        <v>604.46749999999997</v>
      </c>
      <c r="EQ371" s="27">
        <f>IF($O371&gt;=EQ$1,$S371+$Y371,$Y371)</f>
        <v>604.46749999999997</v>
      </c>
      <c r="ER371" s="27">
        <f>IF($O371&gt;=ER$1,$S371+$Y371,$Y371)</f>
        <v>604.46749999999997</v>
      </c>
      <c r="ES371" s="27">
        <f>IF($O371&gt;=ES$1,$S371+$Y371,$Y371)</f>
        <v>604.46749999999997</v>
      </c>
      <c r="ET371" s="27">
        <f>IF($O371&gt;=ET$1,$S371+$Y371,$Y371)</f>
        <v>604.46749999999997</v>
      </c>
      <c r="EU371" s="27">
        <f>IF($O371&gt;=EU$1,$S371+$Y371,$Y371)</f>
        <v>604.46749999999997</v>
      </c>
      <c r="EV371" s="27">
        <f>IF($O371&gt;=EV$1,$S371,0)</f>
        <v>604.46749999999997</v>
      </c>
      <c r="EW371" s="27">
        <f>IF($O371&gt;=EW$1,$S371,0)</f>
        <v>604.46749999999997</v>
      </c>
      <c r="EX371" s="27">
        <f>IF($O371&gt;=EX$1,$S371,0)</f>
        <v>604.46749999999997</v>
      </c>
      <c r="EY371" s="27">
        <f>IF($O371&gt;=EY$1,$S371,0)</f>
        <v>604.46749999999997</v>
      </c>
      <c r="EZ371" s="27">
        <f>IF($O371&gt;=EZ$1,$S371,0)</f>
        <v>604.46749999999997</v>
      </c>
      <c r="FA371" s="27">
        <f>IF($O371&gt;=FA$1,$S371,0)</f>
        <v>604.46749999999997</v>
      </c>
      <c r="FB371" s="27">
        <f>IF($O371&gt;=FB$1,$S371,0)</f>
        <v>604.46749999999997</v>
      </c>
      <c r="FC371" s="27">
        <f>IF($O371&gt;=FC$1,$S371,0)</f>
        <v>604.46749999999997</v>
      </c>
      <c r="FD371" s="27">
        <f>IF($O371&gt;=FD$1,$S371,0)</f>
        <v>604.46749999999997</v>
      </c>
      <c r="FE371" s="27">
        <f>IF($O371&gt;=FE$1,$S371,0)</f>
        <v>604.46749999999997</v>
      </c>
      <c r="FF371" s="27">
        <f>IF($O371&gt;=FF$1,$S371,0)</f>
        <v>604.46749999999997</v>
      </c>
      <c r="FG371" s="27">
        <f>IF($O371&gt;=FG$1,$S371,0)</f>
        <v>604.46749999999997</v>
      </c>
      <c r="FH371" s="27">
        <f>IF($O371&gt;=FH$1,$S371,0)</f>
        <v>604.46749999999997</v>
      </c>
      <c r="FI371" s="27">
        <f>IF($O371&gt;=FI$1,$S371,0)</f>
        <v>604.46749999999997</v>
      </c>
      <c r="FJ371" s="27">
        <f>IF($O371&gt;=FJ$1,$S371,0)</f>
        <v>604.46749999999997</v>
      </c>
      <c r="FK371" s="27">
        <f>IF($O371&gt;=FK$1,$S371,0)</f>
        <v>604.46749999999997</v>
      </c>
      <c r="FL371" s="27">
        <f>IF($O371&gt;=FL$1,$S371,0)</f>
        <v>604.46749999999997</v>
      </c>
      <c r="FM371" s="27">
        <f>IF($O371&gt;=FM$1,$S371,0)</f>
        <v>604.46749999999997</v>
      </c>
      <c r="FN371" s="27">
        <f>IF($O371&gt;=FN$1,$S371,0)</f>
        <v>604.46749999999997</v>
      </c>
      <c r="FO371" s="27">
        <f>IF($O371&gt;=FO$1,$S371,0)</f>
        <v>604.46749999999997</v>
      </c>
      <c r="FP371" s="27">
        <f>IF($O371&gt;=FP$1,$S371,0)</f>
        <v>604.46749999999997</v>
      </c>
      <c r="FQ371" s="27">
        <f>IF($O371&gt;=FQ$1,$S371,0)</f>
        <v>604.46749999999997</v>
      </c>
      <c r="FR371" s="27">
        <f>IF($O371&gt;=FR$1,$S371,0)</f>
        <v>604.46749999999997</v>
      </c>
      <c r="FS371" s="27">
        <f>IF($O371&gt;=FS$1,$S371,0)</f>
        <v>604.46749999999997</v>
      </c>
      <c r="FT371" s="27">
        <f>IF($O371&gt;=FT$1,$S371,0)</f>
        <v>604.46749999999997</v>
      </c>
      <c r="FU371" s="27">
        <f>IF($O371&gt;=FU$1,$S371,0)</f>
        <v>604.46749999999997</v>
      </c>
      <c r="FV371" s="27">
        <f>IF($O371&gt;=FV$1,$S371,0)</f>
        <v>604.46749999999997</v>
      </c>
      <c r="FW371" s="27">
        <f>IF($O371&gt;=FW$1,$S371,0)</f>
        <v>604.46749999999997</v>
      </c>
      <c r="FX371" s="27">
        <f>IF($O371&gt;=FX$1,$S371,0)</f>
        <v>604.46749999999997</v>
      </c>
      <c r="FY371" s="27">
        <f>IF($O371&gt;=FY$1,$S371,0)</f>
        <v>604.46749999999997</v>
      </c>
      <c r="FZ371" s="27">
        <f>IF($O371&gt;=FZ$1,$S371,0)</f>
        <v>604.46749999999997</v>
      </c>
      <c r="GA371" s="27">
        <f>IF($O371&gt;=GA$1,$S371,0)</f>
        <v>604.46749999999997</v>
      </c>
      <c r="GB371" s="27">
        <f>IF($O371&gt;=GB$1,$S371,0)</f>
        <v>604.46749999999997</v>
      </c>
      <c r="GC371" s="27">
        <f>IF($O371&gt;=GC$1,$S371,0)</f>
        <v>604.46749999999997</v>
      </c>
      <c r="GD371" s="27">
        <f>IF($O371&gt;=GD$1,$S371,0)</f>
        <v>604.46749999999997</v>
      </c>
      <c r="GE371" s="27">
        <f>IF($O371&gt;=GE$1,$S371,0)</f>
        <v>604.46749999999997</v>
      </c>
      <c r="GF371" s="27">
        <f>IF($O371&gt;=GF$1,$S371,0)</f>
        <v>604.46749999999997</v>
      </c>
      <c r="GG371" s="27">
        <f>IF($O371&gt;=GG$1,$S371,0)</f>
        <v>604.46749999999997</v>
      </c>
      <c r="GH371" s="27">
        <f>IF($O371&gt;=GH$1,$S371,0)</f>
        <v>604.46749999999997</v>
      </c>
      <c r="GI371" s="27">
        <f>IF($O371&gt;=GI$1,$S371,0)</f>
        <v>604.46749999999997</v>
      </c>
      <c r="GJ371" s="27">
        <f>IF($O371&gt;=GJ$1,$S371,0)</f>
        <v>604.46749999999997</v>
      </c>
      <c r="GK371" s="27">
        <f>IF($O371&gt;=GK$1,$S371,0)</f>
        <v>604.46749999999997</v>
      </c>
      <c r="GL371" s="27">
        <f>IF($O371&gt;=GL$1,$S371,0)</f>
        <v>604.46749999999997</v>
      </c>
      <c r="GM371" s="27">
        <f>IF($O371&gt;=GM$1,$S371,0)</f>
        <v>604.46749999999997</v>
      </c>
      <c r="GN371" s="27">
        <f>IF($O371&gt;=GN$1,$S371,0)</f>
        <v>604.46749999999997</v>
      </c>
      <c r="GO371" s="27">
        <f>IF($O371&gt;=GO$1,$S371,0)</f>
        <v>604.46749999999997</v>
      </c>
      <c r="GP371" s="27">
        <f>IF($O371&gt;=GP$1,$S371,0)</f>
        <v>604.46749999999997</v>
      </c>
      <c r="GQ371" s="27">
        <f>IF($O371&gt;=GQ$1,$S371,0)</f>
        <v>604.46749999999997</v>
      </c>
      <c r="GR371" s="27">
        <f>IF($O371&gt;=GR$1,$S371,0)</f>
        <v>0</v>
      </c>
      <c r="GS371" s="27">
        <f>IF($O371&gt;=GS$1,$S371,0)</f>
        <v>0</v>
      </c>
      <c r="GT371" s="27">
        <f>IF($O371&gt;=GT$1,$S371,0)</f>
        <v>0</v>
      </c>
      <c r="GU371" s="27">
        <f>IF($O371&gt;=GU$1,$S371,0)</f>
        <v>0</v>
      </c>
      <c r="GV371" s="27">
        <f>IF($O371&gt;=GV$1,$S371,0)</f>
        <v>0</v>
      </c>
      <c r="GW371" s="27">
        <f>IF($O371&gt;=GW$1,$S371,0)</f>
        <v>0</v>
      </c>
      <c r="GX371" s="27">
        <f>IF($O371&gt;=GX$1,$S371,0)</f>
        <v>0</v>
      </c>
      <c r="GY371" s="27">
        <f>IF($O371&gt;=GY$1,$S371,0)</f>
        <v>0</v>
      </c>
      <c r="GZ371" s="27">
        <f>IF($O371&gt;=GZ$1,$S371,0)</f>
        <v>0</v>
      </c>
      <c r="HA371" s="27">
        <f>IF($O371&gt;=HA$1,$S371,0)</f>
        <v>0</v>
      </c>
      <c r="HB371" s="27">
        <f>IF($O371&gt;=HB$1,$S371,0)</f>
        <v>0</v>
      </c>
      <c r="HC371" s="27">
        <f>IF($O371&gt;=HC$1,$S371,0)</f>
        <v>0</v>
      </c>
    </row>
    <row r="372" spans="1:211">
      <c r="A372" s="3">
        <v>5509</v>
      </c>
      <c r="B372" s="3" t="s">
        <v>233</v>
      </c>
      <c r="C372" s="3" t="s">
        <v>107</v>
      </c>
      <c r="D372" s="3">
        <v>54</v>
      </c>
      <c r="E372" s="4">
        <v>31068</v>
      </c>
      <c r="F372" s="5">
        <v>33.43287671232877</v>
      </c>
      <c r="G372" s="3" t="s">
        <v>99</v>
      </c>
      <c r="H372" s="4">
        <v>23713</v>
      </c>
      <c r="I372" s="9" t="s">
        <v>826</v>
      </c>
      <c r="J372" s="5">
        <v>2442.27</v>
      </c>
      <c r="K372" s="31">
        <v>338</v>
      </c>
      <c r="L372" s="32">
        <v>33</v>
      </c>
      <c r="M372" s="33">
        <f>VLOOKUP(L372,FIND,3,TRUE)</f>
        <v>1.5</v>
      </c>
      <c r="N372" s="32">
        <f>IF(L372&gt;30,180,VLOOKUP(L372,TEMPO,2,FALSE))</f>
        <v>180</v>
      </c>
      <c r="O372" s="32">
        <f>IF(R372&gt;0,4,N372)</f>
        <v>180</v>
      </c>
      <c r="P372" s="96">
        <f>J372*M372*L372</f>
        <v>120892.36499999999</v>
      </c>
      <c r="Q372" s="96">
        <f>10934.45*2</f>
        <v>21868.9</v>
      </c>
      <c r="R372" s="96">
        <f>IF(P372&lt;=Q372,P372/4,0)</f>
        <v>0</v>
      </c>
      <c r="S372" s="5">
        <f>IF(P372&gt;=Q372,P372/N372,0)</f>
        <v>671.62424999999996</v>
      </c>
      <c r="T372" s="3"/>
      <c r="U372" s="3">
        <f>IF(T372="",1,0)</f>
        <v>1</v>
      </c>
      <c r="V372" s="3">
        <v>644</v>
      </c>
      <c r="W372" s="5">
        <v>0</v>
      </c>
      <c r="X372" s="5">
        <v>245.73</v>
      </c>
      <c r="Y372" s="5">
        <f>X372*W372</f>
        <v>0</v>
      </c>
      <c r="Z372" s="5">
        <v>400</v>
      </c>
      <c r="AA372" s="5">
        <f>S372+Y372+Z372</f>
        <v>1071.6242499999998</v>
      </c>
      <c r="AB372" s="39">
        <f>(J372/12+J372/12*1.3333333333+450/12+J372/30*6/12+J372)*1.3+Y372+Z372+153.9</f>
        <v>4447.8684333245137</v>
      </c>
      <c r="AC372" s="39" t="s">
        <v>107</v>
      </c>
      <c r="AD372" s="39">
        <f>J372*1.3+400+153.9</f>
        <v>3728.8510000000001</v>
      </c>
      <c r="AE372" s="39">
        <f>SUMIFS('CUSTO MENSAL FUNC NOVO'!H:H,'CUSTO MENSAL FUNC NOVO'!A:A,'VALORES MENSAIS'!AC372)</f>
        <v>3348.9422500000001</v>
      </c>
      <c r="AF372" s="27">
        <f>IF($R372&gt;0,$R372,$S372)+$Y372+$Z372</f>
        <v>1071.6242499999998</v>
      </c>
      <c r="AG372" s="27">
        <f>IF($R372&gt;0,$R372,$S372)+$Y372+$Z372</f>
        <v>1071.6242499999998</v>
      </c>
      <c r="AH372" s="27">
        <f>IF($R372&gt;0,$R372,$S372)+$Y372+$Z372</f>
        <v>1071.6242499999998</v>
      </c>
      <c r="AI372" s="27">
        <f>IF($R372&gt;0,$R372,$S372)+$Y372+$Z372</f>
        <v>1071.6242499999998</v>
      </c>
      <c r="AJ372" s="27">
        <f>IF($O372&gt;=AJ$1,$S372+$Y372+$Z372,$Y372+$Z372)</f>
        <v>1071.6242499999998</v>
      </c>
      <c r="AK372" s="27">
        <f>IF($O372&gt;=AK$1,$S372+$Y372+$Z372,$Y372+$Z372)</f>
        <v>1071.6242499999998</v>
      </c>
      <c r="AL372" s="27">
        <f>IF($O372&gt;=AL$1,$S372+$Y372+$Z372,$Y372+$Z372)</f>
        <v>1071.6242499999998</v>
      </c>
      <c r="AM372" s="27">
        <f>IF($O372&gt;=AM$1,$S372+$Y372+$Z372,$Y372+$Z372)</f>
        <v>1071.6242499999998</v>
      </c>
      <c r="AN372" s="27">
        <f>IF($O372&gt;=AN$1,$S372+$Y372+$Z372,$Y372+$Z372)</f>
        <v>1071.6242499999998</v>
      </c>
      <c r="AO372" s="27">
        <f>IF($O372&gt;=AO$1,$S372+$Y372+$Z372,$Y372+$Z372)</f>
        <v>1071.6242499999998</v>
      </c>
      <c r="AP372" s="27">
        <f>IF($O372&gt;=AP$1,$S372+$Y372+$Z372,$Y372+$Z372)</f>
        <v>1071.6242499999998</v>
      </c>
      <c r="AQ372" s="27">
        <f>IF($O372&gt;=AQ$1,$S372+$Y372+$Z372,$Y372+$Z372)</f>
        <v>1071.6242499999998</v>
      </c>
      <c r="AR372" s="27">
        <f>IF($O372&gt;=AR$1,$S372+$Y372+$Z372,$Y372+$Z372)</f>
        <v>1071.6242499999998</v>
      </c>
      <c r="AS372" s="27">
        <f>IF($O372&gt;=AS$1,$S372+$Y372+$Z372,$Y372+$Z372)</f>
        <v>1071.6242499999998</v>
      </c>
      <c r="AT372" s="27">
        <f>IF($O372&gt;=AT$1,$S372+$Y372+$Z372,$Y372+$Z372)</f>
        <v>1071.6242499999998</v>
      </c>
      <c r="AU372" s="27">
        <f>IF($O372&gt;=AU$1,$S372+$Y372+$Z372,$Y372+$Z372)</f>
        <v>1071.6242499999998</v>
      </c>
      <c r="AV372" s="27">
        <f>IF($O372&gt;=AV$1,$S372+$Y372+$Z372,$Y372+$Z372)</f>
        <v>1071.6242499999998</v>
      </c>
      <c r="AW372" s="27">
        <f>IF($O372&gt;=AW$1,$S372+$Y372+$Z372,$Y372+$Z372)</f>
        <v>1071.6242499999998</v>
      </c>
      <c r="AX372" s="27">
        <f>IF($O372&gt;=AX$1,$S372+$Y372+$Z372,$Y372+$Z372)</f>
        <v>1071.6242499999998</v>
      </c>
      <c r="AY372" s="27">
        <f>IF($O372&gt;=AY$1,$S372+$Y372+$Z372,$Y372+$Z372)</f>
        <v>1071.6242499999998</v>
      </c>
      <c r="AZ372" s="27">
        <f>IF($O372&gt;=AZ$1,$S372+$Y372+$Z372,$Y372+$Z372)</f>
        <v>1071.6242499999998</v>
      </c>
      <c r="BA372" s="27">
        <f>IF($O372&gt;=BA$1,$S372+$Y372+$Z372,$Y372+$Z372)</f>
        <v>1071.6242499999998</v>
      </c>
      <c r="BB372" s="27">
        <f>IF($O372&gt;=BB$1,$S372+$Y372+$Z372,$Y372+$Z372)</f>
        <v>1071.6242499999998</v>
      </c>
      <c r="BC372" s="27">
        <f>IF($O372&gt;=BC$1,$S372+$Y372+$Z372,$Y372+$Z372)</f>
        <v>1071.6242499999998</v>
      </c>
      <c r="BD372" s="27">
        <f>IF($O372&gt;=BD$1,$S372+$Y372+$Z372,$Y372+$Z372)</f>
        <v>1071.6242499999998</v>
      </c>
      <c r="BE372" s="27">
        <f>IF($O372&gt;=BE$1,$S372+$Y372+$Z372,$Y372+$Z372)</f>
        <v>1071.6242499999998</v>
      </c>
      <c r="BF372" s="27">
        <f>IF($O372&gt;=BF$1,$S372+$Y372+$Z372,$Y372+$Z372)</f>
        <v>1071.6242499999998</v>
      </c>
      <c r="BG372" s="27">
        <f>IF($O372&gt;=BG$1,$S372+$Y372+$Z372,$Y372+$Z372)</f>
        <v>1071.6242499999998</v>
      </c>
      <c r="BH372" s="27">
        <f>IF($O372&gt;=BH$1,$S372+$Y372+$Z372,$Y372+$Z372)</f>
        <v>1071.6242499999998</v>
      </c>
      <c r="BI372" s="27">
        <f>IF($O372&gt;=BI$1,$S372+$Y372+$Z372,$Y372+$Z372)</f>
        <v>1071.6242499999998</v>
      </c>
      <c r="BJ372" s="27">
        <f>IF($O372&gt;=BJ$1,$S372+$Y372+$Z372,$Y372+$Z372)</f>
        <v>1071.6242499999998</v>
      </c>
      <c r="BK372" s="27">
        <f>IF($O372&gt;=BK$1,$S372+$Y372+$Z372,$Y372+$Z372)</f>
        <v>1071.6242499999998</v>
      </c>
      <c r="BL372" s="27">
        <f>IF($O372&gt;=BL$1,$S372+$Y372+$Z372,$Y372+$Z372)</f>
        <v>1071.6242499999998</v>
      </c>
      <c r="BM372" s="27">
        <f>IF($O372&gt;=BM$1,$S372+$Y372+$Z372,$Y372+$Z372)</f>
        <v>1071.6242499999998</v>
      </c>
      <c r="BN372" s="27">
        <f>IF($O372&gt;=BN$1,$S372+$Y372+$Z372,$Y372+$Z372)</f>
        <v>1071.6242499999998</v>
      </c>
      <c r="BO372" s="27">
        <f>IF($O372&gt;=BO$1,$S372+$Y372+$Z372,$Y372+$Z372)</f>
        <v>1071.6242499999998</v>
      </c>
      <c r="BP372" s="27">
        <f>IF($O372&gt;=BP$1,$S372+$Y372+$Z372,$Y372+$Z372)</f>
        <v>1071.6242499999998</v>
      </c>
      <c r="BQ372" s="27">
        <f>IF($O372&gt;=BQ$1,$S372+$Y372+$Z372,$Y372+$Z372)</f>
        <v>1071.6242499999998</v>
      </c>
      <c r="BR372" s="27">
        <f>IF($O372&gt;=BR$1,$S372+$Y372+$Z372,$Y372+$Z372)</f>
        <v>1071.6242499999998</v>
      </c>
      <c r="BS372" s="27">
        <f>IF($O372&gt;=BS$1,$S372+$Y372+$Z372,$Y372+$Z372)</f>
        <v>1071.6242499999998</v>
      </c>
      <c r="BT372" s="27">
        <f>IF($O372&gt;=BT$1,$S372+$Y372+$Z372,$Y372+$Z372)</f>
        <v>1071.6242499999998</v>
      </c>
      <c r="BU372" s="27">
        <f>IF($O372&gt;=BU$1,$S372+$Y372+$Z372,$Y372+$Z372)</f>
        <v>1071.6242499999998</v>
      </c>
      <c r="BV372" s="27">
        <f>IF($O372&gt;=BV$1,$S372+$Y372+$Z372,$Y372+$Z372)</f>
        <v>1071.6242499999998</v>
      </c>
      <c r="BW372" s="27">
        <f>IF($O372&gt;=BW$1,$S372+$Y372+$Z372,$Y372+$Z372)</f>
        <v>1071.6242499999998</v>
      </c>
      <c r="BX372" s="27">
        <f>IF($O372&gt;=BX$1,$S372+$Y372+$Z372,$Y372+$Z372)</f>
        <v>1071.6242499999998</v>
      </c>
      <c r="BY372" s="27">
        <f>IF($O372&gt;=BY$1,$S372+$Y372+$Z372,$Y372+$Z372)</f>
        <v>1071.6242499999998</v>
      </c>
      <c r="BZ372" s="27">
        <f>IF($O372&gt;=BZ$1,$S372+$Y372+$Z372,$Y372+$Z372)</f>
        <v>1071.6242499999998</v>
      </c>
      <c r="CA372" s="27">
        <f>IF($O372&gt;=CA$1,$S372+$Y372+$Z372,$Y372+$Z372)</f>
        <v>1071.6242499999998</v>
      </c>
      <c r="CB372" s="27">
        <f>IF($O372&gt;=CB$1,$S372+$Y372+$Z372,$Y372+$Z372)</f>
        <v>1071.6242499999998</v>
      </c>
      <c r="CC372" s="27">
        <f>IF($O372&gt;=CC$1,$S372+$Y372+$Z372,$Y372+$Z372)</f>
        <v>1071.6242499999998</v>
      </c>
      <c r="CD372" s="27">
        <f>IF($O372&gt;=CD$1,$S372+$Y372+$Z372,$Y372+$Z372)</f>
        <v>1071.6242499999998</v>
      </c>
      <c r="CE372" s="27">
        <f>IF($O372&gt;=CE$1,$S372+$Y372+$Z372,$Y372+$Z372)</f>
        <v>1071.6242499999998</v>
      </c>
      <c r="CF372" s="27">
        <f>IF($O372&gt;=CF$1,$S372+$Y372+$Z372,$Y372+$Z372)</f>
        <v>1071.6242499999998</v>
      </c>
      <c r="CG372" s="27">
        <f>IF($O372&gt;=CG$1,$S372+$Y372+$Z372,$Y372+$Z372)</f>
        <v>1071.6242499999998</v>
      </c>
      <c r="CH372" s="27">
        <f>IF($O372&gt;=CH$1,$S372+$Y372+$Z372,$Y372+$Z372)</f>
        <v>1071.6242499999998</v>
      </c>
      <c r="CI372" s="27">
        <f>IF($O372&gt;=CI$1,$S372+$Y372+$Z372,$Y372+$Z372)</f>
        <v>1071.6242499999998</v>
      </c>
      <c r="CJ372" s="27">
        <f>IF($O372&gt;=CJ$1,$S372+$Y372+$Z372,$Y372+$Z372)</f>
        <v>1071.6242499999998</v>
      </c>
      <c r="CK372" s="27">
        <f>IF($O372&gt;=CK$1,$S372+$Y372+$Z372,$Y372+$Z372)</f>
        <v>1071.6242499999998</v>
      </c>
      <c r="CL372" s="27">
        <f>IF($O372&gt;=CL$1,$S372+$Y372+$Z372,$Y372+$Z372)</f>
        <v>1071.6242499999998</v>
      </c>
      <c r="CM372" s="27">
        <f>IF($O372&gt;=CM$1,$S372+$Y372+$Z372,$Y372+$Z372)</f>
        <v>1071.6242499999998</v>
      </c>
      <c r="CN372" s="27">
        <f>IF($O372&gt;=CN$1,$S372+$Y372,$Y372)</f>
        <v>671.62424999999996</v>
      </c>
      <c r="CO372" s="27">
        <f>IF($O372&gt;=CO$1,$S372+$Y372,$Y372)</f>
        <v>671.62424999999996</v>
      </c>
      <c r="CP372" s="27">
        <f>IF($O372&gt;=CP$1,$S372+$Y372,$Y372)</f>
        <v>671.62424999999996</v>
      </c>
      <c r="CQ372" s="27">
        <f>IF($O372&gt;=CQ$1,$S372+$Y372,$Y372)</f>
        <v>671.62424999999996</v>
      </c>
      <c r="CR372" s="27">
        <f>IF($O372&gt;=CR$1,$S372+$Y372,$Y372)</f>
        <v>671.62424999999996</v>
      </c>
      <c r="CS372" s="27">
        <f>IF($O372&gt;=CS$1,$S372+$Y372,$Y372)</f>
        <v>671.62424999999996</v>
      </c>
      <c r="CT372" s="27">
        <f>IF($O372&gt;=CT$1,$S372+$Y372,$Y372)</f>
        <v>671.62424999999996</v>
      </c>
      <c r="CU372" s="27">
        <f>IF($O372&gt;=CU$1,$S372+$Y372,$Y372)</f>
        <v>671.62424999999996</v>
      </c>
      <c r="CV372" s="27">
        <f>IF($O372&gt;=CV$1,$S372+$Y372,$Y372)</f>
        <v>671.62424999999996</v>
      </c>
      <c r="CW372" s="27">
        <f>IF($O372&gt;=CW$1,$S372+$Y372,$Y372)</f>
        <v>671.62424999999996</v>
      </c>
      <c r="CX372" s="27">
        <f>IF($O372&gt;=CX$1,$S372+$Y372,$Y372)</f>
        <v>671.62424999999996</v>
      </c>
      <c r="CY372" s="27">
        <f>IF($O372&gt;=CY$1,$S372+$Y372,$Y372)</f>
        <v>671.62424999999996</v>
      </c>
      <c r="CZ372" s="27">
        <f>IF($O372&gt;=CZ$1,$S372+$Y372,$Y372)</f>
        <v>671.62424999999996</v>
      </c>
      <c r="DA372" s="27">
        <f>IF($O372&gt;=DA$1,$S372+$Y372,$Y372)</f>
        <v>671.62424999999996</v>
      </c>
      <c r="DB372" s="27">
        <f>IF($O372&gt;=DB$1,$S372+$Y372,$Y372)</f>
        <v>671.62424999999996</v>
      </c>
      <c r="DC372" s="27">
        <f>IF($O372&gt;=DC$1,$S372+$Y372,$Y372)</f>
        <v>671.62424999999996</v>
      </c>
      <c r="DD372" s="27">
        <f>IF($O372&gt;=DD$1,$S372+$Y372,$Y372)</f>
        <v>671.62424999999996</v>
      </c>
      <c r="DE372" s="27">
        <f>IF($O372&gt;=DE$1,$S372+$Y372,$Y372)</f>
        <v>671.62424999999996</v>
      </c>
      <c r="DF372" s="27">
        <f>IF($O372&gt;=DF$1,$S372+$Y372,$Y372)</f>
        <v>671.62424999999996</v>
      </c>
      <c r="DG372" s="27">
        <f>IF($O372&gt;=DG$1,$S372+$Y372,$Y372)</f>
        <v>671.62424999999996</v>
      </c>
      <c r="DH372" s="27">
        <f>IF($O372&gt;=DH$1,$S372+$Y372,$Y372)</f>
        <v>671.62424999999996</v>
      </c>
      <c r="DI372" s="27">
        <f>IF($O372&gt;=DI$1,$S372+$Y372,$Y372)</f>
        <v>671.62424999999996</v>
      </c>
      <c r="DJ372" s="27">
        <f>IF($O372&gt;=DJ$1,$S372+$Y372,$Y372)</f>
        <v>671.62424999999996</v>
      </c>
      <c r="DK372" s="27">
        <f>IF($O372&gt;=DK$1,$S372+$Y372,$Y372)</f>
        <v>671.62424999999996</v>
      </c>
      <c r="DL372" s="27">
        <f>IF($O372&gt;=DL$1,$S372+$Y372,$Y372)</f>
        <v>671.62424999999996</v>
      </c>
      <c r="DM372" s="27">
        <f>IF($O372&gt;=DM$1,$S372+$Y372,$Y372)</f>
        <v>671.62424999999996</v>
      </c>
      <c r="DN372" s="27">
        <f>IF($O372&gt;=DN$1,$S372+$Y372,$Y372)</f>
        <v>671.62424999999996</v>
      </c>
      <c r="DO372" s="27">
        <f>IF($O372&gt;=DO$1,$S372+$Y372,$Y372)</f>
        <v>671.62424999999996</v>
      </c>
      <c r="DP372" s="27">
        <f>IF($O372&gt;=DP$1,$S372+$Y372,$Y372)</f>
        <v>671.62424999999996</v>
      </c>
      <c r="DQ372" s="27">
        <f>IF($O372&gt;=DQ$1,$S372+$Y372,$Y372)</f>
        <v>671.62424999999996</v>
      </c>
      <c r="DR372" s="27">
        <f>IF($O372&gt;=DR$1,$S372+$Y372,$Y372)</f>
        <v>671.62424999999996</v>
      </c>
      <c r="DS372" s="27">
        <f>IF($O372&gt;=DS$1,$S372+$Y372,$Y372)</f>
        <v>671.62424999999996</v>
      </c>
      <c r="DT372" s="27">
        <f>IF($O372&gt;=DT$1,$S372+$Y372,$Y372)</f>
        <v>671.62424999999996</v>
      </c>
      <c r="DU372" s="27">
        <f>IF($O372&gt;=DU$1,$S372+$Y372,$Y372)</f>
        <v>671.62424999999996</v>
      </c>
      <c r="DV372" s="27">
        <f>IF($O372&gt;=DV$1,$S372+$Y372,$Y372)</f>
        <v>671.62424999999996</v>
      </c>
      <c r="DW372" s="27">
        <f>IF($O372&gt;=DW$1,$S372+$Y372,$Y372)</f>
        <v>671.62424999999996</v>
      </c>
      <c r="DX372" s="27">
        <f>IF($O372&gt;=DX$1,$S372+$Y372,$Y372)</f>
        <v>671.62424999999996</v>
      </c>
      <c r="DY372" s="27">
        <f>IF($O372&gt;=DY$1,$S372+$Y372,$Y372)</f>
        <v>671.62424999999996</v>
      </c>
      <c r="DZ372" s="27">
        <f>IF($O372&gt;=DZ$1,$S372+$Y372,$Y372)</f>
        <v>671.62424999999996</v>
      </c>
      <c r="EA372" s="27">
        <f>IF($O372&gt;=EA$1,$S372+$Y372,$Y372)</f>
        <v>671.62424999999996</v>
      </c>
      <c r="EB372" s="27">
        <f>IF($O372&gt;=EB$1,$S372+$Y372,$Y372)</f>
        <v>671.62424999999996</v>
      </c>
      <c r="EC372" s="27">
        <f>IF($O372&gt;=EC$1,$S372+$Y372,$Y372)</f>
        <v>671.62424999999996</v>
      </c>
      <c r="ED372" s="27">
        <f>IF($O372&gt;=ED$1,$S372+$Y372,$Y372)</f>
        <v>671.62424999999996</v>
      </c>
      <c r="EE372" s="27">
        <f>IF($O372&gt;=EE$1,$S372+$Y372,$Y372)</f>
        <v>671.62424999999996</v>
      </c>
      <c r="EF372" s="27">
        <f>IF($O372&gt;=EF$1,$S372+$Y372,$Y372)</f>
        <v>671.62424999999996</v>
      </c>
      <c r="EG372" s="27">
        <f>IF($O372&gt;=EG$1,$S372+$Y372,$Y372)</f>
        <v>671.62424999999996</v>
      </c>
      <c r="EH372" s="27">
        <f>IF($O372&gt;=EH$1,$S372+$Y372,$Y372)</f>
        <v>671.62424999999996</v>
      </c>
      <c r="EI372" s="27">
        <f>IF($O372&gt;=EI$1,$S372+$Y372,$Y372)</f>
        <v>671.62424999999996</v>
      </c>
      <c r="EJ372" s="27">
        <f>IF($O372&gt;=EJ$1,$S372+$Y372,$Y372)</f>
        <v>671.62424999999996</v>
      </c>
      <c r="EK372" s="27">
        <f>IF($O372&gt;=EK$1,$S372+$Y372,$Y372)</f>
        <v>671.62424999999996</v>
      </c>
      <c r="EL372" s="27">
        <f>IF($O372&gt;=EL$1,$S372+$Y372,$Y372)</f>
        <v>671.62424999999996</v>
      </c>
      <c r="EM372" s="27">
        <f>IF($O372&gt;=EM$1,$S372+$Y372,$Y372)</f>
        <v>671.62424999999996</v>
      </c>
      <c r="EN372" s="27">
        <f>IF($O372&gt;=EN$1,$S372+$Y372,$Y372)</f>
        <v>671.62424999999996</v>
      </c>
      <c r="EO372" s="27">
        <f>IF($O372&gt;=EO$1,$S372+$Y372,$Y372)</f>
        <v>671.62424999999996</v>
      </c>
      <c r="EP372" s="27">
        <f>IF($O372&gt;=EP$1,$S372+$Y372,$Y372)</f>
        <v>671.62424999999996</v>
      </c>
      <c r="EQ372" s="27">
        <f>IF($O372&gt;=EQ$1,$S372+$Y372,$Y372)</f>
        <v>671.62424999999996</v>
      </c>
      <c r="ER372" s="27">
        <f>IF($O372&gt;=ER$1,$S372+$Y372,$Y372)</f>
        <v>671.62424999999996</v>
      </c>
      <c r="ES372" s="27">
        <f>IF($O372&gt;=ES$1,$S372+$Y372,$Y372)</f>
        <v>671.62424999999996</v>
      </c>
      <c r="ET372" s="27">
        <f>IF($O372&gt;=ET$1,$S372+$Y372,$Y372)</f>
        <v>671.62424999999996</v>
      </c>
      <c r="EU372" s="27">
        <f>IF($O372&gt;=EU$1,$S372+$Y372,$Y372)</f>
        <v>671.62424999999996</v>
      </c>
      <c r="EV372" s="27">
        <f>IF($O372&gt;=EV$1,$S372,0)</f>
        <v>671.62424999999996</v>
      </c>
      <c r="EW372" s="27">
        <f>IF($O372&gt;=EW$1,$S372,0)</f>
        <v>671.62424999999996</v>
      </c>
      <c r="EX372" s="27">
        <f>IF($O372&gt;=EX$1,$S372,0)</f>
        <v>671.62424999999996</v>
      </c>
      <c r="EY372" s="27">
        <f>IF($O372&gt;=EY$1,$S372,0)</f>
        <v>671.62424999999996</v>
      </c>
      <c r="EZ372" s="27">
        <f>IF($O372&gt;=EZ$1,$S372,0)</f>
        <v>671.62424999999996</v>
      </c>
      <c r="FA372" s="27">
        <f>IF($O372&gt;=FA$1,$S372,0)</f>
        <v>671.62424999999996</v>
      </c>
      <c r="FB372" s="27">
        <f>IF($O372&gt;=FB$1,$S372,0)</f>
        <v>671.62424999999996</v>
      </c>
      <c r="FC372" s="27">
        <f>IF($O372&gt;=FC$1,$S372,0)</f>
        <v>671.62424999999996</v>
      </c>
      <c r="FD372" s="27">
        <f>IF($O372&gt;=FD$1,$S372,0)</f>
        <v>671.62424999999996</v>
      </c>
      <c r="FE372" s="27">
        <f>IF($O372&gt;=FE$1,$S372,0)</f>
        <v>671.62424999999996</v>
      </c>
      <c r="FF372" s="27">
        <f>IF($O372&gt;=FF$1,$S372,0)</f>
        <v>671.62424999999996</v>
      </c>
      <c r="FG372" s="27">
        <f>IF($O372&gt;=FG$1,$S372,0)</f>
        <v>671.62424999999996</v>
      </c>
      <c r="FH372" s="27">
        <f>IF($O372&gt;=FH$1,$S372,0)</f>
        <v>671.62424999999996</v>
      </c>
      <c r="FI372" s="27">
        <f>IF($O372&gt;=FI$1,$S372,0)</f>
        <v>671.62424999999996</v>
      </c>
      <c r="FJ372" s="27">
        <f>IF($O372&gt;=FJ$1,$S372,0)</f>
        <v>671.62424999999996</v>
      </c>
      <c r="FK372" s="27">
        <f>IF($O372&gt;=FK$1,$S372,0)</f>
        <v>671.62424999999996</v>
      </c>
      <c r="FL372" s="27">
        <f>IF($O372&gt;=FL$1,$S372,0)</f>
        <v>671.62424999999996</v>
      </c>
      <c r="FM372" s="27">
        <f>IF($O372&gt;=FM$1,$S372,0)</f>
        <v>671.62424999999996</v>
      </c>
      <c r="FN372" s="27">
        <f>IF($O372&gt;=FN$1,$S372,0)</f>
        <v>671.62424999999996</v>
      </c>
      <c r="FO372" s="27">
        <f>IF($O372&gt;=FO$1,$S372,0)</f>
        <v>671.62424999999996</v>
      </c>
      <c r="FP372" s="27">
        <f>IF($O372&gt;=FP$1,$S372,0)</f>
        <v>671.62424999999996</v>
      </c>
      <c r="FQ372" s="27">
        <f>IF($O372&gt;=FQ$1,$S372,0)</f>
        <v>671.62424999999996</v>
      </c>
      <c r="FR372" s="27">
        <f>IF($O372&gt;=FR$1,$S372,0)</f>
        <v>671.62424999999996</v>
      </c>
      <c r="FS372" s="27">
        <f>IF($O372&gt;=FS$1,$S372,0)</f>
        <v>671.62424999999996</v>
      </c>
      <c r="FT372" s="27">
        <f>IF($O372&gt;=FT$1,$S372,0)</f>
        <v>671.62424999999996</v>
      </c>
      <c r="FU372" s="27">
        <f>IF($O372&gt;=FU$1,$S372,0)</f>
        <v>671.62424999999996</v>
      </c>
      <c r="FV372" s="27">
        <f>IF($O372&gt;=FV$1,$S372,0)</f>
        <v>671.62424999999996</v>
      </c>
      <c r="FW372" s="27">
        <f>IF($O372&gt;=FW$1,$S372,0)</f>
        <v>671.62424999999996</v>
      </c>
      <c r="FX372" s="27">
        <f>IF($O372&gt;=FX$1,$S372,0)</f>
        <v>671.62424999999996</v>
      </c>
      <c r="FY372" s="27">
        <f>IF($O372&gt;=FY$1,$S372,0)</f>
        <v>671.62424999999996</v>
      </c>
      <c r="FZ372" s="27">
        <f>IF($O372&gt;=FZ$1,$S372,0)</f>
        <v>671.62424999999996</v>
      </c>
      <c r="GA372" s="27">
        <f>IF($O372&gt;=GA$1,$S372,0)</f>
        <v>671.62424999999996</v>
      </c>
      <c r="GB372" s="27">
        <f>IF($O372&gt;=GB$1,$S372,0)</f>
        <v>671.62424999999996</v>
      </c>
      <c r="GC372" s="27">
        <f>IF($O372&gt;=GC$1,$S372,0)</f>
        <v>671.62424999999996</v>
      </c>
      <c r="GD372" s="27">
        <f>IF($O372&gt;=GD$1,$S372,0)</f>
        <v>671.62424999999996</v>
      </c>
      <c r="GE372" s="27">
        <f>IF($O372&gt;=GE$1,$S372,0)</f>
        <v>671.62424999999996</v>
      </c>
      <c r="GF372" s="27">
        <f>IF($O372&gt;=GF$1,$S372,0)</f>
        <v>671.62424999999996</v>
      </c>
      <c r="GG372" s="27">
        <f>IF($O372&gt;=GG$1,$S372,0)</f>
        <v>671.62424999999996</v>
      </c>
      <c r="GH372" s="27">
        <f>IF($O372&gt;=GH$1,$S372,0)</f>
        <v>671.62424999999996</v>
      </c>
      <c r="GI372" s="27">
        <f>IF($O372&gt;=GI$1,$S372,0)</f>
        <v>671.62424999999996</v>
      </c>
      <c r="GJ372" s="27">
        <f>IF($O372&gt;=GJ$1,$S372,0)</f>
        <v>671.62424999999996</v>
      </c>
      <c r="GK372" s="27">
        <f>IF($O372&gt;=GK$1,$S372,0)</f>
        <v>671.62424999999996</v>
      </c>
      <c r="GL372" s="27">
        <f>IF($O372&gt;=GL$1,$S372,0)</f>
        <v>671.62424999999996</v>
      </c>
      <c r="GM372" s="27">
        <f>IF($O372&gt;=GM$1,$S372,0)</f>
        <v>671.62424999999996</v>
      </c>
      <c r="GN372" s="27">
        <f>IF($O372&gt;=GN$1,$S372,0)</f>
        <v>671.62424999999996</v>
      </c>
      <c r="GO372" s="27">
        <f>IF($O372&gt;=GO$1,$S372,0)</f>
        <v>671.62424999999996</v>
      </c>
      <c r="GP372" s="27">
        <f>IF($O372&gt;=GP$1,$S372,0)</f>
        <v>671.62424999999996</v>
      </c>
      <c r="GQ372" s="27">
        <f>IF($O372&gt;=GQ$1,$S372,0)</f>
        <v>671.62424999999996</v>
      </c>
      <c r="GR372" s="27">
        <f>IF($O372&gt;=GR$1,$S372,0)</f>
        <v>671.62424999999996</v>
      </c>
      <c r="GS372" s="27">
        <f>IF($O372&gt;=GS$1,$S372,0)</f>
        <v>671.62424999999996</v>
      </c>
      <c r="GT372" s="27">
        <f>IF($O372&gt;=GT$1,$S372,0)</f>
        <v>671.62424999999996</v>
      </c>
      <c r="GU372" s="27">
        <f>IF($O372&gt;=GU$1,$S372,0)</f>
        <v>671.62424999999996</v>
      </c>
      <c r="GV372" s="27">
        <f>IF($O372&gt;=GV$1,$S372,0)</f>
        <v>671.62424999999996</v>
      </c>
      <c r="GW372" s="27">
        <f>IF($O372&gt;=GW$1,$S372,0)</f>
        <v>671.62424999999996</v>
      </c>
      <c r="GX372" s="27">
        <f>IF($O372&gt;=GX$1,$S372,0)</f>
        <v>671.62424999999996</v>
      </c>
      <c r="GY372" s="27">
        <f>IF($O372&gt;=GY$1,$S372,0)</f>
        <v>671.62424999999996</v>
      </c>
      <c r="GZ372" s="27">
        <f>IF($O372&gt;=GZ$1,$S372,0)</f>
        <v>671.62424999999996</v>
      </c>
      <c r="HA372" s="27">
        <f>IF($O372&gt;=HA$1,$S372,0)</f>
        <v>671.62424999999996</v>
      </c>
      <c r="HB372" s="27">
        <f>IF($O372&gt;=HB$1,$S372,0)</f>
        <v>671.62424999999996</v>
      </c>
      <c r="HC372" s="27">
        <f>IF($O372&gt;=HC$1,$S372,0)</f>
        <v>671.62424999999996</v>
      </c>
    </row>
    <row r="373" spans="1:211">
      <c r="A373" s="3">
        <v>6343</v>
      </c>
      <c r="B373" s="3" t="s">
        <v>396</v>
      </c>
      <c r="C373" s="3" t="s">
        <v>107</v>
      </c>
      <c r="D373" s="3">
        <v>69</v>
      </c>
      <c r="E373" s="4">
        <v>31068</v>
      </c>
      <c r="F373" s="5">
        <v>33.43287671232877</v>
      </c>
      <c r="G373" s="3" t="s">
        <v>99</v>
      </c>
      <c r="H373" s="4">
        <v>18128</v>
      </c>
      <c r="I373" s="9" t="s">
        <v>826</v>
      </c>
      <c r="J373" s="5">
        <v>2347.2800000000002</v>
      </c>
      <c r="K373" s="31">
        <v>338</v>
      </c>
      <c r="L373" s="32">
        <v>33</v>
      </c>
      <c r="M373" s="33">
        <f>VLOOKUP(L373,FIND,3,TRUE)</f>
        <v>1.5</v>
      </c>
      <c r="N373" s="32">
        <f>IF(L373&gt;30,180,VLOOKUP(L373,TEMPO,2,FALSE))</f>
        <v>180</v>
      </c>
      <c r="O373" s="32">
        <f>IF(R373&gt;0,4,N373)</f>
        <v>180</v>
      </c>
      <c r="P373" s="96">
        <f>J373*M373*L373</f>
        <v>116190.36</v>
      </c>
      <c r="Q373" s="96">
        <f>10934.45*2</f>
        <v>21868.9</v>
      </c>
      <c r="R373" s="96">
        <f>IF(P373&lt;=Q373,P373/4,0)</f>
        <v>0</v>
      </c>
      <c r="S373" s="5">
        <f>IF(P373&gt;=Q373,P373/N373,0)</f>
        <v>645.50199999999995</v>
      </c>
      <c r="T373" s="3"/>
      <c r="U373" s="3">
        <f>IF(T373="",1,0)</f>
        <v>1</v>
      </c>
      <c r="V373" s="3">
        <v>639</v>
      </c>
      <c r="W373" s="5">
        <v>0</v>
      </c>
      <c r="X373" s="5">
        <v>402.65</v>
      </c>
      <c r="Y373" s="5">
        <f>X373*W373</f>
        <v>0</v>
      </c>
      <c r="Z373" s="5">
        <v>400</v>
      </c>
      <c r="AA373" s="5">
        <f>S373+Y373+Z373</f>
        <v>1045.502</v>
      </c>
      <c r="AB373" s="39">
        <f>(J373/12+J373/12*1.3333333333+450/12+J373/30*6/12+J373)*1.3+Y373+Z373+153.9</f>
        <v>4298.3119555470794</v>
      </c>
      <c r="AC373" s="39" t="s">
        <v>107</v>
      </c>
      <c r="AD373" s="39">
        <f>J373*1.3+400+153.9</f>
        <v>3605.3640000000005</v>
      </c>
      <c r="AE373" s="39">
        <f>SUMIFS('CUSTO MENSAL FUNC NOVO'!H:H,'CUSTO MENSAL FUNC NOVO'!A:A,'VALORES MENSAIS'!AC373)</f>
        <v>3348.9422500000001</v>
      </c>
      <c r="AF373" s="27">
        <f>IF($R373&gt;0,$R373,$S373)+$Y373+$Z373</f>
        <v>1045.502</v>
      </c>
      <c r="AG373" s="27">
        <f>IF($R373&gt;0,$R373,$S373)+$Y373+$Z373</f>
        <v>1045.502</v>
      </c>
      <c r="AH373" s="27">
        <f>IF($R373&gt;0,$R373,$S373)+$Y373+$Z373</f>
        <v>1045.502</v>
      </c>
      <c r="AI373" s="27">
        <f>IF($R373&gt;0,$R373,$S373)+$Y373+$Z373</f>
        <v>1045.502</v>
      </c>
      <c r="AJ373" s="27">
        <f>IF($O373&gt;=AJ$1,$S373+$Y373+$Z373,$Y373+$Z373)</f>
        <v>1045.502</v>
      </c>
      <c r="AK373" s="27">
        <f>IF($O373&gt;=AK$1,$S373+$Y373+$Z373,$Y373+$Z373)</f>
        <v>1045.502</v>
      </c>
      <c r="AL373" s="27">
        <f>IF($O373&gt;=AL$1,$S373+$Y373+$Z373,$Y373+$Z373)</f>
        <v>1045.502</v>
      </c>
      <c r="AM373" s="27">
        <f>IF($O373&gt;=AM$1,$S373+$Y373+$Z373,$Y373+$Z373)</f>
        <v>1045.502</v>
      </c>
      <c r="AN373" s="27">
        <f>IF($O373&gt;=AN$1,$S373+$Y373+$Z373,$Y373+$Z373)</f>
        <v>1045.502</v>
      </c>
      <c r="AO373" s="27">
        <f>IF($O373&gt;=AO$1,$S373+$Y373+$Z373,$Y373+$Z373)</f>
        <v>1045.502</v>
      </c>
      <c r="AP373" s="27">
        <f>IF($O373&gt;=AP$1,$S373+$Y373+$Z373,$Y373+$Z373)</f>
        <v>1045.502</v>
      </c>
      <c r="AQ373" s="27">
        <f>IF($O373&gt;=AQ$1,$S373+$Y373+$Z373,$Y373+$Z373)</f>
        <v>1045.502</v>
      </c>
      <c r="AR373" s="27">
        <f>IF($O373&gt;=AR$1,$S373+$Y373+$Z373,$Y373+$Z373)</f>
        <v>1045.502</v>
      </c>
      <c r="AS373" s="27">
        <f>IF($O373&gt;=AS$1,$S373+$Y373+$Z373,$Y373+$Z373)</f>
        <v>1045.502</v>
      </c>
      <c r="AT373" s="27">
        <f>IF($O373&gt;=AT$1,$S373+$Y373+$Z373,$Y373+$Z373)</f>
        <v>1045.502</v>
      </c>
      <c r="AU373" s="27">
        <f>IF($O373&gt;=AU$1,$S373+$Y373+$Z373,$Y373+$Z373)</f>
        <v>1045.502</v>
      </c>
      <c r="AV373" s="27">
        <f>IF($O373&gt;=AV$1,$S373+$Y373+$Z373,$Y373+$Z373)</f>
        <v>1045.502</v>
      </c>
      <c r="AW373" s="27">
        <f>IF($O373&gt;=AW$1,$S373+$Y373+$Z373,$Y373+$Z373)</f>
        <v>1045.502</v>
      </c>
      <c r="AX373" s="27">
        <f>IF($O373&gt;=AX$1,$S373+$Y373+$Z373,$Y373+$Z373)</f>
        <v>1045.502</v>
      </c>
      <c r="AY373" s="27">
        <f>IF($O373&gt;=AY$1,$S373+$Y373+$Z373,$Y373+$Z373)</f>
        <v>1045.502</v>
      </c>
      <c r="AZ373" s="27">
        <f>IF($O373&gt;=AZ$1,$S373+$Y373+$Z373,$Y373+$Z373)</f>
        <v>1045.502</v>
      </c>
      <c r="BA373" s="27">
        <f>IF($O373&gt;=BA$1,$S373+$Y373+$Z373,$Y373+$Z373)</f>
        <v>1045.502</v>
      </c>
      <c r="BB373" s="27">
        <f>IF($O373&gt;=BB$1,$S373+$Y373+$Z373,$Y373+$Z373)</f>
        <v>1045.502</v>
      </c>
      <c r="BC373" s="27">
        <f>IF($O373&gt;=BC$1,$S373+$Y373+$Z373,$Y373+$Z373)</f>
        <v>1045.502</v>
      </c>
      <c r="BD373" s="27">
        <f>IF($O373&gt;=BD$1,$S373+$Y373+$Z373,$Y373+$Z373)</f>
        <v>1045.502</v>
      </c>
      <c r="BE373" s="27">
        <f>IF($O373&gt;=BE$1,$S373+$Y373+$Z373,$Y373+$Z373)</f>
        <v>1045.502</v>
      </c>
      <c r="BF373" s="27">
        <f>IF($O373&gt;=BF$1,$S373+$Y373+$Z373,$Y373+$Z373)</f>
        <v>1045.502</v>
      </c>
      <c r="BG373" s="27">
        <f>IF($O373&gt;=BG$1,$S373+$Y373+$Z373,$Y373+$Z373)</f>
        <v>1045.502</v>
      </c>
      <c r="BH373" s="27">
        <f>IF($O373&gt;=BH$1,$S373+$Y373+$Z373,$Y373+$Z373)</f>
        <v>1045.502</v>
      </c>
      <c r="BI373" s="27">
        <f>IF($O373&gt;=BI$1,$S373+$Y373+$Z373,$Y373+$Z373)</f>
        <v>1045.502</v>
      </c>
      <c r="BJ373" s="27">
        <f>IF($O373&gt;=BJ$1,$S373+$Y373+$Z373,$Y373+$Z373)</f>
        <v>1045.502</v>
      </c>
      <c r="BK373" s="27">
        <f>IF($O373&gt;=BK$1,$S373+$Y373+$Z373,$Y373+$Z373)</f>
        <v>1045.502</v>
      </c>
      <c r="BL373" s="27">
        <f>IF($O373&gt;=BL$1,$S373+$Y373+$Z373,$Y373+$Z373)</f>
        <v>1045.502</v>
      </c>
      <c r="BM373" s="27">
        <f>IF($O373&gt;=BM$1,$S373+$Y373+$Z373,$Y373+$Z373)</f>
        <v>1045.502</v>
      </c>
      <c r="BN373" s="27">
        <f>IF($O373&gt;=BN$1,$S373+$Y373+$Z373,$Y373+$Z373)</f>
        <v>1045.502</v>
      </c>
      <c r="BO373" s="27">
        <f>IF($O373&gt;=BO$1,$S373+$Y373+$Z373,$Y373+$Z373)</f>
        <v>1045.502</v>
      </c>
      <c r="BP373" s="27">
        <f>IF($O373&gt;=BP$1,$S373+$Y373+$Z373,$Y373+$Z373)</f>
        <v>1045.502</v>
      </c>
      <c r="BQ373" s="27">
        <f>IF($O373&gt;=BQ$1,$S373+$Y373+$Z373,$Y373+$Z373)</f>
        <v>1045.502</v>
      </c>
      <c r="BR373" s="27">
        <f>IF($O373&gt;=BR$1,$S373+$Y373+$Z373,$Y373+$Z373)</f>
        <v>1045.502</v>
      </c>
      <c r="BS373" s="27">
        <f>IF($O373&gt;=BS$1,$S373+$Y373+$Z373,$Y373+$Z373)</f>
        <v>1045.502</v>
      </c>
      <c r="BT373" s="27">
        <f>IF($O373&gt;=BT$1,$S373+$Y373+$Z373,$Y373+$Z373)</f>
        <v>1045.502</v>
      </c>
      <c r="BU373" s="27">
        <f>IF($O373&gt;=BU$1,$S373+$Y373+$Z373,$Y373+$Z373)</f>
        <v>1045.502</v>
      </c>
      <c r="BV373" s="27">
        <f>IF($O373&gt;=BV$1,$S373+$Y373+$Z373,$Y373+$Z373)</f>
        <v>1045.502</v>
      </c>
      <c r="BW373" s="27">
        <f>IF($O373&gt;=BW$1,$S373+$Y373+$Z373,$Y373+$Z373)</f>
        <v>1045.502</v>
      </c>
      <c r="BX373" s="27">
        <f>IF($O373&gt;=BX$1,$S373+$Y373+$Z373,$Y373+$Z373)</f>
        <v>1045.502</v>
      </c>
      <c r="BY373" s="27">
        <f>IF($O373&gt;=BY$1,$S373+$Y373+$Z373,$Y373+$Z373)</f>
        <v>1045.502</v>
      </c>
      <c r="BZ373" s="27">
        <f>IF($O373&gt;=BZ$1,$S373+$Y373+$Z373,$Y373+$Z373)</f>
        <v>1045.502</v>
      </c>
      <c r="CA373" s="27">
        <f>IF($O373&gt;=CA$1,$S373+$Y373+$Z373,$Y373+$Z373)</f>
        <v>1045.502</v>
      </c>
      <c r="CB373" s="27">
        <f>IF($O373&gt;=CB$1,$S373+$Y373+$Z373,$Y373+$Z373)</f>
        <v>1045.502</v>
      </c>
      <c r="CC373" s="27">
        <f>IF($O373&gt;=CC$1,$S373+$Y373+$Z373,$Y373+$Z373)</f>
        <v>1045.502</v>
      </c>
      <c r="CD373" s="27">
        <f>IF($O373&gt;=CD$1,$S373+$Y373+$Z373,$Y373+$Z373)</f>
        <v>1045.502</v>
      </c>
      <c r="CE373" s="27">
        <f>IF($O373&gt;=CE$1,$S373+$Y373+$Z373,$Y373+$Z373)</f>
        <v>1045.502</v>
      </c>
      <c r="CF373" s="27">
        <f>IF($O373&gt;=CF$1,$S373+$Y373+$Z373,$Y373+$Z373)</f>
        <v>1045.502</v>
      </c>
      <c r="CG373" s="27">
        <f>IF($O373&gt;=CG$1,$S373+$Y373+$Z373,$Y373+$Z373)</f>
        <v>1045.502</v>
      </c>
      <c r="CH373" s="27">
        <f>IF($O373&gt;=CH$1,$S373+$Y373+$Z373,$Y373+$Z373)</f>
        <v>1045.502</v>
      </c>
      <c r="CI373" s="27">
        <f>IF($O373&gt;=CI$1,$S373+$Y373+$Z373,$Y373+$Z373)</f>
        <v>1045.502</v>
      </c>
      <c r="CJ373" s="27">
        <f>IF($O373&gt;=CJ$1,$S373+$Y373+$Z373,$Y373+$Z373)</f>
        <v>1045.502</v>
      </c>
      <c r="CK373" s="27">
        <f>IF($O373&gt;=CK$1,$S373+$Y373+$Z373,$Y373+$Z373)</f>
        <v>1045.502</v>
      </c>
      <c r="CL373" s="27">
        <f>IF($O373&gt;=CL$1,$S373+$Y373+$Z373,$Y373+$Z373)</f>
        <v>1045.502</v>
      </c>
      <c r="CM373" s="27">
        <f>IF($O373&gt;=CM$1,$S373+$Y373+$Z373,$Y373+$Z373)</f>
        <v>1045.502</v>
      </c>
      <c r="CN373" s="27">
        <f>IF($O373&gt;=CN$1,$S373+$Y373,$Y373)</f>
        <v>645.50199999999995</v>
      </c>
      <c r="CO373" s="27">
        <f>IF($O373&gt;=CO$1,$S373+$Y373,$Y373)</f>
        <v>645.50199999999995</v>
      </c>
      <c r="CP373" s="27">
        <f>IF($O373&gt;=CP$1,$S373+$Y373,$Y373)</f>
        <v>645.50199999999995</v>
      </c>
      <c r="CQ373" s="27">
        <f>IF($O373&gt;=CQ$1,$S373+$Y373,$Y373)</f>
        <v>645.50199999999995</v>
      </c>
      <c r="CR373" s="27">
        <f>IF($O373&gt;=CR$1,$S373+$Y373,$Y373)</f>
        <v>645.50199999999995</v>
      </c>
      <c r="CS373" s="27">
        <f>IF($O373&gt;=CS$1,$S373+$Y373,$Y373)</f>
        <v>645.50199999999995</v>
      </c>
      <c r="CT373" s="27">
        <f>IF($O373&gt;=CT$1,$S373+$Y373,$Y373)</f>
        <v>645.50199999999995</v>
      </c>
      <c r="CU373" s="27">
        <f>IF($O373&gt;=CU$1,$S373+$Y373,$Y373)</f>
        <v>645.50199999999995</v>
      </c>
      <c r="CV373" s="27">
        <f>IF($O373&gt;=CV$1,$S373+$Y373,$Y373)</f>
        <v>645.50199999999995</v>
      </c>
      <c r="CW373" s="27">
        <f>IF($O373&gt;=CW$1,$S373+$Y373,$Y373)</f>
        <v>645.50199999999995</v>
      </c>
      <c r="CX373" s="27">
        <f>IF($O373&gt;=CX$1,$S373+$Y373,$Y373)</f>
        <v>645.50199999999995</v>
      </c>
      <c r="CY373" s="27">
        <f>IF($O373&gt;=CY$1,$S373+$Y373,$Y373)</f>
        <v>645.50199999999995</v>
      </c>
      <c r="CZ373" s="27">
        <f>IF($O373&gt;=CZ$1,$S373+$Y373,$Y373)</f>
        <v>645.50199999999995</v>
      </c>
      <c r="DA373" s="27">
        <f>IF($O373&gt;=DA$1,$S373+$Y373,$Y373)</f>
        <v>645.50199999999995</v>
      </c>
      <c r="DB373" s="27">
        <f>IF($O373&gt;=DB$1,$S373+$Y373,$Y373)</f>
        <v>645.50199999999995</v>
      </c>
      <c r="DC373" s="27">
        <f>IF($O373&gt;=DC$1,$S373+$Y373,$Y373)</f>
        <v>645.50199999999995</v>
      </c>
      <c r="DD373" s="27">
        <f>IF($O373&gt;=DD$1,$S373+$Y373,$Y373)</f>
        <v>645.50199999999995</v>
      </c>
      <c r="DE373" s="27">
        <f>IF($O373&gt;=DE$1,$S373+$Y373,$Y373)</f>
        <v>645.50199999999995</v>
      </c>
      <c r="DF373" s="27">
        <f>IF($O373&gt;=DF$1,$S373+$Y373,$Y373)</f>
        <v>645.50199999999995</v>
      </c>
      <c r="DG373" s="27">
        <f>IF($O373&gt;=DG$1,$S373+$Y373,$Y373)</f>
        <v>645.50199999999995</v>
      </c>
      <c r="DH373" s="27">
        <f>IF($O373&gt;=DH$1,$S373+$Y373,$Y373)</f>
        <v>645.50199999999995</v>
      </c>
      <c r="DI373" s="27">
        <f>IF($O373&gt;=DI$1,$S373+$Y373,$Y373)</f>
        <v>645.50199999999995</v>
      </c>
      <c r="DJ373" s="27">
        <f>IF($O373&gt;=DJ$1,$S373+$Y373,$Y373)</f>
        <v>645.50199999999995</v>
      </c>
      <c r="DK373" s="27">
        <f>IF($O373&gt;=DK$1,$S373+$Y373,$Y373)</f>
        <v>645.50199999999995</v>
      </c>
      <c r="DL373" s="27">
        <f>IF($O373&gt;=DL$1,$S373+$Y373,$Y373)</f>
        <v>645.50199999999995</v>
      </c>
      <c r="DM373" s="27">
        <f>IF($O373&gt;=DM$1,$S373+$Y373,$Y373)</f>
        <v>645.50199999999995</v>
      </c>
      <c r="DN373" s="27">
        <f>IF($O373&gt;=DN$1,$S373+$Y373,$Y373)</f>
        <v>645.50199999999995</v>
      </c>
      <c r="DO373" s="27">
        <f>IF($O373&gt;=DO$1,$S373+$Y373,$Y373)</f>
        <v>645.50199999999995</v>
      </c>
      <c r="DP373" s="27">
        <f>IF($O373&gt;=DP$1,$S373+$Y373,$Y373)</f>
        <v>645.50199999999995</v>
      </c>
      <c r="DQ373" s="27">
        <f>IF($O373&gt;=DQ$1,$S373+$Y373,$Y373)</f>
        <v>645.50199999999995</v>
      </c>
      <c r="DR373" s="27">
        <f>IF($O373&gt;=DR$1,$S373+$Y373,$Y373)</f>
        <v>645.50199999999995</v>
      </c>
      <c r="DS373" s="27">
        <f>IF($O373&gt;=DS$1,$S373+$Y373,$Y373)</f>
        <v>645.50199999999995</v>
      </c>
      <c r="DT373" s="27">
        <f>IF($O373&gt;=DT$1,$S373+$Y373,$Y373)</f>
        <v>645.50199999999995</v>
      </c>
      <c r="DU373" s="27">
        <f>IF($O373&gt;=DU$1,$S373+$Y373,$Y373)</f>
        <v>645.50199999999995</v>
      </c>
      <c r="DV373" s="27">
        <f>IF($O373&gt;=DV$1,$S373+$Y373,$Y373)</f>
        <v>645.50199999999995</v>
      </c>
      <c r="DW373" s="27">
        <f>IF($O373&gt;=DW$1,$S373+$Y373,$Y373)</f>
        <v>645.50199999999995</v>
      </c>
      <c r="DX373" s="27">
        <f>IF($O373&gt;=DX$1,$S373+$Y373,$Y373)</f>
        <v>645.50199999999995</v>
      </c>
      <c r="DY373" s="27">
        <f>IF($O373&gt;=DY$1,$S373+$Y373,$Y373)</f>
        <v>645.50199999999995</v>
      </c>
      <c r="DZ373" s="27">
        <f>IF($O373&gt;=DZ$1,$S373+$Y373,$Y373)</f>
        <v>645.50199999999995</v>
      </c>
      <c r="EA373" s="27">
        <f>IF($O373&gt;=EA$1,$S373+$Y373,$Y373)</f>
        <v>645.50199999999995</v>
      </c>
      <c r="EB373" s="27">
        <f>IF($O373&gt;=EB$1,$S373+$Y373,$Y373)</f>
        <v>645.50199999999995</v>
      </c>
      <c r="EC373" s="27">
        <f>IF($O373&gt;=EC$1,$S373+$Y373,$Y373)</f>
        <v>645.50199999999995</v>
      </c>
      <c r="ED373" s="27">
        <f>IF($O373&gt;=ED$1,$S373+$Y373,$Y373)</f>
        <v>645.50199999999995</v>
      </c>
      <c r="EE373" s="27">
        <f>IF($O373&gt;=EE$1,$S373+$Y373,$Y373)</f>
        <v>645.50199999999995</v>
      </c>
      <c r="EF373" s="27">
        <f>IF($O373&gt;=EF$1,$S373+$Y373,$Y373)</f>
        <v>645.50199999999995</v>
      </c>
      <c r="EG373" s="27">
        <f>IF($O373&gt;=EG$1,$S373+$Y373,$Y373)</f>
        <v>645.50199999999995</v>
      </c>
      <c r="EH373" s="27">
        <f>IF($O373&gt;=EH$1,$S373+$Y373,$Y373)</f>
        <v>645.50199999999995</v>
      </c>
      <c r="EI373" s="27">
        <f>IF($O373&gt;=EI$1,$S373+$Y373,$Y373)</f>
        <v>645.50199999999995</v>
      </c>
      <c r="EJ373" s="27">
        <f>IF($O373&gt;=EJ$1,$S373+$Y373,$Y373)</f>
        <v>645.50199999999995</v>
      </c>
      <c r="EK373" s="27">
        <f>IF($O373&gt;=EK$1,$S373+$Y373,$Y373)</f>
        <v>645.50199999999995</v>
      </c>
      <c r="EL373" s="27">
        <f>IF($O373&gt;=EL$1,$S373+$Y373,$Y373)</f>
        <v>645.50199999999995</v>
      </c>
      <c r="EM373" s="27">
        <f>IF($O373&gt;=EM$1,$S373+$Y373,$Y373)</f>
        <v>645.50199999999995</v>
      </c>
      <c r="EN373" s="27">
        <f>IF($O373&gt;=EN$1,$S373+$Y373,$Y373)</f>
        <v>645.50199999999995</v>
      </c>
      <c r="EO373" s="27">
        <f>IF($O373&gt;=EO$1,$S373+$Y373,$Y373)</f>
        <v>645.50199999999995</v>
      </c>
      <c r="EP373" s="27">
        <f>IF($O373&gt;=EP$1,$S373+$Y373,$Y373)</f>
        <v>645.50199999999995</v>
      </c>
      <c r="EQ373" s="27">
        <f>IF($O373&gt;=EQ$1,$S373+$Y373,$Y373)</f>
        <v>645.50199999999995</v>
      </c>
      <c r="ER373" s="27">
        <f>IF($O373&gt;=ER$1,$S373+$Y373,$Y373)</f>
        <v>645.50199999999995</v>
      </c>
      <c r="ES373" s="27">
        <f>IF($O373&gt;=ES$1,$S373+$Y373,$Y373)</f>
        <v>645.50199999999995</v>
      </c>
      <c r="ET373" s="27">
        <f>IF($O373&gt;=ET$1,$S373+$Y373,$Y373)</f>
        <v>645.50199999999995</v>
      </c>
      <c r="EU373" s="27">
        <f>IF($O373&gt;=EU$1,$S373+$Y373,$Y373)</f>
        <v>645.50199999999995</v>
      </c>
      <c r="EV373" s="27">
        <f>IF($O373&gt;=EV$1,$S373,0)</f>
        <v>645.50199999999995</v>
      </c>
      <c r="EW373" s="27">
        <f>IF($O373&gt;=EW$1,$S373,0)</f>
        <v>645.50199999999995</v>
      </c>
      <c r="EX373" s="27">
        <f>IF($O373&gt;=EX$1,$S373,0)</f>
        <v>645.50199999999995</v>
      </c>
      <c r="EY373" s="27">
        <f>IF($O373&gt;=EY$1,$S373,0)</f>
        <v>645.50199999999995</v>
      </c>
      <c r="EZ373" s="27">
        <f>IF($O373&gt;=EZ$1,$S373,0)</f>
        <v>645.50199999999995</v>
      </c>
      <c r="FA373" s="27">
        <f>IF($O373&gt;=FA$1,$S373,0)</f>
        <v>645.50199999999995</v>
      </c>
      <c r="FB373" s="27">
        <f>IF($O373&gt;=FB$1,$S373,0)</f>
        <v>645.50199999999995</v>
      </c>
      <c r="FC373" s="27">
        <f>IF($O373&gt;=FC$1,$S373,0)</f>
        <v>645.50199999999995</v>
      </c>
      <c r="FD373" s="27">
        <f>IF($O373&gt;=FD$1,$S373,0)</f>
        <v>645.50199999999995</v>
      </c>
      <c r="FE373" s="27">
        <f>IF($O373&gt;=FE$1,$S373,0)</f>
        <v>645.50199999999995</v>
      </c>
      <c r="FF373" s="27">
        <f>IF($O373&gt;=FF$1,$S373,0)</f>
        <v>645.50199999999995</v>
      </c>
      <c r="FG373" s="27">
        <f>IF($O373&gt;=FG$1,$S373,0)</f>
        <v>645.50199999999995</v>
      </c>
      <c r="FH373" s="27">
        <f>IF($O373&gt;=FH$1,$S373,0)</f>
        <v>645.50199999999995</v>
      </c>
      <c r="FI373" s="27">
        <f>IF($O373&gt;=FI$1,$S373,0)</f>
        <v>645.50199999999995</v>
      </c>
      <c r="FJ373" s="27">
        <f>IF($O373&gt;=FJ$1,$S373,0)</f>
        <v>645.50199999999995</v>
      </c>
      <c r="FK373" s="27">
        <f>IF($O373&gt;=FK$1,$S373,0)</f>
        <v>645.50199999999995</v>
      </c>
      <c r="FL373" s="27">
        <f>IF($O373&gt;=FL$1,$S373,0)</f>
        <v>645.50199999999995</v>
      </c>
      <c r="FM373" s="27">
        <f>IF($O373&gt;=FM$1,$S373,0)</f>
        <v>645.50199999999995</v>
      </c>
      <c r="FN373" s="27">
        <f>IF($O373&gt;=FN$1,$S373,0)</f>
        <v>645.50199999999995</v>
      </c>
      <c r="FO373" s="27">
        <f>IF($O373&gt;=FO$1,$S373,0)</f>
        <v>645.50199999999995</v>
      </c>
      <c r="FP373" s="27">
        <f>IF($O373&gt;=FP$1,$S373,0)</f>
        <v>645.50199999999995</v>
      </c>
      <c r="FQ373" s="27">
        <f>IF($O373&gt;=FQ$1,$S373,0)</f>
        <v>645.50199999999995</v>
      </c>
      <c r="FR373" s="27">
        <f>IF($O373&gt;=FR$1,$S373,0)</f>
        <v>645.50199999999995</v>
      </c>
      <c r="FS373" s="27">
        <f>IF($O373&gt;=FS$1,$S373,0)</f>
        <v>645.50199999999995</v>
      </c>
      <c r="FT373" s="27">
        <f>IF($O373&gt;=FT$1,$S373,0)</f>
        <v>645.50199999999995</v>
      </c>
      <c r="FU373" s="27">
        <f>IF($O373&gt;=FU$1,$S373,0)</f>
        <v>645.50199999999995</v>
      </c>
      <c r="FV373" s="27">
        <f>IF($O373&gt;=FV$1,$S373,0)</f>
        <v>645.50199999999995</v>
      </c>
      <c r="FW373" s="27">
        <f>IF($O373&gt;=FW$1,$S373,0)</f>
        <v>645.50199999999995</v>
      </c>
      <c r="FX373" s="27">
        <f>IF($O373&gt;=FX$1,$S373,0)</f>
        <v>645.50199999999995</v>
      </c>
      <c r="FY373" s="27">
        <f>IF($O373&gt;=FY$1,$S373,0)</f>
        <v>645.50199999999995</v>
      </c>
      <c r="FZ373" s="27">
        <f>IF($O373&gt;=FZ$1,$S373,0)</f>
        <v>645.50199999999995</v>
      </c>
      <c r="GA373" s="27">
        <f>IF($O373&gt;=GA$1,$S373,0)</f>
        <v>645.50199999999995</v>
      </c>
      <c r="GB373" s="27">
        <f>IF($O373&gt;=GB$1,$S373,0)</f>
        <v>645.50199999999995</v>
      </c>
      <c r="GC373" s="27">
        <f>IF($O373&gt;=GC$1,$S373,0)</f>
        <v>645.50199999999995</v>
      </c>
      <c r="GD373" s="27">
        <f>IF($O373&gt;=GD$1,$S373,0)</f>
        <v>645.50199999999995</v>
      </c>
      <c r="GE373" s="27">
        <f>IF($O373&gt;=GE$1,$S373,0)</f>
        <v>645.50199999999995</v>
      </c>
      <c r="GF373" s="27">
        <f>IF($O373&gt;=GF$1,$S373,0)</f>
        <v>645.50199999999995</v>
      </c>
      <c r="GG373" s="27">
        <f>IF($O373&gt;=GG$1,$S373,0)</f>
        <v>645.50199999999995</v>
      </c>
      <c r="GH373" s="27">
        <f>IF($O373&gt;=GH$1,$S373,0)</f>
        <v>645.50199999999995</v>
      </c>
      <c r="GI373" s="27">
        <f>IF($O373&gt;=GI$1,$S373,0)</f>
        <v>645.50199999999995</v>
      </c>
      <c r="GJ373" s="27">
        <f>IF($O373&gt;=GJ$1,$S373,0)</f>
        <v>645.50199999999995</v>
      </c>
      <c r="GK373" s="27">
        <f>IF($O373&gt;=GK$1,$S373,0)</f>
        <v>645.50199999999995</v>
      </c>
      <c r="GL373" s="27">
        <f>IF($O373&gt;=GL$1,$S373,0)</f>
        <v>645.50199999999995</v>
      </c>
      <c r="GM373" s="27">
        <f>IF($O373&gt;=GM$1,$S373,0)</f>
        <v>645.50199999999995</v>
      </c>
      <c r="GN373" s="27">
        <f>IF($O373&gt;=GN$1,$S373,0)</f>
        <v>645.50199999999995</v>
      </c>
      <c r="GO373" s="27">
        <f>IF($O373&gt;=GO$1,$S373,0)</f>
        <v>645.50199999999995</v>
      </c>
      <c r="GP373" s="27">
        <f>IF($O373&gt;=GP$1,$S373,0)</f>
        <v>645.50199999999995</v>
      </c>
      <c r="GQ373" s="27">
        <f>IF($O373&gt;=GQ$1,$S373,0)</f>
        <v>645.50199999999995</v>
      </c>
      <c r="GR373" s="27">
        <f>IF($O373&gt;=GR$1,$S373,0)</f>
        <v>645.50199999999995</v>
      </c>
      <c r="GS373" s="27">
        <f>IF($O373&gt;=GS$1,$S373,0)</f>
        <v>645.50199999999995</v>
      </c>
      <c r="GT373" s="27">
        <f>IF($O373&gt;=GT$1,$S373,0)</f>
        <v>645.50199999999995</v>
      </c>
      <c r="GU373" s="27">
        <f>IF($O373&gt;=GU$1,$S373,0)</f>
        <v>645.50199999999995</v>
      </c>
      <c r="GV373" s="27">
        <f>IF($O373&gt;=GV$1,$S373,0)</f>
        <v>645.50199999999995</v>
      </c>
      <c r="GW373" s="27">
        <f>IF($O373&gt;=GW$1,$S373,0)</f>
        <v>645.50199999999995</v>
      </c>
      <c r="GX373" s="27">
        <f>IF($O373&gt;=GX$1,$S373,0)</f>
        <v>645.50199999999995</v>
      </c>
      <c r="GY373" s="27">
        <f>IF($O373&gt;=GY$1,$S373,0)</f>
        <v>645.50199999999995</v>
      </c>
      <c r="GZ373" s="27">
        <f>IF($O373&gt;=GZ$1,$S373,0)</f>
        <v>645.50199999999995</v>
      </c>
      <c r="HA373" s="27">
        <f>IF($O373&gt;=HA$1,$S373,0)</f>
        <v>645.50199999999995</v>
      </c>
      <c r="HB373" s="27">
        <f>IF($O373&gt;=HB$1,$S373,0)</f>
        <v>645.50199999999995</v>
      </c>
      <c r="HC373" s="27">
        <f>IF($O373&gt;=HC$1,$S373,0)</f>
        <v>645.50199999999995</v>
      </c>
    </row>
    <row r="374" spans="1:211">
      <c r="A374" s="3">
        <v>47619</v>
      </c>
      <c r="B374" s="3" t="s">
        <v>290</v>
      </c>
      <c r="C374" s="3" t="s">
        <v>107</v>
      </c>
      <c r="D374" s="3">
        <v>55</v>
      </c>
      <c r="E374" s="4">
        <v>33807</v>
      </c>
      <c r="F374" s="5">
        <v>25.92876712328767</v>
      </c>
      <c r="G374" s="3" t="s">
        <v>99</v>
      </c>
      <c r="H374" s="4">
        <v>23168</v>
      </c>
      <c r="I374" s="9" t="s">
        <v>826</v>
      </c>
      <c r="J374" s="5">
        <v>3251.41</v>
      </c>
      <c r="K374" s="31">
        <v>338</v>
      </c>
      <c r="L374" s="32">
        <v>26</v>
      </c>
      <c r="M374" s="33">
        <f>VLOOKUP(L374,FIND,3,TRUE)</f>
        <v>1.5</v>
      </c>
      <c r="N374" s="32">
        <f>IF(L374&gt;30,180,VLOOKUP(L374,TEMPO,2,FALSE))</f>
        <v>156</v>
      </c>
      <c r="O374" s="32">
        <f>IF(R374&gt;0,4,N374)</f>
        <v>156</v>
      </c>
      <c r="P374" s="96">
        <f>J374*M374*L374</f>
        <v>126804.98999999999</v>
      </c>
      <c r="Q374" s="96">
        <f>10934.45*2</f>
        <v>21868.9</v>
      </c>
      <c r="R374" s="96">
        <f>IF(P374&lt;=Q374,P374/4,0)</f>
        <v>0</v>
      </c>
      <c r="S374" s="5">
        <f>IF(P374&gt;=Q374,P374/N374,0)</f>
        <v>812.85249999999996</v>
      </c>
      <c r="T374" s="3"/>
      <c r="U374" s="3">
        <f>IF(T374="",1,0)</f>
        <v>1</v>
      </c>
      <c r="V374" s="3">
        <v>632</v>
      </c>
      <c r="W374" s="5">
        <v>0</v>
      </c>
      <c r="X374" s="5">
        <v>245.73</v>
      </c>
      <c r="Y374" s="5">
        <f>X374*W374</f>
        <v>0</v>
      </c>
      <c r="Z374" s="5">
        <v>400</v>
      </c>
      <c r="AA374" s="5">
        <f>S374+Y374+Z374</f>
        <v>1212.8525</v>
      </c>
      <c r="AB374" s="39">
        <f>(J374/12+J374/12*1.3333333333+450/12+J374/30*6/12+J374)*1.3+Y374+Z374+153.9</f>
        <v>5721.814411099369</v>
      </c>
      <c r="AC374" s="39" t="s">
        <v>107</v>
      </c>
      <c r="AD374" s="39">
        <f>J374*1.3+400+153.9</f>
        <v>4780.7329999999993</v>
      </c>
      <c r="AE374" s="39">
        <f>SUMIFS('CUSTO MENSAL FUNC NOVO'!H:H,'CUSTO MENSAL FUNC NOVO'!A:A,'VALORES MENSAIS'!AC374)</f>
        <v>3348.9422500000001</v>
      </c>
      <c r="AF374" s="27">
        <f>IF($R374&gt;0,$R374,$S374)+$Y374+$Z374</f>
        <v>1212.8525</v>
      </c>
      <c r="AG374" s="27">
        <f>IF($R374&gt;0,$R374,$S374)+$Y374+$Z374</f>
        <v>1212.8525</v>
      </c>
      <c r="AH374" s="27">
        <f>IF($R374&gt;0,$R374,$S374)+$Y374+$Z374</f>
        <v>1212.8525</v>
      </c>
      <c r="AI374" s="27">
        <f>IF($R374&gt;0,$R374,$S374)+$Y374+$Z374</f>
        <v>1212.8525</v>
      </c>
      <c r="AJ374" s="27">
        <f>IF($O374&gt;=AJ$1,$S374+$Y374+$Z374,$Y374+$Z374)</f>
        <v>1212.8525</v>
      </c>
      <c r="AK374" s="27">
        <f>IF($O374&gt;=AK$1,$S374+$Y374+$Z374,$Y374+$Z374)</f>
        <v>1212.8525</v>
      </c>
      <c r="AL374" s="27">
        <f>IF($O374&gt;=AL$1,$S374+$Y374+$Z374,$Y374+$Z374)</f>
        <v>1212.8525</v>
      </c>
      <c r="AM374" s="27">
        <f>IF($O374&gt;=AM$1,$S374+$Y374+$Z374,$Y374+$Z374)</f>
        <v>1212.8525</v>
      </c>
      <c r="AN374" s="27">
        <f>IF($O374&gt;=AN$1,$S374+$Y374+$Z374,$Y374+$Z374)</f>
        <v>1212.8525</v>
      </c>
      <c r="AO374" s="27">
        <f>IF($O374&gt;=AO$1,$S374+$Y374+$Z374,$Y374+$Z374)</f>
        <v>1212.8525</v>
      </c>
      <c r="AP374" s="27">
        <f>IF($O374&gt;=AP$1,$S374+$Y374+$Z374,$Y374+$Z374)</f>
        <v>1212.8525</v>
      </c>
      <c r="AQ374" s="27">
        <f>IF($O374&gt;=AQ$1,$S374+$Y374+$Z374,$Y374+$Z374)</f>
        <v>1212.8525</v>
      </c>
      <c r="AR374" s="27">
        <f>IF($O374&gt;=AR$1,$S374+$Y374+$Z374,$Y374+$Z374)</f>
        <v>1212.8525</v>
      </c>
      <c r="AS374" s="27">
        <f>IF($O374&gt;=AS$1,$S374+$Y374+$Z374,$Y374+$Z374)</f>
        <v>1212.8525</v>
      </c>
      <c r="AT374" s="27">
        <f>IF($O374&gt;=AT$1,$S374+$Y374+$Z374,$Y374+$Z374)</f>
        <v>1212.8525</v>
      </c>
      <c r="AU374" s="27">
        <f>IF($O374&gt;=AU$1,$S374+$Y374+$Z374,$Y374+$Z374)</f>
        <v>1212.8525</v>
      </c>
      <c r="AV374" s="27">
        <f>IF($O374&gt;=AV$1,$S374+$Y374+$Z374,$Y374+$Z374)</f>
        <v>1212.8525</v>
      </c>
      <c r="AW374" s="27">
        <f>IF($O374&gt;=AW$1,$S374+$Y374+$Z374,$Y374+$Z374)</f>
        <v>1212.8525</v>
      </c>
      <c r="AX374" s="27">
        <f>IF($O374&gt;=AX$1,$S374+$Y374+$Z374,$Y374+$Z374)</f>
        <v>1212.8525</v>
      </c>
      <c r="AY374" s="27">
        <f>IF($O374&gt;=AY$1,$S374+$Y374+$Z374,$Y374+$Z374)</f>
        <v>1212.8525</v>
      </c>
      <c r="AZ374" s="27">
        <f>IF($O374&gt;=AZ$1,$S374+$Y374+$Z374,$Y374+$Z374)</f>
        <v>1212.8525</v>
      </c>
      <c r="BA374" s="27">
        <f>IF($O374&gt;=BA$1,$S374+$Y374+$Z374,$Y374+$Z374)</f>
        <v>1212.8525</v>
      </c>
      <c r="BB374" s="27">
        <f>IF($O374&gt;=BB$1,$S374+$Y374+$Z374,$Y374+$Z374)</f>
        <v>1212.8525</v>
      </c>
      <c r="BC374" s="27">
        <f>IF($O374&gt;=BC$1,$S374+$Y374+$Z374,$Y374+$Z374)</f>
        <v>1212.8525</v>
      </c>
      <c r="BD374" s="27">
        <f>IF($O374&gt;=BD$1,$S374+$Y374+$Z374,$Y374+$Z374)</f>
        <v>1212.8525</v>
      </c>
      <c r="BE374" s="27">
        <f>IF($O374&gt;=BE$1,$S374+$Y374+$Z374,$Y374+$Z374)</f>
        <v>1212.8525</v>
      </c>
      <c r="BF374" s="27">
        <f>IF($O374&gt;=BF$1,$S374+$Y374+$Z374,$Y374+$Z374)</f>
        <v>1212.8525</v>
      </c>
      <c r="BG374" s="27">
        <f>IF($O374&gt;=BG$1,$S374+$Y374+$Z374,$Y374+$Z374)</f>
        <v>1212.8525</v>
      </c>
      <c r="BH374" s="27">
        <f>IF($O374&gt;=BH$1,$S374+$Y374+$Z374,$Y374+$Z374)</f>
        <v>1212.8525</v>
      </c>
      <c r="BI374" s="27">
        <f>IF($O374&gt;=BI$1,$S374+$Y374+$Z374,$Y374+$Z374)</f>
        <v>1212.8525</v>
      </c>
      <c r="BJ374" s="27">
        <f>IF($O374&gt;=BJ$1,$S374+$Y374+$Z374,$Y374+$Z374)</f>
        <v>1212.8525</v>
      </c>
      <c r="BK374" s="27">
        <f>IF($O374&gt;=BK$1,$S374+$Y374+$Z374,$Y374+$Z374)</f>
        <v>1212.8525</v>
      </c>
      <c r="BL374" s="27">
        <f>IF($O374&gt;=BL$1,$S374+$Y374+$Z374,$Y374+$Z374)</f>
        <v>1212.8525</v>
      </c>
      <c r="BM374" s="27">
        <f>IF($O374&gt;=BM$1,$S374+$Y374+$Z374,$Y374+$Z374)</f>
        <v>1212.8525</v>
      </c>
      <c r="BN374" s="27">
        <f>IF($O374&gt;=BN$1,$S374+$Y374+$Z374,$Y374+$Z374)</f>
        <v>1212.8525</v>
      </c>
      <c r="BO374" s="27">
        <f>IF($O374&gt;=BO$1,$S374+$Y374+$Z374,$Y374+$Z374)</f>
        <v>1212.8525</v>
      </c>
      <c r="BP374" s="27">
        <f>IF($O374&gt;=BP$1,$S374+$Y374+$Z374,$Y374+$Z374)</f>
        <v>1212.8525</v>
      </c>
      <c r="BQ374" s="27">
        <f>IF($O374&gt;=BQ$1,$S374+$Y374+$Z374,$Y374+$Z374)</f>
        <v>1212.8525</v>
      </c>
      <c r="BR374" s="27">
        <f>IF($O374&gt;=BR$1,$S374+$Y374+$Z374,$Y374+$Z374)</f>
        <v>1212.8525</v>
      </c>
      <c r="BS374" s="27">
        <f>IF($O374&gt;=BS$1,$S374+$Y374+$Z374,$Y374+$Z374)</f>
        <v>1212.8525</v>
      </c>
      <c r="BT374" s="27">
        <f>IF($O374&gt;=BT$1,$S374+$Y374+$Z374,$Y374+$Z374)</f>
        <v>1212.8525</v>
      </c>
      <c r="BU374" s="27">
        <f>IF($O374&gt;=BU$1,$S374+$Y374+$Z374,$Y374+$Z374)</f>
        <v>1212.8525</v>
      </c>
      <c r="BV374" s="27">
        <f>IF($O374&gt;=BV$1,$S374+$Y374+$Z374,$Y374+$Z374)</f>
        <v>1212.8525</v>
      </c>
      <c r="BW374" s="27">
        <f>IF($O374&gt;=BW$1,$S374+$Y374+$Z374,$Y374+$Z374)</f>
        <v>1212.8525</v>
      </c>
      <c r="BX374" s="27">
        <f>IF($O374&gt;=BX$1,$S374+$Y374+$Z374,$Y374+$Z374)</f>
        <v>1212.8525</v>
      </c>
      <c r="BY374" s="27">
        <f>IF($O374&gt;=BY$1,$S374+$Y374+$Z374,$Y374+$Z374)</f>
        <v>1212.8525</v>
      </c>
      <c r="BZ374" s="27">
        <f>IF($O374&gt;=BZ$1,$S374+$Y374+$Z374,$Y374+$Z374)</f>
        <v>1212.8525</v>
      </c>
      <c r="CA374" s="27">
        <f>IF($O374&gt;=CA$1,$S374+$Y374+$Z374,$Y374+$Z374)</f>
        <v>1212.8525</v>
      </c>
      <c r="CB374" s="27">
        <f>IF($O374&gt;=CB$1,$S374+$Y374+$Z374,$Y374+$Z374)</f>
        <v>1212.8525</v>
      </c>
      <c r="CC374" s="27">
        <f>IF($O374&gt;=CC$1,$S374+$Y374+$Z374,$Y374+$Z374)</f>
        <v>1212.8525</v>
      </c>
      <c r="CD374" s="27">
        <f>IF($O374&gt;=CD$1,$S374+$Y374+$Z374,$Y374+$Z374)</f>
        <v>1212.8525</v>
      </c>
      <c r="CE374" s="27">
        <f>IF($O374&gt;=CE$1,$S374+$Y374+$Z374,$Y374+$Z374)</f>
        <v>1212.8525</v>
      </c>
      <c r="CF374" s="27">
        <f>IF($O374&gt;=CF$1,$S374+$Y374+$Z374,$Y374+$Z374)</f>
        <v>1212.8525</v>
      </c>
      <c r="CG374" s="27">
        <f>IF($O374&gt;=CG$1,$S374+$Y374+$Z374,$Y374+$Z374)</f>
        <v>1212.8525</v>
      </c>
      <c r="CH374" s="27">
        <f>IF($O374&gt;=CH$1,$S374+$Y374+$Z374,$Y374+$Z374)</f>
        <v>1212.8525</v>
      </c>
      <c r="CI374" s="27">
        <f>IF($O374&gt;=CI$1,$S374+$Y374+$Z374,$Y374+$Z374)</f>
        <v>1212.8525</v>
      </c>
      <c r="CJ374" s="27">
        <f>IF($O374&gt;=CJ$1,$S374+$Y374+$Z374,$Y374+$Z374)</f>
        <v>1212.8525</v>
      </c>
      <c r="CK374" s="27">
        <f>IF($O374&gt;=CK$1,$S374+$Y374+$Z374,$Y374+$Z374)</f>
        <v>1212.8525</v>
      </c>
      <c r="CL374" s="27">
        <f>IF($O374&gt;=CL$1,$S374+$Y374+$Z374,$Y374+$Z374)</f>
        <v>1212.8525</v>
      </c>
      <c r="CM374" s="27">
        <f>IF($O374&gt;=CM$1,$S374+$Y374+$Z374,$Y374+$Z374)</f>
        <v>1212.8525</v>
      </c>
      <c r="CN374" s="27">
        <f>IF($O374&gt;=CN$1,$S374+$Y374,$Y374)</f>
        <v>812.85249999999996</v>
      </c>
      <c r="CO374" s="27">
        <f>IF($O374&gt;=CO$1,$S374+$Y374,$Y374)</f>
        <v>812.85249999999996</v>
      </c>
      <c r="CP374" s="27">
        <f>IF($O374&gt;=CP$1,$S374+$Y374,$Y374)</f>
        <v>812.85249999999996</v>
      </c>
      <c r="CQ374" s="27">
        <f>IF($O374&gt;=CQ$1,$S374+$Y374,$Y374)</f>
        <v>812.85249999999996</v>
      </c>
      <c r="CR374" s="27">
        <f>IF($O374&gt;=CR$1,$S374+$Y374,$Y374)</f>
        <v>812.85249999999996</v>
      </c>
      <c r="CS374" s="27">
        <f>IF($O374&gt;=CS$1,$S374+$Y374,$Y374)</f>
        <v>812.85249999999996</v>
      </c>
      <c r="CT374" s="27">
        <f>IF($O374&gt;=CT$1,$S374+$Y374,$Y374)</f>
        <v>812.85249999999996</v>
      </c>
      <c r="CU374" s="27">
        <f>IF($O374&gt;=CU$1,$S374+$Y374,$Y374)</f>
        <v>812.85249999999996</v>
      </c>
      <c r="CV374" s="27">
        <f>IF($O374&gt;=CV$1,$S374+$Y374,$Y374)</f>
        <v>812.85249999999996</v>
      </c>
      <c r="CW374" s="27">
        <f>IF($O374&gt;=CW$1,$S374+$Y374,$Y374)</f>
        <v>812.85249999999996</v>
      </c>
      <c r="CX374" s="27">
        <f>IF($O374&gt;=CX$1,$S374+$Y374,$Y374)</f>
        <v>812.85249999999996</v>
      </c>
      <c r="CY374" s="27">
        <f>IF($O374&gt;=CY$1,$S374+$Y374,$Y374)</f>
        <v>812.85249999999996</v>
      </c>
      <c r="CZ374" s="27">
        <f>IF($O374&gt;=CZ$1,$S374+$Y374,$Y374)</f>
        <v>812.85249999999996</v>
      </c>
      <c r="DA374" s="27">
        <f>IF($O374&gt;=DA$1,$S374+$Y374,$Y374)</f>
        <v>812.85249999999996</v>
      </c>
      <c r="DB374" s="27">
        <f>IF($O374&gt;=DB$1,$S374+$Y374,$Y374)</f>
        <v>812.85249999999996</v>
      </c>
      <c r="DC374" s="27">
        <f>IF($O374&gt;=DC$1,$S374+$Y374,$Y374)</f>
        <v>812.85249999999996</v>
      </c>
      <c r="DD374" s="27">
        <f>IF($O374&gt;=DD$1,$S374+$Y374,$Y374)</f>
        <v>812.85249999999996</v>
      </c>
      <c r="DE374" s="27">
        <f>IF($O374&gt;=DE$1,$S374+$Y374,$Y374)</f>
        <v>812.85249999999996</v>
      </c>
      <c r="DF374" s="27">
        <f>IF($O374&gt;=DF$1,$S374+$Y374,$Y374)</f>
        <v>812.85249999999996</v>
      </c>
      <c r="DG374" s="27">
        <f>IF($O374&gt;=DG$1,$S374+$Y374,$Y374)</f>
        <v>812.85249999999996</v>
      </c>
      <c r="DH374" s="27">
        <f>IF($O374&gt;=DH$1,$S374+$Y374,$Y374)</f>
        <v>812.85249999999996</v>
      </c>
      <c r="DI374" s="27">
        <f>IF($O374&gt;=DI$1,$S374+$Y374,$Y374)</f>
        <v>812.85249999999996</v>
      </c>
      <c r="DJ374" s="27">
        <f>IF($O374&gt;=DJ$1,$S374+$Y374,$Y374)</f>
        <v>812.85249999999996</v>
      </c>
      <c r="DK374" s="27">
        <f>IF($O374&gt;=DK$1,$S374+$Y374,$Y374)</f>
        <v>812.85249999999996</v>
      </c>
      <c r="DL374" s="27">
        <f>IF($O374&gt;=DL$1,$S374+$Y374,$Y374)</f>
        <v>812.85249999999996</v>
      </c>
      <c r="DM374" s="27">
        <f>IF($O374&gt;=DM$1,$S374+$Y374,$Y374)</f>
        <v>812.85249999999996</v>
      </c>
      <c r="DN374" s="27">
        <f>IF($O374&gt;=DN$1,$S374+$Y374,$Y374)</f>
        <v>812.85249999999996</v>
      </c>
      <c r="DO374" s="27">
        <f>IF($O374&gt;=DO$1,$S374+$Y374,$Y374)</f>
        <v>812.85249999999996</v>
      </c>
      <c r="DP374" s="27">
        <f>IF($O374&gt;=DP$1,$S374+$Y374,$Y374)</f>
        <v>812.85249999999996</v>
      </c>
      <c r="DQ374" s="27">
        <f>IF($O374&gt;=DQ$1,$S374+$Y374,$Y374)</f>
        <v>812.85249999999996</v>
      </c>
      <c r="DR374" s="27">
        <f>IF($O374&gt;=DR$1,$S374+$Y374,$Y374)</f>
        <v>812.85249999999996</v>
      </c>
      <c r="DS374" s="27">
        <f>IF($O374&gt;=DS$1,$S374+$Y374,$Y374)</f>
        <v>812.85249999999996</v>
      </c>
      <c r="DT374" s="27">
        <f>IF($O374&gt;=DT$1,$S374+$Y374,$Y374)</f>
        <v>812.85249999999996</v>
      </c>
      <c r="DU374" s="27">
        <f>IF($O374&gt;=DU$1,$S374+$Y374,$Y374)</f>
        <v>812.85249999999996</v>
      </c>
      <c r="DV374" s="27">
        <f>IF($O374&gt;=DV$1,$S374+$Y374,$Y374)</f>
        <v>812.85249999999996</v>
      </c>
      <c r="DW374" s="27">
        <f>IF($O374&gt;=DW$1,$S374+$Y374,$Y374)</f>
        <v>812.85249999999996</v>
      </c>
      <c r="DX374" s="27">
        <f>IF($O374&gt;=DX$1,$S374+$Y374,$Y374)</f>
        <v>812.85249999999996</v>
      </c>
      <c r="DY374" s="27">
        <f>IF($O374&gt;=DY$1,$S374+$Y374,$Y374)</f>
        <v>812.85249999999996</v>
      </c>
      <c r="DZ374" s="27">
        <f>IF($O374&gt;=DZ$1,$S374+$Y374,$Y374)</f>
        <v>812.85249999999996</v>
      </c>
      <c r="EA374" s="27">
        <f>IF($O374&gt;=EA$1,$S374+$Y374,$Y374)</f>
        <v>812.85249999999996</v>
      </c>
      <c r="EB374" s="27">
        <f>IF($O374&gt;=EB$1,$S374+$Y374,$Y374)</f>
        <v>812.85249999999996</v>
      </c>
      <c r="EC374" s="27">
        <f>IF($O374&gt;=EC$1,$S374+$Y374,$Y374)</f>
        <v>812.85249999999996</v>
      </c>
      <c r="ED374" s="27">
        <f>IF($O374&gt;=ED$1,$S374+$Y374,$Y374)</f>
        <v>812.85249999999996</v>
      </c>
      <c r="EE374" s="27">
        <f>IF($O374&gt;=EE$1,$S374+$Y374,$Y374)</f>
        <v>812.85249999999996</v>
      </c>
      <c r="EF374" s="27">
        <f>IF($O374&gt;=EF$1,$S374+$Y374,$Y374)</f>
        <v>812.85249999999996</v>
      </c>
      <c r="EG374" s="27">
        <f>IF($O374&gt;=EG$1,$S374+$Y374,$Y374)</f>
        <v>812.85249999999996</v>
      </c>
      <c r="EH374" s="27">
        <f>IF($O374&gt;=EH$1,$S374+$Y374,$Y374)</f>
        <v>812.85249999999996</v>
      </c>
      <c r="EI374" s="27">
        <f>IF($O374&gt;=EI$1,$S374+$Y374,$Y374)</f>
        <v>812.85249999999996</v>
      </c>
      <c r="EJ374" s="27">
        <f>IF($O374&gt;=EJ$1,$S374+$Y374,$Y374)</f>
        <v>812.85249999999996</v>
      </c>
      <c r="EK374" s="27">
        <f>IF($O374&gt;=EK$1,$S374+$Y374,$Y374)</f>
        <v>812.85249999999996</v>
      </c>
      <c r="EL374" s="27">
        <f>IF($O374&gt;=EL$1,$S374+$Y374,$Y374)</f>
        <v>812.85249999999996</v>
      </c>
      <c r="EM374" s="27">
        <f>IF($O374&gt;=EM$1,$S374+$Y374,$Y374)</f>
        <v>812.85249999999996</v>
      </c>
      <c r="EN374" s="27">
        <f>IF($O374&gt;=EN$1,$S374+$Y374,$Y374)</f>
        <v>812.85249999999996</v>
      </c>
      <c r="EO374" s="27">
        <f>IF($O374&gt;=EO$1,$S374+$Y374,$Y374)</f>
        <v>812.85249999999996</v>
      </c>
      <c r="EP374" s="27">
        <f>IF($O374&gt;=EP$1,$S374+$Y374,$Y374)</f>
        <v>812.85249999999996</v>
      </c>
      <c r="EQ374" s="27">
        <f>IF($O374&gt;=EQ$1,$S374+$Y374,$Y374)</f>
        <v>812.85249999999996</v>
      </c>
      <c r="ER374" s="27">
        <f>IF($O374&gt;=ER$1,$S374+$Y374,$Y374)</f>
        <v>812.85249999999996</v>
      </c>
      <c r="ES374" s="27">
        <f>IF($O374&gt;=ES$1,$S374+$Y374,$Y374)</f>
        <v>812.85249999999996</v>
      </c>
      <c r="ET374" s="27">
        <f>IF($O374&gt;=ET$1,$S374+$Y374,$Y374)</f>
        <v>812.85249999999996</v>
      </c>
      <c r="EU374" s="27">
        <f>IF($O374&gt;=EU$1,$S374+$Y374,$Y374)</f>
        <v>812.85249999999996</v>
      </c>
      <c r="EV374" s="27">
        <f>IF($O374&gt;=EV$1,$S374,0)</f>
        <v>812.85249999999996</v>
      </c>
      <c r="EW374" s="27">
        <f>IF($O374&gt;=EW$1,$S374,0)</f>
        <v>812.85249999999996</v>
      </c>
      <c r="EX374" s="27">
        <f>IF($O374&gt;=EX$1,$S374,0)</f>
        <v>812.85249999999996</v>
      </c>
      <c r="EY374" s="27">
        <f>IF($O374&gt;=EY$1,$S374,0)</f>
        <v>812.85249999999996</v>
      </c>
      <c r="EZ374" s="27">
        <f>IF($O374&gt;=EZ$1,$S374,0)</f>
        <v>812.85249999999996</v>
      </c>
      <c r="FA374" s="27">
        <f>IF($O374&gt;=FA$1,$S374,0)</f>
        <v>812.85249999999996</v>
      </c>
      <c r="FB374" s="27">
        <f>IF($O374&gt;=FB$1,$S374,0)</f>
        <v>812.85249999999996</v>
      </c>
      <c r="FC374" s="27">
        <f>IF($O374&gt;=FC$1,$S374,0)</f>
        <v>812.85249999999996</v>
      </c>
      <c r="FD374" s="27">
        <f>IF($O374&gt;=FD$1,$S374,0)</f>
        <v>812.85249999999996</v>
      </c>
      <c r="FE374" s="27">
        <f>IF($O374&gt;=FE$1,$S374,0)</f>
        <v>812.85249999999996</v>
      </c>
      <c r="FF374" s="27">
        <f>IF($O374&gt;=FF$1,$S374,0)</f>
        <v>812.85249999999996</v>
      </c>
      <c r="FG374" s="27">
        <f>IF($O374&gt;=FG$1,$S374,0)</f>
        <v>812.85249999999996</v>
      </c>
      <c r="FH374" s="27">
        <f>IF($O374&gt;=FH$1,$S374,0)</f>
        <v>812.85249999999996</v>
      </c>
      <c r="FI374" s="27">
        <f>IF($O374&gt;=FI$1,$S374,0)</f>
        <v>812.85249999999996</v>
      </c>
      <c r="FJ374" s="27">
        <f>IF($O374&gt;=FJ$1,$S374,0)</f>
        <v>812.85249999999996</v>
      </c>
      <c r="FK374" s="27">
        <f>IF($O374&gt;=FK$1,$S374,0)</f>
        <v>812.85249999999996</v>
      </c>
      <c r="FL374" s="27">
        <f>IF($O374&gt;=FL$1,$S374,0)</f>
        <v>812.85249999999996</v>
      </c>
      <c r="FM374" s="27">
        <f>IF($O374&gt;=FM$1,$S374,0)</f>
        <v>812.85249999999996</v>
      </c>
      <c r="FN374" s="27">
        <f>IF($O374&gt;=FN$1,$S374,0)</f>
        <v>812.85249999999996</v>
      </c>
      <c r="FO374" s="27">
        <f>IF($O374&gt;=FO$1,$S374,0)</f>
        <v>812.85249999999996</v>
      </c>
      <c r="FP374" s="27">
        <f>IF($O374&gt;=FP$1,$S374,0)</f>
        <v>812.85249999999996</v>
      </c>
      <c r="FQ374" s="27">
        <f>IF($O374&gt;=FQ$1,$S374,0)</f>
        <v>812.85249999999996</v>
      </c>
      <c r="FR374" s="27">
        <f>IF($O374&gt;=FR$1,$S374,0)</f>
        <v>812.85249999999996</v>
      </c>
      <c r="FS374" s="27">
        <f>IF($O374&gt;=FS$1,$S374,0)</f>
        <v>812.85249999999996</v>
      </c>
      <c r="FT374" s="27">
        <f>IF($O374&gt;=FT$1,$S374,0)</f>
        <v>812.85249999999996</v>
      </c>
      <c r="FU374" s="27">
        <f>IF($O374&gt;=FU$1,$S374,0)</f>
        <v>812.85249999999996</v>
      </c>
      <c r="FV374" s="27">
        <f>IF($O374&gt;=FV$1,$S374,0)</f>
        <v>812.85249999999996</v>
      </c>
      <c r="FW374" s="27">
        <f>IF($O374&gt;=FW$1,$S374,0)</f>
        <v>812.85249999999996</v>
      </c>
      <c r="FX374" s="27">
        <f>IF($O374&gt;=FX$1,$S374,0)</f>
        <v>812.85249999999996</v>
      </c>
      <c r="FY374" s="27">
        <f>IF($O374&gt;=FY$1,$S374,0)</f>
        <v>812.85249999999996</v>
      </c>
      <c r="FZ374" s="27">
        <f>IF($O374&gt;=FZ$1,$S374,0)</f>
        <v>812.85249999999996</v>
      </c>
      <c r="GA374" s="27">
        <f>IF($O374&gt;=GA$1,$S374,0)</f>
        <v>812.85249999999996</v>
      </c>
      <c r="GB374" s="27">
        <f>IF($O374&gt;=GB$1,$S374,0)</f>
        <v>812.85249999999996</v>
      </c>
      <c r="GC374" s="27">
        <f>IF($O374&gt;=GC$1,$S374,0)</f>
        <v>812.85249999999996</v>
      </c>
      <c r="GD374" s="27">
        <f>IF($O374&gt;=GD$1,$S374,0)</f>
        <v>812.85249999999996</v>
      </c>
      <c r="GE374" s="27">
        <f>IF($O374&gt;=GE$1,$S374,0)</f>
        <v>812.85249999999996</v>
      </c>
      <c r="GF374" s="27">
        <f>IF($O374&gt;=GF$1,$S374,0)</f>
        <v>0</v>
      </c>
      <c r="GG374" s="27">
        <f>IF($O374&gt;=GG$1,$S374,0)</f>
        <v>0</v>
      </c>
      <c r="GH374" s="27">
        <f>IF($O374&gt;=GH$1,$S374,0)</f>
        <v>0</v>
      </c>
      <c r="GI374" s="27">
        <f>IF($O374&gt;=GI$1,$S374,0)</f>
        <v>0</v>
      </c>
      <c r="GJ374" s="27">
        <f>IF($O374&gt;=GJ$1,$S374,0)</f>
        <v>0</v>
      </c>
      <c r="GK374" s="27">
        <f>IF($O374&gt;=GK$1,$S374,0)</f>
        <v>0</v>
      </c>
      <c r="GL374" s="27">
        <f>IF($O374&gt;=GL$1,$S374,0)</f>
        <v>0</v>
      </c>
      <c r="GM374" s="27">
        <f>IF($O374&gt;=GM$1,$S374,0)</f>
        <v>0</v>
      </c>
      <c r="GN374" s="27">
        <f>IF($O374&gt;=GN$1,$S374,0)</f>
        <v>0</v>
      </c>
      <c r="GO374" s="27">
        <f>IF($O374&gt;=GO$1,$S374,0)</f>
        <v>0</v>
      </c>
      <c r="GP374" s="27">
        <f>IF($O374&gt;=GP$1,$S374,0)</f>
        <v>0</v>
      </c>
      <c r="GQ374" s="27">
        <f>IF($O374&gt;=GQ$1,$S374,0)</f>
        <v>0</v>
      </c>
      <c r="GR374" s="27">
        <f>IF($O374&gt;=GR$1,$S374,0)</f>
        <v>0</v>
      </c>
      <c r="GS374" s="27">
        <f>IF($O374&gt;=GS$1,$S374,0)</f>
        <v>0</v>
      </c>
      <c r="GT374" s="27">
        <f>IF($O374&gt;=GT$1,$S374,0)</f>
        <v>0</v>
      </c>
      <c r="GU374" s="27">
        <f>IF($O374&gt;=GU$1,$S374,0)</f>
        <v>0</v>
      </c>
      <c r="GV374" s="27">
        <f>IF($O374&gt;=GV$1,$S374,0)</f>
        <v>0</v>
      </c>
      <c r="GW374" s="27">
        <f>IF($O374&gt;=GW$1,$S374,0)</f>
        <v>0</v>
      </c>
      <c r="GX374" s="27">
        <f>IF($O374&gt;=GX$1,$S374,0)</f>
        <v>0</v>
      </c>
      <c r="GY374" s="27">
        <f>IF($O374&gt;=GY$1,$S374,0)</f>
        <v>0</v>
      </c>
      <c r="GZ374" s="27">
        <f>IF($O374&gt;=GZ$1,$S374,0)</f>
        <v>0</v>
      </c>
      <c r="HA374" s="27">
        <f>IF($O374&gt;=HA$1,$S374,0)</f>
        <v>0</v>
      </c>
      <c r="HB374" s="27">
        <f>IF($O374&gt;=HB$1,$S374,0)</f>
        <v>0</v>
      </c>
      <c r="HC374" s="27">
        <f>IF($O374&gt;=HC$1,$S374,0)</f>
        <v>0</v>
      </c>
    </row>
    <row r="375" spans="1:211">
      <c r="A375" s="3">
        <v>26727</v>
      </c>
      <c r="B375" s="3" t="s">
        <v>354</v>
      </c>
      <c r="C375" s="3" t="s">
        <v>107</v>
      </c>
      <c r="D375" s="3">
        <v>63</v>
      </c>
      <c r="E375" s="4">
        <v>31796</v>
      </c>
      <c r="F375" s="5">
        <v>31.438356164383563</v>
      </c>
      <c r="G375" s="3" t="s">
        <v>99</v>
      </c>
      <c r="H375" s="4">
        <v>20413</v>
      </c>
      <c r="I375" s="9" t="s">
        <v>826</v>
      </c>
      <c r="J375" s="5">
        <v>2417.87</v>
      </c>
      <c r="K375" s="31">
        <v>338</v>
      </c>
      <c r="L375" s="32">
        <v>31</v>
      </c>
      <c r="M375" s="33">
        <f>VLOOKUP(L375,FIND,3,TRUE)</f>
        <v>1.5</v>
      </c>
      <c r="N375" s="32">
        <f>IF(L375&gt;30,180,VLOOKUP(L375,TEMPO,2,FALSE))</f>
        <v>180</v>
      </c>
      <c r="O375" s="32">
        <f>IF(R375&gt;0,4,N375)</f>
        <v>180</v>
      </c>
      <c r="P375" s="96">
        <f>J375*M375*L375</f>
        <v>112430.955</v>
      </c>
      <c r="Q375" s="96">
        <f>10934.45*2</f>
        <v>21868.9</v>
      </c>
      <c r="R375" s="96">
        <f>IF(P375&lt;=Q375,P375/4,0)</f>
        <v>0</v>
      </c>
      <c r="S375" s="5">
        <f>IF(P375&gt;=Q375,P375/N375,0)</f>
        <v>624.61641666666662</v>
      </c>
      <c r="T375" s="3"/>
      <c r="U375" s="3">
        <f>IF(T375="",1,0)</f>
        <v>1</v>
      </c>
      <c r="V375" s="3">
        <v>642</v>
      </c>
      <c r="W375" s="5">
        <v>0</v>
      </c>
      <c r="X375" s="5">
        <v>402.65</v>
      </c>
      <c r="Y375" s="5">
        <f>X375*W375</f>
        <v>0</v>
      </c>
      <c r="Z375" s="5">
        <v>400</v>
      </c>
      <c r="AA375" s="5">
        <f>S375+Y375+Z375</f>
        <v>1024.6164166666667</v>
      </c>
      <c r="AB375" s="39">
        <f>(J375/12+J375/12*1.3333333333+450/12+J375/30*6/12+J375)*1.3+Y375+Z375+153.9</f>
        <v>4409.4519888801569</v>
      </c>
      <c r="AC375" s="39" t="s">
        <v>107</v>
      </c>
      <c r="AD375" s="39">
        <f>J375*1.3+400+153.9</f>
        <v>3697.1309999999999</v>
      </c>
      <c r="AE375" s="39">
        <f>SUMIFS('CUSTO MENSAL FUNC NOVO'!H:H,'CUSTO MENSAL FUNC NOVO'!A:A,'VALORES MENSAIS'!AC375)</f>
        <v>3348.9422500000001</v>
      </c>
      <c r="AF375" s="27">
        <f>IF($R375&gt;0,$R375,$S375)+$Y375+$Z375</f>
        <v>1024.6164166666667</v>
      </c>
      <c r="AG375" s="27">
        <f>IF($R375&gt;0,$R375,$S375)+$Y375+$Z375</f>
        <v>1024.6164166666667</v>
      </c>
      <c r="AH375" s="27">
        <f>IF($R375&gt;0,$R375,$S375)+$Y375+$Z375</f>
        <v>1024.6164166666667</v>
      </c>
      <c r="AI375" s="27">
        <f>IF($R375&gt;0,$R375,$S375)+$Y375+$Z375</f>
        <v>1024.6164166666667</v>
      </c>
      <c r="AJ375" s="27">
        <f>IF($O375&gt;=AJ$1,$S375+$Y375+$Z375,$Y375+$Z375)</f>
        <v>1024.6164166666667</v>
      </c>
      <c r="AK375" s="27">
        <f>IF($O375&gt;=AK$1,$S375+$Y375+$Z375,$Y375+$Z375)</f>
        <v>1024.6164166666667</v>
      </c>
      <c r="AL375" s="27">
        <f>IF($O375&gt;=AL$1,$S375+$Y375+$Z375,$Y375+$Z375)</f>
        <v>1024.6164166666667</v>
      </c>
      <c r="AM375" s="27">
        <f>IF($O375&gt;=AM$1,$S375+$Y375+$Z375,$Y375+$Z375)</f>
        <v>1024.6164166666667</v>
      </c>
      <c r="AN375" s="27">
        <f>IF($O375&gt;=AN$1,$S375+$Y375+$Z375,$Y375+$Z375)</f>
        <v>1024.6164166666667</v>
      </c>
      <c r="AO375" s="27">
        <f>IF($O375&gt;=AO$1,$S375+$Y375+$Z375,$Y375+$Z375)</f>
        <v>1024.6164166666667</v>
      </c>
      <c r="AP375" s="27">
        <f>IF($O375&gt;=AP$1,$S375+$Y375+$Z375,$Y375+$Z375)</f>
        <v>1024.6164166666667</v>
      </c>
      <c r="AQ375" s="27">
        <f>IF($O375&gt;=AQ$1,$S375+$Y375+$Z375,$Y375+$Z375)</f>
        <v>1024.6164166666667</v>
      </c>
      <c r="AR375" s="27">
        <f>IF($O375&gt;=AR$1,$S375+$Y375+$Z375,$Y375+$Z375)</f>
        <v>1024.6164166666667</v>
      </c>
      <c r="AS375" s="27">
        <f>IF($O375&gt;=AS$1,$S375+$Y375+$Z375,$Y375+$Z375)</f>
        <v>1024.6164166666667</v>
      </c>
      <c r="AT375" s="27">
        <f>IF($O375&gt;=AT$1,$S375+$Y375+$Z375,$Y375+$Z375)</f>
        <v>1024.6164166666667</v>
      </c>
      <c r="AU375" s="27">
        <f>IF($O375&gt;=AU$1,$S375+$Y375+$Z375,$Y375+$Z375)</f>
        <v>1024.6164166666667</v>
      </c>
      <c r="AV375" s="27">
        <f>IF($O375&gt;=AV$1,$S375+$Y375+$Z375,$Y375+$Z375)</f>
        <v>1024.6164166666667</v>
      </c>
      <c r="AW375" s="27">
        <f>IF($O375&gt;=AW$1,$S375+$Y375+$Z375,$Y375+$Z375)</f>
        <v>1024.6164166666667</v>
      </c>
      <c r="AX375" s="27">
        <f>IF($O375&gt;=AX$1,$S375+$Y375+$Z375,$Y375+$Z375)</f>
        <v>1024.6164166666667</v>
      </c>
      <c r="AY375" s="27">
        <f>IF($O375&gt;=AY$1,$S375+$Y375+$Z375,$Y375+$Z375)</f>
        <v>1024.6164166666667</v>
      </c>
      <c r="AZ375" s="27">
        <f>IF($O375&gt;=AZ$1,$S375+$Y375+$Z375,$Y375+$Z375)</f>
        <v>1024.6164166666667</v>
      </c>
      <c r="BA375" s="27">
        <f>IF($O375&gt;=BA$1,$S375+$Y375+$Z375,$Y375+$Z375)</f>
        <v>1024.6164166666667</v>
      </c>
      <c r="BB375" s="27">
        <f>IF($O375&gt;=BB$1,$S375+$Y375+$Z375,$Y375+$Z375)</f>
        <v>1024.6164166666667</v>
      </c>
      <c r="BC375" s="27">
        <f>IF($O375&gt;=BC$1,$S375+$Y375+$Z375,$Y375+$Z375)</f>
        <v>1024.6164166666667</v>
      </c>
      <c r="BD375" s="27">
        <f>IF($O375&gt;=BD$1,$S375+$Y375+$Z375,$Y375+$Z375)</f>
        <v>1024.6164166666667</v>
      </c>
      <c r="BE375" s="27">
        <f>IF($O375&gt;=BE$1,$S375+$Y375+$Z375,$Y375+$Z375)</f>
        <v>1024.6164166666667</v>
      </c>
      <c r="BF375" s="27">
        <f>IF($O375&gt;=BF$1,$S375+$Y375+$Z375,$Y375+$Z375)</f>
        <v>1024.6164166666667</v>
      </c>
      <c r="BG375" s="27">
        <f>IF($O375&gt;=BG$1,$S375+$Y375+$Z375,$Y375+$Z375)</f>
        <v>1024.6164166666667</v>
      </c>
      <c r="BH375" s="27">
        <f>IF($O375&gt;=BH$1,$S375+$Y375+$Z375,$Y375+$Z375)</f>
        <v>1024.6164166666667</v>
      </c>
      <c r="BI375" s="27">
        <f>IF($O375&gt;=BI$1,$S375+$Y375+$Z375,$Y375+$Z375)</f>
        <v>1024.6164166666667</v>
      </c>
      <c r="BJ375" s="27">
        <f>IF($O375&gt;=BJ$1,$S375+$Y375+$Z375,$Y375+$Z375)</f>
        <v>1024.6164166666667</v>
      </c>
      <c r="BK375" s="27">
        <f>IF($O375&gt;=BK$1,$S375+$Y375+$Z375,$Y375+$Z375)</f>
        <v>1024.6164166666667</v>
      </c>
      <c r="BL375" s="27">
        <f>IF($O375&gt;=BL$1,$S375+$Y375+$Z375,$Y375+$Z375)</f>
        <v>1024.6164166666667</v>
      </c>
      <c r="BM375" s="27">
        <f>IF($O375&gt;=BM$1,$S375+$Y375+$Z375,$Y375+$Z375)</f>
        <v>1024.6164166666667</v>
      </c>
      <c r="BN375" s="27">
        <f>IF($O375&gt;=BN$1,$S375+$Y375+$Z375,$Y375+$Z375)</f>
        <v>1024.6164166666667</v>
      </c>
      <c r="BO375" s="27">
        <f>IF($O375&gt;=BO$1,$S375+$Y375+$Z375,$Y375+$Z375)</f>
        <v>1024.6164166666667</v>
      </c>
      <c r="BP375" s="27">
        <f>IF($O375&gt;=BP$1,$S375+$Y375+$Z375,$Y375+$Z375)</f>
        <v>1024.6164166666667</v>
      </c>
      <c r="BQ375" s="27">
        <f>IF($O375&gt;=BQ$1,$S375+$Y375+$Z375,$Y375+$Z375)</f>
        <v>1024.6164166666667</v>
      </c>
      <c r="BR375" s="27">
        <f>IF($O375&gt;=BR$1,$S375+$Y375+$Z375,$Y375+$Z375)</f>
        <v>1024.6164166666667</v>
      </c>
      <c r="BS375" s="27">
        <f>IF($O375&gt;=BS$1,$S375+$Y375+$Z375,$Y375+$Z375)</f>
        <v>1024.6164166666667</v>
      </c>
      <c r="BT375" s="27">
        <f>IF($O375&gt;=BT$1,$S375+$Y375+$Z375,$Y375+$Z375)</f>
        <v>1024.6164166666667</v>
      </c>
      <c r="BU375" s="27">
        <f>IF($O375&gt;=BU$1,$S375+$Y375+$Z375,$Y375+$Z375)</f>
        <v>1024.6164166666667</v>
      </c>
      <c r="BV375" s="27">
        <f>IF($O375&gt;=BV$1,$S375+$Y375+$Z375,$Y375+$Z375)</f>
        <v>1024.6164166666667</v>
      </c>
      <c r="BW375" s="27">
        <f>IF($O375&gt;=BW$1,$S375+$Y375+$Z375,$Y375+$Z375)</f>
        <v>1024.6164166666667</v>
      </c>
      <c r="BX375" s="27">
        <f>IF($O375&gt;=BX$1,$S375+$Y375+$Z375,$Y375+$Z375)</f>
        <v>1024.6164166666667</v>
      </c>
      <c r="BY375" s="27">
        <f>IF($O375&gt;=BY$1,$S375+$Y375+$Z375,$Y375+$Z375)</f>
        <v>1024.6164166666667</v>
      </c>
      <c r="BZ375" s="27">
        <f>IF($O375&gt;=BZ$1,$S375+$Y375+$Z375,$Y375+$Z375)</f>
        <v>1024.6164166666667</v>
      </c>
      <c r="CA375" s="27">
        <f>IF($O375&gt;=CA$1,$S375+$Y375+$Z375,$Y375+$Z375)</f>
        <v>1024.6164166666667</v>
      </c>
      <c r="CB375" s="27">
        <f>IF($O375&gt;=CB$1,$S375+$Y375+$Z375,$Y375+$Z375)</f>
        <v>1024.6164166666667</v>
      </c>
      <c r="CC375" s="27">
        <f>IF($O375&gt;=CC$1,$S375+$Y375+$Z375,$Y375+$Z375)</f>
        <v>1024.6164166666667</v>
      </c>
      <c r="CD375" s="27">
        <f>IF($O375&gt;=CD$1,$S375+$Y375+$Z375,$Y375+$Z375)</f>
        <v>1024.6164166666667</v>
      </c>
      <c r="CE375" s="27">
        <f>IF($O375&gt;=CE$1,$S375+$Y375+$Z375,$Y375+$Z375)</f>
        <v>1024.6164166666667</v>
      </c>
      <c r="CF375" s="27">
        <f>IF($O375&gt;=CF$1,$S375+$Y375+$Z375,$Y375+$Z375)</f>
        <v>1024.6164166666667</v>
      </c>
      <c r="CG375" s="27">
        <f>IF($O375&gt;=CG$1,$S375+$Y375+$Z375,$Y375+$Z375)</f>
        <v>1024.6164166666667</v>
      </c>
      <c r="CH375" s="27">
        <f>IF($O375&gt;=CH$1,$S375+$Y375+$Z375,$Y375+$Z375)</f>
        <v>1024.6164166666667</v>
      </c>
      <c r="CI375" s="27">
        <f>IF($O375&gt;=CI$1,$S375+$Y375+$Z375,$Y375+$Z375)</f>
        <v>1024.6164166666667</v>
      </c>
      <c r="CJ375" s="27">
        <f>IF($O375&gt;=CJ$1,$S375+$Y375+$Z375,$Y375+$Z375)</f>
        <v>1024.6164166666667</v>
      </c>
      <c r="CK375" s="27">
        <f>IF($O375&gt;=CK$1,$S375+$Y375+$Z375,$Y375+$Z375)</f>
        <v>1024.6164166666667</v>
      </c>
      <c r="CL375" s="27">
        <f>IF($O375&gt;=CL$1,$S375+$Y375+$Z375,$Y375+$Z375)</f>
        <v>1024.6164166666667</v>
      </c>
      <c r="CM375" s="27">
        <f>IF($O375&gt;=CM$1,$S375+$Y375+$Z375,$Y375+$Z375)</f>
        <v>1024.6164166666667</v>
      </c>
      <c r="CN375" s="27">
        <f>IF($O375&gt;=CN$1,$S375+$Y375,$Y375)</f>
        <v>624.61641666666662</v>
      </c>
      <c r="CO375" s="27">
        <f>IF($O375&gt;=CO$1,$S375+$Y375,$Y375)</f>
        <v>624.61641666666662</v>
      </c>
      <c r="CP375" s="27">
        <f>IF($O375&gt;=CP$1,$S375+$Y375,$Y375)</f>
        <v>624.61641666666662</v>
      </c>
      <c r="CQ375" s="27">
        <f>IF($O375&gt;=CQ$1,$S375+$Y375,$Y375)</f>
        <v>624.61641666666662</v>
      </c>
      <c r="CR375" s="27">
        <f>IF($O375&gt;=CR$1,$S375+$Y375,$Y375)</f>
        <v>624.61641666666662</v>
      </c>
      <c r="CS375" s="27">
        <f>IF($O375&gt;=CS$1,$S375+$Y375,$Y375)</f>
        <v>624.61641666666662</v>
      </c>
      <c r="CT375" s="27">
        <f>IF($O375&gt;=CT$1,$S375+$Y375,$Y375)</f>
        <v>624.61641666666662</v>
      </c>
      <c r="CU375" s="27">
        <f>IF($O375&gt;=CU$1,$S375+$Y375,$Y375)</f>
        <v>624.61641666666662</v>
      </c>
      <c r="CV375" s="27">
        <f>IF($O375&gt;=CV$1,$S375+$Y375,$Y375)</f>
        <v>624.61641666666662</v>
      </c>
      <c r="CW375" s="27">
        <f>IF($O375&gt;=CW$1,$S375+$Y375,$Y375)</f>
        <v>624.61641666666662</v>
      </c>
      <c r="CX375" s="27">
        <f>IF($O375&gt;=CX$1,$S375+$Y375,$Y375)</f>
        <v>624.61641666666662</v>
      </c>
      <c r="CY375" s="27">
        <f>IF($O375&gt;=CY$1,$S375+$Y375,$Y375)</f>
        <v>624.61641666666662</v>
      </c>
      <c r="CZ375" s="27">
        <f>IF($O375&gt;=CZ$1,$S375+$Y375,$Y375)</f>
        <v>624.61641666666662</v>
      </c>
      <c r="DA375" s="27">
        <f>IF($O375&gt;=DA$1,$S375+$Y375,$Y375)</f>
        <v>624.61641666666662</v>
      </c>
      <c r="DB375" s="27">
        <f>IF($O375&gt;=DB$1,$S375+$Y375,$Y375)</f>
        <v>624.61641666666662</v>
      </c>
      <c r="DC375" s="27">
        <f>IF($O375&gt;=DC$1,$S375+$Y375,$Y375)</f>
        <v>624.61641666666662</v>
      </c>
      <c r="DD375" s="27">
        <f>IF($O375&gt;=DD$1,$S375+$Y375,$Y375)</f>
        <v>624.61641666666662</v>
      </c>
      <c r="DE375" s="27">
        <f>IF($O375&gt;=DE$1,$S375+$Y375,$Y375)</f>
        <v>624.61641666666662</v>
      </c>
      <c r="DF375" s="27">
        <f>IF($O375&gt;=DF$1,$S375+$Y375,$Y375)</f>
        <v>624.61641666666662</v>
      </c>
      <c r="DG375" s="27">
        <f>IF($O375&gt;=DG$1,$S375+$Y375,$Y375)</f>
        <v>624.61641666666662</v>
      </c>
      <c r="DH375" s="27">
        <f>IF($O375&gt;=DH$1,$S375+$Y375,$Y375)</f>
        <v>624.61641666666662</v>
      </c>
      <c r="DI375" s="27">
        <f>IF($O375&gt;=DI$1,$S375+$Y375,$Y375)</f>
        <v>624.61641666666662</v>
      </c>
      <c r="DJ375" s="27">
        <f>IF($O375&gt;=DJ$1,$S375+$Y375,$Y375)</f>
        <v>624.61641666666662</v>
      </c>
      <c r="DK375" s="27">
        <f>IF($O375&gt;=DK$1,$S375+$Y375,$Y375)</f>
        <v>624.61641666666662</v>
      </c>
      <c r="DL375" s="27">
        <f>IF($O375&gt;=DL$1,$S375+$Y375,$Y375)</f>
        <v>624.61641666666662</v>
      </c>
      <c r="DM375" s="27">
        <f>IF($O375&gt;=DM$1,$S375+$Y375,$Y375)</f>
        <v>624.61641666666662</v>
      </c>
      <c r="DN375" s="27">
        <f>IF($O375&gt;=DN$1,$S375+$Y375,$Y375)</f>
        <v>624.61641666666662</v>
      </c>
      <c r="DO375" s="27">
        <f>IF($O375&gt;=DO$1,$S375+$Y375,$Y375)</f>
        <v>624.61641666666662</v>
      </c>
      <c r="DP375" s="27">
        <f>IF($O375&gt;=DP$1,$S375+$Y375,$Y375)</f>
        <v>624.61641666666662</v>
      </c>
      <c r="DQ375" s="27">
        <f>IF($O375&gt;=DQ$1,$S375+$Y375,$Y375)</f>
        <v>624.61641666666662</v>
      </c>
      <c r="DR375" s="27">
        <f>IF($O375&gt;=DR$1,$S375+$Y375,$Y375)</f>
        <v>624.61641666666662</v>
      </c>
      <c r="DS375" s="27">
        <f>IF($O375&gt;=DS$1,$S375+$Y375,$Y375)</f>
        <v>624.61641666666662</v>
      </c>
      <c r="DT375" s="27">
        <f>IF($O375&gt;=DT$1,$S375+$Y375,$Y375)</f>
        <v>624.61641666666662</v>
      </c>
      <c r="DU375" s="27">
        <f>IF($O375&gt;=DU$1,$S375+$Y375,$Y375)</f>
        <v>624.61641666666662</v>
      </c>
      <c r="DV375" s="27">
        <f>IF($O375&gt;=DV$1,$S375+$Y375,$Y375)</f>
        <v>624.61641666666662</v>
      </c>
      <c r="DW375" s="27">
        <f>IF($O375&gt;=DW$1,$S375+$Y375,$Y375)</f>
        <v>624.61641666666662</v>
      </c>
      <c r="DX375" s="27">
        <f>IF($O375&gt;=DX$1,$S375+$Y375,$Y375)</f>
        <v>624.61641666666662</v>
      </c>
      <c r="DY375" s="27">
        <f>IF($O375&gt;=DY$1,$S375+$Y375,$Y375)</f>
        <v>624.61641666666662</v>
      </c>
      <c r="DZ375" s="27">
        <f>IF($O375&gt;=DZ$1,$S375+$Y375,$Y375)</f>
        <v>624.61641666666662</v>
      </c>
      <c r="EA375" s="27">
        <f>IF($O375&gt;=EA$1,$S375+$Y375,$Y375)</f>
        <v>624.61641666666662</v>
      </c>
      <c r="EB375" s="27">
        <f>IF($O375&gt;=EB$1,$S375+$Y375,$Y375)</f>
        <v>624.61641666666662</v>
      </c>
      <c r="EC375" s="27">
        <f>IF($O375&gt;=EC$1,$S375+$Y375,$Y375)</f>
        <v>624.61641666666662</v>
      </c>
      <c r="ED375" s="27">
        <f>IF($O375&gt;=ED$1,$S375+$Y375,$Y375)</f>
        <v>624.61641666666662</v>
      </c>
      <c r="EE375" s="27">
        <f>IF($O375&gt;=EE$1,$S375+$Y375,$Y375)</f>
        <v>624.61641666666662</v>
      </c>
      <c r="EF375" s="27">
        <f>IF($O375&gt;=EF$1,$S375+$Y375,$Y375)</f>
        <v>624.61641666666662</v>
      </c>
      <c r="EG375" s="27">
        <f>IF($O375&gt;=EG$1,$S375+$Y375,$Y375)</f>
        <v>624.61641666666662</v>
      </c>
      <c r="EH375" s="27">
        <f>IF($O375&gt;=EH$1,$S375+$Y375,$Y375)</f>
        <v>624.61641666666662</v>
      </c>
      <c r="EI375" s="27">
        <f>IF($O375&gt;=EI$1,$S375+$Y375,$Y375)</f>
        <v>624.61641666666662</v>
      </c>
      <c r="EJ375" s="27">
        <f>IF($O375&gt;=EJ$1,$S375+$Y375,$Y375)</f>
        <v>624.61641666666662</v>
      </c>
      <c r="EK375" s="27">
        <f>IF($O375&gt;=EK$1,$S375+$Y375,$Y375)</f>
        <v>624.61641666666662</v>
      </c>
      <c r="EL375" s="27">
        <f>IF($O375&gt;=EL$1,$S375+$Y375,$Y375)</f>
        <v>624.61641666666662</v>
      </c>
      <c r="EM375" s="27">
        <f>IF($O375&gt;=EM$1,$S375+$Y375,$Y375)</f>
        <v>624.61641666666662</v>
      </c>
      <c r="EN375" s="27">
        <f>IF($O375&gt;=EN$1,$S375+$Y375,$Y375)</f>
        <v>624.61641666666662</v>
      </c>
      <c r="EO375" s="27">
        <f>IF($O375&gt;=EO$1,$S375+$Y375,$Y375)</f>
        <v>624.61641666666662</v>
      </c>
      <c r="EP375" s="27">
        <f>IF($O375&gt;=EP$1,$S375+$Y375,$Y375)</f>
        <v>624.61641666666662</v>
      </c>
      <c r="EQ375" s="27">
        <f>IF($O375&gt;=EQ$1,$S375+$Y375,$Y375)</f>
        <v>624.61641666666662</v>
      </c>
      <c r="ER375" s="27">
        <f>IF($O375&gt;=ER$1,$S375+$Y375,$Y375)</f>
        <v>624.61641666666662</v>
      </c>
      <c r="ES375" s="27">
        <f>IF($O375&gt;=ES$1,$S375+$Y375,$Y375)</f>
        <v>624.61641666666662</v>
      </c>
      <c r="ET375" s="27">
        <f>IF($O375&gt;=ET$1,$S375+$Y375,$Y375)</f>
        <v>624.61641666666662</v>
      </c>
      <c r="EU375" s="27">
        <f>IF($O375&gt;=EU$1,$S375+$Y375,$Y375)</f>
        <v>624.61641666666662</v>
      </c>
      <c r="EV375" s="27">
        <f>IF($O375&gt;=EV$1,$S375,0)</f>
        <v>624.61641666666662</v>
      </c>
      <c r="EW375" s="27">
        <f>IF($O375&gt;=EW$1,$S375,0)</f>
        <v>624.61641666666662</v>
      </c>
      <c r="EX375" s="27">
        <f>IF($O375&gt;=EX$1,$S375,0)</f>
        <v>624.61641666666662</v>
      </c>
      <c r="EY375" s="27">
        <f>IF($O375&gt;=EY$1,$S375,0)</f>
        <v>624.61641666666662</v>
      </c>
      <c r="EZ375" s="27">
        <f>IF($O375&gt;=EZ$1,$S375,0)</f>
        <v>624.61641666666662</v>
      </c>
      <c r="FA375" s="27">
        <f>IF($O375&gt;=FA$1,$S375,0)</f>
        <v>624.61641666666662</v>
      </c>
      <c r="FB375" s="27">
        <f>IF($O375&gt;=FB$1,$S375,0)</f>
        <v>624.61641666666662</v>
      </c>
      <c r="FC375" s="27">
        <f>IF($O375&gt;=FC$1,$S375,0)</f>
        <v>624.61641666666662</v>
      </c>
      <c r="FD375" s="27">
        <f>IF($O375&gt;=FD$1,$S375,0)</f>
        <v>624.61641666666662</v>
      </c>
      <c r="FE375" s="27">
        <f>IF($O375&gt;=FE$1,$S375,0)</f>
        <v>624.61641666666662</v>
      </c>
      <c r="FF375" s="27">
        <f>IF($O375&gt;=FF$1,$S375,0)</f>
        <v>624.61641666666662</v>
      </c>
      <c r="FG375" s="27">
        <f>IF($O375&gt;=FG$1,$S375,0)</f>
        <v>624.61641666666662</v>
      </c>
      <c r="FH375" s="27">
        <f>IF($O375&gt;=FH$1,$S375,0)</f>
        <v>624.61641666666662</v>
      </c>
      <c r="FI375" s="27">
        <f>IF($O375&gt;=FI$1,$S375,0)</f>
        <v>624.61641666666662</v>
      </c>
      <c r="FJ375" s="27">
        <f>IF($O375&gt;=FJ$1,$S375,0)</f>
        <v>624.61641666666662</v>
      </c>
      <c r="FK375" s="27">
        <f>IF($O375&gt;=FK$1,$S375,0)</f>
        <v>624.61641666666662</v>
      </c>
      <c r="FL375" s="27">
        <f>IF($O375&gt;=FL$1,$S375,0)</f>
        <v>624.61641666666662</v>
      </c>
      <c r="FM375" s="27">
        <f>IF($O375&gt;=FM$1,$S375,0)</f>
        <v>624.61641666666662</v>
      </c>
      <c r="FN375" s="27">
        <f>IF($O375&gt;=FN$1,$S375,0)</f>
        <v>624.61641666666662</v>
      </c>
      <c r="FO375" s="27">
        <f>IF($O375&gt;=FO$1,$S375,0)</f>
        <v>624.61641666666662</v>
      </c>
      <c r="FP375" s="27">
        <f>IF($O375&gt;=FP$1,$S375,0)</f>
        <v>624.61641666666662</v>
      </c>
      <c r="FQ375" s="27">
        <f>IF($O375&gt;=FQ$1,$S375,0)</f>
        <v>624.61641666666662</v>
      </c>
      <c r="FR375" s="27">
        <f>IF($O375&gt;=FR$1,$S375,0)</f>
        <v>624.61641666666662</v>
      </c>
      <c r="FS375" s="27">
        <f>IF($O375&gt;=FS$1,$S375,0)</f>
        <v>624.61641666666662</v>
      </c>
      <c r="FT375" s="27">
        <f>IF($O375&gt;=FT$1,$S375,0)</f>
        <v>624.61641666666662</v>
      </c>
      <c r="FU375" s="27">
        <f>IF($O375&gt;=FU$1,$S375,0)</f>
        <v>624.61641666666662</v>
      </c>
      <c r="FV375" s="27">
        <f>IF($O375&gt;=FV$1,$S375,0)</f>
        <v>624.61641666666662</v>
      </c>
      <c r="FW375" s="27">
        <f>IF($O375&gt;=FW$1,$S375,0)</f>
        <v>624.61641666666662</v>
      </c>
      <c r="FX375" s="27">
        <f>IF($O375&gt;=FX$1,$S375,0)</f>
        <v>624.61641666666662</v>
      </c>
      <c r="FY375" s="27">
        <f>IF($O375&gt;=FY$1,$S375,0)</f>
        <v>624.61641666666662</v>
      </c>
      <c r="FZ375" s="27">
        <f>IF($O375&gt;=FZ$1,$S375,0)</f>
        <v>624.61641666666662</v>
      </c>
      <c r="GA375" s="27">
        <f>IF($O375&gt;=GA$1,$S375,0)</f>
        <v>624.61641666666662</v>
      </c>
      <c r="GB375" s="27">
        <f>IF($O375&gt;=GB$1,$S375,0)</f>
        <v>624.61641666666662</v>
      </c>
      <c r="GC375" s="27">
        <f>IF($O375&gt;=GC$1,$S375,0)</f>
        <v>624.61641666666662</v>
      </c>
      <c r="GD375" s="27">
        <f>IF($O375&gt;=GD$1,$S375,0)</f>
        <v>624.61641666666662</v>
      </c>
      <c r="GE375" s="27">
        <f>IF($O375&gt;=GE$1,$S375,0)</f>
        <v>624.61641666666662</v>
      </c>
      <c r="GF375" s="27">
        <f>IF($O375&gt;=GF$1,$S375,0)</f>
        <v>624.61641666666662</v>
      </c>
      <c r="GG375" s="27">
        <f>IF($O375&gt;=GG$1,$S375,0)</f>
        <v>624.61641666666662</v>
      </c>
      <c r="GH375" s="27">
        <f>IF($O375&gt;=GH$1,$S375,0)</f>
        <v>624.61641666666662</v>
      </c>
      <c r="GI375" s="27">
        <f>IF($O375&gt;=GI$1,$S375,0)</f>
        <v>624.61641666666662</v>
      </c>
      <c r="GJ375" s="27">
        <f>IF($O375&gt;=GJ$1,$S375,0)</f>
        <v>624.61641666666662</v>
      </c>
      <c r="GK375" s="27">
        <f>IF($O375&gt;=GK$1,$S375,0)</f>
        <v>624.61641666666662</v>
      </c>
      <c r="GL375" s="27">
        <f>IF($O375&gt;=GL$1,$S375,0)</f>
        <v>624.61641666666662</v>
      </c>
      <c r="GM375" s="27">
        <f>IF($O375&gt;=GM$1,$S375,0)</f>
        <v>624.61641666666662</v>
      </c>
      <c r="GN375" s="27">
        <f>IF($O375&gt;=GN$1,$S375,0)</f>
        <v>624.61641666666662</v>
      </c>
      <c r="GO375" s="27">
        <f>IF($O375&gt;=GO$1,$S375,0)</f>
        <v>624.61641666666662</v>
      </c>
      <c r="GP375" s="27">
        <f>IF($O375&gt;=GP$1,$S375,0)</f>
        <v>624.61641666666662</v>
      </c>
      <c r="GQ375" s="27">
        <f>IF($O375&gt;=GQ$1,$S375,0)</f>
        <v>624.61641666666662</v>
      </c>
      <c r="GR375" s="27">
        <f>IF($O375&gt;=GR$1,$S375,0)</f>
        <v>624.61641666666662</v>
      </c>
      <c r="GS375" s="27">
        <f>IF($O375&gt;=GS$1,$S375,0)</f>
        <v>624.61641666666662</v>
      </c>
      <c r="GT375" s="27">
        <f>IF($O375&gt;=GT$1,$S375,0)</f>
        <v>624.61641666666662</v>
      </c>
      <c r="GU375" s="27">
        <f>IF($O375&gt;=GU$1,$S375,0)</f>
        <v>624.61641666666662</v>
      </c>
      <c r="GV375" s="27">
        <f>IF($O375&gt;=GV$1,$S375,0)</f>
        <v>624.61641666666662</v>
      </c>
      <c r="GW375" s="27">
        <f>IF($O375&gt;=GW$1,$S375,0)</f>
        <v>624.61641666666662</v>
      </c>
      <c r="GX375" s="27">
        <f>IF($O375&gt;=GX$1,$S375,0)</f>
        <v>624.61641666666662</v>
      </c>
      <c r="GY375" s="27">
        <f>IF($O375&gt;=GY$1,$S375,0)</f>
        <v>624.61641666666662</v>
      </c>
      <c r="GZ375" s="27">
        <f>IF($O375&gt;=GZ$1,$S375,0)</f>
        <v>624.61641666666662</v>
      </c>
      <c r="HA375" s="27">
        <f>IF($O375&gt;=HA$1,$S375,0)</f>
        <v>624.61641666666662</v>
      </c>
      <c r="HB375" s="27">
        <f>IF($O375&gt;=HB$1,$S375,0)</f>
        <v>624.61641666666662</v>
      </c>
      <c r="HC375" s="27">
        <f>IF($O375&gt;=HC$1,$S375,0)</f>
        <v>624.61641666666662</v>
      </c>
    </row>
    <row r="376" spans="1:211">
      <c r="A376" s="3">
        <v>103179</v>
      </c>
      <c r="B376" s="3" t="s">
        <v>146</v>
      </c>
      <c r="C376" s="3" t="s">
        <v>140</v>
      </c>
      <c r="D376" s="3">
        <v>50</v>
      </c>
      <c r="E376" s="4">
        <v>37781</v>
      </c>
      <c r="F376" s="5">
        <v>15.04109589041096</v>
      </c>
      <c r="G376" s="3" t="s">
        <v>99</v>
      </c>
      <c r="H376" s="4">
        <v>25162</v>
      </c>
      <c r="I376" s="9" t="s">
        <v>827</v>
      </c>
      <c r="J376" s="5">
        <v>6623.2</v>
      </c>
      <c r="K376" s="31">
        <v>336</v>
      </c>
      <c r="L376" s="32">
        <v>15</v>
      </c>
      <c r="M376" s="33">
        <f>VLOOKUP(L376,FIND,3,TRUE)</f>
        <v>1.1000000000000001</v>
      </c>
      <c r="N376" s="32">
        <f>IF(L376&gt;30,180,VLOOKUP(L376,TEMPO,2,FALSE))</f>
        <v>90</v>
      </c>
      <c r="O376" s="32">
        <f>IF(R376&gt;0,4,N376)</f>
        <v>90</v>
      </c>
      <c r="P376" s="96">
        <f>J376*M376*L376</f>
        <v>109282.8</v>
      </c>
      <c r="Q376" s="96">
        <f>10934.45*2</f>
        <v>21868.9</v>
      </c>
      <c r="R376" s="96">
        <f>IF(P376&lt;=Q376,P376/4,0)</f>
        <v>0</v>
      </c>
      <c r="S376" s="5">
        <f>IF(P376&gt;=Q376,P376/N376,0)</f>
        <v>1214.2533333333333</v>
      </c>
      <c r="T376" s="3"/>
      <c r="U376" s="3">
        <f>IF(T376="",1,0)</f>
        <v>1</v>
      </c>
      <c r="V376" s="3">
        <v>153</v>
      </c>
      <c r="W376" s="5">
        <v>0</v>
      </c>
      <c r="X376" s="5">
        <v>203.3</v>
      </c>
      <c r="Y376" s="5">
        <f>X376*W376</f>
        <v>0</v>
      </c>
      <c r="Z376" s="5">
        <v>400</v>
      </c>
      <c r="AA376" s="5">
        <f>S376+Y376+Z376</f>
        <v>1614.2533333333333</v>
      </c>
      <c r="AB376" s="39">
        <f>(J376/12+J376/12*1.3333333333+450/12+J376/30*6/12+J376)*1.3+Y376+Z376+153.9</f>
        <v>11030.510444420526</v>
      </c>
      <c r="AC376" s="39" t="s">
        <v>140</v>
      </c>
      <c r="AD376" s="39">
        <f>J376*1.3+400+153.9</f>
        <v>9164.06</v>
      </c>
      <c r="AE376" s="39">
        <f>SUMIFS('CUSTO MENSAL FUNC NOVO'!H:H,'CUSTO MENSAL FUNC NOVO'!A:A,'VALORES MENSAIS'!AC376)</f>
        <v>7402.7770999999993</v>
      </c>
      <c r="AF376" s="27">
        <f>IF($R376&gt;0,$R376,$S376)+$Y376+$Z376</f>
        <v>1614.2533333333333</v>
      </c>
      <c r="AG376" s="27">
        <f>IF($R376&gt;0,$R376,$S376)+$Y376+$Z376</f>
        <v>1614.2533333333333</v>
      </c>
      <c r="AH376" s="27">
        <f>IF($R376&gt;0,$R376,$S376)+$Y376+$Z376</f>
        <v>1614.2533333333333</v>
      </c>
      <c r="AI376" s="27">
        <f>IF($R376&gt;0,$R376,$S376)+$Y376+$Z376</f>
        <v>1614.2533333333333</v>
      </c>
      <c r="AJ376" s="27">
        <f>IF($O376&gt;=AJ$1,$S376+$Y376+$Z376,$Y376+$Z376)</f>
        <v>1614.2533333333333</v>
      </c>
      <c r="AK376" s="27">
        <f>IF($O376&gt;=AK$1,$S376+$Y376+$Z376,$Y376+$Z376)</f>
        <v>1614.2533333333333</v>
      </c>
      <c r="AL376" s="27">
        <f>IF($O376&gt;=AL$1,$S376+$Y376+$Z376,$Y376+$Z376)</f>
        <v>1614.2533333333333</v>
      </c>
      <c r="AM376" s="27">
        <f>IF($O376&gt;=AM$1,$S376+$Y376+$Z376,$Y376+$Z376)</f>
        <v>1614.2533333333333</v>
      </c>
      <c r="AN376" s="27">
        <f>IF($O376&gt;=AN$1,$S376+$Y376+$Z376,$Y376+$Z376)</f>
        <v>1614.2533333333333</v>
      </c>
      <c r="AO376" s="27">
        <f>IF($O376&gt;=AO$1,$S376+$Y376+$Z376,$Y376+$Z376)</f>
        <v>1614.2533333333333</v>
      </c>
      <c r="AP376" s="27">
        <f>IF($O376&gt;=AP$1,$S376+$Y376+$Z376,$Y376+$Z376)</f>
        <v>1614.2533333333333</v>
      </c>
      <c r="AQ376" s="27">
        <f>IF($O376&gt;=AQ$1,$S376+$Y376+$Z376,$Y376+$Z376)</f>
        <v>1614.2533333333333</v>
      </c>
      <c r="AR376" s="27">
        <f>IF($O376&gt;=AR$1,$S376+$Y376+$Z376,$Y376+$Z376)</f>
        <v>1614.2533333333333</v>
      </c>
      <c r="AS376" s="27">
        <f>IF($O376&gt;=AS$1,$S376+$Y376+$Z376,$Y376+$Z376)</f>
        <v>1614.2533333333333</v>
      </c>
      <c r="AT376" s="27">
        <f>IF($O376&gt;=AT$1,$S376+$Y376+$Z376,$Y376+$Z376)</f>
        <v>1614.2533333333333</v>
      </c>
      <c r="AU376" s="27">
        <f>IF($O376&gt;=AU$1,$S376+$Y376+$Z376,$Y376+$Z376)</f>
        <v>1614.2533333333333</v>
      </c>
      <c r="AV376" s="27">
        <f>IF($O376&gt;=AV$1,$S376+$Y376+$Z376,$Y376+$Z376)</f>
        <v>1614.2533333333333</v>
      </c>
      <c r="AW376" s="27">
        <f>IF($O376&gt;=AW$1,$S376+$Y376+$Z376,$Y376+$Z376)</f>
        <v>1614.2533333333333</v>
      </c>
      <c r="AX376" s="27">
        <f>IF($O376&gt;=AX$1,$S376+$Y376+$Z376,$Y376+$Z376)</f>
        <v>1614.2533333333333</v>
      </c>
      <c r="AY376" s="27">
        <f>IF($O376&gt;=AY$1,$S376+$Y376+$Z376,$Y376+$Z376)</f>
        <v>1614.2533333333333</v>
      </c>
      <c r="AZ376" s="27">
        <f>IF($O376&gt;=AZ$1,$S376+$Y376+$Z376,$Y376+$Z376)</f>
        <v>1614.2533333333333</v>
      </c>
      <c r="BA376" s="27">
        <f>IF($O376&gt;=BA$1,$S376+$Y376+$Z376,$Y376+$Z376)</f>
        <v>1614.2533333333333</v>
      </c>
      <c r="BB376" s="27">
        <f>IF($O376&gt;=BB$1,$S376+$Y376+$Z376,$Y376+$Z376)</f>
        <v>1614.2533333333333</v>
      </c>
      <c r="BC376" s="27">
        <f>IF($O376&gt;=BC$1,$S376+$Y376+$Z376,$Y376+$Z376)</f>
        <v>1614.2533333333333</v>
      </c>
      <c r="BD376" s="27">
        <f>IF($O376&gt;=BD$1,$S376+$Y376+$Z376,$Y376+$Z376)</f>
        <v>1614.2533333333333</v>
      </c>
      <c r="BE376" s="27">
        <f>IF($O376&gt;=BE$1,$S376+$Y376+$Z376,$Y376+$Z376)</f>
        <v>1614.2533333333333</v>
      </c>
      <c r="BF376" s="27">
        <f>IF($O376&gt;=BF$1,$S376+$Y376+$Z376,$Y376+$Z376)</f>
        <v>1614.2533333333333</v>
      </c>
      <c r="BG376" s="27">
        <f>IF($O376&gt;=BG$1,$S376+$Y376+$Z376,$Y376+$Z376)</f>
        <v>1614.2533333333333</v>
      </c>
      <c r="BH376" s="27">
        <f>IF($O376&gt;=BH$1,$S376+$Y376+$Z376,$Y376+$Z376)</f>
        <v>1614.2533333333333</v>
      </c>
      <c r="BI376" s="27">
        <f>IF($O376&gt;=BI$1,$S376+$Y376+$Z376,$Y376+$Z376)</f>
        <v>1614.2533333333333</v>
      </c>
      <c r="BJ376" s="27">
        <f>IF($O376&gt;=BJ$1,$S376+$Y376+$Z376,$Y376+$Z376)</f>
        <v>1614.2533333333333</v>
      </c>
      <c r="BK376" s="27">
        <f>IF($O376&gt;=BK$1,$S376+$Y376+$Z376,$Y376+$Z376)</f>
        <v>1614.2533333333333</v>
      </c>
      <c r="BL376" s="27">
        <f>IF($O376&gt;=BL$1,$S376+$Y376+$Z376,$Y376+$Z376)</f>
        <v>1614.2533333333333</v>
      </c>
      <c r="BM376" s="27">
        <f>IF($O376&gt;=BM$1,$S376+$Y376+$Z376,$Y376+$Z376)</f>
        <v>1614.2533333333333</v>
      </c>
      <c r="BN376" s="27">
        <f>IF($O376&gt;=BN$1,$S376+$Y376+$Z376,$Y376+$Z376)</f>
        <v>1614.2533333333333</v>
      </c>
      <c r="BO376" s="27">
        <f>IF($O376&gt;=BO$1,$S376+$Y376+$Z376,$Y376+$Z376)</f>
        <v>1614.2533333333333</v>
      </c>
      <c r="BP376" s="27">
        <f>IF($O376&gt;=BP$1,$S376+$Y376+$Z376,$Y376+$Z376)</f>
        <v>1614.2533333333333</v>
      </c>
      <c r="BQ376" s="27">
        <f>IF($O376&gt;=BQ$1,$S376+$Y376+$Z376,$Y376+$Z376)</f>
        <v>1614.2533333333333</v>
      </c>
      <c r="BR376" s="27">
        <f>IF($O376&gt;=BR$1,$S376+$Y376+$Z376,$Y376+$Z376)</f>
        <v>1614.2533333333333</v>
      </c>
      <c r="BS376" s="27">
        <f>IF($O376&gt;=BS$1,$S376+$Y376+$Z376,$Y376+$Z376)</f>
        <v>1614.2533333333333</v>
      </c>
      <c r="BT376" s="27">
        <f>IF($O376&gt;=BT$1,$S376+$Y376+$Z376,$Y376+$Z376)</f>
        <v>1614.2533333333333</v>
      </c>
      <c r="BU376" s="27">
        <f>IF($O376&gt;=BU$1,$S376+$Y376+$Z376,$Y376+$Z376)</f>
        <v>1614.2533333333333</v>
      </c>
      <c r="BV376" s="27">
        <f>IF($O376&gt;=BV$1,$S376+$Y376+$Z376,$Y376+$Z376)</f>
        <v>1614.2533333333333</v>
      </c>
      <c r="BW376" s="27">
        <f>IF($O376&gt;=BW$1,$S376+$Y376+$Z376,$Y376+$Z376)</f>
        <v>1614.2533333333333</v>
      </c>
      <c r="BX376" s="27">
        <f>IF($O376&gt;=BX$1,$S376+$Y376+$Z376,$Y376+$Z376)</f>
        <v>1614.2533333333333</v>
      </c>
      <c r="BY376" s="27">
        <f>IF($O376&gt;=BY$1,$S376+$Y376+$Z376,$Y376+$Z376)</f>
        <v>1614.2533333333333</v>
      </c>
      <c r="BZ376" s="27">
        <f>IF($O376&gt;=BZ$1,$S376+$Y376+$Z376,$Y376+$Z376)</f>
        <v>1614.2533333333333</v>
      </c>
      <c r="CA376" s="27">
        <f>IF($O376&gt;=CA$1,$S376+$Y376+$Z376,$Y376+$Z376)</f>
        <v>1614.2533333333333</v>
      </c>
      <c r="CB376" s="27">
        <f>IF($O376&gt;=CB$1,$S376+$Y376+$Z376,$Y376+$Z376)</f>
        <v>1614.2533333333333</v>
      </c>
      <c r="CC376" s="27">
        <f>IF($O376&gt;=CC$1,$S376+$Y376+$Z376,$Y376+$Z376)</f>
        <v>1614.2533333333333</v>
      </c>
      <c r="CD376" s="27">
        <f>IF($O376&gt;=CD$1,$S376+$Y376+$Z376,$Y376+$Z376)</f>
        <v>1614.2533333333333</v>
      </c>
      <c r="CE376" s="27">
        <f>IF($O376&gt;=CE$1,$S376+$Y376+$Z376,$Y376+$Z376)</f>
        <v>1614.2533333333333</v>
      </c>
      <c r="CF376" s="27">
        <f>IF($O376&gt;=CF$1,$S376+$Y376+$Z376,$Y376+$Z376)</f>
        <v>1614.2533333333333</v>
      </c>
      <c r="CG376" s="27">
        <f>IF($O376&gt;=CG$1,$S376+$Y376+$Z376,$Y376+$Z376)</f>
        <v>1614.2533333333333</v>
      </c>
      <c r="CH376" s="27">
        <f>IF($O376&gt;=CH$1,$S376+$Y376+$Z376,$Y376+$Z376)</f>
        <v>1614.2533333333333</v>
      </c>
      <c r="CI376" s="27">
        <f>IF($O376&gt;=CI$1,$S376+$Y376+$Z376,$Y376+$Z376)</f>
        <v>1614.2533333333333</v>
      </c>
      <c r="CJ376" s="27">
        <f>IF($O376&gt;=CJ$1,$S376+$Y376+$Z376,$Y376+$Z376)</f>
        <v>1614.2533333333333</v>
      </c>
      <c r="CK376" s="27">
        <f>IF($O376&gt;=CK$1,$S376+$Y376+$Z376,$Y376+$Z376)</f>
        <v>1614.2533333333333</v>
      </c>
      <c r="CL376" s="27">
        <f>IF($O376&gt;=CL$1,$S376+$Y376+$Z376,$Y376+$Z376)</f>
        <v>1614.2533333333333</v>
      </c>
      <c r="CM376" s="27">
        <f>IF($O376&gt;=CM$1,$S376+$Y376+$Z376,$Y376+$Z376)</f>
        <v>1614.2533333333333</v>
      </c>
      <c r="CN376" s="27">
        <f>IF($O376&gt;=CN$1,$S376+$Y376,$Y376)</f>
        <v>1214.2533333333333</v>
      </c>
      <c r="CO376" s="27">
        <f>IF($O376&gt;=CO$1,$S376+$Y376,$Y376)</f>
        <v>1214.2533333333333</v>
      </c>
      <c r="CP376" s="27">
        <f>IF($O376&gt;=CP$1,$S376+$Y376,$Y376)</f>
        <v>1214.2533333333333</v>
      </c>
      <c r="CQ376" s="27">
        <f>IF($O376&gt;=CQ$1,$S376+$Y376,$Y376)</f>
        <v>1214.2533333333333</v>
      </c>
      <c r="CR376" s="27">
        <f>IF($O376&gt;=CR$1,$S376+$Y376,$Y376)</f>
        <v>1214.2533333333333</v>
      </c>
      <c r="CS376" s="27">
        <f>IF($O376&gt;=CS$1,$S376+$Y376,$Y376)</f>
        <v>1214.2533333333333</v>
      </c>
      <c r="CT376" s="27">
        <f>IF($O376&gt;=CT$1,$S376+$Y376,$Y376)</f>
        <v>1214.2533333333333</v>
      </c>
      <c r="CU376" s="27">
        <f>IF($O376&gt;=CU$1,$S376+$Y376,$Y376)</f>
        <v>1214.2533333333333</v>
      </c>
      <c r="CV376" s="27">
        <f>IF($O376&gt;=CV$1,$S376+$Y376,$Y376)</f>
        <v>1214.2533333333333</v>
      </c>
      <c r="CW376" s="27">
        <f>IF($O376&gt;=CW$1,$S376+$Y376,$Y376)</f>
        <v>1214.2533333333333</v>
      </c>
      <c r="CX376" s="27">
        <f>IF($O376&gt;=CX$1,$S376+$Y376,$Y376)</f>
        <v>1214.2533333333333</v>
      </c>
      <c r="CY376" s="27">
        <f>IF($O376&gt;=CY$1,$S376+$Y376,$Y376)</f>
        <v>1214.2533333333333</v>
      </c>
      <c r="CZ376" s="27">
        <f>IF($O376&gt;=CZ$1,$S376+$Y376,$Y376)</f>
        <v>1214.2533333333333</v>
      </c>
      <c r="DA376" s="27">
        <f>IF($O376&gt;=DA$1,$S376+$Y376,$Y376)</f>
        <v>1214.2533333333333</v>
      </c>
      <c r="DB376" s="27">
        <f>IF($O376&gt;=DB$1,$S376+$Y376,$Y376)</f>
        <v>1214.2533333333333</v>
      </c>
      <c r="DC376" s="27">
        <f>IF($O376&gt;=DC$1,$S376+$Y376,$Y376)</f>
        <v>1214.2533333333333</v>
      </c>
      <c r="DD376" s="27">
        <f>IF($O376&gt;=DD$1,$S376+$Y376,$Y376)</f>
        <v>1214.2533333333333</v>
      </c>
      <c r="DE376" s="27">
        <f>IF($O376&gt;=DE$1,$S376+$Y376,$Y376)</f>
        <v>1214.2533333333333</v>
      </c>
      <c r="DF376" s="27">
        <f>IF($O376&gt;=DF$1,$S376+$Y376,$Y376)</f>
        <v>1214.2533333333333</v>
      </c>
      <c r="DG376" s="27">
        <f>IF($O376&gt;=DG$1,$S376+$Y376,$Y376)</f>
        <v>1214.2533333333333</v>
      </c>
      <c r="DH376" s="27">
        <f>IF($O376&gt;=DH$1,$S376+$Y376,$Y376)</f>
        <v>1214.2533333333333</v>
      </c>
      <c r="DI376" s="27">
        <f>IF($O376&gt;=DI$1,$S376+$Y376,$Y376)</f>
        <v>1214.2533333333333</v>
      </c>
      <c r="DJ376" s="27">
        <f>IF($O376&gt;=DJ$1,$S376+$Y376,$Y376)</f>
        <v>1214.2533333333333</v>
      </c>
      <c r="DK376" s="27">
        <f>IF($O376&gt;=DK$1,$S376+$Y376,$Y376)</f>
        <v>1214.2533333333333</v>
      </c>
      <c r="DL376" s="27">
        <f>IF($O376&gt;=DL$1,$S376+$Y376,$Y376)</f>
        <v>1214.2533333333333</v>
      </c>
      <c r="DM376" s="27">
        <f>IF($O376&gt;=DM$1,$S376+$Y376,$Y376)</f>
        <v>1214.2533333333333</v>
      </c>
      <c r="DN376" s="27">
        <f>IF($O376&gt;=DN$1,$S376+$Y376,$Y376)</f>
        <v>1214.2533333333333</v>
      </c>
      <c r="DO376" s="27">
        <f>IF($O376&gt;=DO$1,$S376+$Y376,$Y376)</f>
        <v>1214.2533333333333</v>
      </c>
      <c r="DP376" s="27">
        <f>IF($O376&gt;=DP$1,$S376+$Y376,$Y376)</f>
        <v>1214.2533333333333</v>
      </c>
      <c r="DQ376" s="27">
        <f>IF($O376&gt;=DQ$1,$S376+$Y376,$Y376)</f>
        <v>1214.2533333333333</v>
      </c>
      <c r="DR376" s="27">
        <f>IF($O376&gt;=DR$1,$S376+$Y376,$Y376)</f>
        <v>0</v>
      </c>
      <c r="DS376" s="27">
        <f>IF($O376&gt;=DS$1,$S376+$Y376,$Y376)</f>
        <v>0</v>
      </c>
      <c r="DT376" s="27">
        <f>IF($O376&gt;=DT$1,$S376+$Y376,$Y376)</f>
        <v>0</v>
      </c>
      <c r="DU376" s="27">
        <f>IF($O376&gt;=DU$1,$S376+$Y376,$Y376)</f>
        <v>0</v>
      </c>
      <c r="DV376" s="27">
        <f>IF($O376&gt;=DV$1,$S376+$Y376,$Y376)</f>
        <v>0</v>
      </c>
      <c r="DW376" s="27">
        <f>IF($O376&gt;=DW$1,$S376+$Y376,$Y376)</f>
        <v>0</v>
      </c>
      <c r="DX376" s="27">
        <f>IF($O376&gt;=DX$1,$S376+$Y376,$Y376)</f>
        <v>0</v>
      </c>
      <c r="DY376" s="27">
        <f>IF($O376&gt;=DY$1,$S376+$Y376,$Y376)</f>
        <v>0</v>
      </c>
      <c r="DZ376" s="27">
        <f>IF($O376&gt;=DZ$1,$S376+$Y376,$Y376)</f>
        <v>0</v>
      </c>
      <c r="EA376" s="27">
        <f>IF($O376&gt;=EA$1,$S376+$Y376,$Y376)</f>
        <v>0</v>
      </c>
      <c r="EB376" s="27">
        <f>IF($O376&gt;=EB$1,$S376+$Y376,$Y376)</f>
        <v>0</v>
      </c>
      <c r="EC376" s="27">
        <f>IF($O376&gt;=EC$1,$S376+$Y376,$Y376)</f>
        <v>0</v>
      </c>
      <c r="ED376" s="27">
        <f>IF($O376&gt;=ED$1,$S376+$Y376,$Y376)</f>
        <v>0</v>
      </c>
      <c r="EE376" s="27">
        <f>IF($O376&gt;=EE$1,$S376+$Y376,$Y376)</f>
        <v>0</v>
      </c>
      <c r="EF376" s="27">
        <f>IF($O376&gt;=EF$1,$S376+$Y376,$Y376)</f>
        <v>0</v>
      </c>
      <c r="EG376" s="27">
        <f>IF($O376&gt;=EG$1,$S376+$Y376,$Y376)</f>
        <v>0</v>
      </c>
      <c r="EH376" s="27">
        <f>IF($O376&gt;=EH$1,$S376+$Y376,$Y376)</f>
        <v>0</v>
      </c>
      <c r="EI376" s="27">
        <f>IF($O376&gt;=EI$1,$S376+$Y376,$Y376)</f>
        <v>0</v>
      </c>
      <c r="EJ376" s="27">
        <f>IF($O376&gt;=EJ$1,$S376+$Y376,$Y376)</f>
        <v>0</v>
      </c>
      <c r="EK376" s="27">
        <f>IF($O376&gt;=EK$1,$S376+$Y376,$Y376)</f>
        <v>0</v>
      </c>
      <c r="EL376" s="27">
        <f>IF($O376&gt;=EL$1,$S376+$Y376,$Y376)</f>
        <v>0</v>
      </c>
      <c r="EM376" s="27">
        <f>IF($O376&gt;=EM$1,$S376+$Y376,$Y376)</f>
        <v>0</v>
      </c>
      <c r="EN376" s="27">
        <f>IF($O376&gt;=EN$1,$S376+$Y376,$Y376)</f>
        <v>0</v>
      </c>
      <c r="EO376" s="27">
        <f>IF($O376&gt;=EO$1,$S376+$Y376,$Y376)</f>
        <v>0</v>
      </c>
      <c r="EP376" s="27">
        <f>IF($O376&gt;=EP$1,$S376+$Y376,$Y376)</f>
        <v>0</v>
      </c>
      <c r="EQ376" s="27">
        <f>IF($O376&gt;=EQ$1,$S376+$Y376,$Y376)</f>
        <v>0</v>
      </c>
      <c r="ER376" s="27">
        <f>IF($O376&gt;=ER$1,$S376+$Y376,$Y376)</f>
        <v>0</v>
      </c>
      <c r="ES376" s="27">
        <f>IF($O376&gt;=ES$1,$S376+$Y376,$Y376)</f>
        <v>0</v>
      </c>
      <c r="ET376" s="27">
        <f>IF($O376&gt;=ET$1,$S376+$Y376,$Y376)</f>
        <v>0</v>
      </c>
      <c r="EU376" s="27">
        <f>IF($O376&gt;=EU$1,$S376+$Y376,$Y376)</f>
        <v>0</v>
      </c>
      <c r="EV376" s="27">
        <f>IF($O376&gt;=EV$1,$S376,0)</f>
        <v>0</v>
      </c>
      <c r="EW376" s="27">
        <f>IF($O376&gt;=EW$1,$S376,0)</f>
        <v>0</v>
      </c>
      <c r="EX376" s="27">
        <f>IF($O376&gt;=EX$1,$S376,0)</f>
        <v>0</v>
      </c>
      <c r="EY376" s="27">
        <f>IF($O376&gt;=EY$1,$S376,0)</f>
        <v>0</v>
      </c>
      <c r="EZ376" s="27">
        <f>IF($O376&gt;=EZ$1,$S376,0)</f>
        <v>0</v>
      </c>
      <c r="FA376" s="27">
        <f>IF($O376&gt;=FA$1,$S376,0)</f>
        <v>0</v>
      </c>
      <c r="FB376" s="27">
        <f>IF($O376&gt;=FB$1,$S376,0)</f>
        <v>0</v>
      </c>
      <c r="FC376" s="27">
        <f>IF($O376&gt;=FC$1,$S376,0)</f>
        <v>0</v>
      </c>
      <c r="FD376" s="27">
        <f>IF($O376&gt;=FD$1,$S376,0)</f>
        <v>0</v>
      </c>
      <c r="FE376" s="27">
        <f>IF($O376&gt;=FE$1,$S376,0)</f>
        <v>0</v>
      </c>
      <c r="FF376" s="27">
        <f>IF($O376&gt;=FF$1,$S376,0)</f>
        <v>0</v>
      </c>
      <c r="FG376" s="27">
        <f>IF($O376&gt;=FG$1,$S376,0)</f>
        <v>0</v>
      </c>
      <c r="FH376" s="27">
        <f>IF($O376&gt;=FH$1,$S376,0)</f>
        <v>0</v>
      </c>
      <c r="FI376" s="27">
        <f>IF($O376&gt;=FI$1,$S376,0)</f>
        <v>0</v>
      </c>
      <c r="FJ376" s="27">
        <f>IF($O376&gt;=FJ$1,$S376,0)</f>
        <v>0</v>
      </c>
      <c r="FK376" s="27">
        <f>IF($O376&gt;=FK$1,$S376,0)</f>
        <v>0</v>
      </c>
      <c r="FL376" s="27">
        <f>IF($O376&gt;=FL$1,$S376,0)</f>
        <v>0</v>
      </c>
      <c r="FM376" s="27">
        <f>IF($O376&gt;=FM$1,$S376,0)</f>
        <v>0</v>
      </c>
      <c r="FN376" s="27">
        <f>IF($O376&gt;=FN$1,$S376,0)</f>
        <v>0</v>
      </c>
      <c r="FO376" s="27">
        <f>IF($O376&gt;=FO$1,$S376,0)</f>
        <v>0</v>
      </c>
      <c r="FP376" s="27">
        <f>IF($O376&gt;=FP$1,$S376,0)</f>
        <v>0</v>
      </c>
      <c r="FQ376" s="27">
        <f>IF($O376&gt;=FQ$1,$S376,0)</f>
        <v>0</v>
      </c>
      <c r="FR376" s="27">
        <f>IF($O376&gt;=FR$1,$S376,0)</f>
        <v>0</v>
      </c>
      <c r="FS376" s="27">
        <f>IF($O376&gt;=FS$1,$S376,0)</f>
        <v>0</v>
      </c>
      <c r="FT376" s="27">
        <f>IF($O376&gt;=FT$1,$S376,0)</f>
        <v>0</v>
      </c>
      <c r="FU376" s="27">
        <f>IF($O376&gt;=FU$1,$S376,0)</f>
        <v>0</v>
      </c>
      <c r="FV376" s="27">
        <f>IF($O376&gt;=FV$1,$S376,0)</f>
        <v>0</v>
      </c>
      <c r="FW376" s="27">
        <f>IF($O376&gt;=FW$1,$S376,0)</f>
        <v>0</v>
      </c>
      <c r="FX376" s="27">
        <f>IF($O376&gt;=FX$1,$S376,0)</f>
        <v>0</v>
      </c>
      <c r="FY376" s="27">
        <f>IF($O376&gt;=FY$1,$S376,0)</f>
        <v>0</v>
      </c>
      <c r="FZ376" s="27">
        <f>IF($O376&gt;=FZ$1,$S376,0)</f>
        <v>0</v>
      </c>
      <c r="GA376" s="27">
        <f>IF($O376&gt;=GA$1,$S376,0)</f>
        <v>0</v>
      </c>
      <c r="GB376" s="27">
        <f>IF($O376&gt;=GB$1,$S376,0)</f>
        <v>0</v>
      </c>
      <c r="GC376" s="27">
        <f>IF($O376&gt;=GC$1,$S376,0)</f>
        <v>0</v>
      </c>
      <c r="GD376" s="27">
        <f>IF($O376&gt;=GD$1,$S376,0)</f>
        <v>0</v>
      </c>
      <c r="GE376" s="27">
        <f>IF($O376&gt;=GE$1,$S376,0)</f>
        <v>0</v>
      </c>
      <c r="GF376" s="27">
        <f>IF($O376&gt;=GF$1,$S376,0)</f>
        <v>0</v>
      </c>
      <c r="GG376" s="27">
        <f>IF($O376&gt;=GG$1,$S376,0)</f>
        <v>0</v>
      </c>
      <c r="GH376" s="27">
        <f>IF($O376&gt;=GH$1,$S376,0)</f>
        <v>0</v>
      </c>
      <c r="GI376" s="27">
        <f>IF($O376&gt;=GI$1,$S376,0)</f>
        <v>0</v>
      </c>
      <c r="GJ376" s="27">
        <f>IF($O376&gt;=GJ$1,$S376,0)</f>
        <v>0</v>
      </c>
      <c r="GK376" s="27">
        <f>IF($O376&gt;=GK$1,$S376,0)</f>
        <v>0</v>
      </c>
      <c r="GL376" s="27">
        <f>IF($O376&gt;=GL$1,$S376,0)</f>
        <v>0</v>
      </c>
      <c r="GM376" s="27">
        <f>IF($O376&gt;=GM$1,$S376,0)</f>
        <v>0</v>
      </c>
      <c r="GN376" s="27">
        <f>IF($O376&gt;=GN$1,$S376,0)</f>
        <v>0</v>
      </c>
      <c r="GO376" s="27">
        <f>IF($O376&gt;=GO$1,$S376,0)</f>
        <v>0</v>
      </c>
      <c r="GP376" s="27">
        <f>IF($O376&gt;=GP$1,$S376,0)</f>
        <v>0</v>
      </c>
      <c r="GQ376" s="27">
        <f>IF($O376&gt;=GQ$1,$S376,0)</f>
        <v>0</v>
      </c>
      <c r="GR376" s="27">
        <f>IF($O376&gt;=GR$1,$S376,0)</f>
        <v>0</v>
      </c>
      <c r="GS376" s="27">
        <f>IF($O376&gt;=GS$1,$S376,0)</f>
        <v>0</v>
      </c>
      <c r="GT376" s="27">
        <f>IF($O376&gt;=GT$1,$S376,0)</f>
        <v>0</v>
      </c>
      <c r="GU376" s="27">
        <f>IF($O376&gt;=GU$1,$S376,0)</f>
        <v>0</v>
      </c>
      <c r="GV376" s="27">
        <f>IF($O376&gt;=GV$1,$S376,0)</f>
        <v>0</v>
      </c>
      <c r="GW376" s="27">
        <f>IF($O376&gt;=GW$1,$S376,0)</f>
        <v>0</v>
      </c>
      <c r="GX376" s="27">
        <f>IF($O376&gt;=GX$1,$S376,0)</f>
        <v>0</v>
      </c>
      <c r="GY376" s="27">
        <f>IF($O376&gt;=GY$1,$S376,0)</f>
        <v>0</v>
      </c>
      <c r="GZ376" s="27">
        <f>IF($O376&gt;=GZ$1,$S376,0)</f>
        <v>0</v>
      </c>
      <c r="HA376" s="27">
        <f>IF($O376&gt;=HA$1,$S376,0)</f>
        <v>0</v>
      </c>
      <c r="HB376" s="27">
        <f>IF($O376&gt;=HB$1,$S376,0)</f>
        <v>0</v>
      </c>
      <c r="HC376" s="27">
        <f>IF($O376&gt;=HC$1,$S376,0)</f>
        <v>0</v>
      </c>
    </row>
    <row r="377" spans="1:211">
      <c r="A377" s="3">
        <v>45322</v>
      </c>
      <c r="B377" s="3" t="s">
        <v>300</v>
      </c>
      <c r="C377" s="3" t="s">
        <v>140</v>
      </c>
      <c r="D377" s="3">
        <v>54</v>
      </c>
      <c r="E377" s="4">
        <v>33623</v>
      </c>
      <c r="F377" s="5">
        <v>26.432876712328767</v>
      </c>
      <c r="G377" s="3" t="s">
        <v>99</v>
      </c>
      <c r="H377" s="4">
        <v>23716</v>
      </c>
      <c r="I377" s="9" t="s">
        <v>827</v>
      </c>
      <c r="J377" s="5">
        <v>7961.42</v>
      </c>
      <c r="K377" s="31">
        <v>336</v>
      </c>
      <c r="L377" s="32">
        <v>26</v>
      </c>
      <c r="M377" s="33">
        <f>VLOOKUP(L377,FIND,3,TRUE)</f>
        <v>1.5</v>
      </c>
      <c r="N377" s="32">
        <f>IF(L377&gt;30,180,VLOOKUP(L377,TEMPO,2,FALSE))</f>
        <v>156</v>
      </c>
      <c r="O377" s="32">
        <f>IF(R377&gt;0,4,N377)</f>
        <v>156</v>
      </c>
      <c r="P377" s="96">
        <f>J377*M377*L377</f>
        <v>310495.38</v>
      </c>
      <c r="Q377" s="96">
        <f>10934.45*2</f>
        <v>21868.9</v>
      </c>
      <c r="R377" s="96">
        <f>IF(P377&lt;=Q377,P377/4,0)</f>
        <v>0</v>
      </c>
      <c r="S377" s="5">
        <f>IF(P377&gt;=Q377,P377/N377,0)</f>
        <v>1990.355</v>
      </c>
      <c r="T377" s="3"/>
      <c r="U377" s="3">
        <f>IF(T377="",1,0)</f>
        <v>1</v>
      </c>
      <c r="V377" s="3">
        <v>156</v>
      </c>
      <c r="W377" s="5">
        <v>0</v>
      </c>
      <c r="X377" s="5">
        <v>245.73</v>
      </c>
      <c r="Y377" s="5">
        <f>X377*W377</f>
        <v>0</v>
      </c>
      <c r="Z377" s="5">
        <v>400</v>
      </c>
      <c r="AA377" s="5">
        <f>S377+Y377+Z377</f>
        <v>2390.355</v>
      </c>
      <c r="AB377" s="39">
        <f>(J377/12+J377/12*1.3333333333+450/12+J377/30*6/12+J377)*1.3+Y377+Z377+153.9</f>
        <v>13137.463488860138</v>
      </c>
      <c r="AC377" s="39" t="s">
        <v>140</v>
      </c>
      <c r="AD377" s="39">
        <f>J377*1.3+400+153.9</f>
        <v>10903.745999999999</v>
      </c>
      <c r="AE377" s="39">
        <f>SUMIFS('CUSTO MENSAL FUNC NOVO'!H:H,'CUSTO MENSAL FUNC NOVO'!A:A,'VALORES MENSAIS'!AC377)</f>
        <v>7402.7770999999993</v>
      </c>
      <c r="AF377" s="27">
        <f>IF($R377&gt;0,$R377,$S377)+$Y377+$Z377</f>
        <v>2390.355</v>
      </c>
      <c r="AG377" s="27">
        <f>IF($R377&gt;0,$R377,$S377)+$Y377+$Z377</f>
        <v>2390.355</v>
      </c>
      <c r="AH377" s="27">
        <f>IF($R377&gt;0,$R377,$S377)+$Y377+$Z377</f>
        <v>2390.355</v>
      </c>
      <c r="AI377" s="27">
        <f>IF($R377&gt;0,$R377,$S377)+$Y377+$Z377</f>
        <v>2390.355</v>
      </c>
      <c r="AJ377" s="27">
        <f>IF($O377&gt;=AJ$1,$S377+$Y377+$Z377,$Y377+$Z377)</f>
        <v>2390.355</v>
      </c>
      <c r="AK377" s="27">
        <f>IF($O377&gt;=AK$1,$S377+$Y377+$Z377,$Y377+$Z377)</f>
        <v>2390.355</v>
      </c>
      <c r="AL377" s="27">
        <f>IF($O377&gt;=AL$1,$S377+$Y377+$Z377,$Y377+$Z377)</f>
        <v>2390.355</v>
      </c>
      <c r="AM377" s="27">
        <f>IF($O377&gt;=AM$1,$S377+$Y377+$Z377,$Y377+$Z377)</f>
        <v>2390.355</v>
      </c>
      <c r="AN377" s="27">
        <f>IF($O377&gt;=AN$1,$S377+$Y377+$Z377,$Y377+$Z377)</f>
        <v>2390.355</v>
      </c>
      <c r="AO377" s="27">
        <f>IF($O377&gt;=AO$1,$S377+$Y377+$Z377,$Y377+$Z377)</f>
        <v>2390.355</v>
      </c>
      <c r="AP377" s="27">
        <f>IF($O377&gt;=AP$1,$S377+$Y377+$Z377,$Y377+$Z377)</f>
        <v>2390.355</v>
      </c>
      <c r="AQ377" s="27">
        <f>IF($O377&gt;=AQ$1,$S377+$Y377+$Z377,$Y377+$Z377)</f>
        <v>2390.355</v>
      </c>
      <c r="AR377" s="27">
        <f>IF($O377&gt;=AR$1,$S377+$Y377+$Z377,$Y377+$Z377)</f>
        <v>2390.355</v>
      </c>
      <c r="AS377" s="27">
        <f>IF($O377&gt;=AS$1,$S377+$Y377+$Z377,$Y377+$Z377)</f>
        <v>2390.355</v>
      </c>
      <c r="AT377" s="27">
        <f>IF($O377&gt;=AT$1,$S377+$Y377+$Z377,$Y377+$Z377)</f>
        <v>2390.355</v>
      </c>
      <c r="AU377" s="27">
        <f>IF($O377&gt;=AU$1,$S377+$Y377+$Z377,$Y377+$Z377)</f>
        <v>2390.355</v>
      </c>
      <c r="AV377" s="27">
        <f>IF($O377&gt;=AV$1,$S377+$Y377+$Z377,$Y377+$Z377)</f>
        <v>2390.355</v>
      </c>
      <c r="AW377" s="27">
        <f>IF($O377&gt;=AW$1,$S377+$Y377+$Z377,$Y377+$Z377)</f>
        <v>2390.355</v>
      </c>
      <c r="AX377" s="27">
        <f>IF($O377&gt;=AX$1,$S377+$Y377+$Z377,$Y377+$Z377)</f>
        <v>2390.355</v>
      </c>
      <c r="AY377" s="27">
        <f>IF($O377&gt;=AY$1,$S377+$Y377+$Z377,$Y377+$Z377)</f>
        <v>2390.355</v>
      </c>
      <c r="AZ377" s="27">
        <f>IF($O377&gt;=AZ$1,$S377+$Y377+$Z377,$Y377+$Z377)</f>
        <v>2390.355</v>
      </c>
      <c r="BA377" s="27">
        <f>IF($O377&gt;=BA$1,$S377+$Y377+$Z377,$Y377+$Z377)</f>
        <v>2390.355</v>
      </c>
      <c r="BB377" s="27">
        <f>IF($O377&gt;=BB$1,$S377+$Y377+$Z377,$Y377+$Z377)</f>
        <v>2390.355</v>
      </c>
      <c r="BC377" s="27">
        <f>IF($O377&gt;=BC$1,$S377+$Y377+$Z377,$Y377+$Z377)</f>
        <v>2390.355</v>
      </c>
      <c r="BD377" s="27">
        <f>IF($O377&gt;=BD$1,$S377+$Y377+$Z377,$Y377+$Z377)</f>
        <v>2390.355</v>
      </c>
      <c r="BE377" s="27">
        <f>IF($O377&gt;=BE$1,$S377+$Y377+$Z377,$Y377+$Z377)</f>
        <v>2390.355</v>
      </c>
      <c r="BF377" s="27">
        <f>IF($O377&gt;=BF$1,$S377+$Y377+$Z377,$Y377+$Z377)</f>
        <v>2390.355</v>
      </c>
      <c r="BG377" s="27">
        <f>IF($O377&gt;=BG$1,$S377+$Y377+$Z377,$Y377+$Z377)</f>
        <v>2390.355</v>
      </c>
      <c r="BH377" s="27">
        <f>IF($O377&gt;=BH$1,$S377+$Y377+$Z377,$Y377+$Z377)</f>
        <v>2390.355</v>
      </c>
      <c r="BI377" s="27">
        <f>IF($O377&gt;=BI$1,$S377+$Y377+$Z377,$Y377+$Z377)</f>
        <v>2390.355</v>
      </c>
      <c r="BJ377" s="27">
        <f>IF($O377&gt;=BJ$1,$S377+$Y377+$Z377,$Y377+$Z377)</f>
        <v>2390.355</v>
      </c>
      <c r="BK377" s="27">
        <f>IF($O377&gt;=BK$1,$S377+$Y377+$Z377,$Y377+$Z377)</f>
        <v>2390.355</v>
      </c>
      <c r="BL377" s="27">
        <f>IF($O377&gt;=BL$1,$S377+$Y377+$Z377,$Y377+$Z377)</f>
        <v>2390.355</v>
      </c>
      <c r="BM377" s="27">
        <f>IF($O377&gt;=BM$1,$S377+$Y377+$Z377,$Y377+$Z377)</f>
        <v>2390.355</v>
      </c>
      <c r="BN377" s="27">
        <f>IF($O377&gt;=BN$1,$S377+$Y377+$Z377,$Y377+$Z377)</f>
        <v>2390.355</v>
      </c>
      <c r="BO377" s="27">
        <f>IF($O377&gt;=BO$1,$S377+$Y377+$Z377,$Y377+$Z377)</f>
        <v>2390.355</v>
      </c>
      <c r="BP377" s="27">
        <f>IF($O377&gt;=BP$1,$S377+$Y377+$Z377,$Y377+$Z377)</f>
        <v>2390.355</v>
      </c>
      <c r="BQ377" s="27">
        <f>IF($O377&gt;=BQ$1,$S377+$Y377+$Z377,$Y377+$Z377)</f>
        <v>2390.355</v>
      </c>
      <c r="BR377" s="27">
        <f>IF($O377&gt;=BR$1,$S377+$Y377+$Z377,$Y377+$Z377)</f>
        <v>2390.355</v>
      </c>
      <c r="BS377" s="27">
        <f>IF($O377&gt;=BS$1,$S377+$Y377+$Z377,$Y377+$Z377)</f>
        <v>2390.355</v>
      </c>
      <c r="BT377" s="27">
        <f>IF($O377&gt;=BT$1,$S377+$Y377+$Z377,$Y377+$Z377)</f>
        <v>2390.355</v>
      </c>
      <c r="BU377" s="27">
        <f>IF($O377&gt;=BU$1,$S377+$Y377+$Z377,$Y377+$Z377)</f>
        <v>2390.355</v>
      </c>
      <c r="BV377" s="27">
        <f>IF($O377&gt;=BV$1,$S377+$Y377+$Z377,$Y377+$Z377)</f>
        <v>2390.355</v>
      </c>
      <c r="BW377" s="27">
        <f>IF($O377&gt;=BW$1,$S377+$Y377+$Z377,$Y377+$Z377)</f>
        <v>2390.355</v>
      </c>
      <c r="BX377" s="27">
        <f>IF($O377&gt;=BX$1,$S377+$Y377+$Z377,$Y377+$Z377)</f>
        <v>2390.355</v>
      </c>
      <c r="BY377" s="27">
        <f>IF($O377&gt;=BY$1,$S377+$Y377+$Z377,$Y377+$Z377)</f>
        <v>2390.355</v>
      </c>
      <c r="BZ377" s="27">
        <f>IF($O377&gt;=BZ$1,$S377+$Y377+$Z377,$Y377+$Z377)</f>
        <v>2390.355</v>
      </c>
      <c r="CA377" s="27">
        <f>IF($O377&gt;=CA$1,$S377+$Y377+$Z377,$Y377+$Z377)</f>
        <v>2390.355</v>
      </c>
      <c r="CB377" s="27">
        <f>IF($O377&gt;=CB$1,$S377+$Y377+$Z377,$Y377+$Z377)</f>
        <v>2390.355</v>
      </c>
      <c r="CC377" s="27">
        <f>IF($O377&gt;=CC$1,$S377+$Y377+$Z377,$Y377+$Z377)</f>
        <v>2390.355</v>
      </c>
      <c r="CD377" s="27">
        <f>IF($O377&gt;=CD$1,$S377+$Y377+$Z377,$Y377+$Z377)</f>
        <v>2390.355</v>
      </c>
      <c r="CE377" s="27">
        <f>IF($O377&gt;=CE$1,$S377+$Y377+$Z377,$Y377+$Z377)</f>
        <v>2390.355</v>
      </c>
      <c r="CF377" s="27">
        <f>IF($O377&gt;=CF$1,$S377+$Y377+$Z377,$Y377+$Z377)</f>
        <v>2390.355</v>
      </c>
      <c r="CG377" s="27">
        <f>IF($O377&gt;=CG$1,$S377+$Y377+$Z377,$Y377+$Z377)</f>
        <v>2390.355</v>
      </c>
      <c r="CH377" s="27">
        <f>IF($O377&gt;=CH$1,$S377+$Y377+$Z377,$Y377+$Z377)</f>
        <v>2390.355</v>
      </c>
      <c r="CI377" s="27">
        <f>IF($O377&gt;=CI$1,$S377+$Y377+$Z377,$Y377+$Z377)</f>
        <v>2390.355</v>
      </c>
      <c r="CJ377" s="27">
        <f>IF($O377&gt;=CJ$1,$S377+$Y377+$Z377,$Y377+$Z377)</f>
        <v>2390.355</v>
      </c>
      <c r="CK377" s="27">
        <f>IF($O377&gt;=CK$1,$S377+$Y377+$Z377,$Y377+$Z377)</f>
        <v>2390.355</v>
      </c>
      <c r="CL377" s="27">
        <f>IF($O377&gt;=CL$1,$S377+$Y377+$Z377,$Y377+$Z377)</f>
        <v>2390.355</v>
      </c>
      <c r="CM377" s="27">
        <f>IF($O377&gt;=CM$1,$S377+$Y377+$Z377,$Y377+$Z377)</f>
        <v>2390.355</v>
      </c>
      <c r="CN377" s="27">
        <f>IF($O377&gt;=CN$1,$S377+$Y377,$Y377)</f>
        <v>1990.355</v>
      </c>
      <c r="CO377" s="27">
        <f>IF($O377&gt;=CO$1,$S377+$Y377,$Y377)</f>
        <v>1990.355</v>
      </c>
      <c r="CP377" s="27">
        <f>IF($O377&gt;=CP$1,$S377+$Y377,$Y377)</f>
        <v>1990.355</v>
      </c>
      <c r="CQ377" s="27">
        <f>IF($O377&gt;=CQ$1,$S377+$Y377,$Y377)</f>
        <v>1990.355</v>
      </c>
      <c r="CR377" s="27">
        <f>IF($O377&gt;=CR$1,$S377+$Y377,$Y377)</f>
        <v>1990.355</v>
      </c>
      <c r="CS377" s="27">
        <f>IF($O377&gt;=CS$1,$S377+$Y377,$Y377)</f>
        <v>1990.355</v>
      </c>
      <c r="CT377" s="27">
        <f>IF($O377&gt;=CT$1,$S377+$Y377,$Y377)</f>
        <v>1990.355</v>
      </c>
      <c r="CU377" s="27">
        <f>IF($O377&gt;=CU$1,$S377+$Y377,$Y377)</f>
        <v>1990.355</v>
      </c>
      <c r="CV377" s="27">
        <f>IF($O377&gt;=CV$1,$S377+$Y377,$Y377)</f>
        <v>1990.355</v>
      </c>
      <c r="CW377" s="27">
        <f>IF($O377&gt;=CW$1,$S377+$Y377,$Y377)</f>
        <v>1990.355</v>
      </c>
      <c r="CX377" s="27">
        <f>IF($O377&gt;=CX$1,$S377+$Y377,$Y377)</f>
        <v>1990.355</v>
      </c>
      <c r="CY377" s="27">
        <f>IF($O377&gt;=CY$1,$S377+$Y377,$Y377)</f>
        <v>1990.355</v>
      </c>
      <c r="CZ377" s="27">
        <f>IF($O377&gt;=CZ$1,$S377+$Y377,$Y377)</f>
        <v>1990.355</v>
      </c>
      <c r="DA377" s="27">
        <f>IF($O377&gt;=DA$1,$S377+$Y377,$Y377)</f>
        <v>1990.355</v>
      </c>
      <c r="DB377" s="27">
        <f>IF($O377&gt;=DB$1,$S377+$Y377,$Y377)</f>
        <v>1990.355</v>
      </c>
      <c r="DC377" s="27">
        <f>IF($O377&gt;=DC$1,$S377+$Y377,$Y377)</f>
        <v>1990.355</v>
      </c>
      <c r="DD377" s="27">
        <f>IF($O377&gt;=DD$1,$S377+$Y377,$Y377)</f>
        <v>1990.355</v>
      </c>
      <c r="DE377" s="27">
        <f>IF($O377&gt;=DE$1,$S377+$Y377,$Y377)</f>
        <v>1990.355</v>
      </c>
      <c r="DF377" s="27">
        <f>IF($O377&gt;=DF$1,$S377+$Y377,$Y377)</f>
        <v>1990.355</v>
      </c>
      <c r="DG377" s="27">
        <f>IF($O377&gt;=DG$1,$S377+$Y377,$Y377)</f>
        <v>1990.355</v>
      </c>
      <c r="DH377" s="27">
        <f>IF($O377&gt;=DH$1,$S377+$Y377,$Y377)</f>
        <v>1990.355</v>
      </c>
      <c r="DI377" s="27">
        <f>IF($O377&gt;=DI$1,$S377+$Y377,$Y377)</f>
        <v>1990.355</v>
      </c>
      <c r="DJ377" s="27">
        <f>IF($O377&gt;=DJ$1,$S377+$Y377,$Y377)</f>
        <v>1990.355</v>
      </c>
      <c r="DK377" s="27">
        <f>IF($O377&gt;=DK$1,$S377+$Y377,$Y377)</f>
        <v>1990.355</v>
      </c>
      <c r="DL377" s="27">
        <f>IF($O377&gt;=DL$1,$S377+$Y377,$Y377)</f>
        <v>1990.355</v>
      </c>
      <c r="DM377" s="27">
        <f>IF($O377&gt;=DM$1,$S377+$Y377,$Y377)</f>
        <v>1990.355</v>
      </c>
      <c r="DN377" s="27">
        <f>IF($O377&gt;=DN$1,$S377+$Y377,$Y377)</f>
        <v>1990.355</v>
      </c>
      <c r="DO377" s="27">
        <f>IF($O377&gt;=DO$1,$S377+$Y377,$Y377)</f>
        <v>1990.355</v>
      </c>
      <c r="DP377" s="27">
        <f>IF($O377&gt;=DP$1,$S377+$Y377,$Y377)</f>
        <v>1990.355</v>
      </c>
      <c r="DQ377" s="27">
        <f>IF($O377&gt;=DQ$1,$S377+$Y377,$Y377)</f>
        <v>1990.355</v>
      </c>
      <c r="DR377" s="27">
        <f>IF($O377&gt;=DR$1,$S377+$Y377,$Y377)</f>
        <v>1990.355</v>
      </c>
      <c r="DS377" s="27">
        <f>IF($O377&gt;=DS$1,$S377+$Y377,$Y377)</f>
        <v>1990.355</v>
      </c>
      <c r="DT377" s="27">
        <f>IF($O377&gt;=DT$1,$S377+$Y377,$Y377)</f>
        <v>1990.355</v>
      </c>
      <c r="DU377" s="27">
        <f>IF($O377&gt;=DU$1,$S377+$Y377,$Y377)</f>
        <v>1990.355</v>
      </c>
      <c r="DV377" s="27">
        <f>IF($O377&gt;=DV$1,$S377+$Y377,$Y377)</f>
        <v>1990.355</v>
      </c>
      <c r="DW377" s="27">
        <f>IF($O377&gt;=DW$1,$S377+$Y377,$Y377)</f>
        <v>1990.355</v>
      </c>
      <c r="DX377" s="27">
        <f>IF($O377&gt;=DX$1,$S377+$Y377,$Y377)</f>
        <v>1990.355</v>
      </c>
      <c r="DY377" s="27">
        <f>IF($O377&gt;=DY$1,$S377+$Y377,$Y377)</f>
        <v>1990.355</v>
      </c>
      <c r="DZ377" s="27">
        <f>IF($O377&gt;=DZ$1,$S377+$Y377,$Y377)</f>
        <v>1990.355</v>
      </c>
      <c r="EA377" s="27">
        <f>IF($O377&gt;=EA$1,$S377+$Y377,$Y377)</f>
        <v>1990.355</v>
      </c>
      <c r="EB377" s="27">
        <f>IF($O377&gt;=EB$1,$S377+$Y377,$Y377)</f>
        <v>1990.355</v>
      </c>
      <c r="EC377" s="27">
        <f>IF($O377&gt;=EC$1,$S377+$Y377,$Y377)</f>
        <v>1990.355</v>
      </c>
      <c r="ED377" s="27">
        <f>IF($O377&gt;=ED$1,$S377+$Y377,$Y377)</f>
        <v>1990.355</v>
      </c>
      <c r="EE377" s="27">
        <f>IF($O377&gt;=EE$1,$S377+$Y377,$Y377)</f>
        <v>1990.355</v>
      </c>
      <c r="EF377" s="27">
        <f>IF($O377&gt;=EF$1,$S377+$Y377,$Y377)</f>
        <v>1990.355</v>
      </c>
      <c r="EG377" s="27">
        <f>IF($O377&gt;=EG$1,$S377+$Y377,$Y377)</f>
        <v>1990.355</v>
      </c>
      <c r="EH377" s="27">
        <f>IF($O377&gt;=EH$1,$S377+$Y377,$Y377)</f>
        <v>1990.355</v>
      </c>
      <c r="EI377" s="27">
        <f>IF($O377&gt;=EI$1,$S377+$Y377,$Y377)</f>
        <v>1990.355</v>
      </c>
      <c r="EJ377" s="27">
        <f>IF($O377&gt;=EJ$1,$S377+$Y377,$Y377)</f>
        <v>1990.355</v>
      </c>
      <c r="EK377" s="27">
        <f>IF($O377&gt;=EK$1,$S377+$Y377,$Y377)</f>
        <v>1990.355</v>
      </c>
      <c r="EL377" s="27">
        <f>IF($O377&gt;=EL$1,$S377+$Y377,$Y377)</f>
        <v>1990.355</v>
      </c>
      <c r="EM377" s="27">
        <f>IF($O377&gt;=EM$1,$S377+$Y377,$Y377)</f>
        <v>1990.355</v>
      </c>
      <c r="EN377" s="27">
        <f>IF($O377&gt;=EN$1,$S377+$Y377,$Y377)</f>
        <v>1990.355</v>
      </c>
      <c r="EO377" s="27">
        <f>IF($O377&gt;=EO$1,$S377+$Y377,$Y377)</f>
        <v>1990.355</v>
      </c>
      <c r="EP377" s="27">
        <f>IF($O377&gt;=EP$1,$S377+$Y377,$Y377)</f>
        <v>1990.355</v>
      </c>
      <c r="EQ377" s="27">
        <f>IF($O377&gt;=EQ$1,$S377+$Y377,$Y377)</f>
        <v>1990.355</v>
      </c>
      <c r="ER377" s="27">
        <f>IF($O377&gt;=ER$1,$S377+$Y377,$Y377)</f>
        <v>1990.355</v>
      </c>
      <c r="ES377" s="27">
        <f>IF($O377&gt;=ES$1,$S377+$Y377,$Y377)</f>
        <v>1990.355</v>
      </c>
      <c r="ET377" s="27">
        <f>IF($O377&gt;=ET$1,$S377+$Y377,$Y377)</f>
        <v>1990.355</v>
      </c>
      <c r="EU377" s="27">
        <f>IF($O377&gt;=EU$1,$S377+$Y377,$Y377)</f>
        <v>1990.355</v>
      </c>
      <c r="EV377" s="27">
        <f>IF($O377&gt;=EV$1,$S377,0)</f>
        <v>1990.355</v>
      </c>
      <c r="EW377" s="27">
        <f>IF($O377&gt;=EW$1,$S377,0)</f>
        <v>1990.355</v>
      </c>
      <c r="EX377" s="27">
        <f>IF($O377&gt;=EX$1,$S377,0)</f>
        <v>1990.355</v>
      </c>
      <c r="EY377" s="27">
        <f>IF($O377&gt;=EY$1,$S377,0)</f>
        <v>1990.355</v>
      </c>
      <c r="EZ377" s="27">
        <f>IF($O377&gt;=EZ$1,$S377,0)</f>
        <v>1990.355</v>
      </c>
      <c r="FA377" s="27">
        <f>IF($O377&gt;=FA$1,$S377,0)</f>
        <v>1990.355</v>
      </c>
      <c r="FB377" s="27">
        <f>IF($O377&gt;=FB$1,$S377,0)</f>
        <v>1990.355</v>
      </c>
      <c r="FC377" s="27">
        <f>IF($O377&gt;=FC$1,$S377,0)</f>
        <v>1990.355</v>
      </c>
      <c r="FD377" s="27">
        <f>IF($O377&gt;=FD$1,$S377,0)</f>
        <v>1990.355</v>
      </c>
      <c r="FE377" s="27">
        <f>IF($O377&gt;=FE$1,$S377,0)</f>
        <v>1990.355</v>
      </c>
      <c r="FF377" s="27">
        <f>IF($O377&gt;=FF$1,$S377,0)</f>
        <v>1990.355</v>
      </c>
      <c r="FG377" s="27">
        <f>IF($O377&gt;=FG$1,$S377,0)</f>
        <v>1990.355</v>
      </c>
      <c r="FH377" s="27">
        <f>IF($O377&gt;=FH$1,$S377,0)</f>
        <v>1990.355</v>
      </c>
      <c r="FI377" s="27">
        <f>IF($O377&gt;=FI$1,$S377,0)</f>
        <v>1990.355</v>
      </c>
      <c r="FJ377" s="27">
        <f>IF($O377&gt;=FJ$1,$S377,0)</f>
        <v>1990.355</v>
      </c>
      <c r="FK377" s="27">
        <f>IF($O377&gt;=FK$1,$S377,0)</f>
        <v>1990.355</v>
      </c>
      <c r="FL377" s="27">
        <f>IF($O377&gt;=FL$1,$S377,0)</f>
        <v>1990.355</v>
      </c>
      <c r="FM377" s="27">
        <f>IF($O377&gt;=FM$1,$S377,0)</f>
        <v>1990.355</v>
      </c>
      <c r="FN377" s="27">
        <f>IF($O377&gt;=FN$1,$S377,0)</f>
        <v>1990.355</v>
      </c>
      <c r="FO377" s="27">
        <f>IF($O377&gt;=FO$1,$S377,0)</f>
        <v>1990.355</v>
      </c>
      <c r="FP377" s="27">
        <f>IF($O377&gt;=FP$1,$S377,0)</f>
        <v>1990.355</v>
      </c>
      <c r="FQ377" s="27">
        <f>IF($O377&gt;=FQ$1,$S377,0)</f>
        <v>1990.355</v>
      </c>
      <c r="FR377" s="27">
        <f>IF($O377&gt;=FR$1,$S377,0)</f>
        <v>1990.355</v>
      </c>
      <c r="FS377" s="27">
        <f>IF($O377&gt;=FS$1,$S377,0)</f>
        <v>1990.355</v>
      </c>
      <c r="FT377" s="27">
        <f>IF($O377&gt;=FT$1,$S377,0)</f>
        <v>1990.355</v>
      </c>
      <c r="FU377" s="27">
        <f>IF($O377&gt;=FU$1,$S377,0)</f>
        <v>1990.355</v>
      </c>
      <c r="FV377" s="27">
        <f>IF($O377&gt;=FV$1,$S377,0)</f>
        <v>1990.355</v>
      </c>
      <c r="FW377" s="27">
        <f>IF($O377&gt;=FW$1,$S377,0)</f>
        <v>1990.355</v>
      </c>
      <c r="FX377" s="27">
        <f>IF($O377&gt;=FX$1,$S377,0)</f>
        <v>1990.355</v>
      </c>
      <c r="FY377" s="27">
        <f>IF($O377&gt;=FY$1,$S377,0)</f>
        <v>1990.355</v>
      </c>
      <c r="FZ377" s="27">
        <f>IF($O377&gt;=FZ$1,$S377,0)</f>
        <v>1990.355</v>
      </c>
      <c r="GA377" s="27">
        <f>IF($O377&gt;=GA$1,$S377,0)</f>
        <v>1990.355</v>
      </c>
      <c r="GB377" s="27">
        <f>IF($O377&gt;=GB$1,$S377,0)</f>
        <v>1990.355</v>
      </c>
      <c r="GC377" s="27">
        <f>IF($O377&gt;=GC$1,$S377,0)</f>
        <v>1990.355</v>
      </c>
      <c r="GD377" s="27">
        <f>IF($O377&gt;=GD$1,$S377,0)</f>
        <v>1990.355</v>
      </c>
      <c r="GE377" s="27">
        <f>IF($O377&gt;=GE$1,$S377,0)</f>
        <v>1990.355</v>
      </c>
      <c r="GF377" s="27">
        <f>IF($O377&gt;=GF$1,$S377,0)</f>
        <v>0</v>
      </c>
      <c r="GG377" s="27">
        <f>IF($O377&gt;=GG$1,$S377,0)</f>
        <v>0</v>
      </c>
      <c r="GH377" s="27">
        <f>IF($O377&gt;=GH$1,$S377,0)</f>
        <v>0</v>
      </c>
      <c r="GI377" s="27">
        <f>IF($O377&gt;=GI$1,$S377,0)</f>
        <v>0</v>
      </c>
      <c r="GJ377" s="27">
        <f>IF($O377&gt;=GJ$1,$S377,0)</f>
        <v>0</v>
      </c>
      <c r="GK377" s="27">
        <f>IF($O377&gt;=GK$1,$S377,0)</f>
        <v>0</v>
      </c>
      <c r="GL377" s="27">
        <f>IF($O377&gt;=GL$1,$S377,0)</f>
        <v>0</v>
      </c>
      <c r="GM377" s="27">
        <f>IF($O377&gt;=GM$1,$S377,0)</f>
        <v>0</v>
      </c>
      <c r="GN377" s="27">
        <f>IF($O377&gt;=GN$1,$S377,0)</f>
        <v>0</v>
      </c>
      <c r="GO377" s="27">
        <f>IF($O377&gt;=GO$1,$S377,0)</f>
        <v>0</v>
      </c>
      <c r="GP377" s="27">
        <f>IF($O377&gt;=GP$1,$S377,0)</f>
        <v>0</v>
      </c>
      <c r="GQ377" s="27">
        <f>IF($O377&gt;=GQ$1,$S377,0)</f>
        <v>0</v>
      </c>
      <c r="GR377" s="27">
        <f>IF($O377&gt;=GR$1,$S377,0)</f>
        <v>0</v>
      </c>
      <c r="GS377" s="27">
        <f>IF($O377&gt;=GS$1,$S377,0)</f>
        <v>0</v>
      </c>
      <c r="GT377" s="27">
        <f>IF($O377&gt;=GT$1,$S377,0)</f>
        <v>0</v>
      </c>
      <c r="GU377" s="27">
        <f>IF($O377&gt;=GU$1,$S377,0)</f>
        <v>0</v>
      </c>
      <c r="GV377" s="27">
        <f>IF($O377&gt;=GV$1,$S377,0)</f>
        <v>0</v>
      </c>
      <c r="GW377" s="27">
        <f>IF($O377&gt;=GW$1,$S377,0)</f>
        <v>0</v>
      </c>
      <c r="GX377" s="27">
        <f>IF($O377&gt;=GX$1,$S377,0)</f>
        <v>0</v>
      </c>
      <c r="GY377" s="27">
        <f>IF($O377&gt;=GY$1,$S377,0)</f>
        <v>0</v>
      </c>
      <c r="GZ377" s="27">
        <f>IF($O377&gt;=GZ$1,$S377,0)</f>
        <v>0</v>
      </c>
      <c r="HA377" s="27">
        <f>IF($O377&gt;=HA$1,$S377,0)</f>
        <v>0</v>
      </c>
      <c r="HB377" s="27">
        <f>IF($O377&gt;=HB$1,$S377,0)</f>
        <v>0</v>
      </c>
      <c r="HC377" s="27">
        <f>IF($O377&gt;=HC$1,$S377,0)</f>
        <v>0</v>
      </c>
    </row>
    <row r="378" spans="1:211">
      <c r="A378" s="3">
        <v>34282</v>
      </c>
      <c r="B378" s="3" t="s">
        <v>336</v>
      </c>
      <c r="C378" s="3" t="s">
        <v>140</v>
      </c>
      <c r="D378" s="3">
        <v>52</v>
      </c>
      <c r="E378" s="4">
        <v>32562</v>
      </c>
      <c r="F378" s="5">
        <v>29.339726027397262</v>
      </c>
      <c r="G378" s="3" t="s">
        <v>99</v>
      </c>
      <c r="H378" s="4">
        <v>24263</v>
      </c>
      <c r="I378" s="9" t="s">
        <v>827</v>
      </c>
      <c r="J378" s="5">
        <v>7961.42</v>
      </c>
      <c r="K378" s="31">
        <v>336</v>
      </c>
      <c r="L378" s="32">
        <v>29</v>
      </c>
      <c r="M378" s="33">
        <f>VLOOKUP(L378,FIND,3,TRUE)</f>
        <v>1.5</v>
      </c>
      <c r="N378" s="32">
        <f>IF(L378&gt;30,180,VLOOKUP(L378,TEMPO,2,FALSE))</f>
        <v>174</v>
      </c>
      <c r="O378" s="32">
        <f>IF(R378&gt;0,4,N378)</f>
        <v>174</v>
      </c>
      <c r="P378" s="96">
        <f>J378*M378*L378</f>
        <v>346321.77</v>
      </c>
      <c r="Q378" s="96">
        <f>10934.45*2</f>
        <v>21868.9</v>
      </c>
      <c r="R378" s="96">
        <f>IF(P378&lt;=Q378,P378/4,0)</f>
        <v>0</v>
      </c>
      <c r="S378" s="5">
        <f>IF(P378&gt;=Q378,P378/N378,0)</f>
        <v>1990.355</v>
      </c>
      <c r="T378" s="3"/>
      <c r="U378" s="3">
        <f>IF(T378="",1,0)</f>
        <v>1</v>
      </c>
      <c r="V378" s="3">
        <v>156</v>
      </c>
      <c r="W378" s="5">
        <v>0</v>
      </c>
      <c r="X378" s="5">
        <v>203.3</v>
      </c>
      <c r="Y378" s="5">
        <f>X378*W378</f>
        <v>0</v>
      </c>
      <c r="Z378" s="5">
        <v>400</v>
      </c>
      <c r="AA378" s="5">
        <f>S378+Y378+Z378</f>
        <v>2390.355</v>
      </c>
      <c r="AB378" s="39">
        <f>(J378/12+J378/12*1.3333333333+450/12+J378/30*6/12+J378)*1.3+Y378+Z378+153.9</f>
        <v>13137.463488860138</v>
      </c>
      <c r="AC378" s="39" t="s">
        <v>140</v>
      </c>
      <c r="AD378" s="39">
        <f>J378*1.3+400+153.9</f>
        <v>10903.745999999999</v>
      </c>
      <c r="AE378" s="39">
        <f>SUMIFS('CUSTO MENSAL FUNC NOVO'!H:H,'CUSTO MENSAL FUNC NOVO'!A:A,'VALORES MENSAIS'!AC378)</f>
        <v>7402.7770999999993</v>
      </c>
      <c r="AF378" s="27">
        <f>IF($R378&gt;0,$R378,$S378)+$Y378+$Z378</f>
        <v>2390.355</v>
      </c>
      <c r="AG378" s="27">
        <f>IF($R378&gt;0,$R378,$S378)+$Y378+$Z378</f>
        <v>2390.355</v>
      </c>
      <c r="AH378" s="27">
        <f>IF($R378&gt;0,$R378,$S378)+$Y378+$Z378</f>
        <v>2390.355</v>
      </c>
      <c r="AI378" s="27">
        <f>IF($R378&gt;0,$R378,$S378)+$Y378+$Z378</f>
        <v>2390.355</v>
      </c>
      <c r="AJ378" s="27">
        <f>IF($O378&gt;=AJ$1,$S378+$Y378+$Z378,$Y378+$Z378)</f>
        <v>2390.355</v>
      </c>
      <c r="AK378" s="27">
        <f>IF($O378&gt;=AK$1,$S378+$Y378+$Z378,$Y378+$Z378)</f>
        <v>2390.355</v>
      </c>
      <c r="AL378" s="27">
        <f>IF($O378&gt;=AL$1,$S378+$Y378+$Z378,$Y378+$Z378)</f>
        <v>2390.355</v>
      </c>
      <c r="AM378" s="27">
        <f>IF($O378&gt;=AM$1,$S378+$Y378+$Z378,$Y378+$Z378)</f>
        <v>2390.355</v>
      </c>
      <c r="AN378" s="27">
        <f>IF($O378&gt;=AN$1,$S378+$Y378+$Z378,$Y378+$Z378)</f>
        <v>2390.355</v>
      </c>
      <c r="AO378" s="27">
        <f>IF($O378&gt;=AO$1,$S378+$Y378+$Z378,$Y378+$Z378)</f>
        <v>2390.355</v>
      </c>
      <c r="AP378" s="27">
        <f>IF($O378&gt;=AP$1,$S378+$Y378+$Z378,$Y378+$Z378)</f>
        <v>2390.355</v>
      </c>
      <c r="AQ378" s="27">
        <f>IF($O378&gt;=AQ$1,$S378+$Y378+$Z378,$Y378+$Z378)</f>
        <v>2390.355</v>
      </c>
      <c r="AR378" s="27">
        <f>IF($O378&gt;=AR$1,$S378+$Y378+$Z378,$Y378+$Z378)</f>
        <v>2390.355</v>
      </c>
      <c r="AS378" s="27">
        <f>IF($O378&gt;=AS$1,$S378+$Y378+$Z378,$Y378+$Z378)</f>
        <v>2390.355</v>
      </c>
      <c r="AT378" s="27">
        <f>IF($O378&gt;=AT$1,$S378+$Y378+$Z378,$Y378+$Z378)</f>
        <v>2390.355</v>
      </c>
      <c r="AU378" s="27">
        <f>IF($O378&gt;=AU$1,$S378+$Y378+$Z378,$Y378+$Z378)</f>
        <v>2390.355</v>
      </c>
      <c r="AV378" s="27">
        <f>IF($O378&gt;=AV$1,$S378+$Y378+$Z378,$Y378+$Z378)</f>
        <v>2390.355</v>
      </c>
      <c r="AW378" s="27">
        <f>IF($O378&gt;=AW$1,$S378+$Y378+$Z378,$Y378+$Z378)</f>
        <v>2390.355</v>
      </c>
      <c r="AX378" s="27">
        <f>IF($O378&gt;=AX$1,$S378+$Y378+$Z378,$Y378+$Z378)</f>
        <v>2390.355</v>
      </c>
      <c r="AY378" s="27">
        <f>IF($O378&gt;=AY$1,$S378+$Y378+$Z378,$Y378+$Z378)</f>
        <v>2390.355</v>
      </c>
      <c r="AZ378" s="27">
        <f>IF($O378&gt;=AZ$1,$S378+$Y378+$Z378,$Y378+$Z378)</f>
        <v>2390.355</v>
      </c>
      <c r="BA378" s="27">
        <f>IF($O378&gt;=BA$1,$S378+$Y378+$Z378,$Y378+$Z378)</f>
        <v>2390.355</v>
      </c>
      <c r="BB378" s="27">
        <f>IF($O378&gt;=BB$1,$S378+$Y378+$Z378,$Y378+$Z378)</f>
        <v>2390.355</v>
      </c>
      <c r="BC378" s="27">
        <f>IF($O378&gt;=BC$1,$S378+$Y378+$Z378,$Y378+$Z378)</f>
        <v>2390.355</v>
      </c>
      <c r="BD378" s="27">
        <f>IF($O378&gt;=BD$1,$S378+$Y378+$Z378,$Y378+$Z378)</f>
        <v>2390.355</v>
      </c>
      <c r="BE378" s="27">
        <f>IF($O378&gt;=BE$1,$S378+$Y378+$Z378,$Y378+$Z378)</f>
        <v>2390.355</v>
      </c>
      <c r="BF378" s="27">
        <f>IF($O378&gt;=BF$1,$S378+$Y378+$Z378,$Y378+$Z378)</f>
        <v>2390.355</v>
      </c>
      <c r="BG378" s="27">
        <f>IF($O378&gt;=BG$1,$S378+$Y378+$Z378,$Y378+$Z378)</f>
        <v>2390.355</v>
      </c>
      <c r="BH378" s="27">
        <f>IF($O378&gt;=BH$1,$S378+$Y378+$Z378,$Y378+$Z378)</f>
        <v>2390.355</v>
      </c>
      <c r="BI378" s="27">
        <f>IF($O378&gt;=BI$1,$S378+$Y378+$Z378,$Y378+$Z378)</f>
        <v>2390.355</v>
      </c>
      <c r="BJ378" s="27">
        <f>IF($O378&gt;=BJ$1,$S378+$Y378+$Z378,$Y378+$Z378)</f>
        <v>2390.355</v>
      </c>
      <c r="BK378" s="27">
        <f>IF($O378&gt;=BK$1,$S378+$Y378+$Z378,$Y378+$Z378)</f>
        <v>2390.355</v>
      </c>
      <c r="BL378" s="27">
        <f>IF($O378&gt;=BL$1,$S378+$Y378+$Z378,$Y378+$Z378)</f>
        <v>2390.355</v>
      </c>
      <c r="BM378" s="27">
        <f>IF($O378&gt;=BM$1,$S378+$Y378+$Z378,$Y378+$Z378)</f>
        <v>2390.355</v>
      </c>
      <c r="BN378" s="27">
        <f>IF($O378&gt;=BN$1,$S378+$Y378+$Z378,$Y378+$Z378)</f>
        <v>2390.355</v>
      </c>
      <c r="BO378" s="27">
        <f>IF($O378&gt;=BO$1,$S378+$Y378+$Z378,$Y378+$Z378)</f>
        <v>2390.355</v>
      </c>
      <c r="BP378" s="27">
        <f>IF($O378&gt;=BP$1,$S378+$Y378+$Z378,$Y378+$Z378)</f>
        <v>2390.355</v>
      </c>
      <c r="BQ378" s="27">
        <f>IF($O378&gt;=BQ$1,$S378+$Y378+$Z378,$Y378+$Z378)</f>
        <v>2390.355</v>
      </c>
      <c r="BR378" s="27">
        <f>IF($O378&gt;=BR$1,$S378+$Y378+$Z378,$Y378+$Z378)</f>
        <v>2390.355</v>
      </c>
      <c r="BS378" s="27">
        <f>IF($O378&gt;=BS$1,$S378+$Y378+$Z378,$Y378+$Z378)</f>
        <v>2390.355</v>
      </c>
      <c r="BT378" s="27">
        <f>IF($O378&gt;=BT$1,$S378+$Y378+$Z378,$Y378+$Z378)</f>
        <v>2390.355</v>
      </c>
      <c r="BU378" s="27">
        <f>IF($O378&gt;=BU$1,$S378+$Y378+$Z378,$Y378+$Z378)</f>
        <v>2390.355</v>
      </c>
      <c r="BV378" s="27">
        <f>IF($O378&gt;=BV$1,$S378+$Y378+$Z378,$Y378+$Z378)</f>
        <v>2390.355</v>
      </c>
      <c r="BW378" s="27">
        <f>IF($O378&gt;=BW$1,$S378+$Y378+$Z378,$Y378+$Z378)</f>
        <v>2390.355</v>
      </c>
      <c r="BX378" s="27">
        <f>IF($O378&gt;=BX$1,$S378+$Y378+$Z378,$Y378+$Z378)</f>
        <v>2390.355</v>
      </c>
      <c r="BY378" s="27">
        <f>IF($O378&gt;=BY$1,$S378+$Y378+$Z378,$Y378+$Z378)</f>
        <v>2390.355</v>
      </c>
      <c r="BZ378" s="27">
        <f>IF($O378&gt;=BZ$1,$S378+$Y378+$Z378,$Y378+$Z378)</f>
        <v>2390.355</v>
      </c>
      <c r="CA378" s="27">
        <f>IF($O378&gt;=CA$1,$S378+$Y378+$Z378,$Y378+$Z378)</f>
        <v>2390.355</v>
      </c>
      <c r="CB378" s="27">
        <f>IF($O378&gt;=CB$1,$S378+$Y378+$Z378,$Y378+$Z378)</f>
        <v>2390.355</v>
      </c>
      <c r="CC378" s="27">
        <f>IF($O378&gt;=CC$1,$S378+$Y378+$Z378,$Y378+$Z378)</f>
        <v>2390.355</v>
      </c>
      <c r="CD378" s="27">
        <f>IF($O378&gt;=CD$1,$S378+$Y378+$Z378,$Y378+$Z378)</f>
        <v>2390.355</v>
      </c>
      <c r="CE378" s="27">
        <f>IF($O378&gt;=CE$1,$S378+$Y378+$Z378,$Y378+$Z378)</f>
        <v>2390.355</v>
      </c>
      <c r="CF378" s="27">
        <f>IF($O378&gt;=CF$1,$S378+$Y378+$Z378,$Y378+$Z378)</f>
        <v>2390.355</v>
      </c>
      <c r="CG378" s="27">
        <f>IF($O378&gt;=CG$1,$S378+$Y378+$Z378,$Y378+$Z378)</f>
        <v>2390.355</v>
      </c>
      <c r="CH378" s="27">
        <f>IF($O378&gt;=CH$1,$S378+$Y378+$Z378,$Y378+$Z378)</f>
        <v>2390.355</v>
      </c>
      <c r="CI378" s="27">
        <f>IF($O378&gt;=CI$1,$S378+$Y378+$Z378,$Y378+$Z378)</f>
        <v>2390.355</v>
      </c>
      <c r="CJ378" s="27">
        <f>IF($O378&gt;=CJ$1,$S378+$Y378+$Z378,$Y378+$Z378)</f>
        <v>2390.355</v>
      </c>
      <c r="CK378" s="27">
        <f>IF($O378&gt;=CK$1,$S378+$Y378+$Z378,$Y378+$Z378)</f>
        <v>2390.355</v>
      </c>
      <c r="CL378" s="27">
        <f>IF($O378&gt;=CL$1,$S378+$Y378+$Z378,$Y378+$Z378)</f>
        <v>2390.355</v>
      </c>
      <c r="CM378" s="27">
        <f>IF($O378&gt;=CM$1,$S378+$Y378+$Z378,$Y378+$Z378)</f>
        <v>2390.355</v>
      </c>
      <c r="CN378" s="27">
        <f>IF($O378&gt;=CN$1,$S378+$Y378,$Y378)</f>
        <v>1990.355</v>
      </c>
      <c r="CO378" s="27">
        <f>IF($O378&gt;=CO$1,$S378+$Y378,$Y378)</f>
        <v>1990.355</v>
      </c>
      <c r="CP378" s="27">
        <f>IF($O378&gt;=CP$1,$S378+$Y378,$Y378)</f>
        <v>1990.355</v>
      </c>
      <c r="CQ378" s="27">
        <f>IF($O378&gt;=CQ$1,$S378+$Y378,$Y378)</f>
        <v>1990.355</v>
      </c>
      <c r="CR378" s="27">
        <f>IF($O378&gt;=CR$1,$S378+$Y378,$Y378)</f>
        <v>1990.355</v>
      </c>
      <c r="CS378" s="27">
        <f>IF($O378&gt;=CS$1,$S378+$Y378,$Y378)</f>
        <v>1990.355</v>
      </c>
      <c r="CT378" s="27">
        <f>IF($O378&gt;=CT$1,$S378+$Y378,$Y378)</f>
        <v>1990.355</v>
      </c>
      <c r="CU378" s="27">
        <f>IF($O378&gt;=CU$1,$S378+$Y378,$Y378)</f>
        <v>1990.355</v>
      </c>
      <c r="CV378" s="27">
        <f>IF($O378&gt;=CV$1,$S378+$Y378,$Y378)</f>
        <v>1990.355</v>
      </c>
      <c r="CW378" s="27">
        <f>IF($O378&gt;=CW$1,$S378+$Y378,$Y378)</f>
        <v>1990.355</v>
      </c>
      <c r="CX378" s="27">
        <f>IF($O378&gt;=CX$1,$S378+$Y378,$Y378)</f>
        <v>1990.355</v>
      </c>
      <c r="CY378" s="27">
        <f>IF($O378&gt;=CY$1,$S378+$Y378,$Y378)</f>
        <v>1990.355</v>
      </c>
      <c r="CZ378" s="27">
        <f>IF($O378&gt;=CZ$1,$S378+$Y378,$Y378)</f>
        <v>1990.355</v>
      </c>
      <c r="DA378" s="27">
        <f>IF($O378&gt;=DA$1,$S378+$Y378,$Y378)</f>
        <v>1990.355</v>
      </c>
      <c r="DB378" s="27">
        <f>IF($O378&gt;=DB$1,$S378+$Y378,$Y378)</f>
        <v>1990.355</v>
      </c>
      <c r="DC378" s="27">
        <f>IF($O378&gt;=DC$1,$S378+$Y378,$Y378)</f>
        <v>1990.355</v>
      </c>
      <c r="DD378" s="27">
        <f>IF($O378&gt;=DD$1,$S378+$Y378,$Y378)</f>
        <v>1990.355</v>
      </c>
      <c r="DE378" s="27">
        <f>IF($O378&gt;=DE$1,$S378+$Y378,$Y378)</f>
        <v>1990.355</v>
      </c>
      <c r="DF378" s="27">
        <f>IF($O378&gt;=DF$1,$S378+$Y378,$Y378)</f>
        <v>1990.355</v>
      </c>
      <c r="DG378" s="27">
        <f>IF($O378&gt;=DG$1,$S378+$Y378,$Y378)</f>
        <v>1990.355</v>
      </c>
      <c r="DH378" s="27">
        <f>IF($O378&gt;=DH$1,$S378+$Y378,$Y378)</f>
        <v>1990.355</v>
      </c>
      <c r="DI378" s="27">
        <f>IF($O378&gt;=DI$1,$S378+$Y378,$Y378)</f>
        <v>1990.355</v>
      </c>
      <c r="DJ378" s="27">
        <f>IF($O378&gt;=DJ$1,$S378+$Y378,$Y378)</f>
        <v>1990.355</v>
      </c>
      <c r="DK378" s="27">
        <f>IF($O378&gt;=DK$1,$S378+$Y378,$Y378)</f>
        <v>1990.355</v>
      </c>
      <c r="DL378" s="27">
        <f>IF($O378&gt;=DL$1,$S378+$Y378,$Y378)</f>
        <v>1990.355</v>
      </c>
      <c r="DM378" s="27">
        <f>IF($O378&gt;=DM$1,$S378+$Y378,$Y378)</f>
        <v>1990.355</v>
      </c>
      <c r="DN378" s="27">
        <f>IF($O378&gt;=DN$1,$S378+$Y378,$Y378)</f>
        <v>1990.355</v>
      </c>
      <c r="DO378" s="27">
        <f>IF($O378&gt;=DO$1,$S378+$Y378,$Y378)</f>
        <v>1990.355</v>
      </c>
      <c r="DP378" s="27">
        <f>IF($O378&gt;=DP$1,$S378+$Y378,$Y378)</f>
        <v>1990.355</v>
      </c>
      <c r="DQ378" s="27">
        <f>IF($O378&gt;=DQ$1,$S378+$Y378,$Y378)</f>
        <v>1990.355</v>
      </c>
      <c r="DR378" s="27">
        <f>IF($O378&gt;=DR$1,$S378+$Y378,$Y378)</f>
        <v>1990.355</v>
      </c>
      <c r="DS378" s="27">
        <f>IF($O378&gt;=DS$1,$S378+$Y378,$Y378)</f>
        <v>1990.355</v>
      </c>
      <c r="DT378" s="27">
        <f>IF($O378&gt;=DT$1,$S378+$Y378,$Y378)</f>
        <v>1990.355</v>
      </c>
      <c r="DU378" s="27">
        <f>IF($O378&gt;=DU$1,$S378+$Y378,$Y378)</f>
        <v>1990.355</v>
      </c>
      <c r="DV378" s="27">
        <f>IF($O378&gt;=DV$1,$S378+$Y378,$Y378)</f>
        <v>1990.355</v>
      </c>
      <c r="DW378" s="27">
        <f>IF($O378&gt;=DW$1,$S378+$Y378,$Y378)</f>
        <v>1990.355</v>
      </c>
      <c r="DX378" s="27">
        <f>IF($O378&gt;=DX$1,$S378+$Y378,$Y378)</f>
        <v>1990.355</v>
      </c>
      <c r="DY378" s="27">
        <f>IF($O378&gt;=DY$1,$S378+$Y378,$Y378)</f>
        <v>1990.355</v>
      </c>
      <c r="DZ378" s="27">
        <f>IF($O378&gt;=DZ$1,$S378+$Y378,$Y378)</f>
        <v>1990.355</v>
      </c>
      <c r="EA378" s="27">
        <f>IF($O378&gt;=EA$1,$S378+$Y378,$Y378)</f>
        <v>1990.355</v>
      </c>
      <c r="EB378" s="27">
        <f>IF($O378&gt;=EB$1,$S378+$Y378,$Y378)</f>
        <v>1990.355</v>
      </c>
      <c r="EC378" s="27">
        <f>IF($O378&gt;=EC$1,$S378+$Y378,$Y378)</f>
        <v>1990.355</v>
      </c>
      <c r="ED378" s="27">
        <f>IF($O378&gt;=ED$1,$S378+$Y378,$Y378)</f>
        <v>1990.355</v>
      </c>
      <c r="EE378" s="27">
        <f>IF($O378&gt;=EE$1,$S378+$Y378,$Y378)</f>
        <v>1990.355</v>
      </c>
      <c r="EF378" s="27">
        <f>IF($O378&gt;=EF$1,$S378+$Y378,$Y378)</f>
        <v>1990.355</v>
      </c>
      <c r="EG378" s="27">
        <f>IF($O378&gt;=EG$1,$S378+$Y378,$Y378)</f>
        <v>1990.355</v>
      </c>
      <c r="EH378" s="27">
        <f>IF($O378&gt;=EH$1,$S378+$Y378,$Y378)</f>
        <v>1990.355</v>
      </c>
      <c r="EI378" s="27">
        <f>IF($O378&gt;=EI$1,$S378+$Y378,$Y378)</f>
        <v>1990.355</v>
      </c>
      <c r="EJ378" s="27">
        <f>IF($O378&gt;=EJ$1,$S378+$Y378,$Y378)</f>
        <v>1990.355</v>
      </c>
      <c r="EK378" s="27">
        <f>IF($O378&gt;=EK$1,$S378+$Y378,$Y378)</f>
        <v>1990.355</v>
      </c>
      <c r="EL378" s="27">
        <f>IF($O378&gt;=EL$1,$S378+$Y378,$Y378)</f>
        <v>1990.355</v>
      </c>
      <c r="EM378" s="27">
        <f>IF($O378&gt;=EM$1,$S378+$Y378,$Y378)</f>
        <v>1990.355</v>
      </c>
      <c r="EN378" s="27">
        <f>IF($O378&gt;=EN$1,$S378+$Y378,$Y378)</f>
        <v>1990.355</v>
      </c>
      <c r="EO378" s="27">
        <f>IF($O378&gt;=EO$1,$S378+$Y378,$Y378)</f>
        <v>1990.355</v>
      </c>
      <c r="EP378" s="27">
        <f>IF($O378&gt;=EP$1,$S378+$Y378,$Y378)</f>
        <v>1990.355</v>
      </c>
      <c r="EQ378" s="27">
        <f>IF($O378&gt;=EQ$1,$S378+$Y378,$Y378)</f>
        <v>1990.355</v>
      </c>
      <c r="ER378" s="27">
        <f>IF($O378&gt;=ER$1,$S378+$Y378,$Y378)</f>
        <v>1990.355</v>
      </c>
      <c r="ES378" s="27">
        <f>IF($O378&gt;=ES$1,$S378+$Y378,$Y378)</f>
        <v>1990.355</v>
      </c>
      <c r="ET378" s="27">
        <f>IF($O378&gt;=ET$1,$S378+$Y378,$Y378)</f>
        <v>1990.355</v>
      </c>
      <c r="EU378" s="27">
        <f>IF($O378&gt;=EU$1,$S378+$Y378,$Y378)</f>
        <v>1990.355</v>
      </c>
      <c r="EV378" s="27">
        <f>IF($O378&gt;=EV$1,$S378,0)</f>
        <v>1990.355</v>
      </c>
      <c r="EW378" s="27">
        <f>IF($O378&gt;=EW$1,$S378,0)</f>
        <v>1990.355</v>
      </c>
      <c r="EX378" s="27">
        <f>IF($O378&gt;=EX$1,$S378,0)</f>
        <v>1990.355</v>
      </c>
      <c r="EY378" s="27">
        <f>IF($O378&gt;=EY$1,$S378,0)</f>
        <v>1990.355</v>
      </c>
      <c r="EZ378" s="27">
        <f>IF($O378&gt;=EZ$1,$S378,0)</f>
        <v>1990.355</v>
      </c>
      <c r="FA378" s="27">
        <f>IF($O378&gt;=FA$1,$S378,0)</f>
        <v>1990.355</v>
      </c>
      <c r="FB378" s="27">
        <f>IF($O378&gt;=FB$1,$S378,0)</f>
        <v>1990.355</v>
      </c>
      <c r="FC378" s="27">
        <f>IF($O378&gt;=FC$1,$S378,0)</f>
        <v>1990.355</v>
      </c>
      <c r="FD378" s="27">
        <f>IF($O378&gt;=FD$1,$S378,0)</f>
        <v>1990.355</v>
      </c>
      <c r="FE378" s="27">
        <f>IF($O378&gt;=FE$1,$S378,0)</f>
        <v>1990.355</v>
      </c>
      <c r="FF378" s="27">
        <f>IF($O378&gt;=FF$1,$S378,0)</f>
        <v>1990.355</v>
      </c>
      <c r="FG378" s="27">
        <f>IF($O378&gt;=FG$1,$S378,0)</f>
        <v>1990.355</v>
      </c>
      <c r="FH378" s="27">
        <f>IF($O378&gt;=FH$1,$S378,0)</f>
        <v>1990.355</v>
      </c>
      <c r="FI378" s="27">
        <f>IF($O378&gt;=FI$1,$S378,0)</f>
        <v>1990.355</v>
      </c>
      <c r="FJ378" s="27">
        <f>IF($O378&gt;=FJ$1,$S378,0)</f>
        <v>1990.355</v>
      </c>
      <c r="FK378" s="27">
        <f>IF($O378&gt;=FK$1,$S378,0)</f>
        <v>1990.355</v>
      </c>
      <c r="FL378" s="27">
        <f>IF($O378&gt;=FL$1,$S378,0)</f>
        <v>1990.355</v>
      </c>
      <c r="FM378" s="27">
        <f>IF($O378&gt;=FM$1,$S378,0)</f>
        <v>1990.355</v>
      </c>
      <c r="FN378" s="27">
        <f>IF($O378&gt;=FN$1,$S378,0)</f>
        <v>1990.355</v>
      </c>
      <c r="FO378" s="27">
        <f>IF($O378&gt;=FO$1,$S378,0)</f>
        <v>1990.355</v>
      </c>
      <c r="FP378" s="27">
        <f>IF($O378&gt;=FP$1,$S378,0)</f>
        <v>1990.355</v>
      </c>
      <c r="FQ378" s="27">
        <f>IF($O378&gt;=FQ$1,$S378,0)</f>
        <v>1990.355</v>
      </c>
      <c r="FR378" s="27">
        <f>IF($O378&gt;=FR$1,$S378,0)</f>
        <v>1990.355</v>
      </c>
      <c r="FS378" s="27">
        <f>IF($O378&gt;=FS$1,$S378,0)</f>
        <v>1990.355</v>
      </c>
      <c r="FT378" s="27">
        <f>IF($O378&gt;=FT$1,$S378,0)</f>
        <v>1990.355</v>
      </c>
      <c r="FU378" s="27">
        <f>IF($O378&gt;=FU$1,$S378,0)</f>
        <v>1990.355</v>
      </c>
      <c r="FV378" s="27">
        <f>IF($O378&gt;=FV$1,$S378,0)</f>
        <v>1990.355</v>
      </c>
      <c r="FW378" s="27">
        <f>IF($O378&gt;=FW$1,$S378,0)</f>
        <v>1990.355</v>
      </c>
      <c r="FX378" s="27">
        <f>IF($O378&gt;=FX$1,$S378,0)</f>
        <v>1990.355</v>
      </c>
      <c r="FY378" s="27">
        <f>IF($O378&gt;=FY$1,$S378,0)</f>
        <v>1990.355</v>
      </c>
      <c r="FZ378" s="27">
        <f>IF($O378&gt;=FZ$1,$S378,0)</f>
        <v>1990.355</v>
      </c>
      <c r="GA378" s="27">
        <f>IF($O378&gt;=GA$1,$S378,0)</f>
        <v>1990.355</v>
      </c>
      <c r="GB378" s="27">
        <f>IF($O378&gt;=GB$1,$S378,0)</f>
        <v>1990.355</v>
      </c>
      <c r="GC378" s="27">
        <f>IF($O378&gt;=GC$1,$S378,0)</f>
        <v>1990.355</v>
      </c>
      <c r="GD378" s="27">
        <f>IF($O378&gt;=GD$1,$S378,0)</f>
        <v>1990.355</v>
      </c>
      <c r="GE378" s="27">
        <f>IF($O378&gt;=GE$1,$S378,0)</f>
        <v>1990.355</v>
      </c>
      <c r="GF378" s="27">
        <f>IF($O378&gt;=GF$1,$S378,0)</f>
        <v>1990.355</v>
      </c>
      <c r="GG378" s="27">
        <f>IF($O378&gt;=GG$1,$S378,0)</f>
        <v>1990.355</v>
      </c>
      <c r="GH378" s="27">
        <f>IF($O378&gt;=GH$1,$S378,0)</f>
        <v>1990.355</v>
      </c>
      <c r="GI378" s="27">
        <f>IF($O378&gt;=GI$1,$S378,0)</f>
        <v>1990.355</v>
      </c>
      <c r="GJ378" s="27">
        <f>IF($O378&gt;=GJ$1,$S378,0)</f>
        <v>1990.355</v>
      </c>
      <c r="GK378" s="27">
        <f>IF($O378&gt;=GK$1,$S378,0)</f>
        <v>1990.355</v>
      </c>
      <c r="GL378" s="27">
        <f>IF($O378&gt;=GL$1,$S378,0)</f>
        <v>1990.355</v>
      </c>
      <c r="GM378" s="27">
        <f>IF($O378&gt;=GM$1,$S378,0)</f>
        <v>1990.355</v>
      </c>
      <c r="GN378" s="27">
        <f>IF($O378&gt;=GN$1,$S378,0)</f>
        <v>1990.355</v>
      </c>
      <c r="GO378" s="27">
        <f>IF($O378&gt;=GO$1,$S378,0)</f>
        <v>1990.355</v>
      </c>
      <c r="GP378" s="27">
        <f>IF($O378&gt;=GP$1,$S378,0)</f>
        <v>1990.355</v>
      </c>
      <c r="GQ378" s="27">
        <f>IF($O378&gt;=GQ$1,$S378,0)</f>
        <v>1990.355</v>
      </c>
      <c r="GR378" s="27">
        <f>IF($O378&gt;=GR$1,$S378,0)</f>
        <v>1990.355</v>
      </c>
      <c r="GS378" s="27">
        <f>IF($O378&gt;=GS$1,$S378,0)</f>
        <v>1990.355</v>
      </c>
      <c r="GT378" s="27">
        <f>IF($O378&gt;=GT$1,$S378,0)</f>
        <v>1990.355</v>
      </c>
      <c r="GU378" s="27">
        <f>IF($O378&gt;=GU$1,$S378,0)</f>
        <v>1990.355</v>
      </c>
      <c r="GV378" s="27">
        <f>IF($O378&gt;=GV$1,$S378,0)</f>
        <v>1990.355</v>
      </c>
      <c r="GW378" s="27">
        <f>IF($O378&gt;=GW$1,$S378,0)</f>
        <v>1990.355</v>
      </c>
      <c r="GX378" s="27">
        <f>IF($O378&gt;=GX$1,$S378,0)</f>
        <v>0</v>
      </c>
      <c r="GY378" s="27">
        <f>IF($O378&gt;=GY$1,$S378,0)</f>
        <v>0</v>
      </c>
      <c r="GZ378" s="27">
        <f>IF($O378&gt;=GZ$1,$S378,0)</f>
        <v>0</v>
      </c>
      <c r="HA378" s="27">
        <f>IF($O378&gt;=HA$1,$S378,0)</f>
        <v>0</v>
      </c>
      <c r="HB378" s="27">
        <f>IF($O378&gt;=HB$1,$S378,0)</f>
        <v>0</v>
      </c>
      <c r="HC378" s="27">
        <f>IF($O378&gt;=HC$1,$S378,0)</f>
        <v>0</v>
      </c>
    </row>
    <row r="379" spans="1:211">
      <c r="A379" s="3">
        <v>8028</v>
      </c>
      <c r="B379" s="3" t="s">
        <v>377</v>
      </c>
      <c r="C379" s="3" t="s">
        <v>140</v>
      </c>
      <c r="D379" s="3">
        <v>60</v>
      </c>
      <c r="E379" s="4">
        <v>31446</v>
      </c>
      <c r="F379" s="5">
        <v>32.397260273972606</v>
      </c>
      <c r="G379" s="3" t="s">
        <v>99</v>
      </c>
      <c r="H379" s="4">
        <v>21449</v>
      </c>
      <c r="I379" s="9" t="s">
        <v>827</v>
      </c>
      <c r="J379" s="5">
        <v>7279.45</v>
      </c>
      <c r="K379" s="31">
        <v>336</v>
      </c>
      <c r="L379" s="32">
        <v>32</v>
      </c>
      <c r="M379" s="33">
        <f>VLOOKUP(L379,FIND,3,TRUE)</f>
        <v>1.5</v>
      </c>
      <c r="N379" s="32">
        <f>IF(L379&gt;30,180,VLOOKUP(L379,TEMPO,2,FALSE))</f>
        <v>180</v>
      </c>
      <c r="O379" s="32">
        <f>IF(R379&gt;0,4,N379)</f>
        <v>180</v>
      </c>
      <c r="P379" s="96">
        <f>J379*M379*L379</f>
        <v>349413.6</v>
      </c>
      <c r="Q379" s="96">
        <f>10934.45*2</f>
        <v>21868.9</v>
      </c>
      <c r="R379" s="96">
        <f>IF(P379&lt;=Q379,P379/4,0)</f>
        <v>0</v>
      </c>
      <c r="S379" s="5">
        <f>IF(P379&gt;=Q379,P379/N379,0)</f>
        <v>1941.1866666666665</v>
      </c>
      <c r="T379" s="3"/>
      <c r="U379" s="3">
        <f>IF(T379="",1,0)</f>
        <v>1</v>
      </c>
      <c r="V379" s="3">
        <v>146</v>
      </c>
      <c r="W379" s="5">
        <v>0</v>
      </c>
      <c r="X379" s="5">
        <v>402.65</v>
      </c>
      <c r="Y379" s="5">
        <f>X379*W379</f>
        <v>0</v>
      </c>
      <c r="Z379" s="5">
        <v>400</v>
      </c>
      <c r="AA379" s="5">
        <f>S379+Y379+Z379</f>
        <v>2341.1866666666665</v>
      </c>
      <c r="AB379" s="39">
        <f>(J379/12+J379/12*1.3333333333+450/12+J379/30*6/12+J379)*1.3+Y379+Z379+153.9</f>
        <v>12063.739611084824</v>
      </c>
      <c r="AC379" s="39" t="s">
        <v>140</v>
      </c>
      <c r="AD379" s="39">
        <f>J379*1.3+400+153.9</f>
        <v>10017.184999999999</v>
      </c>
      <c r="AE379" s="39">
        <f>SUMIFS('CUSTO MENSAL FUNC NOVO'!H:H,'CUSTO MENSAL FUNC NOVO'!A:A,'VALORES MENSAIS'!AC379)</f>
        <v>7402.7770999999993</v>
      </c>
      <c r="AF379" s="27">
        <f>IF($R379&gt;0,$R379,$S379)+$Y379+$Z379</f>
        <v>2341.1866666666665</v>
      </c>
      <c r="AG379" s="27">
        <f>IF($R379&gt;0,$R379,$S379)+$Y379+$Z379</f>
        <v>2341.1866666666665</v>
      </c>
      <c r="AH379" s="27">
        <f>IF($R379&gt;0,$R379,$S379)+$Y379+$Z379</f>
        <v>2341.1866666666665</v>
      </c>
      <c r="AI379" s="27">
        <f>IF($R379&gt;0,$R379,$S379)+$Y379+$Z379</f>
        <v>2341.1866666666665</v>
      </c>
      <c r="AJ379" s="27">
        <f>IF($O379&gt;=AJ$1,$S379+$Y379+$Z379,$Y379+$Z379)</f>
        <v>2341.1866666666665</v>
      </c>
      <c r="AK379" s="27">
        <f>IF($O379&gt;=AK$1,$S379+$Y379+$Z379,$Y379+$Z379)</f>
        <v>2341.1866666666665</v>
      </c>
      <c r="AL379" s="27">
        <f>IF($O379&gt;=AL$1,$S379+$Y379+$Z379,$Y379+$Z379)</f>
        <v>2341.1866666666665</v>
      </c>
      <c r="AM379" s="27">
        <f>IF($O379&gt;=AM$1,$S379+$Y379+$Z379,$Y379+$Z379)</f>
        <v>2341.1866666666665</v>
      </c>
      <c r="AN379" s="27">
        <f>IF($O379&gt;=AN$1,$S379+$Y379+$Z379,$Y379+$Z379)</f>
        <v>2341.1866666666665</v>
      </c>
      <c r="AO379" s="27">
        <f>IF($O379&gt;=AO$1,$S379+$Y379+$Z379,$Y379+$Z379)</f>
        <v>2341.1866666666665</v>
      </c>
      <c r="AP379" s="27">
        <f>IF($O379&gt;=AP$1,$S379+$Y379+$Z379,$Y379+$Z379)</f>
        <v>2341.1866666666665</v>
      </c>
      <c r="AQ379" s="27">
        <f>IF($O379&gt;=AQ$1,$S379+$Y379+$Z379,$Y379+$Z379)</f>
        <v>2341.1866666666665</v>
      </c>
      <c r="AR379" s="27">
        <f>IF($O379&gt;=AR$1,$S379+$Y379+$Z379,$Y379+$Z379)</f>
        <v>2341.1866666666665</v>
      </c>
      <c r="AS379" s="27">
        <f>IF($O379&gt;=AS$1,$S379+$Y379+$Z379,$Y379+$Z379)</f>
        <v>2341.1866666666665</v>
      </c>
      <c r="AT379" s="27">
        <f>IF($O379&gt;=AT$1,$S379+$Y379+$Z379,$Y379+$Z379)</f>
        <v>2341.1866666666665</v>
      </c>
      <c r="AU379" s="27">
        <f>IF($O379&gt;=AU$1,$S379+$Y379+$Z379,$Y379+$Z379)</f>
        <v>2341.1866666666665</v>
      </c>
      <c r="AV379" s="27">
        <f>IF($O379&gt;=AV$1,$S379+$Y379+$Z379,$Y379+$Z379)</f>
        <v>2341.1866666666665</v>
      </c>
      <c r="AW379" s="27">
        <f>IF($O379&gt;=AW$1,$S379+$Y379+$Z379,$Y379+$Z379)</f>
        <v>2341.1866666666665</v>
      </c>
      <c r="AX379" s="27">
        <f>IF($O379&gt;=AX$1,$S379+$Y379+$Z379,$Y379+$Z379)</f>
        <v>2341.1866666666665</v>
      </c>
      <c r="AY379" s="27">
        <f>IF($O379&gt;=AY$1,$S379+$Y379+$Z379,$Y379+$Z379)</f>
        <v>2341.1866666666665</v>
      </c>
      <c r="AZ379" s="27">
        <f>IF($O379&gt;=AZ$1,$S379+$Y379+$Z379,$Y379+$Z379)</f>
        <v>2341.1866666666665</v>
      </c>
      <c r="BA379" s="27">
        <f>IF($O379&gt;=BA$1,$S379+$Y379+$Z379,$Y379+$Z379)</f>
        <v>2341.1866666666665</v>
      </c>
      <c r="BB379" s="27">
        <f>IF($O379&gt;=BB$1,$S379+$Y379+$Z379,$Y379+$Z379)</f>
        <v>2341.1866666666665</v>
      </c>
      <c r="BC379" s="27">
        <f>IF($O379&gt;=BC$1,$S379+$Y379+$Z379,$Y379+$Z379)</f>
        <v>2341.1866666666665</v>
      </c>
      <c r="BD379" s="27">
        <f>IF($O379&gt;=BD$1,$S379+$Y379+$Z379,$Y379+$Z379)</f>
        <v>2341.1866666666665</v>
      </c>
      <c r="BE379" s="27">
        <f>IF($O379&gt;=BE$1,$S379+$Y379+$Z379,$Y379+$Z379)</f>
        <v>2341.1866666666665</v>
      </c>
      <c r="BF379" s="27">
        <f>IF($O379&gt;=BF$1,$S379+$Y379+$Z379,$Y379+$Z379)</f>
        <v>2341.1866666666665</v>
      </c>
      <c r="BG379" s="27">
        <f>IF($O379&gt;=BG$1,$S379+$Y379+$Z379,$Y379+$Z379)</f>
        <v>2341.1866666666665</v>
      </c>
      <c r="BH379" s="27">
        <f>IF($O379&gt;=BH$1,$S379+$Y379+$Z379,$Y379+$Z379)</f>
        <v>2341.1866666666665</v>
      </c>
      <c r="BI379" s="27">
        <f>IF($O379&gt;=BI$1,$S379+$Y379+$Z379,$Y379+$Z379)</f>
        <v>2341.1866666666665</v>
      </c>
      <c r="BJ379" s="27">
        <f>IF($O379&gt;=BJ$1,$S379+$Y379+$Z379,$Y379+$Z379)</f>
        <v>2341.1866666666665</v>
      </c>
      <c r="BK379" s="27">
        <f>IF($O379&gt;=BK$1,$S379+$Y379+$Z379,$Y379+$Z379)</f>
        <v>2341.1866666666665</v>
      </c>
      <c r="BL379" s="27">
        <f>IF($O379&gt;=BL$1,$S379+$Y379+$Z379,$Y379+$Z379)</f>
        <v>2341.1866666666665</v>
      </c>
      <c r="BM379" s="27">
        <f>IF($O379&gt;=BM$1,$S379+$Y379+$Z379,$Y379+$Z379)</f>
        <v>2341.1866666666665</v>
      </c>
      <c r="BN379" s="27">
        <f>IF($O379&gt;=BN$1,$S379+$Y379+$Z379,$Y379+$Z379)</f>
        <v>2341.1866666666665</v>
      </c>
      <c r="BO379" s="27">
        <f>IF($O379&gt;=BO$1,$S379+$Y379+$Z379,$Y379+$Z379)</f>
        <v>2341.1866666666665</v>
      </c>
      <c r="BP379" s="27">
        <f>IF($O379&gt;=BP$1,$S379+$Y379+$Z379,$Y379+$Z379)</f>
        <v>2341.1866666666665</v>
      </c>
      <c r="BQ379" s="27">
        <f>IF($O379&gt;=BQ$1,$S379+$Y379+$Z379,$Y379+$Z379)</f>
        <v>2341.1866666666665</v>
      </c>
      <c r="BR379" s="27">
        <f>IF($O379&gt;=BR$1,$S379+$Y379+$Z379,$Y379+$Z379)</f>
        <v>2341.1866666666665</v>
      </c>
      <c r="BS379" s="27">
        <f>IF($O379&gt;=BS$1,$S379+$Y379+$Z379,$Y379+$Z379)</f>
        <v>2341.1866666666665</v>
      </c>
      <c r="BT379" s="27">
        <f>IF($O379&gt;=BT$1,$S379+$Y379+$Z379,$Y379+$Z379)</f>
        <v>2341.1866666666665</v>
      </c>
      <c r="BU379" s="27">
        <f>IF($O379&gt;=BU$1,$S379+$Y379+$Z379,$Y379+$Z379)</f>
        <v>2341.1866666666665</v>
      </c>
      <c r="BV379" s="27">
        <f>IF($O379&gt;=BV$1,$S379+$Y379+$Z379,$Y379+$Z379)</f>
        <v>2341.1866666666665</v>
      </c>
      <c r="BW379" s="27">
        <f>IF($O379&gt;=BW$1,$S379+$Y379+$Z379,$Y379+$Z379)</f>
        <v>2341.1866666666665</v>
      </c>
      <c r="BX379" s="27">
        <f>IF($O379&gt;=BX$1,$S379+$Y379+$Z379,$Y379+$Z379)</f>
        <v>2341.1866666666665</v>
      </c>
      <c r="BY379" s="27">
        <f>IF($O379&gt;=BY$1,$S379+$Y379+$Z379,$Y379+$Z379)</f>
        <v>2341.1866666666665</v>
      </c>
      <c r="BZ379" s="27">
        <f>IF($O379&gt;=BZ$1,$S379+$Y379+$Z379,$Y379+$Z379)</f>
        <v>2341.1866666666665</v>
      </c>
      <c r="CA379" s="27">
        <f>IF($O379&gt;=CA$1,$S379+$Y379+$Z379,$Y379+$Z379)</f>
        <v>2341.1866666666665</v>
      </c>
      <c r="CB379" s="27">
        <f>IF($O379&gt;=CB$1,$S379+$Y379+$Z379,$Y379+$Z379)</f>
        <v>2341.1866666666665</v>
      </c>
      <c r="CC379" s="27">
        <f>IF($O379&gt;=CC$1,$S379+$Y379+$Z379,$Y379+$Z379)</f>
        <v>2341.1866666666665</v>
      </c>
      <c r="CD379" s="27">
        <f>IF($O379&gt;=CD$1,$S379+$Y379+$Z379,$Y379+$Z379)</f>
        <v>2341.1866666666665</v>
      </c>
      <c r="CE379" s="27">
        <f>IF($O379&gt;=CE$1,$S379+$Y379+$Z379,$Y379+$Z379)</f>
        <v>2341.1866666666665</v>
      </c>
      <c r="CF379" s="27">
        <f>IF($O379&gt;=CF$1,$S379+$Y379+$Z379,$Y379+$Z379)</f>
        <v>2341.1866666666665</v>
      </c>
      <c r="CG379" s="27">
        <f>IF($O379&gt;=CG$1,$S379+$Y379+$Z379,$Y379+$Z379)</f>
        <v>2341.1866666666665</v>
      </c>
      <c r="CH379" s="27">
        <f>IF($O379&gt;=CH$1,$S379+$Y379+$Z379,$Y379+$Z379)</f>
        <v>2341.1866666666665</v>
      </c>
      <c r="CI379" s="27">
        <f>IF($O379&gt;=CI$1,$S379+$Y379+$Z379,$Y379+$Z379)</f>
        <v>2341.1866666666665</v>
      </c>
      <c r="CJ379" s="27">
        <f>IF($O379&gt;=CJ$1,$S379+$Y379+$Z379,$Y379+$Z379)</f>
        <v>2341.1866666666665</v>
      </c>
      <c r="CK379" s="27">
        <f>IF($O379&gt;=CK$1,$S379+$Y379+$Z379,$Y379+$Z379)</f>
        <v>2341.1866666666665</v>
      </c>
      <c r="CL379" s="27">
        <f>IF($O379&gt;=CL$1,$S379+$Y379+$Z379,$Y379+$Z379)</f>
        <v>2341.1866666666665</v>
      </c>
      <c r="CM379" s="27">
        <f>IF($O379&gt;=CM$1,$S379+$Y379+$Z379,$Y379+$Z379)</f>
        <v>2341.1866666666665</v>
      </c>
      <c r="CN379" s="27">
        <f>IF($O379&gt;=CN$1,$S379+$Y379,$Y379)</f>
        <v>1941.1866666666665</v>
      </c>
      <c r="CO379" s="27">
        <f>IF($O379&gt;=CO$1,$S379+$Y379,$Y379)</f>
        <v>1941.1866666666665</v>
      </c>
      <c r="CP379" s="27">
        <f>IF($O379&gt;=CP$1,$S379+$Y379,$Y379)</f>
        <v>1941.1866666666665</v>
      </c>
      <c r="CQ379" s="27">
        <f>IF($O379&gt;=CQ$1,$S379+$Y379,$Y379)</f>
        <v>1941.1866666666665</v>
      </c>
      <c r="CR379" s="27">
        <f>IF($O379&gt;=CR$1,$S379+$Y379,$Y379)</f>
        <v>1941.1866666666665</v>
      </c>
      <c r="CS379" s="27">
        <f>IF($O379&gt;=CS$1,$S379+$Y379,$Y379)</f>
        <v>1941.1866666666665</v>
      </c>
      <c r="CT379" s="27">
        <f>IF($O379&gt;=CT$1,$S379+$Y379,$Y379)</f>
        <v>1941.1866666666665</v>
      </c>
      <c r="CU379" s="27">
        <f>IF($O379&gt;=CU$1,$S379+$Y379,$Y379)</f>
        <v>1941.1866666666665</v>
      </c>
      <c r="CV379" s="27">
        <f>IF($O379&gt;=CV$1,$S379+$Y379,$Y379)</f>
        <v>1941.1866666666665</v>
      </c>
      <c r="CW379" s="27">
        <f>IF($O379&gt;=CW$1,$S379+$Y379,$Y379)</f>
        <v>1941.1866666666665</v>
      </c>
      <c r="CX379" s="27">
        <f>IF($O379&gt;=CX$1,$S379+$Y379,$Y379)</f>
        <v>1941.1866666666665</v>
      </c>
      <c r="CY379" s="27">
        <f>IF($O379&gt;=CY$1,$S379+$Y379,$Y379)</f>
        <v>1941.1866666666665</v>
      </c>
      <c r="CZ379" s="27">
        <f>IF($O379&gt;=CZ$1,$S379+$Y379,$Y379)</f>
        <v>1941.1866666666665</v>
      </c>
      <c r="DA379" s="27">
        <f>IF($O379&gt;=DA$1,$S379+$Y379,$Y379)</f>
        <v>1941.1866666666665</v>
      </c>
      <c r="DB379" s="27">
        <f>IF($O379&gt;=DB$1,$S379+$Y379,$Y379)</f>
        <v>1941.1866666666665</v>
      </c>
      <c r="DC379" s="27">
        <f>IF($O379&gt;=DC$1,$S379+$Y379,$Y379)</f>
        <v>1941.1866666666665</v>
      </c>
      <c r="DD379" s="27">
        <f>IF($O379&gt;=DD$1,$S379+$Y379,$Y379)</f>
        <v>1941.1866666666665</v>
      </c>
      <c r="DE379" s="27">
        <f>IF($O379&gt;=DE$1,$S379+$Y379,$Y379)</f>
        <v>1941.1866666666665</v>
      </c>
      <c r="DF379" s="27">
        <f>IF($O379&gt;=DF$1,$S379+$Y379,$Y379)</f>
        <v>1941.1866666666665</v>
      </c>
      <c r="DG379" s="27">
        <f>IF($O379&gt;=DG$1,$S379+$Y379,$Y379)</f>
        <v>1941.1866666666665</v>
      </c>
      <c r="DH379" s="27">
        <f>IF($O379&gt;=DH$1,$S379+$Y379,$Y379)</f>
        <v>1941.1866666666665</v>
      </c>
      <c r="DI379" s="27">
        <f>IF($O379&gt;=DI$1,$S379+$Y379,$Y379)</f>
        <v>1941.1866666666665</v>
      </c>
      <c r="DJ379" s="27">
        <f>IF($O379&gt;=DJ$1,$S379+$Y379,$Y379)</f>
        <v>1941.1866666666665</v>
      </c>
      <c r="DK379" s="27">
        <f>IF($O379&gt;=DK$1,$S379+$Y379,$Y379)</f>
        <v>1941.1866666666665</v>
      </c>
      <c r="DL379" s="27">
        <f>IF($O379&gt;=DL$1,$S379+$Y379,$Y379)</f>
        <v>1941.1866666666665</v>
      </c>
      <c r="DM379" s="27">
        <f>IF($O379&gt;=DM$1,$S379+$Y379,$Y379)</f>
        <v>1941.1866666666665</v>
      </c>
      <c r="DN379" s="27">
        <f>IF($O379&gt;=DN$1,$S379+$Y379,$Y379)</f>
        <v>1941.1866666666665</v>
      </c>
      <c r="DO379" s="27">
        <f>IF($O379&gt;=DO$1,$S379+$Y379,$Y379)</f>
        <v>1941.1866666666665</v>
      </c>
      <c r="DP379" s="27">
        <f>IF($O379&gt;=DP$1,$S379+$Y379,$Y379)</f>
        <v>1941.1866666666665</v>
      </c>
      <c r="DQ379" s="27">
        <f>IF($O379&gt;=DQ$1,$S379+$Y379,$Y379)</f>
        <v>1941.1866666666665</v>
      </c>
      <c r="DR379" s="27">
        <f>IF($O379&gt;=DR$1,$S379+$Y379,$Y379)</f>
        <v>1941.1866666666665</v>
      </c>
      <c r="DS379" s="27">
        <f>IF($O379&gt;=DS$1,$S379+$Y379,$Y379)</f>
        <v>1941.1866666666665</v>
      </c>
      <c r="DT379" s="27">
        <f>IF($O379&gt;=DT$1,$S379+$Y379,$Y379)</f>
        <v>1941.1866666666665</v>
      </c>
      <c r="DU379" s="27">
        <f>IF($O379&gt;=DU$1,$S379+$Y379,$Y379)</f>
        <v>1941.1866666666665</v>
      </c>
      <c r="DV379" s="27">
        <f>IF($O379&gt;=DV$1,$S379+$Y379,$Y379)</f>
        <v>1941.1866666666665</v>
      </c>
      <c r="DW379" s="27">
        <f>IF($O379&gt;=DW$1,$S379+$Y379,$Y379)</f>
        <v>1941.1866666666665</v>
      </c>
      <c r="DX379" s="27">
        <f>IF($O379&gt;=DX$1,$S379+$Y379,$Y379)</f>
        <v>1941.1866666666665</v>
      </c>
      <c r="DY379" s="27">
        <f>IF($O379&gt;=DY$1,$S379+$Y379,$Y379)</f>
        <v>1941.1866666666665</v>
      </c>
      <c r="DZ379" s="27">
        <f>IF($O379&gt;=DZ$1,$S379+$Y379,$Y379)</f>
        <v>1941.1866666666665</v>
      </c>
      <c r="EA379" s="27">
        <f>IF($O379&gt;=EA$1,$S379+$Y379,$Y379)</f>
        <v>1941.1866666666665</v>
      </c>
      <c r="EB379" s="27">
        <f>IF($O379&gt;=EB$1,$S379+$Y379,$Y379)</f>
        <v>1941.1866666666665</v>
      </c>
      <c r="EC379" s="27">
        <f>IF($O379&gt;=EC$1,$S379+$Y379,$Y379)</f>
        <v>1941.1866666666665</v>
      </c>
      <c r="ED379" s="27">
        <f>IF($O379&gt;=ED$1,$S379+$Y379,$Y379)</f>
        <v>1941.1866666666665</v>
      </c>
      <c r="EE379" s="27">
        <f>IF($O379&gt;=EE$1,$S379+$Y379,$Y379)</f>
        <v>1941.1866666666665</v>
      </c>
      <c r="EF379" s="27">
        <f>IF($O379&gt;=EF$1,$S379+$Y379,$Y379)</f>
        <v>1941.1866666666665</v>
      </c>
      <c r="EG379" s="27">
        <f>IF($O379&gt;=EG$1,$S379+$Y379,$Y379)</f>
        <v>1941.1866666666665</v>
      </c>
      <c r="EH379" s="27">
        <f>IF($O379&gt;=EH$1,$S379+$Y379,$Y379)</f>
        <v>1941.1866666666665</v>
      </c>
      <c r="EI379" s="27">
        <f>IF($O379&gt;=EI$1,$S379+$Y379,$Y379)</f>
        <v>1941.1866666666665</v>
      </c>
      <c r="EJ379" s="27">
        <f>IF($O379&gt;=EJ$1,$S379+$Y379,$Y379)</f>
        <v>1941.1866666666665</v>
      </c>
      <c r="EK379" s="27">
        <f>IF($O379&gt;=EK$1,$S379+$Y379,$Y379)</f>
        <v>1941.1866666666665</v>
      </c>
      <c r="EL379" s="27">
        <f>IF($O379&gt;=EL$1,$S379+$Y379,$Y379)</f>
        <v>1941.1866666666665</v>
      </c>
      <c r="EM379" s="27">
        <f>IF($O379&gt;=EM$1,$S379+$Y379,$Y379)</f>
        <v>1941.1866666666665</v>
      </c>
      <c r="EN379" s="27">
        <f>IF($O379&gt;=EN$1,$S379+$Y379,$Y379)</f>
        <v>1941.1866666666665</v>
      </c>
      <c r="EO379" s="27">
        <f>IF($O379&gt;=EO$1,$S379+$Y379,$Y379)</f>
        <v>1941.1866666666665</v>
      </c>
      <c r="EP379" s="27">
        <f>IF($O379&gt;=EP$1,$S379+$Y379,$Y379)</f>
        <v>1941.1866666666665</v>
      </c>
      <c r="EQ379" s="27">
        <f>IF($O379&gt;=EQ$1,$S379+$Y379,$Y379)</f>
        <v>1941.1866666666665</v>
      </c>
      <c r="ER379" s="27">
        <f>IF($O379&gt;=ER$1,$S379+$Y379,$Y379)</f>
        <v>1941.1866666666665</v>
      </c>
      <c r="ES379" s="27">
        <f>IF($O379&gt;=ES$1,$S379+$Y379,$Y379)</f>
        <v>1941.1866666666665</v>
      </c>
      <c r="ET379" s="27">
        <f>IF($O379&gt;=ET$1,$S379+$Y379,$Y379)</f>
        <v>1941.1866666666665</v>
      </c>
      <c r="EU379" s="27">
        <f>IF($O379&gt;=EU$1,$S379+$Y379,$Y379)</f>
        <v>1941.1866666666665</v>
      </c>
      <c r="EV379" s="27">
        <f>IF($O379&gt;=EV$1,$S379,0)</f>
        <v>1941.1866666666665</v>
      </c>
      <c r="EW379" s="27">
        <f>IF($O379&gt;=EW$1,$S379,0)</f>
        <v>1941.1866666666665</v>
      </c>
      <c r="EX379" s="27">
        <f>IF($O379&gt;=EX$1,$S379,0)</f>
        <v>1941.1866666666665</v>
      </c>
      <c r="EY379" s="27">
        <f>IF($O379&gt;=EY$1,$S379,0)</f>
        <v>1941.1866666666665</v>
      </c>
      <c r="EZ379" s="27">
        <f>IF($O379&gt;=EZ$1,$S379,0)</f>
        <v>1941.1866666666665</v>
      </c>
      <c r="FA379" s="27">
        <f>IF($O379&gt;=FA$1,$S379,0)</f>
        <v>1941.1866666666665</v>
      </c>
      <c r="FB379" s="27">
        <f>IF($O379&gt;=FB$1,$S379,0)</f>
        <v>1941.1866666666665</v>
      </c>
      <c r="FC379" s="27">
        <f>IF($O379&gt;=FC$1,$S379,0)</f>
        <v>1941.1866666666665</v>
      </c>
      <c r="FD379" s="27">
        <f>IF($O379&gt;=FD$1,$S379,0)</f>
        <v>1941.1866666666665</v>
      </c>
      <c r="FE379" s="27">
        <f>IF($O379&gt;=FE$1,$S379,0)</f>
        <v>1941.1866666666665</v>
      </c>
      <c r="FF379" s="27">
        <f>IF($O379&gt;=FF$1,$S379,0)</f>
        <v>1941.1866666666665</v>
      </c>
      <c r="FG379" s="27">
        <f>IF($O379&gt;=FG$1,$S379,0)</f>
        <v>1941.1866666666665</v>
      </c>
      <c r="FH379" s="27">
        <f>IF($O379&gt;=FH$1,$S379,0)</f>
        <v>1941.1866666666665</v>
      </c>
      <c r="FI379" s="27">
        <f>IF($O379&gt;=FI$1,$S379,0)</f>
        <v>1941.1866666666665</v>
      </c>
      <c r="FJ379" s="27">
        <f>IF($O379&gt;=FJ$1,$S379,0)</f>
        <v>1941.1866666666665</v>
      </c>
      <c r="FK379" s="27">
        <f>IF($O379&gt;=FK$1,$S379,0)</f>
        <v>1941.1866666666665</v>
      </c>
      <c r="FL379" s="27">
        <f>IF($O379&gt;=FL$1,$S379,0)</f>
        <v>1941.1866666666665</v>
      </c>
      <c r="FM379" s="27">
        <f>IF($O379&gt;=FM$1,$S379,0)</f>
        <v>1941.1866666666665</v>
      </c>
      <c r="FN379" s="27">
        <f>IF($O379&gt;=FN$1,$S379,0)</f>
        <v>1941.1866666666665</v>
      </c>
      <c r="FO379" s="27">
        <f>IF($O379&gt;=FO$1,$S379,0)</f>
        <v>1941.1866666666665</v>
      </c>
      <c r="FP379" s="27">
        <f>IF($O379&gt;=FP$1,$S379,0)</f>
        <v>1941.1866666666665</v>
      </c>
      <c r="FQ379" s="27">
        <f>IF($O379&gt;=FQ$1,$S379,0)</f>
        <v>1941.1866666666665</v>
      </c>
      <c r="FR379" s="27">
        <f>IF($O379&gt;=FR$1,$S379,0)</f>
        <v>1941.1866666666665</v>
      </c>
      <c r="FS379" s="27">
        <f>IF($O379&gt;=FS$1,$S379,0)</f>
        <v>1941.1866666666665</v>
      </c>
      <c r="FT379" s="27">
        <f>IF($O379&gt;=FT$1,$S379,0)</f>
        <v>1941.1866666666665</v>
      </c>
      <c r="FU379" s="27">
        <f>IF($O379&gt;=FU$1,$S379,0)</f>
        <v>1941.1866666666665</v>
      </c>
      <c r="FV379" s="27">
        <f>IF($O379&gt;=FV$1,$S379,0)</f>
        <v>1941.1866666666665</v>
      </c>
      <c r="FW379" s="27">
        <f>IF($O379&gt;=FW$1,$S379,0)</f>
        <v>1941.1866666666665</v>
      </c>
      <c r="FX379" s="27">
        <f>IF($O379&gt;=FX$1,$S379,0)</f>
        <v>1941.1866666666665</v>
      </c>
      <c r="FY379" s="27">
        <f>IF($O379&gt;=FY$1,$S379,0)</f>
        <v>1941.1866666666665</v>
      </c>
      <c r="FZ379" s="27">
        <f>IF($O379&gt;=FZ$1,$S379,0)</f>
        <v>1941.1866666666665</v>
      </c>
      <c r="GA379" s="27">
        <f>IF($O379&gt;=GA$1,$S379,0)</f>
        <v>1941.1866666666665</v>
      </c>
      <c r="GB379" s="27">
        <f>IF($O379&gt;=GB$1,$S379,0)</f>
        <v>1941.1866666666665</v>
      </c>
      <c r="GC379" s="27">
        <f>IF($O379&gt;=GC$1,$S379,0)</f>
        <v>1941.1866666666665</v>
      </c>
      <c r="GD379" s="27">
        <f>IF($O379&gt;=GD$1,$S379,0)</f>
        <v>1941.1866666666665</v>
      </c>
      <c r="GE379" s="27">
        <f>IF($O379&gt;=GE$1,$S379,0)</f>
        <v>1941.1866666666665</v>
      </c>
      <c r="GF379" s="27">
        <f>IF($O379&gt;=GF$1,$S379,0)</f>
        <v>1941.1866666666665</v>
      </c>
      <c r="GG379" s="27">
        <f>IF($O379&gt;=GG$1,$S379,0)</f>
        <v>1941.1866666666665</v>
      </c>
      <c r="GH379" s="27">
        <f>IF($O379&gt;=GH$1,$S379,0)</f>
        <v>1941.1866666666665</v>
      </c>
      <c r="GI379" s="27">
        <f>IF($O379&gt;=GI$1,$S379,0)</f>
        <v>1941.1866666666665</v>
      </c>
      <c r="GJ379" s="27">
        <f>IF($O379&gt;=GJ$1,$S379,0)</f>
        <v>1941.1866666666665</v>
      </c>
      <c r="GK379" s="27">
        <f>IF($O379&gt;=GK$1,$S379,0)</f>
        <v>1941.1866666666665</v>
      </c>
      <c r="GL379" s="27">
        <f>IF($O379&gt;=GL$1,$S379,0)</f>
        <v>1941.1866666666665</v>
      </c>
      <c r="GM379" s="27">
        <f>IF($O379&gt;=GM$1,$S379,0)</f>
        <v>1941.1866666666665</v>
      </c>
      <c r="GN379" s="27">
        <f>IF($O379&gt;=GN$1,$S379,0)</f>
        <v>1941.1866666666665</v>
      </c>
      <c r="GO379" s="27">
        <f>IF($O379&gt;=GO$1,$S379,0)</f>
        <v>1941.1866666666665</v>
      </c>
      <c r="GP379" s="27">
        <f>IF($O379&gt;=GP$1,$S379,0)</f>
        <v>1941.1866666666665</v>
      </c>
      <c r="GQ379" s="27">
        <f>IF($O379&gt;=GQ$1,$S379,0)</f>
        <v>1941.1866666666665</v>
      </c>
      <c r="GR379" s="27">
        <f>IF($O379&gt;=GR$1,$S379,0)</f>
        <v>1941.1866666666665</v>
      </c>
      <c r="GS379" s="27">
        <f>IF($O379&gt;=GS$1,$S379,0)</f>
        <v>1941.1866666666665</v>
      </c>
      <c r="GT379" s="27">
        <f>IF($O379&gt;=GT$1,$S379,0)</f>
        <v>1941.1866666666665</v>
      </c>
      <c r="GU379" s="27">
        <f>IF($O379&gt;=GU$1,$S379,0)</f>
        <v>1941.1866666666665</v>
      </c>
      <c r="GV379" s="27">
        <f>IF($O379&gt;=GV$1,$S379,0)</f>
        <v>1941.1866666666665</v>
      </c>
      <c r="GW379" s="27">
        <f>IF($O379&gt;=GW$1,$S379,0)</f>
        <v>1941.1866666666665</v>
      </c>
      <c r="GX379" s="27">
        <f>IF($O379&gt;=GX$1,$S379,0)</f>
        <v>1941.1866666666665</v>
      </c>
      <c r="GY379" s="27">
        <f>IF($O379&gt;=GY$1,$S379,0)</f>
        <v>1941.1866666666665</v>
      </c>
      <c r="GZ379" s="27">
        <f>IF($O379&gt;=GZ$1,$S379,0)</f>
        <v>1941.1866666666665</v>
      </c>
      <c r="HA379" s="27">
        <f>IF($O379&gt;=HA$1,$S379,0)</f>
        <v>1941.1866666666665</v>
      </c>
      <c r="HB379" s="27">
        <f>IF($O379&gt;=HB$1,$S379,0)</f>
        <v>1941.1866666666665</v>
      </c>
      <c r="HC379" s="27">
        <f>IF($O379&gt;=HC$1,$S379,0)</f>
        <v>1941.1866666666665</v>
      </c>
    </row>
    <row r="380" spans="1:211">
      <c r="A380" s="3">
        <v>5711</v>
      </c>
      <c r="B380" s="3" t="s">
        <v>371</v>
      </c>
      <c r="C380" s="3" t="s">
        <v>140</v>
      </c>
      <c r="D380" s="3">
        <v>52</v>
      </c>
      <c r="E380" s="4">
        <v>31446</v>
      </c>
      <c r="F380" s="5">
        <v>32.397260273972606</v>
      </c>
      <c r="G380" s="3" t="s">
        <v>99</v>
      </c>
      <c r="H380" s="4">
        <v>24456</v>
      </c>
      <c r="I380" s="9" t="s">
        <v>827</v>
      </c>
      <c r="J380" s="5">
        <v>8121.45</v>
      </c>
      <c r="K380" s="31">
        <v>336</v>
      </c>
      <c r="L380" s="32">
        <v>32</v>
      </c>
      <c r="M380" s="33">
        <f>VLOOKUP(L380,FIND,3,TRUE)</f>
        <v>1.5</v>
      </c>
      <c r="N380" s="32">
        <f>IF(L380&gt;30,180,VLOOKUP(L380,TEMPO,2,FALSE))</f>
        <v>180</v>
      </c>
      <c r="O380" s="32">
        <f>IF(R380&gt;0,4,N380)</f>
        <v>180</v>
      </c>
      <c r="P380" s="96">
        <f>J380*M380*L380</f>
        <v>389829.6</v>
      </c>
      <c r="Q380" s="96">
        <f>10934.45*2</f>
        <v>21868.9</v>
      </c>
      <c r="R380" s="96">
        <f>IF(P380&lt;=Q380,P380/4,0)</f>
        <v>0</v>
      </c>
      <c r="S380" s="5">
        <f>IF(P380&gt;=Q380,P380/N380,0)</f>
        <v>2165.7199999999998</v>
      </c>
      <c r="T380" s="3"/>
      <c r="U380" s="3">
        <f>IF(T380="",1,0)</f>
        <v>1</v>
      </c>
      <c r="V380" s="3">
        <v>157</v>
      </c>
      <c r="W380" s="5">
        <v>0</v>
      </c>
      <c r="X380" s="5">
        <v>203.3</v>
      </c>
      <c r="Y380" s="5">
        <f>X380*W380</f>
        <v>0</v>
      </c>
      <c r="Z380" s="5">
        <v>400</v>
      </c>
      <c r="AA380" s="5">
        <f>S380+Y380+Z380</f>
        <v>2565.7199999999998</v>
      </c>
      <c r="AB380" s="39">
        <f>(J380/12+J380/12*1.3333333333+450/12+J380/30*6/12+J380)*1.3+Y380+Z380+153.9</f>
        <v>13389.421833304006</v>
      </c>
      <c r="AC380" s="39" t="s">
        <v>140</v>
      </c>
      <c r="AD380" s="39">
        <f>J380*1.3+400+153.9</f>
        <v>11111.785</v>
      </c>
      <c r="AE380" s="39">
        <f>SUMIFS('CUSTO MENSAL FUNC NOVO'!H:H,'CUSTO MENSAL FUNC NOVO'!A:A,'VALORES MENSAIS'!AC380)</f>
        <v>7402.7770999999993</v>
      </c>
      <c r="AF380" s="27">
        <f>IF($R380&gt;0,$R380,$S380)+$Y380+$Z380</f>
        <v>2565.7199999999998</v>
      </c>
      <c r="AG380" s="27">
        <f>IF($R380&gt;0,$R380,$S380)+$Y380+$Z380</f>
        <v>2565.7199999999998</v>
      </c>
      <c r="AH380" s="27">
        <f>IF($R380&gt;0,$R380,$S380)+$Y380+$Z380</f>
        <v>2565.7199999999998</v>
      </c>
      <c r="AI380" s="27">
        <f>IF($R380&gt;0,$R380,$S380)+$Y380+$Z380</f>
        <v>2565.7199999999998</v>
      </c>
      <c r="AJ380" s="27">
        <f>IF($O380&gt;=AJ$1,$S380+$Y380+$Z380,$Y380+$Z380)</f>
        <v>2565.7199999999998</v>
      </c>
      <c r="AK380" s="27">
        <f>IF($O380&gt;=AK$1,$S380+$Y380+$Z380,$Y380+$Z380)</f>
        <v>2565.7199999999998</v>
      </c>
      <c r="AL380" s="27">
        <f>IF($O380&gt;=AL$1,$S380+$Y380+$Z380,$Y380+$Z380)</f>
        <v>2565.7199999999998</v>
      </c>
      <c r="AM380" s="27">
        <f>IF($O380&gt;=AM$1,$S380+$Y380+$Z380,$Y380+$Z380)</f>
        <v>2565.7199999999998</v>
      </c>
      <c r="AN380" s="27">
        <f>IF($O380&gt;=AN$1,$S380+$Y380+$Z380,$Y380+$Z380)</f>
        <v>2565.7199999999998</v>
      </c>
      <c r="AO380" s="27">
        <f>IF($O380&gt;=AO$1,$S380+$Y380+$Z380,$Y380+$Z380)</f>
        <v>2565.7199999999998</v>
      </c>
      <c r="AP380" s="27">
        <f>IF($O380&gt;=AP$1,$S380+$Y380+$Z380,$Y380+$Z380)</f>
        <v>2565.7199999999998</v>
      </c>
      <c r="AQ380" s="27">
        <f>IF($O380&gt;=AQ$1,$S380+$Y380+$Z380,$Y380+$Z380)</f>
        <v>2565.7199999999998</v>
      </c>
      <c r="AR380" s="27">
        <f>IF($O380&gt;=AR$1,$S380+$Y380+$Z380,$Y380+$Z380)</f>
        <v>2565.7199999999998</v>
      </c>
      <c r="AS380" s="27">
        <f>IF($O380&gt;=AS$1,$S380+$Y380+$Z380,$Y380+$Z380)</f>
        <v>2565.7199999999998</v>
      </c>
      <c r="AT380" s="27">
        <f>IF($O380&gt;=AT$1,$S380+$Y380+$Z380,$Y380+$Z380)</f>
        <v>2565.7199999999998</v>
      </c>
      <c r="AU380" s="27">
        <f>IF($O380&gt;=AU$1,$S380+$Y380+$Z380,$Y380+$Z380)</f>
        <v>2565.7199999999998</v>
      </c>
      <c r="AV380" s="27">
        <f>IF($O380&gt;=AV$1,$S380+$Y380+$Z380,$Y380+$Z380)</f>
        <v>2565.7199999999998</v>
      </c>
      <c r="AW380" s="27">
        <f>IF($O380&gt;=AW$1,$S380+$Y380+$Z380,$Y380+$Z380)</f>
        <v>2565.7199999999998</v>
      </c>
      <c r="AX380" s="27">
        <f>IF($O380&gt;=AX$1,$S380+$Y380+$Z380,$Y380+$Z380)</f>
        <v>2565.7199999999998</v>
      </c>
      <c r="AY380" s="27">
        <f>IF($O380&gt;=AY$1,$S380+$Y380+$Z380,$Y380+$Z380)</f>
        <v>2565.7199999999998</v>
      </c>
      <c r="AZ380" s="27">
        <f>IF($O380&gt;=AZ$1,$S380+$Y380+$Z380,$Y380+$Z380)</f>
        <v>2565.7199999999998</v>
      </c>
      <c r="BA380" s="27">
        <f>IF($O380&gt;=BA$1,$S380+$Y380+$Z380,$Y380+$Z380)</f>
        <v>2565.7199999999998</v>
      </c>
      <c r="BB380" s="27">
        <f>IF($O380&gt;=BB$1,$S380+$Y380+$Z380,$Y380+$Z380)</f>
        <v>2565.7199999999998</v>
      </c>
      <c r="BC380" s="27">
        <f>IF($O380&gt;=BC$1,$S380+$Y380+$Z380,$Y380+$Z380)</f>
        <v>2565.7199999999998</v>
      </c>
      <c r="BD380" s="27">
        <f>IF($O380&gt;=BD$1,$S380+$Y380+$Z380,$Y380+$Z380)</f>
        <v>2565.7199999999998</v>
      </c>
      <c r="BE380" s="27">
        <f>IF($O380&gt;=BE$1,$S380+$Y380+$Z380,$Y380+$Z380)</f>
        <v>2565.7199999999998</v>
      </c>
      <c r="BF380" s="27">
        <f>IF($O380&gt;=BF$1,$S380+$Y380+$Z380,$Y380+$Z380)</f>
        <v>2565.7199999999998</v>
      </c>
      <c r="BG380" s="27">
        <f>IF($O380&gt;=BG$1,$S380+$Y380+$Z380,$Y380+$Z380)</f>
        <v>2565.7199999999998</v>
      </c>
      <c r="BH380" s="27">
        <f>IF($O380&gt;=BH$1,$S380+$Y380+$Z380,$Y380+$Z380)</f>
        <v>2565.7199999999998</v>
      </c>
      <c r="BI380" s="27">
        <f>IF($O380&gt;=BI$1,$S380+$Y380+$Z380,$Y380+$Z380)</f>
        <v>2565.7199999999998</v>
      </c>
      <c r="BJ380" s="27">
        <f>IF($O380&gt;=BJ$1,$S380+$Y380+$Z380,$Y380+$Z380)</f>
        <v>2565.7199999999998</v>
      </c>
      <c r="BK380" s="27">
        <f>IF($O380&gt;=BK$1,$S380+$Y380+$Z380,$Y380+$Z380)</f>
        <v>2565.7199999999998</v>
      </c>
      <c r="BL380" s="27">
        <f>IF($O380&gt;=BL$1,$S380+$Y380+$Z380,$Y380+$Z380)</f>
        <v>2565.7199999999998</v>
      </c>
      <c r="BM380" s="27">
        <f>IF($O380&gt;=BM$1,$S380+$Y380+$Z380,$Y380+$Z380)</f>
        <v>2565.7199999999998</v>
      </c>
      <c r="BN380" s="27">
        <f>IF($O380&gt;=BN$1,$S380+$Y380+$Z380,$Y380+$Z380)</f>
        <v>2565.7199999999998</v>
      </c>
      <c r="BO380" s="27">
        <f>IF($O380&gt;=BO$1,$S380+$Y380+$Z380,$Y380+$Z380)</f>
        <v>2565.7199999999998</v>
      </c>
      <c r="BP380" s="27">
        <f>IF($O380&gt;=BP$1,$S380+$Y380+$Z380,$Y380+$Z380)</f>
        <v>2565.7199999999998</v>
      </c>
      <c r="BQ380" s="27">
        <f>IF($O380&gt;=BQ$1,$S380+$Y380+$Z380,$Y380+$Z380)</f>
        <v>2565.7199999999998</v>
      </c>
      <c r="BR380" s="27">
        <f>IF($O380&gt;=BR$1,$S380+$Y380+$Z380,$Y380+$Z380)</f>
        <v>2565.7199999999998</v>
      </c>
      <c r="BS380" s="27">
        <f>IF($O380&gt;=BS$1,$S380+$Y380+$Z380,$Y380+$Z380)</f>
        <v>2565.7199999999998</v>
      </c>
      <c r="BT380" s="27">
        <f>IF($O380&gt;=BT$1,$S380+$Y380+$Z380,$Y380+$Z380)</f>
        <v>2565.7199999999998</v>
      </c>
      <c r="BU380" s="27">
        <f>IF($O380&gt;=BU$1,$S380+$Y380+$Z380,$Y380+$Z380)</f>
        <v>2565.7199999999998</v>
      </c>
      <c r="BV380" s="27">
        <f>IF($O380&gt;=BV$1,$S380+$Y380+$Z380,$Y380+$Z380)</f>
        <v>2565.7199999999998</v>
      </c>
      <c r="BW380" s="27">
        <f>IF($O380&gt;=BW$1,$S380+$Y380+$Z380,$Y380+$Z380)</f>
        <v>2565.7199999999998</v>
      </c>
      <c r="BX380" s="27">
        <f>IF($O380&gt;=BX$1,$S380+$Y380+$Z380,$Y380+$Z380)</f>
        <v>2565.7199999999998</v>
      </c>
      <c r="BY380" s="27">
        <f>IF($O380&gt;=BY$1,$S380+$Y380+$Z380,$Y380+$Z380)</f>
        <v>2565.7199999999998</v>
      </c>
      <c r="BZ380" s="27">
        <f>IF($O380&gt;=BZ$1,$S380+$Y380+$Z380,$Y380+$Z380)</f>
        <v>2565.7199999999998</v>
      </c>
      <c r="CA380" s="27">
        <f>IF($O380&gt;=CA$1,$S380+$Y380+$Z380,$Y380+$Z380)</f>
        <v>2565.7199999999998</v>
      </c>
      <c r="CB380" s="27">
        <f>IF($O380&gt;=CB$1,$S380+$Y380+$Z380,$Y380+$Z380)</f>
        <v>2565.7199999999998</v>
      </c>
      <c r="CC380" s="27">
        <f>IF($O380&gt;=CC$1,$S380+$Y380+$Z380,$Y380+$Z380)</f>
        <v>2565.7199999999998</v>
      </c>
      <c r="CD380" s="27">
        <f>IF($O380&gt;=CD$1,$S380+$Y380+$Z380,$Y380+$Z380)</f>
        <v>2565.7199999999998</v>
      </c>
      <c r="CE380" s="27">
        <f>IF($O380&gt;=CE$1,$S380+$Y380+$Z380,$Y380+$Z380)</f>
        <v>2565.7199999999998</v>
      </c>
      <c r="CF380" s="27">
        <f>IF($O380&gt;=CF$1,$S380+$Y380+$Z380,$Y380+$Z380)</f>
        <v>2565.7199999999998</v>
      </c>
      <c r="CG380" s="27">
        <f>IF($O380&gt;=CG$1,$S380+$Y380+$Z380,$Y380+$Z380)</f>
        <v>2565.7199999999998</v>
      </c>
      <c r="CH380" s="27">
        <f>IF($O380&gt;=CH$1,$S380+$Y380+$Z380,$Y380+$Z380)</f>
        <v>2565.7199999999998</v>
      </c>
      <c r="CI380" s="27">
        <f>IF($O380&gt;=CI$1,$S380+$Y380+$Z380,$Y380+$Z380)</f>
        <v>2565.7199999999998</v>
      </c>
      <c r="CJ380" s="27">
        <f>IF($O380&gt;=CJ$1,$S380+$Y380+$Z380,$Y380+$Z380)</f>
        <v>2565.7199999999998</v>
      </c>
      <c r="CK380" s="27">
        <f>IF($O380&gt;=CK$1,$S380+$Y380+$Z380,$Y380+$Z380)</f>
        <v>2565.7199999999998</v>
      </c>
      <c r="CL380" s="27">
        <f>IF($O380&gt;=CL$1,$S380+$Y380+$Z380,$Y380+$Z380)</f>
        <v>2565.7199999999998</v>
      </c>
      <c r="CM380" s="27">
        <f>IF($O380&gt;=CM$1,$S380+$Y380+$Z380,$Y380+$Z380)</f>
        <v>2565.7199999999998</v>
      </c>
      <c r="CN380" s="27">
        <f>IF($O380&gt;=CN$1,$S380+$Y380,$Y380)</f>
        <v>2165.7199999999998</v>
      </c>
      <c r="CO380" s="27">
        <f>IF($O380&gt;=CO$1,$S380+$Y380,$Y380)</f>
        <v>2165.7199999999998</v>
      </c>
      <c r="CP380" s="27">
        <f>IF($O380&gt;=CP$1,$S380+$Y380,$Y380)</f>
        <v>2165.7199999999998</v>
      </c>
      <c r="CQ380" s="27">
        <f>IF($O380&gt;=CQ$1,$S380+$Y380,$Y380)</f>
        <v>2165.7199999999998</v>
      </c>
      <c r="CR380" s="27">
        <f>IF($O380&gt;=CR$1,$S380+$Y380,$Y380)</f>
        <v>2165.7199999999998</v>
      </c>
      <c r="CS380" s="27">
        <f>IF($O380&gt;=CS$1,$S380+$Y380,$Y380)</f>
        <v>2165.7199999999998</v>
      </c>
      <c r="CT380" s="27">
        <f>IF($O380&gt;=CT$1,$S380+$Y380,$Y380)</f>
        <v>2165.7199999999998</v>
      </c>
      <c r="CU380" s="27">
        <f>IF($O380&gt;=CU$1,$S380+$Y380,$Y380)</f>
        <v>2165.7199999999998</v>
      </c>
      <c r="CV380" s="27">
        <f>IF($O380&gt;=CV$1,$S380+$Y380,$Y380)</f>
        <v>2165.7199999999998</v>
      </c>
      <c r="CW380" s="27">
        <f>IF($O380&gt;=CW$1,$S380+$Y380,$Y380)</f>
        <v>2165.7199999999998</v>
      </c>
      <c r="CX380" s="27">
        <f>IF($O380&gt;=CX$1,$S380+$Y380,$Y380)</f>
        <v>2165.7199999999998</v>
      </c>
      <c r="CY380" s="27">
        <f>IF($O380&gt;=CY$1,$S380+$Y380,$Y380)</f>
        <v>2165.7199999999998</v>
      </c>
      <c r="CZ380" s="27">
        <f>IF($O380&gt;=CZ$1,$S380+$Y380,$Y380)</f>
        <v>2165.7199999999998</v>
      </c>
      <c r="DA380" s="27">
        <f>IF($O380&gt;=DA$1,$S380+$Y380,$Y380)</f>
        <v>2165.7199999999998</v>
      </c>
      <c r="DB380" s="27">
        <f>IF($O380&gt;=DB$1,$S380+$Y380,$Y380)</f>
        <v>2165.7199999999998</v>
      </c>
      <c r="DC380" s="27">
        <f>IF($O380&gt;=DC$1,$S380+$Y380,$Y380)</f>
        <v>2165.7199999999998</v>
      </c>
      <c r="DD380" s="27">
        <f>IF($O380&gt;=DD$1,$S380+$Y380,$Y380)</f>
        <v>2165.7199999999998</v>
      </c>
      <c r="DE380" s="27">
        <f>IF($O380&gt;=DE$1,$S380+$Y380,$Y380)</f>
        <v>2165.7199999999998</v>
      </c>
      <c r="DF380" s="27">
        <f>IF($O380&gt;=DF$1,$S380+$Y380,$Y380)</f>
        <v>2165.7199999999998</v>
      </c>
      <c r="DG380" s="27">
        <f>IF($O380&gt;=DG$1,$S380+$Y380,$Y380)</f>
        <v>2165.7199999999998</v>
      </c>
      <c r="DH380" s="27">
        <f>IF($O380&gt;=DH$1,$S380+$Y380,$Y380)</f>
        <v>2165.7199999999998</v>
      </c>
      <c r="DI380" s="27">
        <f>IF($O380&gt;=DI$1,$S380+$Y380,$Y380)</f>
        <v>2165.7199999999998</v>
      </c>
      <c r="DJ380" s="27">
        <f>IF($O380&gt;=DJ$1,$S380+$Y380,$Y380)</f>
        <v>2165.7199999999998</v>
      </c>
      <c r="DK380" s="27">
        <f>IF($O380&gt;=DK$1,$S380+$Y380,$Y380)</f>
        <v>2165.7199999999998</v>
      </c>
      <c r="DL380" s="27">
        <f>IF($O380&gt;=DL$1,$S380+$Y380,$Y380)</f>
        <v>2165.7199999999998</v>
      </c>
      <c r="DM380" s="27">
        <f>IF($O380&gt;=DM$1,$S380+$Y380,$Y380)</f>
        <v>2165.7199999999998</v>
      </c>
      <c r="DN380" s="27">
        <f>IF($O380&gt;=DN$1,$S380+$Y380,$Y380)</f>
        <v>2165.7199999999998</v>
      </c>
      <c r="DO380" s="27">
        <f>IF($O380&gt;=DO$1,$S380+$Y380,$Y380)</f>
        <v>2165.7199999999998</v>
      </c>
      <c r="DP380" s="27">
        <f>IF($O380&gt;=DP$1,$S380+$Y380,$Y380)</f>
        <v>2165.7199999999998</v>
      </c>
      <c r="DQ380" s="27">
        <f>IF($O380&gt;=DQ$1,$S380+$Y380,$Y380)</f>
        <v>2165.7199999999998</v>
      </c>
      <c r="DR380" s="27">
        <f>IF($O380&gt;=DR$1,$S380+$Y380,$Y380)</f>
        <v>2165.7199999999998</v>
      </c>
      <c r="DS380" s="27">
        <f>IF($O380&gt;=DS$1,$S380+$Y380,$Y380)</f>
        <v>2165.7199999999998</v>
      </c>
      <c r="DT380" s="27">
        <f>IF($O380&gt;=DT$1,$S380+$Y380,$Y380)</f>
        <v>2165.7199999999998</v>
      </c>
      <c r="DU380" s="27">
        <f>IF($O380&gt;=DU$1,$S380+$Y380,$Y380)</f>
        <v>2165.7199999999998</v>
      </c>
      <c r="DV380" s="27">
        <f>IF($O380&gt;=DV$1,$S380+$Y380,$Y380)</f>
        <v>2165.7199999999998</v>
      </c>
      <c r="DW380" s="27">
        <f>IF($O380&gt;=DW$1,$S380+$Y380,$Y380)</f>
        <v>2165.7199999999998</v>
      </c>
      <c r="DX380" s="27">
        <f>IF($O380&gt;=DX$1,$S380+$Y380,$Y380)</f>
        <v>2165.7199999999998</v>
      </c>
      <c r="DY380" s="27">
        <f>IF($O380&gt;=DY$1,$S380+$Y380,$Y380)</f>
        <v>2165.7199999999998</v>
      </c>
      <c r="DZ380" s="27">
        <f>IF($O380&gt;=DZ$1,$S380+$Y380,$Y380)</f>
        <v>2165.7199999999998</v>
      </c>
      <c r="EA380" s="27">
        <f>IF($O380&gt;=EA$1,$S380+$Y380,$Y380)</f>
        <v>2165.7199999999998</v>
      </c>
      <c r="EB380" s="27">
        <f>IF($O380&gt;=EB$1,$S380+$Y380,$Y380)</f>
        <v>2165.7199999999998</v>
      </c>
      <c r="EC380" s="27">
        <f>IF($O380&gt;=EC$1,$S380+$Y380,$Y380)</f>
        <v>2165.7199999999998</v>
      </c>
      <c r="ED380" s="27">
        <f>IF($O380&gt;=ED$1,$S380+$Y380,$Y380)</f>
        <v>2165.7199999999998</v>
      </c>
      <c r="EE380" s="27">
        <f>IF($O380&gt;=EE$1,$S380+$Y380,$Y380)</f>
        <v>2165.7199999999998</v>
      </c>
      <c r="EF380" s="27">
        <f>IF($O380&gt;=EF$1,$S380+$Y380,$Y380)</f>
        <v>2165.7199999999998</v>
      </c>
      <c r="EG380" s="27">
        <f>IF($O380&gt;=EG$1,$S380+$Y380,$Y380)</f>
        <v>2165.7199999999998</v>
      </c>
      <c r="EH380" s="27">
        <f>IF($O380&gt;=EH$1,$S380+$Y380,$Y380)</f>
        <v>2165.7199999999998</v>
      </c>
      <c r="EI380" s="27">
        <f>IF($O380&gt;=EI$1,$S380+$Y380,$Y380)</f>
        <v>2165.7199999999998</v>
      </c>
      <c r="EJ380" s="27">
        <f>IF($O380&gt;=EJ$1,$S380+$Y380,$Y380)</f>
        <v>2165.7199999999998</v>
      </c>
      <c r="EK380" s="27">
        <f>IF($O380&gt;=EK$1,$S380+$Y380,$Y380)</f>
        <v>2165.7199999999998</v>
      </c>
      <c r="EL380" s="27">
        <f>IF($O380&gt;=EL$1,$S380+$Y380,$Y380)</f>
        <v>2165.7199999999998</v>
      </c>
      <c r="EM380" s="27">
        <f>IF($O380&gt;=EM$1,$S380+$Y380,$Y380)</f>
        <v>2165.7199999999998</v>
      </c>
      <c r="EN380" s="27">
        <f>IF($O380&gt;=EN$1,$S380+$Y380,$Y380)</f>
        <v>2165.7199999999998</v>
      </c>
      <c r="EO380" s="27">
        <f>IF($O380&gt;=EO$1,$S380+$Y380,$Y380)</f>
        <v>2165.7199999999998</v>
      </c>
      <c r="EP380" s="27">
        <f>IF($O380&gt;=EP$1,$S380+$Y380,$Y380)</f>
        <v>2165.7199999999998</v>
      </c>
      <c r="EQ380" s="27">
        <f>IF($O380&gt;=EQ$1,$S380+$Y380,$Y380)</f>
        <v>2165.7199999999998</v>
      </c>
      <c r="ER380" s="27">
        <f>IF($O380&gt;=ER$1,$S380+$Y380,$Y380)</f>
        <v>2165.7199999999998</v>
      </c>
      <c r="ES380" s="27">
        <f>IF($O380&gt;=ES$1,$S380+$Y380,$Y380)</f>
        <v>2165.7199999999998</v>
      </c>
      <c r="ET380" s="27">
        <f>IF($O380&gt;=ET$1,$S380+$Y380,$Y380)</f>
        <v>2165.7199999999998</v>
      </c>
      <c r="EU380" s="27">
        <f>IF($O380&gt;=EU$1,$S380+$Y380,$Y380)</f>
        <v>2165.7199999999998</v>
      </c>
      <c r="EV380" s="27">
        <f>IF($O380&gt;=EV$1,$S380,0)</f>
        <v>2165.7199999999998</v>
      </c>
      <c r="EW380" s="27">
        <f>IF($O380&gt;=EW$1,$S380,0)</f>
        <v>2165.7199999999998</v>
      </c>
      <c r="EX380" s="27">
        <f>IF($O380&gt;=EX$1,$S380,0)</f>
        <v>2165.7199999999998</v>
      </c>
      <c r="EY380" s="27">
        <f>IF($O380&gt;=EY$1,$S380,0)</f>
        <v>2165.7199999999998</v>
      </c>
      <c r="EZ380" s="27">
        <f>IF($O380&gt;=EZ$1,$S380,0)</f>
        <v>2165.7199999999998</v>
      </c>
      <c r="FA380" s="27">
        <f>IF($O380&gt;=FA$1,$S380,0)</f>
        <v>2165.7199999999998</v>
      </c>
      <c r="FB380" s="27">
        <f>IF($O380&gt;=FB$1,$S380,0)</f>
        <v>2165.7199999999998</v>
      </c>
      <c r="FC380" s="27">
        <f>IF($O380&gt;=FC$1,$S380,0)</f>
        <v>2165.7199999999998</v>
      </c>
      <c r="FD380" s="27">
        <f>IF($O380&gt;=FD$1,$S380,0)</f>
        <v>2165.7199999999998</v>
      </c>
      <c r="FE380" s="27">
        <f>IF($O380&gt;=FE$1,$S380,0)</f>
        <v>2165.7199999999998</v>
      </c>
      <c r="FF380" s="27">
        <f>IF($O380&gt;=FF$1,$S380,0)</f>
        <v>2165.7199999999998</v>
      </c>
      <c r="FG380" s="27">
        <f>IF($O380&gt;=FG$1,$S380,0)</f>
        <v>2165.7199999999998</v>
      </c>
      <c r="FH380" s="27">
        <f>IF($O380&gt;=FH$1,$S380,0)</f>
        <v>2165.7199999999998</v>
      </c>
      <c r="FI380" s="27">
        <f>IF($O380&gt;=FI$1,$S380,0)</f>
        <v>2165.7199999999998</v>
      </c>
      <c r="FJ380" s="27">
        <f>IF($O380&gt;=FJ$1,$S380,0)</f>
        <v>2165.7199999999998</v>
      </c>
      <c r="FK380" s="27">
        <f>IF($O380&gt;=FK$1,$S380,0)</f>
        <v>2165.7199999999998</v>
      </c>
      <c r="FL380" s="27">
        <f>IF($O380&gt;=FL$1,$S380,0)</f>
        <v>2165.7199999999998</v>
      </c>
      <c r="FM380" s="27">
        <f>IF($O380&gt;=FM$1,$S380,0)</f>
        <v>2165.7199999999998</v>
      </c>
      <c r="FN380" s="27">
        <f>IF($O380&gt;=FN$1,$S380,0)</f>
        <v>2165.7199999999998</v>
      </c>
      <c r="FO380" s="27">
        <f>IF($O380&gt;=FO$1,$S380,0)</f>
        <v>2165.7199999999998</v>
      </c>
      <c r="FP380" s="27">
        <f>IF($O380&gt;=FP$1,$S380,0)</f>
        <v>2165.7199999999998</v>
      </c>
      <c r="FQ380" s="27">
        <f>IF($O380&gt;=FQ$1,$S380,0)</f>
        <v>2165.7199999999998</v>
      </c>
      <c r="FR380" s="27">
        <f>IF($O380&gt;=FR$1,$S380,0)</f>
        <v>2165.7199999999998</v>
      </c>
      <c r="FS380" s="27">
        <f>IF($O380&gt;=FS$1,$S380,0)</f>
        <v>2165.7199999999998</v>
      </c>
      <c r="FT380" s="27">
        <f>IF($O380&gt;=FT$1,$S380,0)</f>
        <v>2165.7199999999998</v>
      </c>
      <c r="FU380" s="27">
        <f>IF($O380&gt;=FU$1,$S380,0)</f>
        <v>2165.7199999999998</v>
      </c>
      <c r="FV380" s="27">
        <f>IF($O380&gt;=FV$1,$S380,0)</f>
        <v>2165.7199999999998</v>
      </c>
      <c r="FW380" s="27">
        <f>IF($O380&gt;=FW$1,$S380,0)</f>
        <v>2165.7199999999998</v>
      </c>
      <c r="FX380" s="27">
        <f>IF($O380&gt;=FX$1,$S380,0)</f>
        <v>2165.7199999999998</v>
      </c>
      <c r="FY380" s="27">
        <f>IF($O380&gt;=FY$1,$S380,0)</f>
        <v>2165.7199999999998</v>
      </c>
      <c r="FZ380" s="27">
        <f>IF($O380&gt;=FZ$1,$S380,0)</f>
        <v>2165.7199999999998</v>
      </c>
      <c r="GA380" s="27">
        <f>IF($O380&gt;=GA$1,$S380,0)</f>
        <v>2165.7199999999998</v>
      </c>
      <c r="GB380" s="27">
        <f>IF($O380&gt;=GB$1,$S380,0)</f>
        <v>2165.7199999999998</v>
      </c>
      <c r="GC380" s="27">
        <f>IF($O380&gt;=GC$1,$S380,0)</f>
        <v>2165.7199999999998</v>
      </c>
      <c r="GD380" s="27">
        <f>IF($O380&gt;=GD$1,$S380,0)</f>
        <v>2165.7199999999998</v>
      </c>
      <c r="GE380" s="27">
        <f>IF($O380&gt;=GE$1,$S380,0)</f>
        <v>2165.7199999999998</v>
      </c>
      <c r="GF380" s="27">
        <f>IF($O380&gt;=GF$1,$S380,0)</f>
        <v>2165.7199999999998</v>
      </c>
      <c r="GG380" s="27">
        <f>IF($O380&gt;=GG$1,$S380,0)</f>
        <v>2165.7199999999998</v>
      </c>
      <c r="GH380" s="27">
        <f>IF($O380&gt;=GH$1,$S380,0)</f>
        <v>2165.7199999999998</v>
      </c>
      <c r="GI380" s="27">
        <f>IF($O380&gt;=GI$1,$S380,0)</f>
        <v>2165.7199999999998</v>
      </c>
      <c r="GJ380" s="27">
        <f>IF($O380&gt;=GJ$1,$S380,0)</f>
        <v>2165.7199999999998</v>
      </c>
      <c r="GK380" s="27">
        <f>IF($O380&gt;=GK$1,$S380,0)</f>
        <v>2165.7199999999998</v>
      </c>
      <c r="GL380" s="27">
        <f>IF($O380&gt;=GL$1,$S380,0)</f>
        <v>2165.7199999999998</v>
      </c>
      <c r="GM380" s="27">
        <f>IF($O380&gt;=GM$1,$S380,0)</f>
        <v>2165.7199999999998</v>
      </c>
      <c r="GN380" s="27">
        <f>IF($O380&gt;=GN$1,$S380,0)</f>
        <v>2165.7199999999998</v>
      </c>
      <c r="GO380" s="27">
        <f>IF($O380&gt;=GO$1,$S380,0)</f>
        <v>2165.7199999999998</v>
      </c>
      <c r="GP380" s="27">
        <f>IF($O380&gt;=GP$1,$S380,0)</f>
        <v>2165.7199999999998</v>
      </c>
      <c r="GQ380" s="27">
        <f>IF($O380&gt;=GQ$1,$S380,0)</f>
        <v>2165.7199999999998</v>
      </c>
      <c r="GR380" s="27">
        <f>IF($O380&gt;=GR$1,$S380,0)</f>
        <v>2165.7199999999998</v>
      </c>
      <c r="GS380" s="27">
        <f>IF($O380&gt;=GS$1,$S380,0)</f>
        <v>2165.7199999999998</v>
      </c>
      <c r="GT380" s="27">
        <f>IF($O380&gt;=GT$1,$S380,0)</f>
        <v>2165.7199999999998</v>
      </c>
      <c r="GU380" s="27">
        <f>IF($O380&gt;=GU$1,$S380,0)</f>
        <v>2165.7199999999998</v>
      </c>
      <c r="GV380" s="27">
        <f>IF($O380&gt;=GV$1,$S380,0)</f>
        <v>2165.7199999999998</v>
      </c>
      <c r="GW380" s="27">
        <f>IF($O380&gt;=GW$1,$S380,0)</f>
        <v>2165.7199999999998</v>
      </c>
      <c r="GX380" s="27">
        <f>IF($O380&gt;=GX$1,$S380,0)</f>
        <v>2165.7199999999998</v>
      </c>
      <c r="GY380" s="27">
        <f>IF($O380&gt;=GY$1,$S380,0)</f>
        <v>2165.7199999999998</v>
      </c>
      <c r="GZ380" s="27">
        <f>IF($O380&gt;=GZ$1,$S380,0)</f>
        <v>2165.7199999999998</v>
      </c>
      <c r="HA380" s="27">
        <f>IF($O380&gt;=HA$1,$S380,0)</f>
        <v>2165.7199999999998</v>
      </c>
      <c r="HB380" s="27">
        <f>IF($O380&gt;=HB$1,$S380,0)</f>
        <v>2165.7199999999998</v>
      </c>
      <c r="HC380" s="27">
        <f>IF($O380&gt;=HC$1,$S380,0)</f>
        <v>2165.7199999999998</v>
      </c>
    </row>
    <row r="381" spans="1:211">
      <c r="A381" s="3">
        <v>26905</v>
      </c>
      <c r="B381" s="3" t="s">
        <v>401</v>
      </c>
      <c r="C381" s="3" t="s">
        <v>140</v>
      </c>
      <c r="D381" s="3">
        <v>54</v>
      </c>
      <c r="E381" s="4">
        <v>30698</v>
      </c>
      <c r="F381" s="5">
        <v>34.446575342465756</v>
      </c>
      <c r="G381" s="3" t="s">
        <v>99</v>
      </c>
      <c r="H381" s="4">
        <v>23400</v>
      </c>
      <c r="I381" s="9" t="s">
        <v>827</v>
      </c>
      <c r="J381" s="5">
        <v>8121.45</v>
      </c>
      <c r="K381" s="31">
        <v>336</v>
      </c>
      <c r="L381" s="32">
        <v>34</v>
      </c>
      <c r="M381" s="33">
        <f>VLOOKUP(L381,FIND,3,TRUE)</f>
        <v>1.5</v>
      </c>
      <c r="N381" s="32">
        <f>IF(L381&gt;30,180,VLOOKUP(L381,TEMPO,2,FALSE))</f>
        <v>180</v>
      </c>
      <c r="O381" s="32">
        <f>IF(R381&gt;0,4,N381)</f>
        <v>180</v>
      </c>
      <c r="P381" s="96">
        <f>J381*M381*L381</f>
        <v>414193.94999999995</v>
      </c>
      <c r="Q381" s="96">
        <f>10934.45*2</f>
        <v>21868.9</v>
      </c>
      <c r="R381" s="96">
        <f>IF(P381&lt;=Q381,P381/4,0)</f>
        <v>0</v>
      </c>
      <c r="S381" s="5">
        <f>IF(P381&gt;=Q381,P381/N381,0)</f>
        <v>2301.0774999999999</v>
      </c>
      <c r="T381" s="3"/>
      <c r="U381" s="3">
        <f>IF(T381="",1,0)</f>
        <v>1</v>
      </c>
      <c r="V381" s="3">
        <v>157</v>
      </c>
      <c r="W381" s="5">
        <v>0</v>
      </c>
      <c r="X381" s="5">
        <v>245.73</v>
      </c>
      <c r="Y381" s="5">
        <f>X381*W381</f>
        <v>0</v>
      </c>
      <c r="Z381" s="5">
        <v>400</v>
      </c>
      <c r="AA381" s="5">
        <f>S381+Y381+Z381</f>
        <v>2701.0774999999999</v>
      </c>
      <c r="AB381" s="39">
        <f>(J381/12+J381/12*1.3333333333+450/12+J381/30*6/12+J381)*1.3+Y381+Z381+153.9</f>
        <v>13389.421833304006</v>
      </c>
      <c r="AC381" s="39" t="s">
        <v>140</v>
      </c>
      <c r="AD381" s="39">
        <f>J381*1.3+400+153.9</f>
        <v>11111.785</v>
      </c>
      <c r="AE381" s="39">
        <f>SUMIFS('CUSTO MENSAL FUNC NOVO'!H:H,'CUSTO MENSAL FUNC NOVO'!A:A,'VALORES MENSAIS'!AC381)</f>
        <v>7402.7770999999993</v>
      </c>
      <c r="AF381" s="27">
        <f>IF($R381&gt;0,$R381,$S381)+$Y381+$Z381</f>
        <v>2701.0774999999999</v>
      </c>
      <c r="AG381" s="27">
        <f>IF($R381&gt;0,$R381,$S381)+$Y381+$Z381</f>
        <v>2701.0774999999999</v>
      </c>
      <c r="AH381" s="27">
        <f>IF($R381&gt;0,$R381,$S381)+$Y381+$Z381</f>
        <v>2701.0774999999999</v>
      </c>
      <c r="AI381" s="27">
        <f>IF($R381&gt;0,$R381,$S381)+$Y381+$Z381</f>
        <v>2701.0774999999999</v>
      </c>
      <c r="AJ381" s="27">
        <f>IF($O381&gt;=AJ$1,$S381+$Y381+$Z381,$Y381+$Z381)</f>
        <v>2701.0774999999999</v>
      </c>
      <c r="AK381" s="27">
        <f>IF($O381&gt;=AK$1,$S381+$Y381+$Z381,$Y381+$Z381)</f>
        <v>2701.0774999999999</v>
      </c>
      <c r="AL381" s="27">
        <f>IF($O381&gt;=AL$1,$S381+$Y381+$Z381,$Y381+$Z381)</f>
        <v>2701.0774999999999</v>
      </c>
      <c r="AM381" s="27">
        <f>IF($O381&gt;=AM$1,$S381+$Y381+$Z381,$Y381+$Z381)</f>
        <v>2701.0774999999999</v>
      </c>
      <c r="AN381" s="27">
        <f>IF($O381&gt;=AN$1,$S381+$Y381+$Z381,$Y381+$Z381)</f>
        <v>2701.0774999999999</v>
      </c>
      <c r="AO381" s="27">
        <f>IF($O381&gt;=AO$1,$S381+$Y381+$Z381,$Y381+$Z381)</f>
        <v>2701.0774999999999</v>
      </c>
      <c r="AP381" s="27">
        <f>IF($O381&gt;=AP$1,$S381+$Y381+$Z381,$Y381+$Z381)</f>
        <v>2701.0774999999999</v>
      </c>
      <c r="AQ381" s="27">
        <f>IF($O381&gt;=AQ$1,$S381+$Y381+$Z381,$Y381+$Z381)</f>
        <v>2701.0774999999999</v>
      </c>
      <c r="AR381" s="27">
        <f>IF($O381&gt;=AR$1,$S381+$Y381+$Z381,$Y381+$Z381)</f>
        <v>2701.0774999999999</v>
      </c>
      <c r="AS381" s="27">
        <f>IF($O381&gt;=AS$1,$S381+$Y381+$Z381,$Y381+$Z381)</f>
        <v>2701.0774999999999</v>
      </c>
      <c r="AT381" s="27">
        <f>IF($O381&gt;=AT$1,$S381+$Y381+$Z381,$Y381+$Z381)</f>
        <v>2701.0774999999999</v>
      </c>
      <c r="AU381" s="27">
        <f>IF($O381&gt;=AU$1,$S381+$Y381+$Z381,$Y381+$Z381)</f>
        <v>2701.0774999999999</v>
      </c>
      <c r="AV381" s="27">
        <f>IF($O381&gt;=AV$1,$S381+$Y381+$Z381,$Y381+$Z381)</f>
        <v>2701.0774999999999</v>
      </c>
      <c r="AW381" s="27">
        <f>IF($O381&gt;=AW$1,$S381+$Y381+$Z381,$Y381+$Z381)</f>
        <v>2701.0774999999999</v>
      </c>
      <c r="AX381" s="27">
        <f>IF($O381&gt;=AX$1,$S381+$Y381+$Z381,$Y381+$Z381)</f>
        <v>2701.0774999999999</v>
      </c>
      <c r="AY381" s="27">
        <f>IF($O381&gt;=AY$1,$S381+$Y381+$Z381,$Y381+$Z381)</f>
        <v>2701.0774999999999</v>
      </c>
      <c r="AZ381" s="27">
        <f>IF($O381&gt;=AZ$1,$S381+$Y381+$Z381,$Y381+$Z381)</f>
        <v>2701.0774999999999</v>
      </c>
      <c r="BA381" s="27">
        <f>IF($O381&gt;=BA$1,$S381+$Y381+$Z381,$Y381+$Z381)</f>
        <v>2701.0774999999999</v>
      </c>
      <c r="BB381" s="27">
        <f>IF($O381&gt;=BB$1,$S381+$Y381+$Z381,$Y381+$Z381)</f>
        <v>2701.0774999999999</v>
      </c>
      <c r="BC381" s="27">
        <f>IF($O381&gt;=BC$1,$S381+$Y381+$Z381,$Y381+$Z381)</f>
        <v>2701.0774999999999</v>
      </c>
      <c r="BD381" s="27">
        <f>IF($O381&gt;=BD$1,$S381+$Y381+$Z381,$Y381+$Z381)</f>
        <v>2701.0774999999999</v>
      </c>
      <c r="BE381" s="27">
        <f>IF($O381&gt;=BE$1,$S381+$Y381+$Z381,$Y381+$Z381)</f>
        <v>2701.0774999999999</v>
      </c>
      <c r="BF381" s="27">
        <f>IF($O381&gt;=BF$1,$S381+$Y381+$Z381,$Y381+$Z381)</f>
        <v>2701.0774999999999</v>
      </c>
      <c r="BG381" s="27">
        <f>IF($O381&gt;=BG$1,$S381+$Y381+$Z381,$Y381+$Z381)</f>
        <v>2701.0774999999999</v>
      </c>
      <c r="BH381" s="27">
        <f>IF($O381&gt;=BH$1,$S381+$Y381+$Z381,$Y381+$Z381)</f>
        <v>2701.0774999999999</v>
      </c>
      <c r="BI381" s="27">
        <f>IF($O381&gt;=BI$1,$S381+$Y381+$Z381,$Y381+$Z381)</f>
        <v>2701.0774999999999</v>
      </c>
      <c r="BJ381" s="27">
        <f>IF($O381&gt;=BJ$1,$S381+$Y381+$Z381,$Y381+$Z381)</f>
        <v>2701.0774999999999</v>
      </c>
      <c r="BK381" s="27">
        <f>IF($O381&gt;=BK$1,$S381+$Y381+$Z381,$Y381+$Z381)</f>
        <v>2701.0774999999999</v>
      </c>
      <c r="BL381" s="27">
        <f>IF($O381&gt;=BL$1,$S381+$Y381+$Z381,$Y381+$Z381)</f>
        <v>2701.0774999999999</v>
      </c>
      <c r="BM381" s="27">
        <f>IF($O381&gt;=BM$1,$S381+$Y381+$Z381,$Y381+$Z381)</f>
        <v>2701.0774999999999</v>
      </c>
      <c r="BN381" s="27">
        <f>IF($O381&gt;=BN$1,$S381+$Y381+$Z381,$Y381+$Z381)</f>
        <v>2701.0774999999999</v>
      </c>
      <c r="BO381" s="27">
        <f>IF($O381&gt;=BO$1,$S381+$Y381+$Z381,$Y381+$Z381)</f>
        <v>2701.0774999999999</v>
      </c>
      <c r="BP381" s="27">
        <f>IF($O381&gt;=BP$1,$S381+$Y381+$Z381,$Y381+$Z381)</f>
        <v>2701.0774999999999</v>
      </c>
      <c r="BQ381" s="27">
        <f>IF($O381&gt;=BQ$1,$S381+$Y381+$Z381,$Y381+$Z381)</f>
        <v>2701.0774999999999</v>
      </c>
      <c r="BR381" s="27">
        <f>IF($O381&gt;=BR$1,$S381+$Y381+$Z381,$Y381+$Z381)</f>
        <v>2701.0774999999999</v>
      </c>
      <c r="BS381" s="27">
        <f>IF($O381&gt;=BS$1,$S381+$Y381+$Z381,$Y381+$Z381)</f>
        <v>2701.0774999999999</v>
      </c>
      <c r="BT381" s="27">
        <f>IF($O381&gt;=BT$1,$S381+$Y381+$Z381,$Y381+$Z381)</f>
        <v>2701.0774999999999</v>
      </c>
      <c r="BU381" s="27">
        <f>IF($O381&gt;=BU$1,$S381+$Y381+$Z381,$Y381+$Z381)</f>
        <v>2701.0774999999999</v>
      </c>
      <c r="BV381" s="27">
        <f>IF($O381&gt;=BV$1,$S381+$Y381+$Z381,$Y381+$Z381)</f>
        <v>2701.0774999999999</v>
      </c>
      <c r="BW381" s="27">
        <f>IF($O381&gt;=BW$1,$S381+$Y381+$Z381,$Y381+$Z381)</f>
        <v>2701.0774999999999</v>
      </c>
      <c r="BX381" s="27">
        <f>IF($O381&gt;=BX$1,$S381+$Y381+$Z381,$Y381+$Z381)</f>
        <v>2701.0774999999999</v>
      </c>
      <c r="BY381" s="27">
        <f>IF($O381&gt;=BY$1,$S381+$Y381+$Z381,$Y381+$Z381)</f>
        <v>2701.0774999999999</v>
      </c>
      <c r="BZ381" s="27">
        <f>IF($O381&gt;=BZ$1,$S381+$Y381+$Z381,$Y381+$Z381)</f>
        <v>2701.0774999999999</v>
      </c>
      <c r="CA381" s="27">
        <f>IF($O381&gt;=CA$1,$S381+$Y381+$Z381,$Y381+$Z381)</f>
        <v>2701.0774999999999</v>
      </c>
      <c r="CB381" s="27">
        <f>IF($O381&gt;=CB$1,$S381+$Y381+$Z381,$Y381+$Z381)</f>
        <v>2701.0774999999999</v>
      </c>
      <c r="CC381" s="27">
        <f>IF($O381&gt;=CC$1,$S381+$Y381+$Z381,$Y381+$Z381)</f>
        <v>2701.0774999999999</v>
      </c>
      <c r="CD381" s="27">
        <f>IF($O381&gt;=CD$1,$S381+$Y381+$Z381,$Y381+$Z381)</f>
        <v>2701.0774999999999</v>
      </c>
      <c r="CE381" s="27">
        <f>IF($O381&gt;=CE$1,$S381+$Y381+$Z381,$Y381+$Z381)</f>
        <v>2701.0774999999999</v>
      </c>
      <c r="CF381" s="27">
        <f>IF($O381&gt;=CF$1,$S381+$Y381+$Z381,$Y381+$Z381)</f>
        <v>2701.0774999999999</v>
      </c>
      <c r="CG381" s="27">
        <f>IF($O381&gt;=CG$1,$S381+$Y381+$Z381,$Y381+$Z381)</f>
        <v>2701.0774999999999</v>
      </c>
      <c r="CH381" s="27">
        <f>IF($O381&gt;=CH$1,$S381+$Y381+$Z381,$Y381+$Z381)</f>
        <v>2701.0774999999999</v>
      </c>
      <c r="CI381" s="27">
        <f>IF($O381&gt;=CI$1,$S381+$Y381+$Z381,$Y381+$Z381)</f>
        <v>2701.0774999999999</v>
      </c>
      <c r="CJ381" s="27">
        <f>IF($O381&gt;=CJ$1,$S381+$Y381+$Z381,$Y381+$Z381)</f>
        <v>2701.0774999999999</v>
      </c>
      <c r="CK381" s="27">
        <f>IF($O381&gt;=CK$1,$S381+$Y381+$Z381,$Y381+$Z381)</f>
        <v>2701.0774999999999</v>
      </c>
      <c r="CL381" s="27">
        <f>IF($O381&gt;=CL$1,$S381+$Y381+$Z381,$Y381+$Z381)</f>
        <v>2701.0774999999999</v>
      </c>
      <c r="CM381" s="27">
        <f>IF($O381&gt;=CM$1,$S381+$Y381+$Z381,$Y381+$Z381)</f>
        <v>2701.0774999999999</v>
      </c>
      <c r="CN381" s="27">
        <f>IF($O381&gt;=CN$1,$S381+$Y381,$Y381)</f>
        <v>2301.0774999999999</v>
      </c>
      <c r="CO381" s="27">
        <f>IF($O381&gt;=CO$1,$S381+$Y381,$Y381)</f>
        <v>2301.0774999999999</v>
      </c>
      <c r="CP381" s="27">
        <f>IF($O381&gt;=CP$1,$S381+$Y381,$Y381)</f>
        <v>2301.0774999999999</v>
      </c>
      <c r="CQ381" s="27">
        <f>IF($O381&gt;=CQ$1,$S381+$Y381,$Y381)</f>
        <v>2301.0774999999999</v>
      </c>
      <c r="CR381" s="27">
        <f>IF($O381&gt;=CR$1,$S381+$Y381,$Y381)</f>
        <v>2301.0774999999999</v>
      </c>
      <c r="CS381" s="27">
        <f>IF($O381&gt;=CS$1,$S381+$Y381,$Y381)</f>
        <v>2301.0774999999999</v>
      </c>
      <c r="CT381" s="27">
        <f>IF($O381&gt;=CT$1,$S381+$Y381,$Y381)</f>
        <v>2301.0774999999999</v>
      </c>
      <c r="CU381" s="27">
        <f>IF($O381&gt;=CU$1,$S381+$Y381,$Y381)</f>
        <v>2301.0774999999999</v>
      </c>
      <c r="CV381" s="27">
        <f>IF($O381&gt;=CV$1,$S381+$Y381,$Y381)</f>
        <v>2301.0774999999999</v>
      </c>
      <c r="CW381" s="27">
        <f>IF($O381&gt;=CW$1,$S381+$Y381,$Y381)</f>
        <v>2301.0774999999999</v>
      </c>
      <c r="CX381" s="27">
        <f>IF($O381&gt;=CX$1,$S381+$Y381,$Y381)</f>
        <v>2301.0774999999999</v>
      </c>
      <c r="CY381" s="27">
        <f>IF($O381&gt;=CY$1,$S381+$Y381,$Y381)</f>
        <v>2301.0774999999999</v>
      </c>
      <c r="CZ381" s="27">
        <f>IF($O381&gt;=CZ$1,$S381+$Y381,$Y381)</f>
        <v>2301.0774999999999</v>
      </c>
      <c r="DA381" s="27">
        <f>IF($O381&gt;=DA$1,$S381+$Y381,$Y381)</f>
        <v>2301.0774999999999</v>
      </c>
      <c r="DB381" s="27">
        <f>IF($O381&gt;=DB$1,$S381+$Y381,$Y381)</f>
        <v>2301.0774999999999</v>
      </c>
      <c r="DC381" s="27">
        <f>IF($O381&gt;=DC$1,$S381+$Y381,$Y381)</f>
        <v>2301.0774999999999</v>
      </c>
      <c r="DD381" s="27">
        <f>IF($O381&gt;=DD$1,$S381+$Y381,$Y381)</f>
        <v>2301.0774999999999</v>
      </c>
      <c r="DE381" s="27">
        <f>IF($O381&gt;=DE$1,$S381+$Y381,$Y381)</f>
        <v>2301.0774999999999</v>
      </c>
      <c r="DF381" s="27">
        <f>IF($O381&gt;=DF$1,$S381+$Y381,$Y381)</f>
        <v>2301.0774999999999</v>
      </c>
      <c r="DG381" s="27">
        <f>IF($O381&gt;=DG$1,$S381+$Y381,$Y381)</f>
        <v>2301.0774999999999</v>
      </c>
      <c r="DH381" s="27">
        <f>IF($O381&gt;=DH$1,$S381+$Y381,$Y381)</f>
        <v>2301.0774999999999</v>
      </c>
      <c r="DI381" s="27">
        <f>IF($O381&gt;=DI$1,$S381+$Y381,$Y381)</f>
        <v>2301.0774999999999</v>
      </c>
      <c r="DJ381" s="27">
        <f>IF($O381&gt;=DJ$1,$S381+$Y381,$Y381)</f>
        <v>2301.0774999999999</v>
      </c>
      <c r="DK381" s="27">
        <f>IF($O381&gt;=DK$1,$S381+$Y381,$Y381)</f>
        <v>2301.0774999999999</v>
      </c>
      <c r="DL381" s="27">
        <f>IF($O381&gt;=DL$1,$S381+$Y381,$Y381)</f>
        <v>2301.0774999999999</v>
      </c>
      <c r="DM381" s="27">
        <f>IF($O381&gt;=DM$1,$S381+$Y381,$Y381)</f>
        <v>2301.0774999999999</v>
      </c>
      <c r="DN381" s="27">
        <f>IF($O381&gt;=DN$1,$S381+$Y381,$Y381)</f>
        <v>2301.0774999999999</v>
      </c>
      <c r="DO381" s="27">
        <f>IF($O381&gt;=DO$1,$S381+$Y381,$Y381)</f>
        <v>2301.0774999999999</v>
      </c>
      <c r="DP381" s="27">
        <f>IF($O381&gt;=DP$1,$S381+$Y381,$Y381)</f>
        <v>2301.0774999999999</v>
      </c>
      <c r="DQ381" s="27">
        <f>IF($O381&gt;=DQ$1,$S381+$Y381,$Y381)</f>
        <v>2301.0774999999999</v>
      </c>
      <c r="DR381" s="27">
        <f>IF($O381&gt;=DR$1,$S381+$Y381,$Y381)</f>
        <v>2301.0774999999999</v>
      </c>
      <c r="DS381" s="27">
        <f>IF($O381&gt;=DS$1,$S381+$Y381,$Y381)</f>
        <v>2301.0774999999999</v>
      </c>
      <c r="DT381" s="27">
        <f>IF($O381&gt;=DT$1,$S381+$Y381,$Y381)</f>
        <v>2301.0774999999999</v>
      </c>
      <c r="DU381" s="27">
        <f>IF($O381&gt;=DU$1,$S381+$Y381,$Y381)</f>
        <v>2301.0774999999999</v>
      </c>
      <c r="DV381" s="27">
        <f>IF($O381&gt;=DV$1,$S381+$Y381,$Y381)</f>
        <v>2301.0774999999999</v>
      </c>
      <c r="DW381" s="27">
        <f>IF($O381&gt;=DW$1,$S381+$Y381,$Y381)</f>
        <v>2301.0774999999999</v>
      </c>
      <c r="DX381" s="27">
        <f>IF($O381&gt;=DX$1,$S381+$Y381,$Y381)</f>
        <v>2301.0774999999999</v>
      </c>
      <c r="DY381" s="27">
        <f>IF($O381&gt;=DY$1,$S381+$Y381,$Y381)</f>
        <v>2301.0774999999999</v>
      </c>
      <c r="DZ381" s="27">
        <f>IF($O381&gt;=DZ$1,$S381+$Y381,$Y381)</f>
        <v>2301.0774999999999</v>
      </c>
      <c r="EA381" s="27">
        <f>IF($O381&gt;=EA$1,$S381+$Y381,$Y381)</f>
        <v>2301.0774999999999</v>
      </c>
      <c r="EB381" s="27">
        <f>IF($O381&gt;=EB$1,$S381+$Y381,$Y381)</f>
        <v>2301.0774999999999</v>
      </c>
      <c r="EC381" s="27">
        <f>IF($O381&gt;=EC$1,$S381+$Y381,$Y381)</f>
        <v>2301.0774999999999</v>
      </c>
      <c r="ED381" s="27">
        <f>IF($O381&gt;=ED$1,$S381+$Y381,$Y381)</f>
        <v>2301.0774999999999</v>
      </c>
      <c r="EE381" s="27">
        <f>IF($O381&gt;=EE$1,$S381+$Y381,$Y381)</f>
        <v>2301.0774999999999</v>
      </c>
      <c r="EF381" s="27">
        <f>IF($O381&gt;=EF$1,$S381+$Y381,$Y381)</f>
        <v>2301.0774999999999</v>
      </c>
      <c r="EG381" s="27">
        <f>IF($O381&gt;=EG$1,$S381+$Y381,$Y381)</f>
        <v>2301.0774999999999</v>
      </c>
      <c r="EH381" s="27">
        <f>IF($O381&gt;=EH$1,$S381+$Y381,$Y381)</f>
        <v>2301.0774999999999</v>
      </c>
      <c r="EI381" s="27">
        <f>IF($O381&gt;=EI$1,$S381+$Y381,$Y381)</f>
        <v>2301.0774999999999</v>
      </c>
      <c r="EJ381" s="27">
        <f>IF($O381&gt;=EJ$1,$S381+$Y381,$Y381)</f>
        <v>2301.0774999999999</v>
      </c>
      <c r="EK381" s="27">
        <f>IF($O381&gt;=EK$1,$S381+$Y381,$Y381)</f>
        <v>2301.0774999999999</v>
      </c>
      <c r="EL381" s="27">
        <f>IF($O381&gt;=EL$1,$S381+$Y381,$Y381)</f>
        <v>2301.0774999999999</v>
      </c>
      <c r="EM381" s="27">
        <f>IF($O381&gt;=EM$1,$S381+$Y381,$Y381)</f>
        <v>2301.0774999999999</v>
      </c>
      <c r="EN381" s="27">
        <f>IF($O381&gt;=EN$1,$S381+$Y381,$Y381)</f>
        <v>2301.0774999999999</v>
      </c>
      <c r="EO381" s="27">
        <f>IF($O381&gt;=EO$1,$S381+$Y381,$Y381)</f>
        <v>2301.0774999999999</v>
      </c>
      <c r="EP381" s="27">
        <f>IF($O381&gt;=EP$1,$S381+$Y381,$Y381)</f>
        <v>2301.0774999999999</v>
      </c>
      <c r="EQ381" s="27">
        <f>IF($O381&gt;=EQ$1,$S381+$Y381,$Y381)</f>
        <v>2301.0774999999999</v>
      </c>
      <c r="ER381" s="27">
        <f>IF($O381&gt;=ER$1,$S381+$Y381,$Y381)</f>
        <v>2301.0774999999999</v>
      </c>
      <c r="ES381" s="27">
        <f>IF($O381&gt;=ES$1,$S381+$Y381,$Y381)</f>
        <v>2301.0774999999999</v>
      </c>
      <c r="ET381" s="27">
        <f>IF($O381&gt;=ET$1,$S381+$Y381,$Y381)</f>
        <v>2301.0774999999999</v>
      </c>
      <c r="EU381" s="27">
        <f>IF($O381&gt;=EU$1,$S381+$Y381,$Y381)</f>
        <v>2301.0774999999999</v>
      </c>
      <c r="EV381" s="27">
        <f>IF($O381&gt;=EV$1,$S381,0)</f>
        <v>2301.0774999999999</v>
      </c>
      <c r="EW381" s="27">
        <f>IF($O381&gt;=EW$1,$S381,0)</f>
        <v>2301.0774999999999</v>
      </c>
      <c r="EX381" s="27">
        <f>IF($O381&gt;=EX$1,$S381,0)</f>
        <v>2301.0774999999999</v>
      </c>
      <c r="EY381" s="27">
        <f>IF($O381&gt;=EY$1,$S381,0)</f>
        <v>2301.0774999999999</v>
      </c>
      <c r="EZ381" s="27">
        <f>IF($O381&gt;=EZ$1,$S381,0)</f>
        <v>2301.0774999999999</v>
      </c>
      <c r="FA381" s="27">
        <f>IF($O381&gt;=FA$1,$S381,0)</f>
        <v>2301.0774999999999</v>
      </c>
      <c r="FB381" s="27">
        <f>IF($O381&gt;=FB$1,$S381,0)</f>
        <v>2301.0774999999999</v>
      </c>
      <c r="FC381" s="27">
        <f>IF($O381&gt;=FC$1,$S381,0)</f>
        <v>2301.0774999999999</v>
      </c>
      <c r="FD381" s="27">
        <f>IF($O381&gt;=FD$1,$S381,0)</f>
        <v>2301.0774999999999</v>
      </c>
      <c r="FE381" s="27">
        <f>IF($O381&gt;=FE$1,$S381,0)</f>
        <v>2301.0774999999999</v>
      </c>
      <c r="FF381" s="27">
        <f>IF($O381&gt;=FF$1,$S381,0)</f>
        <v>2301.0774999999999</v>
      </c>
      <c r="FG381" s="27">
        <f>IF($O381&gt;=FG$1,$S381,0)</f>
        <v>2301.0774999999999</v>
      </c>
      <c r="FH381" s="27">
        <f>IF($O381&gt;=FH$1,$S381,0)</f>
        <v>2301.0774999999999</v>
      </c>
      <c r="FI381" s="27">
        <f>IF($O381&gt;=FI$1,$S381,0)</f>
        <v>2301.0774999999999</v>
      </c>
      <c r="FJ381" s="27">
        <f>IF($O381&gt;=FJ$1,$S381,0)</f>
        <v>2301.0774999999999</v>
      </c>
      <c r="FK381" s="27">
        <f>IF($O381&gt;=FK$1,$S381,0)</f>
        <v>2301.0774999999999</v>
      </c>
      <c r="FL381" s="27">
        <f>IF($O381&gt;=FL$1,$S381,0)</f>
        <v>2301.0774999999999</v>
      </c>
      <c r="FM381" s="27">
        <f>IF($O381&gt;=FM$1,$S381,0)</f>
        <v>2301.0774999999999</v>
      </c>
      <c r="FN381" s="27">
        <f>IF($O381&gt;=FN$1,$S381,0)</f>
        <v>2301.0774999999999</v>
      </c>
      <c r="FO381" s="27">
        <f>IF($O381&gt;=FO$1,$S381,0)</f>
        <v>2301.0774999999999</v>
      </c>
      <c r="FP381" s="27">
        <f>IF($O381&gt;=FP$1,$S381,0)</f>
        <v>2301.0774999999999</v>
      </c>
      <c r="FQ381" s="27">
        <f>IF($O381&gt;=FQ$1,$S381,0)</f>
        <v>2301.0774999999999</v>
      </c>
      <c r="FR381" s="27">
        <f>IF($O381&gt;=FR$1,$S381,0)</f>
        <v>2301.0774999999999</v>
      </c>
      <c r="FS381" s="27">
        <f>IF($O381&gt;=FS$1,$S381,0)</f>
        <v>2301.0774999999999</v>
      </c>
      <c r="FT381" s="27">
        <f>IF($O381&gt;=FT$1,$S381,0)</f>
        <v>2301.0774999999999</v>
      </c>
      <c r="FU381" s="27">
        <f>IF($O381&gt;=FU$1,$S381,0)</f>
        <v>2301.0774999999999</v>
      </c>
      <c r="FV381" s="27">
        <f>IF($O381&gt;=FV$1,$S381,0)</f>
        <v>2301.0774999999999</v>
      </c>
      <c r="FW381" s="27">
        <f>IF($O381&gt;=FW$1,$S381,0)</f>
        <v>2301.0774999999999</v>
      </c>
      <c r="FX381" s="27">
        <f>IF($O381&gt;=FX$1,$S381,0)</f>
        <v>2301.0774999999999</v>
      </c>
      <c r="FY381" s="27">
        <f>IF($O381&gt;=FY$1,$S381,0)</f>
        <v>2301.0774999999999</v>
      </c>
      <c r="FZ381" s="27">
        <f>IF($O381&gt;=FZ$1,$S381,0)</f>
        <v>2301.0774999999999</v>
      </c>
      <c r="GA381" s="27">
        <f>IF($O381&gt;=GA$1,$S381,0)</f>
        <v>2301.0774999999999</v>
      </c>
      <c r="GB381" s="27">
        <f>IF($O381&gt;=GB$1,$S381,0)</f>
        <v>2301.0774999999999</v>
      </c>
      <c r="GC381" s="27">
        <f>IF($O381&gt;=GC$1,$S381,0)</f>
        <v>2301.0774999999999</v>
      </c>
      <c r="GD381" s="27">
        <f>IF($O381&gt;=GD$1,$S381,0)</f>
        <v>2301.0774999999999</v>
      </c>
      <c r="GE381" s="27">
        <f>IF($O381&gt;=GE$1,$S381,0)</f>
        <v>2301.0774999999999</v>
      </c>
      <c r="GF381" s="27">
        <f>IF($O381&gt;=GF$1,$S381,0)</f>
        <v>2301.0774999999999</v>
      </c>
      <c r="GG381" s="27">
        <f>IF($O381&gt;=GG$1,$S381,0)</f>
        <v>2301.0774999999999</v>
      </c>
      <c r="GH381" s="27">
        <f>IF($O381&gt;=GH$1,$S381,0)</f>
        <v>2301.0774999999999</v>
      </c>
      <c r="GI381" s="27">
        <f>IF($O381&gt;=GI$1,$S381,0)</f>
        <v>2301.0774999999999</v>
      </c>
      <c r="GJ381" s="27">
        <f>IF($O381&gt;=GJ$1,$S381,0)</f>
        <v>2301.0774999999999</v>
      </c>
      <c r="GK381" s="27">
        <f>IF($O381&gt;=GK$1,$S381,0)</f>
        <v>2301.0774999999999</v>
      </c>
      <c r="GL381" s="27">
        <f>IF($O381&gt;=GL$1,$S381,0)</f>
        <v>2301.0774999999999</v>
      </c>
      <c r="GM381" s="27">
        <f>IF($O381&gt;=GM$1,$S381,0)</f>
        <v>2301.0774999999999</v>
      </c>
      <c r="GN381" s="27">
        <f>IF($O381&gt;=GN$1,$S381,0)</f>
        <v>2301.0774999999999</v>
      </c>
      <c r="GO381" s="27">
        <f>IF($O381&gt;=GO$1,$S381,0)</f>
        <v>2301.0774999999999</v>
      </c>
      <c r="GP381" s="27">
        <f>IF($O381&gt;=GP$1,$S381,0)</f>
        <v>2301.0774999999999</v>
      </c>
      <c r="GQ381" s="27">
        <f>IF($O381&gt;=GQ$1,$S381,0)</f>
        <v>2301.0774999999999</v>
      </c>
      <c r="GR381" s="27">
        <f>IF($O381&gt;=GR$1,$S381,0)</f>
        <v>2301.0774999999999</v>
      </c>
      <c r="GS381" s="27">
        <f>IF($O381&gt;=GS$1,$S381,0)</f>
        <v>2301.0774999999999</v>
      </c>
      <c r="GT381" s="27">
        <f>IF($O381&gt;=GT$1,$S381,0)</f>
        <v>2301.0774999999999</v>
      </c>
      <c r="GU381" s="27">
        <f>IF($O381&gt;=GU$1,$S381,0)</f>
        <v>2301.0774999999999</v>
      </c>
      <c r="GV381" s="27">
        <f>IF($O381&gt;=GV$1,$S381,0)</f>
        <v>2301.0774999999999</v>
      </c>
      <c r="GW381" s="27">
        <f>IF($O381&gt;=GW$1,$S381,0)</f>
        <v>2301.0774999999999</v>
      </c>
      <c r="GX381" s="27">
        <f>IF($O381&gt;=GX$1,$S381,0)</f>
        <v>2301.0774999999999</v>
      </c>
      <c r="GY381" s="27">
        <f>IF($O381&gt;=GY$1,$S381,0)</f>
        <v>2301.0774999999999</v>
      </c>
      <c r="GZ381" s="27">
        <f>IF($O381&gt;=GZ$1,$S381,0)</f>
        <v>2301.0774999999999</v>
      </c>
      <c r="HA381" s="27">
        <f>IF($O381&gt;=HA$1,$S381,0)</f>
        <v>2301.0774999999999</v>
      </c>
      <c r="HB381" s="27">
        <f>IF($O381&gt;=HB$1,$S381,0)</f>
        <v>2301.0774999999999</v>
      </c>
      <c r="HC381" s="27">
        <f>IF($O381&gt;=HC$1,$S381,0)</f>
        <v>2301.0774999999999</v>
      </c>
    </row>
    <row r="382" spans="1:211">
      <c r="A382" s="3">
        <v>7595</v>
      </c>
      <c r="B382" s="3" t="s">
        <v>373</v>
      </c>
      <c r="C382" s="3" t="s">
        <v>140</v>
      </c>
      <c r="D382" s="3">
        <v>53</v>
      </c>
      <c r="E382" s="4">
        <v>31446</v>
      </c>
      <c r="F382" s="5">
        <v>32.397260273972606</v>
      </c>
      <c r="G382" s="3" t="s">
        <v>99</v>
      </c>
      <c r="H382" s="4">
        <v>23991</v>
      </c>
      <c r="I382" s="9" t="s">
        <v>827</v>
      </c>
      <c r="J382" s="5">
        <v>8121.45</v>
      </c>
      <c r="K382" s="31">
        <v>336</v>
      </c>
      <c r="L382" s="32">
        <v>32</v>
      </c>
      <c r="M382" s="33">
        <f>VLOOKUP(L382,FIND,3,TRUE)</f>
        <v>1.5</v>
      </c>
      <c r="N382" s="32">
        <f>IF(L382&gt;30,180,VLOOKUP(L382,TEMPO,2,FALSE))</f>
        <v>180</v>
      </c>
      <c r="O382" s="32">
        <f>IF(R382&gt;0,4,N382)</f>
        <v>180</v>
      </c>
      <c r="P382" s="96">
        <f>J382*M382*L382</f>
        <v>389829.6</v>
      </c>
      <c r="Q382" s="96">
        <f>10934.45*2</f>
        <v>21868.9</v>
      </c>
      <c r="R382" s="96">
        <f>IF(P382&lt;=Q382,P382/4,0)</f>
        <v>0</v>
      </c>
      <c r="S382" s="5">
        <f>IF(P382&gt;=Q382,P382/N382,0)</f>
        <v>2165.7199999999998</v>
      </c>
      <c r="T382" s="3"/>
      <c r="U382" s="3">
        <f>IF(T382="",1,0)</f>
        <v>1</v>
      </c>
      <c r="V382" s="3">
        <v>157</v>
      </c>
      <c r="W382" s="5">
        <v>0</v>
      </c>
      <c r="X382" s="5">
        <v>203.3</v>
      </c>
      <c r="Y382" s="5">
        <f>X382*W382</f>
        <v>0</v>
      </c>
      <c r="Z382" s="5">
        <v>400</v>
      </c>
      <c r="AA382" s="5">
        <f>S382+Y382+Z382</f>
        <v>2565.7199999999998</v>
      </c>
      <c r="AB382" s="39">
        <f>(J382/12+J382/12*1.3333333333+450/12+J382/30*6/12+J382)*1.3+Y382+Z382+153.9</f>
        <v>13389.421833304006</v>
      </c>
      <c r="AC382" s="39" t="s">
        <v>140</v>
      </c>
      <c r="AD382" s="39">
        <f>J382*1.3+400+153.9</f>
        <v>11111.785</v>
      </c>
      <c r="AE382" s="39">
        <f>SUMIFS('CUSTO MENSAL FUNC NOVO'!H:H,'CUSTO MENSAL FUNC NOVO'!A:A,'VALORES MENSAIS'!AC382)</f>
        <v>7402.7770999999993</v>
      </c>
      <c r="AF382" s="27">
        <f>IF($R382&gt;0,$R382,$S382)+$Y382+$Z382</f>
        <v>2565.7199999999998</v>
      </c>
      <c r="AG382" s="27">
        <f>IF($R382&gt;0,$R382,$S382)+$Y382+$Z382</f>
        <v>2565.7199999999998</v>
      </c>
      <c r="AH382" s="27">
        <f>IF($R382&gt;0,$R382,$S382)+$Y382+$Z382</f>
        <v>2565.7199999999998</v>
      </c>
      <c r="AI382" s="27">
        <f>IF($R382&gt;0,$R382,$S382)+$Y382+$Z382</f>
        <v>2565.7199999999998</v>
      </c>
      <c r="AJ382" s="27">
        <f>IF($O382&gt;=AJ$1,$S382+$Y382+$Z382,$Y382+$Z382)</f>
        <v>2565.7199999999998</v>
      </c>
      <c r="AK382" s="27">
        <f>IF($O382&gt;=AK$1,$S382+$Y382+$Z382,$Y382+$Z382)</f>
        <v>2565.7199999999998</v>
      </c>
      <c r="AL382" s="27">
        <f>IF($O382&gt;=AL$1,$S382+$Y382+$Z382,$Y382+$Z382)</f>
        <v>2565.7199999999998</v>
      </c>
      <c r="AM382" s="27">
        <f>IF($O382&gt;=AM$1,$S382+$Y382+$Z382,$Y382+$Z382)</f>
        <v>2565.7199999999998</v>
      </c>
      <c r="AN382" s="27">
        <f>IF($O382&gt;=AN$1,$S382+$Y382+$Z382,$Y382+$Z382)</f>
        <v>2565.7199999999998</v>
      </c>
      <c r="AO382" s="27">
        <f>IF($O382&gt;=AO$1,$S382+$Y382+$Z382,$Y382+$Z382)</f>
        <v>2565.7199999999998</v>
      </c>
      <c r="AP382" s="27">
        <f>IF($O382&gt;=AP$1,$S382+$Y382+$Z382,$Y382+$Z382)</f>
        <v>2565.7199999999998</v>
      </c>
      <c r="AQ382" s="27">
        <f>IF($O382&gt;=AQ$1,$S382+$Y382+$Z382,$Y382+$Z382)</f>
        <v>2565.7199999999998</v>
      </c>
      <c r="AR382" s="27">
        <f>IF($O382&gt;=AR$1,$S382+$Y382+$Z382,$Y382+$Z382)</f>
        <v>2565.7199999999998</v>
      </c>
      <c r="AS382" s="27">
        <f>IF($O382&gt;=AS$1,$S382+$Y382+$Z382,$Y382+$Z382)</f>
        <v>2565.7199999999998</v>
      </c>
      <c r="AT382" s="27">
        <f>IF($O382&gt;=AT$1,$S382+$Y382+$Z382,$Y382+$Z382)</f>
        <v>2565.7199999999998</v>
      </c>
      <c r="AU382" s="27">
        <f>IF($O382&gt;=AU$1,$S382+$Y382+$Z382,$Y382+$Z382)</f>
        <v>2565.7199999999998</v>
      </c>
      <c r="AV382" s="27">
        <f>IF($O382&gt;=AV$1,$S382+$Y382+$Z382,$Y382+$Z382)</f>
        <v>2565.7199999999998</v>
      </c>
      <c r="AW382" s="27">
        <f>IF($O382&gt;=AW$1,$S382+$Y382+$Z382,$Y382+$Z382)</f>
        <v>2565.7199999999998</v>
      </c>
      <c r="AX382" s="27">
        <f>IF($O382&gt;=AX$1,$S382+$Y382+$Z382,$Y382+$Z382)</f>
        <v>2565.7199999999998</v>
      </c>
      <c r="AY382" s="27">
        <f>IF($O382&gt;=AY$1,$S382+$Y382+$Z382,$Y382+$Z382)</f>
        <v>2565.7199999999998</v>
      </c>
      <c r="AZ382" s="27">
        <f>IF($O382&gt;=AZ$1,$S382+$Y382+$Z382,$Y382+$Z382)</f>
        <v>2565.7199999999998</v>
      </c>
      <c r="BA382" s="27">
        <f>IF($O382&gt;=BA$1,$S382+$Y382+$Z382,$Y382+$Z382)</f>
        <v>2565.7199999999998</v>
      </c>
      <c r="BB382" s="27">
        <f>IF($O382&gt;=BB$1,$S382+$Y382+$Z382,$Y382+$Z382)</f>
        <v>2565.7199999999998</v>
      </c>
      <c r="BC382" s="27">
        <f>IF($O382&gt;=BC$1,$S382+$Y382+$Z382,$Y382+$Z382)</f>
        <v>2565.7199999999998</v>
      </c>
      <c r="BD382" s="27">
        <f>IF($O382&gt;=BD$1,$S382+$Y382+$Z382,$Y382+$Z382)</f>
        <v>2565.7199999999998</v>
      </c>
      <c r="BE382" s="27">
        <f>IF($O382&gt;=BE$1,$S382+$Y382+$Z382,$Y382+$Z382)</f>
        <v>2565.7199999999998</v>
      </c>
      <c r="BF382" s="27">
        <f>IF($O382&gt;=BF$1,$S382+$Y382+$Z382,$Y382+$Z382)</f>
        <v>2565.7199999999998</v>
      </c>
      <c r="BG382" s="27">
        <f>IF($O382&gt;=BG$1,$S382+$Y382+$Z382,$Y382+$Z382)</f>
        <v>2565.7199999999998</v>
      </c>
      <c r="BH382" s="27">
        <f>IF($O382&gt;=BH$1,$S382+$Y382+$Z382,$Y382+$Z382)</f>
        <v>2565.7199999999998</v>
      </c>
      <c r="BI382" s="27">
        <f>IF($O382&gt;=BI$1,$S382+$Y382+$Z382,$Y382+$Z382)</f>
        <v>2565.7199999999998</v>
      </c>
      <c r="BJ382" s="27">
        <f>IF($O382&gt;=BJ$1,$S382+$Y382+$Z382,$Y382+$Z382)</f>
        <v>2565.7199999999998</v>
      </c>
      <c r="BK382" s="27">
        <f>IF($O382&gt;=BK$1,$S382+$Y382+$Z382,$Y382+$Z382)</f>
        <v>2565.7199999999998</v>
      </c>
      <c r="BL382" s="27">
        <f>IF($O382&gt;=BL$1,$S382+$Y382+$Z382,$Y382+$Z382)</f>
        <v>2565.7199999999998</v>
      </c>
      <c r="BM382" s="27">
        <f>IF($O382&gt;=BM$1,$S382+$Y382+$Z382,$Y382+$Z382)</f>
        <v>2565.7199999999998</v>
      </c>
      <c r="BN382" s="27">
        <f>IF($O382&gt;=BN$1,$S382+$Y382+$Z382,$Y382+$Z382)</f>
        <v>2565.7199999999998</v>
      </c>
      <c r="BO382" s="27">
        <f>IF($O382&gt;=BO$1,$S382+$Y382+$Z382,$Y382+$Z382)</f>
        <v>2565.7199999999998</v>
      </c>
      <c r="BP382" s="27">
        <f>IF($O382&gt;=BP$1,$S382+$Y382+$Z382,$Y382+$Z382)</f>
        <v>2565.7199999999998</v>
      </c>
      <c r="BQ382" s="27">
        <f>IF($O382&gt;=BQ$1,$S382+$Y382+$Z382,$Y382+$Z382)</f>
        <v>2565.7199999999998</v>
      </c>
      <c r="BR382" s="27">
        <f>IF($O382&gt;=BR$1,$S382+$Y382+$Z382,$Y382+$Z382)</f>
        <v>2565.7199999999998</v>
      </c>
      <c r="BS382" s="27">
        <f>IF($O382&gt;=BS$1,$S382+$Y382+$Z382,$Y382+$Z382)</f>
        <v>2565.7199999999998</v>
      </c>
      <c r="BT382" s="27">
        <f>IF($O382&gt;=BT$1,$S382+$Y382+$Z382,$Y382+$Z382)</f>
        <v>2565.7199999999998</v>
      </c>
      <c r="BU382" s="27">
        <f>IF($O382&gt;=BU$1,$S382+$Y382+$Z382,$Y382+$Z382)</f>
        <v>2565.7199999999998</v>
      </c>
      <c r="BV382" s="27">
        <f>IF($O382&gt;=BV$1,$S382+$Y382+$Z382,$Y382+$Z382)</f>
        <v>2565.7199999999998</v>
      </c>
      <c r="BW382" s="27">
        <f>IF($O382&gt;=BW$1,$S382+$Y382+$Z382,$Y382+$Z382)</f>
        <v>2565.7199999999998</v>
      </c>
      <c r="BX382" s="27">
        <f>IF($O382&gt;=BX$1,$S382+$Y382+$Z382,$Y382+$Z382)</f>
        <v>2565.7199999999998</v>
      </c>
      <c r="BY382" s="27">
        <f>IF($O382&gt;=BY$1,$S382+$Y382+$Z382,$Y382+$Z382)</f>
        <v>2565.7199999999998</v>
      </c>
      <c r="BZ382" s="27">
        <f>IF($O382&gt;=BZ$1,$S382+$Y382+$Z382,$Y382+$Z382)</f>
        <v>2565.7199999999998</v>
      </c>
      <c r="CA382" s="27">
        <f>IF($O382&gt;=CA$1,$S382+$Y382+$Z382,$Y382+$Z382)</f>
        <v>2565.7199999999998</v>
      </c>
      <c r="CB382" s="27">
        <f>IF($O382&gt;=CB$1,$S382+$Y382+$Z382,$Y382+$Z382)</f>
        <v>2565.7199999999998</v>
      </c>
      <c r="CC382" s="27">
        <f>IF($O382&gt;=CC$1,$S382+$Y382+$Z382,$Y382+$Z382)</f>
        <v>2565.7199999999998</v>
      </c>
      <c r="CD382" s="27">
        <f>IF($O382&gt;=CD$1,$S382+$Y382+$Z382,$Y382+$Z382)</f>
        <v>2565.7199999999998</v>
      </c>
      <c r="CE382" s="27">
        <f>IF($O382&gt;=CE$1,$S382+$Y382+$Z382,$Y382+$Z382)</f>
        <v>2565.7199999999998</v>
      </c>
      <c r="CF382" s="27">
        <f>IF($O382&gt;=CF$1,$S382+$Y382+$Z382,$Y382+$Z382)</f>
        <v>2565.7199999999998</v>
      </c>
      <c r="CG382" s="27">
        <f>IF($O382&gt;=CG$1,$S382+$Y382+$Z382,$Y382+$Z382)</f>
        <v>2565.7199999999998</v>
      </c>
      <c r="CH382" s="27">
        <f>IF($O382&gt;=CH$1,$S382+$Y382+$Z382,$Y382+$Z382)</f>
        <v>2565.7199999999998</v>
      </c>
      <c r="CI382" s="27">
        <f>IF($O382&gt;=CI$1,$S382+$Y382+$Z382,$Y382+$Z382)</f>
        <v>2565.7199999999998</v>
      </c>
      <c r="CJ382" s="27">
        <f>IF($O382&gt;=CJ$1,$S382+$Y382+$Z382,$Y382+$Z382)</f>
        <v>2565.7199999999998</v>
      </c>
      <c r="CK382" s="27">
        <f>IF($O382&gt;=CK$1,$S382+$Y382+$Z382,$Y382+$Z382)</f>
        <v>2565.7199999999998</v>
      </c>
      <c r="CL382" s="27">
        <f>IF($O382&gt;=CL$1,$S382+$Y382+$Z382,$Y382+$Z382)</f>
        <v>2565.7199999999998</v>
      </c>
      <c r="CM382" s="27">
        <f>IF($O382&gt;=CM$1,$S382+$Y382+$Z382,$Y382+$Z382)</f>
        <v>2565.7199999999998</v>
      </c>
      <c r="CN382" s="27">
        <f>IF($O382&gt;=CN$1,$S382+$Y382,$Y382)</f>
        <v>2165.7199999999998</v>
      </c>
      <c r="CO382" s="27">
        <f>IF($O382&gt;=CO$1,$S382+$Y382,$Y382)</f>
        <v>2165.7199999999998</v>
      </c>
      <c r="CP382" s="27">
        <f>IF($O382&gt;=CP$1,$S382+$Y382,$Y382)</f>
        <v>2165.7199999999998</v>
      </c>
      <c r="CQ382" s="27">
        <f>IF($O382&gt;=CQ$1,$S382+$Y382,$Y382)</f>
        <v>2165.7199999999998</v>
      </c>
      <c r="CR382" s="27">
        <f>IF($O382&gt;=CR$1,$S382+$Y382,$Y382)</f>
        <v>2165.7199999999998</v>
      </c>
      <c r="CS382" s="27">
        <f>IF($O382&gt;=CS$1,$S382+$Y382,$Y382)</f>
        <v>2165.7199999999998</v>
      </c>
      <c r="CT382" s="27">
        <f>IF($O382&gt;=CT$1,$S382+$Y382,$Y382)</f>
        <v>2165.7199999999998</v>
      </c>
      <c r="CU382" s="27">
        <f>IF($O382&gt;=CU$1,$S382+$Y382,$Y382)</f>
        <v>2165.7199999999998</v>
      </c>
      <c r="CV382" s="27">
        <f>IF($O382&gt;=CV$1,$S382+$Y382,$Y382)</f>
        <v>2165.7199999999998</v>
      </c>
      <c r="CW382" s="27">
        <f>IF($O382&gt;=CW$1,$S382+$Y382,$Y382)</f>
        <v>2165.7199999999998</v>
      </c>
      <c r="CX382" s="27">
        <f>IF($O382&gt;=CX$1,$S382+$Y382,$Y382)</f>
        <v>2165.7199999999998</v>
      </c>
      <c r="CY382" s="27">
        <f>IF($O382&gt;=CY$1,$S382+$Y382,$Y382)</f>
        <v>2165.7199999999998</v>
      </c>
      <c r="CZ382" s="27">
        <f>IF($O382&gt;=CZ$1,$S382+$Y382,$Y382)</f>
        <v>2165.7199999999998</v>
      </c>
      <c r="DA382" s="27">
        <f>IF($O382&gt;=DA$1,$S382+$Y382,$Y382)</f>
        <v>2165.7199999999998</v>
      </c>
      <c r="DB382" s="27">
        <f>IF($O382&gt;=DB$1,$S382+$Y382,$Y382)</f>
        <v>2165.7199999999998</v>
      </c>
      <c r="DC382" s="27">
        <f>IF($O382&gt;=DC$1,$S382+$Y382,$Y382)</f>
        <v>2165.7199999999998</v>
      </c>
      <c r="DD382" s="27">
        <f>IF($O382&gt;=DD$1,$S382+$Y382,$Y382)</f>
        <v>2165.7199999999998</v>
      </c>
      <c r="DE382" s="27">
        <f>IF($O382&gt;=DE$1,$S382+$Y382,$Y382)</f>
        <v>2165.7199999999998</v>
      </c>
      <c r="DF382" s="27">
        <f>IF($O382&gt;=DF$1,$S382+$Y382,$Y382)</f>
        <v>2165.7199999999998</v>
      </c>
      <c r="DG382" s="27">
        <f>IF($O382&gt;=DG$1,$S382+$Y382,$Y382)</f>
        <v>2165.7199999999998</v>
      </c>
      <c r="DH382" s="27">
        <f>IF($O382&gt;=DH$1,$S382+$Y382,$Y382)</f>
        <v>2165.7199999999998</v>
      </c>
      <c r="DI382" s="27">
        <f>IF($O382&gt;=DI$1,$S382+$Y382,$Y382)</f>
        <v>2165.7199999999998</v>
      </c>
      <c r="DJ382" s="27">
        <f>IF($O382&gt;=DJ$1,$S382+$Y382,$Y382)</f>
        <v>2165.7199999999998</v>
      </c>
      <c r="DK382" s="27">
        <f>IF($O382&gt;=DK$1,$S382+$Y382,$Y382)</f>
        <v>2165.7199999999998</v>
      </c>
      <c r="DL382" s="27">
        <f>IF($O382&gt;=DL$1,$S382+$Y382,$Y382)</f>
        <v>2165.7199999999998</v>
      </c>
      <c r="DM382" s="27">
        <f>IF($O382&gt;=DM$1,$S382+$Y382,$Y382)</f>
        <v>2165.7199999999998</v>
      </c>
      <c r="DN382" s="27">
        <f>IF($O382&gt;=DN$1,$S382+$Y382,$Y382)</f>
        <v>2165.7199999999998</v>
      </c>
      <c r="DO382" s="27">
        <f>IF($O382&gt;=DO$1,$S382+$Y382,$Y382)</f>
        <v>2165.7199999999998</v>
      </c>
      <c r="DP382" s="27">
        <f>IF($O382&gt;=DP$1,$S382+$Y382,$Y382)</f>
        <v>2165.7199999999998</v>
      </c>
      <c r="DQ382" s="27">
        <f>IF($O382&gt;=DQ$1,$S382+$Y382,$Y382)</f>
        <v>2165.7199999999998</v>
      </c>
      <c r="DR382" s="27">
        <f>IF($O382&gt;=DR$1,$S382+$Y382,$Y382)</f>
        <v>2165.7199999999998</v>
      </c>
      <c r="DS382" s="27">
        <f>IF($O382&gt;=DS$1,$S382+$Y382,$Y382)</f>
        <v>2165.7199999999998</v>
      </c>
      <c r="DT382" s="27">
        <f>IF($O382&gt;=DT$1,$S382+$Y382,$Y382)</f>
        <v>2165.7199999999998</v>
      </c>
      <c r="DU382" s="27">
        <f>IF($O382&gt;=DU$1,$S382+$Y382,$Y382)</f>
        <v>2165.7199999999998</v>
      </c>
      <c r="DV382" s="27">
        <f>IF($O382&gt;=DV$1,$S382+$Y382,$Y382)</f>
        <v>2165.7199999999998</v>
      </c>
      <c r="DW382" s="27">
        <f>IF($O382&gt;=DW$1,$S382+$Y382,$Y382)</f>
        <v>2165.7199999999998</v>
      </c>
      <c r="DX382" s="27">
        <f>IF($O382&gt;=DX$1,$S382+$Y382,$Y382)</f>
        <v>2165.7199999999998</v>
      </c>
      <c r="DY382" s="27">
        <f>IF($O382&gt;=DY$1,$S382+$Y382,$Y382)</f>
        <v>2165.7199999999998</v>
      </c>
      <c r="DZ382" s="27">
        <f>IF($O382&gt;=DZ$1,$S382+$Y382,$Y382)</f>
        <v>2165.7199999999998</v>
      </c>
      <c r="EA382" s="27">
        <f>IF($O382&gt;=EA$1,$S382+$Y382,$Y382)</f>
        <v>2165.7199999999998</v>
      </c>
      <c r="EB382" s="27">
        <f>IF($O382&gt;=EB$1,$S382+$Y382,$Y382)</f>
        <v>2165.7199999999998</v>
      </c>
      <c r="EC382" s="27">
        <f>IF($O382&gt;=EC$1,$S382+$Y382,$Y382)</f>
        <v>2165.7199999999998</v>
      </c>
      <c r="ED382" s="27">
        <f>IF($O382&gt;=ED$1,$S382+$Y382,$Y382)</f>
        <v>2165.7199999999998</v>
      </c>
      <c r="EE382" s="27">
        <f>IF($O382&gt;=EE$1,$S382+$Y382,$Y382)</f>
        <v>2165.7199999999998</v>
      </c>
      <c r="EF382" s="27">
        <f>IF($O382&gt;=EF$1,$S382+$Y382,$Y382)</f>
        <v>2165.7199999999998</v>
      </c>
      <c r="EG382" s="27">
        <f>IF($O382&gt;=EG$1,$S382+$Y382,$Y382)</f>
        <v>2165.7199999999998</v>
      </c>
      <c r="EH382" s="27">
        <f>IF($O382&gt;=EH$1,$S382+$Y382,$Y382)</f>
        <v>2165.7199999999998</v>
      </c>
      <c r="EI382" s="27">
        <f>IF($O382&gt;=EI$1,$S382+$Y382,$Y382)</f>
        <v>2165.7199999999998</v>
      </c>
      <c r="EJ382" s="27">
        <f>IF($O382&gt;=EJ$1,$S382+$Y382,$Y382)</f>
        <v>2165.7199999999998</v>
      </c>
      <c r="EK382" s="27">
        <f>IF($O382&gt;=EK$1,$S382+$Y382,$Y382)</f>
        <v>2165.7199999999998</v>
      </c>
      <c r="EL382" s="27">
        <f>IF($O382&gt;=EL$1,$S382+$Y382,$Y382)</f>
        <v>2165.7199999999998</v>
      </c>
      <c r="EM382" s="27">
        <f>IF($O382&gt;=EM$1,$S382+$Y382,$Y382)</f>
        <v>2165.7199999999998</v>
      </c>
      <c r="EN382" s="27">
        <f>IF($O382&gt;=EN$1,$S382+$Y382,$Y382)</f>
        <v>2165.7199999999998</v>
      </c>
      <c r="EO382" s="27">
        <f>IF($O382&gt;=EO$1,$S382+$Y382,$Y382)</f>
        <v>2165.7199999999998</v>
      </c>
      <c r="EP382" s="27">
        <f>IF($O382&gt;=EP$1,$S382+$Y382,$Y382)</f>
        <v>2165.7199999999998</v>
      </c>
      <c r="EQ382" s="27">
        <f>IF($O382&gt;=EQ$1,$S382+$Y382,$Y382)</f>
        <v>2165.7199999999998</v>
      </c>
      <c r="ER382" s="27">
        <f>IF($O382&gt;=ER$1,$S382+$Y382,$Y382)</f>
        <v>2165.7199999999998</v>
      </c>
      <c r="ES382" s="27">
        <f>IF($O382&gt;=ES$1,$S382+$Y382,$Y382)</f>
        <v>2165.7199999999998</v>
      </c>
      <c r="ET382" s="27">
        <f>IF($O382&gt;=ET$1,$S382+$Y382,$Y382)</f>
        <v>2165.7199999999998</v>
      </c>
      <c r="EU382" s="27">
        <f>IF($O382&gt;=EU$1,$S382+$Y382,$Y382)</f>
        <v>2165.7199999999998</v>
      </c>
      <c r="EV382" s="27">
        <f>IF($O382&gt;=EV$1,$S382,0)</f>
        <v>2165.7199999999998</v>
      </c>
      <c r="EW382" s="27">
        <f>IF($O382&gt;=EW$1,$S382,0)</f>
        <v>2165.7199999999998</v>
      </c>
      <c r="EX382" s="27">
        <f>IF($O382&gt;=EX$1,$S382,0)</f>
        <v>2165.7199999999998</v>
      </c>
      <c r="EY382" s="27">
        <f>IF($O382&gt;=EY$1,$S382,0)</f>
        <v>2165.7199999999998</v>
      </c>
      <c r="EZ382" s="27">
        <f>IF($O382&gt;=EZ$1,$S382,0)</f>
        <v>2165.7199999999998</v>
      </c>
      <c r="FA382" s="27">
        <f>IF($O382&gt;=FA$1,$S382,0)</f>
        <v>2165.7199999999998</v>
      </c>
      <c r="FB382" s="27">
        <f>IF($O382&gt;=FB$1,$S382,0)</f>
        <v>2165.7199999999998</v>
      </c>
      <c r="FC382" s="27">
        <f>IF($O382&gt;=FC$1,$S382,0)</f>
        <v>2165.7199999999998</v>
      </c>
      <c r="FD382" s="27">
        <f>IF($O382&gt;=FD$1,$S382,0)</f>
        <v>2165.7199999999998</v>
      </c>
      <c r="FE382" s="27">
        <f>IF($O382&gt;=FE$1,$S382,0)</f>
        <v>2165.7199999999998</v>
      </c>
      <c r="FF382" s="27">
        <f>IF($O382&gt;=FF$1,$S382,0)</f>
        <v>2165.7199999999998</v>
      </c>
      <c r="FG382" s="27">
        <f>IF($O382&gt;=FG$1,$S382,0)</f>
        <v>2165.7199999999998</v>
      </c>
      <c r="FH382" s="27">
        <f>IF($O382&gt;=FH$1,$S382,0)</f>
        <v>2165.7199999999998</v>
      </c>
      <c r="FI382" s="27">
        <f>IF($O382&gt;=FI$1,$S382,0)</f>
        <v>2165.7199999999998</v>
      </c>
      <c r="FJ382" s="27">
        <f>IF($O382&gt;=FJ$1,$S382,0)</f>
        <v>2165.7199999999998</v>
      </c>
      <c r="FK382" s="27">
        <f>IF($O382&gt;=FK$1,$S382,0)</f>
        <v>2165.7199999999998</v>
      </c>
      <c r="FL382" s="27">
        <f>IF($O382&gt;=FL$1,$S382,0)</f>
        <v>2165.7199999999998</v>
      </c>
      <c r="FM382" s="27">
        <f>IF($O382&gt;=FM$1,$S382,0)</f>
        <v>2165.7199999999998</v>
      </c>
      <c r="FN382" s="27">
        <f>IF($O382&gt;=FN$1,$S382,0)</f>
        <v>2165.7199999999998</v>
      </c>
      <c r="FO382" s="27">
        <f>IF($O382&gt;=FO$1,$S382,0)</f>
        <v>2165.7199999999998</v>
      </c>
      <c r="FP382" s="27">
        <f>IF($O382&gt;=FP$1,$S382,0)</f>
        <v>2165.7199999999998</v>
      </c>
      <c r="FQ382" s="27">
        <f>IF($O382&gt;=FQ$1,$S382,0)</f>
        <v>2165.7199999999998</v>
      </c>
      <c r="FR382" s="27">
        <f>IF($O382&gt;=FR$1,$S382,0)</f>
        <v>2165.7199999999998</v>
      </c>
      <c r="FS382" s="27">
        <f>IF($O382&gt;=FS$1,$S382,0)</f>
        <v>2165.7199999999998</v>
      </c>
      <c r="FT382" s="27">
        <f>IF($O382&gt;=FT$1,$S382,0)</f>
        <v>2165.7199999999998</v>
      </c>
      <c r="FU382" s="27">
        <f>IF($O382&gt;=FU$1,$S382,0)</f>
        <v>2165.7199999999998</v>
      </c>
      <c r="FV382" s="27">
        <f>IF($O382&gt;=FV$1,$S382,0)</f>
        <v>2165.7199999999998</v>
      </c>
      <c r="FW382" s="27">
        <f>IF($O382&gt;=FW$1,$S382,0)</f>
        <v>2165.7199999999998</v>
      </c>
      <c r="FX382" s="27">
        <f>IF($O382&gt;=FX$1,$S382,0)</f>
        <v>2165.7199999999998</v>
      </c>
      <c r="FY382" s="27">
        <f>IF($O382&gt;=FY$1,$S382,0)</f>
        <v>2165.7199999999998</v>
      </c>
      <c r="FZ382" s="27">
        <f>IF($O382&gt;=FZ$1,$S382,0)</f>
        <v>2165.7199999999998</v>
      </c>
      <c r="GA382" s="27">
        <f>IF($O382&gt;=GA$1,$S382,0)</f>
        <v>2165.7199999999998</v>
      </c>
      <c r="GB382" s="27">
        <f>IF($O382&gt;=GB$1,$S382,0)</f>
        <v>2165.7199999999998</v>
      </c>
      <c r="GC382" s="27">
        <f>IF($O382&gt;=GC$1,$S382,0)</f>
        <v>2165.7199999999998</v>
      </c>
      <c r="GD382" s="27">
        <f>IF($O382&gt;=GD$1,$S382,0)</f>
        <v>2165.7199999999998</v>
      </c>
      <c r="GE382" s="27">
        <f>IF($O382&gt;=GE$1,$S382,0)</f>
        <v>2165.7199999999998</v>
      </c>
      <c r="GF382" s="27">
        <f>IF($O382&gt;=GF$1,$S382,0)</f>
        <v>2165.7199999999998</v>
      </c>
      <c r="GG382" s="27">
        <f>IF($O382&gt;=GG$1,$S382,0)</f>
        <v>2165.7199999999998</v>
      </c>
      <c r="GH382" s="27">
        <f>IF($O382&gt;=GH$1,$S382,0)</f>
        <v>2165.7199999999998</v>
      </c>
      <c r="GI382" s="27">
        <f>IF($O382&gt;=GI$1,$S382,0)</f>
        <v>2165.7199999999998</v>
      </c>
      <c r="GJ382" s="27">
        <f>IF($O382&gt;=GJ$1,$S382,0)</f>
        <v>2165.7199999999998</v>
      </c>
      <c r="GK382" s="27">
        <f>IF($O382&gt;=GK$1,$S382,0)</f>
        <v>2165.7199999999998</v>
      </c>
      <c r="GL382" s="27">
        <f>IF($O382&gt;=GL$1,$S382,0)</f>
        <v>2165.7199999999998</v>
      </c>
      <c r="GM382" s="27">
        <f>IF($O382&gt;=GM$1,$S382,0)</f>
        <v>2165.7199999999998</v>
      </c>
      <c r="GN382" s="27">
        <f>IF($O382&gt;=GN$1,$S382,0)</f>
        <v>2165.7199999999998</v>
      </c>
      <c r="GO382" s="27">
        <f>IF($O382&gt;=GO$1,$S382,0)</f>
        <v>2165.7199999999998</v>
      </c>
      <c r="GP382" s="27">
        <f>IF($O382&gt;=GP$1,$S382,0)</f>
        <v>2165.7199999999998</v>
      </c>
      <c r="GQ382" s="27">
        <f>IF($O382&gt;=GQ$1,$S382,0)</f>
        <v>2165.7199999999998</v>
      </c>
      <c r="GR382" s="27">
        <f>IF($O382&gt;=GR$1,$S382,0)</f>
        <v>2165.7199999999998</v>
      </c>
      <c r="GS382" s="27">
        <f>IF($O382&gt;=GS$1,$S382,0)</f>
        <v>2165.7199999999998</v>
      </c>
      <c r="GT382" s="27">
        <f>IF($O382&gt;=GT$1,$S382,0)</f>
        <v>2165.7199999999998</v>
      </c>
      <c r="GU382" s="27">
        <f>IF($O382&gt;=GU$1,$S382,0)</f>
        <v>2165.7199999999998</v>
      </c>
      <c r="GV382" s="27">
        <f>IF($O382&gt;=GV$1,$S382,0)</f>
        <v>2165.7199999999998</v>
      </c>
      <c r="GW382" s="27">
        <f>IF($O382&gt;=GW$1,$S382,0)</f>
        <v>2165.7199999999998</v>
      </c>
      <c r="GX382" s="27">
        <f>IF($O382&gt;=GX$1,$S382,0)</f>
        <v>2165.7199999999998</v>
      </c>
      <c r="GY382" s="27">
        <f>IF($O382&gt;=GY$1,$S382,0)</f>
        <v>2165.7199999999998</v>
      </c>
      <c r="GZ382" s="27">
        <f>IF($O382&gt;=GZ$1,$S382,0)</f>
        <v>2165.7199999999998</v>
      </c>
      <c r="HA382" s="27">
        <f>IF($O382&gt;=HA$1,$S382,0)</f>
        <v>2165.7199999999998</v>
      </c>
      <c r="HB382" s="27">
        <f>IF($O382&gt;=HB$1,$S382,0)</f>
        <v>2165.7199999999998</v>
      </c>
      <c r="HC382" s="27">
        <f>IF($O382&gt;=HC$1,$S382,0)</f>
        <v>2165.7199999999998</v>
      </c>
    </row>
    <row r="383" spans="1:211">
      <c r="A383" s="3">
        <v>3921</v>
      </c>
      <c r="B383" s="3" t="s">
        <v>378</v>
      </c>
      <c r="C383" s="3" t="s">
        <v>140</v>
      </c>
      <c r="D383" s="3">
        <v>61</v>
      </c>
      <c r="E383" s="4">
        <v>31446</v>
      </c>
      <c r="F383" s="5">
        <v>32.397260273972606</v>
      </c>
      <c r="G383" s="3" t="s">
        <v>99</v>
      </c>
      <c r="H383" s="4">
        <v>21036</v>
      </c>
      <c r="I383" s="9" t="s">
        <v>827</v>
      </c>
      <c r="J383" s="5">
        <v>8121.45</v>
      </c>
      <c r="K383" s="31">
        <v>336</v>
      </c>
      <c r="L383" s="32">
        <v>32</v>
      </c>
      <c r="M383" s="33">
        <f>VLOOKUP(L383,FIND,3,TRUE)</f>
        <v>1.5</v>
      </c>
      <c r="N383" s="32">
        <f>IF(L383&gt;30,180,VLOOKUP(L383,TEMPO,2,FALSE))</f>
        <v>180</v>
      </c>
      <c r="O383" s="32">
        <f>IF(R383&gt;0,4,N383)</f>
        <v>180</v>
      </c>
      <c r="P383" s="96">
        <f>J383*M383*L383</f>
        <v>389829.6</v>
      </c>
      <c r="Q383" s="96">
        <f>10934.45*2</f>
        <v>21868.9</v>
      </c>
      <c r="R383" s="96">
        <f>IF(P383&lt;=Q383,P383/4,0)</f>
        <v>0</v>
      </c>
      <c r="S383" s="5">
        <f>IF(P383&gt;=Q383,P383/N383,0)</f>
        <v>2165.7199999999998</v>
      </c>
      <c r="T383" s="3"/>
      <c r="U383" s="3">
        <f>IF(T383="",1,0)</f>
        <v>1</v>
      </c>
      <c r="V383" s="3">
        <v>157</v>
      </c>
      <c r="W383" s="5">
        <v>0</v>
      </c>
      <c r="X383" s="5">
        <v>402.65</v>
      </c>
      <c r="Y383" s="5">
        <f>X383*W383</f>
        <v>0</v>
      </c>
      <c r="Z383" s="5">
        <v>400</v>
      </c>
      <c r="AA383" s="5">
        <f>S383+Y383+Z383</f>
        <v>2565.7199999999998</v>
      </c>
      <c r="AB383" s="39">
        <f>(J383/12+J383/12*1.3333333333+450/12+J383/30*6/12+J383)*1.3+Y383+Z383+153.9</f>
        <v>13389.421833304006</v>
      </c>
      <c r="AC383" s="39" t="s">
        <v>140</v>
      </c>
      <c r="AD383" s="39">
        <f>J383*1.3+400+153.9</f>
        <v>11111.785</v>
      </c>
      <c r="AE383" s="39">
        <f>SUMIFS('CUSTO MENSAL FUNC NOVO'!H:H,'CUSTO MENSAL FUNC NOVO'!A:A,'VALORES MENSAIS'!AC383)</f>
        <v>7402.7770999999993</v>
      </c>
      <c r="AF383" s="27">
        <f>IF($R383&gt;0,$R383,$S383)+$Y383+$Z383</f>
        <v>2565.7199999999998</v>
      </c>
      <c r="AG383" s="27">
        <f>IF($R383&gt;0,$R383,$S383)+$Y383+$Z383</f>
        <v>2565.7199999999998</v>
      </c>
      <c r="AH383" s="27">
        <f>IF($R383&gt;0,$R383,$S383)+$Y383+$Z383</f>
        <v>2565.7199999999998</v>
      </c>
      <c r="AI383" s="27">
        <f>IF($R383&gt;0,$R383,$S383)+$Y383+$Z383</f>
        <v>2565.7199999999998</v>
      </c>
      <c r="AJ383" s="27">
        <f>IF($O383&gt;=AJ$1,$S383+$Y383+$Z383,$Y383+$Z383)</f>
        <v>2565.7199999999998</v>
      </c>
      <c r="AK383" s="27">
        <f>IF($O383&gt;=AK$1,$S383+$Y383+$Z383,$Y383+$Z383)</f>
        <v>2565.7199999999998</v>
      </c>
      <c r="AL383" s="27">
        <f>IF($O383&gt;=AL$1,$S383+$Y383+$Z383,$Y383+$Z383)</f>
        <v>2565.7199999999998</v>
      </c>
      <c r="AM383" s="27">
        <f>IF($O383&gt;=AM$1,$S383+$Y383+$Z383,$Y383+$Z383)</f>
        <v>2565.7199999999998</v>
      </c>
      <c r="AN383" s="27">
        <f>IF($O383&gt;=AN$1,$S383+$Y383+$Z383,$Y383+$Z383)</f>
        <v>2565.7199999999998</v>
      </c>
      <c r="AO383" s="27">
        <f>IF($O383&gt;=AO$1,$S383+$Y383+$Z383,$Y383+$Z383)</f>
        <v>2565.7199999999998</v>
      </c>
      <c r="AP383" s="27">
        <f>IF($O383&gt;=AP$1,$S383+$Y383+$Z383,$Y383+$Z383)</f>
        <v>2565.7199999999998</v>
      </c>
      <c r="AQ383" s="27">
        <f>IF($O383&gt;=AQ$1,$S383+$Y383+$Z383,$Y383+$Z383)</f>
        <v>2565.7199999999998</v>
      </c>
      <c r="AR383" s="27">
        <f>IF($O383&gt;=AR$1,$S383+$Y383+$Z383,$Y383+$Z383)</f>
        <v>2565.7199999999998</v>
      </c>
      <c r="AS383" s="27">
        <f>IF($O383&gt;=AS$1,$S383+$Y383+$Z383,$Y383+$Z383)</f>
        <v>2565.7199999999998</v>
      </c>
      <c r="AT383" s="27">
        <f>IF($O383&gt;=AT$1,$S383+$Y383+$Z383,$Y383+$Z383)</f>
        <v>2565.7199999999998</v>
      </c>
      <c r="AU383" s="27">
        <f>IF($O383&gt;=AU$1,$S383+$Y383+$Z383,$Y383+$Z383)</f>
        <v>2565.7199999999998</v>
      </c>
      <c r="AV383" s="27">
        <f>IF($O383&gt;=AV$1,$S383+$Y383+$Z383,$Y383+$Z383)</f>
        <v>2565.7199999999998</v>
      </c>
      <c r="AW383" s="27">
        <f>IF($O383&gt;=AW$1,$S383+$Y383+$Z383,$Y383+$Z383)</f>
        <v>2565.7199999999998</v>
      </c>
      <c r="AX383" s="27">
        <f>IF($O383&gt;=AX$1,$S383+$Y383+$Z383,$Y383+$Z383)</f>
        <v>2565.7199999999998</v>
      </c>
      <c r="AY383" s="27">
        <f>IF($O383&gt;=AY$1,$S383+$Y383+$Z383,$Y383+$Z383)</f>
        <v>2565.7199999999998</v>
      </c>
      <c r="AZ383" s="27">
        <f>IF($O383&gt;=AZ$1,$S383+$Y383+$Z383,$Y383+$Z383)</f>
        <v>2565.7199999999998</v>
      </c>
      <c r="BA383" s="27">
        <f>IF($O383&gt;=BA$1,$S383+$Y383+$Z383,$Y383+$Z383)</f>
        <v>2565.7199999999998</v>
      </c>
      <c r="BB383" s="27">
        <f>IF($O383&gt;=BB$1,$S383+$Y383+$Z383,$Y383+$Z383)</f>
        <v>2565.7199999999998</v>
      </c>
      <c r="BC383" s="27">
        <f>IF($O383&gt;=BC$1,$S383+$Y383+$Z383,$Y383+$Z383)</f>
        <v>2565.7199999999998</v>
      </c>
      <c r="BD383" s="27">
        <f>IF($O383&gt;=BD$1,$S383+$Y383+$Z383,$Y383+$Z383)</f>
        <v>2565.7199999999998</v>
      </c>
      <c r="BE383" s="27">
        <f>IF($O383&gt;=BE$1,$S383+$Y383+$Z383,$Y383+$Z383)</f>
        <v>2565.7199999999998</v>
      </c>
      <c r="BF383" s="27">
        <f>IF($O383&gt;=BF$1,$S383+$Y383+$Z383,$Y383+$Z383)</f>
        <v>2565.7199999999998</v>
      </c>
      <c r="BG383" s="27">
        <f>IF($O383&gt;=BG$1,$S383+$Y383+$Z383,$Y383+$Z383)</f>
        <v>2565.7199999999998</v>
      </c>
      <c r="BH383" s="27">
        <f>IF($O383&gt;=BH$1,$S383+$Y383+$Z383,$Y383+$Z383)</f>
        <v>2565.7199999999998</v>
      </c>
      <c r="BI383" s="27">
        <f>IF($O383&gt;=BI$1,$S383+$Y383+$Z383,$Y383+$Z383)</f>
        <v>2565.7199999999998</v>
      </c>
      <c r="BJ383" s="27">
        <f>IF($O383&gt;=BJ$1,$S383+$Y383+$Z383,$Y383+$Z383)</f>
        <v>2565.7199999999998</v>
      </c>
      <c r="BK383" s="27">
        <f>IF($O383&gt;=BK$1,$S383+$Y383+$Z383,$Y383+$Z383)</f>
        <v>2565.7199999999998</v>
      </c>
      <c r="BL383" s="27">
        <f>IF($O383&gt;=BL$1,$S383+$Y383+$Z383,$Y383+$Z383)</f>
        <v>2565.7199999999998</v>
      </c>
      <c r="BM383" s="27">
        <f>IF($O383&gt;=BM$1,$S383+$Y383+$Z383,$Y383+$Z383)</f>
        <v>2565.7199999999998</v>
      </c>
      <c r="BN383" s="27">
        <f>IF($O383&gt;=BN$1,$S383+$Y383+$Z383,$Y383+$Z383)</f>
        <v>2565.7199999999998</v>
      </c>
      <c r="BO383" s="27">
        <f>IF($O383&gt;=BO$1,$S383+$Y383+$Z383,$Y383+$Z383)</f>
        <v>2565.7199999999998</v>
      </c>
      <c r="BP383" s="27">
        <f>IF($O383&gt;=BP$1,$S383+$Y383+$Z383,$Y383+$Z383)</f>
        <v>2565.7199999999998</v>
      </c>
      <c r="BQ383" s="27">
        <f>IF($O383&gt;=BQ$1,$S383+$Y383+$Z383,$Y383+$Z383)</f>
        <v>2565.7199999999998</v>
      </c>
      <c r="BR383" s="27">
        <f>IF($O383&gt;=BR$1,$S383+$Y383+$Z383,$Y383+$Z383)</f>
        <v>2565.7199999999998</v>
      </c>
      <c r="BS383" s="27">
        <f>IF($O383&gt;=BS$1,$S383+$Y383+$Z383,$Y383+$Z383)</f>
        <v>2565.7199999999998</v>
      </c>
      <c r="BT383" s="27">
        <f>IF($O383&gt;=BT$1,$S383+$Y383+$Z383,$Y383+$Z383)</f>
        <v>2565.7199999999998</v>
      </c>
      <c r="BU383" s="27">
        <f>IF($O383&gt;=BU$1,$S383+$Y383+$Z383,$Y383+$Z383)</f>
        <v>2565.7199999999998</v>
      </c>
      <c r="BV383" s="27">
        <f>IF($O383&gt;=BV$1,$S383+$Y383+$Z383,$Y383+$Z383)</f>
        <v>2565.7199999999998</v>
      </c>
      <c r="BW383" s="27">
        <f>IF($O383&gt;=BW$1,$S383+$Y383+$Z383,$Y383+$Z383)</f>
        <v>2565.7199999999998</v>
      </c>
      <c r="BX383" s="27">
        <f>IF($O383&gt;=BX$1,$S383+$Y383+$Z383,$Y383+$Z383)</f>
        <v>2565.7199999999998</v>
      </c>
      <c r="BY383" s="27">
        <f>IF($O383&gt;=BY$1,$S383+$Y383+$Z383,$Y383+$Z383)</f>
        <v>2565.7199999999998</v>
      </c>
      <c r="BZ383" s="27">
        <f>IF($O383&gt;=BZ$1,$S383+$Y383+$Z383,$Y383+$Z383)</f>
        <v>2565.7199999999998</v>
      </c>
      <c r="CA383" s="27">
        <f>IF($O383&gt;=CA$1,$S383+$Y383+$Z383,$Y383+$Z383)</f>
        <v>2565.7199999999998</v>
      </c>
      <c r="CB383" s="27">
        <f>IF($O383&gt;=CB$1,$S383+$Y383+$Z383,$Y383+$Z383)</f>
        <v>2565.7199999999998</v>
      </c>
      <c r="CC383" s="27">
        <f>IF($O383&gt;=CC$1,$S383+$Y383+$Z383,$Y383+$Z383)</f>
        <v>2565.7199999999998</v>
      </c>
      <c r="CD383" s="27">
        <f>IF($O383&gt;=CD$1,$S383+$Y383+$Z383,$Y383+$Z383)</f>
        <v>2565.7199999999998</v>
      </c>
      <c r="CE383" s="27">
        <f>IF($O383&gt;=CE$1,$S383+$Y383+$Z383,$Y383+$Z383)</f>
        <v>2565.7199999999998</v>
      </c>
      <c r="CF383" s="27">
        <f>IF($O383&gt;=CF$1,$S383+$Y383+$Z383,$Y383+$Z383)</f>
        <v>2565.7199999999998</v>
      </c>
      <c r="CG383" s="27">
        <f>IF($O383&gt;=CG$1,$S383+$Y383+$Z383,$Y383+$Z383)</f>
        <v>2565.7199999999998</v>
      </c>
      <c r="CH383" s="27">
        <f>IF($O383&gt;=CH$1,$S383+$Y383+$Z383,$Y383+$Z383)</f>
        <v>2565.7199999999998</v>
      </c>
      <c r="CI383" s="27">
        <f>IF($O383&gt;=CI$1,$S383+$Y383+$Z383,$Y383+$Z383)</f>
        <v>2565.7199999999998</v>
      </c>
      <c r="CJ383" s="27">
        <f>IF($O383&gt;=CJ$1,$S383+$Y383+$Z383,$Y383+$Z383)</f>
        <v>2565.7199999999998</v>
      </c>
      <c r="CK383" s="27">
        <f>IF($O383&gt;=CK$1,$S383+$Y383+$Z383,$Y383+$Z383)</f>
        <v>2565.7199999999998</v>
      </c>
      <c r="CL383" s="27">
        <f>IF($O383&gt;=CL$1,$S383+$Y383+$Z383,$Y383+$Z383)</f>
        <v>2565.7199999999998</v>
      </c>
      <c r="CM383" s="27">
        <f>IF($O383&gt;=CM$1,$S383+$Y383+$Z383,$Y383+$Z383)</f>
        <v>2565.7199999999998</v>
      </c>
      <c r="CN383" s="27">
        <f>IF($O383&gt;=CN$1,$S383+$Y383,$Y383)</f>
        <v>2165.7199999999998</v>
      </c>
      <c r="CO383" s="27">
        <f>IF($O383&gt;=CO$1,$S383+$Y383,$Y383)</f>
        <v>2165.7199999999998</v>
      </c>
      <c r="CP383" s="27">
        <f>IF($O383&gt;=CP$1,$S383+$Y383,$Y383)</f>
        <v>2165.7199999999998</v>
      </c>
      <c r="CQ383" s="27">
        <f>IF($O383&gt;=CQ$1,$S383+$Y383,$Y383)</f>
        <v>2165.7199999999998</v>
      </c>
      <c r="CR383" s="27">
        <f>IF($O383&gt;=CR$1,$S383+$Y383,$Y383)</f>
        <v>2165.7199999999998</v>
      </c>
      <c r="CS383" s="27">
        <f>IF($O383&gt;=CS$1,$S383+$Y383,$Y383)</f>
        <v>2165.7199999999998</v>
      </c>
      <c r="CT383" s="27">
        <f>IF($O383&gt;=CT$1,$S383+$Y383,$Y383)</f>
        <v>2165.7199999999998</v>
      </c>
      <c r="CU383" s="27">
        <f>IF($O383&gt;=CU$1,$S383+$Y383,$Y383)</f>
        <v>2165.7199999999998</v>
      </c>
      <c r="CV383" s="27">
        <f>IF($O383&gt;=CV$1,$S383+$Y383,$Y383)</f>
        <v>2165.7199999999998</v>
      </c>
      <c r="CW383" s="27">
        <f>IF($O383&gt;=CW$1,$S383+$Y383,$Y383)</f>
        <v>2165.7199999999998</v>
      </c>
      <c r="CX383" s="27">
        <f>IF($O383&gt;=CX$1,$S383+$Y383,$Y383)</f>
        <v>2165.7199999999998</v>
      </c>
      <c r="CY383" s="27">
        <f>IF($O383&gt;=CY$1,$S383+$Y383,$Y383)</f>
        <v>2165.7199999999998</v>
      </c>
      <c r="CZ383" s="27">
        <f>IF($O383&gt;=CZ$1,$S383+$Y383,$Y383)</f>
        <v>2165.7199999999998</v>
      </c>
      <c r="DA383" s="27">
        <f>IF($O383&gt;=DA$1,$S383+$Y383,$Y383)</f>
        <v>2165.7199999999998</v>
      </c>
      <c r="DB383" s="27">
        <f>IF($O383&gt;=DB$1,$S383+$Y383,$Y383)</f>
        <v>2165.7199999999998</v>
      </c>
      <c r="DC383" s="27">
        <f>IF($O383&gt;=DC$1,$S383+$Y383,$Y383)</f>
        <v>2165.7199999999998</v>
      </c>
      <c r="DD383" s="27">
        <f>IF($O383&gt;=DD$1,$S383+$Y383,$Y383)</f>
        <v>2165.7199999999998</v>
      </c>
      <c r="DE383" s="27">
        <f>IF($O383&gt;=DE$1,$S383+$Y383,$Y383)</f>
        <v>2165.7199999999998</v>
      </c>
      <c r="DF383" s="27">
        <f>IF($O383&gt;=DF$1,$S383+$Y383,$Y383)</f>
        <v>2165.7199999999998</v>
      </c>
      <c r="DG383" s="27">
        <f>IF($O383&gt;=DG$1,$S383+$Y383,$Y383)</f>
        <v>2165.7199999999998</v>
      </c>
      <c r="DH383" s="27">
        <f>IF($O383&gt;=DH$1,$S383+$Y383,$Y383)</f>
        <v>2165.7199999999998</v>
      </c>
      <c r="DI383" s="27">
        <f>IF($O383&gt;=DI$1,$S383+$Y383,$Y383)</f>
        <v>2165.7199999999998</v>
      </c>
      <c r="DJ383" s="27">
        <f>IF($O383&gt;=DJ$1,$S383+$Y383,$Y383)</f>
        <v>2165.7199999999998</v>
      </c>
      <c r="DK383" s="27">
        <f>IF($O383&gt;=DK$1,$S383+$Y383,$Y383)</f>
        <v>2165.7199999999998</v>
      </c>
      <c r="DL383" s="27">
        <f>IF($O383&gt;=DL$1,$S383+$Y383,$Y383)</f>
        <v>2165.7199999999998</v>
      </c>
      <c r="DM383" s="27">
        <f>IF($O383&gt;=DM$1,$S383+$Y383,$Y383)</f>
        <v>2165.7199999999998</v>
      </c>
      <c r="DN383" s="27">
        <f>IF($O383&gt;=DN$1,$S383+$Y383,$Y383)</f>
        <v>2165.7199999999998</v>
      </c>
      <c r="DO383" s="27">
        <f>IF($O383&gt;=DO$1,$S383+$Y383,$Y383)</f>
        <v>2165.7199999999998</v>
      </c>
      <c r="DP383" s="27">
        <f>IF($O383&gt;=DP$1,$S383+$Y383,$Y383)</f>
        <v>2165.7199999999998</v>
      </c>
      <c r="DQ383" s="27">
        <f>IF($O383&gt;=DQ$1,$S383+$Y383,$Y383)</f>
        <v>2165.7199999999998</v>
      </c>
      <c r="DR383" s="27">
        <f>IF($O383&gt;=DR$1,$S383+$Y383,$Y383)</f>
        <v>2165.7199999999998</v>
      </c>
      <c r="DS383" s="27">
        <f>IF($O383&gt;=DS$1,$S383+$Y383,$Y383)</f>
        <v>2165.7199999999998</v>
      </c>
      <c r="DT383" s="27">
        <f>IF($O383&gt;=DT$1,$S383+$Y383,$Y383)</f>
        <v>2165.7199999999998</v>
      </c>
      <c r="DU383" s="27">
        <f>IF($O383&gt;=DU$1,$S383+$Y383,$Y383)</f>
        <v>2165.7199999999998</v>
      </c>
      <c r="DV383" s="27">
        <f>IF($O383&gt;=DV$1,$S383+$Y383,$Y383)</f>
        <v>2165.7199999999998</v>
      </c>
      <c r="DW383" s="27">
        <f>IF($O383&gt;=DW$1,$S383+$Y383,$Y383)</f>
        <v>2165.7199999999998</v>
      </c>
      <c r="DX383" s="27">
        <f>IF($O383&gt;=DX$1,$S383+$Y383,$Y383)</f>
        <v>2165.7199999999998</v>
      </c>
      <c r="DY383" s="27">
        <f>IF($O383&gt;=DY$1,$S383+$Y383,$Y383)</f>
        <v>2165.7199999999998</v>
      </c>
      <c r="DZ383" s="27">
        <f>IF($O383&gt;=DZ$1,$S383+$Y383,$Y383)</f>
        <v>2165.7199999999998</v>
      </c>
      <c r="EA383" s="27">
        <f>IF($O383&gt;=EA$1,$S383+$Y383,$Y383)</f>
        <v>2165.7199999999998</v>
      </c>
      <c r="EB383" s="27">
        <f>IF($O383&gt;=EB$1,$S383+$Y383,$Y383)</f>
        <v>2165.7199999999998</v>
      </c>
      <c r="EC383" s="27">
        <f>IF($O383&gt;=EC$1,$S383+$Y383,$Y383)</f>
        <v>2165.7199999999998</v>
      </c>
      <c r="ED383" s="27">
        <f>IF($O383&gt;=ED$1,$S383+$Y383,$Y383)</f>
        <v>2165.7199999999998</v>
      </c>
      <c r="EE383" s="27">
        <f>IF($O383&gt;=EE$1,$S383+$Y383,$Y383)</f>
        <v>2165.7199999999998</v>
      </c>
      <c r="EF383" s="27">
        <f>IF($O383&gt;=EF$1,$S383+$Y383,$Y383)</f>
        <v>2165.7199999999998</v>
      </c>
      <c r="EG383" s="27">
        <f>IF($O383&gt;=EG$1,$S383+$Y383,$Y383)</f>
        <v>2165.7199999999998</v>
      </c>
      <c r="EH383" s="27">
        <f>IF($O383&gt;=EH$1,$S383+$Y383,$Y383)</f>
        <v>2165.7199999999998</v>
      </c>
      <c r="EI383" s="27">
        <f>IF($O383&gt;=EI$1,$S383+$Y383,$Y383)</f>
        <v>2165.7199999999998</v>
      </c>
      <c r="EJ383" s="27">
        <f>IF($O383&gt;=EJ$1,$S383+$Y383,$Y383)</f>
        <v>2165.7199999999998</v>
      </c>
      <c r="EK383" s="27">
        <f>IF($O383&gt;=EK$1,$S383+$Y383,$Y383)</f>
        <v>2165.7199999999998</v>
      </c>
      <c r="EL383" s="27">
        <f>IF($O383&gt;=EL$1,$S383+$Y383,$Y383)</f>
        <v>2165.7199999999998</v>
      </c>
      <c r="EM383" s="27">
        <f>IF($O383&gt;=EM$1,$S383+$Y383,$Y383)</f>
        <v>2165.7199999999998</v>
      </c>
      <c r="EN383" s="27">
        <f>IF($O383&gt;=EN$1,$S383+$Y383,$Y383)</f>
        <v>2165.7199999999998</v>
      </c>
      <c r="EO383" s="27">
        <f>IF($O383&gt;=EO$1,$S383+$Y383,$Y383)</f>
        <v>2165.7199999999998</v>
      </c>
      <c r="EP383" s="27">
        <f>IF($O383&gt;=EP$1,$S383+$Y383,$Y383)</f>
        <v>2165.7199999999998</v>
      </c>
      <c r="EQ383" s="27">
        <f>IF($O383&gt;=EQ$1,$S383+$Y383,$Y383)</f>
        <v>2165.7199999999998</v>
      </c>
      <c r="ER383" s="27">
        <f>IF($O383&gt;=ER$1,$S383+$Y383,$Y383)</f>
        <v>2165.7199999999998</v>
      </c>
      <c r="ES383" s="27">
        <f>IF($O383&gt;=ES$1,$S383+$Y383,$Y383)</f>
        <v>2165.7199999999998</v>
      </c>
      <c r="ET383" s="27">
        <f>IF($O383&gt;=ET$1,$S383+$Y383,$Y383)</f>
        <v>2165.7199999999998</v>
      </c>
      <c r="EU383" s="27">
        <f>IF($O383&gt;=EU$1,$S383+$Y383,$Y383)</f>
        <v>2165.7199999999998</v>
      </c>
      <c r="EV383" s="27">
        <f>IF($O383&gt;=EV$1,$S383,0)</f>
        <v>2165.7199999999998</v>
      </c>
      <c r="EW383" s="27">
        <f>IF($O383&gt;=EW$1,$S383,0)</f>
        <v>2165.7199999999998</v>
      </c>
      <c r="EX383" s="27">
        <f>IF($O383&gt;=EX$1,$S383,0)</f>
        <v>2165.7199999999998</v>
      </c>
      <c r="EY383" s="27">
        <f>IF($O383&gt;=EY$1,$S383,0)</f>
        <v>2165.7199999999998</v>
      </c>
      <c r="EZ383" s="27">
        <f>IF($O383&gt;=EZ$1,$S383,0)</f>
        <v>2165.7199999999998</v>
      </c>
      <c r="FA383" s="27">
        <f>IF($O383&gt;=FA$1,$S383,0)</f>
        <v>2165.7199999999998</v>
      </c>
      <c r="FB383" s="27">
        <f>IF($O383&gt;=FB$1,$S383,0)</f>
        <v>2165.7199999999998</v>
      </c>
      <c r="FC383" s="27">
        <f>IF($O383&gt;=FC$1,$S383,0)</f>
        <v>2165.7199999999998</v>
      </c>
      <c r="FD383" s="27">
        <f>IF($O383&gt;=FD$1,$S383,0)</f>
        <v>2165.7199999999998</v>
      </c>
      <c r="FE383" s="27">
        <f>IF($O383&gt;=FE$1,$S383,0)</f>
        <v>2165.7199999999998</v>
      </c>
      <c r="FF383" s="27">
        <f>IF($O383&gt;=FF$1,$S383,0)</f>
        <v>2165.7199999999998</v>
      </c>
      <c r="FG383" s="27">
        <f>IF($O383&gt;=FG$1,$S383,0)</f>
        <v>2165.7199999999998</v>
      </c>
      <c r="FH383" s="27">
        <f>IF($O383&gt;=FH$1,$S383,0)</f>
        <v>2165.7199999999998</v>
      </c>
      <c r="FI383" s="27">
        <f>IF($O383&gt;=FI$1,$S383,0)</f>
        <v>2165.7199999999998</v>
      </c>
      <c r="FJ383" s="27">
        <f>IF($O383&gt;=FJ$1,$S383,0)</f>
        <v>2165.7199999999998</v>
      </c>
      <c r="FK383" s="27">
        <f>IF($O383&gt;=FK$1,$S383,0)</f>
        <v>2165.7199999999998</v>
      </c>
      <c r="FL383" s="27">
        <f>IF($O383&gt;=FL$1,$S383,0)</f>
        <v>2165.7199999999998</v>
      </c>
      <c r="FM383" s="27">
        <f>IF($O383&gt;=FM$1,$S383,0)</f>
        <v>2165.7199999999998</v>
      </c>
      <c r="FN383" s="27">
        <f>IF($O383&gt;=FN$1,$S383,0)</f>
        <v>2165.7199999999998</v>
      </c>
      <c r="FO383" s="27">
        <f>IF($O383&gt;=FO$1,$S383,0)</f>
        <v>2165.7199999999998</v>
      </c>
      <c r="FP383" s="27">
        <f>IF($O383&gt;=FP$1,$S383,0)</f>
        <v>2165.7199999999998</v>
      </c>
      <c r="FQ383" s="27">
        <f>IF($O383&gt;=FQ$1,$S383,0)</f>
        <v>2165.7199999999998</v>
      </c>
      <c r="FR383" s="27">
        <f>IF($O383&gt;=FR$1,$S383,0)</f>
        <v>2165.7199999999998</v>
      </c>
      <c r="FS383" s="27">
        <f>IF($O383&gt;=FS$1,$S383,0)</f>
        <v>2165.7199999999998</v>
      </c>
      <c r="FT383" s="27">
        <f>IF($O383&gt;=FT$1,$S383,0)</f>
        <v>2165.7199999999998</v>
      </c>
      <c r="FU383" s="27">
        <f>IF($O383&gt;=FU$1,$S383,0)</f>
        <v>2165.7199999999998</v>
      </c>
      <c r="FV383" s="27">
        <f>IF($O383&gt;=FV$1,$S383,0)</f>
        <v>2165.7199999999998</v>
      </c>
      <c r="FW383" s="27">
        <f>IF($O383&gt;=FW$1,$S383,0)</f>
        <v>2165.7199999999998</v>
      </c>
      <c r="FX383" s="27">
        <f>IF($O383&gt;=FX$1,$S383,0)</f>
        <v>2165.7199999999998</v>
      </c>
      <c r="FY383" s="27">
        <f>IF($O383&gt;=FY$1,$S383,0)</f>
        <v>2165.7199999999998</v>
      </c>
      <c r="FZ383" s="27">
        <f>IF($O383&gt;=FZ$1,$S383,0)</f>
        <v>2165.7199999999998</v>
      </c>
      <c r="GA383" s="27">
        <f>IF($O383&gt;=GA$1,$S383,0)</f>
        <v>2165.7199999999998</v>
      </c>
      <c r="GB383" s="27">
        <f>IF($O383&gt;=GB$1,$S383,0)</f>
        <v>2165.7199999999998</v>
      </c>
      <c r="GC383" s="27">
        <f>IF($O383&gt;=GC$1,$S383,0)</f>
        <v>2165.7199999999998</v>
      </c>
      <c r="GD383" s="27">
        <f>IF($O383&gt;=GD$1,$S383,0)</f>
        <v>2165.7199999999998</v>
      </c>
      <c r="GE383" s="27">
        <f>IF($O383&gt;=GE$1,$S383,0)</f>
        <v>2165.7199999999998</v>
      </c>
      <c r="GF383" s="27">
        <f>IF($O383&gt;=GF$1,$S383,0)</f>
        <v>2165.7199999999998</v>
      </c>
      <c r="GG383" s="27">
        <f>IF($O383&gt;=GG$1,$S383,0)</f>
        <v>2165.7199999999998</v>
      </c>
      <c r="GH383" s="27">
        <f>IF($O383&gt;=GH$1,$S383,0)</f>
        <v>2165.7199999999998</v>
      </c>
      <c r="GI383" s="27">
        <f>IF($O383&gt;=GI$1,$S383,0)</f>
        <v>2165.7199999999998</v>
      </c>
      <c r="GJ383" s="27">
        <f>IF($O383&gt;=GJ$1,$S383,0)</f>
        <v>2165.7199999999998</v>
      </c>
      <c r="GK383" s="27">
        <f>IF($O383&gt;=GK$1,$S383,0)</f>
        <v>2165.7199999999998</v>
      </c>
      <c r="GL383" s="27">
        <f>IF($O383&gt;=GL$1,$S383,0)</f>
        <v>2165.7199999999998</v>
      </c>
      <c r="GM383" s="27">
        <f>IF($O383&gt;=GM$1,$S383,0)</f>
        <v>2165.7199999999998</v>
      </c>
      <c r="GN383" s="27">
        <f>IF($O383&gt;=GN$1,$S383,0)</f>
        <v>2165.7199999999998</v>
      </c>
      <c r="GO383" s="27">
        <f>IF($O383&gt;=GO$1,$S383,0)</f>
        <v>2165.7199999999998</v>
      </c>
      <c r="GP383" s="27">
        <f>IF($O383&gt;=GP$1,$S383,0)</f>
        <v>2165.7199999999998</v>
      </c>
      <c r="GQ383" s="27">
        <f>IF($O383&gt;=GQ$1,$S383,0)</f>
        <v>2165.7199999999998</v>
      </c>
      <c r="GR383" s="27">
        <f>IF($O383&gt;=GR$1,$S383,0)</f>
        <v>2165.7199999999998</v>
      </c>
      <c r="GS383" s="27">
        <f>IF($O383&gt;=GS$1,$S383,0)</f>
        <v>2165.7199999999998</v>
      </c>
      <c r="GT383" s="27">
        <f>IF($O383&gt;=GT$1,$S383,0)</f>
        <v>2165.7199999999998</v>
      </c>
      <c r="GU383" s="27">
        <f>IF($O383&gt;=GU$1,$S383,0)</f>
        <v>2165.7199999999998</v>
      </c>
      <c r="GV383" s="27">
        <f>IF($O383&gt;=GV$1,$S383,0)</f>
        <v>2165.7199999999998</v>
      </c>
      <c r="GW383" s="27">
        <f>IF($O383&gt;=GW$1,$S383,0)</f>
        <v>2165.7199999999998</v>
      </c>
      <c r="GX383" s="27">
        <f>IF($O383&gt;=GX$1,$S383,0)</f>
        <v>2165.7199999999998</v>
      </c>
      <c r="GY383" s="27">
        <f>IF($O383&gt;=GY$1,$S383,0)</f>
        <v>2165.7199999999998</v>
      </c>
      <c r="GZ383" s="27">
        <f>IF($O383&gt;=GZ$1,$S383,0)</f>
        <v>2165.7199999999998</v>
      </c>
      <c r="HA383" s="27">
        <f>IF($O383&gt;=HA$1,$S383,0)</f>
        <v>2165.7199999999998</v>
      </c>
      <c r="HB383" s="27">
        <f>IF($O383&gt;=HB$1,$S383,0)</f>
        <v>2165.7199999999998</v>
      </c>
      <c r="HC383" s="27">
        <f>IF($O383&gt;=HC$1,$S383,0)</f>
        <v>2165.7199999999998</v>
      </c>
    </row>
    <row r="384" spans="1:211">
      <c r="A384" s="3">
        <v>47481</v>
      </c>
      <c r="B384" s="3" t="s">
        <v>288</v>
      </c>
      <c r="C384" s="3" t="s">
        <v>140</v>
      </c>
      <c r="D384" s="3">
        <v>47</v>
      </c>
      <c r="E384" s="4">
        <v>33807</v>
      </c>
      <c r="F384" s="5">
        <v>25.92876712328767</v>
      </c>
      <c r="G384" s="3" t="s">
        <v>99</v>
      </c>
      <c r="H384" s="4">
        <v>25983</v>
      </c>
      <c r="I384" s="9" t="s">
        <v>827</v>
      </c>
      <c r="J384" s="5">
        <v>8121.45</v>
      </c>
      <c r="K384" s="31">
        <v>336</v>
      </c>
      <c r="L384" s="32">
        <v>26</v>
      </c>
      <c r="M384" s="33">
        <f>VLOOKUP(L384,FIND,3,TRUE)</f>
        <v>1.5</v>
      </c>
      <c r="N384" s="32">
        <f>IF(L384&gt;30,180,VLOOKUP(L384,TEMPO,2,FALSE))</f>
        <v>156</v>
      </c>
      <c r="O384" s="32">
        <f>IF(R384&gt;0,4,N384)</f>
        <v>156</v>
      </c>
      <c r="P384" s="96">
        <f>J384*M384*L384</f>
        <v>316736.55</v>
      </c>
      <c r="Q384" s="96">
        <f>10934.45*2</f>
        <v>21868.9</v>
      </c>
      <c r="R384" s="96">
        <f>IF(P384&lt;=Q384,P384/4,0)</f>
        <v>0</v>
      </c>
      <c r="S384" s="5">
        <f>IF(P384&gt;=Q384,P384/N384,0)</f>
        <v>2030.3625</v>
      </c>
      <c r="T384" s="3"/>
      <c r="U384" s="3">
        <f>IF(T384="",1,0)</f>
        <v>1</v>
      </c>
      <c r="V384" s="3">
        <v>157</v>
      </c>
      <c r="W384" s="5">
        <v>0</v>
      </c>
      <c r="X384" s="5">
        <v>164.39</v>
      </c>
      <c r="Y384" s="5">
        <f>X384*W384</f>
        <v>0</v>
      </c>
      <c r="Z384" s="5">
        <v>400</v>
      </c>
      <c r="AA384" s="5">
        <f>S384+Y384+Z384</f>
        <v>2430.3625000000002</v>
      </c>
      <c r="AB384" s="39">
        <f>(J384/12+J384/12*1.3333333333+450/12+J384/30*6/12+J384)*1.3+Y384+Z384+153.9</f>
        <v>13389.421833304006</v>
      </c>
      <c r="AC384" s="39" t="s">
        <v>140</v>
      </c>
      <c r="AD384" s="39">
        <f>J384*1.3+400+153.9</f>
        <v>11111.785</v>
      </c>
      <c r="AE384" s="39">
        <f>SUMIFS('CUSTO MENSAL FUNC NOVO'!H:H,'CUSTO MENSAL FUNC NOVO'!A:A,'VALORES MENSAIS'!AC384)</f>
        <v>7402.7770999999993</v>
      </c>
      <c r="AF384" s="27">
        <f>IF($R384&gt;0,$R384,$S384)+$Y384+$Z384</f>
        <v>2430.3625000000002</v>
      </c>
      <c r="AG384" s="27">
        <f>IF($R384&gt;0,$R384,$S384)+$Y384+$Z384</f>
        <v>2430.3625000000002</v>
      </c>
      <c r="AH384" s="27">
        <f>IF($R384&gt;0,$R384,$S384)+$Y384+$Z384</f>
        <v>2430.3625000000002</v>
      </c>
      <c r="AI384" s="27">
        <f>IF($R384&gt;0,$R384,$S384)+$Y384+$Z384</f>
        <v>2430.3625000000002</v>
      </c>
      <c r="AJ384" s="27">
        <f>IF($O384&gt;=AJ$1,$S384+$Y384+$Z384,$Y384+$Z384)</f>
        <v>2430.3625000000002</v>
      </c>
      <c r="AK384" s="27">
        <f>IF($O384&gt;=AK$1,$S384+$Y384+$Z384,$Y384+$Z384)</f>
        <v>2430.3625000000002</v>
      </c>
      <c r="AL384" s="27">
        <f>IF($O384&gt;=AL$1,$S384+$Y384+$Z384,$Y384+$Z384)</f>
        <v>2430.3625000000002</v>
      </c>
      <c r="AM384" s="27">
        <f>IF($O384&gt;=AM$1,$S384+$Y384+$Z384,$Y384+$Z384)</f>
        <v>2430.3625000000002</v>
      </c>
      <c r="AN384" s="27">
        <f>IF($O384&gt;=AN$1,$S384+$Y384+$Z384,$Y384+$Z384)</f>
        <v>2430.3625000000002</v>
      </c>
      <c r="AO384" s="27">
        <f>IF($O384&gt;=AO$1,$S384+$Y384+$Z384,$Y384+$Z384)</f>
        <v>2430.3625000000002</v>
      </c>
      <c r="AP384" s="27">
        <f>IF($O384&gt;=AP$1,$S384+$Y384+$Z384,$Y384+$Z384)</f>
        <v>2430.3625000000002</v>
      </c>
      <c r="AQ384" s="27">
        <f>IF($O384&gt;=AQ$1,$S384+$Y384+$Z384,$Y384+$Z384)</f>
        <v>2430.3625000000002</v>
      </c>
      <c r="AR384" s="27">
        <f>IF($O384&gt;=AR$1,$S384+$Y384+$Z384,$Y384+$Z384)</f>
        <v>2430.3625000000002</v>
      </c>
      <c r="AS384" s="27">
        <f>IF($O384&gt;=AS$1,$S384+$Y384+$Z384,$Y384+$Z384)</f>
        <v>2430.3625000000002</v>
      </c>
      <c r="AT384" s="27">
        <f>IF($O384&gt;=AT$1,$S384+$Y384+$Z384,$Y384+$Z384)</f>
        <v>2430.3625000000002</v>
      </c>
      <c r="AU384" s="27">
        <f>IF($O384&gt;=AU$1,$S384+$Y384+$Z384,$Y384+$Z384)</f>
        <v>2430.3625000000002</v>
      </c>
      <c r="AV384" s="27">
        <f>IF($O384&gt;=AV$1,$S384+$Y384+$Z384,$Y384+$Z384)</f>
        <v>2430.3625000000002</v>
      </c>
      <c r="AW384" s="27">
        <f>IF($O384&gt;=AW$1,$S384+$Y384+$Z384,$Y384+$Z384)</f>
        <v>2430.3625000000002</v>
      </c>
      <c r="AX384" s="27">
        <f>IF($O384&gt;=AX$1,$S384+$Y384+$Z384,$Y384+$Z384)</f>
        <v>2430.3625000000002</v>
      </c>
      <c r="AY384" s="27">
        <f>IF($O384&gt;=AY$1,$S384+$Y384+$Z384,$Y384+$Z384)</f>
        <v>2430.3625000000002</v>
      </c>
      <c r="AZ384" s="27">
        <f>IF($O384&gt;=AZ$1,$S384+$Y384+$Z384,$Y384+$Z384)</f>
        <v>2430.3625000000002</v>
      </c>
      <c r="BA384" s="27">
        <f>IF($O384&gt;=BA$1,$S384+$Y384+$Z384,$Y384+$Z384)</f>
        <v>2430.3625000000002</v>
      </c>
      <c r="BB384" s="27">
        <f>IF($O384&gt;=BB$1,$S384+$Y384+$Z384,$Y384+$Z384)</f>
        <v>2430.3625000000002</v>
      </c>
      <c r="BC384" s="27">
        <f>IF($O384&gt;=BC$1,$S384+$Y384+$Z384,$Y384+$Z384)</f>
        <v>2430.3625000000002</v>
      </c>
      <c r="BD384" s="27">
        <f>IF($O384&gt;=BD$1,$S384+$Y384+$Z384,$Y384+$Z384)</f>
        <v>2430.3625000000002</v>
      </c>
      <c r="BE384" s="27">
        <f>IF($O384&gt;=BE$1,$S384+$Y384+$Z384,$Y384+$Z384)</f>
        <v>2430.3625000000002</v>
      </c>
      <c r="BF384" s="27">
        <f>IF($O384&gt;=BF$1,$S384+$Y384+$Z384,$Y384+$Z384)</f>
        <v>2430.3625000000002</v>
      </c>
      <c r="BG384" s="27">
        <f>IF($O384&gt;=BG$1,$S384+$Y384+$Z384,$Y384+$Z384)</f>
        <v>2430.3625000000002</v>
      </c>
      <c r="BH384" s="27">
        <f>IF($O384&gt;=BH$1,$S384+$Y384+$Z384,$Y384+$Z384)</f>
        <v>2430.3625000000002</v>
      </c>
      <c r="BI384" s="27">
        <f>IF($O384&gt;=BI$1,$S384+$Y384+$Z384,$Y384+$Z384)</f>
        <v>2430.3625000000002</v>
      </c>
      <c r="BJ384" s="27">
        <f>IF($O384&gt;=BJ$1,$S384+$Y384+$Z384,$Y384+$Z384)</f>
        <v>2430.3625000000002</v>
      </c>
      <c r="BK384" s="27">
        <f>IF($O384&gt;=BK$1,$S384+$Y384+$Z384,$Y384+$Z384)</f>
        <v>2430.3625000000002</v>
      </c>
      <c r="BL384" s="27">
        <f>IF($O384&gt;=BL$1,$S384+$Y384+$Z384,$Y384+$Z384)</f>
        <v>2430.3625000000002</v>
      </c>
      <c r="BM384" s="27">
        <f>IF($O384&gt;=BM$1,$S384+$Y384+$Z384,$Y384+$Z384)</f>
        <v>2430.3625000000002</v>
      </c>
      <c r="BN384" s="27">
        <f>IF($O384&gt;=BN$1,$S384+$Y384+$Z384,$Y384+$Z384)</f>
        <v>2430.3625000000002</v>
      </c>
      <c r="BO384" s="27">
        <f>IF($O384&gt;=BO$1,$S384+$Y384+$Z384,$Y384+$Z384)</f>
        <v>2430.3625000000002</v>
      </c>
      <c r="BP384" s="27">
        <f>IF($O384&gt;=BP$1,$S384+$Y384+$Z384,$Y384+$Z384)</f>
        <v>2430.3625000000002</v>
      </c>
      <c r="BQ384" s="27">
        <f>IF($O384&gt;=BQ$1,$S384+$Y384+$Z384,$Y384+$Z384)</f>
        <v>2430.3625000000002</v>
      </c>
      <c r="BR384" s="27">
        <f>IF($O384&gt;=BR$1,$S384+$Y384+$Z384,$Y384+$Z384)</f>
        <v>2430.3625000000002</v>
      </c>
      <c r="BS384" s="27">
        <f>IF($O384&gt;=BS$1,$S384+$Y384+$Z384,$Y384+$Z384)</f>
        <v>2430.3625000000002</v>
      </c>
      <c r="BT384" s="27">
        <f>IF($O384&gt;=BT$1,$S384+$Y384+$Z384,$Y384+$Z384)</f>
        <v>2430.3625000000002</v>
      </c>
      <c r="BU384" s="27">
        <f>IF($O384&gt;=BU$1,$S384+$Y384+$Z384,$Y384+$Z384)</f>
        <v>2430.3625000000002</v>
      </c>
      <c r="BV384" s="27">
        <f>IF($O384&gt;=BV$1,$S384+$Y384+$Z384,$Y384+$Z384)</f>
        <v>2430.3625000000002</v>
      </c>
      <c r="BW384" s="27">
        <f>IF($O384&gt;=BW$1,$S384+$Y384+$Z384,$Y384+$Z384)</f>
        <v>2430.3625000000002</v>
      </c>
      <c r="BX384" s="27">
        <f>IF($O384&gt;=BX$1,$S384+$Y384+$Z384,$Y384+$Z384)</f>
        <v>2430.3625000000002</v>
      </c>
      <c r="BY384" s="27">
        <f>IF($O384&gt;=BY$1,$S384+$Y384+$Z384,$Y384+$Z384)</f>
        <v>2430.3625000000002</v>
      </c>
      <c r="BZ384" s="27">
        <f>IF($O384&gt;=BZ$1,$S384+$Y384+$Z384,$Y384+$Z384)</f>
        <v>2430.3625000000002</v>
      </c>
      <c r="CA384" s="27">
        <f>IF($O384&gt;=CA$1,$S384+$Y384+$Z384,$Y384+$Z384)</f>
        <v>2430.3625000000002</v>
      </c>
      <c r="CB384" s="27">
        <f>IF($O384&gt;=CB$1,$S384+$Y384+$Z384,$Y384+$Z384)</f>
        <v>2430.3625000000002</v>
      </c>
      <c r="CC384" s="27">
        <f>IF($O384&gt;=CC$1,$S384+$Y384+$Z384,$Y384+$Z384)</f>
        <v>2430.3625000000002</v>
      </c>
      <c r="CD384" s="27">
        <f>IF($O384&gt;=CD$1,$S384+$Y384+$Z384,$Y384+$Z384)</f>
        <v>2430.3625000000002</v>
      </c>
      <c r="CE384" s="27">
        <f>IF($O384&gt;=CE$1,$S384+$Y384+$Z384,$Y384+$Z384)</f>
        <v>2430.3625000000002</v>
      </c>
      <c r="CF384" s="27">
        <f>IF($O384&gt;=CF$1,$S384+$Y384+$Z384,$Y384+$Z384)</f>
        <v>2430.3625000000002</v>
      </c>
      <c r="CG384" s="27">
        <f>IF($O384&gt;=CG$1,$S384+$Y384+$Z384,$Y384+$Z384)</f>
        <v>2430.3625000000002</v>
      </c>
      <c r="CH384" s="27">
        <f>IF($O384&gt;=CH$1,$S384+$Y384+$Z384,$Y384+$Z384)</f>
        <v>2430.3625000000002</v>
      </c>
      <c r="CI384" s="27">
        <f>IF($O384&gt;=CI$1,$S384+$Y384+$Z384,$Y384+$Z384)</f>
        <v>2430.3625000000002</v>
      </c>
      <c r="CJ384" s="27">
        <f>IF($O384&gt;=CJ$1,$S384+$Y384+$Z384,$Y384+$Z384)</f>
        <v>2430.3625000000002</v>
      </c>
      <c r="CK384" s="27">
        <f>IF($O384&gt;=CK$1,$S384+$Y384+$Z384,$Y384+$Z384)</f>
        <v>2430.3625000000002</v>
      </c>
      <c r="CL384" s="27">
        <f>IF($O384&gt;=CL$1,$S384+$Y384+$Z384,$Y384+$Z384)</f>
        <v>2430.3625000000002</v>
      </c>
      <c r="CM384" s="27">
        <f>IF($O384&gt;=CM$1,$S384+$Y384+$Z384,$Y384+$Z384)</f>
        <v>2430.3625000000002</v>
      </c>
      <c r="CN384" s="27">
        <f>IF($O384&gt;=CN$1,$S384+$Y384,$Y384)</f>
        <v>2030.3625</v>
      </c>
      <c r="CO384" s="27">
        <f>IF($O384&gt;=CO$1,$S384+$Y384,$Y384)</f>
        <v>2030.3625</v>
      </c>
      <c r="CP384" s="27">
        <f>IF($O384&gt;=CP$1,$S384+$Y384,$Y384)</f>
        <v>2030.3625</v>
      </c>
      <c r="CQ384" s="27">
        <f>IF($O384&gt;=CQ$1,$S384+$Y384,$Y384)</f>
        <v>2030.3625</v>
      </c>
      <c r="CR384" s="27">
        <f>IF($O384&gt;=CR$1,$S384+$Y384,$Y384)</f>
        <v>2030.3625</v>
      </c>
      <c r="CS384" s="27">
        <f>IF($O384&gt;=CS$1,$S384+$Y384,$Y384)</f>
        <v>2030.3625</v>
      </c>
      <c r="CT384" s="27">
        <f>IF($O384&gt;=CT$1,$S384+$Y384,$Y384)</f>
        <v>2030.3625</v>
      </c>
      <c r="CU384" s="27">
        <f>IF($O384&gt;=CU$1,$S384+$Y384,$Y384)</f>
        <v>2030.3625</v>
      </c>
      <c r="CV384" s="27">
        <f>IF($O384&gt;=CV$1,$S384+$Y384,$Y384)</f>
        <v>2030.3625</v>
      </c>
      <c r="CW384" s="27">
        <f>IF($O384&gt;=CW$1,$S384+$Y384,$Y384)</f>
        <v>2030.3625</v>
      </c>
      <c r="CX384" s="27">
        <f>IF($O384&gt;=CX$1,$S384+$Y384,$Y384)</f>
        <v>2030.3625</v>
      </c>
      <c r="CY384" s="27">
        <f>IF($O384&gt;=CY$1,$S384+$Y384,$Y384)</f>
        <v>2030.3625</v>
      </c>
      <c r="CZ384" s="27">
        <f>IF($O384&gt;=CZ$1,$S384+$Y384,$Y384)</f>
        <v>2030.3625</v>
      </c>
      <c r="DA384" s="27">
        <f>IF($O384&gt;=DA$1,$S384+$Y384,$Y384)</f>
        <v>2030.3625</v>
      </c>
      <c r="DB384" s="27">
        <f>IF($O384&gt;=DB$1,$S384+$Y384,$Y384)</f>
        <v>2030.3625</v>
      </c>
      <c r="DC384" s="27">
        <f>IF($O384&gt;=DC$1,$S384+$Y384,$Y384)</f>
        <v>2030.3625</v>
      </c>
      <c r="DD384" s="27">
        <f>IF($O384&gt;=DD$1,$S384+$Y384,$Y384)</f>
        <v>2030.3625</v>
      </c>
      <c r="DE384" s="27">
        <f>IF($O384&gt;=DE$1,$S384+$Y384,$Y384)</f>
        <v>2030.3625</v>
      </c>
      <c r="DF384" s="27">
        <f>IF($O384&gt;=DF$1,$S384+$Y384,$Y384)</f>
        <v>2030.3625</v>
      </c>
      <c r="DG384" s="27">
        <f>IF($O384&gt;=DG$1,$S384+$Y384,$Y384)</f>
        <v>2030.3625</v>
      </c>
      <c r="DH384" s="27">
        <f>IF($O384&gt;=DH$1,$S384+$Y384,$Y384)</f>
        <v>2030.3625</v>
      </c>
      <c r="DI384" s="27">
        <f>IF($O384&gt;=DI$1,$S384+$Y384,$Y384)</f>
        <v>2030.3625</v>
      </c>
      <c r="DJ384" s="27">
        <f>IF($O384&gt;=DJ$1,$S384+$Y384,$Y384)</f>
        <v>2030.3625</v>
      </c>
      <c r="DK384" s="27">
        <f>IF($O384&gt;=DK$1,$S384+$Y384,$Y384)</f>
        <v>2030.3625</v>
      </c>
      <c r="DL384" s="27">
        <f>IF($O384&gt;=DL$1,$S384+$Y384,$Y384)</f>
        <v>2030.3625</v>
      </c>
      <c r="DM384" s="27">
        <f>IF($O384&gt;=DM$1,$S384+$Y384,$Y384)</f>
        <v>2030.3625</v>
      </c>
      <c r="DN384" s="27">
        <f>IF($O384&gt;=DN$1,$S384+$Y384,$Y384)</f>
        <v>2030.3625</v>
      </c>
      <c r="DO384" s="27">
        <f>IF($O384&gt;=DO$1,$S384+$Y384,$Y384)</f>
        <v>2030.3625</v>
      </c>
      <c r="DP384" s="27">
        <f>IF($O384&gt;=DP$1,$S384+$Y384,$Y384)</f>
        <v>2030.3625</v>
      </c>
      <c r="DQ384" s="27">
        <f>IF($O384&gt;=DQ$1,$S384+$Y384,$Y384)</f>
        <v>2030.3625</v>
      </c>
      <c r="DR384" s="27">
        <f>IF($O384&gt;=DR$1,$S384+$Y384,$Y384)</f>
        <v>2030.3625</v>
      </c>
      <c r="DS384" s="27">
        <f>IF($O384&gt;=DS$1,$S384+$Y384,$Y384)</f>
        <v>2030.3625</v>
      </c>
      <c r="DT384" s="27">
        <f>IF($O384&gt;=DT$1,$S384+$Y384,$Y384)</f>
        <v>2030.3625</v>
      </c>
      <c r="DU384" s="27">
        <f>IF($O384&gt;=DU$1,$S384+$Y384,$Y384)</f>
        <v>2030.3625</v>
      </c>
      <c r="DV384" s="27">
        <f>IF($O384&gt;=DV$1,$S384+$Y384,$Y384)</f>
        <v>2030.3625</v>
      </c>
      <c r="DW384" s="27">
        <f>IF($O384&gt;=DW$1,$S384+$Y384,$Y384)</f>
        <v>2030.3625</v>
      </c>
      <c r="DX384" s="27">
        <f>IF($O384&gt;=DX$1,$S384+$Y384,$Y384)</f>
        <v>2030.3625</v>
      </c>
      <c r="DY384" s="27">
        <f>IF($O384&gt;=DY$1,$S384+$Y384,$Y384)</f>
        <v>2030.3625</v>
      </c>
      <c r="DZ384" s="27">
        <f>IF($O384&gt;=DZ$1,$S384+$Y384,$Y384)</f>
        <v>2030.3625</v>
      </c>
      <c r="EA384" s="27">
        <f>IF($O384&gt;=EA$1,$S384+$Y384,$Y384)</f>
        <v>2030.3625</v>
      </c>
      <c r="EB384" s="27">
        <f>IF($O384&gt;=EB$1,$S384+$Y384,$Y384)</f>
        <v>2030.3625</v>
      </c>
      <c r="EC384" s="27">
        <f>IF($O384&gt;=EC$1,$S384+$Y384,$Y384)</f>
        <v>2030.3625</v>
      </c>
      <c r="ED384" s="27">
        <f>IF($O384&gt;=ED$1,$S384+$Y384,$Y384)</f>
        <v>2030.3625</v>
      </c>
      <c r="EE384" s="27">
        <f>IF($O384&gt;=EE$1,$S384+$Y384,$Y384)</f>
        <v>2030.3625</v>
      </c>
      <c r="EF384" s="27">
        <f>IF($O384&gt;=EF$1,$S384+$Y384,$Y384)</f>
        <v>2030.3625</v>
      </c>
      <c r="EG384" s="27">
        <f>IF($O384&gt;=EG$1,$S384+$Y384,$Y384)</f>
        <v>2030.3625</v>
      </c>
      <c r="EH384" s="27">
        <f>IF($O384&gt;=EH$1,$S384+$Y384,$Y384)</f>
        <v>2030.3625</v>
      </c>
      <c r="EI384" s="27">
        <f>IF($O384&gt;=EI$1,$S384+$Y384,$Y384)</f>
        <v>2030.3625</v>
      </c>
      <c r="EJ384" s="27">
        <f>IF($O384&gt;=EJ$1,$S384+$Y384,$Y384)</f>
        <v>2030.3625</v>
      </c>
      <c r="EK384" s="27">
        <f>IF($O384&gt;=EK$1,$S384+$Y384,$Y384)</f>
        <v>2030.3625</v>
      </c>
      <c r="EL384" s="27">
        <f>IF($O384&gt;=EL$1,$S384+$Y384,$Y384)</f>
        <v>2030.3625</v>
      </c>
      <c r="EM384" s="27">
        <f>IF($O384&gt;=EM$1,$S384+$Y384,$Y384)</f>
        <v>2030.3625</v>
      </c>
      <c r="EN384" s="27">
        <f>IF($O384&gt;=EN$1,$S384+$Y384,$Y384)</f>
        <v>2030.3625</v>
      </c>
      <c r="EO384" s="27">
        <f>IF($O384&gt;=EO$1,$S384+$Y384,$Y384)</f>
        <v>2030.3625</v>
      </c>
      <c r="EP384" s="27">
        <f>IF($O384&gt;=EP$1,$S384+$Y384,$Y384)</f>
        <v>2030.3625</v>
      </c>
      <c r="EQ384" s="27">
        <f>IF($O384&gt;=EQ$1,$S384+$Y384,$Y384)</f>
        <v>2030.3625</v>
      </c>
      <c r="ER384" s="27">
        <f>IF($O384&gt;=ER$1,$S384+$Y384,$Y384)</f>
        <v>2030.3625</v>
      </c>
      <c r="ES384" s="27">
        <f>IF($O384&gt;=ES$1,$S384+$Y384,$Y384)</f>
        <v>2030.3625</v>
      </c>
      <c r="ET384" s="27">
        <f>IF($O384&gt;=ET$1,$S384+$Y384,$Y384)</f>
        <v>2030.3625</v>
      </c>
      <c r="EU384" s="27">
        <f>IF($O384&gt;=EU$1,$S384+$Y384,$Y384)</f>
        <v>2030.3625</v>
      </c>
      <c r="EV384" s="27">
        <f>IF($O384&gt;=EV$1,$S384,0)</f>
        <v>2030.3625</v>
      </c>
      <c r="EW384" s="27">
        <f>IF($O384&gt;=EW$1,$S384,0)</f>
        <v>2030.3625</v>
      </c>
      <c r="EX384" s="27">
        <f>IF($O384&gt;=EX$1,$S384,0)</f>
        <v>2030.3625</v>
      </c>
      <c r="EY384" s="27">
        <f>IF($O384&gt;=EY$1,$S384,0)</f>
        <v>2030.3625</v>
      </c>
      <c r="EZ384" s="27">
        <f>IF($O384&gt;=EZ$1,$S384,0)</f>
        <v>2030.3625</v>
      </c>
      <c r="FA384" s="27">
        <f>IF($O384&gt;=FA$1,$S384,0)</f>
        <v>2030.3625</v>
      </c>
      <c r="FB384" s="27">
        <f>IF($O384&gt;=FB$1,$S384,0)</f>
        <v>2030.3625</v>
      </c>
      <c r="FC384" s="27">
        <f>IF($O384&gt;=FC$1,$S384,0)</f>
        <v>2030.3625</v>
      </c>
      <c r="FD384" s="27">
        <f>IF($O384&gt;=FD$1,$S384,0)</f>
        <v>2030.3625</v>
      </c>
      <c r="FE384" s="27">
        <f>IF($O384&gt;=FE$1,$S384,0)</f>
        <v>2030.3625</v>
      </c>
      <c r="FF384" s="27">
        <f>IF($O384&gt;=FF$1,$S384,0)</f>
        <v>2030.3625</v>
      </c>
      <c r="FG384" s="27">
        <f>IF($O384&gt;=FG$1,$S384,0)</f>
        <v>2030.3625</v>
      </c>
      <c r="FH384" s="27">
        <f>IF($O384&gt;=FH$1,$S384,0)</f>
        <v>2030.3625</v>
      </c>
      <c r="FI384" s="27">
        <f>IF($O384&gt;=FI$1,$S384,0)</f>
        <v>2030.3625</v>
      </c>
      <c r="FJ384" s="27">
        <f>IF($O384&gt;=FJ$1,$S384,0)</f>
        <v>2030.3625</v>
      </c>
      <c r="FK384" s="27">
        <f>IF($O384&gt;=FK$1,$S384,0)</f>
        <v>2030.3625</v>
      </c>
      <c r="FL384" s="27">
        <f>IF($O384&gt;=FL$1,$S384,0)</f>
        <v>2030.3625</v>
      </c>
      <c r="FM384" s="27">
        <f>IF($O384&gt;=FM$1,$S384,0)</f>
        <v>2030.3625</v>
      </c>
      <c r="FN384" s="27">
        <f>IF($O384&gt;=FN$1,$S384,0)</f>
        <v>2030.3625</v>
      </c>
      <c r="FO384" s="27">
        <f>IF($O384&gt;=FO$1,$S384,0)</f>
        <v>2030.3625</v>
      </c>
      <c r="FP384" s="27">
        <f>IF($O384&gt;=FP$1,$S384,0)</f>
        <v>2030.3625</v>
      </c>
      <c r="FQ384" s="27">
        <f>IF($O384&gt;=FQ$1,$S384,0)</f>
        <v>2030.3625</v>
      </c>
      <c r="FR384" s="27">
        <f>IF($O384&gt;=FR$1,$S384,0)</f>
        <v>2030.3625</v>
      </c>
      <c r="FS384" s="27">
        <f>IF($O384&gt;=FS$1,$S384,0)</f>
        <v>2030.3625</v>
      </c>
      <c r="FT384" s="27">
        <f>IF($O384&gt;=FT$1,$S384,0)</f>
        <v>2030.3625</v>
      </c>
      <c r="FU384" s="27">
        <f>IF($O384&gt;=FU$1,$S384,0)</f>
        <v>2030.3625</v>
      </c>
      <c r="FV384" s="27">
        <f>IF($O384&gt;=FV$1,$S384,0)</f>
        <v>2030.3625</v>
      </c>
      <c r="FW384" s="27">
        <f>IF($O384&gt;=FW$1,$S384,0)</f>
        <v>2030.3625</v>
      </c>
      <c r="FX384" s="27">
        <f>IF($O384&gt;=FX$1,$S384,0)</f>
        <v>2030.3625</v>
      </c>
      <c r="FY384" s="27">
        <f>IF($O384&gt;=FY$1,$S384,0)</f>
        <v>2030.3625</v>
      </c>
      <c r="FZ384" s="27">
        <f>IF($O384&gt;=FZ$1,$S384,0)</f>
        <v>2030.3625</v>
      </c>
      <c r="GA384" s="27">
        <f>IF($O384&gt;=GA$1,$S384,0)</f>
        <v>2030.3625</v>
      </c>
      <c r="GB384" s="27">
        <f>IF($O384&gt;=GB$1,$S384,0)</f>
        <v>2030.3625</v>
      </c>
      <c r="GC384" s="27">
        <f>IF($O384&gt;=GC$1,$S384,0)</f>
        <v>2030.3625</v>
      </c>
      <c r="GD384" s="27">
        <f>IF($O384&gt;=GD$1,$S384,0)</f>
        <v>2030.3625</v>
      </c>
      <c r="GE384" s="27">
        <f>IF($O384&gt;=GE$1,$S384,0)</f>
        <v>2030.3625</v>
      </c>
      <c r="GF384" s="27">
        <f>IF($O384&gt;=GF$1,$S384,0)</f>
        <v>0</v>
      </c>
      <c r="GG384" s="27">
        <f>IF($O384&gt;=GG$1,$S384,0)</f>
        <v>0</v>
      </c>
      <c r="GH384" s="27">
        <f>IF($O384&gt;=GH$1,$S384,0)</f>
        <v>0</v>
      </c>
      <c r="GI384" s="27">
        <f>IF($O384&gt;=GI$1,$S384,0)</f>
        <v>0</v>
      </c>
      <c r="GJ384" s="27">
        <f>IF($O384&gt;=GJ$1,$S384,0)</f>
        <v>0</v>
      </c>
      <c r="GK384" s="27">
        <f>IF($O384&gt;=GK$1,$S384,0)</f>
        <v>0</v>
      </c>
      <c r="GL384" s="27">
        <f>IF($O384&gt;=GL$1,$S384,0)</f>
        <v>0</v>
      </c>
      <c r="GM384" s="27">
        <f>IF($O384&gt;=GM$1,$S384,0)</f>
        <v>0</v>
      </c>
      <c r="GN384" s="27">
        <f>IF($O384&gt;=GN$1,$S384,0)</f>
        <v>0</v>
      </c>
      <c r="GO384" s="27">
        <f>IF($O384&gt;=GO$1,$S384,0)</f>
        <v>0</v>
      </c>
      <c r="GP384" s="27">
        <f>IF($O384&gt;=GP$1,$S384,0)</f>
        <v>0</v>
      </c>
      <c r="GQ384" s="27">
        <f>IF($O384&gt;=GQ$1,$S384,0)</f>
        <v>0</v>
      </c>
      <c r="GR384" s="27">
        <f>IF($O384&gt;=GR$1,$S384,0)</f>
        <v>0</v>
      </c>
      <c r="GS384" s="27">
        <f>IF($O384&gt;=GS$1,$S384,0)</f>
        <v>0</v>
      </c>
      <c r="GT384" s="27">
        <f>IF($O384&gt;=GT$1,$S384,0)</f>
        <v>0</v>
      </c>
      <c r="GU384" s="27">
        <f>IF($O384&gt;=GU$1,$S384,0)</f>
        <v>0</v>
      </c>
      <c r="GV384" s="27">
        <f>IF($O384&gt;=GV$1,$S384,0)</f>
        <v>0</v>
      </c>
      <c r="GW384" s="27">
        <f>IF($O384&gt;=GW$1,$S384,0)</f>
        <v>0</v>
      </c>
      <c r="GX384" s="27">
        <f>IF($O384&gt;=GX$1,$S384,0)</f>
        <v>0</v>
      </c>
      <c r="GY384" s="27">
        <f>IF($O384&gt;=GY$1,$S384,0)</f>
        <v>0</v>
      </c>
      <c r="GZ384" s="27">
        <f>IF($O384&gt;=GZ$1,$S384,0)</f>
        <v>0</v>
      </c>
      <c r="HA384" s="27">
        <f>IF($O384&gt;=HA$1,$S384,0)</f>
        <v>0</v>
      </c>
      <c r="HB384" s="27">
        <f>IF($O384&gt;=HB$1,$S384,0)</f>
        <v>0</v>
      </c>
      <c r="HC384" s="27">
        <f>IF($O384&gt;=HC$1,$S384,0)</f>
        <v>0</v>
      </c>
    </row>
    <row r="385" spans="1:211">
      <c r="A385" s="3">
        <v>46051</v>
      </c>
      <c r="B385" s="3" t="s">
        <v>295</v>
      </c>
      <c r="C385" s="3" t="s">
        <v>296</v>
      </c>
      <c r="D385" s="3">
        <v>54</v>
      </c>
      <c r="E385" s="4">
        <v>33742</v>
      </c>
      <c r="F385" s="5">
        <v>26.106849315068494</v>
      </c>
      <c r="G385" s="3" t="s">
        <v>99</v>
      </c>
      <c r="H385" s="4">
        <v>23574</v>
      </c>
      <c r="I385" s="9" t="s">
        <v>827</v>
      </c>
      <c r="J385" s="5">
        <v>8687.2800000000007</v>
      </c>
      <c r="K385" s="31">
        <v>336</v>
      </c>
      <c r="L385" s="32">
        <v>26</v>
      </c>
      <c r="M385" s="33">
        <f>VLOOKUP(L385,FIND,3,TRUE)</f>
        <v>1.5</v>
      </c>
      <c r="N385" s="32">
        <f>IF(L385&gt;30,180,VLOOKUP(L385,TEMPO,2,FALSE))</f>
        <v>156</v>
      </c>
      <c r="O385" s="32">
        <f>IF(R385&gt;0,4,N385)</f>
        <v>156</v>
      </c>
      <c r="P385" s="96">
        <f>J385*M385*L385</f>
        <v>338803.92000000004</v>
      </c>
      <c r="Q385" s="96">
        <f>10934.45*2</f>
        <v>21868.9</v>
      </c>
      <c r="R385" s="96">
        <f>IF(P385&lt;=Q385,P385/4,0)</f>
        <v>0</v>
      </c>
      <c r="S385" s="5">
        <f>IF(P385&gt;=Q385,P385/N385,0)</f>
        <v>2171.8200000000002</v>
      </c>
      <c r="T385" s="3"/>
      <c r="U385" s="3">
        <f>IF(T385="",1,0)</f>
        <v>1</v>
      </c>
      <c r="V385" s="3">
        <v>165</v>
      </c>
      <c r="W385" s="5">
        <v>0</v>
      </c>
      <c r="X385" s="5">
        <v>245.73</v>
      </c>
      <c r="Y385" s="5">
        <f>X385*W385</f>
        <v>0</v>
      </c>
      <c r="Z385" s="5">
        <v>400</v>
      </c>
      <c r="AA385" s="5">
        <f>S385+Y385+Z385</f>
        <v>2571.8200000000002</v>
      </c>
      <c r="AB385" s="39">
        <f>(J385/12+J385/12*1.3333333333+450/12+J385/30*6/12+J385)*1.3+Y385+Z385+153.9</f>
        <v>14280.289733301965</v>
      </c>
      <c r="AC385" s="39" t="s">
        <v>296</v>
      </c>
      <c r="AD385" s="39">
        <f>J385*1.3+400+153.9</f>
        <v>11847.364000000001</v>
      </c>
      <c r="AE385" s="39">
        <f>SUMIFS('CUSTO MENSAL FUNC NOVO'!H:H,'CUSTO MENSAL FUNC NOVO'!A:A,'VALORES MENSAIS'!AC385)</f>
        <v>8101.9340000000002</v>
      </c>
      <c r="AF385" s="27">
        <f>IF($R385&gt;0,$R385,$S385)+$Y385+$Z385</f>
        <v>2571.8200000000002</v>
      </c>
      <c r="AG385" s="27">
        <f>IF($R385&gt;0,$R385,$S385)+$Y385+$Z385</f>
        <v>2571.8200000000002</v>
      </c>
      <c r="AH385" s="27">
        <f>IF($R385&gt;0,$R385,$S385)+$Y385+$Z385</f>
        <v>2571.8200000000002</v>
      </c>
      <c r="AI385" s="27">
        <f>IF($R385&gt;0,$R385,$S385)+$Y385+$Z385</f>
        <v>2571.8200000000002</v>
      </c>
      <c r="AJ385" s="27">
        <f>IF($O385&gt;=AJ$1,$S385+$Y385+$Z385,$Y385+$Z385)</f>
        <v>2571.8200000000002</v>
      </c>
      <c r="AK385" s="27">
        <f>IF($O385&gt;=AK$1,$S385+$Y385+$Z385,$Y385+$Z385)</f>
        <v>2571.8200000000002</v>
      </c>
      <c r="AL385" s="27">
        <f>IF($O385&gt;=AL$1,$S385+$Y385+$Z385,$Y385+$Z385)</f>
        <v>2571.8200000000002</v>
      </c>
      <c r="AM385" s="27">
        <f>IF($O385&gt;=AM$1,$S385+$Y385+$Z385,$Y385+$Z385)</f>
        <v>2571.8200000000002</v>
      </c>
      <c r="AN385" s="27">
        <f>IF($O385&gt;=AN$1,$S385+$Y385+$Z385,$Y385+$Z385)</f>
        <v>2571.8200000000002</v>
      </c>
      <c r="AO385" s="27">
        <f>IF($O385&gt;=AO$1,$S385+$Y385+$Z385,$Y385+$Z385)</f>
        <v>2571.8200000000002</v>
      </c>
      <c r="AP385" s="27">
        <f>IF($O385&gt;=AP$1,$S385+$Y385+$Z385,$Y385+$Z385)</f>
        <v>2571.8200000000002</v>
      </c>
      <c r="AQ385" s="27">
        <f>IF($O385&gt;=AQ$1,$S385+$Y385+$Z385,$Y385+$Z385)</f>
        <v>2571.8200000000002</v>
      </c>
      <c r="AR385" s="27">
        <f>IF($O385&gt;=AR$1,$S385+$Y385+$Z385,$Y385+$Z385)</f>
        <v>2571.8200000000002</v>
      </c>
      <c r="AS385" s="27">
        <f>IF($O385&gt;=AS$1,$S385+$Y385+$Z385,$Y385+$Z385)</f>
        <v>2571.8200000000002</v>
      </c>
      <c r="AT385" s="27">
        <f>IF($O385&gt;=AT$1,$S385+$Y385+$Z385,$Y385+$Z385)</f>
        <v>2571.8200000000002</v>
      </c>
      <c r="AU385" s="27">
        <f>IF($O385&gt;=AU$1,$S385+$Y385+$Z385,$Y385+$Z385)</f>
        <v>2571.8200000000002</v>
      </c>
      <c r="AV385" s="27">
        <f>IF($O385&gt;=AV$1,$S385+$Y385+$Z385,$Y385+$Z385)</f>
        <v>2571.8200000000002</v>
      </c>
      <c r="AW385" s="27">
        <f>IF($O385&gt;=AW$1,$S385+$Y385+$Z385,$Y385+$Z385)</f>
        <v>2571.8200000000002</v>
      </c>
      <c r="AX385" s="27">
        <f>IF($O385&gt;=AX$1,$S385+$Y385+$Z385,$Y385+$Z385)</f>
        <v>2571.8200000000002</v>
      </c>
      <c r="AY385" s="27">
        <f>IF($O385&gt;=AY$1,$S385+$Y385+$Z385,$Y385+$Z385)</f>
        <v>2571.8200000000002</v>
      </c>
      <c r="AZ385" s="27">
        <f>IF($O385&gt;=AZ$1,$S385+$Y385+$Z385,$Y385+$Z385)</f>
        <v>2571.8200000000002</v>
      </c>
      <c r="BA385" s="27">
        <f>IF($O385&gt;=BA$1,$S385+$Y385+$Z385,$Y385+$Z385)</f>
        <v>2571.8200000000002</v>
      </c>
      <c r="BB385" s="27">
        <f>IF($O385&gt;=BB$1,$S385+$Y385+$Z385,$Y385+$Z385)</f>
        <v>2571.8200000000002</v>
      </c>
      <c r="BC385" s="27">
        <f>IF($O385&gt;=BC$1,$S385+$Y385+$Z385,$Y385+$Z385)</f>
        <v>2571.8200000000002</v>
      </c>
      <c r="BD385" s="27">
        <f>IF($O385&gt;=BD$1,$S385+$Y385+$Z385,$Y385+$Z385)</f>
        <v>2571.8200000000002</v>
      </c>
      <c r="BE385" s="27">
        <f>IF($O385&gt;=BE$1,$S385+$Y385+$Z385,$Y385+$Z385)</f>
        <v>2571.8200000000002</v>
      </c>
      <c r="BF385" s="27">
        <f>IF($O385&gt;=BF$1,$S385+$Y385+$Z385,$Y385+$Z385)</f>
        <v>2571.8200000000002</v>
      </c>
      <c r="BG385" s="27">
        <f>IF($O385&gt;=BG$1,$S385+$Y385+$Z385,$Y385+$Z385)</f>
        <v>2571.8200000000002</v>
      </c>
      <c r="BH385" s="27">
        <f>IF($O385&gt;=BH$1,$S385+$Y385+$Z385,$Y385+$Z385)</f>
        <v>2571.8200000000002</v>
      </c>
      <c r="BI385" s="27">
        <f>IF($O385&gt;=BI$1,$S385+$Y385+$Z385,$Y385+$Z385)</f>
        <v>2571.8200000000002</v>
      </c>
      <c r="BJ385" s="27">
        <f>IF($O385&gt;=BJ$1,$S385+$Y385+$Z385,$Y385+$Z385)</f>
        <v>2571.8200000000002</v>
      </c>
      <c r="BK385" s="27">
        <f>IF($O385&gt;=BK$1,$S385+$Y385+$Z385,$Y385+$Z385)</f>
        <v>2571.8200000000002</v>
      </c>
      <c r="BL385" s="27">
        <f>IF($O385&gt;=BL$1,$S385+$Y385+$Z385,$Y385+$Z385)</f>
        <v>2571.8200000000002</v>
      </c>
      <c r="BM385" s="27">
        <f>IF($O385&gt;=BM$1,$S385+$Y385+$Z385,$Y385+$Z385)</f>
        <v>2571.8200000000002</v>
      </c>
      <c r="BN385" s="27">
        <f>IF($O385&gt;=BN$1,$S385+$Y385+$Z385,$Y385+$Z385)</f>
        <v>2571.8200000000002</v>
      </c>
      <c r="BO385" s="27">
        <f>IF($O385&gt;=BO$1,$S385+$Y385+$Z385,$Y385+$Z385)</f>
        <v>2571.8200000000002</v>
      </c>
      <c r="BP385" s="27">
        <f>IF($O385&gt;=BP$1,$S385+$Y385+$Z385,$Y385+$Z385)</f>
        <v>2571.8200000000002</v>
      </c>
      <c r="BQ385" s="27">
        <f>IF($O385&gt;=BQ$1,$S385+$Y385+$Z385,$Y385+$Z385)</f>
        <v>2571.8200000000002</v>
      </c>
      <c r="BR385" s="27">
        <f>IF($O385&gt;=BR$1,$S385+$Y385+$Z385,$Y385+$Z385)</f>
        <v>2571.8200000000002</v>
      </c>
      <c r="BS385" s="27">
        <f>IF($O385&gt;=BS$1,$S385+$Y385+$Z385,$Y385+$Z385)</f>
        <v>2571.8200000000002</v>
      </c>
      <c r="BT385" s="27">
        <f>IF($O385&gt;=BT$1,$S385+$Y385+$Z385,$Y385+$Z385)</f>
        <v>2571.8200000000002</v>
      </c>
      <c r="BU385" s="27">
        <f>IF($O385&gt;=BU$1,$S385+$Y385+$Z385,$Y385+$Z385)</f>
        <v>2571.8200000000002</v>
      </c>
      <c r="BV385" s="27">
        <f>IF($O385&gt;=BV$1,$S385+$Y385+$Z385,$Y385+$Z385)</f>
        <v>2571.8200000000002</v>
      </c>
      <c r="BW385" s="27">
        <f>IF($O385&gt;=BW$1,$S385+$Y385+$Z385,$Y385+$Z385)</f>
        <v>2571.8200000000002</v>
      </c>
      <c r="BX385" s="27">
        <f>IF($O385&gt;=BX$1,$S385+$Y385+$Z385,$Y385+$Z385)</f>
        <v>2571.8200000000002</v>
      </c>
      <c r="BY385" s="27">
        <f>IF($O385&gt;=BY$1,$S385+$Y385+$Z385,$Y385+$Z385)</f>
        <v>2571.8200000000002</v>
      </c>
      <c r="BZ385" s="27">
        <f>IF($O385&gt;=BZ$1,$S385+$Y385+$Z385,$Y385+$Z385)</f>
        <v>2571.8200000000002</v>
      </c>
      <c r="CA385" s="27">
        <f>IF($O385&gt;=CA$1,$S385+$Y385+$Z385,$Y385+$Z385)</f>
        <v>2571.8200000000002</v>
      </c>
      <c r="CB385" s="27">
        <f>IF($O385&gt;=CB$1,$S385+$Y385+$Z385,$Y385+$Z385)</f>
        <v>2571.8200000000002</v>
      </c>
      <c r="CC385" s="27">
        <f>IF($O385&gt;=CC$1,$S385+$Y385+$Z385,$Y385+$Z385)</f>
        <v>2571.8200000000002</v>
      </c>
      <c r="CD385" s="27">
        <f>IF($O385&gt;=CD$1,$S385+$Y385+$Z385,$Y385+$Z385)</f>
        <v>2571.8200000000002</v>
      </c>
      <c r="CE385" s="27">
        <f>IF($O385&gt;=CE$1,$S385+$Y385+$Z385,$Y385+$Z385)</f>
        <v>2571.8200000000002</v>
      </c>
      <c r="CF385" s="27">
        <f>IF($O385&gt;=CF$1,$S385+$Y385+$Z385,$Y385+$Z385)</f>
        <v>2571.8200000000002</v>
      </c>
      <c r="CG385" s="27">
        <f>IF($O385&gt;=CG$1,$S385+$Y385+$Z385,$Y385+$Z385)</f>
        <v>2571.8200000000002</v>
      </c>
      <c r="CH385" s="27">
        <f>IF($O385&gt;=CH$1,$S385+$Y385+$Z385,$Y385+$Z385)</f>
        <v>2571.8200000000002</v>
      </c>
      <c r="CI385" s="27">
        <f>IF($O385&gt;=CI$1,$S385+$Y385+$Z385,$Y385+$Z385)</f>
        <v>2571.8200000000002</v>
      </c>
      <c r="CJ385" s="27">
        <f>IF($O385&gt;=CJ$1,$S385+$Y385+$Z385,$Y385+$Z385)</f>
        <v>2571.8200000000002</v>
      </c>
      <c r="CK385" s="27">
        <f>IF($O385&gt;=CK$1,$S385+$Y385+$Z385,$Y385+$Z385)</f>
        <v>2571.8200000000002</v>
      </c>
      <c r="CL385" s="27">
        <f>IF($O385&gt;=CL$1,$S385+$Y385+$Z385,$Y385+$Z385)</f>
        <v>2571.8200000000002</v>
      </c>
      <c r="CM385" s="27">
        <f>IF($O385&gt;=CM$1,$S385+$Y385+$Z385,$Y385+$Z385)</f>
        <v>2571.8200000000002</v>
      </c>
      <c r="CN385" s="27">
        <f>IF($O385&gt;=CN$1,$S385+$Y385,$Y385)</f>
        <v>2171.8200000000002</v>
      </c>
      <c r="CO385" s="27">
        <f>IF($O385&gt;=CO$1,$S385+$Y385,$Y385)</f>
        <v>2171.8200000000002</v>
      </c>
      <c r="CP385" s="27">
        <f>IF($O385&gt;=CP$1,$S385+$Y385,$Y385)</f>
        <v>2171.8200000000002</v>
      </c>
      <c r="CQ385" s="27">
        <f>IF($O385&gt;=CQ$1,$S385+$Y385,$Y385)</f>
        <v>2171.8200000000002</v>
      </c>
      <c r="CR385" s="27">
        <f>IF($O385&gt;=CR$1,$S385+$Y385,$Y385)</f>
        <v>2171.8200000000002</v>
      </c>
      <c r="CS385" s="27">
        <f>IF($O385&gt;=CS$1,$S385+$Y385,$Y385)</f>
        <v>2171.8200000000002</v>
      </c>
      <c r="CT385" s="27">
        <f>IF($O385&gt;=CT$1,$S385+$Y385,$Y385)</f>
        <v>2171.8200000000002</v>
      </c>
      <c r="CU385" s="27">
        <f>IF($O385&gt;=CU$1,$S385+$Y385,$Y385)</f>
        <v>2171.8200000000002</v>
      </c>
      <c r="CV385" s="27">
        <f>IF($O385&gt;=CV$1,$S385+$Y385,$Y385)</f>
        <v>2171.8200000000002</v>
      </c>
      <c r="CW385" s="27">
        <f>IF($O385&gt;=CW$1,$S385+$Y385,$Y385)</f>
        <v>2171.8200000000002</v>
      </c>
      <c r="CX385" s="27">
        <f>IF($O385&gt;=CX$1,$S385+$Y385,$Y385)</f>
        <v>2171.8200000000002</v>
      </c>
      <c r="CY385" s="27">
        <f>IF($O385&gt;=CY$1,$S385+$Y385,$Y385)</f>
        <v>2171.8200000000002</v>
      </c>
      <c r="CZ385" s="27">
        <f>IF($O385&gt;=CZ$1,$S385+$Y385,$Y385)</f>
        <v>2171.8200000000002</v>
      </c>
      <c r="DA385" s="27">
        <f>IF($O385&gt;=DA$1,$S385+$Y385,$Y385)</f>
        <v>2171.8200000000002</v>
      </c>
      <c r="DB385" s="27">
        <f>IF($O385&gt;=DB$1,$S385+$Y385,$Y385)</f>
        <v>2171.8200000000002</v>
      </c>
      <c r="DC385" s="27">
        <f>IF($O385&gt;=DC$1,$S385+$Y385,$Y385)</f>
        <v>2171.8200000000002</v>
      </c>
      <c r="DD385" s="27">
        <f>IF($O385&gt;=DD$1,$S385+$Y385,$Y385)</f>
        <v>2171.8200000000002</v>
      </c>
      <c r="DE385" s="27">
        <f>IF($O385&gt;=DE$1,$S385+$Y385,$Y385)</f>
        <v>2171.8200000000002</v>
      </c>
      <c r="DF385" s="27">
        <f>IF($O385&gt;=DF$1,$S385+$Y385,$Y385)</f>
        <v>2171.8200000000002</v>
      </c>
      <c r="DG385" s="27">
        <f>IF($O385&gt;=DG$1,$S385+$Y385,$Y385)</f>
        <v>2171.8200000000002</v>
      </c>
      <c r="DH385" s="27">
        <f>IF($O385&gt;=DH$1,$S385+$Y385,$Y385)</f>
        <v>2171.8200000000002</v>
      </c>
      <c r="DI385" s="27">
        <f>IF($O385&gt;=DI$1,$S385+$Y385,$Y385)</f>
        <v>2171.8200000000002</v>
      </c>
      <c r="DJ385" s="27">
        <f>IF($O385&gt;=DJ$1,$S385+$Y385,$Y385)</f>
        <v>2171.8200000000002</v>
      </c>
      <c r="DK385" s="27">
        <f>IF($O385&gt;=DK$1,$S385+$Y385,$Y385)</f>
        <v>2171.8200000000002</v>
      </c>
      <c r="DL385" s="27">
        <f>IF($O385&gt;=DL$1,$S385+$Y385,$Y385)</f>
        <v>2171.8200000000002</v>
      </c>
      <c r="DM385" s="27">
        <f>IF($O385&gt;=DM$1,$S385+$Y385,$Y385)</f>
        <v>2171.8200000000002</v>
      </c>
      <c r="DN385" s="27">
        <f>IF($O385&gt;=DN$1,$S385+$Y385,$Y385)</f>
        <v>2171.8200000000002</v>
      </c>
      <c r="DO385" s="27">
        <f>IF($O385&gt;=DO$1,$S385+$Y385,$Y385)</f>
        <v>2171.8200000000002</v>
      </c>
      <c r="DP385" s="27">
        <f>IF($O385&gt;=DP$1,$S385+$Y385,$Y385)</f>
        <v>2171.8200000000002</v>
      </c>
      <c r="DQ385" s="27">
        <f>IF($O385&gt;=DQ$1,$S385+$Y385,$Y385)</f>
        <v>2171.8200000000002</v>
      </c>
      <c r="DR385" s="27">
        <f>IF($O385&gt;=DR$1,$S385+$Y385,$Y385)</f>
        <v>2171.8200000000002</v>
      </c>
      <c r="DS385" s="27">
        <f>IF($O385&gt;=DS$1,$S385+$Y385,$Y385)</f>
        <v>2171.8200000000002</v>
      </c>
      <c r="DT385" s="27">
        <f>IF($O385&gt;=DT$1,$S385+$Y385,$Y385)</f>
        <v>2171.8200000000002</v>
      </c>
      <c r="DU385" s="27">
        <f>IF($O385&gt;=DU$1,$S385+$Y385,$Y385)</f>
        <v>2171.8200000000002</v>
      </c>
      <c r="DV385" s="27">
        <f>IF($O385&gt;=DV$1,$S385+$Y385,$Y385)</f>
        <v>2171.8200000000002</v>
      </c>
      <c r="DW385" s="27">
        <f>IF($O385&gt;=DW$1,$S385+$Y385,$Y385)</f>
        <v>2171.8200000000002</v>
      </c>
      <c r="DX385" s="27">
        <f>IF($O385&gt;=DX$1,$S385+$Y385,$Y385)</f>
        <v>2171.8200000000002</v>
      </c>
      <c r="DY385" s="27">
        <f>IF($O385&gt;=DY$1,$S385+$Y385,$Y385)</f>
        <v>2171.8200000000002</v>
      </c>
      <c r="DZ385" s="27">
        <f>IF($O385&gt;=DZ$1,$S385+$Y385,$Y385)</f>
        <v>2171.8200000000002</v>
      </c>
      <c r="EA385" s="27">
        <f>IF($O385&gt;=EA$1,$S385+$Y385,$Y385)</f>
        <v>2171.8200000000002</v>
      </c>
      <c r="EB385" s="27">
        <f>IF($O385&gt;=EB$1,$S385+$Y385,$Y385)</f>
        <v>2171.8200000000002</v>
      </c>
      <c r="EC385" s="27">
        <f>IF($O385&gt;=EC$1,$S385+$Y385,$Y385)</f>
        <v>2171.8200000000002</v>
      </c>
      <c r="ED385" s="27">
        <f>IF($O385&gt;=ED$1,$S385+$Y385,$Y385)</f>
        <v>2171.8200000000002</v>
      </c>
      <c r="EE385" s="27">
        <f>IF($O385&gt;=EE$1,$S385+$Y385,$Y385)</f>
        <v>2171.8200000000002</v>
      </c>
      <c r="EF385" s="27">
        <f>IF($O385&gt;=EF$1,$S385+$Y385,$Y385)</f>
        <v>2171.8200000000002</v>
      </c>
      <c r="EG385" s="27">
        <f>IF($O385&gt;=EG$1,$S385+$Y385,$Y385)</f>
        <v>2171.8200000000002</v>
      </c>
      <c r="EH385" s="27">
        <f>IF($O385&gt;=EH$1,$S385+$Y385,$Y385)</f>
        <v>2171.8200000000002</v>
      </c>
      <c r="EI385" s="27">
        <f>IF($O385&gt;=EI$1,$S385+$Y385,$Y385)</f>
        <v>2171.8200000000002</v>
      </c>
      <c r="EJ385" s="27">
        <f>IF($O385&gt;=EJ$1,$S385+$Y385,$Y385)</f>
        <v>2171.8200000000002</v>
      </c>
      <c r="EK385" s="27">
        <f>IF($O385&gt;=EK$1,$S385+$Y385,$Y385)</f>
        <v>2171.8200000000002</v>
      </c>
      <c r="EL385" s="27">
        <f>IF($O385&gt;=EL$1,$S385+$Y385,$Y385)</f>
        <v>2171.8200000000002</v>
      </c>
      <c r="EM385" s="27">
        <f>IF($O385&gt;=EM$1,$S385+$Y385,$Y385)</f>
        <v>2171.8200000000002</v>
      </c>
      <c r="EN385" s="27">
        <f>IF($O385&gt;=EN$1,$S385+$Y385,$Y385)</f>
        <v>2171.8200000000002</v>
      </c>
      <c r="EO385" s="27">
        <f>IF($O385&gt;=EO$1,$S385+$Y385,$Y385)</f>
        <v>2171.8200000000002</v>
      </c>
      <c r="EP385" s="27">
        <f>IF($O385&gt;=EP$1,$S385+$Y385,$Y385)</f>
        <v>2171.8200000000002</v>
      </c>
      <c r="EQ385" s="27">
        <f>IF($O385&gt;=EQ$1,$S385+$Y385,$Y385)</f>
        <v>2171.8200000000002</v>
      </c>
      <c r="ER385" s="27">
        <f>IF($O385&gt;=ER$1,$S385+$Y385,$Y385)</f>
        <v>2171.8200000000002</v>
      </c>
      <c r="ES385" s="27">
        <f>IF($O385&gt;=ES$1,$S385+$Y385,$Y385)</f>
        <v>2171.8200000000002</v>
      </c>
      <c r="ET385" s="27">
        <f>IF($O385&gt;=ET$1,$S385+$Y385,$Y385)</f>
        <v>2171.8200000000002</v>
      </c>
      <c r="EU385" s="27">
        <f>IF($O385&gt;=EU$1,$S385+$Y385,$Y385)</f>
        <v>2171.8200000000002</v>
      </c>
      <c r="EV385" s="27">
        <f>IF($O385&gt;=EV$1,$S385,0)</f>
        <v>2171.8200000000002</v>
      </c>
      <c r="EW385" s="27">
        <f>IF($O385&gt;=EW$1,$S385,0)</f>
        <v>2171.8200000000002</v>
      </c>
      <c r="EX385" s="27">
        <f>IF($O385&gt;=EX$1,$S385,0)</f>
        <v>2171.8200000000002</v>
      </c>
      <c r="EY385" s="27">
        <f>IF($O385&gt;=EY$1,$S385,0)</f>
        <v>2171.8200000000002</v>
      </c>
      <c r="EZ385" s="27">
        <f>IF($O385&gt;=EZ$1,$S385,0)</f>
        <v>2171.8200000000002</v>
      </c>
      <c r="FA385" s="27">
        <f>IF($O385&gt;=FA$1,$S385,0)</f>
        <v>2171.8200000000002</v>
      </c>
      <c r="FB385" s="27">
        <f>IF($O385&gt;=FB$1,$S385,0)</f>
        <v>2171.8200000000002</v>
      </c>
      <c r="FC385" s="27">
        <f>IF($O385&gt;=FC$1,$S385,0)</f>
        <v>2171.8200000000002</v>
      </c>
      <c r="FD385" s="27">
        <f>IF($O385&gt;=FD$1,$S385,0)</f>
        <v>2171.8200000000002</v>
      </c>
      <c r="FE385" s="27">
        <f>IF($O385&gt;=FE$1,$S385,0)</f>
        <v>2171.8200000000002</v>
      </c>
      <c r="FF385" s="27">
        <f>IF($O385&gt;=FF$1,$S385,0)</f>
        <v>2171.8200000000002</v>
      </c>
      <c r="FG385" s="27">
        <f>IF($O385&gt;=FG$1,$S385,0)</f>
        <v>2171.8200000000002</v>
      </c>
      <c r="FH385" s="27">
        <f>IF($O385&gt;=FH$1,$S385,0)</f>
        <v>2171.8200000000002</v>
      </c>
      <c r="FI385" s="27">
        <f>IF($O385&gt;=FI$1,$S385,0)</f>
        <v>2171.8200000000002</v>
      </c>
      <c r="FJ385" s="27">
        <f>IF($O385&gt;=FJ$1,$S385,0)</f>
        <v>2171.8200000000002</v>
      </c>
      <c r="FK385" s="27">
        <f>IF($O385&gt;=FK$1,$S385,0)</f>
        <v>2171.8200000000002</v>
      </c>
      <c r="FL385" s="27">
        <f>IF($O385&gt;=FL$1,$S385,0)</f>
        <v>2171.8200000000002</v>
      </c>
      <c r="FM385" s="27">
        <f>IF($O385&gt;=FM$1,$S385,0)</f>
        <v>2171.8200000000002</v>
      </c>
      <c r="FN385" s="27">
        <f>IF($O385&gt;=FN$1,$S385,0)</f>
        <v>2171.8200000000002</v>
      </c>
      <c r="FO385" s="27">
        <f>IF($O385&gt;=FO$1,$S385,0)</f>
        <v>2171.8200000000002</v>
      </c>
      <c r="FP385" s="27">
        <f>IF($O385&gt;=FP$1,$S385,0)</f>
        <v>2171.8200000000002</v>
      </c>
      <c r="FQ385" s="27">
        <f>IF($O385&gt;=FQ$1,$S385,0)</f>
        <v>2171.8200000000002</v>
      </c>
      <c r="FR385" s="27">
        <f>IF($O385&gt;=FR$1,$S385,0)</f>
        <v>2171.8200000000002</v>
      </c>
      <c r="FS385" s="27">
        <f>IF($O385&gt;=FS$1,$S385,0)</f>
        <v>2171.8200000000002</v>
      </c>
      <c r="FT385" s="27">
        <f>IF($O385&gt;=FT$1,$S385,0)</f>
        <v>2171.8200000000002</v>
      </c>
      <c r="FU385" s="27">
        <f>IF($O385&gt;=FU$1,$S385,0)</f>
        <v>2171.8200000000002</v>
      </c>
      <c r="FV385" s="27">
        <f>IF($O385&gt;=FV$1,$S385,0)</f>
        <v>2171.8200000000002</v>
      </c>
      <c r="FW385" s="27">
        <f>IF($O385&gt;=FW$1,$S385,0)</f>
        <v>2171.8200000000002</v>
      </c>
      <c r="FX385" s="27">
        <f>IF($O385&gt;=FX$1,$S385,0)</f>
        <v>2171.8200000000002</v>
      </c>
      <c r="FY385" s="27">
        <f>IF($O385&gt;=FY$1,$S385,0)</f>
        <v>2171.8200000000002</v>
      </c>
      <c r="FZ385" s="27">
        <f>IF($O385&gt;=FZ$1,$S385,0)</f>
        <v>2171.8200000000002</v>
      </c>
      <c r="GA385" s="27">
        <f>IF($O385&gt;=GA$1,$S385,0)</f>
        <v>2171.8200000000002</v>
      </c>
      <c r="GB385" s="27">
        <f>IF($O385&gt;=GB$1,$S385,0)</f>
        <v>2171.8200000000002</v>
      </c>
      <c r="GC385" s="27">
        <f>IF($O385&gt;=GC$1,$S385,0)</f>
        <v>2171.8200000000002</v>
      </c>
      <c r="GD385" s="27">
        <f>IF($O385&gt;=GD$1,$S385,0)</f>
        <v>2171.8200000000002</v>
      </c>
      <c r="GE385" s="27">
        <f>IF($O385&gt;=GE$1,$S385,0)</f>
        <v>2171.8200000000002</v>
      </c>
      <c r="GF385" s="27">
        <f>IF($O385&gt;=GF$1,$S385,0)</f>
        <v>0</v>
      </c>
      <c r="GG385" s="27">
        <f>IF($O385&gt;=GG$1,$S385,0)</f>
        <v>0</v>
      </c>
      <c r="GH385" s="27">
        <f>IF($O385&gt;=GH$1,$S385,0)</f>
        <v>0</v>
      </c>
      <c r="GI385" s="27">
        <f>IF($O385&gt;=GI$1,$S385,0)</f>
        <v>0</v>
      </c>
      <c r="GJ385" s="27">
        <f>IF($O385&gt;=GJ$1,$S385,0)</f>
        <v>0</v>
      </c>
      <c r="GK385" s="27">
        <f>IF($O385&gt;=GK$1,$S385,0)</f>
        <v>0</v>
      </c>
      <c r="GL385" s="27">
        <f>IF($O385&gt;=GL$1,$S385,0)</f>
        <v>0</v>
      </c>
      <c r="GM385" s="27">
        <f>IF($O385&gt;=GM$1,$S385,0)</f>
        <v>0</v>
      </c>
      <c r="GN385" s="27">
        <f>IF($O385&gt;=GN$1,$S385,0)</f>
        <v>0</v>
      </c>
      <c r="GO385" s="27">
        <f>IF($O385&gt;=GO$1,$S385,0)</f>
        <v>0</v>
      </c>
      <c r="GP385" s="27">
        <f>IF($O385&gt;=GP$1,$S385,0)</f>
        <v>0</v>
      </c>
      <c r="GQ385" s="27">
        <f>IF($O385&gt;=GQ$1,$S385,0)</f>
        <v>0</v>
      </c>
      <c r="GR385" s="27">
        <f>IF($O385&gt;=GR$1,$S385,0)</f>
        <v>0</v>
      </c>
      <c r="GS385" s="27">
        <f>IF($O385&gt;=GS$1,$S385,0)</f>
        <v>0</v>
      </c>
      <c r="GT385" s="27">
        <f>IF($O385&gt;=GT$1,$S385,0)</f>
        <v>0</v>
      </c>
      <c r="GU385" s="27">
        <f>IF($O385&gt;=GU$1,$S385,0)</f>
        <v>0</v>
      </c>
      <c r="GV385" s="27">
        <f>IF($O385&gt;=GV$1,$S385,0)</f>
        <v>0</v>
      </c>
      <c r="GW385" s="27">
        <f>IF($O385&gt;=GW$1,$S385,0)</f>
        <v>0</v>
      </c>
      <c r="GX385" s="27">
        <f>IF($O385&gt;=GX$1,$S385,0)</f>
        <v>0</v>
      </c>
      <c r="GY385" s="27">
        <f>IF($O385&gt;=GY$1,$S385,0)</f>
        <v>0</v>
      </c>
      <c r="GZ385" s="27">
        <f>IF($O385&gt;=GZ$1,$S385,0)</f>
        <v>0</v>
      </c>
      <c r="HA385" s="27">
        <f>IF($O385&gt;=HA$1,$S385,0)</f>
        <v>0</v>
      </c>
      <c r="HB385" s="27">
        <f>IF($O385&gt;=HB$1,$S385,0)</f>
        <v>0</v>
      </c>
      <c r="HC385" s="27">
        <f>IF($O385&gt;=HC$1,$S385,0)</f>
        <v>0</v>
      </c>
    </row>
    <row r="386" spans="1:211">
      <c r="A386" s="3">
        <v>6440</v>
      </c>
      <c r="B386" s="3" t="s">
        <v>357</v>
      </c>
      <c r="C386" s="3" t="s">
        <v>104</v>
      </c>
      <c r="D386" s="3">
        <v>58</v>
      </c>
      <c r="E386" s="4">
        <v>31659</v>
      </c>
      <c r="F386" s="5">
        <v>31.813698630136987</v>
      </c>
      <c r="G386" s="3" t="s">
        <v>99</v>
      </c>
      <c r="H386" s="4">
        <v>21990</v>
      </c>
      <c r="I386" s="9" t="s">
        <v>834</v>
      </c>
      <c r="J386" s="5">
        <v>2415.3000000000002</v>
      </c>
      <c r="K386" s="31">
        <v>336</v>
      </c>
      <c r="L386" s="32">
        <v>32</v>
      </c>
      <c r="M386" s="33">
        <f>VLOOKUP(L386,FIND,3,TRUE)</f>
        <v>1.5</v>
      </c>
      <c r="N386" s="32">
        <f>IF(L386&gt;30,180,VLOOKUP(L386,TEMPO,2,FALSE))</f>
        <v>180</v>
      </c>
      <c r="O386" s="32">
        <f>IF(R386&gt;0,4,N386)</f>
        <v>180</v>
      </c>
      <c r="P386" s="96">
        <f>J386*M386*L386</f>
        <v>115934.40000000001</v>
      </c>
      <c r="Q386" s="96">
        <f>10934.45*2</f>
        <v>21868.9</v>
      </c>
      <c r="R386" s="96">
        <f>IF(P386&lt;=Q386,P386/4,0)</f>
        <v>0</v>
      </c>
      <c r="S386" s="5">
        <f>IF(P386&gt;=Q386,P386/N386,0)</f>
        <v>644.08000000000004</v>
      </c>
      <c r="T386" s="3"/>
      <c r="U386" s="3">
        <f>IF(T386="",1,0)</f>
        <v>1</v>
      </c>
      <c r="V386" s="3">
        <v>360</v>
      </c>
      <c r="W386" s="5">
        <v>0</v>
      </c>
      <c r="X386" s="5">
        <v>245.73</v>
      </c>
      <c r="Y386" s="5">
        <f>X386*W386</f>
        <v>0</v>
      </c>
      <c r="Z386" s="5">
        <v>400</v>
      </c>
      <c r="AA386" s="5">
        <f>S386+Y386+Z386</f>
        <v>1044.08</v>
      </c>
      <c r="AB386" s="39">
        <f>(J386/12+J386/12*1.3333333333+450/12+J386/30*6/12+J386)*1.3+Y386+Z386+153.9</f>
        <v>4405.4056666579454</v>
      </c>
      <c r="AC386" s="39" t="s">
        <v>104</v>
      </c>
      <c r="AD386" s="39">
        <f>J386*1.3+400+153.9</f>
        <v>3693.7900000000004</v>
      </c>
      <c r="AE386" s="39">
        <f>SUMIFS('CUSTO MENSAL FUNC NOVO'!H:H,'CUSTO MENSAL FUNC NOVO'!A:A,'VALORES MENSAIS'!AC386)</f>
        <v>2035.3799999999999</v>
      </c>
      <c r="AF386" s="27">
        <f>IF($R386&gt;0,$R386,$S386)+$Y386+$Z386</f>
        <v>1044.08</v>
      </c>
      <c r="AG386" s="27">
        <f>IF($R386&gt;0,$R386,$S386)+$Y386+$Z386</f>
        <v>1044.08</v>
      </c>
      <c r="AH386" s="27">
        <f>IF($R386&gt;0,$R386,$S386)+$Y386+$Z386</f>
        <v>1044.08</v>
      </c>
      <c r="AI386" s="27">
        <f>IF($R386&gt;0,$R386,$S386)+$Y386+$Z386</f>
        <v>1044.08</v>
      </c>
      <c r="AJ386" s="27">
        <f>IF($O386&gt;=AJ$1,$S386+$Y386+$Z386,$Y386+$Z386)</f>
        <v>1044.08</v>
      </c>
      <c r="AK386" s="27">
        <f>IF($O386&gt;=AK$1,$S386+$Y386+$Z386,$Y386+$Z386)</f>
        <v>1044.08</v>
      </c>
      <c r="AL386" s="27">
        <f>IF($O386&gt;=AL$1,$S386+$Y386+$Z386,$Y386+$Z386)</f>
        <v>1044.08</v>
      </c>
      <c r="AM386" s="27">
        <f>IF($O386&gt;=AM$1,$S386+$Y386+$Z386,$Y386+$Z386)</f>
        <v>1044.08</v>
      </c>
      <c r="AN386" s="27">
        <f>IF($O386&gt;=AN$1,$S386+$Y386+$Z386,$Y386+$Z386)</f>
        <v>1044.08</v>
      </c>
      <c r="AO386" s="27">
        <f>IF($O386&gt;=AO$1,$S386+$Y386+$Z386,$Y386+$Z386)</f>
        <v>1044.08</v>
      </c>
      <c r="AP386" s="27">
        <f>IF($O386&gt;=AP$1,$S386+$Y386+$Z386,$Y386+$Z386)</f>
        <v>1044.08</v>
      </c>
      <c r="AQ386" s="27">
        <f>IF($O386&gt;=AQ$1,$S386+$Y386+$Z386,$Y386+$Z386)</f>
        <v>1044.08</v>
      </c>
      <c r="AR386" s="27">
        <f>IF($O386&gt;=AR$1,$S386+$Y386+$Z386,$Y386+$Z386)</f>
        <v>1044.08</v>
      </c>
      <c r="AS386" s="27">
        <f>IF($O386&gt;=AS$1,$S386+$Y386+$Z386,$Y386+$Z386)</f>
        <v>1044.08</v>
      </c>
      <c r="AT386" s="27">
        <f>IF($O386&gt;=AT$1,$S386+$Y386+$Z386,$Y386+$Z386)</f>
        <v>1044.08</v>
      </c>
      <c r="AU386" s="27">
        <f>IF($O386&gt;=AU$1,$S386+$Y386+$Z386,$Y386+$Z386)</f>
        <v>1044.08</v>
      </c>
      <c r="AV386" s="27">
        <f>IF($O386&gt;=AV$1,$S386+$Y386+$Z386,$Y386+$Z386)</f>
        <v>1044.08</v>
      </c>
      <c r="AW386" s="27">
        <f>IF($O386&gt;=AW$1,$S386+$Y386+$Z386,$Y386+$Z386)</f>
        <v>1044.08</v>
      </c>
      <c r="AX386" s="27">
        <f>IF($O386&gt;=AX$1,$S386+$Y386+$Z386,$Y386+$Z386)</f>
        <v>1044.08</v>
      </c>
      <c r="AY386" s="27">
        <f>IF($O386&gt;=AY$1,$S386+$Y386+$Z386,$Y386+$Z386)</f>
        <v>1044.08</v>
      </c>
      <c r="AZ386" s="27">
        <f>IF($O386&gt;=AZ$1,$S386+$Y386+$Z386,$Y386+$Z386)</f>
        <v>1044.08</v>
      </c>
      <c r="BA386" s="27">
        <f>IF($O386&gt;=BA$1,$S386+$Y386+$Z386,$Y386+$Z386)</f>
        <v>1044.08</v>
      </c>
      <c r="BB386" s="27">
        <f>IF($O386&gt;=BB$1,$S386+$Y386+$Z386,$Y386+$Z386)</f>
        <v>1044.08</v>
      </c>
      <c r="BC386" s="27">
        <f>IF($O386&gt;=BC$1,$S386+$Y386+$Z386,$Y386+$Z386)</f>
        <v>1044.08</v>
      </c>
      <c r="BD386" s="27">
        <f>IF($O386&gt;=BD$1,$S386+$Y386+$Z386,$Y386+$Z386)</f>
        <v>1044.08</v>
      </c>
      <c r="BE386" s="27">
        <f>IF($O386&gt;=BE$1,$S386+$Y386+$Z386,$Y386+$Z386)</f>
        <v>1044.08</v>
      </c>
      <c r="BF386" s="27">
        <f>IF($O386&gt;=BF$1,$S386+$Y386+$Z386,$Y386+$Z386)</f>
        <v>1044.08</v>
      </c>
      <c r="BG386" s="27">
        <f>IF($O386&gt;=BG$1,$S386+$Y386+$Z386,$Y386+$Z386)</f>
        <v>1044.08</v>
      </c>
      <c r="BH386" s="27">
        <f>IF($O386&gt;=BH$1,$S386+$Y386+$Z386,$Y386+$Z386)</f>
        <v>1044.08</v>
      </c>
      <c r="BI386" s="27">
        <f>IF($O386&gt;=BI$1,$S386+$Y386+$Z386,$Y386+$Z386)</f>
        <v>1044.08</v>
      </c>
      <c r="BJ386" s="27">
        <f>IF($O386&gt;=BJ$1,$S386+$Y386+$Z386,$Y386+$Z386)</f>
        <v>1044.08</v>
      </c>
      <c r="BK386" s="27">
        <f>IF($O386&gt;=BK$1,$S386+$Y386+$Z386,$Y386+$Z386)</f>
        <v>1044.08</v>
      </c>
      <c r="BL386" s="27">
        <f>IF($O386&gt;=BL$1,$S386+$Y386+$Z386,$Y386+$Z386)</f>
        <v>1044.08</v>
      </c>
      <c r="BM386" s="27">
        <f>IF($O386&gt;=BM$1,$S386+$Y386+$Z386,$Y386+$Z386)</f>
        <v>1044.08</v>
      </c>
      <c r="BN386" s="27">
        <f>IF($O386&gt;=BN$1,$S386+$Y386+$Z386,$Y386+$Z386)</f>
        <v>1044.08</v>
      </c>
      <c r="BO386" s="27">
        <f>IF($O386&gt;=BO$1,$S386+$Y386+$Z386,$Y386+$Z386)</f>
        <v>1044.08</v>
      </c>
      <c r="BP386" s="27">
        <f>IF($O386&gt;=BP$1,$S386+$Y386+$Z386,$Y386+$Z386)</f>
        <v>1044.08</v>
      </c>
      <c r="BQ386" s="27">
        <f>IF($O386&gt;=BQ$1,$S386+$Y386+$Z386,$Y386+$Z386)</f>
        <v>1044.08</v>
      </c>
      <c r="BR386" s="27">
        <f>IF($O386&gt;=BR$1,$S386+$Y386+$Z386,$Y386+$Z386)</f>
        <v>1044.08</v>
      </c>
      <c r="BS386" s="27">
        <f>IF($O386&gt;=BS$1,$S386+$Y386+$Z386,$Y386+$Z386)</f>
        <v>1044.08</v>
      </c>
      <c r="BT386" s="27">
        <f>IF($O386&gt;=BT$1,$S386+$Y386+$Z386,$Y386+$Z386)</f>
        <v>1044.08</v>
      </c>
      <c r="BU386" s="27">
        <f>IF($O386&gt;=BU$1,$S386+$Y386+$Z386,$Y386+$Z386)</f>
        <v>1044.08</v>
      </c>
      <c r="BV386" s="27">
        <f>IF($O386&gt;=BV$1,$S386+$Y386+$Z386,$Y386+$Z386)</f>
        <v>1044.08</v>
      </c>
      <c r="BW386" s="27">
        <f>IF($O386&gt;=BW$1,$S386+$Y386+$Z386,$Y386+$Z386)</f>
        <v>1044.08</v>
      </c>
      <c r="BX386" s="27">
        <f>IF($O386&gt;=BX$1,$S386+$Y386+$Z386,$Y386+$Z386)</f>
        <v>1044.08</v>
      </c>
      <c r="BY386" s="27">
        <f>IF($O386&gt;=BY$1,$S386+$Y386+$Z386,$Y386+$Z386)</f>
        <v>1044.08</v>
      </c>
      <c r="BZ386" s="27">
        <f>IF($O386&gt;=BZ$1,$S386+$Y386+$Z386,$Y386+$Z386)</f>
        <v>1044.08</v>
      </c>
      <c r="CA386" s="27">
        <f>IF($O386&gt;=CA$1,$S386+$Y386+$Z386,$Y386+$Z386)</f>
        <v>1044.08</v>
      </c>
      <c r="CB386" s="27">
        <f>IF($O386&gt;=CB$1,$S386+$Y386+$Z386,$Y386+$Z386)</f>
        <v>1044.08</v>
      </c>
      <c r="CC386" s="27">
        <f>IF($O386&gt;=CC$1,$S386+$Y386+$Z386,$Y386+$Z386)</f>
        <v>1044.08</v>
      </c>
      <c r="CD386" s="27">
        <f>IF($O386&gt;=CD$1,$S386+$Y386+$Z386,$Y386+$Z386)</f>
        <v>1044.08</v>
      </c>
      <c r="CE386" s="27">
        <f>IF($O386&gt;=CE$1,$S386+$Y386+$Z386,$Y386+$Z386)</f>
        <v>1044.08</v>
      </c>
      <c r="CF386" s="27">
        <f>IF($O386&gt;=CF$1,$S386+$Y386+$Z386,$Y386+$Z386)</f>
        <v>1044.08</v>
      </c>
      <c r="CG386" s="27">
        <f>IF($O386&gt;=CG$1,$S386+$Y386+$Z386,$Y386+$Z386)</f>
        <v>1044.08</v>
      </c>
      <c r="CH386" s="27">
        <f>IF($O386&gt;=CH$1,$S386+$Y386+$Z386,$Y386+$Z386)</f>
        <v>1044.08</v>
      </c>
      <c r="CI386" s="27">
        <f>IF($O386&gt;=CI$1,$S386+$Y386+$Z386,$Y386+$Z386)</f>
        <v>1044.08</v>
      </c>
      <c r="CJ386" s="27">
        <f>IF($O386&gt;=CJ$1,$S386+$Y386+$Z386,$Y386+$Z386)</f>
        <v>1044.08</v>
      </c>
      <c r="CK386" s="27">
        <f>IF($O386&gt;=CK$1,$S386+$Y386+$Z386,$Y386+$Z386)</f>
        <v>1044.08</v>
      </c>
      <c r="CL386" s="27">
        <f>IF($O386&gt;=CL$1,$S386+$Y386+$Z386,$Y386+$Z386)</f>
        <v>1044.08</v>
      </c>
      <c r="CM386" s="27">
        <f>IF($O386&gt;=CM$1,$S386+$Y386+$Z386,$Y386+$Z386)</f>
        <v>1044.08</v>
      </c>
      <c r="CN386" s="27">
        <f>IF($O386&gt;=CN$1,$S386+$Y386,$Y386)</f>
        <v>644.08000000000004</v>
      </c>
      <c r="CO386" s="27">
        <f>IF($O386&gt;=CO$1,$S386+$Y386,$Y386)</f>
        <v>644.08000000000004</v>
      </c>
      <c r="CP386" s="27">
        <f>IF($O386&gt;=CP$1,$S386+$Y386,$Y386)</f>
        <v>644.08000000000004</v>
      </c>
      <c r="CQ386" s="27">
        <f>IF($O386&gt;=CQ$1,$S386+$Y386,$Y386)</f>
        <v>644.08000000000004</v>
      </c>
      <c r="CR386" s="27">
        <f>IF($O386&gt;=CR$1,$S386+$Y386,$Y386)</f>
        <v>644.08000000000004</v>
      </c>
      <c r="CS386" s="27">
        <f>IF($O386&gt;=CS$1,$S386+$Y386,$Y386)</f>
        <v>644.08000000000004</v>
      </c>
      <c r="CT386" s="27">
        <f>IF($O386&gt;=CT$1,$S386+$Y386,$Y386)</f>
        <v>644.08000000000004</v>
      </c>
      <c r="CU386" s="27">
        <f>IF($O386&gt;=CU$1,$S386+$Y386,$Y386)</f>
        <v>644.08000000000004</v>
      </c>
      <c r="CV386" s="27">
        <f>IF($O386&gt;=CV$1,$S386+$Y386,$Y386)</f>
        <v>644.08000000000004</v>
      </c>
      <c r="CW386" s="27">
        <f>IF($O386&gt;=CW$1,$S386+$Y386,$Y386)</f>
        <v>644.08000000000004</v>
      </c>
      <c r="CX386" s="27">
        <f>IF($O386&gt;=CX$1,$S386+$Y386,$Y386)</f>
        <v>644.08000000000004</v>
      </c>
      <c r="CY386" s="27">
        <f>IF($O386&gt;=CY$1,$S386+$Y386,$Y386)</f>
        <v>644.08000000000004</v>
      </c>
      <c r="CZ386" s="27">
        <f>IF($O386&gt;=CZ$1,$S386+$Y386,$Y386)</f>
        <v>644.08000000000004</v>
      </c>
      <c r="DA386" s="27">
        <f>IF($O386&gt;=DA$1,$S386+$Y386,$Y386)</f>
        <v>644.08000000000004</v>
      </c>
      <c r="DB386" s="27">
        <f>IF($O386&gt;=DB$1,$S386+$Y386,$Y386)</f>
        <v>644.08000000000004</v>
      </c>
      <c r="DC386" s="27">
        <f>IF($O386&gt;=DC$1,$S386+$Y386,$Y386)</f>
        <v>644.08000000000004</v>
      </c>
      <c r="DD386" s="27">
        <f>IF($O386&gt;=DD$1,$S386+$Y386,$Y386)</f>
        <v>644.08000000000004</v>
      </c>
      <c r="DE386" s="27">
        <f>IF($O386&gt;=DE$1,$S386+$Y386,$Y386)</f>
        <v>644.08000000000004</v>
      </c>
      <c r="DF386" s="27">
        <f>IF($O386&gt;=DF$1,$S386+$Y386,$Y386)</f>
        <v>644.08000000000004</v>
      </c>
      <c r="DG386" s="27">
        <f>IF($O386&gt;=DG$1,$S386+$Y386,$Y386)</f>
        <v>644.08000000000004</v>
      </c>
      <c r="DH386" s="27">
        <f>IF($O386&gt;=DH$1,$S386+$Y386,$Y386)</f>
        <v>644.08000000000004</v>
      </c>
      <c r="DI386" s="27">
        <f>IF($O386&gt;=DI$1,$S386+$Y386,$Y386)</f>
        <v>644.08000000000004</v>
      </c>
      <c r="DJ386" s="27">
        <f>IF($O386&gt;=DJ$1,$S386+$Y386,$Y386)</f>
        <v>644.08000000000004</v>
      </c>
      <c r="DK386" s="27">
        <f>IF($O386&gt;=DK$1,$S386+$Y386,$Y386)</f>
        <v>644.08000000000004</v>
      </c>
      <c r="DL386" s="27">
        <f>IF($O386&gt;=DL$1,$S386+$Y386,$Y386)</f>
        <v>644.08000000000004</v>
      </c>
      <c r="DM386" s="27">
        <f>IF($O386&gt;=DM$1,$S386+$Y386,$Y386)</f>
        <v>644.08000000000004</v>
      </c>
      <c r="DN386" s="27">
        <f>IF($O386&gt;=DN$1,$S386+$Y386,$Y386)</f>
        <v>644.08000000000004</v>
      </c>
      <c r="DO386" s="27">
        <f>IF($O386&gt;=DO$1,$S386+$Y386,$Y386)</f>
        <v>644.08000000000004</v>
      </c>
      <c r="DP386" s="27">
        <f>IF($O386&gt;=DP$1,$S386+$Y386,$Y386)</f>
        <v>644.08000000000004</v>
      </c>
      <c r="DQ386" s="27">
        <f>IF($O386&gt;=DQ$1,$S386+$Y386,$Y386)</f>
        <v>644.08000000000004</v>
      </c>
      <c r="DR386" s="27">
        <f>IF($O386&gt;=DR$1,$S386+$Y386,$Y386)</f>
        <v>644.08000000000004</v>
      </c>
      <c r="DS386" s="27">
        <f>IF($O386&gt;=DS$1,$S386+$Y386,$Y386)</f>
        <v>644.08000000000004</v>
      </c>
      <c r="DT386" s="27">
        <f>IF($O386&gt;=DT$1,$S386+$Y386,$Y386)</f>
        <v>644.08000000000004</v>
      </c>
      <c r="DU386" s="27">
        <f>IF($O386&gt;=DU$1,$S386+$Y386,$Y386)</f>
        <v>644.08000000000004</v>
      </c>
      <c r="DV386" s="27">
        <f>IF($O386&gt;=DV$1,$S386+$Y386,$Y386)</f>
        <v>644.08000000000004</v>
      </c>
      <c r="DW386" s="27">
        <f>IF($O386&gt;=DW$1,$S386+$Y386,$Y386)</f>
        <v>644.08000000000004</v>
      </c>
      <c r="DX386" s="27">
        <f>IF($O386&gt;=DX$1,$S386+$Y386,$Y386)</f>
        <v>644.08000000000004</v>
      </c>
      <c r="DY386" s="27">
        <f>IF($O386&gt;=DY$1,$S386+$Y386,$Y386)</f>
        <v>644.08000000000004</v>
      </c>
      <c r="DZ386" s="27">
        <f>IF($O386&gt;=DZ$1,$S386+$Y386,$Y386)</f>
        <v>644.08000000000004</v>
      </c>
      <c r="EA386" s="27">
        <f>IF($O386&gt;=EA$1,$S386+$Y386,$Y386)</f>
        <v>644.08000000000004</v>
      </c>
      <c r="EB386" s="27">
        <f>IF($O386&gt;=EB$1,$S386+$Y386,$Y386)</f>
        <v>644.08000000000004</v>
      </c>
      <c r="EC386" s="27">
        <f>IF($O386&gt;=EC$1,$S386+$Y386,$Y386)</f>
        <v>644.08000000000004</v>
      </c>
      <c r="ED386" s="27">
        <f>IF($O386&gt;=ED$1,$S386+$Y386,$Y386)</f>
        <v>644.08000000000004</v>
      </c>
      <c r="EE386" s="27">
        <f>IF($O386&gt;=EE$1,$S386+$Y386,$Y386)</f>
        <v>644.08000000000004</v>
      </c>
      <c r="EF386" s="27">
        <f>IF($O386&gt;=EF$1,$S386+$Y386,$Y386)</f>
        <v>644.08000000000004</v>
      </c>
      <c r="EG386" s="27">
        <f>IF($O386&gt;=EG$1,$S386+$Y386,$Y386)</f>
        <v>644.08000000000004</v>
      </c>
      <c r="EH386" s="27">
        <f>IF($O386&gt;=EH$1,$S386+$Y386,$Y386)</f>
        <v>644.08000000000004</v>
      </c>
      <c r="EI386" s="27">
        <f>IF($O386&gt;=EI$1,$S386+$Y386,$Y386)</f>
        <v>644.08000000000004</v>
      </c>
      <c r="EJ386" s="27">
        <f>IF($O386&gt;=EJ$1,$S386+$Y386,$Y386)</f>
        <v>644.08000000000004</v>
      </c>
      <c r="EK386" s="27">
        <f>IF($O386&gt;=EK$1,$S386+$Y386,$Y386)</f>
        <v>644.08000000000004</v>
      </c>
      <c r="EL386" s="27">
        <f>IF($O386&gt;=EL$1,$S386+$Y386,$Y386)</f>
        <v>644.08000000000004</v>
      </c>
      <c r="EM386" s="27">
        <f>IF($O386&gt;=EM$1,$S386+$Y386,$Y386)</f>
        <v>644.08000000000004</v>
      </c>
      <c r="EN386" s="27">
        <f>IF($O386&gt;=EN$1,$S386+$Y386,$Y386)</f>
        <v>644.08000000000004</v>
      </c>
      <c r="EO386" s="27">
        <f>IF($O386&gt;=EO$1,$S386+$Y386,$Y386)</f>
        <v>644.08000000000004</v>
      </c>
      <c r="EP386" s="27">
        <f>IF($O386&gt;=EP$1,$S386+$Y386,$Y386)</f>
        <v>644.08000000000004</v>
      </c>
      <c r="EQ386" s="27">
        <f>IF($O386&gt;=EQ$1,$S386+$Y386,$Y386)</f>
        <v>644.08000000000004</v>
      </c>
      <c r="ER386" s="27">
        <f>IF($O386&gt;=ER$1,$S386+$Y386,$Y386)</f>
        <v>644.08000000000004</v>
      </c>
      <c r="ES386" s="27">
        <f>IF($O386&gt;=ES$1,$S386+$Y386,$Y386)</f>
        <v>644.08000000000004</v>
      </c>
      <c r="ET386" s="27">
        <f>IF($O386&gt;=ET$1,$S386+$Y386,$Y386)</f>
        <v>644.08000000000004</v>
      </c>
      <c r="EU386" s="27">
        <f>IF($O386&gt;=EU$1,$S386+$Y386,$Y386)</f>
        <v>644.08000000000004</v>
      </c>
      <c r="EV386" s="27">
        <f>IF($O386&gt;=EV$1,$S386,0)</f>
        <v>644.08000000000004</v>
      </c>
      <c r="EW386" s="27">
        <f>IF($O386&gt;=EW$1,$S386,0)</f>
        <v>644.08000000000004</v>
      </c>
      <c r="EX386" s="27">
        <f>IF($O386&gt;=EX$1,$S386,0)</f>
        <v>644.08000000000004</v>
      </c>
      <c r="EY386" s="27">
        <f>IF($O386&gt;=EY$1,$S386,0)</f>
        <v>644.08000000000004</v>
      </c>
      <c r="EZ386" s="27">
        <f>IF($O386&gt;=EZ$1,$S386,0)</f>
        <v>644.08000000000004</v>
      </c>
      <c r="FA386" s="27">
        <f>IF($O386&gt;=FA$1,$S386,0)</f>
        <v>644.08000000000004</v>
      </c>
      <c r="FB386" s="27">
        <f>IF($O386&gt;=FB$1,$S386,0)</f>
        <v>644.08000000000004</v>
      </c>
      <c r="FC386" s="27">
        <f>IF($O386&gt;=FC$1,$S386,0)</f>
        <v>644.08000000000004</v>
      </c>
      <c r="FD386" s="27">
        <f>IF($O386&gt;=FD$1,$S386,0)</f>
        <v>644.08000000000004</v>
      </c>
      <c r="FE386" s="27">
        <f>IF($O386&gt;=FE$1,$S386,0)</f>
        <v>644.08000000000004</v>
      </c>
      <c r="FF386" s="27">
        <f>IF($O386&gt;=FF$1,$S386,0)</f>
        <v>644.08000000000004</v>
      </c>
      <c r="FG386" s="27">
        <f>IF($O386&gt;=FG$1,$S386,0)</f>
        <v>644.08000000000004</v>
      </c>
      <c r="FH386" s="27">
        <f>IF($O386&gt;=FH$1,$S386,0)</f>
        <v>644.08000000000004</v>
      </c>
      <c r="FI386" s="27">
        <f>IF($O386&gt;=FI$1,$S386,0)</f>
        <v>644.08000000000004</v>
      </c>
      <c r="FJ386" s="27">
        <f>IF($O386&gt;=FJ$1,$S386,0)</f>
        <v>644.08000000000004</v>
      </c>
      <c r="FK386" s="27">
        <f>IF($O386&gt;=FK$1,$S386,0)</f>
        <v>644.08000000000004</v>
      </c>
      <c r="FL386" s="27">
        <f>IF($O386&gt;=FL$1,$S386,0)</f>
        <v>644.08000000000004</v>
      </c>
      <c r="FM386" s="27">
        <f>IF($O386&gt;=FM$1,$S386,0)</f>
        <v>644.08000000000004</v>
      </c>
      <c r="FN386" s="27">
        <f>IF($O386&gt;=FN$1,$S386,0)</f>
        <v>644.08000000000004</v>
      </c>
      <c r="FO386" s="27">
        <f>IF($O386&gt;=FO$1,$S386,0)</f>
        <v>644.08000000000004</v>
      </c>
      <c r="FP386" s="27">
        <f>IF($O386&gt;=FP$1,$S386,0)</f>
        <v>644.08000000000004</v>
      </c>
      <c r="FQ386" s="27">
        <f>IF($O386&gt;=FQ$1,$S386,0)</f>
        <v>644.08000000000004</v>
      </c>
      <c r="FR386" s="27">
        <f>IF($O386&gt;=FR$1,$S386,0)</f>
        <v>644.08000000000004</v>
      </c>
      <c r="FS386" s="27">
        <f>IF($O386&gt;=FS$1,$S386,0)</f>
        <v>644.08000000000004</v>
      </c>
      <c r="FT386" s="27">
        <f>IF($O386&gt;=FT$1,$S386,0)</f>
        <v>644.08000000000004</v>
      </c>
      <c r="FU386" s="27">
        <f>IF($O386&gt;=FU$1,$S386,0)</f>
        <v>644.08000000000004</v>
      </c>
      <c r="FV386" s="27">
        <f>IF($O386&gt;=FV$1,$S386,0)</f>
        <v>644.08000000000004</v>
      </c>
      <c r="FW386" s="27">
        <f>IF($O386&gt;=FW$1,$S386,0)</f>
        <v>644.08000000000004</v>
      </c>
      <c r="FX386" s="27">
        <f>IF($O386&gt;=FX$1,$S386,0)</f>
        <v>644.08000000000004</v>
      </c>
      <c r="FY386" s="27">
        <f>IF($O386&gt;=FY$1,$S386,0)</f>
        <v>644.08000000000004</v>
      </c>
      <c r="FZ386" s="27">
        <f>IF($O386&gt;=FZ$1,$S386,0)</f>
        <v>644.08000000000004</v>
      </c>
      <c r="GA386" s="27">
        <f>IF($O386&gt;=GA$1,$S386,0)</f>
        <v>644.08000000000004</v>
      </c>
      <c r="GB386" s="27">
        <f>IF($O386&gt;=GB$1,$S386,0)</f>
        <v>644.08000000000004</v>
      </c>
      <c r="GC386" s="27">
        <f>IF($O386&gt;=GC$1,$S386,0)</f>
        <v>644.08000000000004</v>
      </c>
      <c r="GD386" s="27">
        <f>IF($O386&gt;=GD$1,$S386,0)</f>
        <v>644.08000000000004</v>
      </c>
      <c r="GE386" s="27">
        <f>IF($O386&gt;=GE$1,$S386,0)</f>
        <v>644.08000000000004</v>
      </c>
      <c r="GF386" s="27">
        <f>IF($O386&gt;=GF$1,$S386,0)</f>
        <v>644.08000000000004</v>
      </c>
      <c r="GG386" s="27">
        <f>IF($O386&gt;=GG$1,$S386,0)</f>
        <v>644.08000000000004</v>
      </c>
      <c r="GH386" s="27">
        <f>IF($O386&gt;=GH$1,$S386,0)</f>
        <v>644.08000000000004</v>
      </c>
      <c r="GI386" s="27">
        <f>IF($O386&gt;=GI$1,$S386,0)</f>
        <v>644.08000000000004</v>
      </c>
      <c r="GJ386" s="27">
        <f>IF($O386&gt;=GJ$1,$S386,0)</f>
        <v>644.08000000000004</v>
      </c>
      <c r="GK386" s="27">
        <f>IF($O386&gt;=GK$1,$S386,0)</f>
        <v>644.08000000000004</v>
      </c>
      <c r="GL386" s="27">
        <f>IF($O386&gt;=GL$1,$S386,0)</f>
        <v>644.08000000000004</v>
      </c>
      <c r="GM386" s="27">
        <f>IF($O386&gt;=GM$1,$S386,0)</f>
        <v>644.08000000000004</v>
      </c>
      <c r="GN386" s="27">
        <f>IF($O386&gt;=GN$1,$S386,0)</f>
        <v>644.08000000000004</v>
      </c>
      <c r="GO386" s="27">
        <f>IF($O386&gt;=GO$1,$S386,0)</f>
        <v>644.08000000000004</v>
      </c>
      <c r="GP386" s="27">
        <f>IF($O386&gt;=GP$1,$S386,0)</f>
        <v>644.08000000000004</v>
      </c>
      <c r="GQ386" s="27">
        <f>IF($O386&gt;=GQ$1,$S386,0)</f>
        <v>644.08000000000004</v>
      </c>
      <c r="GR386" s="27">
        <f>IF($O386&gt;=GR$1,$S386,0)</f>
        <v>644.08000000000004</v>
      </c>
      <c r="GS386" s="27">
        <f>IF($O386&gt;=GS$1,$S386,0)</f>
        <v>644.08000000000004</v>
      </c>
      <c r="GT386" s="27">
        <f>IF($O386&gt;=GT$1,$S386,0)</f>
        <v>644.08000000000004</v>
      </c>
      <c r="GU386" s="27">
        <f>IF($O386&gt;=GU$1,$S386,0)</f>
        <v>644.08000000000004</v>
      </c>
      <c r="GV386" s="27">
        <f>IF($O386&gt;=GV$1,$S386,0)</f>
        <v>644.08000000000004</v>
      </c>
      <c r="GW386" s="27">
        <f>IF($O386&gt;=GW$1,$S386,0)</f>
        <v>644.08000000000004</v>
      </c>
      <c r="GX386" s="27">
        <f>IF($O386&gt;=GX$1,$S386,0)</f>
        <v>644.08000000000004</v>
      </c>
      <c r="GY386" s="27">
        <f>IF($O386&gt;=GY$1,$S386,0)</f>
        <v>644.08000000000004</v>
      </c>
      <c r="GZ386" s="27">
        <f>IF($O386&gt;=GZ$1,$S386,0)</f>
        <v>644.08000000000004</v>
      </c>
      <c r="HA386" s="27">
        <f>IF($O386&gt;=HA$1,$S386,0)</f>
        <v>644.08000000000004</v>
      </c>
      <c r="HB386" s="27">
        <f>IF($O386&gt;=HB$1,$S386,0)</f>
        <v>644.08000000000004</v>
      </c>
      <c r="HC386" s="27">
        <f>IF($O386&gt;=HC$1,$S386,0)</f>
        <v>644.08000000000004</v>
      </c>
    </row>
    <row r="387" spans="1:211">
      <c r="A387" s="3">
        <v>60402</v>
      </c>
      <c r="B387" s="3" t="s">
        <v>243</v>
      </c>
      <c r="C387" s="3" t="s">
        <v>18</v>
      </c>
      <c r="D387" s="3">
        <v>60</v>
      </c>
      <c r="E387" s="4">
        <v>34652</v>
      </c>
      <c r="F387" s="5">
        <v>23.613698630136987</v>
      </c>
      <c r="G387" s="3" t="s">
        <v>890</v>
      </c>
      <c r="H387" s="4">
        <v>21388</v>
      </c>
      <c r="I387" s="9" t="s">
        <v>809</v>
      </c>
      <c r="J387" s="5">
        <v>1547.64</v>
      </c>
      <c r="K387" s="31">
        <v>48</v>
      </c>
      <c r="L387" s="32">
        <v>24</v>
      </c>
      <c r="M387" s="33">
        <f>VLOOKUP(L387,FIND,3,TRUE)</f>
        <v>1.3</v>
      </c>
      <c r="N387" s="32">
        <f>IF(L387&gt;30,180,VLOOKUP(L387,TEMPO,2,FALSE))</f>
        <v>144</v>
      </c>
      <c r="O387" s="32">
        <f>IF(R387&gt;0,4,N387)</f>
        <v>144</v>
      </c>
      <c r="P387" s="96">
        <f>J387*M387*L387</f>
        <v>48286.368000000002</v>
      </c>
      <c r="Q387" s="96">
        <f>10934.45*2</f>
        <v>21868.9</v>
      </c>
      <c r="R387" s="96">
        <f>IF(P387&lt;=Q387,P387/4,0)</f>
        <v>0</v>
      </c>
      <c r="S387" s="5">
        <f>IF(P387&gt;=Q387,P387/N387,0)</f>
        <v>335.322</v>
      </c>
      <c r="T387" s="3"/>
      <c r="U387" s="3">
        <f>IF(T387="",1,0)</f>
        <v>1</v>
      </c>
      <c r="V387" s="3">
        <v>27</v>
      </c>
      <c r="W387" s="5">
        <v>0.6</v>
      </c>
      <c r="X387" s="5">
        <v>402.65</v>
      </c>
      <c r="Y387" s="5">
        <f>X387*W387</f>
        <v>241.58999999999997</v>
      </c>
      <c r="Z387" s="5">
        <v>400</v>
      </c>
      <c r="AA387" s="5">
        <f>S387+Y387+Z387</f>
        <v>976.91200000000003</v>
      </c>
      <c r="AB387" s="39">
        <f>(J387/12+J387/12*1.3333333333+450/12+J387/30*6/12+J387)*1.3+Y387+Z387+153.9</f>
        <v>3280.9131999944116</v>
      </c>
      <c r="AC387" s="39" t="s">
        <v>18</v>
      </c>
      <c r="AD387" s="39">
        <f>J387*1.3+400+153.9</f>
        <v>2565.8320000000003</v>
      </c>
      <c r="AE387" s="39">
        <f>SUMIFS('CUSTO MENSAL FUNC NOVO'!H:H,'CUSTO MENSAL FUNC NOVO'!A:A,'VALORES MENSAIS'!AC387)</f>
        <v>1902.2210000000002</v>
      </c>
      <c r="AF387" s="27">
        <f>IF($R387&gt;0,$R387,$S387)+$Y387+$Z387</f>
        <v>976.91200000000003</v>
      </c>
      <c r="AG387" s="27">
        <f>IF($R387&gt;0,$R387,$S387)+$Y387+$Z387</f>
        <v>976.91200000000003</v>
      </c>
      <c r="AH387" s="27">
        <f>IF($R387&gt;0,$R387,$S387)+$Y387+$Z387</f>
        <v>976.91200000000003</v>
      </c>
      <c r="AI387" s="27">
        <f>IF($R387&gt;0,$R387,$S387)+$Y387+$Z387</f>
        <v>976.91200000000003</v>
      </c>
      <c r="AJ387" s="27">
        <f>IF($O387&gt;=AJ$1,$S387+$Y387+$Z387,$Y387+$Z387)</f>
        <v>976.91200000000003</v>
      </c>
      <c r="AK387" s="27">
        <f>IF($O387&gt;=AK$1,$S387+$Y387+$Z387,$Y387+$Z387)</f>
        <v>976.91200000000003</v>
      </c>
      <c r="AL387" s="27">
        <f>IF($O387&gt;=AL$1,$S387+$Y387+$Z387,$Y387+$Z387)</f>
        <v>976.91200000000003</v>
      </c>
      <c r="AM387" s="27">
        <f>IF($O387&gt;=AM$1,$S387+$Y387+$Z387,$Y387+$Z387)</f>
        <v>976.91200000000003</v>
      </c>
      <c r="AN387" s="27">
        <f>IF($O387&gt;=AN$1,$S387+$Y387+$Z387,$Y387+$Z387)</f>
        <v>976.91200000000003</v>
      </c>
      <c r="AO387" s="27">
        <f>IF($O387&gt;=AO$1,$S387+$Y387+$Z387,$Y387+$Z387)</f>
        <v>976.91200000000003</v>
      </c>
      <c r="AP387" s="27">
        <f>IF($O387&gt;=AP$1,$S387+$Y387+$Z387,$Y387+$Z387)</f>
        <v>976.91200000000003</v>
      </c>
      <c r="AQ387" s="27">
        <f>IF($O387&gt;=AQ$1,$S387+$Y387+$Z387,$Y387+$Z387)</f>
        <v>976.91200000000003</v>
      </c>
      <c r="AR387" s="27">
        <f>IF($O387&gt;=AR$1,$S387+$Y387+$Z387,$Y387+$Z387)</f>
        <v>976.91200000000003</v>
      </c>
      <c r="AS387" s="27">
        <f>IF($O387&gt;=AS$1,$S387+$Y387+$Z387,$Y387+$Z387)</f>
        <v>976.91200000000003</v>
      </c>
      <c r="AT387" s="27">
        <f>IF($O387&gt;=AT$1,$S387+$Y387+$Z387,$Y387+$Z387)</f>
        <v>976.91200000000003</v>
      </c>
      <c r="AU387" s="27">
        <f>IF($O387&gt;=AU$1,$S387+$Y387+$Z387,$Y387+$Z387)</f>
        <v>976.91200000000003</v>
      </c>
      <c r="AV387" s="27">
        <f>IF($O387&gt;=AV$1,$S387+$Y387+$Z387,$Y387+$Z387)</f>
        <v>976.91200000000003</v>
      </c>
      <c r="AW387" s="27">
        <f>IF($O387&gt;=AW$1,$S387+$Y387+$Z387,$Y387+$Z387)</f>
        <v>976.91200000000003</v>
      </c>
      <c r="AX387" s="27">
        <f>IF($O387&gt;=AX$1,$S387+$Y387+$Z387,$Y387+$Z387)</f>
        <v>976.91200000000003</v>
      </c>
      <c r="AY387" s="27">
        <f>IF($O387&gt;=AY$1,$S387+$Y387+$Z387,$Y387+$Z387)</f>
        <v>976.91200000000003</v>
      </c>
      <c r="AZ387" s="27">
        <f>IF($O387&gt;=AZ$1,$S387+$Y387+$Z387,$Y387+$Z387)</f>
        <v>976.91200000000003</v>
      </c>
      <c r="BA387" s="27">
        <f>IF($O387&gt;=BA$1,$S387+$Y387+$Z387,$Y387+$Z387)</f>
        <v>976.91200000000003</v>
      </c>
      <c r="BB387" s="27">
        <f>IF($O387&gt;=BB$1,$S387+$Y387+$Z387,$Y387+$Z387)</f>
        <v>976.91200000000003</v>
      </c>
      <c r="BC387" s="27">
        <f>IF($O387&gt;=BC$1,$S387+$Y387+$Z387,$Y387+$Z387)</f>
        <v>976.91200000000003</v>
      </c>
      <c r="BD387" s="27">
        <f>IF($O387&gt;=BD$1,$S387+$Y387+$Z387,$Y387+$Z387)</f>
        <v>976.91200000000003</v>
      </c>
      <c r="BE387" s="27">
        <f>IF($O387&gt;=BE$1,$S387+$Y387+$Z387,$Y387+$Z387)</f>
        <v>976.91200000000003</v>
      </c>
      <c r="BF387" s="27">
        <f>IF($O387&gt;=BF$1,$S387+$Y387+$Z387,$Y387+$Z387)</f>
        <v>976.91200000000003</v>
      </c>
      <c r="BG387" s="27">
        <f>IF($O387&gt;=BG$1,$S387+$Y387+$Z387,$Y387+$Z387)</f>
        <v>976.91200000000003</v>
      </c>
      <c r="BH387" s="27">
        <f>IF($O387&gt;=BH$1,$S387+$Y387+$Z387,$Y387+$Z387)</f>
        <v>976.91200000000003</v>
      </c>
      <c r="BI387" s="27">
        <f>IF($O387&gt;=BI$1,$S387+$Y387+$Z387,$Y387+$Z387)</f>
        <v>976.91200000000003</v>
      </c>
      <c r="BJ387" s="27">
        <f>IF($O387&gt;=BJ$1,$S387+$Y387+$Z387,$Y387+$Z387)</f>
        <v>976.91200000000003</v>
      </c>
      <c r="BK387" s="27">
        <f>IF($O387&gt;=BK$1,$S387+$Y387+$Z387,$Y387+$Z387)</f>
        <v>976.91200000000003</v>
      </c>
      <c r="BL387" s="27">
        <f>IF($O387&gt;=BL$1,$S387+$Y387+$Z387,$Y387+$Z387)</f>
        <v>976.91200000000003</v>
      </c>
      <c r="BM387" s="27">
        <f>IF($O387&gt;=BM$1,$S387+$Y387+$Z387,$Y387+$Z387)</f>
        <v>976.91200000000003</v>
      </c>
      <c r="BN387" s="27">
        <f>IF($O387&gt;=BN$1,$S387+$Y387+$Z387,$Y387+$Z387)</f>
        <v>976.91200000000003</v>
      </c>
      <c r="BO387" s="27">
        <f>IF($O387&gt;=BO$1,$S387+$Y387+$Z387,$Y387+$Z387)</f>
        <v>976.91200000000003</v>
      </c>
      <c r="BP387" s="27">
        <f>IF($O387&gt;=BP$1,$S387+$Y387+$Z387,$Y387+$Z387)</f>
        <v>976.91200000000003</v>
      </c>
      <c r="BQ387" s="27">
        <f>IF($O387&gt;=BQ$1,$S387+$Y387+$Z387,$Y387+$Z387)</f>
        <v>976.91200000000003</v>
      </c>
      <c r="BR387" s="27">
        <f>IF($O387&gt;=BR$1,$S387+$Y387+$Z387,$Y387+$Z387)</f>
        <v>976.91200000000003</v>
      </c>
      <c r="BS387" s="27">
        <f>IF($O387&gt;=BS$1,$S387+$Y387+$Z387,$Y387+$Z387)</f>
        <v>976.91200000000003</v>
      </c>
      <c r="BT387" s="27">
        <f>IF($O387&gt;=BT$1,$S387+$Y387+$Z387,$Y387+$Z387)</f>
        <v>976.91200000000003</v>
      </c>
      <c r="BU387" s="27">
        <f>IF($O387&gt;=BU$1,$S387+$Y387+$Z387,$Y387+$Z387)</f>
        <v>976.91200000000003</v>
      </c>
      <c r="BV387" s="27">
        <f>IF($O387&gt;=BV$1,$S387+$Y387+$Z387,$Y387+$Z387)</f>
        <v>976.91200000000003</v>
      </c>
      <c r="BW387" s="27">
        <f>IF($O387&gt;=BW$1,$S387+$Y387+$Z387,$Y387+$Z387)</f>
        <v>976.91200000000003</v>
      </c>
      <c r="BX387" s="27">
        <f>IF($O387&gt;=BX$1,$S387+$Y387+$Z387,$Y387+$Z387)</f>
        <v>976.91200000000003</v>
      </c>
      <c r="BY387" s="27">
        <f>IF($O387&gt;=BY$1,$S387+$Y387+$Z387,$Y387+$Z387)</f>
        <v>976.91200000000003</v>
      </c>
      <c r="BZ387" s="27">
        <f>IF($O387&gt;=BZ$1,$S387+$Y387+$Z387,$Y387+$Z387)</f>
        <v>976.91200000000003</v>
      </c>
      <c r="CA387" s="27">
        <f>IF($O387&gt;=CA$1,$S387+$Y387+$Z387,$Y387+$Z387)</f>
        <v>976.91200000000003</v>
      </c>
      <c r="CB387" s="27">
        <f>IF($O387&gt;=CB$1,$S387+$Y387+$Z387,$Y387+$Z387)</f>
        <v>976.91200000000003</v>
      </c>
      <c r="CC387" s="27">
        <f>IF($O387&gt;=CC$1,$S387+$Y387+$Z387,$Y387+$Z387)</f>
        <v>976.91200000000003</v>
      </c>
      <c r="CD387" s="27">
        <f>IF($O387&gt;=CD$1,$S387+$Y387+$Z387,$Y387+$Z387)</f>
        <v>976.91200000000003</v>
      </c>
      <c r="CE387" s="27">
        <f>IF($O387&gt;=CE$1,$S387+$Y387+$Z387,$Y387+$Z387)</f>
        <v>976.91200000000003</v>
      </c>
      <c r="CF387" s="27">
        <f>IF($O387&gt;=CF$1,$S387+$Y387+$Z387,$Y387+$Z387)</f>
        <v>976.91200000000003</v>
      </c>
      <c r="CG387" s="27">
        <f>IF($O387&gt;=CG$1,$S387+$Y387+$Z387,$Y387+$Z387)</f>
        <v>976.91200000000003</v>
      </c>
      <c r="CH387" s="27">
        <f>IF($O387&gt;=CH$1,$S387+$Y387+$Z387,$Y387+$Z387)</f>
        <v>976.91200000000003</v>
      </c>
      <c r="CI387" s="27">
        <f>IF($O387&gt;=CI$1,$S387+$Y387+$Z387,$Y387+$Z387)</f>
        <v>976.91200000000003</v>
      </c>
      <c r="CJ387" s="27">
        <f>IF($O387&gt;=CJ$1,$S387+$Y387+$Z387,$Y387+$Z387)</f>
        <v>976.91200000000003</v>
      </c>
      <c r="CK387" s="27">
        <f>IF($O387&gt;=CK$1,$S387+$Y387+$Z387,$Y387+$Z387)</f>
        <v>976.91200000000003</v>
      </c>
      <c r="CL387" s="27">
        <f>IF($O387&gt;=CL$1,$S387+$Y387+$Z387,$Y387+$Z387)</f>
        <v>976.91200000000003</v>
      </c>
      <c r="CM387" s="27">
        <f>IF($O387&gt;=CM$1,$S387+$Y387+$Z387,$Y387+$Z387)</f>
        <v>976.91200000000003</v>
      </c>
      <c r="CN387" s="27">
        <f>IF($O387&gt;=CN$1,$S387+$Y387,$Y387)</f>
        <v>576.91200000000003</v>
      </c>
      <c r="CO387" s="27">
        <f>IF($O387&gt;=CO$1,$S387+$Y387,$Y387)</f>
        <v>576.91200000000003</v>
      </c>
      <c r="CP387" s="27">
        <f>IF($O387&gt;=CP$1,$S387+$Y387,$Y387)</f>
        <v>576.91200000000003</v>
      </c>
      <c r="CQ387" s="27">
        <f>IF($O387&gt;=CQ$1,$S387+$Y387,$Y387)</f>
        <v>576.91200000000003</v>
      </c>
      <c r="CR387" s="27">
        <f>IF($O387&gt;=CR$1,$S387+$Y387,$Y387)</f>
        <v>576.91200000000003</v>
      </c>
      <c r="CS387" s="27">
        <f>IF($O387&gt;=CS$1,$S387+$Y387,$Y387)</f>
        <v>576.91200000000003</v>
      </c>
      <c r="CT387" s="27">
        <f>IF($O387&gt;=CT$1,$S387+$Y387,$Y387)</f>
        <v>576.91200000000003</v>
      </c>
      <c r="CU387" s="27">
        <f>IF($O387&gt;=CU$1,$S387+$Y387,$Y387)</f>
        <v>576.91200000000003</v>
      </c>
      <c r="CV387" s="27">
        <f>IF($O387&gt;=CV$1,$S387+$Y387,$Y387)</f>
        <v>576.91200000000003</v>
      </c>
      <c r="CW387" s="27">
        <f>IF($O387&gt;=CW$1,$S387+$Y387,$Y387)</f>
        <v>576.91200000000003</v>
      </c>
      <c r="CX387" s="27">
        <f>IF($O387&gt;=CX$1,$S387+$Y387,$Y387)</f>
        <v>576.91200000000003</v>
      </c>
      <c r="CY387" s="27">
        <f>IF($O387&gt;=CY$1,$S387+$Y387,$Y387)</f>
        <v>576.91200000000003</v>
      </c>
      <c r="CZ387" s="27">
        <f>IF($O387&gt;=CZ$1,$S387+$Y387,$Y387)</f>
        <v>576.91200000000003</v>
      </c>
      <c r="DA387" s="27">
        <f>IF($O387&gt;=DA$1,$S387+$Y387,$Y387)</f>
        <v>576.91200000000003</v>
      </c>
      <c r="DB387" s="27">
        <f>IF($O387&gt;=DB$1,$S387+$Y387,$Y387)</f>
        <v>576.91200000000003</v>
      </c>
      <c r="DC387" s="27">
        <f>IF($O387&gt;=DC$1,$S387+$Y387,$Y387)</f>
        <v>576.91200000000003</v>
      </c>
      <c r="DD387" s="27">
        <f>IF($O387&gt;=DD$1,$S387+$Y387,$Y387)</f>
        <v>576.91200000000003</v>
      </c>
      <c r="DE387" s="27">
        <f>IF($O387&gt;=DE$1,$S387+$Y387,$Y387)</f>
        <v>576.91200000000003</v>
      </c>
      <c r="DF387" s="27">
        <f>IF($O387&gt;=DF$1,$S387+$Y387,$Y387)</f>
        <v>576.91200000000003</v>
      </c>
      <c r="DG387" s="27">
        <f>IF($O387&gt;=DG$1,$S387+$Y387,$Y387)</f>
        <v>576.91200000000003</v>
      </c>
      <c r="DH387" s="27">
        <f>IF($O387&gt;=DH$1,$S387+$Y387,$Y387)</f>
        <v>576.91200000000003</v>
      </c>
      <c r="DI387" s="27">
        <f>IF($O387&gt;=DI$1,$S387+$Y387,$Y387)</f>
        <v>576.91200000000003</v>
      </c>
      <c r="DJ387" s="27">
        <f>IF($O387&gt;=DJ$1,$S387+$Y387,$Y387)</f>
        <v>576.91200000000003</v>
      </c>
      <c r="DK387" s="27">
        <f>IF($O387&gt;=DK$1,$S387+$Y387,$Y387)</f>
        <v>576.91200000000003</v>
      </c>
      <c r="DL387" s="27">
        <f>IF($O387&gt;=DL$1,$S387+$Y387,$Y387)</f>
        <v>576.91200000000003</v>
      </c>
      <c r="DM387" s="27">
        <f>IF($O387&gt;=DM$1,$S387+$Y387,$Y387)</f>
        <v>576.91200000000003</v>
      </c>
      <c r="DN387" s="27">
        <f>IF($O387&gt;=DN$1,$S387+$Y387,$Y387)</f>
        <v>576.91200000000003</v>
      </c>
      <c r="DO387" s="27">
        <f>IF($O387&gt;=DO$1,$S387+$Y387,$Y387)</f>
        <v>576.91200000000003</v>
      </c>
      <c r="DP387" s="27">
        <f>IF($O387&gt;=DP$1,$S387+$Y387,$Y387)</f>
        <v>576.91200000000003</v>
      </c>
      <c r="DQ387" s="27">
        <f>IF($O387&gt;=DQ$1,$S387+$Y387,$Y387)</f>
        <v>576.91200000000003</v>
      </c>
      <c r="DR387" s="27">
        <f>IF($O387&gt;=DR$1,$S387+$Y387,$Y387)</f>
        <v>576.91200000000003</v>
      </c>
      <c r="DS387" s="27">
        <f>IF($O387&gt;=DS$1,$S387+$Y387,$Y387)</f>
        <v>576.91200000000003</v>
      </c>
      <c r="DT387" s="27">
        <f>IF($O387&gt;=DT$1,$S387+$Y387,$Y387)</f>
        <v>576.91200000000003</v>
      </c>
      <c r="DU387" s="27">
        <f>IF($O387&gt;=DU$1,$S387+$Y387,$Y387)</f>
        <v>576.91200000000003</v>
      </c>
      <c r="DV387" s="27">
        <f>IF($O387&gt;=DV$1,$S387+$Y387,$Y387)</f>
        <v>576.91200000000003</v>
      </c>
      <c r="DW387" s="27">
        <f>IF($O387&gt;=DW$1,$S387+$Y387,$Y387)</f>
        <v>576.91200000000003</v>
      </c>
      <c r="DX387" s="27">
        <f>IF($O387&gt;=DX$1,$S387+$Y387,$Y387)</f>
        <v>576.91200000000003</v>
      </c>
      <c r="DY387" s="27">
        <f>IF($O387&gt;=DY$1,$S387+$Y387,$Y387)</f>
        <v>576.91200000000003</v>
      </c>
      <c r="DZ387" s="27">
        <f>IF($O387&gt;=DZ$1,$S387+$Y387,$Y387)</f>
        <v>576.91200000000003</v>
      </c>
      <c r="EA387" s="27">
        <f>IF($O387&gt;=EA$1,$S387+$Y387,$Y387)</f>
        <v>576.91200000000003</v>
      </c>
      <c r="EB387" s="27">
        <f>IF($O387&gt;=EB$1,$S387+$Y387,$Y387)</f>
        <v>576.91200000000003</v>
      </c>
      <c r="EC387" s="27">
        <f>IF($O387&gt;=EC$1,$S387+$Y387,$Y387)</f>
        <v>576.91200000000003</v>
      </c>
      <c r="ED387" s="27">
        <f>IF($O387&gt;=ED$1,$S387+$Y387,$Y387)</f>
        <v>576.91200000000003</v>
      </c>
      <c r="EE387" s="27">
        <f>IF($O387&gt;=EE$1,$S387+$Y387,$Y387)</f>
        <v>576.91200000000003</v>
      </c>
      <c r="EF387" s="27">
        <f>IF($O387&gt;=EF$1,$S387+$Y387,$Y387)</f>
        <v>576.91200000000003</v>
      </c>
      <c r="EG387" s="27">
        <f>IF($O387&gt;=EG$1,$S387+$Y387,$Y387)</f>
        <v>576.91200000000003</v>
      </c>
      <c r="EH387" s="27">
        <f>IF($O387&gt;=EH$1,$S387+$Y387,$Y387)</f>
        <v>576.91200000000003</v>
      </c>
      <c r="EI387" s="27">
        <f>IF($O387&gt;=EI$1,$S387+$Y387,$Y387)</f>
        <v>576.91200000000003</v>
      </c>
      <c r="EJ387" s="27">
        <f>IF($O387&gt;=EJ$1,$S387+$Y387,$Y387)</f>
        <v>576.91200000000003</v>
      </c>
      <c r="EK387" s="27">
        <f>IF($O387&gt;=EK$1,$S387+$Y387,$Y387)</f>
        <v>576.91200000000003</v>
      </c>
      <c r="EL387" s="27">
        <f>IF($O387&gt;=EL$1,$S387+$Y387,$Y387)</f>
        <v>576.91200000000003</v>
      </c>
      <c r="EM387" s="27">
        <f>IF($O387&gt;=EM$1,$S387+$Y387,$Y387)</f>
        <v>576.91200000000003</v>
      </c>
      <c r="EN387" s="27">
        <f>IF($O387&gt;=EN$1,$S387+$Y387,$Y387)</f>
        <v>576.91200000000003</v>
      </c>
      <c r="EO387" s="27">
        <f>IF($O387&gt;=EO$1,$S387+$Y387,$Y387)</f>
        <v>576.91200000000003</v>
      </c>
      <c r="EP387" s="27">
        <f>IF($O387&gt;=EP$1,$S387+$Y387,$Y387)</f>
        <v>576.91200000000003</v>
      </c>
      <c r="EQ387" s="27">
        <f>IF($O387&gt;=EQ$1,$S387+$Y387,$Y387)</f>
        <v>576.91200000000003</v>
      </c>
      <c r="ER387" s="27">
        <f>IF($O387&gt;=ER$1,$S387+$Y387,$Y387)</f>
        <v>576.91200000000003</v>
      </c>
      <c r="ES387" s="27">
        <f>IF($O387&gt;=ES$1,$S387+$Y387,$Y387)</f>
        <v>576.91200000000003</v>
      </c>
      <c r="ET387" s="27">
        <f>IF($O387&gt;=ET$1,$S387+$Y387,$Y387)</f>
        <v>576.91200000000003</v>
      </c>
      <c r="EU387" s="27">
        <f>IF($O387&gt;=EU$1,$S387+$Y387,$Y387)</f>
        <v>576.91200000000003</v>
      </c>
      <c r="EV387" s="27">
        <f>IF($O387&gt;=EV$1,$S387,0)</f>
        <v>335.322</v>
      </c>
      <c r="EW387" s="27">
        <f>IF($O387&gt;=EW$1,$S387,0)</f>
        <v>335.322</v>
      </c>
      <c r="EX387" s="27">
        <f>IF($O387&gt;=EX$1,$S387,0)</f>
        <v>335.322</v>
      </c>
      <c r="EY387" s="27">
        <f>IF($O387&gt;=EY$1,$S387,0)</f>
        <v>335.322</v>
      </c>
      <c r="EZ387" s="27">
        <f>IF($O387&gt;=EZ$1,$S387,0)</f>
        <v>335.322</v>
      </c>
      <c r="FA387" s="27">
        <f>IF($O387&gt;=FA$1,$S387,0)</f>
        <v>335.322</v>
      </c>
      <c r="FB387" s="27">
        <f>IF($O387&gt;=FB$1,$S387,0)</f>
        <v>335.322</v>
      </c>
      <c r="FC387" s="27">
        <f>IF($O387&gt;=FC$1,$S387,0)</f>
        <v>335.322</v>
      </c>
      <c r="FD387" s="27">
        <f>IF($O387&gt;=FD$1,$S387,0)</f>
        <v>335.322</v>
      </c>
      <c r="FE387" s="27">
        <f>IF($O387&gt;=FE$1,$S387,0)</f>
        <v>335.322</v>
      </c>
      <c r="FF387" s="27">
        <f>IF($O387&gt;=FF$1,$S387,0)</f>
        <v>335.322</v>
      </c>
      <c r="FG387" s="27">
        <f>IF($O387&gt;=FG$1,$S387,0)</f>
        <v>335.322</v>
      </c>
      <c r="FH387" s="27">
        <f>IF($O387&gt;=FH$1,$S387,0)</f>
        <v>335.322</v>
      </c>
      <c r="FI387" s="27">
        <f>IF($O387&gt;=FI$1,$S387,0)</f>
        <v>335.322</v>
      </c>
      <c r="FJ387" s="27">
        <f>IF($O387&gt;=FJ$1,$S387,0)</f>
        <v>335.322</v>
      </c>
      <c r="FK387" s="27">
        <f>IF($O387&gt;=FK$1,$S387,0)</f>
        <v>335.322</v>
      </c>
      <c r="FL387" s="27">
        <f>IF($O387&gt;=FL$1,$S387,0)</f>
        <v>335.322</v>
      </c>
      <c r="FM387" s="27">
        <f>IF($O387&gt;=FM$1,$S387,0)</f>
        <v>335.322</v>
      </c>
      <c r="FN387" s="27">
        <f>IF($O387&gt;=FN$1,$S387,0)</f>
        <v>335.322</v>
      </c>
      <c r="FO387" s="27">
        <f>IF($O387&gt;=FO$1,$S387,0)</f>
        <v>335.322</v>
      </c>
      <c r="FP387" s="27">
        <f>IF($O387&gt;=FP$1,$S387,0)</f>
        <v>335.322</v>
      </c>
      <c r="FQ387" s="27">
        <f>IF($O387&gt;=FQ$1,$S387,0)</f>
        <v>335.322</v>
      </c>
      <c r="FR387" s="27">
        <f>IF($O387&gt;=FR$1,$S387,0)</f>
        <v>335.322</v>
      </c>
      <c r="FS387" s="27">
        <f>IF($O387&gt;=FS$1,$S387,0)</f>
        <v>335.322</v>
      </c>
      <c r="FT387" s="27">
        <f>IF($O387&gt;=FT$1,$S387,0)</f>
        <v>0</v>
      </c>
      <c r="FU387" s="27">
        <f>IF($O387&gt;=FU$1,$S387,0)</f>
        <v>0</v>
      </c>
      <c r="FV387" s="27">
        <f>IF($O387&gt;=FV$1,$S387,0)</f>
        <v>0</v>
      </c>
      <c r="FW387" s="27">
        <f>IF($O387&gt;=FW$1,$S387,0)</f>
        <v>0</v>
      </c>
      <c r="FX387" s="27">
        <f>IF($O387&gt;=FX$1,$S387,0)</f>
        <v>0</v>
      </c>
      <c r="FY387" s="27">
        <f>IF($O387&gt;=FY$1,$S387,0)</f>
        <v>0</v>
      </c>
      <c r="FZ387" s="27">
        <f>IF($O387&gt;=FZ$1,$S387,0)</f>
        <v>0</v>
      </c>
      <c r="GA387" s="27">
        <f>IF($O387&gt;=GA$1,$S387,0)</f>
        <v>0</v>
      </c>
      <c r="GB387" s="27">
        <f>IF($O387&gt;=GB$1,$S387,0)</f>
        <v>0</v>
      </c>
      <c r="GC387" s="27">
        <f>IF($O387&gt;=GC$1,$S387,0)</f>
        <v>0</v>
      </c>
      <c r="GD387" s="27">
        <f>IF($O387&gt;=GD$1,$S387,0)</f>
        <v>0</v>
      </c>
      <c r="GE387" s="27">
        <f>IF($O387&gt;=GE$1,$S387,0)</f>
        <v>0</v>
      </c>
      <c r="GF387" s="27">
        <f>IF($O387&gt;=GF$1,$S387,0)</f>
        <v>0</v>
      </c>
      <c r="GG387" s="27">
        <f>IF($O387&gt;=GG$1,$S387,0)</f>
        <v>0</v>
      </c>
      <c r="GH387" s="27">
        <f>IF($O387&gt;=GH$1,$S387,0)</f>
        <v>0</v>
      </c>
      <c r="GI387" s="27">
        <f>IF($O387&gt;=GI$1,$S387,0)</f>
        <v>0</v>
      </c>
      <c r="GJ387" s="27">
        <f>IF($O387&gt;=GJ$1,$S387,0)</f>
        <v>0</v>
      </c>
      <c r="GK387" s="27">
        <f>IF($O387&gt;=GK$1,$S387,0)</f>
        <v>0</v>
      </c>
      <c r="GL387" s="27">
        <f>IF($O387&gt;=GL$1,$S387,0)</f>
        <v>0</v>
      </c>
      <c r="GM387" s="27">
        <f>IF($O387&gt;=GM$1,$S387,0)</f>
        <v>0</v>
      </c>
      <c r="GN387" s="27">
        <f>IF($O387&gt;=GN$1,$S387,0)</f>
        <v>0</v>
      </c>
      <c r="GO387" s="27">
        <f>IF($O387&gt;=GO$1,$S387,0)</f>
        <v>0</v>
      </c>
      <c r="GP387" s="27">
        <f>IF($O387&gt;=GP$1,$S387,0)</f>
        <v>0</v>
      </c>
      <c r="GQ387" s="27">
        <f>IF($O387&gt;=GQ$1,$S387,0)</f>
        <v>0</v>
      </c>
      <c r="GR387" s="27">
        <f>IF($O387&gt;=GR$1,$S387,0)</f>
        <v>0</v>
      </c>
      <c r="GS387" s="27">
        <f>IF($O387&gt;=GS$1,$S387,0)</f>
        <v>0</v>
      </c>
      <c r="GT387" s="27">
        <f>IF($O387&gt;=GT$1,$S387,0)</f>
        <v>0</v>
      </c>
      <c r="GU387" s="27">
        <f>IF($O387&gt;=GU$1,$S387,0)</f>
        <v>0</v>
      </c>
      <c r="GV387" s="27">
        <f>IF($O387&gt;=GV$1,$S387,0)</f>
        <v>0</v>
      </c>
      <c r="GW387" s="27">
        <f>IF($O387&gt;=GW$1,$S387,0)</f>
        <v>0</v>
      </c>
      <c r="GX387" s="27">
        <f>IF($O387&gt;=GX$1,$S387,0)</f>
        <v>0</v>
      </c>
      <c r="GY387" s="27">
        <f>IF($O387&gt;=GY$1,$S387,0)</f>
        <v>0</v>
      </c>
      <c r="GZ387" s="27">
        <f>IF($O387&gt;=GZ$1,$S387,0)</f>
        <v>0</v>
      </c>
      <c r="HA387" s="27">
        <f>IF($O387&gt;=HA$1,$S387,0)</f>
        <v>0</v>
      </c>
      <c r="HB387" s="27">
        <f>IF($O387&gt;=HB$1,$S387,0)</f>
        <v>0</v>
      </c>
      <c r="HC387" s="27">
        <f>IF($O387&gt;=HC$1,$S387,0)</f>
        <v>0</v>
      </c>
    </row>
    <row r="388" spans="1:211">
      <c r="A388" s="3">
        <v>40479</v>
      </c>
      <c r="B388" s="3" t="s">
        <v>428</v>
      </c>
      <c r="C388" s="3" t="s">
        <v>18</v>
      </c>
      <c r="D388" s="3">
        <v>66</v>
      </c>
      <c r="E388" s="4">
        <v>33056</v>
      </c>
      <c r="F388" s="5">
        <v>27.986301369863014</v>
      </c>
      <c r="G388" s="3" t="s">
        <v>421</v>
      </c>
      <c r="H388" s="4">
        <v>19180</v>
      </c>
      <c r="I388" s="9" t="s">
        <v>797</v>
      </c>
      <c r="J388" s="5">
        <v>2091.62</v>
      </c>
      <c r="K388" s="31">
        <v>1096</v>
      </c>
      <c r="L388" s="32">
        <v>28</v>
      </c>
      <c r="M388" s="33">
        <f>VLOOKUP(L388,FIND,3,TRUE)</f>
        <v>1.5</v>
      </c>
      <c r="N388" s="32">
        <f>IF(L388&gt;30,180,VLOOKUP(L388,TEMPO,2,FALSE))</f>
        <v>168</v>
      </c>
      <c r="O388" s="32">
        <f>IF(R388&gt;0,4,N388)</f>
        <v>168</v>
      </c>
      <c r="P388" s="96">
        <f>J388*M388*L388</f>
        <v>87848.04</v>
      </c>
      <c r="Q388" s="96">
        <f>10934.45*2</f>
        <v>21868.9</v>
      </c>
      <c r="R388" s="96">
        <f>IF(P388&lt;=Q388,P388/4,0)</f>
        <v>0</v>
      </c>
      <c r="S388" s="5">
        <f>IF(P388&gt;=Q388,P388/N388,0)</f>
        <v>522.90499999999997</v>
      </c>
      <c r="T388" s="3"/>
      <c r="U388" s="3">
        <f>IF(T388="",1,0)</f>
        <v>1</v>
      </c>
      <c r="V388" s="3">
        <v>55</v>
      </c>
      <c r="W388" s="5">
        <v>0</v>
      </c>
      <c r="X388" s="5">
        <v>402.65</v>
      </c>
      <c r="Y388" s="5">
        <f>X388*W388</f>
        <v>0</v>
      </c>
      <c r="Z388" s="5">
        <v>400</v>
      </c>
      <c r="AA388" s="5">
        <f>S388+Y388+Z388</f>
        <v>922.90499999999997</v>
      </c>
      <c r="AB388" s="39">
        <f>(J388/12+J388/12*1.3333333333+450/12+J388/30*6/12+J388)*1.3+Y388+Z388+153.9</f>
        <v>3895.7894888813357</v>
      </c>
      <c r="AC388" s="39" t="s">
        <v>18</v>
      </c>
      <c r="AD388" s="39">
        <f>J388*1.3+400+153.9</f>
        <v>3273.0059999999999</v>
      </c>
      <c r="AE388" s="39">
        <f>SUMIFS('CUSTO MENSAL FUNC NOVO'!H:H,'CUSTO MENSAL FUNC NOVO'!A:A,'VALORES MENSAIS'!AC388)</f>
        <v>1902.2210000000002</v>
      </c>
      <c r="AF388" s="27">
        <f>IF($R388&gt;0,$R388,$S388)+$Y388+$Z388</f>
        <v>922.90499999999997</v>
      </c>
      <c r="AG388" s="27">
        <f>IF($R388&gt;0,$R388,$S388)+$Y388+$Z388</f>
        <v>922.90499999999997</v>
      </c>
      <c r="AH388" s="27">
        <f>IF($R388&gt;0,$R388,$S388)+$Y388+$Z388</f>
        <v>922.90499999999997</v>
      </c>
      <c r="AI388" s="27">
        <f>IF($R388&gt;0,$R388,$S388)+$Y388+$Z388</f>
        <v>922.90499999999997</v>
      </c>
      <c r="AJ388" s="27">
        <f>IF($O388&gt;=AJ$1,$S388+$Y388+$Z388,$Y388+$Z388)</f>
        <v>922.90499999999997</v>
      </c>
      <c r="AK388" s="27">
        <f>IF($O388&gt;=AK$1,$S388+$Y388+$Z388,$Y388+$Z388)</f>
        <v>922.90499999999997</v>
      </c>
      <c r="AL388" s="27">
        <f>IF($O388&gt;=AL$1,$S388+$Y388+$Z388,$Y388+$Z388)</f>
        <v>922.90499999999997</v>
      </c>
      <c r="AM388" s="27">
        <f>IF($O388&gt;=AM$1,$S388+$Y388+$Z388,$Y388+$Z388)</f>
        <v>922.90499999999997</v>
      </c>
      <c r="AN388" s="27">
        <f>IF($O388&gt;=AN$1,$S388+$Y388+$Z388,$Y388+$Z388)</f>
        <v>922.90499999999997</v>
      </c>
      <c r="AO388" s="27">
        <f>IF($O388&gt;=AO$1,$S388+$Y388+$Z388,$Y388+$Z388)</f>
        <v>922.90499999999997</v>
      </c>
      <c r="AP388" s="27">
        <f>IF($O388&gt;=AP$1,$S388+$Y388+$Z388,$Y388+$Z388)</f>
        <v>922.90499999999997</v>
      </c>
      <c r="AQ388" s="27">
        <f>IF($O388&gt;=AQ$1,$S388+$Y388+$Z388,$Y388+$Z388)</f>
        <v>922.90499999999997</v>
      </c>
      <c r="AR388" s="27">
        <f>IF($O388&gt;=AR$1,$S388+$Y388+$Z388,$Y388+$Z388)</f>
        <v>922.90499999999997</v>
      </c>
      <c r="AS388" s="27">
        <f>IF($O388&gt;=AS$1,$S388+$Y388+$Z388,$Y388+$Z388)</f>
        <v>922.90499999999997</v>
      </c>
      <c r="AT388" s="27">
        <f>IF($O388&gt;=AT$1,$S388+$Y388+$Z388,$Y388+$Z388)</f>
        <v>922.90499999999997</v>
      </c>
      <c r="AU388" s="27">
        <f>IF($O388&gt;=AU$1,$S388+$Y388+$Z388,$Y388+$Z388)</f>
        <v>922.90499999999997</v>
      </c>
      <c r="AV388" s="27">
        <f>IF($O388&gt;=AV$1,$S388+$Y388+$Z388,$Y388+$Z388)</f>
        <v>922.90499999999997</v>
      </c>
      <c r="AW388" s="27">
        <f>IF($O388&gt;=AW$1,$S388+$Y388+$Z388,$Y388+$Z388)</f>
        <v>922.90499999999997</v>
      </c>
      <c r="AX388" s="27">
        <f>IF($O388&gt;=AX$1,$S388+$Y388+$Z388,$Y388+$Z388)</f>
        <v>922.90499999999997</v>
      </c>
      <c r="AY388" s="27">
        <f>IF($O388&gt;=AY$1,$S388+$Y388+$Z388,$Y388+$Z388)</f>
        <v>922.90499999999997</v>
      </c>
      <c r="AZ388" s="27">
        <f>IF($O388&gt;=AZ$1,$S388+$Y388+$Z388,$Y388+$Z388)</f>
        <v>922.90499999999997</v>
      </c>
      <c r="BA388" s="27">
        <f>IF($O388&gt;=BA$1,$S388+$Y388+$Z388,$Y388+$Z388)</f>
        <v>922.90499999999997</v>
      </c>
      <c r="BB388" s="27">
        <f>IF($O388&gt;=BB$1,$S388+$Y388+$Z388,$Y388+$Z388)</f>
        <v>922.90499999999997</v>
      </c>
      <c r="BC388" s="27">
        <f>IF($O388&gt;=BC$1,$S388+$Y388+$Z388,$Y388+$Z388)</f>
        <v>922.90499999999997</v>
      </c>
      <c r="BD388" s="27">
        <f>IF($O388&gt;=BD$1,$S388+$Y388+$Z388,$Y388+$Z388)</f>
        <v>922.90499999999997</v>
      </c>
      <c r="BE388" s="27">
        <f>IF($O388&gt;=BE$1,$S388+$Y388+$Z388,$Y388+$Z388)</f>
        <v>922.90499999999997</v>
      </c>
      <c r="BF388" s="27">
        <f>IF($O388&gt;=BF$1,$S388+$Y388+$Z388,$Y388+$Z388)</f>
        <v>922.90499999999997</v>
      </c>
      <c r="BG388" s="27">
        <f>IF($O388&gt;=BG$1,$S388+$Y388+$Z388,$Y388+$Z388)</f>
        <v>922.90499999999997</v>
      </c>
      <c r="BH388" s="27">
        <f>IF($O388&gt;=BH$1,$S388+$Y388+$Z388,$Y388+$Z388)</f>
        <v>922.90499999999997</v>
      </c>
      <c r="BI388" s="27">
        <f>IF($O388&gt;=BI$1,$S388+$Y388+$Z388,$Y388+$Z388)</f>
        <v>922.90499999999997</v>
      </c>
      <c r="BJ388" s="27">
        <f>IF($O388&gt;=BJ$1,$S388+$Y388+$Z388,$Y388+$Z388)</f>
        <v>922.90499999999997</v>
      </c>
      <c r="BK388" s="27">
        <f>IF($O388&gt;=BK$1,$S388+$Y388+$Z388,$Y388+$Z388)</f>
        <v>922.90499999999997</v>
      </c>
      <c r="BL388" s="27">
        <f>IF($O388&gt;=BL$1,$S388+$Y388+$Z388,$Y388+$Z388)</f>
        <v>922.90499999999997</v>
      </c>
      <c r="BM388" s="27">
        <f>IF($O388&gt;=BM$1,$S388+$Y388+$Z388,$Y388+$Z388)</f>
        <v>922.90499999999997</v>
      </c>
      <c r="BN388" s="27">
        <f>IF($O388&gt;=BN$1,$S388+$Y388+$Z388,$Y388+$Z388)</f>
        <v>922.90499999999997</v>
      </c>
      <c r="BO388" s="27">
        <f>IF($O388&gt;=BO$1,$S388+$Y388+$Z388,$Y388+$Z388)</f>
        <v>922.90499999999997</v>
      </c>
      <c r="BP388" s="27">
        <f>IF($O388&gt;=BP$1,$S388+$Y388+$Z388,$Y388+$Z388)</f>
        <v>922.90499999999997</v>
      </c>
      <c r="BQ388" s="27">
        <f>IF($O388&gt;=BQ$1,$S388+$Y388+$Z388,$Y388+$Z388)</f>
        <v>922.90499999999997</v>
      </c>
      <c r="BR388" s="27">
        <f>IF($O388&gt;=BR$1,$S388+$Y388+$Z388,$Y388+$Z388)</f>
        <v>922.90499999999997</v>
      </c>
      <c r="BS388" s="27">
        <f>IF($O388&gt;=BS$1,$S388+$Y388+$Z388,$Y388+$Z388)</f>
        <v>922.90499999999997</v>
      </c>
      <c r="BT388" s="27">
        <f>IF($O388&gt;=BT$1,$S388+$Y388+$Z388,$Y388+$Z388)</f>
        <v>922.90499999999997</v>
      </c>
      <c r="BU388" s="27">
        <f>IF($O388&gt;=BU$1,$S388+$Y388+$Z388,$Y388+$Z388)</f>
        <v>922.90499999999997</v>
      </c>
      <c r="BV388" s="27">
        <f>IF($O388&gt;=BV$1,$S388+$Y388+$Z388,$Y388+$Z388)</f>
        <v>922.90499999999997</v>
      </c>
      <c r="BW388" s="27">
        <f>IF($O388&gt;=BW$1,$S388+$Y388+$Z388,$Y388+$Z388)</f>
        <v>922.90499999999997</v>
      </c>
      <c r="BX388" s="27">
        <f>IF($O388&gt;=BX$1,$S388+$Y388+$Z388,$Y388+$Z388)</f>
        <v>922.90499999999997</v>
      </c>
      <c r="BY388" s="27">
        <f>IF($O388&gt;=BY$1,$S388+$Y388+$Z388,$Y388+$Z388)</f>
        <v>922.90499999999997</v>
      </c>
      <c r="BZ388" s="27">
        <f>IF($O388&gt;=BZ$1,$S388+$Y388+$Z388,$Y388+$Z388)</f>
        <v>922.90499999999997</v>
      </c>
      <c r="CA388" s="27">
        <f>IF($O388&gt;=CA$1,$S388+$Y388+$Z388,$Y388+$Z388)</f>
        <v>922.90499999999997</v>
      </c>
      <c r="CB388" s="27">
        <f>IF($O388&gt;=CB$1,$S388+$Y388+$Z388,$Y388+$Z388)</f>
        <v>922.90499999999997</v>
      </c>
      <c r="CC388" s="27">
        <f>IF($O388&gt;=CC$1,$S388+$Y388+$Z388,$Y388+$Z388)</f>
        <v>922.90499999999997</v>
      </c>
      <c r="CD388" s="27">
        <f>IF($O388&gt;=CD$1,$S388+$Y388+$Z388,$Y388+$Z388)</f>
        <v>922.90499999999997</v>
      </c>
      <c r="CE388" s="27">
        <f>IF($O388&gt;=CE$1,$S388+$Y388+$Z388,$Y388+$Z388)</f>
        <v>922.90499999999997</v>
      </c>
      <c r="CF388" s="27">
        <f>IF($O388&gt;=CF$1,$S388+$Y388+$Z388,$Y388+$Z388)</f>
        <v>922.90499999999997</v>
      </c>
      <c r="CG388" s="27">
        <f>IF($O388&gt;=CG$1,$S388+$Y388+$Z388,$Y388+$Z388)</f>
        <v>922.90499999999997</v>
      </c>
      <c r="CH388" s="27">
        <f>IF($O388&gt;=CH$1,$S388+$Y388+$Z388,$Y388+$Z388)</f>
        <v>922.90499999999997</v>
      </c>
      <c r="CI388" s="27">
        <f>IF($O388&gt;=CI$1,$S388+$Y388+$Z388,$Y388+$Z388)</f>
        <v>922.90499999999997</v>
      </c>
      <c r="CJ388" s="27">
        <f>IF($O388&gt;=CJ$1,$S388+$Y388+$Z388,$Y388+$Z388)</f>
        <v>922.90499999999997</v>
      </c>
      <c r="CK388" s="27">
        <f>IF($O388&gt;=CK$1,$S388+$Y388+$Z388,$Y388+$Z388)</f>
        <v>922.90499999999997</v>
      </c>
      <c r="CL388" s="27">
        <f>IF($O388&gt;=CL$1,$S388+$Y388+$Z388,$Y388+$Z388)</f>
        <v>922.90499999999997</v>
      </c>
      <c r="CM388" s="27">
        <f>IF($O388&gt;=CM$1,$S388+$Y388+$Z388,$Y388+$Z388)</f>
        <v>922.90499999999997</v>
      </c>
      <c r="CN388" s="27">
        <f>IF($O388&gt;=CN$1,$S388+$Y388,$Y388)</f>
        <v>522.90499999999997</v>
      </c>
      <c r="CO388" s="27">
        <f>IF($O388&gt;=CO$1,$S388+$Y388,$Y388)</f>
        <v>522.90499999999997</v>
      </c>
      <c r="CP388" s="27">
        <f>IF($O388&gt;=CP$1,$S388+$Y388,$Y388)</f>
        <v>522.90499999999997</v>
      </c>
      <c r="CQ388" s="27">
        <f>IF($O388&gt;=CQ$1,$S388+$Y388,$Y388)</f>
        <v>522.90499999999997</v>
      </c>
      <c r="CR388" s="27">
        <f>IF($O388&gt;=CR$1,$S388+$Y388,$Y388)</f>
        <v>522.90499999999997</v>
      </c>
      <c r="CS388" s="27">
        <f>IF($O388&gt;=CS$1,$S388+$Y388,$Y388)</f>
        <v>522.90499999999997</v>
      </c>
      <c r="CT388" s="27">
        <f>IF($O388&gt;=CT$1,$S388+$Y388,$Y388)</f>
        <v>522.90499999999997</v>
      </c>
      <c r="CU388" s="27">
        <f>IF($O388&gt;=CU$1,$S388+$Y388,$Y388)</f>
        <v>522.90499999999997</v>
      </c>
      <c r="CV388" s="27">
        <f>IF($O388&gt;=CV$1,$S388+$Y388,$Y388)</f>
        <v>522.90499999999997</v>
      </c>
      <c r="CW388" s="27">
        <f>IF($O388&gt;=CW$1,$S388+$Y388,$Y388)</f>
        <v>522.90499999999997</v>
      </c>
      <c r="CX388" s="27">
        <f>IF($O388&gt;=CX$1,$S388+$Y388,$Y388)</f>
        <v>522.90499999999997</v>
      </c>
      <c r="CY388" s="27">
        <f>IF($O388&gt;=CY$1,$S388+$Y388,$Y388)</f>
        <v>522.90499999999997</v>
      </c>
      <c r="CZ388" s="27">
        <f>IF($O388&gt;=CZ$1,$S388+$Y388,$Y388)</f>
        <v>522.90499999999997</v>
      </c>
      <c r="DA388" s="27">
        <f>IF($O388&gt;=DA$1,$S388+$Y388,$Y388)</f>
        <v>522.90499999999997</v>
      </c>
      <c r="DB388" s="27">
        <f>IF($O388&gt;=DB$1,$S388+$Y388,$Y388)</f>
        <v>522.90499999999997</v>
      </c>
      <c r="DC388" s="27">
        <f>IF($O388&gt;=DC$1,$S388+$Y388,$Y388)</f>
        <v>522.90499999999997</v>
      </c>
      <c r="DD388" s="27">
        <f>IF($O388&gt;=DD$1,$S388+$Y388,$Y388)</f>
        <v>522.90499999999997</v>
      </c>
      <c r="DE388" s="27">
        <f>IF($O388&gt;=DE$1,$S388+$Y388,$Y388)</f>
        <v>522.90499999999997</v>
      </c>
      <c r="DF388" s="27">
        <f>IF($O388&gt;=DF$1,$S388+$Y388,$Y388)</f>
        <v>522.90499999999997</v>
      </c>
      <c r="DG388" s="27">
        <f>IF($O388&gt;=DG$1,$S388+$Y388,$Y388)</f>
        <v>522.90499999999997</v>
      </c>
      <c r="DH388" s="27">
        <f>IF($O388&gt;=DH$1,$S388+$Y388,$Y388)</f>
        <v>522.90499999999997</v>
      </c>
      <c r="DI388" s="27">
        <f>IF($O388&gt;=DI$1,$S388+$Y388,$Y388)</f>
        <v>522.90499999999997</v>
      </c>
      <c r="DJ388" s="27">
        <f>IF($O388&gt;=DJ$1,$S388+$Y388,$Y388)</f>
        <v>522.90499999999997</v>
      </c>
      <c r="DK388" s="27">
        <f>IF($O388&gt;=DK$1,$S388+$Y388,$Y388)</f>
        <v>522.90499999999997</v>
      </c>
      <c r="DL388" s="27">
        <f>IF($O388&gt;=DL$1,$S388+$Y388,$Y388)</f>
        <v>522.90499999999997</v>
      </c>
      <c r="DM388" s="27">
        <f>IF($O388&gt;=DM$1,$S388+$Y388,$Y388)</f>
        <v>522.90499999999997</v>
      </c>
      <c r="DN388" s="27">
        <f>IF($O388&gt;=DN$1,$S388+$Y388,$Y388)</f>
        <v>522.90499999999997</v>
      </c>
      <c r="DO388" s="27">
        <f>IF($O388&gt;=DO$1,$S388+$Y388,$Y388)</f>
        <v>522.90499999999997</v>
      </c>
      <c r="DP388" s="27">
        <f>IF($O388&gt;=DP$1,$S388+$Y388,$Y388)</f>
        <v>522.90499999999997</v>
      </c>
      <c r="DQ388" s="27">
        <f>IF($O388&gt;=DQ$1,$S388+$Y388,$Y388)</f>
        <v>522.90499999999997</v>
      </c>
      <c r="DR388" s="27">
        <f>IF($O388&gt;=DR$1,$S388+$Y388,$Y388)</f>
        <v>522.90499999999997</v>
      </c>
      <c r="DS388" s="27">
        <f>IF($O388&gt;=DS$1,$S388+$Y388,$Y388)</f>
        <v>522.90499999999997</v>
      </c>
      <c r="DT388" s="27">
        <f>IF($O388&gt;=DT$1,$S388+$Y388,$Y388)</f>
        <v>522.90499999999997</v>
      </c>
      <c r="DU388" s="27">
        <f>IF($O388&gt;=DU$1,$S388+$Y388,$Y388)</f>
        <v>522.90499999999997</v>
      </c>
      <c r="DV388" s="27">
        <f>IF($O388&gt;=DV$1,$S388+$Y388,$Y388)</f>
        <v>522.90499999999997</v>
      </c>
      <c r="DW388" s="27">
        <f>IF($O388&gt;=DW$1,$S388+$Y388,$Y388)</f>
        <v>522.90499999999997</v>
      </c>
      <c r="DX388" s="27">
        <f>IF($O388&gt;=DX$1,$S388+$Y388,$Y388)</f>
        <v>522.90499999999997</v>
      </c>
      <c r="DY388" s="27">
        <f>IF($O388&gt;=DY$1,$S388+$Y388,$Y388)</f>
        <v>522.90499999999997</v>
      </c>
      <c r="DZ388" s="27">
        <f>IF($O388&gt;=DZ$1,$S388+$Y388,$Y388)</f>
        <v>522.90499999999997</v>
      </c>
      <c r="EA388" s="27">
        <f>IF($O388&gt;=EA$1,$S388+$Y388,$Y388)</f>
        <v>522.90499999999997</v>
      </c>
      <c r="EB388" s="27">
        <f>IF($O388&gt;=EB$1,$S388+$Y388,$Y388)</f>
        <v>522.90499999999997</v>
      </c>
      <c r="EC388" s="27">
        <f>IF($O388&gt;=EC$1,$S388+$Y388,$Y388)</f>
        <v>522.90499999999997</v>
      </c>
      <c r="ED388" s="27">
        <f>IF($O388&gt;=ED$1,$S388+$Y388,$Y388)</f>
        <v>522.90499999999997</v>
      </c>
      <c r="EE388" s="27">
        <f>IF($O388&gt;=EE$1,$S388+$Y388,$Y388)</f>
        <v>522.90499999999997</v>
      </c>
      <c r="EF388" s="27">
        <f>IF($O388&gt;=EF$1,$S388+$Y388,$Y388)</f>
        <v>522.90499999999997</v>
      </c>
      <c r="EG388" s="27">
        <f>IF($O388&gt;=EG$1,$S388+$Y388,$Y388)</f>
        <v>522.90499999999997</v>
      </c>
      <c r="EH388" s="27">
        <f>IF($O388&gt;=EH$1,$S388+$Y388,$Y388)</f>
        <v>522.90499999999997</v>
      </c>
      <c r="EI388" s="27">
        <f>IF($O388&gt;=EI$1,$S388+$Y388,$Y388)</f>
        <v>522.90499999999997</v>
      </c>
      <c r="EJ388" s="27">
        <f>IF($O388&gt;=EJ$1,$S388+$Y388,$Y388)</f>
        <v>522.90499999999997</v>
      </c>
      <c r="EK388" s="27">
        <f>IF($O388&gt;=EK$1,$S388+$Y388,$Y388)</f>
        <v>522.90499999999997</v>
      </c>
      <c r="EL388" s="27">
        <f>IF($O388&gt;=EL$1,$S388+$Y388,$Y388)</f>
        <v>522.90499999999997</v>
      </c>
      <c r="EM388" s="27">
        <f>IF($O388&gt;=EM$1,$S388+$Y388,$Y388)</f>
        <v>522.90499999999997</v>
      </c>
      <c r="EN388" s="27">
        <f>IF($O388&gt;=EN$1,$S388+$Y388,$Y388)</f>
        <v>522.90499999999997</v>
      </c>
      <c r="EO388" s="27">
        <f>IF($O388&gt;=EO$1,$S388+$Y388,$Y388)</f>
        <v>522.90499999999997</v>
      </c>
      <c r="EP388" s="27">
        <f>IF($O388&gt;=EP$1,$S388+$Y388,$Y388)</f>
        <v>522.90499999999997</v>
      </c>
      <c r="EQ388" s="27">
        <f>IF($O388&gt;=EQ$1,$S388+$Y388,$Y388)</f>
        <v>522.90499999999997</v>
      </c>
      <c r="ER388" s="27">
        <f>IF($O388&gt;=ER$1,$S388+$Y388,$Y388)</f>
        <v>522.90499999999997</v>
      </c>
      <c r="ES388" s="27">
        <f>IF($O388&gt;=ES$1,$S388+$Y388,$Y388)</f>
        <v>522.90499999999997</v>
      </c>
      <c r="ET388" s="27">
        <f>IF($O388&gt;=ET$1,$S388+$Y388,$Y388)</f>
        <v>522.90499999999997</v>
      </c>
      <c r="EU388" s="27">
        <f>IF($O388&gt;=EU$1,$S388+$Y388,$Y388)</f>
        <v>522.90499999999997</v>
      </c>
      <c r="EV388" s="27">
        <f>IF($O388&gt;=EV$1,$S388,0)</f>
        <v>522.90499999999997</v>
      </c>
      <c r="EW388" s="27">
        <f>IF($O388&gt;=EW$1,$S388,0)</f>
        <v>522.90499999999997</v>
      </c>
      <c r="EX388" s="27">
        <f>IF($O388&gt;=EX$1,$S388,0)</f>
        <v>522.90499999999997</v>
      </c>
      <c r="EY388" s="27">
        <f>IF($O388&gt;=EY$1,$S388,0)</f>
        <v>522.90499999999997</v>
      </c>
      <c r="EZ388" s="27">
        <f>IF($O388&gt;=EZ$1,$S388,0)</f>
        <v>522.90499999999997</v>
      </c>
      <c r="FA388" s="27">
        <f>IF($O388&gt;=FA$1,$S388,0)</f>
        <v>522.90499999999997</v>
      </c>
      <c r="FB388" s="27">
        <f>IF($O388&gt;=FB$1,$S388,0)</f>
        <v>522.90499999999997</v>
      </c>
      <c r="FC388" s="27">
        <f>IF($O388&gt;=FC$1,$S388,0)</f>
        <v>522.90499999999997</v>
      </c>
      <c r="FD388" s="27">
        <f>IF($O388&gt;=FD$1,$S388,0)</f>
        <v>522.90499999999997</v>
      </c>
      <c r="FE388" s="27">
        <f>IF($O388&gt;=FE$1,$S388,0)</f>
        <v>522.90499999999997</v>
      </c>
      <c r="FF388" s="27">
        <f>IF($O388&gt;=FF$1,$S388,0)</f>
        <v>522.90499999999997</v>
      </c>
      <c r="FG388" s="27">
        <f>IF($O388&gt;=FG$1,$S388,0)</f>
        <v>522.90499999999997</v>
      </c>
      <c r="FH388" s="27">
        <f>IF($O388&gt;=FH$1,$S388,0)</f>
        <v>522.90499999999997</v>
      </c>
      <c r="FI388" s="27">
        <f>IF($O388&gt;=FI$1,$S388,0)</f>
        <v>522.90499999999997</v>
      </c>
      <c r="FJ388" s="27">
        <f>IF($O388&gt;=FJ$1,$S388,0)</f>
        <v>522.90499999999997</v>
      </c>
      <c r="FK388" s="27">
        <f>IF($O388&gt;=FK$1,$S388,0)</f>
        <v>522.90499999999997</v>
      </c>
      <c r="FL388" s="27">
        <f>IF($O388&gt;=FL$1,$S388,0)</f>
        <v>522.90499999999997</v>
      </c>
      <c r="FM388" s="27">
        <f>IF($O388&gt;=FM$1,$S388,0)</f>
        <v>522.90499999999997</v>
      </c>
      <c r="FN388" s="27">
        <f>IF($O388&gt;=FN$1,$S388,0)</f>
        <v>522.90499999999997</v>
      </c>
      <c r="FO388" s="27">
        <f>IF($O388&gt;=FO$1,$S388,0)</f>
        <v>522.90499999999997</v>
      </c>
      <c r="FP388" s="27">
        <f>IF($O388&gt;=FP$1,$S388,0)</f>
        <v>522.90499999999997</v>
      </c>
      <c r="FQ388" s="27">
        <f>IF($O388&gt;=FQ$1,$S388,0)</f>
        <v>522.90499999999997</v>
      </c>
      <c r="FR388" s="27">
        <f>IF($O388&gt;=FR$1,$S388,0)</f>
        <v>522.90499999999997</v>
      </c>
      <c r="FS388" s="27">
        <f>IF($O388&gt;=FS$1,$S388,0)</f>
        <v>522.90499999999997</v>
      </c>
      <c r="FT388" s="27">
        <f>IF($O388&gt;=FT$1,$S388,0)</f>
        <v>522.90499999999997</v>
      </c>
      <c r="FU388" s="27">
        <f>IF($O388&gt;=FU$1,$S388,0)</f>
        <v>522.90499999999997</v>
      </c>
      <c r="FV388" s="27">
        <f>IF($O388&gt;=FV$1,$S388,0)</f>
        <v>522.90499999999997</v>
      </c>
      <c r="FW388" s="27">
        <f>IF($O388&gt;=FW$1,$S388,0)</f>
        <v>522.90499999999997</v>
      </c>
      <c r="FX388" s="27">
        <f>IF($O388&gt;=FX$1,$S388,0)</f>
        <v>522.90499999999997</v>
      </c>
      <c r="FY388" s="27">
        <f>IF($O388&gt;=FY$1,$S388,0)</f>
        <v>522.90499999999997</v>
      </c>
      <c r="FZ388" s="27">
        <f>IF($O388&gt;=FZ$1,$S388,0)</f>
        <v>522.90499999999997</v>
      </c>
      <c r="GA388" s="27">
        <f>IF($O388&gt;=GA$1,$S388,0)</f>
        <v>522.90499999999997</v>
      </c>
      <c r="GB388" s="27">
        <f>IF($O388&gt;=GB$1,$S388,0)</f>
        <v>522.90499999999997</v>
      </c>
      <c r="GC388" s="27">
        <f>IF($O388&gt;=GC$1,$S388,0)</f>
        <v>522.90499999999997</v>
      </c>
      <c r="GD388" s="27">
        <f>IF($O388&gt;=GD$1,$S388,0)</f>
        <v>522.90499999999997</v>
      </c>
      <c r="GE388" s="27">
        <f>IF($O388&gt;=GE$1,$S388,0)</f>
        <v>522.90499999999997</v>
      </c>
      <c r="GF388" s="27">
        <f>IF($O388&gt;=GF$1,$S388,0)</f>
        <v>522.90499999999997</v>
      </c>
      <c r="GG388" s="27">
        <f>IF($O388&gt;=GG$1,$S388,0)</f>
        <v>522.90499999999997</v>
      </c>
      <c r="GH388" s="27">
        <f>IF($O388&gt;=GH$1,$S388,0)</f>
        <v>522.90499999999997</v>
      </c>
      <c r="GI388" s="27">
        <f>IF($O388&gt;=GI$1,$S388,0)</f>
        <v>522.90499999999997</v>
      </c>
      <c r="GJ388" s="27">
        <f>IF($O388&gt;=GJ$1,$S388,0)</f>
        <v>522.90499999999997</v>
      </c>
      <c r="GK388" s="27">
        <f>IF($O388&gt;=GK$1,$S388,0)</f>
        <v>522.90499999999997</v>
      </c>
      <c r="GL388" s="27">
        <f>IF($O388&gt;=GL$1,$S388,0)</f>
        <v>522.90499999999997</v>
      </c>
      <c r="GM388" s="27">
        <f>IF($O388&gt;=GM$1,$S388,0)</f>
        <v>522.90499999999997</v>
      </c>
      <c r="GN388" s="27">
        <f>IF($O388&gt;=GN$1,$S388,0)</f>
        <v>522.90499999999997</v>
      </c>
      <c r="GO388" s="27">
        <f>IF($O388&gt;=GO$1,$S388,0)</f>
        <v>522.90499999999997</v>
      </c>
      <c r="GP388" s="27">
        <f>IF($O388&gt;=GP$1,$S388,0)</f>
        <v>522.90499999999997</v>
      </c>
      <c r="GQ388" s="27">
        <f>IF($O388&gt;=GQ$1,$S388,0)</f>
        <v>522.90499999999997</v>
      </c>
      <c r="GR388" s="27">
        <f>IF($O388&gt;=GR$1,$S388,0)</f>
        <v>0</v>
      </c>
      <c r="GS388" s="27">
        <f>IF($O388&gt;=GS$1,$S388,0)</f>
        <v>0</v>
      </c>
      <c r="GT388" s="27">
        <f>IF($O388&gt;=GT$1,$S388,0)</f>
        <v>0</v>
      </c>
      <c r="GU388" s="27">
        <f>IF($O388&gt;=GU$1,$S388,0)</f>
        <v>0</v>
      </c>
      <c r="GV388" s="27">
        <f>IF($O388&gt;=GV$1,$S388,0)</f>
        <v>0</v>
      </c>
      <c r="GW388" s="27">
        <f>IF($O388&gt;=GW$1,$S388,0)</f>
        <v>0</v>
      </c>
      <c r="GX388" s="27">
        <f>IF($O388&gt;=GX$1,$S388,0)</f>
        <v>0</v>
      </c>
      <c r="GY388" s="27">
        <f>IF($O388&gt;=GY$1,$S388,0)</f>
        <v>0</v>
      </c>
      <c r="GZ388" s="27">
        <f>IF($O388&gt;=GZ$1,$S388,0)</f>
        <v>0</v>
      </c>
      <c r="HA388" s="27">
        <f>IF($O388&gt;=HA$1,$S388,0)</f>
        <v>0</v>
      </c>
      <c r="HB388" s="27">
        <f>IF($O388&gt;=HB$1,$S388,0)</f>
        <v>0</v>
      </c>
      <c r="HC388" s="27">
        <f>IF($O388&gt;=HC$1,$S388,0)</f>
        <v>0</v>
      </c>
    </row>
    <row r="389" spans="1:211">
      <c r="A389" s="3">
        <v>146650</v>
      </c>
      <c r="B389" s="3" t="s">
        <v>422</v>
      </c>
      <c r="C389" s="3" t="s">
        <v>18</v>
      </c>
      <c r="D389" s="3">
        <v>62</v>
      </c>
      <c r="E389" s="4">
        <v>39526</v>
      </c>
      <c r="F389" s="5">
        <v>10.260273972602739</v>
      </c>
      <c r="G389" s="3" t="s">
        <v>421</v>
      </c>
      <c r="H389" s="4">
        <v>20756</v>
      </c>
      <c r="I389" s="9" t="s">
        <v>797</v>
      </c>
      <c r="J389" s="5">
        <v>1278.2</v>
      </c>
      <c r="K389" s="31">
        <v>1096</v>
      </c>
      <c r="L389" s="32">
        <v>10</v>
      </c>
      <c r="M389" s="33">
        <f>VLOOKUP(L389,FIND,3,TRUE)</f>
        <v>1</v>
      </c>
      <c r="N389" s="32">
        <f>IF(L389&gt;30,180,VLOOKUP(L389,TEMPO,2,FALSE))</f>
        <v>60</v>
      </c>
      <c r="O389" s="32">
        <f>IF(R389&gt;0,4,N389)</f>
        <v>4</v>
      </c>
      <c r="P389" s="96">
        <f>J389*M389*L389</f>
        <v>12782</v>
      </c>
      <c r="Q389" s="96">
        <f>10934.45*2</f>
        <v>21868.9</v>
      </c>
      <c r="R389" s="96">
        <f>IF(P389&lt;=Q389,P389/4,0)</f>
        <v>3195.5</v>
      </c>
      <c r="S389" s="5">
        <f>IF(P389&gt;=Q389,P389/N389,0)</f>
        <v>0</v>
      </c>
      <c r="T389" s="3"/>
      <c r="U389" s="3">
        <f>IF(T389="",1,0)</f>
        <v>1</v>
      </c>
      <c r="V389" s="3">
        <v>22</v>
      </c>
      <c r="W389" s="5">
        <v>0</v>
      </c>
      <c r="X389" s="5">
        <v>402.65</v>
      </c>
      <c r="Y389" s="5">
        <f>X389*W389</f>
        <v>0</v>
      </c>
      <c r="Z389" s="5">
        <v>400</v>
      </c>
      <c r="AA389" s="5">
        <f>S389+Y389+Z389</f>
        <v>400</v>
      </c>
      <c r="AB389" s="39">
        <f>(J389/12+J389/12*1.3333333333+450/12+J389/30*6/12+J389)*1.3+Y389+Z389+153.9</f>
        <v>2615.1048888842734</v>
      </c>
      <c r="AC389" s="39" t="s">
        <v>18</v>
      </c>
      <c r="AD389" s="39">
        <f>J389*1.3+400+153.9</f>
        <v>2215.56</v>
      </c>
      <c r="AE389" s="39">
        <f>SUMIFS('CUSTO MENSAL FUNC NOVO'!H:H,'CUSTO MENSAL FUNC NOVO'!A:A,'VALORES MENSAIS'!AC389)</f>
        <v>1902.2210000000002</v>
      </c>
      <c r="AF389" s="27">
        <f>IF($R389&gt;0,$R389,$S389)+$Y389+$Z389</f>
        <v>3595.5</v>
      </c>
      <c r="AG389" s="27">
        <f>IF($R389&gt;0,$R389,$S389)+$Y389+$Z389</f>
        <v>3595.5</v>
      </c>
      <c r="AH389" s="27">
        <f>IF($R389&gt;0,$R389,$S389)+$Y389+$Z389</f>
        <v>3595.5</v>
      </c>
      <c r="AI389" s="27">
        <f>IF($R389&gt;0,$R389,$S389)+$Y389+$Z389</f>
        <v>3595.5</v>
      </c>
      <c r="AJ389" s="27">
        <f>IF($O389&gt;=AJ$1,$S389+$Y389+$Z389,$Y389+$Z389)</f>
        <v>400</v>
      </c>
      <c r="AK389" s="27">
        <f>IF($O389&gt;=AK$1,$S389+$Y389+$Z389,$Y389+$Z389)</f>
        <v>400</v>
      </c>
      <c r="AL389" s="27">
        <f>IF($O389&gt;=AL$1,$S389+$Y389+$Z389,$Y389+$Z389)</f>
        <v>400</v>
      </c>
      <c r="AM389" s="27">
        <f>IF($O389&gt;=AM$1,$S389+$Y389+$Z389,$Y389+$Z389)</f>
        <v>400</v>
      </c>
      <c r="AN389" s="27">
        <f>IF($O389&gt;=AN$1,$S389+$Y389+$Z389,$Y389+$Z389)</f>
        <v>400</v>
      </c>
      <c r="AO389" s="27">
        <f>IF($O389&gt;=AO$1,$S389+$Y389+$Z389,$Y389+$Z389)</f>
        <v>400</v>
      </c>
      <c r="AP389" s="27">
        <f>IF($O389&gt;=AP$1,$S389+$Y389+$Z389,$Y389+$Z389)</f>
        <v>400</v>
      </c>
      <c r="AQ389" s="27">
        <f>IF($O389&gt;=AQ$1,$S389+$Y389+$Z389,$Y389+$Z389)</f>
        <v>400</v>
      </c>
      <c r="AR389" s="27">
        <f>IF($O389&gt;=AR$1,$S389+$Y389+$Z389,$Y389+$Z389)</f>
        <v>400</v>
      </c>
      <c r="AS389" s="27">
        <f>IF($O389&gt;=AS$1,$S389+$Y389+$Z389,$Y389+$Z389)</f>
        <v>400</v>
      </c>
      <c r="AT389" s="27">
        <f>IF($O389&gt;=AT$1,$S389+$Y389+$Z389,$Y389+$Z389)</f>
        <v>400</v>
      </c>
      <c r="AU389" s="27">
        <f>IF($O389&gt;=AU$1,$S389+$Y389+$Z389,$Y389+$Z389)</f>
        <v>400</v>
      </c>
      <c r="AV389" s="27">
        <f>IF($O389&gt;=AV$1,$S389+$Y389+$Z389,$Y389+$Z389)</f>
        <v>400</v>
      </c>
      <c r="AW389" s="27">
        <f>IF($O389&gt;=AW$1,$S389+$Y389+$Z389,$Y389+$Z389)</f>
        <v>400</v>
      </c>
      <c r="AX389" s="27">
        <f>IF($O389&gt;=AX$1,$S389+$Y389+$Z389,$Y389+$Z389)</f>
        <v>400</v>
      </c>
      <c r="AY389" s="27">
        <f>IF($O389&gt;=AY$1,$S389+$Y389+$Z389,$Y389+$Z389)</f>
        <v>400</v>
      </c>
      <c r="AZ389" s="27">
        <f>IF($O389&gt;=AZ$1,$S389+$Y389+$Z389,$Y389+$Z389)</f>
        <v>400</v>
      </c>
      <c r="BA389" s="27">
        <f>IF($O389&gt;=BA$1,$S389+$Y389+$Z389,$Y389+$Z389)</f>
        <v>400</v>
      </c>
      <c r="BB389" s="27">
        <f>IF($O389&gt;=BB$1,$S389+$Y389+$Z389,$Y389+$Z389)</f>
        <v>400</v>
      </c>
      <c r="BC389" s="27">
        <f>IF($O389&gt;=BC$1,$S389+$Y389+$Z389,$Y389+$Z389)</f>
        <v>400</v>
      </c>
      <c r="BD389" s="27">
        <f>IF($O389&gt;=BD$1,$S389+$Y389+$Z389,$Y389+$Z389)</f>
        <v>400</v>
      </c>
      <c r="BE389" s="27">
        <f>IF($O389&gt;=BE$1,$S389+$Y389+$Z389,$Y389+$Z389)</f>
        <v>400</v>
      </c>
      <c r="BF389" s="27">
        <f>IF($O389&gt;=BF$1,$S389+$Y389+$Z389,$Y389+$Z389)</f>
        <v>400</v>
      </c>
      <c r="BG389" s="27">
        <f>IF($O389&gt;=BG$1,$S389+$Y389+$Z389,$Y389+$Z389)</f>
        <v>400</v>
      </c>
      <c r="BH389" s="27">
        <f>IF($O389&gt;=BH$1,$S389+$Y389+$Z389,$Y389+$Z389)</f>
        <v>400</v>
      </c>
      <c r="BI389" s="27">
        <f>IF($O389&gt;=BI$1,$S389+$Y389+$Z389,$Y389+$Z389)</f>
        <v>400</v>
      </c>
      <c r="BJ389" s="27">
        <f>IF($O389&gt;=BJ$1,$S389+$Y389+$Z389,$Y389+$Z389)</f>
        <v>400</v>
      </c>
      <c r="BK389" s="27">
        <f>IF($O389&gt;=BK$1,$S389+$Y389+$Z389,$Y389+$Z389)</f>
        <v>400</v>
      </c>
      <c r="BL389" s="27">
        <f>IF($O389&gt;=BL$1,$S389+$Y389+$Z389,$Y389+$Z389)</f>
        <v>400</v>
      </c>
      <c r="BM389" s="27">
        <f>IF($O389&gt;=BM$1,$S389+$Y389+$Z389,$Y389+$Z389)</f>
        <v>400</v>
      </c>
      <c r="BN389" s="27">
        <f>IF($O389&gt;=BN$1,$S389+$Y389+$Z389,$Y389+$Z389)</f>
        <v>400</v>
      </c>
      <c r="BO389" s="27">
        <f>IF($O389&gt;=BO$1,$S389+$Y389+$Z389,$Y389+$Z389)</f>
        <v>400</v>
      </c>
      <c r="BP389" s="27">
        <f>IF($O389&gt;=BP$1,$S389+$Y389+$Z389,$Y389+$Z389)</f>
        <v>400</v>
      </c>
      <c r="BQ389" s="27">
        <f>IF($O389&gt;=BQ$1,$S389+$Y389+$Z389,$Y389+$Z389)</f>
        <v>400</v>
      </c>
      <c r="BR389" s="27">
        <f>IF($O389&gt;=BR$1,$S389+$Y389+$Z389,$Y389+$Z389)</f>
        <v>400</v>
      </c>
      <c r="BS389" s="27">
        <f>IF($O389&gt;=BS$1,$S389+$Y389+$Z389,$Y389+$Z389)</f>
        <v>400</v>
      </c>
      <c r="BT389" s="27">
        <f>IF($O389&gt;=BT$1,$S389+$Y389+$Z389,$Y389+$Z389)</f>
        <v>400</v>
      </c>
      <c r="BU389" s="27">
        <f>IF($O389&gt;=BU$1,$S389+$Y389+$Z389,$Y389+$Z389)</f>
        <v>400</v>
      </c>
      <c r="BV389" s="27">
        <f>IF($O389&gt;=BV$1,$S389+$Y389+$Z389,$Y389+$Z389)</f>
        <v>400</v>
      </c>
      <c r="BW389" s="27">
        <f>IF($O389&gt;=BW$1,$S389+$Y389+$Z389,$Y389+$Z389)</f>
        <v>400</v>
      </c>
      <c r="BX389" s="27">
        <f>IF($O389&gt;=BX$1,$S389+$Y389+$Z389,$Y389+$Z389)</f>
        <v>400</v>
      </c>
      <c r="BY389" s="27">
        <f>IF($O389&gt;=BY$1,$S389+$Y389+$Z389,$Y389+$Z389)</f>
        <v>400</v>
      </c>
      <c r="BZ389" s="27">
        <f>IF($O389&gt;=BZ$1,$S389+$Y389+$Z389,$Y389+$Z389)</f>
        <v>400</v>
      </c>
      <c r="CA389" s="27">
        <f>IF($O389&gt;=CA$1,$S389+$Y389+$Z389,$Y389+$Z389)</f>
        <v>400</v>
      </c>
      <c r="CB389" s="27">
        <f>IF($O389&gt;=CB$1,$S389+$Y389+$Z389,$Y389+$Z389)</f>
        <v>400</v>
      </c>
      <c r="CC389" s="27">
        <f>IF($O389&gt;=CC$1,$S389+$Y389+$Z389,$Y389+$Z389)</f>
        <v>400</v>
      </c>
      <c r="CD389" s="27">
        <f>IF($O389&gt;=CD$1,$S389+$Y389+$Z389,$Y389+$Z389)</f>
        <v>400</v>
      </c>
      <c r="CE389" s="27">
        <f>IF($O389&gt;=CE$1,$S389+$Y389+$Z389,$Y389+$Z389)</f>
        <v>400</v>
      </c>
      <c r="CF389" s="27">
        <f>IF($O389&gt;=CF$1,$S389+$Y389+$Z389,$Y389+$Z389)</f>
        <v>400</v>
      </c>
      <c r="CG389" s="27">
        <f>IF($O389&gt;=CG$1,$S389+$Y389+$Z389,$Y389+$Z389)</f>
        <v>400</v>
      </c>
      <c r="CH389" s="27">
        <f>IF($O389&gt;=CH$1,$S389+$Y389+$Z389,$Y389+$Z389)</f>
        <v>400</v>
      </c>
      <c r="CI389" s="27">
        <f>IF($O389&gt;=CI$1,$S389+$Y389+$Z389,$Y389+$Z389)</f>
        <v>400</v>
      </c>
      <c r="CJ389" s="27">
        <f>IF($O389&gt;=CJ$1,$S389+$Y389+$Z389,$Y389+$Z389)</f>
        <v>400</v>
      </c>
      <c r="CK389" s="27">
        <f>IF($O389&gt;=CK$1,$S389+$Y389+$Z389,$Y389+$Z389)</f>
        <v>400</v>
      </c>
      <c r="CL389" s="27">
        <f>IF($O389&gt;=CL$1,$S389+$Y389+$Z389,$Y389+$Z389)</f>
        <v>400</v>
      </c>
      <c r="CM389" s="27">
        <f>IF($O389&gt;=CM$1,$S389+$Y389+$Z389,$Y389+$Z389)</f>
        <v>400</v>
      </c>
      <c r="CN389" s="27">
        <f>IF($O389&gt;=CN$1,$S389+$Y389,$Y389)</f>
        <v>0</v>
      </c>
      <c r="CO389" s="27">
        <f>IF($O389&gt;=CO$1,$S389+$Y389,$Y389)</f>
        <v>0</v>
      </c>
      <c r="CP389" s="27">
        <f>IF($O389&gt;=CP$1,$S389+$Y389,$Y389)</f>
        <v>0</v>
      </c>
      <c r="CQ389" s="27">
        <f>IF($O389&gt;=CQ$1,$S389+$Y389,$Y389)</f>
        <v>0</v>
      </c>
      <c r="CR389" s="27">
        <f>IF($O389&gt;=CR$1,$S389+$Y389,$Y389)</f>
        <v>0</v>
      </c>
      <c r="CS389" s="27">
        <f>IF($O389&gt;=CS$1,$S389+$Y389,$Y389)</f>
        <v>0</v>
      </c>
      <c r="CT389" s="27">
        <f>IF($O389&gt;=CT$1,$S389+$Y389,$Y389)</f>
        <v>0</v>
      </c>
      <c r="CU389" s="27">
        <f>IF($O389&gt;=CU$1,$S389+$Y389,$Y389)</f>
        <v>0</v>
      </c>
      <c r="CV389" s="27">
        <f>IF($O389&gt;=CV$1,$S389+$Y389,$Y389)</f>
        <v>0</v>
      </c>
      <c r="CW389" s="27">
        <f>IF($O389&gt;=CW$1,$S389+$Y389,$Y389)</f>
        <v>0</v>
      </c>
      <c r="CX389" s="27">
        <f>IF($O389&gt;=CX$1,$S389+$Y389,$Y389)</f>
        <v>0</v>
      </c>
      <c r="CY389" s="27">
        <f>IF($O389&gt;=CY$1,$S389+$Y389,$Y389)</f>
        <v>0</v>
      </c>
      <c r="CZ389" s="27">
        <f>IF($O389&gt;=CZ$1,$S389+$Y389,$Y389)</f>
        <v>0</v>
      </c>
      <c r="DA389" s="27">
        <f>IF($O389&gt;=DA$1,$S389+$Y389,$Y389)</f>
        <v>0</v>
      </c>
      <c r="DB389" s="27">
        <f>IF($O389&gt;=DB$1,$S389+$Y389,$Y389)</f>
        <v>0</v>
      </c>
      <c r="DC389" s="27">
        <f>IF($O389&gt;=DC$1,$S389+$Y389,$Y389)</f>
        <v>0</v>
      </c>
      <c r="DD389" s="27">
        <f>IF($O389&gt;=DD$1,$S389+$Y389,$Y389)</f>
        <v>0</v>
      </c>
      <c r="DE389" s="27">
        <f>IF($O389&gt;=DE$1,$S389+$Y389,$Y389)</f>
        <v>0</v>
      </c>
      <c r="DF389" s="27">
        <f>IF($O389&gt;=DF$1,$S389+$Y389,$Y389)</f>
        <v>0</v>
      </c>
      <c r="DG389" s="27">
        <f>IF($O389&gt;=DG$1,$S389+$Y389,$Y389)</f>
        <v>0</v>
      </c>
      <c r="DH389" s="27">
        <f>IF($O389&gt;=DH$1,$S389+$Y389,$Y389)</f>
        <v>0</v>
      </c>
      <c r="DI389" s="27">
        <f>IF($O389&gt;=DI$1,$S389+$Y389,$Y389)</f>
        <v>0</v>
      </c>
      <c r="DJ389" s="27">
        <f>IF($O389&gt;=DJ$1,$S389+$Y389,$Y389)</f>
        <v>0</v>
      </c>
      <c r="DK389" s="27">
        <f>IF($O389&gt;=DK$1,$S389+$Y389,$Y389)</f>
        <v>0</v>
      </c>
      <c r="DL389" s="27">
        <f>IF($O389&gt;=DL$1,$S389+$Y389,$Y389)</f>
        <v>0</v>
      </c>
      <c r="DM389" s="27">
        <f>IF($O389&gt;=DM$1,$S389+$Y389,$Y389)</f>
        <v>0</v>
      </c>
      <c r="DN389" s="27">
        <f>IF($O389&gt;=DN$1,$S389+$Y389,$Y389)</f>
        <v>0</v>
      </c>
      <c r="DO389" s="27">
        <f>IF($O389&gt;=DO$1,$S389+$Y389,$Y389)</f>
        <v>0</v>
      </c>
      <c r="DP389" s="27">
        <f>IF($O389&gt;=DP$1,$S389+$Y389,$Y389)</f>
        <v>0</v>
      </c>
      <c r="DQ389" s="27">
        <f>IF($O389&gt;=DQ$1,$S389+$Y389,$Y389)</f>
        <v>0</v>
      </c>
      <c r="DR389" s="27">
        <f>IF($O389&gt;=DR$1,$S389+$Y389,$Y389)</f>
        <v>0</v>
      </c>
      <c r="DS389" s="27">
        <f>IF($O389&gt;=DS$1,$S389+$Y389,$Y389)</f>
        <v>0</v>
      </c>
      <c r="DT389" s="27">
        <f>IF($O389&gt;=DT$1,$S389+$Y389,$Y389)</f>
        <v>0</v>
      </c>
      <c r="DU389" s="27">
        <f>IF($O389&gt;=DU$1,$S389+$Y389,$Y389)</f>
        <v>0</v>
      </c>
      <c r="DV389" s="27">
        <f>IF($O389&gt;=DV$1,$S389+$Y389,$Y389)</f>
        <v>0</v>
      </c>
      <c r="DW389" s="27">
        <f>IF($O389&gt;=DW$1,$S389+$Y389,$Y389)</f>
        <v>0</v>
      </c>
      <c r="DX389" s="27">
        <f>IF($O389&gt;=DX$1,$S389+$Y389,$Y389)</f>
        <v>0</v>
      </c>
      <c r="DY389" s="27">
        <f>IF($O389&gt;=DY$1,$S389+$Y389,$Y389)</f>
        <v>0</v>
      </c>
      <c r="DZ389" s="27">
        <f>IF($O389&gt;=DZ$1,$S389+$Y389,$Y389)</f>
        <v>0</v>
      </c>
      <c r="EA389" s="27">
        <f>IF($O389&gt;=EA$1,$S389+$Y389,$Y389)</f>
        <v>0</v>
      </c>
      <c r="EB389" s="27">
        <f>IF($O389&gt;=EB$1,$S389+$Y389,$Y389)</f>
        <v>0</v>
      </c>
      <c r="EC389" s="27">
        <f>IF($O389&gt;=EC$1,$S389+$Y389,$Y389)</f>
        <v>0</v>
      </c>
      <c r="ED389" s="27">
        <f>IF($O389&gt;=ED$1,$S389+$Y389,$Y389)</f>
        <v>0</v>
      </c>
      <c r="EE389" s="27">
        <f>IF($O389&gt;=EE$1,$S389+$Y389,$Y389)</f>
        <v>0</v>
      </c>
      <c r="EF389" s="27">
        <f>IF($O389&gt;=EF$1,$S389+$Y389,$Y389)</f>
        <v>0</v>
      </c>
      <c r="EG389" s="27">
        <f>IF($O389&gt;=EG$1,$S389+$Y389,$Y389)</f>
        <v>0</v>
      </c>
      <c r="EH389" s="27">
        <f>IF($O389&gt;=EH$1,$S389+$Y389,$Y389)</f>
        <v>0</v>
      </c>
      <c r="EI389" s="27">
        <f>IF($O389&gt;=EI$1,$S389+$Y389,$Y389)</f>
        <v>0</v>
      </c>
      <c r="EJ389" s="27">
        <f>IF($O389&gt;=EJ$1,$S389+$Y389,$Y389)</f>
        <v>0</v>
      </c>
      <c r="EK389" s="27">
        <f>IF($O389&gt;=EK$1,$S389+$Y389,$Y389)</f>
        <v>0</v>
      </c>
      <c r="EL389" s="27">
        <f>IF($O389&gt;=EL$1,$S389+$Y389,$Y389)</f>
        <v>0</v>
      </c>
      <c r="EM389" s="27">
        <f>IF($O389&gt;=EM$1,$S389+$Y389,$Y389)</f>
        <v>0</v>
      </c>
      <c r="EN389" s="27">
        <f>IF($O389&gt;=EN$1,$S389+$Y389,$Y389)</f>
        <v>0</v>
      </c>
      <c r="EO389" s="27">
        <f>IF($O389&gt;=EO$1,$S389+$Y389,$Y389)</f>
        <v>0</v>
      </c>
      <c r="EP389" s="27">
        <f>IF($O389&gt;=EP$1,$S389+$Y389,$Y389)</f>
        <v>0</v>
      </c>
      <c r="EQ389" s="27">
        <f>IF($O389&gt;=EQ$1,$S389+$Y389,$Y389)</f>
        <v>0</v>
      </c>
      <c r="ER389" s="27">
        <f>IF($O389&gt;=ER$1,$S389+$Y389,$Y389)</f>
        <v>0</v>
      </c>
      <c r="ES389" s="27">
        <f>IF($O389&gt;=ES$1,$S389+$Y389,$Y389)</f>
        <v>0</v>
      </c>
      <c r="ET389" s="27">
        <f>IF($O389&gt;=ET$1,$S389+$Y389,$Y389)</f>
        <v>0</v>
      </c>
      <c r="EU389" s="27">
        <f>IF($O389&gt;=EU$1,$S389+$Y389,$Y389)</f>
        <v>0</v>
      </c>
      <c r="EV389" s="27">
        <f>IF($O389&gt;=EV$1,$S389,0)</f>
        <v>0</v>
      </c>
      <c r="EW389" s="27">
        <f>IF($O389&gt;=EW$1,$S389,0)</f>
        <v>0</v>
      </c>
      <c r="EX389" s="27">
        <f>IF($O389&gt;=EX$1,$S389,0)</f>
        <v>0</v>
      </c>
      <c r="EY389" s="27">
        <f>IF($O389&gt;=EY$1,$S389,0)</f>
        <v>0</v>
      </c>
      <c r="EZ389" s="27">
        <f>IF($O389&gt;=EZ$1,$S389,0)</f>
        <v>0</v>
      </c>
      <c r="FA389" s="27">
        <f>IF($O389&gt;=FA$1,$S389,0)</f>
        <v>0</v>
      </c>
      <c r="FB389" s="27">
        <f>IF($O389&gt;=FB$1,$S389,0)</f>
        <v>0</v>
      </c>
      <c r="FC389" s="27">
        <f>IF($O389&gt;=FC$1,$S389,0)</f>
        <v>0</v>
      </c>
      <c r="FD389" s="27">
        <f>IF($O389&gt;=FD$1,$S389,0)</f>
        <v>0</v>
      </c>
      <c r="FE389" s="27">
        <f>IF($O389&gt;=FE$1,$S389,0)</f>
        <v>0</v>
      </c>
      <c r="FF389" s="27">
        <f>IF($O389&gt;=FF$1,$S389,0)</f>
        <v>0</v>
      </c>
      <c r="FG389" s="27">
        <f>IF($O389&gt;=FG$1,$S389,0)</f>
        <v>0</v>
      </c>
      <c r="FH389" s="27">
        <f>IF($O389&gt;=FH$1,$S389,0)</f>
        <v>0</v>
      </c>
      <c r="FI389" s="27">
        <f>IF($O389&gt;=FI$1,$S389,0)</f>
        <v>0</v>
      </c>
      <c r="FJ389" s="27">
        <f>IF($O389&gt;=FJ$1,$S389,0)</f>
        <v>0</v>
      </c>
      <c r="FK389" s="27">
        <f>IF($O389&gt;=FK$1,$S389,0)</f>
        <v>0</v>
      </c>
      <c r="FL389" s="27">
        <f>IF($O389&gt;=FL$1,$S389,0)</f>
        <v>0</v>
      </c>
      <c r="FM389" s="27">
        <f>IF($O389&gt;=FM$1,$S389,0)</f>
        <v>0</v>
      </c>
      <c r="FN389" s="27">
        <f>IF($O389&gt;=FN$1,$S389,0)</f>
        <v>0</v>
      </c>
      <c r="FO389" s="27">
        <f>IF($O389&gt;=FO$1,$S389,0)</f>
        <v>0</v>
      </c>
      <c r="FP389" s="27">
        <f>IF($O389&gt;=FP$1,$S389,0)</f>
        <v>0</v>
      </c>
      <c r="FQ389" s="27">
        <f>IF($O389&gt;=FQ$1,$S389,0)</f>
        <v>0</v>
      </c>
      <c r="FR389" s="27">
        <f>IF($O389&gt;=FR$1,$S389,0)</f>
        <v>0</v>
      </c>
      <c r="FS389" s="27">
        <f>IF($O389&gt;=FS$1,$S389,0)</f>
        <v>0</v>
      </c>
      <c r="FT389" s="27">
        <f>IF($O389&gt;=FT$1,$S389,0)</f>
        <v>0</v>
      </c>
      <c r="FU389" s="27">
        <f>IF($O389&gt;=FU$1,$S389,0)</f>
        <v>0</v>
      </c>
      <c r="FV389" s="27">
        <f>IF($O389&gt;=FV$1,$S389,0)</f>
        <v>0</v>
      </c>
      <c r="FW389" s="27">
        <f>IF($O389&gt;=FW$1,$S389,0)</f>
        <v>0</v>
      </c>
      <c r="FX389" s="27">
        <f>IF($O389&gt;=FX$1,$S389,0)</f>
        <v>0</v>
      </c>
      <c r="FY389" s="27">
        <f>IF($O389&gt;=FY$1,$S389,0)</f>
        <v>0</v>
      </c>
      <c r="FZ389" s="27">
        <f>IF($O389&gt;=FZ$1,$S389,0)</f>
        <v>0</v>
      </c>
      <c r="GA389" s="27">
        <f>IF($O389&gt;=GA$1,$S389,0)</f>
        <v>0</v>
      </c>
      <c r="GB389" s="27">
        <f>IF($O389&gt;=GB$1,$S389,0)</f>
        <v>0</v>
      </c>
      <c r="GC389" s="27">
        <f>IF($O389&gt;=GC$1,$S389,0)</f>
        <v>0</v>
      </c>
      <c r="GD389" s="27">
        <f>IF($O389&gt;=GD$1,$S389,0)</f>
        <v>0</v>
      </c>
      <c r="GE389" s="27">
        <f>IF($O389&gt;=GE$1,$S389,0)</f>
        <v>0</v>
      </c>
      <c r="GF389" s="27">
        <f>IF($O389&gt;=GF$1,$S389,0)</f>
        <v>0</v>
      </c>
      <c r="GG389" s="27">
        <f>IF($O389&gt;=GG$1,$S389,0)</f>
        <v>0</v>
      </c>
      <c r="GH389" s="27">
        <f>IF($O389&gt;=GH$1,$S389,0)</f>
        <v>0</v>
      </c>
      <c r="GI389" s="27">
        <f>IF($O389&gt;=GI$1,$S389,0)</f>
        <v>0</v>
      </c>
      <c r="GJ389" s="27">
        <f>IF($O389&gt;=GJ$1,$S389,0)</f>
        <v>0</v>
      </c>
      <c r="GK389" s="27">
        <f>IF($O389&gt;=GK$1,$S389,0)</f>
        <v>0</v>
      </c>
      <c r="GL389" s="27">
        <f>IF($O389&gt;=GL$1,$S389,0)</f>
        <v>0</v>
      </c>
      <c r="GM389" s="27">
        <f>IF($O389&gt;=GM$1,$S389,0)</f>
        <v>0</v>
      </c>
      <c r="GN389" s="27">
        <f>IF($O389&gt;=GN$1,$S389,0)</f>
        <v>0</v>
      </c>
      <c r="GO389" s="27">
        <f>IF($O389&gt;=GO$1,$S389,0)</f>
        <v>0</v>
      </c>
      <c r="GP389" s="27">
        <f>IF($O389&gt;=GP$1,$S389,0)</f>
        <v>0</v>
      </c>
      <c r="GQ389" s="27">
        <f>IF($O389&gt;=GQ$1,$S389,0)</f>
        <v>0</v>
      </c>
      <c r="GR389" s="27">
        <f>IF($O389&gt;=GR$1,$S389,0)</f>
        <v>0</v>
      </c>
      <c r="GS389" s="27">
        <f>IF($O389&gt;=GS$1,$S389,0)</f>
        <v>0</v>
      </c>
      <c r="GT389" s="27">
        <f>IF($O389&gt;=GT$1,$S389,0)</f>
        <v>0</v>
      </c>
      <c r="GU389" s="27">
        <f>IF($O389&gt;=GU$1,$S389,0)</f>
        <v>0</v>
      </c>
      <c r="GV389" s="27">
        <f>IF($O389&gt;=GV$1,$S389,0)</f>
        <v>0</v>
      </c>
      <c r="GW389" s="27">
        <f>IF($O389&gt;=GW$1,$S389,0)</f>
        <v>0</v>
      </c>
      <c r="GX389" s="27">
        <f>IF($O389&gt;=GX$1,$S389,0)</f>
        <v>0</v>
      </c>
      <c r="GY389" s="27">
        <f>IF($O389&gt;=GY$1,$S389,0)</f>
        <v>0</v>
      </c>
      <c r="GZ389" s="27">
        <f>IF($O389&gt;=GZ$1,$S389,0)</f>
        <v>0</v>
      </c>
      <c r="HA389" s="27">
        <f>IF($O389&gt;=HA$1,$S389,0)</f>
        <v>0</v>
      </c>
      <c r="HB389" s="27">
        <f>IF($O389&gt;=HB$1,$S389,0)</f>
        <v>0</v>
      </c>
      <c r="HC389" s="27">
        <f>IF($O389&gt;=HC$1,$S389,0)</f>
        <v>0</v>
      </c>
    </row>
    <row r="390" spans="1:211">
      <c r="A390" s="3">
        <v>2003</v>
      </c>
      <c r="B390" s="3" t="s">
        <v>441</v>
      </c>
      <c r="C390" s="3" t="s">
        <v>20</v>
      </c>
      <c r="D390" s="3">
        <v>55</v>
      </c>
      <c r="E390" s="4">
        <v>28979</v>
      </c>
      <c r="F390" s="5">
        <v>39.156164383561645</v>
      </c>
      <c r="G390" s="3" t="s">
        <v>421</v>
      </c>
      <c r="H390" s="4">
        <v>23191</v>
      </c>
      <c r="I390" s="9" t="s">
        <v>797</v>
      </c>
      <c r="J390" s="5">
        <v>11088.06</v>
      </c>
      <c r="K390" s="31">
        <v>1096</v>
      </c>
      <c r="L390" s="32">
        <v>39</v>
      </c>
      <c r="M390" s="33">
        <f>VLOOKUP(L390,FIND,3,TRUE)</f>
        <v>1.5</v>
      </c>
      <c r="N390" s="32">
        <f>IF(L390&gt;30,180,VLOOKUP(L390,TEMPO,2,FALSE))</f>
        <v>180</v>
      </c>
      <c r="O390" s="32">
        <f>IF(R390&gt;0,4,N390)</f>
        <v>180</v>
      </c>
      <c r="P390" s="96">
        <f>J390*M390*L390</f>
        <v>648651.51</v>
      </c>
      <c r="Q390" s="96">
        <f>10934.45*2</f>
        <v>21868.9</v>
      </c>
      <c r="R390" s="96">
        <f>IF(P390&lt;=Q390,P390/4,0)</f>
        <v>0</v>
      </c>
      <c r="S390" s="5">
        <f>IF(P390&gt;=Q390,P390/N390,0)</f>
        <v>3603.6195000000002</v>
      </c>
      <c r="T390" s="3"/>
      <c r="U390" s="3">
        <f>IF(T390="",1,0)</f>
        <v>1</v>
      </c>
      <c r="V390" s="3">
        <v>127</v>
      </c>
      <c r="W390" s="5">
        <v>0</v>
      </c>
      <c r="X390" s="5">
        <v>245.73</v>
      </c>
      <c r="Y390" s="5">
        <f>X390*W390</f>
        <v>0</v>
      </c>
      <c r="Z390" s="5">
        <v>400</v>
      </c>
      <c r="AA390" s="5">
        <f>S390+Y390+Z390</f>
        <v>4003.6195000000002</v>
      </c>
      <c r="AB390" s="39">
        <f>(J390/12+J390/12*1.3333333333+450/12+J390/30*6/12+J390)*1.3+Y390+Z390+153.9</f>
        <v>18060.184466626626</v>
      </c>
      <c r="AC390" s="39" t="s">
        <v>20</v>
      </c>
      <c r="AD390" s="39">
        <f>J390*1.3+400+153.9</f>
        <v>14968.377999999999</v>
      </c>
      <c r="AE390" s="39">
        <f>SUMIFS('CUSTO MENSAL FUNC NOVO'!H:H,'CUSTO MENSAL FUNC NOVO'!A:A,'VALORES MENSAIS'!AC390)</f>
        <v>2013.943</v>
      </c>
      <c r="AF390" s="27">
        <f>IF($R390&gt;0,$R390,$S390)+$Y390+$Z390</f>
        <v>4003.6195000000002</v>
      </c>
      <c r="AG390" s="27">
        <f>IF($R390&gt;0,$R390,$S390)+$Y390+$Z390</f>
        <v>4003.6195000000002</v>
      </c>
      <c r="AH390" s="27">
        <f>IF($R390&gt;0,$R390,$S390)+$Y390+$Z390</f>
        <v>4003.6195000000002</v>
      </c>
      <c r="AI390" s="27">
        <f>IF($R390&gt;0,$R390,$S390)+$Y390+$Z390</f>
        <v>4003.6195000000002</v>
      </c>
      <c r="AJ390" s="27">
        <f>IF($O390&gt;=AJ$1,$S390+$Y390+$Z390,$Y390+$Z390)</f>
        <v>4003.6195000000002</v>
      </c>
      <c r="AK390" s="27">
        <f>IF($O390&gt;=AK$1,$S390+$Y390+$Z390,$Y390+$Z390)</f>
        <v>4003.6195000000002</v>
      </c>
      <c r="AL390" s="27">
        <f>IF($O390&gt;=AL$1,$S390+$Y390+$Z390,$Y390+$Z390)</f>
        <v>4003.6195000000002</v>
      </c>
      <c r="AM390" s="27">
        <f>IF($O390&gt;=AM$1,$S390+$Y390+$Z390,$Y390+$Z390)</f>
        <v>4003.6195000000002</v>
      </c>
      <c r="AN390" s="27">
        <f>IF($O390&gt;=AN$1,$S390+$Y390+$Z390,$Y390+$Z390)</f>
        <v>4003.6195000000002</v>
      </c>
      <c r="AO390" s="27">
        <f>IF($O390&gt;=AO$1,$S390+$Y390+$Z390,$Y390+$Z390)</f>
        <v>4003.6195000000002</v>
      </c>
      <c r="AP390" s="27">
        <f>IF($O390&gt;=AP$1,$S390+$Y390+$Z390,$Y390+$Z390)</f>
        <v>4003.6195000000002</v>
      </c>
      <c r="AQ390" s="27">
        <f>IF($O390&gt;=AQ$1,$S390+$Y390+$Z390,$Y390+$Z390)</f>
        <v>4003.6195000000002</v>
      </c>
      <c r="AR390" s="27">
        <f>IF($O390&gt;=AR$1,$S390+$Y390+$Z390,$Y390+$Z390)</f>
        <v>4003.6195000000002</v>
      </c>
      <c r="AS390" s="27">
        <f>IF($O390&gt;=AS$1,$S390+$Y390+$Z390,$Y390+$Z390)</f>
        <v>4003.6195000000002</v>
      </c>
      <c r="AT390" s="27">
        <f>IF($O390&gt;=AT$1,$S390+$Y390+$Z390,$Y390+$Z390)</f>
        <v>4003.6195000000002</v>
      </c>
      <c r="AU390" s="27">
        <f>IF($O390&gt;=AU$1,$S390+$Y390+$Z390,$Y390+$Z390)</f>
        <v>4003.6195000000002</v>
      </c>
      <c r="AV390" s="27">
        <f>IF($O390&gt;=AV$1,$S390+$Y390+$Z390,$Y390+$Z390)</f>
        <v>4003.6195000000002</v>
      </c>
      <c r="AW390" s="27">
        <f>IF($O390&gt;=AW$1,$S390+$Y390+$Z390,$Y390+$Z390)</f>
        <v>4003.6195000000002</v>
      </c>
      <c r="AX390" s="27">
        <f>IF($O390&gt;=AX$1,$S390+$Y390+$Z390,$Y390+$Z390)</f>
        <v>4003.6195000000002</v>
      </c>
      <c r="AY390" s="27">
        <f>IF($O390&gt;=AY$1,$S390+$Y390+$Z390,$Y390+$Z390)</f>
        <v>4003.6195000000002</v>
      </c>
      <c r="AZ390" s="27">
        <f>IF($O390&gt;=AZ$1,$S390+$Y390+$Z390,$Y390+$Z390)</f>
        <v>4003.6195000000002</v>
      </c>
      <c r="BA390" s="27">
        <f>IF($O390&gt;=BA$1,$S390+$Y390+$Z390,$Y390+$Z390)</f>
        <v>4003.6195000000002</v>
      </c>
      <c r="BB390" s="27">
        <f>IF($O390&gt;=BB$1,$S390+$Y390+$Z390,$Y390+$Z390)</f>
        <v>4003.6195000000002</v>
      </c>
      <c r="BC390" s="27">
        <f>IF($O390&gt;=BC$1,$S390+$Y390+$Z390,$Y390+$Z390)</f>
        <v>4003.6195000000002</v>
      </c>
      <c r="BD390" s="27">
        <f>IF($O390&gt;=BD$1,$S390+$Y390+$Z390,$Y390+$Z390)</f>
        <v>4003.6195000000002</v>
      </c>
      <c r="BE390" s="27">
        <f>IF($O390&gt;=BE$1,$S390+$Y390+$Z390,$Y390+$Z390)</f>
        <v>4003.6195000000002</v>
      </c>
      <c r="BF390" s="27">
        <f>IF($O390&gt;=BF$1,$S390+$Y390+$Z390,$Y390+$Z390)</f>
        <v>4003.6195000000002</v>
      </c>
      <c r="BG390" s="27">
        <f>IF($O390&gt;=BG$1,$S390+$Y390+$Z390,$Y390+$Z390)</f>
        <v>4003.6195000000002</v>
      </c>
      <c r="BH390" s="27">
        <f>IF($O390&gt;=BH$1,$S390+$Y390+$Z390,$Y390+$Z390)</f>
        <v>4003.6195000000002</v>
      </c>
      <c r="BI390" s="27">
        <f>IF($O390&gt;=BI$1,$S390+$Y390+$Z390,$Y390+$Z390)</f>
        <v>4003.6195000000002</v>
      </c>
      <c r="BJ390" s="27">
        <f>IF($O390&gt;=BJ$1,$S390+$Y390+$Z390,$Y390+$Z390)</f>
        <v>4003.6195000000002</v>
      </c>
      <c r="BK390" s="27">
        <f>IF($O390&gt;=BK$1,$S390+$Y390+$Z390,$Y390+$Z390)</f>
        <v>4003.6195000000002</v>
      </c>
      <c r="BL390" s="27">
        <f>IF($O390&gt;=BL$1,$S390+$Y390+$Z390,$Y390+$Z390)</f>
        <v>4003.6195000000002</v>
      </c>
      <c r="BM390" s="27">
        <f>IF($O390&gt;=BM$1,$S390+$Y390+$Z390,$Y390+$Z390)</f>
        <v>4003.6195000000002</v>
      </c>
      <c r="BN390" s="27">
        <f>IF($O390&gt;=BN$1,$S390+$Y390+$Z390,$Y390+$Z390)</f>
        <v>4003.6195000000002</v>
      </c>
      <c r="BO390" s="27">
        <f>IF($O390&gt;=BO$1,$S390+$Y390+$Z390,$Y390+$Z390)</f>
        <v>4003.6195000000002</v>
      </c>
      <c r="BP390" s="27">
        <f>IF($O390&gt;=BP$1,$S390+$Y390+$Z390,$Y390+$Z390)</f>
        <v>4003.6195000000002</v>
      </c>
      <c r="BQ390" s="27">
        <f>IF($O390&gt;=BQ$1,$S390+$Y390+$Z390,$Y390+$Z390)</f>
        <v>4003.6195000000002</v>
      </c>
      <c r="BR390" s="27">
        <f>IF($O390&gt;=BR$1,$S390+$Y390+$Z390,$Y390+$Z390)</f>
        <v>4003.6195000000002</v>
      </c>
      <c r="BS390" s="27">
        <f>IF($O390&gt;=BS$1,$S390+$Y390+$Z390,$Y390+$Z390)</f>
        <v>4003.6195000000002</v>
      </c>
      <c r="BT390" s="27">
        <f>IF($O390&gt;=BT$1,$S390+$Y390+$Z390,$Y390+$Z390)</f>
        <v>4003.6195000000002</v>
      </c>
      <c r="BU390" s="27">
        <f>IF($O390&gt;=BU$1,$S390+$Y390+$Z390,$Y390+$Z390)</f>
        <v>4003.6195000000002</v>
      </c>
      <c r="BV390" s="27">
        <f>IF($O390&gt;=BV$1,$S390+$Y390+$Z390,$Y390+$Z390)</f>
        <v>4003.6195000000002</v>
      </c>
      <c r="BW390" s="27">
        <f>IF($O390&gt;=BW$1,$S390+$Y390+$Z390,$Y390+$Z390)</f>
        <v>4003.6195000000002</v>
      </c>
      <c r="BX390" s="27">
        <f>IF($O390&gt;=BX$1,$S390+$Y390+$Z390,$Y390+$Z390)</f>
        <v>4003.6195000000002</v>
      </c>
      <c r="BY390" s="27">
        <f>IF($O390&gt;=BY$1,$S390+$Y390+$Z390,$Y390+$Z390)</f>
        <v>4003.6195000000002</v>
      </c>
      <c r="BZ390" s="27">
        <f>IF($O390&gt;=BZ$1,$S390+$Y390+$Z390,$Y390+$Z390)</f>
        <v>4003.6195000000002</v>
      </c>
      <c r="CA390" s="27">
        <f>IF($O390&gt;=CA$1,$S390+$Y390+$Z390,$Y390+$Z390)</f>
        <v>4003.6195000000002</v>
      </c>
      <c r="CB390" s="27">
        <f>IF($O390&gt;=CB$1,$S390+$Y390+$Z390,$Y390+$Z390)</f>
        <v>4003.6195000000002</v>
      </c>
      <c r="CC390" s="27">
        <f>IF($O390&gt;=CC$1,$S390+$Y390+$Z390,$Y390+$Z390)</f>
        <v>4003.6195000000002</v>
      </c>
      <c r="CD390" s="27">
        <f>IF($O390&gt;=CD$1,$S390+$Y390+$Z390,$Y390+$Z390)</f>
        <v>4003.6195000000002</v>
      </c>
      <c r="CE390" s="27">
        <f>IF($O390&gt;=CE$1,$S390+$Y390+$Z390,$Y390+$Z390)</f>
        <v>4003.6195000000002</v>
      </c>
      <c r="CF390" s="27">
        <f>IF($O390&gt;=CF$1,$S390+$Y390+$Z390,$Y390+$Z390)</f>
        <v>4003.6195000000002</v>
      </c>
      <c r="CG390" s="27">
        <f>IF($O390&gt;=CG$1,$S390+$Y390+$Z390,$Y390+$Z390)</f>
        <v>4003.6195000000002</v>
      </c>
      <c r="CH390" s="27">
        <f>IF($O390&gt;=CH$1,$S390+$Y390+$Z390,$Y390+$Z390)</f>
        <v>4003.6195000000002</v>
      </c>
      <c r="CI390" s="27">
        <f>IF($O390&gt;=CI$1,$S390+$Y390+$Z390,$Y390+$Z390)</f>
        <v>4003.6195000000002</v>
      </c>
      <c r="CJ390" s="27">
        <f>IF($O390&gt;=CJ$1,$S390+$Y390+$Z390,$Y390+$Z390)</f>
        <v>4003.6195000000002</v>
      </c>
      <c r="CK390" s="27">
        <f>IF($O390&gt;=CK$1,$S390+$Y390+$Z390,$Y390+$Z390)</f>
        <v>4003.6195000000002</v>
      </c>
      <c r="CL390" s="27">
        <f>IF($O390&gt;=CL$1,$S390+$Y390+$Z390,$Y390+$Z390)</f>
        <v>4003.6195000000002</v>
      </c>
      <c r="CM390" s="27">
        <f>IF($O390&gt;=CM$1,$S390+$Y390+$Z390,$Y390+$Z390)</f>
        <v>4003.6195000000002</v>
      </c>
      <c r="CN390" s="27">
        <f>IF($O390&gt;=CN$1,$S390+$Y390,$Y390)</f>
        <v>3603.6195000000002</v>
      </c>
      <c r="CO390" s="27">
        <f>IF($O390&gt;=CO$1,$S390+$Y390,$Y390)</f>
        <v>3603.6195000000002</v>
      </c>
      <c r="CP390" s="27">
        <f>IF($O390&gt;=CP$1,$S390+$Y390,$Y390)</f>
        <v>3603.6195000000002</v>
      </c>
      <c r="CQ390" s="27">
        <f>IF($O390&gt;=CQ$1,$S390+$Y390,$Y390)</f>
        <v>3603.6195000000002</v>
      </c>
      <c r="CR390" s="27">
        <f>IF($O390&gt;=CR$1,$S390+$Y390,$Y390)</f>
        <v>3603.6195000000002</v>
      </c>
      <c r="CS390" s="27">
        <f>IF($O390&gt;=CS$1,$S390+$Y390,$Y390)</f>
        <v>3603.6195000000002</v>
      </c>
      <c r="CT390" s="27">
        <f>IF($O390&gt;=CT$1,$S390+$Y390,$Y390)</f>
        <v>3603.6195000000002</v>
      </c>
      <c r="CU390" s="27">
        <f>IF($O390&gt;=CU$1,$S390+$Y390,$Y390)</f>
        <v>3603.6195000000002</v>
      </c>
      <c r="CV390" s="27">
        <f>IF($O390&gt;=CV$1,$S390+$Y390,$Y390)</f>
        <v>3603.6195000000002</v>
      </c>
      <c r="CW390" s="27">
        <f>IF($O390&gt;=CW$1,$S390+$Y390,$Y390)</f>
        <v>3603.6195000000002</v>
      </c>
      <c r="CX390" s="27">
        <f>IF($O390&gt;=CX$1,$S390+$Y390,$Y390)</f>
        <v>3603.6195000000002</v>
      </c>
      <c r="CY390" s="27">
        <f>IF($O390&gt;=CY$1,$S390+$Y390,$Y390)</f>
        <v>3603.6195000000002</v>
      </c>
      <c r="CZ390" s="27">
        <f>IF($O390&gt;=CZ$1,$S390+$Y390,$Y390)</f>
        <v>3603.6195000000002</v>
      </c>
      <c r="DA390" s="27">
        <f>IF($O390&gt;=DA$1,$S390+$Y390,$Y390)</f>
        <v>3603.6195000000002</v>
      </c>
      <c r="DB390" s="27">
        <f>IF($O390&gt;=DB$1,$S390+$Y390,$Y390)</f>
        <v>3603.6195000000002</v>
      </c>
      <c r="DC390" s="27">
        <f>IF($O390&gt;=DC$1,$S390+$Y390,$Y390)</f>
        <v>3603.6195000000002</v>
      </c>
      <c r="DD390" s="27">
        <f>IF($O390&gt;=DD$1,$S390+$Y390,$Y390)</f>
        <v>3603.6195000000002</v>
      </c>
      <c r="DE390" s="27">
        <f>IF($O390&gt;=DE$1,$S390+$Y390,$Y390)</f>
        <v>3603.6195000000002</v>
      </c>
      <c r="DF390" s="27">
        <f>IF($O390&gt;=DF$1,$S390+$Y390,$Y390)</f>
        <v>3603.6195000000002</v>
      </c>
      <c r="DG390" s="27">
        <f>IF($O390&gt;=DG$1,$S390+$Y390,$Y390)</f>
        <v>3603.6195000000002</v>
      </c>
      <c r="DH390" s="27">
        <f>IF($O390&gt;=DH$1,$S390+$Y390,$Y390)</f>
        <v>3603.6195000000002</v>
      </c>
      <c r="DI390" s="27">
        <f>IF($O390&gt;=DI$1,$S390+$Y390,$Y390)</f>
        <v>3603.6195000000002</v>
      </c>
      <c r="DJ390" s="27">
        <f>IF($O390&gt;=DJ$1,$S390+$Y390,$Y390)</f>
        <v>3603.6195000000002</v>
      </c>
      <c r="DK390" s="27">
        <f>IF($O390&gt;=DK$1,$S390+$Y390,$Y390)</f>
        <v>3603.6195000000002</v>
      </c>
      <c r="DL390" s="27">
        <f>IF($O390&gt;=DL$1,$S390+$Y390,$Y390)</f>
        <v>3603.6195000000002</v>
      </c>
      <c r="DM390" s="27">
        <f>IF($O390&gt;=DM$1,$S390+$Y390,$Y390)</f>
        <v>3603.6195000000002</v>
      </c>
      <c r="DN390" s="27">
        <f>IF($O390&gt;=DN$1,$S390+$Y390,$Y390)</f>
        <v>3603.6195000000002</v>
      </c>
      <c r="DO390" s="27">
        <f>IF($O390&gt;=DO$1,$S390+$Y390,$Y390)</f>
        <v>3603.6195000000002</v>
      </c>
      <c r="DP390" s="27">
        <f>IF($O390&gt;=DP$1,$S390+$Y390,$Y390)</f>
        <v>3603.6195000000002</v>
      </c>
      <c r="DQ390" s="27">
        <f>IF($O390&gt;=DQ$1,$S390+$Y390,$Y390)</f>
        <v>3603.6195000000002</v>
      </c>
      <c r="DR390" s="27">
        <f>IF($O390&gt;=DR$1,$S390+$Y390,$Y390)</f>
        <v>3603.6195000000002</v>
      </c>
      <c r="DS390" s="27">
        <f>IF($O390&gt;=DS$1,$S390+$Y390,$Y390)</f>
        <v>3603.6195000000002</v>
      </c>
      <c r="DT390" s="27">
        <f>IF($O390&gt;=DT$1,$S390+$Y390,$Y390)</f>
        <v>3603.6195000000002</v>
      </c>
      <c r="DU390" s="27">
        <f>IF($O390&gt;=DU$1,$S390+$Y390,$Y390)</f>
        <v>3603.6195000000002</v>
      </c>
      <c r="DV390" s="27">
        <f>IF($O390&gt;=DV$1,$S390+$Y390,$Y390)</f>
        <v>3603.6195000000002</v>
      </c>
      <c r="DW390" s="27">
        <f>IF($O390&gt;=DW$1,$S390+$Y390,$Y390)</f>
        <v>3603.6195000000002</v>
      </c>
      <c r="DX390" s="27">
        <f>IF($O390&gt;=DX$1,$S390+$Y390,$Y390)</f>
        <v>3603.6195000000002</v>
      </c>
      <c r="DY390" s="27">
        <f>IF($O390&gt;=DY$1,$S390+$Y390,$Y390)</f>
        <v>3603.6195000000002</v>
      </c>
      <c r="DZ390" s="27">
        <f>IF($O390&gt;=DZ$1,$S390+$Y390,$Y390)</f>
        <v>3603.6195000000002</v>
      </c>
      <c r="EA390" s="27">
        <f>IF($O390&gt;=EA$1,$S390+$Y390,$Y390)</f>
        <v>3603.6195000000002</v>
      </c>
      <c r="EB390" s="27">
        <f>IF($O390&gt;=EB$1,$S390+$Y390,$Y390)</f>
        <v>3603.6195000000002</v>
      </c>
      <c r="EC390" s="27">
        <f>IF($O390&gt;=EC$1,$S390+$Y390,$Y390)</f>
        <v>3603.6195000000002</v>
      </c>
      <c r="ED390" s="27">
        <f>IF($O390&gt;=ED$1,$S390+$Y390,$Y390)</f>
        <v>3603.6195000000002</v>
      </c>
      <c r="EE390" s="27">
        <f>IF($O390&gt;=EE$1,$S390+$Y390,$Y390)</f>
        <v>3603.6195000000002</v>
      </c>
      <c r="EF390" s="27">
        <f>IF($O390&gt;=EF$1,$S390+$Y390,$Y390)</f>
        <v>3603.6195000000002</v>
      </c>
      <c r="EG390" s="27">
        <f>IF($O390&gt;=EG$1,$S390+$Y390,$Y390)</f>
        <v>3603.6195000000002</v>
      </c>
      <c r="EH390" s="27">
        <f>IF($O390&gt;=EH$1,$S390+$Y390,$Y390)</f>
        <v>3603.6195000000002</v>
      </c>
      <c r="EI390" s="27">
        <f>IF($O390&gt;=EI$1,$S390+$Y390,$Y390)</f>
        <v>3603.6195000000002</v>
      </c>
      <c r="EJ390" s="27">
        <f>IF($O390&gt;=EJ$1,$S390+$Y390,$Y390)</f>
        <v>3603.6195000000002</v>
      </c>
      <c r="EK390" s="27">
        <f>IF($O390&gt;=EK$1,$S390+$Y390,$Y390)</f>
        <v>3603.6195000000002</v>
      </c>
      <c r="EL390" s="27">
        <f>IF($O390&gt;=EL$1,$S390+$Y390,$Y390)</f>
        <v>3603.6195000000002</v>
      </c>
      <c r="EM390" s="27">
        <f>IF($O390&gt;=EM$1,$S390+$Y390,$Y390)</f>
        <v>3603.6195000000002</v>
      </c>
      <c r="EN390" s="27">
        <f>IF($O390&gt;=EN$1,$S390+$Y390,$Y390)</f>
        <v>3603.6195000000002</v>
      </c>
      <c r="EO390" s="27">
        <f>IF($O390&gt;=EO$1,$S390+$Y390,$Y390)</f>
        <v>3603.6195000000002</v>
      </c>
      <c r="EP390" s="27">
        <f>IF($O390&gt;=EP$1,$S390+$Y390,$Y390)</f>
        <v>3603.6195000000002</v>
      </c>
      <c r="EQ390" s="27">
        <f>IF($O390&gt;=EQ$1,$S390+$Y390,$Y390)</f>
        <v>3603.6195000000002</v>
      </c>
      <c r="ER390" s="27">
        <f>IF($O390&gt;=ER$1,$S390+$Y390,$Y390)</f>
        <v>3603.6195000000002</v>
      </c>
      <c r="ES390" s="27">
        <f>IF($O390&gt;=ES$1,$S390+$Y390,$Y390)</f>
        <v>3603.6195000000002</v>
      </c>
      <c r="ET390" s="27">
        <f>IF($O390&gt;=ET$1,$S390+$Y390,$Y390)</f>
        <v>3603.6195000000002</v>
      </c>
      <c r="EU390" s="27">
        <f>IF($O390&gt;=EU$1,$S390+$Y390,$Y390)</f>
        <v>3603.6195000000002</v>
      </c>
      <c r="EV390" s="27">
        <f>IF($O390&gt;=EV$1,$S390,0)</f>
        <v>3603.6195000000002</v>
      </c>
      <c r="EW390" s="27">
        <f>IF($O390&gt;=EW$1,$S390,0)</f>
        <v>3603.6195000000002</v>
      </c>
      <c r="EX390" s="27">
        <f>IF($O390&gt;=EX$1,$S390,0)</f>
        <v>3603.6195000000002</v>
      </c>
      <c r="EY390" s="27">
        <f>IF($O390&gt;=EY$1,$S390,0)</f>
        <v>3603.6195000000002</v>
      </c>
      <c r="EZ390" s="27">
        <f>IF($O390&gt;=EZ$1,$S390,0)</f>
        <v>3603.6195000000002</v>
      </c>
      <c r="FA390" s="27">
        <f>IF($O390&gt;=FA$1,$S390,0)</f>
        <v>3603.6195000000002</v>
      </c>
      <c r="FB390" s="27">
        <f>IF($O390&gt;=FB$1,$S390,0)</f>
        <v>3603.6195000000002</v>
      </c>
      <c r="FC390" s="27">
        <f>IF($O390&gt;=FC$1,$S390,0)</f>
        <v>3603.6195000000002</v>
      </c>
      <c r="FD390" s="27">
        <f>IF($O390&gt;=FD$1,$S390,0)</f>
        <v>3603.6195000000002</v>
      </c>
      <c r="FE390" s="27">
        <f>IF($O390&gt;=FE$1,$S390,0)</f>
        <v>3603.6195000000002</v>
      </c>
      <c r="FF390" s="27">
        <f>IF($O390&gt;=FF$1,$S390,0)</f>
        <v>3603.6195000000002</v>
      </c>
      <c r="FG390" s="27">
        <f>IF($O390&gt;=FG$1,$S390,0)</f>
        <v>3603.6195000000002</v>
      </c>
      <c r="FH390" s="27">
        <f>IF($O390&gt;=FH$1,$S390,0)</f>
        <v>3603.6195000000002</v>
      </c>
      <c r="FI390" s="27">
        <f>IF($O390&gt;=FI$1,$S390,0)</f>
        <v>3603.6195000000002</v>
      </c>
      <c r="FJ390" s="27">
        <f>IF($O390&gt;=FJ$1,$S390,0)</f>
        <v>3603.6195000000002</v>
      </c>
      <c r="FK390" s="27">
        <f>IF($O390&gt;=FK$1,$S390,0)</f>
        <v>3603.6195000000002</v>
      </c>
      <c r="FL390" s="27">
        <f>IF($O390&gt;=FL$1,$S390,0)</f>
        <v>3603.6195000000002</v>
      </c>
      <c r="FM390" s="27">
        <f>IF($O390&gt;=FM$1,$S390,0)</f>
        <v>3603.6195000000002</v>
      </c>
      <c r="FN390" s="27">
        <f>IF($O390&gt;=FN$1,$S390,0)</f>
        <v>3603.6195000000002</v>
      </c>
      <c r="FO390" s="27">
        <f>IF($O390&gt;=FO$1,$S390,0)</f>
        <v>3603.6195000000002</v>
      </c>
      <c r="FP390" s="27">
        <f>IF($O390&gt;=FP$1,$S390,0)</f>
        <v>3603.6195000000002</v>
      </c>
      <c r="FQ390" s="27">
        <f>IF($O390&gt;=FQ$1,$S390,0)</f>
        <v>3603.6195000000002</v>
      </c>
      <c r="FR390" s="27">
        <f>IF($O390&gt;=FR$1,$S390,0)</f>
        <v>3603.6195000000002</v>
      </c>
      <c r="FS390" s="27">
        <f>IF($O390&gt;=FS$1,$S390,0)</f>
        <v>3603.6195000000002</v>
      </c>
      <c r="FT390" s="27">
        <f>IF($O390&gt;=FT$1,$S390,0)</f>
        <v>3603.6195000000002</v>
      </c>
      <c r="FU390" s="27">
        <f>IF($O390&gt;=FU$1,$S390,0)</f>
        <v>3603.6195000000002</v>
      </c>
      <c r="FV390" s="27">
        <f>IF($O390&gt;=FV$1,$S390,0)</f>
        <v>3603.6195000000002</v>
      </c>
      <c r="FW390" s="27">
        <f>IF($O390&gt;=FW$1,$S390,0)</f>
        <v>3603.6195000000002</v>
      </c>
      <c r="FX390" s="27">
        <f>IF($O390&gt;=FX$1,$S390,0)</f>
        <v>3603.6195000000002</v>
      </c>
      <c r="FY390" s="27">
        <f>IF($O390&gt;=FY$1,$S390,0)</f>
        <v>3603.6195000000002</v>
      </c>
      <c r="FZ390" s="27">
        <f>IF($O390&gt;=FZ$1,$S390,0)</f>
        <v>3603.6195000000002</v>
      </c>
      <c r="GA390" s="27">
        <f>IF($O390&gt;=GA$1,$S390,0)</f>
        <v>3603.6195000000002</v>
      </c>
      <c r="GB390" s="27">
        <f>IF($O390&gt;=GB$1,$S390,0)</f>
        <v>3603.6195000000002</v>
      </c>
      <c r="GC390" s="27">
        <f>IF($O390&gt;=GC$1,$S390,0)</f>
        <v>3603.6195000000002</v>
      </c>
      <c r="GD390" s="27">
        <f>IF($O390&gt;=GD$1,$S390,0)</f>
        <v>3603.6195000000002</v>
      </c>
      <c r="GE390" s="27">
        <f>IF($O390&gt;=GE$1,$S390,0)</f>
        <v>3603.6195000000002</v>
      </c>
      <c r="GF390" s="27">
        <f>IF($O390&gt;=GF$1,$S390,0)</f>
        <v>3603.6195000000002</v>
      </c>
      <c r="GG390" s="27">
        <f>IF($O390&gt;=GG$1,$S390,0)</f>
        <v>3603.6195000000002</v>
      </c>
      <c r="GH390" s="27">
        <f>IF($O390&gt;=GH$1,$S390,0)</f>
        <v>3603.6195000000002</v>
      </c>
      <c r="GI390" s="27">
        <f>IF($O390&gt;=GI$1,$S390,0)</f>
        <v>3603.6195000000002</v>
      </c>
      <c r="GJ390" s="27">
        <f>IF($O390&gt;=GJ$1,$S390,0)</f>
        <v>3603.6195000000002</v>
      </c>
      <c r="GK390" s="27">
        <f>IF($O390&gt;=GK$1,$S390,0)</f>
        <v>3603.6195000000002</v>
      </c>
      <c r="GL390" s="27">
        <f>IF($O390&gt;=GL$1,$S390,0)</f>
        <v>3603.6195000000002</v>
      </c>
      <c r="GM390" s="27">
        <f>IF($O390&gt;=GM$1,$S390,0)</f>
        <v>3603.6195000000002</v>
      </c>
      <c r="GN390" s="27">
        <f>IF($O390&gt;=GN$1,$S390,0)</f>
        <v>3603.6195000000002</v>
      </c>
      <c r="GO390" s="27">
        <f>IF($O390&gt;=GO$1,$S390,0)</f>
        <v>3603.6195000000002</v>
      </c>
      <c r="GP390" s="27">
        <f>IF($O390&gt;=GP$1,$S390,0)</f>
        <v>3603.6195000000002</v>
      </c>
      <c r="GQ390" s="27">
        <f>IF($O390&gt;=GQ$1,$S390,0)</f>
        <v>3603.6195000000002</v>
      </c>
      <c r="GR390" s="27">
        <f>IF($O390&gt;=GR$1,$S390,0)</f>
        <v>3603.6195000000002</v>
      </c>
      <c r="GS390" s="27">
        <f>IF($O390&gt;=GS$1,$S390,0)</f>
        <v>3603.6195000000002</v>
      </c>
      <c r="GT390" s="27">
        <f>IF($O390&gt;=GT$1,$S390,0)</f>
        <v>3603.6195000000002</v>
      </c>
      <c r="GU390" s="27">
        <f>IF($O390&gt;=GU$1,$S390,0)</f>
        <v>3603.6195000000002</v>
      </c>
      <c r="GV390" s="27">
        <f>IF($O390&gt;=GV$1,$S390,0)</f>
        <v>3603.6195000000002</v>
      </c>
      <c r="GW390" s="27">
        <f>IF($O390&gt;=GW$1,$S390,0)</f>
        <v>3603.6195000000002</v>
      </c>
      <c r="GX390" s="27">
        <f>IF($O390&gt;=GX$1,$S390,0)</f>
        <v>3603.6195000000002</v>
      </c>
      <c r="GY390" s="27">
        <f>IF($O390&gt;=GY$1,$S390,0)</f>
        <v>3603.6195000000002</v>
      </c>
      <c r="GZ390" s="27">
        <f>IF($O390&gt;=GZ$1,$S390,0)</f>
        <v>3603.6195000000002</v>
      </c>
      <c r="HA390" s="27">
        <f>IF($O390&gt;=HA$1,$S390,0)</f>
        <v>3603.6195000000002</v>
      </c>
      <c r="HB390" s="27">
        <f>IF($O390&gt;=HB$1,$S390,0)</f>
        <v>3603.6195000000002</v>
      </c>
      <c r="HC390" s="27">
        <f>IF($O390&gt;=HC$1,$S390,0)</f>
        <v>3603.6195000000002</v>
      </c>
    </row>
    <row r="391" spans="1:211">
      <c r="A391" s="3">
        <v>9989</v>
      </c>
      <c r="B391" s="3" t="s">
        <v>439</v>
      </c>
      <c r="C391" s="3" t="s">
        <v>18</v>
      </c>
      <c r="D391" s="3">
        <v>63</v>
      </c>
      <c r="E391" s="4">
        <v>29607</v>
      </c>
      <c r="F391" s="5">
        <v>37.435616438356163</v>
      </c>
      <c r="G391" s="3" t="s">
        <v>421</v>
      </c>
      <c r="H391" s="4">
        <v>20270</v>
      </c>
      <c r="I391" s="9" t="s">
        <v>797</v>
      </c>
      <c r="J391" s="5">
        <v>1630.99</v>
      </c>
      <c r="K391" s="31">
        <v>1096</v>
      </c>
      <c r="L391" s="32">
        <v>37</v>
      </c>
      <c r="M391" s="33">
        <f>VLOOKUP(L391,FIND,3,TRUE)</f>
        <v>1.5</v>
      </c>
      <c r="N391" s="32">
        <f>IF(L391&gt;30,180,VLOOKUP(L391,TEMPO,2,FALSE))</f>
        <v>180</v>
      </c>
      <c r="O391" s="32">
        <f>IF(R391&gt;0,4,N391)</f>
        <v>180</v>
      </c>
      <c r="P391" s="96">
        <f>J391*M391*L391</f>
        <v>90519.945000000007</v>
      </c>
      <c r="Q391" s="96">
        <f>10934.45*2</f>
        <v>21868.9</v>
      </c>
      <c r="R391" s="96">
        <f>IF(P391&lt;=Q391,P391/4,0)</f>
        <v>0</v>
      </c>
      <c r="S391" s="5">
        <f>IF(P391&gt;=Q391,P391/N391,0)</f>
        <v>502.88858333333337</v>
      </c>
      <c r="T391" s="3"/>
      <c r="U391" s="3">
        <f>IF(T391="",1,0)</f>
        <v>1</v>
      </c>
      <c r="V391" s="3">
        <v>30</v>
      </c>
      <c r="W391" s="5">
        <v>0</v>
      </c>
      <c r="X391" s="5">
        <v>402.65</v>
      </c>
      <c r="Y391" s="5">
        <f>X391*W391</f>
        <v>0</v>
      </c>
      <c r="Z391" s="5">
        <v>400</v>
      </c>
      <c r="AA391" s="5">
        <f>S391+Y391+Z391</f>
        <v>902.88858333333337</v>
      </c>
      <c r="AB391" s="39">
        <f>(J391/12+J391/12*1.3333333333+450/12+J391/30*6/12+J391)*1.3+Y391+Z391+153.9</f>
        <v>3170.5531444385551</v>
      </c>
      <c r="AC391" s="39" t="s">
        <v>18</v>
      </c>
      <c r="AD391" s="39">
        <f>J391*1.3+400+153.9</f>
        <v>2674.1870000000004</v>
      </c>
      <c r="AE391" s="39">
        <f>SUMIFS('CUSTO MENSAL FUNC NOVO'!H:H,'CUSTO MENSAL FUNC NOVO'!A:A,'VALORES MENSAIS'!AC391)</f>
        <v>1902.2210000000002</v>
      </c>
      <c r="AF391" s="27">
        <f>IF($R391&gt;0,$R391,$S391)+$Y391+$Z391</f>
        <v>902.88858333333337</v>
      </c>
      <c r="AG391" s="27">
        <f>IF($R391&gt;0,$R391,$S391)+$Y391+$Z391</f>
        <v>902.88858333333337</v>
      </c>
      <c r="AH391" s="27">
        <f>IF($R391&gt;0,$R391,$S391)+$Y391+$Z391</f>
        <v>902.88858333333337</v>
      </c>
      <c r="AI391" s="27">
        <f>IF($R391&gt;0,$R391,$S391)+$Y391+$Z391</f>
        <v>902.88858333333337</v>
      </c>
      <c r="AJ391" s="27">
        <f>IF($O391&gt;=AJ$1,$S391+$Y391+$Z391,$Y391+$Z391)</f>
        <v>902.88858333333337</v>
      </c>
      <c r="AK391" s="27">
        <f>IF($O391&gt;=AK$1,$S391+$Y391+$Z391,$Y391+$Z391)</f>
        <v>902.88858333333337</v>
      </c>
      <c r="AL391" s="27">
        <f>IF($O391&gt;=AL$1,$S391+$Y391+$Z391,$Y391+$Z391)</f>
        <v>902.88858333333337</v>
      </c>
      <c r="AM391" s="27">
        <f>IF($O391&gt;=AM$1,$S391+$Y391+$Z391,$Y391+$Z391)</f>
        <v>902.88858333333337</v>
      </c>
      <c r="AN391" s="27">
        <f>IF($O391&gt;=AN$1,$S391+$Y391+$Z391,$Y391+$Z391)</f>
        <v>902.88858333333337</v>
      </c>
      <c r="AO391" s="27">
        <f>IF($O391&gt;=AO$1,$S391+$Y391+$Z391,$Y391+$Z391)</f>
        <v>902.88858333333337</v>
      </c>
      <c r="AP391" s="27">
        <f>IF($O391&gt;=AP$1,$S391+$Y391+$Z391,$Y391+$Z391)</f>
        <v>902.88858333333337</v>
      </c>
      <c r="AQ391" s="27">
        <f>IF($O391&gt;=AQ$1,$S391+$Y391+$Z391,$Y391+$Z391)</f>
        <v>902.88858333333337</v>
      </c>
      <c r="AR391" s="27">
        <f>IF($O391&gt;=AR$1,$S391+$Y391+$Z391,$Y391+$Z391)</f>
        <v>902.88858333333337</v>
      </c>
      <c r="AS391" s="27">
        <f>IF($O391&gt;=AS$1,$S391+$Y391+$Z391,$Y391+$Z391)</f>
        <v>902.88858333333337</v>
      </c>
      <c r="AT391" s="27">
        <f>IF($O391&gt;=AT$1,$S391+$Y391+$Z391,$Y391+$Z391)</f>
        <v>902.88858333333337</v>
      </c>
      <c r="AU391" s="27">
        <f>IF($O391&gt;=AU$1,$S391+$Y391+$Z391,$Y391+$Z391)</f>
        <v>902.88858333333337</v>
      </c>
      <c r="AV391" s="27">
        <f>IF($O391&gt;=AV$1,$S391+$Y391+$Z391,$Y391+$Z391)</f>
        <v>902.88858333333337</v>
      </c>
      <c r="AW391" s="27">
        <f>IF($O391&gt;=AW$1,$S391+$Y391+$Z391,$Y391+$Z391)</f>
        <v>902.88858333333337</v>
      </c>
      <c r="AX391" s="27">
        <f>IF($O391&gt;=AX$1,$S391+$Y391+$Z391,$Y391+$Z391)</f>
        <v>902.88858333333337</v>
      </c>
      <c r="AY391" s="27">
        <f>IF($O391&gt;=AY$1,$S391+$Y391+$Z391,$Y391+$Z391)</f>
        <v>902.88858333333337</v>
      </c>
      <c r="AZ391" s="27">
        <f>IF($O391&gt;=AZ$1,$S391+$Y391+$Z391,$Y391+$Z391)</f>
        <v>902.88858333333337</v>
      </c>
      <c r="BA391" s="27">
        <f>IF($O391&gt;=BA$1,$S391+$Y391+$Z391,$Y391+$Z391)</f>
        <v>902.88858333333337</v>
      </c>
      <c r="BB391" s="27">
        <f>IF($O391&gt;=BB$1,$S391+$Y391+$Z391,$Y391+$Z391)</f>
        <v>902.88858333333337</v>
      </c>
      <c r="BC391" s="27">
        <f>IF($O391&gt;=BC$1,$S391+$Y391+$Z391,$Y391+$Z391)</f>
        <v>902.88858333333337</v>
      </c>
      <c r="BD391" s="27">
        <f>IF($O391&gt;=BD$1,$S391+$Y391+$Z391,$Y391+$Z391)</f>
        <v>902.88858333333337</v>
      </c>
      <c r="BE391" s="27">
        <f>IF($O391&gt;=BE$1,$S391+$Y391+$Z391,$Y391+$Z391)</f>
        <v>902.88858333333337</v>
      </c>
      <c r="BF391" s="27">
        <f>IF($O391&gt;=BF$1,$S391+$Y391+$Z391,$Y391+$Z391)</f>
        <v>902.88858333333337</v>
      </c>
      <c r="BG391" s="27">
        <f>IF($O391&gt;=BG$1,$S391+$Y391+$Z391,$Y391+$Z391)</f>
        <v>902.88858333333337</v>
      </c>
      <c r="BH391" s="27">
        <f>IF($O391&gt;=BH$1,$S391+$Y391+$Z391,$Y391+$Z391)</f>
        <v>902.88858333333337</v>
      </c>
      <c r="BI391" s="27">
        <f>IF($O391&gt;=BI$1,$S391+$Y391+$Z391,$Y391+$Z391)</f>
        <v>902.88858333333337</v>
      </c>
      <c r="BJ391" s="27">
        <f>IF($O391&gt;=BJ$1,$S391+$Y391+$Z391,$Y391+$Z391)</f>
        <v>902.88858333333337</v>
      </c>
      <c r="BK391" s="27">
        <f>IF($O391&gt;=BK$1,$S391+$Y391+$Z391,$Y391+$Z391)</f>
        <v>902.88858333333337</v>
      </c>
      <c r="BL391" s="27">
        <f>IF($O391&gt;=BL$1,$S391+$Y391+$Z391,$Y391+$Z391)</f>
        <v>902.88858333333337</v>
      </c>
      <c r="BM391" s="27">
        <f>IF($O391&gt;=BM$1,$S391+$Y391+$Z391,$Y391+$Z391)</f>
        <v>902.88858333333337</v>
      </c>
      <c r="BN391" s="27">
        <f>IF($O391&gt;=BN$1,$S391+$Y391+$Z391,$Y391+$Z391)</f>
        <v>902.88858333333337</v>
      </c>
      <c r="BO391" s="27">
        <f>IF($O391&gt;=BO$1,$S391+$Y391+$Z391,$Y391+$Z391)</f>
        <v>902.88858333333337</v>
      </c>
      <c r="BP391" s="27">
        <f>IF($O391&gt;=BP$1,$S391+$Y391+$Z391,$Y391+$Z391)</f>
        <v>902.88858333333337</v>
      </c>
      <c r="BQ391" s="27">
        <f>IF($O391&gt;=BQ$1,$S391+$Y391+$Z391,$Y391+$Z391)</f>
        <v>902.88858333333337</v>
      </c>
      <c r="BR391" s="27">
        <f>IF($O391&gt;=BR$1,$S391+$Y391+$Z391,$Y391+$Z391)</f>
        <v>902.88858333333337</v>
      </c>
      <c r="BS391" s="27">
        <f>IF($O391&gt;=BS$1,$S391+$Y391+$Z391,$Y391+$Z391)</f>
        <v>902.88858333333337</v>
      </c>
      <c r="BT391" s="27">
        <f>IF($O391&gt;=BT$1,$S391+$Y391+$Z391,$Y391+$Z391)</f>
        <v>902.88858333333337</v>
      </c>
      <c r="BU391" s="27">
        <f>IF($O391&gt;=BU$1,$S391+$Y391+$Z391,$Y391+$Z391)</f>
        <v>902.88858333333337</v>
      </c>
      <c r="BV391" s="27">
        <f>IF($O391&gt;=BV$1,$S391+$Y391+$Z391,$Y391+$Z391)</f>
        <v>902.88858333333337</v>
      </c>
      <c r="BW391" s="27">
        <f>IF($O391&gt;=BW$1,$S391+$Y391+$Z391,$Y391+$Z391)</f>
        <v>902.88858333333337</v>
      </c>
      <c r="BX391" s="27">
        <f>IF($O391&gt;=BX$1,$S391+$Y391+$Z391,$Y391+$Z391)</f>
        <v>902.88858333333337</v>
      </c>
      <c r="BY391" s="27">
        <f>IF($O391&gt;=BY$1,$S391+$Y391+$Z391,$Y391+$Z391)</f>
        <v>902.88858333333337</v>
      </c>
      <c r="BZ391" s="27">
        <f>IF($O391&gt;=BZ$1,$S391+$Y391+$Z391,$Y391+$Z391)</f>
        <v>902.88858333333337</v>
      </c>
      <c r="CA391" s="27">
        <f>IF($O391&gt;=CA$1,$S391+$Y391+$Z391,$Y391+$Z391)</f>
        <v>902.88858333333337</v>
      </c>
      <c r="CB391" s="27">
        <f>IF($O391&gt;=CB$1,$S391+$Y391+$Z391,$Y391+$Z391)</f>
        <v>902.88858333333337</v>
      </c>
      <c r="CC391" s="27">
        <f>IF($O391&gt;=CC$1,$S391+$Y391+$Z391,$Y391+$Z391)</f>
        <v>902.88858333333337</v>
      </c>
      <c r="CD391" s="27">
        <f>IF($O391&gt;=CD$1,$S391+$Y391+$Z391,$Y391+$Z391)</f>
        <v>902.88858333333337</v>
      </c>
      <c r="CE391" s="27">
        <f>IF($O391&gt;=CE$1,$S391+$Y391+$Z391,$Y391+$Z391)</f>
        <v>902.88858333333337</v>
      </c>
      <c r="CF391" s="27">
        <f>IF($O391&gt;=CF$1,$S391+$Y391+$Z391,$Y391+$Z391)</f>
        <v>902.88858333333337</v>
      </c>
      <c r="CG391" s="27">
        <f>IF($O391&gt;=CG$1,$S391+$Y391+$Z391,$Y391+$Z391)</f>
        <v>902.88858333333337</v>
      </c>
      <c r="CH391" s="27">
        <f>IF($O391&gt;=CH$1,$S391+$Y391+$Z391,$Y391+$Z391)</f>
        <v>902.88858333333337</v>
      </c>
      <c r="CI391" s="27">
        <f>IF($O391&gt;=CI$1,$S391+$Y391+$Z391,$Y391+$Z391)</f>
        <v>902.88858333333337</v>
      </c>
      <c r="CJ391" s="27">
        <f>IF($O391&gt;=CJ$1,$S391+$Y391+$Z391,$Y391+$Z391)</f>
        <v>902.88858333333337</v>
      </c>
      <c r="CK391" s="27">
        <f>IF($O391&gt;=CK$1,$S391+$Y391+$Z391,$Y391+$Z391)</f>
        <v>902.88858333333337</v>
      </c>
      <c r="CL391" s="27">
        <f>IF($O391&gt;=CL$1,$S391+$Y391+$Z391,$Y391+$Z391)</f>
        <v>902.88858333333337</v>
      </c>
      <c r="CM391" s="27">
        <f>IF($O391&gt;=CM$1,$S391+$Y391+$Z391,$Y391+$Z391)</f>
        <v>902.88858333333337</v>
      </c>
      <c r="CN391" s="27">
        <f>IF($O391&gt;=CN$1,$S391+$Y391,$Y391)</f>
        <v>502.88858333333337</v>
      </c>
      <c r="CO391" s="27">
        <f>IF($O391&gt;=CO$1,$S391+$Y391,$Y391)</f>
        <v>502.88858333333337</v>
      </c>
      <c r="CP391" s="27">
        <f>IF($O391&gt;=CP$1,$S391+$Y391,$Y391)</f>
        <v>502.88858333333337</v>
      </c>
      <c r="CQ391" s="27">
        <f>IF($O391&gt;=CQ$1,$S391+$Y391,$Y391)</f>
        <v>502.88858333333337</v>
      </c>
      <c r="CR391" s="27">
        <f>IF($O391&gt;=CR$1,$S391+$Y391,$Y391)</f>
        <v>502.88858333333337</v>
      </c>
      <c r="CS391" s="27">
        <f>IF($O391&gt;=CS$1,$S391+$Y391,$Y391)</f>
        <v>502.88858333333337</v>
      </c>
      <c r="CT391" s="27">
        <f>IF($O391&gt;=CT$1,$S391+$Y391,$Y391)</f>
        <v>502.88858333333337</v>
      </c>
      <c r="CU391" s="27">
        <f>IF($O391&gt;=CU$1,$S391+$Y391,$Y391)</f>
        <v>502.88858333333337</v>
      </c>
      <c r="CV391" s="27">
        <f>IF($O391&gt;=CV$1,$S391+$Y391,$Y391)</f>
        <v>502.88858333333337</v>
      </c>
      <c r="CW391" s="27">
        <f>IF($O391&gt;=CW$1,$S391+$Y391,$Y391)</f>
        <v>502.88858333333337</v>
      </c>
      <c r="CX391" s="27">
        <f>IF($O391&gt;=CX$1,$S391+$Y391,$Y391)</f>
        <v>502.88858333333337</v>
      </c>
      <c r="CY391" s="27">
        <f>IF($O391&gt;=CY$1,$S391+$Y391,$Y391)</f>
        <v>502.88858333333337</v>
      </c>
      <c r="CZ391" s="27">
        <f>IF($O391&gt;=CZ$1,$S391+$Y391,$Y391)</f>
        <v>502.88858333333337</v>
      </c>
      <c r="DA391" s="27">
        <f>IF($O391&gt;=DA$1,$S391+$Y391,$Y391)</f>
        <v>502.88858333333337</v>
      </c>
      <c r="DB391" s="27">
        <f>IF($O391&gt;=DB$1,$S391+$Y391,$Y391)</f>
        <v>502.88858333333337</v>
      </c>
      <c r="DC391" s="27">
        <f>IF($O391&gt;=DC$1,$S391+$Y391,$Y391)</f>
        <v>502.88858333333337</v>
      </c>
      <c r="DD391" s="27">
        <f>IF($O391&gt;=DD$1,$S391+$Y391,$Y391)</f>
        <v>502.88858333333337</v>
      </c>
      <c r="DE391" s="27">
        <f>IF($O391&gt;=DE$1,$S391+$Y391,$Y391)</f>
        <v>502.88858333333337</v>
      </c>
      <c r="DF391" s="27">
        <f>IF($O391&gt;=DF$1,$S391+$Y391,$Y391)</f>
        <v>502.88858333333337</v>
      </c>
      <c r="DG391" s="27">
        <f>IF($O391&gt;=DG$1,$S391+$Y391,$Y391)</f>
        <v>502.88858333333337</v>
      </c>
      <c r="DH391" s="27">
        <f>IF($O391&gt;=DH$1,$S391+$Y391,$Y391)</f>
        <v>502.88858333333337</v>
      </c>
      <c r="DI391" s="27">
        <f>IF($O391&gt;=DI$1,$S391+$Y391,$Y391)</f>
        <v>502.88858333333337</v>
      </c>
      <c r="DJ391" s="27">
        <f>IF($O391&gt;=DJ$1,$S391+$Y391,$Y391)</f>
        <v>502.88858333333337</v>
      </c>
      <c r="DK391" s="27">
        <f>IF($O391&gt;=DK$1,$S391+$Y391,$Y391)</f>
        <v>502.88858333333337</v>
      </c>
      <c r="DL391" s="27">
        <f>IF($O391&gt;=DL$1,$S391+$Y391,$Y391)</f>
        <v>502.88858333333337</v>
      </c>
      <c r="DM391" s="27">
        <f>IF($O391&gt;=DM$1,$S391+$Y391,$Y391)</f>
        <v>502.88858333333337</v>
      </c>
      <c r="DN391" s="27">
        <f>IF($O391&gt;=DN$1,$S391+$Y391,$Y391)</f>
        <v>502.88858333333337</v>
      </c>
      <c r="DO391" s="27">
        <f>IF($O391&gt;=DO$1,$S391+$Y391,$Y391)</f>
        <v>502.88858333333337</v>
      </c>
      <c r="DP391" s="27">
        <f>IF($O391&gt;=DP$1,$S391+$Y391,$Y391)</f>
        <v>502.88858333333337</v>
      </c>
      <c r="DQ391" s="27">
        <f>IF($O391&gt;=DQ$1,$S391+$Y391,$Y391)</f>
        <v>502.88858333333337</v>
      </c>
      <c r="DR391" s="27">
        <f>IF($O391&gt;=DR$1,$S391+$Y391,$Y391)</f>
        <v>502.88858333333337</v>
      </c>
      <c r="DS391" s="27">
        <f>IF($O391&gt;=DS$1,$S391+$Y391,$Y391)</f>
        <v>502.88858333333337</v>
      </c>
      <c r="DT391" s="27">
        <f>IF($O391&gt;=DT$1,$S391+$Y391,$Y391)</f>
        <v>502.88858333333337</v>
      </c>
      <c r="DU391" s="27">
        <f>IF($O391&gt;=DU$1,$S391+$Y391,$Y391)</f>
        <v>502.88858333333337</v>
      </c>
      <c r="DV391" s="27">
        <f>IF($O391&gt;=DV$1,$S391+$Y391,$Y391)</f>
        <v>502.88858333333337</v>
      </c>
      <c r="DW391" s="27">
        <f>IF($O391&gt;=DW$1,$S391+$Y391,$Y391)</f>
        <v>502.88858333333337</v>
      </c>
      <c r="DX391" s="27">
        <f>IF($O391&gt;=DX$1,$S391+$Y391,$Y391)</f>
        <v>502.88858333333337</v>
      </c>
      <c r="DY391" s="27">
        <f>IF($O391&gt;=DY$1,$S391+$Y391,$Y391)</f>
        <v>502.88858333333337</v>
      </c>
      <c r="DZ391" s="27">
        <f>IF($O391&gt;=DZ$1,$S391+$Y391,$Y391)</f>
        <v>502.88858333333337</v>
      </c>
      <c r="EA391" s="27">
        <f>IF($O391&gt;=EA$1,$S391+$Y391,$Y391)</f>
        <v>502.88858333333337</v>
      </c>
      <c r="EB391" s="27">
        <f>IF($O391&gt;=EB$1,$S391+$Y391,$Y391)</f>
        <v>502.88858333333337</v>
      </c>
      <c r="EC391" s="27">
        <f>IF($O391&gt;=EC$1,$S391+$Y391,$Y391)</f>
        <v>502.88858333333337</v>
      </c>
      <c r="ED391" s="27">
        <f>IF($O391&gt;=ED$1,$S391+$Y391,$Y391)</f>
        <v>502.88858333333337</v>
      </c>
      <c r="EE391" s="27">
        <f>IF($O391&gt;=EE$1,$S391+$Y391,$Y391)</f>
        <v>502.88858333333337</v>
      </c>
      <c r="EF391" s="27">
        <f>IF($O391&gt;=EF$1,$S391+$Y391,$Y391)</f>
        <v>502.88858333333337</v>
      </c>
      <c r="EG391" s="27">
        <f>IF($O391&gt;=EG$1,$S391+$Y391,$Y391)</f>
        <v>502.88858333333337</v>
      </c>
      <c r="EH391" s="27">
        <f>IF($O391&gt;=EH$1,$S391+$Y391,$Y391)</f>
        <v>502.88858333333337</v>
      </c>
      <c r="EI391" s="27">
        <f>IF($O391&gt;=EI$1,$S391+$Y391,$Y391)</f>
        <v>502.88858333333337</v>
      </c>
      <c r="EJ391" s="27">
        <f>IF($O391&gt;=EJ$1,$S391+$Y391,$Y391)</f>
        <v>502.88858333333337</v>
      </c>
      <c r="EK391" s="27">
        <f>IF($O391&gt;=EK$1,$S391+$Y391,$Y391)</f>
        <v>502.88858333333337</v>
      </c>
      <c r="EL391" s="27">
        <f>IF($O391&gt;=EL$1,$S391+$Y391,$Y391)</f>
        <v>502.88858333333337</v>
      </c>
      <c r="EM391" s="27">
        <f>IF($O391&gt;=EM$1,$S391+$Y391,$Y391)</f>
        <v>502.88858333333337</v>
      </c>
      <c r="EN391" s="27">
        <f>IF($O391&gt;=EN$1,$S391+$Y391,$Y391)</f>
        <v>502.88858333333337</v>
      </c>
      <c r="EO391" s="27">
        <f>IF($O391&gt;=EO$1,$S391+$Y391,$Y391)</f>
        <v>502.88858333333337</v>
      </c>
      <c r="EP391" s="27">
        <f>IF($O391&gt;=EP$1,$S391+$Y391,$Y391)</f>
        <v>502.88858333333337</v>
      </c>
      <c r="EQ391" s="27">
        <f>IF($O391&gt;=EQ$1,$S391+$Y391,$Y391)</f>
        <v>502.88858333333337</v>
      </c>
      <c r="ER391" s="27">
        <f>IF($O391&gt;=ER$1,$S391+$Y391,$Y391)</f>
        <v>502.88858333333337</v>
      </c>
      <c r="ES391" s="27">
        <f>IF($O391&gt;=ES$1,$S391+$Y391,$Y391)</f>
        <v>502.88858333333337</v>
      </c>
      <c r="ET391" s="27">
        <f>IF($O391&gt;=ET$1,$S391+$Y391,$Y391)</f>
        <v>502.88858333333337</v>
      </c>
      <c r="EU391" s="27">
        <f>IF($O391&gt;=EU$1,$S391+$Y391,$Y391)</f>
        <v>502.88858333333337</v>
      </c>
      <c r="EV391" s="27">
        <f>IF($O391&gt;=EV$1,$S391,0)</f>
        <v>502.88858333333337</v>
      </c>
      <c r="EW391" s="27">
        <f>IF($O391&gt;=EW$1,$S391,0)</f>
        <v>502.88858333333337</v>
      </c>
      <c r="EX391" s="27">
        <f>IF($O391&gt;=EX$1,$S391,0)</f>
        <v>502.88858333333337</v>
      </c>
      <c r="EY391" s="27">
        <f>IF($O391&gt;=EY$1,$S391,0)</f>
        <v>502.88858333333337</v>
      </c>
      <c r="EZ391" s="27">
        <f>IF($O391&gt;=EZ$1,$S391,0)</f>
        <v>502.88858333333337</v>
      </c>
      <c r="FA391" s="27">
        <f>IF($O391&gt;=FA$1,$S391,0)</f>
        <v>502.88858333333337</v>
      </c>
      <c r="FB391" s="27">
        <f>IF($O391&gt;=FB$1,$S391,0)</f>
        <v>502.88858333333337</v>
      </c>
      <c r="FC391" s="27">
        <f>IF($O391&gt;=FC$1,$S391,0)</f>
        <v>502.88858333333337</v>
      </c>
      <c r="FD391" s="27">
        <f>IF($O391&gt;=FD$1,$S391,0)</f>
        <v>502.88858333333337</v>
      </c>
      <c r="FE391" s="27">
        <f>IF($O391&gt;=FE$1,$S391,0)</f>
        <v>502.88858333333337</v>
      </c>
      <c r="FF391" s="27">
        <f>IF($O391&gt;=FF$1,$S391,0)</f>
        <v>502.88858333333337</v>
      </c>
      <c r="FG391" s="27">
        <f>IF($O391&gt;=FG$1,$S391,0)</f>
        <v>502.88858333333337</v>
      </c>
      <c r="FH391" s="27">
        <f>IF($O391&gt;=FH$1,$S391,0)</f>
        <v>502.88858333333337</v>
      </c>
      <c r="FI391" s="27">
        <f>IF($O391&gt;=FI$1,$S391,0)</f>
        <v>502.88858333333337</v>
      </c>
      <c r="FJ391" s="27">
        <f>IF($O391&gt;=FJ$1,$S391,0)</f>
        <v>502.88858333333337</v>
      </c>
      <c r="FK391" s="27">
        <f>IF($O391&gt;=FK$1,$S391,0)</f>
        <v>502.88858333333337</v>
      </c>
      <c r="FL391" s="27">
        <f>IF($O391&gt;=FL$1,$S391,0)</f>
        <v>502.88858333333337</v>
      </c>
      <c r="FM391" s="27">
        <f>IF($O391&gt;=FM$1,$S391,0)</f>
        <v>502.88858333333337</v>
      </c>
      <c r="FN391" s="27">
        <f>IF($O391&gt;=FN$1,$S391,0)</f>
        <v>502.88858333333337</v>
      </c>
      <c r="FO391" s="27">
        <f>IF($O391&gt;=FO$1,$S391,0)</f>
        <v>502.88858333333337</v>
      </c>
      <c r="FP391" s="27">
        <f>IF($O391&gt;=FP$1,$S391,0)</f>
        <v>502.88858333333337</v>
      </c>
      <c r="FQ391" s="27">
        <f>IF($O391&gt;=FQ$1,$S391,0)</f>
        <v>502.88858333333337</v>
      </c>
      <c r="FR391" s="27">
        <f>IF($O391&gt;=FR$1,$S391,0)</f>
        <v>502.88858333333337</v>
      </c>
      <c r="FS391" s="27">
        <f>IF($O391&gt;=FS$1,$S391,0)</f>
        <v>502.88858333333337</v>
      </c>
      <c r="FT391" s="27">
        <f>IF($O391&gt;=FT$1,$S391,0)</f>
        <v>502.88858333333337</v>
      </c>
      <c r="FU391" s="27">
        <f>IF($O391&gt;=FU$1,$S391,0)</f>
        <v>502.88858333333337</v>
      </c>
      <c r="FV391" s="27">
        <f>IF($O391&gt;=FV$1,$S391,0)</f>
        <v>502.88858333333337</v>
      </c>
      <c r="FW391" s="27">
        <f>IF($O391&gt;=FW$1,$S391,0)</f>
        <v>502.88858333333337</v>
      </c>
      <c r="FX391" s="27">
        <f>IF($O391&gt;=FX$1,$S391,0)</f>
        <v>502.88858333333337</v>
      </c>
      <c r="FY391" s="27">
        <f>IF($O391&gt;=FY$1,$S391,0)</f>
        <v>502.88858333333337</v>
      </c>
      <c r="FZ391" s="27">
        <f>IF($O391&gt;=FZ$1,$S391,0)</f>
        <v>502.88858333333337</v>
      </c>
      <c r="GA391" s="27">
        <f>IF($O391&gt;=GA$1,$S391,0)</f>
        <v>502.88858333333337</v>
      </c>
      <c r="GB391" s="27">
        <f>IF($O391&gt;=GB$1,$S391,0)</f>
        <v>502.88858333333337</v>
      </c>
      <c r="GC391" s="27">
        <f>IF($O391&gt;=GC$1,$S391,0)</f>
        <v>502.88858333333337</v>
      </c>
      <c r="GD391" s="27">
        <f>IF($O391&gt;=GD$1,$S391,0)</f>
        <v>502.88858333333337</v>
      </c>
      <c r="GE391" s="27">
        <f>IF($O391&gt;=GE$1,$S391,0)</f>
        <v>502.88858333333337</v>
      </c>
      <c r="GF391" s="27">
        <f>IF($O391&gt;=GF$1,$S391,0)</f>
        <v>502.88858333333337</v>
      </c>
      <c r="GG391" s="27">
        <f>IF($O391&gt;=GG$1,$S391,0)</f>
        <v>502.88858333333337</v>
      </c>
      <c r="GH391" s="27">
        <f>IF($O391&gt;=GH$1,$S391,0)</f>
        <v>502.88858333333337</v>
      </c>
      <c r="GI391" s="27">
        <f>IF($O391&gt;=GI$1,$S391,0)</f>
        <v>502.88858333333337</v>
      </c>
      <c r="GJ391" s="27">
        <f>IF($O391&gt;=GJ$1,$S391,0)</f>
        <v>502.88858333333337</v>
      </c>
      <c r="GK391" s="27">
        <f>IF($O391&gt;=GK$1,$S391,0)</f>
        <v>502.88858333333337</v>
      </c>
      <c r="GL391" s="27">
        <f>IF($O391&gt;=GL$1,$S391,0)</f>
        <v>502.88858333333337</v>
      </c>
      <c r="GM391" s="27">
        <f>IF($O391&gt;=GM$1,$S391,0)</f>
        <v>502.88858333333337</v>
      </c>
      <c r="GN391" s="27">
        <f>IF($O391&gt;=GN$1,$S391,0)</f>
        <v>502.88858333333337</v>
      </c>
      <c r="GO391" s="27">
        <f>IF($O391&gt;=GO$1,$S391,0)</f>
        <v>502.88858333333337</v>
      </c>
      <c r="GP391" s="27">
        <f>IF($O391&gt;=GP$1,$S391,0)</f>
        <v>502.88858333333337</v>
      </c>
      <c r="GQ391" s="27">
        <f>IF($O391&gt;=GQ$1,$S391,0)</f>
        <v>502.88858333333337</v>
      </c>
      <c r="GR391" s="27">
        <f>IF($O391&gt;=GR$1,$S391,0)</f>
        <v>502.88858333333337</v>
      </c>
      <c r="GS391" s="27">
        <f>IF($O391&gt;=GS$1,$S391,0)</f>
        <v>502.88858333333337</v>
      </c>
      <c r="GT391" s="27">
        <f>IF($O391&gt;=GT$1,$S391,0)</f>
        <v>502.88858333333337</v>
      </c>
      <c r="GU391" s="27">
        <f>IF($O391&gt;=GU$1,$S391,0)</f>
        <v>502.88858333333337</v>
      </c>
      <c r="GV391" s="27">
        <f>IF($O391&gt;=GV$1,$S391,0)</f>
        <v>502.88858333333337</v>
      </c>
      <c r="GW391" s="27">
        <f>IF($O391&gt;=GW$1,$S391,0)</f>
        <v>502.88858333333337</v>
      </c>
      <c r="GX391" s="27">
        <f>IF($O391&gt;=GX$1,$S391,0)</f>
        <v>502.88858333333337</v>
      </c>
      <c r="GY391" s="27">
        <f>IF($O391&gt;=GY$1,$S391,0)</f>
        <v>502.88858333333337</v>
      </c>
      <c r="GZ391" s="27">
        <f>IF($O391&gt;=GZ$1,$S391,0)</f>
        <v>502.88858333333337</v>
      </c>
      <c r="HA391" s="27">
        <f>IF($O391&gt;=HA$1,$S391,0)</f>
        <v>502.88858333333337</v>
      </c>
      <c r="HB391" s="27">
        <f>IF($O391&gt;=HB$1,$S391,0)</f>
        <v>502.88858333333337</v>
      </c>
      <c r="HC391" s="27">
        <f>IF($O391&gt;=HC$1,$S391,0)</f>
        <v>502.88858333333337</v>
      </c>
    </row>
    <row r="392" spans="1:211">
      <c r="A392" s="3">
        <v>10030</v>
      </c>
      <c r="B392" s="3" t="s">
        <v>443</v>
      </c>
      <c r="C392" s="3" t="s">
        <v>424</v>
      </c>
      <c r="D392" s="3">
        <v>62</v>
      </c>
      <c r="E392" s="4">
        <v>27472</v>
      </c>
      <c r="F392" s="5">
        <v>43.284931506849318</v>
      </c>
      <c r="G392" s="3" t="s">
        <v>421</v>
      </c>
      <c r="H392" s="4">
        <v>20735</v>
      </c>
      <c r="I392" s="9" t="s">
        <v>797</v>
      </c>
      <c r="J392" s="5">
        <v>2875.87</v>
      </c>
      <c r="K392" s="31">
        <v>1096</v>
      </c>
      <c r="L392" s="32">
        <v>43</v>
      </c>
      <c r="M392" s="33">
        <f>VLOOKUP(L392,FIND,3,TRUE)</f>
        <v>1.5</v>
      </c>
      <c r="N392" s="32">
        <f>IF(L392&gt;30,180,VLOOKUP(L392,TEMPO,2,FALSE))</f>
        <v>180</v>
      </c>
      <c r="O392" s="32">
        <f>IF(R392&gt;0,4,N392)</f>
        <v>180</v>
      </c>
      <c r="P392" s="96">
        <f>J392*M392*L392</f>
        <v>185493.61500000002</v>
      </c>
      <c r="Q392" s="96">
        <f>10934.45*2</f>
        <v>21868.9</v>
      </c>
      <c r="R392" s="96">
        <f>IF(P392&lt;=Q392,P392/4,0)</f>
        <v>0</v>
      </c>
      <c r="S392" s="5">
        <f>IF(P392&gt;=Q392,P392/N392,0)</f>
        <v>1030.5200833333333</v>
      </c>
      <c r="T392" s="3"/>
      <c r="U392" s="3">
        <f>IF(T392="",1,0)</f>
        <v>1</v>
      </c>
      <c r="V392" s="3">
        <v>87</v>
      </c>
      <c r="W392" s="5">
        <v>0</v>
      </c>
      <c r="X392" s="5">
        <v>402.65</v>
      </c>
      <c r="Y392" s="5">
        <f>X392*W392</f>
        <v>0</v>
      </c>
      <c r="Z392" s="5">
        <v>400</v>
      </c>
      <c r="AA392" s="5">
        <f>S392+Y392+Z392</f>
        <v>1430.5200833333333</v>
      </c>
      <c r="AB392" s="39">
        <f>(J392/12+J392/12*1.3333333333+450/12+J392/30*6/12+J392)*1.3+Y392+Z392+153.9</f>
        <v>5130.5475444340591</v>
      </c>
      <c r="AC392" s="39" t="s">
        <v>424</v>
      </c>
      <c r="AD392" s="39">
        <f>J392*1.3+400+153.9</f>
        <v>4292.530999999999</v>
      </c>
      <c r="AE392" s="39">
        <f>SUMIFS('CUSTO MENSAL FUNC NOVO'!H:H,'CUSTO MENSAL FUNC NOVO'!A:A,'VALORES MENSAIS'!AC392)</f>
        <v>2955.13</v>
      </c>
      <c r="AF392" s="27">
        <f>IF($R392&gt;0,$R392,$S392)+$Y392+$Z392</f>
        <v>1430.5200833333333</v>
      </c>
      <c r="AG392" s="27">
        <f>IF($R392&gt;0,$R392,$S392)+$Y392+$Z392</f>
        <v>1430.5200833333333</v>
      </c>
      <c r="AH392" s="27">
        <f>IF($R392&gt;0,$R392,$S392)+$Y392+$Z392</f>
        <v>1430.5200833333333</v>
      </c>
      <c r="AI392" s="27">
        <f>IF($R392&gt;0,$R392,$S392)+$Y392+$Z392</f>
        <v>1430.5200833333333</v>
      </c>
      <c r="AJ392" s="27">
        <f>IF($O392&gt;=AJ$1,$S392+$Y392+$Z392,$Y392+$Z392)</f>
        <v>1430.5200833333333</v>
      </c>
      <c r="AK392" s="27">
        <f>IF($O392&gt;=AK$1,$S392+$Y392+$Z392,$Y392+$Z392)</f>
        <v>1430.5200833333333</v>
      </c>
      <c r="AL392" s="27">
        <f>IF($O392&gt;=AL$1,$S392+$Y392+$Z392,$Y392+$Z392)</f>
        <v>1430.5200833333333</v>
      </c>
      <c r="AM392" s="27">
        <f>IF($O392&gt;=AM$1,$S392+$Y392+$Z392,$Y392+$Z392)</f>
        <v>1430.5200833333333</v>
      </c>
      <c r="AN392" s="27">
        <f>IF($O392&gt;=AN$1,$S392+$Y392+$Z392,$Y392+$Z392)</f>
        <v>1430.5200833333333</v>
      </c>
      <c r="AO392" s="27">
        <f>IF($O392&gt;=AO$1,$S392+$Y392+$Z392,$Y392+$Z392)</f>
        <v>1430.5200833333333</v>
      </c>
      <c r="AP392" s="27">
        <f>IF($O392&gt;=AP$1,$S392+$Y392+$Z392,$Y392+$Z392)</f>
        <v>1430.5200833333333</v>
      </c>
      <c r="AQ392" s="27">
        <f>IF($O392&gt;=AQ$1,$S392+$Y392+$Z392,$Y392+$Z392)</f>
        <v>1430.5200833333333</v>
      </c>
      <c r="AR392" s="27">
        <f>IF($O392&gt;=AR$1,$S392+$Y392+$Z392,$Y392+$Z392)</f>
        <v>1430.5200833333333</v>
      </c>
      <c r="AS392" s="27">
        <f>IF($O392&gt;=AS$1,$S392+$Y392+$Z392,$Y392+$Z392)</f>
        <v>1430.5200833333333</v>
      </c>
      <c r="AT392" s="27">
        <f>IF($O392&gt;=AT$1,$S392+$Y392+$Z392,$Y392+$Z392)</f>
        <v>1430.5200833333333</v>
      </c>
      <c r="AU392" s="27">
        <f>IF($O392&gt;=AU$1,$S392+$Y392+$Z392,$Y392+$Z392)</f>
        <v>1430.5200833333333</v>
      </c>
      <c r="AV392" s="27">
        <f>IF($O392&gt;=AV$1,$S392+$Y392+$Z392,$Y392+$Z392)</f>
        <v>1430.5200833333333</v>
      </c>
      <c r="AW392" s="27">
        <f>IF($O392&gt;=AW$1,$S392+$Y392+$Z392,$Y392+$Z392)</f>
        <v>1430.5200833333333</v>
      </c>
      <c r="AX392" s="27">
        <f>IF($O392&gt;=AX$1,$S392+$Y392+$Z392,$Y392+$Z392)</f>
        <v>1430.5200833333333</v>
      </c>
      <c r="AY392" s="27">
        <f>IF($O392&gt;=AY$1,$S392+$Y392+$Z392,$Y392+$Z392)</f>
        <v>1430.5200833333333</v>
      </c>
      <c r="AZ392" s="27">
        <f>IF($O392&gt;=AZ$1,$S392+$Y392+$Z392,$Y392+$Z392)</f>
        <v>1430.5200833333333</v>
      </c>
      <c r="BA392" s="27">
        <f>IF($O392&gt;=BA$1,$S392+$Y392+$Z392,$Y392+$Z392)</f>
        <v>1430.5200833333333</v>
      </c>
      <c r="BB392" s="27">
        <f>IF($O392&gt;=BB$1,$S392+$Y392+$Z392,$Y392+$Z392)</f>
        <v>1430.5200833333333</v>
      </c>
      <c r="BC392" s="27">
        <f>IF($O392&gt;=BC$1,$S392+$Y392+$Z392,$Y392+$Z392)</f>
        <v>1430.5200833333333</v>
      </c>
      <c r="BD392" s="27">
        <f>IF($O392&gt;=BD$1,$S392+$Y392+$Z392,$Y392+$Z392)</f>
        <v>1430.5200833333333</v>
      </c>
      <c r="BE392" s="27">
        <f>IF($O392&gt;=BE$1,$S392+$Y392+$Z392,$Y392+$Z392)</f>
        <v>1430.5200833333333</v>
      </c>
      <c r="BF392" s="27">
        <f>IF($O392&gt;=BF$1,$S392+$Y392+$Z392,$Y392+$Z392)</f>
        <v>1430.5200833333333</v>
      </c>
      <c r="BG392" s="27">
        <f>IF($O392&gt;=BG$1,$S392+$Y392+$Z392,$Y392+$Z392)</f>
        <v>1430.5200833333333</v>
      </c>
      <c r="BH392" s="27">
        <f>IF($O392&gt;=BH$1,$S392+$Y392+$Z392,$Y392+$Z392)</f>
        <v>1430.5200833333333</v>
      </c>
      <c r="BI392" s="27">
        <f>IF($O392&gt;=BI$1,$S392+$Y392+$Z392,$Y392+$Z392)</f>
        <v>1430.5200833333333</v>
      </c>
      <c r="BJ392" s="27">
        <f>IF($O392&gt;=BJ$1,$S392+$Y392+$Z392,$Y392+$Z392)</f>
        <v>1430.5200833333333</v>
      </c>
      <c r="BK392" s="27">
        <f>IF($O392&gt;=BK$1,$S392+$Y392+$Z392,$Y392+$Z392)</f>
        <v>1430.5200833333333</v>
      </c>
      <c r="BL392" s="27">
        <f>IF($O392&gt;=BL$1,$S392+$Y392+$Z392,$Y392+$Z392)</f>
        <v>1430.5200833333333</v>
      </c>
      <c r="BM392" s="27">
        <f>IF($O392&gt;=BM$1,$S392+$Y392+$Z392,$Y392+$Z392)</f>
        <v>1430.5200833333333</v>
      </c>
      <c r="BN392" s="27">
        <f>IF($O392&gt;=BN$1,$S392+$Y392+$Z392,$Y392+$Z392)</f>
        <v>1430.5200833333333</v>
      </c>
      <c r="BO392" s="27">
        <f>IF($O392&gt;=BO$1,$S392+$Y392+$Z392,$Y392+$Z392)</f>
        <v>1430.5200833333333</v>
      </c>
      <c r="BP392" s="27">
        <f>IF($O392&gt;=BP$1,$S392+$Y392+$Z392,$Y392+$Z392)</f>
        <v>1430.5200833333333</v>
      </c>
      <c r="BQ392" s="27">
        <f>IF($O392&gt;=BQ$1,$S392+$Y392+$Z392,$Y392+$Z392)</f>
        <v>1430.5200833333333</v>
      </c>
      <c r="BR392" s="27">
        <f>IF($O392&gt;=BR$1,$S392+$Y392+$Z392,$Y392+$Z392)</f>
        <v>1430.5200833333333</v>
      </c>
      <c r="BS392" s="27">
        <f>IF($O392&gt;=BS$1,$S392+$Y392+$Z392,$Y392+$Z392)</f>
        <v>1430.5200833333333</v>
      </c>
      <c r="BT392" s="27">
        <f>IF($O392&gt;=BT$1,$S392+$Y392+$Z392,$Y392+$Z392)</f>
        <v>1430.5200833333333</v>
      </c>
      <c r="BU392" s="27">
        <f>IF($O392&gt;=BU$1,$S392+$Y392+$Z392,$Y392+$Z392)</f>
        <v>1430.5200833333333</v>
      </c>
      <c r="BV392" s="27">
        <f>IF($O392&gt;=BV$1,$S392+$Y392+$Z392,$Y392+$Z392)</f>
        <v>1430.5200833333333</v>
      </c>
      <c r="BW392" s="27">
        <f>IF($O392&gt;=BW$1,$S392+$Y392+$Z392,$Y392+$Z392)</f>
        <v>1430.5200833333333</v>
      </c>
      <c r="BX392" s="27">
        <f>IF($O392&gt;=BX$1,$S392+$Y392+$Z392,$Y392+$Z392)</f>
        <v>1430.5200833333333</v>
      </c>
      <c r="BY392" s="27">
        <f>IF($O392&gt;=BY$1,$S392+$Y392+$Z392,$Y392+$Z392)</f>
        <v>1430.5200833333333</v>
      </c>
      <c r="BZ392" s="27">
        <f>IF($O392&gt;=BZ$1,$S392+$Y392+$Z392,$Y392+$Z392)</f>
        <v>1430.5200833333333</v>
      </c>
      <c r="CA392" s="27">
        <f>IF($O392&gt;=CA$1,$S392+$Y392+$Z392,$Y392+$Z392)</f>
        <v>1430.5200833333333</v>
      </c>
      <c r="CB392" s="27">
        <f>IF($O392&gt;=CB$1,$S392+$Y392+$Z392,$Y392+$Z392)</f>
        <v>1430.5200833333333</v>
      </c>
      <c r="CC392" s="27">
        <f>IF($O392&gt;=CC$1,$S392+$Y392+$Z392,$Y392+$Z392)</f>
        <v>1430.5200833333333</v>
      </c>
      <c r="CD392" s="27">
        <f>IF($O392&gt;=CD$1,$S392+$Y392+$Z392,$Y392+$Z392)</f>
        <v>1430.5200833333333</v>
      </c>
      <c r="CE392" s="27">
        <f>IF($O392&gt;=CE$1,$S392+$Y392+$Z392,$Y392+$Z392)</f>
        <v>1430.5200833333333</v>
      </c>
      <c r="CF392" s="27">
        <f>IF($O392&gt;=CF$1,$S392+$Y392+$Z392,$Y392+$Z392)</f>
        <v>1430.5200833333333</v>
      </c>
      <c r="CG392" s="27">
        <f>IF($O392&gt;=CG$1,$S392+$Y392+$Z392,$Y392+$Z392)</f>
        <v>1430.5200833333333</v>
      </c>
      <c r="CH392" s="27">
        <f>IF($O392&gt;=CH$1,$S392+$Y392+$Z392,$Y392+$Z392)</f>
        <v>1430.5200833333333</v>
      </c>
      <c r="CI392" s="27">
        <f>IF($O392&gt;=CI$1,$S392+$Y392+$Z392,$Y392+$Z392)</f>
        <v>1430.5200833333333</v>
      </c>
      <c r="CJ392" s="27">
        <f>IF($O392&gt;=CJ$1,$S392+$Y392+$Z392,$Y392+$Z392)</f>
        <v>1430.5200833333333</v>
      </c>
      <c r="CK392" s="27">
        <f>IF($O392&gt;=CK$1,$S392+$Y392+$Z392,$Y392+$Z392)</f>
        <v>1430.5200833333333</v>
      </c>
      <c r="CL392" s="27">
        <f>IF($O392&gt;=CL$1,$S392+$Y392+$Z392,$Y392+$Z392)</f>
        <v>1430.5200833333333</v>
      </c>
      <c r="CM392" s="27">
        <f>IF($O392&gt;=CM$1,$S392+$Y392+$Z392,$Y392+$Z392)</f>
        <v>1430.5200833333333</v>
      </c>
      <c r="CN392" s="27">
        <f>IF($O392&gt;=CN$1,$S392+$Y392,$Y392)</f>
        <v>1030.5200833333333</v>
      </c>
      <c r="CO392" s="27">
        <f>IF($O392&gt;=CO$1,$S392+$Y392,$Y392)</f>
        <v>1030.5200833333333</v>
      </c>
      <c r="CP392" s="27">
        <f>IF($O392&gt;=CP$1,$S392+$Y392,$Y392)</f>
        <v>1030.5200833333333</v>
      </c>
      <c r="CQ392" s="27">
        <f>IF($O392&gt;=CQ$1,$S392+$Y392,$Y392)</f>
        <v>1030.5200833333333</v>
      </c>
      <c r="CR392" s="27">
        <f>IF($O392&gt;=CR$1,$S392+$Y392,$Y392)</f>
        <v>1030.5200833333333</v>
      </c>
      <c r="CS392" s="27">
        <f>IF($O392&gt;=CS$1,$S392+$Y392,$Y392)</f>
        <v>1030.5200833333333</v>
      </c>
      <c r="CT392" s="27">
        <f>IF($O392&gt;=CT$1,$S392+$Y392,$Y392)</f>
        <v>1030.5200833333333</v>
      </c>
      <c r="CU392" s="27">
        <f>IF($O392&gt;=CU$1,$S392+$Y392,$Y392)</f>
        <v>1030.5200833333333</v>
      </c>
      <c r="CV392" s="27">
        <f>IF($O392&gt;=CV$1,$S392+$Y392,$Y392)</f>
        <v>1030.5200833333333</v>
      </c>
      <c r="CW392" s="27">
        <f>IF($O392&gt;=CW$1,$S392+$Y392,$Y392)</f>
        <v>1030.5200833333333</v>
      </c>
      <c r="CX392" s="27">
        <f>IF($O392&gt;=CX$1,$S392+$Y392,$Y392)</f>
        <v>1030.5200833333333</v>
      </c>
      <c r="CY392" s="27">
        <f>IF($O392&gt;=CY$1,$S392+$Y392,$Y392)</f>
        <v>1030.5200833333333</v>
      </c>
      <c r="CZ392" s="27">
        <f>IF($O392&gt;=CZ$1,$S392+$Y392,$Y392)</f>
        <v>1030.5200833333333</v>
      </c>
      <c r="DA392" s="27">
        <f>IF($O392&gt;=DA$1,$S392+$Y392,$Y392)</f>
        <v>1030.5200833333333</v>
      </c>
      <c r="DB392" s="27">
        <f>IF($O392&gt;=DB$1,$S392+$Y392,$Y392)</f>
        <v>1030.5200833333333</v>
      </c>
      <c r="DC392" s="27">
        <f>IF($O392&gt;=DC$1,$S392+$Y392,$Y392)</f>
        <v>1030.5200833333333</v>
      </c>
      <c r="DD392" s="27">
        <f>IF($O392&gt;=DD$1,$S392+$Y392,$Y392)</f>
        <v>1030.5200833333333</v>
      </c>
      <c r="DE392" s="27">
        <f>IF($O392&gt;=DE$1,$S392+$Y392,$Y392)</f>
        <v>1030.5200833333333</v>
      </c>
      <c r="DF392" s="27">
        <f>IF($O392&gt;=DF$1,$S392+$Y392,$Y392)</f>
        <v>1030.5200833333333</v>
      </c>
      <c r="DG392" s="27">
        <f>IF($O392&gt;=DG$1,$S392+$Y392,$Y392)</f>
        <v>1030.5200833333333</v>
      </c>
      <c r="DH392" s="27">
        <f>IF($O392&gt;=DH$1,$S392+$Y392,$Y392)</f>
        <v>1030.5200833333333</v>
      </c>
      <c r="DI392" s="27">
        <f>IF($O392&gt;=DI$1,$S392+$Y392,$Y392)</f>
        <v>1030.5200833333333</v>
      </c>
      <c r="DJ392" s="27">
        <f>IF($O392&gt;=DJ$1,$S392+$Y392,$Y392)</f>
        <v>1030.5200833333333</v>
      </c>
      <c r="DK392" s="27">
        <f>IF($O392&gt;=DK$1,$S392+$Y392,$Y392)</f>
        <v>1030.5200833333333</v>
      </c>
      <c r="DL392" s="27">
        <f>IF($O392&gt;=DL$1,$S392+$Y392,$Y392)</f>
        <v>1030.5200833333333</v>
      </c>
      <c r="DM392" s="27">
        <f>IF($O392&gt;=DM$1,$S392+$Y392,$Y392)</f>
        <v>1030.5200833333333</v>
      </c>
      <c r="DN392" s="27">
        <f>IF($O392&gt;=DN$1,$S392+$Y392,$Y392)</f>
        <v>1030.5200833333333</v>
      </c>
      <c r="DO392" s="27">
        <f>IF($O392&gt;=DO$1,$S392+$Y392,$Y392)</f>
        <v>1030.5200833333333</v>
      </c>
      <c r="DP392" s="27">
        <f>IF($O392&gt;=DP$1,$S392+$Y392,$Y392)</f>
        <v>1030.5200833333333</v>
      </c>
      <c r="DQ392" s="27">
        <f>IF($O392&gt;=DQ$1,$S392+$Y392,$Y392)</f>
        <v>1030.5200833333333</v>
      </c>
      <c r="DR392" s="27">
        <f>IF($O392&gt;=DR$1,$S392+$Y392,$Y392)</f>
        <v>1030.5200833333333</v>
      </c>
      <c r="DS392" s="27">
        <f>IF($O392&gt;=DS$1,$S392+$Y392,$Y392)</f>
        <v>1030.5200833333333</v>
      </c>
      <c r="DT392" s="27">
        <f>IF($O392&gt;=DT$1,$S392+$Y392,$Y392)</f>
        <v>1030.5200833333333</v>
      </c>
      <c r="DU392" s="27">
        <f>IF($O392&gt;=DU$1,$S392+$Y392,$Y392)</f>
        <v>1030.5200833333333</v>
      </c>
      <c r="DV392" s="27">
        <f>IF($O392&gt;=DV$1,$S392+$Y392,$Y392)</f>
        <v>1030.5200833333333</v>
      </c>
      <c r="DW392" s="27">
        <f>IF($O392&gt;=DW$1,$S392+$Y392,$Y392)</f>
        <v>1030.5200833333333</v>
      </c>
      <c r="DX392" s="27">
        <f>IF($O392&gt;=DX$1,$S392+$Y392,$Y392)</f>
        <v>1030.5200833333333</v>
      </c>
      <c r="DY392" s="27">
        <f>IF($O392&gt;=DY$1,$S392+$Y392,$Y392)</f>
        <v>1030.5200833333333</v>
      </c>
      <c r="DZ392" s="27">
        <f>IF($O392&gt;=DZ$1,$S392+$Y392,$Y392)</f>
        <v>1030.5200833333333</v>
      </c>
      <c r="EA392" s="27">
        <f>IF($O392&gt;=EA$1,$S392+$Y392,$Y392)</f>
        <v>1030.5200833333333</v>
      </c>
      <c r="EB392" s="27">
        <f>IF($O392&gt;=EB$1,$S392+$Y392,$Y392)</f>
        <v>1030.5200833333333</v>
      </c>
      <c r="EC392" s="27">
        <f>IF($O392&gt;=EC$1,$S392+$Y392,$Y392)</f>
        <v>1030.5200833333333</v>
      </c>
      <c r="ED392" s="27">
        <f>IF($O392&gt;=ED$1,$S392+$Y392,$Y392)</f>
        <v>1030.5200833333333</v>
      </c>
      <c r="EE392" s="27">
        <f>IF($O392&gt;=EE$1,$S392+$Y392,$Y392)</f>
        <v>1030.5200833333333</v>
      </c>
      <c r="EF392" s="27">
        <f>IF($O392&gt;=EF$1,$S392+$Y392,$Y392)</f>
        <v>1030.5200833333333</v>
      </c>
      <c r="EG392" s="27">
        <f>IF($O392&gt;=EG$1,$S392+$Y392,$Y392)</f>
        <v>1030.5200833333333</v>
      </c>
      <c r="EH392" s="27">
        <f>IF($O392&gt;=EH$1,$S392+$Y392,$Y392)</f>
        <v>1030.5200833333333</v>
      </c>
      <c r="EI392" s="27">
        <f>IF($O392&gt;=EI$1,$S392+$Y392,$Y392)</f>
        <v>1030.5200833333333</v>
      </c>
      <c r="EJ392" s="27">
        <f>IF($O392&gt;=EJ$1,$S392+$Y392,$Y392)</f>
        <v>1030.5200833333333</v>
      </c>
      <c r="EK392" s="27">
        <f>IF($O392&gt;=EK$1,$S392+$Y392,$Y392)</f>
        <v>1030.5200833333333</v>
      </c>
      <c r="EL392" s="27">
        <f>IF($O392&gt;=EL$1,$S392+$Y392,$Y392)</f>
        <v>1030.5200833333333</v>
      </c>
      <c r="EM392" s="27">
        <f>IF($O392&gt;=EM$1,$S392+$Y392,$Y392)</f>
        <v>1030.5200833333333</v>
      </c>
      <c r="EN392" s="27">
        <f>IF($O392&gt;=EN$1,$S392+$Y392,$Y392)</f>
        <v>1030.5200833333333</v>
      </c>
      <c r="EO392" s="27">
        <f>IF($O392&gt;=EO$1,$S392+$Y392,$Y392)</f>
        <v>1030.5200833333333</v>
      </c>
      <c r="EP392" s="27">
        <f>IF($O392&gt;=EP$1,$S392+$Y392,$Y392)</f>
        <v>1030.5200833333333</v>
      </c>
      <c r="EQ392" s="27">
        <f>IF($O392&gt;=EQ$1,$S392+$Y392,$Y392)</f>
        <v>1030.5200833333333</v>
      </c>
      <c r="ER392" s="27">
        <f>IF($O392&gt;=ER$1,$S392+$Y392,$Y392)</f>
        <v>1030.5200833333333</v>
      </c>
      <c r="ES392" s="27">
        <f>IF($O392&gt;=ES$1,$S392+$Y392,$Y392)</f>
        <v>1030.5200833333333</v>
      </c>
      <c r="ET392" s="27">
        <f>IF($O392&gt;=ET$1,$S392+$Y392,$Y392)</f>
        <v>1030.5200833333333</v>
      </c>
      <c r="EU392" s="27">
        <f>IF($O392&gt;=EU$1,$S392+$Y392,$Y392)</f>
        <v>1030.5200833333333</v>
      </c>
      <c r="EV392" s="27">
        <f>IF($O392&gt;=EV$1,$S392,0)</f>
        <v>1030.5200833333333</v>
      </c>
      <c r="EW392" s="27">
        <f>IF($O392&gt;=EW$1,$S392,0)</f>
        <v>1030.5200833333333</v>
      </c>
      <c r="EX392" s="27">
        <f>IF($O392&gt;=EX$1,$S392,0)</f>
        <v>1030.5200833333333</v>
      </c>
      <c r="EY392" s="27">
        <f>IF($O392&gt;=EY$1,$S392,0)</f>
        <v>1030.5200833333333</v>
      </c>
      <c r="EZ392" s="27">
        <f>IF($O392&gt;=EZ$1,$S392,0)</f>
        <v>1030.5200833333333</v>
      </c>
      <c r="FA392" s="27">
        <f>IF($O392&gt;=FA$1,$S392,0)</f>
        <v>1030.5200833333333</v>
      </c>
      <c r="FB392" s="27">
        <f>IF($O392&gt;=FB$1,$S392,0)</f>
        <v>1030.5200833333333</v>
      </c>
      <c r="FC392" s="27">
        <f>IF($O392&gt;=FC$1,$S392,0)</f>
        <v>1030.5200833333333</v>
      </c>
      <c r="FD392" s="27">
        <f>IF($O392&gt;=FD$1,$S392,0)</f>
        <v>1030.5200833333333</v>
      </c>
      <c r="FE392" s="27">
        <f>IF($O392&gt;=FE$1,$S392,0)</f>
        <v>1030.5200833333333</v>
      </c>
      <c r="FF392" s="27">
        <f>IF($O392&gt;=FF$1,$S392,0)</f>
        <v>1030.5200833333333</v>
      </c>
      <c r="FG392" s="27">
        <f>IF($O392&gt;=FG$1,$S392,0)</f>
        <v>1030.5200833333333</v>
      </c>
      <c r="FH392" s="27">
        <f>IF($O392&gt;=FH$1,$S392,0)</f>
        <v>1030.5200833333333</v>
      </c>
      <c r="FI392" s="27">
        <f>IF($O392&gt;=FI$1,$S392,0)</f>
        <v>1030.5200833333333</v>
      </c>
      <c r="FJ392" s="27">
        <f>IF($O392&gt;=FJ$1,$S392,0)</f>
        <v>1030.5200833333333</v>
      </c>
      <c r="FK392" s="27">
        <f>IF($O392&gt;=FK$1,$S392,0)</f>
        <v>1030.5200833333333</v>
      </c>
      <c r="FL392" s="27">
        <f>IF($O392&gt;=FL$1,$S392,0)</f>
        <v>1030.5200833333333</v>
      </c>
      <c r="FM392" s="27">
        <f>IF($O392&gt;=FM$1,$S392,0)</f>
        <v>1030.5200833333333</v>
      </c>
      <c r="FN392" s="27">
        <f>IF($O392&gt;=FN$1,$S392,0)</f>
        <v>1030.5200833333333</v>
      </c>
      <c r="FO392" s="27">
        <f>IF($O392&gt;=FO$1,$S392,0)</f>
        <v>1030.5200833333333</v>
      </c>
      <c r="FP392" s="27">
        <f>IF($O392&gt;=FP$1,$S392,0)</f>
        <v>1030.5200833333333</v>
      </c>
      <c r="FQ392" s="27">
        <f>IF($O392&gt;=FQ$1,$S392,0)</f>
        <v>1030.5200833333333</v>
      </c>
      <c r="FR392" s="27">
        <f>IF($O392&gt;=FR$1,$S392,0)</f>
        <v>1030.5200833333333</v>
      </c>
      <c r="FS392" s="27">
        <f>IF($O392&gt;=FS$1,$S392,0)</f>
        <v>1030.5200833333333</v>
      </c>
      <c r="FT392" s="27">
        <f>IF($O392&gt;=FT$1,$S392,0)</f>
        <v>1030.5200833333333</v>
      </c>
      <c r="FU392" s="27">
        <f>IF($O392&gt;=FU$1,$S392,0)</f>
        <v>1030.5200833333333</v>
      </c>
      <c r="FV392" s="27">
        <f>IF($O392&gt;=FV$1,$S392,0)</f>
        <v>1030.5200833333333</v>
      </c>
      <c r="FW392" s="27">
        <f>IF($O392&gt;=FW$1,$S392,0)</f>
        <v>1030.5200833333333</v>
      </c>
      <c r="FX392" s="27">
        <f>IF($O392&gt;=FX$1,$S392,0)</f>
        <v>1030.5200833333333</v>
      </c>
      <c r="FY392" s="27">
        <f>IF($O392&gt;=FY$1,$S392,0)</f>
        <v>1030.5200833333333</v>
      </c>
      <c r="FZ392" s="27">
        <f>IF($O392&gt;=FZ$1,$S392,0)</f>
        <v>1030.5200833333333</v>
      </c>
      <c r="GA392" s="27">
        <f>IF($O392&gt;=GA$1,$S392,0)</f>
        <v>1030.5200833333333</v>
      </c>
      <c r="GB392" s="27">
        <f>IF($O392&gt;=GB$1,$S392,0)</f>
        <v>1030.5200833333333</v>
      </c>
      <c r="GC392" s="27">
        <f>IF($O392&gt;=GC$1,$S392,0)</f>
        <v>1030.5200833333333</v>
      </c>
      <c r="GD392" s="27">
        <f>IF($O392&gt;=GD$1,$S392,0)</f>
        <v>1030.5200833333333</v>
      </c>
      <c r="GE392" s="27">
        <f>IF($O392&gt;=GE$1,$S392,0)</f>
        <v>1030.5200833333333</v>
      </c>
      <c r="GF392" s="27">
        <f>IF($O392&gt;=GF$1,$S392,0)</f>
        <v>1030.5200833333333</v>
      </c>
      <c r="GG392" s="27">
        <f>IF($O392&gt;=GG$1,$S392,0)</f>
        <v>1030.5200833333333</v>
      </c>
      <c r="GH392" s="27">
        <f>IF($O392&gt;=GH$1,$S392,0)</f>
        <v>1030.5200833333333</v>
      </c>
      <c r="GI392" s="27">
        <f>IF($O392&gt;=GI$1,$S392,0)</f>
        <v>1030.5200833333333</v>
      </c>
      <c r="GJ392" s="27">
        <f>IF($O392&gt;=GJ$1,$S392,0)</f>
        <v>1030.5200833333333</v>
      </c>
      <c r="GK392" s="27">
        <f>IF($O392&gt;=GK$1,$S392,0)</f>
        <v>1030.5200833333333</v>
      </c>
      <c r="GL392" s="27">
        <f>IF($O392&gt;=GL$1,$S392,0)</f>
        <v>1030.5200833333333</v>
      </c>
      <c r="GM392" s="27">
        <f>IF($O392&gt;=GM$1,$S392,0)</f>
        <v>1030.5200833333333</v>
      </c>
      <c r="GN392" s="27">
        <f>IF($O392&gt;=GN$1,$S392,0)</f>
        <v>1030.5200833333333</v>
      </c>
      <c r="GO392" s="27">
        <f>IF($O392&gt;=GO$1,$S392,0)</f>
        <v>1030.5200833333333</v>
      </c>
      <c r="GP392" s="27">
        <f>IF($O392&gt;=GP$1,$S392,0)</f>
        <v>1030.5200833333333</v>
      </c>
      <c r="GQ392" s="27">
        <f>IF($O392&gt;=GQ$1,$S392,0)</f>
        <v>1030.5200833333333</v>
      </c>
      <c r="GR392" s="27">
        <f>IF($O392&gt;=GR$1,$S392,0)</f>
        <v>1030.5200833333333</v>
      </c>
      <c r="GS392" s="27">
        <f>IF($O392&gt;=GS$1,$S392,0)</f>
        <v>1030.5200833333333</v>
      </c>
      <c r="GT392" s="27">
        <f>IF($O392&gt;=GT$1,$S392,0)</f>
        <v>1030.5200833333333</v>
      </c>
      <c r="GU392" s="27">
        <f>IF($O392&gt;=GU$1,$S392,0)</f>
        <v>1030.5200833333333</v>
      </c>
      <c r="GV392" s="27">
        <f>IF($O392&gt;=GV$1,$S392,0)</f>
        <v>1030.5200833333333</v>
      </c>
      <c r="GW392" s="27">
        <f>IF($O392&gt;=GW$1,$S392,0)</f>
        <v>1030.5200833333333</v>
      </c>
      <c r="GX392" s="27">
        <f>IF($O392&gt;=GX$1,$S392,0)</f>
        <v>1030.5200833333333</v>
      </c>
      <c r="GY392" s="27">
        <f>IF($O392&gt;=GY$1,$S392,0)</f>
        <v>1030.5200833333333</v>
      </c>
      <c r="GZ392" s="27">
        <f>IF($O392&gt;=GZ$1,$S392,0)</f>
        <v>1030.5200833333333</v>
      </c>
      <c r="HA392" s="27">
        <f>IF($O392&gt;=HA$1,$S392,0)</f>
        <v>1030.5200833333333</v>
      </c>
      <c r="HB392" s="27">
        <f>IF($O392&gt;=HB$1,$S392,0)</f>
        <v>1030.5200833333333</v>
      </c>
      <c r="HC392" s="27">
        <f>IF($O392&gt;=HC$1,$S392,0)</f>
        <v>1030.5200833333333</v>
      </c>
    </row>
    <row r="393" spans="1:211">
      <c r="A393" s="3">
        <v>17469</v>
      </c>
      <c r="B393" s="3" t="s">
        <v>440</v>
      </c>
      <c r="C393" s="3" t="s">
        <v>18</v>
      </c>
      <c r="D393" s="3">
        <v>54</v>
      </c>
      <c r="E393" s="4">
        <v>29544</v>
      </c>
      <c r="F393" s="5">
        <v>37.608219178082194</v>
      </c>
      <c r="G393" s="3" t="s">
        <v>421</v>
      </c>
      <c r="H393" s="4">
        <v>23606</v>
      </c>
      <c r="I393" s="9" t="s">
        <v>797</v>
      </c>
      <c r="J393" s="5">
        <v>1912.45</v>
      </c>
      <c r="K393" s="31">
        <v>1096</v>
      </c>
      <c r="L393" s="32">
        <v>38</v>
      </c>
      <c r="M393" s="33">
        <f>VLOOKUP(L393,FIND,3,TRUE)</f>
        <v>1.5</v>
      </c>
      <c r="N393" s="32">
        <f>IF(L393&gt;30,180,VLOOKUP(L393,TEMPO,2,FALSE))</f>
        <v>180</v>
      </c>
      <c r="O393" s="32">
        <f>IF(R393&gt;0,4,N393)</f>
        <v>180</v>
      </c>
      <c r="P393" s="96">
        <f>J393*M393*L393</f>
        <v>109009.65000000001</v>
      </c>
      <c r="Q393" s="96">
        <f>10934.45*2</f>
        <v>21868.9</v>
      </c>
      <c r="R393" s="96">
        <f>IF(P393&lt;=Q393,P393/4,0)</f>
        <v>0</v>
      </c>
      <c r="S393" s="5">
        <f>IF(P393&gt;=Q393,P393/N393,0)</f>
        <v>605.60916666666674</v>
      </c>
      <c r="T393" s="3"/>
      <c r="U393" s="3">
        <f>IF(T393="",1,0)</f>
        <v>1</v>
      </c>
      <c r="V393" s="3">
        <v>46</v>
      </c>
      <c r="W393" s="5">
        <v>0.6</v>
      </c>
      <c r="X393" s="5">
        <v>245.73</v>
      </c>
      <c r="Y393" s="5">
        <f>X393*W393</f>
        <v>147.43799999999999</v>
      </c>
      <c r="Z393" s="5">
        <v>400</v>
      </c>
      <c r="AA393" s="5">
        <f>S393+Y393+Z393</f>
        <v>1153.0471666666667</v>
      </c>
      <c r="AB393" s="39">
        <f>(J393/12+J393/12*1.3333333333+450/12+J393/30*6/12+J393)*1.3+Y393+Z393+153.9</f>
        <v>3761.1342777708724</v>
      </c>
      <c r="AC393" s="39" t="s">
        <v>18</v>
      </c>
      <c r="AD393" s="39">
        <f>J393*1.3+400+153.9</f>
        <v>3040.085</v>
      </c>
      <c r="AE393" s="39">
        <f>SUMIFS('CUSTO MENSAL FUNC NOVO'!H:H,'CUSTO MENSAL FUNC NOVO'!A:A,'VALORES MENSAIS'!AC393)</f>
        <v>1902.2210000000002</v>
      </c>
      <c r="AF393" s="27">
        <f>IF($R393&gt;0,$R393,$S393)+$Y393+$Z393</f>
        <v>1153.0471666666667</v>
      </c>
      <c r="AG393" s="27">
        <f>IF($R393&gt;0,$R393,$S393)+$Y393+$Z393</f>
        <v>1153.0471666666667</v>
      </c>
      <c r="AH393" s="27">
        <f>IF($R393&gt;0,$R393,$S393)+$Y393+$Z393</f>
        <v>1153.0471666666667</v>
      </c>
      <c r="AI393" s="27">
        <f>IF($R393&gt;0,$R393,$S393)+$Y393+$Z393</f>
        <v>1153.0471666666667</v>
      </c>
      <c r="AJ393" s="27">
        <f>IF($O393&gt;=AJ$1,$S393+$Y393+$Z393,$Y393+$Z393)</f>
        <v>1153.0471666666667</v>
      </c>
      <c r="AK393" s="27">
        <f>IF($O393&gt;=AK$1,$S393+$Y393+$Z393,$Y393+$Z393)</f>
        <v>1153.0471666666667</v>
      </c>
      <c r="AL393" s="27">
        <f>IF($O393&gt;=AL$1,$S393+$Y393+$Z393,$Y393+$Z393)</f>
        <v>1153.0471666666667</v>
      </c>
      <c r="AM393" s="27">
        <f>IF($O393&gt;=AM$1,$S393+$Y393+$Z393,$Y393+$Z393)</f>
        <v>1153.0471666666667</v>
      </c>
      <c r="AN393" s="27">
        <f>IF($O393&gt;=AN$1,$S393+$Y393+$Z393,$Y393+$Z393)</f>
        <v>1153.0471666666667</v>
      </c>
      <c r="AO393" s="27">
        <f>IF($O393&gt;=AO$1,$S393+$Y393+$Z393,$Y393+$Z393)</f>
        <v>1153.0471666666667</v>
      </c>
      <c r="AP393" s="27">
        <f>IF($O393&gt;=AP$1,$S393+$Y393+$Z393,$Y393+$Z393)</f>
        <v>1153.0471666666667</v>
      </c>
      <c r="AQ393" s="27">
        <f>IF($O393&gt;=AQ$1,$S393+$Y393+$Z393,$Y393+$Z393)</f>
        <v>1153.0471666666667</v>
      </c>
      <c r="AR393" s="27">
        <f>IF($O393&gt;=AR$1,$S393+$Y393+$Z393,$Y393+$Z393)</f>
        <v>1153.0471666666667</v>
      </c>
      <c r="AS393" s="27">
        <f>IF($O393&gt;=AS$1,$S393+$Y393+$Z393,$Y393+$Z393)</f>
        <v>1153.0471666666667</v>
      </c>
      <c r="AT393" s="27">
        <f>IF($O393&gt;=AT$1,$S393+$Y393+$Z393,$Y393+$Z393)</f>
        <v>1153.0471666666667</v>
      </c>
      <c r="AU393" s="27">
        <f>IF($O393&gt;=AU$1,$S393+$Y393+$Z393,$Y393+$Z393)</f>
        <v>1153.0471666666667</v>
      </c>
      <c r="AV393" s="27">
        <f>IF($O393&gt;=AV$1,$S393+$Y393+$Z393,$Y393+$Z393)</f>
        <v>1153.0471666666667</v>
      </c>
      <c r="AW393" s="27">
        <f>IF($O393&gt;=AW$1,$S393+$Y393+$Z393,$Y393+$Z393)</f>
        <v>1153.0471666666667</v>
      </c>
      <c r="AX393" s="27">
        <f>IF($O393&gt;=AX$1,$S393+$Y393+$Z393,$Y393+$Z393)</f>
        <v>1153.0471666666667</v>
      </c>
      <c r="AY393" s="27">
        <f>IF($O393&gt;=AY$1,$S393+$Y393+$Z393,$Y393+$Z393)</f>
        <v>1153.0471666666667</v>
      </c>
      <c r="AZ393" s="27">
        <f>IF($O393&gt;=AZ$1,$S393+$Y393+$Z393,$Y393+$Z393)</f>
        <v>1153.0471666666667</v>
      </c>
      <c r="BA393" s="27">
        <f>IF($O393&gt;=BA$1,$S393+$Y393+$Z393,$Y393+$Z393)</f>
        <v>1153.0471666666667</v>
      </c>
      <c r="BB393" s="27">
        <f>IF($O393&gt;=BB$1,$S393+$Y393+$Z393,$Y393+$Z393)</f>
        <v>1153.0471666666667</v>
      </c>
      <c r="BC393" s="27">
        <f>IF($O393&gt;=BC$1,$S393+$Y393+$Z393,$Y393+$Z393)</f>
        <v>1153.0471666666667</v>
      </c>
      <c r="BD393" s="27">
        <f>IF($O393&gt;=BD$1,$S393+$Y393+$Z393,$Y393+$Z393)</f>
        <v>1153.0471666666667</v>
      </c>
      <c r="BE393" s="27">
        <f>IF($O393&gt;=BE$1,$S393+$Y393+$Z393,$Y393+$Z393)</f>
        <v>1153.0471666666667</v>
      </c>
      <c r="BF393" s="27">
        <f>IF($O393&gt;=BF$1,$S393+$Y393+$Z393,$Y393+$Z393)</f>
        <v>1153.0471666666667</v>
      </c>
      <c r="BG393" s="27">
        <f>IF($O393&gt;=BG$1,$S393+$Y393+$Z393,$Y393+$Z393)</f>
        <v>1153.0471666666667</v>
      </c>
      <c r="BH393" s="27">
        <f>IF($O393&gt;=BH$1,$S393+$Y393+$Z393,$Y393+$Z393)</f>
        <v>1153.0471666666667</v>
      </c>
      <c r="BI393" s="27">
        <f>IF($O393&gt;=BI$1,$S393+$Y393+$Z393,$Y393+$Z393)</f>
        <v>1153.0471666666667</v>
      </c>
      <c r="BJ393" s="27">
        <f>IF($O393&gt;=BJ$1,$S393+$Y393+$Z393,$Y393+$Z393)</f>
        <v>1153.0471666666667</v>
      </c>
      <c r="BK393" s="27">
        <f>IF($O393&gt;=BK$1,$S393+$Y393+$Z393,$Y393+$Z393)</f>
        <v>1153.0471666666667</v>
      </c>
      <c r="BL393" s="27">
        <f>IF($O393&gt;=BL$1,$S393+$Y393+$Z393,$Y393+$Z393)</f>
        <v>1153.0471666666667</v>
      </c>
      <c r="BM393" s="27">
        <f>IF($O393&gt;=BM$1,$S393+$Y393+$Z393,$Y393+$Z393)</f>
        <v>1153.0471666666667</v>
      </c>
      <c r="BN393" s="27">
        <f>IF($O393&gt;=BN$1,$S393+$Y393+$Z393,$Y393+$Z393)</f>
        <v>1153.0471666666667</v>
      </c>
      <c r="BO393" s="27">
        <f>IF($O393&gt;=BO$1,$S393+$Y393+$Z393,$Y393+$Z393)</f>
        <v>1153.0471666666667</v>
      </c>
      <c r="BP393" s="27">
        <f>IF($O393&gt;=BP$1,$S393+$Y393+$Z393,$Y393+$Z393)</f>
        <v>1153.0471666666667</v>
      </c>
      <c r="BQ393" s="27">
        <f>IF($O393&gt;=BQ$1,$S393+$Y393+$Z393,$Y393+$Z393)</f>
        <v>1153.0471666666667</v>
      </c>
      <c r="BR393" s="27">
        <f>IF($O393&gt;=BR$1,$S393+$Y393+$Z393,$Y393+$Z393)</f>
        <v>1153.0471666666667</v>
      </c>
      <c r="BS393" s="27">
        <f>IF($O393&gt;=BS$1,$S393+$Y393+$Z393,$Y393+$Z393)</f>
        <v>1153.0471666666667</v>
      </c>
      <c r="BT393" s="27">
        <f>IF($O393&gt;=BT$1,$S393+$Y393+$Z393,$Y393+$Z393)</f>
        <v>1153.0471666666667</v>
      </c>
      <c r="BU393" s="27">
        <f>IF($O393&gt;=BU$1,$S393+$Y393+$Z393,$Y393+$Z393)</f>
        <v>1153.0471666666667</v>
      </c>
      <c r="BV393" s="27">
        <f>IF($O393&gt;=BV$1,$S393+$Y393+$Z393,$Y393+$Z393)</f>
        <v>1153.0471666666667</v>
      </c>
      <c r="BW393" s="27">
        <f>IF($O393&gt;=BW$1,$S393+$Y393+$Z393,$Y393+$Z393)</f>
        <v>1153.0471666666667</v>
      </c>
      <c r="BX393" s="27">
        <f>IF($O393&gt;=BX$1,$S393+$Y393+$Z393,$Y393+$Z393)</f>
        <v>1153.0471666666667</v>
      </c>
      <c r="BY393" s="27">
        <f>IF($O393&gt;=BY$1,$S393+$Y393+$Z393,$Y393+$Z393)</f>
        <v>1153.0471666666667</v>
      </c>
      <c r="BZ393" s="27">
        <f>IF($O393&gt;=BZ$1,$S393+$Y393+$Z393,$Y393+$Z393)</f>
        <v>1153.0471666666667</v>
      </c>
      <c r="CA393" s="27">
        <f>IF($O393&gt;=CA$1,$S393+$Y393+$Z393,$Y393+$Z393)</f>
        <v>1153.0471666666667</v>
      </c>
      <c r="CB393" s="27">
        <f>IF($O393&gt;=CB$1,$S393+$Y393+$Z393,$Y393+$Z393)</f>
        <v>1153.0471666666667</v>
      </c>
      <c r="CC393" s="27">
        <f>IF($O393&gt;=CC$1,$S393+$Y393+$Z393,$Y393+$Z393)</f>
        <v>1153.0471666666667</v>
      </c>
      <c r="CD393" s="27">
        <f>IF($O393&gt;=CD$1,$S393+$Y393+$Z393,$Y393+$Z393)</f>
        <v>1153.0471666666667</v>
      </c>
      <c r="CE393" s="27">
        <f>IF($O393&gt;=CE$1,$S393+$Y393+$Z393,$Y393+$Z393)</f>
        <v>1153.0471666666667</v>
      </c>
      <c r="CF393" s="27">
        <f>IF($O393&gt;=CF$1,$S393+$Y393+$Z393,$Y393+$Z393)</f>
        <v>1153.0471666666667</v>
      </c>
      <c r="CG393" s="27">
        <f>IF($O393&gt;=CG$1,$S393+$Y393+$Z393,$Y393+$Z393)</f>
        <v>1153.0471666666667</v>
      </c>
      <c r="CH393" s="27">
        <f>IF($O393&gt;=CH$1,$S393+$Y393+$Z393,$Y393+$Z393)</f>
        <v>1153.0471666666667</v>
      </c>
      <c r="CI393" s="27">
        <f>IF($O393&gt;=CI$1,$S393+$Y393+$Z393,$Y393+$Z393)</f>
        <v>1153.0471666666667</v>
      </c>
      <c r="CJ393" s="27">
        <f>IF($O393&gt;=CJ$1,$S393+$Y393+$Z393,$Y393+$Z393)</f>
        <v>1153.0471666666667</v>
      </c>
      <c r="CK393" s="27">
        <f>IF($O393&gt;=CK$1,$S393+$Y393+$Z393,$Y393+$Z393)</f>
        <v>1153.0471666666667</v>
      </c>
      <c r="CL393" s="27">
        <f>IF($O393&gt;=CL$1,$S393+$Y393+$Z393,$Y393+$Z393)</f>
        <v>1153.0471666666667</v>
      </c>
      <c r="CM393" s="27">
        <f>IF($O393&gt;=CM$1,$S393+$Y393+$Z393,$Y393+$Z393)</f>
        <v>1153.0471666666667</v>
      </c>
      <c r="CN393" s="27">
        <f>IF($O393&gt;=CN$1,$S393+$Y393,$Y393)</f>
        <v>753.04716666666673</v>
      </c>
      <c r="CO393" s="27">
        <f>IF($O393&gt;=CO$1,$S393+$Y393,$Y393)</f>
        <v>753.04716666666673</v>
      </c>
      <c r="CP393" s="27">
        <f>IF($O393&gt;=CP$1,$S393+$Y393,$Y393)</f>
        <v>753.04716666666673</v>
      </c>
      <c r="CQ393" s="27">
        <f>IF($O393&gt;=CQ$1,$S393+$Y393,$Y393)</f>
        <v>753.04716666666673</v>
      </c>
      <c r="CR393" s="27">
        <f>IF($O393&gt;=CR$1,$S393+$Y393,$Y393)</f>
        <v>753.04716666666673</v>
      </c>
      <c r="CS393" s="27">
        <f>IF($O393&gt;=CS$1,$S393+$Y393,$Y393)</f>
        <v>753.04716666666673</v>
      </c>
      <c r="CT393" s="27">
        <f>IF($O393&gt;=CT$1,$S393+$Y393,$Y393)</f>
        <v>753.04716666666673</v>
      </c>
      <c r="CU393" s="27">
        <f>IF($O393&gt;=CU$1,$S393+$Y393,$Y393)</f>
        <v>753.04716666666673</v>
      </c>
      <c r="CV393" s="27">
        <f>IF($O393&gt;=CV$1,$S393+$Y393,$Y393)</f>
        <v>753.04716666666673</v>
      </c>
      <c r="CW393" s="27">
        <f>IF($O393&gt;=CW$1,$S393+$Y393,$Y393)</f>
        <v>753.04716666666673</v>
      </c>
      <c r="CX393" s="27">
        <f>IF($O393&gt;=CX$1,$S393+$Y393,$Y393)</f>
        <v>753.04716666666673</v>
      </c>
      <c r="CY393" s="27">
        <f>IF($O393&gt;=CY$1,$S393+$Y393,$Y393)</f>
        <v>753.04716666666673</v>
      </c>
      <c r="CZ393" s="27">
        <f>IF($O393&gt;=CZ$1,$S393+$Y393,$Y393)</f>
        <v>753.04716666666673</v>
      </c>
      <c r="DA393" s="27">
        <f>IF($O393&gt;=DA$1,$S393+$Y393,$Y393)</f>
        <v>753.04716666666673</v>
      </c>
      <c r="DB393" s="27">
        <f>IF($O393&gt;=DB$1,$S393+$Y393,$Y393)</f>
        <v>753.04716666666673</v>
      </c>
      <c r="DC393" s="27">
        <f>IF($O393&gt;=DC$1,$S393+$Y393,$Y393)</f>
        <v>753.04716666666673</v>
      </c>
      <c r="DD393" s="27">
        <f>IF($O393&gt;=DD$1,$S393+$Y393,$Y393)</f>
        <v>753.04716666666673</v>
      </c>
      <c r="DE393" s="27">
        <f>IF($O393&gt;=DE$1,$S393+$Y393,$Y393)</f>
        <v>753.04716666666673</v>
      </c>
      <c r="DF393" s="27">
        <f>IF($O393&gt;=DF$1,$S393+$Y393,$Y393)</f>
        <v>753.04716666666673</v>
      </c>
      <c r="DG393" s="27">
        <f>IF($O393&gt;=DG$1,$S393+$Y393,$Y393)</f>
        <v>753.04716666666673</v>
      </c>
      <c r="DH393" s="27">
        <f>IF($O393&gt;=DH$1,$S393+$Y393,$Y393)</f>
        <v>753.04716666666673</v>
      </c>
      <c r="DI393" s="27">
        <f>IF($O393&gt;=DI$1,$S393+$Y393,$Y393)</f>
        <v>753.04716666666673</v>
      </c>
      <c r="DJ393" s="27">
        <f>IF($O393&gt;=DJ$1,$S393+$Y393,$Y393)</f>
        <v>753.04716666666673</v>
      </c>
      <c r="DK393" s="27">
        <f>IF($O393&gt;=DK$1,$S393+$Y393,$Y393)</f>
        <v>753.04716666666673</v>
      </c>
      <c r="DL393" s="27">
        <f>IF($O393&gt;=DL$1,$S393+$Y393,$Y393)</f>
        <v>753.04716666666673</v>
      </c>
      <c r="DM393" s="27">
        <f>IF($O393&gt;=DM$1,$S393+$Y393,$Y393)</f>
        <v>753.04716666666673</v>
      </c>
      <c r="DN393" s="27">
        <f>IF($O393&gt;=DN$1,$S393+$Y393,$Y393)</f>
        <v>753.04716666666673</v>
      </c>
      <c r="DO393" s="27">
        <f>IF($O393&gt;=DO$1,$S393+$Y393,$Y393)</f>
        <v>753.04716666666673</v>
      </c>
      <c r="DP393" s="27">
        <f>IF($O393&gt;=DP$1,$S393+$Y393,$Y393)</f>
        <v>753.04716666666673</v>
      </c>
      <c r="DQ393" s="27">
        <f>IF($O393&gt;=DQ$1,$S393+$Y393,$Y393)</f>
        <v>753.04716666666673</v>
      </c>
      <c r="DR393" s="27">
        <f>IF($O393&gt;=DR$1,$S393+$Y393,$Y393)</f>
        <v>753.04716666666673</v>
      </c>
      <c r="DS393" s="27">
        <f>IF($O393&gt;=DS$1,$S393+$Y393,$Y393)</f>
        <v>753.04716666666673</v>
      </c>
      <c r="DT393" s="27">
        <f>IF($O393&gt;=DT$1,$S393+$Y393,$Y393)</f>
        <v>753.04716666666673</v>
      </c>
      <c r="DU393" s="27">
        <f>IF($O393&gt;=DU$1,$S393+$Y393,$Y393)</f>
        <v>753.04716666666673</v>
      </c>
      <c r="DV393" s="27">
        <f>IF($O393&gt;=DV$1,$S393+$Y393,$Y393)</f>
        <v>753.04716666666673</v>
      </c>
      <c r="DW393" s="27">
        <f>IF($O393&gt;=DW$1,$S393+$Y393,$Y393)</f>
        <v>753.04716666666673</v>
      </c>
      <c r="DX393" s="27">
        <f>IF($O393&gt;=DX$1,$S393+$Y393,$Y393)</f>
        <v>753.04716666666673</v>
      </c>
      <c r="DY393" s="27">
        <f>IF($O393&gt;=DY$1,$S393+$Y393,$Y393)</f>
        <v>753.04716666666673</v>
      </c>
      <c r="DZ393" s="27">
        <f>IF($O393&gt;=DZ$1,$S393+$Y393,$Y393)</f>
        <v>753.04716666666673</v>
      </c>
      <c r="EA393" s="27">
        <f>IF($O393&gt;=EA$1,$S393+$Y393,$Y393)</f>
        <v>753.04716666666673</v>
      </c>
      <c r="EB393" s="27">
        <f>IF($O393&gt;=EB$1,$S393+$Y393,$Y393)</f>
        <v>753.04716666666673</v>
      </c>
      <c r="EC393" s="27">
        <f>IF($O393&gt;=EC$1,$S393+$Y393,$Y393)</f>
        <v>753.04716666666673</v>
      </c>
      <c r="ED393" s="27">
        <f>IF($O393&gt;=ED$1,$S393+$Y393,$Y393)</f>
        <v>753.04716666666673</v>
      </c>
      <c r="EE393" s="27">
        <f>IF($O393&gt;=EE$1,$S393+$Y393,$Y393)</f>
        <v>753.04716666666673</v>
      </c>
      <c r="EF393" s="27">
        <f>IF($O393&gt;=EF$1,$S393+$Y393,$Y393)</f>
        <v>753.04716666666673</v>
      </c>
      <c r="EG393" s="27">
        <f>IF($O393&gt;=EG$1,$S393+$Y393,$Y393)</f>
        <v>753.04716666666673</v>
      </c>
      <c r="EH393" s="27">
        <f>IF($O393&gt;=EH$1,$S393+$Y393,$Y393)</f>
        <v>753.04716666666673</v>
      </c>
      <c r="EI393" s="27">
        <f>IF($O393&gt;=EI$1,$S393+$Y393,$Y393)</f>
        <v>753.04716666666673</v>
      </c>
      <c r="EJ393" s="27">
        <f>IF($O393&gt;=EJ$1,$S393+$Y393,$Y393)</f>
        <v>753.04716666666673</v>
      </c>
      <c r="EK393" s="27">
        <f>IF($O393&gt;=EK$1,$S393+$Y393,$Y393)</f>
        <v>753.04716666666673</v>
      </c>
      <c r="EL393" s="27">
        <f>IF($O393&gt;=EL$1,$S393+$Y393,$Y393)</f>
        <v>753.04716666666673</v>
      </c>
      <c r="EM393" s="27">
        <f>IF($O393&gt;=EM$1,$S393+$Y393,$Y393)</f>
        <v>753.04716666666673</v>
      </c>
      <c r="EN393" s="27">
        <f>IF($O393&gt;=EN$1,$S393+$Y393,$Y393)</f>
        <v>753.04716666666673</v>
      </c>
      <c r="EO393" s="27">
        <f>IF($O393&gt;=EO$1,$S393+$Y393,$Y393)</f>
        <v>753.04716666666673</v>
      </c>
      <c r="EP393" s="27">
        <f>IF($O393&gt;=EP$1,$S393+$Y393,$Y393)</f>
        <v>753.04716666666673</v>
      </c>
      <c r="EQ393" s="27">
        <f>IF($O393&gt;=EQ$1,$S393+$Y393,$Y393)</f>
        <v>753.04716666666673</v>
      </c>
      <c r="ER393" s="27">
        <f>IF($O393&gt;=ER$1,$S393+$Y393,$Y393)</f>
        <v>753.04716666666673</v>
      </c>
      <c r="ES393" s="27">
        <f>IF($O393&gt;=ES$1,$S393+$Y393,$Y393)</f>
        <v>753.04716666666673</v>
      </c>
      <c r="ET393" s="27">
        <f>IF($O393&gt;=ET$1,$S393+$Y393,$Y393)</f>
        <v>753.04716666666673</v>
      </c>
      <c r="EU393" s="27">
        <f>IF($O393&gt;=EU$1,$S393+$Y393,$Y393)</f>
        <v>753.04716666666673</v>
      </c>
      <c r="EV393" s="27">
        <f>IF($O393&gt;=EV$1,$S393,0)</f>
        <v>605.60916666666674</v>
      </c>
      <c r="EW393" s="27">
        <f>IF($O393&gt;=EW$1,$S393,0)</f>
        <v>605.60916666666674</v>
      </c>
      <c r="EX393" s="27">
        <f>IF($O393&gt;=EX$1,$S393,0)</f>
        <v>605.60916666666674</v>
      </c>
      <c r="EY393" s="27">
        <f>IF($O393&gt;=EY$1,$S393,0)</f>
        <v>605.60916666666674</v>
      </c>
      <c r="EZ393" s="27">
        <f>IF($O393&gt;=EZ$1,$S393,0)</f>
        <v>605.60916666666674</v>
      </c>
      <c r="FA393" s="27">
        <f>IF($O393&gt;=FA$1,$S393,0)</f>
        <v>605.60916666666674</v>
      </c>
      <c r="FB393" s="27">
        <f>IF($O393&gt;=FB$1,$S393,0)</f>
        <v>605.60916666666674</v>
      </c>
      <c r="FC393" s="27">
        <f>IF($O393&gt;=FC$1,$S393,0)</f>
        <v>605.60916666666674</v>
      </c>
      <c r="FD393" s="27">
        <f>IF($O393&gt;=FD$1,$S393,0)</f>
        <v>605.60916666666674</v>
      </c>
      <c r="FE393" s="27">
        <f>IF($O393&gt;=FE$1,$S393,0)</f>
        <v>605.60916666666674</v>
      </c>
      <c r="FF393" s="27">
        <f>IF($O393&gt;=FF$1,$S393,0)</f>
        <v>605.60916666666674</v>
      </c>
      <c r="FG393" s="27">
        <f>IF($O393&gt;=FG$1,$S393,0)</f>
        <v>605.60916666666674</v>
      </c>
      <c r="FH393" s="27">
        <f>IF($O393&gt;=FH$1,$S393,0)</f>
        <v>605.60916666666674</v>
      </c>
      <c r="FI393" s="27">
        <f>IF($O393&gt;=FI$1,$S393,0)</f>
        <v>605.60916666666674</v>
      </c>
      <c r="FJ393" s="27">
        <f>IF($O393&gt;=FJ$1,$S393,0)</f>
        <v>605.60916666666674</v>
      </c>
      <c r="FK393" s="27">
        <f>IF($O393&gt;=FK$1,$S393,0)</f>
        <v>605.60916666666674</v>
      </c>
      <c r="FL393" s="27">
        <f>IF($O393&gt;=FL$1,$S393,0)</f>
        <v>605.60916666666674</v>
      </c>
      <c r="FM393" s="27">
        <f>IF($O393&gt;=FM$1,$S393,0)</f>
        <v>605.60916666666674</v>
      </c>
      <c r="FN393" s="27">
        <f>IF($O393&gt;=FN$1,$S393,0)</f>
        <v>605.60916666666674</v>
      </c>
      <c r="FO393" s="27">
        <f>IF($O393&gt;=FO$1,$S393,0)</f>
        <v>605.60916666666674</v>
      </c>
      <c r="FP393" s="27">
        <f>IF($O393&gt;=FP$1,$S393,0)</f>
        <v>605.60916666666674</v>
      </c>
      <c r="FQ393" s="27">
        <f>IF($O393&gt;=FQ$1,$S393,0)</f>
        <v>605.60916666666674</v>
      </c>
      <c r="FR393" s="27">
        <f>IF($O393&gt;=FR$1,$S393,0)</f>
        <v>605.60916666666674</v>
      </c>
      <c r="FS393" s="27">
        <f>IF($O393&gt;=FS$1,$S393,0)</f>
        <v>605.60916666666674</v>
      </c>
      <c r="FT393" s="27">
        <f>IF($O393&gt;=FT$1,$S393,0)</f>
        <v>605.60916666666674</v>
      </c>
      <c r="FU393" s="27">
        <f>IF($O393&gt;=FU$1,$S393,0)</f>
        <v>605.60916666666674</v>
      </c>
      <c r="FV393" s="27">
        <f>IF($O393&gt;=FV$1,$S393,0)</f>
        <v>605.60916666666674</v>
      </c>
      <c r="FW393" s="27">
        <f>IF($O393&gt;=FW$1,$S393,0)</f>
        <v>605.60916666666674</v>
      </c>
      <c r="FX393" s="27">
        <f>IF($O393&gt;=FX$1,$S393,0)</f>
        <v>605.60916666666674</v>
      </c>
      <c r="FY393" s="27">
        <f>IF($O393&gt;=FY$1,$S393,0)</f>
        <v>605.60916666666674</v>
      </c>
      <c r="FZ393" s="27">
        <f>IF($O393&gt;=FZ$1,$S393,0)</f>
        <v>605.60916666666674</v>
      </c>
      <c r="GA393" s="27">
        <f>IF($O393&gt;=GA$1,$S393,0)</f>
        <v>605.60916666666674</v>
      </c>
      <c r="GB393" s="27">
        <f>IF($O393&gt;=GB$1,$S393,0)</f>
        <v>605.60916666666674</v>
      </c>
      <c r="GC393" s="27">
        <f>IF($O393&gt;=GC$1,$S393,0)</f>
        <v>605.60916666666674</v>
      </c>
      <c r="GD393" s="27">
        <f>IF($O393&gt;=GD$1,$S393,0)</f>
        <v>605.60916666666674</v>
      </c>
      <c r="GE393" s="27">
        <f>IF($O393&gt;=GE$1,$S393,0)</f>
        <v>605.60916666666674</v>
      </c>
      <c r="GF393" s="27">
        <f>IF($O393&gt;=GF$1,$S393,0)</f>
        <v>605.60916666666674</v>
      </c>
      <c r="GG393" s="27">
        <f>IF($O393&gt;=GG$1,$S393,0)</f>
        <v>605.60916666666674</v>
      </c>
      <c r="GH393" s="27">
        <f>IF($O393&gt;=GH$1,$S393,0)</f>
        <v>605.60916666666674</v>
      </c>
      <c r="GI393" s="27">
        <f>IF($O393&gt;=GI$1,$S393,0)</f>
        <v>605.60916666666674</v>
      </c>
      <c r="GJ393" s="27">
        <f>IF($O393&gt;=GJ$1,$S393,0)</f>
        <v>605.60916666666674</v>
      </c>
      <c r="GK393" s="27">
        <f>IF($O393&gt;=GK$1,$S393,0)</f>
        <v>605.60916666666674</v>
      </c>
      <c r="GL393" s="27">
        <f>IF($O393&gt;=GL$1,$S393,0)</f>
        <v>605.60916666666674</v>
      </c>
      <c r="GM393" s="27">
        <f>IF($O393&gt;=GM$1,$S393,0)</f>
        <v>605.60916666666674</v>
      </c>
      <c r="GN393" s="27">
        <f>IF($O393&gt;=GN$1,$S393,0)</f>
        <v>605.60916666666674</v>
      </c>
      <c r="GO393" s="27">
        <f>IF($O393&gt;=GO$1,$S393,0)</f>
        <v>605.60916666666674</v>
      </c>
      <c r="GP393" s="27">
        <f>IF($O393&gt;=GP$1,$S393,0)</f>
        <v>605.60916666666674</v>
      </c>
      <c r="GQ393" s="27">
        <f>IF($O393&gt;=GQ$1,$S393,0)</f>
        <v>605.60916666666674</v>
      </c>
      <c r="GR393" s="27">
        <f>IF($O393&gt;=GR$1,$S393,0)</f>
        <v>605.60916666666674</v>
      </c>
      <c r="GS393" s="27">
        <f>IF($O393&gt;=GS$1,$S393,0)</f>
        <v>605.60916666666674</v>
      </c>
      <c r="GT393" s="27">
        <f>IF($O393&gt;=GT$1,$S393,0)</f>
        <v>605.60916666666674</v>
      </c>
      <c r="GU393" s="27">
        <f>IF($O393&gt;=GU$1,$S393,0)</f>
        <v>605.60916666666674</v>
      </c>
      <c r="GV393" s="27">
        <f>IF($O393&gt;=GV$1,$S393,0)</f>
        <v>605.60916666666674</v>
      </c>
      <c r="GW393" s="27">
        <f>IF($O393&gt;=GW$1,$S393,0)</f>
        <v>605.60916666666674</v>
      </c>
      <c r="GX393" s="27">
        <f>IF($O393&gt;=GX$1,$S393,0)</f>
        <v>605.60916666666674</v>
      </c>
      <c r="GY393" s="27">
        <f>IF($O393&gt;=GY$1,$S393,0)</f>
        <v>605.60916666666674</v>
      </c>
      <c r="GZ393" s="27">
        <f>IF($O393&gt;=GZ$1,$S393,0)</f>
        <v>605.60916666666674</v>
      </c>
      <c r="HA393" s="27">
        <f>IF($O393&gt;=HA$1,$S393,0)</f>
        <v>605.60916666666674</v>
      </c>
      <c r="HB393" s="27">
        <f>IF($O393&gt;=HB$1,$S393,0)</f>
        <v>605.60916666666674</v>
      </c>
      <c r="HC393" s="27">
        <f>IF($O393&gt;=HC$1,$S393,0)</f>
        <v>605.60916666666674</v>
      </c>
    </row>
    <row r="394" spans="1:211">
      <c r="A394" s="3">
        <v>77984</v>
      </c>
      <c r="B394" s="3" t="s">
        <v>426</v>
      </c>
      <c r="C394" s="3" t="s">
        <v>18</v>
      </c>
      <c r="D394" s="3">
        <v>63</v>
      </c>
      <c r="E394" s="4">
        <v>36010</v>
      </c>
      <c r="F394" s="5">
        <v>19.893150684931506</v>
      </c>
      <c r="G394" s="3" t="s">
        <v>421</v>
      </c>
      <c r="H394" s="4">
        <v>20210</v>
      </c>
      <c r="I394" s="9" t="s">
        <v>797</v>
      </c>
      <c r="J394" s="5">
        <v>1469.26</v>
      </c>
      <c r="K394" s="31">
        <v>1096</v>
      </c>
      <c r="L394" s="32">
        <v>20</v>
      </c>
      <c r="M394" s="33">
        <f>VLOOKUP(L394,FIND,3,TRUE)</f>
        <v>1.3</v>
      </c>
      <c r="N394" s="32">
        <f>IF(L394&gt;30,180,VLOOKUP(L394,TEMPO,2,FALSE))</f>
        <v>120</v>
      </c>
      <c r="O394" s="32">
        <f>IF(R394&gt;0,4,N394)</f>
        <v>120</v>
      </c>
      <c r="P394" s="96">
        <f>J394*M394*L394</f>
        <v>38200.76</v>
      </c>
      <c r="Q394" s="96">
        <f>10934.45*2</f>
        <v>21868.9</v>
      </c>
      <c r="R394" s="96">
        <f>IF(P394&lt;=Q394,P394/4,0)</f>
        <v>0</v>
      </c>
      <c r="S394" s="5">
        <f>IF(P394&gt;=Q394,P394/N394,0)</f>
        <v>318.33966666666669</v>
      </c>
      <c r="T394" s="3"/>
      <c r="U394" s="3">
        <f>IF(T394="",1,0)</f>
        <v>1</v>
      </c>
      <c r="V394" s="3">
        <v>35</v>
      </c>
      <c r="W394" s="5">
        <v>0</v>
      </c>
      <c r="X394" s="5">
        <v>402.65</v>
      </c>
      <c r="Y394" s="5">
        <f>X394*W394</f>
        <v>0</v>
      </c>
      <c r="Z394" s="5">
        <v>400</v>
      </c>
      <c r="AA394" s="5">
        <f>S394+Y394+Z394</f>
        <v>718.33966666666674</v>
      </c>
      <c r="AB394" s="39">
        <f>(J394/12+J394/12*1.3333333333+450/12+J394/30*6/12+J394)*1.3+Y394+Z394+153.9</f>
        <v>2915.918244439139</v>
      </c>
      <c r="AC394" s="39" t="s">
        <v>18</v>
      </c>
      <c r="AD394" s="39">
        <f>J394*1.3+400+153.9</f>
        <v>2463.9380000000001</v>
      </c>
      <c r="AE394" s="39">
        <f>SUMIFS('CUSTO MENSAL FUNC NOVO'!H:H,'CUSTO MENSAL FUNC NOVO'!A:A,'VALORES MENSAIS'!AC394)</f>
        <v>1902.2210000000002</v>
      </c>
      <c r="AF394" s="27">
        <f>IF($R394&gt;0,$R394,$S394)+$Y394+$Z394</f>
        <v>718.33966666666674</v>
      </c>
      <c r="AG394" s="27">
        <f>IF($R394&gt;0,$R394,$S394)+$Y394+$Z394</f>
        <v>718.33966666666674</v>
      </c>
      <c r="AH394" s="27">
        <f>IF($R394&gt;0,$R394,$S394)+$Y394+$Z394</f>
        <v>718.33966666666674</v>
      </c>
      <c r="AI394" s="27">
        <f>IF($R394&gt;0,$R394,$S394)+$Y394+$Z394</f>
        <v>718.33966666666674</v>
      </c>
      <c r="AJ394" s="27">
        <f>IF($O394&gt;=AJ$1,$S394+$Y394+$Z394,$Y394+$Z394)</f>
        <v>718.33966666666674</v>
      </c>
      <c r="AK394" s="27">
        <f>IF($O394&gt;=AK$1,$S394+$Y394+$Z394,$Y394+$Z394)</f>
        <v>718.33966666666674</v>
      </c>
      <c r="AL394" s="27">
        <f>IF($O394&gt;=AL$1,$S394+$Y394+$Z394,$Y394+$Z394)</f>
        <v>718.33966666666674</v>
      </c>
      <c r="AM394" s="27">
        <f>IF($O394&gt;=AM$1,$S394+$Y394+$Z394,$Y394+$Z394)</f>
        <v>718.33966666666674</v>
      </c>
      <c r="AN394" s="27">
        <f>IF($O394&gt;=AN$1,$S394+$Y394+$Z394,$Y394+$Z394)</f>
        <v>718.33966666666674</v>
      </c>
      <c r="AO394" s="27">
        <f>IF($O394&gt;=AO$1,$S394+$Y394+$Z394,$Y394+$Z394)</f>
        <v>718.33966666666674</v>
      </c>
      <c r="AP394" s="27">
        <f>IF($O394&gt;=AP$1,$S394+$Y394+$Z394,$Y394+$Z394)</f>
        <v>718.33966666666674</v>
      </c>
      <c r="AQ394" s="27">
        <f>IF($O394&gt;=AQ$1,$S394+$Y394+$Z394,$Y394+$Z394)</f>
        <v>718.33966666666674</v>
      </c>
      <c r="AR394" s="27">
        <f>IF($O394&gt;=AR$1,$S394+$Y394+$Z394,$Y394+$Z394)</f>
        <v>718.33966666666674</v>
      </c>
      <c r="AS394" s="27">
        <f>IF($O394&gt;=AS$1,$S394+$Y394+$Z394,$Y394+$Z394)</f>
        <v>718.33966666666674</v>
      </c>
      <c r="AT394" s="27">
        <f>IF($O394&gt;=AT$1,$S394+$Y394+$Z394,$Y394+$Z394)</f>
        <v>718.33966666666674</v>
      </c>
      <c r="AU394" s="27">
        <f>IF($O394&gt;=AU$1,$S394+$Y394+$Z394,$Y394+$Z394)</f>
        <v>718.33966666666674</v>
      </c>
      <c r="AV394" s="27">
        <f>IF($O394&gt;=AV$1,$S394+$Y394+$Z394,$Y394+$Z394)</f>
        <v>718.33966666666674</v>
      </c>
      <c r="AW394" s="27">
        <f>IF($O394&gt;=AW$1,$S394+$Y394+$Z394,$Y394+$Z394)</f>
        <v>718.33966666666674</v>
      </c>
      <c r="AX394" s="27">
        <f>IF($O394&gt;=AX$1,$S394+$Y394+$Z394,$Y394+$Z394)</f>
        <v>718.33966666666674</v>
      </c>
      <c r="AY394" s="27">
        <f>IF($O394&gt;=AY$1,$S394+$Y394+$Z394,$Y394+$Z394)</f>
        <v>718.33966666666674</v>
      </c>
      <c r="AZ394" s="27">
        <f>IF($O394&gt;=AZ$1,$S394+$Y394+$Z394,$Y394+$Z394)</f>
        <v>718.33966666666674</v>
      </c>
      <c r="BA394" s="27">
        <f>IF($O394&gt;=BA$1,$S394+$Y394+$Z394,$Y394+$Z394)</f>
        <v>718.33966666666674</v>
      </c>
      <c r="BB394" s="27">
        <f>IF($O394&gt;=BB$1,$S394+$Y394+$Z394,$Y394+$Z394)</f>
        <v>718.33966666666674</v>
      </c>
      <c r="BC394" s="27">
        <f>IF($O394&gt;=BC$1,$S394+$Y394+$Z394,$Y394+$Z394)</f>
        <v>718.33966666666674</v>
      </c>
      <c r="BD394" s="27">
        <f>IF($O394&gt;=BD$1,$S394+$Y394+$Z394,$Y394+$Z394)</f>
        <v>718.33966666666674</v>
      </c>
      <c r="BE394" s="27">
        <f>IF($O394&gt;=BE$1,$S394+$Y394+$Z394,$Y394+$Z394)</f>
        <v>718.33966666666674</v>
      </c>
      <c r="BF394" s="27">
        <f>IF($O394&gt;=BF$1,$S394+$Y394+$Z394,$Y394+$Z394)</f>
        <v>718.33966666666674</v>
      </c>
      <c r="BG394" s="27">
        <f>IF($O394&gt;=BG$1,$S394+$Y394+$Z394,$Y394+$Z394)</f>
        <v>718.33966666666674</v>
      </c>
      <c r="BH394" s="27">
        <f>IF($O394&gt;=BH$1,$S394+$Y394+$Z394,$Y394+$Z394)</f>
        <v>718.33966666666674</v>
      </c>
      <c r="BI394" s="27">
        <f>IF($O394&gt;=BI$1,$S394+$Y394+$Z394,$Y394+$Z394)</f>
        <v>718.33966666666674</v>
      </c>
      <c r="BJ394" s="27">
        <f>IF($O394&gt;=BJ$1,$S394+$Y394+$Z394,$Y394+$Z394)</f>
        <v>718.33966666666674</v>
      </c>
      <c r="BK394" s="27">
        <f>IF($O394&gt;=BK$1,$S394+$Y394+$Z394,$Y394+$Z394)</f>
        <v>718.33966666666674</v>
      </c>
      <c r="BL394" s="27">
        <f>IF($O394&gt;=BL$1,$S394+$Y394+$Z394,$Y394+$Z394)</f>
        <v>718.33966666666674</v>
      </c>
      <c r="BM394" s="27">
        <f>IF($O394&gt;=BM$1,$S394+$Y394+$Z394,$Y394+$Z394)</f>
        <v>718.33966666666674</v>
      </c>
      <c r="BN394" s="27">
        <f>IF($O394&gt;=BN$1,$S394+$Y394+$Z394,$Y394+$Z394)</f>
        <v>718.33966666666674</v>
      </c>
      <c r="BO394" s="27">
        <f>IF($O394&gt;=BO$1,$S394+$Y394+$Z394,$Y394+$Z394)</f>
        <v>718.33966666666674</v>
      </c>
      <c r="BP394" s="27">
        <f>IF($O394&gt;=BP$1,$S394+$Y394+$Z394,$Y394+$Z394)</f>
        <v>718.33966666666674</v>
      </c>
      <c r="BQ394" s="27">
        <f>IF($O394&gt;=BQ$1,$S394+$Y394+$Z394,$Y394+$Z394)</f>
        <v>718.33966666666674</v>
      </c>
      <c r="BR394" s="27">
        <f>IF($O394&gt;=BR$1,$S394+$Y394+$Z394,$Y394+$Z394)</f>
        <v>718.33966666666674</v>
      </c>
      <c r="BS394" s="27">
        <f>IF($O394&gt;=BS$1,$S394+$Y394+$Z394,$Y394+$Z394)</f>
        <v>718.33966666666674</v>
      </c>
      <c r="BT394" s="27">
        <f>IF($O394&gt;=BT$1,$S394+$Y394+$Z394,$Y394+$Z394)</f>
        <v>718.33966666666674</v>
      </c>
      <c r="BU394" s="27">
        <f>IF($O394&gt;=BU$1,$S394+$Y394+$Z394,$Y394+$Z394)</f>
        <v>718.33966666666674</v>
      </c>
      <c r="BV394" s="27">
        <f>IF($O394&gt;=BV$1,$S394+$Y394+$Z394,$Y394+$Z394)</f>
        <v>718.33966666666674</v>
      </c>
      <c r="BW394" s="27">
        <f>IF($O394&gt;=BW$1,$S394+$Y394+$Z394,$Y394+$Z394)</f>
        <v>718.33966666666674</v>
      </c>
      <c r="BX394" s="27">
        <f>IF($O394&gt;=BX$1,$S394+$Y394+$Z394,$Y394+$Z394)</f>
        <v>718.33966666666674</v>
      </c>
      <c r="BY394" s="27">
        <f>IF($O394&gt;=BY$1,$S394+$Y394+$Z394,$Y394+$Z394)</f>
        <v>718.33966666666674</v>
      </c>
      <c r="BZ394" s="27">
        <f>IF($O394&gt;=BZ$1,$S394+$Y394+$Z394,$Y394+$Z394)</f>
        <v>718.33966666666674</v>
      </c>
      <c r="CA394" s="27">
        <f>IF($O394&gt;=CA$1,$S394+$Y394+$Z394,$Y394+$Z394)</f>
        <v>718.33966666666674</v>
      </c>
      <c r="CB394" s="27">
        <f>IF($O394&gt;=CB$1,$S394+$Y394+$Z394,$Y394+$Z394)</f>
        <v>718.33966666666674</v>
      </c>
      <c r="CC394" s="27">
        <f>IF($O394&gt;=CC$1,$S394+$Y394+$Z394,$Y394+$Z394)</f>
        <v>718.33966666666674</v>
      </c>
      <c r="CD394" s="27">
        <f>IF($O394&gt;=CD$1,$S394+$Y394+$Z394,$Y394+$Z394)</f>
        <v>718.33966666666674</v>
      </c>
      <c r="CE394" s="27">
        <f>IF($O394&gt;=CE$1,$S394+$Y394+$Z394,$Y394+$Z394)</f>
        <v>718.33966666666674</v>
      </c>
      <c r="CF394" s="27">
        <f>IF($O394&gt;=CF$1,$S394+$Y394+$Z394,$Y394+$Z394)</f>
        <v>718.33966666666674</v>
      </c>
      <c r="CG394" s="27">
        <f>IF($O394&gt;=CG$1,$S394+$Y394+$Z394,$Y394+$Z394)</f>
        <v>718.33966666666674</v>
      </c>
      <c r="CH394" s="27">
        <f>IF($O394&gt;=CH$1,$S394+$Y394+$Z394,$Y394+$Z394)</f>
        <v>718.33966666666674</v>
      </c>
      <c r="CI394" s="27">
        <f>IF($O394&gt;=CI$1,$S394+$Y394+$Z394,$Y394+$Z394)</f>
        <v>718.33966666666674</v>
      </c>
      <c r="CJ394" s="27">
        <f>IF($O394&gt;=CJ$1,$S394+$Y394+$Z394,$Y394+$Z394)</f>
        <v>718.33966666666674</v>
      </c>
      <c r="CK394" s="27">
        <f>IF($O394&gt;=CK$1,$S394+$Y394+$Z394,$Y394+$Z394)</f>
        <v>718.33966666666674</v>
      </c>
      <c r="CL394" s="27">
        <f>IF($O394&gt;=CL$1,$S394+$Y394+$Z394,$Y394+$Z394)</f>
        <v>718.33966666666674</v>
      </c>
      <c r="CM394" s="27">
        <f>IF($O394&gt;=CM$1,$S394+$Y394+$Z394,$Y394+$Z394)</f>
        <v>718.33966666666674</v>
      </c>
      <c r="CN394" s="27">
        <f>IF($O394&gt;=CN$1,$S394+$Y394,$Y394)</f>
        <v>318.33966666666669</v>
      </c>
      <c r="CO394" s="27">
        <f>IF($O394&gt;=CO$1,$S394+$Y394,$Y394)</f>
        <v>318.33966666666669</v>
      </c>
      <c r="CP394" s="27">
        <f>IF($O394&gt;=CP$1,$S394+$Y394,$Y394)</f>
        <v>318.33966666666669</v>
      </c>
      <c r="CQ394" s="27">
        <f>IF($O394&gt;=CQ$1,$S394+$Y394,$Y394)</f>
        <v>318.33966666666669</v>
      </c>
      <c r="CR394" s="27">
        <f>IF($O394&gt;=CR$1,$S394+$Y394,$Y394)</f>
        <v>318.33966666666669</v>
      </c>
      <c r="CS394" s="27">
        <f>IF($O394&gt;=CS$1,$S394+$Y394,$Y394)</f>
        <v>318.33966666666669</v>
      </c>
      <c r="CT394" s="27">
        <f>IF($O394&gt;=CT$1,$S394+$Y394,$Y394)</f>
        <v>318.33966666666669</v>
      </c>
      <c r="CU394" s="27">
        <f>IF($O394&gt;=CU$1,$S394+$Y394,$Y394)</f>
        <v>318.33966666666669</v>
      </c>
      <c r="CV394" s="27">
        <f>IF($O394&gt;=CV$1,$S394+$Y394,$Y394)</f>
        <v>318.33966666666669</v>
      </c>
      <c r="CW394" s="27">
        <f>IF($O394&gt;=CW$1,$S394+$Y394,$Y394)</f>
        <v>318.33966666666669</v>
      </c>
      <c r="CX394" s="27">
        <f>IF($O394&gt;=CX$1,$S394+$Y394,$Y394)</f>
        <v>318.33966666666669</v>
      </c>
      <c r="CY394" s="27">
        <f>IF($O394&gt;=CY$1,$S394+$Y394,$Y394)</f>
        <v>318.33966666666669</v>
      </c>
      <c r="CZ394" s="27">
        <f>IF($O394&gt;=CZ$1,$S394+$Y394,$Y394)</f>
        <v>318.33966666666669</v>
      </c>
      <c r="DA394" s="27">
        <f>IF($O394&gt;=DA$1,$S394+$Y394,$Y394)</f>
        <v>318.33966666666669</v>
      </c>
      <c r="DB394" s="27">
        <f>IF($O394&gt;=DB$1,$S394+$Y394,$Y394)</f>
        <v>318.33966666666669</v>
      </c>
      <c r="DC394" s="27">
        <f>IF($O394&gt;=DC$1,$S394+$Y394,$Y394)</f>
        <v>318.33966666666669</v>
      </c>
      <c r="DD394" s="27">
        <f>IF($O394&gt;=DD$1,$S394+$Y394,$Y394)</f>
        <v>318.33966666666669</v>
      </c>
      <c r="DE394" s="27">
        <f>IF($O394&gt;=DE$1,$S394+$Y394,$Y394)</f>
        <v>318.33966666666669</v>
      </c>
      <c r="DF394" s="27">
        <f>IF($O394&gt;=DF$1,$S394+$Y394,$Y394)</f>
        <v>318.33966666666669</v>
      </c>
      <c r="DG394" s="27">
        <f>IF($O394&gt;=DG$1,$S394+$Y394,$Y394)</f>
        <v>318.33966666666669</v>
      </c>
      <c r="DH394" s="27">
        <f>IF($O394&gt;=DH$1,$S394+$Y394,$Y394)</f>
        <v>318.33966666666669</v>
      </c>
      <c r="DI394" s="27">
        <f>IF($O394&gt;=DI$1,$S394+$Y394,$Y394)</f>
        <v>318.33966666666669</v>
      </c>
      <c r="DJ394" s="27">
        <f>IF($O394&gt;=DJ$1,$S394+$Y394,$Y394)</f>
        <v>318.33966666666669</v>
      </c>
      <c r="DK394" s="27">
        <f>IF($O394&gt;=DK$1,$S394+$Y394,$Y394)</f>
        <v>318.33966666666669</v>
      </c>
      <c r="DL394" s="27">
        <f>IF($O394&gt;=DL$1,$S394+$Y394,$Y394)</f>
        <v>318.33966666666669</v>
      </c>
      <c r="DM394" s="27">
        <f>IF($O394&gt;=DM$1,$S394+$Y394,$Y394)</f>
        <v>318.33966666666669</v>
      </c>
      <c r="DN394" s="27">
        <f>IF($O394&gt;=DN$1,$S394+$Y394,$Y394)</f>
        <v>318.33966666666669</v>
      </c>
      <c r="DO394" s="27">
        <f>IF($O394&gt;=DO$1,$S394+$Y394,$Y394)</f>
        <v>318.33966666666669</v>
      </c>
      <c r="DP394" s="27">
        <f>IF($O394&gt;=DP$1,$S394+$Y394,$Y394)</f>
        <v>318.33966666666669</v>
      </c>
      <c r="DQ394" s="27">
        <f>IF($O394&gt;=DQ$1,$S394+$Y394,$Y394)</f>
        <v>318.33966666666669</v>
      </c>
      <c r="DR394" s="27">
        <f>IF($O394&gt;=DR$1,$S394+$Y394,$Y394)</f>
        <v>318.33966666666669</v>
      </c>
      <c r="DS394" s="27">
        <f>IF($O394&gt;=DS$1,$S394+$Y394,$Y394)</f>
        <v>318.33966666666669</v>
      </c>
      <c r="DT394" s="27">
        <f>IF($O394&gt;=DT$1,$S394+$Y394,$Y394)</f>
        <v>318.33966666666669</v>
      </c>
      <c r="DU394" s="27">
        <f>IF($O394&gt;=DU$1,$S394+$Y394,$Y394)</f>
        <v>318.33966666666669</v>
      </c>
      <c r="DV394" s="27">
        <f>IF($O394&gt;=DV$1,$S394+$Y394,$Y394)</f>
        <v>318.33966666666669</v>
      </c>
      <c r="DW394" s="27">
        <f>IF($O394&gt;=DW$1,$S394+$Y394,$Y394)</f>
        <v>318.33966666666669</v>
      </c>
      <c r="DX394" s="27">
        <f>IF($O394&gt;=DX$1,$S394+$Y394,$Y394)</f>
        <v>318.33966666666669</v>
      </c>
      <c r="DY394" s="27">
        <f>IF($O394&gt;=DY$1,$S394+$Y394,$Y394)</f>
        <v>318.33966666666669</v>
      </c>
      <c r="DZ394" s="27">
        <f>IF($O394&gt;=DZ$1,$S394+$Y394,$Y394)</f>
        <v>318.33966666666669</v>
      </c>
      <c r="EA394" s="27">
        <f>IF($O394&gt;=EA$1,$S394+$Y394,$Y394)</f>
        <v>318.33966666666669</v>
      </c>
      <c r="EB394" s="27">
        <f>IF($O394&gt;=EB$1,$S394+$Y394,$Y394)</f>
        <v>318.33966666666669</v>
      </c>
      <c r="EC394" s="27">
        <f>IF($O394&gt;=EC$1,$S394+$Y394,$Y394)</f>
        <v>318.33966666666669</v>
      </c>
      <c r="ED394" s="27">
        <f>IF($O394&gt;=ED$1,$S394+$Y394,$Y394)</f>
        <v>318.33966666666669</v>
      </c>
      <c r="EE394" s="27">
        <f>IF($O394&gt;=EE$1,$S394+$Y394,$Y394)</f>
        <v>318.33966666666669</v>
      </c>
      <c r="EF394" s="27">
        <f>IF($O394&gt;=EF$1,$S394+$Y394,$Y394)</f>
        <v>318.33966666666669</v>
      </c>
      <c r="EG394" s="27">
        <f>IF($O394&gt;=EG$1,$S394+$Y394,$Y394)</f>
        <v>318.33966666666669</v>
      </c>
      <c r="EH394" s="27">
        <f>IF($O394&gt;=EH$1,$S394+$Y394,$Y394)</f>
        <v>318.33966666666669</v>
      </c>
      <c r="EI394" s="27">
        <f>IF($O394&gt;=EI$1,$S394+$Y394,$Y394)</f>
        <v>318.33966666666669</v>
      </c>
      <c r="EJ394" s="27">
        <f>IF($O394&gt;=EJ$1,$S394+$Y394,$Y394)</f>
        <v>318.33966666666669</v>
      </c>
      <c r="EK394" s="27">
        <f>IF($O394&gt;=EK$1,$S394+$Y394,$Y394)</f>
        <v>318.33966666666669</v>
      </c>
      <c r="EL394" s="27">
        <f>IF($O394&gt;=EL$1,$S394+$Y394,$Y394)</f>
        <v>318.33966666666669</v>
      </c>
      <c r="EM394" s="27">
        <f>IF($O394&gt;=EM$1,$S394+$Y394,$Y394)</f>
        <v>318.33966666666669</v>
      </c>
      <c r="EN394" s="27">
        <f>IF($O394&gt;=EN$1,$S394+$Y394,$Y394)</f>
        <v>318.33966666666669</v>
      </c>
      <c r="EO394" s="27">
        <f>IF($O394&gt;=EO$1,$S394+$Y394,$Y394)</f>
        <v>318.33966666666669</v>
      </c>
      <c r="EP394" s="27">
        <f>IF($O394&gt;=EP$1,$S394+$Y394,$Y394)</f>
        <v>318.33966666666669</v>
      </c>
      <c r="EQ394" s="27">
        <f>IF($O394&gt;=EQ$1,$S394+$Y394,$Y394)</f>
        <v>318.33966666666669</v>
      </c>
      <c r="ER394" s="27">
        <f>IF($O394&gt;=ER$1,$S394+$Y394,$Y394)</f>
        <v>318.33966666666669</v>
      </c>
      <c r="ES394" s="27">
        <f>IF($O394&gt;=ES$1,$S394+$Y394,$Y394)</f>
        <v>318.33966666666669</v>
      </c>
      <c r="ET394" s="27">
        <f>IF($O394&gt;=ET$1,$S394+$Y394,$Y394)</f>
        <v>318.33966666666669</v>
      </c>
      <c r="EU394" s="27">
        <f>IF($O394&gt;=EU$1,$S394+$Y394,$Y394)</f>
        <v>318.33966666666669</v>
      </c>
      <c r="EV394" s="27">
        <f>IF($O394&gt;=EV$1,$S394,0)</f>
        <v>0</v>
      </c>
      <c r="EW394" s="27">
        <f>IF($O394&gt;=EW$1,$S394,0)</f>
        <v>0</v>
      </c>
      <c r="EX394" s="27">
        <f>IF($O394&gt;=EX$1,$S394,0)</f>
        <v>0</v>
      </c>
      <c r="EY394" s="27">
        <f>IF($O394&gt;=EY$1,$S394,0)</f>
        <v>0</v>
      </c>
      <c r="EZ394" s="27">
        <f>IF($O394&gt;=EZ$1,$S394,0)</f>
        <v>0</v>
      </c>
      <c r="FA394" s="27">
        <f>IF($O394&gt;=FA$1,$S394,0)</f>
        <v>0</v>
      </c>
      <c r="FB394" s="27">
        <f>IF($O394&gt;=FB$1,$S394,0)</f>
        <v>0</v>
      </c>
      <c r="FC394" s="27">
        <f>IF($O394&gt;=FC$1,$S394,0)</f>
        <v>0</v>
      </c>
      <c r="FD394" s="27">
        <f>IF($O394&gt;=FD$1,$S394,0)</f>
        <v>0</v>
      </c>
      <c r="FE394" s="27">
        <f>IF($O394&gt;=FE$1,$S394,0)</f>
        <v>0</v>
      </c>
      <c r="FF394" s="27">
        <f>IF($O394&gt;=FF$1,$S394,0)</f>
        <v>0</v>
      </c>
      <c r="FG394" s="27">
        <f>IF($O394&gt;=FG$1,$S394,0)</f>
        <v>0</v>
      </c>
      <c r="FH394" s="27">
        <f>IF($O394&gt;=FH$1,$S394,0)</f>
        <v>0</v>
      </c>
      <c r="FI394" s="27">
        <f>IF($O394&gt;=FI$1,$S394,0)</f>
        <v>0</v>
      </c>
      <c r="FJ394" s="27">
        <f>IF($O394&gt;=FJ$1,$S394,0)</f>
        <v>0</v>
      </c>
      <c r="FK394" s="27">
        <f>IF($O394&gt;=FK$1,$S394,0)</f>
        <v>0</v>
      </c>
      <c r="FL394" s="27">
        <f>IF($O394&gt;=FL$1,$S394,0)</f>
        <v>0</v>
      </c>
      <c r="FM394" s="27">
        <f>IF($O394&gt;=FM$1,$S394,0)</f>
        <v>0</v>
      </c>
      <c r="FN394" s="27">
        <f>IF($O394&gt;=FN$1,$S394,0)</f>
        <v>0</v>
      </c>
      <c r="FO394" s="27">
        <f>IF($O394&gt;=FO$1,$S394,0)</f>
        <v>0</v>
      </c>
      <c r="FP394" s="27">
        <f>IF($O394&gt;=FP$1,$S394,0)</f>
        <v>0</v>
      </c>
      <c r="FQ394" s="27">
        <f>IF($O394&gt;=FQ$1,$S394,0)</f>
        <v>0</v>
      </c>
      <c r="FR394" s="27">
        <f>IF($O394&gt;=FR$1,$S394,0)</f>
        <v>0</v>
      </c>
      <c r="FS394" s="27">
        <f>IF($O394&gt;=FS$1,$S394,0)</f>
        <v>0</v>
      </c>
      <c r="FT394" s="27">
        <f>IF($O394&gt;=FT$1,$S394,0)</f>
        <v>0</v>
      </c>
      <c r="FU394" s="27">
        <f>IF($O394&gt;=FU$1,$S394,0)</f>
        <v>0</v>
      </c>
      <c r="FV394" s="27">
        <f>IF($O394&gt;=FV$1,$S394,0)</f>
        <v>0</v>
      </c>
      <c r="FW394" s="27">
        <f>IF($O394&gt;=FW$1,$S394,0)</f>
        <v>0</v>
      </c>
      <c r="FX394" s="27">
        <f>IF($O394&gt;=FX$1,$S394,0)</f>
        <v>0</v>
      </c>
      <c r="FY394" s="27">
        <f>IF($O394&gt;=FY$1,$S394,0)</f>
        <v>0</v>
      </c>
      <c r="FZ394" s="27">
        <f>IF($O394&gt;=FZ$1,$S394,0)</f>
        <v>0</v>
      </c>
      <c r="GA394" s="27">
        <f>IF($O394&gt;=GA$1,$S394,0)</f>
        <v>0</v>
      </c>
      <c r="GB394" s="27">
        <f>IF($O394&gt;=GB$1,$S394,0)</f>
        <v>0</v>
      </c>
      <c r="GC394" s="27">
        <f>IF($O394&gt;=GC$1,$S394,0)</f>
        <v>0</v>
      </c>
      <c r="GD394" s="27">
        <f>IF($O394&gt;=GD$1,$S394,0)</f>
        <v>0</v>
      </c>
      <c r="GE394" s="27">
        <f>IF($O394&gt;=GE$1,$S394,0)</f>
        <v>0</v>
      </c>
      <c r="GF394" s="27">
        <f>IF($O394&gt;=GF$1,$S394,0)</f>
        <v>0</v>
      </c>
      <c r="GG394" s="27">
        <f>IF($O394&gt;=GG$1,$S394,0)</f>
        <v>0</v>
      </c>
      <c r="GH394" s="27">
        <f>IF($O394&gt;=GH$1,$S394,0)</f>
        <v>0</v>
      </c>
      <c r="GI394" s="27">
        <f>IF($O394&gt;=GI$1,$S394,0)</f>
        <v>0</v>
      </c>
      <c r="GJ394" s="27">
        <f>IF($O394&gt;=GJ$1,$S394,0)</f>
        <v>0</v>
      </c>
      <c r="GK394" s="27">
        <f>IF($O394&gt;=GK$1,$S394,0)</f>
        <v>0</v>
      </c>
      <c r="GL394" s="27">
        <f>IF($O394&gt;=GL$1,$S394,0)</f>
        <v>0</v>
      </c>
      <c r="GM394" s="27">
        <f>IF($O394&gt;=GM$1,$S394,0)</f>
        <v>0</v>
      </c>
      <c r="GN394" s="27">
        <f>IF($O394&gt;=GN$1,$S394,0)</f>
        <v>0</v>
      </c>
      <c r="GO394" s="27">
        <f>IF($O394&gt;=GO$1,$S394,0)</f>
        <v>0</v>
      </c>
      <c r="GP394" s="27">
        <f>IF($O394&gt;=GP$1,$S394,0)</f>
        <v>0</v>
      </c>
      <c r="GQ394" s="27">
        <f>IF($O394&gt;=GQ$1,$S394,0)</f>
        <v>0</v>
      </c>
      <c r="GR394" s="27">
        <f>IF($O394&gt;=GR$1,$S394,0)</f>
        <v>0</v>
      </c>
      <c r="GS394" s="27">
        <f>IF($O394&gt;=GS$1,$S394,0)</f>
        <v>0</v>
      </c>
      <c r="GT394" s="27">
        <f>IF($O394&gt;=GT$1,$S394,0)</f>
        <v>0</v>
      </c>
      <c r="GU394" s="27">
        <f>IF($O394&gt;=GU$1,$S394,0)</f>
        <v>0</v>
      </c>
      <c r="GV394" s="27">
        <f>IF($O394&gt;=GV$1,$S394,0)</f>
        <v>0</v>
      </c>
      <c r="GW394" s="27">
        <f>IF($O394&gt;=GW$1,$S394,0)</f>
        <v>0</v>
      </c>
      <c r="GX394" s="27">
        <f>IF($O394&gt;=GX$1,$S394,0)</f>
        <v>0</v>
      </c>
      <c r="GY394" s="27">
        <f>IF($O394&gt;=GY$1,$S394,0)</f>
        <v>0</v>
      </c>
      <c r="GZ394" s="27">
        <f>IF($O394&gt;=GZ$1,$S394,0)</f>
        <v>0</v>
      </c>
      <c r="HA394" s="27">
        <f>IF($O394&gt;=HA$1,$S394,0)</f>
        <v>0</v>
      </c>
      <c r="HB394" s="27">
        <f>IF($O394&gt;=HB$1,$S394,0)</f>
        <v>0</v>
      </c>
      <c r="HC394" s="27">
        <f>IF($O394&gt;=HC$1,$S394,0)</f>
        <v>0</v>
      </c>
    </row>
    <row r="395" spans="1:211">
      <c r="A395" s="3">
        <v>109380</v>
      </c>
      <c r="B395" s="3" t="s">
        <v>423</v>
      </c>
      <c r="C395" s="3" t="s">
        <v>424</v>
      </c>
      <c r="D395" s="3">
        <v>69</v>
      </c>
      <c r="E395" s="4">
        <v>38054</v>
      </c>
      <c r="F395" s="5">
        <v>14.293150684931506</v>
      </c>
      <c r="G395" s="3" t="s">
        <v>421</v>
      </c>
      <c r="H395" s="4">
        <v>17904</v>
      </c>
      <c r="I395" s="9" t="s">
        <v>797</v>
      </c>
      <c r="J395" s="5">
        <v>1922.1</v>
      </c>
      <c r="K395" s="31">
        <v>1096</v>
      </c>
      <c r="L395" s="32">
        <v>14</v>
      </c>
      <c r="M395" s="33">
        <f>VLOOKUP(L395,FIND,3,TRUE)</f>
        <v>1.1000000000000001</v>
      </c>
      <c r="N395" s="32">
        <f>IF(L395&gt;30,180,VLOOKUP(L395,TEMPO,2,FALSE))</f>
        <v>84</v>
      </c>
      <c r="O395" s="32">
        <f>IF(R395&gt;0,4,N395)</f>
        <v>84</v>
      </c>
      <c r="P395" s="96">
        <f>J395*M395*L395</f>
        <v>29600.34</v>
      </c>
      <c r="Q395" s="96">
        <f>10934.45*2</f>
        <v>21868.9</v>
      </c>
      <c r="R395" s="96">
        <f>IF(P395&lt;=Q395,P395/4,0)</f>
        <v>0</v>
      </c>
      <c r="S395" s="5">
        <f>IF(P395&gt;=Q395,P395/N395,0)</f>
        <v>352.38499999999999</v>
      </c>
      <c r="T395" s="3"/>
      <c r="U395" s="3">
        <f>IF(T395="",1,0)</f>
        <v>1</v>
      </c>
      <c r="V395" s="3">
        <v>62</v>
      </c>
      <c r="W395" s="5">
        <v>0</v>
      </c>
      <c r="X395" s="5">
        <v>402.65</v>
      </c>
      <c r="Y395" s="5">
        <f>X395*W395</f>
        <v>0</v>
      </c>
      <c r="Z395" s="5">
        <v>400</v>
      </c>
      <c r="AA395" s="5">
        <f>S395+Y395+Z395</f>
        <v>752.38499999999999</v>
      </c>
      <c r="AB395" s="39">
        <f>(J395/12+J395/12*1.3333333333+450/12+J395/30*6/12+J395)*1.3+Y395+Z395+153.9</f>
        <v>3628.8896666597257</v>
      </c>
      <c r="AC395" s="39" t="s">
        <v>424</v>
      </c>
      <c r="AD395" s="39">
        <f>J395*1.3+400+153.9</f>
        <v>3052.63</v>
      </c>
      <c r="AE395" s="39">
        <f>SUMIFS('CUSTO MENSAL FUNC NOVO'!H:H,'CUSTO MENSAL FUNC NOVO'!A:A,'VALORES MENSAIS'!AC395)</f>
        <v>2955.13</v>
      </c>
      <c r="AF395" s="27">
        <f>IF($R395&gt;0,$R395,$S395)+$Y395+$Z395</f>
        <v>752.38499999999999</v>
      </c>
      <c r="AG395" s="27">
        <f>IF($R395&gt;0,$R395,$S395)+$Y395+$Z395</f>
        <v>752.38499999999999</v>
      </c>
      <c r="AH395" s="27">
        <f>IF($R395&gt;0,$R395,$S395)+$Y395+$Z395</f>
        <v>752.38499999999999</v>
      </c>
      <c r="AI395" s="27">
        <f>IF($R395&gt;0,$R395,$S395)+$Y395+$Z395</f>
        <v>752.38499999999999</v>
      </c>
      <c r="AJ395" s="27">
        <f>IF($O395&gt;=AJ$1,$S395+$Y395+$Z395,$Y395+$Z395)</f>
        <v>752.38499999999999</v>
      </c>
      <c r="AK395" s="27">
        <f>IF($O395&gt;=AK$1,$S395+$Y395+$Z395,$Y395+$Z395)</f>
        <v>752.38499999999999</v>
      </c>
      <c r="AL395" s="27">
        <f>IF($O395&gt;=AL$1,$S395+$Y395+$Z395,$Y395+$Z395)</f>
        <v>752.38499999999999</v>
      </c>
      <c r="AM395" s="27">
        <f>IF($O395&gt;=AM$1,$S395+$Y395+$Z395,$Y395+$Z395)</f>
        <v>752.38499999999999</v>
      </c>
      <c r="AN395" s="27">
        <f>IF($O395&gt;=AN$1,$S395+$Y395+$Z395,$Y395+$Z395)</f>
        <v>752.38499999999999</v>
      </c>
      <c r="AO395" s="27">
        <f>IF($O395&gt;=AO$1,$S395+$Y395+$Z395,$Y395+$Z395)</f>
        <v>752.38499999999999</v>
      </c>
      <c r="AP395" s="27">
        <f>IF($O395&gt;=AP$1,$S395+$Y395+$Z395,$Y395+$Z395)</f>
        <v>752.38499999999999</v>
      </c>
      <c r="AQ395" s="27">
        <f>IF($O395&gt;=AQ$1,$S395+$Y395+$Z395,$Y395+$Z395)</f>
        <v>752.38499999999999</v>
      </c>
      <c r="AR395" s="27">
        <f>IF($O395&gt;=AR$1,$S395+$Y395+$Z395,$Y395+$Z395)</f>
        <v>752.38499999999999</v>
      </c>
      <c r="AS395" s="27">
        <f>IF($O395&gt;=AS$1,$S395+$Y395+$Z395,$Y395+$Z395)</f>
        <v>752.38499999999999</v>
      </c>
      <c r="AT395" s="27">
        <f>IF($O395&gt;=AT$1,$S395+$Y395+$Z395,$Y395+$Z395)</f>
        <v>752.38499999999999</v>
      </c>
      <c r="AU395" s="27">
        <f>IF($O395&gt;=AU$1,$S395+$Y395+$Z395,$Y395+$Z395)</f>
        <v>752.38499999999999</v>
      </c>
      <c r="AV395" s="27">
        <f>IF($O395&gt;=AV$1,$S395+$Y395+$Z395,$Y395+$Z395)</f>
        <v>752.38499999999999</v>
      </c>
      <c r="AW395" s="27">
        <f>IF($O395&gt;=AW$1,$S395+$Y395+$Z395,$Y395+$Z395)</f>
        <v>752.38499999999999</v>
      </c>
      <c r="AX395" s="27">
        <f>IF($O395&gt;=AX$1,$S395+$Y395+$Z395,$Y395+$Z395)</f>
        <v>752.38499999999999</v>
      </c>
      <c r="AY395" s="27">
        <f>IF($O395&gt;=AY$1,$S395+$Y395+$Z395,$Y395+$Z395)</f>
        <v>752.38499999999999</v>
      </c>
      <c r="AZ395" s="27">
        <f>IF($O395&gt;=AZ$1,$S395+$Y395+$Z395,$Y395+$Z395)</f>
        <v>752.38499999999999</v>
      </c>
      <c r="BA395" s="27">
        <f>IF($O395&gt;=BA$1,$S395+$Y395+$Z395,$Y395+$Z395)</f>
        <v>752.38499999999999</v>
      </c>
      <c r="BB395" s="27">
        <f>IF($O395&gt;=BB$1,$S395+$Y395+$Z395,$Y395+$Z395)</f>
        <v>752.38499999999999</v>
      </c>
      <c r="BC395" s="27">
        <f>IF($O395&gt;=BC$1,$S395+$Y395+$Z395,$Y395+$Z395)</f>
        <v>752.38499999999999</v>
      </c>
      <c r="BD395" s="27">
        <f>IF($O395&gt;=BD$1,$S395+$Y395+$Z395,$Y395+$Z395)</f>
        <v>752.38499999999999</v>
      </c>
      <c r="BE395" s="27">
        <f>IF($O395&gt;=BE$1,$S395+$Y395+$Z395,$Y395+$Z395)</f>
        <v>752.38499999999999</v>
      </c>
      <c r="BF395" s="27">
        <f>IF($O395&gt;=BF$1,$S395+$Y395+$Z395,$Y395+$Z395)</f>
        <v>752.38499999999999</v>
      </c>
      <c r="BG395" s="27">
        <f>IF($O395&gt;=BG$1,$S395+$Y395+$Z395,$Y395+$Z395)</f>
        <v>752.38499999999999</v>
      </c>
      <c r="BH395" s="27">
        <f>IF($O395&gt;=BH$1,$S395+$Y395+$Z395,$Y395+$Z395)</f>
        <v>752.38499999999999</v>
      </c>
      <c r="BI395" s="27">
        <f>IF($O395&gt;=BI$1,$S395+$Y395+$Z395,$Y395+$Z395)</f>
        <v>752.38499999999999</v>
      </c>
      <c r="BJ395" s="27">
        <f>IF($O395&gt;=BJ$1,$S395+$Y395+$Z395,$Y395+$Z395)</f>
        <v>752.38499999999999</v>
      </c>
      <c r="BK395" s="27">
        <f>IF($O395&gt;=BK$1,$S395+$Y395+$Z395,$Y395+$Z395)</f>
        <v>752.38499999999999</v>
      </c>
      <c r="BL395" s="27">
        <f>IF($O395&gt;=BL$1,$S395+$Y395+$Z395,$Y395+$Z395)</f>
        <v>752.38499999999999</v>
      </c>
      <c r="BM395" s="27">
        <f>IF($O395&gt;=BM$1,$S395+$Y395+$Z395,$Y395+$Z395)</f>
        <v>752.38499999999999</v>
      </c>
      <c r="BN395" s="27">
        <f>IF($O395&gt;=BN$1,$S395+$Y395+$Z395,$Y395+$Z395)</f>
        <v>752.38499999999999</v>
      </c>
      <c r="BO395" s="27">
        <f>IF($O395&gt;=BO$1,$S395+$Y395+$Z395,$Y395+$Z395)</f>
        <v>752.38499999999999</v>
      </c>
      <c r="BP395" s="27">
        <f>IF($O395&gt;=BP$1,$S395+$Y395+$Z395,$Y395+$Z395)</f>
        <v>752.38499999999999</v>
      </c>
      <c r="BQ395" s="27">
        <f>IF($O395&gt;=BQ$1,$S395+$Y395+$Z395,$Y395+$Z395)</f>
        <v>752.38499999999999</v>
      </c>
      <c r="BR395" s="27">
        <f>IF($O395&gt;=BR$1,$S395+$Y395+$Z395,$Y395+$Z395)</f>
        <v>752.38499999999999</v>
      </c>
      <c r="BS395" s="27">
        <f>IF($O395&gt;=BS$1,$S395+$Y395+$Z395,$Y395+$Z395)</f>
        <v>752.38499999999999</v>
      </c>
      <c r="BT395" s="27">
        <f>IF($O395&gt;=BT$1,$S395+$Y395+$Z395,$Y395+$Z395)</f>
        <v>752.38499999999999</v>
      </c>
      <c r="BU395" s="27">
        <f>IF($O395&gt;=BU$1,$S395+$Y395+$Z395,$Y395+$Z395)</f>
        <v>752.38499999999999</v>
      </c>
      <c r="BV395" s="27">
        <f>IF($O395&gt;=BV$1,$S395+$Y395+$Z395,$Y395+$Z395)</f>
        <v>752.38499999999999</v>
      </c>
      <c r="BW395" s="27">
        <f>IF($O395&gt;=BW$1,$S395+$Y395+$Z395,$Y395+$Z395)</f>
        <v>752.38499999999999</v>
      </c>
      <c r="BX395" s="27">
        <f>IF($O395&gt;=BX$1,$S395+$Y395+$Z395,$Y395+$Z395)</f>
        <v>752.38499999999999</v>
      </c>
      <c r="BY395" s="27">
        <f>IF($O395&gt;=BY$1,$S395+$Y395+$Z395,$Y395+$Z395)</f>
        <v>752.38499999999999</v>
      </c>
      <c r="BZ395" s="27">
        <f>IF($O395&gt;=BZ$1,$S395+$Y395+$Z395,$Y395+$Z395)</f>
        <v>752.38499999999999</v>
      </c>
      <c r="CA395" s="27">
        <f>IF($O395&gt;=CA$1,$S395+$Y395+$Z395,$Y395+$Z395)</f>
        <v>752.38499999999999</v>
      </c>
      <c r="CB395" s="27">
        <f>IF($O395&gt;=CB$1,$S395+$Y395+$Z395,$Y395+$Z395)</f>
        <v>752.38499999999999</v>
      </c>
      <c r="CC395" s="27">
        <f>IF($O395&gt;=CC$1,$S395+$Y395+$Z395,$Y395+$Z395)</f>
        <v>752.38499999999999</v>
      </c>
      <c r="CD395" s="27">
        <f>IF($O395&gt;=CD$1,$S395+$Y395+$Z395,$Y395+$Z395)</f>
        <v>752.38499999999999</v>
      </c>
      <c r="CE395" s="27">
        <f>IF($O395&gt;=CE$1,$S395+$Y395+$Z395,$Y395+$Z395)</f>
        <v>752.38499999999999</v>
      </c>
      <c r="CF395" s="27">
        <f>IF($O395&gt;=CF$1,$S395+$Y395+$Z395,$Y395+$Z395)</f>
        <v>752.38499999999999</v>
      </c>
      <c r="CG395" s="27">
        <f>IF($O395&gt;=CG$1,$S395+$Y395+$Z395,$Y395+$Z395)</f>
        <v>752.38499999999999</v>
      </c>
      <c r="CH395" s="27">
        <f>IF($O395&gt;=CH$1,$S395+$Y395+$Z395,$Y395+$Z395)</f>
        <v>752.38499999999999</v>
      </c>
      <c r="CI395" s="27">
        <f>IF($O395&gt;=CI$1,$S395+$Y395+$Z395,$Y395+$Z395)</f>
        <v>752.38499999999999</v>
      </c>
      <c r="CJ395" s="27">
        <f>IF($O395&gt;=CJ$1,$S395+$Y395+$Z395,$Y395+$Z395)</f>
        <v>752.38499999999999</v>
      </c>
      <c r="CK395" s="27">
        <f>IF($O395&gt;=CK$1,$S395+$Y395+$Z395,$Y395+$Z395)</f>
        <v>752.38499999999999</v>
      </c>
      <c r="CL395" s="27">
        <f>IF($O395&gt;=CL$1,$S395+$Y395+$Z395,$Y395+$Z395)</f>
        <v>752.38499999999999</v>
      </c>
      <c r="CM395" s="27">
        <f>IF($O395&gt;=CM$1,$S395+$Y395+$Z395,$Y395+$Z395)</f>
        <v>752.38499999999999</v>
      </c>
      <c r="CN395" s="27">
        <f>IF($O395&gt;=CN$1,$S395+$Y395,$Y395)</f>
        <v>352.38499999999999</v>
      </c>
      <c r="CO395" s="27">
        <f>IF($O395&gt;=CO$1,$S395+$Y395,$Y395)</f>
        <v>352.38499999999999</v>
      </c>
      <c r="CP395" s="27">
        <f>IF($O395&gt;=CP$1,$S395+$Y395,$Y395)</f>
        <v>352.38499999999999</v>
      </c>
      <c r="CQ395" s="27">
        <f>IF($O395&gt;=CQ$1,$S395+$Y395,$Y395)</f>
        <v>352.38499999999999</v>
      </c>
      <c r="CR395" s="27">
        <f>IF($O395&gt;=CR$1,$S395+$Y395,$Y395)</f>
        <v>352.38499999999999</v>
      </c>
      <c r="CS395" s="27">
        <f>IF($O395&gt;=CS$1,$S395+$Y395,$Y395)</f>
        <v>352.38499999999999</v>
      </c>
      <c r="CT395" s="27">
        <f>IF($O395&gt;=CT$1,$S395+$Y395,$Y395)</f>
        <v>352.38499999999999</v>
      </c>
      <c r="CU395" s="27">
        <f>IF($O395&gt;=CU$1,$S395+$Y395,$Y395)</f>
        <v>352.38499999999999</v>
      </c>
      <c r="CV395" s="27">
        <f>IF($O395&gt;=CV$1,$S395+$Y395,$Y395)</f>
        <v>352.38499999999999</v>
      </c>
      <c r="CW395" s="27">
        <f>IF($O395&gt;=CW$1,$S395+$Y395,$Y395)</f>
        <v>352.38499999999999</v>
      </c>
      <c r="CX395" s="27">
        <f>IF($O395&gt;=CX$1,$S395+$Y395,$Y395)</f>
        <v>352.38499999999999</v>
      </c>
      <c r="CY395" s="27">
        <f>IF($O395&gt;=CY$1,$S395+$Y395,$Y395)</f>
        <v>352.38499999999999</v>
      </c>
      <c r="CZ395" s="27">
        <f>IF($O395&gt;=CZ$1,$S395+$Y395,$Y395)</f>
        <v>352.38499999999999</v>
      </c>
      <c r="DA395" s="27">
        <f>IF($O395&gt;=DA$1,$S395+$Y395,$Y395)</f>
        <v>352.38499999999999</v>
      </c>
      <c r="DB395" s="27">
        <f>IF($O395&gt;=DB$1,$S395+$Y395,$Y395)</f>
        <v>352.38499999999999</v>
      </c>
      <c r="DC395" s="27">
        <f>IF($O395&gt;=DC$1,$S395+$Y395,$Y395)</f>
        <v>352.38499999999999</v>
      </c>
      <c r="DD395" s="27">
        <f>IF($O395&gt;=DD$1,$S395+$Y395,$Y395)</f>
        <v>352.38499999999999</v>
      </c>
      <c r="DE395" s="27">
        <f>IF($O395&gt;=DE$1,$S395+$Y395,$Y395)</f>
        <v>352.38499999999999</v>
      </c>
      <c r="DF395" s="27">
        <f>IF($O395&gt;=DF$1,$S395+$Y395,$Y395)</f>
        <v>352.38499999999999</v>
      </c>
      <c r="DG395" s="27">
        <f>IF($O395&gt;=DG$1,$S395+$Y395,$Y395)</f>
        <v>352.38499999999999</v>
      </c>
      <c r="DH395" s="27">
        <f>IF($O395&gt;=DH$1,$S395+$Y395,$Y395)</f>
        <v>352.38499999999999</v>
      </c>
      <c r="DI395" s="27">
        <f>IF($O395&gt;=DI$1,$S395+$Y395,$Y395)</f>
        <v>352.38499999999999</v>
      </c>
      <c r="DJ395" s="27">
        <f>IF($O395&gt;=DJ$1,$S395+$Y395,$Y395)</f>
        <v>352.38499999999999</v>
      </c>
      <c r="DK395" s="27">
        <f>IF($O395&gt;=DK$1,$S395+$Y395,$Y395)</f>
        <v>352.38499999999999</v>
      </c>
      <c r="DL395" s="27">
        <f>IF($O395&gt;=DL$1,$S395+$Y395,$Y395)</f>
        <v>0</v>
      </c>
      <c r="DM395" s="27">
        <f>IF($O395&gt;=DM$1,$S395+$Y395,$Y395)</f>
        <v>0</v>
      </c>
      <c r="DN395" s="27">
        <f>IF($O395&gt;=DN$1,$S395+$Y395,$Y395)</f>
        <v>0</v>
      </c>
      <c r="DO395" s="27">
        <f>IF($O395&gt;=DO$1,$S395+$Y395,$Y395)</f>
        <v>0</v>
      </c>
      <c r="DP395" s="27">
        <f>IF($O395&gt;=DP$1,$S395+$Y395,$Y395)</f>
        <v>0</v>
      </c>
      <c r="DQ395" s="27">
        <f>IF($O395&gt;=DQ$1,$S395+$Y395,$Y395)</f>
        <v>0</v>
      </c>
      <c r="DR395" s="27">
        <f>IF($O395&gt;=DR$1,$S395+$Y395,$Y395)</f>
        <v>0</v>
      </c>
      <c r="DS395" s="27">
        <f>IF($O395&gt;=DS$1,$S395+$Y395,$Y395)</f>
        <v>0</v>
      </c>
      <c r="DT395" s="27">
        <f>IF($O395&gt;=DT$1,$S395+$Y395,$Y395)</f>
        <v>0</v>
      </c>
      <c r="DU395" s="27">
        <f>IF($O395&gt;=DU$1,$S395+$Y395,$Y395)</f>
        <v>0</v>
      </c>
      <c r="DV395" s="27">
        <f>IF($O395&gt;=DV$1,$S395+$Y395,$Y395)</f>
        <v>0</v>
      </c>
      <c r="DW395" s="27">
        <f>IF($O395&gt;=DW$1,$S395+$Y395,$Y395)</f>
        <v>0</v>
      </c>
      <c r="DX395" s="27">
        <f>IF($O395&gt;=DX$1,$S395+$Y395,$Y395)</f>
        <v>0</v>
      </c>
      <c r="DY395" s="27">
        <f>IF($O395&gt;=DY$1,$S395+$Y395,$Y395)</f>
        <v>0</v>
      </c>
      <c r="DZ395" s="27">
        <f>IF($O395&gt;=DZ$1,$S395+$Y395,$Y395)</f>
        <v>0</v>
      </c>
      <c r="EA395" s="27">
        <f>IF($O395&gt;=EA$1,$S395+$Y395,$Y395)</f>
        <v>0</v>
      </c>
      <c r="EB395" s="27">
        <f>IF($O395&gt;=EB$1,$S395+$Y395,$Y395)</f>
        <v>0</v>
      </c>
      <c r="EC395" s="27">
        <f>IF($O395&gt;=EC$1,$S395+$Y395,$Y395)</f>
        <v>0</v>
      </c>
      <c r="ED395" s="27">
        <f>IF($O395&gt;=ED$1,$S395+$Y395,$Y395)</f>
        <v>0</v>
      </c>
      <c r="EE395" s="27">
        <f>IF($O395&gt;=EE$1,$S395+$Y395,$Y395)</f>
        <v>0</v>
      </c>
      <c r="EF395" s="27">
        <f>IF($O395&gt;=EF$1,$S395+$Y395,$Y395)</f>
        <v>0</v>
      </c>
      <c r="EG395" s="27">
        <f>IF($O395&gt;=EG$1,$S395+$Y395,$Y395)</f>
        <v>0</v>
      </c>
      <c r="EH395" s="27">
        <f>IF($O395&gt;=EH$1,$S395+$Y395,$Y395)</f>
        <v>0</v>
      </c>
      <c r="EI395" s="27">
        <f>IF($O395&gt;=EI$1,$S395+$Y395,$Y395)</f>
        <v>0</v>
      </c>
      <c r="EJ395" s="27">
        <f>IF($O395&gt;=EJ$1,$S395+$Y395,$Y395)</f>
        <v>0</v>
      </c>
      <c r="EK395" s="27">
        <f>IF($O395&gt;=EK$1,$S395+$Y395,$Y395)</f>
        <v>0</v>
      </c>
      <c r="EL395" s="27">
        <f>IF($O395&gt;=EL$1,$S395+$Y395,$Y395)</f>
        <v>0</v>
      </c>
      <c r="EM395" s="27">
        <f>IF($O395&gt;=EM$1,$S395+$Y395,$Y395)</f>
        <v>0</v>
      </c>
      <c r="EN395" s="27">
        <f>IF($O395&gt;=EN$1,$S395+$Y395,$Y395)</f>
        <v>0</v>
      </c>
      <c r="EO395" s="27">
        <f>IF($O395&gt;=EO$1,$S395+$Y395,$Y395)</f>
        <v>0</v>
      </c>
      <c r="EP395" s="27">
        <f>IF($O395&gt;=EP$1,$S395+$Y395,$Y395)</f>
        <v>0</v>
      </c>
      <c r="EQ395" s="27">
        <f>IF($O395&gt;=EQ$1,$S395+$Y395,$Y395)</f>
        <v>0</v>
      </c>
      <c r="ER395" s="27">
        <f>IF($O395&gt;=ER$1,$S395+$Y395,$Y395)</f>
        <v>0</v>
      </c>
      <c r="ES395" s="27">
        <f>IF($O395&gt;=ES$1,$S395+$Y395,$Y395)</f>
        <v>0</v>
      </c>
      <c r="ET395" s="27">
        <f>IF($O395&gt;=ET$1,$S395+$Y395,$Y395)</f>
        <v>0</v>
      </c>
      <c r="EU395" s="27">
        <f>IF($O395&gt;=EU$1,$S395+$Y395,$Y395)</f>
        <v>0</v>
      </c>
      <c r="EV395" s="27">
        <f>IF($O395&gt;=EV$1,$S395,0)</f>
        <v>0</v>
      </c>
      <c r="EW395" s="27">
        <f>IF($O395&gt;=EW$1,$S395,0)</f>
        <v>0</v>
      </c>
      <c r="EX395" s="27">
        <f>IF($O395&gt;=EX$1,$S395,0)</f>
        <v>0</v>
      </c>
      <c r="EY395" s="27">
        <f>IF($O395&gt;=EY$1,$S395,0)</f>
        <v>0</v>
      </c>
      <c r="EZ395" s="27">
        <f>IF($O395&gt;=EZ$1,$S395,0)</f>
        <v>0</v>
      </c>
      <c r="FA395" s="27">
        <f>IF($O395&gt;=FA$1,$S395,0)</f>
        <v>0</v>
      </c>
      <c r="FB395" s="27">
        <f>IF($O395&gt;=FB$1,$S395,0)</f>
        <v>0</v>
      </c>
      <c r="FC395" s="27">
        <f>IF($O395&gt;=FC$1,$S395,0)</f>
        <v>0</v>
      </c>
      <c r="FD395" s="27">
        <f>IF($O395&gt;=FD$1,$S395,0)</f>
        <v>0</v>
      </c>
      <c r="FE395" s="27">
        <f>IF($O395&gt;=FE$1,$S395,0)</f>
        <v>0</v>
      </c>
      <c r="FF395" s="27">
        <f>IF($O395&gt;=FF$1,$S395,0)</f>
        <v>0</v>
      </c>
      <c r="FG395" s="27">
        <f>IF($O395&gt;=FG$1,$S395,0)</f>
        <v>0</v>
      </c>
      <c r="FH395" s="27">
        <f>IF($O395&gt;=FH$1,$S395,0)</f>
        <v>0</v>
      </c>
      <c r="FI395" s="27">
        <f>IF($O395&gt;=FI$1,$S395,0)</f>
        <v>0</v>
      </c>
      <c r="FJ395" s="27">
        <f>IF($O395&gt;=FJ$1,$S395,0)</f>
        <v>0</v>
      </c>
      <c r="FK395" s="27">
        <f>IF($O395&gt;=FK$1,$S395,0)</f>
        <v>0</v>
      </c>
      <c r="FL395" s="27">
        <f>IF($O395&gt;=FL$1,$S395,0)</f>
        <v>0</v>
      </c>
      <c r="FM395" s="27">
        <f>IF($O395&gt;=FM$1,$S395,0)</f>
        <v>0</v>
      </c>
      <c r="FN395" s="27">
        <f>IF($O395&gt;=FN$1,$S395,0)</f>
        <v>0</v>
      </c>
      <c r="FO395" s="27">
        <f>IF($O395&gt;=FO$1,$S395,0)</f>
        <v>0</v>
      </c>
      <c r="FP395" s="27">
        <f>IF($O395&gt;=FP$1,$S395,0)</f>
        <v>0</v>
      </c>
      <c r="FQ395" s="27">
        <f>IF($O395&gt;=FQ$1,$S395,0)</f>
        <v>0</v>
      </c>
      <c r="FR395" s="27">
        <f>IF($O395&gt;=FR$1,$S395,0)</f>
        <v>0</v>
      </c>
      <c r="FS395" s="27">
        <f>IF($O395&gt;=FS$1,$S395,0)</f>
        <v>0</v>
      </c>
      <c r="FT395" s="27">
        <f>IF($O395&gt;=FT$1,$S395,0)</f>
        <v>0</v>
      </c>
      <c r="FU395" s="27">
        <f>IF($O395&gt;=FU$1,$S395,0)</f>
        <v>0</v>
      </c>
      <c r="FV395" s="27">
        <f>IF($O395&gt;=FV$1,$S395,0)</f>
        <v>0</v>
      </c>
      <c r="FW395" s="27">
        <f>IF($O395&gt;=FW$1,$S395,0)</f>
        <v>0</v>
      </c>
      <c r="FX395" s="27">
        <f>IF($O395&gt;=FX$1,$S395,0)</f>
        <v>0</v>
      </c>
      <c r="FY395" s="27">
        <f>IF($O395&gt;=FY$1,$S395,0)</f>
        <v>0</v>
      </c>
      <c r="FZ395" s="27">
        <f>IF($O395&gt;=FZ$1,$S395,0)</f>
        <v>0</v>
      </c>
      <c r="GA395" s="27">
        <f>IF($O395&gt;=GA$1,$S395,0)</f>
        <v>0</v>
      </c>
      <c r="GB395" s="27">
        <f>IF($O395&gt;=GB$1,$S395,0)</f>
        <v>0</v>
      </c>
      <c r="GC395" s="27">
        <f>IF($O395&gt;=GC$1,$S395,0)</f>
        <v>0</v>
      </c>
      <c r="GD395" s="27">
        <f>IF($O395&gt;=GD$1,$S395,0)</f>
        <v>0</v>
      </c>
      <c r="GE395" s="27">
        <f>IF($O395&gt;=GE$1,$S395,0)</f>
        <v>0</v>
      </c>
      <c r="GF395" s="27">
        <f>IF($O395&gt;=GF$1,$S395,0)</f>
        <v>0</v>
      </c>
      <c r="GG395" s="27">
        <f>IF($O395&gt;=GG$1,$S395,0)</f>
        <v>0</v>
      </c>
      <c r="GH395" s="27">
        <f>IF($O395&gt;=GH$1,$S395,0)</f>
        <v>0</v>
      </c>
      <c r="GI395" s="27">
        <f>IF($O395&gt;=GI$1,$S395,0)</f>
        <v>0</v>
      </c>
      <c r="GJ395" s="27">
        <f>IF($O395&gt;=GJ$1,$S395,0)</f>
        <v>0</v>
      </c>
      <c r="GK395" s="27">
        <f>IF($O395&gt;=GK$1,$S395,0)</f>
        <v>0</v>
      </c>
      <c r="GL395" s="27">
        <f>IF($O395&gt;=GL$1,$S395,0)</f>
        <v>0</v>
      </c>
      <c r="GM395" s="27">
        <f>IF($O395&gt;=GM$1,$S395,0)</f>
        <v>0</v>
      </c>
      <c r="GN395" s="27">
        <f>IF($O395&gt;=GN$1,$S395,0)</f>
        <v>0</v>
      </c>
      <c r="GO395" s="27">
        <f>IF($O395&gt;=GO$1,$S395,0)</f>
        <v>0</v>
      </c>
      <c r="GP395" s="27">
        <f>IF($O395&gt;=GP$1,$S395,0)</f>
        <v>0</v>
      </c>
      <c r="GQ395" s="27">
        <f>IF($O395&gt;=GQ$1,$S395,0)</f>
        <v>0</v>
      </c>
      <c r="GR395" s="27">
        <f>IF($O395&gt;=GR$1,$S395,0)</f>
        <v>0</v>
      </c>
      <c r="GS395" s="27">
        <f>IF($O395&gt;=GS$1,$S395,0)</f>
        <v>0</v>
      </c>
      <c r="GT395" s="27">
        <f>IF($O395&gt;=GT$1,$S395,0)</f>
        <v>0</v>
      </c>
      <c r="GU395" s="27">
        <f>IF($O395&gt;=GU$1,$S395,0)</f>
        <v>0</v>
      </c>
      <c r="GV395" s="27">
        <f>IF($O395&gt;=GV$1,$S395,0)</f>
        <v>0</v>
      </c>
      <c r="GW395" s="27">
        <f>IF($O395&gt;=GW$1,$S395,0)</f>
        <v>0</v>
      </c>
      <c r="GX395" s="27">
        <f>IF($O395&gt;=GX$1,$S395,0)</f>
        <v>0</v>
      </c>
      <c r="GY395" s="27">
        <f>IF($O395&gt;=GY$1,$S395,0)</f>
        <v>0</v>
      </c>
      <c r="GZ395" s="27">
        <f>IF($O395&gt;=GZ$1,$S395,0)</f>
        <v>0</v>
      </c>
      <c r="HA395" s="27">
        <f>IF($O395&gt;=HA$1,$S395,0)</f>
        <v>0</v>
      </c>
      <c r="HB395" s="27">
        <f>IF($O395&gt;=HB$1,$S395,0)</f>
        <v>0</v>
      </c>
      <c r="HC395" s="27">
        <f>IF($O395&gt;=HC$1,$S395,0)</f>
        <v>0</v>
      </c>
    </row>
    <row r="396" spans="1:211">
      <c r="A396" s="3">
        <v>9903</v>
      </c>
      <c r="B396" s="3" t="s">
        <v>438</v>
      </c>
      <c r="C396" s="3" t="s">
        <v>18</v>
      </c>
      <c r="D396" s="3">
        <v>59</v>
      </c>
      <c r="E396" s="4">
        <v>30671</v>
      </c>
      <c r="F396" s="5">
        <v>34.520547945205479</v>
      </c>
      <c r="G396" s="3" t="s">
        <v>421</v>
      </c>
      <c r="H396" s="4">
        <v>21695</v>
      </c>
      <c r="I396" s="9" t="s">
        <v>841</v>
      </c>
      <c r="J396" s="5">
        <v>2642.49</v>
      </c>
      <c r="K396" s="31">
        <v>1096</v>
      </c>
      <c r="L396" s="32">
        <v>34</v>
      </c>
      <c r="M396" s="33">
        <f>VLOOKUP(L396,FIND,3,TRUE)</f>
        <v>1.5</v>
      </c>
      <c r="N396" s="32">
        <f>IF(L396&gt;30,180,VLOOKUP(L396,TEMPO,2,FALSE))</f>
        <v>180</v>
      </c>
      <c r="O396" s="32">
        <f>IF(R396&gt;0,4,N396)</f>
        <v>180</v>
      </c>
      <c r="P396" s="96">
        <f>J396*M396*L396</f>
        <v>134766.99</v>
      </c>
      <c r="Q396" s="96">
        <f>10934.45*2</f>
        <v>21868.9</v>
      </c>
      <c r="R396" s="96">
        <f>IF(P396&lt;=Q396,P396/4,0)</f>
        <v>0</v>
      </c>
      <c r="S396" s="5">
        <f>IF(P396&gt;=Q396,P396/N396,0)</f>
        <v>748.70549999999992</v>
      </c>
      <c r="T396" s="3"/>
      <c r="U396" s="3">
        <f>IF(T396="",1,0)</f>
        <v>1</v>
      </c>
      <c r="V396" s="3">
        <v>59</v>
      </c>
      <c r="W396" s="5">
        <v>0</v>
      </c>
      <c r="X396" s="5">
        <v>402.65</v>
      </c>
      <c r="Y396" s="5">
        <f>X396*W396</f>
        <v>0</v>
      </c>
      <c r="Z396" s="5">
        <v>400</v>
      </c>
      <c r="AA396" s="5">
        <f>S396+Y396+Z396</f>
        <v>1148.7055</v>
      </c>
      <c r="AB396" s="39">
        <f>(J396/12+J396/12*1.3333333333+450/12+J396/30*6/12+J396)*1.3+Y396+Z396+153.9</f>
        <v>4763.1036999904572</v>
      </c>
      <c r="AC396" s="39" t="s">
        <v>18</v>
      </c>
      <c r="AD396" s="39">
        <f>J396*1.3+400+153.9</f>
        <v>3989.1369999999997</v>
      </c>
      <c r="AE396" s="39">
        <f>SUMIFS('CUSTO MENSAL FUNC NOVO'!H:H,'CUSTO MENSAL FUNC NOVO'!A:A,'VALORES MENSAIS'!AC396)</f>
        <v>1902.2210000000002</v>
      </c>
      <c r="AF396" s="27">
        <f>IF($R396&gt;0,$R396,$S396)+$Y396+$Z396</f>
        <v>1148.7055</v>
      </c>
      <c r="AG396" s="27">
        <f>IF($R396&gt;0,$R396,$S396)+$Y396+$Z396</f>
        <v>1148.7055</v>
      </c>
      <c r="AH396" s="27">
        <f>IF($R396&gt;0,$R396,$S396)+$Y396+$Z396</f>
        <v>1148.7055</v>
      </c>
      <c r="AI396" s="27">
        <f>IF($R396&gt;0,$R396,$S396)+$Y396+$Z396</f>
        <v>1148.7055</v>
      </c>
      <c r="AJ396" s="27">
        <f>IF($O396&gt;=AJ$1,$S396+$Y396+$Z396,$Y396+$Z396)</f>
        <v>1148.7055</v>
      </c>
      <c r="AK396" s="27">
        <f>IF($O396&gt;=AK$1,$S396+$Y396+$Z396,$Y396+$Z396)</f>
        <v>1148.7055</v>
      </c>
      <c r="AL396" s="27">
        <f>IF($O396&gt;=AL$1,$S396+$Y396+$Z396,$Y396+$Z396)</f>
        <v>1148.7055</v>
      </c>
      <c r="AM396" s="27">
        <f>IF($O396&gt;=AM$1,$S396+$Y396+$Z396,$Y396+$Z396)</f>
        <v>1148.7055</v>
      </c>
      <c r="AN396" s="27">
        <f>IF($O396&gt;=AN$1,$S396+$Y396+$Z396,$Y396+$Z396)</f>
        <v>1148.7055</v>
      </c>
      <c r="AO396" s="27">
        <f>IF($O396&gt;=AO$1,$S396+$Y396+$Z396,$Y396+$Z396)</f>
        <v>1148.7055</v>
      </c>
      <c r="AP396" s="27">
        <f>IF($O396&gt;=AP$1,$S396+$Y396+$Z396,$Y396+$Z396)</f>
        <v>1148.7055</v>
      </c>
      <c r="AQ396" s="27">
        <f>IF($O396&gt;=AQ$1,$S396+$Y396+$Z396,$Y396+$Z396)</f>
        <v>1148.7055</v>
      </c>
      <c r="AR396" s="27">
        <f>IF($O396&gt;=AR$1,$S396+$Y396+$Z396,$Y396+$Z396)</f>
        <v>1148.7055</v>
      </c>
      <c r="AS396" s="27">
        <f>IF($O396&gt;=AS$1,$S396+$Y396+$Z396,$Y396+$Z396)</f>
        <v>1148.7055</v>
      </c>
      <c r="AT396" s="27">
        <f>IF($O396&gt;=AT$1,$S396+$Y396+$Z396,$Y396+$Z396)</f>
        <v>1148.7055</v>
      </c>
      <c r="AU396" s="27">
        <f>IF($O396&gt;=AU$1,$S396+$Y396+$Z396,$Y396+$Z396)</f>
        <v>1148.7055</v>
      </c>
      <c r="AV396" s="27">
        <f>IF($O396&gt;=AV$1,$S396+$Y396+$Z396,$Y396+$Z396)</f>
        <v>1148.7055</v>
      </c>
      <c r="AW396" s="27">
        <f>IF($O396&gt;=AW$1,$S396+$Y396+$Z396,$Y396+$Z396)</f>
        <v>1148.7055</v>
      </c>
      <c r="AX396" s="27">
        <f>IF($O396&gt;=AX$1,$S396+$Y396+$Z396,$Y396+$Z396)</f>
        <v>1148.7055</v>
      </c>
      <c r="AY396" s="27">
        <f>IF($O396&gt;=AY$1,$S396+$Y396+$Z396,$Y396+$Z396)</f>
        <v>1148.7055</v>
      </c>
      <c r="AZ396" s="27">
        <f>IF($O396&gt;=AZ$1,$S396+$Y396+$Z396,$Y396+$Z396)</f>
        <v>1148.7055</v>
      </c>
      <c r="BA396" s="27">
        <f>IF($O396&gt;=BA$1,$S396+$Y396+$Z396,$Y396+$Z396)</f>
        <v>1148.7055</v>
      </c>
      <c r="BB396" s="27">
        <f>IF($O396&gt;=BB$1,$S396+$Y396+$Z396,$Y396+$Z396)</f>
        <v>1148.7055</v>
      </c>
      <c r="BC396" s="27">
        <f>IF($O396&gt;=BC$1,$S396+$Y396+$Z396,$Y396+$Z396)</f>
        <v>1148.7055</v>
      </c>
      <c r="BD396" s="27">
        <f>IF($O396&gt;=BD$1,$S396+$Y396+$Z396,$Y396+$Z396)</f>
        <v>1148.7055</v>
      </c>
      <c r="BE396" s="27">
        <f>IF($O396&gt;=BE$1,$S396+$Y396+$Z396,$Y396+$Z396)</f>
        <v>1148.7055</v>
      </c>
      <c r="BF396" s="27">
        <f>IF($O396&gt;=BF$1,$S396+$Y396+$Z396,$Y396+$Z396)</f>
        <v>1148.7055</v>
      </c>
      <c r="BG396" s="27">
        <f>IF($O396&gt;=BG$1,$S396+$Y396+$Z396,$Y396+$Z396)</f>
        <v>1148.7055</v>
      </c>
      <c r="BH396" s="27">
        <f>IF($O396&gt;=BH$1,$S396+$Y396+$Z396,$Y396+$Z396)</f>
        <v>1148.7055</v>
      </c>
      <c r="BI396" s="27">
        <f>IF($O396&gt;=BI$1,$S396+$Y396+$Z396,$Y396+$Z396)</f>
        <v>1148.7055</v>
      </c>
      <c r="BJ396" s="27">
        <f>IF($O396&gt;=BJ$1,$S396+$Y396+$Z396,$Y396+$Z396)</f>
        <v>1148.7055</v>
      </c>
      <c r="BK396" s="27">
        <f>IF($O396&gt;=BK$1,$S396+$Y396+$Z396,$Y396+$Z396)</f>
        <v>1148.7055</v>
      </c>
      <c r="BL396" s="27">
        <f>IF($O396&gt;=BL$1,$S396+$Y396+$Z396,$Y396+$Z396)</f>
        <v>1148.7055</v>
      </c>
      <c r="BM396" s="27">
        <f>IF($O396&gt;=BM$1,$S396+$Y396+$Z396,$Y396+$Z396)</f>
        <v>1148.7055</v>
      </c>
      <c r="BN396" s="27">
        <f>IF($O396&gt;=BN$1,$S396+$Y396+$Z396,$Y396+$Z396)</f>
        <v>1148.7055</v>
      </c>
      <c r="BO396" s="27">
        <f>IF($O396&gt;=BO$1,$S396+$Y396+$Z396,$Y396+$Z396)</f>
        <v>1148.7055</v>
      </c>
      <c r="BP396" s="27">
        <f>IF($O396&gt;=BP$1,$S396+$Y396+$Z396,$Y396+$Z396)</f>
        <v>1148.7055</v>
      </c>
      <c r="BQ396" s="27">
        <f>IF($O396&gt;=BQ$1,$S396+$Y396+$Z396,$Y396+$Z396)</f>
        <v>1148.7055</v>
      </c>
      <c r="BR396" s="27">
        <f>IF($O396&gt;=BR$1,$S396+$Y396+$Z396,$Y396+$Z396)</f>
        <v>1148.7055</v>
      </c>
      <c r="BS396" s="27">
        <f>IF($O396&gt;=BS$1,$S396+$Y396+$Z396,$Y396+$Z396)</f>
        <v>1148.7055</v>
      </c>
      <c r="BT396" s="27">
        <f>IF($O396&gt;=BT$1,$S396+$Y396+$Z396,$Y396+$Z396)</f>
        <v>1148.7055</v>
      </c>
      <c r="BU396" s="27">
        <f>IF($O396&gt;=BU$1,$S396+$Y396+$Z396,$Y396+$Z396)</f>
        <v>1148.7055</v>
      </c>
      <c r="BV396" s="27">
        <f>IF($O396&gt;=BV$1,$S396+$Y396+$Z396,$Y396+$Z396)</f>
        <v>1148.7055</v>
      </c>
      <c r="BW396" s="27">
        <f>IF($O396&gt;=BW$1,$S396+$Y396+$Z396,$Y396+$Z396)</f>
        <v>1148.7055</v>
      </c>
      <c r="BX396" s="27">
        <f>IF($O396&gt;=BX$1,$S396+$Y396+$Z396,$Y396+$Z396)</f>
        <v>1148.7055</v>
      </c>
      <c r="BY396" s="27">
        <f>IF($O396&gt;=BY$1,$S396+$Y396+$Z396,$Y396+$Z396)</f>
        <v>1148.7055</v>
      </c>
      <c r="BZ396" s="27">
        <f>IF($O396&gt;=BZ$1,$S396+$Y396+$Z396,$Y396+$Z396)</f>
        <v>1148.7055</v>
      </c>
      <c r="CA396" s="27">
        <f>IF($O396&gt;=CA$1,$S396+$Y396+$Z396,$Y396+$Z396)</f>
        <v>1148.7055</v>
      </c>
      <c r="CB396" s="27">
        <f>IF($O396&gt;=CB$1,$S396+$Y396+$Z396,$Y396+$Z396)</f>
        <v>1148.7055</v>
      </c>
      <c r="CC396" s="27">
        <f>IF($O396&gt;=CC$1,$S396+$Y396+$Z396,$Y396+$Z396)</f>
        <v>1148.7055</v>
      </c>
      <c r="CD396" s="27">
        <f>IF($O396&gt;=CD$1,$S396+$Y396+$Z396,$Y396+$Z396)</f>
        <v>1148.7055</v>
      </c>
      <c r="CE396" s="27">
        <f>IF($O396&gt;=CE$1,$S396+$Y396+$Z396,$Y396+$Z396)</f>
        <v>1148.7055</v>
      </c>
      <c r="CF396" s="27">
        <f>IF($O396&gt;=CF$1,$S396+$Y396+$Z396,$Y396+$Z396)</f>
        <v>1148.7055</v>
      </c>
      <c r="CG396" s="27">
        <f>IF($O396&gt;=CG$1,$S396+$Y396+$Z396,$Y396+$Z396)</f>
        <v>1148.7055</v>
      </c>
      <c r="CH396" s="27">
        <f>IF($O396&gt;=CH$1,$S396+$Y396+$Z396,$Y396+$Z396)</f>
        <v>1148.7055</v>
      </c>
      <c r="CI396" s="27">
        <f>IF($O396&gt;=CI$1,$S396+$Y396+$Z396,$Y396+$Z396)</f>
        <v>1148.7055</v>
      </c>
      <c r="CJ396" s="27">
        <f>IF($O396&gt;=CJ$1,$S396+$Y396+$Z396,$Y396+$Z396)</f>
        <v>1148.7055</v>
      </c>
      <c r="CK396" s="27">
        <f>IF($O396&gt;=CK$1,$S396+$Y396+$Z396,$Y396+$Z396)</f>
        <v>1148.7055</v>
      </c>
      <c r="CL396" s="27">
        <f>IF($O396&gt;=CL$1,$S396+$Y396+$Z396,$Y396+$Z396)</f>
        <v>1148.7055</v>
      </c>
      <c r="CM396" s="27">
        <f>IF($O396&gt;=CM$1,$S396+$Y396+$Z396,$Y396+$Z396)</f>
        <v>1148.7055</v>
      </c>
      <c r="CN396" s="27">
        <f>IF($O396&gt;=CN$1,$S396+$Y396,$Y396)</f>
        <v>748.70549999999992</v>
      </c>
      <c r="CO396" s="27">
        <f>IF($O396&gt;=CO$1,$S396+$Y396,$Y396)</f>
        <v>748.70549999999992</v>
      </c>
      <c r="CP396" s="27">
        <f>IF($O396&gt;=CP$1,$S396+$Y396,$Y396)</f>
        <v>748.70549999999992</v>
      </c>
      <c r="CQ396" s="27">
        <f>IF($O396&gt;=CQ$1,$S396+$Y396,$Y396)</f>
        <v>748.70549999999992</v>
      </c>
      <c r="CR396" s="27">
        <f>IF($O396&gt;=CR$1,$S396+$Y396,$Y396)</f>
        <v>748.70549999999992</v>
      </c>
      <c r="CS396" s="27">
        <f>IF($O396&gt;=CS$1,$S396+$Y396,$Y396)</f>
        <v>748.70549999999992</v>
      </c>
      <c r="CT396" s="27">
        <f>IF($O396&gt;=CT$1,$S396+$Y396,$Y396)</f>
        <v>748.70549999999992</v>
      </c>
      <c r="CU396" s="27">
        <f>IF($O396&gt;=CU$1,$S396+$Y396,$Y396)</f>
        <v>748.70549999999992</v>
      </c>
      <c r="CV396" s="27">
        <f>IF($O396&gt;=CV$1,$S396+$Y396,$Y396)</f>
        <v>748.70549999999992</v>
      </c>
      <c r="CW396" s="27">
        <f>IF($O396&gt;=CW$1,$S396+$Y396,$Y396)</f>
        <v>748.70549999999992</v>
      </c>
      <c r="CX396" s="27">
        <f>IF($O396&gt;=CX$1,$S396+$Y396,$Y396)</f>
        <v>748.70549999999992</v>
      </c>
      <c r="CY396" s="27">
        <f>IF($O396&gt;=CY$1,$S396+$Y396,$Y396)</f>
        <v>748.70549999999992</v>
      </c>
      <c r="CZ396" s="27">
        <f>IF($O396&gt;=CZ$1,$S396+$Y396,$Y396)</f>
        <v>748.70549999999992</v>
      </c>
      <c r="DA396" s="27">
        <f>IF($O396&gt;=DA$1,$S396+$Y396,$Y396)</f>
        <v>748.70549999999992</v>
      </c>
      <c r="DB396" s="27">
        <f>IF($O396&gt;=DB$1,$S396+$Y396,$Y396)</f>
        <v>748.70549999999992</v>
      </c>
      <c r="DC396" s="27">
        <f>IF($O396&gt;=DC$1,$S396+$Y396,$Y396)</f>
        <v>748.70549999999992</v>
      </c>
      <c r="DD396" s="27">
        <f>IF($O396&gt;=DD$1,$S396+$Y396,$Y396)</f>
        <v>748.70549999999992</v>
      </c>
      <c r="DE396" s="27">
        <f>IF($O396&gt;=DE$1,$S396+$Y396,$Y396)</f>
        <v>748.70549999999992</v>
      </c>
      <c r="DF396" s="27">
        <f>IF($O396&gt;=DF$1,$S396+$Y396,$Y396)</f>
        <v>748.70549999999992</v>
      </c>
      <c r="DG396" s="27">
        <f>IF($O396&gt;=DG$1,$S396+$Y396,$Y396)</f>
        <v>748.70549999999992</v>
      </c>
      <c r="DH396" s="27">
        <f>IF($O396&gt;=DH$1,$S396+$Y396,$Y396)</f>
        <v>748.70549999999992</v>
      </c>
      <c r="DI396" s="27">
        <f>IF($O396&gt;=DI$1,$S396+$Y396,$Y396)</f>
        <v>748.70549999999992</v>
      </c>
      <c r="DJ396" s="27">
        <f>IF($O396&gt;=DJ$1,$S396+$Y396,$Y396)</f>
        <v>748.70549999999992</v>
      </c>
      <c r="DK396" s="27">
        <f>IF($O396&gt;=DK$1,$S396+$Y396,$Y396)</f>
        <v>748.70549999999992</v>
      </c>
      <c r="DL396" s="27">
        <f>IF($O396&gt;=DL$1,$S396+$Y396,$Y396)</f>
        <v>748.70549999999992</v>
      </c>
      <c r="DM396" s="27">
        <f>IF($O396&gt;=DM$1,$S396+$Y396,$Y396)</f>
        <v>748.70549999999992</v>
      </c>
      <c r="DN396" s="27">
        <f>IF($O396&gt;=DN$1,$S396+$Y396,$Y396)</f>
        <v>748.70549999999992</v>
      </c>
      <c r="DO396" s="27">
        <f>IF($O396&gt;=DO$1,$S396+$Y396,$Y396)</f>
        <v>748.70549999999992</v>
      </c>
      <c r="DP396" s="27">
        <f>IF($O396&gt;=DP$1,$S396+$Y396,$Y396)</f>
        <v>748.70549999999992</v>
      </c>
      <c r="DQ396" s="27">
        <f>IF($O396&gt;=DQ$1,$S396+$Y396,$Y396)</f>
        <v>748.70549999999992</v>
      </c>
      <c r="DR396" s="27">
        <f>IF($O396&gt;=DR$1,$S396+$Y396,$Y396)</f>
        <v>748.70549999999992</v>
      </c>
      <c r="DS396" s="27">
        <f>IF($O396&gt;=DS$1,$S396+$Y396,$Y396)</f>
        <v>748.70549999999992</v>
      </c>
      <c r="DT396" s="27">
        <f>IF($O396&gt;=DT$1,$S396+$Y396,$Y396)</f>
        <v>748.70549999999992</v>
      </c>
      <c r="DU396" s="27">
        <f>IF($O396&gt;=DU$1,$S396+$Y396,$Y396)</f>
        <v>748.70549999999992</v>
      </c>
      <c r="DV396" s="27">
        <f>IF($O396&gt;=DV$1,$S396+$Y396,$Y396)</f>
        <v>748.70549999999992</v>
      </c>
      <c r="DW396" s="27">
        <f>IF($O396&gt;=DW$1,$S396+$Y396,$Y396)</f>
        <v>748.70549999999992</v>
      </c>
      <c r="DX396" s="27">
        <f>IF($O396&gt;=DX$1,$S396+$Y396,$Y396)</f>
        <v>748.70549999999992</v>
      </c>
      <c r="DY396" s="27">
        <f>IF($O396&gt;=DY$1,$S396+$Y396,$Y396)</f>
        <v>748.70549999999992</v>
      </c>
      <c r="DZ396" s="27">
        <f>IF($O396&gt;=DZ$1,$S396+$Y396,$Y396)</f>
        <v>748.70549999999992</v>
      </c>
      <c r="EA396" s="27">
        <f>IF($O396&gt;=EA$1,$S396+$Y396,$Y396)</f>
        <v>748.70549999999992</v>
      </c>
      <c r="EB396" s="27">
        <f>IF($O396&gt;=EB$1,$S396+$Y396,$Y396)</f>
        <v>748.70549999999992</v>
      </c>
      <c r="EC396" s="27">
        <f>IF($O396&gt;=EC$1,$S396+$Y396,$Y396)</f>
        <v>748.70549999999992</v>
      </c>
      <c r="ED396" s="27">
        <f>IF($O396&gt;=ED$1,$S396+$Y396,$Y396)</f>
        <v>748.70549999999992</v>
      </c>
      <c r="EE396" s="27">
        <f>IF($O396&gt;=EE$1,$S396+$Y396,$Y396)</f>
        <v>748.70549999999992</v>
      </c>
      <c r="EF396" s="27">
        <f>IF($O396&gt;=EF$1,$S396+$Y396,$Y396)</f>
        <v>748.70549999999992</v>
      </c>
      <c r="EG396" s="27">
        <f>IF($O396&gt;=EG$1,$S396+$Y396,$Y396)</f>
        <v>748.70549999999992</v>
      </c>
      <c r="EH396" s="27">
        <f>IF($O396&gt;=EH$1,$S396+$Y396,$Y396)</f>
        <v>748.70549999999992</v>
      </c>
      <c r="EI396" s="27">
        <f>IF($O396&gt;=EI$1,$S396+$Y396,$Y396)</f>
        <v>748.70549999999992</v>
      </c>
      <c r="EJ396" s="27">
        <f>IF($O396&gt;=EJ$1,$S396+$Y396,$Y396)</f>
        <v>748.70549999999992</v>
      </c>
      <c r="EK396" s="27">
        <f>IF($O396&gt;=EK$1,$S396+$Y396,$Y396)</f>
        <v>748.70549999999992</v>
      </c>
      <c r="EL396" s="27">
        <f>IF($O396&gt;=EL$1,$S396+$Y396,$Y396)</f>
        <v>748.70549999999992</v>
      </c>
      <c r="EM396" s="27">
        <f>IF($O396&gt;=EM$1,$S396+$Y396,$Y396)</f>
        <v>748.70549999999992</v>
      </c>
      <c r="EN396" s="27">
        <f>IF($O396&gt;=EN$1,$S396+$Y396,$Y396)</f>
        <v>748.70549999999992</v>
      </c>
      <c r="EO396" s="27">
        <f>IF($O396&gt;=EO$1,$S396+$Y396,$Y396)</f>
        <v>748.70549999999992</v>
      </c>
      <c r="EP396" s="27">
        <f>IF($O396&gt;=EP$1,$S396+$Y396,$Y396)</f>
        <v>748.70549999999992</v>
      </c>
      <c r="EQ396" s="27">
        <f>IF($O396&gt;=EQ$1,$S396+$Y396,$Y396)</f>
        <v>748.70549999999992</v>
      </c>
      <c r="ER396" s="27">
        <f>IF($O396&gt;=ER$1,$S396+$Y396,$Y396)</f>
        <v>748.70549999999992</v>
      </c>
      <c r="ES396" s="27">
        <f>IF($O396&gt;=ES$1,$S396+$Y396,$Y396)</f>
        <v>748.70549999999992</v>
      </c>
      <c r="ET396" s="27">
        <f>IF($O396&gt;=ET$1,$S396+$Y396,$Y396)</f>
        <v>748.70549999999992</v>
      </c>
      <c r="EU396" s="27">
        <f>IF($O396&gt;=EU$1,$S396+$Y396,$Y396)</f>
        <v>748.70549999999992</v>
      </c>
      <c r="EV396" s="27">
        <f>IF($O396&gt;=EV$1,$S396,0)</f>
        <v>748.70549999999992</v>
      </c>
      <c r="EW396" s="27">
        <f>IF($O396&gt;=EW$1,$S396,0)</f>
        <v>748.70549999999992</v>
      </c>
      <c r="EX396" s="27">
        <f>IF($O396&gt;=EX$1,$S396,0)</f>
        <v>748.70549999999992</v>
      </c>
      <c r="EY396" s="27">
        <f>IF($O396&gt;=EY$1,$S396,0)</f>
        <v>748.70549999999992</v>
      </c>
      <c r="EZ396" s="27">
        <f>IF($O396&gt;=EZ$1,$S396,0)</f>
        <v>748.70549999999992</v>
      </c>
      <c r="FA396" s="27">
        <f>IF($O396&gt;=FA$1,$S396,0)</f>
        <v>748.70549999999992</v>
      </c>
      <c r="FB396" s="27">
        <f>IF($O396&gt;=FB$1,$S396,0)</f>
        <v>748.70549999999992</v>
      </c>
      <c r="FC396" s="27">
        <f>IF($O396&gt;=FC$1,$S396,0)</f>
        <v>748.70549999999992</v>
      </c>
      <c r="FD396" s="27">
        <f>IF($O396&gt;=FD$1,$S396,0)</f>
        <v>748.70549999999992</v>
      </c>
      <c r="FE396" s="27">
        <f>IF($O396&gt;=FE$1,$S396,0)</f>
        <v>748.70549999999992</v>
      </c>
      <c r="FF396" s="27">
        <f>IF($O396&gt;=FF$1,$S396,0)</f>
        <v>748.70549999999992</v>
      </c>
      <c r="FG396" s="27">
        <f>IF($O396&gt;=FG$1,$S396,0)</f>
        <v>748.70549999999992</v>
      </c>
      <c r="FH396" s="27">
        <f>IF($O396&gt;=FH$1,$S396,0)</f>
        <v>748.70549999999992</v>
      </c>
      <c r="FI396" s="27">
        <f>IF($O396&gt;=FI$1,$S396,0)</f>
        <v>748.70549999999992</v>
      </c>
      <c r="FJ396" s="27">
        <f>IF($O396&gt;=FJ$1,$S396,0)</f>
        <v>748.70549999999992</v>
      </c>
      <c r="FK396" s="27">
        <f>IF($O396&gt;=FK$1,$S396,0)</f>
        <v>748.70549999999992</v>
      </c>
      <c r="FL396" s="27">
        <f>IF($O396&gt;=FL$1,$S396,0)</f>
        <v>748.70549999999992</v>
      </c>
      <c r="FM396" s="27">
        <f>IF($O396&gt;=FM$1,$S396,0)</f>
        <v>748.70549999999992</v>
      </c>
      <c r="FN396" s="27">
        <f>IF($O396&gt;=FN$1,$S396,0)</f>
        <v>748.70549999999992</v>
      </c>
      <c r="FO396" s="27">
        <f>IF($O396&gt;=FO$1,$S396,0)</f>
        <v>748.70549999999992</v>
      </c>
      <c r="FP396" s="27">
        <f>IF($O396&gt;=FP$1,$S396,0)</f>
        <v>748.70549999999992</v>
      </c>
      <c r="FQ396" s="27">
        <f>IF($O396&gt;=FQ$1,$S396,0)</f>
        <v>748.70549999999992</v>
      </c>
      <c r="FR396" s="27">
        <f>IF($O396&gt;=FR$1,$S396,0)</f>
        <v>748.70549999999992</v>
      </c>
      <c r="FS396" s="27">
        <f>IF($O396&gt;=FS$1,$S396,0)</f>
        <v>748.70549999999992</v>
      </c>
      <c r="FT396" s="27">
        <f>IF($O396&gt;=FT$1,$S396,0)</f>
        <v>748.70549999999992</v>
      </c>
      <c r="FU396" s="27">
        <f>IF($O396&gt;=FU$1,$S396,0)</f>
        <v>748.70549999999992</v>
      </c>
      <c r="FV396" s="27">
        <f>IF($O396&gt;=FV$1,$S396,0)</f>
        <v>748.70549999999992</v>
      </c>
      <c r="FW396" s="27">
        <f>IF($O396&gt;=FW$1,$S396,0)</f>
        <v>748.70549999999992</v>
      </c>
      <c r="FX396" s="27">
        <f>IF($O396&gt;=FX$1,$S396,0)</f>
        <v>748.70549999999992</v>
      </c>
      <c r="FY396" s="27">
        <f>IF($O396&gt;=FY$1,$S396,0)</f>
        <v>748.70549999999992</v>
      </c>
      <c r="FZ396" s="27">
        <f>IF($O396&gt;=FZ$1,$S396,0)</f>
        <v>748.70549999999992</v>
      </c>
      <c r="GA396" s="27">
        <f>IF($O396&gt;=GA$1,$S396,0)</f>
        <v>748.70549999999992</v>
      </c>
      <c r="GB396" s="27">
        <f>IF($O396&gt;=GB$1,$S396,0)</f>
        <v>748.70549999999992</v>
      </c>
      <c r="GC396" s="27">
        <f>IF($O396&gt;=GC$1,$S396,0)</f>
        <v>748.70549999999992</v>
      </c>
      <c r="GD396" s="27">
        <f>IF($O396&gt;=GD$1,$S396,0)</f>
        <v>748.70549999999992</v>
      </c>
      <c r="GE396" s="27">
        <f>IF($O396&gt;=GE$1,$S396,0)</f>
        <v>748.70549999999992</v>
      </c>
      <c r="GF396" s="27">
        <f>IF($O396&gt;=GF$1,$S396,0)</f>
        <v>748.70549999999992</v>
      </c>
      <c r="GG396" s="27">
        <f>IF($O396&gt;=GG$1,$S396,0)</f>
        <v>748.70549999999992</v>
      </c>
      <c r="GH396" s="27">
        <f>IF($O396&gt;=GH$1,$S396,0)</f>
        <v>748.70549999999992</v>
      </c>
      <c r="GI396" s="27">
        <f>IF($O396&gt;=GI$1,$S396,0)</f>
        <v>748.70549999999992</v>
      </c>
      <c r="GJ396" s="27">
        <f>IF($O396&gt;=GJ$1,$S396,0)</f>
        <v>748.70549999999992</v>
      </c>
      <c r="GK396" s="27">
        <f>IF($O396&gt;=GK$1,$S396,0)</f>
        <v>748.70549999999992</v>
      </c>
      <c r="GL396" s="27">
        <f>IF($O396&gt;=GL$1,$S396,0)</f>
        <v>748.70549999999992</v>
      </c>
      <c r="GM396" s="27">
        <f>IF($O396&gt;=GM$1,$S396,0)</f>
        <v>748.70549999999992</v>
      </c>
      <c r="GN396" s="27">
        <f>IF($O396&gt;=GN$1,$S396,0)</f>
        <v>748.70549999999992</v>
      </c>
      <c r="GO396" s="27">
        <f>IF($O396&gt;=GO$1,$S396,0)</f>
        <v>748.70549999999992</v>
      </c>
      <c r="GP396" s="27">
        <f>IF($O396&gt;=GP$1,$S396,0)</f>
        <v>748.70549999999992</v>
      </c>
      <c r="GQ396" s="27">
        <f>IF($O396&gt;=GQ$1,$S396,0)</f>
        <v>748.70549999999992</v>
      </c>
      <c r="GR396" s="27">
        <f>IF($O396&gt;=GR$1,$S396,0)</f>
        <v>748.70549999999992</v>
      </c>
      <c r="GS396" s="27">
        <f>IF($O396&gt;=GS$1,$S396,0)</f>
        <v>748.70549999999992</v>
      </c>
      <c r="GT396" s="27">
        <f>IF($O396&gt;=GT$1,$S396,0)</f>
        <v>748.70549999999992</v>
      </c>
      <c r="GU396" s="27">
        <f>IF($O396&gt;=GU$1,$S396,0)</f>
        <v>748.70549999999992</v>
      </c>
      <c r="GV396" s="27">
        <f>IF($O396&gt;=GV$1,$S396,0)</f>
        <v>748.70549999999992</v>
      </c>
      <c r="GW396" s="27">
        <f>IF($O396&gt;=GW$1,$S396,0)</f>
        <v>748.70549999999992</v>
      </c>
      <c r="GX396" s="27">
        <f>IF($O396&gt;=GX$1,$S396,0)</f>
        <v>748.70549999999992</v>
      </c>
      <c r="GY396" s="27">
        <f>IF($O396&gt;=GY$1,$S396,0)</f>
        <v>748.70549999999992</v>
      </c>
      <c r="GZ396" s="27">
        <f>IF($O396&gt;=GZ$1,$S396,0)</f>
        <v>748.70549999999992</v>
      </c>
      <c r="HA396" s="27">
        <f>IF($O396&gt;=HA$1,$S396,0)</f>
        <v>748.70549999999992</v>
      </c>
      <c r="HB396" s="27">
        <f>IF($O396&gt;=HB$1,$S396,0)</f>
        <v>748.70549999999992</v>
      </c>
      <c r="HC396" s="27">
        <f>IF($O396&gt;=HC$1,$S396,0)</f>
        <v>748.70549999999992</v>
      </c>
    </row>
    <row r="397" spans="1:211">
      <c r="A397" s="3">
        <v>19100</v>
      </c>
      <c r="B397" s="3" t="s">
        <v>436</v>
      </c>
      <c r="C397" s="3" t="s">
        <v>18</v>
      </c>
      <c r="D397" s="3">
        <v>66</v>
      </c>
      <c r="E397" s="4">
        <v>30928</v>
      </c>
      <c r="F397" s="5">
        <v>33.816438356164383</v>
      </c>
      <c r="G397" s="3" t="s">
        <v>421</v>
      </c>
      <c r="H397" s="4">
        <v>19281</v>
      </c>
      <c r="I397" s="9" t="s">
        <v>841</v>
      </c>
      <c r="J397" s="5">
        <v>2682.37</v>
      </c>
      <c r="K397" s="31">
        <v>1096</v>
      </c>
      <c r="L397" s="32">
        <v>34</v>
      </c>
      <c r="M397" s="33">
        <f>VLOOKUP(L397,FIND,3,TRUE)</f>
        <v>1.5</v>
      </c>
      <c r="N397" s="32">
        <f>IF(L397&gt;30,180,VLOOKUP(L397,TEMPO,2,FALSE))</f>
        <v>180</v>
      </c>
      <c r="O397" s="32">
        <f>IF(R397&gt;0,4,N397)</f>
        <v>180</v>
      </c>
      <c r="P397" s="96">
        <f>J397*M397*L397</f>
        <v>136800.87</v>
      </c>
      <c r="Q397" s="96">
        <f>10934.45*2</f>
        <v>21868.9</v>
      </c>
      <c r="R397" s="96">
        <f>IF(P397&lt;=Q397,P397/4,0)</f>
        <v>0</v>
      </c>
      <c r="S397" s="5">
        <f>IF(P397&gt;=Q397,P397/N397,0)</f>
        <v>760.00483333333329</v>
      </c>
      <c r="T397" s="3"/>
      <c r="U397" s="3">
        <f>IF(T397="",1,0)</f>
        <v>1</v>
      </c>
      <c r="V397" s="3">
        <v>80</v>
      </c>
      <c r="W397" s="5">
        <v>0</v>
      </c>
      <c r="X397" s="5">
        <v>402.65</v>
      </c>
      <c r="Y397" s="5">
        <f>X397*W397</f>
        <v>0</v>
      </c>
      <c r="Z397" s="5">
        <v>400</v>
      </c>
      <c r="AA397" s="5">
        <f>S397+Y397+Z397</f>
        <v>1160.0048333333334</v>
      </c>
      <c r="AB397" s="39">
        <f>(J397/12+J397/12*1.3333333333+450/12+J397/30*6/12+J397)*1.3+Y397+Z397+153.9</f>
        <v>4825.8925444347578</v>
      </c>
      <c r="AC397" s="39" t="s">
        <v>18</v>
      </c>
      <c r="AD397" s="39">
        <f>J397*1.3+400+153.9</f>
        <v>4040.9810000000002</v>
      </c>
      <c r="AE397" s="39">
        <f>SUMIFS('CUSTO MENSAL FUNC NOVO'!H:H,'CUSTO MENSAL FUNC NOVO'!A:A,'VALORES MENSAIS'!AC397)</f>
        <v>1902.2210000000002</v>
      </c>
      <c r="AF397" s="27">
        <f>IF($R397&gt;0,$R397,$S397)+$Y397+$Z397</f>
        <v>1160.0048333333334</v>
      </c>
      <c r="AG397" s="27">
        <f>IF($R397&gt;0,$R397,$S397)+$Y397+$Z397</f>
        <v>1160.0048333333334</v>
      </c>
      <c r="AH397" s="27">
        <f>IF($R397&gt;0,$R397,$S397)+$Y397+$Z397</f>
        <v>1160.0048333333334</v>
      </c>
      <c r="AI397" s="27">
        <f>IF($R397&gt;0,$R397,$S397)+$Y397+$Z397</f>
        <v>1160.0048333333334</v>
      </c>
      <c r="AJ397" s="27">
        <f>IF($O397&gt;=AJ$1,$S397+$Y397+$Z397,$Y397+$Z397)</f>
        <v>1160.0048333333334</v>
      </c>
      <c r="AK397" s="27">
        <f>IF($O397&gt;=AK$1,$S397+$Y397+$Z397,$Y397+$Z397)</f>
        <v>1160.0048333333334</v>
      </c>
      <c r="AL397" s="27">
        <f>IF($O397&gt;=AL$1,$S397+$Y397+$Z397,$Y397+$Z397)</f>
        <v>1160.0048333333334</v>
      </c>
      <c r="AM397" s="27">
        <f>IF($O397&gt;=AM$1,$S397+$Y397+$Z397,$Y397+$Z397)</f>
        <v>1160.0048333333334</v>
      </c>
      <c r="AN397" s="27">
        <f>IF($O397&gt;=AN$1,$S397+$Y397+$Z397,$Y397+$Z397)</f>
        <v>1160.0048333333334</v>
      </c>
      <c r="AO397" s="27">
        <f>IF($O397&gt;=AO$1,$S397+$Y397+$Z397,$Y397+$Z397)</f>
        <v>1160.0048333333334</v>
      </c>
      <c r="AP397" s="27">
        <f>IF($O397&gt;=AP$1,$S397+$Y397+$Z397,$Y397+$Z397)</f>
        <v>1160.0048333333334</v>
      </c>
      <c r="AQ397" s="27">
        <f>IF($O397&gt;=AQ$1,$S397+$Y397+$Z397,$Y397+$Z397)</f>
        <v>1160.0048333333334</v>
      </c>
      <c r="AR397" s="27">
        <f>IF($O397&gt;=AR$1,$S397+$Y397+$Z397,$Y397+$Z397)</f>
        <v>1160.0048333333334</v>
      </c>
      <c r="AS397" s="27">
        <f>IF($O397&gt;=AS$1,$S397+$Y397+$Z397,$Y397+$Z397)</f>
        <v>1160.0048333333334</v>
      </c>
      <c r="AT397" s="27">
        <f>IF($O397&gt;=AT$1,$S397+$Y397+$Z397,$Y397+$Z397)</f>
        <v>1160.0048333333334</v>
      </c>
      <c r="AU397" s="27">
        <f>IF($O397&gt;=AU$1,$S397+$Y397+$Z397,$Y397+$Z397)</f>
        <v>1160.0048333333334</v>
      </c>
      <c r="AV397" s="27">
        <f>IF($O397&gt;=AV$1,$S397+$Y397+$Z397,$Y397+$Z397)</f>
        <v>1160.0048333333334</v>
      </c>
      <c r="AW397" s="27">
        <f>IF($O397&gt;=AW$1,$S397+$Y397+$Z397,$Y397+$Z397)</f>
        <v>1160.0048333333334</v>
      </c>
      <c r="AX397" s="27">
        <f>IF($O397&gt;=AX$1,$S397+$Y397+$Z397,$Y397+$Z397)</f>
        <v>1160.0048333333334</v>
      </c>
      <c r="AY397" s="27">
        <f>IF($O397&gt;=AY$1,$S397+$Y397+$Z397,$Y397+$Z397)</f>
        <v>1160.0048333333334</v>
      </c>
      <c r="AZ397" s="27">
        <f>IF($O397&gt;=AZ$1,$S397+$Y397+$Z397,$Y397+$Z397)</f>
        <v>1160.0048333333334</v>
      </c>
      <c r="BA397" s="27">
        <f>IF($O397&gt;=BA$1,$S397+$Y397+$Z397,$Y397+$Z397)</f>
        <v>1160.0048333333334</v>
      </c>
      <c r="BB397" s="27">
        <f>IF($O397&gt;=BB$1,$S397+$Y397+$Z397,$Y397+$Z397)</f>
        <v>1160.0048333333334</v>
      </c>
      <c r="BC397" s="27">
        <f>IF($O397&gt;=BC$1,$S397+$Y397+$Z397,$Y397+$Z397)</f>
        <v>1160.0048333333334</v>
      </c>
      <c r="BD397" s="27">
        <f>IF($O397&gt;=BD$1,$S397+$Y397+$Z397,$Y397+$Z397)</f>
        <v>1160.0048333333334</v>
      </c>
      <c r="BE397" s="27">
        <f>IF($O397&gt;=BE$1,$S397+$Y397+$Z397,$Y397+$Z397)</f>
        <v>1160.0048333333334</v>
      </c>
      <c r="BF397" s="27">
        <f>IF($O397&gt;=BF$1,$S397+$Y397+$Z397,$Y397+$Z397)</f>
        <v>1160.0048333333334</v>
      </c>
      <c r="BG397" s="27">
        <f>IF($O397&gt;=BG$1,$S397+$Y397+$Z397,$Y397+$Z397)</f>
        <v>1160.0048333333334</v>
      </c>
      <c r="BH397" s="27">
        <f>IF($O397&gt;=BH$1,$S397+$Y397+$Z397,$Y397+$Z397)</f>
        <v>1160.0048333333334</v>
      </c>
      <c r="BI397" s="27">
        <f>IF($O397&gt;=BI$1,$S397+$Y397+$Z397,$Y397+$Z397)</f>
        <v>1160.0048333333334</v>
      </c>
      <c r="BJ397" s="27">
        <f>IF($O397&gt;=BJ$1,$S397+$Y397+$Z397,$Y397+$Z397)</f>
        <v>1160.0048333333334</v>
      </c>
      <c r="BK397" s="27">
        <f>IF($O397&gt;=BK$1,$S397+$Y397+$Z397,$Y397+$Z397)</f>
        <v>1160.0048333333334</v>
      </c>
      <c r="BL397" s="27">
        <f>IF($O397&gt;=BL$1,$S397+$Y397+$Z397,$Y397+$Z397)</f>
        <v>1160.0048333333334</v>
      </c>
      <c r="BM397" s="27">
        <f>IF($O397&gt;=BM$1,$S397+$Y397+$Z397,$Y397+$Z397)</f>
        <v>1160.0048333333334</v>
      </c>
      <c r="BN397" s="27">
        <f>IF($O397&gt;=BN$1,$S397+$Y397+$Z397,$Y397+$Z397)</f>
        <v>1160.0048333333334</v>
      </c>
      <c r="BO397" s="27">
        <f>IF($O397&gt;=BO$1,$S397+$Y397+$Z397,$Y397+$Z397)</f>
        <v>1160.0048333333334</v>
      </c>
      <c r="BP397" s="27">
        <f>IF($O397&gt;=BP$1,$S397+$Y397+$Z397,$Y397+$Z397)</f>
        <v>1160.0048333333334</v>
      </c>
      <c r="BQ397" s="27">
        <f>IF($O397&gt;=BQ$1,$S397+$Y397+$Z397,$Y397+$Z397)</f>
        <v>1160.0048333333334</v>
      </c>
      <c r="BR397" s="27">
        <f>IF($O397&gt;=BR$1,$S397+$Y397+$Z397,$Y397+$Z397)</f>
        <v>1160.0048333333334</v>
      </c>
      <c r="BS397" s="27">
        <f>IF($O397&gt;=BS$1,$S397+$Y397+$Z397,$Y397+$Z397)</f>
        <v>1160.0048333333334</v>
      </c>
      <c r="BT397" s="27">
        <f>IF($O397&gt;=BT$1,$S397+$Y397+$Z397,$Y397+$Z397)</f>
        <v>1160.0048333333334</v>
      </c>
      <c r="BU397" s="27">
        <f>IF($O397&gt;=BU$1,$S397+$Y397+$Z397,$Y397+$Z397)</f>
        <v>1160.0048333333334</v>
      </c>
      <c r="BV397" s="27">
        <f>IF($O397&gt;=BV$1,$S397+$Y397+$Z397,$Y397+$Z397)</f>
        <v>1160.0048333333334</v>
      </c>
      <c r="BW397" s="27">
        <f>IF($O397&gt;=BW$1,$S397+$Y397+$Z397,$Y397+$Z397)</f>
        <v>1160.0048333333334</v>
      </c>
      <c r="BX397" s="27">
        <f>IF($O397&gt;=BX$1,$S397+$Y397+$Z397,$Y397+$Z397)</f>
        <v>1160.0048333333334</v>
      </c>
      <c r="BY397" s="27">
        <f>IF($O397&gt;=BY$1,$S397+$Y397+$Z397,$Y397+$Z397)</f>
        <v>1160.0048333333334</v>
      </c>
      <c r="BZ397" s="27">
        <f>IF($O397&gt;=BZ$1,$S397+$Y397+$Z397,$Y397+$Z397)</f>
        <v>1160.0048333333334</v>
      </c>
      <c r="CA397" s="27">
        <f>IF($O397&gt;=CA$1,$S397+$Y397+$Z397,$Y397+$Z397)</f>
        <v>1160.0048333333334</v>
      </c>
      <c r="CB397" s="27">
        <f>IF($O397&gt;=CB$1,$S397+$Y397+$Z397,$Y397+$Z397)</f>
        <v>1160.0048333333334</v>
      </c>
      <c r="CC397" s="27">
        <f>IF($O397&gt;=CC$1,$S397+$Y397+$Z397,$Y397+$Z397)</f>
        <v>1160.0048333333334</v>
      </c>
      <c r="CD397" s="27">
        <f>IF($O397&gt;=CD$1,$S397+$Y397+$Z397,$Y397+$Z397)</f>
        <v>1160.0048333333334</v>
      </c>
      <c r="CE397" s="27">
        <f>IF($O397&gt;=CE$1,$S397+$Y397+$Z397,$Y397+$Z397)</f>
        <v>1160.0048333333334</v>
      </c>
      <c r="CF397" s="27">
        <f>IF($O397&gt;=CF$1,$S397+$Y397+$Z397,$Y397+$Z397)</f>
        <v>1160.0048333333334</v>
      </c>
      <c r="CG397" s="27">
        <f>IF($O397&gt;=CG$1,$S397+$Y397+$Z397,$Y397+$Z397)</f>
        <v>1160.0048333333334</v>
      </c>
      <c r="CH397" s="27">
        <f>IF($O397&gt;=CH$1,$S397+$Y397+$Z397,$Y397+$Z397)</f>
        <v>1160.0048333333334</v>
      </c>
      <c r="CI397" s="27">
        <f>IF($O397&gt;=CI$1,$S397+$Y397+$Z397,$Y397+$Z397)</f>
        <v>1160.0048333333334</v>
      </c>
      <c r="CJ397" s="27">
        <f>IF($O397&gt;=CJ$1,$S397+$Y397+$Z397,$Y397+$Z397)</f>
        <v>1160.0048333333334</v>
      </c>
      <c r="CK397" s="27">
        <f>IF($O397&gt;=CK$1,$S397+$Y397+$Z397,$Y397+$Z397)</f>
        <v>1160.0048333333334</v>
      </c>
      <c r="CL397" s="27">
        <f>IF($O397&gt;=CL$1,$S397+$Y397+$Z397,$Y397+$Z397)</f>
        <v>1160.0048333333334</v>
      </c>
      <c r="CM397" s="27">
        <f>IF($O397&gt;=CM$1,$S397+$Y397+$Z397,$Y397+$Z397)</f>
        <v>1160.0048333333334</v>
      </c>
      <c r="CN397" s="27">
        <f>IF($O397&gt;=CN$1,$S397+$Y397,$Y397)</f>
        <v>760.00483333333329</v>
      </c>
      <c r="CO397" s="27">
        <f>IF($O397&gt;=CO$1,$S397+$Y397,$Y397)</f>
        <v>760.00483333333329</v>
      </c>
      <c r="CP397" s="27">
        <f>IF($O397&gt;=CP$1,$S397+$Y397,$Y397)</f>
        <v>760.00483333333329</v>
      </c>
      <c r="CQ397" s="27">
        <f>IF($O397&gt;=CQ$1,$S397+$Y397,$Y397)</f>
        <v>760.00483333333329</v>
      </c>
      <c r="CR397" s="27">
        <f>IF($O397&gt;=CR$1,$S397+$Y397,$Y397)</f>
        <v>760.00483333333329</v>
      </c>
      <c r="CS397" s="27">
        <f>IF($O397&gt;=CS$1,$S397+$Y397,$Y397)</f>
        <v>760.00483333333329</v>
      </c>
      <c r="CT397" s="27">
        <f>IF($O397&gt;=CT$1,$S397+$Y397,$Y397)</f>
        <v>760.00483333333329</v>
      </c>
      <c r="CU397" s="27">
        <f>IF($O397&gt;=CU$1,$S397+$Y397,$Y397)</f>
        <v>760.00483333333329</v>
      </c>
      <c r="CV397" s="27">
        <f>IF($O397&gt;=CV$1,$S397+$Y397,$Y397)</f>
        <v>760.00483333333329</v>
      </c>
      <c r="CW397" s="27">
        <f>IF($O397&gt;=CW$1,$S397+$Y397,$Y397)</f>
        <v>760.00483333333329</v>
      </c>
      <c r="CX397" s="27">
        <f>IF($O397&gt;=CX$1,$S397+$Y397,$Y397)</f>
        <v>760.00483333333329</v>
      </c>
      <c r="CY397" s="27">
        <f>IF($O397&gt;=CY$1,$S397+$Y397,$Y397)</f>
        <v>760.00483333333329</v>
      </c>
      <c r="CZ397" s="27">
        <f>IF($O397&gt;=CZ$1,$S397+$Y397,$Y397)</f>
        <v>760.00483333333329</v>
      </c>
      <c r="DA397" s="27">
        <f>IF($O397&gt;=DA$1,$S397+$Y397,$Y397)</f>
        <v>760.00483333333329</v>
      </c>
      <c r="DB397" s="27">
        <f>IF($O397&gt;=DB$1,$S397+$Y397,$Y397)</f>
        <v>760.00483333333329</v>
      </c>
      <c r="DC397" s="27">
        <f>IF($O397&gt;=DC$1,$S397+$Y397,$Y397)</f>
        <v>760.00483333333329</v>
      </c>
      <c r="DD397" s="27">
        <f>IF($O397&gt;=DD$1,$S397+$Y397,$Y397)</f>
        <v>760.00483333333329</v>
      </c>
      <c r="DE397" s="27">
        <f>IF($O397&gt;=DE$1,$S397+$Y397,$Y397)</f>
        <v>760.00483333333329</v>
      </c>
      <c r="DF397" s="27">
        <f>IF($O397&gt;=DF$1,$S397+$Y397,$Y397)</f>
        <v>760.00483333333329</v>
      </c>
      <c r="DG397" s="27">
        <f>IF($O397&gt;=DG$1,$S397+$Y397,$Y397)</f>
        <v>760.00483333333329</v>
      </c>
      <c r="DH397" s="27">
        <f>IF($O397&gt;=DH$1,$S397+$Y397,$Y397)</f>
        <v>760.00483333333329</v>
      </c>
      <c r="DI397" s="27">
        <f>IF($O397&gt;=DI$1,$S397+$Y397,$Y397)</f>
        <v>760.00483333333329</v>
      </c>
      <c r="DJ397" s="27">
        <f>IF($O397&gt;=DJ$1,$S397+$Y397,$Y397)</f>
        <v>760.00483333333329</v>
      </c>
      <c r="DK397" s="27">
        <f>IF($O397&gt;=DK$1,$S397+$Y397,$Y397)</f>
        <v>760.00483333333329</v>
      </c>
      <c r="DL397" s="27">
        <f>IF($O397&gt;=DL$1,$S397+$Y397,$Y397)</f>
        <v>760.00483333333329</v>
      </c>
      <c r="DM397" s="27">
        <f>IF($O397&gt;=DM$1,$S397+$Y397,$Y397)</f>
        <v>760.00483333333329</v>
      </c>
      <c r="DN397" s="27">
        <f>IF($O397&gt;=DN$1,$S397+$Y397,$Y397)</f>
        <v>760.00483333333329</v>
      </c>
      <c r="DO397" s="27">
        <f>IF($O397&gt;=DO$1,$S397+$Y397,$Y397)</f>
        <v>760.00483333333329</v>
      </c>
      <c r="DP397" s="27">
        <f>IF($O397&gt;=DP$1,$S397+$Y397,$Y397)</f>
        <v>760.00483333333329</v>
      </c>
      <c r="DQ397" s="27">
        <f>IF($O397&gt;=DQ$1,$S397+$Y397,$Y397)</f>
        <v>760.00483333333329</v>
      </c>
      <c r="DR397" s="27">
        <f>IF($O397&gt;=DR$1,$S397+$Y397,$Y397)</f>
        <v>760.00483333333329</v>
      </c>
      <c r="DS397" s="27">
        <f>IF($O397&gt;=DS$1,$S397+$Y397,$Y397)</f>
        <v>760.00483333333329</v>
      </c>
      <c r="DT397" s="27">
        <f>IF($O397&gt;=DT$1,$S397+$Y397,$Y397)</f>
        <v>760.00483333333329</v>
      </c>
      <c r="DU397" s="27">
        <f>IF($O397&gt;=DU$1,$S397+$Y397,$Y397)</f>
        <v>760.00483333333329</v>
      </c>
      <c r="DV397" s="27">
        <f>IF($O397&gt;=DV$1,$S397+$Y397,$Y397)</f>
        <v>760.00483333333329</v>
      </c>
      <c r="DW397" s="27">
        <f>IF($O397&gt;=DW$1,$S397+$Y397,$Y397)</f>
        <v>760.00483333333329</v>
      </c>
      <c r="DX397" s="27">
        <f>IF($O397&gt;=DX$1,$S397+$Y397,$Y397)</f>
        <v>760.00483333333329</v>
      </c>
      <c r="DY397" s="27">
        <f>IF($O397&gt;=DY$1,$S397+$Y397,$Y397)</f>
        <v>760.00483333333329</v>
      </c>
      <c r="DZ397" s="27">
        <f>IF($O397&gt;=DZ$1,$S397+$Y397,$Y397)</f>
        <v>760.00483333333329</v>
      </c>
      <c r="EA397" s="27">
        <f>IF($O397&gt;=EA$1,$S397+$Y397,$Y397)</f>
        <v>760.00483333333329</v>
      </c>
      <c r="EB397" s="27">
        <f>IF($O397&gt;=EB$1,$S397+$Y397,$Y397)</f>
        <v>760.00483333333329</v>
      </c>
      <c r="EC397" s="27">
        <f>IF($O397&gt;=EC$1,$S397+$Y397,$Y397)</f>
        <v>760.00483333333329</v>
      </c>
      <c r="ED397" s="27">
        <f>IF($O397&gt;=ED$1,$S397+$Y397,$Y397)</f>
        <v>760.00483333333329</v>
      </c>
      <c r="EE397" s="27">
        <f>IF($O397&gt;=EE$1,$S397+$Y397,$Y397)</f>
        <v>760.00483333333329</v>
      </c>
      <c r="EF397" s="27">
        <f>IF($O397&gt;=EF$1,$S397+$Y397,$Y397)</f>
        <v>760.00483333333329</v>
      </c>
      <c r="EG397" s="27">
        <f>IF($O397&gt;=EG$1,$S397+$Y397,$Y397)</f>
        <v>760.00483333333329</v>
      </c>
      <c r="EH397" s="27">
        <f>IF($O397&gt;=EH$1,$S397+$Y397,$Y397)</f>
        <v>760.00483333333329</v>
      </c>
      <c r="EI397" s="27">
        <f>IF($O397&gt;=EI$1,$S397+$Y397,$Y397)</f>
        <v>760.00483333333329</v>
      </c>
      <c r="EJ397" s="27">
        <f>IF($O397&gt;=EJ$1,$S397+$Y397,$Y397)</f>
        <v>760.00483333333329</v>
      </c>
      <c r="EK397" s="27">
        <f>IF($O397&gt;=EK$1,$S397+$Y397,$Y397)</f>
        <v>760.00483333333329</v>
      </c>
      <c r="EL397" s="27">
        <f>IF($O397&gt;=EL$1,$S397+$Y397,$Y397)</f>
        <v>760.00483333333329</v>
      </c>
      <c r="EM397" s="27">
        <f>IF($O397&gt;=EM$1,$S397+$Y397,$Y397)</f>
        <v>760.00483333333329</v>
      </c>
      <c r="EN397" s="27">
        <f>IF($O397&gt;=EN$1,$S397+$Y397,$Y397)</f>
        <v>760.00483333333329</v>
      </c>
      <c r="EO397" s="27">
        <f>IF($O397&gt;=EO$1,$S397+$Y397,$Y397)</f>
        <v>760.00483333333329</v>
      </c>
      <c r="EP397" s="27">
        <f>IF($O397&gt;=EP$1,$S397+$Y397,$Y397)</f>
        <v>760.00483333333329</v>
      </c>
      <c r="EQ397" s="27">
        <f>IF($O397&gt;=EQ$1,$S397+$Y397,$Y397)</f>
        <v>760.00483333333329</v>
      </c>
      <c r="ER397" s="27">
        <f>IF($O397&gt;=ER$1,$S397+$Y397,$Y397)</f>
        <v>760.00483333333329</v>
      </c>
      <c r="ES397" s="27">
        <f>IF($O397&gt;=ES$1,$S397+$Y397,$Y397)</f>
        <v>760.00483333333329</v>
      </c>
      <c r="ET397" s="27">
        <f>IF($O397&gt;=ET$1,$S397+$Y397,$Y397)</f>
        <v>760.00483333333329</v>
      </c>
      <c r="EU397" s="27">
        <f>IF($O397&gt;=EU$1,$S397+$Y397,$Y397)</f>
        <v>760.00483333333329</v>
      </c>
      <c r="EV397" s="27">
        <f>IF($O397&gt;=EV$1,$S397,0)</f>
        <v>760.00483333333329</v>
      </c>
      <c r="EW397" s="27">
        <f>IF($O397&gt;=EW$1,$S397,0)</f>
        <v>760.00483333333329</v>
      </c>
      <c r="EX397" s="27">
        <f>IF($O397&gt;=EX$1,$S397,0)</f>
        <v>760.00483333333329</v>
      </c>
      <c r="EY397" s="27">
        <f>IF($O397&gt;=EY$1,$S397,0)</f>
        <v>760.00483333333329</v>
      </c>
      <c r="EZ397" s="27">
        <f>IF($O397&gt;=EZ$1,$S397,0)</f>
        <v>760.00483333333329</v>
      </c>
      <c r="FA397" s="27">
        <f>IF($O397&gt;=FA$1,$S397,0)</f>
        <v>760.00483333333329</v>
      </c>
      <c r="FB397" s="27">
        <f>IF($O397&gt;=FB$1,$S397,0)</f>
        <v>760.00483333333329</v>
      </c>
      <c r="FC397" s="27">
        <f>IF($O397&gt;=FC$1,$S397,0)</f>
        <v>760.00483333333329</v>
      </c>
      <c r="FD397" s="27">
        <f>IF($O397&gt;=FD$1,$S397,0)</f>
        <v>760.00483333333329</v>
      </c>
      <c r="FE397" s="27">
        <f>IF($O397&gt;=FE$1,$S397,0)</f>
        <v>760.00483333333329</v>
      </c>
      <c r="FF397" s="27">
        <f>IF($O397&gt;=FF$1,$S397,0)</f>
        <v>760.00483333333329</v>
      </c>
      <c r="FG397" s="27">
        <f>IF($O397&gt;=FG$1,$S397,0)</f>
        <v>760.00483333333329</v>
      </c>
      <c r="FH397" s="27">
        <f>IF($O397&gt;=FH$1,$S397,0)</f>
        <v>760.00483333333329</v>
      </c>
      <c r="FI397" s="27">
        <f>IF($O397&gt;=FI$1,$S397,0)</f>
        <v>760.00483333333329</v>
      </c>
      <c r="FJ397" s="27">
        <f>IF($O397&gt;=FJ$1,$S397,0)</f>
        <v>760.00483333333329</v>
      </c>
      <c r="FK397" s="27">
        <f>IF($O397&gt;=FK$1,$S397,0)</f>
        <v>760.00483333333329</v>
      </c>
      <c r="FL397" s="27">
        <f>IF($O397&gt;=FL$1,$S397,0)</f>
        <v>760.00483333333329</v>
      </c>
      <c r="FM397" s="27">
        <f>IF($O397&gt;=FM$1,$S397,0)</f>
        <v>760.00483333333329</v>
      </c>
      <c r="FN397" s="27">
        <f>IF($O397&gt;=FN$1,$S397,0)</f>
        <v>760.00483333333329</v>
      </c>
      <c r="FO397" s="27">
        <f>IF($O397&gt;=FO$1,$S397,0)</f>
        <v>760.00483333333329</v>
      </c>
      <c r="FP397" s="27">
        <f>IF($O397&gt;=FP$1,$S397,0)</f>
        <v>760.00483333333329</v>
      </c>
      <c r="FQ397" s="27">
        <f>IF($O397&gt;=FQ$1,$S397,0)</f>
        <v>760.00483333333329</v>
      </c>
      <c r="FR397" s="27">
        <f>IF($O397&gt;=FR$1,$S397,0)</f>
        <v>760.00483333333329</v>
      </c>
      <c r="FS397" s="27">
        <f>IF($O397&gt;=FS$1,$S397,0)</f>
        <v>760.00483333333329</v>
      </c>
      <c r="FT397" s="27">
        <f>IF($O397&gt;=FT$1,$S397,0)</f>
        <v>760.00483333333329</v>
      </c>
      <c r="FU397" s="27">
        <f>IF($O397&gt;=FU$1,$S397,0)</f>
        <v>760.00483333333329</v>
      </c>
      <c r="FV397" s="27">
        <f>IF($O397&gt;=FV$1,$S397,0)</f>
        <v>760.00483333333329</v>
      </c>
      <c r="FW397" s="27">
        <f>IF($O397&gt;=FW$1,$S397,0)</f>
        <v>760.00483333333329</v>
      </c>
      <c r="FX397" s="27">
        <f>IF($O397&gt;=FX$1,$S397,0)</f>
        <v>760.00483333333329</v>
      </c>
      <c r="FY397" s="27">
        <f>IF($O397&gt;=FY$1,$S397,0)</f>
        <v>760.00483333333329</v>
      </c>
      <c r="FZ397" s="27">
        <f>IF($O397&gt;=FZ$1,$S397,0)</f>
        <v>760.00483333333329</v>
      </c>
      <c r="GA397" s="27">
        <f>IF($O397&gt;=GA$1,$S397,0)</f>
        <v>760.00483333333329</v>
      </c>
      <c r="GB397" s="27">
        <f>IF($O397&gt;=GB$1,$S397,0)</f>
        <v>760.00483333333329</v>
      </c>
      <c r="GC397" s="27">
        <f>IF($O397&gt;=GC$1,$S397,0)</f>
        <v>760.00483333333329</v>
      </c>
      <c r="GD397" s="27">
        <f>IF($O397&gt;=GD$1,$S397,0)</f>
        <v>760.00483333333329</v>
      </c>
      <c r="GE397" s="27">
        <f>IF($O397&gt;=GE$1,$S397,0)</f>
        <v>760.00483333333329</v>
      </c>
      <c r="GF397" s="27">
        <f>IF($O397&gt;=GF$1,$S397,0)</f>
        <v>760.00483333333329</v>
      </c>
      <c r="GG397" s="27">
        <f>IF($O397&gt;=GG$1,$S397,0)</f>
        <v>760.00483333333329</v>
      </c>
      <c r="GH397" s="27">
        <f>IF($O397&gt;=GH$1,$S397,0)</f>
        <v>760.00483333333329</v>
      </c>
      <c r="GI397" s="27">
        <f>IF($O397&gt;=GI$1,$S397,0)</f>
        <v>760.00483333333329</v>
      </c>
      <c r="GJ397" s="27">
        <f>IF($O397&gt;=GJ$1,$S397,0)</f>
        <v>760.00483333333329</v>
      </c>
      <c r="GK397" s="27">
        <f>IF($O397&gt;=GK$1,$S397,0)</f>
        <v>760.00483333333329</v>
      </c>
      <c r="GL397" s="27">
        <f>IF($O397&gt;=GL$1,$S397,0)</f>
        <v>760.00483333333329</v>
      </c>
      <c r="GM397" s="27">
        <f>IF($O397&gt;=GM$1,$S397,0)</f>
        <v>760.00483333333329</v>
      </c>
      <c r="GN397" s="27">
        <f>IF($O397&gt;=GN$1,$S397,0)</f>
        <v>760.00483333333329</v>
      </c>
      <c r="GO397" s="27">
        <f>IF($O397&gt;=GO$1,$S397,0)</f>
        <v>760.00483333333329</v>
      </c>
      <c r="GP397" s="27">
        <f>IF($O397&gt;=GP$1,$S397,0)</f>
        <v>760.00483333333329</v>
      </c>
      <c r="GQ397" s="27">
        <f>IF($O397&gt;=GQ$1,$S397,0)</f>
        <v>760.00483333333329</v>
      </c>
      <c r="GR397" s="27">
        <f>IF($O397&gt;=GR$1,$S397,0)</f>
        <v>760.00483333333329</v>
      </c>
      <c r="GS397" s="27">
        <f>IF($O397&gt;=GS$1,$S397,0)</f>
        <v>760.00483333333329</v>
      </c>
      <c r="GT397" s="27">
        <f>IF($O397&gt;=GT$1,$S397,0)</f>
        <v>760.00483333333329</v>
      </c>
      <c r="GU397" s="27">
        <f>IF($O397&gt;=GU$1,$S397,0)</f>
        <v>760.00483333333329</v>
      </c>
      <c r="GV397" s="27">
        <f>IF($O397&gt;=GV$1,$S397,0)</f>
        <v>760.00483333333329</v>
      </c>
      <c r="GW397" s="27">
        <f>IF($O397&gt;=GW$1,$S397,0)</f>
        <v>760.00483333333329</v>
      </c>
      <c r="GX397" s="27">
        <f>IF($O397&gt;=GX$1,$S397,0)</f>
        <v>760.00483333333329</v>
      </c>
      <c r="GY397" s="27">
        <f>IF($O397&gt;=GY$1,$S397,0)</f>
        <v>760.00483333333329</v>
      </c>
      <c r="GZ397" s="27">
        <f>IF($O397&gt;=GZ$1,$S397,0)</f>
        <v>760.00483333333329</v>
      </c>
      <c r="HA397" s="27">
        <f>IF($O397&gt;=HA$1,$S397,0)</f>
        <v>760.00483333333329</v>
      </c>
      <c r="HB397" s="27">
        <f>IF($O397&gt;=HB$1,$S397,0)</f>
        <v>760.00483333333329</v>
      </c>
      <c r="HC397" s="27">
        <f>IF($O397&gt;=HC$1,$S397,0)</f>
        <v>760.00483333333329</v>
      </c>
    </row>
    <row r="398" spans="1:211">
      <c r="A398" s="3">
        <v>15776</v>
      </c>
      <c r="B398" s="3" t="s">
        <v>435</v>
      </c>
      <c r="C398" s="3" t="s">
        <v>18</v>
      </c>
      <c r="D398" s="3">
        <v>55</v>
      </c>
      <c r="E398" s="4">
        <v>31587</v>
      </c>
      <c r="F398" s="5">
        <v>32.010958904109586</v>
      </c>
      <c r="G398" s="3" t="s">
        <v>421</v>
      </c>
      <c r="H398" s="4">
        <v>23358</v>
      </c>
      <c r="I398" s="9" t="s">
        <v>841</v>
      </c>
      <c r="J398" s="5">
        <v>1912.45</v>
      </c>
      <c r="K398" s="31">
        <v>1096</v>
      </c>
      <c r="L398" s="32">
        <v>32</v>
      </c>
      <c r="M398" s="33">
        <f>VLOOKUP(L398,FIND,3,TRUE)</f>
        <v>1.5</v>
      </c>
      <c r="N398" s="32">
        <f>IF(L398&gt;30,180,VLOOKUP(L398,TEMPO,2,FALSE))</f>
        <v>180</v>
      </c>
      <c r="O398" s="32">
        <f>IF(R398&gt;0,4,N398)</f>
        <v>180</v>
      </c>
      <c r="P398" s="96">
        <f>J398*M398*L398</f>
        <v>91797.6</v>
      </c>
      <c r="Q398" s="96">
        <f>10934.45*2</f>
        <v>21868.9</v>
      </c>
      <c r="R398" s="96">
        <f>IF(P398&lt;=Q398,P398/4,0)</f>
        <v>0</v>
      </c>
      <c r="S398" s="5">
        <f>IF(P398&gt;=Q398,P398/N398,0)</f>
        <v>509.98666666666668</v>
      </c>
      <c r="T398" s="3"/>
      <c r="U398" s="3">
        <f>IF(T398="",1,0)</f>
        <v>1</v>
      </c>
      <c r="V398" s="3">
        <v>46</v>
      </c>
      <c r="W398" s="5">
        <v>0</v>
      </c>
      <c r="X398" s="5">
        <v>245.73</v>
      </c>
      <c r="Y398" s="5">
        <f>X398*W398</f>
        <v>0</v>
      </c>
      <c r="Z398" s="5">
        <v>400</v>
      </c>
      <c r="AA398" s="5">
        <f>S398+Y398+Z398</f>
        <v>909.98666666666668</v>
      </c>
      <c r="AB398" s="39">
        <f>(J398/12+J398/12*1.3333333333+450/12+J398/30*6/12+J398)*1.3+Y398+Z398+153.9</f>
        <v>3613.6962777708723</v>
      </c>
      <c r="AC398" s="39" t="s">
        <v>18</v>
      </c>
      <c r="AD398" s="39">
        <f>J398*1.3+400+153.9</f>
        <v>3040.085</v>
      </c>
      <c r="AE398" s="39">
        <f>SUMIFS('CUSTO MENSAL FUNC NOVO'!H:H,'CUSTO MENSAL FUNC NOVO'!A:A,'VALORES MENSAIS'!AC398)</f>
        <v>1902.2210000000002</v>
      </c>
      <c r="AF398" s="27">
        <f>IF($R398&gt;0,$R398,$S398)+$Y398+$Z398</f>
        <v>909.98666666666668</v>
      </c>
      <c r="AG398" s="27">
        <f>IF($R398&gt;0,$R398,$S398)+$Y398+$Z398</f>
        <v>909.98666666666668</v>
      </c>
      <c r="AH398" s="27">
        <f>IF($R398&gt;0,$R398,$S398)+$Y398+$Z398</f>
        <v>909.98666666666668</v>
      </c>
      <c r="AI398" s="27">
        <f>IF($R398&gt;0,$R398,$S398)+$Y398+$Z398</f>
        <v>909.98666666666668</v>
      </c>
      <c r="AJ398" s="27">
        <f>IF($O398&gt;=AJ$1,$S398+$Y398+$Z398,$Y398+$Z398)</f>
        <v>909.98666666666668</v>
      </c>
      <c r="AK398" s="27">
        <f>IF($O398&gt;=AK$1,$S398+$Y398+$Z398,$Y398+$Z398)</f>
        <v>909.98666666666668</v>
      </c>
      <c r="AL398" s="27">
        <f>IF($O398&gt;=AL$1,$S398+$Y398+$Z398,$Y398+$Z398)</f>
        <v>909.98666666666668</v>
      </c>
      <c r="AM398" s="27">
        <f>IF($O398&gt;=AM$1,$S398+$Y398+$Z398,$Y398+$Z398)</f>
        <v>909.98666666666668</v>
      </c>
      <c r="AN398" s="27">
        <f>IF($O398&gt;=AN$1,$S398+$Y398+$Z398,$Y398+$Z398)</f>
        <v>909.98666666666668</v>
      </c>
      <c r="AO398" s="27">
        <f>IF($O398&gt;=AO$1,$S398+$Y398+$Z398,$Y398+$Z398)</f>
        <v>909.98666666666668</v>
      </c>
      <c r="AP398" s="27">
        <f>IF($O398&gt;=AP$1,$S398+$Y398+$Z398,$Y398+$Z398)</f>
        <v>909.98666666666668</v>
      </c>
      <c r="AQ398" s="27">
        <f>IF($O398&gt;=AQ$1,$S398+$Y398+$Z398,$Y398+$Z398)</f>
        <v>909.98666666666668</v>
      </c>
      <c r="AR398" s="27">
        <f>IF($O398&gt;=AR$1,$S398+$Y398+$Z398,$Y398+$Z398)</f>
        <v>909.98666666666668</v>
      </c>
      <c r="AS398" s="27">
        <f>IF($O398&gt;=AS$1,$S398+$Y398+$Z398,$Y398+$Z398)</f>
        <v>909.98666666666668</v>
      </c>
      <c r="AT398" s="27">
        <f>IF($O398&gt;=AT$1,$S398+$Y398+$Z398,$Y398+$Z398)</f>
        <v>909.98666666666668</v>
      </c>
      <c r="AU398" s="27">
        <f>IF($O398&gt;=AU$1,$S398+$Y398+$Z398,$Y398+$Z398)</f>
        <v>909.98666666666668</v>
      </c>
      <c r="AV398" s="27">
        <f>IF($O398&gt;=AV$1,$S398+$Y398+$Z398,$Y398+$Z398)</f>
        <v>909.98666666666668</v>
      </c>
      <c r="AW398" s="27">
        <f>IF($O398&gt;=AW$1,$S398+$Y398+$Z398,$Y398+$Z398)</f>
        <v>909.98666666666668</v>
      </c>
      <c r="AX398" s="27">
        <f>IF($O398&gt;=AX$1,$S398+$Y398+$Z398,$Y398+$Z398)</f>
        <v>909.98666666666668</v>
      </c>
      <c r="AY398" s="27">
        <f>IF($O398&gt;=AY$1,$S398+$Y398+$Z398,$Y398+$Z398)</f>
        <v>909.98666666666668</v>
      </c>
      <c r="AZ398" s="27">
        <f>IF($O398&gt;=AZ$1,$S398+$Y398+$Z398,$Y398+$Z398)</f>
        <v>909.98666666666668</v>
      </c>
      <c r="BA398" s="27">
        <f>IF($O398&gt;=BA$1,$S398+$Y398+$Z398,$Y398+$Z398)</f>
        <v>909.98666666666668</v>
      </c>
      <c r="BB398" s="27">
        <f>IF($O398&gt;=BB$1,$S398+$Y398+$Z398,$Y398+$Z398)</f>
        <v>909.98666666666668</v>
      </c>
      <c r="BC398" s="27">
        <f>IF($O398&gt;=BC$1,$S398+$Y398+$Z398,$Y398+$Z398)</f>
        <v>909.98666666666668</v>
      </c>
      <c r="BD398" s="27">
        <f>IF($O398&gt;=BD$1,$S398+$Y398+$Z398,$Y398+$Z398)</f>
        <v>909.98666666666668</v>
      </c>
      <c r="BE398" s="27">
        <f>IF($O398&gt;=BE$1,$S398+$Y398+$Z398,$Y398+$Z398)</f>
        <v>909.98666666666668</v>
      </c>
      <c r="BF398" s="27">
        <f>IF($O398&gt;=BF$1,$S398+$Y398+$Z398,$Y398+$Z398)</f>
        <v>909.98666666666668</v>
      </c>
      <c r="BG398" s="27">
        <f>IF($O398&gt;=BG$1,$S398+$Y398+$Z398,$Y398+$Z398)</f>
        <v>909.98666666666668</v>
      </c>
      <c r="BH398" s="27">
        <f>IF($O398&gt;=BH$1,$S398+$Y398+$Z398,$Y398+$Z398)</f>
        <v>909.98666666666668</v>
      </c>
      <c r="BI398" s="27">
        <f>IF($O398&gt;=BI$1,$S398+$Y398+$Z398,$Y398+$Z398)</f>
        <v>909.98666666666668</v>
      </c>
      <c r="BJ398" s="27">
        <f>IF($O398&gt;=BJ$1,$S398+$Y398+$Z398,$Y398+$Z398)</f>
        <v>909.98666666666668</v>
      </c>
      <c r="BK398" s="27">
        <f>IF($O398&gt;=BK$1,$S398+$Y398+$Z398,$Y398+$Z398)</f>
        <v>909.98666666666668</v>
      </c>
      <c r="BL398" s="27">
        <f>IF($O398&gt;=BL$1,$S398+$Y398+$Z398,$Y398+$Z398)</f>
        <v>909.98666666666668</v>
      </c>
      <c r="BM398" s="27">
        <f>IF($O398&gt;=BM$1,$S398+$Y398+$Z398,$Y398+$Z398)</f>
        <v>909.98666666666668</v>
      </c>
      <c r="BN398" s="27">
        <f>IF($O398&gt;=BN$1,$S398+$Y398+$Z398,$Y398+$Z398)</f>
        <v>909.98666666666668</v>
      </c>
      <c r="BO398" s="27">
        <f>IF($O398&gt;=BO$1,$S398+$Y398+$Z398,$Y398+$Z398)</f>
        <v>909.98666666666668</v>
      </c>
      <c r="BP398" s="27">
        <f>IF($O398&gt;=BP$1,$S398+$Y398+$Z398,$Y398+$Z398)</f>
        <v>909.98666666666668</v>
      </c>
      <c r="BQ398" s="27">
        <f>IF($O398&gt;=BQ$1,$S398+$Y398+$Z398,$Y398+$Z398)</f>
        <v>909.98666666666668</v>
      </c>
      <c r="BR398" s="27">
        <f>IF($O398&gt;=BR$1,$S398+$Y398+$Z398,$Y398+$Z398)</f>
        <v>909.98666666666668</v>
      </c>
      <c r="BS398" s="27">
        <f>IF($O398&gt;=BS$1,$S398+$Y398+$Z398,$Y398+$Z398)</f>
        <v>909.98666666666668</v>
      </c>
      <c r="BT398" s="27">
        <f>IF($O398&gt;=BT$1,$S398+$Y398+$Z398,$Y398+$Z398)</f>
        <v>909.98666666666668</v>
      </c>
      <c r="BU398" s="27">
        <f>IF($O398&gt;=BU$1,$S398+$Y398+$Z398,$Y398+$Z398)</f>
        <v>909.98666666666668</v>
      </c>
      <c r="BV398" s="27">
        <f>IF($O398&gt;=BV$1,$S398+$Y398+$Z398,$Y398+$Z398)</f>
        <v>909.98666666666668</v>
      </c>
      <c r="BW398" s="27">
        <f>IF($O398&gt;=BW$1,$S398+$Y398+$Z398,$Y398+$Z398)</f>
        <v>909.98666666666668</v>
      </c>
      <c r="BX398" s="27">
        <f>IF($O398&gt;=BX$1,$S398+$Y398+$Z398,$Y398+$Z398)</f>
        <v>909.98666666666668</v>
      </c>
      <c r="BY398" s="27">
        <f>IF($O398&gt;=BY$1,$S398+$Y398+$Z398,$Y398+$Z398)</f>
        <v>909.98666666666668</v>
      </c>
      <c r="BZ398" s="27">
        <f>IF($O398&gt;=BZ$1,$S398+$Y398+$Z398,$Y398+$Z398)</f>
        <v>909.98666666666668</v>
      </c>
      <c r="CA398" s="27">
        <f>IF($O398&gt;=CA$1,$S398+$Y398+$Z398,$Y398+$Z398)</f>
        <v>909.98666666666668</v>
      </c>
      <c r="CB398" s="27">
        <f>IF($O398&gt;=CB$1,$S398+$Y398+$Z398,$Y398+$Z398)</f>
        <v>909.98666666666668</v>
      </c>
      <c r="CC398" s="27">
        <f>IF($O398&gt;=CC$1,$S398+$Y398+$Z398,$Y398+$Z398)</f>
        <v>909.98666666666668</v>
      </c>
      <c r="CD398" s="27">
        <f>IF($O398&gt;=CD$1,$S398+$Y398+$Z398,$Y398+$Z398)</f>
        <v>909.98666666666668</v>
      </c>
      <c r="CE398" s="27">
        <f>IF($O398&gt;=CE$1,$S398+$Y398+$Z398,$Y398+$Z398)</f>
        <v>909.98666666666668</v>
      </c>
      <c r="CF398" s="27">
        <f>IF($O398&gt;=CF$1,$S398+$Y398+$Z398,$Y398+$Z398)</f>
        <v>909.98666666666668</v>
      </c>
      <c r="CG398" s="27">
        <f>IF($O398&gt;=CG$1,$S398+$Y398+$Z398,$Y398+$Z398)</f>
        <v>909.98666666666668</v>
      </c>
      <c r="CH398" s="27">
        <f>IF($O398&gt;=CH$1,$S398+$Y398+$Z398,$Y398+$Z398)</f>
        <v>909.98666666666668</v>
      </c>
      <c r="CI398" s="27">
        <f>IF($O398&gt;=CI$1,$S398+$Y398+$Z398,$Y398+$Z398)</f>
        <v>909.98666666666668</v>
      </c>
      <c r="CJ398" s="27">
        <f>IF($O398&gt;=CJ$1,$S398+$Y398+$Z398,$Y398+$Z398)</f>
        <v>909.98666666666668</v>
      </c>
      <c r="CK398" s="27">
        <f>IF($O398&gt;=CK$1,$S398+$Y398+$Z398,$Y398+$Z398)</f>
        <v>909.98666666666668</v>
      </c>
      <c r="CL398" s="27">
        <f>IF($O398&gt;=CL$1,$S398+$Y398+$Z398,$Y398+$Z398)</f>
        <v>909.98666666666668</v>
      </c>
      <c r="CM398" s="27">
        <f>IF($O398&gt;=CM$1,$S398+$Y398+$Z398,$Y398+$Z398)</f>
        <v>909.98666666666668</v>
      </c>
      <c r="CN398" s="27">
        <f>IF($O398&gt;=CN$1,$S398+$Y398,$Y398)</f>
        <v>509.98666666666668</v>
      </c>
      <c r="CO398" s="27">
        <f>IF($O398&gt;=CO$1,$S398+$Y398,$Y398)</f>
        <v>509.98666666666668</v>
      </c>
      <c r="CP398" s="27">
        <f>IF($O398&gt;=CP$1,$S398+$Y398,$Y398)</f>
        <v>509.98666666666668</v>
      </c>
      <c r="CQ398" s="27">
        <f>IF($O398&gt;=CQ$1,$S398+$Y398,$Y398)</f>
        <v>509.98666666666668</v>
      </c>
      <c r="CR398" s="27">
        <f>IF($O398&gt;=CR$1,$S398+$Y398,$Y398)</f>
        <v>509.98666666666668</v>
      </c>
      <c r="CS398" s="27">
        <f>IF($O398&gt;=CS$1,$S398+$Y398,$Y398)</f>
        <v>509.98666666666668</v>
      </c>
      <c r="CT398" s="27">
        <f>IF($O398&gt;=CT$1,$S398+$Y398,$Y398)</f>
        <v>509.98666666666668</v>
      </c>
      <c r="CU398" s="27">
        <f>IF($O398&gt;=CU$1,$S398+$Y398,$Y398)</f>
        <v>509.98666666666668</v>
      </c>
      <c r="CV398" s="27">
        <f>IF($O398&gt;=CV$1,$S398+$Y398,$Y398)</f>
        <v>509.98666666666668</v>
      </c>
      <c r="CW398" s="27">
        <f>IF($O398&gt;=CW$1,$S398+$Y398,$Y398)</f>
        <v>509.98666666666668</v>
      </c>
      <c r="CX398" s="27">
        <f>IF($O398&gt;=CX$1,$S398+$Y398,$Y398)</f>
        <v>509.98666666666668</v>
      </c>
      <c r="CY398" s="27">
        <f>IF($O398&gt;=CY$1,$S398+$Y398,$Y398)</f>
        <v>509.98666666666668</v>
      </c>
      <c r="CZ398" s="27">
        <f>IF($O398&gt;=CZ$1,$S398+$Y398,$Y398)</f>
        <v>509.98666666666668</v>
      </c>
      <c r="DA398" s="27">
        <f>IF($O398&gt;=DA$1,$S398+$Y398,$Y398)</f>
        <v>509.98666666666668</v>
      </c>
      <c r="DB398" s="27">
        <f>IF($O398&gt;=DB$1,$S398+$Y398,$Y398)</f>
        <v>509.98666666666668</v>
      </c>
      <c r="DC398" s="27">
        <f>IF($O398&gt;=DC$1,$S398+$Y398,$Y398)</f>
        <v>509.98666666666668</v>
      </c>
      <c r="DD398" s="27">
        <f>IF($O398&gt;=DD$1,$S398+$Y398,$Y398)</f>
        <v>509.98666666666668</v>
      </c>
      <c r="DE398" s="27">
        <f>IF($O398&gt;=DE$1,$S398+$Y398,$Y398)</f>
        <v>509.98666666666668</v>
      </c>
      <c r="DF398" s="27">
        <f>IF($O398&gt;=DF$1,$S398+$Y398,$Y398)</f>
        <v>509.98666666666668</v>
      </c>
      <c r="DG398" s="27">
        <f>IF($O398&gt;=DG$1,$S398+$Y398,$Y398)</f>
        <v>509.98666666666668</v>
      </c>
      <c r="DH398" s="27">
        <f>IF($O398&gt;=DH$1,$S398+$Y398,$Y398)</f>
        <v>509.98666666666668</v>
      </c>
      <c r="DI398" s="27">
        <f>IF($O398&gt;=DI$1,$S398+$Y398,$Y398)</f>
        <v>509.98666666666668</v>
      </c>
      <c r="DJ398" s="27">
        <f>IF($O398&gt;=DJ$1,$S398+$Y398,$Y398)</f>
        <v>509.98666666666668</v>
      </c>
      <c r="DK398" s="27">
        <f>IF($O398&gt;=DK$1,$S398+$Y398,$Y398)</f>
        <v>509.98666666666668</v>
      </c>
      <c r="DL398" s="27">
        <f>IF($O398&gt;=DL$1,$S398+$Y398,$Y398)</f>
        <v>509.98666666666668</v>
      </c>
      <c r="DM398" s="27">
        <f>IF($O398&gt;=DM$1,$S398+$Y398,$Y398)</f>
        <v>509.98666666666668</v>
      </c>
      <c r="DN398" s="27">
        <f>IF($O398&gt;=DN$1,$S398+$Y398,$Y398)</f>
        <v>509.98666666666668</v>
      </c>
      <c r="DO398" s="27">
        <f>IF($O398&gt;=DO$1,$S398+$Y398,$Y398)</f>
        <v>509.98666666666668</v>
      </c>
      <c r="DP398" s="27">
        <f>IF($O398&gt;=DP$1,$S398+$Y398,$Y398)</f>
        <v>509.98666666666668</v>
      </c>
      <c r="DQ398" s="27">
        <f>IF($O398&gt;=DQ$1,$S398+$Y398,$Y398)</f>
        <v>509.98666666666668</v>
      </c>
      <c r="DR398" s="27">
        <f>IF($O398&gt;=DR$1,$S398+$Y398,$Y398)</f>
        <v>509.98666666666668</v>
      </c>
      <c r="DS398" s="27">
        <f>IF($O398&gt;=DS$1,$S398+$Y398,$Y398)</f>
        <v>509.98666666666668</v>
      </c>
      <c r="DT398" s="27">
        <f>IF($O398&gt;=DT$1,$S398+$Y398,$Y398)</f>
        <v>509.98666666666668</v>
      </c>
      <c r="DU398" s="27">
        <f>IF($O398&gt;=DU$1,$S398+$Y398,$Y398)</f>
        <v>509.98666666666668</v>
      </c>
      <c r="DV398" s="27">
        <f>IF($O398&gt;=DV$1,$S398+$Y398,$Y398)</f>
        <v>509.98666666666668</v>
      </c>
      <c r="DW398" s="27">
        <f>IF($O398&gt;=DW$1,$S398+$Y398,$Y398)</f>
        <v>509.98666666666668</v>
      </c>
      <c r="DX398" s="27">
        <f>IF($O398&gt;=DX$1,$S398+$Y398,$Y398)</f>
        <v>509.98666666666668</v>
      </c>
      <c r="DY398" s="27">
        <f>IF($O398&gt;=DY$1,$S398+$Y398,$Y398)</f>
        <v>509.98666666666668</v>
      </c>
      <c r="DZ398" s="27">
        <f>IF($O398&gt;=DZ$1,$S398+$Y398,$Y398)</f>
        <v>509.98666666666668</v>
      </c>
      <c r="EA398" s="27">
        <f>IF($O398&gt;=EA$1,$S398+$Y398,$Y398)</f>
        <v>509.98666666666668</v>
      </c>
      <c r="EB398" s="27">
        <f>IF($O398&gt;=EB$1,$S398+$Y398,$Y398)</f>
        <v>509.98666666666668</v>
      </c>
      <c r="EC398" s="27">
        <f>IF($O398&gt;=EC$1,$S398+$Y398,$Y398)</f>
        <v>509.98666666666668</v>
      </c>
      <c r="ED398" s="27">
        <f>IF($O398&gt;=ED$1,$S398+$Y398,$Y398)</f>
        <v>509.98666666666668</v>
      </c>
      <c r="EE398" s="27">
        <f>IF($O398&gt;=EE$1,$S398+$Y398,$Y398)</f>
        <v>509.98666666666668</v>
      </c>
      <c r="EF398" s="27">
        <f>IF($O398&gt;=EF$1,$S398+$Y398,$Y398)</f>
        <v>509.98666666666668</v>
      </c>
      <c r="EG398" s="27">
        <f>IF($O398&gt;=EG$1,$S398+$Y398,$Y398)</f>
        <v>509.98666666666668</v>
      </c>
      <c r="EH398" s="27">
        <f>IF($O398&gt;=EH$1,$S398+$Y398,$Y398)</f>
        <v>509.98666666666668</v>
      </c>
      <c r="EI398" s="27">
        <f>IF($O398&gt;=EI$1,$S398+$Y398,$Y398)</f>
        <v>509.98666666666668</v>
      </c>
      <c r="EJ398" s="27">
        <f>IF($O398&gt;=EJ$1,$S398+$Y398,$Y398)</f>
        <v>509.98666666666668</v>
      </c>
      <c r="EK398" s="27">
        <f>IF($O398&gt;=EK$1,$S398+$Y398,$Y398)</f>
        <v>509.98666666666668</v>
      </c>
      <c r="EL398" s="27">
        <f>IF($O398&gt;=EL$1,$S398+$Y398,$Y398)</f>
        <v>509.98666666666668</v>
      </c>
      <c r="EM398" s="27">
        <f>IF($O398&gt;=EM$1,$S398+$Y398,$Y398)</f>
        <v>509.98666666666668</v>
      </c>
      <c r="EN398" s="27">
        <f>IF($O398&gt;=EN$1,$S398+$Y398,$Y398)</f>
        <v>509.98666666666668</v>
      </c>
      <c r="EO398" s="27">
        <f>IF($O398&gt;=EO$1,$S398+$Y398,$Y398)</f>
        <v>509.98666666666668</v>
      </c>
      <c r="EP398" s="27">
        <f>IF($O398&gt;=EP$1,$S398+$Y398,$Y398)</f>
        <v>509.98666666666668</v>
      </c>
      <c r="EQ398" s="27">
        <f>IF($O398&gt;=EQ$1,$S398+$Y398,$Y398)</f>
        <v>509.98666666666668</v>
      </c>
      <c r="ER398" s="27">
        <f>IF($O398&gt;=ER$1,$S398+$Y398,$Y398)</f>
        <v>509.98666666666668</v>
      </c>
      <c r="ES398" s="27">
        <f>IF($O398&gt;=ES$1,$S398+$Y398,$Y398)</f>
        <v>509.98666666666668</v>
      </c>
      <c r="ET398" s="27">
        <f>IF($O398&gt;=ET$1,$S398+$Y398,$Y398)</f>
        <v>509.98666666666668</v>
      </c>
      <c r="EU398" s="27">
        <f>IF($O398&gt;=EU$1,$S398+$Y398,$Y398)</f>
        <v>509.98666666666668</v>
      </c>
      <c r="EV398" s="27">
        <f>IF($O398&gt;=EV$1,$S398,0)</f>
        <v>509.98666666666668</v>
      </c>
      <c r="EW398" s="27">
        <f>IF($O398&gt;=EW$1,$S398,0)</f>
        <v>509.98666666666668</v>
      </c>
      <c r="EX398" s="27">
        <f>IF($O398&gt;=EX$1,$S398,0)</f>
        <v>509.98666666666668</v>
      </c>
      <c r="EY398" s="27">
        <f>IF($O398&gt;=EY$1,$S398,0)</f>
        <v>509.98666666666668</v>
      </c>
      <c r="EZ398" s="27">
        <f>IF($O398&gt;=EZ$1,$S398,0)</f>
        <v>509.98666666666668</v>
      </c>
      <c r="FA398" s="27">
        <f>IF($O398&gt;=FA$1,$S398,0)</f>
        <v>509.98666666666668</v>
      </c>
      <c r="FB398" s="27">
        <f>IF($O398&gt;=FB$1,$S398,0)</f>
        <v>509.98666666666668</v>
      </c>
      <c r="FC398" s="27">
        <f>IF($O398&gt;=FC$1,$S398,0)</f>
        <v>509.98666666666668</v>
      </c>
      <c r="FD398" s="27">
        <f>IF($O398&gt;=FD$1,$S398,0)</f>
        <v>509.98666666666668</v>
      </c>
      <c r="FE398" s="27">
        <f>IF($O398&gt;=FE$1,$S398,0)</f>
        <v>509.98666666666668</v>
      </c>
      <c r="FF398" s="27">
        <f>IF($O398&gt;=FF$1,$S398,0)</f>
        <v>509.98666666666668</v>
      </c>
      <c r="FG398" s="27">
        <f>IF($O398&gt;=FG$1,$S398,0)</f>
        <v>509.98666666666668</v>
      </c>
      <c r="FH398" s="27">
        <f>IF($O398&gt;=FH$1,$S398,0)</f>
        <v>509.98666666666668</v>
      </c>
      <c r="FI398" s="27">
        <f>IF($O398&gt;=FI$1,$S398,0)</f>
        <v>509.98666666666668</v>
      </c>
      <c r="FJ398" s="27">
        <f>IF($O398&gt;=FJ$1,$S398,0)</f>
        <v>509.98666666666668</v>
      </c>
      <c r="FK398" s="27">
        <f>IF($O398&gt;=FK$1,$S398,0)</f>
        <v>509.98666666666668</v>
      </c>
      <c r="FL398" s="27">
        <f>IF($O398&gt;=FL$1,$S398,0)</f>
        <v>509.98666666666668</v>
      </c>
      <c r="FM398" s="27">
        <f>IF($O398&gt;=FM$1,$S398,0)</f>
        <v>509.98666666666668</v>
      </c>
      <c r="FN398" s="27">
        <f>IF($O398&gt;=FN$1,$S398,0)</f>
        <v>509.98666666666668</v>
      </c>
      <c r="FO398" s="27">
        <f>IF($O398&gt;=FO$1,$S398,0)</f>
        <v>509.98666666666668</v>
      </c>
      <c r="FP398" s="27">
        <f>IF($O398&gt;=FP$1,$S398,0)</f>
        <v>509.98666666666668</v>
      </c>
      <c r="FQ398" s="27">
        <f>IF($O398&gt;=FQ$1,$S398,0)</f>
        <v>509.98666666666668</v>
      </c>
      <c r="FR398" s="27">
        <f>IF($O398&gt;=FR$1,$S398,0)</f>
        <v>509.98666666666668</v>
      </c>
      <c r="FS398" s="27">
        <f>IF($O398&gt;=FS$1,$S398,0)</f>
        <v>509.98666666666668</v>
      </c>
      <c r="FT398" s="27">
        <f>IF($O398&gt;=FT$1,$S398,0)</f>
        <v>509.98666666666668</v>
      </c>
      <c r="FU398" s="27">
        <f>IF($O398&gt;=FU$1,$S398,0)</f>
        <v>509.98666666666668</v>
      </c>
      <c r="FV398" s="27">
        <f>IF($O398&gt;=FV$1,$S398,0)</f>
        <v>509.98666666666668</v>
      </c>
      <c r="FW398" s="27">
        <f>IF($O398&gt;=FW$1,$S398,0)</f>
        <v>509.98666666666668</v>
      </c>
      <c r="FX398" s="27">
        <f>IF($O398&gt;=FX$1,$S398,0)</f>
        <v>509.98666666666668</v>
      </c>
      <c r="FY398" s="27">
        <f>IF($O398&gt;=FY$1,$S398,0)</f>
        <v>509.98666666666668</v>
      </c>
      <c r="FZ398" s="27">
        <f>IF($O398&gt;=FZ$1,$S398,0)</f>
        <v>509.98666666666668</v>
      </c>
      <c r="GA398" s="27">
        <f>IF($O398&gt;=GA$1,$S398,0)</f>
        <v>509.98666666666668</v>
      </c>
      <c r="GB398" s="27">
        <f>IF($O398&gt;=GB$1,$S398,0)</f>
        <v>509.98666666666668</v>
      </c>
      <c r="GC398" s="27">
        <f>IF($O398&gt;=GC$1,$S398,0)</f>
        <v>509.98666666666668</v>
      </c>
      <c r="GD398" s="27">
        <f>IF($O398&gt;=GD$1,$S398,0)</f>
        <v>509.98666666666668</v>
      </c>
      <c r="GE398" s="27">
        <f>IF($O398&gt;=GE$1,$S398,0)</f>
        <v>509.98666666666668</v>
      </c>
      <c r="GF398" s="27">
        <f>IF($O398&gt;=GF$1,$S398,0)</f>
        <v>509.98666666666668</v>
      </c>
      <c r="GG398" s="27">
        <f>IF($O398&gt;=GG$1,$S398,0)</f>
        <v>509.98666666666668</v>
      </c>
      <c r="GH398" s="27">
        <f>IF($O398&gt;=GH$1,$S398,0)</f>
        <v>509.98666666666668</v>
      </c>
      <c r="GI398" s="27">
        <f>IF($O398&gt;=GI$1,$S398,0)</f>
        <v>509.98666666666668</v>
      </c>
      <c r="GJ398" s="27">
        <f>IF($O398&gt;=GJ$1,$S398,0)</f>
        <v>509.98666666666668</v>
      </c>
      <c r="GK398" s="27">
        <f>IF($O398&gt;=GK$1,$S398,0)</f>
        <v>509.98666666666668</v>
      </c>
      <c r="GL398" s="27">
        <f>IF($O398&gt;=GL$1,$S398,0)</f>
        <v>509.98666666666668</v>
      </c>
      <c r="GM398" s="27">
        <f>IF($O398&gt;=GM$1,$S398,0)</f>
        <v>509.98666666666668</v>
      </c>
      <c r="GN398" s="27">
        <f>IF($O398&gt;=GN$1,$S398,0)</f>
        <v>509.98666666666668</v>
      </c>
      <c r="GO398" s="27">
        <f>IF($O398&gt;=GO$1,$S398,0)</f>
        <v>509.98666666666668</v>
      </c>
      <c r="GP398" s="27">
        <f>IF($O398&gt;=GP$1,$S398,0)</f>
        <v>509.98666666666668</v>
      </c>
      <c r="GQ398" s="27">
        <f>IF($O398&gt;=GQ$1,$S398,0)</f>
        <v>509.98666666666668</v>
      </c>
      <c r="GR398" s="27">
        <f>IF($O398&gt;=GR$1,$S398,0)</f>
        <v>509.98666666666668</v>
      </c>
      <c r="GS398" s="27">
        <f>IF($O398&gt;=GS$1,$S398,0)</f>
        <v>509.98666666666668</v>
      </c>
      <c r="GT398" s="27">
        <f>IF($O398&gt;=GT$1,$S398,0)</f>
        <v>509.98666666666668</v>
      </c>
      <c r="GU398" s="27">
        <f>IF($O398&gt;=GU$1,$S398,0)</f>
        <v>509.98666666666668</v>
      </c>
      <c r="GV398" s="27">
        <f>IF($O398&gt;=GV$1,$S398,0)</f>
        <v>509.98666666666668</v>
      </c>
      <c r="GW398" s="27">
        <f>IF($O398&gt;=GW$1,$S398,0)</f>
        <v>509.98666666666668</v>
      </c>
      <c r="GX398" s="27">
        <f>IF($O398&gt;=GX$1,$S398,0)</f>
        <v>509.98666666666668</v>
      </c>
      <c r="GY398" s="27">
        <f>IF($O398&gt;=GY$1,$S398,0)</f>
        <v>509.98666666666668</v>
      </c>
      <c r="GZ398" s="27">
        <f>IF($O398&gt;=GZ$1,$S398,0)</f>
        <v>509.98666666666668</v>
      </c>
      <c r="HA398" s="27">
        <f>IF($O398&gt;=HA$1,$S398,0)</f>
        <v>509.98666666666668</v>
      </c>
      <c r="HB398" s="27">
        <f>IF($O398&gt;=HB$1,$S398,0)</f>
        <v>509.98666666666668</v>
      </c>
      <c r="HC398" s="27">
        <f>IF($O398&gt;=HC$1,$S398,0)</f>
        <v>509.98666666666668</v>
      </c>
    </row>
    <row r="399" spans="1:211">
      <c r="A399" s="3">
        <v>12637</v>
      </c>
      <c r="B399" s="3" t="s">
        <v>437</v>
      </c>
      <c r="C399" s="3" t="s">
        <v>9</v>
      </c>
      <c r="D399" s="3">
        <v>57</v>
      </c>
      <c r="E399" s="4">
        <v>30693</v>
      </c>
      <c r="F399" s="5">
        <v>34.460273972602742</v>
      </c>
      <c r="G399" s="3" t="s">
        <v>421</v>
      </c>
      <c r="H399" s="4">
        <v>22634</v>
      </c>
      <c r="I399" s="9" t="s">
        <v>841</v>
      </c>
      <c r="J399" s="5">
        <v>2345.81</v>
      </c>
      <c r="K399" s="31">
        <v>1096</v>
      </c>
      <c r="L399" s="32">
        <v>34</v>
      </c>
      <c r="M399" s="33">
        <f>VLOOKUP(L399,FIND,3,TRUE)</f>
        <v>1.5</v>
      </c>
      <c r="N399" s="32">
        <f>IF(L399&gt;30,180,VLOOKUP(L399,TEMPO,2,FALSE))</f>
        <v>180</v>
      </c>
      <c r="O399" s="32">
        <f>IF(R399&gt;0,4,N399)</f>
        <v>180</v>
      </c>
      <c r="P399" s="96">
        <f>J399*M399*L399</f>
        <v>119636.31</v>
      </c>
      <c r="Q399" s="96">
        <f>10934.45*2</f>
        <v>21868.9</v>
      </c>
      <c r="R399" s="96">
        <f>IF(P399&lt;=Q399,P399/4,0)</f>
        <v>0</v>
      </c>
      <c r="S399" s="5">
        <f>IF(P399&gt;=Q399,P399/N399,0)</f>
        <v>664.64616666666666</v>
      </c>
      <c r="T399" s="3"/>
      <c r="U399" s="3">
        <f>IF(T399="",1,0)</f>
        <v>1</v>
      </c>
      <c r="V399" s="3">
        <v>58</v>
      </c>
      <c r="W399" s="5">
        <v>0.6</v>
      </c>
      <c r="X399" s="5">
        <v>245.73</v>
      </c>
      <c r="Y399" s="5">
        <f>X399*W399</f>
        <v>147.43799999999999</v>
      </c>
      <c r="Z399" s="5">
        <v>400</v>
      </c>
      <c r="AA399" s="5">
        <f>S399+Y399+Z399</f>
        <v>1212.0841666666665</v>
      </c>
      <c r="AB399" s="39">
        <f>(J399/12+J399/12*1.3333333333+450/12+J399/30*6/12+J399)*1.3+Y399+Z399+153.9</f>
        <v>4443.435522213751</v>
      </c>
      <c r="AC399" s="39" t="s">
        <v>9</v>
      </c>
      <c r="AD399" s="39">
        <f>J399*1.3+400+153.9</f>
        <v>3603.453</v>
      </c>
      <c r="AE399" s="39">
        <f>SUMIFS('CUSTO MENSAL FUNC NOVO'!H:H,'CUSTO MENSAL FUNC NOVO'!A:A,'VALORES MENSAIS'!AC399)</f>
        <v>2257.5630000000001</v>
      </c>
      <c r="AF399" s="27">
        <f>IF($R399&gt;0,$R399,$S399)+$Y399+$Z399</f>
        <v>1212.0841666666665</v>
      </c>
      <c r="AG399" s="27">
        <f>IF($R399&gt;0,$R399,$S399)+$Y399+$Z399</f>
        <v>1212.0841666666665</v>
      </c>
      <c r="AH399" s="27">
        <f>IF($R399&gt;0,$R399,$S399)+$Y399+$Z399</f>
        <v>1212.0841666666665</v>
      </c>
      <c r="AI399" s="27">
        <f>IF($R399&gt;0,$R399,$S399)+$Y399+$Z399</f>
        <v>1212.0841666666665</v>
      </c>
      <c r="AJ399" s="27">
        <f>IF($O399&gt;=AJ$1,$S399+$Y399+$Z399,$Y399+$Z399)</f>
        <v>1212.0841666666665</v>
      </c>
      <c r="AK399" s="27">
        <f>IF($O399&gt;=AK$1,$S399+$Y399+$Z399,$Y399+$Z399)</f>
        <v>1212.0841666666665</v>
      </c>
      <c r="AL399" s="27">
        <f>IF($O399&gt;=AL$1,$S399+$Y399+$Z399,$Y399+$Z399)</f>
        <v>1212.0841666666665</v>
      </c>
      <c r="AM399" s="27">
        <f>IF($O399&gt;=AM$1,$S399+$Y399+$Z399,$Y399+$Z399)</f>
        <v>1212.0841666666665</v>
      </c>
      <c r="AN399" s="27">
        <f>IF($O399&gt;=AN$1,$S399+$Y399+$Z399,$Y399+$Z399)</f>
        <v>1212.0841666666665</v>
      </c>
      <c r="AO399" s="27">
        <f>IF($O399&gt;=AO$1,$S399+$Y399+$Z399,$Y399+$Z399)</f>
        <v>1212.0841666666665</v>
      </c>
      <c r="AP399" s="27">
        <f>IF($O399&gt;=AP$1,$S399+$Y399+$Z399,$Y399+$Z399)</f>
        <v>1212.0841666666665</v>
      </c>
      <c r="AQ399" s="27">
        <f>IF($O399&gt;=AQ$1,$S399+$Y399+$Z399,$Y399+$Z399)</f>
        <v>1212.0841666666665</v>
      </c>
      <c r="AR399" s="27">
        <f>IF($O399&gt;=AR$1,$S399+$Y399+$Z399,$Y399+$Z399)</f>
        <v>1212.0841666666665</v>
      </c>
      <c r="AS399" s="27">
        <f>IF($O399&gt;=AS$1,$S399+$Y399+$Z399,$Y399+$Z399)</f>
        <v>1212.0841666666665</v>
      </c>
      <c r="AT399" s="27">
        <f>IF($O399&gt;=AT$1,$S399+$Y399+$Z399,$Y399+$Z399)</f>
        <v>1212.0841666666665</v>
      </c>
      <c r="AU399" s="27">
        <f>IF($O399&gt;=AU$1,$S399+$Y399+$Z399,$Y399+$Z399)</f>
        <v>1212.0841666666665</v>
      </c>
      <c r="AV399" s="27">
        <f>IF($O399&gt;=AV$1,$S399+$Y399+$Z399,$Y399+$Z399)</f>
        <v>1212.0841666666665</v>
      </c>
      <c r="AW399" s="27">
        <f>IF($O399&gt;=AW$1,$S399+$Y399+$Z399,$Y399+$Z399)</f>
        <v>1212.0841666666665</v>
      </c>
      <c r="AX399" s="27">
        <f>IF($O399&gt;=AX$1,$S399+$Y399+$Z399,$Y399+$Z399)</f>
        <v>1212.0841666666665</v>
      </c>
      <c r="AY399" s="27">
        <f>IF($O399&gt;=AY$1,$S399+$Y399+$Z399,$Y399+$Z399)</f>
        <v>1212.0841666666665</v>
      </c>
      <c r="AZ399" s="27">
        <f>IF($O399&gt;=AZ$1,$S399+$Y399+$Z399,$Y399+$Z399)</f>
        <v>1212.0841666666665</v>
      </c>
      <c r="BA399" s="27">
        <f>IF($O399&gt;=BA$1,$S399+$Y399+$Z399,$Y399+$Z399)</f>
        <v>1212.0841666666665</v>
      </c>
      <c r="BB399" s="27">
        <f>IF($O399&gt;=BB$1,$S399+$Y399+$Z399,$Y399+$Z399)</f>
        <v>1212.0841666666665</v>
      </c>
      <c r="BC399" s="27">
        <f>IF($O399&gt;=BC$1,$S399+$Y399+$Z399,$Y399+$Z399)</f>
        <v>1212.0841666666665</v>
      </c>
      <c r="BD399" s="27">
        <f>IF($O399&gt;=BD$1,$S399+$Y399+$Z399,$Y399+$Z399)</f>
        <v>1212.0841666666665</v>
      </c>
      <c r="BE399" s="27">
        <f>IF($O399&gt;=BE$1,$S399+$Y399+$Z399,$Y399+$Z399)</f>
        <v>1212.0841666666665</v>
      </c>
      <c r="BF399" s="27">
        <f>IF($O399&gt;=BF$1,$S399+$Y399+$Z399,$Y399+$Z399)</f>
        <v>1212.0841666666665</v>
      </c>
      <c r="BG399" s="27">
        <f>IF($O399&gt;=BG$1,$S399+$Y399+$Z399,$Y399+$Z399)</f>
        <v>1212.0841666666665</v>
      </c>
      <c r="BH399" s="27">
        <f>IF($O399&gt;=BH$1,$S399+$Y399+$Z399,$Y399+$Z399)</f>
        <v>1212.0841666666665</v>
      </c>
      <c r="BI399" s="27">
        <f>IF($O399&gt;=BI$1,$S399+$Y399+$Z399,$Y399+$Z399)</f>
        <v>1212.0841666666665</v>
      </c>
      <c r="BJ399" s="27">
        <f>IF($O399&gt;=BJ$1,$S399+$Y399+$Z399,$Y399+$Z399)</f>
        <v>1212.0841666666665</v>
      </c>
      <c r="BK399" s="27">
        <f>IF($O399&gt;=BK$1,$S399+$Y399+$Z399,$Y399+$Z399)</f>
        <v>1212.0841666666665</v>
      </c>
      <c r="BL399" s="27">
        <f>IF($O399&gt;=BL$1,$S399+$Y399+$Z399,$Y399+$Z399)</f>
        <v>1212.0841666666665</v>
      </c>
      <c r="BM399" s="27">
        <f>IF($O399&gt;=BM$1,$S399+$Y399+$Z399,$Y399+$Z399)</f>
        <v>1212.0841666666665</v>
      </c>
      <c r="BN399" s="27">
        <f>IF($O399&gt;=BN$1,$S399+$Y399+$Z399,$Y399+$Z399)</f>
        <v>1212.0841666666665</v>
      </c>
      <c r="BO399" s="27">
        <f>IF($O399&gt;=BO$1,$S399+$Y399+$Z399,$Y399+$Z399)</f>
        <v>1212.0841666666665</v>
      </c>
      <c r="BP399" s="27">
        <f>IF($O399&gt;=BP$1,$S399+$Y399+$Z399,$Y399+$Z399)</f>
        <v>1212.0841666666665</v>
      </c>
      <c r="BQ399" s="27">
        <f>IF($O399&gt;=BQ$1,$S399+$Y399+$Z399,$Y399+$Z399)</f>
        <v>1212.0841666666665</v>
      </c>
      <c r="BR399" s="27">
        <f>IF($O399&gt;=BR$1,$S399+$Y399+$Z399,$Y399+$Z399)</f>
        <v>1212.0841666666665</v>
      </c>
      <c r="BS399" s="27">
        <f>IF($O399&gt;=BS$1,$S399+$Y399+$Z399,$Y399+$Z399)</f>
        <v>1212.0841666666665</v>
      </c>
      <c r="BT399" s="27">
        <f>IF($O399&gt;=BT$1,$S399+$Y399+$Z399,$Y399+$Z399)</f>
        <v>1212.0841666666665</v>
      </c>
      <c r="BU399" s="27">
        <f>IF($O399&gt;=BU$1,$S399+$Y399+$Z399,$Y399+$Z399)</f>
        <v>1212.0841666666665</v>
      </c>
      <c r="BV399" s="27">
        <f>IF($O399&gt;=BV$1,$S399+$Y399+$Z399,$Y399+$Z399)</f>
        <v>1212.0841666666665</v>
      </c>
      <c r="BW399" s="27">
        <f>IF($O399&gt;=BW$1,$S399+$Y399+$Z399,$Y399+$Z399)</f>
        <v>1212.0841666666665</v>
      </c>
      <c r="BX399" s="27">
        <f>IF($O399&gt;=BX$1,$S399+$Y399+$Z399,$Y399+$Z399)</f>
        <v>1212.0841666666665</v>
      </c>
      <c r="BY399" s="27">
        <f>IF($O399&gt;=BY$1,$S399+$Y399+$Z399,$Y399+$Z399)</f>
        <v>1212.0841666666665</v>
      </c>
      <c r="BZ399" s="27">
        <f>IF($O399&gt;=BZ$1,$S399+$Y399+$Z399,$Y399+$Z399)</f>
        <v>1212.0841666666665</v>
      </c>
      <c r="CA399" s="27">
        <f>IF($O399&gt;=CA$1,$S399+$Y399+$Z399,$Y399+$Z399)</f>
        <v>1212.0841666666665</v>
      </c>
      <c r="CB399" s="27">
        <f>IF($O399&gt;=CB$1,$S399+$Y399+$Z399,$Y399+$Z399)</f>
        <v>1212.0841666666665</v>
      </c>
      <c r="CC399" s="27">
        <f>IF($O399&gt;=CC$1,$S399+$Y399+$Z399,$Y399+$Z399)</f>
        <v>1212.0841666666665</v>
      </c>
      <c r="CD399" s="27">
        <f>IF($O399&gt;=CD$1,$S399+$Y399+$Z399,$Y399+$Z399)</f>
        <v>1212.0841666666665</v>
      </c>
      <c r="CE399" s="27">
        <f>IF($O399&gt;=CE$1,$S399+$Y399+$Z399,$Y399+$Z399)</f>
        <v>1212.0841666666665</v>
      </c>
      <c r="CF399" s="27">
        <f>IF($O399&gt;=CF$1,$S399+$Y399+$Z399,$Y399+$Z399)</f>
        <v>1212.0841666666665</v>
      </c>
      <c r="CG399" s="27">
        <f>IF($O399&gt;=CG$1,$S399+$Y399+$Z399,$Y399+$Z399)</f>
        <v>1212.0841666666665</v>
      </c>
      <c r="CH399" s="27">
        <f>IF($O399&gt;=CH$1,$S399+$Y399+$Z399,$Y399+$Z399)</f>
        <v>1212.0841666666665</v>
      </c>
      <c r="CI399" s="27">
        <f>IF($O399&gt;=CI$1,$S399+$Y399+$Z399,$Y399+$Z399)</f>
        <v>1212.0841666666665</v>
      </c>
      <c r="CJ399" s="27">
        <f>IF($O399&gt;=CJ$1,$S399+$Y399+$Z399,$Y399+$Z399)</f>
        <v>1212.0841666666665</v>
      </c>
      <c r="CK399" s="27">
        <f>IF($O399&gt;=CK$1,$S399+$Y399+$Z399,$Y399+$Z399)</f>
        <v>1212.0841666666665</v>
      </c>
      <c r="CL399" s="27">
        <f>IF($O399&gt;=CL$1,$S399+$Y399+$Z399,$Y399+$Z399)</f>
        <v>1212.0841666666665</v>
      </c>
      <c r="CM399" s="27">
        <f>IF($O399&gt;=CM$1,$S399+$Y399+$Z399,$Y399+$Z399)</f>
        <v>1212.0841666666665</v>
      </c>
      <c r="CN399" s="27">
        <f>IF($O399&gt;=CN$1,$S399+$Y399,$Y399)</f>
        <v>812.08416666666665</v>
      </c>
      <c r="CO399" s="27">
        <f>IF($O399&gt;=CO$1,$S399+$Y399,$Y399)</f>
        <v>812.08416666666665</v>
      </c>
      <c r="CP399" s="27">
        <f>IF($O399&gt;=CP$1,$S399+$Y399,$Y399)</f>
        <v>812.08416666666665</v>
      </c>
      <c r="CQ399" s="27">
        <f>IF($O399&gt;=CQ$1,$S399+$Y399,$Y399)</f>
        <v>812.08416666666665</v>
      </c>
      <c r="CR399" s="27">
        <f>IF($O399&gt;=CR$1,$S399+$Y399,$Y399)</f>
        <v>812.08416666666665</v>
      </c>
      <c r="CS399" s="27">
        <f>IF($O399&gt;=CS$1,$S399+$Y399,$Y399)</f>
        <v>812.08416666666665</v>
      </c>
      <c r="CT399" s="27">
        <f>IF($O399&gt;=CT$1,$S399+$Y399,$Y399)</f>
        <v>812.08416666666665</v>
      </c>
      <c r="CU399" s="27">
        <f>IF($O399&gt;=CU$1,$S399+$Y399,$Y399)</f>
        <v>812.08416666666665</v>
      </c>
      <c r="CV399" s="27">
        <f>IF($O399&gt;=CV$1,$S399+$Y399,$Y399)</f>
        <v>812.08416666666665</v>
      </c>
      <c r="CW399" s="27">
        <f>IF($O399&gt;=CW$1,$S399+$Y399,$Y399)</f>
        <v>812.08416666666665</v>
      </c>
      <c r="CX399" s="27">
        <f>IF($O399&gt;=CX$1,$S399+$Y399,$Y399)</f>
        <v>812.08416666666665</v>
      </c>
      <c r="CY399" s="27">
        <f>IF($O399&gt;=CY$1,$S399+$Y399,$Y399)</f>
        <v>812.08416666666665</v>
      </c>
      <c r="CZ399" s="27">
        <f>IF($O399&gt;=CZ$1,$S399+$Y399,$Y399)</f>
        <v>812.08416666666665</v>
      </c>
      <c r="DA399" s="27">
        <f>IF($O399&gt;=DA$1,$S399+$Y399,$Y399)</f>
        <v>812.08416666666665</v>
      </c>
      <c r="DB399" s="27">
        <f>IF($O399&gt;=DB$1,$S399+$Y399,$Y399)</f>
        <v>812.08416666666665</v>
      </c>
      <c r="DC399" s="27">
        <f>IF($O399&gt;=DC$1,$S399+$Y399,$Y399)</f>
        <v>812.08416666666665</v>
      </c>
      <c r="DD399" s="27">
        <f>IF($O399&gt;=DD$1,$S399+$Y399,$Y399)</f>
        <v>812.08416666666665</v>
      </c>
      <c r="DE399" s="27">
        <f>IF($O399&gt;=DE$1,$S399+$Y399,$Y399)</f>
        <v>812.08416666666665</v>
      </c>
      <c r="DF399" s="27">
        <f>IF($O399&gt;=DF$1,$S399+$Y399,$Y399)</f>
        <v>812.08416666666665</v>
      </c>
      <c r="DG399" s="27">
        <f>IF($O399&gt;=DG$1,$S399+$Y399,$Y399)</f>
        <v>812.08416666666665</v>
      </c>
      <c r="DH399" s="27">
        <f>IF($O399&gt;=DH$1,$S399+$Y399,$Y399)</f>
        <v>812.08416666666665</v>
      </c>
      <c r="DI399" s="27">
        <f>IF($O399&gt;=DI$1,$S399+$Y399,$Y399)</f>
        <v>812.08416666666665</v>
      </c>
      <c r="DJ399" s="27">
        <f>IF($O399&gt;=DJ$1,$S399+$Y399,$Y399)</f>
        <v>812.08416666666665</v>
      </c>
      <c r="DK399" s="27">
        <f>IF($O399&gt;=DK$1,$S399+$Y399,$Y399)</f>
        <v>812.08416666666665</v>
      </c>
      <c r="DL399" s="27">
        <f>IF($O399&gt;=DL$1,$S399+$Y399,$Y399)</f>
        <v>812.08416666666665</v>
      </c>
      <c r="DM399" s="27">
        <f>IF($O399&gt;=DM$1,$S399+$Y399,$Y399)</f>
        <v>812.08416666666665</v>
      </c>
      <c r="DN399" s="27">
        <f>IF($O399&gt;=DN$1,$S399+$Y399,$Y399)</f>
        <v>812.08416666666665</v>
      </c>
      <c r="DO399" s="27">
        <f>IF($O399&gt;=DO$1,$S399+$Y399,$Y399)</f>
        <v>812.08416666666665</v>
      </c>
      <c r="DP399" s="27">
        <f>IF($O399&gt;=DP$1,$S399+$Y399,$Y399)</f>
        <v>812.08416666666665</v>
      </c>
      <c r="DQ399" s="27">
        <f>IF($O399&gt;=DQ$1,$S399+$Y399,$Y399)</f>
        <v>812.08416666666665</v>
      </c>
      <c r="DR399" s="27">
        <f>IF($O399&gt;=DR$1,$S399+$Y399,$Y399)</f>
        <v>812.08416666666665</v>
      </c>
      <c r="DS399" s="27">
        <f>IF($O399&gt;=DS$1,$S399+$Y399,$Y399)</f>
        <v>812.08416666666665</v>
      </c>
      <c r="DT399" s="27">
        <f>IF($O399&gt;=DT$1,$S399+$Y399,$Y399)</f>
        <v>812.08416666666665</v>
      </c>
      <c r="DU399" s="27">
        <f>IF($O399&gt;=DU$1,$S399+$Y399,$Y399)</f>
        <v>812.08416666666665</v>
      </c>
      <c r="DV399" s="27">
        <f>IF($O399&gt;=DV$1,$S399+$Y399,$Y399)</f>
        <v>812.08416666666665</v>
      </c>
      <c r="DW399" s="27">
        <f>IF($O399&gt;=DW$1,$S399+$Y399,$Y399)</f>
        <v>812.08416666666665</v>
      </c>
      <c r="DX399" s="27">
        <f>IF($O399&gt;=DX$1,$S399+$Y399,$Y399)</f>
        <v>812.08416666666665</v>
      </c>
      <c r="DY399" s="27">
        <f>IF($O399&gt;=DY$1,$S399+$Y399,$Y399)</f>
        <v>812.08416666666665</v>
      </c>
      <c r="DZ399" s="27">
        <f>IF($O399&gt;=DZ$1,$S399+$Y399,$Y399)</f>
        <v>812.08416666666665</v>
      </c>
      <c r="EA399" s="27">
        <f>IF($O399&gt;=EA$1,$S399+$Y399,$Y399)</f>
        <v>812.08416666666665</v>
      </c>
      <c r="EB399" s="27">
        <f>IF($O399&gt;=EB$1,$S399+$Y399,$Y399)</f>
        <v>812.08416666666665</v>
      </c>
      <c r="EC399" s="27">
        <f>IF($O399&gt;=EC$1,$S399+$Y399,$Y399)</f>
        <v>812.08416666666665</v>
      </c>
      <c r="ED399" s="27">
        <f>IF($O399&gt;=ED$1,$S399+$Y399,$Y399)</f>
        <v>812.08416666666665</v>
      </c>
      <c r="EE399" s="27">
        <f>IF($O399&gt;=EE$1,$S399+$Y399,$Y399)</f>
        <v>812.08416666666665</v>
      </c>
      <c r="EF399" s="27">
        <f>IF($O399&gt;=EF$1,$S399+$Y399,$Y399)</f>
        <v>812.08416666666665</v>
      </c>
      <c r="EG399" s="27">
        <f>IF($O399&gt;=EG$1,$S399+$Y399,$Y399)</f>
        <v>812.08416666666665</v>
      </c>
      <c r="EH399" s="27">
        <f>IF($O399&gt;=EH$1,$S399+$Y399,$Y399)</f>
        <v>812.08416666666665</v>
      </c>
      <c r="EI399" s="27">
        <f>IF($O399&gt;=EI$1,$S399+$Y399,$Y399)</f>
        <v>812.08416666666665</v>
      </c>
      <c r="EJ399" s="27">
        <f>IF($O399&gt;=EJ$1,$S399+$Y399,$Y399)</f>
        <v>812.08416666666665</v>
      </c>
      <c r="EK399" s="27">
        <f>IF($O399&gt;=EK$1,$S399+$Y399,$Y399)</f>
        <v>812.08416666666665</v>
      </c>
      <c r="EL399" s="27">
        <f>IF($O399&gt;=EL$1,$S399+$Y399,$Y399)</f>
        <v>812.08416666666665</v>
      </c>
      <c r="EM399" s="27">
        <f>IF($O399&gt;=EM$1,$S399+$Y399,$Y399)</f>
        <v>812.08416666666665</v>
      </c>
      <c r="EN399" s="27">
        <f>IF($O399&gt;=EN$1,$S399+$Y399,$Y399)</f>
        <v>812.08416666666665</v>
      </c>
      <c r="EO399" s="27">
        <f>IF($O399&gt;=EO$1,$S399+$Y399,$Y399)</f>
        <v>812.08416666666665</v>
      </c>
      <c r="EP399" s="27">
        <f>IF($O399&gt;=EP$1,$S399+$Y399,$Y399)</f>
        <v>812.08416666666665</v>
      </c>
      <c r="EQ399" s="27">
        <f>IF($O399&gt;=EQ$1,$S399+$Y399,$Y399)</f>
        <v>812.08416666666665</v>
      </c>
      <c r="ER399" s="27">
        <f>IF($O399&gt;=ER$1,$S399+$Y399,$Y399)</f>
        <v>812.08416666666665</v>
      </c>
      <c r="ES399" s="27">
        <f>IF($O399&gt;=ES$1,$S399+$Y399,$Y399)</f>
        <v>812.08416666666665</v>
      </c>
      <c r="ET399" s="27">
        <f>IF($O399&gt;=ET$1,$S399+$Y399,$Y399)</f>
        <v>812.08416666666665</v>
      </c>
      <c r="EU399" s="27">
        <f>IF($O399&gt;=EU$1,$S399+$Y399,$Y399)</f>
        <v>812.08416666666665</v>
      </c>
      <c r="EV399" s="27">
        <f>IF($O399&gt;=EV$1,$S399,0)</f>
        <v>664.64616666666666</v>
      </c>
      <c r="EW399" s="27">
        <f>IF($O399&gt;=EW$1,$S399,0)</f>
        <v>664.64616666666666</v>
      </c>
      <c r="EX399" s="27">
        <f>IF($O399&gt;=EX$1,$S399,0)</f>
        <v>664.64616666666666</v>
      </c>
      <c r="EY399" s="27">
        <f>IF($O399&gt;=EY$1,$S399,0)</f>
        <v>664.64616666666666</v>
      </c>
      <c r="EZ399" s="27">
        <f>IF($O399&gt;=EZ$1,$S399,0)</f>
        <v>664.64616666666666</v>
      </c>
      <c r="FA399" s="27">
        <f>IF($O399&gt;=FA$1,$S399,0)</f>
        <v>664.64616666666666</v>
      </c>
      <c r="FB399" s="27">
        <f>IF($O399&gt;=FB$1,$S399,0)</f>
        <v>664.64616666666666</v>
      </c>
      <c r="FC399" s="27">
        <f>IF($O399&gt;=FC$1,$S399,0)</f>
        <v>664.64616666666666</v>
      </c>
      <c r="FD399" s="27">
        <f>IF($O399&gt;=FD$1,$S399,0)</f>
        <v>664.64616666666666</v>
      </c>
      <c r="FE399" s="27">
        <f>IF($O399&gt;=FE$1,$S399,0)</f>
        <v>664.64616666666666</v>
      </c>
      <c r="FF399" s="27">
        <f>IF($O399&gt;=FF$1,$S399,0)</f>
        <v>664.64616666666666</v>
      </c>
      <c r="FG399" s="27">
        <f>IF($O399&gt;=FG$1,$S399,0)</f>
        <v>664.64616666666666</v>
      </c>
      <c r="FH399" s="27">
        <f>IF($O399&gt;=FH$1,$S399,0)</f>
        <v>664.64616666666666</v>
      </c>
      <c r="FI399" s="27">
        <f>IF($O399&gt;=FI$1,$S399,0)</f>
        <v>664.64616666666666</v>
      </c>
      <c r="FJ399" s="27">
        <f>IF($O399&gt;=FJ$1,$S399,0)</f>
        <v>664.64616666666666</v>
      </c>
      <c r="FK399" s="27">
        <f>IF($O399&gt;=FK$1,$S399,0)</f>
        <v>664.64616666666666</v>
      </c>
      <c r="FL399" s="27">
        <f>IF($O399&gt;=FL$1,$S399,0)</f>
        <v>664.64616666666666</v>
      </c>
      <c r="FM399" s="27">
        <f>IF($O399&gt;=FM$1,$S399,0)</f>
        <v>664.64616666666666</v>
      </c>
      <c r="FN399" s="27">
        <f>IF($O399&gt;=FN$1,$S399,0)</f>
        <v>664.64616666666666</v>
      </c>
      <c r="FO399" s="27">
        <f>IF($O399&gt;=FO$1,$S399,0)</f>
        <v>664.64616666666666</v>
      </c>
      <c r="FP399" s="27">
        <f>IF($O399&gt;=FP$1,$S399,0)</f>
        <v>664.64616666666666</v>
      </c>
      <c r="FQ399" s="27">
        <f>IF($O399&gt;=FQ$1,$S399,0)</f>
        <v>664.64616666666666</v>
      </c>
      <c r="FR399" s="27">
        <f>IF($O399&gt;=FR$1,$S399,0)</f>
        <v>664.64616666666666</v>
      </c>
      <c r="FS399" s="27">
        <f>IF($O399&gt;=FS$1,$S399,0)</f>
        <v>664.64616666666666</v>
      </c>
      <c r="FT399" s="27">
        <f>IF($O399&gt;=FT$1,$S399,0)</f>
        <v>664.64616666666666</v>
      </c>
      <c r="FU399" s="27">
        <f>IF($O399&gt;=FU$1,$S399,0)</f>
        <v>664.64616666666666</v>
      </c>
      <c r="FV399" s="27">
        <f>IF($O399&gt;=FV$1,$S399,0)</f>
        <v>664.64616666666666</v>
      </c>
      <c r="FW399" s="27">
        <f>IF($O399&gt;=FW$1,$S399,0)</f>
        <v>664.64616666666666</v>
      </c>
      <c r="FX399" s="27">
        <f>IF($O399&gt;=FX$1,$S399,0)</f>
        <v>664.64616666666666</v>
      </c>
      <c r="FY399" s="27">
        <f>IF($O399&gt;=FY$1,$S399,0)</f>
        <v>664.64616666666666</v>
      </c>
      <c r="FZ399" s="27">
        <f>IF($O399&gt;=FZ$1,$S399,0)</f>
        <v>664.64616666666666</v>
      </c>
      <c r="GA399" s="27">
        <f>IF($O399&gt;=GA$1,$S399,0)</f>
        <v>664.64616666666666</v>
      </c>
      <c r="GB399" s="27">
        <f>IF($O399&gt;=GB$1,$S399,0)</f>
        <v>664.64616666666666</v>
      </c>
      <c r="GC399" s="27">
        <f>IF($O399&gt;=GC$1,$S399,0)</f>
        <v>664.64616666666666</v>
      </c>
      <c r="GD399" s="27">
        <f>IF($O399&gt;=GD$1,$S399,0)</f>
        <v>664.64616666666666</v>
      </c>
      <c r="GE399" s="27">
        <f>IF($O399&gt;=GE$1,$S399,0)</f>
        <v>664.64616666666666</v>
      </c>
      <c r="GF399" s="27">
        <f>IF($O399&gt;=GF$1,$S399,0)</f>
        <v>664.64616666666666</v>
      </c>
      <c r="GG399" s="27">
        <f>IF($O399&gt;=GG$1,$S399,0)</f>
        <v>664.64616666666666</v>
      </c>
      <c r="GH399" s="27">
        <f>IF($O399&gt;=GH$1,$S399,0)</f>
        <v>664.64616666666666</v>
      </c>
      <c r="GI399" s="27">
        <f>IF($O399&gt;=GI$1,$S399,0)</f>
        <v>664.64616666666666</v>
      </c>
      <c r="GJ399" s="27">
        <f>IF($O399&gt;=GJ$1,$S399,0)</f>
        <v>664.64616666666666</v>
      </c>
      <c r="GK399" s="27">
        <f>IF($O399&gt;=GK$1,$S399,0)</f>
        <v>664.64616666666666</v>
      </c>
      <c r="GL399" s="27">
        <f>IF($O399&gt;=GL$1,$S399,0)</f>
        <v>664.64616666666666</v>
      </c>
      <c r="GM399" s="27">
        <f>IF($O399&gt;=GM$1,$S399,0)</f>
        <v>664.64616666666666</v>
      </c>
      <c r="GN399" s="27">
        <f>IF($O399&gt;=GN$1,$S399,0)</f>
        <v>664.64616666666666</v>
      </c>
      <c r="GO399" s="27">
        <f>IF($O399&gt;=GO$1,$S399,0)</f>
        <v>664.64616666666666</v>
      </c>
      <c r="GP399" s="27">
        <f>IF($O399&gt;=GP$1,$S399,0)</f>
        <v>664.64616666666666</v>
      </c>
      <c r="GQ399" s="27">
        <f>IF($O399&gt;=GQ$1,$S399,0)</f>
        <v>664.64616666666666</v>
      </c>
      <c r="GR399" s="27">
        <f>IF($O399&gt;=GR$1,$S399,0)</f>
        <v>664.64616666666666</v>
      </c>
      <c r="GS399" s="27">
        <f>IF($O399&gt;=GS$1,$S399,0)</f>
        <v>664.64616666666666</v>
      </c>
      <c r="GT399" s="27">
        <f>IF($O399&gt;=GT$1,$S399,0)</f>
        <v>664.64616666666666</v>
      </c>
      <c r="GU399" s="27">
        <f>IF($O399&gt;=GU$1,$S399,0)</f>
        <v>664.64616666666666</v>
      </c>
      <c r="GV399" s="27">
        <f>IF($O399&gt;=GV$1,$S399,0)</f>
        <v>664.64616666666666</v>
      </c>
      <c r="GW399" s="27">
        <f>IF($O399&gt;=GW$1,$S399,0)</f>
        <v>664.64616666666666</v>
      </c>
      <c r="GX399" s="27">
        <f>IF($O399&gt;=GX$1,$S399,0)</f>
        <v>664.64616666666666</v>
      </c>
      <c r="GY399" s="27">
        <f>IF($O399&gt;=GY$1,$S399,0)</f>
        <v>664.64616666666666</v>
      </c>
      <c r="GZ399" s="27">
        <f>IF($O399&gt;=GZ$1,$S399,0)</f>
        <v>664.64616666666666</v>
      </c>
      <c r="HA399" s="27">
        <f>IF($O399&gt;=HA$1,$S399,0)</f>
        <v>664.64616666666666</v>
      </c>
      <c r="HB399" s="27">
        <f>IF($O399&gt;=HB$1,$S399,0)</f>
        <v>664.64616666666666</v>
      </c>
      <c r="HC399" s="27">
        <f>IF($O399&gt;=HC$1,$S399,0)</f>
        <v>664.64616666666666</v>
      </c>
    </row>
    <row r="400" spans="1:211">
      <c r="A400" s="3">
        <v>24767</v>
      </c>
      <c r="B400" s="3" t="s">
        <v>434</v>
      </c>
      <c r="C400" s="3" t="s">
        <v>18</v>
      </c>
      <c r="D400" s="3">
        <v>51</v>
      </c>
      <c r="E400" s="4">
        <v>31677</v>
      </c>
      <c r="F400" s="5">
        <v>31.764383561643836</v>
      </c>
      <c r="G400" s="3" t="s">
        <v>421</v>
      </c>
      <c r="H400" s="4">
        <v>24700</v>
      </c>
      <c r="I400" s="9" t="s">
        <v>841</v>
      </c>
      <c r="J400" s="5">
        <v>1598.85</v>
      </c>
      <c r="K400" s="31">
        <v>1096</v>
      </c>
      <c r="L400" s="32">
        <v>32</v>
      </c>
      <c r="M400" s="33">
        <f>VLOOKUP(L400,FIND,3,TRUE)</f>
        <v>1.5</v>
      </c>
      <c r="N400" s="32">
        <f>IF(L400&gt;30,180,VLOOKUP(L400,TEMPO,2,FALSE))</f>
        <v>180</v>
      </c>
      <c r="O400" s="32">
        <f>IF(R400&gt;0,4,N400)</f>
        <v>180</v>
      </c>
      <c r="P400" s="96">
        <f>J400*M400*L400</f>
        <v>76744.799999999988</v>
      </c>
      <c r="Q400" s="96">
        <f>10934.45*2</f>
        <v>21868.9</v>
      </c>
      <c r="R400" s="96">
        <f>IF(P400&lt;=Q400,P400/4,0)</f>
        <v>0</v>
      </c>
      <c r="S400" s="5">
        <f>IF(P400&gt;=Q400,P400/N400,0)</f>
        <v>426.35999999999996</v>
      </c>
      <c r="T400" s="3"/>
      <c r="U400" s="3">
        <f>IF(T400="",1,0)</f>
        <v>1</v>
      </c>
      <c r="V400" s="3">
        <v>28</v>
      </c>
      <c r="W400" s="5">
        <v>0</v>
      </c>
      <c r="X400" s="5">
        <v>203.3</v>
      </c>
      <c r="Y400" s="5">
        <f>X400*W400</f>
        <v>0</v>
      </c>
      <c r="Z400" s="5">
        <v>400</v>
      </c>
      <c r="AA400" s="5">
        <f>S400+Y400+Z400</f>
        <v>826.3599999999999</v>
      </c>
      <c r="AB400" s="39">
        <f>(J400/12+J400/12*1.3333333333+450/12+J400/30*6/12+J400)*1.3+Y400+Z400+153.9</f>
        <v>3119.9504999942264</v>
      </c>
      <c r="AC400" s="39" t="s">
        <v>18</v>
      </c>
      <c r="AD400" s="39">
        <f>J400*1.3+400+153.9</f>
        <v>2632.4050000000002</v>
      </c>
      <c r="AE400" s="39">
        <f>SUMIFS('CUSTO MENSAL FUNC NOVO'!H:H,'CUSTO MENSAL FUNC NOVO'!A:A,'VALORES MENSAIS'!AC400)</f>
        <v>1902.2210000000002</v>
      </c>
      <c r="AF400" s="27">
        <f>IF($R400&gt;0,$R400,$S400)+$Y400+$Z400</f>
        <v>826.3599999999999</v>
      </c>
      <c r="AG400" s="27">
        <f>IF($R400&gt;0,$R400,$S400)+$Y400+$Z400</f>
        <v>826.3599999999999</v>
      </c>
      <c r="AH400" s="27">
        <f>IF($R400&gt;0,$R400,$S400)+$Y400+$Z400</f>
        <v>826.3599999999999</v>
      </c>
      <c r="AI400" s="27">
        <f>IF($R400&gt;0,$R400,$S400)+$Y400+$Z400</f>
        <v>826.3599999999999</v>
      </c>
      <c r="AJ400" s="27">
        <f>IF($O400&gt;=AJ$1,$S400+$Y400+$Z400,$Y400+$Z400)</f>
        <v>826.3599999999999</v>
      </c>
      <c r="AK400" s="27">
        <f>IF($O400&gt;=AK$1,$S400+$Y400+$Z400,$Y400+$Z400)</f>
        <v>826.3599999999999</v>
      </c>
      <c r="AL400" s="27">
        <f>IF($O400&gt;=AL$1,$S400+$Y400+$Z400,$Y400+$Z400)</f>
        <v>826.3599999999999</v>
      </c>
      <c r="AM400" s="27">
        <f>IF($O400&gt;=AM$1,$S400+$Y400+$Z400,$Y400+$Z400)</f>
        <v>826.3599999999999</v>
      </c>
      <c r="AN400" s="27">
        <f>IF($O400&gt;=AN$1,$S400+$Y400+$Z400,$Y400+$Z400)</f>
        <v>826.3599999999999</v>
      </c>
      <c r="AO400" s="27">
        <f>IF($O400&gt;=AO$1,$S400+$Y400+$Z400,$Y400+$Z400)</f>
        <v>826.3599999999999</v>
      </c>
      <c r="AP400" s="27">
        <f>IF($O400&gt;=AP$1,$S400+$Y400+$Z400,$Y400+$Z400)</f>
        <v>826.3599999999999</v>
      </c>
      <c r="AQ400" s="27">
        <f>IF($O400&gt;=AQ$1,$S400+$Y400+$Z400,$Y400+$Z400)</f>
        <v>826.3599999999999</v>
      </c>
      <c r="AR400" s="27">
        <f>IF($O400&gt;=AR$1,$S400+$Y400+$Z400,$Y400+$Z400)</f>
        <v>826.3599999999999</v>
      </c>
      <c r="AS400" s="27">
        <f>IF($O400&gt;=AS$1,$S400+$Y400+$Z400,$Y400+$Z400)</f>
        <v>826.3599999999999</v>
      </c>
      <c r="AT400" s="27">
        <f>IF($O400&gt;=AT$1,$S400+$Y400+$Z400,$Y400+$Z400)</f>
        <v>826.3599999999999</v>
      </c>
      <c r="AU400" s="27">
        <f>IF($O400&gt;=AU$1,$S400+$Y400+$Z400,$Y400+$Z400)</f>
        <v>826.3599999999999</v>
      </c>
      <c r="AV400" s="27">
        <f>IF($O400&gt;=AV$1,$S400+$Y400+$Z400,$Y400+$Z400)</f>
        <v>826.3599999999999</v>
      </c>
      <c r="AW400" s="27">
        <f>IF($O400&gt;=AW$1,$S400+$Y400+$Z400,$Y400+$Z400)</f>
        <v>826.3599999999999</v>
      </c>
      <c r="AX400" s="27">
        <f>IF($O400&gt;=AX$1,$S400+$Y400+$Z400,$Y400+$Z400)</f>
        <v>826.3599999999999</v>
      </c>
      <c r="AY400" s="27">
        <f>IF($O400&gt;=AY$1,$S400+$Y400+$Z400,$Y400+$Z400)</f>
        <v>826.3599999999999</v>
      </c>
      <c r="AZ400" s="27">
        <f>IF($O400&gt;=AZ$1,$S400+$Y400+$Z400,$Y400+$Z400)</f>
        <v>826.3599999999999</v>
      </c>
      <c r="BA400" s="27">
        <f>IF($O400&gt;=BA$1,$S400+$Y400+$Z400,$Y400+$Z400)</f>
        <v>826.3599999999999</v>
      </c>
      <c r="BB400" s="27">
        <f>IF($O400&gt;=BB$1,$S400+$Y400+$Z400,$Y400+$Z400)</f>
        <v>826.3599999999999</v>
      </c>
      <c r="BC400" s="27">
        <f>IF($O400&gt;=BC$1,$S400+$Y400+$Z400,$Y400+$Z400)</f>
        <v>826.3599999999999</v>
      </c>
      <c r="BD400" s="27">
        <f>IF($O400&gt;=BD$1,$S400+$Y400+$Z400,$Y400+$Z400)</f>
        <v>826.3599999999999</v>
      </c>
      <c r="BE400" s="27">
        <f>IF($O400&gt;=BE$1,$S400+$Y400+$Z400,$Y400+$Z400)</f>
        <v>826.3599999999999</v>
      </c>
      <c r="BF400" s="27">
        <f>IF($O400&gt;=BF$1,$S400+$Y400+$Z400,$Y400+$Z400)</f>
        <v>826.3599999999999</v>
      </c>
      <c r="BG400" s="27">
        <f>IF($O400&gt;=BG$1,$S400+$Y400+$Z400,$Y400+$Z400)</f>
        <v>826.3599999999999</v>
      </c>
      <c r="BH400" s="27">
        <f>IF($O400&gt;=BH$1,$S400+$Y400+$Z400,$Y400+$Z400)</f>
        <v>826.3599999999999</v>
      </c>
      <c r="BI400" s="27">
        <f>IF($O400&gt;=BI$1,$S400+$Y400+$Z400,$Y400+$Z400)</f>
        <v>826.3599999999999</v>
      </c>
      <c r="BJ400" s="27">
        <f>IF($O400&gt;=BJ$1,$S400+$Y400+$Z400,$Y400+$Z400)</f>
        <v>826.3599999999999</v>
      </c>
      <c r="BK400" s="27">
        <f>IF($O400&gt;=BK$1,$S400+$Y400+$Z400,$Y400+$Z400)</f>
        <v>826.3599999999999</v>
      </c>
      <c r="BL400" s="27">
        <f>IF($O400&gt;=BL$1,$S400+$Y400+$Z400,$Y400+$Z400)</f>
        <v>826.3599999999999</v>
      </c>
      <c r="BM400" s="27">
        <f>IF($O400&gt;=BM$1,$S400+$Y400+$Z400,$Y400+$Z400)</f>
        <v>826.3599999999999</v>
      </c>
      <c r="BN400" s="27">
        <f>IF($O400&gt;=BN$1,$S400+$Y400+$Z400,$Y400+$Z400)</f>
        <v>826.3599999999999</v>
      </c>
      <c r="BO400" s="27">
        <f>IF($O400&gt;=BO$1,$S400+$Y400+$Z400,$Y400+$Z400)</f>
        <v>826.3599999999999</v>
      </c>
      <c r="BP400" s="27">
        <f>IF($O400&gt;=BP$1,$S400+$Y400+$Z400,$Y400+$Z400)</f>
        <v>826.3599999999999</v>
      </c>
      <c r="BQ400" s="27">
        <f>IF($O400&gt;=BQ$1,$S400+$Y400+$Z400,$Y400+$Z400)</f>
        <v>826.3599999999999</v>
      </c>
      <c r="BR400" s="27">
        <f>IF($O400&gt;=BR$1,$S400+$Y400+$Z400,$Y400+$Z400)</f>
        <v>826.3599999999999</v>
      </c>
      <c r="BS400" s="27">
        <f>IF($O400&gt;=BS$1,$S400+$Y400+$Z400,$Y400+$Z400)</f>
        <v>826.3599999999999</v>
      </c>
      <c r="BT400" s="27">
        <f>IF($O400&gt;=BT$1,$S400+$Y400+$Z400,$Y400+$Z400)</f>
        <v>826.3599999999999</v>
      </c>
      <c r="BU400" s="27">
        <f>IF($O400&gt;=BU$1,$S400+$Y400+$Z400,$Y400+$Z400)</f>
        <v>826.3599999999999</v>
      </c>
      <c r="BV400" s="27">
        <f>IF($O400&gt;=BV$1,$S400+$Y400+$Z400,$Y400+$Z400)</f>
        <v>826.3599999999999</v>
      </c>
      <c r="BW400" s="27">
        <f>IF($O400&gt;=BW$1,$S400+$Y400+$Z400,$Y400+$Z400)</f>
        <v>826.3599999999999</v>
      </c>
      <c r="BX400" s="27">
        <f>IF($O400&gt;=BX$1,$S400+$Y400+$Z400,$Y400+$Z400)</f>
        <v>826.3599999999999</v>
      </c>
      <c r="BY400" s="27">
        <f>IF($O400&gt;=BY$1,$S400+$Y400+$Z400,$Y400+$Z400)</f>
        <v>826.3599999999999</v>
      </c>
      <c r="BZ400" s="27">
        <f>IF($O400&gt;=BZ$1,$S400+$Y400+$Z400,$Y400+$Z400)</f>
        <v>826.3599999999999</v>
      </c>
      <c r="CA400" s="27">
        <f>IF($O400&gt;=CA$1,$S400+$Y400+$Z400,$Y400+$Z400)</f>
        <v>826.3599999999999</v>
      </c>
      <c r="CB400" s="27">
        <f>IF($O400&gt;=CB$1,$S400+$Y400+$Z400,$Y400+$Z400)</f>
        <v>826.3599999999999</v>
      </c>
      <c r="CC400" s="27">
        <f>IF($O400&gt;=CC$1,$S400+$Y400+$Z400,$Y400+$Z400)</f>
        <v>826.3599999999999</v>
      </c>
      <c r="CD400" s="27">
        <f>IF($O400&gt;=CD$1,$S400+$Y400+$Z400,$Y400+$Z400)</f>
        <v>826.3599999999999</v>
      </c>
      <c r="CE400" s="27">
        <f>IF($O400&gt;=CE$1,$S400+$Y400+$Z400,$Y400+$Z400)</f>
        <v>826.3599999999999</v>
      </c>
      <c r="CF400" s="27">
        <f>IF($O400&gt;=CF$1,$S400+$Y400+$Z400,$Y400+$Z400)</f>
        <v>826.3599999999999</v>
      </c>
      <c r="CG400" s="27">
        <f>IF($O400&gt;=CG$1,$S400+$Y400+$Z400,$Y400+$Z400)</f>
        <v>826.3599999999999</v>
      </c>
      <c r="CH400" s="27">
        <f>IF($O400&gt;=CH$1,$S400+$Y400+$Z400,$Y400+$Z400)</f>
        <v>826.3599999999999</v>
      </c>
      <c r="CI400" s="27">
        <f>IF($O400&gt;=CI$1,$S400+$Y400+$Z400,$Y400+$Z400)</f>
        <v>826.3599999999999</v>
      </c>
      <c r="CJ400" s="27">
        <f>IF($O400&gt;=CJ$1,$S400+$Y400+$Z400,$Y400+$Z400)</f>
        <v>826.3599999999999</v>
      </c>
      <c r="CK400" s="27">
        <f>IF($O400&gt;=CK$1,$S400+$Y400+$Z400,$Y400+$Z400)</f>
        <v>826.3599999999999</v>
      </c>
      <c r="CL400" s="27">
        <f>IF($O400&gt;=CL$1,$S400+$Y400+$Z400,$Y400+$Z400)</f>
        <v>826.3599999999999</v>
      </c>
      <c r="CM400" s="27">
        <f>IF($O400&gt;=CM$1,$S400+$Y400+$Z400,$Y400+$Z400)</f>
        <v>826.3599999999999</v>
      </c>
      <c r="CN400" s="27">
        <f>IF($O400&gt;=CN$1,$S400+$Y400,$Y400)</f>
        <v>426.35999999999996</v>
      </c>
      <c r="CO400" s="27">
        <f>IF($O400&gt;=CO$1,$S400+$Y400,$Y400)</f>
        <v>426.35999999999996</v>
      </c>
      <c r="CP400" s="27">
        <f>IF($O400&gt;=CP$1,$S400+$Y400,$Y400)</f>
        <v>426.35999999999996</v>
      </c>
      <c r="CQ400" s="27">
        <f>IF($O400&gt;=CQ$1,$S400+$Y400,$Y400)</f>
        <v>426.35999999999996</v>
      </c>
      <c r="CR400" s="27">
        <f>IF($O400&gt;=CR$1,$S400+$Y400,$Y400)</f>
        <v>426.35999999999996</v>
      </c>
      <c r="CS400" s="27">
        <f>IF($O400&gt;=CS$1,$S400+$Y400,$Y400)</f>
        <v>426.35999999999996</v>
      </c>
      <c r="CT400" s="27">
        <f>IF($O400&gt;=CT$1,$S400+$Y400,$Y400)</f>
        <v>426.35999999999996</v>
      </c>
      <c r="CU400" s="27">
        <f>IF($O400&gt;=CU$1,$S400+$Y400,$Y400)</f>
        <v>426.35999999999996</v>
      </c>
      <c r="CV400" s="27">
        <f>IF($O400&gt;=CV$1,$S400+$Y400,$Y400)</f>
        <v>426.35999999999996</v>
      </c>
      <c r="CW400" s="27">
        <f>IF($O400&gt;=CW$1,$S400+$Y400,$Y400)</f>
        <v>426.35999999999996</v>
      </c>
      <c r="CX400" s="27">
        <f>IF($O400&gt;=CX$1,$S400+$Y400,$Y400)</f>
        <v>426.35999999999996</v>
      </c>
      <c r="CY400" s="27">
        <f>IF($O400&gt;=CY$1,$S400+$Y400,$Y400)</f>
        <v>426.35999999999996</v>
      </c>
      <c r="CZ400" s="27">
        <f>IF($O400&gt;=CZ$1,$S400+$Y400,$Y400)</f>
        <v>426.35999999999996</v>
      </c>
      <c r="DA400" s="27">
        <f>IF($O400&gt;=DA$1,$S400+$Y400,$Y400)</f>
        <v>426.35999999999996</v>
      </c>
      <c r="DB400" s="27">
        <f>IF($O400&gt;=DB$1,$S400+$Y400,$Y400)</f>
        <v>426.35999999999996</v>
      </c>
      <c r="DC400" s="27">
        <f>IF($O400&gt;=DC$1,$S400+$Y400,$Y400)</f>
        <v>426.35999999999996</v>
      </c>
      <c r="DD400" s="27">
        <f>IF($O400&gt;=DD$1,$S400+$Y400,$Y400)</f>
        <v>426.35999999999996</v>
      </c>
      <c r="DE400" s="27">
        <f>IF($O400&gt;=DE$1,$S400+$Y400,$Y400)</f>
        <v>426.35999999999996</v>
      </c>
      <c r="DF400" s="27">
        <f>IF($O400&gt;=DF$1,$S400+$Y400,$Y400)</f>
        <v>426.35999999999996</v>
      </c>
      <c r="DG400" s="27">
        <f>IF($O400&gt;=DG$1,$S400+$Y400,$Y400)</f>
        <v>426.35999999999996</v>
      </c>
      <c r="DH400" s="27">
        <f>IF($O400&gt;=DH$1,$S400+$Y400,$Y400)</f>
        <v>426.35999999999996</v>
      </c>
      <c r="DI400" s="27">
        <f>IF($O400&gt;=DI$1,$S400+$Y400,$Y400)</f>
        <v>426.35999999999996</v>
      </c>
      <c r="DJ400" s="27">
        <f>IF($O400&gt;=DJ$1,$S400+$Y400,$Y400)</f>
        <v>426.35999999999996</v>
      </c>
      <c r="DK400" s="27">
        <f>IF($O400&gt;=DK$1,$S400+$Y400,$Y400)</f>
        <v>426.35999999999996</v>
      </c>
      <c r="DL400" s="27">
        <f>IF($O400&gt;=DL$1,$S400+$Y400,$Y400)</f>
        <v>426.35999999999996</v>
      </c>
      <c r="DM400" s="27">
        <f>IF($O400&gt;=DM$1,$S400+$Y400,$Y400)</f>
        <v>426.35999999999996</v>
      </c>
      <c r="DN400" s="27">
        <f>IF($O400&gt;=DN$1,$S400+$Y400,$Y400)</f>
        <v>426.35999999999996</v>
      </c>
      <c r="DO400" s="27">
        <f>IF($O400&gt;=DO$1,$S400+$Y400,$Y400)</f>
        <v>426.35999999999996</v>
      </c>
      <c r="DP400" s="27">
        <f>IF($O400&gt;=DP$1,$S400+$Y400,$Y400)</f>
        <v>426.35999999999996</v>
      </c>
      <c r="DQ400" s="27">
        <f>IF($O400&gt;=DQ$1,$S400+$Y400,$Y400)</f>
        <v>426.35999999999996</v>
      </c>
      <c r="DR400" s="27">
        <f>IF($O400&gt;=DR$1,$S400+$Y400,$Y400)</f>
        <v>426.35999999999996</v>
      </c>
      <c r="DS400" s="27">
        <f>IF($O400&gt;=DS$1,$S400+$Y400,$Y400)</f>
        <v>426.35999999999996</v>
      </c>
      <c r="DT400" s="27">
        <f>IF($O400&gt;=DT$1,$S400+$Y400,$Y400)</f>
        <v>426.35999999999996</v>
      </c>
      <c r="DU400" s="27">
        <f>IF($O400&gt;=DU$1,$S400+$Y400,$Y400)</f>
        <v>426.35999999999996</v>
      </c>
      <c r="DV400" s="27">
        <f>IF($O400&gt;=DV$1,$S400+$Y400,$Y400)</f>
        <v>426.35999999999996</v>
      </c>
      <c r="DW400" s="27">
        <f>IF($O400&gt;=DW$1,$S400+$Y400,$Y400)</f>
        <v>426.35999999999996</v>
      </c>
      <c r="DX400" s="27">
        <f>IF($O400&gt;=DX$1,$S400+$Y400,$Y400)</f>
        <v>426.35999999999996</v>
      </c>
      <c r="DY400" s="27">
        <f>IF($O400&gt;=DY$1,$S400+$Y400,$Y400)</f>
        <v>426.35999999999996</v>
      </c>
      <c r="DZ400" s="27">
        <f>IF($O400&gt;=DZ$1,$S400+$Y400,$Y400)</f>
        <v>426.35999999999996</v>
      </c>
      <c r="EA400" s="27">
        <f>IF($O400&gt;=EA$1,$S400+$Y400,$Y400)</f>
        <v>426.35999999999996</v>
      </c>
      <c r="EB400" s="27">
        <f>IF($O400&gt;=EB$1,$S400+$Y400,$Y400)</f>
        <v>426.35999999999996</v>
      </c>
      <c r="EC400" s="27">
        <f>IF($O400&gt;=EC$1,$S400+$Y400,$Y400)</f>
        <v>426.35999999999996</v>
      </c>
      <c r="ED400" s="27">
        <f>IF($O400&gt;=ED$1,$S400+$Y400,$Y400)</f>
        <v>426.35999999999996</v>
      </c>
      <c r="EE400" s="27">
        <f>IF($O400&gt;=EE$1,$S400+$Y400,$Y400)</f>
        <v>426.35999999999996</v>
      </c>
      <c r="EF400" s="27">
        <f>IF($O400&gt;=EF$1,$S400+$Y400,$Y400)</f>
        <v>426.35999999999996</v>
      </c>
      <c r="EG400" s="27">
        <f>IF($O400&gt;=EG$1,$S400+$Y400,$Y400)</f>
        <v>426.35999999999996</v>
      </c>
      <c r="EH400" s="27">
        <f>IF($O400&gt;=EH$1,$S400+$Y400,$Y400)</f>
        <v>426.35999999999996</v>
      </c>
      <c r="EI400" s="27">
        <f>IF($O400&gt;=EI$1,$S400+$Y400,$Y400)</f>
        <v>426.35999999999996</v>
      </c>
      <c r="EJ400" s="27">
        <f>IF($O400&gt;=EJ$1,$S400+$Y400,$Y400)</f>
        <v>426.35999999999996</v>
      </c>
      <c r="EK400" s="27">
        <f>IF($O400&gt;=EK$1,$S400+$Y400,$Y400)</f>
        <v>426.35999999999996</v>
      </c>
      <c r="EL400" s="27">
        <f>IF($O400&gt;=EL$1,$S400+$Y400,$Y400)</f>
        <v>426.35999999999996</v>
      </c>
      <c r="EM400" s="27">
        <f>IF($O400&gt;=EM$1,$S400+$Y400,$Y400)</f>
        <v>426.35999999999996</v>
      </c>
      <c r="EN400" s="27">
        <f>IF($O400&gt;=EN$1,$S400+$Y400,$Y400)</f>
        <v>426.35999999999996</v>
      </c>
      <c r="EO400" s="27">
        <f>IF($O400&gt;=EO$1,$S400+$Y400,$Y400)</f>
        <v>426.35999999999996</v>
      </c>
      <c r="EP400" s="27">
        <f>IF($O400&gt;=EP$1,$S400+$Y400,$Y400)</f>
        <v>426.35999999999996</v>
      </c>
      <c r="EQ400" s="27">
        <f>IF($O400&gt;=EQ$1,$S400+$Y400,$Y400)</f>
        <v>426.35999999999996</v>
      </c>
      <c r="ER400" s="27">
        <f>IF($O400&gt;=ER$1,$S400+$Y400,$Y400)</f>
        <v>426.35999999999996</v>
      </c>
      <c r="ES400" s="27">
        <f>IF($O400&gt;=ES$1,$S400+$Y400,$Y400)</f>
        <v>426.35999999999996</v>
      </c>
      <c r="ET400" s="27">
        <f>IF($O400&gt;=ET$1,$S400+$Y400,$Y400)</f>
        <v>426.35999999999996</v>
      </c>
      <c r="EU400" s="27">
        <f>IF($O400&gt;=EU$1,$S400+$Y400,$Y400)</f>
        <v>426.35999999999996</v>
      </c>
      <c r="EV400" s="27">
        <f>IF($O400&gt;=EV$1,$S400,0)</f>
        <v>426.35999999999996</v>
      </c>
      <c r="EW400" s="27">
        <f>IF($O400&gt;=EW$1,$S400,0)</f>
        <v>426.35999999999996</v>
      </c>
      <c r="EX400" s="27">
        <f>IF($O400&gt;=EX$1,$S400,0)</f>
        <v>426.35999999999996</v>
      </c>
      <c r="EY400" s="27">
        <f>IF($O400&gt;=EY$1,$S400,0)</f>
        <v>426.35999999999996</v>
      </c>
      <c r="EZ400" s="27">
        <f>IF($O400&gt;=EZ$1,$S400,0)</f>
        <v>426.35999999999996</v>
      </c>
      <c r="FA400" s="27">
        <f>IF($O400&gt;=FA$1,$S400,0)</f>
        <v>426.35999999999996</v>
      </c>
      <c r="FB400" s="27">
        <f>IF($O400&gt;=FB$1,$S400,0)</f>
        <v>426.35999999999996</v>
      </c>
      <c r="FC400" s="27">
        <f>IF($O400&gt;=FC$1,$S400,0)</f>
        <v>426.35999999999996</v>
      </c>
      <c r="FD400" s="27">
        <f>IF($O400&gt;=FD$1,$S400,0)</f>
        <v>426.35999999999996</v>
      </c>
      <c r="FE400" s="27">
        <f>IF($O400&gt;=FE$1,$S400,0)</f>
        <v>426.35999999999996</v>
      </c>
      <c r="FF400" s="27">
        <f>IF($O400&gt;=FF$1,$S400,0)</f>
        <v>426.35999999999996</v>
      </c>
      <c r="FG400" s="27">
        <f>IF($O400&gt;=FG$1,$S400,0)</f>
        <v>426.35999999999996</v>
      </c>
      <c r="FH400" s="27">
        <f>IF($O400&gt;=FH$1,$S400,0)</f>
        <v>426.35999999999996</v>
      </c>
      <c r="FI400" s="27">
        <f>IF($O400&gt;=FI$1,$S400,0)</f>
        <v>426.35999999999996</v>
      </c>
      <c r="FJ400" s="27">
        <f>IF($O400&gt;=FJ$1,$S400,0)</f>
        <v>426.35999999999996</v>
      </c>
      <c r="FK400" s="27">
        <f>IF($O400&gt;=FK$1,$S400,0)</f>
        <v>426.35999999999996</v>
      </c>
      <c r="FL400" s="27">
        <f>IF($O400&gt;=FL$1,$S400,0)</f>
        <v>426.35999999999996</v>
      </c>
      <c r="FM400" s="27">
        <f>IF($O400&gt;=FM$1,$S400,0)</f>
        <v>426.35999999999996</v>
      </c>
      <c r="FN400" s="27">
        <f>IF($O400&gt;=FN$1,$S400,0)</f>
        <v>426.35999999999996</v>
      </c>
      <c r="FO400" s="27">
        <f>IF($O400&gt;=FO$1,$S400,0)</f>
        <v>426.35999999999996</v>
      </c>
      <c r="FP400" s="27">
        <f>IF($O400&gt;=FP$1,$S400,0)</f>
        <v>426.35999999999996</v>
      </c>
      <c r="FQ400" s="27">
        <f>IF($O400&gt;=FQ$1,$S400,0)</f>
        <v>426.35999999999996</v>
      </c>
      <c r="FR400" s="27">
        <f>IF($O400&gt;=FR$1,$S400,0)</f>
        <v>426.35999999999996</v>
      </c>
      <c r="FS400" s="27">
        <f>IF($O400&gt;=FS$1,$S400,0)</f>
        <v>426.35999999999996</v>
      </c>
      <c r="FT400" s="27">
        <f>IF($O400&gt;=FT$1,$S400,0)</f>
        <v>426.35999999999996</v>
      </c>
      <c r="FU400" s="27">
        <f>IF($O400&gt;=FU$1,$S400,0)</f>
        <v>426.35999999999996</v>
      </c>
      <c r="FV400" s="27">
        <f>IF($O400&gt;=FV$1,$S400,0)</f>
        <v>426.35999999999996</v>
      </c>
      <c r="FW400" s="27">
        <f>IF($O400&gt;=FW$1,$S400,0)</f>
        <v>426.35999999999996</v>
      </c>
      <c r="FX400" s="27">
        <f>IF($O400&gt;=FX$1,$S400,0)</f>
        <v>426.35999999999996</v>
      </c>
      <c r="FY400" s="27">
        <f>IF($O400&gt;=FY$1,$S400,0)</f>
        <v>426.35999999999996</v>
      </c>
      <c r="FZ400" s="27">
        <f>IF($O400&gt;=FZ$1,$S400,0)</f>
        <v>426.35999999999996</v>
      </c>
      <c r="GA400" s="27">
        <f>IF($O400&gt;=GA$1,$S400,0)</f>
        <v>426.35999999999996</v>
      </c>
      <c r="GB400" s="27">
        <f>IF($O400&gt;=GB$1,$S400,0)</f>
        <v>426.35999999999996</v>
      </c>
      <c r="GC400" s="27">
        <f>IF($O400&gt;=GC$1,$S400,0)</f>
        <v>426.35999999999996</v>
      </c>
      <c r="GD400" s="27">
        <f>IF($O400&gt;=GD$1,$S400,0)</f>
        <v>426.35999999999996</v>
      </c>
      <c r="GE400" s="27">
        <f>IF($O400&gt;=GE$1,$S400,0)</f>
        <v>426.35999999999996</v>
      </c>
      <c r="GF400" s="27">
        <f>IF($O400&gt;=GF$1,$S400,0)</f>
        <v>426.35999999999996</v>
      </c>
      <c r="GG400" s="27">
        <f>IF($O400&gt;=GG$1,$S400,0)</f>
        <v>426.35999999999996</v>
      </c>
      <c r="GH400" s="27">
        <f>IF($O400&gt;=GH$1,$S400,0)</f>
        <v>426.35999999999996</v>
      </c>
      <c r="GI400" s="27">
        <f>IF($O400&gt;=GI$1,$S400,0)</f>
        <v>426.35999999999996</v>
      </c>
      <c r="GJ400" s="27">
        <f>IF($O400&gt;=GJ$1,$S400,0)</f>
        <v>426.35999999999996</v>
      </c>
      <c r="GK400" s="27">
        <f>IF($O400&gt;=GK$1,$S400,0)</f>
        <v>426.35999999999996</v>
      </c>
      <c r="GL400" s="27">
        <f>IF($O400&gt;=GL$1,$S400,0)</f>
        <v>426.35999999999996</v>
      </c>
      <c r="GM400" s="27">
        <f>IF($O400&gt;=GM$1,$S400,0)</f>
        <v>426.35999999999996</v>
      </c>
      <c r="GN400" s="27">
        <f>IF($O400&gt;=GN$1,$S400,0)</f>
        <v>426.35999999999996</v>
      </c>
      <c r="GO400" s="27">
        <f>IF($O400&gt;=GO$1,$S400,0)</f>
        <v>426.35999999999996</v>
      </c>
      <c r="GP400" s="27">
        <f>IF($O400&gt;=GP$1,$S400,0)</f>
        <v>426.35999999999996</v>
      </c>
      <c r="GQ400" s="27">
        <f>IF($O400&gt;=GQ$1,$S400,0)</f>
        <v>426.35999999999996</v>
      </c>
      <c r="GR400" s="27">
        <f>IF($O400&gt;=GR$1,$S400,0)</f>
        <v>426.35999999999996</v>
      </c>
      <c r="GS400" s="27">
        <f>IF($O400&gt;=GS$1,$S400,0)</f>
        <v>426.35999999999996</v>
      </c>
      <c r="GT400" s="27">
        <f>IF($O400&gt;=GT$1,$S400,0)</f>
        <v>426.35999999999996</v>
      </c>
      <c r="GU400" s="27">
        <f>IF($O400&gt;=GU$1,$S400,0)</f>
        <v>426.35999999999996</v>
      </c>
      <c r="GV400" s="27">
        <f>IF($O400&gt;=GV$1,$S400,0)</f>
        <v>426.35999999999996</v>
      </c>
      <c r="GW400" s="27">
        <f>IF($O400&gt;=GW$1,$S400,0)</f>
        <v>426.35999999999996</v>
      </c>
      <c r="GX400" s="27">
        <f>IF($O400&gt;=GX$1,$S400,0)</f>
        <v>426.35999999999996</v>
      </c>
      <c r="GY400" s="27">
        <f>IF($O400&gt;=GY$1,$S400,0)</f>
        <v>426.35999999999996</v>
      </c>
      <c r="GZ400" s="27">
        <f>IF($O400&gt;=GZ$1,$S400,0)</f>
        <v>426.35999999999996</v>
      </c>
      <c r="HA400" s="27">
        <f>IF($O400&gt;=HA$1,$S400,0)</f>
        <v>426.35999999999996</v>
      </c>
      <c r="HB400" s="27">
        <f>IF($O400&gt;=HB$1,$S400,0)</f>
        <v>426.35999999999996</v>
      </c>
      <c r="HC400" s="27">
        <f>IF($O400&gt;=HC$1,$S400,0)</f>
        <v>426.35999999999996</v>
      </c>
    </row>
    <row r="401" spans="1:211">
      <c r="A401" s="3">
        <v>25585</v>
      </c>
      <c r="B401" s="3" t="s">
        <v>433</v>
      </c>
      <c r="C401" s="3" t="s">
        <v>18</v>
      </c>
      <c r="D401" s="3">
        <v>58</v>
      </c>
      <c r="E401" s="4">
        <v>31742</v>
      </c>
      <c r="F401" s="5">
        <v>31.586301369863012</v>
      </c>
      <c r="G401" s="3" t="s">
        <v>421</v>
      </c>
      <c r="H401" s="4">
        <v>21981</v>
      </c>
      <c r="I401" s="9" t="s">
        <v>841</v>
      </c>
      <c r="J401" s="5">
        <v>1819.64</v>
      </c>
      <c r="K401" s="31">
        <v>1096</v>
      </c>
      <c r="L401" s="32">
        <v>31</v>
      </c>
      <c r="M401" s="33">
        <f>VLOOKUP(L401,FIND,3,TRUE)</f>
        <v>1.5</v>
      </c>
      <c r="N401" s="32">
        <f>IF(L401&gt;30,180,VLOOKUP(L401,TEMPO,2,FALSE))</f>
        <v>180</v>
      </c>
      <c r="O401" s="32">
        <f>IF(R401&gt;0,4,N401)</f>
        <v>180</v>
      </c>
      <c r="P401" s="96">
        <f>J401*M401*L401</f>
        <v>84613.26</v>
      </c>
      <c r="Q401" s="96">
        <f>10934.45*2</f>
        <v>21868.9</v>
      </c>
      <c r="R401" s="96">
        <f>IF(P401&lt;=Q401,P401/4,0)</f>
        <v>0</v>
      </c>
      <c r="S401" s="5">
        <f>IF(P401&gt;=Q401,P401/N401,0)</f>
        <v>470.07366666666661</v>
      </c>
      <c r="T401" s="3"/>
      <c r="U401" s="3">
        <f>IF(T401="",1,0)</f>
        <v>1</v>
      </c>
      <c r="V401" s="3">
        <v>42</v>
      </c>
      <c r="W401" s="5">
        <v>0</v>
      </c>
      <c r="X401" s="5">
        <v>245.73</v>
      </c>
      <c r="Y401" s="5">
        <f>X401*W401</f>
        <v>0</v>
      </c>
      <c r="Z401" s="5">
        <v>400</v>
      </c>
      <c r="AA401" s="5">
        <f>S401+Y401+Z401</f>
        <v>870.07366666666667</v>
      </c>
      <c r="AB401" s="39">
        <f>(J401/12+J401/12*1.3333333333+450/12+J401/30*6/12+J401)*1.3+Y401+Z401+153.9</f>
        <v>3467.5720888823184</v>
      </c>
      <c r="AC401" s="39" t="s">
        <v>18</v>
      </c>
      <c r="AD401" s="39">
        <f>J401*1.3+400+153.9</f>
        <v>2919.4320000000002</v>
      </c>
      <c r="AE401" s="39">
        <f>SUMIFS('CUSTO MENSAL FUNC NOVO'!H:H,'CUSTO MENSAL FUNC NOVO'!A:A,'VALORES MENSAIS'!AC401)</f>
        <v>1902.2210000000002</v>
      </c>
      <c r="AF401" s="27">
        <f>IF($R401&gt;0,$R401,$S401)+$Y401+$Z401</f>
        <v>870.07366666666667</v>
      </c>
      <c r="AG401" s="27">
        <f>IF($R401&gt;0,$R401,$S401)+$Y401+$Z401</f>
        <v>870.07366666666667</v>
      </c>
      <c r="AH401" s="27">
        <f>IF($R401&gt;0,$R401,$S401)+$Y401+$Z401</f>
        <v>870.07366666666667</v>
      </c>
      <c r="AI401" s="27">
        <f>IF($R401&gt;0,$R401,$S401)+$Y401+$Z401</f>
        <v>870.07366666666667</v>
      </c>
      <c r="AJ401" s="27">
        <f>IF($O401&gt;=AJ$1,$S401+$Y401+$Z401,$Y401+$Z401)</f>
        <v>870.07366666666667</v>
      </c>
      <c r="AK401" s="27">
        <f>IF($O401&gt;=AK$1,$S401+$Y401+$Z401,$Y401+$Z401)</f>
        <v>870.07366666666667</v>
      </c>
      <c r="AL401" s="27">
        <f>IF($O401&gt;=AL$1,$S401+$Y401+$Z401,$Y401+$Z401)</f>
        <v>870.07366666666667</v>
      </c>
      <c r="AM401" s="27">
        <f>IF($O401&gt;=AM$1,$S401+$Y401+$Z401,$Y401+$Z401)</f>
        <v>870.07366666666667</v>
      </c>
      <c r="AN401" s="27">
        <f>IF($O401&gt;=AN$1,$S401+$Y401+$Z401,$Y401+$Z401)</f>
        <v>870.07366666666667</v>
      </c>
      <c r="AO401" s="27">
        <f>IF($O401&gt;=AO$1,$S401+$Y401+$Z401,$Y401+$Z401)</f>
        <v>870.07366666666667</v>
      </c>
      <c r="AP401" s="27">
        <f>IF($O401&gt;=AP$1,$S401+$Y401+$Z401,$Y401+$Z401)</f>
        <v>870.07366666666667</v>
      </c>
      <c r="AQ401" s="27">
        <f>IF($O401&gt;=AQ$1,$S401+$Y401+$Z401,$Y401+$Z401)</f>
        <v>870.07366666666667</v>
      </c>
      <c r="AR401" s="27">
        <f>IF($O401&gt;=AR$1,$S401+$Y401+$Z401,$Y401+$Z401)</f>
        <v>870.07366666666667</v>
      </c>
      <c r="AS401" s="27">
        <f>IF($O401&gt;=AS$1,$S401+$Y401+$Z401,$Y401+$Z401)</f>
        <v>870.07366666666667</v>
      </c>
      <c r="AT401" s="27">
        <f>IF($O401&gt;=AT$1,$S401+$Y401+$Z401,$Y401+$Z401)</f>
        <v>870.07366666666667</v>
      </c>
      <c r="AU401" s="27">
        <f>IF($O401&gt;=AU$1,$S401+$Y401+$Z401,$Y401+$Z401)</f>
        <v>870.07366666666667</v>
      </c>
      <c r="AV401" s="27">
        <f>IF($O401&gt;=AV$1,$S401+$Y401+$Z401,$Y401+$Z401)</f>
        <v>870.07366666666667</v>
      </c>
      <c r="AW401" s="27">
        <f>IF($O401&gt;=AW$1,$S401+$Y401+$Z401,$Y401+$Z401)</f>
        <v>870.07366666666667</v>
      </c>
      <c r="AX401" s="27">
        <f>IF($O401&gt;=AX$1,$S401+$Y401+$Z401,$Y401+$Z401)</f>
        <v>870.07366666666667</v>
      </c>
      <c r="AY401" s="27">
        <f>IF($O401&gt;=AY$1,$S401+$Y401+$Z401,$Y401+$Z401)</f>
        <v>870.07366666666667</v>
      </c>
      <c r="AZ401" s="27">
        <f>IF($O401&gt;=AZ$1,$S401+$Y401+$Z401,$Y401+$Z401)</f>
        <v>870.07366666666667</v>
      </c>
      <c r="BA401" s="27">
        <f>IF($O401&gt;=BA$1,$S401+$Y401+$Z401,$Y401+$Z401)</f>
        <v>870.07366666666667</v>
      </c>
      <c r="BB401" s="27">
        <f>IF($O401&gt;=BB$1,$S401+$Y401+$Z401,$Y401+$Z401)</f>
        <v>870.07366666666667</v>
      </c>
      <c r="BC401" s="27">
        <f>IF($O401&gt;=BC$1,$S401+$Y401+$Z401,$Y401+$Z401)</f>
        <v>870.07366666666667</v>
      </c>
      <c r="BD401" s="27">
        <f>IF($O401&gt;=BD$1,$S401+$Y401+$Z401,$Y401+$Z401)</f>
        <v>870.07366666666667</v>
      </c>
      <c r="BE401" s="27">
        <f>IF($O401&gt;=BE$1,$S401+$Y401+$Z401,$Y401+$Z401)</f>
        <v>870.07366666666667</v>
      </c>
      <c r="BF401" s="27">
        <f>IF($O401&gt;=BF$1,$S401+$Y401+$Z401,$Y401+$Z401)</f>
        <v>870.07366666666667</v>
      </c>
      <c r="BG401" s="27">
        <f>IF($O401&gt;=BG$1,$S401+$Y401+$Z401,$Y401+$Z401)</f>
        <v>870.07366666666667</v>
      </c>
      <c r="BH401" s="27">
        <f>IF($O401&gt;=BH$1,$S401+$Y401+$Z401,$Y401+$Z401)</f>
        <v>870.07366666666667</v>
      </c>
      <c r="BI401" s="27">
        <f>IF($O401&gt;=BI$1,$S401+$Y401+$Z401,$Y401+$Z401)</f>
        <v>870.07366666666667</v>
      </c>
      <c r="BJ401" s="27">
        <f>IF($O401&gt;=BJ$1,$S401+$Y401+$Z401,$Y401+$Z401)</f>
        <v>870.07366666666667</v>
      </c>
      <c r="BK401" s="27">
        <f>IF($O401&gt;=BK$1,$S401+$Y401+$Z401,$Y401+$Z401)</f>
        <v>870.07366666666667</v>
      </c>
      <c r="BL401" s="27">
        <f>IF($O401&gt;=BL$1,$S401+$Y401+$Z401,$Y401+$Z401)</f>
        <v>870.07366666666667</v>
      </c>
      <c r="BM401" s="27">
        <f>IF($O401&gt;=BM$1,$S401+$Y401+$Z401,$Y401+$Z401)</f>
        <v>870.07366666666667</v>
      </c>
      <c r="BN401" s="27">
        <f>IF($O401&gt;=BN$1,$S401+$Y401+$Z401,$Y401+$Z401)</f>
        <v>870.07366666666667</v>
      </c>
      <c r="BO401" s="27">
        <f>IF($O401&gt;=BO$1,$S401+$Y401+$Z401,$Y401+$Z401)</f>
        <v>870.07366666666667</v>
      </c>
      <c r="BP401" s="27">
        <f>IF($O401&gt;=BP$1,$S401+$Y401+$Z401,$Y401+$Z401)</f>
        <v>870.07366666666667</v>
      </c>
      <c r="BQ401" s="27">
        <f>IF($O401&gt;=BQ$1,$S401+$Y401+$Z401,$Y401+$Z401)</f>
        <v>870.07366666666667</v>
      </c>
      <c r="BR401" s="27">
        <f>IF($O401&gt;=BR$1,$S401+$Y401+$Z401,$Y401+$Z401)</f>
        <v>870.07366666666667</v>
      </c>
      <c r="BS401" s="27">
        <f>IF($O401&gt;=BS$1,$S401+$Y401+$Z401,$Y401+$Z401)</f>
        <v>870.07366666666667</v>
      </c>
      <c r="BT401" s="27">
        <f>IF($O401&gt;=BT$1,$S401+$Y401+$Z401,$Y401+$Z401)</f>
        <v>870.07366666666667</v>
      </c>
      <c r="BU401" s="27">
        <f>IF($O401&gt;=BU$1,$S401+$Y401+$Z401,$Y401+$Z401)</f>
        <v>870.07366666666667</v>
      </c>
      <c r="BV401" s="27">
        <f>IF($O401&gt;=BV$1,$S401+$Y401+$Z401,$Y401+$Z401)</f>
        <v>870.07366666666667</v>
      </c>
      <c r="BW401" s="27">
        <f>IF($O401&gt;=BW$1,$S401+$Y401+$Z401,$Y401+$Z401)</f>
        <v>870.07366666666667</v>
      </c>
      <c r="BX401" s="27">
        <f>IF($O401&gt;=BX$1,$S401+$Y401+$Z401,$Y401+$Z401)</f>
        <v>870.07366666666667</v>
      </c>
      <c r="BY401" s="27">
        <f>IF($O401&gt;=BY$1,$S401+$Y401+$Z401,$Y401+$Z401)</f>
        <v>870.07366666666667</v>
      </c>
      <c r="BZ401" s="27">
        <f>IF($O401&gt;=BZ$1,$S401+$Y401+$Z401,$Y401+$Z401)</f>
        <v>870.07366666666667</v>
      </c>
      <c r="CA401" s="27">
        <f>IF($O401&gt;=CA$1,$S401+$Y401+$Z401,$Y401+$Z401)</f>
        <v>870.07366666666667</v>
      </c>
      <c r="CB401" s="27">
        <f>IF($O401&gt;=CB$1,$S401+$Y401+$Z401,$Y401+$Z401)</f>
        <v>870.07366666666667</v>
      </c>
      <c r="CC401" s="27">
        <f>IF($O401&gt;=CC$1,$S401+$Y401+$Z401,$Y401+$Z401)</f>
        <v>870.07366666666667</v>
      </c>
      <c r="CD401" s="27">
        <f>IF($O401&gt;=CD$1,$S401+$Y401+$Z401,$Y401+$Z401)</f>
        <v>870.07366666666667</v>
      </c>
      <c r="CE401" s="27">
        <f>IF($O401&gt;=CE$1,$S401+$Y401+$Z401,$Y401+$Z401)</f>
        <v>870.07366666666667</v>
      </c>
      <c r="CF401" s="27">
        <f>IF($O401&gt;=CF$1,$S401+$Y401+$Z401,$Y401+$Z401)</f>
        <v>870.07366666666667</v>
      </c>
      <c r="CG401" s="27">
        <f>IF($O401&gt;=CG$1,$S401+$Y401+$Z401,$Y401+$Z401)</f>
        <v>870.07366666666667</v>
      </c>
      <c r="CH401" s="27">
        <f>IF($O401&gt;=CH$1,$S401+$Y401+$Z401,$Y401+$Z401)</f>
        <v>870.07366666666667</v>
      </c>
      <c r="CI401" s="27">
        <f>IF($O401&gt;=CI$1,$S401+$Y401+$Z401,$Y401+$Z401)</f>
        <v>870.07366666666667</v>
      </c>
      <c r="CJ401" s="27">
        <f>IF($O401&gt;=CJ$1,$S401+$Y401+$Z401,$Y401+$Z401)</f>
        <v>870.07366666666667</v>
      </c>
      <c r="CK401" s="27">
        <f>IF($O401&gt;=CK$1,$S401+$Y401+$Z401,$Y401+$Z401)</f>
        <v>870.07366666666667</v>
      </c>
      <c r="CL401" s="27">
        <f>IF($O401&gt;=CL$1,$S401+$Y401+$Z401,$Y401+$Z401)</f>
        <v>870.07366666666667</v>
      </c>
      <c r="CM401" s="27">
        <f>IF($O401&gt;=CM$1,$S401+$Y401+$Z401,$Y401+$Z401)</f>
        <v>870.07366666666667</v>
      </c>
      <c r="CN401" s="27">
        <f>IF($O401&gt;=CN$1,$S401+$Y401,$Y401)</f>
        <v>470.07366666666661</v>
      </c>
      <c r="CO401" s="27">
        <f>IF($O401&gt;=CO$1,$S401+$Y401,$Y401)</f>
        <v>470.07366666666661</v>
      </c>
      <c r="CP401" s="27">
        <f>IF($O401&gt;=CP$1,$S401+$Y401,$Y401)</f>
        <v>470.07366666666661</v>
      </c>
      <c r="CQ401" s="27">
        <f>IF($O401&gt;=CQ$1,$S401+$Y401,$Y401)</f>
        <v>470.07366666666661</v>
      </c>
      <c r="CR401" s="27">
        <f>IF($O401&gt;=CR$1,$S401+$Y401,$Y401)</f>
        <v>470.07366666666661</v>
      </c>
      <c r="CS401" s="27">
        <f>IF($O401&gt;=CS$1,$S401+$Y401,$Y401)</f>
        <v>470.07366666666661</v>
      </c>
      <c r="CT401" s="27">
        <f>IF($O401&gt;=CT$1,$S401+$Y401,$Y401)</f>
        <v>470.07366666666661</v>
      </c>
      <c r="CU401" s="27">
        <f>IF($O401&gt;=CU$1,$S401+$Y401,$Y401)</f>
        <v>470.07366666666661</v>
      </c>
      <c r="CV401" s="27">
        <f>IF($O401&gt;=CV$1,$S401+$Y401,$Y401)</f>
        <v>470.07366666666661</v>
      </c>
      <c r="CW401" s="27">
        <f>IF($O401&gt;=CW$1,$S401+$Y401,$Y401)</f>
        <v>470.07366666666661</v>
      </c>
      <c r="CX401" s="27">
        <f>IF($O401&gt;=CX$1,$S401+$Y401,$Y401)</f>
        <v>470.07366666666661</v>
      </c>
      <c r="CY401" s="27">
        <f>IF($O401&gt;=CY$1,$S401+$Y401,$Y401)</f>
        <v>470.07366666666661</v>
      </c>
      <c r="CZ401" s="27">
        <f>IF($O401&gt;=CZ$1,$S401+$Y401,$Y401)</f>
        <v>470.07366666666661</v>
      </c>
      <c r="DA401" s="27">
        <f>IF($O401&gt;=DA$1,$S401+$Y401,$Y401)</f>
        <v>470.07366666666661</v>
      </c>
      <c r="DB401" s="27">
        <f>IF($O401&gt;=DB$1,$S401+$Y401,$Y401)</f>
        <v>470.07366666666661</v>
      </c>
      <c r="DC401" s="27">
        <f>IF($O401&gt;=DC$1,$S401+$Y401,$Y401)</f>
        <v>470.07366666666661</v>
      </c>
      <c r="DD401" s="27">
        <f>IF($O401&gt;=DD$1,$S401+$Y401,$Y401)</f>
        <v>470.07366666666661</v>
      </c>
      <c r="DE401" s="27">
        <f>IF($O401&gt;=DE$1,$S401+$Y401,$Y401)</f>
        <v>470.07366666666661</v>
      </c>
      <c r="DF401" s="27">
        <f>IF($O401&gt;=DF$1,$S401+$Y401,$Y401)</f>
        <v>470.07366666666661</v>
      </c>
      <c r="DG401" s="27">
        <f>IF($O401&gt;=DG$1,$S401+$Y401,$Y401)</f>
        <v>470.07366666666661</v>
      </c>
      <c r="DH401" s="27">
        <f>IF($O401&gt;=DH$1,$S401+$Y401,$Y401)</f>
        <v>470.07366666666661</v>
      </c>
      <c r="DI401" s="27">
        <f>IF($O401&gt;=DI$1,$S401+$Y401,$Y401)</f>
        <v>470.07366666666661</v>
      </c>
      <c r="DJ401" s="27">
        <f>IF($O401&gt;=DJ$1,$S401+$Y401,$Y401)</f>
        <v>470.07366666666661</v>
      </c>
      <c r="DK401" s="27">
        <f>IF($O401&gt;=DK$1,$S401+$Y401,$Y401)</f>
        <v>470.07366666666661</v>
      </c>
      <c r="DL401" s="27">
        <f>IF($O401&gt;=DL$1,$S401+$Y401,$Y401)</f>
        <v>470.07366666666661</v>
      </c>
      <c r="DM401" s="27">
        <f>IF($O401&gt;=DM$1,$S401+$Y401,$Y401)</f>
        <v>470.07366666666661</v>
      </c>
      <c r="DN401" s="27">
        <f>IF($O401&gt;=DN$1,$S401+$Y401,$Y401)</f>
        <v>470.07366666666661</v>
      </c>
      <c r="DO401" s="27">
        <f>IF($O401&gt;=DO$1,$S401+$Y401,$Y401)</f>
        <v>470.07366666666661</v>
      </c>
      <c r="DP401" s="27">
        <f>IF($O401&gt;=DP$1,$S401+$Y401,$Y401)</f>
        <v>470.07366666666661</v>
      </c>
      <c r="DQ401" s="27">
        <f>IF($O401&gt;=DQ$1,$S401+$Y401,$Y401)</f>
        <v>470.07366666666661</v>
      </c>
      <c r="DR401" s="27">
        <f>IF($O401&gt;=DR$1,$S401+$Y401,$Y401)</f>
        <v>470.07366666666661</v>
      </c>
      <c r="DS401" s="27">
        <f>IF($O401&gt;=DS$1,$S401+$Y401,$Y401)</f>
        <v>470.07366666666661</v>
      </c>
      <c r="DT401" s="27">
        <f>IF($O401&gt;=DT$1,$S401+$Y401,$Y401)</f>
        <v>470.07366666666661</v>
      </c>
      <c r="DU401" s="27">
        <f>IF($O401&gt;=DU$1,$S401+$Y401,$Y401)</f>
        <v>470.07366666666661</v>
      </c>
      <c r="DV401" s="27">
        <f>IF($O401&gt;=DV$1,$S401+$Y401,$Y401)</f>
        <v>470.07366666666661</v>
      </c>
      <c r="DW401" s="27">
        <f>IF($O401&gt;=DW$1,$S401+$Y401,$Y401)</f>
        <v>470.07366666666661</v>
      </c>
      <c r="DX401" s="27">
        <f>IF($O401&gt;=DX$1,$S401+$Y401,$Y401)</f>
        <v>470.07366666666661</v>
      </c>
      <c r="DY401" s="27">
        <f>IF($O401&gt;=DY$1,$S401+$Y401,$Y401)</f>
        <v>470.07366666666661</v>
      </c>
      <c r="DZ401" s="27">
        <f>IF($O401&gt;=DZ$1,$S401+$Y401,$Y401)</f>
        <v>470.07366666666661</v>
      </c>
      <c r="EA401" s="27">
        <f>IF($O401&gt;=EA$1,$S401+$Y401,$Y401)</f>
        <v>470.07366666666661</v>
      </c>
      <c r="EB401" s="27">
        <f>IF($O401&gt;=EB$1,$S401+$Y401,$Y401)</f>
        <v>470.07366666666661</v>
      </c>
      <c r="EC401" s="27">
        <f>IF($O401&gt;=EC$1,$S401+$Y401,$Y401)</f>
        <v>470.07366666666661</v>
      </c>
      <c r="ED401" s="27">
        <f>IF($O401&gt;=ED$1,$S401+$Y401,$Y401)</f>
        <v>470.07366666666661</v>
      </c>
      <c r="EE401" s="27">
        <f>IF($O401&gt;=EE$1,$S401+$Y401,$Y401)</f>
        <v>470.07366666666661</v>
      </c>
      <c r="EF401" s="27">
        <f>IF($O401&gt;=EF$1,$S401+$Y401,$Y401)</f>
        <v>470.07366666666661</v>
      </c>
      <c r="EG401" s="27">
        <f>IF($O401&gt;=EG$1,$S401+$Y401,$Y401)</f>
        <v>470.07366666666661</v>
      </c>
      <c r="EH401" s="27">
        <f>IF($O401&gt;=EH$1,$S401+$Y401,$Y401)</f>
        <v>470.07366666666661</v>
      </c>
      <c r="EI401" s="27">
        <f>IF($O401&gt;=EI$1,$S401+$Y401,$Y401)</f>
        <v>470.07366666666661</v>
      </c>
      <c r="EJ401" s="27">
        <f>IF($O401&gt;=EJ$1,$S401+$Y401,$Y401)</f>
        <v>470.07366666666661</v>
      </c>
      <c r="EK401" s="27">
        <f>IF($O401&gt;=EK$1,$S401+$Y401,$Y401)</f>
        <v>470.07366666666661</v>
      </c>
      <c r="EL401" s="27">
        <f>IF($O401&gt;=EL$1,$S401+$Y401,$Y401)</f>
        <v>470.07366666666661</v>
      </c>
      <c r="EM401" s="27">
        <f>IF($O401&gt;=EM$1,$S401+$Y401,$Y401)</f>
        <v>470.07366666666661</v>
      </c>
      <c r="EN401" s="27">
        <f>IF($O401&gt;=EN$1,$S401+$Y401,$Y401)</f>
        <v>470.07366666666661</v>
      </c>
      <c r="EO401" s="27">
        <f>IF($O401&gt;=EO$1,$S401+$Y401,$Y401)</f>
        <v>470.07366666666661</v>
      </c>
      <c r="EP401" s="27">
        <f>IF($O401&gt;=EP$1,$S401+$Y401,$Y401)</f>
        <v>470.07366666666661</v>
      </c>
      <c r="EQ401" s="27">
        <f>IF($O401&gt;=EQ$1,$S401+$Y401,$Y401)</f>
        <v>470.07366666666661</v>
      </c>
      <c r="ER401" s="27">
        <f>IF($O401&gt;=ER$1,$S401+$Y401,$Y401)</f>
        <v>470.07366666666661</v>
      </c>
      <c r="ES401" s="27">
        <f>IF($O401&gt;=ES$1,$S401+$Y401,$Y401)</f>
        <v>470.07366666666661</v>
      </c>
      <c r="ET401" s="27">
        <f>IF($O401&gt;=ET$1,$S401+$Y401,$Y401)</f>
        <v>470.07366666666661</v>
      </c>
      <c r="EU401" s="27">
        <f>IF($O401&gt;=EU$1,$S401+$Y401,$Y401)</f>
        <v>470.07366666666661</v>
      </c>
      <c r="EV401" s="27">
        <f>IF($O401&gt;=EV$1,$S401,0)</f>
        <v>470.07366666666661</v>
      </c>
      <c r="EW401" s="27">
        <f>IF($O401&gt;=EW$1,$S401,0)</f>
        <v>470.07366666666661</v>
      </c>
      <c r="EX401" s="27">
        <f>IF($O401&gt;=EX$1,$S401,0)</f>
        <v>470.07366666666661</v>
      </c>
      <c r="EY401" s="27">
        <f>IF($O401&gt;=EY$1,$S401,0)</f>
        <v>470.07366666666661</v>
      </c>
      <c r="EZ401" s="27">
        <f>IF($O401&gt;=EZ$1,$S401,0)</f>
        <v>470.07366666666661</v>
      </c>
      <c r="FA401" s="27">
        <f>IF($O401&gt;=FA$1,$S401,0)</f>
        <v>470.07366666666661</v>
      </c>
      <c r="FB401" s="27">
        <f>IF($O401&gt;=FB$1,$S401,0)</f>
        <v>470.07366666666661</v>
      </c>
      <c r="FC401" s="27">
        <f>IF($O401&gt;=FC$1,$S401,0)</f>
        <v>470.07366666666661</v>
      </c>
      <c r="FD401" s="27">
        <f>IF($O401&gt;=FD$1,$S401,0)</f>
        <v>470.07366666666661</v>
      </c>
      <c r="FE401" s="27">
        <f>IF($O401&gt;=FE$1,$S401,0)</f>
        <v>470.07366666666661</v>
      </c>
      <c r="FF401" s="27">
        <f>IF($O401&gt;=FF$1,$S401,0)</f>
        <v>470.07366666666661</v>
      </c>
      <c r="FG401" s="27">
        <f>IF($O401&gt;=FG$1,$S401,0)</f>
        <v>470.07366666666661</v>
      </c>
      <c r="FH401" s="27">
        <f>IF($O401&gt;=FH$1,$S401,0)</f>
        <v>470.07366666666661</v>
      </c>
      <c r="FI401" s="27">
        <f>IF($O401&gt;=FI$1,$S401,0)</f>
        <v>470.07366666666661</v>
      </c>
      <c r="FJ401" s="27">
        <f>IF($O401&gt;=FJ$1,$S401,0)</f>
        <v>470.07366666666661</v>
      </c>
      <c r="FK401" s="27">
        <f>IF($O401&gt;=FK$1,$S401,0)</f>
        <v>470.07366666666661</v>
      </c>
      <c r="FL401" s="27">
        <f>IF($O401&gt;=FL$1,$S401,0)</f>
        <v>470.07366666666661</v>
      </c>
      <c r="FM401" s="27">
        <f>IF($O401&gt;=FM$1,$S401,0)</f>
        <v>470.07366666666661</v>
      </c>
      <c r="FN401" s="27">
        <f>IF($O401&gt;=FN$1,$S401,0)</f>
        <v>470.07366666666661</v>
      </c>
      <c r="FO401" s="27">
        <f>IF($O401&gt;=FO$1,$S401,0)</f>
        <v>470.07366666666661</v>
      </c>
      <c r="FP401" s="27">
        <f>IF($O401&gt;=FP$1,$S401,0)</f>
        <v>470.07366666666661</v>
      </c>
      <c r="FQ401" s="27">
        <f>IF($O401&gt;=FQ$1,$S401,0)</f>
        <v>470.07366666666661</v>
      </c>
      <c r="FR401" s="27">
        <f>IF($O401&gt;=FR$1,$S401,0)</f>
        <v>470.07366666666661</v>
      </c>
      <c r="FS401" s="27">
        <f>IF($O401&gt;=FS$1,$S401,0)</f>
        <v>470.07366666666661</v>
      </c>
      <c r="FT401" s="27">
        <f>IF($O401&gt;=FT$1,$S401,0)</f>
        <v>470.07366666666661</v>
      </c>
      <c r="FU401" s="27">
        <f>IF($O401&gt;=FU$1,$S401,0)</f>
        <v>470.07366666666661</v>
      </c>
      <c r="FV401" s="27">
        <f>IF($O401&gt;=FV$1,$S401,0)</f>
        <v>470.07366666666661</v>
      </c>
      <c r="FW401" s="27">
        <f>IF($O401&gt;=FW$1,$S401,0)</f>
        <v>470.07366666666661</v>
      </c>
      <c r="FX401" s="27">
        <f>IF($O401&gt;=FX$1,$S401,0)</f>
        <v>470.07366666666661</v>
      </c>
      <c r="FY401" s="27">
        <f>IF($O401&gt;=FY$1,$S401,0)</f>
        <v>470.07366666666661</v>
      </c>
      <c r="FZ401" s="27">
        <f>IF($O401&gt;=FZ$1,$S401,0)</f>
        <v>470.07366666666661</v>
      </c>
      <c r="GA401" s="27">
        <f>IF($O401&gt;=GA$1,$S401,0)</f>
        <v>470.07366666666661</v>
      </c>
      <c r="GB401" s="27">
        <f>IF($O401&gt;=GB$1,$S401,0)</f>
        <v>470.07366666666661</v>
      </c>
      <c r="GC401" s="27">
        <f>IF($O401&gt;=GC$1,$S401,0)</f>
        <v>470.07366666666661</v>
      </c>
      <c r="GD401" s="27">
        <f>IF($O401&gt;=GD$1,$S401,0)</f>
        <v>470.07366666666661</v>
      </c>
      <c r="GE401" s="27">
        <f>IF($O401&gt;=GE$1,$S401,0)</f>
        <v>470.07366666666661</v>
      </c>
      <c r="GF401" s="27">
        <f>IF($O401&gt;=GF$1,$S401,0)</f>
        <v>470.07366666666661</v>
      </c>
      <c r="GG401" s="27">
        <f>IF($O401&gt;=GG$1,$S401,0)</f>
        <v>470.07366666666661</v>
      </c>
      <c r="GH401" s="27">
        <f>IF($O401&gt;=GH$1,$S401,0)</f>
        <v>470.07366666666661</v>
      </c>
      <c r="GI401" s="27">
        <f>IF($O401&gt;=GI$1,$S401,0)</f>
        <v>470.07366666666661</v>
      </c>
      <c r="GJ401" s="27">
        <f>IF($O401&gt;=GJ$1,$S401,0)</f>
        <v>470.07366666666661</v>
      </c>
      <c r="GK401" s="27">
        <f>IF($O401&gt;=GK$1,$S401,0)</f>
        <v>470.07366666666661</v>
      </c>
      <c r="GL401" s="27">
        <f>IF($O401&gt;=GL$1,$S401,0)</f>
        <v>470.07366666666661</v>
      </c>
      <c r="GM401" s="27">
        <f>IF($O401&gt;=GM$1,$S401,0)</f>
        <v>470.07366666666661</v>
      </c>
      <c r="GN401" s="27">
        <f>IF($O401&gt;=GN$1,$S401,0)</f>
        <v>470.07366666666661</v>
      </c>
      <c r="GO401" s="27">
        <f>IF($O401&gt;=GO$1,$S401,0)</f>
        <v>470.07366666666661</v>
      </c>
      <c r="GP401" s="27">
        <f>IF($O401&gt;=GP$1,$S401,0)</f>
        <v>470.07366666666661</v>
      </c>
      <c r="GQ401" s="27">
        <f>IF($O401&gt;=GQ$1,$S401,0)</f>
        <v>470.07366666666661</v>
      </c>
      <c r="GR401" s="27">
        <f>IF($O401&gt;=GR$1,$S401,0)</f>
        <v>470.07366666666661</v>
      </c>
      <c r="GS401" s="27">
        <f>IF($O401&gt;=GS$1,$S401,0)</f>
        <v>470.07366666666661</v>
      </c>
      <c r="GT401" s="27">
        <f>IF($O401&gt;=GT$1,$S401,0)</f>
        <v>470.07366666666661</v>
      </c>
      <c r="GU401" s="27">
        <f>IF($O401&gt;=GU$1,$S401,0)</f>
        <v>470.07366666666661</v>
      </c>
      <c r="GV401" s="27">
        <f>IF($O401&gt;=GV$1,$S401,0)</f>
        <v>470.07366666666661</v>
      </c>
      <c r="GW401" s="27">
        <f>IF($O401&gt;=GW$1,$S401,0)</f>
        <v>470.07366666666661</v>
      </c>
      <c r="GX401" s="27">
        <f>IF($O401&gt;=GX$1,$S401,0)</f>
        <v>470.07366666666661</v>
      </c>
      <c r="GY401" s="27">
        <f>IF($O401&gt;=GY$1,$S401,0)</f>
        <v>470.07366666666661</v>
      </c>
      <c r="GZ401" s="27">
        <f>IF($O401&gt;=GZ$1,$S401,0)</f>
        <v>470.07366666666661</v>
      </c>
      <c r="HA401" s="27">
        <f>IF($O401&gt;=HA$1,$S401,0)</f>
        <v>470.07366666666661</v>
      </c>
      <c r="HB401" s="27">
        <f>IF($O401&gt;=HB$1,$S401,0)</f>
        <v>470.07366666666661</v>
      </c>
      <c r="HC401" s="27">
        <f>IF($O401&gt;=HC$1,$S401,0)</f>
        <v>470.07366666666661</v>
      </c>
    </row>
    <row r="402" spans="1:211">
      <c r="A402" s="3">
        <v>28959</v>
      </c>
      <c r="B402" s="3" t="s">
        <v>431</v>
      </c>
      <c r="C402" s="3" t="s">
        <v>18</v>
      </c>
      <c r="D402" s="3">
        <v>69</v>
      </c>
      <c r="E402" s="4">
        <v>31868</v>
      </c>
      <c r="F402" s="5">
        <v>31.241095890410961</v>
      </c>
      <c r="G402" s="3" t="s">
        <v>421</v>
      </c>
      <c r="H402" s="4">
        <v>17958</v>
      </c>
      <c r="I402" s="9" t="s">
        <v>841</v>
      </c>
      <c r="J402" s="5">
        <v>1874.78</v>
      </c>
      <c r="K402" s="31">
        <v>1096</v>
      </c>
      <c r="L402" s="32">
        <v>31</v>
      </c>
      <c r="M402" s="33">
        <f>VLOOKUP(L402,FIND,3,TRUE)</f>
        <v>1.5</v>
      </c>
      <c r="N402" s="32">
        <f>IF(L402&gt;30,180,VLOOKUP(L402,TEMPO,2,FALSE))</f>
        <v>180</v>
      </c>
      <c r="O402" s="32">
        <f>IF(R402&gt;0,4,N402)</f>
        <v>180</v>
      </c>
      <c r="P402" s="96">
        <f>J402*M402*L402</f>
        <v>87177.27</v>
      </c>
      <c r="Q402" s="96">
        <f>10934.45*2</f>
        <v>21868.9</v>
      </c>
      <c r="R402" s="96">
        <f>IF(P402&lt;=Q402,P402/4,0)</f>
        <v>0</v>
      </c>
      <c r="S402" s="5">
        <f>IF(P402&gt;=Q402,P402/N402,0)</f>
        <v>484.31816666666668</v>
      </c>
      <c r="T402" s="3"/>
      <c r="U402" s="3">
        <f>IF(T402="",1,0)</f>
        <v>1</v>
      </c>
      <c r="V402" s="3">
        <v>44</v>
      </c>
      <c r="W402" s="5">
        <v>0</v>
      </c>
      <c r="X402" s="5">
        <v>402.65</v>
      </c>
      <c r="Y402" s="5">
        <f>X402*W402</f>
        <v>0</v>
      </c>
      <c r="Z402" s="5">
        <v>400</v>
      </c>
      <c r="AA402" s="5">
        <f>S402+Y402+Z402</f>
        <v>884.31816666666668</v>
      </c>
      <c r="AB402" s="39">
        <f>(J402/12+J402/12*1.3333333333+450/12+J402/30*6/12+J402)*1.3+Y402+Z402+153.9</f>
        <v>3554.3869555487859</v>
      </c>
      <c r="AC402" s="39" t="s">
        <v>18</v>
      </c>
      <c r="AD402" s="39">
        <f>J402*1.3+400+153.9</f>
        <v>2991.114</v>
      </c>
      <c r="AE402" s="39">
        <f>SUMIFS('CUSTO MENSAL FUNC NOVO'!H:H,'CUSTO MENSAL FUNC NOVO'!A:A,'VALORES MENSAIS'!AC402)</f>
        <v>1902.2210000000002</v>
      </c>
      <c r="AF402" s="27">
        <f>IF($R402&gt;0,$R402,$S402)+$Y402+$Z402</f>
        <v>884.31816666666668</v>
      </c>
      <c r="AG402" s="27">
        <f>IF($R402&gt;0,$R402,$S402)+$Y402+$Z402</f>
        <v>884.31816666666668</v>
      </c>
      <c r="AH402" s="27">
        <f>IF($R402&gt;0,$R402,$S402)+$Y402+$Z402</f>
        <v>884.31816666666668</v>
      </c>
      <c r="AI402" s="27">
        <f>IF($R402&gt;0,$R402,$S402)+$Y402+$Z402</f>
        <v>884.31816666666668</v>
      </c>
      <c r="AJ402" s="27">
        <f>IF($O402&gt;=AJ$1,$S402+$Y402+$Z402,$Y402+$Z402)</f>
        <v>884.31816666666668</v>
      </c>
      <c r="AK402" s="27">
        <f>IF($O402&gt;=AK$1,$S402+$Y402+$Z402,$Y402+$Z402)</f>
        <v>884.31816666666668</v>
      </c>
      <c r="AL402" s="27">
        <f>IF($O402&gt;=AL$1,$S402+$Y402+$Z402,$Y402+$Z402)</f>
        <v>884.31816666666668</v>
      </c>
      <c r="AM402" s="27">
        <f>IF($O402&gt;=AM$1,$S402+$Y402+$Z402,$Y402+$Z402)</f>
        <v>884.31816666666668</v>
      </c>
      <c r="AN402" s="27">
        <f>IF($O402&gt;=AN$1,$S402+$Y402+$Z402,$Y402+$Z402)</f>
        <v>884.31816666666668</v>
      </c>
      <c r="AO402" s="27">
        <f>IF($O402&gt;=AO$1,$S402+$Y402+$Z402,$Y402+$Z402)</f>
        <v>884.31816666666668</v>
      </c>
      <c r="AP402" s="27">
        <f>IF($O402&gt;=AP$1,$S402+$Y402+$Z402,$Y402+$Z402)</f>
        <v>884.31816666666668</v>
      </c>
      <c r="AQ402" s="27">
        <f>IF($O402&gt;=AQ$1,$S402+$Y402+$Z402,$Y402+$Z402)</f>
        <v>884.31816666666668</v>
      </c>
      <c r="AR402" s="27">
        <f>IF($O402&gt;=AR$1,$S402+$Y402+$Z402,$Y402+$Z402)</f>
        <v>884.31816666666668</v>
      </c>
      <c r="AS402" s="27">
        <f>IF($O402&gt;=AS$1,$S402+$Y402+$Z402,$Y402+$Z402)</f>
        <v>884.31816666666668</v>
      </c>
      <c r="AT402" s="27">
        <f>IF($O402&gt;=AT$1,$S402+$Y402+$Z402,$Y402+$Z402)</f>
        <v>884.31816666666668</v>
      </c>
      <c r="AU402" s="27">
        <f>IF($O402&gt;=AU$1,$S402+$Y402+$Z402,$Y402+$Z402)</f>
        <v>884.31816666666668</v>
      </c>
      <c r="AV402" s="27">
        <f>IF($O402&gt;=AV$1,$S402+$Y402+$Z402,$Y402+$Z402)</f>
        <v>884.31816666666668</v>
      </c>
      <c r="AW402" s="27">
        <f>IF($O402&gt;=AW$1,$S402+$Y402+$Z402,$Y402+$Z402)</f>
        <v>884.31816666666668</v>
      </c>
      <c r="AX402" s="27">
        <f>IF($O402&gt;=AX$1,$S402+$Y402+$Z402,$Y402+$Z402)</f>
        <v>884.31816666666668</v>
      </c>
      <c r="AY402" s="27">
        <f>IF($O402&gt;=AY$1,$S402+$Y402+$Z402,$Y402+$Z402)</f>
        <v>884.31816666666668</v>
      </c>
      <c r="AZ402" s="27">
        <f>IF($O402&gt;=AZ$1,$S402+$Y402+$Z402,$Y402+$Z402)</f>
        <v>884.31816666666668</v>
      </c>
      <c r="BA402" s="27">
        <f>IF($O402&gt;=BA$1,$S402+$Y402+$Z402,$Y402+$Z402)</f>
        <v>884.31816666666668</v>
      </c>
      <c r="BB402" s="27">
        <f>IF($O402&gt;=BB$1,$S402+$Y402+$Z402,$Y402+$Z402)</f>
        <v>884.31816666666668</v>
      </c>
      <c r="BC402" s="27">
        <f>IF($O402&gt;=BC$1,$S402+$Y402+$Z402,$Y402+$Z402)</f>
        <v>884.31816666666668</v>
      </c>
      <c r="BD402" s="27">
        <f>IF($O402&gt;=BD$1,$S402+$Y402+$Z402,$Y402+$Z402)</f>
        <v>884.31816666666668</v>
      </c>
      <c r="BE402" s="27">
        <f>IF($O402&gt;=BE$1,$S402+$Y402+$Z402,$Y402+$Z402)</f>
        <v>884.31816666666668</v>
      </c>
      <c r="BF402" s="27">
        <f>IF($O402&gt;=BF$1,$S402+$Y402+$Z402,$Y402+$Z402)</f>
        <v>884.31816666666668</v>
      </c>
      <c r="BG402" s="27">
        <f>IF($O402&gt;=BG$1,$S402+$Y402+$Z402,$Y402+$Z402)</f>
        <v>884.31816666666668</v>
      </c>
      <c r="BH402" s="27">
        <f>IF($O402&gt;=BH$1,$S402+$Y402+$Z402,$Y402+$Z402)</f>
        <v>884.31816666666668</v>
      </c>
      <c r="BI402" s="27">
        <f>IF($O402&gt;=BI$1,$S402+$Y402+$Z402,$Y402+$Z402)</f>
        <v>884.31816666666668</v>
      </c>
      <c r="BJ402" s="27">
        <f>IF($O402&gt;=BJ$1,$S402+$Y402+$Z402,$Y402+$Z402)</f>
        <v>884.31816666666668</v>
      </c>
      <c r="BK402" s="27">
        <f>IF($O402&gt;=BK$1,$S402+$Y402+$Z402,$Y402+$Z402)</f>
        <v>884.31816666666668</v>
      </c>
      <c r="BL402" s="27">
        <f>IF($O402&gt;=BL$1,$S402+$Y402+$Z402,$Y402+$Z402)</f>
        <v>884.31816666666668</v>
      </c>
      <c r="BM402" s="27">
        <f>IF($O402&gt;=BM$1,$S402+$Y402+$Z402,$Y402+$Z402)</f>
        <v>884.31816666666668</v>
      </c>
      <c r="BN402" s="27">
        <f>IF($O402&gt;=BN$1,$S402+$Y402+$Z402,$Y402+$Z402)</f>
        <v>884.31816666666668</v>
      </c>
      <c r="BO402" s="27">
        <f>IF($O402&gt;=BO$1,$S402+$Y402+$Z402,$Y402+$Z402)</f>
        <v>884.31816666666668</v>
      </c>
      <c r="BP402" s="27">
        <f>IF($O402&gt;=BP$1,$S402+$Y402+$Z402,$Y402+$Z402)</f>
        <v>884.31816666666668</v>
      </c>
      <c r="BQ402" s="27">
        <f>IF($O402&gt;=BQ$1,$S402+$Y402+$Z402,$Y402+$Z402)</f>
        <v>884.31816666666668</v>
      </c>
      <c r="BR402" s="27">
        <f>IF($O402&gt;=BR$1,$S402+$Y402+$Z402,$Y402+$Z402)</f>
        <v>884.31816666666668</v>
      </c>
      <c r="BS402" s="27">
        <f>IF($O402&gt;=BS$1,$S402+$Y402+$Z402,$Y402+$Z402)</f>
        <v>884.31816666666668</v>
      </c>
      <c r="BT402" s="27">
        <f>IF($O402&gt;=BT$1,$S402+$Y402+$Z402,$Y402+$Z402)</f>
        <v>884.31816666666668</v>
      </c>
      <c r="BU402" s="27">
        <f>IF($O402&gt;=BU$1,$S402+$Y402+$Z402,$Y402+$Z402)</f>
        <v>884.31816666666668</v>
      </c>
      <c r="BV402" s="27">
        <f>IF($O402&gt;=BV$1,$S402+$Y402+$Z402,$Y402+$Z402)</f>
        <v>884.31816666666668</v>
      </c>
      <c r="BW402" s="27">
        <f>IF($O402&gt;=BW$1,$S402+$Y402+$Z402,$Y402+$Z402)</f>
        <v>884.31816666666668</v>
      </c>
      <c r="BX402" s="27">
        <f>IF($O402&gt;=BX$1,$S402+$Y402+$Z402,$Y402+$Z402)</f>
        <v>884.31816666666668</v>
      </c>
      <c r="BY402" s="27">
        <f>IF($O402&gt;=BY$1,$S402+$Y402+$Z402,$Y402+$Z402)</f>
        <v>884.31816666666668</v>
      </c>
      <c r="BZ402" s="27">
        <f>IF($O402&gt;=BZ$1,$S402+$Y402+$Z402,$Y402+$Z402)</f>
        <v>884.31816666666668</v>
      </c>
      <c r="CA402" s="27">
        <f>IF($O402&gt;=CA$1,$S402+$Y402+$Z402,$Y402+$Z402)</f>
        <v>884.31816666666668</v>
      </c>
      <c r="CB402" s="27">
        <f>IF($O402&gt;=CB$1,$S402+$Y402+$Z402,$Y402+$Z402)</f>
        <v>884.31816666666668</v>
      </c>
      <c r="CC402" s="27">
        <f>IF($O402&gt;=CC$1,$S402+$Y402+$Z402,$Y402+$Z402)</f>
        <v>884.31816666666668</v>
      </c>
      <c r="CD402" s="27">
        <f>IF($O402&gt;=CD$1,$S402+$Y402+$Z402,$Y402+$Z402)</f>
        <v>884.31816666666668</v>
      </c>
      <c r="CE402" s="27">
        <f>IF($O402&gt;=CE$1,$S402+$Y402+$Z402,$Y402+$Z402)</f>
        <v>884.31816666666668</v>
      </c>
      <c r="CF402" s="27">
        <f>IF($O402&gt;=CF$1,$S402+$Y402+$Z402,$Y402+$Z402)</f>
        <v>884.31816666666668</v>
      </c>
      <c r="CG402" s="27">
        <f>IF($O402&gt;=CG$1,$S402+$Y402+$Z402,$Y402+$Z402)</f>
        <v>884.31816666666668</v>
      </c>
      <c r="CH402" s="27">
        <f>IF($O402&gt;=CH$1,$S402+$Y402+$Z402,$Y402+$Z402)</f>
        <v>884.31816666666668</v>
      </c>
      <c r="CI402" s="27">
        <f>IF($O402&gt;=CI$1,$S402+$Y402+$Z402,$Y402+$Z402)</f>
        <v>884.31816666666668</v>
      </c>
      <c r="CJ402" s="27">
        <f>IF($O402&gt;=CJ$1,$S402+$Y402+$Z402,$Y402+$Z402)</f>
        <v>884.31816666666668</v>
      </c>
      <c r="CK402" s="27">
        <f>IF($O402&gt;=CK$1,$S402+$Y402+$Z402,$Y402+$Z402)</f>
        <v>884.31816666666668</v>
      </c>
      <c r="CL402" s="27">
        <f>IF($O402&gt;=CL$1,$S402+$Y402+$Z402,$Y402+$Z402)</f>
        <v>884.31816666666668</v>
      </c>
      <c r="CM402" s="27">
        <f>IF($O402&gt;=CM$1,$S402+$Y402+$Z402,$Y402+$Z402)</f>
        <v>884.31816666666668</v>
      </c>
      <c r="CN402" s="27">
        <f>IF($O402&gt;=CN$1,$S402+$Y402,$Y402)</f>
        <v>484.31816666666668</v>
      </c>
      <c r="CO402" s="27">
        <f>IF($O402&gt;=CO$1,$S402+$Y402,$Y402)</f>
        <v>484.31816666666668</v>
      </c>
      <c r="CP402" s="27">
        <f>IF($O402&gt;=CP$1,$S402+$Y402,$Y402)</f>
        <v>484.31816666666668</v>
      </c>
      <c r="CQ402" s="27">
        <f>IF($O402&gt;=CQ$1,$S402+$Y402,$Y402)</f>
        <v>484.31816666666668</v>
      </c>
      <c r="CR402" s="27">
        <f>IF($O402&gt;=CR$1,$S402+$Y402,$Y402)</f>
        <v>484.31816666666668</v>
      </c>
      <c r="CS402" s="27">
        <f>IF($O402&gt;=CS$1,$S402+$Y402,$Y402)</f>
        <v>484.31816666666668</v>
      </c>
      <c r="CT402" s="27">
        <f>IF($O402&gt;=CT$1,$S402+$Y402,$Y402)</f>
        <v>484.31816666666668</v>
      </c>
      <c r="CU402" s="27">
        <f>IF($O402&gt;=CU$1,$S402+$Y402,$Y402)</f>
        <v>484.31816666666668</v>
      </c>
      <c r="CV402" s="27">
        <f>IF($O402&gt;=CV$1,$S402+$Y402,$Y402)</f>
        <v>484.31816666666668</v>
      </c>
      <c r="CW402" s="27">
        <f>IF($O402&gt;=CW$1,$S402+$Y402,$Y402)</f>
        <v>484.31816666666668</v>
      </c>
      <c r="CX402" s="27">
        <f>IF($O402&gt;=CX$1,$S402+$Y402,$Y402)</f>
        <v>484.31816666666668</v>
      </c>
      <c r="CY402" s="27">
        <f>IF($O402&gt;=CY$1,$S402+$Y402,$Y402)</f>
        <v>484.31816666666668</v>
      </c>
      <c r="CZ402" s="27">
        <f>IF($O402&gt;=CZ$1,$S402+$Y402,$Y402)</f>
        <v>484.31816666666668</v>
      </c>
      <c r="DA402" s="27">
        <f>IF($O402&gt;=DA$1,$S402+$Y402,$Y402)</f>
        <v>484.31816666666668</v>
      </c>
      <c r="DB402" s="27">
        <f>IF($O402&gt;=DB$1,$S402+$Y402,$Y402)</f>
        <v>484.31816666666668</v>
      </c>
      <c r="DC402" s="27">
        <f>IF($O402&gt;=DC$1,$S402+$Y402,$Y402)</f>
        <v>484.31816666666668</v>
      </c>
      <c r="DD402" s="27">
        <f>IF($O402&gt;=DD$1,$S402+$Y402,$Y402)</f>
        <v>484.31816666666668</v>
      </c>
      <c r="DE402" s="27">
        <f>IF($O402&gt;=DE$1,$S402+$Y402,$Y402)</f>
        <v>484.31816666666668</v>
      </c>
      <c r="DF402" s="27">
        <f>IF($O402&gt;=DF$1,$S402+$Y402,$Y402)</f>
        <v>484.31816666666668</v>
      </c>
      <c r="DG402" s="27">
        <f>IF($O402&gt;=DG$1,$S402+$Y402,$Y402)</f>
        <v>484.31816666666668</v>
      </c>
      <c r="DH402" s="27">
        <f>IF($O402&gt;=DH$1,$S402+$Y402,$Y402)</f>
        <v>484.31816666666668</v>
      </c>
      <c r="DI402" s="27">
        <f>IF($O402&gt;=DI$1,$S402+$Y402,$Y402)</f>
        <v>484.31816666666668</v>
      </c>
      <c r="DJ402" s="27">
        <f>IF($O402&gt;=DJ$1,$S402+$Y402,$Y402)</f>
        <v>484.31816666666668</v>
      </c>
      <c r="DK402" s="27">
        <f>IF($O402&gt;=DK$1,$S402+$Y402,$Y402)</f>
        <v>484.31816666666668</v>
      </c>
      <c r="DL402" s="27">
        <f>IF($O402&gt;=DL$1,$S402+$Y402,$Y402)</f>
        <v>484.31816666666668</v>
      </c>
      <c r="DM402" s="27">
        <f>IF($O402&gt;=DM$1,$S402+$Y402,$Y402)</f>
        <v>484.31816666666668</v>
      </c>
      <c r="DN402" s="27">
        <f>IF($O402&gt;=DN$1,$S402+$Y402,$Y402)</f>
        <v>484.31816666666668</v>
      </c>
      <c r="DO402" s="27">
        <f>IF($O402&gt;=DO$1,$S402+$Y402,$Y402)</f>
        <v>484.31816666666668</v>
      </c>
      <c r="DP402" s="27">
        <f>IF($O402&gt;=DP$1,$S402+$Y402,$Y402)</f>
        <v>484.31816666666668</v>
      </c>
      <c r="DQ402" s="27">
        <f>IF($O402&gt;=DQ$1,$S402+$Y402,$Y402)</f>
        <v>484.31816666666668</v>
      </c>
      <c r="DR402" s="27">
        <f>IF($O402&gt;=DR$1,$S402+$Y402,$Y402)</f>
        <v>484.31816666666668</v>
      </c>
      <c r="DS402" s="27">
        <f>IF($O402&gt;=DS$1,$S402+$Y402,$Y402)</f>
        <v>484.31816666666668</v>
      </c>
      <c r="DT402" s="27">
        <f>IF($O402&gt;=DT$1,$S402+$Y402,$Y402)</f>
        <v>484.31816666666668</v>
      </c>
      <c r="DU402" s="27">
        <f>IF($O402&gt;=DU$1,$S402+$Y402,$Y402)</f>
        <v>484.31816666666668</v>
      </c>
      <c r="DV402" s="27">
        <f>IF($O402&gt;=DV$1,$S402+$Y402,$Y402)</f>
        <v>484.31816666666668</v>
      </c>
      <c r="DW402" s="27">
        <f>IF($O402&gt;=DW$1,$S402+$Y402,$Y402)</f>
        <v>484.31816666666668</v>
      </c>
      <c r="DX402" s="27">
        <f>IF($O402&gt;=DX$1,$S402+$Y402,$Y402)</f>
        <v>484.31816666666668</v>
      </c>
      <c r="DY402" s="27">
        <f>IF($O402&gt;=DY$1,$S402+$Y402,$Y402)</f>
        <v>484.31816666666668</v>
      </c>
      <c r="DZ402" s="27">
        <f>IF($O402&gt;=DZ$1,$S402+$Y402,$Y402)</f>
        <v>484.31816666666668</v>
      </c>
      <c r="EA402" s="27">
        <f>IF($O402&gt;=EA$1,$S402+$Y402,$Y402)</f>
        <v>484.31816666666668</v>
      </c>
      <c r="EB402" s="27">
        <f>IF($O402&gt;=EB$1,$S402+$Y402,$Y402)</f>
        <v>484.31816666666668</v>
      </c>
      <c r="EC402" s="27">
        <f>IF($O402&gt;=EC$1,$S402+$Y402,$Y402)</f>
        <v>484.31816666666668</v>
      </c>
      <c r="ED402" s="27">
        <f>IF($O402&gt;=ED$1,$S402+$Y402,$Y402)</f>
        <v>484.31816666666668</v>
      </c>
      <c r="EE402" s="27">
        <f>IF($O402&gt;=EE$1,$S402+$Y402,$Y402)</f>
        <v>484.31816666666668</v>
      </c>
      <c r="EF402" s="27">
        <f>IF($O402&gt;=EF$1,$S402+$Y402,$Y402)</f>
        <v>484.31816666666668</v>
      </c>
      <c r="EG402" s="27">
        <f>IF($O402&gt;=EG$1,$S402+$Y402,$Y402)</f>
        <v>484.31816666666668</v>
      </c>
      <c r="EH402" s="27">
        <f>IF($O402&gt;=EH$1,$S402+$Y402,$Y402)</f>
        <v>484.31816666666668</v>
      </c>
      <c r="EI402" s="27">
        <f>IF($O402&gt;=EI$1,$S402+$Y402,$Y402)</f>
        <v>484.31816666666668</v>
      </c>
      <c r="EJ402" s="27">
        <f>IF($O402&gt;=EJ$1,$S402+$Y402,$Y402)</f>
        <v>484.31816666666668</v>
      </c>
      <c r="EK402" s="27">
        <f>IF($O402&gt;=EK$1,$S402+$Y402,$Y402)</f>
        <v>484.31816666666668</v>
      </c>
      <c r="EL402" s="27">
        <f>IF($O402&gt;=EL$1,$S402+$Y402,$Y402)</f>
        <v>484.31816666666668</v>
      </c>
      <c r="EM402" s="27">
        <f>IF($O402&gt;=EM$1,$S402+$Y402,$Y402)</f>
        <v>484.31816666666668</v>
      </c>
      <c r="EN402" s="27">
        <f>IF($O402&gt;=EN$1,$S402+$Y402,$Y402)</f>
        <v>484.31816666666668</v>
      </c>
      <c r="EO402" s="27">
        <f>IF($O402&gt;=EO$1,$S402+$Y402,$Y402)</f>
        <v>484.31816666666668</v>
      </c>
      <c r="EP402" s="27">
        <f>IF($O402&gt;=EP$1,$S402+$Y402,$Y402)</f>
        <v>484.31816666666668</v>
      </c>
      <c r="EQ402" s="27">
        <f>IF($O402&gt;=EQ$1,$S402+$Y402,$Y402)</f>
        <v>484.31816666666668</v>
      </c>
      <c r="ER402" s="27">
        <f>IF($O402&gt;=ER$1,$S402+$Y402,$Y402)</f>
        <v>484.31816666666668</v>
      </c>
      <c r="ES402" s="27">
        <f>IF($O402&gt;=ES$1,$S402+$Y402,$Y402)</f>
        <v>484.31816666666668</v>
      </c>
      <c r="ET402" s="27">
        <f>IF($O402&gt;=ET$1,$S402+$Y402,$Y402)</f>
        <v>484.31816666666668</v>
      </c>
      <c r="EU402" s="27">
        <f>IF($O402&gt;=EU$1,$S402+$Y402,$Y402)</f>
        <v>484.31816666666668</v>
      </c>
      <c r="EV402" s="27">
        <f>IF($O402&gt;=EV$1,$S402,0)</f>
        <v>484.31816666666668</v>
      </c>
      <c r="EW402" s="27">
        <f>IF($O402&gt;=EW$1,$S402,0)</f>
        <v>484.31816666666668</v>
      </c>
      <c r="EX402" s="27">
        <f>IF($O402&gt;=EX$1,$S402,0)</f>
        <v>484.31816666666668</v>
      </c>
      <c r="EY402" s="27">
        <f>IF($O402&gt;=EY$1,$S402,0)</f>
        <v>484.31816666666668</v>
      </c>
      <c r="EZ402" s="27">
        <f>IF($O402&gt;=EZ$1,$S402,0)</f>
        <v>484.31816666666668</v>
      </c>
      <c r="FA402" s="27">
        <f>IF($O402&gt;=FA$1,$S402,0)</f>
        <v>484.31816666666668</v>
      </c>
      <c r="FB402" s="27">
        <f>IF($O402&gt;=FB$1,$S402,0)</f>
        <v>484.31816666666668</v>
      </c>
      <c r="FC402" s="27">
        <f>IF($O402&gt;=FC$1,$S402,0)</f>
        <v>484.31816666666668</v>
      </c>
      <c r="FD402" s="27">
        <f>IF($O402&gt;=FD$1,$S402,0)</f>
        <v>484.31816666666668</v>
      </c>
      <c r="FE402" s="27">
        <f>IF($O402&gt;=FE$1,$S402,0)</f>
        <v>484.31816666666668</v>
      </c>
      <c r="FF402" s="27">
        <f>IF($O402&gt;=FF$1,$S402,0)</f>
        <v>484.31816666666668</v>
      </c>
      <c r="FG402" s="27">
        <f>IF($O402&gt;=FG$1,$S402,0)</f>
        <v>484.31816666666668</v>
      </c>
      <c r="FH402" s="27">
        <f>IF($O402&gt;=FH$1,$S402,0)</f>
        <v>484.31816666666668</v>
      </c>
      <c r="FI402" s="27">
        <f>IF($O402&gt;=FI$1,$S402,0)</f>
        <v>484.31816666666668</v>
      </c>
      <c r="FJ402" s="27">
        <f>IF($O402&gt;=FJ$1,$S402,0)</f>
        <v>484.31816666666668</v>
      </c>
      <c r="FK402" s="27">
        <f>IF($O402&gt;=FK$1,$S402,0)</f>
        <v>484.31816666666668</v>
      </c>
      <c r="FL402" s="27">
        <f>IF($O402&gt;=FL$1,$S402,0)</f>
        <v>484.31816666666668</v>
      </c>
      <c r="FM402" s="27">
        <f>IF($O402&gt;=FM$1,$S402,0)</f>
        <v>484.31816666666668</v>
      </c>
      <c r="FN402" s="27">
        <f>IF($O402&gt;=FN$1,$S402,0)</f>
        <v>484.31816666666668</v>
      </c>
      <c r="FO402" s="27">
        <f>IF($O402&gt;=FO$1,$S402,0)</f>
        <v>484.31816666666668</v>
      </c>
      <c r="FP402" s="27">
        <f>IF($O402&gt;=FP$1,$S402,0)</f>
        <v>484.31816666666668</v>
      </c>
      <c r="FQ402" s="27">
        <f>IF($O402&gt;=FQ$1,$S402,0)</f>
        <v>484.31816666666668</v>
      </c>
      <c r="FR402" s="27">
        <f>IF($O402&gt;=FR$1,$S402,0)</f>
        <v>484.31816666666668</v>
      </c>
      <c r="FS402" s="27">
        <f>IF($O402&gt;=FS$1,$S402,0)</f>
        <v>484.31816666666668</v>
      </c>
      <c r="FT402" s="27">
        <f>IF($O402&gt;=FT$1,$S402,0)</f>
        <v>484.31816666666668</v>
      </c>
      <c r="FU402" s="27">
        <f>IF($O402&gt;=FU$1,$S402,0)</f>
        <v>484.31816666666668</v>
      </c>
      <c r="FV402" s="27">
        <f>IF($O402&gt;=FV$1,$S402,0)</f>
        <v>484.31816666666668</v>
      </c>
      <c r="FW402" s="27">
        <f>IF($O402&gt;=FW$1,$S402,0)</f>
        <v>484.31816666666668</v>
      </c>
      <c r="FX402" s="27">
        <f>IF($O402&gt;=FX$1,$S402,0)</f>
        <v>484.31816666666668</v>
      </c>
      <c r="FY402" s="27">
        <f>IF($O402&gt;=FY$1,$S402,0)</f>
        <v>484.31816666666668</v>
      </c>
      <c r="FZ402" s="27">
        <f>IF($O402&gt;=FZ$1,$S402,0)</f>
        <v>484.31816666666668</v>
      </c>
      <c r="GA402" s="27">
        <f>IF($O402&gt;=GA$1,$S402,0)</f>
        <v>484.31816666666668</v>
      </c>
      <c r="GB402" s="27">
        <f>IF($O402&gt;=GB$1,$S402,0)</f>
        <v>484.31816666666668</v>
      </c>
      <c r="GC402" s="27">
        <f>IF($O402&gt;=GC$1,$S402,0)</f>
        <v>484.31816666666668</v>
      </c>
      <c r="GD402" s="27">
        <f>IF($O402&gt;=GD$1,$S402,0)</f>
        <v>484.31816666666668</v>
      </c>
      <c r="GE402" s="27">
        <f>IF($O402&gt;=GE$1,$S402,0)</f>
        <v>484.31816666666668</v>
      </c>
      <c r="GF402" s="27">
        <f>IF($O402&gt;=GF$1,$S402,0)</f>
        <v>484.31816666666668</v>
      </c>
      <c r="GG402" s="27">
        <f>IF($O402&gt;=GG$1,$S402,0)</f>
        <v>484.31816666666668</v>
      </c>
      <c r="GH402" s="27">
        <f>IF($O402&gt;=GH$1,$S402,0)</f>
        <v>484.31816666666668</v>
      </c>
      <c r="GI402" s="27">
        <f>IF($O402&gt;=GI$1,$S402,0)</f>
        <v>484.31816666666668</v>
      </c>
      <c r="GJ402" s="27">
        <f>IF($O402&gt;=GJ$1,$S402,0)</f>
        <v>484.31816666666668</v>
      </c>
      <c r="GK402" s="27">
        <f>IF($O402&gt;=GK$1,$S402,0)</f>
        <v>484.31816666666668</v>
      </c>
      <c r="GL402" s="27">
        <f>IF($O402&gt;=GL$1,$S402,0)</f>
        <v>484.31816666666668</v>
      </c>
      <c r="GM402" s="27">
        <f>IF($O402&gt;=GM$1,$S402,0)</f>
        <v>484.31816666666668</v>
      </c>
      <c r="GN402" s="27">
        <f>IF($O402&gt;=GN$1,$S402,0)</f>
        <v>484.31816666666668</v>
      </c>
      <c r="GO402" s="27">
        <f>IF($O402&gt;=GO$1,$S402,0)</f>
        <v>484.31816666666668</v>
      </c>
      <c r="GP402" s="27">
        <f>IF($O402&gt;=GP$1,$S402,0)</f>
        <v>484.31816666666668</v>
      </c>
      <c r="GQ402" s="27">
        <f>IF($O402&gt;=GQ$1,$S402,0)</f>
        <v>484.31816666666668</v>
      </c>
      <c r="GR402" s="27">
        <f>IF($O402&gt;=GR$1,$S402,0)</f>
        <v>484.31816666666668</v>
      </c>
      <c r="GS402" s="27">
        <f>IF($O402&gt;=GS$1,$S402,0)</f>
        <v>484.31816666666668</v>
      </c>
      <c r="GT402" s="27">
        <f>IF($O402&gt;=GT$1,$S402,0)</f>
        <v>484.31816666666668</v>
      </c>
      <c r="GU402" s="27">
        <f>IF($O402&gt;=GU$1,$S402,0)</f>
        <v>484.31816666666668</v>
      </c>
      <c r="GV402" s="27">
        <f>IF($O402&gt;=GV$1,$S402,0)</f>
        <v>484.31816666666668</v>
      </c>
      <c r="GW402" s="27">
        <f>IF($O402&gt;=GW$1,$S402,0)</f>
        <v>484.31816666666668</v>
      </c>
      <c r="GX402" s="27">
        <f>IF($O402&gt;=GX$1,$S402,0)</f>
        <v>484.31816666666668</v>
      </c>
      <c r="GY402" s="27">
        <f>IF($O402&gt;=GY$1,$S402,0)</f>
        <v>484.31816666666668</v>
      </c>
      <c r="GZ402" s="27">
        <f>IF($O402&gt;=GZ$1,$S402,0)</f>
        <v>484.31816666666668</v>
      </c>
      <c r="HA402" s="27">
        <f>IF($O402&gt;=HA$1,$S402,0)</f>
        <v>484.31816666666668</v>
      </c>
      <c r="HB402" s="27">
        <f>IF($O402&gt;=HB$1,$S402,0)</f>
        <v>484.31816666666668</v>
      </c>
      <c r="HC402" s="27">
        <f>IF($O402&gt;=HC$1,$S402,0)</f>
        <v>484.31816666666668</v>
      </c>
    </row>
    <row r="403" spans="1:211">
      <c r="A403" s="3">
        <v>42439</v>
      </c>
      <c r="B403" s="3" t="s">
        <v>427</v>
      </c>
      <c r="C403" s="3" t="s">
        <v>53</v>
      </c>
      <c r="D403" s="3">
        <v>56</v>
      </c>
      <c r="E403" s="4">
        <v>33372</v>
      </c>
      <c r="F403" s="5">
        <v>27.12054794520548</v>
      </c>
      <c r="G403" s="3" t="s">
        <v>421</v>
      </c>
      <c r="H403" s="4">
        <v>22904</v>
      </c>
      <c r="I403" s="9" t="s">
        <v>861</v>
      </c>
      <c r="J403" s="5">
        <v>5563.7</v>
      </c>
      <c r="K403" s="31">
        <v>1123</v>
      </c>
      <c r="L403" s="32">
        <v>27</v>
      </c>
      <c r="M403" s="33">
        <f>VLOOKUP(L403,FIND,3,TRUE)</f>
        <v>1.5</v>
      </c>
      <c r="N403" s="32">
        <f>IF(L403&gt;30,180,VLOOKUP(L403,TEMPO,2,FALSE))</f>
        <v>162</v>
      </c>
      <c r="O403" s="32">
        <f>IF(R403&gt;0,4,N403)</f>
        <v>162</v>
      </c>
      <c r="P403" s="96">
        <f>J403*M403*L403</f>
        <v>225329.84999999998</v>
      </c>
      <c r="Q403" s="96">
        <f>10934.45*2</f>
        <v>21868.9</v>
      </c>
      <c r="R403" s="96">
        <f>IF(P403&lt;=Q403,P403/4,0)</f>
        <v>0</v>
      </c>
      <c r="S403" s="5">
        <f>IF(P403&gt;=Q403,P403/N403,0)</f>
        <v>1390.925</v>
      </c>
      <c r="T403" s="3"/>
      <c r="U403" s="3">
        <f>IF(T403="",1,0)</f>
        <v>1</v>
      </c>
      <c r="V403" s="3">
        <v>644</v>
      </c>
      <c r="W403" s="5">
        <v>0</v>
      </c>
      <c r="X403" s="5">
        <v>245.73</v>
      </c>
      <c r="Y403" s="5">
        <f>X403*W403</f>
        <v>0</v>
      </c>
      <c r="Z403" s="5">
        <v>400</v>
      </c>
      <c r="AA403" s="5">
        <f>S403+Y403+Z403</f>
        <v>1790.925</v>
      </c>
      <c r="AB403" s="39">
        <f>(J403/12+J403/12*1.3333333333+450/12+J403/30*6/12+J403)*1.3+Y403+Z403+153.9</f>
        <v>9362.3865555354641</v>
      </c>
      <c r="AC403" s="39" t="s">
        <v>98</v>
      </c>
      <c r="AD403" s="39">
        <f>J403*1.3+400+153.9</f>
        <v>7786.71</v>
      </c>
      <c r="AE403" s="39">
        <f>SUMIFS('CUSTO MENSAL FUNC NOVO'!H:H,'CUSTO MENSAL FUNC NOVO'!A:A,'VALORES MENSAIS'!AC403)</f>
        <v>3674.875</v>
      </c>
      <c r="AF403" s="27">
        <f>IF($R403&gt;0,$R403,$S403)+$Y403+$Z403</f>
        <v>1790.925</v>
      </c>
      <c r="AG403" s="27">
        <f>IF($R403&gt;0,$R403,$S403)+$Y403+$Z403</f>
        <v>1790.925</v>
      </c>
      <c r="AH403" s="27">
        <f>IF($R403&gt;0,$R403,$S403)+$Y403+$Z403</f>
        <v>1790.925</v>
      </c>
      <c r="AI403" s="27">
        <f>IF($R403&gt;0,$R403,$S403)+$Y403+$Z403</f>
        <v>1790.925</v>
      </c>
      <c r="AJ403" s="27">
        <f>IF($O403&gt;=AJ$1,$S403+$Y403+$Z403,$Y403+$Z403)</f>
        <v>1790.925</v>
      </c>
      <c r="AK403" s="27">
        <f>IF($O403&gt;=AK$1,$S403+$Y403+$Z403,$Y403+$Z403)</f>
        <v>1790.925</v>
      </c>
      <c r="AL403" s="27">
        <f>IF($O403&gt;=AL$1,$S403+$Y403+$Z403,$Y403+$Z403)</f>
        <v>1790.925</v>
      </c>
      <c r="AM403" s="27">
        <f>IF($O403&gt;=AM$1,$S403+$Y403+$Z403,$Y403+$Z403)</f>
        <v>1790.925</v>
      </c>
      <c r="AN403" s="27">
        <f>IF($O403&gt;=AN$1,$S403+$Y403+$Z403,$Y403+$Z403)</f>
        <v>1790.925</v>
      </c>
      <c r="AO403" s="27">
        <f>IF($O403&gt;=AO$1,$S403+$Y403+$Z403,$Y403+$Z403)</f>
        <v>1790.925</v>
      </c>
      <c r="AP403" s="27">
        <f>IF($O403&gt;=AP$1,$S403+$Y403+$Z403,$Y403+$Z403)</f>
        <v>1790.925</v>
      </c>
      <c r="AQ403" s="27">
        <f>IF($O403&gt;=AQ$1,$S403+$Y403+$Z403,$Y403+$Z403)</f>
        <v>1790.925</v>
      </c>
      <c r="AR403" s="27">
        <f>IF($O403&gt;=AR$1,$S403+$Y403+$Z403,$Y403+$Z403)</f>
        <v>1790.925</v>
      </c>
      <c r="AS403" s="27">
        <f>IF($O403&gt;=AS$1,$S403+$Y403+$Z403,$Y403+$Z403)</f>
        <v>1790.925</v>
      </c>
      <c r="AT403" s="27">
        <f>IF($O403&gt;=AT$1,$S403+$Y403+$Z403,$Y403+$Z403)</f>
        <v>1790.925</v>
      </c>
      <c r="AU403" s="27">
        <f>IF($O403&gt;=AU$1,$S403+$Y403+$Z403,$Y403+$Z403)</f>
        <v>1790.925</v>
      </c>
      <c r="AV403" s="27">
        <f>IF($O403&gt;=AV$1,$S403+$Y403+$Z403,$Y403+$Z403)</f>
        <v>1790.925</v>
      </c>
      <c r="AW403" s="27">
        <f>IF($O403&gt;=AW$1,$S403+$Y403+$Z403,$Y403+$Z403)</f>
        <v>1790.925</v>
      </c>
      <c r="AX403" s="27">
        <f>IF($O403&gt;=AX$1,$S403+$Y403+$Z403,$Y403+$Z403)</f>
        <v>1790.925</v>
      </c>
      <c r="AY403" s="27">
        <f>IF($O403&gt;=AY$1,$S403+$Y403+$Z403,$Y403+$Z403)</f>
        <v>1790.925</v>
      </c>
      <c r="AZ403" s="27">
        <f>IF($O403&gt;=AZ$1,$S403+$Y403+$Z403,$Y403+$Z403)</f>
        <v>1790.925</v>
      </c>
      <c r="BA403" s="27">
        <f>IF($O403&gt;=BA$1,$S403+$Y403+$Z403,$Y403+$Z403)</f>
        <v>1790.925</v>
      </c>
      <c r="BB403" s="27">
        <f>IF($O403&gt;=BB$1,$S403+$Y403+$Z403,$Y403+$Z403)</f>
        <v>1790.925</v>
      </c>
      <c r="BC403" s="27">
        <f>IF($O403&gt;=BC$1,$S403+$Y403+$Z403,$Y403+$Z403)</f>
        <v>1790.925</v>
      </c>
      <c r="BD403" s="27">
        <f>IF($O403&gt;=BD$1,$S403+$Y403+$Z403,$Y403+$Z403)</f>
        <v>1790.925</v>
      </c>
      <c r="BE403" s="27">
        <f>IF($O403&gt;=BE$1,$S403+$Y403+$Z403,$Y403+$Z403)</f>
        <v>1790.925</v>
      </c>
      <c r="BF403" s="27">
        <f>IF($O403&gt;=BF$1,$S403+$Y403+$Z403,$Y403+$Z403)</f>
        <v>1790.925</v>
      </c>
      <c r="BG403" s="27">
        <f>IF($O403&gt;=BG$1,$S403+$Y403+$Z403,$Y403+$Z403)</f>
        <v>1790.925</v>
      </c>
      <c r="BH403" s="27">
        <f>IF($O403&gt;=BH$1,$S403+$Y403+$Z403,$Y403+$Z403)</f>
        <v>1790.925</v>
      </c>
      <c r="BI403" s="27">
        <f>IF($O403&gt;=BI$1,$S403+$Y403+$Z403,$Y403+$Z403)</f>
        <v>1790.925</v>
      </c>
      <c r="BJ403" s="27">
        <f>IF($O403&gt;=BJ$1,$S403+$Y403+$Z403,$Y403+$Z403)</f>
        <v>1790.925</v>
      </c>
      <c r="BK403" s="27">
        <f>IF($O403&gt;=BK$1,$S403+$Y403+$Z403,$Y403+$Z403)</f>
        <v>1790.925</v>
      </c>
      <c r="BL403" s="27">
        <f>IF($O403&gt;=BL$1,$S403+$Y403+$Z403,$Y403+$Z403)</f>
        <v>1790.925</v>
      </c>
      <c r="BM403" s="27">
        <f>IF($O403&gt;=BM$1,$S403+$Y403+$Z403,$Y403+$Z403)</f>
        <v>1790.925</v>
      </c>
      <c r="BN403" s="27">
        <f>IF($O403&gt;=BN$1,$S403+$Y403+$Z403,$Y403+$Z403)</f>
        <v>1790.925</v>
      </c>
      <c r="BO403" s="27">
        <f>IF($O403&gt;=BO$1,$S403+$Y403+$Z403,$Y403+$Z403)</f>
        <v>1790.925</v>
      </c>
      <c r="BP403" s="27">
        <f>IF($O403&gt;=BP$1,$S403+$Y403+$Z403,$Y403+$Z403)</f>
        <v>1790.925</v>
      </c>
      <c r="BQ403" s="27">
        <f>IF($O403&gt;=BQ$1,$S403+$Y403+$Z403,$Y403+$Z403)</f>
        <v>1790.925</v>
      </c>
      <c r="BR403" s="27">
        <f>IF($O403&gt;=BR$1,$S403+$Y403+$Z403,$Y403+$Z403)</f>
        <v>1790.925</v>
      </c>
      <c r="BS403" s="27">
        <f>IF($O403&gt;=BS$1,$S403+$Y403+$Z403,$Y403+$Z403)</f>
        <v>1790.925</v>
      </c>
      <c r="BT403" s="27">
        <f>IF($O403&gt;=BT$1,$S403+$Y403+$Z403,$Y403+$Z403)</f>
        <v>1790.925</v>
      </c>
      <c r="BU403" s="27">
        <f>IF($O403&gt;=BU$1,$S403+$Y403+$Z403,$Y403+$Z403)</f>
        <v>1790.925</v>
      </c>
      <c r="BV403" s="27">
        <f>IF($O403&gt;=BV$1,$S403+$Y403+$Z403,$Y403+$Z403)</f>
        <v>1790.925</v>
      </c>
      <c r="BW403" s="27">
        <f>IF($O403&gt;=BW$1,$S403+$Y403+$Z403,$Y403+$Z403)</f>
        <v>1790.925</v>
      </c>
      <c r="BX403" s="27">
        <f>IF($O403&gt;=BX$1,$S403+$Y403+$Z403,$Y403+$Z403)</f>
        <v>1790.925</v>
      </c>
      <c r="BY403" s="27">
        <f>IF($O403&gt;=BY$1,$S403+$Y403+$Z403,$Y403+$Z403)</f>
        <v>1790.925</v>
      </c>
      <c r="BZ403" s="27">
        <f>IF($O403&gt;=BZ$1,$S403+$Y403+$Z403,$Y403+$Z403)</f>
        <v>1790.925</v>
      </c>
      <c r="CA403" s="27">
        <f>IF($O403&gt;=CA$1,$S403+$Y403+$Z403,$Y403+$Z403)</f>
        <v>1790.925</v>
      </c>
      <c r="CB403" s="27">
        <f>IF($O403&gt;=CB$1,$S403+$Y403+$Z403,$Y403+$Z403)</f>
        <v>1790.925</v>
      </c>
      <c r="CC403" s="27">
        <f>IF($O403&gt;=CC$1,$S403+$Y403+$Z403,$Y403+$Z403)</f>
        <v>1790.925</v>
      </c>
      <c r="CD403" s="27">
        <f>IF($O403&gt;=CD$1,$S403+$Y403+$Z403,$Y403+$Z403)</f>
        <v>1790.925</v>
      </c>
      <c r="CE403" s="27">
        <f>IF($O403&gt;=CE$1,$S403+$Y403+$Z403,$Y403+$Z403)</f>
        <v>1790.925</v>
      </c>
      <c r="CF403" s="27">
        <f>IF($O403&gt;=CF$1,$S403+$Y403+$Z403,$Y403+$Z403)</f>
        <v>1790.925</v>
      </c>
      <c r="CG403" s="27">
        <f>IF($O403&gt;=CG$1,$S403+$Y403+$Z403,$Y403+$Z403)</f>
        <v>1790.925</v>
      </c>
      <c r="CH403" s="27">
        <f>IF($O403&gt;=CH$1,$S403+$Y403+$Z403,$Y403+$Z403)</f>
        <v>1790.925</v>
      </c>
      <c r="CI403" s="27">
        <f>IF($O403&gt;=CI$1,$S403+$Y403+$Z403,$Y403+$Z403)</f>
        <v>1790.925</v>
      </c>
      <c r="CJ403" s="27">
        <f>IF($O403&gt;=CJ$1,$S403+$Y403+$Z403,$Y403+$Z403)</f>
        <v>1790.925</v>
      </c>
      <c r="CK403" s="27">
        <f>IF($O403&gt;=CK$1,$S403+$Y403+$Z403,$Y403+$Z403)</f>
        <v>1790.925</v>
      </c>
      <c r="CL403" s="27">
        <f>IF($O403&gt;=CL$1,$S403+$Y403+$Z403,$Y403+$Z403)</f>
        <v>1790.925</v>
      </c>
      <c r="CM403" s="27">
        <f>IF($O403&gt;=CM$1,$S403+$Y403+$Z403,$Y403+$Z403)</f>
        <v>1790.925</v>
      </c>
      <c r="CN403" s="27">
        <f>IF($O403&gt;=CN$1,$S403+$Y403,$Y403)</f>
        <v>1390.925</v>
      </c>
      <c r="CO403" s="27">
        <f>IF($O403&gt;=CO$1,$S403+$Y403,$Y403)</f>
        <v>1390.925</v>
      </c>
      <c r="CP403" s="27">
        <f>IF($O403&gt;=CP$1,$S403+$Y403,$Y403)</f>
        <v>1390.925</v>
      </c>
      <c r="CQ403" s="27">
        <f>IF($O403&gt;=CQ$1,$S403+$Y403,$Y403)</f>
        <v>1390.925</v>
      </c>
      <c r="CR403" s="27">
        <f>IF($O403&gt;=CR$1,$S403+$Y403,$Y403)</f>
        <v>1390.925</v>
      </c>
      <c r="CS403" s="27">
        <f>IF($O403&gt;=CS$1,$S403+$Y403,$Y403)</f>
        <v>1390.925</v>
      </c>
      <c r="CT403" s="27">
        <f>IF($O403&gt;=CT$1,$S403+$Y403,$Y403)</f>
        <v>1390.925</v>
      </c>
      <c r="CU403" s="27">
        <f>IF($O403&gt;=CU$1,$S403+$Y403,$Y403)</f>
        <v>1390.925</v>
      </c>
      <c r="CV403" s="27">
        <f>IF($O403&gt;=CV$1,$S403+$Y403,$Y403)</f>
        <v>1390.925</v>
      </c>
      <c r="CW403" s="27">
        <f>IF($O403&gt;=CW$1,$S403+$Y403,$Y403)</f>
        <v>1390.925</v>
      </c>
      <c r="CX403" s="27">
        <f>IF($O403&gt;=CX$1,$S403+$Y403,$Y403)</f>
        <v>1390.925</v>
      </c>
      <c r="CY403" s="27">
        <f>IF($O403&gt;=CY$1,$S403+$Y403,$Y403)</f>
        <v>1390.925</v>
      </c>
      <c r="CZ403" s="27">
        <f>IF($O403&gt;=CZ$1,$S403+$Y403,$Y403)</f>
        <v>1390.925</v>
      </c>
      <c r="DA403" s="27">
        <f>IF($O403&gt;=DA$1,$S403+$Y403,$Y403)</f>
        <v>1390.925</v>
      </c>
      <c r="DB403" s="27">
        <f>IF($O403&gt;=DB$1,$S403+$Y403,$Y403)</f>
        <v>1390.925</v>
      </c>
      <c r="DC403" s="27">
        <f>IF($O403&gt;=DC$1,$S403+$Y403,$Y403)</f>
        <v>1390.925</v>
      </c>
      <c r="DD403" s="27">
        <f>IF($O403&gt;=DD$1,$S403+$Y403,$Y403)</f>
        <v>1390.925</v>
      </c>
      <c r="DE403" s="27">
        <f>IF($O403&gt;=DE$1,$S403+$Y403,$Y403)</f>
        <v>1390.925</v>
      </c>
      <c r="DF403" s="27">
        <f>IF($O403&gt;=DF$1,$S403+$Y403,$Y403)</f>
        <v>1390.925</v>
      </c>
      <c r="DG403" s="27">
        <f>IF($O403&gt;=DG$1,$S403+$Y403,$Y403)</f>
        <v>1390.925</v>
      </c>
      <c r="DH403" s="27">
        <f>IF($O403&gt;=DH$1,$S403+$Y403,$Y403)</f>
        <v>1390.925</v>
      </c>
      <c r="DI403" s="27">
        <f>IF($O403&gt;=DI$1,$S403+$Y403,$Y403)</f>
        <v>1390.925</v>
      </c>
      <c r="DJ403" s="27">
        <f>IF($O403&gt;=DJ$1,$S403+$Y403,$Y403)</f>
        <v>1390.925</v>
      </c>
      <c r="DK403" s="27">
        <f>IF($O403&gt;=DK$1,$S403+$Y403,$Y403)</f>
        <v>1390.925</v>
      </c>
      <c r="DL403" s="27">
        <f>IF($O403&gt;=DL$1,$S403+$Y403,$Y403)</f>
        <v>1390.925</v>
      </c>
      <c r="DM403" s="27">
        <f>IF($O403&gt;=DM$1,$S403+$Y403,$Y403)</f>
        <v>1390.925</v>
      </c>
      <c r="DN403" s="27">
        <f>IF($O403&gt;=DN$1,$S403+$Y403,$Y403)</f>
        <v>1390.925</v>
      </c>
      <c r="DO403" s="27">
        <f>IF($O403&gt;=DO$1,$S403+$Y403,$Y403)</f>
        <v>1390.925</v>
      </c>
      <c r="DP403" s="27">
        <f>IF($O403&gt;=DP$1,$S403+$Y403,$Y403)</f>
        <v>1390.925</v>
      </c>
      <c r="DQ403" s="27">
        <f>IF($O403&gt;=DQ$1,$S403+$Y403,$Y403)</f>
        <v>1390.925</v>
      </c>
      <c r="DR403" s="27">
        <f>IF($O403&gt;=DR$1,$S403+$Y403,$Y403)</f>
        <v>1390.925</v>
      </c>
      <c r="DS403" s="27">
        <f>IF($O403&gt;=DS$1,$S403+$Y403,$Y403)</f>
        <v>1390.925</v>
      </c>
      <c r="DT403" s="27">
        <f>IF($O403&gt;=DT$1,$S403+$Y403,$Y403)</f>
        <v>1390.925</v>
      </c>
      <c r="DU403" s="27">
        <f>IF($O403&gt;=DU$1,$S403+$Y403,$Y403)</f>
        <v>1390.925</v>
      </c>
      <c r="DV403" s="27">
        <f>IF($O403&gt;=DV$1,$S403+$Y403,$Y403)</f>
        <v>1390.925</v>
      </c>
      <c r="DW403" s="27">
        <f>IF($O403&gt;=DW$1,$S403+$Y403,$Y403)</f>
        <v>1390.925</v>
      </c>
      <c r="DX403" s="27">
        <f>IF($O403&gt;=DX$1,$S403+$Y403,$Y403)</f>
        <v>1390.925</v>
      </c>
      <c r="DY403" s="27">
        <f>IF($O403&gt;=DY$1,$S403+$Y403,$Y403)</f>
        <v>1390.925</v>
      </c>
      <c r="DZ403" s="27">
        <f>IF($O403&gt;=DZ$1,$S403+$Y403,$Y403)</f>
        <v>1390.925</v>
      </c>
      <c r="EA403" s="27">
        <f>IF($O403&gt;=EA$1,$S403+$Y403,$Y403)</f>
        <v>1390.925</v>
      </c>
      <c r="EB403" s="27">
        <f>IF($O403&gt;=EB$1,$S403+$Y403,$Y403)</f>
        <v>1390.925</v>
      </c>
      <c r="EC403" s="27">
        <f>IF($O403&gt;=EC$1,$S403+$Y403,$Y403)</f>
        <v>1390.925</v>
      </c>
      <c r="ED403" s="27">
        <f>IF($O403&gt;=ED$1,$S403+$Y403,$Y403)</f>
        <v>1390.925</v>
      </c>
      <c r="EE403" s="27">
        <f>IF($O403&gt;=EE$1,$S403+$Y403,$Y403)</f>
        <v>1390.925</v>
      </c>
      <c r="EF403" s="27">
        <f>IF($O403&gt;=EF$1,$S403+$Y403,$Y403)</f>
        <v>1390.925</v>
      </c>
      <c r="EG403" s="27">
        <f>IF($O403&gt;=EG$1,$S403+$Y403,$Y403)</f>
        <v>1390.925</v>
      </c>
      <c r="EH403" s="27">
        <f>IF($O403&gt;=EH$1,$S403+$Y403,$Y403)</f>
        <v>1390.925</v>
      </c>
      <c r="EI403" s="27">
        <f>IF($O403&gt;=EI$1,$S403+$Y403,$Y403)</f>
        <v>1390.925</v>
      </c>
      <c r="EJ403" s="27">
        <f>IF($O403&gt;=EJ$1,$S403+$Y403,$Y403)</f>
        <v>1390.925</v>
      </c>
      <c r="EK403" s="27">
        <f>IF($O403&gt;=EK$1,$S403+$Y403,$Y403)</f>
        <v>1390.925</v>
      </c>
      <c r="EL403" s="27">
        <f>IF($O403&gt;=EL$1,$S403+$Y403,$Y403)</f>
        <v>1390.925</v>
      </c>
      <c r="EM403" s="27">
        <f>IF($O403&gt;=EM$1,$S403+$Y403,$Y403)</f>
        <v>1390.925</v>
      </c>
      <c r="EN403" s="27">
        <f>IF($O403&gt;=EN$1,$S403+$Y403,$Y403)</f>
        <v>1390.925</v>
      </c>
      <c r="EO403" s="27">
        <f>IF($O403&gt;=EO$1,$S403+$Y403,$Y403)</f>
        <v>1390.925</v>
      </c>
      <c r="EP403" s="27">
        <f>IF($O403&gt;=EP$1,$S403+$Y403,$Y403)</f>
        <v>1390.925</v>
      </c>
      <c r="EQ403" s="27">
        <f>IF($O403&gt;=EQ$1,$S403+$Y403,$Y403)</f>
        <v>1390.925</v>
      </c>
      <c r="ER403" s="27">
        <f>IF($O403&gt;=ER$1,$S403+$Y403,$Y403)</f>
        <v>1390.925</v>
      </c>
      <c r="ES403" s="27">
        <f>IF($O403&gt;=ES$1,$S403+$Y403,$Y403)</f>
        <v>1390.925</v>
      </c>
      <c r="ET403" s="27">
        <f>IF($O403&gt;=ET$1,$S403+$Y403,$Y403)</f>
        <v>1390.925</v>
      </c>
      <c r="EU403" s="27">
        <f>IF($O403&gt;=EU$1,$S403+$Y403,$Y403)</f>
        <v>1390.925</v>
      </c>
      <c r="EV403" s="27">
        <f>IF($O403&gt;=EV$1,$S403,0)</f>
        <v>1390.925</v>
      </c>
      <c r="EW403" s="27">
        <f>IF($O403&gt;=EW$1,$S403,0)</f>
        <v>1390.925</v>
      </c>
      <c r="EX403" s="27">
        <f>IF($O403&gt;=EX$1,$S403,0)</f>
        <v>1390.925</v>
      </c>
      <c r="EY403" s="27">
        <f>IF($O403&gt;=EY$1,$S403,0)</f>
        <v>1390.925</v>
      </c>
      <c r="EZ403" s="27">
        <f>IF($O403&gt;=EZ$1,$S403,0)</f>
        <v>1390.925</v>
      </c>
      <c r="FA403" s="27">
        <f>IF($O403&gt;=FA$1,$S403,0)</f>
        <v>1390.925</v>
      </c>
      <c r="FB403" s="27">
        <f>IF($O403&gt;=FB$1,$S403,0)</f>
        <v>1390.925</v>
      </c>
      <c r="FC403" s="27">
        <f>IF($O403&gt;=FC$1,$S403,0)</f>
        <v>1390.925</v>
      </c>
      <c r="FD403" s="27">
        <f>IF($O403&gt;=FD$1,$S403,0)</f>
        <v>1390.925</v>
      </c>
      <c r="FE403" s="27">
        <f>IF($O403&gt;=FE$1,$S403,0)</f>
        <v>1390.925</v>
      </c>
      <c r="FF403" s="27">
        <f>IF($O403&gt;=FF$1,$S403,0)</f>
        <v>1390.925</v>
      </c>
      <c r="FG403" s="27">
        <f>IF($O403&gt;=FG$1,$S403,0)</f>
        <v>1390.925</v>
      </c>
      <c r="FH403" s="27">
        <f>IF($O403&gt;=FH$1,$S403,0)</f>
        <v>1390.925</v>
      </c>
      <c r="FI403" s="27">
        <f>IF($O403&gt;=FI$1,$S403,0)</f>
        <v>1390.925</v>
      </c>
      <c r="FJ403" s="27">
        <f>IF($O403&gt;=FJ$1,$S403,0)</f>
        <v>1390.925</v>
      </c>
      <c r="FK403" s="27">
        <f>IF($O403&gt;=FK$1,$S403,0)</f>
        <v>1390.925</v>
      </c>
      <c r="FL403" s="27">
        <f>IF($O403&gt;=FL$1,$S403,0)</f>
        <v>1390.925</v>
      </c>
      <c r="FM403" s="27">
        <f>IF($O403&gt;=FM$1,$S403,0)</f>
        <v>1390.925</v>
      </c>
      <c r="FN403" s="27">
        <f>IF($O403&gt;=FN$1,$S403,0)</f>
        <v>1390.925</v>
      </c>
      <c r="FO403" s="27">
        <f>IF($O403&gt;=FO$1,$S403,0)</f>
        <v>1390.925</v>
      </c>
      <c r="FP403" s="27">
        <f>IF($O403&gt;=FP$1,$S403,0)</f>
        <v>1390.925</v>
      </c>
      <c r="FQ403" s="27">
        <f>IF($O403&gt;=FQ$1,$S403,0)</f>
        <v>1390.925</v>
      </c>
      <c r="FR403" s="27">
        <f>IF($O403&gt;=FR$1,$S403,0)</f>
        <v>1390.925</v>
      </c>
      <c r="FS403" s="27">
        <f>IF($O403&gt;=FS$1,$S403,0)</f>
        <v>1390.925</v>
      </c>
      <c r="FT403" s="27">
        <f>IF($O403&gt;=FT$1,$S403,0)</f>
        <v>1390.925</v>
      </c>
      <c r="FU403" s="27">
        <f>IF($O403&gt;=FU$1,$S403,0)</f>
        <v>1390.925</v>
      </c>
      <c r="FV403" s="27">
        <f>IF($O403&gt;=FV$1,$S403,0)</f>
        <v>1390.925</v>
      </c>
      <c r="FW403" s="27">
        <f>IF($O403&gt;=FW$1,$S403,0)</f>
        <v>1390.925</v>
      </c>
      <c r="FX403" s="27">
        <f>IF($O403&gt;=FX$1,$S403,0)</f>
        <v>1390.925</v>
      </c>
      <c r="FY403" s="27">
        <f>IF($O403&gt;=FY$1,$S403,0)</f>
        <v>1390.925</v>
      </c>
      <c r="FZ403" s="27">
        <f>IF($O403&gt;=FZ$1,$S403,0)</f>
        <v>1390.925</v>
      </c>
      <c r="GA403" s="27">
        <f>IF($O403&gt;=GA$1,$S403,0)</f>
        <v>1390.925</v>
      </c>
      <c r="GB403" s="27">
        <f>IF($O403&gt;=GB$1,$S403,0)</f>
        <v>1390.925</v>
      </c>
      <c r="GC403" s="27">
        <f>IF($O403&gt;=GC$1,$S403,0)</f>
        <v>1390.925</v>
      </c>
      <c r="GD403" s="27">
        <f>IF($O403&gt;=GD$1,$S403,0)</f>
        <v>1390.925</v>
      </c>
      <c r="GE403" s="27">
        <f>IF($O403&gt;=GE$1,$S403,0)</f>
        <v>1390.925</v>
      </c>
      <c r="GF403" s="27">
        <f>IF($O403&gt;=GF$1,$S403,0)</f>
        <v>1390.925</v>
      </c>
      <c r="GG403" s="27">
        <f>IF($O403&gt;=GG$1,$S403,0)</f>
        <v>1390.925</v>
      </c>
      <c r="GH403" s="27">
        <f>IF($O403&gt;=GH$1,$S403,0)</f>
        <v>1390.925</v>
      </c>
      <c r="GI403" s="27">
        <f>IF($O403&gt;=GI$1,$S403,0)</f>
        <v>1390.925</v>
      </c>
      <c r="GJ403" s="27">
        <f>IF($O403&gt;=GJ$1,$S403,0)</f>
        <v>1390.925</v>
      </c>
      <c r="GK403" s="27">
        <f>IF($O403&gt;=GK$1,$S403,0)</f>
        <v>1390.925</v>
      </c>
      <c r="GL403" s="27">
        <f>IF($O403&gt;=GL$1,$S403,0)</f>
        <v>0</v>
      </c>
      <c r="GM403" s="27">
        <f>IF($O403&gt;=GM$1,$S403,0)</f>
        <v>0</v>
      </c>
      <c r="GN403" s="27">
        <f>IF($O403&gt;=GN$1,$S403,0)</f>
        <v>0</v>
      </c>
      <c r="GO403" s="27">
        <f>IF($O403&gt;=GO$1,$S403,0)</f>
        <v>0</v>
      </c>
      <c r="GP403" s="27">
        <f>IF($O403&gt;=GP$1,$S403,0)</f>
        <v>0</v>
      </c>
      <c r="GQ403" s="27">
        <f>IF($O403&gt;=GQ$1,$S403,0)</f>
        <v>0</v>
      </c>
      <c r="GR403" s="27">
        <f>IF($O403&gt;=GR$1,$S403,0)</f>
        <v>0</v>
      </c>
      <c r="GS403" s="27">
        <f>IF($O403&gt;=GS$1,$S403,0)</f>
        <v>0</v>
      </c>
      <c r="GT403" s="27">
        <f>IF($O403&gt;=GT$1,$S403,0)</f>
        <v>0</v>
      </c>
      <c r="GU403" s="27">
        <f>IF($O403&gt;=GU$1,$S403,0)</f>
        <v>0</v>
      </c>
      <c r="GV403" s="27">
        <f>IF($O403&gt;=GV$1,$S403,0)</f>
        <v>0</v>
      </c>
      <c r="GW403" s="27">
        <f>IF($O403&gt;=GW$1,$S403,0)</f>
        <v>0</v>
      </c>
      <c r="GX403" s="27">
        <f>IF($O403&gt;=GX$1,$S403,0)</f>
        <v>0</v>
      </c>
      <c r="GY403" s="27">
        <f>IF($O403&gt;=GY$1,$S403,0)</f>
        <v>0</v>
      </c>
      <c r="GZ403" s="27">
        <f>IF($O403&gt;=GZ$1,$S403,0)</f>
        <v>0</v>
      </c>
      <c r="HA403" s="27">
        <f>IF($O403&gt;=HA$1,$S403,0)</f>
        <v>0</v>
      </c>
      <c r="HB403" s="27">
        <f>IF($O403&gt;=HB$1,$S403,0)</f>
        <v>0</v>
      </c>
      <c r="HC403" s="27">
        <f>IF($O403&gt;=HC$1,$S403,0)</f>
        <v>0</v>
      </c>
    </row>
    <row r="404" spans="1:211">
      <c r="A404" s="3">
        <v>17167</v>
      </c>
      <c r="B404" s="3" t="s">
        <v>442</v>
      </c>
      <c r="C404" s="3" t="s">
        <v>18</v>
      </c>
      <c r="D404" s="3">
        <v>55</v>
      </c>
      <c r="E404" s="4">
        <v>28494</v>
      </c>
      <c r="F404" s="5">
        <v>40.484931506849314</v>
      </c>
      <c r="G404" s="3" t="s">
        <v>421</v>
      </c>
      <c r="H404" s="4">
        <v>23114</v>
      </c>
      <c r="I404" s="9" t="s">
        <v>861</v>
      </c>
      <c r="J404" s="5">
        <v>2050.42</v>
      </c>
      <c r="K404" s="31">
        <v>1123</v>
      </c>
      <c r="L404" s="32">
        <v>40</v>
      </c>
      <c r="M404" s="33">
        <f>VLOOKUP(L404,FIND,3,TRUE)</f>
        <v>1.5</v>
      </c>
      <c r="N404" s="32">
        <f>IF(L404&gt;30,180,VLOOKUP(L404,TEMPO,2,FALSE))</f>
        <v>180</v>
      </c>
      <c r="O404" s="32">
        <f>IF(R404&gt;0,4,N404)</f>
        <v>180</v>
      </c>
      <c r="P404" s="96">
        <f>J404*M404*L404</f>
        <v>123025.20000000001</v>
      </c>
      <c r="Q404" s="96">
        <f>10934.45*2</f>
        <v>21868.9</v>
      </c>
      <c r="R404" s="96">
        <f>IF(P404&lt;=Q404,P404/4,0)</f>
        <v>0</v>
      </c>
      <c r="S404" s="5">
        <f>IF(P404&gt;=Q404,P404/N404,0)</f>
        <v>683.47333333333336</v>
      </c>
      <c r="T404" s="3"/>
      <c r="U404" s="3">
        <f>IF(T404="",1,0)</f>
        <v>1</v>
      </c>
      <c r="V404" s="3">
        <v>53</v>
      </c>
      <c r="W404" s="5">
        <v>0</v>
      </c>
      <c r="X404" s="5">
        <v>245.73</v>
      </c>
      <c r="Y404" s="5">
        <f>X404*W404</f>
        <v>0</v>
      </c>
      <c r="Z404" s="5">
        <v>400</v>
      </c>
      <c r="AA404" s="5">
        <f>S404+Y404+Z404</f>
        <v>1083.4733333333334</v>
      </c>
      <c r="AB404" s="39">
        <f>(J404/12+J404/12*1.3333333333+450/12+J404/30*6/12+J404)*1.3+Y404+Z404+153.9</f>
        <v>3830.9223777703737</v>
      </c>
      <c r="AC404" s="39" t="s">
        <v>18</v>
      </c>
      <c r="AD404" s="39">
        <f>J404*1.3+400+153.9</f>
        <v>3219.4460000000004</v>
      </c>
      <c r="AE404" s="39">
        <f>SUMIFS('CUSTO MENSAL FUNC NOVO'!H:H,'CUSTO MENSAL FUNC NOVO'!A:A,'VALORES MENSAIS'!AC404)</f>
        <v>1902.2210000000002</v>
      </c>
      <c r="AF404" s="27">
        <f>IF($R404&gt;0,$R404,$S404)+$Y404+$Z404</f>
        <v>1083.4733333333334</v>
      </c>
      <c r="AG404" s="27">
        <f>IF($R404&gt;0,$R404,$S404)+$Y404+$Z404</f>
        <v>1083.4733333333334</v>
      </c>
      <c r="AH404" s="27">
        <f>IF($R404&gt;0,$R404,$S404)+$Y404+$Z404</f>
        <v>1083.4733333333334</v>
      </c>
      <c r="AI404" s="27">
        <f>IF($R404&gt;0,$R404,$S404)+$Y404+$Z404</f>
        <v>1083.4733333333334</v>
      </c>
      <c r="AJ404" s="27">
        <f>IF($O404&gt;=AJ$1,$S404+$Y404+$Z404,$Y404+$Z404)</f>
        <v>1083.4733333333334</v>
      </c>
      <c r="AK404" s="27">
        <f>IF($O404&gt;=AK$1,$S404+$Y404+$Z404,$Y404+$Z404)</f>
        <v>1083.4733333333334</v>
      </c>
      <c r="AL404" s="27">
        <f>IF($O404&gt;=AL$1,$S404+$Y404+$Z404,$Y404+$Z404)</f>
        <v>1083.4733333333334</v>
      </c>
      <c r="AM404" s="27">
        <f>IF($O404&gt;=AM$1,$S404+$Y404+$Z404,$Y404+$Z404)</f>
        <v>1083.4733333333334</v>
      </c>
      <c r="AN404" s="27">
        <f>IF($O404&gt;=AN$1,$S404+$Y404+$Z404,$Y404+$Z404)</f>
        <v>1083.4733333333334</v>
      </c>
      <c r="AO404" s="27">
        <f>IF($O404&gt;=AO$1,$S404+$Y404+$Z404,$Y404+$Z404)</f>
        <v>1083.4733333333334</v>
      </c>
      <c r="AP404" s="27">
        <f>IF($O404&gt;=AP$1,$S404+$Y404+$Z404,$Y404+$Z404)</f>
        <v>1083.4733333333334</v>
      </c>
      <c r="AQ404" s="27">
        <f>IF($O404&gt;=AQ$1,$S404+$Y404+$Z404,$Y404+$Z404)</f>
        <v>1083.4733333333334</v>
      </c>
      <c r="AR404" s="27">
        <f>IF($O404&gt;=AR$1,$S404+$Y404+$Z404,$Y404+$Z404)</f>
        <v>1083.4733333333334</v>
      </c>
      <c r="AS404" s="27">
        <f>IF($O404&gt;=AS$1,$S404+$Y404+$Z404,$Y404+$Z404)</f>
        <v>1083.4733333333334</v>
      </c>
      <c r="AT404" s="27">
        <f>IF($O404&gt;=AT$1,$S404+$Y404+$Z404,$Y404+$Z404)</f>
        <v>1083.4733333333334</v>
      </c>
      <c r="AU404" s="27">
        <f>IF($O404&gt;=AU$1,$S404+$Y404+$Z404,$Y404+$Z404)</f>
        <v>1083.4733333333334</v>
      </c>
      <c r="AV404" s="27">
        <f>IF($O404&gt;=AV$1,$S404+$Y404+$Z404,$Y404+$Z404)</f>
        <v>1083.4733333333334</v>
      </c>
      <c r="AW404" s="27">
        <f>IF($O404&gt;=AW$1,$S404+$Y404+$Z404,$Y404+$Z404)</f>
        <v>1083.4733333333334</v>
      </c>
      <c r="AX404" s="27">
        <f>IF($O404&gt;=AX$1,$S404+$Y404+$Z404,$Y404+$Z404)</f>
        <v>1083.4733333333334</v>
      </c>
      <c r="AY404" s="27">
        <f>IF($O404&gt;=AY$1,$S404+$Y404+$Z404,$Y404+$Z404)</f>
        <v>1083.4733333333334</v>
      </c>
      <c r="AZ404" s="27">
        <f>IF($O404&gt;=AZ$1,$S404+$Y404+$Z404,$Y404+$Z404)</f>
        <v>1083.4733333333334</v>
      </c>
      <c r="BA404" s="27">
        <f>IF($O404&gt;=BA$1,$S404+$Y404+$Z404,$Y404+$Z404)</f>
        <v>1083.4733333333334</v>
      </c>
      <c r="BB404" s="27">
        <f>IF($O404&gt;=BB$1,$S404+$Y404+$Z404,$Y404+$Z404)</f>
        <v>1083.4733333333334</v>
      </c>
      <c r="BC404" s="27">
        <f>IF($O404&gt;=BC$1,$S404+$Y404+$Z404,$Y404+$Z404)</f>
        <v>1083.4733333333334</v>
      </c>
      <c r="BD404" s="27">
        <f>IF($O404&gt;=BD$1,$S404+$Y404+$Z404,$Y404+$Z404)</f>
        <v>1083.4733333333334</v>
      </c>
      <c r="BE404" s="27">
        <f>IF($O404&gt;=BE$1,$S404+$Y404+$Z404,$Y404+$Z404)</f>
        <v>1083.4733333333334</v>
      </c>
      <c r="BF404" s="27">
        <f>IF($O404&gt;=BF$1,$S404+$Y404+$Z404,$Y404+$Z404)</f>
        <v>1083.4733333333334</v>
      </c>
      <c r="BG404" s="27">
        <f>IF($O404&gt;=BG$1,$S404+$Y404+$Z404,$Y404+$Z404)</f>
        <v>1083.4733333333334</v>
      </c>
      <c r="BH404" s="27">
        <f>IF($O404&gt;=BH$1,$S404+$Y404+$Z404,$Y404+$Z404)</f>
        <v>1083.4733333333334</v>
      </c>
      <c r="BI404" s="27">
        <f>IF($O404&gt;=BI$1,$S404+$Y404+$Z404,$Y404+$Z404)</f>
        <v>1083.4733333333334</v>
      </c>
      <c r="BJ404" s="27">
        <f>IF($O404&gt;=BJ$1,$S404+$Y404+$Z404,$Y404+$Z404)</f>
        <v>1083.4733333333334</v>
      </c>
      <c r="BK404" s="27">
        <f>IF($O404&gt;=BK$1,$S404+$Y404+$Z404,$Y404+$Z404)</f>
        <v>1083.4733333333334</v>
      </c>
      <c r="BL404" s="27">
        <f>IF($O404&gt;=BL$1,$S404+$Y404+$Z404,$Y404+$Z404)</f>
        <v>1083.4733333333334</v>
      </c>
      <c r="BM404" s="27">
        <f>IF($O404&gt;=BM$1,$S404+$Y404+$Z404,$Y404+$Z404)</f>
        <v>1083.4733333333334</v>
      </c>
      <c r="BN404" s="27">
        <f>IF($O404&gt;=BN$1,$S404+$Y404+$Z404,$Y404+$Z404)</f>
        <v>1083.4733333333334</v>
      </c>
      <c r="BO404" s="27">
        <f>IF($O404&gt;=BO$1,$S404+$Y404+$Z404,$Y404+$Z404)</f>
        <v>1083.4733333333334</v>
      </c>
      <c r="BP404" s="27">
        <f>IF($O404&gt;=BP$1,$S404+$Y404+$Z404,$Y404+$Z404)</f>
        <v>1083.4733333333334</v>
      </c>
      <c r="BQ404" s="27">
        <f>IF($O404&gt;=BQ$1,$S404+$Y404+$Z404,$Y404+$Z404)</f>
        <v>1083.4733333333334</v>
      </c>
      <c r="BR404" s="27">
        <f>IF($O404&gt;=BR$1,$S404+$Y404+$Z404,$Y404+$Z404)</f>
        <v>1083.4733333333334</v>
      </c>
      <c r="BS404" s="27">
        <f>IF($O404&gt;=BS$1,$S404+$Y404+$Z404,$Y404+$Z404)</f>
        <v>1083.4733333333334</v>
      </c>
      <c r="BT404" s="27">
        <f>IF($O404&gt;=BT$1,$S404+$Y404+$Z404,$Y404+$Z404)</f>
        <v>1083.4733333333334</v>
      </c>
      <c r="BU404" s="27">
        <f>IF($O404&gt;=BU$1,$S404+$Y404+$Z404,$Y404+$Z404)</f>
        <v>1083.4733333333334</v>
      </c>
      <c r="BV404" s="27">
        <f>IF($O404&gt;=BV$1,$S404+$Y404+$Z404,$Y404+$Z404)</f>
        <v>1083.4733333333334</v>
      </c>
      <c r="BW404" s="27">
        <f>IF($O404&gt;=BW$1,$S404+$Y404+$Z404,$Y404+$Z404)</f>
        <v>1083.4733333333334</v>
      </c>
      <c r="BX404" s="27">
        <f>IF($O404&gt;=BX$1,$S404+$Y404+$Z404,$Y404+$Z404)</f>
        <v>1083.4733333333334</v>
      </c>
      <c r="BY404" s="27">
        <f>IF($O404&gt;=BY$1,$S404+$Y404+$Z404,$Y404+$Z404)</f>
        <v>1083.4733333333334</v>
      </c>
      <c r="BZ404" s="27">
        <f>IF($O404&gt;=BZ$1,$S404+$Y404+$Z404,$Y404+$Z404)</f>
        <v>1083.4733333333334</v>
      </c>
      <c r="CA404" s="27">
        <f>IF($O404&gt;=CA$1,$S404+$Y404+$Z404,$Y404+$Z404)</f>
        <v>1083.4733333333334</v>
      </c>
      <c r="CB404" s="27">
        <f>IF($O404&gt;=CB$1,$S404+$Y404+$Z404,$Y404+$Z404)</f>
        <v>1083.4733333333334</v>
      </c>
      <c r="CC404" s="27">
        <f>IF($O404&gt;=CC$1,$S404+$Y404+$Z404,$Y404+$Z404)</f>
        <v>1083.4733333333334</v>
      </c>
      <c r="CD404" s="27">
        <f>IF($O404&gt;=CD$1,$S404+$Y404+$Z404,$Y404+$Z404)</f>
        <v>1083.4733333333334</v>
      </c>
      <c r="CE404" s="27">
        <f>IF($O404&gt;=CE$1,$S404+$Y404+$Z404,$Y404+$Z404)</f>
        <v>1083.4733333333334</v>
      </c>
      <c r="CF404" s="27">
        <f>IF($O404&gt;=CF$1,$S404+$Y404+$Z404,$Y404+$Z404)</f>
        <v>1083.4733333333334</v>
      </c>
      <c r="CG404" s="27">
        <f>IF($O404&gt;=CG$1,$S404+$Y404+$Z404,$Y404+$Z404)</f>
        <v>1083.4733333333334</v>
      </c>
      <c r="CH404" s="27">
        <f>IF($O404&gt;=CH$1,$S404+$Y404+$Z404,$Y404+$Z404)</f>
        <v>1083.4733333333334</v>
      </c>
      <c r="CI404" s="27">
        <f>IF($O404&gt;=CI$1,$S404+$Y404+$Z404,$Y404+$Z404)</f>
        <v>1083.4733333333334</v>
      </c>
      <c r="CJ404" s="27">
        <f>IF($O404&gt;=CJ$1,$S404+$Y404+$Z404,$Y404+$Z404)</f>
        <v>1083.4733333333334</v>
      </c>
      <c r="CK404" s="27">
        <f>IF($O404&gt;=CK$1,$S404+$Y404+$Z404,$Y404+$Z404)</f>
        <v>1083.4733333333334</v>
      </c>
      <c r="CL404" s="27">
        <f>IF($O404&gt;=CL$1,$S404+$Y404+$Z404,$Y404+$Z404)</f>
        <v>1083.4733333333334</v>
      </c>
      <c r="CM404" s="27">
        <f>IF($O404&gt;=CM$1,$S404+$Y404+$Z404,$Y404+$Z404)</f>
        <v>1083.4733333333334</v>
      </c>
      <c r="CN404" s="27">
        <f>IF($O404&gt;=CN$1,$S404+$Y404,$Y404)</f>
        <v>683.47333333333336</v>
      </c>
      <c r="CO404" s="27">
        <f>IF($O404&gt;=CO$1,$S404+$Y404,$Y404)</f>
        <v>683.47333333333336</v>
      </c>
      <c r="CP404" s="27">
        <f>IF($O404&gt;=CP$1,$S404+$Y404,$Y404)</f>
        <v>683.47333333333336</v>
      </c>
      <c r="CQ404" s="27">
        <f>IF($O404&gt;=CQ$1,$S404+$Y404,$Y404)</f>
        <v>683.47333333333336</v>
      </c>
      <c r="CR404" s="27">
        <f>IF($O404&gt;=CR$1,$S404+$Y404,$Y404)</f>
        <v>683.47333333333336</v>
      </c>
      <c r="CS404" s="27">
        <f>IF($O404&gt;=CS$1,$S404+$Y404,$Y404)</f>
        <v>683.47333333333336</v>
      </c>
      <c r="CT404" s="27">
        <f>IF($O404&gt;=CT$1,$S404+$Y404,$Y404)</f>
        <v>683.47333333333336</v>
      </c>
      <c r="CU404" s="27">
        <f>IF($O404&gt;=CU$1,$S404+$Y404,$Y404)</f>
        <v>683.47333333333336</v>
      </c>
      <c r="CV404" s="27">
        <f>IF($O404&gt;=CV$1,$S404+$Y404,$Y404)</f>
        <v>683.47333333333336</v>
      </c>
      <c r="CW404" s="27">
        <f>IF($O404&gt;=CW$1,$S404+$Y404,$Y404)</f>
        <v>683.47333333333336</v>
      </c>
      <c r="CX404" s="27">
        <f>IF($O404&gt;=CX$1,$S404+$Y404,$Y404)</f>
        <v>683.47333333333336</v>
      </c>
      <c r="CY404" s="27">
        <f>IF($O404&gt;=CY$1,$S404+$Y404,$Y404)</f>
        <v>683.47333333333336</v>
      </c>
      <c r="CZ404" s="27">
        <f>IF($O404&gt;=CZ$1,$S404+$Y404,$Y404)</f>
        <v>683.47333333333336</v>
      </c>
      <c r="DA404" s="27">
        <f>IF($O404&gt;=DA$1,$S404+$Y404,$Y404)</f>
        <v>683.47333333333336</v>
      </c>
      <c r="DB404" s="27">
        <f>IF($O404&gt;=DB$1,$S404+$Y404,$Y404)</f>
        <v>683.47333333333336</v>
      </c>
      <c r="DC404" s="27">
        <f>IF($O404&gt;=DC$1,$S404+$Y404,$Y404)</f>
        <v>683.47333333333336</v>
      </c>
      <c r="DD404" s="27">
        <f>IF($O404&gt;=DD$1,$S404+$Y404,$Y404)</f>
        <v>683.47333333333336</v>
      </c>
      <c r="DE404" s="27">
        <f>IF($O404&gt;=DE$1,$S404+$Y404,$Y404)</f>
        <v>683.47333333333336</v>
      </c>
      <c r="DF404" s="27">
        <f>IF($O404&gt;=DF$1,$S404+$Y404,$Y404)</f>
        <v>683.47333333333336</v>
      </c>
      <c r="DG404" s="27">
        <f>IF($O404&gt;=DG$1,$S404+$Y404,$Y404)</f>
        <v>683.47333333333336</v>
      </c>
      <c r="DH404" s="27">
        <f>IF($O404&gt;=DH$1,$S404+$Y404,$Y404)</f>
        <v>683.47333333333336</v>
      </c>
      <c r="DI404" s="27">
        <f>IF($O404&gt;=DI$1,$S404+$Y404,$Y404)</f>
        <v>683.47333333333336</v>
      </c>
      <c r="DJ404" s="27">
        <f>IF($O404&gt;=DJ$1,$S404+$Y404,$Y404)</f>
        <v>683.47333333333336</v>
      </c>
      <c r="DK404" s="27">
        <f>IF($O404&gt;=DK$1,$S404+$Y404,$Y404)</f>
        <v>683.47333333333336</v>
      </c>
      <c r="DL404" s="27">
        <f>IF($O404&gt;=DL$1,$S404+$Y404,$Y404)</f>
        <v>683.47333333333336</v>
      </c>
      <c r="DM404" s="27">
        <f>IF($O404&gt;=DM$1,$S404+$Y404,$Y404)</f>
        <v>683.47333333333336</v>
      </c>
      <c r="DN404" s="27">
        <f>IF($O404&gt;=DN$1,$S404+$Y404,$Y404)</f>
        <v>683.47333333333336</v>
      </c>
      <c r="DO404" s="27">
        <f>IF($O404&gt;=DO$1,$S404+$Y404,$Y404)</f>
        <v>683.47333333333336</v>
      </c>
      <c r="DP404" s="27">
        <f>IF($O404&gt;=DP$1,$S404+$Y404,$Y404)</f>
        <v>683.47333333333336</v>
      </c>
      <c r="DQ404" s="27">
        <f>IF($O404&gt;=DQ$1,$S404+$Y404,$Y404)</f>
        <v>683.47333333333336</v>
      </c>
      <c r="DR404" s="27">
        <f>IF($O404&gt;=DR$1,$S404+$Y404,$Y404)</f>
        <v>683.47333333333336</v>
      </c>
      <c r="DS404" s="27">
        <f>IF($O404&gt;=DS$1,$S404+$Y404,$Y404)</f>
        <v>683.47333333333336</v>
      </c>
      <c r="DT404" s="27">
        <f>IF($O404&gt;=DT$1,$S404+$Y404,$Y404)</f>
        <v>683.47333333333336</v>
      </c>
      <c r="DU404" s="27">
        <f>IF($O404&gt;=DU$1,$S404+$Y404,$Y404)</f>
        <v>683.47333333333336</v>
      </c>
      <c r="DV404" s="27">
        <f>IF($O404&gt;=DV$1,$S404+$Y404,$Y404)</f>
        <v>683.47333333333336</v>
      </c>
      <c r="DW404" s="27">
        <f>IF($O404&gt;=DW$1,$S404+$Y404,$Y404)</f>
        <v>683.47333333333336</v>
      </c>
      <c r="DX404" s="27">
        <f>IF($O404&gt;=DX$1,$S404+$Y404,$Y404)</f>
        <v>683.47333333333336</v>
      </c>
      <c r="DY404" s="27">
        <f>IF($O404&gt;=DY$1,$S404+$Y404,$Y404)</f>
        <v>683.47333333333336</v>
      </c>
      <c r="DZ404" s="27">
        <f>IF($O404&gt;=DZ$1,$S404+$Y404,$Y404)</f>
        <v>683.47333333333336</v>
      </c>
      <c r="EA404" s="27">
        <f>IF($O404&gt;=EA$1,$S404+$Y404,$Y404)</f>
        <v>683.47333333333336</v>
      </c>
      <c r="EB404" s="27">
        <f>IF($O404&gt;=EB$1,$S404+$Y404,$Y404)</f>
        <v>683.47333333333336</v>
      </c>
      <c r="EC404" s="27">
        <f>IF($O404&gt;=EC$1,$S404+$Y404,$Y404)</f>
        <v>683.47333333333336</v>
      </c>
      <c r="ED404" s="27">
        <f>IF($O404&gt;=ED$1,$S404+$Y404,$Y404)</f>
        <v>683.47333333333336</v>
      </c>
      <c r="EE404" s="27">
        <f>IF($O404&gt;=EE$1,$S404+$Y404,$Y404)</f>
        <v>683.47333333333336</v>
      </c>
      <c r="EF404" s="27">
        <f>IF($O404&gt;=EF$1,$S404+$Y404,$Y404)</f>
        <v>683.47333333333336</v>
      </c>
      <c r="EG404" s="27">
        <f>IF($O404&gt;=EG$1,$S404+$Y404,$Y404)</f>
        <v>683.47333333333336</v>
      </c>
      <c r="EH404" s="27">
        <f>IF($O404&gt;=EH$1,$S404+$Y404,$Y404)</f>
        <v>683.47333333333336</v>
      </c>
      <c r="EI404" s="27">
        <f>IF($O404&gt;=EI$1,$S404+$Y404,$Y404)</f>
        <v>683.47333333333336</v>
      </c>
      <c r="EJ404" s="27">
        <f>IF($O404&gt;=EJ$1,$S404+$Y404,$Y404)</f>
        <v>683.47333333333336</v>
      </c>
      <c r="EK404" s="27">
        <f>IF($O404&gt;=EK$1,$S404+$Y404,$Y404)</f>
        <v>683.47333333333336</v>
      </c>
      <c r="EL404" s="27">
        <f>IF($O404&gt;=EL$1,$S404+$Y404,$Y404)</f>
        <v>683.47333333333336</v>
      </c>
      <c r="EM404" s="27">
        <f>IF($O404&gt;=EM$1,$S404+$Y404,$Y404)</f>
        <v>683.47333333333336</v>
      </c>
      <c r="EN404" s="27">
        <f>IF($O404&gt;=EN$1,$S404+$Y404,$Y404)</f>
        <v>683.47333333333336</v>
      </c>
      <c r="EO404" s="27">
        <f>IF($O404&gt;=EO$1,$S404+$Y404,$Y404)</f>
        <v>683.47333333333336</v>
      </c>
      <c r="EP404" s="27">
        <f>IF($O404&gt;=EP$1,$S404+$Y404,$Y404)</f>
        <v>683.47333333333336</v>
      </c>
      <c r="EQ404" s="27">
        <f>IF($O404&gt;=EQ$1,$S404+$Y404,$Y404)</f>
        <v>683.47333333333336</v>
      </c>
      <c r="ER404" s="27">
        <f>IF($O404&gt;=ER$1,$S404+$Y404,$Y404)</f>
        <v>683.47333333333336</v>
      </c>
      <c r="ES404" s="27">
        <f>IF($O404&gt;=ES$1,$S404+$Y404,$Y404)</f>
        <v>683.47333333333336</v>
      </c>
      <c r="ET404" s="27">
        <f>IF($O404&gt;=ET$1,$S404+$Y404,$Y404)</f>
        <v>683.47333333333336</v>
      </c>
      <c r="EU404" s="27">
        <f>IF($O404&gt;=EU$1,$S404+$Y404,$Y404)</f>
        <v>683.47333333333336</v>
      </c>
      <c r="EV404" s="27">
        <f>IF($O404&gt;=EV$1,$S404,0)</f>
        <v>683.47333333333336</v>
      </c>
      <c r="EW404" s="27">
        <f>IF($O404&gt;=EW$1,$S404,0)</f>
        <v>683.47333333333336</v>
      </c>
      <c r="EX404" s="27">
        <f>IF($O404&gt;=EX$1,$S404,0)</f>
        <v>683.47333333333336</v>
      </c>
      <c r="EY404" s="27">
        <f>IF($O404&gt;=EY$1,$S404,0)</f>
        <v>683.47333333333336</v>
      </c>
      <c r="EZ404" s="27">
        <f>IF($O404&gt;=EZ$1,$S404,0)</f>
        <v>683.47333333333336</v>
      </c>
      <c r="FA404" s="27">
        <f>IF($O404&gt;=FA$1,$S404,0)</f>
        <v>683.47333333333336</v>
      </c>
      <c r="FB404" s="27">
        <f>IF($O404&gt;=FB$1,$S404,0)</f>
        <v>683.47333333333336</v>
      </c>
      <c r="FC404" s="27">
        <f>IF($O404&gt;=FC$1,$S404,0)</f>
        <v>683.47333333333336</v>
      </c>
      <c r="FD404" s="27">
        <f>IF($O404&gt;=FD$1,$S404,0)</f>
        <v>683.47333333333336</v>
      </c>
      <c r="FE404" s="27">
        <f>IF($O404&gt;=FE$1,$S404,0)</f>
        <v>683.47333333333336</v>
      </c>
      <c r="FF404" s="27">
        <f>IF($O404&gt;=FF$1,$S404,0)</f>
        <v>683.47333333333336</v>
      </c>
      <c r="FG404" s="27">
        <f>IF($O404&gt;=FG$1,$S404,0)</f>
        <v>683.47333333333336</v>
      </c>
      <c r="FH404" s="27">
        <f>IF($O404&gt;=FH$1,$S404,0)</f>
        <v>683.47333333333336</v>
      </c>
      <c r="FI404" s="27">
        <f>IF($O404&gt;=FI$1,$S404,0)</f>
        <v>683.47333333333336</v>
      </c>
      <c r="FJ404" s="27">
        <f>IF($O404&gt;=FJ$1,$S404,0)</f>
        <v>683.47333333333336</v>
      </c>
      <c r="FK404" s="27">
        <f>IF($O404&gt;=FK$1,$S404,0)</f>
        <v>683.47333333333336</v>
      </c>
      <c r="FL404" s="27">
        <f>IF($O404&gt;=FL$1,$S404,0)</f>
        <v>683.47333333333336</v>
      </c>
      <c r="FM404" s="27">
        <f>IF($O404&gt;=FM$1,$S404,0)</f>
        <v>683.47333333333336</v>
      </c>
      <c r="FN404" s="27">
        <f>IF($O404&gt;=FN$1,$S404,0)</f>
        <v>683.47333333333336</v>
      </c>
      <c r="FO404" s="27">
        <f>IF($O404&gt;=FO$1,$S404,0)</f>
        <v>683.47333333333336</v>
      </c>
      <c r="FP404" s="27">
        <f>IF($O404&gt;=FP$1,$S404,0)</f>
        <v>683.47333333333336</v>
      </c>
      <c r="FQ404" s="27">
        <f>IF($O404&gt;=FQ$1,$S404,0)</f>
        <v>683.47333333333336</v>
      </c>
      <c r="FR404" s="27">
        <f>IF($O404&gt;=FR$1,$S404,0)</f>
        <v>683.47333333333336</v>
      </c>
      <c r="FS404" s="27">
        <f>IF($O404&gt;=FS$1,$S404,0)</f>
        <v>683.47333333333336</v>
      </c>
      <c r="FT404" s="27">
        <f>IF($O404&gt;=FT$1,$S404,0)</f>
        <v>683.47333333333336</v>
      </c>
      <c r="FU404" s="27">
        <f>IF($O404&gt;=FU$1,$S404,0)</f>
        <v>683.47333333333336</v>
      </c>
      <c r="FV404" s="27">
        <f>IF($O404&gt;=FV$1,$S404,0)</f>
        <v>683.47333333333336</v>
      </c>
      <c r="FW404" s="27">
        <f>IF($O404&gt;=FW$1,$S404,0)</f>
        <v>683.47333333333336</v>
      </c>
      <c r="FX404" s="27">
        <f>IF($O404&gt;=FX$1,$S404,0)</f>
        <v>683.47333333333336</v>
      </c>
      <c r="FY404" s="27">
        <f>IF($O404&gt;=FY$1,$S404,0)</f>
        <v>683.47333333333336</v>
      </c>
      <c r="FZ404" s="27">
        <f>IF($O404&gt;=FZ$1,$S404,0)</f>
        <v>683.47333333333336</v>
      </c>
      <c r="GA404" s="27">
        <f>IF($O404&gt;=GA$1,$S404,0)</f>
        <v>683.47333333333336</v>
      </c>
      <c r="GB404" s="27">
        <f>IF($O404&gt;=GB$1,$S404,0)</f>
        <v>683.47333333333336</v>
      </c>
      <c r="GC404" s="27">
        <f>IF($O404&gt;=GC$1,$S404,0)</f>
        <v>683.47333333333336</v>
      </c>
      <c r="GD404" s="27">
        <f>IF($O404&gt;=GD$1,$S404,0)</f>
        <v>683.47333333333336</v>
      </c>
      <c r="GE404" s="27">
        <f>IF($O404&gt;=GE$1,$S404,0)</f>
        <v>683.47333333333336</v>
      </c>
      <c r="GF404" s="27">
        <f>IF($O404&gt;=GF$1,$S404,0)</f>
        <v>683.47333333333336</v>
      </c>
      <c r="GG404" s="27">
        <f>IF($O404&gt;=GG$1,$S404,0)</f>
        <v>683.47333333333336</v>
      </c>
      <c r="GH404" s="27">
        <f>IF($O404&gt;=GH$1,$S404,0)</f>
        <v>683.47333333333336</v>
      </c>
      <c r="GI404" s="27">
        <f>IF($O404&gt;=GI$1,$S404,0)</f>
        <v>683.47333333333336</v>
      </c>
      <c r="GJ404" s="27">
        <f>IF($O404&gt;=GJ$1,$S404,0)</f>
        <v>683.47333333333336</v>
      </c>
      <c r="GK404" s="27">
        <f>IF($O404&gt;=GK$1,$S404,0)</f>
        <v>683.47333333333336</v>
      </c>
      <c r="GL404" s="27">
        <f>IF($O404&gt;=GL$1,$S404,0)</f>
        <v>683.47333333333336</v>
      </c>
      <c r="GM404" s="27">
        <f>IF($O404&gt;=GM$1,$S404,0)</f>
        <v>683.47333333333336</v>
      </c>
      <c r="GN404" s="27">
        <f>IF($O404&gt;=GN$1,$S404,0)</f>
        <v>683.47333333333336</v>
      </c>
      <c r="GO404" s="27">
        <f>IF($O404&gt;=GO$1,$S404,0)</f>
        <v>683.47333333333336</v>
      </c>
      <c r="GP404" s="27">
        <f>IF($O404&gt;=GP$1,$S404,0)</f>
        <v>683.47333333333336</v>
      </c>
      <c r="GQ404" s="27">
        <f>IF($O404&gt;=GQ$1,$S404,0)</f>
        <v>683.47333333333336</v>
      </c>
      <c r="GR404" s="27">
        <f>IF($O404&gt;=GR$1,$S404,0)</f>
        <v>683.47333333333336</v>
      </c>
      <c r="GS404" s="27">
        <f>IF($O404&gt;=GS$1,$S404,0)</f>
        <v>683.47333333333336</v>
      </c>
      <c r="GT404" s="27">
        <f>IF($O404&gt;=GT$1,$S404,0)</f>
        <v>683.47333333333336</v>
      </c>
      <c r="GU404" s="27">
        <f>IF($O404&gt;=GU$1,$S404,0)</f>
        <v>683.47333333333336</v>
      </c>
      <c r="GV404" s="27">
        <f>IF($O404&gt;=GV$1,$S404,0)</f>
        <v>683.47333333333336</v>
      </c>
      <c r="GW404" s="27">
        <f>IF($O404&gt;=GW$1,$S404,0)</f>
        <v>683.47333333333336</v>
      </c>
      <c r="GX404" s="27">
        <f>IF($O404&gt;=GX$1,$S404,0)</f>
        <v>683.47333333333336</v>
      </c>
      <c r="GY404" s="27">
        <f>IF($O404&gt;=GY$1,$S404,0)</f>
        <v>683.47333333333336</v>
      </c>
      <c r="GZ404" s="27">
        <f>IF($O404&gt;=GZ$1,$S404,0)</f>
        <v>683.47333333333336</v>
      </c>
      <c r="HA404" s="27">
        <f>IF($O404&gt;=HA$1,$S404,0)</f>
        <v>683.47333333333336</v>
      </c>
      <c r="HB404" s="27">
        <f>IF($O404&gt;=HB$1,$S404,0)</f>
        <v>683.47333333333336</v>
      </c>
      <c r="HC404" s="27">
        <f>IF($O404&gt;=HC$1,$S404,0)</f>
        <v>683.47333333333336</v>
      </c>
    </row>
    <row r="405" spans="1:211">
      <c r="A405" s="3">
        <v>37583</v>
      </c>
      <c r="B405" s="3" t="s">
        <v>429</v>
      </c>
      <c r="C405" s="3" t="s">
        <v>18</v>
      </c>
      <c r="D405" s="3">
        <v>57</v>
      </c>
      <c r="E405" s="4">
        <v>32696</v>
      </c>
      <c r="F405" s="5">
        <v>28.972602739726028</v>
      </c>
      <c r="G405" s="3" t="s">
        <v>421</v>
      </c>
      <c r="H405" s="4">
        <v>22573</v>
      </c>
      <c r="I405" s="9" t="s">
        <v>861</v>
      </c>
      <c r="J405" s="5">
        <v>1819.64</v>
      </c>
      <c r="K405" s="31">
        <v>1123</v>
      </c>
      <c r="L405" s="32">
        <v>29</v>
      </c>
      <c r="M405" s="33">
        <f>VLOOKUP(L405,FIND,3,TRUE)</f>
        <v>1.5</v>
      </c>
      <c r="N405" s="32">
        <f>IF(L405&gt;30,180,VLOOKUP(L405,TEMPO,2,FALSE))</f>
        <v>174</v>
      </c>
      <c r="O405" s="32">
        <f>IF(R405&gt;0,4,N405)</f>
        <v>174</v>
      </c>
      <c r="P405" s="96">
        <f>J405*M405*L405</f>
        <v>79154.34</v>
      </c>
      <c r="Q405" s="96">
        <f>10934.45*2</f>
        <v>21868.9</v>
      </c>
      <c r="R405" s="96">
        <f>IF(P405&lt;=Q405,P405/4,0)</f>
        <v>0</v>
      </c>
      <c r="S405" s="5">
        <f>IF(P405&gt;=Q405,P405/N405,0)</f>
        <v>454.90999999999997</v>
      </c>
      <c r="T405" s="3"/>
      <c r="U405" s="3">
        <f>IF(T405="",1,0)</f>
        <v>1</v>
      </c>
      <c r="V405" s="3">
        <v>41</v>
      </c>
      <c r="W405" s="5">
        <v>0</v>
      </c>
      <c r="X405" s="5">
        <v>245.73</v>
      </c>
      <c r="Y405" s="5">
        <f>X405*W405</f>
        <v>0</v>
      </c>
      <c r="Z405" s="5">
        <v>400</v>
      </c>
      <c r="AA405" s="5">
        <f>S405+Y405+Z405</f>
        <v>854.91</v>
      </c>
      <c r="AB405" s="39">
        <f>(J405/12+J405/12*1.3333333333+450/12+J405/30*6/12+J405)*1.3+Y405+Z405+153.9</f>
        <v>3467.5720888823184</v>
      </c>
      <c r="AC405" s="39" t="s">
        <v>18</v>
      </c>
      <c r="AD405" s="39">
        <f>J405*1.3+400+153.9</f>
        <v>2919.4320000000002</v>
      </c>
      <c r="AE405" s="39">
        <f>SUMIFS('CUSTO MENSAL FUNC NOVO'!H:H,'CUSTO MENSAL FUNC NOVO'!A:A,'VALORES MENSAIS'!AC405)</f>
        <v>1902.2210000000002</v>
      </c>
      <c r="AF405" s="27">
        <f>IF($R405&gt;0,$R405,$S405)+$Y405+$Z405</f>
        <v>854.91</v>
      </c>
      <c r="AG405" s="27">
        <f>IF($R405&gt;0,$R405,$S405)+$Y405+$Z405</f>
        <v>854.91</v>
      </c>
      <c r="AH405" s="27">
        <f>IF($R405&gt;0,$R405,$S405)+$Y405+$Z405</f>
        <v>854.91</v>
      </c>
      <c r="AI405" s="27">
        <f>IF($R405&gt;0,$R405,$S405)+$Y405+$Z405</f>
        <v>854.91</v>
      </c>
      <c r="AJ405" s="27">
        <f>IF($O405&gt;=AJ$1,$S405+$Y405+$Z405,$Y405+$Z405)</f>
        <v>854.91</v>
      </c>
      <c r="AK405" s="27">
        <f>IF($O405&gt;=AK$1,$S405+$Y405+$Z405,$Y405+$Z405)</f>
        <v>854.91</v>
      </c>
      <c r="AL405" s="27">
        <f>IF($O405&gt;=AL$1,$S405+$Y405+$Z405,$Y405+$Z405)</f>
        <v>854.91</v>
      </c>
      <c r="AM405" s="27">
        <f>IF($O405&gt;=AM$1,$S405+$Y405+$Z405,$Y405+$Z405)</f>
        <v>854.91</v>
      </c>
      <c r="AN405" s="27">
        <f>IF($O405&gt;=AN$1,$S405+$Y405+$Z405,$Y405+$Z405)</f>
        <v>854.91</v>
      </c>
      <c r="AO405" s="27">
        <f>IF($O405&gt;=AO$1,$S405+$Y405+$Z405,$Y405+$Z405)</f>
        <v>854.91</v>
      </c>
      <c r="AP405" s="27">
        <f>IF($O405&gt;=AP$1,$S405+$Y405+$Z405,$Y405+$Z405)</f>
        <v>854.91</v>
      </c>
      <c r="AQ405" s="27">
        <f>IF($O405&gt;=AQ$1,$S405+$Y405+$Z405,$Y405+$Z405)</f>
        <v>854.91</v>
      </c>
      <c r="AR405" s="27">
        <f>IF($O405&gt;=AR$1,$S405+$Y405+$Z405,$Y405+$Z405)</f>
        <v>854.91</v>
      </c>
      <c r="AS405" s="27">
        <f>IF($O405&gt;=AS$1,$S405+$Y405+$Z405,$Y405+$Z405)</f>
        <v>854.91</v>
      </c>
      <c r="AT405" s="27">
        <f>IF($O405&gt;=AT$1,$S405+$Y405+$Z405,$Y405+$Z405)</f>
        <v>854.91</v>
      </c>
      <c r="AU405" s="27">
        <f>IF($O405&gt;=AU$1,$S405+$Y405+$Z405,$Y405+$Z405)</f>
        <v>854.91</v>
      </c>
      <c r="AV405" s="27">
        <f>IF($O405&gt;=AV$1,$S405+$Y405+$Z405,$Y405+$Z405)</f>
        <v>854.91</v>
      </c>
      <c r="AW405" s="27">
        <f>IF($O405&gt;=AW$1,$S405+$Y405+$Z405,$Y405+$Z405)</f>
        <v>854.91</v>
      </c>
      <c r="AX405" s="27">
        <f>IF($O405&gt;=AX$1,$S405+$Y405+$Z405,$Y405+$Z405)</f>
        <v>854.91</v>
      </c>
      <c r="AY405" s="27">
        <f>IF($O405&gt;=AY$1,$S405+$Y405+$Z405,$Y405+$Z405)</f>
        <v>854.91</v>
      </c>
      <c r="AZ405" s="27">
        <f>IF($O405&gt;=AZ$1,$S405+$Y405+$Z405,$Y405+$Z405)</f>
        <v>854.91</v>
      </c>
      <c r="BA405" s="27">
        <f>IF($O405&gt;=BA$1,$S405+$Y405+$Z405,$Y405+$Z405)</f>
        <v>854.91</v>
      </c>
      <c r="BB405" s="27">
        <f>IF($O405&gt;=BB$1,$S405+$Y405+$Z405,$Y405+$Z405)</f>
        <v>854.91</v>
      </c>
      <c r="BC405" s="27">
        <f>IF($O405&gt;=BC$1,$S405+$Y405+$Z405,$Y405+$Z405)</f>
        <v>854.91</v>
      </c>
      <c r="BD405" s="27">
        <f>IF($O405&gt;=BD$1,$S405+$Y405+$Z405,$Y405+$Z405)</f>
        <v>854.91</v>
      </c>
      <c r="BE405" s="27">
        <f>IF($O405&gt;=BE$1,$S405+$Y405+$Z405,$Y405+$Z405)</f>
        <v>854.91</v>
      </c>
      <c r="BF405" s="27">
        <f>IF($O405&gt;=BF$1,$S405+$Y405+$Z405,$Y405+$Z405)</f>
        <v>854.91</v>
      </c>
      <c r="BG405" s="27">
        <f>IF($O405&gt;=BG$1,$S405+$Y405+$Z405,$Y405+$Z405)</f>
        <v>854.91</v>
      </c>
      <c r="BH405" s="27">
        <f>IF($O405&gt;=BH$1,$S405+$Y405+$Z405,$Y405+$Z405)</f>
        <v>854.91</v>
      </c>
      <c r="BI405" s="27">
        <f>IF($O405&gt;=BI$1,$S405+$Y405+$Z405,$Y405+$Z405)</f>
        <v>854.91</v>
      </c>
      <c r="BJ405" s="27">
        <f>IF($O405&gt;=BJ$1,$S405+$Y405+$Z405,$Y405+$Z405)</f>
        <v>854.91</v>
      </c>
      <c r="BK405" s="27">
        <f>IF($O405&gt;=BK$1,$S405+$Y405+$Z405,$Y405+$Z405)</f>
        <v>854.91</v>
      </c>
      <c r="BL405" s="27">
        <f>IF($O405&gt;=BL$1,$S405+$Y405+$Z405,$Y405+$Z405)</f>
        <v>854.91</v>
      </c>
      <c r="BM405" s="27">
        <f>IF($O405&gt;=BM$1,$S405+$Y405+$Z405,$Y405+$Z405)</f>
        <v>854.91</v>
      </c>
      <c r="BN405" s="27">
        <f>IF($O405&gt;=BN$1,$S405+$Y405+$Z405,$Y405+$Z405)</f>
        <v>854.91</v>
      </c>
      <c r="BO405" s="27">
        <f>IF($O405&gt;=BO$1,$S405+$Y405+$Z405,$Y405+$Z405)</f>
        <v>854.91</v>
      </c>
      <c r="BP405" s="27">
        <f>IF($O405&gt;=BP$1,$S405+$Y405+$Z405,$Y405+$Z405)</f>
        <v>854.91</v>
      </c>
      <c r="BQ405" s="27">
        <f>IF($O405&gt;=BQ$1,$S405+$Y405+$Z405,$Y405+$Z405)</f>
        <v>854.91</v>
      </c>
      <c r="BR405" s="27">
        <f>IF($O405&gt;=BR$1,$S405+$Y405+$Z405,$Y405+$Z405)</f>
        <v>854.91</v>
      </c>
      <c r="BS405" s="27">
        <f>IF($O405&gt;=BS$1,$S405+$Y405+$Z405,$Y405+$Z405)</f>
        <v>854.91</v>
      </c>
      <c r="BT405" s="27">
        <f>IF($O405&gt;=BT$1,$S405+$Y405+$Z405,$Y405+$Z405)</f>
        <v>854.91</v>
      </c>
      <c r="BU405" s="27">
        <f>IF($O405&gt;=BU$1,$S405+$Y405+$Z405,$Y405+$Z405)</f>
        <v>854.91</v>
      </c>
      <c r="BV405" s="27">
        <f>IF($O405&gt;=BV$1,$S405+$Y405+$Z405,$Y405+$Z405)</f>
        <v>854.91</v>
      </c>
      <c r="BW405" s="27">
        <f>IF($O405&gt;=BW$1,$S405+$Y405+$Z405,$Y405+$Z405)</f>
        <v>854.91</v>
      </c>
      <c r="BX405" s="27">
        <f>IF($O405&gt;=BX$1,$S405+$Y405+$Z405,$Y405+$Z405)</f>
        <v>854.91</v>
      </c>
      <c r="BY405" s="27">
        <f>IF($O405&gt;=BY$1,$S405+$Y405+$Z405,$Y405+$Z405)</f>
        <v>854.91</v>
      </c>
      <c r="BZ405" s="27">
        <f>IF($O405&gt;=BZ$1,$S405+$Y405+$Z405,$Y405+$Z405)</f>
        <v>854.91</v>
      </c>
      <c r="CA405" s="27">
        <f>IF($O405&gt;=CA$1,$S405+$Y405+$Z405,$Y405+$Z405)</f>
        <v>854.91</v>
      </c>
      <c r="CB405" s="27">
        <f>IF($O405&gt;=CB$1,$S405+$Y405+$Z405,$Y405+$Z405)</f>
        <v>854.91</v>
      </c>
      <c r="CC405" s="27">
        <f>IF($O405&gt;=CC$1,$S405+$Y405+$Z405,$Y405+$Z405)</f>
        <v>854.91</v>
      </c>
      <c r="CD405" s="27">
        <f>IF($O405&gt;=CD$1,$S405+$Y405+$Z405,$Y405+$Z405)</f>
        <v>854.91</v>
      </c>
      <c r="CE405" s="27">
        <f>IF($O405&gt;=CE$1,$S405+$Y405+$Z405,$Y405+$Z405)</f>
        <v>854.91</v>
      </c>
      <c r="CF405" s="27">
        <f>IF($O405&gt;=CF$1,$S405+$Y405+$Z405,$Y405+$Z405)</f>
        <v>854.91</v>
      </c>
      <c r="CG405" s="27">
        <f>IF($O405&gt;=CG$1,$S405+$Y405+$Z405,$Y405+$Z405)</f>
        <v>854.91</v>
      </c>
      <c r="CH405" s="27">
        <f>IF($O405&gt;=CH$1,$S405+$Y405+$Z405,$Y405+$Z405)</f>
        <v>854.91</v>
      </c>
      <c r="CI405" s="27">
        <f>IF($O405&gt;=CI$1,$S405+$Y405+$Z405,$Y405+$Z405)</f>
        <v>854.91</v>
      </c>
      <c r="CJ405" s="27">
        <f>IF($O405&gt;=CJ$1,$S405+$Y405+$Z405,$Y405+$Z405)</f>
        <v>854.91</v>
      </c>
      <c r="CK405" s="27">
        <f>IF($O405&gt;=CK$1,$S405+$Y405+$Z405,$Y405+$Z405)</f>
        <v>854.91</v>
      </c>
      <c r="CL405" s="27">
        <f>IF($O405&gt;=CL$1,$S405+$Y405+$Z405,$Y405+$Z405)</f>
        <v>854.91</v>
      </c>
      <c r="CM405" s="27">
        <f>IF($O405&gt;=CM$1,$S405+$Y405+$Z405,$Y405+$Z405)</f>
        <v>854.91</v>
      </c>
      <c r="CN405" s="27">
        <f>IF($O405&gt;=CN$1,$S405+$Y405,$Y405)</f>
        <v>454.90999999999997</v>
      </c>
      <c r="CO405" s="27">
        <f>IF($O405&gt;=CO$1,$S405+$Y405,$Y405)</f>
        <v>454.90999999999997</v>
      </c>
      <c r="CP405" s="27">
        <f>IF($O405&gt;=CP$1,$S405+$Y405,$Y405)</f>
        <v>454.90999999999997</v>
      </c>
      <c r="CQ405" s="27">
        <f>IF($O405&gt;=CQ$1,$S405+$Y405,$Y405)</f>
        <v>454.90999999999997</v>
      </c>
      <c r="CR405" s="27">
        <f>IF($O405&gt;=CR$1,$S405+$Y405,$Y405)</f>
        <v>454.90999999999997</v>
      </c>
      <c r="CS405" s="27">
        <f>IF($O405&gt;=CS$1,$S405+$Y405,$Y405)</f>
        <v>454.90999999999997</v>
      </c>
      <c r="CT405" s="27">
        <f>IF($O405&gt;=CT$1,$S405+$Y405,$Y405)</f>
        <v>454.90999999999997</v>
      </c>
      <c r="CU405" s="27">
        <f>IF($O405&gt;=CU$1,$S405+$Y405,$Y405)</f>
        <v>454.90999999999997</v>
      </c>
      <c r="CV405" s="27">
        <f>IF($O405&gt;=CV$1,$S405+$Y405,$Y405)</f>
        <v>454.90999999999997</v>
      </c>
      <c r="CW405" s="27">
        <f>IF($O405&gt;=CW$1,$S405+$Y405,$Y405)</f>
        <v>454.90999999999997</v>
      </c>
      <c r="CX405" s="27">
        <f>IF($O405&gt;=CX$1,$S405+$Y405,$Y405)</f>
        <v>454.90999999999997</v>
      </c>
      <c r="CY405" s="27">
        <f>IF($O405&gt;=CY$1,$S405+$Y405,$Y405)</f>
        <v>454.90999999999997</v>
      </c>
      <c r="CZ405" s="27">
        <f>IF($O405&gt;=CZ$1,$S405+$Y405,$Y405)</f>
        <v>454.90999999999997</v>
      </c>
      <c r="DA405" s="27">
        <f>IF($O405&gt;=DA$1,$S405+$Y405,$Y405)</f>
        <v>454.90999999999997</v>
      </c>
      <c r="DB405" s="27">
        <f>IF($O405&gt;=DB$1,$S405+$Y405,$Y405)</f>
        <v>454.90999999999997</v>
      </c>
      <c r="DC405" s="27">
        <f>IF($O405&gt;=DC$1,$S405+$Y405,$Y405)</f>
        <v>454.90999999999997</v>
      </c>
      <c r="DD405" s="27">
        <f>IF($O405&gt;=DD$1,$S405+$Y405,$Y405)</f>
        <v>454.90999999999997</v>
      </c>
      <c r="DE405" s="27">
        <f>IF($O405&gt;=DE$1,$S405+$Y405,$Y405)</f>
        <v>454.90999999999997</v>
      </c>
      <c r="DF405" s="27">
        <f>IF($O405&gt;=DF$1,$S405+$Y405,$Y405)</f>
        <v>454.90999999999997</v>
      </c>
      <c r="DG405" s="27">
        <f>IF($O405&gt;=DG$1,$S405+$Y405,$Y405)</f>
        <v>454.90999999999997</v>
      </c>
      <c r="DH405" s="27">
        <f>IF($O405&gt;=DH$1,$S405+$Y405,$Y405)</f>
        <v>454.90999999999997</v>
      </c>
      <c r="DI405" s="27">
        <f>IF($O405&gt;=DI$1,$S405+$Y405,$Y405)</f>
        <v>454.90999999999997</v>
      </c>
      <c r="DJ405" s="27">
        <f>IF($O405&gt;=DJ$1,$S405+$Y405,$Y405)</f>
        <v>454.90999999999997</v>
      </c>
      <c r="DK405" s="27">
        <f>IF($O405&gt;=DK$1,$S405+$Y405,$Y405)</f>
        <v>454.90999999999997</v>
      </c>
      <c r="DL405" s="27">
        <f>IF($O405&gt;=DL$1,$S405+$Y405,$Y405)</f>
        <v>454.90999999999997</v>
      </c>
      <c r="DM405" s="27">
        <f>IF($O405&gt;=DM$1,$S405+$Y405,$Y405)</f>
        <v>454.90999999999997</v>
      </c>
      <c r="DN405" s="27">
        <f>IF($O405&gt;=DN$1,$S405+$Y405,$Y405)</f>
        <v>454.90999999999997</v>
      </c>
      <c r="DO405" s="27">
        <f>IF($O405&gt;=DO$1,$S405+$Y405,$Y405)</f>
        <v>454.90999999999997</v>
      </c>
      <c r="DP405" s="27">
        <f>IF($O405&gt;=DP$1,$S405+$Y405,$Y405)</f>
        <v>454.90999999999997</v>
      </c>
      <c r="DQ405" s="27">
        <f>IF($O405&gt;=DQ$1,$S405+$Y405,$Y405)</f>
        <v>454.90999999999997</v>
      </c>
      <c r="DR405" s="27">
        <f>IF($O405&gt;=DR$1,$S405+$Y405,$Y405)</f>
        <v>454.90999999999997</v>
      </c>
      <c r="DS405" s="27">
        <f>IF($O405&gt;=DS$1,$S405+$Y405,$Y405)</f>
        <v>454.90999999999997</v>
      </c>
      <c r="DT405" s="27">
        <f>IF($O405&gt;=DT$1,$S405+$Y405,$Y405)</f>
        <v>454.90999999999997</v>
      </c>
      <c r="DU405" s="27">
        <f>IF($O405&gt;=DU$1,$S405+$Y405,$Y405)</f>
        <v>454.90999999999997</v>
      </c>
      <c r="DV405" s="27">
        <f>IF($O405&gt;=DV$1,$S405+$Y405,$Y405)</f>
        <v>454.90999999999997</v>
      </c>
      <c r="DW405" s="27">
        <f>IF($O405&gt;=DW$1,$S405+$Y405,$Y405)</f>
        <v>454.90999999999997</v>
      </c>
      <c r="DX405" s="27">
        <f>IF($O405&gt;=DX$1,$S405+$Y405,$Y405)</f>
        <v>454.90999999999997</v>
      </c>
      <c r="DY405" s="27">
        <f>IF($O405&gt;=DY$1,$S405+$Y405,$Y405)</f>
        <v>454.90999999999997</v>
      </c>
      <c r="DZ405" s="27">
        <f>IF($O405&gt;=DZ$1,$S405+$Y405,$Y405)</f>
        <v>454.90999999999997</v>
      </c>
      <c r="EA405" s="27">
        <f>IF($O405&gt;=EA$1,$S405+$Y405,$Y405)</f>
        <v>454.90999999999997</v>
      </c>
      <c r="EB405" s="27">
        <f>IF($O405&gt;=EB$1,$S405+$Y405,$Y405)</f>
        <v>454.90999999999997</v>
      </c>
      <c r="EC405" s="27">
        <f>IF($O405&gt;=EC$1,$S405+$Y405,$Y405)</f>
        <v>454.90999999999997</v>
      </c>
      <c r="ED405" s="27">
        <f>IF($O405&gt;=ED$1,$S405+$Y405,$Y405)</f>
        <v>454.90999999999997</v>
      </c>
      <c r="EE405" s="27">
        <f>IF($O405&gt;=EE$1,$S405+$Y405,$Y405)</f>
        <v>454.90999999999997</v>
      </c>
      <c r="EF405" s="27">
        <f>IF($O405&gt;=EF$1,$S405+$Y405,$Y405)</f>
        <v>454.90999999999997</v>
      </c>
      <c r="EG405" s="27">
        <f>IF($O405&gt;=EG$1,$S405+$Y405,$Y405)</f>
        <v>454.90999999999997</v>
      </c>
      <c r="EH405" s="27">
        <f>IF($O405&gt;=EH$1,$S405+$Y405,$Y405)</f>
        <v>454.90999999999997</v>
      </c>
      <c r="EI405" s="27">
        <f>IF($O405&gt;=EI$1,$S405+$Y405,$Y405)</f>
        <v>454.90999999999997</v>
      </c>
      <c r="EJ405" s="27">
        <f>IF($O405&gt;=EJ$1,$S405+$Y405,$Y405)</f>
        <v>454.90999999999997</v>
      </c>
      <c r="EK405" s="27">
        <f>IF($O405&gt;=EK$1,$S405+$Y405,$Y405)</f>
        <v>454.90999999999997</v>
      </c>
      <c r="EL405" s="27">
        <f>IF($O405&gt;=EL$1,$S405+$Y405,$Y405)</f>
        <v>454.90999999999997</v>
      </c>
      <c r="EM405" s="27">
        <f>IF($O405&gt;=EM$1,$S405+$Y405,$Y405)</f>
        <v>454.90999999999997</v>
      </c>
      <c r="EN405" s="27">
        <f>IF($O405&gt;=EN$1,$S405+$Y405,$Y405)</f>
        <v>454.90999999999997</v>
      </c>
      <c r="EO405" s="27">
        <f>IF($O405&gt;=EO$1,$S405+$Y405,$Y405)</f>
        <v>454.90999999999997</v>
      </c>
      <c r="EP405" s="27">
        <f>IF($O405&gt;=EP$1,$S405+$Y405,$Y405)</f>
        <v>454.90999999999997</v>
      </c>
      <c r="EQ405" s="27">
        <f>IF($O405&gt;=EQ$1,$S405+$Y405,$Y405)</f>
        <v>454.90999999999997</v>
      </c>
      <c r="ER405" s="27">
        <f>IF($O405&gt;=ER$1,$S405+$Y405,$Y405)</f>
        <v>454.90999999999997</v>
      </c>
      <c r="ES405" s="27">
        <f>IF($O405&gt;=ES$1,$S405+$Y405,$Y405)</f>
        <v>454.90999999999997</v>
      </c>
      <c r="ET405" s="27">
        <f>IF($O405&gt;=ET$1,$S405+$Y405,$Y405)</f>
        <v>454.90999999999997</v>
      </c>
      <c r="EU405" s="27">
        <f>IF($O405&gt;=EU$1,$S405+$Y405,$Y405)</f>
        <v>454.90999999999997</v>
      </c>
      <c r="EV405" s="27">
        <f>IF($O405&gt;=EV$1,$S405,0)</f>
        <v>454.90999999999997</v>
      </c>
      <c r="EW405" s="27">
        <f>IF($O405&gt;=EW$1,$S405,0)</f>
        <v>454.90999999999997</v>
      </c>
      <c r="EX405" s="27">
        <f>IF($O405&gt;=EX$1,$S405,0)</f>
        <v>454.90999999999997</v>
      </c>
      <c r="EY405" s="27">
        <f>IF($O405&gt;=EY$1,$S405,0)</f>
        <v>454.90999999999997</v>
      </c>
      <c r="EZ405" s="27">
        <f>IF($O405&gt;=EZ$1,$S405,0)</f>
        <v>454.90999999999997</v>
      </c>
      <c r="FA405" s="27">
        <f>IF($O405&gt;=FA$1,$S405,0)</f>
        <v>454.90999999999997</v>
      </c>
      <c r="FB405" s="27">
        <f>IF($O405&gt;=FB$1,$S405,0)</f>
        <v>454.90999999999997</v>
      </c>
      <c r="FC405" s="27">
        <f>IF($O405&gt;=FC$1,$S405,0)</f>
        <v>454.90999999999997</v>
      </c>
      <c r="FD405" s="27">
        <f>IF($O405&gt;=FD$1,$S405,0)</f>
        <v>454.90999999999997</v>
      </c>
      <c r="FE405" s="27">
        <f>IF($O405&gt;=FE$1,$S405,0)</f>
        <v>454.90999999999997</v>
      </c>
      <c r="FF405" s="27">
        <f>IF($O405&gt;=FF$1,$S405,0)</f>
        <v>454.90999999999997</v>
      </c>
      <c r="FG405" s="27">
        <f>IF($O405&gt;=FG$1,$S405,0)</f>
        <v>454.90999999999997</v>
      </c>
      <c r="FH405" s="27">
        <f>IF($O405&gt;=FH$1,$S405,0)</f>
        <v>454.90999999999997</v>
      </c>
      <c r="FI405" s="27">
        <f>IF($O405&gt;=FI$1,$S405,0)</f>
        <v>454.90999999999997</v>
      </c>
      <c r="FJ405" s="27">
        <f>IF($O405&gt;=FJ$1,$S405,0)</f>
        <v>454.90999999999997</v>
      </c>
      <c r="FK405" s="27">
        <f>IF($O405&gt;=FK$1,$S405,0)</f>
        <v>454.90999999999997</v>
      </c>
      <c r="FL405" s="27">
        <f>IF($O405&gt;=FL$1,$S405,0)</f>
        <v>454.90999999999997</v>
      </c>
      <c r="FM405" s="27">
        <f>IF($O405&gt;=FM$1,$S405,0)</f>
        <v>454.90999999999997</v>
      </c>
      <c r="FN405" s="27">
        <f>IF($O405&gt;=FN$1,$S405,0)</f>
        <v>454.90999999999997</v>
      </c>
      <c r="FO405" s="27">
        <f>IF($O405&gt;=FO$1,$S405,0)</f>
        <v>454.90999999999997</v>
      </c>
      <c r="FP405" s="27">
        <f>IF($O405&gt;=FP$1,$S405,0)</f>
        <v>454.90999999999997</v>
      </c>
      <c r="FQ405" s="27">
        <f>IF($O405&gt;=FQ$1,$S405,0)</f>
        <v>454.90999999999997</v>
      </c>
      <c r="FR405" s="27">
        <f>IF($O405&gt;=FR$1,$S405,0)</f>
        <v>454.90999999999997</v>
      </c>
      <c r="FS405" s="27">
        <f>IF($O405&gt;=FS$1,$S405,0)</f>
        <v>454.90999999999997</v>
      </c>
      <c r="FT405" s="27">
        <f>IF($O405&gt;=FT$1,$S405,0)</f>
        <v>454.90999999999997</v>
      </c>
      <c r="FU405" s="27">
        <f>IF($O405&gt;=FU$1,$S405,0)</f>
        <v>454.90999999999997</v>
      </c>
      <c r="FV405" s="27">
        <f>IF($O405&gt;=FV$1,$S405,0)</f>
        <v>454.90999999999997</v>
      </c>
      <c r="FW405" s="27">
        <f>IF($O405&gt;=FW$1,$S405,0)</f>
        <v>454.90999999999997</v>
      </c>
      <c r="FX405" s="27">
        <f>IF($O405&gt;=FX$1,$S405,0)</f>
        <v>454.90999999999997</v>
      </c>
      <c r="FY405" s="27">
        <f>IF($O405&gt;=FY$1,$S405,0)</f>
        <v>454.90999999999997</v>
      </c>
      <c r="FZ405" s="27">
        <f>IF($O405&gt;=FZ$1,$S405,0)</f>
        <v>454.90999999999997</v>
      </c>
      <c r="GA405" s="27">
        <f>IF($O405&gt;=GA$1,$S405,0)</f>
        <v>454.90999999999997</v>
      </c>
      <c r="GB405" s="27">
        <f>IF($O405&gt;=GB$1,$S405,0)</f>
        <v>454.90999999999997</v>
      </c>
      <c r="GC405" s="27">
        <f>IF($O405&gt;=GC$1,$S405,0)</f>
        <v>454.90999999999997</v>
      </c>
      <c r="GD405" s="27">
        <f>IF($O405&gt;=GD$1,$S405,0)</f>
        <v>454.90999999999997</v>
      </c>
      <c r="GE405" s="27">
        <f>IF($O405&gt;=GE$1,$S405,0)</f>
        <v>454.90999999999997</v>
      </c>
      <c r="GF405" s="27">
        <f>IF($O405&gt;=GF$1,$S405,0)</f>
        <v>454.90999999999997</v>
      </c>
      <c r="GG405" s="27">
        <f>IF($O405&gt;=GG$1,$S405,0)</f>
        <v>454.90999999999997</v>
      </c>
      <c r="GH405" s="27">
        <f>IF($O405&gt;=GH$1,$S405,0)</f>
        <v>454.90999999999997</v>
      </c>
      <c r="GI405" s="27">
        <f>IF($O405&gt;=GI$1,$S405,0)</f>
        <v>454.90999999999997</v>
      </c>
      <c r="GJ405" s="27">
        <f>IF($O405&gt;=GJ$1,$S405,0)</f>
        <v>454.90999999999997</v>
      </c>
      <c r="GK405" s="27">
        <f>IF($O405&gt;=GK$1,$S405,0)</f>
        <v>454.90999999999997</v>
      </c>
      <c r="GL405" s="27">
        <f>IF($O405&gt;=GL$1,$S405,0)</f>
        <v>454.90999999999997</v>
      </c>
      <c r="GM405" s="27">
        <f>IF($O405&gt;=GM$1,$S405,0)</f>
        <v>454.90999999999997</v>
      </c>
      <c r="GN405" s="27">
        <f>IF($O405&gt;=GN$1,$S405,0)</f>
        <v>454.90999999999997</v>
      </c>
      <c r="GO405" s="27">
        <f>IF($O405&gt;=GO$1,$S405,0)</f>
        <v>454.90999999999997</v>
      </c>
      <c r="GP405" s="27">
        <f>IF($O405&gt;=GP$1,$S405,0)</f>
        <v>454.90999999999997</v>
      </c>
      <c r="GQ405" s="27">
        <f>IF($O405&gt;=GQ$1,$S405,0)</f>
        <v>454.90999999999997</v>
      </c>
      <c r="GR405" s="27">
        <f>IF($O405&gt;=GR$1,$S405,0)</f>
        <v>454.90999999999997</v>
      </c>
      <c r="GS405" s="27">
        <f>IF($O405&gt;=GS$1,$S405,0)</f>
        <v>454.90999999999997</v>
      </c>
      <c r="GT405" s="27">
        <f>IF($O405&gt;=GT$1,$S405,0)</f>
        <v>454.90999999999997</v>
      </c>
      <c r="GU405" s="27">
        <f>IF($O405&gt;=GU$1,$S405,0)</f>
        <v>454.90999999999997</v>
      </c>
      <c r="GV405" s="27">
        <f>IF($O405&gt;=GV$1,$S405,0)</f>
        <v>454.90999999999997</v>
      </c>
      <c r="GW405" s="27">
        <f>IF($O405&gt;=GW$1,$S405,0)</f>
        <v>454.90999999999997</v>
      </c>
      <c r="GX405" s="27">
        <f>IF($O405&gt;=GX$1,$S405,0)</f>
        <v>0</v>
      </c>
      <c r="GY405" s="27">
        <f>IF($O405&gt;=GY$1,$S405,0)</f>
        <v>0</v>
      </c>
      <c r="GZ405" s="27">
        <f>IF($O405&gt;=GZ$1,$S405,0)</f>
        <v>0</v>
      </c>
      <c r="HA405" s="27">
        <f>IF($O405&gt;=HA$1,$S405,0)</f>
        <v>0</v>
      </c>
      <c r="HB405" s="27">
        <f>IF($O405&gt;=HB$1,$S405,0)</f>
        <v>0</v>
      </c>
      <c r="HC405" s="27">
        <f>IF($O405&gt;=HC$1,$S405,0)</f>
        <v>0</v>
      </c>
    </row>
    <row r="406" spans="1:211">
      <c r="A406" s="3">
        <v>85332</v>
      </c>
      <c r="B406" s="3" t="s">
        <v>425</v>
      </c>
      <c r="C406" s="3" t="s">
        <v>12</v>
      </c>
      <c r="D406" s="3">
        <v>66</v>
      </c>
      <c r="E406" s="4">
        <v>36731</v>
      </c>
      <c r="F406" s="5">
        <v>17.917808219178081</v>
      </c>
      <c r="G406" s="3" t="s">
        <v>421</v>
      </c>
      <c r="H406" s="4">
        <v>19231</v>
      </c>
      <c r="I406" s="9" t="s">
        <v>861</v>
      </c>
      <c r="J406" s="5">
        <v>2165.52</v>
      </c>
      <c r="K406" s="31">
        <v>1123</v>
      </c>
      <c r="L406" s="32">
        <v>18</v>
      </c>
      <c r="M406" s="33">
        <f>VLOOKUP(L406,FIND,3,TRUE)</f>
        <v>1.2</v>
      </c>
      <c r="N406" s="32">
        <f>IF(L406&gt;30,180,VLOOKUP(L406,TEMPO,2,FALSE))</f>
        <v>108</v>
      </c>
      <c r="O406" s="32">
        <f>IF(R406&gt;0,4,N406)</f>
        <v>108</v>
      </c>
      <c r="P406" s="96">
        <f>J406*M406*L406</f>
        <v>46775.231999999996</v>
      </c>
      <c r="Q406" s="96">
        <f>10934.45*2</f>
        <v>21868.9</v>
      </c>
      <c r="R406" s="96">
        <f>IF(P406&lt;=Q406,P406/4,0)</f>
        <v>0</v>
      </c>
      <c r="S406" s="5">
        <f>IF(P406&gt;=Q406,P406/N406,0)</f>
        <v>433.10399999999998</v>
      </c>
      <c r="T406" s="3"/>
      <c r="U406" s="3">
        <f>IF(T406="",1,0)</f>
        <v>1</v>
      </c>
      <c r="V406" s="3">
        <v>55</v>
      </c>
      <c r="W406" s="5">
        <v>0</v>
      </c>
      <c r="X406" s="5">
        <v>402.65</v>
      </c>
      <c r="Y406" s="5">
        <f>X406*W406</f>
        <v>0</v>
      </c>
      <c r="Z406" s="5">
        <v>400</v>
      </c>
      <c r="AA406" s="5">
        <f>S406+Y406+Z406</f>
        <v>833.10400000000004</v>
      </c>
      <c r="AB406" s="39">
        <f>(J406/12+J406/12*1.3333333333+450/12+J406/30*6/12+J406)*1.3+Y406+Z406+153.9</f>
        <v>4012.1409333255137</v>
      </c>
      <c r="AC406" s="39" t="s">
        <v>12</v>
      </c>
      <c r="AD406" s="39">
        <f>J406*1.3+400+153.9</f>
        <v>3369.076</v>
      </c>
      <c r="AE406" s="39">
        <f>SUMIFS('CUSTO MENSAL FUNC NOVO'!H:H,'CUSTO MENSAL FUNC NOVO'!A:A,'VALORES MENSAIS'!AC406)</f>
        <v>2265.9090000000001</v>
      </c>
      <c r="AF406" s="27">
        <f>IF($R406&gt;0,$R406,$S406)+$Y406+$Z406</f>
        <v>833.10400000000004</v>
      </c>
      <c r="AG406" s="27">
        <f>IF($R406&gt;0,$R406,$S406)+$Y406+$Z406</f>
        <v>833.10400000000004</v>
      </c>
      <c r="AH406" s="27">
        <f>IF($R406&gt;0,$R406,$S406)+$Y406+$Z406</f>
        <v>833.10400000000004</v>
      </c>
      <c r="AI406" s="27">
        <f>IF($R406&gt;0,$R406,$S406)+$Y406+$Z406</f>
        <v>833.10400000000004</v>
      </c>
      <c r="AJ406" s="27">
        <f>IF($O406&gt;=AJ$1,$S406+$Y406+$Z406,$Y406+$Z406)</f>
        <v>833.10400000000004</v>
      </c>
      <c r="AK406" s="27">
        <f>IF($O406&gt;=AK$1,$S406+$Y406+$Z406,$Y406+$Z406)</f>
        <v>833.10400000000004</v>
      </c>
      <c r="AL406" s="27">
        <f>IF($O406&gt;=AL$1,$S406+$Y406+$Z406,$Y406+$Z406)</f>
        <v>833.10400000000004</v>
      </c>
      <c r="AM406" s="27">
        <f>IF($O406&gt;=AM$1,$S406+$Y406+$Z406,$Y406+$Z406)</f>
        <v>833.10400000000004</v>
      </c>
      <c r="AN406" s="27">
        <f>IF($O406&gt;=AN$1,$S406+$Y406+$Z406,$Y406+$Z406)</f>
        <v>833.10400000000004</v>
      </c>
      <c r="AO406" s="27">
        <f>IF($O406&gt;=AO$1,$S406+$Y406+$Z406,$Y406+$Z406)</f>
        <v>833.10400000000004</v>
      </c>
      <c r="AP406" s="27">
        <f>IF($O406&gt;=AP$1,$S406+$Y406+$Z406,$Y406+$Z406)</f>
        <v>833.10400000000004</v>
      </c>
      <c r="AQ406" s="27">
        <f>IF($O406&gt;=AQ$1,$S406+$Y406+$Z406,$Y406+$Z406)</f>
        <v>833.10400000000004</v>
      </c>
      <c r="AR406" s="27">
        <f>IF($O406&gt;=AR$1,$S406+$Y406+$Z406,$Y406+$Z406)</f>
        <v>833.10400000000004</v>
      </c>
      <c r="AS406" s="27">
        <f>IF($O406&gt;=AS$1,$S406+$Y406+$Z406,$Y406+$Z406)</f>
        <v>833.10400000000004</v>
      </c>
      <c r="AT406" s="27">
        <f>IF($O406&gt;=AT$1,$S406+$Y406+$Z406,$Y406+$Z406)</f>
        <v>833.10400000000004</v>
      </c>
      <c r="AU406" s="27">
        <f>IF($O406&gt;=AU$1,$S406+$Y406+$Z406,$Y406+$Z406)</f>
        <v>833.10400000000004</v>
      </c>
      <c r="AV406" s="27">
        <f>IF($O406&gt;=AV$1,$S406+$Y406+$Z406,$Y406+$Z406)</f>
        <v>833.10400000000004</v>
      </c>
      <c r="AW406" s="27">
        <f>IF($O406&gt;=AW$1,$S406+$Y406+$Z406,$Y406+$Z406)</f>
        <v>833.10400000000004</v>
      </c>
      <c r="AX406" s="27">
        <f>IF($O406&gt;=AX$1,$S406+$Y406+$Z406,$Y406+$Z406)</f>
        <v>833.10400000000004</v>
      </c>
      <c r="AY406" s="27">
        <f>IF($O406&gt;=AY$1,$S406+$Y406+$Z406,$Y406+$Z406)</f>
        <v>833.10400000000004</v>
      </c>
      <c r="AZ406" s="27">
        <f>IF($O406&gt;=AZ$1,$S406+$Y406+$Z406,$Y406+$Z406)</f>
        <v>833.10400000000004</v>
      </c>
      <c r="BA406" s="27">
        <f>IF($O406&gt;=BA$1,$S406+$Y406+$Z406,$Y406+$Z406)</f>
        <v>833.10400000000004</v>
      </c>
      <c r="BB406" s="27">
        <f>IF($O406&gt;=BB$1,$S406+$Y406+$Z406,$Y406+$Z406)</f>
        <v>833.10400000000004</v>
      </c>
      <c r="BC406" s="27">
        <f>IF($O406&gt;=BC$1,$S406+$Y406+$Z406,$Y406+$Z406)</f>
        <v>833.10400000000004</v>
      </c>
      <c r="BD406" s="27">
        <f>IF($O406&gt;=BD$1,$S406+$Y406+$Z406,$Y406+$Z406)</f>
        <v>833.10400000000004</v>
      </c>
      <c r="BE406" s="27">
        <f>IF($O406&gt;=BE$1,$S406+$Y406+$Z406,$Y406+$Z406)</f>
        <v>833.10400000000004</v>
      </c>
      <c r="BF406" s="27">
        <f>IF($O406&gt;=BF$1,$S406+$Y406+$Z406,$Y406+$Z406)</f>
        <v>833.10400000000004</v>
      </c>
      <c r="BG406" s="27">
        <f>IF($O406&gt;=BG$1,$S406+$Y406+$Z406,$Y406+$Z406)</f>
        <v>833.10400000000004</v>
      </c>
      <c r="BH406" s="27">
        <f>IF($O406&gt;=BH$1,$S406+$Y406+$Z406,$Y406+$Z406)</f>
        <v>833.10400000000004</v>
      </c>
      <c r="BI406" s="27">
        <f>IF($O406&gt;=BI$1,$S406+$Y406+$Z406,$Y406+$Z406)</f>
        <v>833.10400000000004</v>
      </c>
      <c r="BJ406" s="27">
        <f>IF($O406&gt;=BJ$1,$S406+$Y406+$Z406,$Y406+$Z406)</f>
        <v>833.10400000000004</v>
      </c>
      <c r="BK406" s="27">
        <f>IF($O406&gt;=BK$1,$S406+$Y406+$Z406,$Y406+$Z406)</f>
        <v>833.10400000000004</v>
      </c>
      <c r="BL406" s="27">
        <f>IF($O406&gt;=BL$1,$S406+$Y406+$Z406,$Y406+$Z406)</f>
        <v>833.10400000000004</v>
      </c>
      <c r="BM406" s="27">
        <f>IF($O406&gt;=BM$1,$S406+$Y406+$Z406,$Y406+$Z406)</f>
        <v>833.10400000000004</v>
      </c>
      <c r="BN406" s="27">
        <f>IF($O406&gt;=BN$1,$S406+$Y406+$Z406,$Y406+$Z406)</f>
        <v>833.10400000000004</v>
      </c>
      <c r="BO406" s="27">
        <f>IF($O406&gt;=BO$1,$S406+$Y406+$Z406,$Y406+$Z406)</f>
        <v>833.10400000000004</v>
      </c>
      <c r="BP406" s="27">
        <f>IF($O406&gt;=BP$1,$S406+$Y406+$Z406,$Y406+$Z406)</f>
        <v>833.10400000000004</v>
      </c>
      <c r="BQ406" s="27">
        <f>IF($O406&gt;=BQ$1,$S406+$Y406+$Z406,$Y406+$Z406)</f>
        <v>833.10400000000004</v>
      </c>
      <c r="BR406" s="27">
        <f>IF($O406&gt;=BR$1,$S406+$Y406+$Z406,$Y406+$Z406)</f>
        <v>833.10400000000004</v>
      </c>
      <c r="BS406" s="27">
        <f>IF($O406&gt;=BS$1,$S406+$Y406+$Z406,$Y406+$Z406)</f>
        <v>833.10400000000004</v>
      </c>
      <c r="BT406" s="27">
        <f>IF($O406&gt;=BT$1,$S406+$Y406+$Z406,$Y406+$Z406)</f>
        <v>833.10400000000004</v>
      </c>
      <c r="BU406" s="27">
        <f>IF($O406&gt;=BU$1,$S406+$Y406+$Z406,$Y406+$Z406)</f>
        <v>833.10400000000004</v>
      </c>
      <c r="BV406" s="27">
        <f>IF($O406&gt;=BV$1,$S406+$Y406+$Z406,$Y406+$Z406)</f>
        <v>833.10400000000004</v>
      </c>
      <c r="BW406" s="27">
        <f>IF($O406&gt;=BW$1,$S406+$Y406+$Z406,$Y406+$Z406)</f>
        <v>833.10400000000004</v>
      </c>
      <c r="BX406" s="27">
        <f>IF($O406&gt;=BX$1,$S406+$Y406+$Z406,$Y406+$Z406)</f>
        <v>833.10400000000004</v>
      </c>
      <c r="BY406" s="27">
        <f>IF($O406&gt;=BY$1,$S406+$Y406+$Z406,$Y406+$Z406)</f>
        <v>833.10400000000004</v>
      </c>
      <c r="BZ406" s="27">
        <f>IF($O406&gt;=BZ$1,$S406+$Y406+$Z406,$Y406+$Z406)</f>
        <v>833.10400000000004</v>
      </c>
      <c r="CA406" s="27">
        <f>IF($O406&gt;=CA$1,$S406+$Y406+$Z406,$Y406+$Z406)</f>
        <v>833.10400000000004</v>
      </c>
      <c r="CB406" s="27">
        <f>IF($O406&gt;=CB$1,$S406+$Y406+$Z406,$Y406+$Z406)</f>
        <v>833.10400000000004</v>
      </c>
      <c r="CC406" s="27">
        <f>IF($O406&gt;=CC$1,$S406+$Y406+$Z406,$Y406+$Z406)</f>
        <v>833.10400000000004</v>
      </c>
      <c r="CD406" s="27">
        <f>IF($O406&gt;=CD$1,$S406+$Y406+$Z406,$Y406+$Z406)</f>
        <v>833.10400000000004</v>
      </c>
      <c r="CE406" s="27">
        <f>IF($O406&gt;=CE$1,$S406+$Y406+$Z406,$Y406+$Z406)</f>
        <v>833.10400000000004</v>
      </c>
      <c r="CF406" s="27">
        <f>IF($O406&gt;=CF$1,$S406+$Y406+$Z406,$Y406+$Z406)</f>
        <v>833.10400000000004</v>
      </c>
      <c r="CG406" s="27">
        <f>IF($O406&gt;=CG$1,$S406+$Y406+$Z406,$Y406+$Z406)</f>
        <v>833.10400000000004</v>
      </c>
      <c r="CH406" s="27">
        <f>IF($O406&gt;=CH$1,$S406+$Y406+$Z406,$Y406+$Z406)</f>
        <v>833.10400000000004</v>
      </c>
      <c r="CI406" s="27">
        <f>IF($O406&gt;=CI$1,$S406+$Y406+$Z406,$Y406+$Z406)</f>
        <v>833.10400000000004</v>
      </c>
      <c r="CJ406" s="27">
        <f>IF($O406&gt;=CJ$1,$S406+$Y406+$Z406,$Y406+$Z406)</f>
        <v>833.10400000000004</v>
      </c>
      <c r="CK406" s="27">
        <f>IF($O406&gt;=CK$1,$S406+$Y406+$Z406,$Y406+$Z406)</f>
        <v>833.10400000000004</v>
      </c>
      <c r="CL406" s="27">
        <f>IF($O406&gt;=CL$1,$S406+$Y406+$Z406,$Y406+$Z406)</f>
        <v>833.10400000000004</v>
      </c>
      <c r="CM406" s="27">
        <f>IF($O406&gt;=CM$1,$S406+$Y406+$Z406,$Y406+$Z406)</f>
        <v>833.10400000000004</v>
      </c>
      <c r="CN406" s="27">
        <f>IF($O406&gt;=CN$1,$S406+$Y406,$Y406)</f>
        <v>433.10399999999998</v>
      </c>
      <c r="CO406" s="27">
        <f>IF($O406&gt;=CO$1,$S406+$Y406,$Y406)</f>
        <v>433.10399999999998</v>
      </c>
      <c r="CP406" s="27">
        <f>IF($O406&gt;=CP$1,$S406+$Y406,$Y406)</f>
        <v>433.10399999999998</v>
      </c>
      <c r="CQ406" s="27">
        <f>IF($O406&gt;=CQ$1,$S406+$Y406,$Y406)</f>
        <v>433.10399999999998</v>
      </c>
      <c r="CR406" s="27">
        <f>IF($O406&gt;=CR$1,$S406+$Y406,$Y406)</f>
        <v>433.10399999999998</v>
      </c>
      <c r="CS406" s="27">
        <f>IF($O406&gt;=CS$1,$S406+$Y406,$Y406)</f>
        <v>433.10399999999998</v>
      </c>
      <c r="CT406" s="27">
        <f>IF($O406&gt;=CT$1,$S406+$Y406,$Y406)</f>
        <v>433.10399999999998</v>
      </c>
      <c r="CU406" s="27">
        <f>IF($O406&gt;=CU$1,$S406+$Y406,$Y406)</f>
        <v>433.10399999999998</v>
      </c>
      <c r="CV406" s="27">
        <f>IF($O406&gt;=CV$1,$S406+$Y406,$Y406)</f>
        <v>433.10399999999998</v>
      </c>
      <c r="CW406" s="27">
        <f>IF($O406&gt;=CW$1,$S406+$Y406,$Y406)</f>
        <v>433.10399999999998</v>
      </c>
      <c r="CX406" s="27">
        <f>IF($O406&gt;=CX$1,$S406+$Y406,$Y406)</f>
        <v>433.10399999999998</v>
      </c>
      <c r="CY406" s="27">
        <f>IF($O406&gt;=CY$1,$S406+$Y406,$Y406)</f>
        <v>433.10399999999998</v>
      </c>
      <c r="CZ406" s="27">
        <f>IF($O406&gt;=CZ$1,$S406+$Y406,$Y406)</f>
        <v>433.10399999999998</v>
      </c>
      <c r="DA406" s="27">
        <f>IF($O406&gt;=DA$1,$S406+$Y406,$Y406)</f>
        <v>433.10399999999998</v>
      </c>
      <c r="DB406" s="27">
        <f>IF($O406&gt;=DB$1,$S406+$Y406,$Y406)</f>
        <v>433.10399999999998</v>
      </c>
      <c r="DC406" s="27">
        <f>IF($O406&gt;=DC$1,$S406+$Y406,$Y406)</f>
        <v>433.10399999999998</v>
      </c>
      <c r="DD406" s="27">
        <f>IF($O406&gt;=DD$1,$S406+$Y406,$Y406)</f>
        <v>433.10399999999998</v>
      </c>
      <c r="DE406" s="27">
        <f>IF($O406&gt;=DE$1,$S406+$Y406,$Y406)</f>
        <v>433.10399999999998</v>
      </c>
      <c r="DF406" s="27">
        <f>IF($O406&gt;=DF$1,$S406+$Y406,$Y406)</f>
        <v>433.10399999999998</v>
      </c>
      <c r="DG406" s="27">
        <f>IF($O406&gt;=DG$1,$S406+$Y406,$Y406)</f>
        <v>433.10399999999998</v>
      </c>
      <c r="DH406" s="27">
        <f>IF($O406&gt;=DH$1,$S406+$Y406,$Y406)</f>
        <v>433.10399999999998</v>
      </c>
      <c r="DI406" s="27">
        <f>IF($O406&gt;=DI$1,$S406+$Y406,$Y406)</f>
        <v>433.10399999999998</v>
      </c>
      <c r="DJ406" s="27">
        <f>IF($O406&gt;=DJ$1,$S406+$Y406,$Y406)</f>
        <v>433.10399999999998</v>
      </c>
      <c r="DK406" s="27">
        <f>IF($O406&gt;=DK$1,$S406+$Y406,$Y406)</f>
        <v>433.10399999999998</v>
      </c>
      <c r="DL406" s="27">
        <f>IF($O406&gt;=DL$1,$S406+$Y406,$Y406)</f>
        <v>433.10399999999998</v>
      </c>
      <c r="DM406" s="27">
        <f>IF($O406&gt;=DM$1,$S406+$Y406,$Y406)</f>
        <v>433.10399999999998</v>
      </c>
      <c r="DN406" s="27">
        <f>IF($O406&gt;=DN$1,$S406+$Y406,$Y406)</f>
        <v>433.10399999999998</v>
      </c>
      <c r="DO406" s="27">
        <f>IF($O406&gt;=DO$1,$S406+$Y406,$Y406)</f>
        <v>433.10399999999998</v>
      </c>
      <c r="DP406" s="27">
        <f>IF($O406&gt;=DP$1,$S406+$Y406,$Y406)</f>
        <v>433.10399999999998</v>
      </c>
      <c r="DQ406" s="27">
        <f>IF($O406&gt;=DQ$1,$S406+$Y406,$Y406)</f>
        <v>433.10399999999998</v>
      </c>
      <c r="DR406" s="27">
        <f>IF($O406&gt;=DR$1,$S406+$Y406,$Y406)</f>
        <v>433.10399999999998</v>
      </c>
      <c r="DS406" s="27">
        <f>IF($O406&gt;=DS$1,$S406+$Y406,$Y406)</f>
        <v>433.10399999999998</v>
      </c>
      <c r="DT406" s="27">
        <f>IF($O406&gt;=DT$1,$S406+$Y406,$Y406)</f>
        <v>433.10399999999998</v>
      </c>
      <c r="DU406" s="27">
        <f>IF($O406&gt;=DU$1,$S406+$Y406,$Y406)</f>
        <v>433.10399999999998</v>
      </c>
      <c r="DV406" s="27">
        <f>IF($O406&gt;=DV$1,$S406+$Y406,$Y406)</f>
        <v>433.10399999999998</v>
      </c>
      <c r="DW406" s="27">
        <f>IF($O406&gt;=DW$1,$S406+$Y406,$Y406)</f>
        <v>433.10399999999998</v>
      </c>
      <c r="DX406" s="27">
        <f>IF($O406&gt;=DX$1,$S406+$Y406,$Y406)</f>
        <v>433.10399999999998</v>
      </c>
      <c r="DY406" s="27">
        <f>IF($O406&gt;=DY$1,$S406+$Y406,$Y406)</f>
        <v>433.10399999999998</v>
      </c>
      <c r="DZ406" s="27">
        <f>IF($O406&gt;=DZ$1,$S406+$Y406,$Y406)</f>
        <v>433.10399999999998</v>
      </c>
      <c r="EA406" s="27">
        <f>IF($O406&gt;=EA$1,$S406+$Y406,$Y406)</f>
        <v>433.10399999999998</v>
      </c>
      <c r="EB406" s="27">
        <f>IF($O406&gt;=EB$1,$S406+$Y406,$Y406)</f>
        <v>433.10399999999998</v>
      </c>
      <c r="EC406" s="27">
        <f>IF($O406&gt;=EC$1,$S406+$Y406,$Y406)</f>
        <v>433.10399999999998</v>
      </c>
      <c r="ED406" s="27">
        <f>IF($O406&gt;=ED$1,$S406+$Y406,$Y406)</f>
        <v>433.10399999999998</v>
      </c>
      <c r="EE406" s="27">
        <f>IF($O406&gt;=EE$1,$S406+$Y406,$Y406)</f>
        <v>433.10399999999998</v>
      </c>
      <c r="EF406" s="27">
        <f>IF($O406&gt;=EF$1,$S406+$Y406,$Y406)</f>
        <v>433.10399999999998</v>
      </c>
      <c r="EG406" s="27">
        <f>IF($O406&gt;=EG$1,$S406+$Y406,$Y406)</f>
        <v>433.10399999999998</v>
      </c>
      <c r="EH406" s="27">
        <f>IF($O406&gt;=EH$1,$S406+$Y406,$Y406)</f>
        <v>433.10399999999998</v>
      </c>
      <c r="EI406" s="27">
        <f>IF($O406&gt;=EI$1,$S406+$Y406,$Y406)</f>
        <v>433.10399999999998</v>
      </c>
      <c r="EJ406" s="27">
        <f>IF($O406&gt;=EJ$1,$S406+$Y406,$Y406)</f>
        <v>0</v>
      </c>
      <c r="EK406" s="27">
        <f>IF($O406&gt;=EK$1,$S406+$Y406,$Y406)</f>
        <v>0</v>
      </c>
      <c r="EL406" s="27">
        <f>IF($O406&gt;=EL$1,$S406+$Y406,$Y406)</f>
        <v>0</v>
      </c>
      <c r="EM406" s="27">
        <f>IF($O406&gt;=EM$1,$S406+$Y406,$Y406)</f>
        <v>0</v>
      </c>
      <c r="EN406" s="27">
        <f>IF($O406&gt;=EN$1,$S406+$Y406,$Y406)</f>
        <v>0</v>
      </c>
      <c r="EO406" s="27">
        <f>IF($O406&gt;=EO$1,$S406+$Y406,$Y406)</f>
        <v>0</v>
      </c>
      <c r="EP406" s="27">
        <f>IF($O406&gt;=EP$1,$S406+$Y406,$Y406)</f>
        <v>0</v>
      </c>
      <c r="EQ406" s="27">
        <f>IF($O406&gt;=EQ$1,$S406+$Y406,$Y406)</f>
        <v>0</v>
      </c>
      <c r="ER406" s="27">
        <f>IF($O406&gt;=ER$1,$S406+$Y406,$Y406)</f>
        <v>0</v>
      </c>
      <c r="ES406" s="27">
        <f>IF($O406&gt;=ES$1,$S406+$Y406,$Y406)</f>
        <v>0</v>
      </c>
      <c r="ET406" s="27">
        <f>IF($O406&gt;=ET$1,$S406+$Y406,$Y406)</f>
        <v>0</v>
      </c>
      <c r="EU406" s="27">
        <f>IF($O406&gt;=EU$1,$S406+$Y406,$Y406)</f>
        <v>0</v>
      </c>
      <c r="EV406" s="27">
        <f>IF($O406&gt;=EV$1,$S406,0)</f>
        <v>0</v>
      </c>
      <c r="EW406" s="27">
        <f>IF($O406&gt;=EW$1,$S406,0)</f>
        <v>0</v>
      </c>
      <c r="EX406" s="27">
        <f>IF($O406&gt;=EX$1,$S406,0)</f>
        <v>0</v>
      </c>
      <c r="EY406" s="27">
        <f>IF($O406&gt;=EY$1,$S406,0)</f>
        <v>0</v>
      </c>
      <c r="EZ406" s="27">
        <f>IF($O406&gt;=EZ$1,$S406,0)</f>
        <v>0</v>
      </c>
      <c r="FA406" s="27">
        <f>IF($O406&gt;=FA$1,$S406,0)</f>
        <v>0</v>
      </c>
      <c r="FB406" s="27">
        <f>IF($O406&gt;=FB$1,$S406,0)</f>
        <v>0</v>
      </c>
      <c r="FC406" s="27">
        <f>IF($O406&gt;=FC$1,$S406,0)</f>
        <v>0</v>
      </c>
      <c r="FD406" s="27">
        <f>IF($O406&gt;=FD$1,$S406,0)</f>
        <v>0</v>
      </c>
      <c r="FE406" s="27">
        <f>IF($O406&gt;=FE$1,$S406,0)</f>
        <v>0</v>
      </c>
      <c r="FF406" s="27">
        <f>IF($O406&gt;=FF$1,$S406,0)</f>
        <v>0</v>
      </c>
      <c r="FG406" s="27">
        <f>IF($O406&gt;=FG$1,$S406,0)</f>
        <v>0</v>
      </c>
      <c r="FH406" s="27">
        <f>IF($O406&gt;=FH$1,$S406,0)</f>
        <v>0</v>
      </c>
      <c r="FI406" s="27">
        <f>IF($O406&gt;=FI$1,$S406,0)</f>
        <v>0</v>
      </c>
      <c r="FJ406" s="27">
        <f>IF($O406&gt;=FJ$1,$S406,0)</f>
        <v>0</v>
      </c>
      <c r="FK406" s="27">
        <f>IF($O406&gt;=FK$1,$S406,0)</f>
        <v>0</v>
      </c>
      <c r="FL406" s="27">
        <f>IF($O406&gt;=FL$1,$S406,0)</f>
        <v>0</v>
      </c>
      <c r="FM406" s="27">
        <f>IF($O406&gt;=FM$1,$S406,0)</f>
        <v>0</v>
      </c>
      <c r="FN406" s="27">
        <f>IF($O406&gt;=FN$1,$S406,0)</f>
        <v>0</v>
      </c>
      <c r="FO406" s="27">
        <f>IF($O406&gt;=FO$1,$S406,0)</f>
        <v>0</v>
      </c>
      <c r="FP406" s="27">
        <f>IF($O406&gt;=FP$1,$S406,0)</f>
        <v>0</v>
      </c>
      <c r="FQ406" s="27">
        <f>IF($O406&gt;=FQ$1,$S406,0)</f>
        <v>0</v>
      </c>
      <c r="FR406" s="27">
        <f>IF($O406&gt;=FR$1,$S406,0)</f>
        <v>0</v>
      </c>
      <c r="FS406" s="27">
        <f>IF($O406&gt;=FS$1,$S406,0)</f>
        <v>0</v>
      </c>
      <c r="FT406" s="27">
        <f>IF($O406&gt;=FT$1,$S406,0)</f>
        <v>0</v>
      </c>
      <c r="FU406" s="27">
        <f>IF($O406&gt;=FU$1,$S406,0)</f>
        <v>0</v>
      </c>
      <c r="FV406" s="27">
        <f>IF($O406&gt;=FV$1,$S406,0)</f>
        <v>0</v>
      </c>
      <c r="FW406" s="27">
        <f>IF($O406&gt;=FW$1,$S406,0)</f>
        <v>0</v>
      </c>
      <c r="FX406" s="27">
        <f>IF($O406&gt;=FX$1,$S406,0)</f>
        <v>0</v>
      </c>
      <c r="FY406" s="27">
        <f>IF($O406&gt;=FY$1,$S406,0)</f>
        <v>0</v>
      </c>
      <c r="FZ406" s="27">
        <f>IF($O406&gt;=FZ$1,$S406,0)</f>
        <v>0</v>
      </c>
      <c r="GA406" s="27">
        <f>IF($O406&gt;=GA$1,$S406,0)</f>
        <v>0</v>
      </c>
      <c r="GB406" s="27">
        <f>IF($O406&gt;=GB$1,$S406,0)</f>
        <v>0</v>
      </c>
      <c r="GC406" s="27">
        <f>IF($O406&gt;=GC$1,$S406,0)</f>
        <v>0</v>
      </c>
      <c r="GD406" s="27">
        <f>IF($O406&gt;=GD$1,$S406,0)</f>
        <v>0</v>
      </c>
      <c r="GE406" s="27">
        <f>IF($O406&gt;=GE$1,$S406,0)</f>
        <v>0</v>
      </c>
      <c r="GF406" s="27">
        <f>IF($O406&gt;=GF$1,$S406,0)</f>
        <v>0</v>
      </c>
      <c r="GG406" s="27">
        <f>IF($O406&gt;=GG$1,$S406,0)</f>
        <v>0</v>
      </c>
      <c r="GH406" s="27">
        <f>IF($O406&gt;=GH$1,$S406,0)</f>
        <v>0</v>
      </c>
      <c r="GI406" s="27">
        <f>IF($O406&gt;=GI$1,$S406,0)</f>
        <v>0</v>
      </c>
      <c r="GJ406" s="27">
        <f>IF($O406&gt;=GJ$1,$S406,0)</f>
        <v>0</v>
      </c>
      <c r="GK406" s="27">
        <f>IF($O406&gt;=GK$1,$S406,0)</f>
        <v>0</v>
      </c>
      <c r="GL406" s="27">
        <f>IF($O406&gt;=GL$1,$S406,0)</f>
        <v>0</v>
      </c>
      <c r="GM406" s="27">
        <f>IF($O406&gt;=GM$1,$S406,0)</f>
        <v>0</v>
      </c>
      <c r="GN406" s="27">
        <f>IF($O406&gt;=GN$1,$S406,0)</f>
        <v>0</v>
      </c>
      <c r="GO406" s="27">
        <f>IF($O406&gt;=GO$1,$S406,0)</f>
        <v>0</v>
      </c>
      <c r="GP406" s="27">
        <f>IF($O406&gt;=GP$1,$S406,0)</f>
        <v>0</v>
      </c>
      <c r="GQ406" s="27">
        <f>IF($O406&gt;=GQ$1,$S406,0)</f>
        <v>0</v>
      </c>
      <c r="GR406" s="27">
        <f>IF($O406&gt;=GR$1,$S406,0)</f>
        <v>0</v>
      </c>
      <c r="GS406" s="27">
        <f>IF($O406&gt;=GS$1,$S406,0)</f>
        <v>0</v>
      </c>
      <c r="GT406" s="27">
        <f>IF($O406&gt;=GT$1,$S406,0)</f>
        <v>0</v>
      </c>
      <c r="GU406" s="27">
        <f>IF($O406&gt;=GU$1,$S406,0)</f>
        <v>0</v>
      </c>
      <c r="GV406" s="27">
        <f>IF($O406&gt;=GV$1,$S406,0)</f>
        <v>0</v>
      </c>
      <c r="GW406" s="27">
        <f>IF($O406&gt;=GW$1,$S406,0)</f>
        <v>0</v>
      </c>
      <c r="GX406" s="27">
        <f>IF($O406&gt;=GX$1,$S406,0)</f>
        <v>0</v>
      </c>
      <c r="GY406" s="27">
        <f>IF($O406&gt;=GY$1,$S406,0)</f>
        <v>0</v>
      </c>
      <c r="GZ406" s="27">
        <f>IF($O406&gt;=GZ$1,$S406,0)</f>
        <v>0</v>
      </c>
      <c r="HA406" s="27">
        <f>IF($O406&gt;=HA$1,$S406,0)</f>
        <v>0</v>
      </c>
      <c r="HB406" s="27">
        <f>IF($O406&gt;=HB$1,$S406,0)</f>
        <v>0</v>
      </c>
      <c r="HC406" s="27">
        <f>IF($O406&gt;=HC$1,$S406,0)</f>
        <v>0</v>
      </c>
    </row>
    <row r="407" spans="1:211">
      <c r="A407" s="3">
        <v>33090</v>
      </c>
      <c r="B407" s="3" t="s">
        <v>430</v>
      </c>
      <c r="C407" s="3" t="s">
        <v>18</v>
      </c>
      <c r="D407" s="3">
        <v>55</v>
      </c>
      <c r="E407" s="4">
        <v>32223</v>
      </c>
      <c r="F407" s="5">
        <v>30.268493150684932</v>
      </c>
      <c r="G407" s="3" t="s">
        <v>421</v>
      </c>
      <c r="H407" s="4">
        <v>23368</v>
      </c>
      <c r="I407" s="9" t="s">
        <v>843</v>
      </c>
      <c r="J407" s="5">
        <v>1697.21</v>
      </c>
      <c r="K407" s="31">
        <v>1123</v>
      </c>
      <c r="L407" s="32">
        <v>30</v>
      </c>
      <c r="M407" s="33">
        <f>VLOOKUP(L407,FIND,3,TRUE)</f>
        <v>1.5</v>
      </c>
      <c r="N407" s="32">
        <f>IF(L407&gt;30,180,VLOOKUP(L407,TEMPO,2,FALSE))</f>
        <v>180</v>
      </c>
      <c r="O407" s="32">
        <f>IF(R407&gt;0,4,N407)</f>
        <v>180</v>
      </c>
      <c r="P407" s="96">
        <f>J407*M407*L407</f>
        <v>76374.45</v>
      </c>
      <c r="Q407" s="96">
        <f>10934.45*2</f>
        <v>21868.9</v>
      </c>
      <c r="R407" s="96">
        <f>IF(P407&lt;=Q407,P407/4,0)</f>
        <v>0</v>
      </c>
      <c r="S407" s="5">
        <f>IF(P407&gt;=Q407,P407/N407,0)</f>
        <v>424.30250000000001</v>
      </c>
      <c r="T407" s="3"/>
      <c r="U407" s="3">
        <f>IF(T407="",1,0)</f>
        <v>1</v>
      </c>
      <c r="V407" s="3">
        <v>34</v>
      </c>
      <c r="W407" s="5">
        <v>0</v>
      </c>
      <c r="X407" s="5">
        <v>245.73</v>
      </c>
      <c r="Y407" s="5">
        <f>X407*W407</f>
        <v>0</v>
      </c>
      <c r="Z407" s="5">
        <v>400</v>
      </c>
      <c r="AA407" s="5">
        <f>S407+Y407+Z407</f>
        <v>824.30250000000001</v>
      </c>
      <c r="AB407" s="39">
        <f>(J407/12+J407/12*1.3333333333+450/12+J407/30*6/12+J407)*1.3+Y407+Z407+153.9</f>
        <v>3274.8128555494268</v>
      </c>
      <c r="AC407" s="39" t="s">
        <v>18</v>
      </c>
      <c r="AD407" s="39">
        <f>J407*1.3+400+153.9</f>
        <v>2760.2730000000001</v>
      </c>
      <c r="AE407" s="39">
        <f>SUMIFS('CUSTO MENSAL FUNC NOVO'!H:H,'CUSTO MENSAL FUNC NOVO'!A:A,'VALORES MENSAIS'!AC407)</f>
        <v>1902.2210000000002</v>
      </c>
      <c r="AF407" s="27">
        <f>IF($R407&gt;0,$R407,$S407)+$Y407+$Z407</f>
        <v>824.30250000000001</v>
      </c>
      <c r="AG407" s="27">
        <f>IF($R407&gt;0,$R407,$S407)+$Y407+$Z407</f>
        <v>824.30250000000001</v>
      </c>
      <c r="AH407" s="27">
        <f>IF($R407&gt;0,$R407,$S407)+$Y407+$Z407</f>
        <v>824.30250000000001</v>
      </c>
      <c r="AI407" s="27">
        <f>IF($R407&gt;0,$R407,$S407)+$Y407+$Z407</f>
        <v>824.30250000000001</v>
      </c>
      <c r="AJ407" s="27">
        <f>IF($O407&gt;=AJ$1,$S407+$Y407+$Z407,$Y407+$Z407)</f>
        <v>824.30250000000001</v>
      </c>
      <c r="AK407" s="27">
        <f>IF($O407&gt;=AK$1,$S407+$Y407+$Z407,$Y407+$Z407)</f>
        <v>824.30250000000001</v>
      </c>
      <c r="AL407" s="27">
        <f>IF($O407&gt;=AL$1,$S407+$Y407+$Z407,$Y407+$Z407)</f>
        <v>824.30250000000001</v>
      </c>
      <c r="AM407" s="27">
        <f>IF($O407&gt;=AM$1,$S407+$Y407+$Z407,$Y407+$Z407)</f>
        <v>824.30250000000001</v>
      </c>
      <c r="AN407" s="27">
        <f>IF($O407&gt;=AN$1,$S407+$Y407+$Z407,$Y407+$Z407)</f>
        <v>824.30250000000001</v>
      </c>
      <c r="AO407" s="27">
        <f>IF($O407&gt;=AO$1,$S407+$Y407+$Z407,$Y407+$Z407)</f>
        <v>824.30250000000001</v>
      </c>
      <c r="AP407" s="27">
        <f>IF($O407&gt;=AP$1,$S407+$Y407+$Z407,$Y407+$Z407)</f>
        <v>824.30250000000001</v>
      </c>
      <c r="AQ407" s="27">
        <f>IF($O407&gt;=AQ$1,$S407+$Y407+$Z407,$Y407+$Z407)</f>
        <v>824.30250000000001</v>
      </c>
      <c r="AR407" s="27">
        <f>IF($O407&gt;=AR$1,$S407+$Y407+$Z407,$Y407+$Z407)</f>
        <v>824.30250000000001</v>
      </c>
      <c r="AS407" s="27">
        <f>IF($O407&gt;=AS$1,$S407+$Y407+$Z407,$Y407+$Z407)</f>
        <v>824.30250000000001</v>
      </c>
      <c r="AT407" s="27">
        <f>IF($O407&gt;=AT$1,$S407+$Y407+$Z407,$Y407+$Z407)</f>
        <v>824.30250000000001</v>
      </c>
      <c r="AU407" s="27">
        <f>IF($O407&gt;=AU$1,$S407+$Y407+$Z407,$Y407+$Z407)</f>
        <v>824.30250000000001</v>
      </c>
      <c r="AV407" s="27">
        <f>IF($O407&gt;=AV$1,$S407+$Y407+$Z407,$Y407+$Z407)</f>
        <v>824.30250000000001</v>
      </c>
      <c r="AW407" s="27">
        <f>IF($O407&gt;=AW$1,$S407+$Y407+$Z407,$Y407+$Z407)</f>
        <v>824.30250000000001</v>
      </c>
      <c r="AX407" s="27">
        <f>IF($O407&gt;=AX$1,$S407+$Y407+$Z407,$Y407+$Z407)</f>
        <v>824.30250000000001</v>
      </c>
      <c r="AY407" s="27">
        <f>IF($O407&gt;=AY$1,$S407+$Y407+$Z407,$Y407+$Z407)</f>
        <v>824.30250000000001</v>
      </c>
      <c r="AZ407" s="27">
        <f>IF($O407&gt;=AZ$1,$S407+$Y407+$Z407,$Y407+$Z407)</f>
        <v>824.30250000000001</v>
      </c>
      <c r="BA407" s="27">
        <f>IF($O407&gt;=BA$1,$S407+$Y407+$Z407,$Y407+$Z407)</f>
        <v>824.30250000000001</v>
      </c>
      <c r="BB407" s="27">
        <f>IF($O407&gt;=BB$1,$S407+$Y407+$Z407,$Y407+$Z407)</f>
        <v>824.30250000000001</v>
      </c>
      <c r="BC407" s="27">
        <f>IF($O407&gt;=BC$1,$S407+$Y407+$Z407,$Y407+$Z407)</f>
        <v>824.30250000000001</v>
      </c>
      <c r="BD407" s="27">
        <f>IF($O407&gt;=BD$1,$S407+$Y407+$Z407,$Y407+$Z407)</f>
        <v>824.30250000000001</v>
      </c>
      <c r="BE407" s="27">
        <f>IF($O407&gt;=BE$1,$S407+$Y407+$Z407,$Y407+$Z407)</f>
        <v>824.30250000000001</v>
      </c>
      <c r="BF407" s="27">
        <f>IF($O407&gt;=BF$1,$S407+$Y407+$Z407,$Y407+$Z407)</f>
        <v>824.30250000000001</v>
      </c>
      <c r="BG407" s="27">
        <f>IF($O407&gt;=BG$1,$S407+$Y407+$Z407,$Y407+$Z407)</f>
        <v>824.30250000000001</v>
      </c>
      <c r="BH407" s="27">
        <f>IF($O407&gt;=BH$1,$S407+$Y407+$Z407,$Y407+$Z407)</f>
        <v>824.30250000000001</v>
      </c>
      <c r="BI407" s="27">
        <f>IF($O407&gt;=BI$1,$S407+$Y407+$Z407,$Y407+$Z407)</f>
        <v>824.30250000000001</v>
      </c>
      <c r="BJ407" s="27">
        <f>IF($O407&gt;=BJ$1,$S407+$Y407+$Z407,$Y407+$Z407)</f>
        <v>824.30250000000001</v>
      </c>
      <c r="BK407" s="27">
        <f>IF($O407&gt;=BK$1,$S407+$Y407+$Z407,$Y407+$Z407)</f>
        <v>824.30250000000001</v>
      </c>
      <c r="BL407" s="27">
        <f>IF($O407&gt;=BL$1,$S407+$Y407+$Z407,$Y407+$Z407)</f>
        <v>824.30250000000001</v>
      </c>
      <c r="BM407" s="27">
        <f>IF($O407&gt;=BM$1,$S407+$Y407+$Z407,$Y407+$Z407)</f>
        <v>824.30250000000001</v>
      </c>
      <c r="BN407" s="27">
        <f>IF($O407&gt;=BN$1,$S407+$Y407+$Z407,$Y407+$Z407)</f>
        <v>824.30250000000001</v>
      </c>
      <c r="BO407" s="27">
        <f>IF($O407&gt;=BO$1,$S407+$Y407+$Z407,$Y407+$Z407)</f>
        <v>824.30250000000001</v>
      </c>
      <c r="BP407" s="27">
        <f>IF($O407&gt;=BP$1,$S407+$Y407+$Z407,$Y407+$Z407)</f>
        <v>824.30250000000001</v>
      </c>
      <c r="BQ407" s="27">
        <f>IF($O407&gt;=BQ$1,$S407+$Y407+$Z407,$Y407+$Z407)</f>
        <v>824.30250000000001</v>
      </c>
      <c r="BR407" s="27">
        <f>IF($O407&gt;=BR$1,$S407+$Y407+$Z407,$Y407+$Z407)</f>
        <v>824.30250000000001</v>
      </c>
      <c r="BS407" s="27">
        <f>IF($O407&gt;=BS$1,$S407+$Y407+$Z407,$Y407+$Z407)</f>
        <v>824.30250000000001</v>
      </c>
      <c r="BT407" s="27">
        <f>IF($O407&gt;=BT$1,$S407+$Y407+$Z407,$Y407+$Z407)</f>
        <v>824.30250000000001</v>
      </c>
      <c r="BU407" s="27">
        <f>IF($O407&gt;=BU$1,$S407+$Y407+$Z407,$Y407+$Z407)</f>
        <v>824.30250000000001</v>
      </c>
      <c r="BV407" s="27">
        <f>IF($O407&gt;=BV$1,$S407+$Y407+$Z407,$Y407+$Z407)</f>
        <v>824.30250000000001</v>
      </c>
      <c r="BW407" s="27">
        <f>IF($O407&gt;=BW$1,$S407+$Y407+$Z407,$Y407+$Z407)</f>
        <v>824.30250000000001</v>
      </c>
      <c r="BX407" s="27">
        <f>IF($O407&gt;=BX$1,$S407+$Y407+$Z407,$Y407+$Z407)</f>
        <v>824.30250000000001</v>
      </c>
      <c r="BY407" s="27">
        <f>IF($O407&gt;=BY$1,$S407+$Y407+$Z407,$Y407+$Z407)</f>
        <v>824.30250000000001</v>
      </c>
      <c r="BZ407" s="27">
        <f>IF($O407&gt;=BZ$1,$S407+$Y407+$Z407,$Y407+$Z407)</f>
        <v>824.30250000000001</v>
      </c>
      <c r="CA407" s="27">
        <f>IF($O407&gt;=CA$1,$S407+$Y407+$Z407,$Y407+$Z407)</f>
        <v>824.30250000000001</v>
      </c>
      <c r="CB407" s="27">
        <f>IF($O407&gt;=CB$1,$S407+$Y407+$Z407,$Y407+$Z407)</f>
        <v>824.30250000000001</v>
      </c>
      <c r="CC407" s="27">
        <f>IF($O407&gt;=CC$1,$S407+$Y407+$Z407,$Y407+$Z407)</f>
        <v>824.30250000000001</v>
      </c>
      <c r="CD407" s="27">
        <f>IF($O407&gt;=CD$1,$S407+$Y407+$Z407,$Y407+$Z407)</f>
        <v>824.30250000000001</v>
      </c>
      <c r="CE407" s="27">
        <f>IF($O407&gt;=CE$1,$S407+$Y407+$Z407,$Y407+$Z407)</f>
        <v>824.30250000000001</v>
      </c>
      <c r="CF407" s="27">
        <f>IF($O407&gt;=CF$1,$S407+$Y407+$Z407,$Y407+$Z407)</f>
        <v>824.30250000000001</v>
      </c>
      <c r="CG407" s="27">
        <f>IF($O407&gt;=CG$1,$S407+$Y407+$Z407,$Y407+$Z407)</f>
        <v>824.30250000000001</v>
      </c>
      <c r="CH407" s="27">
        <f>IF($O407&gt;=CH$1,$S407+$Y407+$Z407,$Y407+$Z407)</f>
        <v>824.30250000000001</v>
      </c>
      <c r="CI407" s="27">
        <f>IF($O407&gt;=CI$1,$S407+$Y407+$Z407,$Y407+$Z407)</f>
        <v>824.30250000000001</v>
      </c>
      <c r="CJ407" s="27">
        <f>IF($O407&gt;=CJ$1,$S407+$Y407+$Z407,$Y407+$Z407)</f>
        <v>824.30250000000001</v>
      </c>
      <c r="CK407" s="27">
        <f>IF($O407&gt;=CK$1,$S407+$Y407+$Z407,$Y407+$Z407)</f>
        <v>824.30250000000001</v>
      </c>
      <c r="CL407" s="27">
        <f>IF($O407&gt;=CL$1,$S407+$Y407+$Z407,$Y407+$Z407)</f>
        <v>824.30250000000001</v>
      </c>
      <c r="CM407" s="27">
        <f>IF($O407&gt;=CM$1,$S407+$Y407+$Z407,$Y407+$Z407)</f>
        <v>824.30250000000001</v>
      </c>
      <c r="CN407" s="27">
        <f>IF($O407&gt;=CN$1,$S407+$Y407,$Y407)</f>
        <v>424.30250000000001</v>
      </c>
      <c r="CO407" s="27">
        <f>IF($O407&gt;=CO$1,$S407+$Y407,$Y407)</f>
        <v>424.30250000000001</v>
      </c>
      <c r="CP407" s="27">
        <f>IF($O407&gt;=CP$1,$S407+$Y407,$Y407)</f>
        <v>424.30250000000001</v>
      </c>
      <c r="CQ407" s="27">
        <f>IF($O407&gt;=CQ$1,$S407+$Y407,$Y407)</f>
        <v>424.30250000000001</v>
      </c>
      <c r="CR407" s="27">
        <f>IF($O407&gt;=CR$1,$S407+$Y407,$Y407)</f>
        <v>424.30250000000001</v>
      </c>
      <c r="CS407" s="27">
        <f>IF($O407&gt;=CS$1,$S407+$Y407,$Y407)</f>
        <v>424.30250000000001</v>
      </c>
      <c r="CT407" s="27">
        <f>IF($O407&gt;=CT$1,$S407+$Y407,$Y407)</f>
        <v>424.30250000000001</v>
      </c>
      <c r="CU407" s="27">
        <f>IF($O407&gt;=CU$1,$S407+$Y407,$Y407)</f>
        <v>424.30250000000001</v>
      </c>
      <c r="CV407" s="27">
        <f>IF($O407&gt;=CV$1,$S407+$Y407,$Y407)</f>
        <v>424.30250000000001</v>
      </c>
      <c r="CW407" s="27">
        <f>IF($O407&gt;=CW$1,$S407+$Y407,$Y407)</f>
        <v>424.30250000000001</v>
      </c>
      <c r="CX407" s="27">
        <f>IF($O407&gt;=CX$1,$S407+$Y407,$Y407)</f>
        <v>424.30250000000001</v>
      </c>
      <c r="CY407" s="27">
        <f>IF($O407&gt;=CY$1,$S407+$Y407,$Y407)</f>
        <v>424.30250000000001</v>
      </c>
      <c r="CZ407" s="27">
        <f>IF($O407&gt;=CZ$1,$S407+$Y407,$Y407)</f>
        <v>424.30250000000001</v>
      </c>
      <c r="DA407" s="27">
        <f>IF($O407&gt;=DA$1,$S407+$Y407,$Y407)</f>
        <v>424.30250000000001</v>
      </c>
      <c r="DB407" s="27">
        <f>IF($O407&gt;=DB$1,$S407+$Y407,$Y407)</f>
        <v>424.30250000000001</v>
      </c>
      <c r="DC407" s="27">
        <f>IF($O407&gt;=DC$1,$S407+$Y407,$Y407)</f>
        <v>424.30250000000001</v>
      </c>
      <c r="DD407" s="27">
        <f>IF($O407&gt;=DD$1,$S407+$Y407,$Y407)</f>
        <v>424.30250000000001</v>
      </c>
      <c r="DE407" s="27">
        <f>IF($O407&gt;=DE$1,$S407+$Y407,$Y407)</f>
        <v>424.30250000000001</v>
      </c>
      <c r="DF407" s="27">
        <f>IF($O407&gt;=DF$1,$S407+$Y407,$Y407)</f>
        <v>424.30250000000001</v>
      </c>
      <c r="DG407" s="27">
        <f>IF($O407&gt;=DG$1,$S407+$Y407,$Y407)</f>
        <v>424.30250000000001</v>
      </c>
      <c r="DH407" s="27">
        <f>IF($O407&gt;=DH$1,$S407+$Y407,$Y407)</f>
        <v>424.30250000000001</v>
      </c>
      <c r="DI407" s="27">
        <f>IF($O407&gt;=DI$1,$S407+$Y407,$Y407)</f>
        <v>424.30250000000001</v>
      </c>
      <c r="DJ407" s="27">
        <f>IF($O407&gt;=DJ$1,$S407+$Y407,$Y407)</f>
        <v>424.30250000000001</v>
      </c>
      <c r="DK407" s="27">
        <f>IF($O407&gt;=DK$1,$S407+$Y407,$Y407)</f>
        <v>424.30250000000001</v>
      </c>
      <c r="DL407" s="27">
        <f>IF($O407&gt;=DL$1,$S407+$Y407,$Y407)</f>
        <v>424.30250000000001</v>
      </c>
      <c r="DM407" s="27">
        <f>IF($O407&gt;=DM$1,$S407+$Y407,$Y407)</f>
        <v>424.30250000000001</v>
      </c>
      <c r="DN407" s="27">
        <f>IF($O407&gt;=DN$1,$S407+$Y407,$Y407)</f>
        <v>424.30250000000001</v>
      </c>
      <c r="DO407" s="27">
        <f>IF($O407&gt;=DO$1,$S407+$Y407,$Y407)</f>
        <v>424.30250000000001</v>
      </c>
      <c r="DP407" s="27">
        <f>IF($O407&gt;=DP$1,$S407+$Y407,$Y407)</f>
        <v>424.30250000000001</v>
      </c>
      <c r="DQ407" s="27">
        <f>IF($O407&gt;=DQ$1,$S407+$Y407,$Y407)</f>
        <v>424.30250000000001</v>
      </c>
      <c r="DR407" s="27">
        <f>IF($O407&gt;=DR$1,$S407+$Y407,$Y407)</f>
        <v>424.30250000000001</v>
      </c>
      <c r="DS407" s="27">
        <f>IF($O407&gt;=DS$1,$S407+$Y407,$Y407)</f>
        <v>424.30250000000001</v>
      </c>
      <c r="DT407" s="27">
        <f>IF($O407&gt;=DT$1,$S407+$Y407,$Y407)</f>
        <v>424.30250000000001</v>
      </c>
      <c r="DU407" s="27">
        <f>IF($O407&gt;=DU$1,$S407+$Y407,$Y407)</f>
        <v>424.30250000000001</v>
      </c>
      <c r="DV407" s="27">
        <f>IF($O407&gt;=DV$1,$S407+$Y407,$Y407)</f>
        <v>424.30250000000001</v>
      </c>
      <c r="DW407" s="27">
        <f>IF($O407&gt;=DW$1,$S407+$Y407,$Y407)</f>
        <v>424.30250000000001</v>
      </c>
      <c r="DX407" s="27">
        <f>IF($O407&gt;=DX$1,$S407+$Y407,$Y407)</f>
        <v>424.30250000000001</v>
      </c>
      <c r="DY407" s="27">
        <f>IF($O407&gt;=DY$1,$S407+$Y407,$Y407)</f>
        <v>424.30250000000001</v>
      </c>
      <c r="DZ407" s="27">
        <f>IF($O407&gt;=DZ$1,$S407+$Y407,$Y407)</f>
        <v>424.30250000000001</v>
      </c>
      <c r="EA407" s="27">
        <f>IF($O407&gt;=EA$1,$S407+$Y407,$Y407)</f>
        <v>424.30250000000001</v>
      </c>
      <c r="EB407" s="27">
        <f>IF($O407&gt;=EB$1,$S407+$Y407,$Y407)</f>
        <v>424.30250000000001</v>
      </c>
      <c r="EC407" s="27">
        <f>IF($O407&gt;=EC$1,$S407+$Y407,$Y407)</f>
        <v>424.30250000000001</v>
      </c>
      <c r="ED407" s="27">
        <f>IF($O407&gt;=ED$1,$S407+$Y407,$Y407)</f>
        <v>424.30250000000001</v>
      </c>
      <c r="EE407" s="27">
        <f>IF($O407&gt;=EE$1,$S407+$Y407,$Y407)</f>
        <v>424.30250000000001</v>
      </c>
      <c r="EF407" s="27">
        <f>IF($O407&gt;=EF$1,$S407+$Y407,$Y407)</f>
        <v>424.30250000000001</v>
      </c>
      <c r="EG407" s="27">
        <f>IF($O407&gt;=EG$1,$S407+$Y407,$Y407)</f>
        <v>424.30250000000001</v>
      </c>
      <c r="EH407" s="27">
        <f>IF($O407&gt;=EH$1,$S407+$Y407,$Y407)</f>
        <v>424.30250000000001</v>
      </c>
      <c r="EI407" s="27">
        <f>IF($O407&gt;=EI$1,$S407+$Y407,$Y407)</f>
        <v>424.30250000000001</v>
      </c>
      <c r="EJ407" s="27">
        <f>IF($O407&gt;=EJ$1,$S407+$Y407,$Y407)</f>
        <v>424.30250000000001</v>
      </c>
      <c r="EK407" s="27">
        <f>IF($O407&gt;=EK$1,$S407+$Y407,$Y407)</f>
        <v>424.30250000000001</v>
      </c>
      <c r="EL407" s="27">
        <f>IF($O407&gt;=EL$1,$S407+$Y407,$Y407)</f>
        <v>424.30250000000001</v>
      </c>
      <c r="EM407" s="27">
        <f>IF($O407&gt;=EM$1,$S407+$Y407,$Y407)</f>
        <v>424.30250000000001</v>
      </c>
      <c r="EN407" s="27">
        <f>IF($O407&gt;=EN$1,$S407+$Y407,$Y407)</f>
        <v>424.30250000000001</v>
      </c>
      <c r="EO407" s="27">
        <f>IF($O407&gt;=EO$1,$S407+$Y407,$Y407)</f>
        <v>424.30250000000001</v>
      </c>
      <c r="EP407" s="27">
        <f>IF($O407&gt;=EP$1,$S407+$Y407,$Y407)</f>
        <v>424.30250000000001</v>
      </c>
      <c r="EQ407" s="27">
        <f>IF($O407&gt;=EQ$1,$S407+$Y407,$Y407)</f>
        <v>424.30250000000001</v>
      </c>
      <c r="ER407" s="27">
        <f>IF($O407&gt;=ER$1,$S407+$Y407,$Y407)</f>
        <v>424.30250000000001</v>
      </c>
      <c r="ES407" s="27">
        <f>IF($O407&gt;=ES$1,$S407+$Y407,$Y407)</f>
        <v>424.30250000000001</v>
      </c>
      <c r="ET407" s="27">
        <f>IF($O407&gt;=ET$1,$S407+$Y407,$Y407)</f>
        <v>424.30250000000001</v>
      </c>
      <c r="EU407" s="27">
        <f>IF($O407&gt;=EU$1,$S407+$Y407,$Y407)</f>
        <v>424.30250000000001</v>
      </c>
      <c r="EV407" s="27">
        <f>IF($O407&gt;=EV$1,$S407,0)</f>
        <v>424.30250000000001</v>
      </c>
      <c r="EW407" s="27">
        <f>IF($O407&gt;=EW$1,$S407,0)</f>
        <v>424.30250000000001</v>
      </c>
      <c r="EX407" s="27">
        <f>IF($O407&gt;=EX$1,$S407,0)</f>
        <v>424.30250000000001</v>
      </c>
      <c r="EY407" s="27">
        <f>IF($O407&gt;=EY$1,$S407,0)</f>
        <v>424.30250000000001</v>
      </c>
      <c r="EZ407" s="27">
        <f>IF($O407&gt;=EZ$1,$S407,0)</f>
        <v>424.30250000000001</v>
      </c>
      <c r="FA407" s="27">
        <f>IF($O407&gt;=FA$1,$S407,0)</f>
        <v>424.30250000000001</v>
      </c>
      <c r="FB407" s="27">
        <f>IF($O407&gt;=FB$1,$S407,0)</f>
        <v>424.30250000000001</v>
      </c>
      <c r="FC407" s="27">
        <f>IF($O407&gt;=FC$1,$S407,0)</f>
        <v>424.30250000000001</v>
      </c>
      <c r="FD407" s="27">
        <f>IF($O407&gt;=FD$1,$S407,0)</f>
        <v>424.30250000000001</v>
      </c>
      <c r="FE407" s="27">
        <f>IF($O407&gt;=FE$1,$S407,0)</f>
        <v>424.30250000000001</v>
      </c>
      <c r="FF407" s="27">
        <f>IF($O407&gt;=FF$1,$S407,0)</f>
        <v>424.30250000000001</v>
      </c>
      <c r="FG407" s="27">
        <f>IF($O407&gt;=FG$1,$S407,0)</f>
        <v>424.30250000000001</v>
      </c>
      <c r="FH407" s="27">
        <f>IF($O407&gt;=FH$1,$S407,0)</f>
        <v>424.30250000000001</v>
      </c>
      <c r="FI407" s="27">
        <f>IF($O407&gt;=FI$1,$S407,0)</f>
        <v>424.30250000000001</v>
      </c>
      <c r="FJ407" s="27">
        <f>IF($O407&gt;=FJ$1,$S407,0)</f>
        <v>424.30250000000001</v>
      </c>
      <c r="FK407" s="27">
        <f>IF($O407&gt;=FK$1,$S407,0)</f>
        <v>424.30250000000001</v>
      </c>
      <c r="FL407" s="27">
        <f>IF($O407&gt;=FL$1,$S407,0)</f>
        <v>424.30250000000001</v>
      </c>
      <c r="FM407" s="27">
        <f>IF($O407&gt;=FM$1,$S407,0)</f>
        <v>424.30250000000001</v>
      </c>
      <c r="FN407" s="27">
        <f>IF($O407&gt;=FN$1,$S407,0)</f>
        <v>424.30250000000001</v>
      </c>
      <c r="FO407" s="27">
        <f>IF($O407&gt;=FO$1,$S407,0)</f>
        <v>424.30250000000001</v>
      </c>
      <c r="FP407" s="27">
        <f>IF($O407&gt;=FP$1,$S407,0)</f>
        <v>424.30250000000001</v>
      </c>
      <c r="FQ407" s="27">
        <f>IF($O407&gt;=FQ$1,$S407,0)</f>
        <v>424.30250000000001</v>
      </c>
      <c r="FR407" s="27">
        <f>IF($O407&gt;=FR$1,$S407,0)</f>
        <v>424.30250000000001</v>
      </c>
      <c r="FS407" s="27">
        <f>IF($O407&gt;=FS$1,$S407,0)</f>
        <v>424.30250000000001</v>
      </c>
      <c r="FT407" s="27">
        <f>IF($O407&gt;=FT$1,$S407,0)</f>
        <v>424.30250000000001</v>
      </c>
      <c r="FU407" s="27">
        <f>IF($O407&gt;=FU$1,$S407,0)</f>
        <v>424.30250000000001</v>
      </c>
      <c r="FV407" s="27">
        <f>IF($O407&gt;=FV$1,$S407,0)</f>
        <v>424.30250000000001</v>
      </c>
      <c r="FW407" s="27">
        <f>IF($O407&gt;=FW$1,$S407,0)</f>
        <v>424.30250000000001</v>
      </c>
      <c r="FX407" s="27">
        <f>IF($O407&gt;=FX$1,$S407,0)</f>
        <v>424.30250000000001</v>
      </c>
      <c r="FY407" s="27">
        <f>IF($O407&gt;=FY$1,$S407,0)</f>
        <v>424.30250000000001</v>
      </c>
      <c r="FZ407" s="27">
        <f>IF($O407&gt;=FZ$1,$S407,0)</f>
        <v>424.30250000000001</v>
      </c>
      <c r="GA407" s="27">
        <f>IF($O407&gt;=GA$1,$S407,0)</f>
        <v>424.30250000000001</v>
      </c>
      <c r="GB407" s="27">
        <f>IF($O407&gt;=GB$1,$S407,0)</f>
        <v>424.30250000000001</v>
      </c>
      <c r="GC407" s="27">
        <f>IF($O407&gt;=GC$1,$S407,0)</f>
        <v>424.30250000000001</v>
      </c>
      <c r="GD407" s="27">
        <f>IF($O407&gt;=GD$1,$S407,0)</f>
        <v>424.30250000000001</v>
      </c>
      <c r="GE407" s="27">
        <f>IF($O407&gt;=GE$1,$S407,0)</f>
        <v>424.30250000000001</v>
      </c>
      <c r="GF407" s="27">
        <f>IF($O407&gt;=GF$1,$S407,0)</f>
        <v>424.30250000000001</v>
      </c>
      <c r="GG407" s="27">
        <f>IF($O407&gt;=GG$1,$S407,0)</f>
        <v>424.30250000000001</v>
      </c>
      <c r="GH407" s="27">
        <f>IF($O407&gt;=GH$1,$S407,0)</f>
        <v>424.30250000000001</v>
      </c>
      <c r="GI407" s="27">
        <f>IF($O407&gt;=GI$1,$S407,0)</f>
        <v>424.30250000000001</v>
      </c>
      <c r="GJ407" s="27">
        <f>IF($O407&gt;=GJ$1,$S407,0)</f>
        <v>424.30250000000001</v>
      </c>
      <c r="GK407" s="27">
        <f>IF($O407&gt;=GK$1,$S407,0)</f>
        <v>424.30250000000001</v>
      </c>
      <c r="GL407" s="27">
        <f>IF($O407&gt;=GL$1,$S407,0)</f>
        <v>424.30250000000001</v>
      </c>
      <c r="GM407" s="27">
        <f>IF($O407&gt;=GM$1,$S407,0)</f>
        <v>424.30250000000001</v>
      </c>
      <c r="GN407" s="27">
        <f>IF($O407&gt;=GN$1,$S407,0)</f>
        <v>424.30250000000001</v>
      </c>
      <c r="GO407" s="27">
        <f>IF($O407&gt;=GO$1,$S407,0)</f>
        <v>424.30250000000001</v>
      </c>
      <c r="GP407" s="27">
        <f>IF($O407&gt;=GP$1,$S407,0)</f>
        <v>424.30250000000001</v>
      </c>
      <c r="GQ407" s="27">
        <f>IF($O407&gt;=GQ$1,$S407,0)</f>
        <v>424.30250000000001</v>
      </c>
      <c r="GR407" s="27">
        <f>IF($O407&gt;=GR$1,$S407,0)</f>
        <v>424.30250000000001</v>
      </c>
      <c r="GS407" s="27">
        <f>IF($O407&gt;=GS$1,$S407,0)</f>
        <v>424.30250000000001</v>
      </c>
      <c r="GT407" s="27">
        <f>IF($O407&gt;=GT$1,$S407,0)</f>
        <v>424.30250000000001</v>
      </c>
      <c r="GU407" s="27">
        <f>IF($O407&gt;=GU$1,$S407,0)</f>
        <v>424.30250000000001</v>
      </c>
      <c r="GV407" s="27">
        <f>IF($O407&gt;=GV$1,$S407,0)</f>
        <v>424.30250000000001</v>
      </c>
      <c r="GW407" s="27">
        <f>IF($O407&gt;=GW$1,$S407,0)</f>
        <v>424.30250000000001</v>
      </c>
      <c r="GX407" s="27">
        <f>IF($O407&gt;=GX$1,$S407,0)</f>
        <v>424.30250000000001</v>
      </c>
      <c r="GY407" s="27">
        <f>IF($O407&gt;=GY$1,$S407,0)</f>
        <v>424.30250000000001</v>
      </c>
      <c r="GZ407" s="27">
        <f>IF($O407&gt;=GZ$1,$S407,0)</f>
        <v>424.30250000000001</v>
      </c>
      <c r="HA407" s="27">
        <f>IF($O407&gt;=HA$1,$S407,0)</f>
        <v>424.30250000000001</v>
      </c>
      <c r="HB407" s="27">
        <f>IF($O407&gt;=HB$1,$S407,0)</f>
        <v>424.30250000000001</v>
      </c>
      <c r="HC407" s="27">
        <f>IF($O407&gt;=HC$1,$S407,0)</f>
        <v>424.30250000000001</v>
      </c>
    </row>
    <row r="408" spans="1:211">
      <c r="A408" s="3">
        <v>25712</v>
      </c>
      <c r="B408" s="3" t="s">
        <v>432</v>
      </c>
      <c r="C408" s="3" t="s">
        <v>45</v>
      </c>
      <c r="D408" s="3">
        <v>55</v>
      </c>
      <c r="E408" s="4">
        <v>31747</v>
      </c>
      <c r="F408" s="5">
        <v>31.572602739726026</v>
      </c>
      <c r="G408" s="3" t="s">
        <v>421</v>
      </c>
      <c r="H408" s="4">
        <v>23063</v>
      </c>
      <c r="I408" s="9" t="s">
        <v>843</v>
      </c>
      <c r="J408" s="5">
        <v>1912.45</v>
      </c>
      <c r="K408" s="31">
        <v>1123</v>
      </c>
      <c r="L408" s="32">
        <v>31</v>
      </c>
      <c r="M408" s="33">
        <f>VLOOKUP(L408,FIND,3,TRUE)</f>
        <v>1.5</v>
      </c>
      <c r="N408" s="32">
        <f>IF(L408&gt;30,180,VLOOKUP(L408,TEMPO,2,FALSE))</f>
        <v>180</v>
      </c>
      <c r="O408" s="32">
        <f>IF(R408&gt;0,4,N408)</f>
        <v>180</v>
      </c>
      <c r="P408" s="96">
        <f>J408*M408*L408</f>
        <v>88928.925000000003</v>
      </c>
      <c r="Q408" s="96">
        <f>10934.45*2</f>
        <v>21868.9</v>
      </c>
      <c r="R408" s="96">
        <f>IF(P408&lt;=Q408,P408/4,0)</f>
        <v>0</v>
      </c>
      <c r="S408" s="5">
        <f>IF(P408&gt;=Q408,P408/N408,0)</f>
        <v>494.04958333333337</v>
      </c>
      <c r="T408" s="3"/>
      <c r="U408" s="3">
        <f>IF(T408="",1,0)</f>
        <v>1</v>
      </c>
      <c r="V408" s="3">
        <v>46</v>
      </c>
      <c r="W408" s="5">
        <v>0</v>
      </c>
      <c r="X408" s="5">
        <v>245.73</v>
      </c>
      <c r="Y408" s="5">
        <f>X408*W408</f>
        <v>0</v>
      </c>
      <c r="Z408" s="5">
        <v>400</v>
      </c>
      <c r="AA408" s="5">
        <f>S408+Y408+Z408</f>
        <v>894.04958333333343</v>
      </c>
      <c r="AB408" s="39">
        <f>(J408/12+J408/12*1.3333333333+450/12+J408/30*6/12+J408)*1.3+Y408+Z408+153.9</f>
        <v>3613.6962777708723</v>
      </c>
      <c r="AC408" s="39" t="s">
        <v>45</v>
      </c>
      <c r="AD408" s="39">
        <f>J408*1.3+400+153.9</f>
        <v>3040.085</v>
      </c>
      <c r="AE408" s="39">
        <f>SUMIFS('CUSTO MENSAL FUNC NOVO'!H:H,'CUSTO MENSAL FUNC NOVO'!A:A,'VALORES MENSAIS'!AC408)</f>
        <v>2013.943</v>
      </c>
      <c r="AF408" s="27">
        <f>IF($R408&gt;0,$R408,$S408)+$Y408+$Z408</f>
        <v>894.04958333333343</v>
      </c>
      <c r="AG408" s="27">
        <f>IF($R408&gt;0,$R408,$S408)+$Y408+$Z408</f>
        <v>894.04958333333343</v>
      </c>
      <c r="AH408" s="27">
        <f>IF($R408&gt;0,$R408,$S408)+$Y408+$Z408</f>
        <v>894.04958333333343</v>
      </c>
      <c r="AI408" s="27">
        <f>IF($R408&gt;0,$R408,$S408)+$Y408+$Z408</f>
        <v>894.04958333333343</v>
      </c>
      <c r="AJ408" s="27">
        <f>IF($O408&gt;=AJ$1,$S408+$Y408+$Z408,$Y408+$Z408)</f>
        <v>894.04958333333343</v>
      </c>
      <c r="AK408" s="27">
        <f>IF($O408&gt;=AK$1,$S408+$Y408+$Z408,$Y408+$Z408)</f>
        <v>894.04958333333343</v>
      </c>
      <c r="AL408" s="27">
        <f>IF($O408&gt;=AL$1,$S408+$Y408+$Z408,$Y408+$Z408)</f>
        <v>894.04958333333343</v>
      </c>
      <c r="AM408" s="27">
        <f>IF($O408&gt;=AM$1,$S408+$Y408+$Z408,$Y408+$Z408)</f>
        <v>894.04958333333343</v>
      </c>
      <c r="AN408" s="27">
        <f>IF($O408&gt;=AN$1,$S408+$Y408+$Z408,$Y408+$Z408)</f>
        <v>894.04958333333343</v>
      </c>
      <c r="AO408" s="27">
        <f>IF($O408&gt;=AO$1,$S408+$Y408+$Z408,$Y408+$Z408)</f>
        <v>894.04958333333343</v>
      </c>
      <c r="AP408" s="27">
        <f>IF($O408&gt;=AP$1,$S408+$Y408+$Z408,$Y408+$Z408)</f>
        <v>894.04958333333343</v>
      </c>
      <c r="AQ408" s="27">
        <f>IF($O408&gt;=AQ$1,$S408+$Y408+$Z408,$Y408+$Z408)</f>
        <v>894.04958333333343</v>
      </c>
      <c r="AR408" s="27">
        <f>IF($O408&gt;=AR$1,$S408+$Y408+$Z408,$Y408+$Z408)</f>
        <v>894.04958333333343</v>
      </c>
      <c r="AS408" s="27">
        <f>IF($O408&gt;=AS$1,$S408+$Y408+$Z408,$Y408+$Z408)</f>
        <v>894.04958333333343</v>
      </c>
      <c r="AT408" s="27">
        <f>IF($O408&gt;=AT$1,$S408+$Y408+$Z408,$Y408+$Z408)</f>
        <v>894.04958333333343</v>
      </c>
      <c r="AU408" s="27">
        <f>IF($O408&gt;=AU$1,$S408+$Y408+$Z408,$Y408+$Z408)</f>
        <v>894.04958333333343</v>
      </c>
      <c r="AV408" s="27">
        <f>IF($O408&gt;=AV$1,$S408+$Y408+$Z408,$Y408+$Z408)</f>
        <v>894.04958333333343</v>
      </c>
      <c r="AW408" s="27">
        <f>IF($O408&gt;=AW$1,$S408+$Y408+$Z408,$Y408+$Z408)</f>
        <v>894.04958333333343</v>
      </c>
      <c r="AX408" s="27">
        <f>IF($O408&gt;=AX$1,$S408+$Y408+$Z408,$Y408+$Z408)</f>
        <v>894.04958333333343</v>
      </c>
      <c r="AY408" s="27">
        <f>IF($O408&gt;=AY$1,$S408+$Y408+$Z408,$Y408+$Z408)</f>
        <v>894.04958333333343</v>
      </c>
      <c r="AZ408" s="27">
        <f>IF($O408&gt;=AZ$1,$S408+$Y408+$Z408,$Y408+$Z408)</f>
        <v>894.04958333333343</v>
      </c>
      <c r="BA408" s="27">
        <f>IF($O408&gt;=BA$1,$S408+$Y408+$Z408,$Y408+$Z408)</f>
        <v>894.04958333333343</v>
      </c>
      <c r="BB408" s="27">
        <f>IF($O408&gt;=BB$1,$S408+$Y408+$Z408,$Y408+$Z408)</f>
        <v>894.04958333333343</v>
      </c>
      <c r="BC408" s="27">
        <f>IF($O408&gt;=BC$1,$S408+$Y408+$Z408,$Y408+$Z408)</f>
        <v>894.04958333333343</v>
      </c>
      <c r="BD408" s="27">
        <f>IF($O408&gt;=BD$1,$S408+$Y408+$Z408,$Y408+$Z408)</f>
        <v>894.04958333333343</v>
      </c>
      <c r="BE408" s="27">
        <f>IF($O408&gt;=BE$1,$S408+$Y408+$Z408,$Y408+$Z408)</f>
        <v>894.04958333333343</v>
      </c>
      <c r="BF408" s="27">
        <f>IF($O408&gt;=BF$1,$S408+$Y408+$Z408,$Y408+$Z408)</f>
        <v>894.04958333333343</v>
      </c>
      <c r="BG408" s="27">
        <f>IF($O408&gt;=BG$1,$S408+$Y408+$Z408,$Y408+$Z408)</f>
        <v>894.04958333333343</v>
      </c>
      <c r="BH408" s="27">
        <f>IF($O408&gt;=BH$1,$S408+$Y408+$Z408,$Y408+$Z408)</f>
        <v>894.04958333333343</v>
      </c>
      <c r="BI408" s="27">
        <f>IF($O408&gt;=BI$1,$S408+$Y408+$Z408,$Y408+$Z408)</f>
        <v>894.04958333333343</v>
      </c>
      <c r="BJ408" s="27">
        <f>IF($O408&gt;=BJ$1,$S408+$Y408+$Z408,$Y408+$Z408)</f>
        <v>894.04958333333343</v>
      </c>
      <c r="BK408" s="27">
        <f>IF($O408&gt;=BK$1,$S408+$Y408+$Z408,$Y408+$Z408)</f>
        <v>894.04958333333343</v>
      </c>
      <c r="BL408" s="27">
        <f>IF($O408&gt;=BL$1,$S408+$Y408+$Z408,$Y408+$Z408)</f>
        <v>894.04958333333343</v>
      </c>
      <c r="BM408" s="27">
        <f>IF($O408&gt;=BM$1,$S408+$Y408+$Z408,$Y408+$Z408)</f>
        <v>894.04958333333343</v>
      </c>
      <c r="BN408" s="27">
        <f>IF($O408&gt;=BN$1,$S408+$Y408+$Z408,$Y408+$Z408)</f>
        <v>894.04958333333343</v>
      </c>
      <c r="BO408" s="27">
        <f>IF($O408&gt;=BO$1,$S408+$Y408+$Z408,$Y408+$Z408)</f>
        <v>894.04958333333343</v>
      </c>
      <c r="BP408" s="27">
        <f>IF($O408&gt;=BP$1,$S408+$Y408+$Z408,$Y408+$Z408)</f>
        <v>894.04958333333343</v>
      </c>
      <c r="BQ408" s="27">
        <f>IF($O408&gt;=BQ$1,$S408+$Y408+$Z408,$Y408+$Z408)</f>
        <v>894.04958333333343</v>
      </c>
      <c r="BR408" s="27">
        <f>IF($O408&gt;=BR$1,$S408+$Y408+$Z408,$Y408+$Z408)</f>
        <v>894.04958333333343</v>
      </c>
      <c r="BS408" s="27">
        <f>IF($O408&gt;=BS$1,$S408+$Y408+$Z408,$Y408+$Z408)</f>
        <v>894.04958333333343</v>
      </c>
      <c r="BT408" s="27">
        <f>IF($O408&gt;=BT$1,$S408+$Y408+$Z408,$Y408+$Z408)</f>
        <v>894.04958333333343</v>
      </c>
      <c r="BU408" s="27">
        <f>IF($O408&gt;=BU$1,$S408+$Y408+$Z408,$Y408+$Z408)</f>
        <v>894.04958333333343</v>
      </c>
      <c r="BV408" s="27">
        <f>IF($O408&gt;=BV$1,$S408+$Y408+$Z408,$Y408+$Z408)</f>
        <v>894.04958333333343</v>
      </c>
      <c r="BW408" s="27">
        <f>IF($O408&gt;=BW$1,$S408+$Y408+$Z408,$Y408+$Z408)</f>
        <v>894.04958333333343</v>
      </c>
      <c r="BX408" s="27">
        <f>IF($O408&gt;=BX$1,$S408+$Y408+$Z408,$Y408+$Z408)</f>
        <v>894.04958333333343</v>
      </c>
      <c r="BY408" s="27">
        <f>IF($O408&gt;=BY$1,$S408+$Y408+$Z408,$Y408+$Z408)</f>
        <v>894.04958333333343</v>
      </c>
      <c r="BZ408" s="27">
        <f>IF($O408&gt;=BZ$1,$S408+$Y408+$Z408,$Y408+$Z408)</f>
        <v>894.04958333333343</v>
      </c>
      <c r="CA408" s="27">
        <f>IF($O408&gt;=CA$1,$S408+$Y408+$Z408,$Y408+$Z408)</f>
        <v>894.04958333333343</v>
      </c>
      <c r="CB408" s="27">
        <f>IF($O408&gt;=CB$1,$S408+$Y408+$Z408,$Y408+$Z408)</f>
        <v>894.04958333333343</v>
      </c>
      <c r="CC408" s="27">
        <f>IF($O408&gt;=CC$1,$S408+$Y408+$Z408,$Y408+$Z408)</f>
        <v>894.04958333333343</v>
      </c>
      <c r="CD408" s="27">
        <f>IF($O408&gt;=CD$1,$S408+$Y408+$Z408,$Y408+$Z408)</f>
        <v>894.04958333333343</v>
      </c>
      <c r="CE408" s="27">
        <f>IF($O408&gt;=CE$1,$S408+$Y408+$Z408,$Y408+$Z408)</f>
        <v>894.04958333333343</v>
      </c>
      <c r="CF408" s="27">
        <f>IF($O408&gt;=CF$1,$S408+$Y408+$Z408,$Y408+$Z408)</f>
        <v>894.04958333333343</v>
      </c>
      <c r="CG408" s="27">
        <f>IF($O408&gt;=CG$1,$S408+$Y408+$Z408,$Y408+$Z408)</f>
        <v>894.04958333333343</v>
      </c>
      <c r="CH408" s="27">
        <f>IF($O408&gt;=CH$1,$S408+$Y408+$Z408,$Y408+$Z408)</f>
        <v>894.04958333333343</v>
      </c>
      <c r="CI408" s="27">
        <f>IF($O408&gt;=CI$1,$S408+$Y408+$Z408,$Y408+$Z408)</f>
        <v>894.04958333333343</v>
      </c>
      <c r="CJ408" s="27">
        <f>IF($O408&gt;=CJ$1,$S408+$Y408+$Z408,$Y408+$Z408)</f>
        <v>894.04958333333343</v>
      </c>
      <c r="CK408" s="27">
        <f>IF($O408&gt;=CK$1,$S408+$Y408+$Z408,$Y408+$Z408)</f>
        <v>894.04958333333343</v>
      </c>
      <c r="CL408" s="27">
        <f>IF($O408&gt;=CL$1,$S408+$Y408+$Z408,$Y408+$Z408)</f>
        <v>894.04958333333343</v>
      </c>
      <c r="CM408" s="27">
        <f>IF($O408&gt;=CM$1,$S408+$Y408+$Z408,$Y408+$Z408)</f>
        <v>894.04958333333343</v>
      </c>
      <c r="CN408" s="27">
        <f>IF($O408&gt;=CN$1,$S408+$Y408,$Y408)</f>
        <v>494.04958333333337</v>
      </c>
      <c r="CO408" s="27">
        <f>IF($O408&gt;=CO$1,$S408+$Y408,$Y408)</f>
        <v>494.04958333333337</v>
      </c>
      <c r="CP408" s="27">
        <f>IF($O408&gt;=CP$1,$S408+$Y408,$Y408)</f>
        <v>494.04958333333337</v>
      </c>
      <c r="CQ408" s="27">
        <f>IF($O408&gt;=CQ$1,$S408+$Y408,$Y408)</f>
        <v>494.04958333333337</v>
      </c>
      <c r="CR408" s="27">
        <f>IF($O408&gt;=CR$1,$S408+$Y408,$Y408)</f>
        <v>494.04958333333337</v>
      </c>
      <c r="CS408" s="27">
        <f>IF($O408&gt;=CS$1,$S408+$Y408,$Y408)</f>
        <v>494.04958333333337</v>
      </c>
      <c r="CT408" s="27">
        <f>IF($O408&gt;=CT$1,$S408+$Y408,$Y408)</f>
        <v>494.04958333333337</v>
      </c>
      <c r="CU408" s="27">
        <f>IF($O408&gt;=CU$1,$S408+$Y408,$Y408)</f>
        <v>494.04958333333337</v>
      </c>
      <c r="CV408" s="27">
        <f>IF($O408&gt;=CV$1,$S408+$Y408,$Y408)</f>
        <v>494.04958333333337</v>
      </c>
      <c r="CW408" s="27">
        <f>IF($O408&gt;=CW$1,$S408+$Y408,$Y408)</f>
        <v>494.04958333333337</v>
      </c>
      <c r="CX408" s="27">
        <f>IF($O408&gt;=CX$1,$S408+$Y408,$Y408)</f>
        <v>494.04958333333337</v>
      </c>
      <c r="CY408" s="27">
        <f>IF($O408&gt;=CY$1,$S408+$Y408,$Y408)</f>
        <v>494.04958333333337</v>
      </c>
      <c r="CZ408" s="27">
        <f>IF($O408&gt;=CZ$1,$S408+$Y408,$Y408)</f>
        <v>494.04958333333337</v>
      </c>
      <c r="DA408" s="27">
        <f>IF($O408&gt;=DA$1,$S408+$Y408,$Y408)</f>
        <v>494.04958333333337</v>
      </c>
      <c r="DB408" s="27">
        <f>IF($O408&gt;=DB$1,$S408+$Y408,$Y408)</f>
        <v>494.04958333333337</v>
      </c>
      <c r="DC408" s="27">
        <f>IF($O408&gt;=DC$1,$S408+$Y408,$Y408)</f>
        <v>494.04958333333337</v>
      </c>
      <c r="DD408" s="27">
        <f>IF($O408&gt;=DD$1,$S408+$Y408,$Y408)</f>
        <v>494.04958333333337</v>
      </c>
      <c r="DE408" s="27">
        <f>IF($O408&gt;=DE$1,$S408+$Y408,$Y408)</f>
        <v>494.04958333333337</v>
      </c>
      <c r="DF408" s="27">
        <f>IF($O408&gt;=DF$1,$S408+$Y408,$Y408)</f>
        <v>494.04958333333337</v>
      </c>
      <c r="DG408" s="27">
        <f>IF($O408&gt;=DG$1,$S408+$Y408,$Y408)</f>
        <v>494.04958333333337</v>
      </c>
      <c r="DH408" s="27">
        <f>IF($O408&gt;=DH$1,$S408+$Y408,$Y408)</f>
        <v>494.04958333333337</v>
      </c>
      <c r="DI408" s="27">
        <f>IF($O408&gt;=DI$1,$S408+$Y408,$Y408)</f>
        <v>494.04958333333337</v>
      </c>
      <c r="DJ408" s="27">
        <f>IF($O408&gt;=DJ$1,$S408+$Y408,$Y408)</f>
        <v>494.04958333333337</v>
      </c>
      <c r="DK408" s="27">
        <f>IF($O408&gt;=DK$1,$S408+$Y408,$Y408)</f>
        <v>494.04958333333337</v>
      </c>
      <c r="DL408" s="27">
        <f>IF($O408&gt;=DL$1,$S408+$Y408,$Y408)</f>
        <v>494.04958333333337</v>
      </c>
      <c r="DM408" s="27">
        <f>IF($O408&gt;=DM$1,$S408+$Y408,$Y408)</f>
        <v>494.04958333333337</v>
      </c>
      <c r="DN408" s="27">
        <f>IF($O408&gt;=DN$1,$S408+$Y408,$Y408)</f>
        <v>494.04958333333337</v>
      </c>
      <c r="DO408" s="27">
        <f>IF($O408&gt;=DO$1,$S408+$Y408,$Y408)</f>
        <v>494.04958333333337</v>
      </c>
      <c r="DP408" s="27">
        <f>IF($O408&gt;=DP$1,$S408+$Y408,$Y408)</f>
        <v>494.04958333333337</v>
      </c>
      <c r="DQ408" s="27">
        <f>IF($O408&gt;=DQ$1,$S408+$Y408,$Y408)</f>
        <v>494.04958333333337</v>
      </c>
      <c r="DR408" s="27">
        <f>IF($O408&gt;=DR$1,$S408+$Y408,$Y408)</f>
        <v>494.04958333333337</v>
      </c>
      <c r="DS408" s="27">
        <f>IF($O408&gt;=DS$1,$S408+$Y408,$Y408)</f>
        <v>494.04958333333337</v>
      </c>
      <c r="DT408" s="27">
        <f>IF($O408&gt;=DT$1,$S408+$Y408,$Y408)</f>
        <v>494.04958333333337</v>
      </c>
      <c r="DU408" s="27">
        <f>IF($O408&gt;=DU$1,$S408+$Y408,$Y408)</f>
        <v>494.04958333333337</v>
      </c>
      <c r="DV408" s="27">
        <f>IF($O408&gt;=DV$1,$S408+$Y408,$Y408)</f>
        <v>494.04958333333337</v>
      </c>
      <c r="DW408" s="27">
        <f>IF($O408&gt;=DW$1,$S408+$Y408,$Y408)</f>
        <v>494.04958333333337</v>
      </c>
      <c r="DX408" s="27">
        <f>IF($O408&gt;=DX$1,$S408+$Y408,$Y408)</f>
        <v>494.04958333333337</v>
      </c>
      <c r="DY408" s="27">
        <f>IF($O408&gt;=DY$1,$S408+$Y408,$Y408)</f>
        <v>494.04958333333337</v>
      </c>
      <c r="DZ408" s="27">
        <f>IF($O408&gt;=DZ$1,$S408+$Y408,$Y408)</f>
        <v>494.04958333333337</v>
      </c>
      <c r="EA408" s="27">
        <f>IF($O408&gt;=EA$1,$S408+$Y408,$Y408)</f>
        <v>494.04958333333337</v>
      </c>
      <c r="EB408" s="27">
        <f>IF($O408&gt;=EB$1,$S408+$Y408,$Y408)</f>
        <v>494.04958333333337</v>
      </c>
      <c r="EC408" s="27">
        <f>IF($O408&gt;=EC$1,$S408+$Y408,$Y408)</f>
        <v>494.04958333333337</v>
      </c>
      <c r="ED408" s="27">
        <f>IF($O408&gt;=ED$1,$S408+$Y408,$Y408)</f>
        <v>494.04958333333337</v>
      </c>
      <c r="EE408" s="27">
        <f>IF($O408&gt;=EE$1,$S408+$Y408,$Y408)</f>
        <v>494.04958333333337</v>
      </c>
      <c r="EF408" s="27">
        <f>IF($O408&gt;=EF$1,$S408+$Y408,$Y408)</f>
        <v>494.04958333333337</v>
      </c>
      <c r="EG408" s="27">
        <f>IF($O408&gt;=EG$1,$S408+$Y408,$Y408)</f>
        <v>494.04958333333337</v>
      </c>
      <c r="EH408" s="27">
        <f>IF($O408&gt;=EH$1,$S408+$Y408,$Y408)</f>
        <v>494.04958333333337</v>
      </c>
      <c r="EI408" s="27">
        <f>IF($O408&gt;=EI$1,$S408+$Y408,$Y408)</f>
        <v>494.04958333333337</v>
      </c>
      <c r="EJ408" s="27">
        <f>IF($O408&gt;=EJ$1,$S408+$Y408,$Y408)</f>
        <v>494.04958333333337</v>
      </c>
      <c r="EK408" s="27">
        <f>IF($O408&gt;=EK$1,$S408+$Y408,$Y408)</f>
        <v>494.04958333333337</v>
      </c>
      <c r="EL408" s="27">
        <f>IF($O408&gt;=EL$1,$S408+$Y408,$Y408)</f>
        <v>494.04958333333337</v>
      </c>
      <c r="EM408" s="27">
        <f>IF($O408&gt;=EM$1,$S408+$Y408,$Y408)</f>
        <v>494.04958333333337</v>
      </c>
      <c r="EN408" s="27">
        <f>IF($O408&gt;=EN$1,$S408+$Y408,$Y408)</f>
        <v>494.04958333333337</v>
      </c>
      <c r="EO408" s="27">
        <f>IF($O408&gt;=EO$1,$S408+$Y408,$Y408)</f>
        <v>494.04958333333337</v>
      </c>
      <c r="EP408" s="27">
        <f>IF($O408&gt;=EP$1,$S408+$Y408,$Y408)</f>
        <v>494.04958333333337</v>
      </c>
      <c r="EQ408" s="27">
        <f>IF($O408&gt;=EQ$1,$S408+$Y408,$Y408)</f>
        <v>494.04958333333337</v>
      </c>
      <c r="ER408" s="27">
        <f>IF($O408&gt;=ER$1,$S408+$Y408,$Y408)</f>
        <v>494.04958333333337</v>
      </c>
      <c r="ES408" s="27">
        <f>IF($O408&gt;=ES$1,$S408+$Y408,$Y408)</f>
        <v>494.04958333333337</v>
      </c>
      <c r="ET408" s="27">
        <f>IF($O408&gt;=ET$1,$S408+$Y408,$Y408)</f>
        <v>494.04958333333337</v>
      </c>
      <c r="EU408" s="27">
        <f>IF($O408&gt;=EU$1,$S408+$Y408,$Y408)</f>
        <v>494.04958333333337</v>
      </c>
      <c r="EV408" s="27">
        <f>IF($O408&gt;=EV$1,$S408,0)</f>
        <v>494.04958333333337</v>
      </c>
      <c r="EW408" s="27">
        <f>IF($O408&gt;=EW$1,$S408,0)</f>
        <v>494.04958333333337</v>
      </c>
      <c r="EX408" s="27">
        <f>IF($O408&gt;=EX$1,$S408,0)</f>
        <v>494.04958333333337</v>
      </c>
      <c r="EY408" s="27">
        <f>IF($O408&gt;=EY$1,$S408,0)</f>
        <v>494.04958333333337</v>
      </c>
      <c r="EZ408" s="27">
        <f>IF($O408&gt;=EZ$1,$S408,0)</f>
        <v>494.04958333333337</v>
      </c>
      <c r="FA408" s="27">
        <f>IF($O408&gt;=FA$1,$S408,0)</f>
        <v>494.04958333333337</v>
      </c>
      <c r="FB408" s="27">
        <f>IF($O408&gt;=FB$1,$S408,0)</f>
        <v>494.04958333333337</v>
      </c>
      <c r="FC408" s="27">
        <f>IF($O408&gt;=FC$1,$S408,0)</f>
        <v>494.04958333333337</v>
      </c>
      <c r="FD408" s="27">
        <f>IF($O408&gt;=FD$1,$S408,0)</f>
        <v>494.04958333333337</v>
      </c>
      <c r="FE408" s="27">
        <f>IF($O408&gt;=FE$1,$S408,0)</f>
        <v>494.04958333333337</v>
      </c>
      <c r="FF408" s="27">
        <f>IF($O408&gt;=FF$1,$S408,0)</f>
        <v>494.04958333333337</v>
      </c>
      <c r="FG408" s="27">
        <f>IF($O408&gt;=FG$1,$S408,0)</f>
        <v>494.04958333333337</v>
      </c>
      <c r="FH408" s="27">
        <f>IF($O408&gt;=FH$1,$S408,0)</f>
        <v>494.04958333333337</v>
      </c>
      <c r="FI408" s="27">
        <f>IF($O408&gt;=FI$1,$S408,0)</f>
        <v>494.04958333333337</v>
      </c>
      <c r="FJ408" s="27">
        <f>IF($O408&gt;=FJ$1,$S408,0)</f>
        <v>494.04958333333337</v>
      </c>
      <c r="FK408" s="27">
        <f>IF($O408&gt;=FK$1,$S408,0)</f>
        <v>494.04958333333337</v>
      </c>
      <c r="FL408" s="27">
        <f>IF($O408&gt;=FL$1,$S408,0)</f>
        <v>494.04958333333337</v>
      </c>
      <c r="FM408" s="27">
        <f>IF($O408&gt;=FM$1,$S408,0)</f>
        <v>494.04958333333337</v>
      </c>
      <c r="FN408" s="27">
        <f>IF($O408&gt;=FN$1,$S408,0)</f>
        <v>494.04958333333337</v>
      </c>
      <c r="FO408" s="27">
        <f>IF($O408&gt;=FO$1,$S408,0)</f>
        <v>494.04958333333337</v>
      </c>
      <c r="FP408" s="27">
        <f>IF($O408&gt;=FP$1,$S408,0)</f>
        <v>494.04958333333337</v>
      </c>
      <c r="FQ408" s="27">
        <f>IF($O408&gt;=FQ$1,$S408,0)</f>
        <v>494.04958333333337</v>
      </c>
      <c r="FR408" s="27">
        <f>IF($O408&gt;=FR$1,$S408,0)</f>
        <v>494.04958333333337</v>
      </c>
      <c r="FS408" s="27">
        <f>IF($O408&gt;=FS$1,$S408,0)</f>
        <v>494.04958333333337</v>
      </c>
      <c r="FT408" s="27">
        <f>IF($O408&gt;=FT$1,$S408,0)</f>
        <v>494.04958333333337</v>
      </c>
      <c r="FU408" s="27">
        <f>IF($O408&gt;=FU$1,$S408,0)</f>
        <v>494.04958333333337</v>
      </c>
      <c r="FV408" s="27">
        <f>IF($O408&gt;=FV$1,$S408,0)</f>
        <v>494.04958333333337</v>
      </c>
      <c r="FW408" s="27">
        <f>IF($O408&gt;=FW$1,$S408,0)</f>
        <v>494.04958333333337</v>
      </c>
      <c r="FX408" s="27">
        <f>IF($O408&gt;=FX$1,$S408,0)</f>
        <v>494.04958333333337</v>
      </c>
      <c r="FY408" s="27">
        <f>IF($O408&gt;=FY$1,$S408,0)</f>
        <v>494.04958333333337</v>
      </c>
      <c r="FZ408" s="27">
        <f>IF($O408&gt;=FZ$1,$S408,0)</f>
        <v>494.04958333333337</v>
      </c>
      <c r="GA408" s="27">
        <f>IF($O408&gt;=GA$1,$S408,0)</f>
        <v>494.04958333333337</v>
      </c>
      <c r="GB408" s="27">
        <f>IF($O408&gt;=GB$1,$S408,0)</f>
        <v>494.04958333333337</v>
      </c>
      <c r="GC408" s="27">
        <f>IF($O408&gt;=GC$1,$S408,0)</f>
        <v>494.04958333333337</v>
      </c>
      <c r="GD408" s="27">
        <f>IF($O408&gt;=GD$1,$S408,0)</f>
        <v>494.04958333333337</v>
      </c>
      <c r="GE408" s="27">
        <f>IF($O408&gt;=GE$1,$S408,0)</f>
        <v>494.04958333333337</v>
      </c>
      <c r="GF408" s="27">
        <f>IF($O408&gt;=GF$1,$S408,0)</f>
        <v>494.04958333333337</v>
      </c>
      <c r="GG408" s="27">
        <f>IF($O408&gt;=GG$1,$S408,0)</f>
        <v>494.04958333333337</v>
      </c>
      <c r="GH408" s="27">
        <f>IF($O408&gt;=GH$1,$S408,0)</f>
        <v>494.04958333333337</v>
      </c>
      <c r="GI408" s="27">
        <f>IF($O408&gt;=GI$1,$S408,0)</f>
        <v>494.04958333333337</v>
      </c>
      <c r="GJ408" s="27">
        <f>IF($O408&gt;=GJ$1,$S408,0)</f>
        <v>494.04958333333337</v>
      </c>
      <c r="GK408" s="27">
        <f>IF($O408&gt;=GK$1,$S408,0)</f>
        <v>494.04958333333337</v>
      </c>
      <c r="GL408" s="27">
        <f>IF($O408&gt;=GL$1,$S408,0)</f>
        <v>494.04958333333337</v>
      </c>
      <c r="GM408" s="27">
        <f>IF($O408&gt;=GM$1,$S408,0)</f>
        <v>494.04958333333337</v>
      </c>
      <c r="GN408" s="27">
        <f>IF($O408&gt;=GN$1,$S408,0)</f>
        <v>494.04958333333337</v>
      </c>
      <c r="GO408" s="27">
        <f>IF($O408&gt;=GO$1,$S408,0)</f>
        <v>494.04958333333337</v>
      </c>
      <c r="GP408" s="27">
        <f>IF($O408&gt;=GP$1,$S408,0)</f>
        <v>494.04958333333337</v>
      </c>
      <c r="GQ408" s="27">
        <f>IF($O408&gt;=GQ$1,$S408,0)</f>
        <v>494.04958333333337</v>
      </c>
      <c r="GR408" s="27">
        <f>IF($O408&gt;=GR$1,$S408,0)</f>
        <v>494.04958333333337</v>
      </c>
      <c r="GS408" s="27">
        <f>IF($O408&gt;=GS$1,$S408,0)</f>
        <v>494.04958333333337</v>
      </c>
      <c r="GT408" s="27">
        <f>IF($O408&gt;=GT$1,$S408,0)</f>
        <v>494.04958333333337</v>
      </c>
      <c r="GU408" s="27">
        <f>IF($O408&gt;=GU$1,$S408,0)</f>
        <v>494.04958333333337</v>
      </c>
      <c r="GV408" s="27">
        <f>IF($O408&gt;=GV$1,$S408,0)</f>
        <v>494.04958333333337</v>
      </c>
      <c r="GW408" s="27">
        <f>IF($O408&gt;=GW$1,$S408,0)</f>
        <v>494.04958333333337</v>
      </c>
      <c r="GX408" s="27">
        <f>IF($O408&gt;=GX$1,$S408,0)</f>
        <v>494.04958333333337</v>
      </c>
      <c r="GY408" s="27">
        <f>IF($O408&gt;=GY$1,$S408,0)</f>
        <v>494.04958333333337</v>
      </c>
      <c r="GZ408" s="27">
        <f>IF($O408&gt;=GZ$1,$S408,0)</f>
        <v>494.04958333333337</v>
      </c>
      <c r="HA408" s="27">
        <f>IF($O408&gt;=HA$1,$S408,0)</f>
        <v>494.04958333333337</v>
      </c>
      <c r="HB408" s="27">
        <f>IF($O408&gt;=HB$1,$S408,0)</f>
        <v>494.04958333333337</v>
      </c>
      <c r="HC408" s="27">
        <f>IF($O408&gt;=HC$1,$S408,0)</f>
        <v>494.04958333333337</v>
      </c>
    </row>
    <row r="409" spans="1:211">
      <c r="A409" s="3">
        <v>110540</v>
      </c>
      <c r="B409" s="3" t="s">
        <v>483</v>
      </c>
      <c r="C409" s="3" t="s">
        <v>45</v>
      </c>
      <c r="D409" s="3">
        <v>59</v>
      </c>
      <c r="E409" s="4">
        <v>38089</v>
      </c>
      <c r="F409" s="5">
        <v>14.197260273972603</v>
      </c>
      <c r="G409" s="3" t="s">
        <v>446</v>
      </c>
      <c r="H409" s="4">
        <v>21651</v>
      </c>
      <c r="I409" s="9" t="s">
        <v>823</v>
      </c>
      <c r="J409" s="5">
        <v>1645.51</v>
      </c>
      <c r="K409" s="31">
        <v>190</v>
      </c>
      <c r="L409" s="32">
        <v>14</v>
      </c>
      <c r="M409" s="33">
        <f>VLOOKUP(L409,FIND,3,TRUE)</f>
        <v>1.1000000000000001</v>
      </c>
      <c r="N409" s="32">
        <f>IF(L409&gt;30,180,VLOOKUP(L409,TEMPO,2,FALSE))</f>
        <v>84</v>
      </c>
      <c r="O409" s="32">
        <f>IF(R409&gt;0,4,N409)</f>
        <v>84</v>
      </c>
      <c r="P409" s="96">
        <f>J409*M409*L409</f>
        <v>25340.854000000003</v>
      </c>
      <c r="Q409" s="96">
        <f>10934.45*2</f>
        <v>21868.9</v>
      </c>
      <c r="R409" s="96">
        <f>IF(P409&lt;=Q409,P409/4,0)</f>
        <v>0</v>
      </c>
      <c r="S409" s="5">
        <f>IF(P409&gt;=Q409,P409/N409,0)</f>
        <v>301.67683333333338</v>
      </c>
      <c r="T409" s="3"/>
      <c r="U409" s="3">
        <f>IF(T409="",1,0)</f>
        <v>1</v>
      </c>
      <c r="V409" s="3">
        <v>35</v>
      </c>
      <c r="W409" s="5">
        <v>0</v>
      </c>
      <c r="X409" s="5">
        <v>402.65</v>
      </c>
      <c r="Y409" s="5">
        <f>X409*W409</f>
        <v>0</v>
      </c>
      <c r="Z409" s="5">
        <v>400</v>
      </c>
      <c r="AA409" s="5">
        <f>S409+Y409+Z409</f>
        <v>701.67683333333343</v>
      </c>
      <c r="AB409" s="39">
        <f>(J409/12+J409/12*1.3333333333+450/12+J409/30*6/12+J409)*1.3+Y409+Z409+153.9</f>
        <v>3193.4140777718358</v>
      </c>
      <c r="AC409" s="39" t="s">
        <v>45</v>
      </c>
      <c r="AD409" s="39">
        <f>J409*1.3+400+153.9</f>
        <v>2693.0630000000001</v>
      </c>
      <c r="AE409" s="39">
        <f>SUMIFS('CUSTO MENSAL FUNC NOVO'!H:H,'CUSTO MENSAL FUNC NOVO'!A:A,'VALORES MENSAIS'!AC409)</f>
        <v>2013.943</v>
      </c>
      <c r="AF409" s="27">
        <f>IF($R409&gt;0,$R409,$S409)+$Y409+$Z409</f>
        <v>701.67683333333343</v>
      </c>
      <c r="AG409" s="27">
        <f>IF($R409&gt;0,$R409,$S409)+$Y409+$Z409</f>
        <v>701.67683333333343</v>
      </c>
      <c r="AH409" s="27">
        <f>IF($R409&gt;0,$R409,$S409)+$Y409+$Z409</f>
        <v>701.67683333333343</v>
      </c>
      <c r="AI409" s="27">
        <f>IF($R409&gt;0,$R409,$S409)+$Y409+$Z409</f>
        <v>701.67683333333343</v>
      </c>
      <c r="AJ409" s="27">
        <f>IF($O409&gt;=AJ$1,$S409+$Y409+$Z409,$Y409+$Z409)</f>
        <v>701.67683333333343</v>
      </c>
      <c r="AK409" s="27">
        <f>IF($O409&gt;=AK$1,$S409+$Y409+$Z409,$Y409+$Z409)</f>
        <v>701.67683333333343</v>
      </c>
      <c r="AL409" s="27">
        <f>IF($O409&gt;=AL$1,$S409+$Y409+$Z409,$Y409+$Z409)</f>
        <v>701.67683333333343</v>
      </c>
      <c r="AM409" s="27">
        <f>IF($O409&gt;=AM$1,$S409+$Y409+$Z409,$Y409+$Z409)</f>
        <v>701.67683333333343</v>
      </c>
      <c r="AN409" s="27">
        <f>IF($O409&gt;=AN$1,$S409+$Y409+$Z409,$Y409+$Z409)</f>
        <v>701.67683333333343</v>
      </c>
      <c r="AO409" s="27">
        <f>IF($O409&gt;=AO$1,$S409+$Y409+$Z409,$Y409+$Z409)</f>
        <v>701.67683333333343</v>
      </c>
      <c r="AP409" s="27">
        <f>IF($O409&gt;=AP$1,$S409+$Y409+$Z409,$Y409+$Z409)</f>
        <v>701.67683333333343</v>
      </c>
      <c r="AQ409" s="27">
        <f>IF($O409&gt;=AQ$1,$S409+$Y409+$Z409,$Y409+$Z409)</f>
        <v>701.67683333333343</v>
      </c>
      <c r="AR409" s="27">
        <f>IF($O409&gt;=AR$1,$S409+$Y409+$Z409,$Y409+$Z409)</f>
        <v>701.67683333333343</v>
      </c>
      <c r="AS409" s="27">
        <f>IF($O409&gt;=AS$1,$S409+$Y409+$Z409,$Y409+$Z409)</f>
        <v>701.67683333333343</v>
      </c>
      <c r="AT409" s="27">
        <f>IF($O409&gt;=AT$1,$S409+$Y409+$Z409,$Y409+$Z409)</f>
        <v>701.67683333333343</v>
      </c>
      <c r="AU409" s="27">
        <f>IF($O409&gt;=AU$1,$S409+$Y409+$Z409,$Y409+$Z409)</f>
        <v>701.67683333333343</v>
      </c>
      <c r="AV409" s="27">
        <f>IF($O409&gt;=AV$1,$S409+$Y409+$Z409,$Y409+$Z409)</f>
        <v>701.67683333333343</v>
      </c>
      <c r="AW409" s="27">
        <f>IF($O409&gt;=AW$1,$S409+$Y409+$Z409,$Y409+$Z409)</f>
        <v>701.67683333333343</v>
      </c>
      <c r="AX409" s="27">
        <f>IF($O409&gt;=AX$1,$S409+$Y409+$Z409,$Y409+$Z409)</f>
        <v>701.67683333333343</v>
      </c>
      <c r="AY409" s="27">
        <f>IF($O409&gt;=AY$1,$S409+$Y409+$Z409,$Y409+$Z409)</f>
        <v>701.67683333333343</v>
      </c>
      <c r="AZ409" s="27">
        <f>IF($O409&gt;=AZ$1,$S409+$Y409+$Z409,$Y409+$Z409)</f>
        <v>701.67683333333343</v>
      </c>
      <c r="BA409" s="27">
        <f>IF($O409&gt;=BA$1,$S409+$Y409+$Z409,$Y409+$Z409)</f>
        <v>701.67683333333343</v>
      </c>
      <c r="BB409" s="27">
        <f>IF($O409&gt;=BB$1,$S409+$Y409+$Z409,$Y409+$Z409)</f>
        <v>701.67683333333343</v>
      </c>
      <c r="BC409" s="27">
        <f>IF($O409&gt;=BC$1,$S409+$Y409+$Z409,$Y409+$Z409)</f>
        <v>701.67683333333343</v>
      </c>
      <c r="BD409" s="27">
        <f>IF($O409&gt;=BD$1,$S409+$Y409+$Z409,$Y409+$Z409)</f>
        <v>701.67683333333343</v>
      </c>
      <c r="BE409" s="27">
        <f>IF($O409&gt;=BE$1,$S409+$Y409+$Z409,$Y409+$Z409)</f>
        <v>701.67683333333343</v>
      </c>
      <c r="BF409" s="27">
        <f>IF($O409&gt;=BF$1,$S409+$Y409+$Z409,$Y409+$Z409)</f>
        <v>701.67683333333343</v>
      </c>
      <c r="BG409" s="27">
        <f>IF($O409&gt;=BG$1,$S409+$Y409+$Z409,$Y409+$Z409)</f>
        <v>701.67683333333343</v>
      </c>
      <c r="BH409" s="27">
        <f>IF($O409&gt;=BH$1,$S409+$Y409+$Z409,$Y409+$Z409)</f>
        <v>701.67683333333343</v>
      </c>
      <c r="BI409" s="27">
        <f>IF($O409&gt;=BI$1,$S409+$Y409+$Z409,$Y409+$Z409)</f>
        <v>701.67683333333343</v>
      </c>
      <c r="BJ409" s="27">
        <f>IF($O409&gt;=BJ$1,$S409+$Y409+$Z409,$Y409+$Z409)</f>
        <v>701.67683333333343</v>
      </c>
      <c r="BK409" s="27">
        <f>IF($O409&gt;=BK$1,$S409+$Y409+$Z409,$Y409+$Z409)</f>
        <v>701.67683333333343</v>
      </c>
      <c r="BL409" s="27">
        <f>IF($O409&gt;=BL$1,$S409+$Y409+$Z409,$Y409+$Z409)</f>
        <v>701.67683333333343</v>
      </c>
      <c r="BM409" s="27">
        <f>IF($O409&gt;=BM$1,$S409+$Y409+$Z409,$Y409+$Z409)</f>
        <v>701.67683333333343</v>
      </c>
      <c r="BN409" s="27">
        <f>IF($O409&gt;=BN$1,$S409+$Y409+$Z409,$Y409+$Z409)</f>
        <v>701.67683333333343</v>
      </c>
      <c r="BO409" s="27">
        <f>IF($O409&gt;=BO$1,$S409+$Y409+$Z409,$Y409+$Z409)</f>
        <v>701.67683333333343</v>
      </c>
      <c r="BP409" s="27">
        <f>IF($O409&gt;=BP$1,$S409+$Y409+$Z409,$Y409+$Z409)</f>
        <v>701.67683333333343</v>
      </c>
      <c r="BQ409" s="27">
        <f>IF($O409&gt;=BQ$1,$S409+$Y409+$Z409,$Y409+$Z409)</f>
        <v>701.67683333333343</v>
      </c>
      <c r="BR409" s="27">
        <f>IF($O409&gt;=BR$1,$S409+$Y409+$Z409,$Y409+$Z409)</f>
        <v>701.67683333333343</v>
      </c>
      <c r="BS409" s="27">
        <f>IF($O409&gt;=BS$1,$S409+$Y409+$Z409,$Y409+$Z409)</f>
        <v>701.67683333333343</v>
      </c>
      <c r="BT409" s="27">
        <f>IF($O409&gt;=BT$1,$S409+$Y409+$Z409,$Y409+$Z409)</f>
        <v>701.67683333333343</v>
      </c>
      <c r="BU409" s="27">
        <f>IF($O409&gt;=BU$1,$S409+$Y409+$Z409,$Y409+$Z409)</f>
        <v>701.67683333333343</v>
      </c>
      <c r="BV409" s="27">
        <f>IF($O409&gt;=BV$1,$S409+$Y409+$Z409,$Y409+$Z409)</f>
        <v>701.67683333333343</v>
      </c>
      <c r="BW409" s="27">
        <f>IF($O409&gt;=BW$1,$S409+$Y409+$Z409,$Y409+$Z409)</f>
        <v>701.67683333333343</v>
      </c>
      <c r="BX409" s="27">
        <f>IF($O409&gt;=BX$1,$S409+$Y409+$Z409,$Y409+$Z409)</f>
        <v>701.67683333333343</v>
      </c>
      <c r="BY409" s="27">
        <f>IF($O409&gt;=BY$1,$S409+$Y409+$Z409,$Y409+$Z409)</f>
        <v>701.67683333333343</v>
      </c>
      <c r="BZ409" s="27">
        <f>IF($O409&gt;=BZ$1,$S409+$Y409+$Z409,$Y409+$Z409)</f>
        <v>701.67683333333343</v>
      </c>
      <c r="CA409" s="27">
        <f>IF($O409&gt;=CA$1,$S409+$Y409+$Z409,$Y409+$Z409)</f>
        <v>701.67683333333343</v>
      </c>
      <c r="CB409" s="27">
        <f>IF($O409&gt;=CB$1,$S409+$Y409+$Z409,$Y409+$Z409)</f>
        <v>701.67683333333343</v>
      </c>
      <c r="CC409" s="27">
        <f>IF($O409&gt;=CC$1,$S409+$Y409+$Z409,$Y409+$Z409)</f>
        <v>701.67683333333343</v>
      </c>
      <c r="CD409" s="27">
        <f>IF($O409&gt;=CD$1,$S409+$Y409+$Z409,$Y409+$Z409)</f>
        <v>701.67683333333343</v>
      </c>
      <c r="CE409" s="27">
        <f>IF($O409&gt;=CE$1,$S409+$Y409+$Z409,$Y409+$Z409)</f>
        <v>701.67683333333343</v>
      </c>
      <c r="CF409" s="27">
        <f>IF($O409&gt;=CF$1,$S409+$Y409+$Z409,$Y409+$Z409)</f>
        <v>701.67683333333343</v>
      </c>
      <c r="CG409" s="27">
        <f>IF($O409&gt;=CG$1,$S409+$Y409+$Z409,$Y409+$Z409)</f>
        <v>701.67683333333343</v>
      </c>
      <c r="CH409" s="27">
        <f>IF($O409&gt;=CH$1,$S409+$Y409+$Z409,$Y409+$Z409)</f>
        <v>701.67683333333343</v>
      </c>
      <c r="CI409" s="27">
        <f>IF($O409&gt;=CI$1,$S409+$Y409+$Z409,$Y409+$Z409)</f>
        <v>701.67683333333343</v>
      </c>
      <c r="CJ409" s="27">
        <f>IF($O409&gt;=CJ$1,$S409+$Y409+$Z409,$Y409+$Z409)</f>
        <v>701.67683333333343</v>
      </c>
      <c r="CK409" s="27">
        <f>IF($O409&gt;=CK$1,$S409+$Y409+$Z409,$Y409+$Z409)</f>
        <v>701.67683333333343</v>
      </c>
      <c r="CL409" s="27">
        <f>IF($O409&gt;=CL$1,$S409+$Y409+$Z409,$Y409+$Z409)</f>
        <v>701.67683333333343</v>
      </c>
      <c r="CM409" s="27">
        <f>IF($O409&gt;=CM$1,$S409+$Y409+$Z409,$Y409+$Z409)</f>
        <v>701.67683333333343</v>
      </c>
      <c r="CN409" s="27">
        <f>IF($O409&gt;=CN$1,$S409+$Y409,$Y409)</f>
        <v>301.67683333333338</v>
      </c>
      <c r="CO409" s="27">
        <f>IF($O409&gt;=CO$1,$S409+$Y409,$Y409)</f>
        <v>301.67683333333338</v>
      </c>
      <c r="CP409" s="27">
        <f>IF($O409&gt;=CP$1,$S409+$Y409,$Y409)</f>
        <v>301.67683333333338</v>
      </c>
      <c r="CQ409" s="27">
        <f>IF($O409&gt;=CQ$1,$S409+$Y409,$Y409)</f>
        <v>301.67683333333338</v>
      </c>
      <c r="CR409" s="27">
        <f>IF($O409&gt;=CR$1,$S409+$Y409,$Y409)</f>
        <v>301.67683333333338</v>
      </c>
      <c r="CS409" s="27">
        <f>IF($O409&gt;=CS$1,$S409+$Y409,$Y409)</f>
        <v>301.67683333333338</v>
      </c>
      <c r="CT409" s="27">
        <f>IF($O409&gt;=CT$1,$S409+$Y409,$Y409)</f>
        <v>301.67683333333338</v>
      </c>
      <c r="CU409" s="27">
        <f>IF($O409&gt;=CU$1,$S409+$Y409,$Y409)</f>
        <v>301.67683333333338</v>
      </c>
      <c r="CV409" s="27">
        <f>IF($O409&gt;=CV$1,$S409+$Y409,$Y409)</f>
        <v>301.67683333333338</v>
      </c>
      <c r="CW409" s="27">
        <f>IF($O409&gt;=CW$1,$S409+$Y409,$Y409)</f>
        <v>301.67683333333338</v>
      </c>
      <c r="CX409" s="27">
        <f>IF($O409&gt;=CX$1,$S409+$Y409,$Y409)</f>
        <v>301.67683333333338</v>
      </c>
      <c r="CY409" s="27">
        <f>IF($O409&gt;=CY$1,$S409+$Y409,$Y409)</f>
        <v>301.67683333333338</v>
      </c>
      <c r="CZ409" s="27">
        <f>IF($O409&gt;=CZ$1,$S409+$Y409,$Y409)</f>
        <v>301.67683333333338</v>
      </c>
      <c r="DA409" s="27">
        <f>IF($O409&gt;=DA$1,$S409+$Y409,$Y409)</f>
        <v>301.67683333333338</v>
      </c>
      <c r="DB409" s="27">
        <f>IF($O409&gt;=DB$1,$S409+$Y409,$Y409)</f>
        <v>301.67683333333338</v>
      </c>
      <c r="DC409" s="27">
        <f>IF($O409&gt;=DC$1,$S409+$Y409,$Y409)</f>
        <v>301.67683333333338</v>
      </c>
      <c r="DD409" s="27">
        <f>IF($O409&gt;=DD$1,$S409+$Y409,$Y409)</f>
        <v>301.67683333333338</v>
      </c>
      <c r="DE409" s="27">
        <f>IF($O409&gt;=DE$1,$S409+$Y409,$Y409)</f>
        <v>301.67683333333338</v>
      </c>
      <c r="DF409" s="27">
        <f>IF($O409&gt;=DF$1,$S409+$Y409,$Y409)</f>
        <v>301.67683333333338</v>
      </c>
      <c r="DG409" s="27">
        <f>IF($O409&gt;=DG$1,$S409+$Y409,$Y409)</f>
        <v>301.67683333333338</v>
      </c>
      <c r="DH409" s="27">
        <f>IF($O409&gt;=DH$1,$S409+$Y409,$Y409)</f>
        <v>301.67683333333338</v>
      </c>
      <c r="DI409" s="27">
        <f>IF($O409&gt;=DI$1,$S409+$Y409,$Y409)</f>
        <v>301.67683333333338</v>
      </c>
      <c r="DJ409" s="27">
        <f>IF($O409&gt;=DJ$1,$S409+$Y409,$Y409)</f>
        <v>301.67683333333338</v>
      </c>
      <c r="DK409" s="27">
        <f>IF($O409&gt;=DK$1,$S409+$Y409,$Y409)</f>
        <v>301.67683333333338</v>
      </c>
      <c r="DL409" s="27">
        <f>IF($O409&gt;=DL$1,$S409+$Y409,$Y409)</f>
        <v>0</v>
      </c>
      <c r="DM409" s="27">
        <f>IF($O409&gt;=DM$1,$S409+$Y409,$Y409)</f>
        <v>0</v>
      </c>
      <c r="DN409" s="27">
        <f>IF($O409&gt;=DN$1,$S409+$Y409,$Y409)</f>
        <v>0</v>
      </c>
      <c r="DO409" s="27">
        <f>IF($O409&gt;=DO$1,$S409+$Y409,$Y409)</f>
        <v>0</v>
      </c>
      <c r="DP409" s="27">
        <f>IF($O409&gt;=DP$1,$S409+$Y409,$Y409)</f>
        <v>0</v>
      </c>
      <c r="DQ409" s="27">
        <f>IF($O409&gt;=DQ$1,$S409+$Y409,$Y409)</f>
        <v>0</v>
      </c>
      <c r="DR409" s="27">
        <f>IF($O409&gt;=DR$1,$S409+$Y409,$Y409)</f>
        <v>0</v>
      </c>
      <c r="DS409" s="27">
        <f>IF($O409&gt;=DS$1,$S409+$Y409,$Y409)</f>
        <v>0</v>
      </c>
      <c r="DT409" s="27">
        <f>IF($O409&gt;=DT$1,$S409+$Y409,$Y409)</f>
        <v>0</v>
      </c>
      <c r="DU409" s="27">
        <f>IF($O409&gt;=DU$1,$S409+$Y409,$Y409)</f>
        <v>0</v>
      </c>
      <c r="DV409" s="27">
        <f>IF($O409&gt;=DV$1,$S409+$Y409,$Y409)</f>
        <v>0</v>
      </c>
      <c r="DW409" s="27">
        <f>IF($O409&gt;=DW$1,$S409+$Y409,$Y409)</f>
        <v>0</v>
      </c>
      <c r="DX409" s="27">
        <f>IF($O409&gt;=DX$1,$S409+$Y409,$Y409)</f>
        <v>0</v>
      </c>
      <c r="DY409" s="27">
        <f>IF($O409&gt;=DY$1,$S409+$Y409,$Y409)</f>
        <v>0</v>
      </c>
      <c r="DZ409" s="27">
        <f>IF($O409&gt;=DZ$1,$S409+$Y409,$Y409)</f>
        <v>0</v>
      </c>
      <c r="EA409" s="27">
        <f>IF($O409&gt;=EA$1,$S409+$Y409,$Y409)</f>
        <v>0</v>
      </c>
      <c r="EB409" s="27">
        <f>IF($O409&gt;=EB$1,$S409+$Y409,$Y409)</f>
        <v>0</v>
      </c>
      <c r="EC409" s="27">
        <f>IF($O409&gt;=EC$1,$S409+$Y409,$Y409)</f>
        <v>0</v>
      </c>
      <c r="ED409" s="27">
        <f>IF($O409&gt;=ED$1,$S409+$Y409,$Y409)</f>
        <v>0</v>
      </c>
      <c r="EE409" s="27">
        <f>IF($O409&gt;=EE$1,$S409+$Y409,$Y409)</f>
        <v>0</v>
      </c>
      <c r="EF409" s="27">
        <f>IF($O409&gt;=EF$1,$S409+$Y409,$Y409)</f>
        <v>0</v>
      </c>
      <c r="EG409" s="27">
        <f>IF($O409&gt;=EG$1,$S409+$Y409,$Y409)</f>
        <v>0</v>
      </c>
      <c r="EH409" s="27">
        <f>IF($O409&gt;=EH$1,$S409+$Y409,$Y409)</f>
        <v>0</v>
      </c>
      <c r="EI409" s="27">
        <f>IF($O409&gt;=EI$1,$S409+$Y409,$Y409)</f>
        <v>0</v>
      </c>
      <c r="EJ409" s="27">
        <f>IF($O409&gt;=EJ$1,$S409+$Y409,$Y409)</f>
        <v>0</v>
      </c>
      <c r="EK409" s="27">
        <f>IF($O409&gt;=EK$1,$S409+$Y409,$Y409)</f>
        <v>0</v>
      </c>
      <c r="EL409" s="27">
        <f>IF($O409&gt;=EL$1,$S409+$Y409,$Y409)</f>
        <v>0</v>
      </c>
      <c r="EM409" s="27">
        <f>IF($O409&gt;=EM$1,$S409+$Y409,$Y409)</f>
        <v>0</v>
      </c>
      <c r="EN409" s="27">
        <f>IF($O409&gt;=EN$1,$S409+$Y409,$Y409)</f>
        <v>0</v>
      </c>
      <c r="EO409" s="27">
        <f>IF($O409&gt;=EO$1,$S409+$Y409,$Y409)</f>
        <v>0</v>
      </c>
      <c r="EP409" s="27">
        <f>IF($O409&gt;=EP$1,$S409+$Y409,$Y409)</f>
        <v>0</v>
      </c>
      <c r="EQ409" s="27">
        <f>IF($O409&gt;=EQ$1,$S409+$Y409,$Y409)</f>
        <v>0</v>
      </c>
      <c r="ER409" s="27">
        <f>IF($O409&gt;=ER$1,$S409+$Y409,$Y409)</f>
        <v>0</v>
      </c>
      <c r="ES409" s="27">
        <f>IF($O409&gt;=ES$1,$S409+$Y409,$Y409)</f>
        <v>0</v>
      </c>
      <c r="ET409" s="27">
        <f>IF($O409&gt;=ET$1,$S409+$Y409,$Y409)</f>
        <v>0</v>
      </c>
      <c r="EU409" s="27">
        <f>IF($O409&gt;=EU$1,$S409+$Y409,$Y409)</f>
        <v>0</v>
      </c>
      <c r="EV409" s="27">
        <f>IF($O409&gt;=EV$1,$S409,0)</f>
        <v>0</v>
      </c>
      <c r="EW409" s="27">
        <f>IF($O409&gt;=EW$1,$S409,0)</f>
        <v>0</v>
      </c>
      <c r="EX409" s="27">
        <f>IF($O409&gt;=EX$1,$S409,0)</f>
        <v>0</v>
      </c>
      <c r="EY409" s="27">
        <f>IF($O409&gt;=EY$1,$S409,0)</f>
        <v>0</v>
      </c>
      <c r="EZ409" s="27">
        <f>IF($O409&gt;=EZ$1,$S409,0)</f>
        <v>0</v>
      </c>
      <c r="FA409" s="27">
        <f>IF($O409&gt;=FA$1,$S409,0)</f>
        <v>0</v>
      </c>
      <c r="FB409" s="27">
        <f>IF($O409&gt;=FB$1,$S409,0)</f>
        <v>0</v>
      </c>
      <c r="FC409" s="27">
        <f>IF($O409&gt;=FC$1,$S409,0)</f>
        <v>0</v>
      </c>
      <c r="FD409" s="27">
        <f>IF($O409&gt;=FD$1,$S409,0)</f>
        <v>0</v>
      </c>
      <c r="FE409" s="27">
        <f>IF($O409&gt;=FE$1,$S409,0)</f>
        <v>0</v>
      </c>
      <c r="FF409" s="27">
        <f>IF($O409&gt;=FF$1,$S409,0)</f>
        <v>0</v>
      </c>
      <c r="FG409" s="27">
        <f>IF($O409&gt;=FG$1,$S409,0)</f>
        <v>0</v>
      </c>
      <c r="FH409" s="27">
        <f>IF($O409&gt;=FH$1,$S409,0)</f>
        <v>0</v>
      </c>
      <c r="FI409" s="27">
        <f>IF($O409&gt;=FI$1,$S409,0)</f>
        <v>0</v>
      </c>
      <c r="FJ409" s="27">
        <f>IF($O409&gt;=FJ$1,$S409,0)</f>
        <v>0</v>
      </c>
      <c r="FK409" s="27">
        <f>IF($O409&gt;=FK$1,$S409,0)</f>
        <v>0</v>
      </c>
      <c r="FL409" s="27">
        <f>IF($O409&gt;=FL$1,$S409,0)</f>
        <v>0</v>
      </c>
      <c r="FM409" s="27">
        <f>IF($O409&gt;=FM$1,$S409,0)</f>
        <v>0</v>
      </c>
      <c r="FN409" s="27">
        <f>IF($O409&gt;=FN$1,$S409,0)</f>
        <v>0</v>
      </c>
      <c r="FO409" s="27">
        <f>IF($O409&gt;=FO$1,$S409,0)</f>
        <v>0</v>
      </c>
      <c r="FP409" s="27">
        <f>IF($O409&gt;=FP$1,$S409,0)</f>
        <v>0</v>
      </c>
      <c r="FQ409" s="27">
        <f>IF($O409&gt;=FQ$1,$S409,0)</f>
        <v>0</v>
      </c>
      <c r="FR409" s="27">
        <f>IF($O409&gt;=FR$1,$S409,0)</f>
        <v>0</v>
      </c>
      <c r="FS409" s="27">
        <f>IF($O409&gt;=FS$1,$S409,0)</f>
        <v>0</v>
      </c>
      <c r="FT409" s="27">
        <f>IF($O409&gt;=FT$1,$S409,0)</f>
        <v>0</v>
      </c>
      <c r="FU409" s="27">
        <f>IF($O409&gt;=FU$1,$S409,0)</f>
        <v>0</v>
      </c>
      <c r="FV409" s="27">
        <f>IF($O409&gt;=FV$1,$S409,0)</f>
        <v>0</v>
      </c>
      <c r="FW409" s="27">
        <f>IF($O409&gt;=FW$1,$S409,0)</f>
        <v>0</v>
      </c>
      <c r="FX409" s="27">
        <f>IF($O409&gt;=FX$1,$S409,0)</f>
        <v>0</v>
      </c>
      <c r="FY409" s="27">
        <f>IF($O409&gt;=FY$1,$S409,0)</f>
        <v>0</v>
      </c>
      <c r="FZ409" s="27">
        <f>IF($O409&gt;=FZ$1,$S409,0)</f>
        <v>0</v>
      </c>
      <c r="GA409" s="27">
        <f>IF($O409&gt;=GA$1,$S409,0)</f>
        <v>0</v>
      </c>
      <c r="GB409" s="27">
        <f>IF($O409&gt;=GB$1,$S409,0)</f>
        <v>0</v>
      </c>
      <c r="GC409" s="27">
        <f>IF($O409&gt;=GC$1,$S409,0)</f>
        <v>0</v>
      </c>
      <c r="GD409" s="27">
        <f>IF($O409&gt;=GD$1,$S409,0)</f>
        <v>0</v>
      </c>
      <c r="GE409" s="27">
        <f>IF($O409&gt;=GE$1,$S409,0)</f>
        <v>0</v>
      </c>
      <c r="GF409" s="27">
        <f>IF($O409&gt;=GF$1,$S409,0)</f>
        <v>0</v>
      </c>
      <c r="GG409" s="27">
        <f>IF($O409&gt;=GG$1,$S409,0)</f>
        <v>0</v>
      </c>
      <c r="GH409" s="27">
        <f>IF($O409&gt;=GH$1,$S409,0)</f>
        <v>0</v>
      </c>
      <c r="GI409" s="27">
        <f>IF($O409&gt;=GI$1,$S409,0)</f>
        <v>0</v>
      </c>
      <c r="GJ409" s="27">
        <f>IF($O409&gt;=GJ$1,$S409,0)</f>
        <v>0</v>
      </c>
      <c r="GK409" s="27">
        <f>IF($O409&gt;=GK$1,$S409,0)</f>
        <v>0</v>
      </c>
      <c r="GL409" s="27">
        <f>IF($O409&gt;=GL$1,$S409,0)</f>
        <v>0</v>
      </c>
      <c r="GM409" s="27">
        <f>IF($O409&gt;=GM$1,$S409,0)</f>
        <v>0</v>
      </c>
      <c r="GN409" s="27">
        <f>IF($O409&gt;=GN$1,$S409,0)</f>
        <v>0</v>
      </c>
      <c r="GO409" s="27">
        <f>IF($O409&gt;=GO$1,$S409,0)</f>
        <v>0</v>
      </c>
      <c r="GP409" s="27">
        <f>IF($O409&gt;=GP$1,$S409,0)</f>
        <v>0</v>
      </c>
      <c r="GQ409" s="27">
        <f>IF($O409&gt;=GQ$1,$S409,0)</f>
        <v>0</v>
      </c>
      <c r="GR409" s="27">
        <f>IF($O409&gt;=GR$1,$S409,0)</f>
        <v>0</v>
      </c>
      <c r="GS409" s="27">
        <f>IF($O409&gt;=GS$1,$S409,0)</f>
        <v>0</v>
      </c>
      <c r="GT409" s="27">
        <f>IF($O409&gt;=GT$1,$S409,0)</f>
        <v>0</v>
      </c>
      <c r="GU409" s="27">
        <f>IF($O409&gt;=GU$1,$S409,0)</f>
        <v>0</v>
      </c>
      <c r="GV409" s="27">
        <f>IF($O409&gt;=GV$1,$S409,0)</f>
        <v>0</v>
      </c>
      <c r="GW409" s="27">
        <f>IF($O409&gt;=GW$1,$S409,0)</f>
        <v>0</v>
      </c>
      <c r="GX409" s="27">
        <f>IF($O409&gt;=GX$1,$S409,0)</f>
        <v>0</v>
      </c>
      <c r="GY409" s="27">
        <f>IF($O409&gt;=GY$1,$S409,0)</f>
        <v>0</v>
      </c>
      <c r="GZ409" s="27">
        <f>IF($O409&gt;=GZ$1,$S409,0)</f>
        <v>0</v>
      </c>
      <c r="HA409" s="27">
        <f>IF($O409&gt;=HA$1,$S409,0)</f>
        <v>0</v>
      </c>
      <c r="HB409" s="27">
        <f>IF($O409&gt;=HB$1,$S409,0)</f>
        <v>0</v>
      </c>
      <c r="HC409" s="27">
        <f>IF($O409&gt;=HC$1,$S409,0)</f>
        <v>0</v>
      </c>
    </row>
    <row r="410" spans="1:211">
      <c r="A410" s="3">
        <v>103284</v>
      </c>
      <c r="B410" s="3" t="s">
        <v>489</v>
      </c>
      <c r="C410" s="3" t="s">
        <v>15</v>
      </c>
      <c r="D410" s="3">
        <v>61</v>
      </c>
      <c r="E410" s="4">
        <v>37792</v>
      </c>
      <c r="F410" s="5">
        <v>15.010958904109589</v>
      </c>
      <c r="G410" s="3" t="s">
        <v>446</v>
      </c>
      <c r="H410" s="4">
        <v>20920</v>
      </c>
      <c r="I410" s="9" t="s">
        <v>823</v>
      </c>
      <c r="J410" s="5">
        <v>3509.02</v>
      </c>
      <c r="K410" s="31">
        <v>190</v>
      </c>
      <c r="L410" s="32">
        <v>15</v>
      </c>
      <c r="M410" s="33">
        <f>VLOOKUP(L410,FIND,3,TRUE)</f>
        <v>1.1000000000000001</v>
      </c>
      <c r="N410" s="32">
        <f>IF(L410&gt;30,180,VLOOKUP(L410,TEMPO,2,FALSE))</f>
        <v>90</v>
      </c>
      <c r="O410" s="32">
        <f>IF(R410&gt;0,4,N410)</f>
        <v>90</v>
      </c>
      <c r="P410" s="96">
        <f>J410*M410*L410</f>
        <v>57898.830000000009</v>
      </c>
      <c r="Q410" s="96">
        <f>10934.45*2</f>
        <v>21868.9</v>
      </c>
      <c r="R410" s="96">
        <f>IF(P410&lt;=Q410,P410/4,0)</f>
        <v>0</v>
      </c>
      <c r="S410" s="5">
        <f>IF(P410&gt;=Q410,P410/N410,0)</f>
        <v>643.32033333333345</v>
      </c>
      <c r="T410" s="3"/>
      <c r="U410" s="3">
        <f>IF(T410="",1,0)</f>
        <v>1</v>
      </c>
      <c r="V410" s="3">
        <v>85</v>
      </c>
      <c r="W410" s="5">
        <v>0</v>
      </c>
      <c r="X410" s="5">
        <v>402.65</v>
      </c>
      <c r="Y410" s="5">
        <f>X410*W410</f>
        <v>0</v>
      </c>
      <c r="Z410" s="5">
        <v>400</v>
      </c>
      <c r="AA410" s="5">
        <f>S410+Y410+Z410</f>
        <v>1043.3203333333336</v>
      </c>
      <c r="AB410" s="39">
        <f>(J410/12+J410/12*1.3333333333+450/12+J410/30*6/12+J410)*1.3+Y410+Z410+153.9</f>
        <v>6127.4070444317722</v>
      </c>
      <c r="AC410" s="39" t="s">
        <v>15</v>
      </c>
      <c r="AD410" s="39">
        <f>J410*1.3+400+153.9</f>
        <v>5115.6260000000002</v>
      </c>
      <c r="AE410" s="39">
        <f>SUMIFS('CUSTO MENSAL FUNC NOVO'!H:H,'CUSTO MENSAL FUNC NOVO'!A:A,'VALORES MENSAIS'!AC410)</f>
        <v>3052.63</v>
      </c>
      <c r="AF410" s="27">
        <f>IF($R410&gt;0,$R410,$S410)+$Y410+$Z410</f>
        <v>1043.3203333333336</v>
      </c>
      <c r="AG410" s="27">
        <f>IF($R410&gt;0,$R410,$S410)+$Y410+$Z410</f>
        <v>1043.3203333333336</v>
      </c>
      <c r="AH410" s="27">
        <f>IF($R410&gt;0,$R410,$S410)+$Y410+$Z410</f>
        <v>1043.3203333333336</v>
      </c>
      <c r="AI410" s="27">
        <f>IF($R410&gt;0,$R410,$S410)+$Y410+$Z410</f>
        <v>1043.3203333333336</v>
      </c>
      <c r="AJ410" s="27">
        <f>IF($O410&gt;=AJ$1,$S410+$Y410+$Z410,$Y410+$Z410)</f>
        <v>1043.3203333333336</v>
      </c>
      <c r="AK410" s="27">
        <f>IF($O410&gt;=AK$1,$S410+$Y410+$Z410,$Y410+$Z410)</f>
        <v>1043.3203333333336</v>
      </c>
      <c r="AL410" s="27">
        <f>IF($O410&gt;=AL$1,$S410+$Y410+$Z410,$Y410+$Z410)</f>
        <v>1043.3203333333336</v>
      </c>
      <c r="AM410" s="27">
        <f>IF($O410&gt;=AM$1,$S410+$Y410+$Z410,$Y410+$Z410)</f>
        <v>1043.3203333333336</v>
      </c>
      <c r="AN410" s="27">
        <f>IF($O410&gt;=AN$1,$S410+$Y410+$Z410,$Y410+$Z410)</f>
        <v>1043.3203333333336</v>
      </c>
      <c r="AO410" s="27">
        <f>IF($O410&gt;=AO$1,$S410+$Y410+$Z410,$Y410+$Z410)</f>
        <v>1043.3203333333336</v>
      </c>
      <c r="AP410" s="27">
        <f>IF($O410&gt;=AP$1,$S410+$Y410+$Z410,$Y410+$Z410)</f>
        <v>1043.3203333333336</v>
      </c>
      <c r="AQ410" s="27">
        <f>IF($O410&gt;=AQ$1,$S410+$Y410+$Z410,$Y410+$Z410)</f>
        <v>1043.3203333333336</v>
      </c>
      <c r="AR410" s="27">
        <f>IF($O410&gt;=AR$1,$S410+$Y410+$Z410,$Y410+$Z410)</f>
        <v>1043.3203333333336</v>
      </c>
      <c r="AS410" s="27">
        <f>IF($O410&gt;=AS$1,$S410+$Y410+$Z410,$Y410+$Z410)</f>
        <v>1043.3203333333336</v>
      </c>
      <c r="AT410" s="27">
        <f>IF($O410&gt;=AT$1,$S410+$Y410+$Z410,$Y410+$Z410)</f>
        <v>1043.3203333333336</v>
      </c>
      <c r="AU410" s="27">
        <f>IF($O410&gt;=AU$1,$S410+$Y410+$Z410,$Y410+$Z410)</f>
        <v>1043.3203333333336</v>
      </c>
      <c r="AV410" s="27">
        <f>IF($O410&gt;=AV$1,$S410+$Y410+$Z410,$Y410+$Z410)</f>
        <v>1043.3203333333336</v>
      </c>
      <c r="AW410" s="27">
        <f>IF($O410&gt;=AW$1,$S410+$Y410+$Z410,$Y410+$Z410)</f>
        <v>1043.3203333333336</v>
      </c>
      <c r="AX410" s="27">
        <f>IF($O410&gt;=AX$1,$S410+$Y410+$Z410,$Y410+$Z410)</f>
        <v>1043.3203333333336</v>
      </c>
      <c r="AY410" s="27">
        <f>IF($O410&gt;=AY$1,$S410+$Y410+$Z410,$Y410+$Z410)</f>
        <v>1043.3203333333336</v>
      </c>
      <c r="AZ410" s="27">
        <f>IF($O410&gt;=AZ$1,$S410+$Y410+$Z410,$Y410+$Z410)</f>
        <v>1043.3203333333336</v>
      </c>
      <c r="BA410" s="27">
        <f>IF($O410&gt;=BA$1,$S410+$Y410+$Z410,$Y410+$Z410)</f>
        <v>1043.3203333333336</v>
      </c>
      <c r="BB410" s="27">
        <f>IF($O410&gt;=BB$1,$S410+$Y410+$Z410,$Y410+$Z410)</f>
        <v>1043.3203333333336</v>
      </c>
      <c r="BC410" s="27">
        <f>IF($O410&gt;=BC$1,$S410+$Y410+$Z410,$Y410+$Z410)</f>
        <v>1043.3203333333336</v>
      </c>
      <c r="BD410" s="27">
        <f>IF($O410&gt;=BD$1,$S410+$Y410+$Z410,$Y410+$Z410)</f>
        <v>1043.3203333333336</v>
      </c>
      <c r="BE410" s="27">
        <f>IF($O410&gt;=BE$1,$S410+$Y410+$Z410,$Y410+$Z410)</f>
        <v>1043.3203333333336</v>
      </c>
      <c r="BF410" s="27">
        <f>IF($O410&gt;=BF$1,$S410+$Y410+$Z410,$Y410+$Z410)</f>
        <v>1043.3203333333336</v>
      </c>
      <c r="BG410" s="27">
        <f>IF($O410&gt;=BG$1,$S410+$Y410+$Z410,$Y410+$Z410)</f>
        <v>1043.3203333333336</v>
      </c>
      <c r="BH410" s="27">
        <f>IF($O410&gt;=BH$1,$S410+$Y410+$Z410,$Y410+$Z410)</f>
        <v>1043.3203333333336</v>
      </c>
      <c r="BI410" s="27">
        <f>IF($O410&gt;=BI$1,$S410+$Y410+$Z410,$Y410+$Z410)</f>
        <v>1043.3203333333336</v>
      </c>
      <c r="BJ410" s="27">
        <f>IF($O410&gt;=BJ$1,$S410+$Y410+$Z410,$Y410+$Z410)</f>
        <v>1043.3203333333336</v>
      </c>
      <c r="BK410" s="27">
        <f>IF($O410&gt;=BK$1,$S410+$Y410+$Z410,$Y410+$Z410)</f>
        <v>1043.3203333333336</v>
      </c>
      <c r="BL410" s="27">
        <f>IF($O410&gt;=BL$1,$S410+$Y410+$Z410,$Y410+$Z410)</f>
        <v>1043.3203333333336</v>
      </c>
      <c r="BM410" s="27">
        <f>IF($O410&gt;=BM$1,$S410+$Y410+$Z410,$Y410+$Z410)</f>
        <v>1043.3203333333336</v>
      </c>
      <c r="BN410" s="27">
        <f>IF($O410&gt;=BN$1,$S410+$Y410+$Z410,$Y410+$Z410)</f>
        <v>1043.3203333333336</v>
      </c>
      <c r="BO410" s="27">
        <f>IF($O410&gt;=BO$1,$S410+$Y410+$Z410,$Y410+$Z410)</f>
        <v>1043.3203333333336</v>
      </c>
      <c r="BP410" s="27">
        <f>IF($O410&gt;=BP$1,$S410+$Y410+$Z410,$Y410+$Z410)</f>
        <v>1043.3203333333336</v>
      </c>
      <c r="BQ410" s="27">
        <f>IF($O410&gt;=BQ$1,$S410+$Y410+$Z410,$Y410+$Z410)</f>
        <v>1043.3203333333336</v>
      </c>
      <c r="BR410" s="27">
        <f>IF($O410&gt;=BR$1,$S410+$Y410+$Z410,$Y410+$Z410)</f>
        <v>1043.3203333333336</v>
      </c>
      <c r="BS410" s="27">
        <f>IF($O410&gt;=BS$1,$S410+$Y410+$Z410,$Y410+$Z410)</f>
        <v>1043.3203333333336</v>
      </c>
      <c r="BT410" s="27">
        <f>IF($O410&gt;=BT$1,$S410+$Y410+$Z410,$Y410+$Z410)</f>
        <v>1043.3203333333336</v>
      </c>
      <c r="BU410" s="27">
        <f>IF($O410&gt;=BU$1,$S410+$Y410+$Z410,$Y410+$Z410)</f>
        <v>1043.3203333333336</v>
      </c>
      <c r="BV410" s="27">
        <f>IF($O410&gt;=BV$1,$S410+$Y410+$Z410,$Y410+$Z410)</f>
        <v>1043.3203333333336</v>
      </c>
      <c r="BW410" s="27">
        <f>IF($O410&gt;=BW$1,$S410+$Y410+$Z410,$Y410+$Z410)</f>
        <v>1043.3203333333336</v>
      </c>
      <c r="BX410" s="27">
        <f>IF($O410&gt;=BX$1,$S410+$Y410+$Z410,$Y410+$Z410)</f>
        <v>1043.3203333333336</v>
      </c>
      <c r="BY410" s="27">
        <f>IF($O410&gt;=BY$1,$S410+$Y410+$Z410,$Y410+$Z410)</f>
        <v>1043.3203333333336</v>
      </c>
      <c r="BZ410" s="27">
        <f>IF($O410&gt;=BZ$1,$S410+$Y410+$Z410,$Y410+$Z410)</f>
        <v>1043.3203333333336</v>
      </c>
      <c r="CA410" s="27">
        <f>IF($O410&gt;=CA$1,$S410+$Y410+$Z410,$Y410+$Z410)</f>
        <v>1043.3203333333336</v>
      </c>
      <c r="CB410" s="27">
        <f>IF($O410&gt;=CB$1,$S410+$Y410+$Z410,$Y410+$Z410)</f>
        <v>1043.3203333333336</v>
      </c>
      <c r="CC410" s="27">
        <f>IF($O410&gt;=CC$1,$S410+$Y410+$Z410,$Y410+$Z410)</f>
        <v>1043.3203333333336</v>
      </c>
      <c r="CD410" s="27">
        <f>IF($O410&gt;=CD$1,$S410+$Y410+$Z410,$Y410+$Z410)</f>
        <v>1043.3203333333336</v>
      </c>
      <c r="CE410" s="27">
        <f>IF($O410&gt;=CE$1,$S410+$Y410+$Z410,$Y410+$Z410)</f>
        <v>1043.3203333333336</v>
      </c>
      <c r="CF410" s="27">
        <f>IF($O410&gt;=CF$1,$S410+$Y410+$Z410,$Y410+$Z410)</f>
        <v>1043.3203333333336</v>
      </c>
      <c r="CG410" s="27">
        <f>IF($O410&gt;=CG$1,$S410+$Y410+$Z410,$Y410+$Z410)</f>
        <v>1043.3203333333336</v>
      </c>
      <c r="CH410" s="27">
        <f>IF($O410&gt;=CH$1,$S410+$Y410+$Z410,$Y410+$Z410)</f>
        <v>1043.3203333333336</v>
      </c>
      <c r="CI410" s="27">
        <f>IF($O410&gt;=CI$1,$S410+$Y410+$Z410,$Y410+$Z410)</f>
        <v>1043.3203333333336</v>
      </c>
      <c r="CJ410" s="27">
        <f>IF($O410&gt;=CJ$1,$S410+$Y410+$Z410,$Y410+$Z410)</f>
        <v>1043.3203333333336</v>
      </c>
      <c r="CK410" s="27">
        <f>IF($O410&gt;=CK$1,$S410+$Y410+$Z410,$Y410+$Z410)</f>
        <v>1043.3203333333336</v>
      </c>
      <c r="CL410" s="27">
        <f>IF($O410&gt;=CL$1,$S410+$Y410+$Z410,$Y410+$Z410)</f>
        <v>1043.3203333333336</v>
      </c>
      <c r="CM410" s="27">
        <f>IF($O410&gt;=CM$1,$S410+$Y410+$Z410,$Y410+$Z410)</f>
        <v>1043.3203333333336</v>
      </c>
      <c r="CN410" s="27">
        <f>IF($O410&gt;=CN$1,$S410+$Y410,$Y410)</f>
        <v>643.32033333333345</v>
      </c>
      <c r="CO410" s="27">
        <f>IF($O410&gt;=CO$1,$S410+$Y410,$Y410)</f>
        <v>643.32033333333345</v>
      </c>
      <c r="CP410" s="27">
        <f>IF($O410&gt;=CP$1,$S410+$Y410,$Y410)</f>
        <v>643.32033333333345</v>
      </c>
      <c r="CQ410" s="27">
        <f>IF($O410&gt;=CQ$1,$S410+$Y410,$Y410)</f>
        <v>643.32033333333345</v>
      </c>
      <c r="CR410" s="27">
        <f>IF($O410&gt;=CR$1,$S410+$Y410,$Y410)</f>
        <v>643.32033333333345</v>
      </c>
      <c r="CS410" s="27">
        <f>IF($O410&gt;=CS$1,$S410+$Y410,$Y410)</f>
        <v>643.32033333333345</v>
      </c>
      <c r="CT410" s="27">
        <f>IF($O410&gt;=CT$1,$S410+$Y410,$Y410)</f>
        <v>643.32033333333345</v>
      </c>
      <c r="CU410" s="27">
        <f>IF($O410&gt;=CU$1,$S410+$Y410,$Y410)</f>
        <v>643.32033333333345</v>
      </c>
      <c r="CV410" s="27">
        <f>IF($O410&gt;=CV$1,$S410+$Y410,$Y410)</f>
        <v>643.32033333333345</v>
      </c>
      <c r="CW410" s="27">
        <f>IF($O410&gt;=CW$1,$S410+$Y410,$Y410)</f>
        <v>643.32033333333345</v>
      </c>
      <c r="CX410" s="27">
        <f>IF($O410&gt;=CX$1,$S410+$Y410,$Y410)</f>
        <v>643.32033333333345</v>
      </c>
      <c r="CY410" s="27">
        <f>IF($O410&gt;=CY$1,$S410+$Y410,$Y410)</f>
        <v>643.32033333333345</v>
      </c>
      <c r="CZ410" s="27">
        <f>IF($O410&gt;=CZ$1,$S410+$Y410,$Y410)</f>
        <v>643.32033333333345</v>
      </c>
      <c r="DA410" s="27">
        <f>IF($O410&gt;=DA$1,$S410+$Y410,$Y410)</f>
        <v>643.32033333333345</v>
      </c>
      <c r="DB410" s="27">
        <f>IF($O410&gt;=DB$1,$S410+$Y410,$Y410)</f>
        <v>643.32033333333345</v>
      </c>
      <c r="DC410" s="27">
        <f>IF($O410&gt;=DC$1,$S410+$Y410,$Y410)</f>
        <v>643.32033333333345</v>
      </c>
      <c r="DD410" s="27">
        <f>IF($O410&gt;=DD$1,$S410+$Y410,$Y410)</f>
        <v>643.32033333333345</v>
      </c>
      <c r="DE410" s="27">
        <f>IF($O410&gt;=DE$1,$S410+$Y410,$Y410)</f>
        <v>643.32033333333345</v>
      </c>
      <c r="DF410" s="27">
        <f>IF($O410&gt;=DF$1,$S410+$Y410,$Y410)</f>
        <v>643.32033333333345</v>
      </c>
      <c r="DG410" s="27">
        <f>IF($O410&gt;=DG$1,$S410+$Y410,$Y410)</f>
        <v>643.32033333333345</v>
      </c>
      <c r="DH410" s="27">
        <f>IF($O410&gt;=DH$1,$S410+$Y410,$Y410)</f>
        <v>643.32033333333345</v>
      </c>
      <c r="DI410" s="27">
        <f>IF($O410&gt;=DI$1,$S410+$Y410,$Y410)</f>
        <v>643.32033333333345</v>
      </c>
      <c r="DJ410" s="27">
        <f>IF($O410&gt;=DJ$1,$S410+$Y410,$Y410)</f>
        <v>643.32033333333345</v>
      </c>
      <c r="DK410" s="27">
        <f>IF($O410&gt;=DK$1,$S410+$Y410,$Y410)</f>
        <v>643.32033333333345</v>
      </c>
      <c r="DL410" s="27">
        <f>IF($O410&gt;=DL$1,$S410+$Y410,$Y410)</f>
        <v>643.32033333333345</v>
      </c>
      <c r="DM410" s="27">
        <f>IF($O410&gt;=DM$1,$S410+$Y410,$Y410)</f>
        <v>643.32033333333345</v>
      </c>
      <c r="DN410" s="27">
        <f>IF($O410&gt;=DN$1,$S410+$Y410,$Y410)</f>
        <v>643.32033333333345</v>
      </c>
      <c r="DO410" s="27">
        <f>IF($O410&gt;=DO$1,$S410+$Y410,$Y410)</f>
        <v>643.32033333333345</v>
      </c>
      <c r="DP410" s="27">
        <f>IF($O410&gt;=DP$1,$S410+$Y410,$Y410)</f>
        <v>643.32033333333345</v>
      </c>
      <c r="DQ410" s="27">
        <f>IF($O410&gt;=DQ$1,$S410+$Y410,$Y410)</f>
        <v>643.32033333333345</v>
      </c>
      <c r="DR410" s="27">
        <f>IF($O410&gt;=DR$1,$S410+$Y410,$Y410)</f>
        <v>0</v>
      </c>
      <c r="DS410" s="27">
        <f>IF($O410&gt;=DS$1,$S410+$Y410,$Y410)</f>
        <v>0</v>
      </c>
      <c r="DT410" s="27">
        <f>IF($O410&gt;=DT$1,$S410+$Y410,$Y410)</f>
        <v>0</v>
      </c>
      <c r="DU410" s="27">
        <f>IF($O410&gt;=DU$1,$S410+$Y410,$Y410)</f>
        <v>0</v>
      </c>
      <c r="DV410" s="27">
        <f>IF($O410&gt;=DV$1,$S410+$Y410,$Y410)</f>
        <v>0</v>
      </c>
      <c r="DW410" s="27">
        <f>IF($O410&gt;=DW$1,$S410+$Y410,$Y410)</f>
        <v>0</v>
      </c>
      <c r="DX410" s="27">
        <f>IF($O410&gt;=DX$1,$S410+$Y410,$Y410)</f>
        <v>0</v>
      </c>
      <c r="DY410" s="27">
        <f>IF($O410&gt;=DY$1,$S410+$Y410,$Y410)</f>
        <v>0</v>
      </c>
      <c r="DZ410" s="27">
        <f>IF($O410&gt;=DZ$1,$S410+$Y410,$Y410)</f>
        <v>0</v>
      </c>
      <c r="EA410" s="27">
        <f>IF($O410&gt;=EA$1,$S410+$Y410,$Y410)</f>
        <v>0</v>
      </c>
      <c r="EB410" s="27">
        <f>IF($O410&gt;=EB$1,$S410+$Y410,$Y410)</f>
        <v>0</v>
      </c>
      <c r="EC410" s="27">
        <f>IF($O410&gt;=EC$1,$S410+$Y410,$Y410)</f>
        <v>0</v>
      </c>
      <c r="ED410" s="27">
        <f>IF($O410&gt;=ED$1,$S410+$Y410,$Y410)</f>
        <v>0</v>
      </c>
      <c r="EE410" s="27">
        <f>IF($O410&gt;=EE$1,$S410+$Y410,$Y410)</f>
        <v>0</v>
      </c>
      <c r="EF410" s="27">
        <f>IF($O410&gt;=EF$1,$S410+$Y410,$Y410)</f>
        <v>0</v>
      </c>
      <c r="EG410" s="27">
        <f>IF($O410&gt;=EG$1,$S410+$Y410,$Y410)</f>
        <v>0</v>
      </c>
      <c r="EH410" s="27">
        <f>IF($O410&gt;=EH$1,$S410+$Y410,$Y410)</f>
        <v>0</v>
      </c>
      <c r="EI410" s="27">
        <f>IF($O410&gt;=EI$1,$S410+$Y410,$Y410)</f>
        <v>0</v>
      </c>
      <c r="EJ410" s="27">
        <f>IF($O410&gt;=EJ$1,$S410+$Y410,$Y410)</f>
        <v>0</v>
      </c>
      <c r="EK410" s="27">
        <f>IF($O410&gt;=EK$1,$S410+$Y410,$Y410)</f>
        <v>0</v>
      </c>
      <c r="EL410" s="27">
        <f>IF($O410&gt;=EL$1,$S410+$Y410,$Y410)</f>
        <v>0</v>
      </c>
      <c r="EM410" s="27">
        <f>IF($O410&gt;=EM$1,$S410+$Y410,$Y410)</f>
        <v>0</v>
      </c>
      <c r="EN410" s="27">
        <f>IF($O410&gt;=EN$1,$S410+$Y410,$Y410)</f>
        <v>0</v>
      </c>
      <c r="EO410" s="27">
        <f>IF($O410&gt;=EO$1,$S410+$Y410,$Y410)</f>
        <v>0</v>
      </c>
      <c r="EP410" s="27">
        <f>IF($O410&gt;=EP$1,$S410+$Y410,$Y410)</f>
        <v>0</v>
      </c>
      <c r="EQ410" s="27">
        <f>IF($O410&gt;=EQ$1,$S410+$Y410,$Y410)</f>
        <v>0</v>
      </c>
      <c r="ER410" s="27">
        <f>IF($O410&gt;=ER$1,$S410+$Y410,$Y410)</f>
        <v>0</v>
      </c>
      <c r="ES410" s="27">
        <f>IF($O410&gt;=ES$1,$S410+$Y410,$Y410)</f>
        <v>0</v>
      </c>
      <c r="ET410" s="27">
        <f>IF($O410&gt;=ET$1,$S410+$Y410,$Y410)</f>
        <v>0</v>
      </c>
      <c r="EU410" s="27">
        <f>IF($O410&gt;=EU$1,$S410+$Y410,$Y410)</f>
        <v>0</v>
      </c>
      <c r="EV410" s="27">
        <f>IF($O410&gt;=EV$1,$S410,0)</f>
        <v>0</v>
      </c>
      <c r="EW410" s="27">
        <f>IF($O410&gt;=EW$1,$S410,0)</f>
        <v>0</v>
      </c>
      <c r="EX410" s="27">
        <f>IF($O410&gt;=EX$1,$S410,0)</f>
        <v>0</v>
      </c>
      <c r="EY410" s="27">
        <f>IF($O410&gt;=EY$1,$S410,0)</f>
        <v>0</v>
      </c>
      <c r="EZ410" s="27">
        <f>IF($O410&gt;=EZ$1,$S410,0)</f>
        <v>0</v>
      </c>
      <c r="FA410" s="27">
        <f>IF($O410&gt;=FA$1,$S410,0)</f>
        <v>0</v>
      </c>
      <c r="FB410" s="27">
        <f>IF($O410&gt;=FB$1,$S410,0)</f>
        <v>0</v>
      </c>
      <c r="FC410" s="27">
        <f>IF($O410&gt;=FC$1,$S410,0)</f>
        <v>0</v>
      </c>
      <c r="FD410" s="27">
        <f>IF($O410&gt;=FD$1,$S410,0)</f>
        <v>0</v>
      </c>
      <c r="FE410" s="27">
        <f>IF($O410&gt;=FE$1,$S410,0)</f>
        <v>0</v>
      </c>
      <c r="FF410" s="27">
        <f>IF($O410&gt;=FF$1,$S410,0)</f>
        <v>0</v>
      </c>
      <c r="FG410" s="27">
        <f>IF($O410&gt;=FG$1,$S410,0)</f>
        <v>0</v>
      </c>
      <c r="FH410" s="27">
        <f>IF($O410&gt;=FH$1,$S410,0)</f>
        <v>0</v>
      </c>
      <c r="FI410" s="27">
        <f>IF($O410&gt;=FI$1,$S410,0)</f>
        <v>0</v>
      </c>
      <c r="FJ410" s="27">
        <f>IF($O410&gt;=FJ$1,$S410,0)</f>
        <v>0</v>
      </c>
      <c r="FK410" s="27">
        <f>IF($O410&gt;=FK$1,$S410,0)</f>
        <v>0</v>
      </c>
      <c r="FL410" s="27">
        <f>IF($O410&gt;=FL$1,$S410,0)</f>
        <v>0</v>
      </c>
      <c r="FM410" s="27">
        <f>IF($O410&gt;=FM$1,$S410,0)</f>
        <v>0</v>
      </c>
      <c r="FN410" s="27">
        <f>IF($O410&gt;=FN$1,$S410,0)</f>
        <v>0</v>
      </c>
      <c r="FO410" s="27">
        <f>IF($O410&gt;=FO$1,$S410,0)</f>
        <v>0</v>
      </c>
      <c r="FP410" s="27">
        <f>IF($O410&gt;=FP$1,$S410,0)</f>
        <v>0</v>
      </c>
      <c r="FQ410" s="27">
        <f>IF($O410&gt;=FQ$1,$S410,0)</f>
        <v>0</v>
      </c>
      <c r="FR410" s="27">
        <f>IF($O410&gt;=FR$1,$S410,0)</f>
        <v>0</v>
      </c>
      <c r="FS410" s="27">
        <f>IF($O410&gt;=FS$1,$S410,0)</f>
        <v>0</v>
      </c>
      <c r="FT410" s="27">
        <f>IF($O410&gt;=FT$1,$S410,0)</f>
        <v>0</v>
      </c>
      <c r="FU410" s="27">
        <f>IF($O410&gt;=FU$1,$S410,0)</f>
        <v>0</v>
      </c>
      <c r="FV410" s="27">
        <f>IF($O410&gt;=FV$1,$S410,0)</f>
        <v>0</v>
      </c>
      <c r="FW410" s="27">
        <f>IF($O410&gt;=FW$1,$S410,0)</f>
        <v>0</v>
      </c>
      <c r="FX410" s="27">
        <f>IF($O410&gt;=FX$1,$S410,0)</f>
        <v>0</v>
      </c>
      <c r="FY410" s="27">
        <f>IF($O410&gt;=FY$1,$S410,0)</f>
        <v>0</v>
      </c>
      <c r="FZ410" s="27">
        <f>IF($O410&gt;=FZ$1,$S410,0)</f>
        <v>0</v>
      </c>
      <c r="GA410" s="27">
        <f>IF($O410&gt;=GA$1,$S410,0)</f>
        <v>0</v>
      </c>
      <c r="GB410" s="27">
        <f>IF($O410&gt;=GB$1,$S410,0)</f>
        <v>0</v>
      </c>
      <c r="GC410" s="27">
        <f>IF($O410&gt;=GC$1,$S410,0)</f>
        <v>0</v>
      </c>
      <c r="GD410" s="27">
        <f>IF($O410&gt;=GD$1,$S410,0)</f>
        <v>0</v>
      </c>
      <c r="GE410" s="27">
        <f>IF($O410&gt;=GE$1,$S410,0)</f>
        <v>0</v>
      </c>
      <c r="GF410" s="27">
        <f>IF($O410&gt;=GF$1,$S410,0)</f>
        <v>0</v>
      </c>
      <c r="GG410" s="27">
        <f>IF($O410&gt;=GG$1,$S410,0)</f>
        <v>0</v>
      </c>
      <c r="GH410" s="27">
        <f>IF($O410&gt;=GH$1,$S410,0)</f>
        <v>0</v>
      </c>
      <c r="GI410" s="27">
        <f>IF($O410&gt;=GI$1,$S410,0)</f>
        <v>0</v>
      </c>
      <c r="GJ410" s="27">
        <f>IF($O410&gt;=GJ$1,$S410,0)</f>
        <v>0</v>
      </c>
      <c r="GK410" s="27">
        <f>IF($O410&gt;=GK$1,$S410,0)</f>
        <v>0</v>
      </c>
      <c r="GL410" s="27">
        <f>IF($O410&gt;=GL$1,$S410,0)</f>
        <v>0</v>
      </c>
      <c r="GM410" s="27">
        <f>IF($O410&gt;=GM$1,$S410,0)</f>
        <v>0</v>
      </c>
      <c r="GN410" s="27">
        <f>IF($O410&gt;=GN$1,$S410,0)</f>
        <v>0</v>
      </c>
      <c r="GO410" s="27">
        <f>IF($O410&gt;=GO$1,$S410,0)</f>
        <v>0</v>
      </c>
      <c r="GP410" s="27">
        <f>IF($O410&gt;=GP$1,$S410,0)</f>
        <v>0</v>
      </c>
      <c r="GQ410" s="27">
        <f>IF($O410&gt;=GQ$1,$S410,0)</f>
        <v>0</v>
      </c>
      <c r="GR410" s="27">
        <f>IF($O410&gt;=GR$1,$S410,0)</f>
        <v>0</v>
      </c>
      <c r="GS410" s="27">
        <f>IF($O410&gt;=GS$1,$S410,0)</f>
        <v>0</v>
      </c>
      <c r="GT410" s="27">
        <f>IF($O410&gt;=GT$1,$S410,0)</f>
        <v>0</v>
      </c>
      <c r="GU410" s="27">
        <f>IF($O410&gt;=GU$1,$S410,0)</f>
        <v>0</v>
      </c>
      <c r="GV410" s="27">
        <f>IF($O410&gt;=GV$1,$S410,0)</f>
        <v>0</v>
      </c>
      <c r="GW410" s="27">
        <f>IF($O410&gt;=GW$1,$S410,0)</f>
        <v>0</v>
      </c>
      <c r="GX410" s="27">
        <f>IF($O410&gt;=GX$1,$S410,0)</f>
        <v>0</v>
      </c>
      <c r="GY410" s="27">
        <f>IF($O410&gt;=GY$1,$S410,0)</f>
        <v>0</v>
      </c>
      <c r="GZ410" s="27">
        <f>IF($O410&gt;=GZ$1,$S410,0)</f>
        <v>0</v>
      </c>
      <c r="HA410" s="27">
        <f>IF($O410&gt;=HA$1,$S410,0)</f>
        <v>0</v>
      </c>
      <c r="HB410" s="27">
        <f>IF($O410&gt;=HB$1,$S410,0)</f>
        <v>0</v>
      </c>
      <c r="HC410" s="27">
        <f>IF($O410&gt;=HC$1,$S410,0)</f>
        <v>0</v>
      </c>
    </row>
    <row r="411" spans="1:211">
      <c r="A411" s="3">
        <v>69086</v>
      </c>
      <c r="B411" s="3" t="s">
        <v>536</v>
      </c>
      <c r="C411" s="3" t="s">
        <v>12</v>
      </c>
      <c r="D411" s="3">
        <v>70</v>
      </c>
      <c r="E411" s="4">
        <v>35177</v>
      </c>
      <c r="F411" s="5">
        <v>22.175342465753424</v>
      </c>
      <c r="G411" s="3" t="s">
        <v>446</v>
      </c>
      <c r="H411" s="4">
        <v>17815</v>
      </c>
      <c r="I411" s="9" t="s">
        <v>823</v>
      </c>
      <c r="J411" s="5">
        <v>2367.36</v>
      </c>
      <c r="K411" s="31">
        <v>190</v>
      </c>
      <c r="L411" s="32">
        <v>22</v>
      </c>
      <c r="M411" s="33">
        <f>VLOOKUP(L411,FIND,3,TRUE)</f>
        <v>1.3</v>
      </c>
      <c r="N411" s="32">
        <f>IF(L411&gt;30,180,VLOOKUP(L411,TEMPO,2,FALSE))</f>
        <v>132</v>
      </c>
      <c r="O411" s="32">
        <f>IF(R411&gt;0,4,N411)</f>
        <v>132</v>
      </c>
      <c r="P411" s="96">
        <f>J411*M411*L411</f>
        <v>67706.495999999999</v>
      </c>
      <c r="Q411" s="96">
        <f>10934.45*2</f>
        <v>21868.9</v>
      </c>
      <c r="R411" s="96">
        <f>IF(P411&lt;=Q411,P411/4,0)</f>
        <v>0</v>
      </c>
      <c r="S411" s="5">
        <f>IF(P411&gt;=Q411,P411/N411,0)</f>
        <v>512.928</v>
      </c>
      <c r="T411" s="3"/>
      <c r="U411" s="3">
        <f>IF(T411="",1,0)</f>
        <v>1</v>
      </c>
      <c r="V411" s="3">
        <v>59</v>
      </c>
      <c r="W411" s="5">
        <v>0.6</v>
      </c>
      <c r="X411" s="5">
        <v>402.65</v>
      </c>
      <c r="Y411" s="5">
        <f>X411*W411</f>
        <v>241.58999999999997</v>
      </c>
      <c r="Z411" s="5">
        <v>400</v>
      </c>
      <c r="AA411" s="5">
        <f>S411+Y411+Z411</f>
        <v>1154.518</v>
      </c>
      <c r="AB411" s="39">
        <f>(J411/12+J411/12*1.3333333333+450/12+J411/30*6/12+J411)*1.3+Y411+Z411+153.9</f>
        <v>4571.5167999914511</v>
      </c>
      <c r="AC411" s="39" t="s">
        <v>12</v>
      </c>
      <c r="AD411" s="39">
        <f>J411*1.3+400+153.9</f>
        <v>3631.4680000000003</v>
      </c>
      <c r="AE411" s="39">
        <f>SUMIFS('CUSTO MENSAL FUNC NOVO'!H:H,'CUSTO MENSAL FUNC NOVO'!A:A,'VALORES MENSAIS'!AC411)</f>
        <v>2265.9090000000001</v>
      </c>
      <c r="AF411" s="27">
        <f>IF($R411&gt;0,$R411,$S411)+$Y411+$Z411</f>
        <v>1154.518</v>
      </c>
      <c r="AG411" s="27">
        <f>IF($R411&gt;0,$R411,$S411)+$Y411+$Z411</f>
        <v>1154.518</v>
      </c>
      <c r="AH411" s="27">
        <f>IF($R411&gt;0,$R411,$S411)+$Y411+$Z411</f>
        <v>1154.518</v>
      </c>
      <c r="AI411" s="27">
        <f>IF($R411&gt;0,$R411,$S411)+$Y411+$Z411</f>
        <v>1154.518</v>
      </c>
      <c r="AJ411" s="27">
        <f>IF($O411&gt;=AJ$1,$S411+$Y411+$Z411,$Y411+$Z411)</f>
        <v>1154.518</v>
      </c>
      <c r="AK411" s="27">
        <f>IF($O411&gt;=AK$1,$S411+$Y411+$Z411,$Y411+$Z411)</f>
        <v>1154.518</v>
      </c>
      <c r="AL411" s="27">
        <f>IF($O411&gt;=AL$1,$S411+$Y411+$Z411,$Y411+$Z411)</f>
        <v>1154.518</v>
      </c>
      <c r="AM411" s="27">
        <f>IF($O411&gt;=AM$1,$S411+$Y411+$Z411,$Y411+$Z411)</f>
        <v>1154.518</v>
      </c>
      <c r="AN411" s="27">
        <f>IF($O411&gt;=AN$1,$S411+$Y411+$Z411,$Y411+$Z411)</f>
        <v>1154.518</v>
      </c>
      <c r="AO411" s="27">
        <f>IF($O411&gt;=AO$1,$S411+$Y411+$Z411,$Y411+$Z411)</f>
        <v>1154.518</v>
      </c>
      <c r="AP411" s="27">
        <f>IF($O411&gt;=AP$1,$S411+$Y411+$Z411,$Y411+$Z411)</f>
        <v>1154.518</v>
      </c>
      <c r="AQ411" s="27">
        <f>IF($O411&gt;=AQ$1,$S411+$Y411+$Z411,$Y411+$Z411)</f>
        <v>1154.518</v>
      </c>
      <c r="AR411" s="27">
        <f>IF($O411&gt;=AR$1,$S411+$Y411+$Z411,$Y411+$Z411)</f>
        <v>1154.518</v>
      </c>
      <c r="AS411" s="27">
        <f>IF($O411&gt;=AS$1,$S411+$Y411+$Z411,$Y411+$Z411)</f>
        <v>1154.518</v>
      </c>
      <c r="AT411" s="27">
        <f>IF($O411&gt;=AT$1,$S411+$Y411+$Z411,$Y411+$Z411)</f>
        <v>1154.518</v>
      </c>
      <c r="AU411" s="27">
        <f>IF($O411&gt;=AU$1,$S411+$Y411+$Z411,$Y411+$Z411)</f>
        <v>1154.518</v>
      </c>
      <c r="AV411" s="27">
        <f>IF($O411&gt;=AV$1,$S411+$Y411+$Z411,$Y411+$Z411)</f>
        <v>1154.518</v>
      </c>
      <c r="AW411" s="27">
        <f>IF($O411&gt;=AW$1,$S411+$Y411+$Z411,$Y411+$Z411)</f>
        <v>1154.518</v>
      </c>
      <c r="AX411" s="27">
        <f>IF($O411&gt;=AX$1,$S411+$Y411+$Z411,$Y411+$Z411)</f>
        <v>1154.518</v>
      </c>
      <c r="AY411" s="27">
        <f>IF($O411&gt;=AY$1,$S411+$Y411+$Z411,$Y411+$Z411)</f>
        <v>1154.518</v>
      </c>
      <c r="AZ411" s="27">
        <f>IF($O411&gt;=AZ$1,$S411+$Y411+$Z411,$Y411+$Z411)</f>
        <v>1154.518</v>
      </c>
      <c r="BA411" s="27">
        <f>IF($O411&gt;=BA$1,$S411+$Y411+$Z411,$Y411+$Z411)</f>
        <v>1154.518</v>
      </c>
      <c r="BB411" s="27">
        <f>IF($O411&gt;=BB$1,$S411+$Y411+$Z411,$Y411+$Z411)</f>
        <v>1154.518</v>
      </c>
      <c r="BC411" s="27">
        <f>IF($O411&gt;=BC$1,$S411+$Y411+$Z411,$Y411+$Z411)</f>
        <v>1154.518</v>
      </c>
      <c r="BD411" s="27">
        <f>IF($O411&gt;=BD$1,$S411+$Y411+$Z411,$Y411+$Z411)</f>
        <v>1154.518</v>
      </c>
      <c r="BE411" s="27">
        <f>IF($O411&gt;=BE$1,$S411+$Y411+$Z411,$Y411+$Z411)</f>
        <v>1154.518</v>
      </c>
      <c r="BF411" s="27">
        <f>IF($O411&gt;=BF$1,$S411+$Y411+$Z411,$Y411+$Z411)</f>
        <v>1154.518</v>
      </c>
      <c r="BG411" s="27">
        <f>IF($O411&gt;=BG$1,$S411+$Y411+$Z411,$Y411+$Z411)</f>
        <v>1154.518</v>
      </c>
      <c r="BH411" s="27">
        <f>IF($O411&gt;=BH$1,$S411+$Y411+$Z411,$Y411+$Z411)</f>
        <v>1154.518</v>
      </c>
      <c r="BI411" s="27">
        <f>IF($O411&gt;=BI$1,$S411+$Y411+$Z411,$Y411+$Z411)</f>
        <v>1154.518</v>
      </c>
      <c r="BJ411" s="27">
        <f>IF($O411&gt;=BJ$1,$S411+$Y411+$Z411,$Y411+$Z411)</f>
        <v>1154.518</v>
      </c>
      <c r="BK411" s="27">
        <f>IF($O411&gt;=BK$1,$S411+$Y411+$Z411,$Y411+$Z411)</f>
        <v>1154.518</v>
      </c>
      <c r="BL411" s="27">
        <f>IF($O411&gt;=BL$1,$S411+$Y411+$Z411,$Y411+$Z411)</f>
        <v>1154.518</v>
      </c>
      <c r="BM411" s="27">
        <f>IF($O411&gt;=BM$1,$S411+$Y411+$Z411,$Y411+$Z411)</f>
        <v>1154.518</v>
      </c>
      <c r="BN411" s="27">
        <f>IF($O411&gt;=BN$1,$S411+$Y411+$Z411,$Y411+$Z411)</f>
        <v>1154.518</v>
      </c>
      <c r="BO411" s="27">
        <f>IF($O411&gt;=BO$1,$S411+$Y411+$Z411,$Y411+$Z411)</f>
        <v>1154.518</v>
      </c>
      <c r="BP411" s="27">
        <f>IF($O411&gt;=BP$1,$S411+$Y411+$Z411,$Y411+$Z411)</f>
        <v>1154.518</v>
      </c>
      <c r="BQ411" s="27">
        <f>IF($O411&gt;=BQ$1,$S411+$Y411+$Z411,$Y411+$Z411)</f>
        <v>1154.518</v>
      </c>
      <c r="BR411" s="27">
        <f>IF($O411&gt;=BR$1,$S411+$Y411+$Z411,$Y411+$Z411)</f>
        <v>1154.518</v>
      </c>
      <c r="BS411" s="27">
        <f>IF($O411&gt;=BS$1,$S411+$Y411+$Z411,$Y411+$Z411)</f>
        <v>1154.518</v>
      </c>
      <c r="BT411" s="27">
        <f>IF($O411&gt;=BT$1,$S411+$Y411+$Z411,$Y411+$Z411)</f>
        <v>1154.518</v>
      </c>
      <c r="BU411" s="27">
        <f>IF($O411&gt;=BU$1,$S411+$Y411+$Z411,$Y411+$Z411)</f>
        <v>1154.518</v>
      </c>
      <c r="BV411" s="27">
        <f>IF($O411&gt;=BV$1,$S411+$Y411+$Z411,$Y411+$Z411)</f>
        <v>1154.518</v>
      </c>
      <c r="BW411" s="27">
        <f>IF($O411&gt;=BW$1,$S411+$Y411+$Z411,$Y411+$Z411)</f>
        <v>1154.518</v>
      </c>
      <c r="BX411" s="27">
        <f>IF($O411&gt;=BX$1,$S411+$Y411+$Z411,$Y411+$Z411)</f>
        <v>1154.518</v>
      </c>
      <c r="BY411" s="27">
        <f>IF($O411&gt;=BY$1,$S411+$Y411+$Z411,$Y411+$Z411)</f>
        <v>1154.518</v>
      </c>
      <c r="BZ411" s="27">
        <f>IF($O411&gt;=BZ$1,$S411+$Y411+$Z411,$Y411+$Z411)</f>
        <v>1154.518</v>
      </c>
      <c r="CA411" s="27">
        <f>IF($O411&gt;=CA$1,$S411+$Y411+$Z411,$Y411+$Z411)</f>
        <v>1154.518</v>
      </c>
      <c r="CB411" s="27">
        <f>IF($O411&gt;=CB$1,$S411+$Y411+$Z411,$Y411+$Z411)</f>
        <v>1154.518</v>
      </c>
      <c r="CC411" s="27">
        <f>IF($O411&gt;=CC$1,$S411+$Y411+$Z411,$Y411+$Z411)</f>
        <v>1154.518</v>
      </c>
      <c r="CD411" s="27">
        <f>IF($O411&gt;=CD$1,$S411+$Y411+$Z411,$Y411+$Z411)</f>
        <v>1154.518</v>
      </c>
      <c r="CE411" s="27">
        <f>IF($O411&gt;=CE$1,$S411+$Y411+$Z411,$Y411+$Z411)</f>
        <v>1154.518</v>
      </c>
      <c r="CF411" s="27">
        <f>IF($O411&gt;=CF$1,$S411+$Y411+$Z411,$Y411+$Z411)</f>
        <v>1154.518</v>
      </c>
      <c r="CG411" s="27">
        <f>IF($O411&gt;=CG$1,$S411+$Y411+$Z411,$Y411+$Z411)</f>
        <v>1154.518</v>
      </c>
      <c r="CH411" s="27">
        <f>IF($O411&gt;=CH$1,$S411+$Y411+$Z411,$Y411+$Z411)</f>
        <v>1154.518</v>
      </c>
      <c r="CI411" s="27">
        <f>IF($O411&gt;=CI$1,$S411+$Y411+$Z411,$Y411+$Z411)</f>
        <v>1154.518</v>
      </c>
      <c r="CJ411" s="27">
        <f>IF($O411&gt;=CJ$1,$S411+$Y411+$Z411,$Y411+$Z411)</f>
        <v>1154.518</v>
      </c>
      <c r="CK411" s="27">
        <f>IF($O411&gt;=CK$1,$S411+$Y411+$Z411,$Y411+$Z411)</f>
        <v>1154.518</v>
      </c>
      <c r="CL411" s="27">
        <f>IF($O411&gt;=CL$1,$S411+$Y411+$Z411,$Y411+$Z411)</f>
        <v>1154.518</v>
      </c>
      <c r="CM411" s="27">
        <f>IF($O411&gt;=CM$1,$S411+$Y411+$Z411,$Y411+$Z411)</f>
        <v>1154.518</v>
      </c>
      <c r="CN411" s="27">
        <f>IF($O411&gt;=CN$1,$S411+$Y411,$Y411)</f>
        <v>754.51800000000003</v>
      </c>
      <c r="CO411" s="27">
        <f>IF($O411&gt;=CO$1,$S411+$Y411,$Y411)</f>
        <v>754.51800000000003</v>
      </c>
      <c r="CP411" s="27">
        <f>IF($O411&gt;=CP$1,$S411+$Y411,$Y411)</f>
        <v>754.51800000000003</v>
      </c>
      <c r="CQ411" s="27">
        <f>IF($O411&gt;=CQ$1,$S411+$Y411,$Y411)</f>
        <v>754.51800000000003</v>
      </c>
      <c r="CR411" s="27">
        <f>IF($O411&gt;=CR$1,$S411+$Y411,$Y411)</f>
        <v>754.51800000000003</v>
      </c>
      <c r="CS411" s="27">
        <f>IF($O411&gt;=CS$1,$S411+$Y411,$Y411)</f>
        <v>754.51800000000003</v>
      </c>
      <c r="CT411" s="27">
        <f>IF($O411&gt;=CT$1,$S411+$Y411,$Y411)</f>
        <v>754.51800000000003</v>
      </c>
      <c r="CU411" s="27">
        <f>IF($O411&gt;=CU$1,$S411+$Y411,$Y411)</f>
        <v>754.51800000000003</v>
      </c>
      <c r="CV411" s="27">
        <f>IF($O411&gt;=CV$1,$S411+$Y411,$Y411)</f>
        <v>754.51800000000003</v>
      </c>
      <c r="CW411" s="27">
        <f>IF($O411&gt;=CW$1,$S411+$Y411,$Y411)</f>
        <v>754.51800000000003</v>
      </c>
      <c r="CX411" s="27">
        <f>IF($O411&gt;=CX$1,$S411+$Y411,$Y411)</f>
        <v>754.51800000000003</v>
      </c>
      <c r="CY411" s="27">
        <f>IF($O411&gt;=CY$1,$S411+$Y411,$Y411)</f>
        <v>754.51800000000003</v>
      </c>
      <c r="CZ411" s="27">
        <f>IF($O411&gt;=CZ$1,$S411+$Y411,$Y411)</f>
        <v>754.51800000000003</v>
      </c>
      <c r="DA411" s="27">
        <f>IF($O411&gt;=DA$1,$S411+$Y411,$Y411)</f>
        <v>754.51800000000003</v>
      </c>
      <c r="DB411" s="27">
        <f>IF($O411&gt;=DB$1,$S411+$Y411,$Y411)</f>
        <v>754.51800000000003</v>
      </c>
      <c r="DC411" s="27">
        <f>IF($O411&gt;=DC$1,$S411+$Y411,$Y411)</f>
        <v>754.51800000000003</v>
      </c>
      <c r="DD411" s="27">
        <f>IF($O411&gt;=DD$1,$S411+$Y411,$Y411)</f>
        <v>754.51800000000003</v>
      </c>
      <c r="DE411" s="27">
        <f>IF($O411&gt;=DE$1,$S411+$Y411,$Y411)</f>
        <v>754.51800000000003</v>
      </c>
      <c r="DF411" s="27">
        <f>IF($O411&gt;=DF$1,$S411+$Y411,$Y411)</f>
        <v>754.51800000000003</v>
      </c>
      <c r="DG411" s="27">
        <f>IF($O411&gt;=DG$1,$S411+$Y411,$Y411)</f>
        <v>754.51800000000003</v>
      </c>
      <c r="DH411" s="27">
        <f>IF($O411&gt;=DH$1,$S411+$Y411,$Y411)</f>
        <v>754.51800000000003</v>
      </c>
      <c r="DI411" s="27">
        <f>IF($O411&gt;=DI$1,$S411+$Y411,$Y411)</f>
        <v>754.51800000000003</v>
      </c>
      <c r="DJ411" s="27">
        <f>IF($O411&gt;=DJ$1,$S411+$Y411,$Y411)</f>
        <v>754.51800000000003</v>
      </c>
      <c r="DK411" s="27">
        <f>IF($O411&gt;=DK$1,$S411+$Y411,$Y411)</f>
        <v>754.51800000000003</v>
      </c>
      <c r="DL411" s="27">
        <f>IF($O411&gt;=DL$1,$S411+$Y411,$Y411)</f>
        <v>754.51800000000003</v>
      </c>
      <c r="DM411" s="27">
        <f>IF($O411&gt;=DM$1,$S411+$Y411,$Y411)</f>
        <v>754.51800000000003</v>
      </c>
      <c r="DN411" s="27">
        <f>IF($O411&gt;=DN$1,$S411+$Y411,$Y411)</f>
        <v>754.51800000000003</v>
      </c>
      <c r="DO411" s="27">
        <f>IF($O411&gt;=DO$1,$S411+$Y411,$Y411)</f>
        <v>754.51800000000003</v>
      </c>
      <c r="DP411" s="27">
        <f>IF($O411&gt;=DP$1,$S411+$Y411,$Y411)</f>
        <v>754.51800000000003</v>
      </c>
      <c r="DQ411" s="27">
        <f>IF($O411&gt;=DQ$1,$S411+$Y411,$Y411)</f>
        <v>754.51800000000003</v>
      </c>
      <c r="DR411" s="27">
        <f>IF($O411&gt;=DR$1,$S411+$Y411,$Y411)</f>
        <v>754.51800000000003</v>
      </c>
      <c r="DS411" s="27">
        <f>IF($O411&gt;=DS$1,$S411+$Y411,$Y411)</f>
        <v>754.51800000000003</v>
      </c>
      <c r="DT411" s="27">
        <f>IF($O411&gt;=DT$1,$S411+$Y411,$Y411)</f>
        <v>754.51800000000003</v>
      </c>
      <c r="DU411" s="27">
        <f>IF($O411&gt;=DU$1,$S411+$Y411,$Y411)</f>
        <v>754.51800000000003</v>
      </c>
      <c r="DV411" s="27">
        <f>IF($O411&gt;=DV$1,$S411+$Y411,$Y411)</f>
        <v>754.51800000000003</v>
      </c>
      <c r="DW411" s="27">
        <f>IF($O411&gt;=DW$1,$S411+$Y411,$Y411)</f>
        <v>754.51800000000003</v>
      </c>
      <c r="DX411" s="27">
        <f>IF($O411&gt;=DX$1,$S411+$Y411,$Y411)</f>
        <v>754.51800000000003</v>
      </c>
      <c r="DY411" s="27">
        <f>IF($O411&gt;=DY$1,$S411+$Y411,$Y411)</f>
        <v>754.51800000000003</v>
      </c>
      <c r="DZ411" s="27">
        <f>IF($O411&gt;=DZ$1,$S411+$Y411,$Y411)</f>
        <v>754.51800000000003</v>
      </c>
      <c r="EA411" s="27">
        <f>IF($O411&gt;=EA$1,$S411+$Y411,$Y411)</f>
        <v>754.51800000000003</v>
      </c>
      <c r="EB411" s="27">
        <f>IF($O411&gt;=EB$1,$S411+$Y411,$Y411)</f>
        <v>754.51800000000003</v>
      </c>
      <c r="EC411" s="27">
        <f>IF($O411&gt;=EC$1,$S411+$Y411,$Y411)</f>
        <v>754.51800000000003</v>
      </c>
      <c r="ED411" s="27">
        <f>IF($O411&gt;=ED$1,$S411+$Y411,$Y411)</f>
        <v>754.51800000000003</v>
      </c>
      <c r="EE411" s="27">
        <f>IF($O411&gt;=EE$1,$S411+$Y411,$Y411)</f>
        <v>754.51800000000003</v>
      </c>
      <c r="EF411" s="27">
        <f>IF($O411&gt;=EF$1,$S411+$Y411,$Y411)</f>
        <v>754.51800000000003</v>
      </c>
      <c r="EG411" s="27">
        <f>IF($O411&gt;=EG$1,$S411+$Y411,$Y411)</f>
        <v>754.51800000000003</v>
      </c>
      <c r="EH411" s="27">
        <f>IF($O411&gt;=EH$1,$S411+$Y411,$Y411)</f>
        <v>754.51800000000003</v>
      </c>
      <c r="EI411" s="27">
        <f>IF($O411&gt;=EI$1,$S411+$Y411,$Y411)</f>
        <v>754.51800000000003</v>
      </c>
      <c r="EJ411" s="27">
        <f>IF($O411&gt;=EJ$1,$S411+$Y411,$Y411)</f>
        <v>754.51800000000003</v>
      </c>
      <c r="EK411" s="27">
        <f>IF($O411&gt;=EK$1,$S411+$Y411,$Y411)</f>
        <v>754.51800000000003</v>
      </c>
      <c r="EL411" s="27">
        <f>IF($O411&gt;=EL$1,$S411+$Y411,$Y411)</f>
        <v>754.51800000000003</v>
      </c>
      <c r="EM411" s="27">
        <f>IF($O411&gt;=EM$1,$S411+$Y411,$Y411)</f>
        <v>754.51800000000003</v>
      </c>
      <c r="EN411" s="27">
        <f>IF($O411&gt;=EN$1,$S411+$Y411,$Y411)</f>
        <v>754.51800000000003</v>
      </c>
      <c r="EO411" s="27">
        <f>IF($O411&gt;=EO$1,$S411+$Y411,$Y411)</f>
        <v>754.51800000000003</v>
      </c>
      <c r="EP411" s="27">
        <f>IF($O411&gt;=EP$1,$S411+$Y411,$Y411)</f>
        <v>754.51800000000003</v>
      </c>
      <c r="EQ411" s="27">
        <f>IF($O411&gt;=EQ$1,$S411+$Y411,$Y411)</f>
        <v>754.51800000000003</v>
      </c>
      <c r="ER411" s="27">
        <f>IF($O411&gt;=ER$1,$S411+$Y411,$Y411)</f>
        <v>754.51800000000003</v>
      </c>
      <c r="ES411" s="27">
        <f>IF($O411&gt;=ES$1,$S411+$Y411,$Y411)</f>
        <v>754.51800000000003</v>
      </c>
      <c r="ET411" s="27">
        <f>IF($O411&gt;=ET$1,$S411+$Y411,$Y411)</f>
        <v>754.51800000000003</v>
      </c>
      <c r="EU411" s="27">
        <f>IF($O411&gt;=EU$1,$S411+$Y411,$Y411)</f>
        <v>754.51800000000003</v>
      </c>
      <c r="EV411" s="27">
        <f>IF($O411&gt;=EV$1,$S411,0)</f>
        <v>512.928</v>
      </c>
      <c r="EW411" s="27">
        <f>IF($O411&gt;=EW$1,$S411,0)</f>
        <v>512.928</v>
      </c>
      <c r="EX411" s="27">
        <f>IF($O411&gt;=EX$1,$S411,0)</f>
        <v>512.928</v>
      </c>
      <c r="EY411" s="27">
        <f>IF($O411&gt;=EY$1,$S411,0)</f>
        <v>512.928</v>
      </c>
      <c r="EZ411" s="27">
        <f>IF($O411&gt;=EZ$1,$S411,0)</f>
        <v>512.928</v>
      </c>
      <c r="FA411" s="27">
        <f>IF($O411&gt;=FA$1,$S411,0)</f>
        <v>512.928</v>
      </c>
      <c r="FB411" s="27">
        <f>IF($O411&gt;=FB$1,$S411,0)</f>
        <v>512.928</v>
      </c>
      <c r="FC411" s="27">
        <f>IF($O411&gt;=FC$1,$S411,0)</f>
        <v>512.928</v>
      </c>
      <c r="FD411" s="27">
        <f>IF($O411&gt;=FD$1,$S411,0)</f>
        <v>512.928</v>
      </c>
      <c r="FE411" s="27">
        <f>IF($O411&gt;=FE$1,$S411,0)</f>
        <v>512.928</v>
      </c>
      <c r="FF411" s="27">
        <f>IF($O411&gt;=FF$1,$S411,0)</f>
        <v>512.928</v>
      </c>
      <c r="FG411" s="27">
        <f>IF($O411&gt;=FG$1,$S411,0)</f>
        <v>512.928</v>
      </c>
      <c r="FH411" s="27">
        <f>IF($O411&gt;=FH$1,$S411,0)</f>
        <v>0</v>
      </c>
      <c r="FI411" s="27">
        <f>IF($O411&gt;=FI$1,$S411,0)</f>
        <v>0</v>
      </c>
      <c r="FJ411" s="27">
        <f>IF($O411&gt;=FJ$1,$S411,0)</f>
        <v>0</v>
      </c>
      <c r="FK411" s="27">
        <f>IF($O411&gt;=FK$1,$S411,0)</f>
        <v>0</v>
      </c>
      <c r="FL411" s="27">
        <f>IF($O411&gt;=FL$1,$S411,0)</f>
        <v>0</v>
      </c>
      <c r="FM411" s="27">
        <f>IF($O411&gt;=FM$1,$S411,0)</f>
        <v>0</v>
      </c>
      <c r="FN411" s="27">
        <f>IF($O411&gt;=FN$1,$S411,0)</f>
        <v>0</v>
      </c>
      <c r="FO411" s="27">
        <f>IF($O411&gt;=FO$1,$S411,0)</f>
        <v>0</v>
      </c>
      <c r="FP411" s="27">
        <f>IF($O411&gt;=FP$1,$S411,0)</f>
        <v>0</v>
      </c>
      <c r="FQ411" s="27">
        <f>IF($O411&gt;=FQ$1,$S411,0)</f>
        <v>0</v>
      </c>
      <c r="FR411" s="27">
        <f>IF($O411&gt;=FR$1,$S411,0)</f>
        <v>0</v>
      </c>
      <c r="FS411" s="27">
        <f>IF($O411&gt;=FS$1,$S411,0)</f>
        <v>0</v>
      </c>
      <c r="FT411" s="27">
        <f>IF($O411&gt;=FT$1,$S411,0)</f>
        <v>0</v>
      </c>
      <c r="FU411" s="27">
        <f>IF($O411&gt;=FU$1,$S411,0)</f>
        <v>0</v>
      </c>
      <c r="FV411" s="27">
        <f>IF($O411&gt;=FV$1,$S411,0)</f>
        <v>0</v>
      </c>
      <c r="FW411" s="27">
        <f>IF($O411&gt;=FW$1,$S411,0)</f>
        <v>0</v>
      </c>
      <c r="FX411" s="27">
        <f>IF($O411&gt;=FX$1,$S411,0)</f>
        <v>0</v>
      </c>
      <c r="FY411" s="27">
        <f>IF($O411&gt;=FY$1,$S411,0)</f>
        <v>0</v>
      </c>
      <c r="FZ411" s="27">
        <f>IF($O411&gt;=FZ$1,$S411,0)</f>
        <v>0</v>
      </c>
      <c r="GA411" s="27">
        <f>IF($O411&gt;=GA$1,$S411,0)</f>
        <v>0</v>
      </c>
      <c r="GB411" s="27">
        <f>IF($O411&gt;=GB$1,$S411,0)</f>
        <v>0</v>
      </c>
      <c r="GC411" s="27">
        <f>IF($O411&gt;=GC$1,$S411,0)</f>
        <v>0</v>
      </c>
      <c r="GD411" s="27">
        <f>IF($O411&gt;=GD$1,$S411,0)</f>
        <v>0</v>
      </c>
      <c r="GE411" s="27">
        <f>IF($O411&gt;=GE$1,$S411,0)</f>
        <v>0</v>
      </c>
      <c r="GF411" s="27">
        <f>IF($O411&gt;=GF$1,$S411,0)</f>
        <v>0</v>
      </c>
      <c r="GG411" s="27">
        <f>IF($O411&gt;=GG$1,$S411,0)</f>
        <v>0</v>
      </c>
      <c r="GH411" s="27">
        <f>IF($O411&gt;=GH$1,$S411,0)</f>
        <v>0</v>
      </c>
      <c r="GI411" s="27">
        <f>IF($O411&gt;=GI$1,$S411,0)</f>
        <v>0</v>
      </c>
      <c r="GJ411" s="27">
        <f>IF($O411&gt;=GJ$1,$S411,0)</f>
        <v>0</v>
      </c>
      <c r="GK411" s="27">
        <f>IF($O411&gt;=GK$1,$S411,0)</f>
        <v>0</v>
      </c>
      <c r="GL411" s="27">
        <f>IF($O411&gt;=GL$1,$S411,0)</f>
        <v>0</v>
      </c>
      <c r="GM411" s="27">
        <f>IF($O411&gt;=GM$1,$S411,0)</f>
        <v>0</v>
      </c>
      <c r="GN411" s="27">
        <f>IF($O411&gt;=GN$1,$S411,0)</f>
        <v>0</v>
      </c>
      <c r="GO411" s="27">
        <f>IF($O411&gt;=GO$1,$S411,0)</f>
        <v>0</v>
      </c>
      <c r="GP411" s="27">
        <f>IF($O411&gt;=GP$1,$S411,0)</f>
        <v>0</v>
      </c>
      <c r="GQ411" s="27">
        <f>IF($O411&gt;=GQ$1,$S411,0)</f>
        <v>0</v>
      </c>
      <c r="GR411" s="27">
        <f>IF($O411&gt;=GR$1,$S411,0)</f>
        <v>0</v>
      </c>
      <c r="GS411" s="27">
        <f>IF($O411&gt;=GS$1,$S411,0)</f>
        <v>0</v>
      </c>
      <c r="GT411" s="27">
        <f>IF($O411&gt;=GT$1,$S411,0)</f>
        <v>0</v>
      </c>
      <c r="GU411" s="27">
        <f>IF($O411&gt;=GU$1,$S411,0)</f>
        <v>0</v>
      </c>
      <c r="GV411" s="27">
        <f>IF($O411&gt;=GV$1,$S411,0)</f>
        <v>0</v>
      </c>
      <c r="GW411" s="27">
        <f>IF($O411&gt;=GW$1,$S411,0)</f>
        <v>0</v>
      </c>
      <c r="GX411" s="27">
        <f>IF($O411&gt;=GX$1,$S411,0)</f>
        <v>0</v>
      </c>
      <c r="GY411" s="27">
        <f>IF($O411&gt;=GY$1,$S411,0)</f>
        <v>0</v>
      </c>
      <c r="GZ411" s="27">
        <f>IF($O411&gt;=GZ$1,$S411,0)</f>
        <v>0</v>
      </c>
      <c r="HA411" s="27">
        <f>IF($O411&gt;=HA$1,$S411,0)</f>
        <v>0</v>
      </c>
      <c r="HB411" s="27">
        <f>IF($O411&gt;=HB$1,$S411,0)</f>
        <v>0</v>
      </c>
      <c r="HC411" s="27">
        <f>IF($O411&gt;=HC$1,$S411,0)</f>
        <v>0</v>
      </c>
    </row>
    <row r="412" spans="1:211">
      <c r="A412" s="3">
        <v>68365</v>
      </c>
      <c r="B412" s="3" t="s">
        <v>538</v>
      </c>
      <c r="C412" s="3" t="s">
        <v>12</v>
      </c>
      <c r="D412" s="3">
        <v>59</v>
      </c>
      <c r="E412" s="4">
        <v>35128</v>
      </c>
      <c r="F412" s="5">
        <v>22.30958904109589</v>
      </c>
      <c r="G412" s="3" t="s">
        <v>446</v>
      </c>
      <c r="H412" s="4">
        <v>21714</v>
      </c>
      <c r="I412" s="9" t="s">
        <v>823</v>
      </c>
      <c r="J412" s="5">
        <v>1828.81</v>
      </c>
      <c r="K412" s="31">
        <v>190</v>
      </c>
      <c r="L412" s="32">
        <v>22</v>
      </c>
      <c r="M412" s="33">
        <f>VLOOKUP(L412,FIND,3,TRUE)</f>
        <v>1.3</v>
      </c>
      <c r="N412" s="32">
        <f>IF(L412&gt;30,180,VLOOKUP(L412,TEMPO,2,FALSE))</f>
        <v>132</v>
      </c>
      <c r="O412" s="32">
        <f>IF(R412&gt;0,4,N412)</f>
        <v>132</v>
      </c>
      <c r="P412" s="96">
        <f>J412*M412*L412</f>
        <v>52303.966</v>
      </c>
      <c r="Q412" s="96">
        <f>10934.45*2</f>
        <v>21868.9</v>
      </c>
      <c r="R412" s="96">
        <f>IF(P412&lt;=Q412,P412/4,0)</f>
        <v>0</v>
      </c>
      <c r="S412" s="5">
        <f>IF(P412&gt;=Q412,P412/N412,0)</f>
        <v>396.24216666666666</v>
      </c>
      <c r="T412" s="3"/>
      <c r="U412" s="3">
        <f>IF(T412="",1,0)</f>
        <v>1</v>
      </c>
      <c r="V412" s="3">
        <v>57</v>
      </c>
      <c r="W412" s="5">
        <v>0</v>
      </c>
      <c r="X412" s="5">
        <v>402.65</v>
      </c>
      <c r="Y412" s="5">
        <f>X412*W412</f>
        <v>0</v>
      </c>
      <c r="Z412" s="5">
        <v>400</v>
      </c>
      <c r="AA412" s="5">
        <f>S412+Y412+Z412</f>
        <v>796.24216666666666</v>
      </c>
      <c r="AB412" s="39">
        <f>(J412/12+J412/12*1.3333333333+450/12+J412/30*6/12+J412)*1.3+Y412+Z412+153.9</f>
        <v>3482.0097444378403</v>
      </c>
      <c r="AC412" s="39" t="s">
        <v>12</v>
      </c>
      <c r="AD412" s="39">
        <f>J412*1.3+400+153.9</f>
        <v>2931.3530000000001</v>
      </c>
      <c r="AE412" s="39">
        <f>SUMIFS('CUSTO MENSAL FUNC NOVO'!H:H,'CUSTO MENSAL FUNC NOVO'!A:A,'VALORES MENSAIS'!AC412)</f>
        <v>2265.9090000000001</v>
      </c>
      <c r="AF412" s="27">
        <f>IF($R412&gt;0,$R412,$S412)+$Y412+$Z412</f>
        <v>796.24216666666666</v>
      </c>
      <c r="AG412" s="27">
        <f>IF($R412&gt;0,$R412,$S412)+$Y412+$Z412</f>
        <v>796.24216666666666</v>
      </c>
      <c r="AH412" s="27">
        <f>IF($R412&gt;0,$R412,$S412)+$Y412+$Z412</f>
        <v>796.24216666666666</v>
      </c>
      <c r="AI412" s="27">
        <f>IF($R412&gt;0,$R412,$S412)+$Y412+$Z412</f>
        <v>796.24216666666666</v>
      </c>
      <c r="AJ412" s="27">
        <f>IF($O412&gt;=AJ$1,$S412+$Y412+$Z412,$Y412+$Z412)</f>
        <v>796.24216666666666</v>
      </c>
      <c r="AK412" s="27">
        <f>IF($O412&gt;=AK$1,$S412+$Y412+$Z412,$Y412+$Z412)</f>
        <v>796.24216666666666</v>
      </c>
      <c r="AL412" s="27">
        <f>IF($O412&gt;=AL$1,$S412+$Y412+$Z412,$Y412+$Z412)</f>
        <v>796.24216666666666</v>
      </c>
      <c r="AM412" s="27">
        <f>IF($O412&gt;=AM$1,$S412+$Y412+$Z412,$Y412+$Z412)</f>
        <v>796.24216666666666</v>
      </c>
      <c r="AN412" s="27">
        <f>IF($O412&gt;=AN$1,$S412+$Y412+$Z412,$Y412+$Z412)</f>
        <v>796.24216666666666</v>
      </c>
      <c r="AO412" s="27">
        <f>IF($O412&gt;=AO$1,$S412+$Y412+$Z412,$Y412+$Z412)</f>
        <v>796.24216666666666</v>
      </c>
      <c r="AP412" s="27">
        <f>IF($O412&gt;=AP$1,$S412+$Y412+$Z412,$Y412+$Z412)</f>
        <v>796.24216666666666</v>
      </c>
      <c r="AQ412" s="27">
        <f>IF($O412&gt;=AQ$1,$S412+$Y412+$Z412,$Y412+$Z412)</f>
        <v>796.24216666666666</v>
      </c>
      <c r="AR412" s="27">
        <f>IF($O412&gt;=AR$1,$S412+$Y412+$Z412,$Y412+$Z412)</f>
        <v>796.24216666666666</v>
      </c>
      <c r="AS412" s="27">
        <f>IF($O412&gt;=AS$1,$S412+$Y412+$Z412,$Y412+$Z412)</f>
        <v>796.24216666666666</v>
      </c>
      <c r="AT412" s="27">
        <f>IF($O412&gt;=AT$1,$S412+$Y412+$Z412,$Y412+$Z412)</f>
        <v>796.24216666666666</v>
      </c>
      <c r="AU412" s="27">
        <f>IF($O412&gt;=AU$1,$S412+$Y412+$Z412,$Y412+$Z412)</f>
        <v>796.24216666666666</v>
      </c>
      <c r="AV412" s="27">
        <f>IF($O412&gt;=AV$1,$S412+$Y412+$Z412,$Y412+$Z412)</f>
        <v>796.24216666666666</v>
      </c>
      <c r="AW412" s="27">
        <f>IF($O412&gt;=AW$1,$S412+$Y412+$Z412,$Y412+$Z412)</f>
        <v>796.24216666666666</v>
      </c>
      <c r="AX412" s="27">
        <f>IF($O412&gt;=AX$1,$S412+$Y412+$Z412,$Y412+$Z412)</f>
        <v>796.24216666666666</v>
      </c>
      <c r="AY412" s="27">
        <f>IF($O412&gt;=AY$1,$S412+$Y412+$Z412,$Y412+$Z412)</f>
        <v>796.24216666666666</v>
      </c>
      <c r="AZ412" s="27">
        <f>IF($O412&gt;=AZ$1,$S412+$Y412+$Z412,$Y412+$Z412)</f>
        <v>796.24216666666666</v>
      </c>
      <c r="BA412" s="27">
        <f>IF($O412&gt;=BA$1,$S412+$Y412+$Z412,$Y412+$Z412)</f>
        <v>796.24216666666666</v>
      </c>
      <c r="BB412" s="27">
        <f>IF($O412&gt;=BB$1,$S412+$Y412+$Z412,$Y412+$Z412)</f>
        <v>796.24216666666666</v>
      </c>
      <c r="BC412" s="27">
        <f>IF($O412&gt;=BC$1,$S412+$Y412+$Z412,$Y412+$Z412)</f>
        <v>796.24216666666666</v>
      </c>
      <c r="BD412" s="27">
        <f>IF($O412&gt;=BD$1,$S412+$Y412+$Z412,$Y412+$Z412)</f>
        <v>796.24216666666666</v>
      </c>
      <c r="BE412" s="27">
        <f>IF($O412&gt;=BE$1,$S412+$Y412+$Z412,$Y412+$Z412)</f>
        <v>796.24216666666666</v>
      </c>
      <c r="BF412" s="27">
        <f>IF($O412&gt;=BF$1,$S412+$Y412+$Z412,$Y412+$Z412)</f>
        <v>796.24216666666666</v>
      </c>
      <c r="BG412" s="27">
        <f>IF($O412&gt;=BG$1,$S412+$Y412+$Z412,$Y412+$Z412)</f>
        <v>796.24216666666666</v>
      </c>
      <c r="BH412" s="27">
        <f>IF($O412&gt;=BH$1,$S412+$Y412+$Z412,$Y412+$Z412)</f>
        <v>796.24216666666666</v>
      </c>
      <c r="BI412" s="27">
        <f>IF($O412&gt;=BI$1,$S412+$Y412+$Z412,$Y412+$Z412)</f>
        <v>796.24216666666666</v>
      </c>
      <c r="BJ412" s="27">
        <f>IF($O412&gt;=BJ$1,$S412+$Y412+$Z412,$Y412+$Z412)</f>
        <v>796.24216666666666</v>
      </c>
      <c r="BK412" s="27">
        <f>IF($O412&gt;=BK$1,$S412+$Y412+$Z412,$Y412+$Z412)</f>
        <v>796.24216666666666</v>
      </c>
      <c r="BL412" s="27">
        <f>IF($O412&gt;=BL$1,$S412+$Y412+$Z412,$Y412+$Z412)</f>
        <v>796.24216666666666</v>
      </c>
      <c r="BM412" s="27">
        <f>IF($O412&gt;=BM$1,$S412+$Y412+$Z412,$Y412+$Z412)</f>
        <v>796.24216666666666</v>
      </c>
      <c r="BN412" s="27">
        <f>IF($O412&gt;=BN$1,$S412+$Y412+$Z412,$Y412+$Z412)</f>
        <v>796.24216666666666</v>
      </c>
      <c r="BO412" s="27">
        <f>IF($O412&gt;=BO$1,$S412+$Y412+$Z412,$Y412+$Z412)</f>
        <v>796.24216666666666</v>
      </c>
      <c r="BP412" s="27">
        <f>IF($O412&gt;=BP$1,$S412+$Y412+$Z412,$Y412+$Z412)</f>
        <v>796.24216666666666</v>
      </c>
      <c r="BQ412" s="27">
        <f>IF($O412&gt;=BQ$1,$S412+$Y412+$Z412,$Y412+$Z412)</f>
        <v>796.24216666666666</v>
      </c>
      <c r="BR412" s="27">
        <f>IF($O412&gt;=BR$1,$S412+$Y412+$Z412,$Y412+$Z412)</f>
        <v>796.24216666666666</v>
      </c>
      <c r="BS412" s="27">
        <f>IF($O412&gt;=BS$1,$S412+$Y412+$Z412,$Y412+$Z412)</f>
        <v>796.24216666666666</v>
      </c>
      <c r="BT412" s="27">
        <f>IF($O412&gt;=BT$1,$S412+$Y412+$Z412,$Y412+$Z412)</f>
        <v>796.24216666666666</v>
      </c>
      <c r="BU412" s="27">
        <f>IF($O412&gt;=BU$1,$S412+$Y412+$Z412,$Y412+$Z412)</f>
        <v>796.24216666666666</v>
      </c>
      <c r="BV412" s="27">
        <f>IF($O412&gt;=BV$1,$S412+$Y412+$Z412,$Y412+$Z412)</f>
        <v>796.24216666666666</v>
      </c>
      <c r="BW412" s="27">
        <f>IF($O412&gt;=BW$1,$S412+$Y412+$Z412,$Y412+$Z412)</f>
        <v>796.24216666666666</v>
      </c>
      <c r="BX412" s="27">
        <f>IF($O412&gt;=BX$1,$S412+$Y412+$Z412,$Y412+$Z412)</f>
        <v>796.24216666666666</v>
      </c>
      <c r="BY412" s="27">
        <f>IF($O412&gt;=BY$1,$S412+$Y412+$Z412,$Y412+$Z412)</f>
        <v>796.24216666666666</v>
      </c>
      <c r="BZ412" s="27">
        <f>IF($O412&gt;=BZ$1,$S412+$Y412+$Z412,$Y412+$Z412)</f>
        <v>796.24216666666666</v>
      </c>
      <c r="CA412" s="27">
        <f>IF($O412&gt;=CA$1,$S412+$Y412+$Z412,$Y412+$Z412)</f>
        <v>796.24216666666666</v>
      </c>
      <c r="CB412" s="27">
        <f>IF($O412&gt;=CB$1,$S412+$Y412+$Z412,$Y412+$Z412)</f>
        <v>796.24216666666666</v>
      </c>
      <c r="CC412" s="27">
        <f>IF($O412&gt;=CC$1,$S412+$Y412+$Z412,$Y412+$Z412)</f>
        <v>796.24216666666666</v>
      </c>
      <c r="CD412" s="27">
        <f>IF($O412&gt;=CD$1,$S412+$Y412+$Z412,$Y412+$Z412)</f>
        <v>796.24216666666666</v>
      </c>
      <c r="CE412" s="27">
        <f>IF($O412&gt;=CE$1,$S412+$Y412+$Z412,$Y412+$Z412)</f>
        <v>796.24216666666666</v>
      </c>
      <c r="CF412" s="27">
        <f>IF($O412&gt;=CF$1,$S412+$Y412+$Z412,$Y412+$Z412)</f>
        <v>796.24216666666666</v>
      </c>
      <c r="CG412" s="27">
        <f>IF($O412&gt;=CG$1,$S412+$Y412+$Z412,$Y412+$Z412)</f>
        <v>796.24216666666666</v>
      </c>
      <c r="CH412" s="27">
        <f>IF($O412&gt;=CH$1,$S412+$Y412+$Z412,$Y412+$Z412)</f>
        <v>796.24216666666666</v>
      </c>
      <c r="CI412" s="27">
        <f>IF($O412&gt;=CI$1,$S412+$Y412+$Z412,$Y412+$Z412)</f>
        <v>796.24216666666666</v>
      </c>
      <c r="CJ412" s="27">
        <f>IF($O412&gt;=CJ$1,$S412+$Y412+$Z412,$Y412+$Z412)</f>
        <v>796.24216666666666</v>
      </c>
      <c r="CK412" s="27">
        <f>IF($O412&gt;=CK$1,$S412+$Y412+$Z412,$Y412+$Z412)</f>
        <v>796.24216666666666</v>
      </c>
      <c r="CL412" s="27">
        <f>IF($O412&gt;=CL$1,$S412+$Y412+$Z412,$Y412+$Z412)</f>
        <v>796.24216666666666</v>
      </c>
      <c r="CM412" s="27">
        <f>IF($O412&gt;=CM$1,$S412+$Y412+$Z412,$Y412+$Z412)</f>
        <v>796.24216666666666</v>
      </c>
      <c r="CN412" s="27">
        <f>IF($O412&gt;=CN$1,$S412+$Y412,$Y412)</f>
        <v>396.24216666666666</v>
      </c>
      <c r="CO412" s="27">
        <f>IF($O412&gt;=CO$1,$S412+$Y412,$Y412)</f>
        <v>396.24216666666666</v>
      </c>
      <c r="CP412" s="27">
        <f>IF($O412&gt;=CP$1,$S412+$Y412,$Y412)</f>
        <v>396.24216666666666</v>
      </c>
      <c r="CQ412" s="27">
        <f>IF($O412&gt;=CQ$1,$S412+$Y412,$Y412)</f>
        <v>396.24216666666666</v>
      </c>
      <c r="CR412" s="27">
        <f>IF($O412&gt;=CR$1,$S412+$Y412,$Y412)</f>
        <v>396.24216666666666</v>
      </c>
      <c r="CS412" s="27">
        <f>IF($O412&gt;=CS$1,$S412+$Y412,$Y412)</f>
        <v>396.24216666666666</v>
      </c>
      <c r="CT412" s="27">
        <f>IF($O412&gt;=CT$1,$S412+$Y412,$Y412)</f>
        <v>396.24216666666666</v>
      </c>
      <c r="CU412" s="27">
        <f>IF($O412&gt;=CU$1,$S412+$Y412,$Y412)</f>
        <v>396.24216666666666</v>
      </c>
      <c r="CV412" s="27">
        <f>IF($O412&gt;=CV$1,$S412+$Y412,$Y412)</f>
        <v>396.24216666666666</v>
      </c>
      <c r="CW412" s="27">
        <f>IF($O412&gt;=CW$1,$S412+$Y412,$Y412)</f>
        <v>396.24216666666666</v>
      </c>
      <c r="CX412" s="27">
        <f>IF($O412&gt;=CX$1,$S412+$Y412,$Y412)</f>
        <v>396.24216666666666</v>
      </c>
      <c r="CY412" s="27">
        <f>IF($O412&gt;=CY$1,$S412+$Y412,$Y412)</f>
        <v>396.24216666666666</v>
      </c>
      <c r="CZ412" s="27">
        <f>IF($O412&gt;=CZ$1,$S412+$Y412,$Y412)</f>
        <v>396.24216666666666</v>
      </c>
      <c r="DA412" s="27">
        <f>IF($O412&gt;=DA$1,$S412+$Y412,$Y412)</f>
        <v>396.24216666666666</v>
      </c>
      <c r="DB412" s="27">
        <f>IF($O412&gt;=DB$1,$S412+$Y412,$Y412)</f>
        <v>396.24216666666666</v>
      </c>
      <c r="DC412" s="27">
        <f>IF($O412&gt;=DC$1,$S412+$Y412,$Y412)</f>
        <v>396.24216666666666</v>
      </c>
      <c r="DD412" s="27">
        <f>IF($O412&gt;=DD$1,$S412+$Y412,$Y412)</f>
        <v>396.24216666666666</v>
      </c>
      <c r="DE412" s="27">
        <f>IF($O412&gt;=DE$1,$S412+$Y412,$Y412)</f>
        <v>396.24216666666666</v>
      </c>
      <c r="DF412" s="27">
        <f>IF($O412&gt;=DF$1,$S412+$Y412,$Y412)</f>
        <v>396.24216666666666</v>
      </c>
      <c r="DG412" s="27">
        <f>IF($O412&gt;=DG$1,$S412+$Y412,$Y412)</f>
        <v>396.24216666666666</v>
      </c>
      <c r="DH412" s="27">
        <f>IF($O412&gt;=DH$1,$S412+$Y412,$Y412)</f>
        <v>396.24216666666666</v>
      </c>
      <c r="DI412" s="27">
        <f>IF($O412&gt;=DI$1,$S412+$Y412,$Y412)</f>
        <v>396.24216666666666</v>
      </c>
      <c r="DJ412" s="27">
        <f>IF($O412&gt;=DJ$1,$S412+$Y412,$Y412)</f>
        <v>396.24216666666666</v>
      </c>
      <c r="DK412" s="27">
        <f>IF($O412&gt;=DK$1,$S412+$Y412,$Y412)</f>
        <v>396.24216666666666</v>
      </c>
      <c r="DL412" s="27">
        <f>IF($O412&gt;=DL$1,$S412+$Y412,$Y412)</f>
        <v>396.24216666666666</v>
      </c>
      <c r="DM412" s="27">
        <f>IF($O412&gt;=DM$1,$S412+$Y412,$Y412)</f>
        <v>396.24216666666666</v>
      </c>
      <c r="DN412" s="27">
        <f>IF($O412&gt;=DN$1,$S412+$Y412,$Y412)</f>
        <v>396.24216666666666</v>
      </c>
      <c r="DO412" s="27">
        <f>IF($O412&gt;=DO$1,$S412+$Y412,$Y412)</f>
        <v>396.24216666666666</v>
      </c>
      <c r="DP412" s="27">
        <f>IF($O412&gt;=DP$1,$S412+$Y412,$Y412)</f>
        <v>396.24216666666666</v>
      </c>
      <c r="DQ412" s="27">
        <f>IF($O412&gt;=DQ$1,$S412+$Y412,$Y412)</f>
        <v>396.24216666666666</v>
      </c>
      <c r="DR412" s="27">
        <f>IF($O412&gt;=DR$1,$S412+$Y412,$Y412)</f>
        <v>396.24216666666666</v>
      </c>
      <c r="DS412" s="27">
        <f>IF($O412&gt;=DS$1,$S412+$Y412,$Y412)</f>
        <v>396.24216666666666</v>
      </c>
      <c r="DT412" s="27">
        <f>IF($O412&gt;=DT$1,$S412+$Y412,$Y412)</f>
        <v>396.24216666666666</v>
      </c>
      <c r="DU412" s="27">
        <f>IF($O412&gt;=DU$1,$S412+$Y412,$Y412)</f>
        <v>396.24216666666666</v>
      </c>
      <c r="DV412" s="27">
        <f>IF($O412&gt;=DV$1,$S412+$Y412,$Y412)</f>
        <v>396.24216666666666</v>
      </c>
      <c r="DW412" s="27">
        <f>IF($O412&gt;=DW$1,$S412+$Y412,$Y412)</f>
        <v>396.24216666666666</v>
      </c>
      <c r="DX412" s="27">
        <f>IF($O412&gt;=DX$1,$S412+$Y412,$Y412)</f>
        <v>396.24216666666666</v>
      </c>
      <c r="DY412" s="27">
        <f>IF($O412&gt;=DY$1,$S412+$Y412,$Y412)</f>
        <v>396.24216666666666</v>
      </c>
      <c r="DZ412" s="27">
        <f>IF($O412&gt;=DZ$1,$S412+$Y412,$Y412)</f>
        <v>396.24216666666666</v>
      </c>
      <c r="EA412" s="27">
        <f>IF($O412&gt;=EA$1,$S412+$Y412,$Y412)</f>
        <v>396.24216666666666</v>
      </c>
      <c r="EB412" s="27">
        <f>IF($O412&gt;=EB$1,$S412+$Y412,$Y412)</f>
        <v>396.24216666666666</v>
      </c>
      <c r="EC412" s="27">
        <f>IF($O412&gt;=EC$1,$S412+$Y412,$Y412)</f>
        <v>396.24216666666666</v>
      </c>
      <c r="ED412" s="27">
        <f>IF($O412&gt;=ED$1,$S412+$Y412,$Y412)</f>
        <v>396.24216666666666</v>
      </c>
      <c r="EE412" s="27">
        <f>IF($O412&gt;=EE$1,$S412+$Y412,$Y412)</f>
        <v>396.24216666666666</v>
      </c>
      <c r="EF412" s="27">
        <f>IF($O412&gt;=EF$1,$S412+$Y412,$Y412)</f>
        <v>396.24216666666666</v>
      </c>
      <c r="EG412" s="27">
        <f>IF($O412&gt;=EG$1,$S412+$Y412,$Y412)</f>
        <v>396.24216666666666</v>
      </c>
      <c r="EH412" s="27">
        <f>IF($O412&gt;=EH$1,$S412+$Y412,$Y412)</f>
        <v>396.24216666666666</v>
      </c>
      <c r="EI412" s="27">
        <f>IF($O412&gt;=EI$1,$S412+$Y412,$Y412)</f>
        <v>396.24216666666666</v>
      </c>
      <c r="EJ412" s="27">
        <f>IF($O412&gt;=EJ$1,$S412+$Y412,$Y412)</f>
        <v>396.24216666666666</v>
      </c>
      <c r="EK412" s="27">
        <f>IF($O412&gt;=EK$1,$S412+$Y412,$Y412)</f>
        <v>396.24216666666666</v>
      </c>
      <c r="EL412" s="27">
        <f>IF($O412&gt;=EL$1,$S412+$Y412,$Y412)</f>
        <v>396.24216666666666</v>
      </c>
      <c r="EM412" s="27">
        <f>IF($O412&gt;=EM$1,$S412+$Y412,$Y412)</f>
        <v>396.24216666666666</v>
      </c>
      <c r="EN412" s="27">
        <f>IF($O412&gt;=EN$1,$S412+$Y412,$Y412)</f>
        <v>396.24216666666666</v>
      </c>
      <c r="EO412" s="27">
        <f>IF($O412&gt;=EO$1,$S412+$Y412,$Y412)</f>
        <v>396.24216666666666</v>
      </c>
      <c r="EP412" s="27">
        <f>IF($O412&gt;=EP$1,$S412+$Y412,$Y412)</f>
        <v>396.24216666666666</v>
      </c>
      <c r="EQ412" s="27">
        <f>IF($O412&gt;=EQ$1,$S412+$Y412,$Y412)</f>
        <v>396.24216666666666</v>
      </c>
      <c r="ER412" s="27">
        <f>IF($O412&gt;=ER$1,$S412+$Y412,$Y412)</f>
        <v>396.24216666666666</v>
      </c>
      <c r="ES412" s="27">
        <f>IF($O412&gt;=ES$1,$S412+$Y412,$Y412)</f>
        <v>396.24216666666666</v>
      </c>
      <c r="ET412" s="27">
        <f>IF($O412&gt;=ET$1,$S412+$Y412,$Y412)</f>
        <v>396.24216666666666</v>
      </c>
      <c r="EU412" s="27">
        <f>IF($O412&gt;=EU$1,$S412+$Y412,$Y412)</f>
        <v>396.24216666666666</v>
      </c>
      <c r="EV412" s="27">
        <f>IF($O412&gt;=EV$1,$S412,0)</f>
        <v>396.24216666666666</v>
      </c>
      <c r="EW412" s="27">
        <f>IF($O412&gt;=EW$1,$S412,0)</f>
        <v>396.24216666666666</v>
      </c>
      <c r="EX412" s="27">
        <f>IF($O412&gt;=EX$1,$S412,0)</f>
        <v>396.24216666666666</v>
      </c>
      <c r="EY412" s="27">
        <f>IF($O412&gt;=EY$1,$S412,0)</f>
        <v>396.24216666666666</v>
      </c>
      <c r="EZ412" s="27">
        <f>IF($O412&gt;=EZ$1,$S412,0)</f>
        <v>396.24216666666666</v>
      </c>
      <c r="FA412" s="27">
        <f>IF($O412&gt;=FA$1,$S412,0)</f>
        <v>396.24216666666666</v>
      </c>
      <c r="FB412" s="27">
        <f>IF($O412&gt;=FB$1,$S412,0)</f>
        <v>396.24216666666666</v>
      </c>
      <c r="FC412" s="27">
        <f>IF($O412&gt;=FC$1,$S412,0)</f>
        <v>396.24216666666666</v>
      </c>
      <c r="FD412" s="27">
        <f>IF($O412&gt;=FD$1,$S412,0)</f>
        <v>396.24216666666666</v>
      </c>
      <c r="FE412" s="27">
        <f>IF($O412&gt;=FE$1,$S412,0)</f>
        <v>396.24216666666666</v>
      </c>
      <c r="FF412" s="27">
        <f>IF($O412&gt;=FF$1,$S412,0)</f>
        <v>396.24216666666666</v>
      </c>
      <c r="FG412" s="27">
        <f>IF($O412&gt;=FG$1,$S412,0)</f>
        <v>396.24216666666666</v>
      </c>
      <c r="FH412" s="27">
        <f>IF($O412&gt;=FH$1,$S412,0)</f>
        <v>0</v>
      </c>
      <c r="FI412" s="27">
        <f>IF($O412&gt;=FI$1,$S412,0)</f>
        <v>0</v>
      </c>
      <c r="FJ412" s="27">
        <f>IF($O412&gt;=FJ$1,$S412,0)</f>
        <v>0</v>
      </c>
      <c r="FK412" s="27">
        <f>IF($O412&gt;=FK$1,$S412,0)</f>
        <v>0</v>
      </c>
      <c r="FL412" s="27">
        <f>IF($O412&gt;=FL$1,$S412,0)</f>
        <v>0</v>
      </c>
      <c r="FM412" s="27">
        <f>IF($O412&gt;=FM$1,$S412,0)</f>
        <v>0</v>
      </c>
      <c r="FN412" s="27">
        <f>IF($O412&gt;=FN$1,$S412,0)</f>
        <v>0</v>
      </c>
      <c r="FO412" s="27">
        <f>IF($O412&gt;=FO$1,$S412,0)</f>
        <v>0</v>
      </c>
      <c r="FP412" s="27">
        <f>IF($O412&gt;=FP$1,$S412,0)</f>
        <v>0</v>
      </c>
      <c r="FQ412" s="27">
        <f>IF($O412&gt;=FQ$1,$S412,0)</f>
        <v>0</v>
      </c>
      <c r="FR412" s="27">
        <f>IF($O412&gt;=FR$1,$S412,0)</f>
        <v>0</v>
      </c>
      <c r="FS412" s="27">
        <f>IF($O412&gt;=FS$1,$S412,0)</f>
        <v>0</v>
      </c>
      <c r="FT412" s="27">
        <f>IF($O412&gt;=FT$1,$S412,0)</f>
        <v>0</v>
      </c>
      <c r="FU412" s="27">
        <f>IF($O412&gt;=FU$1,$S412,0)</f>
        <v>0</v>
      </c>
      <c r="FV412" s="27">
        <f>IF($O412&gt;=FV$1,$S412,0)</f>
        <v>0</v>
      </c>
      <c r="FW412" s="27">
        <f>IF($O412&gt;=FW$1,$S412,0)</f>
        <v>0</v>
      </c>
      <c r="FX412" s="27">
        <f>IF($O412&gt;=FX$1,$S412,0)</f>
        <v>0</v>
      </c>
      <c r="FY412" s="27">
        <f>IF($O412&gt;=FY$1,$S412,0)</f>
        <v>0</v>
      </c>
      <c r="FZ412" s="27">
        <f>IF($O412&gt;=FZ$1,$S412,0)</f>
        <v>0</v>
      </c>
      <c r="GA412" s="27">
        <f>IF($O412&gt;=GA$1,$S412,0)</f>
        <v>0</v>
      </c>
      <c r="GB412" s="27">
        <f>IF($O412&gt;=GB$1,$S412,0)</f>
        <v>0</v>
      </c>
      <c r="GC412" s="27">
        <f>IF($O412&gt;=GC$1,$S412,0)</f>
        <v>0</v>
      </c>
      <c r="GD412" s="27">
        <f>IF($O412&gt;=GD$1,$S412,0)</f>
        <v>0</v>
      </c>
      <c r="GE412" s="27">
        <f>IF($O412&gt;=GE$1,$S412,0)</f>
        <v>0</v>
      </c>
      <c r="GF412" s="27">
        <f>IF($O412&gt;=GF$1,$S412,0)</f>
        <v>0</v>
      </c>
      <c r="GG412" s="27">
        <f>IF($O412&gt;=GG$1,$S412,0)</f>
        <v>0</v>
      </c>
      <c r="GH412" s="27">
        <f>IF($O412&gt;=GH$1,$S412,0)</f>
        <v>0</v>
      </c>
      <c r="GI412" s="27">
        <f>IF($O412&gt;=GI$1,$S412,0)</f>
        <v>0</v>
      </c>
      <c r="GJ412" s="27">
        <f>IF($O412&gt;=GJ$1,$S412,0)</f>
        <v>0</v>
      </c>
      <c r="GK412" s="27">
        <f>IF($O412&gt;=GK$1,$S412,0)</f>
        <v>0</v>
      </c>
      <c r="GL412" s="27">
        <f>IF($O412&gt;=GL$1,$S412,0)</f>
        <v>0</v>
      </c>
      <c r="GM412" s="27">
        <f>IF($O412&gt;=GM$1,$S412,0)</f>
        <v>0</v>
      </c>
      <c r="GN412" s="27">
        <f>IF($O412&gt;=GN$1,$S412,0)</f>
        <v>0</v>
      </c>
      <c r="GO412" s="27">
        <f>IF($O412&gt;=GO$1,$S412,0)</f>
        <v>0</v>
      </c>
      <c r="GP412" s="27">
        <f>IF($O412&gt;=GP$1,$S412,0)</f>
        <v>0</v>
      </c>
      <c r="GQ412" s="27">
        <f>IF($O412&gt;=GQ$1,$S412,0)</f>
        <v>0</v>
      </c>
      <c r="GR412" s="27">
        <f>IF($O412&gt;=GR$1,$S412,0)</f>
        <v>0</v>
      </c>
      <c r="GS412" s="27">
        <f>IF($O412&gt;=GS$1,$S412,0)</f>
        <v>0</v>
      </c>
      <c r="GT412" s="27">
        <f>IF($O412&gt;=GT$1,$S412,0)</f>
        <v>0</v>
      </c>
      <c r="GU412" s="27">
        <f>IF($O412&gt;=GU$1,$S412,0)</f>
        <v>0</v>
      </c>
      <c r="GV412" s="27">
        <f>IF($O412&gt;=GV$1,$S412,0)</f>
        <v>0</v>
      </c>
      <c r="GW412" s="27">
        <f>IF($O412&gt;=GW$1,$S412,0)</f>
        <v>0</v>
      </c>
      <c r="GX412" s="27">
        <f>IF($O412&gt;=GX$1,$S412,0)</f>
        <v>0</v>
      </c>
      <c r="GY412" s="27">
        <f>IF($O412&gt;=GY$1,$S412,0)</f>
        <v>0</v>
      </c>
      <c r="GZ412" s="27">
        <f>IF($O412&gt;=GZ$1,$S412,0)</f>
        <v>0</v>
      </c>
      <c r="HA412" s="27">
        <f>IF($O412&gt;=HA$1,$S412,0)</f>
        <v>0</v>
      </c>
      <c r="HB412" s="27">
        <f>IF($O412&gt;=HB$1,$S412,0)</f>
        <v>0</v>
      </c>
      <c r="HC412" s="27">
        <f>IF($O412&gt;=HC$1,$S412,0)</f>
        <v>0</v>
      </c>
    </row>
    <row r="413" spans="1:211">
      <c r="A413" s="3">
        <v>11142</v>
      </c>
      <c r="B413" s="3" t="s">
        <v>658</v>
      </c>
      <c r="C413" s="3" t="s">
        <v>452</v>
      </c>
      <c r="D413" s="3">
        <v>67</v>
      </c>
      <c r="E413" s="4">
        <v>29638</v>
      </c>
      <c r="F413" s="5">
        <v>37.350684931506848</v>
      </c>
      <c r="G413" s="3" t="s">
        <v>446</v>
      </c>
      <c r="H413" s="4">
        <v>18911</v>
      </c>
      <c r="I413" s="9" t="s">
        <v>823</v>
      </c>
      <c r="J413" s="5">
        <v>18124.55</v>
      </c>
      <c r="K413" s="31">
        <v>190</v>
      </c>
      <c r="L413" s="32">
        <v>37</v>
      </c>
      <c r="M413" s="33">
        <f>VLOOKUP(L413,FIND,3,TRUE)</f>
        <v>1.5</v>
      </c>
      <c r="N413" s="32">
        <f>IF(L413&gt;30,180,VLOOKUP(L413,TEMPO,2,FALSE))</f>
        <v>180</v>
      </c>
      <c r="O413" s="32">
        <f>IF(R413&gt;0,4,N413)</f>
        <v>180</v>
      </c>
      <c r="P413" s="96">
        <f>J413*M413*L413</f>
        <v>1005912.5249999999</v>
      </c>
      <c r="Q413" s="96">
        <f>10934.45*2</f>
        <v>21868.9</v>
      </c>
      <c r="R413" s="96">
        <f>IF(P413&lt;=Q413,P413/4,0)</f>
        <v>0</v>
      </c>
      <c r="S413" s="5">
        <f>IF(P413&gt;=Q413,P413/N413,0)</f>
        <v>5588.402916666666</v>
      </c>
      <c r="T413" s="3"/>
      <c r="U413" s="3">
        <f>IF(T413="",1,0)</f>
        <v>1</v>
      </c>
      <c r="V413" s="3">
        <v>926</v>
      </c>
      <c r="W413" s="5">
        <v>0</v>
      </c>
      <c r="X413" s="5">
        <v>402.65</v>
      </c>
      <c r="Y413" s="5">
        <f>X413*W413</f>
        <v>0</v>
      </c>
      <c r="Z413" s="5">
        <v>400</v>
      </c>
      <c r="AA413" s="5">
        <f>S413+Y413+Z413</f>
        <v>5988.402916666666</v>
      </c>
      <c r="AB413" s="39">
        <f>(J413/12+J413/12*1.3333333333+450/12+J413/30*6/12+J413)*1.3+Y413+Z413+153.9</f>
        <v>29138.747055490108</v>
      </c>
      <c r="AC413" s="39" t="s">
        <v>452</v>
      </c>
      <c r="AD413" s="39">
        <f>J413*1.3+400+153.9</f>
        <v>24115.815000000002</v>
      </c>
      <c r="AE413" s="39">
        <f>SUMIFS('CUSTO MENSAL FUNC NOVO'!H:H,'CUSTO MENSAL FUNC NOVO'!A:A,'VALORES MENSAIS'!AC413)</f>
        <v>14349.89416</v>
      </c>
      <c r="AF413" s="27">
        <f>IF($R413&gt;0,$R413,$S413)+$Y413+$Z413</f>
        <v>5988.402916666666</v>
      </c>
      <c r="AG413" s="27">
        <f>IF($R413&gt;0,$R413,$S413)+$Y413+$Z413</f>
        <v>5988.402916666666</v>
      </c>
      <c r="AH413" s="27">
        <f>IF($R413&gt;0,$R413,$S413)+$Y413+$Z413</f>
        <v>5988.402916666666</v>
      </c>
      <c r="AI413" s="27">
        <f>IF($R413&gt;0,$R413,$S413)+$Y413+$Z413</f>
        <v>5988.402916666666</v>
      </c>
      <c r="AJ413" s="27">
        <f>IF($O413&gt;=AJ$1,$S413+$Y413+$Z413,$Y413+$Z413)</f>
        <v>5988.402916666666</v>
      </c>
      <c r="AK413" s="27">
        <f>IF($O413&gt;=AK$1,$S413+$Y413+$Z413,$Y413+$Z413)</f>
        <v>5988.402916666666</v>
      </c>
      <c r="AL413" s="27">
        <f>IF($O413&gt;=AL$1,$S413+$Y413+$Z413,$Y413+$Z413)</f>
        <v>5988.402916666666</v>
      </c>
      <c r="AM413" s="27">
        <f>IF($O413&gt;=AM$1,$S413+$Y413+$Z413,$Y413+$Z413)</f>
        <v>5988.402916666666</v>
      </c>
      <c r="AN413" s="27">
        <f>IF($O413&gt;=AN$1,$S413+$Y413+$Z413,$Y413+$Z413)</f>
        <v>5988.402916666666</v>
      </c>
      <c r="AO413" s="27">
        <f>IF($O413&gt;=AO$1,$S413+$Y413+$Z413,$Y413+$Z413)</f>
        <v>5988.402916666666</v>
      </c>
      <c r="AP413" s="27">
        <f>IF($O413&gt;=AP$1,$S413+$Y413+$Z413,$Y413+$Z413)</f>
        <v>5988.402916666666</v>
      </c>
      <c r="AQ413" s="27">
        <f>IF($O413&gt;=AQ$1,$S413+$Y413+$Z413,$Y413+$Z413)</f>
        <v>5988.402916666666</v>
      </c>
      <c r="AR413" s="27">
        <f>IF($O413&gt;=AR$1,$S413+$Y413+$Z413,$Y413+$Z413)</f>
        <v>5988.402916666666</v>
      </c>
      <c r="AS413" s="27">
        <f>IF($O413&gt;=AS$1,$S413+$Y413+$Z413,$Y413+$Z413)</f>
        <v>5988.402916666666</v>
      </c>
      <c r="AT413" s="27">
        <f>IF($O413&gt;=AT$1,$S413+$Y413+$Z413,$Y413+$Z413)</f>
        <v>5988.402916666666</v>
      </c>
      <c r="AU413" s="27">
        <f>IF($O413&gt;=AU$1,$S413+$Y413+$Z413,$Y413+$Z413)</f>
        <v>5988.402916666666</v>
      </c>
      <c r="AV413" s="27">
        <f>IF($O413&gt;=AV$1,$S413+$Y413+$Z413,$Y413+$Z413)</f>
        <v>5988.402916666666</v>
      </c>
      <c r="AW413" s="27">
        <f>IF($O413&gt;=AW$1,$S413+$Y413+$Z413,$Y413+$Z413)</f>
        <v>5988.402916666666</v>
      </c>
      <c r="AX413" s="27">
        <f>IF($O413&gt;=AX$1,$S413+$Y413+$Z413,$Y413+$Z413)</f>
        <v>5988.402916666666</v>
      </c>
      <c r="AY413" s="27">
        <f>IF($O413&gt;=AY$1,$S413+$Y413+$Z413,$Y413+$Z413)</f>
        <v>5988.402916666666</v>
      </c>
      <c r="AZ413" s="27">
        <f>IF($O413&gt;=AZ$1,$S413+$Y413+$Z413,$Y413+$Z413)</f>
        <v>5988.402916666666</v>
      </c>
      <c r="BA413" s="27">
        <f>IF($O413&gt;=BA$1,$S413+$Y413+$Z413,$Y413+$Z413)</f>
        <v>5988.402916666666</v>
      </c>
      <c r="BB413" s="27">
        <f>IF($O413&gt;=BB$1,$S413+$Y413+$Z413,$Y413+$Z413)</f>
        <v>5988.402916666666</v>
      </c>
      <c r="BC413" s="27">
        <f>IF($O413&gt;=BC$1,$S413+$Y413+$Z413,$Y413+$Z413)</f>
        <v>5988.402916666666</v>
      </c>
      <c r="BD413" s="27">
        <f>IF($O413&gt;=BD$1,$S413+$Y413+$Z413,$Y413+$Z413)</f>
        <v>5988.402916666666</v>
      </c>
      <c r="BE413" s="27">
        <f>IF($O413&gt;=BE$1,$S413+$Y413+$Z413,$Y413+$Z413)</f>
        <v>5988.402916666666</v>
      </c>
      <c r="BF413" s="27">
        <f>IF($O413&gt;=BF$1,$S413+$Y413+$Z413,$Y413+$Z413)</f>
        <v>5988.402916666666</v>
      </c>
      <c r="BG413" s="27">
        <f>IF($O413&gt;=BG$1,$S413+$Y413+$Z413,$Y413+$Z413)</f>
        <v>5988.402916666666</v>
      </c>
      <c r="BH413" s="27">
        <f>IF($O413&gt;=BH$1,$S413+$Y413+$Z413,$Y413+$Z413)</f>
        <v>5988.402916666666</v>
      </c>
      <c r="BI413" s="27">
        <f>IF($O413&gt;=BI$1,$S413+$Y413+$Z413,$Y413+$Z413)</f>
        <v>5988.402916666666</v>
      </c>
      <c r="BJ413" s="27">
        <f>IF($O413&gt;=BJ$1,$S413+$Y413+$Z413,$Y413+$Z413)</f>
        <v>5988.402916666666</v>
      </c>
      <c r="BK413" s="27">
        <f>IF($O413&gt;=BK$1,$S413+$Y413+$Z413,$Y413+$Z413)</f>
        <v>5988.402916666666</v>
      </c>
      <c r="BL413" s="27">
        <f>IF($O413&gt;=BL$1,$S413+$Y413+$Z413,$Y413+$Z413)</f>
        <v>5988.402916666666</v>
      </c>
      <c r="BM413" s="27">
        <f>IF($O413&gt;=BM$1,$S413+$Y413+$Z413,$Y413+$Z413)</f>
        <v>5988.402916666666</v>
      </c>
      <c r="BN413" s="27">
        <f>IF($O413&gt;=BN$1,$S413+$Y413+$Z413,$Y413+$Z413)</f>
        <v>5988.402916666666</v>
      </c>
      <c r="BO413" s="27">
        <f>IF($O413&gt;=BO$1,$S413+$Y413+$Z413,$Y413+$Z413)</f>
        <v>5988.402916666666</v>
      </c>
      <c r="BP413" s="27">
        <f>IF($O413&gt;=BP$1,$S413+$Y413+$Z413,$Y413+$Z413)</f>
        <v>5988.402916666666</v>
      </c>
      <c r="BQ413" s="27">
        <f>IF($O413&gt;=BQ$1,$S413+$Y413+$Z413,$Y413+$Z413)</f>
        <v>5988.402916666666</v>
      </c>
      <c r="BR413" s="27">
        <f>IF($O413&gt;=BR$1,$S413+$Y413+$Z413,$Y413+$Z413)</f>
        <v>5988.402916666666</v>
      </c>
      <c r="BS413" s="27">
        <f>IF($O413&gt;=BS$1,$S413+$Y413+$Z413,$Y413+$Z413)</f>
        <v>5988.402916666666</v>
      </c>
      <c r="BT413" s="27">
        <f>IF($O413&gt;=BT$1,$S413+$Y413+$Z413,$Y413+$Z413)</f>
        <v>5988.402916666666</v>
      </c>
      <c r="BU413" s="27">
        <f>IF($O413&gt;=BU$1,$S413+$Y413+$Z413,$Y413+$Z413)</f>
        <v>5988.402916666666</v>
      </c>
      <c r="BV413" s="27">
        <f>IF($O413&gt;=BV$1,$S413+$Y413+$Z413,$Y413+$Z413)</f>
        <v>5988.402916666666</v>
      </c>
      <c r="BW413" s="27">
        <f>IF($O413&gt;=BW$1,$S413+$Y413+$Z413,$Y413+$Z413)</f>
        <v>5988.402916666666</v>
      </c>
      <c r="BX413" s="27">
        <f>IF($O413&gt;=BX$1,$S413+$Y413+$Z413,$Y413+$Z413)</f>
        <v>5988.402916666666</v>
      </c>
      <c r="BY413" s="27">
        <f>IF($O413&gt;=BY$1,$S413+$Y413+$Z413,$Y413+$Z413)</f>
        <v>5988.402916666666</v>
      </c>
      <c r="BZ413" s="27">
        <f>IF($O413&gt;=BZ$1,$S413+$Y413+$Z413,$Y413+$Z413)</f>
        <v>5988.402916666666</v>
      </c>
      <c r="CA413" s="27">
        <f>IF($O413&gt;=CA$1,$S413+$Y413+$Z413,$Y413+$Z413)</f>
        <v>5988.402916666666</v>
      </c>
      <c r="CB413" s="27">
        <f>IF($O413&gt;=CB$1,$S413+$Y413+$Z413,$Y413+$Z413)</f>
        <v>5988.402916666666</v>
      </c>
      <c r="CC413" s="27">
        <f>IF($O413&gt;=CC$1,$S413+$Y413+$Z413,$Y413+$Z413)</f>
        <v>5988.402916666666</v>
      </c>
      <c r="CD413" s="27">
        <f>IF($O413&gt;=CD$1,$S413+$Y413+$Z413,$Y413+$Z413)</f>
        <v>5988.402916666666</v>
      </c>
      <c r="CE413" s="27">
        <f>IF($O413&gt;=CE$1,$S413+$Y413+$Z413,$Y413+$Z413)</f>
        <v>5988.402916666666</v>
      </c>
      <c r="CF413" s="27">
        <f>IF($O413&gt;=CF$1,$S413+$Y413+$Z413,$Y413+$Z413)</f>
        <v>5988.402916666666</v>
      </c>
      <c r="CG413" s="27">
        <f>IF($O413&gt;=CG$1,$S413+$Y413+$Z413,$Y413+$Z413)</f>
        <v>5988.402916666666</v>
      </c>
      <c r="CH413" s="27">
        <f>IF($O413&gt;=CH$1,$S413+$Y413+$Z413,$Y413+$Z413)</f>
        <v>5988.402916666666</v>
      </c>
      <c r="CI413" s="27">
        <f>IF($O413&gt;=CI$1,$S413+$Y413+$Z413,$Y413+$Z413)</f>
        <v>5988.402916666666</v>
      </c>
      <c r="CJ413" s="27">
        <f>IF($O413&gt;=CJ$1,$S413+$Y413+$Z413,$Y413+$Z413)</f>
        <v>5988.402916666666</v>
      </c>
      <c r="CK413" s="27">
        <f>IF($O413&gt;=CK$1,$S413+$Y413+$Z413,$Y413+$Z413)</f>
        <v>5988.402916666666</v>
      </c>
      <c r="CL413" s="27">
        <f>IF($O413&gt;=CL$1,$S413+$Y413+$Z413,$Y413+$Z413)</f>
        <v>5988.402916666666</v>
      </c>
      <c r="CM413" s="27">
        <f>IF($O413&gt;=CM$1,$S413+$Y413+$Z413,$Y413+$Z413)</f>
        <v>5988.402916666666</v>
      </c>
      <c r="CN413" s="27">
        <f>IF($O413&gt;=CN$1,$S413+$Y413,$Y413)</f>
        <v>5588.402916666666</v>
      </c>
      <c r="CO413" s="27">
        <f>IF($O413&gt;=CO$1,$S413+$Y413,$Y413)</f>
        <v>5588.402916666666</v>
      </c>
      <c r="CP413" s="27">
        <f>IF($O413&gt;=CP$1,$S413+$Y413,$Y413)</f>
        <v>5588.402916666666</v>
      </c>
      <c r="CQ413" s="27">
        <f>IF($O413&gt;=CQ$1,$S413+$Y413,$Y413)</f>
        <v>5588.402916666666</v>
      </c>
      <c r="CR413" s="27">
        <f>IF($O413&gt;=CR$1,$S413+$Y413,$Y413)</f>
        <v>5588.402916666666</v>
      </c>
      <c r="CS413" s="27">
        <f>IF($O413&gt;=CS$1,$S413+$Y413,$Y413)</f>
        <v>5588.402916666666</v>
      </c>
      <c r="CT413" s="27">
        <f>IF($O413&gt;=CT$1,$S413+$Y413,$Y413)</f>
        <v>5588.402916666666</v>
      </c>
      <c r="CU413" s="27">
        <f>IF($O413&gt;=CU$1,$S413+$Y413,$Y413)</f>
        <v>5588.402916666666</v>
      </c>
      <c r="CV413" s="27">
        <f>IF($O413&gt;=CV$1,$S413+$Y413,$Y413)</f>
        <v>5588.402916666666</v>
      </c>
      <c r="CW413" s="27">
        <f>IF($O413&gt;=CW$1,$S413+$Y413,$Y413)</f>
        <v>5588.402916666666</v>
      </c>
      <c r="CX413" s="27">
        <f>IF($O413&gt;=CX$1,$S413+$Y413,$Y413)</f>
        <v>5588.402916666666</v>
      </c>
      <c r="CY413" s="27">
        <f>IF($O413&gt;=CY$1,$S413+$Y413,$Y413)</f>
        <v>5588.402916666666</v>
      </c>
      <c r="CZ413" s="27">
        <f>IF($O413&gt;=CZ$1,$S413+$Y413,$Y413)</f>
        <v>5588.402916666666</v>
      </c>
      <c r="DA413" s="27">
        <f>IF($O413&gt;=DA$1,$S413+$Y413,$Y413)</f>
        <v>5588.402916666666</v>
      </c>
      <c r="DB413" s="27">
        <f>IF($O413&gt;=DB$1,$S413+$Y413,$Y413)</f>
        <v>5588.402916666666</v>
      </c>
      <c r="DC413" s="27">
        <f>IF($O413&gt;=DC$1,$S413+$Y413,$Y413)</f>
        <v>5588.402916666666</v>
      </c>
      <c r="DD413" s="27">
        <f>IF($O413&gt;=DD$1,$S413+$Y413,$Y413)</f>
        <v>5588.402916666666</v>
      </c>
      <c r="DE413" s="27">
        <f>IF($O413&gt;=DE$1,$S413+$Y413,$Y413)</f>
        <v>5588.402916666666</v>
      </c>
      <c r="DF413" s="27">
        <f>IF($O413&gt;=DF$1,$S413+$Y413,$Y413)</f>
        <v>5588.402916666666</v>
      </c>
      <c r="DG413" s="27">
        <f>IF($O413&gt;=DG$1,$S413+$Y413,$Y413)</f>
        <v>5588.402916666666</v>
      </c>
      <c r="DH413" s="27">
        <f>IF($O413&gt;=DH$1,$S413+$Y413,$Y413)</f>
        <v>5588.402916666666</v>
      </c>
      <c r="DI413" s="27">
        <f>IF($O413&gt;=DI$1,$S413+$Y413,$Y413)</f>
        <v>5588.402916666666</v>
      </c>
      <c r="DJ413" s="27">
        <f>IF($O413&gt;=DJ$1,$S413+$Y413,$Y413)</f>
        <v>5588.402916666666</v>
      </c>
      <c r="DK413" s="27">
        <f>IF($O413&gt;=DK$1,$S413+$Y413,$Y413)</f>
        <v>5588.402916666666</v>
      </c>
      <c r="DL413" s="27">
        <f>IF($O413&gt;=DL$1,$S413+$Y413,$Y413)</f>
        <v>5588.402916666666</v>
      </c>
      <c r="DM413" s="27">
        <f>IF($O413&gt;=DM$1,$S413+$Y413,$Y413)</f>
        <v>5588.402916666666</v>
      </c>
      <c r="DN413" s="27">
        <f>IF($O413&gt;=DN$1,$S413+$Y413,$Y413)</f>
        <v>5588.402916666666</v>
      </c>
      <c r="DO413" s="27">
        <f>IF($O413&gt;=DO$1,$S413+$Y413,$Y413)</f>
        <v>5588.402916666666</v>
      </c>
      <c r="DP413" s="27">
        <f>IF($O413&gt;=DP$1,$S413+$Y413,$Y413)</f>
        <v>5588.402916666666</v>
      </c>
      <c r="DQ413" s="27">
        <f>IF($O413&gt;=DQ$1,$S413+$Y413,$Y413)</f>
        <v>5588.402916666666</v>
      </c>
      <c r="DR413" s="27">
        <f>IF($O413&gt;=DR$1,$S413+$Y413,$Y413)</f>
        <v>5588.402916666666</v>
      </c>
      <c r="DS413" s="27">
        <f>IF($O413&gt;=DS$1,$S413+$Y413,$Y413)</f>
        <v>5588.402916666666</v>
      </c>
      <c r="DT413" s="27">
        <f>IF($O413&gt;=DT$1,$S413+$Y413,$Y413)</f>
        <v>5588.402916666666</v>
      </c>
      <c r="DU413" s="27">
        <f>IF($O413&gt;=DU$1,$S413+$Y413,$Y413)</f>
        <v>5588.402916666666</v>
      </c>
      <c r="DV413" s="27">
        <f>IF($O413&gt;=DV$1,$S413+$Y413,$Y413)</f>
        <v>5588.402916666666</v>
      </c>
      <c r="DW413" s="27">
        <f>IF($O413&gt;=DW$1,$S413+$Y413,$Y413)</f>
        <v>5588.402916666666</v>
      </c>
      <c r="DX413" s="27">
        <f>IF($O413&gt;=DX$1,$S413+$Y413,$Y413)</f>
        <v>5588.402916666666</v>
      </c>
      <c r="DY413" s="27">
        <f>IF($O413&gt;=DY$1,$S413+$Y413,$Y413)</f>
        <v>5588.402916666666</v>
      </c>
      <c r="DZ413" s="27">
        <f>IF($O413&gt;=DZ$1,$S413+$Y413,$Y413)</f>
        <v>5588.402916666666</v>
      </c>
      <c r="EA413" s="27">
        <f>IF($O413&gt;=EA$1,$S413+$Y413,$Y413)</f>
        <v>5588.402916666666</v>
      </c>
      <c r="EB413" s="27">
        <f>IF($O413&gt;=EB$1,$S413+$Y413,$Y413)</f>
        <v>5588.402916666666</v>
      </c>
      <c r="EC413" s="27">
        <f>IF($O413&gt;=EC$1,$S413+$Y413,$Y413)</f>
        <v>5588.402916666666</v>
      </c>
      <c r="ED413" s="27">
        <f>IF($O413&gt;=ED$1,$S413+$Y413,$Y413)</f>
        <v>5588.402916666666</v>
      </c>
      <c r="EE413" s="27">
        <f>IF($O413&gt;=EE$1,$S413+$Y413,$Y413)</f>
        <v>5588.402916666666</v>
      </c>
      <c r="EF413" s="27">
        <f>IF($O413&gt;=EF$1,$S413+$Y413,$Y413)</f>
        <v>5588.402916666666</v>
      </c>
      <c r="EG413" s="27">
        <f>IF($O413&gt;=EG$1,$S413+$Y413,$Y413)</f>
        <v>5588.402916666666</v>
      </c>
      <c r="EH413" s="27">
        <f>IF($O413&gt;=EH$1,$S413+$Y413,$Y413)</f>
        <v>5588.402916666666</v>
      </c>
      <c r="EI413" s="27">
        <f>IF($O413&gt;=EI$1,$S413+$Y413,$Y413)</f>
        <v>5588.402916666666</v>
      </c>
      <c r="EJ413" s="27">
        <f>IF($O413&gt;=EJ$1,$S413+$Y413,$Y413)</f>
        <v>5588.402916666666</v>
      </c>
      <c r="EK413" s="27">
        <f>IF($O413&gt;=EK$1,$S413+$Y413,$Y413)</f>
        <v>5588.402916666666</v>
      </c>
      <c r="EL413" s="27">
        <f>IF($O413&gt;=EL$1,$S413+$Y413,$Y413)</f>
        <v>5588.402916666666</v>
      </c>
      <c r="EM413" s="27">
        <f>IF($O413&gt;=EM$1,$S413+$Y413,$Y413)</f>
        <v>5588.402916666666</v>
      </c>
      <c r="EN413" s="27">
        <f>IF($O413&gt;=EN$1,$S413+$Y413,$Y413)</f>
        <v>5588.402916666666</v>
      </c>
      <c r="EO413" s="27">
        <f>IF($O413&gt;=EO$1,$S413+$Y413,$Y413)</f>
        <v>5588.402916666666</v>
      </c>
      <c r="EP413" s="27">
        <f>IF($O413&gt;=EP$1,$S413+$Y413,$Y413)</f>
        <v>5588.402916666666</v>
      </c>
      <c r="EQ413" s="27">
        <f>IF($O413&gt;=EQ$1,$S413+$Y413,$Y413)</f>
        <v>5588.402916666666</v>
      </c>
      <c r="ER413" s="27">
        <f>IF($O413&gt;=ER$1,$S413+$Y413,$Y413)</f>
        <v>5588.402916666666</v>
      </c>
      <c r="ES413" s="27">
        <f>IF($O413&gt;=ES$1,$S413+$Y413,$Y413)</f>
        <v>5588.402916666666</v>
      </c>
      <c r="ET413" s="27">
        <f>IF($O413&gt;=ET$1,$S413+$Y413,$Y413)</f>
        <v>5588.402916666666</v>
      </c>
      <c r="EU413" s="27">
        <f>IF($O413&gt;=EU$1,$S413+$Y413,$Y413)</f>
        <v>5588.402916666666</v>
      </c>
      <c r="EV413" s="27">
        <f>IF($O413&gt;=EV$1,$S413,0)</f>
        <v>5588.402916666666</v>
      </c>
      <c r="EW413" s="27">
        <f>IF($O413&gt;=EW$1,$S413,0)</f>
        <v>5588.402916666666</v>
      </c>
      <c r="EX413" s="27">
        <f>IF($O413&gt;=EX$1,$S413,0)</f>
        <v>5588.402916666666</v>
      </c>
      <c r="EY413" s="27">
        <f>IF($O413&gt;=EY$1,$S413,0)</f>
        <v>5588.402916666666</v>
      </c>
      <c r="EZ413" s="27">
        <f>IF($O413&gt;=EZ$1,$S413,0)</f>
        <v>5588.402916666666</v>
      </c>
      <c r="FA413" s="27">
        <f>IF($O413&gt;=FA$1,$S413,0)</f>
        <v>5588.402916666666</v>
      </c>
      <c r="FB413" s="27">
        <f>IF($O413&gt;=FB$1,$S413,0)</f>
        <v>5588.402916666666</v>
      </c>
      <c r="FC413" s="27">
        <f>IF($O413&gt;=FC$1,$S413,0)</f>
        <v>5588.402916666666</v>
      </c>
      <c r="FD413" s="27">
        <f>IF($O413&gt;=FD$1,$S413,0)</f>
        <v>5588.402916666666</v>
      </c>
      <c r="FE413" s="27">
        <f>IF($O413&gt;=FE$1,$S413,0)</f>
        <v>5588.402916666666</v>
      </c>
      <c r="FF413" s="27">
        <f>IF($O413&gt;=FF$1,$S413,0)</f>
        <v>5588.402916666666</v>
      </c>
      <c r="FG413" s="27">
        <f>IF($O413&gt;=FG$1,$S413,0)</f>
        <v>5588.402916666666</v>
      </c>
      <c r="FH413" s="27">
        <f>IF($O413&gt;=FH$1,$S413,0)</f>
        <v>5588.402916666666</v>
      </c>
      <c r="FI413" s="27">
        <f>IF($O413&gt;=FI$1,$S413,0)</f>
        <v>5588.402916666666</v>
      </c>
      <c r="FJ413" s="27">
        <f>IF($O413&gt;=FJ$1,$S413,0)</f>
        <v>5588.402916666666</v>
      </c>
      <c r="FK413" s="27">
        <f>IF($O413&gt;=FK$1,$S413,0)</f>
        <v>5588.402916666666</v>
      </c>
      <c r="FL413" s="27">
        <f>IF($O413&gt;=FL$1,$S413,0)</f>
        <v>5588.402916666666</v>
      </c>
      <c r="FM413" s="27">
        <f>IF($O413&gt;=FM$1,$S413,0)</f>
        <v>5588.402916666666</v>
      </c>
      <c r="FN413" s="27">
        <f>IF($O413&gt;=FN$1,$S413,0)</f>
        <v>5588.402916666666</v>
      </c>
      <c r="FO413" s="27">
        <f>IF($O413&gt;=FO$1,$S413,0)</f>
        <v>5588.402916666666</v>
      </c>
      <c r="FP413" s="27">
        <f>IF($O413&gt;=FP$1,$S413,0)</f>
        <v>5588.402916666666</v>
      </c>
      <c r="FQ413" s="27">
        <f>IF($O413&gt;=FQ$1,$S413,0)</f>
        <v>5588.402916666666</v>
      </c>
      <c r="FR413" s="27">
        <f>IF($O413&gt;=FR$1,$S413,0)</f>
        <v>5588.402916666666</v>
      </c>
      <c r="FS413" s="27">
        <f>IF($O413&gt;=FS$1,$S413,0)</f>
        <v>5588.402916666666</v>
      </c>
      <c r="FT413" s="27">
        <f>IF($O413&gt;=FT$1,$S413,0)</f>
        <v>5588.402916666666</v>
      </c>
      <c r="FU413" s="27">
        <f>IF($O413&gt;=FU$1,$S413,0)</f>
        <v>5588.402916666666</v>
      </c>
      <c r="FV413" s="27">
        <f>IF($O413&gt;=FV$1,$S413,0)</f>
        <v>5588.402916666666</v>
      </c>
      <c r="FW413" s="27">
        <f>IF($O413&gt;=FW$1,$S413,0)</f>
        <v>5588.402916666666</v>
      </c>
      <c r="FX413" s="27">
        <f>IF($O413&gt;=FX$1,$S413,0)</f>
        <v>5588.402916666666</v>
      </c>
      <c r="FY413" s="27">
        <f>IF($O413&gt;=FY$1,$S413,0)</f>
        <v>5588.402916666666</v>
      </c>
      <c r="FZ413" s="27">
        <f>IF($O413&gt;=FZ$1,$S413,0)</f>
        <v>5588.402916666666</v>
      </c>
      <c r="GA413" s="27">
        <f>IF($O413&gt;=GA$1,$S413,0)</f>
        <v>5588.402916666666</v>
      </c>
      <c r="GB413" s="27">
        <f>IF($O413&gt;=GB$1,$S413,0)</f>
        <v>5588.402916666666</v>
      </c>
      <c r="GC413" s="27">
        <f>IF($O413&gt;=GC$1,$S413,0)</f>
        <v>5588.402916666666</v>
      </c>
      <c r="GD413" s="27">
        <f>IF($O413&gt;=GD$1,$S413,0)</f>
        <v>5588.402916666666</v>
      </c>
      <c r="GE413" s="27">
        <f>IF($O413&gt;=GE$1,$S413,0)</f>
        <v>5588.402916666666</v>
      </c>
      <c r="GF413" s="27">
        <f>IF($O413&gt;=GF$1,$S413,0)</f>
        <v>5588.402916666666</v>
      </c>
      <c r="GG413" s="27">
        <f>IF($O413&gt;=GG$1,$S413,0)</f>
        <v>5588.402916666666</v>
      </c>
      <c r="GH413" s="27">
        <f>IF($O413&gt;=GH$1,$S413,0)</f>
        <v>5588.402916666666</v>
      </c>
      <c r="GI413" s="27">
        <f>IF($O413&gt;=GI$1,$S413,0)</f>
        <v>5588.402916666666</v>
      </c>
      <c r="GJ413" s="27">
        <f>IF($O413&gt;=GJ$1,$S413,0)</f>
        <v>5588.402916666666</v>
      </c>
      <c r="GK413" s="27">
        <f>IF($O413&gt;=GK$1,$S413,0)</f>
        <v>5588.402916666666</v>
      </c>
      <c r="GL413" s="27">
        <f>IF($O413&gt;=GL$1,$S413,0)</f>
        <v>5588.402916666666</v>
      </c>
      <c r="GM413" s="27">
        <f>IF($O413&gt;=GM$1,$S413,0)</f>
        <v>5588.402916666666</v>
      </c>
      <c r="GN413" s="27">
        <f>IF($O413&gt;=GN$1,$S413,0)</f>
        <v>5588.402916666666</v>
      </c>
      <c r="GO413" s="27">
        <f>IF($O413&gt;=GO$1,$S413,0)</f>
        <v>5588.402916666666</v>
      </c>
      <c r="GP413" s="27">
        <f>IF($O413&gt;=GP$1,$S413,0)</f>
        <v>5588.402916666666</v>
      </c>
      <c r="GQ413" s="27">
        <f>IF($O413&gt;=GQ$1,$S413,0)</f>
        <v>5588.402916666666</v>
      </c>
      <c r="GR413" s="27">
        <f>IF($O413&gt;=GR$1,$S413,0)</f>
        <v>5588.402916666666</v>
      </c>
      <c r="GS413" s="27">
        <f>IF($O413&gt;=GS$1,$S413,0)</f>
        <v>5588.402916666666</v>
      </c>
      <c r="GT413" s="27">
        <f>IF($O413&gt;=GT$1,$S413,0)</f>
        <v>5588.402916666666</v>
      </c>
      <c r="GU413" s="27">
        <f>IF($O413&gt;=GU$1,$S413,0)</f>
        <v>5588.402916666666</v>
      </c>
      <c r="GV413" s="27">
        <f>IF($O413&gt;=GV$1,$S413,0)</f>
        <v>5588.402916666666</v>
      </c>
      <c r="GW413" s="27">
        <f>IF($O413&gt;=GW$1,$S413,0)</f>
        <v>5588.402916666666</v>
      </c>
      <c r="GX413" s="27">
        <f>IF($O413&gt;=GX$1,$S413,0)</f>
        <v>5588.402916666666</v>
      </c>
      <c r="GY413" s="27">
        <f>IF($O413&gt;=GY$1,$S413,0)</f>
        <v>5588.402916666666</v>
      </c>
      <c r="GZ413" s="27">
        <f>IF($O413&gt;=GZ$1,$S413,0)</f>
        <v>5588.402916666666</v>
      </c>
      <c r="HA413" s="27">
        <f>IF($O413&gt;=HA$1,$S413,0)</f>
        <v>5588.402916666666</v>
      </c>
      <c r="HB413" s="27">
        <f>IF($O413&gt;=HB$1,$S413,0)</f>
        <v>5588.402916666666</v>
      </c>
      <c r="HC413" s="27">
        <f>IF($O413&gt;=HC$1,$S413,0)</f>
        <v>5588.402916666666</v>
      </c>
    </row>
    <row r="414" spans="1:211">
      <c r="A414" s="3">
        <v>80365</v>
      </c>
      <c r="B414" s="3" t="s">
        <v>515</v>
      </c>
      <c r="C414" s="3" t="s">
        <v>12</v>
      </c>
      <c r="D414" s="3">
        <v>66</v>
      </c>
      <c r="E414" s="4">
        <v>36256</v>
      </c>
      <c r="F414" s="5">
        <v>19.219178082191782</v>
      </c>
      <c r="G414" s="3" t="s">
        <v>446</v>
      </c>
      <c r="H414" s="4">
        <v>19023</v>
      </c>
      <c r="I414" s="9" t="s">
        <v>823</v>
      </c>
      <c r="J414" s="5">
        <v>1828.81</v>
      </c>
      <c r="K414" s="31">
        <v>190</v>
      </c>
      <c r="L414" s="32">
        <v>19</v>
      </c>
      <c r="M414" s="33">
        <f>VLOOKUP(L414,FIND,3,TRUE)</f>
        <v>1.2</v>
      </c>
      <c r="N414" s="32">
        <f>IF(L414&gt;30,180,VLOOKUP(L414,TEMPO,2,FALSE))</f>
        <v>114</v>
      </c>
      <c r="O414" s="32">
        <f>IF(R414&gt;0,4,N414)</f>
        <v>114</v>
      </c>
      <c r="P414" s="96">
        <f>J414*M414*L414</f>
        <v>41696.867999999995</v>
      </c>
      <c r="Q414" s="96">
        <f>10934.45*2</f>
        <v>21868.9</v>
      </c>
      <c r="R414" s="96">
        <f>IF(P414&lt;=Q414,P414/4,0)</f>
        <v>0</v>
      </c>
      <c r="S414" s="5">
        <f>IF(P414&gt;=Q414,P414/N414,0)</f>
        <v>365.76199999999994</v>
      </c>
      <c r="T414" s="3"/>
      <c r="U414" s="3">
        <f>IF(T414="",1,0)</f>
        <v>1</v>
      </c>
      <c r="V414" s="3">
        <v>57</v>
      </c>
      <c r="W414" s="5">
        <v>0</v>
      </c>
      <c r="X414" s="5">
        <v>402.65</v>
      </c>
      <c r="Y414" s="5">
        <f>X414*W414</f>
        <v>0</v>
      </c>
      <c r="Z414" s="5">
        <v>400</v>
      </c>
      <c r="AA414" s="5">
        <f>S414+Y414+Z414</f>
        <v>765.76199999999994</v>
      </c>
      <c r="AB414" s="39">
        <f>(J414/12+J414/12*1.3333333333+450/12+J414/30*6/12+J414)*1.3+Y414+Z414+153.9</f>
        <v>3482.0097444378403</v>
      </c>
      <c r="AC414" s="39" t="s">
        <v>12</v>
      </c>
      <c r="AD414" s="39">
        <f>J414*1.3+400+153.9</f>
        <v>2931.3530000000001</v>
      </c>
      <c r="AE414" s="39">
        <f>SUMIFS('CUSTO MENSAL FUNC NOVO'!H:H,'CUSTO MENSAL FUNC NOVO'!A:A,'VALORES MENSAIS'!AC414)</f>
        <v>2265.9090000000001</v>
      </c>
      <c r="AF414" s="27">
        <f>IF($R414&gt;0,$R414,$S414)+$Y414+$Z414</f>
        <v>765.76199999999994</v>
      </c>
      <c r="AG414" s="27">
        <f>IF($R414&gt;0,$R414,$S414)+$Y414+$Z414</f>
        <v>765.76199999999994</v>
      </c>
      <c r="AH414" s="27">
        <f>IF($R414&gt;0,$R414,$S414)+$Y414+$Z414</f>
        <v>765.76199999999994</v>
      </c>
      <c r="AI414" s="27">
        <f>IF($R414&gt;0,$R414,$S414)+$Y414+$Z414</f>
        <v>765.76199999999994</v>
      </c>
      <c r="AJ414" s="27">
        <f>IF($O414&gt;=AJ$1,$S414+$Y414+$Z414,$Y414+$Z414)</f>
        <v>765.76199999999994</v>
      </c>
      <c r="AK414" s="27">
        <f>IF($O414&gt;=AK$1,$S414+$Y414+$Z414,$Y414+$Z414)</f>
        <v>765.76199999999994</v>
      </c>
      <c r="AL414" s="27">
        <f>IF($O414&gt;=AL$1,$S414+$Y414+$Z414,$Y414+$Z414)</f>
        <v>765.76199999999994</v>
      </c>
      <c r="AM414" s="27">
        <f>IF($O414&gt;=AM$1,$S414+$Y414+$Z414,$Y414+$Z414)</f>
        <v>765.76199999999994</v>
      </c>
      <c r="AN414" s="27">
        <f>IF($O414&gt;=AN$1,$S414+$Y414+$Z414,$Y414+$Z414)</f>
        <v>765.76199999999994</v>
      </c>
      <c r="AO414" s="27">
        <f>IF($O414&gt;=AO$1,$S414+$Y414+$Z414,$Y414+$Z414)</f>
        <v>765.76199999999994</v>
      </c>
      <c r="AP414" s="27">
        <f>IF($O414&gt;=AP$1,$S414+$Y414+$Z414,$Y414+$Z414)</f>
        <v>765.76199999999994</v>
      </c>
      <c r="AQ414" s="27">
        <f>IF($O414&gt;=AQ$1,$S414+$Y414+$Z414,$Y414+$Z414)</f>
        <v>765.76199999999994</v>
      </c>
      <c r="AR414" s="27">
        <f>IF($O414&gt;=AR$1,$S414+$Y414+$Z414,$Y414+$Z414)</f>
        <v>765.76199999999994</v>
      </c>
      <c r="AS414" s="27">
        <f>IF($O414&gt;=AS$1,$S414+$Y414+$Z414,$Y414+$Z414)</f>
        <v>765.76199999999994</v>
      </c>
      <c r="AT414" s="27">
        <f>IF($O414&gt;=AT$1,$S414+$Y414+$Z414,$Y414+$Z414)</f>
        <v>765.76199999999994</v>
      </c>
      <c r="AU414" s="27">
        <f>IF($O414&gt;=AU$1,$S414+$Y414+$Z414,$Y414+$Z414)</f>
        <v>765.76199999999994</v>
      </c>
      <c r="AV414" s="27">
        <f>IF($O414&gt;=AV$1,$S414+$Y414+$Z414,$Y414+$Z414)</f>
        <v>765.76199999999994</v>
      </c>
      <c r="AW414" s="27">
        <f>IF($O414&gt;=AW$1,$S414+$Y414+$Z414,$Y414+$Z414)</f>
        <v>765.76199999999994</v>
      </c>
      <c r="AX414" s="27">
        <f>IF($O414&gt;=AX$1,$S414+$Y414+$Z414,$Y414+$Z414)</f>
        <v>765.76199999999994</v>
      </c>
      <c r="AY414" s="27">
        <f>IF($O414&gt;=AY$1,$S414+$Y414+$Z414,$Y414+$Z414)</f>
        <v>765.76199999999994</v>
      </c>
      <c r="AZ414" s="27">
        <f>IF($O414&gt;=AZ$1,$S414+$Y414+$Z414,$Y414+$Z414)</f>
        <v>765.76199999999994</v>
      </c>
      <c r="BA414" s="27">
        <f>IF($O414&gt;=BA$1,$S414+$Y414+$Z414,$Y414+$Z414)</f>
        <v>765.76199999999994</v>
      </c>
      <c r="BB414" s="27">
        <f>IF($O414&gt;=BB$1,$S414+$Y414+$Z414,$Y414+$Z414)</f>
        <v>765.76199999999994</v>
      </c>
      <c r="BC414" s="27">
        <f>IF($O414&gt;=BC$1,$S414+$Y414+$Z414,$Y414+$Z414)</f>
        <v>765.76199999999994</v>
      </c>
      <c r="BD414" s="27">
        <f>IF($O414&gt;=BD$1,$S414+$Y414+$Z414,$Y414+$Z414)</f>
        <v>765.76199999999994</v>
      </c>
      <c r="BE414" s="27">
        <f>IF($O414&gt;=BE$1,$S414+$Y414+$Z414,$Y414+$Z414)</f>
        <v>765.76199999999994</v>
      </c>
      <c r="BF414" s="27">
        <f>IF($O414&gt;=BF$1,$S414+$Y414+$Z414,$Y414+$Z414)</f>
        <v>765.76199999999994</v>
      </c>
      <c r="BG414" s="27">
        <f>IF($O414&gt;=BG$1,$S414+$Y414+$Z414,$Y414+$Z414)</f>
        <v>765.76199999999994</v>
      </c>
      <c r="BH414" s="27">
        <f>IF($O414&gt;=BH$1,$S414+$Y414+$Z414,$Y414+$Z414)</f>
        <v>765.76199999999994</v>
      </c>
      <c r="BI414" s="27">
        <f>IF($O414&gt;=BI$1,$S414+$Y414+$Z414,$Y414+$Z414)</f>
        <v>765.76199999999994</v>
      </c>
      <c r="BJ414" s="27">
        <f>IF($O414&gt;=BJ$1,$S414+$Y414+$Z414,$Y414+$Z414)</f>
        <v>765.76199999999994</v>
      </c>
      <c r="BK414" s="27">
        <f>IF($O414&gt;=BK$1,$S414+$Y414+$Z414,$Y414+$Z414)</f>
        <v>765.76199999999994</v>
      </c>
      <c r="BL414" s="27">
        <f>IF($O414&gt;=BL$1,$S414+$Y414+$Z414,$Y414+$Z414)</f>
        <v>765.76199999999994</v>
      </c>
      <c r="BM414" s="27">
        <f>IF($O414&gt;=BM$1,$S414+$Y414+$Z414,$Y414+$Z414)</f>
        <v>765.76199999999994</v>
      </c>
      <c r="BN414" s="27">
        <f>IF($O414&gt;=BN$1,$S414+$Y414+$Z414,$Y414+$Z414)</f>
        <v>765.76199999999994</v>
      </c>
      <c r="BO414" s="27">
        <f>IF($O414&gt;=BO$1,$S414+$Y414+$Z414,$Y414+$Z414)</f>
        <v>765.76199999999994</v>
      </c>
      <c r="BP414" s="27">
        <f>IF($O414&gt;=BP$1,$S414+$Y414+$Z414,$Y414+$Z414)</f>
        <v>765.76199999999994</v>
      </c>
      <c r="BQ414" s="27">
        <f>IF($O414&gt;=BQ$1,$S414+$Y414+$Z414,$Y414+$Z414)</f>
        <v>765.76199999999994</v>
      </c>
      <c r="BR414" s="27">
        <f>IF($O414&gt;=BR$1,$S414+$Y414+$Z414,$Y414+$Z414)</f>
        <v>765.76199999999994</v>
      </c>
      <c r="BS414" s="27">
        <f>IF($O414&gt;=BS$1,$S414+$Y414+$Z414,$Y414+$Z414)</f>
        <v>765.76199999999994</v>
      </c>
      <c r="BT414" s="27">
        <f>IF($O414&gt;=BT$1,$S414+$Y414+$Z414,$Y414+$Z414)</f>
        <v>765.76199999999994</v>
      </c>
      <c r="BU414" s="27">
        <f>IF($O414&gt;=BU$1,$S414+$Y414+$Z414,$Y414+$Z414)</f>
        <v>765.76199999999994</v>
      </c>
      <c r="BV414" s="27">
        <f>IF($O414&gt;=BV$1,$S414+$Y414+$Z414,$Y414+$Z414)</f>
        <v>765.76199999999994</v>
      </c>
      <c r="BW414" s="27">
        <f>IF($O414&gt;=BW$1,$S414+$Y414+$Z414,$Y414+$Z414)</f>
        <v>765.76199999999994</v>
      </c>
      <c r="BX414" s="27">
        <f>IF($O414&gt;=BX$1,$S414+$Y414+$Z414,$Y414+$Z414)</f>
        <v>765.76199999999994</v>
      </c>
      <c r="BY414" s="27">
        <f>IF($O414&gt;=BY$1,$S414+$Y414+$Z414,$Y414+$Z414)</f>
        <v>765.76199999999994</v>
      </c>
      <c r="BZ414" s="27">
        <f>IF($O414&gt;=BZ$1,$S414+$Y414+$Z414,$Y414+$Z414)</f>
        <v>765.76199999999994</v>
      </c>
      <c r="CA414" s="27">
        <f>IF($O414&gt;=CA$1,$S414+$Y414+$Z414,$Y414+$Z414)</f>
        <v>765.76199999999994</v>
      </c>
      <c r="CB414" s="27">
        <f>IF($O414&gt;=CB$1,$S414+$Y414+$Z414,$Y414+$Z414)</f>
        <v>765.76199999999994</v>
      </c>
      <c r="CC414" s="27">
        <f>IF($O414&gt;=CC$1,$S414+$Y414+$Z414,$Y414+$Z414)</f>
        <v>765.76199999999994</v>
      </c>
      <c r="CD414" s="27">
        <f>IF($O414&gt;=CD$1,$S414+$Y414+$Z414,$Y414+$Z414)</f>
        <v>765.76199999999994</v>
      </c>
      <c r="CE414" s="27">
        <f>IF($O414&gt;=CE$1,$S414+$Y414+$Z414,$Y414+$Z414)</f>
        <v>765.76199999999994</v>
      </c>
      <c r="CF414" s="27">
        <f>IF($O414&gt;=CF$1,$S414+$Y414+$Z414,$Y414+$Z414)</f>
        <v>765.76199999999994</v>
      </c>
      <c r="CG414" s="27">
        <f>IF($O414&gt;=CG$1,$S414+$Y414+$Z414,$Y414+$Z414)</f>
        <v>765.76199999999994</v>
      </c>
      <c r="CH414" s="27">
        <f>IF($O414&gt;=CH$1,$S414+$Y414+$Z414,$Y414+$Z414)</f>
        <v>765.76199999999994</v>
      </c>
      <c r="CI414" s="27">
        <f>IF($O414&gt;=CI$1,$S414+$Y414+$Z414,$Y414+$Z414)</f>
        <v>765.76199999999994</v>
      </c>
      <c r="CJ414" s="27">
        <f>IF($O414&gt;=CJ$1,$S414+$Y414+$Z414,$Y414+$Z414)</f>
        <v>765.76199999999994</v>
      </c>
      <c r="CK414" s="27">
        <f>IF($O414&gt;=CK$1,$S414+$Y414+$Z414,$Y414+$Z414)</f>
        <v>765.76199999999994</v>
      </c>
      <c r="CL414" s="27">
        <f>IF($O414&gt;=CL$1,$S414+$Y414+$Z414,$Y414+$Z414)</f>
        <v>765.76199999999994</v>
      </c>
      <c r="CM414" s="27">
        <f>IF($O414&gt;=CM$1,$S414+$Y414+$Z414,$Y414+$Z414)</f>
        <v>765.76199999999994</v>
      </c>
      <c r="CN414" s="27">
        <f>IF($O414&gt;=CN$1,$S414+$Y414,$Y414)</f>
        <v>365.76199999999994</v>
      </c>
      <c r="CO414" s="27">
        <f>IF($O414&gt;=CO$1,$S414+$Y414,$Y414)</f>
        <v>365.76199999999994</v>
      </c>
      <c r="CP414" s="27">
        <f>IF($O414&gt;=CP$1,$S414+$Y414,$Y414)</f>
        <v>365.76199999999994</v>
      </c>
      <c r="CQ414" s="27">
        <f>IF($O414&gt;=CQ$1,$S414+$Y414,$Y414)</f>
        <v>365.76199999999994</v>
      </c>
      <c r="CR414" s="27">
        <f>IF($O414&gt;=CR$1,$S414+$Y414,$Y414)</f>
        <v>365.76199999999994</v>
      </c>
      <c r="CS414" s="27">
        <f>IF($O414&gt;=CS$1,$S414+$Y414,$Y414)</f>
        <v>365.76199999999994</v>
      </c>
      <c r="CT414" s="27">
        <f>IF($O414&gt;=CT$1,$S414+$Y414,$Y414)</f>
        <v>365.76199999999994</v>
      </c>
      <c r="CU414" s="27">
        <f>IF($O414&gt;=CU$1,$S414+$Y414,$Y414)</f>
        <v>365.76199999999994</v>
      </c>
      <c r="CV414" s="27">
        <f>IF($O414&gt;=CV$1,$S414+$Y414,$Y414)</f>
        <v>365.76199999999994</v>
      </c>
      <c r="CW414" s="27">
        <f>IF($O414&gt;=CW$1,$S414+$Y414,$Y414)</f>
        <v>365.76199999999994</v>
      </c>
      <c r="CX414" s="27">
        <f>IF($O414&gt;=CX$1,$S414+$Y414,$Y414)</f>
        <v>365.76199999999994</v>
      </c>
      <c r="CY414" s="27">
        <f>IF($O414&gt;=CY$1,$S414+$Y414,$Y414)</f>
        <v>365.76199999999994</v>
      </c>
      <c r="CZ414" s="27">
        <f>IF($O414&gt;=CZ$1,$S414+$Y414,$Y414)</f>
        <v>365.76199999999994</v>
      </c>
      <c r="DA414" s="27">
        <f>IF($O414&gt;=DA$1,$S414+$Y414,$Y414)</f>
        <v>365.76199999999994</v>
      </c>
      <c r="DB414" s="27">
        <f>IF($O414&gt;=DB$1,$S414+$Y414,$Y414)</f>
        <v>365.76199999999994</v>
      </c>
      <c r="DC414" s="27">
        <f>IF($O414&gt;=DC$1,$S414+$Y414,$Y414)</f>
        <v>365.76199999999994</v>
      </c>
      <c r="DD414" s="27">
        <f>IF($O414&gt;=DD$1,$S414+$Y414,$Y414)</f>
        <v>365.76199999999994</v>
      </c>
      <c r="DE414" s="27">
        <f>IF($O414&gt;=DE$1,$S414+$Y414,$Y414)</f>
        <v>365.76199999999994</v>
      </c>
      <c r="DF414" s="27">
        <f>IF($O414&gt;=DF$1,$S414+$Y414,$Y414)</f>
        <v>365.76199999999994</v>
      </c>
      <c r="DG414" s="27">
        <f>IF($O414&gt;=DG$1,$S414+$Y414,$Y414)</f>
        <v>365.76199999999994</v>
      </c>
      <c r="DH414" s="27">
        <f>IF($O414&gt;=DH$1,$S414+$Y414,$Y414)</f>
        <v>365.76199999999994</v>
      </c>
      <c r="DI414" s="27">
        <f>IF($O414&gt;=DI$1,$S414+$Y414,$Y414)</f>
        <v>365.76199999999994</v>
      </c>
      <c r="DJ414" s="27">
        <f>IF($O414&gt;=DJ$1,$S414+$Y414,$Y414)</f>
        <v>365.76199999999994</v>
      </c>
      <c r="DK414" s="27">
        <f>IF($O414&gt;=DK$1,$S414+$Y414,$Y414)</f>
        <v>365.76199999999994</v>
      </c>
      <c r="DL414" s="27">
        <f>IF($O414&gt;=DL$1,$S414+$Y414,$Y414)</f>
        <v>365.76199999999994</v>
      </c>
      <c r="DM414" s="27">
        <f>IF($O414&gt;=DM$1,$S414+$Y414,$Y414)</f>
        <v>365.76199999999994</v>
      </c>
      <c r="DN414" s="27">
        <f>IF($O414&gt;=DN$1,$S414+$Y414,$Y414)</f>
        <v>365.76199999999994</v>
      </c>
      <c r="DO414" s="27">
        <f>IF($O414&gt;=DO$1,$S414+$Y414,$Y414)</f>
        <v>365.76199999999994</v>
      </c>
      <c r="DP414" s="27">
        <f>IF($O414&gt;=DP$1,$S414+$Y414,$Y414)</f>
        <v>365.76199999999994</v>
      </c>
      <c r="DQ414" s="27">
        <f>IF($O414&gt;=DQ$1,$S414+$Y414,$Y414)</f>
        <v>365.76199999999994</v>
      </c>
      <c r="DR414" s="27">
        <f>IF($O414&gt;=DR$1,$S414+$Y414,$Y414)</f>
        <v>365.76199999999994</v>
      </c>
      <c r="DS414" s="27">
        <f>IF($O414&gt;=DS$1,$S414+$Y414,$Y414)</f>
        <v>365.76199999999994</v>
      </c>
      <c r="DT414" s="27">
        <f>IF($O414&gt;=DT$1,$S414+$Y414,$Y414)</f>
        <v>365.76199999999994</v>
      </c>
      <c r="DU414" s="27">
        <f>IF($O414&gt;=DU$1,$S414+$Y414,$Y414)</f>
        <v>365.76199999999994</v>
      </c>
      <c r="DV414" s="27">
        <f>IF($O414&gt;=DV$1,$S414+$Y414,$Y414)</f>
        <v>365.76199999999994</v>
      </c>
      <c r="DW414" s="27">
        <f>IF($O414&gt;=DW$1,$S414+$Y414,$Y414)</f>
        <v>365.76199999999994</v>
      </c>
      <c r="DX414" s="27">
        <f>IF($O414&gt;=DX$1,$S414+$Y414,$Y414)</f>
        <v>365.76199999999994</v>
      </c>
      <c r="DY414" s="27">
        <f>IF($O414&gt;=DY$1,$S414+$Y414,$Y414)</f>
        <v>365.76199999999994</v>
      </c>
      <c r="DZ414" s="27">
        <f>IF($O414&gt;=DZ$1,$S414+$Y414,$Y414)</f>
        <v>365.76199999999994</v>
      </c>
      <c r="EA414" s="27">
        <f>IF($O414&gt;=EA$1,$S414+$Y414,$Y414)</f>
        <v>365.76199999999994</v>
      </c>
      <c r="EB414" s="27">
        <f>IF($O414&gt;=EB$1,$S414+$Y414,$Y414)</f>
        <v>365.76199999999994</v>
      </c>
      <c r="EC414" s="27">
        <f>IF($O414&gt;=EC$1,$S414+$Y414,$Y414)</f>
        <v>365.76199999999994</v>
      </c>
      <c r="ED414" s="27">
        <f>IF($O414&gt;=ED$1,$S414+$Y414,$Y414)</f>
        <v>365.76199999999994</v>
      </c>
      <c r="EE414" s="27">
        <f>IF($O414&gt;=EE$1,$S414+$Y414,$Y414)</f>
        <v>365.76199999999994</v>
      </c>
      <c r="EF414" s="27">
        <f>IF($O414&gt;=EF$1,$S414+$Y414,$Y414)</f>
        <v>365.76199999999994</v>
      </c>
      <c r="EG414" s="27">
        <f>IF($O414&gt;=EG$1,$S414+$Y414,$Y414)</f>
        <v>365.76199999999994</v>
      </c>
      <c r="EH414" s="27">
        <f>IF($O414&gt;=EH$1,$S414+$Y414,$Y414)</f>
        <v>365.76199999999994</v>
      </c>
      <c r="EI414" s="27">
        <f>IF($O414&gt;=EI$1,$S414+$Y414,$Y414)</f>
        <v>365.76199999999994</v>
      </c>
      <c r="EJ414" s="27">
        <f>IF($O414&gt;=EJ$1,$S414+$Y414,$Y414)</f>
        <v>365.76199999999994</v>
      </c>
      <c r="EK414" s="27">
        <f>IF($O414&gt;=EK$1,$S414+$Y414,$Y414)</f>
        <v>365.76199999999994</v>
      </c>
      <c r="EL414" s="27">
        <f>IF($O414&gt;=EL$1,$S414+$Y414,$Y414)</f>
        <v>365.76199999999994</v>
      </c>
      <c r="EM414" s="27">
        <f>IF($O414&gt;=EM$1,$S414+$Y414,$Y414)</f>
        <v>365.76199999999994</v>
      </c>
      <c r="EN414" s="27">
        <f>IF($O414&gt;=EN$1,$S414+$Y414,$Y414)</f>
        <v>365.76199999999994</v>
      </c>
      <c r="EO414" s="27">
        <f>IF($O414&gt;=EO$1,$S414+$Y414,$Y414)</f>
        <v>365.76199999999994</v>
      </c>
      <c r="EP414" s="27">
        <f>IF($O414&gt;=EP$1,$S414+$Y414,$Y414)</f>
        <v>0</v>
      </c>
      <c r="EQ414" s="27">
        <f>IF($O414&gt;=EQ$1,$S414+$Y414,$Y414)</f>
        <v>0</v>
      </c>
      <c r="ER414" s="27">
        <f>IF($O414&gt;=ER$1,$S414+$Y414,$Y414)</f>
        <v>0</v>
      </c>
      <c r="ES414" s="27">
        <f>IF($O414&gt;=ES$1,$S414+$Y414,$Y414)</f>
        <v>0</v>
      </c>
      <c r="ET414" s="27">
        <f>IF($O414&gt;=ET$1,$S414+$Y414,$Y414)</f>
        <v>0</v>
      </c>
      <c r="EU414" s="27">
        <f>IF($O414&gt;=EU$1,$S414+$Y414,$Y414)</f>
        <v>0</v>
      </c>
      <c r="EV414" s="27">
        <f>IF($O414&gt;=EV$1,$S414,0)</f>
        <v>0</v>
      </c>
      <c r="EW414" s="27">
        <f>IF($O414&gt;=EW$1,$S414,0)</f>
        <v>0</v>
      </c>
      <c r="EX414" s="27">
        <f>IF($O414&gt;=EX$1,$S414,0)</f>
        <v>0</v>
      </c>
      <c r="EY414" s="27">
        <f>IF($O414&gt;=EY$1,$S414,0)</f>
        <v>0</v>
      </c>
      <c r="EZ414" s="27">
        <f>IF($O414&gt;=EZ$1,$S414,0)</f>
        <v>0</v>
      </c>
      <c r="FA414" s="27">
        <f>IF($O414&gt;=FA$1,$S414,0)</f>
        <v>0</v>
      </c>
      <c r="FB414" s="27">
        <f>IF($O414&gt;=FB$1,$S414,0)</f>
        <v>0</v>
      </c>
      <c r="FC414" s="27">
        <f>IF($O414&gt;=FC$1,$S414,0)</f>
        <v>0</v>
      </c>
      <c r="FD414" s="27">
        <f>IF($O414&gt;=FD$1,$S414,0)</f>
        <v>0</v>
      </c>
      <c r="FE414" s="27">
        <f>IF($O414&gt;=FE$1,$S414,0)</f>
        <v>0</v>
      </c>
      <c r="FF414" s="27">
        <f>IF($O414&gt;=FF$1,$S414,0)</f>
        <v>0</v>
      </c>
      <c r="FG414" s="27">
        <f>IF($O414&gt;=FG$1,$S414,0)</f>
        <v>0</v>
      </c>
      <c r="FH414" s="27">
        <f>IF($O414&gt;=FH$1,$S414,0)</f>
        <v>0</v>
      </c>
      <c r="FI414" s="27">
        <f>IF($O414&gt;=FI$1,$S414,0)</f>
        <v>0</v>
      </c>
      <c r="FJ414" s="27">
        <f>IF($O414&gt;=FJ$1,$S414,0)</f>
        <v>0</v>
      </c>
      <c r="FK414" s="27">
        <f>IF($O414&gt;=FK$1,$S414,0)</f>
        <v>0</v>
      </c>
      <c r="FL414" s="27">
        <f>IF($O414&gt;=FL$1,$S414,0)</f>
        <v>0</v>
      </c>
      <c r="FM414" s="27">
        <f>IF($O414&gt;=FM$1,$S414,0)</f>
        <v>0</v>
      </c>
      <c r="FN414" s="27">
        <f>IF($O414&gt;=FN$1,$S414,0)</f>
        <v>0</v>
      </c>
      <c r="FO414" s="27">
        <f>IF($O414&gt;=FO$1,$S414,0)</f>
        <v>0</v>
      </c>
      <c r="FP414" s="27">
        <f>IF($O414&gt;=FP$1,$S414,0)</f>
        <v>0</v>
      </c>
      <c r="FQ414" s="27">
        <f>IF($O414&gt;=FQ$1,$S414,0)</f>
        <v>0</v>
      </c>
      <c r="FR414" s="27">
        <f>IF($O414&gt;=FR$1,$S414,0)</f>
        <v>0</v>
      </c>
      <c r="FS414" s="27">
        <f>IF($O414&gt;=FS$1,$S414,0)</f>
        <v>0</v>
      </c>
      <c r="FT414" s="27">
        <f>IF($O414&gt;=FT$1,$S414,0)</f>
        <v>0</v>
      </c>
      <c r="FU414" s="27">
        <f>IF($O414&gt;=FU$1,$S414,0)</f>
        <v>0</v>
      </c>
      <c r="FV414" s="27">
        <f>IF($O414&gt;=FV$1,$S414,0)</f>
        <v>0</v>
      </c>
      <c r="FW414" s="27">
        <f>IF($O414&gt;=FW$1,$S414,0)</f>
        <v>0</v>
      </c>
      <c r="FX414" s="27">
        <f>IF($O414&gt;=FX$1,$S414,0)</f>
        <v>0</v>
      </c>
      <c r="FY414" s="27">
        <f>IF($O414&gt;=FY$1,$S414,0)</f>
        <v>0</v>
      </c>
      <c r="FZ414" s="27">
        <f>IF($O414&gt;=FZ$1,$S414,0)</f>
        <v>0</v>
      </c>
      <c r="GA414" s="27">
        <f>IF($O414&gt;=GA$1,$S414,0)</f>
        <v>0</v>
      </c>
      <c r="GB414" s="27">
        <f>IF($O414&gt;=GB$1,$S414,0)</f>
        <v>0</v>
      </c>
      <c r="GC414" s="27">
        <f>IF($O414&gt;=GC$1,$S414,0)</f>
        <v>0</v>
      </c>
      <c r="GD414" s="27">
        <f>IF($O414&gt;=GD$1,$S414,0)</f>
        <v>0</v>
      </c>
      <c r="GE414" s="27">
        <f>IF($O414&gt;=GE$1,$S414,0)</f>
        <v>0</v>
      </c>
      <c r="GF414" s="27">
        <f>IF($O414&gt;=GF$1,$S414,0)</f>
        <v>0</v>
      </c>
      <c r="GG414" s="27">
        <f>IF($O414&gt;=GG$1,$S414,0)</f>
        <v>0</v>
      </c>
      <c r="GH414" s="27">
        <f>IF($O414&gt;=GH$1,$S414,0)</f>
        <v>0</v>
      </c>
      <c r="GI414" s="27">
        <f>IF($O414&gt;=GI$1,$S414,0)</f>
        <v>0</v>
      </c>
      <c r="GJ414" s="27">
        <f>IF($O414&gt;=GJ$1,$S414,0)</f>
        <v>0</v>
      </c>
      <c r="GK414" s="27">
        <f>IF($O414&gt;=GK$1,$S414,0)</f>
        <v>0</v>
      </c>
      <c r="GL414" s="27">
        <f>IF($O414&gt;=GL$1,$S414,0)</f>
        <v>0</v>
      </c>
      <c r="GM414" s="27">
        <f>IF($O414&gt;=GM$1,$S414,0)</f>
        <v>0</v>
      </c>
      <c r="GN414" s="27">
        <f>IF($O414&gt;=GN$1,$S414,0)</f>
        <v>0</v>
      </c>
      <c r="GO414" s="27">
        <f>IF($O414&gt;=GO$1,$S414,0)</f>
        <v>0</v>
      </c>
      <c r="GP414" s="27">
        <f>IF($O414&gt;=GP$1,$S414,0)</f>
        <v>0</v>
      </c>
      <c r="GQ414" s="27">
        <f>IF($O414&gt;=GQ$1,$S414,0)</f>
        <v>0</v>
      </c>
      <c r="GR414" s="27">
        <f>IF($O414&gt;=GR$1,$S414,0)</f>
        <v>0</v>
      </c>
      <c r="GS414" s="27">
        <f>IF($O414&gt;=GS$1,$S414,0)</f>
        <v>0</v>
      </c>
      <c r="GT414" s="27">
        <f>IF($O414&gt;=GT$1,$S414,0)</f>
        <v>0</v>
      </c>
      <c r="GU414" s="27">
        <f>IF($O414&gt;=GU$1,$S414,0)</f>
        <v>0</v>
      </c>
      <c r="GV414" s="27">
        <f>IF($O414&gt;=GV$1,$S414,0)</f>
        <v>0</v>
      </c>
      <c r="GW414" s="27">
        <f>IF($O414&gt;=GW$1,$S414,0)</f>
        <v>0</v>
      </c>
      <c r="GX414" s="27">
        <f>IF($O414&gt;=GX$1,$S414,0)</f>
        <v>0</v>
      </c>
      <c r="GY414" s="27">
        <f>IF($O414&gt;=GY$1,$S414,0)</f>
        <v>0</v>
      </c>
      <c r="GZ414" s="27">
        <f>IF($O414&gt;=GZ$1,$S414,0)</f>
        <v>0</v>
      </c>
      <c r="HA414" s="27">
        <f>IF($O414&gt;=HA$1,$S414,0)</f>
        <v>0</v>
      </c>
      <c r="HB414" s="27">
        <f>IF($O414&gt;=HB$1,$S414,0)</f>
        <v>0</v>
      </c>
      <c r="HC414" s="27">
        <f>IF($O414&gt;=HC$1,$S414,0)</f>
        <v>0</v>
      </c>
    </row>
    <row r="415" spans="1:211">
      <c r="A415" s="3">
        <v>48925</v>
      </c>
      <c r="B415" s="3" t="s">
        <v>576</v>
      </c>
      <c r="C415" s="3" t="s">
        <v>464</v>
      </c>
      <c r="D415" s="3">
        <v>57</v>
      </c>
      <c r="E415" s="4">
        <v>33840</v>
      </c>
      <c r="F415" s="5">
        <v>25.838356164383562</v>
      </c>
      <c r="G415" s="3" t="s">
        <v>446</v>
      </c>
      <c r="H415" s="4">
        <v>22408</v>
      </c>
      <c r="I415" s="9" t="s">
        <v>823</v>
      </c>
      <c r="J415" s="5">
        <v>7693.69</v>
      </c>
      <c r="K415" s="31">
        <v>190</v>
      </c>
      <c r="L415" s="32">
        <v>26</v>
      </c>
      <c r="M415" s="33">
        <f>VLOOKUP(L415,FIND,3,TRUE)</f>
        <v>1.5</v>
      </c>
      <c r="N415" s="32">
        <f>IF(L415&gt;30,180,VLOOKUP(L415,TEMPO,2,FALSE))</f>
        <v>156</v>
      </c>
      <c r="O415" s="32">
        <f>IF(R415&gt;0,4,N415)</f>
        <v>156</v>
      </c>
      <c r="P415" s="96">
        <f>J415*M415*L415</f>
        <v>300053.90999999997</v>
      </c>
      <c r="Q415" s="96">
        <f>10934.45*2</f>
        <v>21868.9</v>
      </c>
      <c r="R415" s="96">
        <f>IF(P415&lt;=Q415,P415/4,0)</f>
        <v>0</v>
      </c>
      <c r="S415" s="5">
        <f>IF(P415&gt;=Q415,P415/N415,0)</f>
        <v>1923.4224999999999</v>
      </c>
      <c r="T415" s="3"/>
      <c r="U415" s="3">
        <f>IF(T415="",1,0)</f>
        <v>1</v>
      </c>
      <c r="V415" s="3">
        <v>149</v>
      </c>
      <c r="W415" s="5">
        <v>0</v>
      </c>
      <c r="X415" s="5">
        <v>245.73</v>
      </c>
      <c r="Y415" s="5">
        <f>X415*W415</f>
        <v>0</v>
      </c>
      <c r="Z415" s="5">
        <v>400</v>
      </c>
      <c r="AA415" s="5">
        <f>S415+Y415+Z415</f>
        <v>2323.4224999999997</v>
      </c>
      <c r="AB415" s="39">
        <f>(J415/12+J415/12*1.3333333333+450/12+J415/30*6/12+J415)*1.3+Y415+Z415+153.9</f>
        <v>12715.937477749994</v>
      </c>
      <c r="AC415" s="39" t="s">
        <v>464</v>
      </c>
      <c r="AD415" s="39">
        <f>J415*1.3+400+153.9</f>
        <v>10555.697</v>
      </c>
      <c r="AE415" s="39">
        <f>SUMIFS('CUSTO MENSAL FUNC NOVO'!H:H,'CUSTO MENSAL FUNC NOVO'!A:A,'VALORES MENSAIS'!AC415)</f>
        <v>7085.2820000000002</v>
      </c>
      <c r="AF415" s="27">
        <f>IF($R415&gt;0,$R415,$S415)+$Y415+$Z415</f>
        <v>2323.4224999999997</v>
      </c>
      <c r="AG415" s="27">
        <f>IF($R415&gt;0,$R415,$S415)+$Y415+$Z415</f>
        <v>2323.4224999999997</v>
      </c>
      <c r="AH415" s="27">
        <f>IF($R415&gt;0,$R415,$S415)+$Y415+$Z415</f>
        <v>2323.4224999999997</v>
      </c>
      <c r="AI415" s="27">
        <f>IF($R415&gt;0,$R415,$S415)+$Y415+$Z415</f>
        <v>2323.4224999999997</v>
      </c>
      <c r="AJ415" s="27">
        <f>IF($O415&gt;=AJ$1,$S415+$Y415+$Z415,$Y415+$Z415)</f>
        <v>2323.4224999999997</v>
      </c>
      <c r="AK415" s="27">
        <f>IF($O415&gt;=AK$1,$S415+$Y415+$Z415,$Y415+$Z415)</f>
        <v>2323.4224999999997</v>
      </c>
      <c r="AL415" s="27">
        <f>IF($O415&gt;=AL$1,$S415+$Y415+$Z415,$Y415+$Z415)</f>
        <v>2323.4224999999997</v>
      </c>
      <c r="AM415" s="27">
        <f>IF($O415&gt;=AM$1,$S415+$Y415+$Z415,$Y415+$Z415)</f>
        <v>2323.4224999999997</v>
      </c>
      <c r="AN415" s="27">
        <f>IF($O415&gt;=AN$1,$S415+$Y415+$Z415,$Y415+$Z415)</f>
        <v>2323.4224999999997</v>
      </c>
      <c r="AO415" s="27">
        <f>IF($O415&gt;=AO$1,$S415+$Y415+$Z415,$Y415+$Z415)</f>
        <v>2323.4224999999997</v>
      </c>
      <c r="AP415" s="27">
        <f>IF($O415&gt;=AP$1,$S415+$Y415+$Z415,$Y415+$Z415)</f>
        <v>2323.4224999999997</v>
      </c>
      <c r="AQ415" s="27">
        <f>IF($O415&gt;=AQ$1,$S415+$Y415+$Z415,$Y415+$Z415)</f>
        <v>2323.4224999999997</v>
      </c>
      <c r="AR415" s="27">
        <f>IF($O415&gt;=AR$1,$S415+$Y415+$Z415,$Y415+$Z415)</f>
        <v>2323.4224999999997</v>
      </c>
      <c r="AS415" s="27">
        <f>IF($O415&gt;=AS$1,$S415+$Y415+$Z415,$Y415+$Z415)</f>
        <v>2323.4224999999997</v>
      </c>
      <c r="AT415" s="27">
        <f>IF($O415&gt;=AT$1,$S415+$Y415+$Z415,$Y415+$Z415)</f>
        <v>2323.4224999999997</v>
      </c>
      <c r="AU415" s="27">
        <f>IF($O415&gt;=AU$1,$S415+$Y415+$Z415,$Y415+$Z415)</f>
        <v>2323.4224999999997</v>
      </c>
      <c r="AV415" s="27">
        <f>IF($O415&gt;=AV$1,$S415+$Y415+$Z415,$Y415+$Z415)</f>
        <v>2323.4224999999997</v>
      </c>
      <c r="AW415" s="27">
        <f>IF($O415&gt;=AW$1,$S415+$Y415+$Z415,$Y415+$Z415)</f>
        <v>2323.4224999999997</v>
      </c>
      <c r="AX415" s="27">
        <f>IF($O415&gt;=AX$1,$S415+$Y415+$Z415,$Y415+$Z415)</f>
        <v>2323.4224999999997</v>
      </c>
      <c r="AY415" s="27">
        <f>IF($O415&gt;=AY$1,$S415+$Y415+$Z415,$Y415+$Z415)</f>
        <v>2323.4224999999997</v>
      </c>
      <c r="AZ415" s="27">
        <f>IF($O415&gt;=AZ$1,$S415+$Y415+$Z415,$Y415+$Z415)</f>
        <v>2323.4224999999997</v>
      </c>
      <c r="BA415" s="27">
        <f>IF($O415&gt;=BA$1,$S415+$Y415+$Z415,$Y415+$Z415)</f>
        <v>2323.4224999999997</v>
      </c>
      <c r="BB415" s="27">
        <f>IF($O415&gt;=BB$1,$S415+$Y415+$Z415,$Y415+$Z415)</f>
        <v>2323.4224999999997</v>
      </c>
      <c r="BC415" s="27">
        <f>IF($O415&gt;=BC$1,$S415+$Y415+$Z415,$Y415+$Z415)</f>
        <v>2323.4224999999997</v>
      </c>
      <c r="BD415" s="27">
        <f>IF($O415&gt;=BD$1,$S415+$Y415+$Z415,$Y415+$Z415)</f>
        <v>2323.4224999999997</v>
      </c>
      <c r="BE415" s="27">
        <f>IF($O415&gt;=BE$1,$S415+$Y415+$Z415,$Y415+$Z415)</f>
        <v>2323.4224999999997</v>
      </c>
      <c r="BF415" s="27">
        <f>IF($O415&gt;=BF$1,$S415+$Y415+$Z415,$Y415+$Z415)</f>
        <v>2323.4224999999997</v>
      </c>
      <c r="BG415" s="27">
        <f>IF($O415&gt;=BG$1,$S415+$Y415+$Z415,$Y415+$Z415)</f>
        <v>2323.4224999999997</v>
      </c>
      <c r="BH415" s="27">
        <f>IF($O415&gt;=BH$1,$S415+$Y415+$Z415,$Y415+$Z415)</f>
        <v>2323.4224999999997</v>
      </c>
      <c r="BI415" s="27">
        <f>IF($O415&gt;=BI$1,$S415+$Y415+$Z415,$Y415+$Z415)</f>
        <v>2323.4224999999997</v>
      </c>
      <c r="BJ415" s="27">
        <f>IF($O415&gt;=BJ$1,$S415+$Y415+$Z415,$Y415+$Z415)</f>
        <v>2323.4224999999997</v>
      </c>
      <c r="BK415" s="27">
        <f>IF($O415&gt;=BK$1,$S415+$Y415+$Z415,$Y415+$Z415)</f>
        <v>2323.4224999999997</v>
      </c>
      <c r="BL415" s="27">
        <f>IF($O415&gt;=BL$1,$S415+$Y415+$Z415,$Y415+$Z415)</f>
        <v>2323.4224999999997</v>
      </c>
      <c r="BM415" s="27">
        <f>IF($O415&gt;=BM$1,$S415+$Y415+$Z415,$Y415+$Z415)</f>
        <v>2323.4224999999997</v>
      </c>
      <c r="BN415" s="27">
        <f>IF($O415&gt;=BN$1,$S415+$Y415+$Z415,$Y415+$Z415)</f>
        <v>2323.4224999999997</v>
      </c>
      <c r="BO415" s="27">
        <f>IF($O415&gt;=BO$1,$S415+$Y415+$Z415,$Y415+$Z415)</f>
        <v>2323.4224999999997</v>
      </c>
      <c r="BP415" s="27">
        <f>IF($O415&gt;=BP$1,$S415+$Y415+$Z415,$Y415+$Z415)</f>
        <v>2323.4224999999997</v>
      </c>
      <c r="BQ415" s="27">
        <f>IF($O415&gt;=BQ$1,$S415+$Y415+$Z415,$Y415+$Z415)</f>
        <v>2323.4224999999997</v>
      </c>
      <c r="BR415" s="27">
        <f>IF($O415&gt;=BR$1,$S415+$Y415+$Z415,$Y415+$Z415)</f>
        <v>2323.4224999999997</v>
      </c>
      <c r="BS415" s="27">
        <f>IF($O415&gt;=BS$1,$S415+$Y415+$Z415,$Y415+$Z415)</f>
        <v>2323.4224999999997</v>
      </c>
      <c r="BT415" s="27">
        <f>IF($O415&gt;=BT$1,$S415+$Y415+$Z415,$Y415+$Z415)</f>
        <v>2323.4224999999997</v>
      </c>
      <c r="BU415" s="27">
        <f>IF($O415&gt;=BU$1,$S415+$Y415+$Z415,$Y415+$Z415)</f>
        <v>2323.4224999999997</v>
      </c>
      <c r="BV415" s="27">
        <f>IF($O415&gt;=BV$1,$S415+$Y415+$Z415,$Y415+$Z415)</f>
        <v>2323.4224999999997</v>
      </c>
      <c r="BW415" s="27">
        <f>IF($O415&gt;=BW$1,$S415+$Y415+$Z415,$Y415+$Z415)</f>
        <v>2323.4224999999997</v>
      </c>
      <c r="BX415" s="27">
        <f>IF($O415&gt;=BX$1,$S415+$Y415+$Z415,$Y415+$Z415)</f>
        <v>2323.4224999999997</v>
      </c>
      <c r="BY415" s="27">
        <f>IF($O415&gt;=BY$1,$S415+$Y415+$Z415,$Y415+$Z415)</f>
        <v>2323.4224999999997</v>
      </c>
      <c r="BZ415" s="27">
        <f>IF($O415&gt;=BZ$1,$S415+$Y415+$Z415,$Y415+$Z415)</f>
        <v>2323.4224999999997</v>
      </c>
      <c r="CA415" s="27">
        <f>IF($O415&gt;=CA$1,$S415+$Y415+$Z415,$Y415+$Z415)</f>
        <v>2323.4224999999997</v>
      </c>
      <c r="CB415" s="27">
        <f>IF($O415&gt;=CB$1,$S415+$Y415+$Z415,$Y415+$Z415)</f>
        <v>2323.4224999999997</v>
      </c>
      <c r="CC415" s="27">
        <f>IF($O415&gt;=CC$1,$S415+$Y415+$Z415,$Y415+$Z415)</f>
        <v>2323.4224999999997</v>
      </c>
      <c r="CD415" s="27">
        <f>IF($O415&gt;=CD$1,$S415+$Y415+$Z415,$Y415+$Z415)</f>
        <v>2323.4224999999997</v>
      </c>
      <c r="CE415" s="27">
        <f>IF($O415&gt;=CE$1,$S415+$Y415+$Z415,$Y415+$Z415)</f>
        <v>2323.4224999999997</v>
      </c>
      <c r="CF415" s="27">
        <f>IF($O415&gt;=CF$1,$S415+$Y415+$Z415,$Y415+$Z415)</f>
        <v>2323.4224999999997</v>
      </c>
      <c r="CG415" s="27">
        <f>IF($O415&gt;=CG$1,$S415+$Y415+$Z415,$Y415+$Z415)</f>
        <v>2323.4224999999997</v>
      </c>
      <c r="CH415" s="27">
        <f>IF($O415&gt;=CH$1,$S415+$Y415+$Z415,$Y415+$Z415)</f>
        <v>2323.4224999999997</v>
      </c>
      <c r="CI415" s="27">
        <f>IF($O415&gt;=CI$1,$S415+$Y415+$Z415,$Y415+$Z415)</f>
        <v>2323.4224999999997</v>
      </c>
      <c r="CJ415" s="27">
        <f>IF($O415&gt;=CJ$1,$S415+$Y415+$Z415,$Y415+$Z415)</f>
        <v>2323.4224999999997</v>
      </c>
      <c r="CK415" s="27">
        <f>IF($O415&gt;=CK$1,$S415+$Y415+$Z415,$Y415+$Z415)</f>
        <v>2323.4224999999997</v>
      </c>
      <c r="CL415" s="27">
        <f>IF($O415&gt;=CL$1,$S415+$Y415+$Z415,$Y415+$Z415)</f>
        <v>2323.4224999999997</v>
      </c>
      <c r="CM415" s="27">
        <f>IF($O415&gt;=CM$1,$S415+$Y415+$Z415,$Y415+$Z415)</f>
        <v>2323.4224999999997</v>
      </c>
      <c r="CN415" s="27">
        <f>IF($O415&gt;=CN$1,$S415+$Y415,$Y415)</f>
        <v>1923.4224999999999</v>
      </c>
      <c r="CO415" s="27">
        <f>IF($O415&gt;=CO$1,$S415+$Y415,$Y415)</f>
        <v>1923.4224999999999</v>
      </c>
      <c r="CP415" s="27">
        <f>IF($O415&gt;=CP$1,$S415+$Y415,$Y415)</f>
        <v>1923.4224999999999</v>
      </c>
      <c r="CQ415" s="27">
        <f>IF($O415&gt;=CQ$1,$S415+$Y415,$Y415)</f>
        <v>1923.4224999999999</v>
      </c>
      <c r="CR415" s="27">
        <f>IF($O415&gt;=CR$1,$S415+$Y415,$Y415)</f>
        <v>1923.4224999999999</v>
      </c>
      <c r="CS415" s="27">
        <f>IF($O415&gt;=CS$1,$S415+$Y415,$Y415)</f>
        <v>1923.4224999999999</v>
      </c>
      <c r="CT415" s="27">
        <f>IF($O415&gt;=CT$1,$S415+$Y415,$Y415)</f>
        <v>1923.4224999999999</v>
      </c>
      <c r="CU415" s="27">
        <f>IF($O415&gt;=CU$1,$S415+$Y415,$Y415)</f>
        <v>1923.4224999999999</v>
      </c>
      <c r="CV415" s="27">
        <f>IF($O415&gt;=CV$1,$S415+$Y415,$Y415)</f>
        <v>1923.4224999999999</v>
      </c>
      <c r="CW415" s="27">
        <f>IF($O415&gt;=CW$1,$S415+$Y415,$Y415)</f>
        <v>1923.4224999999999</v>
      </c>
      <c r="CX415" s="27">
        <f>IF($O415&gt;=CX$1,$S415+$Y415,$Y415)</f>
        <v>1923.4224999999999</v>
      </c>
      <c r="CY415" s="27">
        <f>IF($O415&gt;=CY$1,$S415+$Y415,$Y415)</f>
        <v>1923.4224999999999</v>
      </c>
      <c r="CZ415" s="27">
        <f>IF($O415&gt;=CZ$1,$S415+$Y415,$Y415)</f>
        <v>1923.4224999999999</v>
      </c>
      <c r="DA415" s="27">
        <f>IF($O415&gt;=DA$1,$S415+$Y415,$Y415)</f>
        <v>1923.4224999999999</v>
      </c>
      <c r="DB415" s="27">
        <f>IF($O415&gt;=DB$1,$S415+$Y415,$Y415)</f>
        <v>1923.4224999999999</v>
      </c>
      <c r="DC415" s="27">
        <f>IF($O415&gt;=DC$1,$S415+$Y415,$Y415)</f>
        <v>1923.4224999999999</v>
      </c>
      <c r="DD415" s="27">
        <f>IF($O415&gt;=DD$1,$S415+$Y415,$Y415)</f>
        <v>1923.4224999999999</v>
      </c>
      <c r="DE415" s="27">
        <f>IF($O415&gt;=DE$1,$S415+$Y415,$Y415)</f>
        <v>1923.4224999999999</v>
      </c>
      <c r="DF415" s="27">
        <f>IF($O415&gt;=DF$1,$S415+$Y415,$Y415)</f>
        <v>1923.4224999999999</v>
      </c>
      <c r="DG415" s="27">
        <f>IF($O415&gt;=DG$1,$S415+$Y415,$Y415)</f>
        <v>1923.4224999999999</v>
      </c>
      <c r="DH415" s="27">
        <f>IF($O415&gt;=DH$1,$S415+$Y415,$Y415)</f>
        <v>1923.4224999999999</v>
      </c>
      <c r="DI415" s="27">
        <f>IF($O415&gt;=DI$1,$S415+$Y415,$Y415)</f>
        <v>1923.4224999999999</v>
      </c>
      <c r="DJ415" s="27">
        <f>IF($O415&gt;=DJ$1,$S415+$Y415,$Y415)</f>
        <v>1923.4224999999999</v>
      </c>
      <c r="DK415" s="27">
        <f>IF($O415&gt;=DK$1,$S415+$Y415,$Y415)</f>
        <v>1923.4224999999999</v>
      </c>
      <c r="DL415" s="27">
        <f>IF($O415&gt;=DL$1,$S415+$Y415,$Y415)</f>
        <v>1923.4224999999999</v>
      </c>
      <c r="DM415" s="27">
        <f>IF($O415&gt;=DM$1,$S415+$Y415,$Y415)</f>
        <v>1923.4224999999999</v>
      </c>
      <c r="DN415" s="27">
        <f>IF($O415&gt;=DN$1,$S415+$Y415,$Y415)</f>
        <v>1923.4224999999999</v>
      </c>
      <c r="DO415" s="27">
        <f>IF($O415&gt;=DO$1,$S415+$Y415,$Y415)</f>
        <v>1923.4224999999999</v>
      </c>
      <c r="DP415" s="27">
        <f>IF($O415&gt;=DP$1,$S415+$Y415,$Y415)</f>
        <v>1923.4224999999999</v>
      </c>
      <c r="DQ415" s="27">
        <f>IF($O415&gt;=DQ$1,$S415+$Y415,$Y415)</f>
        <v>1923.4224999999999</v>
      </c>
      <c r="DR415" s="27">
        <f>IF($O415&gt;=DR$1,$S415+$Y415,$Y415)</f>
        <v>1923.4224999999999</v>
      </c>
      <c r="DS415" s="27">
        <f>IF($O415&gt;=DS$1,$S415+$Y415,$Y415)</f>
        <v>1923.4224999999999</v>
      </c>
      <c r="DT415" s="27">
        <f>IF($O415&gt;=DT$1,$S415+$Y415,$Y415)</f>
        <v>1923.4224999999999</v>
      </c>
      <c r="DU415" s="27">
        <f>IF($O415&gt;=DU$1,$S415+$Y415,$Y415)</f>
        <v>1923.4224999999999</v>
      </c>
      <c r="DV415" s="27">
        <f>IF($O415&gt;=DV$1,$S415+$Y415,$Y415)</f>
        <v>1923.4224999999999</v>
      </c>
      <c r="DW415" s="27">
        <f>IF($O415&gt;=DW$1,$S415+$Y415,$Y415)</f>
        <v>1923.4224999999999</v>
      </c>
      <c r="DX415" s="27">
        <f>IF($O415&gt;=DX$1,$S415+$Y415,$Y415)</f>
        <v>1923.4224999999999</v>
      </c>
      <c r="DY415" s="27">
        <f>IF($O415&gt;=DY$1,$S415+$Y415,$Y415)</f>
        <v>1923.4224999999999</v>
      </c>
      <c r="DZ415" s="27">
        <f>IF($O415&gt;=DZ$1,$S415+$Y415,$Y415)</f>
        <v>1923.4224999999999</v>
      </c>
      <c r="EA415" s="27">
        <f>IF($O415&gt;=EA$1,$S415+$Y415,$Y415)</f>
        <v>1923.4224999999999</v>
      </c>
      <c r="EB415" s="27">
        <f>IF($O415&gt;=EB$1,$S415+$Y415,$Y415)</f>
        <v>1923.4224999999999</v>
      </c>
      <c r="EC415" s="27">
        <f>IF($O415&gt;=EC$1,$S415+$Y415,$Y415)</f>
        <v>1923.4224999999999</v>
      </c>
      <c r="ED415" s="27">
        <f>IF($O415&gt;=ED$1,$S415+$Y415,$Y415)</f>
        <v>1923.4224999999999</v>
      </c>
      <c r="EE415" s="27">
        <f>IF($O415&gt;=EE$1,$S415+$Y415,$Y415)</f>
        <v>1923.4224999999999</v>
      </c>
      <c r="EF415" s="27">
        <f>IF($O415&gt;=EF$1,$S415+$Y415,$Y415)</f>
        <v>1923.4224999999999</v>
      </c>
      <c r="EG415" s="27">
        <f>IF($O415&gt;=EG$1,$S415+$Y415,$Y415)</f>
        <v>1923.4224999999999</v>
      </c>
      <c r="EH415" s="27">
        <f>IF($O415&gt;=EH$1,$S415+$Y415,$Y415)</f>
        <v>1923.4224999999999</v>
      </c>
      <c r="EI415" s="27">
        <f>IF($O415&gt;=EI$1,$S415+$Y415,$Y415)</f>
        <v>1923.4224999999999</v>
      </c>
      <c r="EJ415" s="27">
        <f>IF($O415&gt;=EJ$1,$S415+$Y415,$Y415)</f>
        <v>1923.4224999999999</v>
      </c>
      <c r="EK415" s="27">
        <f>IF($O415&gt;=EK$1,$S415+$Y415,$Y415)</f>
        <v>1923.4224999999999</v>
      </c>
      <c r="EL415" s="27">
        <f>IF($O415&gt;=EL$1,$S415+$Y415,$Y415)</f>
        <v>1923.4224999999999</v>
      </c>
      <c r="EM415" s="27">
        <f>IF($O415&gt;=EM$1,$S415+$Y415,$Y415)</f>
        <v>1923.4224999999999</v>
      </c>
      <c r="EN415" s="27">
        <f>IF($O415&gt;=EN$1,$S415+$Y415,$Y415)</f>
        <v>1923.4224999999999</v>
      </c>
      <c r="EO415" s="27">
        <f>IF($O415&gt;=EO$1,$S415+$Y415,$Y415)</f>
        <v>1923.4224999999999</v>
      </c>
      <c r="EP415" s="27">
        <f>IF($O415&gt;=EP$1,$S415+$Y415,$Y415)</f>
        <v>1923.4224999999999</v>
      </c>
      <c r="EQ415" s="27">
        <f>IF($O415&gt;=EQ$1,$S415+$Y415,$Y415)</f>
        <v>1923.4224999999999</v>
      </c>
      <c r="ER415" s="27">
        <f>IF($O415&gt;=ER$1,$S415+$Y415,$Y415)</f>
        <v>1923.4224999999999</v>
      </c>
      <c r="ES415" s="27">
        <f>IF($O415&gt;=ES$1,$S415+$Y415,$Y415)</f>
        <v>1923.4224999999999</v>
      </c>
      <c r="ET415" s="27">
        <f>IF($O415&gt;=ET$1,$S415+$Y415,$Y415)</f>
        <v>1923.4224999999999</v>
      </c>
      <c r="EU415" s="27">
        <f>IF($O415&gt;=EU$1,$S415+$Y415,$Y415)</f>
        <v>1923.4224999999999</v>
      </c>
      <c r="EV415" s="27">
        <f>IF($O415&gt;=EV$1,$S415,0)</f>
        <v>1923.4224999999999</v>
      </c>
      <c r="EW415" s="27">
        <f>IF($O415&gt;=EW$1,$S415,0)</f>
        <v>1923.4224999999999</v>
      </c>
      <c r="EX415" s="27">
        <f>IF($O415&gt;=EX$1,$S415,0)</f>
        <v>1923.4224999999999</v>
      </c>
      <c r="EY415" s="27">
        <f>IF($O415&gt;=EY$1,$S415,0)</f>
        <v>1923.4224999999999</v>
      </c>
      <c r="EZ415" s="27">
        <f>IF($O415&gt;=EZ$1,$S415,0)</f>
        <v>1923.4224999999999</v>
      </c>
      <c r="FA415" s="27">
        <f>IF($O415&gt;=FA$1,$S415,0)</f>
        <v>1923.4224999999999</v>
      </c>
      <c r="FB415" s="27">
        <f>IF($O415&gt;=FB$1,$S415,0)</f>
        <v>1923.4224999999999</v>
      </c>
      <c r="FC415" s="27">
        <f>IF($O415&gt;=FC$1,$S415,0)</f>
        <v>1923.4224999999999</v>
      </c>
      <c r="FD415" s="27">
        <f>IF($O415&gt;=FD$1,$S415,0)</f>
        <v>1923.4224999999999</v>
      </c>
      <c r="FE415" s="27">
        <f>IF($O415&gt;=FE$1,$S415,0)</f>
        <v>1923.4224999999999</v>
      </c>
      <c r="FF415" s="27">
        <f>IF($O415&gt;=FF$1,$S415,0)</f>
        <v>1923.4224999999999</v>
      </c>
      <c r="FG415" s="27">
        <f>IF($O415&gt;=FG$1,$S415,0)</f>
        <v>1923.4224999999999</v>
      </c>
      <c r="FH415" s="27">
        <f>IF($O415&gt;=FH$1,$S415,0)</f>
        <v>1923.4224999999999</v>
      </c>
      <c r="FI415" s="27">
        <f>IF($O415&gt;=FI$1,$S415,0)</f>
        <v>1923.4224999999999</v>
      </c>
      <c r="FJ415" s="27">
        <f>IF($O415&gt;=FJ$1,$S415,0)</f>
        <v>1923.4224999999999</v>
      </c>
      <c r="FK415" s="27">
        <f>IF($O415&gt;=FK$1,$S415,0)</f>
        <v>1923.4224999999999</v>
      </c>
      <c r="FL415" s="27">
        <f>IF($O415&gt;=FL$1,$S415,0)</f>
        <v>1923.4224999999999</v>
      </c>
      <c r="FM415" s="27">
        <f>IF($O415&gt;=FM$1,$S415,0)</f>
        <v>1923.4224999999999</v>
      </c>
      <c r="FN415" s="27">
        <f>IF($O415&gt;=FN$1,$S415,0)</f>
        <v>1923.4224999999999</v>
      </c>
      <c r="FO415" s="27">
        <f>IF($O415&gt;=FO$1,$S415,0)</f>
        <v>1923.4224999999999</v>
      </c>
      <c r="FP415" s="27">
        <f>IF($O415&gt;=FP$1,$S415,0)</f>
        <v>1923.4224999999999</v>
      </c>
      <c r="FQ415" s="27">
        <f>IF($O415&gt;=FQ$1,$S415,0)</f>
        <v>1923.4224999999999</v>
      </c>
      <c r="FR415" s="27">
        <f>IF($O415&gt;=FR$1,$S415,0)</f>
        <v>1923.4224999999999</v>
      </c>
      <c r="FS415" s="27">
        <f>IF($O415&gt;=FS$1,$S415,0)</f>
        <v>1923.4224999999999</v>
      </c>
      <c r="FT415" s="27">
        <f>IF($O415&gt;=FT$1,$S415,0)</f>
        <v>1923.4224999999999</v>
      </c>
      <c r="FU415" s="27">
        <f>IF($O415&gt;=FU$1,$S415,0)</f>
        <v>1923.4224999999999</v>
      </c>
      <c r="FV415" s="27">
        <f>IF($O415&gt;=FV$1,$S415,0)</f>
        <v>1923.4224999999999</v>
      </c>
      <c r="FW415" s="27">
        <f>IF($O415&gt;=FW$1,$S415,0)</f>
        <v>1923.4224999999999</v>
      </c>
      <c r="FX415" s="27">
        <f>IF($O415&gt;=FX$1,$S415,0)</f>
        <v>1923.4224999999999</v>
      </c>
      <c r="FY415" s="27">
        <f>IF($O415&gt;=FY$1,$S415,0)</f>
        <v>1923.4224999999999</v>
      </c>
      <c r="FZ415" s="27">
        <f>IF($O415&gt;=FZ$1,$S415,0)</f>
        <v>1923.4224999999999</v>
      </c>
      <c r="GA415" s="27">
        <f>IF($O415&gt;=GA$1,$S415,0)</f>
        <v>1923.4224999999999</v>
      </c>
      <c r="GB415" s="27">
        <f>IF($O415&gt;=GB$1,$S415,0)</f>
        <v>1923.4224999999999</v>
      </c>
      <c r="GC415" s="27">
        <f>IF($O415&gt;=GC$1,$S415,0)</f>
        <v>1923.4224999999999</v>
      </c>
      <c r="GD415" s="27">
        <f>IF($O415&gt;=GD$1,$S415,0)</f>
        <v>1923.4224999999999</v>
      </c>
      <c r="GE415" s="27">
        <f>IF($O415&gt;=GE$1,$S415,0)</f>
        <v>1923.4224999999999</v>
      </c>
      <c r="GF415" s="27">
        <f>IF($O415&gt;=GF$1,$S415,0)</f>
        <v>0</v>
      </c>
      <c r="GG415" s="27">
        <f>IF($O415&gt;=GG$1,$S415,0)</f>
        <v>0</v>
      </c>
      <c r="GH415" s="27">
        <f>IF($O415&gt;=GH$1,$S415,0)</f>
        <v>0</v>
      </c>
      <c r="GI415" s="27">
        <f>IF($O415&gt;=GI$1,$S415,0)</f>
        <v>0</v>
      </c>
      <c r="GJ415" s="27">
        <f>IF($O415&gt;=GJ$1,$S415,0)</f>
        <v>0</v>
      </c>
      <c r="GK415" s="27">
        <f>IF($O415&gt;=GK$1,$S415,0)</f>
        <v>0</v>
      </c>
      <c r="GL415" s="27">
        <f>IF($O415&gt;=GL$1,$S415,0)</f>
        <v>0</v>
      </c>
      <c r="GM415" s="27">
        <f>IF($O415&gt;=GM$1,$S415,0)</f>
        <v>0</v>
      </c>
      <c r="GN415" s="27">
        <f>IF($O415&gt;=GN$1,$S415,0)</f>
        <v>0</v>
      </c>
      <c r="GO415" s="27">
        <f>IF($O415&gt;=GO$1,$S415,0)</f>
        <v>0</v>
      </c>
      <c r="GP415" s="27">
        <f>IF($O415&gt;=GP$1,$S415,0)</f>
        <v>0</v>
      </c>
      <c r="GQ415" s="27">
        <f>IF($O415&gt;=GQ$1,$S415,0)</f>
        <v>0</v>
      </c>
      <c r="GR415" s="27">
        <f>IF($O415&gt;=GR$1,$S415,0)</f>
        <v>0</v>
      </c>
      <c r="GS415" s="27">
        <f>IF($O415&gt;=GS$1,$S415,0)</f>
        <v>0</v>
      </c>
      <c r="GT415" s="27">
        <f>IF($O415&gt;=GT$1,$S415,0)</f>
        <v>0</v>
      </c>
      <c r="GU415" s="27">
        <f>IF($O415&gt;=GU$1,$S415,0)</f>
        <v>0</v>
      </c>
      <c r="GV415" s="27">
        <f>IF($O415&gt;=GV$1,$S415,0)</f>
        <v>0</v>
      </c>
      <c r="GW415" s="27">
        <f>IF($O415&gt;=GW$1,$S415,0)</f>
        <v>0</v>
      </c>
      <c r="GX415" s="27">
        <f>IF($O415&gt;=GX$1,$S415,0)</f>
        <v>0</v>
      </c>
      <c r="GY415" s="27">
        <f>IF($O415&gt;=GY$1,$S415,0)</f>
        <v>0</v>
      </c>
      <c r="GZ415" s="27">
        <f>IF($O415&gt;=GZ$1,$S415,0)</f>
        <v>0</v>
      </c>
      <c r="HA415" s="27">
        <f>IF($O415&gt;=HA$1,$S415,0)</f>
        <v>0</v>
      </c>
      <c r="HB415" s="27">
        <f>IF($O415&gt;=HB$1,$S415,0)</f>
        <v>0</v>
      </c>
      <c r="HC415" s="27">
        <f>IF($O415&gt;=HC$1,$S415,0)</f>
        <v>0</v>
      </c>
    </row>
    <row r="416" spans="1:211">
      <c r="A416" s="3">
        <v>11177</v>
      </c>
      <c r="B416" s="3" t="s">
        <v>662</v>
      </c>
      <c r="C416" s="3" t="s">
        <v>452</v>
      </c>
      <c r="D416" s="3">
        <v>67</v>
      </c>
      <c r="E416" s="4">
        <v>28718</v>
      </c>
      <c r="F416" s="5">
        <v>39.871232876712327</v>
      </c>
      <c r="G416" s="3" t="s">
        <v>446</v>
      </c>
      <c r="H416" s="4">
        <v>18816</v>
      </c>
      <c r="I416" s="9" t="s">
        <v>823</v>
      </c>
      <c r="J416" s="5">
        <v>19142.849999999999</v>
      </c>
      <c r="K416" s="31">
        <v>190</v>
      </c>
      <c r="L416" s="32">
        <v>40</v>
      </c>
      <c r="M416" s="33">
        <f>VLOOKUP(L416,FIND,3,TRUE)</f>
        <v>1.5</v>
      </c>
      <c r="N416" s="32">
        <f>IF(L416&gt;30,180,VLOOKUP(L416,TEMPO,2,FALSE))</f>
        <v>180</v>
      </c>
      <c r="O416" s="32">
        <f>IF(R416&gt;0,4,N416)</f>
        <v>180</v>
      </c>
      <c r="P416" s="96">
        <f>J416*M416*L416</f>
        <v>1148571</v>
      </c>
      <c r="Q416" s="96">
        <f>10934.45*2</f>
        <v>21868.9</v>
      </c>
      <c r="R416" s="96">
        <f>IF(P416&lt;=Q416,P416/4,0)</f>
        <v>0</v>
      </c>
      <c r="S416" s="5">
        <f>IF(P416&gt;=Q416,P416/N416,0)</f>
        <v>6380.95</v>
      </c>
      <c r="T416" s="3"/>
      <c r="U416" s="3">
        <f>IF(T416="",1,0)</f>
        <v>1</v>
      </c>
      <c r="V416" s="3">
        <v>926</v>
      </c>
      <c r="W416" s="5">
        <v>0</v>
      </c>
      <c r="X416" s="5">
        <v>402.65</v>
      </c>
      <c r="Y416" s="5">
        <f>X416*W416</f>
        <v>0</v>
      </c>
      <c r="Z416" s="5">
        <v>400</v>
      </c>
      <c r="AA416" s="5">
        <f>S416+Y416+Z416</f>
        <v>6780.95</v>
      </c>
      <c r="AB416" s="39">
        <f>(J416/12+J416/12*1.3333333333+450/12+J416/30*6/12+J416)*1.3+Y416+Z416+153.9</f>
        <v>30742.003833264203</v>
      </c>
      <c r="AC416" s="39" t="s">
        <v>452</v>
      </c>
      <c r="AD416" s="39">
        <f>J416*1.3+400+153.9</f>
        <v>25439.605</v>
      </c>
      <c r="AE416" s="39">
        <f>SUMIFS('CUSTO MENSAL FUNC NOVO'!H:H,'CUSTO MENSAL FUNC NOVO'!A:A,'VALORES MENSAIS'!AC416)</f>
        <v>14349.89416</v>
      </c>
      <c r="AF416" s="27">
        <f>IF($R416&gt;0,$R416,$S416)+$Y416+$Z416</f>
        <v>6780.95</v>
      </c>
      <c r="AG416" s="27">
        <f>IF($R416&gt;0,$R416,$S416)+$Y416+$Z416</f>
        <v>6780.95</v>
      </c>
      <c r="AH416" s="27">
        <f>IF($R416&gt;0,$R416,$S416)+$Y416+$Z416</f>
        <v>6780.95</v>
      </c>
      <c r="AI416" s="27">
        <f>IF($R416&gt;0,$R416,$S416)+$Y416+$Z416</f>
        <v>6780.95</v>
      </c>
      <c r="AJ416" s="27">
        <f>IF($O416&gt;=AJ$1,$S416+$Y416+$Z416,$Y416+$Z416)</f>
        <v>6780.95</v>
      </c>
      <c r="AK416" s="27">
        <f>IF($O416&gt;=AK$1,$S416+$Y416+$Z416,$Y416+$Z416)</f>
        <v>6780.95</v>
      </c>
      <c r="AL416" s="27">
        <f>IF($O416&gt;=AL$1,$S416+$Y416+$Z416,$Y416+$Z416)</f>
        <v>6780.95</v>
      </c>
      <c r="AM416" s="27">
        <f>IF($O416&gt;=AM$1,$S416+$Y416+$Z416,$Y416+$Z416)</f>
        <v>6780.95</v>
      </c>
      <c r="AN416" s="27">
        <f>IF($O416&gt;=AN$1,$S416+$Y416+$Z416,$Y416+$Z416)</f>
        <v>6780.95</v>
      </c>
      <c r="AO416" s="27">
        <f>IF($O416&gt;=AO$1,$S416+$Y416+$Z416,$Y416+$Z416)</f>
        <v>6780.95</v>
      </c>
      <c r="AP416" s="27">
        <f>IF($O416&gt;=AP$1,$S416+$Y416+$Z416,$Y416+$Z416)</f>
        <v>6780.95</v>
      </c>
      <c r="AQ416" s="27">
        <f>IF($O416&gt;=AQ$1,$S416+$Y416+$Z416,$Y416+$Z416)</f>
        <v>6780.95</v>
      </c>
      <c r="AR416" s="27">
        <f>IF($O416&gt;=AR$1,$S416+$Y416+$Z416,$Y416+$Z416)</f>
        <v>6780.95</v>
      </c>
      <c r="AS416" s="27">
        <f>IF($O416&gt;=AS$1,$S416+$Y416+$Z416,$Y416+$Z416)</f>
        <v>6780.95</v>
      </c>
      <c r="AT416" s="27">
        <f>IF($O416&gt;=AT$1,$S416+$Y416+$Z416,$Y416+$Z416)</f>
        <v>6780.95</v>
      </c>
      <c r="AU416" s="27">
        <f>IF($O416&gt;=AU$1,$S416+$Y416+$Z416,$Y416+$Z416)</f>
        <v>6780.95</v>
      </c>
      <c r="AV416" s="27">
        <f>IF($O416&gt;=AV$1,$S416+$Y416+$Z416,$Y416+$Z416)</f>
        <v>6780.95</v>
      </c>
      <c r="AW416" s="27">
        <f>IF($O416&gt;=AW$1,$S416+$Y416+$Z416,$Y416+$Z416)</f>
        <v>6780.95</v>
      </c>
      <c r="AX416" s="27">
        <f>IF($O416&gt;=AX$1,$S416+$Y416+$Z416,$Y416+$Z416)</f>
        <v>6780.95</v>
      </c>
      <c r="AY416" s="27">
        <f>IF($O416&gt;=AY$1,$S416+$Y416+$Z416,$Y416+$Z416)</f>
        <v>6780.95</v>
      </c>
      <c r="AZ416" s="27">
        <f>IF($O416&gt;=AZ$1,$S416+$Y416+$Z416,$Y416+$Z416)</f>
        <v>6780.95</v>
      </c>
      <c r="BA416" s="27">
        <f>IF($O416&gt;=BA$1,$S416+$Y416+$Z416,$Y416+$Z416)</f>
        <v>6780.95</v>
      </c>
      <c r="BB416" s="27">
        <f>IF($O416&gt;=BB$1,$S416+$Y416+$Z416,$Y416+$Z416)</f>
        <v>6780.95</v>
      </c>
      <c r="BC416" s="27">
        <f>IF($O416&gt;=BC$1,$S416+$Y416+$Z416,$Y416+$Z416)</f>
        <v>6780.95</v>
      </c>
      <c r="BD416" s="27">
        <f>IF($O416&gt;=BD$1,$S416+$Y416+$Z416,$Y416+$Z416)</f>
        <v>6780.95</v>
      </c>
      <c r="BE416" s="27">
        <f>IF($O416&gt;=BE$1,$S416+$Y416+$Z416,$Y416+$Z416)</f>
        <v>6780.95</v>
      </c>
      <c r="BF416" s="27">
        <f>IF($O416&gt;=BF$1,$S416+$Y416+$Z416,$Y416+$Z416)</f>
        <v>6780.95</v>
      </c>
      <c r="BG416" s="27">
        <f>IF($O416&gt;=BG$1,$S416+$Y416+$Z416,$Y416+$Z416)</f>
        <v>6780.95</v>
      </c>
      <c r="BH416" s="27">
        <f>IF($O416&gt;=BH$1,$S416+$Y416+$Z416,$Y416+$Z416)</f>
        <v>6780.95</v>
      </c>
      <c r="BI416" s="27">
        <f>IF($O416&gt;=BI$1,$S416+$Y416+$Z416,$Y416+$Z416)</f>
        <v>6780.95</v>
      </c>
      <c r="BJ416" s="27">
        <f>IF($O416&gt;=BJ$1,$S416+$Y416+$Z416,$Y416+$Z416)</f>
        <v>6780.95</v>
      </c>
      <c r="BK416" s="27">
        <f>IF($O416&gt;=BK$1,$S416+$Y416+$Z416,$Y416+$Z416)</f>
        <v>6780.95</v>
      </c>
      <c r="BL416" s="27">
        <f>IF($O416&gt;=BL$1,$S416+$Y416+$Z416,$Y416+$Z416)</f>
        <v>6780.95</v>
      </c>
      <c r="BM416" s="27">
        <f>IF($O416&gt;=BM$1,$S416+$Y416+$Z416,$Y416+$Z416)</f>
        <v>6780.95</v>
      </c>
      <c r="BN416" s="27">
        <f>IF($O416&gt;=BN$1,$S416+$Y416+$Z416,$Y416+$Z416)</f>
        <v>6780.95</v>
      </c>
      <c r="BO416" s="27">
        <f>IF($O416&gt;=BO$1,$S416+$Y416+$Z416,$Y416+$Z416)</f>
        <v>6780.95</v>
      </c>
      <c r="BP416" s="27">
        <f>IF($O416&gt;=BP$1,$S416+$Y416+$Z416,$Y416+$Z416)</f>
        <v>6780.95</v>
      </c>
      <c r="BQ416" s="27">
        <f>IF($O416&gt;=BQ$1,$S416+$Y416+$Z416,$Y416+$Z416)</f>
        <v>6780.95</v>
      </c>
      <c r="BR416" s="27">
        <f>IF($O416&gt;=BR$1,$S416+$Y416+$Z416,$Y416+$Z416)</f>
        <v>6780.95</v>
      </c>
      <c r="BS416" s="27">
        <f>IF($O416&gt;=BS$1,$S416+$Y416+$Z416,$Y416+$Z416)</f>
        <v>6780.95</v>
      </c>
      <c r="BT416" s="27">
        <f>IF($O416&gt;=BT$1,$S416+$Y416+$Z416,$Y416+$Z416)</f>
        <v>6780.95</v>
      </c>
      <c r="BU416" s="27">
        <f>IF($O416&gt;=BU$1,$S416+$Y416+$Z416,$Y416+$Z416)</f>
        <v>6780.95</v>
      </c>
      <c r="BV416" s="27">
        <f>IF($O416&gt;=BV$1,$S416+$Y416+$Z416,$Y416+$Z416)</f>
        <v>6780.95</v>
      </c>
      <c r="BW416" s="27">
        <f>IF($O416&gt;=BW$1,$S416+$Y416+$Z416,$Y416+$Z416)</f>
        <v>6780.95</v>
      </c>
      <c r="BX416" s="27">
        <f>IF($O416&gt;=BX$1,$S416+$Y416+$Z416,$Y416+$Z416)</f>
        <v>6780.95</v>
      </c>
      <c r="BY416" s="27">
        <f>IF($O416&gt;=BY$1,$S416+$Y416+$Z416,$Y416+$Z416)</f>
        <v>6780.95</v>
      </c>
      <c r="BZ416" s="27">
        <f>IF($O416&gt;=BZ$1,$S416+$Y416+$Z416,$Y416+$Z416)</f>
        <v>6780.95</v>
      </c>
      <c r="CA416" s="27">
        <f>IF($O416&gt;=CA$1,$S416+$Y416+$Z416,$Y416+$Z416)</f>
        <v>6780.95</v>
      </c>
      <c r="CB416" s="27">
        <f>IF($O416&gt;=CB$1,$S416+$Y416+$Z416,$Y416+$Z416)</f>
        <v>6780.95</v>
      </c>
      <c r="CC416" s="27">
        <f>IF($O416&gt;=CC$1,$S416+$Y416+$Z416,$Y416+$Z416)</f>
        <v>6780.95</v>
      </c>
      <c r="CD416" s="27">
        <f>IF($O416&gt;=CD$1,$S416+$Y416+$Z416,$Y416+$Z416)</f>
        <v>6780.95</v>
      </c>
      <c r="CE416" s="27">
        <f>IF($O416&gt;=CE$1,$S416+$Y416+$Z416,$Y416+$Z416)</f>
        <v>6780.95</v>
      </c>
      <c r="CF416" s="27">
        <f>IF($O416&gt;=CF$1,$S416+$Y416+$Z416,$Y416+$Z416)</f>
        <v>6780.95</v>
      </c>
      <c r="CG416" s="27">
        <f>IF($O416&gt;=CG$1,$S416+$Y416+$Z416,$Y416+$Z416)</f>
        <v>6780.95</v>
      </c>
      <c r="CH416" s="27">
        <f>IF($O416&gt;=CH$1,$S416+$Y416+$Z416,$Y416+$Z416)</f>
        <v>6780.95</v>
      </c>
      <c r="CI416" s="27">
        <f>IF($O416&gt;=CI$1,$S416+$Y416+$Z416,$Y416+$Z416)</f>
        <v>6780.95</v>
      </c>
      <c r="CJ416" s="27">
        <f>IF($O416&gt;=CJ$1,$S416+$Y416+$Z416,$Y416+$Z416)</f>
        <v>6780.95</v>
      </c>
      <c r="CK416" s="27">
        <f>IF($O416&gt;=CK$1,$S416+$Y416+$Z416,$Y416+$Z416)</f>
        <v>6780.95</v>
      </c>
      <c r="CL416" s="27">
        <f>IF($O416&gt;=CL$1,$S416+$Y416+$Z416,$Y416+$Z416)</f>
        <v>6780.95</v>
      </c>
      <c r="CM416" s="27">
        <f>IF($O416&gt;=CM$1,$S416+$Y416+$Z416,$Y416+$Z416)</f>
        <v>6780.95</v>
      </c>
      <c r="CN416" s="27">
        <f>IF($O416&gt;=CN$1,$S416+$Y416,$Y416)</f>
        <v>6380.95</v>
      </c>
      <c r="CO416" s="27">
        <f>IF($O416&gt;=CO$1,$S416+$Y416,$Y416)</f>
        <v>6380.95</v>
      </c>
      <c r="CP416" s="27">
        <f>IF($O416&gt;=CP$1,$S416+$Y416,$Y416)</f>
        <v>6380.95</v>
      </c>
      <c r="CQ416" s="27">
        <f>IF($O416&gt;=CQ$1,$S416+$Y416,$Y416)</f>
        <v>6380.95</v>
      </c>
      <c r="CR416" s="27">
        <f>IF($O416&gt;=CR$1,$S416+$Y416,$Y416)</f>
        <v>6380.95</v>
      </c>
      <c r="CS416" s="27">
        <f>IF($O416&gt;=CS$1,$S416+$Y416,$Y416)</f>
        <v>6380.95</v>
      </c>
      <c r="CT416" s="27">
        <f>IF($O416&gt;=CT$1,$S416+$Y416,$Y416)</f>
        <v>6380.95</v>
      </c>
      <c r="CU416" s="27">
        <f>IF($O416&gt;=CU$1,$S416+$Y416,$Y416)</f>
        <v>6380.95</v>
      </c>
      <c r="CV416" s="27">
        <f>IF($O416&gt;=CV$1,$S416+$Y416,$Y416)</f>
        <v>6380.95</v>
      </c>
      <c r="CW416" s="27">
        <f>IF($O416&gt;=CW$1,$S416+$Y416,$Y416)</f>
        <v>6380.95</v>
      </c>
      <c r="CX416" s="27">
        <f>IF($O416&gt;=CX$1,$S416+$Y416,$Y416)</f>
        <v>6380.95</v>
      </c>
      <c r="CY416" s="27">
        <f>IF($O416&gt;=CY$1,$S416+$Y416,$Y416)</f>
        <v>6380.95</v>
      </c>
      <c r="CZ416" s="27">
        <f>IF($O416&gt;=CZ$1,$S416+$Y416,$Y416)</f>
        <v>6380.95</v>
      </c>
      <c r="DA416" s="27">
        <f>IF($O416&gt;=DA$1,$S416+$Y416,$Y416)</f>
        <v>6380.95</v>
      </c>
      <c r="DB416" s="27">
        <f>IF($O416&gt;=DB$1,$S416+$Y416,$Y416)</f>
        <v>6380.95</v>
      </c>
      <c r="DC416" s="27">
        <f>IF($O416&gt;=DC$1,$S416+$Y416,$Y416)</f>
        <v>6380.95</v>
      </c>
      <c r="DD416" s="27">
        <f>IF($O416&gt;=DD$1,$S416+$Y416,$Y416)</f>
        <v>6380.95</v>
      </c>
      <c r="DE416" s="27">
        <f>IF($O416&gt;=DE$1,$S416+$Y416,$Y416)</f>
        <v>6380.95</v>
      </c>
      <c r="DF416" s="27">
        <f>IF($O416&gt;=DF$1,$S416+$Y416,$Y416)</f>
        <v>6380.95</v>
      </c>
      <c r="DG416" s="27">
        <f>IF($O416&gt;=DG$1,$S416+$Y416,$Y416)</f>
        <v>6380.95</v>
      </c>
      <c r="DH416" s="27">
        <f>IF($O416&gt;=DH$1,$S416+$Y416,$Y416)</f>
        <v>6380.95</v>
      </c>
      <c r="DI416" s="27">
        <f>IF($O416&gt;=DI$1,$S416+$Y416,$Y416)</f>
        <v>6380.95</v>
      </c>
      <c r="DJ416" s="27">
        <f>IF($O416&gt;=DJ$1,$S416+$Y416,$Y416)</f>
        <v>6380.95</v>
      </c>
      <c r="DK416" s="27">
        <f>IF($O416&gt;=DK$1,$S416+$Y416,$Y416)</f>
        <v>6380.95</v>
      </c>
      <c r="DL416" s="27">
        <f>IF($O416&gt;=DL$1,$S416+$Y416,$Y416)</f>
        <v>6380.95</v>
      </c>
      <c r="DM416" s="27">
        <f>IF($O416&gt;=DM$1,$S416+$Y416,$Y416)</f>
        <v>6380.95</v>
      </c>
      <c r="DN416" s="27">
        <f>IF($O416&gt;=DN$1,$S416+$Y416,$Y416)</f>
        <v>6380.95</v>
      </c>
      <c r="DO416" s="27">
        <f>IF($O416&gt;=DO$1,$S416+$Y416,$Y416)</f>
        <v>6380.95</v>
      </c>
      <c r="DP416" s="27">
        <f>IF($O416&gt;=DP$1,$S416+$Y416,$Y416)</f>
        <v>6380.95</v>
      </c>
      <c r="DQ416" s="27">
        <f>IF($O416&gt;=DQ$1,$S416+$Y416,$Y416)</f>
        <v>6380.95</v>
      </c>
      <c r="DR416" s="27">
        <f>IF($O416&gt;=DR$1,$S416+$Y416,$Y416)</f>
        <v>6380.95</v>
      </c>
      <c r="DS416" s="27">
        <f>IF($O416&gt;=DS$1,$S416+$Y416,$Y416)</f>
        <v>6380.95</v>
      </c>
      <c r="DT416" s="27">
        <f>IF($O416&gt;=DT$1,$S416+$Y416,$Y416)</f>
        <v>6380.95</v>
      </c>
      <c r="DU416" s="27">
        <f>IF($O416&gt;=DU$1,$S416+$Y416,$Y416)</f>
        <v>6380.95</v>
      </c>
      <c r="DV416" s="27">
        <f>IF($O416&gt;=DV$1,$S416+$Y416,$Y416)</f>
        <v>6380.95</v>
      </c>
      <c r="DW416" s="27">
        <f>IF($O416&gt;=DW$1,$S416+$Y416,$Y416)</f>
        <v>6380.95</v>
      </c>
      <c r="DX416" s="27">
        <f>IF($O416&gt;=DX$1,$S416+$Y416,$Y416)</f>
        <v>6380.95</v>
      </c>
      <c r="DY416" s="27">
        <f>IF($O416&gt;=DY$1,$S416+$Y416,$Y416)</f>
        <v>6380.95</v>
      </c>
      <c r="DZ416" s="27">
        <f>IF($O416&gt;=DZ$1,$S416+$Y416,$Y416)</f>
        <v>6380.95</v>
      </c>
      <c r="EA416" s="27">
        <f>IF($O416&gt;=EA$1,$S416+$Y416,$Y416)</f>
        <v>6380.95</v>
      </c>
      <c r="EB416" s="27">
        <f>IF($O416&gt;=EB$1,$S416+$Y416,$Y416)</f>
        <v>6380.95</v>
      </c>
      <c r="EC416" s="27">
        <f>IF($O416&gt;=EC$1,$S416+$Y416,$Y416)</f>
        <v>6380.95</v>
      </c>
      <c r="ED416" s="27">
        <f>IF($O416&gt;=ED$1,$S416+$Y416,$Y416)</f>
        <v>6380.95</v>
      </c>
      <c r="EE416" s="27">
        <f>IF($O416&gt;=EE$1,$S416+$Y416,$Y416)</f>
        <v>6380.95</v>
      </c>
      <c r="EF416" s="27">
        <f>IF($O416&gt;=EF$1,$S416+$Y416,$Y416)</f>
        <v>6380.95</v>
      </c>
      <c r="EG416" s="27">
        <f>IF($O416&gt;=EG$1,$S416+$Y416,$Y416)</f>
        <v>6380.95</v>
      </c>
      <c r="EH416" s="27">
        <f>IF($O416&gt;=EH$1,$S416+$Y416,$Y416)</f>
        <v>6380.95</v>
      </c>
      <c r="EI416" s="27">
        <f>IF($O416&gt;=EI$1,$S416+$Y416,$Y416)</f>
        <v>6380.95</v>
      </c>
      <c r="EJ416" s="27">
        <f>IF($O416&gt;=EJ$1,$S416+$Y416,$Y416)</f>
        <v>6380.95</v>
      </c>
      <c r="EK416" s="27">
        <f>IF($O416&gt;=EK$1,$S416+$Y416,$Y416)</f>
        <v>6380.95</v>
      </c>
      <c r="EL416" s="27">
        <f>IF($O416&gt;=EL$1,$S416+$Y416,$Y416)</f>
        <v>6380.95</v>
      </c>
      <c r="EM416" s="27">
        <f>IF($O416&gt;=EM$1,$S416+$Y416,$Y416)</f>
        <v>6380.95</v>
      </c>
      <c r="EN416" s="27">
        <f>IF($O416&gt;=EN$1,$S416+$Y416,$Y416)</f>
        <v>6380.95</v>
      </c>
      <c r="EO416" s="27">
        <f>IF($O416&gt;=EO$1,$S416+$Y416,$Y416)</f>
        <v>6380.95</v>
      </c>
      <c r="EP416" s="27">
        <f>IF($O416&gt;=EP$1,$S416+$Y416,$Y416)</f>
        <v>6380.95</v>
      </c>
      <c r="EQ416" s="27">
        <f>IF($O416&gt;=EQ$1,$S416+$Y416,$Y416)</f>
        <v>6380.95</v>
      </c>
      <c r="ER416" s="27">
        <f>IF($O416&gt;=ER$1,$S416+$Y416,$Y416)</f>
        <v>6380.95</v>
      </c>
      <c r="ES416" s="27">
        <f>IF($O416&gt;=ES$1,$S416+$Y416,$Y416)</f>
        <v>6380.95</v>
      </c>
      <c r="ET416" s="27">
        <f>IF($O416&gt;=ET$1,$S416+$Y416,$Y416)</f>
        <v>6380.95</v>
      </c>
      <c r="EU416" s="27">
        <f>IF($O416&gt;=EU$1,$S416+$Y416,$Y416)</f>
        <v>6380.95</v>
      </c>
      <c r="EV416" s="27">
        <f>IF($O416&gt;=EV$1,$S416,0)</f>
        <v>6380.95</v>
      </c>
      <c r="EW416" s="27">
        <f>IF($O416&gt;=EW$1,$S416,0)</f>
        <v>6380.95</v>
      </c>
      <c r="EX416" s="27">
        <f>IF($O416&gt;=EX$1,$S416,0)</f>
        <v>6380.95</v>
      </c>
      <c r="EY416" s="27">
        <f>IF($O416&gt;=EY$1,$S416,0)</f>
        <v>6380.95</v>
      </c>
      <c r="EZ416" s="27">
        <f>IF($O416&gt;=EZ$1,$S416,0)</f>
        <v>6380.95</v>
      </c>
      <c r="FA416" s="27">
        <f>IF($O416&gt;=FA$1,$S416,0)</f>
        <v>6380.95</v>
      </c>
      <c r="FB416" s="27">
        <f>IF($O416&gt;=FB$1,$S416,0)</f>
        <v>6380.95</v>
      </c>
      <c r="FC416" s="27">
        <f>IF($O416&gt;=FC$1,$S416,0)</f>
        <v>6380.95</v>
      </c>
      <c r="FD416" s="27">
        <f>IF($O416&gt;=FD$1,$S416,0)</f>
        <v>6380.95</v>
      </c>
      <c r="FE416" s="27">
        <f>IF($O416&gt;=FE$1,$S416,0)</f>
        <v>6380.95</v>
      </c>
      <c r="FF416" s="27">
        <f>IF($O416&gt;=FF$1,$S416,0)</f>
        <v>6380.95</v>
      </c>
      <c r="FG416" s="27">
        <f>IF($O416&gt;=FG$1,$S416,0)</f>
        <v>6380.95</v>
      </c>
      <c r="FH416" s="27">
        <f>IF($O416&gt;=FH$1,$S416,0)</f>
        <v>6380.95</v>
      </c>
      <c r="FI416" s="27">
        <f>IF($O416&gt;=FI$1,$S416,0)</f>
        <v>6380.95</v>
      </c>
      <c r="FJ416" s="27">
        <f>IF($O416&gt;=FJ$1,$S416,0)</f>
        <v>6380.95</v>
      </c>
      <c r="FK416" s="27">
        <f>IF($O416&gt;=FK$1,$S416,0)</f>
        <v>6380.95</v>
      </c>
      <c r="FL416" s="27">
        <f>IF($O416&gt;=FL$1,$S416,0)</f>
        <v>6380.95</v>
      </c>
      <c r="FM416" s="27">
        <f>IF($O416&gt;=FM$1,$S416,0)</f>
        <v>6380.95</v>
      </c>
      <c r="FN416" s="27">
        <f>IF($O416&gt;=FN$1,$S416,0)</f>
        <v>6380.95</v>
      </c>
      <c r="FO416" s="27">
        <f>IF($O416&gt;=FO$1,$S416,0)</f>
        <v>6380.95</v>
      </c>
      <c r="FP416" s="27">
        <f>IF($O416&gt;=FP$1,$S416,0)</f>
        <v>6380.95</v>
      </c>
      <c r="FQ416" s="27">
        <f>IF($O416&gt;=FQ$1,$S416,0)</f>
        <v>6380.95</v>
      </c>
      <c r="FR416" s="27">
        <f>IF($O416&gt;=FR$1,$S416,0)</f>
        <v>6380.95</v>
      </c>
      <c r="FS416" s="27">
        <f>IF($O416&gt;=FS$1,$S416,0)</f>
        <v>6380.95</v>
      </c>
      <c r="FT416" s="27">
        <f>IF($O416&gt;=FT$1,$S416,0)</f>
        <v>6380.95</v>
      </c>
      <c r="FU416" s="27">
        <f>IF($O416&gt;=FU$1,$S416,0)</f>
        <v>6380.95</v>
      </c>
      <c r="FV416" s="27">
        <f>IF($O416&gt;=FV$1,$S416,0)</f>
        <v>6380.95</v>
      </c>
      <c r="FW416" s="27">
        <f>IF($O416&gt;=FW$1,$S416,0)</f>
        <v>6380.95</v>
      </c>
      <c r="FX416" s="27">
        <f>IF($O416&gt;=FX$1,$S416,0)</f>
        <v>6380.95</v>
      </c>
      <c r="FY416" s="27">
        <f>IF($O416&gt;=FY$1,$S416,0)</f>
        <v>6380.95</v>
      </c>
      <c r="FZ416" s="27">
        <f>IF($O416&gt;=FZ$1,$S416,0)</f>
        <v>6380.95</v>
      </c>
      <c r="GA416" s="27">
        <f>IF($O416&gt;=GA$1,$S416,0)</f>
        <v>6380.95</v>
      </c>
      <c r="GB416" s="27">
        <f>IF($O416&gt;=GB$1,$S416,0)</f>
        <v>6380.95</v>
      </c>
      <c r="GC416" s="27">
        <f>IF($O416&gt;=GC$1,$S416,0)</f>
        <v>6380.95</v>
      </c>
      <c r="GD416" s="27">
        <f>IF($O416&gt;=GD$1,$S416,0)</f>
        <v>6380.95</v>
      </c>
      <c r="GE416" s="27">
        <f>IF($O416&gt;=GE$1,$S416,0)</f>
        <v>6380.95</v>
      </c>
      <c r="GF416" s="27">
        <f>IF($O416&gt;=GF$1,$S416,0)</f>
        <v>6380.95</v>
      </c>
      <c r="GG416" s="27">
        <f>IF($O416&gt;=GG$1,$S416,0)</f>
        <v>6380.95</v>
      </c>
      <c r="GH416" s="27">
        <f>IF($O416&gt;=GH$1,$S416,0)</f>
        <v>6380.95</v>
      </c>
      <c r="GI416" s="27">
        <f>IF($O416&gt;=GI$1,$S416,0)</f>
        <v>6380.95</v>
      </c>
      <c r="GJ416" s="27">
        <f>IF($O416&gt;=GJ$1,$S416,0)</f>
        <v>6380.95</v>
      </c>
      <c r="GK416" s="27">
        <f>IF($O416&gt;=GK$1,$S416,0)</f>
        <v>6380.95</v>
      </c>
      <c r="GL416" s="27">
        <f>IF($O416&gt;=GL$1,$S416,0)</f>
        <v>6380.95</v>
      </c>
      <c r="GM416" s="27">
        <f>IF($O416&gt;=GM$1,$S416,0)</f>
        <v>6380.95</v>
      </c>
      <c r="GN416" s="27">
        <f>IF($O416&gt;=GN$1,$S416,0)</f>
        <v>6380.95</v>
      </c>
      <c r="GO416" s="27">
        <f>IF($O416&gt;=GO$1,$S416,0)</f>
        <v>6380.95</v>
      </c>
      <c r="GP416" s="27">
        <f>IF($O416&gt;=GP$1,$S416,0)</f>
        <v>6380.95</v>
      </c>
      <c r="GQ416" s="27">
        <f>IF($O416&gt;=GQ$1,$S416,0)</f>
        <v>6380.95</v>
      </c>
      <c r="GR416" s="27">
        <f>IF($O416&gt;=GR$1,$S416,0)</f>
        <v>6380.95</v>
      </c>
      <c r="GS416" s="27">
        <f>IF($O416&gt;=GS$1,$S416,0)</f>
        <v>6380.95</v>
      </c>
      <c r="GT416" s="27">
        <f>IF($O416&gt;=GT$1,$S416,0)</f>
        <v>6380.95</v>
      </c>
      <c r="GU416" s="27">
        <f>IF($O416&gt;=GU$1,$S416,0)</f>
        <v>6380.95</v>
      </c>
      <c r="GV416" s="27">
        <f>IF($O416&gt;=GV$1,$S416,0)</f>
        <v>6380.95</v>
      </c>
      <c r="GW416" s="27">
        <f>IF($O416&gt;=GW$1,$S416,0)</f>
        <v>6380.95</v>
      </c>
      <c r="GX416" s="27">
        <f>IF($O416&gt;=GX$1,$S416,0)</f>
        <v>6380.95</v>
      </c>
      <c r="GY416" s="27">
        <f>IF($O416&gt;=GY$1,$S416,0)</f>
        <v>6380.95</v>
      </c>
      <c r="GZ416" s="27">
        <f>IF($O416&gt;=GZ$1,$S416,0)</f>
        <v>6380.95</v>
      </c>
      <c r="HA416" s="27">
        <f>IF($O416&gt;=HA$1,$S416,0)</f>
        <v>6380.95</v>
      </c>
      <c r="HB416" s="27">
        <f>IF($O416&gt;=HB$1,$S416,0)</f>
        <v>6380.95</v>
      </c>
      <c r="HC416" s="27">
        <f>IF($O416&gt;=HC$1,$S416,0)</f>
        <v>6380.95</v>
      </c>
    </row>
    <row r="417" spans="1:211">
      <c r="A417" s="3">
        <v>81469</v>
      </c>
      <c r="B417" s="3" t="s">
        <v>512</v>
      </c>
      <c r="C417" s="3" t="s">
        <v>12</v>
      </c>
      <c r="D417" s="3">
        <v>60</v>
      </c>
      <c r="E417" s="4">
        <v>36342</v>
      </c>
      <c r="F417" s="5">
        <v>18.983561643835618</v>
      </c>
      <c r="G417" s="3" t="s">
        <v>446</v>
      </c>
      <c r="H417" s="4">
        <v>21331</v>
      </c>
      <c r="I417" s="9" t="s">
        <v>823</v>
      </c>
      <c r="J417" s="5">
        <v>2001.5</v>
      </c>
      <c r="K417" s="31">
        <v>190</v>
      </c>
      <c r="L417" s="32">
        <v>19</v>
      </c>
      <c r="M417" s="33">
        <f>VLOOKUP(L417,FIND,3,TRUE)</f>
        <v>1.2</v>
      </c>
      <c r="N417" s="32">
        <f>IF(L417&gt;30,180,VLOOKUP(L417,TEMPO,2,FALSE))</f>
        <v>114</v>
      </c>
      <c r="O417" s="32">
        <f>IF(R417&gt;0,4,N417)</f>
        <v>114</v>
      </c>
      <c r="P417" s="96">
        <f>J417*M417*L417</f>
        <v>45634.2</v>
      </c>
      <c r="Q417" s="96">
        <f>10934.45*2</f>
        <v>21868.9</v>
      </c>
      <c r="R417" s="96">
        <f>IF(P417&lt;=Q417,P417/4,0)</f>
        <v>0</v>
      </c>
      <c r="S417" s="5">
        <f>IF(P417&gt;=Q417,P417/N417,0)</f>
        <v>400.29999999999995</v>
      </c>
      <c r="T417" s="3"/>
      <c r="U417" s="3">
        <f>IF(T417="",1,0)</f>
        <v>1</v>
      </c>
      <c r="V417" s="3">
        <v>56</v>
      </c>
      <c r="W417" s="5">
        <v>0</v>
      </c>
      <c r="X417" s="5">
        <v>402.65</v>
      </c>
      <c r="Y417" s="5">
        <f>X417*W417</f>
        <v>0</v>
      </c>
      <c r="Z417" s="5">
        <v>400</v>
      </c>
      <c r="AA417" s="5">
        <f>S417+Y417+Z417</f>
        <v>800.3</v>
      </c>
      <c r="AB417" s="39">
        <f>(J417/12+J417/12*1.3333333333+450/12+J417/30*6/12+J417)*1.3+Y417+Z417+153.9</f>
        <v>3753.9005555483282</v>
      </c>
      <c r="AC417" s="39" t="s">
        <v>12</v>
      </c>
      <c r="AD417" s="39">
        <f>J417*1.3+400+153.9</f>
        <v>3155.8500000000004</v>
      </c>
      <c r="AE417" s="39">
        <f>SUMIFS('CUSTO MENSAL FUNC NOVO'!H:H,'CUSTO MENSAL FUNC NOVO'!A:A,'VALORES MENSAIS'!AC417)</f>
        <v>2265.9090000000001</v>
      </c>
      <c r="AF417" s="27">
        <f>IF($R417&gt;0,$R417,$S417)+$Y417+$Z417</f>
        <v>800.3</v>
      </c>
      <c r="AG417" s="27">
        <f>IF($R417&gt;0,$R417,$S417)+$Y417+$Z417</f>
        <v>800.3</v>
      </c>
      <c r="AH417" s="27">
        <f>IF($R417&gt;0,$R417,$S417)+$Y417+$Z417</f>
        <v>800.3</v>
      </c>
      <c r="AI417" s="27">
        <f>IF($R417&gt;0,$R417,$S417)+$Y417+$Z417</f>
        <v>800.3</v>
      </c>
      <c r="AJ417" s="27">
        <f>IF($O417&gt;=AJ$1,$S417+$Y417+$Z417,$Y417+$Z417)</f>
        <v>800.3</v>
      </c>
      <c r="AK417" s="27">
        <f>IF($O417&gt;=AK$1,$S417+$Y417+$Z417,$Y417+$Z417)</f>
        <v>800.3</v>
      </c>
      <c r="AL417" s="27">
        <f>IF($O417&gt;=AL$1,$S417+$Y417+$Z417,$Y417+$Z417)</f>
        <v>800.3</v>
      </c>
      <c r="AM417" s="27">
        <f>IF($O417&gt;=AM$1,$S417+$Y417+$Z417,$Y417+$Z417)</f>
        <v>800.3</v>
      </c>
      <c r="AN417" s="27">
        <f>IF($O417&gt;=AN$1,$S417+$Y417+$Z417,$Y417+$Z417)</f>
        <v>800.3</v>
      </c>
      <c r="AO417" s="27">
        <f>IF($O417&gt;=AO$1,$S417+$Y417+$Z417,$Y417+$Z417)</f>
        <v>800.3</v>
      </c>
      <c r="AP417" s="27">
        <f>IF($O417&gt;=AP$1,$S417+$Y417+$Z417,$Y417+$Z417)</f>
        <v>800.3</v>
      </c>
      <c r="AQ417" s="27">
        <f>IF($O417&gt;=AQ$1,$S417+$Y417+$Z417,$Y417+$Z417)</f>
        <v>800.3</v>
      </c>
      <c r="AR417" s="27">
        <f>IF($O417&gt;=AR$1,$S417+$Y417+$Z417,$Y417+$Z417)</f>
        <v>800.3</v>
      </c>
      <c r="AS417" s="27">
        <f>IF($O417&gt;=AS$1,$S417+$Y417+$Z417,$Y417+$Z417)</f>
        <v>800.3</v>
      </c>
      <c r="AT417" s="27">
        <f>IF($O417&gt;=AT$1,$S417+$Y417+$Z417,$Y417+$Z417)</f>
        <v>800.3</v>
      </c>
      <c r="AU417" s="27">
        <f>IF($O417&gt;=AU$1,$S417+$Y417+$Z417,$Y417+$Z417)</f>
        <v>800.3</v>
      </c>
      <c r="AV417" s="27">
        <f>IF($O417&gt;=AV$1,$S417+$Y417+$Z417,$Y417+$Z417)</f>
        <v>800.3</v>
      </c>
      <c r="AW417" s="27">
        <f>IF($O417&gt;=AW$1,$S417+$Y417+$Z417,$Y417+$Z417)</f>
        <v>800.3</v>
      </c>
      <c r="AX417" s="27">
        <f>IF($O417&gt;=AX$1,$S417+$Y417+$Z417,$Y417+$Z417)</f>
        <v>800.3</v>
      </c>
      <c r="AY417" s="27">
        <f>IF($O417&gt;=AY$1,$S417+$Y417+$Z417,$Y417+$Z417)</f>
        <v>800.3</v>
      </c>
      <c r="AZ417" s="27">
        <f>IF($O417&gt;=AZ$1,$S417+$Y417+$Z417,$Y417+$Z417)</f>
        <v>800.3</v>
      </c>
      <c r="BA417" s="27">
        <f>IF($O417&gt;=BA$1,$S417+$Y417+$Z417,$Y417+$Z417)</f>
        <v>800.3</v>
      </c>
      <c r="BB417" s="27">
        <f>IF($O417&gt;=BB$1,$S417+$Y417+$Z417,$Y417+$Z417)</f>
        <v>800.3</v>
      </c>
      <c r="BC417" s="27">
        <f>IF($O417&gt;=BC$1,$S417+$Y417+$Z417,$Y417+$Z417)</f>
        <v>800.3</v>
      </c>
      <c r="BD417" s="27">
        <f>IF($O417&gt;=BD$1,$S417+$Y417+$Z417,$Y417+$Z417)</f>
        <v>800.3</v>
      </c>
      <c r="BE417" s="27">
        <f>IF($O417&gt;=BE$1,$S417+$Y417+$Z417,$Y417+$Z417)</f>
        <v>800.3</v>
      </c>
      <c r="BF417" s="27">
        <f>IF($O417&gt;=BF$1,$S417+$Y417+$Z417,$Y417+$Z417)</f>
        <v>800.3</v>
      </c>
      <c r="BG417" s="27">
        <f>IF($O417&gt;=BG$1,$S417+$Y417+$Z417,$Y417+$Z417)</f>
        <v>800.3</v>
      </c>
      <c r="BH417" s="27">
        <f>IF($O417&gt;=BH$1,$S417+$Y417+$Z417,$Y417+$Z417)</f>
        <v>800.3</v>
      </c>
      <c r="BI417" s="27">
        <f>IF($O417&gt;=BI$1,$S417+$Y417+$Z417,$Y417+$Z417)</f>
        <v>800.3</v>
      </c>
      <c r="BJ417" s="27">
        <f>IF($O417&gt;=BJ$1,$S417+$Y417+$Z417,$Y417+$Z417)</f>
        <v>800.3</v>
      </c>
      <c r="BK417" s="27">
        <f>IF($O417&gt;=BK$1,$S417+$Y417+$Z417,$Y417+$Z417)</f>
        <v>800.3</v>
      </c>
      <c r="BL417" s="27">
        <f>IF($O417&gt;=BL$1,$S417+$Y417+$Z417,$Y417+$Z417)</f>
        <v>800.3</v>
      </c>
      <c r="BM417" s="27">
        <f>IF($O417&gt;=BM$1,$S417+$Y417+$Z417,$Y417+$Z417)</f>
        <v>800.3</v>
      </c>
      <c r="BN417" s="27">
        <f>IF($O417&gt;=BN$1,$S417+$Y417+$Z417,$Y417+$Z417)</f>
        <v>800.3</v>
      </c>
      <c r="BO417" s="27">
        <f>IF($O417&gt;=BO$1,$S417+$Y417+$Z417,$Y417+$Z417)</f>
        <v>800.3</v>
      </c>
      <c r="BP417" s="27">
        <f>IF($O417&gt;=BP$1,$S417+$Y417+$Z417,$Y417+$Z417)</f>
        <v>800.3</v>
      </c>
      <c r="BQ417" s="27">
        <f>IF($O417&gt;=BQ$1,$S417+$Y417+$Z417,$Y417+$Z417)</f>
        <v>800.3</v>
      </c>
      <c r="BR417" s="27">
        <f>IF($O417&gt;=BR$1,$S417+$Y417+$Z417,$Y417+$Z417)</f>
        <v>800.3</v>
      </c>
      <c r="BS417" s="27">
        <f>IF($O417&gt;=BS$1,$S417+$Y417+$Z417,$Y417+$Z417)</f>
        <v>800.3</v>
      </c>
      <c r="BT417" s="27">
        <f>IF($O417&gt;=BT$1,$S417+$Y417+$Z417,$Y417+$Z417)</f>
        <v>800.3</v>
      </c>
      <c r="BU417" s="27">
        <f>IF($O417&gt;=BU$1,$S417+$Y417+$Z417,$Y417+$Z417)</f>
        <v>800.3</v>
      </c>
      <c r="BV417" s="27">
        <f>IF($O417&gt;=BV$1,$S417+$Y417+$Z417,$Y417+$Z417)</f>
        <v>800.3</v>
      </c>
      <c r="BW417" s="27">
        <f>IF($O417&gt;=BW$1,$S417+$Y417+$Z417,$Y417+$Z417)</f>
        <v>800.3</v>
      </c>
      <c r="BX417" s="27">
        <f>IF($O417&gt;=BX$1,$S417+$Y417+$Z417,$Y417+$Z417)</f>
        <v>800.3</v>
      </c>
      <c r="BY417" s="27">
        <f>IF($O417&gt;=BY$1,$S417+$Y417+$Z417,$Y417+$Z417)</f>
        <v>800.3</v>
      </c>
      <c r="BZ417" s="27">
        <f>IF($O417&gt;=BZ$1,$S417+$Y417+$Z417,$Y417+$Z417)</f>
        <v>800.3</v>
      </c>
      <c r="CA417" s="27">
        <f>IF($O417&gt;=CA$1,$S417+$Y417+$Z417,$Y417+$Z417)</f>
        <v>800.3</v>
      </c>
      <c r="CB417" s="27">
        <f>IF($O417&gt;=CB$1,$S417+$Y417+$Z417,$Y417+$Z417)</f>
        <v>800.3</v>
      </c>
      <c r="CC417" s="27">
        <f>IF($O417&gt;=CC$1,$S417+$Y417+$Z417,$Y417+$Z417)</f>
        <v>800.3</v>
      </c>
      <c r="CD417" s="27">
        <f>IF($O417&gt;=CD$1,$S417+$Y417+$Z417,$Y417+$Z417)</f>
        <v>800.3</v>
      </c>
      <c r="CE417" s="27">
        <f>IF($O417&gt;=CE$1,$S417+$Y417+$Z417,$Y417+$Z417)</f>
        <v>800.3</v>
      </c>
      <c r="CF417" s="27">
        <f>IF($O417&gt;=CF$1,$S417+$Y417+$Z417,$Y417+$Z417)</f>
        <v>800.3</v>
      </c>
      <c r="CG417" s="27">
        <f>IF($O417&gt;=CG$1,$S417+$Y417+$Z417,$Y417+$Z417)</f>
        <v>800.3</v>
      </c>
      <c r="CH417" s="27">
        <f>IF($O417&gt;=CH$1,$S417+$Y417+$Z417,$Y417+$Z417)</f>
        <v>800.3</v>
      </c>
      <c r="CI417" s="27">
        <f>IF($O417&gt;=CI$1,$S417+$Y417+$Z417,$Y417+$Z417)</f>
        <v>800.3</v>
      </c>
      <c r="CJ417" s="27">
        <f>IF($O417&gt;=CJ$1,$S417+$Y417+$Z417,$Y417+$Z417)</f>
        <v>800.3</v>
      </c>
      <c r="CK417" s="27">
        <f>IF($O417&gt;=CK$1,$S417+$Y417+$Z417,$Y417+$Z417)</f>
        <v>800.3</v>
      </c>
      <c r="CL417" s="27">
        <f>IF($O417&gt;=CL$1,$S417+$Y417+$Z417,$Y417+$Z417)</f>
        <v>800.3</v>
      </c>
      <c r="CM417" s="27">
        <f>IF($O417&gt;=CM$1,$S417+$Y417+$Z417,$Y417+$Z417)</f>
        <v>800.3</v>
      </c>
      <c r="CN417" s="27">
        <f>IF($O417&gt;=CN$1,$S417+$Y417,$Y417)</f>
        <v>400.29999999999995</v>
      </c>
      <c r="CO417" s="27">
        <f>IF($O417&gt;=CO$1,$S417+$Y417,$Y417)</f>
        <v>400.29999999999995</v>
      </c>
      <c r="CP417" s="27">
        <f>IF($O417&gt;=CP$1,$S417+$Y417,$Y417)</f>
        <v>400.29999999999995</v>
      </c>
      <c r="CQ417" s="27">
        <f>IF($O417&gt;=CQ$1,$S417+$Y417,$Y417)</f>
        <v>400.29999999999995</v>
      </c>
      <c r="CR417" s="27">
        <f>IF($O417&gt;=CR$1,$S417+$Y417,$Y417)</f>
        <v>400.29999999999995</v>
      </c>
      <c r="CS417" s="27">
        <f>IF($O417&gt;=CS$1,$S417+$Y417,$Y417)</f>
        <v>400.29999999999995</v>
      </c>
      <c r="CT417" s="27">
        <f>IF($O417&gt;=CT$1,$S417+$Y417,$Y417)</f>
        <v>400.29999999999995</v>
      </c>
      <c r="CU417" s="27">
        <f>IF($O417&gt;=CU$1,$S417+$Y417,$Y417)</f>
        <v>400.29999999999995</v>
      </c>
      <c r="CV417" s="27">
        <f>IF($O417&gt;=CV$1,$S417+$Y417,$Y417)</f>
        <v>400.29999999999995</v>
      </c>
      <c r="CW417" s="27">
        <f>IF($O417&gt;=CW$1,$S417+$Y417,$Y417)</f>
        <v>400.29999999999995</v>
      </c>
      <c r="CX417" s="27">
        <f>IF($O417&gt;=CX$1,$S417+$Y417,$Y417)</f>
        <v>400.29999999999995</v>
      </c>
      <c r="CY417" s="27">
        <f>IF($O417&gt;=CY$1,$S417+$Y417,$Y417)</f>
        <v>400.29999999999995</v>
      </c>
      <c r="CZ417" s="27">
        <f>IF($O417&gt;=CZ$1,$S417+$Y417,$Y417)</f>
        <v>400.29999999999995</v>
      </c>
      <c r="DA417" s="27">
        <f>IF($O417&gt;=DA$1,$S417+$Y417,$Y417)</f>
        <v>400.29999999999995</v>
      </c>
      <c r="DB417" s="27">
        <f>IF($O417&gt;=DB$1,$S417+$Y417,$Y417)</f>
        <v>400.29999999999995</v>
      </c>
      <c r="DC417" s="27">
        <f>IF($O417&gt;=DC$1,$S417+$Y417,$Y417)</f>
        <v>400.29999999999995</v>
      </c>
      <c r="DD417" s="27">
        <f>IF($O417&gt;=DD$1,$S417+$Y417,$Y417)</f>
        <v>400.29999999999995</v>
      </c>
      <c r="DE417" s="27">
        <f>IF($O417&gt;=DE$1,$S417+$Y417,$Y417)</f>
        <v>400.29999999999995</v>
      </c>
      <c r="DF417" s="27">
        <f>IF($O417&gt;=DF$1,$S417+$Y417,$Y417)</f>
        <v>400.29999999999995</v>
      </c>
      <c r="DG417" s="27">
        <f>IF($O417&gt;=DG$1,$S417+$Y417,$Y417)</f>
        <v>400.29999999999995</v>
      </c>
      <c r="DH417" s="27">
        <f>IF($O417&gt;=DH$1,$S417+$Y417,$Y417)</f>
        <v>400.29999999999995</v>
      </c>
      <c r="DI417" s="27">
        <f>IF($O417&gt;=DI$1,$S417+$Y417,$Y417)</f>
        <v>400.29999999999995</v>
      </c>
      <c r="DJ417" s="27">
        <f>IF($O417&gt;=DJ$1,$S417+$Y417,$Y417)</f>
        <v>400.29999999999995</v>
      </c>
      <c r="DK417" s="27">
        <f>IF($O417&gt;=DK$1,$S417+$Y417,$Y417)</f>
        <v>400.29999999999995</v>
      </c>
      <c r="DL417" s="27">
        <f>IF($O417&gt;=DL$1,$S417+$Y417,$Y417)</f>
        <v>400.29999999999995</v>
      </c>
      <c r="DM417" s="27">
        <f>IF($O417&gt;=DM$1,$S417+$Y417,$Y417)</f>
        <v>400.29999999999995</v>
      </c>
      <c r="DN417" s="27">
        <f>IF($O417&gt;=DN$1,$S417+$Y417,$Y417)</f>
        <v>400.29999999999995</v>
      </c>
      <c r="DO417" s="27">
        <f>IF($O417&gt;=DO$1,$S417+$Y417,$Y417)</f>
        <v>400.29999999999995</v>
      </c>
      <c r="DP417" s="27">
        <f>IF($O417&gt;=DP$1,$S417+$Y417,$Y417)</f>
        <v>400.29999999999995</v>
      </c>
      <c r="DQ417" s="27">
        <f>IF($O417&gt;=DQ$1,$S417+$Y417,$Y417)</f>
        <v>400.29999999999995</v>
      </c>
      <c r="DR417" s="27">
        <f>IF($O417&gt;=DR$1,$S417+$Y417,$Y417)</f>
        <v>400.29999999999995</v>
      </c>
      <c r="DS417" s="27">
        <f>IF($O417&gt;=DS$1,$S417+$Y417,$Y417)</f>
        <v>400.29999999999995</v>
      </c>
      <c r="DT417" s="27">
        <f>IF($O417&gt;=DT$1,$S417+$Y417,$Y417)</f>
        <v>400.29999999999995</v>
      </c>
      <c r="DU417" s="27">
        <f>IF($O417&gt;=DU$1,$S417+$Y417,$Y417)</f>
        <v>400.29999999999995</v>
      </c>
      <c r="DV417" s="27">
        <f>IF($O417&gt;=DV$1,$S417+$Y417,$Y417)</f>
        <v>400.29999999999995</v>
      </c>
      <c r="DW417" s="27">
        <f>IF($O417&gt;=DW$1,$S417+$Y417,$Y417)</f>
        <v>400.29999999999995</v>
      </c>
      <c r="DX417" s="27">
        <f>IF($O417&gt;=DX$1,$S417+$Y417,$Y417)</f>
        <v>400.29999999999995</v>
      </c>
      <c r="DY417" s="27">
        <f>IF($O417&gt;=DY$1,$S417+$Y417,$Y417)</f>
        <v>400.29999999999995</v>
      </c>
      <c r="DZ417" s="27">
        <f>IF($O417&gt;=DZ$1,$S417+$Y417,$Y417)</f>
        <v>400.29999999999995</v>
      </c>
      <c r="EA417" s="27">
        <f>IF($O417&gt;=EA$1,$S417+$Y417,$Y417)</f>
        <v>400.29999999999995</v>
      </c>
      <c r="EB417" s="27">
        <f>IF($O417&gt;=EB$1,$S417+$Y417,$Y417)</f>
        <v>400.29999999999995</v>
      </c>
      <c r="EC417" s="27">
        <f>IF($O417&gt;=EC$1,$S417+$Y417,$Y417)</f>
        <v>400.29999999999995</v>
      </c>
      <c r="ED417" s="27">
        <f>IF($O417&gt;=ED$1,$S417+$Y417,$Y417)</f>
        <v>400.29999999999995</v>
      </c>
      <c r="EE417" s="27">
        <f>IF($O417&gt;=EE$1,$S417+$Y417,$Y417)</f>
        <v>400.29999999999995</v>
      </c>
      <c r="EF417" s="27">
        <f>IF($O417&gt;=EF$1,$S417+$Y417,$Y417)</f>
        <v>400.29999999999995</v>
      </c>
      <c r="EG417" s="27">
        <f>IF($O417&gt;=EG$1,$S417+$Y417,$Y417)</f>
        <v>400.29999999999995</v>
      </c>
      <c r="EH417" s="27">
        <f>IF($O417&gt;=EH$1,$S417+$Y417,$Y417)</f>
        <v>400.29999999999995</v>
      </c>
      <c r="EI417" s="27">
        <f>IF($O417&gt;=EI$1,$S417+$Y417,$Y417)</f>
        <v>400.29999999999995</v>
      </c>
      <c r="EJ417" s="27">
        <f>IF($O417&gt;=EJ$1,$S417+$Y417,$Y417)</f>
        <v>400.29999999999995</v>
      </c>
      <c r="EK417" s="27">
        <f>IF($O417&gt;=EK$1,$S417+$Y417,$Y417)</f>
        <v>400.29999999999995</v>
      </c>
      <c r="EL417" s="27">
        <f>IF($O417&gt;=EL$1,$S417+$Y417,$Y417)</f>
        <v>400.29999999999995</v>
      </c>
      <c r="EM417" s="27">
        <f>IF($O417&gt;=EM$1,$S417+$Y417,$Y417)</f>
        <v>400.29999999999995</v>
      </c>
      <c r="EN417" s="27">
        <f>IF($O417&gt;=EN$1,$S417+$Y417,$Y417)</f>
        <v>400.29999999999995</v>
      </c>
      <c r="EO417" s="27">
        <f>IF($O417&gt;=EO$1,$S417+$Y417,$Y417)</f>
        <v>400.29999999999995</v>
      </c>
      <c r="EP417" s="27">
        <f>IF($O417&gt;=EP$1,$S417+$Y417,$Y417)</f>
        <v>0</v>
      </c>
      <c r="EQ417" s="27">
        <f>IF($O417&gt;=EQ$1,$S417+$Y417,$Y417)</f>
        <v>0</v>
      </c>
      <c r="ER417" s="27">
        <f>IF($O417&gt;=ER$1,$S417+$Y417,$Y417)</f>
        <v>0</v>
      </c>
      <c r="ES417" s="27">
        <f>IF($O417&gt;=ES$1,$S417+$Y417,$Y417)</f>
        <v>0</v>
      </c>
      <c r="ET417" s="27">
        <f>IF($O417&gt;=ET$1,$S417+$Y417,$Y417)</f>
        <v>0</v>
      </c>
      <c r="EU417" s="27">
        <f>IF($O417&gt;=EU$1,$S417+$Y417,$Y417)</f>
        <v>0</v>
      </c>
      <c r="EV417" s="27">
        <f>IF($O417&gt;=EV$1,$S417,0)</f>
        <v>0</v>
      </c>
      <c r="EW417" s="27">
        <f>IF($O417&gt;=EW$1,$S417,0)</f>
        <v>0</v>
      </c>
      <c r="EX417" s="27">
        <f>IF($O417&gt;=EX$1,$S417,0)</f>
        <v>0</v>
      </c>
      <c r="EY417" s="27">
        <f>IF($O417&gt;=EY$1,$S417,0)</f>
        <v>0</v>
      </c>
      <c r="EZ417" s="27">
        <f>IF($O417&gt;=EZ$1,$S417,0)</f>
        <v>0</v>
      </c>
      <c r="FA417" s="27">
        <f>IF($O417&gt;=FA$1,$S417,0)</f>
        <v>0</v>
      </c>
      <c r="FB417" s="27">
        <f>IF($O417&gt;=FB$1,$S417,0)</f>
        <v>0</v>
      </c>
      <c r="FC417" s="27">
        <f>IF($O417&gt;=FC$1,$S417,0)</f>
        <v>0</v>
      </c>
      <c r="FD417" s="27">
        <f>IF($O417&gt;=FD$1,$S417,0)</f>
        <v>0</v>
      </c>
      <c r="FE417" s="27">
        <f>IF($O417&gt;=FE$1,$S417,0)</f>
        <v>0</v>
      </c>
      <c r="FF417" s="27">
        <f>IF($O417&gt;=FF$1,$S417,0)</f>
        <v>0</v>
      </c>
      <c r="FG417" s="27">
        <f>IF($O417&gt;=FG$1,$S417,0)</f>
        <v>0</v>
      </c>
      <c r="FH417" s="27">
        <f>IF($O417&gt;=FH$1,$S417,0)</f>
        <v>0</v>
      </c>
      <c r="FI417" s="27">
        <f>IF($O417&gt;=FI$1,$S417,0)</f>
        <v>0</v>
      </c>
      <c r="FJ417" s="27">
        <f>IF($O417&gt;=FJ$1,$S417,0)</f>
        <v>0</v>
      </c>
      <c r="FK417" s="27">
        <f>IF($O417&gt;=FK$1,$S417,0)</f>
        <v>0</v>
      </c>
      <c r="FL417" s="27">
        <f>IF($O417&gt;=FL$1,$S417,0)</f>
        <v>0</v>
      </c>
      <c r="FM417" s="27">
        <f>IF($O417&gt;=FM$1,$S417,0)</f>
        <v>0</v>
      </c>
      <c r="FN417" s="27">
        <f>IF($O417&gt;=FN$1,$S417,0)</f>
        <v>0</v>
      </c>
      <c r="FO417" s="27">
        <f>IF($O417&gt;=FO$1,$S417,0)</f>
        <v>0</v>
      </c>
      <c r="FP417" s="27">
        <f>IF($O417&gt;=FP$1,$S417,0)</f>
        <v>0</v>
      </c>
      <c r="FQ417" s="27">
        <f>IF($O417&gt;=FQ$1,$S417,0)</f>
        <v>0</v>
      </c>
      <c r="FR417" s="27">
        <f>IF($O417&gt;=FR$1,$S417,0)</f>
        <v>0</v>
      </c>
      <c r="FS417" s="27">
        <f>IF($O417&gt;=FS$1,$S417,0)</f>
        <v>0</v>
      </c>
      <c r="FT417" s="27">
        <f>IF($O417&gt;=FT$1,$S417,0)</f>
        <v>0</v>
      </c>
      <c r="FU417" s="27">
        <f>IF($O417&gt;=FU$1,$S417,0)</f>
        <v>0</v>
      </c>
      <c r="FV417" s="27">
        <f>IF($O417&gt;=FV$1,$S417,0)</f>
        <v>0</v>
      </c>
      <c r="FW417" s="27">
        <f>IF($O417&gt;=FW$1,$S417,0)</f>
        <v>0</v>
      </c>
      <c r="FX417" s="27">
        <f>IF($O417&gt;=FX$1,$S417,0)</f>
        <v>0</v>
      </c>
      <c r="FY417" s="27">
        <f>IF($O417&gt;=FY$1,$S417,0)</f>
        <v>0</v>
      </c>
      <c r="FZ417" s="27">
        <f>IF($O417&gt;=FZ$1,$S417,0)</f>
        <v>0</v>
      </c>
      <c r="GA417" s="27">
        <f>IF($O417&gt;=GA$1,$S417,0)</f>
        <v>0</v>
      </c>
      <c r="GB417" s="27">
        <f>IF($O417&gt;=GB$1,$S417,0)</f>
        <v>0</v>
      </c>
      <c r="GC417" s="27">
        <f>IF($O417&gt;=GC$1,$S417,0)</f>
        <v>0</v>
      </c>
      <c r="GD417" s="27">
        <f>IF($O417&gt;=GD$1,$S417,0)</f>
        <v>0</v>
      </c>
      <c r="GE417" s="27">
        <f>IF($O417&gt;=GE$1,$S417,0)</f>
        <v>0</v>
      </c>
      <c r="GF417" s="27">
        <f>IF($O417&gt;=GF$1,$S417,0)</f>
        <v>0</v>
      </c>
      <c r="GG417" s="27">
        <f>IF($O417&gt;=GG$1,$S417,0)</f>
        <v>0</v>
      </c>
      <c r="GH417" s="27">
        <f>IF($O417&gt;=GH$1,$S417,0)</f>
        <v>0</v>
      </c>
      <c r="GI417" s="27">
        <f>IF($O417&gt;=GI$1,$S417,0)</f>
        <v>0</v>
      </c>
      <c r="GJ417" s="27">
        <f>IF($O417&gt;=GJ$1,$S417,0)</f>
        <v>0</v>
      </c>
      <c r="GK417" s="27">
        <f>IF($O417&gt;=GK$1,$S417,0)</f>
        <v>0</v>
      </c>
      <c r="GL417" s="27">
        <f>IF($O417&gt;=GL$1,$S417,0)</f>
        <v>0</v>
      </c>
      <c r="GM417" s="27">
        <f>IF($O417&gt;=GM$1,$S417,0)</f>
        <v>0</v>
      </c>
      <c r="GN417" s="27">
        <f>IF($O417&gt;=GN$1,$S417,0)</f>
        <v>0</v>
      </c>
      <c r="GO417" s="27">
        <f>IF($O417&gt;=GO$1,$S417,0)</f>
        <v>0</v>
      </c>
      <c r="GP417" s="27">
        <f>IF($O417&gt;=GP$1,$S417,0)</f>
        <v>0</v>
      </c>
      <c r="GQ417" s="27">
        <f>IF($O417&gt;=GQ$1,$S417,0)</f>
        <v>0</v>
      </c>
      <c r="GR417" s="27">
        <f>IF($O417&gt;=GR$1,$S417,0)</f>
        <v>0</v>
      </c>
      <c r="GS417" s="27">
        <f>IF($O417&gt;=GS$1,$S417,0)</f>
        <v>0</v>
      </c>
      <c r="GT417" s="27">
        <f>IF($O417&gt;=GT$1,$S417,0)</f>
        <v>0</v>
      </c>
      <c r="GU417" s="27">
        <f>IF($O417&gt;=GU$1,$S417,0)</f>
        <v>0</v>
      </c>
      <c r="GV417" s="27">
        <f>IF($O417&gt;=GV$1,$S417,0)</f>
        <v>0</v>
      </c>
      <c r="GW417" s="27">
        <f>IF($O417&gt;=GW$1,$S417,0)</f>
        <v>0</v>
      </c>
      <c r="GX417" s="27">
        <f>IF($O417&gt;=GX$1,$S417,0)</f>
        <v>0</v>
      </c>
      <c r="GY417" s="27">
        <f>IF($O417&gt;=GY$1,$S417,0)</f>
        <v>0</v>
      </c>
      <c r="GZ417" s="27">
        <f>IF($O417&gt;=GZ$1,$S417,0)</f>
        <v>0</v>
      </c>
      <c r="HA417" s="27">
        <f>IF($O417&gt;=HA$1,$S417,0)</f>
        <v>0</v>
      </c>
      <c r="HB417" s="27">
        <f>IF($O417&gt;=HB$1,$S417,0)</f>
        <v>0</v>
      </c>
      <c r="HC417" s="27">
        <f>IF($O417&gt;=HC$1,$S417,0)</f>
        <v>0</v>
      </c>
    </row>
    <row r="418" spans="1:211">
      <c r="A418" s="3">
        <v>77402</v>
      </c>
      <c r="B418" s="3" t="s">
        <v>526</v>
      </c>
      <c r="C418" s="3" t="s">
        <v>12</v>
      </c>
      <c r="D418" s="3">
        <v>66</v>
      </c>
      <c r="E418" s="4">
        <v>35982</v>
      </c>
      <c r="F418" s="5">
        <v>19.969863013698632</v>
      </c>
      <c r="G418" s="3" t="s">
        <v>446</v>
      </c>
      <c r="H418" s="4">
        <v>19108</v>
      </c>
      <c r="I418" s="9" t="s">
        <v>823</v>
      </c>
      <c r="J418" s="5">
        <v>2019.61</v>
      </c>
      <c r="K418" s="31">
        <v>190</v>
      </c>
      <c r="L418" s="32">
        <v>20</v>
      </c>
      <c r="M418" s="33">
        <f>VLOOKUP(L418,FIND,3,TRUE)</f>
        <v>1.3</v>
      </c>
      <c r="N418" s="32">
        <f>IF(L418&gt;30,180,VLOOKUP(L418,TEMPO,2,FALSE))</f>
        <v>120</v>
      </c>
      <c r="O418" s="32">
        <f>IF(R418&gt;0,4,N418)</f>
        <v>120</v>
      </c>
      <c r="P418" s="96">
        <f>J418*M418*L418</f>
        <v>52509.86</v>
      </c>
      <c r="Q418" s="96">
        <f>10934.45*2</f>
        <v>21868.9</v>
      </c>
      <c r="R418" s="96">
        <f>IF(P418&lt;=Q418,P418/4,0)</f>
        <v>0</v>
      </c>
      <c r="S418" s="5">
        <f>IF(P418&gt;=Q418,P418/N418,0)</f>
        <v>437.58216666666669</v>
      </c>
      <c r="T418" s="3"/>
      <c r="U418" s="3">
        <f>IF(T418="",1,0)</f>
        <v>1</v>
      </c>
      <c r="V418" s="3">
        <v>57</v>
      </c>
      <c r="W418" s="5">
        <v>0.6</v>
      </c>
      <c r="X418" s="5">
        <v>402.65</v>
      </c>
      <c r="Y418" s="5">
        <f>X418*W418</f>
        <v>241.58999999999997</v>
      </c>
      <c r="Z418" s="5">
        <v>400</v>
      </c>
      <c r="AA418" s="5">
        <f>S418+Y418+Z418</f>
        <v>1079.1721666666667</v>
      </c>
      <c r="AB418" s="39">
        <f>(J418/12+J418/12*1.3333333333+450/12+J418/30*6/12+J418)*1.3+Y418+Z418+153.9</f>
        <v>4024.0037444371515</v>
      </c>
      <c r="AC418" s="39" t="s">
        <v>12</v>
      </c>
      <c r="AD418" s="39">
        <f>J418*1.3+400+153.9</f>
        <v>3179.393</v>
      </c>
      <c r="AE418" s="39">
        <f>SUMIFS('CUSTO MENSAL FUNC NOVO'!H:H,'CUSTO MENSAL FUNC NOVO'!A:A,'VALORES MENSAIS'!AC418)</f>
        <v>2265.9090000000001</v>
      </c>
      <c r="AF418" s="27">
        <f>IF($R418&gt;0,$R418,$S418)+$Y418+$Z418</f>
        <v>1079.1721666666667</v>
      </c>
      <c r="AG418" s="27">
        <f>IF($R418&gt;0,$R418,$S418)+$Y418+$Z418</f>
        <v>1079.1721666666667</v>
      </c>
      <c r="AH418" s="27">
        <f>IF($R418&gt;0,$R418,$S418)+$Y418+$Z418</f>
        <v>1079.1721666666667</v>
      </c>
      <c r="AI418" s="27">
        <f>IF($R418&gt;0,$R418,$S418)+$Y418+$Z418</f>
        <v>1079.1721666666667</v>
      </c>
      <c r="AJ418" s="27">
        <f>IF($O418&gt;=AJ$1,$S418+$Y418+$Z418,$Y418+$Z418)</f>
        <v>1079.1721666666667</v>
      </c>
      <c r="AK418" s="27">
        <f>IF($O418&gt;=AK$1,$S418+$Y418+$Z418,$Y418+$Z418)</f>
        <v>1079.1721666666667</v>
      </c>
      <c r="AL418" s="27">
        <f>IF($O418&gt;=AL$1,$S418+$Y418+$Z418,$Y418+$Z418)</f>
        <v>1079.1721666666667</v>
      </c>
      <c r="AM418" s="27">
        <f>IF($O418&gt;=AM$1,$S418+$Y418+$Z418,$Y418+$Z418)</f>
        <v>1079.1721666666667</v>
      </c>
      <c r="AN418" s="27">
        <f>IF($O418&gt;=AN$1,$S418+$Y418+$Z418,$Y418+$Z418)</f>
        <v>1079.1721666666667</v>
      </c>
      <c r="AO418" s="27">
        <f>IF($O418&gt;=AO$1,$S418+$Y418+$Z418,$Y418+$Z418)</f>
        <v>1079.1721666666667</v>
      </c>
      <c r="AP418" s="27">
        <f>IF($O418&gt;=AP$1,$S418+$Y418+$Z418,$Y418+$Z418)</f>
        <v>1079.1721666666667</v>
      </c>
      <c r="AQ418" s="27">
        <f>IF($O418&gt;=AQ$1,$S418+$Y418+$Z418,$Y418+$Z418)</f>
        <v>1079.1721666666667</v>
      </c>
      <c r="AR418" s="27">
        <f>IF($O418&gt;=AR$1,$S418+$Y418+$Z418,$Y418+$Z418)</f>
        <v>1079.1721666666667</v>
      </c>
      <c r="AS418" s="27">
        <f>IF($O418&gt;=AS$1,$S418+$Y418+$Z418,$Y418+$Z418)</f>
        <v>1079.1721666666667</v>
      </c>
      <c r="AT418" s="27">
        <f>IF($O418&gt;=AT$1,$S418+$Y418+$Z418,$Y418+$Z418)</f>
        <v>1079.1721666666667</v>
      </c>
      <c r="AU418" s="27">
        <f>IF($O418&gt;=AU$1,$S418+$Y418+$Z418,$Y418+$Z418)</f>
        <v>1079.1721666666667</v>
      </c>
      <c r="AV418" s="27">
        <f>IF($O418&gt;=AV$1,$S418+$Y418+$Z418,$Y418+$Z418)</f>
        <v>1079.1721666666667</v>
      </c>
      <c r="AW418" s="27">
        <f>IF($O418&gt;=AW$1,$S418+$Y418+$Z418,$Y418+$Z418)</f>
        <v>1079.1721666666667</v>
      </c>
      <c r="AX418" s="27">
        <f>IF($O418&gt;=AX$1,$S418+$Y418+$Z418,$Y418+$Z418)</f>
        <v>1079.1721666666667</v>
      </c>
      <c r="AY418" s="27">
        <f>IF($O418&gt;=AY$1,$S418+$Y418+$Z418,$Y418+$Z418)</f>
        <v>1079.1721666666667</v>
      </c>
      <c r="AZ418" s="27">
        <f>IF($O418&gt;=AZ$1,$S418+$Y418+$Z418,$Y418+$Z418)</f>
        <v>1079.1721666666667</v>
      </c>
      <c r="BA418" s="27">
        <f>IF($O418&gt;=BA$1,$S418+$Y418+$Z418,$Y418+$Z418)</f>
        <v>1079.1721666666667</v>
      </c>
      <c r="BB418" s="27">
        <f>IF($O418&gt;=BB$1,$S418+$Y418+$Z418,$Y418+$Z418)</f>
        <v>1079.1721666666667</v>
      </c>
      <c r="BC418" s="27">
        <f>IF($O418&gt;=BC$1,$S418+$Y418+$Z418,$Y418+$Z418)</f>
        <v>1079.1721666666667</v>
      </c>
      <c r="BD418" s="27">
        <f>IF($O418&gt;=BD$1,$S418+$Y418+$Z418,$Y418+$Z418)</f>
        <v>1079.1721666666667</v>
      </c>
      <c r="BE418" s="27">
        <f>IF($O418&gt;=BE$1,$S418+$Y418+$Z418,$Y418+$Z418)</f>
        <v>1079.1721666666667</v>
      </c>
      <c r="BF418" s="27">
        <f>IF($O418&gt;=BF$1,$S418+$Y418+$Z418,$Y418+$Z418)</f>
        <v>1079.1721666666667</v>
      </c>
      <c r="BG418" s="27">
        <f>IF($O418&gt;=BG$1,$S418+$Y418+$Z418,$Y418+$Z418)</f>
        <v>1079.1721666666667</v>
      </c>
      <c r="BH418" s="27">
        <f>IF($O418&gt;=BH$1,$S418+$Y418+$Z418,$Y418+$Z418)</f>
        <v>1079.1721666666667</v>
      </c>
      <c r="BI418" s="27">
        <f>IF($O418&gt;=BI$1,$S418+$Y418+$Z418,$Y418+$Z418)</f>
        <v>1079.1721666666667</v>
      </c>
      <c r="BJ418" s="27">
        <f>IF($O418&gt;=BJ$1,$S418+$Y418+$Z418,$Y418+$Z418)</f>
        <v>1079.1721666666667</v>
      </c>
      <c r="BK418" s="27">
        <f>IF($O418&gt;=BK$1,$S418+$Y418+$Z418,$Y418+$Z418)</f>
        <v>1079.1721666666667</v>
      </c>
      <c r="BL418" s="27">
        <f>IF($O418&gt;=BL$1,$S418+$Y418+$Z418,$Y418+$Z418)</f>
        <v>1079.1721666666667</v>
      </c>
      <c r="BM418" s="27">
        <f>IF($O418&gt;=BM$1,$S418+$Y418+$Z418,$Y418+$Z418)</f>
        <v>1079.1721666666667</v>
      </c>
      <c r="BN418" s="27">
        <f>IF($O418&gt;=BN$1,$S418+$Y418+$Z418,$Y418+$Z418)</f>
        <v>1079.1721666666667</v>
      </c>
      <c r="BO418" s="27">
        <f>IF($O418&gt;=BO$1,$S418+$Y418+$Z418,$Y418+$Z418)</f>
        <v>1079.1721666666667</v>
      </c>
      <c r="BP418" s="27">
        <f>IF($O418&gt;=BP$1,$S418+$Y418+$Z418,$Y418+$Z418)</f>
        <v>1079.1721666666667</v>
      </c>
      <c r="BQ418" s="27">
        <f>IF($O418&gt;=BQ$1,$S418+$Y418+$Z418,$Y418+$Z418)</f>
        <v>1079.1721666666667</v>
      </c>
      <c r="BR418" s="27">
        <f>IF($O418&gt;=BR$1,$S418+$Y418+$Z418,$Y418+$Z418)</f>
        <v>1079.1721666666667</v>
      </c>
      <c r="BS418" s="27">
        <f>IF($O418&gt;=BS$1,$S418+$Y418+$Z418,$Y418+$Z418)</f>
        <v>1079.1721666666667</v>
      </c>
      <c r="BT418" s="27">
        <f>IF($O418&gt;=BT$1,$S418+$Y418+$Z418,$Y418+$Z418)</f>
        <v>1079.1721666666667</v>
      </c>
      <c r="BU418" s="27">
        <f>IF($O418&gt;=BU$1,$S418+$Y418+$Z418,$Y418+$Z418)</f>
        <v>1079.1721666666667</v>
      </c>
      <c r="BV418" s="27">
        <f>IF($O418&gt;=BV$1,$S418+$Y418+$Z418,$Y418+$Z418)</f>
        <v>1079.1721666666667</v>
      </c>
      <c r="BW418" s="27">
        <f>IF($O418&gt;=BW$1,$S418+$Y418+$Z418,$Y418+$Z418)</f>
        <v>1079.1721666666667</v>
      </c>
      <c r="BX418" s="27">
        <f>IF($O418&gt;=BX$1,$S418+$Y418+$Z418,$Y418+$Z418)</f>
        <v>1079.1721666666667</v>
      </c>
      <c r="BY418" s="27">
        <f>IF($O418&gt;=BY$1,$S418+$Y418+$Z418,$Y418+$Z418)</f>
        <v>1079.1721666666667</v>
      </c>
      <c r="BZ418" s="27">
        <f>IF($O418&gt;=BZ$1,$S418+$Y418+$Z418,$Y418+$Z418)</f>
        <v>1079.1721666666667</v>
      </c>
      <c r="CA418" s="27">
        <f>IF($O418&gt;=CA$1,$S418+$Y418+$Z418,$Y418+$Z418)</f>
        <v>1079.1721666666667</v>
      </c>
      <c r="CB418" s="27">
        <f>IF($O418&gt;=CB$1,$S418+$Y418+$Z418,$Y418+$Z418)</f>
        <v>1079.1721666666667</v>
      </c>
      <c r="CC418" s="27">
        <f>IF($O418&gt;=CC$1,$S418+$Y418+$Z418,$Y418+$Z418)</f>
        <v>1079.1721666666667</v>
      </c>
      <c r="CD418" s="27">
        <f>IF($O418&gt;=CD$1,$S418+$Y418+$Z418,$Y418+$Z418)</f>
        <v>1079.1721666666667</v>
      </c>
      <c r="CE418" s="27">
        <f>IF($O418&gt;=CE$1,$S418+$Y418+$Z418,$Y418+$Z418)</f>
        <v>1079.1721666666667</v>
      </c>
      <c r="CF418" s="27">
        <f>IF($O418&gt;=CF$1,$S418+$Y418+$Z418,$Y418+$Z418)</f>
        <v>1079.1721666666667</v>
      </c>
      <c r="CG418" s="27">
        <f>IF($O418&gt;=CG$1,$S418+$Y418+$Z418,$Y418+$Z418)</f>
        <v>1079.1721666666667</v>
      </c>
      <c r="CH418" s="27">
        <f>IF($O418&gt;=CH$1,$S418+$Y418+$Z418,$Y418+$Z418)</f>
        <v>1079.1721666666667</v>
      </c>
      <c r="CI418" s="27">
        <f>IF($O418&gt;=CI$1,$S418+$Y418+$Z418,$Y418+$Z418)</f>
        <v>1079.1721666666667</v>
      </c>
      <c r="CJ418" s="27">
        <f>IF($O418&gt;=CJ$1,$S418+$Y418+$Z418,$Y418+$Z418)</f>
        <v>1079.1721666666667</v>
      </c>
      <c r="CK418" s="27">
        <f>IF($O418&gt;=CK$1,$S418+$Y418+$Z418,$Y418+$Z418)</f>
        <v>1079.1721666666667</v>
      </c>
      <c r="CL418" s="27">
        <f>IF($O418&gt;=CL$1,$S418+$Y418+$Z418,$Y418+$Z418)</f>
        <v>1079.1721666666667</v>
      </c>
      <c r="CM418" s="27">
        <f>IF($O418&gt;=CM$1,$S418+$Y418+$Z418,$Y418+$Z418)</f>
        <v>1079.1721666666667</v>
      </c>
      <c r="CN418" s="27">
        <f>IF($O418&gt;=CN$1,$S418+$Y418,$Y418)</f>
        <v>679.17216666666673</v>
      </c>
      <c r="CO418" s="27">
        <f>IF($O418&gt;=CO$1,$S418+$Y418,$Y418)</f>
        <v>679.17216666666673</v>
      </c>
      <c r="CP418" s="27">
        <f>IF($O418&gt;=CP$1,$S418+$Y418,$Y418)</f>
        <v>679.17216666666673</v>
      </c>
      <c r="CQ418" s="27">
        <f>IF($O418&gt;=CQ$1,$S418+$Y418,$Y418)</f>
        <v>679.17216666666673</v>
      </c>
      <c r="CR418" s="27">
        <f>IF($O418&gt;=CR$1,$S418+$Y418,$Y418)</f>
        <v>679.17216666666673</v>
      </c>
      <c r="CS418" s="27">
        <f>IF($O418&gt;=CS$1,$S418+$Y418,$Y418)</f>
        <v>679.17216666666673</v>
      </c>
      <c r="CT418" s="27">
        <f>IF($O418&gt;=CT$1,$S418+$Y418,$Y418)</f>
        <v>679.17216666666673</v>
      </c>
      <c r="CU418" s="27">
        <f>IF($O418&gt;=CU$1,$S418+$Y418,$Y418)</f>
        <v>679.17216666666673</v>
      </c>
      <c r="CV418" s="27">
        <f>IF($O418&gt;=CV$1,$S418+$Y418,$Y418)</f>
        <v>679.17216666666673</v>
      </c>
      <c r="CW418" s="27">
        <f>IF($O418&gt;=CW$1,$S418+$Y418,$Y418)</f>
        <v>679.17216666666673</v>
      </c>
      <c r="CX418" s="27">
        <f>IF($O418&gt;=CX$1,$S418+$Y418,$Y418)</f>
        <v>679.17216666666673</v>
      </c>
      <c r="CY418" s="27">
        <f>IF($O418&gt;=CY$1,$S418+$Y418,$Y418)</f>
        <v>679.17216666666673</v>
      </c>
      <c r="CZ418" s="27">
        <f>IF($O418&gt;=CZ$1,$S418+$Y418,$Y418)</f>
        <v>679.17216666666673</v>
      </c>
      <c r="DA418" s="27">
        <f>IF($O418&gt;=DA$1,$S418+$Y418,$Y418)</f>
        <v>679.17216666666673</v>
      </c>
      <c r="DB418" s="27">
        <f>IF($O418&gt;=DB$1,$S418+$Y418,$Y418)</f>
        <v>679.17216666666673</v>
      </c>
      <c r="DC418" s="27">
        <f>IF($O418&gt;=DC$1,$S418+$Y418,$Y418)</f>
        <v>679.17216666666673</v>
      </c>
      <c r="DD418" s="27">
        <f>IF($O418&gt;=DD$1,$S418+$Y418,$Y418)</f>
        <v>679.17216666666673</v>
      </c>
      <c r="DE418" s="27">
        <f>IF($O418&gt;=DE$1,$S418+$Y418,$Y418)</f>
        <v>679.17216666666673</v>
      </c>
      <c r="DF418" s="27">
        <f>IF($O418&gt;=DF$1,$S418+$Y418,$Y418)</f>
        <v>679.17216666666673</v>
      </c>
      <c r="DG418" s="27">
        <f>IF($O418&gt;=DG$1,$S418+$Y418,$Y418)</f>
        <v>679.17216666666673</v>
      </c>
      <c r="DH418" s="27">
        <f>IF($O418&gt;=DH$1,$S418+$Y418,$Y418)</f>
        <v>679.17216666666673</v>
      </c>
      <c r="DI418" s="27">
        <f>IF($O418&gt;=DI$1,$S418+$Y418,$Y418)</f>
        <v>679.17216666666673</v>
      </c>
      <c r="DJ418" s="27">
        <f>IF($O418&gt;=DJ$1,$S418+$Y418,$Y418)</f>
        <v>679.17216666666673</v>
      </c>
      <c r="DK418" s="27">
        <f>IF($O418&gt;=DK$1,$S418+$Y418,$Y418)</f>
        <v>679.17216666666673</v>
      </c>
      <c r="DL418" s="27">
        <f>IF($O418&gt;=DL$1,$S418+$Y418,$Y418)</f>
        <v>679.17216666666673</v>
      </c>
      <c r="DM418" s="27">
        <f>IF($O418&gt;=DM$1,$S418+$Y418,$Y418)</f>
        <v>679.17216666666673</v>
      </c>
      <c r="DN418" s="27">
        <f>IF($O418&gt;=DN$1,$S418+$Y418,$Y418)</f>
        <v>679.17216666666673</v>
      </c>
      <c r="DO418" s="27">
        <f>IF($O418&gt;=DO$1,$S418+$Y418,$Y418)</f>
        <v>679.17216666666673</v>
      </c>
      <c r="DP418" s="27">
        <f>IF($O418&gt;=DP$1,$S418+$Y418,$Y418)</f>
        <v>679.17216666666673</v>
      </c>
      <c r="DQ418" s="27">
        <f>IF($O418&gt;=DQ$1,$S418+$Y418,$Y418)</f>
        <v>679.17216666666673</v>
      </c>
      <c r="DR418" s="27">
        <f>IF($O418&gt;=DR$1,$S418+$Y418,$Y418)</f>
        <v>679.17216666666673</v>
      </c>
      <c r="DS418" s="27">
        <f>IF($O418&gt;=DS$1,$S418+$Y418,$Y418)</f>
        <v>679.17216666666673</v>
      </c>
      <c r="DT418" s="27">
        <f>IF($O418&gt;=DT$1,$S418+$Y418,$Y418)</f>
        <v>679.17216666666673</v>
      </c>
      <c r="DU418" s="27">
        <f>IF($O418&gt;=DU$1,$S418+$Y418,$Y418)</f>
        <v>679.17216666666673</v>
      </c>
      <c r="DV418" s="27">
        <f>IF($O418&gt;=DV$1,$S418+$Y418,$Y418)</f>
        <v>679.17216666666673</v>
      </c>
      <c r="DW418" s="27">
        <f>IF($O418&gt;=DW$1,$S418+$Y418,$Y418)</f>
        <v>679.17216666666673</v>
      </c>
      <c r="DX418" s="27">
        <f>IF($O418&gt;=DX$1,$S418+$Y418,$Y418)</f>
        <v>679.17216666666673</v>
      </c>
      <c r="DY418" s="27">
        <f>IF($O418&gt;=DY$1,$S418+$Y418,$Y418)</f>
        <v>679.17216666666673</v>
      </c>
      <c r="DZ418" s="27">
        <f>IF($O418&gt;=DZ$1,$S418+$Y418,$Y418)</f>
        <v>679.17216666666673</v>
      </c>
      <c r="EA418" s="27">
        <f>IF($O418&gt;=EA$1,$S418+$Y418,$Y418)</f>
        <v>679.17216666666673</v>
      </c>
      <c r="EB418" s="27">
        <f>IF($O418&gt;=EB$1,$S418+$Y418,$Y418)</f>
        <v>679.17216666666673</v>
      </c>
      <c r="EC418" s="27">
        <f>IF($O418&gt;=EC$1,$S418+$Y418,$Y418)</f>
        <v>679.17216666666673</v>
      </c>
      <c r="ED418" s="27">
        <f>IF($O418&gt;=ED$1,$S418+$Y418,$Y418)</f>
        <v>679.17216666666673</v>
      </c>
      <c r="EE418" s="27">
        <f>IF($O418&gt;=EE$1,$S418+$Y418,$Y418)</f>
        <v>679.17216666666673</v>
      </c>
      <c r="EF418" s="27">
        <f>IF($O418&gt;=EF$1,$S418+$Y418,$Y418)</f>
        <v>679.17216666666673</v>
      </c>
      <c r="EG418" s="27">
        <f>IF($O418&gt;=EG$1,$S418+$Y418,$Y418)</f>
        <v>679.17216666666673</v>
      </c>
      <c r="EH418" s="27">
        <f>IF($O418&gt;=EH$1,$S418+$Y418,$Y418)</f>
        <v>679.17216666666673</v>
      </c>
      <c r="EI418" s="27">
        <f>IF($O418&gt;=EI$1,$S418+$Y418,$Y418)</f>
        <v>679.17216666666673</v>
      </c>
      <c r="EJ418" s="27">
        <f>IF($O418&gt;=EJ$1,$S418+$Y418,$Y418)</f>
        <v>679.17216666666673</v>
      </c>
      <c r="EK418" s="27">
        <f>IF($O418&gt;=EK$1,$S418+$Y418,$Y418)</f>
        <v>679.17216666666673</v>
      </c>
      <c r="EL418" s="27">
        <f>IF($O418&gt;=EL$1,$S418+$Y418,$Y418)</f>
        <v>679.17216666666673</v>
      </c>
      <c r="EM418" s="27">
        <f>IF($O418&gt;=EM$1,$S418+$Y418,$Y418)</f>
        <v>679.17216666666673</v>
      </c>
      <c r="EN418" s="27">
        <f>IF($O418&gt;=EN$1,$S418+$Y418,$Y418)</f>
        <v>679.17216666666673</v>
      </c>
      <c r="EO418" s="27">
        <f>IF($O418&gt;=EO$1,$S418+$Y418,$Y418)</f>
        <v>679.17216666666673</v>
      </c>
      <c r="EP418" s="27">
        <f>IF($O418&gt;=EP$1,$S418+$Y418,$Y418)</f>
        <v>679.17216666666673</v>
      </c>
      <c r="EQ418" s="27">
        <f>IF($O418&gt;=EQ$1,$S418+$Y418,$Y418)</f>
        <v>679.17216666666673</v>
      </c>
      <c r="ER418" s="27">
        <f>IF($O418&gt;=ER$1,$S418+$Y418,$Y418)</f>
        <v>679.17216666666673</v>
      </c>
      <c r="ES418" s="27">
        <f>IF($O418&gt;=ES$1,$S418+$Y418,$Y418)</f>
        <v>679.17216666666673</v>
      </c>
      <c r="ET418" s="27">
        <f>IF($O418&gt;=ET$1,$S418+$Y418,$Y418)</f>
        <v>679.17216666666673</v>
      </c>
      <c r="EU418" s="27">
        <f>IF($O418&gt;=EU$1,$S418+$Y418,$Y418)</f>
        <v>679.17216666666673</v>
      </c>
      <c r="EV418" s="27">
        <f>IF($O418&gt;=EV$1,$S418,0)</f>
        <v>0</v>
      </c>
      <c r="EW418" s="27">
        <f>IF($O418&gt;=EW$1,$S418,0)</f>
        <v>0</v>
      </c>
      <c r="EX418" s="27">
        <f>IF($O418&gt;=EX$1,$S418,0)</f>
        <v>0</v>
      </c>
      <c r="EY418" s="27">
        <f>IF($O418&gt;=EY$1,$S418,0)</f>
        <v>0</v>
      </c>
      <c r="EZ418" s="27">
        <f>IF($O418&gt;=EZ$1,$S418,0)</f>
        <v>0</v>
      </c>
      <c r="FA418" s="27">
        <f>IF($O418&gt;=FA$1,$S418,0)</f>
        <v>0</v>
      </c>
      <c r="FB418" s="27">
        <f>IF($O418&gt;=FB$1,$S418,0)</f>
        <v>0</v>
      </c>
      <c r="FC418" s="27">
        <f>IF($O418&gt;=FC$1,$S418,0)</f>
        <v>0</v>
      </c>
      <c r="FD418" s="27">
        <f>IF($O418&gt;=FD$1,$S418,0)</f>
        <v>0</v>
      </c>
      <c r="FE418" s="27">
        <f>IF($O418&gt;=FE$1,$S418,0)</f>
        <v>0</v>
      </c>
      <c r="FF418" s="27">
        <f>IF($O418&gt;=FF$1,$S418,0)</f>
        <v>0</v>
      </c>
      <c r="FG418" s="27">
        <f>IF($O418&gt;=FG$1,$S418,0)</f>
        <v>0</v>
      </c>
      <c r="FH418" s="27">
        <f>IF($O418&gt;=FH$1,$S418,0)</f>
        <v>0</v>
      </c>
      <c r="FI418" s="27">
        <f>IF($O418&gt;=FI$1,$S418,0)</f>
        <v>0</v>
      </c>
      <c r="FJ418" s="27">
        <f>IF($O418&gt;=FJ$1,$S418,0)</f>
        <v>0</v>
      </c>
      <c r="FK418" s="27">
        <f>IF($O418&gt;=FK$1,$S418,0)</f>
        <v>0</v>
      </c>
      <c r="FL418" s="27">
        <f>IF($O418&gt;=FL$1,$S418,0)</f>
        <v>0</v>
      </c>
      <c r="FM418" s="27">
        <f>IF($O418&gt;=FM$1,$S418,0)</f>
        <v>0</v>
      </c>
      <c r="FN418" s="27">
        <f>IF($O418&gt;=FN$1,$S418,0)</f>
        <v>0</v>
      </c>
      <c r="FO418" s="27">
        <f>IF($O418&gt;=FO$1,$S418,0)</f>
        <v>0</v>
      </c>
      <c r="FP418" s="27">
        <f>IF($O418&gt;=FP$1,$S418,0)</f>
        <v>0</v>
      </c>
      <c r="FQ418" s="27">
        <f>IF($O418&gt;=FQ$1,$S418,0)</f>
        <v>0</v>
      </c>
      <c r="FR418" s="27">
        <f>IF($O418&gt;=FR$1,$S418,0)</f>
        <v>0</v>
      </c>
      <c r="FS418" s="27">
        <f>IF($O418&gt;=FS$1,$S418,0)</f>
        <v>0</v>
      </c>
      <c r="FT418" s="27">
        <f>IF($O418&gt;=FT$1,$S418,0)</f>
        <v>0</v>
      </c>
      <c r="FU418" s="27">
        <f>IF($O418&gt;=FU$1,$S418,0)</f>
        <v>0</v>
      </c>
      <c r="FV418" s="27">
        <f>IF($O418&gt;=FV$1,$S418,0)</f>
        <v>0</v>
      </c>
      <c r="FW418" s="27">
        <f>IF($O418&gt;=FW$1,$S418,0)</f>
        <v>0</v>
      </c>
      <c r="FX418" s="27">
        <f>IF($O418&gt;=FX$1,$S418,0)</f>
        <v>0</v>
      </c>
      <c r="FY418" s="27">
        <f>IF($O418&gt;=FY$1,$S418,0)</f>
        <v>0</v>
      </c>
      <c r="FZ418" s="27">
        <f>IF($O418&gt;=FZ$1,$S418,0)</f>
        <v>0</v>
      </c>
      <c r="GA418" s="27">
        <f>IF($O418&gt;=GA$1,$S418,0)</f>
        <v>0</v>
      </c>
      <c r="GB418" s="27">
        <f>IF($O418&gt;=GB$1,$S418,0)</f>
        <v>0</v>
      </c>
      <c r="GC418" s="27">
        <f>IF($O418&gt;=GC$1,$S418,0)</f>
        <v>0</v>
      </c>
      <c r="GD418" s="27">
        <f>IF($O418&gt;=GD$1,$S418,0)</f>
        <v>0</v>
      </c>
      <c r="GE418" s="27">
        <f>IF($O418&gt;=GE$1,$S418,0)</f>
        <v>0</v>
      </c>
      <c r="GF418" s="27">
        <f>IF($O418&gt;=GF$1,$S418,0)</f>
        <v>0</v>
      </c>
      <c r="GG418" s="27">
        <f>IF($O418&gt;=GG$1,$S418,0)</f>
        <v>0</v>
      </c>
      <c r="GH418" s="27">
        <f>IF($O418&gt;=GH$1,$S418,0)</f>
        <v>0</v>
      </c>
      <c r="GI418" s="27">
        <f>IF($O418&gt;=GI$1,$S418,0)</f>
        <v>0</v>
      </c>
      <c r="GJ418" s="27">
        <f>IF($O418&gt;=GJ$1,$S418,0)</f>
        <v>0</v>
      </c>
      <c r="GK418" s="27">
        <f>IF($O418&gt;=GK$1,$S418,0)</f>
        <v>0</v>
      </c>
      <c r="GL418" s="27">
        <f>IF($O418&gt;=GL$1,$S418,0)</f>
        <v>0</v>
      </c>
      <c r="GM418" s="27">
        <f>IF($O418&gt;=GM$1,$S418,0)</f>
        <v>0</v>
      </c>
      <c r="GN418" s="27">
        <f>IF($O418&gt;=GN$1,$S418,0)</f>
        <v>0</v>
      </c>
      <c r="GO418" s="27">
        <f>IF($O418&gt;=GO$1,$S418,0)</f>
        <v>0</v>
      </c>
      <c r="GP418" s="27">
        <f>IF($O418&gt;=GP$1,$S418,0)</f>
        <v>0</v>
      </c>
      <c r="GQ418" s="27">
        <f>IF($O418&gt;=GQ$1,$S418,0)</f>
        <v>0</v>
      </c>
      <c r="GR418" s="27">
        <f>IF($O418&gt;=GR$1,$S418,0)</f>
        <v>0</v>
      </c>
      <c r="GS418" s="27">
        <f>IF($O418&gt;=GS$1,$S418,0)</f>
        <v>0</v>
      </c>
      <c r="GT418" s="27">
        <f>IF($O418&gt;=GT$1,$S418,0)</f>
        <v>0</v>
      </c>
      <c r="GU418" s="27">
        <f>IF($O418&gt;=GU$1,$S418,0)</f>
        <v>0</v>
      </c>
      <c r="GV418" s="27">
        <f>IF($O418&gt;=GV$1,$S418,0)</f>
        <v>0</v>
      </c>
      <c r="GW418" s="27">
        <f>IF($O418&gt;=GW$1,$S418,0)</f>
        <v>0</v>
      </c>
      <c r="GX418" s="27">
        <f>IF($O418&gt;=GX$1,$S418,0)</f>
        <v>0</v>
      </c>
      <c r="GY418" s="27">
        <f>IF($O418&gt;=GY$1,$S418,0)</f>
        <v>0</v>
      </c>
      <c r="GZ418" s="27">
        <f>IF($O418&gt;=GZ$1,$S418,0)</f>
        <v>0</v>
      </c>
      <c r="HA418" s="27">
        <f>IF($O418&gt;=HA$1,$S418,0)</f>
        <v>0</v>
      </c>
      <c r="HB418" s="27">
        <f>IF($O418&gt;=HB$1,$S418,0)</f>
        <v>0</v>
      </c>
      <c r="HC418" s="27">
        <f>IF($O418&gt;=HC$1,$S418,0)</f>
        <v>0</v>
      </c>
    </row>
    <row r="419" spans="1:211">
      <c r="A419" s="3">
        <v>59951</v>
      </c>
      <c r="B419" s="3" t="s">
        <v>554</v>
      </c>
      <c r="C419" s="3" t="s">
        <v>12</v>
      </c>
      <c r="D419" s="3">
        <v>63</v>
      </c>
      <c r="E419" s="4">
        <v>34596</v>
      </c>
      <c r="F419" s="5">
        <v>23.767123287671232</v>
      </c>
      <c r="G419" s="3" t="s">
        <v>446</v>
      </c>
      <c r="H419" s="4">
        <v>20255</v>
      </c>
      <c r="I419" s="9" t="s">
        <v>823</v>
      </c>
      <c r="J419" s="5">
        <v>1983.57</v>
      </c>
      <c r="K419" s="31">
        <v>190</v>
      </c>
      <c r="L419" s="32">
        <v>24</v>
      </c>
      <c r="M419" s="33">
        <f>VLOOKUP(L419,FIND,3,TRUE)</f>
        <v>1.3</v>
      </c>
      <c r="N419" s="32">
        <f>IF(L419&gt;30,180,VLOOKUP(L419,TEMPO,2,FALSE))</f>
        <v>144</v>
      </c>
      <c r="O419" s="32">
        <f>IF(R419&gt;0,4,N419)</f>
        <v>144</v>
      </c>
      <c r="P419" s="96">
        <f>J419*M419*L419</f>
        <v>61887.384000000005</v>
      </c>
      <c r="Q419" s="96">
        <f>10934.45*2</f>
        <v>21868.9</v>
      </c>
      <c r="R419" s="96">
        <f>IF(P419&lt;=Q419,P419/4,0)</f>
        <v>0</v>
      </c>
      <c r="S419" s="5">
        <f>IF(P419&gt;=Q419,P419/N419,0)</f>
        <v>429.77350000000001</v>
      </c>
      <c r="T419" s="3"/>
      <c r="U419" s="3">
        <f>IF(T419="",1,0)</f>
        <v>1</v>
      </c>
      <c r="V419" s="3">
        <v>55</v>
      </c>
      <c r="W419" s="5">
        <v>0.6</v>
      </c>
      <c r="X419" s="5">
        <v>402.65</v>
      </c>
      <c r="Y419" s="5">
        <f>X419*W419</f>
        <v>241.58999999999997</v>
      </c>
      <c r="Z419" s="5">
        <v>400</v>
      </c>
      <c r="AA419" s="5">
        <f>S419+Y419+Z419</f>
        <v>1071.3634999999999</v>
      </c>
      <c r="AB419" s="39">
        <f>(J419/12+J419/12*1.3333333333+450/12+J419/30*6/12+J419)*1.3+Y419+Z419+153.9</f>
        <v>3967.2607666595036</v>
      </c>
      <c r="AC419" s="39" t="s">
        <v>12</v>
      </c>
      <c r="AD419" s="39">
        <f>J419*1.3+400+153.9</f>
        <v>3132.5410000000002</v>
      </c>
      <c r="AE419" s="39">
        <f>SUMIFS('CUSTO MENSAL FUNC NOVO'!H:H,'CUSTO MENSAL FUNC NOVO'!A:A,'VALORES MENSAIS'!AC419)</f>
        <v>2265.9090000000001</v>
      </c>
      <c r="AF419" s="27">
        <f>IF($R419&gt;0,$R419,$S419)+$Y419+$Z419</f>
        <v>1071.3634999999999</v>
      </c>
      <c r="AG419" s="27">
        <f>IF($R419&gt;0,$R419,$S419)+$Y419+$Z419</f>
        <v>1071.3634999999999</v>
      </c>
      <c r="AH419" s="27">
        <f>IF($R419&gt;0,$R419,$S419)+$Y419+$Z419</f>
        <v>1071.3634999999999</v>
      </c>
      <c r="AI419" s="27">
        <f>IF($R419&gt;0,$R419,$S419)+$Y419+$Z419</f>
        <v>1071.3634999999999</v>
      </c>
      <c r="AJ419" s="27">
        <f>IF($O419&gt;=AJ$1,$S419+$Y419+$Z419,$Y419+$Z419)</f>
        <v>1071.3634999999999</v>
      </c>
      <c r="AK419" s="27">
        <f>IF($O419&gt;=AK$1,$S419+$Y419+$Z419,$Y419+$Z419)</f>
        <v>1071.3634999999999</v>
      </c>
      <c r="AL419" s="27">
        <f>IF($O419&gt;=AL$1,$S419+$Y419+$Z419,$Y419+$Z419)</f>
        <v>1071.3634999999999</v>
      </c>
      <c r="AM419" s="27">
        <f>IF($O419&gt;=AM$1,$S419+$Y419+$Z419,$Y419+$Z419)</f>
        <v>1071.3634999999999</v>
      </c>
      <c r="AN419" s="27">
        <f>IF($O419&gt;=AN$1,$S419+$Y419+$Z419,$Y419+$Z419)</f>
        <v>1071.3634999999999</v>
      </c>
      <c r="AO419" s="27">
        <f>IF($O419&gt;=AO$1,$S419+$Y419+$Z419,$Y419+$Z419)</f>
        <v>1071.3634999999999</v>
      </c>
      <c r="AP419" s="27">
        <f>IF($O419&gt;=AP$1,$S419+$Y419+$Z419,$Y419+$Z419)</f>
        <v>1071.3634999999999</v>
      </c>
      <c r="AQ419" s="27">
        <f>IF($O419&gt;=AQ$1,$S419+$Y419+$Z419,$Y419+$Z419)</f>
        <v>1071.3634999999999</v>
      </c>
      <c r="AR419" s="27">
        <f>IF($O419&gt;=AR$1,$S419+$Y419+$Z419,$Y419+$Z419)</f>
        <v>1071.3634999999999</v>
      </c>
      <c r="AS419" s="27">
        <f>IF($O419&gt;=AS$1,$S419+$Y419+$Z419,$Y419+$Z419)</f>
        <v>1071.3634999999999</v>
      </c>
      <c r="AT419" s="27">
        <f>IF($O419&gt;=AT$1,$S419+$Y419+$Z419,$Y419+$Z419)</f>
        <v>1071.3634999999999</v>
      </c>
      <c r="AU419" s="27">
        <f>IF($O419&gt;=AU$1,$S419+$Y419+$Z419,$Y419+$Z419)</f>
        <v>1071.3634999999999</v>
      </c>
      <c r="AV419" s="27">
        <f>IF($O419&gt;=AV$1,$S419+$Y419+$Z419,$Y419+$Z419)</f>
        <v>1071.3634999999999</v>
      </c>
      <c r="AW419" s="27">
        <f>IF($O419&gt;=AW$1,$S419+$Y419+$Z419,$Y419+$Z419)</f>
        <v>1071.3634999999999</v>
      </c>
      <c r="AX419" s="27">
        <f>IF($O419&gt;=AX$1,$S419+$Y419+$Z419,$Y419+$Z419)</f>
        <v>1071.3634999999999</v>
      </c>
      <c r="AY419" s="27">
        <f>IF($O419&gt;=AY$1,$S419+$Y419+$Z419,$Y419+$Z419)</f>
        <v>1071.3634999999999</v>
      </c>
      <c r="AZ419" s="27">
        <f>IF($O419&gt;=AZ$1,$S419+$Y419+$Z419,$Y419+$Z419)</f>
        <v>1071.3634999999999</v>
      </c>
      <c r="BA419" s="27">
        <f>IF($O419&gt;=BA$1,$S419+$Y419+$Z419,$Y419+$Z419)</f>
        <v>1071.3634999999999</v>
      </c>
      <c r="BB419" s="27">
        <f>IF($O419&gt;=BB$1,$S419+$Y419+$Z419,$Y419+$Z419)</f>
        <v>1071.3634999999999</v>
      </c>
      <c r="BC419" s="27">
        <f>IF($O419&gt;=BC$1,$S419+$Y419+$Z419,$Y419+$Z419)</f>
        <v>1071.3634999999999</v>
      </c>
      <c r="BD419" s="27">
        <f>IF($O419&gt;=BD$1,$S419+$Y419+$Z419,$Y419+$Z419)</f>
        <v>1071.3634999999999</v>
      </c>
      <c r="BE419" s="27">
        <f>IF($O419&gt;=BE$1,$S419+$Y419+$Z419,$Y419+$Z419)</f>
        <v>1071.3634999999999</v>
      </c>
      <c r="BF419" s="27">
        <f>IF($O419&gt;=BF$1,$S419+$Y419+$Z419,$Y419+$Z419)</f>
        <v>1071.3634999999999</v>
      </c>
      <c r="BG419" s="27">
        <f>IF($O419&gt;=BG$1,$S419+$Y419+$Z419,$Y419+$Z419)</f>
        <v>1071.3634999999999</v>
      </c>
      <c r="BH419" s="27">
        <f>IF($O419&gt;=BH$1,$S419+$Y419+$Z419,$Y419+$Z419)</f>
        <v>1071.3634999999999</v>
      </c>
      <c r="BI419" s="27">
        <f>IF($O419&gt;=BI$1,$S419+$Y419+$Z419,$Y419+$Z419)</f>
        <v>1071.3634999999999</v>
      </c>
      <c r="BJ419" s="27">
        <f>IF($O419&gt;=BJ$1,$S419+$Y419+$Z419,$Y419+$Z419)</f>
        <v>1071.3634999999999</v>
      </c>
      <c r="BK419" s="27">
        <f>IF($O419&gt;=BK$1,$S419+$Y419+$Z419,$Y419+$Z419)</f>
        <v>1071.3634999999999</v>
      </c>
      <c r="BL419" s="27">
        <f>IF($O419&gt;=BL$1,$S419+$Y419+$Z419,$Y419+$Z419)</f>
        <v>1071.3634999999999</v>
      </c>
      <c r="BM419" s="27">
        <f>IF($O419&gt;=BM$1,$S419+$Y419+$Z419,$Y419+$Z419)</f>
        <v>1071.3634999999999</v>
      </c>
      <c r="BN419" s="27">
        <f>IF($O419&gt;=BN$1,$S419+$Y419+$Z419,$Y419+$Z419)</f>
        <v>1071.3634999999999</v>
      </c>
      <c r="BO419" s="27">
        <f>IF($O419&gt;=BO$1,$S419+$Y419+$Z419,$Y419+$Z419)</f>
        <v>1071.3634999999999</v>
      </c>
      <c r="BP419" s="27">
        <f>IF($O419&gt;=BP$1,$S419+$Y419+$Z419,$Y419+$Z419)</f>
        <v>1071.3634999999999</v>
      </c>
      <c r="BQ419" s="27">
        <f>IF($O419&gt;=BQ$1,$S419+$Y419+$Z419,$Y419+$Z419)</f>
        <v>1071.3634999999999</v>
      </c>
      <c r="BR419" s="27">
        <f>IF($O419&gt;=BR$1,$S419+$Y419+$Z419,$Y419+$Z419)</f>
        <v>1071.3634999999999</v>
      </c>
      <c r="BS419" s="27">
        <f>IF($O419&gt;=BS$1,$S419+$Y419+$Z419,$Y419+$Z419)</f>
        <v>1071.3634999999999</v>
      </c>
      <c r="BT419" s="27">
        <f>IF($O419&gt;=BT$1,$S419+$Y419+$Z419,$Y419+$Z419)</f>
        <v>1071.3634999999999</v>
      </c>
      <c r="BU419" s="27">
        <f>IF($O419&gt;=BU$1,$S419+$Y419+$Z419,$Y419+$Z419)</f>
        <v>1071.3634999999999</v>
      </c>
      <c r="BV419" s="27">
        <f>IF($O419&gt;=BV$1,$S419+$Y419+$Z419,$Y419+$Z419)</f>
        <v>1071.3634999999999</v>
      </c>
      <c r="BW419" s="27">
        <f>IF($O419&gt;=BW$1,$S419+$Y419+$Z419,$Y419+$Z419)</f>
        <v>1071.3634999999999</v>
      </c>
      <c r="BX419" s="27">
        <f>IF($O419&gt;=BX$1,$S419+$Y419+$Z419,$Y419+$Z419)</f>
        <v>1071.3634999999999</v>
      </c>
      <c r="BY419" s="27">
        <f>IF($O419&gt;=BY$1,$S419+$Y419+$Z419,$Y419+$Z419)</f>
        <v>1071.3634999999999</v>
      </c>
      <c r="BZ419" s="27">
        <f>IF($O419&gt;=BZ$1,$S419+$Y419+$Z419,$Y419+$Z419)</f>
        <v>1071.3634999999999</v>
      </c>
      <c r="CA419" s="27">
        <f>IF($O419&gt;=CA$1,$S419+$Y419+$Z419,$Y419+$Z419)</f>
        <v>1071.3634999999999</v>
      </c>
      <c r="CB419" s="27">
        <f>IF($O419&gt;=CB$1,$S419+$Y419+$Z419,$Y419+$Z419)</f>
        <v>1071.3634999999999</v>
      </c>
      <c r="CC419" s="27">
        <f>IF($O419&gt;=CC$1,$S419+$Y419+$Z419,$Y419+$Z419)</f>
        <v>1071.3634999999999</v>
      </c>
      <c r="CD419" s="27">
        <f>IF($O419&gt;=CD$1,$S419+$Y419+$Z419,$Y419+$Z419)</f>
        <v>1071.3634999999999</v>
      </c>
      <c r="CE419" s="27">
        <f>IF($O419&gt;=CE$1,$S419+$Y419+$Z419,$Y419+$Z419)</f>
        <v>1071.3634999999999</v>
      </c>
      <c r="CF419" s="27">
        <f>IF($O419&gt;=CF$1,$S419+$Y419+$Z419,$Y419+$Z419)</f>
        <v>1071.3634999999999</v>
      </c>
      <c r="CG419" s="27">
        <f>IF($O419&gt;=CG$1,$S419+$Y419+$Z419,$Y419+$Z419)</f>
        <v>1071.3634999999999</v>
      </c>
      <c r="CH419" s="27">
        <f>IF($O419&gt;=CH$1,$S419+$Y419+$Z419,$Y419+$Z419)</f>
        <v>1071.3634999999999</v>
      </c>
      <c r="CI419" s="27">
        <f>IF($O419&gt;=CI$1,$S419+$Y419+$Z419,$Y419+$Z419)</f>
        <v>1071.3634999999999</v>
      </c>
      <c r="CJ419" s="27">
        <f>IF($O419&gt;=CJ$1,$S419+$Y419+$Z419,$Y419+$Z419)</f>
        <v>1071.3634999999999</v>
      </c>
      <c r="CK419" s="27">
        <f>IF($O419&gt;=CK$1,$S419+$Y419+$Z419,$Y419+$Z419)</f>
        <v>1071.3634999999999</v>
      </c>
      <c r="CL419" s="27">
        <f>IF($O419&gt;=CL$1,$S419+$Y419+$Z419,$Y419+$Z419)</f>
        <v>1071.3634999999999</v>
      </c>
      <c r="CM419" s="27">
        <f>IF($O419&gt;=CM$1,$S419+$Y419+$Z419,$Y419+$Z419)</f>
        <v>1071.3634999999999</v>
      </c>
      <c r="CN419" s="27">
        <f>IF($O419&gt;=CN$1,$S419+$Y419,$Y419)</f>
        <v>671.36349999999993</v>
      </c>
      <c r="CO419" s="27">
        <f>IF($O419&gt;=CO$1,$S419+$Y419,$Y419)</f>
        <v>671.36349999999993</v>
      </c>
      <c r="CP419" s="27">
        <f>IF($O419&gt;=CP$1,$S419+$Y419,$Y419)</f>
        <v>671.36349999999993</v>
      </c>
      <c r="CQ419" s="27">
        <f>IF($O419&gt;=CQ$1,$S419+$Y419,$Y419)</f>
        <v>671.36349999999993</v>
      </c>
      <c r="CR419" s="27">
        <f>IF($O419&gt;=CR$1,$S419+$Y419,$Y419)</f>
        <v>671.36349999999993</v>
      </c>
      <c r="CS419" s="27">
        <f>IF($O419&gt;=CS$1,$S419+$Y419,$Y419)</f>
        <v>671.36349999999993</v>
      </c>
      <c r="CT419" s="27">
        <f>IF($O419&gt;=CT$1,$S419+$Y419,$Y419)</f>
        <v>671.36349999999993</v>
      </c>
      <c r="CU419" s="27">
        <f>IF($O419&gt;=CU$1,$S419+$Y419,$Y419)</f>
        <v>671.36349999999993</v>
      </c>
      <c r="CV419" s="27">
        <f>IF($O419&gt;=CV$1,$S419+$Y419,$Y419)</f>
        <v>671.36349999999993</v>
      </c>
      <c r="CW419" s="27">
        <f>IF($O419&gt;=CW$1,$S419+$Y419,$Y419)</f>
        <v>671.36349999999993</v>
      </c>
      <c r="CX419" s="27">
        <f>IF($O419&gt;=CX$1,$S419+$Y419,$Y419)</f>
        <v>671.36349999999993</v>
      </c>
      <c r="CY419" s="27">
        <f>IF($O419&gt;=CY$1,$S419+$Y419,$Y419)</f>
        <v>671.36349999999993</v>
      </c>
      <c r="CZ419" s="27">
        <f>IF($O419&gt;=CZ$1,$S419+$Y419,$Y419)</f>
        <v>671.36349999999993</v>
      </c>
      <c r="DA419" s="27">
        <f>IF($O419&gt;=DA$1,$S419+$Y419,$Y419)</f>
        <v>671.36349999999993</v>
      </c>
      <c r="DB419" s="27">
        <f>IF($O419&gt;=DB$1,$S419+$Y419,$Y419)</f>
        <v>671.36349999999993</v>
      </c>
      <c r="DC419" s="27">
        <f>IF($O419&gt;=DC$1,$S419+$Y419,$Y419)</f>
        <v>671.36349999999993</v>
      </c>
      <c r="DD419" s="27">
        <f>IF($O419&gt;=DD$1,$S419+$Y419,$Y419)</f>
        <v>671.36349999999993</v>
      </c>
      <c r="DE419" s="27">
        <f>IF($O419&gt;=DE$1,$S419+$Y419,$Y419)</f>
        <v>671.36349999999993</v>
      </c>
      <c r="DF419" s="27">
        <f>IF($O419&gt;=DF$1,$S419+$Y419,$Y419)</f>
        <v>671.36349999999993</v>
      </c>
      <c r="DG419" s="27">
        <f>IF($O419&gt;=DG$1,$S419+$Y419,$Y419)</f>
        <v>671.36349999999993</v>
      </c>
      <c r="DH419" s="27">
        <f>IF($O419&gt;=DH$1,$S419+$Y419,$Y419)</f>
        <v>671.36349999999993</v>
      </c>
      <c r="DI419" s="27">
        <f>IF($O419&gt;=DI$1,$S419+$Y419,$Y419)</f>
        <v>671.36349999999993</v>
      </c>
      <c r="DJ419" s="27">
        <f>IF($O419&gt;=DJ$1,$S419+$Y419,$Y419)</f>
        <v>671.36349999999993</v>
      </c>
      <c r="DK419" s="27">
        <f>IF($O419&gt;=DK$1,$S419+$Y419,$Y419)</f>
        <v>671.36349999999993</v>
      </c>
      <c r="DL419" s="27">
        <f>IF($O419&gt;=DL$1,$S419+$Y419,$Y419)</f>
        <v>671.36349999999993</v>
      </c>
      <c r="DM419" s="27">
        <f>IF($O419&gt;=DM$1,$S419+$Y419,$Y419)</f>
        <v>671.36349999999993</v>
      </c>
      <c r="DN419" s="27">
        <f>IF($O419&gt;=DN$1,$S419+$Y419,$Y419)</f>
        <v>671.36349999999993</v>
      </c>
      <c r="DO419" s="27">
        <f>IF($O419&gt;=DO$1,$S419+$Y419,$Y419)</f>
        <v>671.36349999999993</v>
      </c>
      <c r="DP419" s="27">
        <f>IF($O419&gt;=DP$1,$S419+$Y419,$Y419)</f>
        <v>671.36349999999993</v>
      </c>
      <c r="DQ419" s="27">
        <f>IF($O419&gt;=DQ$1,$S419+$Y419,$Y419)</f>
        <v>671.36349999999993</v>
      </c>
      <c r="DR419" s="27">
        <f>IF($O419&gt;=DR$1,$S419+$Y419,$Y419)</f>
        <v>671.36349999999993</v>
      </c>
      <c r="DS419" s="27">
        <f>IF($O419&gt;=DS$1,$S419+$Y419,$Y419)</f>
        <v>671.36349999999993</v>
      </c>
      <c r="DT419" s="27">
        <f>IF($O419&gt;=DT$1,$S419+$Y419,$Y419)</f>
        <v>671.36349999999993</v>
      </c>
      <c r="DU419" s="27">
        <f>IF($O419&gt;=DU$1,$S419+$Y419,$Y419)</f>
        <v>671.36349999999993</v>
      </c>
      <c r="DV419" s="27">
        <f>IF($O419&gt;=DV$1,$S419+$Y419,$Y419)</f>
        <v>671.36349999999993</v>
      </c>
      <c r="DW419" s="27">
        <f>IF($O419&gt;=DW$1,$S419+$Y419,$Y419)</f>
        <v>671.36349999999993</v>
      </c>
      <c r="DX419" s="27">
        <f>IF($O419&gt;=DX$1,$S419+$Y419,$Y419)</f>
        <v>671.36349999999993</v>
      </c>
      <c r="DY419" s="27">
        <f>IF($O419&gt;=DY$1,$S419+$Y419,$Y419)</f>
        <v>671.36349999999993</v>
      </c>
      <c r="DZ419" s="27">
        <f>IF($O419&gt;=DZ$1,$S419+$Y419,$Y419)</f>
        <v>671.36349999999993</v>
      </c>
      <c r="EA419" s="27">
        <f>IF($O419&gt;=EA$1,$S419+$Y419,$Y419)</f>
        <v>671.36349999999993</v>
      </c>
      <c r="EB419" s="27">
        <f>IF($O419&gt;=EB$1,$S419+$Y419,$Y419)</f>
        <v>671.36349999999993</v>
      </c>
      <c r="EC419" s="27">
        <f>IF($O419&gt;=EC$1,$S419+$Y419,$Y419)</f>
        <v>671.36349999999993</v>
      </c>
      <c r="ED419" s="27">
        <f>IF($O419&gt;=ED$1,$S419+$Y419,$Y419)</f>
        <v>671.36349999999993</v>
      </c>
      <c r="EE419" s="27">
        <f>IF($O419&gt;=EE$1,$S419+$Y419,$Y419)</f>
        <v>671.36349999999993</v>
      </c>
      <c r="EF419" s="27">
        <f>IF($O419&gt;=EF$1,$S419+$Y419,$Y419)</f>
        <v>671.36349999999993</v>
      </c>
      <c r="EG419" s="27">
        <f>IF($O419&gt;=EG$1,$S419+$Y419,$Y419)</f>
        <v>671.36349999999993</v>
      </c>
      <c r="EH419" s="27">
        <f>IF($O419&gt;=EH$1,$S419+$Y419,$Y419)</f>
        <v>671.36349999999993</v>
      </c>
      <c r="EI419" s="27">
        <f>IF($O419&gt;=EI$1,$S419+$Y419,$Y419)</f>
        <v>671.36349999999993</v>
      </c>
      <c r="EJ419" s="27">
        <f>IF($O419&gt;=EJ$1,$S419+$Y419,$Y419)</f>
        <v>671.36349999999993</v>
      </c>
      <c r="EK419" s="27">
        <f>IF($O419&gt;=EK$1,$S419+$Y419,$Y419)</f>
        <v>671.36349999999993</v>
      </c>
      <c r="EL419" s="27">
        <f>IF($O419&gt;=EL$1,$S419+$Y419,$Y419)</f>
        <v>671.36349999999993</v>
      </c>
      <c r="EM419" s="27">
        <f>IF($O419&gt;=EM$1,$S419+$Y419,$Y419)</f>
        <v>671.36349999999993</v>
      </c>
      <c r="EN419" s="27">
        <f>IF($O419&gt;=EN$1,$S419+$Y419,$Y419)</f>
        <v>671.36349999999993</v>
      </c>
      <c r="EO419" s="27">
        <f>IF($O419&gt;=EO$1,$S419+$Y419,$Y419)</f>
        <v>671.36349999999993</v>
      </c>
      <c r="EP419" s="27">
        <f>IF($O419&gt;=EP$1,$S419+$Y419,$Y419)</f>
        <v>671.36349999999993</v>
      </c>
      <c r="EQ419" s="27">
        <f>IF($O419&gt;=EQ$1,$S419+$Y419,$Y419)</f>
        <v>671.36349999999993</v>
      </c>
      <c r="ER419" s="27">
        <f>IF($O419&gt;=ER$1,$S419+$Y419,$Y419)</f>
        <v>671.36349999999993</v>
      </c>
      <c r="ES419" s="27">
        <f>IF($O419&gt;=ES$1,$S419+$Y419,$Y419)</f>
        <v>671.36349999999993</v>
      </c>
      <c r="ET419" s="27">
        <f>IF($O419&gt;=ET$1,$S419+$Y419,$Y419)</f>
        <v>671.36349999999993</v>
      </c>
      <c r="EU419" s="27">
        <f>IF($O419&gt;=EU$1,$S419+$Y419,$Y419)</f>
        <v>671.36349999999993</v>
      </c>
      <c r="EV419" s="27">
        <f>IF($O419&gt;=EV$1,$S419,0)</f>
        <v>429.77350000000001</v>
      </c>
      <c r="EW419" s="27">
        <f>IF($O419&gt;=EW$1,$S419,0)</f>
        <v>429.77350000000001</v>
      </c>
      <c r="EX419" s="27">
        <f>IF($O419&gt;=EX$1,$S419,0)</f>
        <v>429.77350000000001</v>
      </c>
      <c r="EY419" s="27">
        <f>IF($O419&gt;=EY$1,$S419,0)</f>
        <v>429.77350000000001</v>
      </c>
      <c r="EZ419" s="27">
        <f>IF($O419&gt;=EZ$1,$S419,0)</f>
        <v>429.77350000000001</v>
      </c>
      <c r="FA419" s="27">
        <f>IF($O419&gt;=FA$1,$S419,0)</f>
        <v>429.77350000000001</v>
      </c>
      <c r="FB419" s="27">
        <f>IF($O419&gt;=FB$1,$S419,0)</f>
        <v>429.77350000000001</v>
      </c>
      <c r="FC419" s="27">
        <f>IF($O419&gt;=FC$1,$S419,0)</f>
        <v>429.77350000000001</v>
      </c>
      <c r="FD419" s="27">
        <f>IF($O419&gt;=FD$1,$S419,0)</f>
        <v>429.77350000000001</v>
      </c>
      <c r="FE419" s="27">
        <f>IF($O419&gt;=FE$1,$S419,0)</f>
        <v>429.77350000000001</v>
      </c>
      <c r="FF419" s="27">
        <f>IF($O419&gt;=FF$1,$S419,0)</f>
        <v>429.77350000000001</v>
      </c>
      <c r="FG419" s="27">
        <f>IF($O419&gt;=FG$1,$S419,0)</f>
        <v>429.77350000000001</v>
      </c>
      <c r="FH419" s="27">
        <f>IF($O419&gt;=FH$1,$S419,0)</f>
        <v>429.77350000000001</v>
      </c>
      <c r="FI419" s="27">
        <f>IF($O419&gt;=FI$1,$S419,0)</f>
        <v>429.77350000000001</v>
      </c>
      <c r="FJ419" s="27">
        <f>IF($O419&gt;=FJ$1,$S419,0)</f>
        <v>429.77350000000001</v>
      </c>
      <c r="FK419" s="27">
        <f>IF($O419&gt;=FK$1,$S419,0)</f>
        <v>429.77350000000001</v>
      </c>
      <c r="FL419" s="27">
        <f>IF($O419&gt;=FL$1,$S419,0)</f>
        <v>429.77350000000001</v>
      </c>
      <c r="FM419" s="27">
        <f>IF($O419&gt;=FM$1,$S419,0)</f>
        <v>429.77350000000001</v>
      </c>
      <c r="FN419" s="27">
        <f>IF($O419&gt;=FN$1,$S419,0)</f>
        <v>429.77350000000001</v>
      </c>
      <c r="FO419" s="27">
        <f>IF($O419&gt;=FO$1,$S419,0)</f>
        <v>429.77350000000001</v>
      </c>
      <c r="FP419" s="27">
        <f>IF($O419&gt;=FP$1,$S419,0)</f>
        <v>429.77350000000001</v>
      </c>
      <c r="FQ419" s="27">
        <f>IF($O419&gt;=FQ$1,$S419,0)</f>
        <v>429.77350000000001</v>
      </c>
      <c r="FR419" s="27">
        <f>IF($O419&gt;=FR$1,$S419,0)</f>
        <v>429.77350000000001</v>
      </c>
      <c r="FS419" s="27">
        <f>IF($O419&gt;=FS$1,$S419,0)</f>
        <v>429.77350000000001</v>
      </c>
      <c r="FT419" s="27">
        <f>IF($O419&gt;=FT$1,$S419,0)</f>
        <v>0</v>
      </c>
      <c r="FU419" s="27">
        <f>IF($O419&gt;=FU$1,$S419,0)</f>
        <v>0</v>
      </c>
      <c r="FV419" s="27">
        <f>IF($O419&gt;=FV$1,$S419,0)</f>
        <v>0</v>
      </c>
      <c r="FW419" s="27">
        <f>IF($O419&gt;=FW$1,$S419,0)</f>
        <v>0</v>
      </c>
      <c r="FX419" s="27">
        <f>IF($O419&gt;=FX$1,$S419,0)</f>
        <v>0</v>
      </c>
      <c r="FY419" s="27">
        <f>IF($O419&gt;=FY$1,$S419,0)</f>
        <v>0</v>
      </c>
      <c r="FZ419" s="27">
        <f>IF($O419&gt;=FZ$1,$S419,0)</f>
        <v>0</v>
      </c>
      <c r="GA419" s="27">
        <f>IF($O419&gt;=GA$1,$S419,0)</f>
        <v>0</v>
      </c>
      <c r="GB419" s="27">
        <f>IF($O419&gt;=GB$1,$S419,0)</f>
        <v>0</v>
      </c>
      <c r="GC419" s="27">
        <f>IF($O419&gt;=GC$1,$S419,0)</f>
        <v>0</v>
      </c>
      <c r="GD419" s="27">
        <f>IF($O419&gt;=GD$1,$S419,0)</f>
        <v>0</v>
      </c>
      <c r="GE419" s="27">
        <f>IF($O419&gt;=GE$1,$S419,0)</f>
        <v>0</v>
      </c>
      <c r="GF419" s="27">
        <f>IF($O419&gt;=GF$1,$S419,0)</f>
        <v>0</v>
      </c>
      <c r="GG419" s="27">
        <f>IF($O419&gt;=GG$1,$S419,0)</f>
        <v>0</v>
      </c>
      <c r="GH419" s="27">
        <f>IF($O419&gt;=GH$1,$S419,0)</f>
        <v>0</v>
      </c>
      <c r="GI419" s="27">
        <f>IF($O419&gt;=GI$1,$S419,0)</f>
        <v>0</v>
      </c>
      <c r="GJ419" s="27">
        <f>IF($O419&gt;=GJ$1,$S419,0)</f>
        <v>0</v>
      </c>
      <c r="GK419" s="27">
        <f>IF($O419&gt;=GK$1,$S419,0)</f>
        <v>0</v>
      </c>
      <c r="GL419" s="27">
        <f>IF($O419&gt;=GL$1,$S419,0)</f>
        <v>0</v>
      </c>
      <c r="GM419" s="27">
        <f>IF($O419&gt;=GM$1,$S419,0)</f>
        <v>0</v>
      </c>
      <c r="GN419" s="27">
        <f>IF($O419&gt;=GN$1,$S419,0)</f>
        <v>0</v>
      </c>
      <c r="GO419" s="27">
        <f>IF($O419&gt;=GO$1,$S419,0)</f>
        <v>0</v>
      </c>
      <c r="GP419" s="27">
        <f>IF($O419&gt;=GP$1,$S419,0)</f>
        <v>0</v>
      </c>
      <c r="GQ419" s="27">
        <f>IF($O419&gt;=GQ$1,$S419,0)</f>
        <v>0</v>
      </c>
      <c r="GR419" s="27">
        <f>IF($O419&gt;=GR$1,$S419,0)</f>
        <v>0</v>
      </c>
      <c r="GS419" s="27">
        <f>IF($O419&gt;=GS$1,$S419,0)</f>
        <v>0</v>
      </c>
      <c r="GT419" s="27">
        <f>IF($O419&gt;=GT$1,$S419,0)</f>
        <v>0</v>
      </c>
      <c r="GU419" s="27">
        <f>IF($O419&gt;=GU$1,$S419,0)</f>
        <v>0</v>
      </c>
      <c r="GV419" s="27">
        <f>IF($O419&gt;=GV$1,$S419,0)</f>
        <v>0</v>
      </c>
      <c r="GW419" s="27">
        <f>IF($O419&gt;=GW$1,$S419,0)</f>
        <v>0</v>
      </c>
      <c r="GX419" s="27">
        <f>IF($O419&gt;=GX$1,$S419,0)</f>
        <v>0</v>
      </c>
      <c r="GY419" s="27">
        <f>IF($O419&gt;=GY$1,$S419,0)</f>
        <v>0</v>
      </c>
      <c r="GZ419" s="27">
        <f>IF($O419&gt;=GZ$1,$S419,0)</f>
        <v>0</v>
      </c>
      <c r="HA419" s="27">
        <f>IF($O419&gt;=HA$1,$S419,0)</f>
        <v>0</v>
      </c>
      <c r="HB419" s="27">
        <f>IF($O419&gt;=HB$1,$S419,0)</f>
        <v>0</v>
      </c>
      <c r="HC419" s="27">
        <f>IF($O419&gt;=HC$1,$S419,0)</f>
        <v>0</v>
      </c>
    </row>
    <row r="420" spans="1:211">
      <c r="A420" s="3">
        <v>65358</v>
      </c>
      <c r="B420" s="3" t="s">
        <v>542</v>
      </c>
      <c r="C420" s="3" t="s">
        <v>12</v>
      </c>
      <c r="D420" s="3">
        <v>57</v>
      </c>
      <c r="E420" s="4">
        <v>34934</v>
      </c>
      <c r="F420" s="5">
        <v>22.841095890410958</v>
      </c>
      <c r="G420" s="3" t="s">
        <v>446</v>
      </c>
      <c r="H420" s="4">
        <v>22353</v>
      </c>
      <c r="I420" s="9" t="s">
        <v>823</v>
      </c>
      <c r="J420" s="5">
        <v>2600.81</v>
      </c>
      <c r="K420" s="31">
        <v>190</v>
      </c>
      <c r="L420" s="32">
        <v>23</v>
      </c>
      <c r="M420" s="33">
        <f>VLOOKUP(L420,FIND,3,TRUE)</f>
        <v>1.3</v>
      </c>
      <c r="N420" s="32">
        <f>IF(L420&gt;30,180,VLOOKUP(L420,TEMPO,2,FALSE))</f>
        <v>138</v>
      </c>
      <c r="O420" s="32">
        <f>IF(R420&gt;0,4,N420)</f>
        <v>138</v>
      </c>
      <c r="P420" s="96">
        <f>J420*M420*L420</f>
        <v>77764.218999999997</v>
      </c>
      <c r="Q420" s="96">
        <f>10934.45*2</f>
        <v>21868.9</v>
      </c>
      <c r="R420" s="96">
        <f>IF(P420&lt;=Q420,P420/4,0)</f>
        <v>0</v>
      </c>
      <c r="S420" s="5">
        <f>IF(P420&gt;=Q420,P420/N420,0)</f>
        <v>563.50883333333331</v>
      </c>
      <c r="T420" s="3"/>
      <c r="U420" s="3">
        <f>IF(T420="",1,0)</f>
        <v>1</v>
      </c>
      <c r="V420" s="3">
        <v>60</v>
      </c>
      <c r="W420" s="5">
        <v>0</v>
      </c>
      <c r="X420" s="5">
        <v>245.73</v>
      </c>
      <c r="Y420" s="5">
        <f>X420*W420</f>
        <v>0</v>
      </c>
      <c r="Z420" s="5">
        <v>400</v>
      </c>
      <c r="AA420" s="5">
        <f>S420+Y420+Z420</f>
        <v>963.50883333333331</v>
      </c>
      <c r="AB420" s="39">
        <f>(J420/12+J420/12*1.3333333333+450/12+J420/30*6/12+J420)*1.3+Y420+Z420+153.9</f>
        <v>4697.4808555461632</v>
      </c>
      <c r="AC420" s="39" t="s">
        <v>12</v>
      </c>
      <c r="AD420" s="39">
        <f>J420*1.3+400+153.9</f>
        <v>3934.953</v>
      </c>
      <c r="AE420" s="39">
        <f>SUMIFS('CUSTO MENSAL FUNC NOVO'!H:H,'CUSTO MENSAL FUNC NOVO'!A:A,'VALORES MENSAIS'!AC420)</f>
        <v>2265.9090000000001</v>
      </c>
      <c r="AF420" s="27">
        <f>IF($R420&gt;0,$R420,$S420)+$Y420+$Z420</f>
        <v>963.50883333333331</v>
      </c>
      <c r="AG420" s="27">
        <f>IF($R420&gt;0,$R420,$S420)+$Y420+$Z420</f>
        <v>963.50883333333331</v>
      </c>
      <c r="AH420" s="27">
        <f>IF($R420&gt;0,$R420,$S420)+$Y420+$Z420</f>
        <v>963.50883333333331</v>
      </c>
      <c r="AI420" s="27">
        <f>IF($R420&gt;0,$R420,$S420)+$Y420+$Z420</f>
        <v>963.50883333333331</v>
      </c>
      <c r="AJ420" s="27">
        <f>IF($O420&gt;=AJ$1,$S420+$Y420+$Z420,$Y420+$Z420)</f>
        <v>963.50883333333331</v>
      </c>
      <c r="AK420" s="27">
        <f>IF($O420&gt;=AK$1,$S420+$Y420+$Z420,$Y420+$Z420)</f>
        <v>963.50883333333331</v>
      </c>
      <c r="AL420" s="27">
        <f>IF($O420&gt;=AL$1,$S420+$Y420+$Z420,$Y420+$Z420)</f>
        <v>963.50883333333331</v>
      </c>
      <c r="AM420" s="27">
        <f>IF($O420&gt;=AM$1,$S420+$Y420+$Z420,$Y420+$Z420)</f>
        <v>963.50883333333331</v>
      </c>
      <c r="AN420" s="27">
        <f>IF($O420&gt;=AN$1,$S420+$Y420+$Z420,$Y420+$Z420)</f>
        <v>963.50883333333331</v>
      </c>
      <c r="AO420" s="27">
        <f>IF($O420&gt;=AO$1,$S420+$Y420+$Z420,$Y420+$Z420)</f>
        <v>963.50883333333331</v>
      </c>
      <c r="AP420" s="27">
        <f>IF($O420&gt;=AP$1,$S420+$Y420+$Z420,$Y420+$Z420)</f>
        <v>963.50883333333331</v>
      </c>
      <c r="AQ420" s="27">
        <f>IF($O420&gt;=AQ$1,$S420+$Y420+$Z420,$Y420+$Z420)</f>
        <v>963.50883333333331</v>
      </c>
      <c r="AR420" s="27">
        <f>IF($O420&gt;=AR$1,$S420+$Y420+$Z420,$Y420+$Z420)</f>
        <v>963.50883333333331</v>
      </c>
      <c r="AS420" s="27">
        <f>IF($O420&gt;=AS$1,$S420+$Y420+$Z420,$Y420+$Z420)</f>
        <v>963.50883333333331</v>
      </c>
      <c r="AT420" s="27">
        <f>IF($O420&gt;=AT$1,$S420+$Y420+$Z420,$Y420+$Z420)</f>
        <v>963.50883333333331</v>
      </c>
      <c r="AU420" s="27">
        <f>IF($O420&gt;=AU$1,$S420+$Y420+$Z420,$Y420+$Z420)</f>
        <v>963.50883333333331</v>
      </c>
      <c r="AV420" s="27">
        <f>IF($O420&gt;=AV$1,$S420+$Y420+$Z420,$Y420+$Z420)</f>
        <v>963.50883333333331</v>
      </c>
      <c r="AW420" s="27">
        <f>IF($O420&gt;=AW$1,$S420+$Y420+$Z420,$Y420+$Z420)</f>
        <v>963.50883333333331</v>
      </c>
      <c r="AX420" s="27">
        <f>IF($O420&gt;=AX$1,$S420+$Y420+$Z420,$Y420+$Z420)</f>
        <v>963.50883333333331</v>
      </c>
      <c r="AY420" s="27">
        <f>IF($O420&gt;=AY$1,$S420+$Y420+$Z420,$Y420+$Z420)</f>
        <v>963.50883333333331</v>
      </c>
      <c r="AZ420" s="27">
        <f>IF($O420&gt;=AZ$1,$S420+$Y420+$Z420,$Y420+$Z420)</f>
        <v>963.50883333333331</v>
      </c>
      <c r="BA420" s="27">
        <f>IF($O420&gt;=BA$1,$S420+$Y420+$Z420,$Y420+$Z420)</f>
        <v>963.50883333333331</v>
      </c>
      <c r="BB420" s="27">
        <f>IF($O420&gt;=BB$1,$S420+$Y420+$Z420,$Y420+$Z420)</f>
        <v>963.50883333333331</v>
      </c>
      <c r="BC420" s="27">
        <f>IF($O420&gt;=BC$1,$S420+$Y420+$Z420,$Y420+$Z420)</f>
        <v>963.50883333333331</v>
      </c>
      <c r="BD420" s="27">
        <f>IF($O420&gt;=BD$1,$S420+$Y420+$Z420,$Y420+$Z420)</f>
        <v>963.50883333333331</v>
      </c>
      <c r="BE420" s="27">
        <f>IF($O420&gt;=BE$1,$S420+$Y420+$Z420,$Y420+$Z420)</f>
        <v>963.50883333333331</v>
      </c>
      <c r="BF420" s="27">
        <f>IF($O420&gt;=BF$1,$S420+$Y420+$Z420,$Y420+$Z420)</f>
        <v>963.50883333333331</v>
      </c>
      <c r="BG420" s="27">
        <f>IF($O420&gt;=BG$1,$S420+$Y420+$Z420,$Y420+$Z420)</f>
        <v>963.50883333333331</v>
      </c>
      <c r="BH420" s="27">
        <f>IF($O420&gt;=BH$1,$S420+$Y420+$Z420,$Y420+$Z420)</f>
        <v>963.50883333333331</v>
      </c>
      <c r="BI420" s="27">
        <f>IF($O420&gt;=BI$1,$S420+$Y420+$Z420,$Y420+$Z420)</f>
        <v>963.50883333333331</v>
      </c>
      <c r="BJ420" s="27">
        <f>IF($O420&gt;=BJ$1,$S420+$Y420+$Z420,$Y420+$Z420)</f>
        <v>963.50883333333331</v>
      </c>
      <c r="BK420" s="27">
        <f>IF($O420&gt;=BK$1,$S420+$Y420+$Z420,$Y420+$Z420)</f>
        <v>963.50883333333331</v>
      </c>
      <c r="BL420" s="27">
        <f>IF($O420&gt;=BL$1,$S420+$Y420+$Z420,$Y420+$Z420)</f>
        <v>963.50883333333331</v>
      </c>
      <c r="BM420" s="27">
        <f>IF($O420&gt;=BM$1,$S420+$Y420+$Z420,$Y420+$Z420)</f>
        <v>963.50883333333331</v>
      </c>
      <c r="BN420" s="27">
        <f>IF($O420&gt;=BN$1,$S420+$Y420+$Z420,$Y420+$Z420)</f>
        <v>963.50883333333331</v>
      </c>
      <c r="BO420" s="27">
        <f>IF($O420&gt;=BO$1,$S420+$Y420+$Z420,$Y420+$Z420)</f>
        <v>963.50883333333331</v>
      </c>
      <c r="BP420" s="27">
        <f>IF($O420&gt;=BP$1,$S420+$Y420+$Z420,$Y420+$Z420)</f>
        <v>963.50883333333331</v>
      </c>
      <c r="BQ420" s="27">
        <f>IF($O420&gt;=BQ$1,$S420+$Y420+$Z420,$Y420+$Z420)</f>
        <v>963.50883333333331</v>
      </c>
      <c r="BR420" s="27">
        <f>IF($O420&gt;=BR$1,$S420+$Y420+$Z420,$Y420+$Z420)</f>
        <v>963.50883333333331</v>
      </c>
      <c r="BS420" s="27">
        <f>IF($O420&gt;=BS$1,$S420+$Y420+$Z420,$Y420+$Z420)</f>
        <v>963.50883333333331</v>
      </c>
      <c r="BT420" s="27">
        <f>IF($O420&gt;=BT$1,$S420+$Y420+$Z420,$Y420+$Z420)</f>
        <v>963.50883333333331</v>
      </c>
      <c r="BU420" s="27">
        <f>IF($O420&gt;=BU$1,$S420+$Y420+$Z420,$Y420+$Z420)</f>
        <v>963.50883333333331</v>
      </c>
      <c r="BV420" s="27">
        <f>IF($O420&gt;=BV$1,$S420+$Y420+$Z420,$Y420+$Z420)</f>
        <v>963.50883333333331</v>
      </c>
      <c r="BW420" s="27">
        <f>IF($O420&gt;=BW$1,$S420+$Y420+$Z420,$Y420+$Z420)</f>
        <v>963.50883333333331</v>
      </c>
      <c r="BX420" s="27">
        <f>IF($O420&gt;=BX$1,$S420+$Y420+$Z420,$Y420+$Z420)</f>
        <v>963.50883333333331</v>
      </c>
      <c r="BY420" s="27">
        <f>IF($O420&gt;=BY$1,$S420+$Y420+$Z420,$Y420+$Z420)</f>
        <v>963.50883333333331</v>
      </c>
      <c r="BZ420" s="27">
        <f>IF($O420&gt;=BZ$1,$S420+$Y420+$Z420,$Y420+$Z420)</f>
        <v>963.50883333333331</v>
      </c>
      <c r="CA420" s="27">
        <f>IF($O420&gt;=CA$1,$S420+$Y420+$Z420,$Y420+$Z420)</f>
        <v>963.50883333333331</v>
      </c>
      <c r="CB420" s="27">
        <f>IF($O420&gt;=CB$1,$S420+$Y420+$Z420,$Y420+$Z420)</f>
        <v>963.50883333333331</v>
      </c>
      <c r="CC420" s="27">
        <f>IF($O420&gt;=CC$1,$S420+$Y420+$Z420,$Y420+$Z420)</f>
        <v>963.50883333333331</v>
      </c>
      <c r="CD420" s="27">
        <f>IF($O420&gt;=CD$1,$S420+$Y420+$Z420,$Y420+$Z420)</f>
        <v>963.50883333333331</v>
      </c>
      <c r="CE420" s="27">
        <f>IF($O420&gt;=CE$1,$S420+$Y420+$Z420,$Y420+$Z420)</f>
        <v>963.50883333333331</v>
      </c>
      <c r="CF420" s="27">
        <f>IF($O420&gt;=CF$1,$S420+$Y420+$Z420,$Y420+$Z420)</f>
        <v>963.50883333333331</v>
      </c>
      <c r="CG420" s="27">
        <f>IF($O420&gt;=CG$1,$S420+$Y420+$Z420,$Y420+$Z420)</f>
        <v>963.50883333333331</v>
      </c>
      <c r="CH420" s="27">
        <f>IF($O420&gt;=CH$1,$S420+$Y420+$Z420,$Y420+$Z420)</f>
        <v>963.50883333333331</v>
      </c>
      <c r="CI420" s="27">
        <f>IF($O420&gt;=CI$1,$S420+$Y420+$Z420,$Y420+$Z420)</f>
        <v>963.50883333333331</v>
      </c>
      <c r="CJ420" s="27">
        <f>IF($O420&gt;=CJ$1,$S420+$Y420+$Z420,$Y420+$Z420)</f>
        <v>963.50883333333331</v>
      </c>
      <c r="CK420" s="27">
        <f>IF($O420&gt;=CK$1,$S420+$Y420+$Z420,$Y420+$Z420)</f>
        <v>963.50883333333331</v>
      </c>
      <c r="CL420" s="27">
        <f>IF($O420&gt;=CL$1,$S420+$Y420+$Z420,$Y420+$Z420)</f>
        <v>963.50883333333331</v>
      </c>
      <c r="CM420" s="27">
        <f>IF($O420&gt;=CM$1,$S420+$Y420+$Z420,$Y420+$Z420)</f>
        <v>963.50883333333331</v>
      </c>
      <c r="CN420" s="27">
        <f>IF($O420&gt;=CN$1,$S420+$Y420,$Y420)</f>
        <v>563.50883333333331</v>
      </c>
      <c r="CO420" s="27">
        <f>IF($O420&gt;=CO$1,$S420+$Y420,$Y420)</f>
        <v>563.50883333333331</v>
      </c>
      <c r="CP420" s="27">
        <f>IF($O420&gt;=CP$1,$S420+$Y420,$Y420)</f>
        <v>563.50883333333331</v>
      </c>
      <c r="CQ420" s="27">
        <f>IF($O420&gt;=CQ$1,$S420+$Y420,$Y420)</f>
        <v>563.50883333333331</v>
      </c>
      <c r="CR420" s="27">
        <f>IF($O420&gt;=CR$1,$S420+$Y420,$Y420)</f>
        <v>563.50883333333331</v>
      </c>
      <c r="CS420" s="27">
        <f>IF($O420&gt;=CS$1,$S420+$Y420,$Y420)</f>
        <v>563.50883333333331</v>
      </c>
      <c r="CT420" s="27">
        <f>IF($O420&gt;=CT$1,$S420+$Y420,$Y420)</f>
        <v>563.50883333333331</v>
      </c>
      <c r="CU420" s="27">
        <f>IF($O420&gt;=CU$1,$S420+$Y420,$Y420)</f>
        <v>563.50883333333331</v>
      </c>
      <c r="CV420" s="27">
        <f>IF($O420&gt;=CV$1,$S420+$Y420,$Y420)</f>
        <v>563.50883333333331</v>
      </c>
      <c r="CW420" s="27">
        <f>IF($O420&gt;=CW$1,$S420+$Y420,$Y420)</f>
        <v>563.50883333333331</v>
      </c>
      <c r="CX420" s="27">
        <f>IF($O420&gt;=CX$1,$S420+$Y420,$Y420)</f>
        <v>563.50883333333331</v>
      </c>
      <c r="CY420" s="27">
        <f>IF($O420&gt;=CY$1,$S420+$Y420,$Y420)</f>
        <v>563.50883333333331</v>
      </c>
      <c r="CZ420" s="27">
        <f>IF($O420&gt;=CZ$1,$S420+$Y420,$Y420)</f>
        <v>563.50883333333331</v>
      </c>
      <c r="DA420" s="27">
        <f>IF($O420&gt;=DA$1,$S420+$Y420,$Y420)</f>
        <v>563.50883333333331</v>
      </c>
      <c r="DB420" s="27">
        <f>IF($O420&gt;=DB$1,$S420+$Y420,$Y420)</f>
        <v>563.50883333333331</v>
      </c>
      <c r="DC420" s="27">
        <f>IF($O420&gt;=DC$1,$S420+$Y420,$Y420)</f>
        <v>563.50883333333331</v>
      </c>
      <c r="DD420" s="27">
        <f>IF($O420&gt;=DD$1,$S420+$Y420,$Y420)</f>
        <v>563.50883333333331</v>
      </c>
      <c r="DE420" s="27">
        <f>IF($O420&gt;=DE$1,$S420+$Y420,$Y420)</f>
        <v>563.50883333333331</v>
      </c>
      <c r="DF420" s="27">
        <f>IF($O420&gt;=DF$1,$S420+$Y420,$Y420)</f>
        <v>563.50883333333331</v>
      </c>
      <c r="DG420" s="27">
        <f>IF($O420&gt;=DG$1,$S420+$Y420,$Y420)</f>
        <v>563.50883333333331</v>
      </c>
      <c r="DH420" s="27">
        <f>IF($O420&gt;=DH$1,$S420+$Y420,$Y420)</f>
        <v>563.50883333333331</v>
      </c>
      <c r="DI420" s="27">
        <f>IF($O420&gt;=DI$1,$S420+$Y420,$Y420)</f>
        <v>563.50883333333331</v>
      </c>
      <c r="DJ420" s="27">
        <f>IF($O420&gt;=DJ$1,$S420+$Y420,$Y420)</f>
        <v>563.50883333333331</v>
      </c>
      <c r="DK420" s="27">
        <f>IF($O420&gt;=DK$1,$S420+$Y420,$Y420)</f>
        <v>563.50883333333331</v>
      </c>
      <c r="DL420" s="27">
        <f>IF($O420&gt;=DL$1,$S420+$Y420,$Y420)</f>
        <v>563.50883333333331</v>
      </c>
      <c r="DM420" s="27">
        <f>IF($O420&gt;=DM$1,$S420+$Y420,$Y420)</f>
        <v>563.50883333333331</v>
      </c>
      <c r="DN420" s="27">
        <f>IF($O420&gt;=DN$1,$S420+$Y420,$Y420)</f>
        <v>563.50883333333331</v>
      </c>
      <c r="DO420" s="27">
        <f>IF($O420&gt;=DO$1,$S420+$Y420,$Y420)</f>
        <v>563.50883333333331</v>
      </c>
      <c r="DP420" s="27">
        <f>IF($O420&gt;=DP$1,$S420+$Y420,$Y420)</f>
        <v>563.50883333333331</v>
      </c>
      <c r="DQ420" s="27">
        <f>IF($O420&gt;=DQ$1,$S420+$Y420,$Y420)</f>
        <v>563.50883333333331</v>
      </c>
      <c r="DR420" s="27">
        <f>IF($O420&gt;=DR$1,$S420+$Y420,$Y420)</f>
        <v>563.50883333333331</v>
      </c>
      <c r="DS420" s="27">
        <f>IF($O420&gt;=DS$1,$S420+$Y420,$Y420)</f>
        <v>563.50883333333331</v>
      </c>
      <c r="DT420" s="27">
        <f>IF($O420&gt;=DT$1,$S420+$Y420,$Y420)</f>
        <v>563.50883333333331</v>
      </c>
      <c r="DU420" s="27">
        <f>IF($O420&gt;=DU$1,$S420+$Y420,$Y420)</f>
        <v>563.50883333333331</v>
      </c>
      <c r="DV420" s="27">
        <f>IF($O420&gt;=DV$1,$S420+$Y420,$Y420)</f>
        <v>563.50883333333331</v>
      </c>
      <c r="DW420" s="27">
        <f>IF($O420&gt;=DW$1,$S420+$Y420,$Y420)</f>
        <v>563.50883333333331</v>
      </c>
      <c r="DX420" s="27">
        <f>IF($O420&gt;=DX$1,$S420+$Y420,$Y420)</f>
        <v>563.50883333333331</v>
      </c>
      <c r="DY420" s="27">
        <f>IF($O420&gt;=DY$1,$S420+$Y420,$Y420)</f>
        <v>563.50883333333331</v>
      </c>
      <c r="DZ420" s="27">
        <f>IF($O420&gt;=DZ$1,$S420+$Y420,$Y420)</f>
        <v>563.50883333333331</v>
      </c>
      <c r="EA420" s="27">
        <f>IF($O420&gt;=EA$1,$S420+$Y420,$Y420)</f>
        <v>563.50883333333331</v>
      </c>
      <c r="EB420" s="27">
        <f>IF($O420&gt;=EB$1,$S420+$Y420,$Y420)</f>
        <v>563.50883333333331</v>
      </c>
      <c r="EC420" s="27">
        <f>IF($O420&gt;=EC$1,$S420+$Y420,$Y420)</f>
        <v>563.50883333333331</v>
      </c>
      <c r="ED420" s="27">
        <f>IF($O420&gt;=ED$1,$S420+$Y420,$Y420)</f>
        <v>563.50883333333331</v>
      </c>
      <c r="EE420" s="27">
        <f>IF($O420&gt;=EE$1,$S420+$Y420,$Y420)</f>
        <v>563.50883333333331</v>
      </c>
      <c r="EF420" s="27">
        <f>IF($O420&gt;=EF$1,$S420+$Y420,$Y420)</f>
        <v>563.50883333333331</v>
      </c>
      <c r="EG420" s="27">
        <f>IF($O420&gt;=EG$1,$S420+$Y420,$Y420)</f>
        <v>563.50883333333331</v>
      </c>
      <c r="EH420" s="27">
        <f>IF($O420&gt;=EH$1,$S420+$Y420,$Y420)</f>
        <v>563.50883333333331</v>
      </c>
      <c r="EI420" s="27">
        <f>IF($O420&gt;=EI$1,$S420+$Y420,$Y420)</f>
        <v>563.50883333333331</v>
      </c>
      <c r="EJ420" s="27">
        <f>IF($O420&gt;=EJ$1,$S420+$Y420,$Y420)</f>
        <v>563.50883333333331</v>
      </c>
      <c r="EK420" s="27">
        <f>IF($O420&gt;=EK$1,$S420+$Y420,$Y420)</f>
        <v>563.50883333333331</v>
      </c>
      <c r="EL420" s="27">
        <f>IF($O420&gt;=EL$1,$S420+$Y420,$Y420)</f>
        <v>563.50883333333331</v>
      </c>
      <c r="EM420" s="27">
        <f>IF($O420&gt;=EM$1,$S420+$Y420,$Y420)</f>
        <v>563.50883333333331</v>
      </c>
      <c r="EN420" s="27">
        <f>IF($O420&gt;=EN$1,$S420+$Y420,$Y420)</f>
        <v>563.50883333333331</v>
      </c>
      <c r="EO420" s="27">
        <f>IF($O420&gt;=EO$1,$S420+$Y420,$Y420)</f>
        <v>563.50883333333331</v>
      </c>
      <c r="EP420" s="27">
        <f>IF($O420&gt;=EP$1,$S420+$Y420,$Y420)</f>
        <v>563.50883333333331</v>
      </c>
      <c r="EQ420" s="27">
        <f>IF($O420&gt;=EQ$1,$S420+$Y420,$Y420)</f>
        <v>563.50883333333331</v>
      </c>
      <c r="ER420" s="27">
        <f>IF($O420&gt;=ER$1,$S420+$Y420,$Y420)</f>
        <v>563.50883333333331</v>
      </c>
      <c r="ES420" s="27">
        <f>IF($O420&gt;=ES$1,$S420+$Y420,$Y420)</f>
        <v>563.50883333333331</v>
      </c>
      <c r="ET420" s="27">
        <f>IF($O420&gt;=ET$1,$S420+$Y420,$Y420)</f>
        <v>563.50883333333331</v>
      </c>
      <c r="EU420" s="27">
        <f>IF($O420&gt;=EU$1,$S420+$Y420,$Y420)</f>
        <v>563.50883333333331</v>
      </c>
      <c r="EV420" s="27">
        <f>IF($O420&gt;=EV$1,$S420,0)</f>
        <v>563.50883333333331</v>
      </c>
      <c r="EW420" s="27">
        <f>IF($O420&gt;=EW$1,$S420,0)</f>
        <v>563.50883333333331</v>
      </c>
      <c r="EX420" s="27">
        <f>IF($O420&gt;=EX$1,$S420,0)</f>
        <v>563.50883333333331</v>
      </c>
      <c r="EY420" s="27">
        <f>IF($O420&gt;=EY$1,$S420,0)</f>
        <v>563.50883333333331</v>
      </c>
      <c r="EZ420" s="27">
        <f>IF($O420&gt;=EZ$1,$S420,0)</f>
        <v>563.50883333333331</v>
      </c>
      <c r="FA420" s="27">
        <f>IF($O420&gt;=FA$1,$S420,0)</f>
        <v>563.50883333333331</v>
      </c>
      <c r="FB420" s="27">
        <f>IF($O420&gt;=FB$1,$S420,0)</f>
        <v>563.50883333333331</v>
      </c>
      <c r="FC420" s="27">
        <f>IF($O420&gt;=FC$1,$S420,0)</f>
        <v>563.50883333333331</v>
      </c>
      <c r="FD420" s="27">
        <f>IF($O420&gt;=FD$1,$S420,0)</f>
        <v>563.50883333333331</v>
      </c>
      <c r="FE420" s="27">
        <f>IF($O420&gt;=FE$1,$S420,0)</f>
        <v>563.50883333333331</v>
      </c>
      <c r="FF420" s="27">
        <f>IF($O420&gt;=FF$1,$S420,0)</f>
        <v>563.50883333333331</v>
      </c>
      <c r="FG420" s="27">
        <f>IF($O420&gt;=FG$1,$S420,0)</f>
        <v>563.50883333333331</v>
      </c>
      <c r="FH420" s="27">
        <f>IF($O420&gt;=FH$1,$S420,0)</f>
        <v>563.50883333333331</v>
      </c>
      <c r="FI420" s="27">
        <f>IF($O420&gt;=FI$1,$S420,0)</f>
        <v>563.50883333333331</v>
      </c>
      <c r="FJ420" s="27">
        <f>IF($O420&gt;=FJ$1,$S420,0)</f>
        <v>563.50883333333331</v>
      </c>
      <c r="FK420" s="27">
        <f>IF($O420&gt;=FK$1,$S420,0)</f>
        <v>563.50883333333331</v>
      </c>
      <c r="FL420" s="27">
        <f>IF($O420&gt;=FL$1,$S420,0)</f>
        <v>563.50883333333331</v>
      </c>
      <c r="FM420" s="27">
        <f>IF($O420&gt;=FM$1,$S420,0)</f>
        <v>563.50883333333331</v>
      </c>
      <c r="FN420" s="27">
        <f>IF($O420&gt;=FN$1,$S420,0)</f>
        <v>0</v>
      </c>
      <c r="FO420" s="27">
        <f>IF($O420&gt;=FO$1,$S420,0)</f>
        <v>0</v>
      </c>
      <c r="FP420" s="27">
        <f>IF($O420&gt;=FP$1,$S420,0)</f>
        <v>0</v>
      </c>
      <c r="FQ420" s="27">
        <f>IF($O420&gt;=FQ$1,$S420,0)</f>
        <v>0</v>
      </c>
      <c r="FR420" s="27">
        <f>IF($O420&gt;=FR$1,$S420,0)</f>
        <v>0</v>
      </c>
      <c r="FS420" s="27">
        <f>IF($O420&gt;=FS$1,$S420,0)</f>
        <v>0</v>
      </c>
      <c r="FT420" s="27">
        <f>IF($O420&gt;=FT$1,$S420,0)</f>
        <v>0</v>
      </c>
      <c r="FU420" s="27">
        <f>IF($O420&gt;=FU$1,$S420,0)</f>
        <v>0</v>
      </c>
      <c r="FV420" s="27">
        <f>IF($O420&gt;=FV$1,$S420,0)</f>
        <v>0</v>
      </c>
      <c r="FW420" s="27">
        <f>IF($O420&gt;=FW$1,$S420,0)</f>
        <v>0</v>
      </c>
      <c r="FX420" s="27">
        <f>IF($O420&gt;=FX$1,$S420,0)</f>
        <v>0</v>
      </c>
      <c r="FY420" s="27">
        <f>IF($O420&gt;=FY$1,$S420,0)</f>
        <v>0</v>
      </c>
      <c r="FZ420" s="27">
        <f>IF($O420&gt;=FZ$1,$S420,0)</f>
        <v>0</v>
      </c>
      <c r="GA420" s="27">
        <f>IF($O420&gt;=GA$1,$S420,0)</f>
        <v>0</v>
      </c>
      <c r="GB420" s="27">
        <f>IF($O420&gt;=GB$1,$S420,0)</f>
        <v>0</v>
      </c>
      <c r="GC420" s="27">
        <f>IF($O420&gt;=GC$1,$S420,0)</f>
        <v>0</v>
      </c>
      <c r="GD420" s="27">
        <f>IF($O420&gt;=GD$1,$S420,0)</f>
        <v>0</v>
      </c>
      <c r="GE420" s="27">
        <f>IF($O420&gt;=GE$1,$S420,0)</f>
        <v>0</v>
      </c>
      <c r="GF420" s="27">
        <f>IF($O420&gt;=GF$1,$S420,0)</f>
        <v>0</v>
      </c>
      <c r="GG420" s="27">
        <f>IF($O420&gt;=GG$1,$S420,0)</f>
        <v>0</v>
      </c>
      <c r="GH420" s="27">
        <f>IF($O420&gt;=GH$1,$S420,0)</f>
        <v>0</v>
      </c>
      <c r="GI420" s="27">
        <f>IF($O420&gt;=GI$1,$S420,0)</f>
        <v>0</v>
      </c>
      <c r="GJ420" s="27">
        <f>IF($O420&gt;=GJ$1,$S420,0)</f>
        <v>0</v>
      </c>
      <c r="GK420" s="27">
        <f>IF($O420&gt;=GK$1,$S420,0)</f>
        <v>0</v>
      </c>
      <c r="GL420" s="27">
        <f>IF($O420&gt;=GL$1,$S420,0)</f>
        <v>0</v>
      </c>
      <c r="GM420" s="27">
        <f>IF($O420&gt;=GM$1,$S420,0)</f>
        <v>0</v>
      </c>
      <c r="GN420" s="27">
        <f>IF($O420&gt;=GN$1,$S420,0)</f>
        <v>0</v>
      </c>
      <c r="GO420" s="27">
        <f>IF($O420&gt;=GO$1,$S420,0)</f>
        <v>0</v>
      </c>
      <c r="GP420" s="27">
        <f>IF($O420&gt;=GP$1,$S420,0)</f>
        <v>0</v>
      </c>
      <c r="GQ420" s="27">
        <f>IF($O420&gt;=GQ$1,$S420,0)</f>
        <v>0</v>
      </c>
      <c r="GR420" s="27">
        <f>IF($O420&gt;=GR$1,$S420,0)</f>
        <v>0</v>
      </c>
      <c r="GS420" s="27">
        <f>IF($O420&gt;=GS$1,$S420,0)</f>
        <v>0</v>
      </c>
      <c r="GT420" s="27">
        <f>IF($O420&gt;=GT$1,$S420,0)</f>
        <v>0</v>
      </c>
      <c r="GU420" s="27">
        <f>IF($O420&gt;=GU$1,$S420,0)</f>
        <v>0</v>
      </c>
      <c r="GV420" s="27">
        <f>IF($O420&gt;=GV$1,$S420,0)</f>
        <v>0</v>
      </c>
      <c r="GW420" s="27">
        <f>IF($O420&gt;=GW$1,$S420,0)</f>
        <v>0</v>
      </c>
      <c r="GX420" s="27">
        <f>IF($O420&gt;=GX$1,$S420,0)</f>
        <v>0</v>
      </c>
      <c r="GY420" s="27">
        <f>IF($O420&gt;=GY$1,$S420,0)</f>
        <v>0</v>
      </c>
      <c r="GZ420" s="27">
        <f>IF($O420&gt;=GZ$1,$S420,0)</f>
        <v>0</v>
      </c>
      <c r="HA420" s="27">
        <f>IF($O420&gt;=HA$1,$S420,0)</f>
        <v>0</v>
      </c>
      <c r="HB420" s="27">
        <f>IF($O420&gt;=HB$1,$S420,0)</f>
        <v>0</v>
      </c>
      <c r="HC420" s="27">
        <f>IF($O420&gt;=HC$1,$S420,0)</f>
        <v>0</v>
      </c>
    </row>
    <row r="421" spans="1:211">
      <c r="A421" s="3">
        <v>46043</v>
      </c>
      <c r="B421" s="3" t="s">
        <v>582</v>
      </c>
      <c r="C421" s="3" t="s">
        <v>18</v>
      </c>
      <c r="D421" s="3">
        <v>69</v>
      </c>
      <c r="E421" s="4">
        <v>33738</v>
      </c>
      <c r="F421" s="5">
        <v>26.117808219178084</v>
      </c>
      <c r="G421" s="3" t="s">
        <v>446</v>
      </c>
      <c r="H421" s="4">
        <v>17920</v>
      </c>
      <c r="I421" s="9" t="s">
        <v>823</v>
      </c>
      <c r="J421" s="5">
        <v>1789.65</v>
      </c>
      <c r="K421" s="31">
        <v>190</v>
      </c>
      <c r="L421" s="32">
        <v>26</v>
      </c>
      <c r="M421" s="33">
        <f>VLOOKUP(L421,FIND,3,TRUE)</f>
        <v>1.5</v>
      </c>
      <c r="N421" s="32">
        <f>IF(L421&gt;30,180,VLOOKUP(L421,TEMPO,2,FALSE))</f>
        <v>156</v>
      </c>
      <c r="O421" s="32">
        <f>IF(R421&gt;0,4,N421)</f>
        <v>156</v>
      </c>
      <c r="P421" s="96">
        <f>J421*M421*L421</f>
        <v>69796.350000000006</v>
      </c>
      <c r="Q421" s="96">
        <f>10934.45*2</f>
        <v>21868.9</v>
      </c>
      <c r="R421" s="96">
        <f>IF(P421&lt;=Q421,P421/4,0)</f>
        <v>0</v>
      </c>
      <c r="S421" s="5">
        <f>IF(P421&gt;=Q421,P421/N421,0)</f>
        <v>447.41250000000002</v>
      </c>
      <c r="T421" s="3"/>
      <c r="U421" s="3">
        <f>IF(T421="",1,0)</f>
        <v>1</v>
      </c>
      <c r="V421" s="3">
        <v>28</v>
      </c>
      <c r="W421" s="5">
        <v>0</v>
      </c>
      <c r="X421" s="5">
        <v>402.65</v>
      </c>
      <c r="Y421" s="5">
        <f>X421*W421</f>
        <v>0</v>
      </c>
      <c r="Z421" s="5">
        <v>400</v>
      </c>
      <c r="AA421" s="5">
        <f>S421+Y421+Z421</f>
        <v>847.41250000000002</v>
      </c>
      <c r="AB421" s="39">
        <f>(J421/12+J421/12*1.3333333333+450/12+J421/30*6/12+J421)*1.3+Y421+Z421+153.9</f>
        <v>3420.3544999935375</v>
      </c>
      <c r="AC421" s="39" t="s">
        <v>18</v>
      </c>
      <c r="AD421" s="39">
        <f>J421*1.3+400+153.9</f>
        <v>2880.4450000000002</v>
      </c>
      <c r="AE421" s="39">
        <f>SUMIFS('CUSTO MENSAL FUNC NOVO'!H:H,'CUSTO MENSAL FUNC NOVO'!A:A,'VALORES MENSAIS'!AC421)</f>
        <v>1902.2210000000002</v>
      </c>
      <c r="AF421" s="27">
        <f>IF($R421&gt;0,$R421,$S421)+$Y421+$Z421</f>
        <v>847.41250000000002</v>
      </c>
      <c r="AG421" s="27">
        <f>IF($R421&gt;0,$R421,$S421)+$Y421+$Z421</f>
        <v>847.41250000000002</v>
      </c>
      <c r="AH421" s="27">
        <f>IF($R421&gt;0,$R421,$S421)+$Y421+$Z421</f>
        <v>847.41250000000002</v>
      </c>
      <c r="AI421" s="27">
        <f>IF($R421&gt;0,$R421,$S421)+$Y421+$Z421</f>
        <v>847.41250000000002</v>
      </c>
      <c r="AJ421" s="27">
        <f>IF($O421&gt;=AJ$1,$S421+$Y421+$Z421,$Y421+$Z421)</f>
        <v>847.41250000000002</v>
      </c>
      <c r="AK421" s="27">
        <f>IF($O421&gt;=AK$1,$S421+$Y421+$Z421,$Y421+$Z421)</f>
        <v>847.41250000000002</v>
      </c>
      <c r="AL421" s="27">
        <f>IF($O421&gt;=AL$1,$S421+$Y421+$Z421,$Y421+$Z421)</f>
        <v>847.41250000000002</v>
      </c>
      <c r="AM421" s="27">
        <f>IF($O421&gt;=AM$1,$S421+$Y421+$Z421,$Y421+$Z421)</f>
        <v>847.41250000000002</v>
      </c>
      <c r="AN421" s="27">
        <f>IF($O421&gt;=AN$1,$S421+$Y421+$Z421,$Y421+$Z421)</f>
        <v>847.41250000000002</v>
      </c>
      <c r="AO421" s="27">
        <f>IF($O421&gt;=AO$1,$S421+$Y421+$Z421,$Y421+$Z421)</f>
        <v>847.41250000000002</v>
      </c>
      <c r="AP421" s="27">
        <f>IF($O421&gt;=AP$1,$S421+$Y421+$Z421,$Y421+$Z421)</f>
        <v>847.41250000000002</v>
      </c>
      <c r="AQ421" s="27">
        <f>IF($O421&gt;=AQ$1,$S421+$Y421+$Z421,$Y421+$Z421)</f>
        <v>847.41250000000002</v>
      </c>
      <c r="AR421" s="27">
        <f>IF($O421&gt;=AR$1,$S421+$Y421+$Z421,$Y421+$Z421)</f>
        <v>847.41250000000002</v>
      </c>
      <c r="AS421" s="27">
        <f>IF($O421&gt;=AS$1,$S421+$Y421+$Z421,$Y421+$Z421)</f>
        <v>847.41250000000002</v>
      </c>
      <c r="AT421" s="27">
        <f>IF($O421&gt;=AT$1,$S421+$Y421+$Z421,$Y421+$Z421)</f>
        <v>847.41250000000002</v>
      </c>
      <c r="AU421" s="27">
        <f>IF($O421&gt;=AU$1,$S421+$Y421+$Z421,$Y421+$Z421)</f>
        <v>847.41250000000002</v>
      </c>
      <c r="AV421" s="27">
        <f>IF($O421&gt;=AV$1,$S421+$Y421+$Z421,$Y421+$Z421)</f>
        <v>847.41250000000002</v>
      </c>
      <c r="AW421" s="27">
        <f>IF($O421&gt;=AW$1,$S421+$Y421+$Z421,$Y421+$Z421)</f>
        <v>847.41250000000002</v>
      </c>
      <c r="AX421" s="27">
        <f>IF($O421&gt;=AX$1,$S421+$Y421+$Z421,$Y421+$Z421)</f>
        <v>847.41250000000002</v>
      </c>
      <c r="AY421" s="27">
        <f>IF($O421&gt;=AY$1,$S421+$Y421+$Z421,$Y421+$Z421)</f>
        <v>847.41250000000002</v>
      </c>
      <c r="AZ421" s="27">
        <f>IF($O421&gt;=AZ$1,$S421+$Y421+$Z421,$Y421+$Z421)</f>
        <v>847.41250000000002</v>
      </c>
      <c r="BA421" s="27">
        <f>IF($O421&gt;=BA$1,$S421+$Y421+$Z421,$Y421+$Z421)</f>
        <v>847.41250000000002</v>
      </c>
      <c r="BB421" s="27">
        <f>IF($O421&gt;=BB$1,$S421+$Y421+$Z421,$Y421+$Z421)</f>
        <v>847.41250000000002</v>
      </c>
      <c r="BC421" s="27">
        <f>IF($O421&gt;=BC$1,$S421+$Y421+$Z421,$Y421+$Z421)</f>
        <v>847.41250000000002</v>
      </c>
      <c r="BD421" s="27">
        <f>IF($O421&gt;=BD$1,$S421+$Y421+$Z421,$Y421+$Z421)</f>
        <v>847.41250000000002</v>
      </c>
      <c r="BE421" s="27">
        <f>IF($O421&gt;=BE$1,$S421+$Y421+$Z421,$Y421+$Z421)</f>
        <v>847.41250000000002</v>
      </c>
      <c r="BF421" s="27">
        <f>IF($O421&gt;=BF$1,$S421+$Y421+$Z421,$Y421+$Z421)</f>
        <v>847.41250000000002</v>
      </c>
      <c r="BG421" s="27">
        <f>IF($O421&gt;=BG$1,$S421+$Y421+$Z421,$Y421+$Z421)</f>
        <v>847.41250000000002</v>
      </c>
      <c r="BH421" s="27">
        <f>IF($O421&gt;=BH$1,$S421+$Y421+$Z421,$Y421+$Z421)</f>
        <v>847.41250000000002</v>
      </c>
      <c r="BI421" s="27">
        <f>IF($O421&gt;=BI$1,$S421+$Y421+$Z421,$Y421+$Z421)</f>
        <v>847.41250000000002</v>
      </c>
      <c r="BJ421" s="27">
        <f>IF($O421&gt;=BJ$1,$S421+$Y421+$Z421,$Y421+$Z421)</f>
        <v>847.41250000000002</v>
      </c>
      <c r="BK421" s="27">
        <f>IF($O421&gt;=BK$1,$S421+$Y421+$Z421,$Y421+$Z421)</f>
        <v>847.41250000000002</v>
      </c>
      <c r="BL421" s="27">
        <f>IF($O421&gt;=BL$1,$S421+$Y421+$Z421,$Y421+$Z421)</f>
        <v>847.41250000000002</v>
      </c>
      <c r="BM421" s="27">
        <f>IF($O421&gt;=BM$1,$S421+$Y421+$Z421,$Y421+$Z421)</f>
        <v>847.41250000000002</v>
      </c>
      <c r="BN421" s="27">
        <f>IF($O421&gt;=BN$1,$S421+$Y421+$Z421,$Y421+$Z421)</f>
        <v>847.41250000000002</v>
      </c>
      <c r="BO421" s="27">
        <f>IF($O421&gt;=BO$1,$S421+$Y421+$Z421,$Y421+$Z421)</f>
        <v>847.41250000000002</v>
      </c>
      <c r="BP421" s="27">
        <f>IF($O421&gt;=BP$1,$S421+$Y421+$Z421,$Y421+$Z421)</f>
        <v>847.41250000000002</v>
      </c>
      <c r="BQ421" s="27">
        <f>IF($O421&gt;=BQ$1,$S421+$Y421+$Z421,$Y421+$Z421)</f>
        <v>847.41250000000002</v>
      </c>
      <c r="BR421" s="27">
        <f>IF($O421&gt;=BR$1,$S421+$Y421+$Z421,$Y421+$Z421)</f>
        <v>847.41250000000002</v>
      </c>
      <c r="BS421" s="27">
        <f>IF($O421&gt;=BS$1,$S421+$Y421+$Z421,$Y421+$Z421)</f>
        <v>847.41250000000002</v>
      </c>
      <c r="BT421" s="27">
        <f>IF($O421&gt;=BT$1,$S421+$Y421+$Z421,$Y421+$Z421)</f>
        <v>847.41250000000002</v>
      </c>
      <c r="BU421" s="27">
        <f>IF($O421&gt;=BU$1,$S421+$Y421+$Z421,$Y421+$Z421)</f>
        <v>847.41250000000002</v>
      </c>
      <c r="BV421" s="27">
        <f>IF($O421&gt;=BV$1,$S421+$Y421+$Z421,$Y421+$Z421)</f>
        <v>847.41250000000002</v>
      </c>
      <c r="BW421" s="27">
        <f>IF($O421&gt;=BW$1,$S421+$Y421+$Z421,$Y421+$Z421)</f>
        <v>847.41250000000002</v>
      </c>
      <c r="BX421" s="27">
        <f>IF($O421&gt;=BX$1,$S421+$Y421+$Z421,$Y421+$Z421)</f>
        <v>847.41250000000002</v>
      </c>
      <c r="BY421" s="27">
        <f>IF($O421&gt;=BY$1,$S421+$Y421+$Z421,$Y421+$Z421)</f>
        <v>847.41250000000002</v>
      </c>
      <c r="BZ421" s="27">
        <f>IF($O421&gt;=BZ$1,$S421+$Y421+$Z421,$Y421+$Z421)</f>
        <v>847.41250000000002</v>
      </c>
      <c r="CA421" s="27">
        <f>IF($O421&gt;=CA$1,$S421+$Y421+$Z421,$Y421+$Z421)</f>
        <v>847.41250000000002</v>
      </c>
      <c r="CB421" s="27">
        <f>IF($O421&gt;=CB$1,$S421+$Y421+$Z421,$Y421+$Z421)</f>
        <v>847.41250000000002</v>
      </c>
      <c r="CC421" s="27">
        <f>IF($O421&gt;=CC$1,$S421+$Y421+$Z421,$Y421+$Z421)</f>
        <v>847.41250000000002</v>
      </c>
      <c r="CD421" s="27">
        <f>IF($O421&gt;=CD$1,$S421+$Y421+$Z421,$Y421+$Z421)</f>
        <v>847.41250000000002</v>
      </c>
      <c r="CE421" s="27">
        <f>IF($O421&gt;=CE$1,$S421+$Y421+$Z421,$Y421+$Z421)</f>
        <v>847.41250000000002</v>
      </c>
      <c r="CF421" s="27">
        <f>IF($O421&gt;=CF$1,$S421+$Y421+$Z421,$Y421+$Z421)</f>
        <v>847.41250000000002</v>
      </c>
      <c r="CG421" s="27">
        <f>IF($O421&gt;=CG$1,$S421+$Y421+$Z421,$Y421+$Z421)</f>
        <v>847.41250000000002</v>
      </c>
      <c r="CH421" s="27">
        <f>IF($O421&gt;=CH$1,$S421+$Y421+$Z421,$Y421+$Z421)</f>
        <v>847.41250000000002</v>
      </c>
      <c r="CI421" s="27">
        <f>IF($O421&gt;=CI$1,$S421+$Y421+$Z421,$Y421+$Z421)</f>
        <v>847.41250000000002</v>
      </c>
      <c r="CJ421" s="27">
        <f>IF($O421&gt;=CJ$1,$S421+$Y421+$Z421,$Y421+$Z421)</f>
        <v>847.41250000000002</v>
      </c>
      <c r="CK421" s="27">
        <f>IF($O421&gt;=CK$1,$S421+$Y421+$Z421,$Y421+$Z421)</f>
        <v>847.41250000000002</v>
      </c>
      <c r="CL421" s="27">
        <f>IF($O421&gt;=CL$1,$S421+$Y421+$Z421,$Y421+$Z421)</f>
        <v>847.41250000000002</v>
      </c>
      <c r="CM421" s="27">
        <f>IF($O421&gt;=CM$1,$S421+$Y421+$Z421,$Y421+$Z421)</f>
        <v>847.41250000000002</v>
      </c>
      <c r="CN421" s="27">
        <f>IF($O421&gt;=CN$1,$S421+$Y421,$Y421)</f>
        <v>447.41250000000002</v>
      </c>
      <c r="CO421" s="27">
        <f>IF($O421&gt;=CO$1,$S421+$Y421,$Y421)</f>
        <v>447.41250000000002</v>
      </c>
      <c r="CP421" s="27">
        <f>IF($O421&gt;=CP$1,$S421+$Y421,$Y421)</f>
        <v>447.41250000000002</v>
      </c>
      <c r="CQ421" s="27">
        <f>IF($O421&gt;=CQ$1,$S421+$Y421,$Y421)</f>
        <v>447.41250000000002</v>
      </c>
      <c r="CR421" s="27">
        <f>IF($O421&gt;=CR$1,$S421+$Y421,$Y421)</f>
        <v>447.41250000000002</v>
      </c>
      <c r="CS421" s="27">
        <f>IF($O421&gt;=CS$1,$S421+$Y421,$Y421)</f>
        <v>447.41250000000002</v>
      </c>
      <c r="CT421" s="27">
        <f>IF($O421&gt;=CT$1,$S421+$Y421,$Y421)</f>
        <v>447.41250000000002</v>
      </c>
      <c r="CU421" s="27">
        <f>IF($O421&gt;=CU$1,$S421+$Y421,$Y421)</f>
        <v>447.41250000000002</v>
      </c>
      <c r="CV421" s="27">
        <f>IF($O421&gt;=CV$1,$S421+$Y421,$Y421)</f>
        <v>447.41250000000002</v>
      </c>
      <c r="CW421" s="27">
        <f>IF($O421&gt;=CW$1,$S421+$Y421,$Y421)</f>
        <v>447.41250000000002</v>
      </c>
      <c r="CX421" s="27">
        <f>IF($O421&gt;=CX$1,$S421+$Y421,$Y421)</f>
        <v>447.41250000000002</v>
      </c>
      <c r="CY421" s="27">
        <f>IF($O421&gt;=CY$1,$S421+$Y421,$Y421)</f>
        <v>447.41250000000002</v>
      </c>
      <c r="CZ421" s="27">
        <f>IF($O421&gt;=CZ$1,$S421+$Y421,$Y421)</f>
        <v>447.41250000000002</v>
      </c>
      <c r="DA421" s="27">
        <f>IF($O421&gt;=DA$1,$S421+$Y421,$Y421)</f>
        <v>447.41250000000002</v>
      </c>
      <c r="DB421" s="27">
        <f>IF($O421&gt;=DB$1,$S421+$Y421,$Y421)</f>
        <v>447.41250000000002</v>
      </c>
      <c r="DC421" s="27">
        <f>IF($O421&gt;=DC$1,$S421+$Y421,$Y421)</f>
        <v>447.41250000000002</v>
      </c>
      <c r="DD421" s="27">
        <f>IF($O421&gt;=DD$1,$S421+$Y421,$Y421)</f>
        <v>447.41250000000002</v>
      </c>
      <c r="DE421" s="27">
        <f>IF($O421&gt;=DE$1,$S421+$Y421,$Y421)</f>
        <v>447.41250000000002</v>
      </c>
      <c r="DF421" s="27">
        <f>IF($O421&gt;=DF$1,$S421+$Y421,$Y421)</f>
        <v>447.41250000000002</v>
      </c>
      <c r="DG421" s="27">
        <f>IF($O421&gt;=DG$1,$S421+$Y421,$Y421)</f>
        <v>447.41250000000002</v>
      </c>
      <c r="DH421" s="27">
        <f>IF($O421&gt;=DH$1,$S421+$Y421,$Y421)</f>
        <v>447.41250000000002</v>
      </c>
      <c r="DI421" s="27">
        <f>IF($O421&gt;=DI$1,$S421+$Y421,$Y421)</f>
        <v>447.41250000000002</v>
      </c>
      <c r="DJ421" s="27">
        <f>IF($O421&gt;=DJ$1,$S421+$Y421,$Y421)</f>
        <v>447.41250000000002</v>
      </c>
      <c r="DK421" s="27">
        <f>IF($O421&gt;=DK$1,$S421+$Y421,$Y421)</f>
        <v>447.41250000000002</v>
      </c>
      <c r="DL421" s="27">
        <f>IF($O421&gt;=DL$1,$S421+$Y421,$Y421)</f>
        <v>447.41250000000002</v>
      </c>
      <c r="DM421" s="27">
        <f>IF($O421&gt;=DM$1,$S421+$Y421,$Y421)</f>
        <v>447.41250000000002</v>
      </c>
      <c r="DN421" s="27">
        <f>IF($O421&gt;=DN$1,$S421+$Y421,$Y421)</f>
        <v>447.41250000000002</v>
      </c>
      <c r="DO421" s="27">
        <f>IF($O421&gt;=DO$1,$S421+$Y421,$Y421)</f>
        <v>447.41250000000002</v>
      </c>
      <c r="DP421" s="27">
        <f>IF($O421&gt;=DP$1,$S421+$Y421,$Y421)</f>
        <v>447.41250000000002</v>
      </c>
      <c r="DQ421" s="27">
        <f>IF($O421&gt;=DQ$1,$S421+$Y421,$Y421)</f>
        <v>447.41250000000002</v>
      </c>
      <c r="DR421" s="27">
        <f>IF($O421&gt;=DR$1,$S421+$Y421,$Y421)</f>
        <v>447.41250000000002</v>
      </c>
      <c r="DS421" s="27">
        <f>IF($O421&gt;=DS$1,$S421+$Y421,$Y421)</f>
        <v>447.41250000000002</v>
      </c>
      <c r="DT421" s="27">
        <f>IF($O421&gt;=DT$1,$S421+$Y421,$Y421)</f>
        <v>447.41250000000002</v>
      </c>
      <c r="DU421" s="27">
        <f>IF($O421&gt;=DU$1,$S421+$Y421,$Y421)</f>
        <v>447.41250000000002</v>
      </c>
      <c r="DV421" s="27">
        <f>IF($O421&gt;=DV$1,$S421+$Y421,$Y421)</f>
        <v>447.41250000000002</v>
      </c>
      <c r="DW421" s="27">
        <f>IF($O421&gt;=DW$1,$S421+$Y421,$Y421)</f>
        <v>447.41250000000002</v>
      </c>
      <c r="DX421" s="27">
        <f>IF($O421&gt;=DX$1,$S421+$Y421,$Y421)</f>
        <v>447.41250000000002</v>
      </c>
      <c r="DY421" s="27">
        <f>IF($O421&gt;=DY$1,$S421+$Y421,$Y421)</f>
        <v>447.41250000000002</v>
      </c>
      <c r="DZ421" s="27">
        <f>IF($O421&gt;=DZ$1,$S421+$Y421,$Y421)</f>
        <v>447.41250000000002</v>
      </c>
      <c r="EA421" s="27">
        <f>IF($O421&gt;=EA$1,$S421+$Y421,$Y421)</f>
        <v>447.41250000000002</v>
      </c>
      <c r="EB421" s="27">
        <f>IF($O421&gt;=EB$1,$S421+$Y421,$Y421)</f>
        <v>447.41250000000002</v>
      </c>
      <c r="EC421" s="27">
        <f>IF($O421&gt;=EC$1,$S421+$Y421,$Y421)</f>
        <v>447.41250000000002</v>
      </c>
      <c r="ED421" s="27">
        <f>IF($O421&gt;=ED$1,$S421+$Y421,$Y421)</f>
        <v>447.41250000000002</v>
      </c>
      <c r="EE421" s="27">
        <f>IF($O421&gt;=EE$1,$S421+$Y421,$Y421)</f>
        <v>447.41250000000002</v>
      </c>
      <c r="EF421" s="27">
        <f>IF($O421&gt;=EF$1,$S421+$Y421,$Y421)</f>
        <v>447.41250000000002</v>
      </c>
      <c r="EG421" s="27">
        <f>IF($O421&gt;=EG$1,$S421+$Y421,$Y421)</f>
        <v>447.41250000000002</v>
      </c>
      <c r="EH421" s="27">
        <f>IF($O421&gt;=EH$1,$S421+$Y421,$Y421)</f>
        <v>447.41250000000002</v>
      </c>
      <c r="EI421" s="27">
        <f>IF($O421&gt;=EI$1,$S421+$Y421,$Y421)</f>
        <v>447.41250000000002</v>
      </c>
      <c r="EJ421" s="27">
        <f>IF($O421&gt;=EJ$1,$S421+$Y421,$Y421)</f>
        <v>447.41250000000002</v>
      </c>
      <c r="EK421" s="27">
        <f>IF($O421&gt;=EK$1,$S421+$Y421,$Y421)</f>
        <v>447.41250000000002</v>
      </c>
      <c r="EL421" s="27">
        <f>IF($O421&gt;=EL$1,$S421+$Y421,$Y421)</f>
        <v>447.41250000000002</v>
      </c>
      <c r="EM421" s="27">
        <f>IF($O421&gt;=EM$1,$S421+$Y421,$Y421)</f>
        <v>447.41250000000002</v>
      </c>
      <c r="EN421" s="27">
        <f>IF($O421&gt;=EN$1,$S421+$Y421,$Y421)</f>
        <v>447.41250000000002</v>
      </c>
      <c r="EO421" s="27">
        <f>IF($O421&gt;=EO$1,$S421+$Y421,$Y421)</f>
        <v>447.41250000000002</v>
      </c>
      <c r="EP421" s="27">
        <f>IF($O421&gt;=EP$1,$S421+$Y421,$Y421)</f>
        <v>447.41250000000002</v>
      </c>
      <c r="EQ421" s="27">
        <f>IF($O421&gt;=EQ$1,$S421+$Y421,$Y421)</f>
        <v>447.41250000000002</v>
      </c>
      <c r="ER421" s="27">
        <f>IF($O421&gt;=ER$1,$S421+$Y421,$Y421)</f>
        <v>447.41250000000002</v>
      </c>
      <c r="ES421" s="27">
        <f>IF($O421&gt;=ES$1,$S421+$Y421,$Y421)</f>
        <v>447.41250000000002</v>
      </c>
      <c r="ET421" s="27">
        <f>IF($O421&gt;=ET$1,$S421+$Y421,$Y421)</f>
        <v>447.41250000000002</v>
      </c>
      <c r="EU421" s="27">
        <f>IF($O421&gt;=EU$1,$S421+$Y421,$Y421)</f>
        <v>447.41250000000002</v>
      </c>
      <c r="EV421" s="27">
        <f>IF($O421&gt;=EV$1,$S421,0)</f>
        <v>447.41250000000002</v>
      </c>
      <c r="EW421" s="27">
        <f>IF($O421&gt;=EW$1,$S421,0)</f>
        <v>447.41250000000002</v>
      </c>
      <c r="EX421" s="27">
        <f>IF($O421&gt;=EX$1,$S421,0)</f>
        <v>447.41250000000002</v>
      </c>
      <c r="EY421" s="27">
        <f>IF($O421&gt;=EY$1,$S421,0)</f>
        <v>447.41250000000002</v>
      </c>
      <c r="EZ421" s="27">
        <f>IF($O421&gt;=EZ$1,$S421,0)</f>
        <v>447.41250000000002</v>
      </c>
      <c r="FA421" s="27">
        <f>IF($O421&gt;=FA$1,$S421,0)</f>
        <v>447.41250000000002</v>
      </c>
      <c r="FB421" s="27">
        <f>IF($O421&gt;=FB$1,$S421,0)</f>
        <v>447.41250000000002</v>
      </c>
      <c r="FC421" s="27">
        <f>IF($O421&gt;=FC$1,$S421,0)</f>
        <v>447.41250000000002</v>
      </c>
      <c r="FD421" s="27">
        <f>IF($O421&gt;=FD$1,$S421,0)</f>
        <v>447.41250000000002</v>
      </c>
      <c r="FE421" s="27">
        <f>IF($O421&gt;=FE$1,$S421,0)</f>
        <v>447.41250000000002</v>
      </c>
      <c r="FF421" s="27">
        <f>IF($O421&gt;=FF$1,$S421,0)</f>
        <v>447.41250000000002</v>
      </c>
      <c r="FG421" s="27">
        <f>IF($O421&gt;=FG$1,$S421,0)</f>
        <v>447.41250000000002</v>
      </c>
      <c r="FH421" s="27">
        <f>IF($O421&gt;=FH$1,$S421,0)</f>
        <v>447.41250000000002</v>
      </c>
      <c r="FI421" s="27">
        <f>IF($O421&gt;=FI$1,$S421,0)</f>
        <v>447.41250000000002</v>
      </c>
      <c r="FJ421" s="27">
        <f>IF($O421&gt;=FJ$1,$S421,0)</f>
        <v>447.41250000000002</v>
      </c>
      <c r="FK421" s="27">
        <f>IF($O421&gt;=FK$1,$S421,0)</f>
        <v>447.41250000000002</v>
      </c>
      <c r="FL421" s="27">
        <f>IF($O421&gt;=FL$1,$S421,0)</f>
        <v>447.41250000000002</v>
      </c>
      <c r="FM421" s="27">
        <f>IF($O421&gt;=FM$1,$S421,0)</f>
        <v>447.41250000000002</v>
      </c>
      <c r="FN421" s="27">
        <f>IF($O421&gt;=FN$1,$S421,0)</f>
        <v>447.41250000000002</v>
      </c>
      <c r="FO421" s="27">
        <f>IF($O421&gt;=FO$1,$S421,0)</f>
        <v>447.41250000000002</v>
      </c>
      <c r="FP421" s="27">
        <f>IF($O421&gt;=FP$1,$S421,0)</f>
        <v>447.41250000000002</v>
      </c>
      <c r="FQ421" s="27">
        <f>IF($O421&gt;=FQ$1,$S421,0)</f>
        <v>447.41250000000002</v>
      </c>
      <c r="FR421" s="27">
        <f>IF($O421&gt;=FR$1,$S421,0)</f>
        <v>447.41250000000002</v>
      </c>
      <c r="FS421" s="27">
        <f>IF($O421&gt;=FS$1,$S421,0)</f>
        <v>447.41250000000002</v>
      </c>
      <c r="FT421" s="27">
        <f>IF($O421&gt;=FT$1,$S421,0)</f>
        <v>447.41250000000002</v>
      </c>
      <c r="FU421" s="27">
        <f>IF($O421&gt;=FU$1,$S421,0)</f>
        <v>447.41250000000002</v>
      </c>
      <c r="FV421" s="27">
        <f>IF($O421&gt;=FV$1,$S421,0)</f>
        <v>447.41250000000002</v>
      </c>
      <c r="FW421" s="27">
        <f>IF($O421&gt;=FW$1,$S421,0)</f>
        <v>447.41250000000002</v>
      </c>
      <c r="FX421" s="27">
        <f>IF($O421&gt;=FX$1,$S421,0)</f>
        <v>447.41250000000002</v>
      </c>
      <c r="FY421" s="27">
        <f>IF($O421&gt;=FY$1,$S421,0)</f>
        <v>447.41250000000002</v>
      </c>
      <c r="FZ421" s="27">
        <f>IF($O421&gt;=FZ$1,$S421,0)</f>
        <v>447.41250000000002</v>
      </c>
      <c r="GA421" s="27">
        <f>IF($O421&gt;=GA$1,$S421,0)</f>
        <v>447.41250000000002</v>
      </c>
      <c r="GB421" s="27">
        <f>IF($O421&gt;=GB$1,$S421,0)</f>
        <v>447.41250000000002</v>
      </c>
      <c r="GC421" s="27">
        <f>IF($O421&gt;=GC$1,$S421,0)</f>
        <v>447.41250000000002</v>
      </c>
      <c r="GD421" s="27">
        <f>IF($O421&gt;=GD$1,$S421,0)</f>
        <v>447.41250000000002</v>
      </c>
      <c r="GE421" s="27">
        <f>IF($O421&gt;=GE$1,$S421,0)</f>
        <v>447.41250000000002</v>
      </c>
      <c r="GF421" s="27">
        <f>IF($O421&gt;=GF$1,$S421,0)</f>
        <v>0</v>
      </c>
      <c r="GG421" s="27">
        <f>IF($O421&gt;=GG$1,$S421,0)</f>
        <v>0</v>
      </c>
      <c r="GH421" s="27">
        <f>IF($O421&gt;=GH$1,$S421,0)</f>
        <v>0</v>
      </c>
      <c r="GI421" s="27">
        <f>IF($O421&gt;=GI$1,$S421,0)</f>
        <v>0</v>
      </c>
      <c r="GJ421" s="27">
        <f>IF($O421&gt;=GJ$1,$S421,0)</f>
        <v>0</v>
      </c>
      <c r="GK421" s="27">
        <f>IF($O421&gt;=GK$1,$S421,0)</f>
        <v>0</v>
      </c>
      <c r="GL421" s="27">
        <f>IF($O421&gt;=GL$1,$S421,0)</f>
        <v>0</v>
      </c>
      <c r="GM421" s="27">
        <f>IF($O421&gt;=GM$1,$S421,0)</f>
        <v>0</v>
      </c>
      <c r="GN421" s="27">
        <f>IF($O421&gt;=GN$1,$S421,0)</f>
        <v>0</v>
      </c>
      <c r="GO421" s="27">
        <f>IF($O421&gt;=GO$1,$S421,0)</f>
        <v>0</v>
      </c>
      <c r="GP421" s="27">
        <f>IF($O421&gt;=GP$1,$S421,0)</f>
        <v>0</v>
      </c>
      <c r="GQ421" s="27">
        <f>IF($O421&gt;=GQ$1,$S421,0)</f>
        <v>0</v>
      </c>
      <c r="GR421" s="27">
        <f>IF($O421&gt;=GR$1,$S421,0)</f>
        <v>0</v>
      </c>
      <c r="GS421" s="27">
        <f>IF($O421&gt;=GS$1,$S421,0)</f>
        <v>0</v>
      </c>
      <c r="GT421" s="27">
        <f>IF($O421&gt;=GT$1,$S421,0)</f>
        <v>0</v>
      </c>
      <c r="GU421" s="27">
        <f>IF($O421&gt;=GU$1,$S421,0)</f>
        <v>0</v>
      </c>
      <c r="GV421" s="27">
        <f>IF($O421&gt;=GV$1,$S421,0)</f>
        <v>0</v>
      </c>
      <c r="GW421" s="27">
        <f>IF($O421&gt;=GW$1,$S421,0)</f>
        <v>0</v>
      </c>
      <c r="GX421" s="27">
        <f>IF($O421&gt;=GX$1,$S421,0)</f>
        <v>0</v>
      </c>
      <c r="GY421" s="27">
        <f>IF($O421&gt;=GY$1,$S421,0)</f>
        <v>0</v>
      </c>
      <c r="GZ421" s="27">
        <f>IF($O421&gt;=GZ$1,$S421,0)</f>
        <v>0</v>
      </c>
      <c r="HA421" s="27">
        <f>IF($O421&gt;=HA$1,$S421,0)</f>
        <v>0</v>
      </c>
      <c r="HB421" s="27">
        <f>IF($O421&gt;=HB$1,$S421,0)</f>
        <v>0</v>
      </c>
      <c r="HC421" s="27">
        <f>IF($O421&gt;=HC$1,$S421,0)</f>
        <v>0</v>
      </c>
    </row>
    <row r="422" spans="1:211">
      <c r="A422" s="3">
        <v>3050</v>
      </c>
      <c r="B422" s="3" t="s">
        <v>660</v>
      </c>
      <c r="C422" s="3" t="s">
        <v>464</v>
      </c>
      <c r="D422" s="3">
        <v>61</v>
      </c>
      <c r="E422" s="4">
        <v>29426</v>
      </c>
      <c r="F422" s="5">
        <v>37.93150684931507</v>
      </c>
      <c r="G422" s="3" t="s">
        <v>446</v>
      </c>
      <c r="H422" s="4">
        <v>20914</v>
      </c>
      <c r="I422" s="9" t="s">
        <v>823</v>
      </c>
      <c r="J422" s="5">
        <v>8310.15</v>
      </c>
      <c r="K422" s="31">
        <v>190</v>
      </c>
      <c r="L422" s="32">
        <v>38</v>
      </c>
      <c r="M422" s="33">
        <f>VLOOKUP(L422,FIND,3,TRUE)</f>
        <v>1.5</v>
      </c>
      <c r="N422" s="32">
        <f>IF(L422&gt;30,180,VLOOKUP(L422,TEMPO,2,FALSE))</f>
        <v>180</v>
      </c>
      <c r="O422" s="32">
        <f>IF(R422&gt;0,4,N422)</f>
        <v>180</v>
      </c>
      <c r="P422" s="96">
        <f>J422*M422*L422</f>
        <v>473678.54999999993</v>
      </c>
      <c r="Q422" s="96">
        <f>10934.45*2</f>
        <v>21868.9</v>
      </c>
      <c r="R422" s="96">
        <f>IF(P422&lt;=Q422,P422/4,0)</f>
        <v>0</v>
      </c>
      <c r="S422" s="5">
        <f>IF(P422&gt;=Q422,P422/N422,0)</f>
        <v>2631.5474999999997</v>
      </c>
      <c r="T422" s="3"/>
      <c r="U422" s="3">
        <f>IF(T422="",1,0)</f>
        <v>1</v>
      </c>
      <c r="V422" s="3">
        <v>160</v>
      </c>
      <c r="W422" s="5">
        <v>0</v>
      </c>
      <c r="X422" s="5">
        <v>402.65</v>
      </c>
      <c r="Y422" s="5">
        <f>X422*W422</f>
        <v>0</v>
      </c>
      <c r="Z422" s="5">
        <v>400</v>
      </c>
      <c r="AA422" s="5">
        <f>S422+Y422+Z422</f>
        <v>3031.5474999999997</v>
      </c>
      <c r="AB422" s="39">
        <f>(J422/12+J422/12*1.3333333333+450/12+J422/30*6/12+J422)*1.3+Y422+Z422+153.9</f>
        <v>13686.519499969991</v>
      </c>
      <c r="AC422" s="39" t="s">
        <v>464</v>
      </c>
      <c r="AD422" s="39">
        <f>J422*1.3+400+153.9</f>
        <v>11357.094999999999</v>
      </c>
      <c r="AE422" s="39">
        <f>SUMIFS('CUSTO MENSAL FUNC NOVO'!H:H,'CUSTO MENSAL FUNC NOVO'!A:A,'VALORES MENSAIS'!AC422)</f>
        <v>7085.2820000000002</v>
      </c>
      <c r="AF422" s="27">
        <f>IF($R422&gt;0,$R422,$S422)+$Y422+$Z422</f>
        <v>3031.5474999999997</v>
      </c>
      <c r="AG422" s="27">
        <f>IF($R422&gt;0,$R422,$S422)+$Y422+$Z422</f>
        <v>3031.5474999999997</v>
      </c>
      <c r="AH422" s="27">
        <f>IF($R422&gt;0,$R422,$S422)+$Y422+$Z422</f>
        <v>3031.5474999999997</v>
      </c>
      <c r="AI422" s="27">
        <f>IF($R422&gt;0,$R422,$S422)+$Y422+$Z422</f>
        <v>3031.5474999999997</v>
      </c>
      <c r="AJ422" s="27">
        <f>IF($O422&gt;=AJ$1,$S422+$Y422+$Z422,$Y422+$Z422)</f>
        <v>3031.5474999999997</v>
      </c>
      <c r="AK422" s="27">
        <f>IF($O422&gt;=AK$1,$S422+$Y422+$Z422,$Y422+$Z422)</f>
        <v>3031.5474999999997</v>
      </c>
      <c r="AL422" s="27">
        <f>IF($O422&gt;=AL$1,$S422+$Y422+$Z422,$Y422+$Z422)</f>
        <v>3031.5474999999997</v>
      </c>
      <c r="AM422" s="27">
        <f>IF($O422&gt;=AM$1,$S422+$Y422+$Z422,$Y422+$Z422)</f>
        <v>3031.5474999999997</v>
      </c>
      <c r="AN422" s="27">
        <f>IF($O422&gt;=AN$1,$S422+$Y422+$Z422,$Y422+$Z422)</f>
        <v>3031.5474999999997</v>
      </c>
      <c r="AO422" s="27">
        <f>IF($O422&gt;=AO$1,$S422+$Y422+$Z422,$Y422+$Z422)</f>
        <v>3031.5474999999997</v>
      </c>
      <c r="AP422" s="27">
        <f>IF($O422&gt;=AP$1,$S422+$Y422+$Z422,$Y422+$Z422)</f>
        <v>3031.5474999999997</v>
      </c>
      <c r="AQ422" s="27">
        <f>IF($O422&gt;=AQ$1,$S422+$Y422+$Z422,$Y422+$Z422)</f>
        <v>3031.5474999999997</v>
      </c>
      <c r="AR422" s="27">
        <f>IF($O422&gt;=AR$1,$S422+$Y422+$Z422,$Y422+$Z422)</f>
        <v>3031.5474999999997</v>
      </c>
      <c r="AS422" s="27">
        <f>IF($O422&gt;=AS$1,$S422+$Y422+$Z422,$Y422+$Z422)</f>
        <v>3031.5474999999997</v>
      </c>
      <c r="AT422" s="27">
        <f>IF($O422&gt;=AT$1,$S422+$Y422+$Z422,$Y422+$Z422)</f>
        <v>3031.5474999999997</v>
      </c>
      <c r="AU422" s="27">
        <f>IF($O422&gt;=AU$1,$S422+$Y422+$Z422,$Y422+$Z422)</f>
        <v>3031.5474999999997</v>
      </c>
      <c r="AV422" s="27">
        <f>IF($O422&gt;=AV$1,$S422+$Y422+$Z422,$Y422+$Z422)</f>
        <v>3031.5474999999997</v>
      </c>
      <c r="AW422" s="27">
        <f>IF($O422&gt;=AW$1,$S422+$Y422+$Z422,$Y422+$Z422)</f>
        <v>3031.5474999999997</v>
      </c>
      <c r="AX422" s="27">
        <f>IF($O422&gt;=AX$1,$S422+$Y422+$Z422,$Y422+$Z422)</f>
        <v>3031.5474999999997</v>
      </c>
      <c r="AY422" s="27">
        <f>IF($O422&gt;=AY$1,$S422+$Y422+$Z422,$Y422+$Z422)</f>
        <v>3031.5474999999997</v>
      </c>
      <c r="AZ422" s="27">
        <f>IF($O422&gt;=AZ$1,$S422+$Y422+$Z422,$Y422+$Z422)</f>
        <v>3031.5474999999997</v>
      </c>
      <c r="BA422" s="27">
        <f>IF($O422&gt;=BA$1,$S422+$Y422+$Z422,$Y422+$Z422)</f>
        <v>3031.5474999999997</v>
      </c>
      <c r="BB422" s="27">
        <f>IF($O422&gt;=BB$1,$S422+$Y422+$Z422,$Y422+$Z422)</f>
        <v>3031.5474999999997</v>
      </c>
      <c r="BC422" s="27">
        <f>IF($O422&gt;=BC$1,$S422+$Y422+$Z422,$Y422+$Z422)</f>
        <v>3031.5474999999997</v>
      </c>
      <c r="BD422" s="27">
        <f>IF($O422&gt;=BD$1,$S422+$Y422+$Z422,$Y422+$Z422)</f>
        <v>3031.5474999999997</v>
      </c>
      <c r="BE422" s="27">
        <f>IF($O422&gt;=BE$1,$S422+$Y422+$Z422,$Y422+$Z422)</f>
        <v>3031.5474999999997</v>
      </c>
      <c r="BF422" s="27">
        <f>IF($O422&gt;=BF$1,$S422+$Y422+$Z422,$Y422+$Z422)</f>
        <v>3031.5474999999997</v>
      </c>
      <c r="BG422" s="27">
        <f>IF($O422&gt;=BG$1,$S422+$Y422+$Z422,$Y422+$Z422)</f>
        <v>3031.5474999999997</v>
      </c>
      <c r="BH422" s="27">
        <f>IF($O422&gt;=BH$1,$S422+$Y422+$Z422,$Y422+$Z422)</f>
        <v>3031.5474999999997</v>
      </c>
      <c r="BI422" s="27">
        <f>IF($O422&gt;=BI$1,$S422+$Y422+$Z422,$Y422+$Z422)</f>
        <v>3031.5474999999997</v>
      </c>
      <c r="BJ422" s="27">
        <f>IF($O422&gt;=BJ$1,$S422+$Y422+$Z422,$Y422+$Z422)</f>
        <v>3031.5474999999997</v>
      </c>
      <c r="BK422" s="27">
        <f>IF($O422&gt;=BK$1,$S422+$Y422+$Z422,$Y422+$Z422)</f>
        <v>3031.5474999999997</v>
      </c>
      <c r="BL422" s="27">
        <f>IF($O422&gt;=BL$1,$S422+$Y422+$Z422,$Y422+$Z422)</f>
        <v>3031.5474999999997</v>
      </c>
      <c r="BM422" s="27">
        <f>IF($O422&gt;=BM$1,$S422+$Y422+$Z422,$Y422+$Z422)</f>
        <v>3031.5474999999997</v>
      </c>
      <c r="BN422" s="27">
        <f>IF($O422&gt;=BN$1,$S422+$Y422+$Z422,$Y422+$Z422)</f>
        <v>3031.5474999999997</v>
      </c>
      <c r="BO422" s="27">
        <f>IF($O422&gt;=BO$1,$S422+$Y422+$Z422,$Y422+$Z422)</f>
        <v>3031.5474999999997</v>
      </c>
      <c r="BP422" s="27">
        <f>IF($O422&gt;=BP$1,$S422+$Y422+$Z422,$Y422+$Z422)</f>
        <v>3031.5474999999997</v>
      </c>
      <c r="BQ422" s="27">
        <f>IF($O422&gt;=BQ$1,$S422+$Y422+$Z422,$Y422+$Z422)</f>
        <v>3031.5474999999997</v>
      </c>
      <c r="BR422" s="27">
        <f>IF($O422&gt;=BR$1,$S422+$Y422+$Z422,$Y422+$Z422)</f>
        <v>3031.5474999999997</v>
      </c>
      <c r="BS422" s="27">
        <f>IF($O422&gt;=BS$1,$S422+$Y422+$Z422,$Y422+$Z422)</f>
        <v>3031.5474999999997</v>
      </c>
      <c r="BT422" s="27">
        <f>IF($O422&gt;=BT$1,$S422+$Y422+$Z422,$Y422+$Z422)</f>
        <v>3031.5474999999997</v>
      </c>
      <c r="BU422" s="27">
        <f>IF($O422&gt;=BU$1,$S422+$Y422+$Z422,$Y422+$Z422)</f>
        <v>3031.5474999999997</v>
      </c>
      <c r="BV422" s="27">
        <f>IF($O422&gt;=BV$1,$S422+$Y422+$Z422,$Y422+$Z422)</f>
        <v>3031.5474999999997</v>
      </c>
      <c r="BW422" s="27">
        <f>IF($O422&gt;=BW$1,$S422+$Y422+$Z422,$Y422+$Z422)</f>
        <v>3031.5474999999997</v>
      </c>
      <c r="BX422" s="27">
        <f>IF($O422&gt;=BX$1,$S422+$Y422+$Z422,$Y422+$Z422)</f>
        <v>3031.5474999999997</v>
      </c>
      <c r="BY422" s="27">
        <f>IF($O422&gt;=BY$1,$S422+$Y422+$Z422,$Y422+$Z422)</f>
        <v>3031.5474999999997</v>
      </c>
      <c r="BZ422" s="27">
        <f>IF($O422&gt;=BZ$1,$S422+$Y422+$Z422,$Y422+$Z422)</f>
        <v>3031.5474999999997</v>
      </c>
      <c r="CA422" s="27">
        <f>IF($O422&gt;=CA$1,$S422+$Y422+$Z422,$Y422+$Z422)</f>
        <v>3031.5474999999997</v>
      </c>
      <c r="CB422" s="27">
        <f>IF($O422&gt;=CB$1,$S422+$Y422+$Z422,$Y422+$Z422)</f>
        <v>3031.5474999999997</v>
      </c>
      <c r="CC422" s="27">
        <f>IF($O422&gt;=CC$1,$S422+$Y422+$Z422,$Y422+$Z422)</f>
        <v>3031.5474999999997</v>
      </c>
      <c r="CD422" s="27">
        <f>IF($O422&gt;=CD$1,$S422+$Y422+$Z422,$Y422+$Z422)</f>
        <v>3031.5474999999997</v>
      </c>
      <c r="CE422" s="27">
        <f>IF($O422&gt;=CE$1,$S422+$Y422+$Z422,$Y422+$Z422)</f>
        <v>3031.5474999999997</v>
      </c>
      <c r="CF422" s="27">
        <f>IF($O422&gt;=CF$1,$S422+$Y422+$Z422,$Y422+$Z422)</f>
        <v>3031.5474999999997</v>
      </c>
      <c r="CG422" s="27">
        <f>IF($O422&gt;=CG$1,$S422+$Y422+$Z422,$Y422+$Z422)</f>
        <v>3031.5474999999997</v>
      </c>
      <c r="CH422" s="27">
        <f>IF($O422&gt;=CH$1,$S422+$Y422+$Z422,$Y422+$Z422)</f>
        <v>3031.5474999999997</v>
      </c>
      <c r="CI422" s="27">
        <f>IF($O422&gt;=CI$1,$S422+$Y422+$Z422,$Y422+$Z422)</f>
        <v>3031.5474999999997</v>
      </c>
      <c r="CJ422" s="27">
        <f>IF($O422&gt;=CJ$1,$S422+$Y422+$Z422,$Y422+$Z422)</f>
        <v>3031.5474999999997</v>
      </c>
      <c r="CK422" s="27">
        <f>IF($O422&gt;=CK$1,$S422+$Y422+$Z422,$Y422+$Z422)</f>
        <v>3031.5474999999997</v>
      </c>
      <c r="CL422" s="27">
        <f>IF($O422&gt;=CL$1,$S422+$Y422+$Z422,$Y422+$Z422)</f>
        <v>3031.5474999999997</v>
      </c>
      <c r="CM422" s="27">
        <f>IF($O422&gt;=CM$1,$S422+$Y422+$Z422,$Y422+$Z422)</f>
        <v>3031.5474999999997</v>
      </c>
      <c r="CN422" s="27">
        <f>IF($O422&gt;=CN$1,$S422+$Y422,$Y422)</f>
        <v>2631.5474999999997</v>
      </c>
      <c r="CO422" s="27">
        <f>IF($O422&gt;=CO$1,$S422+$Y422,$Y422)</f>
        <v>2631.5474999999997</v>
      </c>
      <c r="CP422" s="27">
        <f>IF($O422&gt;=CP$1,$S422+$Y422,$Y422)</f>
        <v>2631.5474999999997</v>
      </c>
      <c r="CQ422" s="27">
        <f>IF($O422&gt;=CQ$1,$S422+$Y422,$Y422)</f>
        <v>2631.5474999999997</v>
      </c>
      <c r="CR422" s="27">
        <f>IF($O422&gt;=CR$1,$S422+$Y422,$Y422)</f>
        <v>2631.5474999999997</v>
      </c>
      <c r="CS422" s="27">
        <f>IF($O422&gt;=CS$1,$S422+$Y422,$Y422)</f>
        <v>2631.5474999999997</v>
      </c>
      <c r="CT422" s="27">
        <f>IF($O422&gt;=CT$1,$S422+$Y422,$Y422)</f>
        <v>2631.5474999999997</v>
      </c>
      <c r="CU422" s="27">
        <f>IF($O422&gt;=CU$1,$S422+$Y422,$Y422)</f>
        <v>2631.5474999999997</v>
      </c>
      <c r="CV422" s="27">
        <f>IF($O422&gt;=CV$1,$S422+$Y422,$Y422)</f>
        <v>2631.5474999999997</v>
      </c>
      <c r="CW422" s="27">
        <f>IF($O422&gt;=CW$1,$S422+$Y422,$Y422)</f>
        <v>2631.5474999999997</v>
      </c>
      <c r="CX422" s="27">
        <f>IF($O422&gt;=CX$1,$S422+$Y422,$Y422)</f>
        <v>2631.5474999999997</v>
      </c>
      <c r="CY422" s="27">
        <f>IF($O422&gt;=CY$1,$S422+$Y422,$Y422)</f>
        <v>2631.5474999999997</v>
      </c>
      <c r="CZ422" s="27">
        <f>IF($O422&gt;=CZ$1,$S422+$Y422,$Y422)</f>
        <v>2631.5474999999997</v>
      </c>
      <c r="DA422" s="27">
        <f>IF($O422&gt;=DA$1,$S422+$Y422,$Y422)</f>
        <v>2631.5474999999997</v>
      </c>
      <c r="DB422" s="27">
        <f>IF($O422&gt;=DB$1,$S422+$Y422,$Y422)</f>
        <v>2631.5474999999997</v>
      </c>
      <c r="DC422" s="27">
        <f>IF($O422&gt;=DC$1,$S422+$Y422,$Y422)</f>
        <v>2631.5474999999997</v>
      </c>
      <c r="DD422" s="27">
        <f>IF($O422&gt;=DD$1,$S422+$Y422,$Y422)</f>
        <v>2631.5474999999997</v>
      </c>
      <c r="DE422" s="27">
        <f>IF($O422&gt;=DE$1,$S422+$Y422,$Y422)</f>
        <v>2631.5474999999997</v>
      </c>
      <c r="DF422" s="27">
        <f>IF($O422&gt;=DF$1,$S422+$Y422,$Y422)</f>
        <v>2631.5474999999997</v>
      </c>
      <c r="DG422" s="27">
        <f>IF($O422&gt;=DG$1,$S422+$Y422,$Y422)</f>
        <v>2631.5474999999997</v>
      </c>
      <c r="DH422" s="27">
        <f>IF($O422&gt;=DH$1,$S422+$Y422,$Y422)</f>
        <v>2631.5474999999997</v>
      </c>
      <c r="DI422" s="27">
        <f>IF($O422&gt;=DI$1,$S422+$Y422,$Y422)</f>
        <v>2631.5474999999997</v>
      </c>
      <c r="DJ422" s="27">
        <f>IF($O422&gt;=DJ$1,$S422+$Y422,$Y422)</f>
        <v>2631.5474999999997</v>
      </c>
      <c r="DK422" s="27">
        <f>IF($O422&gt;=DK$1,$S422+$Y422,$Y422)</f>
        <v>2631.5474999999997</v>
      </c>
      <c r="DL422" s="27">
        <f>IF($O422&gt;=DL$1,$S422+$Y422,$Y422)</f>
        <v>2631.5474999999997</v>
      </c>
      <c r="DM422" s="27">
        <f>IF($O422&gt;=DM$1,$S422+$Y422,$Y422)</f>
        <v>2631.5474999999997</v>
      </c>
      <c r="DN422" s="27">
        <f>IF($O422&gt;=DN$1,$S422+$Y422,$Y422)</f>
        <v>2631.5474999999997</v>
      </c>
      <c r="DO422" s="27">
        <f>IF($O422&gt;=DO$1,$S422+$Y422,$Y422)</f>
        <v>2631.5474999999997</v>
      </c>
      <c r="DP422" s="27">
        <f>IF($O422&gt;=DP$1,$S422+$Y422,$Y422)</f>
        <v>2631.5474999999997</v>
      </c>
      <c r="DQ422" s="27">
        <f>IF($O422&gt;=DQ$1,$S422+$Y422,$Y422)</f>
        <v>2631.5474999999997</v>
      </c>
      <c r="DR422" s="27">
        <f>IF($O422&gt;=DR$1,$S422+$Y422,$Y422)</f>
        <v>2631.5474999999997</v>
      </c>
      <c r="DS422" s="27">
        <f>IF($O422&gt;=DS$1,$S422+$Y422,$Y422)</f>
        <v>2631.5474999999997</v>
      </c>
      <c r="DT422" s="27">
        <f>IF($O422&gt;=DT$1,$S422+$Y422,$Y422)</f>
        <v>2631.5474999999997</v>
      </c>
      <c r="DU422" s="27">
        <f>IF($O422&gt;=DU$1,$S422+$Y422,$Y422)</f>
        <v>2631.5474999999997</v>
      </c>
      <c r="DV422" s="27">
        <f>IF($O422&gt;=DV$1,$S422+$Y422,$Y422)</f>
        <v>2631.5474999999997</v>
      </c>
      <c r="DW422" s="27">
        <f>IF($O422&gt;=DW$1,$S422+$Y422,$Y422)</f>
        <v>2631.5474999999997</v>
      </c>
      <c r="DX422" s="27">
        <f>IF($O422&gt;=DX$1,$S422+$Y422,$Y422)</f>
        <v>2631.5474999999997</v>
      </c>
      <c r="DY422" s="27">
        <f>IF($O422&gt;=DY$1,$S422+$Y422,$Y422)</f>
        <v>2631.5474999999997</v>
      </c>
      <c r="DZ422" s="27">
        <f>IF($O422&gt;=DZ$1,$S422+$Y422,$Y422)</f>
        <v>2631.5474999999997</v>
      </c>
      <c r="EA422" s="27">
        <f>IF($O422&gt;=EA$1,$S422+$Y422,$Y422)</f>
        <v>2631.5474999999997</v>
      </c>
      <c r="EB422" s="27">
        <f>IF($O422&gt;=EB$1,$S422+$Y422,$Y422)</f>
        <v>2631.5474999999997</v>
      </c>
      <c r="EC422" s="27">
        <f>IF($O422&gt;=EC$1,$S422+$Y422,$Y422)</f>
        <v>2631.5474999999997</v>
      </c>
      <c r="ED422" s="27">
        <f>IF($O422&gt;=ED$1,$S422+$Y422,$Y422)</f>
        <v>2631.5474999999997</v>
      </c>
      <c r="EE422" s="27">
        <f>IF($O422&gt;=EE$1,$S422+$Y422,$Y422)</f>
        <v>2631.5474999999997</v>
      </c>
      <c r="EF422" s="27">
        <f>IF($O422&gt;=EF$1,$S422+$Y422,$Y422)</f>
        <v>2631.5474999999997</v>
      </c>
      <c r="EG422" s="27">
        <f>IF($O422&gt;=EG$1,$S422+$Y422,$Y422)</f>
        <v>2631.5474999999997</v>
      </c>
      <c r="EH422" s="27">
        <f>IF($O422&gt;=EH$1,$S422+$Y422,$Y422)</f>
        <v>2631.5474999999997</v>
      </c>
      <c r="EI422" s="27">
        <f>IF($O422&gt;=EI$1,$S422+$Y422,$Y422)</f>
        <v>2631.5474999999997</v>
      </c>
      <c r="EJ422" s="27">
        <f>IF($O422&gt;=EJ$1,$S422+$Y422,$Y422)</f>
        <v>2631.5474999999997</v>
      </c>
      <c r="EK422" s="27">
        <f>IF($O422&gt;=EK$1,$S422+$Y422,$Y422)</f>
        <v>2631.5474999999997</v>
      </c>
      <c r="EL422" s="27">
        <f>IF($O422&gt;=EL$1,$S422+$Y422,$Y422)</f>
        <v>2631.5474999999997</v>
      </c>
      <c r="EM422" s="27">
        <f>IF($O422&gt;=EM$1,$S422+$Y422,$Y422)</f>
        <v>2631.5474999999997</v>
      </c>
      <c r="EN422" s="27">
        <f>IF($O422&gt;=EN$1,$S422+$Y422,$Y422)</f>
        <v>2631.5474999999997</v>
      </c>
      <c r="EO422" s="27">
        <f>IF($O422&gt;=EO$1,$S422+$Y422,$Y422)</f>
        <v>2631.5474999999997</v>
      </c>
      <c r="EP422" s="27">
        <f>IF($O422&gt;=EP$1,$S422+$Y422,$Y422)</f>
        <v>2631.5474999999997</v>
      </c>
      <c r="EQ422" s="27">
        <f>IF($O422&gt;=EQ$1,$S422+$Y422,$Y422)</f>
        <v>2631.5474999999997</v>
      </c>
      <c r="ER422" s="27">
        <f>IF($O422&gt;=ER$1,$S422+$Y422,$Y422)</f>
        <v>2631.5474999999997</v>
      </c>
      <c r="ES422" s="27">
        <f>IF($O422&gt;=ES$1,$S422+$Y422,$Y422)</f>
        <v>2631.5474999999997</v>
      </c>
      <c r="ET422" s="27">
        <f>IF($O422&gt;=ET$1,$S422+$Y422,$Y422)</f>
        <v>2631.5474999999997</v>
      </c>
      <c r="EU422" s="27">
        <f>IF($O422&gt;=EU$1,$S422+$Y422,$Y422)</f>
        <v>2631.5474999999997</v>
      </c>
      <c r="EV422" s="27">
        <f>IF($O422&gt;=EV$1,$S422,0)</f>
        <v>2631.5474999999997</v>
      </c>
      <c r="EW422" s="27">
        <f>IF($O422&gt;=EW$1,$S422,0)</f>
        <v>2631.5474999999997</v>
      </c>
      <c r="EX422" s="27">
        <f>IF($O422&gt;=EX$1,$S422,0)</f>
        <v>2631.5474999999997</v>
      </c>
      <c r="EY422" s="27">
        <f>IF($O422&gt;=EY$1,$S422,0)</f>
        <v>2631.5474999999997</v>
      </c>
      <c r="EZ422" s="27">
        <f>IF($O422&gt;=EZ$1,$S422,0)</f>
        <v>2631.5474999999997</v>
      </c>
      <c r="FA422" s="27">
        <f>IF($O422&gt;=FA$1,$S422,0)</f>
        <v>2631.5474999999997</v>
      </c>
      <c r="FB422" s="27">
        <f>IF($O422&gt;=FB$1,$S422,0)</f>
        <v>2631.5474999999997</v>
      </c>
      <c r="FC422" s="27">
        <f>IF($O422&gt;=FC$1,$S422,0)</f>
        <v>2631.5474999999997</v>
      </c>
      <c r="FD422" s="27">
        <f>IF($O422&gt;=FD$1,$S422,0)</f>
        <v>2631.5474999999997</v>
      </c>
      <c r="FE422" s="27">
        <f>IF($O422&gt;=FE$1,$S422,0)</f>
        <v>2631.5474999999997</v>
      </c>
      <c r="FF422" s="27">
        <f>IF($O422&gt;=FF$1,$S422,0)</f>
        <v>2631.5474999999997</v>
      </c>
      <c r="FG422" s="27">
        <f>IF($O422&gt;=FG$1,$S422,0)</f>
        <v>2631.5474999999997</v>
      </c>
      <c r="FH422" s="27">
        <f>IF($O422&gt;=FH$1,$S422,0)</f>
        <v>2631.5474999999997</v>
      </c>
      <c r="FI422" s="27">
        <f>IF($O422&gt;=FI$1,$S422,0)</f>
        <v>2631.5474999999997</v>
      </c>
      <c r="FJ422" s="27">
        <f>IF($O422&gt;=FJ$1,$S422,0)</f>
        <v>2631.5474999999997</v>
      </c>
      <c r="FK422" s="27">
        <f>IF($O422&gt;=FK$1,$S422,0)</f>
        <v>2631.5474999999997</v>
      </c>
      <c r="FL422" s="27">
        <f>IF($O422&gt;=FL$1,$S422,0)</f>
        <v>2631.5474999999997</v>
      </c>
      <c r="FM422" s="27">
        <f>IF($O422&gt;=FM$1,$S422,0)</f>
        <v>2631.5474999999997</v>
      </c>
      <c r="FN422" s="27">
        <f>IF($O422&gt;=FN$1,$S422,0)</f>
        <v>2631.5474999999997</v>
      </c>
      <c r="FO422" s="27">
        <f>IF($O422&gt;=FO$1,$S422,0)</f>
        <v>2631.5474999999997</v>
      </c>
      <c r="FP422" s="27">
        <f>IF($O422&gt;=FP$1,$S422,0)</f>
        <v>2631.5474999999997</v>
      </c>
      <c r="FQ422" s="27">
        <f>IF($O422&gt;=FQ$1,$S422,0)</f>
        <v>2631.5474999999997</v>
      </c>
      <c r="FR422" s="27">
        <f>IF($O422&gt;=FR$1,$S422,0)</f>
        <v>2631.5474999999997</v>
      </c>
      <c r="FS422" s="27">
        <f>IF($O422&gt;=FS$1,$S422,0)</f>
        <v>2631.5474999999997</v>
      </c>
      <c r="FT422" s="27">
        <f>IF($O422&gt;=FT$1,$S422,0)</f>
        <v>2631.5474999999997</v>
      </c>
      <c r="FU422" s="27">
        <f>IF($O422&gt;=FU$1,$S422,0)</f>
        <v>2631.5474999999997</v>
      </c>
      <c r="FV422" s="27">
        <f>IF($O422&gt;=FV$1,$S422,0)</f>
        <v>2631.5474999999997</v>
      </c>
      <c r="FW422" s="27">
        <f>IF($O422&gt;=FW$1,$S422,0)</f>
        <v>2631.5474999999997</v>
      </c>
      <c r="FX422" s="27">
        <f>IF($O422&gt;=FX$1,$S422,0)</f>
        <v>2631.5474999999997</v>
      </c>
      <c r="FY422" s="27">
        <f>IF($O422&gt;=FY$1,$S422,0)</f>
        <v>2631.5474999999997</v>
      </c>
      <c r="FZ422" s="27">
        <f>IF($O422&gt;=FZ$1,$S422,0)</f>
        <v>2631.5474999999997</v>
      </c>
      <c r="GA422" s="27">
        <f>IF($O422&gt;=GA$1,$S422,0)</f>
        <v>2631.5474999999997</v>
      </c>
      <c r="GB422" s="27">
        <f>IF($O422&gt;=GB$1,$S422,0)</f>
        <v>2631.5474999999997</v>
      </c>
      <c r="GC422" s="27">
        <f>IF($O422&gt;=GC$1,$S422,0)</f>
        <v>2631.5474999999997</v>
      </c>
      <c r="GD422" s="27">
        <f>IF($O422&gt;=GD$1,$S422,0)</f>
        <v>2631.5474999999997</v>
      </c>
      <c r="GE422" s="27">
        <f>IF($O422&gt;=GE$1,$S422,0)</f>
        <v>2631.5474999999997</v>
      </c>
      <c r="GF422" s="27">
        <f>IF($O422&gt;=GF$1,$S422,0)</f>
        <v>2631.5474999999997</v>
      </c>
      <c r="GG422" s="27">
        <f>IF($O422&gt;=GG$1,$S422,0)</f>
        <v>2631.5474999999997</v>
      </c>
      <c r="GH422" s="27">
        <f>IF($O422&gt;=GH$1,$S422,0)</f>
        <v>2631.5474999999997</v>
      </c>
      <c r="GI422" s="27">
        <f>IF($O422&gt;=GI$1,$S422,0)</f>
        <v>2631.5474999999997</v>
      </c>
      <c r="GJ422" s="27">
        <f>IF($O422&gt;=GJ$1,$S422,0)</f>
        <v>2631.5474999999997</v>
      </c>
      <c r="GK422" s="27">
        <f>IF($O422&gt;=GK$1,$S422,0)</f>
        <v>2631.5474999999997</v>
      </c>
      <c r="GL422" s="27">
        <f>IF($O422&gt;=GL$1,$S422,0)</f>
        <v>2631.5474999999997</v>
      </c>
      <c r="GM422" s="27">
        <f>IF($O422&gt;=GM$1,$S422,0)</f>
        <v>2631.5474999999997</v>
      </c>
      <c r="GN422" s="27">
        <f>IF($O422&gt;=GN$1,$S422,0)</f>
        <v>2631.5474999999997</v>
      </c>
      <c r="GO422" s="27">
        <f>IF($O422&gt;=GO$1,$S422,0)</f>
        <v>2631.5474999999997</v>
      </c>
      <c r="GP422" s="27">
        <f>IF($O422&gt;=GP$1,$S422,0)</f>
        <v>2631.5474999999997</v>
      </c>
      <c r="GQ422" s="27">
        <f>IF($O422&gt;=GQ$1,$S422,0)</f>
        <v>2631.5474999999997</v>
      </c>
      <c r="GR422" s="27">
        <f>IF($O422&gt;=GR$1,$S422,0)</f>
        <v>2631.5474999999997</v>
      </c>
      <c r="GS422" s="27">
        <f>IF($O422&gt;=GS$1,$S422,0)</f>
        <v>2631.5474999999997</v>
      </c>
      <c r="GT422" s="27">
        <f>IF($O422&gt;=GT$1,$S422,0)</f>
        <v>2631.5474999999997</v>
      </c>
      <c r="GU422" s="27">
        <f>IF($O422&gt;=GU$1,$S422,0)</f>
        <v>2631.5474999999997</v>
      </c>
      <c r="GV422" s="27">
        <f>IF($O422&gt;=GV$1,$S422,0)</f>
        <v>2631.5474999999997</v>
      </c>
      <c r="GW422" s="27">
        <f>IF($O422&gt;=GW$1,$S422,0)</f>
        <v>2631.5474999999997</v>
      </c>
      <c r="GX422" s="27">
        <f>IF($O422&gt;=GX$1,$S422,0)</f>
        <v>2631.5474999999997</v>
      </c>
      <c r="GY422" s="27">
        <f>IF($O422&gt;=GY$1,$S422,0)</f>
        <v>2631.5474999999997</v>
      </c>
      <c r="GZ422" s="27">
        <f>IF($O422&gt;=GZ$1,$S422,0)</f>
        <v>2631.5474999999997</v>
      </c>
      <c r="HA422" s="27">
        <f>IF($O422&gt;=HA$1,$S422,0)</f>
        <v>2631.5474999999997</v>
      </c>
      <c r="HB422" s="27">
        <f>IF($O422&gt;=HB$1,$S422,0)</f>
        <v>2631.5474999999997</v>
      </c>
      <c r="HC422" s="27">
        <f>IF($O422&gt;=HC$1,$S422,0)</f>
        <v>2631.5474999999997</v>
      </c>
    </row>
    <row r="423" spans="1:211">
      <c r="A423" s="3">
        <v>11045</v>
      </c>
      <c r="B423" s="3" t="s">
        <v>654</v>
      </c>
      <c r="C423" s="3" t="s">
        <v>45</v>
      </c>
      <c r="D423" s="3">
        <v>54</v>
      </c>
      <c r="E423" s="4">
        <v>30438</v>
      </c>
      <c r="F423" s="5">
        <v>35.158904109589038</v>
      </c>
      <c r="G423" s="3" t="s">
        <v>446</v>
      </c>
      <c r="H423" s="4">
        <v>23424</v>
      </c>
      <c r="I423" s="9" t="s">
        <v>823</v>
      </c>
      <c r="J423" s="5">
        <v>2709.19</v>
      </c>
      <c r="K423" s="31">
        <v>190</v>
      </c>
      <c r="L423" s="32">
        <v>35</v>
      </c>
      <c r="M423" s="33">
        <f>VLOOKUP(L423,FIND,3,TRUE)</f>
        <v>1.5</v>
      </c>
      <c r="N423" s="32">
        <f>IF(L423&gt;30,180,VLOOKUP(L423,TEMPO,2,FALSE))</f>
        <v>180</v>
      </c>
      <c r="O423" s="32">
        <f>IF(R423&gt;0,4,N423)</f>
        <v>180</v>
      </c>
      <c r="P423" s="96">
        <f>J423*M423*L423</f>
        <v>142232.47500000001</v>
      </c>
      <c r="Q423" s="96">
        <f>10934.45*2</f>
        <v>21868.9</v>
      </c>
      <c r="R423" s="96">
        <f>IF(P423&lt;=Q423,P423/4,0)</f>
        <v>0</v>
      </c>
      <c r="S423" s="5">
        <f>IF(P423&gt;=Q423,P423/N423,0)</f>
        <v>790.1804166666667</v>
      </c>
      <c r="T423" s="3"/>
      <c r="U423" s="3">
        <f>IF(T423="",1,0)</f>
        <v>1</v>
      </c>
      <c r="V423" s="3">
        <v>81</v>
      </c>
      <c r="W423" s="5">
        <v>0</v>
      </c>
      <c r="X423" s="5">
        <v>245.73</v>
      </c>
      <c r="Y423" s="5">
        <f>X423*W423</f>
        <v>0</v>
      </c>
      <c r="Z423" s="5">
        <v>400</v>
      </c>
      <c r="AA423" s="5">
        <f>S423+Y423+Z423</f>
        <v>1190.1804166666666</v>
      </c>
      <c r="AB423" s="39">
        <f>(J423/12+J423/12*1.3333333333+450/12+J423/30*6/12+J423)*1.3+Y423+Z423+153.9</f>
        <v>4868.1191444346605</v>
      </c>
      <c r="AC423" s="39" t="s">
        <v>45</v>
      </c>
      <c r="AD423" s="39">
        <f>J423*1.3+400+153.9</f>
        <v>4075.8470000000002</v>
      </c>
      <c r="AE423" s="39">
        <f>SUMIFS('CUSTO MENSAL FUNC NOVO'!H:H,'CUSTO MENSAL FUNC NOVO'!A:A,'VALORES MENSAIS'!AC423)</f>
        <v>2013.943</v>
      </c>
      <c r="AF423" s="27">
        <f>IF($R423&gt;0,$R423,$S423)+$Y423+$Z423</f>
        <v>1190.1804166666666</v>
      </c>
      <c r="AG423" s="27">
        <f>IF($R423&gt;0,$R423,$S423)+$Y423+$Z423</f>
        <v>1190.1804166666666</v>
      </c>
      <c r="AH423" s="27">
        <f>IF($R423&gt;0,$R423,$S423)+$Y423+$Z423</f>
        <v>1190.1804166666666</v>
      </c>
      <c r="AI423" s="27">
        <f>IF($R423&gt;0,$R423,$S423)+$Y423+$Z423</f>
        <v>1190.1804166666666</v>
      </c>
      <c r="AJ423" s="27">
        <f>IF($O423&gt;=AJ$1,$S423+$Y423+$Z423,$Y423+$Z423)</f>
        <v>1190.1804166666666</v>
      </c>
      <c r="AK423" s="27">
        <f>IF($O423&gt;=AK$1,$S423+$Y423+$Z423,$Y423+$Z423)</f>
        <v>1190.1804166666666</v>
      </c>
      <c r="AL423" s="27">
        <f>IF($O423&gt;=AL$1,$S423+$Y423+$Z423,$Y423+$Z423)</f>
        <v>1190.1804166666666</v>
      </c>
      <c r="AM423" s="27">
        <f>IF($O423&gt;=AM$1,$S423+$Y423+$Z423,$Y423+$Z423)</f>
        <v>1190.1804166666666</v>
      </c>
      <c r="AN423" s="27">
        <f>IF($O423&gt;=AN$1,$S423+$Y423+$Z423,$Y423+$Z423)</f>
        <v>1190.1804166666666</v>
      </c>
      <c r="AO423" s="27">
        <f>IF($O423&gt;=AO$1,$S423+$Y423+$Z423,$Y423+$Z423)</f>
        <v>1190.1804166666666</v>
      </c>
      <c r="AP423" s="27">
        <f>IF($O423&gt;=AP$1,$S423+$Y423+$Z423,$Y423+$Z423)</f>
        <v>1190.1804166666666</v>
      </c>
      <c r="AQ423" s="27">
        <f>IF($O423&gt;=AQ$1,$S423+$Y423+$Z423,$Y423+$Z423)</f>
        <v>1190.1804166666666</v>
      </c>
      <c r="AR423" s="27">
        <f>IF($O423&gt;=AR$1,$S423+$Y423+$Z423,$Y423+$Z423)</f>
        <v>1190.1804166666666</v>
      </c>
      <c r="AS423" s="27">
        <f>IF($O423&gt;=AS$1,$S423+$Y423+$Z423,$Y423+$Z423)</f>
        <v>1190.1804166666666</v>
      </c>
      <c r="AT423" s="27">
        <f>IF($O423&gt;=AT$1,$S423+$Y423+$Z423,$Y423+$Z423)</f>
        <v>1190.1804166666666</v>
      </c>
      <c r="AU423" s="27">
        <f>IF($O423&gt;=AU$1,$S423+$Y423+$Z423,$Y423+$Z423)</f>
        <v>1190.1804166666666</v>
      </c>
      <c r="AV423" s="27">
        <f>IF($O423&gt;=AV$1,$S423+$Y423+$Z423,$Y423+$Z423)</f>
        <v>1190.1804166666666</v>
      </c>
      <c r="AW423" s="27">
        <f>IF($O423&gt;=AW$1,$S423+$Y423+$Z423,$Y423+$Z423)</f>
        <v>1190.1804166666666</v>
      </c>
      <c r="AX423" s="27">
        <f>IF($O423&gt;=AX$1,$S423+$Y423+$Z423,$Y423+$Z423)</f>
        <v>1190.1804166666666</v>
      </c>
      <c r="AY423" s="27">
        <f>IF($O423&gt;=AY$1,$S423+$Y423+$Z423,$Y423+$Z423)</f>
        <v>1190.1804166666666</v>
      </c>
      <c r="AZ423" s="27">
        <f>IF($O423&gt;=AZ$1,$S423+$Y423+$Z423,$Y423+$Z423)</f>
        <v>1190.1804166666666</v>
      </c>
      <c r="BA423" s="27">
        <f>IF($O423&gt;=BA$1,$S423+$Y423+$Z423,$Y423+$Z423)</f>
        <v>1190.1804166666666</v>
      </c>
      <c r="BB423" s="27">
        <f>IF($O423&gt;=BB$1,$S423+$Y423+$Z423,$Y423+$Z423)</f>
        <v>1190.1804166666666</v>
      </c>
      <c r="BC423" s="27">
        <f>IF($O423&gt;=BC$1,$S423+$Y423+$Z423,$Y423+$Z423)</f>
        <v>1190.1804166666666</v>
      </c>
      <c r="BD423" s="27">
        <f>IF($O423&gt;=BD$1,$S423+$Y423+$Z423,$Y423+$Z423)</f>
        <v>1190.1804166666666</v>
      </c>
      <c r="BE423" s="27">
        <f>IF($O423&gt;=BE$1,$S423+$Y423+$Z423,$Y423+$Z423)</f>
        <v>1190.1804166666666</v>
      </c>
      <c r="BF423" s="27">
        <f>IF($O423&gt;=BF$1,$S423+$Y423+$Z423,$Y423+$Z423)</f>
        <v>1190.1804166666666</v>
      </c>
      <c r="BG423" s="27">
        <f>IF($O423&gt;=BG$1,$S423+$Y423+$Z423,$Y423+$Z423)</f>
        <v>1190.1804166666666</v>
      </c>
      <c r="BH423" s="27">
        <f>IF($O423&gt;=BH$1,$S423+$Y423+$Z423,$Y423+$Z423)</f>
        <v>1190.1804166666666</v>
      </c>
      <c r="BI423" s="27">
        <f>IF($O423&gt;=BI$1,$S423+$Y423+$Z423,$Y423+$Z423)</f>
        <v>1190.1804166666666</v>
      </c>
      <c r="BJ423" s="27">
        <f>IF($O423&gt;=BJ$1,$S423+$Y423+$Z423,$Y423+$Z423)</f>
        <v>1190.1804166666666</v>
      </c>
      <c r="BK423" s="27">
        <f>IF($O423&gt;=BK$1,$S423+$Y423+$Z423,$Y423+$Z423)</f>
        <v>1190.1804166666666</v>
      </c>
      <c r="BL423" s="27">
        <f>IF($O423&gt;=BL$1,$S423+$Y423+$Z423,$Y423+$Z423)</f>
        <v>1190.1804166666666</v>
      </c>
      <c r="BM423" s="27">
        <f>IF($O423&gt;=BM$1,$S423+$Y423+$Z423,$Y423+$Z423)</f>
        <v>1190.1804166666666</v>
      </c>
      <c r="BN423" s="27">
        <f>IF($O423&gt;=BN$1,$S423+$Y423+$Z423,$Y423+$Z423)</f>
        <v>1190.1804166666666</v>
      </c>
      <c r="BO423" s="27">
        <f>IF($O423&gt;=BO$1,$S423+$Y423+$Z423,$Y423+$Z423)</f>
        <v>1190.1804166666666</v>
      </c>
      <c r="BP423" s="27">
        <f>IF($O423&gt;=BP$1,$S423+$Y423+$Z423,$Y423+$Z423)</f>
        <v>1190.1804166666666</v>
      </c>
      <c r="BQ423" s="27">
        <f>IF($O423&gt;=BQ$1,$S423+$Y423+$Z423,$Y423+$Z423)</f>
        <v>1190.1804166666666</v>
      </c>
      <c r="BR423" s="27">
        <f>IF($O423&gt;=BR$1,$S423+$Y423+$Z423,$Y423+$Z423)</f>
        <v>1190.1804166666666</v>
      </c>
      <c r="BS423" s="27">
        <f>IF($O423&gt;=BS$1,$S423+$Y423+$Z423,$Y423+$Z423)</f>
        <v>1190.1804166666666</v>
      </c>
      <c r="BT423" s="27">
        <f>IF($O423&gt;=BT$1,$S423+$Y423+$Z423,$Y423+$Z423)</f>
        <v>1190.1804166666666</v>
      </c>
      <c r="BU423" s="27">
        <f>IF($O423&gt;=BU$1,$S423+$Y423+$Z423,$Y423+$Z423)</f>
        <v>1190.1804166666666</v>
      </c>
      <c r="BV423" s="27">
        <f>IF($O423&gt;=BV$1,$S423+$Y423+$Z423,$Y423+$Z423)</f>
        <v>1190.1804166666666</v>
      </c>
      <c r="BW423" s="27">
        <f>IF($O423&gt;=BW$1,$S423+$Y423+$Z423,$Y423+$Z423)</f>
        <v>1190.1804166666666</v>
      </c>
      <c r="BX423" s="27">
        <f>IF($O423&gt;=BX$1,$S423+$Y423+$Z423,$Y423+$Z423)</f>
        <v>1190.1804166666666</v>
      </c>
      <c r="BY423" s="27">
        <f>IF($O423&gt;=BY$1,$S423+$Y423+$Z423,$Y423+$Z423)</f>
        <v>1190.1804166666666</v>
      </c>
      <c r="BZ423" s="27">
        <f>IF($O423&gt;=BZ$1,$S423+$Y423+$Z423,$Y423+$Z423)</f>
        <v>1190.1804166666666</v>
      </c>
      <c r="CA423" s="27">
        <f>IF($O423&gt;=CA$1,$S423+$Y423+$Z423,$Y423+$Z423)</f>
        <v>1190.1804166666666</v>
      </c>
      <c r="CB423" s="27">
        <f>IF($O423&gt;=CB$1,$S423+$Y423+$Z423,$Y423+$Z423)</f>
        <v>1190.1804166666666</v>
      </c>
      <c r="CC423" s="27">
        <f>IF($O423&gt;=CC$1,$S423+$Y423+$Z423,$Y423+$Z423)</f>
        <v>1190.1804166666666</v>
      </c>
      <c r="CD423" s="27">
        <f>IF($O423&gt;=CD$1,$S423+$Y423+$Z423,$Y423+$Z423)</f>
        <v>1190.1804166666666</v>
      </c>
      <c r="CE423" s="27">
        <f>IF($O423&gt;=CE$1,$S423+$Y423+$Z423,$Y423+$Z423)</f>
        <v>1190.1804166666666</v>
      </c>
      <c r="CF423" s="27">
        <f>IF($O423&gt;=CF$1,$S423+$Y423+$Z423,$Y423+$Z423)</f>
        <v>1190.1804166666666</v>
      </c>
      <c r="CG423" s="27">
        <f>IF($O423&gt;=CG$1,$S423+$Y423+$Z423,$Y423+$Z423)</f>
        <v>1190.1804166666666</v>
      </c>
      <c r="CH423" s="27">
        <f>IF($O423&gt;=CH$1,$S423+$Y423+$Z423,$Y423+$Z423)</f>
        <v>1190.1804166666666</v>
      </c>
      <c r="CI423" s="27">
        <f>IF($O423&gt;=CI$1,$S423+$Y423+$Z423,$Y423+$Z423)</f>
        <v>1190.1804166666666</v>
      </c>
      <c r="CJ423" s="27">
        <f>IF($O423&gt;=CJ$1,$S423+$Y423+$Z423,$Y423+$Z423)</f>
        <v>1190.1804166666666</v>
      </c>
      <c r="CK423" s="27">
        <f>IF($O423&gt;=CK$1,$S423+$Y423+$Z423,$Y423+$Z423)</f>
        <v>1190.1804166666666</v>
      </c>
      <c r="CL423" s="27">
        <f>IF($O423&gt;=CL$1,$S423+$Y423+$Z423,$Y423+$Z423)</f>
        <v>1190.1804166666666</v>
      </c>
      <c r="CM423" s="27">
        <f>IF($O423&gt;=CM$1,$S423+$Y423+$Z423,$Y423+$Z423)</f>
        <v>1190.1804166666666</v>
      </c>
      <c r="CN423" s="27">
        <f>IF($O423&gt;=CN$1,$S423+$Y423,$Y423)</f>
        <v>790.1804166666667</v>
      </c>
      <c r="CO423" s="27">
        <f>IF($O423&gt;=CO$1,$S423+$Y423,$Y423)</f>
        <v>790.1804166666667</v>
      </c>
      <c r="CP423" s="27">
        <f>IF($O423&gt;=CP$1,$S423+$Y423,$Y423)</f>
        <v>790.1804166666667</v>
      </c>
      <c r="CQ423" s="27">
        <f>IF($O423&gt;=CQ$1,$S423+$Y423,$Y423)</f>
        <v>790.1804166666667</v>
      </c>
      <c r="CR423" s="27">
        <f>IF($O423&gt;=CR$1,$S423+$Y423,$Y423)</f>
        <v>790.1804166666667</v>
      </c>
      <c r="CS423" s="27">
        <f>IF($O423&gt;=CS$1,$S423+$Y423,$Y423)</f>
        <v>790.1804166666667</v>
      </c>
      <c r="CT423" s="27">
        <f>IF($O423&gt;=CT$1,$S423+$Y423,$Y423)</f>
        <v>790.1804166666667</v>
      </c>
      <c r="CU423" s="27">
        <f>IF($O423&gt;=CU$1,$S423+$Y423,$Y423)</f>
        <v>790.1804166666667</v>
      </c>
      <c r="CV423" s="27">
        <f>IF($O423&gt;=CV$1,$S423+$Y423,$Y423)</f>
        <v>790.1804166666667</v>
      </c>
      <c r="CW423" s="27">
        <f>IF($O423&gt;=CW$1,$S423+$Y423,$Y423)</f>
        <v>790.1804166666667</v>
      </c>
      <c r="CX423" s="27">
        <f>IF($O423&gt;=CX$1,$S423+$Y423,$Y423)</f>
        <v>790.1804166666667</v>
      </c>
      <c r="CY423" s="27">
        <f>IF($O423&gt;=CY$1,$S423+$Y423,$Y423)</f>
        <v>790.1804166666667</v>
      </c>
      <c r="CZ423" s="27">
        <f>IF($O423&gt;=CZ$1,$S423+$Y423,$Y423)</f>
        <v>790.1804166666667</v>
      </c>
      <c r="DA423" s="27">
        <f>IF($O423&gt;=DA$1,$S423+$Y423,$Y423)</f>
        <v>790.1804166666667</v>
      </c>
      <c r="DB423" s="27">
        <f>IF($O423&gt;=DB$1,$S423+$Y423,$Y423)</f>
        <v>790.1804166666667</v>
      </c>
      <c r="DC423" s="27">
        <f>IF($O423&gt;=DC$1,$S423+$Y423,$Y423)</f>
        <v>790.1804166666667</v>
      </c>
      <c r="DD423" s="27">
        <f>IF($O423&gt;=DD$1,$S423+$Y423,$Y423)</f>
        <v>790.1804166666667</v>
      </c>
      <c r="DE423" s="27">
        <f>IF($O423&gt;=DE$1,$S423+$Y423,$Y423)</f>
        <v>790.1804166666667</v>
      </c>
      <c r="DF423" s="27">
        <f>IF($O423&gt;=DF$1,$S423+$Y423,$Y423)</f>
        <v>790.1804166666667</v>
      </c>
      <c r="DG423" s="27">
        <f>IF($O423&gt;=DG$1,$S423+$Y423,$Y423)</f>
        <v>790.1804166666667</v>
      </c>
      <c r="DH423" s="27">
        <f>IF($O423&gt;=DH$1,$S423+$Y423,$Y423)</f>
        <v>790.1804166666667</v>
      </c>
      <c r="DI423" s="27">
        <f>IF($O423&gt;=DI$1,$S423+$Y423,$Y423)</f>
        <v>790.1804166666667</v>
      </c>
      <c r="DJ423" s="27">
        <f>IF($O423&gt;=DJ$1,$S423+$Y423,$Y423)</f>
        <v>790.1804166666667</v>
      </c>
      <c r="DK423" s="27">
        <f>IF($O423&gt;=DK$1,$S423+$Y423,$Y423)</f>
        <v>790.1804166666667</v>
      </c>
      <c r="DL423" s="27">
        <f>IF($O423&gt;=DL$1,$S423+$Y423,$Y423)</f>
        <v>790.1804166666667</v>
      </c>
      <c r="DM423" s="27">
        <f>IF($O423&gt;=DM$1,$S423+$Y423,$Y423)</f>
        <v>790.1804166666667</v>
      </c>
      <c r="DN423" s="27">
        <f>IF($O423&gt;=DN$1,$S423+$Y423,$Y423)</f>
        <v>790.1804166666667</v>
      </c>
      <c r="DO423" s="27">
        <f>IF($O423&gt;=DO$1,$S423+$Y423,$Y423)</f>
        <v>790.1804166666667</v>
      </c>
      <c r="DP423" s="27">
        <f>IF($O423&gt;=DP$1,$S423+$Y423,$Y423)</f>
        <v>790.1804166666667</v>
      </c>
      <c r="DQ423" s="27">
        <f>IF($O423&gt;=DQ$1,$S423+$Y423,$Y423)</f>
        <v>790.1804166666667</v>
      </c>
      <c r="DR423" s="27">
        <f>IF($O423&gt;=DR$1,$S423+$Y423,$Y423)</f>
        <v>790.1804166666667</v>
      </c>
      <c r="DS423" s="27">
        <f>IF($O423&gt;=DS$1,$S423+$Y423,$Y423)</f>
        <v>790.1804166666667</v>
      </c>
      <c r="DT423" s="27">
        <f>IF($O423&gt;=DT$1,$S423+$Y423,$Y423)</f>
        <v>790.1804166666667</v>
      </c>
      <c r="DU423" s="27">
        <f>IF($O423&gt;=DU$1,$S423+$Y423,$Y423)</f>
        <v>790.1804166666667</v>
      </c>
      <c r="DV423" s="27">
        <f>IF($O423&gt;=DV$1,$S423+$Y423,$Y423)</f>
        <v>790.1804166666667</v>
      </c>
      <c r="DW423" s="27">
        <f>IF($O423&gt;=DW$1,$S423+$Y423,$Y423)</f>
        <v>790.1804166666667</v>
      </c>
      <c r="DX423" s="27">
        <f>IF($O423&gt;=DX$1,$S423+$Y423,$Y423)</f>
        <v>790.1804166666667</v>
      </c>
      <c r="DY423" s="27">
        <f>IF($O423&gt;=DY$1,$S423+$Y423,$Y423)</f>
        <v>790.1804166666667</v>
      </c>
      <c r="DZ423" s="27">
        <f>IF($O423&gt;=DZ$1,$S423+$Y423,$Y423)</f>
        <v>790.1804166666667</v>
      </c>
      <c r="EA423" s="27">
        <f>IF($O423&gt;=EA$1,$S423+$Y423,$Y423)</f>
        <v>790.1804166666667</v>
      </c>
      <c r="EB423" s="27">
        <f>IF($O423&gt;=EB$1,$S423+$Y423,$Y423)</f>
        <v>790.1804166666667</v>
      </c>
      <c r="EC423" s="27">
        <f>IF($O423&gt;=EC$1,$S423+$Y423,$Y423)</f>
        <v>790.1804166666667</v>
      </c>
      <c r="ED423" s="27">
        <f>IF($O423&gt;=ED$1,$S423+$Y423,$Y423)</f>
        <v>790.1804166666667</v>
      </c>
      <c r="EE423" s="27">
        <f>IF($O423&gt;=EE$1,$S423+$Y423,$Y423)</f>
        <v>790.1804166666667</v>
      </c>
      <c r="EF423" s="27">
        <f>IF($O423&gt;=EF$1,$S423+$Y423,$Y423)</f>
        <v>790.1804166666667</v>
      </c>
      <c r="EG423" s="27">
        <f>IF($O423&gt;=EG$1,$S423+$Y423,$Y423)</f>
        <v>790.1804166666667</v>
      </c>
      <c r="EH423" s="27">
        <f>IF($O423&gt;=EH$1,$S423+$Y423,$Y423)</f>
        <v>790.1804166666667</v>
      </c>
      <c r="EI423" s="27">
        <f>IF($O423&gt;=EI$1,$S423+$Y423,$Y423)</f>
        <v>790.1804166666667</v>
      </c>
      <c r="EJ423" s="27">
        <f>IF($O423&gt;=EJ$1,$S423+$Y423,$Y423)</f>
        <v>790.1804166666667</v>
      </c>
      <c r="EK423" s="27">
        <f>IF($O423&gt;=EK$1,$S423+$Y423,$Y423)</f>
        <v>790.1804166666667</v>
      </c>
      <c r="EL423" s="27">
        <f>IF($O423&gt;=EL$1,$S423+$Y423,$Y423)</f>
        <v>790.1804166666667</v>
      </c>
      <c r="EM423" s="27">
        <f>IF($O423&gt;=EM$1,$S423+$Y423,$Y423)</f>
        <v>790.1804166666667</v>
      </c>
      <c r="EN423" s="27">
        <f>IF($O423&gt;=EN$1,$S423+$Y423,$Y423)</f>
        <v>790.1804166666667</v>
      </c>
      <c r="EO423" s="27">
        <f>IF($O423&gt;=EO$1,$S423+$Y423,$Y423)</f>
        <v>790.1804166666667</v>
      </c>
      <c r="EP423" s="27">
        <f>IF($O423&gt;=EP$1,$S423+$Y423,$Y423)</f>
        <v>790.1804166666667</v>
      </c>
      <c r="EQ423" s="27">
        <f>IF($O423&gt;=EQ$1,$S423+$Y423,$Y423)</f>
        <v>790.1804166666667</v>
      </c>
      <c r="ER423" s="27">
        <f>IF($O423&gt;=ER$1,$S423+$Y423,$Y423)</f>
        <v>790.1804166666667</v>
      </c>
      <c r="ES423" s="27">
        <f>IF($O423&gt;=ES$1,$S423+$Y423,$Y423)</f>
        <v>790.1804166666667</v>
      </c>
      <c r="ET423" s="27">
        <f>IF($O423&gt;=ET$1,$S423+$Y423,$Y423)</f>
        <v>790.1804166666667</v>
      </c>
      <c r="EU423" s="27">
        <f>IF($O423&gt;=EU$1,$S423+$Y423,$Y423)</f>
        <v>790.1804166666667</v>
      </c>
      <c r="EV423" s="27">
        <f>IF($O423&gt;=EV$1,$S423,0)</f>
        <v>790.1804166666667</v>
      </c>
      <c r="EW423" s="27">
        <f>IF($O423&gt;=EW$1,$S423,0)</f>
        <v>790.1804166666667</v>
      </c>
      <c r="EX423" s="27">
        <f>IF($O423&gt;=EX$1,$S423,0)</f>
        <v>790.1804166666667</v>
      </c>
      <c r="EY423" s="27">
        <f>IF($O423&gt;=EY$1,$S423,0)</f>
        <v>790.1804166666667</v>
      </c>
      <c r="EZ423" s="27">
        <f>IF($O423&gt;=EZ$1,$S423,0)</f>
        <v>790.1804166666667</v>
      </c>
      <c r="FA423" s="27">
        <f>IF($O423&gt;=FA$1,$S423,0)</f>
        <v>790.1804166666667</v>
      </c>
      <c r="FB423" s="27">
        <f>IF($O423&gt;=FB$1,$S423,0)</f>
        <v>790.1804166666667</v>
      </c>
      <c r="FC423" s="27">
        <f>IF($O423&gt;=FC$1,$S423,0)</f>
        <v>790.1804166666667</v>
      </c>
      <c r="FD423" s="27">
        <f>IF($O423&gt;=FD$1,$S423,0)</f>
        <v>790.1804166666667</v>
      </c>
      <c r="FE423" s="27">
        <f>IF($O423&gt;=FE$1,$S423,0)</f>
        <v>790.1804166666667</v>
      </c>
      <c r="FF423" s="27">
        <f>IF($O423&gt;=FF$1,$S423,0)</f>
        <v>790.1804166666667</v>
      </c>
      <c r="FG423" s="27">
        <f>IF($O423&gt;=FG$1,$S423,0)</f>
        <v>790.1804166666667</v>
      </c>
      <c r="FH423" s="27">
        <f>IF($O423&gt;=FH$1,$S423,0)</f>
        <v>790.1804166666667</v>
      </c>
      <c r="FI423" s="27">
        <f>IF($O423&gt;=FI$1,$S423,0)</f>
        <v>790.1804166666667</v>
      </c>
      <c r="FJ423" s="27">
        <f>IF($O423&gt;=FJ$1,$S423,0)</f>
        <v>790.1804166666667</v>
      </c>
      <c r="FK423" s="27">
        <f>IF($O423&gt;=FK$1,$S423,0)</f>
        <v>790.1804166666667</v>
      </c>
      <c r="FL423" s="27">
        <f>IF($O423&gt;=FL$1,$S423,0)</f>
        <v>790.1804166666667</v>
      </c>
      <c r="FM423" s="27">
        <f>IF($O423&gt;=FM$1,$S423,0)</f>
        <v>790.1804166666667</v>
      </c>
      <c r="FN423" s="27">
        <f>IF($O423&gt;=FN$1,$S423,0)</f>
        <v>790.1804166666667</v>
      </c>
      <c r="FO423" s="27">
        <f>IF($O423&gt;=FO$1,$S423,0)</f>
        <v>790.1804166666667</v>
      </c>
      <c r="FP423" s="27">
        <f>IF($O423&gt;=FP$1,$S423,0)</f>
        <v>790.1804166666667</v>
      </c>
      <c r="FQ423" s="27">
        <f>IF($O423&gt;=FQ$1,$S423,0)</f>
        <v>790.1804166666667</v>
      </c>
      <c r="FR423" s="27">
        <f>IF($O423&gt;=FR$1,$S423,0)</f>
        <v>790.1804166666667</v>
      </c>
      <c r="FS423" s="27">
        <f>IF($O423&gt;=FS$1,$S423,0)</f>
        <v>790.1804166666667</v>
      </c>
      <c r="FT423" s="27">
        <f>IF($O423&gt;=FT$1,$S423,0)</f>
        <v>790.1804166666667</v>
      </c>
      <c r="FU423" s="27">
        <f>IF($O423&gt;=FU$1,$S423,0)</f>
        <v>790.1804166666667</v>
      </c>
      <c r="FV423" s="27">
        <f>IF($O423&gt;=FV$1,$S423,0)</f>
        <v>790.1804166666667</v>
      </c>
      <c r="FW423" s="27">
        <f>IF($O423&gt;=FW$1,$S423,0)</f>
        <v>790.1804166666667</v>
      </c>
      <c r="FX423" s="27">
        <f>IF($O423&gt;=FX$1,$S423,0)</f>
        <v>790.1804166666667</v>
      </c>
      <c r="FY423" s="27">
        <f>IF($O423&gt;=FY$1,$S423,0)</f>
        <v>790.1804166666667</v>
      </c>
      <c r="FZ423" s="27">
        <f>IF($O423&gt;=FZ$1,$S423,0)</f>
        <v>790.1804166666667</v>
      </c>
      <c r="GA423" s="27">
        <f>IF($O423&gt;=GA$1,$S423,0)</f>
        <v>790.1804166666667</v>
      </c>
      <c r="GB423" s="27">
        <f>IF($O423&gt;=GB$1,$S423,0)</f>
        <v>790.1804166666667</v>
      </c>
      <c r="GC423" s="27">
        <f>IF($O423&gt;=GC$1,$S423,0)</f>
        <v>790.1804166666667</v>
      </c>
      <c r="GD423" s="27">
        <f>IF($O423&gt;=GD$1,$S423,0)</f>
        <v>790.1804166666667</v>
      </c>
      <c r="GE423" s="27">
        <f>IF($O423&gt;=GE$1,$S423,0)</f>
        <v>790.1804166666667</v>
      </c>
      <c r="GF423" s="27">
        <f>IF($O423&gt;=GF$1,$S423,0)</f>
        <v>790.1804166666667</v>
      </c>
      <c r="GG423" s="27">
        <f>IF($O423&gt;=GG$1,$S423,0)</f>
        <v>790.1804166666667</v>
      </c>
      <c r="GH423" s="27">
        <f>IF($O423&gt;=GH$1,$S423,0)</f>
        <v>790.1804166666667</v>
      </c>
      <c r="GI423" s="27">
        <f>IF($O423&gt;=GI$1,$S423,0)</f>
        <v>790.1804166666667</v>
      </c>
      <c r="GJ423" s="27">
        <f>IF($O423&gt;=GJ$1,$S423,0)</f>
        <v>790.1804166666667</v>
      </c>
      <c r="GK423" s="27">
        <f>IF($O423&gt;=GK$1,$S423,0)</f>
        <v>790.1804166666667</v>
      </c>
      <c r="GL423" s="27">
        <f>IF($O423&gt;=GL$1,$S423,0)</f>
        <v>790.1804166666667</v>
      </c>
      <c r="GM423" s="27">
        <f>IF($O423&gt;=GM$1,$S423,0)</f>
        <v>790.1804166666667</v>
      </c>
      <c r="GN423" s="27">
        <f>IF($O423&gt;=GN$1,$S423,0)</f>
        <v>790.1804166666667</v>
      </c>
      <c r="GO423" s="27">
        <f>IF($O423&gt;=GO$1,$S423,0)</f>
        <v>790.1804166666667</v>
      </c>
      <c r="GP423" s="27">
        <f>IF($O423&gt;=GP$1,$S423,0)</f>
        <v>790.1804166666667</v>
      </c>
      <c r="GQ423" s="27">
        <f>IF($O423&gt;=GQ$1,$S423,0)</f>
        <v>790.1804166666667</v>
      </c>
      <c r="GR423" s="27">
        <f>IF($O423&gt;=GR$1,$S423,0)</f>
        <v>790.1804166666667</v>
      </c>
      <c r="GS423" s="27">
        <f>IF($O423&gt;=GS$1,$S423,0)</f>
        <v>790.1804166666667</v>
      </c>
      <c r="GT423" s="27">
        <f>IF($O423&gt;=GT$1,$S423,0)</f>
        <v>790.1804166666667</v>
      </c>
      <c r="GU423" s="27">
        <f>IF($O423&gt;=GU$1,$S423,0)</f>
        <v>790.1804166666667</v>
      </c>
      <c r="GV423" s="27">
        <f>IF($O423&gt;=GV$1,$S423,0)</f>
        <v>790.1804166666667</v>
      </c>
      <c r="GW423" s="27">
        <f>IF($O423&gt;=GW$1,$S423,0)</f>
        <v>790.1804166666667</v>
      </c>
      <c r="GX423" s="27">
        <f>IF($O423&gt;=GX$1,$S423,0)</f>
        <v>790.1804166666667</v>
      </c>
      <c r="GY423" s="27">
        <f>IF($O423&gt;=GY$1,$S423,0)</f>
        <v>790.1804166666667</v>
      </c>
      <c r="GZ423" s="27">
        <f>IF($O423&gt;=GZ$1,$S423,0)</f>
        <v>790.1804166666667</v>
      </c>
      <c r="HA423" s="27">
        <f>IF($O423&gt;=HA$1,$S423,0)</f>
        <v>790.1804166666667</v>
      </c>
      <c r="HB423" s="27">
        <f>IF($O423&gt;=HB$1,$S423,0)</f>
        <v>790.1804166666667</v>
      </c>
      <c r="HC423" s="27">
        <f>IF($O423&gt;=HC$1,$S423,0)</f>
        <v>790.1804166666667</v>
      </c>
    </row>
    <row r="424" spans="1:211">
      <c r="A424" s="3">
        <v>20869</v>
      </c>
      <c r="B424" s="3" t="s">
        <v>656</v>
      </c>
      <c r="C424" s="3" t="s">
        <v>12</v>
      </c>
      <c r="D424" s="3">
        <v>56</v>
      </c>
      <c r="E424" s="4">
        <v>29872</v>
      </c>
      <c r="F424" s="5">
        <v>36.709589041095889</v>
      </c>
      <c r="G424" s="3" t="s">
        <v>446</v>
      </c>
      <c r="H424" s="4">
        <v>22833</v>
      </c>
      <c r="I424" s="9" t="s">
        <v>823</v>
      </c>
      <c r="J424" s="5">
        <v>2667.93</v>
      </c>
      <c r="K424" s="31">
        <v>190</v>
      </c>
      <c r="L424" s="32">
        <v>37</v>
      </c>
      <c r="M424" s="33">
        <f>VLOOKUP(L424,FIND,3,TRUE)</f>
        <v>1.5</v>
      </c>
      <c r="N424" s="32">
        <f>IF(L424&gt;30,180,VLOOKUP(L424,TEMPO,2,FALSE))</f>
        <v>180</v>
      </c>
      <c r="O424" s="32">
        <f>IF(R424&gt;0,4,N424)</f>
        <v>180</v>
      </c>
      <c r="P424" s="96">
        <f>J424*M424*L424</f>
        <v>148070.11499999999</v>
      </c>
      <c r="Q424" s="96">
        <f>10934.45*2</f>
        <v>21868.9</v>
      </c>
      <c r="R424" s="96">
        <f>IF(P424&lt;=Q424,P424/4,0)</f>
        <v>0</v>
      </c>
      <c r="S424" s="5">
        <f>IF(P424&gt;=Q424,P424/N424,0)</f>
        <v>822.61174999999992</v>
      </c>
      <c r="T424" s="3"/>
      <c r="U424" s="3">
        <f>IF(T424="",1,0)</f>
        <v>1</v>
      </c>
      <c r="V424" s="3">
        <v>72</v>
      </c>
      <c r="W424" s="5">
        <v>0</v>
      </c>
      <c r="X424" s="5">
        <v>245.73</v>
      </c>
      <c r="Y424" s="5">
        <f>X424*W424</f>
        <v>0</v>
      </c>
      <c r="Z424" s="5">
        <v>400</v>
      </c>
      <c r="AA424" s="5">
        <f>S424+Y424+Z424</f>
        <v>1222.61175</v>
      </c>
      <c r="AB424" s="39">
        <f>(J424/12+J424/12*1.3333333333+450/12+J424/30*6/12+J424)*1.3+Y424+Z424+153.9</f>
        <v>4803.1575666570316</v>
      </c>
      <c r="AC424" s="39" t="s">
        <v>12</v>
      </c>
      <c r="AD424" s="39">
        <f>J424*1.3+400+153.9</f>
        <v>4022.2089999999998</v>
      </c>
      <c r="AE424" s="39">
        <f>SUMIFS('CUSTO MENSAL FUNC NOVO'!H:H,'CUSTO MENSAL FUNC NOVO'!A:A,'VALORES MENSAIS'!AC424)</f>
        <v>2265.9090000000001</v>
      </c>
      <c r="AF424" s="27">
        <f>IF($R424&gt;0,$R424,$S424)+$Y424+$Z424</f>
        <v>1222.61175</v>
      </c>
      <c r="AG424" s="27">
        <f>IF($R424&gt;0,$R424,$S424)+$Y424+$Z424</f>
        <v>1222.61175</v>
      </c>
      <c r="AH424" s="27">
        <f>IF($R424&gt;0,$R424,$S424)+$Y424+$Z424</f>
        <v>1222.61175</v>
      </c>
      <c r="AI424" s="27">
        <f>IF($R424&gt;0,$R424,$S424)+$Y424+$Z424</f>
        <v>1222.61175</v>
      </c>
      <c r="AJ424" s="27">
        <f>IF($O424&gt;=AJ$1,$S424+$Y424+$Z424,$Y424+$Z424)</f>
        <v>1222.61175</v>
      </c>
      <c r="AK424" s="27">
        <f>IF($O424&gt;=AK$1,$S424+$Y424+$Z424,$Y424+$Z424)</f>
        <v>1222.61175</v>
      </c>
      <c r="AL424" s="27">
        <f>IF($O424&gt;=AL$1,$S424+$Y424+$Z424,$Y424+$Z424)</f>
        <v>1222.61175</v>
      </c>
      <c r="AM424" s="27">
        <f>IF($O424&gt;=AM$1,$S424+$Y424+$Z424,$Y424+$Z424)</f>
        <v>1222.61175</v>
      </c>
      <c r="AN424" s="27">
        <f>IF($O424&gt;=AN$1,$S424+$Y424+$Z424,$Y424+$Z424)</f>
        <v>1222.61175</v>
      </c>
      <c r="AO424" s="27">
        <f>IF($O424&gt;=AO$1,$S424+$Y424+$Z424,$Y424+$Z424)</f>
        <v>1222.61175</v>
      </c>
      <c r="AP424" s="27">
        <f>IF($O424&gt;=AP$1,$S424+$Y424+$Z424,$Y424+$Z424)</f>
        <v>1222.61175</v>
      </c>
      <c r="AQ424" s="27">
        <f>IF($O424&gt;=AQ$1,$S424+$Y424+$Z424,$Y424+$Z424)</f>
        <v>1222.61175</v>
      </c>
      <c r="AR424" s="27">
        <f>IF($O424&gt;=AR$1,$S424+$Y424+$Z424,$Y424+$Z424)</f>
        <v>1222.61175</v>
      </c>
      <c r="AS424" s="27">
        <f>IF($O424&gt;=AS$1,$S424+$Y424+$Z424,$Y424+$Z424)</f>
        <v>1222.61175</v>
      </c>
      <c r="AT424" s="27">
        <f>IF($O424&gt;=AT$1,$S424+$Y424+$Z424,$Y424+$Z424)</f>
        <v>1222.61175</v>
      </c>
      <c r="AU424" s="27">
        <f>IF($O424&gt;=AU$1,$S424+$Y424+$Z424,$Y424+$Z424)</f>
        <v>1222.61175</v>
      </c>
      <c r="AV424" s="27">
        <f>IF($O424&gt;=AV$1,$S424+$Y424+$Z424,$Y424+$Z424)</f>
        <v>1222.61175</v>
      </c>
      <c r="AW424" s="27">
        <f>IF($O424&gt;=AW$1,$S424+$Y424+$Z424,$Y424+$Z424)</f>
        <v>1222.61175</v>
      </c>
      <c r="AX424" s="27">
        <f>IF($O424&gt;=AX$1,$S424+$Y424+$Z424,$Y424+$Z424)</f>
        <v>1222.61175</v>
      </c>
      <c r="AY424" s="27">
        <f>IF($O424&gt;=AY$1,$S424+$Y424+$Z424,$Y424+$Z424)</f>
        <v>1222.61175</v>
      </c>
      <c r="AZ424" s="27">
        <f>IF($O424&gt;=AZ$1,$S424+$Y424+$Z424,$Y424+$Z424)</f>
        <v>1222.61175</v>
      </c>
      <c r="BA424" s="27">
        <f>IF($O424&gt;=BA$1,$S424+$Y424+$Z424,$Y424+$Z424)</f>
        <v>1222.61175</v>
      </c>
      <c r="BB424" s="27">
        <f>IF($O424&gt;=BB$1,$S424+$Y424+$Z424,$Y424+$Z424)</f>
        <v>1222.61175</v>
      </c>
      <c r="BC424" s="27">
        <f>IF($O424&gt;=BC$1,$S424+$Y424+$Z424,$Y424+$Z424)</f>
        <v>1222.61175</v>
      </c>
      <c r="BD424" s="27">
        <f>IF($O424&gt;=BD$1,$S424+$Y424+$Z424,$Y424+$Z424)</f>
        <v>1222.61175</v>
      </c>
      <c r="BE424" s="27">
        <f>IF($O424&gt;=BE$1,$S424+$Y424+$Z424,$Y424+$Z424)</f>
        <v>1222.61175</v>
      </c>
      <c r="BF424" s="27">
        <f>IF($O424&gt;=BF$1,$S424+$Y424+$Z424,$Y424+$Z424)</f>
        <v>1222.61175</v>
      </c>
      <c r="BG424" s="27">
        <f>IF($O424&gt;=BG$1,$S424+$Y424+$Z424,$Y424+$Z424)</f>
        <v>1222.61175</v>
      </c>
      <c r="BH424" s="27">
        <f>IF($O424&gt;=BH$1,$S424+$Y424+$Z424,$Y424+$Z424)</f>
        <v>1222.61175</v>
      </c>
      <c r="BI424" s="27">
        <f>IF($O424&gt;=BI$1,$S424+$Y424+$Z424,$Y424+$Z424)</f>
        <v>1222.61175</v>
      </c>
      <c r="BJ424" s="27">
        <f>IF($O424&gt;=BJ$1,$S424+$Y424+$Z424,$Y424+$Z424)</f>
        <v>1222.61175</v>
      </c>
      <c r="BK424" s="27">
        <f>IF($O424&gt;=BK$1,$S424+$Y424+$Z424,$Y424+$Z424)</f>
        <v>1222.61175</v>
      </c>
      <c r="BL424" s="27">
        <f>IF($O424&gt;=BL$1,$S424+$Y424+$Z424,$Y424+$Z424)</f>
        <v>1222.61175</v>
      </c>
      <c r="BM424" s="27">
        <f>IF($O424&gt;=BM$1,$S424+$Y424+$Z424,$Y424+$Z424)</f>
        <v>1222.61175</v>
      </c>
      <c r="BN424" s="27">
        <f>IF($O424&gt;=BN$1,$S424+$Y424+$Z424,$Y424+$Z424)</f>
        <v>1222.61175</v>
      </c>
      <c r="BO424" s="27">
        <f>IF($O424&gt;=BO$1,$S424+$Y424+$Z424,$Y424+$Z424)</f>
        <v>1222.61175</v>
      </c>
      <c r="BP424" s="27">
        <f>IF($O424&gt;=BP$1,$S424+$Y424+$Z424,$Y424+$Z424)</f>
        <v>1222.61175</v>
      </c>
      <c r="BQ424" s="27">
        <f>IF($O424&gt;=BQ$1,$S424+$Y424+$Z424,$Y424+$Z424)</f>
        <v>1222.61175</v>
      </c>
      <c r="BR424" s="27">
        <f>IF($O424&gt;=BR$1,$S424+$Y424+$Z424,$Y424+$Z424)</f>
        <v>1222.61175</v>
      </c>
      <c r="BS424" s="27">
        <f>IF($O424&gt;=BS$1,$S424+$Y424+$Z424,$Y424+$Z424)</f>
        <v>1222.61175</v>
      </c>
      <c r="BT424" s="27">
        <f>IF($O424&gt;=BT$1,$S424+$Y424+$Z424,$Y424+$Z424)</f>
        <v>1222.61175</v>
      </c>
      <c r="BU424" s="27">
        <f>IF($O424&gt;=BU$1,$S424+$Y424+$Z424,$Y424+$Z424)</f>
        <v>1222.61175</v>
      </c>
      <c r="BV424" s="27">
        <f>IF($O424&gt;=BV$1,$S424+$Y424+$Z424,$Y424+$Z424)</f>
        <v>1222.61175</v>
      </c>
      <c r="BW424" s="27">
        <f>IF($O424&gt;=BW$1,$S424+$Y424+$Z424,$Y424+$Z424)</f>
        <v>1222.61175</v>
      </c>
      <c r="BX424" s="27">
        <f>IF($O424&gt;=BX$1,$S424+$Y424+$Z424,$Y424+$Z424)</f>
        <v>1222.61175</v>
      </c>
      <c r="BY424" s="27">
        <f>IF($O424&gt;=BY$1,$S424+$Y424+$Z424,$Y424+$Z424)</f>
        <v>1222.61175</v>
      </c>
      <c r="BZ424" s="27">
        <f>IF($O424&gt;=BZ$1,$S424+$Y424+$Z424,$Y424+$Z424)</f>
        <v>1222.61175</v>
      </c>
      <c r="CA424" s="27">
        <f>IF($O424&gt;=CA$1,$S424+$Y424+$Z424,$Y424+$Z424)</f>
        <v>1222.61175</v>
      </c>
      <c r="CB424" s="27">
        <f>IF($O424&gt;=CB$1,$S424+$Y424+$Z424,$Y424+$Z424)</f>
        <v>1222.61175</v>
      </c>
      <c r="CC424" s="27">
        <f>IF($O424&gt;=CC$1,$S424+$Y424+$Z424,$Y424+$Z424)</f>
        <v>1222.61175</v>
      </c>
      <c r="CD424" s="27">
        <f>IF($O424&gt;=CD$1,$S424+$Y424+$Z424,$Y424+$Z424)</f>
        <v>1222.61175</v>
      </c>
      <c r="CE424" s="27">
        <f>IF($O424&gt;=CE$1,$S424+$Y424+$Z424,$Y424+$Z424)</f>
        <v>1222.61175</v>
      </c>
      <c r="CF424" s="27">
        <f>IF($O424&gt;=CF$1,$S424+$Y424+$Z424,$Y424+$Z424)</f>
        <v>1222.61175</v>
      </c>
      <c r="CG424" s="27">
        <f>IF($O424&gt;=CG$1,$S424+$Y424+$Z424,$Y424+$Z424)</f>
        <v>1222.61175</v>
      </c>
      <c r="CH424" s="27">
        <f>IF($O424&gt;=CH$1,$S424+$Y424+$Z424,$Y424+$Z424)</f>
        <v>1222.61175</v>
      </c>
      <c r="CI424" s="27">
        <f>IF($O424&gt;=CI$1,$S424+$Y424+$Z424,$Y424+$Z424)</f>
        <v>1222.61175</v>
      </c>
      <c r="CJ424" s="27">
        <f>IF($O424&gt;=CJ$1,$S424+$Y424+$Z424,$Y424+$Z424)</f>
        <v>1222.61175</v>
      </c>
      <c r="CK424" s="27">
        <f>IF($O424&gt;=CK$1,$S424+$Y424+$Z424,$Y424+$Z424)</f>
        <v>1222.61175</v>
      </c>
      <c r="CL424" s="27">
        <f>IF($O424&gt;=CL$1,$S424+$Y424+$Z424,$Y424+$Z424)</f>
        <v>1222.61175</v>
      </c>
      <c r="CM424" s="27">
        <f>IF($O424&gt;=CM$1,$S424+$Y424+$Z424,$Y424+$Z424)</f>
        <v>1222.61175</v>
      </c>
      <c r="CN424" s="27">
        <f>IF($O424&gt;=CN$1,$S424+$Y424,$Y424)</f>
        <v>822.61174999999992</v>
      </c>
      <c r="CO424" s="27">
        <f>IF($O424&gt;=CO$1,$S424+$Y424,$Y424)</f>
        <v>822.61174999999992</v>
      </c>
      <c r="CP424" s="27">
        <f>IF($O424&gt;=CP$1,$S424+$Y424,$Y424)</f>
        <v>822.61174999999992</v>
      </c>
      <c r="CQ424" s="27">
        <f>IF($O424&gt;=CQ$1,$S424+$Y424,$Y424)</f>
        <v>822.61174999999992</v>
      </c>
      <c r="CR424" s="27">
        <f>IF($O424&gt;=CR$1,$S424+$Y424,$Y424)</f>
        <v>822.61174999999992</v>
      </c>
      <c r="CS424" s="27">
        <f>IF($O424&gt;=CS$1,$S424+$Y424,$Y424)</f>
        <v>822.61174999999992</v>
      </c>
      <c r="CT424" s="27">
        <f>IF($O424&gt;=CT$1,$S424+$Y424,$Y424)</f>
        <v>822.61174999999992</v>
      </c>
      <c r="CU424" s="27">
        <f>IF($O424&gt;=CU$1,$S424+$Y424,$Y424)</f>
        <v>822.61174999999992</v>
      </c>
      <c r="CV424" s="27">
        <f>IF($O424&gt;=CV$1,$S424+$Y424,$Y424)</f>
        <v>822.61174999999992</v>
      </c>
      <c r="CW424" s="27">
        <f>IF($O424&gt;=CW$1,$S424+$Y424,$Y424)</f>
        <v>822.61174999999992</v>
      </c>
      <c r="CX424" s="27">
        <f>IF($O424&gt;=CX$1,$S424+$Y424,$Y424)</f>
        <v>822.61174999999992</v>
      </c>
      <c r="CY424" s="27">
        <f>IF($O424&gt;=CY$1,$S424+$Y424,$Y424)</f>
        <v>822.61174999999992</v>
      </c>
      <c r="CZ424" s="27">
        <f>IF($O424&gt;=CZ$1,$S424+$Y424,$Y424)</f>
        <v>822.61174999999992</v>
      </c>
      <c r="DA424" s="27">
        <f>IF($O424&gt;=DA$1,$S424+$Y424,$Y424)</f>
        <v>822.61174999999992</v>
      </c>
      <c r="DB424" s="27">
        <f>IF($O424&gt;=DB$1,$S424+$Y424,$Y424)</f>
        <v>822.61174999999992</v>
      </c>
      <c r="DC424" s="27">
        <f>IF($O424&gt;=DC$1,$S424+$Y424,$Y424)</f>
        <v>822.61174999999992</v>
      </c>
      <c r="DD424" s="27">
        <f>IF($O424&gt;=DD$1,$S424+$Y424,$Y424)</f>
        <v>822.61174999999992</v>
      </c>
      <c r="DE424" s="27">
        <f>IF($O424&gt;=DE$1,$S424+$Y424,$Y424)</f>
        <v>822.61174999999992</v>
      </c>
      <c r="DF424" s="27">
        <f>IF($O424&gt;=DF$1,$S424+$Y424,$Y424)</f>
        <v>822.61174999999992</v>
      </c>
      <c r="DG424" s="27">
        <f>IF($O424&gt;=DG$1,$S424+$Y424,$Y424)</f>
        <v>822.61174999999992</v>
      </c>
      <c r="DH424" s="27">
        <f>IF($O424&gt;=DH$1,$S424+$Y424,$Y424)</f>
        <v>822.61174999999992</v>
      </c>
      <c r="DI424" s="27">
        <f>IF($O424&gt;=DI$1,$S424+$Y424,$Y424)</f>
        <v>822.61174999999992</v>
      </c>
      <c r="DJ424" s="27">
        <f>IF($O424&gt;=DJ$1,$S424+$Y424,$Y424)</f>
        <v>822.61174999999992</v>
      </c>
      <c r="DK424" s="27">
        <f>IF($O424&gt;=DK$1,$S424+$Y424,$Y424)</f>
        <v>822.61174999999992</v>
      </c>
      <c r="DL424" s="27">
        <f>IF($O424&gt;=DL$1,$S424+$Y424,$Y424)</f>
        <v>822.61174999999992</v>
      </c>
      <c r="DM424" s="27">
        <f>IF($O424&gt;=DM$1,$S424+$Y424,$Y424)</f>
        <v>822.61174999999992</v>
      </c>
      <c r="DN424" s="27">
        <f>IF($O424&gt;=DN$1,$S424+$Y424,$Y424)</f>
        <v>822.61174999999992</v>
      </c>
      <c r="DO424" s="27">
        <f>IF($O424&gt;=DO$1,$S424+$Y424,$Y424)</f>
        <v>822.61174999999992</v>
      </c>
      <c r="DP424" s="27">
        <f>IF($O424&gt;=DP$1,$S424+$Y424,$Y424)</f>
        <v>822.61174999999992</v>
      </c>
      <c r="DQ424" s="27">
        <f>IF($O424&gt;=DQ$1,$S424+$Y424,$Y424)</f>
        <v>822.61174999999992</v>
      </c>
      <c r="DR424" s="27">
        <f>IF($O424&gt;=DR$1,$S424+$Y424,$Y424)</f>
        <v>822.61174999999992</v>
      </c>
      <c r="DS424" s="27">
        <f>IF($O424&gt;=DS$1,$S424+$Y424,$Y424)</f>
        <v>822.61174999999992</v>
      </c>
      <c r="DT424" s="27">
        <f>IF($O424&gt;=DT$1,$S424+$Y424,$Y424)</f>
        <v>822.61174999999992</v>
      </c>
      <c r="DU424" s="27">
        <f>IF($O424&gt;=DU$1,$S424+$Y424,$Y424)</f>
        <v>822.61174999999992</v>
      </c>
      <c r="DV424" s="27">
        <f>IF($O424&gt;=DV$1,$S424+$Y424,$Y424)</f>
        <v>822.61174999999992</v>
      </c>
      <c r="DW424" s="27">
        <f>IF($O424&gt;=DW$1,$S424+$Y424,$Y424)</f>
        <v>822.61174999999992</v>
      </c>
      <c r="DX424" s="27">
        <f>IF($O424&gt;=DX$1,$S424+$Y424,$Y424)</f>
        <v>822.61174999999992</v>
      </c>
      <c r="DY424" s="27">
        <f>IF($O424&gt;=DY$1,$S424+$Y424,$Y424)</f>
        <v>822.61174999999992</v>
      </c>
      <c r="DZ424" s="27">
        <f>IF($O424&gt;=DZ$1,$S424+$Y424,$Y424)</f>
        <v>822.61174999999992</v>
      </c>
      <c r="EA424" s="27">
        <f>IF($O424&gt;=EA$1,$S424+$Y424,$Y424)</f>
        <v>822.61174999999992</v>
      </c>
      <c r="EB424" s="27">
        <f>IF($O424&gt;=EB$1,$S424+$Y424,$Y424)</f>
        <v>822.61174999999992</v>
      </c>
      <c r="EC424" s="27">
        <f>IF($O424&gt;=EC$1,$S424+$Y424,$Y424)</f>
        <v>822.61174999999992</v>
      </c>
      <c r="ED424" s="27">
        <f>IF($O424&gt;=ED$1,$S424+$Y424,$Y424)</f>
        <v>822.61174999999992</v>
      </c>
      <c r="EE424" s="27">
        <f>IF($O424&gt;=EE$1,$S424+$Y424,$Y424)</f>
        <v>822.61174999999992</v>
      </c>
      <c r="EF424" s="27">
        <f>IF($O424&gt;=EF$1,$S424+$Y424,$Y424)</f>
        <v>822.61174999999992</v>
      </c>
      <c r="EG424" s="27">
        <f>IF($O424&gt;=EG$1,$S424+$Y424,$Y424)</f>
        <v>822.61174999999992</v>
      </c>
      <c r="EH424" s="27">
        <f>IF($O424&gt;=EH$1,$S424+$Y424,$Y424)</f>
        <v>822.61174999999992</v>
      </c>
      <c r="EI424" s="27">
        <f>IF($O424&gt;=EI$1,$S424+$Y424,$Y424)</f>
        <v>822.61174999999992</v>
      </c>
      <c r="EJ424" s="27">
        <f>IF($O424&gt;=EJ$1,$S424+$Y424,$Y424)</f>
        <v>822.61174999999992</v>
      </c>
      <c r="EK424" s="27">
        <f>IF($O424&gt;=EK$1,$S424+$Y424,$Y424)</f>
        <v>822.61174999999992</v>
      </c>
      <c r="EL424" s="27">
        <f>IF($O424&gt;=EL$1,$S424+$Y424,$Y424)</f>
        <v>822.61174999999992</v>
      </c>
      <c r="EM424" s="27">
        <f>IF($O424&gt;=EM$1,$S424+$Y424,$Y424)</f>
        <v>822.61174999999992</v>
      </c>
      <c r="EN424" s="27">
        <f>IF($O424&gt;=EN$1,$S424+$Y424,$Y424)</f>
        <v>822.61174999999992</v>
      </c>
      <c r="EO424" s="27">
        <f>IF($O424&gt;=EO$1,$S424+$Y424,$Y424)</f>
        <v>822.61174999999992</v>
      </c>
      <c r="EP424" s="27">
        <f>IF($O424&gt;=EP$1,$S424+$Y424,$Y424)</f>
        <v>822.61174999999992</v>
      </c>
      <c r="EQ424" s="27">
        <f>IF($O424&gt;=EQ$1,$S424+$Y424,$Y424)</f>
        <v>822.61174999999992</v>
      </c>
      <c r="ER424" s="27">
        <f>IF($O424&gt;=ER$1,$S424+$Y424,$Y424)</f>
        <v>822.61174999999992</v>
      </c>
      <c r="ES424" s="27">
        <f>IF($O424&gt;=ES$1,$S424+$Y424,$Y424)</f>
        <v>822.61174999999992</v>
      </c>
      <c r="ET424" s="27">
        <f>IF($O424&gt;=ET$1,$S424+$Y424,$Y424)</f>
        <v>822.61174999999992</v>
      </c>
      <c r="EU424" s="27">
        <f>IF($O424&gt;=EU$1,$S424+$Y424,$Y424)</f>
        <v>822.61174999999992</v>
      </c>
      <c r="EV424" s="27">
        <f>IF($O424&gt;=EV$1,$S424,0)</f>
        <v>822.61174999999992</v>
      </c>
      <c r="EW424" s="27">
        <f>IF($O424&gt;=EW$1,$S424,0)</f>
        <v>822.61174999999992</v>
      </c>
      <c r="EX424" s="27">
        <f>IF($O424&gt;=EX$1,$S424,0)</f>
        <v>822.61174999999992</v>
      </c>
      <c r="EY424" s="27">
        <f>IF($O424&gt;=EY$1,$S424,0)</f>
        <v>822.61174999999992</v>
      </c>
      <c r="EZ424" s="27">
        <f>IF($O424&gt;=EZ$1,$S424,0)</f>
        <v>822.61174999999992</v>
      </c>
      <c r="FA424" s="27">
        <f>IF($O424&gt;=FA$1,$S424,0)</f>
        <v>822.61174999999992</v>
      </c>
      <c r="FB424" s="27">
        <f>IF($O424&gt;=FB$1,$S424,0)</f>
        <v>822.61174999999992</v>
      </c>
      <c r="FC424" s="27">
        <f>IF($O424&gt;=FC$1,$S424,0)</f>
        <v>822.61174999999992</v>
      </c>
      <c r="FD424" s="27">
        <f>IF($O424&gt;=FD$1,$S424,0)</f>
        <v>822.61174999999992</v>
      </c>
      <c r="FE424" s="27">
        <f>IF($O424&gt;=FE$1,$S424,0)</f>
        <v>822.61174999999992</v>
      </c>
      <c r="FF424" s="27">
        <f>IF($O424&gt;=FF$1,$S424,0)</f>
        <v>822.61174999999992</v>
      </c>
      <c r="FG424" s="27">
        <f>IF($O424&gt;=FG$1,$S424,0)</f>
        <v>822.61174999999992</v>
      </c>
      <c r="FH424" s="27">
        <f>IF($O424&gt;=FH$1,$S424,0)</f>
        <v>822.61174999999992</v>
      </c>
      <c r="FI424" s="27">
        <f>IF($O424&gt;=FI$1,$S424,0)</f>
        <v>822.61174999999992</v>
      </c>
      <c r="FJ424" s="27">
        <f>IF($O424&gt;=FJ$1,$S424,0)</f>
        <v>822.61174999999992</v>
      </c>
      <c r="FK424" s="27">
        <f>IF($O424&gt;=FK$1,$S424,0)</f>
        <v>822.61174999999992</v>
      </c>
      <c r="FL424" s="27">
        <f>IF($O424&gt;=FL$1,$S424,0)</f>
        <v>822.61174999999992</v>
      </c>
      <c r="FM424" s="27">
        <f>IF($O424&gt;=FM$1,$S424,0)</f>
        <v>822.61174999999992</v>
      </c>
      <c r="FN424" s="27">
        <f>IF($O424&gt;=FN$1,$S424,0)</f>
        <v>822.61174999999992</v>
      </c>
      <c r="FO424" s="27">
        <f>IF($O424&gt;=FO$1,$S424,0)</f>
        <v>822.61174999999992</v>
      </c>
      <c r="FP424" s="27">
        <f>IF($O424&gt;=FP$1,$S424,0)</f>
        <v>822.61174999999992</v>
      </c>
      <c r="FQ424" s="27">
        <f>IF($O424&gt;=FQ$1,$S424,0)</f>
        <v>822.61174999999992</v>
      </c>
      <c r="FR424" s="27">
        <f>IF($O424&gt;=FR$1,$S424,0)</f>
        <v>822.61174999999992</v>
      </c>
      <c r="FS424" s="27">
        <f>IF($O424&gt;=FS$1,$S424,0)</f>
        <v>822.61174999999992</v>
      </c>
      <c r="FT424" s="27">
        <f>IF($O424&gt;=FT$1,$S424,0)</f>
        <v>822.61174999999992</v>
      </c>
      <c r="FU424" s="27">
        <f>IF($O424&gt;=FU$1,$S424,0)</f>
        <v>822.61174999999992</v>
      </c>
      <c r="FV424" s="27">
        <f>IF($O424&gt;=FV$1,$S424,0)</f>
        <v>822.61174999999992</v>
      </c>
      <c r="FW424" s="27">
        <f>IF($O424&gt;=FW$1,$S424,0)</f>
        <v>822.61174999999992</v>
      </c>
      <c r="FX424" s="27">
        <f>IF($O424&gt;=FX$1,$S424,0)</f>
        <v>822.61174999999992</v>
      </c>
      <c r="FY424" s="27">
        <f>IF($O424&gt;=FY$1,$S424,0)</f>
        <v>822.61174999999992</v>
      </c>
      <c r="FZ424" s="27">
        <f>IF($O424&gt;=FZ$1,$S424,0)</f>
        <v>822.61174999999992</v>
      </c>
      <c r="GA424" s="27">
        <f>IF($O424&gt;=GA$1,$S424,0)</f>
        <v>822.61174999999992</v>
      </c>
      <c r="GB424" s="27">
        <f>IF($O424&gt;=GB$1,$S424,0)</f>
        <v>822.61174999999992</v>
      </c>
      <c r="GC424" s="27">
        <f>IF($O424&gt;=GC$1,$S424,0)</f>
        <v>822.61174999999992</v>
      </c>
      <c r="GD424" s="27">
        <f>IF($O424&gt;=GD$1,$S424,0)</f>
        <v>822.61174999999992</v>
      </c>
      <c r="GE424" s="27">
        <f>IF($O424&gt;=GE$1,$S424,0)</f>
        <v>822.61174999999992</v>
      </c>
      <c r="GF424" s="27">
        <f>IF($O424&gt;=GF$1,$S424,0)</f>
        <v>822.61174999999992</v>
      </c>
      <c r="GG424" s="27">
        <f>IF($O424&gt;=GG$1,$S424,0)</f>
        <v>822.61174999999992</v>
      </c>
      <c r="GH424" s="27">
        <f>IF($O424&gt;=GH$1,$S424,0)</f>
        <v>822.61174999999992</v>
      </c>
      <c r="GI424" s="27">
        <f>IF($O424&gt;=GI$1,$S424,0)</f>
        <v>822.61174999999992</v>
      </c>
      <c r="GJ424" s="27">
        <f>IF($O424&gt;=GJ$1,$S424,0)</f>
        <v>822.61174999999992</v>
      </c>
      <c r="GK424" s="27">
        <f>IF($O424&gt;=GK$1,$S424,0)</f>
        <v>822.61174999999992</v>
      </c>
      <c r="GL424" s="27">
        <f>IF($O424&gt;=GL$1,$S424,0)</f>
        <v>822.61174999999992</v>
      </c>
      <c r="GM424" s="27">
        <f>IF($O424&gt;=GM$1,$S424,0)</f>
        <v>822.61174999999992</v>
      </c>
      <c r="GN424" s="27">
        <f>IF($O424&gt;=GN$1,$S424,0)</f>
        <v>822.61174999999992</v>
      </c>
      <c r="GO424" s="27">
        <f>IF($O424&gt;=GO$1,$S424,0)</f>
        <v>822.61174999999992</v>
      </c>
      <c r="GP424" s="27">
        <f>IF($O424&gt;=GP$1,$S424,0)</f>
        <v>822.61174999999992</v>
      </c>
      <c r="GQ424" s="27">
        <f>IF($O424&gt;=GQ$1,$S424,0)</f>
        <v>822.61174999999992</v>
      </c>
      <c r="GR424" s="27">
        <f>IF($O424&gt;=GR$1,$S424,0)</f>
        <v>822.61174999999992</v>
      </c>
      <c r="GS424" s="27">
        <f>IF($O424&gt;=GS$1,$S424,0)</f>
        <v>822.61174999999992</v>
      </c>
      <c r="GT424" s="27">
        <f>IF($O424&gt;=GT$1,$S424,0)</f>
        <v>822.61174999999992</v>
      </c>
      <c r="GU424" s="27">
        <f>IF($O424&gt;=GU$1,$S424,0)</f>
        <v>822.61174999999992</v>
      </c>
      <c r="GV424" s="27">
        <f>IF($O424&gt;=GV$1,$S424,0)</f>
        <v>822.61174999999992</v>
      </c>
      <c r="GW424" s="27">
        <f>IF($O424&gt;=GW$1,$S424,0)</f>
        <v>822.61174999999992</v>
      </c>
      <c r="GX424" s="27">
        <f>IF($O424&gt;=GX$1,$S424,0)</f>
        <v>822.61174999999992</v>
      </c>
      <c r="GY424" s="27">
        <f>IF($O424&gt;=GY$1,$S424,0)</f>
        <v>822.61174999999992</v>
      </c>
      <c r="GZ424" s="27">
        <f>IF($O424&gt;=GZ$1,$S424,0)</f>
        <v>822.61174999999992</v>
      </c>
      <c r="HA424" s="27">
        <f>IF($O424&gt;=HA$1,$S424,0)</f>
        <v>822.61174999999992</v>
      </c>
      <c r="HB424" s="27">
        <f>IF($O424&gt;=HB$1,$S424,0)</f>
        <v>822.61174999999992</v>
      </c>
      <c r="HC424" s="27">
        <f>IF($O424&gt;=HC$1,$S424,0)</f>
        <v>822.61174999999992</v>
      </c>
    </row>
    <row r="425" spans="1:211">
      <c r="A425" s="3">
        <v>20753</v>
      </c>
      <c r="B425" s="3" t="s">
        <v>653</v>
      </c>
      <c r="C425" s="3" t="s">
        <v>12</v>
      </c>
      <c r="D425" s="3">
        <v>60</v>
      </c>
      <c r="E425" s="4">
        <v>30610</v>
      </c>
      <c r="F425" s="5">
        <v>34.68767123287671</v>
      </c>
      <c r="G425" s="3" t="s">
        <v>446</v>
      </c>
      <c r="H425" s="4">
        <v>21524</v>
      </c>
      <c r="I425" s="9" t="s">
        <v>823</v>
      </c>
      <c r="J425" s="5">
        <v>2619.12</v>
      </c>
      <c r="K425" s="31">
        <v>190</v>
      </c>
      <c r="L425" s="32">
        <v>35</v>
      </c>
      <c r="M425" s="33">
        <f>VLOOKUP(L425,FIND,3,TRUE)</f>
        <v>1.5</v>
      </c>
      <c r="N425" s="32">
        <f>IF(L425&gt;30,180,VLOOKUP(L425,TEMPO,2,FALSE))</f>
        <v>180</v>
      </c>
      <c r="O425" s="32">
        <f>IF(R425&gt;0,4,N425)</f>
        <v>180</v>
      </c>
      <c r="P425" s="96">
        <f>J425*M425*L425</f>
        <v>137503.79999999999</v>
      </c>
      <c r="Q425" s="96">
        <f>10934.45*2</f>
        <v>21868.9</v>
      </c>
      <c r="R425" s="96">
        <f>IF(P425&lt;=Q425,P425/4,0)</f>
        <v>0</v>
      </c>
      <c r="S425" s="5">
        <f>IF(P425&gt;=Q425,P425/N425,0)</f>
        <v>763.91</v>
      </c>
      <c r="T425" s="3"/>
      <c r="U425" s="3">
        <f>IF(T425="",1,0)</f>
        <v>1</v>
      </c>
      <c r="V425" s="3">
        <v>70</v>
      </c>
      <c r="W425" s="5">
        <v>0</v>
      </c>
      <c r="X425" s="5">
        <v>402.65</v>
      </c>
      <c r="Y425" s="5">
        <f>X425*W425</f>
        <v>0</v>
      </c>
      <c r="Z425" s="5">
        <v>400</v>
      </c>
      <c r="AA425" s="5">
        <f>S425+Y425+Z425</f>
        <v>1163.9099999999999</v>
      </c>
      <c r="AB425" s="39">
        <f>(J425/12+J425/12*1.3333333333+450/12+J425/30*6/12+J425)*1.3+Y425+Z425+153.9</f>
        <v>4726.308933323875</v>
      </c>
      <c r="AC425" s="39" t="s">
        <v>12</v>
      </c>
      <c r="AD425" s="39">
        <f>J425*1.3+400+153.9</f>
        <v>3958.7559999999999</v>
      </c>
      <c r="AE425" s="39">
        <f>SUMIFS('CUSTO MENSAL FUNC NOVO'!H:H,'CUSTO MENSAL FUNC NOVO'!A:A,'VALORES MENSAIS'!AC425)</f>
        <v>2265.9090000000001</v>
      </c>
      <c r="AF425" s="27">
        <f>IF($R425&gt;0,$R425,$S425)+$Y425+$Z425</f>
        <v>1163.9099999999999</v>
      </c>
      <c r="AG425" s="27">
        <f>IF($R425&gt;0,$R425,$S425)+$Y425+$Z425</f>
        <v>1163.9099999999999</v>
      </c>
      <c r="AH425" s="27">
        <f>IF($R425&gt;0,$R425,$S425)+$Y425+$Z425</f>
        <v>1163.9099999999999</v>
      </c>
      <c r="AI425" s="27">
        <f>IF($R425&gt;0,$R425,$S425)+$Y425+$Z425</f>
        <v>1163.9099999999999</v>
      </c>
      <c r="AJ425" s="27">
        <f>IF($O425&gt;=AJ$1,$S425+$Y425+$Z425,$Y425+$Z425)</f>
        <v>1163.9099999999999</v>
      </c>
      <c r="AK425" s="27">
        <f>IF($O425&gt;=AK$1,$S425+$Y425+$Z425,$Y425+$Z425)</f>
        <v>1163.9099999999999</v>
      </c>
      <c r="AL425" s="27">
        <f>IF($O425&gt;=AL$1,$S425+$Y425+$Z425,$Y425+$Z425)</f>
        <v>1163.9099999999999</v>
      </c>
      <c r="AM425" s="27">
        <f>IF($O425&gt;=AM$1,$S425+$Y425+$Z425,$Y425+$Z425)</f>
        <v>1163.9099999999999</v>
      </c>
      <c r="AN425" s="27">
        <f>IF($O425&gt;=AN$1,$S425+$Y425+$Z425,$Y425+$Z425)</f>
        <v>1163.9099999999999</v>
      </c>
      <c r="AO425" s="27">
        <f>IF($O425&gt;=AO$1,$S425+$Y425+$Z425,$Y425+$Z425)</f>
        <v>1163.9099999999999</v>
      </c>
      <c r="AP425" s="27">
        <f>IF($O425&gt;=AP$1,$S425+$Y425+$Z425,$Y425+$Z425)</f>
        <v>1163.9099999999999</v>
      </c>
      <c r="AQ425" s="27">
        <f>IF($O425&gt;=AQ$1,$S425+$Y425+$Z425,$Y425+$Z425)</f>
        <v>1163.9099999999999</v>
      </c>
      <c r="AR425" s="27">
        <f>IF($O425&gt;=AR$1,$S425+$Y425+$Z425,$Y425+$Z425)</f>
        <v>1163.9099999999999</v>
      </c>
      <c r="AS425" s="27">
        <f>IF($O425&gt;=AS$1,$S425+$Y425+$Z425,$Y425+$Z425)</f>
        <v>1163.9099999999999</v>
      </c>
      <c r="AT425" s="27">
        <f>IF($O425&gt;=AT$1,$S425+$Y425+$Z425,$Y425+$Z425)</f>
        <v>1163.9099999999999</v>
      </c>
      <c r="AU425" s="27">
        <f>IF($O425&gt;=AU$1,$S425+$Y425+$Z425,$Y425+$Z425)</f>
        <v>1163.9099999999999</v>
      </c>
      <c r="AV425" s="27">
        <f>IF($O425&gt;=AV$1,$S425+$Y425+$Z425,$Y425+$Z425)</f>
        <v>1163.9099999999999</v>
      </c>
      <c r="AW425" s="27">
        <f>IF($O425&gt;=AW$1,$S425+$Y425+$Z425,$Y425+$Z425)</f>
        <v>1163.9099999999999</v>
      </c>
      <c r="AX425" s="27">
        <f>IF($O425&gt;=AX$1,$S425+$Y425+$Z425,$Y425+$Z425)</f>
        <v>1163.9099999999999</v>
      </c>
      <c r="AY425" s="27">
        <f>IF($O425&gt;=AY$1,$S425+$Y425+$Z425,$Y425+$Z425)</f>
        <v>1163.9099999999999</v>
      </c>
      <c r="AZ425" s="27">
        <f>IF($O425&gt;=AZ$1,$S425+$Y425+$Z425,$Y425+$Z425)</f>
        <v>1163.9099999999999</v>
      </c>
      <c r="BA425" s="27">
        <f>IF($O425&gt;=BA$1,$S425+$Y425+$Z425,$Y425+$Z425)</f>
        <v>1163.9099999999999</v>
      </c>
      <c r="BB425" s="27">
        <f>IF($O425&gt;=BB$1,$S425+$Y425+$Z425,$Y425+$Z425)</f>
        <v>1163.9099999999999</v>
      </c>
      <c r="BC425" s="27">
        <f>IF($O425&gt;=BC$1,$S425+$Y425+$Z425,$Y425+$Z425)</f>
        <v>1163.9099999999999</v>
      </c>
      <c r="BD425" s="27">
        <f>IF($O425&gt;=BD$1,$S425+$Y425+$Z425,$Y425+$Z425)</f>
        <v>1163.9099999999999</v>
      </c>
      <c r="BE425" s="27">
        <f>IF($O425&gt;=BE$1,$S425+$Y425+$Z425,$Y425+$Z425)</f>
        <v>1163.9099999999999</v>
      </c>
      <c r="BF425" s="27">
        <f>IF($O425&gt;=BF$1,$S425+$Y425+$Z425,$Y425+$Z425)</f>
        <v>1163.9099999999999</v>
      </c>
      <c r="BG425" s="27">
        <f>IF($O425&gt;=BG$1,$S425+$Y425+$Z425,$Y425+$Z425)</f>
        <v>1163.9099999999999</v>
      </c>
      <c r="BH425" s="27">
        <f>IF($O425&gt;=BH$1,$S425+$Y425+$Z425,$Y425+$Z425)</f>
        <v>1163.9099999999999</v>
      </c>
      <c r="BI425" s="27">
        <f>IF($O425&gt;=BI$1,$S425+$Y425+$Z425,$Y425+$Z425)</f>
        <v>1163.9099999999999</v>
      </c>
      <c r="BJ425" s="27">
        <f>IF($O425&gt;=BJ$1,$S425+$Y425+$Z425,$Y425+$Z425)</f>
        <v>1163.9099999999999</v>
      </c>
      <c r="BK425" s="27">
        <f>IF($O425&gt;=BK$1,$S425+$Y425+$Z425,$Y425+$Z425)</f>
        <v>1163.9099999999999</v>
      </c>
      <c r="BL425" s="27">
        <f>IF($O425&gt;=BL$1,$S425+$Y425+$Z425,$Y425+$Z425)</f>
        <v>1163.9099999999999</v>
      </c>
      <c r="BM425" s="27">
        <f>IF($O425&gt;=BM$1,$S425+$Y425+$Z425,$Y425+$Z425)</f>
        <v>1163.9099999999999</v>
      </c>
      <c r="BN425" s="27">
        <f>IF($O425&gt;=BN$1,$S425+$Y425+$Z425,$Y425+$Z425)</f>
        <v>1163.9099999999999</v>
      </c>
      <c r="BO425" s="27">
        <f>IF($O425&gt;=BO$1,$S425+$Y425+$Z425,$Y425+$Z425)</f>
        <v>1163.9099999999999</v>
      </c>
      <c r="BP425" s="27">
        <f>IF($O425&gt;=BP$1,$S425+$Y425+$Z425,$Y425+$Z425)</f>
        <v>1163.9099999999999</v>
      </c>
      <c r="BQ425" s="27">
        <f>IF($O425&gt;=BQ$1,$S425+$Y425+$Z425,$Y425+$Z425)</f>
        <v>1163.9099999999999</v>
      </c>
      <c r="BR425" s="27">
        <f>IF($O425&gt;=BR$1,$S425+$Y425+$Z425,$Y425+$Z425)</f>
        <v>1163.9099999999999</v>
      </c>
      <c r="BS425" s="27">
        <f>IF($O425&gt;=BS$1,$S425+$Y425+$Z425,$Y425+$Z425)</f>
        <v>1163.9099999999999</v>
      </c>
      <c r="BT425" s="27">
        <f>IF($O425&gt;=BT$1,$S425+$Y425+$Z425,$Y425+$Z425)</f>
        <v>1163.9099999999999</v>
      </c>
      <c r="BU425" s="27">
        <f>IF($O425&gt;=BU$1,$S425+$Y425+$Z425,$Y425+$Z425)</f>
        <v>1163.9099999999999</v>
      </c>
      <c r="BV425" s="27">
        <f>IF($O425&gt;=BV$1,$S425+$Y425+$Z425,$Y425+$Z425)</f>
        <v>1163.9099999999999</v>
      </c>
      <c r="BW425" s="27">
        <f>IF($O425&gt;=BW$1,$S425+$Y425+$Z425,$Y425+$Z425)</f>
        <v>1163.9099999999999</v>
      </c>
      <c r="BX425" s="27">
        <f>IF($O425&gt;=BX$1,$S425+$Y425+$Z425,$Y425+$Z425)</f>
        <v>1163.9099999999999</v>
      </c>
      <c r="BY425" s="27">
        <f>IF($O425&gt;=BY$1,$S425+$Y425+$Z425,$Y425+$Z425)</f>
        <v>1163.9099999999999</v>
      </c>
      <c r="BZ425" s="27">
        <f>IF($O425&gt;=BZ$1,$S425+$Y425+$Z425,$Y425+$Z425)</f>
        <v>1163.9099999999999</v>
      </c>
      <c r="CA425" s="27">
        <f>IF($O425&gt;=CA$1,$S425+$Y425+$Z425,$Y425+$Z425)</f>
        <v>1163.9099999999999</v>
      </c>
      <c r="CB425" s="27">
        <f>IF($O425&gt;=CB$1,$S425+$Y425+$Z425,$Y425+$Z425)</f>
        <v>1163.9099999999999</v>
      </c>
      <c r="CC425" s="27">
        <f>IF($O425&gt;=CC$1,$S425+$Y425+$Z425,$Y425+$Z425)</f>
        <v>1163.9099999999999</v>
      </c>
      <c r="CD425" s="27">
        <f>IF($O425&gt;=CD$1,$S425+$Y425+$Z425,$Y425+$Z425)</f>
        <v>1163.9099999999999</v>
      </c>
      <c r="CE425" s="27">
        <f>IF($O425&gt;=CE$1,$S425+$Y425+$Z425,$Y425+$Z425)</f>
        <v>1163.9099999999999</v>
      </c>
      <c r="CF425" s="27">
        <f>IF($O425&gt;=CF$1,$S425+$Y425+$Z425,$Y425+$Z425)</f>
        <v>1163.9099999999999</v>
      </c>
      <c r="CG425" s="27">
        <f>IF($O425&gt;=CG$1,$S425+$Y425+$Z425,$Y425+$Z425)</f>
        <v>1163.9099999999999</v>
      </c>
      <c r="CH425" s="27">
        <f>IF($O425&gt;=CH$1,$S425+$Y425+$Z425,$Y425+$Z425)</f>
        <v>1163.9099999999999</v>
      </c>
      <c r="CI425" s="27">
        <f>IF($O425&gt;=CI$1,$S425+$Y425+$Z425,$Y425+$Z425)</f>
        <v>1163.9099999999999</v>
      </c>
      <c r="CJ425" s="27">
        <f>IF($O425&gt;=CJ$1,$S425+$Y425+$Z425,$Y425+$Z425)</f>
        <v>1163.9099999999999</v>
      </c>
      <c r="CK425" s="27">
        <f>IF($O425&gt;=CK$1,$S425+$Y425+$Z425,$Y425+$Z425)</f>
        <v>1163.9099999999999</v>
      </c>
      <c r="CL425" s="27">
        <f>IF($O425&gt;=CL$1,$S425+$Y425+$Z425,$Y425+$Z425)</f>
        <v>1163.9099999999999</v>
      </c>
      <c r="CM425" s="27">
        <f>IF($O425&gt;=CM$1,$S425+$Y425+$Z425,$Y425+$Z425)</f>
        <v>1163.9099999999999</v>
      </c>
      <c r="CN425" s="27">
        <f>IF($O425&gt;=CN$1,$S425+$Y425,$Y425)</f>
        <v>763.91</v>
      </c>
      <c r="CO425" s="27">
        <f>IF($O425&gt;=CO$1,$S425+$Y425,$Y425)</f>
        <v>763.91</v>
      </c>
      <c r="CP425" s="27">
        <f>IF($O425&gt;=CP$1,$S425+$Y425,$Y425)</f>
        <v>763.91</v>
      </c>
      <c r="CQ425" s="27">
        <f>IF($O425&gt;=CQ$1,$S425+$Y425,$Y425)</f>
        <v>763.91</v>
      </c>
      <c r="CR425" s="27">
        <f>IF($O425&gt;=CR$1,$S425+$Y425,$Y425)</f>
        <v>763.91</v>
      </c>
      <c r="CS425" s="27">
        <f>IF($O425&gt;=CS$1,$S425+$Y425,$Y425)</f>
        <v>763.91</v>
      </c>
      <c r="CT425" s="27">
        <f>IF($O425&gt;=CT$1,$S425+$Y425,$Y425)</f>
        <v>763.91</v>
      </c>
      <c r="CU425" s="27">
        <f>IF($O425&gt;=CU$1,$S425+$Y425,$Y425)</f>
        <v>763.91</v>
      </c>
      <c r="CV425" s="27">
        <f>IF($O425&gt;=CV$1,$S425+$Y425,$Y425)</f>
        <v>763.91</v>
      </c>
      <c r="CW425" s="27">
        <f>IF($O425&gt;=CW$1,$S425+$Y425,$Y425)</f>
        <v>763.91</v>
      </c>
      <c r="CX425" s="27">
        <f>IF($O425&gt;=CX$1,$S425+$Y425,$Y425)</f>
        <v>763.91</v>
      </c>
      <c r="CY425" s="27">
        <f>IF($O425&gt;=CY$1,$S425+$Y425,$Y425)</f>
        <v>763.91</v>
      </c>
      <c r="CZ425" s="27">
        <f>IF($O425&gt;=CZ$1,$S425+$Y425,$Y425)</f>
        <v>763.91</v>
      </c>
      <c r="DA425" s="27">
        <f>IF($O425&gt;=DA$1,$S425+$Y425,$Y425)</f>
        <v>763.91</v>
      </c>
      <c r="DB425" s="27">
        <f>IF($O425&gt;=DB$1,$S425+$Y425,$Y425)</f>
        <v>763.91</v>
      </c>
      <c r="DC425" s="27">
        <f>IF($O425&gt;=DC$1,$S425+$Y425,$Y425)</f>
        <v>763.91</v>
      </c>
      <c r="DD425" s="27">
        <f>IF($O425&gt;=DD$1,$S425+$Y425,$Y425)</f>
        <v>763.91</v>
      </c>
      <c r="DE425" s="27">
        <f>IF($O425&gt;=DE$1,$S425+$Y425,$Y425)</f>
        <v>763.91</v>
      </c>
      <c r="DF425" s="27">
        <f>IF($O425&gt;=DF$1,$S425+$Y425,$Y425)</f>
        <v>763.91</v>
      </c>
      <c r="DG425" s="27">
        <f>IF($O425&gt;=DG$1,$S425+$Y425,$Y425)</f>
        <v>763.91</v>
      </c>
      <c r="DH425" s="27">
        <f>IF($O425&gt;=DH$1,$S425+$Y425,$Y425)</f>
        <v>763.91</v>
      </c>
      <c r="DI425" s="27">
        <f>IF($O425&gt;=DI$1,$S425+$Y425,$Y425)</f>
        <v>763.91</v>
      </c>
      <c r="DJ425" s="27">
        <f>IF($O425&gt;=DJ$1,$S425+$Y425,$Y425)</f>
        <v>763.91</v>
      </c>
      <c r="DK425" s="27">
        <f>IF($O425&gt;=DK$1,$S425+$Y425,$Y425)</f>
        <v>763.91</v>
      </c>
      <c r="DL425" s="27">
        <f>IF($O425&gt;=DL$1,$S425+$Y425,$Y425)</f>
        <v>763.91</v>
      </c>
      <c r="DM425" s="27">
        <f>IF($O425&gt;=DM$1,$S425+$Y425,$Y425)</f>
        <v>763.91</v>
      </c>
      <c r="DN425" s="27">
        <f>IF($O425&gt;=DN$1,$S425+$Y425,$Y425)</f>
        <v>763.91</v>
      </c>
      <c r="DO425" s="27">
        <f>IF($O425&gt;=DO$1,$S425+$Y425,$Y425)</f>
        <v>763.91</v>
      </c>
      <c r="DP425" s="27">
        <f>IF($O425&gt;=DP$1,$S425+$Y425,$Y425)</f>
        <v>763.91</v>
      </c>
      <c r="DQ425" s="27">
        <f>IF($O425&gt;=DQ$1,$S425+$Y425,$Y425)</f>
        <v>763.91</v>
      </c>
      <c r="DR425" s="27">
        <f>IF($O425&gt;=DR$1,$S425+$Y425,$Y425)</f>
        <v>763.91</v>
      </c>
      <c r="DS425" s="27">
        <f>IF($O425&gt;=DS$1,$S425+$Y425,$Y425)</f>
        <v>763.91</v>
      </c>
      <c r="DT425" s="27">
        <f>IF($O425&gt;=DT$1,$S425+$Y425,$Y425)</f>
        <v>763.91</v>
      </c>
      <c r="DU425" s="27">
        <f>IF($O425&gt;=DU$1,$S425+$Y425,$Y425)</f>
        <v>763.91</v>
      </c>
      <c r="DV425" s="27">
        <f>IF($O425&gt;=DV$1,$S425+$Y425,$Y425)</f>
        <v>763.91</v>
      </c>
      <c r="DW425" s="27">
        <f>IF($O425&gt;=DW$1,$S425+$Y425,$Y425)</f>
        <v>763.91</v>
      </c>
      <c r="DX425" s="27">
        <f>IF($O425&gt;=DX$1,$S425+$Y425,$Y425)</f>
        <v>763.91</v>
      </c>
      <c r="DY425" s="27">
        <f>IF($O425&gt;=DY$1,$S425+$Y425,$Y425)</f>
        <v>763.91</v>
      </c>
      <c r="DZ425" s="27">
        <f>IF($O425&gt;=DZ$1,$S425+$Y425,$Y425)</f>
        <v>763.91</v>
      </c>
      <c r="EA425" s="27">
        <f>IF($O425&gt;=EA$1,$S425+$Y425,$Y425)</f>
        <v>763.91</v>
      </c>
      <c r="EB425" s="27">
        <f>IF($O425&gt;=EB$1,$S425+$Y425,$Y425)</f>
        <v>763.91</v>
      </c>
      <c r="EC425" s="27">
        <f>IF($O425&gt;=EC$1,$S425+$Y425,$Y425)</f>
        <v>763.91</v>
      </c>
      <c r="ED425" s="27">
        <f>IF($O425&gt;=ED$1,$S425+$Y425,$Y425)</f>
        <v>763.91</v>
      </c>
      <c r="EE425" s="27">
        <f>IF($O425&gt;=EE$1,$S425+$Y425,$Y425)</f>
        <v>763.91</v>
      </c>
      <c r="EF425" s="27">
        <f>IF($O425&gt;=EF$1,$S425+$Y425,$Y425)</f>
        <v>763.91</v>
      </c>
      <c r="EG425" s="27">
        <f>IF($O425&gt;=EG$1,$S425+$Y425,$Y425)</f>
        <v>763.91</v>
      </c>
      <c r="EH425" s="27">
        <f>IF($O425&gt;=EH$1,$S425+$Y425,$Y425)</f>
        <v>763.91</v>
      </c>
      <c r="EI425" s="27">
        <f>IF($O425&gt;=EI$1,$S425+$Y425,$Y425)</f>
        <v>763.91</v>
      </c>
      <c r="EJ425" s="27">
        <f>IF($O425&gt;=EJ$1,$S425+$Y425,$Y425)</f>
        <v>763.91</v>
      </c>
      <c r="EK425" s="27">
        <f>IF($O425&gt;=EK$1,$S425+$Y425,$Y425)</f>
        <v>763.91</v>
      </c>
      <c r="EL425" s="27">
        <f>IF($O425&gt;=EL$1,$S425+$Y425,$Y425)</f>
        <v>763.91</v>
      </c>
      <c r="EM425" s="27">
        <f>IF($O425&gt;=EM$1,$S425+$Y425,$Y425)</f>
        <v>763.91</v>
      </c>
      <c r="EN425" s="27">
        <f>IF($O425&gt;=EN$1,$S425+$Y425,$Y425)</f>
        <v>763.91</v>
      </c>
      <c r="EO425" s="27">
        <f>IF($O425&gt;=EO$1,$S425+$Y425,$Y425)</f>
        <v>763.91</v>
      </c>
      <c r="EP425" s="27">
        <f>IF($O425&gt;=EP$1,$S425+$Y425,$Y425)</f>
        <v>763.91</v>
      </c>
      <c r="EQ425" s="27">
        <f>IF($O425&gt;=EQ$1,$S425+$Y425,$Y425)</f>
        <v>763.91</v>
      </c>
      <c r="ER425" s="27">
        <f>IF($O425&gt;=ER$1,$S425+$Y425,$Y425)</f>
        <v>763.91</v>
      </c>
      <c r="ES425" s="27">
        <f>IF($O425&gt;=ES$1,$S425+$Y425,$Y425)</f>
        <v>763.91</v>
      </c>
      <c r="ET425" s="27">
        <f>IF($O425&gt;=ET$1,$S425+$Y425,$Y425)</f>
        <v>763.91</v>
      </c>
      <c r="EU425" s="27">
        <f>IF($O425&gt;=EU$1,$S425+$Y425,$Y425)</f>
        <v>763.91</v>
      </c>
      <c r="EV425" s="27">
        <f>IF($O425&gt;=EV$1,$S425,0)</f>
        <v>763.91</v>
      </c>
      <c r="EW425" s="27">
        <f>IF($O425&gt;=EW$1,$S425,0)</f>
        <v>763.91</v>
      </c>
      <c r="EX425" s="27">
        <f>IF($O425&gt;=EX$1,$S425,0)</f>
        <v>763.91</v>
      </c>
      <c r="EY425" s="27">
        <f>IF($O425&gt;=EY$1,$S425,0)</f>
        <v>763.91</v>
      </c>
      <c r="EZ425" s="27">
        <f>IF($O425&gt;=EZ$1,$S425,0)</f>
        <v>763.91</v>
      </c>
      <c r="FA425" s="27">
        <f>IF($O425&gt;=FA$1,$S425,0)</f>
        <v>763.91</v>
      </c>
      <c r="FB425" s="27">
        <f>IF($O425&gt;=FB$1,$S425,0)</f>
        <v>763.91</v>
      </c>
      <c r="FC425" s="27">
        <f>IF($O425&gt;=FC$1,$S425,0)</f>
        <v>763.91</v>
      </c>
      <c r="FD425" s="27">
        <f>IF($O425&gt;=FD$1,$S425,0)</f>
        <v>763.91</v>
      </c>
      <c r="FE425" s="27">
        <f>IF($O425&gt;=FE$1,$S425,0)</f>
        <v>763.91</v>
      </c>
      <c r="FF425" s="27">
        <f>IF($O425&gt;=FF$1,$S425,0)</f>
        <v>763.91</v>
      </c>
      <c r="FG425" s="27">
        <f>IF($O425&gt;=FG$1,$S425,0)</f>
        <v>763.91</v>
      </c>
      <c r="FH425" s="27">
        <f>IF($O425&gt;=FH$1,$S425,0)</f>
        <v>763.91</v>
      </c>
      <c r="FI425" s="27">
        <f>IF($O425&gt;=FI$1,$S425,0)</f>
        <v>763.91</v>
      </c>
      <c r="FJ425" s="27">
        <f>IF($O425&gt;=FJ$1,$S425,0)</f>
        <v>763.91</v>
      </c>
      <c r="FK425" s="27">
        <f>IF($O425&gt;=FK$1,$S425,0)</f>
        <v>763.91</v>
      </c>
      <c r="FL425" s="27">
        <f>IF($O425&gt;=FL$1,$S425,0)</f>
        <v>763.91</v>
      </c>
      <c r="FM425" s="27">
        <f>IF($O425&gt;=FM$1,$S425,0)</f>
        <v>763.91</v>
      </c>
      <c r="FN425" s="27">
        <f>IF($O425&gt;=FN$1,$S425,0)</f>
        <v>763.91</v>
      </c>
      <c r="FO425" s="27">
        <f>IF($O425&gt;=FO$1,$S425,0)</f>
        <v>763.91</v>
      </c>
      <c r="FP425" s="27">
        <f>IF($O425&gt;=FP$1,$S425,0)</f>
        <v>763.91</v>
      </c>
      <c r="FQ425" s="27">
        <f>IF($O425&gt;=FQ$1,$S425,0)</f>
        <v>763.91</v>
      </c>
      <c r="FR425" s="27">
        <f>IF($O425&gt;=FR$1,$S425,0)</f>
        <v>763.91</v>
      </c>
      <c r="FS425" s="27">
        <f>IF($O425&gt;=FS$1,$S425,0)</f>
        <v>763.91</v>
      </c>
      <c r="FT425" s="27">
        <f>IF($O425&gt;=FT$1,$S425,0)</f>
        <v>763.91</v>
      </c>
      <c r="FU425" s="27">
        <f>IF($O425&gt;=FU$1,$S425,0)</f>
        <v>763.91</v>
      </c>
      <c r="FV425" s="27">
        <f>IF($O425&gt;=FV$1,$S425,0)</f>
        <v>763.91</v>
      </c>
      <c r="FW425" s="27">
        <f>IF($O425&gt;=FW$1,$S425,0)</f>
        <v>763.91</v>
      </c>
      <c r="FX425" s="27">
        <f>IF($O425&gt;=FX$1,$S425,0)</f>
        <v>763.91</v>
      </c>
      <c r="FY425" s="27">
        <f>IF($O425&gt;=FY$1,$S425,0)</f>
        <v>763.91</v>
      </c>
      <c r="FZ425" s="27">
        <f>IF($O425&gt;=FZ$1,$S425,0)</f>
        <v>763.91</v>
      </c>
      <c r="GA425" s="27">
        <f>IF($O425&gt;=GA$1,$S425,0)</f>
        <v>763.91</v>
      </c>
      <c r="GB425" s="27">
        <f>IF($O425&gt;=GB$1,$S425,0)</f>
        <v>763.91</v>
      </c>
      <c r="GC425" s="27">
        <f>IF($O425&gt;=GC$1,$S425,0)</f>
        <v>763.91</v>
      </c>
      <c r="GD425" s="27">
        <f>IF($O425&gt;=GD$1,$S425,0)</f>
        <v>763.91</v>
      </c>
      <c r="GE425" s="27">
        <f>IF($O425&gt;=GE$1,$S425,0)</f>
        <v>763.91</v>
      </c>
      <c r="GF425" s="27">
        <f>IF($O425&gt;=GF$1,$S425,0)</f>
        <v>763.91</v>
      </c>
      <c r="GG425" s="27">
        <f>IF($O425&gt;=GG$1,$S425,0)</f>
        <v>763.91</v>
      </c>
      <c r="GH425" s="27">
        <f>IF($O425&gt;=GH$1,$S425,0)</f>
        <v>763.91</v>
      </c>
      <c r="GI425" s="27">
        <f>IF($O425&gt;=GI$1,$S425,0)</f>
        <v>763.91</v>
      </c>
      <c r="GJ425" s="27">
        <f>IF($O425&gt;=GJ$1,$S425,0)</f>
        <v>763.91</v>
      </c>
      <c r="GK425" s="27">
        <f>IF($O425&gt;=GK$1,$S425,0)</f>
        <v>763.91</v>
      </c>
      <c r="GL425" s="27">
        <f>IF($O425&gt;=GL$1,$S425,0)</f>
        <v>763.91</v>
      </c>
      <c r="GM425" s="27">
        <f>IF($O425&gt;=GM$1,$S425,0)</f>
        <v>763.91</v>
      </c>
      <c r="GN425" s="27">
        <f>IF($O425&gt;=GN$1,$S425,0)</f>
        <v>763.91</v>
      </c>
      <c r="GO425" s="27">
        <f>IF($O425&gt;=GO$1,$S425,0)</f>
        <v>763.91</v>
      </c>
      <c r="GP425" s="27">
        <f>IF($O425&gt;=GP$1,$S425,0)</f>
        <v>763.91</v>
      </c>
      <c r="GQ425" s="27">
        <f>IF($O425&gt;=GQ$1,$S425,0)</f>
        <v>763.91</v>
      </c>
      <c r="GR425" s="27">
        <f>IF($O425&gt;=GR$1,$S425,0)</f>
        <v>763.91</v>
      </c>
      <c r="GS425" s="27">
        <f>IF($O425&gt;=GS$1,$S425,0)</f>
        <v>763.91</v>
      </c>
      <c r="GT425" s="27">
        <f>IF($O425&gt;=GT$1,$S425,0)</f>
        <v>763.91</v>
      </c>
      <c r="GU425" s="27">
        <f>IF($O425&gt;=GU$1,$S425,0)</f>
        <v>763.91</v>
      </c>
      <c r="GV425" s="27">
        <f>IF($O425&gt;=GV$1,$S425,0)</f>
        <v>763.91</v>
      </c>
      <c r="GW425" s="27">
        <f>IF($O425&gt;=GW$1,$S425,0)</f>
        <v>763.91</v>
      </c>
      <c r="GX425" s="27">
        <f>IF($O425&gt;=GX$1,$S425,0)</f>
        <v>763.91</v>
      </c>
      <c r="GY425" s="27">
        <f>IF($O425&gt;=GY$1,$S425,0)</f>
        <v>763.91</v>
      </c>
      <c r="GZ425" s="27">
        <f>IF($O425&gt;=GZ$1,$S425,0)</f>
        <v>763.91</v>
      </c>
      <c r="HA425" s="27">
        <f>IF($O425&gt;=HA$1,$S425,0)</f>
        <v>763.91</v>
      </c>
      <c r="HB425" s="27">
        <f>IF($O425&gt;=HB$1,$S425,0)</f>
        <v>763.91</v>
      </c>
      <c r="HC425" s="27">
        <f>IF($O425&gt;=HC$1,$S425,0)</f>
        <v>763.91</v>
      </c>
    </row>
    <row r="426" spans="1:211">
      <c r="A426" s="3">
        <v>108510</v>
      </c>
      <c r="B426" s="3" t="s">
        <v>484</v>
      </c>
      <c r="C426" s="3" t="s">
        <v>12</v>
      </c>
      <c r="D426" s="3">
        <v>57</v>
      </c>
      <c r="E426" s="4">
        <v>38021</v>
      </c>
      <c r="F426" s="5">
        <v>14.383561643835616</v>
      </c>
      <c r="G426" s="3" t="s">
        <v>446</v>
      </c>
      <c r="H426" s="4">
        <v>22608</v>
      </c>
      <c r="I426" s="9" t="s">
        <v>823</v>
      </c>
      <c r="J426" s="5">
        <v>1862.95</v>
      </c>
      <c r="K426" s="31">
        <v>190</v>
      </c>
      <c r="L426" s="32">
        <v>14</v>
      </c>
      <c r="M426" s="33">
        <f>VLOOKUP(L426,FIND,3,TRUE)</f>
        <v>1.1000000000000001</v>
      </c>
      <c r="N426" s="32">
        <f>IF(L426&gt;30,180,VLOOKUP(L426,TEMPO,2,FALSE))</f>
        <v>84</v>
      </c>
      <c r="O426" s="32">
        <f>IF(R426&gt;0,4,N426)</f>
        <v>84</v>
      </c>
      <c r="P426" s="96">
        <f>J426*M426*L426</f>
        <v>28689.430000000004</v>
      </c>
      <c r="Q426" s="96">
        <f>10934.45*2</f>
        <v>21868.9</v>
      </c>
      <c r="R426" s="96">
        <f>IF(P426&lt;=Q426,P426/4,0)</f>
        <v>0</v>
      </c>
      <c r="S426" s="5">
        <f>IF(P426&gt;=Q426,P426/N426,0)</f>
        <v>341.54083333333335</v>
      </c>
      <c r="T426" s="3"/>
      <c r="U426" s="3">
        <f>IF(T426="",1,0)</f>
        <v>1</v>
      </c>
      <c r="V426" s="3">
        <v>48</v>
      </c>
      <c r="W426" s="5">
        <v>0</v>
      </c>
      <c r="X426" s="5">
        <v>245.73</v>
      </c>
      <c r="Y426" s="5">
        <f>X426*W426</f>
        <v>0</v>
      </c>
      <c r="Z426" s="5">
        <v>400</v>
      </c>
      <c r="AA426" s="5">
        <f>S426+Y426+Z426</f>
        <v>741.54083333333335</v>
      </c>
      <c r="AB426" s="39">
        <f>(J426/12+J426/12*1.3333333333+450/12+J426/30*6/12+J426)*1.3+Y426+Z426+153.9</f>
        <v>3535.7612777710506</v>
      </c>
      <c r="AC426" s="39" t="s">
        <v>12</v>
      </c>
      <c r="AD426" s="39">
        <f>J426*1.3+400+153.9</f>
        <v>2975.7350000000001</v>
      </c>
      <c r="AE426" s="39">
        <f>SUMIFS('CUSTO MENSAL FUNC NOVO'!H:H,'CUSTO MENSAL FUNC NOVO'!A:A,'VALORES MENSAIS'!AC426)</f>
        <v>2265.9090000000001</v>
      </c>
      <c r="AF426" s="27">
        <f>IF($R426&gt;0,$R426,$S426)+$Y426+$Z426</f>
        <v>741.54083333333335</v>
      </c>
      <c r="AG426" s="27">
        <f>IF($R426&gt;0,$R426,$S426)+$Y426+$Z426</f>
        <v>741.54083333333335</v>
      </c>
      <c r="AH426" s="27">
        <f>IF($R426&gt;0,$R426,$S426)+$Y426+$Z426</f>
        <v>741.54083333333335</v>
      </c>
      <c r="AI426" s="27">
        <f>IF($R426&gt;0,$R426,$S426)+$Y426+$Z426</f>
        <v>741.54083333333335</v>
      </c>
      <c r="AJ426" s="27">
        <f>IF($O426&gt;=AJ$1,$S426+$Y426+$Z426,$Y426+$Z426)</f>
        <v>741.54083333333335</v>
      </c>
      <c r="AK426" s="27">
        <f>IF($O426&gt;=AK$1,$S426+$Y426+$Z426,$Y426+$Z426)</f>
        <v>741.54083333333335</v>
      </c>
      <c r="AL426" s="27">
        <f>IF($O426&gt;=AL$1,$S426+$Y426+$Z426,$Y426+$Z426)</f>
        <v>741.54083333333335</v>
      </c>
      <c r="AM426" s="27">
        <f>IF($O426&gt;=AM$1,$S426+$Y426+$Z426,$Y426+$Z426)</f>
        <v>741.54083333333335</v>
      </c>
      <c r="AN426" s="27">
        <f>IF($O426&gt;=AN$1,$S426+$Y426+$Z426,$Y426+$Z426)</f>
        <v>741.54083333333335</v>
      </c>
      <c r="AO426" s="27">
        <f>IF($O426&gt;=AO$1,$S426+$Y426+$Z426,$Y426+$Z426)</f>
        <v>741.54083333333335</v>
      </c>
      <c r="AP426" s="27">
        <f>IF($O426&gt;=AP$1,$S426+$Y426+$Z426,$Y426+$Z426)</f>
        <v>741.54083333333335</v>
      </c>
      <c r="AQ426" s="27">
        <f>IF($O426&gt;=AQ$1,$S426+$Y426+$Z426,$Y426+$Z426)</f>
        <v>741.54083333333335</v>
      </c>
      <c r="AR426" s="27">
        <f>IF($O426&gt;=AR$1,$S426+$Y426+$Z426,$Y426+$Z426)</f>
        <v>741.54083333333335</v>
      </c>
      <c r="AS426" s="27">
        <f>IF($O426&gt;=AS$1,$S426+$Y426+$Z426,$Y426+$Z426)</f>
        <v>741.54083333333335</v>
      </c>
      <c r="AT426" s="27">
        <f>IF($O426&gt;=AT$1,$S426+$Y426+$Z426,$Y426+$Z426)</f>
        <v>741.54083333333335</v>
      </c>
      <c r="AU426" s="27">
        <f>IF($O426&gt;=AU$1,$S426+$Y426+$Z426,$Y426+$Z426)</f>
        <v>741.54083333333335</v>
      </c>
      <c r="AV426" s="27">
        <f>IF($O426&gt;=AV$1,$S426+$Y426+$Z426,$Y426+$Z426)</f>
        <v>741.54083333333335</v>
      </c>
      <c r="AW426" s="27">
        <f>IF($O426&gt;=AW$1,$S426+$Y426+$Z426,$Y426+$Z426)</f>
        <v>741.54083333333335</v>
      </c>
      <c r="AX426" s="27">
        <f>IF($O426&gt;=AX$1,$S426+$Y426+$Z426,$Y426+$Z426)</f>
        <v>741.54083333333335</v>
      </c>
      <c r="AY426" s="27">
        <f>IF($O426&gt;=AY$1,$S426+$Y426+$Z426,$Y426+$Z426)</f>
        <v>741.54083333333335</v>
      </c>
      <c r="AZ426" s="27">
        <f>IF($O426&gt;=AZ$1,$S426+$Y426+$Z426,$Y426+$Z426)</f>
        <v>741.54083333333335</v>
      </c>
      <c r="BA426" s="27">
        <f>IF($O426&gt;=BA$1,$S426+$Y426+$Z426,$Y426+$Z426)</f>
        <v>741.54083333333335</v>
      </c>
      <c r="BB426" s="27">
        <f>IF($O426&gt;=BB$1,$S426+$Y426+$Z426,$Y426+$Z426)</f>
        <v>741.54083333333335</v>
      </c>
      <c r="BC426" s="27">
        <f>IF($O426&gt;=BC$1,$S426+$Y426+$Z426,$Y426+$Z426)</f>
        <v>741.54083333333335</v>
      </c>
      <c r="BD426" s="27">
        <f>IF($O426&gt;=BD$1,$S426+$Y426+$Z426,$Y426+$Z426)</f>
        <v>741.54083333333335</v>
      </c>
      <c r="BE426" s="27">
        <f>IF($O426&gt;=BE$1,$S426+$Y426+$Z426,$Y426+$Z426)</f>
        <v>741.54083333333335</v>
      </c>
      <c r="BF426" s="27">
        <f>IF($O426&gt;=BF$1,$S426+$Y426+$Z426,$Y426+$Z426)</f>
        <v>741.54083333333335</v>
      </c>
      <c r="BG426" s="27">
        <f>IF($O426&gt;=BG$1,$S426+$Y426+$Z426,$Y426+$Z426)</f>
        <v>741.54083333333335</v>
      </c>
      <c r="BH426" s="27">
        <f>IF($O426&gt;=BH$1,$S426+$Y426+$Z426,$Y426+$Z426)</f>
        <v>741.54083333333335</v>
      </c>
      <c r="BI426" s="27">
        <f>IF($O426&gt;=BI$1,$S426+$Y426+$Z426,$Y426+$Z426)</f>
        <v>741.54083333333335</v>
      </c>
      <c r="BJ426" s="27">
        <f>IF($O426&gt;=BJ$1,$S426+$Y426+$Z426,$Y426+$Z426)</f>
        <v>741.54083333333335</v>
      </c>
      <c r="BK426" s="27">
        <f>IF($O426&gt;=BK$1,$S426+$Y426+$Z426,$Y426+$Z426)</f>
        <v>741.54083333333335</v>
      </c>
      <c r="BL426" s="27">
        <f>IF($O426&gt;=BL$1,$S426+$Y426+$Z426,$Y426+$Z426)</f>
        <v>741.54083333333335</v>
      </c>
      <c r="BM426" s="27">
        <f>IF($O426&gt;=BM$1,$S426+$Y426+$Z426,$Y426+$Z426)</f>
        <v>741.54083333333335</v>
      </c>
      <c r="BN426" s="27">
        <f>IF($O426&gt;=BN$1,$S426+$Y426+$Z426,$Y426+$Z426)</f>
        <v>741.54083333333335</v>
      </c>
      <c r="BO426" s="27">
        <f>IF($O426&gt;=BO$1,$S426+$Y426+$Z426,$Y426+$Z426)</f>
        <v>741.54083333333335</v>
      </c>
      <c r="BP426" s="27">
        <f>IF($O426&gt;=BP$1,$S426+$Y426+$Z426,$Y426+$Z426)</f>
        <v>741.54083333333335</v>
      </c>
      <c r="BQ426" s="27">
        <f>IF($O426&gt;=BQ$1,$S426+$Y426+$Z426,$Y426+$Z426)</f>
        <v>741.54083333333335</v>
      </c>
      <c r="BR426" s="27">
        <f>IF($O426&gt;=BR$1,$S426+$Y426+$Z426,$Y426+$Z426)</f>
        <v>741.54083333333335</v>
      </c>
      <c r="BS426" s="27">
        <f>IF($O426&gt;=BS$1,$S426+$Y426+$Z426,$Y426+$Z426)</f>
        <v>741.54083333333335</v>
      </c>
      <c r="BT426" s="27">
        <f>IF($O426&gt;=BT$1,$S426+$Y426+$Z426,$Y426+$Z426)</f>
        <v>741.54083333333335</v>
      </c>
      <c r="BU426" s="27">
        <f>IF($O426&gt;=BU$1,$S426+$Y426+$Z426,$Y426+$Z426)</f>
        <v>741.54083333333335</v>
      </c>
      <c r="BV426" s="27">
        <f>IF($O426&gt;=BV$1,$S426+$Y426+$Z426,$Y426+$Z426)</f>
        <v>741.54083333333335</v>
      </c>
      <c r="BW426" s="27">
        <f>IF($O426&gt;=BW$1,$S426+$Y426+$Z426,$Y426+$Z426)</f>
        <v>741.54083333333335</v>
      </c>
      <c r="BX426" s="27">
        <f>IF($O426&gt;=BX$1,$S426+$Y426+$Z426,$Y426+$Z426)</f>
        <v>741.54083333333335</v>
      </c>
      <c r="BY426" s="27">
        <f>IF($O426&gt;=BY$1,$S426+$Y426+$Z426,$Y426+$Z426)</f>
        <v>741.54083333333335</v>
      </c>
      <c r="BZ426" s="27">
        <f>IF($O426&gt;=BZ$1,$S426+$Y426+$Z426,$Y426+$Z426)</f>
        <v>741.54083333333335</v>
      </c>
      <c r="CA426" s="27">
        <f>IF($O426&gt;=CA$1,$S426+$Y426+$Z426,$Y426+$Z426)</f>
        <v>741.54083333333335</v>
      </c>
      <c r="CB426" s="27">
        <f>IF($O426&gt;=CB$1,$S426+$Y426+$Z426,$Y426+$Z426)</f>
        <v>741.54083333333335</v>
      </c>
      <c r="CC426" s="27">
        <f>IF($O426&gt;=CC$1,$S426+$Y426+$Z426,$Y426+$Z426)</f>
        <v>741.54083333333335</v>
      </c>
      <c r="CD426" s="27">
        <f>IF($O426&gt;=CD$1,$S426+$Y426+$Z426,$Y426+$Z426)</f>
        <v>741.54083333333335</v>
      </c>
      <c r="CE426" s="27">
        <f>IF($O426&gt;=CE$1,$S426+$Y426+$Z426,$Y426+$Z426)</f>
        <v>741.54083333333335</v>
      </c>
      <c r="CF426" s="27">
        <f>IF($O426&gt;=CF$1,$S426+$Y426+$Z426,$Y426+$Z426)</f>
        <v>741.54083333333335</v>
      </c>
      <c r="CG426" s="27">
        <f>IF($O426&gt;=CG$1,$S426+$Y426+$Z426,$Y426+$Z426)</f>
        <v>741.54083333333335</v>
      </c>
      <c r="CH426" s="27">
        <f>IF($O426&gt;=CH$1,$S426+$Y426+$Z426,$Y426+$Z426)</f>
        <v>741.54083333333335</v>
      </c>
      <c r="CI426" s="27">
        <f>IF($O426&gt;=CI$1,$S426+$Y426+$Z426,$Y426+$Z426)</f>
        <v>741.54083333333335</v>
      </c>
      <c r="CJ426" s="27">
        <f>IF($O426&gt;=CJ$1,$S426+$Y426+$Z426,$Y426+$Z426)</f>
        <v>741.54083333333335</v>
      </c>
      <c r="CK426" s="27">
        <f>IF($O426&gt;=CK$1,$S426+$Y426+$Z426,$Y426+$Z426)</f>
        <v>741.54083333333335</v>
      </c>
      <c r="CL426" s="27">
        <f>IF($O426&gt;=CL$1,$S426+$Y426+$Z426,$Y426+$Z426)</f>
        <v>741.54083333333335</v>
      </c>
      <c r="CM426" s="27">
        <f>IF($O426&gt;=CM$1,$S426+$Y426+$Z426,$Y426+$Z426)</f>
        <v>741.54083333333335</v>
      </c>
      <c r="CN426" s="27">
        <f>IF($O426&gt;=CN$1,$S426+$Y426,$Y426)</f>
        <v>341.54083333333335</v>
      </c>
      <c r="CO426" s="27">
        <f>IF($O426&gt;=CO$1,$S426+$Y426,$Y426)</f>
        <v>341.54083333333335</v>
      </c>
      <c r="CP426" s="27">
        <f>IF($O426&gt;=CP$1,$S426+$Y426,$Y426)</f>
        <v>341.54083333333335</v>
      </c>
      <c r="CQ426" s="27">
        <f>IF($O426&gt;=CQ$1,$S426+$Y426,$Y426)</f>
        <v>341.54083333333335</v>
      </c>
      <c r="CR426" s="27">
        <f>IF($O426&gt;=CR$1,$S426+$Y426,$Y426)</f>
        <v>341.54083333333335</v>
      </c>
      <c r="CS426" s="27">
        <f>IF($O426&gt;=CS$1,$S426+$Y426,$Y426)</f>
        <v>341.54083333333335</v>
      </c>
      <c r="CT426" s="27">
        <f>IF($O426&gt;=CT$1,$S426+$Y426,$Y426)</f>
        <v>341.54083333333335</v>
      </c>
      <c r="CU426" s="27">
        <f>IF($O426&gt;=CU$1,$S426+$Y426,$Y426)</f>
        <v>341.54083333333335</v>
      </c>
      <c r="CV426" s="27">
        <f>IF($O426&gt;=CV$1,$S426+$Y426,$Y426)</f>
        <v>341.54083333333335</v>
      </c>
      <c r="CW426" s="27">
        <f>IF($O426&gt;=CW$1,$S426+$Y426,$Y426)</f>
        <v>341.54083333333335</v>
      </c>
      <c r="CX426" s="27">
        <f>IF($O426&gt;=CX$1,$S426+$Y426,$Y426)</f>
        <v>341.54083333333335</v>
      </c>
      <c r="CY426" s="27">
        <f>IF($O426&gt;=CY$1,$S426+$Y426,$Y426)</f>
        <v>341.54083333333335</v>
      </c>
      <c r="CZ426" s="27">
        <f>IF($O426&gt;=CZ$1,$S426+$Y426,$Y426)</f>
        <v>341.54083333333335</v>
      </c>
      <c r="DA426" s="27">
        <f>IF($O426&gt;=DA$1,$S426+$Y426,$Y426)</f>
        <v>341.54083333333335</v>
      </c>
      <c r="DB426" s="27">
        <f>IF($O426&gt;=DB$1,$S426+$Y426,$Y426)</f>
        <v>341.54083333333335</v>
      </c>
      <c r="DC426" s="27">
        <f>IF($O426&gt;=DC$1,$S426+$Y426,$Y426)</f>
        <v>341.54083333333335</v>
      </c>
      <c r="DD426" s="27">
        <f>IF($O426&gt;=DD$1,$S426+$Y426,$Y426)</f>
        <v>341.54083333333335</v>
      </c>
      <c r="DE426" s="27">
        <f>IF($O426&gt;=DE$1,$S426+$Y426,$Y426)</f>
        <v>341.54083333333335</v>
      </c>
      <c r="DF426" s="27">
        <f>IF($O426&gt;=DF$1,$S426+$Y426,$Y426)</f>
        <v>341.54083333333335</v>
      </c>
      <c r="DG426" s="27">
        <f>IF($O426&gt;=DG$1,$S426+$Y426,$Y426)</f>
        <v>341.54083333333335</v>
      </c>
      <c r="DH426" s="27">
        <f>IF($O426&gt;=DH$1,$S426+$Y426,$Y426)</f>
        <v>341.54083333333335</v>
      </c>
      <c r="DI426" s="27">
        <f>IF($O426&gt;=DI$1,$S426+$Y426,$Y426)</f>
        <v>341.54083333333335</v>
      </c>
      <c r="DJ426" s="27">
        <f>IF($O426&gt;=DJ$1,$S426+$Y426,$Y426)</f>
        <v>341.54083333333335</v>
      </c>
      <c r="DK426" s="27">
        <f>IF($O426&gt;=DK$1,$S426+$Y426,$Y426)</f>
        <v>341.54083333333335</v>
      </c>
      <c r="DL426" s="27">
        <f>IF($O426&gt;=DL$1,$S426+$Y426,$Y426)</f>
        <v>0</v>
      </c>
      <c r="DM426" s="27">
        <f>IF($O426&gt;=DM$1,$S426+$Y426,$Y426)</f>
        <v>0</v>
      </c>
      <c r="DN426" s="27">
        <f>IF($O426&gt;=DN$1,$S426+$Y426,$Y426)</f>
        <v>0</v>
      </c>
      <c r="DO426" s="27">
        <f>IF($O426&gt;=DO$1,$S426+$Y426,$Y426)</f>
        <v>0</v>
      </c>
      <c r="DP426" s="27">
        <f>IF($O426&gt;=DP$1,$S426+$Y426,$Y426)</f>
        <v>0</v>
      </c>
      <c r="DQ426" s="27">
        <f>IF($O426&gt;=DQ$1,$S426+$Y426,$Y426)</f>
        <v>0</v>
      </c>
      <c r="DR426" s="27">
        <f>IF($O426&gt;=DR$1,$S426+$Y426,$Y426)</f>
        <v>0</v>
      </c>
      <c r="DS426" s="27">
        <f>IF($O426&gt;=DS$1,$S426+$Y426,$Y426)</f>
        <v>0</v>
      </c>
      <c r="DT426" s="27">
        <f>IF($O426&gt;=DT$1,$S426+$Y426,$Y426)</f>
        <v>0</v>
      </c>
      <c r="DU426" s="27">
        <f>IF($O426&gt;=DU$1,$S426+$Y426,$Y426)</f>
        <v>0</v>
      </c>
      <c r="DV426" s="27">
        <f>IF($O426&gt;=DV$1,$S426+$Y426,$Y426)</f>
        <v>0</v>
      </c>
      <c r="DW426" s="27">
        <f>IF($O426&gt;=DW$1,$S426+$Y426,$Y426)</f>
        <v>0</v>
      </c>
      <c r="DX426" s="27">
        <f>IF($O426&gt;=DX$1,$S426+$Y426,$Y426)</f>
        <v>0</v>
      </c>
      <c r="DY426" s="27">
        <f>IF($O426&gt;=DY$1,$S426+$Y426,$Y426)</f>
        <v>0</v>
      </c>
      <c r="DZ426" s="27">
        <f>IF($O426&gt;=DZ$1,$S426+$Y426,$Y426)</f>
        <v>0</v>
      </c>
      <c r="EA426" s="27">
        <f>IF($O426&gt;=EA$1,$S426+$Y426,$Y426)</f>
        <v>0</v>
      </c>
      <c r="EB426" s="27">
        <f>IF($O426&gt;=EB$1,$S426+$Y426,$Y426)</f>
        <v>0</v>
      </c>
      <c r="EC426" s="27">
        <f>IF($O426&gt;=EC$1,$S426+$Y426,$Y426)</f>
        <v>0</v>
      </c>
      <c r="ED426" s="27">
        <f>IF($O426&gt;=ED$1,$S426+$Y426,$Y426)</f>
        <v>0</v>
      </c>
      <c r="EE426" s="27">
        <f>IF($O426&gt;=EE$1,$S426+$Y426,$Y426)</f>
        <v>0</v>
      </c>
      <c r="EF426" s="27">
        <f>IF($O426&gt;=EF$1,$S426+$Y426,$Y426)</f>
        <v>0</v>
      </c>
      <c r="EG426" s="27">
        <f>IF($O426&gt;=EG$1,$S426+$Y426,$Y426)</f>
        <v>0</v>
      </c>
      <c r="EH426" s="27">
        <f>IF($O426&gt;=EH$1,$S426+$Y426,$Y426)</f>
        <v>0</v>
      </c>
      <c r="EI426" s="27">
        <f>IF($O426&gt;=EI$1,$S426+$Y426,$Y426)</f>
        <v>0</v>
      </c>
      <c r="EJ426" s="27">
        <f>IF($O426&gt;=EJ$1,$S426+$Y426,$Y426)</f>
        <v>0</v>
      </c>
      <c r="EK426" s="27">
        <f>IF($O426&gt;=EK$1,$S426+$Y426,$Y426)</f>
        <v>0</v>
      </c>
      <c r="EL426" s="27">
        <f>IF($O426&gt;=EL$1,$S426+$Y426,$Y426)</f>
        <v>0</v>
      </c>
      <c r="EM426" s="27">
        <f>IF($O426&gt;=EM$1,$S426+$Y426,$Y426)</f>
        <v>0</v>
      </c>
      <c r="EN426" s="27">
        <f>IF($O426&gt;=EN$1,$S426+$Y426,$Y426)</f>
        <v>0</v>
      </c>
      <c r="EO426" s="27">
        <f>IF($O426&gt;=EO$1,$S426+$Y426,$Y426)</f>
        <v>0</v>
      </c>
      <c r="EP426" s="27">
        <f>IF($O426&gt;=EP$1,$S426+$Y426,$Y426)</f>
        <v>0</v>
      </c>
      <c r="EQ426" s="27">
        <f>IF($O426&gt;=EQ$1,$S426+$Y426,$Y426)</f>
        <v>0</v>
      </c>
      <c r="ER426" s="27">
        <f>IF($O426&gt;=ER$1,$S426+$Y426,$Y426)</f>
        <v>0</v>
      </c>
      <c r="ES426" s="27">
        <f>IF($O426&gt;=ES$1,$S426+$Y426,$Y426)</f>
        <v>0</v>
      </c>
      <c r="ET426" s="27">
        <f>IF($O426&gt;=ET$1,$S426+$Y426,$Y426)</f>
        <v>0</v>
      </c>
      <c r="EU426" s="27">
        <f>IF($O426&gt;=EU$1,$S426+$Y426,$Y426)</f>
        <v>0</v>
      </c>
      <c r="EV426" s="27">
        <f>IF($O426&gt;=EV$1,$S426,0)</f>
        <v>0</v>
      </c>
      <c r="EW426" s="27">
        <f>IF($O426&gt;=EW$1,$S426,0)</f>
        <v>0</v>
      </c>
      <c r="EX426" s="27">
        <f>IF($O426&gt;=EX$1,$S426,0)</f>
        <v>0</v>
      </c>
      <c r="EY426" s="27">
        <f>IF($O426&gt;=EY$1,$S426,0)</f>
        <v>0</v>
      </c>
      <c r="EZ426" s="27">
        <f>IF($O426&gt;=EZ$1,$S426,0)</f>
        <v>0</v>
      </c>
      <c r="FA426" s="27">
        <f>IF($O426&gt;=FA$1,$S426,0)</f>
        <v>0</v>
      </c>
      <c r="FB426" s="27">
        <f>IF($O426&gt;=FB$1,$S426,0)</f>
        <v>0</v>
      </c>
      <c r="FC426" s="27">
        <f>IF($O426&gt;=FC$1,$S426,0)</f>
        <v>0</v>
      </c>
      <c r="FD426" s="27">
        <f>IF($O426&gt;=FD$1,$S426,0)</f>
        <v>0</v>
      </c>
      <c r="FE426" s="27">
        <f>IF($O426&gt;=FE$1,$S426,0)</f>
        <v>0</v>
      </c>
      <c r="FF426" s="27">
        <f>IF($O426&gt;=FF$1,$S426,0)</f>
        <v>0</v>
      </c>
      <c r="FG426" s="27">
        <f>IF($O426&gt;=FG$1,$S426,0)</f>
        <v>0</v>
      </c>
      <c r="FH426" s="27">
        <f>IF($O426&gt;=FH$1,$S426,0)</f>
        <v>0</v>
      </c>
      <c r="FI426" s="27">
        <f>IF($O426&gt;=FI$1,$S426,0)</f>
        <v>0</v>
      </c>
      <c r="FJ426" s="27">
        <f>IF($O426&gt;=FJ$1,$S426,0)</f>
        <v>0</v>
      </c>
      <c r="FK426" s="27">
        <f>IF($O426&gt;=FK$1,$S426,0)</f>
        <v>0</v>
      </c>
      <c r="FL426" s="27">
        <f>IF($O426&gt;=FL$1,$S426,0)</f>
        <v>0</v>
      </c>
      <c r="FM426" s="27">
        <f>IF($O426&gt;=FM$1,$S426,0)</f>
        <v>0</v>
      </c>
      <c r="FN426" s="27">
        <f>IF($O426&gt;=FN$1,$S426,0)</f>
        <v>0</v>
      </c>
      <c r="FO426" s="27">
        <f>IF($O426&gt;=FO$1,$S426,0)</f>
        <v>0</v>
      </c>
      <c r="FP426" s="27">
        <f>IF($O426&gt;=FP$1,$S426,0)</f>
        <v>0</v>
      </c>
      <c r="FQ426" s="27">
        <f>IF($O426&gt;=FQ$1,$S426,0)</f>
        <v>0</v>
      </c>
      <c r="FR426" s="27">
        <f>IF($O426&gt;=FR$1,$S426,0)</f>
        <v>0</v>
      </c>
      <c r="FS426" s="27">
        <f>IF($O426&gt;=FS$1,$S426,0)</f>
        <v>0</v>
      </c>
      <c r="FT426" s="27">
        <f>IF($O426&gt;=FT$1,$S426,0)</f>
        <v>0</v>
      </c>
      <c r="FU426" s="27">
        <f>IF($O426&gt;=FU$1,$S426,0)</f>
        <v>0</v>
      </c>
      <c r="FV426" s="27">
        <f>IF($O426&gt;=FV$1,$S426,0)</f>
        <v>0</v>
      </c>
      <c r="FW426" s="27">
        <f>IF($O426&gt;=FW$1,$S426,0)</f>
        <v>0</v>
      </c>
      <c r="FX426" s="27">
        <f>IF($O426&gt;=FX$1,$S426,0)</f>
        <v>0</v>
      </c>
      <c r="FY426" s="27">
        <f>IF($O426&gt;=FY$1,$S426,0)</f>
        <v>0</v>
      </c>
      <c r="FZ426" s="27">
        <f>IF($O426&gt;=FZ$1,$S426,0)</f>
        <v>0</v>
      </c>
      <c r="GA426" s="27">
        <f>IF($O426&gt;=GA$1,$S426,0)</f>
        <v>0</v>
      </c>
      <c r="GB426" s="27">
        <f>IF($O426&gt;=GB$1,$S426,0)</f>
        <v>0</v>
      </c>
      <c r="GC426" s="27">
        <f>IF($O426&gt;=GC$1,$S426,0)</f>
        <v>0</v>
      </c>
      <c r="GD426" s="27">
        <f>IF($O426&gt;=GD$1,$S426,0)</f>
        <v>0</v>
      </c>
      <c r="GE426" s="27">
        <f>IF($O426&gt;=GE$1,$S426,0)</f>
        <v>0</v>
      </c>
      <c r="GF426" s="27">
        <f>IF($O426&gt;=GF$1,$S426,0)</f>
        <v>0</v>
      </c>
      <c r="GG426" s="27">
        <f>IF($O426&gt;=GG$1,$S426,0)</f>
        <v>0</v>
      </c>
      <c r="GH426" s="27">
        <f>IF($O426&gt;=GH$1,$S426,0)</f>
        <v>0</v>
      </c>
      <c r="GI426" s="27">
        <f>IF($O426&gt;=GI$1,$S426,0)</f>
        <v>0</v>
      </c>
      <c r="GJ426" s="27">
        <f>IF($O426&gt;=GJ$1,$S426,0)</f>
        <v>0</v>
      </c>
      <c r="GK426" s="27">
        <f>IF($O426&gt;=GK$1,$S426,0)</f>
        <v>0</v>
      </c>
      <c r="GL426" s="27">
        <f>IF($O426&gt;=GL$1,$S426,0)</f>
        <v>0</v>
      </c>
      <c r="GM426" s="27">
        <f>IF($O426&gt;=GM$1,$S426,0)</f>
        <v>0</v>
      </c>
      <c r="GN426" s="27">
        <f>IF($O426&gt;=GN$1,$S426,0)</f>
        <v>0</v>
      </c>
      <c r="GO426" s="27">
        <f>IF($O426&gt;=GO$1,$S426,0)</f>
        <v>0</v>
      </c>
      <c r="GP426" s="27">
        <f>IF($O426&gt;=GP$1,$S426,0)</f>
        <v>0</v>
      </c>
      <c r="GQ426" s="27">
        <f>IF($O426&gt;=GQ$1,$S426,0)</f>
        <v>0</v>
      </c>
      <c r="GR426" s="27">
        <f>IF($O426&gt;=GR$1,$S426,0)</f>
        <v>0</v>
      </c>
      <c r="GS426" s="27">
        <f>IF($O426&gt;=GS$1,$S426,0)</f>
        <v>0</v>
      </c>
      <c r="GT426" s="27">
        <f>IF($O426&gt;=GT$1,$S426,0)</f>
        <v>0</v>
      </c>
      <c r="GU426" s="27">
        <f>IF($O426&gt;=GU$1,$S426,0)</f>
        <v>0</v>
      </c>
      <c r="GV426" s="27">
        <f>IF($O426&gt;=GV$1,$S426,0)</f>
        <v>0</v>
      </c>
      <c r="GW426" s="27">
        <f>IF($O426&gt;=GW$1,$S426,0)</f>
        <v>0</v>
      </c>
      <c r="GX426" s="27">
        <f>IF($O426&gt;=GX$1,$S426,0)</f>
        <v>0</v>
      </c>
      <c r="GY426" s="27">
        <f>IF($O426&gt;=GY$1,$S426,0)</f>
        <v>0</v>
      </c>
      <c r="GZ426" s="27">
        <f>IF($O426&gt;=GZ$1,$S426,0)</f>
        <v>0</v>
      </c>
      <c r="HA426" s="27">
        <f>IF($O426&gt;=HA$1,$S426,0)</f>
        <v>0</v>
      </c>
      <c r="HB426" s="27">
        <f>IF($O426&gt;=HB$1,$S426,0)</f>
        <v>0</v>
      </c>
      <c r="HC426" s="27">
        <f>IF($O426&gt;=HC$1,$S426,0)</f>
        <v>0</v>
      </c>
    </row>
    <row r="427" spans="1:211">
      <c r="A427" s="3">
        <v>99139</v>
      </c>
      <c r="B427" s="3" t="s">
        <v>493</v>
      </c>
      <c r="C427" s="3" t="s">
        <v>12</v>
      </c>
      <c r="D427" s="3">
        <v>62</v>
      </c>
      <c r="E427" s="4">
        <v>37531</v>
      </c>
      <c r="F427" s="5">
        <v>15.726027397260275</v>
      </c>
      <c r="G427" s="3" t="s">
        <v>446</v>
      </c>
      <c r="H427" s="4">
        <v>20729</v>
      </c>
      <c r="I427" s="9" t="s">
        <v>823</v>
      </c>
      <c r="J427" s="5">
        <v>1948.25</v>
      </c>
      <c r="K427" s="31">
        <v>190</v>
      </c>
      <c r="L427" s="32">
        <v>16</v>
      </c>
      <c r="M427" s="33">
        <f>VLOOKUP(L427,FIND,3,TRUE)</f>
        <v>1.2</v>
      </c>
      <c r="N427" s="32">
        <f>IF(L427&gt;30,180,VLOOKUP(L427,TEMPO,2,FALSE))</f>
        <v>96</v>
      </c>
      <c r="O427" s="32">
        <f>IF(R427&gt;0,4,N427)</f>
        <v>96</v>
      </c>
      <c r="P427" s="96">
        <f>J427*M427*L427</f>
        <v>37406.400000000001</v>
      </c>
      <c r="Q427" s="96">
        <f>10934.45*2</f>
        <v>21868.9</v>
      </c>
      <c r="R427" s="96">
        <f>IF(P427&lt;=Q427,P427/4,0)</f>
        <v>0</v>
      </c>
      <c r="S427" s="5">
        <f>IF(P427&gt;=Q427,P427/N427,0)</f>
        <v>389.65000000000003</v>
      </c>
      <c r="T427" s="3"/>
      <c r="U427" s="3">
        <f>IF(T427="",1,0)</f>
        <v>1</v>
      </c>
      <c r="V427" s="3">
        <v>53</v>
      </c>
      <c r="W427" s="5">
        <v>0</v>
      </c>
      <c r="X427" s="5">
        <v>402.65</v>
      </c>
      <c r="Y427" s="5">
        <f>X427*W427</f>
        <v>0</v>
      </c>
      <c r="Z427" s="5">
        <v>400</v>
      </c>
      <c r="AA427" s="5">
        <f>S427+Y427+Z427</f>
        <v>789.65000000000009</v>
      </c>
      <c r="AB427" s="39">
        <f>(J427/12+J427/12*1.3333333333+450/12+J427/30*6/12+J427)*1.3+Y427+Z427+153.9</f>
        <v>3670.0613888818539</v>
      </c>
      <c r="AC427" s="39" t="s">
        <v>12</v>
      </c>
      <c r="AD427" s="39">
        <f>J427*1.3+400+153.9</f>
        <v>3086.625</v>
      </c>
      <c r="AE427" s="39">
        <f>SUMIFS('CUSTO MENSAL FUNC NOVO'!H:H,'CUSTO MENSAL FUNC NOVO'!A:A,'VALORES MENSAIS'!AC427)</f>
        <v>2265.9090000000001</v>
      </c>
      <c r="AF427" s="27">
        <f>IF($R427&gt;0,$R427,$S427)+$Y427+$Z427</f>
        <v>789.65000000000009</v>
      </c>
      <c r="AG427" s="27">
        <f>IF($R427&gt;0,$R427,$S427)+$Y427+$Z427</f>
        <v>789.65000000000009</v>
      </c>
      <c r="AH427" s="27">
        <f>IF($R427&gt;0,$R427,$S427)+$Y427+$Z427</f>
        <v>789.65000000000009</v>
      </c>
      <c r="AI427" s="27">
        <f>IF($R427&gt;0,$R427,$S427)+$Y427+$Z427</f>
        <v>789.65000000000009</v>
      </c>
      <c r="AJ427" s="27">
        <f>IF($O427&gt;=AJ$1,$S427+$Y427+$Z427,$Y427+$Z427)</f>
        <v>789.65000000000009</v>
      </c>
      <c r="AK427" s="27">
        <f>IF($O427&gt;=AK$1,$S427+$Y427+$Z427,$Y427+$Z427)</f>
        <v>789.65000000000009</v>
      </c>
      <c r="AL427" s="27">
        <f>IF($O427&gt;=AL$1,$S427+$Y427+$Z427,$Y427+$Z427)</f>
        <v>789.65000000000009</v>
      </c>
      <c r="AM427" s="27">
        <f>IF($O427&gt;=AM$1,$S427+$Y427+$Z427,$Y427+$Z427)</f>
        <v>789.65000000000009</v>
      </c>
      <c r="AN427" s="27">
        <f>IF($O427&gt;=AN$1,$S427+$Y427+$Z427,$Y427+$Z427)</f>
        <v>789.65000000000009</v>
      </c>
      <c r="AO427" s="27">
        <f>IF($O427&gt;=AO$1,$S427+$Y427+$Z427,$Y427+$Z427)</f>
        <v>789.65000000000009</v>
      </c>
      <c r="AP427" s="27">
        <f>IF($O427&gt;=AP$1,$S427+$Y427+$Z427,$Y427+$Z427)</f>
        <v>789.65000000000009</v>
      </c>
      <c r="AQ427" s="27">
        <f>IF($O427&gt;=AQ$1,$S427+$Y427+$Z427,$Y427+$Z427)</f>
        <v>789.65000000000009</v>
      </c>
      <c r="AR427" s="27">
        <f>IF($O427&gt;=AR$1,$S427+$Y427+$Z427,$Y427+$Z427)</f>
        <v>789.65000000000009</v>
      </c>
      <c r="AS427" s="27">
        <f>IF($O427&gt;=AS$1,$S427+$Y427+$Z427,$Y427+$Z427)</f>
        <v>789.65000000000009</v>
      </c>
      <c r="AT427" s="27">
        <f>IF($O427&gt;=AT$1,$S427+$Y427+$Z427,$Y427+$Z427)</f>
        <v>789.65000000000009</v>
      </c>
      <c r="AU427" s="27">
        <f>IF($O427&gt;=AU$1,$S427+$Y427+$Z427,$Y427+$Z427)</f>
        <v>789.65000000000009</v>
      </c>
      <c r="AV427" s="27">
        <f>IF($O427&gt;=AV$1,$S427+$Y427+$Z427,$Y427+$Z427)</f>
        <v>789.65000000000009</v>
      </c>
      <c r="AW427" s="27">
        <f>IF($O427&gt;=AW$1,$S427+$Y427+$Z427,$Y427+$Z427)</f>
        <v>789.65000000000009</v>
      </c>
      <c r="AX427" s="27">
        <f>IF($O427&gt;=AX$1,$S427+$Y427+$Z427,$Y427+$Z427)</f>
        <v>789.65000000000009</v>
      </c>
      <c r="AY427" s="27">
        <f>IF($O427&gt;=AY$1,$S427+$Y427+$Z427,$Y427+$Z427)</f>
        <v>789.65000000000009</v>
      </c>
      <c r="AZ427" s="27">
        <f>IF($O427&gt;=AZ$1,$S427+$Y427+$Z427,$Y427+$Z427)</f>
        <v>789.65000000000009</v>
      </c>
      <c r="BA427" s="27">
        <f>IF($O427&gt;=BA$1,$S427+$Y427+$Z427,$Y427+$Z427)</f>
        <v>789.65000000000009</v>
      </c>
      <c r="BB427" s="27">
        <f>IF($O427&gt;=BB$1,$S427+$Y427+$Z427,$Y427+$Z427)</f>
        <v>789.65000000000009</v>
      </c>
      <c r="BC427" s="27">
        <f>IF($O427&gt;=BC$1,$S427+$Y427+$Z427,$Y427+$Z427)</f>
        <v>789.65000000000009</v>
      </c>
      <c r="BD427" s="27">
        <f>IF($O427&gt;=BD$1,$S427+$Y427+$Z427,$Y427+$Z427)</f>
        <v>789.65000000000009</v>
      </c>
      <c r="BE427" s="27">
        <f>IF($O427&gt;=BE$1,$S427+$Y427+$Z427,$Y427+$Z427)</f>
        <v>789.65000000000009</v>
      </c>
      <c r="BF427" s="27">
        <f>IF($O427&gt;=BF$1,$S427+$Y427+$Z427,$Y427+$Z427)</f>
        <v>789.65000000000009</v>
      </c>
      <c r="BG427" s="27">
        <f>IF($O427&gt;=BG$1,$S427+$Y427+$Z427,$Y427+$Z427)</f>
        <v>789.65000000000009</v>
      </c>
      <c r="BH427" s="27">
        <f>IF($O427&gt;=BH$1,$S427+$Y427+$Z427,$Y427+$Z427)</f>
        <v>789.65000000000009</v>
      </c>
      <c r="BI427" s="27">
        <f>IF($O427&gt;=BI$1,$S427+$Y427+$Z427,$Y427+$Z427)</f>
        <v>789.65000000000009</v>
      </c>
      <c r="BJ427" s="27">
        <f>IF($O427&gt;=BJ$1,$S427+$Y427+$Z427,$Y427+$Z427)</f>
        <v>789.65000000000009</v>
      </c>
      <c r="BK427" s="27">
        <f>IF($O427&gt;=BK$1,$S427+$Y427+$Z427,$Y427+$Z427)</f>
        <v>789.65000000000009</v>
      </c>
      <c r="BL427" s="27">
        <f>IF($O427&gt;=BL$1,$S427+$Y427+$Z427,$Y427+$Z427)</f>
        <v>789.65000000000009</v>
      </c>
      <c r="BM427" s="27">
        <f>IF($O427&gt;=BM$1,$S427+$Y427+$Z427,$Y427+$Z427)</f>
        <v>789.65000000000009</v>
      </c>
      <c r="BN427" s="27">
        <f>IF($O427&gt;=BN$1,$S427+$Y427+$Z427,$Y427+$Z427)</f>
        <v>789.65000000000009</v>
      </c>
      <c r="BO427" s="27">
        <f>IF($O427&gt;=BO$1,$S427+$Y427+$Z427,$Y427+$Z427)</f>
        <v>789.65000000000009</v>
      </c>
      <c r="BP427" s="27">
        <f>IF($O427&gt;=BP$1,$S427+$Y427+$Z427,$Y427+$Z427)</f>
        <v>789.65000000000009</v>
      </c>
      <c r="BQ427" s="27">
        <f>IF($O427&gt;=BQ$1,$S427+$Y427+$Z427,$Y427+$Z427)</f>
        <v>789.65000000000009</v>
      </c>
      <c r="BR427" s="27">
        <f>IF($O427&gt;=BR$1,$S427+$Y427+$Z427,$Y427+$Z427)</f>
        <v>789.65000000000009</v>
      </c>
      <c r="BS427" s="27">
        <f>IF($O427&gt;=BS$1,$S427+$Y427+$Z427,$Y427+$Z427)</f>
        <v>789.65000000000009</v>
      </c>
      <c r="BT427" s="27">
        <f>IF($O427&gt;=BT$1,$S427+$Y427+$Z427,$Y427+$Z427)</f>
        <v>789.65000000000009</v>
      </c>
      <c r="BU427" s="27">
        <f>IF($O427&gt;=BU$1,$S427+$Y427+$Z427,$Y427+$Z427)</f>
        <v>789.65000000000009</v>
      </c>
      <c r="BV427" s="27">
        <f>IF($O427&gt;=BV$1,$S427+$Y427+$Z427,$Y427+$Z427)</f>
        <v>789.65000000000009</v>
      </c>
      <c r="BW427" s="27">
        <f>IF($O427&gt;=BW$1,$S427+$Y427+$Z427,$Y427+$Z427)</f>
        <v>789.65000000000009</v>
      </c>
      <c r="BX427" s="27">
        <f>IF($O427&gt;=BX$1,$S427+$Y427+$Z427,$Y427+$Z427)</f>
        <v>789.65000000000009</v>
      </c>
      <c r="BY427" s="27">
        <f>IF($O427&gt;=BY$1,$S427+$Y427+$Z427,$Y427+$Z427)</f>
        <v>789.65000000000009</v>
      </c>
      <c r="BZ427" s="27">
        <f>IF($O427&gt;=BZ$1,$S427+$Y427+$Z427,$Y427+$Z427)</f>
        <v>789.65000000000009</v>
      </c>
      <c r="CA427" s="27">
        <f>IF($O427&gt;=CA$1,$S427+$Y427+$Z427,$Y427+$Z427)</f>
        <v>789.65000000000009</v>
      </c>
      <c r="CB427" s="27">
        <f>IF($O427&gt;=CB$1,$S427+$Y427+$Z427,$Y427+$Z427)</f>
        <v>789.65000000000009</v>
      </c>
      <c r="CC427" s="27">
        <f>IF($O427&gt;=CC$1,$S427+$Y427+$Z427,$Y427+$Z427)</f>
        <v>789.65000000000009</v>
      </c>
      <c r="CD427" s="27">
        <f>IF($O427&gt;=CD$1,$S427+$Y427+$Z427,$Y427+$Z427)</f>
        <v>789.65000000000009</v>
      </c>
      <c r="CE427" s="27">
        <f>IF($O427&gt;=CE$1,$S427+$Y427+$Z427,$Y427+$Z427)</f>
        <v>789.65000000000009</v>
      </c>
      <c r="CF427" s="27">
        <f>IF($O427&gt;=CF$1,$S427+$Y427+$Z427,$Y427+$Z427)</f>
        <v>789.65000000000009</v>
      </c>
      <c r="CG427" s="27">
        <f>IF($O427&gt;=CG$1,$S427+$Y427+$Z427,$Y427+$Z427)</f>
        <v>789.65000000000009</v>
      </c>
      <c r="CH427" s="27">
        <f>IF($O427&gt;=CH$1,$S427+$Y427+$Z427,$Y427+$Z427)</f>
        <v>789.65000000000009</v>
      </c>
      <c r="CI427" s="27">
        <f>IF($O427&gt;=CI$1,$S427+$Y427+$Z427,$Y427+$Z427)</f>
        <v>789.65000000000009</v>
      </c>
      <c r="CJ427" s="27">
        <f>IF($O427&gt;=CJ$1,$S427+$Y427+$Z427,$Y427+$Z427)</f>
        <v>789.65000000000009</v>
      </c>
      <c r="CK427" s="27">
        <f>IF($O427&gt;=CK$1,$S427+$Y427+$Z427,$Y427+$Z427)</f>
        <v>789.65000000000009</v>
      </c>
      <c r="CL427" s="27">
        <f>IF($O427&gt;=CL$1,$S427+$Y427+$Z427,$Y427+$Z427)</f>
        <v>789.65000000000009</v>
      </c>
      <c r="CM427" s="27">
        <f>IF($O427&gt;=CM$1,$S427+$Y427+$Z427,$Y427+$Z427)</f>
        <v>789.65000000000009</v>
      </c>
      <c r="CN427" s="27">
        <f>IF($O427&gt;=CN$1,$S427+$Y427,$Y427)</f>
        <v>389.65000000000003</v>
      </c>
      <c r="CO427" s="27">
        <f>IF($O427&gt;=CO$1,$S427+$Y427,$Y427)</f>
        <v>389.65000000000003</v>
      </c>
      <c r="CP427" s="27">
        <f>IF($O427&gt;=CP$1,$S427+$Y427,$Y427)</f>
        <v>389.65000000000003</v>
      </c>
      <c r="CQ427" s="27">
        <f>IF($O427&gt;=CQ$1,$S427+$Y427,$Y427)</f>
        <v>389.65000000000003</v>
      </c>
      <c r="CR427" s="27">
        <f>IF($O427&gt;=CR$1,$S427+$Y427,$Y427)</f>
        <v>389.65000000000003</v>
      </c>
      <c r="CS427" s="27">
        <f>IF($O427&gt;=CS$1,$S427+$Y427,$Y427)</f>
        <v>389.65000000000003</v>
      </c>
      <c r="CT427" s="27">
        <f>IF($O427&gt;=CT$1,$S427+$Y427,$Y427)</f>
        <v>389.65000000000003</v>
      </c>
      <c r="CU427" s="27">
        <f>IF($O427&gt;=CU$1,$S427+$Y427,$Y427)</f>
        <v>389.65000000000003</v>
      </c>
      <c r="CV427" s="27">
        <f>IF($O427&gt;=CV$1,$S427+$Y427,$Y427)</f>
        <v>389.65000000000003</v>
      </c>
      <c r="CW427" s="27">
        <f>IF($O427&gt;=CW$1,$S427+$Y427,$Y427)</f>
        <v>389.65000000000003</v>
      </c>
      <c r="CX427" s="27">
        <f>IF($O427&gt;=CX$1,$S427+$Y427,$Y427)</f>
        <v>389.65000000000003</v>
      </c>
      <c r="CY427" s="27">
        <f>IF($O427&gt;=CY$1,$S427+$Y427,$Y427)</f>
        <v>389.65000000000003</v>
      </c>
      <c r="CZ427" s="27">
        <f>IF($O427&gt;=CZ$1,$S427+$Y427,$Y427)</f>
        <v>389.65000000000003</v>
      </c>
      <c r="DA427" s="27">
        <f>IF($O427&gt;=DA$1,$S427+$Y427,$Y427)</f>
        <v>389.65000000000003</v>
      </c>
      <c r="DB427" s="27">
        <f>IF($O427&gt;=DB$1,$S427+$Y427,$Y427)</f>
        <v>389.65000000000003</v>
      </c>
      <c r="DC427" s="27">
        <f>IF($O427&gt;=DC$1,$S427+$Y427,$Y427)</f>
        <v>389.65000000000003</v>
      </c>
      <c r="DD427" s="27">
        <f>IF($O427&gt;=DD$1,$S427+$Y427,$Y427)</f>
        <v>389.65000000000003</v>
      </c>
      <c r="DE427" s="27">
        <f>IF($O427&gt;=DE$1,$S427+$Y427,$Y427)</f>
        <v>389.65000000000003</v>
      </c>
      <c r="DF427" s="27">
        <f>IF($O427&gt;=DF$1,$S427+$Y427,$Y427)</f>
        <v>389.65000000000003</v>
      </c>
      <c r="DG427" s="27">
        <f>IF($O427&gt;=DG$1,$S427+$Y427,$Y427)</f>
        <v>389.65000000000003</v>
      </c>
      <c r="DH427" s="27">
        <f>IF($O427&gt;=DH$1,$S427+$Y427,$Y427)</f>
        <v>389.65000000000003</v>
      </c>
      <c r="DI427" s="27">
        <f>IF($O427&gt;=DI$1,$S427+$Y427,$Y427)</f>
        <v>389.65000000000003</v>
      </c>
      <c r="DJ427" s="27">
        <f>IF($O427&gt;=DJ$1,$S427+$Y427,$Y427)</f>
        <v>389.65000000000003</v>
      </c>
      <c r="DK427" s="27">
        <f>IF($O427&gt;=DK$1,$S427+$Y427,$Y427)</f>
        <v>389.65000000000003</v>
      </c>
      <c r="DL427" s="27">
        <f>IF($O427&gt;=DL$1,$S427+$Y427,$Y427)</f>
        <v>389.65000000000003</v>
      </c>
      <c r="DM427" s="27">
        <f>IF($O427&gt;=DM$1,$S427+$Y427,$Y427)</f>
        <v>389.65000000000003</v>
      </c>
      <c r="DN427" s="27">
        <f>IF($O427&gt;=DN$1,$S427+$Y427,$Y427)</f>
        <v>389.65000000000003</v>
      </c>
      <c r="DO427" s="27">
        <f>IF($O427&gt;=DO$1,$S427+$Y427,$Y427)</f>
        <v>389.65000000000003</v>
      </c>
      <c r="DP427" s="27">
        <f>IF($O427&gt;=DP$1,$S427+$Y427,$Y427)</f>
        <v>389.65000000000003</v>
      </c>
      <c r="DQ427" s="27">
        <f>IF($O427&gt;=DQ$1,$S427+$Y427,$Y427)</f>
        <v>389.65000000000003</v>
      </c>
      <c r="DR427" s="27">
        <f>IF($O427&gt;=DR$1,$S427+$Y427,$Y427)</f>
        <v>389.65000000000003</v>
      </c>
      <c r="DS427" s="27">
        <f>IF($O427&gt;=DS$1,$S427+$Y427,$Y427)</f>
        <v>389.65000000000003</v>
      </c>
      <c r="DT427" s="27">
        <f>IF($O427&gt;=DT$1,$S427+$Y427,$Y427)</f>
        <v>389.65000000000003</v>
      </c>
      <c r="DU427" s="27">
        <f>IF($O427&gt;=DU$1,$S427+$Y427,$Y427)</f>
        <v>389.65000000000003</v>
      </c>
      <c r="DV427" s="27">
        <f>IF($O427&gt;=DV$1,$S427+$Y427,$Y427)</f>
        <v>389.65000000000003</v>
      </c>
      <c r="DW427" s="27">
        <f>IF($O427&gt;=DW$1,$S427+$Y427,$Y427)</f>
        <v>389.65000000000003</v>
      </c>
      <c r="DX427" s="27">
        <f>IF($O427&gt;=DX$1,$S427+$Y427,$Y427)</f>
        <v>0</v>
      </c>
      <c r="DY427" s="27">
        <f>IF($O427&gt;=DY$1,$S427+$Y427,$Y427)</f>
        <v>0</v>
      </c>
      <c r="DZ427" s="27">
        <f>IF($O427&gt;=DZ$1,$S427+$Y427,$Y427)</f>
        <v>0</v>
      </c>
      <c r="EA427" s="27">
        <f>IF($O427&gt;=EA$1,$S427+$Y427,$Y427)</f>
        <v>0</v>
      </c>
      <c r="EB427" s="27">
        <f>IF($O427&gt;=EB$1,$S427+$Y427,$Y427)</f>
        <v>0</v>
      </c>
      <c r="EC427" s="27">
        <f>IF($O427&gt;=EC$1,$S427+$Y427,$Y427)</f>
        <v>0</v>
      </c>
      <c r="ED427" s="27">
        <f>IF($O427&gt;=ED$1,$S427+$Y427,$Y427)</f>
        <v>0</v>
      </c>
      <c r="EE427" s="27">
        <f>IF($O427&gt;=EE$1,$S427+$Y427,$Y427)</f>
        <v>0</v>
      </c>
      <c r="EF427" s="27">
        <f>IF($O427&gt;=EF$1,$S427+$Y427,$Y427)</f>
        <v>0</v>
      </c>
      <c r="EG427" s="27">
        <f>IF($O427&gt;=EG$1,$S427+$Y427,$Y427)</f>
        <v>0</v>
      </c>
      <c r="EH427" s="27">
        <f>IF($O427&gt;=EH$1,$S427+$Y427,$Y427)</f>
        <v>0</v>
      </c>
      <c r="EI427" s="27">
        <f>IF($O427&gt;=EI$1,$S427+$Y427,$Y427)</f>
        <v>0</v>
      </c>
      <c r="EJ427" s="27">
        <f>IF($O427&gt;=EJ$1,$S427+$Y427,$Y427)</f>
        <v>0</v>
      </c>
      <c r="EK427" s="27">
        <f>IF($O427&gt;=EK$1,$S427+$Y427,$Y427)</f>
        <v>0</v>
      </c>
      <c r="EL427" s="27">
        <f>IF($O427&gt;=EL$1,$S427+$Y427,$Y427)</f>
        <v>0</v>
      </c>
      <c r="EM427" s="27">
        <f>IF($O427&gt;=EM$1,$S427+$Y427,$Y427)</f>
        <v>0</v>
      </c>
      <c r="EN427" s="27">
        <f>IF($O427&gt;=EN$1,$S427+$Y427,$Y427)</f>
        <v>0</v>
      </c>
      <c r="EO427" s="27">
        <f>IF($O427&gt;=EO$1,$S427+$Y427,$Y427)</f>
        <v>0</v>
      </c>
      <c r="EP427" s="27">
        <f>IF($O427&gt;=EP$1,$S427+$Y427,$Y427)</f>
        <v>0</v>
      </c>
      <c r="EQ427" s="27">
        <f>IF($O427&gt;=EQ$1,$S427+$Y427,$Y427)</f>
        <v>0</v>
      </c>
      <c r="ER427" s="27">
        <f>IF($O427&gt;=ER$1,$S427+$Y427,$Y427)</f>
        <v>0</v>
      </c>
      <c r="ES427" s="27">
        <f>IF($O427&gt;=ES$1,$S427+$Y427,$Y427)</f>
        <v>0</v>
      </c>
      <c r="ET427" s="27">
        <f>IF($O427&gt;=ET$1,$S427+$Y427,$Y427)</f>
        <v>0</v>
      </c>
      <c r="EU427" s="27">
        <f>IF($O427&gt;=EU$1,$S427+$Y427,$Y427)</f>
        <v>0</v>
      </c>
      <c r="EV427" s="27">
        <f>IF($O427&gt;=EV$1,$S427,0)</f>
        <v>0</v>
      </c>
      <c r="EW427" s="27">
        <f>IF($O427&gt;=EW$1,$S427,0)</f>
        <v>0</v>
      </c>
      <c r="EX427" s="27">
        <f>IF($O427&gt;=EX$1,$S427,0)</f>
        <v>0</v>
      </c>
      <c r="EY427" s="27">
        <f>IF($O427&gt;=EY$1,$S427,0)</f>
        <v>0</v>
      </c>
      <c r="EZ427" s="27">
        <f>IF($O427&gt;=EZ$1,$S427,0)</f>
        <v>0</v>
      </c>
      <c r="FA427" s="27">
        <f>IF($O427&gt;=FA$1,$S427,0)</f>
        <v>0</v>
      </c>
      <c r="FB427" s="27">
        <f>IF($O427&gt;=FB$1,$S427,0)</f>
        <v>0</v>
      </c>
      <c r="FC427" s="27">
        <f>IF($O427&gt;=FC$1,$S427,0)</f>
        <v>0</v>
      </c>
      <c r="FD427" s="27">
        <f>IF($O427&gt;=FD$1,$S427,0)</f>
        <v>0</v>
      </c>
      <c r="FE427" s="27">
        <f>IF($O427&gt;=FE$1,$S427,0)</f>
        <v>0</v>
      </c>
      <c r="FF427" s="27">
        <f>IF($O427&gt;=FF$1,$S427,0)</f>
        <v>0</v>
      </c>
      <c r="FG427" s="27">
        <f>IF($O427&gt;=FG$1,$S427,0)</f>
        <v>0</v>
      </c>
      <c r="FH427" s="27">
        <f>IF($O427&gt;=FH$1,$S427,0)</f>
        <v>0</v>
      </c>
      <c r="FI427" s="27">
        <f>IF($O427&gt;=FI$1,$S427,0)</f>
        <v>0</v>
      </c>
      <c r="FJ427" s="27">
        <f>IF($O427&gt;=FJ$1,$S427,0)</f>
        <v>0</v>
      </c>
      <c r="FK427" s="27">
        <f>IF($O427&gt;=FK$1,$S427,0)</f>
        <v>0</v>
      </c>
      <c r="FL427" s="27">
        <f>IF($O427&gt;=FL$1,$S427,0)</f>
        <v>0</v>
      </c>
      <c r="FM427" s="27">
        <f>IF($O427&gt;=FM$1,$S427,0)</f>
        <v>0</v>
      </c>
      <c r="FN427" s="27">
        <f>IF($O427&gt;=FN$1,$S427,0)</f>
        <v>0</v>
      </c>
      <c r="FO427" s="27">
        <f>IF($O427&gt;=FO$1,$S427,0)</f>
        <v>0</v>
      </c>
      <c r="FP427" s="27">
        <f>IF($O427&gt;=FP$1,$S427,0)</f>
        <v>0</v>
      </c>
      <c r="FQ427" s="27">
        <f>IF($O427&gt;=FQ$1,$S427,0)</f>
        <v>0</v>
      </c>
      <c r="FR427" s="27">
        <f>IF($O427&gt;=FR$1,$S427,0)</f>
        <v>0</v>
      </c>
      <c r="FS427" s="27">
        <f>IF($O427&gt;=FS$1,$S427,0)</f>
        <v>0</v>
      </c>
      <c r="FT427" s="27">
        <f>IF($O427&gt;=FT$1,$S427,0)</f>
        <v>0</v>
      </c>
      <c r="FU427" s="27">
        <f>IF($O427&gt;=FU$1,$S427,0)</f>
        <v>0</v>
      </c>
      <c r="FV427" s="27">
        <f>IF($O427&gt;=FV$1,$S427,0)</f>
        <v>0</v>
      </c>
      <c r="FW427" s="27">
        <f>IF($O427&gt;=FW$1,$S427,0)</f>
        <v>0</v>
      </c>
      <c r="FX427" s="27">
        <f>IF($O427&gt;=FX$1,$S427,0)</f>
        <v>0</v>
      </c>
      <c r="FY427" s="27">
        <f>IF($O427&gt;=FY$1,$S427,0)</f>
        <v>0</v>
      </c>
      <c r="FZ427" s="27">
        <f>IF($O427&gt;=FZ$1,$S427,0)</f>
        <v>0</v>
      </c>
      <c r="GA427" s="27">
        <f>IF($O427&gt;=GA$1,$S427,0)</f>
        <v>0</v>
      </c>
      <c r="GB427" s="27">
        <f>IF($O427&gt;=GB$1,$S427,0)</f>
        <v>0</v>
      </c>
      <c r="GC427" s="27">
        <f>IF($O427&gt;=GC$1,$S427,0)</f>
        <v>0</v>
      </c>
      <c r="GD427" s="27">
        <f>IF($O427&gt;=GD$1,$S427,0)</f>
        <v>0</v>
      </c>
      <c r="GE427" s="27">
        <f>IF($O427&gt;=GE$1,$S427,0)</f>
        <v>0</v>
      </c>
      <c r="GF427" s="27">
        <f>IF($O427&gt;=GF$1,$S427,0)</f>
        <v>0</v>
      </c>
      <c r="GG427" s="27">
        <f>IF($O427&gt;=GG$1,$S427,0)</f>
        <v>0</v>
      </c>
      <c r="GH427" s="27">
        <f>IF($O427&gt;=GH$1,$S427,0)</f>
        <v>0</v>
      </c>
      <c r="GI427" s="27">
        <f>IF($O427&gt;=GI$1,$S427,0)</f>
        <v>0</v>
      </c>
      <c r="GJ427" s="27">
        <f>IF($O427&gt;=GJ$1,$S427,0)</f>
        <v>0</v>
      </c>
      <c r="GK427" s="27">
        <f>IF($O427&gt;=GK$1,$S427,0)</f>
        <v>0</v>
      </c>
      <c r="GL427" s="27">
        <f>IF($O427&gt;=GL$1,$S427,0)</f>
        <v>0</v>
      </c>
      <c r="GM427" s="27">
        <f>IF($O427&gt;=GM$1,$S427,0)</f>
        <v>0</v>
      </c>
      <c r="GN427" s="27">
        <f>IF($O427&gt;=GN$1,$S427,0)</f>
        <v>0</v>
      </c>
      <c r="GO427" s="27">
        <f>IF($O427&gt;=GO$1,$S427,0)</f>
        <v>0</v>
      </c>
      <c r="GP427" s="27">
        <f>IF($O427&gt;=GP$1,$S427,0)</f>
        <v>0</v>
      </c>
      <c r="GQ427" s="27">
        <f>IF($O427&gt;=GQ$1,$S427,0)</f>
        <v>0</v>
      </c>
      <c r="GR427" s="27">
        <f>IF($O427&gt;=GR$1,$S427,0)</f>
        <v>0</v>
      </c>
      <c r="GS427" s="27">
        <f>IF($O427&gt;=GS$1,$S427,0)</f>
        <v>0</v>
      </c>
      <c r="GT427" s="27">
        <f>IF($O427&gt;=GT$1,$S427,0)</f>
        <v>0</v>
      </c>
      <c r="GU427" s="27">
        <f>IF($O427&gt;=GU$1,$S427,0)</f>
        <v>0</v>
      </c>
      <c r="GV427" s="27">
        <f>IF($O427&gt;=GV$1,$S427,0)</f>
        <v>0</v>
      </c>
      <c r="GW427" s="27">
        <f>IF($O427&gt;=GW$1,$S427,0)</f>
        <v>0</v>
      </c>
      <c r="GX427" s="27">
        <f>IF($O427&gt;=GX$1,$S427,0)</f>
        <v>0</v>
      </c>
      <c r="GY427" s="27">
        <f>IF($O427&gt;=GY$1,$S427,0)</f>
        <v>0</v>
      </c>
      <c r="GZ427" s="27">
        <f>IF($O427&gt;=GZ$1,$S427,0)</f>
        <v>0</v>
      </c>
      <c r="HA427" s="27">
        <f>IF($O427&gt;=HA$1,$S427,0)</f>
        <v>0</v>
      </c>
      <c r="HB427" s="27">
        <f>IF($O427&gt;=HB$1,$S427,0)</f>
        <v>0</v>
      </c>
      <c r="HC427" s="27">
        <f>IF($O427&gt;=HC$1,$S427,0)</f>
        <v>0</v>
      </c>
    </row>
    <row r="428" spans="1:211">
      <c r="A428" s="3">
        <v>89141</v>
      </c>
      <c r="B428" s="3" t="s">
        <v>501</v>
      </c>
      <c r="C428" s="3" t="s">
        <v>45</v>
      </c>
      <c r="D428" s="3">
        <v>67</v>
      </c>
      <c r="E428" s="4">
        <v>37074</v>
      </c>
      <c r="F428" s="5">
        <v>16.978082191780821</v>
      </c>
      <c r="G428" s="3" t="s">
        <v>446</v>
      </c>
      <c r="H428" s="4">
        <v>18880</v>
      </c>
      <c r="I428" s="9" t="s">
        <v>823</v>
      </c>
      <c r="J428" s="5">
        <v>1498.79</v>
      </c>
      <c r="K428" s="31">
        <v>190</v>
      </c>
      <c r="L428" s="32">
        <v>17</v>
      </c>
      <c r="M428" s="33">
        <f>VLOOKUP(L428,FIND,3,TRUE)</f>
        <v>1.2</v>
      </c>
      <c r="N428" s="32">
        <f>IF(L428&gt;30,180,VLOOKUP(L428,TEMPO,2,FALSE))</f>
        <v>102</v>
      </c>
      <c r="O428" s="32">
        <f>IF(R428&gt;0,4,N428)</f>
        <v>102</v>
      </c>
      <c r="P428" s="96">
        <f>J428*M428*L428</f>
        <v>30575.315999999999</v>
      </c>
      <c r="Q428" s="96">
        <f>10934.45*2</f>
        <v>21868.9</v>
      </c>
      <c r="R428" s="96">
        <f>IF(P428&lt;=Q428,P428/4,0)</f>
        <v>0</v>
      </c>
      <c r="S428" s="5">
        <f>IF(P428&gt;=Q428,P428/N428,0)</f>
        <v>299.75799999999998</v>
      </c>
      <c r="T428" s="3"/>
      <c r="U428" s="3">
        <f>IF(T428="",1,0)</f>
        <v>1</v>
      </c>
      <c r="V428" s="3">
        <v>37</v>
      </c>
      <c r="W428" s="5">
        <v>0.6</v>
      </c>
      <c r="X428" s="5">
        <v>402.65</v>
      </c>
      <c r="Y428" s="5">
        <f>X428*W428</f>
        <v>241.58999999999997</v>
      </c>
      <c r="Z428" s="5">
        <v>400</v>
      </c>
      <c r="AA428" s="5">
        <f>S428+Y428+Z428</f>
        <v>941.34799999999996</v>
      </c>
      <c r="AB428" s="39">
        <f>(J428/12+J428/12*1.3333333333+450/12+J428/30*6/12+J428)*1.3+Y428+Z428+153.9</f>
        <v>3204.0015888834769</v>
      </c>
      <c r="AC428" s="39" t="s">
        <v>45</v>
      </c>
      <c r="AD428" s="39">
        <f>J428*1.3+400+153.9</f>
        <v>2502.3269999999998</v>
      </c>
      <c r="AE428" s="39">
        <f>SUMIFS('CUSTO MENSAL FUNC NOVO'!H:H,'CUSTO MENSAL FUNC NOVO'!A:A,'VALORES MENSAIS'!AC428)</f>
        <v>2013.943</v>
      </c>
      <c r="AF428" s="27">
        <f>IF($R428&gt;0,$R428,$S428)+$Y428+$Z428</f>
        <v>941.34799999999996</v>
      </c>
      <c r="AG428" s="27">
        <f>IF($R428&gt;0,$R428,$S428)+$Y428+$Z428</f>
        <v>941.34799999999996</v>
      </c>
      <c r="AH428" s="27">
        <f>IF($R428&gt;0,$R428,$S428)+$Y428+$Z428</f>
        <v>941.34799999999996</v>
      </c>
      <c r="AI428" s="27">
        <f>IF($R428&gt;0,$R428,$S428)+$Y428+$Z428</f>
        <v>941.34799999999996</v>
      </c>
      <c r="AJ428" s="27">
        <f>IF($O428&gt;=AJ$1,$S428+$Y428+$Z428,$Y428+$Z428)</f>
        <v>941.34799999999996</v>
      </c>
      <c r="AK428" s="27">
        <f>IF($O428&gt;=AK$1,$S428+$Y428+$Z428,$Y428+$Z428)</f>
        <v>941.34799999999996</v>
      </c>
      <c r="AL428" s="27">
        <f>IF($O428&gt;=AL$1,$S428+$Y428+$Z428,$Y428+$Z428)</f>
        <v>941.34799999999996</v>
      </c>
      <c r="AM428" s="27">
        <f>IF($O428&gt;=AM$1,$S428+$Y428+$Z428,$Y428+$Z428)</f>
        <v>941.34799999999996</v>
      </c>
      <c r="AN428" s="27">
        <f>IF($O428&gt;=AN$1,$S428+$Y428+$Z428,$Y428+$Z428)</f>
        <v>941.34799999999996</v>
      </c>
      <c r="AO428" s="27">
        <f>IF($O428&gt;=AO$1,$S428+$Y428+$Z428,$Y428+$Z428)</f>
        <v>941.34799999999996</v>
      </c>
      <c r="AP428" s="27">
        <f>IF($O428&gt;=AP$1,$S428+$Y428+$Z428,$Y428+$Z428)</f>
        <v>941.34799999999996</v>
      </c>
      <c r="AQ428" s="27">
        <f>IF($O428&gt;=AQ$1,$S428+$Y428+$Z428,$Y428+$Z428)</f>
        <v>941.34799999999996</v>
      </c>
      <c r="AR428" s="27">
        <f>IF($O428&gt;=AR$1,$S428+$Y428+$Z428,$Y428+$Z428)</f>
        <v>941.34799999999996</v>
      </c>
      <c r="AS428" s="27">
        <f>IF($O428&gt;=AS$1,$S428+$Y428+$Z428,$Y428+$Z428)</f>
        <v>941.34799999999996</v>
      </c>
      <c r="AT428" s="27">
        <f>IF($O428&gt;=AT$1,$S428+$Y428+$Z428,$Y428+$Z428)</f>
        <v>941.34799999999996</v>
      </c>
      <c r="AU428" s="27">
        <f>IF($O428&gt;=AU$1,$S428+$Y428+$Z428,$Y428+$Z428)</f>
        <v>941.34799999999996</v>
      </c>
      <c r="AV428" s="27">
        <f>IF($O428&gt;=AV$1,$S428+$Y428+$Z428,$Y428+$Z428)</f>
        <v>941.34799999999996</v>
      </c>
      <c r="AW428" s="27">
        <f>IF($O428&gt;=AW$1,$S428+$Y428+$Z428,$Y428+$Z428)</f>
        <v>941.34799999999996</v>
      </c>
      <c r="AX428" s="27">
        <f>IF($O428&gt;=AX$1,$S428+$Y428+$Z428,$Y428+$Z428)</f>
        <v>941.34799999999996</v>
      </c>
      <c r="AY428" s="27">
        <f>IF($O428&gt;=AY$1,$S428+$Y428+$Z428,$Y428+$Z428)</f>
        <v>941.34799999999996</v>
      </c>
      <c r="AZ428" s="27">
        <f>IF($O428&gt;=AZ$1,$S428+$Y428+$Z428,$Y428+$Z428)</f>
        <v>941.34799999999996</v>
      </c>
      <c r="BA428" s="27">
        <f>IF($O428&gt;=BA$1,$S428+$Y428+$Z428,$Y428+$Z428)</f>
        <v>941.34799999999996</v>
      </c>
      <c r="BB428" s="27">
        <f>IF($O428&gt;=BB$1,$S428+$Y428+$Z428,$Y428+$Z428)</f>
        <v>941.34799999999996</v>
      </c>
      <c r="BC428" s="27">
        <f>IF($O428&gt;=BC$1,$S428+$Y428+$Z428,$Y428+$Z428)</f>
        <v>941.34799999999996</v>
      </c>
      <c r="BD428" s="27">
        <f>IF($O428&gt;=BD$1,$S428+$Y428+$Z428,$Y428+$Z428)</f>
        <v>941.34799999999996</v>
      </c>
      <c r="BE428" s="27">
        <f>IF($O428&gt;=BE$1,$S428+$Y428+$Z428,$Y428+$Z428)</f>
        <v>941.34799999999996</v>
      </c>
      <c r="BF428" s="27">
        <f>IF($O428&gt;=BF$1,$S428+$Y428+$Z428,$Y428+$Z428)</f>
        <v>941.34799999999996</v>
      </c>
      <c r="BG428" s="27">
        <f>IF($O428&gt;=BG$1,$S428+$Y428+$Z428,$Y428+$Z428)</f>
        <v>941.34799999999996</v>
      </c>
      <c r="BH428" s="27">
        <f>IF($O428&gt;=BH$1,$S428+$Y428+$Z428,$Y428+$Z428)</f>
        <v>941.34799999999996</v>
      </c>
      <c r="BI428" s="27">
        <f>IF($O428&gt;=BI$1,$S428+$Y428+$Z428,$Y428+$Z428)</f>
        <v>941.34799999999996</v>
      </c>
      <c r="BJ428" s="27">
        <f>IF($O428&gt;=BJ$1,$S428+$Y428+$Z428,$Y428+$Z428)</f>
        <v>941.34799999999996</v>
      </c>
      <c r="BK428" s="27">
        <f>IF($O428&gt;=BK$1,$S428+$Y428+$Z428,$Y428+$Z428)</f>
        <v>941.34799999999996</v>
      </c>
      <c r="BL428" s="27">
        <f>IF($O428&gt;=BL$1,$S428+$Y428+$Z428,$Y428+$Z428)</f>
        <v>941.34799999999996</v>
      </c>
      <c r="BM428" s="27">
        <f>IF($O428&gt;=BM$1,$S428+$Y428+$Z428,$Y428+$Z428)</f>
        <v>941.34799999999996</v>
      </c>
      <c r="BN428" s="27">
        <f>IF($O428&gt;=BN$1,$S428+$Y428+$Z428,$Y428+$Z428)</f>
        <v>941.34799999999996</v>
      </c>
      <c r="BO428" s="27">
        <f>IF($O428&gt;=BO$1,$S428+$Y428+$Z428,$Y428+$Z428)</f>
        <v>941.34799999999996</v>
      </c>
      <c r="BP428" s="27">
        <f>IF($O428&gt;=BP$1,$S428+$Y428+$Z428,$Y428+$Z428)</f>
        <v>941.34799999999996</v>
      </c>
      <c r="BQ428" s="27">
        <f>IF($O428&gt;=BQ$1,$S428+$Y428+$Z428,$Y428+$Z428)</f>
        <v>941.34799999999996</v>
      </c>
      <c r="BR428" s="27">
        <f>IF($O428&gt;=BR$1,$S428+$Y428+$Z428,$Y428+$Z428)</f>
        <v>941.34799999999996</v>
      </c>
      <c r="BS428" s="27">
        <f>IF($O428&gt;=BS$1,$S428+$Y428+$Z428,$Y428+$Z428)</f>
        <v>941.34799999999996</v>
      </c>
      <c r="BT428" s="27">
        <f>IF($O428&gt;=BT$1,$S428+$Y428+$Z428,$Y428+$Z428)</f>
        <v>941.34799999999996</v>
      </c>
      <c r="BU428" s="27">
        <f>IF($O428&gt;=BU$1,$S428+$Y428+$Z428,$Y428+$Z428)</f>
        <v>941.34799999999996</v>
      </c>
      <c r="BV428" s="27">
        <f>IF($O428&gt;=BV$1,$S428+$Y428+$Z428,$Y428+$Z428)</f>
        <v>941.34799999999996</v>
      </c>
      <c r="BW428" s="27">
        <f>IF($O428&gt;=BW$1,$S428+$Y428+$Z428,$Y428+$Z428)</f>
        <v>941.34799999999996</v>
      </c>
      <c r="BX428" s="27">
        <f>IF($O428&gt;=BX$1,$S428+$Y428+$Z428,$Y428+$Z428)</f>
        <v>941.34799999999996</v>
      </c>
      <c r="BY428" s="27">
        <f>IF($O428&gt;=BY$1,$S428+$Y428+$Z428,$Y428+$Z428)</f>
        <v>941.34799999999996</v>
      </c>
      <c r="BZ428" s="27">
        <f>IF($O428&gt;=BZ$1,$S428+$Y428+$Z428,$Y428+$Z428)</f>
        <v>941.34799999999996</v>
      </c>
      <c r="CA428" s="27">
        <f>IF($O428&gt;=CA$1,$S428+$Y428+$Z428,$Y428+$Z428)</f>
        <v>941.34799999999996</v>
      </c>
      <c r="CB428" s="27">
        <f>IF($O428&gt;=CB$1,$S428+$Y428+$Z428,$Y428+$Z428)</f>
        <v>941.34799999999996</v>
      </c>
      <c r="CC428" s="27">
        <f>IF($O428&gt;=CC$1,$S428+$Y428+$Z428,$Y428+$Z428)</f>
        <v>941.34799999999996</v>
      </c>
      <c r="CD428" s="27">
        <f>IF($O428&gt;=CD$1,$S428+$Y428+$Z428,$Y428+$Z428)</f>
        <v>941.34799999999996</v>
      </c>
      <c r="CE428" s="27">
        <f>IF($O428&gt;=CE$1,$S428+$Y428+$Z428,$Y428+$Z428)</f>
        <v>941.34799999999996</v>
      </c>
      <c r="CF428" s="27">
        <f>IF($O428&gt;=CF$1,$S428+$Y428+$Z428,$Y428+$Z428)</f>
        <v>941.34799999999996</v>
      </c>
      <c r="CG428" s="27">
        <f>IF($O428&gt;=CG$1,$S428+$Y428+$Z428,$Y428+$Z428)</f>
        <v>941.34799999999996</v>
      </c>
      <c r="CH428" s="27">
        <f>IF($O428&gt;=CH$1,$S428+$Y428+$Z428,$Y428+$Z428)</f>
        <v>941.34799999999996</v>
      </c>
      <c r="CI428" s="27">
        <f>IF($O428&gt;=CI$1,$S428+$Y428+$Z428,$Y428+$Z428)</f>
        <v>941.34799999999996</v>
      </c>
      <c r="CJ428" s="27">
        <f>IF($O428&gt;=CJ$1,$S428+$Y428+$Z428,$Y428+$Z428)</f>
        <v>941.34799999999996</v>
      </c>
      <c r="CK428" s="27">
        <f>IF($O428&gt;=CK$1,$S428+$Y428+$Z428,$Y428+$Z428)</f>
        <v>941.34799999999996</v>
      </c>
      <c r="CL428" s="27">
        <f>IF($O428&gt;=CL$1,$S428+$Y428+$Z428,$Y428+$Z428)</f>
        <v>941.34799999999996</v>
      </c>
      <c r="CM428" s="27">
        <f>IF($O428&gt;=CM$1,$S428+$Y428+$Z428,$Y428+$Z428)</f>
        <v>941.34799999999996</v>
      </c>
      <c r="CN428" s="27">
        <f>IF($O428&gt;=CN$1,$S428+$Y428,$Y428)</f>
        <v>541.34799999999996</v>
      </c>
      <c r="CO428" s="27">
        <f>IF($O428&gt;=CO$1,$S428+$Y428,$Y428)</f>
        <v>541.34799999999996</v>
      </c>
      <c r="CP428" s="27">
        <f>IF($O428&gt;=CP$1,$S428+$Y428,$Y428)</f>
        <v>541.34799999999996</v>
      </c>
      <c r="CQ428" s="27">
        <f>IF($O428&gt;=CQ$1,$S428+$Y428,$Y428)</f>
        <v>541.34799999999996</v>
      </c>
      <c r="CR428" s="27">
        <f>IF($O428&gt;=CR$1,$S428+$Y428,$Y428)</f>
        <v>541.34799999999996</v>
      </c>
      <c r="CS428" s="27">
        <f>IF($O428&gt;=CS$1,$S428+$Y428,$Y428)</f>
        <v>541.34799999999996</v>
      </c>
      <c r="CT428" s="27">
        <f>IF($O428&gt;=CT$1,$S428+$Y428,$Y428)</f>
        <v>541.34799999999996</v>
      </c>
      <c r="CU428" s="27">
        <f>IF($O428&gt;=CU$1,$S428+$Y428,$Y428)</f>
        <v>541.34799999999996</v>
      </c>
      <c r="CV428" s="27">
        <f>IF($O428&gt;=CV$1,$S428+$Y428,$Y428)</f>
        <v>541.34799999999996</v>
      </c>
      <c r="CW428" s="27">
        <f>IF($O428&gt;=CW$1,$S428+$Y428,$Y428)</f>
        <v>541.34799999999996</v>
      </c>
      <c r="CX428" s="27">
        <f>IF($O428&gt;=CX$1,$S428+$Y428,$Y428)</f>
        <v>541.34799999999996</v>
      </c>
      <c r="CY428" s="27">
        <f>IF($O428&gt;=CY$1,$S428+$Y428,$Y428)</f>
        <v>541.34799999999996</v>
      </c>
      <c r="CZ428" s="27">
        <f>IF($O428&gt;=CZ$1,$S428+$Y428,$Y428)</f>
        <v>541.34799999999996</v>
      </c>
      <c r="DA428" s="27">
        <f>IF($O428&gt;=DA$1,$S428+$Y428,$Y428)</f>
        <v>541.34799999999996</v>
      </c>
      <c r="DB428" s="27">
        <f>IF($O428&gt;=DB$1,$S428+$Y428,$Y428)</f>
        <v>541.34799999999996</v>
      </c>
      <c r="DC428" s="27">
        <f>IF($O428&gt;=DC$1,$S428+$Y428,$Y428)</f>
        <v>541.34799999999996</v>
      </c>
      <c r="DD428" s="27">
        <f>IF($O428&gt;=DD$1,$S428+$Y428,$Y428)</f>
        <v>541.34799999999996</v>
      </c>
      <c r="DE428" s="27">
        <f>IF($O428&gt;=DE$1,$S428+$Y428,$Y428)</f>
        <v>541.34799999999996</v>
      </c>
      <c r="DF428" s="27">
        <f>IF($O428&gt;=DF$1,$S428+$Y428,$Y428)</f>
        <v>541.34799999999996</v>
      </c>
      <c r="DG428" s="27">
        <f>IF($O428&gt;=DG$1,$S428+$Y428,$Y428)</f>
        <v>541.34799999999996</v>
      </c>
      <c r="DH428" s="27">
        <f>IF($O428&gt;=DH$1,$S428+$Y428,$Y428)</f>
        <v>541.34799999999996</v>
      </c>
      <c r="DI428" s="27">
        <f>IF($O428&gt;=DI$1,$S428+$Y428,$Y428)</f>
        <v>541.34799999999996</v>
      </c>
      <c r="DJ428" s="27">
        <f>IF($O428&gt;=DJ$1,$S428+$Y428,$Y428)</f>
        <v>541.34799999999996</v>
      </c>
      <c r="DK428" s="27">
        <f>IF($O428&gt;=DK$1,$S428+$Y428,$Y428)</f>
        <v>541.34799999999996</v>
      </c>
      <c r="DL428" s="27">
        <f>IF($O428&gt;=DL$1,$S428+$Y428,$Y428)</f>
        <v>541.34799999999996</v>
      </c>
      <c r="DM428" s="27">
        <f>IF($O428&gt;=DM$1,$S428+$Y428,$Y428)</f>
        <v>541.34799999999996</v>
      </c>
      <c r="DN428" s="27">
        <f>IF($O428&gt;=DN$1,$S428+$Y428,$Y428)</f>
        <v>541.34799999999996</v>
      </c>
      <c r="DO428" s="27">
        <f>IF($O428&gt;=DO$1,$S428+$Y428,$Y428)</f>
        <v>541.34799999999996</v>
      </c>
      <c r="DP428" s="27">
        <f>IF($O428&gt;=DP$1,$S428+$Y428,$Y428)</f>
        <v>541.34799999999996</v>
      </c>
      <c r="DQ428" s="27">
        <f>IF($O428&gt;=DQ$1,$S428+$Y428,$Y428)</f>
        <v>541.34799999999996</v>
      </c>
      <c r="DR428" s="27">
        <f>IF($O428&gt;=DR$1,$S428+$Y428,$Y428)</f>
        <v>541.34799999999996</v>
      </c>
      <c r="DS428" s="27">
        <f>IF($O428&gt;=DS$1,$S428+$Y428,$Y428)</f>
        <v>541.34799999999996</v>
      </c>
      <c r="DT428" s="27">
        <f>IF($O428&gt;=DT$1,$S428+$Y428,$Y428)</f>
        <v>541.34799999999996</v>
      </c>
      <c r="DU428" s="27">
        <f>IF($O428&gt;=DU$1,$S428+$Y428,$Y428)</f>
        <v>541.34799999999996</v>
      </c>
      <c r="DV428" s="27">
        <f>IF($O428&gt;=DV$1,$S428+$Y428,$Y428)</f>
        <v>541.34799999999996</v>
      </c>
      <c r="DW428" s="27">
        <f>IF($O428&gt;=DW$1,$S428+$Y428,$Y428)</f>
        <v>541.34799999999996</v>
      </c>
      <c r="DX428" s="27">
        <f>IF($O428&gt;=DX$1,$S428+$Y428,$Y428)</f>
        <v>541.34799999999996</v>
      </c>
      <c r="DY428" s="27">
        <f>IF($O428&gt;=DY$1,$S428+$Y428,$Y428)</f>
        <v>541.34799999999996</v>
      </c>
      <c r="DZ428" s="27">
        <f>IF($O428&gt;=DZ$1,$S428+$Y428,$Y428)</f>
        <v>541.34799999999996</v>
      </c>
      <c r="EA428" s="27">
        <f>IF($O428&gt;=EA$1,$S428+$Y428,$Y428)</f>
        <v>541.34799999999996</v>
      </c>
      <c r="EB428" s="27">
        <f>IF($O428&gt;=EB$1,$S428+$Y428,$Y428)</f>
        <v>541.34799999999996</v>
      </c>
      <c r="EC428" s="27">
        <f>IF($O428&gt;=EC$1,$S428+$Y428,$Y428)</f>
        <v>541.34799999999996</v>
      </c>
      <c r="ED428" s="27">
        <f>IF($O428&gt;=ED$1,$S428+$Y428,$Y428)</f>
        <v>241.58999999999997</v>
      </c>
      <c r="EE428" s="27">
        <f>IF($O428&gt;=EE$1,$S428+$Y428,$Y428)</f>
        <v>241.58999999999997</v>
      </c>
      <c r="EF428" s="27">
        <f>IF($O428&gt;=EF$1,$S428+$Y428,$Y428)</f>
        <v>241.58999999999997</v>
      </c>
      <c r="EG428" s="27">
        <f>IF($O428&gt;=EG$1,$S428+$Y428,$Y428)</f>
        <v>241.58999999999997</v>
      </c>
      <c r="EH428" s="27">
        <f>IF($O428&gt;=EH$1,$S428+$Y428,$Y428)</f>
        <v>241.58999999999997</v>
      </c>
      <c r="EI428" s="27">
        <f>IF($O428&gt;=EI$1,$S428+$Y428,$Y428)</f>
        <v>241.58999999999997</v>
      </c>
      <c r="EJ428" s="27">
        <f>IF($O428&gt;=EJ$1,$S428+$Y428,$Y428)</f>
        <v>241.58999999999997</v>
      </c>
      <c r="EK428" s="27">
        <f>IF($O428&gt;=EK$1,$S428+$Y428,$Y428)</f>
        <v>241.58999999999997</v>
      </c>
      <c r="EL428" s="27">
        <f>IF($O428&gt;=EL$1,$S428+$Y428,$Y428)</f>
        <v>241.58999999999997</v>
      </c>
      <c r="EM428" s="27">
        <f>IF($O428&gt;=EM$1,$S428+$Y428,$Y428)</f>
        <v>241.58999999999997</v>
      </c>
      <c r="EN428" s="27">
        <f>IF($O428&gt;=EN$1,$S428+$Y428,$Y428)</f>
        <v>241.58999999999997</v>
      </c>
      <c r="EO428" s="27">
        <f>IF($O428&gt;=EO$1,$S428+$Y428,$Y428)</f>
        <v>241.58999999999997</v>
      </c>
      <c r="EP428" s="27">
        <f>IF($O428&gt;=EP$1,$S428+$Y428,$Y428)</f>
        <v>241.58999999999997</v>
      </c>
      <c r="EQ428" s="27">
        <f>IF($O428&gt;=EQ$1,$S428+$Y428,$Y428)</f>
        <v>241.58999999999997</v>
      </c>
      <c r="ER428" s="27">
        <f>IF($O428&gt;=ER$1,$S428+$Y428,$Y428)</f>
        <v>241.58999999999997</v>
      </c>
      <c r="ES428" s="27">
        <f>IF($O428&gt;=ES$1,$S428+$Y428,$Y428)</f>
        <v>241.58999999999997</v>
      </c>
      <c r="ET428" s="27">
        <f>IF($O428&gt;=ET$1,$S428+$Y428,$Y428)</f>
        <v>241.58999999999997</v>
      </c>
      <c r="EU428" s="27">
        <f>IF($O428&gt;=EU$1,$S428+$Y428,$Y428)</f>
        <v>241.58999999999997</v>
      </c>
      <c r="EV428" s="27">
        <f>IF($O428&gt;=EV$1,$S428,0)</f>
        <v>0</v>
      </c>
      <c r="EW428" s="27">
        <f>IF($O428&gt;=EW$1,$S428,0)</f>
        <v>0</v>
      </c>
      <c r="EX428" s="27">
        <f>IF($O428&gt;=EX$1,$S428,0)</f>
        <v>0</v>
      </c>
      <c r="EY428" s="27">
        <f>IF($O428&gt;=EY$1,$S428,0)</f>
        <v>0</v>
      </c>
      <c r="EZ428" s="27">
        <f>IF($O428&gt;=EZ$1,$S428,0)</f>
        <v>0</v>
      </c>
      <c r="FA428" s="27">
        <f>IF($O428&gt;=FA$1,$S428,0)</f>
        <v>0</v>
      </c>
      <c r="FB428" s="27">
        <f>IF($O428&gt;=FB$1,$S428,0)</f>
        <v>0</v>
      </c>
      <c r="FC428" s="27">
        <f>IF($O428&gt;=FC$1,$S428,0)</f>
        <v>0</v>
      </c>
      <c r="FD428" s="27">
        <f>IF($O428&gt;=FD$1,$S428,0)</f>
        <v>0</v>
      </c>
      <c r="FE428" s="27">
        <f>IF($O428&gt;=FE$1,$S428,0)</f>
        <v>0</v>
      </c>
      <c r="FF428" s="27">
        <f>IF($O428&gt;=FF$1,$S428,0)</f>
        <v>0</v>
      </c>
      <c r="FG428" s="27">
        <f>IF($O428&gt;=FG$1,$S428,0)</f>
        <v>0</v>
      </c>
      <c r="FH428" s="27">
        <f>IF($O428&gt;=FH$1,$S428,0)</f>
        <v>0</v>
      </c>
      <c r="FI428" s="27">
        <f>IF($O428&gt;=FI$1,$S428,0)</f>
        <v>0</v>
      </c>
      <c r="FJ428" s="27">
        <f>IF($O428&gt;=FJ$1,$S428,0)</f>
        <v>0</v>
      </c>
      <c r="FK428" s="27">
        <f>IF($O428&gt;=FK$1,$S428,0)</f>
        <v>0</v>
      </c>
      <c r="FL428" s="27">
        <f>IF($O428&gt;=FL$1,$S428,0)</f>
        <v>0</v>
      </c>
      <c r="FM428" s="27">
        <f>IF($O428&gt;=FM$1,$S428,0)</f>
        <v>0</v>
      </c>
      <c r="FN428" s="27">
        <f>IF($O428&gt;=FN$1,$S428,0)</f>
        <v>0</v>
      </c>
      <c r="FO428" s="27">
        <f>IF($O428&gt;=FO$1,$S428,0)</f>
        <v>0</v>
      </c>
      <c r="FP428" s="27">
        <f>IF($O428&gt;=FP$1,$S428,0)</f>
        <v>0</v>
      </c>
      <c r="FQ428" s="27">
        <f>IF($O428&gt;=FQ$1,$S428,0)</f>
        <v>0</v>
      </c>
      <c r="FR428" s="27">
        <f>IF($O428&gt;=FR$1,$S428,0)</f>
        <v>0</v>
      </c>
      <c r="FS428" s="27">
        <f>IF($O428&gt;=FS$1,$S428,0)</f>
        <v>0</v>
      </c>
      <c r="FT428" s="27">
        <f>IF($O428&gt;=FT$1,$S428,0)</f>
        <v>0</v>
      </c>
      <c r="FU428" s="27">
        <f>IF($O428&gt;=FU$1,$S428,0)</f>
        <v>0</v>
      </c>
      <c r="FV428" s="27">
        <f>IF($O428&gt;=FV$1,$S428,0)</f>
        <v>0</v>
      </c>
      <c r="FW428" s="27">
        <f>IF($O428&gt;=FW$1,$S428,0)</f>
        <v>0</v>
      </c>
      <c r="FX428" s="27">
        <f>IF($O428&gt;=FX$1,$S428,0)</f>
        <v>0</v>
      </c>
      <c r="FY428" s="27">
        <f>IF($O428&gt;=FY$1,$S428,0)</f>
        <v>0</v>
      </c>
      <c r="FZ428" s="27">
        <f>IF($O428&gt;=FZ$1,$S428,0)</f>
        <v>0</v>
      </c>
      <c r="GA428" s="27">
        <f>IF($O428&gt;=GA$1,$S428,0)</f>
        <v>0</v>
      </c>
      <c r="GB428" s="27">
        <f>IF($O428&gt;=GB$1,$S428,0)</f>
        <v>0</v>
      </c>
      <c r="GC428" s="27">
        <f>IF($O428&gt;=GC$1,$S428,0)</f>
        <v>0</v>
      </c>
      <c r="GD428" s="27">
        <f>IF($O428&gt;=GD$1,$S428,0)</f>
        <v>0</v>
      </c>
      <c r="GE428" s="27">
        <f>IF($O428&gt;=GE$1,$S428,0)</f>
        <v>0</v>
      </c>
      <c r="GF428" s="27">
        <f>IF($O428&gt;=GF$1,$S428,0)</f>
        <v>0</v>
      </c>
      <c r="GG428" s="27">
        <f>IF($O428&gt;=GG$1,$S428,0)</f>
        <v>0</v>
      </c>
      <c r="GH428" s="27">
        <f>IF($O428&gt;=GH$1,$S428,0)</f>
        <v>0</v>
      </c>
      <c r="GI428" s="27">
        <f>IF($O428&gt;=GI$1,$S428,0)</f>
        <v>0</v>
      </c>
      <c r="GJ428" s="27">
        <f>IF($O428&gt;=GJ$1,$S428,0)</f>
        <v>0</v>
      </c>
      <c r="GK428" s="27">
        <f>IF($O428&gt;=GK$1,$S428,0)</f>
        <v>0</v>
      </c>
      <c r="GL428" s="27">
        <f>IF($O428&gt;=GL$1,$S428,0)</f>
        <v>0</v>
      </c>
      <c r="GM428" s="27">
        <f>IF($O428&gt;=GM$1,$S428,0)</f>
        <v>0</v>
      </c>
      <c r="GN428" s="27">
        <f>IF($O428&gt;=GN$1,$S428,0)</f>
        <v>0</v>
      </c>
      <c r="GO428" s="27">
        <f>IF($O428&gt;=GO$1,$S428,0)</f>
        <v>0</v>
      </c>
      <c r="GP428" s="27">
        <f>IF($O428&gt;=GP$1,$S428,0)</f>
        <v>0</v>
      </c>
      <c r="GQ428" s="27">
        <f>IF($O428&gt;=GQ$1,$S428,0)</f>
        <v>0</v>
      </c>
      <c r="GR428" s="27">
        <f>IF($O428&gt;=GR$1,$S428,0)</f>
        <v>0</v>
      </c>
      <c r="GS428" s="27">
        <f>IF($O428&gt;=GS$1,$S428,0)</f>
        <v>0</v>
      </c>
      <c r="GT428" s="27">
        <f>IF($O428&gt;=GT$1,$S428,0)</f>
        <v>0</v>
      </c>
      <c r="GU428" s="27">
        <f>IF($O428&gt;=GU$1,$S428,0)</f>
        <v>0</v>
      </c>
      <c r="GV428" s="27">
        <f>IF($O428&gt;=GV$1,$S428,0)</f>
        <v>0</v>
      </c>
      <c r="GW428" s="27">
        <f>IF($O428&gt;=GW$1,$S428,0)</f>
        <v>0</v>
      </c>
      <c r="GX428" s="27">
        <f>IF($O428&gt;=GX$1,$S428,0)</f>
        <v>0</v>
      </c>
      <c r="GY428" s="27">
        <f>IF($O428&gt;=GY$1,$S428,0)</f>
        <v>0</v>
      </c>
      <c r="GZ428" s="27">
        <f>IF($O428&gt;=GZ$1,$S428,0)</f>
        <v>0</v>
      </c>
      <c r="HA428" s="27">
        <f>IF($O428&gt;=HA$1,$S428,0)</f>
        <v>0</v>
      </c>
      <c r="HB428" s="27">
        <f>IF($O428&gt;=HB$1,$S428,0)</f>
        <v>0</v>
      </c>
      <c r="HC428" s="27">
        <f>IF($O428&gt;=HC$1,$S428,0)</f>
        <v>0</v>
      </c>
    </row>
    <row r="429" spans="1:211">
      <c r="A429" s="3">
        <v>91464</v>
      </c>
      <c r="B429" s="3" t="s">
        <v>500</v>
      </c>
      <c r="C429" s="3" t="s">
        <v>32</v>
      </c>
      <c r="D429" s="3">
        <v>54</v>
      </c>
      <c r="E429" s="4">
        <v>37202</v>
      </c>
      <c r="F429" s="5">
        <v>16.627397260273973</v>
      </c>
      <c r="G429" s="3" t="s">
        <v>446</v>
      </c>
      <c r="H429" s="4">
        <v>23638</v>
      </c>
      <c r="I429" s="9" t="s">
        <v>823</v>
      </c>
      <c r="J429" s="5">
        <v>2420.25</v>
      </c>
      <c r="K429" s="31">
        <v>190</v>
      </c>
      <c r="L429" s="32">
        <v>17</v>
      </c>
      <c r="M429" s="33">
        <f>VLOOKUP(L429,FIND,3,TRUE)</f>
        <v>1.2</v>
      </c>
      <c r="N429" s="32">
        <f>IF(L429&gt;30,180,VLOOKUP(L429,TEMPO,2,FALSE))</f>
        <v>102</v>
      </c>
      <c r="O429" s="32">
        <f>IF(R429&gt;0,4,N429)</f>
        <v>102</v>
      </c>
      <c r="P429" s="96">
        <f>J429*M429*L429</f>
        <v>49373.1</v>
      </c>
      <c r="Q429" s="96">
        <f>10934.45*2</f>
        <v>21868.9</v>
      </c>
      <c r="R429" s="96">
        <f>IF(P429&lt;=Q429,P429/4,0)</f>
        <v>0</v>
      </c>
      <c r="S429" s="5">
        <f>IF(P429&gt;=Q429,P429/N429,0)</f>
        <v>484.05</v>
      </c>
      <c r="T429" s="3"/>
      <c r="U429" s="3">
        <f>IF(T429="",1,0)</f>
        <v>1</v>
      </c>
      <c r="V429" s="3">
        <v>36</v>
      </c>
      <c r="W429" s="5">
        <v>0.6</v>
      </c>
      <c r="X429" s="5">
        <v>245.73</v>
      </c>
      <c r="Y429" s="5">
        <f>X429*W429</f>
        <v>147.43799999999999</v>
      </c>
      <c r="Z429" s="5">
        <v>400</v>
      </c>
      <c r="AA429" s="5">
        <f>S429+Y429+Z429</f>
        <v>1031.4880000000001</v>
      </c>
      <c r="AB429" s="39">
        <f>(J429/12+J429/12*1.3333333333+450/12+J429/30*6/12+J429)*1.3+Y429+Z429+153.9</f>
        <v>4560.6371666579271</v>
      </c>
      <c r="AC429" s="39" t="s">
        <v>45</v>
      </c>
      <c r="AD429" s="39">
        <f>J429*1.3+400+153.9</f>
        <v>3700.2250000000004</v>
      </c>
      <c r="AE429" s="39">
        <f>SUMIFS('CUSTO MENSAL FUNC NOVO'!H:H,'CUSTO MENSAL FUNC NOVO'!A:A,'VALORES MENSAIS'!AC429)</f>
        <v>2013.943</v>
      </c>
      <c r="AF429" s="27">
        <f>IF($R429&gt;0,$R429,$S429)+$Y429+$Z429</f>
        <v>1031.4880000000001</v>
      </c>
      <c r="AG429" s="27">
        <f>IF($R429&gt;0,$R429,$S429)+$Y429+$Z429</f>
        <v>1031.4880000000001</v>
      </c>
      <c r="AH429" s="27">
        <f>IF($R429&gt;0,$R429,$S429)+$Y429+$Z429</f>
        <v>1031.4880000000001</v>
      </c>
      <c r="AI429" s="27">
        <f>IF($R429&gt;0,$R429,$S429)+$Y429+$Z429</f>
        <v>1031.4880000000001</v>
      </c>
      <c r="AJ429" s="27">
        <f>IF($O429&gt;=AJ$1,$S429+$Y429+$Z429,$Y429+$Z429)</f>
        <v>1031.4880000000001</v>
      </c>
      <c r="AK429" s="27">
        <f>IF($O429&gt;=AK$1,$S429+$Y429+$Z429,$Y429+$Z429)</f>
        <v>1031.4880000000001</v>
      </c>
      <c r="AL429" s="27">
        <f>IF($O429&gt;=AL$1,$S429+$Y429+$Z429,$Y429+$Z429)</f>
        <v>1031.4880000000001</v>
      </c>
      <c r="AM429" s="27">
        <f>IF($O429&gt;=AM$1,$S429+$Y429+$Z429,$Y429+$Z429)</f>
        <v>1031.4880000000001</v>
      </c>
      <c r="AN429" s="27">
        <f>IF($O429&gt;=AN$1,$S429+$Y429+$Z429,$Y429+$Z429)</f>
        <v>1031.4880000000001</v>
      </c>
      <c r="AO429" s="27">
        <f>IF($O429&gt;=AO$1,$S429+$Y429+$Z429,$Y429+$Z429)</f>
        <v>1031.4880000000001</v>
      </c>
      <c r="AP429" s="27">
        <f>IF($O429&gt;=AP$1,$S429+$Y429+$Z429,$Y429+$Z429)</f>
        <v>1031.4880000000001</v>
      </c>
      <c r="AQ429" s="27">
        <f>IF($O429&gt;=AQ$1,$S429+$Y429+$Z429,$Y429+$Z429)</f>
        <v>1031.4880000000001</v>
      </c>
      <c r="AR429" s="27">
        <f>IF($O429&gt;=AR$1,$S429+$Y429+$Z429,$Y429+$Z429)</f>
        <v>1031.4880000000001</v>
      </c>
      <c r="AS429" s="27">
        <f>IF($O429&gt;=AS$1,$S429+$Y429+$Z429,$Y429+$Z429)</f>
        <v>1031.4880000000001</v>
      </c>
      <c r="AT429" s="27">
        <f>IF($O429&gt;=AT$1,$S429+$Y429+$Z429,$Y429+$Z429)</f>
        <v>1031.4880000000001</v>
      </c>
      <c r="AU429" s="27">
        <f>IF($O429&gt;=AU$1,$S429+$Y429+$Z429,$Y429+$Z429)</f>
        <v>1031.4880000000001</v>
      </c>
      <c r="AV429" s="27">
        <f>IF($O429&gt;=AV$1,$S429+$Y429+$Z429,$Y429+$Z429)</f>
        <v>1031.4880000000001</v>
      </c>
      <c r="AW429" s="27">
        <f>IF($O429&gt;=AW$1,$S429+$Y429+$Z429,$Y429+$Z429)</f>
        <v>1031.4880000000001</v>
      </c>
      <c r="AX429" s="27">
        <f>IF($O429&gt;=AX$1,$S429+$Y429+$Z429,$Y429+$Z429)</f>
        <v>1031.4880000000001</v>
      </c>
      <c r="AY429" s="27">
        <f>IF($O429&gt;=AY$1,$S429+$Y429+$Z429,$Y429+$Z429)</f>
        <v>1031.4880000000001</v>
      </c>
      <c r="AZ429" s="27">
        <f>IF($O429&gt;=AZ$1,$S429+$Y429+$Z429,$Y429+$Z429)</f>
        <v>1031.4880000000001</v>
      </c>
      <c r="BA429" s="27">
        <f>IF($O429&gt;=BA$1,$S429+$Y429+$Z429,$Y429+$Z429)</f>
        <v>1031.4880000000001</v>
      </c>
      <c r="BB429" s="27">
        <f>IF($O429&gt;=BB$1,$S429+$Y429+$Z429,$Y429+$Z429)</f>
        <v>1031.4880000000001</v>
      </c>
      <c r="BC429" s="27">
        <f>IF($O429&gt;=BC$1,$S429+$Y429+$Z429,$Y429+$Z429)</f>
        <v>1031.4880000000001</v>
      </c>
      <c r="BD429" s="27">
        <f>IF($O429&gt;=BD$1,$S429+$Y429+$Z429,$Y429+$Z429)</f>
        <v>1031.4880000000001</v>
      </c>
      <c r="BE429" s="27">
        <f>IF($O429&gt;=BE$1,$S429+$Y429+$Z429,$Y429+$Z429)</f>
        <v>1031.4880000000001</v>
      </c>
      <c r="BF429" s="27">
        <f>IF($O429&gt;=BF$1,$S429+$Y429+$Z429,$Y429+$Z429)</f>
        <v>1031.4880000000001</v>
      </c>
      <c r="BG429" s="27">
        <f>IF($O429&gt;=BG$1,$S429+$Y429+$Z429,$Y429+$Z429)</f>
        <v>1031.4880000000001</v>
      </c>
      <c r="BH429" s="27">
        <f>IF($O429&gt;=BH$1,$S429+$Y429+$Z429,$Y429+$Z429)</f>
        <v>1031.4880000000001</v>
      </c>
      <c r="BI429" s="27">
        <f>IF($O429&gt;=BI$1,$S429+$Y429+$Z429,$Y429+$Z429)</f>
        <v>1031.4880000000001</v>
      </c>
      <c r="BJ429" s="27">
        <f>IF($O429&gt;=BJ$1,$S429+$Y429+$Z429,$Y429+$Z429)</f>
        <v>1031.4880000000001</v>
      </c>
      <c r="BK429" s="27">
        <f>IF($O429&gt;=BK$1,$S429+$Y429+$Z429,$Y429+$Z429)</f>
        <v>1031.4880000000001</v>
      </c>
      <c r="BL429" s="27">
        <f>IF($O429&gt;=BL$1,$S429+$Y429+$Z429,$Y429+$Z429)</f>
        <v>1031.4880000000001</v>
      </c>
      <c r="BM429" s="27">
        <f>IF($O429&gt;=BM$1,$S429+$Y429+$Z429,$Y429+$Z429)</f>
        <v>1031.4880000000001</v>
      </c>
      <c r="BN429" s="27">
        <f>IF($O429&gt;=BN$1,$S429+$Y429+$Z429,$Y429+$Z429)</f>
        <v>1031.4880000000001</v>
      </c>
      <c r="BO429" s="27">
        <f>IF($O429&gt;=BO$1,$S429+$Y429+$Z429,$Y429+$Z429)</f>
        <v>1031.4880000000001</v>
      </c>
      <c r="BP429" s="27">
        <f>IF($O429&gt;=BP$1,$S429+$Y429+$Z429,$Y429+$Z429)</f>
        <v>1031.4880000000001</v>
      </c>
      <c r="BQ429" s="27">
        <f>IF($O429&gt;=BQ$1,$S429+$Y429+$Z429,$Y429+$Z429)</f>
        <v>1031.4880000000001</v>
      </c>
      <c r="BR429" s="27">
        <f>IF($O429&gt;=BR$1,$S429+$Y429+$Z429,$Y429+$Z429)</f>
        <v>1031.4880000000001</v>
      </c>
      <c r="BS429" s="27">
        <f>IF($O429&gt;=BS$1,$S429+$Y429+$Z429,$Y429+$Z429)</f>
        <v>1031.4880000000001</v>
      </c>
      <c r="BT429" s="27">
        <f>IF($O429&gt;=BT$1,$S429+$Y429+$Z429,$Y429+$Z429)</f>
        <v>1031.4880000000001</v>
      </c>
      <c r="BU429" s="27">
        <f>IF($O429&gt;=BU$1,$S429+$Y429+$Z429,$Y429+$Z429)</f>
        <v>1031.4880000000001</v>
      </c>
      <c r="BV429" s="27">
        <f>IF($O429&gt;=BV$1,$S429+$Y429+$Z429,$Y429+$Z429)</f>
        <v>1031.4880000000001</v>
      </c>
      <c r="BW429" s="27">
        <f>IF($O429&gt;=BW$1,$S429+$Y429+$Z429,$Y429+$Z429)</f>
        <v>1031.4880000000001</v>
      </c>
      <c r="BX429" s="27">
        <f>IF($O429&gt;=BX$1,$S429+$Y429+$Z429,$Y429+$Z429)</f>
        <v>1031.4880000000001</v>
      </c>
      <c r="BY429" s="27">
        <f>IF($O429&gt;=BY$1,$S429+$Y429+$Z429,$Y429+$Z429)</f>
        <v>1031.4880000000001</v>
      </c>
      <c r="BZ429" s="27">
        <f>IF($O429&gt;=BZ$1,$S429+$Y429+$Z429,$Y429+$Z429)</f>
        <v>1031.4880000000001</v>
      </c>
      <c r="CA429" s="27">
        <f>IF($O429&gt;=CA$1,$S429+$Y429+$Z429,$Y429+$Z429)</f>
        <v>1031.4880000000001</v>
      </c>
      <c r="CB429" s="27">
        <f>IF($O429&gt;=CB$1,$S429+$Y429+$Z429,$Y429+$Z429)</f>
        <v>1031.4880000000001</v>
      </c>
      <c r="CC429" s="27">
        <f>IF($O429&gt;=CC$1,$S429+$Y429+$Z429,$Y429+$Z429)</f>
        <v>1031.4880000000001</v>
      </c>
      <c r="CD429" s="27">
        <f>IF($O429&gt;=CD$1,$S429+$Y429+$Z429,$Y429+$Z429)</f>
        <v>1031.4880000000001</v>
      </c>
      <c r="CE429" s="27">
        <f>IF($O429&gt;=CE$1,$S429+$Y429+$Z429,$Y429+$Z429)</f>
        <v>1031.4880000000001</v>
      </c>
      <c r="CF429" s="27">
        <f>IF($O429&gt;=CF$1,$S429+$Y429+$Z429,$Y429+$Z429)</f>
        <v>1031.4880000000001</v>
      </c>
      <c r="CG429" s="27">
        <f>IF($O429&gt;=CG$1,$S429+$Y429+$Z429,$Y429+$Z429)</f>
        <v>1031.4880000000001</v>
      </c>
      <c r="CH429" s="27">
        <f>IF($O429&gt;=CH$1,$S429+$Y429+$Z429,$Y429+$Z429)</f>
        <v>1031.4880000000001</v>
      </c>
      <c r="CI429" s="27">
        <f>IF($O429&gt;=CI$1,$S429+$Y429+$Z429,$Y429+$Z429)</f>
        <v>1031.4880000000001</v>
      </c>
      <c r="CJ429" s="27">
        <f>IF($O429&gt;=CJ$1,$S429+$Y429+$Z429,$Y429+$Z429)</f>
        <v>1031.4880000000001</v>
      </c>
      <c r="CK429" s="27">
        <f>IF($O429&gt;=CK$1,$S429+$Y429+$Z429,$Y429+$Z429)</f>
        <v>1031.4880000000001</v>
      </c>
      <c r="CL429" s="27">
        <f>IF($O429&gt;=CL$1,$S429+$Y429+$Z429,$Y429+$Z429)</f>
        <v>1031.4880000000001</v>
      </c>
      <c r="CM429" s="27">
        <f>IF($O429&gt;=CM$1,$S429+$Y429+$Z429,$Y429+$Z429)</f>
        <v>1031.4880000000001</v>
      </c>
      <c r="CN429" s="27">
        <f>IF($O429&gt;=CN$1,$S429+$Y429,$Y429)</f>
        <v>631.48800000000006</v>
      </c>
      <c r="CO429" s="27">
        <f>IF($O429&gt;=CO$1,$S429+$Y429,$Y429)</f>
        <v>631.48800000000006</v>
      </c>
      <c r="CP429" s="27">
        <f>IF($O429&gt;=CP$1,$S429+$Y429,$Y429)</f>
        <v>631.48800000000006</v>
      </c>
      <c r="CQ429" s="27">
        <f>IF($O429&gt;=CQ$1,$S429+$Y429,$Y429)</f>
        <v>631.48800000000006</v>
      </c>
      <c r="CR429" s="27">
        <f>IF($O429&gt;=CR$1,$S429+$Y429,$Y429)</f>
        <v>631.48800000000006</v>
      </c>
      <c r="CS429" s="27">
        <f>IF($O429&gt;=CS$1,$S429+$Y429,$Y429)</f>
        <v>631.48800000000006</v>
      </c>
      <c r="CT429" s="27">
        <f>IF($O429&gt;=CT$1,$S429+$Y429,$Y429)</f>
        <v>631.48800000000006</v>
      </c>
      <c r="CU429" s="27">
        <f>IF($O429&gt;=CU$1,$S429+$Y429,$Y429)</f>
        <v>631.48800000000006</v>
      </c>
      <c r="CV429" s="27">
        <f>IF($O429&gt;=CV$1,$S429+$Y429,$Y429)</f>
        <v>631.48800000000006</v>
      </c>
      <c r="CW429" s="27">
        <f>IF($O429&gt;=CW$1,$S429+$Y429,$Y429)</f>
        <v>631.48800000000006</v>
      </c>
      <c r="CX429" s="27">
        <f>IF($O429&gt;=CX$1,$S429+$Y429,$Y429)</f>
        <v>631.48800000000006</v>
      </c>
      <c r="CY429" s="27">
        <f>IF($O429&gt;=CY$1,$S429+$Y429,$Y429)</f>
        <v>631.48800000000006</v>
      </c>
      <c r="CZ429" s="27">
        <f>IF($O429&gt;=CZ$1,$S429+$Y429,$Y429)</f>
        <v>631.48800000000006</v>
      </c>
      <c r="DA429" s="27">
        <f>IF($O429&gt;=DA$1,$S429+$Y429,$Y429)</f>
        <v>631.48800000000006</v>
      </c>
      <c r="DB429" s="27">
        <f>IF($O429&gt;=DB$1,$S429+$Y429,$Y429)</f>
        <v>631.48800000000006</v>
      </c>
      <c r="DC429" s="27">
        <f>IF($O429&gt;=DC$1,$S429+$Y429,$Y429)</f>
        <v>631.48800000000006</v>
      </c>
      <c r="DD429" s="27">
        <f>IF($O429&gt;=DD$1,$S429+$Y429,$Y429)</f>
        <v>631.48800000000006</v>
      </c>
      <c r="DE429" s="27">
        <f>IF($O429&gt;=DE$1,$S429+$Y429,$Y429)</f>
        <v>631.48800000000006</v>
      </c>
      <c r="DF429" s="27">
        <f>IF($O429&gt;=DF$1,$S429+$Y429,$Y429)</f>
        <v>631.48800000000006</v>
      </c>
      <c r="DG429" s="27">
        <f>IF($O429&gt;=DG$1,$S429+$Y429,$Y429)</f>
        <v>631.48800000000006</v>
      </c>
      <c r="DH429" s="27">
        <f>IF($O429&gt;=DH$1,$S429+$Y429,$Y429)</f>
        <v>631.48800000000006</v>
      </c>
      <c r="DI429" s="27">
        <f>IF($O429&gt;=DI$1,$S429+$Y429,$Y429)</f>
        <v>631.48800000000006</v>
      </c>
      <c r="DJ429" s="27">
        <f>IF($O429&gt;=DJ$1,$S429+$Y429,$Y429)</f>
        <v>631.48800000000006</v>
      </c>
      <c r="DK429" s="27">
        <f>IF($O429&gt;=DK$1,$S429+$Y429,$Y429)</f>
        <v>631.48800000000006</v>
      </c>
      <c r="DL429" s="27">
        <f>IF($O429&gt;=DL$1,$S429+$Y429,$Y429)</f>
        <v>631.48800000000006</v>
      </c>
      <c r="DM429" s="27">
        <f>IF($O429&gt;=DM$1,$S429+$Y429,$Y429)</f>
        <v>631.48800000000006</v>
      </c>
      <c r="DN429" s="27">
        <f>IF($O429&gt;=DN$1,$S429+$Y429,$Y429)</f>
        <v>631.48800000000006</v>
      </c>
      <c r="DO429" s="27">
        <f>IF($O429&gt;=DO$1,$S429+$Y429,$Y429)</f>
        <v>631.48800000000006</v>
      </c>
      <c r="DP429" s="27">
        <f>IF($O429&gt;=DP$1,$S429+$Y429,$Y429)</f>
        <v>631.48800000000006</v>
      </c>
      <c r="DQ429" s="27">
        <f>IF($O429&gt;=DQ$1,$S429+$Y429,$Y429)</f>
        <v>631.48800000000006</v>
      </c>
      <c r="DR429" s="27">
        <f>IF($O429&gt;=DR$1,$S429+$Y429,$Y429)</f>
        <v>631.48800000000006</v>
      </c>
      <c r="DS429" s="27">
        <f>IF($O429&gt;=DS$1,$S429+$Y429,$Y429)</f>
        <v>631.48800000000006</v>
      </c>
      <c r="DT429" s="27">
        <f>IF($O429&gt;=DT$1,$S429+$Y429,$Y429)</f>
        <v>631.48800000000006</v>
      </c>
      <c r="DU429" s="27">
        <f>IF($O429&gt;=DU$1,$S429+$Y429,$Y429)</f>
        <v>631.48800000000006</v>
      </c>
      <c r="DV429" s="27">
        <f>IF($O429&gt;=DV$1,$S429+$Y429,$Y429)</f>
        <v>631.48800000000006</v>
      </c>
      <c r="DW429" s="27">
        <f>IF($O429&gt;=DW$1,$S429+$Y429,$Y429)</f>
        <v>631.48800000000006</v>
      </c>
      <c r="DX429" s="27">
        <f>IF($O429&gt;=DX$1,$S429+$Y429,$Y429)</f>
        <v>631.48800000000006</v>
      </c>
      <c r="DY429" s="27">
        <f>IF($O429&gt;=DY$1,$S429+$Y429,$Y429)</f>
        <v>631.48800000000006</v>
      </c>
      <c r="DZ429" s="27">
        <f>IF($O429&gt;=DZ$1,$S429+$Y429,$Y429)</f>
        <v>631.48800000000006</v>
      </c>
      <c r="EA429" s="27">
        <f>IF($O429&gt;=EA$1,$S429+$Y429,$Y429)</f>
        <v>631.48800000000006</v>
      </c>
      <c r="EB429" s="27">
        <f>IF($O429&gt;=EB$1,$S429+$Y429,$Y429)</f>
        <v>631.48800000000006</v>
      </c>
      <c r="EC429" s="27">
        <f>IF($O429&gt;=EC$1,$S429+$Y429,$Y429)</f>
        <v>631.48800000000006</v>
      </c>
      <c r="ED429" s="27">
        <f>IF($O429&gt;=ED$1,$S429+$Y429,$Y429)</f>
        <v>147.43799999999999</v>
      </c>
      <c r="EE429" s="27">
        <f>IF($O429&gt;=EE$1,$S429+$Y429,$Y429)</f>
        <v>147.43799999999999</v>
      </c>
      <c r="EF429" s="27">
        <f>IF($O429&gt;=EF$1,$S429+$Y429,$Y429)</f>
        <v>147.43799999999999</v>
      </c>
      <c r="EG429" s="27">
        <f>IF($O429&gt;=EG$1,$S429+$Y429,$Y429)</f>
        <v>147.43799999999999</v>
      </c>
      <c r="EH429" s="27">
        <f>IF($O429&gt;=EH$1,$S429+$Y429,$Y429)</f>
        <v>147.43799999999999</v>
      </c>
      <c r="EI429" s="27">
        <f>IF($O429&gt;=EI$1,$S429+$Y429,$Y429)</f>
        <v>147.43799999999999</v>
      </c>
      <c r="EJ429" s="27">
        <f>IF($O429&gt;=EJ$1,$S429+$Y429,$Y429)</f>
        <v>147.43799999999999</v>
      </c>
      <c r="EK429" s="27">
        <f>IF($O429&gt;=EK$1,$S429+$Y429,$Y429)</f>
        <v>147.43799999999999</v>
      </c>
      <c r="EL429" s="27">
        <f>IF($O429&gt;=EL$1,$S429+$Y429,$Y429)</f>
        <v>147.43799999999999</v>
      </c>
      <c r="EM429" s="27">
        <f>IF($O429&gt;=EM$1,$S429+$Y429,$Y429)</f>
        <v>147.43799999999999</v>
      </c>
      <c r="EN429" s="27">
        <f>IF($O429&gt;=EN$1,$S429+$Y429,$Y429)</f>
        <v>147.43799999999999</v>
      </c>
      <c r="EO429" s="27">
        <f>IF($O429&gt;=EO$1,$S429+$Y429,$Y429)</f>
        <v>147.43799999999999</v>
      </c>
      <c r="EP429" s="27">
        <f>IF($O429&gt;=EP$1,$S429+$Y429,$Y429)</f>
        <v>147.43799999999999</v>
      </c>
      <c r="EQ429" s="27">
        <f>IF($O429&gt;=EQ$1,$S429+$Y429,$Y429)</f>
        <v>147.43799999999999</v>
      </c>
      <c r="ER429" s="27">
        <f>IF($O429&gt;=ER$1,$S429+$Y429,$Y429)</f>
        <v>147.43799999999999</v>
      </c>
      <c r="ES429" s="27">
        <f>IF($O429&gt;=ES$1,$S429+$Y429,$Y429)</f>
        <v>147.43799999999999</v>
      </c>
      <c r="ET429" s="27">
        <f>IF($O429&gt;=ET$1,$S429+$Y429,$Y429)</f>
        <v>147.43799999999999</v>
      </c>
      <c r="EU429" s="27">
        <f>IF($O429&gt;=EU$1,$S429+$Y429,$Y429)</f>
        <v>147.43799999999999</v>
      </c>
      <c r="EV429" s="27">
        <f>IF($O429&gt;=EV$1,$S429,0)</f>
        <v>0</v>
      </c>
      <c r="EW429" s="27">
        <f>IF($O429&gt;=EW$1,$S429,0)</f>
        <v>0</v>
      </c>
      <c r="EX429" s="27">
        <f>IF($O429&gt;=EX$1,$S429,0)</f>
        <v>0</v>
      </c>
      <c r="EY429" s="27">
        <f>IF($O429&gt;=EY$1,$S429,0)</f>
        <v>0</v>
      </c>
      <c r="EZ429" s="27">
        <f>IF($O429&gt;=EZ$1,$S429,0)</f>
        <v>0</v>
      </c>
      <c r="FA429" s="27">
        <f>IF($O429&gt;=FA$1,$S429,0)</f>
        <v>0</v>
      </c>
      <c r="FB429" s="27">
        <f>IF($O429&gt;=FB$1,$S429,0)</f>
        <v>0</v>
      </c>
      <c r="FC429" s="27">
        <f>IF($O429&gt;=FC$1,$S429,0)</f>
        <v>0</v>
      </c>
      <c r="FD429" s="27">
        <f>IF($O429&gt;=FD$1,$S429,0)</f>
        <v>0</v>
      </c>
      <c r="FE429" s="27">
        <f>IF($O429&gt;=FE$1,$S429,0)</f>
        <v>0</v>
      </c>
      <c r="FF429" s="27">
        <f>IF($O429&gt;=FF$1,$S429,0)</f>
        <v>0</v>
      </c>
      <c r="FG429" s="27">
        <f>IF($O429&gt;=FG$1,$S429,0)</f>
        <v>0</v>
      </c>
      <c r="FH429" s="27">
        <f>IF($O429&gt;=FH$1,$S429,0)</f>
        <v>0</v>
      </c>
      <c r="FI429" s="27">
        <f>IF($O429&gt;=FI$1,$S429,0)</f>
        <v>0</v>
      </c>
      <c r="FJ429" s="27">
        <f>IF($O429&gt;=FJ$1,$S429,0)</f>
        <v>0</v>
      </c>
      <c r="FK429" s="27">
        <f>IF($O429&gt;=FK$1,$S429,0)</f>
        <v>0</v>
      </c>
      <c r="FL429" s="27">
        <f>IF($O429&gt;=FL$1,$S429,0)</f>
        <v>0</v>
      </c>
      <c r="FM429" s="27">
        <f>IF($O429&gt;=FM$1,$S429,0)</f>
        <v>0</v>
      </c>
      <c r="FN429" s="27">
        <f>IF($O429&gt;=FN$1,$S429,0)</f>
        <v>0</v>
      </c>
      <c r="FO429" s="27">
        <f>IF($O429&gt;=FO$1,$S429,0)</f>
        <v>0</v>
      </c>
      <c r="FP429" s="27">
        <f>IF($O429&gt;=FP$1,$S429,0)</f>
        <v>0</v>
      </c>
      <c r="FQ429" s="27">
        <f>IF($O429&gt;=FQ$1,$S429,0)</f>
        <v>0</v>
      </c>
      <c r="FR429" s="27">
        <f>IF($O429&gt;=FR$1,$S429,0)</f>
        <v>0</v>
      </c>
      <c r="FS429" s="27">
        <f>IF($O429&gt;=FS$1,$S429,0)</f>
        <v>0</v>
      </c>
      <c r="FT429" s="27">
        <f>IF($O429&gt;=FT$1,$S429,0)</f>
        <v>0</v>
      </c>
      <c r="FU429" s="27">
        <f>IF($O429&gt;=FU$1,$S429,0)</f>
        <v>0</v>
      </c>
      <c r="FV429" s="27">
        <f>IF($O429&gt;=FV$1,$S429,0)</f>
        <v>0</v>
      </c>
      <c r="FW429" s="27">
        <f>IF($O429&gt;=FW$1,$S429,0)</f>
        <v>0</v>
      </c>
      <c r="FX429" s="27">
        <f>IF($O429&gt;=FX$1,$S429,0)</f>
        <v>0</v>
      </c>
      <c r="FY429" s="27">
        <f>IF($O429&gt;=FY$1,$S429,0)</f>
        <v>0</v>
      </c>
      <c r="FZ429" s="27">
        <f>IF($O429&gt;=FZ$1,$S429,0)</f>
        <v>0</v>
      </c>
      <c r="GA429" s="27">
        <f>IF($O429&gt;=GA$1,$S429,0)</f>
        <v>0</v>
      </c>
      <c r="GB429" s="27">
        <f>IF($O429&gt;=GB$1,$S429,0)</f>
        <v>0</v>
      </c>
      <c r="GC429" s="27">
        <f>IF($O429&gt;=GC$1,$S429,0)</f>
        <v>0</v>
      </c>
      <c r="GD429" s="27">
        <f>IF($O429&gt;=GD$1,$S429,0)</f>
        <v>0</v>
      </c>
      <c r="GE429" s="27">
        <f>IF($O429&gt;=GE$1,$S429,0)</f>
        <v>0</v>
      </c>
      <c r="GF429" s="27">
        <f>IF($O429&gt;=GF$1,$S429,0)</f>
        <v>0</v>
      </c>
      <c r="GG429" s="27">
        <f>IF($O429&gt;=GG$1,$S429,0)</f>
        <v>0</v>
      </c>
      <c r="GH429" s="27">
        <f>IF($O429&gt;=GH$1,$S429,0)</f>
        <v>0</v>
      </c>
      <c r="GI429" s="27">
        <f>IF($O429&gt;=GI$1,$S429,0)</f>
        <v>0</v>
      </c>
      <c r="GJ429" s="27">
        <f>IF($O429&gt;=GJ$1,$S429,0)</f>
        <v>0</v>
      </c>
      <c r="GK429" s="27">
        <f>IF($O429&gt;=GK$1,$S429,0)</f>
        <v>0</v>
      </c>
      <c r="GL429" s="27">
        <f>IF($O429&gt;=GL$1,$S429,0)</f>
        <v>0</v>
      </c>
      <c r="GM429" s="27">
        <f>IF($O429&gt;=GM$1,$S429,0)</f>
        <v>0</v>
      </c>
      <c r="GN429" s="27">
        <f>IF($O429&gt;=GN$1,$S429,0)</f>
        <v>0</v>
      </c>
      <c r="GO429" s="27">
        <f>IF($O429&gt;=GO$1,$S429,0)</f>
        <v>0</v>
      </c>
      <c r="GP429" s="27">
        <f>IF($O429&gt;=GP$1,$S429,0)</f>
        <v>0</v>
      </c>
      <c r="GQ429" s="27">
        <f>IF($O429&gt;=GQ$1,$S429,0)</f>
        <v>0</v>
      </c>
      <c r="GR429" s="27">
        <f>IF($O429&gt;=GR$1,$S429,0)</f>
        <v>0</v>
      </c>
      <c r="GS429" s="27">
        <f>IF($O429&gt;=GS$1,$S429,0)</f>
        <v>0</v>
      </c>
      <c r="GT429" s="27">
        <f>IF($O429&gt;=GT$1,$S429,0)</f>
        <v>0</v>
      </c>
      <c r="GU429" s="27">
        <f>IF($O429&gt;=GU$1,$S429,0)</f>
        <v>0</v>
      </c>
      <c r="GV429" s="27">
        <f>IF($O429&gt;=GV$1,$S429,0)</f>
        <v>0</v>
      </c>
      <c r="GW429" s="27">
        <f>IF($O429&gt;=GW$1,$S429,0)</f>
        <v>0</v>
      </c>
      <c r="GX429" s="27">
        <f>IF($O429&gt;=GX$1,$S429,0)</f>
        <v>0</v>
      </c>
      <c r="GY429" s="27">
        <f>IF($O429&gt;=GY$1,$S429,0)</f>
        <v>0</v>
      </c>
      <c r="GZ429" s="27">
        <f>IF($O429&gt;=GZ$1,$S429,0)</f>
        <v>0</v>
      </c>
      <c r="HA429" s="27">
        <f>IF($O429&gt;=HA$1,$S429,0)</f>
        <v>0</v>
      </c>
      <c r="HB429" s="27">
        <f>IF($O429&gt;=HB$1,$S429,0)</f>
        <v>0</v>
      </c>
      <c r="HC429" s="27">
        <f>IF($O429&gt;=HC$1,$S429,0)</f>
        <v>0</v>
      </c>
    </row>
    <row r="430" spans="1:211">
      <c r="A430" s="3">
        <v>52086</v>
      </c>
      <c r="B430" s="3" t="s">
        <v>571</v>
      </c>
      <c r="C430" s="3" t="s">
        <v>53</v>
      </c>
      <c r="D430" s="3">
        <v>66</v>
      </c>
      <c r="E430" s="4">
        <v>34092</v>
      </c>
      <c r="F430" s="5">
        <v>25.147945205479452</v>
      </c>
      <c r="G430" s="3" t="s">
        <v>446</v>
      </c>
      <c r="H430" s="4">
        <v>19075</v>
      </c>
      <c r="I430" s="9" t="s">
        <v>823</v>
      </c>
      <c r="J430" s="5">
        <v>8163.38</v>
      </c>
      <c r="K430" s="31">
        <v>190</v>
      </c>
      <c r="L430" s="32">
        <v>25</v>
      </c>
      <c r="M430" s="33">
        <f>VLOOKUP(L430,FIND,3,TRUE)</f>
        <v>1.5</v>
      </c>
      <c r="N430" s="32">
        <f>IF(L430&gt;30,180,VLOOKUP(L430,TEMPO,2,FALSE))</f>
        <v>150</v>
      </c>
      <c r="O430" s="32">
        <f>IF(R430&gt;0,4,N430)</f>
        <v>150</v>
      </c>
      <c r="P430" s="96">
        <f>J430*M430*L430</f>
        <v>306126.75</v>
      </c>
      <c r="Q430" s="96">
        <f>10934.45*2</f>
        <v>21868.9</v>
      </c>
      <c r="R430" s="96">
        <f>IF(P430&lt;=Q430,P430/4,0)</f>
        <v>0</v>
      </c>
      <c r="S430" s="5">
        <f>IF(P430&gt;=Q430,P430/N430,0)</f>
        <v>2040.845</v>
      </c>
      <c r="T430" s="3"/>
      <c r="U430" s="3">
        <f>IF(T430="",1,0)</f>
        <v>1</v>
      </c>
      <c r="V430" s="3">
        <v>639</v>
      </c>
      <c r="W430" s="5">
        <v>0</v>
      </c>
      <c r="X430" s="5">
        <v>402.65</v>
      </c>
      <c r="Y430" s="5">
        <f>X430*W430</f>
        <v>0</v>
      </c>
      <c r="Z430" s="5">
        <v>400</v>
      </c>
      <c r="AA430" s="5">
        <f>S430+Y430+Z430</f>
        <v>2440.8450000000003</v>
      </c>
      <c r="AB430" s="39">
        <f>(J430/12+J430/12*1.3333333333+450/12+J430/30*6/12+J430)*1.3+Y430+Z430+153.9</f>
        <v>13455.43828885941</v>
      </c>
      <c r="AC430" s="39" t="s">
        <v>947</v>
      </c>
      <c r="AD430" s="39">
        <f>J430*1.3+400+153.9</f>
        <v>11166.294</v>
      </c>
      <c r="AE430" s="39">
        <f>SUMIFS('CUSTO MENSAL FUNC NOVO'!H:H,'CUSTO MENSAL FUNC NOVO'!A:A,'VALORES MENSAIS'!AC430)</f>
        <v>6476.9599999999991</v>
      </c>
      <c r="AF430" s="27">
        <f>IF($R430&gt;0,$R430,$S430)+$Y430+$Z430</f>
        <v>2440.8450000000003</v>
      </c>
      <c r="AG430" s="27">
        <f>IF($R430&gt;0,$R430,$S430)+$Y430+$Z430</f>
        <v>2440.8450000000003</v>
      </c>
      <c r="AH430" s="27">
        <f>IF($R430&gt;0,$R430,$S430)+$Y430+$Z430</f>
        <v>2440.8450000000003</v>
      </c>
      <c r="AI430" s="27">
        <f>IF($R430&gt;0,$R430,$S430)+$Y430+$Z430</f>
        <v>2440.8450000000003</v>
      </c>
      <c r="AJ430" s="27">
        <f>IF($O430&gt;=AJ$1,$S430+$Y430+$Z430,$Y430+$Z430)</f>
        <v>2440.8450000000003</v>
      </c>
      <c r="AK430" s="27">
        <f>IF($O430&gt;=AK$1,$S430+$Y430+$Z430,$Y430+$Z430)</f>
        <v>2440.8450000000003</v>
      </c>
      <c r="AL430" s="27">
        <f>IF($O430&gt;=AL$1,$S430+$Y430+$Z430,$Y430+$Z430)</f>
        <v>2440.8450000000003</v>
      </c>
      <c r="AM430" s="27">
        <f>IF($O430&gt;=AM$1,$S430+$Y430+$Z430,$Y430+$Z430)</f>
        <v>2440.8450000000003</v>
      </c>
      <c r="AN430" s="27">
        <f>IF($O430&gt;=AN$1,$S430+$Y430+$Z430,$Y430+$Z430)</f>
        <v>2440.8450000000003</v>
      </c>
      <c r="AO430" s="27">
        <f>IF($O430&gt;=AO$1,$S430+$Y430+$Z430,$Y430+$Z430)</f>
        <v>2440.8450000000003</v>
      </c>
      <c r="AP430" s="27">
        <f>IF($O430&gt;=AP$1,$S430+$Y430+$Z430,$Y430+$Z430)</f>
        <v>2440.8450000000003</v>
      </c>
      <c r="AQ430" s="27">
        <f>IF($O430&gt;=AQ$1,$S430+$Y430+$Z430,$Y430+$Z430)</f>
        <v>2440.8450000000003</v>
      </c>
      <c r="AR430" s="27">
        <f>IF($O430&gt;=AR$1,$S430+$Y430+$Z430,$Y430+$Z430)</f>
        <v>2440.8450000000003</v>
      </c>
      <c r="AS430" s="27">
        <f>IF($O430&gt;=AS$1,$S430+$Y430+$Z430,$Y430+$Z430)</f>
        <v>2440.8450000000003</v>
      </c>
      <c r="AT430" s="27">
        <f>IF($O430&gt;=AT$1,$S430+$Y430+$Z430,$Y430+$Z430)</f>
        <v>2440.8450000000003</v>
      </c>
      <c r="AU430" s="27">
        <f>IF($O430&gt;=AU$1,$S430+$Y430+$Z430,$Y430+$Z430)</f>
        <v>2440.8450000000003</v>
      </c>
      <c r="AV430" s="27">
        <f>IF($O430&gt;=AV$1,$S430+$Y430+$Z430,$Y430+$Z430)</f>
        <v>2440.8450000000003</v>
      </c>
      <c r="AW430" s="27">
        <f>IF($O430&gt;=AW$1,$S430+$Y430+$Z430,$Y430+$Z430)</f>
        <v>2440.8450000000003</v>
      </c>
      <c r="AX430" s="27">
        <f>IF($O430&gt;=AX$1,$S430+$Y430+$Z430,$Y430+$Z430)</f>
        <v>2440.8450000000003</v>
      </c>
      <c r="AY430" s="27">
        <f>IF($O430&gt;=AY$1,$S430+$Y430+$Z430,$Y430+$Z430)</f>
        <v>2440.8450000000003</v>
      </c>
      <c r="AZ430" s="27">
        <f>IF($O430&gt;=AZ$1,$S430+$Y430+$Z430,$Y430+$Z430)</f>
        <v>2440.8450000000003</v>
      </c>
      <c r="BA430" s="27">
        <f>IF($O430&gt;=BA$1,$S430+$Y430+$Z430,$Y430+$Z430)</f>
        <v>2440.8450000000003</v>
      </c>
      <c r="BB430" s="27">
        <f>IF($O430&gt;=BB$1,$S430+$Y430+$Z430,$Y430+$Z430)</f>
        <v>2440.8450000000003</v>
      </c>
      <c r="BC430" s="27">
        <f>IF($O430&gt;=BC$1,$S430+$Y430+$Z430,$Y430+$Z430)</f>
        <v>2440.8450000000003</v>
      </c>
      <c r="BD430" s="27">
        <f>IF($O430&gt;=BD$1,$S430+$Y430+$Z430,$Y430+$Z430)</f>
        <v>2440.8450000000003</v>
      </c>
      <c r="BE430" s="27">
        <f>IF($O430&gt;=BE$1,$S430+$Y430+$Z430,$Y430+$Z430)</f>
        <v>2440.8450000000003</v>
      </c>
      <c r="BF430" s="27">
        <f>IF($O430&gt;=BF$1,$S430+$Y430+$Z430,$Y430+$Z430)</f>
        <v>2440.8450000000003</v>
      </c>
      <c r="BG430" s="27">
        <f>IF($O430&gt;=BG$1,$S430+$Y430+$Z430,$Y430+$Z430)</f>
        <v>2440.8450000000003</v>
      </c>
      <c r="BH430" s="27">
        <f>IF($O430&gt;=BH$1,$S430+$Y430+$Z430,$Y430+$Z430)</f>
        <v>2440.8450000000003</v>
      </c>
      <c r="BI430" s="27">
        <f>IF($O430&gt;=BI$1,$S430+$Y430+$Z430,$Y430+$Z430)</f>
        <v>2440.8450000000003</v>
      </c>
      <c r="BJ430" s="27">
        <f>IF($O430&gt;=BJ$1,$S430+$Y430+$Z430,$Y430+$Z430)</f>
        <v>2440.8450000000003</v>
      </c>
      <c r="BK430" s="27">
        <f>IF($O430&gt;=BK$1,$S430+$Y430+$Z430,$Y430+$Z430)</f>
        <v>2440.8450000000003</v>
      </c>
      <c r="BL430" s="27">
        <f>IF($O430&gt;=BL$1,$S430+$Y430+$Z430,$Y430+$Z430)</f>
        <v>2440.8450000000003</v>
      </c>
      <c r="BM430" s="27">
        <f>IF($O430&gt;=BM$1,$S430+$Y430+$Z430,$Y430+$Z430)</f>
        <v>2440.8450000000003</v>
      </c>
      <c r="BN430" s="27">
        <f>IF($O430&gt;=BN$1,$S430+$Y430+$Z430,$Y430+$Z430)</f>
        <v>2440.8450000000003</v>
      </c>
      <c r="BO430" s="27">
        <f>IF($O430&gt;=BO$1,$S430+$Y430+$Z430,$Y430+$Z430)</f>
        <v>2440.8450000000003</v>
      </c>
      <c r="BP430" s="27">
        <f>IF($O430&gt;=BP$1,$S430+$Y430+$Z430,$Y430+$Z430)</f>
        <v>2440.8450000000003</v>
      </c>
      <c r="BQ430" s="27">
        <f>IF($O430&gt;=BQ$1,$S430+$Y430+$Z430,$Y430+$Z430)</f>
        <v>2440.8450000000003</v>
      </c>
      <c r="BR430" s="27">
        <f>IF($O430&gt;=BR$1,$S430+$Y430+$Z430,$Y430+$Z430)</f>
        <v>2440.8450000000003</v>
      </c>
      <c r="BS430" s="27">
        <f>IF($O430&gt;=BS$1,$S430+$Y430+$Z430,$Y430+$Z430)</f>
        <v>2440.8450000000003</v>
      </c>
      <c r="BT430" s="27">
        <f>IF($O430&gt;=BT$1,$S430+$Y430+$Z430,$Y430+$Z430)</f>
        <v>2440.8450000000003</v>
      </c>
      <c r="BU430" s="27">
        <f>IF($O430&gt;=BU$1,$S430+$Y430+$Z430,$Y430+$Z430)</f>
        <v>2440.8450000000003</v>
      </c>
      <c r="BV430" s="27">
        <f>IF($O430&gt;=BV$1,$S430+$Y430+$Z430,$Y430+$Z430)</f>
        <v>2440.8450000000003</v>
      </c>
      <c r="BW430" s="27">
        <f>IF($O430&gt;=BW$1,$S430+$Y430+$Z430,$Y430+$Z430)</f>
        <v>2440.8450000000003</v>
      </c>
      <c r="BX430" s="27">
        <f>IF($O430&gt;=BX$1,$S430+$Y430+$Z430,$Y430+$Z430)</f>
        <v>2440.8450000000003</v>
      </c>
      <c r="BY430" s="27">
        <f>IF($O430&gt;=BY$1,$S430+$Y430+$Z430,$Y430+$Z430)</f>
        <v>2440.8450000000003</v>
      </c>
      <c r="BZ430" s="27">
        <f>IF($O430&gt;=BZ$1,$S430+$Y430+$Z430,$Y430+$Z430)</f>
        <v>2440.8450000000003</v>
      </c>
      <c r="CA430" s="27">
        <f>IF($O430&gt;=CA$1,$S430+$Y430+$Z430,$Y430+$Z430)</f>
        <v>2440.8450000000003</v>
      </c>
      <c r="CB430" s="27">
        <f>IF($O430&gt;=CB$1,$S430+$Y430+$Z430,$Y430+$Z430)</f>
        <v>2440.8450000000003</v>
      </c>
      <c r="CC430" s="27">
        <f>IF($O430&gt;=CC$1,$S430+$Y430+$Z430,$Y430+$Z430)</f>
        <v>2440.8450000000003</v>
      </c>
      <c r="CD430" s="27">
        <f>IF($O430&gt;=CD$1,$S430+$Y430+$Z430,$Y430+$Z430)</f>
        <v>2440.8450000000003</v>
      </c>
      <c r="CE430" s="27">
        <f>IF($O430&gt;=CE$1,$S430+$Y430+$Z430,$Y430+$Z430)</f>
        <v>2440.8450000000003</v>
      </c>
      <c r="CF430" s="27">
        <f>IF($O430&gt;=CF$1,$S430+$Y430+$Z430,$Y430+$Z430)</f>
        <v>2440.8450000000003</v>
      </c>
      <c r="CG430" s="27">
        <f>IF($O430&gt;=CG$1,$S430+$Y430+$Z430,$Y430+$Z430)</f>
        <v>2440.8450000000003</v>
      </c>
      <c r="CH430" s="27">
        <f>IF($O430&gt;=CH$1,$S430+$Y430+$Z430,$Y430+$Z430)</f>
        <v>2440.8450000000003</v>
      </c>
      <c r="CI430" s="27">
        <f>IF($O430&gt;=CI$1,$S430+$Y430+$Z430,$Y430+$Z430)</f>
        <v>2440.8450000000003</v>
      </c>
      <c r="CJ430" s="27">
        <f>IF($O430&gt;=CJ$1,$S430+$Y430+$Z430,$Y430+$Z430)</f>
        <v>2440.8450000000003</v>
      </c>
      <c r="CK430" s="27">
        <f>IF($O430&gt;=CK$1,$S430+$Y430+$Z430,$Y430+$Z430)</f>
        <v>2440.8450000000003</v>
      </c>
      <c r="CL430" s="27">
        <f>IF($O430&gt;=CL$1,$S430+$Y430+$Z430,$Y430+$Z430)</f>
        <v>2440.8450000000003</v>
      </c>
      <c r="CM430" s="27">
        <f>IF($O430&gt;=CM$1,$S430+$Y430+$Z430,$Y430+$Z430)</f>
        <v>2440.8450000000003</v>
      </c>
      <c r="CN430" s="27">
        <f>IF($O430&gt;=CN$1,$S430+$Y430,$Y430)</f>
        <v>2040.845</v>
      </c>
      <c r="CO430" s="27">
        <f>IF($O430&gt;=CO$1,$S430+$Y430,$Y430)</f>
        <v>2040.845</v>
      </c>
      <c r="CP430" s="27">
        <f>IF($O430&gt;=CP$1,$S430+$Y430,$Y430)</f>
        <v>2040.845</v>
      </c>
      <c r="CQ430" s="27">
        <f>IF($O430&gt;=CQ$1,$S430+$Y430,$Y430)</f>
        <v>2040.845</v>
      </c>
      <c r="CR430" s="27">
        <f>IF($O430&gt;=CR$1,$S430+$Y430,$Y430)</f>
        <v>2040.845</v>
      </c>
      <c r="CS430" s="27">
        <f>IF($O430&gt;=CS$1,$S430+$Y430,$Y430)</f>
        <v>2040.845</v>
      </c>
      <c r="CT430" s="27">
        <f>IF($O430&gt;=CT$1,$S430+$Y430,$Y430)</f>
        <v>2040.845</v>
      </c>
      <c r="CU430" s="27">
        <f>IF($O430&gt;=CU$1,$S430+$Y430,$Y430)</f>
        <v>2040.845</v>
      </c>
      <c r="CV430" s="27">
        <f>IF($O430&gt;=CV$1,$S430+$Y430,$Y430)</f>
        <v>2040.845</v>
      </c>
      <c r="CW430" s="27">
        <f>IF($O430&gt;=CW$1,$S430+$Y430,$Y430)</f>
        <v>2040.845</v>
      </c>
      <c r="CX430" s="27">
        <f>IF($O430&gt;=CX$1,$S430+$Y430,$Y430)</f>
        <v>2040.845</v>
      </c>
      <c r="CY430" s="27">
        <f>IF($O430&gt;=CY$1,$S430+$Y430,$Y430)</f>
        <v>2040.845</v>
      </c>
      <c r="CZ430" s="27">
        <f>IF($O430&gt;=CZ$1,$S430+$Y430,$Y430)</f>
        <v>2040.845</v>
      </c>
      <c r="DA430" s="27">
        <f>IF($O430&gt;=DA$1,$S430+$Y430,$Y430)</f>
        <v>2040.845</v>
      </c>
      <c r="DB430" s="27">
        <f>IF($O430&gt;=DB$1,$S430+$Y430,$Y430)</f>
        <v>2040.845</v>
      </c>
      <c r="DC430" s="27">
        <f>IF($O430&gt;=DC$1,$S430+$Y430,$Y430)</f>
        <v>2040.845</v>
      </c>
      <c r="DD430" s="27">
        <f>IF($O430&gt;=DD$1,$S430+$Y430,$Y430)</f>
        <v>2040.845</v>
      </c>
      <c r="DE430" s="27">
        <f>IF($O430&gt;=DE$1,$S430+$Y430,$Y430)</f>
        <v>2040.845</v>
      </c>
      <c r="DF430" s="27">
        <f>IF($O430&gt;=DF$1,$S430+$Y430,$Y430)</f>
        <v>2040.845</v>
      </c>
      <c r="DG430" s="27">
        <f>IF($O430&gt;=DG$1,$S430+$Y430,$Y430)</f>
        <v>2040.845</v>
      </c>
      <c r="DH430" s="27">
        <f>IF($O430&gt;=DH$1,$S430+$Y430,$Y430)</f>
        <v>2040.845</v>
      </c>
      <c r="DI430" s="27">
        <f>IF($O430&gt;=DI$1,$S430+$Y430,$Y430)</f>
        <v>2040.845</v>
      </c>
      <c r="DJ430" s="27">
        <f>IF($O430&gt;=DJ$1,$S430+$Y430,$Y430)</f>
        <v>2040.845</v>
      </c>
      <c r="DK430" s="27">
        <f>IF($O430&gt;=DK$1,$S430+$Y430,$Y430)</f>
        <v>2040.845</v>
      </c>
      <c r="DL430" s="27">
        <f>IF($O430&gt;=DL$1,$S430+$Y430,$Y430)</f>
        <v>2040.845</v>
      </c>
      <c r="DM430" s="27">
        <f>IF($O430&gt;=DM$1,$S430+$Y430,$Y430)</f>
        <v>2040.845</v>
      </c>
      <c r="DN430" s="27">
        <f>IF($O430&gt;=DN$1,$S430+$Y430,$Y430)</f>
        <v>2040.845</v>
      </c>
      <c r="DO430" s="27">
        <f>IF($O430&gt;=DO$1,$S430+$Y430,$Y430)</f>
        <v>2040.845</v>
      </c>
      <c r="DP430" s="27">
        <f>IF($O430&gt;=DP$1,$S430+$Y430,$Y430)</f>
        <v>2040.845</v>
      </c>
      <c r="DQ430" s="27">
        <f>IF($O430&gt;=DQ$1,$S430+$Y430,$Y430)</f>
        <v>2040.845</v>
      </c>
      <c r="DR430" s="27">
        <f>IF($O430&gt;=DR$1,$S430+$Y430,$Y430)</f>
        <v>2040.845</v>
      </c>
      <c r="DS430" s="27">
        <f>IF($O430&gt;=DS$1,$S430+$Y430,$Y430)</f>
        <v>2040.845</v>
      </c>
      <c r="DT430" s="27">
        <f>IF($O430&gt;=DT$1,$S430+$Y430,$Y430)</f>
        <v>2040.845</v>
      </c>
      <c r="DU430" s="27">
        <f>IF($O430&gt;=DU$1,$S430+$Y430,$Y430)</f>
        <v>2040.845</v>
      </c>
      <c r="DV430" s="27">
        <f>IF($O430&gt;=DV$1,$S430+$Y430,$Y430)</f>
        <v>2040.845</v>
      </c>
      <c r="DW430" s="27">
        <f>IF($O430&gt;=DW$1,$S430+$Y430,$Y430)</f>
        <v>2040.845</v>
      </c>
      <c r="DX430" s="27">
        <f>IF($O430&gt;=DX$1,$S430+$Y430,$Y430)</f>
        <v>2040.845</v>
      </c>
      <c r="DY430" s="27">
        <f>IF($O430&gt;=DY$1,$S430+$Y430,$Y430)</f>
        <v>2040.845</v>
      </c>
      <c r="DZ430" s="27">
        <f>IF($O430&gt;=DZ$1,$S430+$Y430,$Y430)</f>
        <v>2040.845</v>
      </c>
      <c r="EA430" s="27">
        <f>IF($O430&gt;=EA$1,$S430+$Y430,$Y430)</f>
        <v>2040.845</v>
      </c>
      <c r="EB430" s="27">
        <f>IF($O430&gt;=EB$1,$S430+$Y430,$Y430)</f>
        <v>2040.845</v>
      </c>
      <c r="EC430" s="27">
        <f>IF($O430&gt;=EC$1,$S430+$Y430,$Y430)</f>
        <v>2040.845</v>
      </c>
      <c r="ED430" s="27">
        <f>IF($O430&gt;=ED$1,$S430+$Y430,$Y430)</f>
        <v>2040.845</v>
      </c>
      <c r="EE430" s="27">
        <f>IF($O430&gt;=EE$1,$S430+$Y430,$Y430)</f>
        <v>2040.845</v>
      </c>
      <c r="EF430" s="27">
        <f>IF($O430&gt;=EF$1,$S430+$Y430,$Y430)</f>
        <v>2040.845</v>
      </c>
      <c r="EG430" s="27">
        <f>IF($O430&gt;=EG$1,$S430+$Y430,$Y430)</f>
        <v>2040.845</v>
      </c>
      <c r="EH430" s="27">
        <f>IF($O430&gt;=EH$1,$S430+$Y430,$Y430)</f>
        <v>2040.845</v>
      </c>
      <c r="EI430" s="27">
        <f>IF($O430&gt;=EI$1,$S430+$Y430,$Y430)</f>
        <v>2040.845</v>
      </c>
      <c r="EJ430" s="27">
        <f>IF($O430&gt;=EJ$1,$S430+$Y430,$Y430)</f>
        <v>2040.845</v>
      </c>
      <c r="EK430" s="27">
        <f>IF($O430&gt;=EK$1,$S430+$Y430,$Y430)</f>
        <v>2040.845</v>
      </c>
      <c r="EL430" s="27">
        <f>IF($O430&gt;=EL$1,$S430+$Y430,$Y430)</f>
        <v>2040.845</v>
      </c>
      <c r="EM430" s="27">
        <f>IF($O430&gt;=EM$1,$S430+$Y430,$Y430)</f>
        <v>2040.845</v>
      </c>
      <c r="EN430" s="27">
        <f>IF($O430&gt;=EN$1,$S430+$Y430,$Y430)</f>
        <v>2040.845</v>
      </c>
      <c r="EO430" s="27">
        <f>IF($O430&gt;=EO$1,$S430+$Y430,$Y430)</f>
        <v>2040.845</v>
      </c>
      <c r="EP430" s="27">
        <f>IF($O430&gt;=EP$1,$S430+$Y430,$Y430)</f>
        <v>2040.845</v>
      </c>
      <c r="EQ430" s="27">
        <f>IF($O430&gt;=EQ$1,$S430+$Y430,$Y430)</f>
        <v>2040.845</v>
      </c>
      <c r="ER430" s="27">
        <f>IF($O430&gt;=ER$1,$S430+$Y430,$Y430)</f>
        <v>2040.845</v>
      </c>
      <c r="ES430" s="27">
        <f>IF($O430&gt;=ES$1,$S430+$Y430,$Y430)</f>
        <v>2040.845</v>
      </c>
      <c r="ET430" s="27">
        <f>IF($O430&gt;=ET$1,$S430+$Y430,$Y430)</f>
        <v>2040.845</v>
      </c>
      <c r="EU430" s="27">
        <f>IF($O430&gt;=EU$1,$S430+$Y430,$Y430)</f>
        <v>2040.845</v>
      </c>
      <c r="EV430" s="27">
        <f>IF($O430&gt;=EV$1,$S430,0)</f>
        <v>2040.845</v>
      </c>
      <c r="EW430" s="27">
        <f>IF($O430&gt;=EW$1,$S430,0)</f>
        <v>2040.845</v>
      </c>
      <c r="EX430" s="27">
        <f>IF($O430&gt;=EX$1,$S430,0)</f>
        <v>2040.845</v>
      </c>
      <c r="EY430" s="27">
        <f>IF($O430&gt;=EY$1,$S430,0)</f>
        <v>2040.845</v>
      </c>
      <c r="EZ430" s="27">
        <f>IF($O430&gt;=EZ$1,$S430,0)</f>
        <v>2040.845</v>
      </c>
      <c r="FA430" s="27">
        <f>IF($O430&gt;=FA$1,$S430,0)</f>
        <v>2040.845</v>
      </c>
      <c r="FB430" s="27">
        <f>IF($O430&gt;=FB$1,$S430,0)</f>
        <v>2040.845</v>
      </c>
      <c r="FC430" s="27">
        <f>IF($O430&gt;=FC$1,$S430,0)</f>
        <v>2040.845</v>
      </c>
      <c r="FD430" s="27">
        <f>IF($O430&gt;=FD$1,$S430,0)</f>
        <v>2040.845</v>
      </c>
      <c r="FE430" s="27">
        <f>IF($O430&gt;=FE$1,$S430,0)</f>
        <v>2040.845</v>
      </c>
      <c r="FF430" s="27">
        <f>IF($O430&gt;=FF$1,$S430,0)</f>
        <v>2040.845</v>
      </c>
      <c r="FG430" s="27">
        <f>IF($O430&gt;=FG$1,$S430,0)</f>
        <v>2040.845</v>
      </c>
      <c r="FH430" s="27">
        <f>IF($O430&gt;=FH$1,$S430,0)</f>
        <v>2040.845</v>
      </c>
      <c r="FI430" s="27">
        <f>IF($O430&gt;=FI$1,$S430,0)</f>
        <v>2040.845</v>
      </c>
      <c r="FJ430" s="27">
        <f>IF($O430&gt;=FJ$1,$S430,0)</f>
        <v>2040.845</v>
      </c>
      <c r="FK430" s="27">
        <f>IF($O430&gt;=FK$1,$S430,0)</f>
        <v>2040.845</v>
      </c>
      <c r="FL430" s="27">
        <f>IF($O430&gt;=FL$1,$S430,0)</f>
        <v>2040.845</v>
      </c>
      <c r="FM430" s="27">
        <f>IF($O430&gt;=FM$1,$S430,0)</f>
        <v>2040.845</v>
      </c>
      <c r="FN430" s="27">
        <f>IF($O430&gt;=FN$1,$S430,0)</f>
        <v>2040.845</v>
      </c>
      <c r="FO430" s="27">
        <f>IF($O430&gt;=FO$1,$S430,0)</f>
        <v>2040.845</v>
      </c>
      <c r="FP430" s="27">
        <f>IF($O430&gt;=FP$1,$S430,0)</f>
        <v>2040.845</v>
      </c>
      <c r="FQ430" s="27">
        <f>IF($O430&gt;=FQ$1,$S430,0)</f>
        <v>2040.845</v>
      </c>
      <c r="FR430" s="27">
        <f>IF($O430&gt;=FR$1,$S430,0)</f>
        <v>2040.845</v>
      </c>
      <c r="FS430" s="27">
        <f>IF($O430&gt;=FS$1,$S430,0)</f>
        <v>2040.845</v>
      </c>
      <c r="FT430" s="27">
        <f>IF($O430&gt;=FT$1,$S430,0)</f>
        <v>2040.845</v>
      </c>
      <c r="FU430" s="27">
        <f>IF($O430&gt;=FU$1,$S430,0)</f>
        <v>2040.845</v>
      </c>
      <c r="FV430" s="27">
        <f>IF($O430&gt;=FV$1,$S430,0)</f>
        <v>2040.845</v>
      </c>
      <c r="FW430" s="27">
        <f>IF($O430&gt;=FW$1,$S430,0)</f>
        <v>2040.845</v>
      </c>
      <c r="FX430" s="27">
        <f>IF($O430&gt;=FX$1,$S430,0)</f>
        <v>2040.845</v>
      </c>
      <c r="FY430" s="27">
        <f>IF($O430&gt;=FY$1,$S430,0)</f>
        <v>2040.845</v>
      </c>
      <c r="FZ430" s="27">
        <f>IF($O430&gt;=FZ$1,$S430,0)</f>
        <v>0</v>
      </c>
      <c r="GA430" s="27">
        <f>IF($O430&gt;=GA$1,$S430,0)</f>
        <v>0</v>
      </c>
      <c r="GB430" s="27">
        <f>IF($O430&gt;=GB$1,$S430,0)</f>
        <v>0</v>
      </c>
      <c r="GC430" s="27">
        <f>IF($O430&gt;=GC$1,$S430,0)</f>
        <v>0</v>
      </c>
      <c r="GD430" s="27">
        <f>IF($O430&gt;=GD$1,$S430,0)</f>
        <v>0</v>
      </c>
      <c r="GE430" s="27">
        <f>IF($O430&gt;=GE$1,$S430,0)</f>
        <v>0</v>
      </c>
      <c r="GF430" s="27">
        <f>IF($O430&gt;=GF$1,$S430,0)</f>
        <v>0</v>
      </c>
      <c r="GG430" s="27">
        <f>IF($O430&gt;=GG$1,$S430,0)</f>
        <v>0</v>
      </c>
      <c r="GH430" s="27">
        <f>IF($O430&gt;=GH$1,$S430,0)</f>
        <v>0</v>
      </c>
      <c r="GI430" s="27">
        <f>IF($O430&gt;=GI$1,$S430,0)</f>
        <v>0</v>
      </c>
      <c r="GJ430" s="27">
        <f>IF($O430&gt;=GJ$1,$S430,0)</f>
        <v>0</v>
      </c>
      <c r="GK430" s="27">
        <f>IF($O430&gt;=GK$1,$S430,0)</f>
        <v>0</v>
      </c>
      <c r="GL430" s="27">
        <f>IF($O430&gt;=GL$1,$S430,0)</f>
        <v>0</v>
      </c>
      <c r="GM430" s="27">
        <f>IF($O430&gt;=GM$1,$S430,0)</f>
        <v>0</v>
      </c>
      <c r="GN430" s="27">
        <f>IF($O430&gt;=GN$1,$S430,0)</f>
        <v>0</v>
      </c>
      <c r="GO430" s="27">
        <f>IF($O430&gt;=GO$1,$S430,0)</f>
        <v>0</v>
      </c>
      <c r="GP430" s="27">
        <f>IF($O430&gt;=GP$1,$S430,0)</f>
        <v>0</v>
      </c>
      <c r="GQ430" s="27">
        <f>IF($O430&gt;=GQ$1,$S430,0)</f>
        <v>0</v>
      </c>
      <c r="GR430" s="27">
        <f>IF($O430&gt;=GR$1,$S430,0)</f>
        <v>0</v>
      </c>
      <c r="GS430" s="27">
        <f>IF($O430&gt;=GS$1,$S430,0)</f>
        <v>0</v>
      </c>
      <c r="GT430" s="27">
        <f>IF($O430&gt;=GT$1,$S430,0)</f>
        <v>0</v>
      </c>
      <c r="GU430" s="27">
        <f>IF($O430&gt;=GU$1,$S430,0)</f>
        <v>0</v>
      </c>
      <c r="GV430" s="27">
        <f>IF($O430&gt;=GV$1,$S430,0)</f>
        <v>0</v>
      </c>
      <c r="GW430" s="27">
        <f>IF($O430&gt;=GW$1,$S430,0)</f>
        <v>0</v>
      </c>
      <c r="GX430" s="27">
        <f>IF($O430&gt;=GX$1,$S430,0)</f>
        <v>0</v>
      </c>
      <c r="GY430" s="27">
        <f>IF($O430&gt;=GY$1,$S430,0)</f>
        <v>0</v>
      </c>
      <c r="GZ430" s="27">
        <f>IF($O430&gt;=GZ$1,$S430,0)</f>
        <v>0</v>
      </c>
      <c r="HA430" s="27">
        <f>IF($O430&gt;=HA$1,$S430,0)</f>
        <v>0</v>
      </c>
      <c r="HB430" s="27">
        <f>IF($O430&gt;=HB$1,$S430,0)</f>
        <v>0</v>
      </c>
      <c r="HC430" s="27">
        <f>IF($O430&gt;=HC$1,$S430,0)</f>
        <v>0</v>
      </c>
    </row>
    <row r="431" spans="1:211">
      <c r="A431" s="3">
        <v>63878</v>
      </c>
      <c r="B431" s="3" t="s">
        <v>545</v>
      </c>
      <c r="C431" s="3" t="s">
        <v>56</v>
      </c>
      <c r="D431" s="3">
        <v>57</v>
      </c>
      <c r="E431" s="4">
        <v>34883</v>
      </c>
      <c r="F431" s="5">
        <v>22.980821917808218</v>
      </c>
      <c r="G431" s="3" t="s">
        <v>446</v>
      </c>
      <c r="H431" s="4">
        <v>22546</v>
      </c>
      <c r="I431" s="9" t="s">
        <v>823</v>
      </c>
      <c r="J431" s="5">
        <v>2404.2800000000002</v>
      </c>
      <c r="K431" s="31">
        <v>190</v>
      </c>
      <c r="L431" s="32">
        <v>23</v>
      </c>
      <c r="M431" s="33">
        <f>VLOOKUP(L431,FIND,3,TRUE)</f>
        <v>1.3</v>
      </c>
      <c r="N431" s="32">
        <f>IF(L431&gt;30,180,VLOOKUP(L431,TEMPO,2,FALSE))</f>
        <v>138</v>
      </c>
      <c r="O431" s="32">
        <f>IF(R431&gt;0,4,N431)</f>
        <v>138</v>
      </c>
      <c r="P431" s="96">
        <f>J431*M431*L431</f>
        <v>71887.972000000009</v>
      </c>
      <c r="Q431" s="96">
        <f>10934.45*2</f>
        <v>21868.9</v>
      </c>
      <c r="R431" s="96">
        <f>IF(P431&lt;=Q431,P431/4,0)</f>
        <v>0</v>
      </c>
      <c r="S431" s="5">
        <f>IF(P431&gt;=Q431,P431/N431,0)</f>
        <v>520.92733333333342</v>
      </c>
      <c r="T431" s="3"/>
      <c r="U431" s="3">
        <f>IF(T431="",1,0)</f>
        <v>1</v>
      </c>
      <c r="V431" s="3">
        <v>69</v>
      </c>
      <c r="W431" s="5">
        <v>0</v>
      </c>
      <c r="X431" s="5">
        <v>245.73</v>
      </c>
      <c r="Y431" s="5">
        <f>X431*W431</f>
        <v>0</v>
      </c>
      <c r="Z431" s="5">
        <v>400</v>
      </c>
      <c r="AA431" s="5">
        <f>S431+Y431+Z431</f>
        <v>920.92733333333342</v>
      </c>
      <c r="AB431" s="39">
        <f>(J431/12+J431/12*1.3333333333+450/12+J431/30*6/12+J431)*1.3+Y431+Z431+153.9</f>
        <v>4388.0552888802067</v>
      </c>
      <c r="AC431" s="39" t="s">
        <v>943</v>
      </c>
      <c r="AD431" s="39">
        <f>J431*1.3+400+153.9</f>
        <v>3679.4640000000004</v>
      </c>
      <c r="AE431" s="39">
        <f>SUMIFS('CUSTO MENSAL FUNC NOVO'!H:H,'CUSTO MENSAL FUNC NOVO'!A:A,'VALORES MENSAIS'!AC431)</f>
        <v>2013.943</v>
      </c>
      <c r="AF431" s="27">
        <f>IF($R431&gt;0,$R431,$S431)+$Y431+$Z431</f>
        <v>920.92733333333342</v>
      </c>
      <c r="AG431" s="27">
        <f>IF($R431&gt;0,$R431,$S431)+$Y431+$Z431</f>
        <v>920.92733333333342</v>
      </c>
      <c r="AH431" s="27">
        <f>IF($R431&gt;0,$R431,$S431)+$Y431+$Z431</f>
        <v>920.92733333333342</v>
      </c>
      <c r="AI431" s="27">
        <f>IF($R431&gt;0,$R431,$S431)+$Y431+$Z431</f>
        <v>920.92733333333342</v>
      </c>
      <c r="AJ431" s="27">
        <f>IF($O431&gt;=AJ$1,$S431+$Y431+$Z431,$Y431+$Z431)</f>
        <v>920.92733333333342</v>
      </c>
      <c r="AK431" s="27">
        <f>IF($O431&gt;=AK$1,$S431+$Y431+$Z431,$Y431+$Z431)</f>
        <v>920.92733333333342</v>
      </c>
      <c r="AL431" s="27">
        <f>IF($O431&gt;=AL$1,$S431+$Y431+$Z431,$Y431+$Z431)</f>
        <v>920.92733333333342</v>
      </c>
      <c r="AM431" s="27">
        <f>IF($O431&gt;=AM$1,$S431+$Y431+$Z431,$Y431+$Z431)</f>
        <v>920.92733333333342</v>
      </c>
      <c r="AN431" s="27">
        <f>IF($O431&gt;=AN$1,$S431+$Y431+$Z431,$Y431+$Z431)</f>
        <v>920.92733333333342</v>
      </c>
      <c r="AO431" s="27">
        <f>IF($O431&gt;=AO$1,$S431+$Y431+$Z431,$Y431+$Z431)</f>
        <v>920.92733333333342</v>
      </c>
      <c r="AP431" s="27">
        <f>IF($O431&gt;=AP$1,$S431+$Y431+$Z431,$Y431+$Z431)</f>
        <v>920.92733333333342</v>
      </c>
      <c r="AQ431" s="27">
        <f>IF($O431&gt;=AQ$1,$S431+$Y431+$Z431,$Y431+$Z431)</f>
        <v>920.92733333333342</v>
      </c>
      <c r="AR431" s="27">
        <f>IF($O431&gt;=AR$1,$S431+$Y431+$Z431,$Y431+$Z431)</f>
        <v>920.92733333333342</v>
      </c>
      <c r="AS431" s="27">
        <f>IF($O431&gt;=AS$1,$S431+$Y431+$Z431,$Y431+$Z431)</f>
        <v>920.92733333333342</v>
      </c>
      <c r="AT431" s="27">
        <f>IF($O431&gt;=AT$1,$S431+$Y431+$Z431,$Y431+$Z431)</f>
        <v>920.92733333333342</v>
      </c>
      <c r="AU431" s="27">
        <f>IF($O431&gt;=AU$1,$S431+$Y431+$Z431,$Y431+$Z431)</f>
        <v>920.92733333333342</v>
      </c>
      <c r="AV431" s="27">
        <f>IF($O431&gt;=AV$1,$S431+$Y431+$Z431,$Y431+$Z431)</f>
        <v>920.92733333333342</v>
      </c>
      <c r="AW431" s="27">
        <f>IF($O431&gt;=AW$1,$S431+$Y431+$Z431,$Y431+$Z431)</f>
        <v>920.92733333333342</v>
      </c>
      <c r="AX431" s="27">
        <f>IF($O431&gt;=AX$1,$S431+$Y431+$Z431,$Y431+$Z431)</f>
        <v>920.92733333333342</v>
      </c>
      <c r="AY431" s="27">
        <f>IF($O431&gt;=AY$1,$S431+$Y431+$Z431,$Y431+$Z431)</f>
        <v>920.92733333333342</v>
      </c>
      <c r="AZ431" s="27">
        <f>IF($O431&gt;=AZ$1,$S431+$Y431+$Z431,$Y431+$Z431)</f>
        <v>920.92733333333342</v>
      </c>
      <c r="BA431" s="27">
        <f>IF($O431&gt;=BA$1,$S431+$Y431+$Z431,$Y431+$Z431)</f>
        <v>920.92733333333342</v>
      </c>
      <c r="BB431" s="27">
        <f>IF($O431&gt;=BB$1,$S431+$Y431+$Z431,$Y431+$Z431)</f>
        <v>920.92733333333342</v>
      </c>
      <c r="BC431" s="27">
        <f>IF($O431&gt;=BC$1,$S431+$Y431+$Z431,$Y431+$Z431)</f>
        <v>920.92733333333342</v>
      </c>
      <c r="BD431" s="27">
        <f>IF($O431&gt;=BD$1,$S431+$Y431+$Z431,$Y431+$Z431)</f>
        <v>920.92733333333342</v>
      </c>
      <c r="BE431" s="27">
        <f>IF($O431&gt;=BE$1,$S431+$Y431+$Z431,$Y431+$Z431)</f>
        <v>920.92733333333342</v>
      </c>
      <c r="BF431" s="27">
        <f>IF($O431&gt;=BF$1,$S431+$Y431+$Z431,$Y431+$Z431)</f>
        <v>920.92733333333342</v>
      </c>
      <c r="BG431" s="27">
        <f>IF($O431&gt;=BG$1,$S431+$Y431+$Z431,$Y431+$Z431)</f>
        <v>920.92733333333342</v>
      </c>
      <c r="BH431" s="27">
        <f>IF($O431&gt;=BH$1,$S431+$Y431+$Z431,$Y431+$Z431)</f>
        <v>920.92733333333342</v>
      </c>
      <c r="BI431" s="27">
        <f>IF($O431&gt;=BI$1,$S431+$Y431+$Z431,$Y431+$Z431)</f>
        <v>920.92733333333342</v>
      </c>
      <c r="BJ431" s="27">
        <f>IF($O431&gt;=BJ$1,$S431+$Y431+$Z431,$Y431+$Z431)</f>
        <v>920.92733333333342</v>
      </c>
      <c r="BK431" s="27">
        <f>IF($O431&gt;=BK$1,$S431+$Y431+$Z431,$Y431+$Z431)</f>
        <v>920.92733333333342</v>
      </c>
      <c r="BL431" s="27">
        <f>IF($O431&gt;=BL$1,$S431+$Y431+$Z431,$Y431+$Z431)</f>
        <v>920.92733333333342</v>
      </c>
      <c r="BM431" s="27">
        <f>IF($O431&gt;=BM$1,$S431+$Y431+$Z431,$Y431+$Z431)</f>
        <v>920.92733333333342</v>
      </c>
      <c r="BN431" s="27">
        <f>IF($O431&gt;=BN$1,$S431+$Y431+$Z431,$Y431+$Z431)</f>
        <v>920.92733333333342</v>
      </c>
      <c r="BO431" s="27">
        <f>IF($O431&gt;=BO$1,$S431+$Y431+$Z431,$Y431+$Z431)</f>
        <v>920.92733333333342</v>
      </c>
      <c r="BP431" s="27">
        <f>IF($O431&gt;=BP$1,$S431+$Y431+$Z431,$Y431+$Z431)</f>
        <v>920.92733333333342</v>
      </c>
      <c r="BQ431" s="27">
        <f>IF($O431&gt;=BQ$1,$S431+$Y431+$Z431,$Y431+$Z431)</f>
        <v>920.92733333333342</v>
      </c>
      <c r="BR431" s="27">
        <f>IF($O431&gt;=BR$1,$S431+$Y431+$Z431,$Y431+$Z431)</f>
        <v>920.92733333333342</v>
      </c>
      <c r="BS431" s="27">
        <f>IF($O431&gt;=BS$1,$S431+$Y431+$Z431,$Y431+$Z431)</f>
        <v>920.92733333333342</v>
      </c>
      <c r="BT431" s="27">
        <f>IF($O431&gt;=BT$1,$S431+$Y431+$Z431,$Y431+$Z431)</f>
        <v>920.92733333333342</v>
      </c>
      <c r="BU431" s="27">
        <f>IF($O431&gt;=BU$1,$S431+$Y431+$Z431,$Y431+$Z431)</f>
        <v>920.92733333333342</v>
      </c>
      <c r="BV431" s="27">
        <f>IF($O431&gt;=BV$1,$S431+$Y431+$Z431,$Y431+$Z431)</f>
        <v>920.92733333333342</v>
      </c>
      <c r="BW431" s="27">
        <f>IF($O431&gt;=BW$1,$S431+$Y431+$Z431,$Y431+$Z431)</f>
        <v>920.92733333333342</v>
      </c>
      <c r="BX431" s="27">
        <f>IF($O431&gt;=BX$1,$S431+$Y431+$Z431,$Y431+$Z431)</f>
        <v>920.92733333333342</v>
      </c>
      <c r="BY431" s="27">
        <f>IF($O431&gt;=BY$1,$S431+$Y431+$Z431,$Y431+$Z431)</f>
        <v>920.92733333333342</v>
      </c>
      <c r="BZ431" s="27">
        <f>IF($O431&gt;=BZ$1,$S431+$Y431+$Z431,$Y431+$Z431)</f>
        <v>920.92733333333342</v>
      </c>
      <c r="CA431" s="27">
        <f>IF($O431&gt;=CA$1,$S431+$Y431+$Z431,$Y431+$Z431)</f>
        <v>920.92733333333342</v>
      </c>
      <c r="CB431" s="27">
        <f>IF($O431&gt;=CB$1,$S431+$Y431+$Z431,$Y431+$Z431)</f>
        <v>920.92733333333342</v>
      </c>
      <c r="CC431" s="27">
        <f>IF($O431&gt;=CC$1,$S431+$Y431+$Z431,$Y431+$Z431)</f>
        <v>920.92733333333342</v>
      </c>
      <c r="CD431" s="27">
        <f>IF($O431&gt;=CD$1,$S431+$Y431+$Z431,$Y431+$Z431)</f>
        <v>920.92733333333342</v>
      </c>
      <c r="CE431" s="27">
        <f>IF($O431&gt;=CE$1,$S431+$Y431+$Z431,$Y431+$Z431)</f>
        <v>920.92733333333342</v>
      </c>
      <c r="CF431" s="27">
        <f>IF($O431&gt;=CF$1,$S431+$Y431+$Z431,$Y431+$Z431)</f>
        <v>920.92733333333342</v>
      </c>
      <c r="CG431" s="27">
        <f>IF($O431&gt;=CG$1,$S431+$Y431+$Z431,$Y431+$Z431)</f>
        <v>920.92733333333342</v>
      </c>
      <c r="CH431" s="27">
        <f>IF($O431&gt;=CH$1,$S431+$Y431+$Z431,$Y431+$Z431)</f>
        <v>920.92733333333342</v>
      </c>
      <c r="CI431" s="27">
        <f>IF($O431&gt;=CI$1,$S431+$Y431+$Z431,$Y431+$Z431)</f>
        <v>920.92733333333342</v>
      </c>
      <c r="CJ431" s="27">
        <f>IF($O431&gt;=CJ$1,$S431+$Y431+$Z431,$Y431+$Z431)</f>
        <v>920.92733333333342</v>
      </c>
      <c r="CK431" s="27">
        <f>IF($O431&gt;=CK$1,$S431+$Y431+$Z431,$Y431+$Z431)</f>
        <v>920.92733333333342</v>
      </c>
      <c r="CL431" s="27">
        <f>IF($O431&gt;=CL$1,$S431+$Y431+$Z431,$Y431+$Z431)</f>
        <v>920.92733333333342</v>
      </c>
      <c r="CM431" s="27">
        <f>IF($O431&gt;=CM$1,$S431+$Y431+$Z431,$Y431+$Z431)</f>
        <v>920.92733333333342</v>
      </c>
      <c r="CN431" s="27">
        <f>IF($O431&gt;=CN$1,$S431+$Y431,$Y431)</f>
        <v>520.92733333333342</v>
      </c>
      <c r="CO431" s="27">
        <f>IF($O431&gt;=CO$1,$S431+$Y431,$Y431)</f>
        <v>520.92733333333342</v>
      </c>
      <c r="CP431" s="27">
        <f>IF($O431&gt;=CP$1,$S431+$Y431,$Y431)</f>
        <v>520.92733333333342</v>
      </c>
      <c r="CQ431" s="27">
        <f>IF($O431&gt;=CQ$1,$S431+$Y431,$Y431)</f>
        <v>520.92733333333342</v>
      </c>
      <c r="CR431" s="27">
        <f>IF($O431&gt;=CR$1,$S431+$Y431,$Y431)</f>
        <v>520.92733333333342</v>
      </c>
      <c r="CS431" s="27">
        <f>IF($O431&gt;=CS$1,$S431+$Y431,$Y431)</f>
        <v>520.92733333333342</v>
      </c>
      <c r="CT431" s="27">
        <f>IF($O431&gt;=CT$1,$S431+$Y431,$Y431)</f>
        <v>520.92733333333342</v>
      </c>
      <c r="CU431" s="27">
        <f>IF($O431&gt;=CU$1,$S431+$Y431,$Y431)</f>
        <v>520.92733333333342</v>
      </c>
      <c r="CV431" s="27">
        <f>IF($O431&gt;=CV$1,$S431+$Y431,$Y431)</f>
        <v>520.92733333333342</v>
      </c>
      <c r="CW431" s="27">
        <f>IF($O431&gt;=CW$1,$S431+$Y431,$Y431)</f>
        <v>520.92733333333342</v>
      </c>
      <c r="CX431" s="27">
        <f>IF($O431&gt;=CX$1,$S431+$Y431,$Y431)</f>
        <v>520.92733333333342</v>
      </c>
      <c r="CY431" s="27">
        <f>IF($O431&gt;=CY$1,$S431+$Y431,$Y431)</f>
        <v>520.92733333333342</v>
      </c>
      <c r="CZ431" s="27">
        <f>IF($O431&gt;=CZ$1,$S431+$Y431,$Y431)</f>
        <v>520.92733333333342</v>
      </c>
      <c r="DA431" s="27">
        <f>IF($O431&gt;=DA$1,$S431+$Y431,$Y431)</f>
        <v>520.92733333333342</v>
      </c>
      <c r="DB431" s="27">
        <f>IF($O431&gt;=DB$1,$S431+$Y431,$Y431)</f>
        <v>520.92733333333342</v>
      </c>
      <c r="DC431" s="27">
        <f>IF($O431&gt;=DC$1,$S431+$Y431,$Y431)</f>
        <v>520.92733333333342</v>
      </c>
      <c r="DD431" s="27">
        <f>IF($O431&gt;=DD$1,$S431+$Y431,$Y431)</f>
        <v>520.92733333333342</v>
      </c>
      <c r="DE431" s="27">
        <f>IF($O431&gt;=DE$1,$S431+$Y431,$Y431)</f>
        <v>520.92733333333342</v>
      </c>
      <c r="DF431" s="27">
        <f>IF($O431&gt;=DF$1,$S431+$Y431,$Y431)</f>
        <v>520.92733333333342</v>
      </c>
      <c r="DG431" s="27">
        <f>IF($O431&gt;=DG$1,$S431+$Y431,$Y431)</f>
        <v>520.92733333333342</v>
      </c>
      <c r="DH431" s="27">
        <f>IF($O431&gt;=DH$1,$S431+$Y431,$Y431)</f>
        <v>520.92733333333342</v>
      </c>
      <c r="DI431" s="27">
        <f>IF($O431&gt;=DI$1,$S431+$Y431,$Y431)</f>
        <v>520.92733333333342</v>
      </c>
      <c r="DJ431" s="27">
        <f>IF($O431&gt;=DJ$1,$S431+$Y431,$Y431)</f>
        <v>520.92733333333342</v>
      </c>
      <c r="DK431" s="27">
        <f>IF($O431&gt;=DK$1,$S431+$Y431,$Y431)</f>
        <v>520.92733333333342</v>
      </c>
      <c r="DL431" s="27">
        <f>IF($O431&gt;=DL$1,$S431+$Y431,$Y431)</f>
        <v>520.92733333333342</v>
      </c>
      <c r="DM431" s="27">
        <f>IF($O431&gt;=DM$1,$S431+$Y431,$Y431)</f>
        <v>520.92733333333342</v>
      </c>
      <c r="DN431" s="27">
        <f>IF($O431&gt;=DN$1,$S431+$Y431,$Y431)</f>
        <v>520.92733333333342</v>
      </c>
      <c r="DO431" s="27">
        <f>IF($O431&gt;=DO$1,$S431+$Y431,$Y431)</f>
        <v>520.92733333333342</v>
      </c>
      <c r="DP431" s="27">
        <f>IF($O431&gt;=DP$1,$S431+$Y431,$Y431)</f>
        <v>520.92733333333342</v>
      </c>
      <c r="DQ431" s="27">
        <f>IF($O431&gt;=DQ$1,$S431+$Y431,$Y431)</f>
        <v>520.92733333333342</v>
      </c>
      <c r="DR431" s="27">
        <f>IF($O431&gt;=DR$1,$S431+$Y431,$Y431)</f>
        <v>520.92733333333342</v>
      </c>
      <c r="DS431" s="27">
        <f>IF($O431&gt;=DS$1,$S431+$Y431,$Y431)</f>
        <v>520.92733333333342</v>
      </c>
      <c r="DT431" s="27">
        <f>IF($O431&gt;=DT$1,$S431+$Y431,$Y431)</f>
        <v>520.92733333333342</v>
      </c>
      <c r="DU431" s="27">
        <f>IF($O431&gt;=DU$1,$S431+$Y431,$Y431)</f>
        <v>520.92733333333342</v>
      </c>
      <c r="DV431" s="27">
        <f>IF($O431&gt;=DV$1,$S431+$Y431,$Y431)</f>
        <v>520.92733333333342</v>
      </c>
      <c r="DW431" s="27">
        <f>IF($O431&gt;=DW$1,$S431+$Y431,$Y431)</f>
        <v>520.92733333333342</v>
      </c>
      <c r="DX431" s="27">
        <f>IF($O431&gt;=DX$1,$S431+$Y431,$Y431)</f>
        <v>520.92733333333342</v>
      </c>
      <c r="DY431" s="27">
        <f>IF($O431&gt;=DY$1,$S431+$Y431,$Y431)</f>
        <v>520.92733333333342</v>
      </c>
      <c r="DZ431" s="27">
        <f>IF($O431&gt;=DZ$1,$S431+$Y431,$Y431)</f>
        <v>520.92733333333342</v>
      </c>
      <c r="EA431" s="27">
        <f>IF($O431&gt;=EA$1,$S431+$Y431,$Y431)</f>
        <v>520.92733333333342</v>
      </c>
      <c r="EB431" s="27">
        <f>IF($O431&gt;=EB$1,$S431+$Y431,$Y431)</f>
        <v>520.92733333333342</v>
      </c>
      <c r="EC431" s="27">
        <f>IF($O431&gt;=EC$1,$S431+$Y431,$Y431)</f>
        <v>520.92733333333342</v>
      </c>
      <c r="ED431" s="27">
        <f>IF($O431&gt;=ED$1,$S431+$Y431,$Y431)</f>
        <v>520.92733333333342</v>
      </c>
      <c r="EE431" s="27">
        <f>IF($O431&gt;=EE$1,$S431+$Y431,$Y431)</f>
        <v>520.92733333333342</v>
      </c>
      <c r="EF431" s="27">
        <f>IF($O431&gt;=EF$1,$S431+$Y431,$Y431)</f>
        <v>520.92733333333342</v>
      </c>
      <c r="EG431" s="27">
        <f>IF($O431&gt;=EG$1,$S431+$Y431,$Y431)</f>
        <v>520.92733333333342</v>
      </c>
      <c r="EH431" s="27">
        <f>IF($O431&gt;=EH$1,$S431+$Y431,$Y431)</f>
        <v>520.92733333333342</v>
      </c>
      <c r="EI431" s="27">
        <f>IF($O431&gt;=EI$1,$S431+$Y431,$Y431)</f>
        <v>520.92733333333342</v>
      </c>
      <c r="EJ431" s="27">
        <f>IF($O431&gt;=EJ$1,$S431+$Y431,$Y431)</f>
        <v>520.92733333333342</v>
      </c>
      <c r="EK431" s="27">
        <f>IF($O431&gt;=EK$1,$S431+$Y431,$Y431)</f>
        <v>520.92733333333342</v>
      </c>
      <c r="EL431" s="27">
        <f>IF($O431&gt;=EL$1,$S431+$Y431,$Y431)</f>
        <v>520.92733333333342</v>
      </c>
      <c r="EM431" s="27">
        <f>IF($O431&gt;=EM$1,$S431+$Y431,$Y431)</f>
        <v>520.92733333333342</v>
      </c>
      <c r="EN431" s="27">
        <f>IF($O431&gt;=EN$1,$S431+$Y431,$Y431)</f>
        <v>520.92733333333342</v>
      </c>
      <c r="EO431" s="27">
        <f>IF($O431&gt;=EO$1,$S431+$Y431,$Y431)</f>
        <v>520.92733333333342</v>
      </c>
      <c r="EP431" s="27">
        <f>IF($O431&gt;=EP$1,$S431+$Y431,$Y431)</f>
        <v>520.92733333333342</v>
      </c>
      <c r="EQ431" s="27">
        <f>IF($O431&gt;=EQ$1,$S431+$Y431,$Y431)</f>
        <v>520.92733333333342</v>
      </c>
      <c r="ER431" s="27">
        <f>IF($O431&gt;=ER$1,$S431+$Y431,$Y431)</f>
        <v>520.92733333333342</v>
      </c>
      <c r="ES431" s="27">
        <f>IF($O431&gt;=ES$1,$S431+$Y431,$Y431)</f>
        <v>520.92733333333342</v>
      </c>
      <c r="ET431" s="27">
        <f>IF($O431&gt;=ET$1,$S431+$Y431,$Y431)</f>
        <v>520.92733333333342</v>
      </c>
      <c r="EU431" s="27">
        <f>IF($O431&gt;=EU$1,$S431+$Y431,$Y431)</f>
        <v>520.92733333333342</v>
      </c>
      <c r="EV431" s="27">
        <f>IF($O431&gt;=EV$1,$S431,0)</f>
        <v>520.92733333333342</v>
      </c>
      <c r="EW431" s="27">
        <f>IF($O431&gt;=EW$1,$S431,0)</f>
        <v>520.92733333333342</v>
      </c>
      <c r="EX431" s="27">
        <f>IF($O431&gt;=EX$1,$S431,0)</f>
        <v>520.92733333333342</v>
      </c>
      <c r="EY431" s="27">
        <f>IF($O431&gt;=EY$1,$S431,0)</f>
        <v>520.92733333333342</v>
      </c>
      <c r="EZ431" s="27">
        <f>IF($O431&gt;=EZ$1,$S431,0)</f>
        <v>520.92733333333342</v>
      </c>
      <c r="FA431" s="27">
        <f>IF($O431&gt;=FA$1,$S431,0)</f>
        <v>520.92733333333342</v>
      </c>
      <c r="FB431" s="27">
        <f>IF($O431&gt;=FB$1,$S431,0)</f>
        <v>520.92733333333342</v>
      </c>
      <c r="FC431" s="27">
        <f>IF($O431&gt;=FC$1,$S431,0)</f>
        <v>520.92733333333342</v>
      </c>
      <c r="FD431" s="27">
        <f>IF($O431&gt;=FD$1,$S431,0)</f>
        <v>520.92733333333342</v>
      </c>
      <c r="FE431" s="27">
        <f>IF($O431&gt;=FE$1,$S431,0)</f>
        <v>520.92733333333342</v>
      </c>
      <c r="FF431" s="27">
        <f>IF($O431&gt;=FF$1,$S431,0)</f>
        <v>520.92733333333342</v>
      </c>
      <c r="FG431" s="27">
        <f>IF($O431&gt;=FG$1,$S431,0)</f>
        <v>520.92733333333342</v>
      </c>
      <c r="FH431" s="27">
        <f>IF($O431&gt;=FH$1,$S431,0)</f>
        <v>520.92733333333342</v>
      </c>
      <c r="FI431" s="27">
        <f>IF($O431&gt;=FI$1,$S431,0)</f>
        <v>520.92733333333342</v>
      </c>
      <c r="FJ431" s="27">
        <f>IF($O431&gt;=FJ$1,$S431,0)</f>
        <v>520.92733333333342</v>
      </c>
      <c r="FK431" s="27">
        <f>IF($O431&gt;=FK$1,$S431,0)</f>
        <v>520.92733333333342</v>
      </c>
      <c r="FL431" s="27">
        <f>IF($O431&gt;=FL$1,$S431,0)</f>
        <v>520.92733333333342</v>
      </c>
      <c r="FM431" s="27">
        <f>IF($O431&gt;=FM$1,$S431,0)</f>
        <v>520.92733333333342</v>
      </c>
      <c r="FN431" s="27">
        <f>IF($O431&gt;=FN$1,$S431,0)</f>
        <v>0</v>
      </c>
      <c r="FO431" s="27">
        <f>IF($O431&gt;=FO$1,$S431,0)</f>
        <v>0</v>
      </c>
      <c r="FP431" s="27">
        <f>IF($O431&gt;=FP$1,$S431,0)</f>
        <v>0</v>
      </c>
      <c r="FQ431" s="27">
        <f>IF($O431&gt;=FQ$1,$S431,0)</f>
        <v>0</v>
      </c>
      <c r="FR431" s="27">
        <f>IF($O431&gt;=FR$1,$S431,0)</f>
        <v>0</v>
      </c>
      <c r="FS431" s="27">
        <f>IF($O431&gt;=FS$1,$S431,0)</f>
        <v>0</v>
      </c>
      <c r="FT431" s="27">
        <f>IF($O431&gt;=FT$1,$S431,0)</f>
        <v>0</v>
      </c>
      <c r="FU431" s="27">
        <f>IF($O431&gt;=FU$1,$S431,0)</f>
        <v>0</v>
      </c>
      <c r="FV431" s="27">
        <f>IF($O431&gt;=FV$1,$S431,0)</f>
        <v>0</v>
      </c>
      <c r="FW431" s="27">
        <f>IF($O431&gt;=FW$1,$S431,0)</f>
        <v>0</v>
      </c>
      <c r="FX431" s="27">
        <f>IF($O431&gt;=FX$1,$S431,0)</f>
        <v>0</v>
      </c>
      <c r="FY431" s="27">
        <f>IF($O431&gt;=FY$1,$S431,0)</f>
        <v>0</v>
      </c>
      <c r="FZ431" s="27">
        <f>IF($O431&gt;=FZ$1,$S431,0)</f>
        <v>0</v>
      </c>
      <c r="GA431" s="27">
        <f>IF($O431&gt;=GA$1,$S431,0)</f>
        <v>0</v>
      </c>
      <c r="GB431" s="27">
        <f>IF($O431&gt;=GB$1,$S431,0)</f>
        <v>0</v>
      </c>
      <c r="GC431" s="27">
        <f>IF($O431&gt;=GC$1,$S431,0)</f>
        <v>0</v>
      </c>
      <c r="GD431" s="27">
        <f>IF($O431&gt;=GD$1,$S431,0)</f>
        <v>0</v>
      </c>
      <c r="GE431" s="27">
        <f>IF($O431&gt;=GE$1,$S431,0)</f>
        <v>0</v>
      </c>
      <c r="GF431" s="27">
        <f>IF($O431&gt;=GF$1,$S431,0)</f>
        <v>0</v>
      </c>
      <c r="GG431" s="27">
        <f>IF($O431&gt;=GG$1,$S431,0)</f>
        <v>0</v>
      </c>
      <c r="GH431" s="27">
        <f>IF($O431&gt;=GH$1,$S431,0)</f>
        <v>0</v>
      </c>
      <c r="GI431" s="27">
        <f>IF($O431&gt;=GI$1,$S431,0)</f>
        <v>0</v>
      </c>
      <c r="GJ431" s="27">
        <f>IF($O431&gt;=GJ$1,$S431,0)</f>
        <v>0</v>
      </c>
      <c r="GK431" s="27">
        <f>IF($O431&gt;=GK$1,$S431,0)</f>
        <v>0</v>
      </c>
      <c r="GL431" s="27">
        <f>IF($O431&gt;=GL$1,$S431,0)</f>
        <v>0</v>
      </c>
      <c r="GM431" s="27">
        <f>IF($O431&gt;=GM$1,$S431,0)</f>
        <v>0</v>
      </c>
      <c r="GN431" s="27">
        <f>IF($O431&gt;=GN$1,$S431,0)</f>
        <v>0</v>
      </c>
      <c r="GO431" s="27">
        <f>IF($O431&gt;=GO$1,$S431,0)</f>
        <v>0</v>
      </c>
      <c r="GP431" s="27">
        <f>IF($O431&gt;=GP$1,$S431,0)</f>
        <v>0</v>
      </c>
      <c r="GQ431" s="27">
        <f>IF($O431&gt;=GQ$1,$S431,0)</f>
        <v>0</v>
      </c>
      <c r="GR431" s="27">
        <f>IF($O431&gt;=GR$1,$S431,0)</f>
        <v>0</v>
      </c>
      <c r="GS431" s="27">
        <f>IF($O431&gt;=GS$1,$S431,0)</f>
        <v>0</v>
      </c>
      <c r="GT431" s="27">
        <f>IF($O431&gt;=GT$1,$S431,0)</f>
        <v>0</v>
      </c>
      <c r="GU431" s="27">
        <f>IF($O431&gt;=GU$1,$S431,0)</f>
        <v>0</v>
      </c>
      <c r="GV431" s="27">
        <f>IF($O431&gt;=GV$1,$S431,0)</f>
        <v>0</v>
      </c>
      <c r="GW431" s="27">
        <f>IF($O431&gt;=GW$1,$S431,0)</f>
        <v>0</v>
      </c>
      <c r="GX431" s="27">
        <f>IF($O431&gt;=GX$1,$S431,0)</f>
        <v>0</v>
      </c>
      <c r="GY431" s="27">
        <f>IF($O431&gt;=GY$1,$S431,0)</f>
        <v>0</v>
      </c>
      <c r="GZ431" s="27">
        <f>IF($O431&gt;=GZ$1,$S431,0)</f>
        <v>0</v>
      </c>
      <c r="HA431" s="27">
        <f>IF($O431&gt;=HA$1,$S431,0)</f>
        <v>0</v>
      </c>
      <c r="HB431" s="27">
        <f>IF($O431&gt;=HB$1,$S431,0)</f>
        <v>0</v>
      </c>
      <c r="HC431" s="27">
        <f>IF($O431&gt;=HC$1,$S431,0)</f>
        <v>0</v>
      </c>
    </row>
    <row r="432" spans="1:211">
      <c r="A432" s="3">
        <v>78603</v>
      </c>
      <c r="B432" s="3" t="s">
        <v>519</v>
      </c>
      <c r="C432" s="3" t="s">
        <v>450</v>
      </c>
      <c r="D432" s="3">
        <v>47</v>
      </c>
      <c r="E432" s="4">
        <v>36108</v>
      </c>
      <c r="F432" s="5">
        <v>19.624657534246577</v>
      </c>
      <c r="G432" s="3" t="s">
        <v>446</v>
      </c>
      <c r="H432" s="4">
        <v>25974</v>
      </c>
      <c r="I432" s="9" t="s">
        <v>836</v>
      </c>
      <c r="J432" s="5">
        <v>2984.42</v>
      </c>
      <c r="K432" s="31">
        <v>200</v>
      </c>
      <c r="L432" s="32">
        <v>20</v>
      </c>
      <c r="M432" s="33">
        <f>VLOOKUP(L432,FIND,3,TRUE)</f>
        <v>1.3</v>
      </c>
      <c r="N432" s="32">
        <f>IF(L432&gt;30,180,VLOOKUP(L432,TEMPO,2,FALSE))</f>
        <v>120</v>
      </c>
      <c r="O432" s="32">
        <f>IF(R432&gt;0,4,N432)</f>
        <v>120</v>
      </c>
      <c r="P432" s="96">
        <f>J432*M432*L432</f>
        <v>77594.92</v>
      </c>
      <c r="Q432" s="96">
        <f>10934.45*2</f>
        <v>21868.9</v>
      </c>
      <c r="R432" s="96">
        <f>IF(P432&lt;=Q432,P432/4,0)</f>
        <v>0</v>
      </c>
      <c r="S432" s="5">
        <f>IF(P432&gt;=Q432,P432/N432,0)</f>
        <v>646.62433333333331</v>
      </c>
      <c r="T432" s="3"/>
      <c r="U432" s="3">
        <f>IF(T432="",1,0)</f>
        <v>1</v>
      </c>
      <c r="V432" s="3">
        <v>90</v>
      </c>
      <c r="W432" s="5">
        <v>0</v>
      </c>
      <c r="X432" s="5">
        <v>164.39</v>
      </c>
      <c r="Y432" s="5">
        <f>X432*W432</f>
        <v>0</v>
      </c>
      <c r="Z432" s="5">
        <v>400</v>
      </c>
      <c r="AA432" s="5">
        <f>S432+Y432+Z432</f>
        <v>1046.6243333333332</v>
      </c>
      <c r="AB432" s="39">
        <f>(J432/12+J432/12*1.3333333333+450/12+J432/30*6/12+J432)*1.3+Y432+Z432+153.9</f>
        <v>5301.4534888781118</v>
      </c>
      <c r="AC432" s="39" t="s">
        <v>450</v>
      </c>
      <c r="AD432" s="39">
        <f>J432*1.3+400+153.9</f>
        <v>4433.6459999999997</v>
      </c>
      <c r="AE432" s="39">
        <f>SUMIFS('CUSTO MENSAL FUNC NOVO'!H:H,'CUSTO MENSAL FUNC NOVO'!A:A,'VALORES MENSAIS'!AC432)</f>
        <v>3296.25</v>
      </c>
      <c r="AF432" s="27">
        <f>IF($R432&gt;0,$R432,$S432)+$Y432+$Z432</f>
        <v>1046.6243333333332</v>
      </c>
      <c r="AG432" s="27">
        <f>IF($R432&gt;0,$R432,$S432)+$Y432+$Z432</f>
        <v>1046.6243333333332</v>
      </c>
      <c r="AH432" s="27">
        <f>IF($R432&gt;0,$R432,$S432)+$Y432+$Z432</f>
        <v>1046.6243333333332</v>
      </c>
      <c r="AI432" s="27">
        <f>IF($R432&gt;0,$R432,$S432)+$Y432+$Z432</f>
        <v>1046.6243333333332</v>
      </c>
      <c r="AJ432" s="27">
        <f>IF($O432&gt;=AJ$1,$S432+$Y432+$Z432,$Y432+$Z432)</f>
        <v>1046.6243333333332</v>
      </c>
      <c r="AK432" s="27">
        <f>IF($O432&gt;=AK$1,$S432+$Y432+$Z432,$Y432+$Z432)</f>
        <v>1046.6243333333332</v>
      </c>
      <c r="AL432" s="27">
        <f>IF($O432&gt;=AL$1,$S432+$Y432+$Z432,$Y432+$Z432)</f>
        <v>1046.6243333333332</v>
      </c>
      <c r="AM432" s="27">
        <f>IF($O432&gt;=AM$1,$S432+$Y432+$Z432,$Y432+$Z432)</f>
        <v>1046.6243333333332</v>
      </c>
      <c r="AN432" s="27">
        <f>IF($O432&gt;=AN$1,$S432+$Y432+$Z432,$Y432+$Z432)</f>
        <v>1046.6243333333332</v>
      </c>
      <c r="AO432" s="27">
        <f>IF($O432&gt;=AO$1,$S432+$Y432+$Z432,$Y432+$Z432)</f>
        <v>1046.6243333333332</v>
      </c>
      <c r="AP432" s="27">
        <f>IF($O432&gt;=AP$1,$S432+$Y432+$Z432,$Y432+$Z432)</f>
        <v>1046.6243333333332</v>
      </c>
      <c r="AQ432" s="27">
        <f>IF($O432&gt;=AQ$1,$S432+$Y432+$Z432,$Y432+$Z432)</f>
        <v>1046.6243333333332</v>
      </c>
      <c r="AR432" s="27">
        <f>IF($O432&gt;=AR$1,$S432+$Y432+$Z432,$Y432+$Z432)</f>
        <v>1046.6243333333332</v>
      </c>
      <c r="AS432" s="27">
        <f>IF($O432&gt;=AS$1,$S432+$Y432+$Z432,$Y432+$Z432)</f>
        <v>1046.6243333333332</v>
      </c>
      <c r="AT432" s="27">
        <f>IF($O432&gt;=AT$1,$S432+$Y432+$Z432,$Y432+$Z432)</f>
        <v>1046.6243333333332</v>
      </c>
      <c r="AU432" s="27">
        <f>IF($O432&gt;=AU$1,$S432+$Y432+$Z432,$Y432+$Z432)</f>
        <v>1046.6243333333332</v>
      </c>
      <c r="AV432" s="27">
        <f>IF($O432&gt;=AV$1,$S432+$Y432+$Z432,$Y432+$Z432)</f>
        <v>1046.6243333333332</v>
      </c>
      <c r="AW432" s="27">
        <f>IF($O432&gt;=AW$1,$S432+$Y432+$Z432,$Y432+$Z432)</f>
        <v>1046.6243333333332</v>
      </c>
      <c r="AX432" s="27">
        <f>IF($O432&gt;=AX$1,$S432+$Y432+$Z432,$Y432+$Z432)</f>
        <v>1046.6243333333332</v>
      </c>
      <c r="AY432" s="27">
        <f>IF($O432&gt;=AY$1,$S432+$Y432+$Z432,$Y432+$Z432)</f>
        <v>1046.6243333333332</v>
      </c>
      <c r="AZ432" s="27">
        <f>IF($O432&gt;=AZ$1,$S432+$Y432+$Z432,$Y432+$Z432)</f>
        <v>1046.6243333333332</v>
      </c>
      <c r="BA432" s="27">
        <f>IF($O432&gt;=BA$1,$S432+$Y432+$Z432,$Y432+$Z432)</f>
        <v>1046.6243333333332</v>
      </c>
      <c r="BB432" s="27">
        <f>IF($O432&gt;=BB$1,$S432+$Y432+$Z432,$Y432+$Z432)</f>
        <v>1046.6243333333332</v>
      </c>
      <c r="BC432" s="27">
        <f>IF($O432&gt;=BC$1,$S432+$Y432+$Z432,$Y432+$Z432)</f>
        <v>1046.6243333333332</v>
      </c>
      <c r="BD432" s="27">
        <f>IF($O432&gt;=BD$1,$S432+$Y432+$Z432,$Y432+$Z432)</f>
        <v>1046.6243333333332</v>
      </c>
      <c r="BE432" s="27">
        <f>IF($O432&gt;=BE$1,$S432+$Y432+$Z432,$Y432+$Z432)</f>
        <v>1046.6243333333332</v>
      </c>
      <c r="BF432" s="27">
        <f>IF($O432&gt;=BF$1,$S432+$Y432+$Z432,$Y432+$Z432)</f>
        <v>1046.6243333333332</v>
      </c>
      <c r="BG432" s="27">
        <f>IF($O432&gt;=BG$1,$S432+$Y432+$Z432,$Y432+$Z432)</f>
        <v>1046.6243333333332</v>
      </c>
      <c r="BH432" s="27">
        <f>IF($O432&gt;=BH$1,$S432+$Y432+$Z432,$Y432+$Z432)</f>
        <v>1046.6243333333332</v>
      </c>
      <c r="BI432" s="27">
        <f>IF($O432&gt;=BI$1,$S432+$Y432+$Z432,$Y432+$Z432)</f>
        <v>1046.6243333333332</v>
      </c>
      <c r="BJ432" s="27">
        <f>IF($O432&gt;=BJ$1,$S432+$Y432+$Z432,$Y432+$Z432)</f>
        <v>1046.6243333333332</v>
      </c>
      <c r="BK432" s="27">
        <f>IF($O432&gt;=BK$1,$S432+$Y432+$Z432,$Y432+$Z432)</f>
        <v>1046.6243333333332</v>
      </c>
      <c r="BL432" s="27">
        <f>IF($O432&gt;=BL$1,$S432+$Y432+$Z432,$Y432+$Z432)</f>
        <v>1046.6243333333332</v>
      </c>
      <c r="BM432" s="27">
        <f>IF($O432&gt;=BM$1,$S432+$Y432+$Z432,$Y432+$Z432)</f>
        <v>1046.6243333333332</v>
      </c>
      <c r="BN432" s="27">
        <f>IF($O432&gt;=BN$1,$S432+$Y432+$Z432,$Y432+$Z432)</f>
        <v>1046.6243333333332</v>
      </c>
      <c r="BO432" s="27">
        <f>IF($O432&gt;=BO$1,$S432+$Y432+$Z432,$Y432+$Z432)</f>
        <v>1046.6243333333332</v>
      </c>
      <c r="BP432" s="27">
        <f>IF($O432&gt;=BP$1,$S432+$Y432+$Z432,$Y432+$Z432)</f>
        <v>1046.6243333333332</v>
      </c>
      <c r="BQ432" s="27">
        <f>IF($O432&gt;=BQ$1,$S432+$Y432+$Z432,$Y432+$Z432)</f>
        <v>1046.6243333333332</v>
      </c>
      <c r="BR432" s="27">
        <f>IF($O432&gt;=BR$1,$S432+$Y432+$Z432,$Y432+$Z432)</f>
        <v>1046.6243333333332</v>
      </c>
      <c r="BS432" s="27">
        <f>IF($O432&gt;=BS$1,$S432+$Y432+$Z432,$Y432+$Z432)</f>
        <v>1046.6243333333332</v>
      </c>
      <c r="BT432" s="27">
        <f>IF($O432&gt;=BT$1,$S432+$Y432+$Z432,$Y432+$Z432)</f>
        <v>1046.6243333333332</v>
      </c>
      <c r="BU432" s="27">
        <f>IF($O432&gt;=BU$1,$S432+$Y432+$Z432,$Y432+$Z432)</f>
        <v>1046.6243333333332</v>
      </c>
      <c r="BV432" s="27">
        <f>IF($O432&gt;=BV$1,$S432+$Y432+$Z432,$Y432+$Z432)</f>
        <v>1046.6243333333332</v>
      </c>
      <c r="BW432" s="27">
        <f>IF($O432&gt;=BW$1,$S432+$Y432+$Z432,$Y432+$Z432)</f>
        <v>1046.6243333333332</v>
      </c>
      <c r="BX432" s="27">
        <f>IF($O432&gt;=BX$1,$S432+$Y432+$Z432,$Y432+$Z432)</f>
        <v>1046.6243333333332</v>
      </c>
      <c r="BY432" s="27">
        <f>IF($O432&gt;=BY$1,$S432+$Y432+$Z432,$Y432+$Z432)</f>
        <v>1046.6243333333332</v>
      </c>
      <c r="BZ432" s="27">
        <f>IF($O432&gt;=BZ$1,$S432+$Y432+$Z432,$Y432+$Z432)</f>
        <v>1046.6243333333332</v>
      </c>
      <c r="CA432" s="27">
        <f>IF($O432&gt;=CA$1,$S432+$Y432+$Z432,$Y432+$Z432)</f>
        <v>1046.6243333333332</v>
      </c>
      <c r="CB432" s="27">
        <f>IF($O432&gt;=CB$1,$S432+$Y432+$Z432,$Y432+$Z432)</f>
        <v>1046.6243333333332</v>
      </c>
      <c r="CC432" s="27">
        <f>IF($O432&gt;=CC$1,$S432+$Y432+$Z432,$Y432+$Z432)</f>
        <v>1046.6243333333332</v>
      </c>
      <c r="CD432" s="27">
        <f>IF($O432&gt;=CD$1,$S432+$Y432+$Z432,$Y432+$Z432)</f>
        <v>1046.6243333333332</v>
      </c>
      <c r="CE432" s="27">
        <f>IF($O432&gt;=CE$1,$S432+$Y432+$Z432,$Y432+$Z432)</f>
        <v>1046.6243333333332</v>
      </c>
      <c r="CF432" s="27">
        <f>IF($O432&gt;=CF$1,$S432+$Y432+$Z432,$Y432+$Z432)</f>
        <v>1046.6243333333332</v>
      </c>
      <c r="CG432" s="27">
        <f>IF($O432&gt;=CG$1,$S432+$Y432+$Z432,$Y432+$Z432)</f>
        <v>1046.6243333333332</v>
      </c>
      <c r="CH432" s="27">
        <f>IF($O432&gt;=CH$1,$S432+$Y432+$Z432,$Y432+$Z432)</f>
        <v>1046.6243333333332</v>
      </c>
      <c r="CI432" s="27">
        <f>IF($O432&gt;=CI$1,$S432+$Y432+$Z432,$Y432+$Z432)</f>
        <v>1046.6243333333332</v>
      </c>
      <c r="CJ432" s="27">
        <f>IF($O432&gt;=CJ$1,$S432+$Y432+$Z432,$Y432+$Z432)</f>
        <v>1046.6243333333332</v>
      </c>
      <c r="CK432" s="27">
        <f>IF($O432&gt;=CK$1,$S432+$Y432+$Z432,$Y432+$Z432)</f>
        <v>1046.6243333333332</v>
      </c>
      <c r="CL432" s="27">
        <f>IF($O432&gt;=CL$1,$S432+$Y432+$Z432,$Y432+$Z432)</f>
        <v>1046.6243333333332</v>
      </c>
      <c r="CM432" s="27">
        <f>IF($O432&gt;=CM$1,$S432+$Y432+$Z432,$Y432+$Z432)</f>
        <v>1046.6243333333332</v>
      </c>
      <c r="CN432" s="27">
        <f>IF($O432&gt;=CN$1,$S432+$Y432,$Y432)</f>
        <v>646.62433333333331</v>
      </c>
      <c r="CO432" s="27">
        <f>IF($O432&gt;=CO$1,$S432+$Y432,$Y432)</f>
        <v>646.62433333333331</v>
      </c>
      <c r="CP432" s="27">
        <f>IF($O432&gt;=CP$1,$S432+$Y432,$Y432)</f>
        <v>646.62433333333331</v>
      </c>
      <c r="CQ432" s="27">
        <f>IF($O432&gt;=CQ$1,$S432+$Y432,$Y432)</f>
        <v>646.62433333333331</v>
      </c>
      <c r="CR432" s="27">
        <f>IF($O432&gt;=CR$1,$S432+$Y432,$Y432)</f>
        <v>646.62433333333331</v>
      </c>
      <c r="CS432" s="27">
        <f>IF($O432&gt;=CS$1,$S432+$Y432,$Y432)</f>
        <v>646.62433333333331</v>
      </c>
      <c r="CT432" s="27">
        <f>IF($O432&gt;=CT$1,$S432+$Y432,$Y432)</f>
        <v>646.62433333333331</v>
      </c>
      <c r="CU432" s="27">
        <f>IF($O432&gt;=CU$1,$S432+$Y432,$Y432)</f>
        <v>646.62433333333331</v>
      </c>
      <c r="CV432" s="27">
        <f>IF($O432&gt;=CV$1,$S432+$Y432,$Y432)</f>
        <v>646.62433333333331</v>
      </c>
      <c r="CW432" s="27">
        <f>IF($O432&gt;=CW$1,$S432+$Y432,$Y432)</f>
        <v>646.62433333333331</v>
      </c>
      <c r="CX432" s="27">
        <f>IF($O432&gt;=CX$1,$S432+$Y432,$Y432)</f>
        <v>646.62433333333331</v>
      </c>
      <c r="CY432" s="27">
        <f>IF($O432&gt;=CY$1,$S432+$Y432,$Y432)</f>
        <v>646.62433333333331</v>
      </c>
      <c r="CZ432" s="27">
        <f>IF($O432&gt;=CZ$1,$S432+$Y432,$Y432)</f>
        <v>646.62433333333331</v>
      </c>
      <c r="DA432" s="27">
        <f>IF($O432&gt;=DA$1,$S432+$Y432,$Y432)</f>
        <v>646.62433333333331</v>
      </c>
      <c r="DB432" s="27">
        <f>IF($O432&gt;=DB$1,$S432+$Y432,$Y432)</f>
        <v>646.62433333333331</v>
      </c>
      <c r="DC432" s="27">
        <f>IF($O432&gt;=DC$1,$S432+$Y432,$Y432)</f>
        <v>646.62433333333331</v>
      </c>
      <c r="DD432" s="27">
        <f>IF($O432&gt;=DD$1,$S432+$Y432,$Y432)</f>
        <v>646.62433333333331</v>
      </c>
      <c r="DE432" s="27">
        <f>IF($O432&gt;=DE$1,$S432+$Y432,$Y432)</f>
        <v>646.62433333333331</v>
      </c>
      <c r="DF432" s="27">
        <f>IF($O432&gt;=DF$1,$S432+$Y432,$Y432)</f>
        <v>646.62433333333331</v>
      </c>
      <c r="DG432" s="27">
        <f>IF($O432&gt;=DG$1,$S432+$Y432,$Y432)</f>
        <v>646.62433333333331</v>
      </c>
      <c r="DH432" s="27">
        <f>IF($O432&gt;=DH$1,$S432+$Y432,$Y432)</f>
        <v>646.62433333333331</v>
      </c>
      <c r="DI432" s="27">
        <f>IF($O432&gt;=DI$1,$S432+$Y432,$Y432)</f>
        <v>646.62433333333331</v>
      </c>
      <c r="DJ432" s="27">
        <f>IF($O432&gt;=DJ$1,$S432+$Y432,$Y432)</f>
        <v>646.62433333333331</v>
      </c>
      <c r="DK432" s="27">
        <f>IF($O432&gt;=DK$1,$S432+$Y432,$Y432)</f>
        <v>646.62433333333331</v>
      </c>
      <c r="DL432" s="27">
        <f>IF($O432&gt;=DL$1,$S432+$Y432,$Y432)</f>
        <v>646.62433333333331</v>
      </c>
      <c r="DM432" s="27">
        <f>IF($O432&gt;=DM$1,$S432+$Y432,$Y432)</f>
        <v>646.62433333333331</v>
      </c>
      <c r="DN432" s="27">
        <f>IF($O432&gt;=DN$1,$S432+$Y432,$Y432)</f>
        <v>646.62433333333331</v>
      </c>
      <c r="DO432" s="27">
        <f>IF($O432&gt;=DO$1,$S432+$Y432,$Y432)</f>
        <v>646.62433333333331</v>
      </c>
      <c r="DP432" s="27">
        <f>IF($O432&gt;=DP$1,$S432+$Y432,$Y432)</f>
        <v>646.62433333333331</v>
      </c>
      <c r="DQ432" s="27">
        <f>IF($O432&gt;=DQ$1,$S432+$Y432,$Y432)</f>
        <v>646.62433333333331</v>
      </c>
      <c r="DR432" s="27">
        <f>IF($O432&gt;=DR$1,$S432+$Y432,$Y432)</f>
        <v>646.62433333333331</v>
      </c>
      <c r="DS432" s="27">
        <f>IF($O432&gt;=DS$1,$S432+$Y432,$Y432)</f>
        <v>646.62433333333331</v>
      </c>
      <c r="DT432" s="27">
        <f>IF($O432&gt;=DT$1,$S432+$Y432,$Y432)</f>
        <v>646.62433333333331</v>
      </c>
      <c r="DU432" s="27">
        <f>IF($O432&gt;=DU$1,$S432+$Y432,$Y432)</f>
        <v>646.62433333333331</v>
      </c>
      <c r="DV432" s="27">
        <f>IF($O432&gt;=DV$1,$S432+$Y432,$Y432)</f>
        <v>646.62433333333331</v>
      </c>
      <c r="DW432" s="27">
        <f>IF($O432&gt;=DW$1,$S432+$Y432,$Y432)</f>
        <v>646.62433333333331</v>
      </c>
      <c r="DX432" s="27">
        <f>IF($O432&gt;=DX$1,$S432+$Y432,$Y432)</f>
        <v>646.62433333333331</v>
      </c>
      <c r="DY432" s="27">
        <f>IF($O432&gt;=DY$1,$S432+$Y432,$Y432)</f>
        <v>646.62433333333331</v>
      </c>
      <c r="DZ432" s="27">
        <f>IF($O432&gt;=DZ$1,$S432+$Y432,$Y432)</f>
        <v>646.62433333333331</v>
      </c>
      <c r="EA432" s="27">
        <f>IF($O432&gt;=EA$1,$S432+$Y432,$Y432)</f>
        <v>646.62433333333331</v>
      </c>
      <c r="EB432" s="27">
        <f>IF($O432&gt;=EB$1,$S432+$Y432,$Y432)</f>
        <v>646.62433333333331</v>
      </c>
      <c r="EC432" s="27">
        <f>IF($O432&gt;=EC$1,$S432+$Y432,$Y432)</f>
        <v>646.62433333333331</v>
      </c>
      <c r="ED432" s="27">
        <f>IF($O432&gt;=ED$1,$S432+$Y432,$Y432)</f>
        <v>646.62433333333331</v>
      </c>
      <c r="EE432" s="27">
        <f>IF($O432&gt;=EE$1,$S432+$Y432,$Y432)</f>
        <v>646.62433333333331</v>
      </c>
      <c r="EF432" s="27">
        <f>IF($O432&gt;=EF$1,$S432+$Y432,$Y432)</f>
        <v>646.62433333333331</v>
      </c>
      <c r="EG432" s="27">
        <f>IF($O432&gt;=EG$1,$S432+$Y432,$Y432)</f>
        <v>646.62433333333331</v>
      </c>
      <c r="EH432" s="27">
        <f>IF($O432&gt;=EH$1,$S432+$Y432,$Y432)</f>
        <v>646.62433333333331</v>
      </c>
      <c r="EI432" s="27">
        <f>IF($O432&gt;=EI$1,$S432+$Y432,$Y432)</f>
        <v>646.62433333333331</v>
      </c>
      <c r="EJ432" s="27">
        <f>IF($O432&gt;=EJ$1,$S432+$Y432,$Y432)</f>
        <v>646.62433333333331</v>
      </c>
      <c r="EK432" s="27">
        <f>IF($O432&gt;=EK$1,$S432+$Y432,$Y432)</f>
        <v>646.62433333333331</v>
      </c>
      <c r="EL432" s="27">
        <f>IF($O432&gt;=EL$1,$S432+$Y432,$Y432)</f>
        <v>646.62433333333331</v>
      </c>
      <c r="EM432" s="27">
        <f>IF($O432&gt;=EM$1,$S432+$Y432,$Y432)</f>
        <v>646.62433333333331</v>
      </c>
      <c r="EN432" s="27">
        <f>IF($O432&gt;=EN$1,$S432+$Y432,$Y432)</f>
        <v>646.62433333333331</v>
      </c>
      <c r="EO432" s="27">
        <f>IF($O432&gt;=EO$1,$S432+$Y432,$Y432)</f>
        <v>646.62433333333331</v>
      </c>
      <c r="EP432" s="27">
        <f>IF($O432&gt;=EP$1,$S432+$Y432,$Y432)</f>
        <v>646.62433333333331</v>
      </c>
      <c r="EQ432" s="27">
        <f>IF($O432&gt;=EQ$1,$S432+$Y432,$Y432)</f>
        <v>646.62433333333331</v>
      </c>
      <c r="ER432" s="27">
        <f>IF($O432&gt;=ER$1,$S432+$Y432,$Y432)</f>
        <v>646.62433333333331</v>
      </c>
      <c r="ES432" s="27">
        <f>IF($O432&gt;=ES$1,$S432+$Y432,$Y432)</f>
        <v>646.62433333333331</v>
      </c>
      <c r="ET432" s="27">
        <f>IF($O432&gt;=ET$1,$S432+$Y432,$Y432)</f>
        <v>646.62433333333331</v>
      </c>
      <c r="EU432" s="27">
        <f>IF($O432&gt;=EU$1,$S432+$Y432,$Y432)</f>
        <v>646.62433333333331</v>
      </c>
      <c r="EV432" s="27">
        <f>IF($O432&gt;=EV$1,$S432,0)</f>
        <v>0</v>
      </c>
      <c r="EW432" s="27">
        <f>IF($O432&gt;=EW$1,$S432,0)</f>
        <v>0</v>
      </c>
      <c r="EX432" s="27">
        <f>IF($O432&gt;=EX$1,$S432,0)</f>
        <v>0</v>
      </c>
      <c r="EY432" s="27">
        <f>IF($O432&gt;=EY$1,$S432,0)</f>
        <v>0</v>
      </c>
      <c r="EZ432" s="27">
        <f>IF($O432&gt;=EZ$1,$S432,0)</f>
        <v>0</v>
      </c>
      <c r="FA432" s="27">
        <f>IF($O432&gt;=FA$1,$S432,0)</f>
        <v>0</v>
      </c>
      <c r="FB432" s="27">
        <f>IF($O432&gt;=FB$1,$S432,0)</f>
        <v>0</v>
      </c>
      <c r="FC432" s="27">
        <f>IF($O432&gt;=FC$1,$S432,0)</f>
        <v>0</v>
      </c>
      <c r="FD432" s="27">
        <f>IF($O432&gt;=FD$1,$S432,0)</f>
        <v>0</v>
      </c>
      <c r="FE432" s="27">
        <f>IF($O432&gt;=FE$1,$S432,0)</f>
        <v>0</v>
      </c>
      <c r="FF432" s="27">
        <f>IF($O432&gt;=FF$1,$S432,0)</f>
        <v>0</v>
      </c>
      <c r="FG432" s="27">
        <f>IF($O432&gt;=FG$1,$S432,0)</f>
        <v>0</v>
      </c>
      <c r="FH432" s="27">
        <f>IF($O432&gt;=FH$1,$S432,0)</f>
        <v>0</v>
      </c>
      <c r="FI432" s="27">
        <f>IF($O432&gt;=FI$1,$S432,0)</f>
        <v>0</v>
      </c>
      <c r="FJ432" s="27">
        <f>IF($O432&gt;=FJ$1,$S432,0)</f>
        <v>0</v>
      </c>
      <c r="FK432" s="27">
        <f>IF($O432&gt;=FK$1,$S432,0)</f>
        <v>0</v>
      </c>
      <c r="FL432" s="27">
        <f>IF($O432&gt;=FL$1,$S432,0)</f>
        <v>0</v>
      </c>
      <c r="FM432" s="27">
        <f>IF($O432&gt;=FM$1,$S432,0)</f>
        <v>0</v>
      </c>
      <c r="FN432" s="27">
        <f>IF($O432&gt;=FN$1,$S432,0)</f>
        <v>0</v>
      </c>
      <c r="FO432" s="27">
        <f>IF($O432&gt;=FO$1,$S432,0)</f>
        <v>0</v>
      </c>
      <c r="FP432" s="27">
        <f>IF($O432&gt;=FP$1,$S432,0)</f>
        <v>0</v>
      </c>
      <c r="FQ432" s="27">
        <f>IF($O432&gt;=FQ$1,$S432,0)</f>
        <v>0</v>
      </c>
      <c r="FR432" s="27">
        <f>IF($O432&gt;=FR$1,$S432,0)</f>
        <v>0</v>
      </c>
      <c r="FS432" s="27">
        <f>IF($O432&gt;=FS$1,$S432,0)</f>
        <v>0</v>
      </c>
      <c r="FT432" s="27">
        <f>IF($O432&gt;=FT$1,$S432,0)</f>
        <v>0</v>
      </c>
      <c r="FU432" s="27">
        <f>IF($O432&gt;=FU$1,$S432,0)</f>
        <v>0</v>
      </c>
      <c r="FV432" s="27">
        <f>IF($O432&gt;=FV$1,$S432,0)</f>
        <v>0</v>
      </c>
      <c r="FW432" s="27">
        <f>IF($O432&gt;=FW$1,$S432,0)</f>
        <v>0</v>
      </c>
      <c r="FX432" s="27">
        <f>IF($O432&gt;=FX$1,$S432,0)</f>
        <v>0</v>
      </c>
      <c r="FY432" s="27">
        <f>IF($O432&gt;=FY$1,$S432,0)</f>
        <v>0</v>
      </c>
      <c r="FZ432" s="27">
        <f>IF($O432&gt;=FZ$1,$S432,0)</f>
        <v>0</v>
      </c>
      <c r="GA432" s="27">
        <f>IF($O432&gt;=GA$1,$S432,0)</f>
        <v>0</v>
      </c>
      <c r="GB432" s="27">
        <f>IF($O432&gt;=GB$1,$S432,0)</f>
        <v>0</v>
      </c>
      <c r="GC432" s="27">
        <f>IF($O432&gt;=GC$1,$S432,0)</f>
        <v>0</v>
      </c>
      <c r="GD432" s="27">
        <f>IF($O432&gt;=GD$1,$S432,0)</f>
        <v>0</v>
      </c>
      <c r="GE432" s="27">
        <f>IF($O432&gt;=GE$1,$S432,0)</f>
        <v>0</v>
      </c>
      <c r="GF432" s="27">
        <f>IF($O432&gt;=GF$1,$S432,0)</f>
        <v>0</v>
      </c>
      <c r="GG432" s="27">
        <f>IF($O432&gt;=GG$1,$S432,0)</f>
        <v>0</v>
      </c>
      <c r="GH432" s="27">
        <f>IF($O432&gt;=GH$1,$S432,0)</f>
        <v>0</v>
      </c>
      <c r="GI432" s="27">
        <f>IF($O432&gt;=GI$1,$S432,0)</f>
        <v>0</v>
      </c>
      <c r="GJ432" s="27">
        <f>IF($O432&gt;=GJ$1,$S432,0)</f>
        <v>0</v>
      </c>
      <c r="GK432" s="27">
        <f>IF($O432&gt;=GK$1,$S432,0)</f>
        <v>0</v>
      </c>
      <c r="GL432" s="27">
        <f>IF($O432&gt;=GL$1,$S432,0)</f>
        <v>0</v>
      </c>
      <c r="GM432" s="27">
        <f>IF($O432&gt;=GM$1,$S432,0)</f>
        <v>0</v>
      </c>
      <c r="GN432" s="27">
        <f>IF($O432&gt;=GN$1,$S432,0)</f>
        <v>0</v>
      </c>
      <c r="GO432" s="27">
        <f>IF($O432&gt;=GO$1,$S432,0)</f>
        <v>0</v>
      </c>
      <c r="GP432" s="27">
        <f>IF($O432&gt;=GP$1,$S432,0)</f>
        <v>0</v>
      </c>
      <c r="GQ432" s="27">
        <f>IF($O432&gt;=GQ$1,$S432,0)</f>
        <v>0</v>
      </c>
      <c r="GR432" s="27">
        <f>IF($O432&gt;=GR$1,$S432,0)</f>
        <v>0</v>
      </c>
      <c r="GS432" s="27">
        <f>IF($O432&gt;=GS$1,$S432,0)</f>
        <v>0</v>
      </c>
      <c r="GT432" s="27">
        <f>IF($O432&gt;=GT$1,$S432,0)</f>
        <v>0</v>
      </c>
      <c r="GU432" s="27">
        <f>IF($O432&gt;=GU$1,$S432,0)</f>
        <v>0</v>
      </c>
      <c r="GV432" s="27">
        <f>IF($O432&gt;=GV$1,$S432,0)</f>
        <v>0</v>
      </c>
      <c r="GW432" s="27">
        <f>IF($O432&gt;=GW$1,$S432,0)</f>
        <v>0</v>
      </c>
      <c r="GX432" s="27">
        <f>IF($O432&gt;=GX$1,$S432,0)</f>
        <v>0</v>
      </c>
      <c r="GY432" s="27">
        <f>IF($O432&gt;=GY$1,$S432,0)</f>
        <v>0</v>
      </c>
      <c r="GZ432" s="27">
        <f>IF($O432&gt;=GZ$1,$S432,0)</f>
        <v>0</v>
      </c>
      <c r="HA432" s="27">
        <f>IF($O432&gt;=HA$1,$S432,0)</f>
        <v>0</v>
      </c>
      <c r="HB432" s="27">
        <f>IF($O432&gt;=HB$1,$S432,0)</f>
        <v>0</v>
      </c>
      <c r="HC432" s="27">
        <f>IF($O432&gt;=HC$1,$S432,0)</f>
        <v>0</v>
      </c>
    </row>
    <row r="433" spans="1:211">
      <c r="A433" s="3">
        <v>33758</v>
      </c>
      <c r="B433" s="3" t="s">
        <v>635</v>
      </c>
      <c r="C433" s="3" t="s">
        <v>472</v>
      </c>
      <c r="D433" s="3">
        <v>66</v>
      </c>
      <c r="E433" s="4">
        <v>32336</v>
      </c>
      <c r="F433" s="5">
        <v>29.958904109589042</v>
      </c>
      <c r="G433" s="3" t="s">
        <v>446</v>
      </c>
      <c r="H433" s="4">
        <v>19073</v>
      </c>
      <c r="I433" s="9" t="s">
        <v>836</v>
      </c>
      <c r="J433" s="5">
        <v>9444.66</v>
      </c>
      <c r="K433" s="31">
        <v>200</v>
      </c>
      <c r="L433" s="32">
        <v>30</v>
      </c>
      <c r="M433" s="33">
        <f>VLOOKUP(L433,FIND,3,TRUE)</f>
        <v>1.5</v>
      </c>
      <c r="N433" s="32">
        <f>IF(L433&gt;30,180,VLOOKUP(L433,TEMPO,2,FALSE))</f>
        <v>180</v>
      </c>
      <c r="O433" s="32">
        <f>IF(R433&gt;0,4,N433)</f>
        <v>180</v>
      </c>
      <c r="P433" s="96">
        <f>J433*M433*L433</f>
        <v>425009.7</v>
      </c>
      <c r="Q433" s="96">
        <f>10934.45*2</f>
        <v>21868.9</v>
      </c>
      <c r="R433" s="96">
        <f>IF(P433&lt;=Q433,P433/4,0)</f>
        <v>0</v>
      </c>
      <c r="S433" s="5">
        <f>IF(P433&gt;=Q433,P433/N433,0)</f>
        <v>2361.165</v>
      </c>
      <c r="T433" s="3"/>
      <c r="U433" s="3">
        <f>IF(T433="",1,0)</f>
        <v>1</v>
      </c>
      <c r="V433" s="3">
        <v>156</v>
      </c>
      <c r="W433" s="5">
        <v>0</v>
      </c>
      <c r="X433" s="5">
        <v>402.65</v>
      </c>
      <c r="Y433" s="5">
        <f>X433*W433</f>
        <v>0</v>
      </c>
      <c r="Z433" s="5">
        <v>400</v>
      </c>
      <c r="AA433" s="5">
        <f>S433+Y433+Z433</f>
        <v>2761.165</v>
      </c>
      <c r="AB433" s="39">
        <f>(J433/12+J433/12*1.3333333333+450/12+J433/30*6/12+J433)*1.3+Y433+Z433+153.9</f>
        <v>15472.742466632561</v>
      </c>
      <c r="AC433" s="39" t="s">
        <v>472</v>
      </c>
      <c r="AD433" s="39">
        <f>J433*1.3+400+153.9</f>
        <v>12831.958000000001</v>
      </c>
      <c r="AE433" s="39">
        <f>SUMIFS('CUSTO MENSAL FUNC NOVO'!H:H,'CUSTO MENSAL FUNC NOVO'!A:A,'VALORES MENSAIS'!AC433)</f>
        <v>10130.467000000001</v>
      </c>
      <c r="AF433" s="27">
        <f>IF($R433&gt;0,$R433,$S433)+$Y433+$Z433</f>
        <v>2761.165</v>
      </c>
      <c r="AG433" s="27">
        <f>IF($R433&gt;0,$R433,$S433)+$Y433+$Z433</f>
        <v>2761.165</v>
      </c>
      <c r="AH433" s="27">
        <f>IF($R433&gt;0,$R433,$S433)+$Y433+$Z433</f>
        <v>2761.165</v>
      </c>
      <c r="AI433" s="27">
        <f>IF($R433&gt;0,$R433,$S433)+$Y433+$Z433</f>
        <v>2761.165</v>
      </c>
      <c r="AJ433" s="27">
        <f>IF($O433&gt;=AJ$1,$S433+$Y433+$Z433,$Y433+$Z433)</f>
        <v>2761.165</v>
      </c>
      <c r="AK433" s="27">
        <f>IF($O433&gt;=AK$1,$S433+$Y433+$Z433,$Y433+$Z433)</f>
        <v>2761.165</v>
      </c>
      <c r="AL433" s="27">
        <f>IF($O433&gt;=AL$1,$S433+$Y433+$Z433,$Y433+$Z433)</f>
        <v>2761.165</v>
      </c>
      <c r="AM433" s="27">
        <f>IF($O433&gt;=AM$1,$S433+$Y433+$Z433,$Y433+$Z433)</f>
        <v>2761.165</v>
      </c>
      <c r="AN433" s="27">
        <f>IF($O433&gt;=AN$1,$S433+$Y433+$Z433,$Y433+$Z433)</f>
        <v>2761.165</v>
      </c>
      <c r="AO433" s="27">
        <f>IF($O433&gt;=AO$1,$S433+$Y433+$Z433,$Y433+$Z433)</f>
        <v>2761.165</v>
      </c>
      <c r="AP433" s="27">
        <f>IF($O433&gt;=AP$1,$S433+$Y433+$Z433,$Y433+$Z433)</f>
        <v>2761.165</v>
      </c>
      <c r="AQ433" s="27">
        <f>IF($O433&gt;=AQ$1,$S433+$Y433+$Z433,$Y433+$Z433)</f>
        <v>2761.165</v>
      </c>
      <c r="AR433" s="27">
        <f>IF($O433&gt;=AR$1,$S433+$Y433+$Z433,$Y433+$Z433)</f>
        <v>2761.165</v>
      </c>
      <c r="AS433" s="27">
        <f>IF($O433&gt;=AS$1,$S433+$Y433+$Z433,$Y433+$Z433)</f>
        <v>2761.165</v>
      </c>
      <c r="AT433" s="27">
        <f>IF($O433&gt;=AT$1,$S433+$Y433+$Z433,$Y433+$Z433)</f>
        <v>2761.165</v>
      </c>
      <c r="AU433" s="27">
        <f>IF($O433&gt;=AU$1,$S433+$Y433+$Z433,$Y433+$Z433)</f>
        <v>2761.165</v>
      </c>
      <c r="AV433" s="27">
        <f>IF($O433&gt;=AV$1,$S433+$Y433+$Z433,$Y433+$Z433)</f>
        <v>2761.165</v>
      </c>
      <c r="AW433" s="27">
        <f>IF($O433&gt;=AW$1,$S433+$Y433+$Z433,$Y433+$Z433)</f>
        <v>2761.165</v>
      </c>
      <c r="AX433" s="27">
        <f>IF($O433&gt;=AX$1,$S433+$Y433+$Z433,$Y433+$Z433)</f>
        <v>2761.165</v>
      </c>
      <c r="AY433" s="27">
        <f>IF($O433&gt;=AY$1,$S433+$Y433+$Z433,$Y433+$Z433)</f>
        <v>2761.165</v>
      </c>
      <c r="AZ433" s="27">
        <f>IF($O433&gt;=AZ$1,$S433+$Y433+$Z433,$Y433+$Z433)</f>
        <v>2761.165</v>
      </c>
      <c r="BA433" s="27">
        <f>IF($O433&gt;=BA$1,$S433+$Y433+$Z433,$Y433+$Z433)</f>
        <v>2761.165</v>
      </c>
      <c r="BB433" s="27">
        <f>IF($O433&gt;=BB$1,$S433+$Y433+$Z433,$Y433+$Z433)</f>
        <v>2761.165</v>
      </c>
      <c r="BC433" s="27">
        <f>IF($O433&gt;=BC$1,$S433+$Y433+$Z433,$Y433+$Z433)</f>
        <v>2761.165</v>
      </c>
      <c r="BD433" s="27">
        <f>IF($O433&gt;=BD$1,$S433+$Y433+$Z433,$Y433+$Z433)</f>
        <v>2761.165</v>
      </c>
      <c r="BE433" s="27">
        <f>IF($O433&gt;=BE$1,$S433+$Y433+$Z433,$Y433+$Z433)</f>
        <v>2761.165</v>
      </c>
      <c r="BF433" s="27">
        <f>IF($O433&gt;=BF$1,$S433+$Y433+$Z433,$Y433+$Z433)</f>
        <v>2761.165</v>
      </c>
      <c r="BG433" s="27">
        <f>IF($O433&gt;=BG$1,$S433+$Y433+$Z433,$Y433+$Z433)</f>
        <v>2761.165</v>
      </c>
      <c r="BH433" s="27">
        <f>IF($O433&gt;=BH$1,$S433+$Y433+$Z433,$Y433+$Z433)</f>
        <v>2761.165</v>
      </c>
      <c r="BI433" s="27">
        <f>IF($O433&gt;=BI$1,$S433+$Y433+$Z433,$Y433+$Z433)</f>
        <v>2761.165</v>
      </c>
      <c r="BJ433" s="27">
        <f>IF($O433&gt;=BJ$1,$S433+$Y433+$Z433,$Y433+$Z433)</f>
        <v>2761.165</v>
      </c>
      <c r="BK433" s="27">
        <f>IF($O433&gt;=BK$1,$S433+$Y433+$Z433,$Y433+$Z433)</f>
        <v>2761.165</v>
      </c>
      <c r="BL433" s="27">
        <f>IF($O433&gt;=BL$1,$S433+$Y433+$Z433,$Y433+$Z433)</f>
        <v>2761.165</v>
      </c>
      <c r="BM433" s="27">
        <f>IF($O433&gt;=BM$1,$S433+$Y433+$Z433,$Y433+$Z433)</f>
        <v>2761.165</v>
      </c>
      <c r="BN433" s="27">
        <f>IF($O433&gt;=BN$1,$S433+$Y433+$Z433,$Y433+$Z433)</f>
        <v>2761.165</v>
      </c>
      <c r="BO433" s="27">
        <f>IF($O433&gt;=BO$1,$S433+$Y433+$Z433,$Y433+$Z433)</f>
        <v>2761.165</v>
      </c>
      <c r="BP433" s="27">
        <f>IF($O433&gt;=BP$1,$S433+$Y433+$Z433,$Y433+$Z433)</f>
        <v>2761.165</v>
      </c>
      <c r="BQ433" s="27">
        <f>IF($O433&gt;=BQ$1,$S433+$Y433+$Z433,$Y433+$Z433)</f>
        <v>2761.165</v>
      </c>
      <c r="BR433" s="27">
        <f>IF($O433&gt;=BR$1,$S433+$Y433+$Z433,$Y433+$Z433)</f>
        <v>2761.165</v>
      </c>
      <c r="BS433" s="27">
        <f>IF($O433&gt;=BS$1,$S433+$Y433+$Z433,$Y433+$Z433)</f>
        <v>2761.165</v>
      </c>
      <c r="BT433" s="27">
        <f>IF($O433&gt;=BT$1,$S433+$Y433+$Z433,$Y433+$Z433)</f>
        <v>2761.165</v>
      </c>
      <c r="BU433" s="27">
        <f>IF($O433&gt;=BU$1,$S433+$Y433+$Z433,$Y433+$Z433)</f>
        <v>2761.165</v>
      </c>
      <c r="BV433" s="27">
        <f>IF($O433&gt;=BV$1,$S433+$Y433+$Z433,$Y433+$Z433)</f>
        <v>2761.165</v>
      </c>
      <c r="BW433" s="27">
        <f>IF($O433&gt;=BW$1,$S433+$Y433+$Z433,$Y433+$Z433)</f>
        <v>2761.165</v>
      </c>
      <c r="BX433" s="27">
        <f>IF($O433&gt;=BX$1,$S433+$Y433+$Z433,$Y433+$Z433)</f>
        <v>2761.165</v>
      </c>
      <c r="BY433" s="27">
        <f>IF($O433&gt;=BY$1,$S433+$Y433+$Z433,$Y433+$Z433)</f>
        <v>2761.165</v>
      </c>
      <c r="BZ433" s="27">
        <f>IF($O433&gt;=BZ$1,$S433+$Y433+$Z433,$Y433+$Z433)</f>
        <v>2761.165</v>
      </c>
      <c r="CA433" s="27">
        <f>IF($O433&gt;=CA$1,$S433+$Y433+$Z433,$Y433+$Z433)</f>
        <v>2761.165</v>
      </c>
      <c r="CB433" s="27">
        <f>IF($O433&gt;=CB$1,$S433+$Y433+$Z433,$Y433+$Z433)</f>
        <v>2761.165</v>
      </c>
      <c r="CC433" s="27">
        <f>IF($O433&gt;=CC$1,$S433+$Y433+$Z433,$Y433+$Z433)</f>
        <v>2761.165</v>
      </c>
      <c r="CD433" s="27">
        <f>IF($O433&gt;=CD$1,$S433+$Y433+$Z433,$Y433+$Z433)</f>
        <v>2761.165</v>
      </c>
      <c r="CE433" s="27">
        <f>IF($O433&gt;=CE$1,$S433+$Y433+$Z433,$Y433+$Z433)</f>
        <v>2761.165</v>
      </c>
      <c r="CF433" s="27">
        <f>IF($O433&gt;=CF$1,$S433+$Y433+$Z433,$Y433+$Z433)</f>
        <v>2761.165</v>
      </c>
      <c r="CG433" s="27">
        <f>IF($O433&gt;=CG$1,$S433+$Y433+$Z433,$Y433+$Z433)</f>
        <v>2761.165</v>
      </c>
      <c r="CH433" s="27">
        <f>IF($O433&gt;=CH$1,$S433+$Y433+$Z433,$Y433+$Z433)</f>
        <v>2761.165</v>
      </c>
      <c r="CI433" s="27">
        <f>IF($O433&gt;=CI$1,$S433+$Y433+$Z433,$Y433+$Z433)</f>
        <v>2761.165</v>
      </c>
      <c r="CJ433" s="27">
        <f>IF($O433&gt;=CJ$1,$S433+$Y433+$Z433,$Y433+$Z433)</f>
        <v>2761.165</v>
      </c>
      <c r="CK433" s="27">
        <f>IF($O433&gt;=CK$1,$S433+$Y433+$Z433,$Y433+$Z433)</f>
        <v>2761.165</v>
      </c>
      <c r="CL433" s="27">
        <f>IF($O433&gt;=CL$1,$S433+$Y433+$Z433,$Y433+$Z433)</f>
        <v>2761.165</v>
      </c>
      <c r="CM433" s="27">
        <f>IF($O433&gt;=CM$1,$S433+$Y433+$Z433,$Y433+$Z433)</f>
        <v>2761.165</v>
      </c>
      <c r="CN433" s="27">
        <f>IF($O433&gt;=CN$1,$S433+$Y433,$Y433)</f>
        <v>2361.165</v>
      </c>
      <c r="CO433" s="27">
        <f>IF($O433&gt;=CO$1,$S433+$Y433,$Y433)</f>
        <v>2361.165</v>
      </c>
      <c r="CP433" s="27">
        <f>IF($O433&gt;=CP$1,$S433+$Y433,$Y433)</f>
        <v>2361.165</v>
      </c>
      <c r="CQ433" s="27">
        <f>IF($O433&gt;=CQ$1,$S433+$Y433,$Y433)</f>
        <v>2361.165</v>
      </c>
      <c r="CR433" s="27">
        <f>IF($O433&gt;=CR$1,$S433+$Y433,$Y433)</f>
        <v>2361.165</v>
      </c>
      <c r="CS433" s="27">
        <f>IF($O433&gt;=CS$1,$S433+$Y433,$Y433)</f>
        <v>2361.165</v>
      </c>
      <c r="CT433" s="27">
        <f>IF($O433&gt;=CT$1,$S433+$Y433,$Y433)</f>
        <v>2361.165</v>
      </c>
      <c r="CU433" s="27">
        <f>IF($O433&gt;=CU$1,$S433+$Y433,$Y433)</f>
        <v>2361.165</v>
      </c>
      <c r="CV433" s="27">
        <f>IF($O433&gt;=CV$1,$S433+$Y433,$Y433)</f>
        <v>2361.165</v>
      </c>
      <c r="CW433" s="27">
        <f>IF($O433&gt;=CW$1,$S433+$Y433,$Y433)</f>
        <v>2361.165</v>
      </c>
      <c r="CX433" s="27">
        <f>IF($O433&gt;=CX$1,$S433+$Y433,$Y433)</f>
        <v>2361.165</v>
      </c>
      <c r="CY433" s="27">
        <f>IF($O433&gt;=CY$1,$S433+$Y433,$Y433)</f>
        <v>2361.165</v>
      </c>
      <c r="CZ433" s="27">
        <f>IF($O433&gt;=CZ$1,$S433+$Y433,$Y433)</f>
        <v>2361.165</v>
      </c>
      <c r="DA433" s="27">
        <f>IF($O433&gt;=DA$1,$S433+$Y433,$Y433)</f>
        <v>2361.165</v>
      </c>
      <c r="DB433" s="27">
        <f>IF($O433&gt;=DB$1,$S433+$Y433,$Y433)</f>
        <v>2361.165</v>
      </c>
      <c r="DC433" s="27">
        <f>IF($O433&gt;=DC$1,$S433+$Y433,$Y433)</f>
        <v>2361.165</v>
      </c>
      <c r="DD433" s="27">
        <f>IF($O433&gt;=DD$1,$S433+$Y433,$Y433)</f>
        <v>2361.165</v>
      </c>
      <c r="DE433" s="27">
        <f>IF($O433&gt;=DE$1,$S433+$Y433,$Y433)</f>
        <v>2361.165</v>
      </c>
      <c r="DF433" s="27">
        <f>IF($O433&gt;=DF$1,$S433+$Y433,$Y433)</f>
        <v>2361.165</v>
      </c>
      <c r="DG433" s="27">
        <f>IF($O433&gt;=DG$1,$S433+$Y433,$Y433)</f>
        <v>2361.165</v>
      </c>
      <c r="DH433" s="27">
        <f>IF($O433&gt;=DH$1,$S433+$Y433,$Y433)</f>
        <v>2361.165</v>
      </c>
      <c r="DI433" s="27">
        <f>IF($O433&gt;=DI$1,$S433+$Y433,$Y433)</f>
        <v>2361.165</v>
      </c>
      <c r="DJ433" s="27">
        <f>IF($O433&gt;=DJ$1,$S433+$Y433,$Y433)</f>
        <v>2361.165</v>
      </c>
      <c r="DK433" s="27">
        <f>IF($O433&gt;=DK$1,$S433+$Y433,$Y433)</f>
        <v>2361.165</v>
      </c>
      <c r="DL433" s="27">
        <f>IF($O433&gt;=DL$1,$S433+$Y433,$Y433)</f>
        <v>2361.165</v>
      </c>
      <c r="DM433" s="27">
        <f>IF($O433&gt;=DM$1,$S433+$Y433,$Y433)</f>
        <v>2361.165</v>
      </c>
      <c r="DN433" s="27">
        <f>IF($O433&gt;=DN$1,$S433+$Y433,$Y433)</f>
        <v>2361.165</v>
      </c>
      <c r="DO433" s="27">
        <f>IF($O433&gt;=DO$1,$S433+$Y433,$Y433)</f>
        <v>2361.165</v>
      </c>
      <c r="DP433" s="27">
        <f>IF($O433&gt;=DP$1,$S433+$Y433,$Y433)</f>
        <v>2361.165</v>
      </c>
      <c r="DQ433" s="27">
        <f>IF($O433&gt;=DQ$1,$S433+$Y433,$Y433)</f>
        <v>2361.165</v>
      </c>
      <c r="DR433" s="27">
        <f>IF($O433&gt;=DR$1,$S433+$Y433,$Y433)</f>
        <v>2361.165</v>
      </c>
      <c r="DS433" s="27">
        <f>IF($O433&gt;=DS$1,$S433+$Y433,$Y433)</f>
        <v>2361.165</v>
      </c>
      <c r="DT433" s="27">
        <f>IF($O433&gt;=DT$1,$S433+$Y433,$Y433)</f>
        <v>2361.165</v>
      </c>
      <c r="DU433" s="27">
        <f>IF($O433&gt;=DU$1,$S433+$Y433,$Y433)</f>
        <v>2361.165</v>
      </c>
      <c r="DV433" s="27">
        <f>IF($O433&gt;=DV$1,$S433+$Y433,$Y433)</f>
        <v>2361.165</v>
      </c>
      <c r="DW433" s="27">
        <f>IF($O433&gt;=DW$1,$S433+$Y433,$Y433)</f>
        <v>2361.165</v>
      </c>
      <c r="DX433" s="27">
        <f>IF($O433&gt;=DX$1,$S433+$Y433,$Y433)</f>
        <v>2361.165</v>
      </c>
      <c r="DY433" s="27">
        <f>IF($O433&gt;=DY$1,$S433+$Y433,$Y433)</f>
        <v>2361.165</v>
      </c>
      <c r="DZ433" s="27">
        <f>IF($O433&gt;=DZ$1,$S433+$Y433,$Y433)</f>
        <v>2361.165</v>
      </c>
      <c r="EA433" s="27">
        <f>IF($O433&gt;=EA$1,$S433+$Y433,$Y433)</f>
        <v>2361.165</v>
      </c>
      <c r="EB433" s="27">
        <f>IF($O433&gt;=EB$1,$S433+$Y433,$Y433)</f>
        <v>2361.165</v>
      </c>
      <c r="EC433" s="27">
        <f>IF($O433&gt;=EC$1,$S433+$Y433,$Y433)</f>
        <v>2361.165</v>
      </c>
      <c r="ED433" s="27">
        <f>IF($O433&gt;=ED$1,$S433+$Y433,$Y433)</f>
        <v>2361.165</v>
      </c>
      <c r="EE433" s="27">
        <f>IF($O433&gt;=EE$1,$S433+$Y433,$Y433)</f>
        <v>2361.165</v>
      </c>
      <c r="EF433" s="27">
        <f>IF($O433&gt;=EF$1,$S433+$Y433,$Y433)</f>
        <v>2361.165</v>
      </c>
      <c r="EG433" s="27">
        <f>IF($O433&gt;=EG$1,$S433+$Y433,$Y433)</f>
        <v>2361.165</v>
      </c>
      <c r="EH433" s="27">
        <f>IF($O433&gt;=EH$1,$S433+$Y433,$Y433)</f>
        <v>2361.165</v>
      </c>
      <c r="EI433" s="27">
        <f>IF($O433&gt;=EI$1,$S433+$Y433,$Y433)</f>
        <v>2361.165</v>
      </c>
      <c r="EJ433" s="27">
        <f>IF($O433&gt;=EJ$1,$S433+$Y433,$Y433)</f>
        <v>2361.165</v>
      </c>
      <c r="EK433" s="27">
        <f>IF($O433&gt;=EK$1,$S433+$Y433,$Y433)</f>
        <v>2361.165</v>
      </c>
      <c r="EL433" s="27">
        <f>IF($O433&gt;=EL$1,$S433+$Y433,$Y433)</f>
        <v>2361.165</v>
      </c>
      <c r="EM433" s="27">
        <f>IF($O433&gt;=EM$1,$S433+$Y433,$Y433)</f>
        <v>2361.165</v>
      </c>
      <c r="EN433" s="27">
        <f>IF($O433&gt;=EN$1,$S433+$Y433,$Y433)</f>
        <v>2361.165</v>
      </c>
      <c r="EO433" s="27">
        <f>IF($O433&gt;=EO$1,$S433+$Y433,$Y433)</f>
        <v>2361.165</v>
      </c>
      <c r="EP433" s="27">
        <f>IF($O433&gt;=EP$1,$S433+$Y433,$Y433)</f>
        <v>2361.165</v>
      </c>
      <c r="EQ433" s="27">
        <f>IF($O433&gt;=EQ$1,$S433+$Y433,$Y433)</f>
        <v>2361.165</v>
      </c>
      <c r="ER433" s="27">
        <f>IF($O433&gt;=ER$1,$S433+$Y433,$Y433)</f>
        <v>2361.165</v>
      </c>
      <c r="ES433" s="27">
        <f>IF($O433&gt;=ES$1,$S433+$Y433,$Y433)</f>
        <v>2361.165</v>
      </c>
      <c r="ET433" s="27">
        <f>IF($O433&gt;=ET$1,$S433+$Y433,$Y433)</f>
        <v>2361.165</v>
      </c>
      <c r="EU433" s="27">
        <f>IF($O433&gt;=EU$1,$S433+$Y433,$Y433)</f>
        <v>2361.165</v>
      </c>
      <c r="EV433" s="27">
        <f>IF($O433&gt;=EV$1,$S433,0)</f>
        <v>2361.165</v>
      </c>
      <c r="EW433" s="27">
        <f>IF($O433&gt;=EW$1,$S433,0)</f>
        <v>2361.165</v>
      </c>
      <c r="EX433" s="27">
        <f>IF($O433&gt;=EX$1,$S433,0)</f>
        <v>2361.165</v>
      </c>
      <c r="EY433" s="27">
        <f>IF($O433&gt;=EY$1,$S433,0)</f>
        <v>2361.165</v>
      </c>
      <c r="EZ433" s="27">
        <f>IF($O433&gt;=EZ$1,$S433,0)</f>
        <v>2361.165</v>
      </c>
      <c r="FA433" s="27">
        <f>IF($O433&gt;=FA$1,$S433,0)</f>
        <v>2361.165</v>
      </c>
      <c r="FB433" s="27">
        <f>IF($O433&gt;=FB$1,$S433,0)</f>
        <v>2361.165</v>
      </c>
      <c r="FC433" s="27">
        <f>IF($O433&gt;=FC$1,$S433,0)</f>
        <v>2361.165</v>
      </c>
      <c r="FD433" s="27">
        <f>IF($O433&gt;=FD$1,$S433,0)</f>
        <v>2361.165</v>
      </c>
      <c r="FE433" s="27">
        <f>IF($O433&gt;=FE$1,$S433,0)</f>
        <v>2361.165</v>
      </c>
      <c r="FF433" s="27">
        <f>IF($O433&gt;=FF$1,$S433,0)</f>
        <v>2361.165</v>
      </c>
      <c r="FG433" s="27">
        <f>IF($O433&gt;=FG$1,$S433,0)</f>
        <v>2361.165</v>
      </c>
      <c r="FH433" s="27">
        <f>IF($O433&gt;=FH$1,$S433,0)</f>
        <v>2361.165</v>
      </c>
      <c r="FI433" s="27">
        <f>IF($O433&gt;=FI$1,$S433,0)</f>
        <v>2361.165</v>
      </c>
      <c r="FJ433" s="27">
        <f>IF($O433&gt;=FJ$1,$S433,0)</f>
        <v>2361.165</v>
      </c>
      <c r="FK433" s="27">
        <f>IF($O433&gt;=FK$1,$S433,0)</f>
        <v>2361.165</v>
      </c>
      <c r="FL433" s="27">
        <f>IF($O433&gt;=FL$1,$S433,0)</f>
        <v>2361.165</v>
      </c>
      <c r="FM433" s="27">
        <f>IF($O433&gt;=FM$1,$S433,0)</f>
        <v>2361.165</v>
      </c>
      <c r="FN433" s="27">
        <f>IF($O433&gt;=FN$1,$S433,0)</f>
        <v>2361.165</v>
      </c>
      <c r="FO433" s="27">
        <f>IF($O433&gt;=FO$1,$S433,0)</f>
        <v>2361.165</v>
      </c>
      <c r="FP433" s="27">
        <f>IF($O433&gt;=FP$1,$S433,0)</f>
        <v>2361.165</v>
      </c>
      <c r="FQ433" s="27">
        <f>IF($O433&gt;=FQ$1,$S433,0)</f>
        <v>2361.165</v>
      </c>
      <c r="FR433" s="27">
        <f>IF($O433&gt;=FR$1,$S433,0)</f>
        <v>2361.165</v>
      </c>
      <c r="FS433" s="27">
        <f>IF($O433&gt;=FS$1,$S433,0)</f>
        <v>2361.165</v>
      </c>
      <c r="FT433" s="27">
        <f>IF($O433&gt;=FT$1,$S433,0)</f>
        <v>2361.165</v>
      </c>
      <c r="FU433" s="27">
        <f>IF($O433&gt;=FU$1,$S433,0)</f>
        <v>2361.165</v>
      </c>
      <c r="FV433" s="27">
        <f>IF($O433&gt;=FV$1,$S433,0)</f>
        <v>2361.165</v>
      </c>
      <c r="FW433" s="27">
        <f>IF($O433&gt;=FW$1,$S433,0)</f>
        <v>2361.165</v>
      </c>
      <c r="FX433" s="27">
        <f>IF($O433&gt;=FX$1,$S433,0)</f>
        <v>2361.165</v>
      </c>
      <c r="FY433" s="27">
        <f>IF($O433&gt;=FY$1,$S433,0)</f>
        <v>2361.165</v>
      </c>
      <c r="FZ433" s="27">
        <f>IF($O433&gt;=FZ$1,$S433,0)</f>
        <v>2361.165</v>
      </c>
      <c r="GA433" s="27">
        <f>IF($O433&gt;=GA$1,$S433,0)</f>
        <v>2361.165</v>
      </c>
      <c r="GB433" s="27">
        <f>IF($O433&gt;=GB$1,$S433,0)</f>
        <v>2361.165</v>
      </c>
      <c r="GC433" s="27">
        <f>IF($O433&gt;=GC$1,$S433,0)</f>
        <v>2361.165</v>
      </c>
      <c r="GD433" s="27">
        <f>IF($O433&gt;=GD$1,$S433,0)</f>
        <v>2361.165</v>
      </c>
      <c r="GE433" s="27">
        <f>IF($O433&gt;=GE$1,$S433,0)</f>
        <v>2361.165</v>
      </c>
      <c r="GF433" s="27">
        <f>IF($O433&gt;=GF$1,$S433,0)</f>
        <v>2361.165</v>
      </c>
      <c r="GG433" s="27">
        <f>IF($O433&gt;=GG$1,$S433,0)</f>
        <v>2361.165</v>
      </c>
      <c r="GH433" s="27">
        <f>IF($O433&gt;=GH$1,$S433,0)</f>
        <v>2361.165</v>
      </c>
      <c r="GI433" s="27">
        <f>IF($O433&gt;=GI$1,$S433,0)</f>
        <v>2361.165</v>
      </c>
      <c r="GJ433" s="27">
        <f>IF($O433&gt;=GJ$1,$S433,0)</f>
        <v>2361.165</v>
      </c>
      <c r="GK433" s="27">
        <f>IF($O433&gt;=GK$1,$S433,0)</f>
        <v>2361.165</v>
      </c>
      <c r="GL433" s="27">
        <f>IF($O433&gt;=GL$1,$S433,0)</f>
        <v>2361.165</v>
      </c>
      <c r="GM433" s="27">
        <f>IF($O433&gt;=GM$1,$S433,0)</f>
        <v>2361.165</v>
      </c>
      <c r="GN433" s="27">
        <f>IF($O433&gt;=GN$1,$S433,0)</f>
        <v>2361.165</v>
      </c>
      <c r="GO433" s="27">
        <f>IF($O433&gt;=GO$1,$S433,0)</f>
        <v>2361.165</v>
      </c>
      <c r="GP433" s="27">
        <f>IF($O433&gt;=GP$1,$S433,0)</f>
        <v>2361.165</v>
      </c>
      <c r="GQ433" s="27">
        <f>IF($O433&gt;=GQ$1,$S433,0)</f>
        <v>2361.165</v>
      </c>
      <c r="GR433" s="27">
        <f>IF($O433&gt;=GR$1,$S433,0)</f>
        <v>2361.165</v>
      </c>
      <c r="GS433" s="27">
        <f>IF($O433&gt;=GS$1,$S433,0)</f>
        <v>2361.165</v>
      </c>
      <c r="GT433" s="27">
        <f>IF($O433&gt;=GT$1,$S433,0)</f>
        <v>2361.165</v>
      </c>
      <c r="GU433" s="27">
        <f>IF($O433&gt;=GU$1,$S433,0)</f>
        <v>2361.165</v>
      </c>
      <c r="GV433" s="27">
        <f>IF($O433&gt;=GV$1,$S433,0)</f>
        <v>2361.165</v>
      </c>
      <c r="GW433" s="27">
        <f>IF($O433&gt;=GW$1,$S433,0)</f>
        <v>2361.165</v>
      </c>
      <c r="GX433" s="27">
        <f>IF($O433&gt;=GX$1,$S433,0)</f>
        <v>2361.165</v>
      </c>
      <c r="GY433" s="27">
        <f>IF($O433&gt;=GY$1,$S433,0)</f>
        <v>2361.165</v>
      </c>
      <c r="GZ433" s="27">
        <f>IF($O433&gt;=GZ$1,$S433,0)</f>
        <v>2361.165</v>
      </c>
      <c r="HA433" s="27">
        <f>IF($O433&gt;=HA$1,$S433,0)</f>
        <v>2361.165</v>
      </c>
      <c r="HB433" s="27">
        <f>IF($O433&gt;=HB$1,$S433,0)</f>
        <v>2361.165</v>
      </c>
      <c r="HC433" s="27">
        <f>IF($O433&gt;=HC$1,$S433,0)</f>
        <v>2361.165</v>
      </c>
    </row>
    <row r="434" spans="1:211">
      <c r="A434" s="3">
        <v>47791</v>
      </c>
      <c r="B434" s="3" t="s">
        <v>580</v>
      </c>
      <c r="C434" s="3" t="s">
        <v>450</v>
      </c>
      <c r="D434" s="3">
        <v>59</v>
      </c>
      <c r="E434" s="4">
        <v>33809</v>
      </c>
      <c r="F434" s="5">
        <v>25.923287671232877</v>
      </c>
      <c r="G434" s="3" t="s">
        <v>446</v>
      </c>
      <c r="H434" s="4">
        <v>21637</v>
      </c>
      <c r="I434" s="9" t="s">
        <v>836</v>
      </c>
      <c r="J434" s="5">
        <v>3092.32</v>
      </c>
      <c r="K434" s="31">
        <v>200</v>
      </c>
      <c r="L434" s="32">
        <v>26</v>
      </c>
      <c r="M434" s="33">
        <f>VLOOKUP(L434,FIND,3,TRUE)</f>
        <v>1.5</v>
      </c>
      <c r="N434" s="32">
        <f>IF(L434&gt;30,180,VLOOKUP(L434,TEMPO,2,FALSE))</f>
        <v>156</v>
      </c>
      <c r="O434" s="32">
        <f>IF(R434&gt;0,4,N434)</f>
        <v>156</v>
      </c>
      <c r="P434" s="96">
        <f>J434*M434*L434</f>
        <v>120600.48000000001</v>
      </c>
      <c r="Q434" s="96">
        <f>10934.45*2</f>
        <v>21868.9</v>
      </c>
      <c r="R434" s="96">
        <f>IF(P434&lt;=Q434,P434/4,0)</f>
        <v>0</v>
      </c>
      <c r="S434" s="5">
        <f>IF(P434&gt;=Q434,P434/N434,0)</f>
        <v>773.08</v>
      </c>
      <c r="T434" s="3"/>
      <c r="U434" s="3">
        <f>IF(T434="",1,0)</f>
        <v>1</v>
      </c>
      <c r="V434" s="3">
        <v>88</v>
      </c>
      <c r="W434" s="5">
        <v>0</v>
      </c>
      <c r="X434" s="5">
        <v>402.65</v>
      </c>
      <c r="Y434" s="5">
        <f>X434*W434</f>
        <v>0</v>
      </c>
      <c r="Z434" s="5">
        <v>400</v>
      </c>
      <c r="AA434" s="5">
        <f>S434+Y434+Z434</f>
        <v>1173.08</v>
      </c>
      <c r="AB434" s="39">
        <f>(J434/12+J434/12*1.3333333333+450/12+J434/30*6/12+J434)*1.3+Y434+Z434+153.9</f>
        <v>5471.3360444332775</v>
      </c>
      <c r="AC434" s="39" t="s">
        <v>450</v>
      </c>
      <c r="AD434" s="39">
        <f>J434*1.3+400+153.9</f>
        <v>4573.9160000000002</v>
      </c>
      <c r="AE434" s="39">
        <f>SUMIFS('CUSTO MENSAL FUNC NOVO'!H:H,'CUSTO MENSAL FUNC NOVO'!A:A,'VALORES MENSAIS'!AC434)</f>
        <v>3296.25</v>
      </c>
      <c r="AF434" s="27">
        <f>IF($R434&gt;0,$R434,$S434)+$Y434+$Z434</f>
        <v>1173.08</v>
      </c>
      <c r="AG434" s="27">
        <f>IF($R434&gt;0,$R434,$S434)+$Y434+$Z434</f>
        <v>1173.08</v>
      </c>
      <c r="AH434" s="27">
        <f>IF($R434&gt;0,$R434,$S434)+$Y434+$Z434</f>
        <v>1173.08</v>
      </c>
      <c r="AI434" s="27">
        <f>IF($R434&gt;0,$R434,$S434)+$Y434+$Z434</f>
        <v>1173.08</v>
      </c>
      <c r="AJ434" s="27">
        <f>IF($O434&gt;=AJ$1,$S434+$Y434+$Z434,$Y434+$Z434)</f>
        <v>1173.08</v>
      </c>
      <c r="AK434" s="27">
        <f>IF($O434&gt;=AK$1,$S434+$Y434+$Z434,$Y434+$Z434)</f>
        <v>1173.08</v>
      </c>
      <c r="AL434" s="27">
        <f>IF($O434&gt;=AL$1,$S434+$Y434+$Z434,$Y434+$Z434)</f>
        <v>1173.08</v>
      </c>
      <c r="AM434" s="27">
        <f>IF($O434&gt;=AM$1,$S434+$Y434+$Z434,$Y434+$Z434)</f>
        <v>1173.08</v>
      </c>
      <c r="AN434" s="27">
        <f>IF($O434&gt;=AN$1,$S434+$Y434+$Z434,$Y434+$Z434)</f>
        <v>1173.08</v>
      </c>
      <c r="AO434" s="27">
        <f>IF($O434&gt;=AO$1,$S434+$Y434+$Z434,$Y434+$Z434)</f>
        <v>1173.08</v>
      </c>
      <c r="AP434" s="27">
        <f>IF($O434&gt;=AP$1,$S434+$Y434+$Z434,$Y434+$Z434)</f>
        <v>1173.08</v>
      </c>
      <c r="AQ434" s="27">
        <f>IF($O434&gt;=AQ$1,$S434+$Y434+$Z434,$Y434+$Z434)</f>
        <v>1173.08</v>
      </c>
      <c r="AR434" s="27">
        <f>IF($O434&gt;=AR$1,$S434+$Y434+$Z434,$Y434+$Z434)</f>
        <v>1173.08</v>
      </c>
      <c r="AS434" s="27">
        <f>IF($O434&gt;=AS$1,$S434+$Y434+$Z434,$Y434+$Z434)</f>
        <v>1173.08</v>
      </c>
      <c r="AT434" s="27">
        <f>IF($O434&gt;=AT$1,$S434+$Y434+$Z434,$Y434+$Z434)</f>
        <v>1173.08</v>
      </c>
      <c r="AU434" s="27">
        <f>IF($O434&gt;=AU$1,$S434+$Y434+$Z434,$Y434+$Z434)</f>
        <v>1173.08</v>
      </c>
      <c r="AV434" s="27">
        <f>IF($O434&gt;=AV$1,$S434+$Y434+$Z434,$Y434+$Z434)</f>
        <v>1173.08</v>
      </c>
      <c r="AW434" s="27">
        <f>IF($O434&gt;=AW$1,$S434+$Y434+$Z434,$Y434+$Z434)</f>
        <v>1173.08</v>
      </c>
      <c r="AX434" s="27">
        <f>IF($O434&gt;=AX$1,$S434+$Y434+$Z434,$Y434+$Z434)</f>
        <v>1173.08</v>
      </c>
      <c r="AY434" s="27">
        <f>IF($O434&gt;=AY$1,$S434+$Y434+$Z434,$Y434+$Z434)</f>
        <v>1173.08</v>
      </c>
      <c r="AZ434" s="27">
        <f>IF($O434&gt;=AZ$1,$S434+$Y434+$Z434,$Y434+$Z434)</f>
        <v>1173.08</v>
      </c>
      <c r="BA434" s="27">
        <f>IF($O434&gt;=BA$1,$S434+$Y434+$Z434,$Y434+$Z434)</f>
        <v>1173.08</v>
      </c>
      <c r="BB434" s="27">
        <f>IF($O434&gt;=BB$1,$S434+$Y434+$Z434,$Y434+$Z434)</f>
        <v>1173.08</v>
      </c>
      <c r="BC434" s="27">
        <f>IF($O434&gt;=BC$1,$S434+$Y434+$Z434,$Y434+$Z434)</f>
        <v>1173.08</v>
      </c>
      <c r="BD434" s="27">
        <f>IF($O434&gt;=BD$1,$S434+$Y434+$Z434,$Y434+$Z434)</f>
        <v>1173.08</v>
      </c>
      <c r="BE434" s="27">
        <f>IF($O434&gt;=BE$1,$S434+$Y434+$Z434,$Y434+$Z434)</f>
        <v>1173.08</v>
      </c>
      <c r="BF434" s="27">
        <f>IF($O434&gt;=BF$1,$S434+$Y434+$Z434,$Y434+$Z434)</f>
        <v>1173.08</v>
      </c>
      <c r="BG434" s="27">
        <f>IF($O434&gt;=BG$1,$S434+$Y434+$Z434,$Y434+$Z434)</f>
        <v>1173.08</v>
      </c>
      <c r="BH434" s="27">
        <f>IF($O434&gt;=BH$1,$S434+$Y434+$Z434,$Y434+$Z434)</f>
        <v>1173.08</v>
      </c>
      <c r="BI434" s="27">
        <f>IF($O434&gt;=BI$1,$S434+$Y434+$Z434,$Y434+$Z434)</f>
        <v>1173.08</v>
      </c>
      <c r="BJ434" s="27">
        <f>IF($O434&gt;=BJ$1,$S434+$Y434+$Z434,$Y434+$Z434)</f>
        <v>1173.08</v>
      </c>
      <c r="BK434" s="27">
        <f>IF($O434&gt;=BK$1,$S434+$Y434+$Z434,$Y434+$Z434)</f>
        <v>1173.08</v>
      </c>
      <c r="BL434" s="27">
        <f>IF($O434&gt;=BL$1,$S434+$Y434+$Z434,$Y434+$Z434)</f>
        <v>1173.08</v>
      </c>
      <c r="BM434" s="27">
        <f>IF($O434&gt;=BM$1,$S434+$Y434+$Z434,$Y434+$Z434)</f>
        <v>1173.08</v>
      </c>
      <c r="BN434" s="27">
        <f>IF($O434&gt;=BN$1,$S434+$Y434+$Z434,$Y434+$Z434)</f>
        <v>1173.08</v>
      </c>
      <c r="BO434" s="27">
        <f>IF($O434&gt;=BO$1,$S434+$Y434+$Z434,$Y434+$Z434)</f>
        <v>1173.08</v>
      </c>
      <c r="BP434" s="27">
        <f>IF($O434&gt;=BP$1,$S434+$Y434+$Z434,$Y434+$Z434)</f>
        <v>1173.08</v>
      </c>
      <c r="BQ434" s="27">
        <f>IF($O434&gt;=BQ$1,$S434+$Y434+$Z434,$Y434+$Z434)</f>
        <v>1173.08</v>
      </c>
      <c r="BR434" s="27">
        <f>IF($O434&gt;=BR$1,$S434+$Y434+$Z434,$Y434+$Z434)</f>
        <v>1173.08</v>
      </c>
      <c r="BS434" s="27">
        <f>IF($O434&gt;=BS$1,$S434+$Y434+$Z434,$Y434+$Z434)</f>
        <v>1173.08</v>
      </c>
      <c r="BT434" s="27">
        <f>IF($O434&gt;=BT$1,$S434+$Y434+$Z434,$Y434+$Z434)</f>
        <v>1173.08</v>
      </c>
      <c r="BU434" s="27">
        <f>IF($O434&gt;=BU$1,$S434+$Y434+$Z434,$Y434+$Z434)</f>
        <v>1173.08</v>
      </c>
      <c r="BV434" s="27">
        <f>IF($O434&gt;=BV$1,$S434+$Y434+$Z434,$Y434+$Z434)</f>
        <v>1173.08</v>
      </c>
      <c r="BW434" s="27">
        <f>IF($O434&gt;=BW$1,$S434+$Y434+$Z434,$Y434+$Z434)</f>
        <v>1173.08</v>
      </c>
      <c r="BX434" s="27">
        <f>IF($O434&gt;=BX$1,$S434+$Y434+$Z434,$Y434+$Z434)</f>
        <v>1173.08</v>
      </c>
      <c r="BY434" s="27">
        <f>IF($O434&gt;=BY$1,$S434+$Y434+$Z434,$Y434+$Z434)</f>
        <v>1173.08</v>
      </c>
      <c r="BZ434" s="27">
        <f>IF($O434&gt;=BZ$1,$S434+$Y434+$Z434,$Y434+$Z434)</f>
        <v>1173.08</v>
      </c>
      <c r="CA434" s="27">
        <f>IF($O434&gt;=CA$1,$S434+$Y434+$Z434,$Y434+$Z434)</f>
        <v>1173.08</v>
      </c>
      <c r="CB434" s="27">
        <f>IF($O434&gt;=CB$1,$S434+$Y434+$Z434,$Y434+$Z434)</f>
        <v>1173.08</v>
      </c>
      <c r="CC434" s="27">
        <f>IF($O434&gt;=CC$1,$S434+$Y434+$Z434,$Y434+$Z434)</f>
        <v>1173.08</v>
      </c>
      <c r="CD434" s="27">
        <f>IF($O434&gt;=CD$1,$S434+$Y434+$Z434,$Y434+$Z434)</f>
        <v>1173.08</v>
      </c>
      <c r="CE434" s="27">
        <f>IF($O434&gt;=CE$1,$S434+$Y434+$Z434,$Y434+$Z434)</f>
        <v>1173.08</v>
      </c>
      <c r="CF434" s="27">
        <f>IF($O434&gt;=CF$1,$S434+$Y434+$Z434,$Y434+$Z434)</f>
        <v>1173.08</v>
      </c>
      <c r="CG434" s="27">
        <f>IF($O434&gt;=CG$1,$S434+$Y434+$Z434,$Y434+$Z434)</f>
        <v>1173.08</v>
      </c>
      <c r="CH434" s="27">
        <f>IF($O434&gt;=CH$1,$S434+$Y434+$Z434,$Y434+$Z434)</f>
        <v>1173.08</v>
      </c>
      <c r="CI434" s="27">
        <f>IF($O434&gt;=CI$1,$S434+$Y434+$Z434,$Y434+$Z434)</f>
        <v>1173.08</v>
      </c>
      <c r="CJ434" s="27">
        <f>IF($O434&gt;=CJ$1,$S434+$Y434+$Z434,$Y434+$Z434)</f>
        <v>1173.08</v>
      </c>
      <c r="CK434" s="27">
        <f>IF($O434&gt;=CK$1,$S434+$Y434+$Z434,$Y434+$Z434)</f>
        <v>1173.08</v>
      </c>
      <c r="CL434" s="27">
        <f>IF($O434&gt;=CL$1,$S434+$Y434+$Z434,$Y434+$Z434)</f>
        <v>1173.08</v>
      </c>
      <c r="CM434" s="27">
        <f>IF($O434&gt;=CM$1,$S434+$Y434+$Z434,$Y434+$Z434)</f>
        <v>1173.08</v>
      </c>
      <c r="CN434" s="27">
        <f>IF($O434&gt;=CN$1,$S434+$Y434,$Y434)</f>
        <v>773.08</v>
      </c>
      <c r="CO434" s="27">
        <f>IF($O434&gt;=CO$1,$S434+$Y434,$Y434)</f>
        <v>773.08</v>
      </c>
      <c r="CP434" s="27">
        <f>IF($O434&gt;=CP$1,$S434+$Y434,$Y434)</f>
        <v>773.08</v>
      </c>
      <c r="CQ434" s="27">
        <f>IF($O434&gt;=CQ$1,$S434+$Y434,$Y434)</f>
        <v>773.08</v>
      </c>
      <c r="CR434" s="27">
        <f>IF($O434&gt;=CR$1,$S434+$Y434,$Y434)</f>
        <v>773.08</v>
      </c>
      <c r="CS434" s="27">
        <f>IF($O434&gt;=CS$1,$S434+$Y434,$Y434)</f>
        <v>773.08</v>
      </c>
      <c r="CT434" s="27">
        <f>IF($O434&gt;=CT$1,$S434+$Y434,$Y434)</f>
        <v>773.08</v>
      </c>
      <c r="CU434" s="27">
        <f>IF($O434&gt;=CU$1,$S434+$Y434,$Y434)</f>
        <v>773.08</v>
      </c>
      <c r="CV434" s="27">
        <f>IF($O434&gt;=CV$1,$S434+$Y434,$Y434)</f>
        <v>773.08</v>
      </c>
      <c r="CW434" s="27">
        <f>IF($O434&gt;=CW$1,$S434+$Y434,$Y434)</f>
        <v>773.08</v>
      </c>
      <c r="CX434" s="27">
        <f>IF($O434&gt;=CX$1,$S434+$Y434,$Y434)</f>
        <v>773.08</v>
      </c>
      <c r="CY434" s="27">
        <f>IF($O434&gt;=CY$1,$S434+$Y434,$Y434)</f>
        <v>773.08</v>
      </c>
      <c r="CZ434" s="27">
        <f>IF($O434&gt;=CZ$1,$S434+$Y434,$Y434)</f>
        <v>773.08</v>
      </c>
      <c r="DA434" s="27">
        <f>IF($O434&gt;=DA$1,$S434+$Y434,$Y434)</f>
        <v>773.08</v>
      </c>
      <c r="DB434" s="27">
        <f>IF($O434&gt;=DB$1,$S434+$Y434,$Y434)</f>
        <v>773.08</v>
      </c>
      <c r="DC434" s="27">
        <f>IF($O434&gt;=DC$1,$S434+$Y434,$Y434)</f>
        <v>773.08</v>
      </c>
      <c r="DD434" s="27">
        <f>IF($O434&gt;=DD$1,$S434+$Y434,$Y434)</f>
        <v>773.08</v>
      </c>
      <c r="DE434" s="27">
        <f>IF($O434&gt;=DE$1,$S434+$Y434,$Y434)</f>
        <v>773.08</v>
      </c>
      <c r="DF434" s="27">
        <f>IF($O434&gt;=DF$1,$S434+$Y434,$Y434)</f>
        <v>773.08</v>
      </c>
      <c r="DG434" s="27">
        <f>IF($O434&gt;=DG$1,$S434+$Y434,$Y434)</f>
        <v>773.08</v>
      </c>
      <c r="DH434" s="27">
        <f>IF($O434&gt;=DH$1,$S434+$Y434,$Y434)</f>
        <v>773.08</v>
      </c>
      <c r="DI434" s="27">
        <f>IF($O434&gt;=DI$1,$S434+$Y434,$Y434)</f>
        <v>773.08</v>
      </c>
      <c r="DJ434" s="27">
        <f>IF($O434&gt;=DJ$1,$S434+$Y434,$Y434)</f>
        <v>773.08</v>
      </c>
      <c r="DK434" s="27">
        <f>IF($O434&gt;=DK$1,$S434+$Y434,$Y434)</f>
        <v>773.08</v>
      </c>
      <c r="DL434" s="27">
        <f>IF($O434&gt;=DL$1,$S434+$Y434,$Y434)</f>
        <v>773.08</v>
      </c>
      <c r="DM434" s="27">
        <f>IF($O434&gt;=DM$1,$S434+$Y434,$Y434)</f>
        <v>773.08</v>
      </c>
      <c r="DN434" s="27">
        <f>IF($O434&gt;=DN$1,$S434+$Y434,$Y434)</f>
        <v>773.08</v>
      </c>
      <c r="DO434" s="27">
        <f>IF($O434&gt;=DO$1,$S434+$Y434,$Y434)</f>
        <v>773.08</v>
      </c>
      <c r="DP434" s="27">
        <f>IF($O434&gt;=DP$1,$S434+$Y434,$Y434)</f>
        <v>773.08</v>
      </c>
      <c r="DQ434" s="27">
        <f>IF($O434&gt;=DQ$1,$S434+$Y434,$Y434)</f>
        <v>773.08</v>
      </c>
      <c r="DR434" s="27">
        <f>IF($O434&gt;=DR$1,$S434+$Y434,$Y434)</f>
        <v>773.08</v>
      </c>
      <c r="DS434" s="27">
        <f>IF($O434&gt;=DS$1,$S434+$Y434,$Y434)</f>
        <v>773.08</v>
      </c>
      <c r="DT434" s="27">
        <f>IF($O434&gt;=DT$1,$S434+$Y434,$Y434)</f>
        <v>773.08</v>
      </c>
      <c r="DU434" s="27">
        <f>IF($O434&gt;=DU$1,$S434+$Y434,$Y434)</f>
        <v>773.08</v>
      </c>
      <c r="DV434" s="27">
        <f>IF($O434&gt;=DV$1,$S434+$Y434,$Y434)</f>
        <v>773.08</v>
      </c>
      <c r="DW434" s="27">
        <f>IF($O434&gt;=DW$1,$S434+$Y434,$Y434)</f>
        <v>773.08</v>
      </c>
      <c r="DX434" s="27">
        <f>IF($O434&gt;=DX$1,$S434+$Y434,$Y434)</f>
        <v>773.08</v>
      </c>
      <c r="DY434" s="27">
        <f>IF($O434&gt;=DY$1,$S434+$Y434,$Y434)</f>
        <v>773.08</v>
      </c>
      <c r="DZ434" s="27">
        <f>IF($O434&gt;=DZ$1,$S434+$Y434,$Y434)</f>
        <v>773.08</v>
      </c>
      <c r="EA434" s="27">
        <f>IF($O434&gt;=EA$1,$S434+$Y434,$Y434)</f>
        <v>773.08</v>
      </c>
      <c r="EB434" s="27">
        <f>IF($O434&gt;=EB$1,$S434+$Y434,$Y434)</f>
        <v>773.08</v>
      </c>
      <c r="EC434" s="27">
        <f>IF($O434&gt;=EC$1,$S434+$Y434,$Y434)</f>
        <v>773.08</v>
      </c>
      <c r="ED434" s="27">
        <f>IF($O434&gt;=ED$1,$S434+$Y434,$Y434)</f>
        <v>773.08</v>
      </c>
      <c r="EE434" s="27">
        <f>IF($O434&gt;=EE$1,$S434+$Y434,$Y434)</f>
        <v>773.08</v>
      </c>
      <c r="EF434" s="27">
        <f>IF($O434&gt;=EF$1,$S434+$Y434,$Y434)</f>
        <v>773.08</v>
      </c>
      <c r="EG434" s="27">
        <f>IF($O434&gt;=EG$1,$S434+$Y434,$Y434)</f>
        <v>773.08</v>
      </c>
      <c r="EH434" s="27">
        <f>IF($O434&gt;=EH$1,$S434+$Y434,$Y434)</f>
        <v>773.08</v>
      </c>
      <c r="EI434" s="27">
        <f>IF($O434&gt;=EI$1,$S434+$Y434,$Y434)</f>
        <v>773.08</v>
      </c>
      <c r="EJ434" s="27">
        <f>IF($O434&gt;=EJ$1,$S434+$Y434,$Y434)</f>
        <v>773.08</v>
      </c>
      <c r="EK434" s="27">
        <f>IF($O434&gt;=EK$1,$S434+$Y434,$Y434)</f>
        <v>773.08</v>
      </c>
      <c r="EL434" s="27">
        <f>IF($O434&gt;=EL$1,$S434+$Y434,$Y434)</f>
        <v>773.08</v>
      </c>
      <c r="EM434" s="27">
        <f>IF($O434&gt;=EM$1,$S434+$Y434,$Y434)</f>
        <v>773.08</v>
      </c>
      <c r="EN434" s="27">
        <f>IF($O434&gt;=EN$1,$S434+$Y434,$Y434)</f>
        <v>773.08</v>
      </c>
      <c r="EO434" s="27">
        <f>IF($O434&gt;=EO$1,$S434+$Y434,$Y434)</f>
        <v>773.08</v>
      </c>
      <c r="EP434" s="27">
        <f>IF($O434&gt;=EP$1,$S434+$Y434,$Y434)</f>
        <v>773.08</v>
      </c>
      <c r="EQ434" s="27">
        <f>IF($O434&gt;=EQ$1,$S434+$Y434,$Y434)</f>
        <v>773.08</v>
      </c>
      <c r="ER434" s="27">
        <f>IF($O434&gt;=ER$1,$S434+$Y434,$Y434)</f>
        <v>773.08</v>
      </c>
      <c r="ES434" s="27">
        <f>IF($O434&gt;=ES$1,$S434+$Y434,$Y434)</f>
        <v>773.08</v>
      </c>
      <c r="ET434" s="27">
        <f>IF($O434&gt;=ET$1,$S434+$Y434,$Y434)</f>
        <v>773.08</v>
      </c>
      <c r="EU434" s="27">
        <f>IF($O434&gt;=EU$1,$S434+$Y434,$Y434)</f>
        <v>773.08</v>
      </c>
      <c r="EV434" s="27">
        <f>IF($O434&gt;=EV$1,$S434,0)</f>
        <v>773.08</v>
      </c>
      <c r="EW434" s="27">
        <f>IF($O434&gt;=EW$1,$S434,0)</f>
        <v>773.08</v>
      </c>
      <c r="EX434" s="27">
        <f>IF($O434&gt;=EX$1,$S434,0)</f>
        <v>773.08</v>
      </c>
      <c r="EY434" s="27">
        <f>IF($O434&gt;=EY$1,$S434,0)</f>
        <v>773.08</v>
      </c>
      <c r="EZ434" s="27">
        <f>IF($O434&gt;=EZ$1,$S434,0)</f>
        <v>773.08</v>
      </c>
      <c r="FA434" s="27">
        <f>IF($O434&gt;=FA$1,$S434,0)</f>
        <v>773.08</v>
      </c>
      <c r="FB434" s="27">
        <f>IF($O434&gt;=FB$1,$S434,0)</f>
        <v>773.08</v>
      </c>
      <c r="FC434" s="27">
        <f>IF($O434&gt;=FC$1,$S434,0)</f>
        <v>773.08</v>
      </c>
      <c r="FD434" s="27">
        <f>IF($O434&gt;=FD$1,$S434,0)</f>
        <v>773.08</v>
      </c>
      <c r="FE434" s="27">
        <f>IF($O434&gt;=FE$1,$S434,0)</f>
        <v>773.08</v>
      </c>
      <c r="FF434" s="27">
        <f>IF($O434&gt;=FF$1,$S434,0)</f>
        <v>773.08</v>
      </c>
      <c r="FG434" s="27">
        <f>IF($O434&gt;=FG$1,$S434,0)</f>
        <v>773.08</v>
      </c>
      <c r="FH434" s="27">
        <f>IF($O434&gt;=FH$1,$S434,0)</f>
        <v>773.08</v>
      </c>
      <c r="FI434" s="27">
        <f>IF($O434&gt;=FI$1,$S434,0)</f>
        <v>773.08</v>
      </c>
      <c r="FJ434" s="27">
        <f>IF($O434&gt;=FJ$1,$S434,0)</f>
        <v>773.08</v>
      </c>
      <c r="FK434" s="27">
        <f>IF($O434&gt;=FK$1,$S434,0)</f>
        <v>773.08</v>
      </c>
      <c r="FL434" s="27">
        <f>IF($O434&gt;=FL$1,$S434,0)</f>
        <v>773.08</v>
      </c>
      <c r="FM434" s="27">
        <f>IF($O434&gt;=FM$1,$S434,0)</f>
        <v>773.08</v>
      </c>
      <c r="FN434" s="27">
        <f>IF($O434&gt;=FN$1,$S434,0)</f>
        <v>773.08</v>
      </c>
      <c r="FO434" s="27">
        <f>IF($O434&gt;=FO$1,$S434,0)</f>
        <v>773.08</v>
      </c>
      <c r="FP434" s="27">
        <f>IF($O434&gt;=FP$1,$S434,0)</f>
        <v>773.08</v>
      </c>
      <c r="FQ434" s="27">
        <f>IF($O434&gt;=FQ$1,$S434,0)</f>
        <v>773.08</v>
      </c>
      <c r="FR434" s="27">
        <f>IF($O434&gt;=FR$1,$S434,0)</f>
        <v>773.08</v>
      </c>
      <c r="FS434" s="27">
        <f>IF($O434&gt;=FS$1,$S434,0)</f>
        <v>773.08</v>
      </c>
      <c r="FT434" s="27">
        <f>IF($O434&gt;=FT$1,$S434,0)</f>
        <v>773.08</v>
      </c>
      <c r="FU434" s="27">
        <f>IF($O434&gt;=FU$1,$S434,0)</f>
        <v>773.08</v>
      </c>
      <c r="FV434" s="27">
        <f>IF($O434&gt;=FV$1,$S434,0)</f>
        <v>773.08</v>
      </c>
      <c r="FW434" s="27">
        <f>IF($O434&gt;=FW$1,$S434,0)</f>
        <v>773.08</v>
      </c>
      <c r="FX434" s="27">
        <f>IF($O434&gt;=FX$1,$S434,0)</f>
        <v>773.08</v>
      </c>
      <c r="FY434" s="27">
        <f>IF($O434&gt;=FY$1,$S434,0)</f>
        <v>773.08</v>
      </c>
      <c r="FZ434" s="27">
        <f>IF($O434&gt;=FZ$1,$S434,0)</f>
        <v>773.08</v>
      </c>
      <c r="GA434" s="27">
        <f>IF($O434&gt;=GA$1,$S434,0)</f>
        <v>773.08</v>
      </c>
      <c r="GB434" s="27">
        <f>IF($O434&gt;=GB$1,$S434,0)</f>
        <v>773.08</v>
      </c>
      <c r="GC434" s="27">
        <f>IF($O434&gt;=GC$1,$S434,0)</f>
        <v>773.08</v>
      </c>
      <c r="GD434" s="27">
        <f>IF($O434&gt;=GD$1,$S434,0)</f>
        <v>773.08</v>
      </c>
      <c r="GE434" s="27">
        <f>IF($O434&gt;=GE$1,$S434,0)</f>
        <v>773.08</v>
      </c>
      <c r="GF434" s="27">
        <f>IF($O434&gt;=GF$1,$S434,0)</f>
        <v>0</v>
      </c>
      <c r="GG434" s="27">
        <f>IF($O434&gt;=GG$1,$S434,0)</f>
        <v>0</v>
      </c>
      <c r="GH434" s="27">
        <f>IF($O434&gt;=GH$1,$S434,0)</f>
        <v>0</v>
      </c>
      <c r="GI434" s="27">
        <f>IF($O434&gt;=GI$1,$S434,0)</f>
        <v>0</v>
      </c>
      <c r="GJ434" s="27">
        <f>IF($O434&gt;=GJ$1,$S434,0)</f>
        <v>0</v>
      </c>
      <c r="GK434" s="27">
        <f>IF($O434&gt;=GK$1,$S434,0)</f>
        <v>0</v>
      </c>
      <c r="GL434" s="27">
        <f>IF($O434&gt;=GL$1,$S434,0)</f>
        <v>0</v>
      </c>
      <c r="GM434" s="27">
        <f>IF($O434&gt;=GM$1,$S434,0)</f>
        <v>0</v>
      </c>
      <c r="GN434" s="27">
        <f>IF($O434&gt;=GN$1,$S434,0)</f>
        <v>0</v>
      </c>
      <c r="GO434" s="27">
        <f>IF($O434&gt;=GO$1,$S434,0)</f>
        <v>0</v>
      </c>
      <c r="GP434" s="27">
        <f>IF($O434&gt;=GP$1,$S434,0)</f>
        <v>0</v>
      </c>
      <c r="GQ434" s="27">
        <f>IF($O434&gt;=GQ$1,$S434,0)</f>
        <v>0</v>
      </c>
      <c r="GR434" s="27">
        <f>IF($O434&gt;=GR$1,$S434,0)</f>
        <v>0</v>
      </c>
      <c r="GS434" s="27">
        <f>IF($O434&gt;=GS$1,$S434,0)</f>
        <v>0</v>
      </c>
      <c r="GT434" s="27">
        <f>IF($O434&gt;=GT$1,$S434,0)</f>
        <v>0</v>
      </c>
      <c r="GU434" s="27">
        <f>IF($O434&gt;=GU$1,$S434,0)</f>
        <v>0</v>
      </c>
      <c r="GV434" s="27">
        <f>IF($O434&gt;=GV$1,$S434,0)</f>
        <v>0</v>
      </c>
      <c r="GW434" s="27">
        <f>IF($O434&gt;=GW$1,$S434,0)</f>
        <v>0</v>
      </c>
      <c r="GX434" s="27">
        <f>IF($O434&gt;=GX$1,$S434,0)</f>
        <v>0</v>
      </c>
      <c r="GY434" s="27">
        <f>IF($O434&gt;=GY$1,$S434,0)</f>
        <v>0</v>
      </c>
      <c r="GZ434" s="27">
        <f>IF($O434&gt;=GZ$1,$S434,0)</f>
        <v>0</v>
      </c>
      <c r="HA434" s="27">
        <f>IF($O434&gt;=HA$1,$S434,0)</f>
        <v>0</v>
      </c>
      <c r="HB434" s="27">
        <f>IF($O434&gt;=HB$1,$S434,0)</f>
        <v>0</v>
      </c>
      <c r="HC434" s="27">
        <f>IF($O434&gt;=HC$1,$S434,0)</f>
        <v>0</v>
      </c>
    </row>
    <row r="435" spans="1:211">
      <c r="A435" s="3">
        <v>80314</v>
      </c>
      <c r="B435" s="3" t="s">
        <v>516</v>
      </c>
      <c r="C435" s="3" t="s">
        <v>18</v>
      </c>
      <c r="D435" s="3">
        <v>63</v>
      </c>
      <c r="E435" s="4">
        <v>36255</v>
      </c>
      <c r="F435" s="5">
        <v>19.221917808219178</v>
      </c>
      <c r="G435" s="3" t="s">
        <v>446</v>
      </c>
      <c r="H435" s="4">
        <v>20349</v>
      </c>
      <c r="I435" s="9" t="s">
        <v>836</v>
      </c>
      <c r="J435" s="5">
        <v>1534.2</v>
      </c>
      <c r="K435" s="31">
        <v>200</v>
      </c>
      <c r="L435" s="32">
        <v>19</v>
      </c>
      <c r="M435" s="33">
        <f>VLOOKUP(L435,FIND,3,TRUE)</f>
        <v>1.2</v>
      </c>
      <c r="N435" s="32">
        <f>IF(L435&gt;30,180,VLOOKUP(L435,TEMPO,2,FALSE))</f>
        <v>114</v>
      </c>
      <c r="O435" s="32">
        <f>IF(R435&gt;0,4,N435)</f>
        <v>114</v>
      </c>
      <c r="P435" s="96">
        <f>J435*M435*L435</f>
        <v>34979.760000000002</v>
      </c>
      <c r="Q435" s="96">
        <f>10934.45*2</f>
        <v>21868.9</v>
      </c>
      <c r="R435" s="96">
        <f>IF(P435&lt;=Q435,P435/4,0)</f>
        <v>0</v>
      </c>
      <c r="S435" s="5">
        <f>IF(P435&gt;=Q435,P435/N435,0)</f>
        <v>306.84000000000003</v>
      </c>
      <c r="T435" s="3"/>
      <c r="U435" s="3">
        <f>IF(T435="",1,0)</f>
        <v>1</v>
      </c>
      <c r="V435" s="3">
        <v>27</v>
      </c>
      <c r="W435" s="5">
        <v>0.6</v>
      </c>
      <c r="X435" s="5">
        <v>402.65</v>
      </c>
      <c r="Y435" s="5">
        <f>X435*W435</f>
        <v>241.58999999999997</v>
      </c>
      <c r="Z435" s="5">
        <v>400</v>
      </c>
      <c r="AA435" s="5">
        <f>S435+Y435+Z435</f>
        <v>948.43000000000006</v>
      </c>
      <c r="AB435" s="39">
        <f>(J435/12+J435/12*1.3333333333+450/12+J435/30*6/12+J435)*1.3+Y435+Z435+153.9</f>
        <v>3259.752666661127</v>
      </c>
      <c r="AC435" s="39" t="s">
        <v>18</v>
      </c>
      <c r="AD435" s="39">
        <f>J435*1.3+400+153.9</f>
        <v>2548.36</v>
      </c>
      <c r="AE435" s="39">
        <f>SUMIFS('CUSTO MENSAL FUNC NOVO'!H:H,'CUSTO MENSAL FUNC NOVO'!A:A,'VALORES MENSAIS'!AC435)</f>
        <v>1902.2210000000002</v>
      </c>
      <c r="AF435" s="27">
        <f>IF($R435&gt;0,$R435,$S435)+$Y435+$Z435</f>
        <v>948.43000000000006</v>
      </c>
      <c r="AG435" s="27">
        <f>IF($R435&gt;0,$R435,$S435)+$Y435+$Z435</f>
        <v>948.43000000000006</v>
      </c>
      <c r="AH435" s="27">
        <f>IF($R435&gt;0,$R435,$S435)+$Y435+$Z435</f>
        <v>948.43000000000006</v>
      </c>
      <c r="AI435" s="27">
        <f>IF($R435&gt;0,$R435,$S435)+$Y435+$Z435</f>
        <v>948.43000000000006</v>
      </c>
      <c r="AJ435" s="27">
        <f>IF($O435&gt;=AJ$1,$S435+$Y435+$Z435,$Y435+$Z435)</f>
        <v>948.43000000000006</v>
      </c>
      <c r="AK435" s="27">
        <f>IF($O435&gt;=AK$1,$S435+$Y435+$Z435,$Y435+$Z435)</f>
        <v>948.43000000000006</v>
      </c>
      <c r="AL435" s="27">
        <f>IF($O435&gt;=AL$1,$S435+$Y435+$Z435,$Y435+$Z435)</f>
        <v>948.43000000000006</v>
      </c>
      <c r="AM435" s="27">
        <f>IF($O435&gt;=AM$1,$S435+$Y435+$Z435,$Y435+$Z435)</f>
        <v>948.43000000000006</v>
      </c>
      <c r="AN435" s="27">
        <f>IF($O435&gt;=AN$1,$S435+$Y435+$Z435,$Y435+$Z435)</f>
        <v>948.43000000000006</v>
      </c>
      <c r="AO435" s="27">
        <f>IF($O435&gt;=AO$1,$S435+$Y435+$Z435,$Y435+$Z435)</f>
        <v>948.43000000000006</v>
      </c>
      <c r="AP435" s="27">
        <f>IF($O435&gt;=AP$1,$S435+$Y435+$Z435,$Y435+$Z435)</f>
        <v>948.43000000000006</v>
      </c>
      <c r="AQ435" s="27">
        <f>IF($O435&gt;=AQ$1,$S435+$Y435+$Z435,$Y435+$Z435)</f>
        <v>948.43000000000006</v>
      </c>
      <c r="AR435" s="27">
        <f>IF($O435&gt;=AR$1,$S435+$Y435+$Z435,$Y435+$Z435)</f>
        <v>948.43000000000006</v>
      </c>
      <c r="AS435" s="27">
        <f>IF($O435&gt;=AS$1,$S435+$Y435+$Z435,$Y435+$Z435)</f>
        <v>948.43000000000006</v>
      </c>
      <c r="AT435" s="27">
        <f>IF($O435&gt;=AT$1,$S435+$Y435+$Z435,$Y435+$Z435)</f>
        <v>948.43000000000006</v>
      </c>
      <c r="AU435" s="27">
        <f>IF($O435&gt;=AU$1,$S435+$Y435+$Z435,$Y435+$Z435)</f>
        <v>948.43000000000006</v>
      </c>
      <c r="AV435" s="27">
        <f>IF($O435&gt;=AV$1,$S435+$Y435+$Z435,$Y435+$Z435)</f>
        <v>948.43000000000006</v>
      </c>
      <c r="AW435" s="27">
        <f>IF($O435&gt;=AW$1,$S435+$Y435+$Z435,$Y435+$Z435)</f>
        <v>948.43000000000006</v>
      </c>
      <c r="AX435" s="27">
        <f>IF($O435&gt;=AX$1,$S435+$Y435+$Z435,$Y435+$Z435)</f>
        <v>948.43000000000006</v>
      </c>
      <c r="AY435" s="27">
        <f>IF($O435&gt;=AY$1,$S435+$Y435+$Z435,$Y435+$Z435)</f>
        <v>948.43000000000006</v>
      </c>
      <c r="AZ435" s="27">
        <f>IF($O435&gt;=AZ$1,$S435+$Y435+$Z435,$Y435+$Z435)</f>
        <v>948.43000000000006</v>
      </c>
      <c r="BA435" s="27">
        <f>IF($O435&gt;=BA$1,$S435+$Y435+$Z435,$Y435+$Z435)</f>
        <v>948.43000000000006</v>
      </c>
      <c r="BB435" s="27">
        <f>IF($O435&gt;=BB$1,$S435+$Y435+$Z435,$Y435+$Z435)</f>
        <v>948.43000000000006</v>
      </c>
      <c r="BC435" s="27">
        <f>IF($O435&gt;=BC$1,$S435+$Y435+$Z435,$Y435+$Z435)</f>
        <v>948.43000000000006</v>
      </c>
      <c r="BD435" s="27">
        <f>IF($O435&gt;=BD$1,$S435+$Y435+$Z435,$Y435+$Z435)</f>
        <v>948.43000000000006</v>
      </c>
      <c r="BE435" s="27">
        <f>IF($O435&gt;=BE$1,$S435+$Y435+$Z435,$Y435+$Z435)</f>
        <v>948.43000000000006</v>
      </c>
      <c r="BF435" s="27">
        <f>IF($O435&gt;=BF$1,$S435+$Y435+$Z435,$Y435+$Z435)</f>
        <v>948.43000000000006</v>
      </c>
      <c r="BG435" s="27">
        <f>IF($O435&gt;=BG$1,$S435+$Y435+$Z435,$Y435+$Z435)</f>
        <v>948.43000000000006</v>
      </c>
      <c r="BH435" s="27">
        <f>IF($O435&gt;=BH$1,$S435+$Y435+$Z435,$Y435+$Z435)</f>
        <v>948.43000000000006</v>
      </c>
      <c r="BI435" s="27">
        <f>IF($O435&gt;=BI$1,$S435+$Y435+$Z435,$Y435+$Z435)</f>
        <v>948.43000000000006</v>
      </c>
      <c r="BJ435" s="27">
        <f>IF($O435&gt;=BJ$1,$S435+$Y435+$Z435,$Y435+$Z435)</f>
        <v>948.43000000000006</v>
      </c>
      <c r="BK435" s="27">
        <f>IF($O435&gt;=BK$1,$S435+$Y435+$Z435,$Y435+$Z435)</f>
        <v>948.43000000000006</v>
      </c>
      <c r="BL435" s="27">
        <f>IF($O435&gt;=BL$1,$S435+$Y435+$Z435,$Y435+$Z435)</f>
        <v>948.43000000000006</v>
      </c>
      <c r="BM435" s="27">
        <f>IF($O435&gt;=BM$1,$S435+$Y435+$Z435,$Y435+$Z435)</f>
        <v>948.43000000000006</v>
      </c>
      <c r="BN435" s="27">
        <f>IF($O435&gt;=BN$1,$S435+$Y435+$Z435,$Y435+$Z435)</f>
        <v>948.43000000000006</v>
      </c>
      <c r="BO435" s="27">
        <f>IF($O435&gt;=BO$1,$S435+$Y435+$Z435,$Y435+$Z435)</f>
        <v>948.43000000000006</v>
      </c>
      <c r="BP435" s="27">
        <f>IF($O435&gt;=BP$1,$S435+$Y435+$Z435,$Y435+$Z435)</f>
        <v>948.43000000000006</v>
      </c>
      <c r="BQ435" s="27">
        <f>IF($O435&gt;=BQ$1,$S435+$Y435+$Z435,$Y435+$Z435)</f>
        <v>948.43000000000006</v>
      </c>
      <c r="BR435" s="27">
        <f>IF($O435&gt;=BR$1,$S435+$Y435+$Z435,$Y435+$Z435)</f>
        <v>948.43000000000006</v>
      </c>
      <c r="BS435" s="27">
        <f>IF($O435&gt;=BS$1,$S435+$Y435+$Z435,$Y435+$Z435)</f>
        <v>948.43000000000006</v>
      </c>
      <c r="BT435" s="27">
        <f>IF($O435&gt;=BT$1,$S435+$Y435+$Z435,$Y435+$Z435)</f>
        <v>948.43000000000006</v>
      </c>
      <c r="BU435" s="27">
        <f>IF($O435&gt;=BU$1,$S435+$Y435+$Z435,$Y435+$Z435)</f>
        <v>948.43000000000006</v>
      </c>
      <c r="BV435" s="27">
        <f>IF($O435&gt;=BV$1,$S435+$Y435+$Z435,$Y435+$Z435)</f>
        <v>948.43000000000006</v>
      </c>
      <c r="BW435" s="27">
        <f>IF($O435&gt;=BW$1,$S435+$Y435+$Z435,$Y435+$Z435)</f>
        <v>948.43000000000006</v>
      </c>
      <c r="BX435" s="27">
        <f>IF($O435&gt;=BX$1,$S435+$Y435+$Z435,$Y435+$Z435)</f>
        <v>948.43000000000006</v>
      </c>
      <c r="BY435" s="27">
        <f>IF($O435&gt;=BY$1,$S435+$Y435+$Z435,$Y435+$Z435)</f>
        <v>948.43000000000006</v>
      </c>
      <c r="BZ435" s="27">
        <f>IF($O435&gt;=BZ$1,$S435+$Y435+$Z435,$Y435+$Z435)</f>
        <v>948.43000000000006</v>
      </c>
      <c r="CA435" s="27">
        <f>IF($O435&gt;=CA$1,$S435+$Y435+$Z435,$Y435+$Z435)</f>
        <v>948.43000000000006</v>
      </c>
      <c r="CB435" s="27">
        <f>IF($O435&gt;=CB$1,$S435+$Y435+$Z435,$Y435+$Z435)</f>
        <v>948.43000000000006</v>
      </c>
      <c r="CC435" s="27">
        <f>IF($O435&gt;=CC$1,$S435+$Y435+$Z435,$Y435+$Z435)</f>
        <v>948.43000000000006</v>
      </c>
      <c r="CD435" s="27">
        <f>IF($O435&gt;=CD$1,$S435+$Y435+$Z435,$Y435+$Z435)</f>
        <v>948.43000000000006</v>
      </c>
      <c r="CE435" s="27">
        <f>IF($O435&gt;=CE$1,$S435+$Y435+$Z435,$Y435+$Z435)</f>
        <v>948.43000000000006</v>
      </c>
      <c r="CF435" s="27">
        <f>IF($O435&gt;=CF$1,$S435+$Y435+$Z435,$Y435+$Z435)</f>
        <v>948.43000000000006</v>
      </c>
      <c r="CG435" s="27">
        <f>IF($O435&gt;=CG$1,$S435+$Y435+$Z435,$Y435+$Z435)</f>
        <v>948.43000000000006</v>
      </c>
      <c r="CH435" s="27">
        <f>IF($O435&gt;=CH$1,$S435+$Y435+$Z435,$Y435+$Z435)</f>
        <v>948.43000000000006</v>
      </c>
      <c r="CI435" s="27">
        <f>IF($O435&gt;=CI$1,$S435+$Y435+$Z435,$Y435+$Z435)</f>
        <v>948.43000000000006</v>
      </c>
      <c r="CJ435" s="27">
        <f>IF($O435&gt;=CJ$1,$S435+$Y435+$Z435,$Y435+$Z435)</f>
        <v>948.43000000000006</v>
      </c>
      <c r="CK435" s="27">
        <f>IF($O435&gt;=CK$1,$S435+$Y435+$Z435,$Y435+$Z435)</f>
        <v>948.43000000000006</v>
      </c>
      <c r="CL435" s="27">
        <f>IF($O435&gt;=CL$1,$S435+$Y435+$Z435,$Y435+$Z435)</f>
        <v>948.43000000000006</v>
      </c>
      <c r="CM435" s="27">
        <f>IF($O435&gt;=CM$1,$S435+$Y435+$Z435,$Y435+$Z435)</f>
        <v>948.43000000000006</v>
      </c>
      <c r="CN435" s="27">
        <f>IF($O435&gt;=CN$1,$S435+$Y435,$Y435)</f>
        <v>548.43000000000006</v>
      </c>
      <c r="CO435" s="27">
        <f>IF($O435&gt;=CO$1,$S435+$Y435,$Y435)</f>
        <v>548.43000000000006</v>
      </c>
      <c r="CP435" s="27">
        <f>IF($O435&gt;=CP$1,$S435+$Y435,$Y435)</f>
        <v>548.43000000000006</v>
      </c>
      <c r="CQ435" s="27">
        <f>IF($O435&gt;=CQ$1,$S435+$Y435,$Y435)</f>
        <v>548.43000000000006</v>
      </c>
      <c r="CR435" s="27">
        <f>IF($O435&gt;=CR$1,$S435+$Y435,$Y435)</f>
        <v>548.43000000000006</v>
      </c>
      <c r="CS435" s="27">
        <f>IF($O435&gt;=CS$1,$S435+$Y435,$Y435)</f>
        <v>548.43000000000006</v>
      </c>
      <c r="CT435" s="27">
        <f>IF($O435&gt;=CT$1,$S435+$Y435,$Y435)</f>
        <v>548.43000000000006</v>
      </c>
      <c r="CU435" s="27">
        <f>IF($O435&gt;=CU$1,$S435+$Y435,$Y435)</f>
        <v>548.43000000000006</v>
      </c>
      <c r="CV435" s="27">
        <f>IF($O435&gt;=CV$1,$S435+$Y435,$Y435)</f>
        <v>548.43000000000006</v>
      </c>
      <c r="CW435" s="27">
        <f>IF($O435&gt;=CW$1,$S435+$Y435,$Y435)</f>
        <v>548.43000000000006</v>
      </c>
      <c r="CX435" s="27">
        <f>IF($O435&gt;=CX$1,$S435+$Y435,$Y435)</f>
        <v>548.43000000000006</v>
      </c>
      <c r="CY435" s="27">
        <f>IF($O435&gt;=CY$1,$S435+$Y435,$Y435)</f>
        <v>548.43000000000006</v>
      </c>
      <c r="CZ435" s="27">
        <f>IF($O435&gt;=CZ$1,$S435+$Y435,$Y435)</f>
        <v>548.43000000000006</v>
      </c>
      <c r="DA435" s="27">
        <f>IF($O435&gt;=DA$1,$S435+$Y435,$Y435)</f>
        <v>548.43000000000006</v>
      </c>
      <c r="DB435" s="27">
        <f>IF($O435&gt;=DB$1,$S435+$Y435,$Y435)</f>
        <v>548.43000000000006</v>
      </c>
      <c r="DC435" s="27">
        <f>IF($O435&gt;=DC$1,$S435+$Y435,$Y435)</f>
        <v>548.43000000000006</v>
      </c>
      <c r="DD435" s="27">
        <f>IF($O435&gt;=DD$1,$S435+$Y435,$Y435)</f>
        <v>548.43000000000006</v>
      </c>
      <c r="DE435" s="27">
        <f>IF($O435&gt;=DE$1,$S435+$Y435,$Y435)</f>
        <v>548.43000000000006</v>
      </c>
      <c r="DF435" s="27">
        <f>IF($O435&gt;=DF$1,$S435+$Y435,$Y435)</f>
        <v>548.43000000000006</v>
      </c>
      <c r="DG435" s="27">
        <f>IF($O435&gt;=DG$1,$S435+$Y435,$Y435)</f>
        <v>548.43000000000006</v>
      </c>
      <c r="DH435" s="27">
        <f>IF($O435&gt;=DH$1,$S435+$Y435,$Y435)</f>
        <v>548.43000000000006</v>
      </c>
      <c r="DI435" s="27">
        <f>IF($O435&gt;=DI$1,$S435+$Y435,$Y435)</f>
        <v>548.43000000000006</v>
      </c>
      <c r="DJ435" s="27">
        <f>IF($O435&gt;=DJ$1,$S435+$Y435,$Y435)</f>
        <v>548.43000000000006</v>
      </c>
      <c r="DK435" s="27">
        <f>IF($O435&gt;=DK$1,$S435+$Y435,$Y435)</f>
        <v>548.43000000000006</v>
      </c>
      <c r="DL435" s="27">
        <f>IF($O435&gt;=DL$1,$S435+$Y435,$Y435)</f>
        <v>548.43000000000006</v>
      </c>
      <c r="DM435" s="27">
        <f>IF($O435&gt;=DM$1,$S435+$Y435,$Y435)</f>
        <v>548.43000000000006</v>
      </c>
      <c r="DN435" s="27">
        <f>IF($O435&gt;=DN$1,$S435+$Y435,$Y435)</f>
        <v>548.43000000000006</v>
      </c>
      <c r="DO435" s="27">
        <f>IF($O435&gt;=DO$1,$S435+$Y435,$Y435)</f>
        <v>548.43000000000006</v>
      </c>
      <c r="DP435" s="27">
        <f>IF($O435&gt;=DP$1,$S435+$Y435,$Y435)</f>
        <v>548.43000000000006</v>
      </c>
      <c r="DQ435" s="27">
        <f>IF($O435&gt;=DQ$1,$S435+$Y435,$Y435)</f>
        <v>548.43000000000006</v>
      </c>
      <c r="DR435" s="27">
        <f>IF($O435&gt;=DR$1,$S435+$Y435,$Y435)</f>
        <v>548.43000000000006</v>
      </c>
      <c r="DS435" s="27">
        <f>IF($O435&gt;=DS$1,$S435+$Y435,$Y435)</f>
        <v>548.43000000000006</v>
      </c>
      <c r="DT435" s="27">
        <f>IF($O435&gt;=DT$1,$S435+$Y435,$Y435)</f>
        <v>548.43000000000006</v>
      </c>
      <c r="DU435" s="27">
        <f>IF($O435&gt;=DU$1,$S435+$Y435,$Y435)</f>
        <v>548.43000000000006</v>
      </c>
      <c r="DV435" s="27">
        <f>IF($O435&gt;=DV$1,$S435+$Y435,$Y435)</f>
        <v>548.43000000000006</v>
      </c>
      <c r="DW435" s="27">
        <f>IF($O435&gt;=DW$1,$S435+$Y435,$Y435)</f>
        <v>548.43000000000006</v>
      </c>
      <c r="DX435" s="27">
        <f>IF($O435&gt;=DX$1,$S435+$Y435,$Y435)</f>
        <v>548.43000000000006</v>
      </c>
      <c r="DY435" s="27">
        <f>IF($O435&gt;=DY$1,$S435+$Y435,$Y435)</f>
        <v>548.43000000000006</v>
      </c>
      <c r="DZ435" s="27">
        <f>IF($O435&gt;=DZ$1,$S435+$Y435,$Y435)</f>
        <v>548.43000000000006</v>
      </c>
      <c r="EA435" s="27">
        <f>IF($O435&gt;=EA$1,$S435+$Y435,$Y435)</f>
        <v>548.43000000000006</v>
      </c>
      <c r="EB435" s="27">
        <f>IF($O435&gt;=EB$1,$S435+$Y435,$Y435)</f>
        <v>548.43000000000006</v>
      </c>
      <c r="EC435" s="27">
        <f>IF($O435&gt;=EC$1,$S435+$Y435,$Y435)</f>
        <v>548.43000000000006</v>
      </c>
      <c r="ED435" s="27">
        <f>IF($O435&gt;=ED$1,$S435+$Y435,$Y435)</f>
        <v>548.43000000000006</v>
      </c>
      <c r="EE435" s="27">
        <f>IF($O435&gt;=EE$1,$S435+$Y435,$Y435)</f>
        <v>548.43000000000006</v>
      </c>
      <c r="EF435" s="27">
        <f>IF($O435&gt;=EF$1,$S435+$Y435,$Y435)</f>
        <v>548.43000000000006</v>
      </c>
      <c r="EG435" s="27">
        <f>IF($O435&gt;=EG$1,$S435+$Y435,$Y435)</f>
        <v>548.43000000000006</v>
      </c>
      <c r="EH435" s="27">
        <f>IF($O435&gt;=EH$1,$S435+$Y435,$Y435)</f>
        <v>548.43000000000006</v>
      </c>
      <c r="EI435" s="27">
        <f>IF($O435&gt;=EI$1,$S435+$Y435,$Y435)</f>
        <v>548.43000000000006</v>
      </c>
      <c r="EJ435" s="27">
        <f>IF($O435&gt;=EJ$1,$S435+$Y435,$Y435)</f>
        <v>548.43000000000006</v>
      </c>
      <c r="EK435" s="27">
        <f>IF($O435&gt;=EK$1,$S435+$Y435,$Y435)</f>
        <v>548.43000000000006</v>
      </c>
      <c r="EL435" s="27">
        <f>IF($O435&gt;=EL$1,$S435+$Y435,$Y435)</f>
        <v>548.43000000000006</v>
      </c>
      <c r="EM435" s="27">
        <f>IF($O435&gt;=EM$1,$S435+$Y435,$Y435)</f>
        <v>548.43000000000006</v>
      </c>
      <c r="EN435" s="27">
        <f>IF($O435&gt;=EN$1,$S435+$Y435,$Y435)</f>
        <v>548.43000000000006</v>
      </c>
      <c r="EO435" s="27">
        <f>IF($O435&gt;=EO$1,$S435+$Y435,$Y435)</f>
        <v>548.43000000000006</v>
      </c>
      <c r="EP435" s="27">
        <f>IF($O435&gt;=EP$1,$S435+$Y435,$Y435)</f>
        <v>241.58999999999997</v>
      </c>
      <c r="EQ435" s="27">
        <f>IF($O435&gt;=EQ$1,$S435+$Y435,$Y435)</f>
        <v>241.58999999999997</v>
      </c>
      <c r="ER435" s="27">
        <f>IF($O435&gt;=ER$1,$S435+$Y435,$Y435)</f>
        <v>241.58999999999997</v>
      </c>
      <c r="ES435" s="27">
        <f>IF($O435&gt;=ES$1,$S435+$Y435,$Y435)</f>
        <v>241.58999999999997</v>
      </c>
      <c r="ET435" s="27">
        <f>IF($O435&gt;=ET$1,$S435+$Y435,$Y435)</f>
        <v>241.58999999999997</v>
      </c>
      <c r="EU435" s="27">
        <f>IF($O435&gt;=EU$1,$S435+$Y435,$Y435)</f>
        <v>241.58999999999997</v>
      </c>
      <c r="EV435" s="27">
        <f>IF($O435&gt;=EV$1,$S435,0)</f>
        <v>0</v>
      </c>
      <c r="EW435" s="27">
        <f>IF($O435&gt;=EW$1,$S435,0)</f>
        <v>0</v>
      </c>
      <c r="EX435" s="27">
        <f>IF($O435&gt;=EX$1,$S435,0)</f>
        <v>0</v>
      </c>
      <c r="EY435" s="27">
        <f>IF($O435&gt;=EY$1,$S435,0)</f>
        <v>0</v>
      </c>
      <c r="EZ435" s="27">
        <f>IF($O435&gt;=EZ$1,$S435,0)</f>
        <v>0</v>
      </c>
      <c r="FA435" s="27">
        <f>IF($O435&gt;=FA$1,$S435,0)</f>
        <v>0</v>
      </c>
      <c r="FB435" s="27">
        <f>IF($O435&gt;=FB$1,$S435,0)</f>
        <v>0</v>
      </c>
      <c r="FC435" s="27">
        <f>IF($O435&gt;=FC$1,$S435,0)</f>
        <v>0</v>
      </c>
      <c r="FD435" s="27">
        <f>IF($O435&gt;=FD$1,$S435,0)</f>
        <v>0</v>
      </c>
      <c r="FE435" s="27">
        <f>IF($O435&gt;=FE$1,$S435,0)</f>
        <v>0</v>
      </c>
      <c r="FF435" s="27">
        <f>IF($O435&gt;=FF$1,$S435,0)</f>
        <v>0</v>
      </c>
      <c r="FG435" s="27">
        <f>IF($O435&gt;=FG$1,$S435,0)</f>
        <v>0</v>
      </c>
      <c r="FH435" s="27">
        <f>IF($O435&gt;=FH$1,$S435,0)</f>
        <v>0</v>
      </c>
      <c r="FI435" s="27">
        <f>IF($O435&gt;=FI$1,$S435,0)</f>
        <v>0</v>
      </c>
      <c r="FJ435" s="27">
        <f>IF($O435&gt;=FJ$1,$S435,0)</f>
        <v>0</v>
      </c>
      <c r="FK435" s="27">
        <f>IF($O435&gt;=FK$1,$S435,0)</f>
        <v>0</v>
      </c>
      <c r="FL435" s="27">
        <f>IF($O435&gt;=FL$1,$S435,0)</f>
        <v>0</v>
      </c>
      <c r="FM435" s="27">
        <f>IF($O435&gt;=FM$1,$S435,0)</f>
        <v>0</v>
      </c>
      <c r="FN435" s="27">
        <f>IF($O435&gt;=FN$1,$S435,0)</f>
        <v>0</v>
      </c>
      <c r="FO435" s="27">
        <f>IF($O435&gt;=FO$1,$S435,0)</f>
        <v>0</v>
      </c>
      <c r="FP435" s="27">
        <f>IF($O435&gt;=FP$1,$S435,0)</f>
        <v>0</v>
      </c>
      <c r="FQ435" s="27">
        <f>IF($O435&gt;=FQ$1,$S435,0)</f>
        <v>0</v>
      </c>
      <c r="FR435" s="27">
        <f>IF($O435&gt;=FR$1,$S435,0)</f>
        <v>0</v>
      </c>
      <c r="FS435" s="27">
        <f>IF($O435&gt;=FS$1,$S435,0)</f>
        <v>0</v>
      </c>
      <c r="FT435" s="27">
        <f>IF($O435&gt;=FT$1,$S435,0)</f>
        <v>0</v>
      </c>
      <c r="FU435" s="27">
        <f>IF($O435&gt;=FU$1,$S435,0)</f>
        <v>0</v>
      </c>
      <c r="FV435" s="27">
        <f>IF($O435&gt;=FV$1,$S435,0)</f>
        <v>0</v>
      </c>
      <c r="FW435" s="27">
        <f>IF($O435&gt;=FW$1,$S435,0)</f>
        <v>0</v>
      </c>
      <c r="FX435" s="27">
        <f>IF($O435&gt;=FX$1,$S435,0)</f>
        <v>0</v>
      </c>
      <c r="FY435" s="27">
        <f>IF($O435&gt;=FY$1,$S435,0)</f>
        <v>0</v>
      </c>
      <c r="FZ435" s="27">
        <f>IF($O435&gt;=FZ$1,$S435,0)</f>
        <v>0</v>
      </c>
      <c r="GA435" s="27">
        <f>IF($O435&gt;=GA$1,$S435,0)</f>
        <v>0</v>
      </c>
      <c r="GB435" s="27">
        <f>IF($O435&gt;=GB$1,$S435,0)</f>
        <v>0</v>
      </c>
      <c r="GC435" s="27">
        <f>IF($O435&gt;=GC$1,$S435,0)</f>
        <v>0</v>
      </c>
      <c r="GD435" s="27">
        <f>IF($O435&gt;=GD$1,$S435,0)</f>
        <v>0</v>
      </c>
      <c r="GE435" s="27">
        <f>IF($O435&gt;=GE$1,$S435,0)</f>
        <v>0</v>
      </c>
      <c r="GF435" s="27">
        <f>IF($O435&gt;=GF$1,$S435,0)</f>
        <v>0</v>
      </c>
      <c r="GG435" s="27">
        <f>IF($O435&gt;=GG$1,$S435,0)</f>
        <v>0</v>
      </c>
      <c r="GH435" s="27">
        <f>IF($O435&gt;=GH$1,$S435,0)</f>
        <v>0</v>
      </c>
      <c r="GI435" s="27">
        <f>IF($O435&gt;=GI$1,$S435,0)</f>
        <v>0</v>
      </c>
      <c r="GJ435" s="27">
        <f>IF($O435&gt;=GJ$1,$S435,0)</f>
        <v>0</v>
      </c>
      <c r="GK435" s="27">
        <f>IF($O435&gt;=GK$1,$S435,0)</f>
        <v>0</v>
      </c>
      <c r="GL435" s="27">
        <f>IF($O435&gt;=GL$1,$S435,0)</f>
        <v>0</v>
      </c>
      <c r="GM435" s="27">
        <f>IF($O435&gt;=GM$1,$S435,0)</f>
        <v>0</v>
      </c>
      <c r="GN435" s="27">
        <f>IF($O435&gt;=GN$1,$S435,0)</f>
        <v>0</v>
      </c>
      <c r="GO435" s="27">
        <f>IF($O435&gt;=GO$1,$S435,0)</f>
        <v>0</v>
      </c>
      <c r="GP435" s="27">
        <f>IF($O435&gt;=GP$1,$S435,0)</f>
        <v>0</v>
      </c>
      <c r="GQ435" s="27">
        <f>IF($O435&gt;=GQ$1,$S435,0)</f>
        <v>0</v>
      </c>
      <c r="GR435" s="27">
        <f>IF($O435&gt;=GR$1,$S435,0)</f>
        <v>0</v>
      </c>
      <c r="GS435" s="27">
        <f>IF($O435&gt;=GS$1,$S435,0)</f>
        <v>0</v>
      </c>
      <c r="GT435" s="27">
        <f>IF($O435&gt;=GT$1,$S435,0)</f>
        <v>0</v>
      </c>
      <c r="GU435" s="27">
        <f>IF($O435&gt;=GU$1,$S435,0)</f>
        <v>0</v>
      </c>
      <c r="GV435" s="27">
        <f>IF($O435&gt;=GV$1,$S435,0)</f>
        <v>0</v>
      </c>
      <c r="GW435" s="27">
        <f>IF($O435&gt;=GW$1,$S435,0)</f>
        <v>0</v>
      </c>
      <c r="GX435" s="27">
        <f>IF($O435&gt;=GX$1,$S435,0)</f>
        <v>0</v>
      </c>
      <c r="GY435" s="27">
        <f>IF($O435&gt;=GY$1,$S435,0)</f>
        <v>0</v>
      </c>
      <c r="GZ435" s="27">
        <f>IF($O435&gt;=GZ$1,$S435,0)</f>
        <v>0</v>
      </c>
      <c r="HA435" s="27">
        <f>IF($O435&gt;=HA$1,$S435,0)</f>
        <v>0</v>
      </c>
      <c r="HB435" s="27">
        <f>IF($O435&gt;=HB$1,$S435,0)</f>
        <v>0</v>
      </c>
      <c r="HC435" s="27">
        <f>IF($O435&gt;=HC$1,$S435,0)</f>
        <v>0</v>
      </c>
    </row>
    <row r="436" spans="1:211">
      <c r="A436" s="3">
        <v>58963</v>
      </c>
      <c r="B436" s="3" t="s">
        <v>556</v>
      </c>
      <c r="C436" s="3" t="s">
        <v>450</v>
      </c>
      <c r="D436" s="3">
        <v>64</v>
      </c>
      <c r="E436" s="4">
        <v>34547</v>
      </c>
      <c r="F436" s="5">
        <v>23.901369863013699</v>
      </c>
      <c r="G436" s="3" t="s">
        <v>446</v>
      </c>
      <c r="H436" s="4">
        <v>19896</v>
      </c>
      <c r="I436" s="9" t="s">
        <v>836</v>
      </c>
      <c r="J436" s="5">
        <v>3153.81</v>
      </c>
      <c r="K436" s="31">
        <v>200</v>
      </c>
      <c r="L436" s="32">
        <v>24</v>
      </c>
      <c r="M436" s="33">
        <f>VLOOKUP(L436,FIND,3,TRUE)</f>
        <v>1.3</v>
      </c>
      <c r="N436" s="32">
        <f>IF(L436&gt;30,180,VLOOKUP(L436,TEMPO,2,FALSE))</f>
        <v>144</v>
      </c>
      <c r="O436" s="32">
        <f>IF(R436&gt;0,4,N436)</f>
        <v>144</v>
      </c>
      <c r="P436" s="96">
        <f>J436*M436*L436</f>
        <v>98398.872000000003</v>
      </c>
      <c r="Q436" s="96">
        <f>10934.45*2</f>
        <v>21868.9</v>
      </c>
      <c r="R436" s="96">
        <f>IF(P436&lt;=Q436,P436/4,0)</f>
        <v>0</v>
      </c>
      <c r="S436" s="5">
        <f>IF(P436&gt;=Q436,P436/N436,0)</f>
        <v>683.32550000000003</v>
      </c>
      <c r="T436" s="3"/>
      <c r="U436" s="3">
        <f>IF(T436="",1,0)</f>
        <v>1</v>
      </c>
      <c r="V436" s="3">
        <v>90</v>
      </c>
      <c r="W436" s="5">
        <v>0</v>
      </c>
      <c r="X436" s="5">
        <v>402.65</v>
      </c>
      <c r="Y436" s="5">
        <f>X436*W436</f>
        <v>0</v>
      </c>
      <c r="Z436" s="5">
        <v>400</v>
      </c>
      <c r="AA436" s="5">
        <f>S436+Y436+Z436</f>
        <v>1083.3254999999999</v>
      </c>
      <c r="AB436" s="39">
        <f>(J436/12+J436/12*1.3333333333+450/12+J436/30*6/12+J436)*1.3+Y436+Z436+153.9</f>
        <v>5568.1486333219445</v>
      </c>
      <c r="AC436" s="39" t="s">
        <v>450</v>
      </c>
      <c r="AD436" s="39">
        <f>J436*1.3+400+153.9</f>
        <v>4653.8530000000001</v>
      </c>
      <c r="AE436" s="39">
        <f>SUMIFS('CUSTO MENSAL FUNC NOVO'!H:H,'CUSTO MENSAL FUNC NOVO'!A:A,'VALORES MENSAIS'!AC436)</f>
        <v>3296.25</v>
      </c>
      <c r="AF436" s="27">
        <f>IF($R436&gt;0,$R436,$S436)+$Y436+$Z436</f>
        <v>1083.3254999999999</v>
      </c>
      <c r="AG436" s="27">
        <f>IF($R436&gt;0,$R436,$S436)+$Y436+$Z436</f>
        <v>1083.3254999999999</v>
      </c>
      <c r="AH436" s="27">
        <f>IF($R436&gt;0,$R436,$S436)+$Y436+$Z436</f>
        <v>1083.3254999999999</v>
      </c>
      <c r="AI436" s="27">
        <f>IF($R436&gt;0,$R436,$S436)+$Y436+$Z436</f>
        <v>1083.3254999999999</v>
      </c>
      <c r="AJ436" s="27">
        <f>IF($O436&gt;=AJ$1,$S436+$Y436+$Z436,$Y436+$Z436)</f>
        <v>1083.3254999999999</v>
      </c>
      <c r="AK436" s="27">
        <f>IF($O436&gt;=AK$1,$S436+$Y436+$Z436,$Y436+$Z436)</f>
        <v>1083.3254999999999</v>
      </c>
      <c r="AL436" s="27">
        <f>IF($O436&gt;=AL$1,$S436+$Y436+$Z436,$Y436+$Z436)</f>
        <v>1083.3254999999999</v>
      </c>
      <c r="AM436" s="27">
        <f>IF($O436&gt;=AM$1,$S436+$Y436+$Z436,$Y436+$Z436)</f>
        <v>1083.3254999999999</v>
      </c>
      <c r="AN436" s="27">
        <f>IF($O436&gt;=AN$1,$S436+$Y436+$Z436,$Y436+$Z436)</f>
        <v>1083.3254999999999</v>
      </c>
      <c r="AO436" s="27">
        <f>IF($O436&gt;=AO$1,$S436+$Y436+$Z436,$Y436+$Z436)</f>
        <v>1083.3254999999999</v>
      </c>
      <c r="AP436" s="27">
        <f>IF($O436&gt;=AP$1,$S436+$Y436+$Z436,$Y436+$Z436)</f>
        <v>1083.3254999999999</v>
      </c>
      <c r="AQ436" s="27">
        <f>IF($O436&gt;=AQ$1,$S436+$Y436+$Z436,$Y436+$Z436)</f>
        <v>1083.3254999999999</v>
      </c>
      <c r="AR436" s="27">
        <f>IF($O436&gt;=AR$1,$S436+$Y436+$Z436,$Y436+$Z436)</f>
        <v>1083.3254999999999</v>
      </c>
      <c r="AS436" s="27">
        <f>IF($O436&gt;=AS$1,$S436+$Y436+$Z436,$Y436+$Z436)</f>
        <v>1083.3254999999999</v>
      </c>
      <c r="AT436" s="27">
        <f>IF($O436&gt;=AT$1,$S436+$Y436+$Z436,$Y436+$Z436)</f>
        <v>1083.3254999999999</v>
      </c>
      <c r="AU436" s="27">
        <f>IF($O436&gt;=AU$1,$S436+$Y436+$Z436,$Y436+$Z436)</f>
        <v>1083.3254999999999</v>
      </c>
      <c r="AV436" s="27">
        <f>IF($O436&gt;=AV$1,$S436+$Y436+$Z436,$Y436+$Z436)</f>
        <v>1083.3254999999999</v>
      </c>
      <c r="AW436" s="27">
        <f>IF($O436&gt;=AW$1,$S436+$Y436+$Z436,$Y436+$Z436)</f>
        <v>1083.3254999999999</v>
      </c>
      <c r="AX436" s="27">
        <f>IF($O436&gt;=AX$1,$S436+$Y436+$Z436,$Y436+$Z436)</f>
        <v>1083.3254999999999</v>
      </c>
      <c r="AY436" s="27">
        <f>IF($O436&gt;=AY$1,$S436+$Y436+$Z436,$Y436+$Z436)</f>
        <v>1083.3254999999999</v>
      </c>
      <c r="AZ436" s="27">
        <f>IF($O436&gt;=AZ$1,$S436+$Y436+$Z436,$Y436+$Z436)</f>
        <v>1083.3254999999999</v>
      </c>
      <c r="BA436" s="27">
        <f>IF($O436&gt;=BA$1,$S436+$Y436+$Z436,$Y436+$Z436)</f>
        <v>1083.3254999999999</v>
      </c>
      <c r="BB436" s="27">
        <f>IF($O436&gt;=BB$1,$S436+$Y436+$Z436,$Y436+$Z436)</f>
        <v>1083.3254999999999</v>
      </c>
      <c r="BC436" s="27">
        <f>IF($O436&gt;=BC$1,$S436+$Y436+$Z436,$Y436+$Z436)</f>
        <v>1083.3254999999999</v>
      </c>
      <c r="BD436" s="27">
        <f>IF($O436&gt;=BD$1,$S436+$Y436+$Z436,$Y436+$Z436)</f>
        <v>1083.3254999999999</v>
      </c>
      <c r="BE436" s="27">
        <f>IF($O436&gt;=BE$1,$S436+$Y436+$Z436,$Y436+$Z436)</f>
        <v>1083.3254999999999</v>
      </c>
      <c r="BF436" s="27">
        <f>IF($O436&gt;=BF$1,$S436+$Y436+$Z436,$Y436+$Z436)</f>
        <v>1083.3254999999999</v>
      </c>
      <c r="BG436" s="27">
        <f>IF($O436&gt;=BG$1,$S436+$Y436+$Z436,$Y436+$Z436)</f>
        <v>1083.3254999999999</v>
      </c>
      <c r="BH436" s="27">
        <f>IF($O436&gt;=BH$1,$S436+$Y436+$Z436,$Y436+$Z436)</f>
        <v>1083.3254999999999</v>
      </c>
      <c r="BI436" s="27">
        <f>IF($O436&gt;=BI$1,$S436+$Y436+$Z436,$Y436+$Z436)</f>
        <v>1083.3254999999999</v>
      </c>
      <c r="BJ436" s="27">
        <f>IF($O436&gt;=BJ$1,$S436+$Y436+$Z436,$Y436+$Z436)</f>
        <v>1083.3254999999999</v>
      </c>
      <c r="BK436" s="27">
        <f>IF($O436&gt;=BK$1,$S436+$Y436+$Z436,$Y436+$Z436)</f>
        <v>1083.3254999999999</v>
      </c>
      <c r="BL436" s="27">
        <f>IF($O436&gt;=BL$1,$S436+$Y436+$Z436,$Y436+$Z436)</f>
        <v>1083.3254999999999</v>
      </c>
      <c r="BM436" s="27">
        <f>IF($O436&gt;=BM$1,$S436+$Y436+$Z436,$Y436+$Z436)</f>
        <v>1083.3254999999999</v>
      </c>
      <c r="BN436" s="27">
        <f>IF($O436&gt;=BN$1,$S436+$Y436+$Z436,$Y436+$Z436)</f>
        <v>1083.3254999999999</v>
      </c>
      <c r="BO436" s="27">
        <f>IF($O436&gt;=BO$1,$S436+$Y436+$Z436,$Y436+$Z436)</f>
        <v>1083.3254999999999</v>
      </c>
      <c r="BP436" s="27">
        <f>IF($O436&gt;=BP$1,$S436+$Y436+$Z436,$Y436+$Z436)</f>
        <v>1083.3254999999999</v>
      </c>
      <c r="BQ436" s="27">
        <f>IF($O436&gt;=BQ$1,$S436+$Y436+$Z436,$Y436+$Z436)</f>
        <v>1083.3254999999999</v>
      </c>
      <c r="BR436" s="27">
        <f>IF($O436&gt;=BR$1,$S436+$Y436+$Z436,$Y436+$Z436)</f>
        <v>1083.3254999999999</v>
      </c>
      <c r="BS436" s="27">
        <f>IF($O436&gt;=BS$1,$S436+$Y436+$Z436,$Y436+$Z436)</f>
        <v>1083.3254999999999</v>
      </c>
      <c r="BT436" s="27">
        <f>IF($O436&gt;=BT$1,$S436+$Y436+$Z436,$Y436+$Z436)</f>
        <v>1083.3254999999999</v>
      </c>
      <c r="BU436" s="27">
        <f>IF($O436&gt;=BU$1,$S436+$Y436+$Z436,$Y436+$Z436)</f>
        <v>1083.3254999999999</v>
      </c>
      <c r="BV436" s="27">
        <f>IF($O436&gt;=BV$1,$S436+$Y436+$Z436,$Y436+$Z436)</f>
        <v>1083.3254999999999</v>
      </c>
      <c r="BW436" s="27">
        <f>IF($O436&gt;=BW$1,$S436+$Y436+$Z436,$Y436+$Z436)</f>
        <v>1083.3254999999999</v>
      </c>
      <c r="BX436" s="27">
        <f>IF($O436&gt;=BX$1,$S436+$Y436+$Z436,$Y436+$Z436)</f>
        <v>1083.3254999999999</v>
      </c>
      <c r="BY436" s="27">
        <f>IF($O436&gt;=BY$1,$S436+$Y436+$Z436,$Y436+$Z436)</f>
        <v>1083.3254999999999</v>
      </c>
      <c r="BZ436" s="27">
        <f>IF($O436&gt;=BZ$1,$S436+$Y436+$Z436,$Y436+$Z436)</f>
        <v>1083.3254999999999</v>
      </c>
      <c r="CA436" s="27">
        <f>IF($O436&gt;=CA$1,$S436+$Y436+$Z436,$Y436+$Z436)</f>
        <v>1083.3254999999999</v>
      </c>
      <c r="CB436" s="27">
        <f>IF($O436&gt;=CB$1,$S436+$Y436+$Z436,$Y436+$Z436)</f>
        <v>1083.3254999999999</v>
      </c>
      <c r="CC436" s="27">
        <f>IF($O436&gt;=CC$1,$S436+$Y436+$Z436,$Y436+$Z436)</f>
        <v>1083.3254999999999</v>
      </c>
      <c r="CD436" s="27">
        <f>IF($O436&gt;=CD$1,$S436+$Y436+$Z436,$Y436+$Z436)</f>
        <v>1083.3254999999999</v>
      </c>
      <c r="CE436" s="27">
        <f>IF($O436&gt;=CE$1,$S436+$Y436+$Z436,$Y436+$Z436)</f>
        <v>1083.3254999999999</v>
      </c>
      <c r="CF436" s="27">
        <f>IF($O436&gt;=CF$1,$S436+$Y436+$Z436,$Y436+$Z436)</f>
        <v>1083.3254999999999</v>
      </c>
      <c r="CG436" s="27">
        <f>IF($O436&gt;=CG$1,$S436+$Y436+$Z436,$Y436+$Z436)</f>
        <v>1083.3254999999999</v>
      </c>
      <c r="CH436" s="27">
        <f>IF($O436&gt;=CH$1,$S436+$Y436+$Z436,$Y436+$Z436)</f>
        <v>1083.3254999999999</v>
      </c>
      <c r="CI436" s="27">
        <f>IF($O436&gt;=CI$1,$S436+$Y436+$Z436,$Y436+$Z436)</f>
        <v>1083.3254999999999</v>
      </c>
      <c r="CJ436" s="27">
        <f>IF($O436&gt;=CJ$1,$S436+$Y436+$Z436,$Y436+$Z436)</f>
        <v>1083.3254999999999</v>
      </c>
      <c r="CK436" s="27">
        <f>IF($O436&gt;=CK$1,$S436+$Y436+$Z436,$Y436+$Z436)</f>
        <v>1083.3254999999999</v>
      </c>
      <c r="CL436" s="27">
        <f>IF($O436&gt;=CL$1,$S436+$Y436+$Z436,$Y436+$Z436)</f>
        <v>1083.3254999999999</v>
      </c>
      <c r="CM436" s="27">
        <f>IF($O436&gt;=CM$1,$S436+$Y436+$Z436,$Y436+$Z436)</f>
        <v>1083.3254999999999</v>
      </c>
      <c r="CN436" s="27">
        <f>IF($O436&gt;=CN$1,$S436+$Y436,$Y436)</f>
        <v>683.32550000000003</v>
      </c>
      <c r="CO436" s="27">
        <f>IF($O436&gt;=CO$1,$S436+$Y436,$Y436)</f>
        <v>683.32550000000003</v>
      </c>
      <c r="CP436" s="27">
        <f>IF($O436&gt;=CP$1,$S436+$Y436,$Y436)</f>
        <v>683.32550000000003</v>
      </c>
      <c r="CQ436" s="27">
        <f>IF($O436&gt;=CQ$1,$S436+$Y436,$Y436)</f>
        <v>683.32550000000003</v>
      </c>
      <c r="CR436" s="27">
        <f>IF($O436&gt;=CR$1,$S436+$Y436,$Y436)</f>
        <v>683.32550000000003</v>
      </c>
      <c r="CS436" s="27">
        <f>IF($O436&gt;=CS$1,$S436+$Y436,$Y436)</f>
        <v>683.32550000000003</v>
      </c>
      <c r="CT436" s="27">
        <f>IF($O436&gt;=CT$1,$S436+$Y436,$Y436)</f>
        <v>683.32550000000003</v>
      </c>
      <c r="CU436" s="27">
        <f>IF($O436&gt;=CU$1,$S436+$Y436,$Y436)</f>
        <v>683.32550000000003</v>
      </c>
      <c r="CV436" s="27">
        <f>IF($O436&gt;=CV$1,$S436+$Y436,$Y436)</f>
        <v>683.32550000000003</v>
      </c>
      <c r="CW436" s="27">
        <f>IF($O436&gt;=CW$1,$S436+$Y436,$Y436)</f>
        <v>683.32550000000003</v>
      </c>
      <c r="CX436" s="27">
        <f>IF($O436&gt;=CX$1,$S436+$Y436,$Y436)</f>
        <v>683.32550000000003</v>
      </c>
      <c r="CY436" s="27">
        <f>IF($O436&gt;=CY$1,$S436+$Y436,$Y436)</f>
        <v>683.32550000000003</v>
      </c>
      <c r="CZ436" s="27">
        <f>IF($O436&gt;=CZ$1,$S436+$Y436,$Y436)</f>
        <v>683.32550000000003</v>
      </c>
      <c r="DA436" s="27">
        <f>IF($O436&gt;=DA$1,$S436+$Y436,$Y436)</f>
        <v>683.32550000000003</v>
      </c>
      <c r="DB436" s="27">
        <f>IF($O436&gt;=DB$1,$S436+$Y436,$Y436)</f>
        <v>683.32550000000003</v>
      </c>
      <c r="DC436" s="27">
        <f>IF($O436&gt;=DC$1,$S436+$Y436,$Y436)</f>
        <v>683.32550000000003</v>
      </c>
      <c r="DD436" s="27">
        <f>IF($O436&gt;=DD$1,$S436+$Y436,$Y436)</f>
        <v>683.32550000000003</v>
      </c>
      <c r="DE436" s="27">
        <f>IF($O436&gt;=DE$1,$S436+$Y436,$Y436)</f>
        <v>683.32550000000003</v>
      </c>
      <c r="DF436" s="27">
        <f>IF($O436&gt;=DF$1,$S436+$Y436,$Y436)</f>
        <v>683.32550000000003</v>
      </c>
      <c r="DG436" s="27">
        <f>IF($O436&gt;=DG$1,$S436+$Y436,$Y436)</f>
        <v>683.32550000000003</v>
      </c>
      <c r="DH436" s="27">
        <f>IF($O436&gt;=DH$1,$S436+$Y436,$Y436)</f>
        <v>683.32550000000003</v>
      </c>
      <c r="DI436" s="27">
        <f>IF($O436&gt;=DI$1,$S436+$Y436,$Y436)</f>
        <v>683.32550000000003</v>
      </c>
      <c r="DJ436" s="27">
        <f>IF($O436&gt;=DJ$1,$S436+$Y436,$Y436)</f>
        <v>683.32550000000003</v>
      </c>
      <c r="DK436" s="27">
        <f>IF($O436&gt;=DK$1,$S436+$Y436,$Y436)</f>
        <v>683.32550000000003</v>
      </c>
      <c r="DL436" s="27">
        <f>IF($O436&gt;=DL$1,$S436+$Y436,$Y436)</f>
        <v>683.32550000000003</v>
      </c>
      <c r="DM436" s="27">
        <f>IF($O436&gt;=DM$1,$S436+$Y436,$Y436)</f>
        <v>683.32550000000003</v>
      </c>
      <c r="DN436" s="27">
        <f>IF($O436&gt;=DN$1,$S436+$Y436,$Y436)</f>
        <v>683.32550000000003</v>
      </c>
      <c r="DO436" s="27">
        <f>IF($O436&gt;=DO$1,$S436+$Y436,$Y436)</f>
        <v>683.32550000000003</v>
      </c>
      <c r="DP436" s="27">
        <f>IF($O436&gt;=DP$1,$S436+$Y436,$Y436)</f>
        <v>683.32550000000003</v>
      </c>
      <c r="DQ436" s="27">
        <f>IF($O436&gt;=DQ$1,$S436+$Y436,$Y436)</f>
        <v>683.32550000000003</v>
      </c>
      <c r="DR436" s="27">
        <f>IF($O436&gt;=DR$1,$S436+$Y436,$Y436)</f>
        <v>683.32550000000003</v>
      </c>
      <c r="DS436" s="27">
        <f>IF($O436&gt;=DS$1,$S436+$Y436,$Y436)</f>
        <v>683.32550000000003</v>
      </c>
      <c r="DT436" s="27">
        <f>IF($O436&gt;=DT$1,$S436+$Y436,$Y436)</f>
        <v>683.32550000000003</v>
      </c>
      <c r="DU436" s="27">
        <f>IF($O436&gt;=DU$1,$S436+$Y436,$Y436)</f>
        <v>683.32550000000003</v>
      </c>
      <c r="DV436" s="27">
        <f>IF($O436&gt;=DV$1,$S436+$Y436,$Y436)</f>
        <v>683.32550000000003</v>
      </c>
      <c r="DW436" s="27">
        <f>IF($O436&gt;=DW$1,$S436+$Y436,$Y436)</f>
        <v>683.32550000000003</v>
      </c>
      <c r="DX436" s="27">
        <f>IF($O436&gt;=DX$1,$S436+$Y436,$Y436)</f>
        <v>683.32550000000003</v>
      </c>
      <c r="DY436" s="27">
        <f>IF($O436&gt;=DY$1,$S436+$Y436,$Y436)</f>
        <v>683.32550000000003</v>
      </c>
      <c r="DZ436" s="27">
        <f>IF($O436&gt;=DZ$1,$S436+$Y436,$Y436)</f>
        <v>683.32550000000003</v>
      </c>
      <c r="EA436" s="27">
        <f>IF($O436&gt;=EA$1,$S436+$Y436,$Y436)</f>
        <v>683.32550000000003</v>
      </c>
      <c r="EB436" s="27">
        <f>IF($O436&gt;=EB$1,$S436+$Y436,$Y436)</f>
        <v>683.32550000000003</v>
      </c>
      <c r="EC436" s="27">
        <f>IF($O436&gt;=EC$1,$S436+$Y436,$Y436)</f>
        <v>683.32550000000003</v>
      </c>
      <c r="ED436" s="27">
        <f>IF($O436&gt;=ED$1,$S436+$Y436,$Y436)</f>
        <v>683.32550000000003</v>
      </c>
      <c r="EE436" s="27">
        <f>IF($O436&gt;=EE$1,$S436+$Y436,$Y436)</f>
        <v>683.32550000000003</v>
      </c>
      <c r="EF436" s="27">
        <f>IF($O436&gt;=EF$1,$S436+$Y436,$Y436)</f>
        <v>683.32550000000003</v>
      </c>
      <c r="EG436" s="27">
        <f>IF($O436&gt;=EG$1,$S436+$Y436,$Y436)</f>
        <v>683.32550000000003</v>
      </c>
      <c r="EH436" s="27">
        <f>IF($O436&gt;=EH$1,$S436+$Y436,$Y436)</f>
        <v>683.32550000000003</v>
      </c>
      <c r="EI436" s="27">
        <f>IF($O436&gt;=EI$1,$S436+$Y436,$Y436)</f>
        <v>683.32550000000003</v>
      </c>
      <c r="EJ436" s="27">
        <f>IF($O436&gt;=EJ$1,$S436+$Y436,$Y436)</f>
        <v>683.32550000000003</v>
      </c>
      <c r="EK436" s="27">
        <f>IF($O436&gt;=EK$1,$S436+$Y436,$Y436)</f>
        <v>683.32550000000003</v>
      </c>
      <c r="EL436" s="27">
        <f>IF($O436&gt;=EL$1,$S436+$Y436,$Y436)</f>
        <v>683.32550000000003</v>
      </c>
      <c r="EM436" s="27">
        <f>IF($O436&gt;=EM$1,$S436+$Y436,$Y436)</f>
        <v>683.32550000000003</v>
      </c>
      <c r="EN436" s="27">
        <f>IF($O436&gt;=EN$1,$S436+$Y436,$Y436)</f>
        <v>683.32550000000003</v>
      </c>
      <c r="EO436" s="27">
        <f>IF($O436&gt;=EO$1,$S436+$Y436,$Y436)</f>
        <v>683.32550000000003</v>
      </c>
      <c r="EP436" s="27">
        <f>IF($O436&gt;=EP$1,$S436+$Y436,$Y436)</f>
        <v>683.32550000000003</v>
      </c>
      <c r="EQ436" s="27">
        <f>IF($O436&gt;=EQ$1,$S436+$Y436,$Y436)</f>
        <v>683.32550000000003</v>
      </c>
      <c r="ER436" s="27">
        <f>IF($O436&gt;=ER$1,$S436+$Y436,$Y436)</f>
        <v>683.32550000000003</v>
      </c>
      <c r="ES436" s="27">
        <f>IF($O436&gt;=ES$1,$S436+$Y436,$Y436)</f>
        <v>683.32550000000003</v>
      </c>
      <c r="ET436" s="27">
        <f>IF($O436&gt;=ET$1,$S436+$Y436,$Y436)</f>
        <v>683.32550000000003</v>
      </c>
      <c r="EU436" s="27">
        <f>IF($O436&gt;=EU$1,$S436+$Y436,$Y436)</f>
        <v>683.32550000000003</v>
      </c>
      <c r="EV436" s="27">
        <f>IF($O436&gt;=EV$1,$S436,0)</f>
        <v>683.32550000000003</v>
      </c>
      <c r="EW436" s="27">
        <f>IF($O436&gt;=EW$1,$S436,0)</f>
        <v>683.32550000000003</v>
      </c>
      <c r="EX436" s="27">
        <f>IF($O436&gt;=EX$1,$S436,0)</f>
        <v>683.32550000000003</v>
      </c>
      <c r="EY436" s="27">
        <f>IF($O436&gt;=EY$1,$S436,0)</f>
        <v>683.32550000000003</v>
      </c>
      <c r="EZ436" s="27">
        <f>IF($O436&gt;=EZ$1,$S436,0)</f>
        <v>683.32550000000003</v>
      </c>
      <c r="FA436" s="27">
        <f>IF($O436&gt;=FA$1,$S436,0)</f>
        <v>683.32550000000003</v>
      </c>
      <c r="FB436" s="27">
        <f>IF($O436&gt;=FB$1,$S436,0)</f>
        <v>683.32550000000003</v>
      </c>
      <c r="FC436" s="27">
        <f>IF($O436&gt;=FC$1,$S436,0)</f>
        <v>683.32550000000003</v>
      </c>
      <c r="FD436" s="27">
        <f>IF($O436&gt;=FD$1,$S436,0)</f>
        <v>683.32550000000003</v>
      </c>
      <c r="FE436" s="27">
        <f>IF($O436&gt;=FE$1,$S436,0)</f>
        <v>683.32550000000003</v>
      </c>
      <c r="FF436" s="27">
        <f>IF($O436&gt;=FF$1,$S436,0)</f>
        <v>683.32550000000003</v>
      </c>
      <c r="FG436" s="27">
        <f>IF($O436&gt;=FG$1,$S436,0)</f>
        <v>683.32550000000003</v>
      </c>
      <c r="FH436" s="27">
        <f>IF($O436&gt;=FH$1,$S436,0)</f>
        <v>683.32550000000003</v>
      </c>
      <c r="FI436" s="27">
        <f>IF($O436&gt;=FI$1,$S436,0)</f>
        <v>683.32550000000003</v>
      </c>
      <c r="FJ436" s="27">
        <f>IF($O436&gt;=FJ$1,$S436,0)</f>
        <v>683.32550000000003</v>
      </c>
      <c r="FK436" s="27">
        <f>IF($O436&gt;=FK$1,$S436,0)</f>
        <v>683.32550000000003</v>
      </c>
      <c r="FL436" s="27">
        <f>IF($O436&gt;=FL$1,$S436,0)</f>
        <v>683.32550000000003</v>
      </c>
      <c r="FM436" s="27">
        <f>IF($O436&gt;=FM$1,$S436,0)</f>
        <v>683.32550000000003</v>
      </c>
      <c r="FN436" s="27">
        <f>IF($O436&gt;=FN$1,$S436,0)</f>
        <v>683.32550000000003</v>
      </c>
      <c r="FO436" s="27">
        <f>IF($O436&gt;=FO$1,$S436,0)</f>
        <v>683.32550000000003</v>
      </c>
      <c r="FP436" s="27">
        <f>IF($O436&gt;=FP$1,$S436,0)</f>
        <v>683.32550000000003</v>
      </c>
      <c r="FQ436" s="27">
        <f>IF($O436&gt;=FQ$1,$S436,0)</f>
        <v>683.32550000000003</v>
      </c>
      <c r="FR436" s="27">
        <f>IF($O436&gt;=FR$1,$S436,0)</f>
        <v>683.32550000000003</v>
      </c>
      <c r="FS436" s="27">
        <f>IF($O436&gt;=FS$1,$S436,0)</f>
        <v>683.32550000000003</v>
      </c>
      <c r="FT436" s="27">
        <f>IF($O436&gt;=FT$1,$S436,0)</f>
        <v>0</v>
      </c>
      <c r="FU436" s="27">
        <f>IF($O436&gt;=FU$1,$S436,0)</f>
        <v>0</v>
      </c>
      <c r="FV436" s="27">
        <f>IF($O436&gt;=FV$1,$S436,0)</f>
        <v>0</v>
      </c>
      <c r="FW436" s="27">
        <f>IF($O436&gt;=FW$1,$S436,0)</f>
        <v>0</v>
      </c>
      <c r="FX436" s="27">
        <f>IF($O436&gt;=FX$1,$S436,0)</f>
        <v>0</v>
      </c>
      <c r="FY436" s="27">
        <f>IF($O436&gt;=FY$1,$S436,0)</f>
        <v>0</v>
      </c>
      <c r="FZ436" s="27">
        <f>IF($O436&gt;=FZ$1,$S436,0)</f>
        <v>0</v>
      </c>
      <c r="GA436" s="27">
        <f>IF($O436&gt;=GA$1,$S436,0)</f>
        <v>0</v>
      </c>
      <c r="GB436" s="27">
        <f>IF($O436&gt;=GB$1,$S436,0)</f>
        <v>0</v>
      </c>
      <c r="GC436" s="27">
        <f>IF($O436&gt;=GC$1,$S436,0)</f>
        <v>0</v>
      </c>
      <c r="GD436" s="27">
        <f>IF($O436&gt;=GD$1,$S436,0)</f>
        <v>0</v>
      </c>
      <c r="GE436" s="27">
        <f>IF($O436&gt;=GE$1,$S436,0)</f>
        <v>0</v>
      </c>
      <c r="GF436" s="27">
        <f>IF($O436&gt;=GF$1,$S436,0)</f>
        <v>0</v>
      </c>
      <c r="GG436" s="27">
        <f>IF($O436&gt;=GG$1,$S436,0)</f>
        <v>0</v>
      </c>
      <c r="GH436" s="27">
        <f>IF($O436&gt;=GH$1,$S436,0)</f>
        <v>0</v>
      </c>
      <c r="GI436" s="27">
        <f>IF($O436&gt;=GI$1,$S436,0)</f>
        <v>0</v>
      </c>
      <c r="GJ436" s="27">
        <f>IF($O436&gt;=GJ$1,$S436,0)</f>
        <v>0</v>
      </c>
      <c r="GK436" s="27">
        <f>IF($O436&gt;=GK$1,$S436,0)</f>
        <v>0</v>
      </c>
      <c r="GL436" s="27">
        <f>IF($O436&gt;=GL$1,$S436,0)</f>
        <v>0</v>
      </c>
      <c r="GM436" s="27">
        <f>IF($O436&gt;=GM$1,$S436,0)</f>
        <v>0</v>
      </c>
      <c r="GN436" s="27">
        <f>IF($O436&gt;=GN$1,$S436,0)</f>
        <v>0</v>
      </c>
      <c r="GO436" s="27">
        <f>IF($O436&gt;=GO$1,$S436,0)</f>
        <v>0</v>
      </c>
      <c r="GP436" s="27">
        <f>IF($O436&gt;=GP$1,$S436,0)</f>
        <v>0</v>
      </c>
      <c r="GQ436" s="27">
        <f>IF($O436&gt;=GQ$1,$S436,0)</f>
        <v>0</v>
      </c>
      <c r="GR436" s="27">
        <f>IF($O436&gt;=GR$1,$S436,0)</f>
        <v>0</v>
      </c>
      <c r="GS436" s="27">
        <f>IF($O436&gt;=GS$1,$S436,0)</f>
        <v>0</v>
      </c>
      <c r="GT436" s="27">
        <f>IF($O436&gt;=GT$1,$S436,0)</f>
        <v>0</v>
      </c>
      <c r="GU436" s="27">
        <f>IF($O436&gt;=GU$1,$S436,0)</f>
        <v>0</v>
      </c>
      <c r="GV436" s="27">
        <f>IF($O436&gt;=GV$1,$S436,0)</f>
        <v>0</v>
      </c>
      <c r="GW436" s="27">
        <f>IF($O436&gt;=GW$1,$S436,0)</f>
        <v>0</v>
      </c>
      <c r="GX436" s="27">
        <f>IF($O436&gt;=GX$1,$S436,0)</f>
        <v>0</v>
      </c>
      <c r="GY436" s="27">
        <f>IF($O436&gt;=GY$1,$S436,0)</f>
        <v>0</v>
      </c>
      <c r="GZ436" s="27">
        <f>IF($O436&gt;=GZ$1,$S436,0)</f>
        <v>0</v>
      </c>
      <c r="HA436" s="27">
        <f>IF($O436&gt;=HA$1,$S436,0)</f>
        <v>0</v>
      </c>
      <c r="HB436" s="27">
        <f>IF($O436&gt;=HB$1,$S436,0)</f>
        <v>0</v>
      </c>
      <c r="HC436" s="27">
        <f>IF($O436&gt;=HC$1,$S436,0)</f>
        <v>0</v>
      </c>
    </row>
    <row r="437" spans="1:211">
      <c r="A437" s="3">
        <v>11169</v>
      </c>
      <c r="B437" s="3" t="s">
        <v>650</v>
      </c>
      <c r="C437" s="3" t="s">
        <v>472</v>
      </c>
      <c r="D437" s="3">
        <v>60</v>
      </c>
      <c r="E437" s="4">
        <v>31254</v>
      </c>
      <c r="F437" s="5">
        <v>32.923287671232877</v>
      </c>
      <c r="G437" s="3" t="s">
        <v>446</v>
      </c>
      <c r="H437" s="4">
        <v>21255</v>
      </c>
      <c r="I437" s="9" t="s">
        <v>836</v>
      </c>
      <c r="J437" s="5">
        <v>9333.18</v>
      </c>
      <c r="K437" s="31">
        <v>200</v>
      </c>
      <c r="L437" s="32">
        <v>33</v>
      </c>
      <c r="M437" s="33">
        <f>VLOOKUP(L437,FIND,3,TRUE)</f>
        <v>1.5</v>
      </c>
      <c r="N437" s="32">
        <f>IF(L437&gt;30,180,VLOOKUP(L437,TEMPO,2,FALSE))</f>
        <v>180</v>
      </c>
      <c r="O437" s="32">
        <f>IF(R437&gt;0,4,N437)</f>
        <v>180</v>
      </c>
      <c r="P437" s="96">
        <f>J437*M437*L437</f>
        <v>461992.41000000003</v>
      </c>
      <c r="Q437" s="96">
        <f>10934.45*2</f>
        <v>21868.9</v>
      </c>
      <c r="R437" s="96">
        <f>IF(P437&lt;=Q437,P437/4,0)</f>
        <v>0</v>
      </c>
      <c r="S437" s="5">
        <f>IF(P437&gt;=Q437,P437/N437,0)</f>
        <v>2566.6245000000004</v>
      </c>
      <c r="T437" s="3"/>
      <c r="U437" s="3">
        <f>IF(T437="",1,0)</f>
        <v>1</v>
      </c>
      <c r="V437" s="3">
        <v>154</v>
      </c>
      <c r="W437" s="5">
        <v>0</v>
      </c>
      <c r="X437" s="5">
        <v>402.65</v>
      </c>
      <c r="Y437" s="5">
        <f>X437*W437</f>
        <v>0</v>
      </c>
      <c r="Z437" s="5">
        <v>400</v>
      </c>
      <c r="AA437" s="5">
        <f>S437+Y437+Z437</f>
        <v>2966.6245000000004</v>
      </c>
      <c r="AB437" s="39">
        <f>(J437/12+J437/12*1.3333333333+450/12+J437/30*6/12+J437)*1.3+Y437+Z437+153.9</f>
        <v>15297.223399966297</v>
      </c>
      <c r="AC437" s="39" t="s">
        <v>472</v>
      </c>
      <c r="AD437" s="39">
        <f>J437*1.3+400+153.9</f>
        <v>12687.034</v>
      </c>
      <c r="AE437" s="39">
        <f>SUMIFS('CUSTO MENSAL FUNC NOVO'!H:H,'CUSTO MENSAL FUNC NOVO'!A:A,'VALORES MENSAIS'!AC437)</f>
        <v>10130.467000000001</v>
      </c>
      <c r="AF437" s="27">
        <f>IF($R437&gt;0,$R437,$S437)+$Y437+$Z437</f>
        <v>2966.6245000000004</v>
      </c>
      <c r="AG437" s="27">
        <f>IF($R437&gt;0,$R437,$S437)+$Y437+$Z437</f>
        <v>2966.6245000000004</v>
      </c>
      <c r="AH437" s="27">
        <f>IF($R437&gt;0,$R437,$S437)+$Y437+$Z437</f>
        <v>2966.6245000000004</v>
      </c>
      <c r="AI437" s="27">
        <f>IF($R437&gt;0,$R437,$S437)+$Y437+$Z437</f>
        <v>2966.6245000000004</v>
      </c>
      <c r="AJ437" s="27">
        <f>IF($O437&gt;=AJ$1,$S437+$Y437+$Z437,$Y437+$Z437)</f>
        <v>2966.6245000000004</v>
      </c>
      <c r="AK437" s="27">
        <f>IF($O437&gt;=AK$1,$S437+$Y437+$Z437,$Y437+$Z437)</f>
        <v>2966.6245000000004</v>
      </c>
      <c r="AL437" s="27">
        <f>IF($O437&gt;=AL$1,$S437+$Y437+$Z437,$Y437+$Z437)</f>
        <v>2966.6245000000004</v>
      </c>
      <c r="AM437" s="27">
        <f>IF($O437&gt;=AM$1,$S437+$Y437+$Z437,$Y437+$Z437)</f>
        <v>2966.6245000000004</v>
      </c>
      <c r="AN437" s="27">
        <f>IF($O437&gt;=AN$1,$S437+$Y437+$Z437,$Y437+$Z437)</f>
        <v>2966.6245000000004</v>
      </c>
      <c r="AO437" s="27">
        <f>IF($O437&gt;=AO$1,$S437+$Y437+$Z437,$Y437+$Z437)</f>
        <v>2966.6245000000004</v>
      </c>
      <c r="AP437" s="27">
        <f>IF($O437&gt;=AP$1,$S437+$Y437+$Z437,$Y437+$Z437)</f>
        <v>2966.6245000000004</v>
      </c>
      <c r="AQ437" s="27">
        <f>IF($O437&gt;=AQ$1,$S437+$Y437+$Z437,$Y437+$Z437)</f>
        <v>2966.6245000000004</v>
      </c>
      <c r="AR437" s="27">
        <f>IF($O437&gt;=AR$1,$S437+$Y437+$Z437,$Y437+$Z437)</f>
        <v>2966.6245000000004</v>
      </c>
      <c r="AS437" s="27">
        <f>IF($O437&gt;=AS$1,$S437+$Y437+$Z437,$Y437+$Z437)</f>
        <v>2966.6245000000004</v>
      </c>
      <c r="AT437" s="27">
        <f>IF($O437&gt;=AT$1,$S437+$Y437+$Z437,$Y437+$Z437)</f>
        <v>2966.6245000000004</v>
      </c>
      <c r="AU437" s="27">
        <f>IF($O437&gt;=AU$1,$S437+$Y437+$Z437,$Y437+$Z437)</f>
        <v>2966.6245000000004</v>
      </c>
      <c r="AV437" s="27">
        <f>IF($O437&gt;=AV$1,$S437+$Y437+$Z437,$Y437+$Z437)</f>
        <v>2966.6245000000004</v>
      </c>
      <c r="AW437" s="27">
        <f>IF($O437&gt;=AW$1,$S437+$Y437+$Z437,$Y437+$Z437)</f>
        <v>2966.6245000000004</v>
      </c>
      <c r="AX437" s="27">
        <f>IF($O437&gt;=AX$1,$S437+$Y437+$Z437,$Y437+$Z437)</f>
        <v>2966.6245000000004</v>
      </c>
      <c r="AY437" s="27">
        <f>IF($O437&gt;=AY$1,$S437+$Y437+$Z437,$Y437+$Z437)</f>
        <v>2966.6245000000004</v>
      </c>
      <c r="AZ437" s="27">
        <f>IF($O437&gt;=AZ$1,$S437+$Y437+$Z437,$Y437+$Z437)</f>
        <v>2966.6245000000004</v>
      </c>
      <c r="BA437" s="27">
        <f>IF($O437&gt;=BA$1,$S437+$Y437+$Z437,$Y437+$Z437)</f>
        <v>2966.6245000000004</v>
      </c>
      <c r="BB437" s="27">
        <f>IF($O437&gt;=BB$1,$S437+$Y437+$Z437,$Y437+$Z437)</f>
        <v>2966.6245000000004</v>
      </c>
      <c r="BC437" s="27">
        <f>IF($O437&gt;=BC$1,$S437+$Y437+$Z437,$Y437+$Z437)</f>
        <v>2966.6245000000004</v>
      </c>
      <c r="BD437" s="27">
        <f>IF($O437&gt;=BD$1,$S437+$Y437+$Z437,$Y437+$Z437)</f>
        <v>2966.6245000000004</v>
      </c>
      <c r="BE437" s="27">
        <f>IF($O437&gt;=BE$1,$S437+$Y437+$Z437,$Y437+$Z437)</f>
        <v>2966.6245000000004</v>
      </c>
      <c r="BF437" s="27">
        <f>IF($O437&gt;=BF$1,$S437+$Y437+$Z437,$Y437+$Z437)</f>
        <v>2966.6245000000004</v>
      </c>
      <c r="BG437" s="27">
        <f>IF($O437&gt;=BG$1,$S437+$Y437+$Z437,$Y437+$Z437)</f>
        <v>2966.6245000000004</v>
      </c>
      <c r="BH437" s="27">
        <f>IF($O437&gt;=BH$1,$S437+$Y437+$Z437,$Y437+$Z437)</f>
        <v>2966.6245000000004</v>
      </c>
      <c r="BI437" s="27">
        <f>IF($O437&gt;=BI$1,$S437+$Y437+$Z437,$Y437+$Z437)</f>
        <v>2966.6245000000004</v>
      </c>
      <c r="BJ437" s="27">
        <f>IF($O437&gt;=BJ$1,$S437+$Y437+$Z437,$Y437+$Z437)</f>
        <v>2966.6245000000004</v>
      </c>
      <c r="BK437" s="27">
        <f>IF($O437&gt;=BK$1,$S437+$Y437+$Z437,$Y437+$Z437)</f>
        <v>2966.6245000000004</v>
      </c>
      <c r="BL437" s="27">
        <f>IF($O437&gt;=BL$1,$S437+$Y437+$Z437,$Y437+$Z437)</f>
        <v>2966.6245000000004</v>
      </c>
      <c r="BM437" s="27">
        <f>IF($O437&gt;=BM$1,$S437+$Y437+$Z437,$Y437+$Z437)</f>
        <v>2966.6245000000004</v>
      </c>
      <c r="BN437" s="27">
        <f>IF($O437&gt;=BN$1,$S437+$Y437+$Z437,$Y437+$Z437)</f>
        <v>2966.6245000000004</v>
      </c>
      <c r="BO437" s="27">
        <f>IF($O437&gt;=BO$1,$S437+$Y437+$Z437,$Y437+$Z437)</f>
        <v>2966.6245000000004</v>
      </c>
      <c r="BP437" s="27">
        <f>IF($O437&gt;=BP$1,$S437+$Y437+$Z437,$Y437+$Z437)</f>
        <v>2966.6245000000004</v>
      </c>
      <c r="BQ437" s="27">
        <f>IF($O437&gt;=BQ$1,$S437+$Y437+$Z437,$Y437+$Z437)</f>
        <v>2966.6245000000004</v>
      </c>
      <c r="BR437" s="27">
        <f>IF($O437&gt;=BR$1,$S437+$Y437+$Z437,$Y437+$Z437)</f>
        <v>2966.6245000000004</v>
      </c>
      <c r="BS437" s="27">
        <f>IF($O437&gt;=BS$1,$S437+$Y437+$Z437,$Y437+$Z437)</f>
        <v>2966.6245000000004</v>
      </c>
      <c r="BT437" s="27">
        <f>IF($O437&gt;=BT$1,$S437+$Y437+$Z437,$Y437+$Z437)</f>
        <v>2966.6245000000004</v>
      </c>
      <c r="BU437" s="27">
        <f>IF($O437&gt;=BU$1,$S437+$Y437+$Z437,$Y437+$Z437)</f>
        <v>2966.6245000000004</v>
      </c>
      <c r="BV437" s="27">
        <f>IF($O437&gt;=BV$1,$S437+$Y437+$Z437,$Y437+$Z437)</f>
        <v>2966.6245000000004</v>
      </c>
      <c r="BW437" s="27">
        <f>IF($O437&gt;=BW$1,$S437+$Y437+$Z437,$Y437+$Z437)</f>
        <v>2966.6245000000004</v>
      </c>
      <c r="BX437" s="27">
        <f>IF($O437&gt;=BX$1,$S437+$Y437+$Z437,$Y437+$Z437)</f>
        <v>2966.6245000000004</v>
      </c>
      <c r="BY437" s="27">
        <f>IF($O437&gt;=BY$1,$S437+$Y437+$Z437,$Y437+$Z437)</f>
        <v>2966.6245000000004</v>
      </c>
      <c r="BZ437" s="27">
        <f>IF($O437&gt;=BZ$1,$S437+$Y437+$Z437,$Y437+$Z437)</f>
        <v>2966.6245000000004</v>
      </c>
      <c r="CA437" s="27">
        <f>IF($O437&gt;=CA$1,$S437+$Y437+$Z437,$Y437+$Z437)</f>
        <v>2966.6245000000004</v>
      </c>
      <c r="CB437" s="27">
        <f>IF($O437&gt;=CB$1,$S437+$Y437+$Z437,$Y437+$Z437)</f>
        <v>2966.6245000000004</v>
      </c>
      <c r="CC437" s="27">
        <f>IF($O437&gt;=CC$1,$S437+$Y437+$Z437,$Y437+$Z437)</f>
        <v>2966.6245000000004</v>
      </c>
      <c r="CD437" s="27">
        <f>IF($O437&gt;=CD$1,$S437+$Y437+$Z437,$Y437+$Z437)</f>
        <v>2966.6245000000004</v>
      </c>
      <c r="CE437" s="27">
        <f>IF($O437&gt;=CE$1,$S437+$Y437+$Z437,$Y437+$Z437)</f>
        <v>2966.6245000000004</v>
      </c>
      <c r="CF437" s="27">
        <f>IF($O437&gt;=CF$1,$S437+$Y437+$Z437,$Y437+$Z437)</f>
        <v>2966.6245000000004</v>
      </c>
      <c r="CG437" s="27">
        <f>IF($O437&gt;=CG$1,$S437+$Y437+$Z437,$Y437+$Z437)</f>
        <v>2966.6245000000004</v>
      </c>
      <c r="CH437" s="27">
        <f>IF($O437&gt;=CH$1,$S437+$Y437+$Z437,$Y437+$Z437)</f>
        <v>2966.6245000000004</v>
      </c>
      <c r="CI437" s="27">
        <f>IF($O437&gt;=CI$1,$S437+$Y437+$Z437,$Y437+$Z437)</f>
        <v>2966.6245000000004</v>
      </c>
      <c r="CJ437" s="27">
        <f>IF($O437&gt;=CJ$1,$S437+$Y437+$Z437,$Y437+$Z437)</f>
        <v>2966.6245000000004</v>
      </c>
      <c r="CK437" s="27">
        <f>IF($O437&gt;=CK$1,$S437+$Y437+$Z437,$Y437+$Z437)</f>
        <v>2966.6245000000004</v>
      </c>
      <c r="CL437" s="27">
        <f>IF($O437&gt;=CL$1,$S437+$Y437+$Z437,$Y437+$Z437)</f>
        <v>2966.6245000000004</v>
      </c>
      <c r="CM437" s="27">
        <f>IF($O437&gt;=CM$1,$S437+$Y437+$Z437,$Y437+$Z437)</f>
        <v>2966.6245000000004</v>
      </c>
      <c r="CN437" s="27">
        <f>IF($O437&gt;=CN$1,$S437+$Y437,$Y437)</f>
        <v>2566.6245000000004</v>
      </c>
      <c r="CO437" s="27">
        <f>IF($O437&gt;=CO$1,$S437+$Y437,$Y437)</f>
        <v>2566.6245000000004</v>
      </c>
      <c r="CP437" s="27">
        <f>IF($O437&gt;=CP$1,$S437+$Y437,$Y437)</f>
        <v>2566.6245000000004</v>
      </c>
      <c r="CQ437" s="27">
        <f>IF($O437&gt;=CQ$1,$S437+$Y437,$Y437)</f>
        <v>2566.6245000000004</v>
      </c>
      <c r="CR437" s="27">
        <f>IF($O437&gt;=CR$1,$S437+$Y437,$Y437)</f>
        <v>2566.6245000000004</v>
      </c>
      <c r="CS437" s="27">
        <f>IF($O437&gt;=CS$1,$S437+$Y437,$Y437)</f>
        <v>2566.6245000000004</v>
      </c>
      <c r="CT437" s="27">
        <f>IF($O437&gt;=CT$1,$S437+$Y437,$Y437)</f>
        <v>2566.6245000000004</v>
      </c>
      <c r="CU437" s="27">
        <f>IF($O437&gt;=CU$1,$S437+$Y437,$Y437)</f>
        <v>2566.6245000000004</v>
      </c>
      <c r="CV437" s="27">
        <f>IF($O437&gt;=CV$1,$S437+$Y437,$Y437)</f>
        <v>2566.6245000000004</v>
      </c>
      <c r="CW437" s="27">
        <f>IF($O437&gt;=CW$1,$S437+$Y437,$Y437)</f>
        <v>2566.6245000000004</v>
      </c>
      <c r="CX437" s="27">
        <f>IF($O437&gt;=CX$1,$S437+$Y437,$Y437)</f>
        <v>2566.6245000000004</v>
      </c>
      <c r="CY437" s="27">
        <f>IF($O437&gt;=CY$1,$S437+$Y437,$Y437)</f>
        <v>2566.6245000000004</v>
      </c>
      <c r="CZ437" s="27">
        <f>IF($O437&gt;=CZ$1,$S437+$Y437,$Y437)</f>
        <v>2566.6245000000004</v>
      </c>
      <c r="DA437" s="27">
        <f>IF($O437&gt;=DA$1,$S437+$Y437,$Y437)</f>
        <v>2566.6245000000004</v>
      </c>
      <c r="DB437" s="27">
        <f>IF($O437&gt;=DB$1,$S437+$Y437,$Y437)</f>
        <v>2566.6245000000004</v>
      </c>
      <c r="DC437" s="27">
        <f>IF($O437&gt;=DC$1,$S437+$Y437,$Y437)</f>
        <v>2566.6245000000004</v>
      </c>
      <c r="DD437" s="27">
        <f>IF($O437&gt;=DD$1,$S437+$Y437,$Y437)</f>
        <v>2566.6245000000004</v>
      </c>
      <c r="DE437" s="27">
        <f>IF($O437&gt;=DE$1,$S437+$Y437,$Y437)</f>
        <v>2566.6245000000004</v>
      </c>
      <c r="DF437" s="27">
        <f>IF($O437&gt;=DF$1,$S437+$Y437,$Y437)</f>
        <v>2566.6245000000004</v>
      </c>
      <c r="DG437" s="27">
        <f>IF($O437&gt;=DG$1,$S437+$Y437,$Y437)</f>
        <v>2566.6245000000004</v>
      </c>
      <c r="DH437" s="27">
        <f>IF($O437&gt;=DH$1,$S437+$Y437,$Y437)</f>
        <v>2566.6245000000004</v>
      </c>
      <c r="DI437" s="27">
        <f>IF($O437&gt;=DI$1,$S437+$Y437,$Y437)</f>
        <v>2566.6245000000004</v>
      </c>
      <c r="DJ437" s="27">
        <f>IF($O437&gt;=DJ$1,$S437+$Y437,$Y437)</f>
        <v>2566.6245000000004</v>
      </c>
      <c r="DK437" s="27">
        <f>IF($O437&gt;=DK$1,$S437+$Y437,$Y437)</f>
        <v>2566.6245000000004</v>
      </c>
      <c r="DL437" s="27">
        <f>IF($O437&gt;=DL$1,$S437+$Y437,$Y437)</f>
        <v>2566.6245000000004</v>
      </c>
      <c r="DM437" s="27">
        <f>IF($O437&gt;=DM$1,$S437+$Y437,$Y437)</f>
        <v>2566.6245000000004</v>
      </c>
      <c r="DN437" s="27">
        <f>IF($O437&gt;=DN$1,$S437+$Y437,$Y437)</f>
        <v>2566.6245000000004</v>
      </c>
      <c r="DO437" s="27">
        <f>IF($O437&gt;=DO$1,$S437+$Y437,$Y437)</f>
        <v>2566.6245000000004</v>
      </c>
      <c r="DP437" s="27">
        <f>IF($O437&gt;=DP$1,$S437+$Y437,$Y437)</f>
        <v>2566.6245000000004</v>
      </c>
      <c r="DQ437" s="27">
        <f>IF($O437&gt;=DQ$1,$S437+$Y437,$Y437)</f>
        <v>2566.6245000000004</v>
      </c>
      <c r="DR437" s="27">
        <f>IF($O437&gt;=DR$1,$S437+$Y437,$Y437)</f>
        <v>2566.6245000000004</v>
      </c>
      <c r="DS437" s="27">
        <f>IF($O437&gt;=DS$1,$S437+$Y437,$Y437)</f>
        <v>2566.6245000000004</v>
      </c>
      <c r="DT437" s="27">
        <f>IF($O437&gt;=DT$1,$S437+$Y437,$Y437)</f>
        <v>2566.6245000000004</v>
      </c>
      <c r="DU437" s="27">
        <f>IF($O437&gt;=DU$1,$S437+$Y437,$Y437)</f>
        <v>2566.6245000000004</v>
      </c>
      <c r="DV437" s="27">
        <f>IF($O437&gt;=DV$1,$S437+$Y437,$Y437)</f>
        <v>2566.6245000000004</v>
      </c>
      <c r="DW437" s="27">
        <f>IF($O437&gt;=DW$1,$S437+$Y437,$Y437)</f>
        <v>2566.6245000000004</v>
      </c>
      <c r="DX437" s="27">
        <f>IF($O437&gt;=DX$1,$S437+$Y437,$Y437)</f>
        <v>2566.6245000000004</v>
      </c>
      <c r="DY437" s="27">
        <f>IF($O437&gt;=DY$1,$S437+$Y437,$Y437)</f>
        <v>2566.6245000000004</v>
      </c>
      <c r="DZ437" s="27">
        <f>IF($O437&gt;=DZ$1,$S437+$Y437,$Y437)</f>
        <v>2566.6245000000004</v>
      </c>
      <c r="EA437" s="27">
        <f>IF($O437&gt;=EA$1,$S437+$Y437,$Y437)</f>
        <v>2566.6245000000004</v>
      </c>
      <c r="EB437" s="27">
        <f>IF($O437&gt;=EB$1,$S437+$Y437,$Y437)</f>
        <v>2566.6245000000004</v>
      </c>
      <c r="EC437" s="27">
        <f>IF($O437&gt;=EC$1,$S437+$Y437,$Y437)</f>
        <v>2566.6245000000004</v>
      </c>
      <c r="ED437" s="27">
        <f>IF($O437&gt;=ED$1,$S437+$Y437,$Y437)</f>
        <v>2566.6245000000004</v>
      </c>
      <c r="EE437" s="27">
        <f>IF($O437&gt;=EE$1,$S437+$Y437,$Y437)</f>
        <v>2566.6245000000004</v>
      </c>
      <c r="EF437" s="27">
        <f>IF($O437&gt;=EF$1,$S437+$Y437,$Y437)</f>
        <v>2566.6245000000004</v>
      </c>
      <c r="EG437" s="27">
        <f>IF($O437&gt;=EG$1,$S437+$Y437,$Y437)</f>
        <v>2566.6245000000004</v>
      </c>
      <c r="EH437" s="27">
        <f>IF($O437&gt;=EH$1,$S437+$Y437,$Y437)</f>
        <v>2566.6245000000004</v>
      </c>
      <c r="EI437" s="27">
        <f>IF($O437&gt;=EI$1,$S437+$Y437,$Y437)</f>
        <v>2566.6245000000004</v>
      </c>
      <c r="EJ437" s="27">
        <f>IF($O437&gt;=EJ$1,$S437+$Y437,$Y437)</f>
        <v>2566.6245000000004</v>
      </c>
      <c r="EK437" s="27">
        <f>IF($O437&gt;=EK$1,$S437+$Y437,$Y437)</f>
        <v>2566.6245000000004</v>
      </c>
      <c r="EL437" s="27">
        <f>IF($O437&gt;=EL$1,$S437+$Y437,$Y437)</f>
        <v>2566.6245000000004</v>
      </c>
      <c r="EM437" s="27">
        <f>IF($O437&gt;=EM$1,$S437+$Y437,$Y437)</f>
        <v>2566.6245000000004</v>
      </c>
      <c r="EN437" s="27">
        <f>IF($O437&gt;=EN$1,$S437+$Y437,$Y437)</f>
        <v>2566.6245000000004</v>
      </c>
      <c r="EO437" s="27">
        <f>IF($O437&gt;=EO$1,$S437+$Y437,$Y437)</f>
        <v>2566.6245000000004</v>
      </c>
      <c r="EP437" s="27">
        <f>IF($O437&gt;=EP$1,$S437+$Y437,$Y437)</f>
        <v>2566.6245000000004</v>
      </c>
      <c r="EQ437" s="27">
        <f>IF($O437&gt;=EQ$1,$S437+$Y437,$Y437)</f>
        <v>2566.6245000000004</v>
      </c>
      <c r="ER437" s="27">
        <f>IF($O437&gt;=ER$1,$S437+$Y437,$Y437)</f>
        <v>2566.6245000000004</v>
      </c>
      <c r="ES437" s="27">
        <f>IF($O437&gt;=ES$1,$S437+$Y437,$Y437)</f>
        <v>2566.6245000000004</v>
      </c>
      <c r="ET437" s="27">
        <f>IF($O437&gt;=ET$1,$S437+$Y437,$Y437)</f>
        <v>2566.6245000000004</v>
      </c>
      <c r="EU437" s="27">
        <f>IF($O437&gt;=EU$1,$S437+$Y437,$Y437)</f>
        <v>2566.6245000000004</v>
      </c>
      <c r="EV437" s="27">
        <f>IF($O437&gt;=EV$1,$S437,0)</f>
        <v>2566.6245000000004</v>
      </c>
      <c r="EW437" s="27">
        <f>IF($O437&gt;=EW$1,$S437,0)</f>
        <v>2566.6245000000004</v>
      </c>
      <c r="EX437" s="27">
        <f>IF($O437&gt;=EX$1,$S437,0)</f>
        <v>2566.6245000000004</v>
      </c>
      <c r="EY437" s="27">
        <f>IF($O437&gt;=EY$1,$S437,0)</f>
        <v>2566.6245000000004</v>
      </c>
      <c r="EZ437" s="27">
        <f>IF($O437&gt;=EZ$1,$S437,0)</f>
        <v>2566.6245000000004</v>
      </c>
      <c r="FA437" s="27">
        <f>IF($O437&gt;=FA$1,$S437,0)</f>
        <v>2566.6245000000004</v>
      </c>
      <c r="FB437" s="27">
        <f>IF($O437&gt;=FB$1,$S437,0)</f>
        <v>2566.6245000000004</v>
      </c>
      <c r="FC437" s="27">
        <f>IF($O437&gt;=FC$1,$S437,0)</f>
        <v>2566.6245000000004</v>
      </c>
      <c r="FD437" s="27">
        <f>IF($O437&gt;=FD$1,$S437,0)</f>
        <v>2566.6245000000004</v>
      </c>
      <c r="FE437" s="27">
        <f>IF($O437&gt;=FE$1,$S437,0)</f>
        <v>2566.6245000000004</v>
      </c>
      <c r="FF437" s="27">
        <f>IF($O437&gt;=FF$1,$S437,0)</f>
        <v>2566.6245000000004</v>
      </c>
      <c r="FG437" s="27">
        <f>IF($O437&gt;=FG$1,$S437,0)</f>
        <v>2566.6245000000004</v>
      </c>
      <c r="FH437" s="27">
        <f>IF($O437&gt;=FH$1,$S437,0)</f>
        <v>2566.6245000000004</v>
      </c>
      <c r="FI437" s="27">
        <f>IF($O437&gt;=FI$1,$S437,0)</f>
        <v>2566.6245000000004</v>
      </c>
      <c r="FJ437" s="27">
        <f>IF($O437&gt;=FJ$1,$S437,0)</f>
        <v>2566.6245000000004</v>
      </c>
      <c r="FK437" s="27">
        <f>IF($O437&gt;=FK$1,$S437,0)</f>
        <v>2566.6245000000004</v>
      </c>
      <c r="FL437" s="27">
        <f>IF($O437&gt;=FL$1,$S437,0)</f>
        <v>2566.6245000000004</v>
      </c>
      <c r="FM437" s="27">
        <f>IF($O437&gt;=FM$1,$S437,0)</f>
        <v>2566.6245000000004</v>
      </c>
      <c r="FN437" s="27">
        <f>IF($O437&gt;=FN$1,$S437,0)</f>
        <v>2566.6245000000004</v>
      </c>
      <c r="FO437" s="27">
        <f>IF($O437&gt;=FO$1,$S437,0)</f>
        <v>2566.6245000000004</v>
      </c>
      <c r="FP437" s="27">
        <f>IF($O437&gt;=FP$1,$S437,0)</f>
        <v>2566.6245000000004</v>
      </c>
      <c r="FQ437" s="27">
        <f>IF($O437&gt;=FQ$1,$S437,0)</f>
        <v>2566.6245000000004</v>
      </c>
      <c r="FR437" s="27">
        <f>IF($O437&gt;=FR$1,$S437,0)</f>
        <v>2566.6245000000004</v>
      </c>
      <c r="FS437" s="27">
        <f>IF($O437&gt;=FS$1,$S437,0)</f>
        <v>2566.6245000000004</v>
      </c>
      <c r="FT437" s="27">
        <f>IF($O437&gt;=FT$1,$S437,0)</f>
        <v>2566.6245000000004</v>
      </c>
      <c r="FU437" s="27">
        <f>IF($O437&gt;=FU$1,$S437,0)</f>
        <v>2566.6245000000004</v>
      </c>
      <c r="FV437" s="27">
        <f>IF($O437&gt;=FV$1,$S437,0)</f>
        <v>2566.6245000000004</v>
      </c>
      <c r="FW437" s="27">
        <f>IF($O437&gt;=FW$1,$S437,0)</f>
        <v>2566.6245000000004</v>
      </c>
      <c r="FX437" s="27">
        <f>IF($O437&gt;=FX$1,$S437,0)</f>
        <v>2566.6245000000004</v>
      </c>
      <c r="FY437" s="27">
        <f>IF($O437&gt;=FY$1,$S437,0)</f>
        <v>2566.6245000000004</v>
      </c>
      <c r="FZ437" s="27">
        <f>IF($O437&gt;=FZ$1,$S437,0)</f>
        <v>2566.6245000000004</v>
      </c>
      <c r="GA437" s="27">
        <f>IF($O437&gt;=GA$1,$S437,0)</f>
        <v>2566.6245000000004</v>
      </c>
      <c r="GB437" s="27">
        <f>IF($O437&gt;=GB$1,$S437,0)</f>
        <v>2566.6245000000004</v>
      </c>
      <c r="GC437" s="27">
        <f>IF($O437&gt;=GC$1,$S437,0)</f>
        <v>2566.6245000000004</v>
      </c>
      <c r="GD437" s="27">
        <f>IF($O437&gt;=GD$1,$S437,0)</f>
        <v>2566.6245000000004</v>
      </c>
      <c r="GE437" s="27">
        <f>IF($O437&gt;=GE$1,$S437,0)</f>
        <v>2566.6245000000004</v>
      </c>
      <c r="GF437" s="27">
        <f>IF($O437&gt;=GF$1,$S437,0)</f>
        <v>2566.6245000000004</v>
      </c>
      <c r="GG437" s="27">
        <f>IF($O437&gt;=GG$1,$S437,0)</f>
        <v>2566.6245000000004</v>
      </c>
      <c r="GH437" s="27">
        <f>IF($O437&gt;=GH$1,$S437,0)</f>
        <v>2566.6245000000004</v>
      </c>
      <c r="GI437" s="27">
        <f>IF($O437&gt;=GI$1,$S437,0)</f>
        <v>2566.6245000000004</v>
      </c>
      <c r="GJ437" s="27">
        <f>IF($O437&gt;=GJ$1,$S437,0)</f>
        <v>2566.6245000000004</v>
      </c>
      <c r="GK437" s="27">
        <f>IF($O437&gt;=GK$1,$S437,0)</f>
        <v>2566.6245000000004</v>
      </c>
      <c r="GL437" s="27">
        <f>IF($O437&gt;=GL$1,$S437,0)</f>
        <v>2566.6245000000004</v>
      </c>
      <c r="GM437" s="27">
        <f>IF($O437&gt;=GM$1,$S437,0)</f>
        <v>2566.6245000000004</v>
      </c>
      <c r="GN437" s="27">
        <f>IF($O437&gt;=GN$1,$S437,0)</f>
        <v>2566.6245000000004</v>
      </c>
      <c r="GO437" s="27">
        <f>IF($O437&gt;=GO$1,$S437,0)</f>
        <v>2566.6245000000004</v>
      </c>
      <c r="GP437" s="27">
        <f>IF($O437&gt;=GP$1,$S437,0)</f>
        <v>2566.6245000000004</v>
      </c>
      <c r="GQ437" s="27">
        <f>IF($O437&gt;=GQ$1,$S437,0)</f>
        <v>2566.6245000000004</v>
      </c>
      <c r="GR437" s="27">
        <f>IF($O437&gt;=GR$1,$S437,0)</f>
        <v>2566.6245000000004</v>
      </c>
      <c r="GS437" s="27">
        <f>IF($O437&gt;=GS$1,$S437,0)</f>
        <v>2566.6245000000004</v>
      </c>
      <c r="GT437" s="27">
        <f>IF($O437&gt;=GT$1,$S437,0)</f>
        <v>2566.6245000000004</v>
      </c>
      <c r="GU437" s="27">
        <f>IF($O437&gt;=GU$1,$S437,0)</f>
        <v>2566.6245000000004</v>
      </c>
      <c r="GV437" s="27">
        <f>IF($O437&gt;=GV$1,$S437,0)</f>
        <v>2566.6245000000004</v>
      </c>
      <c r="GW437" s="27">
        <f>IF($O437&gt;=GW$1,$S437,0)</f>
        <v>2566.6245000000004</v>
      </c>
      <c r="GX437" s="27">
        <f>IF($O437&gt;=GX$1,$S437,0)</f>
        <v>2566.6245000000004</v>
      </c>
      <c r="GY437" s="27">
        <f>IF($O437&gt;=GY$1,$S437,0)</f>
        <v>2566.6245000000004</v>
      </c>
      <c r="GZ437" s="27">
        <f>IF($O437&gt;=GZ$1,$S437,0)</f>
        <v>2566.6245000000004</v>
      </c>
      <c r="HA437" s="27">
        <f>IF($O437&gt;=HA$1,$S437,0)</f>
        <v>2566.6245000000004</v>
      </c>
      <c r="HB437" s="27">
        <f>IF($O437&gt;=HB$1,$S437,0)</f>
        <v>2566.6245000000004</v>
      </c>
      <c r="HC437" s="27">
        <f>IF($O437&gt;=HC$1,$S437,0)</f>
        <v>2566.6245000000004</v>
      </c>
    </row>
    <row r="438" spans="1:211">
      <c r="A438" s="3">
        <v>35610</v>
      </c>
      <c r="B438" s="3" t="s">
        <v>630</v>
      </c>
      <c r="C438" s="3" t="s">
        <v>45</v>
      </c>
      <c r="D438" s="3">
        <v>53</v>
      </c>
      <c r="E438" s="4">
        <v>32658</v>
      </c>
      <c r="F438" s="5">
        <v>29.076712328767123</v>
      </c>
      <c r="G438" s="3" t="s">
        <v>446</v>
      </c>
      <c r="H438" s="4">
        <v>23775</v>
      </c>
      <c r="I438" s="9" t="s">
        <v>836</v>
      </c>
      <c r="J438" s="5">
        <v>3367.55</v>
      </c>
      <c r="K438" s="31">
        <v>200</v>
      </c>
      <c r="L438" s="32">
        <v>29</v>
      </c>
      <c r="M438" s="33">
        <f>VLOOKUP(L438,FIND,3,TRUE)</f>
        <v>1.5</v>
      </c>
      <c r="N438" s="32">
        <f>IF(L438&gt;30,180,VLOOKUP(L438,TEMPO,2,FALSE))</f>
        <v>174</v>
      </c>
      <c r="O438" s="32">
        <f>IF(R438&gt;0,4,N438)</f>
        <v>174</v>
      </c>
      <c r="P438" s="96">
        <f>J438*M438*L438</f>
        <v>146488.42500000002</v>
      </c>
      <c r="Q438" s="96">
        <f>10934.45*2</f>
        <v>21868.9</v>
      </c>
      <c r="R438" s="96">
        <f>IF(P438&lt;=Q438,P438/4,0)</f>
        <v>0</v>
      </c>
      <c r="S438" s="5">
        <f>IF(P438&gt;=Q438,P438/N438,0)</f>
        <v>841.88750000000005</v>
      </c>
      <c r="T438" s="3"/>
      <c r="U438" s="3">
        <f>IF(T438="",1,0)</f>
        <v>1</v>
      </c>
      <c r="V438" s="3">
        <v>97</v>
      </c>
      <c r="W438" s="5">
        <v>0</v>
      </c>
      <c r="X438" s="5">
        <v>203.3</v>
      </c>
      <c r="Y438" s="5">
        <f>X438*W438</f>
        <v>0</v>
      </c>
      <c r="Z438" s="5">
        <v>400</v>
      </c>
      <c r="AA438" s="5">
        <f>S438+Y438+Z438</f>
        <v>1241.8875</v>
      </c>
      <c r="AB438" s="39">
        <f>(J438/12+J438/12*1.3333333333+450/12+J438/30*6/12+J438)*1.3+Y438+Z438+153.9</f>
        <v>5904.6703888767288</v>
      </c>
      <c r="AC438" s="39" t="s">
        <v>45</v>
      </c>
      <c r="AD438" s="39">
        <f>J438*1.3+400+153.9</f>
        <v>4931.7150000000001</v>
      </c>
      <c r="AE438" s="39">
        <f>SUMIFS('CUSTO MENSAL FUNC NOVO'!H:H,'CUSTO MENSAL FUNC NOVO'!A:A,'VALORES MENSAIS'!AC438)</f>
        <v>2013.943</v>
      </c>
      <c r="AF438" s="27">
        <f>IF($R438&gt;0,$R438,$S438)+$Y438+$Z438</f>
        <v>1241.8875</v>
      </c>
      <c r="AG438" s="27">
        <f>IF($R438&gt;0,$R438,$S438)+$Y438+$Z438</f>
        <v>1241.8875</v>
      </c>
      <c r="AH438" s="27">
        <f>IF($R438&gt;0,$R438,$S438)+$Y438+$Z438</f>
        <v>1241.8875</v>
      </c>
      <c r="AI438" s="27">
        <f>IF($R438&gt;0,$R438,$S438)+$Y438+$Z438</f>
        <v>1241.8875</v>
      </c>
      <c r="AJ438" s="27">
        <f>IF($O438&gt;=AJ$1,$S438+$Y438+$Z438,$Y438+$Z438)</f>
        <v>1241.8875</v>
      </c>
      <c r="AK438" s="27">
        <f>IF($O438&gt;=AK$1,$S438+$Y438+$Z438,$Y438+$Z438)</f>
        <v>1241.8875</v>
      </c>
      <c r="AL438" s="27">
        <f>IF($O438&gt;=AL$1,$S438+$Y438+$Z438,$Y438+$Z438)</f>
        <v>1241.8875</v>
      </c>
      <c r="AM438" s="27">
        <f>IF($O438&gt;=AM$1,$S438+$Y438+$Z438,$Y438+$Z438)</f>
        <v>1241.8875</v>
      </c>
      <c r="AN438" s="27">
        <f>IF($O438&gt;=AN$1,$S438+$Y438+$Z438,$Y438+$Z438)</f>
        <v>1241.8875</v>
      </c>
      <c r="AO438" s="27">
        <f>IF($O438&gt;=AO$1,$S438+$Y438+$Z438,$Y438+$Z438)</f>
        <v>1241.8875</v>
      </c>
      <c r="AP438" s="27">
        <f>IF($O438&gt;=AP$1,$S438+$Y438+$Z438,$Y438+$Z438)</f>
        <v>1241.8875</v>
      </c>
      <c r="AQ438" s="27">
        <f>IF($O438&gt;=AQ$1,$S438+$Y438+$Z438,$Y438+$Z438)</f>
        <v>1241.8875</v>
      </c>
      <c r="AR438" s="27">
        <f>IF($O438&gt;=AR$1,$S438+$Y438+$Z438,$Y438+$Z438)</f>
        <v>1241.8875</v>
      </c>
      <c r="AS438" s="27">
        <f>IF($O438&gt;=AS$1,$S438+$Y438+$Z438,$Y438+$Z438)</f>
        <v>1241.8875</v>
      </c>
      <c r="AT438" s="27">
        <f>IF($O438&gt;=AT$1,$S438+$Y438+$Z438,$Y438+$Z438)</f>
        <v>1241.8875</v>
      </c>
      <c r="AU438" s="27">
        <f>IF($O438&gt;=AU$1,$S438+$Y438+$Z438,$Y438+$Z438)</f>
        <v>1241.8875</v>
      </c>
      <c r="AV438" s="27">
        <f>IF($O438&gt;=AV$1,$S438+$Y438+$Z438,$Y438+$Z438)</f>
        <v>1241.8875</v>
      </c>
      <c r="AW438" s="27">
        <f>IF($O438&gt;=AW$1,$S438+$Y438+$Z438,$Y438+$Z438)</f>
        <v>1241.8875</v>
      </c>
      <c r="AX438" s="27">
        <f>IF($O438&gt;=AX$1,$S438+$Y438+$Z438,$Y438+$Z438)</f>
        <v>1241.8875</v>
      </c>
      <c r="AY438" s="27">
        <f>IF($O438&gt;=AY$1,$S438+$Y438+$Z438,$Y438+$Z438)</f>
        <v>1241.8875</v>
      </c>
      <c r="AZ438" s="27">
        <f>IF($O438&gt;=AZ$1,$S438+$Y438+$Z438,$Y438+$Z438)</f>
        <v>1241.8875</v>
      </c>
      <c r="BA438" s="27">
        <f>IF($O438&gt;=BA$1,$S438+$Y438+$Z438,$Y438+$Z438)</f>
        <v>1241.8875</v>
      </c>
      <c r="BB438" s="27">
        <f>IF($O438&gt;=BB$1,$S438+$Y438+$Z438,$Y438+$Z438)</f>
        <v>1241.8875</v>
      </c>
      <c r="BC438" s="27">
        <f>IF($O438&gt;=BC$1,$S438+$Y438+$Z438,$Y438+$Z438)</f>
        <v>1241.8875</v>
      </c>
      <c r="BD438" s="27">
        <f>IF($O438&gt;=BD$1,$S438+$Y438+$Z438,$Y438+$Z438)</f>
        <v>1241.8875</v>
      </c>
      <c r="BE438" s="27">
        <f>IF($O438&gt;=BE$1,$S438+$Y438+$Z438,$Y438+$Z438)</f>
        <v>1241.8875</v>
      </c>
      <c r="BF438" s="27">
        <f>IF($O438&gt;=BF$1,$S438+$Y438+$Z438,$Y438+$Z438)</f>
        <v>1241.8875</v>
      </c>
      <c r="BG438" s="27">
        <f>IF($O438&gt;=BG$1,$S438+$Y438+$Z438,$Y438+$Z438)</f>
        <v>1241.8875</v>
      </c>
      <c r="BH438" s="27">
        <f>IF($O438&gt;=BH$1,$S438+$Y438+$Z438,$Y438+$Z438)</f>
        <v>1241.8875</v>
      </c>
      <c r="BI438" s="27">
        <f>IF($O438&gt;=BI$1,$S438+$Y438+$Z438,$Y438+$Z438)</f>
        <v>1241.8875</v>
      </c>
      <c r="BJ438" s="27">
        <f>IF($O438&gt;=BJ$1,$S438+$Y438+$Z438,$Y438+$Z438)</f>
        <v>1241.8875</v>
      </c>
      <c r="BK438" s="27">
        <f>IF($O438&gt;=BK$1,$S438+$Y438+$Z438,$Y438+$Z438)</f>
        <v>1241.8875</v>
      </c>
      <c r="BL438" s="27">
        <f>IF($O438&gt;=BL$1,$S438+$Y438+$Z438,$Y438+$Z438)</f>
        <v>1241.8875</v>
      </c>
      <c r="BM438" s="27">
        <f>IF($O438&gt;=BM$1,$S438+$Y438+$Z438,$Y438+$Z438)</f>
        <v>1241.8875</v>
      </c>
      <c r="BN438" s="27">
        <f>IF($O438&gt;=BN$1,$S438+$Y438+$Z438,$Y438+$Z438)</f>
        <v>1241.8875</v>
      </c>
      <c r="BO438" s="27">
        <f>IF($O438&gt;=BO$1,$S438+$Y438+$Z438,$Y438+$Z438)</f>
        <v>1241.8875</v>
      </c>
      <c r="BP438" s="27">
        <f>IF($O438&gt;=BP$1,$S438+$Y438+$Z438,$Y438+$Z438)</f>
        <v>1241.8875</v>
      </c>
      <c r="BQ438" s="27">
        <f>IF($O438&gt;=BQ$1,$S438+$Y438+$Z438,$Y438+$Z438)</f>
        <v>1241.8875</v>
      </c>
      <c r="BR438" s="27">
        <f>IF($O438&gt;=BR$1,$S438+$Y438+$Z438,$Y438+$Z438)</f>
        <v>1241.8875</v>
      </c>
      <c r="BS438" s="27">
        <f>IF($O438&gt;=BS$1,$S438+$Y438+$Z438,$Y438+$Z438)</f>
        <v>1241.8875</v>
      </c>
      <c r="BT438" s="27">
        <f>IF($O438&gt;=BT$1,$S438+$Y438+$Z438,$Y438+$Z438)</f>
        <v>1241.8875</v>
      </c>
      <c r="BU438" s="27">
        <f>IF($O438&gt;=BU$1,$S438+$Y438+$Z438,$Y438+$Z438)</f>
        <v>1241.8875</v>
      </c>
      <c r="BV438" s="27">
        <f>IF($O438&gt;=BV$1,$S438+$Y438+$Z438,$Y438+$Z438)</f>
        <v>1241.8875</v>
      </c>
      <c r="BW438" s="27">
        <f>IF($O438&gt;=BW$1,$S438+$Y438+$Z438,$Y438+$Z438)</f>
        <v>1241.8875</v>
      </c>
      <c r="BX438" s="27">
        <f>IF($O438&gt;=BX$1,$S438+$Y438+$Z438,$Y438+$Z438)</f>
        <v>1241.8875</v>
      </c>
      <c r="BY438" s="27">
        <f>IF($O438&gt;=BY$1,$S438+$Y438+$Z438,$Y438+$Z438)</f>
        <v>1241.8875</v>
      </c>
      <c r="BZ438" s="27">
        <f>IF($O438&gt;=BZ$1,$S438+$Y438+$Z438,$Y438+$Z438)</f>
        <v>1241.8875</v>
      </c>
      <c r="CA438" s="27">
        <f>IF($O438&gt;=CA$1,$S438+$Y438+$Z438,$Y438+$Z438)</f>
        <v>1241.8875</v>
      </c>
      <c r="CB438" s="27">
        <f>IF($O438&gt;=CB$1,$S438+$Y438+$Z438,$Y438+$Z438)</f>
        <v>1241.8875</v>
      </c>
      <c r="CC438" s="27">
        <f>IF($O438&gt;=CC$1,$S438+$Y438+$Z438,$Y438+$Z438)</f>
        <v>1241.8875</v>
      </c>
      <c r="CD438" s="27">
        <f>IF($O438&gt;=CD$1,$S438+$Y438+$Z438,$Y438+$Z438)</f>
        <v>1241.8875</v>
      </c>
      <c r="CE438" s="27">
        <f>IF($O438&gt;=CE$1,$S438+$Y438+$Z438,$Y438+$Z438)</f>
        <v>1241.8875</v>
      </c>
      <c r="CF438" s="27">
        <f>IF($O438&gt;=CF$1,$S438+$Y438+$Z438,$Y438+$Z438)</f>
        <v>1241.8875</v>
      </c>
      <c r="CG438" s="27">
        <f>IF($O438&gt;=CG$1,$S438+$Y438+$Z438,$Y438+$Z438)</f>
        <v>1241.8875</v>
      </c>
      <c r="CH438" s="27">
        <f>IF($O438&gt;=CH$1,$S438+$Y438+$Z438,$Y438+$Z438)</f>
        <v>1241.8875</v>
      </c>
      <c r="CI438" s="27">
        <f>IF($O438&gt;=CI$1,$S438+$Y438+$Z438,$Y438+$Z438)</f>
        <v>1241.8875</v>
      </c>
      <c r="CJ438" s="27">
        <f>IF($O438&gt;=CJ$1,$S438+$Y438+$Z438,$Y438+$Z438)</f>
        <v>1241.8875</v>
      </c>
      <c r="CK438" s="27">
        <f>IF($O438&gt;=CK$1,$S438+$Y438+$Z438,$Y438+$Z438)</f>
        <v>1241.8875</v>
      </c>
      <c r="CL438" s="27">
        <f>IF($O438&gt;=CL$1,$S438+$Y438+$Z438,$Y438+$Z438)</f>
        <v>1241.8875</v>
      </c>
      <c r="CM438" s="27">
        <f>IF($O438&gt;=CM$1,$S438+$Y438+$Z438,$Y438+$Z438)</f>
        <v>1241.8875</v>
      </c>
      <c r="CN438" s="27">
        <f>IF($O438&gt;=CN$1,$S438+$Y438,$Y438)</f>
        <v>841.88750000000005</v>
      </c>
      <c r="CO438" s="27">
        <f>IF($O438&gt;=CO$1,$S438+$Y438,$Y438)</f>
        <v>841.88750000000005</v>
      </c>
      <c r="CP438" s="27">
        <f>IF($O438&gt;=CP$1,$S438+$Y438,$Y438)</f>
        <v>841.88750000000005</v>
      </c>
      <c r="CQ438" s="27">
        <f>IF($O438&gt;=CQ$1,$S438+$Y438,$Y438)</f>
        <v>841.88750000000005</v>
      </c>
      <c r="CR438" s="27">
        <f>IF($O438&gt;=CR$1,$S438+$Y438,$Y438)</f>
        <v>841.88750000000005</v>
      </c>
      <c r="CS438" s="27">
        <f>IF($O438&gt;=CS$1,$S438+$Y438,$Y438)</f>
        <v>841.88750000000005</v>
      </c>
      <c r="CT438" s="27">
        <f>IF($O438&gt;=CT$1,$S438+$Y438,$Y438)</f>
        <v>841.88750000000005</v>
      </c>
      <c r="CU438" s="27">
        <f>IF($O438&gt;=CU$1,$S438+$Y438,$Y438)</f>
        <v>841.88750000000005</v>
      </c>
      <c r="CV438" s="27">
        <f>IF($O438&gt;=CV$1,$S438+$Y438,$Y438)</f>
        <v>841.88750000000005</v>
      </c>
      <c r="CW438" s="27">
        <f>IF($O438&gt;=CW$1,$S438+$Y438,$Y438)</f>
        <v>841.88750000000005</v>
      </c>
      <c r="CX438" s="27">
        <f>IF($O438&gt;=CX$1,$S438+$Y438,$Y438)</f>
        <v>841.88750000000005</v>
      </c>
      <c r="CY438" s="27">
        <f>IF($O438&gt;=CY$1,$S438+$Y438,$Y438)</f>
        <v>841.88750000000005</v>
      </c>
      <c r="CZ438" s="27">
        <f>IF($O438&gt;=CZ$1,$S438+$Y438,$Y438)</f>
        <v>841.88750000000005</v>
      </c>
      <c r="DA438" s="27">
        <f>IF($O438&gt;=DA$1,$S438+$Y438,$Y438)</f>
        <v>841.88750000000005</v>
      </c>
      <c r="DB438" s="27">
        <f>IF($O438&gt;=DB$1,$S438+$Y438,$Y438)</f>
        <v>841.88750000000005</v>
      </c>
      <c r="DC438" s="27">
        <f>IF($O438&gt;=DC$1,$S438+$Y438,$Y438)</f>
        <v>841.88750000000005</v>
      </c>
      <c r="DD438" s="27">
        <f>IF($O438&gt;=DD$1,$S438+$Y438,$Y438)</f>
        <v>841.88750000000005</v>
      </c>
      <c r="DE438" s="27">
        <f>IF($O438&gt;=DE$1,$S438+$Y438,$Y438)</f>
        <v>841.88750000000005</v>
      </c>
      <c r="DF438" s="27">
        <f>IF($O438&gt;=DF$1,$S438+$Y438,$Y438)</f>
        <v>841.88750000000005</v>
      </c>
      <c r="DG438" s="27">
        <f>IF($O438&gt;=DG$1,$S438+$Y438,$Y438)</f>
        <v>841.88750000000005</v>
      </c>
      <c r="DH438" s="27">
        <f>IF($O438&gt;=DH$1,$S438+$Y438,$Y438)</f>
        <v>841.88750000000005</v>
      </c>
      <c r="DI438" s="27">
        <f>IF($O438&gt;=DI$1,$S438+$Y438,$Y438)</f>
        <v>841.88750000000005</v>
      </c>
      <c r="DJ438" s="27">
        <f>IF($O438&gt;=DJ$1,$S438+$Y438,$Y438)</f>
        <v>841.88750000000005</v>
      </c>
      <c r="DK438" s="27">
        <f>IF($O438&gt;=DK$1,$S438+$Y438,$Y438)</f>
        <v>841.88750000000005</v>
      </c>
      <c r="DL438" s="27">
        <f>IF($O438&gt;=DL$1,$S438+$Y438,$Y438)</f>
        <v>841.88750000000005</v>
      </c>
      <c r="DM438" s="27">
        <f>IF($O438&gt;=DM$1,$S438+$Y438,$Y438)</f>
        <v>841.88750000000005</v>
      </c>
      <c r="DN438" s="27">
        <f>IF($O438&gt;=DN$1,$S438+$Y438,$Y438)</f>
        <v>841.88750000000005</v>
      </c>
      <c r="DO438" s="27">
        <f>IF($O438&gt;=DO$1,$S438+$Y438,$Y438)</f>
        <v>841.88750000000005</v>
      </c>
      <c r="DP438" s="27">
        <f>IF($O438&gt;=DP$1,$S438+$Y438,$Y438)</f>
        <v>841.88750000000005</v>
      </c>
      <c r="DQ438" s="27">
        <f>IF($O438&gt;=DQ$1,$S438+$Y438,$Y438)</f>
        <v>841.88750000000005</v>
      </c>
      <c r="DR438" s="27">
        <f>IF($O438&gt;=DR$1,$S438+$Y438,$Y438)</f>
        <v>841.88750000000005</v>
      </c>
      <c r="DS438" s="27">
        <f>IF($O438&gt;=DS$1,$S438+$Y438,$Y438)</f>
        <v>841.88750000000005</v>
      </c>
      <c r="DT438" s="27">
        <f>IF($O438&gt;=DT$1,$S438+$Y438,$Y438)</f>
        <v>841.88750000000005</v>
      </c>
      <c r="DU438" s="27">
        <f>IF($O438&gt;=DU$1,$S438+$Y438,$Y438)</f>
        <v>841.88750000000005</v>
      </c>
      <c r="DV438" s="27">
        <f>IF($O438&gt;=DV$1,$S438+$Y438,$Y438)</f>
        <v>841.88750000000005</v>
      </c>
      <c r="DW438" s="27">
        <f>IF($O438&gt;=DW$1,$S438+$Y438,$Y438)</f>
        <v>841.88750000000005</v>
      </c>
      <c r="DX438" s="27">
        <f>IF($O438&gt;=DX$1,$S438+$Y438,$Y438)</f>
        <v>841.88750000000005</v>
      </c>
      <c r="DY438" s="27">
        <f>IF($O438&gt;=DY$1,$S438+$Y438,$Y438)</f>
        <v>841.88750000000005</v>
      </c>
      <c r="DZ438" s="27">
        <f>IF($O438&gt;=DZ$1,$S438+$Y438,$Y438)</f>
        <v>841.88750000000005</v>
      </c>
      <c r="EA438" s="27">
        <f>IF($O438&gt;=EA$1,$S438+$Y438,$Y438)</f>
        <v>841.88750000000005</v>
      </c>
      <c r="EB438" s="27">
        <f>IF($O438&gt;=EB$1,$S438+$Y438,$Y438)</f>
        <v>841.88750000000005</v>
      </c>
      <c r="EC438" s="27">
        <f>IF($O438&gt;=EC$1,$S438+$Y438,$Y438)</f>
        <v>841.88750000000005</v>
      </c>
      <c r="ED438" s="27">
        <f>IF($O438&gt;=ED$1,$S438+$Y438,$Y438)</f>
        <v>841.88750000000005</v>
      </c>
      <c r="EE438" s="27">
        <f>IF($O438&gt;=EE$1,$S438+$Y438,$Y438)</f>
        <v>841.88750000000005</v>
      </c>
      <c r="EF438" s="27">
        <f>IF($O438&gt;=EF$1,$S438+$Y438,$Y438)</f>
        <v>841.88750000000005</v>
      </c>
      <c r="EG438" s="27">
        <f>IF($O438&gt;=EG$1,$S438+$Y438,$Y438)</f>
        <v>841.88750000000005</v>
      </c>
      <c r="EH438" s="27">
        <f>IF($O438&gt;=EH$1,$S438+$Y438,$Y438)</f>
        <v>841.88750000000005</v>
      </c>
      <c r="EI438" s="27">
        <f>IF($O438&gt;=EI$1,$S438+$Y438,$Y438)</f>
        <v>841.88750000000005</v>
      </c>
      <c r="EJ438" s="27">
        <f>IF($O438&gt;=EJ$1,$S438+$Y438,$Y438)</f>
        <v>841.88750000000005</v>
      </c>
      <c r="EK438" s="27">
        <f>IF($O438&gt;=EK$1,$S438+$Y438,$Y438)</f>
        <v>841.88750000000005</v>
      </c>
      <c r="EL438" s="27">
        <f>IF($O438&gt;=EL$1,$S438+$Y438,$Y438)</f>
        <v>841.88750000000005</v>
      </c>
      <c r="EM438" s="27">
        <f>IF($O438&gt;=EM$1,$S438+$Y438,$Y438)</f>
        <v>841.88750000000005</v>
      </c>
      <c r="EN438" s="27">
        <f>IF($O438&gt;=EN$1,$S438+$Y438,$Y438)</f>
        <v>841.88750000000005</v>
      </c>
      <c r="EO438" s="27">
        <f>IF($O438&gt;=EO$1,$S438+$Y438,$Y438)</f>
        <v>841.88750000000005</v>
      </c>
      <c r="EP438" s="27">
        <f>IF($O438&gt;=EP$1,$S438+$Y438,$Y438)</f>
        <v>841.88750000000005</v>
      </c>
      <c r="EQ438" s="27">
        <f>IF($O438&gt;=EQ$1,$S438+$Y438,$Y438)</f>
        <v>841.88750000000005</v>
      </c>
      <c r="ER438" s="27">
        <f>IF($O438&gt;=ER$1,$S438+$Y438,$Y438)</f>
        <v>841.88750000000005</v>
      </c>
      <c r="ES438" s="27">
        <f>IF($O438&gt;=ES$1,$S438+$Y438,$Y438)</f>
        <v>841.88750000000005</v>
      </c>
      <c r="ET438" s="27">
        <f>IF($O438&gt;=ET$1,$S438+$Y438,$Y438)</f>
        <v>841.88750000000005</v>
      </c>
      <c r="EU438" s="27">
        <f>IF($O438&gt;=EU$1,$S438+$Y438,$Y438)</f>
        <v>841.88750000000005</v>
      </c>
      <c r="EV438" s="27">
        <f>IF($O438&gt;=EV$1,$S438,0)</f>
        <v>841.88750000000005</v>
      </c>
      <c r="EW438" s="27">
        <f>IF($O438&gt;=EW$1,$S438,0)</f>
        <v>841.88750000000005</v>
      </c>
      <c r="EX438" s="27">
        <f>IF($O438&gt;=EX$1,$S438,0)</f>
        <v>841.88750000000005</v>
      </c>
      <c r="EY438" s="27">
        <f>IF($O438&gt;=EY$1,$S438,0)</f>
        <v>841.88750000000005</v>
      </c>
      <c r="EZ438" s="27">
        <f>IF($O438&gt;=EZ$1,$S438,0)</f>
        <v>841.88750000000005</v>
      </c>
      <c r="FA438" s="27">
        <f>IF($O438&gt;=FA$1,$S438,0)</f>
        <v>841.88750000000005</v>
      </c>
      <c r="FB438" s="27">
        <f>IF($O438&gt;=FB$1,$S438,0)</f>
        <v>841.88750000000005</v>
      </c>
      <c r="FC438" s="27">
        <f>IF($O438&gt;=FC$1,$S438,0)</f>
        <v>841.88750000000005</v>
      </c>
      <c r="FD438" s="27">
        <f>IF($O438&gt;=FD$1,$S438,0)</f>
        <v>841.88750000000005</v>
      </c>
      <c r="FE438" s="27">
        <f>IF($O438&gt;=FE$1,$S438,0)</f>
        <v>841.88750000000005</v>
      </c>
      <c r="FF438" s="27">
        <f>IF($O438&gt;=FF$1,$S438,0)</f>
        <v>841.88750000000005</v>
      </c>
      <c r="FG438" s="27">
        <f>IF($O438&gt;=FG$1,$S438,0)</f>
        <v>841.88750000000005</v>
      </c>
      <c r="FH438" s="27">
        <f>IF($O438&gt;=FH$1,$S438,0)</f>
        <v>841.88750000000005</v>
      </c>
      <c r="FI438" s="27">
        <f>IF($O438&gt;=FI$1,$S438,0)</f>
        <v>841.88750000000005</v>
      </c>
      <c r="FJ438" s="27">
        <f>IF($O438&gt;=FJ$1,$S438,0)</f>
        <v>841.88750000000005</v>
      </c>
      <c r="FK438" s="27">
        <f>IF($O438&gt;=FK$1,$S438,0)</f>
        <v>841.88750000000005</v>
      </c>
      <c r="FL438" s="27">
        <f>IF($O438&gt;=FL$1,$S438,0)</f>
        <v>841.88750000000005</v>
      </c>
      <c r="FM438" s="27">
        <f>IF($O438&gt;=FM$1,$S438,0)</f>
        <v>841.88750000000005</v>
      </c>
      <c r="FN438" s="27">
        <f>IF($O438&gt;=FN$1,$S438,0)</f>
        <v>841.88750000000005</v>
      </c>
      <c r="FO438" s="27">
        <f>IF($O438&gt;=FO$1,$S438,0)</f>
        <v>841.88750000000005</v>
      </c>
      <c r="FP438" s="27">
        <f>IF($O438&gt;=FP$1,$S438,0)</f>
        <v>841.88750000000005</v>
      </c>
      <c r="FQ438" s="27">
        <f>IF($O438&gt;=FQ$1,$S438,0)</f>
        <v>841.88750000000005</v>
      </c>
      <c r="FR438" s="27">
        <f>IF($O438&gt;=FR$1,$S438,0)</f>
        <v>841.88750000000005</v>
      </c>
      <c r="FS438" s="27">
        <f>IF($O438&gt;=FS$1,$S438,0)</f>
        <v>841.88750000000005</v>
      </c>
      <c r="FT438" s="27">
        <f>IF($O438&gt;=FT$1,$S438,0)</f>
        <v>841.88750000000005</v>
      </c>
      <c r="FU438" s="27">
        <f>IF($O438&gt;=FU$1,$S438,0)</f>
        <v>841.88750000000005</v>
      </c>
      <c r="FV438" s="27">
        <f>IF($O438&gt;=FV$1,$S438,0)</f>
        <v>841.88750000000005</v>
      </c>
      <c r="FW438" s="27">
        <f>IF($O438&gt;=FW$1,$S438,0)</f>
        <v>841.88750000000005</v>
      </c>
      <c r="FX438" s="27">
        <f>IF($O438&gt;=FX$1,$S438,0)</f>
        <v>841.88750000000005</v>
      </c>
      <c r="FY438" s="27">
        <f>IF($O438&gt;=FY$1,$S438,0)</f>
        <v>841.88750000000005</v>
      </c>
      <c r="FZ438" s="27">
        <f>IF($O438&gt;=FZ$1,$S438,0)</f>
        <v>841.88750000000005</v>
      </c>
      <c r="GA438" s="27">
        <f>IF($O438&gt;=GA$1,$S438,0)</f>
        <v>841.88750000000005</v>
      </c>
      <c r="GB438" s="27">
        <f>IF($O438&gt;=GB$1,$S438,0)</f>
        <v>841.88750000000005</v>
      </c>
      <c r="GC438" s="27">
        <f>IF($O438&gt;=GC$1,$S438,0)</f>
        <v>841.88750000000005</v>
      </c>
      <c r="GD438" s="27">
        <f>IF($O438&gt;=GD$1,$S438,0)</f>
        <v>841.88750000000005</v>
      </c>
      <c r="GE438" s="27">
        <f>IF($O438&gt;=GE$1,$S438,0)</f>
        <v>841.88750000000005</v>
      </c>
      <c r="GF438" s="27">
        <f>IF($O438&gt;=GF$1,$S438,0)</f>
        <v>841.88750000000005</v>
      </c>
      <c r="GG438" s="27">
        <f>IF($O438&gt;=GG$1,$S438,0)</f>
        <v>841.88750000000005</v>
      </c>
      <c r="GH438" s="27">
        <f>IF($O438&gt;=GH$1,$S438,0)</f>
        <v>841.88750000000005</v>
      </c>
      <c r="GI438" s="27">
        <f>IF($O438&gt;=GI$1,$S438,0)</f>
        <v>841.88750000000005</v>
      </c>
      <c r="GJ438" s="27">
        <f>IF($O438&gt;=GJ$1,$S438,0)</f>
        <v>841.88750000000005</v>
      </c>
      <c r="GK438" s="27">
        <f>IF($O438&gt;=GK$1,$S438,0)</f>
        <v>841.88750000000005</v>
      </c>
      <c r="GL438" s="27">
        <f>IF($O438&gt;=GL$1,$S438,0)</f>
        <v>841.88750000000005</v>
      </c>
      <c r="GM438" s="27">
        <f>IF($O438&gt;=GM$1,$S438,0)</f>
        <v>841.88750000000005</v>
      </c>
      <c r="GN438" s="27">
        <f>IF($O438&gt;=GN$1,$S438,0)</f>
        <v>841.88750000000005</v>
      </c>
      <c r="GO438" s="27">
        <f>IF($O438&gt;=GO$1,$S438,0)</f>
        <v>841.88750000000005</v>
      </c>
      <c r="GP438" s="27">
        <f>IF($O438&gt;=GP$1,$S438,0)</f>
        <v>841.88750000000005</v>
      </c>
      <c r="GQ438" s="27">
        <f>IF($O438&gt;=GQ$1,$S438,0)</f>
        <v>841.88750000000005</v>
      </c>
      <c r="GR438" s="27">
        <f>IF($O438&gt;=GR$1,$S438,0)</f>
        <v>841.88750000000005</v>
      </c>
      <c r="GS438" s="27">
        <f>IF($O438&gt;=GS$1,$S438,0)</f>
        <v>841.88750000000005</v>
      </c>
      <c r="GT438" s="27">
        <f>IF($O438&gt;=GT$1,$S438,0)</f>
        <v>841.88750000000005</v>
      </c>
      <c r="GU438" s="27">
        <f>IF($O438&gt;=GU$1,$S438,0)</f>
        <v>841.88750000000005</v>
      </c>
      <c r="GV438" s="27">
        <f>IF($O438&gt;=GV$1,$S438,0)</f>
        <v>841.88750000000005</v>
      </c>
      <c r="GW438" s="27">
        <f>IF($O438&gt;=GW$1,$S438,0)</f>
        <v>841.88750000000005</v>
      </c>
      <c r="GX438" s="27">
        <f>IF($O438&gt;=GX$1,$S438,0)</f>
        <v>0</v>
      </c>
      <c r="GY438" s="27">
        <f>IF($O438&gt;=GY$1,$S438,0)</f>
        <v>0</v>
      </c>
      <c r="GZ438" s="27">
        <f>IF($O438&gt;=GZ$1,$S438,0)</f>
        <v>0</v>
      </c>
      <c r="HA438" s="27">
        <f>IF($O438&gt;=HA$1,$S438,0)</f>
        <v>0</v>
      </c>
      <c r="HB438" s="27">
        <f>IF($O438&gt;=HB$1,$S438,0)</f>
        <v>0</v>
      </c>
      <c r="HC438" s="27">
        <f>IF($O438&gt;=HC$1,$S438,0)</f>
        <v>0</v>
      </c>
    </row>
    <row r="439" spans="1:211">
      <c r="A439" s="3">
        <v>34720</v>
      </c>
      <c r="B439" s="3" t="s">
        <v>634</v>
      </c>
      <c r="C439" s="3" t="s">
        <v>18</v>
      </c>
      <c r="D439" s="3">
        <v>69</v>
      </c>
      <c r="E439" s="4">
        <v>32608</v>
      </c>
      <c r="F439" s="5">
        <v>29.213698630136985</v>
      </c>
      <c r="G439" s="3" t="s">
        <v>446</v>
      </c>
      <c r="H439" s="4">
        <v>18153</v>
      </c>
      <c r="I439" s="9" t="s">
        <v>836</v>
      </c>
      <c r="J439" s="5">
        <v>1742.63</v>
      </c>
      <c r="K439" s="31">
        <v>200</v>
      </c>
      <c r="L439" s="32">
        <v>29</v>
      </c>
      <c r="M439" s="33">
        <f>VLOOKUP(L439,FIND,3,TRUE)</f>
        <v>1.5</v>
      </c>
      <c r="N439" s="32">
        <f>IF(L439&gt;30,180,VLOOKUP(L439,TEMPO,2,FALSE))</f>
        <v>174</v>
      </c>
      <c r="O439" s="32">
        <f>IF(R439&gt;0,4,N439)</f>
        <v>174</v>
      </c>
      <c r="P439" s="96">
        <f>J439*M439*L439</f>
        <v>75804.404999999999</v>
      </c>
      <c r="Q439" s="96">
        <f>10934.45*2</f>
        <v>21868.9</v>
      </c>
      <c r="R439" s="96">
        <f>IF(P439&lt;=Q439,P439/4,0)</f>
        <v>0</v>
      </c>
      <c r="S439" s="5">
        <f>IF(P439&gt;=Q439,P439/N439,0)</f>
        <v>435.65749999999997</v>
      </c>
      <c r="T439" s="3"/>
      <c r="U439" s="3">
        <f>IF(T439="",1,0)</f>
        <v>1</v>
      </c>
      <c r="V439" s="3">
        <v>25</v>
      </c>
      <c r="W439" s="5">
        <v>0.6</v>
      </c>
      <c r="X439" s="5">
        <v>402.65</v>
      </c>
      <c r="Y439" s="5">
        <f>X439*W439</f>
        <v>241.58999999999997</v>
      </c>
      <c r="Z439" s="5">
        <v>400</v>
      </c>
      <c r="AA439" s="5">
        <f>S439+Y439+Z439</f>
        <v>1077.2474999999999</v>
      </c>
      <c r="AB439" s="39">
        <f>(J439/12+J439/12*1.3333333333+450/12+J439/30*6/12+J439)*1.3+Y439+Z439+153.9</f>
        <v>3587.9141222159301</v>
      </c>
      <c r="AC439" s="39" t="s">
        <v>18</v>
      </c>
      <c r="AD439" s="39">
        <f>J439*1.3+400+153.9</f>
        <v>2819.3190000000004</v>
      </c>
      <c r="AE439" s="39">
        <f>SUMIFS('CUSTO MENSAL FUNC NOVO'!H:H,'CUSTO MENSAL FUNC NOVO'!A:A,'VALORES MENSAIS'!AC439)</f>
        <v>1902.2210000000002</v>
      </c>
      <c r="AF439" s="27">
        <f>IF($R439&gt;0,$R439,$S439)+$Y439+$Z439</f>
        <v>1077.2474999999999</v>
      </c>
      <c r="AG439" s="27">
        <f>IF($R439&gt;0,$R439,$S439)+$Y439+$Z439</f>
        <v>1077.2474999999999</v>
      </c>
      <c r="AH439" s="27">
        <f>IF($R439&gt;0,$R439,$S439)+$Y439+$Z439</f>
        <v>1077.2474999999999</v>
      </c>
      <c r="AI439" s="27">
        <f>IF($R439&gt;0,$R439,$S439)+$Y439+$Z439</f>
        <v>1077.2474999999999</v>
      </c>
      <c r="AJ439" s="27">
        <f>IF($O439&gt;=AJ$1,$S439+$Y439+$Z439,$Y439+$Z439)</f>
        <v>1077.2474999999999</v>
      </c>
      <c r="AK439" s="27">
        <f>IF($O439&gt;=AK$1,$S439+$Y439+$Z439,$Y439+$Z439)</f>
        <v>1077.2474999999999</v>
      </c>
      <c r="AL439" s="27">
        <f>IF($O439&gt;=AL$1,$S439+$Y439+$Z439,$Y439+$Z439)</f>
        <v>1077.2474999999999</v>
      </c>
      <c r="AM439" s="27">
        <f>IF($O439&gt;=AM$1,$S439+$Y439+$Z439,$Y439+$Z439)</f>
        <v>1077.2474999999999</v>
      </c>
      <c r="AN439" s="27">
        <f>IF($O439&gt;=AN$1,$S439+$Y439+$Z439,$Y439+$Z439)</f>
        <v>1077.2474999999999</v>
      </c>
      <c r="AO439" s="27">
        <f>IF($O439&gt;=AO$1,$S439+$Y439+$Z439,$Y439+$Z439)</f>
        <v>1077.2474999999999</v>
      </c>
      <c r="AP439" s="27">
        <f>IF($O439&gt;=AP$1,$S439+$Y439+$Z439,$Y439+$Z439)</f>
        <v>1077.2474999999999</v>
      </c>
      <c r="AQ439" s="27">
        <f>IF($O439&gt;=AQ$1,$S439+$Y439+$Z439,$Y439+$Z439)</f>
        <v>1077.2474999999999</v>
      </c>
      <c r="AR439" s="27">
        <f>IF($O439&gt;=AR$1,$S439+$Y439+$Z439,$Y439+$Z439)</f>
        <v>1077.2474999999999</v>
      </c>
      <c r="AS439" s="27">
        <f>IF($O439&gt;=AS$1,$S439+$Y439+$Z439,$Y439+$Z439)</f>
        <v>1077.2474999999999</v>
      </c>
      <c r="AT439" s="27">
        <f>IF($O439&gt;=AT$1,$S439+$Y439+$Z439,$Y439+$Z439)</f>
        <v>1077.2474999999999</v>
      </c>
      <c r="AU439" s="27">
        <f>IF($O439&gt;=AU$1,$S439+$Y439+$Z439,$Y439+$Z439)</f>
        <v>1077.2474999999999</v>
      </c>
      <c r="AV439" s="27">
        <f>IF($O439&gt;=AV$1,$S439+$Y439+$Z439,$Y439+$Z439)</f>
        <v>1077.2474999999999</v>
      </c>
      <c r="AW439" s="27">
        <f>IF($O439&gt;=AW$1,$S439+$Y439+$Z439,$Y439+$Z439)</f>
        <v>1077.2474999999999</v>
      </c>
      <c r="AX439" s="27">
        <f>IF($O439&gt;=AX$1,$S439+$Y439+$Z439,$Y439+$Z439)</f>
        <v>1077.2474999999999</v>
      </c>
      <c r="AY439" s="27">
        <f>IF($O439&gt;=AY$1,$S439+$Y439+$Z439,$Y439+$Z439)</f>
        <v>1077.2474999999999</v>
      </c>
      <c r="AZ439" s="27">
        <f>IF($O439&gt;=AZ$1,$S439+$Y439+$Z439,$Y439+$Z439)</f>
        <v>1077.2474999999999</v>
      </c>
      <c r="BA439" s="27">
        <f>IF($O439&gt;=BA$1,$S439+$Y439+$Z439,$Y439+$Z439)</f>
        <v>1077.2474999999999</v>
      </c>
      <c r="BB439" s="27">
        <f>IF($O439&gt;=BB$1,$S439+$Y439+$Z439,$Y439+$Z439)</f>
        <v>1077.2474999999999</v>
      </c>
      <c r="BC439" s="27">
        <f>IF($O439&gt;=BC$1,$S439+$Y439+$Z439,$Y439+$Z439)</f>
        <v>1077.2474999999999</v>
      </c>
      <c r="BD439" s="27">
        <f>IF($O439&gt;=BD$1,$S439+$Y439+$Z439,$Y439+$Z439)</f>
        <v>1077.2474999999999</v>
      </c>
      <c r="BE439" s="27">
        <f>IF($O439&gt;=BE$1,$S439+$Y439+$Z439,$Y439+$Z439)</f>
        <v>1077.2474999999999</v>
      </c>
      <c r="BF439" s="27">
        <f>IF($O439&gt;=BF$1,$S439+$Y439+$Z439,$Y439+$Z439)</f>
        <v>1077.2474999999999</v>
      </c>
      <c r="BG439" s="27">
        <f>IF($O439&gt;=BG$1,$S439+$Y439+$Z439,$Y439+$Z439)</f>
        <v>1077.2474999999999</v>
      </c>
      <c r="BH439" s="27">
        <f>IF($O439&gt;=BH$1,$S439+$Y439+$Z439,$Y439+$Z439)</f>
        <v>1077.2474999999999</v>
      </c>
      <c r="BI439" s="27">
        <f>IF($O439&gt;=BI$1,$S439+$Y439+$Z439,$Y439+$Z439)</f>
        <v>1077.2474999999999</v>
      </c>
      <c r="BJ439" s="27">
        <f>IF($O439&gt;=BJ$1,$S439+$Y439+$Z439,$Y439+$Z439)</f>
        <v>1077.2474999999999</v>
      </c>
      <c r="BK439" s="27">
        <f>IF($O439&gt;=BK$1,$S439+$Y439+$Z439,$Y439+$Z439)</f>
        <v>1077.2474999999999</v>
      </c>
      <c r="BL439" s="27">
        <f>IF($O439&gt;=BL$1,$S439+$Y439+$Z439,$Y439+$Z439)</f>
        <v>1077.2474999999999</v>
      </c>
      <c r="BM439" s="27">
        <f>IF($O439&gt;=BM$1,$S439+$Y439+$Z439,$Y439+$Z439)</f>
        <v>1077.2474999999999</v>
      </c>
      <c r="BN439" s="27">
        <f>IF($O439&gt;=BN$1,$S439+$Y439+$Z439,$Y439+$Z439)</f>
        <v>1077.2474999999999</v>
      </c>
      <c r="BO439" s="27">
        <f>IF($O439&gt;=BO$1,$S439+$Y439+$Z439,$Y439+$Z439)</f>
        <v>1077.2474999999999</v>
      </c>
      <c r="BP439" s="27">
        <f>IF($O439&gt;=BP$1,$S439+$Y439+$Z439,$Y439+$Z439)</f>
        <v>1077.2474999999999</v>
      </c>
      <c r="BQ439" s="27">
        <f>IF($O439&gt;=BQ$1,$S439+$Y439+$Z439,$Y439+$Z439)</f>
        <v>1077.2474999999999</v>
      </c>
      <c r="BR439" s="27">
        <f>IF($O439&gt;=BR$1,$S439+$Y439+$Z439,$Y439+$Z439)</f>
        <v>1077.2474999999999</v>
      </c>
      <c r="BS439" s="27">
        <f>IF($O439&gt;=BS$1,$S439+$Y439+$Z439,$Y439+$Z439)</f>
        <v>1077.2474999999999</v>
      </c>
      <c r="BT439" s="27">
        <f>IF($O439&gt;=BT$1,$S439+$Y439+$Z439,$Y439+$Z439)</f>
        <v>1077.2474999999999</v>
      </c>
      <c r="BU439" s="27">
        <f>IF($O439&gt;=BU$1,$S439+$Y439+$Z439,$Y439+$Z439)</f>
        <v>1077.2474999999999</v>
      </c>
      <c r="BV439" s="27">
        <f>IF($O439&gt;=BV$1,$S439+$Y439+$Z439,$Y439+$Z439)</f>
        <v>1077.2474999999999</v>
      </c>
      <c r="BW439" s="27">
        <f>IF($O439&gt;=BW$1,$S439+$Y439+$Z439,$Y439+$Z439)</f>
        <v>1077.2474999999999</v>
      </c>
      <c r="BX439" s="27">
        <f>IF($O439&gt;=BX$1,$S439+$Y439+$Z439,$Y439+$Z439)</f>
        <v>1077.2474999999999</v>
      </c>
      <c r="BY439" s="27">
        <f>IF($O439&gt;=BY$1,$S439+$Y439+$Z439,$Y439+$Z439)</f>
        <v>1077.2474999999999</v>
      </c>
      <c r="BZ439" s="27">
        <f>IF($O439&gt;=BZ$1,$S439+$Y439+$Z439,$Y439+$Z439)</f>
        <v>1077.2474999999999</v>
      </c>
      <c r="CA439" s="27">
        <f>IF($O439&gt;=CA$1,$S439+$Y439+$Z439,$Y439+$Z439)</f>
        <v>1077.2474999999999</v>
      </c>
      <c r="CB439" s="27">
        <f>IF($O439&gt;=CB$1,$S439+$Y439+$Z439,$Y439+$Z439)</f>
        <v>1077.2474999999999</v>
      </c>
      <c r="CC439" s="27">
        <f>IF($O439&gt;=CC$1,$S439+$Y439+$Z439,$Y439+$Z439)</f>
        <v>1077.2474999999999</v>
      </c>
      <c r="CD439" s="27">
        <f>IF($O439&gt;=CD$1,$S439+$Y439+$Z439,$Y439+$Z439)</f>
        <v>1077.2474999999999</v>
      </c>
      <c r="CE439" s="27">
        <f>IF($O439&gt;=CE$1,$S439+$Y439+$Z439,$Y439+$Z439)</f>
        <v>1077.2474999999999</v>
      </c>
      <c r="CF439" s="27">
        <f>IF($O439&gt;=CF$1,$S439+$Y439+$Z439,$Y439+$Z439)</f>
        <v>1077.2474999999999</v>
      </c>
      <c r="CG439" s="27">
        <f>IF($O439&gt;=CG$1,$S439+$Y439+$Z439,$Y439+$Z439)</f>
        <v>1077.2474999999999</v>
      </c>
      <c r="CH439" s="27">
        <f>IF($O439&gt;=CH$1,$S439+$Y439+$Z439,$Y439+$Z439)</f>
        <v>1077.2474999999999</v>
      </c>
      <c r="CI439" s="27">
        <f>IF($O439&gt;=CI$1,$S439+$Y439+$Z439,$Y439+$Z439)</f>
        <v>1077.2474999999999</v>
      </c>
      <c r="CJ439" s="27">
        <f>IF($O439&gt;=CJ$1,$S439+$Y439+$Z439,$Y439+$Z439)</f>
        <v>1077.2474999999999</v>
      </c>
      <c r="CK439" s="27">
        <f>IF($O439&gt;=CK$1,$S439+$Y439+$Z439,$Y439+$Z439)</f>
        <v>1077.2474999999999</v>
      </c>
      <c r="CL439" s="27">
        <f>IF($O439&gt;=CL$1,$S439+$Y439+$Z439,$Y439+$Z439)</f>
        <v>1077.2474999999999</v>
      </c>
      <c r="CM439" s="27">
        <f>IF($O439&gt;=CM$1,$S439+$Y439+$Z439,$Y439+$Z439)</f>
        <v>1077.2474999999999</v>
      </c>
      <c r="CN439" s="27">
        <f>IF($O439&gt;=CN$1,$S439+$Y439,$Y439)</f>
        <v>677.24749999999995</v>
      </c>
      <c r="CO439" s="27">
        <f>IF($O439&gt;=CO$1,$S439+$Y439,$Y439)</f>
        <v>677.24749999999995</v>
      </c>
      <c r="CP439" s="27">
        <f>IF($O439&gt;=CP$1,$S439+$Y439,$Y439)</f>
        <v>677.24749999999995</v>
      </c>
      <c r="CQ439" s="27">
        <f>IF($O439&gt;=CQ$1,$S439+$Y439,$Y439)</f>
        <v>677.24749999999995</v>
      </c>
      <c r="CR439" s="27">
        <f>IF($O439&gt;=CR$1,$S439+$Y439,$Y439)</f>
        <v>677.24749999999995</v>
      </c>
      <c r="CS439" s="27">
        <f>IF($O439&gt;=CS$1,$S439+$Y439,$Y439)</f>
        <v>677.24749999999995</v>
      </c>
      <c r="CT439" s="27">
        <f>IF($O439&gt;=CT$1,$S439+$Y439,$Y439)</f>
        <v>677.24749999999995</v>
      </c>
      <c r="CU439" s="27">
        <f>IF($O439&gt;=CU$1,$S439+$Y439,$Y439)</f>
        <v>677.24749999999995</v>
      </c>
      <c r="CV439" s="27">
        <f>IF($O439&gt;=CV$1,$S439+$Y439,$Y439)</f>
        <v>677.24749999999995</v>
      </c>
      <c r="CW439" s="27">
        <f>IF($O439&gt;=CW$1,$S439+$Y439,$Y439)</f>
        <v>677.24749999999995</v>
      </c>
      <c r="CX439" s="27">
        <f>IF($O439&gt;=CX$1,$S439+$Y439,$Y439)</f>
        <v>677.24749999999995</v>
      </c>
      <c r="CY439" s="27">
        <f>IF($O439&gt;=CY$1,$S439+$Y439,$Y439)</f>
        <v>677.24749999999995</v>
      </c>
      <c r="CZ439" s="27">
        <f>IF($O439&gt;=CZ$1,$S439+$Y439,$Y439)</f>
        <v>677.24749999999995</v>
      </c>
      <c r="DA439" s="27">
        <f>IF($O439&gt;=DA$1,$S439+$Y439,$Y439)</f>
        <v>677.24749999999995</v>
      </c>
      <c r="DB439" s="27">
        <f>IF($O439&gt;=DB$1,$S439+$Y439,$Y439)</f>
        <v>677.24749999999995</v>
      </c>
      <c r="DC439" s="27">
        <f>IF($O439&gt;=DC$1,$S439+$Y439,$Y439)</f>
        <v>677.24749999999995</v>
      </c>
      <c r="DD439" s="27">
        <f>IF($O439&gt;=DD$1,$S439+$Y439,$Y439)</f>
        <v>677.24749999999995</v>
      </c>
      <c r="DE439" s="27">
        <f>IF($O439&gt;=DE$1,$S439+$Y439,$Y439)</f>
        <v>677.24749999999995</v>
      </c>
      <c r="DF439" s="27">
        <f>IF($O439&gt;=DF$1,$S439+$Y439,$Y439)</f>
        <v>677.24749999999995</v>
      </c>
      <c r="DG439" s="27">
        <f>IF($O439&gt;=DG$1,$S439+$Y439,$Y439)</f>
        <v>677.24749999999995</v>
      </c>
      <c r="DH439" s="27">
        <f>IF($O439&gt;=DH$1,$S439+$Y439,$Y439)</f>
        <v>677.24749999999995</v>
      </c>
      <c r="DI439" s="27">
        <f>IF($O439&gt;=DI$1,$S439+$Y439,$Y439)</f>
        <v>677.24749999999995</v>
      </c>
      <c r="DJ439" s="27">
        <f>IF($O439&gt;=DJ$1,$S439+$Y439,$Y439)</f>
        <v>677.24749999999995</v>
      </c>
      <c r="DK439" s="27">
        <f>IF($O439&gt;=DK$1,$S439+$Y439,$Y439)</f>
        <v>677.24749999999995</v>
      </c>
      <c r="DL439" s="27">
        <f>IF($O439&gt;=DL$1,$S439+$Y439,$Y439)</f>
        <v>677.24749999999995</v>
      </c>
      <c r="DM439" s="27">
        <f>IF($O439&gt;=DM$1,$S439+$Y439,$Y439)</f>
        <v>677.24749999999995</v>
      </c>
      <c r="DN439" s="27">
        <f>IF($O439&gt;=DN$1,$S439+$Y439,$Y439)</f>
        <v>677.24749999999995</v>
      </c>
      <c r="DO439" s="27">
        <f>IF($O439&gt;=DO$1,$S439+$Y439,$Y439)</f>
        <v>677.24749999999995</v>
      </c>
      <c r="DP439" s="27">
        <f>IF($O439&gt;=DP$1,$S439+$Y439,$Y439)</f>
        <v>677.24749999999995</v>
      </c>
      <c r="DQ439" s="27">
        <f>IF($O439&gt;=DQ$1,$S439+$Y439,$Y439)</f>
        <v>677.24749999999995</v>
      </c>
      <c r="DR439" s="27">
        <f>IF($O439&gt;=DR$1,$S439+$Y439,$Y439)</f>
        <v>677.24749999999995</v>
      </c>
      <c r="DS439" s="27">
        <f>IF($O439&gt;=DS$1,$S439+$Y439,$Y439)</f>
        <v>677.24749999999995</v>
      </c>
      <c r="DT439" s="27">
        <f>IF($O439&gt;=DT$1,$S439+$Y439,$Y439)</f>
        <v>677.24749999999995</v>
      </c>
      <c r="DU439" s="27">
        <f>IF($O439&gt;=DU$1,$S439+$Y439,$Y439)</f>
        <v>677.24749999999995</v>
      </c>
      <c r="DV439" s="27">
        <f>IF($O439&gt;=DV$1,$S439+$Y439,$Y439)</f>
        <v>677.24749999999995</v>
      </c>
      <c r="DW439" s="27">
        <f>IF($O439&gt;=DW$1,$S439+$Y439,$Y439)</f>
        <v>677.24749999999995</v>
      </c>
      <c r="DX439" s="27">
        <f>IF($O439&gt;=DX$1,$S439+$Y439,$Y439)</f>
        <v>677.24749999999995</v>
      </c>
      <c r="DY439" s="27">
        <f>IF($O439&gt;=DY$1,$S439+$Y439,$Y439)</f>
        <v>677.24749999999995</v>
      </c>
      <c r="DZ439" s="27">
        <f>IF($O439&gt;=DZ$1,$S439+$Y439,$Y439)</f>
        <v>677.24749999999995</v>
      </c>
      <c r="EA439" s="27">
        <f>IF($O439&gt;=EA$1,$S439+$Y439,$Y439)</f>
        <v>677.24749999999995</v>
      </c>
      <c r="EB439" s="27">
        <f>IF($O439&gt;=EB$1,$S439+$Y439,$Y439)</f>
        <v>677.24749999999995</v>
      </c>
      <c r="EC439" s="27">
        <f>IF($O439&gt;=EC$1,$S439+$Y439,$Y439)</f>
        <v>677.24749999999995</v>
      </c>
      <c r="ED439" s="27">
        <f>IF($O439&gt;=ED$1,$S439+$Y439,$Y439)</f>
        <v>677.24749999999995</v>
      </c>
      <c r="EE439" s="27">
        <f>IF($O439&gt;=EE$1,$S439+$Y439,$Y439)</f>
        <v>677.24749999999995</v>
      </c>
      <c r="EF439" s="27">
        <f>IF($O439&gt;=EF$1,$S439+$Y439,$Y439)</f>
        <v>677.24749999999995</v>
      </c>
      <c r="EG439" s="27">
        <f>IF($O439&gt;=EG$1,$S439+$Y439,$Y439)</f>
        <v>677.24749999999995</v>
      </c>
      <c r="EH439" s="27">
        <f>IF($O439&gt;=EH$1,$S439+$Y439,$Y439)</f>
        <v>677.24749999999995</v>
      </c>
      <c r="EI439" s="27">
        <f>IF($O439&gt;=EI$1,$S439+$Y439,$Y439)</f>
        <v>677.24749999999995</v>
      </c>
      <c r="EJ439" s="27">
        <f>IF($O439&gt;=EJ$1,$S439+$Y439,$Y439)</f>
        <v>677.24749999999995</v>
      </c>
      <c r="EK439" s="27">
        <f>IF($O439&gt;=EK$1,$S439+$Y439,$Y439)</f>
        <v>677.24749999999995</v>
      </c>
      <c r="EL439" s="27">
        <f>IF($O439&gt;=EL$1,$S439+$Y439,$Y439)</f>
        <v>677.24749999999995</v>
      </c>
      <c r="EM439" s="27">
        <f>IF($O439&gt;=EM$1,$S439+$Y439,$Y439)</f>
        <v>677.24749999999995</v>
      </c>
      <c r="EN439" s="27">
        <f>IF($O439&gt;=EN$1,$S439+$Y439,$Y439)</f>
        <v>677.24749999999995</v>
      </c>
      <c r="EO439" s="27">
        <f>IF($O439&gt;=EO$1,$S439+$Y439,$Y439)</f>
        <v>677.24749999999995</v>
      </c>
      <c r="EP439" s="27">
        <f>IF($O439&gt;=EP$1,$S439+$Y439,$Y439)</f>
        <v>677.24749999999995</v>
      </c>
      <c r="EQ439" s="27">
        <f>IF($O439&gt;=EQ$1,$S439+$Y439,$Y439)</f>
        <v>677.24749999999995</v>
      </c>
      <c r="ER439" s="27">
        <f>IF($O439&gt;=ER$1,$S439+$Y439,$Y439)</f>
        <v>677.24749999999995</v>
      </c>
      <c r="ES439" s="27">
        <f>IF($O439&gt;=ES$1,$S439+$Y439,$Y439)</f>
        <v>677.24749999999995</v>
      </c>
      <c r="ET439" s="27">
        <f>IF($O439&gt;=ET$1,$S439+$Y439,$Y439)</f>
        <v>677.24749999999995</v>
      </c>
      <c r="EU439" s="27">
        <f>IF($O439&gt;=EU$1,$S439+$Y439,$Y439)</f>
        <v>677.24749999999995</v>
      </c>
      <c r="EV439" s="27">
        <f>IF($O439&gt;=EV$1,$S439,0)</f>
        <v>435.65749999999997</v>
      </c>
      <c r="EW439" s="27">
        <f>IF($O439&gt;=EW$1,$S439,0)</f>
        <v>435.65749999999997</v>
      </c>
      <c r="EX439" s="27">
        <f>IF($O439&gt;=EX$1,$S439,0)</f>
        <v>435.65749999999997</v>
      </c>
      <c r="EY439" s="27">
        <f>IF($O439&gt;=EY$1,$S439,0)</f>
        <v>435.65749999999997</v>
      </c>
      <c r="EZ439" s="27">
        <f>IF($O439&gt;=EZ$1,$S439,0)</f>
        <v>435.65749999999997</v>
      </c>
      <c r="FA439" s="27">
        <f>IF($O439&gt;=FA$1,$S439,0)</f>
        <v>435.65749999999997</v>
      </c>
      <c r="FB439" s="27">
        <f>IF($O439&gt;=FB$1,$S439,0)</f>
        <v>435.65749999999997</v>
      </c>
      <c r="FC439" s="27">
        <f>IF($O439&gt;=FC$1,$S439,0)</f>
        <v>435.65749999999997</v>
      </c>
      <c r="FD439" s="27">
        <f>IF($O439&gt;=FD$1,$S439,0)</f>
        <v>435.65749999999997</v>
      </c>
      <c r="FE439" s="27">
        <f>IF($O439&gt;=FE$1,$S439,0)</f>
        <v>435.65749999999997</v>
      </c>
      <c r="FF439" s="27">
        <f>IF($O439&gt;=FF$1,$S439,0)</f>
        <v>435.65749999999997</v>
      </c>
      <c r="FG439" s="27">
        <f>IF($O439&gt;=FG$1,$S439,0)</f>
        <v>435.65749999999997</v>
      </c>
      <c r="FH439" s="27">
        <f>IF($O439&gt;=FH$1,$S439,0)</f>
        <v>435.65749999999997</v>
      </c>
      <c r="FI439" s="27">
        <f>IF($O439&gt;=FI$1,$S439,0)</f>
        <v>435.65749999999997</v>
      </c>
      <c r="FJ439" s="27">
        <f>IF($O439&gt;=FJ$1,$S439,0)</f>
        <v>435.65749999999997</v>
      </c>
      <c r="FK439" s="27">
        <f>IF($O439&gt;=FK$1,$S439,0)</f>
        <v>435.65749999999997</v>
      </c>
      <c r="FL439" s="27">
        <f>IF($O439&gt;=FL$1,$S439,0)</f>
        <v>435.65749999999997</v>
      </c>
      <c r="FM439" s="27">
        <f>IF($O439&gt;=FM$1,$S439,0)</f>
        <v>435.65749999999997</v>
      </c>
      <c r="FN439" s="27">
        <f>IF($O439&gt;=FN$1,$S439,0)</f>
        <v>435.65749999999997</v>
      </c>
      <c r="FO439" s="27">
        <f>IF($O439&gt;=FO$1,$S439,0)</f>
        <v>435.65749999999997</v>
      </c>
      <c r="FP439" s="27">
        <f>IF($O439&gt;=FP$1,$S439,0)</f>
        <v>435.65749999999997</v>
      </c>
      <c r="FQ439" s="27">
        <f>IF($O439&gt;=FQ$1,$S439,0)</f>
        <v>435.65749999999997</v>
      </c>
      <c r="FR439" s="27">
        <f>IF($O439&gt;=FR$1,$S439,0)</f>
        <v>435.65749999999997</v>
      </c>
      <c r="FS439" s="27">
        <f>IF($O439&gt;=FS$1,$S439,0)</f>
        <v>435.65749999999997</v>
      </c>
      <c r="FT439" s="27">
        <f>IF($O439&gt;=FT$1,$S439,0)</f>
        <v>435.65749999999997</v>
      </c>
      <c r="FU439" s="27">
        <f>IF($O439&gt;=FU$1,$S439,0)</f>
        <v>435.65749999999997</v>
      </c>
      <c r="FV439" s="27">
        <f>IF($O439&gt;=FV$1,$S439,0)</f>
        <v>435.65749999999997</v>
      </c>
      <c r="FW439" s="27">
        <f>IF($O439&gt;=FW$1,$S439,0)</f>
        <v>435.65749999999997</v>
      </c>
      <c r="FX439" s="27">
        <f>IF($O439&gt;=FX$1,$S439,0)</f>
        <v>435.65749999999997</v>
      </c>
      <c r="FY439" s="27">
        <f>IF($O439&gt;=FY$1,$S439,0)</f>
        <v>435.65749999999997</v>
      </c>
      <c r="FZ439" s="27">
        <f>IF($O439&gt;=FZ$1,$S439,0)</f>
        <v>435.65749999999997</v>
      </c>
      <c r="GA439" s="27">
        <f>IF($O439&gt;=GA$1,$S439,0)</f>
        <v>435.65749999999997</v>
      </c>
      <c r="GB439" s="27">
        <f>IF($O439&gt;=GB$1,$S439,0)</f>
        <v>435.65749999999997</v>
      </c>
      <c r="GC439" s="27">
        <f>IF($O439&gt;=GC$1,$S439,0)</f>
        <v>435.65749999999997</v>
      </c>
      <c r="GD439" s="27">
        <f>IF($O439&gt;=GD$1,$S439,0)</f>
        <v>435.65749999999997</v>
      </c>
      <c r="GE439" s="27">
        <f>IF($O439&gt;=GE$1,$S439,0)</f>
        <v>435.65749999999997</v>
      </c>
      <c r="GF439" s="27">
        <f>IF($O439&gt;=GF$1,$S439,0)</f>
        <v>435.65749999999997</v>
      </c>
      <c r="GG439" s="27">
        <f>IF($O439&gt;=GG$1,$S439,0)</f>
        <v>435.65749999999997</v>
      </c>
      <c r="GH439" s="27">
        <f>IF($O439&gt;=GH$1,$S439,0)</f>
        <v>435.65749999999997</v>
      </c>
      <c r="GI439" s="27">
        <f>IF($O439&gt;=GI$1,$S439,0)</f>
        <v>435.65749999999997</v>
      </c>
      <c r="GJ439" s="27">
        <f>IF($O439&gt;=GJ$1,$S439,0)</f>
        <v>435.65749999999997</v>
      </c>
      <c r="GK439" s="27">
        <f>IF($O439&gt;=GK$1,$S439,0)</f>
        <v>435.65749999999997</v>
      </c>
      <c r="GL439" s="27">
        <f>IF($O439&gt;=GL$1,$S439,0)</f>
        <v>435.65749999999997</v>
      </c>
      <c r="GM439" s="27">
        <f>IF($O439&gt;=GM$1,$S439,0)</f>
        <v>435.65749999999997</v>
      </c>
      <c r="GN439" s="27">
        <f>IF($O439&gt;=GN$1,$S439,0)</f>
        <v>435.65749999999997</v>
      </c>
      <c r="GO439" s="27">
        <f>IF($O439&gt;=GO$1,$S439,0)</f>
        <v>435.65749999999997</v>
      </c>
      <c r="GP439" s="27">
        <f>IF($O439&gt;=GP$1,$S439,0)</f>
        <v>435.65749999999997</v>
      </c>
      <c r="GQ439" s="27">
        <f>IF($O439&gt;=GQ$1,$S439,0)</f>
        <v>435.65749999999997</v>
      </c>
      <c r="GR439" s="27">
        <f>IF($O439&gt;=GR$1,$S439,0)</f>
        <v>435.65749999999997</v>
      </c>
      <c r="GS439" s="27">
        <f>IF($O439&gt;=GS$1,$S439,0)</f>
        <v>435.65749999999997</v>
      </c>
      <c r="GT439" s="27">
        <f>IF($O439&gt;=GT$1,$S439,0)</f>
        <v>435.65749999999997</v>
      </c>
      <c r="GU439" s="27">
        <f>IF($O439&gt;=GU$1,$S439,0)</f>
        <v>435.65749999999997</v>
      </c>
      <c r="GV439" s="27">
        <f>IF($O439&gt;=GV$1,$S439,0)</f>
        <v>435.65749999999997</v>
      </c>
      <c r="GW439" s="27">
        <f>IF($O439&gt;=GW$1,$S439,0)</f>
        <v>435.65749999999997</v>
      </c>
      <c r="GX439" s="27">
        <f>IF($O439&gt;=GX$1,$S439,0)</f>
        <v>0</v>
      </c>
      <c r="GY439" s="27">
        <f>IF($O439&gt;=GY$1,$S439,0)</f>
        <v>0</v>
      </c>
      <c r="GZ439" s="27">
        <f>IF($O439&gt;=GZ$1,$S439,0)</f>
        <v>0</v>
      </c>
      <c r="HA439" s="27">
        <f>IF($O439&gt;=HA$1,$S439,0)</f>
        <v>0</v>
      </c>
      <c r="HB439" s="27">
        <f>IF($O439&gt;=HB$1,$S439,0)</f>
        <v>0</v>
      </c>
      <c r="HC439" s="27">
        <f>IF($O439&gt;=HC$1,$S439,0)</f>
        <v>0</v>
      </c>
    </row>
    <row r="440" spans="1:211">
      <c r="A440" s="3">
        <v>124583</v>
      </c>
      <c r="B440" s="3" t="s">
        <v>471</v>
      </c>
      <c r="C440" s="3" t="s">
        <v>472</v>
      </c>
      <c r="D440" s="3">
        <v>57</v>
      </c>
      <c r="E440" s="4">
        <v>38818</v>
      </c>
      <c r="F440" s="5">
        <v>12.2</v>
      </c>
      <c r="G440" s="3" t="s">
        <v>446</v>
      </c>
      <c r="H440" s="4">
        <v>22293</v>
      </c>
      <c r="I440" s="9" t="s">
        <v>836</v>
      </c>
      <c r="J440" s="5">
        <v>7682.95</v>
      </c>
      <c r="K440" s="31">
        <v>200</v>
      </c>
      <c r="L440" s="32">
        <v>12</v>
      </c>
      <c r="M440" s="33">
        <f>VLOOKUP(L440,FIND,3,TRUE)</f>
        <v>1.1000000000000001</v>
      </c>
      <c r="N440" s="32">
        <f>IF(L440&gt;30,180,VLOOKUP(L440,TEMPO,2,FALSE))</f>
        <v>72</v>
      </c>
      <c r="O440" s="32">
        <f>IF(R440&gt;0,4,N440)</f>
        <v>72</v>
      </c>
      <c r="P440" s="96">
        <f>J440*M440*L440</f>
        <v>101414.94</v>
      </c>
      <c r="Q440" s="96">
        <f>10934.45*2</f>
        <v>21868.9</v>
      </c>
      <c r="R440" s="96">
        <f>IF(P440&lt;=Q440,P440/4,0)</f>
        <v>0</v>
      </c>
      <c r="S440" s="5">
        <f>IF(P440&gt;=Q440,P440/N440,0)</f>
        <v>1408.5408333333335</v>
      </c>
      <c r="T440" s="3"/>
      <c r="U440" s="3">
        <f>IF(T440="",1,0)</f>
        <v>1</v>
      </c>
      <c r="V440" s="3">
        <v>134</v>
      </c>
      <c r="W440" s="5">
        <v>0</v>
      </c>
      <c r="X440" s="5">
        <v>245.73</v>
      </c>
      <c r="Y440" s="5">
        <f>X440*W440</f>
        <v>0</v>
      </c>
      <c r="Z440" s="5">
        <v>400</v>
      </c>
      <c r="AA440" s="5">
        <f>S440+Y440+Z440</f>
        <v>1808.5408333333335</v>
      </c>
      <c r="AB440" s="39">
        <f>(J440/12+J440/12*1.3333333333+450/12+J440/30*6/12+J440)*1.3+Y440+Z440+153.9</f>
        <v>12699.027944416701</v>
      </c>
      <c r="AC440" s="39" t="s">
        <v>472</v>
      </c>
      <c r="AD440" s="39">
        <f>J440*1.3+400+153.9</f>
        <v>10541.735000000001</v>
      </c>
      <c r="AE440" s="39">
        <f>SUMIFS('CUSTO MENSAL FUNC NOVO'!H:H,'CUSTO MENSAL FUNC NOVO'!A:A,'VALORES MENSAIS'!AC440)</f>
        <v>10130.467000000001</v>
      </c>
      <c r="AF440" s="27">
        <f>IF($R440&gt;0,$R440,$S440)+$Y440+$Z440</f>
        <v>1808.5408333333335</v>
      </c>
      <c r="AG440" s="27">
        <f>IF($R440&gt;0,$R440,$S440)+$Y440+$Z440</f>
        <v>1808.5408333333335</v>
      </c>
      <c r="AH440" s="27">
        <f>IF($R440&gt;0,$R440,$S440)+$Y440+$Z440</f>
        <v>1808.5408333333335</v>
      </c>
      <c r="AI440" s="27">
        <f>IF($R440&gt;0,$R440,$S440)+$Y440+$Z440</f>
        <v>1808.5408333333335</v>
      </c>
      <c r="AJ440" s="27">
        <f>IF($O440&gt;=AJ$1,$S440+$Y440+$Z440,$Y440+$Z440)</f>
        <v>1808.5408333333335</v>
      </c>
      <c r="AK440" s="27">
        <f>IF($O440&gt;=AK$1,$S440+$Y440+$Z440,$Y440+$Z440)</f>
        <v>1808.5408333333335</v>
      </c>
      <c r="AL440" s="27">
        <f>IF($O440&gt;=AL$1,$S440+$Y440+$Z440,$Y440+$Z440)</f>
        <v>1808.5408333333335</v>
      </c>
      <c r="AM440" s="27">
        <f>IF($O440&gt;=AM$1,$S440+$Y440+$Z440,$Y440+$Z440)</f>
        <v>1808.5408333333335</v>
      </c>
      <c r="AN440" s="27">
        <f>IF($O440&gt;=AN$1,$S440+$Y440+$Z440,$Y440+$Z440)</f>
        <v>1808.5408333333335</v>
      </c>
      <c r="AO440" s="27">
        <f>IF($O440&gt;=AO$1,$S440+$Y440+$Z440,$Y440+$Z440)</f>
        <v>1808.5408333333335</v>
      </c>
      <c r="AP440" s="27">
        <f>IF($O440&gt;=AP$1,$S440+$Y440+$Z440,$Y440+$Z440)</f>
        <v>1808.5408333333335</v>
      </c>
      <c r="AQ440" s="27">
        <f>IF($O440&gt;=AQ$1,$S440+$Y440+$Z440,$Y440+$Z440)</f>
        <v>1808.5408333333335</v>
      </c>
      <c r="AR440" s="27">
        <f>IF($O440&gt;=AR$1,$S440+$Y440+$Z440,$Y440+$Z440)</f>
        <v>1808.5408333333335</v>
      </c>
      <c r="AS440" s="27">
        <f>IF($O440&gt;=AS$1,$S440+$Y440+$Z440,$Y440+$Z440)</f>
        <v>1808.5408333333335</v>
      </c>
      <c r="AT440" s="27">
        <f>IF($O440&gt;=AT$1,$S440+$Y440+$Z440,$Y440+$Z440)</f>
        <v>1808.5408333333335</v>
      </c>
      <c r="AU440" s="27">
        <f>IF($O440&gt;=AU$1,$S440+$Y440+$Z440,$Y440+$Z440)</f>
        <v>1808.5408333333335</v>
      </c>
      <c r="AV440" s="27">
        <f>IF($O440&gt;=AV$1,$S440+$Y440+$Z440,$Y440+$Z440)</f>
        <v>1808.5408333333335</v>
      </c>
      <c r="AW440" s="27">
        <f>IF($O440&gt;=AW$1,$S440+$Y440+$Z440,$Y440+$Z440)</f>
        <v>1808.5408333333335</v>
      </c>
      <c r="AX440" s="27">
        <f>IF($O440&gt;=AX$1,$S440+$Y440+$Z440,$Y440+$Z440)</f>
        <v>1808.5408333333335</v>
      </c>
      <c r="AY440" s="27">
        <f>IF($O440&gt;=AY$1,$S440+$Y440+$Z440,$Y440+$Z440)</f>
        <v>1808.5408333333335</v>
      </c>
      <c r="AZ440" s="27">
        <f>IF($O440&gt;=AZ$1,$S440+$Y440+$Z440,$Y440+$Z440)</f>
        <v>1808.5408333333335</v>
      </c>
      <c r="BA440" s="27">
        <f>IF($O440&gt;=BA$1,$S440+$Y440+$Z440,$Y440+$Z440)</f>
        <v>1808.5408333333335</v>
      </c>
      <c r="BB440" s="27">
        <f>IF($O440&gt;=BB$1,$S440+$Y440+$Z440,$Y440+$Z440)</f>
        <v>1808.5408333333335</v>
      </c>
      <c r="BC440" s="27">
        <f>IF($O440&gt;=BC$1,$S440+$Y440+$Z440,$Y440+$Z440)</f>
        <v>1808.5408333333335</v>
      </c>
      <c r="BD440" s="27">
        <f>IF($O440&gt;=BD$1,$S440+$Y440+$Z440,$Y440+$Z440)</f>
        <v>1808.5408333333335</v>
      </c>
      <c r="BE440" s="27">
        <f>IF($O440&gt;=BE$1,$S440+$Y440+$Z440,$Y440+$Z440)</f>
        <v>1808.5408333333335</v>
      </c>
      <c r="BF440" s="27">
        <f>IF($O440&gt;=BF$1,$S440+$Y440+$Z440,$Y440+$Z440)</f>
        <v>1808.5408333333335</v>
      </c>
      <c r="BG440" s="27">
        <f>IF($O440&gt;=BG$1,$S440+$Y440+$Z440,$Y440+$Z440)</f>
        <v>1808.5408333333335</v>
      </c>
      <c r="BH440" s="27">
        <f>IF($O440&gt;=BH$1,$S440+$Y440+$Z440,$Y440+$Z440)</f>
        <v>1808.5408333333335</v>
      </c>
      <c r="BI440" s="27">
        <f>IF($O440&gt;=BI$1,$S440+$Y440+$Z440,$Y440+$Z440)</f>
        <v>1808.5408333333335</v>
      </c>
      <c r="BJ440" s="27">
        <f>IF($O440&gt;=BJ$1,$S440+$Y440+$Z440,$Y440+$Z440)</f>
        <v>1808.5408333333335</v>
      </c>
      <c r="BK440" s="27">
        <f>IF($O440&gt;=BK$1,$S440+$Y440+$Z440,$Y440+$Z440)</f>
        <v>1808.5408333333335</v>
      </c>
      <c r="BL440" s="27">
        <f>IF($O440&gt;=BL$1,$S440+$Y440+$Z440,$Y440+$Z440)</f>
        <v>1808.5408333333335</v>
      </c>
      <c r="BM440" s="27">
        <f>IF($O440&gt;=BM$1,$S440+$Y440+$Z440,$Y440+$Z440)</f>
        <v>1808.5408333333335</v>
      </c>
      <c r="BN440" s="27">
        <f>IF($O440&gt;=BN$1,$S440+$Y440+$Z440,$Y440+$Z440)</f>
        <v>1808.5408333333335</v>
      </c>
      <c r="BO440" s="27">
        <f>IF($O440&gt;=BO$1,$S440+$Y440+$Z440,$Y440+$Z440)</f>
        <v>1808.5408333333335</v>
      </c>
      <c r="BP440" s="27">
        <f>IF($O440&gt;=BP$1,$S440+$Y440+$Z440,$Y440+$Z440)</f>
        <v>1808.5408333333335</v>
      </c>
      <c r="BQ440" s="27">
        <f>IF($O440&gt;=BQ$1,$S440+$Y440+$Z440,$Y440+$Z440)</f>
        <v>1808.5408333333335</v>
      </c>
      <c r="BR440" s="27">
        <f>IF($O440&gt;=BR$1,$S440+$Y440+$Z440,$Y440+$Z440)</f>
        <v>1808.5408333333335</v>
      </c>
      <c r="BS440" s="27">
        <f>IF($O440&gt;=BS$1,$S440+$Y440+$Z440,$Y440+$Z440)</f>
        <v>1808.5408333333335</v>
      </c>
      <c r="BT440" s="27">
        <f>IF($O440&gt;=BT$1,$S440+$Y440+$Z440,$Y440+$Z440)</f>
        <v>1808.5408333333335</v>
      </c>
      <c r="BU440" s="27">
        <f>IF($O440&gt;=BU$1,$S440+$Y440+$Z440,$Y440+$Z440)</f>
        <v>1808.5408333333335</v>
      </c>
      <c r="BV440" s="27">
        <f>IF($O440&gt;=BV$1,$S440+$Y440+$Z440,$Y440+$Z440)</f>
        <v>1808.5408333333335</v>
      </c>
      <c r="BW440" s="27">
        <f>IF($O440&gt;=BW$1,$S440+$Y440+$Z440,$Y440+$Z440)</f>
        <v>1808.5408333333335</v>
      </c>
      <c r="BX440" s="27">
        <f>IF($O440&gt;=BX$1,$S440+$Y440+$Z440,$Y440+$Z440)</f>
        <v>1808.5408333333335</v>
      </c>
      <c r="BY440" s="27">
        <f>IF($O440&gt;=BY$1,$S440+$Y440+$Z440,$Y440+$Z440)</f>
        <v>1808.5408333333335</v>
      </c>
      <c r="BZ440" s="27">
        <f>IF($O440&gt;=BZ$1,$S440+$Y440+$Z440,$Y440+$Z440)</f>
        <v>1808.5408333333335</v>
      </c>
      <c r="CA440" s="27">
        <f>IF($O440&gt;=CA$1,$S440+$Y440+$Z440,$Y440+$Z440)</f>
        <v>1808.5408333333335</v>
      </c>
      <c r="CB440" s="27">
        <f>IF($O440&gt;=CB$1,$S440+$Y440+$Z440,$Y440+$Z440)</f>
        <v>1808.5408333333335</v>
      </c>
      <c r="CC440" s="27">
        <f>IF($O440&gt;=CC$1,$S440+$Y440+$Z440,$Y440+$Z440)</f>
        <v>1808.5408333333335</v>
      </c>
      <c r="CD440" s="27">
        <f>IF($O440&gt;=CD$1,$S440+$Y440+$Z440,$Y440+$Z440)</f>
        <v>1808.5408333333335</v>
      </c>
      <c r="CE440" s="27">
        <f>IF($O440&gt;=CE$1,$S440+$Y440+$Z440,$Y440+$Z440)</f>
        <v>1808.5408333333335</v>
      </c>
      <c r="CF440" s="27">
        <f>IF($O440&gt;=CF$1,$S440+$Y440+$Z440,$Y440+$Z440)</f>
        <v>1808.5408333333335</v>
      </c>
      <c r="CG440" s="27">
        <f>IF($O440&gt;=CG$1,$S440+$Y440+$Z440,$Y440+$Z440)</f>
        <v>1808.5408333333335</v>
      </c>
      <c r="CH440" s="27">
        <f>IF($O440&gt;=CH$1,$S440+$Y440+$Z440,$Y440+$Z440)</f>
        <v>1808.5408333333335</v>
      </c>
      <c r="CI440" s="27">
        <f>IF($O440&gt;=CI$1,$S440+$Y440+$Z440,$Y440+$Z440)</f>
        <v>1808.5408333333335</v>
      </c>
      <c r="CJ440" s="27">
        <f>IF($O440&gt;=CJ$1,$S440+$Y440+$Z440,$Y440+$Z440)</f>
        <v>1808.5408333333335</v>
      </c>
      <c r="CK440" s="27">
        <f>IF($O440&gt;=CK$1,$S440+$Y440+$Z440,$Y440+$Z440)</f>
        <v>1808.5408333333335</v>
      </c>
      <c r="CL440" s="27">
        <f>IF($O440&gt;=CL$1,$S440+$Y440+$Z440,$Y440+$Z440)</f>
        <v>1808.5408333333335</v>
      </c>
      <c r="CM440" s="27">
        <f>IF($O440&gt;=CM$1,$S440+$Y440+$Z440,$Y440+$Z440)</f>
        <v>1808.5408333333335</v>
      </c>
      <c r="CN440" s="27">
        <f>IF($O440&gt;=CN$1,$S440+$Y440,$Y440)</f>
        <v>1408.5408333333335</v>
      </c>
      <c r="CO440" s="27">
        <f>IF($O440&gt;=CO$1,$S440+$Y440,$Y440)</f>
        <v>1408.5408333333335</v>
      </c>
      <c r="CP440" s="27">
        <f>IF($O440&gt;=CP$1,$S440+$Y440,$Y440)</f>
        <v>1408.5408333333335</v>
      </c>
      <c r="CQ440" s="27">
        <f>IF($O440&gt;=CQ$1,$S440+$Y440,$Y440)</f>
        <v>1408.5408333333335</v>
      </c>
      <c r="CR440" s="27">
        <f>IF($O440&gt;=CR$1,$S440+$Y440,$Y440)</f>
        <v>1408.5408333333335</v>
      </c>
      <c r="CS440" s="27">
        <f>IF($O440&gt;=CS$1,$S440+$Y440,$Y440)</f>
        <v>1408.5408333333335</v>
      </c>
      <c r="CT440" s="27">
        <f>IF($O440&gt;=CT$1,$S440+$Y440,$Y440)</f>
        <v>1408.5408333333335</v>
      </c>
      <c r="CU440" s="27">
        <f>IF($O440&gt;=CU$1,$S440+$Y440,$Y440)</f>
        <v>1408.5408333333335</v>
      </c>
      <c r="CV440" s="27">
        <f>IF($O440&gt;=CV$1,$S440+$Y440,$Y440)</f>
        <v>1408.5408333333335</v>
      </c>
      <c r="CW440" s="27">
        <f>IF($O440&gt;=CW$1,$S440+$Y440,$Y440)</f>
        <v>1408.5408333333335</v>
      </c>
      <c r="CX440" s="27">
        <f>IF($O440&gt;=CX$1,$S440+$Y440,$Y440)</f>
        <v>1408.5408333333335</v>
      </c>
      <c r="CY440" s="27">
        <f>IF($O440&gt;=CY$1,$S440+$Y440,$Y440)</f>
        <v>1408.5408333333335</v>
      </c>
      <c r="CZ440" s="27">
        <f>IF($O440&gt;=CZ$1,$S440+$Y440,$Y440)</f>
        <v>0</v>
      </c>
      <c r="DA440" s="27">
        <f>IF($O440&gt;=DA$1,$S440+$Y440,$Y440)</f>
        <v>0</v>
      </c>
      <c r="DB440" s="27">
        <f>IF($O440&gt;=DB$1,$S440+$Y440,$Y440)</f>
        <v>0</v>
      </c>
      <c r="DC440" s="27">
        <f>IF($O440&gt;=DC$1,$S440+$Y440,$Y440)</f>
        <v>0</v>
      </c>
      <c r="DD440" s="27">
        <f>IF($O440&gt;=DD$1,$S440+$Y440,$Y440)</f>
        <v>0</v>
      </c>
      <c r="DE440" s="27">
        <f>IF($O440&gt;=DE$1,$S440+$Y440,$Y440)</f>
        <v>0</v>
      </c>
      <c r="DF440" s="27">
        <f>IF($O440&gt;=DF$1,$S440+$Y440,$Y440)</f>
        <v>0</v>
      </c>
      <c r="DG440" s="27">
        <f>IF($O440&gt;=DG$1,$S440+$Y440,$Y440)</f>
        <v>0</v>
      </c>
      <c r="DH440" s="27">
        <f>IF($O440&gt;=DH$1,$S440+$Y440,$Y440)</f>
        <v>0</v>
      </c>
      <c r="DI440" s="27">
        <f>IF($O440&gt;=DI$1,$S440+$Y440,$Y440)</f>
        <v>0</v>
      </c>
      <c r="DJ440" s="27">
        <f>IF($O440&gt;=DJ$1,$S440+$Y440,$Y440)</f>
        <v>0</v>
      </c>
      <c r="DK440" s="27">
        <f>IF($O440&gt;=DK$1,$S440+$Y440,$Y440)</f>
        <v>0</v>
      </c>
      <c r="DL440" s="27">
        <f>IF($O440&gt;=DL$1,$S440+$Y440,$Y440)</f>
        <v>0</v>
      </c>
      <c r="DM440" s="27">
        <f>IF($O440&gt;=DM$1,$S440+$Y440,$Y440)</f>
        <v>0</v>
      </c>
      <c r="DN440" s="27">
        <f>IF($O440&gt;=DN$1,$S440+$Y440,$Y440)</f>
        <v>0</v>
      </c>
      <c r="DO440" s="27">
        <f>IF($O440&gt;=DO$1,$S440+$Y440,$Y440)</f>
        <v>0</v>
      </c>
      <c r="DP440" s="27">
        <f>IF($O440&gt;=DP$1,$S440+$Y440,$Y440)</f>
        <v>0</v>
      </c>
      <c r="DQ440" s="27">
        <f>IF($O440&gt;=DQ$1,$S440+$Y440,$Y440)</f>
        <v>0</v>
      </c>
      <c r="DR440" s="27">
        <f>IF($O440&gt;=DR$1,$S440+$Y440,$Y440)</f>
        <v>0</v>
      </c>
      <c r="DS440" s="27">
        <f>IF($O440&gt;=DS$1,$S440+$Y440,$Y440)</f>
        <v>0</v>
      </c>
      <c r="DT440" s="27">
        <f>IF($O440&gt;=DT$1,$S440+$Y440,$Y440)</f>
        <v>0</v>
      </c>
      <c r="DU440" s="27">
        <f>IF($O440&gt;=DU$1,$S440+$Y440,$Y440)</f>
        <v>0</v>
      </c>
      <c r="DV440" s="27">
        <f>IF($O440&gt;=DV$1,$S440+$Y440,$Y440)</f>
        <v>0</v>
      </c>
      <c r="DW440" s="27">
        <f>IF($O440&gt;=DW$1,$S440+$Y440,$Y440)</f>
        <v>0</v>
      </c>
      <c r="DX440" s="27">
        <f>IF($O440&gt;=DX$1,$S440+$Y440,$Y440)</f>
        <v>0</v>
      </c>
      <c r="DY440" s="27">
        <f>IF($O440&gt;=DY$1,$S440+$Y440,$Y440)</f>
        <v>0</v>
      </c>
      <c r="DZ440" s="27">
        <f>IF($O440&gt;=DZ$1,$S440+$Y440,$Y440)</f>
        <v>0</v>
      </c>
      <c r="EA440" s="27">
        <f>IF($O440&gt;=EA$1,$S440+$Y440,$Y440)</f>
        <v>0</v>
      </c>
      <c r="EB440" s="27">
        <f>IF($O440&gt;=EB$1,$S440+$Y440,$Y440)</f>
        <v>0</v>
      </c>
      <c r="EC440" s="27">
        <f>IF($O440&gt;=EC$1,$S440+$Y440,$Y440)</f>
        <v>0</v>
      </c>
      <c r="ED440" s="27">
        <f>IF($O440&gt;=ED$1,$S440+$Y440,$Y440)</f>
        <v>0</v>
      </c>
      <c r="EE440" s="27">
        <f>IF($O440&gt;=EE$1,$S440+$Y440,$Y440)</f>
        <v>0</v>
      </c>
      <c r="EF440" s="27">
        <f>IF($O440&gt;=EF$1,$S440+$Y440,$Y440)</f>
        <v>0</v>
      </c>
      <c r="EG440" s="27">
        <f>IF($O440&gt;=EG$1,$S440+$Y440,$Y440)</f>
        <v>0</v>
      </c>
      <c r="EH440" s="27">
        <f>IF($O440&gt;=EH$1,$S440+$Y440,$Y440)</f>
        <v>0</v>
      </c>
      <c r="EI440" s="27">
        <f>IF($O440&gt;=EI$1,$S440+$Y440,$Y440)</f>
        <v>0</v>
      </c>
      <c r="EJ440" s="27">
        <f>IF($O440&gt;=EJ$1,$S440+$Y440,$Y440)</f>
        <v>0</v>
      </c>
      <c r="EK440" s="27">
        <f>IF($O440&gt;=EK$1,$S440+$Y440,$Y440)</f>
        <v>0</v>
      </c>
      <c r="EL440" s="27">
        <f>IF($O440&gt;=EL$1,$S440+$Y440,$Y440)</f>
        <v>0</v>
      </c>
      <c r="EM440" s="27">
        <f>IF($O440&gt;=EM$1,$S440+$Y440,$Y440)</f>
        <v>0</v>
      </c>
      <c r="EN440" s="27">
        <f>IF($O440&gt;=EN$1,$S440+$Y440,$Y440)</f>
        <v>0</v>
      </c>
      <c r="EO440" s="27">
        <f>IF($O440&gt;=EO$1,$S440+$Y440,$Y440)</f>
        <v>0</v>
      </c>
      <c r="EP440" s="27">
        <f>IF($O440&gt;=EP$1,$S440+$Y440,$Y440)</f>
        <v>0</v>
      </c>
      <c r="EQ440" s="27">
        <f>IF($O440&gt;=EQ$1,$S440+$Y440,$Y440)</f>
        <v>0</v>
      </c>
      <c r="ER440" s="27">
        <f>IF($O440&gt;=ER$1,$S440+$Y440,$Y440)</f>
        <v>0</v>
      </c>
      <c r="ES440" s="27">
        <f>IF($O440&gt;=ES$1,$S440+$Y440,$Y440)</f>
        <v>0</v>
      </c>
      <c r="ET440" s="27">
        <f>IF($O440&gt;=ET$1,$S440+$Y440,$Y440)</f>
        <v>0</v>
      </c>
      <c r="EU440" s="27">
        <f>IF($O440&gt;=EU$1,$S440+$Y440,$Y440)</f>
        <v>0</v>
      </c>
      <c r="EV440" s="27">
        <f>IF($O440&gt;=EV$1,$S440,0)</f>
        <v>0</v>
      </c>
      <c r="EW440" s="27">
        <f>IF($O440&gt;=EW$1,$S440,0)</f>
        <v>0</v>
      </c>
      <c r="EX440" s="27">
        <f>IF($O440&gt;=EX$1,$S440,0)</f>
        <v>0</v>
      </c>
      <c r="EY440" s="27">
        <f>IF($O440&gt;=EY$1,$S440,0)</f>
        <v>0</v>
      </c>
      <c r="EZ440" s="27">
        <f>IF($O440&gt;=EZ$1,$S440,0)</f>
        <v>0</v>
      </c>
      <c r="FA440" s="27">
        <f>IF($O440&gt;=FA$1,$S440,0)</f>
        <v>0</v>
      </c>
      <c r="FB440" s="27">
        <f>IF($O440&gt;=FB$1,$S440,0)</f>
        <v>0</v>
      </c>
      <c r="FC440" s="27">
        <f>IF($O440&gt;=FC$1,$S440,0)</f>
        <v>0</v>
      </c>
      <c r="FD440" s="27">
        <f>IF($O440&gt;=FD$1,$S440,0)</f>
        <v>0</v>
      </c>
      <c r="FE440" s="27">
        <f>IF($O440&gt;=FE$1,$S440,0)</f>
        <v>0</v>
      </c>
      <c r="FF440" s="27">
        <f>IF($O440&gt;=FF$1,$S440,0)</f>
        <v>0</v>
      </c>
      <c r="FG440" s="27">
        <f>IF($O440&gt;=FG$1,$S440,0)</f>
        <v>0</v>
      </c>
      <c r="FH440" s="27">
        <f>IF($O440&gt;=FH$1,$S440,0)</f>
        <v>0</v>
      </c>
      <c r="FI440" s="27">
        <f>IF($O440&gt;=FI$1,$S440,0)</f>
        <v>0</v>
      </c>
      <c r="FJ440" s="27">
        <f>IF($O440&gt;=FJ$1,$S440,0)</f>
        <v>0</v>
      </c>
      <c r="FK440" s="27">
        <f>IF($O440&gt;=FK$1,$S440,0)</f>
        <v>0</v>
      </c>
      <c r="FL440" s="27">
        <f>IF($O440&gt;=FL$1,$S440,0)</f>
        <v>0</v>
      </c>
      <c r="FM440" s="27">
        <f>IF($O440&gt;=FM$1,$S440,0)</f>
        <v>0</v>
      </c>
      <c r="FN440" s="27">
        <f>IF($O440&gt;=FN$1,$S440,0)</f>
        <v>0</v>
      </c>
      <c r="FO440" s="27">
        <f>IF($O440&gt;=FO$1,$S440,0)</f>
        <v>0</v>
      </c>
      <c r="FP440" s="27">
        <f>IF($O440&gt;=FP$1,$S440,0)</f>
        <v>0</v>
      </c>
      <c r="FQ440" s="27">
        <f>IF($O440&gt;=FQ$1,$S440,0)</f>
        <v>0</v>
      </c>
      <c r="FR440" s="27">
        <f>IF($O440&gt;=FR$1,$S440,0)</f>
        <v>0</v>
      </c>
      <c r="FS440" s="27">
        <f>IF($O440&gt;=FS$1,$S440,0)</f>
        <v>0</v>
      </c>
      <c r="FT440" s="27">
        <f>IF($O440&gt;=FT$1,$S440,0)</f>
        <v>0</v>
      </c>
      <c r="FU440" s="27">
        <f>IF($O440&gt;=FU$1,$S440,0)</f>
        <v>0</v>
      </c>
      <c r="FV440" s="27">
        <f>IF($O440&gt;=FV$1,$S440,0)</f>
        <v>0</v>
      </c>
      <c r="FW440" s="27">
        <f>IF($O440&gt;=FW$1,$S440,0)</f>
        <v>0</v>
      </c>
      <c r="FX440" s="27">
        <f>IF($O440&gt;=FX$1,$S440,0)</f>
        <v>0</v>
      </c>
      <c r="FY440" s="27">
        <f>IF($O440&gt;=FY$1,$S440,0)</f>
        <v>0</v>
      </c>
      <c r="FZ440" s="27">
        <f>IF($O440&gt;=FZ$1,$S440,0)</f>
        <v>0</v>
      </c>
      <c r="GA440" s="27">
        <f>IF($O440&gt;=GA$1,$S440,0)</f>
        <v>0</v>
      </c>
      <c r="GB440" s="27">
        <f>IF($O440&gt;=GB$1,$S440,0)</f>
        <v>0</v>
      </c>
      <c r="GC440" s="27">
        <f>IF($O440&gt;=GC$1,$S440,0)</f>
        <v>0</v>
      </c>
      <c r="GD440" s="27">
        <f>IF($O440&gt;=GD$1,$S440,0)</f>
        <v>0</v>
      </c>
      <c r="GE440" s="27">
        <f>IF($O440&gt;=GE$1,$S440,0)</f>
        <v>0</v>
      </c>
      <c r="GF440" s="27">
        <f>IF($O440&gt;=GF$1,$S440,0)</f>
        <v>0</v>
      </c>
      <c r="GG440" s="27">
        <f>IF($O440&gt;=GG$1,$S440,0)</f>
        <v>0</v>
      </c>
      <c r="GH440" s="27">
        <f>IF($O440&gt;=GH$1,$S440,0)</f>
        <v>0</v>
      </c>
      <c r="GI440" s="27">
        <f>IF($O440&gt;=GI$1,$S440,0)</f>
        <v>0</v>
      </c>
      <c r="GJ440" s="27">
        <f>IF($O440&gt;=GJ$1,$S440,0)</f>
        <v>0</v>
      </c>
      <c r="GK440" s="27">
        <f>IF($O440&gt;=GK$1,$S440,0)</f>
        <v>0</v>
      </c>
      <c r="GL440" s="27">
        <f>IF($O440&gt;=GL$1,$S440,0)</f>
        <v>0</v>
      </c>
      <c r="GM440" s="27">
        <f>IF($O440&gt;=GM$1,$S440,0)</f>
        <v>0</v>
      </c>
      <c r="GN440" s="27">
        <f>IF($O440&gt;=GN$1,$S440,0)</f>
        <v>0</v>
      </c>
      <c r="GO440" s="27">
        <f>IF($O440&gt;=GO$1,$S440,0)</f>
        <v>0</v>
      </c>
      <c r="GP440" s="27">
        <f>IF($O440&gt;=GP$1,$S440,0)</f>
        <v>0</v>
      </c>
      <c r="GQ440" s="27">
        <f>IF($O440&gt;=GQ$1,$S440,0)</f>
        <v>0</v>
      </c>
      <c r="GR440" s="27">
        <f>IF($O440&gt;=GR$1,$S440,0)</f>
        <v>0</v>
      </c>
      <c r="GS440" s="27">
        <f>IF($O440&gt;=GS$1,$S440,0)</f>
        <v>0</v>
      </c>
      <c r="GT440" s="27">
        <f>IF($O440&gt;=GT$1,$S440,0)</f>
        <v>0</v>
      </c>
      <c r="GU440" s="27">
        <f>IF($O440&gt;=GU$1,$S440,0)</f>
        <v>0</v>
      </c>
      <c r="GV440" s="27">
        <f>IF($O440&gt;=GV$1,$S440,0)</f>
        <v>0</v>
      </c>
      <c r="GW440" s="27">
        <f>IF($O440&gt;=GW$1,$S440,0)</f>
        <v>0</v>
      </c>
      <c r="GX440" s="27">
        <f>IF($O440&gt;=GX$1,$S440,0)</f>
        <v>0</v>
      </c>
      <c r="GY440" s="27">
        <f>IF($O440&gt;=GY$1,$S440,0)</f>
        <v>0</v>
      </c>
      <c r="GZ440" s="27">
        <f>IF($O440&gt;=GZ$1,$S440,0)</f>
        <v>0</v>
      </c>
      <c r="HA440" s="27">
        <f>IF($O440&gt;=HA$1,$S440,0)</f>
        <v>0</v>
      </c>
      <c r="HB440" s="27">
        <f>IF($O440&gt;=HB$1,$S440,0)</f>
        <v>0</v>
      </c>
      <c r="HC440" s="27">
        <f>IF($O440&gt;=HC$1,$S440,0)</f>
        <v>0</v>
      </c>
    </row>
    <row r="441" spans="1:211">
      <c r="A441" s="3">
        <v>36196</v>
      </c>
      <c r="B441" s="3" t="s">
        <v>471</v>
      </c>
      <c r="C441" s="3" t="s">
        <v>472</v>
      </c>
      <c r="D441" s="3">
        <v>57</v>
      </c>
      <c r="E441" s="4">
        <v>32671</v>
      </c>
      <c r="F441" s="5">
        <v>29.041095890410958</v>
      </c>
      <c r="G441" s="3" t="s">
        <v>446</v>
      </c>
      <c r="H441" s="4">
        <v>22293</v>
      </c>
      <c r="I441" s="9" t="s">
        <v>836</v>
      </c>
      <c r="J441" s="5">
        <v>9333.18</v>
      </c>
      <c r="K441" s="31">
        <v>200</v>
      </c>
      <c r="L441" s="32">
        <v>29</v>
      </c>
      <c r="M441" s="33">
        <f>VLOOKUP(L441,FIND,3,TRUE)</f>
        <v>1.5</v>
      </c>
      <c r="N441" s="32">
        <f>IF(L441&gt;30,180,VLOOKUP(L441,TEMPO,2,FALSE))</f>
        <v>174</v>
      </c>
      <c r="O441" s="32">
        <f>IF(R441&gt;0,4,N441)</f>
        <v>174</v>
      </c>
      <c r="P441" s="96">
        <f>J441*M441*L441</f>
        <v>405993.33</v>
      </c>
      <c r="Q441" s="96">
        <f>10934.45*2</f>
        <v>21868.9</v>
      </c>
      <c r="R441" s="96">
        <f>IF(P441&lt;=Q441,P441/4,0)</f>
        <v>0</v>
      </c>
      <c r="S441" s="5">
        <f>IF(P441&gt;=Q441,P441/N441,0)</f>
        <v>2333.2950000000001</v>
      </c>
      <c r="T441" s="3"/>
      <c r="U441" s="3">
        <f>IF(T441="",1,0)</f>
        <v>1</v>
      </c>
      <c r="V441" s="3">
        <v>153</v>
      </c>
      <c r="W441" s="5">
        <v>0</v>
      </c>
      <c r="X441" s="5">
        <v>245.73</v>
      </c>
      <c r="Y441" s="5">
        <f>X441*W441</f>
        <v>0</v>
      </c>
      <c r="Z441" s="5">
        <v>400</v>
      </c>
      <c r="AA441" s="5">
        <f>S441+Y441+Z441</f>
        <v>2733.2950000000001</v>
      </c>
      <c r="AB441" s="39">
        <f>(J441/12+J441/12*1.3333333333+450/12+J441/30*6/12+J441)*1.3+Y441+Z441+153.9</f>
        <v>15297.223399966297</v>
      </c>
      <c r="AC441" s="39" t="s">
        <v>472</v>
      </c>
      <c r="AD441" s="39">
        <f>J441*1.3+400+153.9</f>
        <v>12687.034</v>
      </c>
      <c r="AE441" s="39">
        <f>SUMIFS('CUSTO MENSAL FUNC NOVO'!H:H,'CUSTO MENSAL FUNC NOVO'!A:A,'VALORES MENSAIS'!AC441)</f>
        <v>10130.467000000001</v>
      </c>
      <c r="AF441" s="27">
        <f>IF($R441&gt;0,$R441,$S441)+$Y441+$Z441</f>
        <v>2733.2950000000001</v>
      </c>
      <c r="AG441" s="27">
        <f>IF($R441&gt;0,$R441,$S441)+$Y441+$Z441</f>
        <v>2733.2950000000001</v>
      </c>
      <c r="AH441" s="27">
        <f>IF($R441&gt;0,$R441,$S441)+$Y441+$Z441</f>
        <v>2733.2950000000001</v>
      </c>
      <c r="AI441" s="27">
        <f>IF($R441&gt;0,$R441,$S441)+$Y441+$Z441</f>
        <v>2733.2950000000001</v>
      </c>
      <c r="AJ441" s="27">
        <f>IF($O441&gt;=AJ$1,$S441+$Y441+$Z441,$Y441+$Z441)</f>
        <v>2733.2950000000001</v>
      </c>
      <c r="AK441" s="27">
        <f>IF($O441&gt;=AK$1,$S441+$Y441+$Z441,$Y441+$Z441)</f>
        <v>2733.2950000000001</v>
      </c>
      <c r="AL441" s="27">
        <f>IF($O441&gt;=AL$1,$S441+$Y441+$Z441,$Y441+$Z441)</f>
        <v>2733.2950000000001</v>
      </c>
      <c r="AM441" s="27">
        <f>IF($O441&gt;=AM$1,$S441+$Y441+$Z441,$Y441+$Z441)</f>
        <v>2733.2950000000001</v>
      </c>
      <c r="AN441" s="27">
        <f>IF($O441&gt;=AN$1,$S441+$Y441+$Z441,$Y441+$Z441)</f>
        <v>2733.2950000000001</v>
      </c>
      <c r="AO441" s="27">
        <f>IF($O441&gt;=AO$1,$S441+$Y441+$Z441,$Y441+$Z441)</f>
        <v>2733.2950000000001</v>
      </c>
      <c r="AP441" s="27">
        <f>IF($O441&gt;=AP$1,$S441+$Y441+$Z441,$Y441+$Z441)</f>
        <v>2733.2950000000001</v>
      </c>
      <c r="AQ441" s="27">
        <f>IF($O441&gt;=AQ$1,$S441+$Y441+$Z441,$Y441+$Z441)</f>
        <v>2733.2950000000001</v>
      </c>
      <c r="AR441" s="27">
        <f>IF($O441&gt;=AR$1,$S441+$Y441+$Z441,$Y441+$Z441)</f>
        <v>2733.2950000000001</v>
      </c>
      <c r="AS441" s="27">
        <f>IF($O441&gt;=AS$1,$S441+$Y441+$Z441,$Y441+$Z441)</f>
        <v>2733.2950000000001</v>
      </c>
      <c r="AT441" s="27">
        <f>IF($O441&gt;=AT$1,$S441+$Y441+$Z441,$Y441+$Z441)</f>
        <v>2733.2950000000001</v>
      </c>
      <c r="AU441" s="27">
        <f>IF($O441&gt;=AU$1,$S441+$Y441+$Z441,$Y441+$Z441)</f>
        <v>2733.2950000000001</v>
      </c>
      <c r="AV441" s="27">
        <f>IF($O441&gt;=AV$1,$S441+$Y441+$Z441,$Y441+$Z441)</f>
        <v>2733.2950000000001</v>
      </c>
      <c r="AW441" s="27">
        <f>IF($O441&gt;=AW$1,$S441+$Y441+$Z441,$Y441+$Z441)</f>
        <v>2733.2950000000001</v>
      </c>
      <c r="AX441" s="27">
        <f>IF($O441&gt;=AX$1,$S441+$Y441+$Z441,$Y441+$Z441)</f>
        <v>2733.2950000000001</v>
      </c>
      <c r="AY441" s="27">
        <f>IF($O441&gt;=AY$1,$S441+$Y441+$Z441,$Y441+$Z441)</f>
        <v>2733.2950000000001</v>
      </c>
      <c r="AZ441" s="27">
        <f>IF($O441&gt;=AZ$1,$S441+$Y441+$Z441,$Y441+$Z441)</f>
        <v>2733.2950000000001</v>
      </c>
      <c r="BA441" s="27">
        <f>IF($O441&gt;=BA$1,$S441+$Y441+$Z441,$Y441+$Z441)</f>
        <v>2733.2950000000001</v>
      </c>
      <c r="BB441" s="27">
        <f>IF($O441&gt;=BB$1,$S441+$Y441+$Z441,$Y441+$Z441)</f>
        <v>2733.2950000000001</v>
      </c>
      <c r="BC441" s="27">
        <f>IF($O441&gt;=BC$1,$S441+$Y441+$Z441,$Y441+$Z441)</f>
        <v>2733.2950000000001</v>
      </c>
      <c r="BD441" s="27">
        <f>IF($O441&gt;=BD$1,$S441+$Y441+$Z441,$Y441+$Z441)</f>
        <v>2733.2950000000001</v>
      </c>
      <c r="BE441" s="27">
        <f>IF($O441&gt;=BE$1,$S441+$Y441+$Z441,$Y441+$Z441)</f>
        <v>2733.2950000000001</v>
      </c>
      <c r="BF441" s="27">
        <f>IF($O441&gt;=BF$1,$S441+$Y441+$Z441,$Y441+$Z441)</f>
        <v>2733.2950000000001</v>
      </c>
      <c r="BG441" s="27">
        <f>IF($O441&gt;=BG$1,$S441+$Y441+$Z441,$Y441+$Z441)</f>
        <v>2733.2950000000001</v>
      </c>
      <c r="BH441" s="27">
        <f>IF($O441&gt;=BH$1,$S441+$Y441+$Z441,$Y441+$Z441)</f>
        <v>2733.2950000000001</v>
      </c>
      <c r="BI441" s="27">
        <f>IF($O441&gt;=BI$1,$S441+$Y441+$Z441,$Y441+$Z441)</f>
        <v>2733.2950000000001</v>
      </c>
      <c r="BJ441" s="27">
        <f>IF($O441&gt;=BJ$1,$S441+$Y441+$Z441,$Y441+$Z441)</f>
        <v>2733.2950000000001</v>
      </c>
      <c r="BK441" s="27">
        <f>IF($O441&gt;=BK$1,$S441+$Y441+$Z441,$Y441+$Z441)</f>
        <v>2733.2950000000001</v>
      </c>
      <c r="BL441" s="27">
        <f>IF($O441&gt;=BL$1,$S441+$Y441+$Z441,$Y441+$Z441)</f>
        <v>2733.2950000000001</v>
      </c>
      <c r="BM441" s="27">
        <f>IF($O441&gt;=BM$1,$S441+$Y441+$Z441,$Y441+$Z441)</f>
        <v>2733.2950000000001</v>
      </c>
      <c r="BN441" s="27">
        <f>IF($O441&gt;=BN$1,$S441+$Y441+$Z441,$Y441+$Z441)</f>
        <v>2733.2950000000001</v>
      </c>
      <c r="BO441" s="27">
        <f>IF($O441&gt;=BO$1,$S441+$Y441+$Z441,$Y441+$Z441)</f>
        <v>2733.2950000000001</v>
      </c>
      <c r="BP441" s="27">
        <f>IF($O441&gt;=BP$1,$S441+$Y441+$Z441,$Y441+$Z441)</f>
        <v>2733.2950000000001</v>
      </c>
      <c r="BQ441" s="27">
        <f>IF($O441&gt;=BQ$1,$S441+$Y441+$Z441,$Y441+$Z441)</f>
        <v>2733.2950000000001</v>
      </c>
      <c r="BR441" s="27">
        <f>IF($O441&gt;=BR$1,$S441+$Y441+$Z441,$Y441+$Z441)</f>
        <v>2733.2950000000001</v>
      </c>
      <c r="BS441" s="27">
        <f>IF($O441&gt;=BS$1,$S441+$Y441+$Z441,$Y441+$Z441)</f>
        <v>2733.2950000000001</v>
      </c>
      <c r="BT441" s="27">
        <f>IF($O441&gt;=BT$1,$S441+$Y441+$Z441,$Y441+$Z441)</f>
        <v>2733.2950000000001</v>
      </c>
      <c r="BU441" s="27">
        <f>IF($O441&gt;=BU$1,$S441+$Y441+$Z441,$Y441+$Z441)</f>
        <v>2733.2950000000001</v>
      </c>
      <c r="BV441" s="27">
        <f>IF($O441&gt;=BV$1,$S441+$Y441+$Z441,$Y441+$Z441)</f>
        <v>2733.2950000000001</v>
      </c>
      <c r="BW441" s="27">
        <f>IF($O441&gt;=BW$1,$S441+$Y441+$Z441,$Y441+$Z441)</f>
        <v>2733.2950000000001</v>
      </c>
      <c r="BX441" s="27">
        <f>IF($O441&gt;=BX$1,$S441+$Y441+$Z441,$Y441+$Z441)</f>
        <v>2733.2950000000001</v>
      </c>
      <c r="BY441" s="27">
        <f>IF($O441&gt;=BY$1,$S441+$Y441+$Z441,$Y441+$Z441)</f>
        <v>2733.2950000000001</v>
      </c>
      <c r="BZ441" s="27">
        <f>IF($O441&gt;=BZ$1,$S441+$Y441+$Z441,$Y441+$Z441)</f>
        <v>2733.2950000000001</v>
      </c>
      <c r="CA441" s="27">
        <f>IF($O441&gt;=CA$1,$S441+$Y441+$Z441,$Y441+$Z441)</f>
        <v>2733.2950000000001</v>
      </c>
      <c r="CB441" s="27">
        <f>IF($O441&gt;=CB$1,$S441+$Y441+$Z441,$Y441+$Z441)</f>
        <v>2733.2950000000001</v>
      </c>
      <c r="CC441" s="27">
        <f>IF($O441&gt;=CC$1,$S441+$Y441+$Z441,$Y441+$Z441)</f>
        <v>2733.2950000000001</v>
      </c>
      <c r="CD441" s="27">
        <f>IF($O441&gt;=CD$1,$S441+$Y441+$Z441,$Y441+$Z441)</f>
        <v>2733.2950000000001</v>
      </c>
      <c r="CE441" s="27">
        <f>IF($O441&gt;=CE$1,$S441+$Y441+$Z441,$Y441+$Z441)</f>
        <v>2733.2950000000001</v>
      </c>
      <c r="CF441" s="27">
        <f>IF($O441&gt;=CF$1,$S441+$Y441+$Z441,$Y441+$Z441)</f>
        <v>2733.2950000000001</v>
      </c>
      <c r="CG441" s="27">
        <f>IF($O441&gt;=CG$1,$S441+$Y441+$Z441,$Y441+$Z441)</f>
        <v>2733.2950000000001</v>
      </c>
      <c r="CH441" s="27">
        <f>IF($O441&gt;=CH$1,$S441+$Y441+$Z441,$Y441+$Z441)</f>
        <v>2733.2950000000001</v>
      </c>
      <c r="CI441" s="27">
        <f>IF($O441&gt;=CI$1,$S441+$Y441+$Z441,$Y441+$Z441)</f>
        <v>2733.2950000000001</v>
      </c>
      <c r="CJ441" s="27">
        <f>IF($O441&gt;=CJ$1,$S441+$Y441+$Z441,$Y441+$Z441)</f>
        <v>2733.2950000000001</v>
      </c>
      <c r="CK441" s="27">
        <f>IF($O441&gt;=CK$1,$S441+$Y441+$Z441,$Y441+$Z441)</f>
        <v>2733.2950000000001</v>
      </c>
      <c r="CL441" s="27">
        <f>IF($O441&gt;=CL$1,$S441+$Y441+$Z441,$Y441+$Z441)</f>
        <v>2733.2950000000001</v>
      </c>
      <c r="CM441" s="27">
        <f>IF($O441&gt;=CM$1,$S441+$Y441+$Z441,$Y441+$Z441)</f>
        <v>2733.2950000000001</v>
      </c>
      <c r="CN441" s="27">
        <f>IF($O441&gt;=CN$1,$S441+$Y441,$Y441)</f>
        <v>2333.2950000000001</v>
      </c>
      <c r="CO441" s="27">
        <f>IF($O441&gt;=CO$1,$S441+$Y441,$Y441)</f>
        <v>2333.2950000000001</v>
      </c>
      <c r="CP441" s="27">
        <f>IF($O441&gt;=CP$1,$S441+$Y441,$Y441)</f>
        <v>2333.2950000000001</v>
      </c>
      <c r="CQ441" s="27">
        <f>IF($O441&gt;=CQ$1,$S441+$Y441,$Y441)</f>
        <v>2333.2950000000001</v>
      </c>
      <c r="CR441" s="27">
        <f>IF($O441&gt;=CR$1,$S441+$Y441,$Y441)</f>
        <v>2333.2950000000001</v>
      </c>
      <c r="CS441" s="27">
        <f>IF($O441&gt;=CS$1,$S441+$Y441,$Y441)</f>
        <v>2333.2950000000001</v>
      </c>
      <c r="CT441" s="27">
        <f>IF($O441&gt;=CT$1,$S441+$Y441,$Y441)</f>
        <v>2333.2950000000001</v>
      </c>
      <c r="CU441" s="27">
        <f>IF($O441&gt;=CU$1,$S441+$Y441,$Y441)</f>
        <v>2333.2950000000001</v>
      </c>
      <c r="CV441" s="27">
        <f>IF($O441&gt;=CV$1,$S441+$Y441,$Y441)</f>
        <v>2333.2950000000001</v>
      </c>
      <c r="CW441" s="27">
        <f>IF($O441&gt;=CW$1,$S441+$Y441,$Y441)</f>
        <v>2333.2950000000001</v>
      </c>
      <c r="CX441" s="27">
        <f>IF($O441&gt;=CX$1,$S441+$Y441,$Y441)</f>
        <v>2333.2950000000001</v>
      </c>
      <c r="CY441" s="27">
        <f>IF($O441&gt;=CY$1,$S441+$Y441,$Y441)</f>
        <v>2333.2950000000001</v>
      </c>
      <c r="CZ441" s="27">
        <f>IF($O441&gt;=CZ$1,$S441+$Y441,$Y441)</f>
        <v>2333.2950000000001</v>
      </c>
      <c r="DA441" s="27">
        <f>IF($O441&gt;=DA$1,$S441+$Y441,$Y441)</f>
        <v>2333.2950000000001</v>
      </c>
      <c r="DB441" s="27">
        <f>IF($O441&gt;=DB$1,$S441+$Y441,$Y441)</f>
        <v>2333.2950000000001</v>
      </c>
      <c r="DC441" s="27">
        <f>IF($O441&gt;=DC$1,$S441+$Y441,$Y441)</f>
        <v>2333.2950000000001</v>
      </c>
      <c r="DD441" s="27">
        <f>IF($O441&gt;=DD$1,$S441+$Y441,$Y441)</f>
        <v>2333.2950000000001</v>
      </c>
      <c r="DE441" s="27">
        <f>IF($O441&gt;=DE$1,$S441+$Y441,$Y441)</f>
        <v>2333.2950000000001</v>
      </c>
      <c r="DF441" s="27">
        <f>IF($O441&gt;=DF$1,$S441+$Y441,$Y441)</f>
        <v>2333.2950000000001</v>
      </c>
      <c r="DG441" s="27">
        <f>IF($O441&gt;=DG$1,$S441+$Y441,$Y441)</f>
        <v>2333.2950000000001</v>
      </c>
      <c r="DH441" s="27">
        <f>IF($O441&gt;=DH$1,$S441+$Y441,$Y441)</f>
        <v>2333.2950000000001</v>
      </c>
      <c r="DI441" s="27">
        <f>IF($O441&gt;=DI$1,$S441+$Y441,$Y441)</f>
        <v>2333.2950000000001</v>
      </c>
      <c r="DJ441" s="27">
        <f>IF($O441&gt;=DJ$1,$S441+$Y441,$Y441)</f>
        <v>2333.2950000000001</v>
      </c>
      <c r="DK441" s="27">
        <f>IF($O441&gt;=DK$1,$S441+$Y441,$Y441)</f>
        <v>2333.2950000000001</v>
      </c>
      <c r="DL441" s="27">
        <f>IF($O441&gt;=DL$1,$S441+$Y441,$Y441)</f>
        <v>2333.2950000000001</v>
      </c>
      <c r="DM441" s="27">
        <f>IF($O441&gt;=DM$1,$S441+$Y441,$Y441)</f>
        <v>2333.2950000000001</v>
      </c>
      <c r="DN441" s="27">
        <f>IF($O441&gt;=DN$1,$S441+$Y441,$Y441)</f>
        <v>2333.2950000000001</v>
      </c>
      <c r="DO441" s="27">
        <f>IF($O441&gt;=DO$1,$S441+$Y441,$Y441)</f>
        <v>2333.2950000000001</v>
      </c>
      <c r="DP441" s="27">
        <f>IF($O441&gt;=DP$1,$S441+$Y441,$Y441)</f>
        <v>2333.2950000000001</v>
      </c>
      <c r="DQ441" s="27">
        <f>IF($O441&gt;=DQ$1,$S441+$Y441,$Y441)</f>
        <v>2333.2950000000001</v>
      </c>
      <c r="DR441" s="27">
        <f>IF($O441&gt;=DR$1,$S441+$Y441,$Y441)</f>
        <v>2333.2950000000001</v>
      </c>
      <c r="DS441" s="27">
        <f>IF($O441&gt;=DS$1,$S441+$Y441,$Y441)</f>
        <v>2333.2950000000001</v>
      </c>
      <c r="DT441" s="27">
        <f>IF($O441&gt;=DT$1,$S441+$Y441,$Y441)</f>
        <v>2333.2950000000001</v>
      </c>
      <c r="DU441" s="27">
        <f>IF($O441&gt;=DU$1,$S441+$Y441,$Y441)</f>
        <v>2333.2950000000001</v>
      </c>
      <c r="DV441" s="27">
        <f>IF($O441&gt;=DV$1,$S441+$Y441,$Y441)</f>
        <v>2333.2950000000001</v>
      </c>
      <c r="DW441" s="27">
        <f>IF($O441&gt;=DW$1,$S441+$Y441,$Y441)</f>
        <v>2333.2950000000001</v>
      </c>
      <c r="DX441" s="27">
        <f>IF($O441&gt;=DX$1,$S441+$Y441,$Y441)</f>
        <v>2333.2950000000001</v>
      </c>
      <c r="DY441" s="27">
        <f>IF($O441&gt;=DY$1,$S441+$Y441,$Y441)</f>
        <v>2333.2950000000001</v>
      </c>
      <c r="DZ441" s="27">
        <f>IF($O441&gt;=DZ$1,$S441+$Y441,$Y441)</f>
        <v>2333.2950000000001</v>
      </c>
      <c r="EA441" s="27">
        <f>IF($O441&gt;=EA$1,$S441+$Y441,$Y441)</f>
        <v>2333.2950000000001</v>
      </c>
      <c r="EB441" s="27">
        <f>IF($O441&gt;=EB$1,$S441+$Y441,$Y441)</f>
        <v>2333.2950000000001</v>
      </c>
      <c r="EC441" s="27">
        <f>IF($O441&gt;=EC$1,$S441+$Y441,$Y441)</f>
        <v>2333.2950000000001</v>
      </c>
      <c r="ED441" s="27">
        <f>IF($O441&gt;=ED$1,$S441+$Y441,$Y441)</f>
        <v>2333.2950000000001</v>
      </c>
      <c r="EE441" s="27">
        <f>IF($O441&gt;=EE$1,$S441+$Y441,$Y441)</f>
        <v>2333.2950000000001</v>
      </c>
      <c r="EF441" s="27">
        <f>IF($O441&gt;=EF$1,$S441+$Y441,$Y441)</f>
        <v>2333.2950000000001</v>
      </c>
      <c r="EG441" s="27">
        <f>IF($O441&gt;=EG$1,$S441+$Y441,$Y441)</f>
        <v>2333.2950000000001</v>
      </c>
      <c r="EH441" s="27">
        <f>IF($O441&gt;=EH$1,$S441+$Y441,$Y441)</f>
        <v>2333.2950000000001</v>
      </c>
      <c r="EI441" s="27">
        <f>IF($O441&gt;=EI$1,$S441+$Y441,$Y441)</f>
        <v>2333.2950000000001</v>
      </c>
      <c r="EJ441" s="27">
        <f>IF($O441&gt;=EJ$1,$S441+$Y441,$Y441)</f>
        <v>2333.2950000000001</v>
      </c>
      <c r="EK441" s="27">
        <f>IF($O441&gt;=EK$1,$S441+$Y441,$Y441)</f>
        <v>2333.2950000000001</v>
      </c>
      <c r="EL441" s="27">
        <f>IF($O441&gt;=EL$1,$S441+$Y441,$Y441)</f>
        <v>2333.2950000000001</v>
      </c>
      <c r="EM441" s="27">
        <f>IF($O441&gt;=EM$1,$S441+$Y441,$Y441)</f>
        <v>2333.2950000000001</v>
      </c>
      <c r="EN441" s="27">
        <f>IF($O441&gt;=EN$1,$S441+$Y441,$Y441)</f>
        <v>2333.2950000000001</v>
      </c>
      <c r="EO441" s="27">
        <f>IF($O441&gt;=EO$1,$S441+$Y441,$Y441)</f>
        <v>2333.2950000000001</v>
      </c>
      <c r="EP441" s="27">
        <f>IF($O441&gt;=EP$1,$S441+$Y441,$Y441)</f>
        <v>2333.2950000000001</v>
      </c>
      <c r="EQ441" s="27">
        <f>IF($O441&gt;=EQ$1,$S441+$Y441,$Y441)</f>
        <v>2333.2950000000001</v>
      </c>
      <c r="ER441" s="27">
        <f>IF($O441&gt;=ER$1,$S441+$Y441,$Y441)</f>
        <v>2333.2950000000001</v>
      </c>
      <c r="ES441" s="27">
        <f>IF($O441&gt;=ES$1,$S441+$Y441,$Y441)</f>
        <v>2333.2950000000001</v>
      </c>
      <c r="ET441" s="27">
        <f>IF($O441&gt;=ET$1,$S441+$Y441,$Y441)</f>
        <v>2333.2950000000001</v>
      </c>
      <c r="EU441" s="27">
        <f>IF($O441&gt;=EU$1,$S441+$Y441,$Y441)</f>
        <v>2333.2950000000001</v>
      </c>
      <c r="EV441" s="27">
        <f>IF($O441&gt;=EV$1,$S441,0)</f>
        <v>2333.2950000000001</v>
      </c>
      <c r="EW441" s="27">
        <f>IF($O441&gt;=EW$1,$S441,0)</f>
        <v>2333.2950000000001</v>
      </c>
      <c r="EX441" s="27">
        <f>IF($O441&gt;=EX$1,$S441,0)</f>
        <v>2333.2950000000001</v>
      </c>
      <c r="EY441" s="27">
        <f>IF($O441&gt;=EY$1,$S441,0)</f>
        <v>2333.2950000000001</v>
      </c>
      <c r="EZ441" s="27">
        <f>IF($O441&gt;=EZ$1,$S441,0)</f>
        <v>2333.2950000000001</v>
      </c>
      <c r="FA441" s="27">
        <f>IF($O441&gt;=FA$1,$S441,0)</f>
        <v>2333.2950000000001</v>
      </c>
      <c r="FB441" s="27">
        <f>IF($O441&gt;=FB$1,$S441,0)</f>
        <v>2333.2950000000001</v>
      </c>
      <c r="FC441" s="27">
        <f>IF($O441&gt;=FC$1,$S441,0)</f>
        <v>2333.2950000000001</v>
      </c>
      <c r="FD441" s="27">
        <f>IF($O441&gt;=FD$1,$S441,0)</f>
        <v>2333.2950000000001</v>
      </c>
      <c r="FE441" s="27">
        <f>IF($O441&gt;=FE$1,$S441,0)</f>
        <v>2333.2950000000001</v>
      </c>
      <c r="FF441" s="27">
        <f>IF($O441&gt;=FF$1,$S441,0)</f>
        <v>2333.2950000000001</v>
      </c>
      <c r="FG441" s="27">
        <f>IF($O441&gt;=FG$1,$S441,0)</f>
        <v>2333.2950000000001</v>
      </c>
      <c r="FH441" s="27">
        <f>IF($O441&gt;=FH$1,$S441,0)</f>
        <v>2333.2950000000001</v>
      </c>
      <c r="FI441" s="27">
        <f>IF($O441&gt;=FI$1,$S441,0)</f>
        <v>2333.2950000000001</v>
      </c>
      <c r="FJ441" s="27">
        <f>IF($O441&gt;=FJ$1,$S441,0)</f>
        <v>2333.2950000000001</v>
      </c>
      <c r="FK441" s="27">
        <f>IF($O441&gt;=FK$1,$S441,0)</f>
        <v>2333.2950000000001</v>
      </c>
      <c r="FL441" s="27">
        <f>IF($O441&gt;=FL$1,$S441,0)</f>
        <v>2333.2950000000001</v>
      </c>
      <c r="FM441" s="27">
        <f>IF($O441&gt;=FM$1,$S441,0)</f>
        <v>2333.2950000000001</v>
      </c>
      <c r="FN441" s="27">
        <f>IF($O441&gt;=FN$1,$S441,0)</f>
        <v>2333.2950000000001</v>
      </c>
      <c r="FO441" s="27">
        <f>IF($O441&gt;=FO$1,$S441,0)</f>
        <v>2333.2950000000001</v>
      </c>
      <c r="FP441" s="27">
        <f>IF($O441&gt;=FP$1,$S441,0)</f>
        <v>2333.2950000000001</v>
      </c>
      <c r="FQ441" s="27">
        <f>IF($O441&gt;=FQ$1,$S441,0)</f>
        <v>2333.2950000000001</v>
      </c>
      <c r="FR441" s="27">
        <f>IF($O441&gt;=FR$1,$S441,0)</f>
        <v>2333.2950000000001</v>
      </c>
      <c r="FS441" s="27">
        <f>IF($O441&gt;=FS$1,$S441,0)</f>
        <v>2333.2950000000001</v>
      </c>
      <c r="FT441" s="27">
        <f>IF($O441&gt;=FT$1,$S441,0)</f>
        <v>2333.2950000000001</v>
      </c>
      <c r="FU441" s="27">
        <f>IF($O441&gt;=FU$1,$S441,0)</f>
        <v>2333.2950000000001</v>
      </c>
      <c r="FV441" s="27">
        <f>IF($O441&gt;=FV$1,$S441,0)</f>
        <v>2333.2950000000001</v>
      </c>
      <c r="FW441" s="27">
        <f>IF($O441&gt;=FW$1,$S441,0)</f>
        <v>2333.2950000000001</v>
      </c>
      <c r="FX441" s="27">
        <f>IF($O441&gt;=FX$1,$S441,0)</f>
        <v>2333.2950000000001</v>
      </c>
      <c r="FY441" s="27">
        <f>IF($O441&gt;=FY$1,$S441,0)</f>
        <v>2333.2950000000001</v>
      </c>
      <c r="FZ441" s="27">
        <f>IF($O441&gt;=FZ$1,$S441,0)</f>
        <v>2333.2950000000001</v>
      </c>
      <c r="GA441" s="27">
        <f>IF($O441&gt;=GA$1,$S441,0)</f>
        <v>2333.2950000000001</v>
      </c>
      <c r="GB441" s="27">
        <f>IF($O441&gt;=GB$1,$S441,0)</f>
        <v>2333.2950000000001</v>
      </c>
      <c r="GC441" s="27">
        <f>IF($O441&gt;=GC$1,$S441,0)</f>
        <v>2333.2950000000001</v>
      </c>
      <c r="GD441" s="27">
        <f>IF($O441&gt;=GD$1,$S441,0)</f>
        <v>2333.2950000000001</v>
      </c>
      <c r="GE441" s="27">
        <f>IF($O441&gt;=GE$1,$S441,0)</f>
        <v>2333.2950000000001</v>
      </c>
      <c r="GF441" s="27">
        <f>IF($O441&gt;=GF$1,$S441,0)</f>
        <v>2333.2950000000001</v>
      </c>
      <c r="GG441" s="27">
        <f>IF($O441&gt;=GG$1,$S441,0)</f>
        <v>2333.2950000000001</v>
      </c>
      <c r="GH441" s="27">
        <f>IF($O441&gt;=GH$1,$S441,0)</f>
        <v>2333.2950000000001</v>
      </c>
      <c r="GI441" s="27">
        <f>IF($O441&gt;=GI$1,$S441,0)</f>
        <v>2333.2950000000001</v>
      </c>
      <c r="GJ441" s="27">
        <f>IF($O441&gt;=GJ$1,$S441,0)</f>
        <v>2333.2950000000001</v>
      </c>
      <c r="GK441" s="27">
        <f>IF($O441&gt;=GK$1,$S441,0)</f>
        <v>2333.2950000000001</v>
      </c>
      <c r="GL441" s="27">
        <f>IF($O441&gt;=GL$1,$S441,0)</f>
        <v>2333.2950000000001</v>
      </c>
      <c r="GM441" s="27">
        <f>IF($O441&gt;=GM$1,$S441,0)</f>
        <v>2333.2950000000001</v>
      </c>
      <c r="GN441" s="27">
        <f>IF($O441&gt;=GN$1,$S441,0)</f>
        <v>2333.2950000000001</v>
      </c>
      <c r="GO441" s="27">
        <f>IF($O441&gt;=GO$1,$S441,0)</f>
        <v>2333.2950000000001</v>
      </c>
      <c r="GP441" s="27">
        <f>IF($O441&gt;=GP$1,$S441,0)</f>
        <v>2333.2950000000001</v>
      </c>
      <c r="GQ441" s="27">
        <f>IF($O441&gt;=GQ$1,$S441,0)</f>
        <v>2333.2950000000001</v>
      </c>
      <c r="GR441" s="27">
        <f>IF($O441&gt;=GR$1,$S441,0)</f>
        <v>2333.2950000000001</v>
      </c>
      <c r="GS441" s="27">
        <f>IF($O441&gt;=GS$1,$S441,0)</f>
        <v>2333.2950000000001</v>
      </c>
      <c r="GT441" s="27">
        <f>IF($O441&gt;=GT$1,$S441,0)</f>
        <v>2333.2950000000001</v>
      </c>
      <c r="GU441" s="27">
        <f>IF($O441&gt;=GU$1,$S441,0)</f>
        <v>2333.2950000000001</v>
      </c>
      <c r="GV441" s="27">
        <f>IF($O441&gt;=GV$1,$S441,0)</f>
        <v>2333.2950000000001</v>
      </c>
      <c r="GW441" s="27">
        <f>IF($O441&gt;=GW$1,$S441,0)</f>
        <v>2333.2950000000001</v>
      </c>
      <c r="GX441" s="27">
        <f>IF($O441&gt;=GX$1,$S441,0)</f>
        <v>0</v>
      </c>
      <c r="GY441" s="27">
        <f>IF($O441&gt;=GY$1,$S441,0)</f>
        <v>0</v>
      </c>
      <c r="GZ441" s="27">
        <f>IF($O441&gt;=GZ$1,$S441,0)</f>
        <v>0</v>
      </c>
      <c r="HA441" s="27">
        <f>IF($O441&gt;=HA$1,$S441,0)</f>
        <v>0</v>
      </c>
      <c r="HB441" s="27">
        <f>IF($O441&gt;=HB$1,$S441,0)</f>
        <v>0</v>
      </c>
      <c r="HC441" s="27">
        <f>IF($O441&gt;=HC$1,$S441,0)</f>
        <v>0</v>
      </c>
    </row>
    <row r="442" spans="1:211">
      <c r="A442" s="3">
        <v>44164</v>
      </c>
      <c r="B442" s="3" t="s">
        <v>588</v>
      </c>
      <c r="C442" s="3" t="s">
        <v>450</v>
      </c>
      <c r="D442" s="3">
        <v>60</v>
      </c>
      <c r="E442" s="4">
        <v>33521</v>
      </c>
      <c r="F442" s="5">
        <v>26.712328767123289</v>
      </c>
      <c r="G442" s="3" t="s">
        <v>446</v>
      </c>
      <c r="H442" s="4">
        <v>21451</v>
      </c>
      <c r="I442" s="9" t="s">
        <v>836</v>
      </c>
      <c r="J442" s="5">
        <v>3183.44</v>
      </c>
      <c r="K442" s="31">
        <v>200</v>
      </c>
      <c r="L442" s="32">
        <v>27</v>
      </c>
      <c r="M442" s="33">
        <f>VLOOKUP(L442,FIND,3,TRUE)</f>
        <v>1.5</v>
      </c>
      <c r="N442" s="32">
        <f>IF(L442&gt;30,180,VLOOKUP(L442,TEMPO,2,FALSE))</f>
        <v>162</v>
      </c>
      <c r="O442" s="32">
        <f>IF(R442&gt;0,4,N442)</f>
        <v>162</v>
      </c>
      <c r="P442" s="96">
        <f>J442*M442*L442</f>
        <v>128929.31999999999</v>
      </c>
      <c r="Q442" s="96">
        <f>10934.45*2</f>
        <v>21868.9</v>
      </c>
      <c r="R442" s="96">
        <f>IF(P442&lt;=Q442,P442/4,0)</f>
        <v>0</v>
      </c>
      <c r="S442" s="5">
        <f>IF(P442&gt;=Q442,P442/N442,0)</f>
        <v>795.8599999999999</v>
      </c>
      <c r="T442" s="3"/>
      <c r="U442" s="3">
        <f>IF(T442="",1,0)</f>
        <v>1</v>
      </c>
      <c r="V442" s="3">
        <v>91</v>
      </c>
      <c r="W442" s="5">
        <v>0</v>
      </c>
      <c r="X442" s="5">
        <v>402.65</v>
      </c>
      <c r="Y442" s="5">
        <f>X442*W442</f>
        <v>0</v>
      </c>
      <c r="Z442" s="5">
        <v>400</v>
      </c>
      <c r="AA442" s="5">
        <f>S442+Y442+Z442</f>
        <v>1195.8599999999999</v>
      </c>
      <c r="AB442" s="39">
        <f>(J442/12+J442/12*1.3333333333+450/12+J442/30*6/12+J442)*1.3+Y442+Z442+153.9</f>
        <v>5614.7994222107263</v>
      </c>
      <c r="AC442" s="39" t="s">
        <v>450</v>
      </c>
      <c r="AD442" s="39">
        <f>J442*1.3+400+153.9</f>
        <v>4692.3720000000003</v>
      </c>
      <c r="AE442" s="39">
        <f>SUMIFS('CUSTO MENSAL FUNC NOVO'!H:H,'CUSTO MENSAL FUNC NOVO'!A:A,'VALORES MENSAIS'!AC442)</f>
        <v>3296.25</v>
      </c>
      <c r="AF442" s="27">
        <f>IF($R442&gt;0,$R442,$S442)+$Y442+$Z442</f>
        <v>1195.8599999999999</v>
      </c>
      <c r="AG442" s="27">
        <f>IF($R442&gt;0,$R442,$S442)+$Y442+$Z442</f>
        <v>1195.8599999999999</v>
      </c>
      <c r="AH442" s="27">
        <f>IF($R442&gt;0,$R442,$S442)+$Y442+$Z442</f>
        <v>1195.8599999999999</v>
      </c>
      <c r="AI442" s="27">
        <f>IF($R442&gt;0,$R442,$S442)+$Y442+$Z442</f>
        <v>1195.8599999999999</v>
      </c>
      <c r="AJ442" s="27">
        <f>IF($O442&gt;=AJ$1,$S442+$Y442+$Z442,$Y442+$Z442)</f>
        <v>1195.8599999999999</v>
      </c>
      <c r="AK442" s="27">
        <f>IF($O442&gt;=AK$1,$S442+$Y442+$Z442,$Y442+$Z442)</f>
        <v>1195.8599999999999</v>
      </c>
      <c r="AL442" s="27">
        <f>IF($O442&gt;=AL$1,$S442+$Y442+$Z442,$Y442+$Z442)</f>
        <v>1195.8599999999999</v>
      </c>
      <c r="AM442" s="27">
        <f>IF($O442&gt;=AM$1,$S442+$Y442+$Z442,$Y442+$Z442)</f>
        <v>1195.8599999999999</v>
      </c>
      <c r="AN442" s="27">
        <f>IF($O442&gt;=AN$1,$S442+$Y442+$Z442,$Y442+$Z442)</f>
        <v>1195.8599999999999</v>
      </c>
      <c r="AO442" s="27">
        <f>IF($O442&gt;=AO$1,$S442+$Y442+$Z442,$Y442+$Z442)</f>
        <v>1195.8599999999999</v>
      </c>
      <c r="AP442" s="27">
        <f>IF($O442&gt;=AP$1,$S442+$Y442+$Z442,$Y442+$Z442)</f>
        <v>1195.8599999999999</v>
      </c>
      <c r="AQ442" s="27">
        <f>IF($O442&gt;=AQ$1,$S442+$Y442+$Z442,$Y442+$Z442)</f>
        <v>1195.8599999999999</v>
      </c>
      <c r="AR442" s="27">
        <f>IF($O442&gt;=AR$1,$S442+$Y442+$Z442,$Y442+$Z442)</f>
        <v>1195.8599999999999</v>
      </c>
      <c r="AS442" s="27">
        <f>IF($O442&gt;=AS$1,$S442+$Y442+$Z442,$Y442+$Z442)</f>
        <v>1195.8599999999999</v>
      </c>
      <c r="AT442" s="27">
        <f>IF($O442&gt;=AT$1,$S442+$Y442+$Z442,$Y442+$Z442)</f>
        <v>1195.8599999999999</v>
      </c>
      <c r="AU442" s="27">
        <f>IF($O442&gt;=AU$1,$S442+$Y442+$Z442,$Y442+$Z442)</f>
        <v>1195.8599999999999</v>
      </c>
      <c r="AV442" s="27">
        <f>IF($O442&gt;=AV$1,$S442+$Y442+$Z442,$Y442+$Z442)</f>
        <v>1195.8599999999999</v>
      </c>
      <c r="AW442" s="27">
        <f>IF($O442&gt;=AW$1,$S442+$Y442+$Z442,$Y442+$Z442)</f>
        <v>1195.8599999999999</v>
      </c>
      <c r="AX442" s="27">
        <f>IF($O442&gt;=AX$1,$S442+$Y442+$Z442,$Y442+$Z442)</f>
        <v>1195.8599999999999</v>
      </c>
      <c r="AY442" s="27">
        <f>IF($O442&gt;=AY$1,$S442+$Y442+$Z442,$Y442+$Z442)</f>
        <v>1195.8599999999999</v>
      </c>
      <c r="AZ442" s="27">
        <f>IF($O442&gt;=AZ$1,$S442+$Y442+$Z442,$Y442+$Z442)</f>
        <v>1195.8599999999999</v>
      </c>
      <c r="BA442" s="27">
        <f>IF($O442&gt;=BA$1,$S442+$Y442+$Z442,$Y442+$Z442)</f>
        <v>1195.8599999999999</v>
      </c>
      <c r="BB442" s="27">
        <f>IF($O442&gt;=BB$1,$S442+$Y442+$Z442,$Y442+$Z442)</f>
        <v>1195.8599999999999</v>
      </c>
      <c r="BC442" s="27">
        <f>IF($O442&gt;=BC$1,$S442+$Y442+$Z442,$Y442+$Z442)</f>
        <v>1195.8599999999999</v>
      </c>
      <c r="BD442" s="27">
        <f>IF($O442&gt;=BD$1,$S442+$Y442+$Z442,$Y442+$Z442)</f>
        <v>1195.8599999999999</v>
      </c>
      <c r="BE442" s="27">
        <f>IF($O442&gt;=BE$1,$S442+$Y442+$Z442,$Y442+$Z442)</f>
        <v>1195.8599999999999</v>
      </c>
      <c r="BF442" s="27">
        <f>IF($O442&gt;=BF$1,$S442+$Y442+$Z442,$Y442+$Z442)</f>
        <v>1195.8599999999999</v>
      </c>
      <c r="BG442" s="27">
        <f>IF($O442&gt;=BG$1,$S442+$Y442+$Z442,$Y442+$Z442)</f>
        <v>1195.8599999999999</v>
      </c>
      <c r="BH442" s="27">
        <f>IF($O442&gt;=BH$1,$S442+$Y442+$Z442,$Y442+$Z442)</f>
        <v>1195.8599999999999</v>
      </c>
      <c r="BI442" s="27">
        <f>IF($O442&gt;=BI$1,$S442+$Y442+$Z442,$Y442+$Z442)</f>
        <v>1195.8599999999999</v>
      </c>
      <c r="BJ442" s="27">
        <f>IF($O442&gt;=BJ$1,$S442+$Y442+$Z442,$Y442+$Z442)</f>
        <v>1195.8599999999999</v>
      </c>
      <c r="BK442" s="27">
        <f>IF($O442&gt;=BK$1,$S442+$Y442+$Z442,$Y442+$Z442)</f>
        <v>1195.8599999999999</v>
      </c>
      <c r="BL442" s="27">
        <f>IF($O442&gt;=BL$1,$S442+$Y442+$Z442,$Y442+$Z442)</f>
        <v>1195.8599999999999</v>
      </c>
      <c r="BM442" s="27">
        <f>IF($O442&gt;=BM$1,$S442+$Y442+$Z442,$Y442+$Z442)</f>
        <v>1195.8599999999999</v>
      </c>
      <c r="BN442" s="27">
        <f>IF($O442&gt;=BN$1,$S442+$Y442+$Z442,$Y442+$Z442)</f>
        <v>1195.8599999999999</v>
      </c>
      <c r="BO442" s="27">
        <f>IF($O442&gt;=BO$1,$S442+$Y442+$Z442,$Y442+$Z442)</f>
        <v>1195.8599999999999</v>
      </c>
      <c r="BP442" s="27">
        <f>IF($O442&gt;=BP$1,$S442+$Y442+$Z442,$Y442+$Z442)</f>
        <v>1195.8599999999999</v>
      </c>
      <c r="BQ442" s="27">
        <f>IF($O442&gt;=BQ$1,$S442+$Y442+$Z442,$Y442+$Z442)</f>
        <v>1195.8599999999999</v>
      </c>
      <c r="BR442" s="27">
        <f>IF($O442&gt;=BR$1,$S442+$Y442+$Z442,$Y442+$Z442)</f>
        <v>1195.8599999999999</v>
      </c>
      <c r="BS442" s="27">
        <f>IF($O442&gt;=BS$1,$S442+$Y442+$Z442,$Y442+$Z442)</f>
        <v>1195.8599999999999</v>
      </c>
      <c r="BT442" s="27">
        <f>IF($O442&gt;=BT$1,$S442+$Y442+$Z442,$Y442+$Z442)</f>
        <v>1195.8599999999999</v>
      </c>
      <c r="BU442" s="27">
        <f>IF($O442&gt;=BU$1,$S442+$Y442+$Z442,$Y442+$Z442)</f>
        <v>1195.8599999999999</v>
      </c>
      <c r="BV442" s="27">
        <f>IF($O442&gt;=BV$1,$S442+$Y442+$Z442,$Y442+$Z442)</f>
        <v>1195.8599999999999</v>
      </c>
      <c r="BW442" s="27">
        <f>IF($O442&gt;=BW$1,$S442+$Y442+$Z442,$Y442+$Z442)</f>
        <v>1195.8599999999999</v>
      </c>
      <c r="BX442" s="27">
        <f>IF($O442&gt;=BX$1,$S442+$Y442+$Z442,$Y442+$Z442)</f>
        <v>1195.8599999999999</v>
      </c>
      <c r="BY442" s="27">
        <f>IF($O442&gt;=BY$1,$S442+$Y442+$Z442,$Y442+$Z442)</f>
        <v>1195.8599999999999</v>
      </c>
      <c r="BZ442" s="27">
        <f>IF($O442&gt;=BZ$1,$S442+$Y442+$Z442,$Y442+$Z442)</f>
        <v>1195.8599999999999</v>
      </c>
      <c r="CA442" s="27">
        <f>IF($O442&gt;=CA$1,$S442+$Y442+$Z442,$Y442+$Z442)</f>
        <v>1195.8599999999999</v>
      </c>
      <c r="CB442" s="27">
        <f>IF($O442&gt;=CB$1,$S442+$Y442+$Z442,$Y442+$Z442)</f>
        <v>1195.8599999999999</v>
      </c>
      <c r="CC442" s="27">
        <f>IF($O442&gt;=CC$1,$S442+$Y442+$Z442,$Y442+$Z442)</f>
        <v>1195.8599999999999</v>
      </c>
      <c r="CD442" s="27">
        <f>IF($O442&gt;=CD$1,$S442+$Y442+$Z442,$Y442+$Z442)</f>
        <v>1195.8599999999999</v>
      </c>
      <c r="CE442" s="27">
        <f>IF($O442&gt;=CE$1,$S442+$Y442+$Z442,$Y442+$Z442)</f>
        <v>1195.8599999999999</v>
      </c>
      <c r="CF442" s="27">
        <f>IF($O442&gt;=CF$1,$S442+$Y442+$Z442,$Y442+$Z442)</f>
        <v>1195.8599999999999</v>
      </c>
      <c r="CG442" s="27">
        <f>IF($O442&gt;=CG$1,$S442+$Y442+$Z442,$Y442+$Z442)</f>
        <v>1195.8599999999999</v>
      </c>
      <c r="CH442" s="27">
        <f>IF($O442&gt;=CH$1,$S442+$Y442+$Z442,$Y442+$Z442)</f>
        <v>1195.8599999999999</v>
      </c>
      <c r="CI442" s="27">
        <f>IF($O442&gt;=CI$1,$S442+$Y442+$Z442,$Y442+$Z442)</f>
        <v>1195.8599999999999</v>
      </c>
      <c r="CJ442" s="27">
        <f>IF($O442&gt;=CJ$1,$S442+$Y442+$Z442,$Y442+$Z442)</f>
        <v>1195.8599999999999</v>
      </c>
      <c r="CK442" s="27">
        <f>IF($O442&gt;=CK$1,$S442+$Y442+$Z442,$Y442+$Z442)</f>
        <v>1195.8599999999999</v>
      </c>
      <c r="CL442" s="27">
        <f>IF($O442&gt;=CL$1,$S442+$Y442+$Z442,$Y442+$Z442)</f>
        <v>1195.8599999999999</v>
      </c>
      <c r="CM442" s="27">
        <f>IF($O442&gt;=CM$1,$S442+$Y442+$Z442,$Y442+$Z442)</f>
        <v>1195.8599999999999</v>
      </c>
      <c r="CN442" s="27">
        <f>IF($O442&gt;=CN$1,$S442+$Y442,$Y442)</f>
        <v>795.8599999999999</v>
      </c>
      <c r="CO442" s="27">
        <f>IF($O442&gt;=CO$1,$S442+$Y442,$Y442)</f>
        <v>795.8599999999999</v>
      </c>
      <c r="CP442" s="27">
        <f>IF($O442&gt;=CP$1,$S442+$Y442,$Y442)</f>
        <v>795.8599999999999</v>
      </c>
      <c r="CQ442" s="27">
        <f>IF($O442&gt;=CQ$1,$S442+$Y442,$Y442)</f>
        <v>795.8599999999999</v>
      </c>
      <c r="CR442" s="27">
        <f>IF($O442&gt;=CR$1,$S442+$Y442,$Y442)</f>
        <v>795.8599999999999</v>
      </c>
      <c r="CS442" s="27">
        <f>IF($O442&gt;=CS$1,$S442+$Y442,$Y442)</f>
        <v>795.8599999999999</v>
      </c>
      <c r="CT442" s="27">
        <f>IF($O442&gt;=CT$1,$S442+$Y442,$Y442)</f>
        <v>795.8599999999999</v>
      </c>
      <c r="CU442" s="27">
        <f>IF($O442&gt;=CU$1,$S442+$Y442,$Y442)</f>
        <v>795.8599999999999</v>
      </c>
      <c r="CV442" s="27">
        <f>IF($O442&gt;=CV$1,$S442+$Y442,$Y442)</f>
        <v>795.8599999999999</v>
      </c>
      <c r="CW442" s="27">
        <f>IF($O442&gt;=CW$1,$S442+$Y442,$Y442)</f>
        <v>795.8599999999999</v>
      </c>
      <c r="CX442" s="27">
        <f>IF($O442&gt;=CX$1,$S442+$Y442,$Y442)</f>
        <v>795.8599999999999</v>
      </c>
      <c r="CY442" s="27">
        <f>IF($O442&gt;=CY$1,$S442+$Y442,$Y442)</f>
        <v>795.8599999999999</v>
      </c>
      <c r="CZ442" s="27">
        <f>IF($O442&gt;=CZ$1,$S442+$Y442,$Y442)</f>
        <v>795.8599999999999</v>
      </c>
      <c r="DA442" s="27">
        <f>IF($O442&gt;=DA$1,$S442+$Y442,$Y442)</f>
        <v>795.8599999999999</v>
      </c>
      <c r="DB442" s="27">
        <f>IF($O442&gt;=DB$1,$S442+$Y442,$Y442)</f>
        <v>795.8599999999999</v>
      </c>
      <c r="DC442" s="27">
        <f>IF($O442&gt;=DC$1,$S442+$Y442,$Y442)</f>
        <v>795.8599999999999</v>
      </c>
      <c r="DD442" s="27">
        <f>IF($O442&gt;=DD$1,$S442+$Y442,$Y442)</f>
        <v>795.8599999999999</v>
      </c>
      <c r="DE442" s="27">
        <f>IF($O442&gt;=DE$1,$S442+$Y442,$Y442)</f>
        <v>795.8599999999999</v>
      </c>
      <c r="DF442" s="27">
        <f>IF($O442&gt;=DF$1,$S442+$Y442,$Y442)</f>
        <v>795.8599999999999</v>
      </c>
      <c r="DG442" s="27">
        <f>IF($O442&gt;=DG$1,$S442+$Y442,$Y442)</f>
        <v>795.8599999999999</v>
      </c>
      <c r="DH442" s="27">
        <f>IF($O442&gt;=DH$1,$S442+$Y442,$Y442)</f>
        <v>795.8599999999999</v>
      </c>
      <c r="DI442" s="27">
        <f>IF($O442&gt;=DI$1,$S442+$Y442,$Y442)</f>
        <v>795.8599999999999</v>
      </c>
      <c r="DJ442" s="27">
        <f>IF($O442&gt;=DJ$1,$S442+$Y442,$Y442)</f>
        <v>795.8599999999999</v>
      </c>
      <c r="DK442" s="27">
        <f>IF($O442&gt;=DK$1,$S442+$Y442,$Y442)</f>
        <v>795.8599999999999</v>
      </c>
      <c r="DL442" s="27">
        <f>IF($O442&gt;=DL$1,$S442+$Y442,$Y442)</f>
        <v>795.8599999999999</v>
      </c>
      <c r="DM442" s="27">
        <f>IF($O442&gt;=DM$1,$S442+$Y442,$Y442)</f>
        <v>795.8599999999999</v>
      </c>
      <c r="DN442" s="27">
        <f>IF($O442&gt;=DN$1,$S442+$Y442,$Y442)</f>
        <v>795.8599999999999</v>
      </c>
      <c r="DO442" s="27">
        <f>IF($O442&gt;=DO$1,$S442+$Y442,$Y442)</f>
        <v>795.8599999999999</v>
      </c>
      <c r="DP442" s="27">
        <f>IF($O442&gt;=DP$1,$S442+$Y442,$Y442)</f>
        <v>795.8599999999999</v>
      </c>
      <c r="DQ442" s="27">
        <f>IF($O442&gt;=DQ$1,$S442+$Y442,$Y442)</f>
        <v>795.8599999999999</v>
      </c>
      <c r="DR442" s="27">
        <f>IF($O442&gt;=DR$1,$S442+$Y442,$Y442)</f>
        <v>795.8599999999999</v>
      </c>
      <c r="DS442" s="27">
        <f>IF($O442&gt;=DS$1,$S442+$Y442,$Y442)</f>
        <v>795.8599999999999</v>
      </c>
      <c r="DT442" s="27">
        <f>IF($O442&gt;=DT$1,$S442+$Y442,$Y442)</f>
        <v>795.8599999999999</v>
      </c>
      <c r="DU442" s="27">
        <f>IF($O442&gt;=DU$1,$S442+$Y442,$Y442)</f>
        <v>795.8599999999999</v>
      </c>
      <c r="DV442" s="27">
        <f>IF($O442&gt;=DV$1,$S442+$Y442,$Y442)</f>
        <v>795.8599999999999</v>
      </c>
      <c r="DW442" s="27">
        <f>IF($O442&gt;=DW$1,$S442+$Y442,$Y442)</f>
        <v>795.8599999999999</v>
      </c>
      <c r="DX442" s="27">
        <f>IF($O442&gt;=DX$1,$S442+$Y442,$Y442)</f>
        <v>795.8599999999999</v>
      </c>
      <c r="DY442" s="27">
        <f>IF($O442&gt;=DY$1,$S442+$Y442,$Y442)</f>
        <v>795.8599999999999</v>
      </c>
      <c r="DZ442" s="27">
        <f>IF($O442&gt;=DZ$1,$S442+$Y442,$Y442)</f>
        <v>795.8599999999999</v>
      </c>
      <c r="EA442" s="27">
        <f>IF($O442&gt;=EA$1,$S442+$Y442,$Y442)</f>
        <v>795.8599999999999</v>
      </c>
      <c r="EB442" s="27">
        <f>IF($O442&gt;=EB$1,$S442+$Y442,$Y442)</f>
        <v>795.8599999999999</v>
      </c>
      <c r="EC442" s="27">
        <f>IF($O442&gt;=EC$1,$S442+$Y442,$Y442)</f>
        <v>795.8599999999999</v>
      </c>
      <c r="ED442" s="27">
        <f>IF($O442&gt;=ED$1,$S442+$Y442,$Y442)</f>
        <v>795.8599999999999</v>
      </c>
      <c r="EE442" s="27">
        <f>IF($O442&gt;=EE$1,$S442+$Y442,$Y442)</f>
        <v>795.8599999999999</v>
      </c>
      <c r="EF442" s="27">
        <f>IF($O442&gt;=EF$1,$S442+$Y442,$Y442)</f>
        <v>795.8599999999999</v>
      </c>
      <c r="EG442" s="27">
        <f>IF($O442&gt;=EG$1,$S442+$Y442,$Y442)</f>
        <v>795.8599999999999</v>
      </c>
      <c r="EH442" s="27">
        <f>IF($O442&gt;=EH$1,$S442+$Y442,$Y442)</f>
        <v>795.8599999999999</v>
      </c>
      <c r="EI442" s="27">
        <f>IF($O442&gt;=EI$1,$S442+$Y442,$Y442)</f>
        <v>795.8599999999999</v>
      </c>
      <c r="EJ442" s="27">
        <f>IF($O442&gt;=EJ$1,$S442+$Y442,$Y442)</f>
        <v>795.8599999999999</v>
      </c>
      <c r="EK442" s="27">
        <f>IF($O442&gt;=EK$1,$S442+$Y442,$Y442)</f>
        <v>795.8599999999999</v>
      </c>
      <c r="EL442" s="27">
        <f>IF($O442&gt;=EL$1,$S442+$Y442,$Y442)</f>
        <v>795.8599999999999</v>
      </c>
      <c r="EM442" s="27">
        <f>IF($O442&gt;=EM$1,$S442+$Y442,$Y442)</f>
        <v>795.8599999999999</v>
      </c>
      <c r="EN442" s="27">
        <f>IF($O442&gt;=EN$1,$S442+$Y442,$Y442)</f>
        <v>795.8599999999999</v>
      </c>
      <c r="EO442" s="27">
        <f>IF($O442&gt;=EO$1,$S442+$Y442,$Y442)</f>
        <v>795.8599999999999</v>
      </c>
      <c r="EP442" s="27">
        <f>IF($O442&gt;=EP$1,$S442+$Y442,$Y442)</f>
        <v>795.8599999999999</v>
      </c>
      <c r="EQ442" s="27">
        <f>IF($O442&gt;=EQ$1,$S442+$Y442,$Y442)</f>
        <v>795.8599999999999</v>
      </c>
      <c r="ER442" s="27">
        <f>IF($O442&gt;=ER$1,$S442+$Y442,$Y442)</f>
        <v>795.8599999999999</v>
      </c>
      <c r="ES442" s="27">
        <f>IF($O442&gt;=ES$1,$S442+$Y442,$Y442)</f>
        <v>795.8599999999999</v>
      </c>
      <c r="ET442" s="27">
        <f>IF($O442&gt;=ET$1,$S442+$Y442,$Y442)</f>
        <v>795.8599999999999</v>
      </c>
      <c r="EU442" s="27">
        <f>IF($O442&gt;=EU$1,$S442+$Y442,$Y442)</f>
        <v>795.8599999999999</v>
      </c>
      <c r="EV442" s="27">
        <f>IF($O442&gt;=EV$1,$S442,0)</f>
        <v>795.8599999999999</v>
      </c>
      <c r="EW442" s="27">
        <f>IF($O442&gt;=EW$1,$S442,0)</f>
        <v>795.8599999999999</v>
      </c>
      <c r="EX442" s="27">
        <f>IF($O442&gt;=EX$1,$S442,0)</f>
        <v>795.8599999999999</v>
      </c>
      <c r="EY442" s="27">
        <f>IF($O442&gt;=EY$1,$S442,0)</f>
        <v>795.8599999999999</v>
      </c>
      <c r="EZ442" s="27">
        <f>IF($O442&gt;=EZ$1,$S442,0)</f>
        <v>795.8599999999999</v>
      </c>
      <c r="FA442" s="27">
        <f>IF($O442&gt;=FA$1,$S442,0)</f>
        <v>795.8599999999999</v>
      </c>
      <c r="FB442" s="27">
        <f>IF($O442&gt;=FB$1,$S442,0)</f>
        <v>795.8599999999999</v>
      </c>
      <c r="FC442" s="27">
        <f>IF($O442&gt;=FC$1,$S442,0)</f>
        <v>795.8599999999999</v>
      </c>
      <c r="FD442" s="27">
        <f>IF($O442&gt;=FD$1,$S442,0)</f>
        <v>795.8599999999999</v>
      </c>
      <c r="FE442" s="27">
        <f>IF($O442&gt;=FE$1,$S442,0)</f>
        <v>795.8599999999999</v>
      </c>
      <c r="FF442" s="27">
        <f>IF($O442&gt;=FF$1,$S442,0)</f>
        <v>795.8599999999999</v>
      </c>
      <c r="FG442" s="27">
        <f>IF($O442&gt;=FG$1,$S442,0)</f>
        <v>795.8599999999999</v>
      </c>
      <c r="FH442" s="27">
        <f>IF($O442&gt;=FH$1,$S442,0)</f>
        <v>795.8599999999999</v>
      </c>
      <c r="FI442" s="27">
        <f>IF($O442&gt;=FI$1,$S442,0)</f>
        <v>795.8599999999999</v>
      </c>
      <c r="FJ442" s="27">
        <f>IF($O442&gt;=FJ$1,$S442,0)</f>
        <v>795.8599999999999</v>
      </c>
      <c r="FK442" s="27">
        <f>IF($O442&gt;=FK$1,$S442,0)</f>
        <v>795.8599999999999</v>
      </c>
      <c r="FL442" s="27">
        <f>IF($O442&gt;=FL$1,$S442,0)</f>
        <v>795.8599999999999</v>
      </c>
      <c r="FM442" s="27">
        <f>IF($O442&gt;=FM$1,$S442,0)</f>
        <v>795.8599999999999</v>
      </c>
      <c r="FN442" s="27">
        <f>IF($O442&gt;=FN$1,$S442,0)</f>
        <v>795.8599999999999</v>
      </c>
      <c r="FO442" s="27">
        <f>IF($O442&gt;=FO$1,$S442,0)</f>
        <v>795.8599999999999</v>
      </c>
      <c r="FP442" s="27">
        <f>IF($O442&gt;=FP$1,$S442,0)</f>
        <v>795.8599999999999</v>
      </c>
      <c r="FQ442" s="27">
        <f>IF($O442&gt;=FQ$1,$S442,0)</f>
        <v>795.8599999999999</v>
      </c>
      <c r="FR442" s="27">
        <f>IF($O442&gt;=FR$1,$S442,0)</f>
        <v>795.8599999999999</v>
      </c>
      <c r="FS442" s="27">
        <f>IF($O442&gt;=FS$1,$S442,0)</f>
        <v>795.8599999999999</v>
      </c>
      <c r="FT442" s="27">
        <f>IF($O442&gt;=FT$1,$S442,0)</f>
        <v>795.8599999999999</v>
      </c>
      <c r="FU442" s="27">
        <f>IF($O442&gt;=FU$1,$S442,0)</f>
        <v>795.8599999999999</v>
      </c>
      <c r="FV442" s="27">
        <f>IF($O442&gt;=FV$1,$S442,0)</f>
        <v>795.8599999999999</v>
      </c>
      <c r="FW442" s="27">
        <f>IF($O442&gt;=FW$1,$S442,0)</f>
        <v>795.8599999999999</v>
      </c>
      <c r="FX442" s="27">
        <f>IF($O442&gt;=FX$1,$S442,0)</f>
        <v>795.8599999999999</v>
      </c>
      <c r="FY442" s="27">
        <f>IF($O442&gt;=FY$1,$S442,0)</f>
        <v>795.8599999999999</v>
      </c>
      <c r="FZ442" s="27">
        <f>IF($O442&gt;=FZ$1,$S442,0)</f>
        <v>795.8599999999999</v>
      </c>
      <c r="GA442" s="27">
        <f>IF($O442&gt;=GA$1,$S442,0)</f>
        <v>795.8599999999999</v>
      </c>
      <c r="GB442" s="27">
        <f>IF($O442&gt;=GB$1,$S442,0)</f>
        <v>795.8599999999999</v>
      </c>
      <c r="GC442" s="27">
        <f>IF($O442&gt;=GC$1,$S442,0)</f>
        <v>795.8599999999999</v>
      </c>
      <c r="GD442" s="27">
        <f>IF($O442&gt;=GD$1,$S442,0)</f>
        <v>795.8599999999999</v>
      </c>
      <c r="GE442" s="27">
        <f>IF($O442&gt;=GE$1,$S442,0)</f>
        <v>795.8599999999999</v>
      </c>
      <c r="GF442" s="27">
        <f>IF($O442&gt;=GF$1,$S442,0)</f>
        <v>795.8599999999999</v>
      </c>
      <c r="GG442" s="27">
        <f>IF($O442&gt;=GG$1,$S442,0)</f>
        <v>795.8599999999999</v>
      </c>
      <c r="GH442" s="27">
        <f>IF($O442&gt;=GH$1,$S442,0)</f>
        <v>795.8599999999999</v>
      </c>
      <c r="GI442" s="27">
        <f>IF($O442&gt;=GI$1,$S442,0)</f>
        <v>795.8599999999999</v>
      </c>
      <c r="GJ442" s="27">
        <f>IF($O442&gt;=GJ$1,$S442,0)</f>
        <v>795.8599999999999</v>
      </c>
      <c r="GK442" s="27">
        <f>IF($O442&gt;=GK$1,$S442,0)</f>
        <v>795.8599999999999</v>
      </c>
      <c r="GL442" s="27">
        <f>IF($O442&gt;=GL$1,$S442,0)</f>
        <v>0</v>
      </c>
      <c r="GM442" s="27">
        <f>IF($O442&gt;=GM$1,$S442,0)</f>
        <v>0</v>
      </c>
      <c r="GN442" s="27">
        <f>IF($O442&gt;=GN$1,$S442,0)</f>
        <v>0</v>
      </c>
      <c r="GO442" s="27">
        <f>IF($O442&gt;=GO$1,$S442,0)</f>
        <v>0</v>
      </c>
      <c r="GP442" s="27">
        <f>IF($O442&gt;=GP$1,$S442,0)</f>
        <v>0</v>
      </c>
      <c r="GQ442" s="27">
        <f>IF($O442&gt;=GQ$1,$S442,0)</f>
        <v>0</v>
      </c>
      <c r="GR442" s="27">
        <f>IF($O442&gt;=GR$1,$S442,0)</f>
        <v>0</v>
      </c>
      <c r="GS442" s="27">
        <f>IF($O442&gt;=GS$1,$S442,0)</f>
        <v>0</v>
      </c>
      <c r="GT442" s="27">
        <f>IF($O442&gt;=GT$1,$S442,0)</f>
        <v>0</v>
      </c>
      <c r="GU442" s="27">
        <f>IF($O442&gt;=GU$1,$S442,0)</f>
        <v>0</v>
      </c>
      <c r="GV442" s="27">
        <f>IF($O442&gt;=GV$1,$S442,0)</f>
        <v>0</v>
      </c>
      <c r="GW442" s="27">
        <f>IF($O442&gt;=GW$1,$S442,0)</f>
        <v>0</v>
      </c>
      <c r="GX442" s="27">
        <f>IF($O442&gt;=GX$1,$S442,0)</f>
        <v>0</v>
      </c>
      <c r="GY442" s="27">
        <f>IF($O442&gt;=GY$1,$S442,0)</f>
        <v>0</v>
      </c>
      <c r="GZ442" s="27">
        <f>IF($O442&gt;=GZ$1,$S442,0)</f>
        <v>0</v>
      </c>
      <c r="HA442" s="27">
        <f>IF($O442&gt;=HA$1,$S442,0)</f>
        <v>0</v>
      </c>
      <c r="HB442" s="27">
        <f>IF($O442&gt;=HB$1,$S442,0)</f>
        <v>0</v>
      </c>
      <c r="HC442" s="27">
        <f>IF($O442&gt;=HC$1,$S442,0)</f>
        <v>0</v>
      </c>
    </row>
    <row r="443" spans="1:211">
      <c r="A443" s="3">
        <v>43400</v>
      </c>
      <c r="B443" s="3" t="s">
        <v>594</v>
      </c>
      <c r="C443" s="3" t="s">
        <v>450</v>
      </c>
      <c r="D443" s="3">
        <v>62</v>
      </c>
      <c r="E443" s="4">
        <v>33476</v>
      </c>
      <c r="F443" s="5">
        <v>26.835616438356166</v>
      </c>
      <c r="G443" s="3" t="s">
        <v>446</v>
      </c>
      <c r="H443" s="4">
        <v>20604</v>
      </c>
      <c r="I443" s="9" t="s">
        <v>836</v>
      </c>
      <c r="J443" s="5">
        <v>3038.19</v>
      </c>
      <c r="K443" s="31">
        <v>200</v>
      </c>
      <c r="L443" s="32">
        <v>27</v>
      </c>
      <c r="M443" s="33">
        <f>VLOOKUP(L443,FIND,3,TRUE)</f>
        <v>1.5</v>
      </c>
      <c r="N443" s="32">
        <f>IF(L443&gt;30,180,VLOOKUP(L443,TEMPO,2,FALSE))</f>
        <v>162</v>
      </c>
      <c r="O443" s="32">
        <f>IF(R443&gt;0,4,N443)</f>
        <v>162</v>
      </c>
      <c r="P443" s="96">
        <f>J443*M443*L443</f>
        <v>123046.69499999999</v>
      </c>
      <c r="Q443" s="96">
        <f>10934.45*2</f>
        <v>21868.9</v>
      </c>
      <c r="R443" s="96">
        <f>IF(P443&lt;=Q443,P443/4,0)</f>
        <v>0</v>
      </c>
      <c r="S443" s="5">
        <f>IF(P443&gt;=Q443,P443/N443,0)</f>
        <v>759.5474999999999</v>
      </c>
      <c r="T443" s="3"/>
      <c r="U443" s="3">
        <f>IF(T443="",1,0)</f>
        <v>1</v>
      </c>
      <c r="V443" s="3">
        <v>87</v>
      </c>
      <c r="W443" s="5">
        <v>0</v>
      </c>
      <c r="X443" s="5">
        <v>402.65</v>
      </c>
      <c r="Y443" s="5">
        <f>X443*W443</f>
        <v>0</v>
      </c>
      <c r="Z443" s="5">
        <v>400</v>
      </c>
      <c r="AA443" s="5">
        <f>S443+Y443+Z443</f>
        <v>1159.5474999999999</v>
      </c>
      <c r="AB443" s="39">
        <f>(J443/12+J443/12*1.3333333333+450/12+J443/30*6/12+J443)*1.3+Y443+Z443+153.9</f>
        <v>5386.1113666556948</v>
      </c>
      <c r="AC443" s="39" t="s">
        <v>450</v>
      </c>
      <c r="AD443" s="39">
        <f>J443*1.3+400+153.9</f>
        <v>4503.5470000000005</v>
      </c>
      <c r="AE443" s="39">
        <f>SUMIFS('CUSTO MENSAL FUNC NOVO'!H:H,'CUSTO MENSAL FUNC NOVO'!A:A,'VALORES MENSAIS'!AC443)</f>
        <v>3296.25</v>
      </c>
      <c r="AF443" s="27">
        <f>IF($R443&gt;0,$R443,$S443)+$Y443+$Z443</f>
        <v>1159.5474999999999</v>
      </c>
      <c r="AG443" s="27">
        <f>IF($R443&gt;0,$R443,$S443)+$Y443+$Z443</f>
        <v>1159.5474999999999</v>
      </c>
      <c r="AH443" s="27">
        <f>IF($R443&gt;0,$R443,$S443)+$Y443+$Z443</f>
        <v>1159.5474999999999</v>
      </c>
      <c r="AI443" s="27">
        <f>IF($R443&gt;0,$R443,$S443)+$Y443+$Z443</f>
        <v>1159.5474999999999</v>
      </c>
      <c r="AJ443" s="27">
        <f>IF($O443&gt;=AJ$1,$S443+$Y443+$Z443,$Y443+$Z443)</f>
        <v>1159.5474999999999</v>
      </c>
      <c r="AK443" s="27">
        <f>IF($O443&gt;=AK$1,$S443+$Y443+$Z443,$Y443+$Z443)</f>
        <v>1159.5474999999999</v>
      </c>
      <c r="AL443" s="27">
        <f>IF($O443&gt;=AL$1,$S443+$Y443+$Z443,$Y443+$Z443)</f>
        <v>1159.5474999999999</v>
      </c>
      <c r="AM443" s="27">
        <f>IF($O443&gt;=AM$1,$S443+$Y443+$Z443,$Y443+$Z443)</f>
        <v>1159.5474999999999</v>
      </c>
      <c r="AN443" s="27">
        <f>IF($O443&gt;=AN$1,$S443+$Y443+$Z443,$Y443+$Z443)</f>
        <v>1159.5474999999999</v>
      </c>
      <c r="AO443" s="27">
        <f>IF($O443&gt;=AO$1,$S443+$Y443+$Z443,$Y443+$Z443)</f>
        <v>1159.5474999999999</v>
      </c>
      <c r="AP443" s="27">
        <f>IF($O443&gt;=AP$1,$S443+$Y443+$Z443,$Y443+$Z443)</f>
        <v>1159.5474999999999</v>
      </c>
      <c r="AQ443" s="27">
        <f>IF($O443&gt;=AQ$1,$S443+$Y443+$Z443,$Y443+$Z443)</f>
        <v>1159.5474999999999</v>
      </c>
      <c r="AR443" s="27">
        <f>IF($O443&gt;=AR$1,$S443+$Y443+$Z443,$Y443+$Z443)</f>
        <v>1159.5474999999999</v>
      </c>
      <c r="AS443" s="27">
        <f>IF($O443&gt;=AS$1,$S443+$Y443+$Z443,$Y443+$Z443)</f>
        <v>1159.5474999999999</v>
      </c>
      <c r="AT443" s="27">
        <f>IF($O443&gt;=AT$1,$S443+$Y443+$Z443,$Y443+$Z443)</f>
        <v>1159.5474999999999</v>
      </c>
      <c r="AU443" s="27">
        <f>IF($O443&gt;=AU$1,$S443+$Y443+$Z443,$Y443+$Z443)</f>
        <v>1159.5474999999999</v>
      </c>
      <c r="AV443" s="27">
        <f>IF($O443&gt;=AV$1,$S443+$Y443+$Z443,$Y443+$Z443)</f>
        <v>1159.5474999999999</v>
      </c>
      <c r="AW443" s="27">
        <f>IF($O443&gt;=AW$1,$S443+$Y443+$Z443,$Y443+$Z443)</f>
        <v>1159.5474999999999</v>
      </c>
      <c r="AX443" s="27">
        <f>IF($O443&gt;=AX$1,$S443+$Y443+$Z443,$Y443+$Z443)</f>
        <v>1159.5474999999999</v>
      </c>
      <c r="AY443" s="27">
        <f>IF($O443&gt;=AY$1,$S443+$Y443+$Z443,$Y443+$Z443)</f>
        <v>1159.5474999999999</v>
      </c>
      <c r="AZ443" s="27">
        <f>IF($O443&gt;=AZ$1,$S443+$Y443+$Z443,$Y443+$Z443)</f>
        <v>1159.5474999999999</v>
      </c>
      <c r="BA443" s="27">
        <f>IF($O443&gt;=BA$1,$S443+$Y443+$Z443,$Y443+$Z443)</f>
        <v>1159.5474999999999</v>
      </c>
      <c r="BB443" s="27">
        <f>IF($O443&gt;=BB$1,$S443+$Y443+$Z443,$Y443+$Z443)</f>
        <v>1159.5474999999999</v>
      </c>
      <c r="BC443" s="27">
        <f>IF($O443&gt;=BC$1,$S443+$Y443+$Z443,$Y443+$Z443)</f>
        <v>1159.5474999999999</v>
      </c>
      <c r="BD443" s="27">
        <f>IF($O443&gt;=BD$1,$S443+$Y443+$Z443,$Y443+$Z443)</f>
        <v>1159.5474999999999</v>
      </c>
      <c r="BE443" s="27">
        <f>IF($O443&gt;=BE$1,$S443+$Y443+$Z443,$Y443+$Z443)</f>
        <v>1159.5474999999999</v>
      </c>
      <c r="BF443" s="27">
        <f>IF($O443&gt;=BF$1,$S443+$Y443+$Z443,$Y443+$Z443)</f>
        <v>1159.5474999999999</v>
      </c>
      <c r="BG443" s="27">
        <f>IF($O443&gt;=BG$1,$S443+$Y443+$Z443,$Y443+$Z443)</f>
        <v>1159.5474999999999</v>
      </c>
      <c r="BH443" s="27">
        <f>IF($O443&gt;=BH$1,$S443+$Y443+$Z443,$Y443+$Z443)</f>
        <v>1159.5474999999999</v>
      </c>
      <c r="BI443" s="27">
        <f>IF($O443&gt;=BI$1,$S443+$Y443+$Z443,$Y443+$Z443)</f>
        <v>1159.5474999999999</v>
      </c>
      <c r="BJ443" s="27">
        <f>IF($O443&gt;=BJ$1,$S443+$Y443+$Z443,$Y443+$Z443)</f>
        <v>1159.5474999999999</v>
      </c>
      <c r="BK443" s="27">
        <f>IF($O443&gt;=BK$1,$S443+$Y443+$Z443,$Y443+$Z443)</f>
        <v>1159.5474999999999</v>
      </c>
      <c r="BL443" s="27">
        <f>IF($O443&gt;=BL$1,$S443+$Y443+$Z443,$Y443+$Z443)</f>
        <v>1159.5474999999999</v>
      </c>
      <c r="BM443" s="27">
        <f>IF($O443&gt;=BM$1,$S443+$Y443+$Z443,$Y443+$Z443)</f>
        <v>1159.5474999999999</v>
      </c>
      <c r="BN443" s="27">
        <f>IF($O443&gt;=BN$1,$S443+$Y443+$Z443,$Y443+$Z443)</f>
        <v>1159.5474999999999</v>
      </c>
      <c r="BO443" s="27">
        <f>IF($O443&gt;=BO$1,$S443+$Y443+$Z443,$Y443+$Z443)</f>
        <v>1159.5474999999999</v>
      </c>
      <c r="BP443" s="27">
        <f>IF($O443&gt;=BP$1,$S443+$Y443+$Z443,$Y443+$Z443)</f>
        <v>1159.5474999999999</v>
      </c>
      <c r="BQ443" s="27">
        <f>IF($O443&gt;=BQ$1,$S443+$Y443+$Z443,$Y443+$Z443)</f>
        <v>1159.5474999999999</v>
      </c>
      <c r="BR443" s="27">
        <f>IF($O443&gt;=BR$1,$S443+$Y443+$Z443,$Y443+$Z443)</f>
        <v>1159.5474999999999</v>
      </c>
      <c r="BS443" s="27">
        <f>IF($O443&gt;=BS$1,$S443+$Y443+$Z443,$Y443+$Z443)</f>
        <v>1159.5474999999999</v>
      </c>
      <c r="BT443" s="27">
        <f>IF($O443&gt;=BT$1,$S443+$Y443+$Z443,$Y443+$Z443)</f>
        <v>1159.5474999999999</v>
      </c>
      <c r="BU443" s="27">
        <f>IF($O443&gt;=BU$1,$S443+$Y443+$Z443,$Y443+$Z443)</f>
        <v>1159.5474999999999</v>
      </c>
      <c r="BV443" s="27">
        <f>IF($O443&gt;=BV$1,$S443+$Y443+$Z443,$Y443+$Z443)</f>
        <v>1159.5474999999999</v>
      </c>
      <c r="BW443" s="27">
        <f>IF($O443&gt;=BW$1,$S443+$Y443+$Z443,$Y443+$Z443)</f>
        <v>1159.5474999999999</v>
      </c>
      <c r="BX443" s="27">
        <f>IF($O443&gt;=BX$1,$S443+$Y443+$Z443,$Y443+$Z443)</f>
        <v>1159.5474999999999</v>
      </c>
      <c r="BY443" s="27">
        <f>IF($O443&gt;=BY$1,$S443+$Y443+$Z443,$Y443+$Z443)</f>
        <v>1159.5474999999999</v>
      </c>
      <c r="BZ443" s="27">
        <f>IF($O443&gt;=BZ$1,$S443+$Y443+$Z443,$Y443+$Z443)</f>
        <v>1159.5474999999999</v>
      </c>
      <c r="CA443" s="27">
        <f>IF($O443&gt;=CA$1,$S443+$Y443+$Z443,$Y443+$Z443)</f>
        <v>1159.5474999999999</v>
      </c>
      <c r="CB443" s="27">
        <f>IF($O443&gt;=CB$1,$S443+$Y443+$Z443,$Y443+$Z443)</f>
        <v>1159.5474999999999</v>
      </c>
      <c r="CC443" s="27">
        <f>IF($O443&gt;=CC$1,$S443+$Y443+$Z443,$Y443+$Z443)</f>
        <v>1159.5474999999999</v>
      </c>
      <c r="CD443" s="27">
        <f>IF($O443&gt;=CD$1,$S443+$Y443+$Z443,$Y443+$Z443)</f>
        <v>1159.5474999999999</v>
      </c>
      <c r="CE443" s="27">
        <f>IF($O443&gt;=CE$1,$S443+$Y443+$Z443,$Y443+$Z443)</f>
        <v>1159.5474999999999</v>
      </c>
      <c r="CF443" s="27">
        <f>IF($O443&gt;=CF$1,$S443+$Y443+$Z443,$Y443+$Z443)</f>
        <v>1159.5474999999999</v>
      </c>
      <c r="CG443" s="27">
        <f>IF($O443&gt;=CG$1,$S443+$Y443+$Z443,$Y443+$Z443)</f>
        <v>1159.5474999999999</v>
      </c>
      <c r="CH443" s="27">
        <f>IF($O443&gt;=CH$1,$S443+$Y443+$Z443,$Y443+$Z443)</f>
        <v>1159.5474999999999</v>
      </c>
      <c r="CI443" s="27">
        <f>IF($O443&gt;=CI$1,$S443+$Y443+$Z443,$Y443+$Z443)</f>
        <v>1159.5474999999999</v>
      </c>
      <c r="CJ443" s="27">
        <f>IF($O443&gt;=CJ$1,$S443+$Y443+$Z443,$Y443+$Z443)</f>
        <v>1159.5474999999999</v>
      </c>
      <c r="CK443" s="27">
        <f>IF($O443&gt;=CK$1,$S443+$Y443+$Z443,$Y443+$Z443)</f>
        <v>1159.5474999999999</v>
      </c>
      <c r="CL443" s="27">
        <f>IF($O443&gt;=CL$1,$S443+$Y443+$Z443,$Y443+$Z443)</f>
        <v>1159.5474999999999</v>
      </c>
      <c r="CM443" s="27">
        <f>IF($O443&gt;=CM$1,$S443+$Y443+$Z443,$Y443+$Z443)</f>
        <v>1159.5474999999999</v>
      </c>
      <c r="CN443" s="27">
        <f>IF($O443&gt;=CN$1,$S443+$Y443,$Y443)</f>
        <v>759.5474999999999</v>
      </c>
      <c r="CO443" s="27">
        <f>IF($O443&gt;=CO$1,$S443+$Y443,$Y443)</f>
        <v>759.5474999999999</v>
      </c>
      <c r="CP443" s="27">
        <f>IF($O443&gt;=CP$1,$S443+$Y443,$Y443)</f>
        <v>759.5474999999999</v>
      </c>
      <c r="CQ443" s="27">
        <f>IF($O443&gt;=CQ$1,$S443+$Y443,$Y443)</f>
        <v>759.5474999999999</v>
      </c>
      <c r="CR443" s="27">
        <f>IF($O443&gt;=CR$1,$S443+$Y443,$Y443)</f>
        <v>759.5474999999999</v>
      </c>
      <c r="CS443" s="27">
        <f>IF($O443&gt;=CS$1,$S443+$Y443,$Y443)</f>
        <v>759.5474999999999</v>
      </c>
      <c r="CT443" s="27">
        <f>IF($O443&gt;=CT$1,$S443+$Y443,$Y443)</f>
        <v>759.5474999999999</v>
      </c>
      <c r="CU443" s="27">
        <f>IF($O443&gt;=CU$1,$S443+$Y443,$Y443)</f>
        <v>759.5474999999999</v>
      </c>
      <c r="CV443" s="27">
        <f>IF($O443&gt;=CV$1,$S443+$Y443,$Y443)</f>
        <v>759.5474999999999</v>
      </c>
      <c r="CW443" s="27">
        <f>IF($O443&gt;=CW$1,$S443+$Y443,$Y443)</f>
        <v>759.5474999999999</v>
      </c>
      <c r="CX443" s="27">
        <f>IF($O443&gt;=CX$1,$S443+$Y443,$Y443)</f>
        <v>759.5474999999999</v>
      </c>
      <c r="CY443" s="27">
        <f>IF($O443&gt;=CY$1,$S443+$Y443,$Y443)</f>
        <v>759.5474999999999</v>
      </c>
      <c r="CZ443" s="27">
        <f>IF($O443&gt;=CZ$1,$S443+$Y443,$Y443)</f>
        <v>759.5474999999999</v>
      </c>
      <c r="DA443" s="27">
        <f>IF($O443&gt;=DA$1,$S443+$Y443,$Y443)</f>
        <v>759.5474999999999</v>
      </c>
      <c r="DB443" s="27">
        <f>IF($O443&gt;=DB$1,$S443+$Y443,$Y443)</f>
        <v>759.5474999999999</v>
      </c>
      <c r="DC443" s="27">
        <f>IF($O443&gt;=DC$1,$S443+$Y443,$Y443)</f>
        <v>759.5474999999999</v>
      </c>
      <c r="DD443" s="27">
        <f>IF($O443&gt;=DD$1,$S443+$Y443,$Y443)</f>
        <v>759.5474999999999</v>
      </c>
      <c r="DE443" s="27">
        <f>IF($O443&gt;=DE$1,$S443+$Y443,$Y443)</f>
        <v>759.5474999999999</v>
      </c>
      <c r="DF443" s="27">
        <f>IF($O443&gt;=DF$1,$S443+$Y443,$Y443)</f>
        <v>759.5474999999999</v>
      </c>
      <c r="DG443" s="27">
        <f>IF($O443&gt;=DG$1,$S443+$Y443,$Y443)</f>
        <v>759.5474999999999</v>
      </c>
      <c r="DH443" s="27">
        <f>IF($O443&gt;=DH$1,$S443+$Y443,$Y443)</f>
        <v>759.5474999999999</v>
      </c>
      <c r="DI443" s="27">
        <f>IF($O443&gt;=DI$1,$S443+$Y443,$Y443)</f>
        <v>759.5474999999999</v>
      </c>
      <c r="DJ443" s="27">
        <f>IF($O443&gt;=DJ$1,$S443+$Y443,$Y443)</f>
        <v>759.5474999999999</v>
      </c>
      <c r="DK443" s="27">
        <f>IF($O443&gt;=DK$1,$S443+$Y443,$Y443)</f>
        <v>759.5474999999999</v>
      </c>
      <c r="DL443" s="27">
        <f>IF($O443&gt;=DL$1,$S443+$Y443,$Y443)</f>
        <v>759.5474999999999</v>
      </c>
      <c r="DM443" s="27">
        <f>IF($O443&gt;=DM$1,$S443+$Y443,$Y443)</f>
        <v>759.5474999999999</v>
      </c>
      <c r="DN443" s="27">
        <f>IF($O443&gt;=DN$1,$S443+$Y443,$Y443)</f>
        <v>759.5474999999999</v>
      </c>
      <c r="DO443" s="27">
        <f>IF($O443&gt;=DO$1,$S443+$Y443,$Y443)</f>
        <v>759.5474999999999</v>
      </c>
      <c r="DP443" s="27">
        <f>IF($O443&gt;=DP$1,$S443+$Y443,$Y443)</f>
        <v>759.5474999999999</v>
      </c>
      <c r="DQ443" s="27">
        <f>IF($O443&gt;=DQ$1,$S443+$Y443,$Y443)</f>
        <v>759.5474999999999</v>
      </c>
      <c r="DR443" s="27">
        <f>IF($O443&gt;=DR$1,$S443+$Y443,$Y443)</f>
        <v>759.5474999999999</v>
      </c>
      <c r="DS443" s="27">
        <f>IF($O443&gt;=DS$1,$S443+$Y443,$Y443)</f>
        <v>759.5474999999999</v>
      </c>
      <c r="DT443" s="27">
        <f>IF($O443&gt;=DT$1,$S443+$Y443,$Y443)</f>
        <v>759.5474999999999</v>
      </c>
      <c r="DU443" s="27">
        <f>IF($O443&gt;=DU$1,$S443+$Y443,$Y443)</f>
        <v>759.5474999999999</v>
      </c>
      <c r="DV443" s="27">
        <f>IF($O443&gt;=DV$1,$S443+$Y443,$Y443)</f>
        <v>759.5474999999999</v>
      </c>
      <c r="DW443" s="27">
        <f>IF($O443&gt;=DW$1,$S443+$Y443,$Y443)</f>
        <v>759.5474999999999</v>
      </c>
      <c r="DX443" s="27">
        <f>IF($O443&gt;=DX$1,$S443+$Y443,$Y443)</f>
        <v>759.5474999999999</v>
      </c>
      <c r="DY443" s="27">
        <f>IF($O443&gt;=DY$1,$S443+$Y443,$Y443)</f>
        <v>759.5474999999999</v>
      </c>
      <c r="DZ443" s="27">
        <f>IF($O443&gt;=DZ$1,$S443+$Y443,$Y443)</f>
        <v>759.5474999999999</v>
      </c>
      <c r="EA443" s="27">
        <f>IF($O443&gt;=EA$1,$S443+$Y443,$Y443)</f>
        <v>759.5474999999999</v>
      </c>
      <c r="EB443" s="27">
        <f>IF($O443&gt;=EB$1,$S443+$Y443,$Y443)</f>
        <v>759.5474999999999</v>
      </c>
      <c r="EC443" s="27">
        <f>IF($O443&gt;=EC$1,$S443+$Y443,$Y443)</f>
        <v>759.5474999999999</v>
      </c>
      <c r="ED443" s="27">
        <f>IF($O443&gt;=ED$1,$S443+$Y443,$Y443)</f>
        <v>759.5474999999999</v>
      </c>
      <c r="EE443" s="27">
        <f>IF($O443&gt;=EE$1,$S443+$Y443,$Y443)</f>
        <v>759.5474999999999</v>
      </c>
      <c r="EF443" s="27">
        <f>IF($O443&gt;=EF$1,$S443+$Y443,$Y443)</f>
        <v>759.5474999999999</v>
      </c>
      <c r="EG443" s="27">
        <f>IF($O443&gt;=EG$1,$S443+$Y443,$Y443)</f>
        <v>759.5474999999999</v>
      </c>
      <c r="EH443" s="27">
        <f>IF($O443&gt;=EH$1,$S443+$Y443,$Y443)</f>
        <v>759.5474999999999</v>
      </c>
      <c r="EI443" s="27">
        <f>IF($O443&gt;=EI$1,$S443+$Y443,$Y443)</f>
        <v>759.5474999999999</v>
      </c>
      <c r="EJ443" s="27">
        <f>IF($O443&gt;=EJ$1,$S443+$Y443,$Y443)</f>
        <v>759.5474999999999</v>
      </c>
      <c r="EK443" s="27">
        <f>IF($O443&gt;=EK$1,$S443+$Y443,$Y443)</f>
        <v>759.5474999999999</v>
      </c>
      <c r="EL443" s="27">
        <f>IF($O443&gt;=EL$1,$S443+$Y443,$Y443)</f>
        <v>759.5474999999999</v>
      </c>
      <c r="EM443" s="27">
        <f>IF($O443&gt;=EM$1,$S443+$Y443,$Y443)</f>
        <v>759.5474999999999</v>
      </c>
      <c r="EN443" s="27">
        <f>IF($O443&gt;=EN$1,$S443+$Y443,$Y443)</f>
        <v>759.5474999999999</v>
      </c>
      <c r="EO443" s="27">
        <f>IF($O443&gt;=EO$1,$S443+$Y443,$Y443)</f>
        <v>759.5474999999999</v>
      </c>
      <c r="EP443" s="27">
        <f>IF($O443&gt;=EP$1,$S443+$Y443,$Y443)</f>
        <v>759.5474999999999</v>
      </c>
      <c r="EQ443" s="27">
        <f>IF($O443&gt;=EQ$1,$S443+$Y443,$Y443)</f>
        <v>759.5474999999999</v>
      </c>
      <c r="ER443" s="27">
        <f>IF($O443&gt;=ER$1,$S443+$Y443,$Y443)</f>
        <v>759.5474999999999</v>
      </c>
      <c r="ES443" s="27">
        <f>IF($O443&gt;=ES$1,$S443+$Y443,$Y443)</f>
        <v>759.5474999999999</v>
      </c>
      <c r="ET443" s="27">
        <f>IF($O443&gt;=ET$1,$S443+$Y443,$Y443)</f>
        <v>759.5474999999999</v>
      </c>
      <c r="EU443" s="27">
        <f>IF($O443&gt;=EU$1,$S443+$Y443,$Y443)</f>
        <v>759.5474999999999</v>
      </c>
      <c r="EV443" s="27">
        <f>IF($O443&gt;=EV$1,$S443,0)</f>
        <v>759.5474999999999</v>
      </c>
      <c r="EW443" s="27">
        <f>IF($O443&gt;=EW$1,$S443,0)</f>
        <v>759.5474999999999</v>
      </c>
      <c r="EX443" s="27">
        <f>IF($O443&gt;=EX$1,$S443,0)</f>
        <v>759.5474999999999</v>
      </c>
      <c r="EY443" s="27">
        <f>IF($O443&gt;=EY$1,$S443,0)</f>
        <v>759.5474999999999</v>
      </c>
      <c r="EZ443" s="27">
        <f>IF($O443&gt;=EZ$1,$S443,0)</f>
        <v>759.5474999999999</v>
      </c>
      <c r="FA443" s="27">
        <f>IF($O443&gt;=FA$1,$S443,0)</f>
        <v>759.5474999999999</v>
      </c>
      <c r="FB443" s="27">
        <f>IF($O443&gt;=FB$1,$S443,0)</f>
        <v>759.5474999999999</v>
      </c>
      <c r="FC443" s="27">
        <f>IF($O443&gt;=FC$1,$S443,0)</f>
        <v>759.5474999999999</v>
      </c>
      <c r="FD443" s="27">
        <f>IF($O443&gt;=FD$1,$S443,0)</f>
        <v>759.5474999999999</v>
      </c>
      <c r="FE443" s="27">
        <f>IF($O443&gt;=FE$1,$S443,0)</f>
        <v>759.5474999999999</v>
      </c>
      <c r="FF443" s="27">
        <f>IF($O443&gt;=FF$1,$S443,0)</f>
        <v>759.5474999999999</v>
      </c>
      <c r="FG443" s="27">
        <f>IF($O443&gt;=FG$1,$S443,0)</f>
        <v>759.5474999999999</v>
      </c>
      <c r="FH443" s="27">
        <f>IF($O443&gt;=FH$1,$S443,0)</f>
        <v>759.5474999999999</v>
      </c>
      <c r="FI443" s="27">
        <f>IF($O443&gt;=FI$1,$S443,0)</f>
        <v>759.5474999999999</v>
      </c>
      <c r="FJ443" s="27">
        <f>IF($O443&gt;=FJ$1,$S443,0)</f>
        <v>759.5474999999999</v>
      </c>
      <c r="FK443" s="27">
        <f>IF($O443&gt;=FK$1,$S443,0)</f>
        <v>759.5474999999999</v>
      </c>
      <c r="FL443" s="27">
        <f>IF($O443&gt;=FL$1,$S443,0)</f>
        <v>759.5474999999999</v>
      </c>
      <c r="FM443" s="27">
        <f>IF($O443&gt;=FM$1,$S443,0)</f>
        <v>759.5474999999999</v>
      </c>
      <c r="FN443" s="27">
        <f>IF($O443&gt;=FN$1,$S443,0)</f>
        <v>759.5474999999999</v>
      </c>
      <c r="FO443" s="27">
        <f>IF($O443&gt;=FO$1,$S443,0)</f>
        <v>759.5474999999999</v>
      </c>
      <c r="FP443" s="27">
        <f>IF($O443&gt;=FP$1,$S443,0)</f>
        <v>759.5474999999999</v>
      </c>
      <c r="FQ443" s="27">
        <f>IF($O443&gt;=FQ$1,$S443,0)</f>
        <v>759.5474999999999</v>
      </c>
      <c r="FR443" s="27">
        <f>IF($O443&gt;=FR$1,$S443,0)</f>
        <v>759.5474999999999</v>
      </c>
      <c r="FS443" s="27">
        <f>IF($O443&gt;=FS$1,$S443,0)</f>
        <v>759.5474999999999</v>
      </c>
      <c r="FT443" s="27">
        <f>IF($O443&gt;=FT$1,$S443,0)</f>
        <v>759.5474999999999</v>
      </c>
      <c r="FU443" s="27">
        <f>IF($O443&gt;=FU$1,$S443,0)</f>
        <v>759.5474999999999</v>
      </c>
      <c r="FV443" s="27">
        <f>IF($O443&gt;=FV$1,$S443,0)</f>
        <v>759.5474999999999</v>
      </c>
      <c r="FW443" s="27">
        <f>IF($O443&gt;=FW$1,$S443,0)</f>
        <v>759.5474999999999</v>
      </c>
      <c r="FX443" s="27">
        <f>IF($O443&gt;=FX$1,$S443,0)</f>
        <v>759.5474999999999</v>
      </c>
      <c r="FY443" s="27">
        <f>IF($O443&gt;=FY$1,$S443,0)</f>
        <v>759.5474999999999</v>
      </c>
      <c r="FZ443" s="27">
        <f>IF($O443&gt;=FZ$1,$S443,0)</f>
        <v>759.5474999999999</v>
      </c>
      <c r="GA443" s="27">
        <f>IF($O443&gt;=GA$1,$S443,0)</f>
        <v>759.5474999999999</v>
      </c>
      <c r="GB443" s="27">
        <f>IF($O443&gt;=GB$1,$S443,0)</f>
        <v>759.5474999999999</v>
      </c>
      <c r="GC443" s="27">
        <f>IF($O443&gt;=GC$1,$S443,0)</f>
        <v>759.5474999999999</v>
      </c>
      <c r="GD443" s="27">
        <f>IF($O443&gt;=GD$1,$S443,0)</f>
        <v>759.5474999999999</v>
      </c>
      <c r="GE443" s="27">
        <f>IF($O443&gt;=GE$1,$S443,0)</f>
        <v>759.5474999999999</v>
      </c>
      <c r="GF443" s="27">
        <f>IF($O443&gt;=GF$1,$S443,0)</f>
        <v>759.5474999999999</v>
      </c>
      <c r="GG443" s="27">
        <f>IF($O443&gt;=GG$1,$S443,0)</f>
        <v>759.5474999999999</v>
      </c>
      <c r="GH443" s="27">
        <f>IF($O443&gt;=GH$1,$S443,0)</f>
        <v>759.5474999999999</v>
      </c>
      <c r="GI443" s="27">
        <f>IF($O443&gt;=GI$1,$S443,0)</f>
        <v>759.5474999999999</v>
      </c>
      <c r="GJ443" s="27">
        <f>IF($O443&gt;=GJ$1,$S443,0)</f>
        <v>759.5474999999999</v>
      </c>
      <c r="GK443" s="27">
        <f>IF($O443&gt;=GK$1,$S443,0)</f>
        <v>759.5474999999999</v>
      </c>
      <c r="GL443" s="27">
        <f>IF($O443&gt;=GL$1,$S443,0)</f>
        <v>0</v>
      </c>
      <c r="GM443" s="27">
        <f>IF($O443&gt;=GM$1,$S443,0)</f>
        <v>0</v>
      </c>
      <c r="GN443" s="27">
        <f>IF($O443&gt;=GN$1,$S443,0)</f>
        <v>0</v>
      </c>
      <c r="GO443" s="27">
        <f>IF($O443&gt;=GO$1,$S443,0)</f>
        <v>0</v>
      </c>
      <c r="GP443" s="27">
        <f>IF($O443&gt;=GP$1,$S443,0)</f>
        <v>0</v>
      </c>
      <c r="GQ443" s="27">
        <f>IF($O443&gt;=GQ$1,$S443,0)</f>
        <v>0</v>
      </c>
      <c r="GR443" s="27">
        <f>IF($O443&gt;=GR$1,$S443,0)</f>
        <v>0</v>
      </c>
      <c r="GS443" s="27">
        <f>IF($O443&gt;=GS$1,$S443,0)</f>
        <v>0</v>
      </c>
      <c r="GT443" s="27">
        <f>IF($O443&gt;=GT$1,$S443,0)</f>
        <v>0</v>
      </c>
      <c r="GU443" s="27">
        <f>IF($O443&gt;=GU$1,$S443,0)</f>
        <v>0</v>
      </c>
      <c r="GV443" s="27">
        <f>IF($O443&gt;=GV$1,$S443,0)</f>
        <v>0</v>
      </c>
      <c r="GW443" s="27">
        <f>IF($O443&gt;=GW$1,$S443,0)</f>
        <v>0</v>
      </c>
      <c r="GX443" s="27">
        <f>IF($O443&gt;=GX$1,$S443,0)</f>
        <v>0</v>
      </c>
      <c r="GY443" s="27">
        <f>IF($O443&gt;=GY$1,$S443,0)</f>
        <v>0</v>
      </c>
      <c r="GZ443" s="27">
        <f>IF($O443&gt;=GZ$1,$S443,0)</f>
        <v>0</v>
      </c>
      <c r="HA443" s="27">
        <f>IF($O443&gt;=HA$1,$S443,0)</f>
        <v>0</v>
      </c>
      <c r="HB443" s="27">
        <f>IF($O443&gt;=HB$1,$S443,0)</f>
        <v>0</v>
      </c>
      <c r="HC443" s="27">
        <f>IF($O443&gt;=HC$1,$S443,0)</f>
        <v>0</v>
      </c>
    </row>
    <row r="444" spans="1:211">
      <c r="A444" s="3">
        <v>43761</v>
      </c>
      <c r="B444" s="3" t="s">
        <v>591</v>
      </c>
      <c r="C444" s="3" t="s">
        <v>450</v>
      </c>
      <c r="D444" s="3">
        <v>56</v>
      </c>
      <c r="E444" s="4">
        <v>33484</v>
      </c>
      <c r="F444" s="5">
        <v>26.813698630136987</v>
      </c>
      <c r="G444" s="3" t="s">
        <v>446</v>
      </c>
      <c r="H444" s="4">
        <v>22903</v>
      </c>
      <c r="I444" s="9" t="s">
        <v>836</v>
      </c>
      <c r="J444" s="5">
        <v>3183.44</v>
      </c>
      <c r="K444" s="31">
        <v>200</v>
      </c>
      <c r="L444" s="32">
        <v>27</v>
      </c>
      <c r="M444" s="33">
        <f>VLOOKUP(L444,FIND,3,TRUE)</f>
        <v>1.5</v>
      </c>
      <c r="N444" s="32">
        <f>IF(L444&gt;30,180,VLOOKUP(L444,TEMPO,2,FALSE))</f>
        <v>162</v>
      </c>
      <c r="O444" s="32">
        <f>IF(R444&gt;0,4,N444)</f>
        <v>162</v>
      </c>
      <c r="P444" s="96">
        <f>J444*M444*L444</f>
        <v>128929.31999999999</v>
      </c>
      <c r="Q444" s="96">
        <f>10934.45*2</f>
        <v>21868.9</v>
      </c>
      <c r="R444" s="96">
        <f>IF(P444&lt;=Q444,P444/4,0)</f>
        <v>0</v>
      </c>
      <c r="S444" s="5">
        <f>IF(P444&gt;=Q444,P444/N444,0)</f>
        <v>795.8599999999999</v>
      </c>
      <c r="T444" s="3"/>
      <c r="U444" s="3">
        <f>IF(T444="",1,0)</f>
        <v>1</v>
      </c>
      <c r="V444" s="3">
        <v>91</v>
      </c>
      <c r="W444" s="5">
        <v>0</v>
      </c>
      <c r="X444" s="5">
        <v>245.73</v>
      </c>
      <c r="Y444" s="5">
        <f>X444*W444</f>
        <v>0</v>
      </c>
      <c r="Z444" s="5">
        <v>400</v>
      </c>
      <c r="AA444" s="5">
        <f>S444+Y444+Z444</f>
        <v>1195.8599999999999</v>
      </c>
      <c r="AB444" s="39">
        <f>(J444/12+J444/12*1.3333333333+450/12+J444/30*6/12+J444)*1.3+Y444+Z444+153.9</f>
        <v>5614.7994222107263</v>
      </c>
      <c r="AC444" s="39" t="s">
        <v>450</v>
      </c>
      <c r="AD444" s="39">
        <f>J444*1.3+400+153.9</f>
        <v>4692.3720000000003</v>
      </c>
      <c r="AE444" s="39">
        <f>SUMIFS('CUSTO MENSAL FUNC NOVO'!H:H,'CUSTO MENSAL FUNC NOVO'!A:A,'VALORES MENSAIS'!AC444)</f>
        <v>3296.25</v>
      </c>
      <c r="AF444" s="27">
        <f>IF($R444&gt;0,$R444,$S444)+$Y444+$Z444</f>
        <v>1195.8599999999999</v>
      </c>
      <c r="AG444" s="27">
        <f>IF($R444&gt;0,$R444,$S444)+$Y444+$Z444</f>
        <v>1195.8599999999999</v>
      </c>
      <c r="AH444" s="27">
        <f>IF($R444&gt;0,$R444,$S444)+$Y444+$Z444</f>
        <v>1195.8599999999999</v>
      </c>
      <c r="AI444" s="27">
        <f>IF($R444&gt;0,$R444,$S444)+$Y444+$Z444</f>
        <v>1195.8599999999999</v>
      </c>
      <c r="AJ444" s="27">
        <f>IF($O444&gt;=AJ$1,$S444+$Y444+$Z444,$Y444+$Z444)</f>
        <v>1195.8599999999999</v>
      </c>
      <c r="AK444" s="27">
        <f>IF($O444&gt;=AK$1,$S444+$Y444+$Z444,$Y444+$Z444)</f>
        <v>1195.8599999999999</v>
      </c>
      <c r="AL444" s="27">
        <f>IF($O444&gt;=AL$1,$S444+$Y444+$Z444,$Y444+$Z444)</f>
        <v>1195.8599999999999</v>
      </c>
      <c r="AM444" s="27">
        <f>IF($O444&gt;=AM$1,$S444+$Y444+$Z444,$Y444+$Z444)</f>
        <v>1195.8599999999999</v>
      </c>
      <c r="AN444" s="27">
        <f>IF($O444&gt;=AN$1,$S444+$Y444+$Z444,$Y444+$Z444)</f>
        <v>1195.8599999999999</v>
      </c>
      <c r="AO444" s="27">
        <f>IF($O444&gt;=AO$1,$S444+$Y444+$Z444,$Y444+$Z444)</f>
        <v>1195.8599999999999</v>
      </c>
      <c r="AP444" s="27">
        <f>IF($O444&gt;=AP$1,$S444+$Y444+$Z444,$Y444+$Z444)</f>
        <v>1195.8599999999999</v>
      </c>
      <c r="AQ444" s="27">
        <f>IF($O444&gt;=AQ$1,$S444+$Y444+$Z444,$Y444+$Z444)</f>
        <v>1195.8599999999999</v>
      </c>
      <c r="AR444" s="27">
        <f>IF($O444&gt;=AR$1,$S444+$Y444+$Z444,$Y444+$Z444)</f>
        <v>1195.8599999999999</v>
      </c>
      <c r="AS444" s="27">
        <f>IF($O444&gt;=AS$1,$S444+$Y444+$Z444,$Y444+$Z444)</f>
        <v>1195.8599999999999</v>
      </c>
      <c r="AT444" s="27">
        <f>IF($O444&gt;=AT$1,$S444+$Y444+$Z444,$Y444+$Z444)</f>
        <v>1195.8599999999999</v>
      </c>
      <c r="AU444" s="27">
        <f>IF($O444&gt;=AU$1,$S444+$Y444+$Z444,$Y444+$Z444)</f>
        <v>1195.8599999999999</v>
      </c>
      <c r="AV444" s="27">
        <f>IF($O444&gt;=AV$1,$S444+$Y444+$Z444,$Y444+$Z444)</f>
        <v>1195.8599999999999</v>
      </c>
      <c r="AW444" s="27">
        <f>IF($O444&gt;=AW$1,$S444+$Y444+$Z444,$Y444+$Z444)</f>
        <v>1195.8599999999999</v>
      </c>
      <c r="AX444" s="27">
        <f>IF($O444&gt;=AX$1,$S444+$Y444+$Z444,$Y444+$Z444)</f>
        <v>1195.8599999999999</v>
      </c>
      <c r="AY444" s="27">
        <f>IF($O444&gt;=AY$1,$S444+$Y444+$Z444,$Y444+$Z444)</f>
        <v>1195.8599999999999</v>
      </c>
      <c r="AZ444" s="27">
        <f>IF($O444&gt;=AZ$1,$S444+$Y444+$Z444,$Y444+$Z444)</f>
        <v>1195.8599999999999</v>
      </c>
      <c r="BA444" s="27">
        <f>IF($O444&gt;=BA$1,$S444+$Y444+$Z444,$Y444+$Z444)</f>
        <v>1195.8599999999999</v>
      </c>
      <c r="BB444" s="27">
        <f>IF($O444&gt;=BB$1,$S444+$Y444+$Z444,$Y444+$Z444)</f>
        <v>1195.8599999999999</v>
      </c>
      <c r="BC444" s="27">
        <f>IF($O444&gt;=BC$1,$S444+$Y444+$Z444,$Y444+$Z444)</f>
        <v>1195.8599999999999</v>
      </c>
      <c r="BD444" s="27">
        <f>IF($O444&gt;=BD$1,$S444+$Y444+$Z444,$Y444+$Z444)</f>
        <v>1195.8599999999999</v>
      </c>
      <c r="BE444" s="27">
        <f>IF($O444&gt;=BE$1,$S444+$Y444+$Z444,$Y444+$Z444)</f>
        <v>1195.8599999999999</v>
      </c>
      <c r="BF444" s="27">
        <f>IF($O444&gt;=BF$1,$S444+$Y444+$Z444,$Y444+$Z444)</f>
        <v>1195.8599999999999</v>
      </c>
      <c r="BG444" s="27">
        <f>IF($O444&gt;=BG$1,$S444+$Y444+$Z444,$Y444+$Z444)</f>
        <v>1195.8599999999999</v>
      </c>
      <c r="BH444" s="27">
        <f>IF($O444&gt;=BH$1,$S444+$Y444+$Z444,$Y444+$Z444)</f>
        <v>1195.8599999999999</v>
      </c>
      <c r="BI444" s="27">
        <f>IF($O444&gt;=BI$1,$S444+$Y444+$Z444,$Y444+$Z444)</f>
        <v>1195.8599999999999</v>
      </c>
      <c r="BJ444" s="27">
        <f>IF($O444&gt;=BJ$1,$S444+$Y444+$Z444,$Y444+$Z444)</f>
        <v>1195.8599999999999</v>
      </c>
      <c r="BK444" s="27">
        <f>IF($O444&gt;=BK$1,$S444+$Y444+$Z444,$Y444+$Z444)</f>
        <v>1195.8599999999999</v>
      </c>
      <c r="BL444" s="27">
        <f>IF($O444&gt;=BL$1,$S444+$Y444+$Z444,$Y444+$Z444)</f>
        <v>1195.8599999999999</v>
      </c>
      <c r="BM444" s="27">
        <f>IF($O444&gt;=BM$1,$S444+$Y444+$Z444,$Y444+$Z444)</f>
        <v>1195.8599999999999</v>
      </c>
      <c r="BN444" s="27">
        <f>IF($O444&gt;=BN$1,$S444+$Y444+$Z444,$Y444+$Z444)</f>
        <v>1195.8599999999999</v>
      </c>
      <c r="BO444" s="27">
        <f>IF($O444&gt;=BO$1,$S444+$Y444+$Z444,$Y444+$Z444)</f>
        <v>1195.8599999999999</v>
      </c>
      <c r="BP444" s="27">
        <f>IF($O444&gt;=BP$1,$S444+$Y444+$Z444,$Y444+$Z444)</f>
        <v>1195.8599999999999</v>
      </c>
      <c r="BQ444" s="27">
        <f>IF($O444&gt;=BQ$1,$S444+$Y444+$Z444,$Y444+$Z444)</f>
        <v>1195.8599999999999</v>
      </c>
      <c r="BR444" s="27">
        <f>IF($O444&gt;=BR$1,$S444+$Y444+$Z444,$Y444+$Z444)</f>
        <v>1195.8599999999999</v>
      </c>
      <c r="BS444" s="27">
        <f>IF($O444&gt;=BS$1,$S444+$Y444+$Z444,$Y444+$Z444)</f>
        <v>1195.8599999999999</v>
      </c>
      <c r="BT444" s="27">
        <f>IF($O444&gt;=BT$1,$S444+$Y444+$Z444,$Y444+$Z444)</f>
        <v>1195.8599999999999</v>
      </c>
      <c r="BU444" s="27">
        <f>IF($O444&gt;=BU$1,$S444+$Y444+$Z444,$Y444+$Z444)</f>
        <v>1195.8599999999999</v>
      </c>
      <c r="BV444" s="27">
        <f>IF($O444&gt;=BV$1,$S444+$Y444+$Z444,$Y444+$Z444)</f>
        <v>1195.8599999999999</v>
      </c>
      <c r="BW444" s="27">
        <f>IF($O444&gt;=BW$1,$S444+$Y444+$Z444,$Y444+$Z444)</f>
        <v>1195.8599999999999</v>
      </c>
      <c r="BX444" s="27">
        <f>IF($O444&gt;=BX$1,$S444+$Y444+$Z444,$Y444+$Z444)</f>
        <v>1195.8599999999999</v>
      </c>
      <c r="BY444" s="27">
        <f>IF($O444&gt;=BY$1,$S444+$Y444+$Z444,$Y444+$Z444)</f>
        <v>1195.8599999999999</v>
      </c>
      <c r="BZ444" s="27">
        <f>IF($O444&gt;=BZ$1,$S444+$Y444+$Z444,$Y444+$Z444)</f>
        <v>1195.8599999999999</v>
      </c>
      <c r="CA444" s="27">
        <f>IF($O444&gt;=CA$1,$S444+$Y444+$Z444,$Y444+$Z444)</f>
        <v>1195.8599999999999</v>
      </c>
      <c r="CB444" s="27">
        <f>IF($O444&gt;=CB$1,$S444+$Y444+$Z444,$Y444+$Z444)</f>
        <v>1195.8599999999999</v>
      </c>
      <c r="CC444" s="27">
        <f>IF($O444&gt;=CC$1,$S444+$Y444+$Z444,$Y444+$Z444)</f>
        <v>1195.8599999999999</v>
      </c>
      <c r="CD444" s="27">
        <f>IF($O444&gt;=CD$1,$S444+$Y444+$Z444,$Y444+$Z444)</f>
        <v>1195.8599999999999</v>
      </c>
      <c r="CE444" s="27">
        <f>IF($O444&gt;=CE$1,$S444+$Y444+$Z444,$Y444+$Z444)</f>
        <v>1195.8599999999999</v>
      </c>
      <c r="CF444" s="27">
        <f>IF($O444&gt;=CF$1,$S444+$Y444+$Z444,$Y444+$Z444)</f>
        <v>1195.8599999999999</v>
      </c>
      <c r="CG444" s="27">
        <f>IF($O444&gt;=CG$1,$S444+$Y444+$Z444,$Y444+$Z444)</f>
        <v>1195.8599999999999</v>
      </c>
      <c r="CH444" s="27">
        <f>IF($O444&gt;=CH$1,$S444+$Y444+$Z444,$Y444+$Z444)</f>
        <v>1195.8599999999999</v>
      </c>
      <c r="CI444" s="27">
        <f>IF($O444&gt;=CI$1,$S444+$Y444+$Z444,$Y444+$Z444)</f>
        <v>1195.8599999999999</v>
      </c>
      <c r="CJ444" s="27">
        <f>IF($O444&gt;=CJ$1,$S444+$Y444+$Z444,$Y444+$Z444)</f>
        <v>1195.8599999999999</v>
      </c>
      <c r="CK444" s="27">
        <f>IF($O444&gt;=CK$1,$S444+$Y444+$Z444,$Y444+$Z444)</f>
        <v>1195.8599999999999</v>
      </c>
      <c r="CL444" s="27">
        <f>IF($O444&gt;=CL$1,$S444+$Y444+$Z444,$Y444+$Z444)</f>
        <v>1195.8599999999999</v>
      </c>
      <c r="CM444" s="27">
        <f>IF($O444&gt;=CM$1,$S444+$Y444+$Z444,$Y444+$Z444)</f>
        <v>1195.8599999999999</v>
      </c>
      <c r="CN444" s="27">
        <f>IF($O444&gt;=CN$1,$S444+$Y444,$Y444)</f>
        <v>795.8599999999999</v>
      </c>
      <c r="CO444" s="27">
        <f>IF($O444&gt;=CO$1,$S444+$Y444,$Y444)</f>
        <v>795.8599999999999</v>
      </c>
      <c r="CP444" s="27">
        <f>IF($O444&gt;=CP$1,$S444+$Y444,$Y444)</f>
        <v>795.8599999999999</v>
      </c>
      <c r="CQ444" s="27">
        <f>IF($O444&gt;=CQ$1,$S444+$Y444,$Y444)</f>
        <v>795.8599999999999</v>
      </c>
      <c r="CR444" s="27">
        <f>IF($O444&gt;=CR$1,$S444+$Y444,$Y444)</f>
        <v>795.8599999999999</v>
      </c>
      <c r="CS444" s="27">
        <f>IF($O444&gt;=CS$1,$S444+$Y444,$Y444)</f>
        <v>795.8599999999999</v>
      </c>
      <c r="CT444" s="27">
        <f>IF($O444&gt;=CT$1,$S444+$Y444,$Y444)</f>
        <v>795.8599999999999</v>
      </c>
      <c r="CU444" s="27">
        <f>IF($O444&gt;=CU$1,$S444+$Y444,$Y444)</f>
        <v>795.8599999999999</v>
      </c>
      <c r="CV444" s="27">
        <f>IF($O444&gt;=CV$1,$S444+$Y444,$Y444)</f>
        <v>795.8599999999999</v>
      </c>
      <c r="CW444" s="27">
        <f>IF($O444&gt;=CW$1,$S444+$Y444,$Y444)</f>
        <v>795.8599999999999</v>
      </c>
      <c r="CX444" s="27">
        <f>IF($O444&gt;=CX$1,$S444+$Y444,$Y444)</f>
        <v>795.8599999999999</v>
      </c>
      <c r="CY444" s="27">
        <f>IF($O444&gt;=CY$1,$S444+$Y444,$Y444)</f>
        <v>795.8599999999999</v>
      </c>
      <c r="CZ444" s="27">
        <f>IF($O444&gt;=CZ$1,$S444+$Y444,$Y444)</f>
        <v>795.8599999999999</v>
      </c>
      <c r="DA444" s="27">
        <f>IF($O444&gt;=DA$1,$S444+$Y444,$Y444)</f>
        <v>795.8599999999999</v>
      </c>
      <c r="DB444" s="27">
        <f>IF($O444&gt;=DB$1,$S444+$Y444,$Y444)</f>
        <v>795.8599999999999</v>
      </c>
      <c r="DC444" s="27">
        <f>IF($O444&gt;=DC$1,$S444+$Y444,$Y444)</f>
        <v>795.8599999999999</v>
      </c>
      <c r="DD444" s="27">
        <f>IF($O444&gt;=DD$1,$S444+$Y444,$Y444)</f>
        <v>795.8599999999999</v>
      </c>
      <c r="DE444" s="27">
        <f>IF($O444&gt;=DE$1,$S444+$Y444,$Y444)</f>
        <v>795.8599999999999</v>
      </c>
      <c r="DF444" s="27">
        <f>IF($O444&gt;=DF$1,$S444+$Y444,$Y444)</f>
        <v>795.8599999999999</v>
      </c>
      <c r="DG444" s="27">
        <f>IF($O444&gt;=DG$1,$S444+$Y444,$Y444)</f>
        <v>795.8599999999999</v>
      </c>
      <c r="DH444" s="27">
        <f>IF($O444&gt;=DH$1,$S444+$Y444,$Y444)</f>
        <v>795.8599999999999</v>
      </c>
      <c r="DI444" s="27">
        <f>IF($O444&gt;=DI$1,$S444+$Y444,$Y444)</f>
        <v>795.8599999999999</v>
      </c>
      <c r="DJ444" s="27">
        <f>IF($O444&gt;=DJ$1,$S444+$Y444,$Y444)</f>
        <v>795.8599999999999</v>
      </c>
      <c r="DK444" s="27">
        <f>IF($O444&gt;=DK$1,$S444+$Y444,$Y444)</f>
        <v>795.8599999999999</v>
      </c>
      <c r="DL444" s="27">
        <f>IF($O444&gt;=DL$1,$S444+$Y444,$Y444)</f>
        <v>795.8599999999999</v>
      </c>
      <c r="DM444" s="27">
        <f>IF($O444&gt;=DM$1,$S444+$Y444,$Y444)</f>
        <v>795.8599999999999</v>
      </c>
      <c r="DN444" s="27">
        <f>IF($O444&gt;=DN$1,$S444+$Y444,$Y444)</f>
        <v>795.8599999999999</v>
      </c>
      <c r="DO444" s="27">
        <f>IF($O444&gt;=DO$1,$S444+$Y444,$Y444)</f>
        <v>795.8599999999999</v>
      </c>
      <c r="DP444" s="27">
        <f>IF($O444&gt;=DP$1,$S444+$Y444,$Y444)</f>
        <v>795.8599999999999</v>
      </c>
      <c r="DQ444" s="27">
        <f>IF($O444&gt;=DQ$1,$S444+$Y444,$Y444)</f>
        <v>795.8599999999999</v>
      </c>
      <c r="DR444" s="27">
        <f>IF($O444&gt;=DR$1,$S444+$Y444,$Y444)</f>
        <v>795.8599999999999</v>
      </c>
      <c r="DS444" s="27">
        <f>IF($O444&gt;=DS$1,$S444+$Y444,$Y444)</f>
        <v>795.8599999999999</v>
      </c>
      <c r="DT444" s="27">
        <f>IF($O444&gt;=DT$1,$S444+$Y444,$Y444)</f>
        <v>795.8599999999999</v>
      </c>
      <c r="DU444" s="27">
        <f>IF($O444&gt;=DU$1,$S444+$Y444,$Y444)</f>
        <v>795.8599999999999</v>
      </c>
      <c r="DV444" s="27">
        <f>IF($O444&gt;=DV$1,$S444+$Y444,$Y444)</f>
        <v>795.8599999999999</v>
      </c>
      <c r="DW444" s="27">
        <f>IF($O444&gt;=DW$1,$S444+$Y444,$Y444)</f>
        <v>795.8599999999999</v>
      </c>
      <c r="DX444" s="27">
        <f>IF($O444&gt;=DX$1,$S444+$Y444,$Y444)</f>
        <v>795.8599999999999</v>
      </c>
      <c r="DY444" s="27">
        <f>IF($O444&gt;=DY$1,$S444+$Y444,$Y444)</f>
        <v>795.8599999999999</v>
      </c>
      <c r="DZ444" s="27">
        <f>IF($O444&gt;=DZ$1,$S444+$Y444,$Y444)</f>
        <v>795.8599999999999</v>
      </c>
      <c r="EA444" s="27">
        <f>IF($O444&gt;=EA$1,$S444+$Y444,$Y444)</f>
        <v>795.8599999999999</v>
      </c>
      <c r="EB444" s="27">
        <f>IF($O444&gt;=EB$1,$S444+$Y444,$Y444)</f>
        <v>795.8599999999999</v>
      </c>
      <c r="EC444" s="27">
        <f>IF($O444&gt;=EC$1,$S444+$Y444,$Y444)</f>
        <v>795.8599999999999</v>
      </c>
      <c r="ED444" s="27">
        <f>IF($O444&gt;=ED$1,$S444+$Y444,$Y444)</f>
        <v>795.8599999999999</v>
      </c>
      <c r="EE444" s="27">
        <f>IF($O444&gt;=EE$1,$S444+$Y444,$Y444)</f>
        <v>795.8599999999999</v>
      </c>
      <c r="EF444" s="27">
        <f>IF($O444&gt;=EF$1,$S444+$Y444,$Y444)</f>
        <v>795.8599999999999</v>
      </c>
      <c r="EG444" s="27">
        <f>IF($O444&gt;=EG$1,$S444+$Y444,$Y444)</f>
        <v>795.8599999999999</v>
      </c>
      <c r="EH444" s="27">
        <f>IF($O444&gt;=EH$1,$S444+$Y444,$Y444)</f>
        <v>795.8599999999999</v>
      </c>
      <c r="EI444" s="27">
        <f>IF($O444&gt;=EI$1,$S444+$Y444,$Y444)</f>
        <v>795.8599999999999</v>
      </c>
      <c r="EJ444" s="27">
        <f>IF($O444&gt;=EJ$1,$S444+$Y444,$Y444)</f>
        <v>795.8599999999999</v>
      </c>
      <c r="EK444" s="27">
        <f>IF($O444&gt;=EK$1,$S444+$Y444,$Y444)</f>
        <v>795.8599999999999</v>
      </c>
      <c r="EL444" s="27">
        <f>IF($O444&gt;=EL$1,$S444+$Y444,$Y444)</f>
        <v>795.8599999999999</v>
      </c>
      <c r="EM444" s="27">
        <f>IF($O444&gt;=EM$1,$S444+$Y444,$Y444)</f>
        <v>795.8599999999999</v>
      </c>
      <c r="EN444" s="27">
        <f>IF($O444&gt;=EN$1,$S444+$Y444,$Y444)</f>
        <v>795.8599999999999</v>
      </c>
      <c r="EO444" s="27">
        <f>IF($O444&gt;=EO$1,$S444+$Y444,$Y444)</f>
        <v>795.8599999999999</v>
      </c>
      <c r="EP444" s="27">
        <f>IF($O444&gt;=EP$1,$S444+$Y444,$Y444)</f>
        <v>795.8599999999999</v>
      </c>
      <c r="EQ444" s="27">
        <f>IF($O444&gt;=EQ$1,$S444+$Y444,$Y444)</f>
        <v>795.8599999999999</v>
      </c>
      <c r="ER444" s="27">
        <f>IF($O444&gt;=ER$1,$S444+$Y444,$Y444)</f>
        <v>795.8599999999999</v>
      </c>
      <c r="ES444" s="27">
        <f>IF($O444&gt;=ES$1,$S444+$Y444,$Y444)</f>
        <v>795.8599999999999</v>
      </c>
      <c r="ET444" s="27">
        <f>IF($O444&gt;=ET$1,$S444+$Y444,$Y444)</f>
        <v>795.8599999999999</v>
      </c>
      <c r="EU444" s="27">
        <f>IF($O444&gt;=EU$1,$S444+$Y444,$Y444)</f>
        <v>795.8599999999999</v>
      </c>
      <c r="EV444" s="27">
        <f>IF($O444&gt;=EV$1,$S444,0)</f>
        <v>795.8599999999999</v>
      </c>
      <c r="EW444" s="27">
        <f>IF($O444&gt;=EW$1,$S444,0)</f>
        <v>795.8599999999999</v>
      </c>
      <c r="EX444" s="27">
        <f>IF($O444&gt;=EX$1,$S444,0)</f>
        <v>795.8599999999999</v>
      </c>
      <c r="EY444" s="27">
        <f>IF($O444&gt;=EY$1,$S444,0)</f>
        <v>795.8599999999999</v>
      </c>
      <c r="EZ444" s="27">
        <f>IF($O444&gt;=EZ$1,$S444,0)</f>
        <v>795.8599999999999</v>
      </c>
      <c r="FA444" s="27">
        <f>IF($O444&gt;=FA$1,$S444,0)</f>
        <v>795.8599999999999</v>
      </c>
      <c r="FB444" s="27">
        <f>IF($O444&gt;=FB$1,$S444,0)</f>
        <v>795.8599999999999</v>
      </c>
      <c r="FC444" s="27">
        <f>IF($O444&gt;=FC$1,$S444,0)</f>
        <v>795.8599999999999</v>
      </c>
      <c r="FD444" s="27">
        <f>IF($O444&gt;=FD$1,$S444,0)</f>
        <v>795.8599999999999</v>
      </c>
      <c r="FE444" s="27">
        <f>IF($O444&gt;=FE$1,$S444,0)</f>
        <v>795.8599999999999</v>
      </c>
      <c r="FF444" s="27">
        <f>IF($O444&gt;=FF$1,$S444,0)</f>
        <v>795.8599999999999</v>
      </c>
      <c r="FG444" s="27">
        <f>IF($O444&gt;=FG$1,$S444,0)</f>
        <v>795.8599999999999</v>
      </c>
      <c r="FH444" s="27">
        <f>IF($O444&gt;=FH$1,$S444,0)</f>
        <v>795.8599999999999</v>
      </c>
      <c r="FI444" s="27">
        <f>IF($O444&gt;=FI$1,$S444,0)</f>
        <v>795.8599999999999</v>
      </c>
      <c r="FJ444" s="27">
        <f>IF($O444&gt;=FJ$1,$S444,0)</f>
        <v>795.8599999999999</v>
      </c>
      <c r="FK444" s="27">
        <f>IF($O444&gt;=FK$1,$S444,0)</f>
        <v>795.8599999999999</v>
      </c>
      <c r="FL444" s="27">
        <f>IF($O444&gt;=FL$1,$S444,0)</f>
        <v>795.8599999999999</v>
      </c>
      <c r="FM444" s="27">
        <f>IF($O444&gt;=FM$1,$S444,0)</f>
        <v>795.8599999999999</v>
      </c>
      <c r="FN444" s="27">
        <f>IF($O444&gt;=FN$1,$S444,0)</f>
        <v>795.8599999999999</v>
      </c>
      <c r="FO444" s="27">
        <f>IF($O444&gt;=FO$1,$S444,0)</f>
        <v>795.8599999999999</v>
      </c>
      <c r="FP444" s="27">
        <f>IF($O444&gt;=FP$1,$S444,0)</f>
        <v>795.8599999999999</v>
      </c>
      <c r="FQ444" s="27">
        <f>IF($O444&gt;=FQ$1,$S444,0)</f>
        <v>795.8599999999999</v>
      </c>
      <c r="FR444" s="27">
        <f>IF($O444&gt;=FR$1,$S444,0)</f>
        <v>795.8599999999999</v>
      </c>
      <c r="FS444" s="27">
        <f>IF($O444&gt;=FS$1,$S444,0)</f>
        <v>795.8599999999999</v>
      </c>
      <c r="FT444" s="27">
        <f>IF($O444&gt;=FT$1,$S444,0)</f>
        <v>795.8599999999999</v>
      </c>
      <c r="FU444" s="27">
        <f>IF($O444&gt;=FU$1,$S444,0)</f>
        <v>795.8599999999999</v>
      </c>
      <c r="FV444" s="27">
        <f>IF($O444&gt;=FV$1,$S444,0)</f>
        <v>795.8599999999999</v>
      </c>
      <c r="FW444" s="27">
        <f>IF($O444&gt;=FW$1,$S444,0)</f>
        <v>795.8599999999999</v>
      </c>
      <c r="FX444" s="27">
        <f>IF($O444&gt;=FX$1,$S444,0)</f>
        <v>795.8599999999999</v>
      </c>
      <c r="FY444" s="27">
        <f>IF($O444&gt;=FY$1,$S444,0)</f>
        <v>795.8599999999999</v>
      </c>
      <c r="FZ444" s="27">
        <f>IF($O444&gt;=FZ$1,$S444,0)</f>
        <v>795.8599999999999</v>
      </c>
      <c r="GA444" s="27">
        <f>IF($O444&gt;=GA$1,$S444,0)</f>
        <v>795.8599999999999</v>
      </c>
      <c r="GB444" s="27">
        <f>IF($O444&gt;=GB$1,$S444,0)</f>
        <v>795.8599999999999</v>
      </c>
      <c r="GC444" s="27">
        <f>IF($O444&gt;=GC$1,$S444,0)</f>
        <v>795.8599999999999</v>
      </c>
      <c r="GD444" s="27">
        <f>IF($O444&gt;=GD$1,$S444,0)</f>
        <v>795.8599999999999</v>
      </c>
      <c r="GE444" s="27">
        <f>IF($O444&gt;=GE$1,$S444,0)</f>
        <v>795.8599999999999</v>
      </c>
      <c r="GF444" s="27">
        <f>IF($O444&gt;=GF$1,$S444,0)</f>
        <v>795.8599999999999</v>
      </c>
      <c r="GG444" s="27">
        <f>IF($O444&gt;=GG$1,$S444,0)</f>
        <v>795.8599999999999</v>
      </c>
      <c r="GH444" s="27">
        <f>IF($O444&gt;=GH$1,$S444,0)</f>
        <v>795.8599999999999</v>
      </c>
      <c r="GI444" s="27">
        <f>IF($O444&gt;=GI$1,$S444,0)</f>
        <v>795.8599999999999</v>
      </c>
      <c r="GJ444" s="27">
        <f>IF($O444&gt;=GJ$1,$S444,0)</f>
        <v>795.8599999999999</v>
      </c>
      <c r="GK444" s="27">
        <f>IF($O444&gt;=GK$1,$S444,0)</f>
        <v>795.8599999999999</v>
      </c>
      <c r="GL444" s="27">
        <f>IF($O444&gt;=GL$1,$S444,0)</f>
        <v>0</v>
      </c>
      <c r="GM444" s="27">
        <f>IF($O444&gt;=GM$1,$S444,0)</f>
        <v>0</v>
      </c>
      <c r="GN444" s="27">
        <f>IF($O444&gt;=GN$1,$S444,0)</f>
        <v>0</v>
      </c>
      <c r="GO444" s="27">
        <f>IF($O444&gt;=GO$1,$S444,0)</f>
        <v>0</v>
      </c>
      <c r="GP444" s="27">
        <f>IF($O444&gt;=GP$1,$S444,0)</f>
        <v>0</v>
      </c>
      <c r="GQ444" s="27">
        <f>IF($O444&gt;=GQ$1,$S444,0)</f>
        <v>0</v>
      </c>
      <c r="GR444" s="27">
        <f>IF($O444&gt;=GR$1,$S444,0)</f>
        <v>0</v>
      </c>
      <c r="GS444" s="27">
        <f>IF($O444&gt;=GS$1,$S444,0)</f>
        <v>0</v>
      </c>
      <c r="GT444" s="27">
        <f>IF($O444&gt;=GT$1,$S444,0)</f>
        <v>0</v>
      </c>
      <c r="GU444" s="27">
        <f>IF($O444&gt;=GU$1,$S444,0)</f>
        <v>0</v>
      </c>
      <c r="GV444" s="27">
        <f>IF($O444&gt;=GV$1,$S444,0)</f>
        <v>0</v>
      </c>
      <c r="GW444" s="27">
        <f>IF($O444&gt;=GW$1,$S444,0)</f>
        <v>0</v>
      </c>
      <c r="GX444" s="27">
        <f>IF($O444&gt;=GX$1,$S444,0)</f>
        <v>0</v>
      </c>
      <c r="GY444" s="27">
        <f>IF($O444&gt;=GY$1,$S444,0)</f>
        <v>0</v>
      </c>
      <c r="GZ444" s="27">
        <f>IF($O444&gt;=GZ$1,$S444,0)</f>
        <v>0</v>
      </c>
      <c r="HA444" s="27">
        <f>IF($O444&gt;=HA$1,$S444,0)</f>
        <v>0</v>
      </c>
      <c r="HB444" s="27">
        <f>IF($O444&gt;=HB$1,$S444,0)</f>
        <v>0</v>
      </c>
      <c r="HC444" s="27">
        <f>IF($O444&gt;=HC$1,$S444,0)</f>
        <v>0</v>
      </c>
    </row>
    <row r="445" spans="1:211">
      <c r="A445" s="3">
        <v>128368</v>
      </c>
      <c r="B445" s="3" t="s">
        <v>469</v>
      </c>
      <c r="C445" s="3" t="s">
        <v>445</v>
      </c>
      <c r="D445" s="3">
        <v>58</v>
      </c>
      <c r="E445" s="4">
        <v>38936</v>
      </c>
      <c r="F445" s="5">
        <v>11.876712328767123</v>
      </c>
      <c r="G445" s="3" t="s">
        <v>446</v>
      </c>
      <c r="H445" s="4">
        <v>22138</v>
      </c>
      <c r="I445" s="9" t="s">
        <v>836</v>
      </c>
      <c r="J445" s="5">
        <v>8121.07</v>
      </c>
      <c r="K445" s="31">
        <v>200</v>
      </c>
      <c r="L445" s="32">
        <v>12</v>
      </c>
      <c r="M445" s="33">
        <f>VLOOKUP(L445,FIND,3,TRUE)</f>
        <v>1.1000000000000001</v>
      </c>
      <c r="N445" s="32">
        <f>IF(L445&gt;30,180,VLOOKUP(L445,TEMPO,2,FALSE))</f>
        <v>72</v>
      </c>
      <c r="O445" s="32">
        <f>IF(R445&gt;0,4,N445)</f>
        <v>72</v>
      </c>
      <c r="P445" s="96">
        <f>J445*M445*L445</f>
        <v>107198.124</v>
      </c>
      <c r="Q445" s="96">
        <f>10934.45*2</f>
        <v>21868.9</v>
      </c>
      <c r="R445" s="96">
        <f>IF(P445&lt;=Q445,P445/4,0)</f>
        <v>0</v>
      </c>
      <c r="S445" s="5">
        <f>IF(P445&gt;=Q445,P445/N445,0)</f>
        <v>1488.8628333333334</v>
      </c>
      <c r="T445" s="3"/>
      <c r="U445" s="3">
        <f>IF(T445="",1,0)</f>
        <v>1</v>
      </c>
      <c r="V445" s="3">
        <v>122</v>
      </c>
      <c r="W445" s="5">
        <v>0</v>
      </c>
      <c r="X445" s="5">
        <v>245.73</v>
      </c>
      <c r="Y445" s="5">
        <f>X445*W445</f>
        <v>0</v>
      </c>
      <c r="Z445" s="5">
        <v>400</v>
      </c>
      <c r="AA445" s="5">
        <f>S445+Y445+Z445</f>
        <v>1888.8628333333334</v>
      </c>
      <c r="AB445" s="39">
        <f>(J445/12+J445/12*1.3333333333+450/12+J445/30*6/12+J445)*1.3+Y445+Z445+153.9</f>
        <v>13388.823544415118</v>
      </c>
      <c r="AC445" s="39" t="s">
        <v>459</v>
      </c>
      <c r="AD445" s="39">
        <f>J445*1.3+400+153.9</f>
        <v>11111.290999999999</v>
      </c>
      <c r="AE445" s="39">
        <f>SUMIFS('CUSTO MENSAL FUNC NOVO'!H:H,'CUSTO MENSAL FUNC NOVO'!A:A,'VALORES MENSAIS'!AC445)</f>
        <v>4337.2250000000004</v>
      </c>
      <c r="AF445" s="27">
        <f>IF($R445&gt;0,$R445,$S445)+$Y445+$Z445</f>
        <v>1888.8628333333334</v>
      </c>
      <c r="AG445" s="27">
        <f>IF($R445&gt;0,$R445,$S445)+$Y445+$Z445</f>
        <v>1888.8628333333334</v>
      </c>
      <c r="AH445" s="27">
        <f>IF($R445&gt;0,$R445,$S445)+$Y445+$Z445</f>
        <v>1888.8628333333334</v>
      </c>
      <c r="AI445" s="27">
        <f>IF($R445&gt;0,$R445,$S445)+$Y445+$Z445</f>
        <v>1888.8628333333334</v>
      </c>
      <c r="AJ445" s="27">
        <f>IF($O445&gt;=AJ$1,$S445+$Y445+$Z445,$Y445+$Z445)</f>
        <v>1888.8628333333334</v>
      </c>
      <c r="AK445" s="27">
        <f>IF($O445&gt;=AK$1,$S445+$Y445+$Z445,$Y445+$Z445)</f>
        <v>1888.8628333333334</v>
      </c>
      <c r="AL445" s="27">
        <f>IF($O445&gt;=AL$1,$S445+$Y445+$Z445,$Y445+$Z445)</f>
        <v>1888.8628333333334</v>
      </c>
      <c r="AM445" s="27">
        <f>IF($O445&gt;=AM$1,$S445+$Y445+$Z445,$Y445+$Z445)</f>
        <v>1888.8628333333334</v>
      </c>
      <c r="AN445" s="27">
        <f>IF($O445&gt;=AN$1,$S445+$Y445+$Z445,$Y445+$Z445)</f>
        <v>1888.8628333333334</v>
      </c>
      <c r="AO445" s="27">
        <f>IF($O445&gt;=AO$1,$S445+$Y445+$Z445,$Y445+$Z445)</f>
        <v>1888.8628333333334</v>
      </c>
      <c r="AP445" s="27">
        <f>IF($O445&gt;=AP$1,$S445+$Y445+$Z445,$Y445+$Z445)</f>
        <v>1888.8628333333334</v>
      </c>
      <c r="AQ445" s="27">
        <f>IF($O445&gt;=AQ$1,$S445+$Y445+$Z445,$Y445+$Z445)</f>
        <v>1888.8628333333334</v>
      </c>
      <c r="AR445" s="27">
        <f>IF($O445&gt;=AR$1,$S445+$Y445+$Z445,$Y445+$Z445)</f>
        <v>1888.8628333333334</v>
      </c>
      <c r="AS445" s="27">
        <f>IF($O445&gt;=AS$1,$S445+$Y445+$Z445,$Y445+$Z445)</f>
        <v>1888.8628333333334</v>
      </c>
      <c r="AT445" s="27">
        <f>IF($O445&gt;=AT$1,$S445+$Y445+$Z445,$Y445+$Z445)</f>
        <v>1888.8628333333334</v>
      </c>
      <c r="AU445" s="27">
        <f>IF($O445&gt;=AU$1,$S445+$Y445+$Z445,$Y445+$Z445)</f>
        <v>1888.8628333333334</v>
      </c>
      <c r="AV445" s="27">
        <f>IF($O445&gt;=AV$1,$S445+$Y445+$Z445,$Y445+$Z445)</f>
        <v>1888.8628333333334</v>
      </c>
      <c r="AW445" s="27">
        <f>IF($O445&gt;=AW$1,$S445+$Y445+$Z445,$Y445+$Z445)</f>
        <v>1888.8628333333334</v>
      </c>
      <c r="AX445" s="27">
        <f>IF($O445&gt;=AX$1,$S445+$Y445+$Z445,$Y445+$Z445)</f>
        <v>1888.8628333333334</v>
      </c>
      <c r="AY445" s="27">
        <f>IF($O445&gt;=AY$1,$S445+$Y445+$Z445,$Y445+$Z445)</f>
        <v>1888.8628333333334</v>
      </c>
      <c r="AZ445" s="27">
        <f>IF($O445&gt;=AZ$1,$S445+$Y445+$Z445,$Y445+$Z445)</f>
        <v>1888.8628333333334</v>
      </c>
      <c r="BA445" s="27">
        <f>IF($O445&gt;=BA$1,$S445+$Y445+$Z445,$Y445+$Z445)</f>
        <v>1888.8628333333334</v>
      </c>
      <c r="BB445" s="27">
        <f>IF($O445&gt;=BB$1,$S445+$Y445+$Z445,$Y445+$Z445)</f>
        <v>1888.8628333333334</v>
      </c>
      <c r="BC445" s="27">
        <f>IF($O445&gt;=BC$1,$S445+$Y445+$Z445,$Y445+$Z445)</f>
        <v>1888.8628333333334</v>
      </c>
      <c r="BD445" s="27">
        <f>IF($O445&gt;=BD$1,$S445+$Y445+$Z445,$Y445+$Z445)</f>
        <v>1888.8628333333334</v>
      </c>
      <c r="BE445" s="27">
        <f>IF($O445&gt;=BE$1,$S445+$Y445+$Z445,$Y445+$Z445)</f>
        <v>1888.8628333333334</v>
      </c>
      <c r="BF445" s="27">
        <f>IF($O445&gt;=BF$1,$S445+$Y445+$Z445,$Y445+$Z445)</f>
        <v>1888.8628333333334</v>
      </c>
      <c r="BG445" s="27">
        <f>IF($O445&gt;=BG$1,$S445+$Y445+$Z445,$Y445+$Z445)</f>
        <v>1888.8628333333334</v>
      </c>
      <c r="BH445" s="27">
        <f>IF($O445&gt;=BH$1,$S445+$Y445+$Z445,$Y445+$Z445)</f>
        <v>1888.8628333333334</v>
      </c>
      <c r="BI445" s="27">
        <f>IF($O445&gt;=BI$1,$S445+$Y445+$Z445,$Y445+$Z445)</f>
        <v>1888.8628333333334</v>
      </c>
      <c r="BJ445" s="27">
        <f>IF($O445&gt;=BJ$1,$S445+$Y445+$Z445,$Y445+$Z445)</f>
        <v>1888.8628333333334</v>
      </c>
      <c r="BK445" s="27">
        <f>IF($O445&gt;=BK$1,$S445+$Y445+$Z445,$Y445+$Z445)</f>
        <v>1888.8628333333334</v>
      </c>
      <c r="BL445" s="27">
        <f>IF($O445&gt;=BL$1,$S445+$Y445+$Z445,$Y445+$Z445)</f>
        <v>1888.8628333333334</v>
      </c>
      <c r="BM445" s="27">
        <f>IF($O445&gt;=BM$1,$S445+$Y445+$Z445,$Y445+$Z445)</f>
        <v>1888.8628333333334</v>
      </c>
      <c r="BN445" s="27">
        <f>IF($O445&gt;=BN$1,$S445+$Y445+$Z445,$Y445+$Z445)</f>
        <v>1888.8628333333334</v>
      </c>
      <c r="BO445" s="27">
        <f>IF($O445&gt;=BO$1,$S445+$Y445+$Z445,$Y445+$Z445)</f>
        <v>1888.8628333333334</v>
      </c>
      <c r="BP445" s="27">
        <f>IF($O445&gt;=BP$1,$S445+$Y445+$Z445,$Y445+$Z445)</f>
        <v>1888.8628333333334</v>
      </c>
      <c r="BQ445" s="27">
        <f>IF($O445&gt;=BQ$1,$S445+$Y445+$Z445,$Y445+$Z445)</f>
        <v>1888.8628333333334</v>
      </c>
      <c r="BR445" s="27">
        <f>IF($O445&gt;=BR$1,$S445+$Y445+$Z445,$Y445+$Z445)</f>
        <v>1888.8628333333334</v>
      </c>
      <c r="BS445" s="27">
        <f>IF($O445&gt;=BS$1,$S445+$Y445+$Z445,$Y445+$Z445)</f>
        <v>1888.8628333333334</v>
      </c>
      <c r="BT445" s="27">
        <f>IF($O445&gt;=BT$1,$S445+$Y445+$Z445,$Y445+$Z445)</f>
        <v>1888.8628333333334</v>
      </c>
      <c r="BU445" s="27">
        <f>IF($O445&gt;=BU$1,$S445+$Y445+$Z445,$Y445+$Z445)</f>
        <v>1888.8628333333334</v>
      </c>
      <c r="BV445" s="27">
        <f>IF($O445&gt;=BV$1,$S445+$Y445+$Z445,$Y445+$Z445)</f>
        <v>1888.8628333333334</v>
      </c>
      <c r="BW445" s="27">
        <f>IF($O445&gt;=BW$1,$S445+$Y445+$Z445,$Y445+$Z445)</f>
        <v>1888.8628333333334</v>
      </c>
      <c r="BX445" s="27">
        <f>IF($O445&gt;=BX$1,$S445+$Y445+$Z445,$Y445+$Z445)</f>
        <v>1888.8628333333334</v>
      </c>
      <c r="BY445" s="27">
        <f>IF($O445&gt;=BY$1,$S445+$Y445+$Z445,$Y445+$Z445)</f>
        <v>1888.8628333333334</v>
      </c>
      <c r="BZ445" s="27">
        <f>IF($O445&gt;=BZ$1,$S445+$Y445+$Z445,$Y445+$Z445)</f>
        <v>1888.8628333333334</v>
      </c>
      <c r="CA445" s="27">
        <f>IF($O445&gt;=CA$1,$S445+$Y445+$Z445,$Y445+$Z445)</f>
        <v>1888.8628333333334</v>
      </c>
      <c r="CB445" s="27">
        <f>IF($O445&gt;=CB$1,$S445+$Y445+$Z445,$Y445+$Z445)</f>
        <v>1888.8628333333334</v>
      </c>
      <c r="CC445" s="27">
        <f>IF($O445&gt;=CC$1,$S445+$Y445+$Z445,$Y445+$Z445)</f>
        <v>1888.8628333333334</v>
      </c>
      <c r="CD445" s="27">
        <f>IF($O445&gt;=CD$1,$S445+$Y445+$Z445,$Y445+$Z445)</f>
        <v>1888.8628333333334</v>
      </c>
      <c r="CE445" s="27">
        <f>IF($O445&gt;=CE$1,$S445+$Y445+$Z445,$Y445+$Z445)</f>
        <v>1888.8628333333334</v>
      </c>
      <c r="CF445" s="27">
        <f>IF($O445&gt;=CF$1,$S445+$Y445+$Z445,$Y445+$Z445)</f>
        <v>1888.8628333333334</v>
      </c>
      <c r="CG445" s="27">
        <f>IF($O445&gt;=CG$1,$S445+$Y445+$Z445,$Y445+$Z445)</f>
        <v>1888.8628333333334</v>
      </c>
      <c r="CH445" s="27">
        <f>IF($O445&gt;=CH$1,$S445+$Y445+$Z445,$Y445+$Z445)</f>
        <v>1888.8628333333334</v>
      </c>
      <c r="CI445" s="27">
        <f>IF($O445&gt;=CI$1,$S445+$Y445+$Z445,$Y445+$Z445)</f>
        <v>1888.8628333333334</v>
      </c>
      <c r="CJ445" s="27">
        <f>IF($O445&gt;=CJ$1,$S445+$Y445+$Z445,$Y445+$Z445)</f>
        <v>1888.8628333333334</v>
      </c>
      <c r="CK445" s="27">
        <f>IF($O445&gt;=CK$1,$S445+$Y445+$Z445,$Y445+$Z445)</f>
        <v>1888.8628333333334</v>
      </c>
      <c r="CL445" s="27">
        <f>IF($O445&gt;=CL$1,$S445+$Y445+$Z445,$Y445+$Z445)</f>
        <v>1888.8628333333334</v>
      </c>
      <c r="CM445" s="27">
        <f>IF($O445&gt;=CM$1,$S445+$Y445+$Z445,$Y445+$Z445)</f>
        <v>1888.8628333333334</v>
      </c>
      <c r="CN445" s="27">
        <f>IF($O445&gt;=CN$1,$S445+$Y445,$Y445)</f>
        <v>1488.8628333333334</v>
      </c>
      <c r="CO445" s="27">
        <f>IF($O445&gt;=CO$1,$S445+$Y445,$Y445)</f>
        <v>1488.8628333333334</v>
      </c>
      <c r="CP445" s="27">
        <f>IF($O445&gt;=CP$1,$S445+$Y445,$Y445)</f>
        <v>1488.8628333333334</v>
      </c>
      <c r="CQ445" s="27">
        <f>IF($O445&gt;=CQ$1,$S445+$Y445,$Y445)</f>
        <v>1488.8628333333334</v>
      </c>
      <c r="CR445" s="27">
        <f>IF($O445&gt;=CR$1,$S445+$Y445,$Y445)</f>
        <v>1488.8628333333334</v>
      </c>
      <c r="CS445" s="27">
        <f>IF($O445&gt;=CS$1,$S445+$Y445,$Y445)</f>
        <v>1488.8628333333334</v>
      </c>
      <c r="CT445" s="27">
        <f>IF($O445&gt;=CT$1,$S445+$Y445,$Y445)</f>
        <v>1488.8628333333334</v>
      </c>
      <c r="CU445" s="27">
        <f>IF($O445&gt;=CU$1,$S445+$Y445,$Y445)</f>
        <v>1488.8628333333334</v>
      </c>
      <c r="CV445" s="27">
        <f>IF($O445&gt;=CV$1,$S445+$Y445,$Y445)</f>
        <v>1488.8628333333334</v>
      </c>
      <c r="CW445" s="27">
        <f>IF($O445&gt;=CW$1,$S445+$Y445,$Y445)</f>
        <v>1488.8628333333334</v>
      </c>
      <c r="CX445" s="27">
        <f>IF($O445&gt;=CX$1,$S445+$Y445,$Y445)</f>
        <v>1488.8628333333334</v>
      </c>
      <c r="CY445" s="27">
        <f>IF($O445&gt;=CY$1,$S445+$Y445,$Y445)</f>
        <v>1488.8628333333334</v>
      </c>
      <c r="CZ445" s="27">
        <f>IF($O445&gt;=CZ$1,$S445+$Y445,$Y445)</f>
        <v>0</v>
      </c>
      <c r="DA445" s="27">
        <f>IF($O445&gt;=DA$1,$S445+$Y445,$Y445)</f>
        <v>0</v>
      </c>
      <c r="DB445" s="27">
        <f>IF($O445&gt;=DB$1,$S445+$Y445,$Y445)</f>
        <v>0</v>
      </c>
      <c r="DC445" s="27">
        <f>IF($O445&gt;=DC$1,$S445+$Y445,$Y445)</f>
        <v>0</v>
      </c>
      <c r="DD445" s="27">
        <f>IF($O445&gt;=DD$1,$S445+$Y445,$Y445)</f>
        <v>0</v>
      </c>
      <c r="DE445" s="27">
        <f>IF($O445&gt;=DE$1,$S445+$Y445,$Y445)</f>
        <v>0</v>
      </c>
      <c r="DF445" s="27">
        <f>IF($O445&gt;=DF$1,$S445+$Y445,$Y445)</f>
        <v>0</v>
      </c>
      <c r="DG445" s="27">
        <f>IF($O445&gt;=DG$1,$S445+$Y445,$Y445)</f>
        <v>0</v>
      </c>
      <c r="DH445" s="27">
        <f>IF($O445&gt;=DH$1,$S445+$Y445,$Y445)</f>
        <v>0</v>
      </c>
      <c r="DI445" s="27">
        <f>IF($O445&gt;=DI$1,$S445+$Y445,$Y445)</f>
        <v>0</v>
      </c>
      <c r="DJ445" s="27">
        <f>IF($O445&gt;=DJ$1,$S445+$Y445,$Y445)</f>
        <v>0</v>
      </c>
      <c r="DK445" s="27">
        <f>IF($O445&gt;=DK$1,$S445+$Y445,$Y445)</f>
        <v>0</v>
      </c>
      <c r="DL445" s="27">
        <f>IF($O445&gt;=DL$1,$S445+$Y445,$Y445)</f>
        <v>0</v>
      </c>
      <c r="DM445" s="27">
        <f>IF($O445&gt;=DM$1,$S445+$Y445,$Y445)</f>
        <v>0</v>
      </c>
      <c r="DN445" s="27">
        <f>IF($O445&gt;=DN$1,$S445+$Y445,$Y445)</f>
        <v>0</v>
      </c>
      <c r="DO445" s="27">
        <f>IF($O445&gt;=DO$1,$S445+$Y445,$Y445)</f>
        <v>0</v>
      </c>
      <c r="DP445" s="27">
        <f>IF($O445&gt;=DP$1,$S445+$Y445,$Y445)</f>
        <v>0</v>
      </c>
      <c r="DQ445" s="27">
        <f>IF($O445&gt;=DQ$1,$S445+$Y445,$Y445)</f>
        <v>0</v>
      </c>
      <c r="DR445" s="27">
        <f>IF($O445&gt;=DR$1,$S445+$Y445,$Y445)</f>
        <v>0</v>
      </c>
      <c r="DS445" s="27">
        <f>IF($O445&gt;=DS$1,$S445+$Y445,$Y445)</f>
        <v>0</v>
      </c>
      <c r="DT445" s="27">
        <f>IF($O445&gt;=DT$1,$S445+$Y445,$Y445)</f>
        <v>0</v>
      </c>
      <c r="DU445" s="27">
        <f>IF($O445&gt;=DU$1,$S445+$Y445,$Y445)</f>
        <v>0</v>
      </c>
      <c r="DV445" s="27">
        <f>IF($O445&gt;=DV$1,$S445+$Y445,$Y445)</f>
        <v>0</v>
      </c>
      <c r="DW445" s="27">
        <f>IF($O445&gt;=DW$1,$S445+$Y445,$Y445)</f>
        <v>0</v>
      </c>
      <c r="DX445" s="27">
        <f>IF($O445&gt;=DX$1,$S445+$Y445,$Y445)</f>
        <v>0</v>
      </c>
      <c r="DY445" s="27">
        <f>IF($O445&gt;=DY$1,$S445+$Y445,$Y445)</f>
        <v>0</v>
      </c>
      <c r="DZ445" s="27">
        <f>IF($O445&gt;=DZ$1,$S445+$Y445,$Y445)</f>
        <v>0</v>
      </c>
      <c r="EA445" s="27">
        <f>IF($O445&gt;=EA$1,$S445+$Y445,$Y445)</f>
        <v>0</v>
      </c>
      <c r="EB445" s="27">
        <f>IF($O445&gt;=EB$1,$S445+$Y445,$Y445)</f>
        <v>0</v>
      </c>
      <c r="EC445" s="27">
        <f>IF($O445&gt;=EC$1,$S445+$Y445,$Y445)</f>
        <v>0</v>
      </c>
      <c r="ED445" s="27">
        <f>IF($O445&gt;=ED$1,$S445+$Y445,$Y445)</f>
        <v>0</v>
      </c>
      <c r="EE445" s="27">
        <f>IF($O445&gt;=EE$1,$S445+$Y445,$Y445)</f>
        <v>0</v>
      </c>
      <c r="EF445" s="27">
        <f>IF($O445&gt;=EF$1,$S445+$Y445,$Y445)</f>
        <v>0</v>
      </c>
      <c r="EG445" s="27">
        <f>IF($O445&gt;=EG$1,$S445+$Y445,$Y445)</f>
        <v>0</v>
      </c>
      <c r="EH445" s="27">
        <f>IF($O445&gt;=EH$1,$S445+$Y445,$Y445)</f>
        <v>0</v>
      </c>
      <c r="EI445" s="27">
        <f>IF($O445&gt;=EI$1,$S445+$Y445,$Y445)</f>
        <v>0</v>
      </c>
      <c r="EJ445" s="27">
        <f>IF($O445&gt;=EJ$1,$S445+$Y445,$Y445)</f>
        <v>0</v>
      </c>
      <c r="EK445" s="27">
        <f>IF($O445&gt;=EK$1,$S445+$Y445,$Y445)</f>
        <v>0</v>
      </c>
      <c r="EL445" s="27">
        <f>IF($O445&gt;=EL$1,$S445+$Y445,$Y445)</f>
        <v>0</v>
      </c>
      <c r="EM445" s="27">
        <f>IF($O445&gt;=EM$1,$S445+$Y445,$Y445)</f>
        <v>0</v>
      </c>
      <c r="EN445" s="27">
        <f>IF($O445&gt;=EN$1,$S445+$Y445,$Y445)</f>
        <v>0</v>
      </c>
      <c r="EO445" s="27">
        <f>IF($O445&gt;=EO$1,$S445+$Y445,$Y445)</f>
        <v>0</v>
      </c>
      <c r="EP445" s="27">
        <f>IF($O445&gt;=EP$1,$S445+$Y445,$Y445)</f>
        <v>0</v>
      </c>
      <c r="EQ445" s="27">
        <f>IF($O445&gt;=EQ$1,$S445+$Y445,$Y445)</f>
        <v>0</v>
      </c>
      <c r="ER445" s="27">
        <f>IF($O445&gt;=ER$1,$S445+$Y445,$Y445)</f>
        <v>0</v>
      </c>
      <c r="ES445" s="27">
        <f>IF($O445&gt;=ES$1,$S445+$Y445,$Y445)</f>
        <v>0</v>
      </c>
      <c r="ET445" s="27">
        <f>IF($O445&gt;=ET$1,$S445+$Y445,$Y445)</f>
        <v>0</v>
      </c>
      <c r="EU445" s="27">
        <f>IF($O445&gt;=EU$1,$S445+$Y445,$Y445)</f>
        <v>0</v>
      </c>
      <c r="EV445" s="27">
        <f>IF($O445&gt;=EV$1,$S445,0)</f>
        <v>0</v>
      </c>
      <c r="EW445" s="27">
        <f>IF($O445&gt;=EW$1,$S445,0)</f>
        <v>0</v>
      </c>
      <c r="EX445" s="27">
        <f>IF($O445&gt;=EX$1,$S445,0)</f>
        <v>0</v>
      </c>
      <c r="EY445" s="27">
        <f>IF($O445&gt;=EY$1,$S445,0)</f>
        <v>0</v>
      </c>
      <c r="EZ445" s="27">
        <f>IF($O445&gt;=EZ$1,$S445,0)</f>
        <v>0</v>
      </c>
      <c r="FA445" s="27">
        <f>IF($O445&gt;=FA$1,$S445,0)</f>
        <v>0</v>
      </c>
      <c r="FB445" s="27">
        <f>IF($O445&gt;=FB$1,$S445,0)</f>
        <v>0</v>
      </c>
      <c r="FC445" s="27">
        <f>IF($O445&gt;=FC$1,$S445,0)</f>
        <v>0</v>
      </c>
      <c r="FD445" s="27">
        <f>IF($O445&gt;=FD$1,$S445,0)</f>
        <v>0</v>
      </c>
      <c r="FE445" s="27">
        <f>IF($O445&gt;=FE$1,$S445,0)</f>
        <v>0</v>
      </c>
      <c r="FF445" s="27">
        <f>IF($O445&gt;=FF$1,$S445,0)</f>
        <v>0</v>
      </c>
      <c r="FG445" s="27">
        <f>IF($O445&gt;=FG$1,$S445,0)</f>
        <v>0</v>
      </c>
      <c r="FH445" s="27">
        <f>IF($O445&gt;=FH$1,$S445,0)</f>
        <v>0</v>
      </c>
      <c r="FI445" s="27">
        <f>IF($O445&gt;=FI$1,$S445,0)</f>
        <v>0</v>
      </c>
      <c r="FJ445" s="27">
        <f>IF($O445&gt;=FJ$1,$S445,0)</f>
        <v>0</v>
      </c>
      <c r="FK445" s="27">
        <f>IF($O445&gt;=FK$1,$S445,0)</f>
        <v>0</v>
      </c>
      <c r="FL445" s="27">
        <f>IF($O445&gt;=FL$1,$S445,0)</f>
        <v>0</v>
      </c>
      <c r="FM445" s="27">
        <f>IF($O445&gt;=FM$1,$S445,0)</f>
        <v>0</v>
      </c>
      <c r="FN445" s="27">
        <f>IF($O445&gt;=FN$1,$S445,0)</f>
        <v>0</v>
      </c>
      <c r="FO445" s="27">
        <f>IF($O445&gt;=FO$1,$S445,0)</f>
        <v>0</v>
      </c>
      <c r="FP445" s="27">
        <f>IF($O445&gt;=FP$1,$S445,0)</f>
        <v>0</v>
      </c>
      <c r="FQ445" s="27">
        <f>IF($O445&gt;=FQ$1,$S445,0)</f>
        <v>0</v>
      </c>
      <c r="FR445" s="27">
        <f>IF($O445&gt;=FR$1,$S445,0)</f>
        <v>0</v>
      </c>
      <c r="FS445" s="27">
        <f>IF($O445&gt;=FS$1,$S445,0)</f>
        <v>0</v>
      </c>
      <c r="FT445" s="27">
        <f>IF($O445&gt;=FT$1,$S445,0)</f>
        <v>0</v>
      </c>
      <c r="FU445" s="27">
        <f>IF($O445&gt;=FU$1,$S445,0)</f>
        <v>0</v>
      </c>
      <c r="FV445" s="27">
        <f>IF($O445&gt;=FV$1,$S445,0)</f>
        <v>0</v>
      </c>
      <c r="FW445" s="27">
        <f>IF($O445&gt;=FW$1,$S445,0)</f>
        <v>0</v>
      </c>
      <c r="FX445" s="27">
        <f>IF($O445&gt;=FX$1,$S445,0)</f>
        <v>0</v>
      </c>
      <c r="FY445" s="27">
        <f>IF($O445&gt;=FY$1,$S445,0)</f>
        <v>0</v>
      </c>
      <c r="FZ445" s="27">
        <f>IF($O445&gt;=FZ$1,$S445,0)</f>
        <v>0</v>
      </c>
      <c r="GA445" s="27">
        <f>IF($O445&gt;=GA$1,$S445,0)</f>
        <v>0</v>
      </c>
      <c r="GB445" s="27">
        <f>IF($O445&gt;=GB$1,$S445,0)</f>
        <v>0</v>
      </c>
      <c r="GC445" s="27">
        <f>IF($O445&gt;=GC$1,$S445,0)</f>
        <v>0</v>
      </c>
      <c r="GD445" s="27">
        <f>IF($O445&gt;=GD$1,$S445,0)</f>
        <v>0</v>
      </c>
      <c r="GE445" s="27">
        <f>IF($O445&gt;=GE$1,$S445,0)</f>
        <v>0</v>
      </c>
      <c r="GF445" s="27">
        <f>IF($O445&gt;=GF$1,$S445,0)</f>
        <v>0</v>
      </c>
      <c r="GG445" s="27">
        <f>IF($O445&gt;=GG$1,$S445,0)</f>
        <v>0</v>
      </c>
      <c r="GH445" s="27">
        <f>IF($O445&gt;=GH$1,$S445,0)</f>
        <v>0</v>
      </c>
      <c r="GI445" s="27">
        <f>IF($O445&gt;=GI$1,$S445,0)</f>
        <v>0</v>
      </c>
      <c r="GJ445" s="27">
        <f>IF($O445&gt;=GJ$1,$S445,0)</f>
        <v>0</v>
      </c>
      <c r="GK445" s="27">
        <f>IF($O445&gt;=GK$1,$S445,0)</f>
        <v>0</v>
      </c>
      <c r="GL445" s="27">
        <f>IF($O445&gt;=GL$1,$S445,0)</f>
        <v>0</v>
      </c>
      <c r="GM445" s="27">
        <f>IF($O445&gt;=GM$1,$S445,0)</f>
        <v>0</v>
      </c>
      <c r="GN445" s="27">
        <f>IF($O445&gt;=GN$1,$S445,0)</f>
        <v>0</v>
      </c>
      <c r="GO445" s="27">
        <f>IF($O445&gt;=GO$1,$S445,0)</f>
        <v>0</v>
      </c>
      <c r="GP445" s="27">
        <f>IF($O445&gt;=GP$1,$S445,0)</f>
        <v>0</v>
      </c>
      <c r="GQ445" s="27">
        <f>IF($O445&gt;=GQ$1,$S445,0)</f>
        <v>0</v>
      </c>
      <c r="GR445" s="27">
        <f>IF($O445&gt;=GR$1,$S445,0)</f>
        <v>0</v>
      </c>
      <c r="GS445" s="27">
        <f>IF($O445&gt;=GS$1,$S445,0)</f>
        <v>0</v>
      </c>
      <c r="GT445" s="27">
        <f>IF($O445&gt;=GT$1,$S445,0)</f>
        <v>0</v>
      </c>
      <c r="GU445" s="27">
        <f>IF($O445&gt;=GU$1,$S445,0)</f>
        <v>0</v>
      </c>
      <c r="GV445" s="27">
        <f>IF($O445&gt;=GV$1,$S445,0)</f>
        <v>0</v>
      </c>
      <c r="GW445" s="27">
        <f>IF($O445&gt;=GW$1,$S445,0)</f>
        <v>0</v>
      </c>
      <c r="GX445" s="27">
        <f>IF($O445&gt;=GX$1,$S445,0)</f>
        <v>0</v>
      </c>
      <c r="GY445" s="27">
        <f>IF($O445&gt;=GY$1,$S445,0)</f>
        <v>0</v>
      </c>
      <c r="GZ445" s="27">
        <f>IF($O445&gt;=GZ$1,$S445,0)</f>
        <v>0</v>
      </c>
      <c r="HA445" s="27">
        <f>IF($O445&gt;=HA$1,$S445,0)</f>
        <v>0</v>
      </c>
      <c r="HB445" s="27">
        <f>IF($O445&gt;=HB$1,$S445,0)</f>
        <v>0</v>
      </c>
      <c r="HC445" s="27">
        <f>IF($O445&gt;=HC$1,$S445,0)</f>
        <v>0</v>
      </c>
    </row>
    <row r="446" spans="1:211">
      <c r="A446" s="3">
        <v>43443</v>
      </c>
      <c r="B446" s="3" t="s">
        <v>597</v>
      </c>
      <c r="C446" s="3" t="s">
        <v>450</v>
      </c>
      <c r="D446" s="3">
        <v>56</v>
      </c>
      <c r="E446" s="4">
        <v>33469</v>
      </c>
      <c r="F446" s="5">
        <v>26.854794520547944</v>
      </c>
      <c r="G446" s="3" t="s">
        <v>446</v>
      </c>
      <c r="H446" s="4">
        <v>22992</v>
      </c>
      <c r="I446" s="9" t="s">
        <v>836</v>
      </c>
      <c r="J446" s="5">
        <v>3124.47</v>
      </c>
      <c r="K446" s="31">
        <v>200</v>
      </c>
      <c r="L446" s="32">
        <v>27</v>
      </c>
      <c r="M446" s="33">
        <f>VLOOKUP(L446,FIND,3,TRUE)</f>
        <v>1.5</v>
      </c>
      <c r="N446" s="32">
        <f>IF(L446&gt;30,180,VLOOKUP(L446,TEMPO,2,FALSE))</f>
        <v>162</v>
      </c>
      <c r="O446" s="32">
        <f>IF(R446&gt;0,4,N446)</f>
        <v>162</v>
      </c>
      <c r="P446" s="96">
        <f>J446*M446*L446</f>
        <v>126541.035</v>
      </c>
      <c r="Q446" s="96">
        <f>10934.45*2</f>
        <v>21868.9</v>
      </c>
      <c r="R446" s="96">
        <f>IF(P446&lt;=Q446,P446/4,0)</f>
        <v>0</v>
      </c>
      <c r="S446" s="5">
        <f>IF(P446&gt;=Q446,P446/N446,0)</f>
        <v>781.11750000000006</v>
      </c>
      <c r="T446" s="3"/>
      <c r="U446" s="3">
        <f>IF(T446="",1,0)</f>
        <v>1</v>
      </c>
      <c r="V446" s="3">
        <v>89</v>
      </c>
      <c r="W446" s="5">
        <v>0</v>
      </c>
      <c r="X446" s="5">
        <v>245.73</v>
      </c>
      <c r="Y446" s="5">
        <f>X446*W446</f>
        <v>0</v>
      </c>
      <c r="Z446" s="5">
        <v>400</v>
      </c>
      <c r="AA446" s="5">
        <f>S446+Y446+Z446</f>
        <v>1181.1175000000001</v>
      </c>
      <c r="AB446" s="39">
        <f>(J446/12+J446/12*1.3333333333+450/12+J446/30*6/12+J446)*1.3+Y446+Z446+153.9</f>
        <v>5521.9544333220501</v>
      </c>
      <c r="AC446" s="39" t="s">
        <v>450</v>
      </c>
      <c r="AD446" s="39">
        <f>J446*1.3+400+153.9</f>
        <v>4615.7109999999993</v>
      </c>
      <c r="AE446" s="39">
        <f>SUMIFS('CUSTO MENSAL FUNC NOVO'!H:H,'CUSTO MENSAL FUNC NOVO'!A:A,'VALORES MENSAIS'!AC446)</f>
        <v>3296.25</v>
      </c>
      <c r="AF446" s="27">
        <f>IF($R446&gt;0,$R446,$S446)+$Y446+$Z446</f>
        <v>1181.1175000000001</v>
      </c>
      <c r="AG446" s="27">
        <f>IF($R446&gt;0,$R446,$S446)+$Y446+$Z446</f>
        <v>1181.1175000000001</v>
      </c>
      <c r="AH446" s="27">
        <f>IF($R446&gt;0,$R446,$S446)+$Y446+$Z446</f>
        <v>1181.1175000000001</v>
      </c>
      <c r="AI446" s="27">
        <f>IF($R446&gt;0,$R446,$S446)+$Y446+$Z446</f>
        <v>1181.1175000000001</v>
      </c>
      <c r="AJ446" s="27">
        <f>IF($O446&gt;=AJ$1,$S446+$Y446+$Z446,$Y446+$Z446)</f>
        <v>1181.1175000000001</v>
      </c>
      <c r="AK446" s="27">
        <f>IF($O446&gt;=AK$1,$S446+$Y446+$Z446,$Y446+$Z446)</f>
        <v>1181.1175000000001</v>
      </c>
      <c r="AL446" s="27">
        <f>IF($O446&gt;=AL$1,$S446+$Y446+$Z446,$Y446+$Z446)</f>
        <v>1181.1175000000001</v>
      </c>
      <c r="AM446" s="27">
        <f>IF($O446&gt;=AM$1,$S446+$Y446+$Z446,$Y446+$Z446)</f>
        <v>1181.1175000000001</v>
      </c>
      <c r="AN446" s="27">
        <f>IF($O446&gt;=AN$1,$S446+$Y446+$Z446,$Y446+$Z446)</f>
        <v>1181.1175000000001</v>
      </c>
      <c r="AO446" s="27">
        <f>IF($O446&gt;=AO$1,$S446+$Y446+$Z446,$Y446+$Z446)</f>
        <v>1181.1175000000001</v>
      </c>
      <c r="AP446" s="27">
        <f>IF($O446&gt;=AP$1,$S446+$Y446+$Z446,$Y446+$Z446)</f>
        <v>1181.1175000000001</v>
      </c>
      <c r="AQ446" s="27">
        <f>IF($O446&gt;=AQ$1,$S446+$Y446+$Z446,$Y446+$Z446)</f>
        <v>1181.1175000000001</v>
      </c>
      <c r="AR446" s="27">
        <f>IF($O446&gt;=AR$1,$S446+$Y446+$Z446,$Y446+$Z446)</f>
        <v>1181.1175000000001</v>
      </c>
      <c r="AS446" s="27">
        <f>IF($O446&gt;=AS$1,$S446+$Y446+$Z446,$Y446+$Z446)</f>
        <v>1181.1175000000001</v>
      </c>
      <c r="AT446" s="27">
        <f>IF($O446&gt;=AT$1,$S446+$Y446+$Z446,$Y446+$Z446)</f>
        <v>1181.1175000000001</v>
      </c>
      <c r="AU446" s="27">
        <f>IF($O446&gt;=AU$1,$S446+$Y446+$Z446,$Y446+$Z446)</f>
        <v>1181.1175000000001</v>
      </c>
      <c r="AV446" s="27">
        <f>IF($O446&gt;=AV$1,$S446+$Y446+$Z446,$Y446+$Z446)</f>
        <v>1181.1175000000001</v>
      </c>
      <c r="AW446" s="27">
        <f>IF($O446&gt;=AW$1,$S446+$Y446+$Z446,$Y446+$Z446)</f>
        <v>1181.1175000000001</v>
      </c>
      <c r="AX446" s="27">
        <f>IF($O446&gt;=AX$1,$S446+$Y446+$Z446,$Y446+$Z446)</f>
        <v>1181.1175000000001</v>
      </c>
      <c r="AY446" s="27">
        <f>IF($O446&gt;=AY$1,$S446+$Y446+$Z446,$Y446+$Z446)</f>
        <v>1181.1175000000001</v>
      </c>
      <c r="AZ446" s="27">
        <f>IF($O446&gt;=AZ$1,$S446+$Y446+$Z446,$Y446+$Z446)</f>
        <v>1181.1175000000001</v>
      </c>
      <c r="BA446" s="27">
        <f>IF($O446&gt;=BA$1,$S446+$Y446+$Z446,$Y446+$Z446)</f>
        <v>1181.1175000000001</v>
      </c>
      <c r="BB446" s="27">
        <f>IF($O446&gt;=BB$1,$S446+$Y446+$Z446,$Y446+$Z446)</f>
        <v>1181.1175000000001</v>
      </c>
      <c r="BC446" s="27">
        <f>IF($O446&gt;=BC$1,$S446+$Y446+$Z446,$Y446+$Z446)</f>
        <v>1181.1175000000001</v>
      </c>
      <c r="BD446" s="27">
        <f>IF($O446&gt;=BD$1,$S446+$Y446+$Z446,$Y446+$Z446)</f>
        <v>1181.1175000000001</v>
      </c>
      <c r="BE446" s="27">
        <f>IF($O446&gt;=BE$1,$S446+$Y446+$Z446,$Y446+$Z446)</f>
        <v>1181.1175000000001</v>
      </c>
      <c r="BF446" s="27">
        <f>IF($O446&gt;=BF$1,$S446+$Y446+$Z446,$Y446+$Z446)</f>
        <v>1181.1175000000001</v>
      </c>
      <c r="BG446" s="27">
        <f>IF($O446&gt;=BG$1,$S446+$Y446+$Z446,$Y446+$Z446)</f>
        <v>1181.1175000000001</v>
      </c>
      <c r="BH446" s="27">
        <f>IF($O446&gt;=BH$1,$S446+$Y446+$Z446,$Y446+$Z446)</f>
        <v>1181.1175000000001</v>
      </c>
      <c r="BI446" s="27">
        <f>IF($O446&gt;=BI$1,$S446+$Y446+$Z446,$Y446+$Z446)</f>
        <v>1181.1175000000001</v>
      </c>
      <c r="BJ446" s="27">
        <f>IF($O446&gt;=BJ$1,$S446+$Y446+$Z446,$Y446+$Z446)</f>
        <v>1181.1175000000001</v>
      </c>
      <c r="BK446" s="27">
        <f>IF($O446&gt;=BK$1,$S446+$Y446+$Z446,$Y446+$Z446)</f>
        <v>1181.1175000000001</v>
      </c>
      <c r="BL446" s="27">
        <f>IF($O446&gt;=BL$1,$S446+$Y446+$Z446,$Y446+$Z446)</f>
        <v>1181.1175000000001</v>
      </c>
      <c r="BM446" s="27">
        <f>IF($O446&gt;=BM$1,$S446+$Y446+$Z446,$Y446+$Z446)</f>
        <v>1181.1175000000001</v>
      </c>
      <c r="BN446" s="27">
        <f>IF($O446&gt;=BN$1,$S446+$Y446+$Z446,$Y446+$Z446)</f>
        <v>1181.1175000000001</v>
      </c>
      <c r="BO446" s="27">
        <f>IF($O446&gt;=BO$1,$S446+$Y446+$Z446,$Y446+$Z446)</f>
        <v>1181.1175000000001</v>
      </c>
      <c r="BP446" s="27">
        <f>IF($O446&gt;=BP$1,$S446+$Y446+$Z446,$Y446+$Z446)</f>
        <v>1181.1175000000001</v>
      </c>
      <c r="BQ446" s="27">
        <f>IF($O446&gt;=BQ$1,$S446+$Y446+$Z446,$Y446+$Z446)</f>
        <v>1181.1175000000001</v>
      </c>
      <c r="BR446" s="27">
        <f>IF($O446&gt;=BR$1,$S446+$Y446+$Z446,$Y446+$Z446)</f>
        <v>1181.1175000000001</v>
      </c>
      <c r="BS446" s="27">
        <f>IF($O446&gt;=BS$1,$S446+$Y446+$Z446,$Y446+$Z446)</f>
        <v>1181.1175000000001</v>
      </c>
      <c r="BT446" s="27">
        <f>IF($O446&gt;=BT$1,$S446+$Y446+$Z446,$Y446+$Z446)</f>
        <v>1181.1175000000001</v>
      </c>
      <c r="BU446" s="27">
        <f>IF($O446&gt;=BU$1,$S446+$Y446+$Z446,$Y446+$Z446)</f>
        <v>1181.1175000000001</v>
      </c>
      <c r="BV446" s="27">
        <f>IF($O446&gt;=BV$1,$S446+$Y446+$Z446,$Y446+$Z446)</f>
        <v>1181.1175000000001</v>
      </c>
      <c r="BW446" s="27">
        <f>IF($O446&gt;=BW$1,$S446+$Y446+$Z446,$Y446+$Z446)</f>
        <v>1181.1175000000001</v>
      </c>
      <c r="BX446" s="27">
        <f>IF($O446&gt;=BX$1,$S446+$Y446+$Z446,$Y446+$Z446)</f>
        <v>1181.1175000000001</v>
      </c>
      <c r="BY446" s="27">
        <f>IF($O446&gt;=BY$1,$S446+$Y446+$Z446,$Y446+$Z446)</f>
        <v>1181.1175000000001</v>
      </c>
      <c r="BZ446" s="27">
        <f>IF($O446&gt;=BZ$1,$S446+$Y446+$Z446,$Y446+$Z446)</f>
        <v>1181.1175000000001</v>
      </c>
      <c r="CA446" s="27">
        <f>IF($O446&gt;=CA$1,$S446+$Y446+$Z446,$Y446+$Z446)</f>
        <v>1181.1175000000001</v>
      </c>
      <c r="CB446" s="27">
        <f>IF($O446&gt;=CB$1,$S446+$Y446+$Z446,$Y446+$Z446)</f>
        <v>1181.1175000000001</v>
      </c>
      <c r="CC446" s="27">
        <f>IF($O446&gt;=CC$1,$S446+$Y446+$Z446,$Y446+$Z446)</f>
        <v>1181.1175000000001</v>
      </c>
      <c r="CD446" s="27">
        <f>IF($O446&gt;=CD$1,$S446+$Y446+$Z446,$Y446+$Z446)</f>
        <v>1181.1175000000001</v>
      </c>
      <c r="CE446" s="27">
        <f>IF($O446&gt;=CE$1,$S446+$Y446+$Z446,$Y446+$Z446)</f>
        <v>1181.1175000000001</v>
      </c>
      <c r="CF446" s="27">
        <f>IF($O446&gt;=CF$1,$S446+$Y446+$Z446,$Y446+$Z446)</f>
        <v>1181.1175000000001</v>
      </c>
      <c r="CG446" s="27">
        <f>IF($O446&gt;=CG$1,$S446+$Y446+$Z446,$Y446+$Z446)</f>
        <v>1181.1175000000001</v>
      </c>
      <c r="CH446" s="27">
        <f>IF($O446&gt;=CH$1,$S446+$Y446+$Z446,$Y446+$Z446)</f>
        <v>1181.1175000000001</v>
      </c>
      <c r="CI446" s="27">
        <f>IF($O446&gt;=CI$1,$S446+$Y446+$Z446,$Y446+$Z446)</f>
        <v>1181.1175000000001</v>
      </c>
      <c r="CJ446" s="27">
        <f>IF($O446&gt;=CJ$1,$S446+$Y446+$Z446,$Y446+$Z446)</f>
        <v>1181.1175000000001</v>
      </c>
      <c r="CK446" s="27">
        <f>IF($O446&gt;=CK$1,$S446+$Y446+$Z446,$Y446+$Z446)</f>
        <v>1181.1175000000001</v>
      </c>
      <c r="CL446" s="27">
        <f>IF($O446&gt;=CL$1,$S446+$Y446+$Z446,$Y446+$Z446)</f>
        <v>1181.1175000000001</v>
      </c>
      <c r="CM446" s="27">
        <f>IF($O446&gt;=CM$1,$S446+$Y446+$Z446,$Y446+$Z446)</f>
        <v>1181.1175000000001</v>
      </c>
      <c r="CN446" s="27">
        <f>IF($O446&gt;=CN$1,$S446+$Y446,$Y446)</f>
        <v>781.11750000000006</v>
      </c>
      <c r="CO446" s="27">
        <f>IF($O446&gt;=CO$1,$S446+$Y446,$Y446)</f>
        <v>781.11750000000006</v>
      </c>
      <c r="CP446" s="27">
        <f>IF($O446&gt;=CP$1,$S446+$Y446,$Y446)</f>
        <v>781.11750000000006</v>
      </c>
      <c r="CQ446" s="27">
        <f>IF($O446&gt;=CQ$1,$S446+$Y446,$Y446)</f>
        <v>781.11750000000006</v>
      </c>
      <c r="CR446" s="27">
        <f>IF($O446&gt;=CR$1,$S446+$Y446,$Y446)</f>
        <v>781.11750000000006</v>
      </c>
      <c r="CS446" s="27">
        <f>IF($O446&gt;=CS$1,$S446+$Y446,$Y446)</f>
        <v>781.11750000000006</v>
      </c>
      <c r="CT446" s="27">
        <f>IF($O446&gt;=CT$1,$S446+$Y446,$Y446)</f>
        <v>781.11750000000006</v>
      </c>
      <c r="CU446" s="27">
        <f>IF($O446&gt;=CU$1,$S446+$Y446,$Y446)</f>
        <v>781.11750000000006</v>
      </c>
      <c r="CV446" s="27">
        <f>IF($O446&gt;=CV$1,$S446+$Y446,$Y446)</f>
        <v>781.11750000000006</v>
      </c>
      <c r="CW446" s="27">
        <f>IF($O446&gt;=CW$1,$S446+$Y446,$Y446)</f>
        <v>781.11750000000006</v>
      </c>
      <c r="CX446" s="27">
        <f>IF($O446&gt;=CX$1,$S446+$Y446,$Y446)</f>
        <v>781.11750000000006</v>
      </c>
      <c r="CY446" s="27">
        <f>IF($O446&gt;=CY$1,$S446+$Y446,$Y446)</f>
        <v>781.11750000000006</v>
      </c>
      <c r="CZ446" s="27">
        <f>IF($O446&gt;=CZ$1,$S446+$Y446,$Y446)</f>
        <v>781.11750000000006</v>
      </c>
      <c r="DA446" s="27">
        <f>IF($O446&gt;=DA$1,$S446+$Y446,$Y446)</f>
        <v>781.11750000000006</v>
      </c>
      <c r="DB446" s="27">
        <f>IF($O446&gt;=DB$1,$S446+$Y446,$Y446)</f>
        <v>781.11750000000006</v>
      </c>
      <c r="DC446" s="27">
        <f>IF($O446&gt;=DC$1,$S446+$Y446,$Y446)</f>
        <v>781.11750000000006</v>
      </c>
      <c r="DD446" s="27">
        <f>IF($O446&gt;=DD$1,$S446+$Y446,$Y446)</f>
        <v>781.11750000000006</v>
      </c>
      <c r="DE446" s="27">
        <f>IF($O446&gt;=DE$1,$S446+$Y446,$Y446)</f>
        <v>781.11750000000006</v>
      </c>
      <c r="DF446" s="27">
        <f>IF($O446&gt;=DF$1,$S446+$Y446,$Y446)</f>
        <v>781.11750000000006</v>
      </c>
      <c r="DG446" s="27">
        <f>IF($O446&gt;=DG$1,$S446+$Y446,$Y446)</f>
        <v>781.11750000000006</v>
      </c>
      <c r="DH446" s="27">
        <f>IF($O446&gt;=DH$1,$S446+$Y446,$Y446)</f>
        <v>781.11750000000006</v>
      </c>
      <c r="DI446" s="27">
        <f>IF($O446&gt;=DI$1,$S446+$Y446,$Y446)</f>
        <v>781.11750000000006</v>
      </c>
      <c r="DJ446" s="27">
        <f>IF($O446&gt;=DJ$1,$S446+$Y446,$Y446)</f>
        <v>781.11750000000006</v>
      </c>
      <c r="DK446" s="27">
        <f>IF($O446&gt;=DK$1,$S446+$Y446,$Y446)</f>
        <v>781.11750000000006</v>
      </c>
      <c r="DL446" s="27">
        <f>IF($O446&gt;=DL$1,$S446+$Y446,$Y446)</f>
        <v>781.11750000000006</v>
      </c>
      <c r="DM446" s="27">
        <f>IF($O446&gt;=DM$1,$S446+$Y446,$Y446)</f>
        <v>781.11750000000006</v>
      </c>
      <c r="DN446" s="27">
        <f>IF($O446&gt;=DN$1,$S446+$Y446,$Y446)</f>
        <v>781.11750000000006</v>
      </c>
      <c r="DO446" s="27">
        <f>IF($O446&gt;=DO$1,$S446+$Y446,$Y446)</f>
        <v>781.11750000000006</v>
      </c>
      <c r="DP446" s="27">
        <f>IF($O446&gt;=DP$1,$S446+$Y446,$Y446)</f>
        <v>781.11750000000006</v>
      </c>
      <c r="DQ446" s="27">
        <f>IF($O446&gt;=DQ$1,$S446+$Y446,$Y446)</f>
        <v>781.11750000000006</v>
      </c>
      <c r="DR446" s="27">
        <f>IF($O446&gt;=DR$1,$S446+$Y446,$Y446)</f>
        <v>781.11750000000006</v>
      </c>
      <c r="DS446" s="27">
        <f>IF($O446&gt;=DS$1,$S446+$Y446,$Y446)</f>
        <v>781.11750000000006</v>
      </c>
      <c r="DT446" s="27">
        <f>IF($O446&gt;=DT$1,$S446+$Y446,$Y446)</f>
        <v>781.11750000000006</v>
      </c>
      <c r="DU446" s="27">
        <f>IF($O446&gt;=DU$1,$S446+$Y446,$Y446)</f>
        <v>781.11750000000006</v>
      </c>
      <c r="DV446" s="27">
        <f>IF($O446&gt;=DV$1,$S446+$Y446,$Y446)</f>
        <v>781.11750000000006</v>
      </c>
      <c r="DW446" s="27">
        <f>IF($O446&gt;=DW$1,$S446+$Y446,$Y446)</f>
        <v>781.11750000000006</v>
      </c>
      <c r="DX446" s="27">
        <f>IF($O446&gt;=DX$1,$S446+$Y446,$Y446)</f>
        <v>781.11750000000006</v>
      </c>
      <c r="DY446" s="27">
        <f>IF($O446&gt;=DY$1,$S446+$Y446,$Y446)</f>
        <v>781.11750000000006</v>
      </c>
      <c r="DZ446" s="27">
        <f>IF($O446&gt;=DZ$1,$S446+$Y446,$Y446)</f>
        <v>781.11750000000006</v>
      </c>
      <c r="EA446" s="27">
        <f>IF($O446&gt;=EA$1,$S446+$Y446,$Y446)</f>
        <v>781.11750000000006</v>
      </c>
      <c r="EB446" s="27">
        <f>IF($O446&gt;=EB$1,$S446+$Y446,$Y446)</f>
        <v>781.11750000000006</v>
      </c>
      <c r="EC446" s="27">
        <f>IF($O446&gt;=EC$1,$S446+$Y446,$Y446)</f>
        <v>781.11750000000006</v>
      </c>
      <c r="ED446" s="27">
        <f>IF($O446&gt;=ED$1,$S446+$Y446,$Y446)</f>
        <v>781.11750000000006</v>
      </c>
      <c r="EE446" s="27">
        <f>IF($O446&gt;=EE$1,$S446+$Y446,$Y446)</f>
        <v>781.11750000000006</v>
      </c>
      <c r="EF446" s="27">
        <f>IF($O446&gt;=EF$1,$S446+$Y446,$Y446)</f>
        <v>781.11750000000006</v>
      </c>
      <c r="EG446" s="27">
        <f>IF($O446&gt;=EG$1,$S446+$Y446,$Y446)</f>
        <v>781.11750000000006</v>
      </c>
      <c r="EH446" s="27">
        <f>IF($O446&gt;=EH$1,$S446+$Y446,$Y446)</f>
        <v>781.11750000000006</v>
      </c>
      <c r="EI446" s="27">
        <f>IF($O446&gt;=EI$1,$S446+$Y446,$Y446)</f>
        <v>781.11750000000006</v>
      </c>
      <c r="EJ446" s="27">
        <f>IF($O446&gt;=EJ$1,$S446+$Y446,$Y446)</f>
        <v>781.11750000000006</v>
      </c>
      <c r="EK446" s="27">
        <f>IF($O446&gt;=EK$1,$S446+$Y446,$Y446)</f>
        <v>781.11750000000006</v>
      </c>
      <c r="EL446" s="27">
        <f>IF($O446&gt;=EL$1,$S446+$Y446,$Y446)</f>
        <v>781.11750000000006</v>
      </c>
      <c r="EM446" s="27">
        <f>IF($O446&gt;=EM$1,$S446+$Y446,$Y446)</f>
        <v>781.11750000000006</v>
      </c>
      <c r="EN446" s="27">
        <f>IF($O446&gt;=EN$1,$S446+$Y446,$Y446)</f>
        <v>781.11750000000006</v>
      </c>
      <c r="EO446" s="27">
        <f>IF($O446&gt;=EO$1,$S446+$Y446,$Y446)</f>
        <v>781.11750000000006</v>
      </c>
      <c r="EP446" s="27">
        <f>IF($O446&gt;=EP$1,$S446+$Y446,$Y446)</f>
        <v>781.11750000000006</v>
      </c>
      <c r="EQ446" s="27">
        <f>IF($O446&gt;=EQ$1,$S446+$Y446,$Y446)</f>
        <v>781.11750000000006</v>
      </c>
      <c r="ER446" s="27">
        <f>IF($O446&gt;=ER$1,$S446+$Y446,$Y446)</f>
        <v>781.11750000000006</v>
      </c>
      <c r="ES446" s="27">
        <f>IF($O446&gt;=ES$1,$S446+$Y446,$Y446)</f>
        <v>781.11750000000006</v>
      </c>
      <c r="ET446" s="27">
        <f>IF($O446&gt;=ET$1,$S446+$Y446,$Y446)</f>
        <v>781.11750000000006</v>
      </c>
      <c r="EU446" s="27">
        <f>IF($O446&gt;=EU$1,$S446+$Y446,$Y446)</f>
        <v>781.11750000000006</v>
      </c>
      <c r="EV446" s="27">
        <f>IF($O446&gt;=EV$1,$S446,0)</f>
        <v>781.11750000000006</v>
      </c>
      <c r="EW446" s="27">
        <f>IF($O446&gt;=EW$1,$S446,0)</f>
        <v>781.11750000000006</v>
      </c>
      <c r="EX446" s="27">
        <f>IF($O446&gt;=EX$1,$S446,0)</f>
        <v>781.11750000000006</v>
      </c>
      <c r="EY446" s="27">
        <f>IF($O446&gt;=EY$1,$S446,0)</f>
        <v>781.11750000000006</v>
      </c>
      <c r="EZ446" s="27">
        <f>IF($O446&gt;=EZ$1,$S446,0)</f>
        <v>781.11750000000006</v>
      </c>
      <c r="FA446" s="27">
        <f>IF($O446&gt;=FA$1,$S446,0)</f>
        <v>781.11750000000006</v>
      </c>
      <c r="FB446" s="27">
        <f>IF($O446&gt;=FB$1,$S446,0)</f>
        <v>781.11750000000006</v>
      </c>
      <c r="FC446" s="27">
        <f>IF($O446&gt;=FC$1,$S446,0)</f>
        <v>781.11750000000006</v>
      </c>
      <c r="FD446" s="27">
        <f>IF($O446&gt;=FD$1,$S446,0)</f>
        <v>781.11750000000006</v>
      </c>
      <c r="FE446" s="27">
        <f>IF($O446&gt;=FE$1,$S446,0)</f>
        <v>781.11750000000006</v>
      </c>
      <c r="FF446" s="27">
        <f>IF($O446&gt;=FF$1,$S446,0)</f>
        <v>781.11750000000006</v>
      </c>
      <c r="FG446" s="27">
        <f>IF($O446&gt;=FG$1,$S446,0)</f>
        <v>781.11750000000006</v>
      </c>
      <c r="FH446" s="27">
        <f>IF($O446&gt;=FH$1,$S446,0)</f>
        <v>781.11750000000006</v>
      </c>
      <c r="FI446" s="27">
        <f>IF($O446&gt;=FI$1,$S446,0)</f>
        <v>781.11750000000006</v>
      </c>
      <c r="FJ446" s="27">
        <f>IF($O446&gt;=FJ$1,$S446,0)</f>
        <v>781.11750000000006</v>
      </c>
      <c r="FK446" s="27">
        <f>IF($O446&gt;=FK$1,$S446,0)</f>
        <v>781.11750000000006</v>
      </c>
      <c r="FL446" s="27">
        <f>IF($O446&gt;=FL$1,$S446,0)</f>
        <v>781.11750000000006</v>
      </c>
      <c r="FM446" s="27">
        <f>IF($O446&gt;=FM$1,$S446,0)</f>
        <v>781.11750000000006</v>
      </c>
      <c r="FN446" s="27">
        <f>IF($O446&gt;=FN$1,$S446,0)</f>
        <v>781.11750000000006</v>
      </c>
      <c r="FO446" s="27">
        <f>IF($O446&gt;=FO$1,$S446,0)</f>
        <v>781.11750000000006</v>
      </c>
      <c r="FP446" s="27">
        <f>IF($O446&gt;=FP$1,$S446,0)</f>
        <v>781.11750000000006</v>
      </c>
      <c r="FQ446" s="27">
        <f>IF($O446&gt;=FQ$1,$S446,0)</f>
        <v>781.11750000000006</v>
      </c>
      <c r="FR446" s="27">
        <f>IF($O446&gt;=FR$1,$S446,0)</f>
        <v>781.11750000000006</v>
      </c>
      <c r="FS446" s="27">
        <f>IF($O446&gt;=FS$1,$S446,0)</f>
        <v>781.11750000000006</v>
      </c>
      <c r="FT446" s="27">
        <f>IF($O446&gt;=FT$1,$S446,0)</f>
        <v>781.11750000000006</v>
      </c>
      <c r="FU446" s="27">
        <f>IF($O446&gt;=FU$1,$S446,0)</f>
        <v>781.11750000000006</v>
      </c>
      <c r="FV446" s="27">
        <f>IF($O446&gt;=FV$1,$S446,0)</f>
        <v>781.11750000000006</v>
      </c>
      <c r="FW446" s="27">
        <f>IF($O446&gt;=FW$1,$S446,0)</f>
        <v>781.11750000000006</v>
      </c>
      <c r="FX446" s="27">
        <f>IF($O446&gt;=FX$1,$S446,0)</f>
        <v>781.11750000000006</v>
      </c>
      <c r="FY446" s="27">
        <f>IF($O446&gt;=FY$1,$S446,0)</f>
        <v>781.11750000000006</v>
      </c>
      <c r="FZ446" s="27">
        <f>IF($O446&gt;=FZ$1,$S446,0)</f>
        <v>781.11750000000006</v>
      </c>
      <c r="GA446" s="27">
        <f>IF($O446&gt;=GA$1,$S446,0)</f>
        <v>781.11750000000006</v>
      </c>
      <c r="GB446" s="27">
        <f>IF($O446&gt;=GB$1,$S446,0)</f>
        <v>781.11750000000006</v>
      </c>
      <c r="GC446" s="27">
        <f>IF($O446&gt;=GC$1,$S446,0)</f>
        <v>781.11750000000006</v>
      </c>
      <c r="GD446" s="27">
        <f>IF($O446&gt;=GD$1,$S446,0)</f>
        <v>781.11750000000006</v>
      </c>
      <c r="GE446" s="27">
        <f>IF($O446&gt;=GE$1,$S446,0)</f>
        <v>781.11750000000006</v>
      </c>
      <c r="GF446" s="27">
        <f>IF($O446&gt;=GF$1,$S446,0)</f>
        <v>781.11750000000006</v>
      </c>
      <c r="GG446" s="27">
        <f>IF($O446&gt;=GG$1,$S446,0)</f>
        <v>781.11750000000006</v>
      </c>
      <c r="GH446" s="27">
        <f>IF($O446&gt;=GH$1,$S446,0)</f>
        <v>781.11750000000006</v>
      </c>
      <c r="GI446" s="27">
        <f>IF($O446&gt;=GI$1,$S446,0)</f>
        <v>781.11750000000006</v>
      </c>
      <c r="GJ446" s="27">
        <f>IF($O446&gt;=GJ$1,$S446,0)</f>
        <v>781.11750000000006</v>
      </c>
      <c r="GK446" s="27">
        <f>IF($O446&gt;=GK$1,$S446,0)</f>
        <v>781.11750000000006</v>
      </c>
      <c r="GL446" s="27">
        <f>IF($O446&gt;=GL$1,$S446,0)</f>
        <v>0</v>
      </c>
      <c r="GM446" s="27">
        <f>IF($O446&gt;=GM$1,$S446,0)</f>
        <v>0</v>
      </c>
      <c r="GN446" s="27">
        <f>IF($O446&gt;=GN$1,$S446,0)</f>
        <v>0</v>
      </c>
      <c r="GO446" s="27">
        <f>IF($O446&gt;=GO$1,$S446,0)</f>
        <v>0</v>
      </c>
      <c r="GP446" s="27">
        <f>IF($O446&gt;=GP$1,$S446,0)</f>
        <v>0</v>
      </c>
      <c r="GQ446" s="27">
        <f>IF($O446&gt;=GQ$1,$S446,0)</f>
        <v>0</v>
      </c>
      <c r="GR446" s="27">
        <f>IF($O446&gt;=GR$1,$S446,0)</f>
        <v>0</v>
      </c>
      <c r="GS446" s="27">
        <f>IF($O446&gt;=GS$1,$S446,0)</f>
        <v>0</v>
      </c>
      <c r="GT446" s="27">
        <f>IF($O446&gt;=GT$1,$S446,0)</f>
        <v>0</v>
      </c>
      <c r="GU446" s="27">
        <f>IF($O446&gt;=GU$1,$S446,0)</f>
        <v>0</v>
      </c>
      <c r="GV446" s="27">
        <f>IF($O446&gt;=GV$1,$S446,0)</f>
        <v>0</v>
      </c>
      <c r="GW446" s="27">
        <f>IF($O446&gt;=GW$1,$S446,0)</f>
        <v>0</v>
      </c>
      <c r="GX446" s="27">
        <f>IF($O446&gt;=GX$1,$S446,0)</f>
        <v>0</v>
      </c>
      <c r="GY446" s="27">
        <f>IF($O446&gt;=GY$1,$S446,0)</f>
        <v>0</v>
      </c>
      <c r="GZ446" s="27">
        <f>IF($O446&gt;=GZ$1,$S446,0)</f>
        <v>0</v>
      </c>
      <c r="HA446" s="27">
        <f>IF($O446&gt;=HA$1,$S446,0)</f>
        <v>0</v>
      </c>
      <c r="HB446" s="27">
        <f>IF($O446&gt;=HB$1,$S446,0)</f>
        <v>0</v>
      </c>
      <c r="HC446" s="27">
        <f>IF($O446&gt;=HC$1,$S446,0)</f>
        <v>0</v>
      </c>
    </row>
    <row r="447" spans="1:211">
      <c r="A447" s="3">
        <v>35718</v>
      </c>
      <c r="B447" s="3" t="s">
        <v>631</v>
      </c>
      <c r="C447" s="3" t="s">
        <v>490</v>
      </c>
      <c r="D447" s="3">
        <v>57</v>
      </c>
      <c r="E447" s="4">
        <v>32658</v>
      </c>
      <c r="F447" s="5">
        <v>29.076712328767123</v>
      </c>
      <c r="G447" s="3" t="s">
        <v>446</v>
      </c>
      <c r="H447" s="4">
        <v>22599</v>
      </c>
      <c r="I447" s="9" t="s">
        <v>836</v>
      </c>
      <c r="J447" s="5">
        <v>5017.55</v>
      </c>
      <c r="K447" s="31">
        <v>200</v>
      </c>
      <c r="L447" s="32">
        <v>29</v>
      </c>
      <c r="M447" s="33">
        <f>VLOOKUP(L447,FIND,3,TRUE)</f>
        <v>1.5</v>
      </c>
      <c r="N447" s="32">
        <f>IF(L447&gt;30,180,VLOOKUP(L447,TEMPO,2,FALSE))</f>
        <v>174</v>
      </c>
      <c r="O447" s="32">
        <f>IF(R447&gt;0,4,N447)</f>
        <v>174</v>
      </c>
      <c r="P447" s="96">
        <f>J447*M447*L447</f>
        <v>218263.42500000002</v>
      </c>
      <c r="Q447" s="96">
        <f>10934.45*2</f>
        <v>21868.9</v>
      </c>
      <c r="R447" s="96">
        <f>IF(P447&lt;=Q447,P447/4,0)</f>
        <v>0</v>
      </c>
      <c r="S447" s="5">
        <f>IF(P447&gt;=Q447,P447/N447,0)</f>
        <v>1254.3875</v>
      </c>
      <c r="T447" s="3"/>
      <c r="U447" s="3">
        <f>IF(T447="",1,0)</f>
        <v>1</v>
      </c>
      <c r="V447" s="3">
        <v>90</v>
      </c>
      <c r="W447" s="5">
        <v>0</v>
      </c>
      <c r="X447" s="5">
        <v>245.73</v>
      </c>
      <c r="Y447" s="5">
        <f>X447*W447</f>
        <v>0</v>
      </c>
      <c r="Z447" s="5">
        <v>400</v>
      </c>
      <c r="AA447" s="5">
        <f>S447+Y447+Z447</f>
        <v>1654.3875</v>
      </c>
      <c r="AB447" s="39">
        <f>(J447/12+J447/12*1.3333333333+450/12+J447/30*6/12+J447)*1.3+Y447+Z447+153.9</f>
        <v>8502.5037222041028</v>
      </c>
      <c r="AC447" s="39" t="s">
        <v>450</v>
      </c>
      <c r="AD447" s="39">
        <f>J447*1.3+400+153.9</f>
        <v>7076.7150000000001</v>
      </c>
      <c r="AE447" s="39">
        <f>SUMIFS('CUSTO MENSAL FUNC NOVO'!H:H,'CUSTO MENSAL FUNC NOVO'!A:A,'VALORES MENSAIS'!AC447)</f>
        <v>3296.25</v>
      </c>
      <c r="AF447" s="27">
        <f>IF($R447&gt;0,$R447,$S447)+$Y447+$Z447</f>
        <v>1654.3875</v>
      </c>
      <c r="AG447" s="27">
        <f>IF($R447&gt;0,$R447,$S447)+$Y447+$Z447</f>
        <v>1654.3875</v>
      </c>
      <c r="AH447" s="27">
        <f>IF($R447&gt;0,$R447,$S447)+$Y447+$Z447</f>
        <v>1654.3875</v>
      </c>
      <c r="AI447" s="27">
        <f>IF($R447&gt;0,$R447,$S447)+$Y447+$Z447</f>
        <v>1654.3875</v>
      </c>
      <c r="AJ447" s="27">
        <f>IF($O447&gt;=AJ$1,$S447+$Y447+$Z447,$Y447+$Z447)</f>
        <v>1654.3875</v>
      </c>
      <c r="AK447" s="27">
        <f>IF($O447&gt;=AK$1,$S447+$Y447+$Z447,$Y447+$Z447)</f>
        <v>1654.3875</v>
      </c>
      <c r="AL447" s="27">
        <f>IF($O447&gt;=AL$1,$S447+$Y447+$Z447,$Y447+$Z447)</f>
        <v>1654.3875</v>
      </c>
      <c r="AM447" s="27">
        <f>IF($O447&gt;=AM$1,$S447+$Y447+$Z447,$Y447+$Z447)</f>
        <v>1654.3875</v>
      </c>
      <c r="AN447" s="27">
        <f>IF($O447&gt;=AN$1,$S447+$Y447+$Z447,$Y447+$Z447)</f>
        <v>1654.3875</v>
      </c>
      <c r="AO447" s="27">
        <f>IF($O447&gt;=AO$1,$S447+$Y447+$Z447,$Y447+$Z447)</f>
        <v>1654.3875</v>
      </c>
      <c r="AP447" s="27">
        <f>IF($O447&gt;=AP$1,$S447+$Y447+$Z447,$Y447+$Z447)</f>
        <v>1654.3875</v>
      </c>
      <c r="AQ447" s="27">
        <f>IF($O447&gt;=AQ$1,$S447+$Y447+$Z447,$Y447+$Z447)</f>
        <v>1654.3875</v>
      </c>
      <c r="AR447" s="27">
        <f>IF($O447&gt;=AR$1,$S447+$Y447+$Z447,$Y447+$Z447)</f>
        <v>1654.3875</v>
      </c>
      <c r="AS447" s="27">
        <f>IF($O447&gt;=AS$1,$S447+$Y447+$Z447,$Y447+$Z447)</f>
        <v>1654.3875</v>
      </c>
      <c r="AT447" s="27">
        <f>IF($O447&gt;=AT$1,$S447+$Y447+$Z447,$Y447+$Z447)</f>
        <v>1654.3875</v>
      </c>
      <c r="AU447" s="27">
        <f>IF($O447&gt;=AU$1,$S447+$Y447+$Z447,$Y447+$Z447)</f>
        <v>1654.3875</v>
      </c>
      <c r="AV447" s="27">
        <f>IF($O447&gt;=AV$1,$S447+$Y447+$Z447,$Y447+$Z447)</f>
        <v>1654.3875</v>
      </c>
      <c r="AW447" s="27">
        <f>IF($O447&gt;=AW$1,$S447+$Y447+$Z447,$Y447+$Z447)</f>
        <v>1654.3875</v>
      </c>
      <c r="AX447" s="27">
        <f>IF($O447&gt;=AX$1,$S447+$Y447+$Z447,$Y447+$Z447)</f>
        <v>1654.3875</v>
      </c>
      <c r="AY447" s="27">
        <f>IF($O447&gt;=AY$1,$S447+$Y447+$Z447,$Y447+$Z447)</f>
        <v>1654.3875</v>
      </c>
      <c r="AZ447" s="27">
        <f>IF($O447&gt;=AZ$1,$S447+$Y447+$Z447,$Y447+$Z447)</f>
        <v>1654.3875</v>
      </c>
      <c r="BA447" s="27">
        <f>IF($O447&gt;=BA$1,$S447+$Y447+$Z447,$Y447+$Z447)</f>
        <v>1654.3875</v>
      </c>
      <c r="BB447" s="27">
        <f>IF($O447&gt;=BB$1,$S447+$Y447+$Z447,$Y447+$Z447)</f>
        <v>1654.3875</v>
      </c>
      <c r="BC447" s="27">
        <f>IF($O447&gt;=BC$1,$S447+$Y447+$Z447,$Y447+$Z447)</f>
        <v>1654.3875</v>
      </c>
      <c r="BD447" s="27">
        <f>IF($O447&gt;=BD$1,$S447+$Y447+$Z447,$Y447+$Z447)</f>
        <v>1654.3875</v>
      </c>
      <c r="BE447" s="27">
        <f>IF($O447&gt;=BE$1,$S447+$Y447+$Z447,$Y447+$Z447)</f>
        <v>1654.3875</v>
      </c>
      <c r="BF447" s="27">
        <f>IF($O447&gt;=BF$1,$S447+$Y447+$Z447,$Y447+$Z447)</f>
        <v>1654.3875</v>
      </c>
      <c r="BG447" s="27">
        <f>IF($O447&gt;=BG$1,$S447+$Y447+$Z447,$Y447+$Z447)</f>
        <v>1654.3875</v>
      </c>
      <c r="BH447" s="27">
        <f>IF($O447&gt;=BH$1,$S447+$Y447+$Z447,$Y447+$Z447)</f>
        <v>1654.3875</v>
      </c>
      <c r="BI447" s="27">
        <f>IF($O447&gt;=BI$1,$S447+$Y447+$Z447,$Y447+$Z447)</f>
        <v>1654.3875</v>
      </c>
      <c r="BJ447" s="27">
        <f>IF($O447&gt;=BJ$1,$S447+$Y447+$Z447,$Y447+$Z447)</f>
        <v>1654.3875</v>
      </c>
      <c r="BK447" s="27">
        <f>IF($O447&gt;=BK$1,$S447+$Y447+$Z447,$Y447+$Z447)</f>
        <v>1654.3875</v>
      </c>
      <c r="BL447" s="27">
        <f>IF($O447&gt;=BL$1,$S447+$Y447+$Z447,$Y447+$Z447)</f>
        <v>1654.3875</v>
      </c>
      <c r="BM447" s="27">
        <f>IF($O447&gt;=BM$1,$S447+$Y447+$Z447,$Y447+$Z447)</f>
        <v>1654.3875</v>
      </c>
      <c r="BN447" s="27">
        <f>IF($O447&gt;=BN$1,$S447+$Y447+$Z447,$Y447+$Z447)</f>
        <v>1654.3875</v>
      </c>
      <c r="BO447" s="27">
        <f>IF($O447&gt;=BO$1,$S447+$Y447+$Z447,$Y447+$Z447)</f>
        <v>1654.3875</v>
      </c>
      <c r="BP447" s="27">
        <f>IF($O447&gt;=BP$1,$S447+$Y447+$Z447,$Y447+$Z447)</f>
        <v>1654.3875</v>
      </c>
      <c r="BQ447" s="27">
        <f>IF($O447&gt;=BQ$1,$S447+$Y447+$Z447,$Y447+$Z447)</f>
        <v>1654.3875</v>
      </c>
      <c r="BR447" s="27">
        <f>IF($O447&gt;=BR$1,$S447+$Y447+$Z447,$Y447+$Z447)</f>
        <v>1654.3875</v>
      </c>
      <c r="BS447" s="27">
        <f>IF($O447&gt;=BS$1,$S447+$Y447+$Z447,$Y447+$Z447)</f>
        <v>1654.3875</v>
      </c>
      <c r="BT447" s="27">
        <f>IF($O447&gt;=BT$1,$S447+$Y447+$Z447,$Y447+$Z447)</f>
        <v>1654.3875</v>
      </c>
      <c r="BU447" s="27">
        <f>IF($O447&gt;=BU$1,$S447+$Y447+$Z447,$Y447+$Z447)</f>
        <v>1654.3875</v>
      </c>
      <c r="BV447" s="27">
        <f>IF($O447&gt;=BV$1,$S447+$Y447+$Z447,$Y447+$Z447)</f>
        <v>1654.3875</v>
      </c>
      <c r="BW447" s="27">
        <f>IF($O447&gt;=BW$1,$S447+$Y447+$Z447,$Y447+$Z447)</f>
        <v>1654.3875</v>
      </c>
      <c r="BX447" s="27">
        <f>IF($O447&gt;=BX$1,$S447+$Y447+$Z447,$Y447+$Z447)</f>
        <v>1654.3875</v>
      </c>
      <c r="BY447" s="27">
        <f>IF($O447&gt;=BY$1,$S447+$Y447+$Z447,$Y447+$Z447)</f>
        <v>1654.3875</v>
      </c>
      <c r="BZ447" s="27">
        <f>IF($O447&gt;=BZ$1,$S447+$Y447+$Z447,$Y447+$Z447)</f>
        <v>1654.3875</v>
      </c>
      <c r="CA447" s="27">
        <f>IF($O447&gt;=CA$1,$S447+$Y447+$Z447,$Y447+$Z447)</f>
        <v>1654.3875</v>
      </c>
      <c r="CB447" s="27">
        <f>IF($O447&gt;=CB$1,$S447+$Y447+$Z447,$Y447+$Z447)</f>
        <v>1654.3875</v>
      </c>
      <c r="CC447" s="27">
        <f>IF($O447&gt;=CC$1,$S447+$Y447+$Z447,$Y447+$Z447)</f>
        <v>1654.3875</v>
      </c>
      <c r="CD447" s="27">
        <f>IF($O447&gt;=CD$1,$S447+$Y447+$Z447,$Y447+$Z447)</f>
        <v>1654.3875</v>
      </c>
      <c r="CE447" s="27">
        <f>IF($O447&gt;=CE$1,$S447+$Y447+$Z447,$Y447+$Z447)</f>
        <v>1654.3875</v>
      </c>
      <c r="CF447" s="27">
        <f>IF($O447&gt;=CF$1,$S447+$Y447+$Z447,$Y447+$Z447)</f>
        <v>1654.3875</v>
      </c>
      <c r="CG447" s="27">
        <f>IF($O447&gt;=CG$1,$S447+$Y447+$Z447,$Y447+$Z447)</f>
        <v>1654.3875</v>
      </c>
      <c r="CH447" s="27">
        <f>IF($O447&gt;=CH$1,$S447+$Y447+$Z447,$Y447+$Z447)</f>
        <v>1654.3875</v>
      </c>
      <c r="CI447" s="27">
        <f>IF($O447&gt;=CI$1,$S447+$Y447+$Z447,$Y447+$Z447)</f>
        <v>1654.3875</v>
      </c>
      <c r="CJ447" s="27">
        <f>IF($O447&gt;=CJ$1,$S447+$Y447+$Z447,$Y447+$Z447)</f>
        <v>1654.3875</v>
      </c>
      <c r="CK447" s="27">
        <f>IF($O447&gt;=CK$1,$S447+$Y447+$Z447,$Y447+$Z447)</f>
        <v>1654.3875</v>
      </c>
      <c r="CL447" s="27">
        <f>IF($O447&gt;=CL$1,$S447+$Y447+$Z447,$Y447+$Z447)</f>
        <v>1654.3875</v>
      </c>
      <c r="CM447" s="27">
        <f>IF($O447&gt;=CM$1,$S447+$Y447+$Z447,$Y447+$Z447)</f>
        <v>1654.3875</v>
      </c>
      <c r="CN447" s="27">
        <f>IF($O447&gt;=CN$1,$S447+$Y447,$Y447)</f>
        <v>1254.3875</v>
      </c>
      <c r="CO447" s="27">
        <f>IF($O447&gt;=CO$1,$S447+$Y447,$Y447)</f>
        <v>1254.3875</v>
      </c>
      <c r="CP447" s="27">
        <f>IF($O447&gt;=CP$1,$S447+$Y447,$Y447)</f>
        <v>1254.3875</v>
      </c>
      <c r="CQ447" s="27">
        <f>IF($O447&gt;=CQ$1,$S447+$Y447,$Y447)</f>
        <v>1254.3875</v>
      </c>
      <c r="CR447" s="27">
        <f>IF($O447&gt;=CR$1,$S447+$Y447,$Y447)</f>
        <v>1254.3875</v>
      </c>
      <c r="CS447" s="27">
        <f>IF($O447&gt;=CS$1,$S447+$Y447,$Y447)</f>
        <v>1254.3875</v>
      </c>
      <c r="CT447" s="27">
        <f>IF($O447&gt;=CT$1,$S447+$Y447,$Y447)</f>
        <v>1254.3875</v>
      </c>
      <c r="CU447" s="27">
        <f>IF($O447&gt;=CU$1,$S447+$Y447,$Y447)</f>
        <v>1254.3875</v>
      </c>
      <c r="CV447" s="27">
        <f>IF($O447&gt;=CV$1,$S447+$Y447,$Y447)</f>
        <v>1254.3875</v>
      </c>
      <c r="CW447" s="27">
        <f>IF($O447&gt;=CW$1,$S447+$Y447,$Y447)</f>
        <v>1254.3875</v>
      </c>
      <c r="CX447" s="27">
        <f>IF($O447&gt;=CX$1,$S447+$Y447,$Y447)</f>
        <v>1254.3875</v>
      </c>
      <c r="CY447" s="27">
        <f>IF($O447&gt;=CY$1,$S447+$Y447,$Y447)</f>
        <v>1254.3875</v>
      </c>
      <c r="CZ447" s="27">
        <f>IF($O447&gt;=CZ$1,$S447+$Y447,$Y447)</f>
        <v>1254.3875</v>
      </c>
      <c r="DA447" s="27">
        <f>IF($O447&gt;=DA$1,$S447+$Y447,$Y447)</f>
        <v>1254.3875</v>
      </c>
      <c r="DB447" s="27">
        <f>IF($O447&gt;=DB$1,$S447+$Y447,$Y447)</f>
        <v>1254.3875</v>
      </c>
      <c r="DC447" s="27">
        <f>IF($O447&gt;=DC$1,$S447+$Y447,$Y447)</f>
        <v>1254.3875</v>
      </c>
      <c r="DD447" s="27">
        <f>IF($O447&gt;=DD$1,$S447+$Y447,$Y447)</f>
        <v>1254.3875</v>
      </c>
      <c r="DE447" s="27">
        <f>IF($O447&gt;=DE$1,$S447+$Y447,$Y447)</f>
        <v>1254.3875</v>
      </c>
      <c r="DF447" s="27">
        <f>IF($O447&gt;=DF$1,$S447+$Y447,$Y447)</f>
        <v>1254.3875</v>
      </c>
      <c r="DG447" s="27">
        <f>IF($O447&gt;=DG$1,$S447+$Y447,$Y447)</f>
        <v>1254.3875</v>
      </c>
      <c r="DH447" s="27">
        <f>IF($O447&gt;=DH$1,$S447+$Y447,$Y447)</f>
        <v>1254.3875</v>
      </c>
      <c r="DI447" s="27">
        <f>IF($O447&gt;=DI$1,$S447+$Y447,$Y447)</f>
        <v>1254.3875</v>
      </c>
      <c r="DJ447" s="27">
        <f>IF($O447&gt;=DJ$1,$S447+$Y447,$Y447)</f>
        <v>1254.3875</v>
      </c>
      <c r="DK447" s="27">
        <f>IF($O447&gt;=DK$1,$S447+$Y447,$Y447)</f>
        <v>1254.3875</v>
      </c>
      <c r="DL447" s="27">
        <f>IF($O447&gt;=DL$1,$S447+$Y447,$Y447)</f>
        <v>1254.3875</v>
      </c>
      <c r="DM447" s="27">
        <f>IF($O447&gt;=DM$1,$S447+$Y447,$Y447)</f>
        <v>1254.3875</v>
      </c>
      <c r="DN447" s="27">
        <f>IF($O447&gt;=DN$1,$S447+$Y447,$Y447)</f>
        <v>1254.3875</v>
      </c>
      <c r="DO447" s="27">
        <f>IF($O447&gt;=DO$1,$S447+$Y447,$Y447)</f>
        <v>1254.3875</v>
      </c>
      <c r="DP447" s="27">
        <f>IF($O447&gt;=DP$1,$S447+$Y447,$Y447)</f>
        <v>1254.3875</v>
      </c>
      <c r="DQ447" s="27">
        <f>IF($O447&gt;=DQ$1,$S447+$Y447,$Y447)</f>
        <v>1254.3875</v>
      </c>
      <c r="DR447" s="27">
        <f>IF($O447&gt;=DR$1,$S447+$Y447,$Y447)</f>
        <v>1254.3875</v>
      </c>
      <c r="DS447" s="27">
        <f>IF($O447&gt;=DS$1,$S447+$Y447,$Y447)</f>
        <v>1254.3875</v>
      </c>
      <c r="DT447" s="27">
        <f>IF($O447&gt;=DT$1,$S447+$Y447,$Y447)</f>
        <v>1254.3875</v>
      </c>
      <c r="DU447" s="27">
        <f>IF($O447&gt;=DU$1,$S447+$Y447,$Y447)</f>
        <v>1254.3875</v>
      </c>
      <c r="DV447" s="27">
        <f>IF($O447&gt;=DV$1,$S447+$Y447,$Y447)</f>
        <v>1254.3875</v>
      </c>
      <c r="DW447" s="27">
        <f>IF($O447&gt;=DW$1,$S447+$Y447,$Y447)</f>
        <v>1254.3875</v>
      </c>
      <c r="DX447" s="27">
        <f>IF($O447&gt;=DX$1,$S447+$Y447,$Y447)</f>
        <v>1254.3875</v>
      </c>
      <c r="DY447" s="27">
        <f>IF($O447&gt;=DY$1,$S447+$Y447,$Y447)</f>
        <v>1254.3875</v>
      </c>
      <c r="DZ447" s="27">
        <f>IF($O447&gt;=DZ$1,$S447+$Y447,$Y447)</f>
        <v>1254.3875</v>
      </c>
      <c r="EA447" s="27">
        <f>IF($O447&gt;=EA$1,$S447+$Y447,$Y447)</f>
        <v>1254.3875</v>
      </c>
      <c r="EB447" s="27">
        <f>IF($O447&gt;=EB$1,$S447+$Y447,$Y447)</f>
        <v>1254.3875</v>
      </c>
      <c r="EC447" s="27">
        <f>IF($O447&gt;=EC$1,$S447+$Y447,$Y447)</f>
        <v>1254.3875</v>
      </c>
      <c r="ED447" s="27">
        <f>IF($O447&gt;=ED$1,$S447+$Y447,$Y447)</f>
        <v>1254.3875</v>
      </c>
      <c r="EE447" s="27">
        <f>IF($O447&gt;=EE$1,$S447+$Y447,$Y447)</f>
        <v>1254.3875</v>
      </c>
      <c r="EF447" s="27">
        <f>IF($O447&gt;=EF$1,$S447+$Y447,$Y447)</f>
        <v>1254.3875</v>
      </c>
      <c r="EG447" s="27">
        <f>IF($O447&gt;=EG$1,$S447+$Y447,$Y447)</f>
        <v>1254.3875</v>
      </c>
      <c r="EH447" s="27">
        <f>IF($O447&gt;=EH$1,$S447+$Y447,$Y447)</f>
        <v>1254.3875</v>
      </c>
      <c r="EI447" s="27">
        <f>IF($O447&gt;=EI$1,$S447+$Y447,$Y447)</f>
        <v>1254.3875</v>
      </c>
      <c r="EJ447" s="27">
        <f>IF($O447&gt;=EJ$1,$S447+$Y447,$Y447)</f>
        <v>1254.3875</v>
      </c>
      <c r="EK447" s="27">
        <f>IF($O447&gt;=EK$1,$S447+$Y447,$Y447)</f>
        <v>1254.3875</v>
      </c>
      <c r="EL447" s="27">
        <f>IF($O447&gt;=EL$1,$S447+$Y447,$Y447)</f>
        <v>1254.3875</v>
      </c>
      <c r="EM447" s="27">
        <f>IF($O447&gt;=EM$1,$S447+$Y447,$Y447)</f>
        <v>1254.3875</v>
      </c>
      <c r="EN447" s="27">
        <f>IF($O447&gt;=EN$1,$S447+$Y447,$Y447)</f>
        <v>1254.3875</v>
      </c>
      <c r="EO447" s="27">
        <f>IF($O447&gt;=EO$1,$S447+$Y447,$Y447)</f>
        <v>1254.3875</v>
      </c>
      <c r="EP447" s="27">
        <f>IF($O447&gt;=EP$1,$S447+$Y447,$Y447)</f>
        <v>1254.3875</v>
      </c>
      <c r="EQ447" s="27">
        <f>IF($O447&gt;=EQ$1,$S447+$Y447,$Y447)</f>
        <v>1254.3875</v>
      </c>
      <c r="ER447" s="27">
        <f>IF($O447&gt;=ER$1,$S447+$Y447,$Y447)</f>
        <v>1254.3875</v>
      </c>
      <c r="ES447" s="27">
        <f>IF($O447&gt;=ES$1,$S447+$Y447,$Y447)</f>
        <v>1254.3875</v>
      </c>
      <c r="ET447" s="27">
        <f>IF($O447&gt;=ET$1,$S447+$Y447,$Y447)</f>
        <v>1254.3875</v>
      </c>
      <c r="EU447" s="27">
        <f>IF($O447&gt;=EU$1,$S447+$Y447,$Y447)</f>
        <v>1254.3875</v>
      </c>
      <c r="EV447" s="27">
        <f>IF($O447&gt;=EV$1,$S447,0)</f>
        <v>1254.3875</v>
      </c>
      <c r="EW447" s="27">
        <f>IF($O447&gt;=EW$1,$S447,0)</f>
        <v>1254.3875</v>
      </c>
      <c r="EX447" s="27">
        <f>IF($O447&gt;=EX$1,$S447,0)</f>
        <v>1254.3875</v>
      </c>
      <c r="EY447" s="27">
        <f>IF($O447&gt;=EY$1,$S447,0)</f>
        <v>1254.3875</v>
      </c>
      <c r="EZ447" s="27">
        <f>IF($O447&gt;=EZ$1,$S447,0)</f>
        <v>1254.3875</v>
      </c>
      <c r="FA447" s="27">
        <f>IF($O447&gt;=FA$1,$S447,0)</f>
        <v>1254.3875</v>
      </c>
      <c r="FB447" s="27">
        <f>IF($O447&gt;=FB$1,$S447,0)</f>
        <v>1254.3875</v>
      </c>
      <c r="FC447" s="27">
        <f>IF($O447&gt;=FC$1,$S447,0)</f>
        <v>1254.3875</v>
      </c>
      <c r="FD447" s="27">
        <f>IF($O447&gt;=FD$1,$S447,0)</f>
        <v>1254.3875</v>
      </c>
      <c r="FE447" s="27">
        <f>IF($O447&gt;=FE$1,$S447,0)</f>
        <v>1254.3875</v>
      </c>
      <c r="FF447" s="27">
        <f>IF($O447&gt;=FF$1,$S447,0)</f>
        <v>1254.3875</v>
      </c>
      <c r="FG447" s="27">
        <f>IF($O447&gt;=FG$1,$S447,0)</f>
        <v>1254.3875</v>
      </c>
      <c r="FH447" s="27">
        <f>IF($O447&gt;=FH$1,$S447,0)</f>
        <v>1254.3875</v>
      </c>
      <c r="FI447" s="27">
        <f>IF($O447&gt;=FI$1,$S447,0)</f>
        <v>1254.3875</v>
      </c>
      <c r="FJ447" s="27">
        <f>IF($O447&gt;=FJ$1,$S447,0)</f>
        <v>1254.3875</v>
      </c>
      <c r="FK447" s="27">
        <f>IF($O447&gt;=FK$1,$S447,0)</f>
        <v>1254.3875</v>
      </c>
      <c r="FL447" s="27">
        <f>IF($O447&gt;=FL$1,$S447,0)</f>
        <v>1254.3875</v>
      </c>
      <c r="FM447" s="27">
        <f>IF($O447&gt;=FM$1,$S447,0)</f>
        <v>1254.3875</v>
      </c>
      <c r="FN447" s="27">
        <f>IF($O447&gt;=FN$1,$S447,0)</f>
        <v>1254.3875</v>
      </c>
      <c r="FO447" s="27">
        <f>IF($O447&gt;=FO$1,$S447,0)</f>
        <v>1254.3875</v>
      </c>
      <c r="FP447" s="27">
        <f>IF($O447&gt;=FP$1,$S447,0)</f>
        <v>1254.3875</v>
      </c>
      <c r="FQ447" s="27">
        <f>IF($O447&gt;=FQ$1,$S447,0)</f>
        <v>1254.3875</v>
      </c>
      <c r="FR447" s="27">
        <f>IF($O447&gt;=FR$1,$S447,0)</f>
        <v>1254.3875</v>
      </c>
      <c r="FS447" s="27">
        <f>IF($O447&gt;=FS$1,$S447,0)</f>
        <v>1254.3875</v>
      </c>
      <c r="FT447" s="27">
        <f>IF($O447&gt;=FT$1,$S447,0)</f>
        <v>1254.3875</v>
      </c>
      <c r="FU447" s="27">
        <f>IF($O447&gt;=FU$1,$S447,0)</f>
        <v>1254.3875</v>
      </c>
      <c r="FV447" s="27">
        <f>IF($O447&gt;=FV$1,$S447,0)</f>
        <v>1254.3875</v>
      </c>
      <c r="FW447" s="27">
        <f>IF($O447&gt;=FW$1,$S447,0)</f>
        <v>1254.3875</v>
      </c>
      <c r="FX447" s="27">
        <f>IF($O447&gt;=FX$1,$S447,0)</f>
        <v>1254.3875</v>
      </c>
      <c r="FY447" s="27">
        <f>IF($O447&gt;=FY$1,$S447,0)</f>
        <v>1254.3875</v>
      </c>
      <c r="FZ447" s="27">
        <f>IF($O447&gt;=FZ$1,$S447,0)</f>
        <v>1254.3875</v>
      </c>
      <c r="GA447" s="27">
        <f>IF($O447&gt;=GA$1,$S447,0)</f>
        <v>1254.3875</v>
      </c>
      <c r="GB447" s="27">
        <f>IF($O447&gt;=GB$1,$S447,0)</f>
        <v>1254.3875</v>
      </c>
      <c r="GC447" s="27">
        <f>IF($O447&gt;=GC$1,$S447,0)</f>
        <v>1254.3875</v>
      </c>
      <c r="GD447" s="27">
        <f>IF($O447&gt;=GD$1,$S447,0)</f>
        <v>1254.3875</v>
      </c>
      <c r="GE447" s="27">
        <f>IF($O447&gt;=GE$1,$S447,0)</f>
        <v>1254.3875</v>
      </c>
      <c r="GF447" s="27">
        <f>IF($O447&gt;=GF$1,$S447,0)</f>
        <v>1254.3875</v>
      </c>
      <c r="GG447" s="27">
        <f>IF($O447&gt;=GG$1,$S447,0)</f>
        <v>1254.3875</v>
      </c>
      <c r="GH447" s="27">
        <f>IF($O447&gt;=GH$1,$S447,0)</f>
        <v>1254.3875</v>
      </c>
      <c r="GI447" s="27">
        <f>IF($O447&gt;=GI$1,$S447,0)</f>
        <v>1254.3875</v>
      </c>
      <c r="GJ447" s="27">
        <f>IF($O447&gt;=GJ$1,$S447,0)</f>
        <v>1254.3875</v>
      </c>
      <c r="GK447" s="27">
        <f>IF($O447&gt;=GK$1,$S447,0)</f>
        <v>1254.3875</v>
      </c>
      <c r="GL447" s="27">
        <f>IF($O447&gt;=GL$1,$S447,0)</f>
        <v>1254.3875</v>
      </c>
      <c r="GM447" s="27">
        <f>IF($O447&gt;=GM$1,$S447,0)</f>
        <v>1254.3875</v>
      </c>
      <c r="GN447" s="27">
        <f>IF($O447&gt;=GN$1,$S447,0)</f>
        <v>1254.3875</v>
      </c>
      <c r="GO447" s="27">
        <f>IF($O447&gt;=GO$1,$S447,0)</f>
        <v>1254.3875</v>
      </c>
      <c r="GP447" s="27">
        <f>IF($O447&gt;=GP$1,$S447,0)</f>
        <v>1254.3875</v>
      </c>
      <c r="GQ447" s="27">
        <f>IF($O447&gt;=GQ$1,$S447,0)</f>
        <v>1254.3875</v>
      </c>
      <c r="GR447" s="27">
        <f>IF($O447&gt;=GR$1,$S447,0)</f>
        <v>1254.3875</v>
      </c>
      <c r="GS447" s="27">
        <f>IF($O447&gt;=GS$1,$S447,0)</f>
        <v>1254.3875</v>
      </c>
      <c r="GT447" s="27">
        <f>IF($O447&gt;=GT$1,$S447,0)</f>
        <v>1254.3875</v>
      </c>
      <c r="GU447" s="27">
        <f>IF($O447&gt;=GU$1,$S447,0)</f>
        <v>1254.3875</v>
      </c>
      <c r="GV447" s="27">
        <f>IF($O447&gt;=GV$1,$S447,0)</f>
        <v>1254.3875</v>
      </c>
      <c r="GW447" s="27">
        <f>IF($O447&gt;=GW$1,$S447,0)</f>
        <v>1254.3875</v>
      </c>
      <c r="GX447" s="27">
        <f>IF($O447&gt;=GX$1,$S447,0)</f>
        <v>0</v>
      </c>
      <c r="GY447" s="27">
        <f>IF($O447&gt;=GY$1,$S447,0)</f>
        <v>0</v>
      </c>
      <c r="GZ447" s="27">
        <f>IF($O447&gt;=GZ$1,$S447,0)</f>
        <v>0</v>
      </c>
      <c r="HA447" s="27">
        <f>IF($O447&gt;=HA$1,$S447,0)</f>
        <v>0</v>
      </c>
      <c r="HB447" s="27">
        <f>IF($O447&gt;=HB$1,$S447,0)</f>
        <v>0</v>
      </c>
      <c r="HC447" s="27">
        <f>IF($O447&gt;=HC$1,$S447,0)</f>
        <v>0</v>
      </c>
    </row>
    <row r="448" spans="1:211">
      <c r="A448" s="3">
        <v>69779</v>
      </c>
      <c r="B448" s="3" t="s">
        <v>535</v>
      </c>
      <c r="C448" s="3" t="s">
        <v>450</v>
      </c>
      <c r="D448" s="3">
        <v>64</v>
      </c>
      <c r="E448" s="4">
        <v>35233</v>
      </c>
      <c r="F448" s="5">
        <v>22.021917808219179</v>
      </c>
      <c r="G448" s="3" t="s">
        <v>446</v>
      </c>
      <c r="H448" s="4">
        <v>19749</v>
      </c>
      <c r="I448" s="9" t="s">
        <v>836</v>
      </c>
      <c r="J448" s="5">
        <v>3153.81</v>
      </c>
      <c r="K448" s="31">
        <v>200</v>
      </c>
      <c r="L448" s="32">
        <v>22</v>
      </c>
      <c r="M448" s="33">
        <f>VLOOKUP(L448,FIND,3,TRUE)</f>
        <v>1.3</v>
      </c>
      <c r="N448" s="32">
        <f>IF(L448&gt;30,180,VLOOKUP(L448,TEMPO,2,FALSE))</f>
        <v>132</v>
      </c>
      <c r="O448" s="32">
        <f>IF(R448&gt;0,4,N448)</f>
        <v>132</v>
      </c>
      <c r="P448" s="96">
        <f>J448*M448*L448</f>
        <v>90198.966000000015</v>
      </c>
      <c r="Q448" s="96">
        <f>10934.45*2</f>
        <v>21868.9</v>
      </c>
      <c r="R448" s="96">
        <f>IF(P448&lt;=Q448,P448/4,0)</f>
        <v>0</v>
      </c>
      <c r="S448" s="5">
        <f>IF(P448&gt;=Q448,P448/N448,0)</f>
        <v>683.32550000000015</v>
      </c>
      <c r="T448" s="3"/>
      <c r="U448" s="3">
        <f>IF(T448="",1,0)</f>
        <v>1</v>
      </c>
      <c r="V448" s="3">
        <v>90</v>
      </c>
      <c r="W448" s="5">
        <v>0</v>
      </c>
      <c r="X448" s="5">
        <v>402.65</v>
      </c>
      <c r="Y448" s="5">
        <f>X448*W448</f>
        <v>0</v>
      </c>
      <c r="Z448" s="5">
        <v>400</v>
      </c>
      <c r="AA448" s="5">
        <f>S448+Y448+Z448</f>
        <v>1083.3255000000001</v>
      </c>
      <c r="AB448" s="39">
        <f>(J448/12+J448/12*1.3333333333+450/12+J448/30*6/12+J448)*1.3+Y448+Z448+153.9</f>
        <v>5568.1486333219445</v>
      </c>
      <c r="AC448" s="39" t="s">
        <v>450</v>
      </c>
      <c r="AD448" s="39">
        <f>J448*1.3+400+153.9</f>
        <v>4653.8530000000001</v>
      </c>
      <c r="AE448" s="39">
        <f>SUMIFS('CUSTO MENSAL FUNC NOVO'!H:H,'CUSTO MENSAL FUNC NOVO'!A:A,'VALORES MENSAIS'!AC448)</f>
        <v>3296.25</v>
      </c>
      <c r="AF448" s="27">
        <f>IF($R448&gt;0,$R448,$S448)+$Y448+$Z448</f>
        <v>1083.3255000000001</v>
      </c>
      <c r="AG448" s="27">
        <f>IF($R448&gt;0,$R448,$S448)+$Y448+$Z448</f>
        <v>1083.3255000000001</v>
      </c>
      <c r="AH448" s="27">
        <f>IF($R448&gt;0,$R448,$S448)+$Y448+$Z448</f>
        <v>1083.3255000000001</v>
      </c>
      <c r="AI448" s="27">
        <f>IF($R448&gt;0,$R448,$S448)+$Y448+$Z448</f>
        <v>1083.3255000000001</v>
      </c>
      <c r="AJ448" s="27">
        <f>IF($O448&gt;=AJ$1,$S448+$Y448+$Z448,$Y448+$Z448)</f>
        <v>1083.3255000000001</v>
      </c>
      <c r="AK448" s="27">
        <f>IF($O448&gt;=AK$1,$S448+$Y448+$Z448,$Y448+$Z448)</f>
        <v>1083.3255000000001</v>
      </c>
      <c r="AL448" s="27">
        <f>IF($O448&gt;=AL$1,$S448+$Y448+$Z448,$Y448+$Z448)</f>
        <v>1083.3255000000001</v>
      </c>
      <c r="AM448" s="27">
        <f>IF($O448&gt;=AM$1,$S448+$Y448+$Z448,$Y448+$Z448)</f>
        <v>1083.3255000000001</v>
      </c>
      <c r="AN448" s="27">
        <f>IF($O448&gt;=AN$1,$S448+$Y448+$Z448,$Y448+$Z448)</f>
        <v>1083.3255000000001</v>
      </c>
      <c r="AO448" s="27">
        <f>IF($O448&gt;=AO$1,$S448+$Y448+$Z448,$Y448+$Z448)</f>
        <v>1083.3255000000001</v>
      </c>
      <c r="AP448" s="27">
        <f>IF($O448&gt;=AP$1,$S448+$Y448+$Z448,$Y448+$Z448)</f>
        <v>1083.3255000000001</v>
      </c>
      <c r="AQ448" s="27">
        <f>IF($O448&gt;=AQ$1,$S448+$Y448+$Z448,$Y448+$Z448)</f>
        <v>1083.3255000000001</v>
      </c>
      <c r="AR448" s="27">
        <f>IF($O448&gt;=AR$1,$S448+$Y448+$Z448,$Y448+$Z448)</f>
        <v>1083.3255000000001</v>
      </c>
      <c r="AS448" s="27">
        <f>IF($O448&gt;=AS$1,$S448+$Y448+$Z448,$Y448+$Z448)</f>
        <v>1083.3255000000001</v>
      </c>
      <c r="AT448" s="27">
        <f>IF($O448&gt;=AT$1,$S448+$Y448+$Z448,$Y448+$Z448)</f>
        <v>1083.3255000000001</v>
      </c>
      <c r="AU448" s="27">
        <f>IF($O448&gt;=AU$1,$S448+$Y448+$Z448,$Y448+$Z448)</f>
        <v>1083.3255000000001</v>
      </c>
      <c r="AV448" s="27">
        <f>IF($O448&gt;=AV$1,$S448+$Y448+$Z448,$Y448+$Z448)</f>
        <v>1083.3255000000001</v>
      </c>
      <c r="AW448" s="27">
        <f>IF($O448&gt;=AW$1,$S448+$Y448+$Z448,$Y448+$Z448)</f>
        <v>1083.3255000000001</v>
      </c>
      <c r="AX448" s="27">
        <f>IF($O448&gt;=AX$1,$S448+$Y448+$Z448,$Y448+$Z448)</f>
        <v>1083.3255000000001</v>
      </c>
      <c r="AY448" s="27">
        <f>IF($O448&gt;=AY$1,$S448+$Y448+$Z448,$Y448+$Z448)</f>
        <v>1083.3255000000001</v>
      </c>
      <c r="AZ448" s="27">
        <f>IF($O448&gt;=AZ$1,$S448+$Y448+$Z448,$Y448+$Z448)</f>
        <v>1083.3255000000001</v>
      </c>
      <c r="BA448" s="27">
        <f>IF($O448&gt;=BA$1,$S448+$Y448+$Z448,$Y448+$Z448)</f>
        <v>1083.3255000000001</v>
      </c>
      <c r="BB448" s="27">
        <f>IF($O448&gt;=BB$1,$S448+$Y448+$Z448,$Y448+$Z448)</f>
        <v>1083.3255000000001</v>
      </c>
      <c r="BC448" s="27">
        <f>IF($O448&gt;=BC$1,$S448+$Y448+$Z448,$Y448+$Z448)</f>
        <v>1083.3255000000001</v>
      </c>
      <c r="BD448" s="27">
        <f>IF($O448&gt;=BD$1,$S448+$Y448+$Z448,$Y448+$Z448)</f>
        <v>1083.3255000000001</v>
      </c>
      <c r="BE448" s="27">
        <f>IF($O448&gt;=BE$1,$S448+$Y448+$Z448,$Y448+$Z448)</f>
        <v>1083.3255000000001</v>
      </c>
      <c r="BF448" s="27">
        <f>IF($O448&gt;=BF$1,$S448+$Y448+$Z448,$Y448+$Z448)</f>
        <v>1083.3255000000001</v>
      </c>
      <c r="BG448" s="27">
        <f>IF($O448&gt;=BG$1,$S448+$Y448+$Z448,$Y448+$Z448)</f>
        <v>1083.3255000000001</v>
      </c>
      <c r="BH448" s="27">
        <f>IF($O448&gt;=BH$1,$S448+$Y448+$Z448,$Y448+$Z448)</f>
        <v>1083.3255000000001</v>
      </c>
      <c r="BI448" s="27">
        <f>IF($O448&gt;=BI$1,$S448+$Y448+$Z448,$Y448+$Z448)</f>
        <v>1083.3255000000001</v>
      </c>
      <c r="BJ448" s="27">
        <f>IF($O448&gt;=BJ$1,$S448+$Y448+$Z448,$Y448+$Z448)</f>
        <v>1083.3255000000001</v>
      </c>
      <c r="BK448" s="27">
        <f>IF($O448&gt;=BK$1,$S448+$Y448+$Z448,$Y448+$Z448)</f>
        <v>1083.3255000000001</v>
      </c>
      <c r="BL448" s="27">
        <f>IF($O448&gt;=BL$1,$S448+$Y448+$Z448,$Y448+$Z448)</f>
        <v>1083.3255000000001</v>
      </c>
      <c r="BM448" s="27">
        <f>IF($O448&gt;=BM$1,$S448+$Y448+$Z448,$Y448+$Z448)</f>
        <v>1083.3255000000001</v>
      </c>
      <c r="BN448" s="27">
        <f>IF($O448&gt;=BN$1,$S448+$Y448+$Z448,$Y448+$Z448)</f>
        <v>1083.3255000000001</v>
      </c>
      <c r="BO448" s="27">
        <f>IF($O448&gt;=BO$1,$S448+$Y448+$Z448,$Y448+$Z448)</f>
        <v>1083.3255000000001</v>
      </c>
      <c r="BP448" s="27">
        <f>IF($O448&gt;=BP$1,$S448+$Y448+$Z448,$Y448+$Z448)</f>
        <v>1083.3255000000001</v>
      </c>
      <c r="BQ448" s="27">
        <f>IF($O448&gt;=BQ$1,$S448+$Y448+$Z448,$Y448+$Z448)</f>
        <v>1083.3255000000001</v>
      </c>
      <c r="BR448" s="27">
        <f>IF($O448&gt;=BR$1,$S448+$Y448+$Z448,$Y448+$Z448)</f>
        <v>1083.3255000000001</v>
      </c>
      <c r="BS448" s="27">
        <f>IF($O448&gt;=BS$1,$S448+$Y448+$Z448,$Y448+$Z448)</f>
        <v>1083.3255000000001</v>
      </c>
      <c r="BT448" s="27">
        <f>IF($O448&gt;=BT$1,$S448+$Y448+$Z448,$Y448+$Z448)</f>
        <v>1083.3255000000001</v>
      </c>
      <c r="BU448" s="27">
        <f>IF($O448&gt;=BU$1,$S448+$Y448+$Z448,$Y448+$Z448)</f>
        <v>1083.3255000000001</v>
      </c>
      <c r="BV448" s="27">
        <f>IF($O448&gt;=BV$1,$S448+$Y448+$Z448,$Y448+$Z448)</f>
        <v>1083.3255000000001</v>
      </c>
      <c r="BW448" s="27">
        <f>IF($O448&gt;=BW$1,$S448+$Y448+$Z448,$Y448+$Z448)</f>
        <v>1083.3255000000001</v>
      </c>
      <c r="BX448" s="27">
        <f>IF($O448&gt;=BX$1,$S448+$Y448+$Z448,$Y448+$Z448)</f>
        <v>1083.3255000000001</v>
      </c>
      <c r="BY448" s="27">
        <f>IF($O448&gt;=BY$1,$S448+$Y448+$Z448,$Y448+$Z448)</f>
        <v>1083.3255000000001</v>
      </c>
      <c r="BZ448" s="27">
        <f>IF($O448&gt;=BZ$1,$S448+$Y448+$Z448,$Y448+$Z448)</f>
        <v>1083.3255000000001</v>
      </c>
      <c r="CA448" s="27">
        <f>IF($O448&gt;=CA$1,$S448+$Y448+$Z448,$Y448+$Z448)</f>
        <v>1083.3255000000001</v>
      </c>
      <c r="CB448" s="27">
        <f>IF($O448&gt;=CB$1,$S448+$Y448+$Z448,$Y448+$Z448)</f>
        <v>1083.3255000000001</v>
      </c>
      <c r="CC448" s="27">
        <f>IF($O448&gt;=CC$1,$S448+$Y448+$Z448,$Y448+$Z448)</f>
        <v>1083.3255000000001</v>
      </c>
      <c r="CD448" s="27">
        <f>IF($O448&gt;=CD$1,$S448+$Y448+$Z448,$Y448+$Z448)</f>
        <v>1083.3255000000001</v>
      </c>
      <c r="CE448" s="27">
        <f>IF($O448&gt;=CE$1,$S448+$Y448+$Z448,$Y448+$Z448)</f>
        <v>1083.3255000000001</v>
      </c>
      <c r="CF448" s="27">
        <f>IF($O448&gt;=CF$1,$S448+$Y448+$Z448,$Y448+$Z448)</f>
        <v>1083.3255000000001</v>
      </c>
      <c r="CG448" s="27">
        <f>IF($O448&gt;=CG$1,$S448+$Y448+$Z448,$Y448+$Z448)</f>
        <v>1083.3255000000001</v>
      </c>
      <c r="CH448" s="27">
        <f>IF($O448&gt;=CH$1,$S448+$Y448+$Z448,$Y448+$Z448)</f>
        <v>1083.3255000000001</v>
      </c>
      <c r="CI448" s="27">
        <f>IF($O448&gt;=CI$1,$S448+$Y448+$Z448,$Y448+$Z448)</f>
        <v>1083.3255000000001</v>
      </c>
      <c r="CJ448" s="27">
        <f>IF($O448&gt;=CJ$1,$S448+$Y448+$Z448,$Y448+$Z448)</f>
        <v>1083.3255000000001</v>
      </c>
      <c r="CK448" s="27">
        <f>IF($O448&gt;=CK$1,$S448+$Y448+$Z448,$Y448+$Z448)</f>
        <v>1083.3255000000001</v>
      </c>
      <c r="CL448" s="27">
        <f>IF($O448&gt;=CL$1,$S448+$Y448+$Z448,$Y448+$Z448)</f>
        <v>1083.3255000000001</v>
      </c>
      <c r="CM448" s="27">
        <f>IF($O448&gt;=CM$1,$S448+$Y448+$Z448,$Y448+$Z448)</f>
        <v>1083.3255000000001</v>
      </c>
      <c r="CN448" s="27">
        <f>IF($O448&gt;=CN$1,$S448+$Y448,$Y448)</f>
        <v>683.32550000000015</v>
      </c>
      <c r="CO448" s="27">
        <f>IF($O448&gt;=CO$1,$S448+$Y448,$Y448)</f>
        <v>683.32550000000015</v>
      </c>
      <c r="CP448" s="27">
        <f>IF($O448&gt;=CP$1,$S448+$Y448,$Y448)</f>
        <v>683.32550000000015</v>
      </c>
      <c r="CQ448" s="27">
        <f>IF($O448&gt;=CQ$1,$S448+$Y448,$Y448)</f>
        <v>683.32550000000015</v>
      </c>
      <c r="CR448" s="27">
        <f>IF($O448&gt;=CR$1,$S448+$Y448,$Y448)</f>
        <v>683.32550000000015</v>
      </c>
      <c r="CS448" s="27">
        <f>IF($O448&gt;=CS$1,$S448+$Y448,$Y448)</f>
        <v>683.32550000000015</v>
      </c>
      <c r="CT448" s="27">
        <f>IF($O448&gt;=CT$1,$S448+$Y448,$Y448)</f>
        <v>683.32550000000015</v>
      </c>
      <c r="CU448" s="27">
        <f>IF($O448&gt;=CU$1,$S448+$Y448,$Y448)</f>
        <v>683.32550000000015</v>
      </c>
      <c r="CV448" s="27">
        <f>IF($O448&gt;=CV$1,$S448+$Y448,$Y448)</f>
        <v>683.32550000000015</v>
      </c>
      <c r="CW448" s="27">
        <f>IF($O448&gt;=CW$1,$S448+$Y448,$Y448)</f>
        <v>683.32550000000015</v>
      </c>
      <c r="CX448" s="27">
        <f>IF($O448&gt;=CX$1,$S448+$Y448,$Y448)</f>
        <v>683.32550000000015</v>
      </c>
      <c r="CY448" s="27">
        <f>IF($O448&gt;=CY$1,$S448+$Y448,$Y448)</f>
        <v>683.32550000000015</v>
      </c>
      <c r="CZ448" s="27">
        <f>IF($O448&gt;=CZ$1,$S448+$Y448,$Y448)</f>
        <v>683.32550000000015</v>
      </c>
      <c r="DA448" s="27">
        <f>IF($O448&gt;=DA$1,$S448+$Y448,$Y448)</f>
        <v>683.32550000000015</v>
      </c>
      <c r="DB448" s="27">
        <f>IF($O448&gt;=DB$1,$S448+$Y448,$Y448)</f>
        <v>683.32550000000015</v>
      </c>
      <c r="DC448" s="27">
        <f>IF($O448&gt;=DC$1,$S448+$Y448,$Y448)</f>
        <v>683.32550000000015</v>
      </c>
      <c r="DD448" s="27">
        <f>IF($O448&gt;=DD$1,$S448+$Y448,$Y448)</f>
        <v>683.32550000000015</v>
      </c>
      <c r="DE448" s="27">
        <f>IF($O448&gt;=DE$1,$S448+$Y448,$Y448)</f>
        <v>683.32550000000015</v>
      </c>
      <c r="DF448" s="27">
        <f>IF($O448&gt;=DF$1,$S448+$Y448,$Y448)</f>
        <v>683.32550000000015</v>
      </c>
      <c r="DG448" s="27">
        <f>IF($O448&gt;=DG$1,$S448+$Y448,$Y448)</f>
        <v>683.32550000000015</v>
      </c>
      <c r="DH448" s="27">
        <f>IF($O448&gt;=DH$1,$S448+$Y448,$Y448)</f>
        <v>683.32550000000015</v>
      </c>
      <c r="DI448" s="27">
        <f>IF($O448&gt;=DI$1,$S448+$Y448,$Y448)</f>
        <v>683.32550000000015</v>
      </c>
      <c r="DJ448" s="27">
        <f>IF($O448&gt;=DJ$1,$S448+$Y448,$Y448)</f>
        <v>683.32550000000015</v>
      </c>
      <c r="DK448" s="27">
        <f>IF($O448&gt;=DK$1,$S448+$Y448,$Y448)</f>
        <v>683.32550000000015</v>
      </c>
      <c r="DL448" s="27">
        <f>IF($O448&gt;=DL$1,$S448+$Y448,$Y448)</f>
        <v>683.32550000000015</v>
      </c>
      <c r="DM448" s="27">
        <f>IF($O448&gt;=DM$1,$S448+$Y448,$Y448)</f>
        <v>683.32550000000015</v>
      </c>
      <c r="DN448" s="27">
        <f>IF($O448&gt;=DN$1,$S448+$Y448,$Y448)</f>
        <v>683.32550000000015</v>
      </c>
      <c r="DO448" s="27">
        <f>IF($O448&gt;=DO$1,$S448+$Y448,$Y448)</f>
        <v>683.32550000000015</v>
      </c>
      <c r="DP448" s="27">
        <f>IF($O448&gt;=DP$1,$S448+$Y448,$Y448)</f>
        <v>683.32550000000015</v>
      </c>
      <c r="DQ448" s="27">
        <f>IF($O448&gt;=DQ$1,$S448+$Y448,$Y448)</f>
        <v>683.32550000000015</v>
      </c>
      <c r="DR448" s="27">
        <f>IF($O448&gt;=DR$1,$S448+$Y448,$Y448)</f>
        <v>683.32550000000015</v>
      </c>
      <c r="DS448" s="27">
        <f>IF($O448&gt;=DS$1,$S448+$Y448,$Y448)</f>
        <v>683.32550000000015</v>
      </c>
      <c r="DT448" s="27">
        <f>IF($O448&gt;=DT$1,$S448+$Y448,$Y448)</f>
        <v>683.32550000000015</v>
      </c>
      <c r="DU448" s="27">
        <f>IF($O448&gt;=DU$1,$S448+$Y448,$Y448)</f>
        <v>683.32550000000015</v>
      </c>
      <c r="DV448" s="27">
        <f>IF($O448&gt;=DV$1,$S448+$Y448,$Y448)</f>
        <v>683.32550000000015</v>
      </c>
      <c r="DW448" s="27">
        <f>IF($O448&gt;=DW$1,$S448+$Y448,$Y448)</f>
        <v>683.32550000000015</v>
      </c>
      <c r="DX448" s="27">
        <f>IF($O448&gt;=DX$1,$S448+$Y448,$Y448)</f>
        <v>683.32550000000015</v>
      </c>
      <c r="DY448" s="27">
        <f>IF($O448&gt;=DY$1,$S448+$Y448,$Y448)</f>
        <v>683.32550000000015</v>
      </c>
      <c r="DZ448" s="27">
        <f>IF($O448&gt;=DZ$1,$S448+$Y448,$Y448)</f>
        <v>683.32550000000015</v>
      </c>
      <c r="EA448" s="27">
        <f>IF($O448&gt;=EA$1,$S448+$Y448,$Y448)</f>
        <v>683.32550000000015</v>
      </c>
      <c r="EB448" s="27">
        <f>IF($O448&gt;=EB$1,$S448+$Y448,$Y448)</f>
        <v>683.32550000000015</v>
      </c>
      <c r="EC448" s="27">
        <f>IF($O448&gt;=EC$1,$S448+$Y448,$Y448)</f>
        <v>683.32550000000015</v>
      </c>
      <c r="ED448" s="27">
        <f>IF($O448&gt;=ED$1,$S448+$Y448,$Y448)</f>
        <v>683.32550000000015</v>
      </c>
      <c r="EE448" s="27">
        <f>IF($O448&gt;=EE$1,$S448+$Y448,$Y448)</f>
        <v>683.32550000000015</v>
      </c>
      <c r="EF448" s="27">
        <f>IF($O448&gt;=EF$1,$S448+$Y448,$Y448)</f>
        <v>683.32550000000015</v>
      </c>
      <c r="EG448" s="27">
        <f>IF($O448&gt;=EG$1,$S448+$Y448,$Y448)</f>
        <v>683.32550000000015</v>
      </c>
      <c r="EH448" s="27">
        <f>IF($O448&gt;=EH$1,$S448+$Y448,$Y448)</f>
        <v>683.32550000000015</v>
      </c>
      <c r="EI448" s="27">
        <f>IF($O448&gt;=EI$1,$S448+$Y448,$Y448)</f>
        <v>683.32550000000015</v>
      </c>
      <c r="EJ448" s="27">
        <f>IF($O448&gt;=EJ$1,$S448+$Y448,$Y448)</f>
        <v>683.32550000000015</v>
      </c>
      <c r="EK448" s="27">
        <f>IF($O448&gt;=EK$1,$S448+$Y448,$Y448)</f>
        <v>683.32550000000015</v>
      </c>
      <c r="EL448" s="27">
        <f>IF($O448&gt;=EL$1,$S448+$Y448,$Y448)</f>
        <v>683.32550000000015</v>
      </c>
      <c r="EM448" s="27">
        <f>IF($O448&gt;=EM$1,$S448+$Y448,$Y448)</f>
        <v>683.32550000000015</v>
      </c>
      <c r="EN448" s="27">
        <f>IF($O448&gt;=EN$1,$S448+$Y448,$Y448)</f>
        <v>683.32550000000015</v>
      </c>
      <c r="EO448" s="27">
        <f>IF($O448&gt;=EO$1,$S448+$Y448,$Y448)</f>
        <v>683.32550000000015</v>
      </c>
      <c r="EP448" s="27">
        <f>IF($O448&gt;=EP$1,$S448+$Y448,$Y448)</f>
        <v>683.32550000000015</v>
      </c>
      <c r="EQ448" s="27">
        <f>IF($O448&gt;=EQ$1,$S448+$Y448,$Y448)</f>
        <v>683.32550000000015</v>
      </c>
      <c r="ER448" s="27">
        <f>IF($O448&gt;=ER$1,$S448+$Y448,$Y448)</f>
        <v>683.32550000000015</v>
      </c>
      <c r="ES448" s="27">
        <f>IF($O448&gt;=ES$1,$S448+$Y448,$Y448)</f>
        <v>683.32550000000015</v>
      </c>
      <c r="ET448" s="27">
        <f>IF($O448&gt;=ET$1,$S448+$Y448,$Y448)</f>
        <v>683.32550000000015</v>
      </c>
      <c r="EU448" s="27">
        <f>IF($O448&gt;=EU$1,$S448+$Y448,$Y448)</f>
        <v>683.32550000000015</v>
      </c>
      <c r="EV448" s="27">
        <f>IF($O448&gt;=EV$1,$S448,0)</f>
        <v>683.32550000000015</v>
      </c>
      <c r="EW448" s="27">
        <f>IF($O448&gt;=EW$1,$S448,0)</f>
        <v>683.32550000000015</v>
      </c>
      <c r="EX448" s="27">
        <f>IF($O448&gt;=EX$1,$S448,0)</f>
        <v>683.32550000000015</v>
      </c>
      <c r="EY448" s="27">
        <f>IF($O448&gt;=EY$1,$S448,0)</f>
        <v>683.32550000000015</v>
      </c>
      <c r="EZ448" s="27">
        <f>IF($O448&gt;=EZ$1,$S448,0)</f>
        <v>683.32550000000015</v>
      </c>
      <c r="FA448" s="27">
        <f>IF($O448&gt;=FA$1,$S448,0)</f>
        <v>683.32550000000015</v>
      </c>
      <c r="FB448" s="27">
        <f>IF($O448&gt;=FB$1,$S448,0)</f>
        <v>683.32550000000015</v>
      </c>
      <c r="FC448" s="27">
        <f>IF($O448&gt;=FC$1,$S448,0)</f>
        <v>683.32550000000015</v>
      </c>
      <c r="FD448" s="27">
        <f>IF($O448&gt;=FD$1,$S448,0)</f>
        <v>683.32550000000015</v>
      </c>
      <c r="FE448" s="27">
        <f>IF($O448&gt;=FE$1,$S448,0)</f>
        <v>683.32550000000015</v>
      </c>
      <c r="FF448" s="27">
        <f>IF($O448&gt;=FF$1,$S448,0)</f>
        <v>683.32550000000015</v>
      </c>
      <c r="FG448" s="27">
        <f>IF($O448&gt;=FG$1,$S448,0)</f>
        <v>683.32550000000015</v>
      </c>
      <c r="FH448" s="27">
        <f>IF($O448&gt;=FH$1,$S448,0)</f>
        <v>0</v>
      </c>
      <c r="FI448" s="27">
        <f>IF($O448&gt;=FI$1,$S448,0)</f>
        <v>0</v>
      </c>
      <c r="FJ448" s="27">
        <f>IF($O448&gt;=FJ$1,$S448,0)</f>
        <v>0</v>
      </c>
      <c r="FK448" s="27">
        <f>IF($O448&gt;=FK$1,$S448,0)</f>
        <v>0</v>
      </c>
      <c r="FL448" s="27">
        <f>IF($O448&gt;=FL$1,$S448,0)</f>
        <v>0</v>
      </c>
      <c r="FM448" s="27">
        <f>IF($O448&gt;=FM$1,$S448,0)</f>
        <v>0</v>
      </c>
      <c r="FN448" s="27">
        <f>IF($O448&gt;=FN$1,$S448,0)</f>
        <v>0</v>
      </c>
      <c r="FO448" s="27">
        <f>IF($O448&gt;=FO$1,$S448,0)</f>
        <v>0</v>
      </c>
      <c r="FP448" s="27">
        <f>IF($O448&gt;=FP$1,$S448,0)</f>
        <v>0</v>
      </c>
      <c r="FQ448" s="27">
        <f>IF($O448&gt;=FQ$1,$S448,0)</f>
        <v>0</v>
      </c>
      <c r="FR448" s="27">
        <f>IF($O448&gt;=FR$1,$S448,0)</f>
        <v>0</v>
      </c>
      <c r="FS448" s="27">
        <f>IF($O448&gt;=FS$1,$S448,0)</f>
        <v>0</v>
      </c>
      <c r="FT448" s="27">
        <f>IF($O448&gt;=FT$1,$S448,0)</f>
        <v>0</v>
      </c>
      <c r="FU448" s="27">
        <f>IF($O448&gt;=FU$1,$S448,0)</f>
        <v>0</v>
      </c>
      <c r="FV448" s="27">
        <f>IF($O448&gt;=FV$1,$S448,0)</f>
        <v>0</v>
      </c>
      <c r="FW448" s="27">
        <f>IF($O448&gt;=FW$1,$S448,0)</f>
        <v>0</v>
      </c>
      <c r="FX448" s="27">
        <f>IF($O448&gt;=FX$1,$S448,0)</f>
        <v>0</v>
      </c>
      <c r="FY448" s="27">
        <f>IF($O448&gt;=FY$1,$S448,0)</f>
        <v>0</v>
      </c>
      <c r="FZ448" s="27">
        <f>IF($O448&gt;=FZ$1,$S448,0)</f>
        <v>0</v>
      </c>
      <c r="GA448" s="27">
        <f>IF($O448&gt;=GA$1,$S448,0)</f>
        <v>0</v>
      </c>
      <c r="GB448" s="27">
        <f>IF($O448&gt;=GB$1,$S448,0)</f>
        <v>0</v>
      </c>
      <c r="GC448" s="27">
        <f>IF($O448&gt;=GC$1,$S448,0)</f>
        <v>0</v>
      </c>
      <c r="GD448" s="27">
        <f>IF($O448&gt;=GD$1,$S448,0)</f>
        <v>0</v>
      </c>
      <c r="GE448" s="27">
        <f>IF($O448&gt;=GE$1,$S448,0)</f>
        <v>0</v>
      </c>
      <c r="GF448" s="27">
        <f>IF($O448&gt;=GF$1,$S448,0)</f>
        <v>0</v>
      </c>
      <c r="GG448" s="27">
        <f>IF($O448&gt;=GG$1,$S448,0)</f>
        <v>0</v>
      </c>
      <c r="GH448" s="27">
        <f>IF($O448&gt;=GH$1,$S448,0)</f>
        <v>0</v>
      </c>
      <c r="GI448" s="27">
        <f>IF($O448&gt;=GI$1,$S448,0)</f>
        <v>0</v>
      </c>
      <c r="GJ448" s="27">
        <f>IF($O448&gt;=GJ$1,$S448,0)</f>
        <v>0</v>
      </c>
      <c r="GK448" s="27">
        <f>IF($O448&gt;=GK$1,$S448,0)</f>
        <v>0</v>
      </c>
      <c r="GL448" s="27">
        <f>IF($O448&gt;=GL$1,$S448,0)</f>
        <v>0</v>
      </c>
      <c r="GM448" s="27">
        <f>IF($O448&gt;=GM$1,$S448,0)</f>
        <v>0</v>
      </c>
      <c r="GN448" s="27">
        <f>IF($O448&gt;=GN$1,$S448,0)</f>
        <v>0</v>
      </c>
      <c r="GO448" s="27">
        <f>IF($O448&gt;=GO$1,$S448,0)</f>
        <v>0</v>
      </c>
      <c r="GP448" s="27">
        <f>IF($O448&gt;=GP$1,$S448,0)</f>
        <v>0</v>
      </c>
      <c r="GQ448" s="27">
        <f>IF($O448&gt;=GQ$1,$S448,0)</f>
        <v>0</v>
      </c>
      <c r="GR448" s="27">
        <f>IF($O448&gt;=GR$1,$S448,0)</f>
        <v>0</v>
      </c>
      <c r="GS448" s="27">
        <f>IF($O448&gt;=GS$1,$S448,0)</f>
        <v>0</v>
      </c>
      <c r="GT448" s="27">
        <f>IF($O448&gt;=GT$1,$S448,0)</f>
        <v>0</v>
      </c>
      <c r="GU448" s="27">
        <f>IF($O448&gt;=GU$1,$S448,0)</f>
        <v>0</v>
      </c>
      <c r="GV448" s="27">
        <f>IF($O448&gt;=GV$1,$S448,0)</f>
        <v>0</v>
      </c>
      <c r="GW448" s="27">
        <f>IF($O448&gt;=GW$1,$S448,0)</f>
        <v>0</v>
      </c>
      <c r="GX448" s="27">
        <f>IF($O448&gt;=GX$1,$S448,0)</f>
        <v>0</v>
      </c>
      <c r="GY448" s="27">
        <f>IF($O448&gt;=GY$1,$S448,0)</f>
        <v>0</v>
      </c>
      <c r="GZ448" s="27">
        <f>IF($O448&gt;=GZ$1,$S448,0)</f>
        <v>0</v>
      </c>
      <c r="HA448" s="27">
        <f>IF($O448&gt;=HA$1,$S448,0)</f>
        <v>0</v>
      </c>
      <c r="HB448" s="27">
        <f>IF($O448&gt;=HB$1,$S448,0)</f>
        <v>0</v>
      </c>
      <c r="HC448" s="27">
        <f>IF($O448&gt;=HC$1,$S448,0)</f>
        <v>0</v>
      </c>
    </row>
    <row r="449" spans="1:211">
      <c r="A449" s="3">
        <v>58610</v>
      </c>
      <c r="B449" s="3" t="s">
        <v>557</v>
      </c>
      <c r="C449" s="3" t="s">
        <v>472</v>
      </c>
      <c r="D449" s="3">
        <v>59</v>
      </c>
      <c r="E449" s="4">
        <v>34516</v>
      </c>
      <c r="F449" s="5">
        <v>23.986301369863014</v>
      </c>
      <c r="G449" s="3" t="s">
        <v>446</v>
      </c>
      <c r="H449" s="4">
        <v>21551</v>
      </c>
      <c r="I449" s="9" t="s">
        <v>836</v>
      </c>
      <c r="J449" s="5">
        <v>9064.01</v>
      </c>
      <c r="K449" s="31">
        <v>200</v>
      </c>
      <c r="L449" s="32">
        <v>24</v>
      </c>
      <c r="M449" s="33">
        <f>VLOOKUP(L449,FIND,3,TRUE)</f>
        <v>1.3</v>
      </c>
      <c r="N449" s="32">
        <f>IF(L449&gt;30,180,VLOOKUP(L449,TEMPO,2,FALSE))</f>
        <v>144</v>
      </c>
      <c r="O449" s="32">
        <f>IF(R449&gt;0,4,N449)</f>
        <v>144</v>
      </c>
      <c r="P449" s="96">
        <f>J449*M449*L449</f>
        <v>282797.11200000002</v>
      </c>
      <c r="Q449" s="96">
        <f>10934.45*2</f>
        <v>21868.9</v>
      </c>
      <c r="R449" s="96">
        <f>IF(P449&lt;=Q449,P449/4,0)</f>
        <v>0</v>
      </c>
      <c r="S449" s="5">
        <f>IF(P449&gt;=Q449,P449/N449,0)</f>
        <v>1963.8688333333334</v>
      </c>
      <c r="T449" s="3"/>
      <c r="U449" s="3">
        <f>IF(T449="",1,0)</f>
        <v>1</v>
      </c>
      <c r="V449" s="3">
        <v>148</v>
      </c>
      <c r="W449" s="5">
        <v>0</v>
      </c>
      <c r="X449" s="5">
        <v>402.65</v>
      </c>
      <c r="Y449" s="5">
        <f>X449*W449</f>
        <v>0</v>
      </c>
      <c r="Z449" s="5">
        <v>400</v>
      </c>
      <c r="AA449" s="5">
        <f>S449+Y449+Z449</f>
        <v>2363.8688333333334</v>
      </c>
      <c r="AB449" s="39">
        <f>(J449/12+J449/12*1.3333333333+450/12+J449/30*6/12+J449)*1.3+Y449+Z449+153.9</f>
        <v>14873.430188856157</v>
      </c>
      <c r="AC449" s="39" t="s">
        <v>472</v>
      </c>
      <c r="AD449" s="39">
        <f>J449*1.3+400+153.9</f>
        <v>12337.113000000001</v>
      </c>
      <c r="AE449" s="39">
        <f>SUMIFS('CUSTO MENSAL FUNC NOVO'!H:H,'CUSTO MENSAL FUNC NOVO'!A:A,'VALORES MENSAIS'!AC449)</f>
        <v>10130.467000000001</v>
      </c>
      <c r="AF449" s="27">
        <f>IF($R449&gt;0,$R449,$S449)+$Y449+$Z449</f>
        <v>2363.8688333333334</v>
      </c>
      <c r="AG449" s="27">
        <f>IF($R449&gt;0,$R449,$S449)+$Y449+$Z449</f>
        <v>2363.8688333333334</v>
      </c>
      <c r="AH449" s="27">
        <f>IF($R449&gt;0,$R449,$S449)+$Y449+$Z449</f>
        <v>2363.8688333333334</v>
      </c>
      <c r="AI449" s="27">
        <f>IF($R449&gt;0,$R449,$S449)+$Y449+$Z449</f>
        <v>2363.8688333333334</v>
      </c>
      <c r="AJ449" s="27">
        <f>IF($O449&gt;=AJ$1,$S449+$Y449+$Z449,$Y449+$Z449)</f>
        <v>2363.8688333333334</v>
      </c>
      <c r="AK449" s="27">
        <f>IF($O449&gt;=AK$1,$S449+$Y449+$Z449,$Y449+$Z449)</f>
        <v>2363.8688333333334</v>
      </c>
      <c r="AL449" s="27">
        <f>IF($O449&gt;=AL$1,$S449+$Y449+$Z449,$Y449+$Z449)</f>
        <v>2363.8688333333334</v>
      </c>
      <c r="AM449" s="27">
        <f>IF($O449&gt;=AM$1,$S449+$Y449+$Z449,$Y449+$Z449)</f>
        <v>2363.8688333333334</v>
      </c>
      <c r="AN449" s="27">
        <f>IF($O449&gt;=AN$1,$S449+$Y449+$Z449,$Y449+$Z449)</f>
        <v>2363.8688333333334</v>
      </c>
      <c r="AO449" s="27">
        <f>IF($O449&gt;=AO$1,$S449+$Y449+$Z449,$Y449+$Z449)</f>
        <v>2363.8688333333334</v>
      </c>
      <c r="AP449" s="27">
        <f>IF($O449&gt;=AP$1,$S449+$Y449+$Z449,$Y449+$Z449)</f>
        <v>2363.8688333333334</v>
      </c>
      <c r="AQ449" s="27">
        <f>IF($O449&gt;=AQ$1,$S449+$Y449+$Z449,$Y449+$Z449)</f>
        <v>2363.8688333333334</v>
      </c>
      <c r="AR449" s="27">
        <f>IF($O449&gt;=AR$1,$S449+$Y449+$Z449,$Y449+$Z449)</f>
        <v>2363.8688333333334</v>
      </c>
      <c r="AS449" s="27">
        <f>IF($O449&gt;=AS$1,$S449+$Y449+$Z449,$Y449+$Z449)</f>
        <v>2363.8688333333334</v>
      </c>
      <c r="AT449" s="27">
        <f>IF($O449&gt;=AT$1,$S449+$Y449+$Z449,$Y449+$Z449)</f>
        <v>2363.8688333333334</v>
      </c>
      <c r="AU449" s="27">
        <f>IF($O449&gt;=AU$1,$S449+$Y449+$Z449,$Y449+$Z449)</f>
        <v>2363.8688333333334</v>
      </c>
      <c r="AV449" s="27">
        <f>IF($O449&gt;=AV$1,$S449+$Y449+$Z449,$Y449+$Z449)</f>
        <v>2363.8688333333334</v>
      </c>
      <c r="AW449" s="27">
        <f>IF($O449&gt;=AW$1,$S449+$Y449+$Z449,$Y449+$Z449)</f>
        <v>2363.8688333333334</v>
      </c>
      <c r="AX449" s="27">
        <f>IF($O449&gt;=AX$1,$S449+$Y449+$Z449,$Y449+$Z449)</f>
        <v>2363.8688333333334</v>
      </c>
      <c r="AY449" s="27">
        <f>IF($O449&gt;=AY$1,$S449+$Y449+$Z449,$Y449+$Z449)</f>
        <v>2363.8688333333334</v>
      </c>
      <c r="AZ449" s="27">
        <f>IF($O449&gt;=AZ$1,$S449+$Y449+$Z449,$Y449+$Z449)</f>
        <v>2363.8688333333334</v>
      </c>
      <c r="BA449" s="27">
        <f>IF($O449&gt;=BA$1,$S449+$Y449+$Z449,$Y449+$Z449)</f>
        <v>2363.8688333333334</v>
      </c>
      <c r="BB449" s="27">
        <f>IF($O449&gt;=BB$1,$S449+$Y449+$Z449,$Y449+$Z449)</f>
        <v>2363.8688333333334</v>
      </c>
      <c r="BC449" s="27">
        <f>IF($O449&gt;=BC$1,$S449+$Y449+$Z449,$Y449+$Z449)</f>
        <v>2363.8688333333334</v>
      </c>
      <c r="BD449" s="27">
        <f>IF($O449&gt;=BD$1,$S449+$Y449+$Z449,$Y449+$Z449)</f>
        <v>2363.8688333333334</v>
      </c>
      <c r="BE449" s="27">
        <f>IF($O449&gt;=BE$1,$S449+$Y449+$Z449,$Y449+$Z449)</f>
        <v>2363.8688333333334</v>
      </c>
      <c r="BF449" s="27">
        <f>IF($O449&gt;=BF$1,$S449+$Y449+$Z449,$Y449+$Z449)</f>
        <v>2363.8688333333334</v>
      </c>
      <c r="BG449" s="27">
        <f>IF($O449&gt;=BG$1,$S449+$Y449+$Z449,$Y449+$Z449)</f>
        <v>2363.8688333333334</v>
      </c>
      <c r="BH449" s="27">
        <f>IF($O449&gt;=BH$1,$S449+$Y449+$Z449,$Y449+$Z449)</f>
        <v>2363.8688333333334</v>
      </c>
      <c r="BI449" s="27">
        <f>IF($O449&gt;=BI$1,$S449+$Y449+$Z449,$Y449+$Z449)</f>
        <v>2363.8688333333334</v>
      </c>
      <c r="BJ449" s="27">
        <f>IF($O449&gt;=BJ$1,$S449+$Y449+$Z449,$Y449+$Z449)</f>
        <v>2363.8688333333334</v>
      </c>
      <c r="BK449" s="27">
        <f>IF($O449&gt;=BK$1,$S449+$Y449+$Z449,$Y449+$Z449)</f>
        <v>2363.8688333333334</v>
      </c>
      <c r="BL449" s="27">
        <f>IF($O449&gt;=BL$1,$S449+$Y449+$Z449,$Y449+$Z449)</f>
        <v>2363.8688333333334</v>
      </c>
      <c r="BM449" s="27">
        <f>IF($O449&gt;=BM$1,$S449+$Y449+$Z449,$Y449+$Z449)</f>
        <v>2363.8688333333334</v>
      </c>
      <c r="BN449" s="27">
        <f>IF($O449&gt;=BN$1,$S449+$Y449+$Z449,$Y449+$Z449)</f>
        <v>2363.8688333333334</v>
      </c>
      <c r="BO449" s="27">
        <f>IF($O449&gt;=BO$1,$S449+$Y449+$Z449,$Y449+$Z449)</f>
        <v>2363.8688333333334</v>
      </c>
      <c r="BP449" s="27">
        <f>IF($O449&gt;=BP$1,$S449+$Y449+$Z449,$Y449+$Z449)</f>
        <v>2363.8688333333334</v>
      </c>
      <c r="BQ449" s="27">
        <f>IF($O449&gt;=BQ$1,$S449+$Y449+$Z449,$Y449+$Z449)</f>
        <v>2363.8688333333334</v>
      </c>
      <c r="BR449" s="27">
        <f>IF($O449&gt;=BR$1,$S449+$Y449+$Z449,$Y449+$Z449)</f>
        <v>2363.8688333333334</v>
      </c>
      <c r="BS449" s="27">
        <f>IF($O449&gt;=BS$1,$S449+$Y449+$Z449,$Y449+$Z449)</f>
        <v>2363.8688333333334</v>
      </c>
      <c r="BT449" s="27">
        <f>IF($O449&gt;=BT$1,$S449+$Y449+$Z449,$Y449+$Z449)</f>
        <v>2363.8688333333334</v>
      </c>
      <c r="BU449" s="27">
        <f>IF($O449&gt;=BU$1,$S449+$Y449+$Z449,$Y449+$Z449)</f>
        <v>2363.8688333333334</v>
      </c>
      <c r="BV449" s="27">
        <f>IF($O449&gt;=BV$1,$S449+$Y449+$Z449,$Y449+$Z449)</f>
        <v>2363.8688333333334</v>
      </c>
      <c r="BW449" s="27">
        <f>IF($O449&gt;=BW$1,$S449+$Y449+$Z449,$Y449+$Z449)</f>
        <v>2363.8688333333334</v>
      </c>
      <c r="BX449" s="27">
        <f>IF($O449&gt;=BX$1,$S449+$Y449+$Z449,$Y449+$Z449)</f>
        <v>2363.8688333333334</v>
      </c>
      <c r="BY449" s="27">
        <f>IF($O449&gt;=BY$1,$S449+$Y449+$Z449,$Y449+$Z449)</f>
        <v>2363.8688333333334</v>
      </c>
      <c r="BZ449" s="27">
        <f>IF($O449&gt;=BZ$1,$S449+$Y449+$Z449,$Y449+$Z449)</f>
        <v>2363.8688333333334</v>
      </c>
      <c r="CA449" s="27">
        <f>IF($O449&gt;=CA$1,$S449+$Y449+$Z449,$Y449+$Z449)</f>
        <v>2363.8688333333334</v>
      </c>
      <c r="CB449" s="27">
        <f>IF($O449&gt;=CB$1,$S449+$Y449+$Z449,$Y449+$Z449)</f>
        <v>2363.8688333333334</v>
      </c>
      <c r="CC449" s="27">
        <f>IF($O449&gt;=CC$1,$S449+$Y449+$Z449,$Y449+$Z449)</f>
        <v>2363.8688333333334</v>
      </c>
      <c r="CD449" s="27">
        <f>IF($O449&gt;=CD$1,$S449+$Y449+$Z449,$Y449+$Z449)</f>
        <v>2363.8688333333334</v>
      </c>
      <c r="CE449" s="27">
        <f>IF($O449&gt;=CE$1,$S449+$Y449+$Z449,$Y449+$Z449)</f>
        <v>2363.8688333333334</v>
      </c>
      <c r="CF449" s="27">
        <f>IF($O449&gt;=CF$1,$S449+$Y449+$Z449,$Y449+$Z449)</f>
        <v>2363.8688333333334</v>
      </c>
      <c r="CG449" s="27">
        <f>IF($O449&gt;=CG$1,$S449+$Y449+$Z449,$Y449+$Z449)</f>
        <v>2363.8688333333334</v>
      </c>
      <c r="CH449" s="27">
        <f>IF($O449&gt;=CH$1,$S449+$Y449+$Z449,$Y449+$Z449)</f>
        <v>2363.8688333333334</v>
      </c>
      <c r="CI449" s="27">
        <f>IF($O449&gt;=CI$1,$S449+$Y449+$Z449,$Y449+$Z449)</f>
        <v>2363.8688333333334</v>
      </c>
      <c r="CJ449" s="27">
        <f>IF($O449&gt;=CJ$1,$S449+$Y449+$Z449,$Y449+$Z449)</f>
        <v>2363.8688333333334</v>
      </c>
      <c r="CK449" s="27">
        <f>IF($O449&gt;=CK$1,$S449+$Y449+$Z449,$Y449+$Z449)</f>
        <v>2363.8688333333334</v>
      </c>
      <c r="CL449" s="27">
        <f>IF($O449&gt;=CL$1,$S449+$Y449+$Z449,$Y449+$Z449)</f>
        <v>2363.8688333333334</v>
      </c>
      <c r="CM449" s="27">
        <f>IF($O449&gt;=CM$1,$S449+$Y449+$Z449,$Y449+$Z449)</f>
        <v>2363.8688333333334</v>
      </c>
      <c r="CN449" s="27">
        <f>IF($O449&gt;=CN$1,$S449+$Y449,$Y449)</f>
        <v>1963.8688333333334</v>
      </c>
      <c r="CO449" s="27">
        <f>IF($O449&gt;=CO$1,$S449+$Y449,$Y449)</f>
        <v>1963.8688333333334</v>
      </c>
      <c r="CP449" s="27">
        <f>IF($O449&gt;=CP$1,$S449+$Y449,$Y449)</f>
        <v>1963.8688333333334</v>
      </c>
      <c r="CQ449" s="27">
        <f>IF($O449&gt;=CQ$1,$S449+$Y449,$Y449)</f>
        <v>1963.8688333333334</v>
      </c>
      <c r="CR449" s="27">
        <f>IF($O449&gt;=CR$1,$S449+$Y449,$Y449)</f>
        <v>1963.8688333333334</v>
      </c>
      <c r="CS449" s="27">
        <f>IF($O449&gt;=CS$1,$S449+$Y449,$Y449)</f>
        <v>1963.8688333333334</v>
      </c>
      <c r="CT449" s="27">
        <f>IF($O449&gt;=CT$1,$S449+$Y449,$Y449)</f>
        <v>1963.8688333333334</v>
      </c>
      <c r="CU449" s="27">
        <f>IF($O449&gt;=CU$1,$S449+$Y449,$Y449)</f>
        <v>1963.8688333333334</v>
      </c>
      <c r="CV449" s="27">
        <f>IF($O449&gt;=CV$1,$S449+$Y449,$Y449)</f>
        <v>1963.8688333333334</v>
      </c>
      <c r="CW449" s="27">
        <f>IF($O449&gt;=CW$1,$S449+$Y449,$Y449)</f>
        <v>1963.8688333333334</v>
      </c>
      <c r="CX449" s="27">
        <f>IF($O449&gt;=CX$1,$S449+$Y449,$Y449)</f>
        <v>1963.8688333333334</v>
      </c>
      <c r="CY449" s="27">
        <f>IF($O449&gt;=CY$1,$S449+$Y449,$Y449)</f>
        <v>1963.8688333333334</v>
      </c>
      <c r="CZ449" s="27">
        <f>IF($O449&gt;=CZ$1,$S449+$Y449,$Y449)</f>
        <v>1963.8688333333334</v>
      </c>
      <c r="DA449" s="27">
        <f>IF($O449&gt;=DA$1,$S449+$Y449,$Y449)</f>
        <v>1963.8688333333334</v>
      </c>
      <c r="DB449" s="27">
        <f>IF($O449&gt;=DB$1,$S449+$Y449,$Y449)</f>
        <v>1963.8688333333334</v>
      </c>
      <c r="DC449" s="27">
        <f>IF($O449&gt;=DC$1,$S449+$Y449,$Y449)</f>
        <v>1963.8688333333334</v>
      </c>
      <c r="DD449" s="27">
        <f>IF($O449&gt;=DD$1,$S449+$Y449,$Y449)</f>
        <v>1963.8688333333334</v>
      </c>
      <c r="DE449" s="27">
        <f>IF($O449&gt;=DE$1,$S449+$Y449,$Y449)</f>
        <v>1963.8688333333334</v>
      </c>
      <c r="DF449" s="27">
        <f>IF($O449&gt;=DF$1,$S449+$Y449,$Y449)</f>
        <v>1963.8688333333334</v>
      </c>
      <c r="DG449" s="27">
        <f>IF($O449&gt;=DG$1,$S449+$Y449,$Y449)</f>
        <v>1963.8688333333334</v>
      </c>
      <c r="DH449" s="27">
        <f>IF($O449&gt;=DH$1,$S449+$Y449,$Y449)</f>
        <v>1963.8688333333334</v>
      </c>
      <c r="DI449" s="27">
        <f>IF($O449&gt;=DI$1,$S449+$Y449,$Y449)</f>
        <v>1963.8688333333334</v>
      </c>
      <c r="DJ449" s="27">
        <f>IF($O449&gt;=DJ$1,$S449+$Y449,$Y449)</f>
        <v>1963.8688333333334</v>
      </c>
      <c r="DK449" s="27">
        <f>IF($O449&gt;=DK$1,$S449+$Y449,$Y449)</f>
        <v>1963.8688333333334</v>
      </c>
      <c r="DL449" s="27">
        <f>IF($O449&gt;=DL$1,$S449+$Y449,$Y449)</f>
        <v>1963.8688333333334</v>
      </c>
      <c r="DM449" s="27">
        <f>IF($O449&gt;=DM$1,$S449+$Y449,$Y449)</f>
        <v>1963.8688333333334</v>
      </c>
      <c r="DN449" s="27">
        <f>IF($O449&gt;=DN$1,$S449+$Y449,$Y449)</f>
        <v>1963.8688333333334</v>
      </c>
      <c r="DO449" s="27">
        <f>IF($O449&gt;=DO$1,$S449+$Y449,$Y449)</f>
        <v>1963.8688333333334</v>
      </c>
      <c r="DP449" s="27">
        <f>IF($O449&gt;=DP$1,$S449+$Y449,$Y449)</f>
        <v>1963.8688333333334</v>
      </c>
      <c r="DQ449" s="27">
        <f>IF($O449&gt;=DQ$1,$S449+$Y449,$Y449)</f>
        <v>1963.8688333333334</v>
      </c>
      <c r="DR449" s="27">
        <f>IF($O449&gt;=DR$1,$S449+$Y449,$Y449)</f>
        <v>1963.8688333333334</v>
      </c>
      <c r="DS449" s="27">
        <f>IF($O449&gt;=DS$1,$S449+$Y449,$Y449)</f>
        <v>1963.8688333333334</v>
      </c>
      <c r="DT449" s="27">
        <f>IF($O449&gt;=DT$1,$S449+$Y449,$Y449)</f>
        <v>1963.8688333333334</v>
      </c>
      <c r="DU449" s="27">
        <f>IF($O449&gt;=DU$1,$S449+$Y449,$Y449)</f>
        <v>1963.8688333333334</v>
      </c>
      <c r="DV449" s="27">
        <f>IF($O449&gt;=DV$1,$S449+$Y449,$Y449)</f>
        <v>1963.8688333333334</v>
      </c>
      <c r="DW449" s="27">
        <f>IF($O449&gt;=DW$1,$S449+$Y449,$Y449)</f>
        <v>1963.8688333333334</v>
      </c>
      <c r="DX449" s="27">
        <f>IF($O449&gt;=DX$1,$S449+$Y449,$Y449)</f>
        <v>1963.8688333333334</v>
      </c>
      <c r="DY449" s="27">
        <f>IF($O449&gt;=DY$1,$S449+$Y449,$Y449)</f>
        <v>1963.8688333333334</v>
      </c>
      <c r="DZ449" s="27">
        <f>IF($O449&gt;=DZ$1,$S449+$Y449,$Y449)</f>
        <v>1963.8688333333334</v>
      </c>
      <c r="EA449" s="27">
        <f>IF($O449&gt;=EA$1,$S449+$Y449,$Y449)</f>
        <v>1963.8688333333334</v>
      </c>
      <c r="EB449" s="27">
        <f>IF($O449&gt;=EB$1,$S449+$Y449,$Y449)</f>
        <v>1963.8688333333334</v>
      </c>
      <c r="EC449" s="27">
        <f>IF($O449&gt;=EC$1,$S449+$Y449,$Y449)</f>
        <v>1963.8688333333334</v>
      </c>
      <c r="ED449" s="27">
        <f>IF($O449&gt;=ED$1,$S449+$Y449,$Y449)</f>
        <v>1963.8688333333334</v>
      </c>
      <c r="EE449" s="27">
        <f>IF($O449&gt;=EE$1,$S449+$Y449,$Y449)</f>
        <v>1963.8688333333334</v>
      </c>
      <c r="EF449" s="27">
        <f>IF($O449&gt;=EF$1,$S449+$Y449,$Y449)</f>
        <v>1963.8688333333334</v>
      </c>
      <c r="EG449" s="27">
        <f>IF($O449&gt;=EG$1,$S449+$Y449,$Y449)</f>
        <v>1963.8688333333334</v>
      </c>
      <c r="EH449" s="27">
        <f>IF($O449&gt;=EH$1,$S449+$Y449,$Y449)</f>
        <v>1963.8688333333334</v>
      </c>
      <c r="EI449" s="27">
        <f>IF($O449&gt;=EI$1,$S449+$Y449,$Y449)</f>
        <v>1963.8688333333334</v>
      </c>
      <c r="EJ449" s="27">
        <f>IF($O449&gt;=EJ$1,$S449+$Y449,$Y449)</f>
        <v>1963.8688333333334</v>
      </c>
      <c r="EK449" s="27">
        <f>IF($O449&gt;=EK$1,$S449+$Y449,$Y449)</f>
        <v>1963.8688333333334</v>
      </c>
      <c r="EL449" s="27">
        <f>IF($O449&gt;=EL$1,$S449+$Y449,$Y449)</f>
        <v>1963.8688333333334</v>
      </c>
      <c r="EM449" s="27">
        <f>IF($O449&gt;=EM$1,$S449+$Y449,$Y449)</f>
        <v>1963.8688333333334</v>
      </c>
      <c r="EN449" s="27">
        <f>IF($O449&gt;=EN$1,$S449+$Y449,$Y449)</f>
        <v>1963.8688333333334</v>
      </c>
      <c r="EO449" s="27">
        <f>IF($O449&gt;=EO$1,$S449+$Y449,$Y449)</f>
        <v>1963.8688333333334</v>
      </c>
      <c r="EP449" s="27">
        <f>IF($O449&gt;=EP$1,$S449+$Y449,$Y449)</f>
        <v>1963.8688333333334</v>
      </c>
      <c r="EQ449" s="27">
        <f>IF($O449&gt;=EQ$1,$S449+$Y449,$Y449)</f>
        <v>1963.8688333333334</v>
      </c>
      <c r="ER449" s="27">
        <f>IF($O449&gt;=ER$1,$S449+$Y449,$Y449)</f>
        <v>1963.8688333333334</v>
      </c>
      <c r="ES449" s="27">
        <f>IF($O449&gt;=ES$1,$S449+$Y449,$Y449)</f>
        <v>1963.8688333333334</v>
      </c>
      <c r="ET449" s="27">
        <f>IF($O449&gt;=ET$1,$S449+$Y449,$Y449)</f>
        <v>1963.8688333333334</v>
      </c>
      <c r="EU449" s="27">
        <f>IF($O449&gt;=EU$1,$S449+$Y449,$Y449)</f>
        <v>1963.8688333333334</v>
      </c>
      <c r="EV449" s="27">
        <f>IF($O449&gt;=EV$1,$S449,0)</f>
        <v>1963.8688333333334</v>
      </c>
      <c r="EW449" s="27">
        <f>IF($O449&gt;=EW$1,$S449,0)</f>
        <v>1963.8688333333334</v>
      </c>
      <c r="EX449" s="27">
        <f>IF($O449&gt;=EX$1,$S449,0)</f>
        <v>1963.8688333333334</v>
      </c>
      <c r="EY449" s="27">
        <f>IF($O449&gt;=EY$1,$S449,0)</f>
        <v>1963.8688333333334</v>
      </c>
      <c r="EZ449" s="27">
        <f>IF($O449&gt;=EZ$1,$S449,0)</f>
        <v>1963.8688333333334</v>
      </c>
      <c r="FA449" s="27">
        <f>IF($O449&gt;=FA$1,$S449,0)</f>
        <v>1963.8688333333334</v>
      </c>
      <c r="FB449" s="27">
        <f>IF($O449&gt;=FB$1,$S449,0)</f>
        <v>1963.8688333333334</v>
      </c>
      <c r="FC449" s="27">
        <f>IF($O449&gt;=FC$1,$S449,0)</f>
        <v>1963.8688333333334</v>
      </c>
      <c r="FD449" s="27">
        <f>IF($O449&gt;=FD$1,$S449,0)</f>
        <v>1963.8688333333334</v>
      </c>
      <c r="FE449" s="27">
        <f>IF($O449&gt;=FE$1,$S449,0)</f>
        <v>1963.8688333333334</v>
      </c>
      <c r="FF449" s="27">
        <f>IF($O449&gt;=FF$1,$S449,0)</f>
        <v>1963.8688333333334</v>
      </c>
      <c r="FG449" s="27">
        <f>IF($O449&gt;=FG$1,$S449,0)</f>
        <v>1963.8688333333334</v>
      </c>
      <c r="FH449" s="27">
        <f>IF($O449&gt;=FH$1,$S449,0)</f>
        <v>1963.8688333333334</v>
      </c>
      <c r="FI449" s="27">
        <f>IF($O449&gt;=FI$1,$S449,0)</f>
        <v>1963.8688333333334</v>
      </c>
      <c r="FJ449" s="27">
        <f>IF($O449&gt;=FJ$1,$S449,0)</f>
        <v>1963.8688333333334</v>
      </c>
      <c r="FK449" s="27">
        <f>IF($O449&gt;=FK$1,$S449,0)</f>
        <v>1963.8688333333334</v>
      </c>
      <c r="FL449" s="27">
        <f>IF($O449&gt;=FL$1,$S449,0)</f>
        <v>1963.8688333333334</v>
      </c>
      <c r="FM449" s="27">
        <f>IF($O449&gt;=FM$1,$S449,0)</f>
        <v>1963.8688333333334</v>
      </c>
      <c r="FN449" s="27">
        <f>IF($O449&gt;=FN$1,$S449,0)</f>
        <v>1963.8688333333334</v>
      </c>
      <c r="FO449" s="27">
        <f>IF($O449&gt;=FO$1,$S449,0)</f>
        <v>1963.8688333333334</v>
      </c>
      <c r="FP449" s="27">
        <f>IF($O449&gt;=FP$1,$S449,0)</f>
        <v>1963.8688333333334</v>
      </c>
      <c r="FQ449" s="27">
        <f>IF($O449&gt;=FQ$1,$S449,0)</f>
        <v>1963.8688333333334</v>
      </c>
      <c r="FR449" s="27">
        <f>IF($O449&gt;=FR$1,$S449,0)</f>
        <v>1963.8688333333334</v>
      </c>
      <c r="FS449" s="27">
        <f>IF($O449&gt;=FS$1,$S449,0)</f>
        <v>1963.8688333333334</v>
      </c>
      <c r="FT449" s="27">
        <f>IF($O449&gt;=FT$1,$S449,0)</f>
        <v>0</v>
      </c>
      <c r="FU449" s="27">
        <f>IF($O449&gt;=FU$1,$S449,0)</f>
        <v>0</v>
      </c>
      <c r="FV449" s="27">
        <f>IF($O449&gt;=FV$1,$S449,0)</f>
        <v>0</v>
      </c>
      <c r="FW449" s="27">
        <f>IF($O449&gt;=FW$1,$S449,0)</f>
        <v>0</v>
      </c>
      <c r="FX449" s="27">
        <f>IF($O449&gt;=FX$1,$S449,0)</f>
        <v>0</v>
      </c>
      <c r="FY449" s="27">
        <f>IF($O449&gt;=FY$1,$S449,0)</f>
        <v>0</v>
      </c>
      <c r="FZ449" s="27">
        <f>IF($O449&gt;=FZ$1,$S449,0)</f>
        <v>0</v>
      </c>
      <c r="GA449" s="27">
        <f>IF($O449&gt;=GA$1,$S449,0)</f>
        <v>0</v>
      </c>
      <c r="GB449" s="27">
        <f>IF($O449&gt;=GB$1,$S449,0)</f>
        <v>0</v>
      </c>
      <c r="GC449" s="27">
        <f>IF($O449&gt;=GC$1,$S449,0)</f>
        <v>0</v>
      </c>
      <c r="GD449" s="27">
        <f>IF($O449&gt;=GD$1,$S449,0)</f>
        <v>0</v>
      </c>
      <c r="GE449" s="27">
        <f>IF($O449&gt;=GE$1,$S449,0)</f>
        <v>0</v>
      </c>
      <c r="GF449" s="27">
        <f>IF($O449&gt;=GF$1,$S449,0)</f>
        <v>0</v>
      </c>
      <c r="GG449" s="27">
        <f>IF($O449&gt;=GG$1,$S449,0)</f>
        <v>0</v>
      </c>
      <c r="GH449" s="27">
        <f>IF($O449&gt;=GH$1,$S449,0)</f>
        <v>0</v>
      </c>
      <c r="GI449" s="27">
        <f>IF($O449&gt;=GI$1,$S449,0)</f>
        <v>0</v>
      </c>
      <c r="GJ449" s="27">
        <f>IF($O449&gt;=GJ$1,$S449,0)</f>
        <v>0</v>
      </c>
      <c r="GK449" s="27">
        <f>IF($O449&gt;=GK$1,$S449,0)</f>
        <v>0</v>
      </c>
      <c r="GL449" s="27">
        <f>IF($O449&gt;=GL$1,$S449,0)</f>
        <v>0</v>
      </c>
      <c r="GM449" s="27">
        <f>IF($O449&gt;=GM$1,$S449,0)</f>
        <v>0</v>
      </c>
      <c r="GN449" s="27">
        <f>IF($O449&gt;=GN$1,$S449,0)</f>
        <v>0</v>
      </c>
      <c r="GO449" s="27">
        <f>IF($O449&gt;=GO$1,$S449,0)</f>
        <v>0</v>
      </c>
      <c r="GP449" s="27">
        <f>IF($O449&gt;=GP$1,$S449,0)</f>
        <v>0</v>
      </c>
      <c r="GQ449" s="27">
        <f>IF($O449&gt;=GQ$1,$S449,0)</f>
        <v>0</v>
      </c>
      <c r="GR449" s="27">
        <f>IF($O449&gt;=GR$1,$S449,0)</f>
        <v>0</v>
      </c>
      <c r="GS449" s="27">
        <f>IF($O449&gt;=GS$1,$S449,0)</f>
        <v>0</v>
      </c>
      <c r="GT449" s="27">
        <f>IF($O449&gt;=GT$1,$S449,0)</f>
        <v>0</v>
      </c>
      <c r="GU449" s="27">
        <f>IF($O449&gt;=GU$1,$S449,0)</f>
        <v>0</v>
      </c>
      <c r="GV449" s="27">
        <f>IF($O449&gt;=GV$1,$S449,0)</f>
        <v>0</v>
      </c>
      <c r="GW449" s="27">
        <f>IF($O449&gt;=GW$1,$S449,0)</f>
        <v>0</v>
      </c>
      <c r="GX449" s="27">
        <f>IF($O449&gt;=GX$1,$S449,0)</f>
        <v>0</v>
      </c>
      <c r="GY449" s="27">
        <f>IF($O449&gt;=GY$1,$S449,0)</f>
        <v>0</v>
      </c>
      <c r="GZ449" s="27">
        <f>IF($O449&gt;=GZ$1,$S449,0)</f>
        <v>0</v>
      </c>
      <c r="HA449" s="27">
        <f>IF($O449&gt;=HA$1,$S449,0)</f>
        <v>0</v>
      </c>
      <c r="HB449" s="27">
        <f>IF($O449&gt;=HB$1,$S449,0)</f>
        <v>0</v>
      </c>
      <c r="HC449" s="27">
        <f>IF($O449&gt;=HC$1,$S449,0)</f>
        <v>0</v>
      </c>
    </row>
    <row r="450" spans="1:211">
      <c r="A450" s="3">
        <v>29238</v>
      </c>
      <c r="B450" s="3" t="s">
        <v>557</v>
      </c>
      <c r="C450" s="3" t="s">
        <v>472</v>
      </c>
      <c r="D450" s="3">
        <v>59</v>
      </c>
      <c r="E450" s="4">
        <v>31895</v>
      </c>
      <c r="F450" s="5">
        <v>31.167123287671235</v>
      </c>
      <c r="G450" s="3" t="s">
        <v>446</v>
      </c>
      <c r="H450" s="4">
        <v>21551</v>
      </c>
      <c r="I450" s="9" t="s">
        <v>836</v>
      </c>
      <c r="J450" s="5">
        <v>9388.65</v>
      </c>
      <c r="K450" s="31">
        <v>200</v>
      </c>
      <c r="L450" s="32">
        <v>31</v>
      </c>
      <c r="M450" s="33">
        <f>VLOOKUP(L450,FIND,3,TRUE)</f>
        <v>1.5</v>
      </c>
      <c r="N450" s="32">
        <f>IF(L450&gt;30,180,VLOOKUP(L450,TEMPO,2,FALSE))</f>
        <v>180</v>
      </c>
      <c r="O450" s="32">
        <f>IF(R450&gt;0,4,N450)</f>
        <v>180</v>
      </c>
      <c r="P450" s="96">
        <f>J450*M450*L450</f>
        <v>436572.22499999998</v>
      </c>
      <c r="Q450" s="96">
        <f>10934.45*2</f>
        <v>21868.9</v>
      </c>
      <c r="R450" s="96">
        <f>IF(P450&lt;=Q450,P450/4,0)</f>
        <v>0</v>
      </c>
      <c r="S450" s="5">
        <f>IF(P450&gt;=Q450,P450/N450,0)</f>
        <v>2425.4012499999999</v>
      </c>
      <c r="T450" s="3"/>
      <c r="U450" s="3">
        <f>IF(T450="",1,0)</f>
        <v>1</v>
      </c>
      <c r="V450" s="3">
        <v>154</v>
      </c>
      <c r="W450" s="5">
        <v>0</v>
      </c>
      <c r="X450" s="5">
        <v>402.65</v>
      </c>
      <c r="Y450" s="5">
        <f>X450*W450</f>
        <v>0</v>
      </c>
      <c r="Z450" s="5">
        <v>400</v>
      </c>
      <c r="AA450" s="5">
        <f>S450+Y450+Z450</f>
        <v>2825.4012499999999</v>
      </c>
      <c r="AB450" s="39">
        <f>(J450/12+J450/12*1.3333333333+450/12+J450/30*6/12+J450)*1.3+Y450+Z450+153.9</f>
        <v>15384.557833299428</v>
      </c>
      <c r="AC450" s="39" t="s">
        <v>472</v>
      </c>
      <c r="AD450" s="39">
        <f>J450*1.3+400+153.9</f>
        <v>12759.145</v>
      </c>
      <c r="AE450" s="39">
        <f>SUMIFS('CUSTO MENSAL FUNC NOVO'!H:H,'CUSTO MENSAL FUNC NOVO'!A:A,'VALORES MENSAIS'!AC450)</f>
        <v>10130.467000000001</v>
      </c>
      <c r="AF450" s="27">
        <f>IF($R450&gt;0,$R450,$S450)+$Y450+$Z450</f>
        <v>2825.4012499999999</v>
      </c>
      <c r="AG450" s="27">
        <f>IF($R450&gt;0,$R450,$S450)+$Y450+$Z450</f>
        <v>2825.4012499999999</v>
      </c>
      <c r="AH450" s="27">
        <f>IF($R450&gt;0,$R450,$S450)+$Y450+$Z450</f>
        <v>2825.4012499999999</v>
      </c>
      <c r="AI450" s="27">
        <f>IF($R450&gt;0,$R450,$S450)+$Y450+$Z450</f>
        <v>2825.4012499999999</v>
      </c>
      <c r="AJ450" s="27">
        <f>IF($O450&gt;=AJ$1,$S450+$Y450+$Z450,$Y450+$Z450)</f>
        <v>2825.4012499999999</v>
      </c>
      <c r="AK450" s="27">
        <f>IF($O450&gt;=AK$1,$S450+$Y450+$Z450,$Y450+$Z450)</f>
        <v>2825.4012499999999</v>
      </c>
      <c r="AL450" s="27">
        <f>IF($O450&gt;=AL$1,$S450+$Y450+$Z450,$Y450+$Z450)</f>
        <v>2825.4012499999999</v>
      </c>
      <c r="AM450" s="27">
        <f>IF($O450&gt;=AM$1,$S450+$Y450+$Z450,$Y450+$Z450)</f>
        <v>2825.4012499999999</v>
      </c>
      <c r="AN450" s="27">
        <f>IF($O450&gt;=AN$1,$S450+$Y450+$Z450,$Y450+$Z450)</f>
        <v>2825.4012499999999</v>
      </c>
      <c r="AO450" s="27">
        <f>IF($O450&gt;=AO$1,$S450+$Y450+$Z450,$Y450+$Z450)</f>
        <v>2825.4012499999999</v>
      </c>
      <c r="AP450" s="27">
        <f>IF($O450&gt;=AP$1,$S450+$Y450+$Z450,$Y450+$Z450)</f>
        <v>2825.4012499999999</v>
      </c>
      <c r="AQ450" s="27">
        <f>IF($O450&gt;=AQ$1,$S450+$Y450+$Z450,$Y450+$Z450)</f>
        <v>2825.4012499999999</v>
      </c>
      <c r="AR450" s="27">
        <f>IF($O450&gt;=AR$1,$S450+$Y450+$Z450,$Y450+$Z450)</f>
        <v>2825.4012499999999</v>
      </c>
      <c r="AS450" s="27">
        <f>IF($O450&gt;=AS$1,$S450+$Y450+$Z450,$Y450+$Z450)</f>
        <v>2825.4012499999999</v>
      </c>
      <c r="AT450" s="27">
        <f>IF($O450&gt;=AT$1,$S450+$Y450+$Z450,$Y450+$Z450)</f>
        <v>2825.4012499999999</v>
      </c>
      <c r="AU450" s="27">
        <f>IF($O450&gt;=AU$1,$S450+$Y450+$Z450,$Y450+$Z450)</f>
        <v>2825.4012499999999</v>
      </c>
      <c r="AV450" s="27">
        <f>IF($O450&gt;=AV$1,$S450+$Y450+$Z450,$Y450+$Z450)</f>
        <v>2825.4012499999999</v>
      </c>
      <c r="AW450" s="27">
        <f>IF($O450&gt;=AW$1,$S450+$Y450+$Z450,$Y450+$Z450)</f>
        <v>2825.4012499999999</v>
      </c>
      <c r="AX450" s="27">
        <f>IF($O450&gt;=AX$1,$S450+$Y450+$Z450,$Y450+$Z450)</f>
        <v>2825.4012499999999</v>
      </c>
      <c r="AY450" s="27">
        <f>IF($O450&gt;=AY$1,$S450+$Y450+$Z450,$Y450+$Z450)</f>
        <v>2825.4012499999999</v>
      </c>
      <c r="AZ450" s="27">
        <f>IF($O450&gt;=AZ$1,$S450+$Y450+$Z450,$Y450+$Z450)</f>
        <v>2825.4012499999999</v>
      </c>
      <c r="BA450" s="27">
        <f>IF($O450&gt;=BA$1,$S450+$Y450+$Z450,$Y450+$Z450)</f>
        <v>2825.4012499999999</v>
      </c>
      <c r="BB450" s="27">
        <f>IF($O450&gt;=BB$1,$S450+$Y450+$Z450,$Y450+$Z450)</f>
        <v>2825.4012499999999</v>
      </c>
      <c r="BC450" s="27">
        <f>IF($O450&gt;=BC$1,$S450+$Y450+$Z450,$Y450+$Z450)</f>
        <v>2825.4012499999999</v>
      </c>
      <c r="BD450" s="27">
        <f>IF($O450&gt;=BD$1,$S450+$Y450+$Z450,$Y450+$Z450)</f>
        <v>2825.4012499999999</v>
      </c>
      <c r="BE450" s="27">
        <f>IF($O450&gt;=BE$1,$S450+$Y450+$Z450,$Y450+$Z450)</f>
        <v>2825.4012499999999</v>
      </c>
      <c r="BF450" s="27">
        <f>IF($O450&gt;=BF$1,$S450+$Y450+$Z450,$Y450+$Z450)</f>
        <v>2825.4012499999999</v>
      </c>
      <c r="BG450" s="27">
        <f>IF($O450&gt;=BG$1,$S450+$Y450+$Z450,$Y450+$Z450)</f>
        <v>2825.4012499999999</v>
      </c>
      <c r="BH450" s="27">
        <f>IF($O450&gt;=BH$1,$S450+$Y450+$Z450,$Y450+$Z450)</f>
        <v>2825.4012499999999</v>
      </c>
      <c r="BI450" s="27">
        <f>IF($O450&gt;=BI$1,$S450+$Y450+$Z450,$Y450+$Z450)</f>
        <v>2825.4012499999999</v>
      </c>
      <c r="BJ450" s="27">
        <f>IF($O450&gt;=BJ$1,$S450+$Y450+$Z450,$Y450+$Z450)</f>
        <v>2825.4012499999999</v>
      </c>
      <c r="BK450" s="27">
        <f>IF($O450&gt;=BK$1,$S450+$Y450+$Z450,$Y450+$Z450)</f>
        <v>2825.4012499999999</v>
      </c>
      <c r="BL450" s="27">
        <f>IF($O450&gt;=BL$1,$S450+$Y450+$Z450,$Y450+$Z450)</f>
        <v>2825.4012499999999</v>
      </c>
      <c r="BM450" s="27">
        <f>IF($O450&gt;=BM$1,$S450+$Y450+$Z450,$Y450+$Z450)</f>
        <v>2825.4012499999999</v>
      </c>
      <c r="BN450" s="27">
        <f>IF($O450&gt;=BN$1,$S450+$Y450+$Z450,$Y450+$Z450)</f>
        <v>2825.4012499999999</v>
      </c>
      <c r="BO450" s="27">
        <f>IF($O450&gt;=BO$1,$S450+$Y450+$Z450,$Y450+$Z450)</f>
        <v>2825.4012499999999</v>
      </c>
      <c r="BP450" s="27">
        <f>IF($O450&gt;=BP$1,$S450+$Y450+$Z450,$Y450+$Z450)</f>
        <v>2825.4012499999999</v>
      </c>
      <c r="BQ450" s="27">
        <f>IF($O450&gt;=BQ$1,$S450+$Y450+$Z450,$Y450+$Z450)</f>
        <v>2825.4012499999999</v>
      </c>
      <c r="BR450" s="27">
        <f>IF($O450&gt;=BR$1,$S450+$Y450+$Z450,$Y450+$Z450)</f>
        <v>2825.4012499999999</v>
      </c>
      <c r="BS450" s="27">
        <f>IF($O450&gt;=BS$1,$S450+$Y450+$Z450,$Y450+$Z450)</f>
        <v>2825.4012499999999</v>
      </c>
      <c r="BT450" s="27">
        <f>IF($O450&gt;=BT$1,$S450+$Y450+$Z450,$Y450+$Z450)</f>
        <v>2825.4012499999999</v>
      </c>
      <c r="BU450" s="27">
        <f>IF($O450&gt;=BU$1,$S450+$Y450+$Z450,$Y450+$Z450)</f>
        <v>2825.4012499999999</v>
      </c>
      <c r="BV450" s="27">
        <f>IF($O450&gt;=BV$1,$S450+$Y450+$Z450,$Y450+$Z450)</f>
        <v>2825.4012499999999</v>
      </c>
      <c r="BW450" s="27">
        <f>IF($O450&gt;=BW$1,$S450+$Y450+$Z450,$Y450+$Z450)</f>
        <v>2825.4012499999999</v>
      </c>
      <c r="BX450" s="27">
        <f>IF($O450&gt;=BX$1,$S450+$Y450+$Z450,$Y450+$Z450)</f>
        <v>2825.4012499999999</v>
      </c>
      <c r="BY450" s="27">
        <f>IF($O450&gt;=BY$1,$S450+$Y450+$Z450,$Y450+$Z450)</f>
        <v>2825.4012499999999</v>
      </c>
      <c r="BZ450" s="27">
        <f>IF($O450&gt;=BZ$1,$S450+$Y450+$Z450,$Y450+$Z450)</f>
        <v>2825.4012499999999</v>
      </c>
      <c r="CA450" s="27">
        <f>IF($O450&gt;=CA$1,$S450+$Y450+$Z450,$Y450+$Z450)</f>
        <v>2825.4012499999999</v>
      </c>
      <c r="CB450" s="27">
        <f>IF($O450&gt;=CB$1,$S450+$Y450+$Z450,$Y450+$Z450)</f>
        <v>2825.4012499999999</v>
      </c>
      <c r="CC450" s="27">
        <f>IF($O450&gt;=CC$1,$S450+$Y450+$Z450,$Y450+$Z450)</f>
        <v>2825.4012499999999</v>
      </c>
      <c r="CD450" s="27">
        <f>IF($O450&gt;=CD$1,$S450+$Y450+$Z450,$Y450+$Z450)</f>
        <v>2825.4012499999999</v>
      </c>
      <c r="CE450" s="27">
        <f>IF($O450&gt;=CE$1,$S450+$Y450+$Z450,$Y450+$Z450)</f>
        <v>2825.4012499999999</v>
      </c>
      <c r="CF450" s="27">
        <f>IF($O450&gt;=CF$1,$S450+$Y450+$Z450,$Y450+$Z450)</f>
        <v>2825.4012499999999</v>
      </c>
      <c r="CG450" s="27">
        <f>IF($O450&gt;=CG$1,$S450+$Y450+$Z450,$Y450+$Z450)</f>
        <v>2825.4012499999999</v>
      </c>
      <c r="CH450" s="27">
        <f>IF($O450&gt;=CH$1,$S450+$Y450+$Z450,$Y450+$Z450)</f>
        <v>2825.4012499999999</v>
      </c>
      <c r="CI450" s="27">
        <f>IF($O450&gt;=CI$1,$S450+$Y450+$Z450,$Y450+$Z450)</f>
        <v>2825.4012499999999</v>
      </c>
      <c r="CJ450" s="27">
        <f>IF($O450&gt;=CJ$1,$S450+$Y450+$Z450,$Y450+$Z450)</f>
        <v>2825.4012499999999</v>
      </c>
      <c r="CK450" s="27">
        <f>IF($O450&gt;=CK$1,$S450+$Y450+$Z450,$Y450+$Z450)</f>
        <v>2825.4012499999999</v>
      </c>
      <c r="CL450" s="27">
        <f>IF($O450&gt;=CL$1,$S450+$Y450+$Z450,$Y450+$Z450)</f>
        <v>2825.4012499999999</v>
      </c>
      <c r="CM450" s="27">
        <f>IF($O450&gt;=CM$1,$S450+$Y450+$Z450,$Y450+$Z450)</f>
        <v>2825.4012499999999</v>
      </c>
      <c r="CN450" s="27">
        <f>IF($O450&gt;=CN$1,$S450+$Y450,$Y450)</f>
        <v>2425.4012499999999</v>
      </c>
      <c r="CO450" s="27">
        <f>IF($O450&gt;=CO$1,$S450+$Y450,$Y450)</f>
        <v>2425.4012499999999</v>
      </c>
      <c r="CP450" s="27">
        <f>IF($O450&gt;=CP$1,$S450+$Y450,$Y450)</f>
        <v>2425.4012499999999</v>
      </c>
      <c r="CQ450" s="27">
        <f>IF($O450&gt;=CQ$1,$S450+$Y450,$Y450)</f>
        <v>2425.4012499999999</v>
      </c>
      <c r="CR450" s="27">
        <f>IF($O450&gt;=CR$1,$S450+$Y450,$Y450)</f>
        <v>2425.4012499999999</v>
      </c>
      <c r="CS450" s="27">
        <f>IF($O450&gt;=CS$1,$S450+$Y450,$Y450)</f>
        <v>2425.4012499999999</v>
      </c>
      <c r="CT450" s="27">
        <f>IF($O450&gt;=CT$1,$S450+$Y450,$Y450)</f>
        <v>2425.4012499999999</v>
      </c>
      <c r="CU450" s="27">
        <f>IF($O450&gt;=CU$1,$S450+$Y450,$Y450)</f>
        <v>2425.4012499999999</v>
      </c>
      <c r="CV450" s="27">
        <f>IF($O450&gt;=CV$1,$S450+$Y450,$Y450)</f>
        <v>2425.4012499999999</v>
      </c>
      <c r="CW450" s="27">
        <f>IF($O450&gt;=CW$1,$S450+$Y450,$Y450)</f>
        <v>2425.4012499999999</v>
      </c>
      <c r="CX450" s="27">
        <f>IF($O450&gt;=CX$1,$S450+$Y450,$Y450)</f>
        <v>2425.4012499999999</v>
      </c>
      <c r="CY450" s="27">
        <f>IF($O450&gt;=CY$1,$S450+$Y450,$Y450)</f>
        <v>2425.4012499999999</v>
      </c>
      <c r="CZ450" s="27">
        <f>IF($O450&gt;=CZ$1,$S450+$Y450,$Y450)</f>
        <v>2425.4012499999999</v>
      </c>
      <c r="DA450" s="27">
        <f>IF($O450&gt;=DA$1,$S450+$Y450,$Y450)</f>
        <v>2425.4012499999999</v>
      </c>
      <c r="DB450" s="27">
        <f>IF($O450&gt;=DB$1,$S450+$Y450,$Y450)</f>
        <v>2425.4012499999999</v>
      </c>
      <c r="DC450" s="27">
        <f>IF($O450&gt;=DC$1,$S450+$Y450,$Y450)</f>
        <v>2425.4012499999999</v>
      </c>
      <c r="DD450" s="27">
        <f>IF($O450&gt;=DD$1,$S450+$Y450,$Y450)</f>
        <v>2425.4012499999999</v>
      </c>
      <c r="DE450" s="27">
        <f>IF($O450&gt;=DE$1,$S450+$Y450,$Y450)</f>
        <v>2425.4012499999999</v>
      </c>
      <c r="DF450" s="27">
        <f>IF($O450&gt;=DF$1,$S450+$Y450,$Y450)</f>
        <v>2425.4012499999999</v>
      </c>
      <c r="DG450" s="27">
        <f>IF($O450&gt;=DG$1,$S450+$Y450,$Y450)</f>
        <v>2425.4012499999999</v>
      </c>
      <c r="DH450" s="27">
        <f>IF($O450&gt;=DH$1,$S450+$Y450,$Y450)</f>
        <v>2425.4012499999999</v>
      </c>
      <c r="DI450" s="27">
        <f>IF($O450&gt;=DI$1,$S450+$Y450,$Y450)</f>
        <v>2425.4012499999999</v>
      </c>
      <c r="DJ450" s="27">
        <f>IF($O450&gt;=DJ$1,$S450+$Y450,$Y450)</f>
        <v>2425.4012499999999</v>
      </c>
      <c r="DK450" s="27">
        <f>IF($O450&gt;=DK$1,$S450+$Y450,$Y450)</f>
        <v>2425.4012499999999</v>
      </c>
      <c r="DL450" s="27">
        <f>IF($O450&gt;=DL$1,$S450+$Y450,$Y450)</f>
        <v>2425.4012499999999</v>
      </c>
      <c r="DM450" s="27">
        <f>IF($O450&gt;=DM$1,$S450+$Y450,$Y450)</f>
        <v>2425.4012499999999</v>
      </c>
      <c r="DN450" s="27">
        <f>IF($O450&gt;=DN$1,$S450+$Y450,$Y450)</f>
        <v>2425.4012499999999</v>
      </c>
      <c r="DO450" s="27">
        <f>IF($O450&gt;=DO$1,$S450+$Y450,$Y450)</f>
        <v>2425.4012499999999</v>
      </c>
      <c r="DP450" s="27">
        <f>IF($O450&gt;=DP$1,$S450+$Y450,$Y450)</f>
        <v>2425.4012499999999</v>
      </c>
      <c r="DQ450" s="27">
        <f>IF($O450&gt;=DQ$1,$S450+$Y450,$Y450)</f>
        <v>2425.4012499999999</v>
      </c>
      <c r="DR450" s="27">
        <f>IF($O450&gt;=DR$1,$S450+$Y450,$Y450)</f>
        <v>2425.4012499999999</v>
      </c>
      <c r="DS450" s="27">
        <f>IF($O450&gt;=DS$1,$S450+$Y450,$Y450)</f>
        <v>2425.4012499999999</v>
      </c>
      <c r="DT450" s="27">
        <f>IF($O450&gt;=DT$1,$S450+$Y450,$Y450)</f>
        <v>2425.4012499999999</v>
      </c>
      <c r="DU450" s="27">
        <f>IF($O450&gt;=DU$1,$S450+$Y450,$Y450)</f>
        <v>2425.4012499999999</v>
      </c>
      <c r="DV450" s="27">
        <f>IF($O450&gt;=DV$1,$S450+$Y450,$Y450)</f>
        <v>2425.4012499999999</v>
      </c>
      <c r="DW450" s="27">
        <f>IF($O450&gt;=DW$1,$S450+$Y450,$Y450)</f>
        <v>2425.4012499999999</v>
      </c>
      <c r="DX450" s="27">
        <f>IF($O450&gt;=DX$1,$S450+$Y450,$Y450)</f>
        <v>2425.4012499999999</v>
      </c>
      <c r="DY450" s="27">
        <f>IF($O450&gt;=DY$1,$S450+$Y450,$Y450)</f>
        <v>2425.4012499999999</v>
      </c>
      <c r="DZ450" s="27">
        <f>IF($O450&gt;=DZ$1,$S450+$Y450,$Y450)</f>
        <v>2425.4012499999999</v>
      </c>
      <c r="EA450" s="27">
        <f>IF($O450&gt;=EA$1,$S450+$Y450,$Y450)</f>
        <v>2425.4012499999999</v>
      </c>
      <c r="EB450" s="27">
        <f>IF($O450&gt;=EB$1,$S450+$Y450,$Y450)</f>
        <v>2425.4012499999999</v>
      </c>
      <c r="EC450" s="27">
        <f>IF($O450&gt;=EC$1,$S450+$Y450,$Y450)</f>
        <v>2425.4012499999999</v>
      </c>
      <c r="ED450" s="27">
        <f>IF($O450&gt;=ED$1,$S450+$Y450,$Y450)</f>
        <v>2425.4012499999999</v>
      </c>
      <c r="EE450" s="27">
        <f>IF($O450&gt;=EE$1,$S450+$Y450,$Y450)</f>
        <v>2425.4012499999999</v>
      </c>
      <c r="EF450" s="27">
        <f>IF($O450&gt;=EF$1,$S450+$Y450,$Y450)</f>
        <v>2425.4012499999999</v>
      </c>
      <c r="EG450" s="27">
        <f>IF($O450&gt;=EG$1,$S450+$Y450,$Y450)</f>
        <v>2425.4012499999999</v>
      </c>
      <c r="EH450" s="27">
        <f>IF($O450&gt;=EH$1,$S450+$Y450,$Y450)</f>
        <v>2425.4012499999999</v>
      </c>
      <c r="EI450" s="27">
        <f>IF($O450&gt;=EI$1,$S450+$Y450,$Y450)</f>
        <v>2425.4012499999999</v>
      </c>
      <c r="EJ450" s="27">
        <f>IF($O450&gt;=EJ$1,$S450+$Y450,$Y450)</f>
        <v>2425.4012499999999</v>
      </c>
      <c r="EK450" s="27">
        <f>IF($O450&gt;=EK$1,$S450+$Y450,$Y450)</f>
        <v>2425.4012499999999</v>
      </c>
      <c r="EL450" s="27">
        <f>IF($O450&gt;=EL$1,$S450+$Y450,$Y450)</f>
        <v>2425.4012499999999</v>
      </c>
      <c r="EM450" s="27">
        <f>IF($O450&gt;=EM$1,$S450+$Y450,$Y450)</f>
        <v>2425.4012499999999</v>
      </c>
      <c r="EN450" s="27">
        <f>IF($O450&gt;=EN$1,$S450+$Y450,$Y450)</f>
        <v>2425.4012499999999</v>
      </c>
      <c r="EO450" s="27">
        <f>IF($O450&gt;=EO$1,$S450+$Y450,$Y450)</f>
        <v>2425.4012499999999</v>
      </c>
      <c r="EP450" s="27">
        <f>IF($O450&gt;=EP$1,$S450+$Y450,$Y450)</f>
        <v>2425.4012499999999</v>
      </c>
      <c r="EQ450" s="27">
        <f>IF($O450&gt;=EQ$1,$S450+$Y450,$Y450)</f>
        <v>2425.4012499999999</v>
      </c>
      <c r="ER450" s="27">
        <f>IF($O450&gt;=ER$1,$S450+$Y450,$Y450)</f>
        <v>2425.4012499999999</v>
      </c>
      <c r="ES450" s="27">
        <f>IF($O450&gt;=ES$1,$S450+$Y450,$Y450)</f>
        <v>2425.4012499999999</v>
      </c>
      <c r="ET450" s="27">
        <f>IF($O450&gt;=ET$1,$S450+$Y450,$Y450)</f>
        <v>2425.4012499999999</v>
      </c>
      <c r="EU450" s="27">
        <f>IF($O450&gt;=EU$1,$S450+$Y450,$Y450)</f>
        <v>2425.4012499999999</v>
      </c>
      <c r="EV450" s="27">
        <f>IF($O450&gt;=EV$1,$S450,0)</f>
        <v>2425.4012499999999</v>
      </c>
      <c r="EW450" s="27">
        <f>IF($O450&gt;=EW$1,$S450,0)</f>
        <v>2425.4012499999999</v>
      </c>
      <c r="EX450" s="27">
        <f>IF($O450&gt;=EX$1,$S450,0)</f>
        <v>2425.4012499999999</v>
      </c>
      <c r="EY450" s="27">
        <f>IF($O450&gt;=EY$1,$S450,0)</f>
        <v>2425.4012499999999</v>
      </c>
      <c r="EZ450" s="27">
        <f>IF($O450&gt;=EZ$1,$S450,0)</f>
        <v>2425.4012499999999</v>
      </c>
      <c r="FA450" s="27">
        <f>IF($O450&gt;=FA$1,$S450,0)</f>
        <v>2425.4012499999999</v>
      </c>
      <c r="FB450" s="27">
        <f>IF($O450&gt;=FB$1,$S450,0)</f>
        <v>2425.4012499999999</v>
      </c>
      <c r="FC450" s="27">
        <f>IF($O450&gt;=FC$1,$S450,0)</f>
        <v>2425.4012499999999</v>
      </c>
      <c r="FD450" s="27">
        <f>IF($O450&gt;=FD$1,$S450,0)</f>
        <v>2425.4012499999999</v>
      </c>
      <c r="FE450" s="27">
        <f>IF($O450&gt;=FE$1,$S450,0)</f>
        <v>2425.4012499999999</v>
      </c>
      <c r="FF450" s="27">
        <f>IF($O450&gt;=FF$1,$S450,0)</f>
        <v>2425.4012499999999</v>
      </c>
      <c r="FG450" s="27">
        <f>IF($O450&gt;=FG$1,$S450,0)</f>
        <v>2425.4012499999999</v>
      </c>
      <c r="FH450" s="27">
        <f>IF($O450&gt;=FH$1,$S450,0)</f>
        <v>2425.4012499999999</v>
      </c>
      <c r="FI450" s="27">
        <f>IF($O450&gt;=FI$1,$S450,0)</f>
        <v>2425.4012499999999</v>
      </c>
      <c r="FJ450" s="27">
        <f>IF($O450&gt;=FJ$1,$S450,0)</f>
        <v>2425.4012499999999</v>
      </c>
      <c r="FK450" s="27">
        <f>IF($O450&gt;=FK$1,$S450,0)</f>
        <v>2425.4012499999999</v>
      </c>
      <c r="FL450" s="27">
        <f>IF($O450&gt;=FL$1,$S450,0)</f>
        <v>2425.4012499999999</v>
      </c>
      <c r="FM450" s="27">
        <f>IF($O450&gt;=FM$1,$S450,0)</f>
        <v>2425.4012499999999</v>
      </c>
      <c r="FN450" s="27">
        <f>IF($O450&gt;=FN$1,$S450,0)</f>
        <v>2425.4012499999999</v>
      </c>
      <c r="FO450" s="27">
        <f>IF($O450&gt;=FO$1,$S450,0)</f>
        <v>2425.4012499999999</v>
      </c>
      <c r="FP450" s="27">
        <f>IF($O450&gt;=FP$1,$S450,0)</f>
        <v>2425.4012499999999</v>
      </c>
      <c r="FQ450" s="27">
        <f>IF($O450&gt;=FQ$1,$S450,0)</f>
        <v>2425.4012499999999</v>
      </c>
      <c r="FR450" s="27">
        <f>IF($O450&gt;=FR$1,$S450,0)</f>
        <v>2425.4012499999999</v>
      </c>
      <c r="FS450" s="27">
        <f>IF($O450&gt;=FS$1,$S450,0)</f>
        <v>2425.4012499999999</v>
      </c>
      <c r="FT450" s="27">
        <f>IF($O450&gt;=FT$1,$S450,0)</f>
        <v>2425.4012499999999</v>
      </c>
      <c r="FU450" s="27">
        <f>IF($O450&gt;=FU$1,$S450,0)</f>
        <v>2425.4012499999999</v>
      </c>
      <c r="FV450" s="27">
        <f>IF($O450&gt;=FV$1,$S450,0)</f>
        <v>2425.4012499999999</v>
      </c>
      <c r="FW450" s="27">
        <f>IF($O450&gt;=FW$1,$S450,0)</f>
        <v>2425.4012499999999</v>
      </c>
      <c r="FX450" s="27">
        <f>IF($O450&gt;=FX$1,$S450,0)</f>
        <v>2425.4012499999999</v>
      </c>
      <c r="FY450" s="27">
        <f>IF($O450&gt;=FY$1,$S450,0)</f>
        <v>2425.4012499999999</v>
      </c>
      <c r="FZ450" s="27">
        <f>IF($O450&gt;=FZ$1,$S450,0)</f>
        <v>2425.4012499999999</v>
      </c>
      <c r="GA450" s="27">
        <f>IF($O450&gt;=GA$1,$S450,0)</f>
        <v>2425.4012499999999</v>
      </c>
      <c r="GB450" s="27">
        <f>IF($O450&gt;=GB$1,$S450,0)</f>
        <v>2425.4012499999999</v>
      </c>
      <c r="GC450" s="27">
        <f>IF($O450&gt;=GC$1,$S450,0)</f>
        <v>2425.4012499999999</v>
      </c>
      <c r="GD450" s="27">
        <f>IF($O450&gt;=GD$1,$S450,0)</f>
        <v>2425.4012499999999</v>
      </c>
      <c r="GE450" s="27">
        <f>IF($O450&gt;=GE$1,$S450,0)</f>
        <v>2425.4012499999999</v>
      </c>
      <c r="GF450" s="27">
        <f>IF($O450&gt;=GF$1,$S450,0)</f>
        <v>2425.4012499999999</v>
      </c>
      <c r="GG450" s="27">
        <f>IF($O450&gt;=GG$1,$S450,0)</f>
        <v>2425.4012499999999</v>
      </c>
      <c r="GH450" s="27">
        <f>IF($O450&gt;=GH$1,$S450,0)</f>
        <v>2425.4012499999999</v>
      </c>
      <c r="GI450" s="27">
        <f>IF($O450&gt;=GI$1,$S450,0)</f>
        <v>2425.4012499999999</v>
      </c>
      <c r="GJ450" s="27">
        <f>IF($O450&gt;=GJ$1,$S450,0)</f>
        <v>2425.4012499999999</v>
      </c>
      <c r="GK450" s="27">
        <f>IF($O450&gt;=GK$1,$S450,0)</f>
        <v>2425.4012499999999</v>
      </c>
      <c r="GL450" s="27">
        <f>IF($O450&gt;=GL$1,$S450,0)</f>
        <v>2425.4012499999999</v>
      </c>
      <c r="GM450" s="27">
        <f>IF($O450&gt;=GM$1,$S450,0)</f>
        <v>2425.4012499999999</v>
      </c>
      <c r="GN450" s="27">
        <f>IF($O450&gt;=GN$1,$S450,0)</f>
        <v>2425.4012499999999</v>
      </c>
      <c r="GO450" s="27">
        <f>IF($O450&gt;=GO$1,$S450,0)</f>
        <v>2425.4012499999999</v>
      </c>
      <c r="GP450" s="27">
        <f>IF($O450&gt;=GP$1,$S450,0)</f>
        <v>2425.4012499999999</v>
      </c>
      <c r="GQ450" s="27">
        <f>IF($O450&gt;=GQ$1,$S450,0)</f>
        <v>2425.4012499999999</v>
      </c>
      <c r="GR450" s="27">
        <f>IF($O450&gt;=GR$1,$S450,0)</f>
        <v>2425.4012499999999</v>
      </c>
      <c r="GS450" s="27">
        <f>IF($O450&gt;=GS$1,$S450,0)</f>
        <v>2425.4012499999999</v>
      </c>
      <c r="GT450" s="27">
        <f>IF($O450&gt;=GT$1,$S450,0)</f>
        <v>2425.4012499999999</v>
      </c>
      <c r="GU450" s="27">
        <f>IF($O450&gt;=GU$1,$S450,0)</f>
        <v>2425.4012499999999</v>
      </c>
      <c r="GV450" s="27">
        <f>IF($O450&gt;=GV$1,$S450,0)</f>
        <v>2425.4012499999999</v>
      </c>
      <c r="GW450" s="27">
        <f>IF($O450&gt;=GW$1,$S450,0)</f>
        <v>2425.4012499999999</v>
      </c>
      <c r="GX450" s="27">
        <f>IF($O450&gt;=GX$1,$S450,0)</f>
        <v>2425.4012499999999</v>
      </c>
      <c r="GY450" s="27">
        <f>IF($O450&gt;=GY$1,$S450,0)</f>
        <v>2425.4012499999999</v>
      </c>
      <c r="GZ450" s="27">
        <f>IF($O450&gt;=GZ$1,$S450,0)</f>
        <v>2425.4012499999999</v>
      </c>
      <c r="HA450" s="27">
        <f>IF($O450&gt;=HA$1,$S450,0)</f>
        <v>2425.4012499999999</v>
      </c>
      <c r="HB450" s="27">
        <f>IF($O450&gt;=HB$1,$S450,0)</f>
        <v>2425.4012499999999</v>
      </c>
      <c r="HC450" s="27">
        <f>IF($O450&gt;=HC$1,$S450,0)</f>
        <v>2425.4012499999999</v>
      </c>
    </row>
    <row r="451" spans="1:211">
      <c r="A451" s="3">
        <v>76155</v>
      </c>
      <c r="B451" s="3" t="s">
        <v>530</v>
      </c>
      <c r="C451" s="3" t="s">
        <v>450</v>
      </c>
      <c r="D451" s="3">
        <v>65</v>
      </c>
      <c r="E451" s="4">
        <v>35919</v>
      </c>
      <c r="F451" s="5">
        <v>20.142465753424659</v>
      </c>
      <c r="G451" s="3" t="s">
        <v>446</v>
      </c>
      <c r="H451" s="4">
        <v>19623</v>
      </c>
      <c r="I451" s="9" t="s">
        <v>836</v>
      </c>
      <c r="J451" s="5">
        <v>2356.67</v>
      </c>
      <c r="K451" s="31">
        <v>200</v>
      </c>
      <c r="L451" s="32">
        <v>20</v>
      </c>
      <c r="M451" s="33">
        <f>VLOOKUP(L451,FIND,3,TRUE)</f>
        <v>1.3</v>
      </c>
      <c r="N451" s="32">
        <f>IF(L451&gt;30,180,VLOOKUP(L451,TEMPO,2,FALSE))</f>
        <v>120</v>
      </c>
      <c r="O451" s="32">
        <f>IF(R451&gt;0,4,N451)</f>
        <v>120</v>
      </c>
      <c r="P451" s="96">
        <f>J451*M451*L451</f>
        <v>61273.420000000006</v>
      </c>
      <c r="Q451" s="96">
        <f>10934.45*2</f>
        <v>21868.9</v>
      </c>
      <c r="R451" s="96">
        <f>IF(P451&lt;=Q451,P451/4,0)</f>
        <v>0</v>
      </c>
      <c r="S451" s="5">
        <f>IF(P451&gt;=Q451,P451/N451,0)</f>
        <v>510.61183333333338</v>
      </c>
      <c r="T451" s="3"/>
      <c r="U451" s="3">
        <f>IF(T451="",1,0)</f>
        <v>1</v>
      </c>
      <c r="V451" s="3">
        <v>74</v>
      </c>
      <c r="W451" s="5">
        <v>0</v>
      </c>
      <c r="X451" s="5">
        <v>402.65</v>
      </c>
      <c r="Y451" s="5">
        <f>X451*W451</f>
        <v>0</v>
      </c>
      <c r="Z451" s="5">
        <v>400</v>
      </c>
      <c r="AA451" s="5">
        <f>S451+Y451+Z451</f>
        <v>910.61183333333338</v>
      </c>
      <c r="AB451" s="39">
        <f>(J451/12+J451/12*1.3333333333+450/12+J451/30*6/12+J451)*1.3+Y451+Z451+153.9</f>
        <v>4313.0959888803782</v>
      </c>
      <c r="AC451" s="39" t="s">
        <v>450</v>
      </c>
      <c r="AD451" s="39">
        <f>J451*1.3+400+153.9</f>
        <v>3617.5710000000004</v>
      </c>
      <c r="AE451" s="39">
        <f>SUMIFS('CUSTO MENSAL FUNC NOVO'!H:H,'CUSTO MENSAL FUNC NOVO'!A:A,'VALORES MENSAIS'!AC451)</f>
        <v>3296.25</v>
      </c>
      <c r="AF451" s="27">
        <f>IF($R451&gt;0,$R451,$S451)+$Y451+$Z451</f>
        <v>910.61183333333338</v>
      </c>
      <c r="AG451" s="27">
        <f>IF($R451&gt;0,$R451,$S451)+$Y451+$Z451</f>
        <v>910.61183333333338</v>
      </c>
      <c r="AH451" s="27">
        <f>IF($R451&gt;0,$R451,$S451)+$Y451+$Z451</f>
        <v>910.61183333333338</v>
      </c>
      <c r="AI451" s="27">
        <f>IF($R451&gt;0,$R451,$S451)+$Y451+$Z451</f>
        <v>910.61183333333338</v>
      </c>
      <c r="AJ451" s="27">
        <f>IF($O451&gt;=AJ$1,$S451+$Y451+$Z451,$Y451+$Z451)</f>
        <v>910.61183333333338</v>
      </c>
      <c r="AK451" s="27">
        <f>IF($O451&gt;=AK$1,$S451+$Y451+$Z451,$Y451+$Z451)</f>
        <v>910.61183333333338</v>
      </c>
      <c r="AL451" s="27">
        <f>IF($O451&gt;=AL$1,$S451+$Y451+$Z451,$Y451+$Z451)</f>
        <v>910.61183333333338</v>
      </c>
      <c r="AM451" s="27">
        <f>IF($O451&gt;=AM$1,$S451+$Y451+$Z451,$Y451+$Z451)</f>
        <v>910.61183333333338</v>
      </c>
      <c r="AN451" s="27">
        <f>IF($O451&gt;=AN$1,$S451+$Y451+$Z451,$Y451+$Z451)</f>
        <v>910.61183333333338</v>
      </c>
      <c r="AO451" s="27">
        <f>IF($O451&gt;=AO$1,$S451+$Y451+$Z451,$Y451+$Z451)</f>
        <v>910.61183333333338</v>
      </c>
      <c r="AP451" s="27">
        <f>IF($O451&gt;=AP$1,$S451+$Y451+$Z451,$Y451+$Z451)</f>
        <v>910.61183333333338</v>
      </c>
      <c r="AQ451" s="27">
        <f>IF($O451&gt;=AQ$1,$S451+$Y451+$Z451,$Y451+$Z451)</f>
        <v>910.61183333333338</v>
      </c>
      <c r="AR451" s="27">
        <f>IF($O451&gt;=AR$1,$S451+$Y451+$Z451,$Y451+$Z451)</f>
        <v>910.61183333333338</v>
      </c>
      <c r="AS451" s="27">
        <f>IF($O451&gt;=AS$1,$S451+$Y451+$Z451,$Y451+$Z451)</f>
        <v>910.61183333333338</v>
      </c>
      <c r="AT451" s="27">
        <f>IF($O451&gt;=AT$1,$S451+$Y451+$Z451,$Y451+$Z451)</f>
        <v>910.61183333333338</v>
      </c>
      <c r="AU451" s="27">
        <f>IF($O451&gt;=AU$1,$S451+$Y451+$Z451,$Y451+$Z451)</f>
        <v>910.61183333333338</v>
      </c>
      <c r="AV451" s="27">
        <f>IF($O451&gt;=AV$1,$S451+$Y451+$Z451,$Y451+$Z451)</f>
        <v>910.61183333333338</v>
      </c>
      <c r="AW451" s="27">
        <f>IF($O451&gt;=AW$1,$S451+$Y451+$Z451,$Y451+$Z451)</f>
        <v>910.61183333333338</v>
      </c>
      <c r="AX451" s="27">
        <f>IF($O451&gt;=AX$1,$S451+$Y451+$Z451,$Y451+$Z451)</f>
        <v>910.61183333333338</v>
      </c>
      <c r="AY451" s="27">
        <f>IF($O451&gt;=AY$1,$S451+$Y451+$Z451,$Y451+$Z451)</f>
        <v>910.61183333333338</v>
      </c>
      <c r="AZ451" s="27">
        <f>IF($O451&gt;=AZ$1,$S451+$Y451+$Z451,$Y451+$Z451)</f>
        <v>910.61183333333338</v>
      </c>
      <c r="BA451" s="27">
        <f>IF($O451&gt;=BA$1,$S451+$Y451+$Z451,$Y451+$Z451)</f>
        <v>910.61183333333338</v>
      </c>
      <c r="BB451" s="27">
        <f>IF($O451&gt;=BB$1,$S451+$Y451+$Z451,$Y451+$Z451)</f>
        <v>910.61183333333338</v>
      </c>
      <c r="BC451" s="27">
        <f>IF($O451&gt;=BC$1,$S451+$Y451+$Z451,$Y451+$Z451)</f>
        <v>910.61183333333338</v>
      </c>
      <c r="BD451" s="27">
        <f>IF($O451&gt;=BD$1,$S451+$Y451+$Z451,$Y451+$Z451)</f>
        <v>910.61183333333338</v>
      </c>
      <c r="BE451" s="27">
        <f>IF($O451&gt;=BE$1,$S451+$Y451+$Z451,$Y451+$Z451)</f>
        <v>910.61183333333338</v>
      </c>
      <c r="BF451" s="27">
        <f>IF($O451&gt;=BF$1,$S451+$Y451+$Z451,$Y451+$Z451)</f>
        <v>910.61183333333338</v>
      </c>
      <c r="BG451" s="27">
        <f>IF($O451&gt;=BG$1,$S451+$Y451+$Z451,$Y451+$Z451)</f>
        <v>910.61183333333338</v>
      </c>
      <c r="BH451" s="27">
        <f>IF($O451&gt;=BH$1,$S451+$Y451+$Z451,$Y451+$Z451)</f>
        <v>910.61183333333338</v>
      </c>
      <c r="BI451" s="27">
        <f>IF($O451&gt;=BI$1,$S451+$Y451+$Z451,$Y451+$Z451)</f>
        <v>910.61183333333338</v>
      </c>
      <c r="BJ451" s="27">
        <f>IF($O451&gt;=BJ$1,$S451+$Y451+$Z451,$Y451+$Z451)</f>
        <v>910.61183333333338</v>
      </c>
      <c r="BK451" s="27">
        <f>IF($O451&gt;=BK$1,$S451+$Y451+$Z451,$Y451+$Z451)</f>
        <v>910.61183333333338</v>
      </c>
      <c r="BL451" s="27">
        <f>IF($O451&gt;=BL$1,$S451+$Y451+$Z451,$Y451+$Z451)</f>
        <v>910.61183333333338</v>
      </c>
      <c r="BM451" s="27">
        <f>IF($O451&gt;=BM$1,$S451+$Y451+$Z451,$Y451+$Z451)</f>
        <v>910.61183333333338</v>
      </c>
      <c r="BN451" s="27">
        <f>IF($O451&gt;=BN$1,$S451+$Y451+$Z451,$Y451+$Z451)</f>
        <v>910.61183333333338</v>
      </c>
      <c r="BO451" s="27">
        <f>IF($O451&gt;=BO$1,$S451+$Y451+$Z451,$Y451+$Z451)</f>
        <v>910.61183333333338</v>
      </c>
      <c r="BP451" s="27">
        <f>IF($O451&gt;=BP$1,$S451+$Y451+$Z451,$Y451+$Z451)</f>
        <v>910.61183333333338</v>
      </c>
      <c r="BQ451" s="27">
        <f>IF($O451&gt;=BQ$1,$S451+$Y451+$Z451,$Y451+$Z451)</f>
        <v>910.61183333333338</v>
      </c>
      <c r="BR451" s="27">
        <f>IF($O451&gt;=BR$1,$S451+$Y451+$Z451,$Y451+$Z451)</f>
        <v>910.61183333333338</v>
      </c>
      <c r="BS451" s="27">
        <f>IF($O451&gt;=BS$1,$S451+$Y451+$Z451,$Y451+$Z451)</f>
        <v>910.61183333333338</v>
      </c>
      <c r="BT451" s="27">
        <f>IF($O451&gt;=BT$1,$S451+$Y451+$Z451,$Y451+$Z451)</f>
        <v>910.61183333333338</v>
      </c>
      <c r="BU451" s="27">
        <f>IF($O451&gt;=BU$1,$S451+$Y451+$Z451,$Y451+$Z451)</f>
        <v>910.61183333333338</v>
      </c>
      <c r="BV451" s="27">
        <f>IF($O451&gt;=BV$1,$S451+$Y451+$Z451,$Y451+$Z451)</f>
        <v>910.61183333333338</v>
      </c>
      <c r="BW451" s="27">
        <f>IF($O451&gt;=BW$1,$S451+$Y451+$Z451,$Y451+$Z451)</f>
        <v>910.61183333333338</v>
      </c>
      <c r="BX451" s="27">
        <f>IF($O451&gt;=BX$1,$S451+$Y451+$Z451,$Y451+$Z451)</f>
        <v>910.61183333333338</v>
      </c>
      <c r="BY451" s="27">
        <f>IF($O451&gt;=BY$1,$S451+$Y451+$Z451,$Y451+$Z451)</f>
        <v>910.61183333333338</v>
      </c>
      <c r="BZ451" s="27">
        <f>IF($O451&gt;=BZ$1,$S451+$Y451+$Z451,$Y451+$Z451)</f>
        <v>910.61183333333338</v>
      </c>
      <c r="CA451" s="27">
        <f>IF($O451&gt;=CA$1,$S451+$Y451+$Z451,$Y451+$Z451)</f>
        <v>910.61183333333338</v>
      </c>
      <c r="CB451" s="27">
        <f>IF($O451&gt;=CB$1,$S451+$Y451+$Z451,$Y451+$Z451)</f>
        <v>910.61183333333338</v>
      </c>
      <c r="CC451" s="27">
        <f>IF($O451&gt;=CC$1,$S451+$Y451+$Z451,$Y451+$Z451)</f>
        <v>910.61183333333338</v>
      </c>
      <c r="CD451" s="27">
        <f>IF($O451&gt;=CD$1,$S451+$Y451+$Z451,$Y451+$Z451)</f>
        <v>910.61183333333338</v>
      </c>
      <c r="CE451" s="27">
        <f>IF($O451&gt;=CE$1,$S451+$Y451+$Z451,$Y451+$Z451)</f>
        <v>910.61183333333338</v>
      </c>
      <c r="CF451" s="27">
        <f>IF($O451&gt;=CF$1,$S451+$Y451+$Z451,$Y451+$Z451)</f>
        <v>910.61183333333338</v>
      </c>
      <c r="CG451" s="27">
        <f>IF($O451&gt;=CG$1,$S451+$Y451+$Z451,$Y451+$Z451)</f>
        <v>910.61183333333338</v>
      </c>
      <c r="CH451" s="27">
        <f>IF($O451&gt;=CH$1,$S451+$Y451+$Z451,$Y451+$Z451)</f>
        <v>910.61183333333338</v>
      </c>
      <c r="CI451" s="27">
        <f>IF($O451&gt;=CI$1,$S451+$Y451+$Z451,$Y451+$Z451)</f>
        <v>910.61183333333338</v>
      </c>
      <c r="CJ451" s="27">
        <f>IF($O451&gt;=CJ$1,$S451+$Y451+$Z451,$Y451+$Z451)</f>
        <v>910.61183333333338</v>
      </c>
      <c r="CK451" s="27">
        <f>IF($O451&gt;=CK$1,$S451+$Y451+$Z451,$Y451+$Z451)</f>
        <v>910.61183333333338</v>
      </c>
      <c r="CL451" s="27">
        <f>IF($O451&gt;=CL$1,$S451+$Y451+$Z451,$Y451+$Z451)</f>
        <v>910.61183333333338</v>
      </c>
      <c r="CM451" s="27">
        <f>IF($O451&gt;=CM$1,$S451+$Y451+$Z451,$Y451+$Z451)</f>
        <v>910.61183333333338</v>
      </c>
      <c r="CN451" s="27">
        <f>IF($O451&gt;=CN$1,$S451+$Y451,$Y451)</f>
        <v>510.61183333333338</v>
      </c>
      <c r="CO451" s="27">
        <f>IF($O451&gt;=CO$1,$S451+$Y451,$Y451)</f>
        <v>510.61183333333338</v>
      </c>
      <c r="CP451" s="27">
        <f>IF($O451&gt;=CP$1,$S451+$Y451,$Y451)</f>
        <v>510.61183333333338</v>
      </c>
      <c r="CQ451" s="27">
        <f>IF($O451&gt;=CQ$1,$S451+$Y451,$Y451)</f>
        <v>510.61183333333338</v>
      </c>
      <c r="CR451" s="27">
        <f>IF($O451&gt;=CR$1,$S451+$Y451,$Y451)</f>
        <v>510.61183333333338</v>
      </c>
      <c r="CS451" s="27">
        <f>IF($O451&gt;=CS$1,$S451+$Y451,$Y451)</f>
        <v>510.61183333333338</v>
      </c>
      <c r="CT451" s="27">
        <f>IF($O451&gt;=CT$1,$S451+$Y451,$Y451)</f>
        <v>510.61183333333338</v>
      </c>
      <c r="CU451" s="27">
        <f>IF($O451&gt;=CU$1,$S451+$Y451,$Y451)</f>
        <v>510.61183333333338</v>
      </c>
      <c r="CV451" s="27">
        <f>IF($O451&gt;=CV$1,$S451+$Y451,$Y451)</f>
        <v>510.61183333333338</v>
      </c>
      <c r="CW451" s="27">
        <f>IF($O451&gt;=CW$1,$S451+$Y451,$Y451)</f>
        <v>510.61183333333338</v>
      </c>
      <c r="CX451" s="27">
        <f>IF($O451&gt;=CX$1,$S451+$Y451,$Y451)</f>
        <v>510.61183333333338</v>
      </c>
      <c r="CY451" s="27">
        <f>IF($O451&gt;=CY$1,$S451+$Y451,$Y451)</f>
        <v>510.61183333333338</v>
      </c>
      <c r="CZ451" s="27">
        <f>IF($O451&gt;=CZ$1,$S451+$Y451,$Y451)</f>
        <v>510.61183333333338</v>
      </c>
      <c r="DA451" s="27">
        <f>IF($O451&gt;=DA$1,$S451+$Y451,$Y451)</f>
        <v>510.61183333333338</v>
      </c>
      <c r="DB451" s="27">
        <f>IF($O451&gt;=DB$1,$S451+$Y451,$Y451)</f>
        <v>510.61183333333338</v>
      </c>
      <c r="DC451" s="27">
        <f>IF($O451&gt;=DC$1,$S451+$Y451,$Y451)</f>
        <v>510.61183333333338</v>
      </c>
      <c r="DD451" s="27">
        <f>IF($O451&gt;=DD$1,$S451+$Y451,$Y451)</f>
        <v>510.61183333333338</v>
      </c>
      <c r="DE451" s="27">
        <f>IF($O451&gt;=DE$1,$S451+$Y451,$Y451)</f>
        <v>510.61183333333338</v>
      </c>
      <c r="DF451" s="27">
        <f>IF($O451&gt;=DF$1,$S451+$Y451,$Y451)</f>
        <v>510.61183333333338</v>
      </c>
      <c r="DG451" s="27">
        <f>IF($O451&gt;=DG$1,$S451+$Y451,$Y451)</f>
        <v>510.61183333333338</v>
      </c>
      <c r="DH451" s="27">
        <f>IF($O451&gt;=DH$1,$S451+$Y451,$Y451)</f>
        <v>510.61183333333338</v>
      </c>
      <c r="DI451" s="27">
        <f>IF($O451&gt;=DI$1,$S451+$Y451,$Y451)</f>
        <v>510.61183333333338</v>
      </c>
      <c r="DJ451" s="27">
        <f>IF($O451&gt;=DJ$1,$S451+$Y451,$Y451)</f>
        <v>510.61183333333338</v>
      </c>
      <c r="DK451" s="27">
        <f>IF($O451&gt;=DK$1,$S451+$Y451,$Y451)</f>
        <v>510.61183333333338</v>
      </c>
      <c r="DL451" s="27">
        <f>IF($O451&gt;=DL$1,$S451+$Y451,$Y451)</f>
        <v>510.61183333333338</v>
      </c>
      <c r="DM451" s="27">
        <f>IF($O451&gt;=DM$1,$S451+$Y451,$Y451)</f>
        <v>510.61183333333338</v>
      </c>
      <c r="DN451" s="27">
        <f>IF($O451&gt;=DN$1,$S451+$Y451,$Y451)</f>
        <v>510.61183333333338</v>
      </c>
      <c r="DO451" s="27">
        <f>IF($O451&gt;=DO$1,$S451+$Y451,$Y451)</f>
        <v>510.61183333333338</v>
      </c>
      <c r="DP451" s="27">
        <f>IF($O451&gt;=DP$1,$S451+$Y451,$Y451)</f>
        <v>510.61183333333338</v>
      </c>
      <c r="DQ451" s="27">
        <f>IF($O451&gt;=DQ$1,$S451+$Y451,$Y451)</f>
        <v>510.61183333333338</v>
      </c>
      <c r="DR451" s="27">
        <f>IF($O451&gt;=DR$1,$S451+$Y451,$Y451)</f>
        <v>510.61183333333338</v>
      </c>
      <c r="DS451" s="27">
        <f>IF($O451&gt;=DS$1,$S451+$Y451,$Y451)</f>
        <v>510.61183333333338</v>
      </c>
      <c r="DT451" s="27">
        <f>IF($O451&gt;=DT$1,$S451+$Y451,$Y451)</f>
        <v>510.61183333333338</v>
      </c>
      <c r="DU451" s="27">
        <f>IF($O451&gt;=DU$1,$S451+$Y451,$Y451)</f>
        <v>510.61183333333338</v>
      </c>
      <c r="DV451" s="27">
        <f>IF($O451&gt;=DV$1,$S451+$Y451,$Y451)</f>
        <v>510.61183333333338</v>
      </c>
      <c r="DW451" s="27">
        <f>IF($O451&gt;=DW$1,$S451+$Y451,$Y451)</f>
        <v>510.61183333333338</v>
      </c>
      <c r="DX451" s="27">
        <f>IF($O451&gt;=DX$1,$S451+$Y451,$Y451)</f>
        <v>510.61183333333338</v>
      </c>
      <c r="DY451" s="27">
        <f>IF($O451&gt;=DY$1,$S451+$Y451,$Y451)</f>
        <v>510.61183333333338</v>
      </c>
      <c r="DZ451" s="27">
        <f>IF($O451&gt;=DZ$1,$S451+$Y451,$Y451)</f>
        <v>510.61183333333338</v>
      </c>
      <c r="EA451" s="27">
        <f>IF($O451&gt;=EA$1,$S451+$Y451,$Y451)</f>
        <v>510.61183333333338</v>
      </c>
      <c r="EB451" s="27">
        <f>IF($O451&gt;=EB$1,$S451+$Y451,$Y451)</f>
        <v>510.61183333333338</v>
      </c>
      <c r="EC451" s="27">
        <f>IF($O451&gt;=EC$1,$S451+$Y451,$Y451)</f>
        <v>510.61183333333338</v>
      </c>
      <c r="ED451" s="27">
        <f>IF($O451&gt;=ED$1,$S451+$Y451,$Y451)</f>
        <v>510.61183333333338</v>
      </c>
      <c r="EE451" s="27">
        <f>IF($O451&gt;=EE$1,$S451+$Y451,$Y451)</f>
        <v>510.61183333333338</v>
      </c>
      <c r="EF451" s="27">
        <f>IF($O451&gt;=EF$1,$S451+$Y451,$Y451)</f>
        <v>510.61183333333338</v>
      </c>
      <c r="EG451" s="27">
        <f>IF($O451&gt;=EG$1,$S451+$Y451,$Y451)</f>
        <v>510.61183333333338</v>
      </c>
      <c r="EH451" s="27">
        <f>IF($O451&gt;=EH$1,$S451+$Y451,$Y451)</f>
        <v>510.61183333333338</v>
      </c>
      <c r="EI451" s="27">
        <f>IF($O451&gt;=EI$1,$S451+$Y451,$Y451)</f>
        <v>510.61183333333338</v>
      </c>
      <c r="EJ451" s="27">
        <f>IF($O451&gt;=EJ$1,$S451+$Y451,$Y451)</f>
        <v>510.61183333333338</v>
      </c>
      <c r="EK451" s="27">
        <f>IF($O451&gt;=EK$1,$S451+$Y451,$Y451)</f>
        <v>510.61183333333338</v>
      </c>
      <c r="EL451" s="27">
        <f>IF($O451&gt;=EL$1,$S451+$Y451,$Y451)</f>
        <v>510.61183333333338</v>
      </c>
      <c r="EM451" s="27">
        <f>IF($O451&gt;=EM$1,$S451+$Y451,$Y451)</f>
        <v>510.61183333333338</v>
      </c>
      <c r="EN451" s="27">
        <f>IF($O451&gt;=EN$1,$S451+$Y451,$Y451)</f>
        <v>510.61183333333338</v>
      </c>
      <c r="EO451" s="27">
        <f>IF($O451&gt;=EO$1,$S451+$Y451,$Y451)</f>
        <v>510.61183333333338</v>
      </c>
      <c r="EP451" s="27">
        <f>IF($O451&gt;=EP$1,$S451+$Y451,$Y451)</f>
        <v>510.61183333333338</v>
      </c>
      <c r="EQ451" s="27">
        <f>IF($O451&gt;=EQ$1,$S451+$Y451,$Y451)</f>
        <v>510.61183333333338</v>
      </c>
      <c r="ER451" s="27">
        <f>IF($O451&gt;=ER$1,$S451+$Y451,$Y451)</f>
        <v>510.61183333333338</v>
      </c>
      <c r="ES451" s="27">
        <f>IF($O451&gt;=ES$1,$S451+$Y451,$Y451)</f>
        <v>510.61183333333338</v>
      </c>
      <c r="ET451" s="27">
        <f>IF($O451&gt;=ET$1,$S451+$Y451,$Y451)</f>
        <v>510.61183333333338</v>
      </c>
      <c r="EU451" s="27">
        <f>IF($O451&gt;=EU$1,$S451+$Y451,$Y451)</f>
        <v>510.61183333333338</v>
      </c>
      <c r="EV451" s="27">
        <f>IF($O451&gt;=EV$1,$S451,0)</f>
        <v>0</v>
      </c>
      <c r="EW451" s="27">
        <f>IF($O451&gt;=EW$1,$S451,0)</f>
        <v>0</v>
      </c>
      <c r="EX451" s="27">
        <f>IF($O451&gt;=EX$1,$S451,0)</f>
        <v>0</v>
      </c>
      <c r="EY451" s="27">
        <f>IF($O451&gt;=EY$1,$S451,0)</f>
        <v>0</v>
      </c>
      <c r="EZ451" s="27">
        <f>IF($O451&gt;=EZ$1,$S451,0)</f>
        <v>0</v>
      </c>
      <c r="FA451" s="27">
        <f>IF($O451&gt;=FA$1,$S451,0)</f>
        <v>0</v>
      </c>
      <c r="FB451" s="27">
        <f>IF($O451&gt;=FB$1,$S451,0)</f>
        <v>0</v>
      </c>
      <c r="FC451" s="27">
        <f>IF($O451&gt;=FC$1,$S451,0)</f>
        <v>0</v>
      </c>
      <c r="FD451" s="27">
        <f>IF($O451&gt;=FD$1,$S451,0)</f>
        <v>0</v>
      </c>
      <c r="FE451" s="27">
        <f>IF($O451&gt;=FE$1,$S451,0)</f>
        <v>0</v>
      </c>
      <c r="FF451" s="27">
        <f>IF($O451&gt;=FF$1,$S451,0)</f>
        <v>0</v>
      </c>
      <c r="FG451" s="27">
        <f>IF($O451&gt;=FG$1,$S451,0)</f>
        <v>0</v>
      </c>
      <c r="FH451" s="27">
        <f>IF($O451&gt;=FH$1,$S451,0)</f>
        <v>0</v>
      </c>
      <c r="FI451" s="27">
        <f>IF($O451&gt;=FI$1,$S451,0)</f>
        <v>0</v>
      </c>
      <c r="FJ451" s="27">
        <f>IF($O451&gt;=FJ$1,$S451,0)</f>
        <v>0</v>
      </c>
      <c r="FK451" s="27">
        <f>IF($O451&gt;=FK$1,$S451,0)</f>
        <v>0</v>
      </c>
      <c r="FL451" s="27">
        <f>IF($O451&gt;=FL$1,$S451,0)</f>
        <v>0</v>
      </c>
      <c r="FM451" s="27">
        <f>IF($O451&gt;=FM$1,$S451,0)</f>
        <v>0</v>
      </c>
      <c r="FN451" s="27">
        <f>IF($O451&gt;=FN$1,$S451,0)</f>
        <v>0</v>
      </c>
      <c r="FO451" s="27">
        <f>IF($O451&gt;=FO$1,$S451,0)</f>
        <v>0</v>
      </c>
      <c r="FP451" s="27">
        <f>IF($O451&gt;=FP$1,$S451,0)</f>
        <v>0</v>
      </c>
      <c r="FQ451" s="27">
        <f>IF($O451&gt;=FQ$1,$S451,0)</f>
        <v>0</v>
      </c>
      <c r="FR451" s="27">
        <f>IF($O451&gt;=FR$1,$S451,0)</f>
        <v>0</v>
      </c>
      <c r="FS451" s="27">
        <f>IF($O451&gt;=FS$1,$S451,0)</f>
        <v>0</v>
      </c>
      <c r="FT451" s="27">
        <f>IF($O451&gt;=FT$1,$S451,0)</f>
        <v>0</v>
      </c>
      <c r="FU451" s="27">
        <f>IF($O451&gt;=FU$1,$S451,0)</f>
        <v>0</v>
      </c>
      <c r="FV451" s="27">
        <f>IF($O451&gt;=FV$1,$S451,0)</f>
        <v>0</v>
      </c>
      <c r="FW451" s="27">
        <f>IF($O451&gt;=FW$1,$S451,0)</f>
        <v>0</v>
      </c>
      <c r="FX451" s="27">
        <f>IF($O451&gt;=FX$1,$S451,0)</f>
        <v>0</v>
      </c>
      <c r="FY451" s="27">
        <f>IF($O451&gt;=FY$1,$S451,0)</f>
        <v>0</v>
      </c>
      <c r="FZ451" s="27">
        <f>IF($O451&gt;=FZ$1,$S451,0)</f>
        <v>0</v>
      </c>
      <c r="GA451" s="27">
        <f>IF($O451&gt;=GA$1,$S451,0)</f>
        <v>0</v>
      </c>
      <c r="GB451" s="27">
        <f>IF($O451&gt;=GB$1,$S451,0)</f>
        <v>0</v>
      </c>
      <c r="GC451" s="27">
        <f>IF($O451&gt;=GC$1,$S451,0)</f>
        <v>0</v>
      </c>
      <c r="GD451" s="27">
        <f>IF($O451&gt;=GD$1,$S451,0)</f>
        <v>0</v>
      </c>
      <c r="GE451" s="27">
        <f>IF($O451&gt;=GE$1,$S451,0)</f>
        <v>0</v>
      </c>
      <c r="GF451" s="27">
        <f>IF($O451&gt;=GF$1,$S451,0)</f>
        <v>0</v>
      </c>
      <c r="GG451" s="27">
        <f>IF($O451&gt;=GG$1,$S451,0)</f>
        <v>0</v>
      </c>
      <c r="GH451" s="27">
        <f>IF($O451&gt;=GH$1,$S451,0)</f>
        <v>0</v>
      </c>
      <c r="GI451" s="27">
        <f>IF($O451&gt;=GI$1,$S451,0)</f>
        <v>0</v>
      </c>
      <c r="GJ451" s="27">
        <f>IF($O451&gt;=GJ$1,$S451,0)</f>
        <v>0</v>
      </c>
      <c r="GK451" s="27">
        <f>IF($O451&gt;=GK$1,$S451,0)</f>
        <v>0</v>
      </c>
      <c r="GL451" s="27">
        <f>IF($O451&gt;=GL$1,$S451,0)</f>
        <v>0</v>
      </c>
      <c r="GM451" s="27">
        <f>IF($O451&gt;=GM$1,$S451,0)</f>
        <v>0</v>
      </c>
      <c r="GN451" s="27">
        <f>IF($O451&gt;=GN$1,$S451,0)</f>
        <v>0</v>
      </c>
      <c r="GO451" s="27">
        <f>IF($O451&gt;=GO$1,$S451,0)</f>
        <v>0</v>
      </c>
      <c r="GP451" s="27">
        <f>IF($O451&gt;=GP$1,$S451,0)</f>
        <v>0</v>
      </c>
      <c r="GQ451" s="27">
        <f>IF($O451&gt;=GQ$1,$S451,0)</f>
        <v>0</v>
      </c>
      <c r="GR451" s="27">
        <f>IF($O451&gt;=GR$1,$S451,0)</f>
        <v>0</v>
      </c>
      <c r="GS451" s="27">
        <f>IF($O451&gt;=GS$1,$S451,0)</f>
        <v>0</v>
      </c>
      <c r="GT451" s="27">
        <f>IF($O451&gt;=GT$1,$S451,0)</f>
        <v>0</v>
      </c>
      <c r="GU451" s="27">
        <f>IF($O451&gt;=GU$1,$S451,0)</f>
        <v>0</v>
      </c>
      <c r="GV451" s="27">
        <f>IF($O451&gt;=GV$1,$S451,0)</f>
        <v>0</v>
      </c>
      <c r="GW451" s="27">
        <f>IF($O451&gt;=GW$1,$S451,0)</f>
        <v>0</v>
      </c>
      <c r="GX451" s="27">
        <f>IF($O451&gt;=GX$1,$S451,0)</f>
        <v>0</v>
      </c>
      <c r="GY451" s="27">
        <f>IF($O451&gt;=GY$1,$S451,0)</f>
        <v>0</v>
      </c>
      <c r="GZ451" s="27">
        <f>IF($O451&gt;=GZ$1,$S451,0)</f>
        <v>0</v>
      </c>
      <c r="HA451" s="27">
        <f>IF($O451&gt;=HA$1,$S451,0)</f>
        <v>0</v>
      </c>
      <c r="HB451" s="27">
        <f>IF($O451&gt;=HB$1,$S451,0)</f>
        <v>0</v>
      </c>
      <c r="HC451" s="27">
        <f>IF($O451&gt;=HC$1,$S451,0)</f>
        <v>0</v>
      </c>
    </row>
    <row r="452" spans="1:211">
      <c r="A452" s="3">
        <v>11983</v>
      </c>
      <c r="B452" s="3" t="s">
        <v>641</v>
      </c>
      <c r="C452" s="3" t="s">
        <v>18</v>
      </c>
      <c r="D452" s="3">
        <v>65</v>
      </c>
      <c r="E452" s="4">
        <v>31637</v>
      </c>
      <c r="F452" s="5">
        <v>31.873972602739727</v>
      </c>
      <c r="G452" s="3" t="s">
        <v>446</v>
      </c>
      <c r="H452" s="4">
        <v>19529</v>
      </c>
      <c r="I452" s="9" t="s">
        <v>836</v>
      </c>
      <c r="J452" s="5">
        <v>1789.65</v>
      </c>
      <c r="K452" s="31">
        <v>200</v>
      </c>
      <c r="L452" s="32">
        <v>32</v>
      </c>
      <c r="M452" s="33">
        <f>VLOOKUP(L452,FIND,3,TRUE)</f>
        <v>1.5</v>
      </c>
      <c r="N452" s="32">
        <f>IF(L452&gt;30,180,VLOOKUP(L452,TEMPO,2,FALSE))</f>
        <v>180</v>
      </c>
      <c r="O452" s="32">
        <f>IF(R452&gt;0,4,N452)</f>
        <v>180</v>
      </c>
      <c r="P452" s="96">
        <f>J452*M452*L452</f>
        <v>85903.200000000012</v>
      </c>
      <c r="Q452" s="96">
        <f>10934.45*2</f>
        <v>21868.9</v>
      </c>
      <c r="R452" s="96">
        <f>IF(P452&lt;=Q452,P452/4,0)</f>
        <v>0</v>
      </c>
      <c r="S452" s="5">
        <f>IF(P452&gt;=Q452,P452/N452,0)</f>
        <v>477.24000000000007</v>
      </c>
      <c r="T452" s="3"/>
      <c r="U452" s="3">
        <f>IF(T452="",1,0)</f>
        <v>1</v>
      </c>
      <c r="V452" s="3">
        <v>28</v>
      </c>
      <c r="W452" s="5">
        <v>0.6</v>
      </c>
      <c r="X452" s="5">
        <v>402.65</v>
      </c>
      <c r="Y452" s="5">
        <f>X452*W452</f>
        <v>241.58999999999997</v>
      </c>
      <c r="Z452" s="5">
        <v>400</v>
      </c>
      <c r="AA452" s="5">
        <f>S452+Y452+Z452</f>
        <v>1118.83</v>
      </c>
      <c r="AB452" s="39">
        <f>(J452/12+J452/12*1.3333333333+450/12+J452/30*6/12+J452)*1.3+Y452+Z452+153.9</f>
        <v>3661.9444999935376</v>
      </c>
      <c r="AC452" s="39" t="s">
        <v>18</v>
      </c>
      <c r="AD452" s="39">
        <f>J452*1.3+400+153.9</f>
        <v>2880.4450000000002</v>
      </c>
      <c r="AE452" s="39">
        <f>SUMIFS('CUSTO MENSAL FUNC NOVO'!H:H,'CUSTO MENSAL FUNC NOVO'!A:A,'VALORES MENSAIS'!AC452)</f>
        <v>1902.2210000000002</v>
      </c>
      <c r="AF452" s="27">
        <f>IF($R452&gt;0,$R452,$S452)+$Y452+$Z452</f>
        <v>1118.83</v>
      </c>
      <c r="AG452" s="27">
        <f>IF($R452&gt;0,$R452,$S452)+$Y452+$Z452</f>
        <v>1118.83</v>
      </c>
      <c r="AH452" s="27">
        <f>IF($R452&gt;0,$R452,$S452)+$Y452+$Z452</f>
        <v>1118.83</v>
      </c>
      <c r="AI452" s="27">
        <f>IF($R452&gt;0,$R452,$S452)+$Y452+$Z452</f>
        <v>1118.83</v>
      </c>
      <c r="AJ452" s="27">
        <f>IF($O452&gt;=AJ$1,$S452+$Y452+$Z452,$Y452+$Z452)</f>
        <v>1118.83</v>
      </c>
      <c r="AK452" s="27">
        <f>IF($O452&gt;=AK$1,$S452+$Y452+$Z452,$Y452+$Z452)</f>
        <v>1118.83</v>
      </c>
      <c r="AL452" s="27">
        <f>IF($O452&gt;=AL$1,$S452+$Y452+$Z452,$Y452+$Z452)</f>
        <v>1118.83</v>
      </c>
      <c r="AM452" s="27">
        <f>IF($O452&gt;=AM$1,$S452+$Y452+$Z452,$Y452+$Z452)</f>
        <v>1118.83</v>
      </c>
      <c r="AN452" s="27">
        <f>IF($O452&gt;=AN$1,$S452+$Y452+$Z452,$Y452+$Z452)</f>
        <v>1118.83</v>
      </c>
      <c r="AO452" s="27">
        <f>IF($O452&gt;=AO$1,$S452+$Y452+$Z452,$Y452+$Z452)</f>
        <v>1118.83</v>
      </c>
      <c r="AP452" s="27">
        <f>IF($O452&gt;=AP$1,$S452+$Y452+$Z452,$Y452+$Z452)</f>
        <v>1118.83</v>
      </c>
      <c r="AQ452" s="27">
        <f>IF($O452&gt;=AQ$1,$S452+$Y452+$Z452,$Y452+$Z452)</f>
        <v>1118.83</v>
      </c>
      <c r="AR452" s="27">
        <f>IF($O452&gt;=AR$1,$S452+$Y452+$Z452,$Y452+$Z452)</f>
        <v>1118.83</v>
      </c>
      <c r="AS452" s="27">
        <f>IF($O452&gt;=AS$1,$S452+$Y452+$Z452,$Y452+$Z452)</f>
        <v>1118.83</v>
      </c>
      <c r="AT452" s="27">
        <f>IF($O452&gt;=AT$1,$S452+$Y452+$Z452,$Y452+$Z452)</f>
        <v>1118.83</v>
      </c>
      <c r="AU452" s="27">
        <f>IF($O452&gt;=AU$1,$S452+$Y452+$Z452,$Y452+$Z452)</f>
        <v>1118.83</v>
      </c>
      <c r="AV452" s="27">
        <f>IF($O452&gt;=AV$1,$S452+$Y452+$Z452,$Y452+$Z452)</f>
        <v>1118.83</v>
      </c>
      <c r="AW452" s="27">
        <f>IF($O452&gt;=AW$1,$S452+$Y452+$Z452,$Y452+$Z452)</f>
        <v>1118.83</v>
      </c>
      <c r="AX452" s="27">
        <f>IF($O452&gt;=AX$1,$S452+$Y452+$Z452,$Y452+$Z452)</f>
        <v>1118.83</v>
      </c>
      <c r="AY452" s="27">
        <f>IF($O452&gt;=AY$1,$S452+$Y452+$Z452,$Y452+$Z452)</f>
        <v>1118.83</v>
      </c>
      <c r="AZ452" s="27">
        <f>IF($O452&gt;=AZ$1,$S452+$Y452+$Z452,$Y452+$Z452)</f>
        <v>1118.83</v>
      </c>
      <c r="BA452" s="27">
        <f>IF($O452&gt;=BA$1,$S452+$Y452+$Z452,$Y452+$Z452)</f>
        <v>1118.83</v>
      </c>
      <c r="BB452" s="27">
        <f>IF($O452&gt;=BB$1,$S452+$Y452+$Z452,$Y452+$Z452)</f>
        <v>1118.83</v>
      </c>
      <c r="BC452" s="27">
        <f>IF($O452&gt;=BC$1,$S452+$Y452+$Z452,$Y452+$Z452)</f>
        <v>1118.83</v>
      </c>
      <c r="BD452" s="27">
        <f>IF($O452&gt;=BD$1,$S452+$Y452+$Z452,$Y452+$Z452)</f>
        <v>1118.83</v>
      </c>
      <c r="BE452" s="27">
        <f>IF($O452&gt;=BE$1,$S452+$Y452+$Z452,$Y452+$Z452)</f>
        <v>1118.83</v>
      </c>
      <c r="BF452" s="27">
        <f>IF($O452&gt;=BF$1,$S452+$Y452+$Z452,$Y452+$Z452)</f>
        <v>1118.83</v>
      </c>
      <c r="BG452" s="27">
        <f>IF($O452&gt;=BG$1,$S452+$Y452+$Z452,$Y452+$Z452)</f>
        <v>1118.83</v>
      </c>
      <c r="BH452" s="27">
        <f>IF($O452&gt;=BH$1,$S452+$Y452+$Z452,$Y452+$Z452)</f>
        <v>1118.83</v>
      </c>
      <c r="BI452" s="27">
        <f>IF($O452&gt;=BI$1,$S452+$Y452+$Z452,$Y452+$Z452)</f>
        <v>1118.83</v>
      </c>
      <c r="BJ452" s="27">
        <f>IF($O452&gt;=BJ$1,$S452+$Y452+$Z452,$Y452+$Z452)</f>
        <v>1118.83</v>
      </c>
      <c r="BK452" s="27">
        <f>IF($O452&gt;=BK$1,$S452+$Y452+$Z452,$Y452+$Z452)</f>
        <v>1118.83</v>
      </c>
      <c r="BL452" s="27">
        <f>IF($O452&gt;=BL$1,$S452+$Y452+$Z452,$Y452+$Z452)</f>
        <v>1118.83</v>
      </c>
      <c r="BM452" s="27">
        <f>IF($O452&gt;=BM$1,$S452+$Y452+$Z452,$Y452+$Z452)</f>
        <v>1118.83</v>
      </c>
      <c r="BN452" s="27">
        <f>IF($O452&gt;=BN$1,$S452+$Y452+$Z452,$Y452+$Z452)</f>
        <v>1118.83</v>
      </c>
      <c r="BO452" s="27">
        <f>IF($O452&gt;=BO$1,$S452+$Y452+$Z452,$Y452+$Z452)</f>
        <v>1118.83</v>
      </c>
      <c r="BP452" s="27">
        <f>IF($O452&gt;=BP$1,$S452+$Y452+$Z452,$Y452+$Z452)</f>
        <v>1118.83</v>
      </c>
      <c r="BQ452" s="27">
        <f>IF($O452&gt;=BQ$1,$S452+$Y452+$Z452,$Y452+$Z452)</f>
        <v>1118.83</v>
      </c>
      <c r="BR452" s="27">
        <f>IF($O452&gt;=BR$1,$S452+$Y452+$Z452,$Y452+$Z452)</f>
        <v>1118.83</v>
      </c>
      <c r="BS452" s="27">
        <f>IF($O452&gt;=BS$1,$S452+$Y452+$Z452,$Y452+$Z452)</f>
        <v>1118.83</v>
      </c>
      <c r="BT452" s="27">
        <f>IF($O452&gt;=BT$1,$S452+$Y452+$Z452,$Y452+$Z452)</f>
        <v>1118.83</v>
      </c>
      <c r="BU452" s="27">
        <f>IF($O452&gt;=BU$1,$S452+$Y452+$Z452,$Y452+$Z452)</f>
        <v>1118.83</v>
      </c>
      <c r="BV452" s="27">
        <f>IF($O452&gt;=BV$1,$S452+$Y452+$Z452,$Y452+$Z452)</f>
        <v>1118.83</v>
      </c>
      <c r="BW452" s="27">
        <f>IF($O452&gt;=BW$1,$S452+$Y452+$Z452,$Y452+$Z452)</f>
        <v>1118.83</v>
      </c>
      <c r="BX452" s="27">
        <f>IF($O452&gt;=BX$1,$S452+$Y452+$Z452,$Y452+$Z452)</f>
        <v>1118.83</v>
      </c>
      <c r="BY452" s="27">
        <f>IF($O452&gt;=BY$1,$S452+$Y452+$Z452,$Y452+$Z452)</f>
        <v>1118.83</v>
      </c>
      <c r="BZ452" s="27">
        <f>IF($O452&gt;=BZ$1,$S452+$Y452+$Z452,$Y452+$Z452)</f>
        <v>1118.83</v>
      </c>
      <c r="CA452" s="27">
        <f>IF($O452&gt;=CA$1,$S452+$Y452+$Z452,$Y452+$Z452)</f>
        <v>1118.83</v>
      </c>
      <c r="CB452" s="27">
        <f>IF($O452&gt;=CB$1,$S452+$Y452+$Z452,$Y452+$Z452)</f>
        <v>1118.83</v>
      </c>
      <c r="CC452" s="27">
        <f>IF($O452&gt;=CC$1,$S452+$Y452+$Z452,$Y452+$Z452)</f>
        <v>1118.83</v>
      </c>
      <c r="CD452" s="27">
        <f>IF($O452&gt;=CD$1,$S452+$Y452+$Z452,$Y452+$Z452)</f>
        <v>1118.83</v>
      </c>
      <c r="CE452" s="27">
        <f>IF($O452&gt;=CE$1,$S452+$Y452+$Z452,$Y452+$Z452)</f>
        <v>1118.83</v>
      </c>
      <c r="CF452" s="27">
        <f>IF($O452&gt;=CF$1,$S452+$Y452+$Z452,$Y452+$Z452)</f>
        <v>1118.83</v>
      </c>
      <c r="CG452" s="27">
        <f>IF($O452&gt;=CG$1,$S452+$Y452+$Z452,$Y452+$Z452)</f>
        <v>1118.83</v>
      </c>
      <c r="CH452" s="27">
        <f>IF($O452&gt;=CH$1,$S452+$Y452+$Z452,$Y452+$Z452)</f>
        <v>1118.83</v>
      </c>
      <c r="CI452" s="27">
        <f>IF($O452&gt;=CI$1,$S452+$Y452+$Z452,$Y452+$Z452)</f>
        <v>1118.83</v>
      </c>
      <c r="CJ452" s="27">
        <f>IF($O452&gt;=CJ$1,$S452+$Y452+$Z452,$Y452+$Z452)</f>
        <v>1118.83</v>
      </c>
      <c r="CK452" s="27">
        <f>IF($O452&gt;=CK$1,$S452+$Y452+$Z452,$Y452+$Z452)</f>
        <v>1118.83</v>
      </c>
      <c r="CL452" s="27">
        <f>IF($O452&gt;=CL$1,$S452+$Y452+$Z452,$Y452+$Z452)</f>
        <v>1118.83</v>
      </c>
      <c r="CM452" s="27">
        <f>IF($O452&gt;=CM$1,$S452+$Y452+$Z452,$Y452+$Z452)</f>
        <v>1118.83</v>
      </c>
      <c r="CN452" s="27">
        <f>IF($O452&gt;=CN$1,$S452+$Y452,$Y452)</f>
        <v>718.83</v>
      </c>
      <c r="CO452" s="27">
        <f>IF($O452&gt;=CO$1,$S452+$Y452,$Y452)</f>
        <v>718.83</v>
      </c>
      <c r="CP452" s="27">
        <f>IF($O452&gt;=CP$1,$S452+$Y452,$Y452)</f>
        <v>718.83</v>
      </c>
      <c r="CQ452" s="27">
        <f>IF($O452&gt;=CQ$1,$S452+$Y452,$Y452)</f>
        <v>718.83</v>
      </c>
      <c r="CR452" s="27">
        <f>IF($O452&gt;=CR$1,$S452+$Y452,$Y452)</f>
        <v>718.83</v>
      </c>
      <c r="CS452" s="27">
        <f>IF($O452&gt;=CS$1,$S452+$Y452,$Y452)</f>
        <v>718.83</v>
      </c>
      <c r="CT452" s="27">
        <f>IF($O452&gt;=CT$1,$S452+$Y452,$Y452)</f>
        <v>718.83</v>
      </c>
      <c r="CU452" s="27">
        <f>IF($O452&gt;=CU$1,$S452+$Y452,$Y452)</f>
        <v>718.83</v>
      </c>
      <c r="CV452" s="27">
        <f>IF($O452&gt;=CV$1,$S452+$Y452,$Y452)</f>
        <v>718.83</v>
      </c>
      <c r="CW452" s="27">
        <f>IF($O452&gt;=CW$1,$S452+$Y452,$Y452)</f>
        <v>718.83</v>
      </c>
      <c r="CX452" s="27">
        <f>IF($O452&gt;=CX$1,$S452+$Y452,$Y452)</f>
        <v>718.83</v>
      </c>
      <c r="CY452" s="27">
        <f>IF($O452&gt;=CY$1,$S452+$Y452,$Y452)</f>
        <v>718.83</v>
      </c>
      <c r="CZ452" s="27">
        <f>IF($O452&gt;=CZ$1,$S452+$Y452,$Y452)</f>
        <v>718.83</v>
      </c>
      <c r="DA452" s="27">
        <f>IF($O452&gt;=DA$1,$S452+$Y452,$Y452)</f>
        <v>718.83</v>
      </c>
      <c r="DB452" s="27">
        <f>IF($O452&gt;=DB$1,$S452+$Y452,$Y452)</f>
        <v>718.83</v>
      </c>
      <c r="DC452" s="27">
        <f>IF($O452&gt;=DC$1,$S452+$Y452,$Y452)</f>
        <v>718.83</v>
      </c>
      <c r="DD452" s="27">
        <f>IF($O452&gt;=DD$1,$S452+$Y452,$Y452)</f>
        <v>718.83</v>
      </c>
      <c r="DE452" s="27">
        <f>IF($O452&gt;=DE$1,$S452+$Y452,$Y452)</f>
        <v>718.83</v>
      </c>
      <c r="DF452" s="27">
        <f>IF($O452&gt;=DF$1,$S452+$Y452,$Y452)</f>
        <v>718.83</v>
      </c>
      <c r="DG452" s="27">
        <f>IF($O452&gt;=DG$1,$S452+$Y452,$Y452)</f>
        <v>718.83</v>
      </c>
      <c r="DH452" s="27">
        <f>IF($O452&gt;=DH$1,$S452+$Y452,$Y452)</f>
        <v>718.83</v>
      </c>
      <c r="DI452" s="27">
        <f>IF($O452&gt;=DI$1,$S452+$Y452,$Y452)</f>
        <v>718.83</v>
      </c>
      <c r="DJ452" s="27">
        <f>IF($O452&gt;=DJ$1,$S452+$Y452,$Y452)</f>
        <v>718.83</v>
      </c>
      <c r="DK452" s="27">
        <f>IF($O452&gt;=DK$1,$S452+$Y452,$Y452)</f>
        <v>718.83</v>
      </c>
      <c r="DL452" s="27">
        <f>IF($O452&gt;=DL$1,$S452+$Y452,$Y452)</f>
        <v>718.83</v>
      </c>
      <c r="DM452" s="27">
        <f>IF($O452&gt;=DM$1,$S452+$Y452,$Y452)</f>
        <v>718.83</v>
      </c>
      <c r="DN452" s="27">
        <f>IF($O452&gt;=DN$1,$S452+$Y452,$Y452)</f>
        <v>718.83</v>
      </c>
      <c r="DO452" s="27">
        <f>IF($O452&gt;=DO$1,$S452+$Y452,$Y452)</f>
        <v>718.83</v>
      </c>
      <c r="DP452" s="27">
        <f>IF($O452&gt;=DP$1,$S452+$Y452,$Y452)</f>
        <v>718.83</v>
      </c>
      <c r="DQ452" s="27">
        <f>IF($O452&gt;=DQ$1,$S452+$Y452,$Y452)</f>
        <v>718.83</v>
      </c>
      <c r="DR452" s="27">
        <f>IF($O452&gt;=DR$1,$S452+$Y452,$Y452)</f>
        <v>718.83</v>
      </c>
      <c r="DS452" s="27">
        <f>IF($O452&gt;=DS$1,$S452+$Y452,$Y452)</f>
        <v>718.83</v>
      </c>
      <c r="DT452" s="27">
        <f>IF($O452&gt;=DT$1,$S452+$Y452,$Y452)</f>
        <v>718.83</v>
      </c>
      <c r="DU452" s="27">
        <f>IF($O452&gt;=DU$1,$S452+$Y452,$Y452)</f>
        <v>718.83</v>
      </c>
      <c r="DV452" s="27">
        <f>IF($O452&gt;=DV$1,$S452+$Y452,$Y452)</f>
        <v>718.83</v>
      </c>
      <c r="DW452" s="27">
        <f>IF($O452&gt;=DW$1,$S452+$Y452,$Y452)</f>
        <v>718.83</v>
      </c>
      <c r="DX452" s="27">
        <f>IF($O452&gt;=DX$1,$S452+$Y452,$Y452)</f>
        <v>718.83</v>
      </c>
      <c r="DY452" s="27">
        <f>IF($O452&gt;=DY$1,$S452+$Y452,$Y452)</f>
        <v>718.83</v>
      </c>
      <c r="DZ452" s="27">
        <f>IF($O452&gt;=DZ$1,$S452+$Y452,$Y452)</f>
        <v>718.83</v>
      </c>
      <c r="EA452" s="27">
        <f>IF($O452&gt;=EA$1,$S452+$Y452,$Y452)</f>
        <v>718.83</v>
      </c>
      <c r="EB452" s="27">
        <f>IF($O452&gt;=EB$1,$S452+$Y452,$Y452)</f>
        <v>718.83</v>
      </c>
      <c r="EC452" s="27">
        <f>IF($O452&gt;=EC$1,$S452+$Y452,$Y452)</f>
        <v>718.83</v>
      </c>
      <c r="ED452" s="27">
        <f>IF($O452&gt;=ED$1,$S452+$Y452,$Y452)</f>
        <v>718.83</v>
      </c>
      <c r="EE452" s="27">
        <f>IF($O452&gt;=EE$1,$S452+$Y452,$Y452)</f>
        <v>718.83</v>
      </c>
      <c r="EF452" s="27">
        <f>IF($O452&gt;=EF$1,$S452+$Y452,$Y452)</f>
        <v>718.83</v>
      </c>
      <c r="EG452" s="27">
        <f>IF($O452&gt;=EG$1,$S452+$Y452,$Y452)</f>
        <v>718.83</v>
      </c>
      <c r="EH452" s="27">
        <f>IF($O452&gt;=EH$1,$S452+$Y452,$Y452)</f>
        <v>718.83</v>
      </c>
      <c r="EI452" s="27">
        <f>IF($O452&gt;=EI$1,$S452+$Y452,$Y452)</f>
        <v>718.83</v>
      </c>
      <c r="EJ452" s="27">
        <f>IF($O452&gt;=EJ$1,$S452+$Y452,$Y452)</f>
        <v>718.83</v>
      </c>
      <c r="EK452" s="27">
        <f>IF($O452&gt;=EK$1,$S452+$Y452,$Y452)</f>
        <v>718.83</v>
      </c>
      <c r="EL452" s="27">
        <f>IF($O452&gt;=EL$1,$S452+$Y452,$Y452)</f>
        <v>718.83</v>
      </c>
      <c r="EM452" s="27">
        <f>IF($O452&gt;=EM$1,$S452+$Y452,$Y452)</f>
        <v>718.83</v>
      </c>
      <c r="EN452" s="27">
        <f>IF($O452&gt;=EN$1,$S452+$Y452,$Y452)</f>
        <v>718.83</v>
      </c>
      <c r="EO452" s="27">
        <f>IF($O452&gt;=EO$1,$S452+$Y452,$Y452)</f>
        <v>718.83</v>
      </c>
      <c r="EP452" s="27">
        <f>IF($O452&gt;=EP$1,$S452+$Y452,$Y452)</f>
        <v>718.83</v>
      </c>
      <c r="EQ452" s="27">
        <f>IF($O452&gt;=EQ$1,$S452+$Y452,$Y452)</f>
        <v>718.83</v>
      </c>
      <c r="ER452" s="27">
        <f>IF($O452&gt;=ER$1,$S452+$Y452,$Y452)</f>
        <v>718.83</v>
      </c>
      <c r="ES452" s="27">
        <f>IF($O452&gt;=ES$1,$S452+$Y452,$Y452)</f>
        <v>718.83</v>
      </c>
      <c r="ET452" s="27">
        <f>IF($O452&gt;=ET$1,$S452+$Y452,$Y452)</f>
        <v>718.83</v>
      </c>
      <c r="EU452" s="27">
        <f>IF($O452&gt;=EU$1,$S452+$Y452,$Y452)</f>
        <v>718.83</v>
      </c>
      <c r="EV452" s="27">
        <f>IF($O452&gt;=EV$1,$S452,0)</f>
        <v>477.24000000000007</v>
      </c>
      <c r="EW452" s="27">
        <f>IF($O452&gt;=EW$1,$S452,0)</f>
        <v>477.24000000000007</v>
      </c>
      <c r="EX452" s="27">
        <f>IF($O452&gt;=EX$1,$S452,0)</f>
        <v>477.24000000000007</v>
      </c>
      <c r="EY452" s="27">
        <f>IF($O452&gt;=EY$1,$S452,0)</f>
        <v>477.24000000000007</v>
      </c>
      <c r="EZ452" s="27">
        <f>IF($O452&gt;=EZ$1,$S452,0)</f>
        <v>477.24000000000007</v>
      </c>
      <c r="FA452" s="27">
        <f>IF($O452&gt;=FA$1,$S452,0)</f>
        <v>477.24000000000007</v>
      </c>
      <c r="FB452" s="27">
        <f>IF($O452&gt;=FB$1,$S452,0)</f>
        <v>477.24000000000007</v>
      </c>
      <c r="FC452" s="27">
        <f>IF($O452&gt;=FC$1,$S452,0)</f>
        <v>477.24000000000007</v>
      </c>
      <c r="FD452" s="27">
        <f>IF($O452&gt;=FD$1,$S452,0)</f>
        <v>477.24000000000007</v>
      </c>
      <c r="FE452" s="27">
        <f>IF($O452&gt;=FE$1,$S452,0)</f>
        <v>477.24000000000007</v>
      </c>
      <c r="FF452" s="27">
        <f>IF($O452&gt;=FF$1,$S452,0)</f>
        <v>477.24000000000007</v>
      </c>
      <c r="FG452" s="27">
        <f>IF($O452&gt;=FG$1,$S452,0)</f>
        <v>477.24000000000007</v>
      </c>
      <c r="FH452" s="27">
        <f>IF($O452&gt;=FH$1,$S452,0)</f>
        <v>477.24000000000007</v>
      </c>
      <c r="FI452" s="27">
        <f>IF($O452&gt;=FI$1,$S452,0)</f>
        <v>477.24000000000007</v>
      </c>
      <c r="FJ452" s="27">
        <f>IF($O452&gt;=FJ$1,$S452,0)</f>
        <v>477.24000000000007</v>
      </c>
      <c r="FK452" s="27">
        <f>IF($O452&gt;=FK$1,$S452,0)</f>
        <v>477.24000000000007</v>
      </c>
      <c r="FL452" s="27">
        <f>IF($O452&gt;=FL$1,$S452,0)</f>
        <v>477.24000000000007</v>
      </c>
      <c r="FM452" s="27">
        <f>IF($O452&gt;=FM$1,$S452,0)</f>
        <v>477.24000000000007</v>
      </c>
      <c r="FN452" s="27">
        <f>IF($O452&gt;=FN$1,$S452,0)</f>
        <v>477.24000000000007</v>
      </c>
      <c r="FO452" s="27">
        <f>IF($O452&gt;=FO$1,$S452,0)</f>
        <v>477.24000000000007</v>
      </c>
      <c r="FP452" s="27">
        <f>IF($O452&gt;=FP$1,$S452,0)</f>
        <v>477.24000000000007</v>
      </c>
      <c r="FQ452" s="27">
        <f>IF($O452&gt;=FQ$1,$S452,0)</f>
        <v>477.24000000000007</v>
      </c>
      <c r="FR452" s="27">
        <f>IF($O452&gt;=FR$1,$S452,0)</f>
        <v>477.24000000000007</v>
      </c>
      <c r="FS452" s="27">
        <f>IF($O452&gt;=FS$1,$S452,0)</f>
        <v>477.24000000000007</v>
      </c>
      <c r="FT452" s="27">
        <f>IF($O452&gt;=FT$1,$S452,0)</f>
        <v>477.24000000000007</v>
      </c>
      <c r="FU452" s="27">
        <f>IF($O452&gt;=FU$1,$S452,0)</f>
        <v>477.24000000000007</v>
      </c>
      <c r="FV452" s="27">
        <f>IF($O452&gt;=FV$1,$S452,0)</f>
        <v>477.24000000000007</v>
      </c>
      <c r="FW452" s="27">
        <f>IF($O452&gt;=FW$1,$S452,0)</f>
        <v>477.24000000000007</v>
      </c>
      <c r="FX452" s="27">
        <f>IF($O452&gt;=FX$1,$S452,0)</f>
        <v>477.24000000000007</v>
      </c>
      <c r="FY452" s="27">
        <f>IF($O452&gt;=FY$1,$S452,0)</f>
        <v>477.24000000000007</v>
      </c>
      <c r="FZ452" s="27">
        <f>IF($O452&gt;=FZ$1,$S452,0)</f>
        <v>477.24000000000007</v>
      </c>
      <c r="GA452" s="27">
        <f>IF($O452&gt;=GA$1,$S452,0)</f>
        <v>477.24000000000007</v>
      </c>
      <c r="GB452" s="27">
        <f>IF($O452&gt;=GB$1,$S452,0)</f>
        <v>477.24000000000007</v>
      </c>
      <c r="GC452" s="27">
        <f>IF($O452&gt;=GC$1,$S452,0)</f>
        <v>477.24000000000007</v>
      </c>
      <c r="GD452" s="27">
        <f>IF($O452&gt;=GD$1,$S452,0)</f>
        <v>477.24000000000007</v>
      </c>
      <c r="GE452" s="27">
        <f>IF($O452&gt;=GE$1,$S452,0)</f>
        <v>477.24000000000007</v>
      </c>
      <c r="GF452" s="27">
        <f>IF($O452&gt;=GF$1,$S452,0)</f>
        <v>477.24000000000007</v>
      </c>
      <c r="GG452" s="27">
        <f>IF($O452&gt;=GG$1,$S452,0)</f>
        <v>477.24000000000007</v>
      </c>
      <c r="GH452" s="27">
        <f>IF($O452&gt;=GH$1,$S452,0)</f>
        <v>477.24000000000007</v>
      </c>
      <c r="GI452" s="27">
        <f>IF($O452&gt;=GI$1,$S452,0)</f>
        <v>477.24000000000007</v>
      </c>
      <c r="GJ452" s="27">
        <f>IF($O452&gt;=GJ$1,$S452,0)</f>
        <v>477.24000000000007</v>
      </c>
      <c r="GK452" s="27">
        <f>IF($O452&gt;=GK$1,$S452,0)</f>
        <v>477.24000000000007</v>
      </c>
      <c r="GL452" s="27">
        <f>IF($O452&gt;=GL$1,$S452,0)</f>
        <v>477.24000000000007</v>
      </c>
      <c r="GM452" s="27">
        <f>IF($O452&gt;=GM$1,$S452,0)</f>
        <v>477.24000000000007</v>
      </c>
      <c r="GN452" s="27">
        <f>IF($O452&gt;=GN$1,$S452,0)</f>
        <v>477.24000000000007</v>
      </c>
      <c r="GO452" s="27">
        <f>IF($O452&gt;=GO$1,$S452,0)</f>
        <v>477.24000000000007</v>
      </c>
      <c r="GP452" s="27">
        <f>IF($O452&gt;=GP$1,$S452,0)</f>
        <v>477.24000000000007</v>
      </c>
      <c r="GQ452" s="27">
        <f>IF($O452&gt;=GQ$1,$S452,0)</f>
        <v>477.24000000000007</v>
      </c>
      <c r="GR452" s="27">
        <f>IF($O452&gt;=GR$1,$S452,0)</f>
        <v>477.24000000000007</v>
      </c>
      <c r="GS452" s="27">
        <f>IF($O452&gt;=GS$1,$S452,0)</f>
        <v>477.24000000000007</v>
      </c>
      <c r="GT452" s="27">
        <f>IF($O452&gt;=GT$1,$S452,0)</f>
        <v>477.24000000000007</v>
      </c>
      <c r="GU452" s="27">
        <f>IF($O452&gt;=GU$1,$S452,0)</f>
        <v>477.24000000000007</v>
      </c>
      <c r="GV452" s="27">
        <f>IF($O452&gt;=GV$1,$S452,0)</f>
        <v>477.24000000000007</v>
      </c>
      <c r="GW452" s="27">
        <f>IF($O452&gt;=GW$1,$S452,0)</f>
        <v>477.24000000000007</v>
      </c>
      <c r="GX452" s="27">
        <f>IF($O452&gt;=GX$1,$S452,0)</f>
        <v>477.24000000000007</v>
      </c>
      <c r="GY452" s="27">
        <f>IF($O452&gt;=GY$1,$S452,0)</f>
        <v>477.24000000000007</v>
      </c>
      <c r="GZ452" s="27">
        <f>IF($O452&gt;=GZ$1,$S452,0)</f>
        <v>477.24000000000007</v>
      </c>
      <c r="HA452" s="27">
        <f>IF($O452&gt;=HA$1,$S452,0)</f>
        <v>477.24000000000007</v>
      </c>
      <c r="HB452" s="27">
        <f>IF($O452&gt;=HB$1,$S452,0)</f>
        <v>477.24000000000007</v>
      </c>
      <c r="HC452" s="27">
        <f>IF($O452&gt;=HC$1,$S452,0)</f>
        <v>477.24000000000007</v>
      </c>
    </row>
    <row r="453" spans="1:211">
      <c r="A453" s="3">
        <v>29742</v>
      </c>
      <c r="B453" s="3" t="s">
        <v>638</v>
      </c>
      <c r="C453" s="3" t="s">
        <v>472</v>
      </c>
      <c r="D453" s="3">
        <v>58</v>
      </c>
      <c r="E453" s="4">
        <v>31919</v>
      </c>
      <c r="F453" s="5">
        <v>31.101369863013698</v>
      </c>
      <c r="G453" s="3" t="s">
        <v>446</v>
      </c>
      <c r="H453" s="4">
        <v>22054</v>
      </c>
      <c r="I453" s="9" t="s">
        <v>836</v>
      </c>
      <c r="J453" s="5">
        <v>9414.2999999999993</v>
      </c>
      <c r="K453" s="31">
        <v>200</v>
      </c>
      <c r="L453" s="32">
        <v>31</v>
      </c>
      <c r="M453" s="33">
        <f>VLOOKUP(L453,FIND,3,TRUE)</f>
        <v>1.5</v>
      </c>
      <c r="N453" s="32">
        <f>IF(L453&gt;30,180,VLOOKUP(L453,TEMPO,2,FALSE))</f>
        <v>180</v>
      </c>
      <c r="O453" s="32">
        <f>IF(R453&gt;0,4,N453)</f>
        <v>180</v>
      </c>
      <c r="P453" s="96">
        <f>J453*M453*L453</f>
        <v>437764.94999999995</v>
      </c>
      <c r="Q453" s="96">
        <f>10934.45*2</f>
        <v>21868.9</v>
      </c>
      <c r="R453" s="96">
        <f>IF(P453&lt;=Q453,P453/4,0)</f>
        <v>0</v>
      </c>
      <c r="S453" s="5">
        <f>IF(P453&gt;=Q453,P453/N453,0)</f>
        <v>2432.0274999999997</v>
      </c>
      <c r="T453" s="3"/>
      <c r="U453" s="3">
        <f>IF(T453="",1,0)</f>
        <v>1</v>
      </c>
      <c r="V453" s="3">
        <v>154</v>
      </c>
      <c r="W453" s="5">
        <v>0</v>
      </c>
      <c r="X453" s="5">
        <v>245.73</v>
      </c>
      <c r="Y453" s="5">
        <f>X453*W453</f>
        <v>0</v>
      </c>
      <c r="Z453" s="5">
        <v>400</v>
      </c>
      <c r="AA453" s="5">
        <f>S453+Y453+Z453</f>
        <v>2832.0274999999997</v>
      </c>
      <c r="AB453" s="39">
        <f>(J453/12+J453/12*1.3333333333+450/12+J453/30*6/12+J453)*1.3+Y453+Z453+153.9</f>
        <v>15424.942333299336</v>
      </c>
      <c r="AC453" s="39" t="s">
        <v>472</v>
      </c>
      <c r="AD453" s="39">
        <f>J453*1.3+400+153.9</f>
        <v>12792.49</v>
      </c>
      <c r="AE453" s="39">
        <f>SUMIFS('CUSTO MENSAL FUNC NOVO'!H:H,'CUSTO MENSAL FUNC NOVO'!A:A,'VALORES MENSAIS'!AC453)</f>
        <v>10130.467000000001</v>
      </c>
      <c r="AF453" s="27">
        <f>IF($R453&gt;0,$R453,$S453)+$Y453+$Z453</f>
        <v>2832.0274999999997</v>
      </c>
      <c r="AG453" s="27">
        <f>IF($R453&gt;0,$R453,$S453)+$Y453+$Z453</f>
        <v>2832.0274999999997</v>
      </c>
      <c r="AH453" s="27">
        <f>IF($R453&gt;0,$R453,$S453)+$Y453+$Z453</f>
        <v>2832.0274999999997</v>
      </c>
      <c r="AI453" s="27">
        <f>IF($R453&gt;0,$R453,$S453)+$Y453+$Z453</f>
        <v>2832.0274999999997</v>
      </c>
      <c r="AJ453" s="27">
        <f>IF($O453&gt;=AJ$1,$S453+$Y453+$Z453,$Y453+$Z453)</f>
        <v>2832.0274999999997</v>
      </c>
      <c r="AK453" s="27">
        <f>IF($O453&gt;=AK$1,$S453+$Y453+$Z453,$Y453+$Z453)</f>
        <v>2832.0274999999997</v>
      </c>
      <c r="AL453" s="27">
        <f>IF($O453&gt;=AL$1,$S453+$Y453+$Z453,$Y453+$Z453)</f>
        <v>2832.0274999999997</v>
      </c>
      <c r="AM453" s="27">
        <f>IF($O453&gt;=AM$1,$S453+$Y453+$Z453,$Y453+$Z453)</f>
        <v>2832.0274999999997</v>
      </c>
      <c r="AN453" s="27">
        <f>IF($O453&gt;=AN$1,$S453+$Y453+$Z453,$Y453+$Z453)</f>
        <v>2832.0274999999997</v>
      </c>
      <c r="AO453" s="27">
        <f>IF($O453&gt;=AO$1,$S453+$Y453+$Z453,$Y453+$Z453)</f>
        <v>2832.0274999999997</v>
      </c>
      <c r="AP453" s="27">
        <f>IF($O453&gt;=AP$1,$S453+$Y453+$Z453,$Y453+$Z453)</f>
        <v>2832.0274999999997</v>
      </c>
      <c r="AQ453" s="27">
        <f>IF($O453&gt;=AQ$1,$S453+$Y453+$Z453,$Y453+$Z453)</f>
        <v>2832.0274999999997</v>
      </c>
      <c r="AR453" s="27">
        <f>IF($O453&gt;=AR$1,$S453+$Y453+$Z453,$Y453+$Z453)</f>
        <v>2832.0274999999997</v>
      </c>
      <c r="AS453" s="27">
        <f>IF($O453&gt;=AS$1,$S453+$Y453+$Z453,$Y453+$Z453)</f>
        <v>2832.0274999999997</v>
      </c>
      <c r="AT453" s="27">
        <f>IF($O453&gt;=AT$1,$S453+$Y453+$Z453,$Y453+$Z453)</f>
        <v>2832.0274999999997</v>
      </c>
      <c r="AU453" s="27">
        <f>IF($O453&gt;=AU$1,$S453+$Y453+$Z453,$Y453+$Z453)</f>
        <v>2832.0274999999997</v>
      </c>
      <c r="AV453" s="27">
        <f>IF($O453&gt;=AV$1,$S453+$Y453+$Z453,$Y453+$Z453)</f>
        <v>2832.0274999999997</v>
      </c>
      <c r="AW453" s="27">
        <f>IF($O453&gt;=AW$1,$S453+$Y453+$Z453,$Y453+$Z453)</f>
        <v>2832.0274999999997</v>
      </c>
      <c r="AX453" s="27">
        <f>IF($O453&gt;=AX$1,$S453+$Y453+$Z453,$Y453+$Z453)</f>
        <v>2832.0274999999997</v>
      </c>
      <c r="AY453" s="27">
        <f>IF($O453&gt;=AY$1,$S453+$Y453+$Z453,$Y453+$Z453)</f>
        <v>2832.0274999999997</v>
      </c>
      <c r="AZ453" s="27">
        <f>IF($O453&gt;=AZ$1,$S453+$Y453+$Z453,$Y453+$Z453)</f>
        <v>2832.0274999999997</v>
      </c>
      <c r="BA453" s="27">
        <f>IF($O453&gt;=BA$1,$S453+$Y453+$Z453,$Y453+$Z453)</f>
        <v>2832.0274999999997</v>
      </c>
      <c r="BB453" s="27">
        <f>IF($O453&gt;=BB$1,$S453+$Y453+$Z453,$Y453+$Z453)</f>
        <v>2832.0274999999997</v>
      </c>
      <c r="BC453" s="27">
        <f>IF($O453&gt;=BC$1,$S453+$Y453+$Z453,$Y453+$Z453)</f>
        <v>2832.0274999999997</v>
      </c>
      <c r="BD453" s="27">
        <f>IF($O453&gt;=BD$1,$S453+$Y453+$Z453,$Y453+$Z453)</f>
        <v>2832.0274999999997</v>
      </c>
      <c r="BE453" s="27">
        <f>IF($O453&gt;=BE$1,$S453+$Y453+$Z453,$Y453+$Z453)</f>
        <v>2832.0274999999997</v>
      </c>
      <c r="BF453" s="27">
        <f>IF($O453&gt;=BF$1,$S453+$Y453+$Z453,$Y453+$Z453)</f>
        <v>2832.0274999999997</v>
      </c>
      <c r="BG453" s="27">
        <f>IF($O453&gt;=BG$1,$S453+$Y453+$Z453,$Y453+$Z453)</f>
        <v>2832.0274999999997</v>
      </c>
      <c r="BH453" s="27">
        <f>IF($O453&gt;=BH$1,$S453+$Y453+$Z453,$Y453+$Z453)</f>
        <v>2832.0274999999997</v>
      </c>
      <c r="BI453" s="27">
        <f>IF($O453&gt;=BI$1,$S453+$Y453+$Z453,$Y453+$Z453)</f>
        <v>2832.0274999999997</v>
      </c>
      <c r="BJ453" s="27">
        <f>IF($O453&gt;=BJ$1,$S453+$Y453+$Z453,$Y453+$Z453)</f>
        <v>2832.0274999999997</v>
      </c>
      <c r="BK453" s="27">
        <f>IF($O453&gt;=BK$1,$S453+$Y453+$Z453,$Y453+$Z453)</f>
        <v>2832.0274999999997</v>
      </c>
      <c r="BL453" s="27">
        <f>IF($O453&gt;=BL$1,$S453+$Y453+$Z453,$Y453+$Z453)</f>
        <v>2832.0274999999997</v>
      </c>
      <c r="BM453" s="27">
        <f>IF($O453&gt;=BM$1,$S453+$Y453+$Z453,$Y453+$Z453)</f>
        <v>2832.0274999999997</v>
      </c>
      <c r="BN453" s="27">
        <f>IF($O453&gt;=BN$1,$S453+$Y453+$Z453,$Y453+$Z453)</f>
        <v>2832.0274999999997</v>
      </c>
      <c r="BO453" s="27">
        <f>IF($O453&gt;=BO$1,$S453+$Y453+$Z453,$Y453+$Z453)</f>
        <v>2832.0274999999997</v>
      </c>
      <c r="BP453" s="27">
        <f>IF($O453&gt;=BP$1,$S453+$Y453+$Z453,$Y453+$Z453)</f>
        <v>2832.0274999999997</v>
      </c>
      <c r="BQ453" s="27">
        <f>IF($O453&gt;=BQ$1,$S453+$Y453+$Z453,$Y453+$Z453)</f>
        <v>2832.0274999999997</v>
      </c>
      <c r="BR453" s="27">
        <f>IF($O453&gt;=BR$1,$S453+$Y453+$Z453,$Y453+$Z453)</f>
        <v>2832.0274999999997</v>
      </c>
      <c r="BS453" s="27">
        <f>IF($O453&gt;=BS$1,$S453+$Y453+$Z453,$Y453+$Z453)</f>
        <v>2832.0274999999997</v>
      </c>
      <c r="BT453" s="27">
        <f>IF($O453&gt;=BT$1,$S453+$Y453+$Z453,$Y453+$Z453)</f>
        <v>2832.0274999999997</v>
      </c>
      <c r="BU453" s="27">
        <f>IF($O453&gt;=BU$1,$S453+$Y453+$Z453,$Y453+$Z453)</f>
        <v>2832.0274999999997</v>
      </c>
      <c r="BV453" s="27">
        <f>IF($O453&gt;=BV$1,$S453+$Y453+$Z453,$Y453+$Z453)</f>
        <v>2832.0274999999997</v>
      </c>
      <c r="BW453" s="27">
        <f>IF($O453&gt;=BW$1,$S453+$Y453+$Z453,$Y453+$Z453)</f>
        <v>2832.0274999999997</v>
      </c>
      <c r="BX453" s="27">
        <f>IF($O453&gt;=BX$1,$S453+$Y453+$Z453,$Y453+$Z453)</f>
        <v>2832.0274999999997</v>
      </c>
      <c r="BY453" s="27">
        <f>IF($O453&gt;=BY$1,$S453+$Y453+$Z453,$Y453+$Z453)</f>
        <v>2832.0274999999997</v>
      </c>
      <c r="BZ453" s="27">
        <f>IF($O453&gt;=BZ$1,$S453+$Y453+$Z453,$Y453+$Z453)</f>
        <v>2832.0274999999997</v>
      </c>
      <c r="CA453" s="27">
        <f>IF($O453&gt;=CA$1,$S453+$Y453+$Z453,$Y453+$Z453)</f>
        <v>2832.0274999999997</v>
      </c>
      <c r="CB453" s="27">
        <f>IF($O453&gt;=CB$1,$S453+$Y453+$Z453,$Y453+$Z453)</f>
        <v>2832.0274999999997</v>
      </c>
      <c r="CC453" s="27">
        <f>IF($O453&gt;=CC$1,$S453+$Y453+$Z453,$Y453+$Z453)</f>
        <v>2832.0274999999997</v>
      </c>
      <c r="CD453" s="27">
        <f>IF($O453&gt;=CD$1,$S453+$Y453+$Z453,$Y453+$Z453)</f>
        <v>2832.0274999999997</v>
      </c>
      <c r="CE453" s="27">
        <f>IF($O453&gt;=CE$1,$S453+$Y453+$Z453,$Y453+$Z453)</f>
        <v>2832.0274999999997</v>
      </c>
      <c r="CF453" s="27">
        <f>IF($O453&gt;=CF$1,$S453+$Y453+$Z453,$Y453+$Z453)</f>
        <v>2832.0274999999997</v>
      </c>
      <c r="CG453" s="27">
        <f>IF($O453&gt;=CG$1,$S453+$Y453+$Z453,$Y453+$Z453)</f>
        <v>2832.0274999999997</v>
      </c>
      <c r="CH453" s="27">
        <f>IF($O453&gt;=CH$1,$S453+$Y453+$Z453,$Y453+$Z453)</f>
        <v>2832.0274999999997</v>
      </c>
      <c r="CI453" s="27">
        <f>IF($O453&gt;=CI$1,$S453+$Y453+$Z453,$Y453+$Z453)</f>
        <v>2832.0274999999997</v>
      </c>
      <c r="CJ453" s="27">
        <f>IF($O453&gt;=CJ$1,$S453+$Y453+$Z453,$Y453+$Z453)</f>
        <v>2832.0274999999997</v>
      </c>
      <c r="CK453" s="27">
        <f>IF($O453&gt;=CK$1,$S453+$Y453+$Z453,$Y453+$Z453)</f>
        <v>2832.0274999999997</v>
      </c>
      <c r="CL453" s="27">
        <f>IF($O453&gt;=CL$1,$S453+$Y453+$Z453,$Y453+$Z453)</f>
        <v>2832.0274999999997</v>
      </c>
      <c r="CM453" s="27">
        <f>IF($O453&gt;=CM$1,$S453+$Y453+$Z453,$Y453+$Z453)</f>
        <v>2832.0274999999997</v>
      </c>
      <c r="CN453" s="27">
        <f>IF($O453&gt;=CN$1,$S453+$Y453,$Y453)</f>
        <v>2432.0274999999997</v>
      </c>
      <c r="CO453" s="27">
        <f>IF($O453&gt;=CO$1,$S453+$Y453,$Y453)</f>
        <v>2432.0274999999997</v>
      </c>
      <c r="CP453" s="27">
        <f>IF($O453&gt;=CP$1,$S453+$Y453,$Y453)</f>
        <v>2432.0274999999997</v>
      </c>
      <c r="CQ453" s="27">
        <f>IF($O453&gt;=CQ$1,$S453+$Y453,$Y453)</f>
        <v>2432.0274999999997</v>
      </c>
      <c r="CR453" s="27">
        <f>IF($O453&gt;=CR$1,$S453+$Y453,$Y453)</f>
        <v>2432.0274999999997</v>
      </c>
      <c r="CS453" s="27">
        <f>IF($O453&gt;=CS$1,$S453+$Y453,$Y453)</f>
        <v>2432.0274999999997</v>
      </c>
      <c r="CT453" s="27">
        <f>IF($O453&gt;=CT$1,$S453+$Y453,$Y453)</f>
        <v>2432.0274999999997</v>
      </c>
      <c r="CU453" s="27">
        <f>IF($O453&gt;=CU$1,$S453+$Y453,$Y453)</f>
        <v>2432.0274999999997</v>
      </c>
      <c r="CV453" s="27">
        <f>IF($O453&gt;=CV$1,$S453+$Y453,$Y453)</f>
        <v>2432.0274999999997</v>
      </c>
      <c r="CW453" s="27">
        <f>IF($O453&gt;=CW$1,$S453+$Y453,$Y453)</f>
        <v>2432.0274999999997</v>
      </c>
      <c r="CX453" s="27">
        <f>IF($O453&gt;=CX$1,$S453+$Y453,$Y453)</f>
        <v>2432.0274999999997</v>
      </c>
      <c r="CY453" s="27">
        <f>IF($O453&gt;=CY$1,$S453+$Y453,$Y453)</f>
        <v>2432.0274999999997</v>
      </c>
      <c r="CZ453" s="27">
        <f>IF($O453&gt;=CZ$1,$S453+$Y453,$Y453)</f>
        <v>2432.0274999999997</v>
      </c>
      <c r="DA453" s="27">
        <f>IF($O453&gt;=DA$1,$S453+$Y453,$Y453)</f>
        <v>2432.0274999999997</v>
      </c>
      <c r="DB453" s="27">
        <f>IF($O453&gt;=DB$1,$S453+$Y453,$Y453)</f>
        <v>2432.0274999999997</v>
      </c>
      <c r="DC453" s="27">
        <f>IF($O453&gt;=DC$1,$S453+$Y453,$Y453)</f>
        <v>2432.0274999999997</v>
      </c>
      <c r="DD453" s="27">
        <f>IF($O453&gt;=DD$1,$S453+$Y453,$Y453)</f>
        <v>2432.0274999999997</v>
      </c>
      <c r="DE453" s="27">
        <f>IF($O453&gt;=DE$1,$S453+$Y453,$Y453)</f>
        <v>2432.0274999999997</v>
      </c>
      <c r="DF453" s="27">
        <f>IF($O453&gt;=DF$1,$S453+$Y453,$Y453)</f>
        <v>2432.0274999999997</v>
      </c>
      <c r="DG453" s="27">
        <f>IF($O453&gt;=DG$1,$S453+$Y453,$Y453)</f>
        <v>2432.0274999999997</v>
      </c>
      <c r="DH453" s="27">
        <f>IF($O453&gt;=DH$1,$S453+$Y453,$Y453)</f>
        <v>2432.0274999999997</v>
      </c>
      <c r="DI453" s="27">
        <f>IF($O453&gt;=DI$1,$S453+$Y453,$Y453)</f>
        <v>2432.0274999999997</v>
      </c>
      <c r="DJ453" s="27">
        <f>IF($O453&gt;=DJ$1,$S453+$Y453,$Y453)</f>
        <v>2432.0274999999997</v>
      </c>
      <c r="DK453" s="27">
        <f>IF($O453&gt;=DK$1,$S453+$Y453,$Y453)</f>
        <v>2432.0274999999997</v>
      </c>
      <c r="DL453" s="27">
        <f>IF($O453&gt;=DL$1,$S453+$Y453,$Y453)</f>
        <v>2432.0274999999997</v>
      </c>
      <c r="DM453" s="27">
        <f>IF($O453&gt;=DM$1,$S453+$Y453,$Y453)</f>
        <v>2432.0274999999997</v>
      </c>
      <c r="DN453" s="27">
        <f>IF($O453&gt;=DN$1,$S453+$Y453,$Y453)</f>
        <v>2432.0274999999997</v>
      </c>
      <c r="DO453" s="27">
        <f>IF($O453&gt;=DO$1,$S453+$Y453,$Y453)</f>
        <v>2432.0274999999997</v>
      </c>
      <c r="DP453" s="27">
        <f>IF($O453&gt;=DP$1,$S453+$Y453,$Y453)</f>
        <v>2432.0274999999997</v>
      </c>
      <c r="DQ453" s="27">
        <f>IF($O453&gt;=DQ$1,$S453+$Y453,$Y453)</f>
        <v>2432.0274999999997</v>
      </c>
      <c r="DR453" s="27">
        <f>IF($O453&gt;=DR$1,$S453+$Y453,$Y453)</f>
        <v>2432.0274999999997</v>
      </c>
      <c r="DS453" s="27">
        <f>IF($O453&gt;=DS$1,$S453+$Y453,$Y453)</f>
        <v>2432.0274999999997</v>
      </c>
      <c r="DT453" s="27">
        <f>IF($O453&gt;=DT$1,$S453+$Y453,$Y453)</f>
        <v>2432.0274999999997</v>
      </c>
      <c r="DU453" s="27">
        <f>IF($O453&gt;=DU$1,$S453+$Y453,$Y453)</f>
        <v>2432.0274999999997</v>
      </c>
      <c r="DV453" s="27">
        <f>IF($O453&gt;=DV$1,$S453+$Y453,$Y453)</f>
        <v>2432.0274999999997</v>
      </c>
      <c r="DW453" s="27">
        <f>IF($O453&gt;=DW$1,$S453+$Y453,$Y453)</f>
        <v>2432.0274999999997</v>
      </c>
      <c r="DX453" s="27">
        <f>IF($O453&gt;=DX$1,$S453+$Y453,$Y453)</f>
        <v>2432.0274999999997</v>
      </c>
      <c r="DY453" s="27">
        <f>IF($O453&gt;=DY$1,$S453+$Y453,$Y453)</f>
        <v>2432.0274999999997</v>
      </c>
      <c r="DZ453" s="27">
        <f>IF($O453&gt;=DZ$1,$S453+$Y453,$Y453)</f>
        <v>2432.0274999999997</v>
      </c>
      <c r="EA453" s="27">
        <f>IF($O453&gt;=EA$1,$S453+$Y453,$Y453)</f>
        <v>2432.0274999999997</v>
      </c>
      <c r="EB453" s="27">
        <f>IF($O453&gt;=EB$1,$S453+$Y453,$Y453)</f>
        <v>2432.0274999999997</v>
      </c>
      <c r="EC453" s="27">
        <f>IF($O453&gt;=EC$1,$S453+$Y453,$Y453)</f>
        <v>2432.0274999999997</v>
      </c>
      <c r="ED453" s="27">
        <f>IF($O453&gt;=ED$1,$S453+$Y453,$Y453)</f>
        <v>2432.0274999999997</v>
      </c>
      <c r="EE453" s="27">
        <f>IF($O453&gt;=EE$1,$S453+$Y453,$Y453)</f>
        <v>2432.0274999999997</v>
      </c>
      <c r="EF453" s="27">
        <f>IF($O453&gt;=EF$1,$S453+$Y453,$Y453)</f>
        <v>2432.0274999999997</v>
      </c>
      <c r="EG453" s="27">
        <f>IF($O453&gt;=EG$1,$S453+$Y453,$Y453)</f>
        <v>2432.0274999999997</v>
      </c>
      <c r="EH453" s="27">
        <f>IF($O453&gt;=EH$1,$S453+$Y453,$Y453)</f>
        <v>2432.0274999999997</v>
      </c>
      <c r="EI453" s="27">
        <f>IF($O453&gt;=EI$1,$S453+$Y453,$Y453)</f>
        <v>2432.0274999999997</v>
      </c>
      <c r="EJ453" s="27">
        <f>IF($O453&gt;=EJ$1,$S453+$Y453,$Y453)</f>
        <v>2432.0274999999997</v>
      </c>
      <c r="EK453" s="27">
        <f>IF($O453&gt;=EK$1,$S453+$Y453,$Y453)</f>
        <v>2432.0274999999997</v>
      </c>
      <c r="EL453" s="27">
        <f>IF($O453&gt;=EL$1,$S453+$Y453,$Y453)</f>
        <v>2432.0274999999997</v>
      </c>
      <c r="EM453" s="27">
        <f>IF($O453&gt;=EM$1,$S453+$Y453,$Y453)</f>
        <v>2432.0274999999997</v>
      </c>
      <c r="EN453" s="27">
        <f>IF($O453&gt;=EN$1,$S453+$Y453,$Y453)</f>
        <v>2432.0274999999997</v>
      </c>
      <c r="EO453" s="27">
        <f>IF($O453&gt;=EO$1,$S453+$Y453,$Y453)</f>
        <v>2432.0274999999997</v>
      </c>
      <c r="EP453" s="27">
        <f>IF($O453&gt;=EP$1,$S453+$Y453,$Y453)</f>
        <v>2432.0274999999997</v>
      </c>
      <c r="EQ453" s="27">
        <f>IF($O453&gt;=EQ$1,$S453+$Y453,$Y453)</f>
        <v>2432.0274999999997</v>
      </c>
      <c r="ER453" s="27">
        <f>IF($O453&gt;=ER$1,$S453+$Y453,$Y453)</f>
        <v>2432.0274999999997</v>
      </c>
      <c r="ES453" s="27">
        <f>IF($O453&gt;=ES$1,$S453+$Y453,$Y453)</f>
        <v>2432.0274999999997</v>
      </c>
      <c r="ET453" s="27">
        <f>IF($O453&gt;=ET$1,$S453+$Y453,$Y453)</f>
        <v>2432.0274999999997</v>
      </c>
      <c r="EU453" s="27">
        <f>IF($O453&gt;=EU$1,$S453+$Y453,$Y453)</f>
        <v>2432.0274999999997</v>
      </c>
      <c r="EV453" s="27">
        <f>IF($O453&gt;=EV$1,$S453,0)</f>
        <v>2432.0274999999997</v>
      </c>
      <c r="EW453" s="27">
        <f>IF($O453&gt;=EW$1,$S453,0)</f>
        <v>2432.0274999999997</v>
      </c>
      <c r="EX453" s="27">
        <f>IF($O453&gt;=EX$1,$S453,0)</f>
        <v>2432.0274999999997</v>
      </c>
      <c r="EY453" s="27">
        <f>IF($O453&gt;=EY$1,$S453,0)</f>
        <v>2432.0274999999997</v>
      </c>
      <c r="EZ453" s="27">
        <f>IF($O453&gt;=EZ$1,$S453,0)</f>
        <v>2432.0274999999997</v>
      </c>
      <c r="FA453" s="27">
        <f>IF($O453&gt;=FA$1,$S453,0)</f>
        <v>2432.0274999999997</v>
      </c>
      <c r="FB453" s="27">
        <f>IF($O453&gt;=FB$1,$S453,0)</f>
        <v>2432.0274999999997</v>
      </c>
      <c r="FC453" s="27">
        <f>IF($O453&gt;=FC$1,$S453,0)</f>
        <v>2432.0274999999997</v>
      </c>
      <c r="FD453" s="27">
        <f>IF($O453&gt;=FD$1,$S453,0)</f>
        <v>2432.0274999999997</v>
      </c>
      <c r="FE453" s="27">
        <f>IF($O453&gt;=FE$1,$S453,0)</f>
        <v>2432.0274999999997</v>
      </c>
      <c r="FF453" s="27">
        <f>IF($O453&gt;=FF$1,$S453,0)</f>
        <v>2432.0274999999997</v>
      </c>
      <c r="FG453" s="27">
        <f>IF($O453&gt;=FG$1,$S453,0)</f>
        <v>2432.0274999999997</v>
      </c>
      <c r="FH453" s="27">
        <f>IF($O453&gt;=FH$1,$S453,0)</f>
        <v>2432.0274999999997</v>
      </c>
      <c r="FI453" s="27">
        <f>IF($O453&gt;=FI$1,$S453,0)</f>
        <v>2432.0274999999997</v>
      </c>
      <c r="FJ453" s="27">
        <f>IF($O453&gt;=FJ$1,$S453,0)</f>
        <v>2432.0274999999997</v>
      </c>
      <c r="FK453" s="27">
        <f>IF($O453&gt;=FK$1,$S453,0)</f>
        <v>2432.0274999999997</v>
      </c>
      <c r="FL453" s="27">
        <f>IF($O453&gt;=FL$1,$S453,0)</f>
        <v>2432.0274999999997</v>
      </c>
      <c r="FM453" s="27">
        <f>IF($O453&gt;=FM$1,$S453,0)</f>
        <v>2432.0274999999997</v>
      </c>
      <c r="FN453" s="27">
        <f>IF($O453&gt;=FN$1,$S453,0)</f>
        <v>2432.0274999999997</v>
      </c>
      <c r="FO453" s="27">
        <f>IF($O453&gt;=FO$1,$S453,0)</f>
        <v>2432.0274999999997</v>
      </c>
      <c r="FP453" s="27">
        <f>IF($O453&gt;=FP$1,$S453,0)</f>
        <v>2432.0274999999997</v>
      </c>
      <c r="FQ453" s="27">
        <f>IF($O453&gt;=FQ$1,$S453,0)</f>
        <v>2432.0274999999997</v>
      </c>
      <c r="FR453" s="27">
        <f>IF($O453&gt;=FR$1,$S453,0)</f>
        <v>2432.0274999999997</v>
      </c>
      <c r="FS453" s="27">
        <f>IF($O453&gt;=FS$1,$S453,0)</f>
        <v>2432.0274999999997</v>
      </c>
      <c r="FT453" s="27">
        <f>IF($O453&gt;=FT$1,$S453,0)</f>
        <v>2432.0274999999997</v>
      </c>
      <c r="FU453" s="27">
        <f>IF($O453&gt;=FU$1,$S453,0)</f>
        <v>2432.0274999999997</v>
      </c>
      <c r="FV453" s="27">
        <f>IF($O453&gt;=FV$1,$S453,0)</f>
        <v>2432.0274999999997</v>
      </c>
      <c r="FW453" s="27">
        <f>IF($O453&gt;=FW$1,$S453,0)</f>
        <v>2432.0274999999997</v>
      </c>
      <c r="FX453" s="27">
        <f>IF($O453&gt;=FX$1,$S453,0)</f>
        <v>2432.0274999999997</v>
      </c>
      <c r="FY453" s="27">
        <f>IF($O453&gt;=FY$1,$S453,0)</f>
        <v>2432.0274999999997</v>
      </c>
      <c r="FZ453" s="27">
        <f>IF($O453&gt;=FZ$1,$S453,0)</f>
        <v>2432.0274999999997</v>
      </c>
      <c r="GA453" s="27">
        <f>IF($O453&gt;=GA$1,$S453,0)</f>
        <v>2432.0274999999997</v>
      </c>
      <c r="GB453" s="27">
        <f>IF($O453&gt;=GB$1,$S453,0)</f>
        <v>2432.0274999999997</v>
      </c>
      <c r="GC453" s="27">
        <f>IF($O453&gt;=GC$1,$S453,0)</f>
        <v>2432.0274999999997</v>
      </c>
      <c r="GD453" s="27">
        <f>IF($O453&gt;=GD$1,$S453,0)</f>
        <v>2432.0274999999997</v>
      </c>
      <c r="GE453" s="27">
        <f>IF($O453&gt;=GE$1,$S453,0)</f>
        <v>2432.0274999999997</v>
      </c>
      <c r="GF453" s="27">
        <f>IF($O453&gt;=GF$1,$S453,0)</f>
        <v>2432.0274999999997</v>
      </c>
      <c r="GG453" s="27">
        <f>IF($O453&gt;=GG$1,$S453,0)</f>
        <v>2432.0274999999997</v>
      </c>
      <c r="GH453" s="27">
        <f>IF($O453&gt;=GH$1,$S453,0)</f>
        <v>2432.0274999999997</v>
      </c>
      <c r="GI453" s="27">
        <f>IF($O453&gt;=GI$1,$S453,0)</f>
        <v>2432.0274999999997</v>
      </c>
      <c r="GJ453" s="27">
        <f>IF($O453&gt;=GJ$1,$S453,0)</f>
        <v>2432.0274999999997</v>
      </c>
      <c r="GK453" s="27">
        <f>IF($O453&gt;=GK$1,$S453,0)</f>
        <v>2432.0274999999997</v>
      </c>
      <c r="GL453" s="27">
        <f>IF($O453&gt;=GL$1,$S453,0)</f>
        <v>2432.0274999999997</v>
      </c>
      <c r="GM453" s="27">
        <f>IF($O453&gt;=GM$1,$S453,0)</f>
        <v>2432.0274999999997</v>
      </c>
      <c r="GN453" s="27">
        <f>IF($O453&gt;=GN$1,$S453,0)</f>
        <v>2432.0274999999997</v>
      </c>
      <c r="GO453" s="27">
        <f>IF($O453&gt;=GO$1,$S453,0)</f>
        <v>2432.0274999999997</v>
      </c>
      <c r="GP453" s="27">
        <f>IF($O453&gt;=GP$1,$S453,0)</f>
        <v>2432.0274999999997</v>
      </c>
      <c r="GQ453" s="27">
        <f>IF($O453&gt;=GQ$1,$S453,0)</f>
        <v>2432.0274999999997</v>
      </c>
      <c r="GR453" s="27">
        <f>IF($O453&gt;=GR$1,$S453,0)</f>
        <v>2432.0274999999997</v>
      </c>
      <c r="GS453" s="27">
        <f>IF($O453&gt;=GS$1,$S453,0)</f>
        <v>2432.0274999999997</v>
      </c>
      <c r="GT453" s="27">
        <f>IF($O453&gt;=GT$1,$S453,0)</f>
        <v>2432.0274999999997</v>
      </c>
      <c r="GU453" s="27">
        <f>IF($O453&gt;=GU$1,$S453,0)</f>
        <v>2432.0274999999997</v>
      </c>
      <c r="GV453" s="27">
        <f>IF($O453&gt;=GV$1,$S453,0)</f>
        <v>2432.0274999999997</v>
      </c>
      <c r="GW453" s="27">
        <f>IF($O453&gt;=GW$1,$S453,0)</f>
        <v>2432.0274999999997</v>
      </c>
      <c r="GX453" s="27">
        <f>IF($O453&gt;=GX$1,$S453,0)</f>
        <v>2432.0274999999997</v>
      </c>
      <c r="GY453" s="27">
        <f>IF($O453&gt;=GY$1,$S453,0)</f>
        <v>2432.0274999999997</v>
      </c>
      <c r="GZ453" s="27">
        <f>IF($O453&gt;=GZ$1,$S453,0)</f>
        <v>2432.0274999999997</v>
      </c>
      <c r="HA453" s="27">
        <f>IF($O453&gt;=HA$1,$S453,0)</f>
        <v>2432.0274999999997</v>
      </c>
      <c r="HB453" s="27">
        <f>IF($O453&gt;=HB$1,$S453,0)</f>
        <v>2432.0274999999997</v>
      </c>
      <c r="HC453" s="27">
        <f>IF($O453&gt;=HC$1,$S453,0)</f>
        <v>2432.0274999999997</v>
      </c>
    </row>
    <row r="454" spans="1:211">
      <c r="A454" s="3">
        <v>81353</v>
      </c>
      <c r="B454" s="3" t="s">
        <v>513</v>
      </c>
      <c r="C454" s="3" t="s">
        <v>12</v>
      </c>
      <c r="D454" s="3">
        <v>64</v>
      </c>
      <c r="E454" s="4">
        <v>36335</v>
      </c>
      <c r="F454" s="5">
        <v>19.002739726027396</v>
      </c>
      <c r="G454" s="3" t="s">
        <v>446</v>
      </c>
      <c r="H454" s="4">
        <v>19808</v>
      </c>
      <c r="I454" s="9" t="s">
        <v>836</v>
      </c>
      <c r="J454" s="5">
        <v>2001.5</v>
      </c>
      <c r="K454" s="31">
        <v>200</v>
      </c>
      <c r="L454" s="32">
        <v>19</v>
      </c>
      <c r="M454" s="33">
        <f>VLOOKUP(L454,FIND,3,TRUE)</f>
        <v>1.2</v>
      </c>
      <c r="N454" s="32">
        <f>IF(L454&gt;30,180,VLOOKUP(L454,TEMPO,2,FALSE))</f>
        <v>114</v>
      </c>
      <c r="O454" s="32">
        <f>IF(R454&gt;0,4,N454)</f>
        <v>114</v>
      </c>
      <c r="P454" s="96">
        <f>J454*M454*L454</f>
        <v>45634.2</v>
      </c>
      <c r="Q454" s="96">
        <f>10934.45*2</f>
        <v>21868.9</v>
      </c>
      <c r="R454" s="96">
        <f>IF(P454&lt;=Q454,P454/4,0)</f>
        <v>0</v>
      </c>
      <c r="S454" s="5">
        <f>IF(P454&gt;=Q454,P454/N454,0)</f>
        <v>400.29999999999995</v>
      </c>
      <c r="T454" s="3"/>
      <c r="U454" s="3">
        <f>IF(T454="",1,0)</f>
        <v>1</v>
      </c>
      <c r="V454" s="3">
        <v>56</v>
      </c>
      <c r="W454" s="5">
        <v>0</v>
      </c>
      <c r="X454" s="5">
        <v>402.65</v>
      </c>
      <c r="Y454" s="5">
        <f>X454*W454</f>
        <v>0</v>
      </c>
      <c r="Z454" s="5">
        <v>400</v>
      </c>
      <c r="AA454" s="5">
        <f>S454+Y454+Z454</f>
        <v>800.3</v>
      </c>
      <c r="AB454" s="39">
        <f>(J454/12+J454/12*1.3333333333+450/12+J454/30*6/12+J454)*1.3+Y454+Z454+153.9</f>
        <v>3753.9005555483282</v>
      </c>
      <c r="AC454" s="39" t="s">
        <v>12</v>
      </c>
      <c r="AD454" s="39">
        <f>J454*1.3+400+153.9</f>
        <v>3155.8500000000004</v>
      </c>
      <c r="AE454" s="39">
        <f>SUMIFS('CUSTO MENSAL FUNC NOVO'!H:H,'CUSTO MENSAL FUNC NOVO'!A:A,'VALORES MENSAIS'!AC454)</f>
        <v>2265.9090000000001</v>
      </c>
      <c r="AF454" s="27">
        <f>IF($R454&gt;0,$R454,$S454)+$Y454+$Z454</f>
        <v>800.3</v>
      </c>
      <c r="AG454" s="27">
        <f>IF($R454&gt;0,$R454,$S454)+$Y454+$Z454</f>
        <v>800.3</v>
      </c>
      <c r="AH454" s="27">
        <f>IF($R454&gt;0,$R454,$S454)+$Y454+$Z454</f>
        <v>800.3</v>
      </c>
      <c r="AI454" s="27">
        <f>IF($R454&gt;0,$R454,$S454)+$Y454+$Z454</f>
        <v>800.3</v>
      </c>
      <c r="AJ454" s="27">
        <f>IF($O454&gt;=AJ$1,$S454+$Y454+$Z454,$Y454+$Z454)</f>
        <v>800.3</v>
      </c>
      <c r="AK454" s="27">
        <f>IF($O454&gt;=AK$1,$S454+$Y454+$Z454,$Y454+$Z454)</f>
        <v>800.3</v>
      </c>
      <c r="AL454" s="27">
        <f>IF($O454&gt;=AL$1,$S454+$Y454+$Z454,$Y454+$Z454)</f>
        <v>800.3</v>
      </c>
      <c r="AM454" s="27">
        <f>IF($O454&gt;=AM$1,$S454+$Y454+$Z454,$Y454+$Z454)</f>
        <v>800.3</v>
      </c>
      <c r="AN454" s="27">
        <f>IF($O454&gt;=AN$1,$S454+$Y454+$Z454,$Y454+$Z454)</f>
        <v>800.3</v>
      </c>
      <c r="AO454" s="27">
        <f>IF($O454&gt;=AO$1,$S454+$Y454+$Z454,$Y454+$Z454)</f>
        <v>800.3</v>
      </c>
      <c r="AP454" s="27">
        <f>IF($O454&gt;=AP$1,$S454+$Y454+$Z454,$Y454+$Z454)</f>
        <v>800.3</v>
      </c>
      <c r="AQ454" s="27">
        <f>IF($O454&gt;=AQ$1,$S454+$Y454+$Z454,$Y454+$Z454)</f>
        <v>800.3</v>
      </c>
      <c r="AR454" s="27">
        <f>IF($O454&gt;=AR$1,$S454+$Y454+$Z454,$Y454+$Z454)</f>
        <v>800.3</v>
      </c>
      <c r="AS454" s="27">
        <f>IF($O454&gt;=AS$1,$S454+$Y454+$Z454,$Y454+$Z454)</f>
        <v>800.3</v>
      </c>
      <c r="AT454" s="27">
        <f>IF($O454&gt;=AT$1,$S454+$Y454+$Z454,$Y454+$Z454)</f>
        <v>800.3</v>
      </c>
      <c r="AU454" s="27">
        <f>IF($O454&gt;=AU$1,$S454+$Y454+$Z454,$Y454+$Z454)</f>
        <v>800.3</v>
      </c>
      <c r="AV454" s="27">
        <f>IF($O454&gt;=AV$1,$S454+$Y454+$Z454,$Y454+$Z454)</f>
        <v>800.3</v>
      </c>
      <c r="AW454" s="27">
        <f>IF($O454&gt;=AW$1,$S454+$Y454+$Z454,$Y454+$Z454)</f>
        <v>800.3</v>
      </c>
      <c r="AX454" s="27">
        <f>IF($O454&gt;=AX$1,$S454+$Y454+$Z454,$Y454+$Z454)</f>
        <v>800.3</v>
      </c>
      <c r="AY454" s="27">
        <f>IF($O454&gt;=AY$1,$S454+$Y454+$Z454,$Y454+$Z454)</f>
        <v>800.3</v>
      </c>
      <c r="AZ454" s="27">
        <f>IF($O454&gt;=AZ$1,$S454+$Y454+$Z454,$Y454+$Z454)</f>
        <v>800.3</v>
      </c>
      <c r="BA454" s="27">
        <f>IF($O454&gt;=BA$1,$S454+$Y454+$Z454,$Y454+$Z454)</f>
        <v>800.3</v>
      </c>
      <c r="BB454" s="27">
        <f>IF($O454&gt;=BB$1,$S454+$Y454+$Z454,$Y454+$Z454)</f>
        <v>800.3</v>
      </c>
      <c r="BC454" s="27">
        <f>IF($O454&gt;=BC$1,$S454+$Y454+$Z454,$Y454+$Z454)</f>
        <v>800.3</v>
      </c>
      <c r="BD454" s="27">
        <f>IF($O454&gt;=BD$1,$S454+$Y454+$Z454,$Y454+$Z454)</f>
        <v>800.3</v>
      </c>
      <c r="BE454" s="27">
        <f>IF($O454&gt;=BE$1,$S454+$Y454+$Z454,$Y454+$Z454)</f>
        <v>800.3</v>
      </c>
      <c r="BF454" s="27">
        <f>IF($O454&gt;=BF$1,$S454+$Y454+$Z454,$Y454+$Z454)</f>
        <v>800.3</v>
      </c>
      <c r="BG454" s="27">
        <f>IF($O454&gt;=BG$1,$S454+$Y454+$Z454,$Y454+$Z454)</f>
        <v>800.3</v>
      </c>
      <c r="BH454" s="27">
        <f>IF($O454&gt;=BH$1,$S454+$Y454+$Z454,$Y454+$Z454)</f>
        <v>800.3</v>
      </c>
      <c r="BI454" s="27">
        <f>IF($O454&gt;=BI$1,$S454+$Y454+$Z454,$Y454+$Z454)</f>
        <v>800.3</v>
      </c>
      <c r="BJ454" s="27">
        <f>IF($O454&gt;=BJ$1,$S454+$Y454+$Z454,$Y454+$Z454)</f>
        <v>800.3</v>
      </c>
      <c r="BK454" s="27">
        <f>IF($O454&gt;=BK$1,$S454+$Y454+$Z454,$Y454+$Z454)</f>
        <v>800.3</v>
      </c>
      <c r="BL454" s="27">
        <f>IF($O454&gt;=BL$1,$S454+$Y454+$Z454,$Y454+$Z454)</f>
        <v>800.3</v>
      </c>
      <c r="BM454" s="27">
        <f>IF($O454&gt;=BM$1,$S454+$Y454+$Z454,$Y454+$Z454)</f>
        <v>800.3</v>
      </c>
      <c r="BN454" s="27">
        <f>IF($O454&gt;=BN$1,$S454+$Y454+$Z454,$Y454+$Z454)</f>
        <v>800.3</v>
      </c>
      <c r="BO454" s="27">
        <f>IF($O454&gt;=BO$1,$S454+$Y454+$Z454,$Y454+$Z454)</f>
        <v>800.3</v>
      </c>
      <c r="BP454" s="27">
        <f>IF($O454&gt;=BP$1,$S454+$Y454+$Z454,$Y454+$Z454)</f>
        <v>800.3</v>
      </c>
      <c r="BQ454" s="27">
        <f>IF($O454&gt;=BQ$1,$S454+$Y454+$Z454,$Y454+$Z454)</f>
        <v>800.3</v>
      </c>
      <c r="BR454" s="27">
        <f>IF($O454&gt;=BR$1,$S454+$Y454+$Z454,$Y454+$Z454)</f>
        <v>800.3</v>
      </c>
      <c r="BS454" s="27">
        <f>IF($O454&gt;=BS$1,$S454+$Y454+$Z454,$Y454+$Z454)</f>
        <v>800.3</v>
      </c>
      <c r="BT454" s="27">
        <f>IF($O454&gt;=BT$1,$S454+$Y454+$Z454,$Y454+$Z454)</f>
        <v>800.3</v>
      </c>
      <c r="BU454" s="27">
        <f>IF($O454&gt;=BU$1,$S454+$Y454+$Z454,$Y454+$Z454)</f>
        <v>800.3</v>
      </c>
      <c r="BV454" s="27">
        <f>IF($O454&gt;=BV$1,$S454+$Y454+$Z454,$Y454+$Z454)</f>
        <v>800.3</v>
      </c>
      <c r="BW454" s="27">
        <f>IF($O454&gt;=BW$1,$S454+$Y454+$Z454,$Y454+$Z454)</f>
        <v>800.3</v>
      </c>
      <c r="BX454" s="27">
        <f>IF($O454&gt;=BX$1,$S454+$Y454+$Z454,$Y454+$Z454)</f>
        <v>800.3</v>
      </c>
      <c r="BY454" s="27">
        <f>IF($O454&gt;=BY$1,$S454+$Y454+$Z454,$Y454+$Z454)</f>
        <v>800.3</v>
      </c>
      <c r="BZ454" s="27">
        <f>IF($O454&gt;=BZ$1,$S454+$Y454+$Z454,$Y454+$Z454)</f>
        <v>800.3</v>
      </c>
      <c r="CA454" s="27">
        <f>IF($O454&gt;=CA$1,$S454+$Y454+$Z454,$Y454+$Z454)</f>
        <v>800.3</v>
      </c>
      <c r="CB454" s="27">
        <f>IF($O454&gt;=CB$1,$S454+$Y454+$Z454,$Y454+$Z454)</f>
        <v>800.3</v>
      </c>
      <c r="CC454" s="27">
        <f>IF($O454&gt;=CC$1,$S454+$Y454+$Z454,$Y454+$Z454)</f>
        <v>800.3</v>
      </c>
      <c r="CD454" s="27">
        <f>IF($O454&gt;=CD$1,$S454+$Y454+$Z454,$Y454+$Z454)</f>
        <v>800.3</v>
      </c>
      <c r="CE454" s="27">
        <f>IF($O454&gt;=CE$1,$S454+$Y454+$Z454,$Y454+$Z454)</f>
        <v>800.3</v>
      </c>
      <c r="CF454" s="27">
        <f>IF($O454&gt;=CF$1,$S454+$Y454+$Z454,$Y454+$Z454)</f>
        <v>800.3</v>
      </c>
      <c r="CG454" s="27">
        <f>IF($O454&gt;=CG$1,$S454+$Y454+$Z454,$Y454+$Z454)</f>
        <v>800.3</v>
      </c>
      <c r="CH454" s="27">
        <f>IF($O454&gt;=CH$1,$S454+$Y454+$Z454,$Y454+$Z454)</f>
        <v>800.3</v>
      </c>
      <c r="CI454" s="27">
        <f>IF($O454&gt;=CI$1,$S454+$Y454+$Z454,$Y454+$Z454)</f>
        <v>800.3</v>
      </c>
      <c r="CJ454" s="27">
        <f>IF($O454&gt;=CJ$1,$S454+$Y454+$Z454,$Y454+$Z454)</f>
        <v>800.3</v>
      </c>
      <c r="CK454" s="27">
        <f>IF($O454&gt;=CK$1,$S454+$Y454+$Z454,$Y454+$Z454)</f>
        <v>800.3</v>
      </c>
      <c r="CL454" s="27">
        <f>IF($O454&gt;=CL$1,$S454+$Y454+$Z454,$Y454+$Z454)</f>
        <v>800.3</v>
      </c>
      <c r="CM454" s="27">
        <f>IF($O454&gt;=CM$1,$S454+$Y454+$Z454,$Y454+$Z454)</f>
        <v>800.3</v>
      </c>
      <c r="CN454" s="27">
        <f>IF($O454&gt;=CN$1,$S454+$Y454,$Y454)</f>
        <v>400.29999999999995</v>
      </c>
      <c r="CO454" s="27">
        <f>IF($O454&gt;=CO$1,$S454+$Y454,$Y454)</f>
        <v>400.29999999999995</v>
      </c>
      <c r="CP454" s="27">
        <f>IF($O454&gt;=CP$1,$S454+$Y454,$Y454)</f>
        <v>400.29999999999995</v>
      </c>
      <c r="CQ454" s="27">
        <f>IF($O454&gt;=CQ$1,$S454+$Y454,$Y454)</f>
        <v>400.29999999999995</v>
      </c>
      <c r="CR454" s="27">
        <f>IF($O454&gt;=CR$1,$S454+$Y454,$Y454)</f>
        <v>400.29999999999995</v>
      </c>
      <c r="CS454" s="27">
        <f>IF($O454&gt;=CS$1,$S454+$Y454,$Y454)</f>
        <v>400.29999999999995</v>
      </c>
      <c r="CT454" s="27">
        <f>IF($O454&gt;=CT$1,$S454+$Y454,$Y454)</f>
        <v>400.29999999999995</v>
      </c>
      <c r="CU454" s="27">
        <f>IF($O454&gt;=CU$1,$S454+$Y454,$Y454)</f>
        <v>400.29999999999995</v>
      </c>
      <c r="CV454" s="27">
        <f>IF($O454&gt;=CV$1,$S454+$Y454,$Y454)</f>
        <v>400.29999999999995</v>
      </c>
      <c r="CW454" s="27">
        <f>IF($O454&gt;=CW$1,$S454+$Y454,$Y454)</f>
        <v>400.29999999999995</v>
      </c>
      <c r="CX454" s="27">
        <f>IF($O454&gt;=CX$1,$S454+$Y454,$Y454)</f>
        <v>400.29999999999995</v>
      </c>
      <c r="CY454" s="27">
        <f>IF($O454&gt;=CY$1,$S454+$Y454,$Y454)</f>
        <v>400.29999999999995</v>
      </c>
      <c r="CZ454" s="27">
        <f>IF($O454&gt;=CZ$1,$S454+$Y454,$Y454)</f>
        <v>400.29999999999995</v>
      </c>
      <c r="DA454" s="27">
        <f>IF($O454&gt;=DA$1,$S454+$Y454,$Y454)</f>
        <v>400.29999999999995</v>
      </c>
      <c r="DB454" s="27">
        <f>IF($O454&gt;=DB$1,$S454+$Y454,$Y454)</f>
        <v>400.29999999999995</v>
      </c>
      <c r="DC454" s="27">
        <f>IF($O454&gt;=DC$1,$S454+$Y454,$Y454)</f>
        <v>400.29999999999995</v>
      </c>
      <c r="DD454" s="27">
        <f>IF($O454&gt;=DD$1,$S454+$Y454,$Y454)</f>
        <v>400.29999999999995</v>
      </c>
      <c r="DE454" s="27">
        <f>IF($O454&gt;=DE$1,$S454+$Y454,$Y454)</f>
        <v>400.29999999999995</v>
      </c>
      <c r="DF454" s="27">
        <f>IF($O454&gt;=DF$1,$S454+$Y454,$Y454)</f>
        <v>400.29999999999995</v>
      </c>
      <c r="DG454" s="27">
        <f>IF($O454&gt;=DG$1,$S454+$Y454,$Y454)</f>
        <v>400.29999999999995</v>
      </c>
      <c r="DH454" s="27">
        <f>IF($O454&gt;=DH$1,$S454+$Y454,$Y454)</f>
        <v>400.29999999999995</v>
      </c>
      <c r="DI454" s="27">
        <f>IF($O454&gt;=DI$1,$S454+$Y454,$Y454)</f>
        <v>400.29999999999995</v>
      </c>
      <c r="DJ454" s="27">
        <f>IF($O454&gt;=DJ$1,$S454+$Y454,$Y454)</f>
        <v>400.29999999999995</v>
      </c>
      <c r="DK454" s="27">
        <f>IF($O454&gt;=DK$1,$S454+$Y454,$Y454)</f>
        <v>400.29999999999995</v>
      </c>
      <c r="DL454" s="27">
        <f>IF($O454&gt;=DL$1,$S454+$Y454,$Y454)</f>
        <v>400.29999999999995</v>
      </c>
      <c r="DM454" s="27">
        <f>IF($O454&gt;=DM$1,$S454+$Y454,$Y454)</f>
        <v>400.29999999999995</v>
      </c>
      <c r="DN454" s="27">
        <f>IF($O454&gt;=DN$1,$S454+$Y454,$Y454)</f>
        <v>400.29999999999995</v>
      </c>
      <c r="DO454" s="27">
        <f>IF($O454&gt;=DO$1,$S454+$Y454,$Y454)</f>
        <v>400.29999999999995</v>
      </c>
      <c r="DP454" s="27">
        <f>IF($O454&gt;=DP$1,$S454+$Y454,$Y454)</f>
        <v>400.29999999999995</v>
      </c>
      <c r="DQ454" s="27">
        <f>IF($O454&gt;=DQ$1,$S454+$Y454,$Y454)</f>
        <v>400.29999999999995</v>
      </c>
      <c r="DR454" s="27">
        <f>IF($O454&gt;=DR$1,$S454+$Y454,$Y454)</f>
        <v>400.29999999999995</v>
      </c>
      <c r="DS454" s="27">
        <f>IF($O454&gt;=DS$1,$S454+$Y454,$Y454)</f>
        <v>400.29999999999995</v>
      </c>
      <c r="DT454" s="27">
        <f>IF($O454&gt;=DT$1,$S454+$Y454,$Y454)</f>
        <v>400.29999999999995</v>
      </c>
      <c r="DU454" s="27">
        <f>IF($O454&gt;=DU$1,$S454+$Y454,$Y454)</f>
        <v>400.29999999999995</v>
      </c>
      <c r="DV454" s="27">
        <f>IF($O454&gt;=DV$1,$S454+$Y454,$Y454)</f>
        <v>400.29999999999995</v>
      </c>
      <c r="DW454" s="27">
        <f>IF($O454&gt;=DW$1,$S454+$Y454,$Y454)</f>
        <v>400.29999999999995</v>
      </c>
      <c r="DX454" s="27">
        <f>IF($O454&gt;=DX$1,$S454+$Y454,$Y454)</f>
        <v>400.29999999999995</v>
      </c>
      <c r="DY454" s="27">
        <f>IF($O454&gt;=DY$1,$S454+$Y454,$Y454)</f>
        <v>400.29999999999995</v>
      </c>
      <c r="DZ454" s="27">
        <f>IF($O454&gt;=DZ$1,$S454+$Y454,$Y454)</f>
        <v>400.29999999999995</v>
      </c>
      <c r="EA454" s="27">
        <f>IF($O454&gt;=EA$1,$S454+$Y454,$Y454)</f>
        <v>400.29999999999995</v>
      </c>
      <c r="EB454" s="27">
        <f>IF($O454&gt;=EB$1,$S454+$Y454,$Y454)</f>
        <v>400.29999999999995</v>
      </c>
      <c r="EC454" s="27">
        <f>IF($O454&gt;=EC$1,$S454+$Y454,$Y454)</f>
        <v>400.29999999999995</v>
      </c>
      <c r="ED454" s="27">
        <f>IF($O454&gt;=ED$1,$S454+$Y454,$Y454)</f>
        <v>400.29999999999995</v>
      </c>
      <c r="EE454" s="27">
        <f>IF($O454&gt;=EE$1,$S454+$Y454,$Y454)</f>
        <v>400.29999999999995</v>
      </c>
      <c r="EF454" s="27">
        <f>IF($O454&gt;=EF$1,$S454+$Y454,$Y454)</f>
        <v>400.29999999999995</v>
      </c>
      <c r="EG454" s="27">
        <f>IF($O454&gt;=EG$1,$S454+$Y454,$Y454)</f>
        <v>400.29999999999995</v>
      </c>
      <c r="EH454" s="27">
        <f>IF($O454&gt;=EH$1,$S454+$Y454,$Y454)</f>
        <v>400.29999999999995</v>
      </c>
      <c r="EI454" s="27">
        <f>IF($O454&gt;=EI$1,$S454+$Y454,$Y454)</f>
        <v>400.29999999999995</v>
      </c>
      <c r="EJ454" s="27">
        <f>IF($O454&gt;=EJ$1,$S454+$Y454,$Y454)</f>
        <v>400.29999999999995</v>
      </c>
      <c r="EK454" s="27">
        <f>IF($O454&gt;=EK$1,$S454+$Y454,$Y454)</f>
        <v>400.29999999999995</v>
      </c>
      <c r="EL454" s="27">
        <f>IF($O454&gt;=EL$1,$S454+$Y454,$Y454)</f>
        <v>400.29999999999995</v>
      </c>
      <c r="EM454" s="27">
        <f>IF($O454&gt;=EM$1,$S454+$Y454,$Y454)</f>
        <v>400.29999999999995</v>
      </c>
      <c r="EN454" s="27">
        <f>IF($O454&gt;=EN$1,$S454+$Y454,$Y454)</f>
        <v>400.29999999999995</v>
      </c>
      <c r="EO454" s="27">
        <f>IF($O454&gt;=EO$1,$S454+$Y454,$Y454)</f>
        <v>400.29999999999995</v>
      </c>
      <c r="EP454" s="27">
        <f>IF($O454&gt;=EP$1,$S454+$Y454,$Y454)</f>
        <v>0</v>
      </c>
      <c r="EQ454" s="27">
        <f>IF($O454&gt;=EQ$1,$S454+$Y454,$Y454)</f>
        <v>0</v>
      </c>
      <c r="ER454" s="27">
        <f>IF($O454&gt;=ER$1,$S454+$Y454,$Y454)</f>
        <v>0</v>
      </c>
      <c r="ES454" s="27">
        <f>IF($O454&gt;=ES$1,$S454+$Y454,$Y454)</f>
        <v>0</v>
      </c>
      <c r="ET454" s="27">
        <f>IF($O454&gt;=ET$1,$S454+$Y454,$Y454)</f>
        <v>0</v>
      </c>
      <c r="EU454" s="27">
        <f>IF($O454&gt;=EU$1,$S454+$Y454,$Y454)</f>
        <v>0</v>
      </c>
      <c r="EV454" s="27">
        <f>IF($O454&gt;=EV$1,$S454,0)</f>
        <v>0</v>
      </c>
      <c r="EW454" s="27">
        <f>IF($O454&gt;=EW$1,$S454,0)</f>
        <v>0</v>
      </c>
      <c r="EX454" s="27">
        <f>IF($O454&gt;=EX$1,$S454,0)</f>
        <v>0</v>
      </c>
      <c r="EY454" s="27">
        <f>IF($O454&gt;=EY$1,$S454,0)</f>
        <v>0</v>
      </c>
      <c r="EZ454" s="27">
        <f>IF($O454&gt;=EZ$1,$S454,0)</f>
        <v>0</v>
      </c>
      <c r="FA454" s="27">
        <f>IF($O454&gt;=FA$1,$S454,0)</f>
        <v>0</v>
      </c>
      <c r="FB454" s="27">
        <f>IF($O454&gt;=FB$1,$S454,0)</f>
        <v>0</v>
      </c>
      <c r="FC454" s="27">
        <f>IF($O454&gt;=FC$1,$S454,0)</f>
        <v>0</v>
      </c>
      <c r="FD454" s="27">
        <f>IF($O454&gt;=FD$1,$S454,0)</f>
        <v>0</v>
      </c>
      <c r="FE454" s="27">
        <f>IF($O454&gt;=FE$1,$S454,0)</f>
        <v>0</v>
      </c>
      <c r="FF454" s="27">
        <f>IF($O454&gt;=FF$1,$S454,0)</f>
        <v>0</v>
      </c>
      <c r="FG454" s="27">
        <f>IF($O454&gt;=FG$1,$S454,0)</f>
        <v>0</v>
      </c>
      <c r="FH454" s="27">
        <f>IF($O454&gt;=FH$1,$S454,0)</f>
        <v>0</v>
      </c>
      <c r="FI454" s="27">
        <f>IF($O454&gt;=FI$1,$S454,0)</f>
        <v>0</v>
      </c>
      <c r="FJ454" s="27">
        <f>IF($O454&gt;=FJ$1,$S454,0)</f>
        <v>0</v>
      </c>
      <c r="FK454" s="27">
        <f>IF($O454&gt;=FK$1,$S454,0)</f>
        <v>0</v>
      </c>
      <c r="FL454" s="27">
        <f>IF($O454&gt;=FL$1,$S454,0)</f>
        <v>0</v>
      </c>
      <c r="FM454" s="27">
        <f>IF($O454&gt;=FM$1,$S454,0)</f>
        <v>0</v>
      </c>
      <c r="FN454" s="27">
        <f>IF($O454&gt;=FN$1,$S454,0)</f>
        <v>0</v>
      </c>
      <c r="FO454" s="27">
        <f>IF($O454&gt;=FO$1,$S454,0)</f>
        <v>0</v>
      </c>
      <c r="FP454" s="27">
        <f>IF($O454&gt;=FP$1,$S454,0)</f>
        <v>0</v>
      </c>
      <c r="FQ454" s="27">
        <f>IF($O454&gt;=FQ$1,$S454,0)</f>
        <v>0</v>
      </c>
      <c r="FR454" s="27">
        <f>IF($O454&gt;=FR$1,$S454,0)</f>
        <v>0</v>
      </c>
      <c r="FS454" s="27">
        <f>IF($O454&gt;=FS$1,$S454,0)</f>
        <v>0</v>
      </c>
      <c r="FT454" s="27">
        <f>IF($O454&gt;=FT$1,$S454,0)</f>
        <v>0</v>
      </c>
      <c r="FU454" s="27">
        <f>IF($O454&gt;=FU$1,$S454,0)</f>
        <v>0</v>
      </c>
      <c r="FV454" s="27">
        <f>IF($O454&gt;=FV$1,$S454,0)</f>
        <v>0</v>
      </c>
      <c r="FW454" s="27">
        <f>IF($O454&gt;=FW$1,$S454,0)</f>
        <v>0</v>
      </c>
      <c r="FX454" s="27">
        <f>IF($O454&gt;=FX$1,$S454,0)</f>
        <v>0</v>
      </c>
      <c r="FY454" s="27">
        <f>IF($O454&gt;=FY$1,$S454,0)</f>
        <v>0</v>
      </c>
      <c r="FZ454" s="27">
        <f>IF($O454&gt;=FZ$1,$S454,0)</f>
        <v>0</v>
      </c>
      <c r="GA454" s="27">
        <f>IF($O454&gt;=GA$1,$S454,0)</f>
        <v>0</v>
      </c>
      <c r="GB454" s="27">
        <f>IF($O454&gt;=GB$1,$S454,0)</f>
        <v>0</v>
      </c>
      <c r="GC454" s="27">
        <f>IF($O454&gt;=GC$1,$S454,0)</f>
        <v>0</v>
      </c>
      <c r="GD454" s="27">
        <f>IF($O454&gt;=GD$1,$S454,0)</f>
        <v>0</v>
      </c>
      <c r="GE454" s="27">
        <f>IF($O454&gt;=GE$1,$S454,0)</f>
        <v>0</v>
      </c>
      <c r="GF454" s="27">
        <f>IF($O454&gt;=GF$1,$S454,0)</f>
        <v>0</v>
      </c>
      <c r="GG454" s="27">
        <f>IF($O454&gt;=GG$1,$S454,0)</f>
        <v>0</v>
      </c>
      <c r="GH454" s="27">
        <f>IF($O454&gt;=GH$1,$S454,0)</f>
        <v>0</v>
      </c>
      <c r="GI454" s="27">
        <f>IF($O454&gt;=GI$1,$S454,0)</f>
        <v>0</v>
      </c>
      <c r="GJ454" s="27">
        <f>IF($O454&gt;=GJ$1,$S454,0)</f>
        <v>0</v>
      </c>
      <c r="GK454" s="27">
        <f>IF($O454&gt;=GK$1,$S454,0)</f>
        <v>0</v>
      </c>
      <c r="GL454" s="27">
        <f>IF($O454&gt;=GL$1,$S454,0)</f>
        <v>0</v>
      </c>
      <c r="GM454" s="27">
        <f>IF($O454&gt;=GM$1,$S454,0)</f>
        <v>0</v>
      </c>
      <c r="GN454" s="27">
        <f>IF($O454&gt;=GN$1,$S454,0)</f>
        <v>0</v>
      </c>
      <c r="GO454" s="27">
        <f>IF($O454&gt;=GO$1,$S454,0)</f>
        <v>0</v>
      </c>
      <c r="GP454" s="27">
        <f>IF($O454&gt;=GP$1,$S454,0)</f>
        <v>0</v>
      </c>
      <c r="GQ454" s="27">
        <f>IF($O454&gt;=GQ$1,$S454,0)</f>
        <v>0</v>
      </c>
      <c r="GR454" s="27">
        <f>IF($O454&gt;=GR$1,$S454,0)</f>
        <v>0</v>
      </c>
      <c r="GS454" s="27">
        <f>IF($O454&gt;=GS$1,$S454,0)</f>
        <v>0</v>
      </c>
      <c r="GT454" s="27">
        <f>IF($O454&gt;=GT$1,$S454,0)</f>
        <v>0</v>
      </c>
      <c r="GU454" s="27">
        <f>IF($O454&gt;=GU$1,$S454,0)</f>
        <v>0</v>
      </c>
      <c r="GV454" s="27">
        <f>IF($O454&gt;=GV$1,$S454,0)</f>
        <v>0</v>
      </c>
      <c r="GW454" s="27">
        <f>IF($O454&gt;=GW$1,$S454,0)</f>
        <v>0</v>
      </c>
      <c r="GX454" s="27">
        <f>IF($O454&gt;=GX$1,$S454,0)</f>
        <v>0</v>
      </c>
      <c r="GY454" s="27">
        <f>IF($O454&gt;=GY$1,$S454,0)</f>
        <v>0</v>
      </c>
      <c r="GZ454" s="27">
        <f>IF($O454&gt;=GZ$1,$S454,0)</f>
        <v>0</v>
      </c>
      <c r="HA454" s="27">
        <f>IF($O454&gt;=HA$1,$S454,0)</f>
        <v>0</v>
      </c>
      <c r="HB454" s="27">
        <f>IF($O454&gt;=HB$1,$S454,0)</f>
        <v>0</v>
      </c>
      <c r="HC454" s="27">
        <f>IF($O454&gt;=HC$1,$S454,0)</f>
        <v>0</v>
      </c>
    </row>
    <row r="455" spans="1:211">
      <c r="A455" s="3">
        <v>83828</v>
      </c>
      <c r="B455" s="3" t="s">
        <v>509</v>
      </c>
      <c r="C455" s="3" t="s">
        <v>450</v>
      </c>
      <c r="D455" s="3">
        <v>52</v>
      </c>
      <c r="E455" s="4">
        <v>36577</v>
      </c>
      <c r="F455" s="5">
        <v>18.339726027397262</v>
      </c>
      <c r="G455" s="3" t="s">
        <v>446</v>
      </c>
      <c r="H455" s="4">
        <v>24234</v>
      </c>
      <c r="I455" s="9" t="s">
        <v>836</v>
      </c>
      <c r="J455" s="5">
        <v>2655.76</v>
      </c>
      <c r="K455" s="31">
        <v>200</v>
      </c>
      <c r="L455" s="32">
        <v>18</v>
      </c>
      <c r="M455" s="33">
        <f>VLOOKUP(L455,FIND,3,TRUE)</f>
        <v>1.2</v>
      </c>
      <c r="N455" s="32">
        <f>IF(L455&gt;30,180,VLOOKUP(L455,TEMPO,2,FALSE))</f>
        <v>108</v>
      </c>
      <c r="O455" s="32">
        <f>IF(R455&gt;0,4,N455)</f>
        <v>108</v>
      </c>
      <c r="P455" s="96">
        <f>J455*M455*L455</f>
        <v>57364.416000000005</v>
      </c>
      <c r="Q455" s="96">
        <f>10934.45*2</f>
        <v>21868.9</v>
      </c>
      <c r="R455" s="96">
        <f>IF(P455&lt;=Q455,P455/4,0)</f>
        <v>0</v>
      </c>
      <c r="S455" s="5">
        <f>IF(P455&gt;=Q455,P455/N455,0)</f>
        <v>531.15200000000004</v>
      </c>
      <c r="T455" s="3"/>
      <c r="U455" s="3">
        <f>IF(T455="",1,0)</f>
        <v>1</v>
      </c>
      <c r="V455" s="3">
        <v>88</v>
      </c>
      <c r="W455" s="5">
        <v>0</v>
      </c>
      <c r="X455" s="5">
        <v>203.3</v>
      </c>
      <c r="Y455" s="5">
        <f>X455*W455</f>
        <v>0</v>
      </c>
      <c r="Z455" s="5">
        <v>400</v>
      </c>
      <c r="AA455" s="5">
        <f>S455+Y455+Z455</f>
        <v>931.15200000000004</v>
      </c>
      <c r="AB455" s="39">
        <f>(J455/12+J455/12*1.3333333333+450/12+J455/30*6/12+J455)*1.3+Y455+Z455+153.9</f>
        <v>4783.9965777681873</v>
      </c>
      <c r="AC455" s="39" t="s">
        <v>450</v>
      </c>
      <c r="AD455" s="39">
        <f>J455*1.3+400+153.9</f>
        <v>4006.3880000000004</v>
      </c>
      <c r="AE455" s="39">
        <f>SUMIFS('CUSTO MENSAL FUNC NOVO'!H:H,'CUSTO MENSAL FUNC NOVO'!A:A,'VALORES MENSAIS'!AC455)</f>
        <v>3296.25</v>
      </c>
      <c r="AF455" s="27">
        <f>IF($R455&gt;0,$R455,$S455)+$Y455+$Z455</f>
        <v>931.15200000000004</v>
      </c>
      <c r="AG455" s="27">
        <f>IF($R455&gt;0,$R455,$S455)+$Y455+$Z455</f>
        <v>931.15200000000004</v>
      </c>
      <c r="AH455" s="27">
        <f>IF($R455&gt;0,$R455,$S455)+$Y455+$Z455</f>
        <v>931.15200000000004</v>
      </c>
      <c r="AI455" s="27">
        <f>IF($R455&gt;0,$R455,$S455)+$Y455+$Z455</f>
        <v>931.15200000000004</v>
      </c>
      <c r="AJ455" s="27">
        <f>IF($O455&gt;=AJ$1,$S455+$Y455+$Z455,$Y455+$Z455)</f>
        <v>931.15200000000004</v>
      </c>
      <c r="AK455" s="27">
        <f>IF($O455&gt;=AK$1,$S455+$Y455+$Z455,$Y455+$Z455)</f>
        <v>931.15200000000004</v>
      </c>
      <c r="AL455" s="27">
        <f>IF($O455&gt;=AL$1,$S455+$Y455+$Z455,$Y455+$Z455)</f>
        <v>931.15200000000004</v>
      </c>
      <c r="AM455" s="27">
        <f>IF($O455&gt;=AM$1,$S455+$Y455+$Z455,$Y455+$Z455)</f>
        <v>931.15200000000004</v>
      </c>
      <c r="AN455" s="27">
        <f>IF($O455&gt;=AN$1,$S455+$Y455+$Z455,$Y455+$Z455)</f>
        <v>931.15200000000004</v>
      </c>
      <c r="AO455" s="27">
        <f>IF($O455&gt;=AO$1,$S455+$Y455+$Z455,$Y455+$Z455)</f>
        <v>931.15200000000004</v>
      </c>
      <c r="AP455" s="27">
        <f>IF($O455&gt;=AP$1,$S455+$Y455+$Z455,$Y455+$Z455)</f>
        <v>931.15200000000004</v>
      </c>
      <c r="AQ455" s="27">
        <f>IF($O455&gt;=AQ$1,$S455+$Y455+$Z455,$Y455+$Z455)</f>
        <v>931.15200000000004</v>
      </c>
      <c r="AR455" s="27">
        <f>IF($O455&gt;=AR$1,$S455+$Y455+$Z455,$Y455+$Z455)</f>
        <v>931.15200000000004</v>
      </c>
      <c r="AS455" s="27">
        <f>IF($O455&gt;=AS$1,$S455+$Y455+$Z455,$Y455+$Z455)</f>
        <v>931.15200000000004</v>
      </c>
      <c r="AT455" s="27">
        <f>IF($O455&gt;=AT$1,$S455+$Y455+$Z455,$Y455+$Z455)</f>
        <v>931.15200000000004</v>
      </c>
      <c r="AU455" s="27">
        <f>IF($O455&gt;=AU$1,$S455+$Y455+$Z455,$Y455+$Z455)</f>
        <v>931.15200000000004</v>
      </c>
      <c r="AV455" s="27">
        <f>IF($O455&gt;=AV$1,$S455+$Y455+$Z455,$Y455+$Z455)</f>
        <v>931.15200000000004</v>
      </c>
      <c r="AW455" s="27">
        <f>IF($O455&gt;=AW$1,$S455+$Y455+$Z455,$Y455+$Z455)</f>
        <v>931.15200000000004</v>
      </c>
      <c r="AX455" s="27">
        <f>IF($O455&gt;=AX$1,$S455+$Y455+$Z455,$Y455+$Z455)</f>
        <v>931.15200000000004</v>
      </c>
      <c r="AY455" s="27">
        <f>IF($O455&gt;=AY$1,$S455+$Y455+$Z455,$Y455+$Z455)</f>
        <v>931.15200000000004</v>
      </c>
      <c r="AZ455" s="27">
        <f>IF($O455&gt;=AZ$1,$S455+$Y455+$Z455,$Y455+$Z455)</f>
        <v>931.15200000000004</v>
      </c>
      <c r="BA455" s="27">
        <f>IF($O455&gt;=BA$1,$S455+$Y455+$Z455,$Y455+$Z455)</f>
        <v>931.15200000000004</v>
      </c>
      <c r="BB455" s="27">
        <f>IF($O455&gt;=BB$1,$S455+$Y455+$Z455,$Y455+$Z455)</f>
        <v>931.15200000000004</v>
      </c>
      <c r="BC455" s="27">
        <f>IF($O455&gt;=BC$1,$S455+$Y455+$Z455,$Y455+$Z455)</f>
        <v>931.15200000000004</v>
      </c>
      <c r="BD455" s="27">
        <f>IF($O455&gt;=BD$1,$S455+$Y455+$Z455,$Y455+$Z455)</f>
        <v>931.15200000000004</v>
      </c>
      <c r="BE455" s="27">
        <f>IF($O455&gt;=BE$1,$S455+$Y455+$Z455,$Y455+$Z455)</f>
        <v>931.15200000000004</v>
      </c>
      <c r="BF455" s="27">
        <f>IF($O455&gt;=BF$1,$S455+$Y455+$Z455,$Y455+$Z455)</f>
        <v>931.15200000000004</v>
      </c>
      <c r="BG455" s="27">
        <f>IF($O455&gt;=BG$1,$S455+$Y455+$Z455,$Y455+$Z455)</f>
        <v>931.15200000000004</v>
      </c>
      <c r="BH455" s="27">
        <f>IF($O455&gt;=BH$1,$S455+$Y455+$Z455,$Y455+$Z455)</f>
        <v>931.15200000000004</v>
      </c>
      <c r="BI455" s="27">
        <f>IF($O455&gt;=BI$1,$S455+$Y455+$Z455,$Y455+$Z455)</f>
        <v>931.15200000000004</v>
      </c>
      <c r="BJ455" s="27">
        <f>IF($O455&gt;=BJ$1,$S455+$Y455+$Z455,$Y455+$Z455)</f>
        <v>931.15200000000004</v>
      </c>
      <c r="BK455" s="27">
        <f>IF($O455&gt;=BK$1,$S455+$Y455+$Z455,$Y455+$Z455)</f>
        <v>931.15200000000004</v>
      </c>
      <c r="BL455" s="27">
        <f>IF($O455&gt;=BL$1,$S455+$Y455+$Z455,$Y455+$Z455)</f>
        <v>931.15200000000004</v>
      </c>
      <c r="BM455" s="27">
        <f>IF($O455&gt;=BM$1,$S455+$Y455+$Z455,$Y455+$Z455)</f>
        <v>931.15200000000004</v>
      </c>
      <c r="BN455" s="27">
        <f>IF($O455&gt;=BN$1,$S455+$Y455+$Z455,$Y455+$Z455)</f>
        <v>931.15200000000004</v>
      </c>
      <c r="BO455" s="27">
        <f>IF($O455&gt;=BO$1,$S455+$Y455+$Z455,$Y455+$Z455)</f>
        <v>931.15200000000004</v>
      </c>
      <c r="BP455" s="27">
        <f>IF($O455&gt;=BP$1,$S455+$Y455+$Z455,$Y455+$Z455)</f>
        <v>931.15200000000004</v>
      </c>
      <c r="BQ455" s="27">
        <f>IF($O455&gt;=BQ$1,$S455+$Y455+$Z455,$Y455+$Z455)</f>
        <v>931.15200000000004</v>
      </c>
      <c r="BR455" s="27">
        <f>IF($O455&gt;=BR$1,$S455+$Y455+$Z455,$Y455+$Z455)</f>
        <v>931.15200000000004</v>
      </c>
      <c r="BS455" s="27">
        <f>IF($O455&gt;=BS$1,$S455+$Y455+$Z455,$Y455+$Z455)</f>
        <v>931.15200000000004</v>
      </c>
      <c r="BT455" s="27">
        <f>IF($O455&gt;=BT$1,$S455+$Y455+$Z455,$Y455+$Z455)</f>
        <v>931.15200000000004</v>
      </c>
      <c r="BU455" s="27">
        <f>IF($O455&gt;=BU$1,$S455+$Y455+$Z455,$Y455+$Z455)</f>
        <v>931.15200000000004</v>
      </c>
      <c r="BV455" s="27">
        <f>IF($O455&gt;=BV$1,$S455+$Y455+$Z455,$Y455+$Z455)</f>
        <v>931.15200000000004</v>
      </c>
      <c r="BW455" s="27">
        <f>IF($O455&gt;=BW$1,$S455+$Y455+$Z455,$Y455+$Z455)</f>
        <v>931.15200000000004</v>
      </c>
      <c r="BX455" s="27">
        <f>IF($O455&gt;=BX$1,$S455+$Y455+$Z455,$Y455+$Z455)</f>
        <v>931.15200000000004</v>
      </c>
      <c r="BY455" s="27">
        <f>IF($O455&gt;=BY$1,$S455+$Y455+$Z455,$Y455+$Z455)</f>
        <v>931.15200000000004</v>
      </c>
      <c r="BZ455" s="27">
        <f>IF($O455&gt;=BZ$1,$S455+$Y455+$Z455,$Y455+$Z455)</f>
        <v>931.15200000000004</v>
      </c>
      <c r="CA455" s="27">
        <f>IF($O455&gt;=CA$1,$S455+$Y455+$Z455,$Y455+$Z455)</f>
        <v>931.15200000000004</v>
      </c>
      <c r="CB455" s="27">
        <f>IF($O455&gt;=CB$1,$S455+$Y455+$Z455,$Y455+$Z455)</f>
        <v>931.15200000000004</v>
      </c>
      <c r="CC455" s="27">
        <f>IF($O455&gt;=CC$1,$S455+$Y455+$Z455,$Y455+$Z455)</f>
        <v>931.15200000000004</v>
      </c>
      <c r="CD455" s="27">
        <f>IF($O455&gt;=CD$1,$S455+$Y455+$Z455,$Y455+$Z455)</f>
        <v>931.15200000000004</v>
      </c>
      <c r="CE455" s="27">
        <f>IF($O455&gt;=CE$1,$S455+$Y455+$Z455,$Y455+$Z455)</f>
        <v>931.15200000000004</v>
      </c>
      <c r="CF455" s="27">
        <f>IF($O455&gt;=CF$1,$S455+$Y455+$Z455,$Y455+$Z455)</f>
        <v>931.15200000000004</v>
      </c>
      <c r="CG455" s="27">
        <f>IF($O455&gt;=CG$1,$S455+$Y455+$Z455,$Y455+$Z455)</f>
        <v>931.15200000000004</v>
      </c>
      <c r="CH455" s="27">
        <f>IF($O455&gt;=CH$1,$S455+$Y455+$Z455,$Y455+$Z455)</f>
        <v>931.15200000000004</v>
      </c>
      <c r="CI455" s="27">
        <f>IF($O455&gt;=CI$1,$S455+$Y455+$Z455,$Y455+$Z455)</f>
        <v>931.15200000000004</v>
      </c>
      <c r="CJ455" s="27">
        <f>IF($O455&gt;=CJ$1,$S455+$Y455+$Z455,$Y455+$Z455)</f>
        <v>931.15200000000004</v>
      </c>
      <c r="CK455" s="27">
        <f>IF($O455&gt;=CK$1,$S455+$Y455+$Z455,$Y455+$Z455)</f>
        <v>931.15200000000004</v>
      </c>
      <c r="CL455" s="27">
        <f>IF($O455&gt;=CL$1,$S455+$Y455+$Z455,$Y455+$Z455)</f>
        <v>931.15200000000004</v>
      </c>
      <c r="CM455" s="27">
        <f>IF($O455&gt;=CM$1,$S455+$Y455+$Z455,$Y455+$Z455)</f>
        <v>931.15200000000004</v>
      </c>
      <c r="CN455" s="27">
        <f>IF($O455&gt;=CN$1,$S455+$Y455,$Y455)</f>
        <v>531.15200000000004</v>
      </c>
      <c r="CO455" s="27">
        <f>IF($O455&gt;=CO$1,$S455+$Y455,$Y455)</f>
        <v>531.15200000000004</v>
      </c>
      <c r="CP455" s="27">
        <f>IF($O455&gt;=CP$1,$S455+$Y455,$Y455)</f>
        <v>531.15200000000004</v>
      </c>
      <c r="CQ455" s="27">
        <f>IF($O455&gt;=CQ$1,$S455+$Y455,$Y455)</f>
        <v>531.15200000000004</v>
      </c>
      <c r="CR455" s="27">
        <f>IF($O455&gt;=CR$1,$S455+$Y455,$Y455)</f>
        <v>531.15200000000004</v>
      </c>
      <c r="CS455" s="27">
        <f>IF($O455&gt;=CS$1,$S455+$Y455,$Y455)</f>
        <v>531.15200000000004</v>
      </c>
      <c r="CT455" s="27">
        <f>IF($O455&gt;=CT$1,$S455+$Y455,$Y455)</f>
        <v>531.15200000000004</v>
      </c>
      <c r="CU455" s="27">
        <f>IF($O455&gt;=CU$1,$S455+$Y455,$Y455)</f>
        <v>531.15200000000004</v>
      </c>
      <c r="CV455" s="27">
        <f>IF($O455&gt;=CV$1,$S455+$Y455,$Y455)</f>
        <v>531.15200000000004</v>
      </c>
      <c r="CW455" s="27">
        <f>IF($O455&gt;=CW$1,$S455+$Y455,$Y455)</f>
        <v>531.15200000000004</v>
      </c>
      <c r="CX455" s="27">
        <f>IF($O455&gt;=CX$1,$S455+$Y455,$Y455)</f>
        <v>531.15200000000004</v>
      </c>
      <c r="CY455" s="27">
        <f>IF($O455&gt;=CY$1,$S455+$Y455,$Y455)</f>
        <v>531.15200000000004</v>
      </c>
      <c r="CZ455" s="27">
        <f>IF($O455&gt;=CZ$1,$S455+$Y455,$Y455)</f>
        <v>531.15200000000004</v>
      </c>
      <c r="DA455" s="27">
        <f>IF($O455&gt;=DA$1,$S455+$Y455,$Y455)</f>
        <v>531.15200000000004</v>
      </c>
      <c r="DB455" s="27">
        <f>IF($O455&gt;=DB$1,$S455+$Y455,$Y455)</f>
        <v>531.15200000000004</v>
      </c>
      <c r="DC455" s="27">
        <f>IF($O455&gt;=DC$1,$S455+$Y455,$Y455)</f>
        <v>531.15200000000004</v>
      </c>
      <c r="DD455" s="27">
        <f>IF($O455&gt;=DD$1,$S455+$Y455,$Y455)</f>
        <v>531.15200000000004</v>
      </c>
      <c r="DE455" s="27">
        <f>IF($O455&gt;=DE$1,$S455+$Y455,$Y455)</f>
        <v>531.15200000000004</v>
      </c>
      <c r="DF455" s="27">
        <f>IF($O455&gt;=DF$1,$S455+$Y455,$Y455)</f>
        <v>531.15200000000004</v>
      </c>
      <c r="DG455" s="27">
        <f>IF($O455&gt;=DG$1,$S455+$Y455,$Y455)</f>
        <v>531.15200000000004</v>
      </c>
      <c r="DH455" s="27">
        <f>IF($O455&gt;=DH$1,$S455+$Y455,$Y455)</f>
        <v>531.15200000000004</v>
      </c>
      <c r="DI455" s="27">
        <f>IF($O455&gt;=DI$1,$S455+$Y455,$Y455)</f>
        <v>531.15200000000004</v>
      </c>
      <c r="DJ455" s="27">
        <f>IF($O455&gt;=DJ$1,$S455+$Y455,$Y455)</f>
        <v>531.15200000000004</v>
      </c>
      <c r="DK455" s="27">
        <f>IF($O455&gt;=DK$1,$S455+$Y455,$Y455)</f>
        <v>531.15200000000004</v>
      </c>
      <c r="DL455" s="27">
        <f>IF($O455&gt;=DL$1,$S455+$Y455,$Y455)</f>
        <v>531.15200000000004</v>
      </c>
      <c r="DM455" s="27">
        <f>IF($O455&gt;=DM$1,$S455+$Y455,$Y455)</f>
        <v>531.15200000000004</v>
      </c>
      <c r="DN455" s="27">
        <f>IF($O455&gt;=DN$1,$S455+$Y455,$Y455)</f>
        <v>531.15200000000004</v>
      </c>
      <c r="DO455" s="27">
        <f>IF($O455&gt;=DO$1,$S455+$Y455,$Y455)</f>
        <v>531.15200000000004</v>
      </c>
      <c r="DP455" s="27">
        <f>IF($O455&gt;=DP$1,$S455+$Y455,$Y455)</f>
        <v>531.15200000000004</v>
      </c>
      <c r="DQ455" s="27">
        <f>IF($O455&gt;=DQ$1,$S455+$Y455,$Y455)</f>
        <v>531.15200000000004</v>
      </c>
      <c r="DR455" s="27">
        <f>IF($O455&gt;=DR$1,$S455+$Y455,$Y455)</f>
        <v>531.15200000000004</v>
      </c>
      <c r="DS455" s="27">
        <f>IF($O455&gt;=DS$1,$S455+$Y455,$Y455)</f>
        <v>531.15200000000004</v>
      </c>
      <c r="DT455" s="27">
        <f>IF($O455&gt;=DT$1,$S455+$Y455,$Y455)</f>
        <v>531.15200000000004</v>
      </c>
      <c r="DU455" s="27">
        <f>IF($O455&gt;=DU$1,$S455+$Y455,$Y455)</f>
        <v>531.15200000000004</v>
      </c>
      <c r="DV455" s="27">
        <f>IF($O455&gt;=DV$1,$S455+$Y455,$Y455)</f>
        <v>531.15200000000004</v>
      </c>
      <c r="DW455" s="27">
        <f>IF($O455&gt;=DW$1,$S455+$Y455,$Y455)</f>
        <v>531.15200000000004</v>
      </c>
      <c r="DX455" s="27">
        <f>IF($O455&gt;=DX$1,$S455+$Y455,$Y455)</f>
        <v>531.15200000000004</v>
      </c>
      <c r="DY455" s="27">
        <f>IF($O455&gt;=DY$1,$S455+$Y455,$Y455)</f>
        <v>531.15200000000004</v>
      </c>
      <c r="DZ455" s="27">
        <f>IF($O455&gt;=DZ$1,$S455+$Y455,$Y455)</f>
        <v>531.15200000000004</v>
      </c>
      <c r="EA455" s="27">
        <f>IF($O455&gt;=EA$1,$S455+$Y455,$Y455)</f>
        <v>531.15200000000004</v>
      </c>
      <c r="EB455" s="27">
        <f>IF($O455&gt;=EB$1,$S455+$Y455,$Y455)</f>
        <v>531.15200000000004</v>
      </c>
      <c r="EC455" s="27">
        <f>IF($O455&gt;=EC$1,$S455+$Y455,$Y455)</f>
        <v>531.15200000000004</v>
      </c>
      <c r="ED455" s="27">
        <f>IF($O455&gt;=ED$1,$S455+$Y455,$Y455)</f>
        <v>531.15200000000004</v>
      </c>
      <c r="EE455" s="27">
        <f>IF($O455&gt;=EE$1,$S455+$Y455,$Y455)</f>
        <v>531.15200000000004</v>
      </c>
      <c r="EF455" s="27">
        <f>IF($O455&gt;=EF$1,$S455+$Y455,$Y455)</f>
        <v>531.15200000000004</v>
      </c>
      <c r="EG455" s="27">
        <f>IF($O455&gt;=EG$1,$S455+$Y455,$Y455)</f>
        <v>531.15200000000004</v>
      </c>
      <c r="EH455" s="27">
        <f>IF($O455&gt;=EH$1,$S455+$Y455,$Y455)</f>
        <v>531.15200000000004</v>
      </c>
      <c r="EI455" s="27">
        <f>IF($O455&gt;=EI$1,$S455+$Y455,$Y455)</f>
        <v>531.15200000000004</v>
      </c>
      <c r="EJ455" s="27">
        <f>IF($O455&gt;=EJ$1,$S455+$Y455,$Y455)</f>
        <v>0</v>
      </c>
      <c r="EK455" s="27">
        <f>IF($O455&gt;=EK$1,$S455+$Y455,$Y455)</f>
        <v>0</v>
      </c>
      <c r="EL455" s="27">
        <f>IF($O455&gt;=EL$1,$S455+$Y455,$Y455)</f>
        <v>0</v>
      </c>
      <c r="EM455" s="27">
        <f>IF($O455&gt;=EM$1,$S455+$Y455,$Y455)</f>
        <v>0</v>
      </c>
      <c r="EN455" s="27">
        <f>IF($O455&gt;=EN$1,$S455+$Y455,$Y455)</f>
        <v>0</v>
      </c>
      <c r="EO455" s="27">
        <f>IF($O455&gt;=EO$1,$S455+$Y455,$Y455)</f>
        <v>0</v>
      </c>
      <c r="EP455" s="27">
        <f>IF($O455&gt;=EP$1,$S455+$Y455,$Y455)</f>
        <v>0</v>
      </c>
      <c r="EQ455" s="27">
        <f>IF($O455&gt;=EQ$1,$S455+$Y455,$Y455)</f>
        <v>0</v>
      </c>
      <c r="ER455" s="27">
        <f>IF($O455&gt;=ER$1,$S455+$Y455,$Y455)</f>
        <v>0</v>
      </c>
      <c r="ES455" s="27">
        <f>IF($O455&gt;=ES$1,$S455+$Y455,$Y455)</f>
        <v>0</v>
      </c>
      <c r="ET455" s="27">
        <f>IF($O455&gt;=ET$1,$S455+$Y455,$Y455)</f>
        <v>0</v>
      </c>
      <c r="EU455" s="27">
        <f>IF($O455&gt;=EU$1,$S455+$Y455,$Y455)</f>
        <v>0</v>
      </c>
      <c r="EV455" s="27">
        <f>IF($O455&gt;=EV$1,$S455,0)</f>
        <v>0</v>
      </c>
      <c r="EW455" s="27">
        <f>IF($O455&gt;=EW$1,$S455,0)</f>
        <v>0</v>
      </c>
      <c r="EX455" s="27">
        <f>IF($O455&gt;=EX$1,$S455,0)</f>
        <v>0</v>
      </c>
      <c r="EY455" s="27">
        <f>IF($O455&gt;=EY$1,$S455,0)</f>
        <v>0</v>
      </c>
      <c r="EZ455" s="27">
        <f>IF($O455&gt;=EZ$1,$S455,0)</f>
        <v>0</v>
      </c>
      <c r="FA455" s="27">
        <f>IF($O455&gt;=FA$1,$S455,0)</f>
        <v>0</v>
      </c>
      <c r="FB455" s="27">
        <f>IF($O455&gt;=FB$1,$S455,0)</f>
        <v>0</v>
      </c>
      <c r="FC455" s="27">
        <f>IF($O455&gt;=FC$1,$S455,0)</f>
        <v>0</v>
      </c>
      <c r="FD455" s="27">
        <f>IF($O455&gt;=FD$1,$S455,0)</f>
        <v>0</v>
      </c>
      <c r="FE455" s="27">
        <f>IF($O455&gt;=FE$1,$S455,0)</f>
        <v>0</v>
      </c>
      <c r="FF455" s="27">
        <f>IF($O455&gt;=FF$1,$S455,0)</f>
        <v>0</v>
      </c>
      <c r="FG455" s="27">
        <f>IF($O455&gt;=FG$1,$S455,0)</f>
        <v>0</v>
      </c>
      <c r="FH455" s="27">
        <f>IF($O455&gt;=FH$1,$S455,0)</f>
        <v>0</v>
      </c>
      <c r="FI455" s="27">
        <f>IF($O455&gt;=FI$1,$S455,0)</f>
        <v>0</v>
      </c>
      <c r="FJ455" s="27">
        <f>IF($O455&gt;=FJ$1,$S455,0)</f>
        <v>0</v>
      </c>
      <c r="FK455" s="27">
        <f>IF($O455&gt;=FK$1,$S455,0)</f>
        <v>0</v>
      </c>
      <c r="FL455" s="27">
        <f>IF($O455&gt;=FL$1,$S455,0)</f>
        <v>0</v>
      </c>
      <c r="FM455" s="27">
        <f>IF($O455&gt;=FM$1,$S455,0)</f>
        <v>0</v>
      </c>
      <c r="FN455" s="27">
        <f>IF($O455&gt;=FN$1,$S455,0)</f>
        <v>0</v>
      </c>
      <c r="FO455" s="27">
        <f>IF($O455&gt;=FO$1,$S455,0)</f>
        <v>0</v>
      </c>
      <c r="FP455" s="27">
        <f>IF($O455&gt;=FP$1,$S455,0)</f>
        <v>0</v>
      </c>
      <c r="FQ455" s="27">
        <f>IF($O455&gt;=FQ$1,$S455,0)</f>
        <v>0</v>
      </c>
      <c r="FR455" s="27">
        <f>IF($O455&gt;=FR$1,$S455,0)</f>
        <v>0</v>
      </c>
      <c r="FS455" s="27">
        <f>IF($O455&gt;=FS$1,$S455,0)</f>
        <v>0</v>
      </c>
      <c r="FT455" s="27">
        <f>IF($O455&gt;=FT$1,$S455,0)</f>
        <v>0</v>
      </c>
      <c r="FU455" s="27">
        <f>IF($O455&gt;=FU$1,$S455,0)</f>
        <v>0</v>
      </c>
      <c r="FV455" s="27">
        <f>IF($O455&gt;=FV$1,$S455,0)</f>
        <v>0</v>
      </c>
      <c r="FW455" s="27">
        <f>IF($O455&gt;=FW$1,$S455,0)</f>
        <v>0</v>
      </c>
      <c r="FX455" s="27">
        <f>IF($O455&gt;=FX$1,$S455,0)</f>
        <v>0</v>
      </c>
      <c r="FY455" s="27">
        <f>IF($O455&gt;=FY$1,$S455,0)</f>
        <v>0</v>
      </c>
      <c r="FZ455" s="27">
        <f>IF($O455&gt;=FZ$1,$S455,0)</f>
        <v>0</v>
      </c>
      <c r="GA455" s="27">
        <f>IF($O455&gt;=GA$1,$S455,0)</f>
        <v>0</v>
      </c>
      <c r="GB455" s="27">
        <f>IF($O455&gt;=GB$1,$S455,0)</f>
        <v>0</v>
      </c>
      <c r="GC455" s="27">
        <f>IF($O455&gt;=GC$1,$S455,0)</f>
        <v>0</v>
      </c>
      <c r="GD455" s="27">
        <f>IF($O455&gt;=GD$1,$S455,0)</f>
        <v>0</v>
      </c>
      <c r="GE455" s="27">
        <f>IF($O455&gt;=GE$1,$S455,0)</f>
        <v>0</v>
      </c>
      <c r="GF455" s="27">
        <f>IF($O455&gt;=GF$1,$S455,0)</f>
        <v>0</v>
      </c>
      <c r="GG455" s="27">
        <f>IF($O455&gt;=GG$1,$S455,0)</f>
        <v>0</v>
      </c>
      <c r="GH455" s="27">
        <f>IF($O455&gt;=GH$1,$S455,0)</f>
        <v>0</v>
      </c>
      <c r="GI455" s="27">
        <f>IF($O455&gt;=GI$1,$S455,0)</f>
        <v>0</v>
      </c>
      <c r="GJ455" s="27">
        <f>IF($O455&gt;=GJ$1,$S455,0)</f>
        <v>0</v>
      </c>
      <c r="GK455" s="27">
        <f>IF($O455&gt;=GK$1,$S455,0)</f>
        <v>0</v>
      </c>
      <c r="GL455" s="27">
        <f>IF($O455&gt;=GL$1,$S455,0)</f>
        <v>0</v>
      </c>
      <c r="GM455" s="27">
        <f>IF($O455&gt;=GM$1,$S455,0)</f>
        <v>0</v>
      </c>
      <c r="GN455" s="27">
        <f>IF($O455&gt;=GN$1,$S455,0)</f>
        <v>0</v>
      </c>
      <c r="GO455" s="27">
        <f>IF($O455&gt;=GO$1,$S455,0)</f>
        <v>0</v>
      </c>
      <c r="GP455" s="27">
        <f>IF($O455&gt;=GP$1,$S455,0)</f>
        <v>0</v>
      </c>
      <c r="GQ455" s="27">
        <f>IF($O455&gt;=GQ$1,$S455,0)</f>
        <v>0</v>
      </c>
      <c r="GR455" s="27">
        <f>IF($O455&gt;=GR$1,$S455,0)</f>
        <v>0</v>
      </c>
      <c r="GS455" s="27">
        <f>IF($O455&gt;=GS$1,$S455,0)</f>
        <v>0</v>
      </c>
      <c r="GT455" s="27">
        <f>IF($O455&gt;=GT$1,$S455,0)</f>
        <v>0</v>
      </c>
      <c r="GU455" s="27">
        <f>IF($O455&gt;=GU$1,$S455,0)</f>
        <v>0</v>
      </c>
      <c r="GV455" s="27">
        <f>IF($O455&gt;=GV$1,$S455,0)</f>
        <v>0</v>
      </c>
      <c r="GW455" s="27">
        <f>IF($O455&gt;=GW$1,$S455,0)</f>
        <v>0</v>
      </c>
      <c r="GX455" s="27">
        <f>IF($O455&gt;=GX$1,$S455,0)</f>
        <v>0</v>
      </c>
      <c r="GY455" s="27">
        <f>IF($O455&gt;=GY$1,$S455,0)</f>
        <v>0</v>
      </c>
      <c r="GZ455" s="27">
        <f>IF($O455&gt;=GZ$1,$S455,0)</f>
        <v>0</v>
      </c>
      <c r="HA455" s="27">
        <f>IF($O455&gt;=HA$1,$S455,0)</f>
        <v>0</v>
      </c>
      <c r="HB455" s="27">
        <f>IF($O455&gt;=HB$1,$S455,0)</f>
        <v>0</v>
      </c>
      <c r="HC455" s="27">
        <f>IF($O455&gt;=HC$1,$S455,0)</f>
        <v>0</v>
      </c>
    </row>
    <row r="456" spans="1:211">
      <c r="A456" s="3">
        <v>43532</v>
      </c>
      <c r="B456" s="3" t="s">
        <v>593</v>
      </c>
      <c r="C456" s="3" t="s">
        <v>445</v>
      </c>
      <c r="D456" s="3">
        <v>56</v>
      </c>
      <c r="E456" s="4">
        <v>33476</v>
      </c>
      <c r="F456" s="5">
        <v>26.835616438356166</v>
      </c>
      <c r="G456" s="3" t="s">
        <v>446</v>
      </c>
      <c r="H456" s="4">
        <v>22673</v>
      </c>
      <c r="I456" s="9" t="s">
        <v>836</v>
      </c>
      <c r="J456" s="5">
        <v>10415.5</v>
      </c>
      <c r="K456" s="31">
        <v>200</v>
      </c>
      <c r="L456" s="32">
        <v>27</v>
      </c>
      <c r="M456" s="33">
        <f>VLOOKUP(L456,FIND,3,TRUE)</f>
        <v>1.5</v>
      </c>
      <c r="N456" s="32">
        <f>IF(L456&gt;30,180,VLOOKUP(L456,TEMPO,2,FALSE))</f>
        <v>162</v>
      </c>
      <c r="O456" s="32">
        <f>IF(R456&gt;0,4,N456)</f>
        <v>162</v>
      </c>
      <c r="P456" s="96">
        <f>J456*M456*L456</f>
        <v>421827.75</v>
      </c>
      <c r="Q456" s="96">
        <f>10934.45*2</f>
        <v>21868.9</v>
      </c>
      <c r="R456" s="96">
        <f>IF(P456&lt;=Q456,P456/4,0)</f>
        <v>0</v>
      </c>
      <c r="S456" s="5">
        <f>IF(P456&gt;=Q456,P456/N456,0)</f>
        <v>2603.875</v>
      </c>
      <c r="T456" s="3"/>
      <c r="U456" s="3">
        <f>IF(T456="",1,0)</f>
        <v>1</v>
      </c>
      <c r="V456" s="3">
        <v>128</v>
      </c>
      <c r="W456" s="5">
        <v>0</v>
      </c>
      <c r="X456" s="5">
        <v>245.73</v>
      </c>
      <c r="Y456" s="5">
        <f>X456*W456</f>
        <v>0</v>
      </c>
      <c r="Z456" s="5">
        <v>400</v>
      </c>
      <c r="AA456" s="5">
        <f>S456+Y456+Z456</f>
        <v>3003.875</v>
      </c>
      <c r="AB456" s="39">
        <f>(J456/12+J456/12*1.3333333333+450/12+J456/30*6/12+J456)*1.3+Y456+Z456+153.9</f>
        <v>17001.276111073501</v>
      </c>
      <c r="AC456" s="39" t="s">
        <v>459</v>
      </c>
      <c r="AD456" s="39">
        <f>J456*1.3+400+153.9</f>
        <v>14094.05</v>
      </c>
      <c r="AE456" s="39">
        <f>SUMIFS('CUSTO MENSAL FUNC NOVO'!H:H,'CUSTO MENSAL FUNC NOVO'!A:A,'VALORES MENSAIS'!AC456)</f>
        <v>4337.2250000000004</v>
      </c>
      <c r="AF456" s="27">
        <f>IF($R456&gt;0,$R456,$S456)+$Y456+$Z456</f>
        <v>3003.875</v>
      </c>
      <c r="AG456" s="27">
        <f>IF($R456&gt;0,$R456,$S456)+$Y456+$Z456</f>
        <v>3003.875</v>
      </c>
      <c r="AH456" s="27">
        <f>IF($R456&gt;0,$R456,$S456)+$Y456+$Z456</f>
        <v>3003.875</v>
      </c>
      <c r="AI456" s="27">
        <f>IF($R456&gt;0,$R456,$S456)+$Y456+$Z456</f>
        <v>3003.875</v>
      </c>
      <c r="AJ456" s="27">
        <f>IF($O456&gt;=AJ$1,$S456+$Y456+$Z456,$Y456+$Z456)</f>
        <v>3003.875</v>
      </c>
      <c r="AK456" s="27">
        <f>IF($O456&gt;=AK$1,$S456+$Y456+$Z456,$Y456+$Z456)</f>
        <v>3003.875</v>
      </c>
      <c r="AL456" s="27">
        <f>IF($O456&gt;=AL$1,$S456+$Y456+$Z456,$Y456+$Z456)</f>
        <v>3003.875</v>
      </c>
      <c r="AM456" s="27">
        <f>IF($O456&gt;=AM$1,$S456+$Y456+$Z456,$Y456+$Z456)</f>
        <v>3003.875</v>
      </c>
      <c r="AN456" s="27">
        <f>IF($O456&gt;=AN$1,$S456+$Y456+$Z456,$Y456+$Z456)</f>
        <v>3003.875</v>
      </c>
      <c r="AO456" s="27">
        <f>IF($O456&gt;=AO$1,$S456+$Y456+$Z456,$Y456+$Z456)</f>
        <v>3003.875</v>
      </c>
      <c r="AP456" s="27">
        <f>IF($O456&gt;=AP$1,$S456+$Y456+$Z456,$Y456+$Z456)</f>
        <v>3003.875</v>
      </c>
      <c r="AQ456" s="27">
        <f>IF($O456&gt;=AQ$1,$S456+$Y456+$Z456,$Y456+$Z456)</f>
        <v>3003.875</v>
      </c>
      <c r="AR456" s="27">
        <f>IF($O456&gt;=AR$1,$S456+$Y456+$Z456,$Y456+$Z456)</f>
        <v>3003.875</v>
      </c>
      <c r="AS456" s="27">
        <f>IF($O456&gt;=AS$1,$S456+$Y456+$Z456,$Y456+$Z456)</f>
        <v>3003.875</v>
      </c>
      <c r="AT456" s="27">
        <f>IF($O456&gt;=AT$1,$S456+$Y456+$Z456,$Y456+$Z456)</f>
        <v>3003.875</v>
      </c>
      <c r="AU456" s="27">
        <f>IF($O456&gt;=AU$1,$S456+$Y456+$Z456,$Y456+$Z456)</f>
        <v>3003.875</v>
      </c>
      <c r="AV456" s="27">
        <f>IF($O456&gt;=AV$1,$S456+$Y456+$Z456,$Y456+$Z456)</f>
        <v>3003.875</v>
      </c>
      <c r="AW456" s="27">
        <f>IF($O456&gt;=AW$1,$S456+$Y456+$Z456,$Y456+$Z456)</f>
        <v>3003.875</v>
      </c>
      <c r="AX456" s="27">
        <f>IF($O456&gt;=AX$1,$S456+$Y456+$Z456,$Y456+$Z456)</f>
        <v>3003.875</v>
      </c>
      <c r="AY456" s="27">
        <f>IF($O456&gt;=AY$1,$S456+$Y456+$Z456,$Y456+$Z456)</f>
        <v>3003.875</v>
      </c>
      <c r="AZ456" s="27">
        <f>IF($O456&gt;=AZ$1,$S456+$Y456+$Z456,$Y456+$Z456)</f>
        <v>3003.875</v>
      </c>
      <c r="BA456" s="27">
        <f>IF($O456&gt;=BA$1,$S456+$Y456+$Z456,$Y456+$Z456)</f>
        <v>3003.875</v>
      </c>
      <c r="BB456" s="27">
        <f>IF($O456&gt;=BB$1,$S456+$Y456+$Z456,$Y456+$Z456)</f>
        <v>3003.875</v>
      </c>
      <c r="BC456" s="27">
        <f>IF($O456&gt;=BC$1,$S456+$Y456+$Z456,$Y456+$Z456)</f>
        <v>3003.875</v>
      </c>
      <c r="BD456" s="27">
        <f>IF($O456&gt;=BD$1,$S456+$Y456+$Z456,$Y456+$Z456)</f>
        <v>3003.875</v>
      </c>
      <c r="BE456" s="27">
        <f>IF($O456&gt;=BE$1,$S456+$Y456+$Z456,$Y456+$Z456)</f>
        <v>3003.875</v>
      </c>
      <c r="BF456" s="27">
        <f>IF($O456&gt;=BF$1,$S456+$Y456+$Z456,$Y456+$Z456)</f>
        <v>3003.875</v>
      </c>
      <c r="BG456" s="27">
        <f>IF($O456&gt;=BG$1,$S456+$Y456+$Z456,$Y456+$Z456)</f>
        <v>3003.875</v>
      </c>
      <c r="BH456" s="27">
        <f>IF($O456&gt;=BH$1,$S456+$Y456+$Z456,$Y456+$Z456)</f>
        <v>3003.875</v>
      </c>
      <c r="BI456" s="27">
        <f>IF($O456&gt;=BI$1,$S456+$Y456+$Z456,$Y456+$Z456)</f>
        <v>3003.875</v>
      </c>
      <c r="BJ456" s="27">
        <f>IF($O456&gt;=BJ$1,$S456+$Y456+$Z456,$Y456+$Z456)</f>
        <v>3003.875</v>
      </c>
      <c r="BK456" s="27">
        <f>IF($O456&gt;=BK$1,$S456+$Y456+$Z456,$Y456+$Z456)</f>
        <v>3003.875</v>
      </c>
      <c r="BL456" s="27">
        <f>IF($O456&gt;=BL$1,$S456+$Y456+$Z456,$Y456+$Z456)</f>
        <v>3003.875</v>
      </c>
      <c r="BM456" s="27">
        <f>IF($O456&gt;=BM$1,$S456+$Y456+$Z456,$Y456+$Z456)</f>
        <v>3003.875</v>
      </c>
      <c r="BN456" s="27">
        <f>IF($O456&gt;=BN$1,$S456+$Y456+$Z456,$Y456+$Z456)</f>
        <v>3003.875</v>
      </c>
      <c r="BO456" s="27">
        <f>IF($O456&gt;=BO$1,$S456+$Y456+$Z456,$Y456+$Z456)</f>
        <v>3003.875</v>
      </c>
      <c r="BP456" s="27">
        <f>IF($O456&gt;=BP$1,$S456+$Y456+$Z456,$Y456+$Z456)</f>
        <v>3003.875</v>
      </c>
      <c r="BQ456" s="27">
        <f>IF($O456&gt;=BQ$1,$S456+$Y456+$Z456,$Y456+$Z456)</f>
        <v>3003.875</v>
      </c>
      <c r="BR456" s="27">
        <f>IF($O456&gt;=BR$1,$S456+$Y456+$Z456,$Y456+$Z456)</f>
        <v>3003.875</v>
      </c>
      <c r="BS456" s="27">
        <f>IF($O456&gt;=BS$1,$S456+$Y456+$Z456,$Y456+$Z456)</f>
        <v>3003.875</v>
      </c>
      <c r="BT456" s="27">
        <f>IF($O456&gt;=BT$1,$S456+$Y456+$Z456,$Y456+$Z456)</f>
        <v>3003.875</v>
      </c>
      <c r="BU456" s="27">
        <f>IF($O456&gt;=BU$1,$S456+$Y456+$Z456,$Y456+$Z456)</f>
        <v>3003.875</v>
      </c>
      <c r="BV456" s="27">
        <f>IF($O456&gt;=BV$1,$S456+$Y456+$Z456,$Y456+$Z456)</f>
        <v>3003.875</v>
      </c>
      <c r="BW456" s="27">
        <f>IF($O456&gt;=BW$1,$S456+$Y456+$Z456,$Y456+$Z456)</f>
        <v>3003.875</v>
      </c>
      <c r="BX456" s="27">
        <f>IF($O456&gt;=BX$1,$S456+$Y456+$Z456,$Y456+$Z456)</f>
        <v>3003.875</v>
      </c>
      <c r="BY456" s="27">
        <f>IF($O456&gt;=BY$1,$S456+$Y456+$Z456,$Y456+$Z456)</f>
        <v>3003.875</v>
      </c>
      <c r="BZ456" s="27">
        <f>IF($O456&gt;=BZ$1,$S456+$Y456+$Z456,$Y456+$Z456)</f>
        <v>3003.875</v>
      </c>
      <c r="CA456" s="27">
        <f>IF($O456&gt;=CA$1,$S456+$Y456+$Z456,$Y456+$Z456)</f>
        <v>3003.875</v>
      </c>
      <c r="CB456" s="27">
        <f>IF($O456&gt;=CB$1,$S456+$Y456+$Z456,$Y456+$Z456)</f>
        <v>3003.875</v>
      </c>
      <c r="CC456" s="27">
        <f>IF($O456&gt;=CC$1,$S456+$Y456+$Z456,$Y456+$Z456)</f>
        <v>3003.875</v>
      </c>
      <c r="CD456" s="27">
        <f>IF($O456&gt;=CD$1,$S456+$Y456+$Z456,$Y456+$Z456)</f>
        <v>3003.875</v>
      </c>
      <c r="CE456" s="27">
        <f>IF($O456&gt;=CE$1,$S456+$Y456+$Z456,$Y456+$Z456)</f>
        <v>3003.875</v>
      </c>
      <c r="CF456" s="27">
        <f>IF($O456&gt;=CF$1,$S456+$Y456+$Z456,$Y456+$Z456)</f>
        <v>3003.875</v>
      </c>
      <c r="CG456" s="27">
        <f>IF($O456&gt;=CG$1,$S456+$Y456+$Z456,$Y456+$Z456)</f>
        <v>3003.875</v>
      </c>
      <c r="CH456" s="27">
        <f>IF($O456&gt;=CH$1,$S456+$Y456+$Z456,$Y456+$Z456)</f>
        <v>3003.875</v>
      </c>
      <c r="CI456" s="27">
        <f>IF($O456&gt;=CI$1,$S456+$Y456+$Z456,$Y456+$Z456)</f>
        <v>3003.875</v>
      </c>
      <c r="CJ456" s="27">
        <f>IF($O456&gt;=CJ$1,$S456+$Y456+$Z456,$Y456+$Z456)</f>
        <v>3003.875</v>
      </c>
      <c r="CK456" s="27">
        <f>IF($O456&gt;=CK$1,$S456+$Y456+$Z456,$Y456+$Z456)</f>
        <v>3003.875</v>
      </c>
      <c r="CL456" s="27">
        <f>IF($O456&gt;=CL$1,$S456+$Y456+$Z456,$Y456+$Z456)</f>
        <v>3003.875</v>
      </c>
      <c r="CM456" s="27">
        <f>IF($O456&gt;=CM$1,$S456+$Y456+$Z456,$Y456+$Z456)</f>
        <v>3003.875</v>
      </c>
      <c r="CN456" s="27">
        <f>IF($O456&gt;=CN$1,$S456+$Y456,$Y456)</f>
        <v>2603.875</v>
      </c>
      <c r="CO456" s="27">
        <f>IF($O456&gt;=CO$1,$S456+$Y456,$Y456)</f>
        <v>2603.875</v>
      </c>
      <c r="CP456" s="27">
        <f>IF($O456&gt;=CP$1,$S456+$Y456,$Y456)</f>
        <v>2603.875</v>
      </c>
      <c r="CQ456" s="27">
        <f>IF($O456&gt;=CQ$1,$S456+$Y456,$Y456)</f>
        <v>2603.875</v>
      </c>
      <c r="CR456" s="27">
        <f>IF($O456&gt;=CR$1,$S456+$Y456,$Y456)</f>
        <v>2603.875</v>
      </c>
      <c r="CS456" s="27">
        <f>IF($O456&gt;=CS$1,$S456+$Y456,$Y456)</f>
        <v>2603.875</v>
      </c>
      <c r="CT456" s="27">
        <f>IF($O456&gt;=CT$1,$S456+$Y456,$Y456)</f>
        <v>2603.875</v>
      </c>
      <c r="CU456" s="27">
        <f>IF($O456&gt;=CU$1,$S456+$Y456,$Y456)</f>
        <v>2603.875</v>
      </c>
      <c r="CV456" s="27">
        <f>IF($O456&gt;=CV$1,$S456+$Y456,$Y456)</f>
        <v>2603.875</v>
      </c>
      <c r="CW456" s="27">
        <f>IF($O456&gt;=CW$1,$S456+$Y456,$Y456)</f>
        <v>2603.875</v>
      </c>
      <c r="CX456" s="27">
        <f>IF($O456&gt;=CX$1,$S456+$Y456,$Y456)</f>
        <v>2603.875</v>
      </c>
      <c r="CY456" s="27">
        <f>IF($O456&gt;=CY$1,$S456+$Y456,$Y456)</f>
        <v>2603.875</v>
      </c>
      <c r="CZ456" s="27">
        <f>IF($O456&gt;=CZ$1,$S456+$Y456,$Y456)</f>
        <v>2603.875</v>
      </c>
      <c r="DA456" s="27">
        <f>IF($O456&gt;=DA$1,$S456+$Y456,$Y456)</f>
        <v>2603.875</v>
      </c>
      <c r="DB456" s="27">
        <f>IF($O456&gt;=DB$1,$S456+$Y456,$Y456)</f>
        <v>2603.875</v>
      </c>
      <c r="DC456" s="27">
        <f>IF($O456&gt;=DC$1,$S456+$Y456,$Y456)</f>
        <v>2603.875</v>
      </c>
      <c r="DD456" s="27">
        <f>IF($O456&gt;=DD$1,$S456+$Y456,$Y456)</f>
        <v>2603.875</v>
      </c>
      <c r="DE456" s="27">
        <f>IF($O456&gt;=DE$1,$S456+$Y456,$Y456)</f>
        <v>2603.875</v>
      </c>
      <c r="DF456" s="27">
        <f>IF($O456&gt;=DF$1,$S456+$Y456,$Y456)</f>
        <v>2603.875</v>
      </c>
      <c r="DG456" s="27">
        <f>IF($O456&gt;=DG$1,$S456+$Y456,$Y456)</f>
        <v>2603.875</v>
      </c>
      <c r="DH456" s="27">
        <f>IF($O456&gt;=DH$1,$S456+$Y456,$Y456)</f>
        <v>2603.875</v>
      </c>
      <c r="DI456" s="27">
        <f>IF($O456&gt;=DI$1,$S456+$Y456,$Y456)</f>
        <v>2603.875</v>
      </c>
      <c r="DJ456" s="27">
        <f>IF($O456&gt;=DJ$1,$S456+$Y456,$Y456)</f>
        <v>2603.875</v>
      </c>
      <c r="DK456" s="27">
        <f>IF($O456&gt;=DK$1,$S456+$Y456,$Y456)</f>
        <v>2603.875</v>
      </c>
      <c r="DL456" s="27">
        <f>IF($O456&gt;=DL$1,$S456+$Y456,$Y456)</f>
        <v>2603.875</v>
      </c>
      <c r="DM456" s="27">
        <f>IF($O456&gt;=DM$1,$S456+$Y456,$Y456)</f>
        <v>2603.875</v>
      </c>
      <c r="DN456" s="27">
        <f>IF($O456&gt;=DN$1,$S456+$Y456,$Y456)</f>
        <v>2603.875</v>
      </c>
      <c r="DO456" s="27">
        <f>IF($O456&gt;=DO$1,$S456+$Y456,$Y456)</f>
        <v>2603.875</v>
      </c>
      <c r="DP456" s="27">
        <f>IF($O456&gt;=DP$1,$S456+$Y456,$Y456)</f>
        <v>2603.875</v>
      </c>
      <c r="DQ456" s="27">
        <f>IF($O456&gt;=DQ$1,$S456+$Y456,$Y456)</f>
        <v>2603.875</v>
      </c>
      <c r="DR456" s="27">
        <f>IF($O456&gt;=DR$1,$S456+$Y456,$Y456)</f>
        <v>2603.875</v>
      </c>
      <c r="DS456" s="27">
        <f>IF($O456&gt;=DS$1,$S456+$Y456,$Y456)</f>
        <v>2603.875</v>
      </c>
      <c r="DT456" s="27">
        <f>IF($O456&gt;=DT$1,$S456+$Y456,$Y456)</f>
        <v>2603.875</v>
      </c>
      <c r="DU456" s="27">
        <f>IF($O456&gt;=DU$1,$S456+$Y456,$Y456)</f>
        <v>2603.875</v>
      </c>
      <c r="DV456" s="27">
        <f>IF($O456&gt;=DV$1,$S456+$Y456,$Y456)</f>
        <v>2603.875</v>
      </c>
      <c r="DW456" s="27">
        <f>IF($O456&gt;=DW$1,$S456+$Y456,$Y456)</f>
        <v>2603.875</v>
      </c>
      <c r="DX456" s="27">
        <f>IF($O456&gt;=DX$1,$S456+$Y456,$Y456)</f>
        <v>2603.875</v>
      </c>
      <c r="DY456" s="27">
        <f>IF($O456&gt;=DY$1,$S456+$Y456,$Y456)</f>
        <v>2603.875</v>
      </c>
      <c r="DZ456" s="27">
        <f>IF($O456&gt;=DZ$1,$S456+$Y456,$Y456)</f>
        <v>2603.875</v>
      </c>
      <c r="EA456" s="27">
        <f>IF($O456&gt;=EA$1,$S456+$Y456,$Y456)</f>
        <v>2603.875</v>
      </c>
      <c r="EB456" s="27">
        <f>IF($O456&gt;=EB$1,$S456+$Y456,$Y456)</f>
        <v>2603.875</v>
      </c>
      <c r="EC456" s="27">
        <f>IF($O456&gt;=EC$1,$S456+$Y456,$Y456)</f>
        <v>2603.875</v>
      </c>
      <c r="ED456" s="27">
        <f>IF($O456&gt;=ED$1,$S456+$Y456,$Y456)</f>
        <v>2603.875</v>
      </c>
      <c r="EE456" s="27">
        <f>IF($O456&gt;=EE$1,$S456+$Y456,$Y456)</f>
        <v>2603.875</v>
      </c>
      <c r="EF456" s="27">
        <f>IF($O456&gt;=EF$1,$S456+$Y456,$Y456)</f>
        <v>2603.875</v>
      </c>
      <c r="EG456" s="27">
        <f>IF($O456&gt;=EG$1,$S456+$Y456,$Y456)</f>
        <v>2603.875</v>
      </c>
      <c r="EH456" s="27">
        <f>IF($O456&gt;=EH$1,$S456+$Y456,$Y456)</f>
        <v>2603.875</v>
      </c>
      <c r="EI456" s="27">
        <f>IF($O456&gt;=EI$1,$S456+$Y456,$Y456)</f>
        <v>2603.875</v>
      </c>
      <c r="EJ456" s="27">
        <f>IF($O456&gt;=EJ$1,$S456+$Y456,$Y456)</f>
        <v>2603.875</v>
      </c>
      <c r="EK456" s="27">
        <f>IF($O456&gt;=EK$1,$S456+$Y456,$Y456)</f>
        <v>2603.875</v>
      </c>
      <c r="EL456" s="27">
        <f>IF($O456&gt;=EL$1,$S456+$Y456,$Y456)</f>
        <v>2603.875</v>
      </c>
      <c r="EM456" s="27">
        <f>IF($O456&gt;=EM$1,$S456+$Y456,$Y456)</f>
        <v>2603.875</v>
      </c>
      <c r="EN456" s="27">
        <f>IF($O456&gt;=EN$1,$S456+$Y456,$Y456)</f>
        <v>2603.875</v>
      </c>
      <c r="EO456" s="27">
        <f>IF($O456&gt;=EO$1,$S456+$Y456,$Y456)</f>
        <v>2603.875</v>
      </c>
      <c r="EP456" s="27">
        <f>IF($O456&gt;=EP$1,$S456+$Y456,$Y456)</f>
        <v>2603.875</v>
      </c>
      <c r="EQ456" s="27">
        <f>IF($O456&gt;=EQ$1,$S456+$Y456,$Y456)</f>
        <v>2603.875</v>
      </c>
      <c r="ER456" s="27">
        <f>IF($O456&gt;=ER$1,$S456+$Y456,$Y456)</f>
        <v>2603.875</v>
      </c>
      <c r="ES456" s="27">
        <f>IF($O456&gt;=ES$1,$S456+$Y456,$Y456)</f>
        <v>2603.875</v>
      </c>
      <c r="ET456" s="27">
        <f>IF($O456&gt;=ET$1,$S456+$Y456,$Y456)</f>
        <v>2603.875</v>
      </c>
      <c r="EU456" s="27">
        <f>IF($O456&gt;=EU$1,$S456+$Y456,$Y456)</f>
        <v>2603.875</v>
      </c>
      <c r="EV456" s="27">
        <f>IF($O456&gt;=EV$1,$S456,0)</f>
        <v>2603.875</v>
      </c>
      <c r="EW456" s="27">
        <f>IF($O456&gt;=EW$1,$S456,0)</f>
        <v>2603.875</v>
      </c>
      <c r="EX456" s="27">
        <f>IF($O456&gt;=EX$1,$S456,0)</f>
        <v>2603.875</v>
      </c>
      <c r="EY456" s="27">
        <f>IF($O456&gt;=EY$1,$S456,0)</f>
        <v>2603.875</v>
      </c>
      <c r="EZ456" s="27">
        <f>IF($O456&gt;=EZ$1,$S456,0)</f>
        <v>2603.875</v>
      </c>
      <c r="FA456" s="27">
        <f>IF($O456&gt;=FA$1,$S456,0)</f>
        <v>2603.875</v>
      </c>
      <c r="FB456" s="27">
        <f>IF($O456&gt;=FB$1,$S456,0)</f>
        <v>2603.875</v>
      </c>
      <c r="FC456" s="27">
        <f>IF($O456&gt;=FC$1,$S456,0)</f>
        <v>2603.875</v>
      </c>
      <c r="FD456" s="27">
        <f>IF($O456&gt;=FD$1,$S456,0)</f>
        <v>2603.875</v>
      </c>
      <c r="FE456" s="27">
        <f>IF($O456&gt;=FE$1,$S456,0)</f>
        <v>2603.875</v>
      </c>
      <c r="FF456" s="27">
        <f>IF($O456&gt;=FF$1,$S456,0)</f>
        <v>2603.875</v>
      </c>
      <c r="FG456" s="27">
        <f>IF($O456&gt;=FG$1,$S456,0)</f>
        <v>2603.875</v>
      </c>
      <c r="FH456" s="27">
        <f>IF($O456&gt;=FH$1,$S456,0)</f>
        <v>2603.875</v>
      </c>
      <c r="FI456" s="27">
        <f>IF($O456&gt;=FI$1,$S456,0)</f>
        <v>2603.875</v>
      </c>
      <c r="FJ456" s="27">
        <f>IF($O456&gt;=FJ$1,$S456,0)</f>
        <v>2603.875</v>
      </c>
      <c r="FK456" s="27">
        <f>IF($O456&gt;=FK$1,$S456,0)</f>
        <v>2603.875</v>
      </c>
      <c r="FL456" s="27">
        <f>IF($O456&gt;=FL$1,$S456,0)</f>
        <v>2603.875</v>
      </c>
      <c r="FM456" s="27">
        <f>IF($O456&gt;=FM$1,$S456,0)</f>
        <v>2603.875</v>
      </c>
      <c r="FN456" s="27">
        <f>IF($O456&gt;=FN$1,$S456,0)</f>
        <v>2603.875</v>
      </c>
      <c r="FO456" s="27">
        <f>IF($O456&gt;=FO$1,$S456,0)</f>
        <v>2603.875</v>
      </c>
      <c r="FP456" s="27">
        <f>IF($O456&gt;=FP$1,$S456,0)</f>
        <v>2603.875</v>
      </c>
      <c r="FQ456" s="27">
        <f>IF($O456&gt;=FQ$1,$S456,0)</f>
        <v>2603.875</v>
      </c>
      <c r="FR456" s="27">
        <f>IF($O456&gt;=FR$1,$S456,0)</f>
        <v>2603.875</v>
      </c>
      <c r="FS456" s="27">
        <f>IF($O456&gt;=FS$1,$S456,0)</f>
        <v>2603.875</v>
      </c>
      <c r="FT456" s="27">
        <f>IF($O456&gt;=FT$1,$S456,0)</f>
        <v>2603.875</v>
      </c>
      <c r="FU456" s="27">
        <f>IF($O456&gt;=FU$1,$S456,0)</f>
        <v>2603.875</v>
      </c>
      <c r="FV456" s="27">
        <f>IF($O456&gt;=FV$1,$S456,0)</f>
        <v>2603.875</v>
      </c>
      <c r="FW456" s="27">
        <f>IF($O456&gt;=FW$1,$S456,0)</f>
        <v>2603.875</v>
      </c>
      <c r="FX456" s="27">
        <f>IF($O456&gt;=FX$1,$S456,0)</f>
        <v>2603.875</v>
      </c>
      <c r="FY456" s="27">
        <f>IF($O456&gt;=FY$1,$S456,0)</f>
        <v>2603.875</v>
      </c>
      <c r="FZ456" s="27">
        <f>IF($O456&gt;=FZ$1,$S456,0)</f>
        <v>2603.875</v>
      </c>
      <c r="GA456" s="27">
        <f>IF($O456&gt;=GA$1,$S456,0)</f>
        <v>2603.875</v>
      </c>
      <c r="GB456" s="27">
        <f>IF($O456&gt;=GB$1,$S456,0)</f>
        <v>2603.875</v>
      </c>
      <c r="GC456" s="27">
        <f>IF($O456&gt;=GC$1,$S456,0)</f>
        <v>2603.875</v>
      </c>
      <c r="GD456" s="27">
        <f>IF($O456&gt;=GD$1,$S456,0)</f>
        <v>2603.875</v>
      </c>
      <c r="GE456" s="27">
        <f>IF($O456&gt;=GE$1,$S456,0)</f>
        <v>2603.875</v>
      </c>
      <c r="GF456" s="27">
        <f>IF($O456&gt;=GF$1,$S456,0)</f>
        <v>2603.875</v>
      </c>
      <c r="GG456" s="27">
        <f>IF($O456&gt;=GG$1,$S456,0)</f>
        <v>2603.875</v>
      </c>
      <c r="GH456" s="27">
        <f>IF($O456&gt;=GH$1,$S456,0)</f>
        <v>2603.875</v>
      </c>
      <c r="GI456" s="27">
        <f>IF($O456&gt;=GI$1,$S456,0)</f>
        <v>2603.875</v>
      </c>
      <c r="GJ456" s="27">
        <f>IF($O456&gt;=GJ$1,$S456,0)</f>
        <v>2603.875</v>
      </c>
      <c r="GK456" s="27">
        <f>IF($O456&gt;=GK$1,$S456,0)</f>
        <v>2603.875</v>
      </c>
      <c r="GL456" s="27">
        <f>IF($O456&gt;=GL$1,$S456,0)</f>
        <v>0</v>
      </c>
      <c r="GM456" s="27">
        <f>IF($O456&gt;=GM$1,$S456,0)</f>
        <v>0</v>
      </c>
      <c r="GN456" s="27">
        <f>IF($O456&gt;=GN$1,$S456,0)</f>
        <v>0</v>
      </c>
      <c r="GO456" s="27">
        <f>IF($O456&gt;=GO$1,$S456,0)</f>
        <v>0</v>
      </c>
      <c r="GP456" s="27">
        <f>IF($O456&gt;=GP$1,$S456,0)</f>
        <v>0</v>
      </c>
      <c r="GQ456" s="27">
        <f>IF($O456&gt;=GQ$1,$S456,0)</f>
        <v>0</v>
      </c>
      <c r="GR456" s="27">
        <f>IF($O456&gt;=GR$1,$S456,0)</f>
        <v>0</v>
      </c>
      <c r="GS456" s="27">
        <f>IF($O456&gt;=GS$1,$S456,0)</f>
        <v>0</v>
      </c>
      <c r="GT456" s="27">
        <f>IF($O456&gt;=GT$1,$S456,0)</f>
        <v>0</v>
      </c>
      <c r="GU456" s="27">
        <f>IF($O456&gt;=GU$1,$S456,0)</f>
        <v>0</v>
      </c>
      <c r="GV456" s="27">
        <f>IF($O456&gt;=GV$1,$S456,0)</f>
        <v>0</v>
      </c>
      <c r="GW456" s="27">
        <f>IF($O456&gt;=GW$1,$S456,0)</f>
        <v>0</v>
      </c>
      <c r="GX456" s="27">
        <f>IF($O456&gt;=GX$1,$S456,0)</f>
        <v>0</v>
      </c>
      <c r="GY456" s="27">
        <f>IF($O456&gt;=GY$1,$S456,0)</f>
        <v>0</v>
      </c>
      <c r="GZ456" s="27">
        <f>IF($O456&gt;=GZ$1,$S456,0)</f>
        <v>0</v>
      </c>
      <c r="HA456" s="27">
        <f>IF($O456&gt;=HA$1,$S456,0)</f>
        <v>0</v>
      </c>
      <c r="HB456" s="27">
        <f>IF($O456&gt;=HB$1,$S456,0)</f>
        <v>0</v>
      </c>
      <c r="HC456" s="27">
        <f>IF($O456&gt;=HC$1,$S456,0)</f>
        <v>0</v>
      </c>
    </row>
    <row r="457" spans="1:211">
      <c r="A457" s="3">
        <v>39624</v>
      </c>
      <c r="B457" s="3" t="s">
        <v>615</v>
      </c>
      <c r="C457" s="3" t="s">
        <v>490</v>
      </c>
      <c r="D457" s="3">
        <v>51</v>
      </c>
      <c r="E457" s="4">
        <v>32995</v>
      </c>
      <c r="F457" s="5">
        <v>28.153424657534245</v>
      </c>
      <c r="G457" s="3" t="s">
        <v>446</v>
      </c>
      <c r="H457" s="4">
        <v>24660</v>
      </c>
      <c r="I457" s="9" t="s">
        <v>836</v>
      </c>
      <c r="J457" s="5">
        <v>5017.55</v>
      </c>
      <c r="K457" s="31">
        <v>200</v>
      </c>
      <c r="L457" s="32">
        <v>28</v>
      </c>
      <c r="M457" s="33">
        <f>VLOOKUP(L457,FIND,3,TRUE)</f>
        <v>1.5</v>
      </c>
      <c r="N457" s="32">
        <f>IF(L457&gt;30,180,VLOOKUP(L457,TEMPO,2,FALSE))</f>
        <v>168</v>
      </c>
      <c r="O457" s="32">
        <f>IF(R457&gt;0,4,N457)</f>
        <v>168</v>
      </c>
      <c r="P457" s="96">
        <f>J457*M457*L457</f>
        <v>210737.10000000003</v>
      </c>
      <c r="Q457" s="96">
        <f>10934.45*2</f>
        <v>21868.9</v>
      </c>
      <c r="R457" s="96">
        <f>IF(P457&lt;=Q457,P457/4,0)</f>
        <v>0</v>
      </c>
      <c r="S457" s="5">
        <f>IF(P457&gt;=Q457,P457/N457,0)</f>
        <v>1254.3875000000003</v>
      </c>
      <c r="T457" s="3"/>
      <c r="U457" s="3">
        <f>IF(T457="",1,0)</f>
        <v>1</v>
      </c>
      <c r="V457" s="3">
        <v>90</v>
      </c>
      <c r="W457" s="5">
        <v>0.3</v>
      </c>
      <c r="X457" s="5">
        <v>203.3</v>
      </c>
      <c r="Y457" s="5">
        <f>X457*W457</f>
        <v>60.99</v>
      </c>
      <c r="Z457" s="5">
        <v>400</v>
      </c>
      <c r="AA457" s="5">
        <f>S457+Y457+Z457</f>
        <v>1715.3775000000003</v>
      </c>
      <c r="AB457" s="39">
        <f>(J457/12+J457/12*1.3333333333+450/12+J457/30*6/12+J457)*1.3+Y457+Z457+153.9</f>
        <v>8563.4937222041026</v>
      </c>
      <c r="AC457" s="39" t="s">
        <v>450</v>
      </c>
      <c r="AD457" s="39">
        <f>J457*1.3+400+153.9</f>
        <v>7076.7150000000001</v>
      </c>
      <c r="AE457" s="39">
        <f>SUMIFS('CUSTO MENSAL FUNC NOVO'!H:H,'CUSTO MENSAL FUNC NOVO'!A:A,'VALORES MENSAIS'!AC457)</f>
        <v>3296.25</v>
      </c>
      <c r="AF457" s="27">
        <f>IF($R457&gt;0,$R457,$S457)+$Y457+$Z457</f>
        <v>1715.3775000000003</v>
      </c>
      <c r="AG457" s="27">
        <f>IF($R457&gt;0,$R457,$S457)+$Y457+$Z457</f>
        <v>1715.3775000000003</v>
      </c>
      <c r="AH457" s="27">
        <f>IF($R457&gt;0,$R457,$S457)+$Y457+$Z457</f>
        <v>1715.3775000000003</v>
      </c>
      <c r="AI457" s="27">
        <f>IF($R457&gt;0,$R457,$S457)+$Y457+$Z457</f>
        <v>1715.3775000000003</v>
      </c>
      <c r="AJ457" s="27">
        <f>IF($O457&gt;=AJ$1,$S457+$Y457+$Z457,$Y457+$Z457)</f>
        <v>1715.3775000000003</v>
      </c>
      <c r="AK457" s="27">
        <f>IF($O457&gt;=AK$1,$S457+$Y457+$Z457,$Y457+$Z457)</f>
        <v>1715.3775000000003</v>
      </c>
      <c r="AL457" s="27">
        <f>IF($O457&gt;=AL$1,$S457+$Y457+$Z457,$Y457+$Z457)</f>
        <v>1715.3775000000003</v>
      </c>
      <c r="AM457" s="27">
        <f>IF($O457&gt;=AM$1,$S457+$Y457+$Z457,$Y457+$Z457)</f>
        <v>1715.3775000000003</v>
      </c>
      <c r="AN457" s="27">
        <f>IF($O457&gt;=AN$1,$S457+$Y457+$Z457,$Y457+$Z457)</f>
        <v>1715.3775000000003</v>
      </c>
      <c r="AO457" s="27">
        <f>IF($O457&gt;=AO$1,$S457+$Y457+$Z457,$Y457+$Z457)</f>
        <v>1715.3775000000003</v>
      </c>
      <c r="AP457" s="27">
        <f>IF($O457&gt;=AP$1,$S457+$Y457+$Z457,$Y457+$Z457)</f>
        <v>1715.3775000000003</v>
      </c>
      <c r="AQ457" s="27">
        <f>IF($O457&gt;=AQ$1,$S457+$Y457+$Z457,$Y457+$Z457)</f>
        <v>1715.3775000000003</v>
      </c>
      <c r="AR457" s="27">
        <f>IF($O457&gt;=AR$1,$S457+$Y457+$Z457,$Y457+$Z457)</f>
        <v>1715.3775000000003</v>
      </c>
      <c r="AS457" s="27">
        <f>IF($O457&gt;=AS$1,$S457+$Y457+$Z457,$Y457+$Z457)</f>
        <v>1715.3775000000003</v>
      </c>
      <c r="AT457" s="27">
        <f>IF($O457&gt;=AT$1,$S457+$Y457+$Z457,$Y457+$Z457)</f>
        <v>1715.3775000000003</v>
      </c>
      <c r="AU457" s="27">
        <f>IF($O457&gt;=AU$1,$S457+$Y457+$Z457,$Y457+$Z457)</f>
        <v>1715.3775000000003</v>
      </c>
      <c r="AV457" s="27">
        <f>IF($O457&gt;=AV$1,$S457+$Y457+$Z457,$Y457+$Z457)</f>
        <v>1715.3775000000003</v>
      </c>
      <c r="AW457" s="27">
        <f>IF($O457&gt;=AW$1,$S457+$Y457+$Z457,$Y457+$Z457)</f>
        <v>1715.3775000000003</v>
      </c>
      <c r="AX457" s="27">
        <f>IF($O457&gt;=AX$1,$S457+$Y457+$Z457,$Y457+$Z457)</f>
        <v>1715.3775000000003</v>
      </c>
      <c r="AY457" s="27">
        <f>IF($O457&gt;=AY$1,$S457+$Y457+$Z457,$Y457+$Z457)</f>
        <v>1715.3775000000003</v>
      </c>
      <c r="AZ457" s="27">
        <f>IF($O457&gt;=AZ$1,$S457+$Y457+$Z457,$Y457+$Z457)</f>
        <v>1715.3775000000003</v>
      </c>
      <c r="BA457" s="27">
        <f>IF($O457&gt;=BA$1,$S457+$Y457+$Z457,$Y457+$Z457)</f>
        <v>1715.3775000000003</v>
      </c>
      <c r="BB457" s="27">
        <f>IF($O457&gt;=BB$1,$S457+$Y457+$Z457,$Y457+$Z457)</f>
        <v>1715.3775000000003</v>
      </c>
      <c r="BC457" s="27">
        <f>IF($O457&gt;=BC$1,$S457+$Y457+$Z457,$Y457+$Z457)</f>
        <v>1715.3775000000003</v>
      </c>
      <c r="BD457" s="27">
        <f>IF($O457&gt;=BD$1,$S457+$Y457+$Z457,$Y457+$Z457)</f>
        <v>1715.3775000000003</v>
      </c>
      <c r="BE457" s="27">
        <f>IF($O457&gt;=BE$1,$S457+$Y457+$Z457,$Y457+$Z457)</f>
        <v>1715.3775000000003</v>
      </c>
      <c r="BF457" s="27">
        <f>IF($O457&gt;=BF$1,$S457+$Y457+$Z457,$Y457+$Z457)</f>
        <v>1715.3775000000003</v>
      </c>
      <c r="BG457" s="27">
        <f>IF($O457&gt;=BG$1,$S457+$Y457+$Z457,$Y457+$Z457)</f>
        <v>1715.3775000000003</v>
      </c>
      <c r="BH457" s="27">
        <f>IF($O457&gt;=BH$1,$S457+$Y457+$Z457,$Y457+$Z457)</f>
        <v>1715.3775000000003</v>
      </c>
      <c r="BI457" s="27">
        <f>IF($O457&gt;=BI$1,$S457+$Y457+$Z457,$Y457+$Z457)</f>
        <v>1715.3775000000003</v>
      </c>
      <c r="BJ457" s="27">
        <f>IF($O457&gt;=BJ$1,$S457+$Y457+$Z457,$Y457+$Z457)</f>
        <v>1715.3775000000003</v>
      </c>
      <c r="BK457" s="27">
        <f>IF($O457&gt;=BK$1,$S457+$Y457+$Z457,$Y457+$Z457)</f>
        <v>1715.3775000000003</v>
      </c>
      <c r="BL457" s="27">
        <f>IF($O457&gt;=BL$1,$S457+$Y457+$Z457,$Y457+$Z457)</f>
        <v>1715.3775000000003</v>
      </c>
      <c r="BM457" s="27">
        <f>IF($O457&gt;=BM$1,$S457+$Y457+$Z457,$Y457+$Z457)</f>
        <v>1715.3775000000003</v>
      </c>
      <c r="BN457" s="27">
        <f>IF($O457&gt;=BN$1,$S457+$Y457+$Z457,$Y457+$Z457)</f>
        <v>1715.3775000000003</v>
      </c>
      <c r="BO457" s="27">
        <f>IF($O457&gt;=BO$1,$S457+$Y457+$Z457,$Y457+$Z457)</f>
        <v>1715.3775000000003</v>
      </c>
      <c r="BP457" s="27">
        <f>IF($O457&gt;=BP$1,$S457+$Y457+$Z457,$Y457+$Z457)</f>
        <v>1715.3775000000003</v>
      </c>
      <c r="BQ457" s="27">
        <f>IF($O457&gt;=BQ$1,$S457+$Y457+$Z457,$Y457+$Z457)</f>
        <v>1715.3775000000003</v>
      </c>
      <c r="BR457" s="27">
        <f>IF($O457&gt;=BR$1,$S457+$Y457+$Z457,$Y457+$Z457)</f>
        <v>1715.3775000000003</v>
      </c>
      <c r="BS457" s="27">
        <f>IF($O457&gt;=BS$1,$S457+$Y457+$Z457,$Y457+$Z457)</f>
        <v>1715.3775000000003</v>
      </c>
      <c r="BT457" s="27">
        <f>IF($O457&gt;=BT$1,$S457+$Y457+$Z457,$Y457+$Z457)</f>
        <v>1715.3775000000003</v>
      </c>
      <c r="BU457" s="27">
        <f>IF($O457&gt;=BU$1,$S457+$Y457+$Z457,$Y457+$Z457)</f>
        <v>1715.3775000000003</v>
      </c>
      <c r="BV457" s="27">
        <f>IF($O457&gt;=BV$1,$S457+$Y457+$Z457,$Y457+$Z457)</f>
        <v>1715.3775000000003</v>
      </c>
      <c r="BW457" s="27">
        <f>IF($O457&gt;=BW$1,$S457+$Y457+$Z457,$Y457+$Z457)</f>
        <v>1715.3775000000003</v>
      </c>
      <c r="BX457" s="27">
        <f>IF($O457&gt;=BX$1,$S457+$Y457+$Z457,$Y457+$Z457)</f>
        <v>1715.3775000000003</v>
      </c>
      <c r="BY457" s="27">
        <f>IF($O457&gt;=BY$1,$S457+$Y457+$Z457,$Y457+$Z457)</f>
        <v>1715.3775000000003</v>
      </c>
      <c r="BZ457" s="27">
        <f>IF($O457&gt;=BZ$1,$S457+$Y457+$Z457,$Y457+$Z457)</f>
        <v>1715.3775000000003</v>
      </c>
      <c r="CA457" s="27">
        <f>IF($O457&gt;=CA$1,$S457+$Y457+$Z457,$Y457+$Z457)</f>
        <v>1715.3775000000003</v>
      </c>
      <c r="CB457" s="27">
        <f>IF($O457&gt;=CB$1,$S457+$Y457+$Z457,$Y457+$Z457)</f>
        <v>1715.3775000000003</v>
      </c>
      <c r="CC457" s="27">
        <f>IF($O457&gt;=CC$1,$S457+$Y457+$Z457,$Y457+$Z457)</f>
        <v>1715.3775000000003</v>
      </c>
      <c r="CD457" s="27">
        <f>IF($O457&gt;=CD$1,$S457+$Y457+$Z457,$Y457+$Z457)</f>
        <v>1715.3775000000003</v>
      </c>
      <c r="CE457" s="27">
        <f>IF($O457&gt;=CE$1,$S457+$Y457+$Z457,$Y457+$Z457)</f>
        <v>1715.3775000000003</v>
      </c>
      <c r="CF457" s="27">
        <f>IF($O457&gt;=CF$1,$S457+$Y457+$Z457,$Y457+$Z457)</f>
        <v>1715.3775000000003</v>
      </c>
      <c r="CG457" s="27">
        <f>IF($O457&gt;=CG$1,$S457+$Y457+$Z457,$Y457+$Z457)</f>
        <v>1715.3775000000003</v>
      </c>
      <c r="CH457" s="27">
        <f>IF($O457&gt;=CH$1,$S457+$Y457+$Z457,$Y457+$Z457)</f>
        <v>1715.3775000000003</v>
      </c>
      <c r="CI457" s="27">
        <f>IF($O457&gt;=CI$1,$S457+$Y457+$Z457,$Y457+$Z457)</f>
        <v>1715.3775000000003</v>
      </c>
      <c r="CJ457" s="27">
        <f>IF($O457&gt;=CJ$1,$S457+$Y457+$Z457,$Y457+$Z457)</f>
        <v>1715.3775000000003</v>
      </c>
      <c r="CK457" s="27">
        <f>IF($O457&gt;=CK$1,$S457+$Y457+$Z457,$Y457+$Z457)</f>
        <v>1715.3775000000003</v>
      </c>
      <c r="CL457" s="27">
        <f>IF($O457&gt;=CL$1,$S457+$Y457+$Z457,$Y457+$Z457)</f>
        <v>1715.3775000000003</v>
      </c>
      <c r="CM457" s="27">
        <f>IF($O457&gt;=CM$1,$S457+$Y457+$Z457,$Y457+$Z457)</f>
        <v>1715.3775000000003</v>
      </c>
      <c r="CN457" s="27">
        <f>IF($O457&gt;=CN$1,$S457+$Y457,$Y457)</f>
        <v>1315.3775000000003</v>
      </c>
      <c r="CO457" s="27">
        <f>IF($O457&gt;=CO$1,$S457+$Y457,$Y457)</f>
        <v>1315.3775000000003</v>
      </c>
      <c r="CP457" s="27">
        <f>IF($O457&gt;=CP$1,$S457+$Y457,$Y457)</f>
        <v>1315.3775000000003</v>
      </c>
      <c r="CQ457" s="27">
        <f>IF($O457&gt;=CQ$1,$S457+$Y457,$Y457)</f>
        <v>1315.3775000000003</v>
      </c>
      <c r="CR457" s="27">
        <f>IF($O457&gt;=CR$1,$S457+$Y457,$Y457)</f>
        <v>1315.3775000000003</v>
      </c>
      <c r="CS457" s="27">
        <f>IF($O457&gt;=CS$1,$S457+$Y457,$Y457)</f>
        <v>1315.3775000000003</v>
      </c>
      <c r="CT457" s="27">
        <f>IF($O457&gt;=CT$1,$S457+$Y457,$Y457)</f>
        <v>1315.3775000000003</v>
      </c>
      <c r="CU457" s="27">
        <f>IF($O457&gt;=CU$1,$S457+$Y457,$Y457)</f>
        <v>1315.3775000000003</v>
      </c>
      <c r="CV457" s="27">
        <f>IF($O457&gt;=CV$1,$S457+$Y457,$Y457)</f>
        <v>1315.3775000000003</v>
      </c>
      <c r="CW457" s="27">
        <f>IF($O457&gt;=CW$1,$S457+$Y457,$Y457)</f>
        <v>1315.3775000000003</v>
      </c>
      <c r="CX457" s="27">
        <f>IF($O457&gt;=CX$1,$S457+$Y457,$Y457)</f>
        <v>1315.3775000000003</v>
      </c>
      <c r="CY457" s="27">
        <f>IF($O457&gt;=CY$1,$S457+$Y457,$Y457)</f>
        <v>1315.3775000000003</v>
      </c>
      <c r="CZ457" s="27">
        <f>IF($O457&gt;=CZ$1,$S457+$Y457,$Y457)</f>
        <v>1315.3775000000003</v>
      </c>
      <c r="DA457" s="27">
        <f>IF($O457&gt;=DA$1,$S457+$Y457,$Y457)</f>
        <v>1315.3775000000003</v>
      </c>
      <c r="DB457" s="27">
        <f>IF($O457&gt;=DB$1,$S457+$Y457,$Y457)</f>
        <v>1315.3775000000003</v>
      </c>
      <c r="DC457" s="27">
        <f>IF($O457&gt;=DC$1,$S457+$Y457,$Y457)</f>
        <v>1315.3775000000003</v>
      </c>
      <c r="DD457" s="27">
        <f>IF($O457&gt;=DD$1,$S457+$Y457,$Y457)</f>
        <v>1315.3775000000003</v>
      </c>
      <c r="DE457" s="27">
        <f>IF($O457&gt;=DE$1,$S457+$Y457,$Y457)</f>
        <v>1315.3775000000003</v>
      </c>
      <c r="DF457" s="27">
        <f>IF($O457&gt;=DF$1,$S457+$Y457,$Y457)</f>
        <v>1315.3775000000003</v>
      </c>
      <c r="DG457" s="27">
        <f>IF($O457&gt;=DG$1,$S457+$Y457,$Y457)</f>
        <v>1315.3775000000003</v>
      </c>
      <c r="DH457" s="27">
        <f>IF($O457&gt;=DH$1,$S457+$Y457,$Y457)</f>
        <v>1315.3775000000003</v>
      </c>
      <c r="DI457" s="27">
        <f>IF($O457&gt;=DI$1,$S457+$Y457,$Y457)</f>
        <v>1315.3775000000003</v>
      </c>
      <c r="DJ457" s="27">
        <f>IF($O457&gt;=DJ$1,$S457+$Y457,$Y457)</f>
        <v>1315.3775000000003</v>
      </c>
      <c r="DK457" s="27">
        <f>IF($O457&gt;=DK$1,$S457+$Y457,$Y457)</f>
        <v>1315.3775000000003</v>
      </c>
      <c r="DL457" s="27">
        <f>IF($O457&gt;=DL$1,$S457+$Y457,$Y457)</f>
        <v>1315.3775000000003</v>
      </c>
      <c r="DM457" s="27">
        <f>IF($O457&gt;=DM$1,$S457+$Y457,$Y457)</f>
        <v>1315.3775000000003</v>
      </c>
      <c r="DN457" s="27">
        <f>IF($O457&gt;=DN$1,$S457+$Y457,$Y457)</f>
        <v>1315.3775000000003</v>
      </c>
      <c r="DO457" s="27">
        <f>IF($O457&gt;=DO$1,$S457+$Y457,$Y457)</f>
        <v>1315.3775000000003</v>
      </c>
      <c r="DP457" s="27">
        <f>IF($O457&gt;=DP$1,$S457+$Y457,$Y457)</f>
        <v>1315.3775000000003</v>
      </c>
      <c r="DQ457" s="27">
        <f>IF($O457&gt;=DQ$1,$S457+$Y457,$Y457)</f>
        <v>1315.3775000000003</v>
      </c>
      <c r="DR457" s="27">
        <f>IF($O457&gt;=DR$1,$S457+$Y457,$Y457)</f>
        <v>1315.3775000000003</v>
      </c>
      <c r="DS457" s="27">
        <f>IF($O457&gt;=DS$1,$S457+$Y457,$Y457)</f>
        <v>1315.3775000000003</v>
      </c>
      <c r="DT457" s="27">
        <f>IF($O457&gt;=DT$1,$S457+$Y457,$Y457)</f>
        <v>1315.3775000000003</v>
      </c>
      <c r="DU457" s="27">
        <f>IF($O457&gt;=DU$1,$S457+$Y457,$Y457)</f>
        <v>1315.3775000000003</v>
      </c>
      <c r="DV457" s="27">
        <f>IF($O457&gt;=DV$1,$S457+$Y457,$Y457)</f>
        <v>1315.3775000000003</v>
      </c>
      <c r="DW457" s="27">
        <f>IF($O457&gt;=DW$1,$S457+$Y457,$Y457)</f>
        <v>1315.3775000000003</v>
      </c>
      <c r="DX457" s="27">
        <f>IF($O457&gt;=DX$1,$S457+$Y457,$Y457)</f>
        <v>1315.3775000000003</v>
      </c>
      <c r="DY457" s="27">
        <f>IF($O457&gt;=DY$1,$S457+$Y457,$Y457)</f>
        <v>1315.3775000000003</v>
      </c>
      <c r="DZ457" s="27">
        <f>IF($O457&gt;=DZ$1,$S457+$Y457,$Y457)</f>
        <v>1315.3775000000003</v>
      </c>
      <c r="EA457" s="27">
        <f>IF($O457&gt;=EA$1,$S457+$Y457,$Y457)</f>
        <v>1315.3775000000003</v>
      </c>
      <c r="EB457" s="27">
        <f>IF($O457&gt;=EB$1,$S457+$Y457,$Y457)</f>
        <v>1315.3775000000003</v>
      </c>
      <c r="EC457" s="27">
        <f>IF($O457&gt;=EC$1,$S457+$Y457,$Y457)</f>
        <v>1315.3775000000003</v>
      </c>
      <c r="ED457" s="27">
        <f>IF($O457&gt;=ED$1,$S457+$Y457,$Y457)</f>
        <v>1315.3775000000003</v>
      </c>
      <c r="EE457" s="27">
        <f>IF($O457&gt;=EE$1,$S457+$Y457,$Y457)</f>
        <v>1315.3775000000003</v>
      </c>
      <c r="EF457" s="27">
        <f>IF($O457&gt;=EF$1,$S457+$Y457,$Y457)</f>
        <v>1315.3775000000003</v>
      </c>
      <c r="EG457" s="27">
        <f>IF($O457&gt;=EG$1,$S457+$Y457,$Y457)</f>
        <v>1315.3775000000003</v>
      </c>
      <c r="EH457" s="27">
        <f>IF($O457&gt;=EH$1,$S457+$Y457,$Y457)</f>
        <v>1315.3775000000003</v>
      </c>
      <c r="EI457" s="27">
        <f>IF($O457&gt;=EI$1,$S457+$Y457,$Y457)</f>
        <v>1315.3775000000003</v>
      </c>
      <c r="EJ457" s="27">
        <f>IF($O457&gt;=EJ$1,$S457+$Y457,$Y457)</f>
        <v>1315.3775000000003</v>
      </c>
      <c r="EK457" s="27">
        <f>IF($O457&gt;=EK$1,$S457+$Y457,$Y457)</f>
        <v>1315.3775000000003</v>
      </c>
      <c r="EL457" s="27">
        <f>IF($O457&gt;=EL$1,$S457+$Y457,$Y457)</f>
        <v>1315.3775000000003</v>
      </c>
      <c r="EM457" s="27">
        <f>IF($O457&gt;=EM$1,$S457+$Y457,$Y457)</f>
        <v>1315.3775000000003</v>
      </c>
      <c r="EN457" s="27">
        <f>IF($O457&gt;=EN$1,$S457+$Y457,$Y457)</f>
        <v>1315.3775000000003</v>
      </c>
      <c r="EO457" s="27">
        <f>IF($O457&gt;=EO$1,$S457+$Y457,$Y457)</f>
        <v>1315.3775000000003</v>
      </c>
      <c r="EP457" s="27">
        <f>IF($O457&gt;=EP$1,$S457+$Y457,$Y457)</f>
        <v>1315.3775000000003</v>
      </c>
      <c r="EQ457" s="27">
        <f>IF($O457&gt;=EQ$1,$S457+$Y457,$Y457)</f>
        <v>1315.3775000000003</v>
      </c>
      <c r="ER457" s="27">
        <f>IF($O457&gt;=ER$1,$S457+$Y457,$Y457)</f>
        <v>1315.3775000000003</v>
      </c>
      <c r="ES457" s="27">
        <f>IF($O457&gt;=ES$1,$S457+$Y457,$Y457)</f>
        <v>1315.3775000000003</v>
      </c>
      <c r="ET457" s="27">
        <f>IF($O457&gt;=ET$1,$S457+$Y457,$Y457)</f>
        <v>1315.3775000000003</v>
      </c>
      <c r="EU457" s="27">
        <f>IF($O457&gt;=EU$1,$S457+$Y457,$Y457)</f>
        <v>1315.3775000000003</v>
      </c>
      <c r="EV457" s="27">
        <f>IF($O457&gt;=EV$1,$S457,0)</f>
        <v>1254.3875000000003</v>
      </c>
      <c r="EW457" s="27">
        <f>IF($O457&gt;=EW$1,$S457,0)</f>
        <v>1254.3875000000003</v>
      </c>
      <c r="EX457" s="27">
        <f>IF($O457&gt;=EX$1,$S457,0)</f>
        <v>1254.3875000000003</v>
      </c>
      <c r="EY457" s="27">
        <f>IF($O457&gt;=EY$1,$S457,0)</f>
        <v>1254.3875000000003</v>
      </c>
      <c r="EZ457" s="27">
        <f>IF($O457&gt;=EZ$1,$S457,0)</f>
        <v>1254.3875000000003</v>
      </c>
      <c r="FA457" s="27">
        <f>IF($O457&gt;=FA$1,$S457,0)</f>
        <v>1254.3875000000003</v>
      </c>
      <c r="FB457" s="27">
        <f>IF($O457&gt;=FB$1,$S457,0)</f>
        <v>1254.3875000000003</v>
      </c>
      <c r="FC457" s="27">
        <f>IF($O457&gt;=FC$1,$S457,0)</f>
        <v>1254.3875000000003</v>
      </c>
      <c r="FD457" s="27">
        <f>IF($O457&gt;=FD$1,$S457,0)</f>
        <v>1254.3875000000003</v>
      </c>
      <c r="FE457" s="27">
        <f>IF($O457&gt;=FE$1,$S457,0)</f>
        <v>1254.3875000000003</v>
      </c>
      <c r="FF457" s="27">
        <f>IF($O457&gt;=FF$1,$S457,0)</f>
        <v>1254.3875000000003</v>
      </c>
      <c r="FG457" s="27">
        <f>IF($O457&gt;=FG$1,$S457,0)</f>
        <v>1254.3875000000003</v>
      </c>
      <c r="FH457" s="27">
        <f>IF($O457&gt;=FH$1,$S457,0)</f>
        <v>1254.3875000000003</v>
      </c>
      <c r="FI457" s="27">
        <f>IF($O457&gt;=FI$1,$S457,0)</f>
        <v>1254.3875000000003</v>
      </c>
      <c r="FJ457" s="27">
        <f>IF($O457&gt;=FJ$1,$S457,0)</f>
        <v>1254.3875000000003</v>
      </c>
      <c r="FK457" s="27">
        <f>IF($O457&gt;=FK$1,$S457,0)</f>
        <v>1254.3875000000003</v>
      </c>
      <c r="FL457" s="27">
        <f>IF($O457&gt;=FL$1,$S457,0)</f>
        <v>1254.3875000000003</v>
      </c>
      <c r="FM457" s="27">
        <f>IF($O457&gt;=FM$1,$S457,0)</f>
        <v>1254.3875000000003</v>
      </c>
      <c r="FN457" s="27">
        <f>IF($O457&gt;=FN$1,$S457,0)</f>
        <v>1254.3875000000003</v>
      </c>
      <c r="FO457" s="27">
        <f>IF($O457&gt;=FO$1,$S457,0)</f>
        <v>1254.3875000000003</v>
      </c>
      <c r="FP457" s="27">
        <f>IF($O457&gt;=FP$1,$S457,0)</f>
        <v>1254.3875000000003</v>
      </c>
      <c r="FQ457" s="27">
        <f>IF($O457&gt;=FQ$1,$S457,0)</f>
        <v>1254.3875000000003</v>
      </c>
      <c r="FR457" s="27">
        <f>IF($O457&gt;=FR$1,$S457,0)</f>
        <v>1254.3875000000003</v>
      </c>
      <c r="FS457" s="27">
        <f>IF($O457&gt;=FS$1,$S457,0)</f>
        <v>1254.3875000000003</v>
      </c>
      <c r="FT457" s="27">
        <f>IF($O457&gt;=FT$1,$S457,0)</f>
        <v>1254.3875000000003</v>
      </c>
      <c r="FU457" s="27">
        <f>IF($O457&gt;=FU$1,$S457,0)</f>
        <v>1254.3875000000003</v>
      </c>
      <c r="FV457" s="27">
        <f>IF($O457&gt;=FV$1,$S457,0)</f>
        <v>1254.3875000000003</v>
      </c>
      <c r="FW457" s="27">
        <f>IF($O457&gt;=FW$1,$S457,0)</f>
        <v>1254.3875000000003</v>
      </c>
      <c r="FX457" s="27">
        <f>IF($O457&gt;=FX$1,$S457,0)</f>
        <v>1254.3875000000003</v>
      </c>
      <c r="FY457" s="27">
        <f>IF($O457&gt;=FY$1,$S457,0)</f>
        <v>1254.3875000000003</v>
      </c>
      <c r="FZ457" s="27">
        <f>IF($O457&gt;=FZ$1,$S457,0)</f>
        <v>1254.3875000000003</v>
      </c>
      <c r="GA457" s="27">
        <f>IF($O457&gt;=GA$1,$S457,0)</f>
        <v>1254.3875000000003</v>
      </c>
      <c r="GB457" s="27">
        <f>IF($O457&gt;=GB$1,$S457,0)</f>
        <v>1254.3875000000003</v>
      </c>
      <c r="GC457" s="27">
        <f>IF($O457&gt;=GC$1,$S457,0)</f>
        <v>1254.3875000000003</v>
      </c>
      <c r="GD457" s="27">
        <f>IF($O457&gt;=GD$1,$S457,0)</f>
        <v>1254.3875000000003</v>
      </c>
      <c r="GE457" s="27">
        <f>IF($O457&gt;=GE$1,$S457,0)</f>
        <v>1254.3875000000003</v>
      </c>
      <c r="GF457" s="27">
        <f>IF($O457&gt;=GF$1,$S457,0)</f>
        <v>1254.3875000000003</v>
      </c>
      <c r="GG457" s="27">
        <f>IF($O457&gt;=GG$1,$S457,0)</f>
        <v>1254.3875000000003</v>
      </c>
      <c r="GH457" s="27">
        <f>IF($O457&gt;=GH$1,$S457,0)</f>
        <v>1254.3875000000003</v>
      </c>
      <c r="GI457" s="27">
        <f>IF($O457&gt;=GI$1,$S457,0)</f>
        <v>1254.3875000000003</v>
      </c>
      <c r="GJ457" s="27">
        <f>IF($O457&gt;=GJ$1,$S457,0)</f>
        <v>1254.3875000000003</v>
      </c>
      <c r="GK457" s="27">
        <f>IF($O457&gt;=GK$1,$S457,0)</f>
        <v>1254.3875000000003</v>
      </c>
      <c r="GL457" s="27">
        <f>IF($O457&gt;=GL$1,$S457,0)</f>
        <v>1254.3875000000003</v>
      </c>
      <c r="GM457" s="27">
        <f>IF($O457&gt;=GM$1,$S457,0)</f>
        <v>1254.3875000000003</v>
      </c>
      <c r="GN457" s="27">
        <f>IF($O457&gt;=GN$1,$S457,0)</f>
        <v>1254.3875000000003</v>
      </c>
      <c r="GO457" s="27">
        <f>IF($O457&gt;=GO$1,$S457,0)</f>
        <v>1254.3875000000003</v>
      </c>
      <c r="GP457" s="27">
        <f>IF($O457&gt;=GP$1,$S457,0)</f>
        <v>1254.3875000000003</v>
      </c>
      <c r="GQ457" s="27">
        <f>IF($O457&gt;=GQ$1,$S457,0)</f>
        <v>1254.3875000000003</v>
      </c>
      <c r="GR457" s="27">
        <f>IF($O457&gt;=GR$1,$S457,0)</f>
        <v>0</v>
      </c>
      <c r="GS457" s="27">
        <f>IF($O457&gt;=GS$1,$S457,0)</f>
        <v>0</v>
      </c>
      <c r="GT457" s="27">
        <f>IF($O457&gt;=GT$1,$S457,0)</f>
        <v>0</v>
      </c>
      <c r="GU457" s="27">
        <f>IF($O457&gt;=GU$1,$S457,0)</f>
        <v>0</v>
      </c>
      <c r="GV457" s="27">
        <f>IF($O457&gt;=GV$1,$S457,0)</f>
        <v>0</v>
      </c>
      <c r="GW457" s="27">
        <f>IF($O457&gt;=GW$1,$S457,0)</f>
        <v>0</v>
      </c>
      <c r="GX457" s="27">
        <f>IF($O457&gt;=GX$1,$S457,0)</f>
        <v>0</v>
      </c>
      <c r="GY457" s="27">
        <f>IF($O457&gt;=GY$1,$S457,0)</f>
        <v>0</v>
      </c>
      <c r="GZ457" s="27">
        <f>IF($O457&gt;=GZ$1,$S457,0)</f>
        <v>0</v>
      </c>
      <c r="HA457" s="27">
        <f>IF($O457&gt;=HA$1,$S457,0)</f>
        <v>0</v>
      </c>
      <c r="HB457" s="27">
        <f>IF($O457&gt;=HB$1,$S457,0)</f>
        <v>0</v>
      </c>
      <c r="HC457" s="27">
        <f>IF($O457&gt;=HC$1,$S457,0)</f>
        <v>0</v>
      </c>
    </row>
    <row r="458" spans="1:211">
      <c r="A458" s="3">
        <v>36307</v>
      </c>
      <c r="B458" s="3" t="s">
        <v>628</v>
      </c>
      <c r="C458" s="3" t="s">
        <v>472</v>
      </c>
      <c r="D458" s="3">
        <v>64</v>
      </c>
      <c r="E458" s="4">
        <v>32671</v>
      </c>
      <c r="F458" s="5">
        <v>29.041095890410958</v>
      </c>
      <c r="G458" s="3" t="s">
        <v>446</v>
      </c>
      <c r="H458" s="4">
        <v>19846</v>
      </c>
      <c r="I458" s="9" t="s">
        <v>836</v>
      </c>
      <c r="J458" s="5">
        <v>9501.23</v>
      </c>
      <c r="K458" s="31">
        <v>200</v>
      </c>
      <c r="L458" s="32">
        <v>29</v>
      </c>
      <c r="M458" s="33">
        <f>VLOOKUP(L458,FIND,3,TRUE)</f>
        <v>1.5</v>
      </c>
      <c r="N458" s="32">
        <f>IF(L458&gt;30,180,VLOOKUP(L458,TEMPO,2,FALSE))</f>
        <v>174</v>
      </c>
      <c r="O458" s="32">
        <f>IF(R458&gt;0,4,N458)</f>
        <v>174</v>
      </c>
      <c r="P458" s="96">
        <f>J458*M458*L458</f>
        <v>413303.505</v>
      </c>
      <c r="Q458" s="96">
        <f>10934.45*2</f>
        <v>21868.9</v>
      </c>
      <c r="R458" s="96">
        <f>IF(P458&lt;=Q458,P458/4,0)</f>
        <v>0</v>
      </c>
      <c r="S458" s="5">
        <f>IF(P458&gt;=Q458,P458/N458,0)</f>
        <v>2375.3074999999999</v>
      </c>
      <c r="T458" s="3"/>
      <c r="U458" s="3">
        <f>IF(T458="",1,0)</f>
        <v>1</v>
      </c>
      <c r="V458" s="3">
        <v>156</v>
      </c>
      <c r="W458" s="5">
        <v>0</v>
      </c>
      <c r="X458" s="5">
        <v>402.65</v>
      </c>
      <c r="Y458" s="5">
        <f>X458*W458</f>
        <v>0</v>
      </c>
      <c r="Z458" s="5">
        <v>400</v>
      </c>
      <c r="AA458" s="5">
        <f>S458+Y458+Z458</f>
        <v>2775.3074999999999</v>
      </c>
      <c r="AB458" s="39">
        <f>(J458/12+J458/12*1.3333333333+450/12+J458/30*6/12+J458)*1.3+Y458+Z458+153.9</f>
        <v>15561.808788854578</v>
      </c>
      <c r="AC458" s="39" t="s">
        <v>472</v>
      </c>
      <c r="AD458" s="39">
        <f>J458*1.3+400+153.9</f>
        <v>12905.499</v>
      </c>
      <c r="AE458" s="39">
        <f>SUMIFS('CUSTO MENSAL FUNC NOVO'!H:H,'CUSTO MENSAL FUNC NOVO'!A:A,'VALORES MENSAIS'!AC458)</f>
        <v>10130.467000000001</v>
      </c>
      <c r="AF458" s="27">
        <f>IF($R458&gt;0,$R458,$S458)+$Y458+$Z458</f>
        <v>2775.3074999999999</v>
      </c>
      <c r="AG458" s="27">
        <f>IF($R458&gt;0,$R458,$S458)+$Y458+$Z458</f>
        <v>2775.3074999999999</v>
      </c>
      <c r="AH458" s="27">
        <f>IF($R458&gt;0,$R458,$S458)+$Y458+$Z458</f>
        <v>2775.3074999999999</v>
      </c>
      <c r="AI458" s="27">
        <f>IF($R458&gt;0,$R458,$S458)+$Y458+$Z458</f>
        <v>2775.3074999999999</v>
      </c>
      <c r="AJ458" s="27">
        <f>IF($O458&gt;=AJ$1,$S458+$Y458+$Z458,$Y458+$Z458)</f>
        <v>2775.3074999999999</v>
      </c>
      <c r="AK458" s="27">
        <f>IF($O458&gt;=AK$1,$S458+$Y458+$Z458,$Y458+$Z458)</f>
        <v>2775.3074999999999</v>
      </c>
      <c r="AL458" s="27">
        <f>IF($O458&gt;=AL$1,$S458+$Y458+$Z458,$Y458+$Z458)</f>
        <v>2775.3074999999999</v>
      </c>
      <c r="AM458" s="27">
        <f>IF($O458&gt;=AM$1,$S458+$Y458+$Z458,$Y458+$Z458)</f>
        <v>2775.3074999999999</v>
      </c>
      <c r="AN458" s="27">
        <f>IF($O458&gt;=AN$1,$S458+$Y458+$Z458,$Y458+$Z458)</f>
        <v>2775.3074999999999</v>
      </c>
      <c r="AO458" s="27">
        <f>IF($O458&gt;=AO$1,$S458+$Y458+$Z458,$Y458+$Z458)</f>
        <v>2775.3074999999999</v>
      </c>
      <c r="AP458" s="27">
        <f>IF($O458&gt;=AP$1,$S458+$Y458+$Z458,$Y458+$Z458)</f>
        <v>2775.3074999999999</v>
      </c>
      <c r="AQ458" s="27">
        <f>IF($O458&gt;=AQ$1,$S458+$Y458+$Z458,$Y458+$Z458)</f>
        <v>2775.3074999999999</v>
      </c>
      <c r="AR458" s="27">
        <f>IF($O458&gt;=AR$1,$S458+$Y458+$Z458,$Y458+$Z458)</f>
        <v>2775.3074999999999</v>
      </c>
      <c r="AS458" s="27">
        <f>IF($O458&gt;=AS$1,$S458+$Y458+$Z458,$Y458+$Z458)</f>
        <v>2775.3074999999999</v>
      </c>
      <c r="AT458" s="27">
        <f>IF($O458&gt;=AT$1,$S458+$Y458+$Z458,$Y458+$Z458)</f>
        <v>2775.3074999999999</v>
      </c>
      <c r="AU458" s="27">
        <f>IF($O458&gt;=AU$1,$S458+$Y458+$Z458,$Y458+$Z458)</f>
        <v>2775.3074999999999</v>
      </c>
      <c r="AV458" s="27">
        <f>IF($O458&gt;=AV$1,$S458+$Y458+$Z458,$Y458+$Z458)</f>
        <v>2775.3074999999999</v>
      </c>
      <c r="AW458" s="27">
        <f>IF($O458&gt;=AW$1,$S458+$Y458+$Z458,$Y458+$Z458)</f>
        <v>2775.3074999999999</v>
      </c>
      <c r="AX458" s="27">
        <f>IF($O458&gt;=AX$1,$S458+$Y458+$Z458,$Y458+$Z458)</f>
        <v>2775.3074999999999</v>
      </c>
      <c r="AY458" s="27">
        <f>IF($O458&gt;=AY$1,$S458+$Y458+$Z458,$Y458+$Z458)</f>
        <v>2775.3074999999999</v>
      </c>
      <c r="AZ458" s="27">
        <f>IF($O458&gt;=AZ$1,$S458+$Y458+$Z458,$Y458+$Z458)</f>
        <v>2775.3074999999999</v>
      </c>
      <c r="BA458" s="27">
        <f>IF($O458&gt;=BA$1,$S458+$Y458+$Z458,$Y458+$Z458)</f>
        <v>2775.3074999999999</v>
      </c>
      <c r="BB458" s="27">
        <f>IF($O458&gt;=BB$1,$S458+$Y458+$Z458,$Y458+$Z458)</f>
        <v>2775.3074999999999</v>
      </c>
      <c r="BC458" s="27">
        <f>IF($O458&gt;=BC$1,$S458+$Y458+$Z458,$Y458+$Z458)</f>
        <v>2775.3074999999999</v>
      </c>
      <c r="BD458" s="27">
        <f>IF($O458&gt;=BD$1,$S458+$Y458+$Z458,$Y458+$Z458)</f>
        <v>2775.3074999999999</v>
      </c>
      <c r="BE458" s="27">
        <f>IF($O458&gt;=BE$1,$S458+$Y458+$Z458,$Y458+$Z458)</f>
        <v>2775.3074999999999</v>
      </c>
      <c r="BF458" s="27">
        <f>IF($O458&gt;=BF$1,$S458+$Y458+$Z458,$Y458+$Z458)</f>
        <v>2775.3074999999999</v>
      </c>
      <c r="BG458" s="27">
        <f>IF($O458&gt;=BG$1,$S458+$Y458+$Z458,$Y458+$Z458)</f>
        <v>2775.3074999999999</v>
      </c>
      <c r="BH458" s="27">
        <f>IF($O458&gt;=BH$1,$S458+$Y458+$Z458,$Y458+$Z458)</f>
        <v>2775.3074999999999</v>
      </c>
      <c r="BI458" s="27">
        <f>IF($O458&gt;=BI$1,$S458+$Y458+$Z458,$Y458+$Z458)</f>
        <v>2775.3074999999999</v>
      </c>
      <c r="BJ458" s="27">
        <f>IF($O458&gt;=BJ$1,$S458+$Y458+$Z458,$Y458+$Z458)</f>
        <v>2775.3074999999999</v>
      </c>
      <c r="BK458" s="27">
        <f>IF($O458&gt;=BK$1,$S458+$Y458+$Z458,$Y458+$Z458)</f>
        <v>2775.3074999999999</v>
      </c>
      <c r="BL458" s="27">
        <f>IF($O458&gt;=BL$1,$S458+$Y458+$Z458,$Y458+$Z458)</f>
        <v>2775.3074999999999</v>
      </c>
      <c r="BM458" s="27">
        <f>IF($O458&gt;=BM$1,$S458+$Y458+$Z458,$Y458+$Z458)</f>
        <v>2775.3074999999999</v>
      </c>
      <c r="BN458" s="27">
        <f>IF($O458&gt;=BN$1,$S458+$Y458+$Z458,$Y458+$Z458)</f>
        <v>2775.3074999999999</v>
      </c>
      <c r="BO458" s="27">
        <f>IF($O458&gt;=BO$1,$S458+$Y458+$Z458,$Y458+$Z458)</f>
        <v>2775.3074999999999</v>
      </c>
      <c r="BP458" s="27">
        <f>IF($O458&gt;=BP$1,$S458+$Y458+$Z458,$Y458+$Z458)</f>
        <v>2775.3074999999999</v>
      </c>
      <c r="BQ458" s="27">
        <f>IF($O458&gt;=BQ$1,$S458+$Y458+$Z458,$Y458+$Z458)</f>
        <v>2775.3074999999999</v>
      </c>
      <c r="BR458" s="27">
        <f>IF($O458&gt;=BR$1,$S458+$Y458+$Z458,$Y458+$Z458)</f>
        <v>2775.3074999999999</v>
      </c>
      <c r="BS458" s="27">
        <f>IF($O458&gt;=BS$1,$S458+$Y458+$Z458,$Y458+$Z458)</f>
        <v>2775.3074999999999</v>
      </c>
      <c r="BT458" s="27">
        <f>IF($O458&gt;=BT$1,$S458+$Y458+$Z458,$Y458+$Z458)</f>
        <v>2775.3074999999999</v>
      </c>
      <c r="BU458" s="27">
        <f>IF($O458&gt;=BU$1,$S458+$Y458+$Z458,$Y458+$Z458)</f>
        <v>2775.3074999999999</v>
      </c>
      <c r="BV458" s="27">
        <f>IF($O458&gt;=BV$1,$S458+$Y458+$Z458,$Y458+$Z458)</f>
        <v>2775.3074999999999</v>
      </c>
      <c r="BW458" s="27">
        <f>IF($O458&gt;=BW$1,$S458+$Y458+$Z458,$Y458+$Z458)</f>
        <v>2775.3074999999999</v>
      </c>
      <c r="BX458" s="27">
        <f>IF($O458&gt;=BX$1,$S458+$Y458+$Z458,$Y458+$Z458)</f>
        <v>2775.3074999999999</v>
      </c>
      <c r="BY458" s="27">
        <f>IF($O458&gt;=BY$1,$S458+$Y458+$Z458,$Y458+$Z458)</f>
        <v>2775.3074999999999</v>
      </c>
      <c r="BZ458" s="27">
        <f>IF($O458&gt;=BZ$1,$S458+$Y458+$Z458,$Y458+$Z458)</f>
        <v>2775.3074999999999</v>
      </c>
      <c r="CA458" s="27">
        <f>IF($O458&gt;=CA$1,$S458+$Y458+$Z458,$Y458+$Z458)</f>
        <v>2775.3074999999999</v>
      </c>
      <c r="CB458" s="27">
        <f>IF($O458&gt;=CB$1,$S458+$Y458+$Z458,$Y458+$Z458)</f>
        <v>2775.3074999999999</v>
      </c>
      <c r="CC458" s="27">
        <f>IF($O458&gt;=CC$1,$S458+$Y458+$Z458,$Y458+$Z458)</f>
        <v>2775.3074999999999</v>
      </c>
      <c r="CD458" s="27">
        <f>IF($O458&gt;=CD$1,$S458+$Y458+$Z458,$Y458+$Z458)</f>
        <v>2775.3074999999999</v>
      </c>
      <c r="CE458" s="27">
        <f>IF($O458&gt;=CE$1,$S458+$Y458+$Z458,$Y458+$Z458)</f>
        <v>2775.3074999999999</v>
      </c>
      <c r="CF458" s="27">
        <f>IF($O458&gt;=CF$1,$S458+$Y458+$Z458,$Y458+$Z458)</f>
        <v>2775.3074999999999</v>
      </c>
      <c r="CG458" s="27">
        <f>IF($O458&gt;=CG$1,$S458+$Y458+$Z458,$Y458+$Z458)</f>
        <v>2775.3074999999999</v>
      </c>
      <c r="CH458" s="27">
        <f>IF($O458&gt;=CH$1,$S458+$Y458+$Z458,$Y458+$Z458)</f>
        <v>2775.3074999999999</v>
      </c>
      <c r="CI458" s="27">
        <f>IF($O458&gt;=CI$1,$S458+$Y458+$Z458,$Y458+$Z458)</f>
        <v>2775.3074999999999</v>
      </c>
      <c r="CJ458" s="27">
        <f>IF($O458&gt;=CJ$1,$S458+$Y458+$Z458,$Y458+$Z458)</f>
        <v>2775.3074999999999</v>
      </c>
      <c r="CK458" s="27">
        <f>IF($O458&gt;=CK$1,$S458+$Y458+$Z458,$Y458+$Z458)</f>
        <v>2775.3074999999999</v>
      </c>
      <c r="CL458" s="27">
        <f>IF($O458&gt;=CL$1,$S458+$Y458+$Z458,$Y458+$Z458)</f>
        <v>2775.3074999999999</v>
      </c>
      <c r="CM458" s="27">
        <f>IF($O458&gt;=CM$1,$S458+$Y458+$Z458,$Y458+$Z458)</f>
        <v>2775.3074999999999</v>
      </c>
      <c r="CN458" s="27">
        <f>IF($O458&gt;=CN$1,$S458+$Y458,$Y458)</f>
        <v>2375.3074999999999</v>
      </c>
      <c r="CO458" s="27">
        <f>IF($O458&gt;=CO$1,$S458+$Y458,$Y458)</f>
        <v>2375.3074999999999</v>
      </c>
      <c r="CP458" s="27">
        <f>IF($O458&gt;=CP$1,$S458+$Y458,$Y458)</f>
        <v>2375.3074999999999</v>
      </c>
      <c r="CQ458" s="27">
        <f>IF($O458&gt;=CQ$1,$S458+$Y458,$Y458)</f>
        <v>2375.3074999999999</v>
      </c>
      <c r="CR458" s="27">
        <f>IF($O458&gt;=CR$1,$S458+$Y458,$Y458)</f>
        <v>2375.3074999999999</v>
      </c>
      <c r="CS458" s="27">
        <f>IF($O458&gt;=CS$1,$S458+$Y458,$Y458)</f>
        <v>2375.3074999999999</v>
      </c>
      <c r="CT458" s="27">
        <f>IF($O458&gt;=CT$1,$S458+$Y458,$Y458)</f>
        <v>2375.3074999999999</v>
      </c>
      <c r="CU458" s="27">
        <f>IF($O458&gt;=CU$1,$S458+$Y458,$Y458)</f>
        <v>2375.3074999999999</v>
      </c>
      <c r="CV458" s="27">
        <f>IF($O458&gt;=CV$1,$S458+$Y458,$Y458)</f>
        <v>2375.3074999999999</v>
      </c>
      <c r="CW458" s="27">
        <f>IF($O458&gt;=CW$1,$S458+$Y458,$Y458)</f>
        <v>2375.3074999999999</v>
      </c>
      <c r="CX458" s="27">
        <f>IF($O458&gt;=CX$1,$S458+$Y458,$Y458)</f>
        <v>2375.3074999999999</v>
      </c>
      <c r="CY458" s="27">
        <f>IF($O458&gt;=CY$1,$S458+$Y458,$Y458)</f>
        <v>2375.3074999999999</v>
      </c>
      <c r="CZ458" s="27">
        <f>IF($O458&gt;=CZ$1,$S458+$Y458,$Y458)</f>
        <v>2375.3074999999999</v>
      </c>
      <c r="DA458" s="27">
        <f>IF($O458&gt;=DA$1,$S458+$Y458,$Y458)</f>
        <v>2375.3074999999999</v>
      </c>
      <c r="DB458" s="27">
        <f>IF($O458&gt;=DB$1,$S458+$Y458,$Y458)</f>
        <v>2375.3074999999999</v>
      </c>
      <c r="DC458" s="27">
        <f>IF($O458&gt;=DC$1,$S458+$Y458,$Y458)</f>
        <v>2375.3074999999999</v>
      </c>
      <c r="DD458" s="27">
        <f>IF($O458&gt;=DD$1,$S458+$Y458,$Y458)</f>
        <v>2375.3074999999999</v>
      </c>
      <c r="DE458" s="27">
        <f>IF($O458&gt;=DE$1,$S458+$Y458,$Y458)</f>
        <v>2375.3074999999999</v>
      </c>
      <c r="DF458" s="27">
        <f>IF($O458&gt;=DF$1,$S458+$Y458,$Y458)</f>
        <v>2375.3074999999999</v>
      </c>
      <c r="DG458" s="27">
        <f>IF($O458&gt;=DG$1,$S458+$Y458,$Y458)</f>
        <v>2375.3074999999999</v>
      </c>
      <c r="DH458" s="27">
        <f>IF($O458&gt;=DH$1,$S458+$Y458,$Y458)</f>
        <v>2375.3074999999999</v>
      </c>
      <c r="DI458" s="27">
        <f>IF($O458&gt;=DI$1,$S458+$Y458,$Y458)</f>
        <v>2375.3074999999999</v>
      </c>
      <c r="DJ458" s="27">
        <f>IF($O458&gt;=DJ$1,$S458+$Y458,$Y458)</f>
        <v>2375.3074999999999</v>
      </c>
      <c r="DK458" s="27">
        <f>IF($O458&gt;=DK$1,$S458+$Y458,$Y458)</f>
        <v>2375.3074999999999</v>
      </c>
      <c r="DL458" s="27">
        <f>IF($O458&gt;=DL$1,$S458+$Y458,$Y458)</f>
        <v>2375.3074999999999</v>
      </c>
      <c r="DM458" s="27">
        <f>IF($O458&gt;=DM$1,$S458+$Y458,$Y458)</f>
        <v>2375.3074999999999</v>
      </c>
      <c r="DN458" s="27">
        <f>IF($O458&gt;=DN$1,$S458+$Y458,$Y458)</f>
        <v>2375.3074999999999</v>
      </c>
      <c r="DO458" s="27">
        <f>IF($O458&gt;=DO$1,$S458+$Y458,$Y458)</f>
        <v>2375.3074999999999</v>
      </c>
      <c r="DP458" s="27">
        <f>IF($O458&gt;=DP$1,$S458+$Y458,$Y458)</f>
        <v>2375.3074999999999</v>
      </c>
      <c r="DQ458" s="27">
        <f>IF($O458&gt;=DQ$1,$S458+$Y458,$Y458)</f>
        <v>2375.3074999999999</v>
      </c>
      <c r="DR458" s="27">
        <f>IF($O458&gt;=DR$1,$S458+$Y458,$Y458)</f>
        <v>2375.3074999999999</v>
      </c>
      <c r="DS458" s="27">
        <f>IF($O458&gt;=DS$1,$S458+$Y458,$Y458)</f>
        <v>2375.3074999999999</v>
      </c>
      <c r="DT458" s="27">
        <f>IF($O458&gt;=DT$1,$S458+$Y458,$Y458)</f>
        <v>2375.3074999999999</v>
      </c>
      <c r="DU458" s="27">
        <f>IF($O458&gt;=DU$1,$S458+$Y458,$Y458)</f>
        <v>2375.3074999999999</v>
      </c>
      <c r="DV458" s="27">
        <f>IF($O458&gt;=DV$1,$S458+$Y458,$Y458)</f>
        <v>2375.3074999999999</v>
      </c>
      <c r="DW458" s="27">
        <f>IF($O458&gt;=DW$1,$S458+$Y458,$Y458)</f>
        <v>2375.3074999999999</v>
      </c>
      <c r="DX458" s="27">
        <f>IF($O458&gt;=DX$1,$S458+$Y458,$Y458)</f>
        <v>2375.3074999999999</v>
      </c>
      <c r="DY458" s="27">
        <f>IF($O458&gt;=DY$1,$S458+$Y458,$Y458)</f>
        <v>2375.3074999999999</v>
      </c>
      <c r="DZ458" s="27">
        <f>IF($O458&gt;=DZ$1,$S458+$Y458,$Y458)</f>
        <v>2375.3074999999999</v>
      </c>
      <c r="EA458" s="27">
        <f>IF($O458&gt;=EA$1,$S458+$Y458,$Y458)</f>
        <v>2375.3074999999999</v>
      </c>
      <c r="EB458" s="27">
        <f>IF($O458&gt;=EB$1,$S458+$Y458,$Y458)</f>
        <v>2375.3074999999999</v>
      </c>
      <c r="EC458" s="27">
        <f>IF($O458&gt;=EC$1,$S458+$Y458,$Y458)</f>
        <v>2375.3074999999999</v>
      </c>
      <c r="ED458" s="27">
        <f>IF($O458&gt;=ED$1,$S458+$Y458,$Y458)</f>
        <v>2375.3074999999999</v>
      </c>
      <c r="EE458" s="27">
        <f>IF($O458&gt;=EE$1,$S458+$Y458,$Y458)</f>
        <v>2375.3074999999999</v>
      </c>
      <c r="EF458" s="27">
        <f>IF($O458&gt;=EF$1,$S458+$Y458,$Y458)</f>
        <v>2375.3074999999999</v>
      </c>
      <c r="EG458" s="27">
        <f>IF($O458&gt;=EG$1,$S458+$Y458,$Y458)</f>
        <v>2375.3074999999999</v>
      </c>
      <c r="EH458" s="27">
        <f>IF($O458&gt;=EH$1,$S458+$Y458,$Y458)</f>
        <v>2375.3074999999999</v>
      </c>
      <c r="EI458" s="27">
        <f>IF($O458&gt;=EI$1,$S458+$Y458,$Y458)</f>
        <v>2375.3074999999999</v>
      </c>
      <c r="EJ458" s="27">
        <f>IF($O458&gt;=EJ$1,$S458+$Y458,$Y458)</f>
        <v>2375.3074999999999</v>
      </c>
      <c r="EK458" s="27">
        <f>IF($O458&gt;=EK$1,$S458+$Y458,$Y458)</f>
        <v>2375.3074999999999</v>
      </c>
      <c r="EL458" s="27">
        <f>IF($O458&gt;=EL$1,$S458+$Y458,$Y458)</f>
        <v>2375.3074999999999</v>
      </c>
      <c r="EM458" s="27">
        <f>IF($O458&gt;=EM$1,$S458+$Y458,$Y458)</f>
        <v>2375.3074999999999</v>
      </c>
      <c r="EN458" s="27">
        <f>IF($O458&gt;=EN$1,$S458+$Y458,$Y458)</f>
        <v>2375.3074999999999</v>
      </c>
      <c r="EO458" s="27">
        <f>IF($O458&gt;=EO$1,$S458+$Y458,$Y458)</f>
        <v>2375.3074999999999</v>
      </c>
      <c r="EP458" s="27">
        <f>IF($O458&gt;=EP$1,$S458+$Y458,$Y458)</f>
        <v>2375.3074999999999</v>
      </c>
      <c r="EQ458" s="27">
        <f>IF($O458&gt;=EQ$1,$S458+$Y458,$Y458)</f>
        <v>2375.3074999999999</v>
      </c>
      <c r="ER458" s="27">
        <f>IF($O458&gt;=ER$1,$S458+$Y458,$Y458)</f>
        <v>2375.3074999999999</v>
      </c>
      <c r="ES458" s="27">
        <f>IF($O458&gt;=ES$1,$S458+$Y458,$Y458)</f>
        <v>2375.3074999999999</v>
      </c>
      <c r="ET458" s="27">
        <f>IF($O458&gt;=ET$1,$S458+$Y458,$Y458)</f>
        <v>2375.3074999999999</v>
      </c>
      <c r="EU458" s="27">
        <f>IF($O458&gt;=EU$1,$S458+$Y458,$Y458)</f>
        <v>2375.3074999999999</v>
      </c>
      <c r="EV458" s="27">
        <f>IF($O458&gt;=EV$1,$S458,0)</f>
        <v>2375.3074999999999</v>
      </c>
      <c r="EW458" s="27">
        <f>IF($O458&gt;=EW$1,$S458,0)</f>
        <v>2375.3074999999999</v>
      </c>
      <c r="EX458" s="27">
        <f>IF($O458&gt;=EX$1,$S458,0)</f>
        <v>2375.3074999999999</v>
      </c>
      <c r="EY458" s="27">
        <f>IF($O458&gt;=EY$1,$S458,0)</f>
        <v>2375.3074999999999</v>
      </c>
      <c r="EZ458" s="27">
        <f>IF($O458&gt;=EZ$1,$S458,0)</f>
        <v>2375.3074999999999</v>
      </c>
      <c r="FA458" s="27">
        <f>IF($O458&gt;=FA$1,$S458,0)</f>
        <v>2375.3074999999999</v>
      </c>
      <c r="FB458" s="27">
        <f>IF($O458&gt;=FB$1,$S458,0)</f>
        <v>2375.3074999999999</v>
      </c>
      <c r="FC458" s="27">
        <f>IF($O458&gt;=FC$1,$S458,0)</f>
        <v>2375.3074999999999</v>
      </c>
      <c r="FD458" s="27">
        <f>IF($O458&gt;=FD$1,$S458,0)</f>
        <v>2375.3074999999999</v>
      </c>
      <c r="FE458" s="27">
        <f>IF($O458&gt;=FE$1,$S458,0)</f>
        <v>2375.3074999999999</v>
      </c>
      <c r="FF458" s="27">
        <f>IF($O458&gt;=FF$1,$S458,0)</f>
        <v>2375.3074999999999</v>
      </c>
      <c r="FG458" s="27">
        <f>IF($O458&gt;=FG$1,$S458,0)</f>
        <v>2375.3074999999999</v>
      </c>
      <c r="FH458" s="27">
        <f>IF($O458&gt;=FH$1,$S458,0)</f>
        <v>2375.3074999999999</v>
      </c>
      <c r="FI458" s="27">
        <f>IF($O458&gt;=FI$1,$S458,0)</f>
        <v>2375.3074999999999</v>
      </c>
      <c r="FJ458" s="27">
        <f>IF($O458&gt;=FJ$1,$S458,0)</f>
        <v>2375.3074999999999</v>
      </c>
      <c r="FK458" s="27">
        <f>IF($O458&gt;=FK$1,$S458,0)</f>
        <v>2375.3074999999999</v>
      </c>
      <c r="FL458" s="27">
        <f>IF($O458&gt;=FL$1,$S458,0)</f>
        <v>2375.3074999999999</v>
      </c>
      <c r="FM458" s="27">
        <f>IF($O458&gt;=FM$1,$S458,0)</f>
        <v>2375.3074999999999</v>
      </c>
      <c r="FN458" s="27">
        <f>IF($O458&gt;=FN$1,$S458,0)</f>
        <v>2375.3074999999999</v>
      </c>
      <c r="FO458" s="27">
        <f>IF($O458&gt;=FO$1,$S458,0)</f>
        <v>2375.3074999999999</v>
      </c>
      <c r="FP458" s="27">
        <f>IF($O458&gt;=FP$1,$S458,0)</f>
        <v>2375.3074999999999</v>
      </c>
      <c r="FQ458" s="27">
        <f>IF($O458&gt;=FQ$1,$S458,0)</f>
        <v>2375.3074999999999</v>
      </c>
      <c r="FR458" s="27">
        <f>IF($O458&gt;=FR$1,$S458,0)</f>
        <v>2375.3074999999999</v>
      </c>
      <c r="FS458" s="27">
        <f>IF($O458&gt;=FS$1,$S458,0)</f>
        <v>2375.3074999999999</v>
      </c>
      <c r="FT458" s="27">
        <f>IF($O458&gt;=FT$1,$S458,0)</f>
        <v>2375.3074999999999</v>
      </c>
      <c r="FU458" s="27">
        <f>IF($O458&gt;=FU$1,$S458,0)</f>
        <v>2375.3074999999999</v>
      </c>
      <c r="FV458" s="27">
        <f>IF($O458&gt;=FV$1,$S458,0)</f>
        <v>2375.3074999999999</v>
      </c>
      <c r="FW458" s="27">
        <f>IF($O458&gt;=FW$1,$S458,0)</f>
        <v>2375.3074999999999</v>
      </c>
      <c r="FX458" s="27">
        <f>IF($O458&gt;=FX$1,$S458,0)</f>
        <v>2375.3074999999999</v>
      </c>
      <c r="FY458" s="27">
        <f>IF($O458&gt;=FY$1,$S458,0)</f>
        <v>2375.3074999999999</v>
      </c>
      <c r="FZ458" s="27">
        <f>IF($O458&gt;=FZ$1,$S458,0)</f>
        <v>2375.3074999999999</v>
      </c>
      <c r="GA458" s="27">
        <f>IF($O458&gt;=GA$1,$S458,0)</f>
        <v>2375.3074999999999</v>
      </c>
      <c r="GB458" s="27">
        <f>IF($O458&gt;=GB$1,$S458,0)</f>
        <v>2375.3074999999999</v>
      </c>
      <c r="GC458" s="27">
        <f>IF($O458&gt;=GC$1,$S458,0)</f>
        <v>2375.3074999999999</v>
      </c>
      <c r="GD458" s="27">
        <f>IF($O458&gt;=GD$1,$S458,0)</f>
        <v>2375.3074999999999</v>
      </c>
      <c r="GE458" s="27">
        <f>IF($O458&gt;=GE$1,$S458,0)</f>
        <v>2375.3074999999999</v>
      </c>
      <c r="GF458" s="27">
        <f>IF($O458&gt;=GF$1,$S458,0)</f>
        <v>2375.3074999999999</v>
      </c>
      <c r="GG458" s="27">
        <f>IF($O458&gt;=GG$1,$S458,0)</f>
        <v>2375.3074999999999</v>
      </c>
      <c r="GH458" s="27">
        <f>IF($O458&gt;=GH$1,$S458,0)</f>
        <v>2375.3074999999999</v>
      </c>
      <c r="GI458" s="27">
        <f>IF($O458&gt;=GI$1,$S458,0)</f>
        <v>2375.3074999999999</v>
      </c>
      <c r="GJ458" s="27">
        <f>IF($O458&gt;=GJ$1,$S458,0)</f>
        <v>2375.3074999999999</v>
      </c>
      <c r="GK458" s="27">
        <f>IF($O458&gt;=GK$1,$S458,0)</f>
        <v>2375.3074999999999</v>
      </c>
      <c r="GL458" s="27">
        <f>IF($O458&gt;=GL$1,$S458,0)</f>
        <v>2375.3074999999999</v>
      </c>
      <c r="GM458" s="27">
        <f>IF($O458&gt;=GM$1,$S458,0)</f>
        <v>2375.3074999999999</v>
      </c>
      <c r="GN458" s="27">
        <f>IF($O458&gt;=GN$1,$S458,0)</f>
        <v>2375.3074999999999</v>
      </c>
      <c r="GO458" s="27">
        <f>IF($O458&gt;=GO$1,$S458,0)</f>
        <v>2375.3074999999999</v>
      </c>
      <c r="GP458" s="27">
        <f>IF($O458&gt;=GP$1,$S458,0)</f>
        <v>2375.3074999999999</v>
      </c>
      <c r="GQ458" s="27">
        <f>IF($O458&gt;=GQ$1,$S458,0)</f>
        <v>2375.3074999999999</v>
      </c>
      <c r="GR458" s="27">
        <f>IF($O458&gt;=GR$1,$S458,0)</f>
        <v>2375.3074999999999</v>
      </c>
      <c r="GS458" s="27">
        <f>IF($O458&gt;=GS$1,$S458,0)</f>
        <v>2375.3074999999999</v>
      </c>
      <c r="GT458" s="27">
        <f>IF($O458&gt;=GT$1,$S458,0)</f>
        <v>2375.3074999999999</v>
      </c>
      <c r="GU458" s="27">
        <f>IF($O458&gt;=GU$1,$S458,0)</f>
        <v>2375.3074999999999</v>
      </c>
      <c r="GV458" s="27">
        <f>IF($O458&gt;=GV$1,$S458,0)</f>
        <v>2375.3074999999999</v>
      </c>
      <c r="GW458" s="27">
        <f>IF($O458&gt;=GW$1,$S458,0)</f>
        <v>2375.3074999999999</v>
      </c>
      <c r="GX458" s="27">
        <f>IF($O458&gt;=GX$1,$S458,0)</f>
        <v>0</v>
      </c>
      <c r="GY458" s="27">
        <f>IF($O458&gt;=GY$1,$S458,0)</f>
        <v>0</v>
      </c>
      <c r="GZ458" s="27">
        <f>IF($O458&gt;=GZ$1,$S458,0)</f>
        <v>0</v>
      </c>
      <c r="HA458" s="27">
        <f>IF($O458&gt;=HA$1,$S458,0)</f>
        <v>0</v>
      </c>
      <c r="HB458" s="27">
        <f>IF($O458&gt;=HB$1,$S458,0)</f>
        <v>0</v>
      </c>
      <c r="HC458" s="27">
        <f>IF($O458&gt;=HC$1,$S458,0)</f>
        <v>0</v>
      </c>
    </row>
    <row r="459" spans="1:211">
      <c r="A459" s="3">
        <v>147931</v>
      </c>
      <c r="B459" s="3" t="s">
        <v>456</v>
      </c>
      <c r="C459" s="3" t="s">
        <v>450</v>
      </c>
      <c r="D459" s="3">
        <v>56</v>
      </c>
      <c r="E459" s="4">
        <v>39546</v>
      </c>
      <c r="F459" s="5">
        <v>10.205479452054794</v>
      </c>
      <c r="G459" s="3" t="s">
        <v>446</v>
      </c>
      <c r="H459" s="4">
        <v>22842</v>
      </c>
      <c r="I459" s="9" t="s">
        <v>836</v>
      </c>
      <c r="J459" s="5">
        <v>2897.16</v>
      </c>
      <c r="K459" s="31">
        <v>200</v>
      </c>
      <c r="L459" s="32">
        <v>10</v>
      </c>
      <c r="M459" s="33">
        <f>VLOOKUP(L459,FIND,3,TRUE)</f>
        <v>1</v>
      </c>
      <c r="N459" s="32">
        <f>IF(L459&gt;30,180,VLOOKUP(L459,TEMPO,2,FALSE))</f>
        <v>60</v>
      </c>
      <c r="O459" s="32">
        <f>IF(R459&gt;0,4,N459)</f>
        <v>60</v>
      </c>
      <c r="P459" s="96">
        <f>J459*M459*L459</f>
        <v>28971.599999999999</v>
      </c>
      <c r="Q459" s="96">
        <f>10934.45*2</f>
        <v>21868.9</v>
      </c>
      <c r="R459" s="96">
        <f>IF(P459&lt;=Q459,P459/4,0)</f>
        <v>0</v>
      </c>
      <c r="S459" s="5">
        <f>IF(P459&gt;=Q459,P459/N459,0)</f>
        <v>482.85999999999996</v>
      </c>
      <c r="T459" s="3"/>
      <c r="U459" s="3">
        <f>IF(T459="",1,0)</f>
        <v>1</v>
      </c>
      <c r="V459" s="3">
        <v>85</v>
      </c>
      <c r="W459" s="5">
        <v>0</v>
      </c>
      <c r="X459" s="5">
        <v>245.73</v>
      </c>
      <c r="Y459" s="5">
        <f>X459*W459</f>
        <v>0</v>
      </c>
      <c r="Z459" s="5">
        <v>400</v>
      </c>
      <c r="AA459" s="5">
        <f>S459+Y459+Z459</f>
        <v>882.8599999999999</v>
      </c>
      <c r="AB459" s="39">
        <f>(J459/12+J459/12*1.3333333333+450/12+J459/30*6/12+J459)*1.3+Y459+Z459+153.9</f>
        <v>5164.0674666562045</v>
      </c>
      <c r="AC459" s="39" t="s">
        <v>450</v>
      </c>
      <c r="AD459" s="39">
        <f>J459*1.3+400+153.9</f>
        <v>4320.2079999999996</v>
      </c>
      <c r="AE459" s="39">
        <f>SUMIFS('CUSTO MENSAL FUNC NOVO'!H:H,'CUSTO MENSAL FUNC NOVO'!A:A,'VALORES MENSAIS'!AC459)</f>
        <v>3296.25</v>
      </c>
      <c r="AF459" s="27">
        <f>IF($R459&gt;0,$R459,$S459)+$Y459+$Z459</f>
        <v>882.8599999999999</v>
      </c>
      <c r="AG459" s="27">
        <f>IF($R459&gt;0,$R459,$S459)+$Y459+$Z459</f>
        <v>882.8599999999999</v>
      </c>
      <c r="AH459" s="27">
        <f>IF($R459&gt;0,$R459,$S459)+$Y459+$Z459</f>
        <v>882.8599999999999</v>
      </c>
      <c r="AI459" s="27">
        <f>IF($R459&gt;0,$R459,$S459)+$Y459+$Z459</f>
        <v>882.8599999999999</v>
      </c>
      <c r="AJ459" s="27">
        <f>IF($O459&gt;=AJ$1,$S459+$Y459+$Z459,$Y459+$Z459)</f>
        <v>882.8599999999999</v>
      </c>
      <c r="AK459" s="27">
        <f>IF($O459&gt;=AK$1,$S459+$Y459+$Z459,$Y459+$Z459)</f>
        <v>882.8599999999999</v>
      </c>
      <c r="AL459" s="27">
        <f>IF($O459&gt;=AL$1,$S459+$Y459+$Z459,$Y459+$Z459)</f>
        <v>882.8599999999999</v>
      </c>
      <c r="AM459" s="27">
        <f>IF($O459&gt;=AM$1,$S459+$Y459+$Z459,$Y459+$Z459)</f>
        <v>882.8599999999999</v>
      </c>
      <c r="AN459" s="27">
        <f>IF($O459&gt;=AN$1,$S459+$Y459+$Z459,$Y459+$Z459)</f>
        <v>882.8599999999999</v>
      </c>
      <c r="AO459" s="27">
        <f>IF($O459&gt;=AO$1,$S459+$Y459+$Z459,$Y459+$Z459)</f>
        <v>882.8599999999999</v>
      </c>
      <c r="AP459" s="27">
        <f>IF($O459&gt;=AP$1,$S459+$Y459+$Z459,$Y459+$Z459)</f>
        <v>882.8599999999999</v>
      </c>
      <c r="AQ459" s="27">
        <f>IF($O459&gt;=AQ$1,$S459+$Y459+$Z459,$Y459+$Z459)</f>
        <v>882.8599999999999</v>
      </c>
      <c r="AR459" s="27">
        <f>IF($O459&gt;=AR$1,$S459+$Y459+$Z459,$Y459+$Z459)</f>
        <v>882.8599999999999</v>
      </c>
      <c r="AS459" s="27">
        <f>IF($O459&gt;=AS$1,$S459+$Y459+$Z459,$Y459+$Z459)</f>
        <v>882.8599999999999</v>
      </c>
      <c r="AT459" s="27">
        <f>IF($O459&gt;=AT$1,$S459+$Y459+$Z459,$Y459+$Z459)</f>
        <v>882.8599999999999</v>
      </c>
      <c r="AU459" s="27">
        <f>IF($O459&gt;=AU$1,$S459+$Y459+$Z459,$Y459+$Z459)</f>
        <v>882.8599999999999</v>
      </c>
      <c r="AV459" s="27">
        <f>IF($O459&gt;=AV$1,$S459+$Y459+$Z459,$Y459+$Z459)</f>
        <v>882.8599999999999</v>
      </c>
      <c r="AW459" s="27">
        <f>IF($O459&gt;=AW$1,$S459+$Y459+$Z459,$Y459+$Z459)</f>
        <v>882.8599999999999</v>
      </c>
      <c r="AX459" s="27">
        <f>IF($O459&gt;=AX$1,$S459+$Y459+$Z459,$Y459+$Z459)</f>
        <v>882.8599999999999</v>
      </c>
      <c r="AY459" s="27">
        <f>IF($O459&gt;=AY$1,$S459+$Y459+$Z459,$Y459+$Z459)</f>
        <v>882.8599999999999</v>
      </c>
      <c r="AZ459" s="27">
        <f>IF($O459&gt;=AZ$1,$S459+$Y459+$Z459,$Y459+$Z459)</f>
        <v>882.8599999999999</v>
      </c>
      <c r="BA459" s="27">
        <f>IF($O459&gt;=BA$1,$S459+$Y459+$Z459,$Y459+$Z459)</f>
        <v>882.8599999999999</v>
      </c>
      <c r="BB459" s="27">
        <f>IF($O459&gt;=BB$1,$S459+$Y459+$Z459,$Y459+$Z459)</f>
        <v>882.8599999999999</v>
      </c>
      <c r="BC459" s="27">
        <f>IF($O459&gt;=BC$1,$S459+$Y459+$Z459,$Y459+$Z459)</f>
        <v>882.8599999999999</v>
      </c>
      <c r="BD459" s="27">
        <f>IF($O459&gt;=BD$1,$S459+$Y459+$Z459,$Y459+$Z459)</f>
        <v>882.8599999999999</v>
      </c>
      <c r="BE459" s="27">
        <f>IF($O459&gt;=BE$1,$S459+$Y459+$Z459,$Y459+$Z459)</f>
        <v>882.8599999999999</v>
      </c>
      <c r="BF459" s="27">
        <f>IF($O459&gt;=BF$1,$S459+$Y459+$Z459,$Y459+$Z459)</f>
        <v>882.8599999999999</v>
      </c>
      <c r="BG459" s="27">
        <f>IF($O459&gt;=BG$1,$S459+$Y459+$Z459,$Y459+$Z459)</f>
        <v>882.8599999999999</v>
      </c>
      <c r="BH459" s="27">
        <f>IF($O459&gt;=BH$1,$S459+$Y459+$Z459,$Y459+$Z459)</f>
        <v>882.8599999999999</v>
      </c>
      <c r="BI459" s="27">
        <f>IF($O459&gt;=BI$1,$S459+$Y459+$Z459,$Y459+$Z459)</f>
        <v>882.8599999999999</v>
      </c>
      <c r="BJ459" s="27">
        <f>IF($O459&gt;=BJ$1,$S459+$Y459+$Z459,$Y459+$Z459)</f>
        <v>882.8599999999999</v>
      </c>
      <c r="BK459" s="27">
        <f>IF($O459&gt;=BK$1,$S459+$Y459+$Z459,$Y459+$Z459)</f>
        <v>882.8599999999999</v>
      </c>
      <c r="BL459" s="27">
        <f>IF($O459&gt;=BL$1,$S459+$Y459+$Z459,$Y459+$Z459)</f>
        <v>882.8599999999999</v>
      </c>
      <c r="BM459" s="27">
        <f>IF($O459&gt;=BM$1,$S459+$Y459+$Z459,$Y459+$Z459)</f>
        <v>882.8599999999999</v>
      </c>
      <c r="BN459" s="27">
        <f>IF($O459&gt;=BN$1,$S459+$Y459+$Z459,$Y459+$Z459)</f>
        <v>882.8599999999999</v>
      </c>
      <c r="BO459" s="27">
        <f>IF($O459&gt;=BO$1,$S459+$Y459+$Z459,$Y459+$Z459)</f>
        <v>882.8599999999999</v>
      </c>
      <c r="BP459" s="27">
        <f>IF($O459&gt;=BP$1,$S459+$Y459+$Z459,$Y459+$Z459)</f>
        <v>882.8599999999999</v>
      </c>
      <c r="BQ459" s="27">
        <f>IF($O459&gt;=BQ$1,$S459+$Y459+$Z459,$Y459+$Z459)</f>
        <v>882.8599999999999</v>
      </c>
      <c r="BR459" s="27">
        <f>IF($O459&gt;=BR$1,$S459+$Y459+$Z459,$Y459+$Z459)</f>
        <v>882.8599999999999</v>
      </c>
      <c r="BS459" s="27">
        <f>IF($O459&gt;=BS$1,$S459+$Y459+$Z459,$Y459+$Z459)</f>
        <v>882.8599999999999</v>
      </c>
      <c r="BT459" s="27">
        <f>IF($O459&gt;=BT$1,$S459+$Y459+$Z459,$Y459+$Z459)</f>
        <v>882.8599999999999</v>
      </c>
      <c r="BU459" s="27">
        <f>IF($O459&gt;=BU$1,$S459+$Y459+$Z459,$Y459+$Z459)</f>
        <v>882.8599999999999</v>
      </c>
      <c r="BV459" s="27">
        <f>IF($O459&gt;=BV$1,$S459+$Y459+$Z459,$Y459+$Z459)</f>
        <v>882.8599999999999</v>
      </c>
      <c r="BW459" s="27">
        <f>IF($O459&gt;=BW$1,$S459+$Y459+$Z459,$Y459+$Z459)</f>
        <v>882.8599999999999</v>
      </c>
      <c r="BX459" s="27">
        <f>IF($O459&gt;=BX$1,$S459+$Y459+$Z459,$Y459+$Z459)</f>
        <v>882.8599999999999</v>
      </c>
      <c r="BY459" s="27">
        <f>IF($O459&gt;=BY$1,$S459+$Y459+$Z459,$Y459+$Z459)</f>
        <v>882.8599999999999</v>
      </c>
      <c r="BZ459" s="27">
        <f>IF($O459&gt;=BZ$1,$S459+$Y459+$Z459,$Y459+$Z459)</f>
        <v>882.8599999999999</v>
      </c>
      <c r="CA459" s="27">
        <f>IF($O459&gt;=CA$1,$S459+$Y459+$Z459,$Y459+$Z459)</f>
        <v>882.8599999999999</v>
      </c>
      <c r="CB459" s="27">
        <f>IF($O459&gt;=CB$1,$S459+$Y459+$Z459,$Y459+$Z459)</f>
        <v>882.8599999999999</v>
      </c>
      <c r="CC459" s="27">
        <f>IF($O459&gt;=CC$1,$S459+$Y459+$Z459,$Y459+$Z459)</f>
        <v>882.8599999999999</v>
      </c>
      <c r="CD459" s="27">
        <f>IF($O459&gt;=CD$1,$S459+$Y459+$Z459,$Y459+$Z459)</f>
        <v>882.8599999999999</v>
      </c>
      <c r="CE459" s="27">
        <f>IF($O459&gt;=CE$1,$S459+$Y459+$Z459,$Y459+$Z459)</f>
        <v>882.8599999999999</v>
      </c>
      <c r="CF459" s="27">
        <f>IF($O459&gt;=CF$1,$S459+$Y459+$Z459,$Y459+$Z459)</f>
        <v>882.8599999999999</v>
      </c>
      <c r="CG459" s="27">
        <f>IF($O459&gt;=CG$1,$S459+$Y459+$Z459,$Y459+$Z459)</f>
        <v>882.8599999999999</v>
      </c>
      <c r="CH459" s="27">
        <f>IF($O459&gt;=CH$1,$S459+$Y459+$Z459,$Y459+$Z459)</f>
        <v>882.8599999999999</v>
      </c>
      <c r="CI459" s="27">
        <f>IF($O459&gt;=CI$1,$S459+$Y459+$Z459,$Y459+$Z459)</f>
        <v>882.8599999999999</v>
      </c>
      <c r="CJ459" s="27">
        <f>IF($O459&gt;=CJ$1,$S459+$Y459+$Z459,$Y459+$Z459)</f>
        <v>882.8599999999999</v>
      </c>
      <c r="CK459" s="27">
        <f>IF($O459&gt;=CK$1,$S459+$Y459+$Z459,$Y459+$Z459)</f>
        <v>882.8599999999999</v>
      </c>
      <c r="CL459" s="27">
        <f>IF($O459&gt;=CL$1,$S459+$Y459+$Z459,$Y459+$Z459)</f>
        <v>882.8599999999999</v>
      </c>
      <c r="CM459" s="27">
        <f>IF($O459&gt;=CM$1,$S459+$Y459+$Z459,$Y459+$Z459)</f>
        <v>882.8599999999999</v>
      </c>
      <c r="CN459" s="27">
        <f>IF($O459&gt;=CN$1,$S459+$Y459,$Y459)</f>
        <v>0</v>
      </c>
      <c r="CO459" s="27">
        <f>IF($O459&gt;=CO$1,$S459+$Y459,$Y459)</f>
        <v>0</v>
      </c>
      <c r="CP459" s="27">
        <f>IF($O459&gt;=CP$1,$S459+$Y459,$Y459)</f>
        <v>0</v>
      </c>
      <c r="CQ459" s="27">
        <f>IF($O459&gt;=CQ$1,$S459+$Y459,$Y459)</f>
        <v>0</v>
      </c>
      <c r="CR459" s="27">
        <f>IF($O459&gt;=CR$1,$S459+$Y459,$Y459)</f>
        <v>0</v>
      </c>
      <c r="CS459" s="27">
        <f>IF($O459&gt;=CS$1,$S459+$Y459,$Y459)</f>
        <v>0</v>
      </c>
      <c r="CT459" s="27">
        <f>IF($O459&gt;=CT$1,$S459+$Y459,$Y459)</f>
        <v>0</v>
      </c>
      <c r="CU459" s="27">
        <f>IF($O459&gt;=CU$1,$S459+$Y459,$Y459)</f>
        <v>0</v>
      </c>
      <c r="CV459" s="27">
        <f>IF($O459&gt;=CV$1,$S459+$Y459,$Y459)</f>
        <v>0</v>
      </c>
      <c r="CW459" s="27">
        <f>IF($O459&gt;=CW$1,$S459+$Y459,$Y459)</f>
        <v>0</v>
      </c>
      <c r="CX459" s="27">
        <f>IF($O459&gt;=CX$1,$S459+$Y459,$Y459)</f>
        <v>0</v>
      </c>
      <c r="CY459" s="27">
        <f>IF($O459&gt;=CY$1,$S459+$Y459,$Y459)</f>
        <v>0</v>
      </c>
      <c r="CZ459" s="27">
        <f>IF($O459&gt;=CZ$1,$S459+$Y459,$Y459)</f>
        <v>0</v>
      </c>
      <c r="DA459" s="27">
        <f>IF($O459&gt;=DA$1,$S459+$Y459,$Y459)</f>
        <v>0</v>
      </c>
      <c r="DB459" s="27">
        <f>IF($O459&gt;=DB$1,$S459+$Y459,$Y459)</f>
        <v>0</v>
      </c>
      <c r="DC459" s="27">
        <f>IF($O459&gt;=DC$1,$S459+$Y459,$Y459)</f>
        <v>0</v>
      </c>
      <c r="DD459" s="27">
        <f>IF($O459&gt;=DD$1,$S459+$Y459,$Y459)</f>
        <v>0</v>
      </c>
      <c r="DE459" s="27">
        <f>IF($O459&gt;=DE$1,$S459+$Y459,$Y459)</f>
        <v>0</v>
      </c>
      <c r="DF459" s="27">
        <f>IF($O459&gt;=DF$1,$S459+$Y459,$Y459)</f>
        <v>0</v>
      </c>
      <c r="DG459" s="27">
        <f>IF($O459&gt;=DG$1,$S459+$Y459,$Y459)</f>
        <v>0</v>
      </c>
      <c r="DH459" s="27">
        <f>IF($O459&gt;=DH$1,$S459+$Y459,$Y459)</f>
        <v>0</v>
      </c>
      <c r="DI459" s="27">
        <f>IF($O459&gt;=DI$1,$S459+$Y459,$Y459)</f>
        <v>0</v>
      </c>
      <c r="DJ459" s="27">
        <f>IF($O459&gt;=DJ$1,$S459+$Y459,$Y459)</f>
        <v>0</v>
      </c>
      <c r="DK459" s="27">
        <f>IF($O459&gt;=DK$1,$S459+$Y459,$Y459)</f>
        <v>0</v>
      </c>
      <c r="DL459" s="27">
        <f>IF($O459&gt;=DL$1,$S459+$Y459,$Y459)</f>
        <v>0</v>
      </c>
      <c r="DM459" s="27">
        <f>IF($O459&gt;=DM$1,$S459+$Y459,$Y459)</f>
        <v>0</v>
      </c>
      <c r="DN459" s="27">
        <f>IF($O459&gt;=DN$1,$S459+$Y459,$Y459)</f>
        <v>0</v>
      </c>
      <c r="DO459" s="27">
        <f>IF($O459&gt;=DO$1,$S459+$Y459,$Y459)</f>
        <v>0</v>
      </c>
      <c r="DP459" s="27">
        <f>IF($O459&gt;=DP$1,$S459+$Y459,$Y459)</f>
        <v>0</v>
      </c>
      <c r="DQ459" s="27">
        <f>IF($O459&gt;=DQ$1,$S459+$Y459,$Y459)</f>
        <v>0</v>
      </c>
      <c r="DR459" s="27">
        <f>IF($O459&gt;=DR$1,$S459+$Y459,$Y459)</f>
        <v>0</v>
      </c>
      <c r="DS459" s="27">
        <f>IF($O459&gt;=DS$1,$S459+$Y459,$Y459)</f>
        <v>0</v>
      </c>
      <c r="DT459" s="27">
        <f>IF($O459&gt;=DT$1,$S459+$Y459,$Y459)</f>
        <v>0</v>
      </c>
      <c r="DU459" s="27">
        <f>IF($O459&gt;=DU$1,$S459+$Y459,$Y459)</f>
        <v>0</v>
      </c>
      <c r="DV459" s="27">
        <f>IF($O459&gt;=DV$1,$S459+$Y459,$Y459)</f>
        <v>0</v>
      </c>
      <c r="DW459" s="27">
        <f>IF($O459&gt;=DW$1,$S459+$Y459,$Y459)</f>
        <v>0</v>
      </c>
      <c r="DX459" s="27">
        <f>IF($O459&gt;=DX$1,$S459+$Y459,$Y459)</f>
        <v>0</v>
      </c>
      <c r="DY459" s="27">
        <f>IF($O459&gt;=DY$1,$S459+$Y459,$Y459)</f>
        <v>0</v>
      </c>
      <c r="DZ459" s="27">
        <f>IF($O459&gt;=DZ$1,$S459+$Y459,$Y459)</f>
        <v>0</v>
      </c>
      <c r="EA459" s="27">
        <f>IF($O459&gt;=EA$1,$S459+$Y459,$Y459)</f>
        <v>0</v>
      </c>
      <c r="EB459" s="27">
        <f>IF($O459&gt;=EB$1,$S459+$Y459,$Y459)</f>
        <v>0</v>
      </c>
      <c r="EC459" s="27">
        <f>IF($O459&gt;=EC$1,$S459+$Y459,$Y459)</f>
        <v>0</v>
      </c>
      <c r="ED459" s="27">
        <f>IF($O459&gt;=ED$1,$S459+$Y459,$Y459)</f>
        <v>0</v>
      </c>
      <c r="EE459" s="27">
        <f>IF($O459&gt;=EE$1,$S459+$Y459,$Y459)</f>
        <v>0</v>
      </c>
      <c r="EF459" s="27">
        <f>IF($O459&gt;=EF$1,$S459+$Y459,$Y459)</f>
        <v>0</v>
      </c>
      <c r="EG459" s="27">
        <f>IF($O459&gt;=EG$1,$S459+$Y459,$Y459)</f>
        <v>0</v>
      </c>
      <c r="EH459" s="27">
        <f>IF($O459&gt;=EH$1,$S459+$Y459,$Y459)</f>
        <v>0</v>
      </c>
      <c r="EI459" s="27">
        <f>IF($O459&gt;=EI$1,$S459+$Y459,$Y459)</f>
        <v>0</v>
      </c>
      <c r="EJ459" s="27">
        <f>IF($O459&gt;=EJ$1,$S459+$Y459,$Y459)</f>
        <v>0</v>
      </c>
      <c r="EK459" s="27">
        <f>IF($O459&gt;=EK$1,$S459+$Y459,$Y459)</f>
        <v>0</v>
      </c>
      <c r="EL459" s="27">
        <f>IF($O459&gt;=EL$1,$S459+$Y459,$Y459)</f>
        <v>0</v>
      </c>
      <c r="EM459" s="27">
        <f>IF($O459&gt;=EM$1,$S459+$Y459,$Y459)</f>
        <v>0</v>
      </c>
      <c r="EN459" s="27">
        <f>IF($O459&gt;=EN$1,$S459+$Y459,$Y459)</f>
        <v>0</v>
      </c>
      <c r="EO459" s="27">
        <f>IF($O459&gt;=EO$1,$S459+$Y459,$Y459)</f>
        <v>0</v>
      </c>
      <c r="EP459" s="27">
        <f>IF($O459&gt;=EP$1,$S459+$Y459,$Y459)</f>
        <v>0</v>
      </c>
      <c r="EQ459" s="27">
        <f>IF($O459&gt;=EQ$1,$S459+$Y459,$Y459)</f>
        <v>0</v>
      </c>
      <c r="ER459" s="27">
        <f>IF($O459&gt;=ER$1,$S459+$Y459,$Y459)</f>
        <v>0</v>
      </c>
      <c r="ES459" s="27">
        <f>IF($O459&gt;=ES$1,$S459+$Y459,$Y459)</f>
        <v>0</v>
      </c>
      <c r="ET459" s="27">
        <f>IF($O459&gt;=ET$1,$S459+$Y459,$Y459)</f>
        <v>0</v>
      </c>
      <c r="EU459" s="27">
        <f>IF($O459&gt;=EU$1,$S459+$Y459,$Y459)</f>
        <v>0</v>
      </c>
      <c r="EV459" s="27">
        <f>IF($O459&gt;=EV$1,$S459,0)</f>
        <v>0</v>
      </c>
      <c r="EW459" s="27">
        <f>IF($O459&gt;=EW$1,$S459,0)</f>
        <v>0</v>
      </c>
      <c r="EX459" s="27">
        <f>IF($O459&gt;=EX$1,$S459,0)</f>
        <v>0</v>
      </c>
      <c r="EY459" s="27">
        <f>IF($O459&gt;=EY$1,$S459,0)</f>
        <v>0</v>
      </c>
      <c r="EZ459" s="27">
        <f>IF($O459&gt;=EZ$1,$S459,0)</f>
        <v>0</v>
      </c>
      <c r="FA459" s="27">
        <f>IF($O459&gt;=FA$1,$S459,0)</f>
        <v>0</v>
      </c>
      <c r="FB459" s="27">
        <f>IF($O459&gt;=FB$1,$S459,0)</f>
        <v>0</v>
      </c>
      <c r="FC459" s="27">
        <f>IF($O459&gt;=FC$1,$S459,0)</f>
        <v>0</v>
      </c>
      <c r="FD459" s="27">
        <f>IF($O459&gt;=FD$1,$S459,0)</f>
        <v>0</v>
      </c>
      <c r="FE459" s="27">
        <f>IF($O459&gt;=FE$1,$S459,0)</f>
        <v>0</v>
      </c>
      <c r="FF459" s="27">
        <f>IF($O459&gt;=FF$1,$S459,0)</f>
        <v>0</v>
      </c>
      <c r="FG459" s="27">
        <f>IF($O459&gt;=FG$1,$S459,0)</f>
        <v>0</v>
      </c>
      <c r="FH459" s="27">
        <f>IF($O459&gt;=FH$1,$S459,0)</f>
        <v>0</v>
      </c>
      <c r="FI459" s="27">
        <f>IF($O459&gt;=FI$1,$S459,0)</f>
        <v>0</v>
      </c>
      <c r="FJ459" s="27">
        <f>IF($O459&gt;=FJ$1,$S459,0)</f>
        <v>0</v>
      </c>
      <c r="FK459" s="27">
        <f>IF($O459&gt;=FK$1,$S459,0)</f>
        <v>0</v>
      </c>
      <c r="FL459" s="27">
        <f>IF($O459&gt;=FL$1,$S459,0)</f>
        <v>0</v>
      </c>
      <c r="FM459" s="27">
        <f>IF($O459&gt;=FM$1,$S459,0)</f>
        <v>0</v>
      </c>
      <c r="FN459" s="27">
        <f>IF($O459&gt;=FN$1,$S459,0)</f>
        <v>0</v>
      </c>
      <c r="FO459" s="27">
        <f>IF($O459&gt;=FO$1,$S459,0)</f>
        <v>0</v>
      </c>
      <c r="FP459" s="27">
        <f>IF($O459&gt;=FP$1,$S459,0)</f>
        <v>0</v>
      </c>
      <c r="FQ459" s="27">
        <f>IF($O459&gt;=FQ$1,$S459,0)</f>
        <v>0</v>
      </c>
      <c r="FR459" s="27">
        <f>IF($O459&gt;=FR$1,$S459,0)</f>
        <v>0</v>
      </c>
      <c r="FS459" s="27">
        <f>IF($O459&gt;=FS$1,$S459,0)</f>
        <v>0</v>
      </c>
      <c r="FT459" s="27">
        <f>IF($O459&gt;=FT$1,$S459,0)</f>
        <v>0</v>
      </c>
      <c r="FU459" s="27">
        <f>IF($O459&gt;=FU$1,$S459,0)</f>
        <v>0</v>
      </c>
      <c r="FV459" s="27">
        <f>IF($O459&gt;=FV$1,$S459,0)</f>
        <v>0</v>
      </c>
      <c r="FW459" s="27">
        <f>IF($O459&gt;=FW$1,$S459,0)</f>
        <v>0</v>
      </c>
      <c r="FX459" s="27">
        <f>IF($O459&gt;=FX$1,$S459,0)</f>
        <v>0</v>
      </c>
      <c r="FY459" s="27">
        <f>IF($O459&gt;=FY$1,$S459,0)</f>
        <v>0</v>
      </c>
      <c r="FZ459" s="27">
        <f>IF($O459&gt;=FZ$1,$S459,0)</f>
        <v>0</v>
      </c>
      <c r="GA459" s="27">
        <f>IF($O459&gt;=GA$1,$S459,0)</f>
        <v>0</v>
      </c>
      <c r="GB459" s="27">
        <f>IF($O459&gt;=GB$1,$S459,0)</f>
        <v>0</v>
      </c>
      <c r="GC459" s="27">
        <f>IF($O459&gt;=GC$1,$S459,0)</f>
        <v>0</v>
      </c>
      <c r="GD459" s="27">
        <f>IF($O459&gt;=GD$1,$S459,0)</f>
        <v>0</v>
      </c>
      <c r="GE459" s="27">
        <f>IF($O459&gt;=GE$1,$S459,0)</f>
        <v>0</v>
      </c>
      <c r="GF459" s="27">
        <f>IF($O459&gt;=GF$1,$S459,0)</f>
        <v>0</v>
      </c>
      <c r="GG459" s="27">
        <f>IF($O459&gt;=GG$1,$S459,0)</f>
        <v>0</v>
      </c>
      <c r="GH459" s="27">
        <f>IF($O459&gt;=GH$1,$S459,0)</f>
        <v>0</v>
      </c>
      <c r="GI459" s="27">
        <f>IF($O459&gt;=GI$1,$S459,0)</f>
        <v>0</v>
      </c>
      <c r="GJ459" s="27">
        <f>IF($O459&gt;=GJ$1,$S459,0)</f>
        <v>0</v>
      </c>
      <c r="GK459" s="27">
        <f>IF($O459&gt;=GK$1,$S459,0)</f>
        <v>0</v>
      </c>
      <c r="GL459" s="27">
        <f>IF($O459&gt;=GL$1,$S459,0)</f>
        <v>0</v>
      </c>
      <c r="GM459" s="27">
        <f>IF($O459&gt;=GM$1,$S459,0)</f>
        <v>0</v>
      </c>
      <c r="GN459" s="27">
        <f>IF($O459&gt;=GN$1,$S459,0)</f>
        <v>0</v>
      </c>
      <c r="GO459" s="27">
        <f>IF($O459&gt;=GO$1,$S459,0)</f>
        <v>0</v>
      </c>
      <c r="GP459" s="27">
        <f>IF($O459&gt;=GP$1,$S459,0)</f>
        <v>0</v>
      </c>
      <c r="GQ459" s="27">
        <f>IF($O459&gt;=GQ$1,$S459,0)</f>
        <v>0</v>
      </c>
      <c r="GR459" s="27">
        <f>IF($O459&gt;=GR$1,$S459,0)</f>
        <v>0</v>
      </c>
      <c r="GS459" s="27">
        <f>IF($O459&gt;=GS$1,$S459,0)</f>
        <v>0</v>
      </c>
      <c r="GT459" s="27">
        <f>IF($O459&gt;=GT$1,$S459,0)</f>
        <v>0</v>
      </c>
      <c r="GU459" s="27">
        <f>IF($O459&gt;=GU$1,$S459,0)</f>
        <v>0</v>
      </c>
      <c r="GV459" s="27">
        <f>IF($O459&gt;=GV$1,$S459,0)</f>
        <v>0</v>
      </c>
      <c r="GW459" s="27">
        <f>IF($O459&gt;=GW$1,$S459,0)</f>
        <v>0</v>
      </c>
      <c r="GX459" s="27">
        <f>IF($O459&gt;=GX$1,$S459,0)</f>
        <v>0</v>
      </c>
      <c r="GY459" s="27">
        <f>IF($O459&gt;=GY$1,$S459,0)</f>
        <v>0</v>
      </c>
      <c r="GZ459" s="27">
        <f>IF($O459&gt;=GZ$1,$S459,0)</f>
        <v>0</v>
      </c>
      <c r="HA459" s="27">
        <f>IF($O459&gt;=HA$1,$S459,0)</f>
        <v>0</v>
      </c>
      <c r="HB459" s="27">
        <f>IF($O459&gt;=HB$1,$S459,0)</f>
        <v>0</v>
      </c>
      <c r="HC459" s="27">
        <f>IF($O459&gt;=HC$1,$S459,0)</f>
        <v>0</v>
      </c>
    </row>
    <row r="460" spans="1:211">
      <c r="A460" s="3">
        <v>43702</v>
      </c>
      <c r="B460" s="3" t="s">
        <v>592</v>
      </c>
      <c r="C460" s="3" t="s">
        <v>450</v>
      </c>
      <c r="D460" s="3">
        <v>60</v>
      </c>
      <c r="E460" s="4">
        <v>33483</v>
      </c>
      <c r="F460" s="5">
        <v>26.816438356164383</v>
      </c>
      <c r="G460" s="3" t="s">
        <v>446</v>
      </c>
      <c r="H460" s="4">
        <v>21447</v>
      </c>
      <c r="I460" s="9" t="s">
        <v>836</v>
      </c>
      <c r="J460" s="5">
        <v>2692.69</v>
      </c>
      <c r="K460" s="31">
        <v>200</v>
      </c>
      <c r="L460" s="32">
        <v>27</v>
      </c>
      <c r="M460" s="33">
        <f>VLOOKUP(L460,FIND,3,TRUE)</f>
        <v>1.5</v>
      </c>
      <c r="N460" s="32">
        <f>IF(L460&gt;30,180,VLOOKUP(L460,TEMPO,2,FALSE))</f>
        <v>162</v>
      </c>
      <c r="O460" s="32">
        <f>IF(R460&gt;0,4,N460)</f>
        <v>162</v>
      </c>
      <c r="P460" s="96">
        <f>J460*M460*L460</f>
        <v>109053.94499999999</v>
      </c>
      <c r="Q460" s="96">
        <f>10934.45*2</f>
        <v>21868.9</v>
      </c>
      <c r="R460" s="96">
        <f>IF(P460&lt;=Q460,P460/4,0)</f>
        <v>0</v>
      </c>
      <c r="S460" s="5">
        <f>IF(P460&gt;=Q460,P460/N460,0)</f>
        <v>673.1724999999999</v>
      </c>
      <c r="T460" s="3"/>
      <c r="U460" s="3">
        <f>IF(T460="",1,0)</f>
        <v>1</v>
      </c>
      <c r="V460" s="3">
        <v>73</v>
      </c>
      <c r="W460" s="5">
        <v>0</v>
      </c>
      <c r="X460" s="5">
        <v>402.65</v>
      </c>
      <c r="Y460" s="5">
        <f>X460*W460</f>
        <v>0</v>
      </c>
      <c r="Z460" s="5">
        <v>400</v>
      </c>
      <c r="AA460" s="5">
        <f>S460+Y460+Z460</f>
        <v>1073.1724999999999</v>
      </c>
      <c r="AB460" s="39">
        <f>(J460/12+J460/12*1.3333333333+450/12+J460/30*6/12+J460)*1.3+Y460+Z460+153.9</f>
        <v>4842.140811101388</v>
      </c>
      <c r="AC460" s="39" t="s">
        <v>450</v>
      </c>
      <c r="AD460" s="39">
        <f>J460*1.3+400+153.9</f>
        <v>4054.3970000000004</v>
      </c>
      <c r="AE460" s="39">
        <f>SUMIFS('CUSTO MENSAL FUNC NOVO'!H:H,'CUSTO MENSAL FUNC NOVO'!A:A,'VALORES MENSAIS'!AC460)</f>
        <v>3296.25</v>
      </c>
      <c r="AF460" s="27">
        <f>IF($R460&gt;0,$R460,$S460)+$Y460+$Z460</f>
        <v>1073.1724999999999</v>
      </c>
      <c r="AG460" s="27">
        <f>IF($R460&gt;0,$R460,$S460)+$Y460+$Z460</f>
        <v>1073.1724999999999</v>
      </c>
      <c r="AH460" s="27">
        <f>IF($R460&gt;0,$R460,$S460)+$Y460+$Z460</f>
        <v>1073.1724999999999</v>
      </c>
      <c r="AI460" s="27">
        <f>IF($R460&gt;0,$R460,$S460)+$Y460+$Z460</f>
        <v>1073.1724999999999</v>
      </c>
      <c r="AJ460" s="27">
        <f>IF($O460&gt;=AJ$1,$S460+$Y460+$Z460,$Y460+$Z460)</f>
        <v>1073.1724999999999</v>
      </c>
      <c r="AK460" s="27">
        <f>IF($O460&gt;=AK$1,$S460+$Y460+$Z460,$Y460+$Z460)</f>
        <v>1073.1724999999999</v>
      </c>
      <c r="AL460" s="27">
        <f>IF($O460&gt;=AL$1,$S460+$Y460+$Z460,$Y460+$Z460)</f>
        <v>1073.1724999999999</v>
      </c>
      <c r="AM460" s="27">
        <f>IF($O460&gt;=AM$1,$S460+$Y460+$Z460,$Y460+$Z460)</f>
        <v>1073.1724999999999</v>
      </c>
      <c r="AN460" s="27">
        <f>IF($O460&gt;=AN$1,$S460+$Y460+$Z460,$Y460+$Z460)</f>
        <v>1073.1724999999999</v>
      </c>
      <c r="AO460" s="27">
        <f>IF($O460&gt;=AO$1,$S460+$Y460+$Z460,$Y460+$Z460)</f>
        <v>1073.1724999999999</v>
      </c>
      <c r="AP460" s="27">
        <f>IF($O460&gt;=AP$1,$S460+$Y460+$Z460,$Y460+$Z460)</f>
        <v>1073.1724999999999</v>
      </c>
      <c r="AQ460" s="27">
        <f>IF($O460&gt;=AQ$1,$S460+$Y460+$Z460,$Y460+$Z460)</f>
        <v>1073.1724999999999</v>
      </c>
      <c r="AR460" s="27">
        <f>IF($O460&gt;=AR$1,$S460+$Y460+$Z460,$Y460+$Z460)</f>
        <v>1073.1724999999999</v>
      </c>
      <c r="AS460" s="27">
        <f>IF($O460&gt;=AS$1,$S460+$Y460+$Z460,$Y460+$Z460)</f>
        <v>1073.1724999999999</v>
      </c>
      <c r="AT460" s="27">
        <f>IF($O460&gt;=AT$1,$S460+$Y460+$Z460,$Y460+$Z460)</f>
        <v>1073.1724999999999</v>
      </c>
      <c r="AU460" s="27">
        <f>IF($O460&gt;=AU$1,$S460+$Y460+$Z460,$Y460+$Z460)</f>
        <v>1073.1724999999999</v>
      </c>
      <c r="AV460" s="27">
        <f>IF($O460&gt;=AV$1,$S460+$Y460+$Z460,$Y460+$Z460)</f>
        <v>1073.1724999999999</v>
      </c>
      <c r="AW460" s="27">
        <f>IF($O460&gt;=AW$1,$S460+$Y460+$Z460,$Y460+$Z460)</f>
        <v>1073.1724999999999</v>
      </c>
      <c r="AX460" s="27">
        <f>IF($O460&gt;=AX$1,$S460+$Y460+$Z460,$Y460+$Z460)</f>
        <v>1073.1724999999999</v>
      </c>
      <c r="AY460" s="27">
        <f>IF($O460&gt;=AY$1,$S460+$Y460+$Z460,$Y460+$Z460)</f>
        <v>1073.1724999999999</v>
      </c>
      <c r="AZ460" s="27">
        <f>IF($O460&gt;=AZ$1,$S460+$Y460+$Z460,$Y460+$Z460)</f>
        <v>1073.1724999999999</v>
      </c>
      <c r="BA460" s="27">
        <f>IF($O460&gt;=BA$1,$S460+$Y460+$Z460,$Y460+$Z460)</f>
        <v>1073.1724999999999</v>
      </c>
      <c r="BB460" s="27">
        <f>IF($O460&gt;=BB$1,$S460+$Y460+$Z460,$Y460+$Z460)</f>
        <v>1073.1724999999999</v>
      </c>
      <c r="BC460" s="27">
        <f>IF($O460&gt;=BC$1,$S460+$Y460+$Z460,$Y460+$Z460)</f>
        <v>1073.1724999999999</v>
      </c>
      <c r="BD460" s="27">
        <f>IF($O460&gt;=BD$1,$S460+$Y460+$Z460,$Y460+$Z460)</f>
        <v>1073.1724999999999</v>
      </c>
      <c r="BE460" s="27">
        <f>IF($O460&gt;=BE$1,$S460+$Y460+$Z460,$Y460+$Z460)</f>
        <v>1073.1724999999999</v>
      </c>
      <c r="BF460" s="27">
        <f>IF($O460&gt;=BF$1,$S460+$Y460+$Z460,$Y460+$Z460)</f>
        <v>1073.1724999999999</v>
      </c>
      <c r="BG460" s="27">
        <f>IF($O460&gt;=BG$1,$S460+$Y460+$Z460,$Y460+$Z460)</f>
        <v>1073.1724999999999</v>
      </c>
      <c r="BH460" s="27">
        <f>IF($O460&gt;=BH$1,$S460+$Y460+$Z460,$Y460+$Z460)</f>
        <v>1073.1724999999999</v>
      </c>
      <c r="BI460" s="27">
        <f>IF($O460&gt;=BI$1,$S460+$Y460+$Z460,$Y460+$Z460)</f>
        <v>1073.1724999999999</v>
      </c>
      <c r="BJ460" s="27">
        <f>IF($O460&gt;=BJ$1,$S460+$Y460+$Z460,$Y460+$Z460)</f>
        <v>1073.1724999999999</v>
      </c>
      <c r="BK460" s="27">
        <f>IF($O460&gt;=BK$1,$S460+$Y460+$Z460,$Y460+$Z460)</f>
        <v>1073.1724999999999</v>
      </c>
      <c r="BL460" s="27">
        <f>IF($O460&gt;=BL$1,$S460+$Y460+$Z460,$Y460+$Z460)</f>
        <v>1073.1724999999999</v>
      </c>
      <c r="BM460" s="27">
        <f>IF($O460&gt;=BM$1,$S460+$Y460+$Z460,$Y460+$Z460)</f>
        <v>1073.1724999999999</v>
      </c>
      <c r="BN460" s="27">
        <f>IF($O460&gt;=BN$1,$S460+$Y460+$Z460,$Y460+$Z460)</f>
        <v>1073.1724999999999</v>
      </c>
      <c r="BO460" s="27">
        <f>IF($O460&gt;=BO$1,$S460+$Y460+$Z460,$Y460+$Z460)</f>
        <v>1073.1724999999999</v>
      </c>
      <c r="BP460" s="27">
        <f>IF($O460&gt;=BP$1,$S460+$Y460+$Z460,$Y460+$Z460)</f>
        <v>1073.1724999999999</v>
      </c>
      <c r="BQ460" s="27">
        <f>IF($O460&gt;=BQ$1,$S460+$Y460+$Z460,$Y460+$Z460)</f>
        <v>1073.1724999999999</v>
      </c>
      <c r="BR460" s="27">
        <f>IF($O460&gt;=BR$1,$S460+$Y460+$Z460,$Y460+$Z460)</f>
        <v>1073.1724999999999</v>
      </c>
      <c r="BS460" s="27">
        <f>IF($O460&gt;=BS$1,$S460+$Y460+$Z460,$Y460+$Z460)</f>
        <v>1073.1724999999999</v>
      </c>
      <c r="BT460" s="27">
        <f>IF($O460&gt;=BT$1,$S460+$Y460+$Z460,$Y460+$Z460)</f>
        <v>1073.1724999999999</v>
      </c>
      <c r="BU460" s="27">
        <f>IF($O460&gt;=BU$1,$S460+$Y460+$Z460,$Y460+$Z460)</f>
        <v>1073.1724999999999</v>
      </c>
      <c r="BV460" s="27">
        <f>IF($O460&gt;=BV$1,$S460+$Y460+$Z460,$Y460+$Z460)</f>
        <v>1073.1724999999999</v>
      </c>
      <c r="BW460" s="27">
        <f>IF($O460&gt;=BW$1,$S460+$Y460+$Z460,$Y460+$Z460)</f>
        <v>1073.1724999999999</v>
      </c>
      <c r="BX460" s="27">
        <f>IF($O460&gt;=BX$1,$S460+$Y460+$Z460,$Y460+$Z460)</f>
        <v>1073.1724999999999</v>
      </c>
      <c r="BY460" s="27">
        <f>IF($O460&gt;=BY$1,$S460+$Y460+$Z460,$Y460+$Z460)</f>
        <v>1073.1724999999999</v>
      </c>
      <c r="BZ460" s="27">
        <f>IF($O460&gt;=BZ$1,$S460+$Y460+$Z460,$Y460+$Z460)</f>
        <v>1073.1724999999999</v>
      </c>
      <c r="CA460" s="27">
        <f>IF($O460&gt;=CA$1,$S460+$Y460+$Z460,$Y460+$Z460)</f>
        <v>1073.1724999999999</v>
      </c>
      <c r="CB460" s="27">
        <f>IF($O460&gt;=CB$1,$S460+$Y460+$Z460,$Y460+$Z460)</f>
        <v>1073.1724999999999</v>
      </c>
      <c r="CC460" s="27">
        <f>IF($O460&gt;=CC$1,$S460+$Y460+$Z460,$Y460+$Z460)</f>
        <v>1073.1724999999999</v>
      </c>
      <c r="CD460" s="27">
        <f>IF($O460&gt;=CD$1,$S460+$Y460+$Z460,$Y460+$Z460)</f>
        <v>1073.1724999999999</v>
      </c>
      <c r="CE460" s="27">
        <f>IF($O460&gt;=CE$1,$S460+$Y460+$Z460,$Y460+$Z460)</f>
        <v>1073.1724999999999</v>
      </c>
      <c r="CF460" s="27">
        <f>IF($O460&gt;=CF$1,$S460+$Y460+$Z460,$Y460+$Z460)</f>
        <v>1073.1724999999999</v>
      </c>
      <c r="CG460" s="27">
        <f>IF($O460&gt;=CG$1,$S460+$Y460+$Z460,$Y460+$Z460)</f>
        <v>1073.1724999999999</v>
      </c>
      <c r="CH460" s="27">
        <f>IF($O460&gt;=CH$1,$S460+$Y460+$Z460,$Y460+$Z460)</f>
        <v>1073.1724999999999</v>
      </c>
      <c r="CI460" s="27">
        <f>IF($O460&gt;=CI$1,$S460+$Y460+$Z460,$Y460+$Z460)</f>
        <v>1073.1724999999999</v>
      </c>
      <c r="CJ460" s="27">
        <f>IF($O460&gt;=CJ$1,$S460+$Y460+$Z460,$Y460+$Z460)</f>
        <v>1073.1724999999999</v>
      </c>
      <c r="CK460" s="27">
        <f>IF($O460&gt;=CK$1,$S460+$Y460+$Z460,$Y460+$Z460)</f>
        <v>1073.1724999999999</v>
      </c>
      <c r="CL460" s="27">
        <f>IF($O460&gt;=CL$1,$S460+$Y460+$Z460,$Y460+$Z460)</f>
        <v>1073.1724999999999</v>
      </c>
      <c r="CM460" s="27">
        <f>IF($O460&gt;=CM$1,$S460+$Y460+$Z460,$Y460+$Z460)</f>
        <v>1073.1724999999999</v>
      </c>
      <c r="CN460" s="27">
        <f>IF($O460&gt;=CN$1,$S460+$Y460,$Y460)</f>
        <v>673.1724999999999</v>
      </c>
      <c r="CO460" s="27">
        <f>IF($O460&gt;=CO$1,$S460+$Y460,$Y460)</f>
        <v>673.1724999999999</v>
      </c>
      <c r="CP460" s="27">
        <f>IF($O460&gt;=CP$1,$S460+$Y460,$Y460)</f>
        <v>673.1724999999999</v>
      </c>
      <c r="CQ460" s="27">
        <f>IF($O460&gt;=CQ$1,$S460+$Y460,$Y460)</f>
        <v>673.1724999999999</v>
      </c>
      <c r="CR460" s="27">
        <f>IF($O460&gt;=CR$1,$S460+$Y460,$Y460)</f>
        <v>673.1724999999999</v>
      </c>
      <c r="CS460" s="27">
        <f>IF($O460&gt;=CS$1,$S460+$Y460,$Y460)</f>
        <v>673.1724999999999</v>
      </c>
      <c r="CT460" s="27">
        <f>IF($O460&gt;=CT$1,$S460+$Y460,$Y460)</f>
        <v>673.1724999999999</v>
      </c>
      <c r="CU460" s="27">
        <f>IF($O460&gt;=CU$1,$S460+$Y460,$Y460)</f>
        <v>673.1724999999999</v>
      </c>
      <c r="CV460" s="27">
        <f>IF($O460&gt;=CV$1,$S460+$Y460,$Y460)</f>
        <v>673.1724999999999</v>
      </c>
      <c r="CW460" s="27">
        <f>IF($O460&gt;=CW$1,$S460+$Y460,$Y460)</f>
        <v>673.1724999999999</v>
      </c>
      <c r="CX460" s="27">
        <f>IF($O460&gt;=CX$1,$S460+$Y460,$Y460)</f>
        <v>673.1724999999999</v>
      </c>
      <c r="CY460" s="27">
        <f>IF($O460&gt;=CY$1,$S460+$Y460,$Y460)</f>
        <v>673.1724999999999</v>
      </c>
      <c r="CZ460" s="27">
        <f>IF($O460&gt;=CZ$1,$S460+$Y460,$Y460)</f>
        <v>673.1724999999999</v>
      </c>
      <c r="DA460" s="27">
        <f>IF($O460&gt;=DA$1,$S460+$Y460,$Y460)</f>
        <v>673.1724999999999</v>
      </c>
      <c r="DB460" s="27">
        <f>IF($O460&gt;=DB$1,$S460+$Y460,$Y460)</f>
        <v>673.1724999999999</v>
      </c>
      <c r="DC460" s="27">
        <f>IF($O460&gt;=DC$1,$S460+$Y460,$Y460)</f>
        <v>673.1724999999999</v>
      </c>
      <c r="DD460" s="27">
        <f>IF($O460&gt;=DD$1,$S460+$Y460,$Y460)</f>
        <v>673.1724999999999</v>
      </c>
      <c r="DE460" s="27">
        <f>IF($O460&gt;=DE$1,$S460+$Y460,$Y460)</f>
        <v>673.1724999999999</v>
      </c>
      <c r="DF460" s="27">
        <f>IF($O460&gt;=DF$1,$S460+$Y460,$Y460)</f>
        <v>673.1724999999999</v>
      </c>
      <c r="DG460" s="27">
        <f>IF($O460&gt;=DG$1,$S460+$Y460,$Y460)</f>
        <v>673.1724999999999</v>
      </c>
      <c r="DH460" s="27">
        <f>IF($O460&gt;=DH$1,$S460+$Y460,$Y460)</f>
        <v>673.1724999999999</v>
      </c>
      <c r="DI460" s="27">
        <f>IF($O460&gt;=DI$1,$S460+$Y460,$Y460)</f>
        <v>673.1724999999999</v>
      </c>
      <c r="DJ460" s="27">
        <f>IF($O460&gt;=DJ$1,$S460+$Y460,$Y460)</f>
        <v>673.1724999999999</v>
      </c>
      <c r="DK460" s="27">
        <f>IF($O460&gt;=DK$1,$S460+$Y460,$Y460)</f>
        <v>673.1724999999999</v>
      </c>
      <c r="DL460" s="27">
        <f>IF($O460&gt;=DL$1,$S460+$Y460,$Y460)</f>
        <v>673.1724999999999</v>
      </c>
      <c r="DM460" s="27">
        <f>IF($O460&gt;=DM$1,$S460+$Y460,$Y460)</f>
        <v>673.1724999999999</v>
      </c>
      <c r="DN460" s="27">
        <f>IF($O460&gt;=DN$1,$S460+$Y460,$Y460)</f>
        <v>673.1724999999999</v>
      </c>
      <c r="DO460" s="27">
        <f>IF($O460&gt;=DO$1,$S460+$Y460,$Y460)</f>
        <v>673.1724999999999</v>
      </c>
      <c r="DP460" s="27">
        <f>IF($O460&gt;=DP$1,$S460+$Y460,$Y460)</f>
        <v>673.1724999999999</v>
      </c>
      <c r="DQ460" s="27">
        <f>IF($O460&gt;=DQ$1,$S460+$Y460,$Y460)</f>
        <v>673.1724999999999</v>
      </c>
      <c r="DR460" s="27">
        <f>IF($O460&gt;=DR$1,$S460+$Y460,$Y460)</f>
        <v>673.1724999999999</v>
      </c>
      <c r="DS460" s="27">
        <f>IF($O460&gt;=DS$1,$S460+$Y460,$Y460)</f>
        <v>673.1724999999999</v>
      </c>
      <c r="DT460" s="27">
        <f>IF($O460&gt;=DT$1,$S460+$Y460,$Y460)</f>
        <v>673.1724999999999</v>
      </c>
      <c r="DU460" s="27">
        <f>IF($O460&gt;=DU$1,$S460+$Y460,$Y460)</f>
        <v>673.1724999999999</v>
      </c>
      <c r="DV460" s="27">
        <f>IF($O460&gt;=DV$1,$S460+$Y460,$Y460)</f>
        <v>673.1724999999999</v>
      </c>
      <c r="DW460" s="27">
        <f>IF($O460&gt;=DW$1,$S460+$Y460,$Y460)</f>
        <v>673.1724999999999</v>
      </c>
      <c r="DX460" s="27">
        <f>IF($O460&gt;=DX$1,$S460+$Y460,$Y460)</f>
        <v>673.1724999999999</v>
      </c>
      <c r="DY460" s="27">
        <f>IF($O460&gt;=DY$1,$S460+$Y460,$Y460)</f>
        <v>673.1724999999999</v>
      </c>
      <c r="DZ460" s="27">
        <f>IF($O460&gt;=DZ$1,$S460+$Y460,$Y460)</f>
        <v>673.1724999999999</v>
      </c>
      <c r="EA460" s="27">
        <f>IF($O460&gt;=EA$1,$S460+$Y460,$Y460)</f>
        <v>673.1724999999999</v>
      </c>
      <c r="EB460" s="27">
        <f>IF($O460&gt;=EB$1,$S460+$Y460,$Y460)</f>
        <v>673.1724999999999</v>
      </c>
      <c r="EC460" s="27">
        <f>IF($O460&gt;=EC$1,$S460+$Y460,$Y460)</f>
        <v>673.1724999999999</v>
      </c>
      <c r="ED460" s="27">
        <f>IF($O460&gt;=ED$1,$S460+$Y460,$Y460)</f>
        <v>673.1724999999999</v>
      </c>
      <c r="EE460" s="27">
        <f>IF($O460&gt;=EE$1,$S460+$Y460,$Y460)</f>
        <v>673.1724999999999</v>
      </c>
      <c r="EF460" s="27">
        <f>IF($O460&gt;=EF$1,$S460+$Y460,$Y460)</f>
        <v>673.1724999999999</v>
      </c>
      <c r="EG460" s="27">
        <f>IF($O460&gt;=EG$1,$S460+$Y460,$Y460)</f>
        <v>673.1724999999999</v>
      </c>
      <c r="EH460" s="27">
        <f>IF($O460&gt;=EH$1,$S460+$Y460,$Y460)</f>
        <v>673.1724999999999</v>
      </c>
      <c r="EI460" s="27">
        <f>IF($O460&gt;=EI$1,$S460+$Y460,$Y460)</f>
        <v>673.1724999999999</v>
      </c>
      <c r="EJ460" s="27">
        <f>IF($O460&gt;=EJ$1,$S460+$Y460,$Y460)</f>
        <v>673.1724999999999</v>
      </c>
      <c r="EK460" s="27">
        <f>IF($O460&gt;=EK$1,$S460+$Y460,$Y460)</f>
        <v>673.1724999999999</v>
      </c>
      <c r="EL460" s="27">
        <f>IF($O460&gt;=EL$1,$S460+$Y460,$Y460)</f>
        <v>673.1724999999999</v>
      </c>
      <c r="EM460" s="27">
        <f>IF($O460&gt;=EM$1,$S460+$Y460,$Y460)</f>
        <v>673.1724999999999</v>
      </c>
      <c r="EN460" s="27">
        <f>IF($O460&gt;=EN$1,$S460+$Y460,$Y460)</f>
        <v>673.1724999999999</v>
      </c>
      <c r="EO460" s="27">
        <f>IF($O460&gt;=EO$1,$S460+$Y460,$Y460)</f>
        <v>673.1724999999999</v>
      </c>
      <c r="EP460" s="27">
        <f>IF($O460&gt;=EP$1,$S460+$Y460,$Y460)</f>
        <v>673.1724999999999</v>
      </c>
      <c r="EQ460" s="27">
        <f>IF($O460&gt;=EQ$1,$S460+$Y460,$Y460)</f>
        <v>673.1724999999999</v>
      </c>
      <c r="ER460" s="27">
        <f>IF($O460&gt;=ER$1,$S460+$Y460,$Y460)</f>
        <v>673.1724999999999</v>
      </c>
      <c r="ES460" s="27">
        <f>IF($O460&gt;=ES$1,$S460+$Y460,$Y460)</f>
        <v>673.1724999999999</v>
      </c>
      <c r="ET460" s="27">
        <f>IF($O460&gt;=ET$1,$S460+$Y460,$Y460)</f>
        <v>673.1724999999999</v>
      </c>
      <c r="EU460" s="27">
        <f>IF($O460&gt;=EU$1,$S460+$Y460,$Y460)</f>
        <v>673.1724999999999</v>
      </c>
      <c r="EV460" s="27">
        <f>IF($O460&gt;=EV$1,$S460,0)</f>
        <v>673.1724999999999</v>
      </c>
      <c r="EW460" s="27">
        <f>IF($O460&gt;=EW$1,$S460,0)</f>
        <v>673.1724999999999</v>
      </c>
      <c r="EX460" s="27">
        <f>IF($O460&gt;=EX$1,$S460,0)</f>
        <v>673.1724999999999</v>
      </c>
      <c r="EY460" s="27">
        <f>IF($O460&gt;=EY$1,$S460,0)</f>
        <v>673.1724999999999</v>
      </c>
      <c r="EZ460" s="27">
        <f>IF($O460&gt;=EZ$1,$S460,0)</f>
        <v>673.1724999999999</v>
      </c>
      <c r="FA460" s="27">
        <f>IF($O460&gt;=FA$1,$S460,0)</f>
        <v>673.1724999999999</v>
      </c>
      <c r="FB460" s="27">
        <f>IF($O460&gt;=FB$1,$S460,0)</f>
        <v>673.1724999999999</v>
      </c>
      <c r="FC460" s="27">
        <f>IF($O460&gt;=FC$1,$S460,0)</f>
        <v>673.1724999999999</v>
      </c>
      <c r="FD460" s="27">
        <f>IF($O460&gt;=FD$1,$S460,0)</f>
        <v>673.1724999999999</v>
      </c>
      <c r="FE460" s="27">
        <f>IF($O460&gt;=FE$1,$S460,0)</f>
        <v>673.1724999999999</v>
      </c>
      <c r="FF460" s="27">
        <f>IF($O460&gt;=FF$1,$S460,0)</f>
        <v>673.1724999999999</v>
      </c>
      <c r="FG460" s="27">
        <f>IF($O460&gt;=FG$1,$S460,0)</f>
        <v>673.1724999999999</v>
      </c>
      <c r="FH460" s="27">
        <f>IF($O460&gt;=FH$1,$S460,0)</f>
        <v>673.1724999999999</v>
      </c>
      <c r="FI460" s="27">
        <f>IF($O460&gt;=FI$1,$S460,0)</f>
        <v>673.1724999999999</v>
      </c>
      <c r="FJ460" s="27">
        <f>IF($O460&gt;=FJ$1,$S460,0)</f>
        <v>673.1724999999999</v>
      </c>
      <c r="FK460" s="27">
        <f>IF($O460&gt;=FK$1,$S460,0)</f>
        <v>673.1724999999999</v>
      </c>
      <c r="FL460" s="27">
        <f>IF($O460&gt;=FL$1,$S460,0)</f>
        <v>673.1724999999999</v>
      </c>
      <c r="FM460" s="27">
        <f>IF($O460&gt;=FM$1,$S460,0)</f>
        <v>673.1724999999999</v>
      </c>
      <c r="FN460" s="27">
        <f>IF($O460&gt;=FN$1,$S460,0)</f>
        <v>673.1724999999999</v>
      </c>
      <c r="FO460" s="27">
        <f>IF($O460&gt;=FO$1,$S460,0)</f>
        <v>673.1724999999999</v>
      </c>
      <c r="FP460" s="27">
        <f>IF($O460&gt;=FP$1,$S460,0)</f>
        <v>673.1724999999999</v>
      </c>
      <c r="FQ460" s="27">
        <f>IF($O460&gt;=FQ$1,$S460,0)</f>
        <v>673.1724999999999</v>
      </c>
      <c r="FR460" s="27">
        <f>IF($O460&gt;=FR$1,$S460,0)</f>
        <v>673.1724999999999</v>
      </c>
      <c r="FS460" s="27">
        <f>IF($O460&gt;=FS$1,$S460,0)</f>
        <v>673.1724999999999</v>
      </c>
      <c r="FT460" s="27">
        <f>IF($O460&gt;=FT$1,$S460,0)</f>
        <v>673.1724999999999</v>
      </c>
      <c r="FU460" s="27">
        <f>IF($O460&gt;=FU$1,$S460,0)</f>
        <v>673.1724999999999</v>
      </c>
      <c r="FV460" s="27">
        <f>IF($O460&gt;=FV$1,$S460,0)</f>
        <v>673.1724999999999</v>
      </c>
      <c r="FW460" s="27">
        <f>IF($O460&gt;=FW$1,$S460,0)</f>
        <v>673.1724999999999</v>
      </c>
      <c r="FX460" s="27">
        <f>IF($O460&gt;=FX$1,$S460,0)</f>
        <v>673.1724999999999</v>
      </c>
      <c r="FY460" s="27">
        <f>IF($O460&gt;=FY$1,$S460,0)</f>
        <v>673.1724999999999</v>
      </c>
      <c r="FZ460" s="27">
        <f>IF($O460&gt;=FZ$1,$S460,0)</f>
        <v>673.1724999999999</v>
      </c>
      <c r="GA460" s="27">
        <f>IF($O460&gt;=GA$1,$S460,0)</f>
        <v>673.1724999999999</v>
      </c>
      <c r="GB460" s="27">
        <f>IF($O460&gt;=GB$1,$S460,0)</f>
        <v>673.1724999999999</v>
      </c>
      <c r="GC460" s="27">
        <f>IF($O460&gt;=GC$1,$S460,0)</f>
        <v>673.1724999999999</v>
      </c>
      <c r="GD460" s="27">
        <f>IF($O460&gt;=GD$1,$S460,0)</f>
        <v>673.1724999999999</v>
      </c>
      <c r="GE460" s="27">
        <f>IF($O460&gt;=GE$1,$S460,0)</f>
        <v>673.1724999999999</v>
      </c>
      <c r="GF460" s="27">
        <f>IF($O460&gt;=GF$1,$S460,0)</f>
        <v>673.1724999999999</v>
      </c>
      <c r="GG460" s="27">
        <f>IF($O460&gt;=GG$1,$S460,0)</f>
        <v>673.1724999999999</v>
      </c>
      <c r="GH460" s="27">
        <f>IF($O460&gt;=GH$1,$S460,0)</f>
        <v>673.1724999999999</v>
      </c>
      <c r="GI460" s="27">
        <f>IF($O460&gt;=GI$1,$S460,0)</f>
        <v>673.1724999999999</v>
      </c>
      <c r="GJ460" s="27">
        <f>IF($O460&gt;=GJ$1,$S460,0)</f>
        <v>673.1724999999999</v>
      </c>
      <c r="GK460" s="27">
        <f>IF($O460&gt;=GK$1,$S460,0)</f>
        <v>673.1724999999999</v>
      </c>
      <c r="GL460" s="27">
        <f>IF($O460&gt;=GL$1,$S460,0)</f>
        <v>0</v>
      </c>
      <c r="GM460" s="27">
        <f>IF($O460&gt;=GM$1,$S460,0)</f>
        <v>0</v>
      </c>
      <c r="GN460" s="27">
        <f>IF($O460&gt;=GN$1,$S460,0)</f>
        <v>0</v>
      </c>
      <c r="GO460" s="27">
        <f>IF($O460&gt;=GO$1,$S460,0)</f>
        <v>0</v>
      </c>
      <c r="GP460" s="27">
        <f>IF($O460&gt;=GP$1,$S460,0)</f>
        <v>0</v>
      </c>
      <c r="GQ460" s="27">
        <f>IF($O460&gt;=GQ$1,$S460,0)</f>
        <v>0</v>
      </c>
      <c r="GR460" s="27">
        <f>IF($O460&gt;=GR$1,$S460,0)</f>
        <v>0</v>
      </c>
      <c r="GS460" s="27">
        <f>IF($O460&gt;=GS$1,$S460,0)</f>
        <v>0</v>
      </c>
      <c r="GT460" s="27">
        <f>IF($O460&gt;=GT$1,$S460,0)</f>
        <v>0</v>
      </c>
      <c r="GU460" s="27">
        <f>IF($O460&gt;=GU$1,$S460,0)</f>
        <v>0</v>
      </c>
      <c r="GV460" s="27">
        <f>IF($O460&gt;=GV$1,$S460,0)</f>
        <v>0</v>
      </c>
      <c r="GW460" s="27">
        <f>IF($O460&gt;=GW$1,$S460,0)</f>
        <v>0</v>
      </c>
      <c r="GX460" s="27">
        <f>IF($O460&gt;=GX$1,$S460,0)</f>
        <v>0</v>
      </c>
      <c r="GY460" s="27">
        <f>IF($O460&gt;=GY$1,$S460,0)</f>
        <v>0</v>
      </c>
      <c r="GZ460" s="27">
        <f>IF($O460&gt;=GZ$1,$S460,0)</f>
        <v>0</v>
      </c>
      <c r="HA460" s="27">
        <f>IF($O460&gt;=HA$1,$S460,0)</f>
        <v>0</v>
      </c>
      <c r="HB460" s="27">
        <f>IF($O460&gt;=HB$1,$S460,0)</f>
        <v>0</v>
      </c>
      <c r="HC460" s="27">
        <f>IF($O460&gt;=HC$1,$S460,0)</f>
        <v>0</v>
      </c>
    </row>
    <row r="461" spans="1:211">
      <c r="A461" s="3">
        <v>78131</v>
      </c>
      <c r="B461" s="3" t="s">
        <v>523</v>
      </c>
      <c r="C461" s="3" t="s">
        <v>450</v>
      </c>
      <c r="D461" s="3">
        <v>64</v>
      </c>
      <c r="E461" s="4">
        <v>36017</v>
      </c>
      <c r="F461" s="5">
        <v>19.873972602739727</v>
      </c>
      <c r="G461" s="3" t="s">
        <v>446</v>
      </c>
      <c r="H461" s="4">
        <v>19956</v>
      </c>
      <c r="I461" s="9" t="s">
        <v>836</v>
      </c>
      <c r="J461" s="5">
        <v>2680.41</v>
      </c>
      <c r="K461" s="31">
        <v>200</v>
      </c>
      <c r="L461" s="32">
        <v>20</v>
      </c>
      <c r="M461" s="33">
        <f>VLOOKUP(L461,FIND,3,TRUE)</f>
        <v>1.3</v>
      </c>
      <c r="N461" s="32">
        <f>IF(L461&gt;30,180,VLOOKUP(L461,TEMPO,2,FALSE))</f>
        <v>120</v>
      </c>
      <c r="O461" s="32">
        <f>IF(R461&gt;0,4,N461)</f>
        <v>120</v>
      </c>
      <c r="P461" s="96">
        <f>J461*M461*L461</f>
        <v>69690.66</v>
      </c>
      <c r="Q461" s="96">
        <f>10934.45*2</f>
        <v>21868.9</v>
      </c>
      <c r="R461" s="96">
        <f>IF(P461&lt;=Q461,P461/4,0)</f>
        <v>0</v>
      </c>
      <c r="S461" s="5">
        <f>IF(P461&gt;=Q461,P461/N461,0)</f>
        <v>580.75549999999998</v>
      </c>
      <c r="T461" s="3"/>
      <c r="U461" s="3">
        <f>IF(T461="",1,0)</f>
        <v>1</v>
      </c>
      <c r="V461" s="3">
        <v>88</v>
      </c>
      <c r="W461" s="5">
        <v>0.3</v>
      </c>
      <c r="X461" s="5">
        <v>402.65</v>
      </c>
      <c r="Y461" s="5">
        <f>X461*W461</f>
        <v>120.79499999999999</v>
      </c>
      <c r="Z461" s="5">
        <v>400</v>
      </c>
      <c r="AA461" s="5">
        <f>S461+Y461+Z461</f>
        <v>1101.5504999999998</v>
      </c>
      <c r="AB461" s="39">
        <f>(J461/12+J461/12*1.3333333333+450/12+J461/30*6/12+J461)*1.3+Y461+Z461+153.9</f>
        <v>4943.6016333236539</v>
      </c>
      <c r="AC461" s="39" t="s">
        <v>450</v>
      </c>
      <c r="AD461" s="39">
        <f>J461*1.3+400+153.9</f>
        <v>4038.433</v>
      </c>
      <c r="AE461" s="39">
        <f>SUMIFS('CUSTO MENSAL FUNC NOVO'!H:H,'CUSTO MENSAL FUNC NOVO'!A:A,'VALORES MENSAIS'!AC461)</f>
        <v>3296.25</v>
      </c>
      <c r="AF461" s="27">
        <f>IF($R461&gt;0,$R461,$S461)+$Y461+$Z461</f>
        <v>1101.5504999999998</v>
      </c>
      <c r="AG461" s="27">
        <f>IF($R461&gt;0,$R461,$S461)+$Y461+$Z461</f>
        <v>1101.5504999999998</v>
      </c>
      <c r="AH461" s="27">
        <f>IF($R461&gt;0,$R461,$S461)+$Y461+$Z461</f>
        <v>1101.5504999999998</v>
      </c>
      <c r="AI461" s="27">
        <f>IF($R461&gt;0,$R461,$S461)+$Y461+$Z461</f>
        <v>1101.5504999999998</v>
      </c>
      <c r="AJ461" s="27">
        <f>IF($O461&gt;=AJ$1,$S461+$Y461+$Z461,$Y461+$Z461)</f>
        <v>1101.5504999999998</v>
      </c>
      <c r="AK461" s="27">
        <f>IF($O461&gt;=AK$1,$S461+$Y461+$Z461,$Y461+$Z461)</f>
        <v>1101.5504999999998</v>
      </c>
      <c r="AL461" s="27">
        <f>IF($O461&gt;=AL$1,$S461+$Y461+$Z461,$Y461+$Z461)</f>
        <v>1101.5504999999998</v>
      </c>
      <c r="AM461" s="27">
        <f>IF($O461&gt;=AM$1,$S461+$Y461+$Z461,$Y461+$Z461)</f>
        <v>1101.5504999999998</v>
      </c>
      <c r="AN461" s="27">
        <f>IF($O461&gt;=AN$1,$S461+$Y461+$Z461,$Y461+$Z461)</f>
        <v>1101.5504999999998</v>
      </c>
      <c r="AO461" s="27">
        <f>IF($O461&gt;=AO$1,$S461+$Y461+$Z461,$Y461+$Z461)</f>
        <v>1101.5504999999998</v>
      </c>
      <c r="AP461" s="27">
        <f>IF($O461&gt;=AP$1,$S461+$Y461+$Z461,$Y461+$Z461)</f>
        <v>1101.5504999999998</v>
      </c>
      <c r="AQ461" s="27">
        <f>IF($O461&gt;=AQ$1,$S461+$Y461+$Z461,$Y461+$Z461)</f>
        <v>1101.5504999999998</v>
      </c>
      <c r="AR461" s="27">
        <f>IF($O461&gt;=AR$1,$S461+$Y461+$Z461,$Y461+$Z461)</f>
        <v>1101.5504999999998</v>
      </c>
      <c r="AS461" s="27">
        <f>IF($O461&gt;=AS$1,$S461+$Y461+$Z461,$Y461+$Z461)</f>
        <v>1101.5504999999998</v>
      </c>
      <c r="AT461" s="27">
        <f>IF($O461&gt;=AT$1,$S461+$Y461+$Z461,$Y461+$Z461)</f>
        <v>1101.5504999999998</v>
      </c>
      <c r="AU461" s="27">
        <f>IF($O461&gt;=AU$1,$S461+$Y461+$Z461,$Y461+$Z461)</f>
        <v>1101.5504999999998</v>
      </c>
      <c r="AV461" s="27">
        <f>IF($O461&gt;=AV$1,$S461+$Y461+$Z461,$Y461+$Z461)</f>
        <v>1101.5504999999998</v>
      </c>
      <c r="AW461" s="27">
        <f>IF($O461&gt;=AW$1,$S461+$Y461+$Z461,$Y461+$Z461)</f>
        <v>1101.5504999999998</v>
      </c>
      <c r="AX461" s="27">
        <f>IF($O461&gt;=AX$1,$S461+$Y461+$Z461,$Y461+$Z461)</f>
        <v>1101.5504999999998</v>
      </c>
      <c r="AY461" s="27">
        <f>IF($O461&gt;=AY$1,$S461+$Y461+$Z461,$Y461+$Z461)</f>
        <v>1101.5504999999998</v>
      </c>
      <c r="AZ461" s="27">
        <f>IF($O461&gt;=AZ$1,$S461+$Y461+$Z461,$Y461+$Z461)</f>
        <v>1101.5504999999998</v>
      </c>
      <c r="BA461" s="27">
        <f>IF($O461&gt;=BA$1,$S461+$Y461+$Z461,$Y461+$Z461)</f>
        <v>1101.5504999999998</v>
      </c>
      <c r="BB461" s="27">
        <f>IF($O461&gt;=BB$1,$S461+$Y461+$Z461,$Y461+$Z461)</f>
        <v>1101.5504999999998</v>
      </c>
      <c r="BC461" s="27">
        <f>IF($O461&gt;=BC$1,$S461+$Y461+$Z461,$Y461+$Z461)</f>
        <v>1101.5504999999998</v>
      </c>
      <c r="BD461" s="27">
        <f>IF($O461&gt;=BD$1,$S461+$Y461+$Z461,$Y461+$Z461)</f>
        <v>1101.5504999999998</v>
      </c>
      <c r="BE461" s="27">
        <f>IF($O461&gt;=BE$1,$S461+$Y461+$Z461,$Y461+$Z461)</f>
        <v>1101.5504999999998</v>
      </c>
      <c r="BF461" s="27">
        <f>IF($O461&gt;=BF$1,$S461+$Y461+$Z461,$Y461+$Z461)</f>
        <v>1101.5504999999998</v>
      </c>
      <c r="BG461" s="27">
        <f>IF($O461&gt;=BG$1,$S461+$Y461+$Z461,$Y461+$Z461)</f>
        <v>1101.5504999999998</v>
      </c>
      <c r="BH461" s="27">
        <f>IF($O461&gt;=BH$1,$S461+$Y461+$Z461,$Y461+$Z461)</f>
        <v>1101.5504999999998</v>
      </c>
      <c r="BI461" s="27">
        <f>IF($O461&gt;=BI$1,$S461+$Y461+$Z461,$Y461+$Z461)</f>
        <v>1101.5504999999998</v>
      </c>
      <c r="BJ461" s="27">
        <f>IF($O461&gt;=BJ$1,$S461+$Y461+$Z461,$Y461+$Z461)</f>
        <v>1101.5504999999998</v>
      </c>
      <c r="BK461" s="27">
        <f>IF($O461&gt;=BK$1,$S461+$Y461+$Z461,$Y461+$Z461)</f>
        <v>1101.5504999999998</v>
      </c>
      <c r="BL461" s="27">
        <f>IF($O461&gt;=BL$1,$S461+$Y461+$Z461,$Y461+$Z461)</f>
        <v>1101.5504999999998</v>
      </c>
      <c r="BM461" s="27">
        <f>IF($O461&gt;=BM$1,$S461+$Y461+$Z461,$Y461+$Z461)</f>
        <v>1101.5504999999998</v>
      </c>
      <c r="BN461" s="27">
        <f>IF($O461&gt;=BN$1,$S461+$Y461+$Z461,$Y461+$Z461)</f>
        <v>1101.5504999999998</v>
      </c>
      <c r="BO461" s="27">
        <f>IF($O461&gt;=BO$1,$S461+$Y461+$Z461,$Y461+$Z461)</f>
        <v>1101.5504999999998</v>
      </c>
      <c r="BP461" s="27">
        <f>IF($O461&gt;=BP$1,$S461+$Y461+$Z461,$Y461+$Z461)</f>
        <v>1101.5504999999998</v>
      </c>
      <c r="BQ461" s="27">
        <f>IF($O461&gt;=BQ$1,$S461+$Y461+$Z461,$Y461+$Z461)</f>
        <v>1101.5504999999998</v>
      </c>
      <c r="BR461" s="27">
        <f>IF($O461&gt;=BR$1,$S461+$Y461+$Z461,$Y461+$Z461)</f>
        <v>1101.5504999999998</v>
      </c>
      <c r="BS461" s="27">
        <f>IF($O461&gt;=BS$1,$S461+$Y461+$Z461,$Y461+$Z461)</f>
        <v>1101.5504999999998</v>
      </c>
      <c r="BT461" s="27">
        <f>IF($O461&gt;=BT$1,$S461+$Y461+$Z461,$Y461+$Z461)</f>
        <v>1101.5504999999998</v>
      </c>
      <c r="BU461" s="27">
        <f>IF($O461&gt;=BU$1,$S461+$Y461+$Z461,$Y461+$Z461)</f>
        <v>1101.5504999999998</v>
      </c>
      <c r="BV461" s="27">
        <f>IF($O461&gt;=BV$1,$S461+$Y461+$Z461,$Y461+$Z461)</f>
        <v>1101.5504999999998</v>
      </c>
      <c r="BW461" s="27">
        <f>IF($O461&gt;=BW$1,$S461+$Y461+$Z461,$Y461+$Z461)</f>
        <v>1101.5504999999998</v>
      </c>
      <c r="BX461" s="27">
        <f>IF($O461&gt;=BX$1,$S461+$Y461+$Z461,$Y461+$Z461)</f>
        <v>1101.5504999999998</v>
      </c>
      <c r="BY461" s="27">
        <f>IF($O461&gt;=BY$1,$S461+$Y461+$Z461,$Y461+$Z461)</f>
        <v>1101.5504999999998</v>
      </c>
      <c r="BZ461" s="27">
        <f>IF($O461&gt;=BZ$1,$S461+$Y461+$Z461,$Y461+$Z461)</f>
        <v>1101.5504999999998</v>
      </c>
      <c r="CA461" s="27">
        <f>IF($O461&gt;=CA$1,$S461+$Y461+$Z461,$Y461+$Z461)</f>
        <v>1101.5504999999998</v>
      </c>
      <c r="CB461" s="27">
        <f>IF($O461&gt;=CB$1,$S461+$Y461+$Z461,$Y461+$Z461)</f>
        <v>1101.5504999999998</v>
      </c>
      <c r="CC461" s="27">
        <f>IF($O461&gt;=CC$1,$S461+$Y461+$Z461,$Y461+$Z461)</f>
        <v>1101.5504999999998</v>
      </c>
      <c r="CD461" s="27">
        <f>IF($O461&gt;=CD$1,$S461+$Y461+$Z461,$Y461+$Z461)</f>
        <v>1101.5504999999998</v>
      </c>
      <c r="CE461" s="27">
        <f>IF($O461&gt;=CE$1,$S461+$Y461+$Z461,$Y461+$Z461)</f>
        <v>1101.5504999999998</v>
      </c>
      <c r="CF461" s="27">
        <f>IF($O461&gt;=CF$1,$S461+$Y461+$Z461,$Y461+$Z461)</f>
        <v>1101.5504999999998</v>
      </c>
      <c r="CG461" s="27">
        <f>IF($O461&gt;=CG$1,$S461+$Y461+$Z461,$Y461+$Z461)</f>
        <v>1101.5504999999998</v>
      </c>
      <c r="CH461" s="27">
        <f>IF($O461&gt;=CH$1,$S461+$Y461+$Z461,$Y461+$Z461)</f>
        <v>1101.5504999999998</v>
      </c>
      <c r="CI461" s="27">
        <f>IF($O461&gt;=CI$1,$S461+$Y461+$Z461,$Y461+$Z461)</f>
        <v>1101.5504999999998</v>
      </c>
      <c r="CJ461" s="27">
        <f>IF($O461&gt;=CJ$1,$S461+$Y461+$Z461,$Y461+$Z461)</f>
        <v>1101.5504999999998</v>
      </c>
      <c r="CK461" s="27">
        <f>IF($O461&gt;=CK$1,$S461+$Y461+$Z461,$Y461+$Z461)</f>
        <v>1101.5504999999998</v>
      </c>
      <c r="CL461" s="27">
        <f>IF($O461&gt;=CL$1,$S461+$Y461+$Z461,$Y461+$Z461)</f>
        <v>1101.5504999999998</v>
      </c>
      <c r="CM461" s="27">
        <f>IF($O461&gt;=CM$1,$S461+$Y461+$Z461,$Y461+$Z461)</f>
        <v>1101.5504999999998</v>
      </c>
      <c r="CN461" s="27">
        <f>IF($O461&gt;=CN$1,$S461+$Y461,$Y461)</f>
        <v>701.55049999999994</v>
      </c>
      <c r="CO461" s="27">
        <f>IF($O461&gt;=CO$1,$S461+$Y461,$Y461)</f>
        <v>701.55049999999994</v>
      </c>
      <c r="CP461" s="27">
        <f>IF($O461&gt;=CP$1,$S461+$Y461,$Y461)</f>
        <v>701.55049999999994</v>
      </c>
      <c r="CQ461" s="27">
        <f>IF($O461&gt;=CQ$1,$S461+$Y461,$Y461)</f>
        <v>701.55049999999994</v>
      </c>
      <c r="CR461" s="27">
        <f>IF($O461&gt;=CR$1,$S461+$Y461,$Y461)</f>
        <v>701.55049999999994</v>
      </c>
      <c r="CS461" s="27">
        <f>IF($O461&gt;=CS$1,$S461+$Y461,$Y461)</f>
        <v>701.55049999999994</v>
      </c>
      <c r="CT461" s="27">
        <f>IF($O461&gt;=CT$1,$S461+$Y461,$Y461)</f>
        <v>701.55049999999994</v>
      </c>
      <c r="CU461" s="27">
        <f>IF($O461&gt;=CU$1,$S461+$Y461,$Y461)</f>
        <v>701.55049999999994</v>
      </c>
      <c r="CV461" s="27">
        <f>IF($O461&gt;=CV$1,$S461+$Y461,$Y461)</f>
        <v>701.55049999999994</v>
      </c>
      <c r="CW461" s="27">
        <f>IF($O461&gt;=CW$1,$S461+$Y461,$Y461)</f>
        <v>701.55049999999994</v>
      </c>
      <c r="CX461" s="27">
        <f>IF($O461&gt;=CX$1,$S461+$Y461,$Y461)</f>
        <v>701.55049999999994</v>
      </c>
      <c r="CY461" s="27">
        <f>IF($O461&gt;=CY$1,$S461+$Y461,$Y461)</f>
        <v>701.55049999999994</v>
      </c>
      <c r="CZ461" s="27">
        <f>IF($O461&gt;=CZ$1,$S461+$Y461,$Y461)</f>
        <v>701.55049999999994</v>
      </c>
      <c r="DA461" s="27">
        <f>IF($O461&gt;=DA$1,$S461+$Y461,$Y461)</f>
        <v>701.55049999999994</v>
      </c>
      <c r="DB461" s="27">
        <f>IF($O461&gt;=DB$1,$S461+$Y461,$Y461)</f>
        <v>701.55049999999994</v>
      </c>
      <c r="DC461" s="27">
        <f>IF($O461&gt;=DC$1,$S461+$Y461,$Y461)</f>
        <v>701.55049999999994</v>
      </c>
      <c r="DD461" s="27">
        <f>IF($O461&gt;=DD$1,$S461+$Y461,$Y461)</f>
        <v>701.55049999999994</v>
      </c>
      <c r="DE461" s="27">
        <f>IF($O461&gt;=DE$1,$S461+$Y461,$Y461)</f>
        <v>701.55049999999994</v>
      </c>
      <c r="DF461" s="27">
        <f>IF($O461&gt;=DF$1,$S461+$Y461,$Y461)</f>
        <v>701.55049999999994</v>
      </c>
      <c r="DG461" s="27">
        <f>IF($O461&gt;=DG$1,$S461+$Y461,$Y461)</f>
        <v>701.55049999999994</v>
      </c>
      <c r="DH461" s="27">
        <f>IF($O461&gt;=DH$1,$S461+$Y461,$Y461)</f>
        <v>701.55049999999994</v>
      </c>
      <c r="DI461" s="27">
        <f>IF($O461&gt;=DI$1,$S461+$Y461,$Y461)</f>
        <v>701.55049999999994</v>
      </c>
      <c r="DJ461" s="27">
        <f>IF($O461&gt;=DJ$1,$S461+$Y461,$Y461)</f>
        <v>701.55049999999994</v>
      </c>
      <c r="DK461" s="27">
        <f>IF($O461&gt;=DK$1,$S461+$Y461,$Y461)</f>
        <v>701.55049999999994</v>
      </c>
      <c r="DL461" s="27">
        <f>IF($O461&gt;=DL$1,$S461+$Y461,$Y461)</f>
        <v>701.55049999999994</v>
      </c>
      <c r="DM461" s="27">
        <f>IF($O461&gt;=DM$1,$S461+$Y461,$Y461)</f>
        <v>701.55049999999994</v>
      </c>
      <c r="DN461" s="27">
        <f>IF($O461&gt;=DN$1,$S461+$Y461,$Y461)</f>
        <v>701.55049999999994</v>
      </c>
      <c r="DO461" s="27">
        <f>IF($O461&gt;=DO$1,$S461+$Y461,$Y461)</f>
        <v>701.55049999999994</v>
      </c>
      <c r="DP461" s="27">
        <f>IF($O461&gt;=DP$1,$S461+$Y461,$Y461)</f>
        <v>701.55049999999994</v>
      </c>
      <c r="DQ461" s="27">
        <f>IF($O461&gt;=DQ$1,$S461+$Y461,$Y461)</f>
        <v>701.55049999999994</v>
      </c>
      <c r="DR461" s="27">
        <f>IF($O461&gt;=DR$1,$S461+$Y461,$Y461)</f>
        <v>701.55049999999994</v>
      </c>
      <c r="DS461" s="27">
        <f>IF($O461&gt;=DS$1,$S461+$Y461,$Y461)</f>
        <v>701.55049999999994</v>
      </c>
      <c r="DT461" s="27">
        <f>IF($O461&gt;=DT$1,$S461+$Y461,$Y461)</f>
        <v>701.55049999999994</v>
      </c>
      <c r="DU461" s="27">
        <f>IF($O461&gt;=DU$1,$S461+$Y461,$Y461)</f>
        <v>701.55049999999994</v>
      </c>
      <c r="DV461" s="27">
        <f>IF($O461&gt;=DV$1,$S461+$Y461,$Y461)</f>
        <v>701.55049999999994</v>
      </c>
      <c r="DW461" s="27">
        <f>IF($O461&gt;=DW$1,$S461+$Y461,$Y461)</f>
        <v>701.55049999999994</v>
      </c>
      <c r="DX461" s="27">
        <f>IF($O461&gt;=DX$1,$S461+$Y461,$Y461)</f>
        <v>701.55049999999994</v>
      </c>
      <c r="DY461" s="27">
        <f>IF($O461&gt;=DY$1,$S461+$Y461,$Y461)</f>
        <v>701.55049999999994</v>
      </c>
      <c r="DZ461" s="27">
        <f>IF($O461&gt;=DZ$1,$S461+$Y461,$Y461)</f>
        <v>701.55049999999994</v>
      </c>
      <c r="EA461" s="27">
        <f>IF($O461&gt;=EA$1,$S461+$Y461,$Y461)</f>
        <v>701.55049999999994</v>
      </c>
      <c r="EB461" s="27">
        <f>IF($O461&gt;=EB$1,$S461+$Y461,$Y461)</f>
        <v>701.55049999999994</v>
      </c>
      <c r="EC461" s="27">
        <f>IF($O461&gt;=EC$1,$S461+$Y461,$Y461)</f>
        <v>701.55049999999994</v>
      </c>
      <c r="ED461" s="27">
        <f>IF($O461&gt;=ED$1,$S461+$Y461,$Y461)</f>
        <v>701.55049999999994</v>
      </c>
      <c r="EE461" s="27">
        <f>IF($O461&gt;=EE$1,$S461+$Y461,$Y461)</f>
        <v>701.55049999999994</v>
      </c>
      <c r="EF461" s="27">
        <f>IF($O461&gt;=EF$1,$S461+$Y461,$Y461)</f>
        <v>701.55049999999994</v>
      </c>
      <c r="EG461" s="27">
        <f>IF($O461&gt;=EG$1,$S461+$Y461,$Y461)</f>
        <v>701.55049999999994</v>
      </c>
      <c r="EH461" s="27">
        <f>IF($O461&gt;=EH$1,$S461+$Y461,$Y461)</f>
        <v>701.55049999999994</v>
      </c>
      <c r="EI461" s="27">
        <f>IF($O461&gt;=EI$1,$S461+$Y461,$Y461)</f>
        <v>701.55049999999994</v>
      </c>
      <c r="EJ461" s="27">
        <f>IF($O461&gt;=EJ$1,$S461+$Y461,$Y461)</f>
        <v>701.55049999999994</v>
      </c>
      <c r="EK461" s="27">
        <f>IF($O461&gt;=EK$1,$S461+$Y461,$Y461)</f>
        <v>701.55049999999994</v>
      </c>
      <c r="EL461" s="27">
        <f>IF($O461&gt;=EL$1,$S461+$Y461,$Y461)</f>
        <v>701.55049999999994</v>
      </c>
      <c r="EM461" s="27">
        <f>IF($O461&gt;=EM$1,$S461+$Y461,$Y461)</f>
        <v>701.55049999999994</v>
      </c>
      <c r="EN461" s="27">
        <f>IF($O461&gt;=EN$1,$S461+$Y461,$Y461)</f>
        <v>701.55049999999994</v>
      </c>
      <c r="EO461" s="27">
        <f>IF($O461&gt;=EO$1,$S461+$Y461,$Y461)</f>
        <v>701.55049999999994</v>
      </c>
      <c r="EP461" s="27">
        <f>IF($O461&gt;=EP$1,$S461+$Y461,$Y461)</f>
        <v>701.55049999999994</v>
      </c>
      <c r="EQ461" s="27">
        <f>IF($O461&gt;=EQ$1,$S461+$Y461,$Y461)</f>
        <v>701.55049999999994</v>
      </c>
      <c r="ER461" s="27">
        <f>IF($O461&gt;=ER$1,$S461+$Y461,$Y461)</f>
        <v>701.55049999999994</v>
      </c>
      <c r="ES461" s="27">
        <f>IF($O461&gt;=ES$1,$S461+$Y461,$Y461)</f>
        <v>701.55049999999994</v>
      </c>
      <c r="ET461" s="27">
        <f>IF($O461&gt;=ET$1,$S461+$Y461,$Y461)</f>
        <v>701.55049999999994</v>
      </c>
      <c r="EU461" s="27">
        <f>IF($O461&gt;=EU$1,$S461+$Y461,$Y461)</f>
        <v>701.55049999999994</v>
      </c>
      <c r="EV461" s="27">
        <f>IF($O461&gt;=EV$1,$S461,0)</f>
        <v>0</v>
      </c>
      <c r="EW461" s="27">
        <f>IF($O461&gt;=EW$1,$S461,0)</f>
        <v>0</v>
      </c>
      <c r="EX461" s="27">
        <f>IF($O461&gt;=EX$1,$S461,0)</f>
        <v>0</v>
      </c>
      <c r="EY461" s="27">
        <f>IF($O461&gt;=EY$1,$S461,0)</f>
        <v>0</v>
      </c>
      <c r="EZ461" s="27">
        <f>IF($O461&gt;=EZ$1,$S461,0)</f>
        <v>0</v>
      </c>
      <c r="FA461" s="27">
        <f>IF($O461&gt;=FA$1,$S461,0)</f>
        <v>0</v>
      </c>
      <c r="FB461" s="27">
        <f>IF($O461&gt;=FB$1,$S461,0)</f>
        <v>0</v>
      </c>
      <c r="FC461" s="27">
        <f>IF($O461&gt;=FC$1,$S461,0)</f>
        <v>0</v>
      </c>
      <c r="FD461" s="27">
        <f>IF($O461&gt;=FD$1,$S461,0)</f>
        <v>0</v>
      </c>
      <c r="FE461" s="27">
        <f>IF($O461&gt;=FE$1,$S461,0)</f>
        <v>0</v>
      </c>
      <c r="FF461" s="27">
        <f>IF($O461&gt;=FF$1,$S461,0)</f>
        <v>0</v>
      </c>
      <c r="FG461" s="27">
        <f>IF($O461&gt;=FG$1,$S461,0)</f>
        <v>0</v>
      </c>
      <c r="FH461" s="27">
        <f>IF($O461&gt;=FH$1,$S461,0)</f>
        <v>0</v>
      </c>
      <c r="FI461" s="27">
        <f>IF($O461&gt;=FI$1,$S461,0)</f>
        <v>0</v>
      </c>
      <c r="FJ461" s="27">
        <f>IF($O461&gt;=FJ$1,$S461,0)</f>
        <v>0</v>
      </c>
      <c r="FK461" s="27">
        <f>IF($O461&gt;=FK$1,$S461,0)</f>
        <v>0</v>
      </c>
      <c r="FL461" s="27">
        <f>IF($O461&gt;=FL$1,$S461,0)</f>
        <v>0</v>
      </c>
      <c r="FM461" s="27">
        <f>IF($O461&gt;=FM$1,$S461,0)</f>
        <v>0</v>
      </c>
      <c r="FN461" s="27">
        <f>IF($O461&gt;=FN$1,$S461,0)</f>
        <v>0</v>
      </c>
      <c r="FO461" s="27">
        <f>IF($O461&gt;=FO$1,$S461,0)</f>
        <v>0</v>
      </c>
      <c r="FP461" s="27">
        <f>IF($O461&gt;=FP$1,$S461,0)</f>
        <v>0</v>
      </c>
      <c r="FQ461" s="27">
        <f>IF($O461&gt;=FQ$1,$S461,0)</f>
        <v>0</v>
      </c>
      <c r="FR461" s="27">
        <f>IF($O461&gt;=FR$1,$S461,0)</f>
        <v>0</v>
      </c>
      <c r="FS461" s="27">
        <f>IF($O461&gt;=FS$1,$S461,0)</f>
        <v>0</v>
      </c>
      <c r="FT461" s="27">
        <f>IF($O461&gt;=FT$1,$S461,0)</f>
        <v>0</v>
      </c>
      <c r="FU461" s="27">
        <f>IF($O461&gt;=FU$1,$S461,0)</f>
        <v>0</v>
      </c>
      <c r="FV461" s="27">
        <f>IF($O461&gt;=FV$1,$S461,0)</f>
        <v>0</v>
      </c>
      <c r="FW461" s="27">
        <f>IF($O461&gt;=FW$1,$S461,0)</f>
        <v>0</v>
      </c>
      <c r="FX461" s="27">
        <f>IF($O461&gt;=FX$1,$S461,0)</f>
        <v>0</v>
      </c>
      <c r="FY461" s="27">
        <f>IF($O461&gt;=FY$1,$S461,0)</f>
        <v>0</v>
      </c>
      <c r="FZ461" s="27">
        <f>IF($O461&gt;=FZ$1,$S461,0)</f>
        <v>0</v>
      </c>
      <c r="GA461" s="27">
        <f>IF($O461&gt;=GA$1,$S461,0)</f>
        <v>0</v>
      </c>
      <c r="GB461" s="27">
        <f>IF($O461&gt;=GB$1,$S461,0)</f>
        <v>0</v>
      </c>
      <c r="GC461" s="27">
        <f>IF($O461&gt;=GC$1,$S461,0)</f>
        <v>0</v>
      </c>
      <c r="GD461" s="27">
        <f>IF($O461&gt;=GD$1,$S461,0)</f>
        <v>0</v>
      </c>
      <c r="GE461" s="27">
        <f>IF($O461&gt;=GE$1,$S461,0)</f>
        <v>0</v>
      </c>
      <c r="GF461" s="27">
        <f>IF($O461&gt;=GF$1,$S461,0)</f>
        <v>0</v>
      </c>
      <c r="GG461" s="27">
        <f>IF($O461&gt;=GG$1,$S461,0)</f>
        <v>0</v>
      </c>
      <c r="GH461" s="27">
        <f>IF($O461&gt;=GH$1,$S461,0)</f>
        <v>0</v>
      </c>
      <c r="GI461" s="27">
        <f>IF($O461&gt;=GI$1,$S461,0)</f>
        <v>0</v>
      </c>
      <c r="GJ461" s="27">
        <f>IF($O461&gt;=GJ$1,$S461,0)</f>
        <v>0</v>
      </c>
      <c r="GK461" s="27">
        <f>IF($O461&gt;=GK$1,$S461,0)</f>
        <v>0</v>
      </c>
      <c r="GL461" s="27">
        <f>IF($O461&gt;=GL$1,$S461,0)</f>
        <v>0</v>
      </c>
      <c r="GM461" s="27">
        <f>IF($O461&gt;=GM$1,$S461,0)</f>
        <v>0</v>
      </c>
      <c r="GN461" s="27">
        <f>IF($O461&gt;=GN$1,$S461,0)</f>
        <v>0</v>
      </c>
      <c r="GO461" s="27">
        <f>IF($O461&gt;=GO$1,$S461,0)</f>
        <v>0</v>
      </c>
      <c r="GP461" s="27">
        <f>IF($O461&gt;=GP$1,$S461,0)</f>
        <v>0</v>
      </c>
      <c r="GQ461" s="27">
        <f>IF($O461&gt;=GQ$1,$S461,0)</f>
        <v>0</v>
      </c>
      <c r="GR461" s="27">
        <f>IF($O461&gt;=GR$1,$S461,0)</f>
        <v>0</v>
      </c>
      <c r="GS461" s="27">
        <f>IF($O461&gt;=GS$1,$S461,0)</f>
        <v>0</v>
      </c>
      <c r="GT461" s="27">
        <f>IF($O461&gt;=GT$1,$S461,0)</f>
        <v>0</v>
      </c>
      <c r="GU461" s="27">
        <f>IF($O461&gt;=GU$1,$S461,0)</f>
        <v>0</v>
      </c>
      <c r="GV461" s="27">
        <f>IF($O461&gt;=GV$1,$S461,0)</f>
        <v>0</v>
      </c>
      <c r="GW461" s="27">
        <f>IF($O461&gt;=GW$1,$S461,0)</f>
        <v>0</v>
      </c>
      <c r="GX461" s="27">
        <f>IF($O461&gt;=GX$1,$S461,0)</f>
        <v>0</v>
      </c>
      <c r="GY461" s="27">
        <f>IF($O461&gt;=GY$1,$S461,0)</f>
        <v>0</v>
      </c>
      <c r="GZ461" s="27">
        <f>IF($O461&gt;=GZ$1,$S461,0)</f>
        <v>0</v>
      </c>
      <c r="HA461" s="27">
        <f>IF($O461&gt;=HA$1,$S461,0)</f>
        <v>0</v>
      </c>
      <c r="HB461" s="27">
        <f>IF($O461&gt;=HB$1,$S461,0)</f>
        <v>0</v>
      </c>
      <c r="HC461" s="27">
        <f>IF($O461&gt;=HC$1,$S461,0)</f>
        <v>0</v>
      </c>
    </row>
    <row r="462" spans="1:211">
      <c r="A462" s="3">
        <v>44040</v>
      </c>
      <c r="B462" s="3" t="s">
        <v>590</v>
      </c>
      <c r="C462" s="3" t="s">
        <v>18</v>
      </c>
      <c r="D462" s="3">
        <v>63</v>
      </c>
      <c r="E462" s="4">
        <v>33508</v>
      </c>
      <c r="F462" s="5">
        <v>26.747945205479454</v>
      </c>
      <c r="G462" s="3" t="s">
        <v>446</v>
      </c>
      <c r="H462" s="4">
        <v>20125</v>
      </c>
      <c r="I462" s="9" t="s">
        <v>836</v>
      </c>
      <c r="J462" s="5">
        <v>1696.99</v>
      </c>
      <c r="K462" s="31">
        <v>200</v>
      </c>
      <c r="L462" s="32">
        <v>27</v>
      </c>
      <c r="M462" s="33">
        <f>VLOOKUP(L462,FIND,3,TRUE)</f>
        <v>1.5</v>
      </c>
      <c r="N462" s="32">
        <f>IF(L462&gt;30,180,VLOOKUP(L462,TEMPO,2,FALSE))</f>
        <v>162</v>
      </c>
      <c r="O462" s="32">
        <f>IF(R462&gt;0,4,N462)</f>
        <v>162</v>
      </c>
      <c r="P462" s="96">
        <f>J462*M462*L462</f>
        <v>68728.095000000001</v>
      </c>
      <c r="Q462" s="96">
        <f>10934.45*2</f>
        <v>21868.9</v>
      </c>
      <c r="R462" s="96">
        <f>IF(P462&lt;=Q462,P462/4,0)</f>
        <v>0</v>
      </c>
      <c r="S462" s="5">
        <f>IF(P462&gt;=Q462,P462/N462,0)</f>
        <v>424.2475</v>
      </c>
      <c r="T462" s="3"/>
      <c r="U462" s="3">
        <f>IF(T462="",1,0)</f>
        <v>1</v>
      </c>
      <c r="V462" s="3">
        <v>23</v>
      </c>
      <c r="W462" s="5">
        <v>0</v>
      </c>
      <c r="X462" s="5">
        <v>402.65</v>
      </c>
      <c r="Y462" s="5">
        <f>X462*W462</f>
        <v>0</v>
      </c>
      <c r="Z462" s="5">
        <v>400</v>
      </c>
      <c r="AA462" s="5">
        <f>S462+Y462+Z462</f>
        <v>824.24749999999995</v>
      </c>
      <c r="AB462" s="39">
        <f>(J462/12+J462/12*1.3333333333+450/12+J462/30*6/12+J462)*1.3+Y462+Z462+153.9</f>
        <v>3274.4664777716498</v>
      </c>
      <c r="AC462" s="39" t="s">
        <v>18</v>
      </c>
      <c r="AD462" s="39">
        <f>J462*1.3+400+153.9</f>
        <v>2759.9870000000001</v>
      </c>
      <c r="AE462" s="39">
        <f>SUMIFS('CUSTO MENSAL FUNC NOVO'!H:H,'CUSTO MENSAL FUNC NOVO'!A:A,'VALORES MENSAIS'!AC462)</f>
        <v>1902.2210000000002</v>
      </c>
      <c r="AF462" s="27">
        <f>IF($R462&gt;0,$R462,$S462)+$Y462+$Z462</f>
        <v>824.24749999999995</v>
      </c>
      <c r="AG462" s="27">
        <f>IF($R462&gt;0,$R462,$S462)+$Y462+$Z462</f>
        <v>824.24749999999995</v>
      </c>
      <c r="AH462" s="27">
        <f>IF($R462&gt;0,$R462,$S462)+$Y462+$Z462</f>
        <v>824.24749999999995</v>
      </c>
      <c r="AI462" s="27">
        <f>IF($R462&gt;0,$R462,$S462)+$Y462+$Z462</f>
        <v>824.24749999999995</v>
      </c>
      <c r="AJ462" s="27">
        <f>IF($O462&gt;=AJ$1,$S462+$Y462+$Z462,$Y462+$Z462)</f>
        <v>824.24749999999995</v>
      </c>
      <c r="AK462" s="27">
        <f>IF($O462&gt;=AK$1,$S462+$Y462+$Z462,$Y462+$Z462)</f>
        <v>824.24749999999995</v>
      </c>
      <c r="AL462" s="27">
        <f>IF($O462&gt;=AL$1,$S462+$Y462+$Z462,$Y462+$Z462)</f>
        <v>824.24749999999995</v>
      </c>
      <c r="AM462" s="27">
        <f>IF($O462&gt;=AM$1,$S462+$Y462+$Z462,$Y462+$Z462)</f>
        <v>824.24749999999995</v>
      </c>
      <c r="AN462" s="27">
        <f>IF($O462&gt;=AN$1,$S462+$Y462+$Z462,$Y462+$Z462)</f>
        <v>824.24749999999995</v>
      </c>
      <c r="AO462" s="27">
        <f>IF($O462&gt;=AO$1,$S462+$Y462+$Z462,$Y462+$Z462)</f>
        <v>824.24749999999995</v>
      </c>
      <c r="AP462" s="27">
        <f>IF($O462&gt;=AP$1,$S462+$Y462+$Z462,$Y462+$Z462)</f>
        <v>824.24749999999995</v>
      </c>
      <c r="AQ462" s="27">
        <f>IF($O462&gt;=AQ$1,$S462+$Y462+$Z462,$Y462+$Z462)</f>
        <v>824.24749999999995</v>
      </c>
      <c r="AR462" s="27">
        <f>IF($O462&gt;=AR$1,$S462+$Y462+$Z462,$Y462+$Z462)</f>
        <v>824.24749999999995</v>
      </c>
      <c r="AS462" s="27">
        <f>IF($O462&gt;=AS$1,$S462+$Y462+$Z462,$Y462+$Z462)</f>
        <v>824.24749999999995</v>
      </c>
      <c r="AT462" s="27">
        <f>IF($O462&gt;=AT$1,$S462+$Y462+$Z462,$Y462+$Z462)</f>
        <v>824.24749999999995</v>
      </c>
      <c r="AU462" s="27">
        <f>IF($O462&gt;=AU$1,$S462+$Y462+$Z462,$Y462+$Z462)</f>
        <v>824.24749999999995</v>
      </c>
      <c r="AV462" s="27">
        <f>IF($O462&gt;=AV$1,$S462+$Y462+$Z462,$Y462+$Z462)</f>
        <v>824.24749999999995</v>
      </c>
      <c r="AW462" s="27">
        <f>IF($O462&gt;=AW$1,$S462+$Y462+$Z462,$Y462+$Z462)</f>
        <v>824.24749999999995</v>
      </c>
      <c r="AX462" s="27">
        <f>IF($O462&gt;=AX$1,$S462+$Y462+$Z462,$Y462+$Z462)</f>
        <v>824.24749999999995</v>
      </c>
      <c r="AY462" s="27">
        <f>IF($O462&gt;=AY$1,$S462+$Y462+$Z462,$Y462+$Z462)</f>
        <v>824.24749999999995</v>
      </c>
      <c r="AZ462" s="27">
        <f>IF($O462&gt;=AZ$1,$S462+$Y462+$Z462,$Y462+$Z462)</f>
        <v>824.24749999999995</v>
      </c>
      <c r="BA462" s="27">
        <f>IF($O462&gt;=BA$1,$S462+$Y462+$Z462,$Y462+$Z462)</f>
        <v>824.24749999999995</v>
      </c>
      <c r="BB462" s="27">
        <f>IF($O462&gt;=BB$1,$S462+$Y462+$Z462,$Y462+$Z462)</f>
        <v>824.24749999999995</v>
      </c>
      <c r="BC462" s="27">
        <f>IF($O462&gt;=BC$1,$S462+$Y462+$Z462,$Y462+$Z462)</f>
        <v>824.24749999999995</v>
      </c>
      <c r="BD462" s="27">
        <f>IF($O462&gt;=BD$1,$S462+$Y462+$Z462,$Y462+$Z462)</f>
        <v>824.24749999999995</v>
      </c>
      <c r="BE462" s="27">
        <f>IF($O462&gt;=BE$1,$S462+$Y462+$Z462,$Y462+$Z462)</f>
        <v>824.24749999999995</v>
      </c>
      <c r="BF462" s="27">
        <f>IF($O462&gt;=BF$1,$S462+$Y462+$Z462,$Y462+$Z462)</f>
        <v>824.24749999999995</v>
      </c>
      <c r="BG462" s="27">
        <f>IF($O462&gt;=BG$1,$S462+$Y462+$Z462,$Y462+$Z462)</f>
        <v>824.24749999999995</v>
      </c>
      <c r="BH462" s="27">
        <f>IF($O462&gt;=BH$1,$S462+$Y462+$Z462,$Y462+$Z462)</f>
        <v>824.24749999999995</v>
      </c>
      <c r="BI462" s="27">
        <f>IF($O462&gt;=BI$1,$S462+$Y462+$Z462,$Y462+$Z462)</f>
        <v>824.24749999999995</v>
      </c>
      <c r="BJ462" s="27">
        <f>IF($O462&gt;=BJ$1,$S462+$Y462+$Z462,$Y462+$Z462)</f>
        <v>824.24749999999995</v>
      </c>
      <c r="BK462" s="27">
        <f>IF($O462&gt;=BK$1,$S462+$Y462+$Z462,$Y462+$Z462)</f>
        <v>824.24749999999995</v>
      </c>
      <c r="BL462" s="27">
        <f>IF($O462&gt;=BL$1,$S462+$Y462+$Z462,$Y462+$Z462)</f>
        <v>824.24749999999995</v>
      </c>
      <c r="BM462" s="27">
        <f>IF($O462&gt;=BM$1,$S462+$Y462+$Z462,$Y462+$Z462)</f>
        <v>824.24749999999995</v>
      </c>
      <c r="BN462" s="27">
        <f>IF($O462&gt;=BN$1,$S462+$Y462+$Z462,$Y462+$Z462)</f>
        <v>824.24749999999995</v>
      </c>
      <c r="BO462" s="27">
        <f>IF($O462&gt;=BO$1,$S462+$Y462+$Z462,$Y462+$Z462)</f>
        <v>824.24749999999995</v>
      </c>
      <c r="BP462" s="27">
        <f>IF($O462&gt;=BP$1,$S462+$Y462+$Z462,$Y462+$Z462)</f>
        <v>824.24749999999995</v>
      </c>
      <c r="BQ462" s="27">
        <f>IF($O462&gt;=BQ$1,$S462+$Y462+$Z462,$Y462+$Z462)</f>
        <v>824.24749999999995</v>
      </c>
      <c r="BR462" s="27">
        <f>IF($O462&gt;=BR$1,$S462+$Y462+$Z462,$Y462+$Z462)</f>
        <v>824.24749999999995</v>
      </c>
      <c r="BS462" s="27">
        <f>IF($O462&gt;=BS$1,$S462+$Y462+$Z462,$Y462+$Z462)</f>
        <v>824.24749999999995</v>
      </c>
      <c r="BT462" s="27">
        <f>IF($O462&gt;=BT$1,$S462+$Y462+$Z462,$Y462+$Z462)</f>
        <v>824.24749999999995</v>
      </c>
      <c r="BU462" s="27">
        <f>IF($O462&gt;=BU$1,$S462+$Y462+$Z462,$Y462+$Z462)</f>
        <v>824.24749999999995</v>
      </c>
      <c r="BV462" s="27">
        <f>IF($O462&gt;=BV$1,$S462+$Y462+$Z462,$Y462+$Z462)</f>
        <v>824.24749999999995</v>
      </c>
      <c r="BW462" s="27">
        <f>IF($O462&gt;=BW$1,$S462+$Y462+$Z462,$Y462+$Z462)</f>
        <v>824.24749999999995</v>
      </c>
      <c r="BX462" s="27">
        <f>IF($O462&gt;=BX$1,$S462+$Y462+$Z462,$Y462+$Z462)</f>
        <v>824.24749999999995</v>
      </c>
      <c r="BY462" s="27">
        <f>IF($O462&gt;=BY$1,$S462+$Y462+$Z462,$Y462+$Z462)</f>
        <v>824.24749999999995</v>
      </c>
      <c r="BZ462" s="27">
        <f>IF($O462&gt;=BZ$1,$S462+$Y462+$Z462,$Y462+$Z462)</f>
        <v>824.24749999999995</v>
      </c>
      <c r="CA462" s="27">
        <f>IF($O462&gt;=CA$1,$S462+$Y462+$Z462,$Y462+$Z462)</f>
        <v>824.24749999999995</v>
      </c>
      <c r="CB462" s="27">
        <f>IF($O462&gt;=CB$1,$S462+$Y462+$Z462,$Y462+$Z462)</f>
        <v>824.24749999999995</v>
      </c>
      <c r="CC462" s="27">
        <f>IF($O462&gt;=CC$1,$S462+$Y462+$Z462,$Y462+$Z462)</f>
        <v>824.24749999999995</v>
      </c>
      <c r="CD462" s="27">
        <f>IF($O462&gt;=CD$1,$S462+$Y462+$Z462,$Y462+$Z462)</f>
        <v>824.24749999999995</v>
      </c>
      <c r="CE462" s="27">
        <f>IF($O462&gt;=CE$1,$S462+$Y462+$Z462,$Y462+$Z462)</f>
        <v>824.24749999999995</v>
      </c>
      <c r="CF462" s="27">
        <f>IF($O462&gt;=CF$1,$S462+$Y462+$Z462,$Y462+$Z462)</f>
        <v>824.24749999999995</v>
      </c>
      <c r="CG462" s="27">
        <f>IF($O462&gt;=CG$1,$S462+$Y462+$Z462,$Y462+$Z462)</f>
        <v>824.24749999999995</v>
      </c>
      <c r="CH462" s="27">
        <f>IF($O462&gt;=CH$1,$S462+$Y462+$Z462,$Y462+$Z462)</f>
        <v>824.24749999999995</v>
      </c>
      <c r="CI462" s="27">
        <f>IF($O462&gt;=CI$1,$S462+$Y462+$Z462,$Y462+$Z462)</f>
        <v>824.24749999999995</v>
      </c>
      <c r="CJ462" s="27">
        <f>IF($O462&gt;=CJ$1,$S462+$Y462+$Z462,$Y462+$Z462)</f>
        <v>824.24749999999995</v>
      </c>
      <c r="CK462" s="27">
        <f>IF($O462&gt;=CK$1,$S462+$Y462+$Z462,$Y462+$Z462)</f>
        <v>824.24749999999995</v>
      </c>
      <c r="CL462" s="27">
        <f>IF($O462&gt;=CL$1,$S462+$Y462+$Z462,$Y462+$Z462)</f>
        <v>824.24749999999995</v>
      </c>
      <c r="CM462" s="27">
        <f>IF($O462&gt;=CM$1,$S462+$Y462+$Z462,$Y462+$Z462)</f>
        <v>824.24749999999995</v>
      </c>
      <c r="CN462" s="27">
        <f>IF($O462&gt;=CN$1,$S462+$Y462,$Y462)</f>
        <v>424.2475</v>
      </c>
      <c r="CO462" s="27">
        <f>IF($O462&gt;=CO$1,$S462+$Y462,$Y462)</f>
        <v>424.2475</v>
      </c>
      <c r="CP462" s="27">
        <f>IF($O462&gt;=CP$1,$S462+$Y462,$Y462)</f>
        <v>424.2475</v>
      </c>
      <c r="CQ462" s="27">
        <f>IF($O462&gt;=CQ$1,$S462+$Y462,$Y462)</f>
        <v>424.2475</v>
      </c>
      <c r="CR462" s="27">
        <f>IF($O462&gt;=CR$1,$S462+$Y462,$Y462)</f>
        <v>424.2475</v>
      </c>
      <c r="CS462" s="27">
        <f>IF($O462&gt;=CS$1,$S462+$Y462,$Y462)</f>
        <v>424.2475</v>
      </c>
      <c r="CT462" s="27">
        <f>IF($O462&gt;=CT$1,$S462+$Y462,$Y462)</f>
        <v>424.2475</v>
      </c>
      <c r="CU462" s="27">
        <f>IF($O462&gt;=CU$1,$S462+$Y462,$Y462)</f>
        <v>424.2475</v>
      </c>
      <c r="CV462" s="27">
        <f>IF($O462&gt;=CV$1,$S462+$Y462,$Y462)</f>
        <v>424.2475</v>
      </c>
      <c r="CW462" s="27">
        <f>IF($O462&gt;=CW$1,$S462+$Y462,$Y462)</f>
        <v>424.2475</v>
      </c>
      <c r="CX462" s="27">
        <f>IF($O462&gt;=CX$1,$S462+$Y462,$Y462)</f>
        <v>424.2475</v>
      </c>
      <c r="CY462" s="27">
        <f>IF($O462&gt;=CY$1,$S462+$Y462,$Y462)</f>
        <v>424.2475</v>
      </c>
      <c r="CZ462" s="27">
        <f>IF($O462&gt;=CZ$1,$S462+$Y462,$Y462)</f>
        <v>424.2475</v>
      </c>
      <c r="DA462" s="27">
        <f>IF($O462&gt;=DA$1,$S462+$Y462,$Y462)</f>
        <v>424.2475</v>
      </c>
      <c r="DB462" s="27">
        <f>IF($O462&gt;=DB$1,$S462+$Y462,$Y462)</f>
        <v>424.2475</v>
      </c>
      <c r="DC462" s="27">
        <f>IF($O462&gt;=DC$1,$S462+$Y462,$Y462)</f>
        <v>424.2475</v>
      </c>
      <c r="DD462" s="27">
        <f>IF($O462&gt;=DD$1,$S462+$Y462,$Y462)</f>
        <v>424.2475</v>
      </c>
      <c r="DE462" s="27">
        <f>IF($O462&gt;=DE$1,$S462+$Y462,$Y462)</f>
        <v>424.2475</v>
      </c>
      <c r="DF462" s="27">
        <f>IF($O462&gt;=DF$1,$S462+$Y462,$Y462)</f>
        <v>424.2475</v>
      </c>
      <c r="DG462" s="27">
        <f>IF($O462&gt;=DG$1,$S462+$Y462,$Y462)</f>
        <v>424.2475</v>
      </c>
      <c r="DH462" s="27">
        <f>IF($O462&gt;=DH$1,$S462+$Y462,$Y462)</f>
        <v>424.2475</v>
      </c>
      <c r="DI462" s="27">
        <f>IF($O462&gt;=DI$1,$S462+$Y462,$Y462)</f>
        <v>424.2475</v>
      </c>
      <c r="DJ462" s="27">
        <f>IF($O462&gt;=DJ$1,$S462+$Y462,$Y462)</f>
        <v>424.2475</v>
      </c>
      <c r="DK462" s="27">
        <f>IF($O462&gt;=DK$1,$S462+$Y462,$Y462)</f>
        <v>424.2475</v>
      </c>
      <c r="DL462" s="27">
        <f>IF($O462&gt;=DL$1,$S462+$Y462,$Y462)</f>
        <v>424.2475</v>
      </c>
      <c r="DM462" s="27">
        <f>IF($O462&gt;=DM$1,$S462+$Y462,$Y462)</f>
        <v>424.2475</v>
      </c>
      <c r="DN462" s="27">
        <f>IF($O462&gt;=DN$1,$S462+$Y462,$Y462)</f>
        <v>424.2475</v>
      </c>
      <c r="DO462" s="27">
        <f>IF($O462&gt;=DO$1,$S462+$Y462,$Y462)</f>
        <v>424.2475</v>
      </c>
      <c r="DP462" s="27">
        <f>IF($O462&gt;=DP$1,$S462+$Y462,$Y462)</f>
        <v>424.2475</v>
      </c>
      <c r="DQ462" s="27">
        <f>IF($O462&gt;=DQ$1,$S462+$Y462,$Y462)</f>
        <v>424.2475</v>
      </c>
      <c r="DR462" s="27">
        <f>IF($O462&gt;=DR$1,$S462+$Y462,$Y462)</f>
        <v>424.2475</v>
      </c>
      <c r="DS462" s="27">
        <f>IF($O462&gt;=DS$1,$S462+$Y462,$Y462)</f>
        <v>424.2475</v>
      </c>
      <c r="DT462" s="27">
        <f>IF($O462&gt;=DT$1,$S462+$Y462,$Y462)</f>
        <v>424.2475</v>
      </c>
      <c r="DU462" s="27">
        <f>IF($O462&gt;=DU$1,$S462+$Y462,$Y462)</f>
        <v>424.2475</v>
      </c>
      <c r="DV462" s="27">
        <f>IF($O462&gt;=DV$1,$S462+$Y462,$Y462)</f>
        <v>424.2475</v>
      </c>
      <c r="DW462" s="27">
        <f>IF($O462&gt;=DW$1,$S462+$Y462,$Y462)</f>
        <v>424.2475</v>
      </c>
      <c r="DX462" s="27">
        <f>IF($O462&gt;=DX$1,$S462+$Y462,$Y462)</f>
        <v>424.2475</v>
      </c>
      <c r="DY462" s="27">
        <f>IF($O462&gt;=DY$1,$S462+$Y462,$Y462)</f>
        <v>424.2475</v>
      </c>
      <c r="DZ462" s="27">
        <f>IF($O462&gt;=DZ$1,$S462+$Y462,$Y462)</f>
        <v>424.2475</v>
      </c>
      <c r="EA462" s="27">
        <f>IF($O462&gt;=EA$1,$S462+$Y462,$Y462)</f>
        <v>424.2475</v>
      </c>
      <c r="EB462" s="27">
        <f>IF($O462&gt;=EB$1,$S462+$Y462,$Y462)</f>
        <v>424.2475</v>
      </c>
      <c r="EC462" s="27">
        <f>IF($O462&gt;=EC$1,$S462+$Y462,$Y462)</f>
        <v>424.2475</v>
      </c>
      <c r="ED462" s="27">
        <f>IF($O462&gt;=ED$1,$S462+$Y462,$Y462)</f>
        <v>424.2475</v>
      </c>
      <c r="EE462" s="27">
        <f>IF($O462&gt;=EE$1,$S462+$Y462,$Y462)</f>
        <v>424.2475</v>
      </c>
      <c r="EF462" s="27">
        <f>IF($O462&gt;=EF$1,$S462+$Y462,$Y462)</f>
        <v>424.2475</v>
      </c>
      <c r="EG462" s="27">
        <f>IF($O462&gt;=EG$1,$S462+$Y462,$Y462)</f>
        <v>424.2475</v>
      </c>
      <c r="EH462" s="27">
        <f>IF($O462&gt;=EH$1,$S462+$Y462,$Y462)</f>
        <v>424.2475</v>
      </c>
      <c r="EI462" s="27">
        <f>IF($O462&gt;=EI$1,$S462+$Y462,$Y462)</f>
        <v>424.2475</v>
      </c>
      <c r="EJ462" s="27">
        <f>IF($O462&gt;=EJ$1,$S462+$Y462,$Y462)</f>
        <v>424.2475</v>
      </c>
      <c r="EK462" s="27">
        <f>IF($O462&gt;=EK$1,$S462+$Y462,$Y462)</f>
        <v>424.2475</v>
      </c>
      <c r="EL462" s="27">
        <f>IF($O462&gt;=EL$1,$S462+$Y462,$Y462)</f>
        <v>424.2475</v>
      </c>
      <c r="EM462" s="27">
        <f>IF($O462&gt;=EM$1,$S462+$Y462,$Y462)</f>
        <v>424.2475</v>
      </c>
      <c r="EN462" s="27">
        <f>IF($O462&gt;=EN$1,$S462+$Y462,$Y462)</f>
        <v>424.2475</v>
      </c>
      <c r="EO462" s="27">
        <f>IF($O462&gt;=EO$1,$S462+$Y462,$Y462)</f>
        <v>424.2475</v>
      </c>
      <c r="EP462" s="27">
        <f>IF($O462&gt;=EP$1,$S462+$Y462,$Y462)</f>
        <v>424.2475</v>
      </c>
      <c r="EQ462" s="27">
        <f>IF($O462&gt;=EQ$1,$S462+$Y462,$Y462)</f>
        <v>424.2475</v>
      </c>
      <c r="ER462" s="27">
        <f>IF($O462&gt;=ER$1,$S462+$Y462,$Y462)</f>
        <v>424.2475</v>
      </c>
      <c r="ES462" s="27">
        <f>IF($O462&gt;=ES$1,$S462+$Y462,$Y462)</f>
        <v>424.2475</v>
      </c>
      <c r="ET462" s="27">
        <f>IF($O462&gt;=ET$1,$S462+$Y462,$Y462)</f>
        <v>424.2475</v>
      </c>
      <c r="EU462" s="27">
        <f>IF($O462&gt;=EU$1,$S462+$Y462,$Y462)</f>
        <v>424.2475</v>
      </c>
      <c r="EV462" s="27">
        <f>IF($O462&gt;=EV$1,$S462,0)</f>
        <v>424.2475</v>
      </c>
      <c r="EW462" s="27">
        <f>IF($O462&gt;=EW$1,$S462,0)</f>
        <v>424.2475</v>
      </c>
      <c r="EX462" s="27">
        <f>IF($O462&gt;=EX$1,$S462,0)</f>
        <v>424.2475</v>
      </c>
      <c r="EY462" s="27">
        <f>IF($O462&gt;=EY$1,$S462,0)</f>
        <v>424.2475</v>
      </c>
      <c r="EZ462" s="27">
        <f>IF($O462&gt;=EZ$1,$S462,0)</f>
        <v>424.2475</v>
      </c>
      <c r="FA462" s="27">
        <f>IF($O462&gt;=FA$1,$S462,0)</f>
        <v>424.2475</v>
      </c>
      <c r="FB462" s="27">
        <f>IF($O462&gt;=FB$1,$S462,0)</f>
        <v>424.2475</v>
      </c>
      <c r="FC462" s="27">
        <f>IF($O462&gt;=FC$1,$S462,0)</f>
        <v>424.2475</v>
      </c>
      <c r="FD462" s="27">
        <f>IF($O462&gt;=FD$1,$S462,0)</f>
        <v>424.2475</v>
      </c>
      <c r="FE462" s="27">
        <f>IF($O462&gt;=FE$1,$S462,0)</f>
        <v>424.2475</v>
      </c>
      <c r="FF462" s="27">
        <f>IF($O462&gt;=FF$1,$S462,0)</f>
        <v>424.2475</v>
      </c>
      <c r="FG462" s="27">
        <f>IF($O462&gt;=FG$1,$S462,0)</f>
        <v>424.2475</v>
      </c>
      <c r="FH462" s="27">
        <f>IF($O462&gt;=FH$1,$S462,0)</f>
        <v>424.2475</v>
      </c>
      <c r="FI462" s="27">
        <f>IF($O462&gt;=FI$1,$S462,0)</f>
        <v>424.2475</v>
      </c>
      <c r="FJ462" s="27">
        <f>IF($O462&gt;=FJ$1,$S462,0)</f>
        <v>424.2475</v>
      </c>
      <c r="FK462" s="27">
        <f>IF($O462&gt;=FK$1,$S462,0)</f>
        <v>424.2475</v>
      </c>
      <c r="FL462" s="27">
        <f>IF($O462&gt;=FL$1,$S462,0)</f>
        <v>424.2475</v>
      </c>
      <c r="FM462" s="27">
        <f>IF($O462&gt;=FM$1,$S462,0)</f>
        <v>424.2475</v>
      </c>
      <c r="FN462" s="27">
        <f>IF($O462&gt;=FN$1,$S462,0)</f>
        <v>424.2475</v>
      </c>
      <c r="FO462" s="27">
        <f>IF($O462&gt;=FO$1,$S462,0)</f>
        <v>424.2475</v>
      </c>
      <c r="FP462" s="27">
        <f>IF($O462&gt;=FP$1,$S462,0)</f>
        <v>424.2475</v>
      </c>
      <c r="FQ462" s="27">
        <f>IF($O462&gt;=FQ$1,$S462,0)</f>
        <v>424.2475</v>
      </c>
      <c r="FR462" s="27">
        <f>IF($O462&gt;=FR$1,$S462,0)</f>
        <v>424.2475</v>
      </c>
      <c r="FS462" s="27">
        <f>IF($O462&gt;=FS$1,$S462,0)</f>
        <v>424.2475</v>
      </c>
      <c r="FT462" s="27">
        <f>IF($O462&gt;=FT$1,$S462,0)</f>
        <v>424.2475</v>
      </c>
      <c r="FU462" s="27">
        <f>IF($O462&gt;=FU$1,$S462,0)</f>
        <v>424.2475</v>
      </c>
      <c r="FV462" s="27">
        <f>IF($O462&gt;=FV$1,$S462,0)</f>
        <v>424.2475</v>
      </c>
      <c r="FW462" s="27">
        <f>IF($O462&gt;=FW$1,$S462,0)</f>
        <v>424.2475</v>
      </c>
      <c r="FX462" s="27">
        <f>IF($O462&gt;=FX$1,$S462,0)</f>
        <v>424.2475</v>
      </c>
      <c r="FY462" s="27">
        <f>IF($O462&gt;=FY$1,$S462,0)</f>
        <v>424.2475</v>
      </c>
      <c r="FZ462" s="27">
        <f>IF($O462&gt;=FZ$1,$S462,0)</f>
        <v>424.2475</v>
      </c>
      <c r="GA462" s="27">
        <f>IF($O462&gt;=GA$1,$S462,0)</f>
        <v>424.2475</v>
      </c>
      <c r="GB462" s="27">
        <f>IF($O462&gt;=GB$1,$S462,0)</f>
        <v>424.2475</v>
      </c>
      <c r="GC462" s="27">
        <f>IF($O462&gt;=GC$1,$S462,0)</f>
        <v>424.2475</v>
      </c>
      <c r="GD462" s="27">
        <f>IF($O462&gt;=GD$1,$S462,0)</f>
        <v>424.2475</v>
      </c>
      <c r="GE462" s="27">
        <f>IF($O462&gt;=GE$1,$S462,0)</f>
        <v>424.2475</v>
      </c>
      <c r="GF462" s="27">
        <f>IF($O462&gt;=GF$1,$S462,0)</f>
        <v>424.2475</v>
      </c>
      <c r="GG462" s="27">
        <f>IF($O462&gt;=GG$1,$S462,0)</f>
        <v>424.2475</v>
      </c>
      <c r="GH462" s="27">
        <f>IF($O462&gt;=GH$1,$S462,0)</f>
        <v>424.2475</v>
      </c>
      <c r="GI462" s="27">
        <f>IF($O462&gt;=GI$1,$S462,0)</f>
        <v>424.2475</v>
      </c>
      <c r="GJ462" s="27">
        <f>IF($O462&gt;=GJ$1,$S462,0)</f>
        <v>424.2475</v>
      </c>
      <c r="GK462" s="27">
        <f>IF($O462&gt;=GK$1,$S462,0)</f>
        <v>424.2475</v>
      </c>
      <c r="GL462" s="27">
        <f>IF($O462&gt;=GL$1,$S462,0)</f>
        <v>0</v>
      </c>
      <c r="GM462" s="27">
        <f>IF($O462&gt;=GM$1,$S462,0)</f>
        <v>0</v>
      </c>
      <c r="GN462" s="27">
        <f>IF($O462&gt;=GN$1,$S462,0)</f>
        <v>0</v>
      </c>
      <c r="GO462" s="27">
        <f>IF($O462&gt;=GO$1,$S462,0)</f>
        <v>0</v>
      </c>
      <c r="GP462" s="27">
        <f>IF($O462&gt;=GP$1,$S462,0)</f>
        <v>0</v>
      </c>
      <c r="GQ462" s="27">
        <f>IF($O462&gt;=GQ$1,$S462,0)</f>
        <v>0</v>
      </c>
      <c r="GR462" s="27">
        <f>IF($O462&gt;=GR$1,$S462,0)</f>
        <v>0</v>
      </c>
      <c r="GS462" s="27">
        <f>IF($O462&gt;=GS$1,$S462,0)</f>
        <v>0</v>
      </c>
      <c r="GT462" s="27">
        <f>IF($O462&gt;=GT$1,$S462,0)</f>
        <v>0</v>
      </c>
      <c r="GU462" s="27">
        <f>IF($O462&gt;=GU$1,$S462,0)</f>
        <v>0</v>
      </c>
      <c r="GV462" s="27">
        <f>IF($O462&gt;=GV$1,$S462,0)</f>
        <v>0</v>
      </c>
      <c r="GW462" s="27">
        <f>IF($O462&gt;=GW$1,$S462,0)</f>
        <v>0</v>
      </c>
      <c r="GX462" s="27">
        <f>IF($O462&gt;=GX$1,$S462,0)</f>
        <v>0</v>
      </c>
      <c r="GY462" s="27">
        <f>IF($O462&gt;=GY$1,$S462,0)</f>
        <v>0</v>
      </c>
      <c r="GZ462" s="27">
        <f>IF($O462&gt;=GZ$1,$S462,0)</f>
        <v>0</v>
      </c>
      <c r="HA462" s="27">
        <f>IF($O462&gt;=HA$1,$S462,0)</f>
        <v>0</v>
      </c>
      <c r="HB462" s="27">
        <f>IF($O462&gt;=HB$1,$S462,0)</f>
        <v>0</v>
      </c>
      <c r="HC462" s="27">
        <f>IF($O462&gt;=HC$1,$S462,0)</f>
        <v>0</v>
      </c>
    </row>
    <row r="463" spans="1:211">
      <c r="A463" s="3">
        <v>56162</v>
      </c>
      <c r="B463" s="3" t="s">
        <v>563</v>
      </c>
      <c r="C463" s="3" t="s">
        <v>490</v>
      </c>
      <c r="D463" s="3">
        <v>66</v>
      </c>
      <c r="E463" s="4">
        <v>34309</v>
      </c>
      <c r="F463" s="5">
        <v>24.553424657534247</v>
      </c>
      <c r="G463" s="3" t="s">
        <v>446</v>
      </c>
      <c r="H463" s="4">
        <v>19151</v>
      </c>
      <c r="I463" s="9" t="s">
        <v>836</v>
      </c>
      <c r="J463" s="5">
        <v>4988.21</v>
      </c>
      <c r="K463" s="31">
        <v>200</v>
      </c>
      <c r="L463" s="32">
        <v>24</v>
      </c>
      <c r="M463" s="33">
        <f>VLOOKUP(L463,FIND,3,TRUE)</f>
        <v>1.3</v>
      </c>
      <c r="N463" s="32">
        <f>IF(L463&gt;30,180,VLOOKUP(L463,TEMPO,2,FALSE))</f>
        <v>144</v>
      </c>
      <c r="O463" s="32">
        <f>IF(R463&gt;0,4,N463)</f>
        <v>144</v>
      </c>
      <c r="P463" s="96">
        <f>J463*M463*L463</f>
        <v>155632.152</v>
      </c>
      <c r="Q463" s="96">
        <f>10934.45*2</f>
        <v>21868.9</v>
      </c>
      <c r="R463" s="96">
        <f>IF(P463&lt;=Q463,P463/4,0)</f>
        <v>0</v>
      </c>
      <c r="S463" s="5">
        <f>IF(P463&gt;=Q463,P463/N463,0)</f>
        <v>1080.7788333333333</v>
      </c>
      <c r="T463" s="3"/>
      <c r="U463" s="3">
        <f>IF(T463="",1,0)</f>
        <v>1</v>
      </c>
      <c r="V463" s="3">
        <v>89</v>
      </c>
      <c r="W463" s="5">
        <v>0</v>
      </c>
      <c r="X463" s="5">
        <v>402.65</v>
      </c>
      <c r="Y463" s="5">
        <f>X463*W463</f>
        <v>0</v>
      </c>
      <c r="Z463" s="5">
        <v>400</v>
      </c>
      <c r="AA463" s="5">
        <f>S463+Y463+Z463</f>
        <v>1480.7788333333333</v>
      </c>
      <c r="AB463" s="39">
        <f>(J463/12+J463/12*1.3333333333+450/12+J463/30*6/12+J463)*1.3+Y463+Z463+153.9</f>
        <v>8456.3095222042084</v>
      </c>
      <c r="AC463" s="39" t="s">
        <v>450</v>
      </c>
      <c r="AD463" s="39">
        <f>J463*1.3+400+153.9</f>
        <v>7038.5730000000003</v>
      </c>
      <c r="AE463" s="39">
        <f>SUMIFS('CUSTO MENSAL FUNC NOVO'!H:H,'CUSTO MENSAL FUNC NOVO'!A:A,'VALORES MENSAIS'!AC463)</f>
        <v>3296.25</v>
      </c>
      <c r="AF463" s="27">
        <f>IF($R463&gt;0,$R463,$S463)+$Y463+$Z463</f>
        <v>1480.7788333333333</v>
      </c>
      <c r="AG463" s="27">
        <f>IF($R463&gt;0,$R463,$S463)+$Y463+$Z463</f>
        <v>1480.7788333333333</v>
      </c>
      <c r="AH463" s="27">
        <f>IF($R463&gt;0,$R463,$S463)+$Y463+$Z463</f>
        <v>1480.7788333333333</v>
      </c>
      <c r="AI463" s="27">
        <f>IF($R463&gt;0,$R463,$S463)+$Y463+$Z463</f>
        <v>1480.7788333333333</v>
      </c>
      <c r="AJ463" s="27">
        <f>IF($O463&gt;=AJ$1,$S463+$Y463+$Z463,$Y463+$Z463)</f>
        <v>1480.7788333333333</v>
      </c>
      <c r="AK463" s="27">
        <f>IF($O463&gt;=AK$1,$S463+$Y463+$Z463,$Y463+$Z463)</f>
        <v>1480.7788333333333</v>
      </c>
      <c r="AL463" s="27">
        <f>IF($O463&gt;=AL$1,$S463+$Y463+$Z463,$Y463+$Z463)</f>
        <v>1480.7788333333333</v>
      </c>
      <c r="AM463" s="27">
        <f>IF($O463&gt;=AM$1,$S463+$Y463+$Z463,$Y463+$Z463)</f>
        <v>1480.7788333333333</v>
      </c>
      <c r="AN463" s="27">
        <f>IF($O463&gt;=AN$1,$S463+$Y463+$Z463,$Y463+$Z463)</f>
        <v>1480.7788333333333</v>
      </c>
      <c r="AO463" s="27">
        <f>IF($O463&gt;=AO$1,$S463+$Y463+$Z463,$Y463+$Z463)</f>
        <v>1480.7788333333333</v>
      </c>
      <c r="AP463" s="27">
        <f>IF($O463&gt;=AP$1,$S463+$Y463+$Z463,$Y463+$Z463)</f>
        <v>1480.7788333333333</v>
      </c>
      <c r="AQ463" s="27">
        <f>IF($O463&gt;=AQ$1,$S463+$Y463+$Z463,$Y463+$Z463)</f>
        <v>1480.7788333333333</v>
      </c>
      <c r="AR463" s="27">
        <f>IF($O463&gt;=AR$1,$S463+$Y463+$Z463,$Y463+$Z463)</f>
        <v>1480.7788333333333</v>
      </c>
      <c r="AS463" s="27">
        <f>IF($O463&gt;=AS$1,$S463+$Y463+$Z463,$Y463+$Z463)</f>
        <v>1480.7788333333333</v>
      </c>
      <c r="AT463" s="27">
        <f>IF($O463&gt;=AT$1,$S463+$Y463+$Z463,$Y463+$Z463)</f>
        <v>1480.7788333333333</v>
      </c>
      <c r="AU463" s="27">
        <f>IF($O463&gt;=AU$1,$S463+$Y463+$Z463,$Y463+$Z463)</f>
        <v>1480.7788333333333</v>
      </c>
      <c r="AV463" s="27">
        <f>IF($O463&gt;=AV$1,$S463+$Y463+$Z463,$Y463+$Z463)</f>
        <v>1480.7788333333333</v>
      </c>
      <c r="AW463" s="27">
        <f>IF($O463&gt;=AW$1,$S463+$Y463+$Z463,$Y463+$Z463)</f>
        <v>1480.7788333333333</v>
      </c>
      <c r="AX463" s="27">
        <f>IF($O463&gt;=AX$1,$S463+$Y463+$Z463,$Y463+$Z463)</f>
        <v>1480.7788333333333</v>
      </c>
      <c r="AY463" s="27">
        <f>IF($O463&gt;=AY$1,$S463+$Y463+$Z463,$Y463+$Z463)</f>
        <v>1480.7788333333333</v>
      </c>
      <c r="AZ463" s="27">
        <f>IF($O463&gt;=AZ$1,$S463+$Y463+$Z463,$Y463+$Z463)</f>
        <v>1480.7788333333333</v>
      </c>
      <c r="BA463" s="27">
        <f>IF($O463&gt;=BA$1,$S463+$Y463+$Z463,$Y463+$Z463)</f>
        <v>1480.7788333333333</v>
      </c>
      <c r="BB463" s="27">
        <f>IF($O463&gt;=BB$1,$S463+$Y463+$Z463,$Y463+$Z463)</f>
        <v>1480.7788333333333</v>
      </c>
      <c r="BC463" s="27">
        <f>IF($O463&gt;=BC$1,$S463+$Y463+$Z463,$Y463+$Z463)</f>
        <v>1480.7788333333333</v>
      </c>
      <c r="BD463" s="27">
        <f>IF($O463&gt;=BD$1,$S463+$Y463+$Z463,$Y463+$Z463)</f>
        <v>1480.7788333333333</v>
      </c>
      <c r="BE463" s="27">
        <f>IF($O463&gt;=BE$1,$S463+$Y463+$Z463,$Y463+$Z463)</f>
        <v>1480.7788333333333</v>
      </c>
      <c r="BF463" s="27">
        <f>IF($O463&gt;=BF$1,$S463+$Y463+$Z463,$Y463+$Z463)</f>
        <v>1480.7788333333333</v>
      </c>
      <c r="BG463" s="27">
        <f>IF($O463&gt;=BG$1,$S463+$Y463+$Z463,$Y463+$Z463)</f>
        <v>1480.7788333333333</v>
      </c>
      <c r="BH463" s="27">
        <f>IF($O463&gt;=BH$1,$S463+$Y463+$Z463,$Y463+$Z463)</f>
        <v>1480.7788333333333</v>
      </c>
      <c r="BI463" s="27">
        <f>IF($O463&gt;=BI$1,$S463+$Y463+$Z463,$Y463+$Z463)</f>
        <v>1480.7788333333333</v>
      </c>
      <c r="BJ463" s="27">
        <f>IF($O463&gt;=BJ$1,$S463+$Y463+$Z463,$Y463+$Z463)</f>
        <v>1480.7788333333333</v>
      </c>
      <c r="BK463" s="27">
        <f>IF($O463&gt;=BK$1,$S463+$Y463+$Z463,$Y463+$Z463)</f>
        <v>1480.7788333333333</v>
      </c>
      <c r="BL463" s="27">
        <f>IF($O463&gt;=BL$1,$S463+$Y463+$Z463,$Y463+$Z463)</f>
        <v>1480.7788333333333</v>
      </c>
      <c r="BM463" s="27">
        <f>IF($O463&gt;=BM$1,$S463+$Y463+$Z463,$Y463+$Z463)</f>
        <v>1480.7788333333333</v>
      </c>
      <c r="BN463" s="27">
        <f>IF($O463&gt;=BN$1,$S463+$Y463+$Z463,$Y463+$Z463)</f>
        <v>1480.7788333333333</v>
      </c>
      <c r="BO463" s="27">
        <f>IF($O463&gt;=BO$1,$S463+$Y463+$Z463,$Y463+$Z463)</f>
        <v>1480.7788333333333</v>
      </c>
      <c r="BP463" s="27">
        <f>IF($O463&gt;=BP$1,$S463+$Y463+$Z463,$Y463+$Z463)</f>
        <v>1480.7788333333333</v>
      </c>
      <c r="BQ463" s="27">
        <f>IF($O463&gt;=BQ$1,$S463+$Y463+$Z463,$Y463+$Z463)</f>
        <v>1480.7788333333333</v>
      </c>
      <c r="BR463" s="27">
        <f>IF($O463&gt;=BR$1,$S463+$Y463+$Z463,$Y463+$Z463)</f>
        <v>1480.7788333333333</v>
      </c>
      <c r="BS463" s="27">
        <f>IF($O463&gt;=BS$1,$S463+$Y463+$Z463,$Y463+$Z463)</f>
        <v>1480.7788333333333</v>
      </c>
      <c r="BT463" s="27">
        <f>IF($O463&gt;=BT$1,$S463+$Y463+$Z463,$Y463+$Z463)</f>
        <v>1480.7788333333333</v>
      </c>
      <c r="BU463" s="27">
        <f>IF($O463&gt;=BU$1,$S463+$Y463+$Z463,$Y463+$Z463)</f>
        <v>1480.7788333333333</v>
      </c>
      <c r="BV463" s="27">
        <f>IF($O463&gt;=BV$1,$S463+$Y463+$Z463,$Y463+$Z463)</f>
        <v>1480.7788333333333</v>
      </c>
      <c r="BW463" s="27">
        <f>IF($O463&gt;=BW$1,$S463+$Y463+$Z463,$Y463+$Z463)</f>
        <v>1480.7788333333333</v>
      </c>
      <c r="BX463" s="27">
        <f>IF($O463&gt;=BX$1,$S463+$Y463+$Z463,$Y463+$Z463)</f>
        <v>1480.7788333333333</v>
      </c>
      <c r="BY463" s="27">
        <f>IF($O463&gt;=BY$1,$S463+$Y463+$Z463,$Y463+$Z463)</f>
        <v>1480.7788333333333</v>
      </c>
      <c r="BZ463" s="27">
        <f>IF($O463&gt;=BZ$1,$S463+$Y463+$Z463,$Y463+$Z463)</f>
        <v>1480.7788333333333</v>
      </c>
      <c r="CA463" s="27">
        <f>IF($O463&gt;=CA$1,$S463+$Y463+$Z463,$Y463+$Z463)</f>
        <v>1480.7788333333333</v>
      </c>
      <c r="CB463" s="27">
        <f>IF($O463&gt;=CB$1,$S463+$Y463+$Z463,$Y463+$Z463)</f>
        <v>1480.7788333333333</v>
      </c>
      <c r="CC463" s="27">
        <f>IF($O463&gt;=CC$1,$S463+$Y463+$Z463,$Y463+$Z463)</f>
        <v>1480.7788333333333</v>
      </c>
      <c r="CD463" s="27">
        <f>IF($O463&gt;=CD$1,$S463+$Y463+$Z463,$Y463+$Z463)</f>
        <v>1480.7788333333333</v>
      </c>
      <c r="CE463" s="27">
        <f>IF($O463&gt;=CE$1,$S463+$Y463+$Z463,$Y463+$Z463)</f>
        <v>1480.7788333333333</v>
      </c>
      <c r="CF463" s="27">
        <f>IF($O463&gt;=CF$1,$S463+$Y463+$Z463,$Y463+$Z463)</f>
        <v>1480.7788333333333</v>
      </c>
      <c r="CG463" s="27">
        <f>IF($O463&gt;=CG$1,$S463+$Y463+$Z463,$Y463+$Z463)</f>
        <v>1480.7788333333333</v>
      </c>
      <c r="CH463" s="27">
        <f>IF($O463&gt;=CH$1,$S463+$Y463+$Z463,$Y463+$Z463)</f>
        <v>1480.7788333333333</v>
      </c>
      <c r="CI463" s="27">
        <f>IF($O463&gt;=CI$1,$S463+$Y463+$Z463,$Y463+$Z463)</f>
        <v>1480.7788333333333</v>
      </c>
      <c r="CJ463" s="27">
        <f>IF($O463&gt;=CJ$1,$S463+$Y463+$Z463,$Y463+$Z463)</f>
        <v>1480.7788333333333</v>
      </c>
      <c r="CK463" s="27">
        <f>IF($O463&gt;=CK$1,$S463+$Y463+$Z463,$Y463+$Z463)</f>
        <v>1480.7788333333333</v>
      </c>
      <c r="CL463" s="27">
        <f>IF($O463&gt;=CL$1,$S463+$Y463+$Z463,$Y463+$Z463)</f>
        <v>1480.7788333333333</v>
      </c>
      <c r="CM463" s="27">
        <f>IF($O463&gt;=CM$1,$S463+$Y463+$Z463,$Y463+$Z463)</f>
        <v>1480.7788333333333</v>
      </c>
      <c r="CN463" s="27">
        <f>IF($O463&gt;=CN$1,$S463+$Y463,$Y463)</f>
        <v>1080.7788333333333</v>
      </c>
      <c r="CO463" s="27">
        <f>IF($O463&gt;=CO$1,$S463+$Y463,$Y463)</f>
        <v>1080.7788333333333</v>
      </c>
      <c r="CP463" s="27">
        <f>IF($O463&gt;=CP$1,$S463+$Y463,$Y463)</f>
        <v>1080.7788333333333</v>
      </c>
      <c r="CQ463" s="27">
        <f>IF($O463&gt;=CQ$1,$S463+$Y463,$Y463)</f>
        <v>1080.7788333333333</v>
      </c>
      <c r="CR463" s="27">
        <f>IF($O463&gt;=CR$1,$S463+$Y463,$Y463)</f>
        <v>1080.7788333333333</v>
      </c>
      <c r="CS463" s="27">
        <f>IF($O463&gt;=CS$1,$S463+$Y463,$Y463)</f>
        <v>1080.7788333333333</v>
      </c>
      <c r="CT463" s="27">
        <f>IF($O463&gt;=CT$1,$S463+$Y463,$Y463)</f>
        <v>1080.7788333333333</v>
      </c>
      <c r="CU463" s="27">
        <f>IF($O463&gt;=CU$1,$S463+$Y463,$Y463)</f>
        <v>1080.7788333333333</v>
      </c>
      <c r="CV463" s="27">
        <f>IF($O463&gt;=CV$1,$S463+$Y463,$Y463)</f>
        <v>1080.7788333333333</v>
      </c>
      <c r="CW463" s="27">
        <f>IF($O463&gt;=CW$1,$S463+$Y463,$Y463)</f>
        <v>1080.7788333333333</v>
      </c>
      <c r="CX463" s="27">
        <f>IF($O463&gt;=CX$1,$S463+$Y463,$Y463)</f>
        <v>1080.7788333333333</v>
      </c>
      <c r="CY463" s="27">
        <f>IF($O463&gt;=CY$1,$S463+$Y463,$Y463)</f>
        <v>1080.7788333333333</v>
      </c>
      <c r="CZ463" s="27">
        <f>IF($O463&gt;=CZ$1,$S463+$Y463,$Y463)</f>
        <v>1080.7788333333333</v>
      </c>
      <c r="DA463" s="27">
        <f>IF($O463&gt;=DA$1,$S463+$Y463,$Y463)</f>
        <v>1080.7788333333333</v>
      </c>
      <c r="DB463" s="27">
        <f>IF($O463&gt;=DB$1,$S463+$Y463,$Y463)</f>
        <v>1080.7788333333333</v>
      </c>
      <c r="DC463" s="27">
        <f>IF($O463&gt;=DC$1,$S463+$Y463,$Y463)</f>
        <v>1080.7788333333333</v>
      </c>
      <c r="DD463" s="27">
        <f>IF($O463&gt;=DD$1,$S463+$Y463,$Y463)</f>
        <v>1080.7788333333333</v>
      </c>
      <c r="DE463" s="27">
        <f>IF($O463&gt;=DE$1,$S463+$Y463,$Y463)</f>
        <v>1080.7788333333333</v>
      </c>
      <c r="DF463" s="27">
        <f>IF($O463&gt;=DF$1,$S463+$Y463,$Y463)</f>
        <v>1080.7788333333333</v>
      </c>
      <c r="DG463" s="27">
        <f>IF($O463&gt;=DG$1,$S463+$Y463,$Y463)</f>
        <v>1080.7788333333333</v>
      </c>
      <c r="DH463" s="27">
        <f>IF($O463&gt;=DH$1,$S463+$Y463,$Y463)</f>
        <v>1080.7788333333333</v>
      </c>
      <c r="DI463" s="27">
        <f>IF($O463&gt;=DI$1,$S463+$Y463,$Y463)</f>
        <v>1080.7788333333333</v>
      </c>
      <c r="DJ463" s="27">
        <f>IF($O463&gt;=DJ$1,$S463+$Y463,$Y463)</f>
        <v>1080.7788333333333</v>
      </c>
      <c r="DK463" s="27">
        <f>IF($O463&gt;=DK$1,$S463+$Y463,$Y463)</f>
        <v>1080.7788333333333</v>
      </c>
      <c r="DL463" s="27">
        <f>IF($O463&gt;=DL$1,$S463+$Y463,$Y463)</f>
        <v>1080.7788333333333</v>
      </c>
      <c r="DM463" s="27">
        <f>IF($O463&gt;=DM$1,$S463+$Y463,$Y463)</f>
        <v>1080.7788333333333</v>
      </c>
      <c r="DN463" s="27">
        <f>IF($O463&gt;=DN$1,$S463+$Y463,$Y463)</f>
        <v>1080.7788333333333</v>
      </c>
      <c r="DO463" s="27">
        <f>IF($O463&gt;=DO$1,$S463+$Y463,$Y463)</f>
        <v>1080.7788333333333</v>
      </c>
      <c r="DP463" s="27">
        <f>IF($O463&gt;=DP$1,$S463+$Y463,$Y463)</f>
        <v>1080.7788333333333</v>
      </c>
      <c r="DQ463" s="27">
        <f>IF($O463&gt;=DQ$1,$S463+$Y463,$Y463)</f>
        <v>1080.7788333333333</v>
      </c>
      <c r="DR463" s="27">
        <f>IF($O463&gt;=DR$1,$S463+$Y463,$Y463)</f>
        <v>1080.7788333333333</v>
      </c>
      <c r="DS463" s="27">
        <f>IF($O463&gt;=DS$1,$S463+$Y463,$Y463)</f>
        <v>1080.7788333333333</v>
      </c>
      <c r="DT463" s="27">
        <f>IF($O463&gt;=DT$1,$S463+$Y463,$Y463)</f>
        <v>1080.7788333333333</v>
      </c>
      <c r="DU463" s="27">
        <f>IF($O463&gt;=DU$1,$S463+$Y463,$Y463)</f>
        <v>1080.7788333333333</v>
      </c>
      <c r="DV463" s="27">
        <f>IF($O463&gt;=DV$1,$S463+$Y463,$Y463)</f>
        <v>1080.7788333333333</v>
      </c>
      <c r="DW463" s="27">
        <f>IF($O463&gt;=DW$1,$S463+$Y463,$Y463)</f>
        <v>1080.7788333333333</v>
      </c>
      <c r="DX463" s="27">
        <f>IF($O463&gt;=DX$1,$S463+$Y463,$Y463)</f>
        <v>1080.7788333333333</v>
      </c>
      <c r="DY463" s="27">
        <f>IF($O463&gt;=DY$1,$S463+$Y463,$Y463)</f>
        <v>1080.7788333333333</v>
      </c>
      <c r="DZ463" s="27">
        <f>IF($O463&gt;=DZ$1,$S463+$Y463,$Y463)</f>
        <v>1080.7788333333333</v>
      </c>
      <c r="EA463" s="27">
        <f>IF($O463&gt;=EA$1,$S463+$Y463,$Y463)</f>
        <v>1080.7788333333333</v>
      </c>
      <c r="EB463" s="27">
        <f>IF($O463&gt;=EB$1,$S463+$Y463,$Y463)</f>
        <v>1080.7788333333333</v>
      </c>
      <c r="EC463" s="27">
        <f>IF($O463&gt;=EC$1,$S463+$Y463,$Y463)</f>
        <v>1080.7788333333333</v>
      </c>
      <c r="ED463" s="27">
        <f>IF($O463&gt;=ED$1,$S463+$Y463,$Y463)</f>
        <v>1080.7788333333333</v>
      </c>
      <c r="EE463" s="27">
        <f>IF($O463&gt;=EE$1,$S463+$Y463,$Y463)</f>
        <v>1080.7788333333333</v>
      </c>
      <c r="EF463" s="27">
        <f>IF($O463&gt;=EF$1,$S463+$Y463,$Y463)</f>
        <v>1080.7788333333333</v>
      </c>
      <c r="EG463" s="27">
        <f>IF($O463&gt;=EG$1,$S463+$Y463,$Y463)</f>
        <v>1080.7788333333333</v>
      </c>
      <c r="EH463" s="27">
        <f>IF($O463&gt;=EH$1,$S463+$Y463,$Y463)</f>
        <v>1080.7788333333333</v>
      </c>
      <c r="EI463" s="27">
        <f>IF($O463&gt;=EI$1,$S463+$Y463,$Y463)</f>
        <v>1080.7788333333333</v>
      </c>
      <c r="EJ463" s="27">
        <f>IF($O463&gt;=EJ$1,$S463+$Y463,$Y463)</f>
        <v>1080.7788333333333</v>
      </c>
      <c r="EK463" s="27">
        <f>IF($O463&gt;=EK$1,$S463+$Y463,$Y463)</f>
        <v>1080.7788333333333</v>
      </c>
      <c r="EL463" s="27">
        <f>IF($O463&gt;=EL$1,$S463+$Y463,$Y463)</f>
        <v>1080.7788333333333</v>
      </c>
      <c r="EM463" s="27">
        <f>IF($O463&gt;=EM$1,$S463+$Y463,$Y463)</f>
        <v>1080.7788333333333</v>
      </c>
      <c r="EN463" s="27">
        <f>IF($O463&gt;=EN$1,$S463+$Y463,$Y463)</f>
        <v>1080.7788333333333</v>
      </c>
      <c r="EO463" s="27">
        <f>IF($O463&gt;=EO$1,$S463+$Y463,$Y463)</f>
        <v>1080.7788333333333</v>
      </c>
      <c r="EP463" s="27">
        <f>IF($O463&gt;=EP$1,$S463+$Y463,$Y463)</f>
        <v>1080.7788333333333</v>
      </c>
      <c r="EQ463" s="27">
        <f>IF($O463&gt;=EQ$1,$S463+$Y463,$Y463)</f>
        <v>1080.7788333333333</v>
      </c>
      <c r="ER463" s="27">
        <f>IF($O463&gt;=ER$1,$S463+$Y463,$Y463)</f>
        <v>1080.7788333333333</v>
      </c>
      <c r="ES463" s="27">
        <f>IF($O463&gt;=ES$1,$S463+$Y463,$Y463)</f>
        <v>1080.7788333333333</v>
      </c>
      <c r="ET463" s="27">
        <f>IF($O463&gt;=ET$1,$S463+$Y463,$Y463)</f>
        <v>1080.7788333333333</v>
      </c>
      <c r="EU463" s="27">
        <f>IF($O463&gt;=EU$1,$S463+$Y463,$Y463)</f>
        <v>1080.7788333333333</v>
      </c>
      <c r="EV463" s="27">
        <f>IF($O463&gt;=EV$1,$S463,0)</f>
        <v>1080.7788333333333</v>
      </c>
      <c r="EW463" s="27">
        <f>IF($O463&gt;=EW$1,$S463,0)</f>
        <v>1080.7788333333333</v>
      </c>
      <c r="EX463" s="27">
        <f>IF($O463&gt;=EX$1,$S463,0)</f>
        <v>1080.7788333333333</v>
      </c>
      <c r="EY463" s="27">
        <f>IF($O463&gt;=EY$1,$S463,0)</f>
        <v>1080.7788333333333</v>
      </c>
      <c r="EZ463" s="27">
        <f>IF($O463&gt;=EZ$1,$S463,0)</f>
        <v>1080.7788333333333</v>
      </c>
      <c r="FA463" s="27">
        <f>IF($O463&gt;=FA$1,$S463,0)</f>
        <v>1080.7788333333333</v>
      </c>
      <c r="FB463" s="27">
        <f>IF($O463&gt;=FB$1,$S463,0)</f>
        <v>1080.7788333333333</v>
      </c>
      <c r="FC463" s="27">
        <f>IF($O463&gt;=FC$1,$S463,0)</f>
        <v>1080.7788333333333</v>
      </c>
      <c r="FD463" s="27">
        <f>IF($O463&gt;=FD$1,$S463,0)</f>
        <v>1080.7788333333333</v>
      </c>
      <c r="FE463" s="27">
        <f>IF($O463&gt;=FE$1,$S463,0)</f>
        <v>1080.7788333333333</v>
      </c>
      <c r="FF463" s="27">
        <f>IF($O463&gt;=FF$1,$S463,0)</f>
        <v>1080.7788333333333</v>
      </c>
      <c r="FG463" s="27">
        <f>IF($O463&gt;=FG$1,$S463,0)</f>
        <v>1080.7788333333333</v>
      </c>
      <c r="FH463" s="27">
        <f>IF($O463&gt;=FH$1,$S463,0)</f>
        <v>1080.7788333333333</v>
      </c>
      <c r="FI463" s="27">
        <f>IF($O463&gt;=FI$1,$S463,0)</f>
        <v>1080.7788333333333</v>
      </c>
      <c r="FJ463" s="27">
        <f>IF($O463&gt;=FJ$1,$S463,0)</f>
        <v>1080.7788333333333</v>
      </c>
      <c r="FK463" s="27">
        <f>IF($O463&gt;=FK$1,$S463,0)</f>
        <v>1080.7788333333333</v>
      </c>
      <c r="FL463" s="27">
        <f>IF($O463&gt;=FL$1,$S463,0)</f>
        <v>1080.7788333333333</v>
      </c>
      <c r="FM463" s="27">
        <f>IF($O463&gt;=FM$1,$S463,0)</f>
        <v>1080.7788333333333</v>
      </c>
      <c r="FN463" s="27">
        <f>IF($O463&gt;=FN$1,$S463,0)</f>
        <v>1080.7788333333333</v>
      </c>
      <c r="FO463" s="27">
        <f>IF($O463&gt;=FO$1,$S463,0)</f>
        <v>1080.7788333333333</v>
      </c>
      <c r="FP463" s="27">
        <f>IF($O463&gt;=FP$1,$S463,0)</f>
        <v>1080.7788333333333</v>
      </c>
      <c r="FQ463" s="27">
        <f>IF($O463&gt;=FQ$1,$S463,0)</f>
        <v>1080.7788333333333</v>
      </c>
      <c r="FR463" s="27">
        <f>IF($O463&gt;=FR$1,$S463,0)</f>
        <v>1080.7788333333333</v>
      </c>
      <c r="FS463" s="27">
        <f>IF($O463&gt;=FS$1,$S463,0)</f>
        <v>1080.7788333333333</v>
      </c>
      <c r="FT463" s="27">
        <f>IF($O463&gt;=FT$1,$S463,0)</f>
        <v>0</v>
      </c>
      <c r="FU463" s="27">
        <f>IF($O463&gt;=FU$1,$S463,0)</f>
        <v>0</v>
      </c>
      <c r="FV463" s="27">
        <f>IF($O463&gt;=FV$1,$S463,0)</f>
        <v>0</v>
      </c>
      <c r="FW463" s="27">
        <f>IF($O463&gt;=FW$1,$S463,0)</f>
        <v>0</v>
      </c>
      <c r="FX463" s="27">
        <f>IF($O463&gt;=FX$1,$S463,0)</f>
        <v>0</v>
      </c>
      <c r="FY463" s="27">
        <f>IF($O463&gt;=FY$1,$S463,0)</f>
        <v>0</v>
      </c>
      <c r="FZ463" s="27">
        <f>IF($O463&gt;=FZ$1,$S463,0)</f>
        <v>0</v>
      </c>
      <c r="GA463" s="27">
        <f>IF($O463&gt;=GA$1,$S463,0)</f>
        <v>0</v>
      </c>
      <c r="GB463" s="27">
        <f>IF($O463&gt;=GB$1,$S463,0)</f>
        <v>0</v>
      </c>
      <c r="GC463" s="27">
        <f>IF($O463&gt;=GC$1,$S463,0)</f>
        <v>0</v>
      </c>
      <c r="GD463" s="27">
        <f>IF($O463&gt;=GD$1,$S463,0)</f>
        <v>0</v>
      </c>
      <c r="GE463" s="27">
        <f>IF($O463&gt;=GE$1,$S463,0)</f>
        <v>0</v>
      </c>
      <c r="GF463" s="27">
        <f>IF($O463&gt;=GF$1,$S463,0)</f>
        <v>0</v>
      </c>
      <c r="GG463" s="27">
        <f>IF($O463&gt;=GG$1,$S463,0)</f>
        <v>0</v>
      </c>
      <c r="GH463" s="27">
        <f>IF($O463&gt;=GH$1,$S463,0)</f>
        <v>0</v>
      </c>
      <c r="GI463" s="27">
        <f>IF($O463&gt;=GI$1,$S463,0)</f>
        <v>0</v>
      </c>
      <c r="GJ463" s="27">
        <f>IF($O463&gt;=GJ$1,$S463,0)</f>
        <v>0</v>
      </c>
      <c r="GK463" s="27">
        <f>IF($O463&gt;=GK$1,$S463,0)</f>
        <v>0</v>
      </c>
      <c r="GL463" s="27">
        <f>IF($O463&gt;=GL$1,$S463,0)</f>
        <v>0</v>
      </c>
      <c r="GM463" s="27">
        <f>IF($O463&gt;=GM$1,$S463,0)</f>
        <v>0</v>
      </c>
      <c r="GN463" s="27">
        <f>IF($O463&gt;=GN$1,$S463,0)</f>
        <v>0</v>
      </c>
      <c r="GO463" s="27">
        <f>IF($O463&gt;=GO$1,$S463,0)</f>
        <v>0</v>
      </c>
      <c r="GP463" s="27">
        <f>IF($O463&gt;=GP$1,$S463,0)</f>
        <v>0</v>
      </c>
      <c r="GQ463" s="27">
        <f>IF($O463&gt;=GQ$1,$S463,0)</f>
        <v>0</v>
      </c>
      <c r="GR463" s="27">
        <f>IF($O463&gt;=GR$1,$S463,0)</f>
        <v>0</v>
      </c>
      <c r="GS463" s="27">
        <f>IF($O463&gt;=GS$1,$S463,0)</f>
        <v>0</v>
      </c>
      <c r="GT463" s="27">
        <f>IF($O463&gt;=GT$1,$S463,0)</f>
        <v>0</v>
      </c>
      <c r="GU463" s="27">
        <f>IF($O463&gt;=GU$1,$S463,0)</f>
        <v>0</v>
      </c>
      <c r="GV463" s="27">
        <f>IF($O463&gt;=GV$1,$S463,0)</f>
        <v>0</v>
      </c>
      <c r="GW463" s="27">
        <f>IF($O463&gt;=GW$1,$S463,0)</f>
        <v>0</v>
      </c>
      <c r="GX463" s="27">
        <f>IF($O463&gt;=GX$1,$S463,0)</f>
        <v>0</v>
      </c>
      <c r="GY463" s="27">
        <f>IF($O463&gt;=GY$1,$S463,0)</f>
        <v>0</v>
      </c>
      <c r="GZ463" s="27">
        <f>IF($O463&gt;=GZ$1,$S463,0)</f>
        <v>0</v>
      </c>
      <c r="HA463" s="27">
        <f>IF($O463&gt;=HA$1,$S463,0)</f>
        <v>0</v>
      </c>
      <c r="HB463" s="27">
        <f>IF($O463&gt;=HB$1,$S463,0)</f>
        <v>0</v>
      </c>
      <c r="HC463" s="27">
        <f>IF($O463&gt;=HC$1,$S463,0)</f>
        <v>0</v>
      </c>
    </row>
    <row r="464" spans="1:211">
      <c r="A464" s="3">
        <v>12254</v>
      </c>
      <c r="B464" s="3" t="s">
        <v>644</v>
      </c>
      <c r="C464" s="3" t="s">
        <v>18</v>
      </c>
      <c r="D464" s="3">
        <v>64</v>
      </c>
      <c r="E464" s="4">
        <v>31476</v>
      </c>
      <c r="F464" s="5">
        <v>32.315068493150683</v>
      </c>
      <c r="G464" s="3" t="s">
        <v>446</v>
      </c>
      <c r="H464" s="4">
        <v>19943</v>
      </c>
      <c r="I464" s="9" t="s">
        <v>836</v>
      </c>
      <c r="J464" s="5">
        <v>1773.83</v>
      </c>
      <c r="K464" s="31">
        <v>200</v>
      </c>
      <c r="L464" s="32">
        <v>32</v>
      </c>
      <c r="M464" s="33">
        <f>VLOOKUP(L464,FIND,3,TRUE)</f>
        <v>1.5</v>
      </c>
      <c r="N464" s="32">
        <f>IF(L464&gt;30,180,VLOOKUP(L464,TEMPO,2,FALSE))</f>
        <v>180</v>
      </c>
      <c r="O464" s="32">
        <f>IF(R464&gt;0,4,N464)</f>
        <v>180</v>
      </c>
      <c r="P464" s="96">
        <f>J464*M464*L464</f>
        <v>85143.84</v>
      </c>
      <c r="Q464" s="96">
        <f>10934.45*2</f>
        <v>21868.9</v>
      </c>
      <c r="R464" s="96">
        <f>IF(P464&lt;=Q464,P464/4,0)</f>
        <v>0</v>
      </c>
      <c r="S464" s="5">
        <f>IF(P464&gt;=Q464,P464/N464,0)</f>
        <v>473.0213333333333</v>
      </c>
      <c r="T464" s="3"/>
      <c r="U464" s="3">
        <f>IF(T464="",1,0)</f>
        <v>1</v>
      </c>
      <c r="V464" s="3">
        <v>27</v>
      </c>
      <c r="W464" s="5">
        <v>0.6</v>
      </c>
      <c r="X464" s="5">
        <v>402.65</v>
      </c>
      <c r="Y464" s="5">
        <f>X464*W464</f>
        <v>241.58999999999997</v>
      </c>
      <c r="Z464" s="5">
        <v>400</v>
      </c>
      <c r="AA464" s="5">
        <f>S464+Y464+Z464</f>
        <v>1114.6113333333333</v>
      </c>
      <c r="AB464" s="39">
        <f>(J464/12+J464/12*1.3333333333+450/12+J464/30*6/12+J464)*1.3+Y464+Z464+153.9</f>
        <v>3637.0367888824835</v>
      </c>
      <c r="AC464" s="39" t="s">
        <v>18</v>
      </c>
      <c r="AD464" s="39">
        <f>J464*1.3+400+153.9</f>
        <v>2859.8789999999999</v>
      </c>
      <c r="AE464" s="39">
        <f>SUMIFS('CUSTO MENSAL FUNC NOVO'!H:H,'CUSTO MENSAL FUNC NOVO'!A:A,'VALORES MENSAIS'!AC464)</f>
        <v>1902.2210000000002</v>
      </c>
      <c r="AF464" s="27">
        <f>IF($R464&gt;0,$R464,$S464)+$Y464+$Z464</f>
        <v>1114.6113333333333</v>
      </c>
      <c r="AG464" s="27">
        <f>IF($R464&gt;0,$R464,$S464)+$Y464+$Z464</f>
        <v>1114.6113333333333</v>
      </c>
      <c r="AH464" s="27">
        <f>IF($R464&gt;0,$R464,$S464)+$Y464+$Z464</f>
        <v>1114.6113333333333</v>
      </c>
      <c r="AI464" s="27">
        <f>IF($R464&gt;0,$R464,$S464)+$Y464+$Z464</f>
        <v>1114.6113333333333</v>
      </c>
      <c r="AJ464" s="27">
        <f>IF($O464&gt;=AJ$1,$S464+$Y464+$Z464,$Y464+$Z464)</f>
        <v>1114.6113333333333</v>
      </c>
      <c r="AK464" s="27">
        <f>IF($O464&gt;=AK$1,$S464+$Y464+$Z464,$Y464+$Z464)</f>
        <v>1114.6113333333333</v>
      </c>
      <c r="AL464" s="27">
        <f>IF($O464&gt;=AL$1,$S464+$Y464+$Z464,$Y464+$Z464)</f>
        <v>1114.6113333333333</v>
      </c>
      <c r="AM464" s="27">
        <f>IF($O464&gt;=AM$1,$S464+$Y464+$Z464,$Y464+$Z464)</f>
        <v>1114.6113333333333</v>
      </c>
      <c r="AN464" s="27">
        <f>IF($O464&gt;=AN$1,$S464+$Y464+$Z464,$Y464+$Z464)</f>
        <v>1114.6113333333333</v>
      </c>
      <c r="AO464" s="27">
        <f>IF($O464&gt;=AO$1,$S464+$Y464+$Z464,$Y464+$Z464)</f>
        <v>1114.6113333333333</v>
      </c>
      <c r="AP464" s="27">
        <f>IF($O464&gt;=AP$1,$S464+$Y464+$Z464,$Y464+$Z464)</f>
        <v>1114.6113333333333</v>
      </c>
      <c r="AQ464" s="27">
        <f>IF($O464&gt;=AQ$1,$S464+$Y464+$Z464,$Y464+$Z464)</f>
        <v>1114.6113333333333</v>
      </c>
      <c r="AR464" s="27">
        <f>IF($O464&gt;=AR$1,$S464+$Y464+$Z464,$Y464+$Z464)</f>
        <v>1114.6113333333333</v>
      </c>
      <c r="AS464" s="27">
        <f>IF($O464&gt;=AS$1,$S464+$Y464+$Z464,$Y464+$Z464)</f>
        <v>1114.6113333333333</v>
      </c>
      <c r="AT464" s="27">
        <f>IF($O464&gt;=AT$1,$S464+$Y464+$Z464,$Y464+$Z464)</f>
        <v>1114.6113333333333</v>
      </c>
      <c r="AU464" s="27">
        <f>IF($O464&gt;=AU$1,$S464+$Y464+$Z464,$Y464+$Z464)</f>
        <v>1114.6113333333333</v>
      </c>
      <c r="AV464" s="27">
        <f>IF($O464&gt;=AV$1,$S464+$Y464+$Z464,$Y464+$Z464)</f>
        <v>1114.6113333333333</v>
      </c>
      <c r="AW464" s="27">
        <f>IF($O464&gt;=AW$1,$S464+$Y464+$Z464,$Y464+$Z464)</f>
        <v>1114.6113333333333</v>
      </c>
      <c r="AX464" s="27">
        <f>IF($O464&gt;=AX$1,$S464+$Y464+$Z464,$Y464+$Z464)</f>
        <v>1114.6113333333333</v>
      </c>
      <c r="AY464" s="27">
        <f>IF($O464&gt;=AY$1,$S464+$Y464+$Z464,$Y464+$Z464)</f>
        <v>1114.6113333333333</v>
      </c>
      <c r="AZ464" s="27">
        <f>IF($O464&gt;=AZ$1,$S464+$Y464+$Z464,$Y464+$Z464)</f>
        <v>1114.6113333333333</v>
      </c>
      <c r="BA464" s="27">
        <f>IF($O464&gt;=BA$1,$S464+$Y464+$Z464,$Y464+$Z464)</f>
        <v>1114.6113333333333</v>
      </c>
      <c r="BB464" s="27">
        <f>IF($O464&gt;=BB$1,$S464+$Y464+$Z464,$Y464+$Z464)</f>
        <v>1114.6113333333333</v>
      </c>
      <c r="BC464" s="27">
        <f>IF($O464&gt;=BC$1,$S464+$Y464+$Z464,$Y464+$Z464)</f>
        <v>1114.6113333333333</v>
      </c>
      <c r="BD464" s="27">
        <f>IF($O464&gt;=BD$1,$S464+$Y464+$Z464,$Y464+$Z464)</f>
        <v>1114.6113333333333</v>
      </c>
      <c r="BE464" s="27">
        <f>IF($O464&gt;=BE$1,$S464+$Y464+$Z464,$Y464+$Z464)</f>
        <v>1114.6113333333333</v>
      </c>
      <c r="BF464" s="27">
        <f>IF($O464&gt;=BF$1,$S464+$Y464+$Z464,$Y464+$Z464)</f>
        <v>1114.6113333333333</v>
      </c>
      <c r="BG464" s="27">
        <f>IF($O464&gt;=BG$1,$S464+$Y464+$Z464,$Y464+$Z464)</f>
        <v>1114.6113333333333</v>
      </c>
      <c r="BH464" s="27">
        <f>IF($O464&gt;=BH$1,$S464+$Y464+$Z464,$Y464+$Z464)</f>
        <v>1114.6113333333333</v>
      </c>
      <c r="BI464" s="27">
        <f>IF($O464&gt;=BI$1,$S464+$Y464+$Z464,$Y464+$Z464)</f>
        <v>1114.6113333333333</v>
      </c>
      <c r="BJ464" s="27">
        <f>IF($O464&gt;=BJ$1,$S464+$Y464+$Z464,$Y464+$Z464)</f>
        <v>1114.6113333333333</v>
      </c>
      <c r="BK464" s="27">
        <f>IF($O464&gt;=BK$1,$S464+$Y464+$Z464,$Y464+$Z464)</f>
        <v>1114.6113333333333</v>
      </c>
      <c r="BL464" s="27">
        <f>IF($O464&gt;=BL$1,$S464+$Y464+$Z464,$Y464+$Z464)</f>
        <v>1114.6113333333333</v>
      </c>
      <c r="BM464" s="27">
        <f>IF($O464&gt;=BM$1,$S464+$Y464+$Z464,$Y464+$Z464)</f>
        <v>1114.6113333333333</v>
      </c>
      <c r="BN464" s="27">
        <f>IF($O464&gt;=BN$1,$S464+$Y464+$Z464,$Y464+$Z464)</f>
        <v>1114.6113333333333</v>
      </c>
      <c r="BO464" s="27">
        <f>IF($O464&gt;=BO$1,$S464+$Y464+$Z464,$Y464+$Z464)</f>
        <v>1114.6113333333333</v>
      </c>
      <c r="BP464" s="27">
        <f>IF($O464&gt;=BP$1,$S464+$Y464+$Z464,$Y464+$Z464)</f>
        <v>1114.6113333333333</v>
      </c>
      <c r="BQ464" s="27">
        <f>IF($O464&gt;=BQ$1,$S464+$Y464+$Z464,$Y464+$Z464)</f>
        <v>1114.6113333333333</v>
      </c>
      <c r="BR464" s="27">
        <f>IF($O464&gt;=BR$1,$S464+$Y464+$Z464,$Y464+$Z464)</f>
        <v>1114.6113333333333</v>
      </c>
      <c r="BS464" s="27">
        <f>IF($O464&gt;=BS$1,$S464+$Y464+$Z464,$Y464+$Z464)</f>
        <v>1114.6113333333333</v>
      </c>
      <c r="BT464" s="27">
        <f>IF($O464&gt;=BT$1,$S464+$Y464+$Z464,$Y464+$Z464)</f>
        <v>1114.6113333333333</v>
      </c>
      <c r="BU464" s="27">
        <f>IF($O464&gt;=BU$1,$S464+$Y464+$Z464,$Y464+$Z464)</f>
        <v>1114.6113333333333</v>
      </c>
      <c r="BV464" s="27">
        <f>IF($O464&gt;=BV$1,$S464+$Y464+$Z464,$Y464+$Z464)</f>
        <v>1114.6113333333333</v>
      </c>
      <c r="BW464" s="27">
        <f>IF($O464&gt;=BW$1,$S464+$Y464+$Z464,$Y464+$Z464)</f>
        <v>1114.6113333333333</v>
      </c>
      <c r="BX464" s="27">
        <f>IF($O464&gt;=BX$1,$S464+$Y464+$Z464,$Y464+$Z464)</f>
        <v>1114.6113333333333</v>
      </c>
      <c r="BY464" s="27">
        <f>IF($O464&gt;=BY$1,$S464+$Y464+$Z464,$Y464+$Z464)</f>
        <v>1114.6113333333333</v>
      </c>
      <c r="BZ464" s="27">
        <f>IF($O464&gt;=BZ$1,$S464+$Y464+$Z464,$Y464+$Z464)</f>
        <v>1114.6113333333333</v>
      </c>
      <c r="CA464" s="27">
        <f>IF($O464&gt;=CA$1,$S464+$Y464+$Z464,$Y464+$Z464)</f>
        <v>1114.6113333333333</v>
      </c>
      <c r="CB464" s="27">
        <f>IF($O464&gt;=CB$1,$S464+$Y464+$Z464,$Y464+$Z464)</f>
        <v>1114.6113333333333</v>
      </c>
      <c r="CC464" s="27">
        <f>IF($O464&gt;=CC$1,$S464+$Y464+$Z464,$Y464+$Z464)</f>
        <v>1114.6113333333333</v>
      </c>
      <c r="CD464" s="27">
        <f>IF($O464&gt;=CD$1,$S464+$Y464+$Z464,$Y464+$Z464)</f>
        <v>1114.6113333333333</v>
      </c>
      <c r="CE464" s="27">
        <f>IF($O464&gt;=CE$1,$S464+$Y464+$Z464,$Y464+$Z464)</f>
        <v>1114.6113333333333</v>
      </c>
      <c r="CF464" s="27">
        <f>IF($O464&gt;=CF$1,$S464+$Y464+$Z464,$Y464+$Z464)</f>
        <v>1114.6113333333333</v>
      </c>
      <c r="CG464" s="27">
        <f>IF($O464&gt;=CG$1,$S464+$Y464+$Z464,$Y464+$Z464)</f>
        <v>1114.6113333333333</v>
      </c>
      <c r="CH464" s="27">
        <f>IF($O464&gt;=CH$1,$S464+$Y464+$Z464,$Y464+$Z464)</f>
        <v>1114.6113333333333</v>
      </c>
      <c r="CI464" s="27">
        <f>IF($O464&gt;=CI$1,$S464+$Y464+$Z464,$Y464+$Z464)</f>
        <v>1114.6113333333333</v>
      </c>
      <c r="CJ464" s="27">
        <f>IF($O464&gt;=CJ$1,$S464+$Y464+$Z464,$Y464+$Z464)</f>
        <v>1114.6113333333333</v>
      </c>
      <c r="CK464" s="27">
        <f>IF($O464&gt;=CK$1,$S464+$Y464+$Z464,$Y464+$Z464)</f>
        <v>1114.6113333333333</v>
      </c>
      <c r="CL464" s="27">
        <f>IF($O464&gt;=CL$1,$S464+$Y464+$Z464,$Y464+$Z464)</f>
        <v>1114.6113333333333</v>
      </c>
      <c r="CM464" s="27">
        <f>IF($O464&gt;=CM$1,$S464+$Y464+$Z464,$Y464+$Z464)</f>
        <v>1114.6113333333333</v>
      </c>
      <c r="CN464" s="27">
        <f>IF($O464&gt;=CN$1,$S464+$Y464,$Y464)</f>
        <v>714.61133333333328</v>
      </c>
      <c r="CO464" s="27">
        <f>IF($O464&gt;=CO$1,$S464+$Y464,$Y464)</f>
        <v>714.61133333333328</v>
      </c>
      <c r="CP464" s="27">
        <f>IF($O464&gt;=CP$1,$S464+$Y464,$Y464)</f>
        <v>714.61133333333328</v>
      </c>
      <c r="CQ464" s="27">
        <f>IF($O464&gt;=CQ$1,$S464+$Y464,$Y464)</f>
        <v>714.61133333333328</v>
      </c>
      <c r="CR464" s="27">
        <f>IF($O464&gt;=CR$1,$S464+$Y464,$Y464)</f>
        <v>714.61133333333328</v>
      </c>
      <c r="CS464" s="27">
        <f>IF($O464&gt;=CS$1,$S464+$Y464,$Y464)</f>
        <v>714.61133333333328</v>
      </c>
      <c r="CT464" s="27">
        <f>IF($O464&gt;=CT$1,$S464+$Y464,$Y464)</f>
        <v>714.61133333333328</v>
      </c>
      <c r="CU464" s="27">
        <f>IF($O464&gt;=CU$1,$S464+$Y464,$Y464)</f>
        <v>714.61133333333328</v>
      </c>
      <c r="CV464" s="27">
        <f>IF($O464&gt;=CV$1,$S464+$Y464,$Y464)</f>
        <v>714.61133333333328</v>
      </c>
      <c r="CW464" s="27">
        <f>IF($O464&gt;=CW$1,$S464+$Y464,$Y464)</f>
        <v>714.61133333333328</v>
      </c>
      <c r="CX464" s="27">
        <f>IF($O464&gt;=CX$1,$S464+$Y464,$Y464)</f>
        <v>714.61133333333328</v>
      </c>
      <c r="CY464" s="27">
        <f>IF($O464&gt;=CY$1,$S464+$Y464,$Y464)</f>
        <v>714.61133333333328</v>
      </c>
      <c r="CZ464" s="27">
        <f>IF($O464&gt;=CZ$1,$S464+$Y464,$Y464)</f>
        <v>714.61133333333328</v>
      </c>
      <c r="DA464" s="27">
        <f>IF($O464&gt;=DA$1,$S464+$Y464,$Y464)</f>
        <v>714.61133333333328</v>
      </c>
      <c r="DB464" s="27">
        <f>IF($O464&gt;=DB$1,$S464+$Y464,$Y464)</f>
        <v>714.61133333333328</v>
      </c>
      <c r="DC464" s="27">
        <f>IF($O464&gt;=DC$1,$S464+$Y464,$Y464)</f>
        <v>714.61133333333328</v>
      </c>
      <c r="DD464" s="27">
        <f>IF($O464&gt;=DD$1,$S464+$Y464,$Y464)</f>
        <v>714.61133333333328</v>
      </c>
      <c r="DE464" s="27">
        <f>IF($O464&gt;=DE$1,$S464+$Y464,$Y464)</f>
        <v>714.61133333333328</v>
      </c>
      <c r="DF464" s="27">
        <f>IF($O464&gt;=DF$1,$S464+$Y464,$Y464)</f>
        <v>714.61133333333328</v>
      </c>
      <c r="DG464" s="27">
        <f>IF($O464&gt;=DG$1,$S464+$Y464,$Y464)</f>
        <v>714.61133333333328</v>
      </c>
      <c r="DH464" s="27">
        <f>IF($O464&gt;=DH$1,$S464+$Y464,$Y464)</f>
        <v>714.61133333333328</v>
      </c>
      <c r="DI464" s="27">
        <f>IF($O464&gt;=DI$1,$S464+$Y464,$Y464)</f>
        <v>714.61133333333328</v>
      </c>
      <c r="DJ464" s="27">
        <f>IF($O464&gt;=DJ$1,$S464+$Y464,$Y464)</f>
        <v>714.61133333333328</v>
      </c>
      <c r="DK464" s="27">
        <f>IF($O464&gt;=DK$1,$S464+$Y464,$Y464)</f>
        <v>714.61133333333328</v>
      </c>
      <c r="DL464" s="27">
        <f>IF($O464&gt;=DL$1,$S464+$Y464,$Y464)</f>
        <v>714.61133333333328</v>
      </c>
      <c r="DM464" s="27">
        <f>IF($O464&gt;=DM$1,$S464+$Y464,$Y464)</f>
        <v>714.61133333333328</v>
      </c>
      <c r="DN464" s="27">
        <f>IF($O464&gt;=DN$1,$S464+$Y464,$Y464)</f>
        <v>714.61133333333328</v>
      </c>
      <c r="DO464" s="27">
        <f>IF($O464&gt;=DO$1,$S464+$Y464,$Y464)</f>
        <v>714.61133333333328</v>
      </c>
      <c r="DP464" s="27">
        <f>IF($O464&gt;=DP$1,$S464+$Y464,$Y464)</f>
        <v>714.61133333333328</v>
      </c>
      <c r="DQ464" s="27">
        <f>IF($O464&gt;=DQ$1,$S464+$Y464,$Y464)</f>
        <v>714.61133333333328</v>
      </c>
      <c r="DR464" s="27">
        <f>IF($O464&gt;=DR$1,$S464+$Y464,$Y464)</f>
        <v>714.61133333333328</v>
      </c>
      <c r="DS464" s="27">
        <f>IF($O464&gt;=DS$1,$S464+$Y464,$Y464)</f>
        <v>714.61133333333328</v>
      </c>
      <c r="DT464" s="27">
        <f>IF($O464&gt;=DT$1,$S464+$Y464,$Y464)</f>
        <v>714.61133333333328</v>
      </c>
      <c r="DU464" s="27">
        <f>IF($O464&gt;=DU$1,$S464+$Y464,$Y464)</f>
        <v>714.61133333333328</v>
      </c>
      <c r="DV464" s="27">
        <f>IF($O464&gt;=DV$1,$S464+$Y464,$Y464)</f>
        <v>714.61133333333328</v>
      </c>
      <c r="DW464" s="27">
        <f>IF($O464&gt;=DW$1,$S464+$Y464,$Y464)</f>
        <v>714.61133333333328</v>
      </c>
      <c r="DX464" s="27">
        <f>IF($O464&gt;=DX$1,$S464+$Y464,$Y464)</f>
        <v>714.61133333333328</v>
      </c>
      <c r="DY464" s="27">
        <f>IF($O464&gt;=DY$1,$S464+$Y464,$Y464)</f>
        <v>714.61133333333328</v>
      </c>
      <c r="DZ464" s="27">
        <f>IF($O464&gt;=DZ$1,$S464+$Y464,$Y464)</f>
        <v>714.61133333333328</v>
      </c>
      <c r="EA464" s="27">
        <f>IF($O464&gt;=EA$1,$S464+$Y464,$Y464)</f>
        <v>714.61133333333328</v>
      </c>
      <c r="EB464" s="27">
        <f>IF($O464&gt;=EB$1,$S464+$Y464,$Y464)</f>
        <v>714.61133333333328</v>
      </c>
      <c r="EC464" s="27">
        <f>IF($O464&gt;=EC$1,$S464+$Y464,$Y464)</f>
        <v>714.61133333333328</v>
      </c>
      <c r="ED464" s="27">
        <f>IF($O464&gt;=ED$1,$S464+$Y464,$Y464)</f>
        <v>714.61133333333328</v>
      </c>
      <c r="EE464" s="27">
        <f>IF($O464&gt;=EE$1,$S464+$Y464,$Y464)</f>
        <v>714.61133333333328</v>
      </c>
      <c r="EF464" s="27">
        <f>IF($O464&gt;=EF$1,$S464+$Y464,$Y464)</f>
        <v>714.61133333333328</v>
      </c>
      <c r="EG464" s="27">
        <f>IF($O464&gt;=EG$1,$S464+$Y464,$Y464)</f>
        <v>714.61133333333328</v>
      </c>
      <c r="EH464" s="27">
        <f>IF($O464&gt;=EH$1,$S464+$Y464,$Y464)</f>
        <v>714.61133333333328</v>
      </c>
      <c r="EI464" s="27">
        <f>IF($O464&gt;=EI$1,$S464+$Y464,$Y464)</f>
        <v>714.61133333333328</v>
      </c>
      <c r="EJ464" s="27">
        <f>IF($O464&gt;=EJ$1,$S464+$Y464,$Y464)</f>
        <v>714.61133333333328</v>
      </c>
      <c r="EK464" s="27">
        <f>IF($O464&gt;=EK$1,$S464+$Y464,$Y464)</f>
        <v>714.61133333333328</v>
      </c>
      <c r="EL464" s="27">
        <f>IF($O464&gt;=EL$1,$S464+$Y464,$Y464)</f>
        <v>714.61133333333328</v>
      </c>
      <c r="EM464" s="27">
        <f>IF($O464&gt;=EM$1,$S464+$Y464,$Y464)</f>
        <v>714.61133333333328</v>
      </c>
      <c r="EN464" s="27">
        <f>IF($O464&gt;=EN$1,$S464+$Y464,$Y464)</f>
        <v>714.61133333333328</v>
      </c>
      <c r="EO464" s="27">
        <f>IF($O464&gt;=EO$1,$S464+$Y464,$Y464)</f>
        <v>714.61133333333328</v>
      </c>
      <c r="EP464" s="27">
        <f>IF($O464&gt;=EP$1,$S464+$Y464,$Y464)</f>
        <v>714.61133333333328</v>
      </c>
      <c r="EQ464" s="27">
        <f>IF($O464&gt;=EQ$1,$S464+$Y464,$Y464)</f>
        <v>714.61133333333328</v>
      </c>
      <c r="ER464" s="27">
        <f>IF($O464&gt;=ER$1,$S464+$Y464,$Y464)</f>
        <v>714.61133333333328</v>
      </c>
      <c r="ES464" s="27">
        <f>IF($O464&gt;=ES$1,$S464+$Y464,$Y464)</f>
        <v>714.61133333333328</v>
      </c>
      <c r="ET464" s="27">
        <f>IF($O464&gt;=ET$1,$S464+$Y464,$Y464)</f>
        <v>714.61133333333328</v>
      </c>
      <c r="EU464" s="27">
        <f>IF($O464&gt;=EU$1,$S464+$Y464,$Y464)</f>
        <v>714.61133333333328</v>
      </c>
      <c r="EV464" s="27">
        <f>IF($O464&gt;=EV$1,$S464,0)</f>
        <v>473.0213333333333</v>
      </c>
      <c r="EW464" s="27">
        <f>IF($O464&gt;=EW$1,$S464,0)</f>
        <v>473.0213333333333</v>
      </c>
      <c r="EX464" s="27">
        <f>IF($O464&gt;=EX$1,$S464,0)</f>
        <v>473.0213333333333</v>
      </c>
      <c r="EY464" s="27">
        <f>IF($O464&gt;=EY$1,$S464,0)</f>
        <v>473.0213333333333</v>
      </c>
      <c r="EZ464" s="27">
        <f>IF($O464&gt;=EZ$1,$S464,0)</f>
        <v>473.0213333333333</v>
      </c>
      <c r="FA464" s="27">
        <f>IF($O464&gt;=FA$1,$S464,0)</f>
        <v>473.0213333333333</v>
      </c>
      <c r="FB464" s="27">
        <f>IF($O464&gt;=FB$1,$S464,0)</f>
        <v>473.0213333333333</v>
      </c>
      <c r="FC464" s="27">
        <f>IF($O464&gt;=FC$1,$S464,0)</f>
        <v>473.0213333333333</v>
      </c>
      <c r="FD464" s="27">
        <f>IF($O464&gt;=FD$1,$S464,0)</f>
        <v>473.0213333333333</v>
      </c>
      <c r="FE464" s="27">
        <f>IF($O464&gt;=FE$1,$S464,0)</f>
        <v>473.0213333333333</v>
      </c>
      <c r="FF464" s="27">
        <f>IF($O464&gt;=FF$1,$S464,0)</f>
        <v>473.0213333333333</v>
      </c>
      <c r="FG464" s="27">
        <f>IF($O464&gt;=FG$1,$S464,0)</f>
        <v>473.0213333333333</v>
      </c>
      <c r="FH464" s="27">
        <f>IF($O464&gt;=FH$1,$S464,0)</f>
        <v>473.0213333333333</v>
      </c>
      <c r="FI464" s="27">
        <f>IF($O464&gt;=FI$1,$S464,0)</f>
        <v>473.0213333333333</v>
      </c>
      <c r="FJ464" s="27">
        <f>IF($O464&gt;=FJ$1,$S464,0)</f>
        <v>473.0213333333333</v>
      </c>
      <c r="FK464" s="27">
        <f>IF($O464&gt;=FK$1,$S464,0)</f>
        <v>473.0213333333333</v>
      </c>
      <c r="FL464" s="27">
        <f>IF($O464&gt;=FL$1,$S464,0)</f>
        <v>473.0213333333333</v>
      </c>
      <c r="FM464" s="27">
        <f>IF($O464&gt;=FM$1,$S464,0)</f>
        <v>473.0213333333333</v>
      </c>
      <c r="FN464" s="27">
        <f>IF($O464&gt;=FN$1,$S464,0)</f>
        <v>473.0213333333333</v>
      </c>
      <c r="FO464" s="27">
        <f>IF($O464&gt;=FO$1,$S464,0)</f>
        <v>473.0213333333333</v>
      </c>
      <c r="FP464" s="27">
        <f>IF($O464&gt;=FP$1,$S464,0)</f>
        <v>473.0213333333333</v>
      </c>
      <c r="FQ464" s="27">
        <f>IF($O464&gt;=FQ$1,$S464,0)</f>
        <v>473.0213333333333</v>
      </c>
      <c r="FR464" s="27">
        <f>IF($O464&gt;=FR$1,$S464,0)</f>
        <v>473.0213333333333</v>
      </c>
      <c r="FS464" s="27">
        <f>IF($O464&gt;=FS$1,$S464,0)</f>
        <v>473.0213333333333</v>
      </c>
      <c r="FT464" s="27">
        <f>IF($O464&gt;=FT$1,$S464,0)</f>
        <v>473.0213333333333</v>
      </c>
      <c r="FU464" s="27">
        <f>IF($O464&gt;=FU$1,$S464,0)</f>
        <v>473.0213333333333</v>
      </c>
      <c r="FV464" s="27">
        <f>IF($O464&gt;=FV$1,$S464,0)</f>
        <v>473.0213333333333</v>
      </c>
      <c r="FW464" s="27">
        <f>IF($O464&gt;=FW$1,$S464,0)</f>
        <v>473.0213333333333</v>
      </c>
      <c r="FX464" s="27">
        <f>IF($O464&gt;=FX$1,$S464,0)</f>
        <v>473.0213333333333</v>
      </c>
      <c r="FY464" s="27">
        <f>IF($O464&gt;=FY$1,$S464,0)</f>
        <v>473.0213333333333</v>
      </c>
      <c r="FZ464" s="27">
        <f>IF($O464&gt;=FZ$1,$S464,0)</f>
        <v>473.0213333333333</v>
      </c>
      <c r="GA464" s="27">
        <f>IF($O464&gt;=GA$1,$S464,0)</f>
        <v>473.0213333333333</v>
      </c>
      <c r="GB464" s="27">
        <f>IF($O464&gt;=GB$1,$S464,0)</f>
        <v>473.0213333333333</v>
      </c>
      <c r="GC464" s="27">
        <f>IF($O464&gt;=GC$1,$S464,0)</f>
        <v>473.0213333333333</v>
      </c>
      <c r="GD464" s="27">
        <f>IF($O464&gt;=GD$1,$S464,0)</f>
        <v>473.0213333333333</v>
      </c>
      <c r="GE464" s="27">
        <f>IF($O464&gt;=GE$1,$S464,0)</f>
        <v>473.0213333333333</v>
      </c>
      <c r="GF464" s="27">
        <f>IF($O464&gt;=GF$1,$S464,0)</f>
        <v>473.0213333333333</v>
      </c>
      <c r="GG464" s="27">
        <f>IF($O464&gt;=GG$1,$S464,0)</f>
        <v>473.0213333333333</v>
      </c>
      <c r="GH464" s="27">
        <f>IF($O464&gt;=GH$1,$S464,0)</f>
        <v>473.0213333333333</v>
      </c>
      <c r="GI464" s="27">
        <f>IF($O464&gt;=GI$1,$S464,0)</f>
        <v>473.0213333333333</v>
      </c>
      <c r="GJ464" s="27">
        <f>IF($O464&gt;=GJ$1,$S464,0)</f>
        <v>473.0213333333333</v>
      </c>
      <c r="GK464" s="27">
        <f>IF($O464&gt;=GK$1,$S464,0)</f>
        <v>473.0213333333333</v>
      </c>
      <c r="GL464" s="27">
        <f>IF($O464&gt;=GL$1,$S464,0)</f>
        <v>473.0213333333333</v>
      </c>
      <c r="GM464" s="27">
        <f>IF($O464&gt;=GM$1,$S464,0)</f>
        <v>473.0213333333333</v>
      </c>
      <c r="GN464" s="27">
        <f>IF($O464&gt;=GN$1,$S464,0)</f>
        <v>473.0213333333333</v>
      </c>
      <c r="GO464" s="27">
        <f>IF($O464&gt;=GO$1,$S464,0)</f>
        <v>473.0213333333333</v>
      </c>
      <c r="GP464" s="27">
        <f>IF($O464&gt;=GP$1,$S464,0)</f>
        <v>473.0213333333333</v>
      </c>
      <c r="GQ464" s="27">
        <f>IF($O464&gt;=GQ$1,$S464,0)</f>
        <v>473.0213333333333</v>
      </c>
      <c r="GR464" s="27">
        <f>IF($O464&gt;=GR$1,$S464,0)</f>
        <v>473.0213333333333</v>
      </c>
      <c r="GS464" s="27">
        <f>IF($O464&gt;=GS$1,$S464,0)</f>
        <v>473.0213333333333</v>
      </c>
      <c r="GT464" s="27">
        <f>IF($O464&gt;=GT$1,$S464,0)</f>
        <v>473.0213333333333</v>
      </c>
      <c r="GU464" s="27">
        <f>IF($O464&gt;=GU$1,$S464,0)</f>
        <v>473.0213333333333</v>
      </c>
      <c r="GV464" s="27">
        <f>IF($O464&gt;=GV$1,$S464,0)</f>
        <v>473.0213333333333</v>
      </c>
      <c r="GW464" s="27">
        <f>IF($O464&gt;=GW$1,$S464,0)</f>
        <v>473.0213333333333</v>
      </c>
      <c r="GX464" s="27">
        <f>IF($O464&gt;=GX$1,$S464,0)</f>
        <v>473.0213333333333</v>
      </c>
      <c r="GY464" s="27">
        <f>IF($O464&gt;=GY$1,$S464,0)</f>
        <v>473.0213333333333</v>
      </c>
      <c r="GZ464" s="27">
        <f>IF($O464&gt;=GZ$1,$S464,0)</f>
        <v>473.0213333333333</v>
      </c>
      <c r="HA464" s="27">
        <f>IF($O464&gt;=HA$1,$S464,0)</f>
        <v>473.0213333333333</v>
      </c>
      <c r="HB464" s="27">
        <f>IF($O464&gt;=HB$1,$S464,0)</f>
        <v>473.0213333333333</v>
      </c>
      <c r="HC464" s="27">
        <f>IF($O464&gt;=HC$1,$S464,0)</f>
        <v>473.0213333333333</v>
      </c>
    </row>
    <row r="465" spans="1:211">
      <c r="A465" s="3">
        <v>58408</v>
      </c>
      <c r="B465" s="3" t="s">
        <v>558</v>
      </c>
      <c r="C465" s="3" t="s">
        <v>450</v>
      </c>
      <c r="D465" s="3">
        <v>59</v>
      </c>
      <c r="E465" s="4">
        <v>34498</v>
      </c>
      <c r="F465" s="5">
        <v>24.035616438356165</v>
      </c>
      <c r="G465" s="3" t="s">
        <v>446</v>
      </c>
      <c r="H465" s="4">
        <v>21595</v>
      </c>
      <c r="I465" s="9" t="s">
        <v>836</v>
      </c>
      <c r="J465" s="5">
        <v>2717.72</v>
      </c>
      <c r="K465" s="31">
        <v>200</v>
      </c>
      <c r="L465" s="32">
        <v>24</v>
      </c>
      <c r="M465" s="33">
        <f>VLOOKUP(L465,FIND,3,TRUE)</f>
        <v>1.3</v>
      </c>
      <c r="N465" s="32">
        <f>IF(L465&gt;30,180,VLOOKUP(L465,TEMPO,2,FALSE))</f>
        <v>144</v>
      </c>
      <c r="O465" s="32">
        <f>IF(R465&gt;0,4,N465)</f>
        <v>144</v>
      </c>
      <c r="P465" s="96">
        <f>J465*M465*L465</f>
        <v>84792.864000000001</v>
      </c>
      <c r="Q465" s="96">
        <f>10934.45*2</f>
        <v>21868.9</v>
      </c>
      <c r="R465" s="96">
        <f>IF(P465&lt;=Q465,P465/4,0)</f>
        <v>0</v>
      </c>
      <c r="S465" s="5">
        <f>IF(P465&gt;=Q465,P465/N465,0)</f>
        <v>588.83933333333334</v>
      </c>
      <c r="T465" s="3"/>
      <c r="U465" s="3">
        <f>IF(T465="",1,0)</f>
        <v>1</v>
      </c>
      <c r="V465" s="3">
        <v>74</v>
      </c>
      <c r="W465" s="5">
        <v>0</v>
      </c>
      <c r="X465" s="5">
        <v>402.65</v>
      </c>
      <c r="Y465" s="5">
        <f>X465*W465</f>
        <v>0</v>
      </c>
      <c r="Z465" s="5">
        <v>400</v>
      </c>
      <c r="AA465" s="5">
        <f>S465+Y465+Z465</f>
        <v>988.83933333333334</v>
      </c>
      <c r="AB465" s="39">
        <f>(J465/12+J465/12*1.3333333333+450/12+J465/30*6/12+J465)*1.3+Y465+Z465+153.9</f>
        <v>4881.5491555457411</v>
      </c>
      <c r="AC465" s="39" t="s">
        <v>450</v>
      </c>
      <c r="AD465" s="39">
        <f>J465*1.3+400+153.9</f>
        <v>4086.9360000000001</v>
      </c>
      <c r="AE465" s="39">
        <f>SUMIFS('CUSTO MENSAL FUNC NOVO'!H:H,'CUSTO MENSAL FUNC NOVO'!A:A,'VALORES MENSAIS'!AC465)</f>
        <v>3296.25</v>
      </c>
      <c r="AF465" s="27">
        <f>IF($R465&gt;0,$R465,$S465)+$Y465+$Z465</f>
        <v>988.83933333333334</v>
      </c>
      <c r="AG465" s="27">
        <f>IF($R465&gt;0,$R465,$S465)+$Y465+$Z465</f>
        <v>988.83933333333334</v>
      </c>
      <c r="AH465" s="27">
        <f>IF($R465&gt;0,$R465,$S465)+$Y465+$Z465</f>
        <v>988.83933333333334</v>
      </c>
      <c r="AI465" s="27">
        <f>IF($R465&gt;0,$R465,$S465)+$Y465+$Z465</f>
        <v>988.83933333333334</v>
      </c>
      <c r="AJ465" s="27">
        <f>IF($O465&gt;=AJ$1,$S465+$Y465+$Z465,$Y465+$Z465)</f>
        <v>988.83933333333334</v>
      </c>
      <c r="AK465" s="27">
        <f>IF($O465&gt;=AK$1,$S465+$Y465+$Z465,$Y465+$Z465)</f>
        <v>988.83933333333334</v>
      </c>
      <c r="AL465" s="27">
        <f>IF($O465&gt;=AL$1,$S465+$Y465+$Z465,$Y465+$Z465)</f>
        <v>988.83933333333334</v>
      </c>
      <c r="AM465" s="27">
        <f>IF($O465&gt;=AM$1,$S465+$Y465+$Z465,$Y465+$Z465)</f>
        <v>988.83933333333334</v>
      </c>
      <c r="AN465" s="27">
        <f>IF($O465&gt;=AN$1,$S465+$Y465+$Z465,$Y465+$Z465)</f>
        <v>988.83933333333334</v>
      </c>
      <c r="AO465" s="27">
        <f>IF($O465&gt;=AO$1,$S465+$Y465+$Z465,$Y465+$Z465)</f>
        <v>988.83933333333334</v>
      </c>
      <c r="AP465" s="27">
        <f>IF($O465&gt;=AP$1,$S465+$Y465+$Z465,$Y465+$Z465)</f>
        <v>988.83933333333334</v>
      </c>
      <c r="AQ465" s="27">
        <f>IF($O465&gt;=AQ$1,$S465+$Y465+$Z465,$Y465+$Z465)</f>
        <v>988.83933333333334</v>
      </c>
      <c r="AR465" s="27">
        <f>IF($O465&gt;=AR$1,$S465+$Y465+$Z465,$Y465+$Z465)</f>
        <v>988.83933333333334</v>
      </c>
      <c r="AS465" s="27">
        <f>IF($O465&gt;=AS$1,$S465+$Y465+$Z465,$Y465+$Z465)</f>
        <v>988.83933333333334</v>
      </c>
      <c r="AT465" s="27">
        <f>IF($O465&gt;=AT$1,$S465+$Y465+$Z465,$Y465+$Z465)</f>
        <v>988.83933333333334</v>
      </c>
      <c r="AU465" s="27">
        <f>IF($O465&gt;=AU$1,$S465+$Y465+$Z465,$Y465+$Z465)</f>
        <v>988.83933333333334</v>
      </c>
      <c r="AV465" s="27">
        <f>IF($O465&gt;=AV$1,$S465+$Y465+$Z465,$Y465+$Z465)</f>
        <v>988.83933333333334</v>
      </c>
      <c r="AW465" s="27">
        <f>IF($O465&gt;=AW$1,$S465+$Y465+$Z465,$Y465+$Z465)</f>
        <v>988.83933333333334</v>
      </c>
      <c r="AX465" s="27">
        <f>IF($O465&gt;=AX$1,$S465+$Y465+$Z465,$Y465+$Z465)</f>
        <v>988.83933333333334</v>
      </c>
      <c r="AY465" s="27">
        <f>IF($O465&gt;=AY$1,$S465+$Y465+$Z465,$Y465+$Z465)</f>
        <v>988.83933333333334</v>
      </c>
      <c r="AZ465" s="27">
        <f>IF($O465&gt;=AZ$1,$S465+$Y465+$Z465,$Y465+$Z465)</f>
        <v>988.83933333333334</v>
      </c>
      <c r="BA465" s="27">
        <f>IF($O465&gt;=BA$1,$S465+$Y465+$Z465,$Y465+$Z465)</f>
        <v>988.83933333333334</v>
      </c>
      <c r="BB465" s="27">
        <f>IF($O465&gt;=BB$1,$S465+$Y465+$Z465,$Y465+$Z465)</f>
        <v>988.83933333333334</v>
      </c>
      <c r="BC465" s="27">
        <f>IF($O465&gt;=BC$1,$S465+$Y465+$Z465,$Y465+$Z465)</f>
        <v>988.83933333333334</v>
      </c>
      <c r="BD465" s="27">
        <f>IF($O465&gt;=BD$1,$S465+$Y465+$Z465,$Y465+$Z465)</f>
        <v>988.83933333333334</v>
      </c>
      <c r="BE465" s="27">
        <f>IF($O465&gt;=BE$1,$S465+$Y465+$Z465,$Y465+$Z465)</f>
        <v>988.83933333333334</v>
      </c>
      <c r="BF465" s="27">
        <f>IF($O465&gt;=BF$1,$S465+$Y465+$Z465,$Y465+$Z465)</f>
        <v>988.83933333333334</v>
      </c>
      <c r="BG465" s="27">
        <f>IF($O465&gt;=BG$1,$S465+$Y465+$Z465,$Y465+$Z465)</f>
        <v>988.83933333333334</v>
      </c>
      <c r="BH465" s="27">
        <f>IF($O465&gt;=BH$1,$S465+$Y465+$Z465,$Y465+$Z465)</f>
        <v>988.83933333333334</v>
      </c>
      <c r="BI465" s="27">
        <f>IF($O465&gt;=BI$1,$S465+$Y465+$Z465,$Y465+$Z465)</f>
        <v>988.83933333333334</v>
      </c>
      <c r="BJ465" s="27">
        <f>IF($O465&gt;=BJ$1,$S465+$Y465+$Z465,$Y465+$Z465)</f>
        <v>988.83933333333334</v>
      </c>
      <c r="BK465" s="27">
        <f>IF($O465&gt;=BK$1,$S465+$Y465+$Z465,$Y465+$Z465)</f>
        <v>988.83933333333334</v>
      </c>
      <c r="BL465" s="27">
        <f>IF($O465&gt;=BL$1,$S465+$Y465+$Z465,$Y465+$Z465)</f>
        <v>988.83933333333334</v>
      </c>
      <c r="BM465" s="27">
        <f>IF($O465&gt;=BM$1,$S465+$Y465+$Z465,$Y465+$Z465)</f>
        <v>988.83933333333334</v>
      </c>
      <c r="BN465" s="27">
        <f>IF($O465&gt;=BN$1,$S465+$Y465+$Z465,$Y465+$Z465)</f>
        <v>988.83933333333334</v>
      </c>
      <c r="BO465" s="27">
        <f>IF($O465&gt;=BO$1,$S465+$Y465+$Z465,$Y465+$Z465)</f>
        <v>988.83933333333334</v>
      </c>
      <c r="BP465" s="27">
        <f>IF($O465&gt;=BP$1,$S465+$Y465+$Z465,$Y465+$Z465)</f>
        <v>988.83933333333334</v>
      </c>
      <c r="BQ465" s="27">
        <f>IF($O465&gt;=BQ$1,$S465+$Y465+$Z465,$Y465+$Z465)</f>
        <v>988.83933333333334</v>
      </c>
      <c r="BR465" s="27">
        <f>IF($O465&gt;=BR$1,$S465+$Y465+$Z465,$Y465+$Z465)</f>
        <v>988.83933333333334</v>
      </c>
      <c r="BS465" s="27">
        <f>IF($O465&gt;=BS$1,$S465+$Y465+$Z465,$Y465+$Z465)</f>
        <v>988.83933333333334</v>
      </c>
      <c r="BT465" s="27">
        <f>IF($O465&gt;=BT$1,$S465+$Y465+$Z465,$Y465+$Z465)</f>
        <v>988.83933333333334</v>
      </c>
      <c r="BU465" s="27">
        <f>IF($O465&gt;=BU$1,$S465+$Y465+$Z465,$Y465+$Z465)</f>
        <v>988.83933333333334</v>
      </c>
      <c r="BV465" s="27">
        <f>IF($O465&gt;=BV$1,$S465+$Y465+$Z465,$Y465+$Z465)</f>
        <v>988.83933333333334</v>
      </c>
      <c r="BW465" s="27">
        <f>IF($O465&gt;=BW$1,$S465+$Y465+$Z465,$Y465+$Z465)</f>
        <v>988.83933333333334</v>
      </c>
      <c r="BX465" s="27">
        <f>IF($O465&gt;=BX$1,$S465+$Y465+$Z465,$Y465+$Z465)</f>
        <v>988.83933333333334</v>
      </c>
      <c r="BY465" s="27">
        <f>IF($O465&gt;=BY$1,$S465+$Y465+$Z465,$Y465+$Z465)</f>
        <v>988.83933333333334</v>
      </c>
      <c r="BZ465" s="27">
        <f>IF($O465&gt;=BZ$1,$S465+$Y465+$Z465,$Y465+$Z465)</f>
        <v>988.83933333333334</v>
      </c>
      <c r="CA465" s="27">
        <f>IF($O465&gt;=CA$1,$S465+$Y465+$Z465,$Y465+$Z465)</f>
        <v>988.83933333333334</v>
      </c>
      <c r="CB465" s="27">
        <f>IF($O465&gt;=CB$1,$S465+$Y465+$Z465,$Y465+$Z465)</f>
        <v>988.83933333333334</v>
      </c>
      <c r="CC465" s="27">
        <f>IF($O465&gt;=CC$1,$S465+$Y465+$Z465,$Y465+$Z465)</f>
        <v>988.83933333333334</v>
      </c>
      <c r="CD465" s="27">
        <f>IF($O465&gt;=CD$1,$S465+$Y465+$Z465,$Y465+$Z465)</f>
        <v>988.83933333333334</v>
      </c>
      <c r="CE465" s="27">
        <f>IF($O465&gt;=CE$1,$S465+$Y465+$Z465,$Y465+$Z465)</f>
        <v>988.83933333333334</v>
      </c>
      <c r="CF465" s="27">
        <f>IF($O465&gt;=CF$1,$S465+$Y465+$Z465,$Y465+$Z465)</f>
        <v>988.83933333333334</v>
      </c>
      <c r="CG465" s="27">
        <f>IF($O465&gt;=CG$1,$S465+$Y465+$Z465,$Y465+$Z465)</f>
        <v>988.83933333333334</v>
      </c>
      <c r="CH465" s="27">
        <f>IF($O465&gt;=CH$1,$S465+$Y465+$Z465,$Y465+$Z465)</f>
        <v>988.83933333333334</v>
      </c>
      <c r="CI465" s="27">
        <f>IF($O465&gt;=CI$1,$S465+$Y465+$Z465,$Y465+$Z465)</f>
        <v>988.83933333333334</v>
      </c>
      <c r="CJ465" s="27">
        <f>IF($O465&gt;=CJ$1,$S465+$Y465+$Z465,$Y465+$Z465)</f>
        <v>988.83933333333334</v>
      </c>
      <c r="CK465" s="27">
        <f>IF($O465&gt;=CK$1,$S465+$Y465+$Z465,$Y465+$Z465)</f>
        <v>988.83933333333334</v>
      </c>
      <c r="CL465" s="27">
        <f>IF($O465&gt;=CL$1,$S465+$Y465+$Z465,$Y465+$Z465)</f>
        <v>988.83933333333334</v>
      </c>
      <c r="CM465" s="27">
        <f>IF($O465&gt;=CM$1,$S465+$Y465+$Z465,$Y465+$Z465)</f>
        <v>988.83933333333334</v>
      </c>
      <c r="CN465" s="27">
        <f>IF($O465&gt;=CN$1,$S465+$Y465,$Y465)</f>
        <v>588.83933333333334</v>
      </c>
      <c r="CO465" s="27">
        <f>IF($O465&gt;=CO$1,$S465+$Y465,$Y465)</f>
        <v>588.83933333333334</v>
      </c>
      <c r="CP465" s="27">
        <f>IF($O465&gt;=CP$1,$S465+$Y465,$Y465)</f>
        <v>588.83933333333334</v>
      </c>
      <c r="CQ465" s="27">
        <f>IF($O465&gt;=CQ$1,$S465+$Y465,$Y465)</f>
        <v>588.83933333333334</v>
      </c>
      <c r="CR465" s="27">
        <f>IF($O465&gt;=CR$1,$S465+$Y465,$Y465)</f>
        <v>588.83933333333334</v>
      </c>
      <c r="CS465" s="27">
        <f>IF($O465&gt;=CS$1,$S465+$Y465,$Y465)</f>
        <v>588.83933333333334</v>
      </c>
      <c r="CT465" s="27">
        <f>IF($O465&gt;=CT$1,$S465+$Y465,$Y465)</f>
        <v>588.83933333333334</v>
      </c>
      <c r="CU465" s="27">
        <f>IF($O465&gt;=CU$1,$S465+$Y465,$Y465)</f>
        <v>588.83933333333334</v>
      </c>
      <c r="CV465" s="27">
        <f>IF($O465&gt;=CV$1,$S465+$Y465,$Y465)</f>
        <v>588.83933333333334</v>
      </c>
      <c r="CW465" s="27">
        <f>IF($O465&gt;=CW$1,$S465+$Y465,$Y465)</f>
        <v>588.83933333333334</v>
      </c>
      <c r="CX465" s="27">
        <f>IF($O465&gt;=CX$1,$S465+$Y465,$Y465)</f>
        <v>588.83933333333334</v>
      </c>
      <c r="CY465" s="27">
        <f>IF($O465&gt;=CY$1,$S465+$Y465,$Y465)</f>
        <v>588.83933333333334</v>
      </c>
      <c r="CZ465" s="27">
        <f>IF($O465&gt;=CZ$1,$S465+$Y465,$Y465)</f>
        <v>588.83933333333334</v>
      </c>
      <c r="DA465" s="27">
        <f>IF($O465&gt;=DA$1,$S465+$Y465,$Y465)</f>
        <v>588.83933333333334</v>
      </c>
      <c r="DB465" s="27">
        <f>IF($O465&gt;=DB$1,$S465+$Y465,$Y465)</f>
        <v>588.83933333333334</v>
      </c>
      <c r="DC465" s="27">
        <f>IF($O465&gt;=DC$1,$S465+$Y465,$Y465)</f>
        <v>588.83933333333334</v>
      </c>
      <c r="DD465" s="27">
        <f>IF($O465&gt;=DD$1,$S465+$Y465,$Y465)</f>
        <v>588.83933333333334</v>
      </c>
      <c r="DE465" s="27">
        <f>IF($O465&gt;=DE$1,$S465+$Y465,$Y465)</f>
        <v>588.83933333333334</v>
      </c>
      <c r="DF465" s="27">
        <f>IF($O465&gt;=DF$1,$S465+$Y465,$Y465)</f>
        <v>588.83933333333334</v>
      </c>
      <c r="DG465" s="27">
        <f>IF($O465&gt;=DG$1,$S465+$Y465,$Y465)</f>
        <v>588.83933333333334</v>
      </c>
      <c r="DH465" s="27">
        <f>IF($O465&gt;=DH$1,$S465+$Y465,$Y465)</f>
        <v>588.83933333333334</v>
      </c>
      <c r="DI465" s="27">
        <f>IF($O465&gt;=DI$1,$S465+$Y465,$Y465)</f>
        <v>588.83933333333334</v>
      </c>
      <c r="DJ465" s="27">
        <f>IF($O465&gt;=DJ$1,$S465+$Y465,$Y465)</f>
        <v>588.83933333333334</v>
      </c>
      <c r="DK465" s="27">
        <f>IF($O465&gt;=DK$1,$S465+$Y465,$Y465)</f>
        <v>588.83933333333334</v>
      </c>
      <c r="DL465" s="27">
        <f>IF($O465&gt;=DL$1,$S465+$Y465,$Y465)</f>
        <v>588.83933333333334</v>
      </c>
      <c r="DM465" s="27">
        <f>IF($O465&gt;=DM$1,$S465+$Y465,$Y465)</f>
        <v>588.83933333333334</v>
      </c>
      <c r="DN465" s="27">
        <f>IF($O465&gt;=DN$1,$S465+$Y465,$Y465)</f>
        <v>588.83933333333334</v>
      </c>
      <c r="DO465" s="27">
        <f>IF($O465&gt;=DO$1,$S465+$Y465,$Y465)</f>
        <v>588.83933333333334</v>
      </c>
      <c r="DP465" s="27">
        <f>IF($O465&gt;=DP$1,$S465+$Y465,$Y465)</f>
        <v>588.83933333333334</v>
      </c>
      <c r="DQ465" s="27">
        <f>IF($O465&gt;=DQ$1,$S465+$Y465,$Y465)</f>
        <v>588.83933333333334</v>
      </c>
      <c r="DR465" s="27">
        <f>IF($O465&gt;=DR$1,$S465+$Y465,$Y465)</f>
        <v>588.83933333333334</v>
      </c>
      <c r="DS465" s="27">
        <f>IF($O465&gt;=DS$1,$S465+$Y465,$Y465)</f>
        <v>588.83933333333334</v>
      </c>
      <c r="DT465" s="27">
        <f>IF($O465&gt;=DT$1,$S465+$Y465,$Y465)</f>
        <v>588.83933333333334</v>
      </c>
      <c r="DU465" s="27">
        <f>IF($O465&gt;=DU$1,$S465+$Y465,$Y465)</f>
        <v>588.83933333333334</v>
      </c>
      <c r="DV465" s="27">
        <f>IF($O465&gt;=DV$1,$S465+$Y465,$Y465)</f>
        <v>588.83933333333334</v>
      </c>
      <c r="DW465" s="27">
        <f>IF($O465&gt;=DW$1,$S465+$Y465,$Y465)</f>
        <v>588.83933333333334</v>
      </c>
      <c r="DX465" s="27">
        <f>IF($O465&gt;=DX$1,$S465+$Y465,$Y465)</f>
        <v>588.83933333333334</v>
      </c>
      <c r="DY465" s="27">
        <f>IF($O465&gt;=DY$1,$S465+$Y465,$Y465)</f>
        <v>588.83933333333334</v>
      </c>
      <c r="DZ465" s="27">
        <f>IF($O465&gt;=DZ$1,$S465+$Y465,$Y465)</f>
        <v>588.83933333333334</v>
      </c>
      <c r="EA465" s="27">
        <f>IF($O465&gt;=EA$1,$S465+$Y465,$Y465)</f>
        <v>588.83933333333334</v>
      </c>
      <c r="EB465" s="27">
        <f>IF($O465&gt;=EB$1,$S465+$Y465,$Y465)</f>
        <v>588.83933333333334</v>
      </c>
      <c r="EC465" s="27">
        <f>IF($O465&gt;=EC$1,$S465+$Y465,$Y465)</f>
        <v>588.83933333333334</v>
      </c>
      <c r="ED465" s="27">
        <f>IF($O465&gt;=ED$1,$S465+$Y465,$Y465)</f>
        <v>588.83933333333334</v>
      </c>
      <c r="EE465" s="27">
        <f>IF($O465&gt;=EE$1,$S465+$Y465,$Y465)</f>
        <v>588.83933333333334</v>
      </c>
      <c r="EF465" s="27">
        <f>IF($O465&gt;=EF$1,$S465+$Y465,$Y465)</f>
        <v>588.83933333333334</v>
      </c>
      <c r="EG465" s="27">
        <f>IF($O465&gt;=EG$1,$S465+$Y465,$Y465)</f>
        <v>588.83933333333334</v>
      </c>
      <c r="EH465" s="27">
        <f>IF($O465&gt;=EH$1,$S465+$Y465,$Y465)</f>
        <v>588.83933333333334</v>
      </c>
      <c r="EI465" s="27">
        <f>IF($O465&gt;=EI$1,$S465+$Y465,$Y465)</f>
        <v>588.83933333333334</v>
      </c>
      <c r="EJ465" s="27">
        <f>IF($O465&gt;=EJ$1,$S465+$Y465,$Y465)</f>
        <v>588.83933333333334</v>
      </c>
      <c r="EK465" s="27">
        <f>IF($O465&gt;=EK$1,$S465+$Y465,$Y465)</f>
        <v>588.83933333333334</v>
      </c>
      <c r="EL465" s="27">
        <f>IF($O465&gt;=EL$1,$S465+$Y465,$Y465)</f>
        <v>588.83933333333334</v>
      </c>
      <c r="EM465" s="27">
        <f>IF($O465&gt;=EM$1,$S465+$Y465,$Y465)</f>
        <v>588.83933333333334</v>
      </c>
      <c r="EN465" s="27">
        <f>IF($O465&gt;=EN$1,$S465+$Y465,$Y465)</f>
        <v>588.83933333333334</v>
      </c>
      <c r="EO465" s="27">
        <f>IF($O465&gt;=EO$1,$S465+$Y465,$Y465)</f>
        <v>588.83933333333334</v>
      </c>
      <c r="EP465" s="27">
        <f>IF($O465&gt;=EP$1,$S465+$Y465,$Y465)</f>
        <v>588.83933333333334</v>
      </c>
      <c r="EQ465" s="27">
        <f>IF($O465&gt;=EQ$1,$S465+$Y465,$Y465)</f>
        <v>588.83933333333334</v>
      </c>
      <c r="ER465" s="27">
        <f>IF($O465&gt;=ER$1,$S465+$Y465,$Y465)</f>
        <v>588.83933333333334</v>
      </c>
      <c r="ES465" s="27">
        <f>IF($O465&gt;=ES$1,$S465+$Y465,$Y465)</f>
        <v>588.83933333333334</v>
      </c>
      <c r="ET465" s="27">
        <f>IF($O465&gt;=ET$1,$S465+$Y465,$Y465)</f>
        <v>588.83933333333334</v>
      </c>
      <c r="EU465" s="27">
        <f>IF($O465&gt;=EU$1,$S465+$Y465,$Y465)</f>
        <v>588.83933333333334</v>
      </c>
      <c r="EV465" s="27">
        <f>IF($O465&gt;=EV$1,$S465,0)</f>
        <v>588.83933333333334</v>
      </c>
      <c r="EW465" s="27">
        <f>IF($O465&gt;=EW$1,$S465,0)</f>
        <v>588.83933333333334</v>
      </c>
      <c r="EX465" s="27">
        <f>IF($O465&gt;=EX$1,$S465,0)</f>
        <v>588.83933333333334</v>
      </c>
      <c r="EY465" s="27">
        <f>IF($O465&gt;=EY$1,$S465,0)</f>
        <v>588.83933333333334</v>
      </c>
      <c r="EZ465" s="27">
        <f>IF($O465&gt;=EZ$1,$S465,0)</f>
        <v>588.83933333333334</v>
      </c>
      <c r="FA465" s="27">
        <f>IF($O465&gt;=FA$1,$S465,0)</f>
        <v>588.83933333333334</v>
      </c>
      <c r="FB465" s="27">
        <f>IF($O465&gt;=FB$1,$S465,0)</f>
        <v>588.83933333333334</v>
      </c>
      <c r="FC465" s="27">
        <f>IF($O465&gt;=FC$1,$S465,0)</f>
        <v>588.83933333333334</v>
      </c>
      <c r="FD465" s="27">
        <f>IF($O465&gt;=FD$1,$S465,0)</f>
        <v>588.83933333333334</v>
      </c>
      <c r="FE465" s="27">
        <f>IF($O465&gt;=FE$1,$S465,0)</f>
        <v>588.83933333333334</v>
      </c>
      <c r="FF465" s="27">
        <f>IF($O465&gt;=FF$1,$S465,0)</f>
        <v>588.83933333333334</v>
      </c>
      <c r="FG465" s="27">
        <f>IF($O465&gt;=FG$1,$S465,0)</f>
        <v>588.83933333333334</v>
      </c>
      <c r="FH465" s="27">
        <f>IF($O465&gt;=FH$1,$S465,0)</f>
        <v>588.83933333333334</v>
      </c>
      <c r="FI465" s="27">
        <f>IF($O465&gt;=FI$1,$S465,0)</f>
        <v>588.83933333333334</v>
      </c>
      <c r="FJ465" s="27">
        <f>IF($O465&gt;=FJ$1,$S465,0)</f>
        <v>588.83933333333334</v>
      </c>
      <c r="FK465" s="27">
        <f>IF($O465&gt;=FK$1,$S465,0)</f>
        <v>588.83933333333334</v>
      </c>
      <c r="FL465" s="27">
        <f>IF($O465&gt;=FL$1,$S465,0)</f>
        <v>588.83933333333334</v>
      </c>
      <c r="FM465" s="27">
        <f>IF($O465&gt;=FM$1,$S465,0)</f>
        <v>588.83933333333334</v>
      </c>
      <c r="FN465" s="27">
        <f>IF($O465&gt;=FN$1,$S465,0)</f>
        <v>588.83933333333334</v>
      </c>
      <c r="FO465" s="27">
        <f>IF($O465&gt;=FO$1,$S465,0)</f>
        <v>588.83933333333334</v>
      </c>
      <c r="FP465" s="27">
        <f>IF($O465&gt;=FP$1,$S465,0)</f>
        <v>588.83933333333334</v>
      </c>
      <c r="FQ465" s="27">
        <f>IF($O465&gt;=FQ$1,$S465,0)</f>
        <v>588.83933333333334</v>
      </c>
      <c r="FR465" s="27">
        <f>IF($O465&gt;=FR$1,$S465,0)</f>
        <v>588.83933333333334</v>
      </c>
      <c r="FS465" s="27">
        <f>IF($O465&gt;=FS$1,$S465,0)</f>
        <v>588.83933333333334</v>
      </c>
      <c r="FT465" s="27">
        <f>IF($O465&gt;=FT$1,$S465,0)</f>
        <v>0</v>
      </c>
      <c r="FU465" s="27">
        <f>IF($O465&gt;=FU$1,$S465,0)</f>
        <v>0</v>
      </c>
      <c r="FV465" s="27">
        <f>IF($O465&gt;=FV$1,$S465,0)</f>
        <v>0</v>
      </c>
      <c r="FW465" s="27">
        <f>IF($O465&gt;=FW$1,$S465,0)</f>
        <v>0</v>
      </c>
      <c r="FX465" s="27">
        <f>IF($O465&gt;=FX$1,$S465,0)</f>
        <v>0</v>
      </c>
      <c r="FY465" s="27">
        <f>IF($O465&gt;=FY$1,$S465,0)</f>
        <v>0</v>
      </c>
      <c r="FZ465" s="27">
        <f>IF($O465&gt;=FZ$1,$S465,0)</f>
        <v>0</v>
      </c>
      <c r="GA465" s="27">
        <f>IF($O465&gt;=GA$1,$S465,0)</f>
        <v>0</v>
      </c>
      <c r="GB465" s="27">
        <f>IF($O465&gt;=GB$1,$S465,0)</f>
        <v>0</v>
      </c>
      <c r="GC465" s="27">
        <f>IF($O465&gt;=GC$1,$S465,0)</f>
        <v>0</v>
      </c>
      <c r="GD465" s="27">
        <f>IF($O465&gt;=GD$1,$S465,0)</f>
        <v>0</v>
      </c>
      <c r="GE465" s="27">
        <f>IF($O465&gt;=GE$1,$S465,0)</f>
        <v>0</v>
      </c>
      <c r="GF465" s="27">
        <f>IF($O465&gt;=GF$1,$S465,0)</f>
        <v>0</v>
      </c>
      <c r="GG465" s="27">
        <f>IF($O465&gt;=GG$1,$S465,0)</f>
        <v>0</v>
      </c>
      <c r="GH465" s="27">
        <f>IF($O465&gt;=GH$1,$S465,0)</f>
        <v>0</v>
      </c>
      <c r="GI465" s="27">
        <f>IF($O465&gt;=GI$1,$S465,0)</f>
        <v>0</v>
      </c>
      <c r="GJ465" s="27">
        <f>IF($O465&gt;=GJ$1,$S465,0)</f>
        <v>0</v>
      </c>
      <c r="GK465" s="27">
        <f>IF($O465&gt;=GK$1,$S465,0)</f>
        <v>0</v>
      </c>
      <c r="GL465" s="27">
        <f>IF($O465&gt;=GL$1,$S465,0)</f>
        <v>0</v>
      </c>
      <c r="GM465" s="27">
        <f>IF($O465&gt;=GM$1,$S465,0)</f>
        <v>0</v>
      </c>
      <c r="GN465" s="27">
        <f>IF($O465&gt;=GN$1,$S465,0)</f>
        <v>0</v>
      </c>
      <c r="GO465" s="27">
        <f>IF($O465&gt;=GO$1,$S465,0)</f>
        <v>0</v>
      </c>
      <c r="GP465" s="27">
        <f>IF($O465&gt;=GP$1,$S465,0)</f>
        <v>0</v>
      </c>
      <c r="GQ465" s="27">
        <f>IF($O465&gt;=GQ$1,$S465,0)</f>
        <v>0</v>
      </c>
      <c r="GR465" s="27">
        <f>IF($O465&gt;=GR$1,$S465,0)</f>
        <v>0</v>
      </c>
      <c r="GS465" s="27">
        <f>IF($O465&gt;=GS$1,$S465,0)</f>
        <v>0</v>
      </c>
      <c r="GT465" s="27">
        <f>IF($O465&gt;=GT$1,$S465,0)</f>
        <v>0</v>
      </c>
      <c r="GU465" s="27">
        <f>IF($O465&gt;=GU$1,$S465,0)</f>
        <v>0</v>
      </c>
      <c r="GV465" s="27">
        <f>IF($O465&gt;=GV$1,$S465,0)</f>
        <v>0</v>
      </c>
      <c r="GW465" s="27">
        <f>IF($O465&gt;=GW$1,$S465,0)</f>
        <v>0</v>
      </c>
      <c r="GX465" s="27">
        <f>IF($O465&gt;=GX$1,$S465,0)</f>
        <v>0</v>
      </c>
      <c r="GY465" s="27">
        <f>IF($O465&gt;=GY$1,$S465,0)</f>
        <v>0</v>
      </c>
      <c r="GZ465" s="27">
        <f>IF($O465&gt;=GZ$1,$S465,0)</f>
        <v>0</v>
      </c>
      <c r="HA465" s="27">
        <f>IF($O465&gt;=HA$1,$S465,0)</f>
        <v>0</v>
      </c>
      <c r="HB465" s="27">
        <f>IF($O465&gt;=HB$1,$S465,0)</f>
        <v>0</v>
      </c>
      <c r="HC465" s="27">
        <f>IF($O465&gt;=HC$1,$S465,0)</f>
        <v>0</v>
      </c>
    </row>
    <row r="466" spans="1:211">
      <c r="A466" s="3">
        <v>41947</v>
      </c>
      <c r="B466" s="3" t="s">
        <v>608</v>
      </c>
      <c r="C466" s="3" t="s">
        <v>490</v>
      </c>
      <c r="D466" s="3">
        <v>52</v>
      </c>
      <c r="E466" s="4">
        <v>33316</v>
      </c>
      <c r="F466" s="5">
        <v>27.273972602739725</v>
      </c>
      <c r="G466" s="3" t="s">
        <v>446</v>
      </c>
      <c r="H466" s="4">
        <v>24329</v>
      </c>
      <c r="I466" s="9" t="s">
        <v>836</v>
      </c>
      <c r="J466" s="5">
        <v>5017.55</v>
      </c>
      <c r="K466" s="31">
        <v>200</v>
      </c>
      <c r="L466" s="32">
        <v>27</v>
      </c>
      <c r="M466" s="33">
        <f>VLOOKUP(L466,FIND,3,TRUE)</f>
        <v>1.5</v>
      </c>
      <c r="N466" s="32">
        <f>IF(L466&gt;30,180,VLOOKUP(L466,TEMPO,2,FALSE))</f>
        <v>162</v>
      </c>
      <c r="O466" s="32">
        <f>IF(R466&gt;0,4,N466)</f>
        <v>162</v>
      </c>
      <c r="P466" s="96">
        <f>J466*M466*L466</f>
        <v>203210.77500000002</v>
      </c>
      <c r="Q466" s="96">
        <f>10934.45*2</f>
        <v>21868.9</v>
      </c>
      <c r="R466" s="96">
        <f>IF(P466&lt;=Q466,P466/4,0)</f>
        <v>0</v>
      </c>
      <c r="S466" s="5">
        <f>IF(P466&gt;=Q466,P466/N466,0)</f>
        <v>1254.3875</v>
      </c>
      <c r="T466" s="3"/>
      <c r="U466" s="3">
        <f>IF(T466="",1,0)</f>
        <v>1</v>
      </c>
      <c r="V466" s="3">
        <v>90</v>
      </c>
      <c r="W466" s="5">
        <v>0</v>
      </c>
      <c r="X466" s="5">
        <v>203.3</v>
      </c>
      <c r="Y466" s="5">
        <f>X466*W466</f>
        <v>0</v>
      </c>
      <c r="Z466" s="5">
        <v>400</v>
      </c>
      <c r="AA466" s="5">
        <f>S466+Y466+Z466</f>
        <v>1654.3875</v>
      </c>
      <c r="AB466" s="39">
        <f>(J466/12+J466/12*1.3333333333+450/12+J466/30*6/12+J466)*1.3+Y466+Z466+153.9</f>
        <v>8502.5037222041028</v>
      </c>
      <c r="AC466" s="39" t="s">
        <v>450</v>
      </c>
      <c r="AD466" s="39">
        <f>J466*1.3+400+153.9</f>
        <v>7076.7150000000001</v>
      </c>
      <c r="AE466" s="39">
        <f>SUMIFS('CUSTO MENSAL FUNC NOVO'!H:H,'CUSTO MENSAL FUNC NOVO'!A:A,'VALORES MENSAIS'!AC466)</f>
        <v>3296.25</v>
      </c>
      <c r="AF466" s="27">
        <f>IF($R466&gt;0,$R466,$S466)+$Y466+$Z466</f>
        <v>1654.3875</v>
      </c>
      <c r="AG466" s="27">
        <f>IF($R466&gt;0,$R466,$S466)+$Y466+$Z466</f>
        <v>1654.3875</v>
      </c>
      <c r="AH466" s="27">
        <f>IF($R466&gt;0,$R466,$S466)+$Y466+$Z466</f>
        <v>1654.3875</v>
      </c>
      <c r="AI466" s="27">
        <f>IF($R466&gt;0,$R466,$S466)+$Y466+$Z466</f>
        <v>1654.3875</v>
      </c>
      <c r="AJ466" s="27">
        <f>IF($O466&gt;=AJ$1,$S466+$Y466+$Z466,$Y466+$Z466)</f>
        <v>1654.3875</v>
      </c>
      <c r="AK466" s="27">
        <f>IF($O466&gt;=AK$1,$S466+$Y466+$Z466,$Y466+$Z466)</f>
        <v>1654.3875</v>
      </c>
      <c r="AL466" s="27">
        <f>IF($O466&gt;=AL$1,$S466+$Y466+$Z466,$Y466+$Z466)</f>
        <v>1654.3875</v>
      </c>
      <c r="AM466" s="27">
        <f>IF($O466&gt;=AM$1,$S466+$Y466+$Z466,$Y466+$Z466)</f>
        <v>1654.3875</v>
      </c>
      <c r="AN466" s="27">
        <f>IF($O466&gt;=AN$1,$S466+$Y466+$Z466,$Y466+$Z466)</f>
        <v>1654.3875</v>
      </c>
      <c r="AO466" s="27">
        <f>IF($O466&gt;=AO$1,$S466+$Y466+$Z466,$Y466+$Z466)</f>
        <v>1654.3875</v>
      </c>
      <c r="AP466" s="27">
        <f>IF($O466&gt;=AP$1,$S466+$Y466+$Z466,$Y466+$Z466)</f>
        <v>1654.3875</v>
      </c>
      <c r="AQ466" s="27">
        <f>IF($O466&gt;=AQ$1,$S466+$Y466+$Z466,$Y466+$Z466)</f>
        <v>1654.3875</v>
      </c>
      <c r="AR466" s="27">
        <f>IF($O466&gt;=AR$1,$S466+$Y466+$Z466,$Y466+$Z466)</f>
        <v>1654.3875</v>
      </c>
      <c r="AS466" s="27">
        <f>IF($O466&gt;=AS$1,$S466+$Y466+$Z466,$Y466+$Z466)</f>
        <v>1654.3875</v>
      </c>
      <c r="AT466" s="27">
        <f>IF($O466&gt;=AT$1,$S466+$Y466+$Z466,$Y466+$Z466)</f>
        <v>1654.3875</v>
      </c>
      <c r="AU466" s="27">
        <f>IF($O466&gt;=AU$1,$S466+$Y466+$Z466,$Y466+$Z466)</f>
        <v>1654.3875</v>
      </c>
      <c r="AV466" s="27">
        <f>IF($O466&gt;=AV$1,$S466+$Y466+$Z466,$Y466+$Z466)</f>
        <v>1654.3875</v>
      </c>
      <c r="AW466" s="27">
        <f>IF($O466&gt;=AW$1,$S466+$Y466+$Z466,$Y466+$Z466)</f>
        <v>1654.3875</v>
      </c>
      <c r="AX466" s="27">
        <f>IF($O466&gt;=AX$1,$S466+$Y466+$Z466,$Y466+$Z466)</f>
        <v>1654.3875</v>
      </c>
      <c r="AY466" s="27">
        <f>IF($O466&gt;=AY$1,$S466+$Y466+$Z466,$Y466+$Z466)</f>
        <v>1654.3875</v>
      </c>
      <c r="AZ466" s="27">
        <f>IF($O466&gt;=AZ$1,$S466+$Y466+$Z466,$Y466+$Z466)</f>
        <v>1654.3875</v>
      </c>
      <c r="BA466" s="27">
        <f>IF($O466&gt;=BA$1,$S466+$Y466+$Z466,$Y466+$Z466)</f>
        <v>1654.3875</v>
      </c>
      <c r="BB466" s="27">
        <f>IF($O466&gt;=BB$1,$S466+$Y466+$Z466,$Y466+$Z466)</f>
        <v>1654.3875</v>
      </c>
      <c r="BC466" s="27">
        <f>IF($O466&gt;=BC$1,$S466+$Y466+$Z466,$Y466+$Z466)</f>
        <v>1654.3875</v>
      </c>
      <c r="BD466" s="27">
        <f>IF($O466&gt;=BD$1,$S466+$Y466+$Z466,$Y466+$Z466)</f>
        <v>1654.3875</v>
      </c>
      <c r="BE466" s="27">
        <f>IF($O466&gt;=BE$1,$S466+$Y466+$Z466,$Y466+$Z466)</f>
        <v>1654.3875</v>
      </c>
      <c r="BF466" s="27">
        <f>IF($O466&gt;=BF$1,$S466+$Y466+$Z466,$Y466+$Z466)</f>
        <v>1654.3875</v>
      </c>
      <c r="BG466" s="27">
        <f>IF($O466&gt;=BG$1,$S466+$Y466+$Z466,$Y466+$Z466)</f>
        <v>1654.3875</v>
      </c>
      <c r="BH466" s="27">
        <f>IF($O466&gt;=BH$1,$S466+$Y466+$Z466,$Y466+$Z466)</f>
        <v>1654.3875</v>
      </c>
      <c r="BI466" s="27">
        <f>IF($O466&gt;=BI$1,$S466+$Y466+$Z466,$Y466+$Z466)</f>
        <v>1654.3875</v>
      </c>
      <c r="BJ466" s="27">
        <f>IF($O466&gt;=BJ$1,$S466+$Y466+$Z466,$Y466+$Z466)</f>
        <v>1654.3875</v>
      </c>
      <c r="BK466" s="27">
        <f>IF($O466&gt;=BK$1,$S466+$Y466+$Z466,$Y466+$Z466)</f>
        <v>1654.3875</v>
      </c>
      <c r="BL466" s="27">
        <f>IF($O466&gt;=BL$1,$S466+$Y466+$Z466,$Y466+$Z466)</f>
        <v>1654.3875</v>
      </c>
      <c r="BM466" s="27">
        <f>IF($O466&gt;=BM$1,$S466+$Y466+$Z466,$Y466+$Z466)</f>
        <v>1654.3875</v>
      </c>
      <c r="BN466" s="27">
        <f>IF($O466&gt;=BN$1,$S466+$Y466+$Z466,$Y466+$Z466)</f>
        <v>1654.3875</v>
      </c>
      <c r="BO466" s="27">
        <f>IF($O466&gt;=BO$1,$S466+$Y466+$Z466,$Y466+$Z466)</f>
        <v>1654.3875</v>
      </c>
      <c r="BP466" s="27">
        <f>IF($O466&gt;=BP$1,$S466+$Y466+$Z466,$Y466+$Z466)</f>
        <v>1654.3875</v>
      </c>
      <c r="BQ466" s="27">
        <f>IF($O466&gt;=BQ$1,$S466+$Y466+$Z466,$Y466+$Z466)</f>
        <v>1654.3875</v>
      </c>
      <c r="BR466" s="27">
        <f>IF($O466&gt;=BR$1,$S466+$Y466+$Z466,$Y466+$Z466)</f>
        <v>1654.3875</v>
      </c>
      <c r="BS466" s="27">
        <f>IF($O466&gt;=BS$1,$S466+$Y466+$Z466,$Y466+$Z466)</f>
        <v>1654.3875</v>
      </c>
      <c r="BT466" s="27">
        <f>IF($O466&gt;=BT$1,$S466+$Y466+$Z466,$Y466+$Z466)</f>
        <v>1654.3875</v>
      </c>
      <c r="BU466" s="27">
        <f>IF($O466&gt;=BU$1,$S466+$Y466+$Z466,$Y466+$Z466)</f>
        <v>1654.3875</v>
      </c>
      <c r="BV466" s="27">
        <f>IF($O466&gt;=BV$1,$S466+$Y466+$Z466,$Y466+$Z466)</f>
        <v>1654.3875</v>
      </c>
      <c r="BW466" s="27">
        <f>IF($O466&gt;=BW$1,$S466+$Y466+$Z466,$Y466+$Z466)</f>
        <v>1654.3875</v>
      </c>
      <c r="BX466" s="27">
        <f>IF($O466&gt;=BX$1,$S466+$Y466+$Z466,$Y466+$Z466)</f>
        <v>1654.3875</v>
      </c>
      <c r="BY466" s="27">
        <f>IF($O466&gt;=BY$1,$S466+$Y466+$Z466,$Y466+$Z466)</f>
        <v>1654.3875</v>
      </c>
      <c r="BZ466" s="27">
        <f>IF($O466&gt;=BZ$1,$S466+$Y466+$Z466,$Y466+$Z466)</f>
        <v>1654.3875</v>
      </c>
      <c r="CA466" s="27">
        <f>IF($O466&gt;=CA$1,$S466+$Y466+$Z466,$Y466+$Z466)</f>
        <v>1654.3875</v>
      </c>
      <c r="CB466" s="27">
        <f>IF($O466&gt;=CB$1,$S466+$Y466+$Z466,$Y466+$Z466)</f>
        <v>1654.3875</v>
      </c>
      <c r="CC466" s="27">
        <f>IF($O466&gt;=CC$1,$S466+$Y466+$Z466,$Y466+$Z466)</f>
        <v>1654.3875</v>
      </c>
      <c r="CD466" s="27">
        <f>IF($O466&gt;=CD$1,$S466+$Y466+$Z466,$Y466+$Z466)</f>
        <v>1654.3875</v>
      </c>
      <c r="CE466" s="27">
        <f>IF($O466&gt;=CE$1,$S466+$Y466+$Z466,$Y466+$Z466)</f>
        <v>1654.3875</v>
      </c>
      <c r="CF466" s="27">
        <f>IF($O466&gt;=CF$1,$S466+$Y466+$Z466,$Y466+$Z466)</f>
        <v>1654.3875</v>
      </c>
      <c r="CG466" s="27">
        <f>IF($O466&gt;=CG$1,$S466+$Y466+$Z466,$Y466+$Z466)</f>
        <v>1654.3875</v>
      </c>
      <c r="CH466" s="27">
        <f>IF($O466&gt;=CH$1,$S466+$Y466+$Z466,$Y466+$Z466)</f>
        <v>1654.3875</v>
      </c>
      <c r="CI466" s="27">
        <f>IF($O466&gt;=CI$1,$S466+$Y466+$Z466,$Y466+$Z466)</f>
        <v>1654.3875</v>
      </c>
      <c r="CJ466" s="27">
        <f>IF($O466&gt;=CJ$1,$S466+$Y466+$Z466,$Y466+$Z466)</f>
        <v>1654.3875</v>
      </c>
      <c r="CK466" s="27">
        <f>IF($O466&gt;=CK$1,$S466+$Y466+$Z466,$Y466+$Z466)</f>
        <v>1654.3875</v>
      </c>
      <c r="CL466" s="27">
        <f>IF($O466&gt;=CL$1,$S466+$Y466+$Z466,$Y466+$Z466)</f>
        <v>1654.3875</v>
      </c>
      <c r="CM466" s="27">
        <f>IF($O466&gt;=CM$1,$S466+$Y466+$Z466,$Y466+$Z466)</f>
        <v>1654.3875</v>
      </c>
      <c r="CN466" s="27">
        <f>IF($O466&gt;=CN$1,$S466+$Y466,$Y466)</f>
        <v>1254.3875</v>
      </c>
      <c r="CO466" s="27">
        <f>IF($O466&gt;=CO$1,$S466+$Y466,$Y466)</f>
        <v>1254.3875</v>
      </c>
      <c r="CP466" s="27">
        <f>IF($O466&gt;=CP$1,$S466+$Y466,$Y466)</f>
        <v>1254.3875</v>
      </c>
      <c r="CQ466" s="27">
        <f>IF($O466&gt;=CQ$1,$S466+$Y466,$Y466)</f>
        <v>1254.3875</v>
      </c>
      <c r="CR466" s="27">
        <f>IF($O466&gt;=CR$1,$S466+$Y466,$Y466)</f>
        <v>1254.3875</v>
      </c>
      <c r="CS466" s="27">
        <f>IF($O466&gt;=CS$1,$S466+$Y466,$Y466)</f>
        <v>1254.3875</v>
      </c>
      <c r="CT466" s="27">
        <f>IF($O466&gt;=CT$1,$S466+$Y466,$Y466)</f>
        <v>1254.3875</v>
      </c>
      <c r="CU466" s="27">
        <f>IF($O466&gt;=CU$1,$S466+$Y466,$Y466)</f>
        <v>1254.3875</v>
      </c>
      <c r="CV466" s="27">
        <f>IF($O466&gt;=CV$1,$S466+$Y466,$Y466)</f>
        <v>1254.3875</v>
      </c>
      <c r="CW466" s="27">
        <f>IF($O466&gt;=CW$1,$S466+$Y466,$Y466)</f>
        <v>1254.3875</v>
      </c>
      <c r="CX466" s="27">
        <f>IF($O466&gt;=CX$1,$S466+$Y466,$Y466)</f>
        <v>1254.3875</v>
      </c>
      <c r="CY466" s="27">
        <f>IF($O466&gt;=CY$1,$S466+$Y466,$Y466)</f>
        <v>1254.3875</v>
      </c>
      <c r="CZ466" s="27">
        <f>IF($O466&gt;=CZ$1,$S466+$Y466,$Y466)</f>
        <v>1254.3875</v>
      </c>
      <c r="DA466" s="27">
        <f>IF($O466&gt;=DA$1,$S466+$Y466,$Y466)</f>
        <v>1254.3875</v>
      </c>
      <c r="DB466" s="27">
        <f>IF($O466&gt;=DB$1,$S466+$Y466,$Y466)</f>
        <v>1254.3875</v>
      </c>
      <c r="DC466" s="27">
        <f>IF($O466&gt;=DC$1,$S466+$Y466,$Y466)</f>
        <v>1254.3875</v>
      </c>
      <c r="DD466" s="27">
        <f>IF($O466&gt;=DD$1,$S466+$Y466,$Y466)</f>
        <v>1254.3875</v>
      </c>
      <c r="DE466" s="27">
        <f>IF($O466&gt;=DE$1,$S466+$Y466,$Y466)</f>
        <v>1254.3875</v>
      </c>
      <c r="DF466" s="27">
        <f>IF($O466&gt;=DF$1,$S466+$Y466,$Y466)</f>
        <v>1254.3875</v>
      </c>
      <c r="DG466" s="27">
        <f>IF($O466&gt;=DG$1,$S466+$Y466,$Y466)</f>
        <v>1254.3875</v>
      </c>
      <c r="DH466" s="27">
        <f>IF($O466&gt;=DH$1,$S466+$Y466,$Y466)</f>
        <v>1254.3875</v>
      </c>
      <c r="DI466" s="27">
        <f>IF($O466&gt;=DI$1,$S466+$Y466,$Y466)</f>
        <v>1254.3875</v>
      </c>
      <c r="DJ466" s="27">
        <f>IF($O466&gt;=DJ$1,$S466+$Y466,$Y466)</f>
        <v>1254.3875</v>
      </c>
      <c r="DK466" s="27">
        <f>IF($O466&gt;=DK$1,$S466+$Y466,$Y466)</f>
        <v>1254.3875</v>
      </c>
      <c r="DL466" s="27">
        <f>IF($O466&gt;=DL$1,$S466+$Y466,$Y466)</f>
        <v>1254.3875</v>
      </c>
      <c r="DM466" s="27">
        <f>IF($O466&gt;=DM$1,$S466+$Y466,$Y466)</f>
        <v>1254.3875</v>
      </c>
      <c r="DN466" s="27">
        <f>IF($O466&gt;=DN$1,$S466+$Y466,$Y466)</f>
        <v>1254.3875</v>
      </c>
      <c r="DO466" s="27">
        <f>IF($O466&gt;=DO$1,$S466+$Y466,$Y466)</f>
        <v>1254.3875</v>
      </c>
      <c r="DP466" s="27">
        <f>IF($O466&gt;=DP$1,$S466+$Y466,$Y466)</f>
        <v>1254.3875</v>
      </c>
      <c r="DQ466" s="27">
        <f>IF($O466&gt;=DQ$1,$S466+$Y466,$Y466)</f>
        <v>1254.3875</v>
      </c>
      <c r="DR466" s="27">
        <f>IF($O466&gt;=DR$1,$S466+$Y466,$Y466)</f>
        <v>1254.3875</v>
      </c>
      <c r="DS466" s="27">
        <f>IF($O466&gt;=DS$1,$S466+$Y466,$Y466)</f>
        <v>1254.3875</v>
      </c>
      <c r="DT466" s="27">
        <f>IF($O466&gt;=DT$1,$S466+$Y466,$Y466)</f>
        <v>1254.3875</v>
      </c>
      <c r="DU466" s="27">
        <f>IF($O466&gt;=DU$1,$S466+$Y466,$Y466)</f>
        <v>1254.3875</v>
      </c>
      <c r="DV466" s="27">
        <f>IF($O466&gt;=DV$1,$S466+$Y466,$Y466)</f>
        <v>1254.3875</v>
      </c>
      <c r="DW466" s="27">
        <f>IF($O466&gt;=DW$1,$S466+$Y466,$Y466)</f>
        <v>1254.3875</v>
      </c>
      <c r="DX466" s="27">
        <f>IF($O466&gt;=DX$1,$S466+$Y466,$Y466)</f>
        <v>1254.3875</v>
      </c>
      <c r="DY466" s="27">
        <f>IF($O466&gt;=DY$1,$S466+$Y466,$Y466)</f>
        <v>1254.3875</v>
      </c>
      <c r="DZ466" s="27">
        <f>IF($O466&gt;=DZ$1,$S466+$Y466,$Y466)</f>
        <v>1254.3875</v>
      </c>
      <c r="EA466" s="27">
        <f>IF($O466&gt;=EA$1,$S466+$Y466,$Y466)</f>
        <v>1254.3875</v>
      </c>
      <c r="EB466" s="27">
        <f>IF($O466&gt;=EB$1,$S466+$Y466,$Y466)</f>
        <v>1254.3875</v>
      </c>
      <c r="EC466" s="27">
        <f>IF($O466&gt;=EC$1,$S466+$Y466,$Y466)</f>
        <v>1254.3875</v>
      </c>
      <c r="ED466" s="27">
        <f>IF($O466&gt;=ED$1,$S466+$Y466,$Y466)</f>
        <v>1254.3875</v>
      </c>
      <c r="EE466" s="27">
        <f>IF($O466&gt;=EE$1,$S466+$Y466,$Y466)</f>
        <v>1254.3875</v>
      </c>
      <c r="EF466" s="27">
        <f>IF($O466&gt;=EF$1,$S466+$Y466,$Y466)</f>
        <v>1254.3875</v>
      </c>
      <c r="EG466" s="27">
        <f>IF($O466&gt;=EG$1,$S466+$Y466,$Y466)</f>
        <v>1254.3875</v>
      </c>
      <c r="EH466" s="27">
        <f>IF($O466&gt;=EH$1,$S466+$Y466,$Y466)</f>
        <v>1254.3875</v>
      </c>
      <c r="EI466" s="27">
        <f>IF($O466&gt;=EI$1,$S466+$Y466,$Y466)</f>
        <v>1254.3875</v>
      </c>
      <c r="EJ466" s="27">
        <f>IF($O466&gt;=EJ$1,$S466+$Y466,$Y466)</f>
        <v>1254.3875</v>
      </c>
      <c r="EK466" s="27">
        <f>IF($O466&gt;=EK$1,$S466+$Y466,$Y466)</f>
        <v>1254.3875</v>
      </c>
      <c r="EL466" s="27">
        <f>IF($O466&gt;=EL$1,$S466+$Y466,$Y466)</f>
        <v>1254.3875</v>
      </c>
      <c r="EM466" s="27">
        <f>IF($O466&gt;=EM$1,$S466+$Y466,$Y466)</f>
        <v>1254.3875</v>
      </c>
      <c r="EN466" s="27">
        <f>IF($O466&gt;=EN$1,$S466+$Y466,$Y466)</f>
        <v>1254.3875</v>
      </c>
      <c r="EO466" s="27">
        <f>IF($O466&gt;=EO$1,$S466+$Y466,$Y466)</f>
        <v>1254.3875</v>
      </c>
      <c r="EP466" s="27">
        <f>IF($O466&gt;=EP$1,$S466+$Y466,$Y466)</f>
        <v>1254.3875</v>
      </c>
      <c r="EQ466" s="27">
        <f>IF($O466&gt;=EQ$1,$S466+$Y466,$Y466)</f>
        <v>1254.3875</v>
      </c>
      <c r="ER466" s="27">
        <f>IF($O466&gt;=ER$1,$S466+$Y466,$Y466)</f>
        <v>1254.3875</v>
      </c>
      <c r="ES466" s="27">
        <f>IF($O466&gt;=ES$1,$S466+$Y466,$Y466)</f>
        <v>1254.3875</v>
      </c>
      <c r="ET466" s="27">
        <f>IF($O466&gt;=ET$1,$S466+$Y466,$Y466)</f>
        <v>1254.3875</v>
      </c>
      <c r="EU466" s="27">
        <f>IF($O466&gt;=EU$1,$S466+$Y466,$Y466)</f>
        <v>1254.3875</v>
      </c>
      <c r="EV466" s="27">
        <f>IF($O466&gt;=EV$1,$S466,0)</f>
        <v>1254.3875</v>
      </c>
      <c r="EW466" s="27">
        <f>IF($O466&gt;=EW$1,$S466,0)</f>
        <v>1254.3875</v>
      </c>
      <c r="EX466" s="27">
        <f>IF($O466&gt;=EX$1,$S466,0)</f>
        <v>1254.3875</v>
      </c>
      <c r="EY466" s="27">
        <f>IF($O466&gt;=EY$1,$S466,0)</f>
        <v>1254.3875</v>
      </c>
      <c r="EZ466" s="27">
        <f>IF($O466&gt;=EZ$1,$S466,0)</f>
        <v>1254.3875</v>
      </c>
      <c r="FA466" s="27">
        <f>IF($O466&gt;=FA$1,$S466,0)</f>
        <v>1254.3875</v>
      </c>
      <c r="FB466" s="27">
        <f>IF($O466&gt;=FB$1,$S466,0)</f>
        <v>1254.3875</v>
      </c>
      <c r="FC466" s="27">
        <f>IF($O466&gt;=FC$1,$S466,0)</f>
        <v>1254.3875</v>
      </c>
      <c r="FD466" s="27">
        <f>IF($O466&gt;=FD$1,$S466,0)</f>
        <v>1254.3875</v>
      </c>
      <c r="FE466" s="27">
        <f>IF($O466&gt;=FE$1,$S466,0)</f>
        <v>1254.3875</v>
      </c>
      <c r="FF466" s="27">
        <f>IF($O466&gt;=FF$1,$S466,0)</f>
        <v>1254.3875</v>
      </c>
      <c r="FG466" s="27">
        <f>IF($O466&gt;=FG$1,$S466,0)</f>
        <v>1254.3875</v>
      </c>
      <c r="FH466" s="27">
        <f>IF($O466&gt;=FH$1,$S466,0)</f>
        <v>1254.3875</v>
      </c>
      <c r="FI466" s="27">
        <f>IF($O466&gt;=FI$1,$S466,0)</f>
        <v>1254.3875</v>
      </c>
      <c r="FJ466" s="27">
        <f>IF($O466&gt;=FJ$1,$S466,0)</f>
        <v>1254.3875</v>
      </c>
      <c r="FK466" s="27">
        <f>IF($O466&gt;=FK$1,$S466,0)</f>
        <v>1254.3875</v>
      </c>
      <c r="FL466" s="27">
        <f>IF($O466&gt;=FL$1,$S466,0)</f>
        <v>1254.3875</v>
      </c>
      <c r="FM466" s="27">
        <f>IF($O466&gt;=FM$1,$S466,0)</f>
        <v>1254.3875</v>
      </c>
      <c r="FN466" s="27">
        <f>IF($O466&gt;=FN$1,$S466,0)</f>
        <v>1254.3875</v>
      </c>
      <c r="FO466" s="27">
        <f>IF($O466&gt;=FO$1,$S466,0)</f>
        <v>1254.3875</v>
      </c>
      <c r="FP466" s="27">
        <f>IF($O466&gt;=FP$1,$S466,0)</f>
        <v>1254.3875</v>
      </c>
      <c r="FQ466" s="27">
        <f>IF($O466&gt;=FQ$1,$S466,0)</f>
        <v>1254.3875</v>
      </c>
      <c r="FR466" s="27">
        <f>IF($O466&gt;=FR$1,$S466,0)</f>
        <v>1254.3875</v>
      </c>
      <c r="FS466" s="27">
        <f>IF($O466&gt;=FS$1,$S466,0)</f>
        <v>1254.3875</v>
      </c>
      <c r="FT466" s="27">
        <f>IF($O466&gt;=FT$1,$S466,0)</f>
        <v>1254.3875</v>
      </c>
      <c r="FU466" s="27">
        <f>IF($O466&gt;=FU$1,$S466,0)</f>
        <v>1254.3875</v>
      </c>
      <c r="FV466" s="27">
        <f>IF($O466&gt;=FV$1,$S466,0)</f>
        <v>1254.3875</v>
      </c>
      <c r="FW466" s="27">
        <f>IF($O466&gt;=FW$1,$S466,0)</f>
        <v>1254.3875</v>
      </c>
      <c r="FX466" s="27">
        <f>IF($O466&gt;=FX$1,$S466,0)</f>
        <v>1254.3875</v>
      </c>
      <c r="FY466" s="27">
        <f>IF($O466&gt;=FY$1,$S466,0)</f>
        <v>1254.3875</v>
      </c>
      <c r="FZ466" s="27">
        <f>IF($O466&gt;=FZ$1,$S466,0)</f>
        <v>1254.3875</v>
      </c>
      <c r="GA466" s="27">
        <f>IF($O466&gt;=GA$1,$S466,0)</f>
        <v>1254.3875</v>
      </c>
      <c r="GB466" s="27">
        <f>IF($O466&gt;=GB$1,$S466,0)</f>
        <v>1254.3875</v>
      </c>
      <c r="GC466" s="27">
        <f>IF($O466&gt;=GC$1,$S466,0)</f>
        <v>1254.3875</v>
      </c>
      <c r="GD466" s="27">
        <f>IF($O466&gt;=GD$1,$S466,0)</f>
        <v>1254.3875</v>
      </c>
      <c r="GE466" s="27">
        <f>IF($O466&gt;=GE$1,$S466,0)</f>
        <v>1254.3875</v>
      </c>
      <c r="GF466" s="27">
        <f>IF($O466&gt;=GF$1,$S466,0)</f>
        <v>1254.3875</v>
      </c>
      <c r="GG466" s="27">
        <f>IF($O466&gt;=GG$1,$S466,0)</f>
        <v>1254.3875</v>
      </c>
      <c r="GH466" s="27">
        <f>IF($O466&gt;=GH$1,$S466,0)</f>
        <v>1254.3875</v>
      </c>
      <c r="GI466" s="27">
        <f>IF($O466&gt;=GI$1,$S466,0)</f>
        <v>1254.3875</v>
      </c>
      <c r="GJ466" s="27">
        <f>IF($O466&gt;=GJ$1,$S466,0)</f>
        <v>1254.3875</v>
      </c>
      <c r="GK466" s="27">
        <f>IF($O466&gt;=GK$1,$S466,0)</f>
        <v>1254.3875</v>
      </c>
      <c r="GL466" s="27">
        <f>IF($O466&gt;=GL$1,$S466,0)</f>
        <v>0</v>
      </c>
      <c r="GM466" s="27">
        <f>IF($O466&gt;=GM$1,$S466,0)</f>
        <v>0</v>
      </c>
      <c r="GN466" s="27">
        <f>IF($O466&gt;=GN$1,$S466,0)</f>
        <v>0</v>
      </c>
      <c r="GO466" s="27">
        <f>IF($O466&gt;=GO$1,$S466,0)</f>
        <v>0</v>
      </c>
      <c r="GP466" s="27">
        <f>IF($O466&gt;=GP$1,$S466,0)</f>
        <v>0</v>
      </c>
      <c r="GQ466" s="27">
        <f>IF($O466&gt;=GQ$1,$S466,0)</f>
        <v>0</v>
      </c>
      <c r="GR466" s="27">
        <f>IF($O466&gt;=GR$1,$S466,0)</f>
        <v>0</v>
      </c>
      <c r="GS466" s="27">
        <f>IF($O466&gt;=GS$1,$S466,0)</f>
        <v>0</v>
      </c>
      <c r="GT466" s="27">
        <f>IF($O466&gt;=GT$1,$S466,0)</f>
        <v>0</v>
      </c>
      <c r="GU466" s="27">
        <f>IF($O466&gt;=GU$1,$S466,0)</f>
        <v>0</v>
      </c>
      <c r="GV466" s="27">
        <f>IF($O466&gt;=GV$1,$S466,0)</f>
        <v>0</v>
      </c>
      <c r="GW466" s="27">
        <f>IF($O466&gt;=GW$1,$S466,0)</f>
        <v>0</v>
      </c>
      <c r="GX466" s="27">
        <f>IF($O466&gt;=GX$1,$S466,0)</f>
        <v>0</v>
      </c>
      <c r="GY466" s="27">
        <f>IF($O466&gt;=GY$1,$S466,0)</f>
        <v>0</v>
      </c>
      <c r="GZ466" s="27">
        <f>IF($O466&gt;=GZ$1,$S466,0)</f>
        <v>0</v>
      </c>
      <c r="HA466" s="27">
        <f>IF($O466&gt;=HA$1,$S466,0)</f>
        <v>0</v>
      </c>
      <c r="HB466" s="27">
        <f>IF($O466&gt;=HB$1,$S466,0)</f>
        <v>0</v>
      </c>
      <c r="HC466" s="27">
        <f>IF($O466&gt;=HC$1,$S466,0)</f>
        <v>0</v>
      </c>
    </row>
    <row r="467" spans="1:211">
      <c r="A467" s="3">
        <v>46850</v>
      </c>
      <c r="B467" s="3" t="s">
        <v>581</v>
      </c>
      <c r="C467" s="3" t="s">
        <v>450</v>
      </c>
      <c r="D467" s="3">
        <v>57</v>
      </c>
      <c r="E467" s="4">
        <v>33805</v>
      </c>
      <c r="F467" s="5">
        <v>25.934246575342467</v>
      </c>
      <c r="G467" s="3" t="s">
        <v>446</v>
      </c>
      <c r="H467" s="4">
        <v>22583</v>
      </c>
      <c r="I467" s="9" t="s">
        <v>836</v>
      </c>
      <c r="J467" s="5">
        <v>2717.72</v>
      </c>
      <c r="K467" s="31">
        <v>200</v>
      </c>
      <c r="L467" s="32">
        <v>26</v>
      </c>
      <c r="M467" s="33">
        <f>VLOOKUP(L467,FIND,3,TRUE)</f>
        <v>1.5</v>
      </c>
      <c r="N467" s="32">
        <f>IF(L467&gt;30,180,VLOOKUP(L467,TEMPO,2,FALSE))</f>
        <v>156</v>
      </c>
      <c r="O467" s="32">
        <f>IF(R467&gt;0,4,N467)</f>
        <v>156</v>
      </c>
      <c r="P467" s="96">
        <f>J467*M467*L467</f>
        <v>105991.08</v>
      </c>
      <c r="Q467" s="96">
        <f>10934.45*2</f>
        <v>21868.9</v>
      </c>
      <c r="R467" s="96">
        <f>IF(P467&lt;=Q467,P467/4,0)</f>
        <v>0</v>
      </c>
      <c r="S467" s="5">
        <f>IF(P467&gt;=Q467,P467/N467,0)</f>
        <v>679.43000000000006</v>
      </c>
      <c r="T467" s="3"/>
      <c r="U467" s="3">
        <f>IF(T467="",1,0)</f>
        <v>1</v>
      </c>
      <c r="V467" s="3">
        <v>74</v>
      </c>
      <c r="W467" s="5">
        <v>0.4</v>
      </c>
      <c r="X467" s="5">
        <v>245.73</v>
      </c>
      <c r="Y467" s="5">
        <f>X467*W467</f>
        <v>98.292000000000002</v>
      </c>
      <c r="Z467" s="5">
        <v>400</v>
      </c>
      <c r="AA467" s="5">
        <f>S467+Y467+Z467</f>
        <v>1177.7220000000002</v>
      </c>
      <c r="AB467" s="39">
        <f>(J467/12+J467/12*1.3333333333+450/12+J467/30*6/12+J467)*1.3+Y467+Z467+153.9</f>
        <v>4979.8411555457415</v>
      </c>
      <c r="AC467" s="39" t="s">
        <v>450</v>
      </c>
      <c r="AD467" s="39">
        <f>J467*1.3+400+153.9</f>
        <v>4086.9360000000001</v>
      </c>
      <c r="AE467" s="39">
        <f>SUMIFS('CUSTO MENSAL FUNC NOVO'!H:H,'CUSTO MENSAL FUNC NOVO'!A:A,'VALORES MENSAIS'!AC467)</f>
        <v>3296.25</v>
      </c>
      <c r="AF467" s="27">
        <f>IF($R467&gt;0,$R467,$S467)+$Y467+$Z467</f>
        <v>1177.7220000000002</v>
      </c>
      <c r="AG467" s="27">
        <f>IF($R467&gt;0,$R467,$S467)+$Y467+$Z467</f>
        <v>1177.7220000000002</v>
      </c>
      <c r="AH467" s="27">
        <f>IF($R467&gt;0,$R467,$S467)+$Y467+$Z467</f>
        <v>1177.7220000000002</v>
      </c>
      <c r="AI467" s="27">
        <f>IF($R467&gt;0,$R467,$S467)+$Y467+$Z467</f>
        <v>1177.7220000000002</v>
      </c>
      <c r="AJ467" s="27">
        <f>IF($O467&gt;=AJ$1,$S467+$Y467+$Z467,$Y467+$Z467)</f>
        <v>1177.7220000000002</v>
      </c>
      <c r="AK467" s="27">
        <f>IF($O467&gt;=AK$1,$S467+$Y467+$Z467,$Y467+$Z467)</f>
        <v>1177.7220000000002</v>
      </c>
      <c r="AL467" s="27">
        <f>IF($O467&gt;=AL$1,$S467+$Y467+$Z467,$Y467+$Z467)</f>
        <v>1177.7220000000002</v>
      </c>
      <c r="AM467" s="27">
        <f>IF($O467&gt;=AM$1,$S467+$Y467+$Z467,$Y467+$Z467)</f>
        <v>1177.7220000000002</v>
      </c>
      <c r="AN467" s="27">
        <f>IF($O467&gt;=AN$1,$S467+$Y467+$Z467,$Y467+$Z467)</f>
        <v>1177.7220000000002</v>
      </c>
      <c r="AO467" s="27">
        <f>IF($O467&gt;=AO$1,$S467+$Y467+$Z467,$Y467+$Z467)</f>
        <v>1177.7220000000002</v>
      </c>
      <c r="AP467" s="27">
        <f>IF($O467&gt;=AP$1,$S467+$Y467+$Z467,$Y467+$Z467)</f>
        <v>1177.7220000000002</v>
      </c>
      <c r="AQ467" s="27">
        <f>IF($O467&gt;=AQ$1,$S467+$Y467+$Z467,$Y467+$Z467)</f>
        <v>1177.7220000000002</v>
      </c>
      <c r="AR467" s="27">
        <f>IF($O467&gt;=AR$1,$S467+$Y467+$Z467,$Y467+$Z467)</f>
        <v>1177.7220000000002</v>
      </c>
      <c r="AS467" s="27">
        <f>IF($O467&gt;=AS$1,$S467+$Y467+$Z467,$Y467+$Z467)</f>
        <v>1177.7220000000002</v>
      </c>
      <c r="AT467" s="27">
        <f>IF($O467&gt;=AT$1,$S467+$Y467+$Z467,$Y467+$Z467)</f>
        <v>1177.7220000000002</v>
      </c>
      <c r="AU467" s="27">
        <f>IF($O467&gt;=AU$1,$S467+$Y467+$Z467,$Y467+$Z467)</f>
        <v>1177.7220000000002</v>
      </c>
      <c r="AV467" s="27">
        <f>IF($O467&gt;=AV$1,$S467+$Y467+$Z467,$Y467+$Z467)</f>
        <v>1177.7220000000002</v>
      </c>
      <c r="AW467" s="27">
        <f>IF($O467&gt;=AW$1,$S467+$Y467+$Z467,$Y467+$Z467)</f>
        <v>1177.7220000000002</v>
      </c>
      <c r="AX467" s="27">
        <f>IF($O467&gt;=AX$1,$S467+$Y467+$Z467,$Y467+$Z467)</f>
        <v>1177.7220000000002</v>
      </c>
      <c r="AY467" s="27">
        <f>IF($O467&gt;=AY$1,$S467+$Y467+$Z467,$Y467+$Z467)</f>
        <v>1177.7220000000002</v>
      </c>
      <c r="AZ467" s="27">
        <f>IF($O467&gt;=AZ$1,$S467+$Y467+$Z467,$Y467+$Z467)</f>
        <v>1177.7220000000002</v>
      </c>
      <c r="BA467" s="27">
        <f>IF($O467&gt;=BA$1,$S467+$Y467+$Z467,$Y467+$Z467)</f>
        <v>1177.7220000000002</v>
      </c>
      <c r="BB467" s="27">
        <f>IF($O467&gt;=BB$1,$S467+$Y467+$Z467,$Y467+$Z467)</f>
        <v>1177.7220000000002</v>
      </c>
      <c r="BC467" s="27">
        <f>IF($O467&gt;=BC$1,$S467+$Y467+$Z467,$Y467+$Z467)</f>
        <v>1177.7220000000002</v>
      </c>
      <c r="BD467" s="27">
        <f>IF($O467&gt;=BD$1,$S467+$Y467+$Z467,$Y467+$Z467)</f>
        <v>1177.7220000000002</v>
      </c>
      <c r="BE467" s="27">
        <f>IF($O467&gt;=BE$1,$S467+$Y467+$Z467,$Y467+$Z467)</f>
        <v>1177.7220000000002</v>
      </c>
      <c r="BF467" s="27">
        <f>IF($O467&gt;=BF$1,$S467+$Y467+$Z467,$Y467+$Z467)</f>
        <v>1177.7220000000002</v>
      </c>
      <c r="BG467" s="27">
        <f>IF($O467&gt;=BG$1,$S467+$Y467+$Z467,$Y467+$Z467)</f>
        <v>1177.7220000000002</v>
      </c>
      <c r="BH467" s="27">
        <f>IF($O467&gt;=BH$1,$S467+$Y467+$Z467,$Y467+$Z467)</f>
        <v>1177.7220000000002</v>
      </c>
      <c r="BI467" s="27">
        <f>IF($O467&gt;=BI$1,$S467+$Y467+$Z467,$Y467+$Z467)</f>
        <v>1177.7220000000002</v>
      </c>
      <c r="BJ467" s="27">
        <f>IF($O467&gt;=BJ$1,$S467+$Y467+$Z467,$Y467+$Z467)</f>
        <v>1177.7220000000002</v>
      </c>
      <c r="BK467" s="27">
        <f>IF($O467&gt;=BK$1,$S467+$Y467+$Z467,$Y467+$Z467)</f>
        <v>1177.7220000000002</v>
      </c>
      <c r="BL467" s="27">
        <f>IF($O467&gt;=BL$1,$S467+$Y467+$Z467,$Y467+$Z467)</f>
        <v>1177.7220000000002</v>
      </c>
      <c r="BM467" s="27">
        <f>IF($O467&gt;=BM$1,$S467+$Y467+$Z467,$Y467+$Z467)</f>
        <v>1177.7220000000002</v>
      </c>
      <c r="BN467" s="27">
        <f>IF($O467&gt;=BN$1,$S467+$Y467+$Z467,$Y467+$Z467)</f>
        <v>1177.7220000000002</v>
      </c>
      <c r="BO467" s="27">
        <f>IF($O467&gt;=BO$1,$S467+$Y467+$Z467,$Y467+$Z467)</f>
        <v>1177.7220000000002</v>
      </c>
      <c r="BP467" s="27">
        <f>IF($O467&gt;=BP$1,$S467+$Y467+$Z467,$Y467+$Z467)</f>
        <v>1177.7220000000002</v>
      </c>
      <c r="BQ467" s="27">
        <f>IF($O467&gt;=BQ$1,$S467+$Y467+$Z467,$Y467+$Z467)</f>
        <v>1177.7220000000002</v>
      </c>
      <c r="BR467" s="27">
        <f>IF($O467&gt;=BR$1,$S467+$Y467+$Z467,$Y467+$Z467)</f>
        <v>1177.7220000000002</v>
      </c>
      <c r="BS467" s="27">
        <f>IF($O467&gt;=BS$1,$S467+$Y467+$Z467,$Y467+$Z467)</f>
        <v>1177.7220000000002</v>
      </c>
      <c r="BT467" s="27">
        <f>IF($O467&gt;=BT$1,$S467+$Y467+$Z467,$Y467+$Z467)</f>
        <v>1177.7220000000002</v>
      </c>
      <c r="BU467" s="27">
        <f>IF($O467&gt;=BU$1,$S467+$Y467+$Z467,$Y467+$Z467)</f>
        <v>1177.7220000000002</v>
      </c>
      <c r="BV467" s="27">
        <f>IF($O467&gt;=BV$1,$S467+$Y467+$Z467,$Y467+$Z467)</f>
        <v>1177.7220000000002</v>
      </c>
      <c r="BW467" s="27">
        <f>IF($O467&gt;=BW$1,$S467+$Y467+$Z467,$Y467+$Z467)</f>
        <v>1177.7220000000002</v>
      </c>
      <c r="BX467" s="27">
        <f>IF($O467&gt;=BX$1,$S467+$Y467+$Z467,$Y467+$Z467)</f>
        <v>1177.7220000000002</v>
      </c>
      <c r="BY467" s="27">
        <f>IF($O467&gt;=BY$1,$S467+$Y467+$Z467,$Y467+$Z467)</f>
        <v>1177.7220000000002</v>
      </c>
      <c r="BZ467" s="27">
        <f>IF($O467&gt;=BZ$1,$S467+$Y467+$Z467,$Y467+$Z467)</f>
        <v>1177.7220000000002</v>
      </c>
      <c r="CA467" s="27">
        <f>IF($O467&gt;=CA$1,$S467+$Y467+$Z467,$Y467+$Z467)</f>
        <v>1177.7220000000002</v>
      </c>
      <c r="CB467" s="27">
        <f>IF($O467&gt;=CB$1,$S467+$Y467+$Z467,$Y467+$Z467)</f>
        <v>1177.7220000000002</v>
      </c>
      <c r="CC467" s="27">
        <f>IF($O467&gt;=CC$1,$S467+$Y467+$Z467,$Y467+$Z467)</f>
        <v>1177.7220000000002</v>
      </c>
      <c r="CD467" s="27">
        <f>IF($O467&gt;=CD$1,$S467+$Y467+$Z467,$Y467+$Z467)</f>
        <v>1177.7220000000002</v>
      </c>
      <c r="CE467" s="27">
        <f>IF($O467&gt;=CE$1,$S467+$Y467+$Z467,$Y467+$Z467)</f>
        <v>1177.7220000000002</v>
      </c>
      <c r="CF467" s="27">
        <f>IF($O467&gt;=CF$1,$S467+$Y467+$Z467,$Y467+$Z467)</f>
        <v>1177.7220000000002</v>
      </c>
      <c r="CG467" s="27">
        <f>IF($O467&gt;=CG$1,$S467+$Y467+$Z467,$Y467+$Z467)</f>
        <v>1177.7220000000002</v>
      </c>
      <c r="CH467" s="27">
        <f>IF($O467&gt;=CH$1,$S467+$Y467+$Z467,$Y467+$Z467)</f>
        <v>1177.7220000000002</v>
      </c>
      <c r="CI467" s="27">
        <f>IF($O467&gt;=CI$1,$S467+$Y467+$Z467,$Y467+$Z467)</f>
        <v>1177.7220000000002</v>
      </c>
      <c r="CJ467" s="27">
        <f>IF($O467&gt;=CJ$1,$S467+$Y467+$Z467,$Y467+$Z467)</f>
        <v>1177.7220000000002</v>
      </c>
      <c r="CK467" s="27">
        <f>IF($O467&gt;=CK$1,$S467+$Y467+$Z467,$Y467+$Z467)</f>
        <v>1177.7220000000002</v>
      </c>
      <c r="CL467" s="27">
        <f>IF($O467&gt;=CL$1,$S467+$Y467+$Z467,$Y467+$Z467)</f>
        <v>1177.7220000000002</v>
      </c>
      <c r="CM467" s="27">
        <f>IF($O467&gt;=CM$1,$S467+$Y467+$Z467,$Y467+$Z467)</f>
        <v>1177.7220000000002</v>
      </c>
      <c r="CN467" s="27">
        <f>IF($O467&gt;=CN$1,$S467+$Y467,$Y467)</f>
        <v>777.72200000000009</v>
      </c>
      <c r="CO467" s="27">
        <f>IF($O467&gt;=CO$1,$S467+$Y467,$Y467)</f>
        <v>777.72200000000009</v>
      </c>
      <c r="CP467" s="27">
        <f>IF($O467&gt;=CP$1,$S467+$Y467,$Y467)</f>
        <v>777.72200000000009</v>
      </c>
      <c r="CQ467" s="27">
        <f>IF($O467&gt;=CQ$1,$S467+$Y467,$Y467)</f>
        <v>777.72200000000009</v>
      </c>
      <c r="CR467" s="27">
        <f>IF($O467&gt;=CR$1,$S467+$Y467,$Y467)</f>
        <v>777.72200000000009</v>
      </c>
      <c r="CS467" s="27">
        <f>IF($O467&gt;=CS$1,$S467+$Y467,$Y467)</f>
        <v>777.72200000000009</v>
      </c>
      <c r="CT467" s="27">
        <f>IF($O467&gt;=CT$1,$S467+$Y467,$Y467)</f>
        <v>777.72200000000009</v>
      </c>
      <c r="CU467" s="27">
        <f>IF($O467&gt;=CU$1,$S467+$Y467,$Y467)</f>
        <v>777.72200000000009</v>
      </c>
      <c r="CV467" s="27">
        <f>IF($O467&gt;=CV$1,$S467+$Y467,$Y467)</f>
        <v>777.72200000000009</v>
      </c>
      <c r="CW467" s="27">
        <f>IF($O467&gt;=CW$1,$S467+$Y467,$Y467)</f>
        <v>777.72200000000009</v>
      </c>
      <c r="CX467" s="27">
        <f>IF($O467&gt;=CX$1,$S467+$Y467,$Y467)</f>
        <v>777.72200000000009</v>
      </c>
      <c r="CY467" s="27">
        <f>IF($O467&gt;=CY$1,$S467+$Y467,$Y467)</f>
        <v>777.72200000000009</v>
      </c>
      <c r="CZ467" s="27">
        <f>IF($O467&gt;=CZ$1,$S467+$Y467,$Y467)</f>
        <v>777.72200000000009</v>
      </c>
      <c r="DA467" s="27">
        <f>IF($O467&gt;=DA$1,$S467+$Y467,$Y467)</f>
        <v>777.72200000000009</v>
      </c>
      <c r="DB467" s="27">
        <f>IF($O467&gt;=DB$1,$S467+$Y467,$Y467)</f>
        <v>777.72200000000009</v>
      </c>
      <c r="DC467" s="27">
        <f>IF($O467&gt;=DC$1,$S467+$Y467,$Y467)</f>
        <v>777.72200000000009</v>
      </c>
      <c r="DD467" s="27">
        <f>IF($O467&gt;=DD$1,$S467+$Y467,$Y467)</f>
        <v>777.72200000000009</v>
      </c>
      <c r="DE467" s="27">
        <f>IF($O467&gt;=DE$1,$S467+$Y467,$Y467)</f>
        <v>777.72200000000009</v>
      </c>
      <c r="DF467" s="27">
        <f>IF($O467&gt;=DF$1,$S467+$Y467,$Y467)</f>
        <v>777.72200000000009</v>
      </c>
      <c r="DG467" s="27">
        <f>IF($O467&gt;=DG$1,$S467+$Y467,$Y467)</f>
        <v>777.72200000000009</v>
      </c>
      <c r="DH467" s="27">
        <f>IF($O467&gt;=DH$1,$S467+$Y467,$Y467)</f>
        <v>777.72200000000009</v>
      </c>
      <c r="DI467" s="27">
        <f>IF($O467&gt;=DI$1,$S467+$Y467,$Y467)</f>
        <v>777.72200000000009</v>
      </c>
      <c r="DJ467" s="27">
        <f>IF($O467&gt;=DJ$1,$S467+$Y467,$Y467)</f>
        <v>777.72200000000009</v>
      </c>
      <c r="DK467" s="27">
        <f>IF($O467&gt;=DK$1,$S467+$Y467,$Y467)</f>
        <v>777.72200000000009</v>
      </c>
      <c r="DL467" s="27">
        <f>IF($O467&gt;=DL$1,$S467+$Y467,$Y467)</f>
        <v>777.72200000000009</v>
      </c>
      <c r="DM467" s="27">
        <f>IF($O467&gt;=DM$1,$S467+$Y467,$Y467)</f>
        <v>777.72200000000009</v>
      </c>
      <c r="DN467" s="27">
        <f>IF($O467&gt;=DN$1,$S467+$Y467,$Y467)</f>
        <v>777.72200000000009</v>
      </c>
      <c r="DO467" s="27">
        <f>IF($O467&gt;=DO$1,$S467+$Y467,$Y467)</f>
        <v>777.72200000000009</v>
      </c>
      <c r="DP467" s="27">
        <f>IF($O467&gt;=DP$1,$S467+$Y467,$Y467)</f>
        <v>777.72200000000009</v>
      </c>
      <c r="DQ467" s="27">
        <f>IF($O467&gt;=DQ$1,$S467+$Y467,$Y467)</f>
        <v>777.72200000000009</v>
      </c>
      <c r="DR467" s="27">
        <f>IF($O467&gt;=DR$1,$S467+$Y467,$Y467)</f>
        <v>777.72200000000009</v>
      </c>
      <c r="DS467" s="27">
        <f>IF($O467&gt;=DS$1,$S467+$Y467,$Y467)</f>
        <v>777.72200000000009</v>
      </c>
      <c r="DT467" s="27">
        <f>IF($O467&gt;=DT$1,$S467+$Y467,$Y467)</f>
        <v>777.72200000000009</v>
      </c>
      <c r="DU467" s="27">
        <f>IF($O467&gt;=DU$1,$S467+$Y467,$Y467)</f>
        <v>777.72200000000009</v>
      </c>
      <c r="DV467" s="27">
        <f>IF($O467&gt;=DV$1,$S467+$Y467,$Y467)</f>
        <v>777.72200000000009</v>
      </c>
      <c r="DW467" s="27">
        <f>IF($O467&gt;=DW$1,$S467+$Y467,$Y467)</f>
        <v>777.72200000000009</v>
      </c>
      <c r="DX467" s="27">
        <f>IF($O467&gt;=DX$1,$S467+$Y467,$Y467)</f>
        <v>777.72200000000009</v>
      </c>
      <c r="DY467" s="27">
        <f>IF($O467&gt;=DY$1,$S467+$Y467,$Y467)</f>
        <v>777.72200000000009</v>
      </c>
      <c r="DZ467" s="27">
        <f>IF($O467&gt;=DZ$1,$S467+$Y467,$Y467)</f>
        <v>777.72200000000009</v>
      </c>
      <c r="EA467" s="27">
        <f>IF($O467&gt;=EA$1,$S467+$Y467,$Y467)</f>
        <v>777.72200000000009</v>
      </c>
      <c r="EB467" s="27">
        <f>IF($O467&gt;=EB$1,$S467+$Y467,$Y467)</f>
        <v>777.72200000000009</v>
      </c>
      <c r="EC467" s="27">
        <f>IF($O467&gt;=EC$1,$S467+$Y467,$Y467)</f>
        <v>777.72200000000009</v>
      </c>
      <c r="ED467" s="27">
        <f>IF($O467&gt;=ED$1,$S467+$Y467,$Y467)</f>
        <v>777.72200000000009</v>
      </c>
      <c r="EE467" s="27">
        <f>IF($O467&gt;=EE$1,$S467+$Y467,$Y467)</f>
        <v>777.72200000000009</v>
      </c>
      <c r="EF467" s="27">
        <f>IF($O467&gt;=EF$1,$S467+$Y467,$Y467)</f>
        <v>777.72200000000009</v>
      </c>
      <c r="EG467" s="27">
        <f>IF($O467&gt;=EG$1,$S467+$Y467,$Y467)</f>
        <v>777.72200000000009</v>
      </c>
      <c r="EH467" s="27">
        <f>IF($O467&gt;=EH$1,$S467+$Y467,$Y467)</f>
        <v>777.72200000000009</v>
      </c>
      <c r="EI467" s="27">
        <f>IF($O467&gt;=EI$1,$S467+$Y467,$Y467)</f>
        <v>777.72200000000009</v>
      </c>
      <c r="EJ467" s="27">
        <f>IF($O467&gt;=EJ$1,$S467+$Y467,$Y467)</f>
        <v>777.72200000000009</v>
      </c>
      <c r="EK467" s="27">
        <f>IF($O467&gt;=EK$1,$S467+$Y467,$Y467)</f>
        <v>777.72200000000009</v>
      </c>
      <c r="EL467" s="27">
        <f>IF($O467&gt;=EL$1,$S467+$Y467,$Y467)</f>
        <v>777.72200000000009</v>
      </c>
      <c r="EM467" s="27">
        <f>IF($O467&gt;=EM$1,$S467+$Y467,$Y467)</f>
        <v>777.72200000000009</v>
      </c>
      <c r="EN467" s="27">
        <f>IF($O467&gt;=EN$1,$S467+$Y467,$Y467)</f>
        <v>777.72200000000009</v>
      </c>
      <c r="EO467" s="27">
        <f>IF($O467&gt;=EO$1,$S467+$Y467,$Y467)</f>
        <v>777.72200000000009</v>
      </c>
      <c r="EP467" s="27">
        <f>IF($O467&gt;=EP$1,$S467+$Y467,$Y467)</f>
        <v>777.72200000000009</v>
      </c>
      <c r="EQ467" s="27">
        <f>IF($O467&gt;=EQ$1,$S467+$Y467,$Y467)</f>
        <v>777.72200000000009</v>
      </c>
      <c r="ER467" s="27">
        <f>IF($O467&gt;=ER$1,$S467+$Y467,$Y467)</f>
        <v>777.72200000000009</v>
      </c>
      <c r="ES467" s="27">
        <f>IF($O467&gt;=ES$1,$S467+$Y467,$Y467)</f>
        <v>777.72200000000009</v>
      </c>
      <c r="ET467" s="27">
        <f>IF($O467&gt;=ET$1,$S467+$Y467,$Y467)</f>
        <v>777.72200000000009</v>
      </c>
      <c r="EU467" s="27">
        <f>IF($O467&gt;=EU$1,$S467+$Y467,$Y467)</f>
        <v>777.72200000000009</v>
      </c>
      <c r="EV467" s="27">
        <f>IF($O467&gt;=EV$1,$S467,0)</f>
        <v>679.43000000000006</v>
      </c>
      <c r="EW467" s="27">
        <f>IF($O467&gt;=EW$1,$S467,0)</f>
        <v>679.43000000000006</v>
      </c>
      <c r="EX467" s="27">
        <f>IF($O467&gt;=EX$1,$S467,0)</f>
        <v>679.43000000000006</v>
      </c>
      <c r="EY467" s="27">
        <f>IF($O467&gt;=EY$1,$S467,0)</f>
        <v>679.43000000000006</v>
      </c>
      <c r="EZ467" s="27">
        <f>IF($O467&gt;=EZ$1,$S467,0)</f>
        <v>679.43000000000006</v>
      </c>
      <c r="FA467" s="27">
        <f>IF($O467&gt;=FA$1,$S467,0)</f>
        <v>679.43000000000006</v>
      </c>
      <c r="FB467" s="27">
        <f>IF($O467&gt;=FB$1,$S467,0)</f>
        <v>679.43000000000006</v>
      </c>
      <c r="FC467" s="27">
        <f>IF($O467&gt;=FC$1,$S467,0)</f>
        <v>679.43000000000006</v>
      </c>
      <c r="FD467" s="27">
        <f>IF($O467&gt;=FD$1,$S467,0)</f>
        <v>679.43000000000006</v>
      </c>
      <c r="FE467" s="27">
        <f>IF($O467&gt;=FE$1,$S467,0)</f>
        <v>679.43000000000006</v>
      </c>
      <c r="FF467" s="27">
        <f>IF($O467&gt;=FF$1,$S467,0)</f>
        <v>679.43000000000006</v>
      </c>
      <c r="FG467" s="27">
        <f>IF($O467&gt;=FG$1,$S467,0)</f>
        <v>679.43000000000006</v>
      </c>
      <c r="FH467" s="27">
        <f>IF($O467&gt;=FH$1,$S467,0)</f>
        <v>679.43000000000006</v>
      </c>
      <c r="FI467" s="27">
        <f>IF($O467&gt;=FI$1,$S467,0)</f>
        <v>679.43000000000006</v>
      </c>
      <c r="FJ467" s="27">
        <f>IF($O467&gt;=FJ$1,$S467,0)</f>
        <v>679.43000000000006</v>
      </c>
      <c r="FK467" s="27">
        <f>IF($O467&gt;=FK$1,$S467,0)</f>
        <v>679.43000000000006</v>
      </c>
      <c r="FL467" s="27">
        <f>IF($O467&gt;=FL$1,$S467,0)</f>
        <v>679.43000000000006</v>
      </c>
      <c r="FM467" s="27">
        <f>IF($O467&gt;=FM$1,$S467,0)</f>
        <v>679.43000000000006</v>
      </c>
      <c r="FN467" s="27">
        <f>IF($O467&gt;=FN$1,$S467,0)</f>
        <v>679.43000000000006</v>
      </c>
      <c r="FO467" s="27">
        <f>IF($O467&gt;=FO$1,$S467,0)</f>
        <v>679.43000000000006</v>
      </c>
      <c r="FP467" s="27">
        <f>IF($O467&gt;=FP$1,$S467,0)</f>
        <v>679.43000000000006</v>
      </c>
      <c r="FQ467" s="27">
        <f>IF($O467&gt;=FQ$1,$S467,0)</f>
        <v>679.43000000000006</v>
      </c>
      <c r="FR467" s="27">
        <f>IF($O467&gt;=FR$1,$S467,0)</f>
        <v>679.43000000000006</v>
      </c>
      <c r="FS467" s="27">
        <f>IF($O467&gt;=FS$1,$S467,0)</f>
        <v>679.43000000000006</v>
      </c>
      <c r="FT467" s="27">
        <f>IF($O467&gt;=FT$1,$S467,0)</f>
        <v>679.43000000000006</v>
      </c>
      <c r="FU467" s="27">
        <f>IF($O467&gt;=FU$1,$S467,0)</f>
        <v>679.43000000000006</v>
      </c>
      <c r="FV467" s="27">
        <f>IF($O467&gt;=FV$1,$S467,0)</f>
        <v>679.43000000000006</v>
      </c>
      <c r="FW467" s="27">
        <f>IF($O467&gt;=FW$1,$S467,0)</f>
        <v>679.43000000000006</v>
      </c>
      <c r="FX467" s="27">
        <f>IF($O467&gt;=FX$1,$S467,0)</f>
        <v>679.43000000000006</v>
      </c>
      <c r="FY467" s="27">
        <f>IF($O467&gt;=FY$1,$S467,0)</f>
        <v>679.43000000000006</v>
      </c>
      <c r="FZ467" s="27">
        <f>IF($O467&gt;=FZ$1,$S467,0)</f>
        <v>679.43000000000006</v>
      </c>
      <c r="GA467" s="27">
        <f>IF($O467&gt;=GA$1,$S467,0)</f>
        <v>679.43000000000006</v>
      </c>
      <c r="GB467" s="27">
        <f>IF($O467&gt;=GB$1,$S467,0)</f>
        <v>679.43000000000006</v>
      </c>
      <c r="GC467" s="27">
        <f>IF($O467&gt;=GC$1,$S467,0)</f>
        <v>679.43000000000006</v>
      </c>
      <c r="GD467" s="27">
        <f>IF($O467&gt;=GD$1,$S467,0)</f>
        <v>679.43000000000006</v>
      </c>
      <c r="GE467" s="27">
        <f>IF($O467&gt;=GE$1,$S467,0)</f>
        <v>679.43000000000006</v>
      </c>
      <c r="GF467" s="27">
        <f>IF($O467&gt;=GF$1,$S467,0)</f>
        <v>0</v>
      </c>
      <c r="GG467" s="27">
        <f>IF($O467&gt;=GG$1,$S467,0)</f>
        <v>0</v>
      </c>
      <c r="GH467" s="27">
        <f>IF($O467&gt;=GH$1,$S467,0)</f>
        <v>0</v>
      </c>
      <c r="GI467" s="27">
        <f>IF($O467&gt;=GI$1,$S467,0)</f>
        <v>0</v>
      </c>
      <c r="GJ467" s="27">
        <f>IF($O467&gt;=GJ$1,$S467,0)</f>
        <v>0</v>
      </c>
      <c r="GK467" s="27">
        <f>IF($O467&gt;=GK$1,$S467,0)</f>
        <v>0</v>
      </c>
      <c r="GL467" s="27">
        <f>IF($O467&gt;=GL$1,$S467,0)</f>
        <v>0</v>
      </c>
      <c r="GM467" s="27">
        <f>IF($O467&gt;=GM$1,$S467,0)</f>
        <v>0</v>
      </c>
      <c r="GN467" s="27">
        <f>IF($O467&gt;=GN$1,$S467,0)</f>
        <v>0</v>
      </c>
      <c r="GO467" s="27">
        <f>IF($O467&gt;=GO$1,$S467,0)</f>
        <v>0</v>
      </c>
      <c r="GP467" s="27">
        <f>IF($O467&gt;=GP$1,$S467,0)</f>
        <v>0</v>
      </c>
      <c r="GQ467" s="27">
        <f>IF($O467&gt;=GQ$1,$S467,0)</f>
        <v>0</v>
      </c>
      <c r="GR467" s="27">
        <f>IF($O467&gt;=GR$1,$S467,0)</f>
        <v>0</v>
      </c>
      <c r="GS467" s="27">
        <f>IF($O467&gt;=GS$1,$S467,0)</f>
        <v>0</v>
      </c>
      <c r="GT467" s="27">
        <f>IF($O467&gt;=GT$1,$S467,0)</f>
        <v>0</v>
      </c>
      <c r="GU467" s="27">
        <f>IF($O467&gt;=GU$1,$S467,0)</f>
        <v>0</v>
      </c>
      <c r="GV467" s="27">
        <f>IF($O467&gt;=GV$1,$S467,0)</f>
        <v>0</v>
      </c>
      <c r="GW467" s="27">
        <f>IF($O467&gt;=GW$1,$S467,0)</f>
        <v>0</v>
      </c>
      <c r="GX467" s="27">
        <f>IF($O467&gt;=GX$1,$S467,0)</f>
        <v>0</v>
      </c>
      <c r="GY467" s="27">
        <f>IF($O467&gt;=GY$1,$S467,0)</f>
        <v>0</v>
      </c>
      <c r="GZ467" s="27">
        <f>IF($O467&gt;=GZ$1,$S467,0)</f>
        <v>0</v>
      </c>
      <c r="HA467" s="27">
        <f>IF($O467&gt;=HA$1,$S467,0)</f>
        <v>0</v>
      </c>
      <c r="HB467" s="27">
        <f>IF($O467&gt;=HB$1,$S467,0)</f>
        <v>0</v>
      </c>
      <c r="HC467" s="27">
        <f>IF($O467&gt;=HC$1,$S467,0)</f>
        <v>0</v>
      </c>
    </row>
    <row r="468" spans="1:211">
      <c r="A468" s="3">
        <v>12246</v>
      </c>
      <c r="B468" s="3" t="s">
        <v>643</v>
      </c>
      <c r="C468" s="3" t="s">
        <v>18</v>
      </c>
      <c r="D468" s="3">
        <v>64</v>
      </c>
      <c r="E468" s="4">
        <v>31476</v>
      </c>
      <c r="F468" s="5">
        <v>32.315068493150683</v>
      </c>
      <c r="G468" s="3" t="s">
        <v>446</v>
      </c>
      <c r="H468" s="4">
        <v>19862</v>
      </c>
      <c r="I468" s="9" t="s">
        <v>836</v>
      </c>
      <c r="J468" s="5">
        <v>1773.83</v>
      </c>
      <c r="K468" s="31">
        <v>200</v>
      </c>
      <c r="L468" s="32">
        <v>32</v>
      </c>
      <c r="M468" s="33">
        <f>VLOOKUP(L468,FIND,3,TRUE)</f>
        <v>1.5</v>
      </c>
      <c r="N468" s="32">
        <f>IF(L468&gt;30,180,VLOOKUP(L468,TEMPO,2,FALSE))</f>
        <v>180</v>
      </c>
      <c r="O468" s="32">
        <f>IF(R468&gt;0,4,N468)</f>
        <v>180</v>
      </c>
      <c r="P468" s="96">
        <f>J468*M468*L468</f>
        <v>85143.84</v>
      </c>
      <c r="Q468" s="96">
        <f>10934.45*2</f>
        <v>21868.9</v>
      </c>
      <c r="R468" s="96">
        <f>IF(P468&lt;=Q468,P468/4,0)</f>
        <v>0</v>
      </c>
      <c r="S468" s="5">
        <f>IF(P468&gt;=Q468,P468/N468,0)</f>
        <v>473.0213333333333</v>
      </c>
      <c r="T468" s="3"/>
      <c r="U468" s="3">
        <f>IF(T468="",1,0)</f>
        <v>1</v>
      </c>
      <c r="V468" s="3">
        <v>27</v>
      </c>
      <c r="W468" s="5">
        <v>0</v>
      </c>
      <c r="X468" s="5">
        <v>402.65</v>
      </c>
      <c r="Y468" s="5">
        <f>X468*W468</f>
        <v>0</v>
      </c>
      <c r="Z468" s="5">
        <v>400</v>
      </c>
      <c r="AA468" s="5">
        <f>S468+Y468+Z468</f>
        <v>873.02133333333336</v>
      </c>
      <c r="AB468" s="39">
        <f>(J468/12+J468/12*1.3333333333+450/12+J468/30*6/12+J468)*1.3+Y468+Z468+153.9</f>
        <v>3395.4467888824834</v>
      </c>
      <c r="AC468" s="39" t="s">
        <v>18</v>
      </c>
      <c r="AD468" s="39">
        <f>J468*1.3+400+153.9</f>
        <v>2859.8789999999999</v>
      </c>
      <c r="AE468" s="39">
        <f>SUMIFS('CUSTO MENSAL FUNC NOVO'!H:H,'CUSTO MENSAL FUNC NOVO'!A:A,'VALORES MENSAIS'!AC468)</f>
        <v>1902.2210000000002</v>
      </c>
      <c r="AF468" s="27">
        <f>IF($R468&gt;0,$R468,$S468)+$Y468+$Z468</f>
        <v>873.02133333333336</v>
      </c>
      <c r="AG468" s="27">
        <f>IF($R468&gt;0,$R468,$S468)+$Y468+$Z468</f>
        <v>873.02133333333336</v>
      </c>
      <c r="AH468" s="27">
        <f>IF($R468&gt;0,$R468,$S468)+$Y468+$Z468</f>
        <v>873.02133333333336</v>
      </c>
      <c r="AI468" s="27">
        <f>IF($R468&gt;0,$R468,$S468)+$Y468+$Z468</f>
        <v>873.02133333333336</v>
      </c>
      <c r="AJ468" s="27">
        <f>IF($O468&gt;=AJ$1,$S468+$Y468+$Z468,$Y468+$Z468)</f>
        <v>873.02133333333336</v>
      </c>
      <c r="AK468" s="27">
        <f>IF($O468&gt;=AK$1,$S468+$Y468+$Z468,$Y468+$Z468)</f>
        <v>873.02133333333336</v>
      </c>
      <c r="AL468" s="27">
        <f>IF($O468&gt;=AL$1,$S468+$Y468+$Z468,$Y468+$Z468)</f>
        <v>873.02133333333336</v>
      </c>
      <c r="AM468" s="27">
        <f>IF($O468&gt;=AM$1,$S468+$Y468+$Z468,$Y468+$Z468)</f>
        <v>873.02133333333336</v>
      </c>
      <c r="AN468" s="27">
        <f>IF($O468&gt;=AN$1,$S468+$Y468+$Z468,$Y468+$Z468)</f>
        <v>873.02133333333336</v>
      </c>
      <c r="AO468" s="27">
        <f>IF($O468&gt;=AO$1,$S468+$Y468+$Z468,$Y468+$Z468)</f>
        <v>873.02133333333336</v>
      </c>
      <c r="AP468" s="27">
        <f>IF($O468&gt;=AP$1,$S468+$Y468+$Z468,$Y468+$Z468)</f>
        <v>873.02133333333336</v>
      </c>
      <c r="AQ468" s="27">
        <f>IF($O468&gt;=AQ$1,$S468+$Y468+$Z468,$Y468+$Z468)</f>
        <v>873.02133333333336</v>
      </c>
      <c r="AR468" s="27">
        <f>IF($O468&gt;=AR$1,$S468+$Y468+$Z468,$Y468+$Z468)</f>
        <v>873.02133333333336</v>
      </c>
      <c r="AS468" s="27">
        <f>IF($O468&gt;=AS$1,$S468+$Y468+$Z468,$Y468+$Z468)</f>
        <v>873.02133333333336</v>
      </c>
      <c r="AT468" s="27">
        <f>IF($O468&gt;=AT$1,$S468+$Y468+$Z468,$Y468+$Z468)</f>
        <v>873.02133333333336</v>
      </c>
      <c r="AU468" s="27">
        <f>IF($O468&gt;=AU$1,$S468+$Y468+$Z468,$Y468+$Z468)</f>
        <v>873.02133333333336</v>
      </c>
      <c r="AV468" s="27">
        <f>IF($O468&gt;=AV$1,$S468+$Y468+$Z468,$Y468+$Z468)</f>
        <v>873.02133333333336</v>
      </c>
      <c r="AW468" s="27">
        <f>IF($O468&gt;=AW$1,$S468+$Y468+$Z468,$Y468+$Z468)</f>
        <v>873.02133333333336</v>
      </c>
      <c r="AX468" s="27">
        <f>IF($O468&gt;=AX$1,$S468+$Y468+$Z468,$Y468+$Z468)</f>
        <v>873.02133333333336</v>
      </c>
      <c r="AY468" s="27">
        <f>IF($O468&gt;=AY$1,$S468+$Y468+$Z468,$Y468+$Z468)</f>
        <v>873.02133333333336</v>
      </c>
      <c r="AZ468" s="27">
        <f>IF($O468&gt;=AZ$1,$S468+$Y468+$Z468,$Y468+$Z468)</f>
        <v>873.02133333333336</v>
      </c>
      <c r="BA468" s="27">
        <f>IF($O468&gt;=BA$1,$S468+$Y468+$Z468,$Y468+$Z468)</f>
        <v>873.02133333333336</v>
      </c>
      <c r="BB468" s="27">
        <f>IF($O468&gt;=BB$1,$S468+$Y468+$Z468,$Y468+$Z468)</f>
        <v>873.02133333333336</v>
      </c>
      <c r="BC468" s="27">
        <f>IF($O468&gt;=BC$1,$S468+$Y468+$Z468,$Y468+$Z468)</f>
        <v>873.02133333333336</v>
      </c>
      <c r="BD468" s="27">
        <f>IF($O468&gt;=BD$1,$S468+$Y468+$Z468,$Y468+$Z468)</f>
        <v>873.02133333333336</v>
      </c>
      <c r="BE468" s="27">
        <f>IF($O468&gt;=BE$1,$S468+$Y468+$Z468,$Y468+$Z468)</f>
        <v>873.02133333333336</v>
      </c>
      <c r="BF468" s="27">
        <f>IF($O468&gt;=BF$1,$S468+$Y468+$Z468,$Y468+$Z468)</f>
        <v>873.02133333333336</v>
      </c>
      <c r="BG468" s="27">
        <f>IF($O468&gt;=BG$1,$S468+$Y468+$Z468,$Y468+$Z468)</f>
        <v>873.02133333333336</v>
      </c>
      <c r="BH468" s="27">
        <f>IF($O468&gt;=BH$1,$S468+$Y468+$Z468,$Y468+$Z468)</f>
        <v>873.02133333333336</v>
      </c>
      <c r="BI468" s="27">
        <f>IF($O468&gt;=BI$1,$S468+$Y468+$Z468,$Y468+$Z468)</f>
        <v>873.02133333333336</v>
      </c>
      <c r="BJ468" s="27">
        <f>IF($O468&gt;=BJ$1,$S468+$Y468+$Z468,$Y468+$Z468)</f>
        <v>873.02133333333336</v>
      </c>
      <c r="BK468" s="27">
        <f>IF($O468&gt;=BK$1,$S468+$Y468+$Z468,$Y468+$Z468)</f>
        <v>873.02133333333336</v>
      </c>
      <c r="BL468" s="27">
        <f>IF($O468&gt;=BL$1,$S468+$Y468+$Z468,$Y468+$Z468)</f>
        <v>873.02133333333336</v>
      </c>
      <c r="BM468" s="27">
        <f>IF($O468&gt;=BM$1,$S468+$Y468+$Z468,$Y468+$Z468)</f>
        <v>873.02133333333336</v>
      </c>
      <c r="BN468" s="27">
        <f>IF($O468&gt;=BN$1,$S468+$Y468+$Z468,$Y468+$Z468)</f>
        <v>873.02133333333336</v>
      </c>
      <c r="BO468" s="27">
        <f>IF($O468&gt;=BO$1,$S468+$Y468+$Z468,$Y468+$Z468)</f>
        <v>873.02133333333336</v>
      </c>
      <c r="BP468" s="27">
        <f>IF($O468&gt;=BP$1,$S468+$Y468+$Z468,$Y468+$Z468)</f>
        <v>873.02133333333336</v>
      </c>
      <c r="BQ468" s="27">
        <f>IF($O468&gt;=BQ$1,$S468+$Y468+$Z468,$Y468+$Z468)</f>
        <v>873.02133333333336</v>
      </c>
      <c r="BR468" s="27">
        <f>IF($O468&gt;=BR$1,$S468+$Y468+$Z468,$Y468+$Z468)</f>
        <v>873.02133333333336</v>
      </c>
      <c r="BS468" s="27">
        <f>IF($O468&gt;=BS$1,$S468+$Y468+$Z468,$Y468+$Z468)</f>
        <v>873.02133333333336</v>
      </c>
      <c r="BT468" s="27">
        <f>IF($O468&gt;=BT$1,$S468+$Y468+$Z468,$Y468+$Z468)</f>
        <v>873.02133333333336</v>
      </c>
      <c r="BU468" s="27">
        <f>IF($O468&gt;=BU$1,$S468+$Y468+$Z468,$Y468+$Z468)</f>
        <v>873.02133333333336</v>
      </c>
      <c r="BV468" s="27">
        <f>IF($O468&gt;=BV$1,$S468+$Y468+$Z468,$Y468+$Z468)</f>
        <v>873.02133333333336</v>
      </c>
      <c r="BW468" s="27">
        <f>IF($O468&gt;=BW$1,$S468+$Y468+$Z468,$Y468+$Z468)</f>
        <v>873.02133333333336</v>
      </c>
      <c r="BX468" s="27">
        <f>IF($O468&gt;=BX$1,$S468+$Y468+$Z468,$Y468+$Z468)</f>
        <v>873.02133333333336</v>
      </c>
      <c r="BY468" s="27">
        <f>IF($O468&gt;=BY$1,$S468+$Y468+$Z468,$Y468+$Z468)</f>
        <v>873.02133333333336</v>
      </c>
      <c r="BZ468" s="27">
        <f>IF($O468&gt;=BZ$1,$S468+$Y468+$Z468,$Y468+$Z468)</f>
        <v>873.02133333333336</v>
      </c>
      <c r="CA468" s="27">
        <f>IF($O468&gt;=CA$1,$S468+$Y468+$Z468,$Y468+$Z468)</f>
        <v>873.02133333333336</v>
      </c>
      <c r="CB468" s="27">
        <f>IF($O468&gt;=CB$1,$S468+$Y468+$Z468,$Y468+$Z468)</f>
        <v>873.02133333333336</v>
      </c>
      <c r="CC468" s="27">
        <f>IF($O468&gt;=CC$1,$S468+$Y468+$Z468,$Y468+$Z468)</f>
        <v>873.02133333333336</v>
      </c>
      <c r="CD468" s="27">
        <f>IF($O468&gt;=CD$1,$S468+$Y468+$Z468,$Y468+$Z468)</f>
        <v>873.02133333333336</v>
      </c>
      <c r="CE468" s="27">
        <f>IF($O468&gt;=CE$1,$S468+$Y468+$Z468,$Y468+$Z468)</f>
        <v>873.02133333333336</v>
      </c>
      <c r="CF468" s="27">
        <f>IF($O468&gt;=CF$1,$S468+$Y468+$Z468,$Y468+$Z468)</f>
        <v>873.02133333333336</v>
      </c>
      <c r="CG468" s="27">
        <f>IF($O468&gt;=CG$1,$S468+$Y468+$Z468,$Y468+$Z468)</f>
        <v>873.02133333333336</v>
      </c>
      <c r="CH468" s="27">
        <f>IF($O468&gt;=CH$1,$S468+$Y468+$Z468,$Y468+$Z468)</f>
        <v>873.02133333333336</v>
      </c>
      <c r="CI468" s="27">
        <f>IF($O468&gt;=CI$1,$S468+$Y468+$Z468,$Y468+$Z468)</f>
        <v>873.02133333333336</v>
      </c>
      <c r="CJ468" s="27">
        <f>IF($O468&gt;=CJ$1,$S468+$Y468+$Z468,$Y468+$Z468)</f>
        <v>873.02133333333336</v>
      </c>
      <c r="CK468" s="27">
        <f>IF($O468&gt;=CK$1,$S468+$Y468+$Z468,$Y468+$Z468)</f>
        <v>873.02133333333336</v>
      </c>
      <c r="CL468" s="27">
        <f>IF($O468&gt;=CL$1,$S468+$Y468+$Z468,$Y468+$Z468)</f>
        <v>873.02133333333336</v>
      </c>
      <c r="CM468" s="27">
        <f>IF($O468&gt;=CM$1,$S468+$Y468+$Z468,$Y468+$Z468)</f>
        <v>873.02133333333336</v>
      </c>
      <c r="CN468" s="27">
        <f>IF($O468&gt;=CN$1,$S468+$Y468,$Y468)</f>
        <v>473.0213333333333</v>
      </c>
      <c r="CO468" s="27">
        <f>IF($O468&gt;=CO$1,$S468+$Y468,$Y468)</f>
        <v>473.0213333333333</v>
      </c>
      <c r="CP468" s="27">
        <f>IF($O468&gt;=CP$1,$S468+$Y468,$Y468)</f>
        <v>473.0213333333333</v>
      </c>
      <c r="CQ468" s="27">
        <f>IF($O468&gt;=CQ$1,$S468+$Y468,$Y468)</f>
        <v>473.0213333333333</v>
      </c>
      <c r="CR468" s="27">
        <f>IF($O468&gt;=CR$1,$S468+$Y468,$Y468)</f>
        <v>473.0213333333333</v>
      </c>
      <c r="CS468" s="27">
        <f>IF($O468&gt;=CS$1,$S468+$Y468,$Y468)</f>
        <v>473.0213333333333</v>
      </c>
      <c r="CT468" s="27">
        <f>IF($O468&gt;=CT$1,$S468+$Y468,$Y468)</f>
        <v>473.0213333333333</v>
      </c>
      <c r="CU468" s="27">
        <f>IF($O468&gt;=CU$1,$S468+$Y468,$Y468)</f>
        <v>473.0213333333333</v>
      </c>
      <c r="CV468" s="27">
        <f>IF($O468&gt;=CV$1,$S468+$Y468,$Y468)</f>
        <v>473.0213333333333</v>
      </c>
      <c r="CW468" s="27">
        <f>IF($O468&gt;=CW$1,$S468+$Y468,$Y468)</f>
        <v>473.0213333333333</v>
      </c>
      <c r="CX468" s="27">
        <f>IF($O468&gt;=CX$1,$S468+$Y468,$Y468)</f>
        <v>473.0213333333333</v>
      </c>
      <c r="CY468" s="27">
        <f>IF($O468&gt;=CY$1,$S468+$Y468,$Y468)</f>
        <v>473.0213333333333</v>
      </c>
      <c r="CZ468" s="27">
        <f>IF($O468&gt;=CZ$1,$S468+$Y468,$Y468)</f>
        <v>473.0213333333333</v>
      </c>
      <c r="DA468" s="27">
        <f>IF($O468&gt;=DA$1,$S468+$Y468,$Y468)</f>
        <v>473.0213333333333</v>
      </c>
      <c r="DB468" s="27">
        <f>IF($O468&gt;=DB$1,$S468+$Y468,$Y468)</f>
        <v>473.0213333333333</v>
      </c>
      <c r="DC468" s="27">
        <f>IF($O468&gt;=DC$1,$S468+$Y468,$Y468)</f>
        <v>473.0213333333333</v>
      </c>
      <c r="DD468" s="27">
        <f>IF($O468&gt;=DD$1,$S468+$Y468,$Y468)</f>
        <v>473.0213333333333</v>
      </c>
      <c r="DE468" s="27">
        <f>IF($O468&gt;=DE$1,$S468+$Y468,$Y468)</f>
        <v>473.0213333333333</v>
      </c>
      <c r="DF468" s="27">
        <f>IF($O468&gt;=DF$1,$S468+$Y468,$Y468)</f>
        <v>473.0213333333333</v>
      </c>
      <c r="DG468" s="27">
        <f>IF($O468&gt;=DG$1,$S468+$Y468,$Y468)</f>
        <v>473.0213333333333</v>
      </c>
      <c r="DH468" s="27">
        <f>IF($O468&gt;=DH$1,$S468+$Y468,$Y468)</f>
        <v>473.0213333333333</v>
      </c>
      <c r="DI468" s="27">
        <f>IF($O468&gt;=DI$1,$S468+$Y468,$Y468)</f>
        <v>473.0213333333333</v>
      </c>
      <c r="DJ468" s="27">
        <f>IF($O468&gt;=DJ$1,$S468+$Y468,$Y468)</f>
        <v>473.0213333333333</v>
      </c>
      <c r="DK468" s="27">
        <f>IF($O468&gt;=DK$1,$S468+$Y468,$Y468)</f>
        <v>473.0213333333333</v>
      </c>
      <c r="DL468" s="27">
        <f>IF($O468&gt;=DL$1,$S468+$Y468,$Y468)</f>
        <v>473.0213333333333</v>
      </c>
      <c r="DM468" s="27">
        <f>IF($O468&gt;=DM$1,$S468+$Y468,$Y468)</f>
        <v>473.0213333333333</v>
      </c>
      <c r="DN468" s="27">
        <f>IF($O468&gt;=DN$1,$S468+$Y468,$Y468)</f>
        <v>473.0213333333333</v>
      </c>
      <c r="DO468" s="27">
        <f>IF($O468&gt;=DO$1,$S468+$Y468,$Y468)</f>
        <v>473.0213333333333</v>
      </c>
      <c r="DP468" s="27">
        <f>IF($O468&gt;=DP$1,$S468+$Y468,$Y468)</f>
        <v>473.0213333333333</v>
      </c>
      <c r="DQ468" s="27">
        <f>IF($O468&gt;=DQ$1,$S468+$Y468,$Y468)</f>
        <v>473.0213333333333</v>
      </c>
      <c r="DR468" s="27">
        <f>IF($O468&gt;=DR$1,$S468+$Y468,$Y468)</f>
        <v>473.0213333333333</v>
      </c>
      <c r="DS468" s="27">
        <f>IF($O468&gt;=DS$1,$S468+$Y468,$Y468)</f>
        <v>473.0213333333333</v>
      </c>
      <c r="DT468" s="27">
        <f>IF($O468&gt;=DT$1,$S468+$Y468,$Y468)</f>
        <v>473.0213333333333</v>
      </c>
      <c r="DU468" s="27">
        <f>IF($O468&gt;=DU$1,$S468+$Y468,$Y468)</f>
        <v>473.0213333333333</v>
      </c>
      <c r="DV468" s="27">
        <f>IF($O468&gt;=DV$1,$S468+$Y468,$Y468)</f>
        <v>473.0213333333333</v>
      </c>
      <c r="DW468" s="27">
        <f>IF($O468&gt;=DW$1,$S468+$Y468,$Y468)</f>
        <v>473.0213333333333</v>
      </c>
      <c r="DX468" s="27">
        <f>IF($O468&gt;=DX$1,$S468+$Y468,$Y468)</f>
        <v>473.0213333333333</v>
      </c>
      <c r="DY468" s="27">
        <f>IF($O468&gt;=DY$1,$S468+$Y468,$Y468)</f>
        <v>473.0213333333333</v>
      </c>
      <c r="DZ468" s="27">
        <f>IF($O468&gt;=DZ$1,$S468+$Y468,$Y468)</f>
        <v>473.0213333333333</v>
      </c>
      <c r="EA468" s="27">
        <f>IF($O468&gt;=EA$1,$S468+$Y468,$Y468)</f>
        <v>473.0213333333333</v>
      </c>
      <c r="EB468" s="27">
        <f>IF($O468&gt;=EB$1,$S468+$Y468,$Y468)</f>
        <v>473.0213333333333</v>
      </c>
      <c r="EC468" s="27">
        <f>IF($O468&gt;=EC$1,$S468+$Y468,$Y468)</f>
        <v>473.0213333333333</v>
      </c>
      <c r="ED468" s="27">
        <f>IF($O468&gt;=ED$1,$S468+$Y468,$Y468)</f>
        <v>473.0213333333333</v>
      </c>
      <c r="EE468" s="27">
        <f>IF($O468&gt;=EE$1,$S468+$Y468,$Y468)</f>
        <v>473.0213333333333</v>
      </c>
      <c r="EF468" s="27">
        <f>IF($O468&gt;=EF$1,$S468+$Y468,$Y468)</f>
        <v>473.0213333333333</v>
      </c>
      <c r="EG468" s="27">
        <f>IF($O468&gt;=EG$1,$S468+$Y468,$Y468)</f>
        <v>473.0213333333333</v>
      </c>
      <c r="EH468" s="27">
        <f>IF($O468&gt;=EH$1,$S468+$Y468,$Y468)</f>
        <v>473.0213333333333</v>
      </c>
      <c r="EI468" s="27">
        <f>IF($O468&gt;=EI$1,$S468+$Y468,$Y468)</f>
        <v>473.0213333333333</v>
      </c>
      <c r="EJ468" s="27">
        <f>IF($O468&gt;=EJ$1,$S468+$Y468,$Y468)</f>
        <v>473.0213333333333</v>
      </c>
      <c r="EK468" s="27">
        <f>IF($O468&gt;=EK$1,$S468+$Y468,$Y468)</f>
        <v>473.0213333333333</v>
      </c>
      <c r="EL468" s="27">
        <f>IF($O468&gt;=EL$1,$S468+$Y468,$Y468)</f>
        <v>473.0213333333333</v>
      </c>
      <c r="EM468" s="27">
        <f>IF($O468&gt;=EM$1,$S468+$Y468,$Y468)</f>
        <v>473.0213333333333</v>
      </c>
      <c r="EN468" s="27">
        <f>IF($O468&gt;=EN$1,$S468+$Y468,$Y468)</f>
        <v>473.0213333333333</v>
      </c>
      <c r="EO468" s="27">
        <f>IF($O468&gt;=EO$1,$S468+$Y468,$Y468)</f>
        <v>473.0213333333333</v>
      </c>
      <c r="EP468" s="27">
        <f>IF($O468&gt;=EP$1,$S468+$Y468,$Y468)</f>
        <v>473.0213333333333</v>
      </c>
      <c r="EQ468" s="27">
        <f>IF($O468&gt;=EQ$1,$S468+$Y468,$Y468)</f>
        <v>473.0213333333333</v>
      </c>
      <c r="ER468" s="27">
        <f>IF($O468&gt;=ER$1,$S468+$Y468,$Y468)</f>
        <v>473.0213333333333</v>
      </c>
      <c r="ES468" s="27">
        <f>IF($O468&gt;=ES$1,$S468+$Y468,$Y468)</f>
        <v>473.0213333333333</v>
      </c>
      <c r="ET468" s="27">
        <f>IF($O468&gt;=ET$1,$S468+$Y468,$Y468)</f>
        <v>473.0213333333333</v>
      </c>
      <c r="EU468" s="27">
        <f>IF($O468&gt;=EU$1,$S468+$Y468,$Y468)</f>
        <v>473.0213333333333</v>
      </c>
      <c r="EV468" s="27">
        <f>IF($O468&gt;=EV$1,$S468,0)</f>
        <v>473.0213333333333</v>
      </c>
      <c r="EW468" s="27">
        <f>IF($O468&gt;=EW$1,$S468,0)</f>
        <v>473.0213333333333</v>
      </c>
      <c r="EX468" s="27">
        <f>IF($O468&gt;=EX$1,$S468,0)</f>
        <v>473.0213333333333</v>
      </c>
      <c r="EY468" s="27">
        <f>IF($O468&gt;=EY$1,$S468,0)</f>
        <v>473.0213333333333</v>
      </c>
      <c r="EZ468" s="27">
        <f>IF($O468&gt;=EZ$1,$S468,0)</f>
        <v>473.0213333333333</v>
      </c>
      <c r="FA468" s="27">
        <f>IF($O468&gt;=FA$1,$S468,0)</f>
        <v>473.0213333333333</v>
      </c>
      <c r="FB468" s="27">
        <f>IF($O468&gt;=FB$1,$S468,0)</f>
        <v>473.0213333333333</v>
      </c>
      <c r="FC468" s="27">
        <f>IF($O468&gt;=FC$1,$S468,0)</f>
        <v>473.0213333333333</v>
      </c>
      <c r="FD468" s="27">
        <f>IF($O468&gt;=FD$1,$S468,0)</f>
        <v>473.0213333333333</v>
      </c>
      <c r="FE468" s="27">
        <f>IF($O468&gt;=FE$1,$S468,0)</f>
        <v>473.0213333333333</v>
      </c>
      <c r="FF468" s="27">
        <f>IF($O468&gt;=FF$1,$S468,0)</f>
        <v>473.0213333333333</v>
      </c>
      <c r="FG468" s="27">
        <f>IF($O468&gt;=FG$1,$S468,0)</f>
        <v>473.0213333333333</v>
      </c>
      <c r="FH468" s="27">
        <f>IF($O468&gt;=FH$1,$S468,0)</f>
        <v>473.0213333333333</v>
      </c>
      <c r="FI468" s="27">
        <f>IF($O468&gt;=FI$1,$S468,0)</f>
        <v>473.0213333333333</v>
      </c>
      <c r="FJ468" s="27">
        <f>IF($O468&gt;=FJ$1,$S468,0)</f>
        <v>473.0213333333333</v>
      </c>
      <c r="FK468" s="27">
        <f>IF($O468&gt;=FK$1,$S468,0)</f>
        <v>473.0213333333333</v>
      </c>
      <c r="FL468" s="27">
        <f>IF($O468&gt;=FL$1,$S468,0)</f>
        <v>473.0213333333333</v>
      </c>
      <c r="FM468" s="27">
        <f>IF($O468&gt;=FM$1,$S468,0)</f>
        <v>473.0213333333333</v>
      </c>
      <c r="FN468" s="27">
        <f>IF($O468&gt;=FN$1,$S468,0)</f>
        <v>473.0213333333333</v>
      </c>
      <c r="FO468" s="27">
        <f>IF($O468&gt;=FO$1,$S468,0)</f>
        <v>473.0213333333333</v>
      </c>
      <c r="FP468" s="27">
        <f>IF($O468&gt;=FP$1,$S468,0)</f>
        <v>473.0213333333333</v>
      </c>
      <c r="FQ468" s="27">
        <f>IF($O468&gt;=FQ$1,$S468,0)</f>
        <v>473.0213333333333</v>
      </c>
      <c r="FR468" s="27">
        <f>IF($O468&gt;=FR$1,$S468,0)</f>
        <v>473.0213333333333</v>
      </c>
      <c r="FS468" s="27">
        <f>IF($O468&gt;=FS$1,$S468,0)</f>
        <v>473.0213333333333</v>
      </c>
      <c r="FT468" s="27">
        <f>IF($O468&gt;=FT$1,$S468,0)</f>
        <v>473.0213333333333</v>
      </c>
      <c r="FU468" s="27">
        <f>IF($O468&gt;=FU$1,$S468,0)</f>
        <v>473.0213333333333</v>
      </c>
      <c r="FV468" s="27">
        <f>IF($O468&gt;=FV$1,$S468,0)</f>
        <v>473.0213333333333</v>
      </c>
      <c r="FW468" s="27">
        <f>IF($O468&gt;=FW$1,$S468,0)</f>
        <v>473.0213333333333</v>
      </c>
      <c r="FX468" s="27">
        <f>IF($O468&gt;=FX$1,$S468,0)</f>
        <v>473.0213333333333</v>
      </c>
      <c r="FY468" s="27">
        <f>IF($O468&gt;=FY$1,$S468,0)</f>
        <v>473.0213333333333</v>
      </c>
      <c r="FZ468" s="27">
        <f>IF($O468&gt;=FZ$1,$S468,0)</f>
        <v>473.0213333333333</v>
      </c>
      <c r="GA468" s="27">
        <f>IF($O468&gt;=GA$1,$S468,0)</f>
        <v>473.0213333333333</v>
      </c>
      <c r="GB468" s="27">
        <f>IF($O468&gt;=GB$1,$S468,0)</f>
        <v>473.0213333333333</v>
      </c>
      <c r="GC468" s="27">
        <f>IF($O468&gt;=GC$1,$S468,0)</f>
        <v>473.0213333333333</v>
      </c>
      <c r="GD468" s="27">
        <f>IF($O468&gt;=GD$1,$S468,0)</f>
        <v>473.0213333333333</v>
      </c>
      <c r="GE468" s="27">
        <f>IF($O468&gt;=GE$1,$S468,0)</f>
        <v>473.0213333333333</v>
      </c>
      <c r="GF468" s="27">
        <f>IF($O468&gt;=GF$1,$S468,0)</f>
        <v>473.0213333333333</v>
      </c>
      <c r="GG468" s="27">
        <f>IF($O468&gt;=GG$1,$S468,0)</f>
        <v>473.0213333333333</v>
      </c>
      <c r="GH468" s="27">
        <f>IF($O468&gt;=GH$1,$S468,0)</f>
        <v>473.0213333333333</v>
      </c>
      <c r="GI468" s="27">
        <f>IF($O468&gt;=GI$1,$S468,0)</f>
        <v>473.0213333333333</v>
      </c>
      <c r="GJ468" s="27">
        <f>IF($O468&gt;=GJ$1,$S468,0)</f>
        <v>473.0213333333333</v>
      </c>
      <c r="GK468" s="27">
        <f>IF($O468&gt;=GK$1,$S468,0)</f>
        <v>473.0213333333333</v>
      </c>
      <c r="GL468" s="27">
        <f>IF($O468&gt;=GL$1,$S468,0)</f>
        <v>473.0213333333333</v>
      </c>
      <c r="GM468" s="27">
        <f>IF($O468&gt;=GM$1,$S468,0)</f>
        <v>473.0213333333333</v>
      </c>
      <c r="GN468" s="27">
        <f>IF($O468&gt;=GN$1,$S468,0)</f>
        <v>473.0213333333333</v>
      </c>
      <c r="GO468" s="27">
        <f>IF($O468&gt;=GO$1,$S468,0)</f>
        <v>473.0213333333333</v>
      </c>
      <c r="GP468" s="27">
        <f>IF($O468&gt;=GP$1,$S468,0)</f>
        <v>473.0213333333333</v>
      </c>
      <c r="GQ468" s="27">
        <f>IF($O468&gt;=GQ$1,$S468,0)</f>
        <v>473.0213333333333</v>
      </c>
      <c r="GR468" s="27">
        <f>IF($O468&gt;=GR$1,$S468,0)</f>
        <v>473.0213333333333</v>
      </c>
      <c r="GS468" s="27">
        <f>IF($O468&gt;=GS$1,$S468,0)</f>
        <v>473.0213333333333</v>
      </c>
      <c r="GT468" s="27">
        <f>IF($O468&gt;=GT$1,$S468,0)</f>
        <v>473.0213333333333</v>
      </c>
      <c r="GU468" s="27">
        <f>IF($O468&gt;=GU$1,$S468,0)</f>
        <v>473.0213333333333</v>
      </c>
      <c r="GV468" s="27">
        <f>IF($O468&gt;=GV$1,$S468,0)</f>
        <v>473.0213333333333</v>
      </c>
      <c r="GW468" s="27">
        <f>IF($O468&gt;=GW$1,$S468,0)</f>
        <v>473.0213333333333</v>
      </c>
      <c r="GX468" s="27">
        <f>IF($O468&gt;=GX$1,$S468,0)</f>
        <v>473.0213333333333</v>
      </c>
      <c r="GY468" s="27">
        <f>IF($O468&gt;=GY$1,$S468,0)</f>
        <v>473.0213333333333</v>
      </c>
      <c r="GZ468" s="27">
        <f>IF($O468&gt;=GZ$1,$S468,0)</f>
        <v>473.0213333333333</v>
      </c>
      <c r="HA468" s="27">
        <f>IF($O468&gt;=HA$1,$S468,0)</f>
        <v>473.0213333333333</v>
      </c>
      <c r="HB468" s="27">
        <f>IF($O468&gt;=HB$1,$S468,0)</f>
        <v>473.0213333333333</v>
      </c>
      <c r="HC468" s="27">
        <f>IF($O468&gt;=HC$1,$S468,0)</f>
        <v>473.0213333333333</v>
      </c>
    </row>
    <row r="469" spans="1:211">
      <c r="A469" s="3">
        <v>39365</v>
      </c>
      <c r="B469" s="3" t="s">
        <v>620</v>
      </c>
      <c r="C469" s="3" t="s">
        <v>490</v>
      </c>
      <c r="D469" s="3">
        <v>53</v>
      </c>
      <c r="E469" s="4">
        <v>32982</v>
      </c>
      <c r="F469" s="5">
        <v>28.18904109589041</v>
      </c>
      <c r="G469" s="3" t="s">
        <v>446</v>
      </c>
      <c r="H469" s="4">
        <v>23952</v>
      </c>
      <c r="I469" s="9" t="s">
        <v>836</v>
      </c>
      <c r="J469" s="5">
        <v>4988.21</v>
      </c>
      <c r="K469" s="31">
        <v>200</v>
      </c>
      <c r="L469" s="32">
        <v>28</v>
      </c>
      <c r="M469" s="33">
        <f>VLOOKUP(L469,FIND,3,TRUE)</f>
        <v>1.5</v>
      </c>
      <c r="N469" s="32">
        <f>IF(L469&gt;30,180,VLOOKUP(L469,TEMPO,2,FALSE))</f>
        <v>168</v>
      </c>
      <c r="O469" s="32">
        <f>IF(R469&gt;0,4,N469)</f>
        <v>168</v>
      </c>
      <c r="P469" s="96">
        <f>J469*M469*L469</f>
        <v>209504.82</v>
      </c>
      <c r="Q469" s="96">
        <f>10934.45*2</f>
        <v>21868.9</v>
      </c>
      <c r="R469" s="96">
        <f>IF(P469&lt;=Q469,P469/4,0)</f>
        <v>0</v>
      </c>
      <c r="S469" s="5">
        <f>IF(P469&gt;=Q469,P469/N469,0)</f>
        <v>1247.0525</v>
      </c>
      <c r="T469" s="3"/>
      <c r="U469" s="3">
        <f>IF(T469="",1,0)</f>
        <v>1</v>
      </c>
      <c r="V469" s="3">
        <v>89</v>
      </c>
      <c r="W469" s="5">
        <v>0</v>
      </c>
      <c r="X469" s="5">
        <v>203.3</v>
      </c>
      <c r="Y469" s="5">
        <f>X469*W469</f>
        <v>0</v>
      </c>
      <c r="Z469" s="5">
        <v>400</v>
      </c>
      <c r="AA469" s="5">
        <f>S469+Y469+Z469</f>
        <v>1647.0525</v>
      </c>
      <c r="AB469" s="39">
        <f>(J469/12+J469/12*1.3333333333+450/12+J469/30*6/12+J469)*1.3+Y469+Z469+153.9</f>
        <v>8456.3095222042084</v>
      </c>
      <c r="AC469" s="39" t="s">
        <v>450</v>
      </c>
      <c r="AD469" s="39">
        <f>J469*1.3+400+153.9</f>
        <v>7038.5730000000003</v>
      </c>
      <c r="AE469" s="39">
        <f>SUMIFS('CUSTO MENSAL FUNC NOVO'!H:H,'CUSTO MENSAL FUNC NOVO'!A:A,'VALORES MENSAIS'!AC469)</f>
        <v>3296.25</v>
      </c>
      <c r="AF469" s="27">
        <f>IF($R469&gt;0,$R469,$S469)+$Y469+$Z469</f>
        <v>1647.0525</v>
      </c>
      <c r="AG469" s="27">
        <f>IF($R469&gt;0,$R469,$S469)+$Y469+$Z469</f>
        <v>1647.0525</v>
      </c>
      <c r="AH469" s="27">
        <f>IF($R469&gt;0,$R469,$S469)+$Y469+$Z469</f>
        <v>1647.0525</v>
      </c>
      <c r="AI469" s="27">
        <f>IF($R469&gt;0,$R469,$S469)+$Y469+$Z469</f>
        <v>1647.0525</v>
      </c>
      <c r="AJ469" s="27">
        <f>IF($O469&gt;=AJ$1,$S469+$Y469+$Z469,$Y469+$Z469)</f>
        <v>1647.0525</v>
      </c>
      <c r="AK469" s="27">
        <f>IF($O469&gt;=AK$1,$S469+$Y469+$Z469,$Y469+$Z469)</f>
        <v>1647.0525</v>
      </c>
      <c r="AL469" s="27">
        <f>IF($O469&gt;=AL$1,$S469+$Y469+$Z469,$Y469+$Z469)</f>
        <v>1647.0525</v>
      </c>
      <c r="AM469" s="27">
        <f>IF($O469&gt;=AM$1,$S469+$Y469+$Z469,$Y469+$Z469)</f>
        <v>1647.0525</v>
      </c>
      <c r="AN469" s="27">
        <f>IF($O469&gt;=AN$1,$S469+$Y469+$Z469,$Y469+$Z469)</f>
        <v>1647.0525</v>
      </c>
      <c r="AO469" s="27">
        <f>IF($O469&gt;=AO$1,$S469+$Y469+$Z469,$Y469+$Z469)</f>
        <v>1647.0525</v>
      </c>
      <c r="AP469" s="27">
        <f>IF($O469&gt;=AP$1,$S469+$Y469+$Z469,$Y469+$Z469)</f>
        <v>1647.0525</v>
      </c>
      <c r="AQ469" s="27">
        <f>IF($O469&gt;=AQ$1,$S469+$Y469+$Z469,$Y469+$Z469)</f>
        <v>1647.0525</v>
      </c>
      <c r="AR469" s="27">
        <f>IF($O469&gt;=AR$1,$S469+$Y469+$Z469,$Y469+$Z469)</f>
        <v>1647.0525</v>
      </c>
      <c r="AS469" s="27">
        <f>IF($O469&gt;=AS$1,$S469+$Y469+$Z469,$Y469+$Z469)</f>
        <v>1647.0525</v>
      </c>
      <c r="AT469" s="27">
        <f>IF($O469&gt;=AT$1,$S469+$Y469+$Z469,$Y469+$Z469)</f>
        <v>1647.0525</v>
      </c>
      <c r="AU469" s="27">
        <f>IF($O469&gt;=AU$1,$S469+$Y469+$Z469,$Y469+$Z469)</f>
        <v>1647.0525</v>
      </c>
      <c r="AV469" s="27">
        <f>IF($O469&gt;=AV$1,$S469+$Y469+$Z469,$Y469+$Z469)</f>
        <v>1647.0525</v>
      </c>
      <c r="AW469" s="27">
        <f>IF($O469&gt;=AW$1,$S469+$Y469+$Z469,$Y469+$Z469)</f>
        <v>1647.0525</v>
      </c>
      <c r="AX469" s="27">
        <f>IF($O469&gt;=AX$1,$S469+$Y469+$Z469,$Y469+$Z469)</f>
        <v>1647.0525</v>
      </c>
      <c r="AY469" s="27">
        <f>IF($O469&gt;=AY$1,$S469+$Y469+$Z469,$Y469+$Z469)</f>
        <v>1647.0525</v>
      </c>
      <c r="AZ469" s="27">
        <f>IF($O469&gt;=AZ$1,$S469+$Y469+$Z469,$Y469+$Z469)</f>
        <v>1647.0525</v>
      </c>
      <c r="BA469" s="27">
        <f>IF($O469&gt;=BA$1,$S469+$Y469+$Z469,$Y469+$Z469)</f>
        <v>1647.0525</v>
      </c>
      <c r="BB469" s="27">
        <f>IF($O469&gt;=BB$1,$S469+$Y469+$Z469,$Y469+$Z469)</f>
        <v>1647.0525</v>
      </c>
      <c r="BC469" s="27">
        <f>IF($O469&gt;=BC$1,$S469+$Y469+$Z469,$Y469+$Z469)</f>
        <v>1647.0525</v>
      </c>
      <c r="BD469" s="27">
        <f>IF($O469&gt;=BD$1,$S469+$Y469+$Z469,$Y469+$Z469)</f>
        <v>1647.0525</v>
      </c>
      <c r="BE469" s="27">
        <f>IF($O469&gt;=BE$1,$S469+$Y469+$Z469,$Y469+$Z469)</f>
        <v>1647.0525</v>
      </c>
      <c r="BF469" s="27">
        <f>IF($O469&gt;=BF$1,$S469+$Y469+$Z469,$Y469+$Z469)</f>
        <v>1647.0525</v>
      </c>
      <c r="BG469" s="27">
        <f>IF($O469&gt;=BG$1,$S469+$Y469+$Z469,$Y469+$Z469)</f>
        <v>1647.0525</v>
      </c>
      <c r="BH469" s="27">
        <f>IF($O469&gt;=BH$1,$S469+$Y469+$Z469,$Y469+$Z469)</f>
        <v>1647.0525</v>
      </c>
      <c r="BI469" s="27">
        <f>IF($O469&gt;=BI$1,$S469+$Y469+$Z469,$Y469+$Z469)</f>
        <v>1647.0525</v>
      </c>
      <c r="BJ469" s="27">
        <f>IF($O469&gt;=BJ$1,$S469+$Y469+$Z469,$Y469+$Z469)</f>
        <v>1647.0525</v>
      </c>
      <c r="BK469" s="27">
        <f>IF($O469&gt;=BK$1,$S469+$Y469+$Z469,$Y469+$Z469)</f>
        <v>1647.0525</v>
      </c>
      <c r="BL469" s="27">
        <f>IF($O469&gt;=BL$1,$S469+$Y469+$Z469,$Y469+$Z469)</f>
        <v>1647.0525</v>
      </c>
      <c r="BM469" s="27">
        <f>IF($O469&gt;=BM$1,$S469+$Y469+$Z469,$Y469+$Z469)</f>
        <v>1647.0525</v>
      </c>
      <c r="BN469" s="27">
        <f>IF($O469&gt;=BN$1,$S469+$Y469+$Z469,$Y469+$Z469)</f>
        <v>1647.0525</v>
      </c>
      <c r="BO469" s="27">
        <f>IF($O469&gt;=BO$1,$S469+$Y469+$Z469,$Y469+$Z469)</f>
        <v>1647.0525</v>
      </c>
      <c r="BP469" s="27">
        <f>IF($O469&gt;=BP$1,$S469+$Y469+$Z469,$Y469+$Z469)</f>
        <v>1647.0525</v>
      </c>
      <c r="BQ469" s="27">
        <f>IF($O469&gt;=BQ$1,$S469+$Y469+$Z469,$Y469+$Z469)</f>
        <v>1647.0525</v>
      </c>
      <c r="BR469" s="27">
        <f>IF($O469&gt;=BR$1,$S469+$Y469+$Z469,$Y469+$Z469)</f>
        <v>1647.0525</v>
      </c>
      <c r="BS469" s="27">
        <f>IF($O469&gt;=BS$1,$S469+$Y469+$Z469,$Y469+$Z469)</f>
        <v>1647.0525</v>
      </c>
      <c r="BT469" s="27">
        <f>IF($O469&gt;=BT$1,$S469+$Y469+$Z469,$Y469+$Z469)</f>
        <v>1647.0525</v>
      </c>
      <c r="BU469" s="27">
        <f>IF($O469&gt;=BU$1,$S469+$Y469+$Z469,$Y469+$Z469)</f>
        <v>1647.0525</v>
      </c>
      <c r="BV469" s="27">
        <f>IF($O469&gt;=BV$1,$S469+$Y469+$Z469,$Y469+$Z469)</f>
        <v>1647.0525</v>
      </c>
      <c r="BW469" s="27">
        <f>IF($O469&gt;=BW$1,$S469+$Y469+$Z469,$Y469+$Z469)</f>
        <v>1647.0525</v>
      </c>
      <c r="BX469" s="27">
        <f>IF($O469&gt;=BX$1,$S469+$Y469+$Z469,$Y469+$Z469)</f>
        <v>1647.0525</v>
      </c>
      <c r="BY469" s="27">
        <f>IF($O469&gt;=BY$1,$S469+$Y469+$Z469,$Y469+$Z469)</f>
        <v>1647.0525</v>
      </c>
      <c r="BZ469" s="27">
        <f>IF($O469&gt;=BZ$1,$S469+$Y469+$Z469,$Y469+$Z469)</f>
        <v>1647.0525</v>
      </c>
      <c r="CA469" s="27">
        <f>IF($O469&gt;=CA$1,$S469+$Y469+$Z469,$Y469+$Z469)</f>
        <v>1647.0525</v>
      </c>
      <c r="CB469" s="27">
        <f>IF($O469&gt;=CB$1,$S469+$Y469+$Z469,$Y469+$Z469)</f>
        <v>1647.0525</v>
      </c>
      <c r="CC469" s="27">
        <f>IF($O469&gt;=CC$1,$S469+$Y469+$Z469,$Y469+$Z469)</f>
        <v>1647.0525</v>
      </c>
      <c r="CD469" s="27">
        <f>IF($O469&gt;=CD$1,$S469+$Y469+$Z469,$Y469+$Z469)</f>
        <v>1647.0525</v>
      </c>
      <c r="CE469" s="27">
        <f>IF($O469&gt;=CE$1,$S469+$Y469+$Z469,$Y469+$Z469)</f>
        <v>1647.0525</v>
      </c>
      <c r="CF469" s="27">
        <f>IF($O469&gt;=CF$1,$S469+$Y469+$Z469,$Y469+$Z469)</f>
        <v>1647.0525</v>
      </c>
      <c r="CG469" s="27">
        <f>IF($O469&gt;=CG$1,$S469+$Y469+$Z469,$Y469+$Z469)</f>
        <v>1647.0525</v>
      </c>
      <c r="CH469" s="27">
        <f>IF($O469&gt;=CH$1,$S469+$Y469+$Z469,$Y469+$Z469)</f>
        <v>1647.0525</v>
      </c>
      <c r="CI469" s="27">
        <f>IF($O469&gt;=CI$1,$S469+$Y469+$Z469,$Y469+$Z469)</f>
        <v>1647.0525</v>
      </c>
      <c r="CJ469" s="27">
        <f>IF($O469&gt;=CJ$1,$S469+$Y469+$Z469,$Y469+$Z469)</f>
        <v>1647.0525</v>
      </c>
      <c r="CK469" s="27">
        <f>IF($O469&gt;=CK$1,$S469+$Y469+$Z469,$Y469+$Z469)</f>
        <v>1647.0525</v>
      </c>
      <c r="CL469" s="27">
        <f>IF($O469&gt;=CL$1,$S469+$Y469+$Z469,$Y469+$Z469)</f>
        <v>1647.0525</v>
      </c>
      <c r="CM469" s="27">
        <f>IF($O469&gt;=CM$1,$S469+$Y469+$Z469,$Y469+$Z469)</f>
        <v>1647.0525</v>
      </c>
      <c r="CN469" s="27">
        <f>IF($O469&gt;=CN$1,$S469+$Y469,$Y469)</f>
        <v>1247.0525</v>
      </c>
      <c r="CO469" s="27">
        <f>IF($O469&gt;=CO$1,$S469+$Y469,$Y469)</f>
        <v>1247.0525</v>
      </c>
      <c r="CP469" s="27">
        <f>IF($O469&gt;=CP$1,$S469+$Y469,$Y469)</f>
        <v>1247.0525</v>
      </c>
      <c r="CQ469" s="27">
        <f>IF($O469&gt;=CQ$1,$S469+$Y469,$Y469)</f>
        <v>1247.0525</v>
      </c>
      <c r="CR469" s="27">
        <f>IF($O469&gt;=CR$1,$S469+$Y469,$Y469)</f>
        <v>1247.0525</v>
      </c>
      <c r="CS469" s="27">
        <f>IF($O469&gt;=CS$1,$S469+$Y469,$Y469)</f>
        <v>1247.0525</v>
      </c>
      <c r="CT469" s="27">
        <f>IF($O469&gt;=CT$1,$S469+$Y469,$Y469)</f>
        <v>1247.0525</v>
      </c>
      <c r="CU469" s="27">
        <f>IF($O469&gt;=CU$1,$S469+$Y469,$Y469)</f>
        <v>1247.0525</v>
      </c>
      <c r="CV469" s="27">
        <f>IF($O469&gt;=CV$1,$S469+$Y469,$Y469)</f>
        <v>1247.0525</v>
      </c>
      <c r="CW469" s="27">
        <f>IF($O469&gt;=CW$1,$S469+$Y469,$Y469)</f>
        <v>1247.0525</v>
      </c>
      <c r="CX469" s="27">
        <f>IF($O469&gt;=CX$1,$S469+$Y469,$Y469)</f>
        <v>1247.0525</v>
      </c>
      <c r="CY469" s="27">
        <f>IF($O469&gt;=CY$1,$S469+$Y469,$Y469)</f>
        <v>1247.0525</v>
      </c>
      <c r="CZ469" s="27">
        <f>IF($O469&gt;=CZ$1,$S469+$Y469,$Y469)</f>
        <v>1247.0525</v>
      </c>
      <c r="DA469" s="27">
        <f>IF($O469&gt;=DA$1,$S469+$Y469,$Y469)</f>
        <v>1247.0525</v>
      </c>
      <c r="DB469" s="27">
        <f>IF($O469&gt;=DB$1,$S469+$Y469,$Y469)</f>
        <v>1247.0525</v>
      </c>
      <c r="DC469" s="27">
        <f>IF($O469&gt;=DC$1,$S469+$Y469,$Y469)</f>
        <v>1247.0525</v>
      </c>
      <c r="DD469" s="27">
        <f>IF($O469&gt;=DD$1,$S469+$Y469,$Y469)</f>
        <v>1247.0525</v>
      </c>
      <c r="DE469" s="27">
        <f>IF($O469&gt;=DE$1,$S469+$Y469,$Y469)</f>
        <v>1247.0525</v>
      </c>
      <c r="DF469" s="27">
        <f>IF($O469&gt;=DF$1,$S469+$Y469,$Y469)</f>
        <v>1247.0525</v>
      </c>
      <c r="DG469" s="27">
        <f>IF($O469&gt;=DG$1,$S469+$Y469,$Y469)</f>
        <v>1247.0525</v>
      </c>
      <c r="DH469" s="27">
        <f>IF($O469&gt;=DH$1,$S469+$Y469,$Y469)</f>
        <v>1247.0525</v>
      </c>
      <c r="DI469" s="27">
        <f>IF($O469&gt;=DI$1,$S469+$Y469,$Y469)</f>
        <v>1247.0525</v>
      </c>
      <c r="DJ469" s="27">
        <f>IF($O469&gt;=DJ$1,$S469+$Y469,$Y469)</f>
        <v>1247.0525</v>
      </c>
      <c r="DK469" s="27">
        <f>IF($O469&gt;=DK$1,$S469+$Y469,$Y469)</f>
        <v>1247.0525</v>
      </c>
      <c r="DL469" s="27">
        <f>IF($O469&gt;=DL$1,$S469+$Y469,$Y469)</f>
        <v>1247.0525</v>
      </c>
      <c r="DM469" s="27">
        <f>IF($O469&gt;=DM$1,$S469+$Y469,$Y469)</f>
        <v>1247.0525</v>
      </c>
      <c r="DN469" s="27">
        <f>IF($O469&gt;=DN$1,$S469+$Y469,$Y469)</f>
        <v>1247.0525</v>
      </c>
      <c r="DO469" s="27">
        <f>IF($O469&gt;=DO$1,$S469+$Y469,$Y469)</f>
        <v>1247.0525</v>
      </c>
      <c r="DP469" s="27">
        <f>IF($O469&gt;=DP$1,$S469+$Y469,$Y469)</f>
        <v>1247.0525</v>
      </c>
      <c r="DQ469" s="27">
        <f>IF($O469&gt;=DQ$1,$S469+$Y469,$Y469)</f>
        <v>1247.0525</v>
      </c>
      <c r="DR469" s="27">
        <f>IF($O469&gt;=DR$1,$S469+$Y469,$Y469)</f>
        <v>1247.0525</v>
      </c>
      <c r="DS469" s="27">
        <f>IF($O469&gt;=DS$1,$S469+$Y469,$Y469)</f>
        <v>1247.0525</v>
      </c>
      <c r="DT469" s="27">
        <f>IF($O469&gt;=DT$1,$S469+$Y469,$Y469)</f>
        <v>1247.0525</v>
      </c>
      <c r="DU469" s="27">
        <f>IF($O469&gt;=DU$1,$S469+$Y469,$Y469)</f>
        <v>1247.0525</v>
      </c>
      <c r="DV469" s="27">
        <f>IF($O469&gt;=DV$1,$S469+$Y469,$Y469)</f>
        <v>1247.0525</v>
      </c>
      <c r="DW469" s="27">
        <f>IF($O469&gt;=DW$1,$S469+$Y469,$Y469)</f>
        <v>1247.0525</v>
      </c>
      <c r="DX469" s="27">
        <f>IF($O469&gt;=DX$1,$S469+$Y469,$Y469)</f>
        <v>1247.0525</v>
      </c>
      <c r="DY469" s="27">
        <f>IF($O469&gt;=DY$1,$S469+$Y469,$Y469)</f>
        <v>1247.0525</v>
      </c>
      <c r="DZ469" s="27">
        <f>IF($O469&gt;=DZ$1,$S469+$Y469,$Y469)</f>
        <v>1247.0525</v>
      </c>
      <c r="EA469" s="27">
        <f>IF($O469&gt;=EA$1,$S469+$Y469,$Y469)</f>
        <v>1247.0525</v>
      </c>
      <c r="EB469" s="27">
        <f>IF($O469&gt;=EB$1,$S469+$Y469,$Y469)</f>
        <v>1247.0525</v>
      </c>
      <c r="EC469" s="27">
        <f>IF($O469&gt;=EC$1,$S469+$Y469,$Y469)</f>
        <v>1247.0525</v>
      </c>
      <c r="ED469" s="27">
        <f>IF($O469&gt;=ED$1,$S469+$Y469,$Y469)</f>
        <v>1247.0525</v>
      </c>
      <c r="EE469" s="27">
        <f>IF($O469&gt;=EE$1,$S469+$Y469,$Y469)</f>
        <v>1247.0525</v>
      </c>
      <c r="EF469" s="27">
        <f>IF($O469&gt;=EF$1,$S469+$Y469,$Y469)</f>
        <v>1247.0525</v>
      </c>
      <c r="EG469" s="27">
        <f>IF($O469&gt;=EG$1,$S469+$Y469,$Y469)</f>
        <v>1247.0525</v>
      </c>
      <c r="EH469" s="27">
        <f>IF($O469&gt;=EH$1,$S469+$Y469,$Y469)</f>
        <v>1247.0525</v>
      </c>
      <c r="EI469" s="27">
        <f>IF($O469&gt;=EI$1,$S469+$Y469,$Y469)</f>
        <v>1247.0525</v>
      </c>
      <c r="EJ469" s="27">
        <f>IF($O469&gt;=EJ$1,$S469+$Y469,$Y469)</f>
        <v>1247.0525</v>
      </c>
      <c r="EK469" s="27">
        <f>IF($O469&gt;=EK$1,$S469+$Y469,$Y469)</f>
        <v>1247.0525</v>
      </c>
      <c r="EL469" s="27">
        <f>IF($O469&gt;=EL$1,$S469+$Y469,$Y469)</f>
        <v>1247.0525</v>
      </c>
      <c r="EM469" s="27">
        <f>IF($O469&gt;=EM$1,$S469+$Y469,$Y469)</f>
        <v>1247.0525</v>
      </c>
      <c r="EN469" s="27">
        <f>IF($O469&gt;=EN$1,$S469+$Y469,$Y469)</f>
        <v>1247.0525</v>
      </c>
      <c r="EO469" s="27">
        <f>IF($O469&gt;=EO$1,$S469+$Y469,$Y469)</f>
        <v>1247.0525</v>
      </c>
      <c r="EP469" s="27">
        <f>IF($O469&gt;=EP$1,$S469+$Y469,$Y469)</f>
        <v>1247.0525</v>
      </c>
      <c r="EQ469" s="27">
        <f>IF($O469&gt;=EQ$1,$S469+$Y469,$Y469)</f>
        <v>1247.0525</v>
      </c>
      <c r="ER469" s="27">
        <f>IF($O469&gt;=ER$1,$S469+$Y469,$Y469)</f>
        <v>1247.0525</v>
      </c>
      <c r="ES469" s="27">
        <f>IF($O469&gt;=ES$1,$S469+$Y469,$Y469)</f>
        <v>1247.0525</v>
      </c>
      <c r="ET469" s="27">
        <f>IF($O469&gt;=ET$1,$S469+$Y469,$Y469)</f>
        <v>1247.0525</v>
      </c>
      <c r="EU469" s="27">
        <f>IF($O469&gt;=EU$1,$S469+$Y469,$Y469)</f>
        <v>1247.0525</v>
      </c>
      <c r="EV469" s="27">
        <f>IF($O469&gt;=EV$1,$S469,0)</f>
        <v>1247.0525</v>
      </c>
      <c r="EW469" s="27">
        <f>IF($O469&gt;=EW$1,$S469,0)</f>
        <v>1247.0525</v>
      </c>
      <c r="EX469" s="27">
        <f>IF($O469&gt;=EX$1,$S469,0)</f>
        <v>1247.0525</v>
      </c>
      <c r="EY469" s="27">
        <f>IF($O469&gt;=EY$1,$S469,0)</f>
        <v>1247.0525</v>
      </c>
      <c r="EZ469" s="27">
        <f>IF($O469&gt;=EZ$1,$S469,0)</f>
        <v>1247.0525</v>
      </c>
      <c r="FA469" s="27">
        <f>IF($O469&gt;=FA$1,$S469,0)</f>
        <v>1247.0525</v>
      </c>
      <c r="FB469" s="27">
        <f>IF($O469&gt;=FB$1,$S469,0)</f>
        <v>1247.0525</v>
      </c>
      <c r="FC469" s="27">
        <f>IF($O469&gt;=FC$1,$S469,0)</f>
        <v>1247.0525</v>
      </c>
      <c r="FD469" s="27">
        <f>IF($O469&gt;=FD$1,$S469,0)</f>
        <v>1247.0525</v>
      </c>
      <c r="FE469" s="27">
        <f>IF($O469&gt;=FE$1,$S469,0)</f>
        <v>1247.0525</v>
      </c>
      <c r="FF469" s="27">
        <f>IF($O469&gt;=FF$1,$S469,0)</f>
        <v>1247.0525</v>
      </c>
      <c r="FG469" s="27">
        <f>IF($O469&gt;=FG$1,$S469,0)</f>
        <v>1247.0525</v>
      </c>
      <c r="FH469" s="27">
        <f>IF($O469&gt;=FH$1,$S469,0)</f>
        <v>1247.0525</v>
      </c>
      <c r="FI469" s="27">
        <f>IF($O469&gt;=FI$1,$S469,0)</f>
        <v>1247.0525</v>
      </c>
      <c r="FJ469" s="27">
        <f>IF($O469&gt;=FJ$1,$S469,0)</f>
        <v>1247.0525</v>
      </c>
      <c r="FK469" s="27">
        <f>IF($O469&gt;=FK$1,$S469,0)</f>
        <v>1247.0525</v>
      </c>
      <c r="FL469" s="27">
        <f>IF($O469&gt;=FL$1,$S469,0)</f>
        <v>1247.0525</v>
      </c>
      <c r="FM469" s="27">
        <f>IF($O469&gt;=FM$1,$S469,0)</f>
        <v>1247.0525</v>
      </c>
      <c r="FN469" s="27">
        <f>IF($O469&gt;=FN$1,$S469,0)</f>
        <v>1247.0525</v>
      </c>
      <c r="FO469" s="27">
        <f>IF($O469&gt;=FO$1,$S469,0)</f>
        <v>1247.0525</v>
      </c>
      <c r="FP469" s="27">
        <f>IF($O469&gt;=FP$1,$S469,0)</f>
        <v>1247.0525</v>
      </c>
      <c r="FQ469" s="27">
        <f>IF($O469&gt;=FQ$1,$S469,0)</f>
        <v>1247.0525</v>
      </c>
      <c r="FR469" s="27">
        <f>IF($O469&gt;=FR$1,$S469,0)</f>
        <v>1247.0525</v>
      </c>
      <c r="FS469" s="27">
        <f>IF($O469&gt;=FS$1,$S469,0)</f>
        <v>1247.0525</v>
      </c>
      <c r="FT469" s="27">
        <f>IF($O469&gt;=FT$1,$S469,0)</f>
        <v>1247.0525</v>
      </c>
      <c r="FU469" s="27">
        <f>IF($O469&gt;=FU$1,$S469,0)</f>
        <v>1247.0525</v>
      </c>
      <c r="FV469" s="27">
        <f>IF($O469&gt;=FV$1,$S469,0)</f>
        <v>1247.0525</v>
      </c>
      <c r="FW469" s="27">
        <f>IF($O469&gt;=FW$1,$S469,0)</f>
        <v>1247.0525</v>
      </c>
      <c r="FX469" s="27">
        <f>IF($O469&gt;=FX$1,$S469,0)</f>
        <v>1247.0525</v>
      </c>
      <c r="FY469" s="27">
        <f>IF($O469&gt;=FY$1,$S469,0)</f>
        <v>1247.0525</v>
      </c>
      <c r="FZ469" s="27">
        <f>IF($O469&gt;=FZ$1,$S469,0)</f>
        <v>1247.0525</v>
      </c>
      <c r="GA469" s="27">
        <f>IF($O469&gt;=GA$1,$S469,0)</f>
        <v>1247.0525</v>
      </c>
      <c r="GB469" s="27">
        <f>IF($O469&gt;=GB$1,$S469,0)</f>
        <v>1247.0525</v>
      </c>
      <c r="GC469" s="27">
        <f>IF($O469&gt;=GC$1,$S469,0)</f>
        <v>1247.0525</v>
      </c>
      <c r="GD469" s="27">
        <f>IF($O469&gt;=GD$1,$S469,0)</f>
        <v>1247.0525</v>
      </c>
      <c r="GE469" s="27">
        <f>IF($O469&gt;=GE$1,$S469,0)</f>
        <v>1247.0525</v>
      </c>
      <c r="GF469" s="27">
        <f>IF($O469&gt;=GF$1,$S469,0)</f>
        <v>1247.0525</v>
      </c>
      <c r="GG469" s="27">
        <f>IF($O469&gt;=GG$1,$S469,0)</f>
        <v>1247.0525</v>
      </c>
      <c r="GH469" s="27">
        <f>IF($O469&gt;=GH$1,$S469,0)</f>
        <v>1247.0525</v>
      </c>
      <c r="GI469" s="27">
        <f>IF($O469&gt;=GI$1,$S469,0)</f>
        <v>1247.0525</v>
      </c>
      <c r="GJ469" s="27">
        <f>IF($O469&gt;=GJ$1,$S469,0)</f>
        <v>1247.0525</v>
      </c>
      <c r="GK469" s="27">
        <f>IF($O469&gt;=GK$1,$S469,0)</f>
        <v>1247.0525</v>
      </c>
      <c r="GL469" s="27">
        <f>IF($O469&gt;=GL$1,$S469,0)</f>
        <v>1247.0525</v>
      </c>
      <c r="GM469" s="27">
        <f>IF($O469&gt;=GM$1,$S469,0)</f>
        <v>1247.0525</v>
      </c>
      <c r="GN469" s="27">
        <f>IF($O469&gt;=GN$1,$S469,0)</f>
        <v>1247.0525</v>
      </c>
      <c r="GO469" s="27">
        <f>IF($O469&gt;=GO$1,$S469,0)</f>
        <v>1247.0525</v>
      </c>
      <c r="GP469" s="27">
        <f>IF($O469&gt;=GP$1,$S469,0)</f>
        <v>1247.0525</v>
      </c>
      <c r="GQ469" s="27">
        <f>IF($O469&gt;=GQ$1,$S469,0)</f>
        <v>1247.0525</v>
      </c>
      <c r="GR469" s="27">
        <f>IF($O469&gt;=GR$1,$S469,0)</f>
        <v>0</v>
      </c>
      <c r="GS469" s="27">
        <f>IF($O469&gt;=GS$1,$S469,0)</f>
        <v>0</v>
      </c>
      <c r="GT469" s="27">
        <f>IF($O469&gt;=GT$1,$S469,0)</f>
        <v>0</v>
      </c>
      <c r="GU469" s="27">
        <f>IF($O469&gt;=GU$1,$S469,0)</f>
        <v>0</v>
      </c>
      <c r="GV469" s="27">
        <f>IF($O469&gt;=GV$1,$S469,0)</f>
        <v>0</v>
      </c>
      <c r="GW469" s="27">
        <f>IF($O469&gt;=GW$1,$S469,0)</f>
        <v>0</v>
      </c>
      <c r="GX469" s="27">
        <f>IF($O469&gt;=GX$1,$S469,0)</f>
        <v>0</v>
      </c>
      <c r="GY469" s="27">
        <f>IF($O469&gt;=GY$1,$S469,0)</f>
        <v>0</v>
      </c>
      <c r="GZ469" s="27">
        <f>IF($O469&gt;=GZ$1,$S469,0)</f>
        <v>0</v>
      </c>
      <c r="HA469" s="27">
        <f>IF($O469&gt;=HA$1,$S469,0)</f>
        <v>0</v>
      </c>
      <c r="HB469" s="27">
        <f>IF($O469&gt;=HB$1,$S469,0)</f>
        <v>0</v>
      </c>
      <c r="HC469" s="27">
        <f>IF($O469&gt;=HC$1,$S469,0)</f>
        <v>0</v>
      </c>
    </row>
    <row r="470" spans="1:211">
      <c r="A470" s="3">
        <v>43028</v>
      </c>
      <c r="B470" s="3" t="s">
        <v>599</v>
      </c>
      <c r="C470" s="3" t="s">
        <v>18</v>
      </c>
      <c r="D470" s="3">
        <v>58</v>
      </c>
      <c r="E470" s="4">
        <v>33463</v>
      </c>
      <c r="F470" s="5">
        <v>26.87123287671233</v>
      </c>
      <c r="G470" s="3" t="s">
        <v>446</v>
      </c>
      <c r="H470" s="4">
        <v>22162</v>
      </c>
      <c r="I470" s="9" t="s">
        <v>836</v>
      </c>
      <c r="J470" s="5">
        <v>1789.65</v>
      </c>
      <c r="K470" s="31">
        <v>200</v>
      </c>
      <c r="L470" s="32">
        <v>27</v>
      </c>
      <c r="M470" s="33">
        <f>VLOOKUP(L470,FIND,3,TRUE)</f>
        <v>1.5</v>
      </c>
      <c r="N470" s="32">
        <f>IF(L470&gt;30,180,VLOOKUP(L470,TEMPO,2,FALSE))</f>
        <v>162</v>
      </c>
      <c r="O470" s="32">
        <f>IF(R470&gt;0,4,N470)</f>
        <v>162</v>
      </c>
      <c r="P470" s="96">
        <f>J470*M470*L470</f>
        <v>72480.825000000012</v>
      </c>
      <c r="Q470" s="96">
        <f>10934.45*2</f>
        <v>21868.9</v>
      </c>
      <c r="R470" s="96">
        <f>IF(P470&lt;=Q470,P470/4,0)</f>
        <v>0</v>
      </c>
      <c r="S470" s="5">
        <f>IF(P470&gt;=Q470,P470/N470,0)</f>
        <v>447.41250000000008</v>
      </c>
      <c r="T470" s="3"/>
      <c r="U470" s="3">
        <f>IF(T470="",1,0)</f>
        <v>1</v>
      </c>
      <c r="V470" s="3">
        <v>28</v>
      </c>
      <c r="W470" s="5">
        <v>0</v>
      </c>
      <c r="X470" s="5">
        <v>245.73</v>
      </c>
      <c r="Y470" s="5">
        <f>X470*W470</f>
        <v>0</v>
      </c>
      <c r="Z470" s="5">
        <v>400</v>
      </c>
      <c r="AA470" s="5">
        <f>S470+Y470+Z470</f>
        <v>847.41250000000014</v>
      </c>
      <c r="AB470" s="39">
        <f>(J470/12+J470/12*1.3333333333+450/12+J470/30*6/12+J470)*1.3+Y470+Z470+153.9</f>
        <v>3420.3544999935375</v>
      </c>
      <c r="AC470" s="39" t="s">
        <v>18</v>
      </c>
      <c r="AD470" s="39">
        <f>J470*1.3+400+153.9</f>
        <v>2880.4450000000002</v>
      </c>
      <c r="AE470" s="39">
        <f>SUMIFS('CUSTO MENSAL FUNC NOVO'!H:H,'CUSTO MENSAL FUNC NOVO'!A:A,'VALORES MENSAIS'!AC470)</f>
        <v>1902.2210000000002</v>
      </c>
      <c r="AF470" s="27">
        <f>IF($R470&gt;0,$R470,$S470)+$Y470+$Z470</f>
        <v>847.41250000000014</v>
      </c>
      <c r="AG470" s="27">
        <f>IF($R470&gt;0,$R470,$S470)+$Y470+$Z470</f>
        <v>847.41250000000014</v>
      </c>
      <c r="AH470" s="27">
        <f>IF($R470&gt;0,$R470,$S470)+$Y470+$Z470</f>
        <v>847.41250000000014</v>
      </c>
      <c r="AI470" s="27">
        <f>IF($R470&gt;0,$R470,$S470)+$Y470+$Z470</f>
        <v>847.41250000000014</v>
      </c>
      <c r="AJ470" s="27">
        <f>IF($O470&gt;=AJ$1,$S470+$Y470+$Z470,$Y470+$Z470)</f>
        <v>847.41250000000014</v>
      </c>
      <c r="AK470" s="27">
        <f>IF($O470&gt;=AK$1,$S470+$Y470+$Z470,$Y470+$Z470)</f>
        <v>847.41250000000014</v>
      </c>
      <c r="AL470" s="27">
        <f>IF($O470&gt;=AL$1,$S470+$Y470+$Z470,$Y470+$Z470)</f>
        <v>847.41250000000014</v>
      </c>
      <c r="AM470" s="27">
        <f>IF($O470&gt;=AM$1,$S470+$Y470+$Z470,$Y470+$Z470)</f>
        <v>847.41250000000014</v>
      </c>
      <c r="AN470" s="27">
        <f>IF($O470&gt;=AN$1,$S470+$Y470+$Z470,$Y470+$Z470)</f>
        <v>847.41250000000014</v>
      </c>
      <c r="AO470" s="27">
        <f>IF($O470&gt;=AO$1,$S470+$Y470+$Z470,$Y470+$Z470)</f>
        <v>847.41250000000014</v>
      </c>
      <c r="AP470" s="27">
        <f>IF($O470&gt;=AP$1,$S470+$Y470+$Z470,$Y470+$Z470)</f>
        <v>847.41250000000014</v>
      </c>
      <c r="AQ470" s="27">
        <f>IF($O470&gt;=AQ$1,$S470+$Y470+$Z470,$Y470+$Z470)</f>
        <v>847.41250000000014</v>
      </c>
      <c r="AR470" s="27">
        <f>IF($O470&gt;=AR$1,$S470+$Y470+$Z470,$Y470+$Z470)</f>
        <v>847.41250000000014</v>
      </c>
      <c r="AS470" s="27">
        <f>IF($O470&gt;=AS$1,$S470+$Y470+$Z470,$Y470+$Z470)</f>
        <v>847.41250000000014</v>
      </c>
      <c r="AT470" s="27">
        <f>IF($O470&gt;=AT$1,$S470+$Y470+$Z470,$Y470+$Z470)</f>
        <v>847.41250000000014</v>
      </c>
      <c r="AU470" s="27">
        <f>IF($O470&gt;=AU$1,$S470+$Y470+$Z470,$Y470+$Z470)</f>
        <v>847.41250000000014</v>
      </c>
      <c r="AV470" s="27">
        <f>IF($O470&gt;=AV$1,$S470+$Y470+$Z470,$Y470+$Z470)</f>
        <v>847.41250000000014</v>
      </c>
      <c r="AW470" s="27">
        <f>IF($O470&gt;=AW$1,$S470+$Y470+$Z470,$Y470+$Z470)</f>
        <v>847.41250000000014</v>
      </c>
      <c r="AX470" s="27">
        <f>IF($O470&gt;=AX$1,$S470+$Y470+$Z470,$Y470+$Z470)</f>
        <v>847.41250000000014</v>
      </c>
      <c r="AY470" s="27">
        <f>IF($O470&gt;=AY$1,$S470+$Y470+$Z470,$Y470+$Z470)</f>
        <v>847.41250000000014</v>
      </c>
      <c r="AZ470" s="27">
        <f>IF($O470&gt;=AZ$1,$S470+$Y470+$Z470,$Y470+$Z470)</f>
        <v>847.41250000000014</v>
      </c>
      <c r="BA470" s="27">
        <f>IF($O470&gt;=BA$1,$S470+$Y470+$Z470,$Y470+$Z470)</f>
        <v>847.41250000000014</v>
      </c>
      <c r="BB470" s="27">
        <f>IF($O470&gt;=BB$1,$S470+$Y470+$Z470,$Y470+$Z470)</f>
        <v>847.41250000000014</v>
      </c>
      <c r="BC470" s="27">
        <f>IF($O470&gt;=BC$1,$S470+$Y470+$Z470,$Y470+$Z470)</f>
        <v>847.41250000000014</v>
      </c>
      <c r="BD470" s="27">
        <f>IF($O470&gt;=BD$1,$S470+$Y470+$Z470,$Y470+$Z470)</f>
        <v>847.41250000000014</v>
      </c>
      <c r="BE470" s="27">
        <f>IF($O470&gt;=BE$1,$S470+$Y470+$Z470,$Y470+$Z470)</f>
        <v>847.41250000000014</v>
      </c>
      <c r="BF470" s="27">
        <f>IF($O470&gt;=BF$1,$S470+$Y470+$Z470,$Y470+$Z470)</f>
        <v>847.41250000000014</v>
      </c>
      <c r="BG470" s="27">
        <f>IF($O470&gt;=BG$1,$S470+$Y470+$Z470,$Y470+$Z470)</f>
        <v>847.41250000000014</v>
      </c>
      <c r="BH470" s="27">
        <f>IF($O470&gt;=BH$1,$S470+$Y470+$Z470,$Y470+$Z470)</f>
        <v>847.41250000000014</v>
      </c>
      <c r="BI470" s="27">
        <f>IF($O470&gt;=BI$1,$S470+$Y470+$Z470,$Y470+$Z470)</f>
        <v>847.41250000000014</v>
      </c>
      <c r="BJ470" s="27">
        <f>IF($O470&gt;=BJ$1,$S470+$Y470+$Z470,$Y470+$Z470)</f>
        <v>847.41250000000014</v>
      </c>
      <c r="BK470" s="27">
        <f>IF($O470&gt;=BK$1,$S470+$Y470+$Z470,$Y470+$Z470)</f>
        <v>847.41250000000014</v>
      </c>
      <c r="BL470" s="27">
        <f>IF($O470&gt;=BL$1,$S470+$Y470+$Z470,$Y470+$Z470)</f>
        <v>847.41250000000014</v>
      </c>
      <c r="BM470" s="27">
        <f>IF($O470&gt;=BM$1,$S470+$Y470+$Z470,$Y470+$Z470)</f>
        <v>847.41250000000014</v>
      </c>
      <c r="BN470" s="27">
        <f>IF($O470&gt;=BN$1,$S470+$Y470+$Z470,$Y470+$Z470)</f>
        <v>847.41250000000014</v>
      </c>
      <c r="BO470" s="27">
        <f>IF($O470&gt;=BO$1,$S470+$Y470+$Z470,$Y470+$Z470)</f>
        <v>847.41250000000014</v>
      </c>
      <c r="BP470" s="27">
        <f>IF($O470&gt;=BP$1,$S470+$Y470+$Z470,$Y470+$Z470)</f>
        <v>847.41250000000014</v>
      </c>
      <c r="BQ470" s="27">
        <f>IF($O470&gt;=BQ$1,$S470+$Y470+$Z470,$Y470+$Z470)</f>
        <v>847.41250000000014</v>
      </c>
      <c r="BR470" s="27">
        <f>IF($O470&gt;=BR$1,$S470+$Y470+$Z470,$Y470+$Z470)</f>
        <v>847.41250000000014</v>
      </c>
      <c r="BS470" s="27">
        <f>IF($O470&gt;=BS$1,$S470+$Y470+$Z470,$Y470+$Z470)</f>
        <v>847.41250000000014</v>
      </c>
      <c r="BT470" s="27">
        <f>IF($O470&gt;=BT$1,$S470+$Y470+$Z470,$Y470+$Z470)</f>
        <v>847.41250000000014</v>
      </c>
      <c r="BU470" s="27">
        <f>IF($O470&gt;=BU$1,$S470+$Y470+$Z470,$Y470+$Z470)</f>
        <v>847.41250000000014</v>
      </c>
      <c r="BV470" s="27">
        <f>IF($O470&gt;=BV$1,$S470+$Y470+$Z470,$Y470+$Z470)</f>
        <v>847.41250000000014</v>
      </c>
      <c r="BW470" s="27">
        <f>IF($O470&gt;=BW$1,$S470+$Y470+$Z470,$Y470+$Z470)</f>
        <v>847.41250000000014</v>
      </c>
      <c r="BX470" s="27">
        <f>IF($O470&gt;=BX$1,$S470+$Y470+$Z470,$Y470+$Z470)</f>
        <v>847.41250000000014</v>
      </c>
      <c r="BY470" s="27">
        <f>IF($O470&gt;=BY$1,$S470+$Y470+$Z470,$Y470+$Z470)</f>
        <v>847.41250000000014</v>
      </c>
      <c r="BZ470" s="27">
        <f>IF($O470&gt;=BZ$1,$S470+$Y470+$Z470,$Y470+$Z470)</f>
        <v>847.41250000000014</v>
      </c>
      <c r="CA470" s="27">
        <f>IF($O470&gt;=CA$1,$S470+$Y470+$Z470,$Y470+$Z470)</f>
        <v>847.41250000000014</v>
      </c>
      <c r="CB470" s="27">
        <f>IF($O470&gt;=CB$1,$S470+$Y470+$Z470,$Y470+$Z470)</f>
        <v>847.41250000000014</v>
      </c>
      <c r="CC470" s="27">
        <f>IF($O470&gt;=CC$1,$S470+$Y470+$Z470,$Y470+$Z470)</f>
        <v>847.41250000000014</v>
      </c>
      <c r="CD470" s="27">
        <f>IF($O470&gt;=CD$1,$S470+$Y470+$Z470,$Y470+$Z470)</f>
        <v>847.41250000000014</v>
      </c>
      <c r="CE470" s="27">
        <f>IF($O470&gt;=CE$1,$S470+$Y470+$Z470,$Y470+$Z470)</f>
        <v>847.41250000000014</v>
      </c>
      <c r="CF470" s="27">
        <f>IF($O470&gt;=CF$1,$S470+$Y470+$Z470,$Y470+$Z470)</f>
        <v>847.41250000000014</v>
      </c>
      <c r="CG470" s="27">
        <f>IF($O470&gt;=CG$1,$S470+$Y470+$Z470,$Y470+$Z470)</f>
        <v>847.41250000000014</v>
      </c>
      <c r="CH470" s="27">
        <f>IF($O470&gt;=CH$1,$S470+$Y470+$Z470,$Y470+$Z470)</f>
        <v>847.41250000000014</v>
      </c>
      <c r="CI470" s="27">
        <f>IF($O470&gt;=CI$1,$S470+$Y470+$Z470,$Y470+$Z470)</f>
        <v>847.41250000000014</v>
      </c>
      <c r="CJ470" s="27">
        <f>IF($O470&gt;=CJ$1,$S470+$Y470+$Z470,$Y470+$Z470)</f>
        <v>847.41250000000014</v>
      </c>
      <c r="CK470" s="27">
        <f>IF($O470&gt;=CK$1,$S470+$Y470+$Z470,$Y470+$Z470)</f>
        <v>847.41250000000014</v>
      </c>
      <c r="CL470" s="27">
        <f>IF($O470&gt;=CL$1,$S470+$Y470+$Z470,$Y470+$Z470)</f>
        <v>847.41250000000014</v>
      </c>
      <c r="CM470" s="27">
        <f>IF($O470&gt;=CM$1,$S470+$Y470+$Z470,$Y470+$Z470)</f>
        <v>847.41250000000014</v>
      </c>
      <c r="CN470" s="27">
        <f>IF($O470&gt;=CN$1,$S470+$Y470,$Y470)</f>
        <v>447.41250000000008</v>
      </c>
      <c r="CO470" s="27">
        <f>IF($O470&gt;=CO$1,$S470+$Y470,$Y470)</f>
        <v>447.41250000000008</v>
      </c>
      <c r="CP470" s="27">
        <f>IF($O470&gt;=CP$1,$S470+$Y470,$Y470)</f>
        <v>447.41250000000008</v>
      </c>
      <c r="CQ470" s="27">
        <f>IF($O470&gt;=CQ$1,$S470+$Y470,$Y470)</f>
        <v>447.41250000000008</v>
      </c>
      <c r="CR470" s="27">
        <f>IF($O470&gt;=CR$1,$S470+$Y470,$Y470)</f>
        <v>447.41250000000008</v>
      </c>
      <c r="CS470" s="27">
        <f>IF($O470&gt;=CS$1,$S470+$Y470,$Y470)</f>
        <v>447.41250000000008</v>
      </c>
      <c r="CT470" s="27">
        <f>IF($O470&gt;=CT$1,$S470+$Y470,$Y470)</f>
        <v>447.41250000000008</v>
      </c>
      <c r="CU470" s="27">
        <f>IF($O470&gt;=CU$1,$S470+$Y470,$Y470)</f>
        <v>447.41250000000008</v>
      </c>
      <c r="CV470" s="27">
        <f>IF($O470&gt;=CV$1,$S470+$Y470,$Y470)</f>
        <v>447.41250000000008</v>
      </c>
      <c r="CW470" s="27">
        <f>IF($O470&gt;=CW$1,$S470+$Y470,$Y470)</f>
        <v>447.41250000000008</v>
      </c>
      <c r="CX470" s="27">
        <f>IF($O470&gt;=CX$1,$S470+$Y470,$Y470)</f>
        <v>447.41250000000008</v>
      </c>
      <c r="CY470" s="27">
        <f>IF($O470&gt;=CY$1,$S470+$Y470,$Y470)</f>
        <v>447.41250000000008</v>
      </c>
      <c r="CZ470" s="27">
        <f>IF($O470&gt;=CZ$1,$S470+$Y470,$Y470)</f>
        <v>447.41250000000008</v>
      </c>
      <c r="DA470" s="27">
        <f>IF($O470&gt;=DA$1,$S470+$Y470,$Y470)</f>
        <v>447.41250000000008</v>
      </c>
      <c r="DB470" s="27">
        <f>IF($O470&gt;=DB$1,$S470+$Y470,$Y470)</f>
        <v>447.41250000000008</v>
      </c>
      <c r="DC470" s="27">
        <f>IF($O470&gt;=DC$1,$S470+$Y470,$Y470)</f>
        <v>447.41250000000008</v>
      </c>
      <c r="DD470" s="27">
        <f>IF($O470&gt;=DD$1,$S470+$Y470,$Y470)</f>
        <v>447.41250000000008</v>
      </c>
      <c r="DE470" s="27">
        <f>IF($O470&gt;=DE$1,$S470+$Y470,$Y470)</f>
        <v>447.41250000000008</v>
      </c>
      <c r="DF470" s="27">
        <f>IF($O470&gt;=DF$1,$S470+$Y470,$Y470)</f>
        <v>447.41250000000008</v>
      </c>
      <c r="DG470" s="27">
        <f>IF($O470&gt;=DG$1,$S470+$Y470,$Y470)</f>
        <v>447.41250000000008</v>
      </c>
      <c r="DH470" s="27">
        <f>IF($O470&gt;=DH$1,$S470+$Y470,$Y470)</f>
        <v>447.41250000000008</v>
      </c>
      <c r="DI470" s="27">
        <f>IF($O470&gt;=DI$1,$S470+$Y470,$Y470)</f>
        <v>447.41250000000008</v>
      </c>
      <c r="DJ470" s="27">
        <f>IF($O470&gt;=DJ$1,$S470+$Y470,$Y470)</f>
        <v>447.41250000000008</v>
      </c>
      <c r="DK470" s="27">
        <f>IF($O470&gt;=DK$1,$S470+$Y470,$Y470)</f>
        <v>447.41250000000008</v>
      </c>
      <c r="DL470" s="27">
        <f>IF($O470&gt;=DL$1,$S470+$Y470,$Y470)</f>
        <v>447.41250000000008</v>
      </c>
      <c r="DM470" s="27">
        <f>IF($O470&gt;=DM$1,$S470+$Y470,$Y470)</f>
        <v>447.41250000000008</v>
      </c>
      <c r="DN470" s="27">
        <f>IF($O470&gt;=DN$1,$S470+$Y470,$Y470)</f>
        <v>447.41250000000008</v>
      </c>
      <c r="DO470" s="27">
        <f>IF($O470&gt;=DO$1,$S470+$Y470,$Y470)</f>
        <v>447.41250000000008</v>
      </c>
      <c r="DP470" s="27">
        <f>IF($O470&gt;=DP$1,$S470+$Y470,$Y470)</f>
        <v>447.41250000000008</v>
      </c>
      <c r="DQ470" s="27">
        <f>IF($O470&gt;=DQ$1,$S470+$Y470,$Y470)</f>
        <v>447.41250000000008</v>
      </c>
      <c r="DR470" s="27">
        <f>IF($O470&gt;=DR$1,$S470+$Y470,$Y470)</f>
        <v>447.41250000000008</v>
      </c>
      <c r="DS470" s="27">
        <f>IF($O470&gt;=DS$1,$S470+$Y470,$Y470)</f>
        <v>447.41250000000008</v>
      </c>
      <c r="DT470" s="27">
        <f>IF($O470&gt;=DT$1,$S470+$Y470,$Y470)</f>
        <v>447.41250000000008</v>
      </c>
      <c r="DU470" s="27">
        <f>IF($O470&gt;=DU$1,$S470+$Y470,$Y470)</f>
        <v>447.41250000000008</v>
      </c>
      <c r="DV470" s="27">
        <f>IF($O470&gt;=DV$1,$S470+$Y470,$Y470)</f>
        <v>447.41250000000008</v>
      </c>
      <c r="DW470" s="27">
        <f>IF($O470&gt;=DW$1,$S470+$Y470,$Y470)</f>
        <v>447.41250000000008</v>
      </c>
      <c r="DX470" s="27">
        <f>IF($O470&gt;=DX$1,$S470+$Y470,$Y470)</f>
        <v>447.41250000000008</v>
      </c>
      <c r="DY470" s="27">
        <f>IF($O470&gt;=DY$1,$S470+$Y470,$Y470)</f>
        <v>447.41250000000008</v>
      </c>
      <c r="DZ470" s="27">
        <f>IF($O470&gt;=DZ$1,$S470+$Y470,$Y470)</f>
        <v>447.41250000000008</v>
      </c>
      <c r="EA470" s="27">
        <f>IF($O470&gt;=EA$1,$S470+$Y470,$Y470)</f>
        <v>447.41250000000008</v>
      </c>
      <c r="EB470" s="27">
        <f>IF($O470&gt;=EB$1,$S470+$Y470,$Y470)</f>
        <v>447.41250000000008</v>
      </c>
      <c r="EC470" s="27">
        <f>IF($O470&gt;=EC$1,$S470+$Y470,$Y470)</f>
        <v>447.41250000000008</v>
      </c>
      <c r="ED470" s="27">
        <f>IF($O470&gt;=ED$1,$S470+$Y470,$Y470)</f>
        <v>447.41250000000008</v>
      </c>
      <c r="EE470" s="27">
        <f>IF($O470&gt;=EE$1,$S470+$Y470,$Y470)</f>
        <v>447.41250000000008</v>
      </c>
      <c r="EF470" s="27">
        <f>IF($O470&gt;=EF$1,$S470+$Y470,$Y470)</f>
        <v>447.41250000000008</v>
      </c>
      <c r="EG470" s="27">
        <f>IF($O470&gt;=EG$1,$S470+$Y470,$Y470)</f>
        <v>447.41250000000008</v>
      </c>
      <c r="EH470" s="27">
        <f>IF($O470&gt;=EH$1,$S470+$Y470,$Y470)</f>
        <v>447.41250000000008</v>
      </c>
      <c r="EI470" s="27">
        <f>IF($O470&gt;=EI$1,$S470+$Y470,$Y470)</f>
        <v>447.41250000000008</v>
      </c>
      <c r="EJ470" s="27">
        <f>IF($O470&gt;=EJ$1,$S470+$Y470,$Y470)</f>
        <v>447.41250000000008</v>
      </c>
      <c r="EK470" s="27">
        <f>IF($O470&gt;=EK$1,$S470+$Y470,$Y470)</f>
        <v>447.41250000000008</v>
      </c>
      <c r="EL470" s="27">
        <f>IF($O470&gt;=EL$1,$S470+$Y470,$Y470)</f>
        <v>447.41250000000008</v>
      </c>
      <c r="EM470" s="27">
        <f>IF($O470&gt;=EM$1,$S470+$Y470,$Y470)</f>
        <v>447.41250000000008</v>
      </c>
      <c r="EN470" s="27">
        <f>IF($O470&gt;=EN$1,$S470+$Y470,$Y470)</f>
        <v>447.41250000000008</v>
      </c>
      <c r="EO470" s="27">
        <f>IF($O470&gt;=EO$1,$S470+$Y470,$Y470)</f>
        <v>447.41250000000008</v>
      </c>
      <c r="EP470" s="27">
        <f>IF($O470&gt;=EP$1,$S470+$Y470,$Y470)</f>
        <v>447.41250000000008</v>
      </c>
      <c r="EQ470" s="27">
        <f>IF($O470&gt;=EQ$1,$S470+$Y470,$Y470)</f>
        <v>447.41250000000008</v>
      </c>
      <c r="ER470" s="27">
        <f>IF($O470&gt;=ER$1,$S470+$Y470,$Y470)</f>
        <v>447.41250000000008</v>
      </c>
      <c r="ES470" s="27">
        <f>IF($O470&gt;=ES$1,$S470+$Y470,$Y470)</f>
        <v>447.41250000000008</v>
      </c>
      <c r="ET470" s="27">
        <f>IF($O470&gt;=ET$1,$S470+$Y470,$Y470)</f>
        <v>447.41250000000008</v>
      </c>
      <c r="EU470" s="27">
        <f>IF($O470&gt;=EU$1,$S470+$Y470,$Y470)</f>
        <v>447.41250000000008</v>
      </c>
      <c r="EV470" s="27">
        <f>IF($O470&gt;=EV$1,$S470,0)</f>
        <v>447.41250000000008</v>
      </c>
      <c r="EW470" s="27">
        <f>IF($O470&gt;=EW$1,$S470,0)</f>
        <v>447.41250000000008</v>
      </c>
      <c r="EX470" s="27">
        <f>IF($O470&gt;=EX$1,$S470,0)</f>
        <v>447.41250000000008</v>
      </c>
      <c r="EY470" s="27">
        <f>IF($O470&gt;=EY$1,$S470,0)</f>
        <v>447.41250000000008</v>
      </c>
      <c r="EZ470" s="27">
        <f>IF($O470&gt;=EZ$1,$S470,0)</f>
        <v>447.41250000000008</v>
      </c>
      <c r="FA470" s="27">
        <f>IF($O470&gt;=FA$1,$S470,0)</f>
        <v>447.41250000000008</v>
      </c>
      <c r="FB470" s="27">
        <f>IF($O470&gt;=FB$1,$S470,0)</f>
        <v>447.41250000000008</v>
      </c>
      <c r="FC470" s="27">
        <f>IF($O470&gt;=FC$1,$S470,0)</f>
        <v>447.41250000000008</v>
      </c>
      <c r="FD470" s="27">
        <f>IF($O470&gt;=FD$1,$S470,0)</f>
        <v>447.41250000000008</v>
      </c>
      <c r="FE470" s="27">
        <f>IF($O470&gt;=FE$1,$S470,0)</f>
        <v>447.41250000000008</v>
      </c>
      <c r="FF470" s="27">
        <f>IF($O470&gt;=FF$1,$S470,0)</f>
        <v>447.41250000000008</v>
      </c>
      <c r="FG470" s="27">
        <f>IF($O470&gt;=FG$1,$S470,0)</f>
        <v>447.41250000000008</v>
      </c>
      <c r="FH470" s="27">
        <f>IF($O470&gt;=FH$1,$S470,0)</f>
        <v>447.41250000000008</v>
      </c>
      <c r="FI470" s="27">
        <f>IF($O470&gt;=FI$1,$S470,0)</f>
        <v>447.41250000000008</v>
      </c>
      <c r="FJ470" s="27">
        <f>IF($O470&gt;=FJ$1,$S470,0)</f>
        <v>447.41250000000008</v>
      </c>
      <c r="FK470" s="27">
        <f>IF($O470&gt;=FK$1,$S470,0)</f>
        <v>447.41250000000008</v>
      </c>
      <c r="FL470" s="27">
        <f>IF($O470&gt;=FL$1,$S470,0)</f>
        <v>447.41250000000008</v>
      </c>
      <c r="FM470" s="27">
        <f>IF($O470&gt;=FM$1,$S470,0)</f>
        <v>447.41250000000008</v>
      </c>
      <c r="FN470" s="27">
        <f>IF($O470&gt;=FN$1,$S470,0)</f>
        <v>447.41250000000008</v>
      </c>
      <c r="FO470" s="27">
        <f>IF($O470&gt;=FO$1,$S470,0)</f>
        <v>447.41250000000008</v>
      </c>
      <c r="FP470" s="27">
        <f>IF($O470&gt;=FP$1,$S470,0)</f>
        <v>447.41250000000008</v>
      </c>
      <c r="FQ470" s="27">
        <f>IF($O470&gt;=FQ$1,$S470,0)</f>
        <v>447.41250000000008</v>
      </c>
      <c r="FR470" s="27">
        <f>IF($O470&gt;=FR$1,$S470,0)</f>
        <v>447.41250000000008</v>
      </c>
      <c r="FS470" s="27">
        <f>IF($O470&gt;=FS$1,$S470,0)</f>
        <v>447.41250000000008</v>
      </c>
      <c r="FT470" s="27">
        <f>IF($O470&gt;=FT$1,$S470,0)</f>
        <v>447.41250000000008</v>
      </c>
      <c r="FU470" s="27">
        <f>IF($O470&gt;=FU$1,$S470,0)</f>
        <v>447.41250000000008</v>
      </c>
      <c r="FV470" s="27">
        <f>IF($O470&gt;=FV$1,$S470,0)</f>
        <v>447.41250000000008</v>
      </c>
      <c r="FW470" s="27">
        <f>IF($O470&gt;=FW$1,$S470,0)</f>
        <v>447.41250000000008</v>
      </c>
      <c r="FX470" s="27">
        <f>IF($O470&gt;=FX$1,$S470,0)</f>
        <v>447.41250000000008</v>
      </c>
      <c r="FY470" s="27">
        <f>IF($O470&gt;=FY$1,$S470,0)</f>
        <v>447.41250000000008</v>
      </c>
      <c r="FZ470" s="27">
        <f>IF($O470&gt;=FZ$1,$S470,0)</f>
        <v>447.41250000000008</v>
      </c>
      <c r="GA470" s="27">
        <f>IF($O470&gt;=GA$1,$S470,0)</f>
        <v>447.41250000000008</v>
      </c>
      <c r="GB470" s="27">
        <f>IF($O470&gt;=GB$1,$S470,0)</f>
        <v>447.41250000000008</v>
      </c>
      <c r="GC470" s="27">
        <f>IF($O470&gt;=GC$1,$S470,0)</f>
        <v>447.41250000000008</v>
      </c>
      <c r="GD470" s="27">
        <f>IF($O470&gt;=GD$1,$S470,0)</f>
        <v>447.41250000000008</v>
      </c>
      <c r="GE470" s="27">
        <f>IF($O470&gt;=GE$1,$S470,0)</f>
        <v>447.41250000000008</v>
      </c>
      <c r="GF470" s="27">
        <f>IF($O470&gt;=GF$1,$S470,0)</f>
        <v>447.41250000000008</v>
      </c>
      <c r="GG470" s="27">
        <f>IF($O470&gt;=GG$1,$S470,0)</f>
        <v>447.41250000000008</v>
      </c>
      <c r="GH470" s="27">
        <f>IF($O470&gt;=GH$1,$S470,0)</f>
        <v>447.41250000000008</v>
      </c>
      <c r="GI470" s="27">
        <f>IF($O470&gt;=GI$1,$S470,0)</f>
        <v>447.41250000000008</v>
      </c>
      <c r="GJ470" s="27">
        <f>IF($O470&gt;=GJ$1,$S470,0)</f>
        <v>447.41250000000008</v>
      </c>
      <c r="GK470" s="27">
        <f>IF($O470&gt;=GK$1,$S470,0)</f>
        <v>447.41250000000008</v>
      </c>
      <c r="GL470" s="27">
        <f>IF($O470&gt;=GL$1,$S470,0)</f>
        <v>0</v>
      </c>
      <c r="GM470" s="27">
        <f>IF($O470&gt;=GM$1,$S470,0)</f>
        <v>0</v>
      </c>
      <c r="GN470" s="27">
        <f>IF($O470&gt;=GN$1,$S470,0)</f>
        <v>0</v>
      </c>
      <c r="GO470" s="27">
        <f>IF($O470&gt;=GO$1,$S470,0)</f>
        <v>0</v>
      </c>
      <c r="GP470" s="27">
        <f>IF($O470&gt;=GP$1,$S470,0)</f>
        <v>0</v>
      </c>
      <c r="GQ470" s="27">
        <f>IF($O470&gt;=GQ$1,$S470,0)</f>
        <v>0</v>
      </c>
      <c r="GR470" s="27">
        <f>IF($O470&gt;=GR$1,$S470,0)</f>
        <v>0</v>
      </c>
      <c r="GS470" s="27">
        <f>IF($O470&gt;=GS$1,$S470,0)</f>
        <v>0</v>
      </c>
      <c r="GT470" s="27">
        <f>IF($O470&gt;=GT$1,$S470,0)</f>
        <v>0</v>
      </c>
      <c r="GU470" s="27">
        <f>IF($O470&gt;=GU$1,$S470,0)</f>
        <v>0</v>
      </c>
      <c r="GV470" s="27">
        <f>IF($O470&gt;=GV$1,$S470,0)</f>
        <v>0</v>
      </c>
      <c r="GW470" s="27">
        <f>IF($O470&gt;=GW$1,$S470,0)</f>
        <v>0</v>
      </c>
      <c r="GX470" s="27">
        <f>IF($O470&gt;=GX$1,$S470,0)</f>
        <v>0</v>
      </c>
      <c r="GY470" s="27">
        <f>IF($O470&gt;=GY$1,$S470,0)</f>
        <v>0</v>
      </c>
      <c r="GZ470" s="27">
        <f>IF($O470&gt;=GZ$1,$S470,0)</f>
        <v>0</v>
      </c>
      <c r="HA470" s="27">
        <f>IF($O470&gt;=HA$1,$S470,0)</f>
        <v>0</v>
      </c>
      <c r="HB470" s="27">
        <f>IF($O470&gt;=HB$1,$S470,0)</f>
        <v>0</v>
      </c>
      <c r="HC470" s="27">
        <f>IF($O470&gt;=HC$1,$S470,0)</f>
        <v>0</v>
      </c>
    </row>
    <row r="471" spans="1:211">
      <c r="A471" s="3">
        <v>43036</v>
      </c>
      <c r="B471" s="3" t="s">
        <v>603</v>
      </c>
      <c r="C471" s="3" t="s">
        <v>450</v>
      </c>
      <c r="D471" s="3">
        <v>58</v>
      </c>
      <c r="E471" s="4">
        <v>33462</v>
      </c>
      <c r="F471" s="5">
        <v>26.873972602739727</v>
      </c>
      <c r="G471" s="3" t="s">
        <v>446</v>
      </c>
      <c r="H471" s="4">
        <v>21971</v>
      </c>
      <c r="I471" s="9" t="s">
        <v>836</v>
      </c>
      <c r="J471" s="5">
        <v>3153.81</v>
      </c>
      <c r="K471" s="31">
        <v>200</v>
      </c>
      <c r="L471" s="32">
        <v>27</v>
      </c>
      <c r="M471" s="33">
        <f>VLOOKUP(L471,FIND,3,TRUE)</f>
        <v>1.5</v>
      </c>
      <c r="N471" s="32">
        <f>IF(L471&gt;30,180,VLOOKUP(L471,TEMPO,2,FALSE))</f>
        <v>162</v>
      </c>
      <c r="O471" s="32">
        <f>IF(R471&gt;0,4,N471)</f>
        <v>162</v>
      </c>
      <c r="P471" s="96">
        <f>J471*M471*L471</f>
        <v>127729.30500000001</v>
      </c>
      <c r="Q471" s="96">
        <f>10934.45*2</f>
        <v>21868.9</v>
      </c>
      <c r="R471" s="96">
        <f>IF(P471&lt;=Q471,P471/4,0)</f>
        <v>0</v>
      </c>
      <c r="S471" s="5">
        <f>IF(P471&gt;=Q471,P471/N471,0)</f>
        <v>788.4525000000001</v>
      </c>
      <c r="T471" s="3"/>
      <c r="U471" s="3">
        <f>IF(T471="",1,0)</f>
        <v>1</v>
      </c>
      <c r="V471" s="3">
        <v>90</v>
      </c>
      <c r="W471" s="5">
        <v>0.3</v>
      </c>
      <c r="X471" s="5">
        <v>245.73</v>
      </c>
      <c r="Y471" s="5">
        <f>X471*W471</f>
        <v>73.718999999999994</v>
      </c>
      <c r="Z471" s="5">
        <v>400</v>
      </c>
      <c r="AA471" s="5">
        <f>S471+Y471+Z471</f>
        <v>1262.1715000000002</v>
      </c>
      <c r="AB471" s="39">
        <f>(J471/12+J471/12*1.3333333333+450/12+J471/30*6/12+J471)*1.3+Y471+Z471+153.9</f>
        <v>5641.8676333219446</v>
      </c>
      <c r="AC471" s="39" t="s">
        <v>450</v>
      </c>
      <c r="AD471" s="39">
        <f>J471*1.3+400+153.9</f>
        <v>4653.8530000000001</v>
      </c>
      <c r="AE471" s="39">
        <f>SUMIFS('CUSTO MENSAL FUNC NOVO'!H:H,'CUSTO MENSAL FUNC NOVO'!A:A,'VALORES MENSAIS'!AC471)</f>
        <v>3296.25</v>
      </c>
      <c r="AF471" s="27">
        <f>IF($R471&gt;0,$R471,$S471)+$Y471+$Z471</f>
        <v>1262.1715000000002</v>
      </c>
      <c r="AG471" s="27">
        <f>IF($R471&gt;0,$R471,$S471)+$Y471+$Z471</f>
        <v>1262.1715000000002</v>
      </c>
      <c r="AH471" s="27">
        <f>IF($R471&gt;0,$R471,$S471)+$Y471+$Z471</f>
        <v>1262.1715000000002</v>
      </c>
      <c r="AI471" s="27">
        <f>IF($R471&gt;0,$R471,$S471)+$Y471+$Z471</f>
        <v>1262.1715000000002</v>
      </c>
      <c r="AJ471" s="27">
        <f>IF($O471&gt;=AJ$1,$S471+$Y471+$Z471,$Y471+$Z471)</f>
        <v>1262.1715000000002</v>
      </c>
      <c r="AK471" s="27">
        <f>IF($O471&gt;=AK$1,$S471+$Y471+$Z471,$Y471+$Z471)</f>
        <v>1262.1715000000002</v>
      </c>
      <c r="AL471" s="27">
        <f>IF($O471&gt;=AL$1,$S471+$Y471+$Z471,$Y471+$Z471)</f>
        <v>1262.1715000000002</v>
      </c>
      <c r="AM471" s="27">
        <f>IF($O471&gt;=AM$1,$S471+$Y471+$Z471,$Y471+$Z471)</f>
        <v>1262.1715000000002</v>
      </c>
      <c r="AN471" s="27">
        <f>IF($O471&gt;=AN$1,$S471+$Y471+$Z471,$Y471+$Z471)</f>
        <v>1262.1715000000002</v>
      </c>
      <c r="AO471" s="27">
        <f>IF($O471&gt;=AO$1,$S471+$Y471+$Z471,$Y471+$Z471)</f>
        <v>1262.1715000000002</v>
      </c>
      <c r="AP471" s="27">
        <f>IF($O471&gt;=AP$1,$S471+$Y471+$Z471,$Y471+$Z471)</f>
        <v>1262.1715000000002</v>
      </c>
      <c r="AQ471" s="27">
        <f>IF($O471&gt;=AQ$1,$S471+$Y471+$Z471,$Y471+$Z471)</f>
        <v>1262.1715000000002</v>
      </c>
      <c r="AR471" s="27">
        <f>IF($O471&gt;=AR$1,$S471+$Y471+$Z471,$Y471+$Z471)</f>
        <v>1262.1715000000002</v>
      </c>
      <c r="AS471" s="27">
        <f>IF($O471&gt;=AS$1,$S471+$Y471+$Z471,$Y471+$Z471)</f>
        <v>1262.1715000000002</v>
      </c>
      <c r="AT471" s="27">
        <f>IF($O471&gt;=AT$1,$S471+$Y471+$Z471,$Y471+$Z471)</f>
        <v>1262.1715000000002</v>
      </c>
      <c r="AU471" s="27">
        <f>IF($O471&gt;=AU$1,$S471+$Y471+$Z471,$Y471+$Z471)</f>
        <v>1262.1715000000002</v>
      </c>
      <c r="AV471" s="27">
        <f>IF($O471&gt;=AV$1,$S471+$Y471+$Z471,$Y471+$Z471)</f>
        <v>1262.1715000000002</v>
      </c>
      <c r="AW471" s="27">
        <f>IF($O471&gt;=AW$1,$S471+$Y471+$Z471,$Y471+$Z471)</f>
        <v>1262.1715000000002</v>
      </c>
      <c r="AX471" s="27">
        <f>IF($O471&gt;=AX$1,$S471+$Y471+$Z471,$Y471+$Z471)</f>
        <v>1262.1715000000002</v>
      </c>
      <c r="AY471" s="27">
        <f>IF($O471&gt;=AY$1,$S471+$Y471+$Z471,$Y471+$Z471)</f>
        <v>1262.1715000000002</v>
      </c>
      <c r="AZ471" s="27">
        <f>IF($O471&gt;=AZ$1,$S471+$Y471+$Z471,$Y471+$Z471)</f>
        <v>1262.1715000000002</v>
      </c>
      <c r="BA471" s="27">
        <f>IF($O471&gt;=BA$1,$S471+$Y471+$Z471,$Y471+$Z471)</f>
        <v>1262.1715000000002</v>
      </c>
      <c r="BB471" s="27">
        <f>IF($O471&gt;=BB$1,$S471+$Y471+$Z471,$Y471+$Z471)</f>
        <v>1262.1715000000002</v>
      </c>
      <c r="BC471" s="27">
        <f>IF($O471&gt;=BC$1,$S471+$Y471+$Z471,$Y471+$Z471)</f>
        <v>1262.1715000000002</v>
      </c>
      <c r="BD471" s="27">
        <f>IF($O471&gt;=BD$1,$S471+$Y471+$Z471,$Y471+$Z471)</f>
        <v>1262.1715000000002</v>
      </c>
      <c r="BE471" s="27">
        <f>IF($O471&gt;=BE$1,$S471+$Y471+$Z471,$Y471+$Z471)</f>
        <v>1262.1715000000002</v>
      </c>
      <c r="BF471" s="27">
        <f>IF($O471&gt;=BF$1,$S471+$Y471+$Z471,$Y471+$Z471)</f>
        <v>1262.1715000000002</v>
      </c>
      <c r="BG471" s="27">
        <f>IF($O471&gt;=BG$1,$S471+$Y471+$Z471,$Y471+$Z471)</f>
        <v>1262.1715000000002</v>
      </c>
      <c r="BH471" s="27">
        <f>IF($O471&gt;=BH$1,$S471+$Y471+$Z471,$Y471+$Z471)</f>
        <v>1262.1715000000002</v>
      </c>
      <c r="BI471" s="27">
        <f>IF($O471&gt;=BI$1,$S471+$Y471+$Z471,$Y471+$Z471)</f>
        <v>1262.1715000000002</v>
      </c>
      <c r="BJ471" s="27">
        <f>IF($O471&gt;=BJ$1,$S471+$Y471+$Z471,$Y471+$Z471)</f>
        <v>1262.1715000000002</v>
      </c>
      <c r="BK471" s="27">
        <f>IF($O471&gt;=BK$1,$S471+$Y471+$Z471,$Y471+$Z471)</f>
        <v>1262.1715000000002</v>
      </c>
      <c r="BL471" s="27">
        <f>IF($O471&gt;=BL$1,$S471+$Y471+$Z471,$Y471+$Z471)</f>
        <v>1262.1715000000002</v>
      </c>
      <c r="BM471" s="27">
        <f>IF($O471&gt;=BM$1,$S471+$Y471+$Z471,$Y471+$Z471)</f>
        <v>1262.1715000000002</v>
      </c>
      <c r="BN471" s="27">
        <f>IF($O471&gt;=BN$1,$S471+$Y471+$Z471,$Y471+$Z471)</f>
        <v>1262.1715000000002</v>
      </c>
      <c r="BO471" s="27">
        <f>IF($O471&gt;=BO$1,$S471+$Y471+$Z471,$Y471+$Z471)</f>
        <v>1262.1715000000002</v>
      </c>
      <c r="BP471" s="27">
        <f>IF($O471&gt;=BP$1,$S471+$Y471+$Z471,$Y471+$Z471)</f>
        <v>1262.1715000000002</v>
      </c>
      <c r="BQ471" s="27">
        <f>IF($O471&gt;=BQ$1,$S471+$Y471+$Z471,$Y471+$Z471)</f>
        <v>1262.1715000000002</v>
      </c>
      <c r="BR471" s="27">
        <f>IF($O471&gt;=BR$1,$S471+$Y471+$Z471,$Y471+$Z471)</f>
        <v>1262.1715000000002</v>
      </c>
      <c r="BS471" s="27">
        <f>IF($O471&gt;=BS$1,$S471+$Y471+$Z471,$Y471+$Z471)</f>
        <v>1262.1715000000002</v>
      </c>
      <c r="BT471" s="27">
        <f>IF($O471&gt;=BT$1,$S471+$Y471+$Z471,$Y471+$Z471)</f>
        <v>1262.1715000000002</v>
      </c>
      <c r="BU471" s="27">
        <f>IF($O471&gt;=BU$1,$S471+$Y471+$Z471,$Y471+$Z471)</f>
        <v>1262.1715000000002</v>
      </c>
      <c r="BV471" s="27">
        <f>IF($O471&gt;=BV$1,$S471+$Y471+$Z471,$Y471+$Z471)</f>
        <v>1262.1715000000002</v>
      </c>
      <c r="BW471" s="27">
        <f>IF($O471&gt;=BW$1,$S471+$Y471+$Z471,$Y471+$Z471)</f>
        <v>1262.1715000000002</v>
      </c>
      <c r="BX471" s="27">
        <f>IF($O471&gt;=BX$1,$S471+$Y471+$Z471,$Y471+$Z471)</f>
        <v>1262.1715000000002</v>
      </c>
      <c r="BY471" s="27">
        <f>IF($O471&gt;=BY$1,$S471+$Y471+$Z471,$Y471+$Z471)</f>
        <v>1262.1715000000002</v>
      </c>
      <c r="BZ471" s="27">
        <f>IF($O471&gt;=BZ$1,$S471+$Y471+$Z471,$Y471+$Z471)</f>
        <v>1262.1715000000002</v>
      </c>
      <c r="CA471" s="27">
        <f>IF($O471&gt;=CA$1,$S471+$Y471+$Z471,$Y471+$Z471)</f>
        <v>1262.1715000000002</v>
      </c>
      <c r="CB471" s="27">
        <f>IF($O471&gt;=CB$1,$S471+$Y471+$Z471,$Y471+$Z471)</f>
        <v>1262.1715000000002</v>
      </c>
      <c r="CC471" s="27">
        <f>IF($O471&gt;=CC$1,$S471+$Y471+$Z471,$Y471+$Z471)</f>
        <v>1262.1715000000002</v>
      </c>
      <c r="CD471" s="27">
        <f>IF($O471&gt;=CD$1,$S471+$Y471+$Z471,$Y471+$Z471)</f>
        <v>1262.1715000000002</v>
      </c>
      <c r="CE471" s="27">
        <f>IF($O471&gt;=CE$1,$S471+$Y471+$Z471,$Y471+$Z471)</f>
        <v>1262.1715000000002</v>
      </c>
      <c r="CF471" s="27">
        <f>IF($O471&gt;=CF$1,$S471+$Y471+$Z471,$Y471+$Z471)</f>
        <v>1262.1715000000002</v>
      </c>
      <c r="CG471" s="27">
        <f>IF($O471&gt;=CG$1,$S471+$Y471+$Z471,$Y471+$Z471)</f>
        <v>1262.1715000000002</v>
      </c>
      <c r="CH471" s="27">
        <f>IF($O471&gt;=CH$1,$S471+$Y471+$Z471,$Y471+$Z471)</f>
        <v>1262.1715000000002</v>
      </c>
      <c r="CI471" s="27">
        <f>IF($O471&gt;=CI$1,$S471+$Y471+$Z471,$Y471+$Z471)</f>
        <v>1262.1715000000002</v>
      </c>
      <c r="CJ471" s="27">
        <f>IF($O471&gt;=CJ$1,$S471+$Y471+$Z471,$Y471+$Z471)</f>
        <v>1262.1715000000002</v>
      </c>
      <c r="CK471" s="27">
        <f>IF($O471&gt;=CK$1,$S471+$Y471+$Z471,$Y471+$Z471)</f>
        <v>1262.1715000000002</v>
      </c>
      <c r="CL471" s="27">
        <f>IF($O471&gt;=CL$1,$S471+$Y471+$Z471,$Y471+$Z471)</f>
        <v>1262.1715000000002</v>
      </c>
      <c r="CM471" s="27">
        <f>IF($O471&gt;=CM$1,$S471+$Y471+$Z471,$Y471+$Z471)</f>
        <v>1262.1715000000002</v>
      </c>
      <c r="CN471" s="27">
        <f>IF($O471&gt;=CN$1,$S471+$Y471,$Y471)</f>
        <v>862.17150000000015</v>
      </c>
      <c r="CO471" s="27">
        <f>IF($O471&gt;=CO$1,$S471+$Y471,$Y471)</f>
        <v>862.17150000000015</v>
      </c>
      <c r="CP471" s="27">
        <f>IF($O471&gt;=CP$1,$S471+$Y471,$Y471)</f>
        <v>862.17150000000015</v>
      </c>
      <c r="CQ471" s="27">
        <f>IF($O471&gt;=CQ$1,$S471+$Y471,$Y471)</f>
        <v>862.17150000000015</v>
      </c>
      <c r="CR471" s="27">
        <f>IF($O471&gt;=CR$1,$S471+$Y471,$Y471)</f>
        <v>862.17150000000015</v>
      </c>
      <c r="CS471" s="27">
        <f>IF($O471&gt;=CS$1,$S471+$Y471,$Y471)</f>
        <v>862.17150000000015</v>
      </c>
      <c r="CT471" s="27">
        <f>IF($O471&gt;=CT$1,$S471+$Y471,$Y471)</f>
        <v>862.17150000000015</v>
      </c>
      <c r="CU471" s="27">
        <f>IF($O471&gt;=CU$1,$S471+$Y471,$Y471)</f>
        <v>862.17150000000015</v>
      </c>
      <c r="CV471" s="27">
        <f>IF($O471&gt;=CV$1,$S471+$Y471,$Y471)</f>
        <v>862.17150000000015</v>
      </c>
      <c r="CW471" s="27">
        <f>IF($O471&gt;=CW$1,$S471+$Y471,$Y471)</f>
        <v>862.17150000000015</v>
      </c>
      <c r="CX471" s="27">
        <f>IF($O471&gt;=CX$1,$S471+$Y471,$Y471)</f>
        <v>862.17150000000015</v>
      </c>
      <c r="CY471" s="27">
        <f>IF($O471&gt;=CY$1,$S471+$Y471,$Y471)</f>
        <v>862.17150000000015</v>
      </c>
      <c r="CZ471" s="27">
        <f>IF($O471&gt;=CZ$1,$S471+$Y471,$Y471)</f>
        <v>862.17150000000015</v>
      </c>
      <c r="DA471" s="27">
        <f>IF($O471&gt;=DA$1,$S471+$Y471,$Y471)</f>
        <v>862.17150000000015</v>
      </c>
      <c r="DB471" s="27">
        <f>IF($O471&gt;=DB$1,$S471+$Y471,$Y471)</f>
        <v>862.17150000000015</v>
      </c>
      <c r="DC471" s="27">
        <f>IF($O471&gt;=DC$1,$S471+$Y471,$Y471)</f>
        <v>862.17150000000015</v>
      </c>
      <c r="DD471" s="27">
        <f>IF($O471&gt;=DD$1,$S471+$Y471,$Y471)</f>
        <v>862.17150000000015</v>
      </c>
      <c r="DE471" s="27">
        <f>IF($O471&gt;=DE$1,$S471+$Y471,$Y471)</f>
        <v>862.17150000000015</v>
      </c>
      <c r="DF471" s="27">
        <f>IF($O471&gt;=DF$1,$S471+$Y471,$Y471)</f>
        <v>862.17150000000015</v>
      </c>
      <c r="DG471" s="27">
        <f>IF($O471&gt;=DG$1,$S471+$Y471,$Y471)</f>
        <v>862.17150000000015</v>
      </c>
      <c r="DH471" s="27">
        <f>IF($O471&gt;=DH$1,$S471+$Y471,$Y471)</f>
        <v>862.17150000000015</v>
      </c>
      <c r="DI471" s="27">
        <f>IF($O471&gt;=DI$1,$S471+$Y471,$Y471)</f>
        <v>862.17150000000015</v>
      </c>
      <c r="DJ471" s="27">
        <f>IF($O471&gt;=DJ$1,$S471+$Y471,$Y471)</f>
        <v>862.17150000000015</v>
      </c>
      <c r="DK471" s="27">
        <f>IF($O471&gt;=DK$1,$S471+$Y471,$Y471)</f>
        <v>862.17150000000015</v>
      </c>
      <c r="DL471" s="27">
        <f>IF($O471&gt;=DL$1,$S471+$Y471,$Y471)</f>
        <v>862.17150000000015</v>
      </c>
      <c r="DM471" s="27">
        <f>IF($O471&gt;=DM$1,$S471+$Y471,$Y471)</f>
        <v>862.17150000000015</v>
      </c>
      <c r="DN471" s="27">
        <f>IF($O471&gt;=DN$1,$S471+$Y471,$Y471)</f>
        <v>862.17150000000015</v>
      </c>
      <c r="DO471" s="27">
        <f>IF($O471&gt;=DO$1,$S471+$Y471,$Y471)</f>
        <v>862.17150000000015</v>
      </c>
      <c r="DP471" s="27">
        <f>IF($O471&gt;=DP$1,$S471+$Y471,$Y471)</f>
        <v>862.17150000000015</v>
      </c>
      <c r="DQ471" s="27">
        <f>IF($O471&gt;=DQ$1,$S471+$Y471,$Y471)</f>
        <v>862.17150000000015</v>
      </c>
      <c r="DR471" s="27">
        <f>IF($O471&gt;=DR$1,$S471+$Y471,$Y471)</f>
        <v>862.17150000000015</v>
      </c>
      <c r="DS471" s="27">
        <f>IF($O471&gt;=DS$1,$S471+$Y471,$Y471)</f>
        <v>862.17150000000015</v>
      </c>
      <c r="DT471" s="27">
        <f>IF($O471&gt;=DT$1,$S471+$Y471,$Y471)</f>
        <v>862.17150000000015</v>
      </c>
      <c r="DU471" s="27">
        <f>IF($O471&gt;=DU$1,$S471+$Y471,$Y471)</f>
        <v>862.17150000000015</v>
      </c>
      <c r="DV471" s="27">
        <f>IF($O471&gt;=DV$1,$S471+$Y471,$Y471)</f>
        <v>862.17150000000015</v>
      </c>
      <c r="DW471" s="27">
        <f>IF($O471&gt;=DW$1,$S471+$Y471,$Y471)</f>
        <v>862.17150000000015</v>
      </c>
      <c r="DX471" s="27">
        <f>IF($O471&gt;=DX$1,$S471+$Y471,$Y471)</f>
        <v>862.17150000000015</v>
      </c>
      <c r="DY471" s="27">
        <f>IF($O471&gt;=DY$1,$S471+$Y471,$Y471)</f>
        <v>862.17150000000015</v>
      </c>
      <c r="DZ471" s="27">
        <f>IF($O471&gt;=DZ$1,$S471+$Y471,$Y471)</f>
        <v>862.17150000000015</v>
      </c>
      <c r="EA471" s="27">
        <f>IF($O471&gt;=EA$1,$S471+$Y471,$Y471)</f>
        <v>862.17150000000015</v>
      </c>
      <c r="EB471" s="27">
        <f>IF($O471&gt;=EB$1,$S471+$Y471,$Y471)</f>
        <v>862.17150000000015</v>
      </c>
      <c r="EC471" s="27">
        <f>IF($O471&gt;=EC$1,$S471+$Y471,$Y471)</f>
        <v>862.17150000000015</v>
      </c>
      <c r="ED471" s="27">
        <f>IF($O471&gt;=ED$1,$S471+$Y471,$Y471)</f>
        <v>862.17150000000015</v>
      </c>
      <c r="EE471" s="27">
        <f>IF($O471&gt;=EE$1,$S471+$Y471,$Y471)</f>
        <v>862.17150000000015</v>
      </c>
      <c r="EF471" s="27">
        <f>IF($O471&gt;=EF$1,$S471+$Y471,$Y471)</f>
        <v>862.17150000000015</v>
      </c>
      <c r="EG471" s="27">
        <f>IF($O471&gt;=EG$1,$S471+$Y471,$Y471)</f>
        <v>862.17150000000015</v>
      </c>
      <c r="EH471" s="27">
        <f>IF($O471&gt;=EH$1,$S471+$Y471,$Y471)</f>
        <v>862.17150000000015</v>
      </c>
      <c r="EI471" s="27">
        <f>IF($O471&gt;=EI$1,$S471+$Y471,$Y471)</f>
        <v>862.17150000000015</v>
      </c>
      <c r="EJ471" s="27">
        <f>IF($O471&gt;=EJ$1,$S471+$Y471,$Y471)</f>
        <v>862.17150000000015</v>
      </c>
      <c r="EK471" s="27">
        <f>IF($O471&gt;=EK$1,$S471+$Y471,$Y471)</f>
        <v>862.17150000000015</v>
      </c>
      <c r="EL471" s="27">
        <f>IF($O471&gt;=EL$1,$S471+$Y471,$Y471)</f>
        <v>862.17150000000015</v>
      </c>
      <c r="EM471" s="27">
        <f>IF($O471&gt;=EM$1,$S471+$Y471,$Y471)</f>
        <v>862.17150000000015</v>
      </c>
      <c r="EN471" s="27">
        <f>IF($O471&gt;=EN$1,$S471+$Y471,$Y471)</f>
        <v>862.17150000000015</v>
      </c>
      <c r="EO471" s="27">
        <f>IF($O471&gt;=EO$1,$S471+$Y471,$Y471)</f>
        <v>862.17150000000015</v>
      </c>
      <c r="EP471" s="27">
        <f>IF($O471&gt;=EP$1,$S471+$Y471,$Y471)</f>
        <v>862.17150000000015</v>
      </c>
      <c r="EQ471" s="27">
        <f>IF($O471&gt;=EQ$1,$S471+$Y471,$Y471)</f>
        <v>862.17150000000015</v>
      </c>
      <c r="ER471" s="27">
        <f>IF($O471&gt;=ER$1,$S471+$Y471,$Y471)</f>
        <v>862.17150000000015</v>
      </c>
      <c r="ES471" s="27">
        <f>IF($O471&gt;=ES$1,$S471+$Y471,$Y471)</f>
        <v>862.17150000000015</v>
      </c>
      <c r="ET471" s="27">
        <f>IF($O471&gt;=ET$1,$S471+$Y471,$Y471)</f>
        <v>862.17150000000015</v>
      </c>
      <c r="EU471" s="27">
        <f>IF($O471&gt;=EU$1,$S471+$Y471,$Y471)</f>
        <v>862.17150000000015</v>
      </c>
      <c r="EV471" s="27">
        <f>IF($O471&gt;=EV$1,$S471,0)</f>
        <v>788.4525000000001</v>
      </c>
      <c r="EW471" s="27">
        <f>IF($O471&gt;=EW$1,$S471,0)</f>
        <v>788.4525000000001</v>
      </c>
      <c r="EX471" s="27">
        <f>IF($O471&gt;=EX$1,$S471,0)</f>
        <v>788.4525000000001</v>
      </c>
      <c r="EY471" s="27">
        <f>IF($O471&gt;=EY$1,$S471,0)</f>
        <v>788.4525000000001</v>
      </c>
      <c r="EZ471" s="27">
        <f>IF($O471&gt;=EZ$1,$S471,0)</f>
        <v>788.4525000000001</v>
      </c>
      <c r="FA471" s="27">
        <f>IF($O471&gt;=FA$1,$S471,0)</f>
        <v>788.4525000000001</v>
      </c>
      <c r="FB471" s="27">
        <f>IF($O471&gt;=FB$1,$S471,0)</f>
        <v>788.4525000000001</v>
      </c>
      <c r="FC471" s="27">
        <f>IF($O471&gt;=FC$1,$S471,0)</f>
        <v>788.4525000000001</v>
      </c>
      <c r="FD471" s="27">
        <f>IF($O471&gt;=FD$1,$S471,0)</f>
        <v>788.4525000000001</v>
      </c>
      <c r="FE471" s="27">
        <f>IF($O471&gt;=FE$1,$S471,0)</f>
        <v>788.4525000000001</v>
      </c>
      <c r="FF471" s="27">
        <f>IF($O471&gt;=FF$1,$S471,0)</f>
        <v>788.4525000000001</v>
      </c>
      <c r="FG471" s="27">
        <f>IF($O471&gt;=FG$1,$S471,0)</f>
        <v>788.4525000000001</v>
      </c>
      <c r="FH471" s="27">
        <f>IF($O471&gt;=FH$1,$S471,0)</f>
        <v>788.4525000000001</v>
      </c>
      <c r="FI471" s="27">
        <f>IF($O471&gt;=FI$1,$S471,0)</f>
        <v>788.4525000000001</v>
      </c>
      <c r="FJ471" s="27">
        <f>IF($O471&gt;=FJ$1,$S471,0)</f>
        <v>788.4525000000001</v>
      </c>
      <c r="FK471" s="27">
        <f>IF($O471&gt;=FK$1,$S471,0)</f>
        <v>788.4525000000001</v>
      </c>
      <c r="FL471" s="27">
        <f>IF($O471&gt;=FL$1,$S471,0)</f>
        <v>788.4525000000001</v>
      </c>
      <c r="FM471" s="27">
        <f>IF($O471&gt;=FM$1,$S471,0)</f>
        <v>788.4525000000001</v>
      </c>
      <c r="FN471" s="27">
        <f>IF($O471&gt;=FN$1,$S471,0)</f>
        <v>788.4525000000001</v>
      </c>
      <c r="FO471" s="27">
        <f>IF($O471&gt;=FO$1,$S471,0)</f>
        <v>788.4525000000001</v>
      </c>
      <c r="FP471" s="27">
        <f>IF($O471&gt;=FP$1,$S471,0)</f>
        <v>788.4525000000001</v>
      </c>
      <c r="FQ471" s="27">
        <f>IF($O471&gt;=FQ$1,$S471,0)</f>
        <v>788.4525000000001</v>
      </c>
      <c r="FR471" s="27">
        <f>IF($O471&gt;=FR$1,$S471,0)</f>
        <v>788.4525000000001</v>
      </c>
      <c r="FS471" s="27">
        <f>IF($O471&gt;=FS$1,$S471,0)</f>
        <v>788.4525000000001</v>
      </c>
      <c r="FT471" s="27">
        <f>IF($O471&gt;=FT$1,$S471,0)</f>
        <v>788.4525000000001</v>
      </c>
      <c r="FU471" s="27">
        <f>IF($O471&gt;=FU$1,$S471,0)</f>
        <v>788.4525000000001</v>
      </c>
      <c r="FV471" s="27">
        <f>IF($O471&gt;=FV$1,$S471,0)</f>
        <v>788.4525000000001</v>
      </c>
      <c r="FW471" s="27">
        <f>IF($O471&gt;=FW$1,$S471,0)</f>
        <v>788.4525000000001</v>
      </c>
      <c r="FX471" s="27">
        <f>IF($O471&gt;=FX$1,$S471,0)</f>
        <v>788.4525000000001</v>
      </c>
      <c r="FY471" s="27">
        <f>IF($O471&gt;=FY$1,$S471,0)</f>
        <v>788.4525000000001</v>
      </c>
      <c r="FZ471" s="27">
        <f>IF($O471&gt;=FZ$1,$S471,0)</f>
        <v>788.4525000000001</v>
      </c>
      <c r="GA471" s="27">
        <f>IF($O471&gt;=GA$1,$S471,0)</f>
        <v>788.4525000000001</v>
      </c>
      <c r="GB471" s="27">
        <f>IF($O471&gt;=GB$1,$S471,0)</f>
        <v>788.4525000000001</v>
      </c>
      <c r="GC471" s="27">
        <f>IF($O471&gt;=GC$1,$S471,0)</f>
        <v>788.4525000000001</v>
      </c>
      <c r="GD471" s="27">
        <f>IF($O471&gt;=GD$1,$S471,0)</f>
        <v>788.4525000000001</v>
      </c>
      <c r="GE471" s="27">
        <f>IF($O471&gt;=GE$1,$S471,0)</f>
        <v>788.4525000000001</v>
      </c>
      <c r="GF471" s="27">
        <f>IF($O471&gt;=GF$1,$S471,0)</f>
        <v>788.4525000000001</v>
      </c>
      <c r="GG471" s="27">
        <f>IF($O471&gt;=GG$1,$S471,0)</f>
        <v>788.4525000000001</v>
      </c>
      <c r="GH471" s="27">
        <f>IF($O471&gt;=GH$1,$S471,0)</f>
        <v>788.4525000000001</v>
      </c>
      <c r="GI471" s="27">
        <f>IF($O471&gt;=GI$1,$S471,0)</f>
        <v>788.4525000000001</v>
      </c>
      <c r="GJ471" s="27">
        <f>IF($O471&gt;=GJ$1,$S471,0)</f>
        <v>788.4525000000001</v>
      </c>
      <c r="GK471" s="27">
        <f>IF($O471&gt;=GK$1,$S471,0)</f>
        <v>788.4525000000001</v>
      </c>
      <c r="GL471" s="27">
        <f>IF($O471&gt;=GL$1,$S471,0)</f>
        <v>0</v>
      </c>
      <c r="GM471" s="27">
        <f>IF($O471&gt;=GM$1,$S471,0)</f>
        <v>0</v>
      </c>
      <c r="GN471" s="27">
        <f>IF($O471&gt;=GN$1,$S471,0)</f>
        <v>0</v>
      </c>
      <c r="GO471" s="27">
        <f>IF($O471&gt;=GO$1,$S471,0)</f>
        <v>0</v>
      </c>
      <c r="GP471" s="27">
        <f>IF($O471&gt;=GP$1,$S471,0)</f>
        <v>0</v>
      </c>
      <c r="GQ471" s="27">
        <f>IF($O471&gt;=GQ$1,$S471,0)</f>
        <v>0</v>
      </c>
      <c r="GR471" s="27">
        <f>IF($O471&gt;=GR$1,$S471,0)</f>
        <v>0</v>
      </c>
      <c r="GS471" s="27">
        <f>IF($O471&gt;=GS$1,$S471,0)</f>
        <v>0</v>
      </c>
      <c r="GT471" s="27">
        <f>IF($O471&gt;=GT$1,$S471,0)</f>
        <v>0</v>
      </c>
      <c r="GU471" s="27">
        <f>IF($O471&gt;=GU$1,$S471,0)</f>
        <v>0</v>
      </c>
      <c r="GV471" s="27">
        <f>IF($O471&gt;=GV$1,$S471,0)</f>
        <v>0</v>
      </c>
      <c r="GW471" s="27">
        <f>IF($O471&gt;=GW$1,$S471,0)</f>
        <v>0</v>
      </c>
      <c r="GX471" s="27">
        <f>IF($O471&gt;=GX$1,$S471,0)</f>
        <v>0</v>
      </c>
      <c r="GY471" s="27">
        <f>IF($O471&gt;=GY$1,$S471,0)</f>
        <v>0</v>
      </c>
      <c r="GZ471" s="27">
        <f>IF($O471&gt;=GZ$1,$S471,0)</f>
        <v>0</v>
      </c>
      <c r="HA471" s="27">
        <f>IF($O471&gt;=HA$1,$S471,0)</f>
        <v>0</v>
      </c>
      <c r="HB471" s="27">
        <f>IF($O471&gt;=HB$1,$S471,0)</f>
        <v>0</v>
      </c>
      <c r="HC471" s="27">
        <f>IF($O471&gt;=HC$1,$S471,0)</f>
        <v>0</v>
      </c>
    </row>
    <row r="472" spans="1:211">
      <c r="A472" s="3">
        <v>40398</v>
      </c>
      <c r="B472" s="3" t="s">
        <v>612</v>
      </c>
      <c r="C472" s="3" t="s">
        <v>490</v>
      </c>
      <c r="D472" s="3">
        <v>67</v>
      </c>
      <c r="E472" s="4">
        <v>33049</v>
      </c>
      <c r="F472" s="5">
        <v>28.005479452054793</v>
      </c>
      <c r="G472" s="3" t="s">
        <v>446</v>
      </c>
      <c r="H472" s="4">
        <v>18732</v>
      </c>
      <c r="I472" s="9" t="s">
        <v>836</v>
      </c>
      <c r="J472" s="5">
        <v>4606.7299999999996</v>
      </c>
      <c r="K472" s="31">
        <v>200</v>
      </c>
      <c r="L472" s="32">
        <v>28</v>
      </c>
      <c r="M472" s="33">
        <f>VLOOKUP(L472,FIND,3,TRUE)</f>
        <v>1.5</v>
      </c>
      <c r="N472" s="32">
        <f>IF(L472&gt;30,180,VLOOKUP(L472,TEMPO,2,FALSE))</f>
        <v>168</v>
      </c>
      <c r="O472" s="32">
        <f>IF(R472&gt;0,4,N472)</f>
        <v>168</v>
      </c>
      <c r="P472" s="96">
        <f>J472*M472*L472</f>
        <v>193482.65999999997</v>
      </c>
      <c r="Q472" s="96">
        <f>10934.45*2</f>
        <v>21868.9</v>
      </c>
      <c r="R472" s="96">
        <f>IF(P472&lt;=Q472,P472/4,0)</f>
        <v>0</v>
      </c>
      <c r="S472" s="5">
        <f>IF(P472&gt;=Q472,P472/N472,0)</f>
        <v>1151.6824999999999</v>
      </c>
      <c r="T472" s="3"/>
      <c r="U472" s="3">
        <f>IF(T472="",1,0)</f>
        <v>1</v>
      </c>
      <c r="V472" s="3">
        <v>75</v>
      </c>
      <c r="W472" s="5">
        <v>0.4</v>
      </c>
      <c r="X472" s="5">
        <v>402.65</v>
      </c>
      <c r="Y472" s="5">
        <f>X472*W472</f>
        <v>161.06</v>
      </c>
      <c r="Z472" s="5">
        <v>400</v>
      </c>
      <c r="AA472" s="5">
        <f>S472+Y472+Z472</f>
        <v>1712.7424999999998</v>
      </c>
      <c r="AB472" s="39">
        <f>(J472/12+J472/12*1.3333333333+450/12+J472/30*6/12+J472)*1.3+Y472+Z472+153.9</f>
        <v>8016.7504555389196</v>
      </c>
      <c r="AC472" s="39" t="s">
        <v>450</v>
      </c>
      <c r="AD472" s="39">
        <f>J472*1.3+400+153.9</f>
        <v>6542.6489999999994</v>
      </c>
      <c r="AE472" s="39">
        <f>SUMIFS('CUSTO MENSAL FUNC NOVO'!H:H,'CUSTO MENSAL FUNC NOVO'!A:A,'VALORES MENSAIS'!AC472)</f>
        <v>3296.25</v>
      </c>
      <c r="AF472" s="27">
        <f>IF($R472&gt;0,$R472,$S472)+$Y472+$Z472</f>
        <v>1712.7424999999998</v>
      </c>
      <c r="AG472" s="27">
        <f>IF($R472&gt;0,$R472,$S472)+$Y472+$Z472</f>
        <v>1712.7424999999998</v>
      </c>
      <c r="AH472" s="27">
        <f>IF($R472&gt;0,$R472,$S472)+$Y472+$Z472</f>
        <v>1712.7424999999998</v>
      </c>
      <c r="AI472" s="27">
        <f>IF($R472&gt;0,$R472,$S472)+$Y472+$Z472</f>
        <v>1712.7424999999998</v>
      </c>
      <c r="AJ472" s="27">
        <f>IF($O472&gt;=AJ$1,$S472+$Y472+$Z472,$Y472+$Z472)</f>
        <v>1712.7424999999998</v>
      </c>
      <c r="AK472" s="27">
        <f>IF($O472&gt;=AK$1,$S472+$Y472+$Z472,$Y472+$Z472)</f>
        <v>1712.7424999999998</v>
      </c>
      <c r="AL472" s="27">
        <f>IF($O472&gt;=AL$1,$S472+$Y472+$Z472,$Y472+$Z472)</f>
        <v>1712.7424999999998</v>
      </c>
      <c r="AM472" s="27">
        <f>IF($O472&gt;=AM$1,$S472+$Y472+$Z472,$Y472+$Z472)</f>
        <v>1712.7424999999998</v>
      </c>
      <c r="AN472" s="27">
        <f>IF($O472&gt;=AN$1,$S472+$Y472+$Z472,$Y472+$Z472)</f>
        <v>1712.7424999999998</v>
      </c>
      <c r="AO472" s="27">
        <f>IF($O472&gt;=AO$1,$S472+$Y472+$Z472,$Y472+$Z472)</f>
        <v>1712.7424999999998</v>
      </c>
      <c r="AP472" s="27">
        <f>IF($O472&gt;=AP$1,$S472+$Y472+$Z472,$Y472+$Z472)</f>
        <v>1712.7424999999998</v>
      </c>
      <c r="AQ472" s="27">
        <f>IF($O472&gt;=AQ$1,$S472+$Y472+$Z472,$Y472+$Z472)</f>
        <v>1712.7424999999998</v>
      </c>
      <c r="AR472" s="27">
        <f>IF($O472&gt;=AR$1,$S472+$Y472+$Z472,$Y472+$Z472)</f>
        <v>1712.7424999999998</v>
      </c>
      <c r="AS472" s="27">
        <f>IF($O472&gt;=AS$1,$S472+$Y472+$Z472,$Y472+$Z472)</f>
        <v>1712.7424999999998</v>
      </c>
      <c r="AT472" s="27">
        <f>IF($O472&gt;=AT$1,$S472+$Y472+$Z472,$Y472+$Z472)</f>
        <v>1712.7424999999998</v>
      </c>
      <c r="AU472" s="27">
        <f>IF($O472&gt;=AU$1,$S472+$Y472+$Z472,$Y472+$Z472)</f>
        <v>1712.7424999999998</v>
      </c>
      <c r="AV472" s="27">
        <f>IF($O472&gt;=AV$1,$S472+$Y472+$Z472,$Y472+$Z472)</f>
        <v>1712.7424999999998</v>
      </c>
      <c r="AW472" s="27">
        <f>IF($O472&gt;=AW$1,$S472+$Y472+$Z472,$Y472+$Z472)</f>
        <v>1712.7424999999998</v>
      </c>
      <c r="AX472" s="27">
        <f>IF($O472&gt;=AX$1,$S472+$Y472+$Z472,$Y472+$Z472)</f>
        <v>1712.7424999999998</v>
      </c>
      <c r="AY472" s="27">
        <f>IF($O472&gt;=AY$1,$S472+$Y472+$Z472,$Y472+$Z472)</f>
        <v>1712.7424999999998</v>
      </c>
      <c r="AZ472" s="27">
        <f>IF($O472&gt;=AZ$1,$S472+$Y472+$Z472,$Y472+$Z472)</f>
        <v>1712.7424999999998</v>
      </c>
      <c r="BA472" s="27">
        <f>IF($O472&gt;=BA$1,$S472+$Y472+$Z472,$Y472+$Z472)</f>
        <v>1712.7424999999998</v>
      </c>
      <c r="BB472" s="27">
        <f>IF($O472&gt;=BB$1,$S472+$Y472+$Z472,$Y472+$Z472)</f>
        <v>1712.7424999999998</v>
      </c>
      <c r="BC472" s="27">
        <f>IF($O472&gt;=BC$1,$S472+$Y472+$Z472,$Y472+$Z472)</f>
        <v>1712.7424999999998</v>
      </c>
      <c r="BD472" s="27">
        <f>IF($O472&gt;=BD$1,$S472+$Y472+$Z472,$Y472+$Z472)</f>
        <v>1712.7424999999998</v>
      </c>
      <c r="BE472" s="27">
        <f>IF($O472&gt;=BE$1,$S472+$Y472+$Z472,$Y472+$Z472)</f>
        <v>1712.7424999999998</v>
      </c>
      <c r="BF472" s="27">
        <f>IF($O472&gt;=BF$1,$S472+$Y472+$Z472,$Y472+$Z472)</f>
        <v>1712.7424999999998</v>
      </c>
      <c r="BG472" s="27">
        <f>IF($O472&gt;=BG$1,$S472+$Y472+$Z472,$Y472+$Z472)</f>
        <v>1712.7424999999998</v>
      </c>
      <c r="BH472" s="27">
        <f>IF($O472&gt;=BH$1,$S472+$Y472+$Z472,$Y472+$Z472)</f>
        <v>1712.7424999999998</v>
      </c>
      <c r="BI472" s="27">
        <f>IF($O472&gt;=BI$1,$S472+$Y472+$Z472,$Y472+$Z472)</f>
        <v>1712.7424999999998</v>
      </c>
      <c r="BJ472" s="27">
        <f>IF($O472&gt;=BJ$1,$S472+$Y472+$Z472,$Y472+$Z472)</f>
        <v>1712.7424999999998</v>
      </c>
      <c r="BK472" s="27">
        <f>IF($O472&gt;=BK$1,$S472+$Y472+$Z472,$Y472+$Z472)</f>
        <v>1712.7424999999998</v>
      </c>
      <c r="BL472" s="27">
        <f>IF($O472&gt;=BL$1,$S472+$Y472+$Z472,$Y472+$Z472)</f>
        <v>1712.7424999999998</v>
      </c>
      <c r="BM472" s="27">
        <f>IF($O472&gt;=BM$1,$S472+$Y472+$Z472,$Y472+$Z472)</f>
        <v>1712.7424999999998</v>
      </c>
      <c r="BN472" s="27">
        <f>IF($O472&gt;=BN$1,$S472+$Y472+$Z472,$Y472+$Z472)</f>
        <v>1712.7424999999998</v>
      </c>
      <c r="BO472" s="27">
        <f>IF($O472&gt;=BO$1,$S472+$Y472+$Z472,$Y472+$Z472)</f>
        <v>1712.7424999999998</v>
      </c>
      <c r="BP472" s="27">
        <f>IF($O472&gt;=BP$1,$S472+$Y472+$Z472,$Y472+$Z472)</f>
        <v>1712.7424999999998</v>
      </c>
      <c r="BQ472" s="27">
        <f>IF($O472&gt;=BQ$1,$S472+$Y472+$Z472,$Y472+$Z472)</f>
        <v>1712.7424999999998</v>
      </c>
      <c r="BR472" s="27">
        <f>IF($O472&gt;=BR$1,$S472+$Y472+$Z472,$Y472+$Z472)</f>
        <v>1712.7424999999998</v>
      </c>
      <c r="BS472" s="27">
        <f>IF($O472&gt;=BS$1,$S472+$Y472+$Z472,$Y472+$Z472)</f>
        <v>1712.7424999999998</v>
      </c>
      <c r="BT472" s="27">
        <f>IF($O472&gt;=BT$1,$S472+$Y472+$Z472,$Y472+$Z472)</f>
        <v>1712.7424999999998</v>
      </c>
      <c r="BU472" s="27">
        <f>IF($O472&gt;=BU$1,$S472+$Y472+$Z472,$Y472+$Z472)</f>
        <v>1712.7424999999998</v>
      </c>
      <c r="BV472" s="27">
        <f>IF($O472&gt;=BV$1,$S472+$Y472+$Z472,$Y472+$Z472)</f>
        <v>1712.7424999999998</v>
      </c>
      <c r="BW472" s="27">
        <f>IF($O472&gt;=BW$1,$S472+$Y472+$Z472,$Y472+$Z472)</f>
        <v>1712.7424999999998</v>
      </c>
      <c r="BX472" s="27">
        <f>IF($O472&gt;=BX$1,$S472+$Y472+$Z472,$Y472+$Z472)</f>
        <v>1712.7424999999998</v>
      </c>
      <c r="BY472" s="27">
        <f>IF($O472&gt;=BY$1,$S472+$Y472+$Z472,$Y472+$Z472)</f>
        <v>1712.7424999999998</v>
      </c>
      <c r="BZ472" s="27">
        <f>IF($O472&gt;=BZ$1,$S472+$Y472+$Z472,$Y472+$Z472)</f>
        <v>1712.7424999999998</v>
      </c>
      <c r="CA472" s="27">
        <f>IF($O472&gt;=CA$1,$S472+$Y472+$Z472,$Y472+$Z472)</f>
        <v>1712.7424999999998</v>
      </c>
      <c r="CB472" s="27">
        <f>IF($O472&gt;=CB$1,$S472+$Y472+$Z472,$Y472+$Z472)</f>
        <v>1712.7424999999998</v>
      </c>
      <c r="CC472" s="27">
        <f>IF($O472&gt;=CC$1,$S472+$Y472+$Z472,$Y472+$Z472)</f>
        <v>1712.7424999999998</v>
      </c>
      <c r="CD472" s="27">
        <f>IF($O472&gt;=CD$1,$S472+$Y472+$Z472,$Y472+$Z472)</f>
        <v>1712.7424999999998</v>
      </c>
      <c r="CE472" s="27">
        <f>IF($O472&gt;=CE$1,$S472+$Y472+$Z472,$Y472+$Z472)</f>
        <v>1712.7424999999998</v>
      </c>
      <c r="CF472" s="27">
        <f>IF($O472&gt;=CF$1,$S472+$Y472+$Z472,$Y472+$Z472)</f>
        <v>1712.7424999999998</v>
      </c>
      <c r="CG472" s="27">
        <f>IF($O472&gt;=CG$1,$S472+$Y472+$Z472,$Y472+$Z472)</f>
        <v>1712.7424999999998</v>
      </c>
      <c r="CH472" s="27">
        <f>IF($O472&gt;=CH$1,$S472+$Y472+$Z472,$Y472+$Z472)</f>
        <v>1712.7424999999998</v>
      </c>
      <c r="CI472" s="27">
        <f>IF($O472&gt;=CI$1,$S472+$Y472+$Z472,$Y472+$Z472)</f>
        <v>1712.7424999999998</v>
      </c>
      <c r="CJ472" s="27">
        <f>IF($O472&gt;=CJ$1,$S472+$Y472+$Z472,$Y472+$Z472)</f>
        <v>1712.7424999999998</v>
      </c>
      <c r="CK472" s="27">
        <f>IF($O472&gt;=CK$1,$S472+$Y472+$Z472,$Y472+$Z472)</f>
        <v>1712.7424999999998</v>
      </c>
      <c r="CL472" s="27">
        <f>IF($O472&gt;=CL$1,$S472+$Y472+$Z472,$Y472+$Z472)</f>
        <v>1712.7424999999998</v>
      </c>
      <c r="CM472" s="27">
        <f>IF($O472&gt;=CM$1,$S472+$Y472+$Z472,$Y472+$Z472)</f>
        <v>1712.7424999999998</v>
      </c>
      <c r="CN472" s="27">
        <f>IF($O472&gt;=CN$1,$S472+$Y472,$Y472)</f>
        <v>1312.7424999999998</v>
      </c>
      <c r="CO472" s="27">
        <f>IF($O472&gt;=CO$1,$S472+$Y472,$Y472)</f>
        <v>1312.7424999999998</v>
      </c>
      <c r="CP472" s="27">
        <f>IF($O472&gt;=CP$1,$S472+$Y472,$Y472)</f>
        <v>1312.7424999999998</v>
      </c>
      <c r="CQ472" s="27">
        <f>IF($O472&gt;=CQ$1,$S472+$Y472,$Y472)</f>
        <v>1312.7424999999998</v>
      </c>
      <c r="CR472" s="27">
        <f>IF($O472&gt;=CR$1,$S472+$Y472,$Y472)</f>
        <v>1312.7424999999998</v>
      </c>
      <c r="CS472" s="27">
        <f>IF($O472&gt;=CS$1,$S472+$Y472,$Y472)</f>
        <v>1312.7424999999998</v>
      </c>
      <c r="CT472" s="27">
        <f>IF($O472&gt;=CT$1,$S472+$Y472,$Y472)</f>
        <v>1312.7424999999998</v>
      </c>
      <c r="CU472" s="27">
        <f>IF($O472&gt;=CU$1,$S472+$Y472,$Y472)</f>
        <v>1312.7424999999998</v>
      </c>
      <c r="CV472" s="27">
        <f>IF($O472&gt;=CV$1,$S472+$Y472,$Y472)</f>
        <v>1312.7424999999998</v>
      </c>
      <c r="CW472" s="27">
        <f>IF($O472&gt;=CW$1,$S472+$Y472,$Y472)</f>
        <v>1312.7424999999998</v>
      </c>
      <c r="CX472" s="27">
        <f>IF($O472&gt;=CX$1,$S472+$Y472,$Y472)</f>
        <v>1312.7424999999998</v>
      </c>
      <c r="CY472" s="27">
        <f>IF($O472&gt;=CY$1,$S472+$Y472,$Y472)</f>
        <v>1312.7424999999998</v>
      </c>
      <c r="CZ472" s="27">
        <f>IF($O472&gt;=CZ$1,$S472+$Y472,$Y472)</f>
        <v>1312.7424999999998</v>
      </c>
      <c r="DA472" s="27">
        <f>IF($O472&gt;=DA$1,$S472+$Y472,$Y472)</f>
        <v>1312.7424999999998</v>
      </c>
      <c r="DB472" s="27">
        <f>IF($O472&gt;=DB$1,$S472+$Y472,$Y472)</f>
        <v>1312.7424999999998</v>
      </c>
      <c r="DC472" s="27">
        <f>IF($O472&gt;=DC$1,$S472+$Y472,$Y472)</f>
        <v>1312.7424999999998</v>
      </c>
      <c r="DD472" s="27">
        <f>IF($O472&gt;=DD$1,$S472+$Y472,$Y472)</f>
        <v>1312.7424999999998</v>
      </c>
      <c r="DE472" s="27">
        <f>IF($O472&gt;=DE$1,$S472+$Y472,$Y472)</f>
        <v>1312.7424999999998</v>
      </c>
      <c r="DF472" s="27">
        <f>IF($O472&gt;=DF$1,$S472+$Y472,$Y472)</f>
        <v>1312.7424999999998</v>
      </c>
      <c r="DG472" s="27">
        <f>IF($O472&gt;=DG$1,$S472+$Y472,$Y472)</f>
        <v>1312.7424999999998</v>
      </c>
      <c r="DH472" s="27">
        <f>IF($O472&gt;=DH$1,$S472+$Y472,$Y472)</f>
        <v>1312.7424999999998</v>
      </c>
      <c r="DI472" s="27">
        <f>IF($O472&gt;=DI$1,$S472+$Y472,$Y472)</f>
        <v>1312.7424999999998</v>
      </c>
      <c r="DJ472" s="27">
        <f>IF($O472&gt;=DJ$1,$S472+$Y472,$Y472)</f>
        <v>1312.7424999999998</v>
      </c>
      <c r="DK472" s="27">
        <f>IF($O472&gt;=DK$1,$S472+$Y472,$Y472)</f>
        <v>1312.7424999999998</v>
      </c>
      <c r="DL472" s="27">
        <f>IF($O472&gt;=DL$1,$S472+$Y472,$Y472)</f>
        <v>1312.7424999999998</v>
      </c>
      <c r="DM472" s="27">
        <f>IF($O472&gt;=DM$1,$S472+$Y472,$Y472)</f>
        <v>1312.7424999999998</v>
      </c>
      <c r="DN472" s="27">
        <f>IF($O472&gt;=DN$1,$S472+$Y472,$Y472)</f>
        <v>1312.7424999999998</v>
      </c>
      <c r="DO472" s="27">
        <f>IF($O472&gt;=DO$1,$S472+$Y472,$Y472)</f>
        <v>1312.7424999999998</v>
      </c>
      <c r="DP472" s="27">
        <f>IF($O472&gt;=DP$1,$S472+$Y472,$Y472)</f>
        <v>1312.7424999999998</v>
      </c>
      <c r="DQ472" s="27">
        <f>IF($O472&gt;=DQ$1,$S472+$Y472,$Y472)</f>
        <v>1312.7424999999998</v>
      </c>
      <c r="DR472" s="27">
        <f>IF($O472&gt;=DR$1,$S472+$Y472,$Y472)</f>
        <v>1312.7424999999998</v>
      </c>
      <c r="DS472" s="27">
        <f>IF($O472&gt;=DS$1,$S472+$Y472,$Y472)</f>
        <v>1312.7424999999998</v>
      </c>
      <c r="DT472" s="27">
        <f>IF($O472&gt;=DT$1,$S472+$Y472,$Y472)</f>
        <v>1312.7424999999998</v>
      </c>
      <c r="DU472" s="27">
        <f>IF($O472&gt;=DU$1,$S472+$Y472,$Y472)</f>
        <v>1312.7424999999998</v>
      </c>
      <c r="DV472" s="27">
        <f>IF($O472&gt;=DV$1,$S472+$Y472,$Y472)</f>
        <v>1312.7424999999998</v>
      </c>
      <c r="DW472" s="27">
        <f>IF($O472&gt;=DW$1,$S472+$Y472,$Y472)</f>
        <v>1312.7424999999998</v>
      </c>
      <c r="DX472" s="27">
        <f>IF($O472&gt;=DX$1,$S472+$Y472,$Y472)</f>
        <v>1312.7424999999998</v>
      </c>
      <c r="DY472" s="27">
        <f>IF($O472&gt;=DY$1,$S472+$Y472,$Y472)</f>
        <v>1312.7424999999998</v>
      </c>
      <c r="DZ472" s="27">
        <f>IF($O472&gt;=DZ$1,$S472+$Y472,$Y472)</f>
        <v>1312.7424999999998</v>
      </c>
      <c r="EA472" s="27">
        <f>IF($O472&gt;=EA$1,$S472+$Y472,$Y472)</f>
        <v>1312.7424999999998</v>
      </c>
      <c r="EB472" s="27">
        <f>IF($O472&gt;=EB$1,$S472+$Y472,$Y472)</f>
        <v>1312.7424999999998</v>
      </c>
      <c r="EC472" s="27">
        <f>IF($O472&gt;=EC$1,$S472+$Y472,$Y472)</f>
        <v>1312.7424999999998</v>
      </c>
      <c r="ED472" s="27">
        <f>IF($O472&gt;=ED$1,$S472+$Y472,$Y472)</f>
        <v>1312.7424999999998</v>
      </c>
      <c r="EE472" s="27">
        <f>IF($O472&gt;=EE$1,$S472+$Y472,$Y472)</f>
        <v>1312.7424999999998</v>
      </c>
      <c r="EF472" s="27">
        <f>IF($O472&gt;=EF$1,$S472+$Y472,$Y472)</f>
        <v>1312.7424999999998</v>
      </c>
      <c r="EG472" s="27">
        <f>IF($O472&gt;=EG$1,$S472+$Y472,$Y472)</f>
        <v>1312.7424999999998</v>
      </c>
      <c r="EH472" s="27">
        <f>IF($O472&gt;=EH$1,$S472+$Y472,$Y472)</f>
        <v>1312.7424999999998</v>
      </c>
      <c r="EI472" s="27">
        <f>IF($O472&gt;=EI$1,$S472+$Y472,$Y472)</f>
        <v>1312.7424999999998</v>
      </c>
      <c r="EJ472" s="27">
        <f>IF($O472&gt;=EJ$1,$S472+$Y472,$Y472)</f>
        <v>1312.7424999999998</v>
      </c>
      <c r="EK472" s="27">
        <f>IF($O472&gt;=EK$1,$S472+$Y472,$Y472)</f>
        <v>1312.7424999999998</v>
      </c>
      <c r="EL472" s="27">
        <f>IF($O472&gt;=EL$1,$S472+$Y472,$Y472)</f>
        <v>1312.7424999999998</v>
      </c>
      <c r="EM472" s="27">
        <f>IF($O472&gt;=EM$1,$S472+$Y472,$Y472)</f>
        <v>1312.7424999999998</v>
      </c>
      <c r="EN472" s="27">
        <f>IF($O472&gt;=EN$1,$S472+$Y472,$Y472)</f>
        <v>1312.7424999999998</v>
      </c>
      <c r="EO472" s="27">
        <f>IF($O472&gt;=EO$1,$S472+$Y472,$Y472)</f>
        <v>1312.7424999999998</v>
      </c>
      <c r="EP472" s="27">
        <f>IF($O472&gt;=EP$1,$S472+$Y472,$Y472)</f>
        <v>1312.7424999999998</v>
      </c>
      <c r="EQ472" s="27">
        <f>IF($O472&gt;=EQ$1,$S472+$Y472,$Y472)</f>
        <v>1312.7424999999998</v>
      </c>
      <c r="ER472" s="27">
        <f>IF($O472&gt;=ER$1,$S472+$Y472,$Y472)</f>
        <v>1312.7424999999998</v>
      </c>
      <c r="ES472" s="27">
        <f>IF($O472&gt;=ES$1,$S472+$Y472,$Y472)</f>
        <v>1312.7424999999998</v>
      </c>
      <c r="ET472" s="27">
        <f>IF($O472&gt;=ET$1,$S472+$Y472,$Y472)</f>
        <v>1312.7424999999998</v>
      </c>
      <c r="EU472" s="27">
        <f>IF($O472&gt;=EU$1,$S472+$Y472,$Y472)</f>
        <v>1312.7424999999998</v>
      </c>
      <c r="EV472" s="27">
        <f>IF($O472&gt;=EV$1,$S472,0)</f>
        <v>1151.6824999999999</v>
      </c>
      <c r="EW472" s="27">
        <f>IF($O472&gt;=EW$1,$S472,0)</f>
        <v>1151.6824999999999</v>
      </c>
      <c r="EX472" s="27">
        <f>IF($O472&gt;=EX$1,$S472,0)</f>
        <v>1151.6824999999999</v>
      </c>
      <c r="EY472" s="27">
        <f>IF($O472&gt;=EY$1,$S472,0)</f>
        <v>1151.6824999999999</v>
      </c>
      <c r="EZ472" s="27">
        <f>IF($O472&gt;=EZ$1,$S472,0)</f>
        <v>1151.6824999999999</v>
      </c>
      <c r="FA472" s="27">
        <f>IF($O472&gt;=FA$1,$S472,0)</f>
        <v>1151.6824999999999</v>
      </c>
      <c r="FB472" s="27">
        <f>IF($O472&gt;=FB$1,$S472,0)</f>
        <v>1151.6824999999999</v>
      </c>
      <c r="FC472" s="27">
        <f>IF($O472&gt;=FC$1,$S472,0)</f>
        <v>1151.6824999999999</v>
      </c>
      <c r="FD472" s="27">
        <f>IF($O472&gt;=FD$1,$S472,0)</f>
        <v>1151.6824999999999</v>
      </c>
      <c r="FE472" s="27">
        <f>IF($O472&gt;=FE$1,$S472,0)</f>
        <v>1151.6824999999999</v>
      </c>
      <c r="FF472" s="27">
        <f>IF($O472&gt;=FF$1,$S472,0)</f>
        <v>1151.6824999999999</v>
      </c>
      <c r="FG472" s="27">
        <f>IF($O472&gt;=FG$1,$S472,0)</f>
        <v>1151.6824999999999</v>
      </c>
      <c r="FH472" s="27">
        <f>IF($O472&gt;=FH$1,$S472,0)</f>
        <v>1151.6824999999999</v>
      </c>
      <c r="FI472" s="27">
        <f>IF($O472&gt;=FI$1,$S472,0)</f>
        <v>1151.6824999999999</v>
      </c>
      <c r="FJ472" s="27">
        <f>IF($O472&gt;=FJ$1,$S472,0)</f>
        <v>1151.6824999999999</v>
      </c>
      <c r="FK472" s="27">
        <f>IF($O472&gt;=FK$1,$S472,0)</f>
        <v>1151.6824999999999</v>
      </c>
      <c r="FL472" s="27">
        <f>IF($O472&gt;=FL$1,$S472,0)</f>
        <v>1151.6824999999999</v>
      </c>
      <c r="FM472" s="27">
        <f>IF($O472&gt;=FM$1,$S472,0)</f>
        <v>1151.6824999999999</v>
      </c>
      <c r="FN472" s="27">
        <f>IF($O472&gt;=FN$1,$S472,0)</f>
        <v>1151.6824999999999</v>
      </c>
      <c r="FO472" s="27">
        <f>IF($O472&gt;=FO$1,$S472,0)</f>
        <v>1151.6824999999999</v>
      </c>
      <c r="FP472" s="27">
        <f>IF($O472&gt;=FP$1,$S472,0)</f>
        <v>1151.6824999999999</v>
      </c>
      <c r="FQ472" s="27">
        <f>IF($O472&gt;=FQ$1,$S472,0)</f>
        <v>1151.6824999999999</v>
      </c>
      <c r="FR472" s="27">
        <f>IF($O472&gt;=FR$1,$S472,0)</f>
        <v>1151.6824999999999</v>
      </c>
      <c r="FS472" s="27">
        <f>IF($O472&gt;=FS$1,$S472,0)</f>
        <v>1151.6824999999999</v>
      </c>
      <c r="FT472" s="27">
        <f>IF($O472&gt;=FT$1,$S472,0)</f>
        <v>1151.6824999999999</v>
      </c>
      <c r="FU472" s="27">
        <f>IF($O472&gt;=FU$1,$S472,0)</f>
        <v>1151.6824999999999</v>
      </c>
      <c r="FV472" s="27">
        <f>IF($O472&gt;=FV$1,$S472,0)</f>
        <v>1151.6824999999999</v>
      </c>
      <c r="FW472" s="27">
        <f>IF($O472&gt;=FW$1,$S472,0)</f>
        <v>1151.6824999999999</v>
      </c>
      <c r="FX472" s="27">
        <f>IF($O472&gt;=FX$1,$S472,0)</f>
        <v>1151.6824999999999</v>
      </c>
      <c r="FY472" s="27">
        <f>IF($O472&gt;=FY$1,$S472,0)</f>
        <v>1151.6824999999999</v>
      </c>
      <c r="FZ472" s="27">
        <f>IF($O472&gt;=FZ$1,$S472,0)</f>
        <v>1151.6824999999999</v>
      </c>
      <c r="GA472" s="27">
        <f>IF($O472&gt;=GA$1,$S472,0)</f>
        <v>1151.6824999999999</v>
      </c>
      <c r="GB472" s="27">
        <f>IF($O472&gt;=GB$1,$S472,0)</f>
        <v>1151.6824999999999</v>
      </c>
      <c r="GC472" s="27">
        <f>IF($O472&gt;=GC$1,$S472,0)</f>
        <v>1151.6824999999999</v>
      </c>
      <c r="GD472" s="27">
        <f>IF($O472&gt;=GD$1,$S472,0)</f>
        <v>1151.6824999999999</v>
      </c>
      <c r="GE472" s="27">
        <f>IF($O472&gt;=GE$1,$S472,0)</f>
        <v>1151.6824999999999</v>
      </c>
      <c r="GF472" s="27">
        <f>IF($O472&gt;=GF$1,$S472,0)</f>
        <v>1151.6824999999999</v>
      </c>
      <c r="GG472" s="27">
        <f>IF($O472&gt;=GG$1,$S472,0)</f>
        <v>1151.6824999999999</v>
      </c>
      <c r="GH472" s="27">
        <f>IF($O472&gt;=GH$1,$S472,0)</f>
        <v>1151.6824999999999</v>
      </c>
      <c r="GI472" s="27">
        <f>IF($O472&gt;=GI$1,$S472,0)</f>
        <v>1151.6824999999999</v>
      </c>
      <c r="GJ472" s="27">
        <f>IF($O472&gt;=GJ$1,$S472,0)</f>
        <v>1151.6824999999999</v>
      </c>
      <c r="GK472" s="27">
        <f>IF($O472&gt;=GK$1,$S472,0)</f>
        <v>1151.6824999999999</v>
      </c>
      <c r="GL472" s="27">
        <f>IF($O472&gt;=GL$1,$S472,0)</f>
        <v>1151.6824999999999</v>
      </c>
      <c r="GM472" s="27">
        <f>IF($O472&gt;=GM$1,$S472,0)</f>
        <v>1151.6824999999999</v>
      </c>
      <c r="GN472" s="27">
        <f>IF($O472&gt;=GN$1,$S472,0)</f>
        <v>1151.6824999999999</v>
      </c>
      <c r="GO472" s="27">
        <f>IF($O472&gt;=GO$1,$S472,0)</f>
        <v>1151.6824999999999</v>
      </c>
      <c r="GP472" s="27">
        <f>IF($O472&gt;=GP$1,$S472,0)</f>
        <v>1151.6824999999999</v>
      </c>
      <c r="GQ472" s="27">
        <f>IF($O472&gt;=GQ$1,$S472,0)</f>
        <v>1151.6824999999999</v>
      </c>
      <c r="GR472" s="27">
        <f>IF($O472&gt;=GR$1,$S472,0)</f>
        <v>0</v>
      </c>
      <c r="GS472" s="27">
        <f>IF($O472&gt;=GS$1,$S472,0)</f>
        <v>0</v>
      </c>
      <c r="GT472" s="27">
        <f>IF($O472&gt;=GT$1,$S472,0)</f>
        <v>0</v>
      </c>
      <c r="GU472" s="27">
        <f>IF($O472&gt;=GU$1,$S472,0)</f>
        <v>0</v>
      </c>
      <c r="GV472" s="27">
        <f>IF($O472&gt;=GV$1,$S472,0)</f>
        <v>0</v>
      </c>
      <c r="GW472" s="27">
        <f>IF($O472&gt;=GW$1,$S472,0)</f>
        <v>0</v>
      </c>
      <c r="GX472" s="27">
        <f>IF($O472&gt;=GX$1,$S472,0)</f>
        <v>0</v>
      </c>
      <c r="GY472" s="27">
        <f>IF($O472&gt;=GY$1,$S472,0)</f>
        <v>0</v>
      </c>
      <c r="GZ472" s="27">
        <f>IF($O472&gt;=GZ$1,$S472,0)</f>
        <v>0</v>
      </c>
      <c r="HA472" s="27">
        <f>IF($O472&gt;=HA$1,$S472,0)</f>
        <v>0</v>
      </c>
      <c r="HB472" s="27">
        <f>IF($O472&gt;=HB$1,$S472,0)</f>
        <v>0</v>
      </c>
      <c r="HC472" s="27">
        <f>IF($O472&gt;=HC$1,$S472,0)</f>
        <v>0</v>
      </c>
    </row>
    <row r="473" spans="1:211">
      <c r="A473" s="3">
        <v>39390</v>
      </c>
      <c r="B473" s="3" t="s">
        <v>617</v>
      </c>
      <c r="C473" s="3" t="s">
        <v>490</v>
      </c>
      <c r="D473" s="3">
        <v>51</v>
      </c>
      <c r="E473" s="4">
        <v>32988</v>
      </c>
      <c r="F473" s="5">
        <v>28.172602739726027</v>
      </c>
      <c r="G473" s="3" t="s">
        <v>446</v>
      </c>
      <c r="H473" s="4">
        <v>24821</v>
      </c>
      <c r="I473" s="9" t="s">
        <v>836</v>
      </c>
      <c r="J473" s="5">
        <v>5017.55</v>
      </c>
      <c r="K473" s="31">
        <v>200</v>
      </c>
      <c r="L473" s="32">
        <v>28</v>
      </c>
      <c r="M473" s="33">
        <f>VLOOKUP(L473,FIND,3,TRUE)</f>
        <v>1.5</v>
      </c>
      <c r="N473" s="32">
        <f>IF(L473&gt;30,180,VLOOKUP(L473,TEMPO,2,FALSE))</f>
        <v>168</v>
      </c>
      <c r="O473" s="32">
        <f>IF(R473&gt;0,4,N473)</f>
        <v>168</v>
      </c>
      <c r="P473" s="96">
        <f>J473*M473*L473</f>
        <v>210737.10000000003</v>
      </c>
      <c r="Q473" s="96">
        <f>10934.45*2</f>
        <v>21868.9</v>
      </c>
      <c r="R473" s="96">
        <f>IF(P473&lt;=Q473,P473/4,0)</f>
        <v>0</v>
      </c>
      <c r="S473" s="5">
        <f>IF(P473&gt;=Q473,P473/N473,0)</f>
        <v>1254.3875000000003</v>
      </c>
      <c r="T473" s="3"/>
      <c r="U473" s="3">
        <f>IF(T473="",1,0)</f>
        <v>1</v>
      </c>
      <c r="V473" s="3">
        <v>90</v>
      </c>
      <c r="W473" s="5">
        <v>0</v>
      </c>
      <c r="X473" s="5">
        <v>203.3</v>
      </c>
      <c r="Y473" s="5">
        <f>X473*W473</f>
        <v>0</v>
      </c>
      <c r="Z473" s="5">
        <v>400</v>
      </c>
      <c r="AA473" s="5">
        <f>S473+Y473+Z473</f>
        <v>1654.3875000000003</v>
      </c>
      <c r="AB473" s="39">
        <f>(J473/12+J473/12*1.3333333333+450/12+J473/30*6/12+J473)*1.3+Y473+Z473+153.9</f>
        <v>8502.5037222041028</v>
      </c>
      <c r="AC473" s="39" t="s">
        <v>450</v>
      </c>
      <c r="AD473" s="39">
        <f>J473*1.3+400+153.9</f>
        <v>7076.7150000000001</v>
      </c>
      <c r="AE473" s="39">
        <f>SUMIFS('CUSTO MENSAL FUNC NOVO'!H:H,'CUSTO MENSAL FUNC NOVO'!A:A,'VALORES MENSAIS'!AC473)</f>
        <v>3296.25</v>
      </c>
      <c r="AF473" s="27">
        <f>IF($R473&gt;0,$R473,$S473)+$Y473+$Z473</f>
        <v>1654.3875000000003</v>
      </c>
      <c r="AG473" s="27">
        <f>IF($R473&gt;0,$R473,$S473)+$Y473+$Z473</f>
        <v>1654.3875000000003</v>
      </c>
      <c r="AH473" s="27">
        <f>IF($R473&gt;0,$R473,$S473)+$Y473+$Z473</f>
        <v>1654.3875000000003</v>
      </c>
      <c r="AI473" s="27">
        <f>IF($R473&gt;0,$R473,$S473)+$Y473+$Z473</f>
        <v>1654.3875000000003</v>
      </c>
      <c r="AJ473" s="27">
        <f>IF($O473&gt;=AJ$1,$S473+$Y473+$Z473,$Y473+$Z473)</f>
        <v>1654.3875000000003</v>
      </c>
      <c r="AK473" s="27">
        <f>IF($O473&gt;=AK$1,$S473+$Y473+$Z473,$Y473+$Z473)</f>
        <v>1654.3875000000003</v>
      </c>
      <c r="AL473" s="27">
        <f>IF($O473&gt;=AL$1,$S473+$Y473+$Z473,$Y473+$Z473)</f>
        <v>1654.3875000000003</v>
      </c>
      <c r="AM473" s="27">
        <f>IF($O473&gt;=AM$1,$S473+$Y473+$Z473,$Y473+$Z473)</f>
        <v>1654.3875000000003</v>
      </c>
      <c r="AN473" s="27">
        <f>IF($O473&gt;=AN$1,$S473+$Y473+$Z473,$Y473+$Z473)</f>
        <v>1654.3875000000003</v>
      </c>
      <c r="AO473" s="27">
        <f>IF($O473&gt;=AO$1,$S473+$Y473+$Z473,$Y473+$Z473)</f>
        <v>1654.3875000000003</v>
      </c>
      <c r="AP473" s="27">
        <f>IF($O473&gt;=AP$1,$S473+$Y473+$Z473,$Y473+$Z473)</f>
        <v>1654.3875000000003</v>
      </c>
      <c r="AQ473" s="27">
        <f>IF($O473&gt;=AQ$1,$S473+$Y473+$Z473,$Y473+$Z473)</f>
        <v>1654.3875000000003</v>
      </c>
      <c r="AR473" s="27">
        <f>IF($O473&gt;=AR$1,$S473+$Y473+$Z473,$Y473+$Z473)</f>
        <v>1654.3875000000003</v>
      </c>
      <c r="AS473" s="27">
        <f>IF($O473&gt;=AS$1,$S473+$Y473+$Z473,$Y473+$Z473)</f>
        <v>1654.3875000000003</v>
      </c>
      <c r="AT473" s="27">
        <f>IF($O473&gt;=AT$1,$S473+$Y473+$Z473,$Y473+$Z473)</f>
        <v>1654.3875000000003</v>
      </c>
      <c r="AU473" s="27">
        <f>IF($O473&gt;=AU$1,$S473+$Y473+$Z473,$Y473+$Z473)</f>
        <v>1654.3875000000003</v>
      </c>
      <c r="AV473" s="27">
        <f>IF($O473&gt;=AV$1,$S473+$Y473+$Z473,$Y473+$Z473)</f>
        <v>1654.3875000000003</v>
      </c>
      <c r="AW473" s="27">
        <f>IF($O473&gt;=AW$1,$S473+$Y473+$Z473,$Y473+$Z473)</f>
        <v>1654.3875000000003</v>
      </c>
      <c r="AX473" s="27">
        <f>IF($O473&gt;=AX$1,$S473+$Y473+$Z473,$Y473+$Z473)</f>
        <v>1654.3875000000003</v>
      </c>
      <c r="AY473" s="27">
        <f>IF($O473&gt;=AY$1,$S473+$Y473+$Z473,$Y473+$Z473)</f>
        <v>1654.3875000000003</v>
      </c>
      <c r="AZ473" s="27">
        <f>IF($O473&gt;=AZ$1,$S473+$Y473+$Z473,$Y473+$Z473)</f>
        <v>1654.3875000000003</v>
      </c>
      <c r="BA473" s="27">
        <f>IF($O473&gt;=BA$1,$S473+$Y473+$Z473,$Y473+$Z473)</f>
        <v>1654.3875000000003</v>
      </c>
      <c r="BB473" s="27">
        <f>IF($O473&gt;=BB$1,$S473+$Y473+$Z473,$Y473+$Z473)</f>
        <v>1654.3875000000003</v>
      </c>
      <c r="BC473" s="27">
        <f>IF($O473&gt;=BC$1,$S473+$Y473+$Z473,$Y473+$Z473)</f>
        <v>1654.3875000000003</v>
      </c>
      <c r="BD473" s="27">
        <f>IF($O473&gt;=BD$1,$S473+$Y473+$Z473,$Y473+$Z473)</f>
        <v>1654.3875000000003</v>
      </c>
      <c r="BE473" s="27">
        <f>IF($O473&gt;=BE$1,$S473+$Y473+$Z473,$Y473+$Z473)</f>
        <v>1654.3875000000003</v>
      </c>
      <c r="BF473" s="27">
        <f>IF($O473&gt;=BF$1,$S473+$Y473+$Z473,$Y473+$Z473)</f>
        <v>1654.3875000000003</v>
      </c>
      <c r="BG473" s="27">
        <f>IF($O473&gt;=BG$1,$S473+$Y473+$Z473,$Y473+$Z473)</f>
        <v>1654.3875000000003</v>
      </c>
      <c r="BH473" s="27">
        <f>IF($O473&gt;=BH$1,$S473+$Y473+$Z473,$Y473+$Z473)</f>
        <v>1654.3875000000003</v>
      </c>
      <c r="BI473" s="27">
        <f>IF($O473&gt;=BI$1,$S473+$Y473+$Z473,$Y473+$Z473)</f>
        <v>1654.3875000000003</v>
      </c>
      <c r="BJ473" s="27">
        <f>IF($O473&gt;=BJ$1,$S473+$Y473+$Z473,$Y473+$Z473)</f>
        <v>1654.3875000000003</v>
      </c>
      <c r="BK473" s="27">
        <f>IF($O473&gt;=BK$1,$S473+$Y473+$Z473,$Y473+$Z473)</f>
        <v>1654.3875000000003</v>
      </c>
      <c r="BL473" s="27">
        <f>IF($O473&gt;=BL$1,$S473+$Y473+$Z473,$Y473+$Z473)</f>
        <v>1654.3875000000003</v>
      </c>
      <c r="BM473" s="27">
        <f>IF($O473&gt;=BM$1,$S473+$Y473+$Z473,$Y473+$Z473)</f>
        <v>1654.3875000000003</v>
      </c>
      <c r="BN473" s="27">
        <f>IF($O473&gt;=BN$1,$S473+$Y473+$Z473,$Y473+$Z473)</f>
        <v>1654.3875000000003</v>
      </c>
      <c r="BO473" s="27">
        <f>IF($O473&gt;=BO$1,$S473+$Y473+$Z473,$Y473+$Z473)</f>
        <v>1654.3875000000003</v>
      </c>
      <c r="BP473" s="27">
        <f>IF($O473&gt;=BP$1,$S473+$Y473+$Z473,$Y473+$Z473)</f>
        <v>1654.3875000000003</v>
      </c>
      <c r="BQ473" s="27">
        <f>IF($O473&gt;=BQ$1,$S473+$Y473+$Z473,$Y473+$Z473)</f>
        <v>1654.3875000000003</v>
      </c>
      <c r="BR473" s="27">
        <f>IF($O473&gt;=BR$1,$S473+$Y473+$Z473,$Y473+$Z473)</f>
        <v>1654.3875000000003</v>
      </c>
      <c r="BS473" s="27">
        <f>IF($O473&gt;=BS$1,$S473+$Y473+$Z473,$Y473+$Z473)</f>
        <v>1654.3875000000003</v>
      </c>
      <c r="BT473" s="27">
        <f>IF($O473&gt;=BT$1,$S473+$Y473+$Z473,$Y473+$Z473)</f>
        <v>1654.3875000000003</v>
      </c>
      <c r="BU473" s="27">
        <f>IF($O473&gt;=BU$1,$S473+$Y473+$Z473,$Y473+$Z473)</f>
        <v>1654.3875000000003</v>
      </c>
      <c r="BV473" s="27">
        <f>IF($O473&gt;=BV$1,$S473+$Y473+$Z473,$Y473+$Z473)</f>
        <v>1654.3875000000003</v>
      </c>
      <c r="BW473" s="27">
        <f>IF($O473&gt;=BW$1,$S473+$Y473+$Z473,$Y473+$Z473)</f>
        <v>1654.3875000000003</v>
      </c>
      <c r="BX473" s="27">
        <f>IF($O473&gt;=BX$1,$S473+$Y473+$Z473,$Y473+$Z473)</f>
        <v>1654.3875000000003</v>
      </c>
      <c r="BY473" s="27">
        <f>IF($O473&gt;=BY$1,$S473+$Y473+$Z473,$Y473+$Z473)</f>
        <v>1654.3875000000003</v>
      </c>
      <c r="BZ473" s="27">
        <f>IF($O473&gt;=BZ$1,$S473+$Y473+$Z473,$Y473+$Z473)</f>
        <v>1654.3875000000003</v>
      </c>
      <c r="CA473" s="27">
        <f>IF($O473&gt;=CA$1,$S473+$Y473+$Z473,$Y473+$Z473)</f>
        <v>1654.3875000000003</v>
      </c>
      <c r="CB473" s="27">
        <f>IF($O473&gt;=CB$1,$S473+$Y473+$Z473,$Y473+$Z473)</f>
        <v>1654.3875000000003</v>
      </c>
      <c r="CC473" s="27">
        <f>IF($O473&gt;=CC$1,$S473+$Y473+$Z473,$Y473+$Z473)</f>
        <v>1654.3875000000003</v>
      </c>
      <c r="CD473" s="27">
        <f>IF($O473&gt;=CD$1,$S473+$Y473+$Z473,$Y473+$Z473)</f>
        <v>1654.3875000000003</v>
      </c>
      <c r="CE473" s="27">
        <f>IF($O473&gt;=CE$1,$S473+$Y473+$Z473,$Y473+$Z473)</f>
        <v>1654.3875000000003</v>
      </c>
      <c r="CF473" s="27">
        <f>IF($O473&gt;=CF$1,$S473+$Y473+$Z473,$Y473+$Z473)</f>
        <v>1654.3875000000003</v>
      </c>
      <c r="CG473" s="27">
        <f>IF($O473&gt;=CG$1,$S473+$Y473+$Z473,$Y473+$Z473)</f>
        <v>1654.3875000000003</v>
      </c>
      <c r="CH473" s="27">
        <f>IF($O473&gt;=CH$1,$S473+$Y473+$Z473,$Y473+$Z473)</f>
        <v>1654.3875000000003</v>
      </c>
      <c r="CI473" s="27">
        <f>IF($O473&gt;=CI$1,$S473+$Y473+$Z473,$Y473+$Z473)</f>
        <v>1654.3875000000003</v>
      </c>
      <c r="CJ473" s="27">
        <f>IF($O473&gt;=CJ$1,$S473+$Y473+$Z473,$Y473+$Z473)</f>
        <v>1654.3875000000003</v>
      </c>
      <c r="CK473" s="27">
        <f>IF($O473&gt;=CK$1,$S473+$Y473+$Z473,$Y473+$Z473)</f>
        <v>1654.3875000000003</v>
      </c>
      <c r="CL473" s="27">
        <f>IF($O473&gt;=CL$1,$S473+$Y473+$Z473,$Y473+$Z473)</f>
        <v>1654.3875000000003</v>
      </c>
      <c r="CM473" s="27">
        <f>IF($O473&gt;=CM$1,$S473+$Y473+$Z473,$Y473+$Z473)</f>
        <v>1654.3875000000003</v>
      </c>
      <c r="CN473" s="27">
        <f>IF($O473&gt;=CN$1,$S473+$Y473,$Y473)</f>
        <v>1254.3875000000003</v>
      </c>
      <c r="CO473" s="27">
        <f>IF($O473&gt;=CO$1,$S473+$Y473,$Y473)</f>
        <v>1254.3875000000003</v>
      </c>
      <c r="CP473" s="27">
        <f>IF($O473&gt;=CP$1,$S473+$Y473,$Y473)</f>
        <v>1254.3875000000003</v>
      </c>
      <c r="CQ473" s="27">
        <f>IF($O473&gt;=CQ$1,$S473+$Y473,$Y473)</f>
        <v>1254.3875000000003</v>
      </c>
      <c r="CR473" s="27">
        <f>IF($O473&gt;=CR$1,$S473+$Y473,$Y473)</f>
        <v>1254.3875000000003</v>
      </c>
      <c r="CS473" s="27">
        <f>IF($O473&gt;=CS$1,$S473+$Y473,$Y473)</f>
        <v>1254.3875000000003</v>
      </c>
      <c r="CT473" s="27">
        <f>IF($O473&gt;=CT$1,$S473+$Y473,$Y473)</f>
        <v>1254.3875000000003</v>
      </c>
      <c r="CU473" s="27">
        <f>IF($O473&gt;=CU$1,$S473+$Y473,$Y473)</f>
        <v>1254.3875000000003</v>
      </c>
      <c r="CV473" s="27">
        <f>IF($O473&gt;=CV$1,$S473+$Y473,$Y473)</f>
        <v>1254.3875000000003</v>
      </c>
      <c r="CW473" s="27">
        <f>IF($O473&gt;=CW$1,$S473+$Y473,$Y473)</f>
        <v>1254.3875000000003</v>
      </c>
      <c r="CX473" s="27">
        <f>IF($O473&gt;=CX$1,$S473+$Y473,$Y473)</f>
        <v>1254.3875000000003</v>
      </c>
      <c r="CY473" s="27">
        <f>IF($O473&gt;=CY$1,$S473+$Y473,$Y473)</f>
        <v>1254.3875000000003</v>
      </c>
      <c r="CZ473" s="27">
        <f>IF($O473&gt;=CZ$1,$S473+$Y473,$Y473)</f>
        <v>1254.3875000000003</v>
      </c>
      <c r="DA473" s="27">
        <f>IF($O473&gt;=DA$1,$S473+$Y473,$Y473)</f>
        <v>1254.3875000000003</v>
      </c>
      <c r="DB473" s="27">
        <f>IF($O473&gt;=DB$1,$S473+$Y473,$Y473)</f>
        <v>1254.3875000000003</v>
      </c>
      <c r="DC473" s="27">
        <f>IF($O473&gt;=DC$1,$S473+$Y473,$Y473)</f>
        <v>1254.3875000000003</v>
      </c>
      <c r="DD473" s="27">
        <f>IF($O473&gt;=DD$1,$S473+$Y473,$Y473)</f>
        <v>1254.3875000000003</v>
      </c>
      <c r="DE473" s="27">
        <f>IF($O473&gt;=DE$1,$S473+$Y473,$Y473)</f>
        <v>1254.3875000000003</v>
      </c>
      <c r="DF473" s="27">
        <f>IF($O473&gt;=DF$1,$S473+$Y473,$Y473)</f>
        <v>1254.3875000000003</v>
      </c>
      <c r="DG473" s="27">
        <f>IF($O473&gt;=DG$1,$S473+$Y473,$Y473)</f>
        <v>1254.3875000000003</v>
      </c>
      <c r="DH473" s="27">
        <f>IF($O473&gt;=DH$1,$S473+$Y473,$Y473)</f>
        <v>1254.3875000000003</v>
      </c>
      <c r="DI473" s="27">
        <f>IF($O473&gt;=DI$1,$S473+$Y473,$Y473)</f>
        <v>1254.3875000000003</v>
      </c>
      <c r="DJ473" s="27">
        <f>IF($O473&gt;=DJ$1,$S473+$Y473,$Y473)</f>
        <v>1254.3875000000003</v>
      </c>
      <c r="DK473" s="27">
        <f>IF($O473&gt;=DK$1,$S473+$Y473,$Y473)</f>
        <v>1254.3875000000003</v>
      </c>
      <c r="DL473" s="27">
        <f>IF($O473&gt;=DL$1,$S473+$Y473,$Y473)</f>
        <v>1254.3875000000003</v>
      </c>
      <c r="DM473" s="27">
        <f>IF($O473&gt;=DM$1,$S473+$Y473,$Y473)</f>
        <v>1254.3875000000003</v>
      </c>
      <c r="DN473" s="27">
        <f>IF($O473&gt;=DN$1,$S473+$Y473,$Y473)</f>
        <v>1254.3875000000003</v>
      </c>
      <c r="DO473" s="27">
        <f>IF($O473&gt;=DO$1,$S473+$Y473,$Y473)</f>
        <v>1254.3875000000003</v>
      </c>
      <c r="DP473" s="27">
        <f>IF($O473&gt;=DP$1,$S473+$Y473,$Y473)</f>
        <v>1254.3875000000003</v>
      </c>
      <c r="DQ473" s="27">
        <f>IF($O473&gt;=DQ$1,$S473+$Y473,$Y473)</f>
        <v>1254.3875000000003</v>
      </c>
      <c r="DR473" s="27">
        <f>IF($O473&gt;=DR$1,$S473+$Y473,$Y473)</f>
        <v>1254.3875000000003</v>
      </c>
      <c r="DS473" s="27">
        <f>IF($O473&gt;=DS$1,$S473+$Y473,$Y473)</f>
        <v>1254.3875000000003</v>
      </c>
      <c r="DT473" s="27">
        <f>IF($O473&gt;=DT$1,$S473+$Y473,$Y473)</f>
        <v>1254.3875000000003</v>
      </c>
      <c r="DU473" s="27">
        <f>IF($O473&gt;=DU$1,$S473+$Y473,$Y473)</f>
        <v>1254.3875000000003</v>
      </c>
      <c r="DV473" s="27">
        <f>IF($O473&gt;=DV$1,$S473+$Y473,$Y473)</f>
        <v>1254.3875000000003</v>
      </c>
      <c r="DW473" s="27">
        <f>IF($O473&gt;=DW$1,$S473+$Y473,$Y473)</f>
        <v>1254.3875000000003</v>
      </c>
      <c r="DX473" s="27">
        <f>IF($O473&gt;=DX$1,$S473+$Y473,$Y473)</f>
        <v>1254.3875000000003</v>
      </c>
      <c r="DY473" s="27">
        <f>IF($O473&gt;=DY$1,$S473+$Y473,$Y473)</f>
        <v>1254.3875000000003</v>
      </c>
      <c r="DZ473" s="27">
        <f>IF($O473&gt;=DZ$1,$S473+$Y473,$Y473)</f>
        <v>1254.3875000000003</v>
      </c>
      <c r="EA473" s="27">
        <f>IF($O473&gt;=EA$1,$S473+$Y473,$Y473)</f>
        <v>1254.3875000000003</v>
      </c>
      <c r="EB473" s="27">
        <f>IF($O473&gt;=EB$1,$S473+$Y473,$Y473)</f>
        <v>1254.3875000000003</v>
      </c>
      <c r="EC473" s="27">
        <f>IF($O473&gt;=EC$1,$S473+$Y473,$Y473)</f>
        <v>1254.3875000000003</v>
      </c>
      <c r="ED473" s="27">
        <f>IF($O473&gt;=ED$1,$S473+$Y473,$Y473)</f>
        <v>1254.3875000000003</v>
      </c>
      <c r="EE473" s="27">
        <f>IF($O473&gt;=EE$1,$S473+$Y473,$Y473)</f>
        <v>1254.3875000000003</v>
      </c>
      <c r="EF473" s="27">
        <f>IF($O473&gt;=EF$1,$S473+$Y473,$Y473)</f>
        <v>1254.3875000000003</v>
      </c>
      <c r="EG473" s="27">
        <f>IF($O473&gt;=EG$1,$S473+$Y473,$Y473)</f>
        <v>1254.3875000000003</v>
      </c>
      <c r="EH473" s="27">
        <f>IF($O473&gt;=EH$1,$S473+$Y473,$Y473)</f>
        <v>1254.3875000000003</v>
      </c>
      <c r="EI473" s="27">
        <f>IF($O473&gt;=EI$1,$S473+$Y473,$Y473)</f>
        <v>1254.3875000000003</v>
      </c>
      <c r="EJ473" s="27">
        <f>IF($O473&gt;=EJ$1,$S473+$Y473,$Y473)</f>
        <v>1254.3875000000003</v>
      </c>
      <c r="EK473" s="27">
        <f>IF($O473&gt;=EK$1,$S473+$Y473,$Y473)</f>
        <v>1254.3875000000003</v>
      </c>
      <c r="EL473" s="27">
        <f>IF($O473&gt;=EL$1,$S473+$Y473,$Y473)</f>
        <v>1254.3875000000003</v>
      </c>
      <c r="EM473" s="27">
        <f>IF($O473&gt;=EM$1,$S473+$Y473,$Y473)</f>
        <v>1254.3875000000003</v>
      </c>
      <c r="EN473" s="27">
        <f>IF($O473&gt;=EN$1,$S473+$Y473,$Y473)</f>
        <v>1254.3875000000003</v>
      </c>
      <c r="EO473" s="27">
        <f>IF($O473&gt;=EO$1,$S473+$Y473,$Y473)</f>
        <v>1254.3875000000003</v>
      </c>
      <c r="EP473" s="27">
        <f>IF($O473&gt;=EP$1,$S473+$Y473,$Y473)</f>
        <v>1254.3875000000003</v>
      </c>
      <c r="EQ473" s="27">
        <f>IF($O473&gt;=EQ$1,$S473+$Y473,$Y473)</f>
        <v>1254.3875000000003</v>
      </c>
      <c r="ER473" s="27">
        <f>IF($O473&gt;=ER$1,$S473+$Y473,$Y473)</f>
        <v>1254.3875000000003</v>
      </c>
      <c r="ES473" s="27">
        <f>IF($O473&gt;=ES$1,$S473+$Y473,$Y473)</f>
        <v>1254.3875000000003</v>
      </c>
      <c r="ET473" s="27">
        <f>IF($O473&gt;=ET$1,$S473+$Y473,$Y473)</f>
        <v>1254.3875000000003</v>
      </c>
      <c r="EU473" s="27">
        <f>IF($O473&gt;=EU$1,$S473+$Y473,$Y473)</f>
        <v>1254.3875000000003</v>
      </c>
      <c r="EV473" s="27">
        <f>IF($O473&gt;=EV$1,$S473,0)</f>
        <v>1254.3875000000003</v>
      </c>
      <c r="EW473" s="27">
        <f>IF($O473&gt;=EW$1,$S473,0)</f>
        <v>1254.3875000000003</v>
      </c>
      <c r="EX473" s="27">
        <f>IF($O473&gt;=EX$1,$S473,0)</f>
        <v>1254.3875000000003</v>
      </c>
      <c r="EY473" s="27">
        <f>IF($O473&gt;=EY$1,$S473,0)</f>
        <v>1254.3875000000003</v>
      </c>
      <c r="EZ473" s="27">
        <f>IF($O473&gt;=EZ$1,$S473,0)</f>
        <v>1254.3875000000003</v>
      </c>
      <c r="FA473" s="27">
        <f>IF($O473&gt;=FA$1,$S473,0)</f>
        <v>1254.3875000000003</v>
      </c>
      <c r="FB473" s="27">
        <f>IF($O473&gt;=FB$1,$S473,0)</f>
        <v>1254.3875000000003</v>
      </c>
      <c r="FC473" s="27">
        <f>IF($O473&gt;=FC$1,$S473,0)</f>
        <v>1254.3875000000003</v>
      </c>
      <c r="FD473" s="27">
        <f>IF($O473&gt;=FD$1,$S473,0)</f>
        <v>1254.3875000000003</v>
      </c>
      <c r="FE473" s="27">
        <f>IF($O473&gt;=FE$1,$S473,0)</f>
        <v>1254.3875000000003</v>
      </c>
      <c r="FF473" s="27">
        <f>IF($O473&gt;=FF$1,$S473,0)</f>
        <v>1254.3875000000003</v>
      </c>
      <c r="FG473" s="27">
        <f>IF($O473&gt;=FG$1,$S473,0)</f>
        <v>1254.3875000000003</v>
      </c>
      <c r="FH473" s="27">
        <f>IF($O473&gt;=FH$1,$S473,0)</f>
        <v>1254.3875000000003</v>
      </c>
      <c r="FI473" s="27">
        <f>IF($O473&gt;=FI$1,$S473,0)</f>
        <v>1254.3875000000003</v>
      </c>
      <c r="FJ473" s="27">
        <f>IF($O473&gt;=FJ$1,$S473,0)</f>
        <v>1254.3875000000003</v>
      </c>
      <c r="FK473" s="27">
        <f>IF($O473&gt;=FK$1,$S473,0)</f>
        <v>1254.3875000000003</v>
      </c>
      <c r="FL473" s="27">
        <f>IF($O473&gt;=FL$1,$S473,0)</f>
        <v>1254.3875000000003</v>
      </c>
      <c r="FM473" s="27">
        <f>IF($O473&gt;=FM$1,$S473,0)</f>
        <v>1254.3875000000003</v>
      </c>
      <c r="FN473" s="27">
        <f>IF($O473&gt;=FN$1,$S473,0)</f>
        <v>1254.3875000000003</v>
      </c>
      <c r="FO473" s="27">
        <f>IF($O473&gt;=FO$1,$S473,0)</f>
        <v>1254.3875000000003</v>
      </c>
      <c r="FP473" s="27">
        <f>IF($O473&gt;=FP$1,$S473,0)</f>
        <v>1254.3875000000003</v>
      </c>
      <c r="FQ473" s="27">
        <f>IF($O473&gt;=FQ$1,$S473,0)</f>
        <v>1254.3875000000003</v>
      </c>
      <c r="FR473" s="27">
        <f>IF($O473&gt;=FR$1,$S473,0)</f>
        <v>1254.3875000000003</v>
      </c>
      <c r="FS473" s="27">
        <f>IF($O473&gt;=FS$1,$S473,0)</f>
        <v>1254.3875000000003</v>
      </c>
      <c r="FT473" s="27">
        <f>IF($O473&gt;=FT$1,$S473,0)</f>
        <v>1254.3875000000003</v>
      </c>
      <c r="FU473" s="27">
        <f>IF($O473&gt;=FU$1,$S473,0)</f>
        <v>1254.3875000000003</v>
      </c>
      <c r="FV473" s="27">
        <f>IF($O473&gt;=FV$1,$S473,0)</f>
        <v>1254.3875000000003</v>
      </c>
      <c r="FW473" s="27">
        <f>IF($O473&gt;=FW$1,$S473,0)</f>
        <v>1254.3875000000003</v>
      </c>
      <c r="FX473" s="27">
        <f>IF($O473&gt;=FX$1,$S473,0)</f>
        <v>1254.3875000000003</v>
      </c>
      <c r="FY473" s="27">
        <f>IF($O473&gt;=FY$1,$S473,0)</f>
        <v>1254.3875000000003</v>
      </c>
      <c r="FZ473" s="27">
        <f>IF($O473&gt;=FZ$1,$S473,0)</f>
        <v>1254.3875000000003</v>
      </c>
      <c r="GA473" s="27">
        <f>IF($O473&gt;=GA$1,$S473,0)</f>
        <v>1254.3875000000003</v>
      </c>
      <c r="GB473" s="27">
        <f>IF($O473&gt;=GB$1,$S473,0)</f>
        <v>1254.3875000000003</v>
      </c>
      <c r="GC473" s="27">
        <f>IF($O473&gt;=GC$1,$S473,0)</f>
        <v>1254.3875000000003</v>
      </c>
      <c r="GD473" s="27">
        <f>IF($O473&gt;=GD$1,$S473,0)</f>
        <v>1254.3875000000003</v>
      </c>
      <c r="GE473" s="27">
        <f>IF($O473&gt;=GE$1,$S473,0)</f>
        <v>1254.3875000000003</v>
      </c>
      <c r="GF473" s="27">
        <f>IF($O473&gt;=GF$1,$S473,0)</f>
        <v>1254.3875000000003</v>
      </c>
      <c r="GG473" s="27">
        <f>IF($O473&gt;=GG$1,$S473,0)</f>
        <v>1254.3875000000003</v>
      </c>
      <c r="GH473" s="27">
        <f>IF($O473&gt;=GH$1,$S473,0)</f>
        <v>1254.3875000000003</v>
      </c>
      <c r="GI473" s="27">
        <f>IF($O473&gt;=GI$1,$S473,0)</f>
        <v>1254.3875000000003</v>
      </c>
      <c r="GJ473" s="27">
        <f>IF($O473&gt;=GJ$1,$S473,0)</f>
        <v>1254.3875000000003</v>
      </c>
      <c r="GK473" s="27">
        <f>IF($O473&gt;=GK$1,$S473,0)</f>
        <v>1254.3875000000003</v>
      </c>
      <c r="GL473" s="27">
        <f>IF($O473&gt;=GL$1,$S473,0)</f>
        <v>1254.3875000000003</v>
      </c>
      <c r="GM473" s="27">
        <f>IF($O473&gt;=GM$1,$S473,0)</f>
        <v>1254.3875000000003</v>
      </c>
      <c r="GN473" s="27">
        <f>IF($O473&gt;=GN$1,$S473,0)</f>
        <v>1254.3875000000003</v>
      </c>
      <c r="GO473" s="27">
        <f>IF($O473&gt;=GO$1,$S473,0)</f>
        <v>1254.3875000000003</v>
      </c>
      <c r="GP473" s="27">
        <f>IF($O473&gt;=GP$1,$S473,0)</f>
        <v>1254.3875000000003</v>
      </c>
      <c r="GQ473" s="27">
        <f>IF($O473&gt;=GQ$1,$S473,0)</f>
        <v>1254.3875000000003</v>
      </c>
      <c r="GR473" s="27">
        <f>IF($O473&gt;=GR$1,$S473,0)</f>
        <v>0</v>
      </c>
      <c r="GS473" s="27">
        <f>IF($O473&gt;=GS$1,$S473,0)</f>
        <v>0</v>
      </c>
      <c r="GT473" s="27">
        <f>IF($O473&gt;=GT$1,$S473,0)</f>
        <v>0</v>
      </c>
      <c r="GU473" s="27">
        <f>IF($O473&gt;=GU$1,$S473,0)</f>
        <v>0</v>
      </c>
      <c r="GV473" s="27">
        <f>IF($O473&gt;=GV$1,$S473,0)</f>
        <v>0</v>
      </c>
      <c r="GW473" s="27">
        <f>IF($O473&gt;=GW$1,$S473,0)</f>
        <v>0</v>
      </c>
      <c r="GX473" s="27">
        <f>IF($O473&gt;=GX$1,$S473,0)</f>
        <v>0</v>
      </c>
      <c r="GY473" s="27">
        <f>IF($O473&gt;=GY$1,$S473,0)</f>
        <v>0</v>
      </c>
      <c r="GZ473" s="27">
        <f>IF($O473&gt;=GZ$1,$S473,0)</f>
        <v>0</v>
      </c>
      <c r="HA473" s="27">
        <f>IF($O473&gt;=HA$1,$S473,0)</f>
        <v>0</v>
      </c>
      <c r="HB473" s="27">
        <f>IF($O473&gt;=HB$1,$S473,0)</f>
        <v>0</v>
      </c>
      <c r="HC473" s="27">
        <f>IF($O473&gt;=HC$1,$S473,0)</f>
        <v>0</v>
      </c>
    </row>
    <row r="474" spans="1:211">
      <c r="A474" s="3">
        <v>39403</v>
      </c>
      <c r="B474" s="3" t="s">
        <v>618</v>
      </c>
      <c r="C474" s="3" t="s">
        <v>445</v>
      </c>
      <c r="D474" s="3">
        <v>56</v>
      </c>
      <c r="E474" s="4">
        <v>32988</v>
      </c>
      <c r="F474" s="5">
        <v>28.172602739726027</v>
      </c>
      <c r="G474" s="3" t="s">
        <v>446</v>
      </c>
      <c r="H474" s="4">
        <v>22801</v>
      </c>
      <c r="I474" s="9" t="s">
        <v>836</v>
      </c>
      <c r="J474" s="5">
        <v>8569.36</v>
      </c>
      <c r="K474" s="31">
        <v>200</v>
      </c>
      <c r="L474" s="32">
        <v>28</v>
      </c>
      <c r="M474" s="33">
        <f>VLOOKUP(L474,FIND,3,TRUE)</f>
        <v>1.5</v>
      </c>
      <c r="N474" s="32">
        <f>IF(L474&gt;30,180,VLOOKUP(L474,TEMPO,2,FALSE))</f>
        <v>168</v>
      </c>
      <c r="O474" s="32">
        <f>IF(R474&gt;0,4,N474)</f>
        <v>168</v>
      </c>
      <c r="P474" s="96">
        <f>J474*M474*L474</f>
        <v>359913.12</v>
      </c>
      <c r="Q474" s="96">
        <f>10934.45*2</f>
        <v>21868.9</v>
      </c>
      <c r="R474" s="96">
        <f>IF(P474&lt;=Q474,P474/4,0)</f>
        <v>0</v>
      </c>
      <c r="S474" s="5">
        <f>IF(P474&gt;=Q474,P474/N474,0)</f>
        <v>2142.34</v>
      </c>
      <c r="T474" s="3"/>
      <c r="U474" s="3">
        <f>IF(T474="",1,0)</f>
        <v>1</v>
      </c>
      <c r="V474" s="3">
        <v>129</v>
      </c>
      <c r="W474" s="5">
        <v>0</v>
      </c>
      <c r="X474" s="5">
        <v>245.73</v>
      </c>
      <c r="Y474" s="5">
        <f>X474*W474</f>
        <v>0</v>
      </c>
      <c r="Z474" s="5">
        <v>400</v>
      </c>
      <c r="AA474" s="5">
        <f>S474+Y474+Z474</f>
        <v>2542.34</v>
      </c>
      <c r="AB474" s="39">
        <f>(J474/12+J474/12*1.3333333333+450/12+J474/30*6/12+J474)*1.3+Y474+Z474+153.9</f>
        <v>14094.6312444135</v>
      </c>
      <c r="AC474" s="39" t="s">
        <v>459</v>
      </c>
      <c r="AD474" s="39">
        <f>J474*1.3+400+153.9</f>
        <v>11694.068000000001</v>
      </c>
      <c r="AE474" s="39">
        <f>SUMIFS('CUSTO MENSAL FUNC NOVO'!H:H,'CUSTO MENSAL FUNC NOVO'!A:A,'VALORES MENSAIS'!AC474)</f>
        <v>4337.2250000000004</v>
      </c>
      <c r="AF474" s="27">
        <f>IF($R474&gt;0,$R474,$S474)+$Y474+$Z474</f>
        <v>2542.34</v>
      </c>
      <c r="AG474" s="27">
        <f>IF($R474&gt;0,$R474,$S474)+$Y474+$Z474</f>
        <v>2542.34</v>
      </c>
      <c r="AH474" s="27">
        <f>IF($R474&gt;0,$R474,$S474)+$Y474+$Z474</f>
        <v>2542.34</v>
      </c>
      <c r="AI474" s="27">
        <f>IF($R474&gt;0,$R474,$S474)+$Y474+$Z474</f>
        <v>2542.34</v>
      </c>
      <c r="AJ474" s="27">
        <f>IF($O474&gt;=AJ$1,$S474+$Y474+$Z474,$Y474+$Z474)</f>
        <v>2542.34</v>
      </c>
      <c r="AK474" s="27">
        <f>IF($O474&gt;=AK$1,$S474+$Y474+$Z474,$Y474+$Z474)</f>
        <v>2542.34</v>
      </c>
      <c r="AL474" s="27">
        <f>IF($O474&gt;=AL$1,$S474+$Y474+$Z474,$Y474+$Z474)</f>
        <v>2542.34</v>
      </c>
      <c r="AM474" s="27">
        <f>IF($O474&gt;=AM$1,$S474+$Y474+$Z474,$Y474+$Z474)</f>
        <v>2542.34</v>
      </c>
      <c r="AN474" s="27">
        <f>IF($O474&gt;=AN$1,$S474+$Y474+$Z474,$Y474+$Z474)</f>
        <v>2542.34</v>
      </c>
      <c r="AO474" s="27">
        <f>IF($O474&gt;=AO$1,$S474+$Y474+$Z474,$Y474+$Z474)</f>
        <v>2542.34</v>
      </c>
      <c r="AP474" s="27">
        <f>IF($O474&gt;=AP$1,$S474+$Y474+$Z474,$Y474+$Z474)</f>
        <v>2542.34</v>
      </c>
      <c r="AQ474" s="27">
        <f>IF($O474&gt;=AQ$1,$S474+$Y474+$Z474,$Y474+$Z474)</f>
        <v>2542.34</v>
      </c>
      <c r="AR474" s="27">
        <f>IF($O474&gt;=AR$1,$S474+$Y474+$Z474,$Y474+$Z474)</f>
        <v>2542.34</v>
      </c>
      <c r="AS474" s="27">
        <f>IF($O474&gt;=AS$1,$S474+$Y474+$Z474,$Y474+$Z474)</f>
        <v>2542.34</v>
      </c>
      <c r="AT474" s="27">
        <f>IF($O474&gt;=AT$1,$S474+$Y474+$Z474,$Y474+$Z474)</f>
        <v>2542.34</v>
      </c>
      <c r="AU474" s="27">
        <f>IF($O474&gt;=AU$1,$S474+$Y474+$Z474,$Y474+$Z474)</f>
        <v>2542.34</v>
      </c>
      <c r="AV474" s="27">
        <f>IF($O474&gt;=AV$1,$S474+$Y474+$Z474,$Y474+$Z474)</f>
        <v>2542.34</v>
      </c>
      <c r="AW474" s="27">
        <f>IF($O474&gt;=AW$1,$S474+$Y474+$Z474,$Y474+$Z474)</f>
        <v>2542.34</v>
      </c>
      <c r="AX474" s="27">
        <f>IF($O474&gt;=AX$1,$S474+$Y474+$Z474,$Y474+$Z474)</f>
        <v>2542.34</v>
      </c>
      <c r="AY474" s="27">
        <f>IF($O474&gt;=AY$1,$S474+$Y474+$Z474,$Y474+$Z474)</f>
        <v>2542.34</v>
      </c>
      <c r="AZ474" s="27">
        <f>IF($O474&gt;=AZ$1,$S474+$Y474+$Z474,$Y474+$Z474)</f>
        <v>2542.34</v>
      </c>
      <c r="BA474" s="27">
        <f>IF($O474&gt;=BA$1,$S474+$Y474+$Z474,$Y474+$Z474)</f>
        <v>2542.34</v>
      </c>
      <c r="BB474" s="27">
        <f>IF($O474&gt;=BB$1,$S474+$Y474+$Z474,$Y474+$Z474)</f>
        <v>2542.34</v>
      </c>
      <c r="BC474" s="27">
        <f>IF($O474&gt;=BC$1,$S474+$Y474+$Z474,$Y474+$Z474)</f>
        <v>2542.34</v>
      </c>
      <c r="BD474" s="27">
        <f>IF($O474&gt;=BD$1,$S474+$Y474+$Z474,$Y474+$Z474)</f>
        <v>2542.34</v>
      </c>
      <c r="BE474" s="27">
        <f>IF($O474&gt;=BE$1,$S474+$Y474+$Z474,$Y474+$Z474)</f>
        <v>2542.34</v>
      </c>
      <c r="BF474" s="27">
        <f>IF($O474&gt;=BF$1,$S474+$Y474+$Z474,$Y474+$Z474)</f>
        <v>2542.34</v>
      </c>
      <c r="BG474" s="27">
        <f>IF($O474&gt;=BG$1,$S474+$Y474+$Z474,$Y474+$Z474)</f>
        <v>2542.34</v>
      </c>
      <c r="BH474" s="27">
        <f>IF($O474&gt;=BH$1,$S474+$Y474+$Z474,$Y474+$Z474)</f>
        <v>2542.34</v>
      </c>
      <c r="BI474" s="27">
        <f>IF($O474&gt;=BI$1,$S474+$Y474+$Z474,$Y474+$Z474)</f>
        <v>2542.34</v>
      </c>
      <c r="BJ474" s="27">
        <f>IF($O474&gt;=BJ$1,$S474+$Y474+$Z474,$Y474+$Z474)</f>
        <v>2542.34</v>
      </c>
      <c r="BK474" s="27">
        <f>IF($O474&gt;=BK$1,$S474+$Y474+$Z474,$Y474+$Z474)</f>
        <v>2542.34</v>
      </c>
      <c r="BL474" s="27">
        <f>IF($O474&gt;=BL$1,$S474+$Y474+$Z474,$Y474+$Z474)</f>
        <v>2542.34</v>
      </c>
      <c r="BM474" s="27">
        <f>IF($O474&gt;=BM$1,$S474+$Y474+$Z474,$Y474+$Z474)</f>
        <v>2542.34</v>
      </c>
      <c r="BN474" s="27">
        <f>IF($O474&gt;=BN$1,$S474+$Y474+$Z474,$Y474+$Z474)</f>
        <v>2542.34</v>
      </c>
      <c r="BO474" s="27">
        <f>IF($O474&gt;=BO$1,$S474+$Y474+$Z474,$Y474+$Z474)</f>
        <v>2542.34</v>
      </c>
      <c r="BP474" s="27">
        <f>IF($O474&gt;=BP$1,$S474+$Y474+$Z474,$Y474+$Z474)</f>
        <v>2542.34</v>
      </c>
      <c r="BQ474" s="27">
        <f>IF($O474&gt;=BQ$1,$S474+$Y474+$Z474,$Y474+$Z474)</f>
        <v>2542.34</v>
      </c>
      <c r="BR474" s="27">
        <f>IF($O474&gt;=BR$1,$S474+$Y474+$Z474,$Y474+$Z474)</f>
        <v>2542.34</v>
      </c>
      <c r="BS474" s="27">
        <f>IF($O474&gt;=BS$1,$S474+$Y474+$Z474,$Y474+$Z474)</f>
        <v>2542.34</v>
      </c>
      <c r="BT474" s="27">
        <f>IF($O474&gt;=BT$1,$S474+$Y474+$Z474,$Y474+$Z474)</f>
        <v>2542.34</v>
      </c>
      <c r="BU474" s="27">
        <f>IF($O474&gt;=BU$1,$S474+$Y474+$Z474,$Y474+$Z474)</f>
        <v>2542.34</v>
      </c>
      <c r="BV474" s="27">
        <f>IF($O474&gt;=BV$1,$S474+$Y474+$Z474,$Y474+$Z474)</f>
        <v>2542.34</v>
      </c>
      <c r="BW474" s="27">
        <f>IF($O474&gt;=BW$1,$S474+$Y474+$Z474,$Y474+$Z474)</f>
        <v>2542.34</v>
      </c>
      <c r="BX474" s="27">
        <f>IF($O474&gt;=BX$1,$S474+$Y474+$Z474,$Y474+$Z474)</f>
        <v>2542.34</v>
      </c>
      <c r="BY474" s="27">
        <f>IF($O474&gt;=BY$1,$S474+$Y474+$Z474,$Y474+$Z474)</f>
        <v>2542.34</v>
      </c>
      <c r="BZ474" s="27">
        <f>IF($O474&gt;=BZ$1,$S474+$Y474+$Z474,$Y474+$Z474)</f>
        <v>2542.34</v>
      </c>
      <c r="CA474" s="27">
        <f>IF($O474&gt;=CA$1,$S474+$Y474+$Z474,$Y474+$Z474)</f>
        <v>2542.34</v>
      </c>
      <c r="CB474" s="27">
        <f>IF($O474&gt;=CB$1,$S474+$Y474+$Z474,$Y474+$Z474)</f>
        <v>2542.34</v>
      </c>
      <c r="CC474" s="27">
        <f>IF($O474&gt;=CC$1,$S474+$Y474+$Z474,$Y474+$Z474)</f>
        <v>2542.34</v>
      </c>
      <c r="CD474" s="27">
        <f>IF($O474&gt;=CD$1,$S474+$Y474+$Z474,$Y474+$Z474)</f>
        <v>2542.34</v>
      </c>
      <c r="CE474" s="27">
        <f>IF($O474&gt;=CE$1,$S474+$Y474+$Z474,$Y474+$Z474)</f>
        <v>2542.34</v>
      </c>
      <c r="CF474" s="27">
        <f>IF($O474&gt;=CF$1,$S474+$Y474+$Z474,$Y474+$Z474)</f>
        <v>2542.34</v>
      </c>
      <c r="CG474" s="27">
        <f>IF($O474&gt;=CG$1,$S474+$Y474+$Z474,$Y474+$Z474)</f>
        <v>2542.34</v>
      </c>
      <c r="CH474" s="27">
        <f>IF($O474&gt;=CH$1,$S474+$Y474+$Z474,$Y474+$Z474)</f>
        <v>2542.34</v>
      </c>
      <c r="CI474" s="27">
        <f>IF($O474&gt;=CI$1,$S474+$Y474+$Z474,$Y474+$Z474)</f>
        <v>2542.34</v>
      </c>
      <c r="CJ474" s="27">
        <f>IF($O474&gt;=CJ$1,$S474+$Y474+$Z474,$Y474+$Z474)</f>
        <v>2542.34</v>
      </c>
      <c r="CK474" s="27">
        <f>IF($O474&gt;=CK$1,$S474+$Y474+$Z474,$Y474+$Z474)</f>
        <v>2542.34</v>
      </c>
      <c r="CL474" s="27">
        <f>IF($O474&gt;=CL$1,$S474+$Y474+$Z474,$Y474+$Z474)</f>
        <v>2542.34</v>
      </c>
      <c r="CM474" s="27">
        <f>IF($O474&gt;=CM$1,$S474+$Y474+$Z474,$Y474+$Z474)</f>
        <v>2542.34</v>
      </c>
      <c r="CN474" s="27">
        <f>IF($O474&gt;=CN$1,$S474+$Y474,$Y474)</f>
        <v>2142.34</v>
      </c>
      <c r="CO474" s="27">
        <f>IF($O474&gt;=CO$1,$S474+$Y474,$Y474)</f>
        <v>2142.34</v>
      </c>
      <c r="CP474" s="27">
        <f>IF($O474&gt;=CP$1,$S474+$Y474,$Y474)</f>
        <v>2142.34</v>
      </c>
      <c r="CQ474" s="27">
        <f>IF($O474&gt;=CQ$1,$S474+$Y474,$Y474)</f>
        <v>2142.34</v>
      </c>
      <c r="CR474" s="27">
        <f>IF($O474&gt;=CR$1,$S474+$Y474,$Y474)</f>
        <v>2142.34</v>
      </c>
      <c r="CS474" s="27">
        <f>IF($O474&gt;=CS$1,$S474+$Y474,$Y474)</f>
        <v>2142.34</v>
      </c>
      <c r="CT474" s="27">
        <f>IF($O474&gt;=CT$1,$S474+$Y474,$Y474)</f>
        <v>2142.34</v>
      </c>
      <c r="CU474" s="27">
        <f>IF($O474&gt;=CU$1,$S474+$Y474,$Y474)</f>
        <v>2142.34</v>
      </c>
      <c r="CV474" s="27">
        <f>IF($O474&gt;=CV$1,$S474+$Y474,$Y474)</f>
        <v>2142.34</v>
      </c>
      <c r="CW474" s="27">
        <f>IF($O474&gt;=CW$1,$S474+$Y474,$Y474)</f>
        <v>2142.34</v>
      </c>
      <c r="CX474" s="27">
        <f>IF($O474&gt;=CX$1,$S474+$Y474,$Y474)</f>
        <v>2142.34</v>
      </c>
      <c r="CY474" s="27">
        <f>IF($O474&gt;=CY$1,$S474+$Y474,$Y474)</f>
        <v>2142.34</v>
      </c>
      <c r="CZ474" s="27">
        <f>IF($O474&gt;=CZ$1,$S474+$Y474,$Y474)</f>
        <v>2142.34</v>
      </c>
      <c r="DA474" s="27">
        <f>IF($O474&gt;=DA$1,$S474+$Y474,$Y474)</f>
        <v>2142.34</v>
      </c>
      <c r="DB474" s="27">
        <f>IF($O474&gt;=DB$1,$S474+$Y474,$Y474)</f>
        <v>2142.34</v>
      </c>
      <c r="DC474" s="27">
        <f>IF($O474&gt;=DC$1,$S474+$Y474,$Y474)</f>
        <v>2142.34</v>
      </c>
      <c r="DD474" s="27">
        <f>IF($O474&gt;=DD$1,$S474+$Y474,$Y474)</f>
        <v>2142.34</v>
      </c>
      <c r="DE474" s="27">
        <f>IF($O474&gt;=DE$1,$S474+$Y474,$Y474)</f>
        <v>2142.34</v>
      </c>
      <c r="DF474" s="27">
        <f>IF($O474&gt;=DF$1,$S474+$Y474,$Y474)</f>
        <v>2142.34</v>
      </c>
      <c r="DG474" s="27">
        <f>IF($O474&gt;=DG$1,$S474+$Y474,$Y474)</f>
        <v>2142.34</v>
      </c>
      <c r="DH474" s="27">
        <f>IF($O474&gt;=DH$1,$S474+$Y474,$Y474)</f>
        <v>2142.34</v>
      </c>
      <c r="DI474" s="27">
        <f>IF($O474&gt;=DI$1,$S474+$Y474,$Y474)</f>
        <v>2142.34</v>
      </c>
      <c r="DJ474" s="27">
        <f>IF($O474&gt;=DJ$1,$S474+$Y474,$Y474)</f>
        <v>2142.34</v>
      </c>
      <c r="DK474" s="27">
        <f>IF($O474&gt;=DK$1,$S474+$Y474,$Y474)</f>
        <v>2142.34</v>
      </c>
      <c r="DL474" s="27">
        <f>IF($O474&gt;=DL$1,$S474+$Y474,$Y474)</f>
        <v>2142.34</v>
      </c>
      <c r="DM474" s="27">
        <f>IF($O474&gt;=DM$1,$S474+$Y474,$Y474)</f>
        <v>2142.34</v>
      </c>
      <c r="DN474" s="27">
        <f>IF($O474&gt;=DN$1,$S474+$Y474,$Y474)</f>
        <v>2142.34</v>
      </c>
      <c r="DO474" s="27">
        <f>IF($O474&gt;=DO$1,$S474+$Y474,$Y474)</f>
        <v>2142.34</v>
      </c>
      <c r="DP474" s="27">
        <f>IF($O474&gt;=DP$1,$S474+$Y474,$Y474)</f>
        <v>2142.34</v>
      </c>
      <c r="DQ474" s="27">
        <f>IF($O474&gt;=DQ$1,$S474+$Y474,$Y474)</f>
        <v>2142.34</v>
      </c>
      <c r="DR474" s="27">
        <f>IF($O474&gt;=DR$1,$S474+$Y474,$Y474)</f>
        <v>2142.34</v>
      </c>
      <c r="DS474" s="27">
        <f>IF($O474&gt;=DS$1,$S474+$Y474,$Y474)</f>
        <v>2142.34</v>
      </c>
      <c r="DT474" s="27">
        <f>IF($O474&gt;=DT$1,$S474+$Y474,$Y474)</f>
        <v>2142.34</v>
      </c>
      <c r="DU474" s="27">
        <f>IF($O474&gt;=DU$1,$S474+$Y474,$Y474)</f>
        <v>2142.34</v>
      </c>
      <c r="DV474" s="27">
        <f>IF($O474&gt;=DV$1,$S474+$Y474,$Y474)</f>
        <v>2142.34</v>
      </c>
      <c r="DW474" s="27">
        <f>IF($O474&gt;=DW$1,$S474+$Y474,$Y474)</f>
        <v>2142.34</v>
      </c>
      <c r="DX474" s="27">
        <f>IF($O474&gt;=DX$1,$S474+$Y474,$Y474)</f>
        <v>2142.34</v>
      </c>
      <c r="DY474" s="27">
        <f>IF($O474&gt;=DY$1,$S474+$Y474,$Y474)</f>
        <v>2142.34</v>
      </c>
      <c r="DZ474" s="27">
        <f>IF($O474&gt;=DZ$1,$S474+$Y474,$Y474)</f>
        <v>2142.34</v>
      </c>
      <c r="EA474" s="27">
        <f>IF($O474&gt;=EA$1,$S474+$Y474,$Y474)</f>
        <v>2142.34</v>
      </c>
      <c r="EB474" s="27">
        <f>IF($O474&gt;=EB$1,$S474+$Y474,$Y474)</f>
        <v>2142.34</v>
      </c>
      <c r="EC474" s="27">
        <f>IF($O474&gt;=EC$1,$S474+$Y474,$Y474)</f>
        <v>2142.34</v>
      </c>
      <c r="ED474" s="27">
        <f>IF($O474&gt;=ED$1,$S474+$Y474,$Y474)</f>
        <v>2142.34</v>
      </c>
      <c r="EE474" s="27">
        <f>IF($O474&gt;=EE$1,$S474+$Y474,$Y474)</f>
        <v>2142.34</v>
      </c>
      <c r="EF474" s="27">
        <f>IF($O474&gt;=EF$1,$S474+$Y474,$Y474)</f>
        <v>2142.34</v>
      </c>
      <c r="EG474" s="27">
        <f>IF($O474&gt;=EG$1,$S474+$Y474,$Y474)</f>
        <v>2142.34</v>
      </c>
      <c r="EH474" s="27">
        <f>IF($O474&gt;=EH$1,$S474+$Y474,$Y474)</f>
        <v>2142.34</v>
      </c>
      <c r="EI474" s="27">
        <f>IF($O474&gt;=EI$1,$S474+$Y474,$Y474)</f>
        <v>2142.34</v>
      </c>
      <c r="EJ474" s="27">
        <f>IF($O474&gt;=EJ$1,$S474+$Y474,$Y474)</f>
        <v>2142.34</v>
      </c>
      <c r="EK474" s="27">
        <f>IF($O474&gt;=EK$1,$S474+$Y474,$Y474)</f>
        <v>2142.34</v>
      </c>
      <c r="EL474" s="27">
        <f>IF($O474&gt;=EL$1,$S474+$Y474,$Y474)</f>
        <v>2142.34</v>
      </c>
      <c r="EM474" s="27">
        <f>IF($O474&gt;=EM$1,$S474+$Y474,$Y474)</f>
        <v>2142.34</v>
      </c>
      <c r="EN474" s="27">
        <f>IF($O474&gt;=EN$1,$S474+$Y474,$Y474)</f>
        <v>2142.34</v>
      </c>
      <c r="EO474" s="27">
        <f>IF($O474&gt;=EO$1,$S474+$Y474,$Y474)</f>
        <v>2142.34</v>
      </c>
      <c r="EP474" s="27">
        <f>IF($O474&gt;=EP$1,$S474+$Y474,$Y474)</f>
        <v>2142.34</v>
      </c>
      <c r="EQ474" s="27">
        <f>IF($O474&gt;=EQ$1,$S474+$Y474,$Y474)</f>
        <v>2142.34</v>
      </c>
      <c r="ER474" s="27">
        <f>IF($O474&gt;=ER$1,$S474+$Y474,$Y474)</f>
        <v>2142.34</v>
      </c>
      <c r="ES474" s="27">
        <f>IF($O474&gt;=ES$1,$S474+$Y474,$Y474)</f>
        <v>2142.34</v>
      </c>
      <c r="ET474" s="27">
        <f>IF($O474&gt;=ET$1,$S474+$Y474,$Y474)</f>
        <v>2142.34</v>
      </c>
      <c r="EU474" s="27">
        <f>IF($O474&gt;=EU$1,$S474+$Y474,$Y474)</f>
        <v>2142.34</v>
      </c>
      <c r="EV474" s="27">
        <f>IF($O474&gt;=EV$1,$S474,0)</f>
        <v>2142.34</v>
      </c>
      <c r="EW474" s="27">
        <f>IF($O474&gt;=EW$1,$S474,0)</f>
        <v>2142.34</v>
      </c>
      <c r="EX474" s="27">
        <f>IF($O474&gt;=EX$1,$S474,0)</f>
        <v>2142.34</v>
      </c>
      <c r="EY474" s="27">
        <f>IF($O474&gt;=EY$1,$S474,0)</f>
        <v>2142.34</v>
      </c>
      <c r="EZ474" s="27">
        <f>IF($O474&gt;=EZ$1,$S474,0)</f>
        <v>2142.34</v>
      </c>
      <c r="FA474" s="27">
        <f>IF($O474&gt;=FA$1,$S474,0)</f>
        <v>2142.34</v>
      </c>
      <c r="FB474" s="27">
        <f>IF($O474&gt;=FB$1,$S474,0)</f>
        <v>2142.34</v>
      </c>
      <c r="FC474" s="27">
        <f>IF($O474&gt;=FC$1,$S474,0)</f>
        <v>2142.34</v>
      </c>
      <c r="FD474" s="27">
        <f>IF($O474&gt;=FD$1,$S474,0)</f>
        <v>2142.34</v>
      </c>
      <c r="FE474" s="27">
        <f>IF($O474&gt;=FE$1,$S474,0)</f>
        <v>2142.34</v>
      </c>
      <c r="FF474" s="27">
        <f>IF($O474&gt;=FF$1,$S474,0)</f>
        <v>2142.34</v>
      </c>
      <c r="FG474" s="27">
        <f>IF($O474&gt;=FG$1,$S474,0)</f>
        <v>2142.34</v>
      </c>
      <c r="FH474" s="27">
        <f>IF($O474&gt;=FH$1,$S474,0)</f>
        <v>2142.34</v>
      </c>
      <c r="FI474" s="27">
        <f>IF($O474&gt;=FI$1,$S474,0)</f>
        <v>2142.34</v>
      </c>
      <c r="FJ474" s="27">
        <f>IF($O474&gt;=FJ$1,$S474,0)</f>
        <v>2142.34</v>
      </c>
      <c r="FK474" s="27">
        <f>IF($O474&gt;=FK$1,$S474,0)</f>
        <v>2142.34</v>
      </c>
      <c r="FL474" s="27">
        <f>IF($O474&gt;=FL$1,$S474,0)</f>
        <v>2142.34</v>
      </c>
      <c r="FM474" s="27">
        <f>IF($O474&gt;=FM$1,$S474,0)</f>
        <v>2142.34</v>
      </c>
      <c r="FN474" s="27">
        <f>IF($O474&gt;=FN$1,$S474,0)</f>
        <v>2142.34</v>
      </c>
      <c r="FO474" s="27">
        <f>IF($O474&gt;=FO$1,$S474,0)</f>
        <v>2142.34</v>
      </c>
      <c r="FP474" s="27">
        <f>IF($O474&gt;=FP$1,$S474,0)</f>
        <v>2142.34</v>
      </c>
      <c r="FQ474" s="27">
        <f>IF($O474&gt;=FQ$1,$S474,0)</f>
        <v>2142.34</v>
      </c>
      <c r="FR474" s="27">
        <f>IF($O474&gt;=FR$1,$S474,0)</f>
        <v>2142.34</v>
      </c>
      <c r="FS474" s="27">
        <f>IF($O474&gt;=FS$1,$S474,0)</f>
        <v>2142.34</v>
      </c>
      <c r="FT474" s="27">
        <f>IF($O474&gt;=FT$1,$S474,0)</f>
        <v>2142.34</v>
      </c>
      <c r="FU474" s="27">
        <f>IF($O474&gt;=FU$1,$S474,0)</f>
        <v>2142.34</v>
      </c>
      <c r="FV474" s="27">
        <f>IF($O474&gt;=FV$1,$S474,0)</f>
        <v>2142.34</v>
      </c>
      <c r="FW474" s="27">
        <f>IF($O474&gt;=FW$1,$S474,0)</f>
        <v>2142.34</v>
      </c>
      <c r="FX474" s="27">
        <f>IF($O474&gt;=FX$1,$S474,0)</f>
        <v>2142.34</v>
      </c>
      <c r="FY474" s="27">
        <f>IF($O474&gt;=FY$1,$S474,0)</f>
        <v>2142.34</v>
      </c>
      <c r="FZ474" s="27">
        <f>IF($O474&gt;=FZ$1,$S474,0)</f>
        <v>2142.34</v>
      </c>
      <c r="GA474" s="27">
        <f>IF($O474&gt;=GA$1,$S474,0)</f>
        <v>2142.34</v>
      </c>
      <c r="GB474" s="27">
        <f>IF($O474&gt;=GB$1,$S474,0)</f>
        <v>2142.34</v>
      </c>
      <c r="GC474" s="27">
        <f>IF($O474&gt;=GC$1,$S474,0)</f>
        <v>2142.34</v>
      </c>
      <c r="GD474" s="27">
        <f>IF($O474&gt;=GD$1,$S474,0)</f>
        <v>2142.34</v>
      </c>
      <c r="GE474" s="27">
        <f>IF($O474&gt;=GE$1,$S474,0)</f>
        <v>2142.34</v>
      </c>
      <c r="GF474" s="27">
        <f>IF($O474&gt;=GF$1,$S474,0)</f>
        <v>2142.34</v>
      </c>
      <c r="GG474" s="27">
        <f>IF($O474&gt;=GG$1,$S474,0)</f>
        <v>2142.34</v>
      </c>
      <c r="GH474" s="27">
        <f>IF($O474&gt;=GH$1,$S474,0)</f>
        <v>2142.34</v>
      </c>
      <c r="GI474" s="27">
        <f>IF($O474&gt;=GI$1,$S474,0)</f>
        <v>2142.34</v>
      </c>
      <c r="GJ474" s="27">
        <f>IF($O474&gt;=GJ$1,$S474,0)</f>
        <v>2142.34</v>
      </c>
      <c r="GK474" s="27">
        <f>IF($O474&gt;=GK$1,$S474,0)</f>
        <v>2142.34</v>
      </c>
      <c r="GL474" s="27">
        <f>IF($O474&gt;=GL$1,$S474,0)</f>
        <v>2142.34</v>
      </c>
      <c r="GM474" s="27">
        <f>IF($O474&gt;=GM$1,$S474,0)</f>
        <v>2142.34</v>
      </c>
      <c r="GN474" s="27">
        <f>IF($O474&gt;=GN$1,$S474,0)</f>
        <v>2142.34</v>
      </c>
      <c r="GO474" s="27">
        <f>IF($O474&gt;=GO$1,$S474,0)</f>
        <v>2142.34</v>
      </c>
      <c r="GP474" s="27">
        <f>IF($O474&gt;=GP$1,$S474,0)</f>
        <v>2142.34</v>
      </c>
      <c r="GQ474" s="27">
        <f>IF($O474&gt;=GQ$1,$S474,0)</f>
        <v>2142.34</v>
      </c>
      <c r="GR474" s="27">
        <f>IF($O474&gt;=GR$1,$S474,0)</f>
        <v>0</v>
      </c>
      <c r="GS474" s="27">
        <f>IF($O474&gt;=GS$1,$S474,0)</f>
        <v>0</v>
      </c>
      <c r="GT474" s="27">
        <f>IF($O474&gt;=GT$1,$S474,0)</f>
        <v>0</v>
      </c>
      <c r="GU474" s="27">
        <f>IF($O474&gt;=GU$1,$S474,0)</f>
        <v>0</v>
      </c>
      <c r="GV474" s="27">
        <f>IF($O474&gt;=GV$1,$S474,0)</f>
        <v>0</v>
      </c>
      <c r="GW474" s="27">
        <f>IF($O474&gt;=GW$1,$S474,0)</f>
        <v>0</v>
      </c>
      <c r="GX474" s="27">
        <f>IF($O474&gt;=GX$1,$S474,0)</f>
        <v>0</v>
      </c>
      <c r="GY474" s="27">
        <f>IF($O474&gt;=GY$1,$S474,0)</f>
        <v>0</v>
      </c>
      <c r="GZ474" s="27">
        <f>IF($O474&gt;=GZ$1,$S474,0)</f>
        <v>0</v>
      </c>
      <c r="HA474" s="27">
        <f>IF($O474&gt;=HA$1,$S474,0)</f>
        <v>0</v>
      </c>
      <c r="HB474" s="27">
        <f>IF($O474&gt;=HB$1,$S474,0)</f>
        <v>0</v>
      </c>
      <c r="HC474" s="27">
        <f>IF($O474&gt;=HC$1,$S474,0)</f>
        <v>0</v>
      </c>
    </row>
    <row r="475" spans="1:211">
      <c r="A475" s="3">
        <v>37907</v>
      </c>
      <c r="B475" s="3" t="s">
        <v>621</v>
      </c>
      <c r="C475" s="3" t="s">
        <v>490</v>
      </c>
      <c r="D475" s="3">
        <v>58</v>
      </c>
      <c r="E475" s="4">
        <v>32727</v>
      </c>
      <c r="F475" s="5">
        <v>28.887671232876713</v>
      </c>
      <c r="G475" s="3" t="s">
        <v>446</v>
      </c>
      <c r="H475" s="4">
        <v>21937</v>
      </c>
      <c r="I475" s="9" t="s">
        <v>836</v>
      </c>
      <c r="J475" s="5">
        <v>5017.55</v>
      </c>
      <c r="K475" s="31">
        <v>200</v>
      </c>
      <c r="L475" s="32">
        <v>29</v>
      </c>
      <c r="M475" s="33">
        <f>VLOOKUP(L475,FIND,3,TRUE)</f>
        <v>1.5</v>
      </c>
      <c r="N475" s="32">
        <f>IF(L475&gt;30,180,VLOOKUP(L475,TEMPO,2,FALSE))</f>
        <v>174</v>
      </c>
      <c r="O475" s="32">
        <f>IF(R475&gt;0,4,N475)</f>
        <v>174</v>
      </c>
      <c r="P475" s="96">
        <f>J475*M475*L475</f>
        <v>218263.42500000002</v>
      </c>
      <c r="Q475" s="96">
        <f>10934.45*2</f>
        <v>21868.9</v>
      </c>
      <c r="R475" s="96">
        <f>IF(P475&lt;=Q475,P475/4,0)</f>
        <v>0</v>
      </c>
      <c r="S475" s="5">
        <f>IF(P475&gt;=Q475,P475/N475,0)</f>
        <v>1254.3875</v>
      </c>
      <c r="T475" s="3"/>
      <c r="U475" s="3">
        <f>IF(T475="",1,0)</f>
        <v>1</v>
      </c>
      <c r="V475" s="3">
        <v>90</v>
      </c>
      <c r="W475" s="5">
        <v>0</v>
      </c>
      <c r="X475" s="5">
        <v>245.73</v>
      </c>
      <c r="Y475" s="5">
        <f>X475*W475</f>
        <v>0</v>
      </c>
      <c r="Z475" s="5">
        <v>400</v>
      </c>
      <c r="AA475" s="5">
        <f>S475+Y475+Z475</f>
        <v>1654.3875</v>
      </c>
      <c r="AB475" s="39">
        <f>(J475/12+J475/12*1.3333333333+450/12+J475/30*6/12+J475)*1.3+Y475+Z475+153.9</f>
        <v>8502.5037222041028</v>
      </c>
      <c r="AC475" s="39" t="s">
        <v>450</v>
      </c>
      <c r="AD475" s="39">
        <f>J475*1.3+400+153.9</f>
        <v>7076.7150000000001</v>
      </c>
      <c r="AE475" s="39">
        <f>SUMIFS('CUSTO MENSAL FUNC NOVO'!H:H,'CUSTO MENSAL FUNC NOVO'!A:A,'VALORES MENSAIS'!AC475)</f>
        <v>3296.25</v>
      </c>
      <c r="AF475" s="27">
        <f>IF($R475&gt;0,$R475,$S475)+$Y475+$Z475</f>
        <v>1654.3875</v>
      </c>
      <c r="AG475" s="27">
        <f>IF($R475&gt;0,$R475,$S475)+$Y475+$Z475</f>
        <v>1654.3875</v>
      </c>
      <c r="AH475" s="27">
        <f>IF($R475&gt;0,$R475,$S475)+$Y475+$Z475</f>
        <v>1654.3875</v>
      </c>
      <c r="AI475" s="27">
        <f>IF($R475&gt;0,$R475,$S475)+$Y475+$Z475</f>
        <v>1654.3875</v>
      </c>
      <c r="AJ475" s="27">
        <f>IF($O475&gt;=AJ$1,$S475+$Y475+$Z475,$Y475+$Z475)</f>
        <v>1654.3875</v>
      </c>
      <c r="AK475" s="27">
        <f>IF($O475&gt;=AK$1,$S475+$Y475+$Z475,$Y475+$Z475)</f>
        <v>1654.3875</v>
      </c>
      <c r="AL475" s="27">
        <f>IF($O475&gt;=AL$1,$S475+$Y475+$Z475,$Y475+$Z475)</f>
        <v>1654.3875</v>
      </c>
      <c r="AM475" s="27">
        <f>IF($O475&gt;=AM$1,$S475+$Y475+$Z475,$Y475+$Z475)</f>
        <v>1654.3875</v>
      </c>
      <c r="AN475" s="27">
        <f>IF($O475&gt;=AN$1,$S475+$Y475+$Z475,$Y475+$Z475)</f>
        <v>1654.3875</v>
      </c>
      <c r="AO475" s="27">
        <f>IF($O475&gt;=AO$1,$S475+$Y475+$Z475,$Y475+$Z475)</f>
        <v>1654.3875</v>
      </c>
      <c r="AP475" s="27">
        <f>IF($O475&gt;=AP$1,$S475+$Y475+$Z475,$Y475+$Z475)</f>
        <v>1654.3875</v>
      </c>
      <c r="AQ475" s="27">
        <f>IF($O475&gt;=AQ$1,$S475+$Y475+$Z475,$Y475+$Z475)</f>
        <v>1654.3875</v>
      </c>
      <c r="AR475" s="27">
        <f>IF($O475&gt;=AR$1,$S475+$Y475+$Z475,$Y475+$Z475)</f>
        <v>1654.3875</v>
      </c>
      <c r="AS475" s="27">
        <f>IF($O475&gt;=AS$1,$S475+$Y475+$Z475,$Y475+$Z475)</f>
        <v>1654.3875</v>
      </c>
      <c r="AT475" s="27">
        <f>IF($O475&gt;=AT$1,$S475+$Y475+$Z475,$Y475+$Z475)</f>
        <v>1654.3875</v>
      </c>
      <c r="AU475" s="27">
        <f>IF($O475&gt;=AU$1,$S475+$Y475+$Z475,$Y475+$Z475)</f>
        <v>1654.3875</v>
      </c>
      <c r="AV475" s="27">
        <f>IF($O475&gt;=AV$1,$S475+$Y475+$Z475,$Y475+$Z475)</f>
        <v>1654.3875</v>
      </c>
      <c r="AW475" s="27">
        <f>IF($O475&gt;=AW$1,$S475+$Y475+$Z475,$Y475+$Z475)</f>
        <v>1654.3875</v>
      </c>
      <c r="AX475" s="27">
        <f>IF($O475&gt;=AX$1,$S475+$Y475+$Z475,$Y475+$Z475)</f>
        <v>1654.3875</v>
      </c>
      <c r="AY475" s="27">
        <f>IF($O475&gt;=AY$1,$S475+$Y475+$Z475,$Y475+$Z475)</f>
        <v>1654.3875</v>
      </c>
      <c r="AZ475" s="27">
        <f>IF($O475&gt;=AZ$1,$S475+$Y475+$Z475,$Y475+$Z475)</f>
        <v>1654.3875</v>
      </c>
      <c r="BA475" s="27">
        <f>IF($O475&gt;=BA$1,$S475+$Y475+$Z475,$Y475+$Z475)</f>
        <v>1654.3875</v>
      </c>
      <c r="BB475" s="27">
        <f>IF($O475&gt;=BB$1,$S475+$Y475+$Z475,$Y475+$Z475)</f>
        <v>1654.3875</v>
      </c>
      <c r="BC475" s="27">
        <f>IF($O475&gt;=BC$1,$S475+$Y475+$Z475,$Y475+$Z475)</f>
        <v>1654.3875</v>
      </c>
      <c r="BD475" s="27">
        <f>IF($O475&gt;=BD$1,$S475+$Y475+$Z475,$Y475+$Z475)</f>
        <v>1654.3875</v>
      </c>
      <c r="BE475" s="27">
        <f>IF($O475&gt;=BE$1,$S475+$Y475+$Z475,$Y475+$Z475)</f>
        <v>1654.3875</v>
      </c>
      <c r="BF475" s="27">
        <f>IF($O475&gt;=BF$1,$S475+$Y475+$Z475,$Y475+$Z475)</f>
        <v>1654.3875</v>
      </c>
      <c r="BG475" s="27">
        <f>IF($O475&gt;=BG$1,$S475+$Y475+$Z475,$Y475+$Z475)</f>
        <v>1654.3875</v>
      </c>
      <c r="BH475" s="27">
        <f>IF($O475&gt;=BH$1,$S475+$Y475+$Z475,$Y475+$Z475)</f>
        <v>1654.3875</v>
      </c>
      <c r="BI475" s="27">
        <f>IF($O475&gt;=BI$1,$S475+$Y475+$Z475,$Y475+$Z475)</f>
        <v>1654.3875</v>
      </c>
      <c r="BJ475" s="27">
        <f>IF($O475&gt;=BJ$1,$S475+$Y475+$Z475,$Y475+$Z475)</f>
        <v>1654.3875</v>
      </c>
      <c r="BK475" s="27">
        <f>IF($O475&gt;=BK$1,$S475+$Y475+$Z475,$Y475+$Z475)</f>
        <v>1654.3875</v>
      </c>
      <c r="BL475" s="27">
        <f>IF($O475&gt;=BL$1,$S475+$Y475+$Z475,$Y475+$Z475)</f>
        <v>1654.3875</v>
      </c>
      <c r="BM475" s="27">
        <f>IF($O475&gt;=BM$1,$S475+$Y475+$Z475,$Y475+$Z475)</f>
        <v>1654.3875</v>
      </c>
      <c r="BN475" s="27">
        <f>IF($O475&gt;=BN$1,$S475+$Y475+$Z475,$Y475+$Z475)</f>
        <v>1654.3875</v>
      </c>
      <c r="BO475" s="27">
        <f>IF($O475&gt;=BO$1,$S475+$Y475+$Z475,$Y475+$Z475)</f>
        <v>1654.3875</v>
      </c>
      <c r="BP475" s="27">
        <f>IF($O475&gt;=BP$1,$S475+$Y475+$Z475,$Y475+$Z475)</f>
        <v>1654.3875</v>
      </c>
      <c r="BQ475" s="27">
        <f>IF($O475&gt;=BQ$1,$S475+$Y475+$Z475,$Y475+$Z475)</f>
        <v>1654.3875</v>
      </c>
      <c r="BR475" s="27">
        <f>IF($O475&gt;=BR$1,$S475+$Y475+$Z475,$Y475+$Z475)</f>
        <v>1654.3875</v>
      </c>
      <c r="BS475" s="27">
        <f>IF($O475&gt;=BS$1,$S475+$Y475+$Z475,$Y475+$Z475)</f>
        <v>1654.3875</v>
      </c>
      <c r="BT475" s="27">
        <f>IF($O475&gt;=BT$1,$S475+$Y475+$Z475,$Y475+$Z475)</f>
        <v>1654.3875</v>
      </c>
      <c r="BU475" s="27">
        <f>IF($O475&gt;=BU$1,$S475+$Y475+$Z475,$Y475+$Z475)</f>
        <v>1654.3875</v>
      </c>
      <c r="BV475" s="27">
        <f>IF($O475&gt;=BV$1,$S475+$Y475+$Z475,$Y475+$Z475)</f>
        <v>1654.3875</v>
      </c>
      <c r="BW475" s="27">
        <f>IF($O475&gt;=BW$1,$S475+$Y475+$Z475,$Y475+$Z475)</f>
        <v>1654.3875</v>
      </c>
      <c r="BX475" s="27">
        <f>IF($O475&gt;=BX$1,$S475+$Y475+$Z475,$Y475+$Z475)</f>
        <v>1654.3875</v>
      </c>
      <c r="BY475" s="27">
        <f>IF($O475&gt;=BY$1,$S475+$Y475+$Z475,$Y475+$Z475)</f>
        <v>1654.3875</v>
      </c>
      <c r="BZ475" s="27">
        <f>IF($O475&gt;=BZ$1,$S475+$Y475+$Z475,$Y475+$Z475)</f>
        <v>1654.3875</v>
      </c>
      <c r="CA475" s="27">
        <f>IF($O475&gt;=CA$1,$S475+$Y475+$Z475,$Y475+$Z475)</f>
        <v>1654.3875</v>
      </c>
      <c r="CB475" s="27">
        <f>IF($O475&gt;=CB$1,$S475+$Y475+$Z475,$Y475+$Z475)</f>
        <v>1654.3875</v>
      </c>
      <c r="CC475" s="27">
        <f>IF($O475&gt;=CC$1,$S475+$Y475+$Z475,$Y475+$Z475)</f>
        <v>1654.3875</v>
      </c>
      <c r="CD475" s="27">
        <f>IF($O475&gt;=CD$1,$S475+$Y475+$Z475,$Y475+$Z475)</f>
        <v>1654.3875</v>
      </c>
      <c r="CE475" s="27">
        <f>IF($O475&gt;=CE$1,$S475+$Y475+$Z475,$Y475+$Z475)</f>
        <v>1654.3875</v>
      </c>
      <c r="CF475" s="27">
        <f>IF($O475&gt;=CF$1,$S475+$Y475+$Z475,$Y475+$Z475)</f>
        <v>1654.3875</v>
      </c>
      <c r="CG475" s="27">
        <f>IF($O475&gt;=CG$1,$S475+$Y475+$Z475,$Y475+$Z475)</f>
        <v>1654.3875</v>
      </c>
      <c r="CH475" s="27">
        <f>IF($O475&gt;=CH$1,$S475+$Y475+$Z475,$Y475+$Z475)</f>
        <v>1654.3875</v>
      </c>
      <c r="CI475" s="27">
        <f>IF($O475&gt;=CI$1,$S475+$Y475+$Z475,$Y475+$Z475)</f>
        <v>1654.3875</v>
      </c>
      <c r="CJ475" s="27">
        <f>IF($O475&gt;=CJ$1,$S475+$Y475+$Z475,$Y475+$Z475)</f>
        <v>1654.3875</v>
      </c>
      <c r="CK475" s="27">
        <f>IF($O475&gt;=CK$1,$S475+$Y475+$Z475,$Y475+$Z475)</f>
        <v>1654.3875</v>
      </c>
      <c r="CL475" s="27">
        <f>IF($O475&gt;=CL$1,$S475+$Y475+$Z475,$Y475+$Z475)</f>
        <v>1654.3875</v>
      </c>
      <c r="CM475" s="27">
        <f>IF($O475&gt;=CM$1,$S475+$Y475+$Z475,$Y475+$Z475)</f>
        <v>1654.3875</v>
      </c>
      <c r="CN475" s="27">
        <f>IF($O475&gt;=CN$1,$S475+$Y475,$Y475)</f>
        <v>1254.3875</v>
      </c>
      <c r="CO475" s="27">
        <f>IF($O475&gt;=CO$1,$S475+$Y475,$Y475)</f>
        <v>1254.3875</v>
      </c>
      <c r="CP475" s="27">
        <f>IF($O475&gt;=CP$1,$S475+$Y475,$Y475)</f>
        <v>1254.3875</v>
      </c>
      <c r="CQ475" s="27">
        <f>IF($O475&gt;=CQ$1,$S475+$Y475,$Y475)</f>
        <v>1254.3875</v>
      </c>
      <c r="CR475" s="27">
        <f>IF($O475&gt;=CR$1,$S475+$Y475,$Y475)</f>
        <v>1254.3875</v>
      </c>
      <c r="CS475" s="27">
        <f>IF($O475&gt;=CS$1,$S475+$Y475,$Y475)</f>
        <v>1254.3875</v>
      </c>
      <c r="CT475" s="27">
        <f>IF($O475&gt;=CT$1,$S475+$Y475,$Y475)</f>
        <v>1254.3875</v>
      </c>
      <c r="CU475" s="27">
        <f>IF($O475&gt;=CU$1,$S475+$Y475,$Y475)</f>
        <v>1254.3875</v>
      </c>
      <c r="CV475" s="27">
        <f>IF($O475&gt;=CV$1,$S475+$Y475,$Y475)</f>
        <v>1254.3875</v>
      </c>
      <c r="CW475" s="27">
        <f>IF($O475&gt;=CW$1,$S475+$Y475,$Y475)</f>
        <v>1254.3875</v>
      </c>
      <c r="CX475" s="27">
        <f>IF($O475&gt;=CX$1,$S475+$Y475,$Y475)</f>
        <v>1254.3875</v>
      </c>
      <c r="CY475" s="27">
        <f>IF($O475&gt;=CY$1,$S475+$Y475,$Y475)</f>
        <v>1254.3875</v>
      </c>
      <c r="CZ475" s="27">
        <f>IF($O475&gt;=CZ$1,$S475+$Y475,$Y475)</f>
        <v>1254.3875</v>
      </c>
      <c r="DA475" s="27">
        <f>IF($O475&gt;=DA$1,$S475+$Y475,$Y475)</f>
        <v>1254.3875</v>
      </c>
      <c r="DB475" s="27">
        <f>IF($O475&gt;=DB$1,$S475+$Y475,$Y475)</f>
        <v>1254.3875</v>
      </c>
      <c r="DC475" s="27">
        <f>IF($O475&gt;=DC$1,$S475+$Y475,$Y475)</f>
        <v>1254.3875</v>
      </c>
      <c r="DD475" s="27">
        <f>IF($O475&gt;=DD$1,$S475+$Y475,$Y475)</f>
        <v>1254.3875</v>
      </c>
      <c r="DE475" s="27">
        <f>IF($O475&gt;=DE$1,$S475+$Y475,$Y475)</f>
        <v>1254.3875</v>
      </c>
      <c r="DF475" s="27">
        <f>IF($O475&gt;=DF$1,$S475+$Y475,$Y475)</f>
        <v>1254.3875</v>
      </c>
      <c r="DG475" s="27">
        <f>IF($O475&gt;=DG$1,$S475+$Y475,$Y475)</f>
        <v>1254.3875</v>
      </c>
      <c r="DH475" s="27">
        <f>IF($O475&gt;=DH$1,$S475+$Y475,$Y475)</f>
        <v>1254.3875</v>
      </c>
      <c r="DI475" s="27">
        <f>IF($O475&gt;=DI$1,$S475+$Y475,$Y475)</f>
        <v>1254.3875</v>
      </c>
      <c r="DJ475" s="27">
        <f>IF($O475&gt;=DJ$1,$S475+$Y475,$Y475)</f>
        <v>1254.3875</v>
      </c>
      <c r="DK475" s="27">
        <f>IF($O475&gt;=DK$1,$S475+$Y475,$Y475)</f>
        <v>1254.3875</v>
      </c>
      <c r="DL475" s="27">
        <f>IF($O475&gt;=DL$1,$S475+$Y475,$Y475)</f>
        <v>1254.3875</v>
      </c>
      <c r="DM475" s="27">
        <f>IF($O475&gt;=DM$1,$S475+$Y475,$Y475)</f>
        <v>1254.3875</v>
      </c>
      <c r="DN475" s="27">
        <f>IF($O475&gt;=DN$1,$S475+$Y475,$Y475)</f>
        <v>1254.3875</v>
      </c>
      <c r="DO475" s="27">
        <f>IF($O475&gt;=DO$1,$S475+$Y475,$Y475)</f>
        <v>1254.3875</v>
      </c>
      <c r="DP475" s="27">
        <f>IF($O475&gt;=DP$1,$S475+$Y475,$Y475)</f>
        <v>1254.3875</v>
      </c>
      <c r="DQ475" s="27">
        <f>IF($O475&gt;=DQ$1,$S475+$Y475,$Y475)</f>
        <v>1254.3875</v>
      </c>
      <c r="DR475" s="27">
        <f>IF($O475&gt;=DR$1,$S475+$Y475,$Y475)</f>
        <v>1254.3875</v>
      </c>
      <c r="DS475" s="27">
        <f>IF($O475&gt;=DS$1,$S475+$Y475,$Y475)</f>
        <v>1254.3875</v>
      </c>
      <c r="DT475" s="27">
        <f>IF($O475&gt;=DT$1,$S475+$Y475,$Y475)</f>
        <v>1254.3875</v>
      </c>
      <c r="DU475" s="27">
        <f>IF($O475&gt;=DU$1,$S475+$Y475,$Y475)</f>
        <v>1254.3875</v>
      </c>
      <c r="DV475" s="27">
        <f>IF($O475&gt;=DV$1,$S475+$Y475,$Y475)</f>
        <v>1254.3875</v>
      </c>
      <c r="DW475" s="27">
        <f>IF($O475&gt;=DW$1,$S475+$Y475,$Y475)</f>
        <v>1254.3875</v>
      </c>
      <c r="DX475" s="27">
        <f>IF($O475&gt;=DX$1,$S475+$Y475,$Y475)</f>
        <v>1254.3875</v>
      </c>
      <c r="DY475" s="27">
        <f>IF($O475&gt;=DY$1,$S475+$Y475,$Y475)</f>
        <v>1254.3875</v>
      </c>
      <c r="DZ475" s="27">
        <f>IF($O475&gt;=DZ$1,$S475+$Y475,$Y475)</f>
        <v>1254.3875</v>
      </c>
      <c r="EA475" s="27">
        <f>IF($O475&gt;=EA$1,$S475+$Y475,$Y475)</f>
        <v>1254.3875</v>
      </c>
      <c r="EB475" s="27">
        <f>IF($O475&gt;=EB$1,$S475+$Y475,$Y475)</f>
        <v>1254.3875</v>
      </c>
      <c r="EC475" s="27">
        <f>IF($O475&gt;=EC$1,$S475+$Y475,$Y475)</f>
        <v>1254.3875</v>
      </c>
      <c r="ED475" s="27">
        <f>IF($O475&gt;=ED$1,$S475+$Y475,$Y475)</f>
        <v>1254.3875</v>
      </c>
      <c r="EE475" s="27">
        <f>IF($O475&gt;=EE$1,$S475+$Y475,$Y475)</f>
        <v>1254.3875</v>
      </c>
      <c r="EF475" s="27">
        <f>IF($O475&gt;=EF$1,$S475+$Y475,$Y475)</f>
        <v>1254.3875</v>
      </c>
      <c r="EG475" s="27">
        <f>IF($O475&gt;=EG$1,$S475+$Y475,$Y475)</f>
        <v>1254.3875</v>
      </c>
      <c r="EH475" s="27">
        <f>IF($O475&gt;=EH$1,$S475+$Y475,$Y475)</f>
        <v>1254.3875</v>
      </c>
      <c r="EI475" s="27">
        <f>IF($O475&gt;=EI$1,$S475+$Y475,$Y475)</f>
        <v>1254.3875</v>
      </c>
      <c r="EJ475" s="27">
        <f>IF($O475&gt;=EJ$1,$S475+$Y475,$Y475)</f>
        <v>1254.3875</v>
      </c>
      <c r="EK475" s="27">
        <f>IF($O475&gt;=EK$1,$S475+$Y475,$Y475)</f>
        <v>1254.3875</v>
      </c>
      <c r="EL475" s="27">
        <f>IF($O475&gt;=EL$1,$S475+$Y475,$Y475)</f>
        <v>1254.3875</v>
      </c>
      <c r="EM475" s="27">
        <f>IF($O475&gt;=EM$1,$S475+$Y475,$Y475)</f>
        <v>1254.3875</v>
      </c>
      <c r="EN475" s="27">
        <f>IF($O475&gt;=EN$1,$S475+$Y475,$Y475)</f>
        <v>1254.3875</v>
      </c>
      <c r="EO475" s="27">
        <f>IF($O475&gt;=EO$1,$S475+$Y475,$Y475)</f>
        <v>1254.3875</v>
      </c>
      <c r="EP475" s="27">
        <f>IF($O475&gt;=EP$1,$S475+$Y475,$Y475)</f>
        <v>1254.3875</v>
      </c>
      <c r="EQ475" s="27">
        <f>IF($O475&gt;=EQ$1,$S475+$Y475,$Y475)</f>
        <v>1254.3875</v>
      </c>
      <c r="ER475" s="27">
        <f>IF($O475&gt;=ER$1,$S475+$Y475,$Y475)</f>
        <v>1254.3875</v>
      </c>
      <c r="ES475" s="27">
        <f>IF($O475&gt;=ES$1,$S475+$Y475,$Y475)</f>
        <v>1254.3875</v>
      </c>
      <c r="ET475" s="27">
        <f>IF($O475&gt;=ET$1,$S475+$Y475,$Y475)</f>
        <v>1254.3875</v>
      </c>
      <c r="EU475" s="27">
        <f>IF($O475&gt;=EU$1,$S475+$Y475,$Y475)</f>
        <v>1254.3875</v>
      </c>
      <c r="EV475" s="27">
        <f>IF($O475&gt;=EV$1,$S475,0)</f>
        <v>1254.3875</v>
      </c>
      <c r="EW475" s="27">
        <f>IF($O475&gt;=EW$1,$S475,0)</f>
        <v>1254.3875</v>
      </c>
      <c r="EX475" s="27">
        <f>IF($O475&gt;=EX$1,$S475,0)</f>
        <v>1254.3875</v>
      </c>
      <c r="EY475" s="27">
        <f>IF($O475&gt;=EY$1,$S475,0)</f>
        <v>1254.3875</v>
      </c>
      <c r="EZ475" s="27">
        <f>IF($O475&gt;=EZ$1,$S475,0)</f>
        <v>1254.3875</v>
      </c>
      <c r="FA475" s="27">
        <f>IF($O475&gt;=FA$1,$S475,0)</f>
        <v>1254.3875</v>
      </c>
      <c r="FB475" s="27">
        <f>IF($O475&gt;=FB$1,$S475,0)</f>
        <v>1254.3875</v>
      </c>
      <c r="FC475" s="27">
        <f>IF($O475&gt;=FC$1,$S475,0)</f>
        <v>1254.3875</v>
      </c>
      <c r="FD475" s="27">
        <f>IF($O475&gt;=FD$1,$S475,0)</f>
        <v>1254.3875</v>
      </c>
      <c r="FE475" s="27">
        <f>IF($O475&gt;=FE$1,$S475,0)</f>
        <v>1254.3875</v>
      </c>
      <c r="FF475" s="27">
        <f>IF($O475&gt;=FF$1,$S475,0)</f>
        <v>1254.3875</v>
      </c>
      <c r="FG475" s="27">
        <f>IF($O475&gt;=FG$1,$S475,0)</f>
        <v>1254.3875</v>
      </c>
      <c r="FH475" s="27">
        <f>IF($O475&gt;=FH$1,$S475,0)</f>
        <v>1254.3875</v>
      </c>
      <c r="FI475" s="27">
        <f>IF($O475&gt;=FI$1,$S475,0)</f>
        <v>1254.3875</v>
      </c>
      <c r="FJ475" s="27">
        <f>IF($O475&gt;=FJ$1,$S475,0)</f>
        <v>1254.3875</v>
      </c>
      <c r="FK475" s="27">
        <f>IF($O475&gt;=FK$1,$S475,0)</f>
        <v>1254.3875</v>
      </c>
      <c r="FL475" s="27">
        <f>IF($O475&gt;=FL$1,$S475,0)</f>
        <v>1254.3875</v>
      </c>
      <c r="FM475" s="27">
        <f>IF($O475&gt;=FM$1,$S475,0)</f>
        <v>1254.3875</v>
      </c>
      <c r="FN475" s="27">
        <f>IF($O475&gt;=FN$1,$S475,0)</f>
        <v>1254.3875</v>
      </c>
      <c r="FO475" s="27">
        <f>IF($O475&gt;=FO$1,$S475,0)</f>
        <v>1254.3875</v>
      </c>
      <c r="FP475" s="27">
        <f>IF($O475&gt;=FP$1,$S475,0)</f>
        <v>1254.3875</v>
      </c>
      <c r="FQ475" s="27">
        <f>IF($O475&gt;=FQ$1,$S475,0)</f>
        <v>1254.3875</v>
      </c>
      <c r="FR475" s="27">
        <f>IF($O475&gt;=FR$1,$S475,0)</f>
        <v>1254.3875</v>
      </c>
      <c r="FS475" s="27">
        <f>IF($O475&gt;=FS$1,$S475,0)</f>
        <v>1254.3875</v>
      </c>
      <c r="FT475" s="27">
        <f>IF($O475&gt;=FT$1,$S475,0)</f>
        <v>1254.3875</v>
      </c>
      <c r="FU475" s="27">
        <f>IF($O475&gt;=FU$1,$S475,0)</f>
        <v>1254.3875</v>
      </c>
      <c r="FV475" s="27">
        <f>IF($O475&gt;=FV$1,$S475,0)</f>
        <v>1254.3875</v>
      </c>
      <c r="FW475" s="27">
        <f>IF($O475&gt;=FW$1,$S475,0)</f>
        <v>1254.3875</v>
      </c>
      <c r="FX475" s="27">
        <f>IF($O475&gt;=FX$1,$S475,0)</f>
        <v>1254.3875</v>
      </c>
      <c r="FY475" s="27">
        <f>IF($O475&gt;=FY$1,$S475,0)</f>
        <v>1254.3875</v>
      </c>
      <c r="FZ475" s="27">
        <f>IF($O475&gt;=FZ$1,$S475,0)</f>
        <v>1254.3875</v>
      </c>
      <c r="GA475" s="27">
        <f>IF($O475&gt;=GA$1,$S475,0)</f>
        <v>1254.3875</v>
      </c>
      <c r="GB475" s="27">
        <f>IF($O475&gt;=GB$1,$S475,0)</f>
        <v>1254.3875</v>
      </c>
      <c r="GC475" s="27">
        <f>IF($O475&gt;=GC$1,$S475,0)</f>
        <v>1254.3875</v>
      </c>
      <c r="GD475" s="27">
        <f>IF($O475&gt;=GD$1,$S475,0)</f>
        <v>1254.3875</v>
      </c>
      <c r="GE475" s="27">
        <f>IF($O475&gt;=GE$1,$S475,0)</f>
        <v>1254.3875</v>
      </c>
      <c r="GF475" s="27">
        <f>IF($O475&gt;=GF$1,$S475,0)</f>
        <v>1254.3875</v>
      </c>
      <c r="GG475" s="27">
        <f>IF($O475&gt;=GG$1,$S475,0)</f>
        <v>1254.3875</v>
      </c>
      <c r="GH475" s="27">
        <f>IF($O475&gt;=GH$1,$S475,0)</f>
        <v>1254.3875</v>
      </c>
      <c r="GI475" s="27">
        <f>IF($O475&gt;=GI$1,$S475,0)</f>
        <v>1254.3875</v>
      </c>
      <c r="GJ475" s="27">
        <f>IF($O475&gt;=GJ$1,$S475,0)</f>
        <v>1254.3875</v>
      </c>
      <c r="GK475" s="27">
        <f>IF($O475&gt;=GK$1,$S475,0)</f>
        <v>1254.3875</v>
      </c>
      <c r="GL475" s="27">
        <f>IF($O475&gt;=GL$1,$S475,0)</f>
        <v>1254.3875</v>
      </c>
      <c r="GM475" s="27">
        <f>IF($O475&gt;=GM$1,$S475,0)</f>
        <v>1254.3875</v>
      </c>
      <c r="GN475" s="27">
        <f>IF($O475&gt;=GN$1,$S475,0)</f>
        <v>1254.3875</v>
      </c>
      <c r="GO475" s="27">
        <f>IF($O475&gt;=GO$1,$S475,0)</f>
        <v>1254.3875</v>
      </c>
      <c r="GP475" s="27">
        <f>IF($O475&gt;=GP$1,$S475,0)</f>
        <v>1254.3875</v>
      </c>
      <c r="GQ475" s="27">
        <f>IF($O475&gt;=GQ$1,$S475,0)</f>
        <v>1254.3875</v>
      </c>
      <c r="GR475" s="27">
        <f>IF($O475&gt;=GR$1,$S475,0)</f>
        <v>1254.3875</v>
      </c>
      <c r="GS475" s="27">
        <f>IF($O475&gt;=GS$1,$S475,0)</f>
        <v>1254.3875</v>
      </c>
      <c r="GT475" s="27">
        <f>IF($O475&gt;=GT$1,$S475,0)</f>
        <v>1254.3875</v>
      </c>
      <c r="GU475" s="27">
        <f>IF($O475&gt;=GU$1,$S475,0)</f>
        <v>1254.3875</v>
      </c>
      <c r="GV475" s="27">
        <f>IF($O475&gt;=GV$1,$S475,0)</f>
        <v>1254.3875</v>
      </c>
      <c r="GW475" s="27">
        <f>IF($O475&gt;=GW$1,$S475,0)</f>
        <v>1254.3875</v>
      </c>
      <c r="GX475" s="27">
        <f>IF($O475&gt;=GX$1,$S475,0)</f>
        <v>0</v>
      </c>
      <c r="GY475" s="27">
        <f>IF($O475&gt;=GY$1,$S475,0)</f>
        <v>0</v>
      </c>
      <c r="GZ475" s="27">
        <f>IF($O475&gt;=GZ$1,$S475,0)</f>
        <v>0</v>
      </c>
      <c r="HA475" s="27">
        <f>IF($O475&gt;=HA$1,$S475,0)</f>
        <v>0</v>
      </c>
      <c r="HB475" s="27">
        <f>IF($O475&gt;=HB$1,$S475,0)</f>
        <v>0</v>
      </c>
      <c r="HC475" s="27">
        <f>IF($O475&gt;=HC$1,$S475,0)</f>
        <v>0</v>
      </c>
    </row>
    <row r="476" spans="1:211">
      <c r="A476" s="3">
        <v>40053</v>
      </c>
      <c r="B476" s="3" t="s">
        <v>613</v>
      </c>
      <c r="C476" s="3" t="s">
        <v>450</v>
      </c>
      <c r="D476" s="3">
        <v>72</v>
      </c>
      <c r="E476" s="4">
        <v>33021</v>
      </c>
      <c r="F476" s="5">
        <v>28.082191780821919</v>
      </c>
      <c r="G476" s="3" t="s">
        <v>446</v>
      </c>
      <c r="H476" s="4">
        <v>16826</v>
      </c>
      <c r="I476" s="9" t="s">
        <v>836</v>
      </c>
      <c r="J476" s="5">
        <v>2768.65</v>
      </c>
      <c r="K476" s="31">
        <v>200</v>
      </c>
      <c r="L476" s="32">
        <v>28</v>
      </c>
      <c r="M476" s="33">
        <f>VLOOKUP(L476,FIND,3,TRUE)</f>
        <v>1.5</v>
      </c>
      <c r="N476" s="32">
        <f>IF(L476&gt;30,180,VLOOKUP(L476,TEMPO,2,FALSE))</f>
        <v>168</v>
      </c>
      <c r="O476" s="32">
        <f>IF(R476&gt;0,4,N476)</f>
        <v>168</v>
      </c>
      <c r="P476" s="96">
        <f>J476*M476*L476</f>
        <v>116283.30000000002</v>
      </c>
      <c r="Q476" s="96">
        <f>10934.45*2</f>
        <v>21868.9</v>
      </c>
      <c r="R476" s="96">
        <f>IF(P476&lt;=Q476,P476/4,0)</f>
        <v>0</v>
      </c>
      <c r="S476" s="5">
        <f>IF(P476&gt;=Q476,P476/N476,0)</f>
        <v>692.16250000000014</v>
      </c>
      <c r="T476" s="3"/>
      <c r="U476" s="3">
        <f>IF(T476="",1,0)</f>
        <v>1</v>
      </c>
      <c r="V476" s="3">
        <v>75</v>
      </c>
      <c r="W476" s="5">
        <v>0</v>
      </c>
      <c r="X476" s="5">
        <v>402.65</v>
      </c>
      <c r="Y476" s="5">
        <f>X476*W476</f>
        <v>0</v>
      </c>
      <c r="Z476" s="5">
        <v>400</v>
      </c>
      <c r="AA476" s="5">
        <f>S476+Y476+Z476</f>
        <v>1092.1625000000001</v>
      </c>
      <c r="AB476" s="39">
        <f>(J476/12+J476/12*1.3333333333+450/12+J476/30*6/12+J476)*1.3+Y476+Z476+153.9</f>
        <v>4961.7356111011131</v>
      </c>
      <c r="AC476" s="39" t="s">
        <v>450</v>
      </c>
      <c r="AD476" s="39">
        <f>J476*1.3+400+153.9</f>
        <v>4153.1450000000004</v>
      </c>
      <c r="AE476" s="39">
        <f>SUMIFS('CUSTO MENSAL FUNC NOVO'!H:H,'CUSTO MENSAL FUNC NOVO'!A:A,'VALORES MENSAIS'!AC476)</f>
        <v>3296.25</v>
      </c>
      <c r="AF476" s="27">
        <f>IF($R476&gt;0,$R476,$S476)+$Y476+$Z476</f>
        <v>1092.1625000000001</v>
      </c>
      <c r="AG476" s="27">
        <f>IF($R476&gt;0,$R476,$S476)+$Y476+$Z476</f>
        <v>1092.1625000000001</v>
      </c>
      <c r="AH476" s="27">
        <f>IF($R476&gt;0,$R476,$S476)+$Y476+$Z476</f>
        <v>1092.1625000000001</v>
      </c>
      <c r="AI476" s="27">
        <f>IF($R476&gt;0,$R476,$S476)+$Y476+$Z476</f>
        <v>1092.1625000000001</v>
      </c>
      <c r="AJ476" s="27">
        <f>IF($O476&gt;=AJ$1,$S476+$Y476+$Z476,$Y476+$Z476)</f>
        <v>1092.1625000000001</v>
      </c>
      <c r="AK476" s="27">
        <f>IF($O476&gt;=AK$1,$S476+$Y476+$Z476,$Y476+$Z476)</f>
        <v>1092.1625000000001</v>
      </c>
      <c r="AL476" s="27">
        <f>IF($O476&gt;=AL$1,$S476+$Y476+$Z476,$Y476+$Z476)</f>
        <v>1092.1625000000001</v>
      </c>
      <c r="AM476" s="27">
        <f>IF($O476&gt;=AM$1,$S476+$Y476+$Z476,$Y476+$Z476)</f>
        <v>1092.1625000000001</v>
      </c>
      <c r="AN476" s="27">
        <f>IF($O476&gt;=AN$1,$S476+$Y476+$Z476,$Y476+$Z476)</f>
        <v>1092.1625000000001</v>
      </c>
      <c r="AO476" s="27">
        <f>IF($O476&gt;=AO$1,$S476+$Y476+$Z476,$Y476+$Z476)</f>
        <v>1092.1625000000001</v>
      </c>
      <c r="AP476" s="27">
        <f>IF($O476&gt;=AP$1,$S476+$Y476+$Z476,$Y476+$Z476)</f>
        <v>1092.1625000000001</v>
      </c>
      <c r="AQ476" s="27">
        <f>IF($O476&gt;=AQ$1,$S476+$Y476+$Z476,$Y476+$Z476)</f>
        <v>1092.1625000000001</v>
      </c>
      <c r="AR476" s="27">
        <f>IF($O476&gt;=AR$1,$S476+$Y476+$Z476,$Y476+$Z476)</f>
        <v>1092.1625000000001</v>
      </c>
      <c r="AS476" s="27">
        <f>IF($O476&gt;=AS$1,$S476+$Y476+$Z476,$Y476+$Z476)</f>
        <v>1092.1625000000001</v>
      </c>
      <c r="AT476" s="27">
        <f>IF($O476&gt;=AT$1,$S476+$Y476+$Z476,$Y476+$Z476)</f>
        <v>1092.1625000000001</v>
      </c>
      <c r="AU476" s="27">
        <f>IF($O476&gt;=AU$1,$S476+$Y476+$Z476,$Y476+$Z476)</f>
        <v>1092.1625000000001</v>
      </c>
      <c r="AV476" s="27">
        <f>IF($O476&gt;=AV$1,$S476+$Y476+$Z476,$Y476+$Z476)</f>
        <v>1092.1625000000001</v>
      </c>
      <c r="AW476" s="27">
        <f>IF($O476&gt;=AW$1,$S476+$Y476+$Z476,$Y476+$Z476)</f>
        <v>1092.1625000000001</v>
      </c>
      <c r="AX476" s="27">
        <f>IF($O476&gt;=AX$1,$S476+$Y476+$Z476,$Y476+$Z476)</f>
        <v>1092.1625000000001</v>
      </c>
      <c r="AY476" s="27">
        <f>IF($O476&gt;=AY$1,$S476+$Y476+$Z476,$Y476+$Z476)</f>
        <v>1092.1625000000001</v>
      </c>
      <c r="AZ476" s="27">
        <f>IF($O476&gt;=AZ$1,$S476+$Y476+$Z476,$Y476+$Z476)</f>
        <v>1092.1625000000001</v>
      </c>
      <c r="BA476" s="27">
        <f>IF($O476&gt;=BA$1,$S476+$Y476+$Z476,$Y476+$Z476)</f>
        <v>1092.1625000000001</v>
      </c>
      <c r="BB476" s="27">
        <f>IF($O476&gt;=BB$1,$S476+$Y476+$Z476,$Y476+$Z476)</f>
        <v>1092.1625000000001</v>
      </c>
      <c r="BC476" s="27">
        <f>IF($O476&gt;=BC$1,$S476+$Y476+$Z476,$Y476+$Z476)</f>
        <v>1092.1625000000001</v>
      </c>
      <c r="BD476" s="27">
        <f>IF($O476&gt;=BD$1,$S476+$Y476+$Z476,$Y476+$Z476)</f>
        <v>1092.1625000000001</v>
      </c>
      <c r="BE476" s="27">
        <f>IF($O476&gt;=BE$1,$S476+$Y476+$Z476,$Y476+$Z476)</f>
        <v>1092.1625000000001</v>
      </c>
      <c r="BF476" s="27">
        <f>IF($O476&gt;=BF$1,$S476+$Y476+$Z476,$Y476+$Z476)</f>
        <v>1092.1625000000001</v>
      </c>
      <c r="BG476" s="27">
        <f>IF($O476&gt;=BG$1,$S476+$Y476+$Z476,$Y476+$Z476)</f>
        <v>1092.1625000000001</v>
      </c>
      <c r="BH476" s="27">
        <f>IF($O476&gt;=BH$1,$S476+$Y476+$Z476,$Y476+$Z476)</f>
        <v>1092.1625000000001</v>
      </c>
      <c r="BI476" s="27">
        <f>IF($O476&gt;=BI$1,$S476+$Y476+$Z476,$Y476+$Z476)</f>
        <v>1092.1625000000001</v>
      </c>
      <c r="BJ476" s="27">
        <f>IF($O476&gt;=BJ$1,$S476+$Y476+$Z476,$Y476+$Z476)</f>
        <v>1092.1625000000001</v>
      </c>
      <c r="BK476" s="27">
        <f>IF($O476&gt;=BK$1,$S476+$Y476+$Z476,$Y476+$Z476)</f>
        <v>1092.1625000000001</v>
      </c>
      <c r="BL476" s="27">
        <f>IF($O476&gt;=BL$1,$S476+$Y476+$Z476,$Y476+$Z476)</f>
        <v>1092.1625000000001</v>
      </c>
      <c r="BM476" s="27">
        <f>IF($O476&gt;=BM$1,$S476+$Y476+$Z476,$Y476+$Z476)</f>
        <v>1092.1625000000001</v>
      </c>
      <c r="BN476" s="27">
        <f>IF($O476&gt;=BN$1,$S476+$Y476+$Z476,$Y476+$Z476)</f>
        <v>1092.1625000000001</v>
      </c>
      <c r="BO476" s="27">
        <f>IF($O476&gt;=BO$1,$S476+$Y476+$Z476,$Y476+$Z476)</f>
        <v>1092.1625000000001</v>
      </c>
      <c r="BP476" s="27">
        <f>IF($O476&gt;=BP$1,$S476+$Y476+$Z476,$Y476+$Z476)</f>
        <v>1092.1625000000001</v>
      </c>
      <c r="BQ476" s="27">
        <f>IF($O476&gt;=BQ$1,$S476+$Y476+$Z476,$Y476+$Z476)</f>
        <v>1092.1625000000001</v>
      </c>
      <c r="BR476" s="27">
        <f>IF($O476&gt;=BR$1,$S476+$Y476+$Z476,$Y476+$Z476)</f>
        <v>1092.1625000000001</v>
      </c>
      <c r="BS476" s="27">
        <f>IF($O476&gt;=BS$1,$S476+$Y476+$Z476,$Y476+$Z476)</f>
        <v>1092.1625000000001</v>
      </c>
      <c r="BT476" s="27">
        <f>IF($O476&gt;=BT$1,$S476+$Y476+$Z476,$Y476+$Z476)</f>
        <v>1092.1625000000001</v>
      </c>
      <c r="BU476" s="27">
        <f>IF($O476&gt;=BU$1,$S476+$Y476+$Z476,$Y476+$Z476)</f>
        <v>1092.1625000000001</v>
      </c>
      <c r="BV476" s="27">
        <f>IF($O476&gt;=BV$1,$S476+$Y476+$Z476,$Y476+$Z476)</f>
        <v>1092.1625000000001</v>
      </c>
      <c r="BW476" s="27">
        <f>IF($O476&gt;=BW$1,$S476+$Y476+$Z476,$Y476+$Z476)</f>
        <v>1092.1625000000001</v>
      </c>
      <c r="BX476" s="27">
        <f>IF($O476&gt;=BX$1,$S476+$Y476+$Z476,$Y476+$Z476)</f>
        <v>1092.1625000000001</v>
      </c>
      <c r="BY476" s="27">
        <f>IF($O476&gt;=BY$1,$S476+$Y476+$Z476,$Y476+$Z476)</f>
        <v>1092.1625000000001</v>
      </c>
      <c r="BZ476" s="27">
        <f>IF($O476&gt;=BZ$1,$S476+$Y476+$Z476,$Y476+$Z476)</f>
        <v>1092.1625000000001</v>
      </c>
      <c r="CA476" s="27">
        <f>IF($O476&gt;=CA$1,$S476+$Y476+$Z476,$Y476+$Z476)</f>
        <v>1092.1625000000001</v>
      </c>
      <c r="CB476" s="27">
        <f>IF($O476&gt;=CB$1,$S476+$Y476+$Z476,$Y476+$Z476)</f>
        <v>1092.1625000000001</v>
      </c>
      <c r="CC476" s="27">
        <f>IF($O476&gt;=CC$1,$S476+$Y476+$Z476,$Y476+$Z476)</f>
        <v>1092.1625000000001</v>
      </c>
      <c r="CD476" s="27">
        <f>IF($O476&gt;=CD$1,$S476+$Y476+$Z476,$Y476+$Z476)</f>
        <v>1092.1625000000001</v>
      </c>
      <c r="CE476" s="27">
        <f>IF($O476&gt;=CE$1,$S476+$Y476+$Z476,$Y476+$Z476)</f>
        <v>1092.1625000000001</v>
      </c>
      <c r="CF476" s="27">
        <f>IF($O476&gt;=CF$1,$S476+$Y476+$Z476,$Y476+$Z476)</f>
        <v>1092.1625000000001</v>
      </c>
      <c r="CG476" s="27">
        <f>IF($O476&gt;=CG$1,$S476+$Y476+$Z476,$Y476+$Z476)</f>
        <v>1092.1625000000001</v>
      </c>
      <c r="CH476" s="27">
        <f>IF($O476&gt;=CH$1,$S476+$Y476+$Z476,$Y476+$Z476)</f>
        <v>1092.1625000000001</v>
      </c>
      <c r="CI476" s="27">
        <f>IF($O476&gt;=CI$1,$S476+$Y476+$Z476,$Y476+$Z476)</f>
        <v>1092.1625000000001</v>
      </c>
      <c r="CJ476" s="27">
        <f>IF($O476&gt;=CJ$1,$S476+$Y476+$Z476,$Y476+$Z476)</f>
        <v>1092.1625000000001</v>
      </c>
      <c r="CK476" s="27">
        <f>IF($O476&gt;=CK$1,$S476+$Y476+$Z476,$Y476+$Z476)</f>
        <v>1092.1625000000001</v>
      </c>
      <c r="CL476" s="27">
        <f>IF($O476&gt;=CL$1,$S476+$Y476+$Z476,$Y476+$Z476)</f>
        <v>1092.1625000000001</v>
      </c>
      <c r="CM476" s="27">
        <f>IF($O476&gt;=CM$1,$S476+$Y476+$Z476,$Y476+$Z476)</f>
        <v>1092.1625000000001</v>
      </c>
      <c r="CN476" s="27">
        <f>IF($O476&gt;=CN$1,$S476+$Y476,$Y476)</f>
        <v>692.16250000000014</v>
      </c>
      <c r="CO476" s="27">
        <f>IF($O476&gt;=CO$1,$S476+$Y476,$Y476)</f>
        <v>692.16250000000014</v>
      </c>
      <c r="CP476" s="27">
        <f>IF($O476&gt;=CP$1,$S476+$Y476,$Y476)</f>
        <v>692.16250000000014</v>
      </c>
      <c r="CQ476" s="27">
        <f>IF($O476&gt;=CQ$1,$S476+$Y476,$Y476)</f>
        <v>692.16250000000014</v>
      </c>
      <c r="CR476" s="27">
        <f>IF($O476&gt;=CR$1,$S476+$Y476,$Y476)</f>
        <v>692.16250000000014</v>
      </c>
      <c r="CS476" s="27">
        <f>IF($O476&gt;=CS$1,$S476+$Y476,$Y476)</f>
        <v>692.16250000000014</v>
      </c>
      <c r="CT476" s="27">
        <f>IF($O476&gt;=CT$1,$S476+$Y476,$Y476)</f>
        <v>692.16250000000014</v>
      </c>
      <c r="CU476" s="27">
        <f>IF($O476&gt;=CU$1,$S476+$Y476,$Y476)</f>
        <v>692.16250000000014</v>
      </c>
      <c r="CV476" s="27">
        <f>IF($O476&gt;=CV$1,$S476+$Y476,$Y476)</f>
        <v>692.16250000000014</v>
      </c>
      <c r="CW476" s="27">
        <f>IF($O476&gt;=CW$1,$S476+$Y476,$Y476)</f>
        <v>692.16250000000014</v>
      </c>
      <c r="CX476" s="27">
        <f>IF($O476&gt;=CX$1,$S476+$Y476,$Y476)</f>
        <v>692.16250000000014</v>
      </c>
      <c r="CY476" s="27">
        <f>IF($O476&gt;=CY$1,$S476+$Y476,$Y476)</f>
        <v>692.16250000000014</v>
      </c>
      <c r="CZ476" s="27">
        <f>IF($O476&gt;=CZ$1,$S476+$Y476,$Y476)</f>
        <v>692.16250000000014</v>
      </c>
      <c r="DA476" s="27">
        <f>IF($O476&gt;=DA$1,$S476+$Y476,$Y476)</f>
        <v>692.16250000000014</v>
      </c>
      <c r="DB476" s="27">
        <f>IF($O476&gt;=DB$1,$S476+$Y476,$Y476)</f>
        <v>692.16250000000014</v>
      </c>
      <c r="DC476" s="27">
        <f>IF($O476&gt;=DC$1,$S476+$Y476,$Y476)</f>
        <v>692.16250000000014</v>
      </c>
      <c r="DD476" s="27">
        <f>IF($O476&gt;=DD$1,$S476+$Y476,$Y476)</f>
        <v>692.16250000000014</v>
      </c>
      <c r="DE476" s="27">
        <f>IF($O476&gt;=DE$1,$S476+$Y476,$Y476)</f>
        <v>692.16250000000014</v>
      </c>
      <c r="DF476" s="27">
        <f>IF($O476&gt;=DF$1,$S476+$Y476,$Y476)</f>
        <v>692.16250000000014</v>
      </c>
      <c r="DG476" s="27">
        <f>IF($O476&gt;=DG$1,$S476+$Y476,$Y476)</f>
        <v>692.16250000000014</v>
      </c>
      <c r="DH476" s="27">
        <f>IF($O476&gt;=DH$1,$S476+$Y476,$Y476)</f>
        <v>692.16250000000014</v>
      </c>
      <c r="DI476" s="27">
        <f>IF($O476&gt;=DI$1,$S476+$Y476,$Y476)</f>
        <v>692.16250000000014</v>
      </c>
      <c r="DJ476" s="27">
        <f>IF($O476&gt;=DJ$1,$S476+$Y476,$Y476)</f>
        <v>692.16250000000014</v>
      </c>
      <c r="DK476" s="27">
        <f>IF($O476&gt;=DK$1,$S476+$Y476,$Y476)</f>
        <v>692.16250000000014</v>
      </c>
      <c r="DL476" s="27">
        <f>IF($O476&gt;=DL$1,$S476+$Y476,$Y476)</f>
        <v>692.16250000000014</v>
      </c>
      <c r="DM476" s="27">
        <f>IF($O476&gt;=DM$1,$S476+$Y476,$Y476)</f>
        <v>692.16250000000014</v>
      </c>
      <c r="DN476" s="27">
        <f>IF($O476&gt;=DN$1,$S476+$Y476,$Y476)</f>
        <v>692.16250000000014</v>
      </c>
      <c r="DO476" s="27">
        <f>IF($O476&gt;=DO$1,$S476+$Y476,$Y476)</f>
        <v>692.16250000000014</v>
      </c>
      <c r="DP476" s="27">
        <f>IF($O476&gt;=DP$1,$S476+$Y476,$Y476)</f>
        <v>692.16250000000014</v>
      </c>
      <c r="DQ476" s="27">
        <f>IF($O476&gt;=DQ$1,$S476+$Y476,$Y476)</f>
        <v>692.16250000000014</v>
      </c>
      <c r="DR476" s="27">
        <f>IF($O476&gt;=DR$1,$S476+$Y476,$Y476)</f>
        <v>692.16250000000014</v>
      </c>
      <c r="DS476" s="27">
        <f>IF($O476&gt;=DS$1,$S476+$Y476,$Y476)</f>
        <v>692.16250000000014</v>
      </c>
      <c r="DT476" s="27">
        <f>IF($O476&gt;=DT$1,$S476+$Y476,$Y476)</f>
        <v>692.16250000000014</v>
      </c>
      <c r="DU476" s="27">
        <f>IF($O476&gt;=DU$1,$S476+$Y476,$Y476)</f>
        <v>692.16250000000014</v>
      </c>
      <c r="DV476" s="27">
        <f>IF($O476&gt;=DV$1,$S476+$Y476,$Y476)</f>
        <v>692.16250000000014</v>
      </c>
      <c r="DW476" s="27">
        <f>IF($O476&gt;=DW$1,$S476+$Y476,$Y476)</f>
        <v>692.16250000000014</v>
      </c>
      <c r="DX476" s="27">
        <f>IF($O476&gt;=DX$1,$S476+$Y476,$Y476)</f>
        <v>692.16250000000014</v>
      </c>
      <c r="DY476" s="27">
        <f>IF($O476&gt;=DY$1,$S476+$Y476,$Y476)</f>
        <v>692.16250000000014</v>
      </c>
      <c r="DZ476" s="27">
        <f>IF($O476&gt;=DZ$1,$S476+$Y476,$Y476)</f>
        <v>692.16250000000014</v>
      </c>
      <c r="EA476" s="27">
        <f>IF($O476&gt;=EA$1,$S476+$Y476,$Y476)</f>
        <v>692.16250000000014</v>
      </c>
      <c r="EB476" s="27">
        <f>IF($O476&gt;=EB$1,$S476+$Y476,$Y476)</f>
        <v>692.16250000000014</v>
      </c>
      <c r="EC476" s="27">
        <f>IF($O476&gt;=EC$1,$S476+$Y476,$Y476)</f>
        <v>692.16250000000014</v>
      </c>
      <c r="ED476" s="27">
        <f>IF($O476&gt;=ED$1,$S476+$Y476,$Y476)</f>
        <v>692.16250000000014</v>
      </c>
      <c r="EE476" s="27">
        <f>IF($O476&gt;=EE$1,$S476+$Y476,$Y476)</f>
        <v>692.16250000000014</v>
      </c>
      <c r="EF476" s="27">
        <f>IF($O476&gt;=EF$1,$S476+$Y476,$Y476)</f>
        <v>692.16250000000014</v>
      </c>
      <c r="EG476" s="27">
        <f>IF($O476&gt;=EG$1,$S476+$Y476,$Y476)</f>
        <v>692.16250000000014</v>
      </c>
      <c r="EH476" s="27">
        <f>IF($O476&gt;=EH$1,$S476+$Y476,$Y476)</f>
        <v>692.16250000000014</v>
      </c>
      <c r="EI476" s="27">
        <f>IF($O476&gt;=EI$1,$S476+$Y476,$Y476)</f>
        <v>692.16250000000014</v>
      </c>
      <c r="EJ476" s="27">
        <f>IF($O476&gt;=EJ$1,$S476+$Y476,$Y476)</f>
        <v>692.16250000000014</v>
      </c>
      <c r="EK476" s="27">
        <f>IF($O476&gt;=EK$1,$S476+$Y476,$Y476)</f>
        <v>692.16250000000014</v>
      </c>
      <c r="EL476" s="27">
        <f>IF($O476&gt;=EL$1,$S476+$Y476,$Y476)</f>
        <v>692.16250000000014</v>
      </c>
      <c r="EM476" s="27">
        <f>IF($O476&gt;=EM$1,$S476+$Y476,$Y476)</f>
        <v>692.16250000000014</v>
      </c>
      <c r="EN476" s="27">
        <f>IF($O476&gt;=EN$1,$S476+$Y476,$Y476)</f>
        <v>692.16250000000014</v>
      </c>
      <c r="EO476" s="27">
        <f>IF($O476&gt;=EO$1,$S476+$Y476,$Y476)</f>
        <v>692.16250000000014</v>
      </c>
      <c r="EP476" s="27">
        <f>IF($O476&gt;=EP$1,$S476+$Y476,$Y476)</f>
        <v>692.16250000000014</v>
      </c>
      <c r="EQ476" s="27">
        <f>IF($O476&gt;=EQ$1,$S476+$Y476,$Y476)</f>
        <v>692.16250000000014</v>
      </c>
      <c r="ER476" s="27">
        <f>IF($O476&gt;=ER$1,$S476+$Y476,$Y476)</f>
        <v>692.16250000000014</v>
      </c>
      <c r="ES476" s="27">
        <f>IF($O476&gt;=ES$1,$S476+$Y476,$Y476)</f>
        <v>692.16250000000014</v>
      </c>
      <c r="ET476" s="27">
        <f>IF($O476&gt;=ET$1,$S476+$Y476,$Y476)</f>
        <v>692.16250000000014</v>
      </c>
      <c r="EU476" s="27">
        <f>IF($O476&gt;=EU$1,$S476+$Y476,$Y476)</f>
        <v>692.16250000000014</v>
      </c>
      <c r="EV476" s="27">
        <f>IF($O476&gt;=EV$1,$S476,0)</f>
        <v>692.16250000000014</v>
      </c>
      <c r="EW476" s="27">
        <f>IF($O476&gt;=EW$1,$S476,0)</f>
        <v>692.16250000000014</v>
      </c>
      <c r="EX476" s="27">
        <f>IF($O476&gt;=EX$1,$S476,0)</f>
        <v>692.16250000000014</v>
      </c>
      <c r="EY476" s="27">
        <f>IF($O476&gt;=EY$1,$S476,0)</f>
        <v>692.16250000000014</v>
      </c>
      <c r="EZ476" s="27">
        <f>IF($O476&gt;=EZ$1,$S476,0)</f>
        <v>692.16250000000014</v>
      </c>
      <c r="FA476" s="27">
        <f>IF($O476&gt;=FA$1,$S476,0)</f>
        <v>692.16250000000014</v>
      </c>
      <c r="FB476" s="27">
        <f>IF($O476&gt;=FB$1,$S476,0)</f>
        <v>692.16250000000014</v>
      </c>
      <c r="FC476" s="27">
        <f>IF($O476&gt;=FC$1,$S476,0)</f>
        <v>692.16250000000014</v>
      </c>
      <c r="FD476" s="27">
        <f>IF($O476&gt;=FD$1,$S476,0)</f>
        <v>692.16250000000014</v>
      </c>
      <c r="FE476" s="27">
        <f>IF($O476&gt;=FE$1,$S476,0)</f>
        <v>692.16250000000014</v>
      </c>
      <c r="FF476" s="27">
        <f>IF($O476&gt;=FF$1,$S476,0)</f>
        <v>692.16250000000014</v>
      </c>
      <c r="FG476" s="27">
        <f>IF($O476&gt;=FG$1,$S476,0)</f>
        <v>692.16250000000014</v>
      </c>
      <c r="FH476" s="27">
        <f>IF($O476&gt;=FH$1,$S476,0)</f>
        <v>692.16250000000014</v>
      </c>
      <c r="FI476" s="27">
        <f>IF($O476&gt;=FI$1,$S476,0)</f>
        <v>692.16250000000014</v>
      </c>
      <c r="FJ476" s="27">
        <f>IF($O476&gt;=FJ$1,$S476,0)</f>
        <v>692.16250000000014</v>
      </c>
      <c r="FK476" s="27">
        <f>IF($O476&gt;=FK$1,$S476,0)</f>
        <v>692.16250000000014</v>
      </c>
      <c r="FL476" s="27">
        <f>IF($O476&gt;=FL$1,$S476,0)</f>
        <v>692.16250000000014</v>
      </c>
      <c r="FM476" s="27">
        <f>IF($O476&gt;=FM$1,$S476,0)</f>
        <v>692.16250000000014</v>
      </c>
      <c r="FN476" s="27">
        <f>IF($O476&gt;=FN$1,$S476,0)</f>
        <v>692.16250000000014</v>
      </c>
      <c r="FO476" s="27">
        <f>IF($O476&gt;=FO$1,$S476,0)</f>
        <v>692.16250000000014</v>
      </c>
      <c r="FP476" s="27">
        <f>IF($O476&gt;=FP$1,$S476,0)</f>
        <v>692.16250000000014</v>
      </c>
      <c r="FQ476" s="27">
        <f>IF($O476&gt;=FQ$1,$S476,0)</f>
        <v>692.16250000000014</v>
      </c>
      <c r="FR476" s="27">
        <f>IF($O476&gt;=FR$1,$S476,0)</f>
        <v>692.16250000000014</v>
      </c>
      <c r="FS476" s="27">
        <f>IF($O476&gt;=FS$1,$S476,0)</f>
        <v>692.16250000000014</v>
      </c>
      <c r="FT476" s="27">
        <f>IF($O476&gt;=FT$1,$S476,0)</f>
        <v>692.16250000000014</v>
      </c>
      <c r="FU476" s="27">
        <f>IF($O476&gt;=FU$1,$S476,0)</f>
        <v>692.16250000000014</v>
      </c>
      <c r="FV476" s="27">
        <f>IF($O476&gt;=FV$1,$S476,0)</f>
        <v>692.16250000000014</v>
      </c>
      <c r="FW476" s="27">
        <f>IF($O476&gt;=FW$1,$S476,0)</f>
        <v>692.16250000000014</v>
      </c>
      <c r="FX476" s="27">
        <f>IF($O476&gt;=FX$1,$S476,0)</f>
        <v>692.16250000000014</v>
      </c>
      <c r="FY476" s="27">
        <f>IF($O476&gt;=FY$1,$S476,0)</f>
        <v>692.16250000000014</v>
      </c>
      <c r="FZ476" s="27">
        <f>IF($O476&gt;=FZ$1,$S476,0)</f>
        <v>692.16250000000014</v>
      </c>
      <c r="GA476" s="27">
        <f>IF($O476&gt;=GA$1,$S476,0)</f>
        <v>692.16250000000014</v>
      </c>
      <c r="GB476" s="27">
        <f>IF($O476&gt;=GB$1,$S476,0)</f>
        <v>692.16250000000014</v>
      </c>
      <c r="GC476" s="27">
        <f>IF($O476&gt;=GC$1,$S476,0)</f>
        <v>692.16250000000014</v>
      </c>
      <c r="GD476" s="27">
        <f>IF($O476&gt;=GD$1,$S476,0)</f>
        <v>692.16250000000014</v>
      </c>
      <c r="GE476" s="27">
        <f>IF($O476&gt;=GE$1,$S476,0)</f>
        <v>692.16250000000014</v>
      </c>
      <c r="GF476" s="27">
        <f>IF($O476&gt;=GF$1,$S476,0)</f>
        <v>692.16250000000014</v>
      </c>
      <c r="GG476" s="27">
        <f>IF($O476&gt;=GG$1,$S476,0)</f>
        <v>692.16250000000014</v>
      </c>
      <c r="GH476" s="27">
        <f>IF($O476&gt;=GH$1,$S476,0)</f>
        <v>692.16250000000014</v>
      </c>
      <c r="GI476" s="27">
        <f>IF($O476&gt;=GI$1,$S476,0)</f>
        <v>692.16250000000014</v>
      </c>
      <c r="GJ476" s="27">
        <f>IF($O476&gt;=GJ$1,$S476,0)</f>
        <v>692.16250000000014</v>
      </c>
      <c r="GK476" s="27">
        <f>IF($O476&gt;=GK$1,$S476,0)</f>
        <v>692.16250000000014</v>
      </c>
      <c r="GL476" s="27">
        <f>IF($O476&gt;=GL$1,$S476,0)</f>
        <v>692.16250000000014</v>
      </c>
      <c r="GM476" s="27">
        <f>IF($O476&gt;=GM$1,$S476,0)</f>
        <v>692.16250000000014</v>
      </c>
      <c r="GN476" s="27">
        <f>IF($O476&gt;=GN$1,$S476,0)</f>
        <v>692.16250000000014</v>
      </c>
      <c r="GO476" s="27">
        <f>IF($O476&gt;=GO$1,$S476,0)</f>
        <v>692.16250000000014</v>
      </c>
      <c r="GP476" s="27">
        <f>IF($O476&gt;=GP$1,$S476,0)</f>
        <v>692.16250000000014</v>
      </c>
      <c r="GQ476" s="27">
        <f>IF($O476&gt;=GQ$1,$S476,0)</f>
        <v>692.16250000000014</v>
      </c>
      <c r="GR476" s="27">
        <f>IF($O476&gt;=GR$1,$S476,0)</f>
        <v>0</v>
      </c>
      <c r="GS476" s="27">
        <f>IF($O476&gt;=GS$1,$S476,0)</f>
        <v>0</v>
      </c>
      <c r="GT476" s="27">
        <f>IF($O476&gt;=GT$1,$S476,0)</f>
        <v>0</v>
      </c>
      <c r="GU476" s="27">
        <f>IF($O476&gt;=GU$1,$S476,0)</f>
        <v>0</v>
      </c>
      <c r="GV476" s="27">
        <f>IF($O476&gt;=GV$1,$S476,0)</f>
        <v>0</v>
      </c>
      <c r="GW476" s="27">
        <f>IF($O476&gt;=GW$1,$S476,0)</f>
        <v>0</v>
      </c>
      <c r="GX476" s="27">
        <f>IF($O476&gt;=GX$1,$S476,0)</f>
        <v>0</v>
      </c>
      <c r="GY476" s="27">
        <f>IF($O476&gt;=GY$1,$S476,0)</f>
        <v>0</v>
      </c>
      <c r="GZ476" s="27">
        <f>IF($O476&gt;=GZ$1,$S476,0)</f>
        <v>0</v>
      </c>
      <c r="HA476" s="27">
        <f>IF($O476&gt;=HA$1,$S476,0)</f>
        <v>0</v>
      </c>
      <c r="HB476" s="27">
        <f>IF($O476&gt;=HB$1,$S476,0)</f>
        <v>0</v>
      </c>
      <c r="HC476" s="27">
        <f>IF($O476&gt;=HC$1,$S476,0)</f>
        <v>0</v>
      </c>
    </row>
    <row r="477" spans="1:211">
      <c r="A477" s="3">
        <v>29416</v>
      </c>
      <c r="B477" s="3" t="s">
        <v>639</v>
      </c>
      <c r="C477" s="3" t="s">
        <v>472</v>
      </c>
      <c r="D477" s="3">
        <v>61</v>
      </c>
      <c r="E477" s="4">
        <v>31894</v>
      </c>
      <c r="F477" s="5">
        <v>31.169863013698631</v>
      </c>
      <c r="G477" s="3" t="s">
        <v>446</v>
      </c>
      <c r="H477" s="4">
        <v>20920</v>
      </c>
      <c r="I477" s="9" t="s">
        <v>836</v>
      </c>
      <c r="J477" s="5">
        <v>9388.65</v>
      </c>
      <c r="K477" s="31">
        <v>200</v>
      </c>
      <c r="L477" s="32">
        <v>31</v>
      </c>
      <c r="M477" s="33">
        <f>VLOOKUP(L477,FIND,3,TRUE)</f>
        <v>1.5</v>
      </c>
      <c r="N477" s="32">
        <f>IF(L477&gt;30,180,VLOOKUP(L477,TEMPO,2,FALSE))</f>
        <v>180</v>
      </c>
      <c r="O477" s="32">
        <f>IF(R477&gt;0,4,N477)</f>
        <v>180</v>
      </c>
      <c r="P477" s="96">
        <f>J477*M477*L477</f>
        <v>436572.22499999998</v>
      </c>
      <c r="Q477" s="96">
        <f>10934.45*2</f>
        <v>21868.9</v>
      </c>
      <c r="R477" s="96">
        <f>IF(P477&lt;=Q477,P477/4,0)</f>
        <v>0</v>
      </c>
      <c r="S477" s="5">
        <f>IF(P477&gt;=Q477,P477/N477,0)</f>
        <v>2425.4012499999999</v>
      </c>
      <c r="T477" s="3"/>
      <c r="U477" s="3">
        <f>IF(T477="",1,0)</f>
        <v>1</v>
      </c>
      <c r="V477" s="3">
        <v>154</v>
      </c>
      <c r="W477" s="5">
        <v>0</v>
      </c>
      <c r="X477" s="5">
        <v>402.65</v>
      </c>
      <c r="Y477" s="5">
        <f>X477*W477</f>
        <v>0</v>
      </c>
      <c r="Z477" s="5">
        <v>400</v>
      </c>
      <c r="AA477" s="5">
        <f>S477+Y477+Z477</f>
        <v>2825.4012499999999</v>
      </c>
      <c r="AB477" s="39">
        <f>(J477/12+J477/12*1.3333333333+450/12+J477/30*6/12+J477)*1.3+Y477+Z477+153.9</f>
        <v>15384.557833299428</v>
      </c>
      <c r="AC477" s="39" t="s">
        <v>472</v>
      </c>
      <c r="AD477" s="39">
        <f>J477*1.3+400+153.9</f>
        <v>12759.145</v>
      </c>
      <c r="AE477" s="39">
        <f>SUMIFS('CUSTO MENSAL FUNC NOVO'!H:H,'CUSTO MENSAL FUNC NOVO'!A:A,'VALORES MENSAIS'!AC477)</f>
        <v>10130.467000000001</v>
      </c>
      <c r="AF477" s="27">
        <f>IF($R477&gt;0,$R477,$S477)+$Y477+$Z477</f>
        <v>2825.4012499999999</v>
      </c>
      <c r="AG477" s="27">
        <f>IF($R477&gt;0,$R477,$S477)+$Y477+$Z477</f>
        <v>2825.4012499999999</v>
      </c>
      <c r="AH477" s="27">
        <f>IF($R477&gt;0,$R477,$S477)+$Y477+$Z477</f>
        <v>2825.4012499999999</v>
      </c>
      <c r="AI477" s="27">
        <f>IF($R477&gt;0,$R477,$S477)+$Y477+$Z477</f>
        <v>2825.4012499999999</v>
      </c>
      <c r="AJ477" s="27">
        <f>IF($O477&gt;=AJ$1,$S477+$Y477+$Z477,$Y477+$Z477)</f>
        <v>2825.4012499999999</v>
      </c>
      <c r="AK477" s="27">
        <f>IF($O477&gt;=AK$1,$S477+$Y477+$Z477,$Y477+$Z477)</f>
        <v>2825.4012499999999</v>
      </c>
      <c r="AL477" s="27">
        <f>IF($O477&gt;=AL$1,$S477+$Y477+$Z477,$Y477+$Z477)</f>
        <v>2825.4012499999999</v>
      </c>
      <c r="AM477" s="27">
        <f>IF($O477&gt;=AM$1,$S477+$Y477+$Z477,$Y477+$Z477)</f>
        <v>2825.4012499999999</v>
      </c>
      <c r="AN477" s="27">
        <f>IF($O477&gt;=AN$1,$S477+$Y477+$Z477,$Y477+$Z477)</f>
        <v>2825.4012499999999</v>
      </c>
      <c r="AO477" s="27">
        <f>IF($O477&gt;=AO$1,$S477+$Y477+$Z477,$Y477+$Z477)</f>
        <v>2825.4012499999999</v>
      </c>
      <c r="AP477" s="27">
        <f>IF($O477&gt;=AP$1,$S477+$Y477+$Z477,$Y477+$Z477)</f>
        <v>2825.4012499999999</v>
      </c>
      <c r="AQ477" s="27">
        <f>IF($O477&gt;=AQ$1,$S477+$Y477+$Z477,$Y477+$Z477)</f>
        <v>2825.4012499999999</v>
      </c>
      <c r="AR477" s="27">
        <f>IF($O477&gt;=AR$1,$S477+$Y477+$Z477,$Y477+$Z477)</f>
        <v>2825.4012499999999</v>
      </c>
      <c r="AS477" s="27">
        <f>IF($O477&gt;=AS$1,$S477+$Y477+$Z477,$Y477+$Z477)</f>
        <v>2825.4012499999999</v>
      </c>
      <c r="AT477" s="27">
        <f>IF($O477&gt;=AT$1,$S477+$Y477+$Z477,$Y477+$Z477)</f>
        <v>2825.4012499999999</v>
      </c>
      <c r="AU477" s="27">
        <f>IF($O477&gt;=AU$1,$S477+$Y477+$Z477,$Y477+$Z477)</f>
        <v>2825.4012499999999</v>
      </c>
      <c r="AV477" s="27">
        <f>IF($O477&gt;=AV$1,$S477+$Y477+$Z477,$Y477+$Z477)</f>
        <v>2825.4012499999999</v>
      </c>
      <c r="AW477" s="27">
        <f>IF($O477&gt;=AW$1,$S477+$Y477+$Z477,$Y477+$Z477)</f>
        <v>2825.4012499999999</v>
      </c>
      <c r="AX477" s="27">
        <f>IF($O477&gt;=AX$1,$S477+$Y477+$Z477,$Y477+$Z477)</f>
        <v>2825.4012499999999</v>
      </c>
      <c r="AY477" s="27">
        <f>IF($O477&gt;=AY$1,$S477+$Y477+$Z477,$Y477+$Z477)</f>
        <v>2825.4012499999999</v>
      </c>
      <c r="AZ477" s="27">
        <f>IF($O477&gt;=AZ$1,$S477+$Y477+$Z477,$Y477+$Z477)</f>
        <v>2825.4012499999999</v>
      </c>
      <c r="BA477" s="27">
        <f>IF($O477&gt;=BA$1,$S477+$Y477+$Z477,$Y477+$Z477)</f>
        <v>2825.4012499999999</v>
      </c>
      <c r="BB477" s="27">
        <f>IF($O477&gt;=BB$1,$S477+$Y477+$Z477,$Y477+$Z477)</f>
        <v>2825.4012499999999</v>
      </c>
      <c r="BC477" s="27">
        <f>IF($O477&gt;=BC$1,$S477+$Y477+$Z477,$Y477+$Z477)</f>
        <v>2825.4012499999999</v>
      </c>
      <c r="BD477" s="27">
        <f>IF($O477&gt;=BD$1,$S477+$Y477+$Z477,$Y477+$Z477)</f>
        <v>2825.4012499999999</v>
      </c>
      <c r="BE477" s="27">
        <f>IF($O477&gt;=BE$1,$S477+$Y477+$Z477,$Y477+$Z477)</f>
        <v>2825.4012499999999</v>
      </c>
      <c r="BF477" s="27">
        <f>IF($O477&gt;=BF$1,$S477+$Y477+$Z477,$Y477+$Z477)</f>
        <v>2825.4012499999999</v>
      </c>
      <c r="BG477" s="27">
        <f>IF($O477&gt;=BG$1,$S477+$Y477+$Z477,$Y477+$Z477)</f>
        <v>2825.4012499999999</v>
      </c>
      <c r="BH477" s="27">
        <f>IF($O477&gt;=BH$1,$S477+$Y477+$Z477,$Y477+$Z477)</f>
        <v>2825.4012499999999</v>
      </c>
      <c r="BI477" s="27">
        <f>IF($O477&gt;=BI$1,$S477+$Y477+$Z477,$Y477+$Z477)</f>
        <v>2825.4012499999999</v>
      </c>
      <c r="BJ477" s="27">
        <f>IF($O477&gt;=BJ$1,$S477+$Y477+$Z477,$Y477+$Z477)</f>
        <v>2825.4012499999999</v>
      </c>
      <c r="BK477" s="27">
        <f>IF($O477&gt;=BK$1,$S477+$Y477+$Z477,$Y477+$Z477)</f>
        <v>2825.4012499999999</v>
      </c>
      <c r="BL477" s="27">
        <f>IF($O477&gt;=BL$1,$S477+$Y477+$Z477,$Y477+$Z477)</f>
        <v>2825.4012499999999</v>
      </c>
      <c r="BM477" s="27">
        <f>IF($O477&gt;=BM$1,$S477+$Y477+$Z477,$Y477+$Z477)</f>
        <v>2825.4012499999999</v>
      </c>
      <c r="BN477" s="27">
        <f>IF($O477&gt;=BN$1,$S477+$Y477+$Z477,$Y477+$Z477)</f>
        <v>2825.4012499999999</v>
      </c>
      <c r="BO477" s="27">
        <f>IF($O477&gt;=BO$1,$S477+$Y477+$Z477,$Y477+$Z477)</f>
        <v>2825.4012499999999</v>
      </c>
      <c r="BP477" s="27">
        <f>IF($O477&gt;=BP$1,$S477+$Y477+$Z477,$Y477+$Z477)</f>
        <v>2825.4012499999999</v>
      </c>
      <c r="BQ477" s="27">
        <f>IF($O477&gt;=BQ$1,$S477+$Y477+$Z477,$Y477+$Z477)</f>
        <v>2825.4012499999999</v>
      </c>
      <c r="BR477" s="27">
        <f>IF($O477&gt;=BR$1,$S477+$Y477+$Z477,$Y477+$Z477)</f>
        <v>2825.4012499999999</v>
      </c>
      <c r="BS477" s="27">
        <f>IF($O477&gt;=BS$1,$S477+$Y477+$Z477,$Y477+$Z477)</f>
        <v>2825.4012499999999</v>
      </c>
      <c r="BT477" s="27">
        <f>IF($O477&gt;=BT$1,$S477+$Y477+$Z477,$Y477+$Z477)</f>
        <v>2825.4012499999999</v>
      </c>
      <c r="BU477" s="27">
        <f>IF($O477&gt;=BU$1,$S477+$Y477+$Z477,$Y477+$Z477)</f>
        <v>2825.4012499999999</v>
      </c>
      <c r="BV477" s="27">
        <f>IF($O477&gt;=BV$1,$S477+$Y477+$Z477,$Y477+$Z477)</f>
        <v>2825.4012499999999</v>
      </c>
      <c r="BW477" s="27">
        <f>IF($O477&gt;=BW$1,$S477+$Y477+$Z477,$Y477+$Z477)</f>
        <v>2825.4012499999999</v>
      </c>
      <c r="BX477" s="27">
        <f>IF($O477&gt;=BX$1,$S477+$Y477+$Z477,$Y477+$Z477)</f>
        <v>2825.4012499999999</v>
      </c>
      <c r="BY477" s="27">
        <f>IF($O477&gt;=BY$1,$S477+$Y477+$Z477,$Y477+$Z477)</f>
        <v>2825.4012499999999</v>
      </c>
      <c r="BZ477" s="27">
        <f>IF($O477&gt;=BZ$1,$S477+$Y477+$Z477,$Y477+$Z477)</f>
        <v>2825.4012499999999</v>
      </c>
      <c r="CA477" s="27">
        <f>IF($O477&gt;=CA$1,$S477+$Y477+$Z477,$Y477+$Z477)</f>
        <v>2825.4012499999999</v>
      </c>
      <c r="CB477" s="27">
        <f>IF($O477&gt;=CB$1,$S477+$Y477+$Z477,$Y477+$Z477)</f>
        <v>2825.4012499999999</v>
      </c>
      <c r="CC477" s="27">
        <f>IF($O477&gt;=CC$1,$S477+$Y477+$Z477,$Y477+$Z477)</f>
        <v>2825.4012499999999</v>
      </c>
      <c r="CD477" s="27">
        <f>IF($O477&gt;=CD$1,$S477+$Y477+$Z477,$Y477+$Z477)</f>
        <v>2825.4012499999999</v>
      </c>
      <c r="CE477" s="27">
        <f>IF($O477&gt;=CE$1,$S477+$Y477+$Z477,$Y477+$Z477)</f>
        <v>2825.4012499999999</v>
      </c>
      <c r="CF477" s="27">
        <f>IF($O477&gt;=CF$1,$S477+$Y477+$Z477,$Y477+$Z477)</f>
        <v>2825.4012499999999</v>
      </c>
      <c r="CG477" s="27">
        <f>IF($O477&gt;=CG$1,$S477+$Y477+$Z477,$Y477+$Z477)</f>
        <v>2825.4012499999999</v>
      </c>
      <c r="CH477" s="27">
        <f>IF($O477&gt;=CH$1,$S477+$Y477+$Z477,$Y477+$Z477)</f>
        <v>2825.4012499999999</v>
      </c>
      <c r="CI477" s="27">
        <f>IF($O477&gt;=CI$1,$S477+$Y477+$Z477,$Y477+$Z477)</f>
        <v>2825.4012499999999</v>
      </c>
      <c r="CJ477" s="27">
        <f>IF($O477&gt;=CJ$1,$S477+$Y477+$Z477,$Y477+$Z477)</f>
        <v>2825.4012499999999</v>
      </c>
      <c r="CK477" s="27">
        <f>IF($O477&gt;=CK$1,$S477+$Y477+$Z477,$Y477+$Z477)</f>
        <v>2825.4012499999999</v>
      </c>
      <c r="CL477" s="27">
        <f>IF($O477&gt;=CL$1,$S477+$Y477+$Z477,$Y477+$Z477)</f>
        <v>2825.4012499999999</v>
      </c>
      <c r="CM477" s="27">
        <f>IF($O477&gt;=CM$1,$S477+$Y477+$Z477,$Y477+$Z477)</f>
        <v>2825.4012499999999</v>
      </c>
      <c r="CN477" s="27">
        <f>IF($O477&gt;=CN$1,$S477+$Y477,$Y477)</f>
        <v>2425.4012499999999</v>
      </c>
      <c r="CO477" s="27">
        <f>IF($O477&gt;=CO$1,$S477+$Y477,$Y477)</f>
        <v>2425.4012499999999</v>
      </c>
      <c r="CP477" s="27">
        <f>IF($O477&gt;=CP$1,$S477+$Y477,$Y477)</f>
        <v>2425.4012499999999</v>
      </c>
      <c r="CQ477" s="27">
        <f>IF($O477&gt;=CQ$1,$S477+$Y477,$Y477)</f>
        <v>2425.4012499999999</v>
      </c>
      <c r="CR477" s="27">
        <f>IF($O477&gt;=CR$1,$S477+$Y477,$Y477)</f>
        <v>2425.4012499999999</v>
      </c>
      <c r="CS477" s="27">
        <f>IF($O477&gt;=CS$1,$S477+$Y477,$Y477)</f>
        <v>2425.4012499999999</v>
      </c>
      <c r="CT477" s="27">
        <f>IF($O477&gt;=CT$1,$S477+$Y477,$Y477)</f>
        <v>2425.4012499999999</v>
      </c>
      <c r="CU477" s="27">
        <f>IF($O477&gt;=CU$1,$S477+$Y477,$Y477)</f>
        <v>2425.4012499999999</v>
      </c>
      <c r="CV477" s="27">
        <f>IF($O477&gt;=CV$1,$S477+$Y477,$Y477)</f>
        <v>2425.4012499999999</v>
      </c>
      <c r="CW477" s="27">
        <f>IF($O477&gt;=CW$1,$S477+$Y477,$Y477)</f>
        <v>2425.4012499999999</v>
      </c>
      <c r="CX477" s="27">
        <f>IF($O477&gt;=CX$1,$S477+$Y477,$Y477)</f>
        <v>2425.4012499999999</v>
      </c>
      <c r="CY477" s="27">
        <f>IF($O477&gt;=CY$1,$S477+$Y477,$Y477)</f>
        <v>2425.4012499999999</v>
      </c>
      <c r="CZ477" s="27">
        <f>IF($O477&gt;=CZ$1,$S477+$Y477,$Y477)</f>
        <v>2425.4012499999999</v>
      </c>
      <c r="DA477" s="27">
        <f>IF($O477&gt;=DA$1,$S477+$Y477,$Y477)</f>
        <v>2425.4012499999999</v>
      </c>
      <c r="DB477" s="27">
        <f>IF($O477&gt;=DB$1,$S477+$Y477,$Y477)</f>
        <v>2425.4012499999999</v>
      </c>
      <c r="DC477" s="27">
        <f>IF($O477&gt;=DC$1,$S477+$Y477,$Y477)</f>
        <v>2425.4012499999999</v>
      </c>
      <c r="DD477" s="27">
        <f>IF($O477&gt;=DD$1,$S477+$Y477,$Y477)</f>
        <v>2425.4012499999999</v>
      </c>
      <c r="DE477" s="27">
        <f>IF($O477&gt;=DE$1,$S477+$Y477,$Y477)</f>
        <v>2425.4012499999999</v>
      </c>
      <c r="DF477" s="27">
        <f>IF($O477&gt;=DF$1,$S477+$Y477,$Y477)</f>
        <v>2425.4012499999999</v>
      </c>
      <c r="DG477" s="27">
        <f>IF($O477&gt;=DG$1,$S477+$Y477,$Y477)</f>
        <v>2425.4012499999999</v>
      </c>
      <c r="DH477" s="27">
        <f>IF($O477&gt;=DH$1,$S477+$Y477,$Y477)</f>
        <v>2425.4012499999999</v>
      </c>
      <c r="DI477" s="27">
        <f>IF($O477&gt;=DI$1,$S477+$Y477,$Y477)</f>
        <v>2425.4012499999999</v>
      </c>
      <c r="DJ477" s="27">
        <f>IF($O477&gt;=DJ$1,$S477+$Y477,$Y477)</f>
        <v>2425.4012499999999</v>
      </c>
      <c r="DK477" s="27">
        <f>IF($O477&gt;=DK$1,$S477+$Y477,$Y477)</f>
        <v>2425.4012499999999</v>
      </c>
      <c r="DL477" s="27">
        <f>IF($O477&gt;=DL$1,$S477+$Y477,$Y477)</f>
        <v>2425.4012499999999</v>
      </c>
      <c r="DM477" s="27">
        <f>IF($O477&gt;=DM$1,$S477+$Y477,$Y477)</f>
        <v>2425.4012499999999</v>
      </c>
      <c r="DN477" s="27">
        <f>IF($O477&gt;=DN$1,$S477+$Y477,$Y477)</f>
        <v>2425.4012499999999</v>
      </c>
      <c r="DO477" s="27">
        <f>IF($O477&gt;=DO$1,$S477+$Y477,$Y477)</f>
        <v>2425.4012499999999</v>
      </c>
      <c r="DP477" s="27">
        <f>IF($O477&gt;=DP$1,$S477+$Y477,$Y477)</f>
        <v>2425.4012499999999</v>
      </c>
      <c r="DQ477" s="27">
        <f>IF($O477&gt;=DQ$1,$S477+$Y477,$Y477)</f>
        <v>2425.4012499999999</v>
      </c>
      <c r="DR477" s="27">
        <f>IF($O477&gt;=DR$1,$S477+$Y477,$Y477)</f>
        <v>2425.4012499999999</v>
      </c>
      <c r="DS477" s="27">
        <f>IF($O477&gt;=DS$1,$S477+$Y477,$Y477)</f>
        <v>2425.4012499999999</v>
      </c>
      <c r="DT477" s="27">
        <f>IF($O477&gt;=DT$1,$S477+$Y477,$Y477)</f>
        <v>2425.4012499999999</v>
      </c>
      <c r="DU477" s="27">
        <f>IF($O477&gt;=DU$1,$S477+$Y477,$Y477)</f>
        <v>2425.4012499999999</v>
      </c>
      <c r="DV477" s="27">
        <f>IF($O477&gt;=DV$1,$S477+$Y477,$Y477)</f>
        <v>2425.4012499999999</v>
      </c>
      <c r="DW477" s="27">
        <f>IF($O477&gt;=DW$1,$S477+$Y477,$Y477)</f>
        <v>2425.4012499999999</v>
      </c>
      <c r="DX477" s="27">
        <f>IF($O477&gt;=DX$1,$S477+$Y477,$Y477)</f>
        <v>2425.4012499999999</v>
      </c>
      <c r="DY477" s="27">
        <f>IF($O477&gt;=DY$1,$S477+$Y477,$Y477)</f>
        <v>2425.4012499999999</v>
      </c>
      <c r="DZ477" s="27">
        <f>IF($O477&gt;=DZ$1,$S477+$Y477,$Y477)</f>
        <v>2425.4012499999999</v>
      </c>
      <c r="EA477" s="27">
        <f>IF($O477&gt;=EA$1,$S477+$Y477,$Y477)</f>
        <v>2425.4012499999999</v>
      </c>
      <c r="EB477" s="27">
        <f>IF($O477&gt;=EB$1,$S477+$Y477,$Y477)</f>
        <v>2425.4012499999999</v>
      </c>
      <c r="EC477" s="27">
        <f>IF($O477&gt;=EC$1,$S477+$Y477,$Y477)</f>
        <v>2425.4012499999999</v>
      </c>
      <c r="ED477" s="27">
        <f>IF($O477&gt;=ED$1,$S477+$Y477,$Y477)</f>
        <v>2425.4012499999999</v>
      </c>
      <c r="EE477" s="27">
        <f>IF($O477&gt;=EE$1,$S477+$Y477,$Y477)</f>
        <v>2425.4012499999999</v>
      </c>
      <c r="EF477" s="27">
        <f>IF($O477&gt;=EF$1,$S477+$Y477,$Y477)</f>
        <v>2425.4012499999999</v>
      </c>
      <c r="EG477" s="27">
        <f>IF($O477&gt;=EG$1,$S477+$Y477,$Y477)</f>
        <v>2425.4012499999999</v>
      </c>
      <c r="EH477" s="27">
        <f>IF($O477&gt;=EH$1,$S477+$Y477,$Y477)</f>
        <v>2425.4012499999999</v>
      </c>
      <c r="EI477" s="27">
        <f>IF($O477&gt;=EI$1,$S477+$Y477,$Y477)</f>
        <v>2425.4012499999999</v>
      </c>
      <c r="EJ477" s="27">
        <f>IF($O477&gt;=EJ$1,$S477+$Y477,$Y477)</f>
        <v>2425.4012499999999</v>
      </c>
      <c r="EK477" s="27">
        <f>IF($O477&gt;=EK$1,$S477+$Y477,$Y477)</f>
        <v>2425.4012499999999</v>
      </c>
      <c r="EL477" s="27">
        <f>IF($O477&gt;=EL$1,$S477+$Y477,$Y477)</f>
        <v>2425.4012499999999</v>
      </c>
      <c r="EM477" s="27">
        <f>IF($O477&gt;=EM$1,$S477+$Y477,$Y477)</f>
        <v>2425.4012499999999</v>
      </c>
      <c r="EN477" s="27">
        <f>IF($O477&gt;=EN$1,$S477+$Y477,$Y477)</f>
        <v>2425.4012499999999</v>
      </c>
      <c r="EO477" s="27">
        <f>IF($O477&gt;=EO$1,$S477+$Y477,$Y477)</f>
        <v>2425.4012499999999</v>
      </c>
      <c r="EP477" s="27">
        <f>IF($O477&gt;=EP$1,$S477+$Y477,$Y477)</f>
        <v>2425.4012499999999</v>
      </c>
      <c r="EQ477" s="27">
        <f>IF($O477&gt;=EQ$1,$S477+$Y477,$Y477)</f>
        <v>2425.4012499999999</v>
      </c>
      <c r="ER477" s="27">
        <f>IF($O477&gt;=ER$1,$S477+$Y477,$Y477)</f>
        <v>2425.4012499999999</v>
      </c>
      <c r="ES477" s="27">
        <f>IF($O477&gt;=ES$1,$S477+$Y477,$Y477)</f>
        <v>2425.4012499999999</v>
      </c>
      <c r="ET477" s="27">
        <f>IF($O477&gt;=ET$1,$S477+$Y477,$Y477)</f>
        <v>2425.4012499999999</v>
      </c>
      <c r="EU477" s="27">
        <f>IF($O477&gt;=EU$1,$S477+$Y477,$Y477)</f>
        <v>2425.4012499999999</v>
      </c>
      <c r="EV477" s="27">
        <f>IF($O477&gt;=EV$1,$S477,0)</f>
        <v>2425.4012499999999</v>
      </c>
      <c r="EW477" s="27">
        <f>IF($O477&gt;=EW$1,$S477,0)</f>
        <v>2425.4012499999999</v>
      </c>
      <c r="EX477" s="27">
        <f>IF($O477&gt;=EX$1,$S477,0)</f>
        <v>2425.4012499999999</v>
      </c>
      <c r="EY477" s="27">
        <f>IF($O477&gt;=EY$1,$S477,0)</f>
        <v>2425.4012499999999</v>
      </c>
      <c r="EZ477" s="27">
        <f>IF($O477&gt;=EZ$1,$S477,0)</f>
        <v>2425.4012499999999</v>
      </c>
      <c r="FA477" s="27">
        <f>IF($O477&gt;=FA$1,$S477,0)</f>
        <v>2425.4012499999999</v>
      </c>
      <c r="FB477" s="27">
        <f>IF($O477&gt;=FB$1,$S477,0)</f>
        <v>2425.4012499999999</v>
      </c>
      <c r="FC477" s="27">
        <f>IF($O477&gt;=FC$1,$S477,0)</f>
        <v>2425.4012499999999</v>
      </c>
      <c r="FD477" s="27">
        <f>IF($O477&gt;=FD$1,$S477,0)</f>
        <v>2425.4012499999999</v>
      </c>
      <c r="FE477" s="27">
        <f>IF($O477&gt;=FE$1,$S477,0)</f>
        <v>2425.4012499999999</v>
      </c>
      <c r="FF477" s="27">
        <f>IF($O477&gt;=FF$1,$S477,0)</f>
        <v>2425.4012499999999</v>
      </c>
      <c r="FG477" s="27">
        <f>IF($O477&gt;=FG$1,$S477,0)</f>
        <v>2425.4012499999999</v>
      </c>
      <c r="FH477" s="27">
        <f>IF($O477&gt;=FH$1,$S477,0)</f>
        <v>2425.4012499999999</v>
      </c>
      <c r="FI477" s="27">
        <f>IF($O477&gt;=FI$1,$S477,0)</f>
        <v>2425.4012499999999</v>
      </c>
      <c r="FJ477" s="27">
        <f>IF($O477&gt;=FJ$1,$S477,0)</f>
        <v>2425.4012499999999</v>
      </c>
      <c r="FK477" s="27">
        <f>IF($O477&gt;=FK$1,$S477,0)</f>
        <v>2425.4012499999999</v>
      </c>
      <c r="FL477" s="27">
        <f>IF($O477&gt;=FL$1,$S477,0)</f>
        <v>2425.4012499999999</v>
      </c>
      <c r="FM477" s="27">
        <f>IF($O477&gt;=FM$1,$S477,0)</f>
        <v>2425.4012499999999</v>
      </c>
      <c r="FN477" s="27">
        <f>IF($O477&gt;=FN$1,$S477,0)</f>
        <v>2425.4012499999999</v>
      </c>
      <c r="FO477" s="27">
        <f>IF($O477&gt;=FO$1,$S477,0)</f>
        <v>2425.4012499999999</v>
      </c>
      <c r="FP477" s="27">
        <f>IF($O477&gt;=FP$1,$S477,0)</f>
        <v>2425.4012499999999</v>
      </c>
      <c r="FQ477" s="27">
        <f>IF($O477&gt;=FQ$1,$S477,0)</f>
        <v>2425.4012499999999</v>
      </c>
      <c r="FR477" s="27">
        <f>IF($O477&gt;=FR$1,$S477,0)</f>
        <v>2425.4012499999999</v>
      </c>
      <c r="FS477" s="27">
        <f>IF($O477&gt;=FS$1,$S477,0)</f>
        <v>2425.4012499999999</v>
      </c>
      <c r="FT477" s="27">
        <f>IF($O477&gt;=FT$1,$S477,0)</f>
        <v>2425.4012499999999</v>
      </c>
      <c r="FU477" s="27">
        <f>IF($O477&gt;=FU$1,$S477,0)</f>
        <v>2425.4012499999999</v>
      </c>
      <c r="FV477" s="27">
        <f>IF($O477&gt;=FV$1,$S477,0)</f>
        <v>2425.4012499999999</v>
      </c>
      <c r="FW477" s="27">
        <f>IF($O477&gt;=FW$1,$S477,0)</f>
        <v>2425.4012499999999</v>
      </c>
      <c r="FX477" s="27">
        <f>IF($O477&gt;=FX$1,$S477,0)</f>
        <v>2425.4012499999999</v>
      </c>
      <c r="FY477" s="27">
        <f>IF($O477&gt;=FY$1,$S477,0)</f>
        <v>2425.4012499999999</v>
      </c>
      <c r="FZ477" s="27">
        <f>IF($O477&gt;=FZ$1,$S477,0)</f>
        <v>2425.4012499999999</v>
      </c>
      <c r="GA477" s="27">
        <f>IF($O477&gt;=GA$1,$S477,0)</f>
        <v>2425.4012499999999</v>
      </c>
      <c r="GB477" s="27">
        <f>IF($O477&gt;=GB$1,$S477,0)</f>
        <v>2425.4012499999999</v>
      </c>
      <c r="GC477" s="27">
        <f>IF($O477&gt;=GC$1,$S477,0)</f>
        <v>2425.4012499999999</v>
      </c>
      <c r="GD477" s="27">
        <f>IF($O477&gt;=GD$1,$S477,0)</f>
        <v>2425.4012499999999</v>
      </c>
      <c r="GE477" s="27">
        <f>IF($O477&gt;=GE$1,$S477,0)</f>
        <v>2425.4012499999999</v>
      </c>
      <c r="GF477" s="27">
        <f>IF($O477&gt;=GF$1,$S477,0)</f>
        <v>2425.4012499999999</v>
      </c>
      <c r="GG477" s="27">
        <f>IF($O477&gt;=GG$1,$S477,0)</f>
        <v>2425.4012499999999</v>
      </c>
      <c r="GH477" s="27">
        <f>IF($O477&gt;=GH$1,$S477,0)</f>
        <v>2425.4012499999999</v>
      </c>
      <c r="GI477" s="27">
        <f>IF($O477&gt;=GI$1,$S477,0)</f>
        <v>2425.4012499999999</v>
      </c>
      <c r="GJ477" s="27">
        <f>IF($O477&gt;=GJ$1,$S477,0)</f>
        <v>2425.4012499999999</v>
      </c>
      <c r="GK477" s="27">
        <f>IF($O477&gt;=GK$1,$S477,0)</f>
        <v>2425.4012499999999</v>
      </c>
      <c r="GL477" s="27">
        <f>IF($O477&gt;=GL$1,$S477,0)</f>
        <v>2425.4012499999999</v>
      </c>
      <c r="GM477" s="27">
        <f>IF($O477&gt;=GM$1,$S477,0)</f>
        <v>2425.4012499999999</v>
      </c>
      <c r="GN477" s="27">
        <f>IF($O477&gt;=GN$1,$S477,0)</f>
        <v>2425.4012499999999</v>
      </c>
      <c r="GO477" s="27">
        <f>IF($O477&gt;=GO$1,$S477,0)</f>
        <v>2425.4012499999999</v>
      </c>
      <c r="GP477" s="27">
        <f>IF($O477&gt;=GP$1,$S477,0)</f>
        <v>2425.4012499999999</v>
      </c>
      <c r="GQ477" s="27">
        <f>IF($O477&gt;=GQ$1,$S477,0)</f>
        <v>2425.4012499999999</v>
      </c>
      <c r="GR477" s="27">
        <f>IF($O477&gt;=GR$1,$S477,0)</f>
        <v>2425.4012499999999</v>
      </c>
      <c r="GS477" s="27">
        <f>IF($O477&gt;=GS$1,$S477,0)</f>
        <v>2425.4012499999999</v>
      </c>
      <c r="GT477" s="27">
        <f>IF($O477&gt;=GT$1,$S477,0)</f>
        <v>2425.4012499999999</v>
      </c>
      <c r="GU477" s="27">
        <f>IF($O477&gt;=GU$1,$S477,0)</f>
        <v>2425.4012499999999</v>
      </c>
      <c r="GV477" s="27">
        <f>IF($O477&gt;=GV$1,$S477,0)</f>
        <v>2425.4012499999999</v>
      </c>
      <c r="GW477" s="27">
        <f>IF($O477&gt;=GW$1,$S477,0)</f>
        <v>2425.4012499999999</v>
      </c>
      <c r="GX477" s="27">
        <f>IF($O477&gt;=GX$1,$S477,0)</f>
        <v>2425.4012499999999</v>
      </c>
      <c r="GY477" s="27">
        <f>IF($O477&gt;=GY$1,$S477,0)</f>
        <v>2425.4012499999999</v>
      </c>
      <c r="GZ477" s="27">
        <f>IF($O477&gt;=GZ$1,$S477,0)</f>
        <v>2425.4012499999999</v>
      </c>
      <c r="HA477" s="27">
        <f>IF($O477&gt;=HA$1,$S477,0)</f>
        <v>2425.4012499999999</v>
      </c>
      <c r="HB477" s="27">
        <f>IF($O477&gt;=HB$1,$S477,0)</f>
        <v>2425.4012499999999</v>
      </c>
      <c r="HC477" s="27">
        <f>IF($O477&gt;=HC$1,$S477,0)</f>
        <v>2425.4012499999999</v>
      </c>
    </row>
    <row r="478" spans="1:211">
      <c r="A478" s="3">
        <v>103608</v>
      </c>
      <c r="B478" s="3" t="s">
        <v>488</v>
      </c>
      <c r="C478" s="3" t="s">
        <v>445</v>
      </c>
      <c r="D478" s="3">
        <v>58</v>
      </c>
      <c r="E478" s="4">
        <v>37837</v>
      </c>
      <c r="F478" s="5">
        <v>14.887671232876713</v>
      </c>
      <c r="G478" s="3" t="s">
        <v>446</v>
      </c>
      <c r="H478" s="4">
        <v>22029</v>
      </c>
      <c r="I478" s="9" t="s">
        <v>836</v>
      </c>
      <c r="J478" s="5">
        <v>8225.83</v>
      </c>
      <c r="K478" s="31">
        <v>200</v>
      </c>
      <c r="L478" s="32">
        <v>15</v>
      </c>
      <c r="M478" s="33">
        <f>VLOOKUP(L478,FIND,3,TRUE)</f>
        <v>1.1000000000000001</v>
      </c>
      <c r="N478" s="32">
        <f>IF(L478&gt;30,180,VLOOKUP(L478,TEMPO,2,FALSE))</f>
        <v>90</v>
      </c>
      <c r="O478" s="32">
        <f>IF(R478&gt;0,4,N478)</f>
        <v>90</v>
      </c>
      <c r="P478" s="96">
        <f>J478*M478*L478</f>
        <v>135726.19500000001</v>
      </c>
      <c r="Q478" s="96">
        <f>10934.45*2</f>
        <v>21868.9</v>
      </c>
      <c r="R478" s="96">
        <f>IF(P478&lt;=Q478,P478/4,0)</f>
        <v>0</v>
      </c>
      <c r="S478" s="5">
        <f>IF(P478&gt;=Q478,P478/N478,0)</f>
        <v>1508.0688333333335</v>
      </c>
      <c r="T478" s="3"/>
      <c r="U478" s="3">
        <f>IF(T478="",1,0)</f>
        <v>1</v>
      </c>
      <c r="V478" s="3">
        <v>125</v>
      </c>
      <c r="W478" s="5">
        <v>0</v>
      </c>
      <c r="X478" s="5">
        <v>245.73</v>
      </c>
      <c r="Y478" s="5">
        <f>X478*W478</f>
        <v>0</v>
      </c>
      <c r="Z478" s="5">
        <v>400</v>
      </c>
      <c r="AA478" s="5">
        <f>S478+Y478+Z478</f>
        <v>1908.0688333333335</v>
      </c>
      <c r="AB478" s="39">
        <f>(J478/12+J478/12*1.3333333333+450/12+J478/30*6/12+J478)*1.3+Y478+Z478+153.9</f>
        <v>13553.762344414739</v>
      </c>
      <c r="AC478" s="39" t="s">
        <v>459</v>
      </c>
      <c r="AD478" s="39">
        <f>J478*1.3+400+153.9</f>
        <v>11247.478999999999</v>
      </c>
      <c r="AE478" s="39">
        <f>SUMIFS('CUSTO MENSAL FUNC NOVO'!H:H,'CUSTO MENSAL FUNC NOVO'!A:A,'VALORES MENSAIS'!AC478)</f>
        <v>4337.2250000000004</v>
      </c>
      <c r="AF478" s="27">
        <f>IF($R478&gt;0,$R478,$S478)+$Y478+$Z478</f>
        <v>1908.0688333333335</v>
      </c>
      <c r="AG478" s="27">
        <f>IF($R478&gt;0,$R478,$S478)+$Y478+$Z478</f>
        <v>1908.0688333333335</v>
      </c>
      <c r="AH478" s="27">
        <f>IF($R478&gt;0,$R478,$S478)+$Y478+$Z478</f>
        <v>1908.0688333333335</v>
      </c>
      <c r="AI478" s="27">
        <f>IF($R478&gt;0,$R478,$S478)+$Y478+$Z478</f>
        <v>1908.0688333333335</v>
      </c>
      <c r="AJ478" s="27">
        <f>IF($O478&gt;=AJ$1,$S478+$Y478+$Z478,$Y478+$Z478)</f>
        <v>1908.0688333333335</v>
      </c>
      <c r="AK478" s="27">
        <f>IF($O478&gt;=AK$1,$S478+$Y478+$Z478,$Y478+$Z478)</f>
        <v>1908.0688333333335</v>
      </c>
      <c r="AL478" s="27">
        <f>IF($O478&gt;=AL$1,$S478+$Y478+$Z478,$Y478+$Z478)</f>
        <v>1908.0688333333335</v>
      </c>
      <c r="AM478" s="27">
        <f>IF($O478&gt;=AM$1,$S478+$Y478+$Z478,$Y478+$Z478)</f>
        <v>1908.0688333333335</v>
      </c>
      <c r="AN478" s="27">
        <f>IF($O478&gt;=AN$1,$S478+$Y478+$Z478,$Y478+$Z478)</f>
        <v>1908.0688333333335</v>
      </c>
      <c r="AO478" s="27">
        <f>IF($O478&gt;=AO$1,$S478+$Y478+$Z478,$Y478+$Z478)</f>
        <v>1908.0688333333335</v>
      </c>
      <c r="AP478" s="27">
        <f>IF($O478&gt;=AP$1,$S478+$Y478+$Z478,$Y478+$Z478)</f>
        <v>1908.0688333333335</v>
      </c>
      <c r="AQ478" s="27">
        <f>IF($O478&gt;=AQ$1,$S478+$Y478+$Z478,$Y478+$Z478)</f>
        <v>1908.0688333333335</v>
      </c>
      <c r="AR478" s="27">
        <f>IF($O478&gt;=AR$1,$S478+$Y478+$Z478,$Y478+$Z478)</f>
        <v>1908.0688333333335</v>
      </c>
      <c r="AS478" s="27">
        <f>IF($O478&gt;=AS$1,$S478+$Y478+$Z478,$Y478+$Z478)</f>
        <v>1908.0688333333335</v>
      </c>
      <c r="AT478" s="27">
        <f>IF($O478&gt;=AT$1,$S478+$Y478+$Z478,$Y478+$Z478)</f>
        <v>1908.0688333333335</v>
      </c>
      <c r="AU478" s="27">
        <f>IF($O478&gt;=AU$1,$S478+$Y478+$Z478,$Y478+$Z478)</f>
        <v>1908.0688333333335</v>
      </c>
      <c r="AV478" s="27">
        <f>IF($O478&gt;=AV$1,$S478+$Y478+$Z478,$Y478+$Z478)</f>
        <v>1908.0688333333335</v>
      </c>
      <c r="AW478" s="27">
        <f>IF($O478&gt;=AW$1,$S478+$Y478+$Z478,$Y478+$Z478)</f>
        <v>1908.0688333333335</v>
      </c>
      <c r="AX478" s="27">
        <f>IF($O478&gt;=AX$1,$S478+$Y478+$Z478,$Y478+$Z478)</f>
        <v>1908.0688333333335</v>
      </c>
      <c r="AY478" s="27">
        <f>IF($O478&gt;=AY$1,$S478+$Y478+$Z478,$Y478+$Z478)</f>
        <v>1908.0688333333335</v>
      </c>
      <c r="AZ478" s="27">
        <f>IF($O478&gt;=AZ$1,$S478+$Y478+$Z478,$Y478+$Z478)</f>
        <v>1908.0688333333335</v>
      </c>
      <c r="BA478" s="27">
        <f>IF($O478&gt;=BA$1,$S478+$Y478+$Z478,$Y478+$Z478)</f>
        <v>1908.0688333333335</v>
      </c>
      <c r="BB478" s="27">
        <f>IF($O478&gt;=BB$1,$S478+$Y478+$Z478,$Y478+$Z478)</f>
        <v>1908.0688333333335</v>
      </c>
      <c r="BC478" s="27">
        <f>IF($O478&gt;=BC$1,$S478+$Y478+$Z478,$Y478+$Z478)</f>
        <v>1908.0688333333335</v>
      </c>
      <c r="BD478" s="27">
        <f>IF($O478&gt;=BD$1,$S478+$Y478+$Z478,$Y478+$Z478)</f>
        <v>1908.0688333333335</v>
      </c>
      <c r="BE478" s="27">
        <f>IF($O478&gt;=BE$1,$S478+$Y478+$Z478,$Y478+$Z478)</f>
        <v>1908.0688333333335</v>
      </c>
      <c r="BF478" s="27">
        <f>IF($O478&gt;=BF$1,$S478+$Y478+$Z478,$Y478+$Z478)</f>
        <v>1908.0688333333335</v>
      </c>
      <c r="BG478" s="27">
        <f>IF($O478&gt;=BG$1,$S478+$Y478+$Z478,$Y478+$Z478)</f>
        <v>1908.0688333333335</v>
      </c>
      <c r="BH478" s="27">
        <f>IF($O478&gt;=BH$1,$S478+$Y478+$Z478,$Y478+$Z478)</f>
        <v>1908.0688333333335</v>
      </c>
      <c r="BI478" s="27">
        <f>IF($O478&gt;=BI$1,$S478+$Y478+$Z478,$Y478+$Z478)</f>
        <v>1908.0688333333335</v>
      </c>
      <c r="BJ478" s="27">
        <f>IF($O478&gt;=BJ$1,$S478+$Y478+$Z478,$Y478+$Z478)</f>
        <v>1908.0688333333335</v>
      </c>
      <c r="BK478" s="27">
        <f>IF($O478&gt;=BK$1,$S478+$Y478+$Z478,$Y478+$Z478)</f>
        <v>1908.0688333333335</v>
      </c>
      <c r="BL478" s="27">
        <f>IF($O478&gt;=BL$1,$S478+$Y478+$Z478,$Y478+$Z478)</f>
        <v>1908.0688333333335</v>
      </c>
      <c r="BM478" s="27">
        <f>IF($O478&gt;=BM$1,$S478+$Y478+$Z478,$Y478+$Z478)</f>
        <v>1908.0688333333335</v>
      </c>
      <c r="BN478" s="27">
        <f>IF($O478&gt;=BN$1,$S478+$Y478+$Z478,$Y478+$Z478)</f>
        <v>1908.0688333333335</v>
      </c>
      <c r="BO478" s="27">
        <f>IF($O478&gt;=BO$1,$S478+$Y478+$Z478,$Y478+$Z478)</f>
        <v>1908.0688333333335</v>
      </c>
      <c r="BP478" s="27">
        <f>IF($O478&gt;=BP$1,$S478+$Y478+$Z478,$Y478+$Z478)</f>
        <v>1908.0688333333335</v>
      </c>
      <c r="BQ478" s="27">
        <f>IF($O478&gt;=BQ$1,$S478+$Y478+$Z478,$Y478+$Z478)</f>
        <v>1908.0688333333335</v>
      </c>
      <c r="BR478" s="27">
        <f>IF($O478&gt;=BR$1,$S478+$Y478+$Z478,$Y478+$Z478)</f>
        <v>1908.0688333333335</v>
      </c>
      <c r="BS478" s="27">
        <f>IF($O478&gt;=BS$1,$S478+$Y478+$Z478,$Y478+$Z478)</f>
        <v>1908.0688333333335</v>
      </c>
      <c r="BT478" s="27">
        <f>IF($O478&gt;=BT$1,$S478+$Y478+$Z478,$Y478+$Z478)</f>
        <v>1908.0688333333335</v>
      </c>
      <c r="BU478" s="27">
        <f>IF($O478&gt;=BU$1,$S478+$Y478+$Z478,$Y478+$Z478)</f>
        <v>1908.0688333333335</v>
      </c>
      <c r="BV478" s="27">
        <f>IF($O478&gt;=BV$1,$S478+$Y478+$Z478,$Y478+$Z478)</f>
        <v>1908.0688333333335</v>
      </c>
      <c r="BW478" s="27">
        <f>IF($O478&gt;=BW$1,$S478+$Y478+$Z478,$Y478+$Z478)</f>
        <v>1908.0688333333335</v>
      </c>
      <c r="BX478" s="27">
        <f>IF($O478&gt;=BX$1,$S478+$Y478+$Z478,$Y478+$Z478)</f>
        <v>1908.0688333333335</v>
      </c>
      <c r="BY478" s="27">
        <f>IF($O478&gt;=BY$1,$S478+$Y478+$Z478,$Y478+$Z478)</f>
        <v>1908.0688333333335</v>
      </c>
      <c r="BZ478" s="27">
        <f>IF($O478&gt;=BZ$1,$S478+$Y478+$Z478,$Y478+$Z478)</f>
        <v>1908.0688333333335</v>
      </c>
      <c r="CA478" s="27">
        <f>IF($O478&gt;=CA$1,$S478+$Y478+$Z478,$Y478+$Z478)</f>
        <v>1908.0688333333335</v>
      </c>
      <c r="CB478" s="27">
        <f>IF($O478&gt;=CB$1,$S478+$Y478+$Z478,$Y478+$Z478)</f>
        <v>1908.0688333333335</v>
      </c>
      <c r="CC478" s="27">
        <f>IF($O478&gt;=CC$1,$S478+$Y478+$Z478,$Y478+$Z478)</f>
        <v>1908.0688333333335</v>
      </c>
      <c r="CD478" s="27">
        <f>IF($O478&gt;=CD$1,$S478+$Y478+$Z478,$Y478+$Z478)</f>
        <v>1908.0688333333335</v>
      </c>
      <c r="CE478" s="27">
        <f>IF($O478&gt;=CE$1,$S478+$Y478+$Z478,$Y478+$Z478)</f>
        <v>1908.0688333333335</v>
      </c>
      <c r="CF478" s="27">
        <f>IF($O478&gt;=CF$1,$S478+$Y478+$Z478,$Y478+$Z478)</f>
        <v>1908.0688333333335</v>
      </c>
      <c r="CG478" s="27">
        <f>IF($O478&gt;=CG$1,$S478+$Y478+$Z478,$Y478+$Z478)</f>
        <v>1908.0688333333335</v>
      </c>
      <c r="CH478" s="27">
        <f>IF($O478&gt;=CH$1,$S478+$Y478+$Z478,$Y478+$Z478)</f>
        <v>1908.0688333333335</v>
      </c>
      <c r="CI478" s="27">
        <f>IF($O478&gt;=CI$1,$S478+$Y478+$Z478,$Y478+$Z478)</f>
        <v>1908.0688333333335</v>
      </c>
      <c r="CJ478" s="27">
        <f>IF($O478&gt;=CJ$1,$S478+$Y478+$Z478,$Y478+$Z478)</f>
        <v>1908.0688333333335</v>
      </c>
      <c r="CK478" s="27">
        <f>IF($O478&gt;=CK$1,$S478+$Y478+$Z478,$Y478+$Z478)</f>
        <v>1908.0688333333335</v>
      </c>
      <c r="CL478" s="27">
        <f>IF($O478&gt;=CL$1,$S478+$Y478+$Z478,$Y478+$Z478)</f>
        <v>1908.0688333333335</v>
      </c>
      <c r="CM478" s="27">
        <f>IF($O478&gt;=CM$1,$S478+$Y478+$Z478,$Y478+$Z478)</f>
        <v>1908.0688333333335</v>
      </c>
      <c r="CN478" s="27">
        <f>IF($O478&gt;=CN$1,$S478+$Y478,$Y478)</f>
        <v>1508.0688333333335</v>
      </c>
      <c r="CO478" s="27">
        <f>IF($O478&gt;=CO$1,$S478+$Y478,$Y478)</f>
        <v>1508.0688333333335</v>
      </c>
      <c r="CP478" s="27">
        <f>IF($O478&gt;=CP$1,$S478+$Y478,$Y478)</f>
        <v>1508.0688333333335</v>
      </c>
      <c r="CQ478" s="27">
        <f>IF($O478&gt;=CQ$1,$S478+$Y478,$Y478)</f>
        <v>1508.0688333333335</v>
      </c>
      <c r="CR478" s="27">
        <f>IF($O478&gt;=CR$1,$S478+$Y478,$Y478)</f>
        <v>1508.0688333333335</v>
      </c>
      <c r="CS478" s="27">
        <f>IF($O478&gt;=CS$1,$S478+$Y478,$Y478)</f>
        <v>1508.0688333333335</v>
      </c>
      <c r="CT478" s="27">
        <f>IF($O478&gt;=CT$1,$S478+$Y478,$Y478)</f>
        <v>1508.0688333333335</v>
      </c>
      <c r="CU478" s="27">
        <f>IF($O478&gt;=CU$1,$S478+$Y478,$Y478)</f>
        <v>1508.0688333333335</v>
      </c>
      <c r="CV478" s="27">
        <f>IF($O478&gt;=CV$1,$S478+$Y478,$Y478)</f>
        <v>1508.0688333333335</v>
      </c>
      <c r="CW478" s="27">
        <f>IF($O478&gt;=CW$1,$S478+$Y478,$Y478)</f>
        <v>1508.0688333333335</v>
      </c>
      <c r="CX478" s="27">
        <f>IF($O478&gt;=CX$1,$S478+$Y478,$Y478)</f>
        <v>1508.0688333333335</v>
      </c>
      <c r="CY478" s="27">
        <f>IF($O478&gt;=CY$1,$S478+$Y478,$Y478)</f>
        <v>1508.0688333333335</v>
      </c>
      <c r="CZ478" s="27">
        <f>IF($O478&gt;=CZ$1,$S478+$Y478,$Y478)</f>
        <v>1508.0688333333335</v>
      </c>
      <c r="DA478" s="27">
        <f>IF($O478&gt;=DA$1,$S478+$Y478,$Y478)</f>
        <v>1508.0688333333335</v>
      </c>
      <c r="DB478" s="27">
        <f>IF($O478&gt;=DB$1,$S478+$Y478,$Y478)</f>
        <v>1508.0688333333335</v>
      </c>
      <c r="DC478" s="27">
        <f>IF($O478&gt;=DC$1,$S478+$Y478,$Y478)</f>
        <v>1508.0688333333335</v>
      </c>
      <c r="DD478" s="27">
        <f>IF($O478&gt;=DD$1,$S478+$Y478,$Y478)</f>
        <v>1508.0688333333335</v>
      </c>
      <c r="DE478" s="27">
        <f>IF($O478&gt;=DE$1,$S478+$Y478,$Y478)</f>
        <v>1508.0688333333335</v>
      </c>
      <c r="DF478" s="27">
        <f>IF($O478&gt;=DF$1,$S478+$Y478,$Y478)</f>
        <v>1508.0688333333335</v>
      </c>
      <c r="DG478" s="27">
        <f>IF($O478&gt;=DG$1,$S478+$Y478,$Y478)</f>
        <v>1508.0688333333335</v>
      </c>
      <c r="DH478" s="27">
        <f>IF($O478&gt;=DH$1,$S478+$Y478,$Y478)</f>
        <v>1508.0688333333335</v>
      </c>
      <c r="DI478" s="27">
        <f>IF($O478&gt;=DI$1,$S478+$Y478,$Y478)</f>
        <v>1508.0688333333335</v>
      </c>
      <c r="DJ478" s="27">
        <f>IF($O478&gt;=DJ$1,$S478+$Y478,$Y478)</f>
        <v>1508.0688333333335</v>
      </c>
      <c r="DK478" s="27">
        <f>IF($O478&gt;=DK$1,$S478+$Y478,$Y478)</f>
        <v>1508.0688333333335</v>
      </c>
      <c r="DL478" s="27">
        <f>IF($O478&gt;=DL$1,$S478+$Y478,$Y478)</f>
        <v>1508.0688333333335</v>
      </c>
      <c r="DM478" s="27">
        <f>IF($O478&gt;=DM$1,$S478+$Y478,$Y478)</f>
        <v>1508.0688333333335</v>
      </c>
      <c r="DN478" s="27">
        <f>IF($O478&gt;=DN$1,$S478+$Y478,$Y478)</f>
        <v>1508.0688333333335</v>
      </c>
      <c r="DO478" s="27">
        <f>IF($O478&gt;=DO$1,$S478+$Y478,$Y478)</f>
        <v>1508.0688333333335</v>
      </c>
      <c r="DP478" s="27">
        <f>IF($O478&gt;=DP$1,$S478+$Y478,$Y478)</f>
        <v>1508.0688333333335</v>
      </c>
      <c r="DQ478" s="27">
        <f>IF($O478&gt;=DQ$1,$S478+$Y478,$Y478)</f>
        <v>1508.0688333333335</v>
      </c>
      <c r="DR478" s="27">
        <f>IF($O478&gt;=DR$1,$S478+$Y478,$Y478)</f>
        <v>0</v>
      </c>
      <c r="DS478" s="27">
        <f>IF($O478&gt;=DS$1,$S478+$Y478,$Y478)</f>
        <v>0</v>
      </c>
      <c r="DT478" s="27">
        <f>IF($O478&gt;=DT$1,$S478+$Y478,$Y478)</f>
        <v>0</v>
      </c>
      <c r="DU478" s="27">
        <f>IF($O478&gt;=DU$1,$S478+$Y478,$Y478)</f>
        <v>0</v>
      </c>
      <c r="DV478" s="27">
        <f>IF($O478&gt;=DV$1,$S478+$Y478,$Y478)</f>
        <v>0</v>
      </c>
      <c r="DW478" s="27">
        <f>IF($O478&gt;=DW$1,$S478+$Y478,$Y478)</f>
        <v>0</v>
      </c>
      <c r="DX478" s="27">
        <f>IF($O478&gt;=DX$1,$S478+$Y478,$Y478)</f>
        <v>0</v>
      </c>
      <c r="DY478" s="27">
        <f>IF($O478&gt;=DY$1,$S478+$Y478,$Y478)</f>
        <v>0</v>
      </c>
      <c r="DZ478" s="27">
        <f>IF($O478&gt;=DZ$1,$S478+$Y478,$Y478)</f>
        <v>0</v>
      </c>
      <c r="EA478" s="27">
        <f>IF($O478&gt;=EA$1,$S478+$Y478,$Y478)</f>
        <v>0</v>
      </c>
      <c r="EB478" s="27">
        <f>IF($O478&gt;=EB$1,$S478+$Y478,$Y478)</f>
        <v>0</v>
      </c>
      <c r="EC478" s="27">
        <f>IF($O478&gt;=EC$1,$S478+$Y478,$Y478)</f>
        <v>0</v>
      </c>
      <c r="ED478" s="27">
        <f>IF($O478&gt;=ED$1,$S478+$Y478,$Y478)</f>
        <v>0</v>
      </c>
      <c r="EE478" s="27">
        <f>IF($O478&gt;=EE$1,$S478+$Y478,$Y478)</f>
        <v>0</v>
      </c>
      <c r="EF478" s="27">
        <f>IF($O478&gt;=EF$1,$S478+$Y478,$Y478)</f>
        <v>0</v>
      </c>
      <c r="EG478" s="27">
        <f>IF($O478&gt;=EG$1,$S478+$Y478,$Y478)</f>
        <v>0</v>
      </c>
      <c r="EH478" s="27">
        <f>IF($O478&gt;=EH$1,$S478+$Y478,$Y478)</f>
        <v>0</v>
      </c>
      <c r="EI478" s="27">
        <f>IF($O478&gt;=EI$1,$S478+$Y478,$Y478)</f>
        <v>0</v>
      </c>
      <c r="EJ478" s="27">
        <f>IF($O478&gt;=EJ$1,$S478+$Y478,$Y478)</f>
        <v>0</v>
      </c>
      <c r="EK478" s="27">
        <f>IF($O478&gt;=EK$1,$S478+$Y478,$Y478)</f>
        <v>0</v>
      </c>
      <c r="EL478" s="27">
        <f>IF($O478&gt;=EL$1,$S478+$Y478,$Y478)</f>
        <v>0</v>
      </c>
      <c r="EM478" s="27">
        <f>IF($O478&gt;=EM$1,$S478+$Y478,$Y478)</f>
        <v>0</v>
      </c>
      <c r="EN478" s="27">
        <f>IF($O478&gt;=EN$1,$S478+$Y478,$Y478)</f>
        <v>0</v>
      </c>
      <c r="EO478" s="27">
        <f>IF($O478&gt;=EO$1,$S478+$Y478,$Y478)</f>
        <v>0</v>
      </c>
      <c r="EP478" s="27">
        <f>IF($O478&gt;=EP$1,$S478+$Y478,$Y478)</f>
        <v>0</v>
      </c>
      <c r="EQ478" s="27">
        <f>IF($O478&gt;=EQ$1,$S478+$Y478,$Y478)</f>
        <v>0</v>
      </c>
      <c r="ER478" s="27">
        <f>IF($O478&gt;=ER$1,$S478+$Y478,$Y478)</f>
        <v>0</v>
      </c>
      <c r="ES478" s="27">
        <f>IF($O478&gt;=ES$1,$S478+$Y478,$Y478)</f>
        <v>0</v>
      </c>
      <c r="ET478" s="27">
        <f>IF($O478&gt;=ET$1,$S478+$Y478,$Y478)</f>
        <v>0</v>
      </c>
      <c r="EU478" s="27">
        <f>IF($O478&gt;=EU$1,$S478+$Y478,$Y478)</f>
        <v>0</v>
      </c>
      <c r="EV478" s="27">
        <f>IF($O478&gt;=EV$1,$S478,0)</f>
        <v>0</v>
      </c>
      <c r="EW478" s="27">
        <f>IF($O478&gt;=EW$1,$S478,0)</f>
        <v>0</v>
      </c>
      <c r="EX478" s="27">
        <f>IF($O478&gt;=EX$1,$S478,0)</f>
        <v>0</v>
      </c>
      <c r="EY478" s="27">
        <f>IF($O478&gt;=EY$1,$S478,0)</f>
        <v>0</v>
      </c>
      <c r="EZ478" s="27">
        <f>IF($O478&gt;=EZ$1,$S478,0)</f>
        <v>0</v>
      </c>
      <c r="FA478" s="27">
        <f>IF($O478&gt;=FA$1,$S478,0)</f>
        <v>0</v>
      </c>
      <c r="FB478" s="27">
        <f>IF($O478&gt;=FB$1,$S478,0)</f>
        <v>0</v>
      </c>
      <c r="FC478" s="27">
        <f>IF($O478&gt;=FC$1,$S478,0)</f>
        <v>0</v>
      </c>
      <c r="FD478" s="27">
        <f>IF($O478&gt;=FD$1,$S478,0)</f>
        <v>0</v>
      </c>
      <c r="FE478" s="27">
        <f>IF($O478&gt;=FE$1,$S478,0)</f>
        <v>0</v>
      </c>
      <c r="FF478" s="27">
        <f>IF($O478&gt;=FF$1,$S478,0)</f>
        <v>0</v>
      </c>
      <c r="FG478" s="27">
        <f>IF($O478&gt;=FG$1,$S478,0)</f>
        <v>0</v>
      </c>
      <c r="FH478" s="27">
        <f>IF($O478&gt;=FH$1,$S478,0)</f>
        <v>0</v>
      </c>
      <c r="FI478" s="27">
        <f>IF($O478&gt;=FI$1,$S478,0)</f>
        <v>0</v>
      </c>
      <c r="FJ478" s="27">
        <f>IF($O478&gt;=FJ$1,$S478,0)</f>
        <v>0</v>
      </c>
      <c r="FK478" s="27">
        <f>IF($O478&gt;=FK$1,$S478,0)</f>
        <v>0</v>
      </c>
      <c r="FL478" s="27">
        <f>IF($O478&gt;=FL$1,$S478,0)</f>
        <v>0</v>
      </c>
      <c r="FM478" s="27">
        <f>IF($O478&gt;=FM$1,$S478,0)</f>
        <v>0</v>
      </c>
      <c r="FN478" s="27">
        <f>IF($O478&gt;=FN$1,$S478,0)</f>
        <v>0</v>
      </c>
      <c r="FO478" s="27">
        <f>IF($O478&gt;=FO$1,$S478,0)</f>
        <v>0</v>
      </c>
      <c r="FP478" s="27">
        <f>IF($O478&gt;=FP$1,$S478,0)</f>
        <v>0</v>
      </c>
      <c r="FQ478" s="27">
        <f>IF($O478&gt;=FQ$1,$S478,0)</f>
        <v>0</v>
      </c>
      <c r="FR478" s="27">
        <f>IF($O478&gt;=FR$1,$S478,0)</f>
        <v>0</v>
      </c>
      <c r="FS478" s="27">
        <f>IF($O478&gt;=FS$1,$S478,0)</f>
        <v>0</v>
      </c>
      <c r="FT478" s="27">
        <f>IF($O478&gt;=FT$1,$S478,0)</f>
        <v>0</v>
      </c>
      <c r="FU478" s="27">
        <f>IF($O478&gt;=FU$1,$S478,0)</f>
        <v>0</v>
      </c>
      <c r="FV478" s="27">
        <f>IF($O478&gt;=FV$1,$S478,0)</f>
        <v>0</v>
      </c>
      <c r="FW478" s="27">
        <f>IF($O478&gt;=FW$1,$S478,0)</f>
        <v>0</v>
      </c>
      <c r="FX478" s="27">
        <f>IF($O478&gt;=FX$1,$S478,0)</f>
        <v>0</v>
      </c>
      <c r="FY478" s="27">
        <f>IF($O478&gt;=FY$1,$S478,0)</f>
        <v>0</v>
      </c>
      <c r="FZ478" s="27">
        <f>IF($O478&gt;=FZ$1,$S478,0)</f>
        <v>0</v>
      </c>
      <c r="GA478" s="27">
        <f>IF($O478&gt;=GA$1,$S478,0)</f>
        <v>0</v>
      </c>
      <c r="GB478" s="27">
        <f>IF($O478&gt;=GB$1,$S478,0)</f>
        <v>0</v>
      </c>
      <c r="GC478" s="27">
        <f>IF($O478&gt;=GC$1,$S478,0)</f>
        <v>0</v>
      </c>
      <c r="GD478" s="27">
        <f>IF($O478&gt;=GD$1,$S478,0)</f>
        <v>0</v>
      </c>
      <c r="GE478" s="27">
        <f>IF($O478&gt;=GE$1,$S478,0)</f>
        <v>0</v>
      </c>
      <c r="GF478" s="27">
        <f>IF($O478&gt;=GF$1,$S478,0)</f>
        <v>0</v>
      </c>
      <c r="GG478" s="27">
        <f>IF($O478&gt;=GG$1,$S478,0)</f>
        <v>0</v>
      </c>
      <c r="GH478" s="27">
        <f>IF($O478&gt;=GH$1,$S478,0)</f>
        <v>0</v>
      </c>
      <c r="GI478" s="27">
        <f>IF($O478&gt;=GI$1,$S478,0)</f>
        <v>0</v>
      </c>
      <c r="GJ478" s="27">
        <f>IF($O478&gt;=GJ$1,$S478,0)</f>
        <v>0</v>
      </c>
      <c r="GK478" s="27">
        <f>IF($O478&gt;=GK$1,$S478,0)</f>
        <v>0</v>
      </c>
      <c r="GL478" s="27">
        <f>IF($O478&gt;=GL$1,$S478,0)</f>
        <v>0</v>
      </c>
      <c r="GM478" s="27">
        <f>IF($O478&gt;=GM$1,$S478,0)</f>
        <v>0</v>
      </c>
      <c r="GN478" s="27">
        <f>IF($O478&gt;=GN$1,$S478,0)</f>
        <v>0</v>
      </c>
      <c r="GO478" s="27">
        <f>IF($O478&gt;=GO$1,$S478,0)</f>
        <v>0</v>
      </c>
      <c r="GP478" s="27">
        <f>IF($O478&gt;=GP$1,$S478,0)</f>
        <v>0</v>
      </c>
      <c r="GQ478" s="27">
        <f>IF($O478&gt;=GQ$1,$S478,0)</f>
        <v>0</v>
      </c>
      <c r="GR478" s="27">
        <f>IF($O478&gt;=GR$1,$S478,0)</f>
        <v>0</v>
      </c>
      <c r="GS478" s="27">
        <f>IF($O478&gt;=GS$1,$S478,0)</f>
        <v>0</v>
      </c>
      <c r="GT478" s="27">
        <f>IF($O478&gt;=GT$1,$S478,0)</f>
        <v>0</v>
      </c>
      <c r="GU478" s="27">
        <f>IF($O478&gt;=GU$1,$S478,0)</f>
        <v>0</v>
      </c>
      <c r="GV478" s="27">
        <f>IF($O478&gt;=GV$1,$S478,0)</f>
        <v>0</v>
      </c>
      <c r="GW478" s="27">
        <f>IF($O478&gt;=GW$1,$S478,0)</f>
        <v>0</v>
      </c>
      <c r="GX478" s="27">
        <f>IF($O478&gt;=GX$1,$S478,0)</f>
        <v>0</v>
      </c>
      <c r="GY478" s="27">
        <f>IF($O478&gt;=GY$1,$S478,0)</f>
        <v>0</v>
      </c>
      <c r="GZ478" s="27">
        <f>IF($O478&gt;=GZ$1,$S478,0)</f>
        <v>0</v>
      </c>
      <c r="HA478" s="27">
        <f>IF($O478&gt;=HA$1,$S478,0)</f>
        <v>0</v>
      </c>
      <c r="HB478" s="27">
        <f>IF($O478&gt;=HB$1,$S478,0)</f>
        <v>0</v>
      </c>
      <c r="HC478" s="27">
        <f>IF($O478&gt;=HC$1,$S478,0)</f>
        <v>0</v>
      </c>
    </row>
    <row r="479" spans="1:211">
      <c r="A479" s="3">
        <v>105660</v>
      </c>
      <c r="B479" s="3" t="s">
        <v>485</v>
      </c>
      <c r="C479" s="3" t="s">
        <v>450</v>
      </c>
      <c r="D479" s="3">
        <v>53</v>
      </c>
      <c r="E479" s="4">
        <v>37957</v>
      </c>
      <c r="F479" s="5">
        <v>14.558904109589042</v>
      </c>
      <c r="G479" s="3" t="s">
        <v>446</v>
      </c>
      <c r="H479" s="4">
        <v>24097</v>
      </c>
      <c r="I479" s="9" t="s">
        <v>836</v>
      </c>
      <c r="J479" s="5">
        <v>2730.45</v>
      </c>
      <c r="K479" s="31">
        <v>200</v>
      </c>
      <c r="L479" s="32">
        <v>14</v>
      </c>
      <c r="M479" s="33">
        <f>VLOOKUP(L479,FIND,3,TRUE)</f>
        <v>1.1000000000000001</v>
      </c>
      <c r="N479" s="32">
        <f>IF(L479&gt;30,180,VLOOKUP(L479,TEMPO,2,FALSE))</f>
        <v>84</v>
      </c>
      <c r="O479" s="32">
        <f>IF(R479&gt;0,4,N479)</f>
        <v>84</v>
      </c>
      <c r="P479" s="96">
        <f>J479*M479*L479</f>
        <v>42048.93</v>
      </c>
      <c r="Q479" s="96">
        <f>10934.45*2</f>
        <v>21868.9</v>
      </c>
      <c r="R479" s="96">
        <f>IF(P479&lt;=Q479,P479/4,0)</f>
        <v>0</v>
      </c>
      <c r="S479" s="5">
        <f>IF(P479&gt;=Q479,P479/N479,0)</f>
        <v>500.58249999999998</v>
      </c>
      <c r="T479" s="3"/>
      <c r="U479" s="3">
        <f>IF(T479="",1,0)</f>
        <v>1</v>
      </c>
      <c r="V479" s="3">
        <v>90</v>
      </c>
      <c r="W479" s="5">
        <v>0</v>
      </c>
      <c r="X479" s="5">
        <v>203.3</v>
      </c>
      <c r="Y479" s="5">
        <f>X479*W479</f>
        <v>0</v>
      </c>
      <c r="Z479" s="5">
        <v>400</v>
      </c>
      <c r="AA479" s="5">
        <f>S479+Y479+Z479</f>
        <v>900.58249999999998</v>
      </c>
      <c r="AB479" s="39">
        <f>(J479/12+J479/12*1.3333333333+450/12+J479/30*6/12+J479)*1.3+Y479+Z479+153.9</f>
        <v>4901.5918333234731</v>
      </c>
      <c r="AC479" s="39" t="s">
        <v>450</v>
      </c>
      <c r="AD479" s="39">
        <f>J479*1.3+400+153.9</f>
        <v>4103.4849999999997</v>
      </c>
      <c r="AE479" s="39">
        <f>SUMIFS('CUSTO MENSAL FUNC NOVO'!H:H,'CUSTO MENSAL FUNC NOVO'!A:A,'VALORES MENSAIS'!AC479)</f>
        <v>3296.25</v>
      </c>
      <c r="AF479" s="27">
        <f>IF($R479&gt;0,$R479,$S479)+$Y479+$Z479</f>
        <v>900.58249999999998</v>
      </c>
      <c r="AG479" s="27">
        <f>IF($R479&gt;0,$R479,$S479)+$Y479+$Z479</f>
        <v>900.58249999999998</v>
      </c>
      <c r="AH479" s="27">
        <f>IF($R479&gt;0,$R479,$S479)+$Y479+$Z479</f>
        <v>900.58249999999998</v>
      </c>
      <c r="AI479" s="27">
        <f>IF($R479&gt;0,$R479,$S479)+$Y479+$Z479</f>
        <v>900.58249999999998</v>
      </c>
      <c r="AJ479" s="27">
        <f>IF($O479&gt;=AJ$1,$S479+$Y479+$Z479,$Y479+$Z479)</f>
        <v>900.58249999999998</v>
      </c>
      <c r="AK479" s="27">
        <f>IF($O479&gt;=AK$1,$S479+$Y479+$Z479,$Y479+$Z479)</f>
        <v>900.58249999999998</v>
      </c>
      <c r="AL479" s="27">
        <f>IF($O479&gt;=AL$1,$S479+$Y479+$Z479,$Y479+$Z479)</f>
        <v>900.58249999999998</v>
      </c>
      <c r="AM479" s="27">
        <f>IF($O479&gt;=AM$1,$S479+$Y479+$Z479,$Y479+$Z479)</f>
        <v>900.58249999999998</v>
      </c>
      <c r="AN479" s="27">
        <f>IF($O479&gt;=AN$1,$S479+$Y479+$Z479,$Y479+$Z479)</f>
        <v>900.58249999999998</v>
      </c>
      <c r="AO479" s="27">
        <f>IF($O479&gt;=AO$1,$S479+$Y479+$Z479,$Y479+$Z479)</f>
        <v>900.58249999999998</v>
      </c>
      <c r="AP479" s="27">
        <f>IF($O479&gt;=AP$1,$S479+$Y479+$Z479,$Y479+$Z479)</f>
        <v>900.58249999999998</v>
      </c>
      <c r="AQ479" s="27">
        <f>IF($O479&gt;=AQ$1,$S479+$Y479+$Z479,$Y479+$Z479)</f>
        <v>900.58249999999998</v>
      </c>
      <c r="AR479" s="27">
        <f>IF($O479&gt;=AR$1,$S479+$Y479+$Z479,$Y479+$Z479)</f>
        <v>900.58249999999998</v>
      </c>
      <c r="AS479" s="27">
        <f>IF($O479&gt;=AS$1,$S479+$Y479+$Z479,$Y479+$Z479)</f>
        <v>900.58249999999998</v>
      </c>
      <c r="AT479" s="27">
        <f>IF($O479&gt;=AT$1,$S479+$Y479+$Z479,$Y479+$Z479)</f>
        <v>900.58249999999998</v>
      </c>
      <c r="AU479" s="27">
        <f>IF($O479&gt;=AU$1,$S479+$Y479+$Z479,$Y479+$Z479)</f>
        <v>900.58249999999998</v>
      </c>
      <c r="AV479" s="27">
        <f>IF($O479&gt;=AV$1,$S479+$Y479+$Z479,$Y479+$Z479)</f>
        <v>900.58249999999998</v>
      </c>
      <c r="AW479" s="27">
        <f>IF($O479&gt;=AW$1,$S479+$Y479+$Z479,$Y479+$Z479)</f>
        <v>900.58249999999998</v>
      </c>
      <c r="AX479" s="27">
        <f>IF($O479&gt;=AX$1,$S479+$Y479+$Z479,$Y479+$Z479)</f>
        <v>900.58249999999998</v>
      </c>
      <c r="AY479" s="27">
        <f>IF($O479&gt;=AY$1,$S479+$Y479+$Z479,$Y479+$Z479)</f>
        <v>900.58249999999998</v>
      </c>
      <c r="AZ479" s="27">
        <f>IF($O479&gt;=AZ$1,$S479+$Y479+$Z479,$Y479+$Z479)</f>
        <v>900.58249999999998</v>
      </c>
      <c r="BA479" s="27">
        <f>IF($O479&gt;=BA$1,$S479+$Y479+$Z479,$Y479+$Z479)</f>
        <v>900.58249999999998</v>
      </c>
      <c r="BB479" s="27">
        <f>IF($O479&gt;=BB$1,$S479+$Y479+$Z479,$Y479+$Z479)</f>
        <v>900.58249999999998</v>
      </c>
      <c r="BC479" s="27">
        <f>IF($O479&gt;=BC$1,$S479+$Y479+$Z479,$Y479+$Z479)</f>
        <v>900.58249999999998</v>
      </c>
      <c r="BD479" s="27">
        <f>IF($O479&gt;=BD$1,$S479+$Y479+$Z479,$Y479+$Z479)</f>
        <v>900.58249999999998</v>
      </c>
      <c r="BE479" s="27">
        <f>IF($O479&gt;=BE$1,$S479+$Y479+$Z479,$Y479+$Z479)</f>
        <v>900.58249999999998</v>
      </c>
      <c r="BF479" s="27">
        <f>IF($O479&gt;=BF$1,$S479+$Y479+$Z479,$Y479+$Z479)</f>
        <v>900.58249999999998</v>
      </c>
      <c r="BG479" s="27">
        <f>IF($O479&gt;=BG$1,$S479+$Y479+$Z479,$Y479+$Z479)</f>
        <v>900.58249999999998</v>
      </c>
      <c r="BH479" s="27">
        <f>IF($O479&gt;=BH$1,$S479+$Y479+$Z479,$Y479+$Z479)</f>
        <v>900.58249999999998</v>
      </c>
      <c r="BI479" s="27">
        <f>IF($O479&gt;=BI$1,$S479+$Y479+$Z479,$Y479+$Z479)</f>
        <v>900.58249999999998</v>
      </c>
      <c r="BJ479" s="27">
        <f>IF($O479&gt;=BJ$1,$S479+$Y479+$Z479,$Y479+$Z479)</f>
        <v>900.58249999999998</v>
      </c>
      <c r="BK479" s="27">
        <f>IF($O479&gt;=BK$1,$S479+$Y479+$Z479,$Y479+$Z479)</f>
        <v>900.58249999999998</v>
      </c>
      <c r="BL479" s="27">
        <f>IF($O479&gt;=BL$1,$S479+$Y479+$Z479,$Y479+$Z479)</f>
        <v>900.58249999999998</v>
      </c>
      <c r="BM479" s="27">
        <f>IF($O479&gt;=BM$1,$S479+$Y479+$Z479,$Y479+$Z479)</f>
        <v>900.58249999999998</v>
      </c>
      <c r="BN479" s="27">
        <f>IF($O479&gt;=BN$1,$S479+$Y479+$Z479,$Y479+$Z479)</f>
        <v>900.58249999999998</v>
      </c>
      <c r="BO479" s="27">
        <f>IF($O479&gt;=BO$1,$S479+$Y479+$Z479,$Y479+$Z479)</f>
        <v>900.58249999999998</v>
      </c>
      <c r="BP479" s="27">
        <f>IF($O479&gt;=BP$1,$S479+$Y479+$Z479,$Y479+$Z479)</f>
        <v>900.58249999999998</v>
      </c>
      <c r="BQ479" s="27">
        <f>IF($O479&gt;=BQ$1,$S479+$Y479+$Z479,$Y479+$Z479)</f>
        <v>900.58249999999998</v>
      </c>
      <c r="BR479" s="27">
        <f>IF($O479&gt;=BR$1,$S479+$Y479+$Z479,$Y479+$Z479)</f>
        <v>900.58249999999998</v>
      </c>
      <c r="BS479" s="27">
        <f>IF($O479&gt;=BS$1,$S479+$Y479+$Z479,$Y479+$Z479)</f>
        <v>900.58249999999998</v>
      </c>
      <c r="BT479" s="27">
        <f>IF($O479&gt;=BT$1,$S479+$Y479+$Z479,$Y479+$Z479)</f>
        <v>900.58249999999998</v>
      </c>
      <c r="BU479" s="27">
        <f>IF($O479&gt;=BU$1,$S479+$Y479+$Z479,$Y479+$Z479)</f>
        <v>900.58249999999998</v>
      </c>
      <c r="BV479" s="27">
        <f>IF($O479&gt;=BV$1,$S479+$Y479+$Z479,$Y479+$Z479)</f>
        <v>900.58249999999998</v>
      </c>
      <c r="BW479" s="27">
        <f>IF($O479&gt;=BW$1,$S479+$Y479+$Z479,$Y479+$Z479)</f>
        <v>900.58249999999998</v>
      </c>
      <c r="BX479" s="27">
        <f>IF($O479&gt;=BX$1,$S479+$Y479+$Z479,$Y479+$Z479)</f>
        <v>900.58249999999998</v>
      </c>
      <c r="BY479" s="27">
        <f>IF($O479&gt;=BY$1,$S479+$Y479+$Z479,$Y479+$Z479)</f>
        <v>900.58249999999998</v>
      </c>
      <c r="BZ479" s="27">
        <f>IF($O479&gt;=BZ$1,$S479+$Y479+$Z479,$Y479+$Z479)</f>
        <v>900.58249999999998</v>
      </c>
      <c r="CA479" s="27">
        <f>IF($O479&gt;=CA$1,$S479+$Y479+$Z479,$Y479+$Z479)</f>
        <v>900.58249999999998</v>
      </c>
      <c r="CB479" s="27">
        <f>IF($O479&gt;=CB$1,$S479+$Y479+$Z479,$Y479+$Z479)</f>
        <v>900.58249999999998</v>
      </c>
      <c r="CC479" s="27">
        <f>IF($O479&gt;=CC$1,$S479+$Y479+$Z479,$Y479+$Z479)</f>
        <v>900.58249999999998</v>
      </c>
      <c r="CD479" s="27">
        <f>IF($O479&gt;=CD$1,$S479+$Y479+$Z479,$Y479+$Z479)</f>
        <v>900.58249999999998</v>
      </c>
      <c r="CE479" s="27">
        <f>IF($O479&gt;=CE$1,$S479+$Y479+$Z479,$Y479+$Z479)</f>
        <v>900.58249999999998</v>
      </c>
      <c r="CF479" s="27">
        <f>IF($O479&gt;=CF$1,$S479+$Y479+$Z479,$Y479+$Z479)</f>
        <v>900.58249999999998</v>
      </c>
      <c r="CG479" s="27">
        <f>IF($O479&gt;=CG$1,$S479+$Y479+$Z479,$Y479+$Z479)</f>
        <v>900.58249999999998</v>
      </c>
      <c r="CH479" s="27">
        <f>IF($O479&gt;=CH$1,$S479+$Y479+$Z479,$Y479+$Z479)</f>
        <v>900.58249999999998</v>
      </c>
      <c r="CI479" s="27">
        <f>IF($O479&gt;=CI$1,$S479+$Y479+$Z479,$Y479+$Z479)</f>
        <v>900.58249999999998</v>
      </c>
      <c r="CJ479" s="27">
        <f>IF($O479&gt;=CJ$1,$S479+$Y479+$Z479,$Y479+$Z479)</f>
        <v>900.58249999999998</v>
      </c>
      <c r="CK479" s="27">
        <f>IF($O479&gt;=CK$1,$S479+$Y479+$Z479,$Y479+$Z479)</f>
        <v>900.58249999999998</v>
      </c>
      <c r="CL479" s="27">
        <f>IF($O479&gt;=CL$1,$S479+$Y479+$Z479,$Y479+$Z479)</f>
        <v>900.58249999999998</v>
      </c>
      <c r="CM479" s="27">
        <f>IF($O479&gt;=CM$1,$S479+$Y479+$Z479,$Y479+$Z479)</f>
        <v>900.58249999999998</v>
      </c>
      <c r="CN479" s="27">
        <f>IF($O479&gt;=CN$1,$S479+$Y479,$Y479)</f>
        <v>500.58249999999998</v>
      </c>
      <c r="CO479" s="27">
        <f>IF($O479&gt;=CO$1,$S479+$Y479,$Y479)</f>
        <v>500.58249999999998</v>
      </c>
      <c r="CP479" s="27">
        <f>IF($O479&gt;=CP$1,$S479+$Y479,$Y479)</f>
        <v>500.58249999999998</v>
      </c>
      <c r="CQ479" s="27">
        <f>IF($O479&gt;=CQ$1,$S479+$Y479,$Y479)</f>
        <v>500.58249999999998</v>
      </c>
      <c r="CR479" s="27">
        <f>IF($O479&gt;=CR$1,$S479+$Y479,$Y479)</f>
        <v>500.58249999999998</v>
      </c>
      <c r="CS479" s="27">
        <f>IF($O479&gt;=CS$1,$S479+$Y479,$Y479)</f>
        <v>500.58249999999998</v>
      </c>
      <c r="CT479" s="27">
        <f>IF($O479&gt;=CT$1,$S479+$Y479,$Y479)</f>
        <v>500.58249999999998</v>
      </c>
      <c r="CU479" s="27">
        <f>IF($O479&gt;=CU$1,$S479+$Y479,$Y479)</f>
        <v>500.58249999999998</v>
      </c>
      <c r="CV479" s="27">
        <f>IF($O479&gt;=CV$1,$S479+$Y479,$Y479)</f>
        <v>500.58249999999998</v>
      </c>
      <c r="CW479" s="27">
        <f>IF($O479&gt;=CW$1,$S479+$Y479,$Y479)</f>
        <v>500.58249999999998</v>
      </c>
      <c r="CX479" s="27">
        <f>IF($O479&gt;=CX$1,$S479+$Y479,$Y479)</f>
        <v>500.58249999999998</v>
      </c>
      <c r="CY479" s="27">
        <f>IF($O479&gt;=CY$1,$S479+$Y479,$Y479)</f>
        <v>500.58249999999998</v>
      </c>
      <c r="CZ479" s="27">
        <f>IF($O479&gt;=CZ$1,$S479+$Y479,$Y479)</f>
        <v>500.58249999999998</v>
      </c>
      <c r="DA479" s="27">
        <f>IF($O479&gt;=DA$1,$S479+$Y479,$Y479)</f>
        <v>500.58249999999998</v>
      </c>
      <c r="DB479" s="27">
        <f>IF($O479&gt;=DB$1,$S479+$Y479,$Y479)</f>
        <v>500.58249999999998</v>
      </c>
      <c r="DC479" s="27">
        <f>IF($O479&gt;=DC$1,$S479+$Y479,$Y479)</f>
        <v>500.58249999999998</v>
      </c>
      <c r="DD479" s="27">
        <f>IF($O479&gt;=DD$1,$S479+$Y479,$Y479)</f>
        <v>500.58249999999998</v>
      </c>
      <c r="DE479" s="27">
        <f>IF($O479&gt;=DE$1,$S479+$Y479,$Y479)</f>
        <v>500.58249999999998</v>
      </c>
      <c r="DF479" s="27">
        <f>IF($O479&gt;=DF$1,$S479+$Y479,$Y479)</f>
        <v>500.58249999999998</v>
      </c>
      <c r="DG479" s="27">
        <f>IF($O479&gt;=DG$1,$S479+$Y479,$Y479)</f>
        <v>500.58249999999998</v>
      </c>
      <c r="DH479" s="27">
        <f>IF($O479&gt;=DH$1,$S479+$Y479,$Y479)</f>
        <v>500.58249999999998</v>
      </c>
      <c r="DI479" s="27">
        <f>IF($O479&gt;=DI$1,$S479+$Y479,$Y479)</f>
        <v>500.58249999999998</v>
      </c>
      <c r="DJ479" s="27">
        <f>IF($O479&gt;=DJ$1,$S479+$Y479,$Y479)</f>
        <v>500.58249999999998</v>
      </c>
      <c r="DK479" s="27">
        <f>IF($O479&gt;=DK$1,$S479+$Y479,$Y479)</f>
        <v>500.58249999999998</v>
      </c>
      <c r="DL479" s="27">
        <f>IF($O479&gt;=DL$1,$S479+$Y479,$Y479)</f>
        <v>0</v>
      </c>
      <c r="DM479" s="27">
        <f>IF($O479&gt;=DM$1,$S479+$Y479,$Y479)</f>
        <v>0</v>
      </c>
      <c r="DN479" s="27">
        <f>IF($O479&gt;=DN$1,$S479+$Y479,$Y479)</f>
        <v>0</v>
      </c>
      <c r="DO479" s="27">
        <f>IF($O479&gt;=DO$1,$S479+$Y479,$Y479)</f>
        <v>0</v>
      </c>
      <c r="DP479" s="27">
        <f>IF($O479&gt;=DP$1,$S479+$Y479,$Y479)</f>
        <v>0</v>
      </c>
      <c r="DQ479" s="27">
        <f>IF($O479&gt;=DQ$1,$S479+$Y479,$Y479)</f>
        <v>0</v>
      </c>
      <c r="DR479" s="27">
        <f>IF($O479&gt;=DR$1,$S479+$Y479,$Y479)</f>
        <v>0</v>
      </c>
      <c r="DS479" s="27">
        <f>IF($O479&gt;=DS$1,$S479+$Y479,$Y479)</f>
        <v>0</v>
      </c>
      <c r="DT479" s="27">
        <f>IF($O479&gt;=DT$1,$S479+$Y479,$Y479)</f>
        <v>0</v>
      </c>
      <c r="DU479" s="27">
        <f>IF($O479&gt;=DU$1,$S479+$Y479,$Y479)</f>
        <v>0</v>
      </c>
      <c r="DV479" s="27">
        <f>IF($O479&gt;=DV$1,$S479+$Y479,$Y479)</f>
        <v>0</v>
      </c>
      <c r="DW479" s="27">
        <f>IF($O479&gt;=DW$1,$S479+$Y479,$Y479)</f>
        <v>0</v>
      </c>
      <c r="DX479" s="27">
        <f>IF($O479&gt;=DX$1,$S479+$Y479,$Y479)</f>
        <v>0</v>
      </c>
      <c r="DY479" s="27">
        <f>IF($O479&gt;=DY$1,$S479+$Y479,$Y479)</f>
        <v>0</v>
      </c>
      <c r="DZ479" s="27">
        <f>IF($O479&gt;=DZ$1,$S479+$Y479,$Y479)</f>
        <v>0</v>
      </c>
      <c r="EA479" s="27">
        <f>IF($O479&gt;=EA$1,$S479+$Y479,$Y479)</f>
        <v>0</v>
      </c>
      <c r="EB479" s="27">
        <f>IF($O479&gt;=EB$1,$S479+$Y479,$Y479)</f>
        <v>0</v>
      </c>
      <c r="EC479" s="27">
        <f>IF($O479&gt;=EC$1,$S479+$Y479,$Y479)</f>
        <v>0</v>
      </c>
      <c r="ED479" s="27">
        <f>IF($O479&gt;=ED$1,$S479+$Y479,$Y479)</f>
        <v>0</v>
      </c>
      <c r="EE479" s="27">
        <f>IF($O479&gt;=EE$1,$S479+$Y479,$Y479)</f>
        <v>0</v>
      </c>
      <c r="EF479" s="27">
        <f>IF($O479&gt;=EF$1,$S479+$Y479,$Y479)</f>
        <v>0</v>
      </c>
      <c r="EG479" s="27">
        <f>IF($O479&gt;=EG$1,$S479+$Y479,$Y479)</f>
        <v>0</v>
      </c>
      <c r="EH479" s="27">
        <f>IF($O479&gt;=EH$1,$S479+$Y479,$Y479)</f>
        <v>0</v>
      </c>
      <c r="EI479" s="27">
        <f>IF($O479&gt;=EI$1,$S479+$Y479,$Y479)</f>
        <v>0</v>
      </c>
      <c r="EJ479" s="27">
        <f>IF($O479&gt;=EJ$1,$S479+$Y479,$Y479)</f>
        <v>0</v>
      </c>
      <c r="EK479" s="27">
        <f>IF($O479&gt;=EK$1,$S479+$Y479,$Y479)</f>
        <v>0</v>
      </c>
      <c r="EL479" s="27">
        <f>IF($O479&gt;=EL$1,$S479+$Y479,$Y479)</f>
        <v>0</v>
      </c>
      <c r="EM479" s="27">
        <f>IF($O479&gt;=EM$1,$S479+$Y479,$Y479)</f>
        <v>0</v>
      </c>
      <c r="EN479" s="27">
        <f>IF($O479&gt;=EN$1,$S479+$Y479,$Y479)</f>
        <v>0</v>
      </c>
      <c r="EO479" s="27">
        <f>IF($O479&gt;=EO$1,$S479+$Y479,$Y479)</f>
        <v>0</v>
      </c>
      <c r="EP479" s="27">
        <f>IF($O479&gt;=EP$1,$S479+$Y479,$Y479)</f>
        <v>0</v>
      </c>
      <c r="EQ479" s="27">
        <f>IF($O479&gt;=EQ$1,$S479+$Y479,$Y479)</f>
        <v>0</v>
      </c>
      <c r="ER479" s="27">
        <f>IF($O479&gt;=ER$1,$S479+$Y479,$Y479)</f>
        <v>0</v>
      </c>
      <c r="ES479" s="27">
        <f>IF($O479&gt;=ES$1,$S479+$Y479,$Y479)</f>
        <v>0</v>
      </c>
      <c r="ET479" s="27">
        <f>IF($O479&gt;=ET$1,$S479+$Y479,$Y479)</f>
        <v>0</v>
      </c>
      <c r="EU479" s="27">
        <f>IF($O479&gt;=EU$1,$S479+$Y479,$Y479)</f>
        <v>0</v>
      </c>
      <c r="EV479" s="27">
        <f>IF($O479&gt;=EV$1,$S479,0)</f>
        <v>0</v>
      </c>
      <c r="EW479" s="27">
        <f>IF($O479&gt;=EW$1,$S479,0)</f>
        <v>0</v>
      </c>
      <c r="EX479" s="27">
        <f>IF($O479&gt;=EX$1,$S479,0)</f>
        <v>0</v>
      </c>
      <c r="EY479" s="27">
        <f>IF($O479&gt;=EY$1,$S479,0)</f>
        <v>0</v>
      </c>
      <c r="EZ479" s="27">
        <f>IF($O479&gt;=EZ$1,$S479,0)</f>
        <v>0</v>
      </c>
      <c r="FA479" s="27">
        <f>IF($O479&gt;=FA$1,$S479,0)</f>
        <v>0</v>
      </c>
      <c r="FB479" s="27">
        <f>IF($O479&gt;=FB$1,$S479,0)</f>
        <v>0</v>
      </c>
      <c r="FC479" s="27">
        <f>IF($O479&gt;=FC$1,$S479,0)</f>
        <v>0</v>
      </c>
      <c r="FD479" s="27">
        <f>IF($O479&gt;=FD$1,$S479,0)</f>
        <v>0</v>
      </c>
      <c r="FE479" s="27">
        <f>IF($O479&gt;=FE$1,$S479,0)</f>
        <v>0</v>
      </c>
      <c r="FF479" s="27">
        <f>IF($O479&gt;=FF$1,$S479,0)</f>
        <v>0</v>
      </c>
      <c r="FG479" s="27">
        <f>IF($O479&gt;=FG$1,$S479,0)</f>
        <v>0</v>
      </c>
      <c r="FH479" s="27">
        <f>IF($O479&gt;=FH$1,$S479,0)</f>
        <v>0</v>
      </c>
      <c r="FI479" s="27">
        <f>IF($O479&gt;=FI$1,$S479,0)</f>
        <v>0</v>
      </c>
      <c r="FJ479" s="27">
        <f>IF($O479&gt;=FJ$1,$S479,0)</f>
        <v>0</v>
      </c>
      <c r="FK479" s="27">
        <f>IF($O479&gt;=FK$1,$S479,0)</f>
        <v>0</v>
      </c>
      <c r="FL479" s="27">
        <f>IF($O479&gt;=FL$1,$S479,0)</f>
        <v>0</v>
      </c>
      <c r="FM479" s="27">
        <f>IF($O479&gt;=FM$1,$S479,0)</f>
        <v>0</v>
      </c>
      <c r="FN479" s="27">
        <f>IF($O479&gt;=FN$1,$S479,0)</f>
        <v>0</v>
      </c>
      <c r="FO479" s="27">
        <f>IF($O479&gt;=FO$1,$S479,0)</f>
        <v>0</v>
      </c>
      <c r="FP479" s="27">
        <f>IF($O479&gt;=FP$1,$S479,0)</f>
        <v>0</v>
      </c>
      <c r="FQ479" s="27">
        <f>IF($O479&gt;=FQ$1,$S479,0)</f>
        <v>0</v>
      </c>
      <c r="FR479" s="27">
        <f>IF($O479&gt;=FR$1,$S479,0)</f>
        <v>0</v>
      </c>
      <c r="FS479" s="27">
        <f>IF($O479&gt;=FS$1,$S479,0)</f>
        <v>0</v>
      </c>
      <c r="FT479" s="27">
        <f>IF($O479&gt;=FT$1,$S479,0)</f>
        <v>0</v>
      </c>
      <c r="FU479" s="27">
        <f>IF($O479&gt;=FU$1,$S479,0)</f>
        <v>0</v>
      </c>
      <c r="FV479" s="27">
        <f>IF($O479&gt;=FV$1,$S479,0)</f>
        <v>0</v>
      </c>
      <c r="FW479" s="27">
        <f>IF($O479&gt;=FW$1,$S479,0)</f>
        <v>0</v>
      </c>
      <c r="FX479" s="27">
        <f>IF($O479&gt;=FX$1,$S479,0)</f>
        <v>0</v>
      </c>
      <c r="FY479" s="27">
        <f>IF($O479&gt;=FY$1,$S479,0)</f>
        <v>0</v>
      </c>
      <c r="FZ479" s="27">
        <f>IF($O479&gt;=FZ$1,$S479,0)</f>
        <v>0</v>
      </c>
      <c r="GA479" s="27">
        <f>IF($O479&gt;=GA$1,$S479,0)</f>
        <v>0</v>
      </c>
      <c r="GB479" s="27">
        <f>IF($O479&gt;=GB$1,$S479,0)</f>
        <v>0</v>
      </c>
      <c r="GC479" s="27">
        <f>IF($O479&gt;=GC$1,$S479,0)</f>
        <v>0</v>
      </c>
      <c r="GD479" s="27">
        <f>IF($O479&gt;=GD$1,$S479,0)</f>
        <v>0</v>
      </c>
      <c r="GE479" s="27">
        <f>IF($O479&gt;=GE$1,$S479,0)</f>
        <v>0</v>
      </c>
      <c r="GF479" s="27">
        <f>IF($O479&gt;=GF$1,$S479,0)</f>
        <v>0</v>
      </c>
      <c r="GG479" s="27">
        <f>IF($O479&gt;=GG$1,$S479,0)</f>
        <v>0</v>
      </c>
      <c r="GH479" s="27">
        <f>IF($O479&gt;=GH$1,$S479,0)</f>
        <v>0</v>
      </c>
      <c r="GI479" s="27">
        <f>IF($O479&gt;=GI$1,$S479,0)</f>
        <v>0</v>
      </c>
      <c r="GJ479" s="27">
        <f>IF($O479&gt;=GJ$1,$S479,0)</f>
        <v>0</v>
      </c>
      <c r="GK479" s="27">
        <f>IF($O479&gt;=GK$1,$S479,0)</f>
        <v>0</v>
      </c>
      <c r="GL479" s="27">
        <f>IF($O479&gt;=GL$1,$S479,0)</f>
        <v>0</v>
      </c>
      <c r="GM479" s="27">
        <f>IF($O479&gt;=GM$1,$S479,0)</f>
        <v>0</v>
      </c>
      <c r="GN479" s="27">
        <f>IF($O479&gt;=GN$1,$S479,0)</f>
        <v>0</v>
      </c>
      <c r="GO479" s="27">
        <f>IF($O479&gt;=GO$1,$S479,0)</f>
        <v>0</v>
      </c>
      <c r="GP479" s="27">
        <f>IF($O479&gt;=GP$1,$S479,0)</f>
        <v>0</v>
      </c>
      <c r="GQ479" s="27">
        <f>IF($O479&gt;=GQ$1,$S479,0)</f>
        <v>0</v>
      </c>
      <c r="GR479" s="27">
        <f>IF($O479&gt;=GR$1,$S479,0)</f>
        <v>0</v>
      </c>
      <c r="GS479" s="27">
        <f>IF($O479&gt;=GS$1,$S479,0)</f>
        <v>0</v>
      </c>
      <c r="GT479" s="27">
        <f>IF($O479&gt;=GT$1,$S479,0)</f>
        <v>0</v>
      </c>
      <c r="GU479" s="27">
        <f>IF($O479&gt;=GU$1,$S479,0)</f>
        <v>0</v>
      </c>
      <c r="GV479" s="27">
        <f>IF($O479&gt;=GV$1,$S479,0)</f>
        <v>0</v>
      </c>
      <c r="GW479" s="27">
        <f>IF($O479&gt;=GW$1,$S479,0)</f>
        <v>0</v>
      </c>
      <c r="GX479" s="27">
        <f>IF($O479&gt;=GX$1,$S479,0)</f>
        <v>0</v>
      </c>
      <c r="GY479" s="27">
        <f>IF($O479&gt;=GY$1,$S479,0)</f>
        <v>0</v>
      </c>
      <c r="GZ479" s="27">
        <f>IF($O479&gt;=GZ$1,$S479,0)</f>
        <v>0</v>
      </c>
      <c r="HA479" s="27">
        <f>IF($O479&gt;=HA$1,$S479,0)</f>
        <v>0</v>
      </c>
      <c r="HB479" s="27">
        <f>IF($O479&gt;=HB$1,$S479,0)</f>
        <v>0</v>
      </c>
      <c r="HC479" s="27">
        <f>IF($O479&gt;=HC$1,$S479,0)</f>
        <v>0</v>
      </c>
    </row>
    <row r="480" spans="1:211">
      <c r="A480" s="3">
        <v>173100</v>
      </c>
      <c r="B480" s="3" t="s">
        <v>444</v>
      </c>
      <c r="C480" s="3" t="s">
        <v>445</v>
      </c>
      <c r="D480" s="3">
        <v>55</v>
      </c>
      <c r="E480" s="4">
        <v>40679</v>
      </c>
      <c r="F480" s="5">
        <v>7.1013698630136988</v>
      </c>
      <c r="G480" s="3" t="s">
        <v>446</v>
      </c>
      <c r="H480" s="4">
        <v>23204</v>
      </c>
      <c r="I480" s="9" t="s">
        <v>836</v>
      </c>
      <c r="J480" s="5">
        <v>7469.13</v>
      </c>
      <c r="K480" s="31">
        <v>200</v>
      </c>
      <c r="L480" s="32">
        <v>7</v>
      </c>
      <c r="M480" s="33">
        <f>VLOOKUP(L480,FIND,3,TRUE)</f>
        <v>1</v>
      </c>
      <c r="N480" s="32">
        <f>IF(L480&gt;30,180,VLOOKUP(L480,TEMPO,2,FALSE))</f>
        <v>42</v>
      </c>
      <c r="O480" s="32">
        <f>IF(R480&gt;0,4,N480)</f>
        <v>42</v>
      </c>
      <c r="P480" s="96">
        <f>J480*M480*L480</f>
        <v>52283.91</v>
      </c>
      <c r="Q480" s="96">
        <f>10934.45*2</f>
        <v>21868.9</v>
      </c>
      <c r="R480" s="96">
        <f>IF(P480&lt;=Q480,P480/4,0)</f>
        <v>0</v>
      </c>
      <c r="S480" s="5">
        <f>IF(P480&gt;=Q480,P480/N480,0)</f>
        <v>1244.855</v>
      </c>
      <c r="T480" s="3"/>
      <c r="U480" s="3">
        <f>IF(T480="",1,0)</f>
        <v>1</v>
      </c>
      <c r="V480" s="3">
        <v>101</v>
      </c>
      <c r="W480" s="5">
        <v>0</v>
      </c>
      <c r="X480" s="5">
        <v>245.73</v>
      </c>
      <c r="Y480" s="5">
        <f>X480*W480</f>
        <v>0</v>
      </c>
      <c r="Z480" s="5">
        <v>400</v>
      </c>
      <c r="AA480" s="5">
        <f>S480+Y480+Z480</f>
        <v>1644.855</v>
      </c>
      <c r="AB480" s="39">
        <f>(J480/12+J480/12*1.3333333333+450/12+J480/30*6/12+J480)*1.3+Y480+Z480+153.9</f>
        <v>12362.380233306361</v>
      </c>
      <c r="AC480" s="39" t="s">
        <v>459</v>
      </c>
      <c r="AD480" s="39">
        <f>J480*1.3+400+153.9</f>
        <v>10263.769</v>
      </c>
      <c r="AE480" s="39">
        <f>SUMIFS('CUSTO MENSAL FUNC NOVO'!H:H,'CUSTO MENSAL FUNC NOVO'!A:A,'VALORES MENSAIS'!AC480)</f>
        <v>4337.2250000000004</v>
      </c>
      <c r="AF480" s="27">
        <f>IF($R480&gt;0,$R480,$S480)+$Y480+$Z480</f>
        <v>1644.855</v>
      </c>
      <c r="AG480" s="27">
        <f>IF($R480&gt;0,$R480,$S480)+$Y480+$Z480</f>
        <v>1644.855</v>
      </c>
      <c r="AH480" s="27">
        <f>IF($R480&gt;0,$R480,$S480)+$Y480+$Z480</f>
        <v>1644.855</v>
      </c>
      <c r="AI480" s="27">
        <f>IF($R480&gt;0,$R480,$S480)+$Y480+$Z480</f>
        <v>1644.855</v>
      </c>
      <c r="AJ480" s="27">
        <f>IF($O480&gt;=AJ$1,$S480+$Y480+$Z480,$Y480+$Z480)</f>
        <v>1644.855</v>
      </c>
      <c r="AK480" s="27">
        <f>IF($O480&gt;=AK$1,$S480+$Y480+$Z480,$Y480+$Z480)</f>
        <v>1644.855</v>
      </c>
      <c r="AL480" s="27">
        <f>IF($O480&gt;=AL$1,$S480+$Y480+$Z480,$Y480+$Z480)</f>
        <v>1644.855</v>
      </c>
      <c r="AM480" s="27">
        <f>IF($O480&gt;=AM$1,$S480+$Y480+$Z480,$Y480+$Z480)</f>
        <v>1644.855</v>
      </c>
      <c r="AN480" s="27">
        <f>IF($O480&gt;=AN$1,$S480+$Y480+$Z480,$Y480+$Z480)</f>
        <v>1644.855</v>
      </c>
      <c r="AO480" s="27">
        <f>IF($O480&gt;=AO$1,$S480+$Y480+$Z480,$Y480+$Z480)</f>
        <v>1644.855</v>
      </c>
      <c r="AP480" s="27">
        <f>IF($O480&gt;=AP$1,$S480+$Y480+$Z480,$Y480+$Z480)</f>
        <v>1644.855</v>
      </c>
      <c r="AQ480" s="27">
        <f>IF($O480&gt;=AQ$1,$S480+$Y480+$Z480,$Y480+$Z480)</f>
        <v>1644.855</v>
      </c>
      <c r="AR480" s="27">
        <f>IF($O480&gt;=AR$1,$S480+$Y480+$Z480,$Y480+$Z480)</f>
        <v>1644.855</v>
      </c>
      <c r="AS480" s="27">
        <f>IF($O480&gt;=AS$1,$S480+$Y480+$Z480,$Y480+$Z480)</f>
        <v>1644.855</v>
      </c>
      <c r="AT480" s="27">
        <f>IF($O480&gt;=AT$1,$S480+$Y480+$Z480,$Y480+$Z480)</f>
        <v>1644.855</v>
      </c>
      <c r="AU480" s="27">
        <f>IF($O480&gt;=AU$1,$S480+$Y480+$Z480,$Y480+$Z480)</f>
        <v>1644.855</v>
      </c>
      <c r="AV480" s="27">
        <f>IF($O480&gt;=AV$1,$S480+$Y480+$Z480,$Y480+$Z480)</f>
        <v>1644.855</v>
      </c>
      <c r="AW480" s="27">
        <f>IF($O480&gt;=AW$1,$S480+$Y480+$Z480,$Y480+$Z480)</f>
        <v>1644.855</v>
      </c>
      <c r="AX480" s="27">
        <f>IF($O480&gt;=AX$1,$S480+$Y480+$Z480,$Y480+$Z480)</f>
        <v>1644.855</v>
      </c>
      <c r="AY480" s="27">
        <f>IF($O480&gt;=AY$1,$S480+$Y480+$Z480,$Y480+$Z480)</f>
        <v>1644.855</v>
      </c>
      <c r="AZ480" s="27">
        <f>IF($O480&gt;=AZ$1,$S480+$Y480+$Z480,$Y480+$Z480)</f>
        <v>1644.855</v>
      </c>
      <c r="BA480" s="27">
        <f>IF($O480&gt;=BA$1,$S480+$Y480+$Z480,$Y480+$Z480)</f>
        <v>1644.855</v>
      </c>
      <c r="BB480" s="27">
        <f>IF($O480&gt;=BB$1,$S480+$Y480+$Z480,$Y480+$Z480)</f>
        <v>1644.855</v>
      </c>
      <c r="BC480" s="27">
        <f>IF($O480&gt;=BC$1,$S480+$Y480+$Z480,$Y480+$Z480)</f>
        <v>1644.855</v>
      </c>
      <c r="BD480" s="27">
        <f>IF($O480&gt;=BD$1,$S480+$Y480+$Z480,$Y480+$Z480)</f>
        <v>1644.855</v>
      </c>
      <c r="BE480" s="27">
        <f>IF($O480&gt;=BE$1,$S480+$Y480+$Z480,$Y480+$Z480)</f>
        <v>1644.855</v>
      </c>
      <c r="BF480" s="27">
        <f>IF($O480&gt;=BF$1,$S480+$Y480+$Z480,$Y480+$Z480)</f>
        <v>1644.855</v>
      </c>
      <c r="BG480" s="27">
        <f>IF($O480&gt;=BG$1,$S480+$Y480+$Z480,$Y480+$Z480)</f>
        <v>1644.855</v>
      </c>
      <c r="BH480" s="27">
        <f>IF($O480&gt;=BH$1,$S480+$Y480+$Z480,$Y480+$Z480)</f>
        <v>1644.855</v>
      </c>
      <c r="BI480" s="27">
        <f>IF($O480&gt;=BI$1,$S480+$Y480+$Z480,$Y480+$Z480)</f>
        <v>1644.855</v>
      </c>
      <c r="BJ480" s="27">
        <f>IF($O480&gt;=BJ$1,$S480+$Y480+$Z480,$Y480+$Z480)</f>
        <v>1644.855</v>
      </c>
      <c r="BK480" s="27">
        <f>IF($O480&gt;=BK$1,$S480+$Y480+$Z480,$Y480+$Z480)</f>
        <v>1644.855</v>
      </c>
      <c r="BL480" s="27">
        <f>IF($O480&gt;=BL$1,$S480+$Y480+$Z480,$Y480+$Z480)</f>
        <v>1644.855</v>
      </c>
      <c r="BM480" s="27">
        <f>IF($O480&gt;=BM$1,$S480+$Y480+$Z480,$Y480+$Z480)</f>
        <v>1644.855</v>
      </c>
      <c r="BN480" s="27">
        <f>IF($O480&gt;=BN$1,$S480+$Y480+$Z480,$Y480+$Z480)</f>
        <v>1644.855</v>
      </c>
      <c r="BO480" s="27">
        <f>IF($O480&gt;=BO$1,$S480+$Y480+$Z480,$Y480+$Z480)</f>
        <v>1644.855</v>
      </c>
      <c r="BP480" s="27">
        <f>IF($O480&gt;=BP$1,$S480+$Y480+$Z480,$Y480+$Z480)</f>
        <v>1644.855</v>
      </c>
      <c r="BQ480" s="27">
        <f>IF($O480&gt;=BQ$1,$S480+$Y480+$Z480,$Y480+$Z480)</f>
        <v>1644.855</v>
      </c>
      <c r="BR480" s="27">
        <f>IF($O480&gt;=BR$1,$S480+$Y480+$Z480,$Y480+$Z480)</f>
        <v>1644.855</v>
      </c>
      <c r="BS480" s="27">
        <f>IF($O480&gt;=BS$1,$S480+$Y480+$Z480,$Y480+$Z480)</f>
        <v>1644.855</v>
      </c>
      <c r="BT480" s="27">
        <f>IF($O480&gt;=BT$1,$S480+$Y480+$Z480,$Y480+$Z480)</f>
        <v>1644.855</v>
      </c>
      <c r="BU480" s="27">
        <f>IF($O480&gt;=BU$1,$S480+$Y480+$Z480,$Y480+$Z480)</f>
        <v>1644.855</v>
      </c>
      <c r="BV480" s="27">
        <f>IF($O480&gt;=BV$1,$S480+$Y480+$Z480,$Y480+$Z480)</f>
        <v>400</v>
      </c>
      <c r="BW480" s="27">
        <f>IF($O480&gt;=BW$1,$S480+$Y480+$Z480,$Y480+$Z480)</f>
        <v>400</v>
      </c>
      <c r="BX480" s="27">
        <f>IF($O480&gt;=BX$1,$S480+$Y480+$Z480,$Y480+$Z480)</f>
        <v>400</v>
      </c>
      <c r="BY480" s="27">
        <f>IF($O480&gt;=BY$1,$S480+$Y480+$Z480,$Y480+$Z480)</f>
        <v>400</v>
      </c>
      <c r="BZ480" s="27">
        <f>IF($O480&gt;=BZ$1,$S480+$Y480+$Z480,$Y480+$Z480)</f>
        <v>400</v>
      </c>
      <c r="CA480" s="27">
        <f>IF($O480&gt;=CA$1,$S480+$Y480+$Z480,$Y480+$Z480)</f>
        <v>400</v>
      </c>
      <c r="CB480" s="27">
        <f>IF($O480&gt;=CB$1,$S480+$Y480+$Z480,$Y480+$Z480)</f>
        <v>400</v>
      </c>
      <c r="CC480" s="27">
        <f>IF($O480&gt;=CC$1,$S480+$Y480+$Z480,$Y480+$Z480)</f>
        <v>400</v>
      </c>
      <c r="CD480" s="27">
        <f>IF($O480&gt;=CD$1,$S480+$Y480+$Z480,$Y480+$Z480)</f>
        <v>400</v>
      </c>
      <c r="CE480" s="27">
        <f>IF($O480&gt;=CE$1,$S480+$Y480+$Z480,$Y480+$Z480)</f>
        <v>400</v>
      </c>
      <c r="CF480" s="27">
        <f>IF($O480&gt;=CF$1,$S480+$Y480+$Z480,$Y480+$Z480)</f>
        <v>400</v>
      </c>
      <c r="CG480" s="27">
        <f>IF($O480&gt;=CG$1,$S480+$Y480+$Z480,$Y480+$Z480)</f>
        <v>400</v>
      </c>
      <c r="CH480" s="27">
        <f>IF($O480&gt;=CH$1,$S480+$Y480+$Z480,$Y480+$Z480)</f>
        <v>400</v>
      </c>
      <c r="CI480" s="27">
        <f>IF($O480&gt;=CI$1,$S480+$Y480+$Z480,$Y480+$Z480)</f>
        <v>400</v>
      </c>
      <c r="CJ480" s="27">
        <f>IF($O480&gt;=CJ$1,$S480+$Y480+$Z480,$Y480+$Z480)</f>
        <v>400</v>
      </c>
      <c r="CK480" s="27">
        <f>IF($O480&gt;=CK$1,$S480+$Y480+$Z480,$Y480+$Z480)</f>
        <v>400</v>
      </c>
      <c r="CL480" s="27">
        <f>IF($O480&gt;=CL$1,$S480+$Y480+$Z480,$Y480+$Z480)</f>
        <v>400</v>
      </c>
      <c r="CM480" s="27">
        <f>IF($O480&gt;=CM$1,$S480+$Y480+$Z480,$Y480+$Z480)</f>
        <v>400</v>
      </c>
      <c r="CN480" s="27">
        <f>IF($O480&gt;=CN$1,$S480+$Y480,$Y480)</f>
        <v>0</v>
      </c>
      <c r="CO480" s="27">
        <f>IF($O480&gt;=CO$1,$S480+$Y480,$Y480)</f>
        <v>0</v>
      </c>
      <c r="CP480" s="27">
        <f>IF($O480&gt;=CP$1,$S480+$Y480,$Y480)</f>
        <v>0</v>
      </c>
      <c r="CQ480" s="27">
        <f>IF($O480&gt;=CQ$1,$S480+$Y480,$Y480)</f>
        <v>0</v>
      </c>
      <c r="CR480" s="27">
        <f>IF($O480&gt;=CR$1,$S480+$Y480,$Y480)</f>
        <v>0</v>
      </c>
      <c r="CS480" s="27">
        <f>IF($O480&gt;=CS$1,$S480+$Y480,$Y480)</f>
        <v>0</v>
      </c>
      <c r="CT480" s="27">
        <f>IF($O480&gt;=CT$1,$S480+$Y480,$Y480)</f>
        <v>0</v>
      </c>
      <c r="CU480" s="27">
        <f>IF($O480&gt;=CU$1,$S480+$Y480,$Y480)</f>
        <v>0</v>
      </c>
      <c r="CV480" s="27">
        <f>IF($O480&gt;=CV$1,$S480+$Y480,$Y480)</f>
        <v>0</v>
      </c>
      <c r="CW480" s="27">
        <f>IF($O480&gt;=CW$1,$S480+$Y480,$Y480)</f>
        <v>0</v>
      </c>
      <c r="CX480" s="27">
        <f>IF($O480&gt;=CX$1,$S480+$Y480,$Y480)</f>
        <v>0</v>
      </c>
      <c r="CY480" s="27">
        <f>IF($O480&gt;=CY$1,$S480+$Y480,$Y480)</f>
        <v>0</v>
      </c>
      <c r="CZ480" s="27">
        <f>IF($O480&gt;=CZ$1,$S480+$Y480,$Y480)</f>
        <v>0</v>
      </c>
      <c r="DA480" s="27">
        <f>IF($O480&gt;=DA$1,$S480+$Y480,$Y480)</f>
        <v>0</v>
      </c>
      <c r="DB480" s="27">
        <f>IF($O480&gt;=DB$1,$S480+$Y480,$Y480)</f>
        <v>0</v>
      </c>
      <c r="DC480" s="27">
        <f>IF($O480&gt;=DC$1,$S480+$Y480,$Y480)</f>
        <v>0</v>
      </c>
      <c r="DD480" s="27">
        <f>IF($O480&gt;=DD$1,$S480+$Y480,$Y480)</f>
        <v>0</v>
      </c>
      <c r="DE480" s="27">
        <f>IF($O480&gt;=DE$1,$S480+$Y480,$Y480)</f>
        <v>0</v>
      </c>
      <c r="DF480" s="27">
        <f>IF($O480&gt;=DF$1,$S480+$Y480,$Y480)</f>
        <v>0</v>
      </c>
      <c r="DG480" s="27">
        <f>IF($O480&gt;=DG$1,$S480+$Y480,$Y480)</f>
        <v>0</v>
      </c>
      <c r="DH480" s="27">
        <f>IF($O480&gt;=DH$1,$S480+$Y480,$Y480)</f>
        <v>0</v>
      </c>
      <c r="DI480" s="27">
        <f>IF($O480&gt;=DI$1,$S480+$Y480,$Y480)</f>
        <v>0</v>
      </c>
      <c r="DJ480" s="27">
        <f>IF($O480&gt;=DJ$1,$S480+$Y480,$Y480)</f>
        <v>0</v>
      </c>
      <c r="DK480" s="27">
        <f>IF($O480&gt;=DK$1,$S480+$Y480,$Y480)</f>
        <v>0</v>
      </c>
      <c r="DL480" s="27">
        <f>IF($O480&gt;=DL$1,$S480+$Y480,$Y480)</f>
        <v>0</v>
      </c>
      <c r="DM480" s="27">
        <f>IF($O480&gt;=DM$1,$S480+$Y480,$Y480)</f>
        <v>0</v>
      </c>
      <c r="DN480" s="27">
        <f>IF($O480&gt;=DN$1,$S480+$Y480,$Y480)</f>
        <v>0</v>
      </c>
      <c r="DO480" s="27">
        <f>IF($O480&gt;=DO$1,$S480+$Y480,$Y480)</f>
        <v>0</v>
      </c>
      <c r="DP480" s="27">
        <f>IF($O480&gt;=DP$1,$S480+$Y480,$Y480)</f>
        <v>0</v>
      </c>
      <c r="DQ480" s="27">
        <f>IF($O480&gt;=DQ$1,$S480+$Y480,$Y480)</f>
        <v>0</v>
      </c>
      <c r="DR480" s="27">
        <f>IF($O480&gt;=DR$1,$S480+$Y480,$Y480)</f>
        <v>0</v>
      </c>
      <c r="DS480" s="27">
        <f>IF($O480&gt;=DS$1,$S480+$Y480,$Y480)</f>
        <v>0</v>
      </c>
      <c r="DT480" s="27">
        <f>IF($O480&gt;=DT$1,$S480+$Y480,$Y480)</f>
        <v>0</v>
      </c>
      <c r="DU480" s="27">
        <f>IF($O480&gt;=DU$1,$S480+$Y480,$Y480)</f>
        <v>0</v>
      </c>
      <c r="DV480" s="27">
        <f>IF($O480&gt;=DV$1,$S480+$Y480,$Y480)</f>
        <v>0</v>
      </c>
      <c r="DW480" s="27">
        <f>IF($O480&gt;=DW$1,$S480+$Y480,$Y480)</f>
        <v>0</v>
      </c>
      <c r="DX480" s="27">
        <f>IF($O480&gt;=DX$1,$S480+$Y480,$Y480)</f>
        <v>0</v>
      </c>
      <c r="DY480" s="27">
        <f>IF($O480&gt;=DY$1,$S480+$Y480,$Y480)</f>
        <v>0</v>
      </c>
      <c r="DZ480" s="27">
        <f>IF($O480&gt;=DZ$1,$S480+$Y480,$Y480)</f>
        <v>0</v>
      </c>
      <c r="EA480" s="27">
        <f>IF($O480&gt;=EA$1,$S480+$Y480,$Y480)</f>
        <v>0</v>
      </c>
      <c r="EB480" s="27">
        <f>IF($O480&gt;=EB$1,$S480+$Y480,$Y480)</f>
        <v>0</v>
      </c>
      <c r="EC480" s="27">
        <f>IF($O480&gt;=EC$1,$S480+$Y480,$Y480)</f>
        <v>0</v>
      </c>
      <c r="ED480" s="27">
        <f>IF($O480&gt;=ED$1,$S480+$Y480,$Y480)</f>
        <v>0</v>
      </c>
      <c r="EE480" s="27">
        <f>IF($O480&gt;=EE$1,$S480+$Y480,$Y480)</f>
        <v>0</v>
      </c>
      <c r="EF480" s="27">
        <f>IF($O480&gt;=EF$1,$S480+$Y480,$Y480)</f>
        <v>0</v>
      </c>
      <c r="EG480" s="27">
        <f>IF($O480&gt;=EG$1,$S480+$Y480,$Y480)</f>
        <v>0</v>
      </c>
      <c r="EH480" s="27">
        <f>IF($O480&gt;=EH$1,$S480+$Y480,$Y480)</f>
        <v>0</v>
      </c>
      <c r="EI480" s="27">
        <f>IF($O480&gt;=EI$1,$S480+$Y480,$Y480)</f>
        <v>0</v>
      </c>
      <c r="EJ480" s="27">
        <f>IF($O480&gt;=EJ$1,$S480+$Y480,$Y480)</f>
        <v>0</v>
      </c>
      <c r="EK480" s="27">
        <f>IF($O480&gt;=EK$1,$S480+$Y480,$Y480)</f>
        <v>0</v>
      </c>
      <c r="EL480" s="27">
        <f>IF($O480&gt;=EL$1,$S480+$Y480,$Y480)</f>
        <v>0</v>
      </c>
      <c r="EM480" s="27">
        <f>IF($O480&gt;=EM$1,$S480+$Y480,$Y480)</f>
        <v>0</v>
      </c>
      <c r="EN480" s="27">
        <f>IF($O480&gt;=EN$1,$S480+$Y480,$Y480)</f>
        <v>0</v>
      </c>
      <c r="EO480" s="27">
        <f>IF($O480&gt;=EO$1,$S480+$Y480,$Y480)</f>
        <v>0</v>
      </c>
      <c r="EP480" s="27">
        <f>IF($O480&gt;=EP$1,$S480+$Y480,$Y480)</f>
        <v>0</v>
      </c>
      <c r="EQ480" s="27">
        <f>IF($O480&gt;=EQ$1,$S480+$Y480,$Y480)</f>
        <v>0</v>
      </c>
      <c r="ER480" s="27">
        <f>IF($O480&gt;=ER$1,$S480+$Y480,$Y480)</f>
        <v>0</v>
      </c>
      <c r="ES480" s="27">
        <f>IF($O480&gt;=ES$1,$S480+$Y480,$Y480)</f>
        <v>0</v>
      </c>
      <c r="ET480" s="27">
        <f>IF($O480&gt;=ET$1,$S480+$Y480,$Y480)</f>
        <v>0</v>
      </c>
      <c r="EU480" s="27">
        <f>IF($O480&gt;=EU$1,$S480+$Y480,$Y480)</f>
        <v>0</v>
      </c>
      <c r="EV480" s="27">
        <f>IF($O480&gt;=EV$1,$S480,0)</f>
        <v>0</v>
      </c>
      <c r="EW480" s="27">
        <f>IF($O480&gt;=EW$1,$S480,0)</f>
        <v>0</v>
      </c>
      <c r="EX480" s="27">
        <f>IF($O480&gt;=EX$1,$S480,0)</f>
        <v>0</v>
      </c>
      <c r="EY480" s="27">
        <f>IF($O480&gt;=EY$1,$S480,0)</f>
        <v>0</v>
      </c>
      <c r="EZ480" s="27">
        <f>IF($O480&gt;=EZ$1,$S480,0)</f>
        <v>0</v>
      </c>
      <c r="FA480" s="27">
        <f>IF($O480&gt;=FA$1,$S480,0)</f>
        <v>0</v>
      </c>
      <c r="FB480" s="27">
        <f>IF($O480&gt;=FB$1,$S480,0)</f>
        <v>0</v>
      </c>
      <c r="FC480" s="27">
        <f>IF($O480&gt;=FC$1,$S480,0)</f>
        <v>0</v>
      </c>
      <c r="FD480" s="27">
        <f>IF($O480&gt;=FD$1,$S480,0)</f>
        <v>0</v>
      </c>
      <c r="FE480" s="27">
        <f>IF($O480&gt;=FE$1,$S480,0)</f>
        <v>0</v>
      </c>
      <c r="FF480" s="27">
        <f>IF($O480&gt;=FF$1,$S480,0)</f>
        <v>0</v>
      </c>
      <c r="FG480" s="27">
        <f>IF($O480&gt;=FG$1,$S480,0)</f>
        <v>0</v>
      </c>
      <c r="FH480" s="27">
        <f>IF($O480&gt;=FH$1,$S480,0)</f>
        <v>0</v>
      </c>
      <c r="FI480" s="27">
        <f>IF($O480&gt;=FI$1,$S480,0)</f>
        <v>0</v>
      </c>
      <c r="FJ480" s="27">
        <f>IF($O480&gt;=FJ$1,$S480,0)</f>
        <v>0</v>
      </c>
      <c r="FK480" s="27">
        <f>IF($O480&gt;=FK$1,$S480,0)</f>
        <v>0</v>
      </c>
      <c r="FL480" s="27">
        <f>IF($O480&gt;=FL$1,$S480,0)</f>
        <v>0</v>
      </c>
      <c r="FM480" s="27">
        <f>IF($O480&gt;=FM$1,$S480,0)</f>
        <v>0</v>
      </c>
      <c r="FN480" s="27">
        <f>IF($O480&gt;=FN$1,$S480,0)</f>
        <v>0</v>
      </c>
      <c r="FO480" s="27">
        <f>IF($O480&gt;=FO$1,$S480,0)</f>
        <v>0</v>
      </c>
      <c r="FP480" s="27">
        <f>IF($O480&gt;=FP$1,$S480,0)</f>
        <v>0</v>
      </c>
      <c r="FQ480" s="27">
        <f>IF($O480&gt;=FQ$1,$S480,0)</f>
        <v>0</v>
      </c>
      <c r="FR480" s="27">
        <f>IF($O480&gt;=FR$1,$S480,0)</f>
        <v>0</v>
      </c>
      <c r="FS480" s="27">
        <f>IF($O480&gt;=FS$1,$S480,0)</f>
        <v>0</v>
      </c>
      <c r="FT480" s="27">
        <f>IF($O480&gt;=FT$1,$S480,0)</f>
        <v>0</v>
      </c>
      <c r="FU480" s="27">
        <f>IF($O480&gt;=FU$1,$S480,0)</f>
        <v>0</v>
      </c>
      <c r="FV480" s="27">
        <f>IF($O480&gt;=FV$1,$S480,0)</f>
        <v>0</v>
      </c>
      <c r="FW480" s="27">
        <f>IF($O480&gt;=FW$1,$S480,0)</f>
        <v>0</v>
      </c>
      <c r="FX480" s="27">
        <f>IF($O480&gt;=FX$1,$S480,0)</f>
        <v>0</v>
      </c>
      <c r="FY480" s="27">
        <f>IF($O480&gt;=FY$1,$S480,0)</f>
        <v>0</v>
      </c>
      <c r="FZ480" s="27">
        <f>IF($O480&gt;=FZ$1,$S480,0)</f>
        <v>0</v>
      </c>
      <c r="GA480" s="27">
        <f>IF($O480&gt;=GA$1,$S480,0)</f>
        <v>0</v>
      </c>
      <c r="GB480" s="27">
        <f>IF($O480&gt;=GB$1,$S480,0)</f>
        <v>0</v>
      </c>
      <c r="GC480" s="27">
        <f>IF($O480&gt;=GC$1,$S480,0)</f>
        <v>0</v>
      </c>
      <c r="GD480" s="27">
        <f>IF($O480&gt;=GD$1,$S480,0)</f>
        <v>0</v>
      </c>
      <c r="GE480" s="27">
        <f>IF($O480&gt;=GE$1,$S480,0)</f>
        <v>0</v>
      </c>
      <c r="GF480" s="27">
        <f>IF($O480&gt;=GF$1,$S480,0)</f>
        <v>0</v>
      </c>
      <c r="GG480" s="27">
        <f>IF($O480&gt;=GG$1,$S480,0)</f>
        <v>0</v>
      </c>
      <c r="GH480" s="27">
        <f>IF($O480&gt;=GH$1,$S480,0)</f>
        <v>0</v>
      </c>
      <c r="GI480" s="27">
        <f>IF($O480&gt;=GI$1,$S480,0)</f>
        <v>0</v>
      </c>
      <c r="GJ480" s="27">
        <f>IF($O480&gt;=GJ$1,$S480,0)</f>
        <v>0</v>
      </c>
      <c r="GK480" s="27">
        <f>IF($O480&gt;=GK$1,$S480,0)</f>
        <v>0</v>
      </c>
      <c r="GL480" s="27">
        <f>IF($O480&gt;=GL$1,$S480,0)</f>
        <v>0</v>
      </c>
      <c r="GM480" s="27">
        <f>IF($O480&gt;=GM$1,$S480,0)</f>
        <v>0</v>
      </c>
      <c r="GN480" s="27">
        <f>IF($O480&gt;=GN$1,$S480,0)</f>
        <v>0</v>
      </c>
      <c r="GO480" s="27">
        <f>IF($O480&gt;=GO$1,$S480,0)</f>
        <v>0</v>
      </c>
      <c r="GP480" s="27">
        <f>IF($O480&gt;=GP$1,$S480,0)</f>
        <v>0</v>
      </c>
      <c r="GQ480" s="27">
        <f>IF($O480&gt;=GQ$1,$S480,0)</f>
        <v>0</v>
      </c>
      <c r="GR480" s="27">
        <f>IF($O480&gt;=GR$1,$S480,0)</f>
        <v>0</v>
      </c>
      <c r="GS480" s="27">
        <f>IF($O480&gt;=GS$1,$S480,0)</f>
        <v>0</v>
      </c>
      <c r="GT480" s="27">
        <f>IF($O480&gt;=GT$1,$S480,0)</f>
        <v>0</v>
      </c>
      <c r="GU480" s="27">
        <f>IF($O480&gt;=GU$1,$S480,0)</f>
        <v>0</v>
      </c>
      <c r="GV480" s="27">
        <f>IF($O480&gt;=GV$1,$S480,0)</f>
        <v>0</v>
      </c>
      <c r="GW480" s="27">
        <f>IF($O480&gt;=GW$1,$S480,0)</f>
        <v>0</v>
      </c>
      <c r="GX480" s="27">
        <f>IF($O480&gt;=GX$1,$S480,0)</f>
        <v>0</v>
      </c>
      <c r="GY480" s="27">
        <f>IF($O480&gt;=GY$1,$S480,0)</f>
        <v>0</v>
      </c>
      <c r="GZ480" s="27">
        <f>IF($O480&gt;=GZ$1,$S480,0)</f>
        <v>0</v>
      </c>
      <c r="HA480" s="27">
        <f>IF($O480&gt;=HA$1,$S480,0)</f>
        <v>0</v>
      </c>
      <c r="HB480" s="27">
        <f>IF($O480&gt;=HB$1,$S480,0)</f>
        <v>0</v>
      </c>
      <c r="HC480" s="27">
        <f>IF($O480&gt;=HC$1,$S480,0)</f>
        <v>0</v>
      </c>
    </row>
    <row r="481" spans="1:211">
      <c r="A481" s="3">
        <v>110612</v>
      </c>
      <c r="B481" s="3" t="s">
        <v>482</v>
      </c>
      <c r="C481" s="3" t="s">
        <v>450</v>
      </c>
      <c r="D481" s="3">
        <v>54</v>
      </c>
      <c r="E481" s="4">
        <v>38090</v>
      </c>
      <c r="F481" s="5">
        <v>14.194520547945206</v>
      </c>
      <c r="G481" s="3" t="s">
        <v>446</v>
      </c>
      <c r="H481" s="4">
        <v>23640</v>
      </c>
      <c r="I481" s="9" t="s">
        <v>836</v>
      </c>
      <c r="J481" s="5">
        <v>2292.9699999999998</v>
      </c>
      <c r="K481" s="31">
        <v>200</v>
      </c>
      <c r="L481" s="32">
        <v>14</v>
      </c>
      <c r="M481" s="33">
        <f>VLOOKUP(L481,FIND,3,TRUE)</f>
        <v>1.1000000000000001</v>
      </c>
      <c r="N481" s="32">
        <f>IF(L481&gt;30,180,VLOOKUP(L481,TEMPO,2,FALSE))</f>
        <v>84</v>
      </c>
      <c r="O481" s="32">
        <f>IF(R481&gt;0,4,N481)</f>
        <v>84</v>
      </c>
      <c r="P481" s="96">
        <f>J481*M481*L481</f>
        <v>35311.737999999998</v>
      </c>
      <c r="Q481" s="96">
        <f>10934.45*2</f>
        <v>21868.9</v>
      </c>
      <c r="R481" s="96">
        <f>IF(P481&lt;=Q481,P481/4,0)</f>
        <v>0</v>
      </c>
      <c r="S481" s="5">
        <f>IF(P481&gt;=Q481,P481/N481,0)</f>
        <v>420.37783333333329</v>
      </c>
      <c r="T481" s="3"/>
      <c r="U481" s="3">
        <f>IF(T481="",1,0)</f>
        <v>1</v>
      </c>
      <c r="V481" s="3">
        <v>72</v>
      </c>
      <c r="W481" s="5">
        <v>0</v>
      </c>
      <c r="X481" s="5">
        <v>245.73</v>
      </c>
      <c r="Y481" s="5">
        <f>X481*W481</f>
        <v>0</v>
      </c>
      <c r="Z481" s="5">
        <v>400</v>
      </c>
      <c r="AA481" s="5">
        <f>S481+Y481+Z481</f>
        <v>820.37783333333323</v>
      </c>
      <c r="AB481" s="39">
        <f>(J481/12+J481/12*1.3333333333+450/12+J481/30*6/12+J481)*1.3+Y481+Z481+153.9</f>
        <v>4212.8038777694974</v>
      </c>
      <c r="AC481" s="39" t="s">
        <v>450</v>
      </c>
      <c r="AD481" s="39">
        <f>J481*1.3+400+153.9</f>
        <v>3534.761</v>
      </c>
      <c r="AE481" s="39">
        <f>SUMIFS('CUSTO MENSAL FUNC NOVO'!H:H,'CUSTO MENSAL FUNC NOVO'!A:A,'VALORES MENSAIS'!AC481)</f>
        <v>3296.25</v>
      </c>
      <c r="AF481" s="27">
        <f>IF($R481&gt;0,$R481,$S481)+$Y481+$Z481</f>
        <v>820.37783333333323</v>
      </c>
      <c r="AG481" s="27">
        <f>IF($R481&gt;0,$R481,$S481)+$Y481+$Z481</f>
        <v>820.37783333333323</v>
      </c>
      <c r="AH481" s="27">
        <f>IF($R481&gt;0,$R481,$S481)+$Y481+$Z481</f>
        <v>820.37783333333323</v>
      </c>
      <c r="AI481" s="27">
        <f>IF($R481&gt;0,$R481,$S481)+$Y481+$Z481</f>
        <v>820.37783333333323</v>
      </c>
      <c r="AJ481" s="27">
        <f>IF($O481&gt;=AJ$1,$S481+$Y481+$Z481,$Y481+$Z481)</f>
        <v>820.37783333333323</v>
      </c>
      <c r="AK481" s="27">
        <f>IF($O481&gt;=AK$1,$S481+$Y481+$Z481,$Y481+$Z481)</f>
        <v>820.37783333333323</v>
      </c>
      <c r="AL481" s="27">
        <f>IF($O481&gt;=AL$1,$S481+$Y481+$Z481,$Y481+$Z481)</f>
        <v>820.37783333333323</v>
      </c>
      <c r="AM481" s="27">
        <f>IF($O481&gt;=AM$1,$S481+$Y481+$Z481,$Y481+$Z481)</f>
        <v>820.37783333333323</v>
      </c>
      <c r="AN481" s="27">
        <f>IF($O481&gt;=AN$1,$S481+$Y481+$Z481,$Y481+$Z481)</f>
        <v>820.37783333333323</v>
      </c>
      <c r="AO481" s="27">
        <f>IF($O481&gt;=AO$1,$S481+$Y481+$Z481,$Y481+$Z481)</f>
        <v>820.37783333333323</v>
      </c>
      <c r="AP481" s="27">
        <f>IF($O481&gt;=AP$1,$S481+$Y481+$Z481,$Y481+$Z481)</f>
        <v>820.37783333333323</v>
      </c>
      <c r="AQ481" s="27">
        <f>IF($O481&gt;=AQ$1,$S481+$Y481+$Z481,$Y481+$Z481)</f>
        <v>820.37783333333323</v>
      </c>
      <c r="AR481" s="27">
        <f>IF($O481&gt;=AR$1,$S481+$Y481+$Z481,$Y481+$Z481)</f>
        <v>820.37783333333323</v>
      </c>
      <c r="AS481" s="27">
        <f>IF($O481&gt;=AS$1,$S481+$Y481+$Z481,$Y481+$Z481)</f>
        <v>820.37783333333323</v>
      </c>
      <c r="AT481" s="27">
        <f>IF($O481&gt;=AT$1,$S481+$Y481+$Z481,$Y481+$Z481)</f>
        <v>820.37783333333323</v>
      </c>
      <c r="AU481" s="27">
        <f>IF($O481&gt;=AU$1,$S481+$Y481+$Z481,$Y481+$Z481)</f>
        <v>820.37783333333323</v>
      </c>
      <c r="AV481" s="27">
        <f>IF($O481&gt;=AV$1,$S481+$Y481+$Z481,$Y481+$Z481)</f>
        <v>820.37783333333323</v>
      </c>
      <c r="AW481" s="27">
        <f>IF($O481&gt;=AW$1,$S481+$Y481+$Z481,$Y481+$Z481)</f>
        <v>820.37783333333323</v>
      </c>
      <c r="AX481" s="27">
        <f>IF($O481&gt;=AX$1,$S481+$Y481+$Z481,$Y481+$Z481)</f>
        <v>820.37783333333323</v>
      </c>
      <c r="AY481" s="27">
        <f>IF($O481&gt;=AY$1,$S481+$Y481+$Z481,$Y481+$Z481)</f>
        <v>820.37783333333323</v>
      </c>
      <c r="AZ481" s="27">
        <f>IF($O481&gt;=AZ$1,$S481+$Y481+$Z481,$Y481+$Z481)</f>
        <v>820.37783333333323</v>
      </c>
      <c r="BA481" s="27">
        <f>IF($O481&gt;=BA$1,$S481+$Y481+$Z481,$Y481+$Z481)</f>
        <v>820.37783333333323</v>
      </c>
      <c r="BB481" s="27">
        <f>IF($O481&gt;=BB$1,$S481+$Y481+$Z481,$Y481+$Z481)</f>
        <v>820.37783333333323</v>
      </c>
      <c r="BC481" s="27">
        <f>IF($O481&gt;=BC$1,$S481+$Y481+$Z481,$Y481+$Z481)</f>
        <v>820.37783333333323</v>
      </c>
      <c r="BD481" s="27">
        <f>IF($O481&gt;=BD$1,$S481+$Y481+$Z481,$Y481+$Z481)</f>
        <v>820.37783333333323</v>
      </c>
      <c r="BE481" s="27">
        <f>IF($O481&gt;=BE$1,$S481+$Y481+$Z481,$Y481+$Z481)</f>
        <v>820.37783333333323</v>
      </c>
      <c r="BF481" s="27">
        <f>IF($O481&gt;=BF$1,$S481+$Y481+$Z481,$Y481+$Z481)</f>
        <v>820.37783333333323</v>
      </c>
      <c r="BG481" s="27">
        <f>IF($O481&gt;=BG$1,$S481+$Y481+$Z481,$Y481+$Z481)</f>
        <v>820.37783333333323</v>
      </c>
      <c r="BH481" s="27">
        <f>IF($O481&gt;=BH$1,$S481+$Y481+$Z481,$Y481+$Z481)</f>
        <v>820.37783333333323</v>
      </c>
      <c r="BI481" s="27">
        <f>IF($O481&gt;=BI$1,$S481+$Y481+$Z481,$Y481+$Z481)</f>
        <v>820.37783333333323</v>
      </c>
      <c r="BJ481" s="27">
        <f>IF($O481&gt;=BJ$1,$S481+$Y481+$Z481,$Y481+$Z481)</f>
        <v>820.37783333333323</v>
      </c>
      <c r="BK481" s="27">
        <f>IF($O481&gt;=BK$1,$S481+$Y481+$Z481,$Y481+$Z481)</f>
        <v>820.37783333333323</v>
      </c>
      <c r="BL481" s="27">
        <f>IF($O481&gt;=BL$1,$S481+$Y481+$Z481,$Y481+$Z481)</f>
        <v>820.37783333333323</v>
      </c>
      <c r="BM481" s="27">
        <f>IF($O481&gt;=BM$1,$S481+$Y481+$Z481,$Y481+$Z481)</f>
        <v>820.37783333333323</v>
      </c>
      <c r="BN481" s="27">
        <f>IF($O481&gt;=BN$1,$S481+$Y481+$Z481,$Y481+$Z481)</f>
        <v>820.37783333333323</v>
      </c>
      <c r="BO481" s="27">
        <f>IF($O481&gt;=BO$1,$S481+$Y481+$Z481,$Y481+$Z481)</f>
        <v>820.37783333333323</v>
      </c>
      <c r="BP481" s="27">
        <f>IF($O481&gt;=BP$1,$S481+$Y481+$Z481,$Y481+$Z481)</f>
        <v>820.37783333333323</v>
      </c>
      <c r="BQ481" s="27">
        <f>IF($O481&gt;=BQ$1,$S481+$Y481+$Z481,$Y481+$Z481)</f>
        <v>820.37783333333323</v>
      </c>
      <c r="BR481" s="27">
        <f>IF($O481&gt;=BR$1,$S481+$Y481+$Z481,$Y481+$Z481)</f>
        <v>820.37783333333323</v>
      </c>
      <c r="BS481" s="27">
        <f>IF($O481&gt;=BS$1,$S481+$Y481+$Z481,$Y481+$Z481)</f>
        <v>820.37783333333323</v>
      </c>
      <c r="BT481" s="27">
        <f>IF($O481&gt;=BT$1,$S481+$Y481+$Z481,$Y481+$Z481)</f>
        <v>820.37783333333323</v>
      </c>
      <c r="BU481" s="27">
        <f>IF($O481&gt;=BU$1,$S481+$Y481+$Z481,$Y481+$Z481)</f>
        <v>820.37783333333323</v>
      </c>
      <c r="BV481" s="27">
        <f>IF($O481&gt;=BV$1,$S481+$Y481+$Z481,$Y481+$Z481)</f>
        <v>820.37783333333323</v>
      </c>
      <c r="BW481" s="27">
        <f>IF($O481&gt;=BW$1,$S481+$Y481+$Z481,$Y481+$Z481)</f>
        <v>820.37783333333323</v>
      </c>
      <c r="BX481" s="27">
        <f>IF($O481&gt;=BX$1,$S481+$Y481+$Z481,$Y481+$Z481)</f>
        <v>820.37783333333323</v>
      </c>
      <c r="BY481" s="27">
        <f>IF($O481&gt;=BY$1,$S481+$Y481+$Z481,$Y481+$Z481)</f>
        <v>820.37783333333323</v>
      </c>
      <c r="BZ481" s="27">
        <f>IF($O481&gt;=BZ$1,$S481+$Y481+$Z481,$Y481+$Z481)</f>
        <v>820.37783333333323</v>
      </c>
      <c r="CA481" s="27">
        <f>IF($O481&gt;=CA$1,$S481+$Y481+$Z481,$Y481+$Z481)</f>
        <v>820.37783333333323</v>
      </c>
      <c r="CB481" s="27">
        <f>IF($O481&gt;=CB$1,$S481+$Y481+$Z481,$Y481+$Z481)</f>
        <v>820.37783333333323</v>
      </c>
      <c r="CC481" s="27">
        <f>IF($O481&gt;=CC$1,$S481+$Y481+$Z481,$Y481+$Z481)</f>
        <v>820.37783333333323</v>
      </c>
      <c r="CD481" s="27">
        <f>IF($O481&gt;=CD$1,$S481+$Y481+$Z481,$Y481+$Z481)</f>
        <v>820.37783333333323</v>
      </c>
      <c r="CE481" s="27">
        <f>IF($O481&gt;=CE$1,$S481+$Y481+$Z481,$Y481+$Z481)</f>
        <v>820.37783333333323</v>
      </c>
      <c r="CF481" s="27">
        <f>IF($O481&gt;=CF$1,$S481+$Y481+$Z481,$Y481+$Z481)</f>
        <v>820.37783333333323</v>
      </c>
      <c r="CG481" s="27">
        <f>IF($O481&gt;=CG$1,$S481+$Y481+$Z481,$Y481+$Z481)</f>
        <v>820.37783333333323</v>
      </c>
      <c r="CH481" s="27">
        <f>IF($O481&gt;=CH$1,$S481+$Y481+$Z481,$Y481+$Z481)</f>
        <v>820.37783333333323</v>
      </c>
      <c r="CI481" s="27">
        <f>IF($O481&gt;=CI$1,$S481+$Y481+$Z481,$Y481+$Z481)</f>
        <v>820.37783333333323</v>
      </c>
      <c r="CJ481" s="27">
        <f>IF($O481&gt;=CJ$1,$S481+$Y481+$Z481,$Y481+$Z481)</f>
        <v>820.37783333333323</v>
      </c>
      <c r="CK481" s="27">
        <f>IF($O481&gt;=CK$1,$S481+$Y481+$Z481,$Y481+$Z481)</f>
        <v>820.37783333333323</v>
      </c>
      <c r="CL481" s="27">
        <f>IF($O481&gt;=CL$1,$S481+$Y481+$Z481,$Y481+$Z481)</f>
        <v>820.37783333333323</v>
      </c>
      <c r="CM481" s="27">
        <f>IF($O481&gt;=CM$1,$S481+$Y481+$Z481,$Y481+$Z481)</f>
        <v>820.37783333333323</v>
      </c>
      <c r="CN481" s="27">
        <f>IF($O481&gt;=CN$1,$S481+$Y481,$Y481)</f>
        <v>420.37783333333329</v>
      </c>
      <c r="CO481" s="27">
        <f>IF($O481&gt;=CO$1,$S481+$Y481,$Y481)</f>
        <v>420.37783333333329</v>
      </c>
      <c r="CP481" s="27">
        <f>IF($O481&gt;=CP$1,$S481+$Y481,$Y481)</f>
        <v>420.37783333333329</v>
      </c>
      <c r="CQ481" s="27">
        <f>IF($O481&gt;=CQ$1,$S481+$Y481,$Y481)</f>
        <v>420.37783333333329</v>
      </c>
      <c r="CR481" s="27">
        <f>IF($O481&gt;=CR$1,$S481+$Y481,$Y481)</f>
        <v>420.37783333333329</v>
      </c>
      <c r="CS481" s="27">
        <f>IF($O481&gt;=CS$1,$S481+$Y481,$Y481)</f>
        <v>420.37783333333329</v>
      </c>
      <c r="CT481" s="27">
        <f>IF($O481&gt;=CT$1,$S481+$Y481,$Y481)</f>
        <v>420.37783333333329</v>
      </c>
      <c r="CU481" s="27">
        <f>IF($O481&gt;=CU$1,$S481+$Y481,$Y481)</f>
        <v>420.37783333333329</v>
      </c>
      <c r="CV481" s="27">
        <f>IF($O481&gt;=CV$1,$S481+$Y481,$Y481)</f>
        <v>420.37783333333329</v>
      </c>
      <c r="CW481" s="27">
        <f>IF($O481&gt;=CW$1,$S481+$Y481,$Y481)</f>
        <v>420.37783333333329</v>
      </c>
      <c r="CX481" s="27">
        <f>IF($O481&gt;=CX$1,$S481+$Y481,$Y481)</f>
        <v>420.37783333333329</v>
      </c>
      <c r="CY481" s="27">
        <f>IF($O481&gt;=CY$1,$S481+$Y481,$Y481)</f>
        <v>420.37783333333329</v>
      </c>
      <c r="CZ481" s="27">
        <f>IF($O481&gt;=CZ$1,$S481+$Y481,$Y481)</f>
        <v>420.37783333333329</v>
      </c>
      <c r="DA481" s="27">
        <f>IF($O481&gt;=DA$1,$S481+$Y481,$Y481)</f>
        <v>420.37783333333329</v>
      </c>
      <c r="DB481" s="27">
        <f>IF($O481&gt;=DB$1,$S481+$Y481,$Y481)</f>
        <v>420.37783333333329</v>
      </c>
      <c r="DC481" s="27">
        <f>IF($O481&gt;=DC$1,$S481+$Y481,$Y481)</f>
        <v>420.37783333333329</v>
      </c>
      <c r="DD481" s="27">
        <f>IF($O481&gt;=DD$1,$S481+$Y481,$Y481)</f>
        <v>420.37783333333329</v>
      </c>
      <c r="DE481" s="27">
        <f>IF($O481&gt;=DE$1,$S481+$Y481,$Y481)</f>
        <v>420.37783333333329</v>
      </c>
      <c r="DF481" s="27">
        <f>IF($O481&gt;=DF$1,$S481+$Y481,$Y481)</f>
        <v>420.37783333333329</v>
      </c>
      <c r="DG481" s="27">
        <f>IF($O481&gt;=DG$1,$S481+$Y481,$Y481)</f>
        <v>420.37783333333329</v>
      </c>
      <c r="DH481" s="27">
        <f>IF($O481&gt;=DH$1,$S481+$Y481,$Y481)</f>
        <v>420.37783333333329</v>
      </c>
      <c r="DI481" s="27">
        <f>IF($O481&gt;=DI$1,$S481+$Y481,$Y481)</f>
        <v>420.37783333333329</v>
      </c>
      <c r="DJ481" s="27">
        <f>IF($O481&gt;=DJ$1,$S481+$Y481,$Y481)</f>
        <v>420.37783333333329</v>
      </c>
      <c r="DK481" s="27">
        <f>IF($O481&gt;=DK$1,$S481+$Y481,$Y481)</f>
        <v>420.37783333333329</v>
      </c>
      <c r="DL481" s="27">
        <f>IF($O481&gt;=DL$1,$S481+$Y481,$Y481)</f>
        <v>0</v>
      </c>
      <c r="DM481" s="27">
        <f>IF($O481&gt;=DM$1,$S481+$Y481,$Y481)</f>
        <v>0</v>
      </c>
      <c r="DN481" s="27">
        <f>IF($O481&gt;=DN$1,$S481+$Y481,$Y481)</f>
        <v>0</v>
      </c>
      <c r="DO481" s="27">
        <f>IF($O481&gt;=DO$1,$S481+$Y481,$Y481)</f>
        <v>0</v>
      </c>
      <c r="DP481" s="27">
        <f>IF($O481&gt;=DP$1,$S481+$Y481,$Y481)</f>
        <v>0</v>
      </c>
      <c r="DQ481" s="27">
        <f>IF($O481&gt;=DQ$1,$S481+$Y481,$Y481)</f>
        <v>0</v>
      </c>
      <c r="DR481" s="27">
        <f>IF($O481&gt;=DR$1,$S481+$Y481,$Y481)</f>
        <v>0</v>
      </c>
      <c r="DS481" s="27">
        <f>IF($O481&gt;=DS$1,$S481+$Y481,$Y481)</f>
        <v>0</v>
      </c>
      <c r="DT481" s="27">
        <f>IF($O481&gt;=DT$1,$S481+$Y481,$Y481)</f>
        <v>0</v>
      </c>
      <c r="DU481" s="27">
        <f>IF($O481&gt;=DU$1,$S481+$Y481,$Y481)</f>
        <v>0</v>
      </c>
      <c r="DV481" s="27">
        <f>IF($O481&gt;=DV$1,$S481+$Y481,$Y481)</f>
        <v>0</v>
      </c>
      <c r="DW481" s="27">
        <f>IF($O481&gt;=DW$1,$S481+$Y481,$Y481)</f>
        <v>0</v>
      </c>
      <c r="DX481" s="27">
        <f>IF($O481&gt;=DX$1,$S481+$Y481,$Y481)</f>
        <v>0</v>
      </c>
      <c r="DY481" s="27">
        <f>IF($O481&gt;=DY$1,$S481+$Y481,$Y481)</f>
        <v>0</v>
      </c>
      <c r="DZ481" s="27">
        <f>IF($O481&gt;=DZ$1,$S481+$Y481,$Y481)</f>
        <v>0</v>
      </c>
      <c r="EA481" s="27">
        <f>IF($O481&gt;=EA$1,$S481+$Y481,$Y481)</f>
        <v>0</v>
      </c>
      <c r="EB481" s="27">
        <f>IF($O481&gt;=EB$1,$S481+$Y481,$Y481)</f>
        <v>0</v>
      </c>
      <c r="EC481" s="27">
        <f>IF($O481&gt;=EC$1,$S481+$Y481,$Y481)</f>
        <v>0</v>
      </c>
      <c r="ED481" s="27">
        <f>IF($O481&gt;=ED$1,$S481+$Y481,$Y481)</f>
        <v>0</v>
      </c>
      <c r="EE481" s="27">
        <f>IF($O481&gt;=EE$1,$S481+$Y481,$Y481)</f>
        <v>0</v>
      </c>
      <c r="EF481" s="27">
        <f>IF($O481&gt;=EF$1,$S481+$Y481,$Y481)</f>
        <v>0</v>
      </c>
      <c r="EG481" s="27">
        <f>IF($O481&gt;=EG$1,$S481+$Y481,$Y481)</f>
        <v>0</v>
      </c>
      <c r="EH481" s="27">
        <f>IF($O481&gt;=EH$1,$S481+$Y481,$Y481)</f>
        <v>0</v>
      </c>
      <c r="EI481" s="27">
        <f>IF($O481&gt;=EI$1,$S481+$Y481,$Y481)</f>
        <v>0</v>
      </c>
      <c r="EJ481" s="27">
        <f>IF($O481&gt;=EJ$1,$S481+$Y481,$Y481)</f>
        <v>0</v>
      </c>
      <c r="EK481" s="27">
        <f>IF($O481&gt;=EK$1,$S481+$Y481,$Y481)</f>
        <v>0</v>
      </c>
      <c r="EL481" s="27">
        <f>IF($O481&gt;=EL$1,$S481+$Y481,$Y481)</f>
        <v>0</v>
      </c>
      <c r="EM481" s="27">
        <f>IF($O481&gt;=EM$1,$S481+$Y481,$Y481)</f>
        <v>0</v>
      </c>
      <c r="EN481" s="27">
        <f>IF($O481&gt;=EN$1,$S481+$Y481,$Y481)</f>
        <v>0</v>
      </c>
      <c r="EO481" s="27">
        <f>IF($O481&gt;=EO$1,$S481+$Y481,$Y481)</f>
        <v>0</v>
      </c>
      <c r="EP481" s="27">
        <f>IF($O481&gt;=EP$1,$S481+$Y481,$Y481)</f>
        <v>0</v>
      </c>
      <c r="EQ481" s="27">
        <f>IF($O481&gt;=EQ$1,$S481+$Y481,$Y481)</f>
        <v>0</v>
      </c>
      <c r="ER481" s="27">
        <f>IF($O481&gt;=ER$1,$S481+$Y481,$Y481)</f>
        <v>0</v>
      </c>
      <c r="ES481" s="27">
        <f>IF($O481&gt;=ES$1,$S481+$Y481,$Y481)</f>
        <v>0</v>
      </c>
      <c r="ET481" s="27">
        <f>IF($O481&gt;=ET$1,$S481+$Y481,$Y481)</f>
        <v>0</v>
      </c>
      <c r="EU481" s="27">
        <f>IF($O481&gt;=EU$1,$S481+$Y481,$Y481)</f>
        <v>0</v>
      </c>
      <c r="EV481" s="27">
        <f>IF($O481&gt;=EV$1,$S481,0)</f>
        <v>0</v>
      </c>
      <c r="EW481" s="27">
        <f>IF($O481&gt;=EW$1,$S481,0)</f>
        <v>0</v>
      </c>
      <c r="EX481" s="27">
        <f>IF($O481&gt;=EX$1,$S481,0)</f>
        <v>0</v>
      </c>
      <c r="EY481" s="27">
        <f>IF($O481&gt;=EY$1,$S481,0)</f>
        <v>0</v>
      </c>
      <c r="EZ481" s="27">
        <f>IF($O481&gt;=EZ$1,$S481,0)</f>
        <v>0</v>
      </c>
      <c r="FA481" s="27">
        <f>IF($O481&gt;=FA$1,$S481,0)</f>
        <v>0</v>
      </c>
      <c r="FB481" s="27">
        <f>IF($O481&gt;=FB$1,$S481,0)</f>
        <v>0</v>
      </c>
      <c r="FC481" s="27">
        <f>IF($O481&gt;=FC$1,$S481,0)</f>
        <v>0</v>
      </c>
      <c r="FD481" s="27">
        <f>IF($O481&gt;=FD$1,$S481,0)</f>
        <v>0</v>
      </c>
      <c r="FE481" s="27">
        <f>IF($O481&gt;=FE$1,$S481,0)</f>
        <v>0</v>
      </c>
      <c r="FF481" s="27">
        <f>IF($O481&gt;=FF$1,$S481,0)</f>
        <v>0</v>
      </c>
      <c r="FG481" s="27">
        <f>IF($O481&gt;=FG$1,$S481,0)</f>
        <v>0</v>
      </c>
      <c r="FH481" s="27">
        <f>IF($O481&gt;=FH$1,$S481,0)</f>
        <v>0</v>
      </c>
      <c r="FI481" s="27">
        <f>IF($O481&gt;=FI$1,$S481,0)</f>
        <v>0</v>
      </c>
      <c r="FJ481" s="27">
        <f>IF($O481&gt;=FJ$1,$S481,0)</f>
        <v>0</v>
      </c>
      <c r="FK481" s="27">
        <f>IF($O481&gt;=FK$1,$S481,0)</f>
        <v>0</v>
      </c>
      <c r="FL481" s="27">
        <f>IF($O481&gt;=FL$1,$S481,0)</f>
        <v>0</v>
      </c>
      <c r="FM481" s="27">
        <f>IF($O481&gt;=FM$1,$S481,0)</f>
        <v>0</v>
      </c>
      <c r="FN481" s="27">
        <f>IF($O481&gt;=FN$1,$S481,0)</f>
        <v>0</v>
      </c>
      <c r="FO481" s="27">
        <f>IF($O481&gt;=FO$1,$S481,0)</f>
        <v>0</v>
      </c>
      <c r="FP481" s="27">
        <f>IF($O481&gt;=FP$1,$S481,0)</f>
        <v>0</v>
      </c>
      <c r="FQ481" s="27">
        <f>IF($O481&gt;=FQ$1,$S481,0)</f>
        <v>0</v>
      </c>
      <c r="FR481" s="27">
        <f>IF($O481&gt;=FR$1,$S481,0)</f>
        <v>0</v>
      </c>
      <c r="FS481" s="27">
        <f>IF($O481&gt;=FS$1,$S481,0)</f>
        <v>0</v>
      </c>
      <c r="FT481" s="27">
        <f>IF($O481&gt;=FT$1,$S481,0)</f>
        <v>0</v>
      </c>
      <c r="FU481" s="27">
        <f>IF($O481&gt;=FU$1,$S481,0)</f>
        <v>0</v>
      </c>
      <c r="FV481" s="27">
        <f>IF($O481&gt;=FV$1,$S481,0)</f>
        <v>0</v>
      </c>
      <c r="FW481" s="27">
        <f>IF($O481&gt;=FW$1,$S481,0)</f>
        <v>0</v>
      </c>
      <c r="FX481" s="27">
        <f>IF($O481&gt;=FX$1,$S481,0)</f>
        <v>0</v>
      </c>
      <c r="FY481" s="27">
        <f>IF($O481&gt;=FY$1,$S481,0)</f>
        <v>0</v>
      </c>
      <c r="FZ481" s="27">
        <f>IF($O481&gt;=FZ$1,$S481,0)</f>
        <v>0</v>
      </c>
      <c r="GA481" s="27">
        <f>IF($O481&gt;=GA$1,$S481,0)</f>
        <v>0</v>
      </c>
      <c r="GB481" s="27">
        <f>IF($O481&gt;=GB$1,$S481,0)</f>
        <v>0</v>
      </c>
      <c r="GC481" s="27">
        <f>IF($O481&gt;=GC$1,$S481,0)</f>
        <v>0</v>
      </c>
      <c r="GD481" s="27">
        <f>IF($O481&gt;=GD$1,$S481,0)</f>
        <v>0</v>
      </c>
      <c r="GE481" s="27">
        <f>IF($O481&gt;=GE$1,$S481,0)</f>
        <v>0</v>
      </c>
      <c r="GF481" s="27">
        <f>IF($O481&gt;=GF$1,$S481,0)</f>
        <v>0</v>
      </c>
      <c r="GG481" s="27">
        <f>IF($O481&gt;=GG$1,$S481,0)</f>
        <v>0</v>
      </c>
      <c r="GH481" s="27">
        <f>IF($O481&gt;=GH$1,$S481,0)</f>
        <v>0</v>
      </c>
      <c r="GI481" s="27">
        <f>IF($O481&gt;=GI$1,$S481,0)</f>
        <v>0</v>
      </c>
      <c r="GJ481" s="27">
        <f>IF($O481&gt;=GJ$1,$S481,0)</f>
        <v>0</v>
      </c>
      <c r="GK481" s="27">
        <f>IF($O481&gt;=GK$1,$S481,0)</f>
        <v>0</v>
      </c>
      <c r="GL481" s="27">
        <f>IF($O481&gt;=GL$1,$S481,0)</f>
        <v>0</v>
      </c>
      <c r="GM481" s="27">
        <f>IF($O481&gt;=GM$1,$S481,0)</f>
        <v>0</v>
      </c>
      <c r="GN481" s="27">
        <f>IF($O481&gt;=GN$1,$S481,0)</f>
        <v>0</v>
      </c>
      <c r="GO481" s="27">
        <f>IF($O481&gt;=GO$1,$S481,0)</f>
        <v>0</v>
      </c>
      <c r="GP481" s="27">
        <f>IF($O481&gt;=GP$1,$S481,0)</f>
        <v>0</v>
      </c>
      <c r="GQ481" s="27">
        <f>IF($O481&gt;=GQ$1,$S481,0)</f>
        <v>0</v>
      </c>
      <c r="GR481" s="27">
        <f>IF($O481&gt;=GR$1,$S481,0)</f>
        <v>0</v>
      </c>
      <c r="GS481" s="27">
        <f>IF($O481&gt;=GS$1,$S481,0)</f>
        <v>0</v>
      </c>
      <c r="GT481" s="27">
        <f>IF($O481&gt;=GT$1,$S481,0)</f>
        <v>0</v>
      </c>
      <c r="GU481" s="27">
        <f>IF($O481&gt;=GU$1,$S481,0)</f>
        <v>0</v>
      </c>
      <c r="GV481" s="27">
        <f>IF($O481&gt;=GV$1,$S481,0)</f>
        <v>0</v>
      </c>
      <c r="GW481" s="27">
        <f>IF($O481&gt;=GW$1,$S481,0)</f>
        <v>0</v>
      </c>
      <c r="GX481" s="27">
        <f>IF($O481&gt;=GX$1,$S481,0)</f>
        <v>0</v>
      </c>
      <c r="GY481" s="27">
        <f>IF($O481&gt;=GY$1,$S481,0)</f>
        <v>0</v>
      </c>
      <c r="GZ481" s="27">
        <f>IF($O481&gt;=GZ$1,$S481,0)</f>
        <v>0</v>
      </c>
      <c r="HA481" s="27">
        <f>IF($O481&gt;=HA$1,$S481,0)</f>
        <v>0</v>
      </c>
      <c r="HB481" s="27">
        <f>IF($O481&gt;=HB$1,$S481,0)</f>
        <v>0</v>
      </c>
      <c r="HC481" s="27">
        <f>IF($O481&gt;=HC$1,$S481,0)</f>
        <v>0</v>
      </c>
    </row>
    <row r="482" spans="1:211">
      <c r="A482" s="3">
        <v>40720</v>
      </c>
      <c r="B482" s="3" t="s">
        <v>610</v>
      </c>
      <c r="C482" s="3" t="s">
        <v>490</v>
      </c>
      <c r="D482" s="3">
        <v>51</v>
      </c>
      <c r="E482" s="4">
        <v>33056</v>
      </c>
      <c r="F482" s="5">
        <v>27.986301369863014</v>
      </c>
      <c r="G482" s="3" t="s">
        <v>446</v>
      </c>
      <c r="H482" s="4">
        <v>24530</v>
      </c>
      <c r="I482" s="9" t="s">
        <v>836</v>
      </c>
      <c r="J482" s="5">
        <v>5017.55</v>
      </c>
      <c r="K482" s="31">
        <v>200</v>
      </c>
      <c r="L482" s="32">
        <v>28</v>
      </c>
      <c r="M482" s="33">
        <f>VLOOKUP(L482,FIND,3,TRUE)</f>
        <v>1.5</v>
      </c>
      <c r="N482" s="32">
        <f>IF(L482&gt;30,180,VLOOKUP(L482,TEMPO,2,FALSE))</f>
        <v>168</v>
      </c>
      <c r="O482" s="32">
        <f>IF(R482&gt;0,4,N482)</f>
        <v>168</v>
      </c>
      <c r="P482" s="96">
        <f>J482*M482*L482</f>
        <v>210737.10000000003</v>
      </c>
      <c r="Q482" s="96">
        <f>10934.45*2</f>
        <v>21868.9</v>
      </c>
      <c r="R482" s="96">
        <f>IF(P482&lt;=Q482,P482/4,0)</f>
        <v>0</v>
      </c>
      <c r="S482" s="5">
        <f>IF(P482&gt;=Q482,P482/N482,0)</f>
        <v>1254.3875000000003</v>
      </c>
      <c r="T482" s="3"/>
      <c r="U482" s="3">
        <f>IF(T482="",1,0)</f>
        <v>1</v>
      </c>
      <c r="V482" s="3">
        <v>90</v>
      </c>
      <c r="W482" s="5">
        <v>0</v>
      </c>
      <c r="X482" s="5">
        <v>203.3</v>
      </c>
      <c r="Y482" s="5">
        <f>X482*W482</f>
        <v>0</v>
      </c>
      <c r="Z482" s="5">
        <v>400</v>
      </c>
      <c r="AA482" s="5">
        <f>S482+Y482+Z482</f>
        <v>1654.3875000000003</v>
      </c>
      <c r="AB482" s="39">
        <f>(J482/12+J482/12*1.3333333333+450/12+J482/30*6/12+J482)*1.3+Y482+Z482+153.9</f>
        <v>8502.5037222041028</v>
      </c>
      <c r="AC482" s="39" t="s">
        <v>450</v>
      </c>
      <c r="AD482" s="39">
        <f>J482*1.3+400+153.9</f>
        <v>7076.7150000000001</v>
      </c>
      <c r="AE482" s="39">
        <f>SUMIFS('CUSTO MENSAL FUNC NOVO'!H:H,'CUSTO MENSAL FUNC NOVO'!A:A,'VALORES MENSAIS'!AC482)</f>
        <v>3296.25</v>
      </c>
      <c r="AF482" s="27">
        <f>IF($R482&gt;0,$R482,$S482)+$Y482+$Z482</f>
        <v>1654.3875000000003</v>
      </c>
      <c r="AG482" s="27">
        <f>IF($R482&gt;0,$R482,$S482)+$Y482+$Z482</f>
        <v>1654.3875000000003</v>
      </c>
      <c r="AH482" s="27">
        <f>IF($R482&gt;0,$R482,$S482)+$Y482+$Z482</f>
        <v>1654.3875000000003</v>
      </c>
      <c r="AI482" s="27">
        <f>IF($R482&gt;0,$R482,$S482)+$Y482+$Z482</f>
        <v>1654.3875000000003</v>
      </c>
      <c r="AJ482" s="27">
        <f>IF($O482&gt;=AJ$1,$S482+$Y482+$Z482,$Y482+$Z482)</f>
        <v>1654.3875000000003</v>
      </c>
      <c r="AK482" s="27">
        <f>IF($O482&gt;=AK$1,$S482+$Y482+$Z482,$Y482+$Z482)</f>
        <v>1654.3875000000003</v>
      </c>
      <c r="AL482" s="27">
        <f>IF($O482&gt;=AL$1,$S482+$Y482+$Z482,$Y482+$Z482)</f>
        <v>1654.3875000000003</v>
      </c>
      <c r="AM482" s="27">
        <f>IF($O482&gt;=AM$1,$S482+$Y482+$Z482,$Y482+$Z482)</f>
        <v>1654.3875000000003</v>
      </c>
      <c r="AN482" s="27">
        <f>IF($O482&gt;=AN$1,$S482+$Y482+$Z482,$Y482+$Z482)</f>
        <v>1654.3875000000003</v>
      </c>
      <c r="AO482" s="27">
        <f>IF($O482&gt;=AO$1,$S482+$Y482+$Z482,$Y482+$Z482)</f>
        <v>1654.3875000000003</v>
      </c>
      <c r="AP482" s="27">
        <f>IF($O482&gt;=AP$1,$S482+$Y482+$Z482,$Y482+$Z482)</f>
        <v>1654.3875000000003</v>
      </c>
      <c r="AQ482" s="27">
        <f>IF($O482&gt;=AQ$1,$S482+$Y482+$Z482,$Y482+$Z482)</f>
        <v>1654.3875000000003</v>
      </c>
      <c r="AR482" s="27">
        <f>IF($O482&gt;=AR$1,$S482+$Y482+$Z482,$Y482+$Z482)</f>
        <v>1654.3875000000003</v>
      </c>
      <c r="AS482" s="27">
        <f>IF($O482&gt;=AS$1,$S482+$Y482+$Z482,$Y482+$Z482)</f>
        <v>1654.3875000000003</v>
      </c>
      <c r="AT482" s="27">
        <f>IF($O482&gt;=AT$1,$S482+$Y482+$Z482,$Y482+$Z482)</f>
        <v>1654.3875000000003</v>
      </c>
      <c r="AU482" s="27">
        <f>IF($O482&gt;=AU$1,$S482+$Y482+$Z482,$Y482+$Z482)</f>
        <v>1654.3875000000003</v>
      </c>
      <c r="AV482" s="27">
        <f>IF($O482&gt;=AV$1,$S482+$Y482+$Z482,$Y482+$Z482)</f>
        <v>1654.3875000000003</v>
      </c>
      <c r="AW482" s="27">
        <f>IF($O482&gt;=AW$1,$S482+$Y482+$Z482,$Y482+$Z482)</f>
        <v>1654.3875000000003</v>
      </c>
      <c r="AX482" s="27">
        <f>IF($O482&gt;=AX$1,$S482+$Y482+$Z482,$Y482+$Z482)</f>
        <v>1654.3875000000003</v>
      </c>
      <c r="AY482" s="27">
        <f>IF($O482&gt;=AY$1,$S482+$Y482+$Z482,$Y482+$Z482)</f>
        <v>1654.3875000000003</v>
      </c>
      <c r="AZ482" s="27">
        <f>IF($O482&gt;=AZ$1,$S482+$Y482+$Z482,$Y482+$Z482)</f>
        <v>1654.3875000000003</v>
      </c>
      <c r="BA482" s="27">
        <f>IF($O482&gt;=BA$1,$S482+$Y482+$Z482,$Y482+$Z482)</f>
        <v>1654.3875000000003</v>
      </c>
      <c r="BB482" s="27">
        <f>IF($O482&gt;=BB$1,$S482+$Y482+$Z482,$Y482+$Z482)</f>
        <v>1654.3875000000003</v>
      </c>
      <c r="BC482" s="27">
        <f>IF($O482&gt;=BC$1,$S482+$Y482+$Z482,$Y482+$Z482)</f>
        <v>1654.3875000000003</v>
      </c>
      <c r="BD482" s="27">
        <f>IF($O482&gt;=BD$1,$S482+$Y482+$Z482,$Y482+$Z482)</f>
        <v>1654.3875000000003</v>
      </c>
      <c r="BE482" s="27">
        <f>IF($O482&gt;=BE$1,$S482+$Y482+$Z482,$Y482+$Z482)</f>
        <v>1654.3875000000003</v>
      </c>
      <c r="BF482" s="27">
        <f>IF($O482&gt;=BF$1,$S482+$Y482+$Z482,$Y482+$Z482)</f>
        <v>1654.3875000000003</v>
      </c>
      <c r="BG482" s="27">
        <f>IF($O482&gt;=BG$1,$S482+$Y482+$Z482,$Y482+$Z482)</f>
        <v>1654.3875000000003</v>
      </c>
      <c r="BH482" s="27">
        <f>IF($O482&gt;=BH$1,$S482+$Y482+$Z482,$Y482+$Z482)</f>
        <v>1654.3875000000003</v>
      </c>
      <c r="BI482" s="27">
        <f>IF($O482&gt;=BI$1,$S482+$Y482+$Z482,$Y482+$Z482)</f>
        <v>1654.3875000000003</v>
      </c>
      <c r="BJ482" s="27">
        <f>IF($O482&gt;=BJ$1,$S482+$Y482+$Z482,$Y482+$Z482)</f>
        <v>1654.3875000000003</v>
      </c>
      <c r="BK482" s="27">
        <f>IF($O482&gt;=BK$1,$S482+$Y482+$Z482,$Y482+$Z482)</f>
        <v>1654.3875000000003</v>
      </c>
      <c r="BL482" s="27">
        <f>IF($O482&gt;=BL$1,$S482+$Y482+$Z482,$Y482+$Z482)</f>
        <v>1654.3875000000003</v>
      </c>
      <c r="BM482" s="27">
        <f>IF($O482&gt;=BM$1,$S482+$Y482+$Z482,$Y482+$Z482)</f>
        <v>1654.3875000000003</v>
      </c>
      <c r="BN482" s="27">
        <f>IF($O482&gt;=BN$1,$S482+$Y482+$Z482,$Y482+$Z482)</f>
        <v>1654.3875000000003</v>
      </c>
      <c r="BO482" s="27">
        <f>IF($O482&gt;=BO$1,$S482+$Y482+$Z482,$Y482+$Z482)</f>
        <v>1654.3875000000003</v>
      </c>
      <c r="BP482" s="27">
        <f>IF($O482&gt;=BP$1,$S482+$Y482+$Z482,$Y482+$Z482)</f>
        <v>1654.3875000000003</v>
      </c>
      <c r="BQ482" s="27">
        <f>IF($O482&gt;=BQ$1,$S482+$Y482+$Z482,$Y482+$Z482)</f>
        <v>1654.3875000000003</v>
      </c>
      <c r="BR482" s="27">
        <f>IF($O482&gt;=BR$1,$S482+$Y482+$Z482,$Y482+$Z482)</f>
        <v>1654.3875000000003</v>
      </c>
      <c r="BS482" s="27">
        <f>IF($O482&gt;=BS$1,$S482+$Y482+$Z482,$Y482+$Z482)</f>
        <v>1654.3875000000003</v>
      </c>
      <c r="BT482" s="27">
        <f>IF($O482&gt;=BT$1,$S482+$Y482+$Z482,$Y482+$Z482)</f>
        <v>1654.3875000000003</v>
      </c>
      <c r="BU482" s="27">
        <f>IF($O482&gt;=BU$1,$S482+$Y482+$Z482,$Y482+$Z482)</f>
        <v>1654.3875000000003</v>
      </c>
      <c r="BV482" s="27">
        <f>IF($O482&gt;=BV$1,$S482+$Y482+$Z482,$Y482+$Z482)</f>
        <v>1654.3875000000003</v>
      </c>
      <c r="BW482" s="27">
        <f>IF($O482&gt;=BW$1,$S482+$Y482+$Z482,$Y482+$Z482)</f>
        <v>1654.3875000000003</v>
      </c>
      <c r="BX482" s="27">
        <f>IF($O482&gt;=BX$1,$S482+$Y482+$Z482,$Y482+$Z482)</f>
        <v>1654.3875000000003</v>
      </c>
      <c r="BY482" s="27">
        <f>IF($O482&gt;=BY$1,$S482+$Y482+$Z482,$Y482+$Z482)</f>
        <v>1654.3875000000003</v>
      </c>
      <c r="BZ482" s="27">
        <f>IF($O482&gt;=BZ$1,$S482+$Y482+$Z482,$Y482+$Z482)</f>
        <v>1654.3875000000003</v>
      </c>
      <c r="CA482" s="27">
        <f>IF($O482&gt;=CA$1,$S482+$Y482+$Z482,$Y482+$Z482)</f>
        <v>1654.3875000000003</v>
      </c>
      <c r="CB482" s="27">
        <f>IF($O482&gt;=CB$1,$S482+$Y482+$Z482,$Y482+$Z482)</f>
        <v>1654.3875000000003</v>
      </c>
      <c r="CC482" s="27">
        <f>IF($O482&gt;=CC$1,$S482+$Y482+$Z482,$Y482+$Z482)</f>
        <v>1654.3875000000003</v>
      </c>
      <c r="CD482" s="27">
        <f>IF($O482&gt;=CD$1,$S482+$Y482+$Z482,$Y482+$Z482)</f>
        <v>1654.3875000000003</v>
      </c>
      <c r="CE482" s="27">
        <f>IF($O482&gt;=CE$1,$S482+$Y482+$Z482,$Y482+$Z482)</f>
        <v>1654.3875000000003</v>
      </c>
      <c r="CF482" s="27">
        <f>IF($O482&gt;=CF$1,$S482+$Y482+$Z482,$Y482+$Z482)</f>
        <v>1654.3875000000003</v>
      </c>
      <c r="CG482" s="27">
        <f>IF($O482&gt;=CG$1,$S482+$Y482+$Z482,$Y482+$Z482)</f>
        <v>1654.3875000000003</v>
      </c>
      <c r="CH482" s="27">
        <f>IF($O482&gt;=CH$1,$S482+$Y482+$Z482,$Y482+$Z482)</f>
        <v>1654.3875000000003</v>
      </c>
      <c r="CI482" s="27">
        <f>IF($O482&gt;=CI$1,$S482+$Y482+$Z482,$Y482+$Z482)</f>
        <v>1654.3875000000003</v>
      </c>
      <c r="CJ482" s="27">
        <f>IF($O482&gt;=CJ$1,$S482+$Y482+$Z482,$Y482+$Z482)</f>
        <v>1654.3875000000003</v>
      </c>
      <c r="CK482" s="27">
        <f>IF($O482&gt;=CK$1,$S482+$Y482+$Z482,$Y482+$Z482)</f>
        <v>1654.3875000000003</v>
      </c>
      <c r="CL482" s="27">
        <f>IF($O482&gt;=CL$1,$S482+$Y482+$Z482,$Y482+$Z482)</f>
        <v>1654.3875000000003</v>
      </c>
      <c r="CM482" s="27">
        <f>IF($O482&gt;=CM$1,$S482+$Y482+$Z482,$Y482+$Z482)</f>
        <v>1654.3875000000003</v>
      </c>
      <c r="CN482" s="27">
        <f>IF($O482&gt;=CN$1,$S482+$Y482,$Y482)</f>
        <v>1254.3875000000003</v>
      </c>
      <c r="CO482" s="27">
        <f>IF($O482&gt;=CO$1,$S482+$Y482,$Y482)</f>
        <v>1254.3875000000003</v>
      </c>
      <c r="CP482" s="27">
        <f>IF($O482&gt;=CP$1,$S482+$Y482,$Y482)</f>
        <v>1254.3875000000003</v>
      </c>
      <c r="CQ482" s="27">
        <f>IF($O482&gt;=CQ$1,$S482+$Y482,$Y482)</f>
        <v>1254.3875000000003</v>
      </c>
      <c r="CR482" s="27">
        <f>IF($O482&gt;=CR$1,$S482+$Y482,$Y482)</f>
        <v>1254.3875000000003</v>
      </c>
      <c r="CS482" s="27">
        <f>IF($O482&gt;=CS$1,$S482+$Y482,$Y482)</f>
        <v>1254.3875000000003</v>
      </c>
      <c r="CT482" s="27">
        <f>IF($O482&gt;=CT$1,$S482+$Y482,$Y482)</f>
        <v>1254.3875000000003</v>
      </c>
      <c r="CU482" s="27">
        <f>IF($O482&gt;=CU$1,$S482+$Y482,$Y482)</f>
        <v>1254.3875000000003</v>
      </c>
      <c r="CV482" s="27">
        <f>IF($O482&gt;=CV$1,$S482+$Y482,$Y482)</f>
        <v>1254.3875000000003</v>
      </c>
      <c r="CW482" s="27">
        <f>IF($O482&gt;=CW$1,$S482+$Y482,$Y482)</f>
        <v>1254.3875000000003</v>
      </c>
      <c r="CX482" s="27">
        <f>IF($O482&gt;=CX$1,$S482+$Y482,$Y482)</f>
        <v>1254.3875000000003</v>
      </c>
      <c r="CY482" s="27">
        <f>IF($O482&gt;=CY$1,$S482+$Y482,$Y482)</f>
        <v>1254.3875000000003</v>
      </c>
      <c r="CZ482" s="27">
        <f>IF($O482&gt;=CZ$1,$S482+$Y482,$Y482)</f>
        <v>1254.3875000000003</v>
      </c>
      <c r="DA482" s="27">
        <f>IF($O482&gt;=DA$1,$S482+$Y482,$Y482)</f>
        <v>1254.3875000000003</v>
      </c>
      <c r="DB482" s="27">
        <f>IF($O482&gt;=DB$1,$S482+$Y482,$Y482)</f>
        <v>1254.3875000000003</v>
      </c>
      <c r="DC482" s="27">
        <f>IF($O482&gt;=DC$1,$S482+$Y482,$Y482)</f>
        <v>1254.3875000000003</v>
      </c>
      <c r="DD482" s="27">
        <f>IF($O482&gt;=DD$1,$S482+$Y482,$Y482)</f>
        <v>1254.3875000000003</v>
      </c>
      <c r="DE482" s="27">
        <f>IF($O482&gt;=DE$1,$S482+$Y482,$Y482)</f>
        <v>1254.3875000000003</v>
      </c>
      <c r="DF482" s="27">
        <f>IF($O482&gt;=DF$1,$S482+$Y482,$Y482)</f>
        <v>1254.3875000000003</v>
      </c>
      <c r="DG482" s="27">
        <f>IF($O482&gt;=DG$1,$S482+$Y482,$Y482)</f>
        <v>1254.3875000000003</v>
      </c>
      <c r="DH482" s="27">
        <f>IF($O482&gt;=DH$1,$S482+$Y482,$Y482)</f>
        <v>1254.3875000000003</v>
      </c>
      <c r="DI482" s="27">
        <f>IF($O482&gt;=DI$1,$S482+$Y482,$Y482)</f>
        <v>1254.3875000000003</v>
      </c>
      <c r="DJ482" s="27">
        <f>IF($O482&gt;=DJ$1,$S482+$Y482,$Y482)</f>
        <v>1254.3875000000003</v>
      </c>
      <c r="DK482" s="27">
        <f>IF($O482&gt;=DK$1,$S482+$Y482,$Y482)</f>
        <v>1254.3875000000003</v>
      </c>
      <c r="DL482" s="27">
        <f>IF($O482&gt;=DL$1,$S482+$Y482,$Y482)</f>
        <v>1254.3875000000003</v>
      </c>
      <c r="DM482" s="27">
        <f>IF($O482&gt;=DM$1,$S482+$Y482,$Y482)</f>
        <v>1254.3875000000003</v>
      </c>
      <c r="DN482" s="27">
        <f>IF($O482&gt;=DN$1,$S482+$Y482,$Y482)</f>
        <v>1254.3875000000003</v>
      </c>
      <c r="DO482" s="27">
        <f>IF($O482&gt;=DO$1,$S482+$Y482,$Y482)</f>
        <v>1254.3875000000003</v>
      </c>
      <c r="DP482" s="27">
        <f>IF($O482&gt;=DP$1,$S482+$Y482,$Y482)</f>
        <v>1254.3875000000003</v>
      </c>
      <c r="DQ482" s="27">
        <f>IF($O482&gt;=DQ$1,$S482+$Y482,$Y482)</f>
        <v>1254.3875000000003</v>
      </c>
      <c r="DR482" s="27">
        <f>IF($O482&gt;=DR$1,$S482+$Y482,$Y482)</f>
        <v>1254.3875000000003</v>
      </c>
      <c r="DS482" s="27">
        <f>IF($O482&gt;=DS$1,$S482+$Y482,$Y482)</f>
        <v>1254.3875000000003</v>
      </c>
      <c r="DT482" s="27">
        <f>IF($O482&gt;=DT$1,$S482+$Y482,$Y482)</f>
        <v>1254.3875000000003</v>
      </c>
      <c r="DU482" s="27">
        <f>IF($O482&gt;=DU$1,$S482+$Y482,$Y482)</f>
        <v>1254.3875000000003</v>
      </c>
      <c r="DV482" s="27">
        <f>IF($O482&gt;=DV$1,$S482+$Y482,$Y482)</f>
        <v>1254.3875000000003</v>
      </c>
      <c r="DW482" s="27">
        <f>IF($O482&gt;=DW$1,$S482+$Y482,$Y482)</f>
        <v>1254.3875000000003</v>
      </c>
      <c r="DX482" s="27">
        <f>IF($O482&gt;=DX$1,$S482+$Y482,$Y482)</f>
        <v>1254.3875000000003</v>
      </c>
      <c r="DY482" s="27">
        <f>IF($O482&gt;=DY$1,$S482+$Y482,$Y482)</f>
        <v>1254.3875000000003</v>
      </c>
      <c r="DZ482" s="27">
        <f>IF($O482&gt;=DZ$1,$S482+$Y482,$Y482)</f>
        <v>1254.3875000000003</v>
      </c>
      <c r="EA482" s="27">
        <f>IF($O482&gt;=EA$1,$S482+$Y482,$Y482)</f>
        <v>1254.3875000000003</v>
      </c>
      <c r="EB482" s="27">
        <f>IF($O482&gt;=EB$1,$S482+$Y482,$Y482)</f>
        <v>1254.3875000000003</v>
      </c>
      <c r="EC482" s="27">
        <f>IF($O482&gt;=EC$1,$S482+$Y482,$Y482)</f>
        <v>1254.3875000000003</v>
      </c>
      <c r="ED482" s="27">
        <f>IF($O482&gt;=ED$1,$S482+$Y482,$Y482)</f>
        <v>1254.3875000000003</v>
      </c>
      <c r="EE482" s="27">
        <f>IF($O482&gt;=EE$1,$S482+$Y482,$Y482)</f>
        <v>1254.3875000000003</v>
      </c>
      <c r="EF482" s="27">
        <f>IF($O482&gt;=EF$1,$S482+$Y482,$Y482)</f>
        <v>1254.3875000000003</v>
      </c>
      <c r="EG482" s="27">
        <f>IF($O482&gt;=EG$1,$S482+$Y482,$Y482)</f>
        <v>1254.3875000000003</v>
      </c>
      <c r="EH482" s="27">
        <f>IF($O482&gt;=EH$1,$S482+$Y482,$Y482)</f>
        <v>1254.3875000000003</v>
      </c>
      <c r="EI482" s="27">
        <f>IF($O482&gt;=EI$1,$S482+$Y482,$Y482)</f>
        <v>1254.3875000000003</v>
      </c>
      <c r="EJ482" s="27">
        <f>IF($O482&gt;=EJ$1,$S482+$Y482,$Y482)</f>
        <v>1254.3875000000003</v>
      </c>
      <c r="EK482" s="27">
        <f>IF($O482&gt;=EK$1,$S482+$Y482,$Y482)</f>
        <v>1254.3875000000003</v>
      </c>
      <c r="EL482" s="27">
        <f>IF($O482&gt;=EL$1,$S482+$Y482,$Y482)</f>
        <v>1254.3875000000003</v>
      </c>
      <c r="EM482" s="27">
        <f>IF($O482&gt;=EM$1,$S482+$Y482,$Y482)</f>
        <v>1254.3875000000003</v>
      </c>
      <c r="EN482" s="27">
        <f>IF($O482&gt;=EN$1,$S482+$Y482,$Y482)</f>
        <v>1254.3875000000003</v>
      </c>
      <c r="EO482" s="27">
        <f>IF($O482&gt;=EO$1,$S482+$Y482,$Y482)</f>
        <v>1254.3875000000003</v>
      </c>
      <c r="EP482" s="27">
        <f>IF($O482&gt;=EP$1,$S482+$Y482,$Y482)</f>
        <v>1254.3875000000003</v>
      </c>
      <c r="EQ482" s="27">
        <f>IF($O482&gt;=EQ$1,$S482+$Y482,$Y482)</f>
        <v>1254.3875000000003</v>
      </c>
      <c r="ER482" s="27">
        <f>IF($O482&gt;=ER$1,$S482+$Y482,$Y482)</f>
        <v>1254.3875000000003</v>
      </c>
      <c r="ES482" s="27">
        <f>IF($O482&gt;=ES$1,$S482+$Y482,$Y482)</f>
        <v>1254.3875000000003</v>
      </c>
      <c r="ET482" s="27">
        <f>IF($O482&gt;=ET$1,$S482+$Y482,$Y482)</f>
        <v>1254.3875000000003</v>
      </c>
      <c r="EU482" s="27">
        <f>IF($O482&gt;=EU$1,$S482+$Y482,$Y482)</f>
        <v>1254.3875000000003</v>
      </c>
      <c r="EV482" s="27">
        <f>IF($O482&gt;=EV$1,$S482,0)</f>
        <v>1254.3875000000003</v>
      </c>
      <c r="EW482" s="27">
        <f>IF($O482&gt;=EW$1,$S482,0)</f>
        <v>1254.3875000000003</v>
      </c>
      <c r="EX482" s="27">
        <f>IF($O482&gt;=EX$1,$S482,0)</f>
        <v>1254.3875000000003</v>
      </c>
      <c r="EY482" s="27">
        <f>IF($O482&gt;=EY$1,$S482,0)</f>
        <v>1254.3875000000003</v>
      </c>
      <c r="EZ482" s="27">
        <f>IF($O482&gt;=EZ$1,$S482,0)</f>
        <v>1254.3875000000003</v>
      </c>
      <c r="FA482" s="27">
        <f>IF($O482&gt;=FA$1,$S482,0)</f>
        <v>1254.3875000000003</v>
      </c>
      <c r="FB482" s="27">
        <f>IF($O482&gt;=FB$1,$S482,0)</f>
        <v>1254.3875000000003</v>
      </c>
      <c r="FC482" s="27">
        <f>IF($O482&gt;=FC$1,$S482,0)</f>
        <v>1254.3875000000003</v>
      </c>
      <c r="FD482" s="27">
        <f>IF($O482&gt;=FD$1,$S482,0)</f>
        <v>1254.3875000000003</v>
      </c>
      <c r="FE482" s="27">
        <f>IF($O482&gt;=FE$1,$S482,0)</f>
        <v>1254.3875000000003</v>
      </c>
      <c r="FF482" s="27">
        <f>IF($O482&gt;=FF$1,$S482,0)</f>
        <v>1254.3875000000003</v>
      </c>
      <c r="FG482" s="27">
        <f>IF($O482&gt;=FG$1,$S482,0)</f>
        <v>1254.3875000000003</v>
      </c>
      <c r="FH482" s="27">
        <f>IF($O482&gt;=FH$1,$S482,0)</f>
        <v>1254.3875000000003</v>
      </c>
      <c r="FI482" s="27">
        <f>IF($O482&gt;=FI$1,$S482,0)</f>
        <v>1254.3875000000003</v>
      </c>
      <c r="FJ482" s="27">
        <f>IF($O482&gt;=FJ$1,$S482,0)</f>
        <v>1254.3875000000003</v>
      </c>
      <c r="FK482" s="27">
        <f>IF($O482&gt;=FK$1,$S482,0)</f>
        <v>1254.3875000000003</v>
      </c>
      <c r="FL482" s="27">
        <f>IF($O482&gt;=FL$1,$S482,0)</f>
        <v>1254.3875000000003</v>
      </c>
      <c r="FM482" s="27">
        <f>IF($O482&gt;=FM$1,$S482,0)</f>
        <v>1254.3875000000003</v>
      </c>
      <c r="FN482" s="27">
        <f>IF($O482&gt;=FN$1,$S482,0)</f>
        <v>1254.3875000000003</v>
      </c>
      <c r="FO482" s="27">
        <f>IF($O482&gt;=FO$1,$S482,0)</f>
        <v>1254.3875000000003</v>
      </c>
      <c r="FP482" s="27">
        <f>IF($O482&gt;=FP$1,$S482,0)</f>
        <v>1254.3875000000003</v>
      </c>
      <c r="FQ482" s="27">
        <f>IF($O482&gt;=FQ$1,$S482,0)</f>
        <v>1254.3875000000003</v>
      </c>
      <c r="FR482" s="27">
        <f>IF($O482&gt;=FR$1,$S482,0)</f>
        <v>1254.3875000000003</v>
      </c>
      <c r="FS482" s="27">
        <f>IF($O482&gt;=FS$1,$S482,0)</f>
        <v>1254.3875000000003</v>
      </c>
      <c r="FT482" s="27">
        <f>IF($O482&gt;=FT$1,$S482,0)</f>
        <v>1254.3875000000003</v>
      </c>
      <c r="FU482" s="27">
        <f>IF($O482&gt;=FU$1,$S482,0)</f>
        <v>1254.3875000000003</v>
      </c>
      <c r="FV482" s="27">
        <f>IF($O482&gt;=FV$1,$S482,0)</f>
        <v>1254.3875000000003</v>
      </c>
      <c r="FW482" s="27">
        <f>IF($O482&gt;=FW$1,$S482,0)</f>
        <v>1254.3875000000003</v>
      </c>
      <c r="FX482" s="27">
        <f>IF($O482&gt;=FX$1,$S482,0)</f>
        <v>1254.3875000000003</v>
      </c>
      <c r="FY482" s="27">
        <f>IF($O482&gt;=FY$1,$S482,0)</f>
        <v>1254.3875000000003</v>
      </c>
      <c r="FZ482" s="27">
        <f>IF($O482&gt;=FZ$1,$S482,0)</f>
        <v>1254.3875000000003</v>
      </c>
      <c r="GA482" s="27">
        <f>IF($O482&gt;=GA$1,$S482,0)</f>
        <v>1254.3875000000003</v>
      </c>
      <c r="GB482" s="27">
        <f>IF($O482&gt;=GB$1,$S482,0)</f>
        <v>1254.3875000000003</v>
      </c>
      <c r="GC482" s="27">
        <f>IF($O482&gt;=GC$1,$S482,0)</f>
        <v>1254.3875000000003</v>
      </c>
      <c r="GD482" s="27">
        <f>IF($O482&gt;=GD$1,$S482,0)</f>
        <v>1254.3875000000003</v>
      </c>
      <c r="GE482" s="27">
        <f>IF($O482&gt;=GE$1,$S482,0)</f>
        <v>1254.3875000000003</v>
      </c>
      <c r="GF482" s="27">
        <f>IF($O482&gt;=GF$1,$S482,0)</f>
        <v>1254.3875000000003</v>
      </c>
      <c r="GG482" s="27">
        <f>IF($O482&gt;=GG$1,$S482,0)</f>
        <v>1254.3875000000003</v>
      </c>
      <c r="GH482" s="27">
        <f>IF($O482&gt;=GH$1,$S482,0)</f>
        <v>1254.3875000000003</v>
      </c>
      <c r="GI482" s="27">
        <f>IF($O482&gt;=GI$1,$S482,0)</f>
        <v>1254.3875000000003</v>
      </c>
      <c r="GJ482" s="27">
        <f>IF($O482&gt;=GJ$1,$S482,0)</f>
        <v>1254.3875000000003</v>
      </c>
      <c r="GK482" s="27">
        <f>IF($O482&gt;=GK$1,$S482,0)</f>
        <v>1254.3875000000003</v>
      </c>
      <c r="GL482" s="27">
        <f>IF($O482&gt;=GL$1,$S482,0)</f>
        <v>1254.3875000000003</v>
      </c>
      <c r="GM482" s="27">
        <f>IF($O482&gt;=GM$1,$S482,0)</f>
        <v>1254.3875000000003</v>
      </c>
      <c r="GN482" s="27">
        <f>IF($O482&gt;=GN$1,$S482,0)</f>
        <v>1254.3875000000003</v>
      </c>
      <c r="GO482" s="27">
        <f>IF($O482&gt;=GO$1,$S482,0)</f>
        <v>1254.3875000000003</v>
      </c>
      <c r="GP482" s="27">
        <f>IF($O482&gt;=GP$1,$S482,0)</f>
        <v>1254.3875000000003</v>
      </c>
      <c r="GQ482" s="27">
        <f>IF($O482&gt;=GQ$1,$S482,0)</f>
        <v>1254.3875000000003</v>
      </c>
      <c r="GR482" s="27">
        <f>IF($O482&gt;=GR$1,$S482,0)</f>
        <v>0</v>
      </c>
      <c r="GS482" s="27">
        <f>IF($O482&gt;=GS$1,$S482,0)</f>
        <v>0</v>
      </c>
      <c r="GT482" s="27">
        <f>IF($O482&gt;=GT$1,$S482,0)</f>
        <v>0</v>
      </c>
      <c r="GU482" s="27">
        <f>IF($O482&gt;=GU$1,$S482,0)</f>
        <v>0</v>
      </c>
      <c r="GV482" s="27">
        <f>IF($O482&gt;=GV$1,$S482,0)</f>
        <v>0</v>
      </c>
      <c r="GW482" s="27">
        <f>IF($O482&gt;=GW$1,$S482,0)</f>
        <v>0</v>
      </c>
      <c r="GX482" s="27">
        <f>IF($O482&gt;=GX$1,$S482,0)</f>
        <v>0</v>
      </c>
      <c r="GY482" s="27">
        <f>IF($O482&gt;=GY$1,$S482,0)</f>
        <v>0</v>
      </c>
      <c r="GZ482" s="27">
        <f>IF($O482&gt;=GZ$1,$S482,0)</f>
        <v>0</v>
      </c>
      <c r="HA482" s="27">
        <f>IF($O482&gt;=HA$1,$S482,0)</f>
        <v>0</v>
      </c>
      <c r="HB482" s="27">
        <f>IF($O482&gt;=HB$1,$S482,0)</f>
        <v>0</v>
      </c>
      <c r="HC482" s="27">
        <f>IF($O482&gt;=HC$1,$S482,0)</f>
        <v>0</v>
      </c>
    </row>
    <row r="483" spans="1:211">
      <c r="A483" s="3">
        <v>167274</v>
      </c>
      <c r="B483" s="3" t="s">
        <v>449</v>
      </c>
      <c r="C483" s="3" t="s">
        <v>450</v>
      </c>
      <c r="D483" s="3">
        <v>59</v>
      </c>
      <c r="E483" s="4">
        <v>40372</v>
      </c>
      <c r="F483" s="5">
        <v>7.9424657534246572</v>
      </c>
      <c r="G483" s="3" t="s">
        <v>446</v>
      </c>
      <c r="H483" s="4">
        <v>21813</v>
      </c>
      <c r="I483" s="9" t="s">
        <v>836</v>
      </c>
      <c r="J483" s="5">
        <v>3239.72</v>
      </c>
      <c r="K483" s="31">
        <v>200</v>
      </c>
      <c r="L483" s="32">
        <v>8</v>
      </c>
      <c r="M483" s="33">
        <f>VLOOKUP(L483,FIND,3,TRUE)</f>
        <v>1</v>
      </c>
      <c r="N483" s="32">
        <f>IF(L483&gt;30,180,VLOOKUP(L483,TEMPO,2,FALSE))</f>
        <v>48</v>
      </c>
      <c r="O483" s="32">
        <f>IF(R483&gt;0,4,N483)</f>
        <v>48</v>
      </c>
      <c r="P483" s="96">
        <f>J483*M483*L483</f>
        <v>25917.759999999998</v>
      </c>
      <c r="Q483" s="96">
        <f>10934.45*2</f>
        <v>21868.9</v>
      </c>
      <c r="R483" s="96">
        <f>IF(P483&lt;=Q483,P483/4,0)</f>
        <v>0</v>
      </c>
      <c r="S483" s="5">
        <f>IF(P483&gt;=Q483,P483/N483,0)</f>
        <v>539.95333333333326</v>
      </c>
      <c r="T483" s="3"/>
      <c r="U483" s="3">
        <f>IF(T483="",1,0)</f>
        <v>1</v>
      </c>
      <c r="V483" s="3">
        <v>67</v>
      </c>
      <c r="W483" s="5">
        <v>0</v>
      </c>
      <c r="X483" s="5">
        <v>402.65</v>
      </c>
      <c r="Y483" s="5">
        <f>X483*W483</f>
        <v>0</v>
      </c>
      <c r="Z483" s="5">
        <v>400</v>
      </c>
      <c r="AA483" s="5">
        <f>S483+Y483+Z483</f>
        <v>939.95333333333326</v>
      </c>
      <c r="AB483" s="39">
        <f>(J483/12+J483/12*1.3333333333+450/12+J483/30*6/12+J483)*1.3+Y483+Z483+153.9</f>
        <v>5703.4091555438554</v>
      </c>
      <c r="AC483" s="39" t="s">
        <v>450</v>
      </c>
      <c r="AD483" s="39">
        <f>J483*1.3+400+153.9</f>
        <v>4765.5359999999991</v>
      </c>
      <c r="AE483" s="39">
        <f>SUMIFS('CUSTO MENSAL FUNC NOVO'!H:H,'CUSTO MENSAL FUNC NOVO'!A:A,'VALORES MENSAIS'!AC483)</f>
        <v>3296.25</v>
      </c>
      <c r="AF483" s="27">
        <f>IF($R483&gt;0,$R483,$S483)+$Y483+$Z483</f>
        <v>939.95333333333326</v>
      </c>
      <c r="AG483" s="27">
        <f>IF($R483&gt;0,$R483,$S483)+$Y483+$Z483</f>
        <v>939.95333333333326</v>
      </c>
      <c r="AH483" s="27">
        <f>IF($R483&gt;0,$R483,$S483)+$Y483+$Z483</f>
        <v>939.95333333333326</v>
      </c>
      <c r="AI483" s="27">
        <f>IF($R483&gt;0,$R483,$S483)+$Y483+$Z483</f>
        <v>939.95333333333326</v>
      </c>
      <c r="AJ483" s="27">
        <f>IF($O483&gt;=AJ$1,$S483+$Y483+$Z483,$Y483+$Z483)</f>
        <v>939.95333333333326</v>
      </c>
      <c r="AK483" s="27">
        <f>IF($O483&gt;=AK$1,$S483+$Y483+$Z483,$Y483+$Z483)</f>
        <v>939.95333333333326</v>
      </c>
      <c r="AL483" s="27">
        <f>IF($O483&gt;=AL$1,$S483+$Y483+$Z483,$Y483+$Z483)</f>
        <v>939.95333333333326</v>
      </c>
      <c r="AM483" s="27">
        <f>IF($O483&gt;=AM$1,$S483+$Y483+$Z483,$Y483+$Z483)</f>
        <v>939.95333333333326</v>
      </c>
      <c r="AN483" s="27">
        <f>IF($O483&gt;=AN$1,$S483+$Y483+$Z483,$Y483+$Z483)</f>
        <v>939.95333333333326</v>
      </c>
      <c r="AO483" s="27">
        <f>IF($O483&gt;=AO$1,$S483+$Y483+$Z483,$Y483+$Z483)</f>
        <v>939.95333333333326</v>
      </c>
      <c r="AP483" s="27">
        <f>IF($O483&gt;=AP$1,$S483+$Y483+$Z483,$Y483+$Z483)</f>
        <v>939.95333333333326</v>
      </c>
      <c r="AQ483" s="27">
        <f>IF($O483&gt;=AQ$1,$S483+$Y483+$Z483,$Y483+$Z483)</f>
        <v>939.95333333333326</v>
      </c>
      <c r="AR483" s="27">
        <f>IF($O483&gt;=AR$1,$S483+$Y483+$Z483,$Y483+$Z483)</f>
        <v>939.95333333333326</v>
      </c>
      <c r="AS483" s="27">
        <f>IF($O483&gt;=AS$1,$S483+$Y483+$Z483,$Y483+$Z483)</f>
        <v>939.95333333333326</v>
      </c>
      <c r="AT483" s="27">
        <f>IF($O483&gt;=AT$1,$S483+$Y483+$Z483,$Y483+$Z483)</f>
        <v>939.95333333333326</v>
      </c>
      <c r="AU483" s="27">
        <f>IF($O483&gt;=AU$1,$S483+$Y483+$Z483,$Y483+$Z483)</f>
        <v>939.95333333333326</v>
      </c>
      <c r="AV483" s="27">
        <f>IF($O483&gt;=AV$1,$S483+$Y483+$Z483,$Y483+$Z483)</f>
        <v>939.95333333333326</v>
      </c>
      <c r="AW483" s="27">
        <f>IF($O483&gt;=AW$1,$S483+$Y483+$Z483,$Y483+$Z483)</f>
        <v>939.95333333333326</v>
      </c>
      <c r="AX483" s="27">
        <f>IF($O483&gt;=AX$1,$S483+$Y483+$Z483,$Y483+$Z483)</f>
        <v>939.95333333333326</v>
      </c>
      <c r="AY483" s="27">
        <f>IF($O483&gt;=AY$1,$S483+$Y483+$Z483,$Y483+$Z483)</f>
        <v>939.95333333333326</v>
      </c>
      <c r="AZ483" s="27">
        <f>IF($O483&gt;=AZ$1,$S483+$Y483+$Z483,$Y483+$Z483)</f>
        <v>939.95333333333326</v>
      </c>
      <c r="BA483" s="27">
        <f>IF($O483&gt;=BA$1,$S483+$Y483+$Z483,$Y483+$Z483)</f>
        <v>939.95333333333326</v>
      </c>
      <c r="BB483" s="27">
        <f>IF($O483&gt;=BB$1,$S483+$Y483+$Z483,$Y483+$Z483)</f>
        <v>939.95333333333326</v>
      </c>
      <c r="BC483" s="27">
        <f>IF($O483&gt;=BC$1,$S483+$Y483+$Z483,$Y483+$Z483)</f>
        <v>939.95333333333326</v>
      </c>
      <c r="BD483" s="27">
        <f>IF($O483&gt;=BD$1,$S483+$Y483+$Z483,$Y483+$Z483)</f>
        <v>939.95333333333326</v>
      </c>
      <c r="BE483" s="27">
        <f>IF($O483&gt;=BE$1,$S483+$Y483+$Z483,$Y483+$Z483)</f>
        <v>939.95333333333326</v>
      </c>
      <c r="BF483" s="27">
        <f>IF($O483&gt;=BF$1,$S483+$Y483+$Z483,$Y483+$Z483)</f>
        <v>939.95333333333326</v>
      </c>
      <c r="BG483" s="27">
        <f>IF($O483&gt;=BG$1,$S483+$Y483+$Z483,$Y483+$Z483)</f>
        <v>939.95333333333326</v>
      </c>
      <c r="BH483" s="27">
        <f>IF($O483&gt;=BH$1,$S483+$Y483+$Z483,$Y483+$Z483)</f>
        <v>939.95333333333326</v>
      </c>
      <c r="BI483" s="27">
        <f>IF($O483&gt;=BI$1,$S483+$Y483+$Z483,$Y483+$Z483)</f>
        <v>939.95333333333326</v>
      </c>
      <c r="BJ483" s="27">
        <f>IF($O483&gt;=BJ$1,$S483+$Y483+$Z483,$Y483+$Z483)</f>
        <v>939.95333333333326</v>
      </c>
      <c r="BK483" s="27">
        <f>IF($O483&gt;=BK$1,$S483+$Y483+$Z483,$Y483+$Z483)</f>
        <v>939.95333333333326</v>
      </c>
      <c r="BL483" s="27">
        <f>IF($O483&gt;=BL$1,$S483+$Y483+$Z483,$Y483+$Z483)</f>
        <v>939.95333333333326</v>
      </c>
      <c r="BM483" s="27">
        <f>IF($O483&gt;=BM$1,$S483+$Y483+$Z483,$Y483+$Z483)</f>
        <v>939.95333333333326</v>
      </c>
      <c r="BN483" s="27">
        <f>IF($O483&gt;=BN$1,$S483+$Y483+$Z483,$Y483+$Z483)</f>
        <v>939.95333333333326</v>
      </c>
      <c r="BO483" s="27">
        <f>IF($O483&gt;=BO$1,$S483+$Y483+$Z483,$Y483+$Z483)</f>
        <v>939.95333333333326</v>
      </c>
      <c r="BP483" s="27">
        <f>IF($O483&gt;=BP$1,$S483+$Y483+$Z483,$Y483+$Z483)</f>
        <v>939.95333333333326</v>
      </c>
      <c r="BQ483" s="27">
        <f>IF($O483&gt;=BQ$1,$S483+$Y483+$Z483,$Y483+$Z483)</f>
        <v>939.95333333333326</v>
      </c>
      <c r="BR483" s="27">
        <f>IF($O483&gt;=BR$1,$S483+$Y483+$Z483,$Y483+$Z483)</f>
        <v>939.95333333333326</v>
      </c>
      <c r="BS483" s="27">
        <f>IF($O483&gt;=BS$1,$S483+$Y483+$Z483,$Y483+$Z483)</f>
        <v>939.95333333333326</v>
      </c>
      <c r="BT483" s="27">
        <f>IF($O483&gt;=BT$1,$S483+$Y483+$Z483,$Y483+$Z483)</f>
        <v>939.95333333333326</v>
      </c>
      <c r="BU483" s="27">
        <f>IF($O483&gt;=BU$1,$S483+$Y483+$Z483,$Y483+$Z483)</f>
        <v>939.95333333333326</v>
      </c>
      <c r="BV483" s="27">
        <f>IF($O483&gt;=BV$1,$S483+$Y483+$Z483,$Y483+$Z483)</f>
        <v>939.95333333333326</v>
      </c>
      <c r="BW483" s="27">
        <f>IF($O483&gt;=BW$1,$S483+$Y483+$Z483,$Y483+$Z483)</f>
        <v>939.95333333333326</v>
      </c>
      <c r="BX483" s="27">
        <f>IF($O483&gt;=BX$1,$S483+$Y483+$Z483,$Y483+$Z483)</f>
        <v>939.95333333333326</v>
      </c>
      <c r="BY483" s="27">
        <f>IF($O483&gt;=BY$1,$S483+$Y483+$Z483,$Y483+$Z483)</f>
        <v>939.95333333333326</v>
      </c>
      <c r="BZ483" s="27">
        <f>IF($O483&gt;=BZ$1,$S483+$Y483+$Z483,$Y483+$Z483)</f>
        <v>939.95333333333326</v>
      </c>
      <c r="CA483" s="27">
        <f>IF($O483&gt;=CA$1,$S483+$Y483+$Z483,$Y483+$Z483)</f>
        <v>939.95333333333326</v>
      </c>
      <c r="CB483" s="27">
        <f>IF($O483&gt;=CB$1,$S483+$Y483+$Z483,$Y483+$Z483)</f>
        <v>400</v>
      </c>
      <c r="CC483" s="27">
        <f>IF($O483&gt;=CC$1,$S483+$Y483+$Z483,$Y483+$Z483)</f>
        <v>400</v>
      </c>
      <c r="CD483" s="27">
        <f>IF($O483&gt;=CD$1,$S483+$Y483+$Z483,$Y483+$Z483)</f>
        <v>400</v>
      </c>
      <c r="CE483" s="27">
        <f>IF($O483&gt;=CE$1,$S483+$Y483+$Z483,$Y483+$Z483)</f>
        <v>400</v>
      </c>
      <c r="CF483" s="27">
        <f>IF($O483&gt;=CF$1,$S483+$Y483+$Z483,$Y483+$Z483)</f>
        <v>400</v>
      </c>
      <c r="CG483" s="27">
        <f>IF($O483&gt;=CG$1,$S483+$Y483+$Z483,$Y483+$Z483)</f>
        <v>400</v>
      </c>
      <c r="CH483" s="27">
        <f>IF($O483&gt;=CH$1,$S483+$Y483+$Z483,$Y483+$Z483)</f>
        <v>400</v>
      </c>
      <c r="CI483" s="27">
        <f>IF($O483&gt;=CI$1,$S483+$Y483+$Z483,$Y483+$Z483)</f>
        <v>400</v>
      </c>
      <c r="CJ483" s="27">
        <f>IF($O483&gt;=CJ$1,$S483+$Y483+$Z483,$Y483+$Z483)</f>
        <v>400</v>
      </c>
      <c r="CK483" s="27">
        <f>IF($O483&gt;=CK$1,$S483+$Y483+$Z483,$Y483+$Z483)</f>
        <v>400</v>
      </c>
      <c r="CL483" s="27">
        <f>IF($O483&gt;=CL$1,$S483+$Y483+$Z483,$Y483+$Z483)</f>
        <v>400</v>
      </c>
      <c r="CM483" s="27">
        <f>IF($O483&gt;=CM$1,$S483+$Y483+$Z483,$Y483+$Z483)</f>
        <v>400</v>
      </c>
      <c r="CN483" s="27">
        <f>IF($O483&gt;=CN$1,$S483+$Y483,$Y483)</f>
        <v>0</v>
      </c>
      <c r="CO483" s="27">
        <f>IF($O483&gt;=CO$1,$S483+$Y483,$Y483)</f>
        <v>0</v>
      </c>
      <c r="CP483" s="27">
        <f>IF($O483&gt;=CP$1,$S483+$Y483,$Y483)</f>
        <v>0</v>
      </c>
      <c r="CQ483" s="27">
        <f>IF($O483&gt;=CQ$1,$S483+$Y483,$Y483)</f>
        <v>0</v>
      </c>
      <c r="CR483" s="27">
        <f>IF($O483&gt;=CR$1,$S483+$Y483,$Y483)</f>
        <v>0</v>
      </c>
      <c r="CS483" s="27">
        <f>IF($O483&gt;=CS$1,$S483+$Y483,$Y483)</f>
        <v>0</v>
      </c>
      <c r="CT483" s="27">
        <f>IF($O483&gt;=CT$1,$S483+$Y483,$Y483)</f>
        <v>0</v>
      </c>
      <c r="CU483" s="27">
        <f>IF($O483&gt;=CU$1,$S483+$Y483,$Y483)</f>
        <v>0</v>
      </c>
      <c r="CV483" s="27">
        <f>IF($O483&gt;=CV$1,$S483+$Y483,$Y483)</f>
        <v>0</v>
      </c>
      <c r="CW483" s="27">
        <f>IF($O483&gt;=CW$1,$S483+$Y483,$Y483)</f>
        <v>0</v>
      </c>
      <c r="CX483" s="27">
        <f>IF($O483&gt;=CX$1,$S483+$Y483,$Y483)</f>
        <v>0</v>
      </c>
      <c r="CY483" s="27">
        <f>IF($O483&gt;=CY$1,$S483+$Y483,$Y483)</f>
        <v>0</v>
      </c>
      <c r="CZ483" s="27">
        <f>IF($O483&gt;=CZ$1,$S483+$Y483,$Y483)</f>
        <v>0</v>
      </c>
      <c r="DA483" s="27">
        <f>IF($O483&gt;=DA$1,$S483+$Y483,$Y483)</f>
        <v>0</v>
      </c>
      <c r="DB483" s="27">
        <f>IF($O483&gt;=DB$1,$S483+$Y483,$Y483)</f>
        <v>0</v>
      </c>
      <c r="DC483" s="27">
        <f>IF($O483&gt;=DC$1,$S483+$Y483,$Y483)</f>
        <v>0</v>
      </c>
      <c r="DD483" s="27">
        <f>IF($O483&gt;=DD$1,$S483+$Y483,$Y483)</f>
        <v>0</v>
      </c>
      <c r="DE483" s="27">
        <f>IF($O483&gt;=DE$1,$S483+$Y483,$Y483)</f>
        <v>0</v>
      </c>
      <c r="DF483" s="27">
        <f>IF($O483&gt;=DF$1,$S483+$Y483,$Y483)</f>
        <v>0</v>
      </c>
      <c r="DG483" s="27">
        <f>IF($O483&gt;=DG$1,$S483+$Y483,$Y483)</f>
        <v>0</v>
      </c>
      <c r="DH483" s="27">
        <f>IF($O483&gt;=DH$1,$S483+$Y483,$Y483)</f>
        <v>0</v>
      </c>
      <c r="DI483" s="27">
        <f>IF($O483&gt;=DI$1,$S483+$Y483,$Y483)</f>
        <v>0</v>
      </c>
      <c r="DJ483" s="27">
        <f>IF($O483&gt;=DJ$1,$S483+$Y483,$Y483)</f>
        <v>0</v>
      </c>
      <c r="DK483" s="27">
        <f>IF($O483&gt;=DK$1,$S483+$Y483,$Y483)</f>
        <v>0</v>
      </c>
      <c r="DL483" s="27">
        <f>IF($O483&gt;=DL$1,$S483+$Y483,$Y483)</f>
        <v>0</v>
      </c>
      <c r="DM483" s="27">
        <f>IF($O483&gt;=DM$1,$S483+$Y483,$Y483)</f>
        <v>0</v>
      </c>
      <c r="DN483" s="27">
        <f>IF($O483&gt;=DN$1,$S483+$Y483,$Y483)</f>
        <v>0</v>
      </c>
      <c r="DO483" s="27">
        <f>IF($O483&gt;=DO$1,$S483+$Y483,$Y483)</f>
        <v>0</v>
      </c>
      <c r="DP483" s="27">
        <f>IF($O483&gt;=DP$1,$S483+$Y483,$Y483)</f>
        <v>0</v>
      </c>
      <c r="DQ483" s="27">
        <f>IF($O483&gt;=DQ$1,$S483+$Y483,$Y483)</f>
        <v>0</v>
      </c>
      <c r="DR483" s="27">
        <f>IF($O483&gt;=DR$1,$S483+$Y483,$Y483)</f>
        <v>0</v>
      </c>
      <c r="DS483" s="27">
        <f>IF($O483&gt;=DS$1,$S483+$Y483,$Y483)</f>
        <v>0</v>
      </c>
      <c r="DT483" s="27">
        <f>IF($O483&gt;=DT$1,$S483+$Y483,$Y483)</f>
        <v>0</v>
      </c>
      <c r="DU483" s="27">
        <f>IF($O483&gt;=DU$1,$S483+$Y483,$Y483)</f>
        <v>0</v>
      </c>
      <c r="DV483" s="27">
        <f>IF($O483&gt;=DV$1,$S483+$Y483,$Y483)</f>
        <v>0</v>
      </c>
      <c r="DW483" s="27">
        <f>IF($O483&gt;=DW$1,$S483+$Y483,$Y483)</f>
        <v>0</v>
      </c>
      <c r="DX483" s="27">
        <f>IF($O483&gt;=DX$1,$S483+$Y483,$Y483)</f>
        <v>0</v>
      </c>
      <c r="DY483" s="27">
        <f>IF($O483&gt;=DY$1,$S483+$Y483,$Y483)</f>
        <v>0</v>
      </c>
      <c r="DZ483" s="27">
        <f>IF($O483&gt;=DZ$1,$S483+$Y483,$Y483)</f>
        <v>0</v>
      </c>
      <c r="EA483" s="27">
        <f>IF($O483&gt;=EA$1,$S483+$Y483,$Y483)</f>
        <v>0</v>
      </c>
      <c r="EB483" s="27">
        <f>IF($O483&gt;=EB$1,$S483+$Y483,$Y483)</f>
        <v>0</v>
      </c>
      <c r="EC483" s="27">
        <f>IF($O483&gt;=EC$1,$S483+$Y483,$Y483)</f>
        <v>0</v>
      </c>
      <c r="ED483" s="27">
        <f>IF($O483&gt;=ED$1,$S483+$Y483,$Y483)</f>
        <v>0</v>
      </c>
      <c r="EE483" s="27">
        <f>IF($O483&gt;=EE$1,$S483+$Y483,$Y483)</f>
        <v>0</v>
      </c>
      <c r="EF483" s="27">
        <f>IF($O483&gt;=EF$1,$S483+$Y483,$Y483)</f>
        <v>0</v>
      </c>
      <c r="EG483" s="27">
        <f>IF($O483&gt;=EG$1,$S483+$Y483,$Y483)</f>
        <v>0</v>
      </c>
      <c r="EH483" s="27">
        <f>IF($O483&gt;=EH$1,$S483+$Y483,$Y483)</f>
        <v>0</v>
      </c>
      <c r="EI483" s="27">
        <f>IF($O483&gt;=EI$1,$S483+$Y483,$Y483)</f>
        <v>0</v>
      </c>
      <c r="EJ483" s="27">
        <f>IF($O483&gt;=EJ$1,$S483+$Y483,$Y483)</f>
        <v>0</v>
      </c>
      <c r="EK483" s="27">
        <f>IF($O483&gt;=EK$1,$S483+$Y483,$Y483)</f>
        <v>0</v>
      </c>
      <c r="EL483" s="27">
        <f>IF($O483&gt;=EL$1,$S483+$Y483,$Y483)</f>
        <v>0</v>
      </c>
      <c r="EM483" s="27">
        <f>IF($O483&gt;=EM$1,$S483+$Y483,$Y483)</f>
        <v>0</v>
      </c>
      <c r="EN483" s="27">
        <f>IF($O483&gt;=EN$1,$S483+$Y483,$Y483)</f>
        <v>0</v>
      </c>
      <c r="EO483" s="27">
        <f>IF($O483&gt;=EO$1,$S483+$Y483,$Y483)</f>
        <v>0</v>
      </c>
      <c r="EP483" s="27">
        <f>IF($O483&gt;=EP$1,$S483+$Y483,$Y483)</f>
        <v>0</v>
      </c>
      <c r="EQ483" s="27">
        <f>IF($O483&gt;=EQ$1,$S483+$Y483,$Y483)</f>
        <v>0</v>
      </c>
      <c r="ER483" s="27">
        <f>IF($O483&gt;=ER$1,$S483+$Y483,$Y483)</f>
        <v>0</v>
      </c>
      <c r="ES483" s="27">
        <f>IF($O483&gt;=ES$1,$S483+$Y483,$Y483)</f>
        <v>0</v>
      </c>
      <c r="ET483" s="27">
        <f>IF($O483&gt;=ET$1,$S483+$Y483,$Y483)</f>
        <v>0</v>
      </c>
      <c r="EU483" s="27">
        <f>IF($O483&gt;=EU$1,$S483+$Y483,$Y483)</f>
        <v>0</v>
      </c>
      <c r="EV483" s="27">
        <f>IF($O483&gt;=EV$1,$S483,0)</f>
        <v>0</v>
      </c>
      <c r="EW483" s="27">
        <f>IF($O483&gt;=EW$1,$S483,0)</f>
        <v>0</v>
      </c>
      <c r="EX483" s="27">
        <f>IF($O483&gt;=EX$1,$S483,0)</f>
        <v>0</v>
      </c>
      <c r="EY483" s="27">
        <f>IF($O483&gt;=EY$1,$S483,0)</f>
        <v>0</v>
      </c>
      <c r="EZ483" s="27">
        <f>IF($O483&gt;=EZ$1,$S483,0)</f>
        <v>0</v>
      </c>
      <c r="FA483" s="27">
        <f>IF($O483&gt;=FA$1,$S483,0)</f>
        <v>0</v>
      </c>
      <c r="FB483" s="27">
        <f>IF($O483&gt;=FB$1,$S483,0)</f>
        <v>0</v>
      </c>
      <c r="FC483" s="27">
        <f>IF($O483&gt;=FC$1,$S483,0)</f>
        <v>0</v>
      </c>
      <c r="FD483" s="27">
        <f>IF($O483&gt;=FD$1,$S483,0)</f>
        <v>0</v>
      </c>
      <c r="FE483" s="27">
        <f>IF($O483&gt;=FE$1,$S483,0)</f>
        <v>0</v>
      </c>
      <c r="FF483" s="27">
        <f>IF($O483&gt;=FF$1,$S483,0)</f>
        <v>0</v>
      </c>
      <c r="FG483" s="27">
        <f>IF($O483&gt;=FG$1,$S483,0)</f>
        <v>0</v>
      </c>
      <c r="FH483" s="27">
        <f>IF($O483&gt;=FH$1,$S483,0)</f>
        <v>0</v>
      </c>
      <c r="FI483" s="27">
        <f>IF($O483&gt;=FI$1,$S483,0)</f>
        <v>0</v>
      </c>
      <c r="FJ483" s="27">
        <f>IF($O483&gt;=FJ$1,$S483,0)</f>
        <v>0</v>
      </c>
      <c r="FK483" s="27">
        <f>IF($O483&gt;=FK$1,$S483,0)</f>
        <v>0</v>
      </c>
      <c r="FL483" s="27">
        <f>IF($O483&gt;=FL$1,$S483,0)</f>
        <v>0</v>
      </c>
      <c r="FM483" s="27">
        <f>IF($O483&gt;=FM$1,$S483,0)</f>
        <v>0</v>
      </c>
      <c r="FN483" s="27">
        <f>IF($O483&gt;=FN$1,$S483,0)</f>
        <v>0</v>
      </c>
      <c r="FO483" s="27">
        <f>IF($O483&gt;=FO$1,$S483,0)</f>
        <v>0</v>
      </c>
      <c r="FP483" s="27">
        <f>IF($O483&gt;=FP$1,$S483,0)</f>
        <v>0</v>
      </c>
      <c r="FQ483" s="27">
        <f>IF($O483&gt;=FQ$1,$S483,0)</f>
        <v>0</v>
      </c>
      <c r="FR483" s="27">
        <f>IF($O483&gt;=FR$1,$S483,0)</f>
        <v>0</v>
      </c>
      <c r="FS483" s="27">
        <f>IF($O483&gt;=FS$1,$S483,0)</f>
        <v>0</v>
      </c>
      <c r="FT483" s="27">
        <f>IF($O483&gt;=FT$1,$S483,0)</f>
        <v>0</v>
      </c>
      <c r="FU483" s="27">
        <f>IF($O483&gt;=FU$1,$S483,0)</f>
        <v>0</v>
      </c>
      <c r="FV483" s="27">
        <f>IF($O483&gt;=FV$1,$S483,0)</f>
        <v>0</v>
      </c>
      <c r="FW483" s="27">
        <f>IF($O483&gt;=FW$1,$S483,0)</f>
        <v>0</v>
      </c>
      <c r="FX483" s="27">
        <f>IF($O483&gt;=FX$1,$S483,0)</f>
        <v>0</v>
      </c>
      <c r="FY483" s="27">
        <f>IF($O483&gt;=FY$1,$S483,0)</f>
        <v>0</v>
      </c>
      <c r="FZ483" s="27">
        <f>IF($O483&gt;=FZ$1,$S483,0)</f>
        <v>0</v>
      </c>
      <c r="GA483" s="27">
        <f>IF($O483&gt;=GA$1,$S483,0)</f>
        <v>0</v>
      </c>
      <c r="GB483" s="27">
        <f>IF($O483&gt;=GB$1,$S483,0)</f>
        <v>0</v>
      </c>
      <c r="GC483" s="27">
        <f>IF($O483&gt;=GC$1,$S483,0)</f>
        <v>0</v>
      </c>
      <c r="GD483" s="27">
        <f>IF($O483&gt;=GD$1,$S483,0)</f>
        <v>0</v>
      </c>
      <c r="GE483" s="27">
        <f>IF($O483&gt;=GE$1,$S483,0)</f>
        <v>0</v>
      </c>
      <c r="GF483" s="27">
        <f>IF($O483&gt;=GF$1,$S483,0)</f>
        <v>0</v>
      </c>
      <c r="GG483" s="27">
        <f>IF($O483&gt;=GG$1,$S483,0)</f>
        <v>0</v>
      </c>
      <c r="GH483" s="27">
        <f>IF($O483&gt;=GH$1,$S483,0)</f>
        <v>0</v>
      </c>
      <c r="GI483" s="27">
        <f>IF($O483&gt;=GI$1,$S483,0)</f>
        <v>0</v>
      </c>
      <c r="GJ483" s="27">
        <f>IF($O483&gt;=GJ$1,$S483,0)</f>
        <v>0</v>
      </c>
      <c r="GK483" s="27">
        <f>IF($O483&gt;=GK$1,$S483,0)</f>
        <v>0</v>
      </c>
      <c r="GL483" s="27">
        <f>IF($O483&gt;=GL$1,$S483,0)</f>
        <v>0</v>
      </c>
      <c r="GM483" s="27">
        <f>IF($O483&gt;=GM$1,$S483,0)</f>
        <v>0</v>
      </c>
      <c r="GN483" s="27">
        <f>IF($O483&gt;=GN$1,$S483,0)</f>
        <v>0</v>
      </c>
      <c r="GO483" s="27">
        <f>IF($O483&gt;=GO$1,$S483,0)</f>
        <v>0</v>
      </c>
      <c r="GP483" s="27">
        <f>IF($O483&gt;=GP$1,$S483,0)</f>
        <v>0</v>
      </c>
      <c r="GQ483" s="27">
        <f>IF($O483&gt;=GQ$1,$S483,0)</f>
        <v>0</v>
      </c>
      <c r="GR483" s="27">
        <f>IF($O483&gt;=GR$1,$S483,0)</f>
        <v>0</v>
      </c>
      <c r="GS483" s="27">
        <f>IF($O483&gt;=GS$1,$S483,0)</f>
        <v>0</v>
      </c>
      <c r="GT483" s="27">
        <f>IF($O483&gt;=GT$1,$S483,0)</f>
        <v>0</v>
      </c>
      <c r="GU483" s="27">
        <f>IF($O483&gt;=GU$1,$S483,0)</f>
        <v>0</v>
      </c>
      <c r="GV483" s="27">
        <f>IF($O483&gt;=GV$1,$S483,0)</f>
        <v>0</v>
      </c>
      <c r="GW483" s="27">
        <f>IF($O483&gt;=GW$1,$S483,0)</f>
        <v>0</v>
      </c>
      <c r="GX483" s="27">
        <f>IF($O483&gt;=GX$1,$S483,0)</f>
        <v>0</v>
      </c>
      <c r="GY483" s="27">
        <f>IF($O483&gt;=GY$1,$S483,0)</f>
        <v>0</v>
      </c>
      <c r="GZ483" s="27">
        <f>IF($O483&gt;=GZ$1,$S483,0)</f>
        <v>0</v>
      </c>
      <c r="HA483" s="27">
        <f>IF($O483&gt;=HA$1,$S483,0)</f>
        <v>0</v>
      </c>
      <c r="HB483" s="27">
        <f>IF($O483&gt;=HB$1,$S483,0)</f>
        <v>0</v>
      </c>
      <c r="HC483" s="27">
        <f>IF($O483&gt;=HC$1,$S483,0)</f>
        <v>0</v>
      </c>
    </row>
    <row r="484" spans="1:211">
      <c r="A484" s="3">
        <v>61905</v>
      </c>
      <c r="B484" s="3" t="s">
        <v>552</v>
      </c>
      <c r="C484" s="3" t="s">
        <v>18</v>
      </c>
      <c r="D484" s="3">
        <v>56</v>
      </c>
      <c r="E484" s="4">
        <v>34759</v>
      </c>
      <c r="F484" s="5">
        <v>23.32054794520548</v>
      </c>
      <c r="G484" s="3" t="s">
        <v>446</v>
      </c>
      <c r="H484" s="4">
        <v>22836</v>
      </c>
      <c r="I484" s="9" t="s">
        <v>836</v>
      </c>
      <c r="J484" s="5">
        <v>1789.65</v>
      </c>
      <c r="K484" s="31">
        <v>200</v>
      </c>
      <c r="L484" s="32">
        <v>23</v>
      </c>
      <c r="M484" s="33">
        <f>VLOOKUP(L484,FIND,3,TRUE)</f>
        <v>1.3</v>
      </c>
      <c r="N484" s="32">
        <f>IF(L484&gt;30,180,VLOOKUP(L484,TEMPO,2,FALSE))</f>
        <v>138</v>
      </c>
      <c r="O484" s="32">
        <f>IF(R484&gt;0,4,N484)</f>
        <v>138</v>
      </c>
      <c r="P484" s="96">
        <f>J484*M484*L484</f>
        <v>53510.535000000003</v>
      </c>
      <c r="Q484" s="96">
        <f>10934.45*2</f>
        <v>21868.9</v>
      </c>
      <c r="R484" s="96">
        <f>IF(P484&lt;=Q484,P484/4,0)</f>
        <v>0</v>
      </c>
      <c r="S484" s="5">
        <f>IF(P484&gt;=Q484,P484/N484,0)</f>
        <v>387.75750000000005</v>
      </c>
      <c r="T484" s="3"/>
      <c r="U484" s="3">
        <f>IF(T484="",1,0)</f>
        <v>1</v>
      </c>
      <c r="V484" s="3">
        <v>28</v>
      </c>
      <c r="W484" s="5">
        <v>0.6</v>
      </c>
      <c r="X484" s="5">
        <v>245.73</v>
      </c>
      <c r="Y484" s="5">
        <f>X484*W484</f>
        <v>147.43799999999999</v>
      </c>
      <c r="Z484" s="5">
        <v>400</v>
      </c>
      <c r="AA484" s="5">
        <f>S484+Y484+Z484</f>
        <v>935.19550000000004</v>
      </c>
      <c r="AB484" s="39">
        <f>(J484/12+J484/12*1.3333333333+450/12+J484/30*6/12+J484)*1.3+Y484+Z484+153.9</f>
        <v>3567.7924999935376</v>
      </c>
      <c r="AC484" s="39" t="s">
        <v>18</v>
      </c>
      <c r="AD484" s="39">
        <f>J484*1.3+400+153.9</f>
        <v>2880.4450000000002</v>
      </c>
      <c r="AE484" s="39">
        <f>SUMIFS('CUSTO MENSAL FUNC NOVO'!H:H,'CUSTO MENSAL FUNC NOVO'!A:A,'VALORES MENSAIS'!AC484)</f>
        <v>1902.2210000000002</v>
      </c>
      <c r="AF484" s="27">
        <f>IF($R484&gt;0,$R484,$S484)+$Y484+$Z484</f>
        <v>935.19550000000004</v>
      </c>
      <c r="AG484" s="27">
        <f>IF($R484&gt;0,$R484,$S484)+$Y484+$Z484</f>
        <v>935.19550000000004</v>
      </c>
      <c r="AH484" s="27">
        <f>IF($R484&gt;0,$R484,$S484)+$Y484+$Z484</f>
        <v>935.19550000000004</v>
      </c>
      <c r="AI484" s="27">
        <f>IF($R484&gt;0,$R484,$S484)+$Y484+$Z484</f>
        <v>935.19550000000004</v>
      </c>
      <c r="AJ484" s="27">
        <f>IF($O484&gt;=AJ$1,$S484+$Y484+$Z484,$Y484+$Z484)</f>
        <v>935.19550000000004</v>
      </c>
      <c r="AK484" s="27">
        <f>IF($O484&gt;=AK$1,$S484+$Y484+$Z484,$Y484+$Z484)</f>
        <v>935.19550000000004</v>
      </c>
      <c r="AL484" s="27">
        <f>IF($O484&gt;=AL$1,$S484+$Y484+$Z484,$Y484+$Z484)</f>
        <v>935.19550000000004</v>
      </c>
      <c r="AM484" s="27">
        <f>IF($O484&gt;=AM$1,$S484+$Y484+$Z484,$Y484+$Z484)</f>
        <v>935.19550000000004</v>
      </c>
      <c r="AN484" s="27">
        <f>IF($O484&gt;=AN$1,$S484+$Y484+$Z484,$Y484+$Z484)</f>
        <v>935.19550000000004</v>
      </c>
      <c r="AO484" s="27">
        <f>IF($O484&gt;=AO$1,$S484+$Y484+$Z484,$Y484+$Z484)</f>
        <v>935.19550000000004</v>
      </c>
      <c r="AP484" s="27">
        <f>IF($O484&gt;=AP$1,$S484+$Y484+$Z484,$Y484+$Z484)</f>
        <v>935.19550000000004</v>
      </c>
      <c r="AQ484" s="27">
        <f>IF($O484&gt;=AQ$1,$S484+$Y484+$Z484,$Y484+$Z484)</f>
        <v>935.19550000000004</v>
      </c>
      <c r="AR484" s="27">
        <f>IF($O484&gt;=AR$1,$S484+$Y484+$Z484,$Y484+$Z484)</f>
        <v>935.19550000000004</v>
      </c>
      <c r="AS484" s="27">
        <f>IF($O484&gt;=AS$1,$S484+$Y484+$Z484,$Y484+$Z484)</f>
        <v>935.19550000000004</v>
      </c>
      <c r="AT484" s="27">
        <f>IF($O484&gt;=AT$1,$S484+$Y484+$Z484,$Y484+$Z484)</f>
        <v>935.19550000000004</v>
      </c>
      <c r="AU484" s="27">
        <f>IF($O484&gt;=AU$1,$S484+$Y484+$Z484,$Y484+$Z484)</f>
        <v>935.19550000000004</v>
      </c>
      <c r="AV484" s="27">
        <f>IF($O484&gt;=AV$1,$S484+$Y484+$Z484,$Y484+$Z484)</f>
        <v>935.19550000000004</v>
      </c>
      <c r="AW484" s="27">
        <f>IF($O484&gt;=AW$1,$S484+$Y484+$Z484,$Y484+$Z484)</f>
        <v>935.19550000000004</v>
      </c>
      <c r="AX484" s="27">
        <f>IF($O484&gt;=AX$1,$S484+$Y484+$Z484,$Y484+$Z484)</f>
        <v>935.19550000000004</v>
      </c>
      <c r="AY484" s="27">
        <f>IF($O484&gt;=AY$1,$S484+$Y484+$Z484,$Y484+$Z484)</f>
        <v>935.19550000000004</v>
      </c>
      <c r="AZ484" s="27">
        <f>IF($O484&gt;=AZ$1,$S484+$Y484+$Z484,$Y484+$Z484)</f>
        <v>935.19550000000004</v>
      </c>
      <c r="BA484" s="27">
        <f>IF($O484&gt;=BA$1,$S484+$Y484+$Z484,$Y484+$Z484)</f>
        <v>935.19550000000004</v>
      </c>
      <c r="BB484" s="27">
        <f>IF($O484&gt;=BB$1,$S484+$Y484+$Z484,$Y484+$Z484)</f>
        <v>935.19550000000004</v>
      </c>
      <c r="BC484" s="27">
        <f>IF($O484&gt;=BC$1,$S484+$Y484+$Z484,$Y484+$Z484)</f>
        <v>935.19550000000004</v>
      </c>
      <c r="BD484" s="27">
        <f>IF($O484&gt;=BD$1,$S484+$Y484+$Z484,$Y484+$Z484)</f>
        <v>935.19550000000004</v>
      </c>
      <c r="BE484" s="27">
        <f>IF($O484&gt;=BE$1,$S484+$Y484+$Z484,$Y484+$Z484)</f>
        <v>935.19550000000004</v>
      </c>
      <c r="BF484" s="27">
        <f>IF($O484&gt;=BF$1,$S484+$Y484+$Z484,$Y484+$Z484)</f>
        <v>935.19550000000004</v>
      </c>
      <c r="BG484" s="27">
        <f>IF($O484&gt;=BG$1,$S484+$Y484+$Z484,$Y484+$Z484)</f>
        <v>935.19550000000004</v>
      </c>
      <c r="BH484" s="27">
        <f>IF($O484&gt;=BH$1,$S484+$Y484+$Z484,$Y484+$Z484)</f>
        <v>935.19550000000004</v>
      </c>
      <c r="BI484" s="27">
        <f>IF($O484&gt;=BI$1,$S484+$Y484+$Z484,$Y484+$Z484)</f>
        <v>935.19550000000004</v>
      </c>
      <c r="BJ484" s="27">
        <f>IF($O484&gt;=BJ$1,$S484+$Y484+$Z484,$Y484+$Z484)</f>
        <v>935.19550000000004</v>
      </c>
      <c r="BK484" s="27">
        <f>IF($O484&gt;=BK$1,$S484+$Y484+$Z484,$Y484+$Z484)</f>
        <v>935.19550000000004</v>
      </c>
      <c r="BL484" s="27">
        <f>IF($O484&gt;=BL$1,$S484+$Y484+$Z484,$Y484+$Z484)</f>
        <v>935.19550000000004</v>
      </c>
      <c r="BM484" s="27">
        <f>IF($O484&gt;=BM$1,$S484+$Y484+$Z484,$Y484+$Z484)</f>
        <v>935.19550000000004</v>
      </c>
      <c r="BN484" s="27">
        <f>IF($O484&gt;=BN$1,$S484+$Y484+$Z484,$Y484+$Z484)</f>
        <v>935.19550000000004</v>
      </c>
      <c r="BO484" s="27">
        <f>IF($O484&gt;=BO$1,$S484+$Y484+$Z484,$Y484+$Z484)</f>
        <v>935.19550000000004</v>
      </c>
      <c r="BP484" s="27">
        <f>IF($O484&gt;=BP$1,$S484+$Y484+$Z484,$Y484+$Z484)</f>
        <v>935.19550000000004</v>
      </c>
      <c r="BQ484" s="27">
        <f>IF($O484&gt;=BQ$1,$S484+$Y484+$Z484,$Y484+$Z484)</f>
        <v>935.19550000000004</v>
      </c>
      <c r="BR484" s="27">
        <f>IF($O484&gt;=BR$1,$S484+$Y484+$Z484,$Y484+$Z484)</f>
        <v>935.19550000000004</v>
      </c>
      <c r="BS484" s="27">
        <f>IF($O484&gt;=BS$1,$S484+$Y484+$Z484,$Y484+$Z484)</f>
        <v>935.19550000000004</v>
      </c>
      <c r="BT484" s="27">
        <f>IF($O484&gt;=BT$1,$S484+$Y484+$Z484,$Y484+$Z484)</f>
        <v>935.19550000000004</v>
      </c>
      <c r="BU484" s="27">
        <f>IF($O484&gt;=BU$1,$S484+$Y484+$Z484,$Y484+$Z484)</f>
        <v>935.19550000000004</v>
      </c>
      <c r="BV484" s="27">
        <f>IF($O484&gt;=BV$1,$S484+$Y484+$Z484,$Y484+$Z484)</f>
        <v>935.19550000000004</v>
      </c>
      <c r="BW484" s="27">
        <f>IF($O484&gt;=BW$1,$S484+$Y484+$Z484,$Y484+$Z484)</f>
        <v>935.19550000000004</v>
      </c>
      <c r="BX484" s="27">
        <f>IF($O484&gt;=BX$1,$S484+$Y484+$Z484,$Y484+$Z484)</f>
        <v>935.19550000000004</v>
      </c>
      <c r="BY484" s="27">
        <f>IF($O484&gt;=BY$1,$S484+$Y484+$Z484,$Y484+$Z484)</f>
        <v>935.19550000000004</v>
      </c>
      <c r="BZ484" s="27">
        <f>IF($O484&gt;=BZ$1,$S484+$Y484+$Z484,$Y484+$Z484)</f>
        <v>935.19550000000004</v>
      </c>
      <c r="CA484" s="27">
        <f>IF($O484&gt;=CA$1,$S484+$Y484+$Z484,$Y484+$Z484)</f>
        <v>935.19550000000004</v>
      </c>
      <c r="CB484" s="27">
        <f>IF($O484&gt;=CB$1,$S484+$Y484+$Z484,$Y484+$Z484)</f>
        <v>935.19550000000004</v>
      </c>
      <c r="CC484" s="27">
        <f>IF($O484&gt;=CC$1,$S484+$Y484+$Z484,$Y484+$Z484)</f>
        <v>935.19550000000004</v>
      </c>
      <c r="CD484" s="27">
        <f>IF($O484&gt;=CD$1,$S484+$Y484+$Z484,$Y484+$Z484)</f>
        <v>935.19550000000004</v>
      </c>
      <c r="CE484" s="27">
        <f>IF($O484&gt;=CE$1,$S484+$Y484+$Z484,$Y484+$Z484)</f>
        <v>935.19550000000004</v>
      </c>
      <c r="CF484" s="27">
        <f>IF($O484&gt;=CF$1,$S484+$Y484+$Z484,$Y484+$Z484)</f>
        <v>935.19550000000004</v>
      </c>
      <c r="CG484" s="27">
        <f>IF($O484&gt;=CG$1,$S484+$Y484+$Z484,$Y484+$Z484)</f>
        <v>935.19550000000004</v>
      </c>
      <c r="CH484" s="27">
        <f>IF($O484&gt;=CH$1,$S484+$Y484+$Z484,$Y484+$Z484)</f>
        <v>935.19550000000004</v>
      </c>
      <c r="CI484" s="27">
        <f>IF($O484&gt;=CI$1,$S484+$Y484+$Z484,$Y484+$Z484)</f>
        <v>935.19550000000004</v>
      </c>
      <c r="CJ484" s="27">
        <f>IF($O484&gt;=CJ$1,$S484+$Y484+$Z484,$Y484+$Z484)</f>
        <v>935.19550000000004</v>
      </c>
      <c r="CK484" s="27">
        <f>IF($O484&gt;=CK$1,$S484+$Y484+$Z484,$Y484+$Z484)</f>
        <v>935.19550000000004</v>
      </c>
      <c r="CL484" s="27">
        <f>IF($O484&gt;=CL$1,$S484+$Y484+$Z484,$Y484+$Z484)</f>
        <v>935.19550000000004</v>
      </c>
      <c r="CM484" s="27">
        <f>IF($O484&gt;=CM$1,$S484+$Y484+$Z484,$Y484+$Z484)</f>
        <v>935.19550000000004</v>
      </c>
      <c r="CN484" s="27">
        <f>IF($O484&gt;=CN$1,$S484+$Y484,$Y484)</f>
        <v>535.19550000000004</v>
      </c>
      <c r="CO484" s="27">
        <f>IF($O484&gt;=CO$1,$S484+$Y484,$Y484)</f>
        <v>535.19550000000004</v>
      </c>
      <c r="CP484" s="27">
        <f>IF($O484&gt;=CP$1,$S484+$Y484,$Y484)</f>
        <v>535.19550000000004</v>
      </c>
      <c r="CQ484" s="27">
        <f>IF($O484&gt;=CQ$1,$S484+$Y484,$Y484)</f>
        <v>535.19550000000004</v>
      </c>
      <c r="CR484" s="27">
        <f>IF($O484&gt;=CR$1,$S484+$Y484,$Y484)</f>
        <v>535.19550000000004</v>
      </c>
      <c r="CS484" s="27">
        <f>IF($O484&gt;=CS$1,$S484+$Y484,$Y484)</f>
        <v>535.19550000000004</v>
      </c>
      <c r="CT484" s="27">
        <f>IF($O484&gt;=CT$1,$S484+$Y484,$Y484)</f>
        <v>535.19550000000004</v>
      </c>
      <c r="CU484" s="27">
        <f>IF($O484&gt;=CU$1,$S484+$Y484,$Y484)</f>
        <v>535.19550000000004</v>
      </c>
      <c r="CV484" s="27">
        <f>IF($O484&gt;=CV$1,$S484+$Y484,$Y484)</f>
        <v>535.19550000000004</v>
      </c>
      <c r="CW484" s="27">
        <f>IF($O484&gt;=CW$1,$S484+$Y484,$Y484)</f>
        <v>535.19550000000004</v>
      </c>
      <c r="CX484" s="27">
        <f>IF($O484&gt;=CX$1,$S484+$Y484,$Y484)</f>
        <v>535.19550000000004</v>
      </c>
      <c r="CY484" s="27">
        <f>IF($O484&gt;=CY$1,$S484+$Y484,$Y484)</f>
        <v>535.19550000000004</v>
      </c>
      <c r="CZ484" s="27">
        <f>IF($O484&gt;=CZ$1,$S484+$Y484,$Y484)</f>
        <v>535.19550000000004</v>
      </c>
      <c r="DA484" s="27">
        <f>IF($O484&gt;=DA$1,$S484+$Y484,$Y484)</f>
        <v>535.19550000000004</v>
      </c>
      <c r="DB484" s="27">
        <f>IF($O484&gt;=DB$1,$S484+$Y484,$Y484)</f>
        <v>535.19550000000004</v>
      </c>
      <c r="DC484" s="27">
        <f>IF($O484&gt;=DC$1,$S484+$Y484,$Y484)</f>
        <v>535.19550000000004</v>
      </c>
      <c r="DD484" s="27">
        <f>IF($O484&gt;=DD$1,$S484+$Y484,$Y484)</f>
        <v>535.19550000000004</v>
      </c>
      <c r="DE484" s="27">
        <f>IF($O484&gt;=DE$1,$S484+$Y484,$Y484)</f>
        <v>535.19550000000004</v>
      </c>
      <c r="DF484" s="27">
        <f>IF($O484&gt;=DF$1,$S484+$Y484,$Y484)</f>
        <v>535.19550000000004</v>
      </c>
      <c r="DG484" s="27">
        <f>IF($O484&gt;=DG$1,$S484+$Y484,$Y484)</f>
        <v>535.19550000000004</v>
      </c>
      <c r="DH484" s="27">
        <f>IF($O484&gt;=DH$1,$S484+$Y484,$Y484)</f>
        <v>535.19550000000004</v>
      </c>
      <c r="DI484" s="27">
        <f>IF($O484&gt;=DI$1,$S484+$Y484,$Y484)</f>
        <v>535.19550000000004</v>
      </c>
      <c r="DJ484" s="27">
        <f>IF($O484&gt;=DJ$1,$S484+$Y484,$Y484)</f>
        <v>535.19550000000004</v>
      </c>
      <c r="DK484" s="27">
        <f>IF($O484&gt;=DK$1,$S484+$Y484,$Y484)</f>
        <v>535.19550000000004</v>
      </c>
      <c r="DL484" s="27">
        <f>IF($O484&gt;=DL$1,$S484+$Y484,$Y484)</f>
        <v>535.19550000000004</v>
      </c>
      <c r="DM484" s="27">
        <f>IF($O484&gt;=DM$1,$S484+$Y484,$Y484)</f>
        <v>535.19550000000004</v>
      </c>
      <c r="DN484" s="27">
        <f>IF($O484&gt;=DN$1,$S484+$Y484,$Y484)</f>
        <v>535.19550000000004</v>
      </c>
      <c r="DO484" s="27">
        <f>IF($O484&gt;=DO$1,$S484+$Y484,$Y484)</f>
        <v>535.19550000000004</v>
      </c>
      <c r="DP484" s="27">
        <f>IF($O484&gt;=DP$1,$S484+$Y484,$Y484)</f>
        <v>535.19550000000004</v>
      </c>
      <c r="DQ484" s="27">
        <f>IF($O484&gt;=DQ$1,$S484+$Y484,$Y484)</f>
        <v>535.19550000000004</v>
      </c>
      <c r="DR484" s="27">
        <f>IF($O484&gt;=DR$1,$S484+$Y484,$Y484)</f>
        <v>535.19550000000004</v>
      </c>
      <c r="DS484" s="27">
        <f>IF($O484&gt;=DS$1,$S484+$Y484,$Y484)</f>
        <v>535.19550000000004</v>
      </c>
      <c r="DT484" s="27">
        <f>IF($O484&gt;=DT$1,$S484+$Y484,$Y484)</f>
        <v>535.19550000000004</v>
      </c>
      <c r="DU484" s="27">
        <f>IF($O484&gt;=DU$1,$S484+$Y484,$Y484)</f>
        <v>535.19550000000004</v>
      </c>
      <c r="DV484" s="27">
        <f>IF($O484&gt;=DV$1,$S484+$Y484,$Y484)</f>
        <v>535.19550000000004</v>
      </c>
      <c r="DW484" s="27">
        <f>IF($O484&gt;=DW$1,$S484+$Y484,$Y484)</f>
        <v>535.19550000000004</v>
      </c>
      <c r="DX484" s="27">
        <f>IF($O484&gt;=DX$1,$S484+$Y484,$Y484)</f>
        <v>535.19550000000004</v>
      </c>
      <c r="DY484" s="27">
        <f>IF($O484&gt;=DY$1,$S484+$Y484,$Y484)</f>
        <v>535.19550000000004</v>
      </c>
      <c r="DZ484" s="27">
        <f>IF($O484&gt;=DZ$1,$S484+$Y484,$Y484)</f>
        <v>535.19550000000004</v>
      </c>
      <c r="EA484" s="27">
        <f>IF($O484&gt;=EA$1,$S484+$Y484,$Y484)</f>
        <v>535.19550000000004</v>
      </c>
      <c r="EB484" s="27">
        <f>IF($O484&gt;=EB$1,$S484+$Y484,$Y484)</f>
        <v>535.19550000000004</v>
      </c>
      <c r="EC484" s="27">
        <f>IF($O484&gt;=EC$1,$S484+$Y484,$Y484)</f>
        <v>535.19550000000004</v>
      </c>
      <c r="ED484" s="27">
        <f>IF($O484&gt;=ED$1,$S484+$Y484,$Y484)</f>
        <v>535.19550000000004</v>
      </c>
      <c r="EE484" s="27">
        <f>IF($O484&gt;=EE$1,$S484+$Y484,$Y484)</f>
        <v>535.19550000000004</v>
      </c>
      <c r="EF484" s="27">
        <f>IF($O484&gt;=EF$1,$S484+$Y484,$Y484)</f>
        <v>535.19550000000004</v>
      </c>
      <c r="EG484" s="27">
        <f>IF($O484&gt;=EG$1,$S484+$Y484,$Y484)</f>
        <v>535.19550000000004</v>
      </c>
      <c r="EH484" s="27">
        <f>IF($O484&gt;=EH$1,$S484+$Y484,$Y484)</f>
        <v>535.19550000000004</v>
      </c>
      <c r="EI484" s="27">
        <f>IF($O484&gt;=EI$1,$S484+$Y484,$Y484)</f>
        <v>535.19550000000004</v>
      </c>
      <c r="EJ484" s="27">
        <f>IF($O484&gt;=EJ$1,$S484+$Y484,$Y484)</f>
        <v>535.19550000000004</v>
      </c>
      <c r="EK484" s="27">
        <f>IF($O484&gt;=EK$1,$S484+$Y484,$Y484)</f>
        <v>535.19550000000004</v>
      </c>
      <c r="EL484" s="27">
        <f>IF($O484&gt;=EL$1,$S484+$Y484,$Y484)</f>
        <v>535.19550000000004</v>
      </c>
      <c r="EM484" s="27">
        <f>IF($O484&gt;=EM$1,$S484+$Y484,$Y484)</f>
        <v>535.19550000000004</v>
      </c>
      <c r="EN484" s="27">
        <f>IF($O484&gt;=EN$1,$S484+$Y484,$Y484)</f>
        <v>535.19550000000004</v>
      </c>
      <c r="EO484" s="27">
        <f>IF($O484&gt;=EO$1,$S484+$Y484,$Y484)</f>
        <v>535.19550000000004</v>
      </c>
      <c r="EP484" s="27">
        <f>IF($O484&gt;=EP$1,$S484+$Y484,$Y484)</f>
        <v>535.19550000000004</v>
      </c>
      <c r="EQ484" s="27">
        <f>IF($O484&gt;=EQ$1,$S484+$Y484,$Y484)</f>
        <v>535.19550000000004</v>
      </c>
      <c r="ER484" s="27">
        <f>IF($O484&gt;=ER$1,$S484+$Y484,$Y484)</f>
        <v>535.19550000000004</v>
      </c>
      <c r="ES484" s="27">
        <f>IF($O484&gt;=ES$1,$S484+$Y484,$Y484)</f>
        <v>535.19550000000004</v>
      </c>
      <c r="ET484" s="27">
        <f>IF($O484&gt;=ET$1,$S484+$Y484,$Y484)</f>
        <v>535.19550000000004</v>
      </c>
      <c r="EU484" s="27">
        <f>IF($O484&gt;=EU$1,$S484+$Y484,$Y484)</f>
        <v>535.19550000000004</v>
      </c>
      <c r="EV484" s="27">
        <f>IF($O484&gt;=EV$1,$S484,0)</f>
        <v>387.75750000000005</v>
      </c>
      <c r="EW484" s="27">
        <f>IF($O484&gt;=EW$1,$S484,0)</f>
        <v>387.75750000000005</v>
      </c>
      <c r="EX484" s="27">
        <f>IF($O484&gt;=EX$1,$S484,0)</f>
        <v>387.75750000000005</v>
      </c>
      <c r="EY484" s="27">
        <f>IF($O484&gt;=EY$1,$S484,0)</f>
        <v>387.75750000000005</v>
      </c>
      <c r="EZ484" s="27">
        <f>IF($O484&gt;=EZ$1,$S484,0)</f>
        <v>387.75750000000005</v>
      </c>
      <c r="FA484" s="27">
        <f>IF($O484&gt;=FA$1,$S484,0)</f>
        <v>387.75750000000005</v>
      </c>
      <c r="FB484" s="27">
        <f>IF($O484&gt;=FB$1,$S484,0)</f>
        <v>387.75750000000005</v>
      </c>
      <c r="FC484" s="27">
        <f>IF($O484&gt;=FC$1,$S484,0)</f>
        <v>387.75750000000005</v>
      </c>
      <c r="FD484" s="27">
        <f>IF($O484&gt;=FD$1,$S484,0)</f>
        <v>387.75750000000005</v>
      </c>
      <c r="FE484" s="27">
        <f>IF($O484&gt;=FE$1,$S484,0)</f>
        <v>387.75750000000005</v>
      </c>
      <c r="FF484" s="27">
        <f>IF($O484&gt;=FF$1,$S484,0)</f>
        <v>387.75750000000005</v>
      </c>
      <c r="FG484" s="27">
        <f>IF($O484&gt;=FG$1,$S484,0)</f>
        <v>387.75750000000005</v>
      </c>
      <c r="FH484" s="27">
        <f>IF($O484&gt;=FH$1,$S484,0)</f>
        <v>387.75750000000005</v>
      </c>
      <c r="FI484" s="27">
        <f>IF($O484&gt;=FI$1,$S484,0)</f>
        <v>387.75750000000005</v>
      </c>
      <c r="FJ484" s="27">
        <f>IF($O484&gt;=FJ$1,$S484,0)</f>
        <v>387.75750000000005</v>
      </c>
      <c r="FK484" s="27">
        <f>IF($O484&gt;=FK$1,$S484,0)</f>
        <v>387.75750000000005</v>
      </c>
      <c r="FL484" s="27">
        <f>IF($O484&gt;=FL$1,$S484,0)</f>
        <v>387.75750000000005</v>
      </c>
      <c r="FM484" s="27">
        <f>IF($O484&gt;=FM$1,$S484,0)</f>
        <v>387.75750000000005</v>
      </c>
      <c r="FN484" s="27">
        <f>IF($O484&gt;=FN$1,$S484,0)</f>
        <v>0</v>
      </c>
      <c r="FO484" s="27">
        <f>IF($O484&gt;=FO$1,$S484,0)</f>
        <v>0</v>
      </c>
      <c r="FP484" s="27">
        <f>IF($O484&gt;=FP$1,$S484,0)</f>
        <v>0</v>
      </c>
      <c r="FQ484" s="27">
        <f>IF($O484&gt;=FQ$1,$S484,0)</f>
        <v>0</v>
      </c>
      <c r="FR484" s="27">
        <f>IF($O484&gt;=FR$1,$S484,0)</f>
        <v>0</v>
      </c>
      <c r="FS484" s="27">
        <f>IF($O484&gt;=FS$1,$S484,0)</f>
        <v>0</v>
      </c>
      <c r="FT484" s="27">
        <f>IF($O484&gt;=FT$1,$S484,0)</f>
        <v>0</v>
      </c>
      <c r="FU484" s="27">
        <f>IF($O484&gt;=FU$1,$S484,0)</f>
        <v>0</v>
      </c>
      <c r="FV484" s="27">
        <f>IF($O484&gt;=FV$1,$S484,0)</f>
        <v>0</v>
      </c>
      <c r="FW484" s="27">
        <f>IF($O484&gt;=FW$1,$S484,0)</f>
        <v>0</v>
      </c>
      <c r="FX484" s="27">
        <f>IF($O484&gt;=FX$1,$S484,0)</f>
        <v>0</v>
      </c>
      <c r="FY484" s="27">
        <f>IF($O484&gt;=FY$1,$S484,0)</f>
        <v>0</v>
      </c>
      <c r="FZ484" s="27">
        <f>IF($O484&gt;=FZ$1,$S484,0)</f>
        <v>0</v>
      </c>
      <c r="GA484" s="27">
        <f>IF($O484&gt;=GA$1,$S484,0)</f>
        <v>0</v>
      </c>
      <c r="GB484" s="27">
        <f>IF($O484&gt;=GB$1,$S484,0)</f>
        <v>0</v>
      </c>
      <c r="GC484" s="27">
        <f>IF($O484&gt;=GC$1,$S484,0)</f>
        <v>0</v>
      </c>
      <c r="GD484" s="27">
        <f>IF($O484&gt;=GD$1,$S484,0)</f>
        <v>0</v>
      </c>
      <c r="GE484" s="27">
        <f>IF($O484&gt;=GE$1,$S484,0)</f>
        <v>0</v>
      </c>
      <c r="GF484" s="27">
        <f>IF($O484&gt;=GF$1,$S484,0)</f>
        <v>0</v>
      </c>
      <c r="GG484" s="27">
        <f>IF($O484&gt;=GG$1,$S484,0)</f>
        <v>0</v>
      </c>
      <c r="GH484" s="27">
        <f>IF($O484&gt;=GH$1,$S484,0)</f>
        <v>0</v>
      </c>
      <c r="GI484" s="27">
        <f>IF($O484&gt;=GI$1,$S484,0)</f>
        <v>0</v>
      </c>
      <c r="GJ484" s="27">
        <f>IF($O484&gt;=GJ$1,$S484,0)</f>
        <v>0</v>
      </c>
      <c r="GK484" s="27">
        <f>IF($O484&gt;=GK$1,$S484,0)</f>
        <v>0</v>
      </c>
      <c r="GL484" s="27">
        <f>IF($O484&gt;=GL$1,$S484,0)</f>
        <v>0</v>
      </c>
      <c r="GM484" s="27">
        <f>IF($O484&gt;=GM$1,$S484,0)</f>
        <v>0</v>
      </c>
      <c r="GN484" s="27">
        <f>IF($O484&gt;=GN$1,$S484,0)</f>
        <v>0</v>
      </c>
      <c r="GO484" s="27">
        <f>IF($O484&gt;=GO$1,$S484,0)</f>
        <v>0</v>
      </c>
      <c r="GP484" s="27">
        <f>IF($O484&gt;=GP$1,$S484,0)</f>
        <v>0</v>
      </c>
      <c r="GQ484" s="27">
        <f>IF($O484&gt;=GQ$1,$S484,0)</f>
        <v>0</v>
      </c>
      <c r="GR484" s="27">
        <f>IF($O484&gt;=GR$1,$S484,0)</f>
        <v>0</v>
      </c>
      <c r="GS484" s="27">
        <f>IF($O484&gt;=GS$1,$S484,0)</f>
        <v>0</v>
      </c>
      <c r="GT484" s="27">
        <f>IF($O484&gt;=GT$1,$S484,0)</f>
        <v>0</v>
      </c>
      <c r="GU484" s="27">
        <f>IF($O484&gt;=GU$1,$S484,0)</f>
        <v>0</v>
      </c>
      <c r="GV484" s="27">
        <f>IF($O484&gt;=GV$1,$S484,0)</f>
        <v>0</v>
      </c>
      <c r="GW484" s="27">
        <f>IF($O484&gt;=GW$1,$S484,0)</f>
        <v>0</v>
      </c>
      <c r="GX484" s="27">
        <f>IF($O484&gt;=GX$1,$S484,0)</f>
        <v>0</v>
      </c>
      <c r="GY484" s="27">
        <f>IF($O484&gt;=GY$1,$S484,0)</f>
        <v>0</v>
      </c>
      <c r="GZ484" s="27">
        <f>IF($O484&gt;=GZ$1,$S484,0)</f>
        <v>0</v>
      </c>
      <c r="HA484" s="27">
        <f>IF($O484&gt;=HA$1,$S484,0)</f>
        <v>0</v>
      </c>
      <c r="HB484" s="27">
        <f>IF($O484&gt;=HB$1,$S484,0)</f>
        <v>0</v>
      </c>
      <c r="HC484" s="27">
        <f>IF($O484&gt;=HC$1,$S484,0)</f>
        <v>0</v>
      </c>
    </row>
    <row r="485" spans="1:211">
      <c r="A485" s="3">
        <v>80225</v>
      </c>
      <c r="B485" s="3" t="s">
        <v>517</v>
      </c>
      <c r="C485" s="3" t="s">
        <v>445</v>
      </c>
      <c r="D485" s="3">
        <v>60</v>
      </c>
      <c r="E485" s="4">
        <v>36241</v>
      </c>
      <c r="F485" s="5">
        <v>19.260273972602739</v>
      </c>
      <c r="G485" s="3" t="s">
        <v>446</v>
      </c>
      <c r="H485" s="4">
        <v>21281</v>
      </c>
      <c r="I485" s="9" t="s">
        <v>836</v>
      </c>
      <c r="J485" s="5">
        <v>8225.83</v>
      </c>
      <c r="K485" s="31">
        <v>200</v>
      </c>
      <c r="L485" s="32">
        <v>19</v>
      </c>
      <c r="M485" s="33">
        <f>VLOOKUP(L485,FIND,3,TRUE)</f>
        <v>1.2</v>
      </c>
      <c r="N485" s="32">
        <f>IF(L485&gt;30,180,VLOOKUP(L485,TEMPO,2,FALSE))</f>
        <v>114</v>
      </c>
      <c r="O485" s="32">
        <f>IF(R485&gt;0,4,N485)</f>
        <v>114</v>
      </c>
      <c r="P485" s="96">
        <f>J485*M485*L485</f>
        <v>187548.924</v>
      </c>
      <c r="Q485" s="96">
        <f>10934.45*2</f>
        <v>21868.9</v>
      </c>
      <c r="R485" s="96">
        <f>IF(P485&lt;=Q485,P485/4,0)</f>
        <v>0</v>
      </c>
      <c r="S485" s="5">
        <f>IF(P485&gt;=Q485,P485/N485,0)</f>
        <v>1645.1659999999999</v>
      </c>
      <c r="T485" s="3"/>
      <c r="U485" s="3">
        <f>IF(T485="",1,0)</f>
        <v>1</v>
      </c>
      <c r="V485" s="3">
        <v>124</v>
      </c>
      <c r="W485" s="5">
        <v>0</v>
      </c>
      <c r="X485" s="5">
        <v>402.65</v>
      </c>
      <c r="Y485" s="5">
        <f>X485*W485</f>
        <v>0</v>
      </c>
      <c r="Z485" s="5">
        <v>400</v>
      </c>
      <c r="AA485" s="5">
        <f>S485+Y485+Z485</f>
        <v>2045.1659999999999</v>
      </c>
      <c r="AB485" s="39">
        <f>(J485/12+J485/12*1.3333333333+450/12+J485/30*6/12+J485)*1.3+Y485+Z485+153.9</f>
        <v>13553.762344414739</v>
      </c>
      <c r="AC485" s="39" t="s">
        <v>459</v>
      </c>
      <c r="AD485" s="39">
        <f>J485*1.3+400+153.9</f>
        <v>11247.478999999999</v>
      </c>
      <c r="AE485" s="39">
        <f>SUMIFS('CUSTO MENSAL FUNC NOVO'!H:H,'CUSTO MENSAL FUNC NOVO'!A:A,'VALORES MENSAIS'!AC485)</f>
        <v>4337.2250000000004</v>
      </c>
      <c r="AF485" s="27">
        <f>IF($R485&gt;0,$R485,$S485)+$Y485+$Z485</f>
        <v>2045.1659999999999</v>
      </c>
      <c r="AG485" s="27">
        <f>IF($R485&gt;0,$R485,$S485)+$Y485+$Z485</f>
        <v>2045.1659999999999</v>
      </c>
      <c r="AH485" s="27">
        <f>IF($R485&gt;0,$R485,$S485)+$Y485+$Z485</f>
        <v>2045.1659999999999</v>
      </c>
      <c r="AI485" s="27">
        <f>IF($R485&gt;0,$R485,$S485)+$Y485+$Z485</f>
        <v>2045.1659999999999</v>
      </c>
      <c r="AJ485" s="27">
        <f>IF($O485&gt;=AJ$1,$S485+$Y485+$Z485,$Y485+$Z485)</f>
        <v>2045.1659999999999</v>
      </c>
      <c r="AK485" s="27">
        <f>IF($O485&gt;=AK$1,$S485+$Y485+$Z485,$Y485+$Z485)</f>
        <v>2045.1659999999999</v>
      </c>
      <c r="AL485" s="27">
        <f>IF($O485&gt;=AL$1,$S485+$Y485+$Z485,$Y485+$Z485)</f>
        <v>2045.1659999999999</v>
      </c>
      <c r="AM485" s="27">
        <f>IF($O485&gt;=AM$1,$S485+$Y485+$Z485,$Y485+$Z485)</f>
        <v>2045.1659999999999</v>
      </c>
      <c r="AN485" s="27">
        <f>IF($O485&gt;=AN$1,$S485+$Y485+$Z485,$Y485+$Z485)</f>
        <v>2045.1659999999999</v>
      </c>
      <c r="AO485" s="27">
        <f>IF($O485&gt;=AO$1,$S485+$Y485+$Z485,$Y485+$Z485)</f>
        <v>2045.1659999999999</v>
      </c>
      <c r="AP485" s="27">
        <f>IF($O485&gt;=AP$1,$S485+$Y485+$Z485,$Y485+$Z485)</f>
        <v>2045.1659999999999</v>
      </c>
      <c r="AQ485" s="27">
        <f>IF($O485&gt;=AQ$1,$S485+$Y485+$Z485,$Y485+$Z485)</f>
        <v>2045.1659999999999</v>
      </c>
      <c r="AR485" s="27">
        <f>IF($O485&gt;=AR$1,$S485+$Y485+$Z485,$Y485+$Z485)</f>
        <v>2045.1659999999999</v>
      </c>
      <c r="AS485" s="27">
        <f>IF($O485&gt;=AS$1,$S485+$Y485+$Z485,$Y485+$Z485)</f>
        <v>2045.1659999999999</v>
      </c>
      <c r="AT485" s="27">
        <f>IF($O485&gt;=AT$1,$S485+$Y485+$Z485,$Y485+$Z485)</f>
        <v>2045.1659999999999</v>
      </c>
      <c r="AU485" s="27">
        <f>IF($O485&gt;=AU$1,$S485+$Y485+$Z485,$Y485+$Z485)</f>
        <v>2045.1659999999999</v>
      </c>
      <c r="AV485" s="27">
        <f>IF($O485&gt;=AV$1,$S485+$Y485+$Z485,$Y485+$Z485)</f>
        <v>2045.1659999999999</v>
      </c>
      <c r="AW485" s="27">
        <f>IF($O485&gt;=AW$1,$S485+$Y485+$Z485,$Y485+$Z485)</f>
        <v>2045.1659999999999</v>
      </c>
      <c r="AX485" s="27">
        <f>IF($O485&gt;=AX$1,$S485+$Y485+$Z485,$Y485+$Z485)</f>
        <v>2045.1659999999999</v>
      </c>
      <c r="AY485" s="27">
        <f>IF($O485&gt;=AY$1,$S485+$Y485+$Z485,$Y485+$Z485)</f>
        <v>2045.1659999999999</v>
      </c>
      <c r="AZ485" s="27">
        <f>IF($O485&gt;=AZ$1,$S485+$Y485+$Z485,$Y485+$Z485)</f>
        <v>2045.1659999999999</v>
      </c>
      <c r="BA485" s="27">
        <f>IF($O485&gt;=BA$1,$S485+$Y485+$Z485,$Y485+$Z485)</f>
        <v>2045.1659999999999</v>
      </c>
      <c r="BB485" s="27">
        <f>IF($O485&gt;=BB$1,$S485+$Y485+$Z485,$Y485+$Z485)</f>
        <v>2045.1659999999999</v>
      </c>
      <c r="BC485" s="27">
        <f>IF($O485&gt;=BC$1,$S485+$Y485+$Z485,$Y485+$Z485)</f>
        <v>2045.1659999999999</v>
      </c>
      <c r="BD485" s="27">
        <f>IF($O485&gt;=BD$1,$S485+$Y485+$Z485,$Y485+$Z485)</f>
        <v>2045.1659999999999</v>
      </c>
      <c r="BE485" s="27">
        <f>IF($O485&gt;=BE$1,$S485+$Y485+$Z485,$Y485+$Z485)</f>
        <v>2045.1659999999999</v>
      </c>
      <c r="BF485" s="27">
        <f>IF($O485&gt;=BF$1,$S485+$Y485+$Z485,$Y485+$Z485)</f>
        <v>2045.1659999999999</v>
      </c>
      <c r="BG485" s="27">
        <f>IF($O485&gt;=BG$1,$S485+$Y485+$Z485,$Y485+$Z485)</f>
        <v>2045.1659999999999</v>
      </c>
      <c r="BH485" s="27">
        <f>IF($O485&gt;=BH$1,$S485+$Y485+$Z485,$Y485+$Z485)</f>
        <v>2045.1659999999999</v>
      </c>
      <c r="BI485" s="27">
        <f>IF($O485&gt;=BI$1,$S485+$Y485+$Z485,$Y485+$Z485)</f>
        <v>2045.1659999999999</v>
      </c>
      <c r="BJ485" s="27">
        <f>IF($O485&gt;=BJ$1,$S485+$Y485+$Z485,$Y485+$Z485)</f>
        <v>2045.1659999999999</v>
      </c>
      <c r="BK485" s="27">
        <f>IF($O485&gt;=BK$1,$S485+$Y485+$Z485,$Y485+$Z485)</f>
        <v>2045.1659999999999</v>
      </c>
      <c r="BL485" s="27">
        <f>IF($O485&gt;=BL$1,$S485+$Y485+$Z485,$Y485+$Z485)</f>
        <v>2045.1659999999999</v>
      </c>
      <c r="BM485" s="27">
        <f>IF($O485&gt;=BM$1,$S485+$Y485+$Z485,$Y485+$Z485)</f>
        <v>2045.1659999999999</v>
      </c>
      <c r="BN485" s="27">
        <f>IF($O485&gt;=BN$1,$S485+$Y485+$Z485,$Y485+$Z485)</f>
        <v>2045.1659999999999</v>
      </c>
      <c r="BO485" s="27">
        <f>IF($O485&gt;=BO$1,$S485+$Y485+$Z485,$Y485+$Z485)</f>
        <v>2045.1659999999999</v>
      </c>
      <c r="BP485" s="27">
        <f>IF($O485&gt;=BP$1,$S485+$Y485+$Z485,$Y485+$Z485)</f>
        <v>2045.1659999999999</v>
      </c>
      <c r="BQ485" s="27">
        <f>IF($O485&gt;=BQ$1,$S485+$Y485+$Z485,$Y485+$Z485)</f>
        <v>2045.1659999999999</v>
      </c>
      <c r="BR485" s="27">
        <f>IF($O485&gt;=BR$1,$S485+$Y485+$Z485,$Y485+$Z485)</f>
        <v>2045.1659999999999</v>
      </c>
      <c r="BS485" s="27">
        <f>IF($O485&gt;=BS$1,$S485+$Y485+$Z485,$Y485+$Z485)</f>
        <v>2045.1659999999999</v>
      </c>
      <c r="BT485" s="27">
        <f>IF($O485&gt;=BT$1,$S485+$Y485+$Z485,$Y485+$Z485)</f>
        <v>2045.1659999999999</v>
      </c>
      <c r="BU485" s="27">
        <f>IF($O485&gt;=BU$1,$S485+$Y485+$Z485,$Y485+$Z485)</f>
        <v>2045.1659999999999</v>
      </c>
      <c r="BV485" s="27">
        <f>IF($O485&gt;=BV$1,$S485+$Y485+$Z485,$Y485+$Z485)</f>
        <v>2045.1659999999999</v>
      </c>
      <c r="BW485" s="27">
        <f>IF($O485&gt;=BW$1,$S485+$Y485+$Z485,$Y485+$Z485)</f>
        <v>2045.1659999999999</v>
      </c>
      <c r="BX485" s="27">
        <f>IF($O485&gt;=BX$1,$S485+$Y485+$Z485,$Y485+$Z485)</f>
        <v>2045.1659999999999</v>
      </c>
      <c r="BY485" s="27">
        <f>IF($O485&gt;=BY$1,$S485+$Y485+$Z485,$Y485+$Z485)</f>
        <v>2045.1659999999999</v>
      </c>
      <c r="BZ485" s="27">
        <f>IF($O485&gt;=BZ$1,$S485+$Y485+$Z485,$Y485+$Z485)</f>
        <v>2045.1659999999999</v>
      </c>
      <c r="CA485" s="27">
        <f>IF($O485&gt;=CA$1,$S485+$Y485+$Z485,$Y485+$Z485)</f>
        <v>2045.1659999999999</v>
      </c>
      <c r="CB485" s="27">
        <f>IF($O485&gt;=CB$1,$S485+$Y485+$Z485,$Y485+$Z485)</f>
        <v>2045.1659999999999</v>
      </c>
      <c r="CC485" s="27">
        <f>IF($O485&gt;=CC$1,$S485+$Y485+$Z485,$Y485+$Z485)</f>
        <v>2045.1659999999999</v>
      </c>
      <c r="CD485" s="27">
        <f>IF($O485&gt;=CD$1,$S485+$Y485+$Z485,$Y485+$Z485)</f>
        <v>2045.1659999999999</v>
      </c>
      <c r="CE485" s="27">
        <f>IF($O485&gt;=CE$1,$S485+$Y485+$Z485,$Y485+$Z485)</f>
        <v>2045.1659999999999</v>
      </c>
      <c r="CF485" s="27">
        <f>IF($O485&gt;=CF$1,$S485+$Y485+$Z485,$Y485+$Z485)</f>
        <v>2045.1659999999999</v>
      </c>
      <c r="CG485" s="27">
        <f>IF($O485&gt;=CG$1,$S485+$Y485+$Z485,$Y485+$Z485)</f>
        <v>2045.1659999999999</v>
      </c>
      <c r="CH485" s="27">
        <f>IF($O485&gt;=CH$1,$S485+$Y485+$Z485,$Y485+$Z485)</f>
        <v>2045.1659999999999</v>
      </c>
      <c r="CI485" s="27">
        <f>IF($O485&gt;=CI$1,$S485+$Y485+$Z485,$Y485+$Z485)</f>
        <v>2045.1659999999999</v>
      </c>
      <c r="CJ485" s="27">
        <f>IF($O485&gt;=CJ$1,$S485+$Y485+$Z485,$Y485+$Z485)</f>
        <v>2045.1659999999999</v>
      </c>
      <c r="CK485" s="27">
        <f>IF($O485&gt;=CK$1,$S485+$Y485+$Z485,$Y485+$Z485)</f>
        <v>2045.1659999999999</v>
      </c>
      <c r="CL485" s="27">
        <f>IF($O485&gt;=CL$1,$S485+$Y485+$Z485,$Y485+$Z485)</f>
        <v>2045.1659999999999</v>
      </c>
      <c r="CM485" s="27">
        <f>IF($O485&gt;=CM$1,$S485+$Y485+$Z485,$Y485+$Z485)</f>
        <v>2045.1659999999999</v>
      </c>
      <c r="CN485" s="27">
        <f>IF($O485&gt;=CN$1,$S485+$Y485,$Y485)</f>
        <v>1645.1659999999999</v>
      </c>
      <c r="CO485" s="27">
        <f>IF($O485&gt;=CO$1,$S485+$Y485,$Y485)</f>
        <v>1645.1659999999999</v>
      </c>
      <c r="CP485" s="27">
        <f>IF($O485&gt;=CP$1,$S485+$Y485,$Y485)</f>
        <v>1645.1659999999999</v>
      </c>
      <c r="CQ485" s="27">
        <f>IF($O485&gt;=CQ$1,$S485+$Y485,$Y485)</f>
        <v>1645.1659999999999</v>
      </c>
      <c r="CR485" s="27">
        <f>IF($O485&gt;=CR$1,$S485+$Y485,$Y485)</f>
        <v>1645.1659999999999</v>
      </c>
      <c r="CS485" s="27">
        <f>IF($O485&gt;=CS$1,$S485+$Y485,$Y485)</f>
        <v>1645.1659999999999</v>
      </c>
      <c r="CT485" s="27">
        <f>IF($O485&gt;=CT$1,$S485+$Y485,$Y485)</f>
        <v>1645.1659999999999</v>
      </c>
      <c r="CU485" s="27">
        <f>IF($O485&gt;=CU$1,$S485+$Y485,$Y485)</f>
        <v>1645.1659999999999</v>
      </c>
      <c r="CV485" s="27">
        <f>IF($O485&gt;=CV$1,$S485+$Y485,$Y485)</f>
        <v>1645.1659999999999</v>
      </c>
      <c r="CW485" s="27">
        <f>IF($O485&gt;=CW$1,$S485+$Y485,$Y485)</f>
        <v>1645.1659999999999</v>
      </c>
      <c r="CX485" s="27">
        <f>IF($O485&gt;=CX$1,$S485+$Y485,$Y485)</f>
        <v>1645.1659999999999</v>
      </c>
      <c r="CY485" s="27">
        <f>IF($O485&gt;=CY$1,$S485+$Y485,$Y485)</f>
        <v>1645.1659999999999</v>
      </c>
      <c r="CZ485" s="27">
        <f>IF($O485&gt;=CZ$1,$S485+$Y485,$Y485)</f>
        <v>1645.1659999999999</v>
      </c>
      <c r="DA485" s="27">
        <f>IF($O485&gt;=DA$1,$S485+$Y485,$Y485)</f>
        <v>1645.1659999999999</v>
      </c>
      <c r="DB485" s="27">
        <f>IF($O485&gt;=DB$1,$S485+$Y485,$Y485)</f>
        <v>1645.1659999999999</v>
      </c>
      <c r="DC485" s="27">
        <f>IF($O485&gt;=DC$1,$S485+$Y485,$Y485)</f>
        <v>1645.1659999999999</v>
      </c>
      <c r="DD485" s="27">
        <f>IF($O485&gt;=DD$1,$S485+$Y485,$Y485)</f>
        <v>1645.1659999999999</v>
      </c>
      <c r="DE485" s="27">
        <f>IF($O485&gt;=DE$1,$S485+$Y485,$Y485)</f>
        <v>1645.1659999999999</v>
      </c>
      <c r="DF485" s="27">
        <f>IF($O485&gt;=DF$1,$S485+$Y485,$Y485)</f>
        <v>1645.1659999999999</v>
      </c>
      <c r="DG485" s="27">
        <f>IF($O485&gt;=DG$1,$S485+$Y485,$Y485)</f>
        <v>1645.1659999999999</v>
      </c>
      <c r="DH485" s="27">
        <f>IF($O485&gt;=DH$1,$S485+$Y485,$Y485)</f>
        <v>1645.1659999999999</v>
      </c>
      <c r="DI485" s="27">
        <f>IF($O485&gt;=DI$1,$S485+$Y485,$Y485)</f>
        <v>1645.1659999999999</v>
      </c>
      <c r="DJ485" s="27">
        <f>IF($O485&gt;=DJ$1,$S485+$Y485,$Y485)</f>
        <v>1645.1659999999999</v>
      </c>
      <c r="DK485" s="27">
        <f>IF($O485&gt;=DK$1,$S485+$Y485,$Y485)</f>
        <v>1645.1659999999999</v>
      </c>
      <c r="DL485" s="27">
        <f>IF($O485&gt;=DL$1,$S485+$Y485,$Y485)</f>
        <v>1645.1659999999999</v>
      </c>
      <c r="DM485" s="27">
        <f>IF($O485&gt;=DM$1,$S485+$Y485,$Y485)</f>
        <v>1645.1659999999999</v>
      </c>
      <c r="DN485" s="27">
        <f>IF($O485&gt;=DN$1,$S485+$Y485,$Y485)</f>
        <v>1645.1659999999999</v>
      </c>
      <c r="DO485" s="27">
        <f>IF($O485&gt;=DO$1,$S485+$Y485,$Y485)</f>
        <v>1645.1659999999999</v>
      </c>
      <c r="DP485" s="27">
        <f>IF($O485&gt;=DP$1,$S485+$Y485,$Y485)</f>
        <v>1645.1659999999999</v>
      </c>
      <c r="DQ485" s="27">
        <f>IF($O485&gt;=DQ$1,$S485+$Y485,$Y485)</f>
        <v>1645.1659999999999</v>
      </c>
      <c r="DR485" s="27">
        <f>IF($O485&gt;=DR$1,$S485+$Y485,$Y485)</f>
        <v>1645.1659999999999</v>
      </c>
      <c r="DS485" s="27">
        <f>IF($O485&gt;=DS$1,$S485+$Y485,$Y485)</f>
        <v>1645.1659999999999</v>
      </c>
      <c r="DT485" s="27">
        <f>IF($O485&gt;=DT$1,$S485+$Y485,$Y485)</f>
        <v>1645.1659999999999</v>
      </c>
      <c r="DU485" s="27">
        <f>IF($O485&gt;=DU$1,$S485+$Y485,$Y485)</f>
        <v>1645.1659999999999</v>
      </c>
      <c r="DV485" s="27">
        <f>IF($O485&gt;=DV$1,$S485+$Y485,$Y485)</f>
        <v>1645.1659999999999</v>
      </c>
      <c r="DW485" s="27">
        <f>IF($O485&gt;=DW$1,$S485+$Y485,$Y485)</f>
        <v>1645.1659999999999</v>
      </c>
      <c r="DX485" s="27">
        <f>IF($O485&gt;=DX$1,$S485+$Y485,$Y485)</f>
        <v>1645.1659999999999</v>
      </c>
      <c r="DY485" s="27">
        <f>IF($O485&gt;=DY$1,$S485+$Y485,$Y485)</f>
        <v>1645.1659999999999</v>
      </c>
      <c r="DZ485" s="27">
        <f>IF($O485&gt;=DZ$1,$S485+$Y485,$Y485)</f>
        <v>1645.1659999999999</v>
      </c>
      <c r="EA485" s="27">
        <f>IF($O485&gt;=EA$1,$S485+$Y485,$Y485)</f>
        <v>1645.1659999999999</v>
      </c>
      <c r="EB485" s="27">
        <f>IF($O485&gt;=EB$1,$S485+$Y485,$Y485)</f>
        <v>1645.1659999999999</v>
      </c>
      <c r="EC485" s="27">
        <f>IF($O485&gt;=EC$1,$S485+$Y485,$Y485)</f>
        <v>1645.1659999999999</v>
      </c>
      <c r="ED485" s="27">
        <f>IF($O485&gt;=ED$1,$S485+$Y485,$Y485)</f>
        <v>1645.1659999999999</v>
      </c>
      <c r="EE485" s="27">
        <f>IF($O485&gt;=EE$1,$S485+$Y485,$Y485)</f>
        <v>1645.1659999999999</v>
      </c>
      <c r="EF485" s="27">
        <f>IF($O485&gt;=EF$1,$S485+$Y485,$Y485)</f>
        <v>1645.1659999999999</v>
      </c>
      <c r="EG485" s="27">
        <f>IF($O485&gt;=EG$1,$S485+$Y485,$Y485)</f>
        <v>1645.1659999999999</v>
      </c>
      <c r="EH485" s="27">
        <f>IF($O485&gt;=EH$1,$S485+$Y485,$Y485)</f>
        <v>1645.1659999999999</v>
      </c>
      <c r="EI485" s="27">
        <f>IF($O485&gt;=EI$1,$S485+$Y485,$Y485)</f>
        <v>1645.1659999999999</v>
      </c>
      <c r="EJ485" s="27">
        <f>IF($O485&gt;=EJ$1,$S485+$Y485,$Y485)</f>
        <v>1645.1659999999999</v>
      </c>
      <c r="EK485" s="27">
        <f>IF($O485&gt;=EK$1,$S485+$Y485,$Y485)</f>
        <v>1645.1659999999999</v>
      </c>
      <c r="EL485" s="27">
        <f>IF($O485&gt;=EL$1,$S485+$Y485,$Y485)</f>
        <v>1645.1659999999999</v>
      </c>
      <c r="EM485" s="27">
        <f>IF($O485&gt;=EM$1,$S485+$Y485,$Y485)</f>
        <v>1645.1659999999999</v>
      </c>
      <c r="EN485" s="27">
        <f>IF($O485&gt;=EN$1,$S485+$Y485,$Y485)</f>
        <v>1645.1659999999999</v>
      </c>
      <c r="EO485" s="27">
        <f>IF($O485&gt;=EO$1,$S485+$Y485,$Y485)</f>
        <v>1645.1659999999999</v>
      </c>
      <c r="EP485" s="27">
        <f>IF($O485&gt;=EP$1,$S485+$Y485,$Y485)</f>
        <v>0</v>
      </c>
      <c r="EQ485" s="27">
        <f>IF($O485&gt;=EQ$1,$S485+$Y485,$Y485)</f>
        <v>0</v>
      </c>
      <c r="ER485" s="27">
        <f>IF($O485&gt;=ER$1,$S485+$Y485,$Y485)</f>
        <v>0</v>
      </c>
      <c r="ES485" s="27">
        <f>IF($O485&gt;=ES$1,$S485+$Y485,$Y485)</f>
        <v>0</v>
      </c>
      <c r="ET485" s="27">
        <f>IF($O485&gt;=ET$1,$S485+$Y485,$Y485)</f>
        <v>0</v>
      </c>
      <c r="EU485" s="27">
        <f>IF($O485&gt;=EU$1,$S485+$Y485,$Y485)</f>
        <v>0</v>
      </c>
      <c r="EV485" s="27">
        <f>IF($O485&gt;=EV$1,$S485,0)</f>
        <v>0</v>
      </c>
      <c r="EW485" s="27">
        <f>IF($O485&gt;=EW$1,$S485,0)</f>
        <v>0</v>
      </c>
      <c r="EX485" s="27">
        <f>IF($O485&gt;=EX$1,$S485,0)</f>
        <v>0</v>
      </c>
      <c r="EY485" s="27">
        <f>IF($O485&gt;=EY$1,$S485,0)</f>
        <v>0</v>
      </c>
      <c r="EZ485" s="27">
        <f>IF($O485&gt;=EZ$1,$S485,0)</f>
        <v>0</v>
      </c>
      <c r="FA485" s="27">
        <f>IF($O485&gt;=FA$1,$S485,0)</f>
        <v>0</v>
      </c>
      <c r="FB485" s="27">
        <f>IF($O485&gt;=FB$1,$S485,0)</f>
        <v>0</v>
      </c>
      <c r="FC485" s="27">
        <f>IF($O485&gt;=FC$1,$S485,0)</f>
        <v>0</v>
      </c>
      <c r="FD485" s="27">
        <f>IF($O485&gt;=FD$1,$S485,0)</f>
        <v>0</v>
      </c>
      <c r="FE485" s="27">
        <f>IF($O485&gt;=FE$1,$S485,0)</f>
        <v>0</v>
      </c>
      <c r="FF485" s="27">
        <f>IF($O485&gt;=FF$1,$S485,0)</f>
        <v>0</v>
      </c>
      <c r="FG485" s="27">
        <f>IF($O485&gt;=FG$1,$S485,0)</f>
        <v>0</v>
      </c>
      <c r="FH485" s="27">
        <f>IF($O485&gt;=FH$1,$S485,0)</f>
        <v>0</v>
      </c>
      <c r="FI485" s="27">
        <f>IF($O485&gt;=FI$1,$S485,0)</f>
        <v>0</v>
      </c>
      <c r="FJ485" s="27">
        <f>IF($O485&gt;=FJ$1,$S485,0)</f>
        <v>0</v>
      </c>
      <c r="FK485" s="27">
        <f>IF($O485&gt;=FK$1,$S485,0)</f>
        <v>0</v>
      </c>
      <c r="FL485" s="27">
        <f>IF($O485&gt;=FL$1,$S485,0)</f>
        <v>0</v>
      </c>
      <c r="FM485" s="27">
        <f>IF($O485&gt;=FM$1,$S485,0)</f>
        <v>0</v>
      </c>
      <c r="FN485" s="27">
        <f>IF($O485&gt;=FN$1,$S485,0)</f>
        <v>0</v>
      </c>
      <c r="FO485" s="27">
        <f>IF($O485&gt;=FO$1,$S485,0)</f>
        <v>0</v>
      </c>
      <c r="FP485" s="27">
        <f>IF($O485&gt;=FP$1,$S485,0)</f>
        <v>0</v>
      </c>
      <c r="FQ485" s="27">
        <f>IF($O485&gt;=FQ$1,$S485,0)</f>
        <v>0</v>
      </c>
      <c r="FR485" s="27">
        <f>IF($O485&gt;=FR$1,$S485,0)</f>
        <v>0</v>
      </c>
      <c r="FS485" s="27">
        <f>IF($O485&gt;=FS$1,$S485,0)</f>
        <v>0</v>
      </c>
      <c r="FT485" s="27">
        <f>IF($O485&gt;=FT$1,$S485,0)</f>
        <v>0</v>
      </c>
      <c r="FU485" s="27">
        <f>IF($O485&gt;=FU$1,$S485,0)</f>
        <v>0</v>
      </c>
      <c r="FV485" s="27">
        <f>IF($O485&gt;=FV$1,$S485,0)</f>
        <v>0</v>
      </c>
      <c r="FW485" s="27">
        <f>IF($O485&gt;=FW$1,$S485,0)</f>
        <v>0</v>
      </c>
      <c r="FX485" s="27">
        <f>IF($O485&gt;=FX$1,$S485,0)</f>
        <v>0</v>
      </c>
      <c r="FY485" s="27">
        <f>IF($O485&gt;=FY$1,$S485,0)</f>
        <v>0</v>
      </c>
      <c r="FZ485" s="27">
        <f>IF($O485&gt;=FZ$1,$S485,0)</f>
        <v>0</v>
      </c>
      <c r="GA485" s="27">
        <f>IF($O485&gt;=GA$1,$S485,0)</f>
        <v>0</v>
      </c>
      <c r="GB485" s="27">
        <f>IF($O485&gt;=GB$1,$S485,0)</f>
        <v>0</v>
      </c>
      <c r="GC485" s="27">
        <f>IF($O485&gt;=GC$1,$S485,0)</f>
        <v>0</v>
      </c>
      <c r="GD485" s="27">
        <f>IF($O485&gt;=GD$1,$S485,0)</f>
        <v>0</v>
      </c>
      <c r="GE485" s="27">
        <f>IF($O485&gt;=GE$1,$S485,0)</f>
        <v>0</v>
      </c>
      <c r="GF485" s="27">
        <f>IF($O485&gt;=GF$1,$S485,0)</f>
        <v>0</v>
      </c>
      <c r="GG485" s="27">
        <f>IF($O485&gt;=GG$1,$S485,0)</f>
        <v>0</v>
      </c>
      <c r="GH485" s="27">
        <f>IF($O485&gt;=GH$1,$S485,0)</f>
        <v>0</v>
      </c>
      <c r="GI485" s="27">
        <f>IF($O485&gt;=GI$1,$S485,0)</f>
        <v>0</v>
      </c>
      <c r="GJ485" s="27">
        <f>IF($O485&gt;=GJ$1,$S485,0)</f>
        <v>0</v>
      </c>
      <c r="GK485" s="27">
        <f>IF($O485&gt;=GK$1,$S485,0)</f>
        <v>0</v>
      </c>
      <c r="GL485" s="27">
        <f>IF($O485&gt;=GL$1,$S485,0)</f>
        <v>0</v>
      </c>
      <c r="GM485" s="27">
        <f>IF($O485&gt;=GM$1,$S485,0)</f>
        <v>0</v>
      </c>
      <c r="GN485" s="27">
        <f>IF($O485&gt;=GN$1,$S485,0)</f>
        <v>0</v>
      </c>
      <c r="GO485" s="27">
        <f>IF($O485&gt;=GO$1,$S485,0)</f>
        <v>0</v>
      </c>
      <c r="GP485" s="27">
        <f>IF($O485&gt;=GP$1,$S485,0)</f>
        <v>0</v>
      </c>
      <c r="GQ485" s="27">
        <f>IF($O485&gt;=GQ$1,$S485,0)</f>
        <v>0</v>
      </c>
      <c r="GR485" s="27">
        <f>IF($O485&gt;=GR$1,$S485,0)</f>
        <v>0</v>
      </c>
      <c r="GS485" s="27">
        <f>IF($O485&gt;=GS$1,$S485,0)</f>
        <v>0</v>
      </c>
      <c r="GT485" s="27">
        <f>IF($O485&gt;=GT$1,$S485,0)</f>
        <v>0</v>
      </c>
      <c r="GU485" s="27">
        <f>IF($O485&gt;=GU$1,$S485,0)</f>
        <v>0</v>
      </c>
      <c r="GV485" s="27">
        <f>IF($O485&gt;=GV$1,$S485,0)</f>
        <v>0</v>
      </c>
      <c r="GW485" s="27">
        <f>IF($O485&gt;=GW$1,$S485,0)</f>
        <v>0</v>
      </c>
      <c r="GX485" s="27">
        <f>IF($O485&gt;=GX$1,$S485,0)</f>
        <v>0</v>
      </c>
      <c r="GY485" s="27">
        <f>IF($O485&gt;=GY$1,$S485,0)</f>
        <v>0</v>
      </c>
      <c r="GZ485" s="27">
        <f>IF($O485&gt;=GZ$1,$S485,0)</f>
        <v>0</v>
      </c>
      <c r="HA485" s="27">
        <f>IF($O485&gt;=HA$1,$S485,0)</f>
        <v>0</v>
      </c>
      <c r="HB485" s="27">
        <f>IF($O485&gt;=HB$1,$S485,0)</f>
        <v>0</v>
      </c>
      <c r="HC485" s="27">
        <f>IF($O485&gt;=HC$1,$S485,0)</f>
        <v>0</v>
      </c>
    </row>
    <row r="486" spans="1:211">
      <c r="A486" s="3">
        <v>43133</v>
      </c>
      <c r="B486" s="3" t="s">
        <v>602</v>
      </c>
      <c r="C486" s="3" t="s">
        <v>450</v>
      </c>
      <c r="D486" s="3">
        <v>63</v>
      </c>
      <c r="E486" s="4">
        <v>33463</v>
      </c>
      <c r="F486" s="5">
        <v>26.87123287671233</v>
      </c>
      <c r="G486" s="3" t="s">
        <v>446</v>
      </c>
      <c r="H486" s="4">
        <v>20144</v>
      </c>
      <c r="I486" s="9" t="s">
        <v>836</v>
      </c>
      <c r="J486" s="5">
        <v>2742.99</v>
      </c>
      <c r="K486" s="31">
        <v>200</v>
      </c>
      <c r="L486" s="32">
        <v>27</v>
      </c>
      <c r="M486" s="33">
        <f>VLOOKUP(L486,FIND,3,TRUE)</f>
        <v>1.5</v>
      </c>
      <c r="N486" s="32">
        <f>IF(L486&gt;30,180,VLOOKUP(L486,TEMPO,2,FALSE))</f>
        <v>162</v>
      </c>
      <c r="O486" s="32">
        <f>IF(R486&gt;0,4,N486)</f>
        <v>162</v>
      </c>
      <c r="P486" s="96">
        <f>J486*M486*L486</f>
        <v>111091.09499999999</v>
      </c>
      <c r="Q486" s="96">
        <f>10934.45*2</f>
        <v>21868.9</v>
      </c>
      <c r="R486" s="96">
        <f>IF(P486&lt;=Q486,P486/4,0)</f>
        <v>0</v>
      </c>
      <c r="S486" s="5">
        <f>IF(P486&gt;=Q486,P486/N486,0)</f>
        <v>685.74749999999995</v>
      </c>
      <c r="T486" s="3"/>
      <c r="U486" s="3">
        <f>IF(T486="",1,0)</f>
        <v>1</v>
      </c>
      <c r="V486" s="3">
        <v>75</v>
      </c>
      <c r="W486" s="5">
        <v>0</v>
      </c>
      <c r="X486" s="5">
        <v>402.65</v>
      </c>
      <c r="Y486" s="5">
        <f>X486*W486</f>
        <v>0</v>
      </c>
      <c r="Z486" s="5">
        <v>400</v>
      </c>
      <c r="AA486" s="5">
        <f>S486+Y486+Z486</f>
        <v>1085.7474999999999</v>
      </c>
      <c r="AB486" s="39">
        <f>(J486/12+J486/12*1.3333333333+450/12+J486/30*6/12+J486)*1.3+Y486+Z486+153.9</f>
        <v>4921.33536665676</v>
      </c>
      <c r="AC486" s="39" t="s">
        <v>450</v>
      </c>
      <c r="AD486" s="39">
        <f>J486*1.3+400+153.9</f>
        <v>4119.7869999999994</v>
      </c>
      <c r="AE486" s="39">
        <f>SUMIFS('CUSTO MENSAL FUNC NOVO'!H:H,'CUSTO MENSAL FUNC NOVO'!A:A,'VALORES MENSAIS'!AC486)</f>
        <v>3296.25</v>
      </c>
      <c r="AF486" s="27">
        <f>IF($R486&gt;0,$R486,$S486)+$Y486+$Z486</f>
        <v>1085.7474999999999</v>
      </c>
      <c r="AG486" s="27">
        <f>IF($R486&gt;0,$R486,$S486)+$Y486+$Z486</f>
        <v>1085.7474999999999</v>
      </c>
      <c r="AH486" s="27">
        <f>IF($R486&gt;0,$R486,$S486)+$Y486+$Z486</f>
        <v>1085.7474999999999</v>
      </c>
      <c r="AI486" s="27">
        <f>IF($R486&gt;0,$R486,$S486)+$Y486+$Z486</f>
        <v>1085.7474999999999</v>
      </c>
      <c r="AJ486" s="27">
        <f>IF($O486&gt;=AJ$1,$S486+$Y486+$Z486,$Y486+$Z486)</f>
        <v>1085.7474999999999</v>
      </c>
      <c r="AK486" s="27">
        <f>IF($O486&gt;=AK$1,$S486+$Y486+$Z486,$Y486+$Z486)</f>
        <v>1085.7474999999999</v>
      </c>
      <c r="AL486" s="27">
        <f>IF($O486&gt;=AL$1,$S486+$Y486+$Z486,$Y486+$Z486)</f>
        <v>1085.7474999999999</v>
      </c>
      <c r="AM486" s="27">
        <f>IF($O486&gt;=AM$1,$S486+$Y486+$Z486,$Y486+$Z486)</f>
        <v>1085.7474999999999</v>
      </c>
      <c r="AN486" s="27">
        <f>IF($O486&gt;=AN$1,$S486+$Y486+$Z486,$Y486+$Z486)</f>
        <v>1085.7474999999999</v>
      </c>
      <c r="AO486" s="27">
        <f>IF($O486&gt;=AO$1,$S486+$Y486+$Z486,$Y486+$Z486)</f>
        <v>1085.7474999999999</v>
      </c>
      <c r="AP486" s="27">
        <f>IF($O486&gt;=AP$1,$S486+$Y486+$Z486,$Y486+$Z486)</f>
        <v>1085.7474999999999</v>
      </c>
      <c r="AQ486" s="27">
        <f>IF($O486&gt;=AQ$1,$S486+$Y486+$Z486,$Y486+$Z486)</f>
        <v>1085.7474999999999</v>
      </c>
      <c r="AR486" s="27">
        <f>IF($O486&gt;=AR$1,$S486+$Y486+$Z486,$Y486+$Z486)</f>
        <v>1085.7474999999999</v>
      </c>
      <c r="AS486" s="27">
        <f>IF($O486&gt;=AS$1,$S486+$Y486+$Z486,$Y486+$Z486)</f>
        <v>1085.7474999999999</v>
      </c>
      <c r="AT486" s="27">
        <f>IF($O486&gt;=AT$1,$S486+$Y486+$Z486,$Y486+$Z486)</f>
        <v>1085.7474999999999</v>
      </c>
      <c r="AU486" s="27">
        <f>IF($O486&gt;=AU$1,$S486+$Y486+$Z486,$Y486+$Z486)</f>
        <v>1085.7474999999999</v>
      </c>
      <c r="AV486" s="27">
        <f>IF($O486&gt;=AV$1,$S486+$Y486+$Z486,$Y486+$Z486)</f>
        <v>1085.7474999999999</v>
      </c>
      <c r="AW486" s="27">
        <f>IF($O486&gt;=AW$1,$S486+$Y486+$Z486,$Y486+$Z486)</f>
        <v>1085.7474999999999</v>
      </c>
      <c r="AX486" s="27">
        <f>IF($O486&gt;=AX$1,$S486+$Y486+$Z486,$Y486+$Z486)</f>
        <v>1085.7474999999999</v>
      </c>
      <c r="AY486" s="27">
        <f>IF($O486&gt;=AY$1,$S486+$Y486+$Z486,$Y486+$Z486)</f>
        <v>1085.7474999999999</v>
      </c>
      <c r="AZ486" s="27">
        <f>IF($O486&gt;=AZ$1,$S486+$Y486+$Z486,$Y486+$Z486)</f>
        <v>1085.7474999999999</v>
      </c>
      <c r="BA486" s="27">
        <f>IF($O486&gt;=BA$1,$S486+$Y486+$Z486,$Y486+$Z486)</f>
        <v>1085.7474999999999</v>
      </c>
      <c r="BB486" s="27">
        <f>IF($O486&gt;=BB$1,$S486+$Y486+$Z486,$Y486+$Z486)</f>
        <v>1085.7474999999999</v>
      </c>
      <c r="BC486" s="27">
        <f>IF($O486&gt;=BC$1,$S486+$Y486+$Z486,$Y486+$Z486)</f>
        <v>1085.7474999999999</v>
      </c>
      <c r="BD486" s="27">
        <f>IF($O486&gt;=BD$1,$S486+$Y486+$Z486,$Y486+$Z486)</f>
        <v>1085.7474999999999</v>
      </c>
      <c r="BE486" s="27">
        <f>IF($O486&gt;=BE$1,$S486+$Y486+$Z486,$Y486+$Z486)</f>
        <v>1085.7474999999999</v>
      </c>
      <c r="BF486" s="27">
        <f>IF($O486&gt;=BF$1,$S486+$Y486+$Z486,$Y486+$Z486)</f>
        <v>1085.7474999999999</v>
      </c>
      <c r="BG486" s="27">
        <f>IF($O486&gt;=BG$1,$S486+$Y486+$Z486,$Y486+$Z486)</f>
        <v>1085.7474999999999</v>
      </c>
      <c r="BH486" s="27">
        <f>IF($O486&gt;=BH$1,$S486+$Y486+$Z486,$Y486+$Z486)</f>
        <v>1085.7474999999999</v>
      </c>
      <c r="BI486" s="27">
        <f>IF($O486&gt;=BI$1,$S486+$Y486+$Z486,$Y486+$Z486)</f>
        <v>1085.7474999999999</v>
      </c>
      <c r="BJ486" s="27">
        <f>IF($O486&gt;=BJ$1,$S486+$Y486+$Z486,$Y486+$Z486)</f>
        <v>1085.7474999999999</v>
      </c>
      <c r="BK486" s="27">
        <f>IF($O486&gt;=BK$1,$S486+$Y486+$Z486,$Y486+$Z486)</f>
        <v>1085.7474999999999</v>
      </c>
      <c r="BL486" s="27">
        <f>IF($O486&gt;=BL$1,$S486+$Y486+$Z486,$Y486+$Z486)</f>
        <v>1085.7474999999999</v>
      </c>
      <c r="BM486" s="27">
        <f>IF($O486&gt;=BM$1,$S486+$Y486+$Z486,$Y486+$Z486)</f>
        <v>1085.7474999999999</v>
      </c>
      <c r="BN486" s="27">
        <f>IF($O486&gt;=BN$1,$S486+$Y486+$Z486,$Y486+$Z486)</f>
        <v>1085.7474999999999</v>
      </c>
      <c r="BO486" s="27">
        <f>IF($O486&gt;=BO$1,$S486+$Y486+$Z486,$Y486+$Z486)</f>
        <v>1085.7474999999999</v>
      </c>
      <c r="BP486" s="27">
        <f>IF($O486&gt;=BP$1,$S486+$Y486+$Z486,$Y486+$Z486)</f>
        <v>1085.7474999999999</v>
      </c>
      <c r="BQ486" s="27">
        <f>IF($O486&gt;=BQ$1,$S486+$Y486+$Z486,$Y486+$Z486)</f>
        <v>1085.7474999999999</v>
      </c>
      <c r="BR486" s="27">
        <f>IF($O486&gt;=BR$1,$S486+$Y486+$Z486,$Y486+$Z486)</f>
        <v>1085.7474999999999</v>
      </c>
      <c r="BS486" s="27">
        <f>IF($O486&gt;=BS$1,$S486+$Y486+$Z486,$Y486+$Z486)</f>
        <v>1085.7474999999999</v>
      </c>
      <c r="BT486" s="27">
        <f>IF($O486&gt;=BT$1,$S486+$Y486+$Z486,$Y486+$Z486)</f>
        <v>1085.7474999999999</v>
      </c>
      <c r="BU486" s="27">
        <f>IF($O486&gt;=BU$1,$S486+$Y486+$Z486,$Y486+$Z486)</f>
        <v>1085.7474999999999</v>
      </c>
      <c r="BV486" s="27">
        <f>IF($O486&gt;=BV$1,$S486+$Y486+$Z486,$Y486+$Z486)</f>
        <v>1085.7474999999999</v>
      </c>
      <c r="BW486" s="27">
        <f>IF($O486&gt;=BW$1,$S486+$Y486+$Z486,$Y486+$Z486)</f>
        <v>1085.7474999999999</v>
      </c>
      <c r="BX486" s="27">
        <f>IF($O486&gt;=BX$1,$S486+$Y486+$Z486,$Y486+$Z486)</f>
        <v>1085.7474999999999</v>
      </c>
      <c r="BY486" s="27">
        <f>IF($O486&gt;=BY$1,$S486+$Y486+$Z486,$Y486+$Z486)</f>
        <v>1085.7474999999999</v>
      </c>
      <c r="BZ486" s="27">
        <f>IF($O486&gt;=BZ$1,$S486+$Y486+$Z486,$Y486+$Z486)</f>
        <v>1085.7474999999999</v>
      </c>
      <c r="CA486" s="27">
        <f>IF($O486&gt;=CA$1,$S486+$Y486+$Z486,$Y486+$Z486)</f>
        <v>1085.7474999999999</v>
      </c>
      <c r="CB486" s="27">
        <f>IF($O486&gt;=CB$1,$S486+$Y486+$Z486,$Y486+$Z486)</f>
        <v>1085.7474999999999</v>
      </c>
      <c r="CC486" s="27">
        <f>IF($O486&gt;=CC$1,$S486+$Y486+$Z486,$Y486+$Z486)</f>
        <v>1085.7474999999999</v>
      </c>
      <c r="CD486" s="27">
        <f>IF($O486&gt;=CD$1,$S486+$Y486+$Z486,$Y486+$Z486)</f>
        <v>1085.7474999999999</v>
      </c>
      <c r="CE486" s="27">
        <f>IF($O486&gt;=CE$1,$S486+$Y486+$Z486,$Y486+$Z486)</f>
        <v>1085.7474999999999</v>
      </c>
      <c r="CF486" s="27">
        <f>IF($O486&gt;=CF$1,$S486+$Y486+$Z486,$Y486+$Z486)</f>
        <v>1085.7474999999999</v>
      </c>
      <c r="CG486" s="27">
        <f>IF($O486&gt;=CG$1,$S486+$Y486+$Z486,$Y486+$Z486)</f>
        <v>1085.7474999999999</v>
      </c>
      <c r="CH486" s="27">
        <f>IF($O486&gt;=CH$1,$S486+$Y486+$Z486,$Y486+$Z486)</f>
        <v>1085.7474999999999</v>
      </c>
      <c r="CI486" s="27">
        <f>IF($O486&gt;=CI$1,$S486+$Y486+$Z486,$Y486+$Z486)</f>
        <v>1085.7474999999999</v>
      </c>
      <c r="CJ486" s="27">
        <f>IF($O486&gt;=CJ$1,$S486+$Y486+$Z486,$Y486+$Z486)</f>
        <v>1085.7474999999999</v>
      </c>
      <c r="CK486" s="27">
        <f>IF($O486&gt;=CK$1,$S486+$Y486+$Z486,$Y486+$Z486)</f>
        <v>1085.7474999999999</v>
      </c>
      <c r="CL486" s="27">
        <f>IF($O486&gt;=CL$1,$S486+$Y486+$Z486,$Y486+$Z486)</f>
        <v>1085.7474999999999</v>
      </c>
      <c r="CM486" s="27">
        <f>IF($O486&gt;=CM$1,$S486+$Y486+$Z486,$Y486+$Z486)</f>
        <v>1085.7474999999999</v>
      </c>
      <c r="CN486" s="27">
        <f>IF($O486&gt;=CN$1,$S486+$Y486,$Y486)</f>
        <v>685.74749999999995</v>
      </c>
      <c r="CO486" s="27">
        <f>IF($O486&gt;=CO$1,$S486+$Y486,$Y486)</f>
        <v>685.74749999999995</v>
      </c>
      <c r="CP486" s="27">
        <f>IF($O486&gt;=CP$1,$S486+$Y486,$Y486)</f>
        <v>685.74749999999995</v>
      </c>
      <c r="CQ486" s="27">
        <f>IF($O486&gt;=CQ$1,$S486+$Y486,$Y486)</f>
        <v>685.74749999999995</v>
      </c>
      <c r="CR486" s="27">
        <f>IF($O486&gt;=CR$1,$S486+$Y486,$Y486)</f>
        <v>685.74749999999995</v>
      </c>
      <c r="CS486" s="27">
        <f>IF($O486&gt;=CS$1,$S486+$Y486,$Y486)</f>
        <v>685.74749999999995</v>
      </c>
      <c r="CT486" s="27">
        <f>IF($O486&gt;=CT$1,$S486+$Y486,$Y486)</f>
        <v>685.74749999999995</v>
      </c>
      <c r="CU486" s="27">
        <f>IF($O486&gt;=CU$1,$S486+$Y486,$Y486)</f>
        <v>685.74749999999995</v>
      </c>
      <c r="CV486" s="27">
        <f>IF($O486&gt;=CV$1,$S486+$Y486,$Y486)</f>
        <v>685.74749999999995</v>
      </c>
      <c r="CW486" s="27">
        <f>IF($O486&gt;=CW$1,$S486+$Y486,$Y486)</f>
        <v>685.74749999999995</v>
      </c>
      <c r="CX486" s="27">
        <f>IF($O486&gt;=CX$1,$S486+$Y486,$Y486)</f>
        <v>685.74749999999995</v>
      </c>
      <c r="CY486" s="27">
        <f>IF($O486&gt;=CY$1,$S486+$Y486,$Y486)</f>
        <v>685.74749999999995</v>
      </c>
      <c r="CZ486" s="27">
        <f>IF($O486&gt;=CZ$1,$S486+$Y486,$Y486)</f>
        <v>685.74749999999995</v>
      </c>
      <c r="DA486" s="27">
        <f>IF($O486&gt;=DA$1,$S486+$Y486,$Y486)</f>
        <v>685.74749999999995</v>
      </c>
      <c r="DB486" s="27">
        <f>IF($O486&gt;=DB$1,$S486+$Y486,$Y486)</f>
        <v>685.74749999999995</v>
      </c>
      <c r="DC486" s="27">
        <f>IF($O486&gt;=DC$1,$S486+$Y486,$Y486)</f>
        <v>685.74749999999995</v>
      </c>
      <c r="DD486" s="27">
        <f>IF($O486&gt;=DD$1,$S486+$Y486,$Y486)</f>
        <v>685.74749999999995</v>
      </c>
      <c r="DE486" s="27">
        <f>IF($O486&gt;=DE$1,$S486+$Y486,$Y486)</f>
        <v>685.74749999999995</v>
      </c>
      <c r="DF486" s="27">
        <f>IF($O486&gt;=DF$1,$S486+$Y486,$Y486)</f>
        <v>685.74749999999995</v>
      </c>
      <c r="DG486" s="27">
        <f>IF($O486&gt;=DG$1,$S486+$Y486,$Y486)</f>
        <v>685.74749999999995</v>
      </c>
      <c r="DH486" s="27">
        <f>IF($O486&gt;=DH$1,$S486+$Y486,$Y486)</f>
        <v>685.74749999999995</v>
      </c>
      <c r="DI486" s="27">
        <f>IF($O486&gt;=DI$1,$S486+$Y486,$Y486)</f>
        <v>685.74749999999995</v>
      </c>
      <c r="DJ486" s="27">
        <f>IF($O486&gt;=DJ$1,$S486+$Y486,$Y486)</f>
        <v>685.74749999999995</v>
      </c>
      <c r="DK486" s="27">
        <f>IF($O486&gt;=DK$1,$S486+$Y486,$Y486)</f>
        <v>685.74749999999995</v>
      </c>
      <c r="DL486" s="27">
        <f>IF($O486&gt;=DL$1,$S486+$Y486,$Y486)</f>
        <v>685.74749999999995</v>
      </c>
      <c r="DM486" s="27">
        <f>IF($O486&gt;=DM$1,$S486+$Y486,$Y486)</f>
        <v>685.74749999999995</v>
      </c>
      <c r="DN486" s="27">
        <f>IF($O486&gt;=DN$1,$S486+$Y486,$Y486)</f>
        <v>685.74749999999995</v>
      </c>
      <c r="DO486" s="27">
        <f>IF($O486&gt;=DO$1,$S486+$Y486,$Y486)</f>
        <v>685.74749999999995</v>
      </c>
      <c r="DP486" s="27">
        <f>IF($O486&gt;=DP$1,$S486+$Y486,$Y486)</f>
        <v>685.74749999999995</v>
      </c>
      <c r="DQ486" s="27">
        <f>IF($O486&gt;=DQ$1,$S486+$Y486,$Y486)</f>
        <v>685.74749999999995</v>
      </c>
      <c r="DR486" s="27">
        <f>IF($O486&gt;=DR$1,$S486+$Y486,$Y486)</f>
        <v>685.74749999999995</v>
      </c>
      <c r="DS486" s="27">
        <f>IF($O486&gt;=DS$1,$S486+$Y486,$Y486)</f>
        <v>685.74749999999995</v>
      </c>
      <c r="DT486" s="27">
        <f>IF($O486&gt;=DT$1,$S486+$Y486,$Y486)</f>
        <v>685.74749999999995</v>
      </c>
      <c r="DU486" s="27">
        <f>IF($O486&gt;=DU$1,$S486+$Y486,$Y486)</f>
        <v>685.74749999999995</v>
      </c>
      <c r="DV486" s="27">
        <f>IF($O486&gt;=DV$1,$S486+$Y486,$Y486)</f>
        <v>685.74749999999995</v>
      </c>
      <c r="DW486" s="27">
        <f>IF($O486&gt;=DW$1,$S486+$Y486,$Y486)</f>
        <v>685.74749999999995</v>
      </c>
      <c r="DX486" s="27">
        <f>IF($O486&gt;=DX$1,$S486+$Y486,$Y486)</f>
        <v>685.74749999999995</v>
      </c>
      <c r="DY486" s="27">
        <f>IF($O486&gt;=DY$1,$S486+$Y486,$Y486)</f>
        <v>685.74749999999995</v>
      </c>
      <c r="DZ486" s="27">
        <f>IF($O486&gt;=DZ$1,$S486+$Y486,$Y486)</f>
        <v>685.74749999999995</v>
      </c>
      <c r="EA486" s="27">
        <f>IF($O486&gt;=EA$1,$S486+$Y486,$Y486)</f>
        <v>685.74749999999995</v>
      </c>
      <c r="EB486" s="27">
        <f>IF($O486&gt;=EB$1,$S486+$Y486,$Y486)</f>
        <v>685.74749999999995</v>
      </c>
      <c r="EC486" s="27">
        <f>IF($O486&gt;=EC$1,$S486+$Y486,$Y486)</f>
        <v>685.74749999999995</v>
      </c>
      <c r="ED486" s="27">
        <f>IF($O486&gt;=ED$1,$S486+$Y486,$Y486)</f>
        <v>685.74749999999995</v>
      </c>
      <c r="EE486" s="27">
        <f>IF($O486&gt;=EE$1,$S486+$Y486,$Y486)</f>
        <v>685.74749999999995</v>
      </c>
      <c r="EF486" s="27">
        <f>IF($O486&gt;=EF$1,$S486+$Y486,$Y486)</f>
        <v>685.74749999999995</v>
      </c>
      <c r="EG486" s="27">
        <f>IF($O486&gt;=EG$1,$S486+$Y486,$Y486)</f>
        <v>685.74749999999995</v>
      </c>
      <c r="EH486" s="27">
        <f>IF($O486&gt;=EH$1,$S486+$Y486,$Y486)</f>
        <v>685.74749999999995</v>
      </c>
      <c r="EI486" s="27">
        <f>IF($O486&gt;=EI$1,$S486+$Y486,$Y486)</f>
        <v>685.74749999999995</v>
      </c>
      <c r="EJ486" s="27">
        <f>IF($O486&gt;=EJ$1,$S486+$Y486,$Y486)</f>
        <v>685.74749999999995</v>
      </c>
      <c r="EK486" s="27">
        <f>IF($O486&gt;=EK$1,$S486+$Y486,$Y486)</f>
        <v>685.74749999999995</v>
      </c>
      <c r="EL486" s="27">
        <f>IF($O486&gt;=EL$1,$S486+$Y486,$Y486)</f>
        <v>685.74749999999995</v>
      </c>
      <c r="EM486" s="27">
        <f>IF($O486&gt;=EM$1,$S486+$Y486,$Y486)</f>
        <v>685.74749999999995</v>
      </c>
      <c r="EN486" s="27">
        <f>IF($O486&gt;=EN$1,$S486+$Y486,$Y486)</f>
        <v>685.74749999999995</v>
      </c>
      <c r="EO486" s="27">
        <f>IF($O486&gt;=EO$1,$S486+$Y486,$Y486)</f>
        <v>685.74749999999995</v>
      </c>
      <c r="EP486" s="27">
        <f>IF($O486&gt;=EP$1,$S486+$Y486,$Y486)</f>
        <v>685.74749999999995</v>
      </c>
      <c r="EQ486" s="27">
        <f>IF($O486&gt;=EQ$1,$S486+$Y486,$Y486)</f>
        <v>685.74749999999995</v>
      </c>
      <c r="ER486" s="27">
        <f>IF($O486&gt;=ER$1,$S486+$Y486,$Y486)</f>
        <v>685.74749999999995</v>
      </c>
      <c r="ES486" s="27">
        <f>IF($O486&gt;=ES$1,$S486+$Y486,$Y486)</f>
        <v>685.74749999999995</v>
      </c>
      <c r="ET486" s="27">
        <f>IF($O486&gt;=ET$1,$S486+$Y486,$Y486)</f>
        <v>685.74749999999995</v>
      </c>
      <c r="EU486" s="27">
        <f>IF($O486&gt;=EU$1,$S486+$Y486,$Y486)</f>
        <v>685.74749999999995</v>
      </c>
      <c r="EV486" s="27">
        <f>IF($O486&gt;=EV$1,$S486,0)</f>
        <v>685.74749999999995</v>
      </c>
      <c r="EW486" s="27">
        <f>IF($O486&gt;=EW$1,$S486,0)</f>
        <v>685.74749999999995</v>
      </c>
      <c r="EX486" s="27">
        <f>IF($O486&gt;=EX$1,$S486,0)</f>
        <v>685.74749999999995</v>
      </c>
      <c r="EY486" s="27">
        <f>IF($O486&gt;=EY$1,$S486,0)</f>
        <v>685.74749999999995</v>
      </c>
      <c r="EZ486" s="27">
        <f>IF($O486&gt;=EZ$1,$S486,0)</f>
        <v>685.74749999999995</v>
      </c>
      <c r="FA486" s="27">
        <f>IF($O486&gt;=FA$1,$S486,0)</f>
        <v>685.74749999999995</v>
      </c>
      <c r="FB486" s="27">
        <f>IF($O486&gt;=FB$1,$S486,0)</f>
        <v>685.74749999999995</v>
      </c>
      <c r="FC486" s="27">
        <f>IF($O486&gt;=FC$1,$S486,0)</f>
        <v>685.74749999999995</v>
      </c>
      <c r="FD486" s="27">
        <f>IF($O486&gt;=FD$1,$S486,0)</f>
        <v>685.74749999999995</v>
      </c>
      <c r="FE486" s="27">
        <f>IF($O486&gt;=FE$1,$S486,0)</f>
        <v>685.74749999999995</v>
      </c>
      <c r="FF486" s="27">
        <f>IF($O486&gt;=FF$1,$S486,0)</f>
        <v>685.74749999999995</v>
      </c>
      <c r="FG486" s="27">
        <f>IF($O486&gt;=FG$1,$S486,0)</f>
        <v>685.74749999999995</v>
      </c>
      <c r="FH486" s="27">
        <f>IF($O486&gt;=FH$1,$S486,0)</f>
        <v>685.74749999999995</v>
      </c>
      <c r="FI486" s="27">
        <f>IF($O486&gt;=FI$1,$S486,0)</f>
        <v>685.74749999999995</v>
      </c>
      <c r="FJ486" s="27">
        <f>IF($O486&gt;=FJ$1,$S486,0)</f>
        <v>685.74749999999995</v>
      </c>
      <c r="FK486" s="27">
        <f>IF($O486&gt;=FK$1,$S486,0)</f>
        <v>685.74749999999995</v>
      </c>
      <c r="FL486" s="27">
        <f>IF($O486&gt;=FL$1,$S486,0)</f>
        <v>685.74749999999995</v>
      </c>
      <c r="FM486" s="27">
        <f>IF($O486&gt;=FM$1,$S486,0)</f>
        <v>685.74749999999995</v>
      </c>
      <c r="FN486" s="27">
        <f>IF($O486&gt;=FN$1,$S486,0)</f>
        <v>685.74749999999995</v>
      </c>
      <c r="FO486" s="27">
        <f>IF($O486&gt;=FO$1,$S486,0)</f>
        <v>685.74749999999995</v>
      </c>
      <c r="FP486" s="27">
        <f>IF($O486&gt;=FP$1,$S486,0)</f>
        <v>685.74749999999995</v>
      </c>
      <c r="FQ486" s="27">
        <f>IF($O486&gt;=FQ$1,$S486,0)</f>
        <v>685.74749999999995</v>
      </c>
      <c r="FR486" s="27">
        <f>IF($O486&gt;=FR$1,$S486,0)</f>
        <v>685.74749999999995</v>
      </c>
      <c r="FS486" s="27">
        <f>IF($O486&gt;=FS$1,$S486,0)</f>
        <v>685.74749999999995</v>
      </c>
      <c r="FT486" s="27">
        <f>IF($O486&gt;=FT$1,$S486,0)</f>
        <v>685.74749999999995</v>
      </c>
      <c r="FU486" s="27">
        <f>IF($O486&gt;=FU$1,$S486,0)</f>
        <v>685.74749999999995</v>
      </c>
      <c r="FV486" s="27">
        <f>IF($O486&gt;=FV$1,$S486,0)</f>
        <v>685.74749999999995</v>
      </c>
      <c r="FW486" s="27">
        <f>IF($O486&gt;=FW$1,$S486,0)</f>
        <v>685.74749999999995</v>
      </c>
      <c r="FX486" s="27">
        <f>IF($O486&gt;=FX$1,$S486,0)</f>
        <v>685.74749999999995</v>
      </c>
      <c r="FY486" s="27">
        <f>IF($O486&gt;=FY$1,$S486,0)</f>
        <v>685.74749999999995</v>
      </c>
      <c r="FZ486" s="27">
        <f>IF($O486&gt;=FZ$1,$S486,0)</f>
        <v>685.74749999999995</v>
      </c>
      <c r="GA486" s="27">
        <f>IF($O486&gt;=GA$1,$S486,0)</f>
        <v>685.74749999999995</v>
      </c>
      <c r="GB486" s="27">
        <f>IF($O486&gt;=GB$1,$S486,0)</f>
        <v>685.74749999999995</v>
      </c>
      <c r="GC486" s="27">
        <f>IF($O486&gt;=GC$1,$S486,0)</f>
        <v>685.74749999999995</v>
      </c>
      <c r="GD486" s="27">
        <f>IF($O486&gt;=GD$1,$S486,0)</f>
        <v>685.74749999999995</v>
      </c>
      <c r="GE486" s="27">
        <f>IF($O486&gt;=GE$1,$S486,0)</f>
        <v>685.74749999999995</v>
      </c>
      <c r="GF486" s="27">
        <f>IF($O486&gt;=GF$1,$S486,0)</f>
        <v>685.74749999999995</v>
      </c>
      <c r="GG486" s="27">
        <f>IF($O486&gt;=GG$1,$S486,0)</f>
        <v>685.74749999999995</v>
      </c>
      <c r="GH486" s="27">
        <f>IF($O486&gt;=GH$1,$S486,0)</f>
        <v>685.74749999999995</v>
      </c>
      <c r="GI486" s="27">
        <f>IF($O486&gt;=GI$1,$S486,0)</f>
        <v>685.74749999999995</v>
      </c>
      <c r="GJ486" s="27">
        <f>IF($O486&gt;=GJ$1,$S486,0)</f>
        <v>685.74749999999995</v>
      </c>
      <c r="GK486" s="27">
        <f>IF($O486&gt;=GK$1,$S486,0)</f>
        <v>685.74749999999995</v>
      </c>
      <c r="GL486" s="27">
        <f>IF($O486&gt;=GL$1,$S486,0)</f>
        <v>0</v>
      </c>
      <c r="GM486" s="27">
        <f>IF($O486&gt;=GM$1,$S486,0)</f>
        <v>0</v>
      </c>
      <c r="GN486" s="27">
        <f>IF($O486&gt;=GN$1,$S486,0)</f>
        <v>0</v>
      </c>
      <c r="GO486" s="27">
        <f>IF($O486&gt;=GO$1,$S486,0)</f>
        <v>0</v>
      </c>
      <c r="GP486" s="27">
        <f>IF($O486&gt;=GP$1,$S486,0)</f>
        <v>0</v>
      </c>
      <c r="GQ486" s="27">
        <f>IF($O486&gt;=GQ$1,$S486,0)</f>
        <v>0</v>
      </c>
      <c r="GR486" s="27">
        <f>IF($O486&gt;=GR$1,$S486,0)</f>
        <v>0</v>
      </c>
      <c r="GS486" s="27">
        <f>IF($O486&gt;=GS$1,$S486,0)</f>
        <v>0</v>
      </c>
      <c r="GT486" s="27">
        <f>IF($O486&gt;=GT$1,$S486,0)</f>
        <v>0</v>
      </c>
      <c r="GU486" s="27">
        <f>IF($O486&gt;=GU$1,$S486,0)</f>
        <v>0</v>
      </c>
      <c r="GV486" s="27">
        <f>IF($O486&gt;=GV$1,$S486,0)</f>
        <v>0</v>
      </c>
      <c r="GW486" s="27">
        <f>IF($O486&gt;=GW$1,$S486,0)</f>
        <v>0</v>
      </c>
      <c r="GX486" s="27">
        <f>IF($O486&gt;=GX$1,$S486,0)</f>
        <v>0</v>
      </c>
      <c r="GY486" s="27">
        <f>IF($O486&gt;=GY$1,$S486,0)</f>
        <v>0</v>
      </c>
      <c r="GZ486" s="27">
        <f>IF($O486&gt;=GZ$1,$S486,0)</f>
        <v>0</v>
      </c>
      <c r="HA486" s="27">
        <f>IF($O486&gt;=HA$1,$S486,0)</f>
        <v>0</v>
      </c>
      <c r="HB486" s="27">
        <f>IF($O486&gt;=HB$1,$S486,0)</f>
        <v>0</v>
      </c>
      <c r="HC486" s="27">
        <f>IF($O486&gt;=HC$1,$S486,0)</f>
        <v>0</v>
      </c>
    </row>
    <row r="487" spans="1:211">
      <c r="A487" s="3">
        <v>84883</v>
      </c>
      <c r="B487" s="3" t="s">
        <v>507</v>
      </c>
      <c r="C487" s="3" t="s">
        <v>450</v>
      </c>
      <c r="D487" s="3">
        <v>56</v>
      </c>
      <c r="E487" s="4">
        <v>36691</v>
      </c>
      <c r="F487" s="5">
        <v>18.027397260273972</v>
      </c>
      <c r="G487" s="3" t="s">
        <v>446</v>
      </c>
      <c r="H487" s="4">
        <v>22837</v>
      </c>
      <c r="I487" s="9" t="s">
        <v>836</v>
      </c>
      <c r="J487" s="5">
        <v>2607.19</v>
      </c>
      <c r="K487" s="31">
        <v>200</v>
      </c>
      <c r="L487" s="32">
        <v>18</v>
      </c>
      <c r="M487" s="33">
        <f>VLOOKUP(L487,FIND,3,TRUE)</f>
        <v>1.2</v>
      </c>
      <c r="N487" s="32">
        <f>IF(L487&gt;30,180,VLOOKUP(L487,TEMPO,2,FALSE))</f>
        <v>108</v>
      </c>
      <c r="O487" s="32">
        <f>IF(R487&gt;0,4,N487)</f>
        <v>108</v>
      </c>
      <c r="P487" s="96">
        <f>J487*M487*L487</f>
        <v>56315.304000000004</v>
      </c>
      <c r="Q487" s="96">
        <f>10934.45*2</f>
        <v>21868.9</v>
      </c>
      <c r="R487" s="96">
        <f>IF(P487&lt;=Q487,P487/4,0)</f>
        <v>0</v>
      </c>
      <c r="S487" s="5">
        <f>IF(P487&gt;=Q487,P487/N487,0)</f>
        <v>521.43799999999999</v>
      </c>
      <c r="T487" s="3"/>
      <c r="U487" s="3">
        <f>IF(T487="",1,0)</f>
        <v>1</v>
      </c>
      <c r="V487" s="3">
        <v>85</v>
      </c>
      <c r="W487" s="5">
        <v>0</v>
      </c>
      <c r="X487" s="5">
        <v>245.73</v>
      </c>
      <c r="Y487" s="5">
        <f>X487*W487</f>
        <v>0</v>
      </c>
      <c r="Z487" s="5">
        <v>400</v>
      </c>
      <c r="AA487" s="5">
        <f>S487+Y487+Z487</f>
        <v>921.43799999999999</v>
      </c>
      <c r="AB487" s="39">
        <f>(J487/12+J487/12*1.3333333333+450/12+J487/30*6/12+J487)*1.3+Y487+Z487+153.9</f>
        <v>4707.5258111016956</v>
      </c>
      <c r="AC487" s="39" t="s">
        <v>450</v>
      </c>
      <c r="AD487" s="39">
        <f>J487*1.3+400+153.9</f>
        <v>3943.2470000000003</v>
      </c>
      <c r="AE487" s="39">
        <f>SUMIFS('CUSTO MENSAL FUNC NOVO'!H:H,'CUSTO MENSAL FUNC NOVO'!A:A,'VALORES MENSAIS'!AC487)</f>
        <v>3296.25</v>
      </c>
      <c r="AF487" s="27">
        <f>IF($R487&gt;0,$R487,$S487)+$Y487+$Z487</f>
        <v>921.43799999999999</v>
      </c>
      <c r="AG487" s="27">
        <f>IF($R487&gt;0,$R487,$S487)+$Y487+$Z487</f>
        <v>921.43799999999999</v>
      </c>
      <c r="AH487" s="27">
        <f>IF($R487&gt;0,$R487,$S487)+$Y487+$Z487</f>
        <v>921.43799999999999</v>
      </c>
      <c r="AI487" s="27">
        <f>IF($R487&gt;0,$R487,$S487)+$Y487+$Z487</f>
        <v>921.43799999999999</v>
      </c>
      <c r="AJ487" s="27">
        <f>IF($O487&gt;=AJ$1,$S487+$Y487+$Z487,$Y487+$Z487)</f>
        <v>921.43799999999999</v>
      </c>
      <c r="AK487" s="27">
        <f>IF($O487&gt;=AK$1,$S487+$Y487+$Z487,$Y487+$Z487)</f>
        <v>921.43799999999999</v>
      </c>
      <c r="AL487" s="27">
        <f>IF($O487&gt;=AL$1,$S487+$Y487+$Z487,$Y487+$Z487)</f>
        <v>921.43799999999999</v>
      </c>
      <c r="AM487" s="27">
        <f>IF($O487&gt;=AM$1,$S487+$Y487+$Z487,$Y487+$Z487)</f>
        <v>921.43799999999999</v>
      </c>
      <c r="AN487" s="27">
        <f>IF($O487&gt;=AN$1,$S487+$Y487+$Z487,$Y487+$Z487)</f>
        <v>921.43799999999999</v>
      </c>
      <c r="AO487" s="27">
        <f>IF($O487&gt;=AO$1,$S487+$Y487+$Z487,$Y487+$Z487)</f>
        <v>921.43799999999999</v>
      </c>
      <c r="AP487" s="27">
        <f>IF($O487&gt;=AP$1,$S487+$Y487+$Z487,$Y487+$Z487)</f>
        <v>921.43799999999999</v>
      </c>
      <c r="AQ487" s="27">
        <f>IF($O487&gt;=AQ$1,$S487+$Y487+$Z487,$Y487+$Z487)</f>
        <v>921.43799999999999</v>
      </c>
      <c r="AR487" s="27">
        <f>IF($O487&gt;=AR$1,$S487+$Y487+$Z487,$Y487+$Z487)</f>
        <v>921.43799999999999</v>
      </c>
      <c r="AS487" s="27">
        <f>IF($O487&gt;=AS$1,$S487+$Y487+$Z487,$Y487+$Z487)</f>
        <v>921.43799999999999</v>
      </c>
      <c r="AT487" s="27">
        <f>IF($O487&gt;=AT$1,$S487+$Y487+$Z487,$Y487+$Z487)</f>
        <v>921.43799999999999</v>
      </c>
      <c r="AU487" s="27">
        <f>IF($O487&gt;=AU$1,$S487+$Y487+$Z487,$Y487+$Z487)</f>
        <v>921.43799999999999</v>
      </c>
      <c r="AV487" s="27">
        <f>IF($O487&gt;=AV$1,$S487+$Y487+$Z487,$Y487+$Z487)</f>
        <v>921.43799999999999</v>
      </c>
      <c r="AW487" s="27">
        <f>IF($O487&gt;=AW$1,$S487+$Y487+$Z487,$Y487+$Z487)</f>
        <v>921.43799999999999</v>
      </c>
      <c r="AX487" s="27">
        <f>IF($O487&gt;=AX$1,$S487+$Y487+$Z487,$Y487+$Z487)</f>
        <v>921.43799999999999</v>
      </c>
      <c r="AY487" s="27">
        <f>IF($O487&gt;=AY$1,$S487+$Y487+$Z487,$Y487+$Z487)</f>
        <v>921.43799999999999</v>
      </c>
      <c r="AZ487" s="27">
        <f>IF($O487&gt;=AZ$1,$S487+$Y487+$Z487,$Y487+$Z487)</f>
        <v>921.43799999999999</v>
      </c>
      <c r="BA487" s="27">
        <f>IF($O487&gt;=BA$1,$S487+$Y487+$Z487,$Y487+$Z487)</f>
        <v>921.43799999999999</v>
      </c>
      <c r="BB487" s="27">
        <f>IF($O487&gt;=BB$1,$S487+$Y487+$Z487,$Y487+$Z487)</f>
        <v>921.43799999999999</v>
      </c>
      <c r="BC487" s="27">
        <f>IF($O487&gt;=BC$1,$S487+$Y487+$Z487,$Y487+$Z487)</f>
        <v>921.43799999999999</v>
      </c>
      <c r="BD487" s="27">
        <f>IF($O487&gt;=BD$1,$S487+$Y487+$Z487,$Y487+$Z487)</f>
        <v>921.43799999999999</v>
      </c>
      <c r="BE487" s="27">
        <f>IF($O487&gt;=BE$1,$S487+$Y487+$Z487,$Y487+$Z487)</f>
        <v>921.43799999999999</v>
      </c>
      <c r="BF487" s="27">
        <f>IF($O487&gt;=BF$1,$S487+$Y487+$Z487,$Y487+$Z487)</f>
        <v>921.43799999999999</v>
      </c>
      <c r="BG487" s="27">
        <f>IF($O487&gt;=BG$1,$S487+$Y487+$Z487,$Y487+$Z487)</f>
        <v>921.43799999999999</v>
      </c>
      <c r="BH487" s="27">
        <f>IF($O487&gt;=BH$1,$S487+$Y487+$Z487,$Y487+$Z487)</f>
        <v>921.43799999999999</v>
      </c>
      <c r="BI487" s="27">
        <f>IF($O487&gt;=BI$1,$S487+$Y487+$Z487,$Y487+$Z487)</f>
        <v>921.43799999999999</v>
      </c>
      <c r="BJ487" s="27">
        <f>IF($O487&gt;=BJ$1,$S487+$Y487+$Z487,$Y487+$Z487)</f>
        <v>921.43799999999999</v>
      </c>
      <c r="BK487" s="27">
        <f>IF($O487&gt;=BK$1,$S487+$Y487+$Z487,$Y487+$Z487)</f>
        <v>921.43799999999999</v>
      </c>
      <c r="BL487" s="27">
        <f>IF($O487&gt;=BL$1,$S487+$Y487+$Z487,$Y487+$Z487)</f>
        <v>921.43799999999999</v>
      </c>
      <c r="BM487" s="27">
        <f>IF($O487&gt;=BM$1,$S487+$Y487+$Z487,$Y487+$Z487)</f>
        <v>921.43799999999999</v>
      </c>
      <c r="BN487" s="27">
        <f>IF($O487&gt;=BN$1,$S487+$Y487+$Z487,$Y487+$Z487)</f>
        <v>921.43799999999999</v>
      </c>
      <c r="BO487" s="27">
        <f>IF($O487&gt;=BO$1,$S487+$Y487+$Z487,$Y487+$Z487)</f>
        <v>921.43799999999999</v>
      </c>
      <c r="BP487" s="27">
        <f>IF($O487&gt;=BP$1,$S487+$Y487+$Z487,$Y487+$Z487)</f>
        <v>921.43799999999999</v>
      </c>
      <c r="BQ487" s="27">
        <f>IF($O487&gt;=BQ$1,$S487+$Y487+$Z487,$Y487+$Z487)</f>
        <v>921.43799999999999</v>
      </c>
      <c r="BR487" s="27">
        <f>IF($O487&gt;=BR$1,$S487+$Y487+$Z487,$Y487+$Z487)</f>
        <v>921.43799999999999</v>
      </c>
      <c r="BS487" s="27">
        <f>IF($O487&gt;=BS$1,$S487+$Y487+$Z487,$Y487+$Z487)</f>
        <v>921.43799999999999</v>
      </c>
      <c r="BT487" s="27">
        <f>IF($O487&gt;=BT$1,$S487+$Y487+$Z487,$Y487+$Z487)</f>
        <v>921.43799999999999</v>
      </c>
      <c r="BU487" s="27">
        <f>IF($O487&gt;=BU$1,$S487+$Y487+$Z487,$Y487+$Z487)</f>
        <v>921.43799999999999</v>
      </c>
      <c r="BV487" s="27">
        <f>IF($O487&gt;=BV$1,$S487+$Y487+$Z487,$Y487+$Z487)</f>
        <v>921.43799999999999</v>
      </c>
      <c r="BW487" s="27">
        <f>IF($O487&gt;=BW$1,$S487+$Y487+$Z487,$Y487+$Z487)</f>
        <v>921.43799999999999</v>
      </c>
      <c r="BX487" s="27">
        <f>IF($O487&gt;=BX$1,$S487+$Y487+$Z487,$Y487+$Z487)</f>
        <v>921.43799999999999</v>
      </c>
      <c r="BY487" s="27">
        <f>IF($O487&gt;=BY$1,$S487+$Y487+$Z487,$Y487+$Z487)</f>
        <v>921.43799999999999</v>
      </c>
      <c r="BZ487" s="27">
        <f>IF($O487&gt;=BZ$1,$S487+$Y487+$Z487,$Y487+$Z487)</f>
        <v>921.43799999999999</v>
      </c>
      <c r="CA487" s="27">
        <f>IF($O487&gt;=CA$1,$S487+$Y487+$Z487,$Y487+$Z487)</f>
        <v>921.43799999999999</v>
      </c>
      <c r="CB487" s="27">
        <f>IF($O487&gt;=CB$1,$S487+$Y487+$Z487,$Y487+$Z487)</f>
        <v>921.43799999999999</v>
      </c>
      <c r="CC487" s="27">
        <f>IF($O487&gt;=CC$1,$S487+$Y487+$Z487,$Y487+$Z487)</f>
        <v>921.43799999999999</v>
      </c>
      <c r="CD487" s="27">
        <f>IF($O487&gt;=CD$1,$S487+$Y487+$Z487,$Y487+$Z487)</f>
        <v>921.43799999999999</v>
      </c>
      <c r="CE487" s="27">
        <f>IF($O487&gt;=CE$1,$S487+$Y487+$Z487,$Y487+$Z487)</f>
        <v>921.43799999999999</v>
      </c>
      <c r="CF487" s="27">
        <f>IF($O487&gt;=CF$1,$S487+$Y487+$Z487,$Y487+$Z487)</f>
        <v>921.43799999999999</v>
      </c>
      <c r="CG487" s="27">
        <f>IF($O487&gt;=CG$1,$S487+$Y487+$Z487,$Y487+$Z487)</f>
        <v>921.43799999999999</v>
      </c>
      <c r="CH487" s="27">
        <f>IF($O487&gt;=CH$1,$S487+$Y487+$Z487,$Y487+$Z487)</f>
        <v>921.43799999999999</v>
      </c>
      <c r="CI487" s="27">
        <f>IF($O487&gt;=CI$1,$S487+$Y487+$Z487,$Y487+$Z487)</f>
        <v>921.43799999999999</v>
      </c>
      <c r="CJ487" s="27">
        <f>IF($O487&gt;=CJ$1,$S487+$Y487+$Z487,$Y487+$Z487)</f>
        <v>921.43799999999999</v>
      </c>
      <c r="CK487" s="27">
        <f>IF($O487&gt;=CK$1,$S487+$Y487+$Z487,$Y487+$Z487)</f>
        <v>921.43799999999999</v>
      </c>
      <c r="CL487" s="27">
        <f>IF($O487&gt;=CL$1,$S487+$Y487+$Z487,$Y487+$Z487)</f>
        <v>921.43799999999999</v>
      </c>
      <c r="CM487" s="27">
        <f>IF($O487&gt;=CM$1,$S487+$Y487+$Z487,$Y487+$Z487)</f>
        <v>921.43799999999999</v>
      </c>
      <c r="CN487" s="27">
        <f>IF($O487&gt;=CN$1,$S487+$Y487,$Y487)</f>
        <v>521.43799999999999</v>
      </c>
      <c r="CO487" s="27">
        <f>IF($O487&gt;=CO$1,$S487+$Y487,$Y487)</f>
        <v>521.43799999999999</v>
      </c>
      <c r="CP487" s="27">
        <f>IF($O487&gt;=CP$1,$S487+$Y487,$Y487)</f>
        <v>521.43799999999999</v>
      </c>
      <c r="CQ487" s="27">
        <f>IF($O487&gt;=CQ$1,$S487+$Y487,$Y487)</f>
        <v>521.43799999999999</v>
      </c>
      <c r="CR487" s="27">
        <f>IF($O487&gt;=CR$1,$S487+$Y487,$Y487)</f>
        <v>521.43799999999999</v>
      </c>
      <c r="CS487" s="27">
        <f>IF($O487&gt;=CS$1,$S487+$Y487,$Y487)</f>
        <v>521.43799999999999</v>
      </c>
      <c r="CT487" s="27">
        <f>IF($O487&gt;=CT$1,$S487+$Y487,$Y487)</f>
        <v>521.43799999999999</v>
      </c>
      <c r="CU487" s="27">
        <f>IF($O487&gt;=CU$1,$S487+$Y487,$Y487)</f>
        <v>521.43799999999999</v>
      </c>
      <c r="CV487" s="27">
        <f>IF($O487&gt;=CV$1,$S487+$Y487,$Y487)</f>
        <v>521.43799999999999</v>
      </c>
      <c r="CW487" s="27">
        <f>IF($O487&gt;=CW$1,$S487+$Y487,$Y487)</f>
        <v>521.43799999999999</v>
      </c>
      <c r="CX487" s="27">
        <f>IF($O487&gt;=CX$1,$S487+$Y487,$Y487)</f>
        <v>521.43799999999999</v>
      </c>
      <c r="CY487" s="27">
        <f>IF($O487&gt;=CY$1,$S487+$Y487,$Y487)</f>
        <v>521.43799999999999</v>
      </c>
      <c r="CZ487" s="27">
        <f>IF($O487&gt;=CZ$1,$S487+$Y487,$Y487)</f>
        <v>521.43799999999999</v>
      </c>
      <c r="DA487" s="27">
        <f>IF($O487&gt;=DA$1,$S487+$Y487,$Y487)</f>
        <v>521.43799999999999</v>
      </c>
      <c r="DB487" s="27">
        <f>IF($O487&gt;=DB$1,$S487+$Y487,$Y487)</f>
        <v>521.43799999999999</v>
      </c>
      <c r="DC487" s="27">
        <f>IF($O487&gt;=DC$1,$S487+$Y487,$Y487)</f>
        <v>521.43799999999999</v>
      </c>
      <c r="DD487" s="27">
        <f>IF($O487&gt;=DD$1,$S487+$Y487,$Y487)</f>
        <v>521.43799999999999</v>
      </c>
      <c r="DE487" s="27">
        <f>IF($O487&gt;=DE$1,$S487+$Y487,$Y487)</f>
        <v>521.43799999999999</v>
      </c>
      <c r="DF487" s="27">
        <f>IF($O487&gt;=DF$1,$S487+$Y487,$Y487)</f>
        <v>521.43799999999999</v>
      </c>
      <c r="DG487" s="27">
        <f>IF($O487&gt;=DG$1,$S487+$Y487,$Y487)</f>
        <v>521.43799999999999</v>
      </c>
      <c r="DH487" s="27">
        <f>IF($O487&gt;=DH$1,$S487+$Y487,$Y487)</f>
        <v>521.43799999999999</v>
      </c>
      <c r="DI487" s="27">
        <f>IF($O487&gt;=DI$1,$S487+$Y487,$Y487)</f>
        <v>521.43799999999999</v>
      </c>
      <c r="DJ487" s="27">
        <f>IF($O487&gt;=DJ$1,$S487+$Y487,$Y487)</f>
        <v>521.43799999999999</v>
      </c>
      <c r="DK487" s="27">
        <f>IF($O487&gt;=DK$1,$S487+$Y487,$Y487)</f>
        <v>521.43799999999999</v>
      </c>
      <c r="DL487" s="27">
        <f>IF($O487&gt;=DL$1,$S487+$Y487,$Y487)</f>
        <v>521.43799999999999</v>
      </c>
      <c r="DM487" s="27">
        <f>IF($O487&gt;=DM$1,$S487+$Y487,$Y487)</f>
        <v>521.43799999999999</v>
      </c>
      <c r="DN487" s="27">
        <f>IF($O487&gt;=DN$1,$S487+$Y487,$Y487)</f>
        <v>521.43799999999999</v>
      </c>
      <c r="DO487" s="27">
        <f>IF($O487&gt;=DO$1,$S487+$Y487,$Y487)</f>
        <v>521.43799999999999</v>
      </c>
      <c r="DP487" s="27">
        <f>IF($O487&gt;=DP$1,$S487+$Y487,$Y487)</f>
        <v>521.43799999999999</v>
      </c>
      <c r="DQ487" s="27">
        <f>IF($O487&gt;=DQ$1,$S487+$Y487,$Y487)</f>
        <v>521.43799999999999</v>
      </c>
      <c r="DR487" s="27">
        <f>IF($O487&gt;=DR$1,$S487+$Y487,$Y487)</f>
        <v>521.43799999999999</v>
      </c>
      <c r="DS487" s="27">
        <f>IF($O487&gt;=DS$1,$S487+$Y487,$Y487)</f>
        <v>521.43799999999999</v>
      </c>
      <c r="DT487" s="27">
        <f>IF($O487&gt;=DT$1,$S487+$Y487,$Y487)</f>
        <v>521.43799999999999</v>
      </c>
      <c r="DU487" s="27">
        <f>IF($O487&gt;=DU$1,$S487+$Y487,$Y487)</f>
        <v>521.43799999999999</v>
      </c>
      <c r="DV487" s="27">
        <f>IF($O487&gt;=DV$1,$S487+$Y487,$Y487)</f>
        <v>521.43799999999999</v>
      </c>
      <c r="DW487" s="27">
        <f>IF($O487&gt;=DW$1,$S487+$Y487,$Y487)</f>
        <v>521.43799999999999</v>
      </c>
      <c r="DX487" s="27">
        <f>IF($O487&gt;=DX$1,$S487+$Y487,$Y487)</f>
        <v>521.43799999999999</v>
      </c>
      <c r="DY487" s="27">
        <f>IF($O487&gt;=DY$1,$S487+$Y487,$Y487)</f>
        <v>521.43799999999999</v>
      </c>
      <c r="DZ487" s="27">
        <f>IF($O487&gt;=DZ$1,$S487+$Y487,$Y487)</f>
        <v>521.43799999999999</v>
      </c>
      <c r="EA487" s="27">
        <f>IF($O487&gt;=EA$1,$S487+$Y487,$Y487)</f>
        <v>521.43799999999999</v>
      </c>
      <c r="EB487" s="27">
        <f>IF($O487&gt;=EB$1,$S487+$Y487,$Y487)</f>
        <v>521.43799999999999</v>
      </c>
      <c r="EC487" s="27">
        <f>IF($O487&gt;=EC$1,$S487+$Y487,$Y487)</f>
        <v>521.43799999999999</v>
      </c>
      <c r="ED487" s="27">
        <f>IF($O487&gt;=ED$1,$S487+$Y487,$Y487)</f>
        <v>521.43799999999999</v>
      </c>
      <c r="EE487" s="27">
        <f>IF($O487&gt;=EE$1,$S487+$Y487,$Y487)</f>
        <v>521.43799999999999</v>
      </c>
      <c r="EF487" s="27">
        <f>IF($O487&gt;=EF$1,$S487+$Y487,$Y487)</f>
        <v>521.43799999999999</v>
      </c>
      <c r="EG487" s="27">
        <f>IF($O487&gt;=EG$1,$S487+$Y487,$Y487)</f>
        <v>521.43799999999999</v>
      </c>
      <c r="EH487" s="27">
        <f>IF($O487&gt;=EH$1,$S487+$Y487,$Y487)</f>
        <v>521.43799999999999</v>
      </c>
      <c r="EI487" s="27">
        <f>IF($O487&gt;=EI$1,$S487+$Y487,$Y487)</f>
        <v>521.43799999999999</v>
      </c>
      <c r="EJ487" s="27">
        <f>IF($O487&gt;=EJ$1,$S487+$Y487,$Y487)</f>
        <v>0</v>
      </c>
      <c r="EK487" s="27">
        <f>IF($O487&gt;=EK$1,$S487+$Y487,$Y487)</f>
        <v>0</v>
      </c>
      <c r="EL487" s="27">
        <f>IF($O487&gt;=EL$1,$S487+$Y487,$Y487)</f>
        <v>0</v>
      </c>
      <c r="EM487" s="27">
        <f>IF($O487&gt;=EM$1,$S487+$Y487,$Y487)</f>
        <v>0</v>
      </c>
      <c r="EN487" s="27">
        <f>IF($O487&gt;=EN$1,$S487+$Y487,$Y487)</f>
        <v>0</v>
      </c>
      <c r="EO487" s="27">
        <f>IF($O487&gt;=EO$1,$S487+$Y487,$Y487)</f>
        <v>0</v>
      </c>
      <c r="EP487" s="27">
        <f>IF($O487&gt;=EP$1,$S487+$Y487,$Y487)</f>
        <v>0</v>
      </c>
      <c r="EQ487" s="27">
        <f>IF($O487&gt;=EQ$1,$S487+$Y487,$Y487)</f>
        <v>0</v>
      </c>
      <c r="ER487" s="27">
        <f>IF($O487&gt;=ER$1,$S487+$Y487,$Y487)</f>
        <v>0</v>
      </c>
      <c r="ES487" s="27">
        <f>IF($O487&gt;=ES$1,$S487+$Y487,$Y487)</f>
        <v>0</v>
      </c>
      <c r="ET487" s="27">
        <f>IF($O487&gt;=ET$1,$S487+$Y487,$Y487)</f>
        <v>0</v>
      </c>
      <c r="EU487" s="27">
        <f>IF($O487&gt;=EU$1,$S487+$Y487,$Y487)</f>
        <v>0</v>
      </c>
      <c r="EV487" s="27">
        <f>IF($O487&gt;=EV$1,$S487,0)</f>
        <v>0</v>
      </c>
      <c r="EW487" s="27">
        <f>IF($O487&gt;=EW$1,$S487,0)</f>
        <v>0</v>
      </c>
      <c r="EX487" s="27">
        <f>IF($O487&gt;=EX$1,$S487,0)</f>
        <v>0</v>
      </c>
      <c r="EY487" s="27">
        <f>IF($O487&gt;=EY$1,$S487,0)</f>
        <v>0</v>
      </c>
      <c r="EZ487" s="27">
        <f>IF($O487&gt;=EZ$1,$S487,0)</f>
        <v>0</v>
      </c>
      <c r="FA487" s="27">
        <f>IF($O487&gt;=FA$1,$S487,0)</f>
        <v>0</v>
      </c>
      <c r="FB487" s="27">
        <f>IF($O487&gt;=FB$1,$S487,0)</f>
        <v>0</v>
      </c>
      <c r="FC487" s="27">
        <f>IF($O487&gt;=FC$1,$S487,0)</f>
        <v>0</v>
      </c>
      <c r="FD487" s="27">
        <f>IF($O487&gt;=FD$1,$S487,0)</f>
        <v>0</v>
      </c>
      <c r="FE487" s="27">
        <f>IF($O487&gt;=FE$1,$S487,0)</f>
        <v>0</v>
      </c>
      <c r="FF487" s="27">
        <f>IF($O487&gt;=FF$1,$S487,0)</f>
        <v>0</v>
      </c>
      <c r="FG487" s="27">
        <f>IF($O487&gt;=FG$1,$S487,0)</f>
        <v>0</v>
      </c>
      <c r="FH487" s="27">
        <f>IF($O487&gt;=FH$1,$S487,0)</f>
        <v>0</v>
      </c>
      <c r="FI487" s="27">
        <f>IF($O487&gt;=FI$1,$S487,0)</f>
        <v>0</v>
      </c>
      <c r="FJ487" s="27">
        <f>IF($O487&gt;=FJ$1,$S487,0)</f>
        <v>0</v>
      </c>
      <c r="FK487" s="27">
        <f>IF($O487&gt;=FK$1,$S487,0)</f>
        <v>0</v>
      </c>
      <c r="FL487" s="27">
        <f>IF($O487&gt;=FL$1,$S487,0)</f>
        <v>0</v>
      </c>
      <c r="FM487" s="27">
        <f>IF($O487&gt;=FM$1,$S487,0)</f>
        <v>0</v>
      </c>
      <c r="FN487" s="27">
        <f>IF($O487&gt;=FN$1,$S487,0)</f>
        <v>0</v>
      </c>
      <c r="FO487" s="27">
        <f>IF($O487&gt;=FO$1,$S487,0)</f>
        <v>0</v>
      </c>
      <c r="FP487" s="27">
        <f>IF($O487&gt;=FP$1,$S487,0)</f>
        <v>0</v>
      </c>
      <c r="FQ487" s="27">
        <f>IF($O487&gt;=FQ$1,$S487,0)</f>
        <v>0</v>
      </c>
      <c r="FR487" s="27">
        <f>IF($O487&gt;=FR$1,$S487,0)</f>
        <v>0</v>
      </c>
      <c r="FS487" s="27">
        <f>IF($O487&gt;=FS$1,$S487,0)</f>
        <v>0</v>
      </c>
      <c r="FT487" s="27">
        <f>IF($O487&gt;=FT$1,$S487,0)</f>
        <v>0</v>
      </c>
      <c r="FU487" s="27">
        <f>IF($O487&gt;=FU$1,$S487,0)</f>
        <v>0</v>
      </c>
      <c r="FV487" s="27">
        <f>IF($O487&gt;=FV$1,$S487,0)</f>
        <v>0</v>
      </c>
      <c r="FW487" s="27">
        <f>IF($O487&gt;=FW$1,$S487,0)</f>
        <v>0</v>
      </c>
      <c r="FX487" s="27">
        <f>IF($O487&gt;=FX$1,$S487,0)</f>
        <v>0</v>
      </c>
      <c r="FY487" s="27">
        <f>IF($O487&gt;=FY$1,$S487,0)</f>
        <v>0</v>
      </c>
      <c r="FZ487" s="27">
        <f>IF($O487&gt;=FZ$1,$S487,0)</f>
        <v>0</v>
      </c>
      <c r="GA487" s="27">
        <f>IF($O487&gt;=GA$1,$S487,0)</f>
        <v>0</v>
      </c>
      <c r="GB487" s="27">
        <f>IF($O487&gt;=GB$1,$S487,0)</f>
        <v>0</v>
      </c>
      <c r="GC487" s="27">
        <f>IF($O487&gt;=GC$1,$S487,0)</f>
        <v>0</v>
      </c>
      <c r="GD487" s="27">
        <f>IF($O487&gt;=GD$1,$S487,0)</f>
        <v>0</v>
      </c>
      <c r="GE487" s="27">
        <f>IF($O487&gt;=GE$1,$S487,0)</f>
        <v>0</v>
      </c>
      <c r="GF487" s="27">
        <f>IF($O487&gt;=GF$1,$S487,0)</f>
        <v>0</v>
      </c>
      <c r="GG487" s="27">
        <f>IF($O487&gt;=GG$1,$S487,0)</f>
        <v>0</v>
      </c>
      <c r="GH487" s="27">
        <f>IF($O487&gt;=GH$1,$S487,0)</f>
        <v>0</v>
      </c>
      <c r="GI487" s="27">
        <f>IF($O487&gt;=GI$1,$S487,0)</f>
        <v>0</v>
      </c>
      <c r="GJ487" s="27">
        <f>IF($O487&gt;=GJ$1,$S487,0)</f>
        <v>0</v>
      </c>
      <c r="GK487" s="27">
        <f>IF($O487&gt;=GK$1,$S487,0)</f>
        <v>0</v>
      </c>
      <c r="GL487" s="27">
        <f>IF($O487&gt;=GL$1,$S487,0)</f>
        <v>0</v>
      </c>
      <c r="GM487" s="27">
        <f>IF($O487&gt;=GM$1,$S487,0)</f>
        <v>0</v>
      </c>
      <c r="GN487" s="27">
        <f>IF($O487&gt;=GN$1,$S487,0)</f>
        <v>0</v>
      </c>
      <c r="GO487" s="27">
        <f>IF($O487&gt;=GO$1,$S487,0)</f>
        <v>0</v>
      </c>
      <c r="GP487" s="27">
        <f>IF($O487&gt;=GP$1,$S487,0)</f>
        <v>0</v>
      </c>
      <c r="GQ487" s="27">
        <f>IF($O487&gt;=GQ$1,$S487,0)</f>
        <v>0</v>
      </c>
      <c r="GR487" s="27">
        <f>IF($O487&gt;=GR$1,$S487,0)</f>
        <v>0</v>
      </c>
      <c r="GS487" s="27">
        <f>IF($O487&gt;=GS$1,$S487,0)</f>
        <v>0</v>
      </c>
      <c r="GT487" s="27">
        <f>IF($O487&gt;=GT$1,$S487,0)</f>
        <v>0</v>
      </c>
      <c r="GU487" s="27">
        <f>IF($O487&gt;=GU$1,$S487,0)</f>
        <v>0</v>
      </c>
      <c r="GV487" s="27">
        <f>IF($O487&gt;=GV$1,$S487,0)</f>
        <v>0</v>
      </c>
      <c r="GW487" s="27">
        <f>IF($O487&gt;=GW$1,$S487,0)</f>
        <v>0</v>
      </c>
      <c r="GX487" s="27">
        <f>IF($O487&gt;=GX$1,$S487,0)</f>
        <v>0</v>
      </c>
      <c r="GY487" s="27">
        <f>IF($O487&gt;=GY$1,$S487,0)</f>
        <v>0</v>
      </c>
      <c r="GZ487" s="27">
        <f>IF($O487&gt;=GZ$1,$S487,0)</f>
        <v>0</v>
      </c>
      <c r="HA487" s="27">
        <f>IF($O487&gt;=HA$1,$S487,0)</f>
        <v>0</v>
      </c>
      <c r="HB487" s="27">
        <f>IF($O487&gt;=HB$1,$S487,0)</f>
        <v>0</v>
      </c>
      <c r="HC487" s="27">
        <f>IF($O487&gt;=HC$1,$S487,0)</f>
        <v>0</v>
      </c>
    </row>
    <row r="488" spans="1:211">
      <c r="A488" s="3">
        <v>11282</v>
      </c>
      <c r="B488" s="3" t="s">
        <v>648</v>
      </c>
      <c r="C488" s="3" t="s">
        <v>472</v>
      </c>
      <c r="D488" s="3">
        <v>60</v>
      </c>
      <c r="E488" s="4">
        <v>31310</v>
      </c>
      <c r="F488" s="5">
        <v>32.769863013698632</v>
      </c>
      <c r="G488" s="3" t="s">
        <v>446</v>
      </c>
      <c r="H488" s="4">
        <v>21216</v>
      </c>
      <c r="I488" s="9" t="s">
        <v>836</v>
      </c>
      <c r="J488" s="5">
        <v>9444.66</v>
      </c>
      <c r="K488" s="31">
        <v>200</v>
      </c>
      <c r="L488" s="32">
        <v>33</v>
      </c>
      <c r="M488" s="33">
        <f>VLOOKUP(L488,FIND,3,TRUE)</f>
        <v>1.5</v>
      </c>
      <c r="N488" s="32">
        <f>IF(L488&gt;30,180,VLOOKUP(L488,TEMPO,2,FALSE))</f>
        <v>180</v>
      </c>
      <c r="O488" s="32">
        <f>IF(R488&gt;0,4,N488)</f>
        <v>180</v>
      </c>
      <c r="P488" s="96">
        <f>J488*M488*L488</f>
        <v>467510.67</v>
      </c>
      <c r="Q488" s="96">
        <f>10934.45*2</f>
        <v>21868.9</v>
      </c>
      <c r="R488" s="96">
        <f>IF(P488&lt;=Q488,P488/4,0)</f>
        <v>0</v>
      </c>
      <c r="S488" s="5">
        <f>IF(P488&gt;=Q488,P488/N488,0)</f>
        <v>2597.2815000000001</v>
      </c>
      <c r="T488" s="3"/>
      <c r="U488" s="3">
        <f>IF(T488="",1,0)</f>
        <v>1</v>
      </c>
      <c r="V488" s="3">
        <v>155</v>
      </c>
      <c r="W488" s="5">
        <v>0</v>
      </c>
      <c r="X488" s="5">
        <v>402.65</v>
      </c>
      <c r="Y488" s="5">
        <f>X488*W488</f>
        <v>0</v>
      </c>
      <c r="Z488" s="5">
        <v>400</v>
      </c>
      <c r="AA488" s="5">
        <f>S488+Y488+Z488</f>
        <v>2997.2815000000001</v>
      </c>
      <c r="AB488" s="39">
        <f>(J488/12+J488/12*1.3333333333+450/12+J488/30*6/12+J488)*1.3+Y488+Z488+153.9</f>
        <v>15472.742466632561</v>
      </c>
      <c r="AC488" s="39" t="s">
        <v>472</v>
      </c>
      <c r="AD488" s="39">
        <f>J488*1.3+400+153.9</f>
        <v>12831.958000000001</v>
      </c>
      <c r="AE488" s="39">
        <f>SUMIFS('CUSTO MENSAL FUNC NOVO'!H:H,'CUSTO MENSAL FUNC NOVO'!A:A,'VALORES MENSAIS'!AC488)</f>
        <v>10130.467000000001</v>
      </c>
      <c r="AF488" s="27">
        <f>IF($R488&gt;0,$R488,$S488)+$Y488+$Z488</f>
        <v>2997.2815000000001</v>
      </c>
      <c r="AG488" s="27">
        <f>IF($R488&gt;0,$R488,$S488)+$Y488+$Z488</f>
        <v>2997.2815000000001</v>
      </c>
      <c r="AH488" s="27">
        <f>IF($R488&gt;0,$R488,$S488)+$Y488+$Z488</f>
        <v>2997.2815000000001</v>
      </c>
      <c r="AI488" s="27">
        <f>IF($R488&gt;0,$R488,$S488)+$Y488+$Z488</f>
        <v>2997.2815000000001</v>
      </c>
      <c r="AJ488" s="27">
        <f>IF($O488&gt;=AJ$1,$S488+$Y488+$Z488,$Y488+$Z488)</f>
        <v>2997.2815000000001</v>
      </c>
      <c r="AK488" s="27">
        <f>IF($O488&gt;=AK$1,$S488+$Y488+$Z488,$Y488+$Z488)</f>
        <v>2997.2815000000001</v>
      </c>
      <c r="AL488" s="27">
        <f>IF($O488&gt;=AL$1,$S488+$Y488+$Z488,$Y488+$Z488)</f>
        <v>2997.2815000000001</v>
      </c>
      <c r="AM488" s="27">
        <f>IF($O488&gt;=AM$1,$S488+$Y488+$Z488,$Y488+$Z488)</f>
        <v>2997.2815000000001</v>
      </c>
      <c r="AN488" s="27">
        <f>IF($O488&gt;=AN$1,$S488+$Y488+$Z488,$Y488+$Z488)</f>
        <v>2997.2815000000001</v>
      </c>
      <c r="AO488" s="27">
        <f>IF($O488&gt;=AO$1,$S488+$Y488+$Z488,$Y488+$Z488)</f>
        <v>2997.2815000000001</v>
      </c>
      <c r="AP488" s="27">
        <f>IF($O488&gt;=AP$1,$S488+$Y488+$Z488,$Y488+$Z488)</f>
        <v>2997.2815000000001</v>
      </c>
      <c r="AQ488" s="27">
        <f>IF($O488&gt;=AQ$1,$S488+$Y488+$Z488,$Y488+$Z488)</f>
        <v>2997.2815000000001</v>
      </c>
      <c r="AR488" s="27">
        <f>IF($O488&gt;=AR$1,$S488+$Y488+$Z488,$Y488+$Z488)</f>
        <v>2997.2815000000001</v>
      </c>
      <c r="AS488" s="27">
        <f>IF($O488&gt;=AS$1,$S488+$Y488+$Z488,$Y488+$Z488)</f>
        <v>2997.2815000000001</v>
      </c>
      <c r="AT488" s="27">
        <f>IF($O488&gt;=AT$1,$S488+$Y488+$Z488,$Y488+$Z488)</f>
        <v>2997.2815000000001</v>
      </c>
      <c r="AU488" s="27">
        <f>IF($O488&gt;=AU$1,$S488+$Y488+$Z488,$Y488+$Z488)</f>
        <v>2997.2815000000001</v>
      </c>
      <c r="AV488" s="27">
        <f>IF($O488&gt;=AV$1,$S488+$Y488+$Z488,$Y488+$Z488)</f>
        <v>2997.2815000000001</v>
      </c>
      <c r="AW488" s="27">
        <f>IF($O488&gt;=AW$1,$S488+$Y488+$Z488,$Y488+$Z488)</f>
        <v>2997.2815000000001</v>
      </c>
      <c r="AX488" s="27">
        <f>IF($O488&gt;=AX$1,$S488+$Y488+$Z488,$Y488+$Z488)</f>
        <v>2997.2815000000001</v>
      </c>
      <c r="AY488" s="27">
        <f>IF($O488&gt;=AY$1,$S488+$Y488+$Z488,$Y488+$Z488)</f>
        <v>2997.2815000000001</v>
      </c>
      <c r="AZ488" s="27">
        <f>IF($O488&gt;=AZ$1,$S488+$Y488+$Z488,$Y488+$Z488)</f>
        <v>2997.2815000000001</v>
      </c>
      <c r="BA488" s="27">
        <f>IF($O488&gt;=BA$1,$S488+$Y488+$Z488,$Y488+$Z488)</f>
        <v>2997.2815000000001</v>
      </c>
      <c r="BB488" s="27">
        <f>IF($O488&gt;=BB$1,$S488+$Y488+$Z488,$Y488+$Z488)</f>
        <v>2997.2815000000001</v>
      </c>
      <c r="BC488" s="27">
        <f>IF($O488&gt;=BC$1,$S488+$Y488+$Z488,$Y488+$Z488)</f>
        <v>2997.2815000000001</v>
      </c>
      <c r="BD488" s="27">
        <f>IF($O488&gt;=BD$1,$S488+$Y488+$Z488,$Y488+$Z488)</f>
        <v>2997.2815000000001</v>
      </c>
      <c r="BE488" s="27">
        <f>IF($O488&gt;=BE$1,$S488+$Y488+$Z488,$Y488+$Z488)</f>
        <v>2997.2815000000001</v>
      </c>
      <c r="BF488" s="27">
        <f>IF($O488&gt;=BF$1,$S488+$Y488+$Z488,$Y488+$Z488)</f>
        <v>2997.2815000000001</v>
      </c>
      <c r="BG488" s="27">
        <f>IF($O488&gt;=BG$1,$S488+$Y488+$Z488,$Y488+$Z488)</f>
        <v>2997.2815000000001</v>
      </c>
      <c r="BH488" s="27">
        <f>IF($O488&gt;=BH$1,$S488+$Y488+$Z488,$Y488+$Z488)</f>
        <v>2997.2815000000001</v>
      </c>
      <c r="BI488" s="27">
        <f>IF($O488&gt;=BI$1,$S488+$Y488+$Z488,$Y488+$Z488)</f>
        <v>2997.2815000000001</v>
      </c>
      <c r="BJ488" s="27">
        <f>IF($O488&gt;=BJ$1,$S488+$Y488+$Z488,$Y488+$Z488)</f>
        <v>2997.2815000000001</v>
      </c>
      <c r="BK488" s="27">
        <f>IF($O488&gt;=BK$1,$S488+$Y488+$Z488,$Y488+$Z488)</f>
        <v>2997.2815000000001</v>
      </c>
      <c r="BL488" s="27">
        <f>IF($O488&gt;=BL$1,$S488+$Y488+$Z488,$Y488+$Z488)</f>
        <v>2997.2815000000001</v>
      </c>
      <c r="BM488" s="27">
        <f>IF($O488&gt;=BM$1,$S488+$Y488+$Z488,$Y488+$Z488)</f>
        <v>2997.2815000000001</v>
      </c>
      <c r="BN488" s="27">
        <f>IF($O488&gt;=BN$1,$S488+$Y488+$Z488,$Y488+$Z488)</f>
        <v>2997.2815000000001</v>
      </c>
      <c r="BO488" s="27">
        <f>IF($O488&gt;=BO$1,$S488+$Y488+$Z488,$Y488+$Z488)</f>
        <v>2997.2815000000001</v>
      </c>
      <c r="BP488" s="27">
        <f>IF($O488&gt;=BP$1,$S488+$Y488+$Z488,$Y488+$Z488)</f>
        <v>2997.2815000000001</v>
      </c>
      <c r="BQ488" s="27">
        <f>IF($O488&gt;=BQ$1,$S488+$Y488+$Z488,$Y488+$Z488)</f>
        <v>2997.2815000000001</v>
      </c>
      <c r="BR488" s="27">
        <f>IF($O488&gt;=BR$1,$S488+$Y488+$Z488,$Y488+$Z488)</f>
        <v>2997.2815000000001</v>
      </c>
      <c r="BS488" s="27">
        <f>IF($O488&gt;=BS$1,$S488+$Y488+$Z488,$Y488+$Z488)</f>
        <v>2997.2815000000001</v>
      </c>
      <c r="BT488" s="27">
        <f>IF($O488&gt;=BT$1,$S488+$Y488+$Z488,$Y488+$Z488)</f>
        <v>2997.2815000000001</v>
      </c>
      <c r="BU488" s="27">
        <f>IF($O488&gt;=BU$1,$S488+$Y488+$Z488,$Y488+$Z488)</f>
        <v>2997.2815000000001</v>
      </c>
      <c r="BV488" s="27">
        <f>IF($O488&gt;=BV$1,$S488+$Y488+$Z488,$Y488+$Z488)</f>
        <v>2997.2815000000001</v>
      </c>
      <c r="BW488" s="27">
        <f>IF($O488&gt;=BW$1,$S488+$Y488+$Z488,$Y488+$Z488)</f>
        <v>2997.2815000000001</v>
      </c>
      <c r="BX488" s="27">
        <f>IF($O488&gt;=BX$1,$S488+$Y488+$Z488,$Y488+$Z488)</f>
        <v>2997.2815000000001</v>
      </c>
      <c r="BY488" s="27">
        <f>IF($O488&gt;=BY$1,$S488+$Y488+$Z488,$Y488+$Z488)</f>
        <v>2997.2815000000001</v>
      </c>
      <c r="BZ488" s="27">
        <f>IF($O488&gt;=BZ$1,$S488+$Y488+$Z488,$Y488+$Z488)</f>
        <v>2997.2815000000001</v>
      </c>
      <c r="CA488" s="27">
        <f>IF($O488&gt;=CA$1,$S488+$Y488+$Z488,$Y488+$Z488)</f>
        <v>2997.2815000000001</v>
      </c>
      <c r="CB488" s="27">
        <f>IF($O488&gt;=CB$1,$S488+$Y488+$Z488,$Y488+$Z488)</f>
        <v>2997.2815000000001</v>
      </c>
      <c r="CC488" s="27">
        <f>IF($O488&gt;=CC$1,$S488+$Y488+$Z488,$Y488+$Z488)</f>
        <v>2997.2815000000001</v>
      </c>
      <c r="CD488" s="27">
        <f>IF($O488&gt;=CD$1,$S488+$Y488+$Z488,$Y488+$Z488)</f>
        <v>2997.2815000000001</v>
      </c>
      <c r="CE488" s="27">
        <f>IF($O488&gt;=CE$1,$S488+$Y488+$Z488,$Y488+$Z488)</f>
        <v>2997.2815000000001</v>
      </c>
      <c r="CF488" s="27">
        <f>IF($O488&gt;=CF$1,$S488+$Y488+$Z488,$Y488+$Z488)</f>
        <v>2997.2815000000001</v>
      </c>
      <c r="CG488" s="27">
        <f>IF($O488&gt;=CG$1,$S488+$Y488+$Z488,$Y488+$Z488)</f>
        <v>2997.2815000000001</v>
      </c>
      <c r="CH488" s="27">
        <f>IF($O488&gt;=CH$1,$S488+$Y488+$Z488,$Y488+$Z488)</f>
        <v>2997.2815000000001</v>
      </c>
      <c r="CI488" s="27">
        <f>IF($O488&gt;=CI$1,$S488+$Y488+$Z488,$Y488+$Z488)</f>
        <v>2997.2815000000001</v>
      </c>
      <c r="CJ488" s="27">
        <f>IF($O488&gt;=CJ$1,$S488+$Y488+$Z488,$Y488+$Z488)</f>
        <v>2997.2815000000001</v>
      </c>
      <c r="CK488" s="27">
        <f>IF($O488&gt;=CK$1,$S488+$Y488+$Z488,$Y488+$Z488)</f>
        <v>2997.2815000000001</v>
      </c>
      <c r="CL488" s="27">
        <f>IF($O488&gt;=CL$1,$S488+$Y488+$Z488,$Y488+$Z488)</f>
        <v>2997.2815000000001</v>
      </c>
      <c r="CM488" s="27">
        <f>IF($O488&gt;=CM$1,$S488+$Y488+$Z488,$Y488+$Z488)</f>
        <v>2997.2815000000001</v>
      </c>
      <c r="CN488" s="27">
        <f>IF($O488&gt;=CN$1,$S488+$Y488,$Y488)</f>
        <v>2597.2815000000001</v>
      </c>
      <c r="CO488" s="27">
        <f>IF($O488&gt;=CO$1,$S488+$Y488,$Y488)</f>
        <v>2597.2815000000001</v>
      </c>
      <c r="CP488" s="27">
        <f>IF($O488&gt;=CP$1,$S488+$Y488,$Y488)</f>
        <v>2597.2815000000001</v>
      </c>
      <c r="CQ488" s="27">
        <f>IF($O488&gt;=CQ$1,$S488+$Y488,$Y488)</f>
        <v>2597.2815000000001</v>
      </c>
      <c r="CR488" s="27">
        <f>IF($O488&gt;=CR$1,$S488+$Y488,$Y488)</f>
        <v>2597.2815000000001</v>
      </c>
      <c r="CS488" s="27">
        <f>IF($O488&gt;=CS$1,$S488+$Y488,$Y488)</f>
        <v>2597.2815000000001</v>
      </c>
      <c r="CT488" s="27">
        <f>IF($O488&gt;=CT$1,$S488+$Y488,$Y488)</f>
        <v>2597.2815000000001</v>
      </c>
      <c r="CU488" s="27">
        <f>IF($O488&gt;=CU$1,$S488+$Y488,$Y488)</f>
        <v>2597.2815000000001</v>
      </c>
      <c r="CV488" s="27">
        <f>IF($O488&gt;=CV$1,$S488+$Y488,$Y488)</f>
        <v>2597.2815000000001</v>
      </c>
      <c r="CW488" s="27">
        <f>IF($O488&gt;=CW$1,$S488+$Y488,$Y488)</f>
        <v>2597.2815000000001</v>
      </c>
      <c r="CX488" s="27">
        <f>IF($O488&gt;=CX$1,$S488+$Y488,$Y488)</f>
        <v>2597.2815000000001</v>
      </c>
      <c r="CY488" s="27">
        <f>IF($O488&gt;=CY$1,$S488+$Y488,$Y488)</f>
        <v>2597.2815000000001</v>
      </c>
      <c r="CZ488" s="27">
        <f>IF($O488&gt;=CZ$1,$S488+$Y488,$Y488)</f>
        <v>2597.2815000000001</v>
      </c>
      <c r="DA488" s="27">
        <f>IF($O488&gt;=DA$1,$S488+$Y488,$Y488)</f>
        <v>2597.2815000000001</v>
      </c>
      <c r="DB488" s="27">
        <f>IF($O488&gt;=DB$1,$S488+$Y488,$Y488)</f>
        <v>2597.2815000000001</v>
      </c>
      <c r="DC488" s="27">
        <f>IF($O488&gt;=DC$1,$S488+$Y488,$Y488)</f>
        <v>2597.2815000000001</v>
      </c>
      <c r="DD488" s="27">
        <f>IF($O488&gt;=DD$1,$S488+$Y488,$Y488)</f>
        <v>2597.2815000000001</v>
      </c>
      <c r="DE488" s="27">
        <f>IF($O488&gt;=DE$1,$S488+$Y488,$Y488)</f>
        <v>2597.2815000000001</v>
      </c>
      <c r="DF488" s="27">
        <f>IF($O488&gt;=DF$1,$S488+$Y488,$Y488)</f>
        <v>2597.2815000000001</v>
      </c>
      <c r="DG488" s="27">
        <f>IF($O488&gt;=DG$1,$S488+$Y488,$Y488)</f>
        <v>2597.2815000000001</v>
      </c>
      <c r="DH488" s="27">
        <f>IF($O488&gt;=DH$1,$S488+$Y488,$Y488)</f>
        <v>2597.2815000000001</v>
      </c>
      <c r="DI488" s="27">
        <f>IF($O488&gt;=DI$1,$S488+$Y488,$Y488)</f>
        <v>2597.2815000000001</v>
      </c>
      <c r="DJ488" s="27">
        <f>IF($O488&gt;=DJ$1,$S488+$Y488,$Y488)</f>
        <v>2597.2815000000001</v>
      </c>
      <c r="DK488" s="27">
        <f>IF($O488&gt;=DK$1,$S488+$Y488,$Y488)</f>
        <v>2597.2815000000001</v>
      </c>
      <c r="DL488" s="27">
        <f>IF($O488&gt;=DL$1,$S488+$Y488,$Y488)</f>
        <v>2597.2815000000001</v>
      </c>
      <c r="DM488" s="27">
        <f>IF($O488&gt;=DM$1,$S488+$Y488,$Y488)</f>
        <v>2597.2815000000001</v>
      </c>
      <c r="DN488" s="27">
        <f>IF($O488&gt;=DN$1,$S488+$Y488,$Y488)</f>
        <v>2597.2815000000001</v>
      </c>
      <c r="DO488" s="27">
        <f>IF($O488&gt;=DO$1,$S488+$Y488,$Y488)</f>
        <v>2597.2815000000001</v>
      </c>
      <c r="DP488" s="27">
        <f>IF($O488&gt;=DP$1,$S488+$Y488,$Y488)</f>
        <v>2597.2815000000001</v>
      </c>
      <c r="DQ488" s="27">
        <f>IF($O488&gt;=DQ$1,$S488+$Y488,$Y488)</f>
        <v>2597.2815000000001</v>
      </c>
      <c r="DR488" s="27">
        <f>IF($O488&gt;=DR$1,$S488+$Y488,$Y488)</f>
        <v>2597.2815000000001</v>
      </c>
      <c r="DS488" s="27">
        <f>IF($O488&gt;=DS$1,$S488+$Y488,$Y488)</f>
        <v>2597.2815000000001</v>
      </c>
      <c r="DT488" s="27">
        <f>IF($O488&gt;=DT$1,$S488+$Y488,$Y488)</f>
        <v>2597.2815000000001</v>
      </c>
      <c r="DU488" s="27">
        <f>IF($O488&gt;=DU$1,$S488+$Y488,$Y488)</f>
        <v>2597.2815000000001</v>
      </c>
      <c r="DV488" s="27">
        <f>IF($O488&gt;=DV$1,$S488+$Y488,$Y488)</f>
        <v>2597.2815000000001</v>
      </c>
      <c r="DW488" s="27">
        <f>IF($O488&gt;=DW$1,$S488+$Y488,$Y488)</f>
        <v>2597.2815000000001</v>
      </c>
      <c r="DX488" s="27">
        <f>IF($O488&gt;=DX$1,$S488+$Y488,$Y488)</f>
        <v>2597.2815000000001</v>
      </c>
      <c r="DY488" s="27">
        <f>IF($O488&gt;=DY$1,$S488+$Y488,$Y488)</f>
        <v>2597.2815000000001</v>
      </c>
      <c r="DZ488" s="27">
        <f>IF($O488&gt;=DZ$1,$S488+$Y488,$Y488)</f>
        <v>2597.2815000000001</v>
      </c>
      <c r="EA488" s="27">
        <f>IF($O488&gt;=EA$1,$S488+$Y488,$Y488)</f>
        <v>2597.2815000000001</v>
      </c>
      <c r="EB488" s="27">
        <f>IF($O488&gt;=EB$1,$S488+$Y488,$Y488)</f>
        <v>2597.2815000000001</v>
      </c>
      <c r="EC488" s="27">
        <f>IF($O488&gt;=EC$1,$S488+$Y488,$Y488)</f>
        <v>2597.2815000000001</v>
      </c>
      <c r="ED488" s="27">
        <f>IF($O488&gt;=ED$1,$S488+$Y488,$Y488)</f>
        <v>2597.2815000000001</v>
      </c>
      <c r="EE488" s="27">
        <f>IF($O488&gt;=EE$1,$S488+$Y488,$Y488)</f>
        <v>2597.2815000000001</v>
      </c>
      <c r="EF488" s="27">
        <f>IF($O488&gt;=EF$1,$S488+$Y488,$Y488)</f>
        <v>2597.2815000000001</v>
      </c>
      <c r="EG488" s="27">
        <f>IF($O488&gt;=EG$1,$S488+$Y488,$Y488)</f>
        <v>2597.2815000000001</v>
      </c>
      <c r="EH488" s="27">
        <f>IF($O488&gt;=EH$1,$S488+$Y488,$Y488)</f>
        <v>2597.2815000000001</v>
      </c>
      <c r="EI488" s="27">
        <f>IF($O488&gt;=EI$1,$S488+$Y488,$Y488)</f>
        <v>2597.2815000000001</v>
      </c>
      <c r="EJ488" s="27">
        <f>IF($O488&gt;=EJ$1,$S488+$Y488,$Y488)</f>
        <v>2597.2815000000001</v>
      </c>
      <c r="EK488" s="27">
        <f>IF($O488&gt;=EK$1,$S488+$Y488,$Y488)</f>
        <v>2597.2815000000001</v>
      </c>
      <c r="EL488" s="27">
        <f>IF($O488&gt;=EL$1,$S488+$Y488,$Y488)</f>
        <v>2597.2815000000001</v>
      </c>
      <c r="EM488" s="27">
        <f>IF($O488&gt;=EM$1,$S488+$Y488,$Y488)</f>
        <v>2597.2815000000001</v>
      </c>
      <c r="EN488" s="27">
        <f>IF($O488&gt;=EN$1,$S488+$Y488,$Y488)</f>
        <v>2597.2815000000001</v>
      </c>
      <c r="EO488" s="27">
        <f>IF($O488&gt;=EO$1,$S488+$Y488,$Y488)</f>
        <v>2597.2815000000001</v>
      </c>
      <c r="EP488" s="27">
        <f>IF($O488&gt;=EP$1,$S488+$Y488,$Y488)</f>
        <v>2597.2815000000001</v>
      </c>
      <c r="EQ488" s="27">
        <f>IF($O488&gt;=EQ$1,$S488+$Y488,$Y488)</f>
        <v>2597.2815000000001</v>
      </c>
      <c r="ER488" s="27">
        <f>IF($O488&gt;=ER$1,$S488+$Y488,$Y488)</f>
        <v>2597.2815000000001</v>
      </c>
      <c r="ES488" s="27">
        <f>IF($O488&gt;=ES$1,$S488+$Y488,$Y488)</f>
        <v>2597.2815000000001</v>
      </c>
      <c r="ET488" s="27">
        <f>IF($O488&gt;=ET$1,$S488+$Y488,$Y488)</f>
        <v>2597.2815000000001</v>
      </c>
      <c r="EU488" s="27">
        <f>IF($O488&gt;=EU$1,$S488+$Y488,$Y488)</f>
        <v>2597.2815000000001</v>
      </c>
      <c r="EV488" s="27">
        <f>IF($O488&gt;=EV$1,$S488,0)</f>
        <v>2597.2815000000001</v>
      </c>
      <c r="EW488" s="27">
        <f>IF($O488&gt;=EW$1,$S488,0)</f>
        <v>2597.2815000000001</v>
      </c>
      <c r="EX488" s="27">
        <f>IF($O488&gt;=EX$1,$S488,0)</f>
        <v>2597.2815000000001</v>
      </c>
      <c r="EY488" s="27">
        <f>IF($O488&gt;=EY$1,$S488,0)</f>
        <v>2597.2815000000001</v>
      </c>
      <c r="EZ488" s="27">
        <f>IF($O488&gt;=EZ$1,$S488,0)</f>
        <v>2597.2815000000001</v>
      </c>
      <c r="FA488" s="27">
        <f>IF($O488&gt;=FA$1,$S488,0)</f>
        <v>2597.2815000000001</v>
      </c>
      <c r="FB488" s="27">
        <f>IF($O488&gt;=FB$1,$S488,0)</f>
        <v>2597.2815000000001</v>
      </c>
      <c r="FC488" s="27">
        <f>IF($O488&gt;=FC$1,$S488,0)</f>
        <v>2597.2815000000001</v>
      </c>
      <c r="FD488" s="27">
        <f>IF($O488&gt;=FD$1,$S488,0)</f>
        <v>2597.2815000000001</v>
      </c>
      <c r="FE488" s="27">
        <f>IF($O488&gt;=FE$1,$S488,0)</f>
        <v>2597.2815000000001</v>
      </c>
      <c r="FF488" s="27">
        <f>IF($O488&gt;=FF$1,$S488,0)</f>
        <v>2597.2815000000001</v>
      </c>
      <c r="FG488" s="27">
        <f>IF($O488&gt;=FG$1,$S488,0)</f>
        <v>2597.2815000000001</v>
      </c>
      <c r="FH488" s="27">
        <f>IF($O488&gt;=FH$1,$S488,0)</f>
        <v>2597.2815000000001</v>
      </c>
      <c r="FI488" s="27">
        <f>IF($O488&gt;=FI$1,$S488,0)</f>
        <v>2597.2815000000001</v>
      </c>
      <c r="FJ488" s="27">
        <f>IF($O488&gt;=FJ$1,$S488,0)</f>
        <v>2597.2815000000001</v>
      </c>
      <c r="FK488" s="27">
        <f>IF($O488&gt;=FK$1,$S488,0)</f>
        <v>2597.2815000000001</v>
      </c>
      <c r="FL488" s="27">
        <f>IF($O488&gt;=FL$1,$S488,0)</f>
        <v>2597.2815000000001</v>
      </c>
      <c r="FM488" s="27">
        <f>IF($O488&gt;=FM$1,$S488,0)</f>
        <v>2597.2815000000001</v>
      </c>
      <c r="FN488" s="27">
        <f>IF($O488&gt;=FN$1,$S488,0)</f>
        <v>2597.2815000000001</v>
      </c>
      <c r="FO488" s="27">
        <f>IF($O488&gt;=FO$1,$S488,0)</f>
        <v>2597.2815000000001</v>
      </c>
      <c r="FP488" s="27">
        <f>IF($O488&gt;=FP$1,$S488,0)</f>
        <v>2597.2815000000001</v>
      </c>
      <c r="FQ488" s="27">
        <f>IF($O488&gt;=FQ$1,$S488,0)</f>
        <v>2597.2815000000001</v>
      </c>
      <c r="FR488" s="27">
        <f>IF($O488&gt;=FR$1,$S488,0)</f>
        <v>2597.2815000000001</v>
      </c>
      <c r="FS488" s="27">
        <f>IF($O488&gt;=FS$1,$S488,0)</f>
        <v>2597.2815000000001</v>
      </c>
      <c r="FT488" s="27">
        <f>IF($O488&gt;=FT$1,$S488,0)</f>
        <v>2597.2815000000001</v>
      </c>
      <c r="FU488" s="27">
        <f>IF($O488&gt;=FU$1,$S488,0)</f>
        <v>2597.2815000000001</v>
      </c>
      <c r="FV488" s="27">
        <f>IF($O488&gt;=FV$1,$S488,0)</f>
        <v>2597.2815000000001</v>
      </c>
      <c r="FW488" s="27">
        <f>IF($O488&gt;=FW$1,$S488,0)</f>
        <v>2597.2815000000001</v>
      </c>
      <c r="FX488" s="27">
        <f>IF($O488&gt;=FX$1,$S488,0)</f>
        <v>2597.2815000000001</v>
      </c>
      <c r="FY488" s="27">
        <f>IF($O488&gt;=FY$1,$S488,0)</f>
        <v>2597.2815000000001</v>
      </c>
      <c r="FZ488" s="27">
        <f>IF($O488&gt;=FZ$1,$S488,0)</f>
        <v>2597.2815000000001</v>
      </c>
      <c r="GA488" s="27">
        <f>IF($O488&gt;=GA$1,$S488,0)</f>
        <v>2597.2815000000001</v>
      </c>
      <c r="GB488" s="27">
        <f>IF($O488&gt;=GB$1,$S488,0)</f>
        <v>2597.2815000000001</v>
      </c>
      <c r="GC488" s="27">
        <f>IF($O488&gt;=GC$1,$S488,0)</f>
        <v>2597.2815000000001</v>
      </c>
      <c r="GD488" s="27">
        <f>IF($O488&gt;=GD$1,$S488,0)</f>
        <v>2597.2815000000001</v>
      </c>
      <c r="GE488" s="27">
        <f>IF($O488&gt;=GE$1,$S488,0)</f>
        <v>2597.2815000000001</v>
      </c>
      <c r="GF488" s="27">
        <f>IF($O488&gt;=GF$1,$S488,0)</f>
        <v>2597.2815000000001</v>
      </c>
      <c r="GG488" s="27">
        <f>IF($O488&gt;=GG$1,$S488,0)</f>
        <v>2597.2815000000001</v>
      </c>
      <c r="GH488" s="27">
        <f>IF($O488&gt;=GH$1,$S488,0)</f>
        <v>2597.2815000000001</v>
      </c>
      <c r="GI488" s="27">
        <f>IF($O488&gt;=GI$1,$S488,0)</f>
        <v>2597.2815000000001</v>
      </c>
      <c r="GJ488" s="27">
        <f>IF($O488&gt;=GJ$1,$S488,0)</f>
        <v>2597.2815000000001</v>
      </c>
      <c r="GK488" s="27">
        <f>IF($O488&gt;=GK$1,$S488,0)</f>
        <v>2597.2815000000001</v>
      </c>
      <c r="GL488" s="27">
        <f>IF($O488&gt;=GL$1,$S488,0)</f>
        <v>2597.2815000000001</v>
      </c>
      <c r="GM488" s="27">
        <f>IF($O488&gt;=GM$1,$S488,0)</f>
        <v>2597.2815000000001</v>
      </c>
      <c r="GN488" s="27">
        <f>IF($O488&gt;=GN$1,$S488,0)</f>
        <v>2597.2815000000001</v>
      </c>
      <c r="GO488" s="27">
        <f>IF($O488&gt;=GO$1,$S488,0)</f>
        <v>2597.2815000000001</v>
      </c>
      <c r="GP488" s="27">
        <f>IF($O488&gt;=GP$1,$S488,0)</f>
        <v>2597.2815000000001</v>
      </c>
      <c r="GQ488" s="27">
        <f>IF($O488&gt;=GQ$1,$S488,0)</f>
        <v>2597.2815000000001</v>
      </c>
      <c r="GR488" s="27">
        <f>IF($O488&gt;=GR$1,$S488,0)</f>
        <v>2597.2815000000001</v>
      </c>
      <c r="GS488" s="27">
        <f>IF($O488&gt;=GS$1,$S488,0)</f>
        <v>2597.2815000000001</v>
      </c>
      <c r="GT488" s="27">
        <f>IF($O488&gt;=GT$1,$S488,0)</f>
        <v>2597.2815000000001</v>
      </c>
      <c r="GU488" s="27">
        <f>IF($O488&gt;=GU$1,$S488,0)</f>
        <v>2597.2815000000001</v>
      </c>
      <c r="GV488" s="27">
        <f>IF($O488&gt;=GV$1,$S488,0)</f>
        <v>2597.2815000000001</v>
      </c>
      <c r="GW488" s="27">
        <f>IF($O488&gt;=GW$1,$S488,0)</f>
        <v>2597.2815000000001</v>
      </c>
      <c r="GX488" s="27">
        <f>IF($O488&gt;=GX$1,$S488,0)</f>
        <v>2597.2815000000001</v>
      </c>
      <c r="GY488" s="27">
        <f>IF($O488&gt;=GY$1,$S488,0)</f>
        <v>2597.2815000000001</v>
      </c>
      <c r="GZ488" s="27">
        <f>IF($O488&gt;=GZ$1,$S488,0)</f>
        <v>2597.2815000000001</v>
      </c>
      <c r="HA488" s="27">
        <f>IF($O488&gt;=HA$1,$S488,0)</f>
        <v>2597.2815000000001</v>
      </c>
      <c r="HB488" s="27">
        <f>IF($O488&gt;=HB$1,$S488,0)</f>
        <v>2597.2815000000001</v>
      </c>
      <c r="HC488" s="27">
        <f>IF($O488&gt;=HC$1,$S488,0)</f>
        <v>2597.2815000000001</v>
      </c>
    </row>
    <row r="489" spans="1:211">
      <c r="A489" s="3">
        <v>39730</v>
      </c>
      <c r="B489" s="3" t="s">
        <v>614</v>
      </c>
      <c r="C489" s="3" t="s">
        <v>490</v>
      </c>
      <c r="D489" s="3">
        <v>49</v>
      </c>
      <c r="E489" s="4">
        <v>33014</v>
      </c>
      <c r="F489" s="5">
        <v>28.101369863013698</v>
      </c>
      <c r="G489" s="3" t="s">
        <v>446</v>
      </c>
      <c r="H489" s="4">
        <v>25353</v>
      </c>
      <c r="I489" s="9" t="s">
        <v>869</v>
      </c>
      <c r="J489" s="5">
        <v>5017.55</v>
      </c>
      <c r="K489" s="31">
        <v>230</v>
      </c>
      <c r="L489" s="32">
        <v>28</v>
      </c>
      <c r="M489" s="33">
        <f>VLOOKUP(L489,FIND,3,TRUE)</f>
        <v>1.5</v>
      </c>
      <c r="N489" s="32">
        <f>IF(L489&gt;30,180,VLOOKUP(L489,TEMPO,2,FALSE))</f>
        <v>168</v>
      </c>
      <c r="O489" s="32">
        <f>IF(R489&gt;0,4,N489)</f>
        <v>168</v>
      </c>
      <c r="P489" s="96">
        <f>J489*M489*L489</f>
        <v>210737.10000000003</v>
      </c>
      <c r="Q489" s="96">
        <f>10934.45*2</f>
        <v>21868.9</v>
      </c>
      <c r="R489" s="96">
        <f>IF(P489&lt;=Q489,P489/4,0)</f>
        <v>0</v>
      </c>
      <c r="S489" s="5">
        <f>IF(P489&gt;=Q489,P489/N489,0)</f>
        <v>1254.3875000000003</v>
      </c>
      <c r="T489" s="3"/>
      <c r="U489" s="3">
        <f>IF(T489="",1,0)</f>
        <v>1</v>
      </c>
      <c r="V489" s="3">
        <v>90</v>
      </c>
      <c r="W489" s="5">
        <v>0</v>
      </c>
      <c r="X489" s="5">
        <v>203.3</v>
      </c>
      <c r="Y489" s="5">
        <f>X489*W489</f>
        <v>0</v>
      </c>
      <c r="Z489" s="5">
        <v>400</v>
      </c>
      <c r="AA489" s="5">
        <f>S489+Y489+Z489</f>
        <v>1654.3875000000003</v>
      </c>
      <c r="AB489" s="39">
        <f>(J489/12+J489/12*1.3333333333+450/12+J489/30*6/12+J489)*1.3+Y489+Z489+153.9</f>
        <v>8502.5037222041028</v>
      </c>
      <c r="AC489" s="39" t="s">
        <v>450</v>
      </c>
      <c r="AD489" s="39">
        <f>J489*1.3+400+153.9</f>
        <v>7076.7150000000001</v>
      </c>
      <c r="AE489" s="39">
        <f>SUMIFS('CUSTO MENSAL FUNC NOVO'!H:H,'CUSTO MENSAL FUNC NOVO'!A:A,'VALORES MENSAIS'!AC489)</f>
        <v>3296.25</v>
      </c>
      <c r="AF489" s="27">
        <f>IF($R489&gt;0,$R489,$S489)+$Y489+$Z489</f>
        <v>1654.3875000000003</v>
      </c>
      <c r="AG489" s="27">
        <f>IF($R489&gt;0,$R489,$S489)+$Y489+$Z489</f>
        <v>1654.3875000000003</v>
      </c>
      <c r="AH489" s="27">
        <f>IF($R489&gt;0,$R489,$S489)+$Y489+$Z489</f>
        <v>1654.3875000000003</v>
      </c>
      <c r="AI489" s="27">
        <f>IF($R489&gt;0,$R489,$S489)+$Y489+$Z489</f>
        <v>1654.3875000000003</v>
      </c>
      <c r="AJ489" s="27">
        <f>IF($O489&gt;=AJ$1,$S489+$Y489+$Z489,$Y489+$Z489)</f>
        <v>1654.3875000000003</v>
      </c>
      <c r="AK489" s="27">
        <f>IF($O489&gt;=AK$1,$S489+$Y489+$Z489,$Y489+$Z489)</f>
        <v>1654.3875000000003</v>
      </c>
      <c r="AL489" s="27">
        <f>IF($O489&gt;=AL$1,$S489+$Y489+$Z489,$Y489+$Z489)</f>
        <v>1654.3875000000003</v>
      </c>
      <c r="AM489" s="27">
        <f>IF($O489&gt;=AM$1,$S489+$Y489+$Z489,$Y489+$Z489)</f>
        <v>1654.3875000000003</v>
      </c>
      <c r="AN489" s="27">
        <f>IF($O489&gt;=AN$1,$S489+$Y489+$Z489,$Y489+$Z489)</f>
        <v>1654.3875000000003</v>
      </c>
      <c r="AO489" s="27">
        <f>IF($O489&gt;=AO$1,$S489+$Y489+$Z489,$Y489+$Z489)</f>
        <v>1654.3875000000003</v>
      </c>
      <c r="AP489" s="27">
        <f>IF($O489&gt;=AP$1,$S489+$Y489+$Z489,$Y489+$Z489)</f>
        <v>1654.3875000000003</v>
      </c>
      <c r="AQ489" s="27">
        <f>IF($O489&gt;=AQ$1,$S489+$Y489+$Z489,$Y489+$Z489)</f>
        <v>1654.3875000000003</v>
      </c>
      <c r="AR489" s="27">
        <f>IF($O489&gt;=AR$1,$S489+$Y489+$Z489,$Y489+$Z489)</f>
        <v>1654.3875000000003</v>
      </c>
      <c r="AS489" s="27">
        <f>IF($O489&gt;=AS$1,$S489+$Y489+$Z489,$Y489+$Z489)</f>
        <v>1654.3875000000003</v>
      </c>
      <c r="AT489" s="27">
        <f>IF($O489&gt;=AT$1,$S489+$Y489+$Z489,$Y489+$Z489)</f>
        <v>1654.3875000000003</v>
      </c>
      <c r="AU489" s="27">
        <f>IF($O489&gt;=AU$1,$S489+$Y489+$Z489,$Y489+$Z489)</f>
        <v>1654.3875000000003</v>
      </c>
      <c r="AV489" s="27">
        <f>IF($O489&gt;=AV$1,$S489+$Y489+$Z489,$Y489+$Z489)</f>
        <v>1654.3875000000003</v>
      </c>
      <c r="AW489" s="27">
        <f>IF($O489&gt;=AW$1,$S489+$Y489+$Z489,$Y489+$Z489)</f>
        <v>1654.3875000000003</v>
      </c>
      <c r="AX489" s="27">
        <f>IF($O489&gt;=AX$1,$S489+$Y489+$Z489,$Y489+$Z489)</f>
        <v>1654.3875000000003</v>
      </c>
      <c r="AY489" s="27">
        <f>IF($O489&gt;=AY$1,$S489+$Y489+$Z489,$Y489+$Z489)</f>
        <v>1654.3875000000003</v>
      </c>
      <c r="AZ489" s="27">
        <f>IF($O489&gt;=AZ$1,$S489+$Y489+$Z489,$Y489+$Z489)</f>
        <v>1654.3875000000003</v>
      </c>
      <c r="BA489" s="27">
        <f>IF($O489&gt;=BA$1,$S489+$Y489+$Z489,$Y489+$Z489)</f>
        <v>1654.3875000000003</v>
      </c>
      <c r="BB489" s="27">
        <f>IF($O489&gt;=BB$1,$S489+$Y489+$Z489,$Y489+$Z489)</f>
        <v>1654.3875000000003</v>
      </c>
      <c r="BC489" s="27">
        <f>IF($O489&gt;=BC$1,$S489+$Y489+$Z489,$Y489+$Z489)</f>
        <v>1654.3875000000003</v>
      </c>
      <c r="BD489" s="27">
        <f>IF($O489&gt;=BD$1,$S489+$Y489+$Z489,$Y489+$Z489)</f>
        <v>1654.3875000000003</v>
      </c>
      <c r="BE489" s="27">
        <f>IF($O489&gt;=BE$1,$S489+$Y489+$Z489,$Y489+$Z489)</f>
        <v>1654.3875000000003</v>
      </c>
      <c r="BF489" s="27">
        <f>IF($O489&gt;=BF$1,$S489+$Y489+$Z489,$Y489+$Z489)</f>
        <v>1654.3875000000003</v>
      </c>
      <c r="BG489" s="27">
        <f>IF($O489&gt;=BG$1,$S489+$Y489+$Z489,$Y489+$Z489)</f>
        <v>1654.3875000000003</v>
      </c>
      <c r="BH489" s="27">
        <f>IF($O489&gt;=BH$1,$S489+$Y489+$Z489,$Y489+$Z489)</f>
        <v>1654.3875000000003</v>
      </c>
      <c r="BI489" s="27">
        <f>IF($O489&gt;=BI$1,$S489+$Y489+$Z489,$Y489+$Z489)</f>
        <v>1654.3875000000003</v>
      </c>
      <c r="BJ489" s="27">
        <f>IF($O489&gt;=BJ$1,$S489+$Y489+$Z489,$Y489+$Z489)</f>
        <v>1654.3875000000003</v>
      </c>
      <c r="BK489" s="27">
        <f>IF($O489&gt;=BK$1,$S489+$Y489+$Z489,$Y489+$Z489)</f>
        <v>1654.3875000000003</v>
      </c>
      <c r="BL489" s="27">
        <f>IF($O489&gt;=BL$1,$S489+$Y489+$Z489,$Y489+$Z489)</f>
        <v>1654.3875000000003</v>
      </c>
      <c r="BM489" s="27">
        <f>IF($O489&gt;=BM$1,$S489+$Y489+$Z489,$Y489+$Z489)</f>
        <v>1654.3875000000003</v>
      </c>
      <c r="BN489" s="27">
        <f>IF($O489&gt;=BN$1,$S489+$Y489+$Z489,$Y489+$Z489)</f>
        <v>1654.3875000000003</v>
      </c>
      <c r="BO489" s="27">
        <f>IF($O489&gt;=BO$1,$S489+$Y489+$Z489,$Y489+$Z489)</f>
        <v>1654.3875000000003</v>
      </c>
      <c r="BP489" s="27">
        <f>IF($O489&gt;=BP$1,$S489+$Y489+$Z489,$Y489+$Z489)</f>
        <v>1654.3875000000003</v>
      </c>
      <c r="BQ489" s="27">
        <f>IF($O489&gt;=BQ$1,$S489+$Y489+$Z489,$Y489+$Z489)</f>
        <v>1654.3875000000003</v>
      </c>
      <c r="BR489" s="27">
        <f>IF($O489&gt;=BR$1,$S489+$Y489+$Z489,$Y489+$Z489)</f>
        <v>1654.3875000000003</v>
      </c>
      <c r="BS489" s="27">
        <f>IF($O489&gt;=BS$1,$S489+$Y489+$Z489,$Y489+$Z489)</f>
        <v>1654.3875000000003</v>
      </c>
      <c r="BT489" s="27">
        <f>IF($O489&gt;=BT$1,$S489+$Y489+$Z489,$Y489+$Z489)</f>
        <v>1654.3875000000003</v>
      </c>
      <c r="BU489" s="27">
        <f>IF($O489&gt;=BU$1,$S489+$Y489+$Z489,$Y489+$Z489)</f>
        <v>1654.3875000000003</v>
      </c>
      <c r="BV489" s="27">
        <f>IF($O489&gt;=BV$1,$S489+$Y489+$Z489,$Y489+$Z489)</f>
        <v>1654.3875000000003</v>
      </c>
      <c r="BW489" s="27">
        <f>IF($O489&gt;=BW$1,$S489+$Y489+$Z489,$Y489+$Z489)</f>
        <v>1654.3875000000003</v>
      </c>
      <c r="BX489" s="27">
        <f>IF($O489&gt;=BX$1,$S489+$Y489+$Z489,$Y489+$Z489)</f>
        <v>1654.3875000000003</v>
      </c>
      <c r="BY489" s="27">
        <f>IF($O489&gt;=BY$1,$S489+$Y489+$Z489,$Y489+$Z489)</f>
        <v>1654.3875000000003</v>
      </c>
      <c r="BZ489" s="27">
        <f>IF($O489&gt;=BZ$1,$S489+$Y489+$Z489,$Y489+$Z489)</f>
        <v>1654.3875000000003</v>
      </c>
      <c r="CA489" s="27">
        <f>IF($O489&gt;=CA$1,$S489+$Y489+$Z489,$Y489+$Z489)</f>
        <v>1654.3875000000003</v>
      </c>
      <c r="CB489" s="27">
        <f>IF($O489&gt;=CB$1,$S489+$Y489+$Z489,$Y489+$Z489)</f>
        <v>1654.3875000000003</v>
      </c>
      <c r="CC489" s="27">
        <f>IF($O489&gt;=CC$1,$S489+$Y489+$Z489,$Y489+$Z489)</f>
        <v>1654.3875000000003</v>
      </c>
      <c r="CD489" s="27">
        <f>IF($O489&gt;=CD$1,$S489+$Y489+$Z489,$Y489+$Z489)</f>
        <v>1654.3875000000003</v>
      </c>
      <c r="CE489" s="27">
        <f>IF($O489&gt;=CE$1,$S489+$Y489+$Z489,$Y489+$Z489)</f>
        <v>1654.3875000000003</v>
      </c>
      <c r="CF489" s="27">
        <f>IF($O489&gt;=CF$1,$S489+$Y489+$Z489,$Y489+$Z489)</f>
        <v>1654.3875000000003</v>
      </c>
      <c r="CG489" s="27">
        <f>IF($O489&gt;=CG$1,$S489+$Y489+$Z489,$Y489+$Z489)</f>
        <v>1654.3875000000003</v>
      </c>
      <c r="CH489" s="27">
        <f>IF($O489&gt;=CH$1,$S489+$Y489+$Z489,$Y489+$Z489)</f>
        <v>1654.3875000000003</v>
      </c>
      <c r="CI489" s="27">
        <f>IF($O489&gt;=CI$1,$S489+$Y489+$Z489,$Y489+$Z489)</f>
        <v>1654.3875000000003</v>
      </c>
      <c r="CJ489" s="27">
        <f>IF($O489&gt;=CJ$1,$S489+$Y489+$Z489,$Y489+$Z489)</f>
        <v>1654.3875000000003</v>
      </c>
      <c r="CK489" s="27">
        <f>IF($O489&gt;=CK$1,$S489+$Y489+$Z489,$Y489+$Z489)</f>
        <v>1654.3875000000003</v>
      </c>
      <c r="CL489" s="27">
        <f>IF($O489&gt;=CL$1,$S489+$Y489+$Z489,$Y489+$Z489)</f>
        <v>1654.3875000000003</v>
      </c>
      <c r="CM489" s="27">
        <f>IF($O489&gt;=CM$1,$S489+$Y489+$Z489,$Y489+$Z489)</f>
        <v>1654.3875000000003</v>
      </c>
      <c r="CN489" s="27">
        <f>IF($O489&gt;=CN$1,$S489+$Y489,$Y489)</f>
        <v>1254.3875000000003</v>
      </c>
      <c r="CO489" s="27">
        <f>IF($O489&gt;=CO$1,$S489+$Y489,$Y489)</f>
        <v>1254.3875000000003</v>
      </c>
      <c r="CP489" s="27">
        <f>IF($O489&gt;=CP$1,$S489+$Y489,$Y489)</f>
        <v>1254.3875000000003</v>
      </c>
      <c r="CQ489" s="27">
        <f>IF($O489&gt;=CQ$1,$S489+$Y489,$Y489)</f>
        <v>1254.3875000000003</v>
      </c>
      <c r="CR489" s="27">
        <f>IF($O489&gt;=CR$1,$S489+$Y489,$Y489)</f>
        <v>1254.3875000000003</v>
      </c>
      <c r="CS489" s="27">
        <f>IF($O489&gt;=CS$1,$S489+$Y489,$Y489)</f>
        <v>1254.3875000000003</v>
      </c>
      <c r="CT489" s="27">
        <f>IF($O489&gt;=CT$1,$S489+$Y489,$Y489)</f>
        <v>1254.3875000000003</v>
      </c>
      <c r="CU489" s="27">
        <f>IF($O489&gt;=CU$1,$S489+$Y489,$Y489)</f>
        <v>1254.3875000000003</v>
      </c>
      <c r="CV489" s="27">
        <f>IF($O489&gt;=CV$1,$S489+$Y489,$Y489)</f>
        <v>1254.3875000000003</v>
      </c>
      <c r="CW489" s="27">
        <f>IF($O489&gt;=CW$1,$S489+$Y489,$Y489)</f>
        <v>1254.3875000000003</v>
      </c>
      <c r="CX489" s="27">
        <f>IF($O489&gt;=CX$1,$S489+$Y489,$Y489)</f>
        <v>1254.3875000000003</v>
      </c>
      <c r="CY489" s="27">
        <f>IF($O489&gt;=CY$1,$S489+$Y489,$Y489)</f>
        <v>1254.3875000000003</v>
      </c>
      <c r="CZ489" s="27">
        <f>IF($O489&gt;=CZ$1,$S489+$Y489,$Y489)</f>
        <v>1254.3875000000003</v>
      </c>
      <c r="DA489" s="27">
        <f>IF($O489&gt;=DA$1,$S489+$Y489,$Y489)</f>
        <v>1254.3875000000003</v>
      </c>
      <c r="DB489" s="27">
        <f>IF($O489&gt;=DB$1,$S489+$Y489,$Y489)</f>
        <v>1254.3875000000003</v>
      </c>
      <c r="DC489" s="27">
        <f>IF($O489&gt;=DC$1,$S489+$Y489,$Y489)</f>
        <v>1254.3875000000003</v>
      </c>
      <c r="DD489" s="27">
        <f>IF($O489&gt;=DD$1,$S489+$Y489,$Y489)</f>
        <v>1254.3875000000003</v>
      </c>
      <c r="DE489" s="27">
        <f>IF($O489&gt;=DE$1,$S489+$Y489,$Y489)</f>
        <v>1254.3875000000003</v>
      </c>
      <c r="DF489" s="27">
        <f>IF($O489&gt;=DF$1,$S489+$Y489,$Y489)</f>
        <v>1254.3875000000003</v>
      </c>
      <c r="DG489" s="27">
        <f>IF($O489&gt;=DG$1,$S489+$Y489,$Y489)</f>
        <v>1254.3875000000003</v>
      </c>
      <c r="DH489" s="27">
        <f>IF($O489&gt;=DH$1,$S489+$Y489,$Y489)</f>
        <v>1254.3875000000003</v>
      </c>
      <c r="DI489" s="27">
        <f>IF($O489&gt;=DI$1,$S489+$Y489,$Y489)</f>
        <v>1254.3875000000003</v>
      </c>
      <c r="DJ489" s="27">
        <f>IF($O489&gt;=DJ$1,$S489+$Y489,$Y489)</f>
        <v>1254.3875000000003</v>
      </c>
      <c r="DK489" s="27">
        <f>IF($O489&gt;=DK$1,$S489+$Y489,$Y489)</f>
        <v>1254.3875000000003</v>
      </c>
      <c r="DL489" s="27">
        <f>IF($O489&gt;=DL$1,$S489+$Y489,$Y489)</f>
        <v>1254.3875000000003</v>
      </c>
      <c r="DM489" s="27">
        <f>IF($O489&gt;=DM$1,$S489+$Y489,$Y489)</f>
        <v>1254.3875000000003</v>
      </c>
      <c r="DN489" s="27">
        <f>IF($O489&gt;=DN$1,$S489+$Y489,$Y489)</f>
        <v>1254.3875000000003</v>
      </c>
      <c r="DO489" s="27">
        <f>IF($O489&gt;=DO$1,$S489+$Y489,$Y489)</f>
        <v>1254.3875000000003</v>
      </c>
      <c r="DP489" s="27">
        <f>IF($O489&gt;=DP$1,$S489+$Y489,$Y489)</f>
        <v>1254.3875000000003</v>
      </c>
      <c r="DQ489" s="27">
        <f>IF($O489&gt;=DQ$1,$S489+$Y489,$Y489)</f>
        <v>1254.3875000000003</v>
      </c>
      <c r="DR489" s="27">
        <f>IF($O489&gt;=DR$1,$S489+$Y489,$Y489)</f>
        <v>1254.3875000000003</v>
      </c>
      <c r="DS489" s="27">
        <f>IF($O489&gt;=DS$1,$S489+$Y489,$Y489)</f>
        <v>1254.3875000000003</v>
      </c>
      <c r="DT489" s="27">
        <f>IF($O489&gt;=DT$1,$S489+$Y489,$Y489)</f>
        <v>1254.3875000000003</v>
      </c>
      <c r="DU489" s="27">
        <f>IF($O489&gt;=DU$1,$S489+$Y489,$Y489)</f>
        <v>1254.3875000000003</v>
      </c>
      <c r="DV489" s="27">
        <f>IF($O489&gt;=DV$1,$S489+$Y489,$Y489)</f>
        <v>1254.3875000000003</v>
      </c>
      <c r="DW489" s="27">
        <f>IF($O489&gt;=DW$1,$S489+$Y489,$Y489)</f>
        <v>1254.3875000000003</v>
      </c>
      <c r="DX489" s="27">
        <f>IF($O489&gt;=DX$1,$S489+$Y489,$Y489)</f>
        <v>1254.3875000000003</v>
      </c>
      <c r="DY489" s="27">
        <f>IF($O489&gt;=DY$1,$S489+$Y489,$Y489)</f>
        <v>1254.3875000000003</v>
      </c>
      <c r="DZ489" s="27">
        <f>IF($O489&gt;=DZ$1,$S489+$Y489,$Y489)</f>
        <v>1254.3875000000003</v>
      </c>
      <c r="EA489" s="27">
        <f>IF($O489&gt;=EA$1,$S489+$Y489,$Y489)</f>
        <v>1254.3875000000003</v>
      </c>
      <c r="EB489" s="27">
        <f>IF($O489&gt;=EB$1,$S489+$Y489,$Y489)</f>
        <v>1254.3875000000003</v>
      </c>
      <c r="EC489" s="27">
        <f>IF($O489&gt;=EC$1,$S489+$Y489,$Y489)</f>
        <v>1254.3875000000003</v>
      </c>
      <c r="ED489" s="27">
        <f>IF($O489&gt;=ED$1,$S489+$Y489,$Y489)</f>
        <v>1254.3875000000003</v>
      </c>
      <c r="EE489" s="27">
        <f>IF($O489&gt;=EE$1,$S489+$Y489,$Y489)</f>
        <v>1254.3875000000003</v>
      </c>
      <c r="EF489" s="27">
        <f>IF($O489&gt;=EF$1,$S489+$Y489,$Y489)</f>
        <v>1254.3875000000003</v>
      </c>
      <c r="EG489" s="27">
        <f>IF($O489&gt;=EG$1,$S489+$Y489,$Y489)</f>
        <v>1254.3875000000003</v>
      </c>
      <c r="EH489" s="27">
        <f>IF($O489&gt;=EH$1,$S489+$Y489,$Y489)</f>
        <v>1254.3875000000003</v>
      </c>
      <c r="EI489" s="27">
        <f>IF($O489&gt;=EI$1,$S489+$Y489,$Y489)</f>
        <v>1254.3875000000003</v>
      </c>
      <c r="EJ489" s="27">
        <f>IF($O489&gt;=EJ$1,$S489+$Y489,$Y489)</f>
        <v>1254.3875000000003</v>
      </c>
      <c r="EK489" s="27">
        <f>IF($O489&gt;=EK$1,$S489+$Y489,$Y489)</f>
        <v>1254.3875000000003</v>
      </c>
      <c r="EL489" s="27">
        <f>IF($O489&gt;=EL$1,$S489+$Y489,$Y489)</f>
        <v>1254.3875000000003</v>
      </c>
      <c r="EM489" s="27">
        <f>IF($O489&gt;=EM$1,$S489+$Y489,$Y489)</f>
        <v>1254.3875000000003</v>
      </c>
      <c r="EN489" s="27">
        <f>IF($O489&gt;=EN$1,$S489+$Y489,$Y489)</f>
        <v>1254.3875000000003</v>
      </c>
      <c r="EO489" s="27">
        <f>IF($O489&gt;=EO$1,$S489+$Y489,$Y489)</f>
        <v>1254.3875000000003</v>
      </c>
      <c r="EP489" s="27">
        <f>IF($O489&gt;=EP$1,$S489+$Y489,$Y489)</f>
        <v>1254.3875000000003</v>
      </c>
      <c r="EQ489" s="27">
        <f>IF($O489&gt;=EQ$1,$S489+$Y489,$Y489)</f>
        <v>1254.3875000000003</v>
      </c>
      <c r="ER489" s="27">
        <f>IF($O489&gt;=ER$1,$S489+$Y489,$Y489)</f>
        <v>1254.3875000000003</v>
      </c>
      <c r="ES489" s="27">
        <f>IF($O489&gt;=ES$1,$S489+$Y489,$Y489)</f>
        <v>1254.3875000000003</v>
      </c>
      <c r="ET489" s="27">
        <f>IF($O489&gt;=ET$1,$S489+$Y489,$Y489)</f>
        <v>1254.3875000000003</v>
      </c>
      <c r="EU489" s="27">
        <f>IF($O489&gt;=EU$1,$S489+$Y489,$Y489)</f>
        <v>1254.3875000000003</v>
      </c>
      <c r="EV489" s="27">
        <f>IF($O489&gt;=EV$1,$S489,0)</f>
        <v>1254.3875000000003</v>
      </c>
      <c r="EW489" s="27">
        <f>IF($O489&gt;=EW$1,$S489,0)</f>
        <v>1254.3875000000003</v>
      </c>
      <c r="EX489" s="27">
        <f>IF($O489&gt;=EX$1,$S489,0)</f>
        <v>1254.3875000000003</v>
      </c>
      <c r="EY489" s="27">
        <f>IF($O489&gt;=EY$1,$S489,0)</f>
        <v>1254.3875000000003</v>
      </c>
      <c r="EZ489" s="27">
        <f>IF($O489&gt;=EZ$1,$S489,0)</f>
        <v>1254.3875000000003</v>
      </c>
      <c r="FA489" s="27">
        <f>IF($O489&gt;=FA$1,$S489,0)</f>
        <v>1254.3875000000003</v>
      </c>
      <c r="FB489" s="27">
        <f>IF($O489&gt;=FB$1,$S489,0)</f>
        <v>1254.3875000000003</v>
      </c>
      <c r="FC489" s="27">
        <f>IF($O489&gt;=FC$1,$S489,0)</f>
        <v>1254.3875000000003</v>
      </c>
      <c r="FD489" s="27">
        <f>IF($O489&gt;=FD$1,$S489,0)</f>
        <v>1254.3875000000003</v>
      </c>
      <c r="FE489" s="27">
        <f>IF($O489&gt;=FE$1,$S489,0)</f>
        <v>1254.3875000000003</v>
      </c>
      <c r="FF489" s="27">
        <f>IF($O489&gt;=FF$1,$S489,0)</f>
        <v>1254.3875000000003</v>
      </c>
      <c r="FG489" s="27">
        <f>IF($O489&gt;=FG$1,$S489,0)</f>
        <v>1254.3875000000003</v>
      </c>
      <c r="FH489" s="27">
        <f>IF($O489&gt;=FH$1,$S489,0)</f>
        <v>1254.3875000000003</v>
      </c>
      <c r="FI489" s="27">
        <f>IF($O489&gt;=FI$1,$S489,0)</f>
        <v>1254.3875000000003</v>
      </c>
      <c r="FJ489" s="27">
        <f>IF($O489&gt;=FJ$1,$S489,0)</f>
        <v>1254.3875000000003</v>
      </c>
      <c r="FK489" s="27">
        <f>IF($O489&gt;=FK$1,$S489,0)</f>
        <v>1254.3875000000003</v>
      </c>
      <c r="FL489" s="27">
        <f>IF($O489&gt;=FL$1,$S489,0)</f>
        <v>1254.3875000000003</v>
      </c>
      <c r="FM489" s="27">
        <f>IF($O489&gt;=FM$1,$S489,0)</f>
        <v>1254.3875000000003</v>
      </c>
      <c r="FN489" s="27">
        <f>IF($O489&gt;=FN$1,$S489,0)</f>
        <v>1254.3875000000003</v>
      </c>
      <c r="FO489" s="27">
        <f>IF($O489&gt;=FO$1,$S489,0)</f>
        <v>1254.3875000000003</v>
      </c>
      <c r="FP489" s="27">
        <f>IF($O489&gt;=FP$1,$S489,0)</f>
        <v>1254.3875000000003</v>
      </c>
      <c r="FQ489" s="27">
        <f>IF($O489&gt;=FQ$1,$S489,0)</f>
        <v>1254.3875000000003</v>
      </c>
      <c r="FR489" s="27">
        <f>IF($O489&gt;=FR$1,$S489,0)</f>
        <v>1254.3875000000003</v>
      </c>
      <c r="FS489" s="27">
        <f>IF($O489&gt;=FS$1,$S489,0)</f>
        <v>1254.3875000000003</v>
      </c>
      <c r="FT489" s="27">
        <f>IF($O489&gt;=FT$1,$S489,0)</f>
        <v>1254.3875000000003</v>
      </c>
      <c r="FU489" s="27">
        <f>IF($O489&gt;=FU$1,$S489,0)</f>
        <v>1254.3875000000003</v>
      </c>
      <c r="FV489" s="27">
        <f>IF($O489&gt;=FV$1,$S489,0)</f>
        <v>1254.3875000000003</v>
      </c>
      <c r="FW489" s="27">
        <f>IF($O489&gt;=FW$1,$S489,0)</f>
        <v>1254.3875000000003</v>
      </c>
      <c r="FX489" s="27">
        <f>IF($O489&gt;=FX$1,$S489,0)</f>
        <v>1254.3875000000003</v>
      </c>
      <c r="FY489" s="27">
        <f>IF($O489&gt;=FY$1,$S489,0)</f>
        <v>1254.3875000000003</v>
      </c>
      <c r="FZ489" s="27">
        <f>IF($O489&gt;=FZ$1,$S489,0)</f>
        <v>1254.3875000000003</v>
      </c>
      <c r="GA489" s="27">
        <f>IF($O489&gt;=GA$1,$S489,0)</f>
        <v>1254.3875000000003</v>
      </c>
      <c r="GB489" s="27">
        <f>IF($O489&gt;=GB$1,$S489,0)</f>
        <v>1254.3875000000003</v>
      </c>
      <c r="GC489" s="27">
        <f>IF($O489&gt;=GC$1,$S489,0)</f>
        <v>1254.3875000000003</v>
      </c>
      <c r="GD489" s="27">
        <f>IF($O489&gt;=GD$1,$S489,0)</f>
        <v>1254.3875000000003</v>
      </c>
      <c r="GE489" s="27">
        <f>IF($O489&gt;=GE$1,$S489,0)</f>
        <v>1254.3875000000003</v>
      </c>
      <c r="GF489" s="27">
        <f>IF($O489&gt;=GF$1,$S489,0)</f>
        <v>1254.3875000000003</v>
      </c>
      <c r="GG489" s="27">
        <f>IF($O489&gt;=GG$1,$S489,0)</f>
        <v>1254.3875000000003</v>
      </c>
      <c r="GH489" s="27">
        <f>IF($O489&gt;=GH$1,$S489,0)</f>
        <v>1254.3875000000003</v>
      </c>
      <c r="GI489" s="27">
        <f>IF($O489&gt;=GI$1,$S489,0)</f>
        <v>1254.3875000000003</v>
      </c>
      <c r="GJ489" s="27">
        <f>IF($O489&gt;=GJ$1,$S489,0)</f>
        <v>1254.3875000000003</v>
      </c>
      <c r="GK489" s="27">
        <f>IF($O489&gt;=GK$1,$S489,0)</f>
        <v>1254.3875000000003</v>
      </c>
      <c r="GL489" s="27">
        <f>IF($O489&gt;=GL$1,$S489,0)</f>
        <v>1254.3875000000003</v>
      </c>
      <c r="GM489" s="27">
        <f>IF($O489&gt;=GM$1,$S489,0)</f>
        <v>1254.3875000000003</v>
      </c>
      <c r="GN489" s="27">
        <f>IF($O489&gt;=GN$1,$S489,0)</f>
        <v>1254.3875000000003</v>
      </c>
      <c r="GO489" s="27">
        <f>IF($O489&gt;=GO$1,$S489,0)</f>
        <v>1254.3875000000003</v>
      </c>
      <c r="GP489" s="27">
        <f>IF($O489&gt;=GP$1,$S489,0)</f>
        <v>1254.3875000000003</v>
      </c>
      <c r="GQ489" s="27">
        <f>IF($O489&gt;=GQ$1,$S489,0)</f>
        <v>1254.3875000000003</v>
      </c>
      <c r="GR489" s="27">
        <f>IF($O489&gt;=GR$1,$S489,0)</f>
        <v>0</v>
      </c>
      <c r="GS489" s="27">
        <f>IF($O489&gt;=GS$1,$S489,0)</f>
        <v>0</v>
      </c>
      <c r="GT489" s="27">
        <f>IF($O489&gt;=GT$1,$S489,0)</f>
        <v>0</v>
      </c>
      <c r="GU489" s="27">
        <f>IF($O489&gt;=GU$1,$S489,0)</f>
        <v>0</v>
      </c>
      <c r="GV489" s="27">
        <f>IF($O489&gt;=GV$1,$S489,0)</f>
        <v>0</v>
      </c>
      <c r="GW489" s="27">
        <f>IF($O489&gt;=GW$1,$S489,0)</f>
        <v>0</v>
      </c>
      <c r="GX489" s="27">
        <f>IF($O489&gt;=GX$1,$S489,0)</f>
        <v>0</v>
      </c>
      <c r="GY489" s="27">
        <f>IF($O489&gt;=GY$1,$S489,0)</f>
        <v>0</v>
      </c>
      <c r="GZ489" s="27">
        <f>IF($O489&gt;=GZ$1,$S489,0)</f>
        <v>0</v>
      </c>
      <c r="HA489" s="27">
        <f>IF($O489&gt;=HA$1,$S489,0)</f>
        <v>0</v>
      </c>
      <c r="HB489" s="27">
        <f>IF($O489&gt;=HB$1,$S489,0)</f>
        <v>0</v>
      </c>
      <c r="HC489" s="27">
        <f>IF($O489&gt;=HC$1,$S489,0)</f>
        <v>0</v>
      </c>
    </row>
    <row r="490" spans="1:211">
      <c r="A490" s="3">
        <v>40452</v>
      </c>
      <c r="B490" s="3" t="s">
        <v>611</v>
      </c>
      <c r="C490" s="3" t="s">
        <v>490</v>
      </c>
      <c r="D490" s="3">
        <v>62</v>
      </c>
      <c r="E490" s="4">
        <v>33056</v>
      </c>
      <c r="F490" s="5">
        <v>27.986301369863014</v>
      </c>
      <c r="G490" s="3" t="s">
        <v>446</v>
      </c>
      <c r="H490" s="4">
        <v>20547</v>
      </c>
      <c r="I490" s="9" t="s">
        <v>869</v>
      </c>
      <c r="J490" s="5">
        <v>5017.55</v>
      </c>
      <c r="K490" s="31">
        <v>230</v>
      </c>
      <c r="L490" s="32">
        <v>28</v>
      </c>
      <c r="M490" s="33">
        <f>VLOOKUP(L490,FIND,3,TRUE)</f>
        <v>1.5</v>
      </c>
      <c r="N490" s="32">
        <f>IF(L490&gt;30,180,VLOOKUP(L490,TEMPO,2,FALSE))</f>
        <v>168</v>
      </c>
      <c r="O490" s="32">
        <f>IF(R490&gt;0,4,N490)</f>
        <v>168</v>
      </c>
      <c r="P490" s="96">
        <f>J490*M490*L490</f>
        <v>210737.10000000003</v>
      </c>
      <c r="Q490" s="96">
        <f>10934.45*2</f>
        <v>21868.9</v>
      </c>
      <c r="R490" s="96">
        <f>IF(P490&lt;=Q490,P490/4,0)</f>
        <v>0</v>
      </c>
      <c r="S490" s="5">
        <f>IF(P490&gt;=Q490,P490/N490,0)</f>
        <v>1254.3875000000003</v>
      </c>
      <c r="T490" s="3"/>
      <c r="U490" s="3">
        <f>IF(T490="",1,0)</f>
        <v>1</v>
      </c>
      <c r="V490" s="3">
        <v>90</v>
      </c>
      <c r="W490" s="5">
        <v>0</v>
      </c>
      <c r="X490" s="5">
        <v>402.65</v>
      </c>
      <c r="Y490" s="5">
        <f>X490*W490</f>
        <v>0</v>
      </c>
      <c r="Z490" s="5">
        <v>400</v>
      </c>
      <c r="AA490" s="5">
        <f>S490+Y490+Z490</f>
        <v>1654.3875000000003</v>
      </c>
      <c r="AB490" s="39">
        <f>(J490/12+J490/12*1.3333333333+450/12+J490/30*6/12+J490)*1.3+Y490+Z490+153.9</f>
        <v>8502.5037222041028</v>
      </c>
      <c r="AC490" s="39" t="s">
        <v>450</v>
      </c>
      <c r="AD490" s="39">
        <f>J490*1.3+400+153.9</f>
        <v>7076.7150000000001</v>
      </c>
      <c r="AE490" s="39">
        <f>SUMIFS('CUSTO MENSAL FUNC NOVO'!H:H,'CUSTO MENSAL FUNC NOVO'!A:A,'VALORES MENSAIS'!AC490)</f>
        <v>3296.25</v>
      </c>
      <c r="AF490" s="27">
        <f>IF($R490&gt;0,$R490,$S490)+$Y490+$Z490</f>
        <v>1654.3875000000003</v>
      </c>
      <c r="AG490" s="27">
        <f>IF($R490&gt;0,$R490,$S490)+$Y490+$Z490</f>
        <v>1654.3875000000003</v>
      </c>
      <c r="AH490" s="27">
        <f>IF($R490&gt;0,$R490,$S490)+$Y490+$Z490</f>
        <v>1654.3875000000003</v>
      </c>
      <c r="AI490" s="27">
        <f>IF($R490&gt;0,$R490,$S490)+$Y490+$Z490</f>
        <v>1654.3875000000003</v>
      </c>
      <c r="AJ490" s="27">
        <f>IF($O490&gt;=AJ$1,$S490+$Y490+$Z490,$Y490+$Z490)</f>
        <v>1654.3875000000003</v>
      </c>
      <c r="AK490" s="27">
        <f>IF($O490&gt;=AK$1,$S490+$Y490+$Z490,$Y490+$Z490)</f>
        <v>1654.3875000000003</v>
      </c>
      <c r="AL490" s="27">
        <f>IF($O490&gt;=AL$1,$S490+$Y490+$Z490,$Y490+$Z490)</f>
        <v>1654.3875000000003</v>
      </c>
      <c r="AM490" s="27">
        <f>IF($O490&gt;=AM$1,$S490+$Y490+$Z490,$Y490+$Z490)</f>
        <v>1654.3875000000003</v>
      </c>
      <c r="AN490" s="27">
        <f>IF($O490&gt;=AN$1,$S490+$Y490+$Z490,$Y490+$Z490)</f>
        <v>1654.3875000000003</v>
      </c>
      <c r="AO490" s="27">
        <f>IF($O490&gt;=AO$1,$S490+$Y490+$Z490,$Y490+$Z490)</f>
        <v>1654.3875000000003</v>
      </c>
      <c r="AP490" s="27">
        <f>IF($O490&gt;=AP$1,$S490+$Y490+$Z490,$Y490+$Z490)</f>
        <v>1654.3875000000003</v>
      </c>
      <c r="AQ490" s="27">
        <f>IF($O490&gt;=AQ$1,$S490+$Y490+$Z490,$Y490+$Z490)</f>
        <v>1654.3875000000003</v>
      </c>
      <c r="AR490" s="27">
        <f>IF($O490&gt;=AR$1,$S490+$Y490+$Z490,$Y490+$Z490)</f>
        <v>1654.3875000000003</v>
      </c>
      <c r="AS490" s="27">
        <f>IF($O490&gt;=AS$1,$S490+$Y490+$Z490,$Y490+$Z490)</f>
        <v>1654.3875000000003</v>
      </c>
      <c r="AT490" s="27">
        <f>IF($O490&gt;=AT$1,$S490+$Y490+$Z490,$Y490+$Z490)</f>
        <v>1654.3875000000003</v>
      </c>
      <c r="AU490" s="27">
        <f>IF($O490&gt;=AU$1,$S490+$Y490+$Z490,$Y490+$Z490)</f>
        <v>1654.3875000000003</v>
      </c>
      <c r="AV490" s="27">
        <f>IF($O490&gt;=AV$1,$S490+$Y490+$Z490,$Y490+$Z490)</f>
        <v>1654.3875000000003</v>
      </c>
      <c r="AW490" s="27">
        <f>IF($O490&gt;=AW$1,$S490+$Y490+$Z490,$Y490+$Z490)</f>
        <v>1654.3875000000003</v>
      </c>
      <c r="AX490" s="27">
        <f>IF($O490&gt;=AX$1,$S490+$Y490+$Z490,$Y490+$Z490)</f>
        <v>1654.3875000000003</v>
      </c>
      <c r="AY490" s="27">
        <f>IF($O490&gt;=AY$1,$S490+$Y490+$Z490,$Y490+$Z490)</f>
        <v>1654.3875000000003</v>
      </c>
      <c r="AZ490" s="27">
        <f>IF($O490&gt;=AZ$1,$S490+$Y490+$Z490,$Y490+$Z490)</f>
        <v>1654.3875000000003</v>
      </c>
      <c r="BA490" s="27">
        <f>IF($O490&gt;=BA$1,$S490+$Y490+$Z490,$Y490+$Z490)</f>
        <v>1654.3875000000003</v>
      </c>
      <c r="BB490" s="27">
        <f>IF($O490&gt;=BB$1,$S490+$Y490+$Z490,$Y490+$Z490)</f>
        <v>1654.3875000000003</v>
      </c>
      <c r="BC490" s="27">
        <f>IF($O490&gt;=BC$1,$S490+$Y490+$Z490,$Y490+$Z490)</f>
        <v>1654.3875000000003</v>
      </c>
      <c r="BD490" s="27">
        <f>IF($O490&gt;=BD$1,$S490+$Y490+$Z490,$Y490+$Z490)</f>
        <v>1654.3875000000003</v>
      </c>
      <c r="BE490" s="27">
        <f>IF($O490&gt;=BE$1,$S490+$Y490+$Z490,$Y490+$Z490)</f>
        <v>1654.3875000000003</v>
      </c>
      <c r="BF490" s="27">
        <f>IF($O490&gt;=BF$1,$S490+$Y490+$Z490,$Y490+$Z490)</f>
        <v>1654.3875000000003</v>
      </c>
      <c r="BG490" s="27">
        <f>IF($O490&gt;=BG$1,$S490+$Y490+$Z490,$Y490+$Z490)</f>
        <v>1654.3875000000003</v>
      </c>
      <c r="BH490" s="27">
        <f>IF($O490&gt;=BH$1,$S490+$Y490+$Z490,$Y490+$Z490)</f>
        <v>1654.3875000000003</v>
      </c>
      <c r="BI490" s="27">
        <f>IF($O490&gt;=BI$1,$S490+$Y490+$Z490,$Y490+$Z490)</f>
        <v>1654.3875000000003</v>
      </c>
      <c r="BJ490" s="27">
        <f>IF($O490&gt;=BJ$1,$S490+$Y490+$Z490,$Y490+$Z490)</f>
        <v>1654.3875000000003</v>
      </c>
      <c r="BK490" s="27">
        <f>IF($O490&gt;=BK$1,$S490+$Y490+$Z490,$Y490+$Z490)</f>
        <v>1654.3875000000003</v>
      </c>
      <c r="BL490" s="27">
        <f>IF($O490&gt;=BL$1,$S490+$Y490+$Z490,$Y490+$Z490)</f>
        <v>1654.3875000000003</v>
      </c>
      <c r="BM490" s="27">
        <f>IF($O490&gt;=BM$1,$S490+$Y490+$Z490,$Y490+$Z490)</f>
        <v>1654.3875000000003</v>
      </c>
      <c r="BN490" s="27">
        <f>IF($O490&gt;=BN$1,$S490+$Y490+$Z490,$Y490+$Z490)</f>
        <v>1654.3875000000003</v>
      </c>
      <c r="BO490" s="27">
        <f>IF($O490&gt;=BO$1,$S490+$Y490+$Z490,$Y490+$Z490)</f>
        <v>1654.3875000000003</v>
      </c>
      <c r="BP490" s="27">
        <f>IF($O490&gt;=BP$1,$S490+$Y490+$Z490,$Y490+$Z490)</f>
        <v>1654.3875000000003</v>
      </c>
      <c r="BQ490" s="27">
        <f>IF($O490&gt;=BQ$1,$S490+$Y490+$Z490,$Y490+$Z490)</f>
        <v>1654.3875000000003</v>
      </c>
      <c r="BR490" s="27">
        <f>IF($O490&gt;=BR$1,$S490+$Y490+$Z490,$Y490+$Z490)</f>
        <v>1654.3875000000003</v>
      </c>
      <c r="BS490" s="27">
        <f>IF($O490&gt;=BS$1,$S490+$Y490+$Z490,$Y490+$Z490)</f>
        <v>1654.3875000000003</v>
      </c>
      <c r="BT490" s="27">
        <f>IF($O490&gt;=BT$1,$S490+$Y490+$Z490,$Y490+$Z490)</f>
        <v>1654.3875000000003</v>
      </c>
      <c r="BU490" s="27">
        <f>IF($O490&gt;=BU$1,$S490+$Y490+$Z490,$Y490+$Z490)</f>
        <v>1654.3875000000003</v>
      </c>
      <c r="BV490" s="27">
        <f>IF($O490&gt;=BV$1,$S490+$Y490+$Z490,$Y490+$Z490)</f>
        <v>1654.3875000000003</v>
      </c>
      <c r="BW490" s="27">
        <f>IF($O490&gt;=BW$1,$S490+$Y490+$Z490,$Y490+$Z490)</f>
        <v>1654.3875000000003</v>
      </c>
      <c r="BX490" s="27">
        <f>IF($O490&gt;=BX$1,$S490+$Y490+$Z490,$Y490+$Z490)</f>
        <v>1654.3875000000003</v>
      </c>
      <c r="BY490" s="27">
        <f>IF($O490&gt;=BY$1,$S490+$Y490+$Z490,$Y490+$Z490)</f>
        <v>1654.3875000000003</v>
      </c>
      <c r="BZ490" s="27">
        <f>IF($O490&gt;=BZ$1,$S490+$Y490+$Z490,$Y490+$Z490)</f>
        <v>1654.3875000000003</v>
      </c>
      <c r="CA490" s="27">
        <f>IF($O490&gt;=CA$1,$S490+$Y490+$Z490,$Y490+$Z490)</f>
        <v>1654.3875000000003</v>
      </c>
      <c r="CB490" s="27">
        <f>IF($O490&gt;=CB$1,$S490+$Y490+$Z490,$Y490+$Z490)</f>
        <v>1654.3875000000003</v>
      </c>
      <c r="CC490" s="27">
        <f>IF($O490&gt;=CC$1,$S490+$Y490+$Z490,$Y490+$Z490)</f>
        <v>1654.3875000000003</v>
      </c>
      <c r="CD490" s="27">
        <f>IF($O490&gt;=CD$1,$S490+$Y490+$Z490,$Y490+$Z490)</f>
        <v>1654.3875000000003</v>
      </c>
      <c r="CE490" s="27">
        <f>IF($O490&gt;=CE$1,$S490+$Y490+$Z490,$Y490+$Z490)</f>
        <v>1654.3875000000003</v>
      </c>
      <c r="CF490" s="27">
        <f>IF($O490&gt;=CF$1,$S490+$Y490+$Z490,$Y490+$Z490)</f>
        <v>1654.3875000000003</v>
      </c>
      <c r="CG490" s="27">
        <f>IF($O490&gt;=CG$1,$S490+$Y490+$Z490,$Y490+$Z490)</f>
        <v>1654.3875000000003</v>
      </c>
      <c r="CH490" s="27">
        <f>IF($O490&gt;=CH$1,$S490+$Y490+$Z490,$Y490+$Z490)</f>
        <v>1654.3875000000003</v>
      </c>
      <c r="CI490" s="27">
        <f>IF($O490&gt;=CI$1,$S490+$Y490+$Z490,$Y490+$Z490)</f>
        <v>1654.3875000000003</v>
      </c>
      <c r="CJ490" s="27">
        <f>IF($O490&gt;=CJ$1,$S490+$Y490+$Z490,$Y490+$Z490)</f>
        <v>1654.3875000000003</v>
      </c>
      <c r="CK490" s="27">
        <f>IF($O490&gt;=CK$1,$S490+$Y490+$Z490,$Y490+$Z490)</f>
        <v>1654.3875000000003</v>
      </c>
      <c r="CL490" s="27">
        <f>IF($O490&gt;=CL$1,$S490+$Y490+$Z490,$Y490+$Z490)</f>
        <v>1654.3875000000003</v>
      </c>
      <c r="CM490" s="27">
        <f>IF($O490&gt;=CM$1,$S490+$Y490+$Z490,$Y490+$Z490)</f>
        <v>1654.3875000000003</v>
      </c>
      <c r="CN490" s="27">
        <f>IF($O490&gt;=CN$1,$S490+$Y490,$Y490)</f>
        <v>1254.3875000000003</v>
      </c>
      <c r="CO490" s="27">
        <f>IF($O490&gt;=CO$1,$S490+$Y490,$Y490)</f>
        <v>1254.3875000000003</v>
      </c>
      <c r="CP490" s="27">
        <f>IF($O490&gt;=CP$1,$S490+$Y490,$Y490)</f>
        <v>1254.3875000000003</v>
      </c>
      <c r="CQ490" s="27">
        <f>IF($O490&gt;=CQ$1,$S490+$Y490,$Y490)</f>
        <v>1254.3875000000003</v>
      </c>
      <c r="CR490" s="27">
        <f>IF($O490&gt;=CR$1,$S490+$Y490,$Y490)</f>
        <v>1254.3875000000003</v>
      </c>
      <c r="CS490" s="27">
        <f>IF($O490&gt;=CS$1,$S490+$Y490,$Y490)</f>
        <v>1254.3875000000003</v>
      </c>
      <c r="CT490" s="27">
        <f>IF($O490&gt;=CT$1,$S490+$Y490,$Y490)</f>
        <v>1254.3875000000003</v>
      </c>
      <c r="CU490" s="27">
        <f>IF($O490&gt;=CU$1,$S490+$Y490,$Y490)</f>
        <v>1254.3875000000003</v>
      </c>
      <c r="CV490" s="27">
        <f>IF($O490&gt;=CV$1,$S490+$Y490,$Y490)</f>
        <v>1254.3875000000003</v>
      </c>
      <c r="CW490" s="27">
        <f>IF($O490&gt;=CW$1,$S490+$Y490,$Y490)</f>
        <v>1254.3875000000003</v>
      </c>
      <c r="CX490" s="27">
        <f>IF($O490&gt;=CX$1,$S490+$Y490,$Y490)</f>
        <v>1254.3875000000003</v>
      </c>
      <c r="CY490" s="27">
        <f>IF($O490&gt;=CY$1,$S490+$Y490,$Y490)</f>
        <v>1254.3875000000003</v>
      </c>
      <c r="CZ490" s="27">
        <f>IF($O490&gt;=CZ$1,$S490+$Y490,$Y490)</f>
        <v>1254.3875000000003</v>
      </c>
      <c r="DA490" s="27">
        <f>IF($O490&gt;=DA$1,$S490+$Y490,$Y490)</f>
        <v>1254.3875000000003</v>
      </c>
      <c r="DB490" s="27">
        <f>IF($O490&gt;=DB$1,$S490+$Y490,$Y490)</f>
        <v>1254.3875000000003</v>
      </c>
      <c r="DC490" s="27">
        <f>IF($O490&gt;=DC$1,$S490+$Y490,$Y490)</f>
        <v>1254.3875000000003</v>
      </c>
      <c r="DD490" s="27">
        <f>IF($O490&gt;=DD$1,$S490+$Y490,$Y490)</f>
        <v>1254.3875000000003</v>
      </c>
      <c r="DE490" s="27">
        <f>IF($O490&gt;=DE$1,$S490+$Y490,$Y490)</f>
        <v>1254.3875000000003</v>
      </c>
      <c r="DF490" s="27">
        <f>IF($O490&gt;=DF$1,$S490+$Y490,$Y490)</f>
        <v>1254.3875000000003</v>
      </c>
      <c r="DG490" s="27">
        <f>IF($O490&gt;=DG$1,$S490+$Y490,$Y490)</f>
        <v>1254.3875000000003</v>
      </c>
      <c r="DH490" s="27">
        <f>IF($O490&gt;=DH$1,$S490+$Y490,$Y490)</f>
        <v>1254.3875000000003</v>
      </c>
      <c r="DI490" s="27">
        <f>IF($O490&gt;=DI$1,$S490+$Y490,$Y490)</f>
        <v>1254.3875000000003</v>
      </c>
      <c r="DJ490" s="27">
        <f>IF($O490&gt;=DJ$1,$S490+$Y490,$Y490)</f>
        <v>1254.3875000000003</v>
      </c>
      <c r="DK490" s="27">
        <f>IF($O490&gt;=DK$1,$S490+$Y490,$Y490)</f>
        <v>1254.3875000000003</v>
      </c>
      <c r="DL490" s="27">
        <f>IF($O490&gt;=DL$1,$S490+$Y490,$Y490)</f>
        <v>1254.3875000000003</v>
      </c>
      <c r="DM490" s="27">
        <f>IF($O490&gt;=DM$1,$S490+$Y490,$Y490)</f>
        <v>1254.3875000000003</v>
      </c>
      <c r="DN490" s="27">
        <f>IF($O490&gt;=DN$1,$S490+$Y490,$Y490)</f>
        <v>1254.3875000000003</v>
      </c>
      <c r="DO490" s="27">
        <f>IF($O490&gt;=DO$1,$S490+$Y490,$Y490)</f>
        <v>1254.3875000000003</v>
      </c>
      <c r="DP490" s="27">
        <f>IF($O490&gt;=DP$1,$S490+$Y490,$Y490)</f>
        <v>1254.3875000000003</v>
      </c>
      <c r="DQ490" s="27">
        <f>IF($O490&gt;=DQ$1,$S490+$Y490,$Y490)</f>
        <v>1254.3875000000003</v>
      </c>
      <c r="DR490" s="27">
        <f>IF($O490&gt;=DR$1,$S490+$Y490,$Y490)</f>
        <v>1254.3875000000003</v>
      </c>
      <c r="DS490" s="27">
        <f>IF($O490&gt;=DS$1,$S490+$Y490,$Y490)</f>
        <v>1254.3875000000003</v>
      </c>
      <c r="DT490" s="27">
        <f>IF($O490&gt;=DT$1,$S490+$Y490,$Y490)</f>
        <v>1254.3875000000003</v>
      </c>
      <c r="DU490" s="27">
        <f>IF($O490&gt;=DU$1,$S490+$Y490,$Y490)</f>
        <v>1254.3875000000003</v>
      </c>
      <c r="DV490" s="27">
        <f>IF($O490&gt;=DV$1,$S490+$Y490,$Y490)</f>
        <v>1254.3875000000003</v>
      </c>
      <c r="DW490" s="27">
        <f>IF($O490&gt;=DW$1,$S490+$Y490,$Y490)</f>
        <v>1254.3875000000003</v>
      </c>
      <c r="DX490" s="27">
        <f>IF($O490&gt;=DX$1,$S490+$Y490,$Y490)</f>
        <v>1254.3875000000003</v>
      </c>
      <c r="DY490" s="27">
        <f>IF($O490&gt;=DY$1,$S490+$Y490,$Y490)</f>
        <v>1254.3875000000003</v>
      </c>
      <c r="DZ490" s="27">
        <f>IF($O490&gt;=DZ$1,$S490+$Y490,$Y490)</f>
        <v>1254.3875000000003</v>
      </c>
      <c r="EA490" s="27">
        <f>IF($O490&gt;=EA$1,$S490+$Y490,$Y490)</f>
        <v>1254.3875000000003</v>
      </c>
      <c r="EB490" s="27">
        <f>IF($O490&gt;=EB$1,$S490+$Y490,$Y490)</f>
        <v>1254.3875000000003</v>
      </c>
      <c r="EC490" s="27">
        <f>IF($O490&gt;=EC$1,$S490+$Y490,$Y490)</f>
        <v>1254.3875000000003</v>
      </c>
      <c r="ED490" s="27">
        <f>IF($O490&gt;=ED$1,$S490+$Y490,$Y490)</f>
        <v>1254.3875000000003</v>
      </c>
      <c r="EE490" s="27">
        <f>IF($O490&gt;=EE$1,$S490+$Y490,$Y490)</f>
        <v>1254.3875000000003</v>
      </c>
      <c r="EF490" s="27">
        <f>IF($O490&gt;=EF$1,$S490+$Y490,$Y490)</f>
        <v>1254.3875000000003</v>
      </c>
      <c r="EG490" s="27">
        <f>IF($O490&gt;=EG$1,$S490+$Y490,$Y490)</f>
        <v>1254.3875000000003</v>
      </c>
      <c r="EH490" s="27">
        <f>IF($O490&gt;=EH$1,$S490+$Y490,$Y490)</f>
        <v>1254.3875000000003</v>
      </c>
      <c r="EI490" s="27">
        <f>IF($O490&gt;=EI$1,$S490+$Y490,$Y490)</f>
        <v>1254.3875000000003</v>
      </c>
      <c r="EJ490" s="27">
        <f>IF($O490&gt;=EJ$1,$S490+$Y490,$Y490)</f>
        <v>1254.3875000000003</v>
      </c>
      <c r="EK490" s="27">
        <f>IF($O490&gt;=EK$1,$S490+$Y490,$Y490)</f>
        <v>1254.3875000000003</v>
      </c>
      <c r="EL490" s="27">
        <f>IF($O490&gt;=EL$1,$S490+$Y490,$Y490)</f>
        <v>1254.3875000000003</v>
      </c>
      <c r="EM490" s="27">
        <f>IF($O490&gt;=EM$1,$S490+$Y490,$Y490)</f>
        <v>1254.3875000000003</v>
      </c>
      <c r="EN490" s="27">
        <f>IF($O490&gt;=EN$1,$S490+$Y490,$Y490)</f>
        <v>1254.3875000000003</v>
      </c>
      <c r="EO490" s="27">
        <f>IF($O490&gt;=EO$1,$S490+$Y490,$Y490)</f>
        <v>1254.3875000000003</v>
      </c>
      <c r="EP490" s="27">
        <f>IF($O490&gt;=EP$1,$S490+$Y490,$Y490)</f>
        <v>1254.3875000000003</v>
      </c>
      <c r="EQ490" s="27">
        <f>IF($O490&gt;=EQ$1,$S490+$Y490,$Y490)</f>
        <v>1254.3875000000003</v>
      </c>
      <c r="ER490" s="27">
        <f>IF($O490&gt;=ER$1,$S490+$Y490,$Y490)</f>
        <v>1254.3875000000003</v>
      </c>
      <c r="ES490" s="27">
        <f>IF($O490&gt;=ES$1,$S490+$Y490,$Y490)</f>
        <v>1254.3875000000003</v>
      </c>
      <c r="ET490" s="27">
        <f>IF($O490&gt;=ET$1,$S490+$Y490,$Y490)</f>
        <v>1254.3875000000003</v>
      </c>
      <c r="EU490" s="27">
        <f>IF($O490&gt;=EU$1,$S490+$Y490,$Y490)</f>
        <v>1254.3875000000003</v>
      </c>
      <c r="EV490" s="27">
        <f>IF($O490&gt;=EV$1,$S490,0)</f>
        <v>1254.3875000000003</v>
      </c>
      <c r="EW490" s="27">
        <f>IF($O490&gt;=EW$1,$S490,0)</f>
        <v>1254.3875000000003</v>
      </c>
      <c r="EX490" s="27">
        <f>IF($O490&gt;=EX$1,$S490,0)</f>
        <v>1254.3875000000003</v>
      </c>
      <c r="EY490" s="27">
        <f>IF($O490&gt;=EY$1,$S490,0)</f>
        <v>1254.3875000000003</v>
      </c>
      <c r="EZ490" s="27">
        <f>IF($O490&gt;=EZ$1,$S490,0)</f>
        <v>1254.3875000000003</v>
      </c>
      <c r="FA490" s="27">
        <f>IF($O490&gt;=FA$1,$S490,0)</f>
        <v>1254.3875000000003</v>
      </c>
      <c r="FB490" s="27">
        <f>IF($O490&gt;=FB$1,$S490,0)</f>
        <v>1254.3875000000003</v>
      </c>
      <c r="FC490" s="27">
        <f>IF($O490&gt;=FC$1,$S490,0)</f>
        <v>1254.3875000000003</v>
      </c>
      <c r="FD490" s="27">
        <f>IF($O490&gt;=FD$1,$S490,0)</f>
        <v>1254.3875000000003</v>
      </c>
      <c r="FE490" s="27">
        <f>IF($O490&gt;=FE$1,$S490,0)</f>
        <v>1254.3875000000003</v>
      </c>
      <c r="FF490" s="27">
        <f>IF($O490&gt;=FF$1,$S490,0)</f>
        <v>1254.3875000000003</v>
      </c>
      <c r="FG490" s="27">
        <f>IF($O490&gt;=FG$1,$S490,0)</f>
        <v>1254.3875000000003</v>
      </c>
      <c r="FH490" s="27">
        <f>IF($O490&gt;=FH$1,$S490,0)</f>
        <v>1254.3875000000003</v>
      </c>
      <c r="FI490" s="27">
        <f>IF($O490&gt;=FI$1,$S490,0)</f>
        <v>1254.3875000000003</v>
      </c>
      <c r="FJ490" s="27">
        <f>IF($O490&gt;=FJ$1,$S490,0)</f>
        <v>1254.3875000000003</v>
      </c>
      <c r="FK490" s="27">
        <f>IF($O490&gt;=FK$1,$S490,0)</f>
        <v>1254.3875000000003</v>
      </c>
      <c r="FL490" s="27">
        <f>IF($O490&gt;=FL$1,$S490,0)</f>
        <v>1254.3875000000003</v>
      </c>
      <c r="FM490" s="27">
        <f>IF($O490&gt;=FM$1,$S490,0)</f>
        <v>1254.3875000000003</v>
      </c>
      <c r="FN490" s="27">
        <f>IF($O490&gt;=FN$1,$S490,0)</f>
        <v>1254.3875000000003</v>
      </c>
      <c r="FO490" s="27">
        <f>IF($O490&gt;=FO$1,$S490,0)</f>
        <v>1254.3875000000003</v>
      </c>
      <c r="FP490" s="27">
        <f>IF($O490&gt;=FP$1,$S490,0)</f>
        <v>1254.3875000000003</v>
      </c>
      <c r="FQ490" s="27">
        <f>IF($O490&gt;=FQ$1,$S490,0)</f>
        <v>1254.3875000000003</v>
      </c>
      <c r="FR490" s="27">
        <f>IF($O490&gt;=FR$1,$S490,0)</f>
        <v>1254.3875000000003</v>
      </c>
      <c r="FS490" s="27">
        <f>IF($O490&gt;=FS$1,$S490,0)</f>
        <v>1254.3875000000003</v>
      </c>
      <c r="FT490" s="27">
        <f>IF($O490&gt;=FT$1,$S490,0)</f>
        <v>1254.3875000000003</v>
      </c>
      <c r="FU490" s="27">
        <f>IF($O490&gt;=FU$1,$S490,0)</f>
        <v>1254.3875000000003</v>
      </c>
      <c r="FV490" s="27">
        <f>IF($O490&gt;=FV$1,$S490,0)</f>
        <v>1254.3875000000003</v>
      </c>
      <c r="FW490" s="27">
        <f>IF($O490&gt;=FW$1,$S490,0)</f>
        <v>1254.3875000000003</v>
      </c>
      <c r="FX490" s="27">
        <f>IF($O490&gt;=FX$1,$S490,0)</f>
        <v>1254.3875000000003</v>
      </c>
      <c r="FY490" s="27">
        <f>IF($O490&gt;=FY$1,$S490,0)</f>
        <v>1254.3875000000003</v>
      </c>
      <c r="FZ490" s="27">
        <f>IF($O490&gt;=FZ$1,$S490,0)</f>
        <v>1254.3875000000003</v>
      </c>
      <c r="GA490" s="27">
        <f>IF($O490&gt;=GA$1,$S490,0)</f>
        <v>1254.3875000000003</v>
      </c>
      <c r="GB490" s="27">
        <f>IF($O490&gt;=GB$1,$S490,0)</f>
        <v>1254.3875000000003</v>
      </c>
      <c r="GC490" s="27">
        <f>IF($O490&gt;=GC$1,$S490,0)</f>
        <v>1254.3875000000003</v>
      </c>
      <c r="GD490" s="27">
        <f>IF($O490&gt;=GD$1,$S490,0)</f>
        <v>1254.3875000000003</v>
      </c>
      <c r="GE490" s="27">
        <f>IF($O490&gt;=GE$1,$S490,0)</f>
        <v>1254.3875000000003</v>
      </c>
      <c r="GF490" s="27">
        <f>IF($O490&gt;=GF$1,$S490,0)</f>
        <v>1254.3875000000003</v>
      </c>
      <c r="GG490" s="27">
        <f>IF($O490&gt;=GG$1,$S490,0)</f>
        <v>1254.3875000000003</v>
      </c>
      <c r="GH490" s="27">
        <f>IF($O490&gt;=GH$1,$S490,0)</f>
        <v>1254.3875000000003</v>
      </c>
      <c r="GI490" s="27">
        <f>IF($O490&gt;=GI$1,$S490,0)</f>
        <v>1254.3875000000003</v>
      </c>
      <c r="GJ490" s="27">
        <f>IF($O490&gt;=GJ$1,$S490,0)</f>
        <v>1254.3875000000003</v>
      </c>
      <c r="GK490" s="27">
        <f>IF($O490&gt;=GK$1,$S490,0)</f>
        <v>1254.3875000000003</v>
      </c>
      <c r="GL490" s="27">
        <f>IF($O490&gt;=GL$1,$S490,0)</f>
        <v>1254.3875000000003</v>
      </c>
      <c r="GM490" s="27">
        <f>IF($O490&gt;=GM$1,$S490,0)</f>
        <v>1254.3875000000003</v>
      </c>
      <c r="GN490" s="27">
        <f>IF($O490&gt;=GN$1,$S490,0)</f>
        <v>1254.3875000000003</v>
      </c>
      <c r="GO490" s="27">
        <f>IF($O490&gt;=GO$1,$S490,0)</f>
        <v>1254.3875000000003</v>
      </c>
      <c r="GP490" s="27">
        <f>IF($O490&gt;=GP$1,$S490,0)</f>
        <v>1254.3875000000003</v>
      </c>
      <c r="GQ490" s="27">
        <f>IF($O490&gt;=GQ$1,$S490,0)</f>
        <v>1254.3875000000003</v>
      </c>
      <c r="GR490" s="27">
        <f>IF($O490&gt;=GR$1,$S490,0)</f>
        <v>0</v>
      </c>
      <c r="GS490" s="27">
        <f>IF($O490&gt;=GS$1,$S490,0)</f>
        <v>0</v>
      </c>
      <c r="GT490" s="27">
        <f>IF($O490&gt;=GT$1,$S490,0)</f>
        <v>0</v>
      </c>
      <c r="GU490" s="27">
        <f>IF($O490&gt;=GU$1,$S490,0)</f>
        <v>0</v>
      </c>
      <c r="GV490" s="27">
        <f>IF($O490&gt;=GV$1,$S490,0)</f>
        <v>0</v>
      </c>
      <c r="GW490" s="27">
        <f>IF($O490&gt;=GW$1,$S490,0)</f>
        <v>0</v>
      </c>
      <c r="GX490" s="27">
        <f>IF($O490&gt;=GX$1,$S490,0)</f>
        <v>0</v>
      </c>
      <c r="GY490" s="27">
        <f>IF($O490&gt;=GY$1,$S490,0)</f>
        <v>0</v>
      </c>
      <c r="GZ490" s="27">
        <f>IF($O490&gt;=GZ$1,$S490,0)</f>
        <v>0</v>
      </c>
      <c r="HA490" s="27">
        <f>IF($O490&gt;=HA$1,$S490,0)</f>
        <v>0</v>
      </c>
      <c r="HB490" s="27">
        <f>IF($O490&gt;=HB$1,$S490,0)</f>
        <v>0</v>
      </c>
      <c r="HC490" s="27">
        <f>IF($O490&gt;=HC$1,$S490,0)</f>
        <v>0</v>
      </c>
    </row>
    <row r="491" spans="1:211">
      <c r="A491" s="3">
        <v>42951</v>
      </c>
      <c r="B491" s="3" t="s">
        <v>600</v>
      </c>
      <c r="C491" s="3" t="s">
        <v>490</v>
      </c>
      <c r="D491" s="3">
        <v>59</v>
      </c>
      <c r="E491" s="4">
        <v>33463</v>
      </c>
      <c r="F491" s="5">
        <v>26.87123287671233</v>
      </c>
      <c r="G491" s="3" t="s">
        <v>446</v>
      </c>
      <c r="H491" s="4">
        <v>21665</v>
      </c>
      <c r="I491" s="9" t="s">
        <v>869</v>
      </c>
      <c r="J491" s="5">
        <v>4873.74</v>
      </c>
      <c r="K491" s="31">
        <v>230</v>
      </c>
      <c r="L491" s="32">
        <v>27</v>
      </c>
      <c r="M491" s="33">
        <f>VLOOKUP(L491,FIND,3,TRUE)</f>
        <v>1.5</v>
      </c>
      <c r="N491" s="32">
        <f>IF(L491&gt;30,180,VLOOKUP(L491,TEMPO,2,FALSE))</f>
        <v>162</v>
      </c>
      <c r="O491" s="32">
        <f>IF(R491&gt;0,4,N491)</f>
        <v>162</v>
      </c>
      <c r="P491" s="96">
        <f>J491*M491*L491</f>
        <v>197386.47</v>
      </c>
      <c r="Q491" s="96">
        <f>10934.45*2</f>
        <v>21868.9</v>
      </c>
      <c r="R491" s="96">
        <f>IF(P491&lt;=Q491,P491/4,0)</f>
        <v>0</v>
      </c>
      <c r="S491" s="5">
        <f>IF(P491&gt;=Q491,P491/N491,0)</f>
        <v>1218.4349999999999</v>
      </c>
      <c r="T491" s="3"/>
      <c r="U491" s="3">
        <f>IF(T491="",1,0)</f>
        <v>1</v>
      </c>
      <c r="V491" s="3">
        <v>85</v>
      </c>
      <c r="W491" s="5">
        <v>0</v>
      </c>
      <c r="X491" s="5">
        <v>402.65</v>
      </c>
      <c r="Y491" s="5">
        <f>X491*W491</f>
        <v>0</v>
      </c>
      <c r="Z491" s="5">
        <v>400</v>
      </c>
      <c r="AA491" s="5">
        <f>S491+Y491+Z491</f>
        <v>1618.4349999999999</v>
      </c>
      <c r="AB491" s="39">
        <f>(J491/12+J491/12*1.3333333333+450/12+J491/30*6/12+J491)*1.3+Y491+Z491+153.9</f>
        <v>8276.082866649067</v>
      </c>
      <c r="AC491" s="39" t="s">
        <v>450</v>
      </c>
      <c r="AD491" s="39">
        <f>J491*1.3+400+153.9</f>
        <v>6889.7619999999997</v>
      </c>
      <c r="AE491" s="39">
        <f>SUMIFS('CUSTO MENSAL FUNC NOVO'!H:H,'CUSTO MENSAL FUNC NOVO'!A:A,'VALORES MENSAIS'!AC491)</f>
        <v>3296.25</v>
      </c>
      <c r="AF491" s="27">
        <f>IF($R491&gt;0,$R491,$S491)+$Y491+$Z491</f>
        <v>1618.4349999999999</v>
      </c>
      <c r="AG491" s="27">
        <f>IF($R491&gt;0,$R491,$S491)+$Y491+$Z491</f>
        <v>1618.4349999999999</v>
      </c>
      <c r="AH491" s="27">
        <f>IF($R491&gt;0,$R491,$S491)+$Y491+$Z491</f>
        <v>1618.4349999999999</v>
      </c>
      <c r="AI491" s="27">
        <f>IF($R491&gt;0,$R491,$S491)+$Y491+$Z491</f>
        <v>1618.4349999999999</v>
      </c>
      <c r="AJ491" s="27">
        <f>IF($O491&gt;=AJ$1,$S491+$Y491+$Z491,$Y491+$Z491)</f>
        <v>1618.4349999999999</v>
      </c>
      <c r="AK491" s="27">
        <f>IF($O491&gt;=AK$1,$S491+$Y491+$Z491,$Y491+$Z491)</f>
        <v>1618.4349999999999</v>
      </c>
      <c r="AL491" s="27">
        <f>IF($O491&gt;=AL$1,$S491+$Y491+$Z491,$Y491+$Z491)</f>
        <v>1618.4349999999999</v>
      </c>
      <c r="AM491" s="27">
        <f>IF($O491&gt;=AM$1,$S491+$Y491+$Z491,$Y491+$Z491)</f>
        <v>1618.4349999999999</v>
      </c>
      <c r="AN491" s="27">
        <f>IF($O491&gt;=AN$1,$S491+$Y491+$Z491,$Y491+$Z491)</f>
        <v>1618.4349999999999</v>
      </c>
      <c r="AO491" s="27">
        <f>IF($O491&gt;=AO$1,$S491+$Y491+$Z491,$Y491+$Z491)</f>
        <v>1618.4349999999999</v>
      </c>
      <c r="AP491" s="27">
        <f>IF($O491&gt;=AP$1,$S491+$Y491+$Z491,$Y491+$Z491)</f>
        <v>1618.4349999999999</v>
      </c>
      <c r="AQ491" s="27">
        <f>IF($O491&gt;=AQ$1,$S491+$Y491+$Z491,$Y491+$Z491)</f>
        <v>1618.4349999999999</v>
      </c>
      <c r="AR491" s="27">
        <f>IF($O491&gt;=AR$1,$S491+$Y491+$Z491,$Y491+$Z491)</f>
        <v>1618.4349999999999</v>
      </c>
      <c r="AS491" s="27">
        <f>IF($O491&gt;=AS$1,$S491+$Y491+$Z491,$Y491+$Z491)</f>
        <v>1618.4349999999999</v>
      </c>
      <c r="AT491" s="27">
        <f>IF($O491&gt;=AT$1,$S491+$Y491+$Z491,$Y491+$Z491)</f>
        <v>1618.4349999999999</v>
      </c>
      <c r="AU491" s="27">
        <f>IF($O491&gt;=AU$1,$S491+$Y491+$Z491,$Y491+$Z491)</f>
        <v>1618.4349999999999</v>
      </c>
      <c r="AV491" s="27">
        <f>IF($O491&gt;=AV$1,$S491+$Y491+$Z491,$Y491+$Z491)</f>
        <v>1618.4349999999999</v>
      </c>
      <c r="AW491" s="27">
        <f>IF($O491&gt;=AW$1,$S491+$Y491+$Z491,$Y491+$Z491)</f>
        <v>1618.4349999999999</v>
      </c>
      <c r="AX491" s="27">
        <f>IF($O491&gt;=AX$1,$S491+$Y491+$Z491,$Y491+$Z491)</f>
        <v>1618.4349999999999</v>
      </c>
      <c r="AY491" s="27">
        <f>IF($O491&gt;=AY$1,$S491+$Y491+$Z491,$Y491+$Z491)</f>
        <v>1618.4349999999999</v>
      </c>
      <c r="AZ491" s="27">
        <f>IF($O491&gt;=AZ$1,$S491+$Y491+$Z491,$Y491+$Z491)</f>
        <v>1618.4349999999999</v>
      </c>
      <c r="BA491" s="27">
        <f>IF($O491&gt;=BA$1,$S491+$Y491+$Z491,$Y491+$Z491)</f>
        <v>1618.4349999999999</v>
      </c>
      <c r="BB491" s="27">
        <f>IF($O491&gt;=BB$1,$S491+$Y491+$Z491,$Y491+$Z491)</f>
        <v>1618.4349999999999</v>
      </c>
      <c r="BC491" s="27">
        <f>IF($O491&gt;=BC$1,$S491+$Y491+$Z491,$Y491+$Z491)</f>
        <v>1618.4349999999999</v>
      </c>
      <c r="BD491" s="27">
        <f>IF($O491&gt;=BD$1,$S491+$Y491+$Z491,$Y491+$Z491)</f>
        <v>1618.4349999999999</v>
      </c>
      <c r="BE491" s="27">
        <f>IF($O491&gt;=BE$1,$S491+$Y491+$Z491,$Y491+$Z491)</f>
        <v>1618.4349999999999</v>
      </c>
      <c r="BF491" s="27">
        <f>IF($O491&gt;=BF$1,$S491+$Y491+$Z491,$Y491+$Z491)</f>
        <v>1618.4349999999999</v>
      </c>
      <c r="BG491" s="27">
        <f>IF($O491&gt;=BG$1,$S491+$Y491+$Z491,$Y491+$Z491)</f>
        <v>1618.4349999999999</v>
      </c>
      <c r="BH491" s="27">
        <f>IF($O491&gt;=BH$1,$S491+$Y491+$Z491,$Y491+$Z491)</f>
        <v>1618.4349999999999</v>
      </c>
      <c r="BI491" s="27">
        <f>IF($O491&gt;=BI$1,$S491+$Y491+$Z491,$Y491+$Z491)</f>
        <v>1618.4349999999999</v>
      </c>
      <c r="BJ491" s="27">
        <f>IF($O491&gt;=BJ$1,$S491+$Y491+$Z491,$Y491+$Z491)</f>
        <v>1618.4349999999999</v>
      </c>
      <c r="BK491" s="27">
        <f>IF($O491&gt;=BK$1,$S491+$Y491+$Z491,$Y491+$Z491)</f>
        <v>1618.4349999999999</v>
      </c>
      <c r="BL491" s="27">
        <f>IF($O491&gt;=BL$1,$S491+$Y491+$Z491,$Y491+$Z491)</f>
        <v>1618.4349999999999</v>
      </c>
      <c r="BM491" s="27">
        <f>IF($O491&gt;=BM$1,$S491+$Y491+$Z491,$Y491+$Z491)</f>
        <v>1618.4349999999999</v>
      </c>
      <c r="BN491" s="27">
        <f>IF($O491&gt;=BN$1,$S491+$Y491+$Z491,$Y491+$Z491)</f>
        <v>1618.4349999999999</v>
      </c>
      <c r="BO491" s="27">
        <f>IF($O491&gt;=BO$1,$S491+$Y491+$Z491,$Y491+$Z491)</f>
        <v>1618.4349999999999</v>
      </c>
      <c r="BP491" s="27">
        <f>IF($O491&gt;=BP$1,$S491+$Y491+$Z491,$Y491+$Z491)</f>
        <v>1618.4349999999999</v>
      </c>
      <c r="BQ491" s="27">
        <f>IF($O491&gt;=BQ$1,$S491+$Y491+$Z491,$Y491+$Z491)</f>
        <v>1618.4349999999999</v>
      </c>
      <c r="BR491" s="27">
        <f>IF($O491&gt;=BR$1,$S491+$Y491+$Z491,$Y491+$Z491)</f>
        <v>1618.4349999999999</v>
      </c>
      <c r="BS491" s="27">
        <f>IF($O491&gt;=BS$1,$S491+$Y491+$Z491,$Y491+$Z491)</f>
        <v>1618.4349999999999</v>
      </c>
      <c r="BT491" s="27">
        <f>IF($O491&gt;=BT$1,$S491+$Y491+$Z491,$Y491+$Z491)</f>
        <v>1618.4349999999999</v>
      </c>
      <c r="BU491" s="27">
        <f>IF($O491&gt;=BU$1,$S491+$Y491+$Z491,$Y491+$Z491)</f>
        <v>1618.4349999999999</v>
      </c>
      <c r="BV491" s="27">
        <f>IF($O491&gt;=BV$1,$S491+$Y491+$Z491,$Y491+$Z491)</f>
        <v>1618.4349999999999</v>
      </c>
      <c r="BW491" s="27">
        <f>IF($O491&gt;=BW$1,$S491+$Y491+$Z491,$Y491+$Z491)</f>
        <v>1618.4349999999999</v>
      </c>
      <c r="BX491" s="27">
        <f>IF($O491&gt;=BX$1,$S491+$Y491+$Z491,$Y491+$Z491)</f>
        <v>1618.4349999999999</v>
      </c>
      <c r="BY491" s="27">
        <f>IF($O491&gt;=BY$1,$S491+$Y491+$Z491,$Y491+$Z491)</f>
        <v>1618.4349999999999</v>
      </c>
      <c r="BZ491" s="27">
        <f>IF($O491&gt;=BZ$1,$S491+$Y491+$Z491,$Y491+$Z491)</f>
        <v>1618.4349999999999</v>
      </c>
      <c r="CA491" s="27">
        <f>IF($O491&gt;=CA$1,$S491+$Y491+$Z491,$Y491+$Z491)</f>
        <v>1618.4349999999999</v>
      </c>
      <c r="CB491" s="27">
        <f>IF($O491&gt;=CB$1,$S491+$Y491+$Z491,$Y491+$Z491)</f>
        <v>1618.4349999999999</v>
      </c>
      <c r="CC491" s="27">
        <f>IF($O491&gt;=CC$1,$S491+$Y491+$Z491,$Y491+$Z491)</f>
        <v>1618.4349999999999</v>
      </c>
      <c r="CD491" s="27">
        <f>IF($O491&gt;=CD$1,$S491+$Y491+$Z491,$Y491+$Z491)</f>
        <v>1618.4349999999999</v>
      </c>
      <c r="CE491" s="27">
        <f>IF($O491&gt;=CE$1,$S491+$Y491+$Z491,$Y491+$Z491)</f>
        <v>1618.4349999999999</v>
      </c>
      <c r="CF491" s="27">
        <f>IF($O491&gt;=CF$1,$S491+$Y491+$Z491,$Y491+$Z491)</f>
        <v>1618.4349999999999</v>
      </c>
      <c r="CG491" s="27">
        <f>IF($O491&gt;=CG$1,$S491+$Y491+$Z491,$Y491+$Z491)</f>
        <v>1618.4349999999999</v>
      </c>
      <c r="CH491" s="27">
        <f>IF($O491&gt;=CH$1,$S491+$Y491+$Z491,$Y491+$Z491)</f>
        <v>1618.4349999999999</v>
      </c>
      <c r="CI491" s="27">
        <f>IF($O491&gt;=CI$1,$S491+$Y491+$Z491,$Y491+$Z491)</f>
        <v>1618.4349999999999</v>
      </c>
      <c r="CJ491" s="27">
        <f>IF($O491&gt;=CJ$1,$S491+$Y491+$Z491,$Y491+$Z491)</f>
        <v>1618.4349999999999</v>
      </c>
      <c r="CK491" s="27">
        <f>IF($O491&gt;=CK$1,$S491+$Y491+$Z491,$Y491+$Z491)</f>
        <v>1618.4349999999999</v>
      </c>
      <c r="CL491" s="27">
        <f>IF($O491&gt;=CL$1,$S491+$Y491+$Z491,$Y491+$Z491)</f>
        <v>1618.4349999999999</v>
      </c>
      <c r="CM491" s="27">
        <f>IF($O491&gt;=CM$1,$S491+$Y491+$Z491,$Y491+$Z491)</f>
        <v>1618.4349999999999</v>
      </c>
      <c r="CN491" s="27">
        <f>IF($O491&gt;=CN$1,$S491+$Y491,$Y491)</f>
        <v>1218.4349999999999</v>
      </c>
      <c r="CO491" s="27">
        <f>IF($O491&gt;=CO$1,$S491+$Y491,$Y491)</f>
        <v>1218.4349999999999</v>
      </c>
      <c r="CP491" s="27">
        <f>IF($O491&gt;=CP$1,$S491+$Y491,$Y491)</f>
        <v>1218.4349999999999</v>
      </c>
      <c r="CQ491" s="27">
        <f>IF($O491&gt;=CQ$1,$S491+$Y491,$Y491)</f>
        <v>1218.4349999999999</v>
      </c>
      <c r="CR491" s="27">
        <f>IF($O491&gt;=CR$1,$S491+$Y491,$Y491)</f>
        <v>1218.4349999999999</v>
      </c>
      <c r="CS491" s="27">
        <f>IF($O491&gt;=CS$1,$S491+$Y491,$Y491)</f>
        <v>1218.4349999999999</v>
      </c>
      <c r="CT491" s="27">
        <f>IF($O491&gt;=CT$1,$S491+$Y491,$Y491)</f>
        <v>1218.4349999999999</v>
      </c>
      <c r="CU491" s="27">
        <f>IF($O491&gt;=CU$1,$S491+$Y491,$Y491)</f>
        <v>1218.4349999999999</v>
      </c>
      <c r="CV491" s="27">
        <f>IF($O491&gt;=CV$1,$S491+$Y491,$Y491)</f>
        <v>1218.4349999999999</v>
      </c>
      <c r="CW491" s="27">
        <f>IF($O491&gt;=CW$1,$S491+$Y491,$Y491)</f>
        <v>1218.4349999999999</v>
      </c>
      <c r="CX491" s="27">
        <f>IF($O491&gt;=CX$1,$S491+$Y491,$Y491)</f>
        <v>1218.4349999999999</v>
      </c>
      <c r="CY491" s="27">
        <f>IF($O491&gt;=CY$1,$S491+$Y491,$Y491)</f>
        <v>1218.4349999999999</v>
      </c>
      <c r="CZ491" s="27">
        <f>IF($O491&gt;=CZ$1,$S491+$Y491,$Y491)</f>
        <v>1218.4349999999999</v>
      </c>
      <c r="DA491" s="27">
        <f>IF($O491&gt;=DA$1,$S491+$Y491,$Y491)</f>
        <v>1218.4349999999999</v>
      </c>
      <c r="DB491" s="27">
        <f>IF($O491&gt;=DB$1,$S491+$Y491,$Y491)</f>
        <v>1218.4349999999999</v>
      </c>
      <c r="DC491" s="27">
        <f>IF($O491&gt;=DC$1,$S491+$Y491,$Y491)</f>
        <v>1218.4349999999999</v>
      </c>
      <c r="DD491" s="27">
        <f>IF($O491&gt;=DD$1,$S491+$Y491,$Y491)</f>
        <v>1218.4349999999999</v>
      </c>
      <c r="DE491" s="27">
        <f>IF($O491&gt;=DE$1,$S491+$Y491,$Y491)</f>
        <v>1218.4349999999999</v>
      </c>
      <c r="DF491" s="27">
        <f>IF($O491&gt;=DF$1,$S491+$Y491,$Y491)</f>
        <v>1218.4349999999999</v>
      </c>
      <c r="DG491" s="27">
        <f>IF($O491&gt;=DG$1,$S491+$Y491,$Y491)</f>
        <v>1218.4349999999999</v>
      </c>
      <c r="DH491" s="27">
        <f>IF($O491&gt;=DH$1,$S491+$Y491,$Y491)</f>
        <v>1218.4349999999999</v>
      </c>
      <c r="DI491" s="27">
        <f>IF($O491&gt;=DI$1,$S491+$Y491,$Y491)</f>
        <v>1218.4349999999999</v>
      </c>
      <c r="DJ491" s="27">
        <f>IF($O491&gt;=DJ$1,$S491+$Y491,$Y491)</f>
        <v>1218.4349999999999</v>
      </c>
      <c r="DK491" s="27">
        <f>IF($O491&gt;=DK$1,$S491+$Y491,$Y491)</f>
        <v>1218.4349999999999</v>
      </c>
      <c r="DL491" s="27">
        <f>IF($O491&gt;=DL$1,$S491+$Y491,$Y491)</f>
        <v>1218.4349999999999</v>
      </c>
      <c r="DM491" s="27">
        <f>IF($O491&gt;=DM$1,$S491+$Y491,$Y491)</f>
        <v>1218.4349999999999</v>
      </c>
      <c r="DN491" s="27">
        <f>IF($O491&gt;=DN$1,$S491+$Y491,$Y491)</f>
        <v>1218.4349999999999</v>
      </c>
      <c r="DO491" s="27">
        <f>IF($O491&gt;=DO$1,$S491+$Y491,$Y491)</f>
        <v>1218.4349999999999</v>
      </c>
      <c r="DP491" s="27">
        <f>IF($O491&gt;=DP$1,$S491+$Y491,$Y491)</f>
        <v>1218.4349999999999</v>
      </c>
      <c r="DQ491" s="27">
        <f>IF($O491&gt;=DQ$1,$S491+$Y491,$Y491)</f>
        <v>1218.4349999999999</v>
      </c>
      <c r="DR491" s="27">
        <f>IF($O491&gt;=DR$1,$S491+$Y491,$Y491)</f>
        <v>1218.4349999999999</v>
      </c>
      <c r="DS491" s="27">
        <f>IF($O491&gt;=DS$1,$S491+$Y491,$Y491)</f>
        <v>1218.4349999999999</v>
      </c>
      <c r="DT491" s="27">
        <f>IF($O491&gt;=DT$1,$S491+$Y491,$Y491)</f>
        <v>1218.4349999999999</v>
      </c>
      <c r="DU491" s="27">
        <f>IF($O491&gt;=DU$1,$S491+$Y491,$Y491)</f>
        <v>1218.4349999999999</v>
      </c>
      <c r="DV491" s="27">
        <f>IF($O491&gt;=DV$1,$S491+$Y491,$Y491)</f>
        <v>1218.4349999999999</v>
      </c>
      <c r="DW491" s="27">
        <f>IF($O491&gt;=DW$1,$S491+$Y491,$Y491)</f>
        <v>1218.4349999999999</v>
      </c>
      <c r="DX491" s="27">
        <f>IF($O491&gt;=DX$1,$S491+$Y491,$Y491)</f>
        <v>1218.4349999999999</v>
      </c>
      <c r="DY491" s="27">
        <f>IF($O491&gt;=DY$1,$S491+$Y491,$Y491)</f>
        <v>1218.4349999999999</v>
      </c>
      <c r="DZ491" s="27">
        <f>IF($O491&gt;=DZ$1,$S491+$Y491,$Y491)</f>
        <v>1218.4349999999999</v>
      </c>
      <c r="EA491" s="27">
        <f>IF($O491&gt;=EA$1,$S491+$Y491,$Y491)</f>
        <v>1218.4349999999999</v>
      </c>
      <c r="EB491" s="27">
        <f>IF($O491&gt;=EB$1,$S491+$Y491,$Y491)</f>
        <v>1218.4349999999999</v>
      </c>
      <c r="EC491" s="27">
        <f>IF($O491&gt;=EC$1,$S491+$Y491,$Y491)</f>
        <v>1218.4349999999999</v>
      </c>
      <c r="ED491" s="27">
        <f>IF($O491&gt;=ED$1,$S491+$Y491,$Y491)</f>
        <v>1218.4349999999999</v>
      </c>
      <c r="EE491" s="27">
        <f>IF($O491&gt;=EE$1,$S491+$Y491,$Y491)</f>
        <v>1218.4349999999999</v>
      </c>
      <c r="EF491" s="27">
        <f>IF($O491&gt;=EF$1,$S491+$Y491,$Y491)</f>
        <v>1218.4349999999999</v>
      </c>
      <c r="EG491" s="27">
        <f>IF($O491&gt;=EG$1,$S491+$Y491,$Y491)</f>
        <v>1218.4349999999999</v>
      </c>
      <c r="EH491" s="27">
        <f>IF($O491&gt;=EH$1,$S491+$Y491,$Y491)</f>
        <v>1218.4349999999999</v>
      </c>
      <c r="EI491" s="27">
        <f>IF($O491&gt;=EI$1,$S491+$Y491,$Y491)</f>
        <v>1218.4349999999999</v>
      </c>
      <c r="EJ491" s="27">
        <f>IF($O491&gt;=EJ$1,$S491+$Y491,$Y491)</f>
        <v>1218.4349999999999</v>
      </c>
      <c r="EK491" s="27">
        <f>IF($O491&gt;=EK$1,$S491+$Y491,$Y491)</f>
        <v>1218.4349999999999</v>
      </c>
      <c r="EL491" s="27">
        <f>IF($O491&gt;=EL$1,$S491+$Y491,$Y491)</f>
        <v>1218.4349999999999</v>
      </c>
      <c r="EM491" s="27">
        <f>IF($O491&gt;=EM$1,$S491+$Y491,$Y491)</f>
        <v>1218.4349999999999</v>
      </c>
      <c r="EN491" s="27">
        <f>IF($O491&gt;=EN$1,$S491+$Y491,$Y491)</f>
        <v>1218.4349999999999</v>
      </c>
      <c r="EO491" s="27">
        <f>IF($O491&gt;=EO$1,$S491+$Y491,$Y491)</f>
        <v>1218.4349999999999</v>
      </c>
      <c r="EP491" s="27">
        <f>IF($O491&gt;=EP$1,$S491+$Y491,$Y491)</f>
        <v>1218.4349999999999</v>
      </c>
      <c r="EQ491" s="27">
        <f>IF($O491&gt;=EQ$1,$S491+$Y491,$Y491)</f>
        <v>1218.4349999999999</v>
      </c>
      <c r="ER491" s="27">
        <f>IF($O491&gt;=ER$1,$S491+$Y491,$Y491)</f>
        <v>1218.4349999999999</v>
      </c>
      <c r="ES491" s="27">
        <f>IF($O491&gt;=ES$1,$S491+$Y491,$Y491)</f>
        <v>1218.4349999999999</v>
      </c>
      <c r="ET491" s="27">
        <f>IF($O491&gt;=ET$1,$S491+$Y491,$Y491)</f>
        <v>1218.4349999999999</v>
      </c>
      <c r="EU491" s="27">
        <f>IF($O491&gt;=EU$1,$S491+$Y491,$Y491)</f>
        <v>1218.4349999999999</v>
      </c>
      <c r="EV491" s="27">
        <f>IF($O491&gt;=EV$1,$S491,0)</f>
        <v>1218.4349999999999</v>
      </c>
      <c r="EW491" s="27">
        <f>IF($O491&gt;=EW$1,$S491,0)</f>
        <v>1218.4349999999999</v>
      </c>
      <c r="EX491" s="27">
        <f>IF($O491&gt;=EX$1,$S491,0)</f>
        <v>1218.4349999999999</v>
      </c>
      <c r="EY491" s="27">
        <f>IF($O491&gt;=EY$1,$S491,0)</f>
        <v>1218.4349999999999</v>
      </c>
      <c r="EZ491" s="27">
        <f>IF($O491&gt;=EZ$1,$S491,0)</f>
        <v>1218.4349999999999</v>
      </c>
      <c r="FA491" s="27">
        <f>IF($O491&gt;=FA$1,$S491,0)</f>
        <v>1218.4349999999999</v>
      </c>
      <c r="FB491" s="27">
        <f>IF($O491&gt;=FB$1,$S491,0)</f>
        <v>1218.4349999999999</v>
      </c>
      <c r="FC491" s="27">
        <f>IF($O491&gt;=FC$1,$S491,0)</f>
        <v>1218.4349999999999</v>
      </c>
      <c r="FD491" s="27">
        <f>IF($O491&gt;=FD$1,$S491,0)</f>
        <v>1218.4349999999999</v>
      </c>
      <c r="FE491" s="27">
        <f>IF($O491&gt;=FE$1,$S491,0)</f>
        <v>1218.4349999999999</v>
      </c>
      <c r="FF491" s="27">
        <f>IF($O491&gt;=FF$1,$S491,0)</f>
        <v>1218.4349999999999</v>
      </c>
      <c r="FG491" s="27">
        <f>IF($O491&gt;=FG$1,$S491,0)</f>
        <v>1218.4349999999999</v>
      </c>
      <c r="FH491" s="27">
        <f>IF($O491&gt;=FH$1,$S491,0)</f>
        <v>1218.4349999999999</v>
      </c>
      <c r="FI491" s="27">
        <f>IF($O491&gt;=FI$1,$S491,0)</f>
        <v>1218.4349999999999</v>
      </c>
      <c r="FJ491" s="27">
        <f>IF($O491&gt;=FJ$1,$S491,0)</f>
        <v>1218.4349999999999</v>
      </c>
      <c r="FK491" s="27">
        <f>IF($O491&gt;=FK$1,$S491,0)</f>
        <v>1218.4349999999999</v>
      </c>
      <c r="FL491" s="27">
        <f>IF($O491&gt;=FL$1,$S491,0)</f>
        <v>1218.4349999999999</v>
      </c>
      <c r="FM491" s="27">
        <f>IF($O491&gt;=FM$1,$S491,0)</f>
        <v>1218.4349999999999</v>
      </c>
      <c r="FN491" s="27">
        <f>IF($O491&gt;=FN$1,$S491,0)</f>
        <v>1218.4349999999999</v>
      </c>
      <c r="FO491" s="27">
        <f>IF($O491&gt;=FO$1,$S491,0)</f>
        <v>1218.4349999999999</v>
      </c>
      <c r="FP491" s="27">
        <f>IF($O491&gt;=FP$1,$S491,0)</f>
        <v>1218.4349999999999</v>
      </c>
      <c r="FQ491" s="27">
        <f>IF($O491&gt;=FQ$1,$S491,0)</f>
        <v>1218.4349999999999</v>
      </c>
      <c r="FR491" s="27">
        <f>IF($O491&gt;=FR$1,$S491,0)</f>
        <v>1218.4349999999999</v>
      </c>
      <c r="FS491" s="27">
        <f>IF($O491&gt;=FS$1,$S491,0)</f>
        <v>1218.4349999999999</v>
      </c>
      <c r="FT491" s="27">
        <f>IF($O491&gt;=FT$1,$S491,0)</f>
        <v>1218.4349999999999</v>
      </c>
      <c r="FU491" s="27">
        <f>IF($O491&gt;=FU$1,$S491,0)</f>
        <v>1218.4349999999999</v>
      </c>
      <c r="FV491" s="27">
        <f>IF($O491&gt;=FV$1,$S491,0)</f>
        <v>1218.4349999999999</v>
      </c>
      <c r="FW491" s="27">
        <f>IF($O491&gt;=FW$1,$S491,0)</f>
        <v>1218.4349999999999</v>
      </c>
      <c r="FX491" s="27">
        <f>IF($O491&gt;=FX$1,$S491,0)</f>
        <v>1218.4349999999999</v>
      </c>
      <c r="FY491" s="27">
        <f>IF($O491&gt;=FY$1,$S491,0)</f>
        <v>1218.4349999999999</v>
      </c>
      <c r="FZ491" s="27">
        <f>IF($O491&gt;=FZ$1,$S491,0)</f>
        <v>1218.4349999999999</v>
      </c>
      <c r="GA491" s="27">
        <f>IF($O491&gt;=GA$1,$S491,0)</f>
        <v>1218.4349999999999</v>
      </c>
      <c r="GB491" s="27">
        <f>IF($O491&gt;=GB$1,$S491,0)</f>
        <v>1218.4349999999999</v>
      </c>
      <c r="GC491" s="27">
        <f>IF($O491&gt;=GC$1,$S491,0)</f>
        <v>1218.4349999999999</v>
      </c>
      <c r="GD491" s="27">
        <f>IF($O491&gt;=GD$1,$S491,0)</f>
        <v>1218.4349999999999</v>
      </c>
      <c r="GE491" s="27">
        <f>IF($O491&gt;=GE$1,$S491,0)</f>
        <v>1218.4349999999999</v>
      </c>
      <c r="GF491" s="27">
        <f>IF($O491&gt;=GF$1,$S491,0)</f>
        <v>1218.4349999999999</v>
      </c>
      <c r="GG491" s="27">
        <f>IF($O491&gt;=GG$1,$S491,0)</f>
        <v>1218.4349999999999</v>
      </c>
      <c r="GH491" s="27">
        <f>IF($O491&gt;=GH$1,$S491,0)</f>
        <v>1218.4349999999999</v>
      </c>
      <c r="GI491" s="27">
        <f>IF($O491&gt;=GI$1,$S491,0)</f>
        <v>1218.4349999999999</v>
      </c>
      <c r="GJ491" s="27">
        <f>IF($O491&gt;=GJ$1,$S491,0)</f>
        <v>1218.4349999999999</v>
      </c>
      <c r="GK491" s="27">
        <f>IF($O491&gt;=GK$1,$S491,0)</f>
        <v>1218.4349999999999</v>
      </c>
      <c r="GL491" s="27">
        <f>IF($O491&gt;=GL$1,$S491,0)</f>
        <v>0</v>
      </c>
      <c r="GM491" s="27">
        <f>IF($O491&gt;=GM$1,$S491,0)</f>
        <v>0</v>
      </c>
      <c r="GN491" s="27">
        <f>IF($O491&gt;=GN$1,$S491,0)</f>
        <v>0</v>
      </c>
      <c r="GO491" s="27">
        <f>IF($O491&gt;=GO$1,$S491,0)</f>
        <v>0</v>
      </c>
      <c r="GP491" s="27">
        <f>IF($O491&gt;=GP$1,$S491,0)</f>
        <v>0</v>
      </c>
      <c r="GQ491" s="27">
        <f>IF($O491&gt;=GQ$1,$S491,0)</f>
        <v>0</v>
      </c>
      <c r="GR491" s="27">
        <f>IF($O491&gt;=GR$1,$S491,0)</f>
        <v>0</v>
      </c>
      <c r="GS491" s="27">
        <f>IF($O491&gt;=GS$1,$S491,0)</f>
        <v>0</v>
      </c>
      <c r="GT491" s="27">
        <f>IF($O491&gt;=GT$1,$S491,0)</f>
        <v>0</v>
      </c>
      <c r="GU491" s="27">
        <f>IF($O491&gt;=GU$1,$S491,0)</f>
        <v>0</v>
      </c>
      <c r="GV491" s="27">
        <f>IF($O491&gt;=GV$1,$S491,0)</f>
        <v>0</v>
      </c>
      <c r="GW491" s="27">
        <f>IF($O491&gt;=GW$1,$S491,0)</f>
        <v>0</v>
      </c>
      <c r="GX491" s="27">
        <f>IF($O491&gt;=GX$1,$S491,0)</f>
        <v>0</v>
      </c>
      <c r="GY491" s="27">
        <f>IF($O491&gt;=GY$1,$S491,0)</f>
        <v>0</v>
      </c>
      <c r="GZ491" s="27">
        <f>IF($O491&gt;=GZ$1,$S491,0)</f>
        <v>0</v>
      </c>
      <c r="HA491" s="27">
        <f>IF($O491&gt;=HA$1,$S491,0)</f>
        <v>0</v>
      </c>
      <c r="HB491" s="27">
        <f>IF($O491&gt;=HB$1,$S491,0)</f>
        <v>0</v>
      </c>
      <c r="HC491" s="27">
        <f>IF($O491&gt;=HC$1,$S491,0)</f>
        <v>0</v>
      </c>
    </row>
    <row r="492" spans="1:211">
      <c r="A492" s="3">
        <v>76112</v>
      </c>
      <c r="B492" s="3" t="s">
        <v>529</v>
      </c>
      <c r="C492" s="3" t="s">
        <v>490</v>
      </c>
      <c r="D492" s="3">
        <v>61</v>
      </c>
      <c r="E492" s="4">
        <v>35919</v>
      </c>
      <c r="F492" s="5">
        <v>20.142465753424659</v>
      </c>
      <c r="G492" s="3" t="s">
        <v>446</v>
      </c>
      <c r="H492" s="4">
        <v>21118</v>
      </c>
      <c r="I492" s="9" t="s">
        <v>869</v>
      </c>
      <c r="J492" s="5">
        <v>4495.09</v>
      </c>
      <c r="K492" s="31">
        <v>230</v>
      </c>
      <c r="L492" s="32">
        <v>20</v>
      </c>
      <c r="M492" s="33">
        <f>VLOOKUP(L492,FIND,3,TRUE)</f>
        <v>1.3</v>
      </c>
      <c r="N492" s="32">
        <f>IF(L492&gt;30,180,VLOOKUP(L492,TEMPO,2,FALSE))</f>
        <v>120</v>
      </c>
      <c r="O492" s="32">
        <f>IF(R492&gt;0,4,N492)</f>
        <v>120</v>
      </c>
      <c r="P492" s="96">
        <f>J492*M492*L492</f>
        <v>116872.34</v>
      </c>
      <c r="Q492" s="96">
        <f>10934.45*2</f>
        <v>21868.9</v>
      </c>
      <c r="R492" s="96">
        <f>IF(P492&lt;=Q492,P492/4,0)</f>
        <v>0</v>
      </c>
      <c r="S492" s="5">
        <f>IF(P492&gt;=Q492,P492/N492,0)</f>
        <v>973.93616666666662</v>
      </c>
      <c r="T492" s="3"/>
      <c r="U492" s="3">
        <f>IF(T492="",1,0)</f>
        <v>1</v>
      </c>
      <c r="V492" s="3">
        <v>86</v>
      </c>
      <c r="W492" s="5">
        <v>0</v>
      </c>
      <c r="X492" s="5">
        <v>402.65</v>
      </c>
      <c r="Y492" s="5">
        <f>X492*W492</f>
        <v>0</v>
      </c>
      <c r="Z492" s="5">
        <v>400</v>
      </c>
      <c r="AA492" s="5">
        <f>S492+Y492+Z492</f>
        <v>1373.9361666666666</v>
      </c>
      <c r="AB492" s="39">
        <f>(J492/12+J492/12*1.3333333333+450/12+J492/30*6/12+J492)*1.3+Y492+Z492+153.9</f>
        <v>7679.9194777615457</v>
      </c>
      <c r="AC492" s="39" t="s">
        <v>450</v>
      </c>
      <c r="AD492" s="39">
        <f>J492*1.3+400+153.9</f>
        <v>6397.5169999999998</v>
      </c>
      <c r="AE492" s="39">
        <f>SUMIFS('CUSTO MENSAL FUNC NOVO'!H:H,'CUSTO MENSAL FUNC NOVO'!A:A,'VALORES MENSAIS'!AC492)</f>
        <v>3296.25</v>
      </c>
      <c r="AF492" s="27">
        <f>IF($R492&gt;0,$R492,$S492)+$Y492+$Z492</f>
        <v>1373.9361666666666</v>
      </c>
      <c r="AG492" s="27">
        <f>IF($R492&gt;0,$R492,$S492)+$Y492+$Z492</f>
        <v>1373.9361666666666</v>
      </c>
      <c r="AH492" s="27">
        <f>IF($R492&gt;0,$R492,$S492)+$Y492+$Z492</f>
        <v>1373.9361666666666</v>
      </c>
      <c r="AI492" s="27">
        <f>IF($R492&gt;0,$R492,$S492)+$Y492+$Z492</f>
        <v>1373.9361666666666</v>
      </c>
      <c r="AJ492" s="27">
        <f>IF($O492&gt;=AJ$1,$S492+$Y492+$Z492,$Y492+$Z492)</f>
        <v>1373.9361666666666</v>
      </c>
      <c r="AK492" s="27">
        <f>IF($O492&gt;=AK$1,$S492+$Y492+$Z492,$Y492+$Z492)</f>
        <v>1373.9361666666666</v>
      </c>
      <c r="AL492" s="27">
        <f>IF($O492&gt;=AL$1,$S492+$Y492+$Z492,$Y492+$Z492)</f>
        <v>1373.9361666666666</v>
      </c>
      <c r="AM492" s="27">
        <f>IF($O492&gt;=AM$1,$S492+$Y492+$Z492,$Y492+$Z492)</f>
        <v>1373.9361666666666</v>
      </c>
      <c r="AN492" s="27">
        <f>IF($O492&gt;=AN$1,$S492+$Y492+$Z492,$Y492+$Z492)</f>
        <v>1373.9361666666666</v>
      </c>
      <c r="AO492" s="27">
        <f>IF($O492&gt;=AO$1,$S492+$Y492+$Z492,$Y492+$Z492)</f>
        <v>1373.9361666666666</v>
      </c>
      <c r="AP492" s="27">
        <f>IF($O492&gt;=AP$1,$S492+$Y492+$Z492,$Y492+$Z492)</f>
        <v>1373.9361666666666</v>
      </c>
      <c r="AQ492" s="27">
        <f>IF($O492&gt;=AQ$1,$S492+$Y492+$Z492,$Y492+$Z492)</f>
        <v>1373.9361666666666</v>
      </c>
      <c r="AR492" s="27">
        <f>IF($O492&gt;=AR$1,$S492+$Y492+$Z492,$Y492+$Z492)</f>
        <v>1373.9361666666666</v>
      </c>
      <c r="AS492" s="27">
        <f>IF($O492&gt;=AS$1,$S492+$Y492+$Z492,$Y492+$Z492)</f>
        <v>1373.9361666666666</v>
      </c>
      <c r="AT492" s="27">
        <f>IF($O492&gt;=AT$1,$S492+$Y492+$Z492,$Y492+$Z492)</f>
        <v>1373.9361666666666</v>
      </c>
      <c r="AU492" s="27">
        <f>IF($O492&gt;=AU$1,$S492+$Y492+$Z492,$Y492+$Z492)</f>
        <v>1373.9361666666666</v>
      </c>
      <c r="AV492" s="27">
        <f>IF($O492&gt;=AV$1,$S492+$Y492+$Z492,$Y492+$Z492)</f>
        <v>1373.9361666666666</v>
      </c>
      <c r="AW492" s="27">
        <f>IF($O492&gt;=AW$1,$S492+$Y492+$Z492,$Y492+$Z492)</f>
        <v>1373.9361666666666</v>
      </c>
      <c r="AX492" s="27">
        <f>IF($O492&gt;=AX$1,$S492+$Y492+$Z492,$Y492+$Z492)</f>
        <v>1373.9361666666666</v>
      </c>
      <c r="AY492" s="27">
        <f>IF($O492&gt;=AY$1,$S492+$Y492+$Z492,$Y492+$Z492)</f>
        <v>1373.9361666666666</v>
      </c>
      <c r="AZ492" s="27">
        <f>IF($O492&gt;=AZ$1,$S492+$Y492+$Z492,$Y492+$Z492)</f>
        <v>1373.9361666666666</v>
      </c>
      <c r="BA492" s="27">
        <f>IF($O492&gt;=BA$1,$S492+$Y492+$Z492,$Y492+$Z492)</f>
        <v>1373.9361666666666</v>
      </c>
      <c r="BB492" s="27">
        <f>IF($O492&gt;=BB$1,$S492+$Y492+$Z492,$Y492+$Z492)</f>
        <v>1373.9361666666666</v>
      </c>
      <c r="BC492" s="27">
        <f>IF($O492&gt;=BC$1,$S492+$Y492+$Z492,$Y492+$Z492)</f>
        <v>1373.9361666666666</v>
      </c>
      <c r="BD492" s="27">
        <f>IF($O492&gt;=BD$1,$S492+$Y492+$Z492,$Y492+$Z492)</f>
        <v>1373.9361666666666</v>
      </c>
      <c r="BE492" s="27">
        <f>IF($O492&gt;=BE$1,$S492+$Y492+$Z492,$Y492+$Z492)</f>
        <v>1373.9361666666666</v>
      </c>
      <c r="BF492" s="27">
        <f>IF($O492&gt;=BF$1,$S492+$Y492+$Z492,$Y492+$Z492)</f>
        <v>1373.9361666666666</v>
      </c>
      <c r="BG492" s="27">
        <f>IF($O492&gt;=BG$1,$S492+$Y492+$Z492,$Y492+$Z492)</f>
        <v>1373.9361666666666</v>
      </c>
      <c r="BH492" s="27">
        <f>IF($O492&gt;=BH$1,$S492+$Y492+$Z492,$Y492+$Z492)</f>
        <v>1373.9361666666666</v>
      </c>
      <c r="BI492" s="27">
        <f>IF($O492&gt;=BI$1,$S492+$Y492+$Z492,$Y492+$Z492)</f>
        <v>1373.9361666666666</v>
      </c>
      <c r="BJ492" s="27">
        <f>IF($O492&gt;=BJ$1,$S492+$Y492+$Z492,$Y492+$Z492)</f>
        <v>1373.9361666666666</v>
      </c>
      <c r="BK492" s="27">
        <f>IF($O492&gt;=BK$1,$S492+$Y492+$Z492,$Y492+$Z492)</f>
        <v>1373.9361666666666</v>
      </c>
      <c r="BL492" s="27">
        <f>IF($O492&gt;=BL$1,$S492+$Y492+$Z492,$Y492+$Z492)</f>
        <v>1373.9361666666666</v>
      </c>
      <c r="BM492" s="27">
        <f>IF($O492&gt;=BM$1,$S492+$Y492+$Z492,$Y492+$Z492)</f>
        <v>1373.9361666666666</v>
      </c>
      <c r="BN492" s="27">
        <f>IF($O492&gt;=BN$1,$S492+$Y492+$Z492,$Y492+$Z492)</f>
        <v>1373.9361666666666</v>
      </c>
      <c r="BO492" s="27">
        <f>IF($O492&gt;=BO$1,$S492+$Y492+$Z492,$Y492+$Z492)</f>
        <v>1373.9361666666666</v>
      </c>
      <c r="BP492" s="27">
        <f>IF($O492&gt;=BP$1,$S492+$Y492+$Z492,$Y492+$Z492)</f>
        <v>1373.9361666666666</v>
      </c>
      <c r="BQ492" s="27">
        <f>IF($O492&gt;=BQ$1,$S492+$Y492+$Z492,$Y492+$Z492)</f>
        <v>1373.9361666666666</v>
      </c>
      <c r="BR492" s="27">
        <f>IF($O492&gt;=BR$1,$S492+$Y492+$Z492,$Y492+$Z492)</f>
        <v>1373.9361666666666</v>
      </c>
      <c r="BS492" s="27">
        <f>IF($O492&gt;=BS$1,$S492+$Y492+$Z492,$Y492+$Z492)</f>
        <v>1373.9361666666666</v>
      </c>
      <c r="BT492" s="27">
        <f>IF($O492&gt;=BT$1,$S492+$Y492+$Z492,$Y492+$Z492)</f>
        <v>1373.9361666666666</v>
      </c>
      <c r="BU492" s="27">
        <f>IF($O492&gt;=BU$1,$S492+$Y492+$Z492,$Y492+$Z492)</f>
        <v>1373.9361666666666</v>
      </c>
      <c r="BV492" s="27">
        <f>IF($O492&gt;=BV$1,$S492+$Y492+$Z492,$Y492+$Z492)</f>
        <v>1373.9361666666666</v>
      </c>
      <c r="BW492" s="27">
        <f>IF($O492&gt;=BW$1,$S492+$Y492+$Z492,$Y492+$Z492)</f>
        <v>1373.9361666666666</v>
      </c>
      <c r="BX492" s="27">
        <f>IF($O492&gt;=BX$1,$S492+$Y492+$Z492,$Y492+$Z492)</f>
        <v>1373.9361666666666</v>
      </c>
      <c r="BY492" s="27">
        <f>IF($O492&gt;=BY$1,$S492+$Y492+$Z492,$Y492+$Z492)</f>
        <v>1373.9361666666666</v>
      </c>
      <c r="BZ492" s="27">
        <f>IF($O492&gt;=BZ$1,$S492+$Y492+$Z492,$Y492+$Z492)</f>
        <v>1373.9361666666666</v>
      </c>
      <c r="CA492" s="27">
        <f>IF($O492&gt;=CA$1,$S492+$Y492+$Z492,$Y492+$Z492)</f>
        <v>1373.9361666666666</v>
      </c>
      <c r="CB492" s="27">
        <f>IF($O492&gt;=CB$1,$S492+$Y492+$Z492,$Y492+$Z492)</f>
        <v>1373.9361666666666</v>
      </c>
      <c r="CC492" s="27">
        <f>IF($O492&gt;=CC$1,$S492+$Y492+$Z492,$Y492+$Z492)</f>
        <v>1373.9361666666666</v>
      </c>
      <c r="CD492" s="27">
        <f>IF($O492&gt;=CD$1,$S492+$Y492+$Z492,$Y492+$Z492)</f>
        <v>1373.9361666666666</v>
      </c>
      <c r="CE492" s="27">
        <f>IF($O492&gt;=CE$1,$S492+$Y492+$Z492,$Y492+$Z492)</f>
        <v>1373.9361666666666</v>
      </c>
      <c r="CF492" s="27">
        <f>IF($O492&gt;=CF$1,$S492+$Y492+$Z492,$Y492+$Z492)</f>
        <v>1373.9361666666666</v>
      </c>
      <c r="CG492" s="27">
        <f>IF($O492&gt;=CG$1,$S492+$Y492+$Z492,$Y492+$Z492)</f>
        <v>1373.9361666666666</v>
      </c>
      <c r="CH492" s="27">
        <f>IF($O492&gt;=CH$1,$S492+$Y492+$Z492,$Y492+$Z492)</f>
        <v>1373.9361666666666</v>
      </c>
      <c r="CI492" s="27">
        <f>IF($O492&gt;=CI$1,$S492+$Y492+$Z492,$Y492+$Z492)</f>
        <v>1373.9361666666666</v>
      </c>
      <c r="CJ492" s="27">
        <f>IF($O492&gt;=CJ$1,$S492+$Y492+$Z492,$Y492+$Z492)</f>
        <v>1373.9361666666666</v>
      </c>
      <c r="CK492" s="27">
        <f>IF($O492&gt;=CK$1,$S492+$Y492+$Z492,$Y492+$Z492)</f>
        <v>1373.9361666666666</v>
      </c>
      <c r="CL492" s="27">
        <f>IF($O492&gt;=CL$1,$S492+$Y492+$Z492,$Y492+$Z492)</f>
        <v>1373.9361666666666</v>
      </c>
      <c r="CM492" s="27">
        <f>IF($O492&gt;=CM$1,$S492+$Y492+$Z492,$Y492+$Z492)</f>
        <v>1373.9361666666666</v>
      </c>
      <c r="CN492" s="27">
        <f>IF($O492&gt;=CN$1,$S492+$Y492,$Y492)</f>
        <v>973.93616666666662</v>
      </c>
      <c r="CO492" s="27">
        <f>IF($O492&gt;=CO$1,$S492+$Y492,$Y492)</f>
        <v>973.93616666666662</v>
      </c>
      <c r="CP492" s="27">
        <f>IF($O492&gt;=CP$1,$S492+$Y492,$Y492)</f>
        <v>973.93616666666662</v>
      </c>
      <c r="CQ492" s="27">
        <f>IF($O492&gt;=CQ$1,$S492+$Y492,$Y492)</f>
        <v>973.93616666666662</v>
      </c>
      <c r="CR492" s="27">
        <f>IF($O492&gt;=CR$1,$S492+$Y492,$Y492)</f>
        <v>973.93616666666662</v>
      </c>
      <c r="CS492" s="27">
        <f>IF($O492&gt;=CS$1,$S492+$Y492,$Y492)</f>
        <v>973.93616666666662</v>
      </c>
      <c r="CT492" s="27">
        <f>IF($O492&gt;=CT$1,$S492+$Y492,$Y492)</f>
        <v>973.93616666666662</v>
      </c>
      <c r="CU492" s="27">
        <f>IF($O492&gt;=CU$1,$S492+$Y492,$Y492)</f>
        <v>973.93616666666662</v>
      </c>
      <c r="CV492" s="27">
        <f>IF($O492&gt;=CV$1,$S492+$Y492,$Y492)</f>
        <v>973.93616666666662</v>
      </c>
      <c r="CW492" s="27">
        <f>IF($O492&gt;=CW$1,$S492+$Y492,$Y492)</f>
        <v>973.93616666666662</v>
      </c>
      <c r="CX492" s="27">
        <f>IF($O492&gt;=CX$1,$S492+$Y492,$Y492)</f>
        <v>973.93616666666662</v>
      </c>
      <c r="CY492" s="27">
        <f>IF($O492&gt;=CY$1,$S492+$Y492,$Y492)</f>
        <v>973.93616666666662</v>
      </c>
      <c r="CZ492" s="27">
        <f>IF($O492&gt;=CZ$1,$S492+$Y492,$Y492)</f>
        <v>973.93616666666662</v>
      </c>
      <c r="DA492" s="27">
        <f>IF($O492&gt;=DA$1,$S492+$Y492,$Y492)</f>
        <v>973.93616666666662</v>
      </c>
      <c r="DB492" s="27">
        <f>IF($O492&gt;=DB$1,$S492+$Y492,$Y492)</f>
        <v>973.93616666666662</v>
      </c>
      <c r="DC492" s="27">
        <f>IF($O492&gt;=DC$1,$S492+$Y492,$Y492)</f>
        <v>973.93616666666662</v>
      </c>
      <c r="DD492" s="27">
        <f>IF($O492&gt;=DD$1,$S492+$Y492,$Y492)</f>
        <v>973.93616666666662</v>
      </c>
      <c r="DE492" s="27">
        <f>IF($O492&gt;=DE$1,$S492+$Y492,$Y492)</f>
        <v>973.93616666666662</v>
      </c>
      <c r="DF492" s="27">
        <f>IF($O492&gt;=DF$1,$S492+$Y492,$Y492)</f>
        <v>973.93616666666662</v>
      </c>
      <c r="DG492" s="27">
        <f>IF($O492&gt;=DG$1,$S492+$Y492,$Y492)</f>
        <v>973.93616666666662</v>
      </c>
      <c r="DH492" s="27">
        <f>IF($O492&gt;=DH$1,$S492+$Y492,$Y492)</f>
        <v>973.93616666666662</v>
      </c>
      <c r="DI492" s="27">
        <f>IF($O492&gt;=DI$1,$S492+$Y492,$Y492)</f>
        <v>973.93616666666662</v>
      </c>
      <c r="DJ492" s="27">
        <f>IF($O492&gt;=DJ$1,$S492+$Y492,$Y492)</f>
        <v>973.93616666666662</v>
      </c>
      <c r="DK492" s="27">
        <f>IF($O492&gt;=DK$1,$S492+$Y492,$Y492)</f>
        <v>973.93616666666662</v>
      </c>
      <c r="DL492" s="27">
        <f>IF($O492&gt;=DL$1,$S492+$Y492,$Y492)</f>
        <v>973.93616666666662</v>
      </c>
      <c r="DM492" s="27">
        <f>IF($O492&gt;=DM$1,$S492+$Y492,$Y492)</f>
        <v>973.93616666666662</v>
      </c>
      <c r="DN492" s="27">
        <f>IF($O492&gt;=DN$1,$S492+$Y492,$Y492)</f>
        <v>973.93616666666662</v>
      </c>
      <c r="DO492" s="27">
        <f>IF($O492&gt;=DO$1,$S492+$Y492,$Y492)</f>
        <v>973.93616666666662</v>
      </c>
      <c r="DP492" s="27">
        <f>IF($O492&gt;=DP$1,$S492+$Y492,$Y492)</f>
        <v>973.93616666666662</v>
      </c>
      <c r="DQ492" s="27">
        <f>IF($O492&gt;=DQ$1,$S492+$Y492,$Y492)</f>
        <v>973.93616666666662</v>
      </c>
      <c r="DR492" s="27">
        <f>IF($O492&gt;=DR$1,$S492+$Y492,$Y492)</f>
        <v>973.93616666666662</v>
      </c>
      <c r="DS492" s="27">
        <f>IF($O492&gt;=DS$1,$S492+$Y492,$Y492)</f>
        <v>973.93616666666662</v>
      </c>
      <c r="DT492" s="27">
        <f>IF($O492&gt;=DT$1,$S492+$Y492,$Y492)</f>
        <v>973.93616666666662</v>
      </c>
      <c r="DU492" s="27">
        <f>IF($O492&gt;=DU$1,$S492+$Y492,$Y492)</f>
        <v>973.93616666666662</v>
      </c>
      <c r="DV492" s="27">
        <f>IF($O492&gt;=DV$1,$S492+$Y492,$Y492)</f>
        <v>973.93616666666662</v>
      </c>
      <c r="DW492" s="27">
        <f>IF($O492&gt;=DW$1,$S492+$Y492,$Y492)</f>
        <v>973.93616666666662</v>
      </c>
      <c r="DX492" s="27">
        <f>IF($O492&gt;=DX$1,$S492+$Y492,$Y492)</f>
        <v>973.93616666666662</v>
      </c>
      <c r="DY492" s="27">
        <f>IF($O492&gt;=DY$1,$S492+$Y492,$Y492)</f>
        <v>973.93616666666662</v>
      </c>
      <c r="DZ492" s="27">
        <f>IF($O492&gt;=DZ$1,$S492+$Y492,$Y492)</f>
        <v>973.93616666666662</v>
      </c>
      <c r="EA492" s="27">
        <f>IF($O492&gt;=EA$1,$S492+$Y492,$Y492)</f>
        <v>973.93616666666662</v>
      </c>
      <c r="EB492" s="27">
        <f>IF($O492&gt;=EB$1,$S492+$Y492,$Y492)</f>
        <v>973.93616666666662</v>
      </c>
      <c r="EC492" s="27">
        <f>IF($O492&gt;=EC$1,$S492+$Y492,$Y492)</f>
        <v>973.93616666666662</v>
      </c>
      <c r="ED492" s="27">
        <f>IF($O492&gt;=ED$1,$S492+$Y492,$Y492)</f>
        <v>973.93616666666662</v>
      </c>
      <c r="EE492" s="27">
        <f>IF($O492&gt;=EE$1,$S492+$Y492,$Y492)</f>
        <v>973.93616666666662</v>
      </c>
      <c r="EF492" s="27">
        <f>IF($O492&gt;=EF$1,$S492+$Y492,$Y492)</f>
        <v>973.93616666666662</v>
      </c>
      <c r="EG492" s="27">
        <f>IF($O492&gt;=EG$1,$S492+$Y492,$Y492)</f>
        <v>973.93616666666662</v>
      </c>
      <c r="EH492" s="27">
        <f>IF($O492&gt;=EH$1,$S492+$Y492,$Y492)</f>
        <v>973.93616666666662</v>
      </c>
      <c r="EI492" s="27">
        <f>IF($O492&gt;=EI$1,$S492+$Y492,$Y492)</f>
        <v>973.93616666666662</v>
      </c>
      <c r="EJ492" s="27">
        <f>IF($O492&gt;=EJ$1,$S492+$Y492,$Y492)</f>
        <v>973.93616666666662</v>
      </c>
      <c r="EK492" s="27">
        <f>IF($O492&gt;=EK$1,$S492+$Y492,$Y492)</f>
        <v>973.93616666666662</v>
      </c>
      <c r="EL492" s="27">
        <f>IF($O492&gt;=EL$1,$S492+$Y492,$Y492)</f>
        <v>973.93616666666662</v>
      </c>
      <c r="EM492" s="27">
        <f>IF($O492&gt;=EM$1,$S492+$Y492,$Y492)</f>
        <v>973.93616666666662</v>
      </c>
      <c r="EN492" s="27">
        <f>IF($O492&gt;=EN$1,$S492+$Y492,$Y492)</f>
        <v>973.93616666666662</v>
      </c>
      <c r="EO492" s="27">
        <f>IF($O492&gt;=EO$1,$S492+$Y492,$Y492)</f>
        <v>973.93616666666662</v>
      </c>
      <c r="EP492" s="27">
        <f>IF($O492&gt;=EP$1,$S492+$Y492,$Y492)</f>
        <v>973.93616666666662</v>
      </c>
      <c r="EQ492" s="27">
        <f>IF($O492&gt;=EQ$1,$S492+$Y492,$Y492)</f>
        <v>973.93616666666662</v>
      </c>
      <c r="ER492" s="27">
        <f>IF($O492&gt;=ER$1,$S492+$Y492,$Y492)</f>
        <v>973.93616666666662</v>
      </c>
      <c r="ES492" s="27">
        <f>IF($O492&gt;=ES$1,$S492+$Y492,$Y492)</f>
        <v>973.93616666666662</v>
      </c>
      <c r="ET492" s="27">
        <f>IF($O492&gt;=ET$1,$S492+$Y492,$Y492)</f>
        <v>973.93616666666662</v>
      </c>
      <c r="EU492" s="27">
        <f>IF($O492&gt;=EU$1,$S492+$Y492,$Y492)</f>
        <v>973.93616666666662</v>
      </c>
      <c r="EV492" s="27">
        <f>IF($O492&gt;=EV$1,$S492,0)</f>
        <v>0</v>
      </c>
      <c r="EW492" s="27">
        <f>IF($O492&gt;=EW$1,$S492,0)</f>
        <v>0</v>
      </c>
      <c r="EX492" s="27">
        <f>IF($O492&gt;=EX$1,$S492,0)</f>
        <v>0</v>
      </c>
      <c r="EY492" s="27">
        <f>IF($O492&gt;=EY$1,$S492,0)</f>
        <v>0</v>
      </c>
      <c r="EZ492" s="27">
        <f>IF($O492&gt;=EZ$1,$S492,0)</f>
        <v>0</v>
      </c>
      <c r="FA492" s="27">
        <f>IF($O492&gt;=FA$1,$S492,0)</f>
        <v>0</v>
      </c>
      <c r="FB492" s="27">
        <f>IF($O492&gt;=FB$1,$S492,0)</f>
        <v>0</v>
      </c>
      <c r="FC492" s="27">
        <f>IF($O492&gt;=FC$1,$S492,0)</f>
        <v>0</v>
      </c>
      <c r="FD492" s="27">
        <f>IF($O492&gt;=FD$1,$S492,0)</f>
        <v>0</v>
      </c>
      <c r="FE492" s="27">
        <f>IF($O492&gt;=FE$1,$S492,0)</f>
        <v>0</v>
      </c>
      <c r="FF492" s="27">
        <f>IF($O492&gt;=FF$1,$S492,0)</f>
        <v>0</v>
      </c>
      <c r="FG492" s="27">
        <f>IF($O492&gt;=FG$1,$S492,0)</f>
        <v>0</v>
      </c>
      <c r="FH492" s="27">
        <f>IF($O492&gt;=FH$1,$S492,0)</f>
        <v>0</v>
      </c>
      <c r="FI492" s="27">
        <f>IF($O492&gt;=FI$1,$S492,0)</f>
        <v>0</v>
      </c>
      <c r="FJ492" s="27">
        <f>IF($O492&gt;=FJ$1,$S492,0)</f>
        <v>0</v>
      </c>
      <c r="FK492" s="27">
        <f>IF($O492&gt;=FK$1,$S492,0)</f>
        <v>0</v>
      </c>
      <c r="FL492" s="27">
        <f>IF($O492&gt;=FL$1,$S492,0)</f>
        <v>0</v>
      </c>
      <c r="FM492" s="27">
        <f>IF($O492&gt;=FM$1,$S492,0)</f>
        <v>0</v>
      </c>
      <c r="FN492" s="27">
        <f>IF($O492&gt;=FN$1,$S492,0)</f>
        <v>0</v>
      </c>
      <c r="FO492" s="27">
        <f>IF($O492&gt;=FO$1,$S492,0)</f>
        <v>0</v>
      </c>
      <c r="FP492" s="27">
        <f>IF($O492&gt;=FP$1,$S492,0)</f>
        <v>0</v>
      </c>
      <c r="FQ492" s="27">
        <f>IF($O492&gt;=FQ$1,$S492,0)</f>
        <v>0</v>
      </c>
      <c r="FR492" s="27">
        <f>IF($O492&gt;=FR$1,$S492,0)</f>
        <v>0</v>
      </c>
      <c r="FS492" s="27">
        <f>IF($O492&gt;=FS$1,$S492,0)</f>
        <v>0</v>
      </c>
      <c r="FT492" s="27">
        <f>IF($O492&gt;=FT$1,$S492,0)</f>
        <v>0</v>
      </c>
      <c r="FU492" s="27">
        <f>IF($O492&gt;=FU$1,$S492,0)</f>
        <v>0</v>
      </c>
      <c r="FV492" s="27">
        <f>IF($O492&gt;=FV$1,$S492,0)</f>
        <v>0</v>
      </c>
      <c r="FW492" s="27">
        <f>IF($O492&gt;=FW$1,$S492,0)</f>
        <v>0</v>
      </c>
      <c r="FX492" s="27">
        <f>IF($O492&gt;=FX$1,$S492,0)</f>
        <v>0</v>
      </c>
      <c r="FY492" s="27">
        <f>IF($O492&gt;=FY$1,$S492,0)</f>
        <v>0</v>
      </c>
      <c r="FZ492" s="27">
        <f>IF($O492&gt;=FZ$1,$S492,0)</f>
        <v>0</v>
      </c>
      <c r="GA492" s="27">
        <f>IF($O492&gt;=GA$1,$S492,0)</f>
        <v>0</v>
      </c>
      <c r="GB492" s="27">
        <f>IF($O492&gt;=GB$1,$S492,0)</f>
        <v>0</v>
      </c>
      <c r="GC492" s="27">
        <f>IF($O492&gt;=GC$1,$S492,0)</f>
        <v>0</v>
      </c>
      <c r="GD492" s="27">
        <f>IF($O492&gt;=GD$1,$S492,0)</f>
        <v>0</v>
      </c>
      <c r="GE492" s="27">
        <f>IF($O492&gt;=GE$1,$S492,0)</f>
        <v>0</v>
      </c>
      <c r="GF492" s="27">
        <f>IF($O492&gt;=GF$1,$S492,0)</f>
        <v>0</v>
      </c>
      <c r="GG492" s="27">
        <f>IF($O492&gt;=GG$1,$S492,0)</f>
        <v>0</v>
      </c>
      <c r="GH492" s="27">
        <f>IF($O492&gt;=GH$1,$S492,0)</f>
        <v>0</v>
      </c>
      <c r="GI492" s="27">
        <f>IF($O492&gt;=GI$1,$S492,0)</f>
        <v>0</v>
      </c>
      <c r="GJ492" s="27">
        <f>IF($O492&gt;=GJ$1,$S492,0)</f>
        <v>0</v>
      </c>
      <c r="GK492" s="27">
        <f>IF($O492&gt;=GK$1,$S492,0)</f>
        <v>0</v>
      </c>
      <c r="GL492" s="27">
        <f>IF($O492&gt;=GL$1,$S492,0)</f>
        <v>0</v>
      </c>
      <c r="GM492" s="27">
        <f>IF($O492&gt;=GM$1,$S492,0)</f>
        <v>0</v>
      </c>
      <c r="GN492" s="27">
        <f>IF($O492&gt;=GN$1,$S492,0)</f>
        <v>0</v>
      </c>
      <c r="GO492" s="27">
        <f>IF($O492&gt;=GO$1,$S492,0)</f>
        <v>0</v>
      </c>
      <c r="GP492" s="27">
        <f>IF($O492&gt;=GP$1,$S492,0)</f>
        <v>0</v>
      </c>
      <c r="GQ492" s="27">
        <f>IF($O492&gt;=GQ$1,$S492,0)</f>
        <v>0</v>
      </c>
      <c r="GR492" s="27">
        <f>IF($O492&gt;=GR$1,$S492,0)</f>
        <v>0</v>
      </c>
      <c r="GS492" s="27">
        <f>IF($O492&gt;=GS$1,$S492,0)</f>
        <v>0</v>
      </c>
      <c r="GT492" s="27">
        <f>IF($O492&gt;=GT$1,$S492,0)</f>
        <v>0</v>
      </c>
      <c r="GU492" s="27">
        <f>IF($O492&gt;=GU$1,$S492,0)</f>
        <v>0</v>
      </c>
      <c r="GV492" s="27">
        <f>IF($O492&gt;=GV$1,$S492,0)</f>
        <v>0</v>
      </c>
      <c r="GW492" s="27">
        <f>IF($O492&gt;=GW$1,$S492,0)</f>
        <v>0</v>
      </c>
      <c r="GX492" s="27">
        <f>IF($O492&gt;=GX$1,$S492,0)</f>
        <v>0</v>
      </c>
      <c r="GY492" s="27">
        <f>IF($O492&gt;=GY$1,$S492,0)</f>
        <v>0</v>
      </c>
      <c r="GZ492" s="27">
        <f>IF($O492&gt;=GZ$1,$S492,0)</f>
        <v>0</v>
      </c>
      <c r="HA492" s="27">
        <f>IF($O492&gt;=HA$1,$S492,0)</f>
        <v>0</v>
      </c>
      <c r="HB492" s="27">
        <f>IF($O492&gt;=HB$1,$S492,0)</f>
        <v>0</v>
      </c>
      <c r="HC492" s="27">
        <f>IF($O492&gt;=HC$1,$S492,0)</f>
        <v>0</v>
      </c>
    </row>
    <row r="493" spans="1:211">
      <c r="A493" s="3">
        <v>128872</v>
      </c>
      <c r="B493" s="3" t="s">
        <v>467</v>
      </c>
      <c r="C493" s="3" t="s">
        <v>468</v>
      </c>
      <c r="D493" s="3">
        <v>67</v>
      </c>
      <c r="E493" s="4">
        <v>38965</v>
      </c>
      <c r="F493" s="5">
        <v>11.797260273972602</v>
      </c>
      <c r="G493" s="3" t="s">
        <v>446</v>
      </c>
      <c r="H493" s="4">
        <v>18929</v>
      </c>
      <c r="I493" s="9" t="s">
        <v>869</v>
      </c>
      <c r="J493" s="5">
        <v>18423.939999999999</v>
      </c>
      <c r="K493" s="31">
        <v>230</v>
      </c>
      <c r="L493" s="32">
        <v>12</v>
      </c>
      <c r="M493" s="33">
        <f>VLOOKUP(L493,FIND,3,TRUE)</f>
        <v>1.1000000000000001</v>
      </c>
      <c r="N493" s="32">
        <f>IF(L493&gt;30,180,VLOOKUP(L493,TEMPO,2,FALSE))</f>
        <v>72</v>
      </c>
      <c r="O493" s="32">
        <f>IF(R493&gt;0,4,N493)</f>
        <v>72</v>
      </c>
      <c r="P493" s="96">
        <f>J493*M493*L493</f>
        <v>243196.00799999997</v>
      </c>
      <c r="Q493" s="96">
        <f>10934.45*2</f>
        <v>21868.9</v>
      </c>
      <c r="R493" s="96">
        <f>IF(P493&lt;=Q493,P493/4,0)</f>
        <v>0</v>
      </c>
      <c r="S493" s="5">
        <f>IF(P493&gt;=Q493,P493/N493,0)</f>
        <v>3377.7223333333332</v>
      </c>
      <c r="T493" s="3"/>
      <c r="U493" s="3">
        <f>IF(T493="",1,0)</f>
        <v>1</v>
      </c>
      <c r="V493" s="3">
        <v>1003</v>
      </c>
      <c r="W493" s="5">
        <v>0</v>
      </c>
      <c r="X493" s="5">
        <v>402.65</v>
      </c>
      <c r="Y493" s="5">
        <f>X493*W493</f>
        <v>0</v>
      </c>
      <c r="Z493" s="5">
        <v>400</v>
      </c>
      <c r="AA493" s="5">
        <f>S493+Y493+Z493</f>
        <v>3777.7223333333332</v>
      </c>
      <c r="AB493" s="39">
        <f>(J493/12+J493/12*1.3333333333+450/12+J493/30*6/12+J493)*1.3+Y493+Z493+153.9</f>
        <v>29610.119977711245</v>
      </c>
      <c r="AC493" s="39" t="s">
        <v>958</v>
      </c>
      <c r="AD493" s="39">
        <f>J493*1.3+400+153.9</f>
        <v>24505.022000000001</v>
      </c>
      <c r="AE493" s="39">
        <f>SUMIFS('CUSTO MENSAL FUNC NOVO'!H:H,'CUSTO MENSAL FUNC NOVO'!A:A,'VALORES MENSAIS'!AC493)</f>
        <v>16782.775000000001</v>
      </c>
      <c r="AF493" s="27">
        <f>IF($R493&gt;0,$R493,$S493)+$Y493+$Z493</f>
        <v>3777.7223333333332</v>
      </c>
      <c r="AG493" s="27">
        <f>IF($R493&gt;0,$R493,$S493)+$Y493+$Z493</f>
        <v>3777.7223333333332</v>
      </c>
      <c r="AH493" s="27">
        <f>IF($R493&gt;0,$R493,$S493)+$Y493+$Z493</f>
        <v>3777.7223333333332</v>
      </c>
      <c r="AI493" s="27">
        <f>IF($R493&gt;0,$R493,$S493)+$Y493+$Z493</f>
        <v>3777.7223333333332</v>
      </c>
      <c r="AJ493" s="27">
        <f>IF($O493&gt;=AJ$1,$S493+$Y493+$Z493,$Y493+$Z493)</f>
        <v>3777.7223333333332</v>
      </c>
      <c r="AK493" s="27">
        <f>IF($O493&gt;=AK$1,$S493+$Y493+$Z493,$Y493+$Z493)</f>
        <v>3777.7223333333332</v>
      </c>
      <c r="AL493" s="27">
        <f>IF($O493&gt;=AL$1,$S493+$Y493+$Z493,$Y493+$Z493)</f>
        <v>3777.7223333333332</v>
      </c>
      <c r="AM493" s="27">
        <f>IF($O493&gt;=AM$1,$S493+$Y493+$Z493,$Y493+$Z493)</f>
        <v>3777.7223333333332</v>
      </c>
      <c r="AN493" s="27">
        <f>IF($O493&gt;=AN$1,$S493+$Y493+$Z493,$Y493+$Z493)</f>
        <v>3777.7223333333332</v>
      </c>
      <c r="AO493" s="27">
        <f>IF($O493&gt;=AO$1,$S493+$Y493+$Z493,$Y493+$Z493)</f>
        <v>3777.7223333333332</v>
      </c>
      <c r="AP493" s="27">
        <f>IF($O493&gt;=AP$1,$S493+$Y493+$Z493,$Y493+$Z493)</f>
        <v>3777.7223333333332</v>
      </c>
      <c r="AQ493" s="27">
        <f>IF($O493&gt;=AQ$1,$S493+$Y493+$Z493,$Y493+$Z493)</f>
        <v>3777.7223333333332</v>
      </c>
      <c r="AR493" s="27">
        <f>IF($O493&gt;=AR$1,$S493+$Y493+$Z493,$Y493+$Z493)</f>
        <v>3777.7223333333332</v>
      </c>
      <c r="AS493" s="27">
        <f>IF($O493&gt;=AS$1,$S493+$Y493+$Z493,$Y493+$Z493)</f>
        <v>3777.7223333333332</v>
      </c>
      <c r="AT493" s="27">
        <f>IF($O493&gt;=AT$1,$S493+$Y493+$Z493,$Y493+$Z493)</f>
        <v>3777.7223333333332</v>
      </c>
      <c r="AU493" s="27">
        <f>IF($O493&gt;=AU$1,$S493+$Y493+$Z493,$Y493+$Z493)</f>
        <v>3777.7223333333332</v>
      </c>
      <c r="AV493" s="27">
        <f>IF($O493&gt;=AV$1,$S493+$Y493+$Z493,$Y493+$Z493)</f>
        <v>3777.7223333333332</v>
      </c>
      <c r="AW493" s="27">
        <f>IF($O493&gt;=AW$1,$S493+$Y493+$Z493,$Y493+$Z493)</f>
        <v>3777.7223333333332</v>
      </c>
      <c r="AX493" s="27">
        <f>IF($O493&gt;=AX$1,$S493+$Y493+$Z493,$Y493+$Z493)</f>
        <v>3777.7223333333332</v>
      </c>
      <c r="AY493" s="27">
        <f>IF($O493&gt;=AY$1,$S493+$Y493+$Z493,$Y493+$Z493)</f>
        <v>3777.7223333333332</v>
      </c>
      <c r="AZ493" s="27">
        <f>IF($O493&gt;=AZ$1,$S493+$Y493+$Z493,$Y493+$Z493)</f>
        <v>3777.7223333333332</v>
      </c>
      <c r="BA493" s="27">
        <f>IF($O493&gt;=BA$1,$S493+$Y493+$Z493,$Y493+$Z493)</f>
        <v>3777.7223333333332</v>
      </c>
      <c r="BB493" s="27">
        <f>IF($O493&gt;=BB$1,$S493+$Y493+$Z493,$Y493+$Z493)</f>
        <v>3777.7223333333332</v>
      </c>
      <c r="BC493" s="27">
        <f>IF($O493&gt;=BC$1,$S493+$Y493+$Z493,$Y493+$Z493)</f>
        <v>3777.7223333333332</v>
      </c>
      <c r="BD493" s="27">
        <f>IF($O493&gt;=BD$1,$S493+$Y493+$Z493,$Y493+$Z493)</f>
        <v>3777.7223333333332</v>
      </c>
      <c r="BE493" s="27">
        <f>IF($O493&gt;=BE$1,$S493+$Y493+$Z493,$Y493+$Z493)</f>
        <v>3777.7223333333332</v>
      </c>
      <c r="BF493" s="27">
        <f>IF($O493&gt;=BF$1,$S493+$Y493+$Z493,$Y493+$Z493)</f>
        <v>3777.7223333333332</v>
      </c>
      <c r="BG493" s="27">
        <f>IF($O493&gt;=BG$1,$S493+$Y493+$Z493,$Y493+$Z493)</f>
        <v>3777.7223333333332</v>
      </c>
      <c r="BH493" s="27">
        <f>IF($O493&gt;=BH$1,$S493+$Y493+$Z493,$Y493+$Z493)</f>
        <v>3777.7223333333332</v>
      </c>
      <c r="BI493" s="27">
        <f>IF($O493&gt;=BI$1,$S493+$Y493+$Z493,$Y493+$Z493)</f>
        <v>3777.7223333333332</v>
      </c>
      <c r="BJ493" s="27">
        <f>IF($O493&gt;=BJ$1,$S493+$Y493+$Z493,$Y493+$Z493)</f>
        <v>3777.7223333333332</v>
      </c>
      <c r="BK493" s="27">
        <f>IF($O493&gt;=BK$1,$S493+$Y493+$Z493,$Y493+$Z493)</f>
        <v>3777.7223333333332</v>
      </c>
      <c r="BL493" s="27">
        <f>IF($O493&gt;=BL$1,$S493+$Y493+$Z493,$Y493+$Z493)</f>
        <v>3777.7223333333332</v>
      </c>
      <c r="BM493" s="27">
        <f>IF($O493&gt;=BM$1,$S493+$Y493+$Z493,$Y493+$Z493)</f>
        <v>3777.7223333333332</v>
      </c>
      <c r="BN493" s="27">
        <f>IF($O493&gt;=BN$1,$S493+$Y493+$Z493,$Y493+$Z493)</f>
        <v>3777.7223333333332</v>
      </c>
      <c r="BO493" s="27">
        <f>IF($O493&gt;=BO$1,$S493+$Y493+$Z493,$Y493+$Z493)</f>
        <v>3777.7223333333332</v>
      </c>
      <c r="BP493" s="27">
        <f>IF($O493&gt;=BP$1,$S493+$Y493+$Z493,$Y493+$Z493)</f>
        <v>3777.7223333333332</v>
      </c>
      <c r="BQ493" s="27">
        <f>IF($O493&gt;=BQ$1,$S493+$Y493+$Z493,$Y493+$Z493)</f>
        <v>3777.7223333333332</v>
      </c>
      <c r="BR493" s="27">
        <f>IF($O493&gt;=BR$1,$S493+$Y493+$Z493,$Y493+$Z493)</f>
        <v>3777.7223333333332</v>
      </c>
      <c r="BS493" s="27">
        <f>IF($O493&gt;=BS$1,$S493+$Y493+$Z493,$Y493+$Z493)</f>
        <v>3777.7223333333332</v>
      </c>
      <c r="BT493" s="27">
        <f>IF($O493&gt;=BT$1,$S493+$Y493+$Z493,$Y493+$Z493)</f>
        <v>3777.7223333333332</v>
      </c>
      <c r="BU493" s="27">
        <f>IF($O493&gt;=BU$1,$S493+$Y493+$Z493,$Y493+$Z493)</f>
        <v>3777.7223333333332</v>
      </c>
      <c r="BV493" s="27">
        <f>IF($O493&gt;=BV$1,$S493+$Y493+$Z493,$Y493+$Z493)</f>
        <v>3777.7223333333332</v>
      </c>
      <c r="BW493" s="27">
        <f>IF($O493&gt;=BW$1,$S493+$Y493+$Z493,$Y493+$Z493)</f>
        <v>3777.7223333333332</v>
      </c>
      <c r="BX493" s="27">
        <f>IF($O493&gt;=BX$1,$S493+$Y493+$Z493,$Y493+$Z493)</f>
        <v>3777.7223333333332</v>
      </c>
      <c r="BY493" s="27">
        <f>IF($O493&gt;=BY$1,$S493+$Y493+$Z493,$Y493+$Z493)</f>
        <v>3777.7223333333332</v>
      </c>
      <c r="BZ493" s="27">
        <f>IF($O493&gt;=BZ$1,$S493+$Y493+$Z493,$Y493+$Z493)</f>
        <v>3777.7223333333332</v>
      </c>
      <c r="CA493" s="27">
        <f>IF($O493&gt;=CA$1,$S493+$Y493+$Z493,$Y493+$Z493)</f>
        <v>3777.7223333333332</v>
      </c>
      <c r="CB493" s="27">
        <f>IF($O493&gt;=CB$1,$S493+$Y493+$Z493,$Y493+$Z493)</f>
        <v>3777.7223333333332</v>
      </c>
      <c r="CC493" s="27">
        <f>IF($O493&gt;=CC$1,$S493+$Y493+$Z493,$Y493+$Z493)</f>
        <v>3777.7223333333332</v>
      </c>
      <c r="CD493" s="27">
        <f>IF($O493&gt;=CD$1,$S493+$Y493+$Z493,$Y493+$Z493)</f>
        <v>3777.7223333333332</v>
      </c>
      <c r="CE493" s="27">
        <f>IF($O493&gt;=CE$1,$S493+$Y493+$Z493,$Y493+$Z493)</f>
        <v>3777.7223333333332</v>
      </c>
      <c r="CF493" s="27">
        <f>IF($O493&gt;=CF$1,$S493+$Y493+$Z493,$Y493+$Z493)</f>
        <v>3777.7223333333332</v>
      </c>
      <c r="CG493" s="27">
        <f>IF($O493&gt;=CG$1,$S493+$Y493+$Z493,$Y493+$Z493)</f>
        <v>3777.7223333333332</v>
      </c>
      <c r="CH493" s="27">
        <f>IF($O493&gt;=CH$1,$S493+$Y493+$Z493,$Y493+$Z493)</f>
        <v>3777.7223333333332</v>
      </c>
      <c r="CI493" s="27">
        <f>IF($O493&gt;=CI$1,$S493+$Y493+$Z493,$Y493+$Z493)</f>
        <v>3777.7223333333332</v>
      </c>
      <c r="CJ493" s="27">
        <f>IF($O493&gt;=CJ$1,$S493+$Y493+$Z493,$Y493+$Z493)</f>
        <v>3777.7223333333332</v>
      </c>
      <c r="CK493" s="27">
        <f>IF($O493&gt;=CK$1,$S493+$Y493+$Z493,$Y493+$Z493)</f>
        <v>3777.7223333333332</v>
      </c>
      <c r="CL493" s="27">
        <f>IF($O493&gt;=CL$1,$S493+$Y493+$Z493,$Y493+$Z493)</f>
        <v>3777.7223333333332</v>
      </c>
      <c r="CM493" s="27">
        <f>IF($O493&gt;=CM$1,$S493+$Y493+$Z493,$Y493+$Z493)</f>
        <v>3777.7223333333332</v>
      </c>
      <c r="CN493" s="27">
        <f>IF($O493&gt;=CN$1,$S493+$Y493,$Y493)</f>
        <v>3377.7223333333332</v>
      </c>
      <c r="CO493" s="27">
        <f>IF($O493&gt;=CO$1,$S493+$Y493,$Y493)</f>
        <v>3377.7223333333332</v>
      </c>
      <c r="CP493" s="27">
        <f>IF($O493&gt;=CP$1,$S493+$Y493,$Y493)</f>
        <v>3377.7223333333332</v>
      </c>
      <c r="CQ493" s="27">
        <f>IF($O493&gt;=CQ$1,$S493+$Y493,$Y493)</f>
        <v>3377.7223333333332</v>
      </c>
      <c r="CR493" s="27">
        <f>IF($O493&gt;=CR$1,$S493+$Y493,$Y493)</f>
        <v>3377.7223333333332</v>
      </c>
      <c r="CS493" s="27">
        <f>IF($O493&gt;=CS$1,$S493+$Y493,$Y493)</f>
        <v>3377.7223333333332</v>
      </c>
      <c r="CT493" s="27">
        <f>IF($O493&gt;=CT$1,$S493+$Y493,$Y493)</f>
        <v>3377.7223333333332</v>
      </c>
      <c r="CU493" s="27">
        <f>IF($O493&gt;=CU$1,$S493+$Y493,$Y493)</f>
        <v>3377.7223333333332</v>
      </c>
      <c r="CV493" s="27">
        <f>IF($O493&gt;=CV$1,$S493+$Y493,$Y493)</f>
        <v>3377.7223333333332</v>
      </c>
      <c r="CW493" s="27">
        <f>IF($O493&gt;=CW$1,$S493+$Y493,$Y493)</f>
        <v>3377.7223333333332</v>
      </c>
      <c r="CX493" s="27">
        <f>IF($O493&gt;=CX$1,$S493+$Y493,$Y493)</f>
        <v>3377.7223333333332</v>
      </c>
      <c r="CY493" s="27">
        <f>IF($O493&gt;=CY$1,$S493+$Y493,$Y493)</f>
        <v>3377.7223333333332</v>
      </c>
      <c r="CZ493" s="27">
        <f>IF($O493&gt;=CZ$1,$S493+$Y493,$Y493)</f>
        <v>0</v>
      </c>
      <c r="DA493" s="27">
        <f>IF($O493&gt;=DA$1,$S493+$Y493,$Y493)</f>
        <v>0</v>
      </c>
      <c r="DB493" s="27">
        <f>IF($O493&gt;=DB$1,$S493+$Y493,$Y493)</f>
        <v>0</v>
      </c>
      <c r="DC493" s="27">
        <f>IF($O493&gt;=DC$1,$S493+$Y493,$Y493)</f>
        <v>0</v>
      </c>
      <c r="DD493" s="27">
        <f>IF($O493&gt;=DD$1,$S493+$Y493,$Y493)</f>
        <v>0</v>
      </c>
      <c r="DE493" s="27">
        <f>IF($O493&gt;=DE$1,$S493+$Y493,$Y493)</f>
        <v>0</v>
      </c>
      <c r="DF493" s="27">
        <f>IF($O493&gt;=DF$1,$S493+$Y493,$Y493)</f>
        <v>0</v>
      </c>
      <c r="DG493" s="27">
        <f>IF($O493&gt;=DG$1,$S493+$Y493,$Y493)</f>
        <v>0</v>
      </c>
      <c r="DH493" s="27">
        <f>IF($O493&gt;=DH$1,$S493+$Y493,$Y493)</f>
        <v>0</v>
      </c>
      <c r="DI493" s="27">
        <f>IF($O493&gt;=DI$1,$S493+$Y493,$Y493)</f>
        <v>0</v>
      </c>
      <c r="DJ493" s="27">
        <f>IF($O493&gt;=DJ$1,$S493+$Y493,$Y493)</f>
        <v>0</v>
      </c>
      <c r="DK493" s="27">
        <f>IF($O493&gt;=DK$1,$S493+$Y493,$Y493)</f>
        <v>0</v>
      </c>
      <c r="DL493" s="27">
        <f>IF($O493&gt;=DL$1,$S493+$Y493,$Y493)</f>
        <v>0</v>
      </c>
      <c r="DM493" s="27">
        <f>IF($O493&gt;=DM$1,$S493+$Y493,$Y493)</f>
        <v>0</v>
      </c>
      <c r="DN493" s="27">
        <f>IF($O493&gt;=DN$1,$S493+$Y493,$Y493)</f>
        <v>0</v>
      </c>
      <c r="DO493" s="27">
        <f>IF($O493&gt;=DO$1,$S493+$Y493,$Y493)</f>
        <v>0</v>
      </c>
      <c r="DP493" s="27">
        <f>IF($O493&gt;=DP$1,$S493+$Y493,$Y493)</f>
        <v>0</v>
      </c>
      <c r="DQ493" s="27">
        <f>IF($O493&gt;=DQ$1,$S493+$Y493,$Y493)</f>
        <v>0</v>
      </c>
      <c r="DR493" s="27">
        <f>IF($O493&gt;=DR$1,$S493+$Y493,$Y493)</f>
        <v>0</v>
      </c>
      <c r="DS493" s="27">
        <f>IF($O493&gt;=DS$1,$S493+$Y493,$Y493)</f>
        <v>0</v>
      </c>
      <c r="DT493" s="27">
        <f>IF($O493&gt;=DT$1,$S493+$Y493,$Y493)</f>
        <v>0</v>
      </c>
      <c r="DU493" s="27">
        <f>IF($O493&gt;=DU$1,$S493+$Y493,$Y493)</f>
        <v>0</v>
      </c>
      <c r="DV493" s="27">
        <f>IF($O493&gt;=DV$1,$S493+$Y493,$Y493)</f>
        <v>0</v>
      </c>
      <c r="DW493" s="27">
        <f>IF($O493&gt;=DW$1,$S493+$Y493,$Y493)</f>
        <v>0</v>
      </c>
      <c r="DX493" s="27">
        <f>IF($O493&gt;=DX$1,$S493+$Y493,$Y493)</f>
        <v>0</v>
      </c>
      <c r="DY493" s="27">
        <f>IF($O493&gt;=DY$1,$S493+$Y493,$Y493)</f>
        <v>0</v>
      </c>
      <c r="DZ493" s="27">
        <f>IF($O493&gt;=DZ$1,$S493+$Y493,$Y493)</f>
        <v>0</v>
      </c>
      <c r="EA493" s="27">
        <f>IF($O493&gt;=EA$1,$S493+$Y493,$Y493)</f>
        <v>0</v>
      </c>
      <c r="EB493" s="27">
        <f>IF($O493&gt;=EB$1,$S493+$Y493,$Y493)</f>
        <v>0</v>
      </c>
      <c r="EC493" s="27">
        <f>IF($O493&gt;=EC$1,$S493+$Y493,$Y493)</f>
        <v>0</v>
      </c>
      <c r="ED493" s="27">
        <f>IF($O493&gt;=ED$1,$S493+$Y493,$Y493)</f>
        <v>0</v>
      </c>
      <c r="EE493" s="27">
        <f>IF($O493&gt;=EE$1,$S493+$Y493,$Y493)</f>
        <v>0</v>
      </c>
      <c r="EF493" s="27">
        <f>IF($O493&gt;=EF$1,$S493+$Y493,$Y493)</f>
        <v>0</v>
      </c>
      <c r="EG493" s="27">
        <f>IF($O493&gt;=EG$1,$S493+$Y493,$Y493)</f>
        <v>0</v>
      </c>
      <c r="EH493" s="27">
        <f>IF($O493&gt;=EH$1,$S493+$Y493,$Y493)</f>
        <v>0</v>
      </c>
      <c r="EI493" s="27">
        <f>IF($O493&gt;=EI$1,$S493+$Y493,$Y493)</f>
        <v>0</v>
      </c>
      <c r="EJ493" s="27">
        <f>IF($O493&gt;=EJ$1,$S493+$Y493,$Y493)</f>
        <v>0</v>
      </c>
      <c r="EK493" s="27">
        <f>IF($O493&gt;=EK$1,$S493+$Y493,$Y493)</f>
        <v>0</v>
      </c>
      <c r="EL493" s="27">
        <f>IF($O493&gt;=EL$1,$S493+$Y493,$Y493)</f>
        <v>0</v>
      </c>
      <c r="EM493" s="27">
        <f>IF($O493&gt;=EM$1,$S493+$Y493,$Y493)</f>
        <v>0</v>
      </c>
      <c r="EN493" s="27">
        <f>IF($O493&gt;=EN$1,$S493+$Y493,$Y493)</f>
        <v>0</v>
      </c>
      <c r="EO493" s="27">
        <f>IF($O493&gt;=EO$1,$S493+$Y493,$Y493)</f>
        <v>0</v>
      </c>
      <c r="EP493" s="27">
        <f>IF($O493&gt;=EP$1,$S493+$Y493,$Y493)</f>
        <v>0</v>
      </c>
      <c r="EQ493" s="27">
        <f>IF($O493&gt;=EQ$1,$S493+$Y493,$Y493)</f>
        <v>0</v>
      </c>
      <c r="ER493" s="27">
        <f>IF($O493&gt;=ER$1,$S493+$Y493,$Y493)</f>
        <v>0</v>
      </c>
      <c r="ES493" s="27">
        <f>IF($O493&gt;=ES$1,$S493+$Y493,$Y493)</f>
        <v>0</v>
      </c>
      <c r="ET493" s="27">
        <f>IF($O493&gt;=ET$1,$S493+$Y493,$Y493)</f>
        <v>0</v>
      </c>
      <c r="EU493" s="27">
        <f>IF($O493&gt;=EU$1,$S493+$Y493,$Y493)</f>
        <v>0</v>
      </c>
      <c r="EV493" s="27">
        <f>IF($O493&gt;=EV$1,$S493,0)</f>
        <v>0</v>
      </c>
      <c r="EW493" s="27">
        <f>IF($O493&gt;=EW$1,$S493,0)</f>
        <v>0</v>
      </c>
      <c r="EX493" s="27">
        <f>IF($O493&gt;=EX$1,$S493,0)</f>
        <v>0</v>
      </c>
      <c r="EY493" s="27">
        <f>IF($O493&gt;=EY$1,$S493,0)</f>
        <v>0</v>
      </c>
      <c r="EZ493" s="27">
        <f>IF($O493&gt;=EZ$1,$S493,0)</f>
        <v>0</v>
      </c>
      <c r="FA493" s="27">
        <f>IF($O493&gt;=FA$1,$S493,0)</f>
        <v>0</v>
      </c>
      <c r="FB493" s="27">
        <f>IF($O493&gt;=FB$1,$S493,0)</f>
        <v>0</v>
      </c>
      <c r="FC493" s="27">
        <f>IF($O493&gt;=FC$1,$S493,0)</f>
        <v>0</v>
      </c>
      <c r="FD493" s="27">
        <f>IF($O493&gt;=FD$1,$S493,0)</f>
        <v>0</v>
      </c>
      <c r="FE493" s="27">
        <f>IF($O493&gt;=FE$1,$S493,0)</f>
        <v>0</v>
      </c>
      <c r="FF493" s="27">
        <f>IF($O493&gt;=FF$1,$S493,0)</f>
        <v>0</v>
      </c>
      <c r="FG493" s="27">
        <f>IF($O493&gt;=FG$1,$S493,0)</f>
        <v>0</v>
      </c>
      <c r="FH493" s="27">
        <f>IF($O493&gt;=FH$1,$S493,0)</f>
        <v>0</v>
      </c>
      <c r="FI493" s="27">
        <f>IF($O493&gt;=FI$1,$S493,0)</f>
        <v>0</v>
      </c>
      <c r="FJ493" s="27">
        <f>IF($O493&gt;=FJ$1,$S493,0)</f>
        <v>0</v>
      </c>
      <c r="FK493" s="27">
        <f>IF($O493&gt;=FK$1,$S493,0)</f>
        <v>0</v>
      </c>
      <c r="FL493" s="27">
        <f>IF($O493&gt;=FL$1,$S493,0)</f>
        <v>0</v>
      </c>
      <c r="FM493" s="27">
        <f>IF($O493&gt;=FM$1,$S493,0)</f>
        <v>0</v>
      </c>
      <c r="FN493" s="27">
        <f>IF($O493&gt;=FN$1,$S493,0)</f>
        <v>0</v>
      </c>
      <c r="FO493" s="27">
        <f>IF($O493&gt;=FO$1,$S493,0)</f>
        <v>0</v>
      </c>
      <c r="FP493" s="27">
        <f>IF($O493&gt;=FP$1,$S493,0)</f>
        <v>0</v>
      </c>
      <c r="FQ493" s="27">
        <f>IF($O493&gt;=FQ$1,$S493,0)</f>
        <v>0</v>
      </c>
      <c r="FR493" s="27">
        <f>IF($O493&gt;=FR$1,$S493,0)</f>
        <v>0</v>
      </c>
      <c r="FS493" s="27">
        <f>IF($O493&gt;=FS$1,$S493,0)</f>
        <v>0</v>
      </c>
      <c r="FT493" s="27">
        <f>IF($O493&gt;=FT$1,$S493,0)</f>
        <v>0</v>
      </c>
      <c r="FU493" s="27">
        <f>IF($O493&gt;=FU$1,$S493,0)</f>
        <v>0</v>
      </c>
      <c r="FV493" s="27">
        <f>IF($O493&gt;=FV$1,$S493,0)</f>
        <v>0</v>
      </c>
      <c r="FW493" s="27">
        <f>IF($O493&gt;=FW$1,$S493,0)</f>
        <v>0</v>
      </c>
      <c r="FX493" s="27">
        <f>IF($O493&gt;=FX$1,$S493,0)</f>
        <v>0</v>
      </c>
      <c r="FY493" s="27">
        <f>IF($O493&gt;=FY$1,$S493,0)</f>
        <v>0</v>
      </c>
      <c r="FZ493" s="27">
        <f>IF($O493&gt;=FZ$1,$S493,0)</f>
        <v>0</v>
      </c>
      <c r="GA493" s="27">
        <f>IF($O493&gt;=GA$1,$S493,0)</f>
        <v>0</v>
      </c>
      <c r="GB493" s="27">
        <f>IF($O493&gt;=GB$1,$S493,0)</f>
        <v>0</v>
      </c>
      <c r="GC493" s="27">
        <f>IF($O493&gt;=GC$1,$S493,0)</f>
        <v>0</v>
      </c>
      <c r="GD493" s="27">
        <f>IF($O493&gt;=GD$1,$S493,0)</f>
        <v>0</v>
      </c>
      <c r="GE493" s="27">
        <f>IF($O493&gt;=GE$1,$S493,0)</f>
        <v>0</v>
      </c>
      <c r="GF493" s="27">
        <f>IF($O493&gt;=GF$1,$S493,0)</f>
        <v>0</v>
      </c>
      <c r="GG493" s="27">
        <f>IF($O493&gt;=GG$1,$S493,0)</f>
        <v>0</v>
      </c>
      <c r="GH493" s="27">
        <f>IF($O493&gt;=GH$1,$S493,0)</f>
        <v>0</v>
      </c>
      <c r="GI493" s="27">
        <f>IF($O493&gt;=GI$1,$S493,0)</f>
        <v>0</v>
      </c>
      <c r="GJ493" s="27">
        <f>IF($O493&gt;=GJ$1,$S493,0)</f>
        <v>0</v>
      </c>
      <c r="GK493" s="27">
        <f>IF($O493&gt;=GK$1,$S493,0)</f>
        <v>0</v>
      </c>
      <c r="GL493" s="27">
        <f>IF($O493&gt;=GL$1,$S493,0)</f>
        <v>0</v>
      </c>
      <c r="GM493" s="27">
        <f>IF($O493&gt;=GM$1,$S493,0)</f>
        <v>0</v>
      </c>
      <c r="GN493" s="27">
        <f>IF($O493&gt;=GN$1,$S493,0)</f>
        <v>0</v>
      </c>
      <c r="GO493" s="27">
        <f>IF($O493&gt;=GO$1,$S493,0)</f>
        <v>0</v>
      </c>
      <c r="GP493" s="27">
        <f>IF($O493&gt;=GP$1,$S493,0)</f>
        <v>0</v>
      </c>
      <c r="GQ493" s="27">
        <f>IF($O493&gt;=GQ$1,$S493,0)</f>
        <v>0</v>
      </c>
      <c r="GR493" s="27">
        <f>IF($O493&gt;=GR$1,$S493,0)</f>
        <v>0</v>
      </c>
      <c r="GS493" s="27">
        <f>IF($O493&gt;=GS$1,$S493,0)</f>
        <v>0</v>
      </c>
      <c r="GT493" s="27">
        <f>IF($O493&gt;=GT$1,$S493,0)</f>
        <v>0</v>
      </c>
      <c r="GU493" s="27">
        <f>IF($O493&gt;=GU$1,$S493,0)</f>
        <v>0</v>
      </c>
      <c r="GV493" s="27">
        <f>IF($O493&gt;=GV$1,$S493,0)</f>
        <v>0</v>
      </c>
      <c r="GW493" s="27">
        <f>IF($O493&gt;=GW$1,$S493,0)</f>
        <v>0</v>
      </c>
      <c r="GX493" s="27">
        <f>IF($O493&gt;=GX$1,$S493,0)</f>
        <v>0</v>
      </c>
      <c r="GY493" s="27">
        <f>IF($O493&gt;=GY$1,$S493,0)</f>
        <v>0</v>
      </c>
      <c r="GZ493" s="27">
        <f>IF($O493&gt;=GZ$1,$S493,0)</f>
        <v>0</v>
      </c>
      <c r="HA493" s="27">
        <f>IF($O493&gt;=HA$1,$S493,0)</f>
        <v>0</v>
      </c>
      <c r="HB493" s="27">
        <f>IF($O493&gt;=HB$1,$S493,0)</f>
        <v>0</v>
      </c>
      <c r="HC493" s="27">
        <f>IF($O493&gt;=HC$1,$S493,0)</f>
        <v>0</v>
      </c>
    </row>
    <row r="494" spans="1:211">
      <c r="A494" s="3">
        <v>136417</v>
      </c>
      <c r="B494" s="3" t="s">
        <v>462</v>
      </c>
      <c r="C494" s="3" t="s">
        <v>448</v>
      </c>
      <c r="D494" s="3">
        <v>59</v>
      </c>
      <c r="E494" s="4">
        <v>39174</v>
      </c>
      <c r="F494" s="5">
        <v>11.224657534246575</v>
      </c>
      <c r="G494" s="3" t="s">
        <v>446</v>
      </c>
      <c r="H494" s="4">
        <v>21859</v>
      </c>
      <c r="I494" s="9" t="s">
        <v>871</v>
      </c>
      <c r="J494" s="5">
        <v>1616.85</v>
      </c>
      <c r="K494" s="31">
        <v>242</v>
      </c>
      <c r="L494" s="32">
        <v>11</v>
      </c>
      <c r="M494" s="33">
        <f>VLOOKUP(L494,FIND,3,TRUE)</f>
        <v>1.1000000000000001</v>
      </c>
      <c r="N494" s="32">
        <f>IF(L494&gt;30,180,VLOOKUP(L494,TEMPO,2,FALSE))</f>
        <v>66</v>
      </c>
      <c r="O494" s="32">
        <f>IF(R494&gt;0,4,N494)</f>
        <v>4</v>
      </c>
      <c r="P494" s="96">
        <f>J494*M494*L494</f>
        <v>19563.885000000002</v>
      </c>
      <c r="Q494" s="96">
        <f>10934.45*2</f>
        <v>21868.9</v>
      </c>
      <c r="R494" s="96">
        <f>IF(P494&lt;=Q494,P494/4,0)</f>
        <v>4890.9712500000005</v>
      </c>
      <c r="S494" s="5">
        <f>IF(P494&gt;=Q494,P494/N494,0)</f>
        <v>0</v>
      </c>
      <c r="T494" s="3"/>
      <c r="U494" s="3">
        <f>IF(T494="",1,0)</f>
        <v>1</v>
      </c>
      <c r="V494" s="3">
        <v>32</v>
      </c>
      <c r="W494" s="5">
        <v>0</v>
      </c>
      <c r="X494" s="5">
        <v>402.65</v>
      </c>
      <c r="Y494" s="5">
        <f>X494*W494</f>
        <v>0</v>
      </c>
      <c r="Z494" s="5">
        <v>400</v>
      </c>
      <c r="AA494" s="5">
        <f>S494+Y494+Z494</f>
        <v>400</v>
      </c>
      <c r="AB494" s="39">
        <f>(J494/12+J494/12*1.3333333333+450/12+J494/30*6/12+J494)*1.3+Y494+Z494+153.9</f>
        <v>3148.2904999941616</v>
      </c>
      <c r="AC494" s="39" t="s">
        <v>448</v>
      </c>
      <c r="AD494" s="39">
        <f>J494*1.3+400+153.9</f>
        <v>2655.8049999999998</v>
      </c>
      <c r="AE494" s="39">
        <f>SUMIFS('CUSTO MENSAL FUNC NOVO'!H:H,'CUSTO MENSAL FUNC NOVO'!A:A,'VALORES MENSAIS'!AC494)</f>
        <v>2013.943</v>
      </c>
      <c r="AF494" s="27">
        <f>IF($R494&gt;0,$R494,$S494)+$Y494+$Z494</f>
        <v>5290.9712500000005</v>
      </c>
      <c r="AG494" s="27">
        <f>IF($R494&gt;0,$R494,$S494)+$Y494+$Z494</f>
        <v>5290.9712500000005</v>
      </c>
      <c r="AH494" s="27">
        <f>IF($R494&gt;0,$R494,$S494)+$Y494+$Z494</f>
        <v>5290.9712500000005</v>
      </c>
      <c r="AI494" s="27">
        <f>IF($R494&gt;0,$R494,$S494)+$Y494+$Z494</f>
        <v>5290.9712500000005</v>
      </c>
      <c r="AJ494" s="27">
        <f>IF($O494&gt;=AJ$1,$S494+$Y494+$Z494,$Y494+$Z494)</f>
        <v>400</v>
      </c>
      <c r="AK494" s="27">
        <f>IF($O494&gt;=AK$1,$S494+$Y494+$Z494,$Y494+$Z494)</f>
        <v>400</v>
      </c>
      <c r="AL494" s="27">
        <f>IF($O494&gt;=AL$1,$S494+$Y494+$Z494,$Y494+$Z494)</f>
        <v>400</v>
      </c>
      <c r="AM494" s="27">
        <f>IF($O494&gt;=AM$1,$S494+$Y494+$Z494,$Y494+$Z494)</f>
        <v>400</v>
      </c>
      <c r="AN494" s="27">
        <f>IF($O494&gt;=AN$1,$S494+$Y494+$Z494,$Y494+$Z494)</f>
        <v>400</v>
      </c>
      <c r="AO494" s="27">
        <f>IF($O494&gt;=AO$1,$S494+$Y494+$Z494,$Y494+$Z494)</f>
        <v>400</v>
      </c>
      <c r="AP494" s="27">
        <f>IF($O494&gt;=AP$1,$S494+$Y494+$Z494,$Y494+$Z494)</f>
        <v>400</v>
      </c>
      <c r="AQ494" s="27">
        <f>IF($O494&gt;=AQ$1,$S494+$Y494+$Z494,$Y494+$Z494)</f>
        <v>400</v>
      </c>
      <c r="AR494" s="27">
        <f>IF($O494&gt;=AR$1,$S494+$Y494+$Z494,$Y494+$Z494)</f>
        <v>400</v>
      </c>
      <c r="AS494" s="27">
        <f>IF($O494&gt;=AS$1,$S494+$Y494+$Z494,$Y494+$Z494)</f>
        <v>400</v>
      </c>
      <c r="AT494" s="27">
        <f>IF($O494&gt;=AT$1,$S494+$Y494+$Z494,$Y494+$Z494)</f>
        <v>400</v>
      </c>
      <c r="AU494" s="27">
        <f>IF($O494&gt;=AU$1,$S494+$Y494+$Z494,$Y494+$Z494)</f>
        <v>400</v>
      </c>
      <c r="AV494" s="27">
        <f>IF($O494&gt;=AV$1,$S494+$Y494+$Z494,$Y494+$Z494)</f>
        <v>400</v>
      </c>
      <c r="AW494" s="27">
        <f>IF($O494&gt;=AW$1,$S494+$Y494+$Z494,$Y494+$Z494)</f>
        <v>400</v>
      </c>
      <c r="AX494" s="27">
        <f>IF($O494&gt;=AX$1,$S494+$Y494+$Z494,$Y494+$Z494)</f>
        <v>400</v>
      </c>
      <c r="AY494" s="27">
        <f>IF($O494&gt;=AY$1,$S494+$Y494+$Z494,$Y494+$Z494)</f>
        <v>400</v>
      </c>
      <c r="AZ494" s="27">
        <f>IF($O494&gt;=AZ$1,$S494+$Y494+$Z494,$Y494+$Z494)</f>
        <v>400</v>
      </c>
      <c r="BA494" s="27">
        <f>IF($O494&gt;=BA$1,$S494+$Y494+$Z494,$Y494+$Z494)</f>
        <v>400</v>
      </c>
      <c r="BB494" s="27">
        <f>IF($O494&gt;=BB$1,$S494+$Y494+$Z494,$Y494+$Z494)</f>
        <v>400</v>
      </c>
      <c r="BC494" s="27">
        <f>IF($O494&gt;=BC$1,$S494+$Y494+$Z494,$Y494+$Z494)</f>
        <v>400</v>
      </c>
      <c r="BD494" s="27">
        <f>IF($O494&gt;=BD$1,$S494+$Y494+$Z494,$Y494+$Z494)</f>
        <v>400</v>
      </c>
      <c r="BE494" s="27">
        <f>IF($O494&gt;=BE$1,$S494+$Y494+$Z494,$Y494+$Z494)</f>
        <v>400</v>
      </c>
      <c r="BF494" s="27">
        <f>IF($O494&gt;=BF$1,$S494+$Y494+$Z494,$Y494+$Z494)</f>
        <v>400</v>
      </c>
      <c r="BG494" s="27">
        <f>IF($O494&gt;=BG$1,$S494+$Y494+$Z494,$Y494+$Z494)</f>
        <v>400</v>
      </c>
      <c r="BH494" s="27">
        <f>IF($O494&gt;=BH$1,$S494+$Y494+$Z494,$Y494+$Z494)</f>
        <v>400</v>
      </c>
      <c r="BI494" s="27">
        <f>IF($O494&gt;=BI$1,$S494+$Y494+$Z494,$Y494+$Z494)</f>
        <v>400</v>
      </c>
      <c r="BJ494" s="27">
        <f>IF($O494&gt;=BJ$1,$S494+$Y494+$Z494,$Y494+$Z494)</f>
        <v>400</v>
      </c>
      <c r="BK494" s="27">
        <f>IF($O494&gt;=BK$1,$S494+$Y494+$Z494,$Y494+$Z494)</f>
        <v>400</v>
      </c>
      <c r="BL494" s="27">
        <f>IF($O494&gt;=BL$1,$S494+$Y494+$Z494,$Y494+$Z494)</f>
        <v>400</v>
      </c>
      <c r="BM494" s="27">
        <f>IF($O494&gt;=BM$1,$S494+$Y494+$Z494,$Y494+$Z494)</f>
        <v>400</v>
      </c>
      <c r="BN494" s="27">
        <f>IF($O494&gt;=BN$1,$S494+$Y494+$Z494,$Y494+$Z494)</f>
        <v>400</v>
      </c>
      <c r="BO494" s="27">
        <f>IF($O494&gt;=BO$1,$S494+$Y494+$Z494,$Y494+$Z494)</f>
        <v>400</v>
      </c>
      <c r="BP494" s="27">
        <f>IF($O494&gt;=BP$1,$S494+$Y494+$Z494,$Y494+$Z494)</f>
        <v>400</v>
      </c>
      <c r="BQ494" s="27">
        <f>IF($O494&gt;=BQ$1,$S494+$Y494+$Z494,$Y494+$Z494)</f>
        <v>400</v>
      </c>
      <c r="BR494" s="27">
        <f>IF($O494&gt;=BR$1,$S494+$Y494+$Z494,$Y494+$Z494)</f>
        <v>400</v>
      </c>
      <c r="BS494" s="27">
        <f>IF($O494&gt;=BS$1,$S494+$Y494+$Z494,$Y494+$Z494)</f>
        <v>400</v>
      </c>
      <c r="BT494" s="27">
        <f>IF($O494&gt;=BT$1,$S494+$Y494+$Z494,$Y494+$Z494)</f>
        <v>400</v>
      </c>
      <c r="BU494" s="27">
        <f>IF($O494&gt;=BU$1,$S494+$Y494+$Z494,$Y494+$Z494)</f>
        <v>400</v>
      </c>
      <c r="BV494" s="27">
        <f>IF($O494&gt;=BV$1,$S494+$Y494+$Z494,$Y494+$Z494)</f>
        <v>400</v>
      </c>
      <c r="BW494" s="27">
        <f>IF($O494&gt;=BW$1,$S494+$Y494+$Z494,$Y494+$Z494)</f>
        <v>400</v>
      </c>
      <c r="BX494" s="27">
        <f>IF($O494&gt;=BX$1,$S494+$Y494+$Z494,$Y494+$Z494)</f>
        <v>400</v>
      </c>
      <c r="BY494" s="27">
        <f>IF($O494&gt;=BY$1,$S494+$Y494+$Z494,$Y494+$Z494)</f>
        <v>400</v>
      </c>
      <c r="BZ494" s="27">
        <f>IF($O494&gt;=BZ$1,$S494+$Y494+$Z494,$Y494+$Z494)</f>
        <v>400</v>
      </c>
      <c r="CA494" s="27">
        <f>IF($O494&gt;=CA$1,$S494+$Y494+$Z494,$Y494+$Z494)</f>
        <v>400</v>
      </c>
      <c r="CB494" s="27">
        <f>IF($O494&gt;=CB$1,$S494+$Y494+$Z494,$Y494+$Z494)</f>
        <v>400</v>
      </c>
      <c r="CC494" s="27">
        <f>IF($O494&gt;=CC$1,$S494+$Y494+$Z494,$Y494+$Z494)</f>
        <v>400</v>
      </c>
      <c r="CD494" s="27">
        <f>IF($O494&gt;=CD$1,$S494+$Y494+$Z494,$Y494+$Z494)</f>
        <v>400</v>
      </c>
      <c r="CE494" s="27">
        <f>IF($O494&gt;=CE$1,$S494+$Y494+$Z494,$Y494+$Z494)</f>
        <v>400</v>
      </c>
      <c r="CF494" s="27">
        <f>IF($O494&gt;=CF$1,$S494+$Y494+$Z494,$Y494+$Z494)</f>
        <v>400</v>
      </c>
      <c r="CG494" s="27">
        <f>IF($O494&gt;=CG$1,$S494+$Y494+$Z494,$Y494+$Z494)</f>
        <v>400</v>
      </c>
      <c r="CH494" s="27">
        <f>IF($O494&gt;=CH$1,$S494+$Y494+$Z494,$Y494+$Z494)</f>
        <v>400</v>
      </c>
      <c r="CI494" s="27">
        <f>IF($O494&gt;=CI$1,$S494+$Y494+$Z494,$Y494+$Z494)</f>
        <v>400</v>
      </c>
      <c r="CJ494" s="27">
        <f>IF($O494&gt;=CJ$1,$S494+$Y494+$Z494,$Y494+$Z494)</f>
        <v>400</v>
      </c>
      <c r="CK494" s="27">
        <f>IF($O494&gt;=CK$1,$S494+$Y494+$Z494,$Y494+$Z494)</f>
        <v>400</v>
      </c>
      <c r="CL494" s="27">
        <f>IF($O494&gt;=CL$1,$S494+$Y494+$Z494,$Y494+$Z494)</f>
        <v>400</v>
      </c>
      <c r="CM494" s="27">
        <f>IF($O494&gt;=CM$1,$S494+$Y494+$Z494,$Y494+$Z494)</f>
        <v>400</v>
      </c>
      <c r="CN494" s="27">
        <f>IF($O494&gt;=CN$1,$S494+$Y494,$Y494)</f>
        <v>0</v>
      </c>
      <c r="CO494" s="27">
        <f>IF($O494&gt;=CO$1,$S494+$Y494,$Y494)</f>
        <v>0</v>
      </c>
      <c r="CP494" s="27">
        <f>IF($O494&gt;=CP$1,$S494+$Y494,$Y494)</f>
        <v>0</v>
      </c>
      <c r="CQ494" s="27">
        <f>IF($O494&gt;=CQ$1,$S494+$Y494,$Y494)</f>
        <v>0</v>
      </c>
      <c r="CR494" s="27">
        <f>IF($O494&gt;=CR$1,$S494+$Y494,$Y494)</f>
        <v>0</v>
      </c>
      <c r="CS494" s="27">
        <f>IF($O494&gt;=CS$1,$S494+$Y494,$Y494)</f>
        <v>0</v>
      </c>
      <c r="CT494" s="27">
        <f>IF($O494&gt;=CT$1,$S494+$Y494,$Y494)</f>
        <v>0</v>
      </c>
      <c r="CU494" s="27">
        <f>IF($O494&gt;=CU$1,$S494+$Y494,$Y494)</f>
        <v>0</v>
      </c>
      <c r="CV494" s="27">
        <f>IF($O494&gt;=CV$1,$S494+$Y494,$Y494)</f>
        <v>0</v>
      </c>
      <c r="CW494" s="27">
        <f>IF($O494&gt;=CW$1,$S494+$Y494,$Y494)</f>
        <v>0</v>
      </c>
      <c r="CX494" s="27">
        <f>IF($O494&gt;=CX$1,$S494+$Y494,$Y494)</f>
        <v>0</v>
      </c>
      <c r="CY494" s="27">
        <f>IF($O494&gt;=CY$1,$S494+$Y494,$Y494)</f>
        <v>0</v>
      </c>
      <c r="CZ494" s="27">
        <f>IF($O494&gt;=CZ$1,$S494+$Y494,$Y494)</f>
        <v>0</v>
      </c>
      <c r="DA494" s="27">
        <f>IF($O494&gt;=DA$1,$S494+$Y494,$Y494)</f>
        <v>0</v>
      </c>
      <c r="DB494" s="27">
        <f>IF($O494&gt;=DB$1,$S494+$Y494,$Y494)</f>
        <v>0</v>
      </c>
      <c r="DC494" s="27">
        <f>IF($O494&gt;=DC$1,$S494+$Y494,$Y494)</f>
        <v>0</v>
      </c>
      <c r="DD494" s="27">
        <f>IF($O494&gt;=DD$1,$S494+$Y494,$Y494)</f>
        <v>0</v>
      </c>
      <c r="DE494" s="27">
        <f>IF($O494&gt;=DE$1,$S494+$Y494,$Y494)</f>
        <v>0</v>
      </c>
      <c r="DF494" s="27">
        <f>IF($O494&gt;=DF$1,$S494+$Y494,$Y494)</f>
        <v>0</v>
      </c>
      <c r="DG494" s="27">
        <f>IF($O494&gt;=DG$1,$S494+$Y494,$Y494)</f>
        <v>0</v>
      </c>
      <c r="DH494" s="27">
        <f>IF($O494&gt;=DH$1,$S494+$Y494,$Y494)</f>
        <v>0</v>
      </c>
      <c r="DI494" s="27">
        <f>IF($O494&gt;=DI$1,$S494+$Y494,$Y494)</f>
        <v>0</v>
      </c>
      <c r="DJ494" s="27">
        <f>IF($O494&gt;=DJ$1,$S494+$Y494,$Y494)</f>
        <v>0</v>
      </c>
      <c r="DK494" s="27">
        <f>IF($O494&gt;=DK$1,$S494+$Y494,$Y494)</f>
        <v>0</v>
      </c>
      <c r="DL494" s="27">
        <f>IF($O494&gt;=DL$1,$S494+$Y494,$Y494)</f>
        <v>0</v>
      </c>
      <c r="DM494" s="27">
        <f>IF($O494&gt;=DM$1,$S494+$Y494,$Y494)</f>
        <v>0</v>
      </c>
      <c r="DN494" s="27">
        <f>IF($O494&gt;=DN$1,$S494+$Y494,$Y494)</f>
        <v>0</v>
      </c>
      <c r="DO494" s="27">
        <f>IF($O494&gt;=DO$1,$S494+$Y494,$Y494)</f>
        <v>0</v>
      </c>
      <c r="DP494" s="27">
        <f>IF($O494&gt;=DP$1,$S494+$Y494,$Y494)</f>
        <v>0</v>
      </c>
      <c r="DQ494" s="27">
        <f>IF($O494&gt;=DQ$1,$S494+$Y494,$Y494)</f>
        <v>0</v>
      </c>
      <c r="DR494" s="27">
        <f>IF($O494&gt;=DR$1,$S494+$Y494,$Y494)</f>
        <v>0</v>
      </c>
      <c r="DS494" s="27">
        <f>IF($O494&gt;=DS$1,$S494+$Y494,$Y494)</f>
        <v>0</v>
      </c>
      <c r="DT494" s="27">
        <f>IF($O494&gt;=DT$1,$S494+$Y494,$Y494)</f>
        <v>0</v>
      </c>
      <c r="DU494" s="27">
        <f>IF($O494&gt;=DU$1,$S494+$Y494,$Y494)</f>
        <v>0</v>
      </c>
      <c r="DV494" s="27">
        <f>IF($O494&gt;=DV$1,$S494+$Y494,$Y494)</f>
        <v>0</v>
      </c>
      <c r="DW494" s="27">
        <f>IF($O494&gt;=DW$1,$S494+$Y494,$Y494)</f>
        <v>0</v>
      </c>
      <c r="DX494" s="27">
        <f>IF($O494&gt;=DX$1,$S494+$Y494,$Y494)</f>
        <v>0</v>
      </c>
      <c r="DY494" s="27">
        <f>IF($O494&gt;=DY$1,$S494+$Y494,$Y494)</f>
        <v>0</v>
      </c>
      <c r="DZ494" s="27">
        <f>IF($O494&gt;=DZ$1,$S494+$Y494,$Y494)</f>
        <v>0</v>
      </c>
      <c r="EA494" s="27">
        <f>IF($O494&gt;=EA$1,$S494+$Y494,$Y494)</f>
        <v>0</v>
      </c>
      <c r="EB494" s="27">
        <f>IF($O494&gt;=EB$1,$S494+$Y494,$Y494)</f>
        <v>0</v>
      </c>
      <c r="EC494" s="27">
        <f>IF($O494&gt;=EC$1,$S494+$Y494,$Y494)</f>
        <v>0</v>
      </c>
      <c r="ED494" s="27">
        <f>IF($O494&gt;=ED$1,$S494+$Y494,$Y494)</f>
        <v>0</v>
      </c>
      <c r="EE494" s="27">
        <f>IF($O494&gt;=EE$1,$S494+$Y494,$Y494)</f>
        <v>0</v>
      </c>
      <c r="EF494" s="27">
        <f>IF($O494&gt;=EF$1,$S494+$Y494,$Y494)</f>
        <v>0</v>
      </c>
      <c r="EG494" s="27">
        <f>IF($O494&gt;=EG$1,$S494+$Y494,$Y494)</f>
        <v>0</v>
      </c>
      <c r="EH494" s="27">
        <f>IF($O494&gt;=EH$1,$S494+$Y494,$Y494)</f>
        <v>0</v>
      </c>
      <c r="EI494" s="27">
        <f>IF($O494&gt;=EI$1,$S494+$Y494,$Y494)</f>
        <v>0</v>
      </c>
      <c r="EJ494" s="27">
        <f>IF($O494&gt;=EJ$1,$S494+$Y494,$Y494)</f>
        <v>0</v>
      </c>
      <c r="EK494" s="27">
        <f>IF($O494&gt;=EK$1,$S494+$Y494,$Y494)</f>
        <v>0</v>
      </c>
      <c r="EL494" s="27">
        <f>IF($O494&gt;=EL$1,$S494+$Y494,$Y494)</f>
        <v>0</v>
      </c>
      <c r="EM494" s="27">
        <f>IF($O494&gt;=EM$1,$S494+$Y494,$Y494)</f>
        <v>0</v>
      </c>
      <c r="EN494" s="27">
        <f>IF($O494&gt;=EN$1,$S494+$Y494,$Y494)</f>
        <v>0</v>
      </c>
      <c r="EO494" s="27">
        <f>IF($O494&gt;=EO$1,$S494+$Y494,$Y494)</f>
        <v>0</v>
      </c>
      <c r="EP494" s="27">
        <f>IF($O494&gt;=EP$1,$S494+$Y494,$Y494)</f>
        <v>0</v>
      </c>
      <c r="EQ494" s="27">
        <f>IF($O494&gt;=EQ$1,$S494+$Y494,$Y494)</f>
        <v>0</v>
      </c>
      <c r="ER494" s="27">
        <f>IF($O494&gt;=ER$1,$S494+$Y494,$Y494)</f>
        <v>0</v>
      </c>
      <c r="ES494" s="27">
        <f>IF($O494&gt;=ES$1,$S494+$Y494,$Y494)</f>
        <v>0</v>
      </c>
      <c r="ET494" s="27">
        <f>IF($O494&gt;=ET$1,$S494+$Y494,$Y494)</f>
        <v>0</v>
      </c>
      <c r="EU494" s="27">
        <f>IF($O494&gt;=EU$1,$S494+$Y494,$Y494)</f>
        <v>0</v>
      </c>
      <c r="EV494" s="27">
        <f>IF($O494&gt;=EV$1,$S494,0)</f>
        <v>0</v>
      </c>
      <c r="EW494" s="27">
        <f>IF($O494&gt;=EW$1,$S494,0)</f>
        <v>0</v>
      </c>
      <c r="EX494" s="27">
        <f>IF($O494&gt;=EX$1,$S494,0)</f>
        <v>0</v>
      </c>
      <c r="EY494" s="27">
        <f>IF($O494&gt;=EY$1,$S494,0)</f>
        <v>0</v>
      </c>
      <c r="EZ494" s="27">
        <f>IF($O494&gt;=EZ$1,$S494,0)</f>
        <v>0</v>
      </c>
      <c r="FA494" s="27">
        <f>IF($O494&gt;=FA$1,$S494,0)</f>
        <v>0</v>
      </c>
      <c r="FB494" s="27">
        <f>IF($O494&gt;=FB$1,$S494,0)</f>
        <v>0</v>
      </c>
      <c r="FC494" s="27">
        <f>IF($O494&gt;=FC$1,$S494,0)</f>
        <v>0</v>
      </c>
      <c r="FD494" s="27">
        <f>IF($O494&gt;=FD$1,$S494,0)</f>
        <v>0</v>
      </c>
      <c r="FE494" s="27">
        <f>IF($O494&gt;=FE$1,$S494,0)</f>
        <v>0</v>
      </c>
      <c r="FF494" s="27">
        <f>IF($O494&gt;=FF$1,$S494,0)</f>
        <v>0</v>
      </c>
      <c r="FG494" s="27">
        <f>IF($O494&gt;=FG$1,$S494,0)</f>
        <v>0</v>
      </c>
      <c r="FH494" s="27">
        <f>IF($O494&gt;=FH$1,$S494,0)</f>
        <v>0</v>
      </c>
      <c r="FI494" s="27">
        <f>IF($O494&gt;=FI$1,$S494,0)</f>
        <v>0</v>
      </c>
      <c r="FJ494" s="27">
        <f>IF($O494&gt;=FJ$1,$S494,0)</f>
        <v>0</v>
      </c>
      <c r="FK494" s="27">
        <f>IF($O494&gt;=FK$1,$S494,0)</f>
        <v>0</v>
      </c>
      <c r="FL494" s="27">
        <f>IF($O494&gt;=FL$1,$S494,0)</f>
        <v>0</v>
      </c>
      <c r="FM494" s="27">
        <f>IF($O494&gt;=FM$1,$S494,0)</f>
        <v>0</v>
      </c>
      <c r="FN494" s="27">
        <f>IF($O494&gt;=FN$1,$S494,0)</f>
        <v>0</v>
      </c>
      <c r="FO494" s="27">
        <f>IF($O494&gt;=FO$1,$S494,0)</f>
        <v>0</v>
      </c>
      <c r="FP494" s="27">
        <f>IF($O494&gt;=FP$1,$S494,0)</f>
        <v>0</v>
      </c>
      <c r="FQ494" s="27">
        <f>IF($O494&gt;=FQ$1,$S494,0)</f>
        <v>0</v>
      </c>
      <c r="FR494" s="27">
        <f>IF($O494&gt;=FR$1,$S494,0)</f>
        <v>0</v>
      </c>
      <c r="FS494" s="27">
        <f>IF($O494&gt;=FS$1,$S494,0)</f>
        <v>0</v>
      </c>
      <c r="FT494" s="27">
        <f>IF($O494&gt;=FT$1,$S494,0)</f>
        <v>0</v>
      </c>
      <c r="FU494" s="27">
        <f>IF($O494&gt;=FU$1,$S494,0)</f>
        <v>0</v>
      </c>
      <c r="FV494" s="27">
        <f>IF($O494&gt;=FV$1,$S494,0)</f>
        <v>0</v>
      </c>
      <c r="FW494" s="27">
        <f>IF($O494&gt;=FW$1,$S494,0)</f>
        <v>0</v>
      </c>
      <c r="FX494" s="27">
        <f>IF($O494&gt;=FX$1,$S494,0)</f>
        <v>0</v>
      </c>
      <c r="FY494" s="27">
        <f>IF($O494&gt;=FY$1,$S494,0)</f>
        <v>0</v>
      </c>
      <c r="FZ494" s="27">
        <f>IF($O494&gt;=FZ$1,$S494,0)</f>
        <v>0</v>
      </c>
      <c r="GA494" s="27">
        <f>IF($O494&gt;=GA$1,$S494,0)</f>
        <v>0</v>
      </c>
      <c r="GB494" s="27">
        <f>IF($O494&gt;=GB$1,$S494,0)</f>
        <v>0</v>
      </c>
      <c r="GC494" s="27">
        <f>IF($O494&gt;=GC$1,$S494,0)</f>
        <v>0</v>
      </c>
      <c r="GD494" s="27">
        <f>IF($O494&gt;=GD$1,$S494,0)</f>
        <v>0</v>
      </c>
      <c r="GE494" s="27">
        <f>IF($O494&gt;=GE$1,$S494,0)</f>
        <v>0</v>
      </c>
      <c r="GF494" s="27">
        <f>IF($O494&gt;=GF$1,$S494,0)</f>
        <v>0</v>
      </c>
      <c r="GG494" s="27">
        <f>IF($O494&gt;=GG$1,$S494,0)</f>
        <v>0</v>
      </c>
      <c r="GH494" s="27">
        <f>IF($O494&gt;=GH$1,$S494,0)</f>
        <v>0</v>
      </c>
      <c r="GI494" s="27">
        <f>IF($O494&gt;=GI$1,$S494,0)</f>
        <v>0</v>
      </c>
      <c r="GJ494" s="27">
        <f>IF($O494&gt;=GJ$1,$S494,0)</f>
        <v>0</v>
      </c>
      <c r="GK494" s="27">
        <f>IF($O494&gt;=GK$1,$S494,0)</f>
        <v>0</v>
      </c>
      <c r="GL494" s="27">
        <f>IF($O494&gt;=GL$1,$S494,0)</f>
        <v>0</v>
      </c>
      <c r="GM494" s="27">
        <f>IF($O494&gt;=GM$1,$S494,0)</f>
        <v>0</v>
      </c>
      <c r="GN494" s="27">
        <f>IF($O494&gt;=GN$1,$S494,0)</f>
        <v>0</v>
      </c>
      <c r="GO494" s="27">
        <f>IF($O494&gt;=GO$1,$S494,0)</f>
        <v>0</v>
      </c>
      <c r="GP494" s="27">
        <f>IF($O494&gt;=GP$1,$S494,0)</f>
        <v>0</v>
      </c>
      <c r="GQ494" s="27">
        <f>IF($O494&gt;=GQ$1,$S494,0)</f>
        <v>0</v>
      </c>
      <c r="GR494" s="27">
        <f>IF($O494&gt;=GR$1,$S494,0)</f>
        <v>0</v>
      </c>
      <c r="GS494" s="27">
        <f>IF($O494&gt;=GS$1,$S494,0)</f>
        <v>0</v>
      </c>
      <c r="GT494" s="27">
        <f>IF($O494&gt;=GT$1,$S494,0)</f>
        <v>0</v>
      </c>
      <c r="GU494" s="27">
        <f>IF($O494&gt;=GU$1,$S494,0)</f>
        <v>0</v>
      </c>
      <c r="GV494" s="27">
        <f>IF($O494&gt;=GV$1,$S494,0)</f>
        <v>0</v>
      </c>
      <c r="GW494" s="27">
        <f>IF($O494&gt;=GW$1,$S494,0)</f>
        <v>0</v>
      </c>
      <c r="GX494" s="27">
        <f>IF($O494&gt;=GX$1,$S494,0)</f>
        <v>0</v>
      </c>
      <c r="GY494" s="27">
        <f>IF($O494&gt;=GY$1,$S494,0)</f>
        <v>0</v>
      </c>
      <c r="GZ494" s="27">
        <f>IF($O494&gt;=GZ$1,$S494,0)</f>
        <v>0</v>
      </c>
      <c r="HA494" s="27">
        <f>IF($O494&gt;=HA$1,$S494,0)</f>
        <v>0</v>
      </c>
      <c r="HB494" s="27">
        <f>IF($O494&gt;=HB$1,$S494,0)</f>
        <v>0</v>
      </c>
      <c r="HC494" s="27">
        <f>IF($O494&gt;=HC$1,$S494,0)</f>
        <v>0</v>
      </c>
    </row>
    <row r="495" spans="1:211">
      <c r="A495" s="3">
        <v>171050</v>
      </c>
      <c r="B495" s="3" t="s">
        <v>447</v>
      </c>
      <c r="C495" s="3" t="s">
        <v>448</v>
      </c>
      <c r="D495" s="3">
        <v>61</v>
      </c>
      <c r="E495" s="4">
        <v>40595</v>
      </c>
      <c r="F495" s="5">
        <v>7.3315068493150681</v>
      </c>
      <c r="G495" s="3" t="s">
        <v>446</v>
      </c>
      <c r="H495" s="4">
        <v>20970</v>
      </c>
      <c r="I495" s="9" t="s">
        <v>871</v>
      </c>
      <c r="J495" s="5">
        <v>1336.48</v>
      </c>
      <c r="K495" s="31">
        <v>242</v>
      </c>
      <c r="L495" s="32">
        <v>7</v>
      </c>
      <c r="M495" s="33">
        <f>VLOOKUP(L495,FIND,3,TRUE)</f>
        <v>1</v>
      </c>
      <c r="N495" s="32">
        <f>IF(L495&gt;30,180,VLOOKUP(L495,TEMPO,2,FALSE))</f>
        <v>42</v>
      </c>
      <c r="O495" s="32">
        <f>IF(R495&gt;0,4,N495)</f>
        <v>4</v>
      </c>
      <c r="P495" s="96">
        <f>J495*M495*L495</f>
        <v>9355.36</v>
      </c>
      <c r="Q495" s="96">
        <f>10934.45*2</f>
        <v>21868.9</v>
      </c>
      <c r="R495" s="96">
        <f>IF(P495&lt;=Q495,P495/4,0)</f>
        <v>2338.84</v>
      </c>
      <c r="S495" s="5">
        <f>IF(P495&gt;=Q495,P495/N495,0)</f>
        <v>0</v>
      </c>
      <c r="T495" s="3"/>
      <c r="U495" s="3">
        <f>IF(T495="",1,0)</f>
        <v>1</v>
      </c>
      <c r="V495" s="3">
        <v>11</v>
      </c>
      <c r="W495" s="5">
        <v>0</v>
      </c>
      <c r="X495" s="5">
        <v>402.65</v>
      </c>
      <c r="Y495" s="5">
        <f>X495*W495</f>
        <v>0</v>
      </c>
      <c r="Z495" s="5">
        <v>400</v>
      </c>
      <c r="AA495" s="5">
        <f>S495+Y495+Z495</f>
        <v>400</v>
      </c>
      <c r="AB495" s="39">
        <f>(J495/12+J495/12*1.3333333333+450/12+J495/30*6/12+J495)*1.3+Y495+Z495+153.9</f>
        <v>2706.8635111062849</v>
      </c>
      <c r="AC495" s="39" t="s">
        <v>448</v>
      </c>
      <c r="AD495" s="39">
        <f>J495*1.3+400+153.9</f>
        <v>2291.3240000000001</v>
      </c>
      <c r="AE495" s="39">
        <f>SUMIFS('CUSTO MENSAL FUNC NOVO'!H:H,'CUSTO MENSAL FUNC NOVO'!A:A,'VALORES MENSAIS'!AC495)</f>
        <v>2013.943</v>
      </c>
      <c r="AF495" s="27">
        <f>IF($R495&gt;0,$R495,$S495)+$Y495+$Z495</f>
        <v>2738.84</v>
      </c>
      <c r="AG495" s="27">
        <f>IF($R495&gt;0,$R495,$S495)+$Y495+$Z495</f>
        <v>2738.84</v>
      </c>
      <c r="AH495" s="27">
        <f>IF($R495&gt;0,$R495,$S495)+$Y495+$Z495</f>
        <v>2738.84</v>
      </c>
      <c r="AI495" s="27">
        <f>IF($R495&gt;0,$R495,$S495)+$Y495+$Z495</f>
        <v>2738.84</v>
      </c>
      <c r="AJ495" s="27">
        <f>IF($O495&gt;=AJ$1,$S495+$Y495+$Z495,$Y495+$Z495)</f>
        <v>400</v>
      </c>
      <c r="AK495" s="27">
        <f>IF($O495&gt;=AK$1,$S495+$Y495+$Z495,$Y495+$Z495)</f>
        <v>400</v>
      </c>
      <c r="AL495" s="27">
        <f>IF($O495&gt;=AL$1,$S495+$Y495+$Z495,$Y495+$Z495)</f>
        <v>400</v>
      </c>
      <c r="AM495" s="27">
        <f>IF($O495&gt;=AM$1,$S495+$Y495+$Z495,$Y495+$Z495)</f>
        <v>400</v>
      </c>
      <c r="AN495" s="27">
        <f>IF($O495&gt;=AN$1,$S495+$Y495+$Z495,$Y495+$Z495)</f>
        <v>400</v>
      </c>
      <c r="AO495" s="27">
        <f>IF($O495&gt;=AO$1,$S495+$Y495+$Z495,$Y495+$Z495)</f>
        <v>400</v>
      </c>
      <c r="AP495" s="27">
        <f>IF($O495&gt;=AP$1,$S495+$Y495+$Z495,$Y495+$Z495)</f>
        <v>400</v>
      </c>
      <c r="AQ495" s="27">
        <f>IF($O495&gt;=AQ$1,$S495+$Y495+$Z495,$Y495+$Z495)</f>
        <v>400</v>
      </c>
      <c r="AR495" s="27">
        <f>IF($O495&gt;=AR$1,$S495+$Y495+$Z495,$Y495+$Z495)</f>
        <v>400</v>
      </c>
      <c r="AS495" s="27">
        <f>IF($O495&gt;=AS$1,$S495+$Y495+$Z495,$Y495+$Z495)</f>
        <v>400</v>
      </c>
      <c r="AT495" s="27">
        <f>IF($O495&gt;=AT$1,$S495+$Y495+$Z495,$Y495+$Z495)</f>
        <v>400</v>
      </c>
      <c r="AU495" s="27">
        <f>IF($O495&gt;=AU$1,$S495+$Y495+$Z495,$Y495+$Z495)</f>
        <v>400</v>
      </c>
      <c r="AV495" s="27">
        <f>IF($O495&gt;=AV$1,$S495+$Y495+$Z495,$Y495+$Z495)</f>
        <v>400</v>
      </c>
      <c r="AW495" s="27">
        <f>IF($O495&gt;=AW$1,$S495+$Y495+$Z495,$Y495+$Z495)</f>
        <v>400</v>
      </c>
      <c r="AX495" s="27">
        <f>IF($O495&gt;=AX$1,$S495+$Y495+$Z495,$Y495+$Z495)</f>
        <v>400</v>
      </c>
      <c r="AY495" s="27">
        <f>IF($O495&gt;=AY$1,$S495+$Y495+$Z495,$Y495+$Z495)</f>
        <v>400</v>
      </c>
      <c r="AZ495" s="27">
        <f>IF($O495&gt;=AZ$1,$S495+$Y495+$Z495,$Y495+$Z495)</f>
        <v>400</v>
      </c>
      <c r="BA495" s="27">
        <f>IF($O495&gt;=BA$1,$S495+$Y495+$Z495,$Y495+$Z495)</f>
        <v>400</v>
      </c>
      <c r="BB495" s="27">
        <f>IF($O495&gt;=BB$1,$S495+$Y495+$Z495,$Y495+$Z495)</f>
        <v>400</v>
      </c>
      <c r="BC495" s="27">
        <f>IF($O495&gt;=BC$1,$S495+$Y495+$Z495,$Y495+$Z495)</f>
        <v>400</v>
      </c>
      <c r="BD495" s="27">
        <f>IF($O495&gt;=BD$1,$S495+$Y495+$Z495,$Y495+$Z495)</f>
        <v>400</v>
      </c>
      <c r="BE495" s="27">
        <f>IF($O495&gt;=BE$1,$S495+$Y495+$Z495,$Y495+$Z495)</f>
        <v>400</v>
      </c>
      <c r="BF495" s="27">
        <f>IF($O495&gt;=BF$1,$S495+$Y495+$Z495,$Y495+$Z495)</f>
        <v>400</v>
      </c>
      <c r="BG495" s="27">
        <f>IF($O495&gt;=BG$1,$S495+$Y495+$Z495,$Y495+$Z495)</f>
        <v>400</v>
      </c>
      <c r="BH495" s="27">
        <f>IF($O495&gt;=BH$1,$S495+$Y495+$Z495,$Y495+$Z495)</f>
        <v>400</v>
      </c>
      <c r="BI495" s="27">
        <f>IF($O495&gt;=BI$1,$S495+$Y495+$Z495,$Y495+$Z495)</f>
        <v>400</v>
      </c>
      <c r="BJ495" s="27">
        <f>IF($O495&gt;=BJ$1,$S495+$Y495+$Z495,$Y495+$Z495)</f>
        <v>400</v>
      </c>
      <c r="BK495" s="27">
        <f>IF($O495&gt;=BK$1,$S495+$Y495+$Z495,$Y495+$Z495)</f>
        <v>400</v>
      </c>
      <c r="BL495" s="27">
        <f>IF($O495&gt;=BL$1,$S495+$Y495+$Z495,$Y495+$Z495)</f>
        <v>400</v>
      </c>
      <c r="BM495" s="27">
        <f>IF($O495&gt;=BM$1,$S495+$Y495+$Z495,$Y495+$Z495)</f>
        <v>400</v>
      </c>
      <c r="BN495" s="27">
        <f>IF($O495&gt;=BN$1,$S495+$Y495+$Z495,$Y495+$Z495)</f>
        <v>400</v>
      </c>
      <c r="BO495" s="27">
        <f>IF($O495&gt;=BO$1,$S495+$Y495+$Z495,$Y495+$Z495)</f>
        <v>400</v>
      </c>
      <c r="BP495" s="27">
        <f>IF($O495&gt;=BP$1,$S495+$Y495+$Z495,$Y495+$Z495)</f>
        <v>400</v>
      </c>
      <c r="BQ495" s="27">
        <f>IF($O495&gt;=BQ$1,$S495+$Y495+$Z495,$Y495+$Z495)</f>
        <v>400</v>
      </c>
      <c r="BR495" s="27">
        <f>IF($O495&gt;=BR$1,$S495+$Y495+$Z495,$Y495+$Z495)</f>
        <v>400</v>
      </c>
      <c r="BS495" s="27">
        <f>IF($O495&gt;=BS$1,$S495+$Y495+$Z495,$Y495+$Z495)</f>
        <v>400</v>
      </c>
      <c r="BT495" s="27">
        <f>IF($O495&gt;=BT$1,$S495+$Y495+$Z495,$Y495+$Z495)</f>
        <v>400</v>
      </c>
      <c r="BU495" s="27">
        <f>IF($O495&gt;=BU$1,$S495+$Y495+$Z495,$Y495+$Z495)</f>
        <v>400</v>
      </c>
      <c r="BV495" s="27">
        <f>IF($O495&gt;=BV$1,$S495+$Y495+$Z495,$Y495+$Z495)</f>
        <v>400</v>
      </c>
      <c r="BW495" s="27">
        <f>IF($O495&gt;=BW$1,$S495+$Y495+$Z495,$Y495+$Z495)</f>
        <v>400</v>
      </c>
      <c r="BX495" s="27">
        <f>IF($O495&gt;=BX$1,$S495+$Y495+$Z495,$Y495+$Z495)</f>
        <v>400</v>
      </c>
      <c r="BY495" s="27">
        <f>IF($O495&gt;=BY$1,$S495+$Y495+$Z495,$Y495+$Z495)</f>
        <v>400</v>
      </c>
      <c r="BZ495" s="27">
        <f>IF($O495&gt;=BZ$1,$S495+$Y495+$Z495,$Y495+$Z495)</f>
        <v>400</v>
      </c>
      <c r="CA495" s="27">
        <f>IF($O495&gt;=CA$1,$S495+$Y495+$Z495,$Y495+$Z495)</f>
        <v>400</v>
      </c>
      <c r="CB495" s="27">
        <f>IF($O495&gt;=CB$1,$S495+$Y495+$Z495,$Y495+$Z495)</f>
        <v>400</v>
      </c>
      <c r="CC495" s="27">
        <f>IF($O495&gt;=CC$1,$S495+$Y495+$Z495,$Y495+$Z495)</f>
        <v>400</v>
      </c>
      <c r="CD495" s="27">
        <f>IF($O495&gt;=CD$1,$S495+$Y495+$Z495,$Y495+$Z495)</f>
        <v>400</v>
      </c>
      <c r="CE495" s="27">
        <f>IF($O495&gt;=CE$1,$S495+$Y495+$Z495,$Y495+$Z495)</f>
        <v>400</v>
      </c>
      <c r="CF495" s="27">
        <f>IF($O495&gt;=CF$1,$S495+$Y495+$Z495,$Y495+$Z495)</f>
        <v>400</v>
      </c>
      <c r="CG495" s="27">
        <f>IF($O495&gt;=CG$1,$S495+$Y495+$Z495,$Y495+$Z495)</f>
        <v>400</v>
      </c>
      <c r="CH495" s="27">
        <f>IF($O495&gt;=CH$1,$S495+$Y495+$Z495,$Y495+$Z495)</f>
        <v>400</v>
      </c>
      <c r="CI495" s="27">
        <f>IF($O495&gt;=CI$1,$S495+$Y495+$Z495,$Y495+$Z495)</f>
        <v>400</v>
      </c>
      <c r="CJ495" s="27">
        <f>IF($O495&gt;=CJ$1,$S495+$Y495+$Z495,$Y495+$Z495)</f>
        <v>400</v>
      </c>
      <c r="CK495" s="27">
        <f>IF($O495&gt;=CK$1,$S495+$Y495+$Z495,$Y495+$Z495)</f>
        <v>400</v>
      </c>
      <c r="CL495" s="27">
        <f>IF($O495&gt;=CL$1,$S495+$Y495+$Z495,$Y495+$Z495)</f>
        <v>400</v>
      </c>
      <c r="CM495" s="27">
        <f>IF($O495&gt;=CM$1,$S495+$Y495+$Z495,$Y495+$Z495)</f>
        <v>400</v>
      </c>
      <c r="CN495" s="27">
        <f>IF($O495&gt;=CN$1,$S495+$Y495,$Y495)</f>
        <v>0</v>
      </c>
      <c r="CO495" s="27">
        <f>IF($O495&gt;=CO$1,$S495+$Y495,$Y495)</f>
        <v>0</v>
      </c>
      <c r="CP495" s="27">
        <f>IF($O495&gt;=CP$1,$S495+$Y495,$Y495)</f>
        <v>0</v>
      </c>
      <c r="CQ495" s="27">
        <f>IF($O495&gt;=CQ$1,$S495+$Y495,$Y495)</f>
        <v>0</v>
      </c>
      <c r="CR495" s="27">
        <f>IF($O495&gt;=CR$1,$S495+$Y495,$Y495)</f>
        <v>0</v>
      </c>
      <c r="CS495" s="27">
        <f>IF($O495&gt;=CS$1,$S495+$Y495,$Y495)</f>
        <v>0</v>
      </c>
      <c r="CT495" s="27">
        <f>IF($O495&gt;=CT$1,$S495+$Y495,$Y495)</f>
        <v>0</v>
      </c>
      <c r="CU495" s="27">
        <f>IF($O495&gt;=CU$1,$S495+$Y495,$Y495)</f>
        <v>0</v>
      </c>
      <c r="CV495" s="27">
        <f>IF($O495&gt;=CV$1,$S495+$Y495,$Y495)</f>
        <v>0</v>
      </c>
      <c r="CW495" s="27">
        <f>IF($O495&gt;=CW$1,$S495+$Y495,$Y495)</f>
        <v>0</v>
      </c>
      <c r="CX495" s="27">
        <f>IF($O495&gt;=CX$1,$S495+$Y495,$Y495)</f>
        <v>0</v>
      </c>
      <c r="CY495" s="27">
        <f>IF($O495&gt;=CY$1,$S495+$Y495,$Y495)</f>
        <v>0</v>
      </c>
      <c r="CZ495" s="27">
        <f>IF($O495&gt;=CZ$1,$S495+$Y495,$Y495)</f>
        <v>0</v>
      </c>
      <c r="DA495" s="27">
        <f>IF($O495&gt;=DA$1,$S495+$Y495,$Y495)</f>
        <v>0</v>
      </c>
      <c r="DB495" s="27">
        <f>IF($O495&gt;=DB$1,$S495+$Y495,$Y495)</f>
        <v>0</v>
      </c>
      <c r="DC495" s="27">
        <f>IF($O495&gt;=DC$1,$S495+$Y495,$Y495)</f>
        <v>0</v>
      </c>
      <c r="DD495" s="27">
        <f>IF($O495&gt;=DD$1,$S495+$Y495,$Y495)</f>
        <v>0</v>
      </c>
      <c r="DE495" s="27">
        <f>IF($O495&gt;=DE$1,$S495+$Y495,$Y495)</f>
        <v>0</v>
      </c>
      <c r="DF495" s="27">
        <f>IF($O495&gt;=DF$1,$S495+$Y495,$Y495)</f>
        <v>0</v>
      </c>
      <c r="DG495" s="27">
        <f>IF($O495&gt;=DG$1,$S495+$Y495,$Y495)</f>
        <v>0</v>
      </c>
      <c r="DH495" s="27">
        <f>IF($O495&gt;=DH$1,$S495+$Y495,$Y495)</f>
        <v>0</v>
      </c>
      <c r="DI495" s="27">
        <f>IF($O495&gt;=DI$1,$S495+$Y495,$Y495)</f>
        <v>0</v>
      </c>
      <c r="DJ495" s="27">
        <f>IF($O495&gt;=DJ$1,$S495+$Y495,$Y495)</f>
        <v>0</v>
      </c>
      <c r="DK495" s="27">
        <f>IF($O495&gt;=DK$1,$S495+$Y495,$Y495)</f>
        <v>0</v>
      </c>
      <c r="DL495" s="27">
        <f>IF($O495&gt;=DL$1,$S495+$Y495,$Y495)</f>
        <v>0</v>
      </c>
      <c r="DM495" s="27">
        <f>IF($O495&gt;=DM$1,$S495+$Y495,$Y495)</f>
        <v>0</v>
      </c>
      <c r="DN495" s="27">
        <f>IF($O495&gt;=DN$1,$S495+$Y495,$Y495)</f>
        <v>0</v>
      </c>
      <c r="DO495" s="27">
        <f>IF($O495&gt;=DO$1,$S495+$Y495,$Y495)</f>
        <v>0</v>
      </c>
      <c r="DP495" s="27">
        <f>IF($O495&gt;=DP$1,$S495+$Y495,$Y495)</f>
        <v>0</v>
      </c>
      <c r="DQ495" s="27">
        <f>IF($O495&gt;=DQ$1,$S495+$Y495,$Y495)</f>
        <v>0</v>
      </c>
      <c r="DR495" s="27">
        <f>IF($O495&gt;=DR$1,$S495+$Y495,$Y495)</f>
        <v>0</v>
      </c>
      <c r="DS495" s="27">
        <f>IF($O495&gt;=DS$1,$S495+$Y495,$Y495)</f>
        <v>0</v>
      </c>
      <c r="DT495" s="27">
        <f>IF($O495&gt;=DT$1,$S495+$Y495,$Y495)</f>
        <v>0</v>
      </c>
      <c r="DU495" s="27">
        <f>IF($O495&gt;=DU$1,$S495+$Y495,$Y495)</f>
        <v>0</v>
      </c>
      <c r="DV495" s="27">
        <f>IF($O495&gt;=DV$1,$S495+$Y495,$Y495)</f>
        <v>0</v>
      </c>
      <c r="DW495" s="27">
        <f>IF($O495&gt;=DW$1,$S495+$Y495,$Y495)</f>
        <v>0</v>
      </c>
      <c r="DX495" s="27">
        <f>IF($O495&gt;=DX$1,$S495+$Y495,$Y495)</f>
        <v>0</v>
      </c>
      <c r="DY495" s="27">
        <f>IF($O495&gt;=DY$1,$S495+$Y495,$Y495)</f>
        <v>0</v>
      </c>
      <c r="DZ495" s="27">
        <f>IF($O495&gt;=DZ$1,$S495+$Y495,$Y495)</f>
        <v>0</v>
      </c>
      <c r="EA495" s="27">
        <f>IF($O495&gt;=EA$1,$S495+$Y495,$Y495)</f>
        <v>0</v>
      </c>
      <c r="EB495" s="27">
        <f>IF($O495&gt;=EB$1,$S495+$Y495,$Y495)</f>
        <v>0</v>
      </c>
      <c r="EC495" s="27">
        <f>IF($O495&gt;=EC$1,$S495+$Y495,$Y495)</f>
        <v>0</v>
      </c>
      <c r="ED495" s="27">
        <f>IF($O495&gt;=ED$1,$S495+$Y495,$Y495)</f>
        <v>0</v>
      </c>
      <c r="EE495" s="27">
        <f>IF($O495&gt;=EE$1,$S495+$Y495,$Y495)</f>
        <v>0</v>
      </c>
      <c r="EF495" s="27">
        <f>IF($O495&gt;=EF$1,$S495+$Y495,$Y495)</f>
        <v>0</v>
      </c>
      <c r="EG495" s="27">
        <f>IF($O495&gt;=EG$1,$S495+$Y495,$Y495)</f>
        <v>0</v>
      </c>
      <c r="EH495" s="27">
        <f>IF($O495&gt;=EH$1,$S495+$Y495,$Y495)</f>
        <v>0</v>
      </c>
      <c r="EI495" s="27">
        <f>IF($O495&gt;=EI$1,$S495+$Y495,$Y495)</f>
        <v>0</v>
      </c>
      <c r="EJ495" s="27">
        <f>IF($O495&gt;=EJ$1,$S495+$Y495,$Y495)</f>
        <v>0</v>
      </c>
      <c r="EK495" s="27">
        <f>IF($O495&gt;=EK$1,$S495+$Y495,$Y495)</f>
        <v>0</v>
      </c>
      <c r="EL495" s="27">
        <f>IF($O495&gt;=EL$1,$S495+$Y495,$Y495)</f>
        <v>0</v>
      </c>
      <c r="EM495" s="27">
        <f>IF($O495&gt;=EM$1,$S495+$Y495,$Y495)</f>
        <v>0</v>
      </c>
      <c r="EN495" s="27">
        <f>IF($O495&gt;=EN$1,$S495+$Y495,$Y495)</f>
        <v>0</v>
      </c>
      <c r="EO495" s="27">
        <f>IF($O495&gt;=EO$1,$S495+$Y495,$Y495)</f>
        <v>0</v>
      </c>
      <c r="EP495" s="27">
        <f>IF($O495&gt;=EP$1,$S495+$Y495,$Y495)</f>
        <v>0</v>
      </c>
      <c r="EQ495" s="27">
        <f>IF($O495&gt;=EQ$1,$S495+$Y495,$Y495)</f>
        <v>0</v>
      </c>
      <c r="ER495" s="27">
        <f>IF($O495&gt;=ER$1,$S495+$Y495,$Y495)</f>
        <v>0</v>
      </c>
      <c r="ES495" s="27">
        <f>IF($O495&gt;=ES$1,$S495+$Y495,$Y495)</f>
        <v>0</v>
      </c>
      <c r="ET495" s="27">
        <f>IF($O495&gt;=ET$1,$S495+$Y495,$Y495)</f>
        <v>0</v>
      </c>
      <c r="EU495" s="27">
        <f>IF($O495&gt;=EU$1,$S495+$Y495,$Y495)</f>
        <v>0</v>
      </c>
      <c r="EV495" s="27">
        <f>IF($O495&gt;=EV$1,$S495,0)</f>
        <v>0</v>
      </c>
      <c r="EW495" s="27">
        <f>IF($O495&gt;=EW$1,$S495,0)</f>
        <v>0</v>
      </c>
      <c r="EX495" s="27">
        <f>IF($O495&gt;=EX$1,$S495,0)</f>
        <v>0</v>
      </c>
      <c r="EY495" s="27">
        <f>IF($O495&gt;=EY$1,$S495,0)</f>
        <v>0</v>
      </c>
      <c r="EZ495" s="27">
        <f>IF($O495&gt;=EZ$1,$S495,0)</f>
        <v>0</v>
      </c>
      <c r="FA495" s="27">
        <f>IF($O495&gt;=FA$1,$S495,0)</f>
        <v>0</v>
      </c>
      <c r="FB495" s="27">
        <f>IF($O495&gt;=FB$1,$S495,0)</f>
        <v>0</v>
      </c>
      <c r="FC495" s="27">
        <f>IF($O495&gt;=FC$1,$S495,0)</f>
        <v>0</v>
      </c>
      <c r="FD495" s="27">
        <f>IF($O495&gt;=FD$1,$S495,0)</f>
        <v>0</v>
      </c>
      <c r="FE495" s="27">
        <f>IF($O495&gt;=FE$1,$S495,0)</f>
        <v>0</v>
      </c>
      <c r="FF495" s="27">
        <f>IF($O495&gt;=FF$1,$S495,0)</f>
        <v>0</v>
      </c>
      <c r="FG495" s="27">
        <f>IF($O495&gt;=FG$1,$S495,0)</f>
        <v>0</v>
      </c>
      <c r="FH495" s="27">
        <f>IF($O495&gt;=FH$1,$S495,0)</f>
        <v>0</v>
      </c>
      <c r="FI495" s="27">
        <f>IF($O495&gt;=FI$1,$S495,0)</f>
        <v>0</v>
      </c>
      <c r="FJ495" s="27">
        <f>IF($O495&gt;=FJ$1,$S495,0)</f>
        <v>0</v>
      </c>
      <c r="FK495" s="27">
        <f>IF($O495&gt;=FK$1,$S495,0)</f>
        <v>0</v>
      </c>
      <c r="FL495" s="27">
        <f>IF($O495&gt;=FL$1,$S495,0)</f>
        <v>0</v>
      </c>
      <c r="FM495" s="27">
        <f>IF($O495&gt;=FM$1,$S495,0)</f>
        <v>0</v>
      </c>
      <c r="FN495" s="27">
        <f>IF($O495&gt;=FN$1,$S495,0)</f>
        <v>0</v>
      </c>
      <c r="FO495" s="27">
        <f>IF($O495&gt;=FO$1,$S495,0)</f>
        <v>0</v>
      </c>
      <c r="FP495" s="27">
        <f>IF($O495&gt;=FP$1,$S495,0)</f>
        <v>0</v>
      </c>
      <c r="FQ495" s="27">
        <f>IF($O495&gt;=FQ$1,$S495,0)</f>
        <v>0</v>
      </c>
      <c r="FR495" s="27">
        <f>IF($O495&gt;=FR$1,$S495,0)</f>
        <v>0</v>
      </c>
      <c r="FS495" s="27">
        <f>IF($O495&gt;=FS$1,$S495,0)</f>
        <v>0</v>
      </c>
      <c r="FT495" s="27">
        <f>IF($O495&gt;=FT$1,$S495,0)</f>
        <v>0</v>
      </c>
      <c r="FU495" s="27">
        <f>IF($O495&gt;=FU$1,$S495,0)</f>
        <v>0</v>
      </c>
      <c r="FV495" s="27">
        <f>IF($O495&gt;=FV$1,$S495,0)</f>
        <v>0</v>
      </c>
      <c r="FW495" s="27">
        <f>IF($O495&gt;=FW$1,$S495,0)</f>
        <v>0</v>
      </c>
      <c r="FX495" s="27">
        <f>IF($O495&gt;=FX$1,$S495,0)</f>
        <v>0</v>
      </c>
      <c r="FY495" s="27">
        <f>IF($O495&gt;=FY$1,$S495,0)</f>
        <v>0</v>
      </c>
      <c r="FZ495" s="27">
        <f>IF($O495&gt;=FZ$1,$S495,0)</f>
        <v>0</v>
      </c>
      <c r="GA495" s="27">
        <f>IF($O495&gt;=GA$1,$S495,0)</f>
        <v>0</v>
      </c>
      <c r="GB495" s="27">
        <f>IF($O495&gt;=GB$1,$S495,0)</f>
        <v>0</v>
      </c>
      <c r="GC495" s="27">
        <f>IF($O495&gt;=GC$1,$S495,0)</f>
        <v>0</v>
      </c>
      <c r="GD495" s="27">
        <f>IF($O495&gt;=GD$1,$S495,0)</f>
        <v>0</v>
      </c>
      <c r="GE495" s="27">
        <f>IF($O495&gt;=GE$1,$S495,0)</f>
        <v>0</v>
      </c>
      <c r="GF495" s="27">
        <f>IF($O495&gt;=GF$1,$S495,0)</f>
        <v>0</v>
      </c>
      <c r="GG495" s="27">
        <f>IF($O495&gt;=GG$1,$S495,0)</f>
        <v>0</v>
      </c>
      <c r="GH495" s="27">
        <f>IF($O495&gt;=GH$1,$S495,0)</f>
        <v>0</v>
      </c>
      <c r="GI495" s="27">
        <f>IF($O495&gt;=GI$1,$S495,0)</f>
        <v>0</v>
      </c>
      <c r="GJ495" s="27">
        <f>IF($O495&gt;=GJ$1,$S495,0)</f>
        <v>0</v>
      </c>
      <c r="GK495" s="27">
        <f>IF($O495&gt;=GK$1,$S495,0)</f>
        <v>0</v>
      </c>
      <c r="GL495" s="27">
        <f>IF($O495&gt;=GL$1,$S495,0)</f>
        <v>0</v>
      </c>
      <c r="GM495" s="27">
        <f>IF($O495&gt;=GM$1,$S495,0)</f>
        <v>0</v>
      </c>
      <c r="GN495" s="27">
        <f>IF($O495&gt;=GN$1,$S495,0)</f>
        <v>0</v>
      </c>
      <c r="GO495" s="27">
        <f>IF($O495&gt;=GO$1,$S495,0)</f>
        <v>0</v>
      </c>
      <c r="GP495" s="27">
        <f>IF($O495&gt;=GP$1,$S495,0)</f>
        <v>0</v>
      </c>
      <c r="GQ495" s="27">
        <f>IF($O495&gt;=GQ$1,$S495,0)</f>
        <v>0</v>
      </c>
      <c r="GR495" s="27">
        <f>IF($O495&gt;=GR$1,$S495,0)</f>
        <v>0</v>
      </c>
      <c r="GS495" s="27">
        <f>IF($O495&gt;=GS$1,$S495,0)</f>
        <v>0</v>
      </c>
      <c r="GT495" s="27">
        <f>IF($O495&gt;=GT$1,$S495,0)</f>
        <v>0</v>
      </c>
      <c r="GU495" s="27">
        <f>IF($O495&gt;=GU$1,$S495,0)</f>
        <v>0</v>
      </c>
      <c r="GV495" s="27">
        <f>IF($O495&gt;=GV$1,$S495,0)</f>
        <v>0</v>
      </c>
      <c r="GW495" s="27">
        <f>IF($O495&gt;=GW$1,$S495,0)</f>
        <v>0</v>
      </c>
      <c r="GX495" s="27">
        <f>IF($O495&gt;=GX$1,$S495,0)</f>
        <v>0</v>
      </c>
      <c r="GY495" s="27">
        <f>IF($O495&gt;=GY$1,$S495,0)</f>
        <v>0</v>
      </c>
      <c r="GZ495" s="27">
        <f>IF($O495&gt;=GZ$1,$S495,0)</f>
        <v>0</v>
      </c>
      <c r="HA495" s="27">
        <f>IF($O495&gt;=HA$1,$S495,0)</f>
        <v>0</v>
      </c>
      <c r="HB495" s="27">
        <f>IF($O495&gt;=HB$1,$S495,0)</f>
        <v>0</v>
      </c>
      <c r="HC495" s="27">
        <f>IF($O495&gt;=HC$1,$S495,0)</f>
        <v>0</v>
      </c>
    </row>
    <row r="496" spans="1:211">
      <c r="A496" s="3">
        <v>137332</v>
      </c>
      <c r="B496" s="3" t="s">
        <v>461</v>
      </c>
      <c r="C496" s="3" t="s">
        <v>448</v>
      </c>
      <c r="D496" s="3">
        <v>52</v>
      </c>
      <c r="E496" s="4">
        <v>39204</v>
      </c>
      <c r="F496" s="5">
        <v>11.142465753424657</v>
      </c>
      <c r="G496" s="3" t="s">
        <v>446</v>
      </c>
      <c r="H496" s="4">
        <v>24192</v>
      </c>
      <c r="I496" s="9" t="s">
        <v>871</v>
      </c>
      <c r="J496" s="5">
        <v>1602.73</v>
      </c>
      <c r="K496" s="31">
        <v>242</v>
      </c>
      <c r="L496" s="32">
        <v>11</v>
      </c>
      <c r="M496" s="33">
        <f>VLOOKUP(L496,FIND,3,TRUE)</f>
        <v>1.1000000000000001</v>
      </c>
      <c r="N496" s="32">
        <f>IF(L496&gt;30,180,VLOOKUP(L496,TEMPO,2,FALSE))</f>
        <v>66</v>
      </c>
      <c r="O496" s="32">
        <f>IF(R496&gt;0,4,N496)</f>
        <v>4</v>
      </c>
      <c r="P496" s="96">
        <f>J496*M496*L496</f>
        <v>19393.033000000003</v>
      </c>
      <c r="Q496" s="96">
        <f>10934.45*2</f>
        <v>21868.9</v>
      </c>
      <c r="R496" s="96">
        <f>IF(P496&lt;=Q496,P496/4,0)</f>
        <v>4848.2582500000008</v>
      </c>
      <c r="S496" s="5">
        <f>IF(P496&gt;=Q496,P496/N496,0)</f>
        <v>0</v>
      </c>
      <c r="T496" s="3"/>
      <c r="U496" s="3">
        <f>IF(T496="",1,0)</f>
        <v>1</v>
      </c>
      <c r="V496" s="3">
        <v>32</v>
      </c>
      <c r="W496" s="5">
        <v>0.6</v>
      </c>
      <c r="X496" s="5">
        <v>203.3</v>
      </c>
      <c r="Y496" s="5">
        <f>X496*W496</f>
        <v>121.98</v>
      </c>
      <c r="Z496" s="5">
        <v>400</v>
      </c>
      <c r="AA496" s="5">
        <f>S496+Y496+Z496</f>
        <v>521.98</v>
      </c>
      <c r="AB496" s="39">
        <f>(J496/12+J496/12*1.3333333333+450/12+J496/30*6/12+J496)*1.3+Y496+Z496+153.9</f>
        <v>3248.0393444386568</v>
      </c>
      <c r="AC496" s="39" t="s">
        <v>448</v>
      </c>
      <c r="AD496" s="39">
        <f>J496*1.3+400+153.9</f>
        <v>2637.4490000000001</v>
      </c>
      <c r="AE496" s="39">
        <f>SUMIFS('CUSTO MENSAL FUNC NOVO'!H:H,'CUSTO MENSAL FUNC NOVO'!A:A,'VALORES MENSAIS'!AC496)</f>
        <v>2013.943</v>
      </c>
      <c r="AF496" s="27">
        <f>IF($R496&gt;0,$R496,$S496)+$Y496+$Z496</f>
        <v>5370.2382500000003</v>
      </c>
      <c r="AG496" s="27">
        <f>IF($R496&gt;0,$R496,$S496)+$Y496+$Z496</f>
        <v>5370.2382500000003</v>
      </c>
      <c r="AH496" s="27">
        <f>IF($R496&gt;0,$R496,$S496)+$Y496+$Z496</f>
        <v>5370.2382500000003</v>
      </c>
      <c r="AI496" s="27">
        <f>IF($R496&gt;0,$R496,$S496)+$Y496+$Z496</f>
        <v>5370.2382500000003</v>
      </c>
      <c r="AJ496" s="27">
        <f>IF($O496&gt;=AJ$1,$S496+$Y496+$Z496,$Y496+$Z496)</f>
        <v>521.98</v>
      </c>
      <c r="AK496" s="27">
        <f>IF($O496&gt;=AK$1,$S496+$Y496+$Z496,$Y496+$Z496)</f>
        <v>521.98</v>
      </c>
      <c r="AL496" s="27">
        <f>IF($O496&gt;=AL$1,$S496+$Y496+$Z496,$Y496+$Z496)</f>
        <v>521.98</v>
      </c>
      <c r="AM496" s="27">
        <f>IF($O496&gt;=AM$1,$S496+$Y496+$Z496,$Y496+$Z496)</f>
        <v>521.98</v>
      </c>
      <c r="AN496" s="27">
        <f>IF($O496&gt;=AN$1,$S496+$Y496+$Z496,$Y496+$Z496)</f>
        <v>521.98</v>
      </c>
      <c r="AO496" s="27">
        <f>IF($O496&gt;=AO$1,$S496+$Y496+$Z496,$Y496+$Z496)</f>
        <v>521.98</v>
      </c>
      <c r="AP496" s="27">
        <f>IF($O496&gt;=AP$1,$S496+$Y496+$Z496,$Y496+$Z496)</f>
        <v>521.98</v>
      </c>
      <c r="AQ496" s="27">
        <f>IF($O496&gt;=AQ$1,$S496+$Y496+$Z496,$Y496+$Z496)</f>
        <v>521.98</v>
      </c>
      <c r="AR496" s="27">
        <f>IF($O496&gt;=AR$1,$S496+$Y496+$Z496,$Y496+$Z496)</f>
        <v>521.98</v>
      </c>
      <c r="AS496" s="27">
        <f>IF($O496&gt;=AS$1,$S496+$Y496+$Z496,$Y496+$Z496)</f>
        <v>521.98</v>
      </c>
      <c r="AT496" s="27">
        <f>IF($O496&gt;=AT$1,$S496+$Y496+$Z496,$Y496+$Z496)</f>
        <v>521.98</v>
      </c>
      <c r="AU496" s="27">
        <f>IF($O496&gt;=AU$1,$S496+$Y496+$Z496,$Y496+$Z496)</f>
        <v>521.98</v>
      </c>
      <c r="AV496" s="27">
        <f>IF($O496&gt;=AV$1,$S496+$Y496+$Z496,$Y496+$Z496)</f>
        <v>521.98</v>
      </c>
      <c r="AW496" s="27">
        <f>IF($O496&gt;=AW$1,$S496+$Y496+$Z496,$Y496+$Z496)</f>
        <v>521.98</v>
      </c>
      <c r="AX496" s="27">
        <f>IF($O496&gt;=AX$1,$S496+$Y496+$Z496,$Y496+$Z496)</f>
        <v>521.98</v>
      </c>
      <c r="AY496" s="27">
        <f>IF($O496&gt;=AY$1,$S496+$Y496+$Z496,$Y496+$Z496)</f>
        <v>521.98</v>
      </c>
      <c r="AZ496" s="27">
        <f>IF($O496&gt;=AZ$1,$S496+$Y496+$Z496,$Y496+$Z496)</f>
        <v>521.98</v>
      </c>
      <c r="BA496" s="27">
        <f>IF($O496&gt;=BA$1,$S496+$Y496+$Z496,$Y496+$Z496)</f>
        <v>521.98</v>
      </c>
      <c r="BB496" s="27">
        <f>IF($O496&gt;=BB$1,$S496+$Y496+$Z496,$Y496+$Z496)</f>
        <v>521.98</v>
      </c>
      <c r="BC496" s="27">
        <f>IF($O496&gt;=BC$1,$S496+$Y496+$Z496,$Y496+$Z496)</f>
        <v>521.98</v>
      </c>
      <c r="BD496" s="27">
        <f>IF($O496&gt;=BD$1,$S496+$Y496+$Z496,$Y496+$Z496)</f>
        <v>521.98</v>
      </c>
      <c r="BE496" s="27">
        <f>IF($O496&gt;=BE$1,$S496+$Y496+$Z496,$Y496+$Z496)</f>
        <v>521.98</v>
      </c>
      <c r="BF496" s="27">
        <f>IF($O496&gt;=BF$1,$S496+$Y496+$Z496,$Y496+$Z496)</f>
        <v>521.98</v>
      </c>
      <c r="BG496" s="27">
        <f>IF($O496&gt;=BG$1,$S496+$Y496+$Z496,$Y496+$Z496)</f>
        <v>521.98</v>
      </c>
      <c r="BH496" s="27">
        <f>IF($O496&gt;=BH$1,$S496+$Y496+$Z496,$Y496+$Z496)</f>
        <v>521.98</v>
      </c>
      <c r="BI496" s="27">
        <f>IF($O496&gt;=BI$1,$S496+$Y496+$Z496,$Y496+$Z496)</f>
        <v>521.98</v>
      </c>
      <c r="BJ496" s="27">
        <f>IF($O496&gt;=BJ$1,$S496+$Y496+$Z496,$Y496+$Z496)</f>
        <v>521.98</v>
      </c>
      <c r="BK496" s="27">
        <f>IF($O496&gt;=BK$1,$S496+$Y496+$Z496,$Y496+$Z496)</f>
        <v>521.98</v>
      </c>
      <c r="BL496" s="27">
        <f>IF($O496&gt;=BL$1,$S496+$Y496+$Z496,$Y496+$Z496)</f>
        <v>521.98</v>
      </c>
      <c r="BM496" s="27">
        <f>IF($O496&gt;=BM$1,$S496+$Y496+$Z496,$Y496+$Z496)</f>
        <v>521.98</v>
      </c>
      <c r="BN496" s="27">
        <f>IF($O496&gt;=BN$1,$S496+$Y496+$Z496,$Y496+$Z496)</f>
        <v>521.98</v>
      </c>
      <c r="BO496" s="27">
        <f>IF($O496&gt;=BO$1,$S496+$Y496+$Z496,$Y496+$Z496)</f>
        <v>521.98</v>
      </c>
      <c r="BP496" s="27">
        <f>IF($O496&gt;=BP$1,$S496+$Y496+$Z496,$Y496+$Z496)</f>
        <v>521.98</v>
      </c>
      <c r="BQ496" s="27">
        <f>IF($O496&gt;=BQ$1,$S496+$Y496+$Z496,$Y496+$Z496)</f>
        <v>521.98</v>
      </c>
      <c r="BR496" s="27">
        <f>IF($O496&gt;=BR$1,$S496+$Y496+$Z496,$Y496+$Z496)</f>
        <v>521.98</v>
      </c>
      <c r="BS496" s="27">
        <f>IF($O496&gt;=BS$1,$S496+$Y496+$Z496,$Y496+$Z496)</f>
        <v>521.98</v>
      </c>
      <c r="BT496" s="27">
        <f>IF($O496&gt;=BT$1,$S496+$Y496+$Z496,$Y496+$Z496)</f>
        <v>521.98</v>
      </c>
      <c r="BU496" s="27">
        <f>IF($O496&gt;=BU$1,$S496+$Y496+$Z496,$Y496+$Z496)</f>
        <v>521.98</v>
      </c>
      <c r="BV496" s="27">
        <f>IF($O496&gt;=BV$1,$S496+$Y496+$Z496,$Y496+$Z496)</f>
        <v>521.98</v>
      </c>
      <c r="BW496" s="27">
        <f>IF($O496&gt;=BW$1,$S496+$Y496+$Z496,$Y496+$Z496)</f>
        <v>521.98</v>
      </c>
      <c r="BX496" s="27">
        <f>IF($O496&gt;=BX$1,$S496+$Y496+$Z496,$Y496+$Z496)</f>
        <v>521.98</v>
      </c>
      <c r="BY496" s="27">
        <f>IF($O496&gt;=BY$1,$S496+$Y496+$Z496,$Y496+$Z496)</f>
        <v>521.98</v>
      </c>
      <c r="BZ496" s="27">
        <f>IF($O496&gt;=BZ$1,$S496+$Y496+$Z496,$Y496+$Z496)</f>
        <v>521.98</v>
      </c>
      <c r="CA496" s="27">
        <f>IF($O496&gt;=CA$1,$S496+$Y496+$Z496,$Y496+$Z496)</f>
        <v>521.98</v>
      </c>
      <c r="CB496" s="27">
        <f>IF($O496&gt;=CB$1,$S496+$Y496+$Z496,$Y496+$Z496)</f>
        <v>521.98</v>
      </c>
      <c r="CC496" s="27">
        <f>IF($O496&gt;=CC$1,$S496+$Y496+$Z496,$Y496+$Z496)</f>
        <v>521.98</v>
      </c>
      <c r="CD496" s="27">
        <f>IF($O496&gt;=CD$1,$S496+$Y496+$Z496,$Y496+$Z496)</f>
        <v>521.98</v>
      </c>
      <c r="CE496" s="27">
        <f>IF($O496&gt;=CE$1,$S496+$Y496+$Z496,$Y496+$Z496)</f>
        <v>521.98</v>
      </c>
      <c r="CF496" s="27">
        <f>IF($O496&gt;=CF$1,$S496+$Y496+$Z496,$Y496+$Z496)</f>
        <v>521.98</v>
      </c>
      <c r="CG496" s="27">
        <f>IF($O496&gt;=CG$1,$S496+$Y496+$Z496,$Y496+$Z496)</f>
        <v>521.98</v>
      </c>
      <c r="CH496" s="27">
        <f>IF($O496&gt;=CH$1,$S496+$Y496+$Z496,$Y496+$Z496)</f>
        <v>521.98</v>
      </c>
      <c r="CI496" s="27">
        <f>IF($O496&gt;=CI$1,$S496+$Y496+$Z496,$Y496+$Z496)</f>
        <v>521.98</v>
      </c>
      <c r="CJ496" s="27">
        <f>IF($O496&gt;=CJ$1,$S496+$Y496+$Z496,$Y496+$Z496)</f>
        <v>521.98</v>
      </c>
      <c r="CK496" s="27">
        <f>IF($O496&gt;=CK$1,$S496+$Y496+$Z496,$Y496+$Z496)</f>
        <v>521.98</v>
      </c>
      <c r="CL496" s="27">
        <f>IF($O496&gt;=CL$1,$S496+$Y496+$Z496,$Y496+$Z496)</f>
        <v>521.98</v>
      </c>
      <c r="CM496" s="27">
        <f>IF($O496&gt;=CM$1,$S496+$Y496+$Z496,$Y496+$Z496)</f>
        <v>521.98</v>
      </c>
      <c r="CN496" s="27">
        <f>IF($O496&gt;=CN$1,$S496+$Y496,$Y496)</f>
        <v>121.98</v>
      </c>
      <c r="CO496" s="27">
        <f>IF($O496&gt;=CO$1,$S496+$Y496,$Y496)</f>
        <v>121.98</v>
      </c>
      <c r="CP496" s="27">
        <f>IF($O496&gt;=CP$1,$S496+$Y496,$Y496)</f>
        <v>121.98</v>
      </c>
      <c r="CQ496" s="27">
        <f>IF($O496&gt;=CQ$1,$S496+$Y496,$Y496)</f>
        <v>121.98</v>
      </c>
      <c r="CR496" s="27">
        <f>IF($O496&gt;=CR$1,$S496+$Y496,$Y496)</f>
        <v>121.98</v>
      </c>
      <c r="CS496" s="27">
        <f>IF($O496&gt;=CS$1,$S496+$Y496,$Y496)</f>
        <v>121.98</v>
      </c>
      <c r="CT496" s="27">
        <f>IF($O496&gt;=CT$1,$S496+$Y496,$Y496)</f>
        <v>121.98</v>
      </c>
      <c r="CU496" s="27">
        <f>IF($O496&gt;=CU$1,$S496+$Y496,$Y496)</f>
        <v>121.98</v>
      </c>
      <c r="CV496" s="27">
        <f>IF($O496&gt;=CV$1,$S496+$Y496,$Y496)</f>
        <v>121.98</v>
      </c>
      <c r="CW496" s="27">
        <f>IF($O496&gt;=CW$1,$S496+$Y496,$Y496)</f>
        <v>121.98</v>
      </c>
      <c r="CX496" s="27">
        <f>IF($O496&gt;=CX$1,$S496+$Y496,$Y496)</f>
        <v>121.98</v>
      </c>
      <c r="CY496" s="27">
        <f>IF($O496&gt;=CY$1,$S496+$Y496,$Y496)</f>
        <v>121.98</v>
      </c>
      <c r="CZ496" s="27">
        <f>IF($O496&gt;=CZ$1,$S496+$Y496,$Y496)</f>
        <v>121.98</v>
      </c>
      <c r="DA496" s="27">
        <f>IF($O496&gt;=DA$1,$S496+$Y496,$Y496)</f>
        <v>121.98</v>
      </c>
      <c r="DB496" s="27">
        <f>IF($O496&gt;=DB$1,$S496+$Y496,$Y496)</f>
        <v>121.98</v>
      </c>
      <c r="DC496" s="27">
        <f>IF($O496&gt;=DC$1,$S496+$Y496,$Y496)</f>
        <v>121.98</v>
      </c>
      <c r="DD496" s="27">
        <f>IF($O496&gt;=DD$1,$S496+$Y496,$Y496)</f>
        <v>121.98</v>
      </c>
      <c r="DE496" s="27">
        <f>IF($O496&gt;=DE$1,$S496+$Y496,$Y496)</f>
        <v>121.98</v>
      </c>
      <c r="DF496" s="27">
        <f>IF($O496&gt;=DF$1,$S496+$Y496,$Y496)</f>
        <v>121.98</v>
      </c>
      <c r="DG496" s="27">
        <f>IF($O496&gt;=DG$1,$S496+$Y496,$Y496)</f>
        <v>121.98</v>
      </c>
      <c r="DH496" s="27">
        <f>IF($O496&gt;=DH$1,$S496+$Y496,$Y496)</f>
        <v>121.98</v>
      </c>
      <c r="DI496" s="27">
        <f>IF($O496&gt;=DI$1,$S496+$Y496,$Y496)</f>
        <v>121.98</v>
      </c>
      <c r="DJ496" s="27">
        <f>IF($O496&gt;=DJ$1,$S496+$Y496,$Y496)</f>
        <v>121.98</v>
      </c>
      <c r="DK496" s="27">
        <f>IF($O496&gt;=DK$1,$S496+$Y496,$Y496)</f>
        <v>121.98</v>
      </c>
      <c r="DL496" s="27">
        <f>IF($O496&gt;=DL$1,$S496+$Y496,$Y496)</f>
        <v>121.98</v>
      </c>
      <c r="DM496" s="27">
        <f>IF($O496&gt;=DM$1,$S496+$Y496,$Y496)</f>
        <v>121.98</v>
      </c>
      <c r="DN496" s="27">
        <f>IF($O496&gt;=DN$1,$S496+$Y496,$Y496)</f>
        <v>121.98</v>
      </c>
      <c r="DO496" s="27">
        <f>IF($O496&gt;=DO$1,$S496+$Y496,$Y496)</f>
        <v>121.98</v>
      </c>
      <c r="DP496" s="27">
        <f>IF($O496&gt;=DP$1,$S496+$Y496,$Y496)</f>
        <v>121.98</v>
      </c>
      <c r="DQ496" s="27">
        <f>IF($O496&gt;=DQ$1,$S496+$Y496,$Y496)</f>
        <v>121.98</v>
      </c>
      <c r="DR496" s="27">
        <f>IF($O496&gt;=DR$1,$S496+$Y496,$Y496)</f>
        <v>121.98</v>
      </c>
      <c r="DS496" s="27">
        <f>IF($O496&gt;=DS$1,$S496+$Y496,$Y496)</f>
        <v>121.98</v>
      </c>
      <c r="DT496" s="27">
        <f>IF($O496&gt;=DT$1,$S496+$Y496,$Y496)</f>
        <v>121.98</v>
      </c>
      <c r="DU496" s="27">
        <f>IF($O496&gt;=DU$1,$S496+$Y496,$Y496)</f>
        <v>121.98</v>
      </c>
      <c r="DV496" s="27">
        <f>IF($O496&gt;=DV$1,$S496+$Y496,$Y496)</f>
        <v>121.98</v>
      </c>
      <c r="DW496" s="27">
        <f>IF($O496&gt;=DW$1,$S496+$Y496,$Y496)</f>
        <v>121.98</v>
      </c>
      <c r="DX496" s="27">
        <f>IF($O496&gt;=DX$1,$S496+$Y496,$Y496)</f>
        <v>121.98</v>
      </c>
      <c r="DY496" s="27">
        <f>IF($O496&gt;=DY$1,$S496+$Y496,$Y496)</f>
        <v>121.98</v>
      </c>
      <c r="DZ496" s="27">
        <f>IF($O496&gt;=DZ$1,$S496+$Y496,$Y496)</f>
        <v>121.98</v>
      </c>
      <c r="EA496" s="27">
        <f>IF($O496&gt;=EA$1,$S496+$Y496,$Y496)</f>
        <v>121.98</v>
      </c>
      <c r="EB496" s="27">
        <f>IF($O496&gt;=EB$1,$S496+$Y496,$Y496)</f>
        <v>121.98</v>
      </c>
      <c r="EC496" s="27">
        <f>IF($O496&gt;=EC$1,$S496+$Y496,$Y496)</f>
        <v>121.98</v>
      </c>
      <c r="ED496" s="27">
        <f>IF($O496&gt;=ED$1,$S496+$Y496,$Y496)</f>
        <v>121.98</v>
      </c>
      <c r="EE496" s="27">
        <f>IF($O496&gt;=EE$1,$S496+$Y496,$Y496)</f>
        <v>121.98</v>
      </c>
      <c r="EF496" s="27">
        <f>IF($O496&gt;=EF$1,$S496+$Y496,$Y496)</f>
        <v>121.98</v>
      </c>
      <c r="EG496" s="27">
        <f>IF($O496&gt;=EG$1,$S496+$Y496,$Y496)</f>
        <v>121.98</v>
      </c>
      <c r="EH496" s="27">
        <f>IF($O496&gt;=EH$1,$S496+$Y496,$Y496)</f>
        <v>121.98</v>
      </c>
      <c r="EI496" s="27">
        <f>IF($O496&gt;=EI$1,$S496+$Y496,$Y496)</f>
        <v>121.98</v>
      </c>
      <c r="EJ496" s="27">
        <f>IF($O496&gt;=EJ$1,$S496+$Y496,$Y496)</f>
        <v>121.98</v>
      </c>
      <c r="EK496" s="27">
        <f>IF($O496&gt;=EK$1,$S496+$Y496,$Y496)</f>
        <v>121.98</v>
      </c>
      <c r="EL496" s="27">
        <f>IF($O496&gt;=EL$1,$S496+$Y496,$Y496)</f>
        <v>121.98</v>
      </c>
      <c r="EM496" s="27">
        <f>IF($O496&gt;=EM$1,$S496+$Y496,$Y496)</f>
        <v>121.98</v>
      </c>
      <c r="EN496" s="27">
        <f>IF($O496&gt;=EN$1,$S496+$Y496,$Y496)</f>
        <v>121.98</v>
      </c>
      <c r="EO496" s="27">
        <f>IF($O496&gt;=EO$1,$S496+$Y496,$Y496)</f>
        <v>121.98</v>
      </c>
      <c r="EP496" s="27">
        <f>IF($O496&gt;=EP$1,$S496+$Y496,$Y496)</f>
        <v>121.98</v>
      </c>
      <c r="EQ496" s="27">
        <f>IF($O496&gt;=EQ$1,$S496+$Y496,$Y496)</f>
        <v>121.98</v>
      </c>
      <c r="ER496" s="27">
        <f>IF($O496&gt;=ER$1,$S496+$Y496,$Y496)</f>
        <v>121.98</v>
      </c>
      <c r="ES496" s="27">
        <f>IF($O496&gt;=ES$1,$S496+$Y496,$Y496)</f>
        <v>121.98</v>
      </c>
      <c r="ET496" s="27">
        <f>IF($O496&gt;=ET$1,$S496+$Y496,$Y496)</f>
        <v>121.98</v>
      </c>
      <c r="EU496" s="27">
        <f>IF($O496&gt;=EU$1,$S496+$Y496,$Y496)</f>
        <v>121.98</v>
      </c>
      <c r="EV496" s="27">
        <f>IF($O496&gt;=EV$1,$S496,0)</f>
        <v>0</v>
      </c>
      <c r="EW496" s="27">
        <f>IF($O496&gt;=EW$1,$S496,0)</f>
        <v>0</v>
      </c>
      <c r="EX496" s="27">
        <f>IF($O496&gt;=EX$1,$S496,0)</f>
        <v>0</v>
      </c>
      <c r="EY496" s="27">
        <f>IF($O496&gt;=EY$1,$S496,0)</f>
        <v>0</v>
      </c>
      <c r="EZ496" s="27">
        <f>IF($O496&gt;=EZ$1,$S496,0)</f>
        <v>0</v>
      </c>
      <c r="FA496" s="27">
        <f>IF($O496&gt;=FA$1,$S496,0)</f>
        <v>0</v>
      </c>
      <c r="FB496" s="27">
        <f>IF($O496&gt;=FB$1,$S496,0)</f>
        <v>0</v>
      </c>
      <c r="FC496" s="27">
        <f>IF($O496&gt;=FC$1,$S496,0)</f>
        <v>0</v>
      </c>
      <c r="FD496" s="27">
        <f>IF($O496&gt;=FD$1,$S496,0)</f>
        <v>0</v>
      </c>
      <c r="FE496" s="27">
        <f>IF($O496&gt;=FE$1,$S496,0)</f>
        <v>0</v>
      </c>
      <c r="FF496" s="27">
        <f>IF($O496&gt;=FF$1,$S496,0)</f>
        <v>0</v>
      </c>
      <c r="FG496" s="27">
        <f>IF($O496&gt;=FG$1,$S496,0)</f>
        <v>0</v>
      </c>
      <c r="FH496" s="27">
        <f>IF($O496&gt;=FH$1,$S496,0)</f>
        <v>0</v>
      </c>
      <c r="FI496" s="27">
        <f>IF($O496&gt;=FI$1,$S496,0)</f>
        <v>0</v>
      </c>
      <c r="FJ496" s="27">
        <f>IF($O496&gt;=FJ$1,$S496,0)</f>
        <v>0</v>
      </c>
      <c r="FK496" s="27">
        <f>IF($O496&gt;=FK$1,$S496,0)</f>
        <v>0</v>
      </c>
      <c r="FL496" s="27">
        <f>IF($O496&gt;=FL$1,$S496,0)</f>
        <v>0</v>
      </c>
      <c r="FM496" s="27">
        <f>IF($O496&gt;=FM$1,$S496,0)</f>
        <v>0</v>
      </c>
      <c r="FN496" s="27">
        <f>IF($O496&gt;=FN$1,$S496,0)</f>
        <v>0</v>
      </c>
      <c r="FO496" s="27">
        <f>IF($O496&gt;=FO$1,$S496,0)</f>
        <v>0</v>
      </c>
      <c r="FP496" s="27">
        <f>IF($O496&gt;=FP$1,$S496,0)</f>
        <v>0</v>
      </c>
      <c r="FQ496" s="27">
        <f>IF($O496&gt;=FQ$1,$S496,0)</f>
        <v>0</v>
      </c>
      <c r="FR496" s="27">
        <f>IF($O496&gt;=FR$1,$S496,0)</f>
        <v>0</v>
      </c>
      <c r="FS496" s="27">
        <f>IF($O496&gt;=FS$1,$S496,0)</f>
        <v>0</v>
      </c>
      <c r="FT496" s="27">
        <f>IF($O496&gt;=FT$1,$S496,0)</f>
        <v>0</v>
      </c>
      <c r="FU496" s="27">
        <f>IF($O496&gt;=FU$1,$S496,0)</f>
        <v>0</v>
      </c>
      <c r="FV496" s="27">
        <f>IF($O496&gt;=FV$1,$S496,0)</f>
        <v>0</v>
      </c>
      <c r="FW496" s="27">
        <f>IF($O496&gt;=FW$1,$S496,0)</f>
        <v>0</v>
      </c>
      <c r="FX496" s="27">
        <f>IF($O496&gt;=FX$1,$S496,0)</f>
        <v>0</v>
      </c>
      <c r="FY496" s="27">
        <f>IF($O496&gt;=FY$1,$S496,0)</f>
        <v>0</v>
      </c>
      <c r="FZ496" s="27">
        <f>IF($O496&gt;=FZ$1,$S496,0)</f>
        <v>0</v>
      </c>
      <c r="GA496" s="27">
        <f>IF($O496&gt;=GA$1,$S496,0)</f>
        <v>0</v>
      </c>
      <c r="GB496" s="27">
        <f>IF($O496&gt;=GB$1,$S496,0)</f>
        <v>0</v>
      </c>
      <c r="GC496" s="27">
        <f>IF($O496&gt;=GC$1,$S496,0)</f>
        <v>0</v>
      </c>
      <c r="GD496" s="27">
        <f>IF($O496&gt;=GD$1,$S496,0)</f>
        <v>0</v>
      </c>
      <c r="GE496" s="27">
        <f>IF($O496&gt;=GE$1,$S496,0)</f>
        <v>0</v>
      </c>
      <c r="GF496" s="27">
        <f>IF($O496&gt;=GF$1,$S496,0)</f>
        <v>0</v>
      </c>
      <c r="GG496" s="27">
        <f>IF($O496&gt;=GG$1,$S496,0)</f>
        <v>0</v>
      </c>
      <c r="GH496" s="27">
        <f>IF($O496&gt;=GH$1,$S496,0)</f>
        <v>0</v>
      </c>
      <c r="GI496" s="27">
        <f>IF($O496&gt;=GI$1,$S496,0)</f>
        <v>0</v>
      </c>
      <c r="GJ496" s="27">
        <f>IF($O496&gt;=GJ$1,$S496,0)</f>
        <v>0</v>
      </c>
      <c r="GK496" s="27">
        <f>IF($O496&gt;=GK$1,$S496,0)</f>
        <v>0</v>
      </c>
      <c r="GL496" s="27">
        <f>IF($O496&gt;=GL$1,$S496,0)</f>
        <v>0</v>
      </c>
      <c r="GM496" s="27">
        <f>IF($O496&gt;=GM$1,$S496,0)</f>
        <v>0</v>
      </c>
      <c r="GN496" s="27">
        <f>IF($O496&gt;=GN$1,$S496,0)</f>
        <v>0</v>
      </c>
      <c r="GO496" s="27">
        <f>IF($O496&gt;=GO$1,$S496,0)</f>
        <v>0</v>
      </c>
      <c r="GP496" s="27">
        <f>IF($O496&gt;=GP$1,$S496,0)</f>
        <v>0</v>
      </c>
      <c r="GQ496" s="27">
        <f>IF($O496&gt;=GQ$1,$S496,0)</f>
        <v>0</v>
      </c>
      <c r="GR496" s="27">
        <f>IF($O496&gt;=GR$1,$S496,0)</f>
        <v>0</v>
      </c>
      <c r="GS496" s="27">
        <f>IF($O496&gt;=GS$1,$S496,0)</f>
        <v>0</v>
      </c>
      <c r="GT496" s="27">
        <f>IF($O496&gt;=GT$1,$S496,0)</f>
        <v>0</v>
      </c>
      <c r="GU496" s="27">
        <f>IF($O496&gt;=GU$1,$S496,0)</f>
        <v>0</v>
      </c>
      <c r="GV496" s="27">
        <f>IF($O496&gt;=GV$1,$S496,0)</f>
        <v>0</v>
      </c>
      <c r="GW496" s="27">
        <f>IF($O496&gt;=GW$1,$S496,0)</f>
        <v>0</v>
      </c>
      <c r="GX496" s="27">
        <f>IF($O496&gt;=GX$1,$S496,0)</f>
        <v>0</v>
      </c>
      <c r="GY496" s="27">
        <f>IF($O496&gt;=GY$1,$S496,0)</f>
        <v>0</v>
      </c>
      <c r="GZ496" s="27">
        <f>IF($O496&gt;=GZ$1,$S496,0)</f>
        <v>0</v>
      </c>
      <c r="HA496" s="27">
        <f>IF($O496&gt;=HA$1,$S496,0)</f>
        <v>0</v>
      </c>
      <c r="HB496" s="27">
        <f>IF($O496&gt;=HB$1,$S496,0)</f>
        <v>0</v>
      </c>
      <c r="HC496" s="27">
        <f>IF($O496&gt;=HC$1,$S496,0)</f>
        <v>0</v>
      </c>
    </row>
    <row r="497" spans="1:211">
      <c r="A497" s="3">
        <v>134031</v>
      </c>
      <c r="B497" s="3" t="s">
        <v>465</v>
      </c>
      <c r="C497" s="3" t="s">
        <v>448</v>
      </c>
      <c r="D497" s="3">
        <v>64</v>
      </c>
      <c r="E497" s="4">
        <v>39142</v>
      </c>
      <c r="F497" s="5">
        <v>11.312328767123288</v>
      </c>
      <c r="G497" s="3" t="s">
        <v>446</v>
      </c>
      <c r="H497" s="4">
        <v>19991</v>
      </c>
      <c r="I497" s="9" t="s">
        <v>871</v>
      </c>
      <c r="J497" s="5">
        <v>1616.85</v>
      </c>
      <c r="K497" s="31">
        <v>242</v>
      </c>
      <c r="L497" s="32">
        <v>11</v>
      </c>
      <c r="M497" s="33">
        <f>VLOOKUP(L497,FIND,3,TRUE)</f>
        <v>1.1000000000000001</v>
      </c>
      <c r="N497" s="32">
        <f>IF(L497&gt;30,180,VLOOKUP(L497,TEMPO,2,FALSE))</f>
        <v>66</v>
      </c>
      <c r="O497" s="32">
        <f>IF(R497&gt;0,4,N497)</f>
        <v>4</v>
      </c>
      <c r="P497" s="96">
        <f>J497*M497*L497</f>
        <v>19563.885000000002</v>
      </c>
      <c r="Q497" s="96">
        <f>10934.45*2</f>
        <v>21868.9</v>
      </c>
      <c r="R497" s="96">
        <f>IF(P497&lt;=Q497,P497/4,0)</f>
        <v>4890.9712500000005</v>
      </c>
      <c r="S497" s="5">
        <f>IF(P497&gt;=Q497,P497/N497,0)</f>
        <v>0</v>
      </c>
      <c r="T497" s="3"/>
      <c r="U497" s="3">
        <f>IF(T497="",1,0)</f>
        <v>1</v>
      </c>
      <c r="V497" s="3">
        <v>32</v>
      </c>
      <c r="W497" s="5">
        <v>0.6</v>
      </c>
      <c r="X497" s="5">
        <v>402.65</v>
      </c>
      <c r="Y497" s="5">
        <f>X497*W497</f>
        <v>241.58999999999997</v>
      </c>
      <c r="Z497" s="5">
        <v>400</v>
      </c>
      <c r="AA497" s="5">
        <f>S497+Y497+Z497</f>
        <v>641.58999999999992</v>
      </c>
      <c r="AB497" s="39">
        <f>(J497/12+J497/12*1.3333333333+450/12+J497/30*6/12+J497)*1.3+Y497+Z497+153.9</f>
        <v>3389.8804999941617</v>
      </c>
      <c r="AC497" s="39" t="s">
        <v>448</v>
      </c>
      <c r="AD497" s="39">
        <f>J497*1.3+400+153.9</f>
        <v>2655.8049999999998</v>
      </c>
      <c r="AE497" s="39">
        <f>SUMIFS('CUSTO MENSAL FUNC NOVO'!H:H,'CUSTO MENSAL FUNC NOVO'!A:A,'VALORES MENSAIS'!AC497)</f>
        <v>2013.943</v>
      </c>
      <c r="AF497" s="27">
        <f>IF($R497&gt;0,$R497,$S497)+$Y497+$Z497</f>
        <v>5532.5612500000007</v>
      </c>
      <c r="AG497" s="27">
        <f>IF($R497&gt;0,$R497,$S497)+$Y497+$Z497</f>
        <v>5532.5612500000007</v>
      </c>
      <c r="AH497" s="27">
        <f>IF($R497&gt;0,$R497,$S497)+$Y497+$Z497</f>
        <v>5532.5612500000007</v>
      </c>
      <c r="AI497" s="27">
        <f>IF($R497&gt;0,$R497,$S497)+$Y497+$Z497</f>
        <v>5532.5612500000007</v>
      </c>
      <c r="AJ497" s="27">
        <f>IF($O497&gt;=AJ$1,$S497+$Y497+$Z497,$Y497+$Z497)</f>
        <v>641.58999999999992</v>
      </c>
      <c r="AK497" s="27">
        <f>IF($O497&gt;=AK$1,$S497+$Y497+$Z497,$Y497+$Z497)</f>
        <v>641.58999999999992</v>
      </c>
      <c r="AL497" s="27">
        <f>IF($O497&gt;=AL$1,$S497+$Y497+$Z497,$Y497+$Z497)</f>
        <v>641.58999999999992</v>
      </c>
      <c r="AM497" s="27">
        <f>IF($O497&gt;=AM$1,$S497+$Y497+$Z497,$Y497+$Z497)</f>
        <v>641.58999999999992</v>
      </c>
      <c r="AN497" s="27">
        <f>IF($O497&gt;=AN$1,$S497+$Y497+$Z497,$Y497+$Z497)</f>
        <v>641.58999999999992</v>
      </c>
      <c r="AO497" s="27">
        <f>IF($O497&gt;=AO$1,$S497+$Y497+$Z497,$Y497+$Z497)</f>
        <v>641.58999999999992</v>
      </c>
      <c r="AP497" s="27">
        <f>IF($O497&gt;=AP$1,$S497+$Y497+$Z497,$Y497+$Z497)</f>
        <v>641.58999999999992</v>
      </c>
      <c r="AQ497" s="27">
        <f>IF($O497&gt;=AQ$1,$S497+$Y497+$Z497,$Y497+$Z497)</f>
        <v>641.58999999999992</v>
      </c>
      <c r="AR497" s="27">
        <f>IF($O497&gt;=AR$1,$S497+$Y497+$Z497,$Y497+$Z497)</f>
        <v>641.58999999999992</v>
      </c>
      <c r="AS497" s="27">
        <f>IF($O497&gt;=AS$1,$S497+$Y497+$Z497,$Y497+$Z497)</f>
        <v>641.58999999999992</v>
      </c>
      <c r="AT497" s="27">
        <f>IF($O497&gt;=AT$1,$S497+$Y497+$Z497,$Y497+$Z497)</f>
        <v>641.58999999999992</v>
      </c>
      <c r="AU497" s="27">
        <f>IF($O497&gt;=AU$1,$S497+$Y497+$Z497,$Y497+$Z497)</f>
        <v>641.58999999999992</v>
      </c>
      <c r="AV497" s="27">
        <f>IF($O497&gt;=AV$1,$S497+$Y497+$Z497,$Y497+$Z497)</f>
        <v>641.58999999999992</v>
      </c>
      <c r="AW497" s="27">
        <f>IF($O497&gt;=AW$1,$S497+$Y497+$Z497,$Y497+$Z497)</f>
        <v>641.58999999999992</v>
      </c>
      <c r="AX497" s="27">
        <f>IF($O497&gt;=AX$1,$S497+$Y497+$Z497,$Y497+$Z497)</f>
        <v>641.58999999999992</v>
      </c>
      <c r="AY497" s="27">
        <f>IF($O497&gt;=AY$1,$S497+$Y497+$Z497,$Y497+$Z497)</f>
        <v>641.58999999999992</v>
      </c>
      <c r="AZ497" s="27">
        <f>IF($O497&gt;=AZ$1,$S497+$Y497+$Z497,$Y497+$Z497)</f>
        <v>641.58999999999992</v>
      </c>
      <c r="BA497" s="27">
        <f>IF($O497&gt;=BA$1,$S497+$Y497+$Z497,$Y497+$Z497)</f>
        <v>641.58999999999992</v>
      </c>
      <c r="BB497" s="27">
        <f>IF($O497&gt;=BB$1,$S497+$Y497+$Z497,$Y497+$Z497)</f>
        <v>641.58999999999992</v>
      </c>
      <c r="BC497" s="27">
        <f>IF($O497&gt;=BC$1,$S497+$Y497+$Z497,$Y497+$Z497)</f>
        <v>641.58999999999992</v>
      </c>
      <c r="BD497" s="27">
        <f>IF($O497&gt;=BD$1,$S497+$Y497+$Z497,$Y497+$Z497)</f>
        <v>641.58999999999992</v>
      </c>
      <c r="BE497" s="27">
        <f>IF($O497&gt;=BE$1,$S497+$Y497+$Z497,$Y497+$Z497)</f>
        <v>641.58999999999992</v>
      </c>
      <c r="BF497" s="27">
        <f>IF($O497&gt;=BF$1,$S497+$Y497+$Z497,$Y497+$Z497)</f>
        <v>641.58999999999992</v>
      </c>
      <c r="BG497" s="27">
        <f>IF($O497&gt;=BG$1,$S497+$Y497+$Z497,$Y497+$Z497)</f>
        <v>641.58999999999992</v>
      </c>
      <c r="BH497" s="27">
        <f>IF($O497&gt;=BH$1,$S497+$Y497+$Z497,$Y497+$Z497)</f>
        <v>641.58999999999992</v>
      </c>
      <c r="BI497" s="27">
        <f>IF($O497&gt;=BI$1,$S497+$Y497+$Z497,$Y497+$Z497)</f>
        <v>641.58999999999992</v>
      </c>
      <c r="BJ497" s="27">
        <f>IF($O497&gt;=BJ$1,$S497+$Y497+$Z497,$Y497+$Z497)</f>
        <v>641.58999999999992</v>
      </c>
      <c r="BK497" s="27">
        <f>IF($O497&gt;=BK$1,$S497+$Y497+$Z497,$Y497+$Z497)</f>
        <v>641.58999999999992</v>
      </c>
      <c r="BL497" s="27">
        <f>IF($O497&gt;=BL$1,$S497+$Y497+$Z497,$Y497+$Z497)</f>
        <v>641.58999999999992</v>
      </c>
      <c r="BM497" s="27">
        <f>IF($O497&gt;=BM$1,$S497+$Y497+$Z497,$Y497+$Z497)</f>
        <v>641.58999999999992</v>
      </c>
      <c r="BN497" s="27">
        <f>IF($O497&gt;=BN$1,$S497+$Y497+$Z497,$Y497+$Z497)</f>
        <v>641.58999999999992</v>
      </c>
      <c r="BO497" s="27">
        <f>IF($O497&gt;=BO$1,$S497+$Y497+$Z497,$Y497+$Z497)</f>
        <v>641.58999999999992</v>
      </c>
      <c r="BP497" s="27">
        <f>IF($O497&gt;=BP$1,$S497+$Y497+$Z497,$Y497+$Z497)</f>
        <v>641.58999999999992</v>
      </c>
      <c r="BQ497" s="27">
        <f>IF($O497&gt;=BQ$1,$S497+$Y497+$Z497,$Y497+$Z497)</f>
        <v>641.58999999999992</v>
      </c>
      <c r="BR497" s="27">
        <f>IF($O497&gt;=BR$1,$S497+$Y497+$Z497,$Y497+$Z497)</f>
        <v>641.58999999999992</v>
      </c>
      <c r="BS497" s="27">
        <f>IF($O497&gt;=BS$1,$S497+$Y497+$Z497,$Y497+$Z497)</f>
        <v>641.58999999999992</v>
      </c>
      <c r="BT497" s="27">
        <f>IF($O497&gt;=BT$1,$S497+$Y497+$Z497,$Y497+$Z497)</f>
        <v>641.58999999999992</v>
      </c>
      <c r="BU497" s="27">
        <f>IF($O497&gt;=BU$1,$S497+$Y497+$Z497,$Y497+$Z497)</f>
        <v>641.58999999999992</v>
      </c>
      <c r="BV497" s="27">
        <f>IF($O497&gt;=BV$1,$S497+$Y497+$Z497,$Y497+$Z497)</f>
        <v>641.58999999999992</v>
      </c>
      <c r="BW497" s="27">
        <f>IF($O497&gt;=BW$1,$S497+$Y497+$Z497,$Y497+$Z497)</f>
        <v>641.58999999999992</v>
      </c>
      <c r="BX497" s="27">
        <f>IF($O497&gt;=BX$1,$S497+$Y497+$Z497,$Y497+$Z497)</f>
        <v>641.58999999999992</v>
      </c>
      <c r="BY497" s="27">
        <f>IF($O497&gt;=BY$1,$S497+$Y497+$Z497,$Y497+$Z497)</f>
        <v>641.58999999999992</v>
      </c>
      <c r="BZ497" s="27">
        <f>IF($O497&gt;=BZ$1,$S497+$Y497+$Z497,$Y497+$Z497)</f>
        <v>641.58999999999992</v>
      </c>
      <c r="CA497" s="27">
        <f>IF($O497&gt;=CA$1,$S497+$Y497+$Z497,$Y497+$Z497)</f>
        <v>641.58999999999992</v>
      </c>
      <c r="CB497" s="27">
        <f>IF($O497&gt;=CB$1,$S497+$Y497+$Z497,$Y497+$Z497)</f>
        <v>641.58999999999992</v>
      </c>
      <c r="CC497" s="27">
        <f>IF($O497&gt;=CC$1,$S497+$Y497+$Z497,$Y497+$Z497)</f>
        <v>641.58999999999992</v>
      </c>
      <c r="CD497" s="27">
        <f>IF($O497&gt;=CD$1,$S497+$Y497+$Z497,$Y497+$Z497)</f>
        <v>641.58999999999992</v>
      </c>
      <c r="CE497" s="27">
        <f>IF($O497&gt;=CE$1,$S497+$Y497+$Z497,$Y497+$Z497)</f>
        <v>641.58999999999992</v>
      </c>
      <c r="CF497" s="27">
        <f>IF($O497&gt;=CF$1,$S497+$Y497+$Z497,$Y497+$Z497)</f>
        <v>641.58999999999992</v>
      </c>
      <c r="CG497" s="27">
        <f>IF($O497&gt;=CG$1,$S497+$Y497+$Z497,$Y497+$Z497)</f>
        <v>641.58999999999992</v>
      </c>
      <c r="CH497" s="27">
        <f>IF($O497&gt;=CH$1,$S497+$Y497+$Z497,$Y497+$Z497)</f>
        <v>641.58999999999992</v>
      </c>
      <c r="CI497" s="27">
        <f>IF($O497&gt;=CI$1,$S497+$Y497+$Z497,$Y497+$Z497)</f>
        <v>641.58999999999992</v>
      </c>
      <c r="CJ497" s="27">
        <f>IF($O497&gt;=CJ$1,$S497+$Y497+$Z497,$Y497+$Z497)</f>
        <v>641.58999999999992</v>
      </c>
      <c r="CK497" s="27">
        <f>IF($O497&gt;=CK$1,$S497+$Y497+$Z497,$Y497+$Z497)</f>
        <v>641.58999999999992</v>
      </c>
      <c r="CL497" s="27">
        <f>IF($O497&gt;=CL$1,$S497+$Y497+$Z497,$Y497+$Z497)</f>
        <v>641.58999999999992</v>
      </c>
      <c r="CM497" s="27">
        <f>IF($O497&gt;=CM$1,$S497+$Y497+$Z497,$Y497+$Z497)</f>
        <v>641.58999999999992</v>
      </c>
      <c r="CN497" s="27">
        <f>IF($O497&gt;=CN$1,$S497+$Y497,$Y497)</f>
        <v>241.58999999999997</v>
      </c>
      <c r="CO497" s="27">
        <f>IF($O497&gt;=CO$1,$S497+$Y497,$Y497)</f>
        <v>241.58999999999997</v>
      </c>
      <c r="CP497" s="27">
        <f>IF($O497&gt;=CP$1,$S497+$Y497,$Y497)</f>
        <v>241.58999999999997</v>
      </c>
      <c r="CQ497" s="27">
        <f>IF($O497&gt;=CQ$1,$S497+$Y497,$Y497)</f>
        <v>241.58999999999997</v>
      </c>
      <c r="CR497" s="27">
        <f>IF($O497&gt;=CR$1,$S497+$Y497,$Y497)</f>
        <v>241.58999999999997</v>
      </c>
      <c r="CS497" s="27">
        <f>IF($O497&gt;=CS$1,$S497+$Y497,$Y497)</f>
        <v>241.58999999999997</v>
      </c>
      <c r="CT497" s="27">
        <f>IF($O497&gt;=CT$1,$S497+$Y497,$Y497)</f>
        <v>241.58999999999997</v>
      </c>
      <c r="CU497" s="27">
        <f>IF($O497&gt;=CU$1,$S497+$Y497,$Y497)</f>
        <v>241.58999999999997</v>
      </c>
      <c r="CV497" s="27">
        <f>IF($O497&gt;=CV$1,$S497+$Y497,$Y497)</f>
        <v>241.58999999999997</v>
      </c>
      <c r="CW497" s="27">
        <f>IF($O497&gt;=CW$1,$S497+$Y497,$Y497)</f>
        <v>241.58999999999997</v>
      </c>
      <c r="CX497" s="27">
        <f>IF($O497&gt;=CX$1,$S497+$Y497,$Y497)</f>
        <v>241.58999999999997</v>
      </c>
      <c r="CY497" s="27">
        <f>IF($O497&gt;=CY$1,$S497+$Y497,$Y497)</f>
        <v>241.58999999999997</v>
      </c>
      <c r="CZ497" s="27">
        <f>IF($O497&gt;=CZ$1,$S497+$Y497,$Y497)</f>
        <v>241.58999999999997</v>
      </c>
      <c r="DA497" s="27">
        <f>IF($O497&gt;=DA$1,$S497+$Y497,$Y497)</f>
        <v>241.58999999999997</v>
      </c>
      <c r="DB497" s="27">
        <f>IF($O497&gt;=DB$1,$S497+$Y497,$Y497)</f>
        <v>241.58999999999997</v>
      </c>
      <c r="DC497" s="27">
        <f>IF($O497&gt;=DC$1,$S497+$Y497,$Y497)</f>
        <v>241.58999999999997</v>
      </c>
      <c r="DD497" s="27">
        <f>IF($O497&gt;=DD$1,$S497+$Y497,$Y497)</f>
        <v>241.58999999999997</v>
      </c>
      <c r="DE497" s="27">
        <f>IF($O497&gt;=DE$1,$S497+$Y497,$Y497)</f>
        <v>241.58999999999997</v>
      </c>
      <c r="DF497" s="27">
        <f>IF($O497&gt;=DF$1,$S497+$Y497,$Y497)</f>
        <v>241.58999999999997</v>
      </c>
      <c r="DG497" s="27">
        <f>IF($O497&gt;=DG$1,$S497+$Y497,$Y497)</f>
        <v>241.58999999999997</v>
      </c>
      <c r="DH497" s="27">
        <f>IF($O497&gt;=DH$1,$S497+$Y497,$Y497)</f>
        <v>241.58999999999997</v>
      </c>
      <c r="DI497" s="27">
        <f>IF($O497&gt;=DI$1,$S497+$Y497,$Y497)</f>
        <v>241.58999999999997</v>
      </c>
      <c r="DJ497" s="27">
        <f>IF($O497&gt;=DJ$1,$S497+$Y497,$Y497)</f>
        <v>241.58999999999997</v>
      </c>
      <c r="DK497" s="27">
        <f>IF($O497&gt;=DK$1,$S497+$Y497,$Y497)</f>
        <v>241.58999999999997</v>
      </c>
      <c r="DL497" s="27">
        <f>IF($O497&gt;=DL$1,$S497+$Y497,$Y497)</f>
        <v>241.58999999999997</v>
      </c>
      <c r="DM497" s="27">
        <f>IF($O497&gt;=DM$1,$S497+$Y497,$Y497)</f>
        <v>241.58999999999997</v>
      </c>
      <c r="DN497" s="27">
        <f>IF($O497&gt;=DN$1,$S497+$Y497,$Y497)</f>
        <v>241.58999999999997</v>
      </c>
      <c r="DO497" s="27">
        <f>IF($O497&gt;=DO$1,$S497+$Y497,$Y497)</f>
        <v>241.58999999999997</v>
      </c>
      <c r="DP497" s="27">
        <f>IF($O497&gt;=DP$1,$S497+$Y497,$Y497)</f>
        <v>241.58999999999997</v>
      </c>
      <c r="DQ497" s="27">
        <f>IF($O497&gt;=DQ$1,$S497+$Y497,$Y497)</f>
        <v>241.58999999999997</v>
      </c>
      <c r="DR497" s="27">
        <f>IF($O497&gt;=DR$1,$S497+$Y497,$Y497)</f>
        <v>241.58999999999997</v>
      </c>
      <c r="DS497" s="27">
        <f>IF($O497&gt;=DS$1,$S497+$Y497,$Y497)</f>
        <v>241.58999999999997</v>
      </c>
      <c r="DT497" s="27">
        <f>IF($O497&gt;=DT$1,$S497+$Y497,$Y497)</f>
        <v>241.58999999999997</v>
      </c>
      <c r="DU497" s="27">
        <f>IF($O497&gt;=DU$1,$S497+$Y497,$Y497)</f>
        <v>241.58999999999997</v>
      </c>
      <c r="DV497" s="27">
        <f>IF($O497&gt;=DV$1,$S497+$Y497,$Y497)</f>
        <v>241.58999999999997</v>
      </c>
      <c r="DW497" s="27">
        <f>IF($O497&gt;=DW$1,$S497+$Y497,$Y497)</f>
        <v>241.58999999999997</v>
      </c>
      <c r="DX497" s="27">
        <f>IF($O497&gt;=DX$1,$S497+$Y497,$Y497)</f>
        <v>241.58999999999997</v>
      </c>
      <c r="DY497" s="27">
        <f>IF($O497&gt;=DY$1,$S497+$Y497,$Y497)</f>
        <v>241.58999999999997</v>
      </c>
      <c r="DZ497" s="27">
        <f>IF($O497&gt;=DZ$1,$S497+$Y497,$Y497)</f>
        <v>241.58999999999997</v>
      </c>
      <c r="EA497" s="27">
        <f>IF($O497&gt;=EA$1,$S497+$Y497,$Y497)</f>
        <v>241.58999999999997</v>
      </c>
      <c r="EB497" s="27">
        <f>IF($O497&gt;=EB$1,$S497+$Y497,$Y497)</f>
        <v>241.58999999999997</v>
      </c>
      <c r="EC497" s="27">
        <f>IF($O497&gt;=EC$1,$S497+$Y497,$Y497)</f>
        <v>241.58999999999997</v>
      </c>
      <c r="ED497" s="27">
        <f>IF($O497&gt;=ED$1,$S497+$Y497,$Y497)</f>
        <v>241.58999999999997</v>
      </c>
      <c r="EE497" s="27">
        <f>IF($O497&gt;=EE$1,$S497+$Y497,$Y497)</f>
        <v>241.58999999999997</v>
      </c>
      <c r="EF497" s="27">
        <f>IF($O497&gt;=EF$1,$S497+$Y497,$Y497)</f>
        <v>241.58999999999997</v>
      </c>
      <c r="EG497" s="27">
        <f>IF($O497&gt;=EG$1,$S497+$Y497,$Y497)</f>
        <v>241.58999999999997</v>
      </c>
      <c r="EH497" s="27">
        <f>IF($O497&gt;=EH$1,$S497+$Y497,$Y497)</f>
        <v>241.58999999999997</v>
      </c>
      <c r="EI497" s="27">
        <f>IF($O497&gt;=EI$1,$S497+$Y497,$Y497)</f>
        <v>241.58999999999997</v>
      </c>
      <c r="EJ497" s="27">
        <f>IF($O497&gt;=EJ$1,$S497+$Y497,$Y497)</f>
        <v>241.58999999999997</v>
      </c>
      <c r="EK497" s="27">
        <f>IF($O497&gt;=EK$1,$S497+$Y497,$Y497)</f>
        <v>241.58999999999997</v>
      </c>
      <c r="EL497" s="27">
        <f>IF($O497&gt;=EL$1,$S497+$Y497,$Y497)</f>
        <v>241.58999999999997</v>
      </c>
      <c r="EM497" s="27">
        <f>IF($O497&gt;=EM$1,$S497+$Y497,$Y497)</f>
        <v>241.58999999999997</v>
      </c>
      <c r="EN497" s="27">
        <f>IF($O497&gt;=EN$1,$S497+$Y497,$Y497)</f>
        <v>241.58999999999997</v>
      </c>
      <c r="EO497" s="27">
        <f>IF($O497&gt;=EO$1,$S497+$Y497,$Y497)</f>
        <v>241.58999999999997</v>
      </c>
      <c r="EP497" s="27">
        <f>IF($O497&gt;=EP$1,$S497+$Y497,$Y497)</f>
        <v>241.58999999999997</v>
      </c>
      <c r="EQ497" s="27">
        <f>IF($O497&gt;=EQ$1,$S497+$Y497,$Y497)</f>
        <v>241.58999999999997</v>
      </c>
      <c r="ER497" s="27">
        <f>IF($O497&gt;=ER$1,$S497+$Y497,$Y497)</f>
        <v>241.58999999999997</v>
      </c>
      <c r="ES497" s="27">
        <f>IF($O497&gt;=ES$1,$S497+$Y497,$Y497)</f>
        <v>241.58999999999997</v>
      </c>
      <c r="ET497" s="27">
        <f>IF($O497&gt;=ET$1,$S497+$Y497,$Y497)</f>
        <v>241.58999999999997</v>
      </c>
      <c r="EU497" s="27">
        <f>IF($O497&gt;=EU$1,$S497+$Y497,$Y497)</f>
        <v>241.58999999999997</v>
      </c>
      <c r="EV497" s="27">
        <f>IF($O497&gt;=EV$1,$S497,0)</f>
        <v>0</v>
      </c>
      <c r="EW497" s="27">
        <f>IF($O497&gt;=EW$1,$S497,0)</f>
        <v>0</v>
      </c>
      <c r="EX497" s="27">
        <f>IF($O497&gt;=EX$1,$S497,0)</f>
        <v>0</v>
      </c>
      <c r="EY497" s="27">
        <f>IF($O497&gt;=EY$1,$S497,0)</f>
        <v>0</v>
      </c>
      <c r="EZ497" s="27">
        <f>IF($O497&gt;=EZ$1,$S497,0)</f>
        <v>0</v>
      </c>
      <c r="FA497" s="27">
        <f>IF($O497&gt;=FA$1,$S497,0)</f>
        <v>0</v>
      </c>
      <c r="FB497" s="27">
        <f>IF($O497&gt;=FB$1,$S497,0)</f>
        <v>0</v>
      </c>
      <c r="FC497" s="27">
        <f>IF($O497&gt;=FC$1,$S497,0)</f>
        <v>0</v>
      </c>
      <c r="FD497" s="27">
        <f>IF($O497&gt;=FD$1,$S497,0)</f>
        <v>0</v>
      </c>
      <c r="FE497" s="27">
        <f>IF($O497&gt;=FE$1,$S497,0)</f>
        <v>0</v>
      </c>
      <c r="FF497" s="27">
        <f>IF($O497&gt;=FF$1,$S497,0)</f>
        <v>0</v>
      </c>
      <c r="FG497" s="27">
        <f>IF($O497&gt;=FG$1,$S497,0)</f>
        <v>0</v>
      </c>
      <c r="FH497" s="27">
        <f>IF($O497&gt;=FH$1,$S497,0)</f>
        <v>0</v>
      </c>
      <c r="FI497" s="27">
        <f>IF($O497&gt;=FI$1,$S497,0)</f>
        <v>0</v>
      </c>
      <c r="FJ497" s="27">
        <f>IF($O497&gt;=FJ$1,$S497,0)</f>
        <v>0</v>
      </c>
      <c r="FK497" s="27">
        <f>IF($O497&gt;=FK$1,$S497,0)</f>
        <v>0</v>
      </c>
      <c r="FL497" s="27">
        <f>IF($O497&gt;=FL$1,$S497,0)</f>
        <v>0</v>
      </c>
      <c r="FM497" s="27">
        <f>IF($O497&gt;=FM$1,$S497,0)</f>
        <v>0</v>
      </c>
      <c r="FN497" s="27">
        <f>IF($O497&gt;=FN$1,$S497,0)</f>
        <v>0</v>
      </c>
      <c r="FO497" s="27">
        <f>IF($O497&gt;=FO$1,$S497,0)</f>
        <v>0</v>
      </c>
      <c r="FP497" s="27">
        <f>IF($O497&gt;=FP$1,$S497,0)</f>
        <v>0</v>
      </c>
      <c r="FQ497" s="27">
        <f>IF($O497&gt;=FQ$1,$S497,0)</f>
        <v>0</v>
      </c>
      <c r="FR497" s="27">
        <f>IF($O497&gt;=FR$1,$S497,0)</f>
        <v>0</v>
      </c>
      <c r="FS497" s="27">
        <f>IF($O497&gt;=FS$1,$S497,0)</f>
        <v>0</v>
      </c>
      <c r="FT497" s="27">
        <f>IF($O497&gt;=FT$1,$S497,0)</f>
        <v>0</v>
      </c>
      <c r="FU497" s="27">
        <f>IF($O497&gt;=FU$1,$S497,0)</f>
        <v>0</v>
      </c>
      <c r="FV497" s="27">
        <f>IF($O497&gt;=FV$1,$S497,0)</f>
        <v>0</v>
      </c>
      <c r="FW497" s="27">
        <f>IF($O497&gt;=FW$1,$S497,0)</f>
        <v>0</v>
      </c>
      <c r="FX497" s="27">
        <f>IF($O497&gt;=FX$1,$S497,0)</f>
        <v>0</v>
      </c>
      <c r="FY497" s="27">
        <f>IF($O497&gt;=FY$1,$S497,0)</f>
        <v>0</v>
      </c>
      <c r="FZ497" s="27">
        <f>IF($O497&gt;=FZ$1,$S497,0)</f>
        <v>0</v>
      </c>
      <c r="GA497" s="27">
        <f>IF($O497&gt;=GA$1,$S497,0)</f>
        <v>0</v>
      </c>
      <c r="GB497" s="27">
        <f>IF($O497&gt;=GB$1,$S497,0)</f>
        <v>0</v>
      </c>
      <c r="GC497" s="27">
        <f>IF($O497&gt;=GC$1,$S497,0)</f>
        <v>0</v>
      </c>
      <c r="GD497" s="27">
        <f>IF($O497&gt;=GD$1,$S497,0)</f>
        <v>0</v>
      </c>
      <c r="GE497" s="27">
        <f>IF($O497&gt;=GE$1,$S497,0)</f>
        <v>0</v>
      </c>
      <c r="GF497" s="27">
        <f>IF($O497&gt;=GF$1,$S497,0)</f>
        <v>0</v>
      </c>
      <c r="GG497" s="27">
        <f>IF($O497&gt;=GG$1,$S497,0)</f>
        <v>0</v>
      </c>
      <c r="GH497" s="27">
        <f>IF($O497&gt;=GH$1,$S497,0)</f>
        <v>0</v>
      </c>
      <c r="GI497" s="27">
        <f>IF($O497&gt;=GI$1,$S497,0)</f>
        <v>0</v>
      </c>
      <c r="GJ497" s="27">
        <f>IF($O497&gt;=GJ$1,$S497,0)</f>
        <v>0</v>
      </c>
      <c r="GK497" s="27">
        <f>IF($O497&gt;=GK$1,$S497,0)</f>
        <v>0</v>
      </c>
      <c r="GL497" s="27">
        <f>IF($O497&gt;=GL$1,$S497,0)</f>
        <v>0</v>
      </c>
      <c r="GM497" s="27">
        <f>IF($O497&gt;=GM$1,$S497,0)</f>
        <v>0</v>
      </c>
      <c r="GN497" s="27">
        <f>IF($O497&gt;=GN$1,$S497,0)</f>
        <v>0</v>
      </c>
      <c r="GO497" s="27">
        <f>IF($O497&gt;=GO$1,$S497,0)</f>
        <v>0</v>
      </c>
      <c r="GP497" s="27">
        <f>IF($O497&gt;=GP$1,$S497,0)</f>
        <v>0</v>
      </c>
      <c r="GQ497" s="27">
        <f>IF($O497&gt;=GQ$1,$S497,0)</f>
        <v>0</v>
      </c>
      <c r="GR497" s="27">
        <f>IF($O497&gt;=GR$1,$S497,0)</f>
        <v>0</v>
      </c>
      <c r="GS497" s="27">
        <f>IF($O497&gt;=GS$1,$S497,0)</f>
        <v>0</v>
      </c>
      <c r="GT497" s="27">
        <f>IF($O497&gt;=GT$1,$S497,0)</f>
        <v>0</v>
      </c>
      <c r="GU497" s="27">
        <f>IF($O497&gt;=GU$1,$S497,0)</f>
        <v>0</v>
      </c>
      <c r="GV497" s="27">
        <f>IF($O497&gt;=GV$1,$S497,0)</f>
        <v>0</v>
      </c>
      <c r="GW497" s="27">
        <f>IF($O497&gt;=GW$1,$S497,0)</f>
        <v>0</v>
      </c>
      <c r="GX497" s="27">
        <f>IF($O497&gt;=GX$1,$S497,0)</f>
        <v>0</v>
      </c>
      <c r="GY497" s="27">
        <f>IF($O497&gt;=GY$1,$S497,0)</f>
        <v>0</v>
      </c>
      <c r="GZ497" s="27">
        <f>IF($O497&gt;=GZ$1,$S497,0)</f>
        <v>0</v>
      </c>
      <c r="HA497" s="27">
        <f>IF($O497&gt;=HA$1,$S497,0)</f>
        <v>0</v>
      </c>
      <c r="HB497" s="27">
        <f>IF($O497&gt;=HB$1,$S497,0)</f>
        <v>0</v>
      </c>
      <c r="HC497" s="27">
        <f>IF($O497&gt;=HC$1,$S497,0)</f>
        <v>0</v>
      </c>
    </row>
    <row r="498" spans="1:211">
      <c r="A498" s="3">
        <v>85073</v>
      </c>
      <c r="B498" s="3" t="s">
        <v>505</v>
      </c>
      <c r="C498" s="3" t="s">
        <v>464</v>
      </c>
      <c r="D498" s="3">
        <v>55</v>
      </c>
      <c r="E498" s="4">
        <v>36710</v>
      </c>
      <c r="F498" s="5">
        <v>17.975342465753425</v>
      </c>
      <c r="G498" s="3" t="s">
        <v>446</v>
      </c>
      <c r="H498" s="4">
        <v>23150</v>
      </c>
      <c r="I498" s="9" t="s">
        <v>824</v>
      </c>
      <c r="J498" s="5">
        <v>6667.45</v>
      </c>
      <c r="K498" s="31">
        <v>250</v>
      </c>
      <c r="L498" s="32">
        <v>18</v>
      </c>
      <c r="M498" s="33">
        <f>VLOOKUP(L498,FIND,3,TRUE)</f>
        <v>1.2</v>
      </c>
      <c r="N498" s="32">
        <f>IF(L498&gt;30,180,VLOOKUP(L498,TEMPO,2,FALSE))</f>
        <v>108</v>
      </c>
      <c r="O498" s="32">
        <f>IF(R498&gt;0,4,N498)</f>
        <v>108</v>
      </c>
      <c r="P498" s="96">
        <f>J498*M498*L498</f>
        <v>144016.91999999998</v>
      </c>
      <c r="Q498" s="96">
        <f>10934.45*2</f>
        <v>21868.9</v>
      </c>
      <c r="R498" s="96">
        <f>IF(P498&lt;=Q498,P498/4,0)</f>
        <v>0</v>
      </c>
      <c r="S498" s="5">
        <f>IF(P498&gt;=Q498,P498/N498,0)</f>
        <v>1333.4899999999998</v>
      </c>
      <c r="T498" s="3"/>
      <c r="U498" s="3">
        <f>IF(T498="",1,0)</f>
        <v>1</v>
      </c>
      <c r="V498" s="3">
        <v>143</v>
      </c>
      <c r="W498" s="5">
        <v>0</v>
      </c>
      <c r="X498" s="5">
        <v>245.73</v>
      </c>
      <c r="Y498" s="5">
        <f>X498*W498</f>
        <v>0</v>
      </c>
      <c r="Z498" s="5">
        <v>400</v>
      </c>
      <c r="AA498" s="5">
        <f>S498+Y498+Z498</f>
        <v>1733.4899999999998</v>
      </c>
      <c r="AB498" s="39">
        <f>(J498/12+J498/12*1.3333333333+450/12+J498/30*6/12+J498)*1.3+Y498+Z498+153.9</f>
        <v>11100.179611087035</v>
      </c>
      <c r="AC498" s="39" t="s">
        <v>464</v>
      </c>
      <c r="AD498" s="39">
        <f>J498*1.3+400+153.9</f>
        <v>9221.5849999999991</v>
      </c>
      <c r="AE498" s="39">
        <f>SUMIFS('CUSTO MENSAL FUNC NOVO'!H:H,'CUSTO MENSAL FUNC NOVO'!A:A,'VALORES MENSAIS'!AC498)</f>
        <v>7085.2820000000002</v>
      </c>
      <c r="AF498" s="27">
        <f>IF($R498&gt;0,$R498,$S498)+$Y498+$Z498</f>
        <v>1733.4899999999998</v>
      </c>
      <c r="AG498" s="27">
        <f>IF($R498&gt;0,$R498,$S498)+$Y498+$Z498</f>
        <v>1733.4899999999998</v>
      </c>
      <c r="AH498" s="27">
        <f>IF($R498&gt;0,$R498,$S498)+$Y498+$Z498</f>
        <v>1733.4899999999998</v>
      </c>
      <c r="AI498" s="27">
        <f>IF($R498&gt;0,$R498,$S498)+$Y498+$Z498</f>
        <v>1733.4899999999998</v>
      </c>
      <c r="AJ498" s="27">
        <f>IF($O498&gt;=AJ$1,$S498+$Y498+$Z498,$Y498+$Z498)</f>
        <v>1733.4899999999998</v>
      </c>
      <c r="AK498" s="27">
        <f>IF($O498&gt;=AK$1,$S498+$Y498+$Z498,$Y498+$Z498)</f>
        <v>1733.4899999999998</v>
      </c>
      <c r="AL498" s="27">
        <f>IF($O498&gt;=AL$1,$S498+$Y498+$Z498,$Y498+$Z498)</f>
        <v>1733.4899999999998</v>
      </c>
      <c r="AM498" s="27">
        <f>IF($O498&gt;=AM$1,$S498+$Y498+$Z498,$Y498+$Z498)</f>
        <v>1733.4899999999998</v>
      </c>
      <c r="AN498" s="27">
        <f>IF($O498&gt;=AN$1,$S498+$Y498+$Z498,$Y498+$Z498)</f>
        <v>1733.4899999999998</v>
      </c>
      <c r="AO498" s="27">
        <f>IF($O498&gt;=AO$1,$S498+$Y498+$Z498,$Y498+$Z498)</f>
        <v>1733.4899999999998</v>
      </c>
      <c r="AP498" s="27">
        <f>IF($O498&gt;=AP$1,$S498+$Y498+$Z498,$Y498+$Z498)</f>
        <v>1733.4899999999998</v>
      </c>
      <c r="AQ498" s="27">
        <f>IF($O498&gt;=AQ$1,$S498+$Y498+$Z498,$Y498+$Z498)</f>
        <v>1733.4899999999998</v>
      </c>
      <c r="AR498" s="27">
        <f>IF($O498&gt;=AR$1,$S498+$Y498+$Z498,$Y498+$Z498)</f>
        <v>1733.4899999999998</v>
      </c>
      <c r="AS498" s="27">
        <f>IF($O498&gt;=AS$1,$S498+$Y498+$Z498,$Y498+$Z498)</f>
        <v>1733.4899999999998</v>
      </c>
      <c r="AT498" s="27">
        <f>IF($O498&gt;=AT$1,$S498+$Y498+$Z498,$Y498+$Z498)</f>
        <v>1733.4899999999998</v>
      </c>
      <c r="AU498" s="27">
        <f>IF($O498&gt;=AU$1,$S498+$Y498+$Z498,$Y498+$Z498)</f>
        <v>1733.4899999999998</v>
      </c>
      <c r="AV498" s="27">
        <f>IF($O498&gt;=AV$1,$S498+$Y498+$Z498,$Y498+$Z498)</f>
        <v>1733.4899999999998</v>
      </c>
      <c r="AW498" s="27">
        <f>IF($O498&gt;=AW$1,$S498+$Y498+$Z498,$Y498+$Z498)</f>
        <v>1733.4899999999998</v>
      </c>
      <c r="AX498" s="27">
        <f>IF($O498&gt;=AX$1,$S498+$Y498+$Z498,$Y498+$Z498)</f>
        <v>1733.4899999999998</v>
      </c>
      <c r="AY498" s="27">
        <f>IF($O498&gt;=AY$1,$S498+$Y498+$Z498,$Y498+$Z498)</f>
        <v>1733.4899999999998</v>
      </c>
      <c r="AZ498" s="27">
        <f>IF($O498&gt;=AZ$1,$S498+$Y498+$Z498,$Y498+$Z498)</f>
        <v>1733.4899999999998</v>
      </c>
      <c r="BA498" s="27">
        <f>IF($O498&gt;=BA$1,$S498+$Y498+$Z498,$Y498+$Z498)</f>
        <v>1733.4899999999998</v>
      </c>
      <c r="BB498" s="27">
        <f>IF($O498&gt;=BB$1,$S498+$Y498+$Z498,$Y498+$Z498)</f>
        <v>1733.4899999999998</v>
      </c>
      <c r="BC498" s="27">
        <f>IF($O498&gt;=BC$1,$S498+$Y498+$Z498,$Y498+$Z498)</f>
        <v>1733.4899999999998</v>
      </c>
      <c r="BD498" s="27">
        <f>IF($O498&gt;=BD$1,$S498+$Y498+$Z498,$Y498+$Z498)</f>
        <v>1733.4899999999998</v>
      </c>
      <c r="BE498" s="27">
        <f>IF($O498&gt;=BE$1,$S498+$Y498+$Z498,$Y498+$Z498)</f>
        <v>1733.4899999999998</v>
      </c>
      <c r="BF498" s="27">
        <f>IF($O498&gt;=BF$1,$S498+$Y498+$Z498,$Y498+$Z498)</f>
        <v>1733.4899999999998</v>
      </c>
      <c r="BG498" s="27">
        <f>IF($O498&gt;=BG$1,$S498+$Y498+$Z498,$Y498+$Z498)</f>
        <v>1733.4899999999998</v>
      </c>
      <c r="BH498" s="27">
        <f>IF($O498&gt;=BH$1,$S498+$Y498+$Z498,$Y498+$Z498)</f>
        <v>1733.4899999999998</v>
      </c>
      <c r="BI498" s="27">
        <f>IF($O498&gt;=BI$1,$S498+$Y498+$Z498,$Y498+$Z498)</f>
        <v>1733.4899999999998</v>
      </c>
      <c r="BJ498" s="27">
        <f>IF($O498&gt;=BJ$1,$S498+$Y498+$Z498,$Y498+$Z498)</f>
        <v>1733.4899999999998</v>
      </c>
      <c r="BK498" s="27">
        <f>IF($O498&gt;=BK$1,$S498+$Y498+$Z498,$Y498+$Z498)</f>
        <v>1733.4899999999998</v>
      </c>
      <c r="BL498" s="27">
        <f>IF($O498&gt;=BL$1,$S498+$Y498+$Z498,$Y498+$Z498)</f>
        <v>1733.4899999999998</v>
      </c>
      <c r="BM498" s="27">
        <f>IF($O498&gt;=BM$1,$S498+$Y498+$Z498,$Y498+$Z498)</f>
        <v>1733.4899999999998</v>
      </c>
      <c r="BN498" s="27">
        <f>IF($O498&gt;=BN$1,$S498+$Y498+$Z498,$Y498+$Z498)</f>
        <v>1733.4899999999998</v>
      </c>
      <c r="BO498" s="27">
        <f>IF($O498&gt;=BO$1,$S498+$Y498+$Z498,$Y498+$Z498)</f>
        <v>1733.4899999999998</v>
      </c>
      <c r="BP498" s="27">
        <f>IF($O498&gt;=BP$1,$S498+$Y498+$Z498,$Y498+$Z498)</f>
        <v>1733.4899999999998</v>
      </c>
      <c r="BQ498" s="27">
        <f>IF($O498&gt;=BQ$1,$S498+$Y498+$Z498,$Y498+$Z498)</f>
        <v>1733.4899999999998</v>
      </c>
      <c r="BR498" s="27">
        <f>IF($O498&gt;=BR$1,$S498+$Y498+$Z498,$Y498+$Z498)</f>
        <v>1733.4899999999998</v>
      </c>
      <c r="BS498" s="27">
        <f>IF($O498&gt;=BS$1,$S498+$Y498+$Z498,$Y498+$Z498)</f>
        <v>1733.4899999999998</v>
      </c>
      <c r="BT498" s="27">
        <f>IF($O498&gt;=BT$1,$S498+$Y498+$Z498,$Y498+$Z498)</f>
        <v>1733.4899999999998</v>
      </c>
      <c r="BU498" s="27">
        <f>IF($O498&gt;=BU$1,$S498+$Y498+$Z498,$Y498+$Z498)</f>
        <v>1733.4899999999998</v>
      </c>
      <c r="BV498" s="27">
        <f>IF($O498&gt;=BV$1,$S498+$Y498+$Z498,$Y498+$Z498)</f>
        <v>1733.4899999999998</v>
      </c>
      <c r="BW498" s="27">
        <f>IF($O498&gt;=BW$1,$S498+$Y498+$Z498,$Y498+$Z498)</f>
        <v>1733.4899999999998</v>
      </c>
      <c r="BX498" s="27">
        <f>IF($O498&gt;=BX$1,$S498+$Y498+$Z498,$Y498+$Z498)</f>
        <v>1733.4899999999998</v>
      </c>
      <c r="BY498" s="27">
        <f>IF($O498&gt;=BY$1,$S498+$Y498+$Z498,$Y498+$Z498)</f>
        <v>1733.4899999999998</v>
      </c>
      <c r="BZ498" s="27">
        <f>IF($O498&gt;=BZ$1,$S498+$Y498+$Z498,$Y498+$Z498)</f>
        <v>1733.4899999999998</v>
      </c>
      <c r="CA498" s="27">
        <f>IF($O498&gt;=CA$1,$S498+$Y498+$Z498,$Y498+$Z498)</f>
        <v>1733.4899999999998</v>
      </c>
      <c r="CB498" s="27">
        <f>IF($O498&gt;=CB$1,$S498+$Y498+$Z498,$Y498+$Z498)</f>
        <v>1733.4899999999998</v>
      </c>
      <c r="CC498" s="27">
        <f>IF($O498&gt;=CC$1,$S498+$Y498+$Z498,$Y498+$Z498)</f>
        <v>1733.4899999999998</v>
      </c>
      <c r="CD498" s="27">
        <f>IF($O498&gt;=CD$1,$S498+$Y498+$Z498,$Y498+$Z498)</f>
        <v>1733.4899999999998</v>
      </c>
      <c r="CE498" s="27">
        <f>IF($O498&gt;=CE$1,$S498+$Y498+$Z498,$Y498+$Z498)</f>
        <v>1733.4899999999998</v>
      </c>
      <c r="CF498" s="27">
        <f>IF($O498&gt;=CF$1,$S498+$Y498+$Z498,$Y498+$Z498)</f>
        <v>1733.4899999999998</v>
      </c>
      <c r="CG498" s="27">
        <f>IF($O498&gt;=CG$1,$S498+$Y498+$Z498,$Y498+$Z498)</f>
        <v>1733.4899999999998</v>
      </c>
      <c r="CH498" s="27">
        <f>IF($O498&gt;=CH$1,$S498+$Y498+$Z498,$Y498+$Z498)</f>
        <v>1733.4899999999998</v>
      </c>
      <c r="CI498" s="27">
        <f>IF($O498&gt;=CI$1,$S498+$Y498+$Z498,$Y498+$Z498)</f>
        <v>1733.4899999999998</v>
      </c>
      <c r="CJ498" s="27">
        <f>IF($O498&gt;=CJ$1,$S498+$Y498+$Z498,$Y498+$Z498)</f>
        <v>1733.4899999999998</v>
      </c>
      <c r="CK498" s="27">
        <f>IF($O498&gt;=CK$1,$S498+$Y498+$Z498,$Y498+$Z498)</f>
        <v>1733.4899999999998</v>
      </c>
      <c r="CL498" s="27">
        <f>IF($O498&gt;=CL$1,$S498+$Y498+$Z498,$Y498+$Z498)</f>
        <v>1733.4899999999998</v>
      </c>
      <c r="CM498" s="27">
        <f>IF($O498&gt;=CM$1,$S498+$Y498+$Z498,$Y498+$Z498)</f>
        <v>1733.4899999999998</v>
      </c>
      <c r="CN498" s="27">
        <f>IF($O498&gt;=CN$1,$S498+$Y498,$Y498)</f>
        <v>1333.4899999999998</v>
      </c>
      <c r="CO498" s="27">
        <f>IF($O498&gt;=CO$1,$S498+$Y498,$Y498)</f>
        <v>1333.4899999999998</v>
      </c>
      <c r="CP498" s="27">
        <f>IF($O498&gt;=CP$1,$S498+$Y498,$Y498)</f>
        <v>1333.4899999999998</v>
      </c>
      <c r="CQ498" s="27">
        <f>IF($O498&gt;=CQ$1,$S498+$Y498,$Y498)</f>
        <v>1333.4899999999998</v>
      </c>
      <c r="CR498" s="27">
        <f>IF($O498&gt;=CR$1,$S498+$Y498,$Y498)</f>
        <v>1333.4899999999998</v>
      </c>
      <c r="CS498" s="27">
        <f>IF($O498&gt;=CS$1,$S498+$Y498,$Y498)</f>
        <v>1333.4899999999998</v>
      </c>
      <c r="CT498" s="27">
        <f>IF($O498&gt;=CT$1,$S498+$Y498,$Y498)</f>
        <v>1333.4899999999998</v>
      </c>
      <c r="CU498" s="27">
        <f>IF($O498&gt;=CU$1,$S498+$Y498,$Y498)</f>
        <v>1333.4899999999998</v>
      </c>
      <c r="CV498" s="27">
        <f>IF($O498&gt;=CV$1,$S498+$Y498,$Y498)</f>
        <v>1333.4899999999998</v>
      </c>
      <c r="CW498" s="27">
        <f>IF($O498&gt;=CW$1,$S498+$Y498,$Y498)</f>
        <v>1333.4899999999998</v>
      </c>
      <c r="CX498" s="27">
        <f>IF($O498&gt;=CX$1,$S498+$Y498,$Y498)</f>
        <v>1333.4899999999998</v>
      </c>
      <c r="CY498" s="27">
        <f>IF($O498&gt;=CY$1,$S498+$Y498,$Y498)</f>
        <v>1333.4899999999998</v>
      </c>
      <c r="CZ498" s="27">
        <f>IF($O498&gt;=CZ$1,$S498+$Y498,$Y498)</f>
        <v>1333.4899999999998</v>
      </c>
      <c r="DA498" s="27">
        <f>IF($O498&gt;=DA$1,$S498+$Y498,$Y498)</f>
        <v>1333.4899999999998</v>
      </c>
      <c r="DB498" s="27">
        <f>IF($O498&gt;=DB$1,$S498+$Y498,$Y498)</f>
        <v>1333.4899999999998</v>
      </c>
      <c r="DC498" s="27">
        <f>IF($O498&gt;=DC$1,$S498+$Y498,$Y498)</f>
        <v>1333.4899999999998</v>
      </c>
      <c r="DD498" s="27">
        <f>IF($O498&gt;=DD$1,$S498+$Y498,$Y498)</f>
        <v>1333.4899999999998</v>
      </c>
      <c r="DE498" s="27">
        <f>IF($O498&gt;=DE$1,$S498+$Y498,$Y498)</f>
        <v>1333.4899999999998</v>
      </c>
      <c r="DF498" s="27">
        <f>IF($O498&gt;=DF$1,$S498+$Y498,$Y498)</f>
        <v>1333.4899999999998</v>
      </c>
      <c r="DG498" s="27">
        <f>IF($O498&gt;=DG$1,$S498+$Y498,$Y498)</f>
        <v>1333.4899999999998</v>
      </c>
      <c r="DH498" s="27">
        <f>IF($O498&gt;=DH$1,$S498+$Y498,$Y498)</f>
        <v>1333.4899999999998</v>
      </c>
      <c r="DI498" s="27">
        <f>IF($O498&gt;=DI$1,$S498+$Y498,$Y498)</f>
        <v>1333.4899999999998</v>
      </c>
      <c r="DJ498" s="27">
        <f>IF($O498&gt;=DJ$1,$S498+$Y498,$Y498)</f>
        <v>1333.4899999999998</v>
      </c>
      <c r="DK498" s="27">
        <f>IF($O498&gt;=DK$1,$S498+$Y498,$Y498)</f>
        <v>1333.4899999999998</v>
      </c>
      <c r="DL498" s="27">
        <f>IF($O498&gt;=DL$1,$S498+$Y498,$Y498)</f>
        <v>1333.4899999999998</v>
      </c>
      <c r="DM498" s="27">
        <f>IF($O498&gt;=DM$1,$S498+$Y498,$Y498)</f>
        <v>1333.4899999999998</v>
      </c>
      <c r="DN498" s="27">
        <f>IF($O498&gt;=DN$1,$S498+$Y498,$Y498)</f>
        <v>1333.4899999999998</v>
      </c>
      <c r="DO498" s="27">
        <f>IF($O498&gt;=DO$1,$S498+$Y498,$Y498)</f>
        <v>1333.4899999999998</v>
      </c>
      <c r="DP498" s="27">
        <f>IF($O498&gt;=DP$1,$S498+$Y498,$Y498)</f>
        <v>1333.4899999999998</v>
      </c>
      <c r="DQ498" s="27">
        <f>IF($O498&gt;=DQ$1,$S498+$Y498,$Y498)</f>
        <v>1333.4899999999998</v>
      </c>
      <c r="DR498" s="27">
        <f>IF($O498&gt;=DR$1,$S498+$Y498,$Y498)</f>
        <v>1333.4899999999998</v>
      </c>
      <c r="DS498" s="27">
        <f>IF($O498&gt;=DS$1,$S498+$Y498,$Y498)</f>
        <v>1333.4899999999998</v>
      </c>
      <c r="DT498" s="27">
        <f>IF($O498&gt;=DT$1,$S498+$Y498,$Y498)</f>
        <v>1333.4899999999998</v>
      </c>
      <c r="DU498" s="27">
        <f>IF($O498&gt;=DU$1,$S498+$Y498,$Y498)</f>
        <v>1333.4899999999998</v>
      </c>
      <c r="DV498" s="27">
        <f>IF($O498&gt;=DV$1,$S498+$Y498,$Y498)</f>
        <v>1333.4899999999998</v>
      </c>
      <c r="DW498" s="27">
        <f>IF($O498&gt;=DW$1,$S498+$Y498,$Y498)</f>
        <v>1333.4899999999998</v>
      </c>
      <c r="DX498" s="27">
        <f>IF($O498&gt;=DX$1,$S498+$Y498,$Y498)</f>
        <v>1333.4899999999998</v>
      </c>
      <c r="DY498" s="27">
        <f>IF($O498&gt;=DY$1,$S498+$Y498,$Y498)</f>
        <v>1333.4899999999998</v>
      </c>
      <c r="DZ498" s="27">
        <f>IF($O498&gt;=DZ$1,$S498+$Y498,$Y498)</f>
        <v>1333.4899999999998</v>
      </c>
      <c r="EA498" s="27">
        <f>IF($O498&gt;=EA$1,$S498+$Y498,$Y498)</f>
        <v>1333.4899999999998</v>
      </c>
      <c r="EB498" s="27">
        <f>IF($O498&gt;=EB$1,$S498+$Y498,$Y498)</f>
        <v>1333.4899999999998</v>
      </c>
      <c r="EC498" s="27">
        <f>IF($O498&gt;=EC$1,$S498+$Y498,$Y498)</f>
        <v>1333.4899999999998</v>
      </c>
      <c r="ED498" s="27">
        <f>IF($O498&gt;=ED$1,$S498+$Y498,$Y498)</f>
        <v>1333.4899999999998</v>
      </c>
      <c r="EE498" s="27">
        <f>IF($O498&gt;=EE$1,$S498+$Y498,$Y498)</f>
        <v>1333.4899999999998</v>
      </c>
      <c r="EF498" s="27">
        <f>IF($O498&gt;=EF$1,$S498+$Y498,$Y498)</f>
        <v>1333.4899999999998</v>
      </c>
      <c r="EG498" s="27">
        <f>IF($O498&gt;=EG$1,$S498+$Y498,$Y498)</f>
        <v>1333.4899999999998</v>
      </c>
      <c r="EH498" s="27">
        <f>IF($O498&gt;=EH$1,$S498+$Y498,$Y498)</f>
        <v>1333.4899999999998</v>
      </c>
      <c r="EI498" s="27">
        <f>IF($O498&gt;=EI$1,$S498+$Y498,$Y498)</f>
        <v>1333.4899999999998</v>
      </c>
      <c r="EJ498" s="27">
        <f>IF($O498&gt;=EJ$1,$S498+$Y498,$Y498)</f>
        <v>0</v>
      </c>
      <c r="EK498" s="27">
        <f>IF($O498&gt;=EK$1,$S498+$Y498,$Y498)</f>
        <v>0</v>
      </c>
      <c r="EL498" s="27">
        <f>IF($O498&gt;=EL$1,$S498+$Y498,$Y498)</f>
        <v>0</v>
      </c>
      <c r="EM498" s="27">
        <f>IF($O498&gt;=EM$1,$S498+$Y498,$Y498)</f>
        <v>0</v>
      </c>
      <c r="EN498" s="27">
        <f>IF($O498&gt;=EN$1,$S498+$Y498,$Y498)</f>
        <v>0</v>
      </c>
      <c r="EO498" s="27">
        <f>IF($O498&gt;=EO$1,$S498+$Y498,$Y498)</f>
        <v>0</v>
      </c>
      <c r="EP498" s="27">
        <f>IF($O498&gt;=EP$1,$S498+$Y498,$Y498)</f>
        <v>0</v>
      </c>
      <c r="EQ498" s="27">
        <f>IF($O498&gt;=EQ$1,$S498+$Y498,$Y498)</f>
        <v>0</v>
      </c>
      <c r="ER498" s="27">
        <f>IF($O498&gt;=ER$1,$S498+$Y498,$Y498)</f>
        <v>0</v>
      </c>
      <c r="ES498" s="27">
        <f>IF($O498&gt;=ES$1,$S498+$Y498,$Y498)</f>
        <v>0</v>
      </c>
      <c r="ET498" s="27">
        <f>IF($O498&gt;=ET$1,$S498+$Y498,$Y498)</f>
        <v>0</v>
      </c>
      <c r="EU498" s="27">
        <f>IF($O498&gt;=EU$1,$S498+$Y498,$Y498)</f>
        <v>0</v>
      </c>
      <c r="EV498" s="27">
        <f>IF($O498&gt;=EV$1,$S498,0)</f>
        <v>0</v>
      </c>
      <c r="EW498" s="27">
        <f>IF($O498&gt;=EW$1,$S498,0)</f>
        <v>0</v>
      </c>
      <c r="EX498" s="27">
        <f>IF($O498&gt;=EX$1,$S498,0)</f>
        <v>0</v>
      </c>
      <c r="EY498" s="27">
        <f>IF($O498&gt;=EY$1,$S498,0)</f>
        <v>0</v>
      </c>
      <c r="EZ498" s="27">
        <f>IF($O498&gt;=EZ$1,$S498,0)</f>
        <v>0</v>
      </c>
      <c r="FA498" s="27">
        <f>IF($O498&gt;=FA$1,$S498,0)</f>
        <v>0</v>
      </c>
      <c r="FB498" s="27">
        <f>IF($O498&gt;=FB$1,$S498,0)</f>
        <v>0</v>
      </c>
      <c r="FC498" s="27">
        <f>IF($O498&gt;=FC$1,$S498,0)</f>
        <v>0</v>
      </c>
      <c r="FD498" s="27">
        <f>IF($O498&gt;=FD$1,$S498,0)</f>
        <v>0</v>
      </c>
      <c r="FE498" s="27">
        <f>IF($O498&gt;=FE$1,$S498,0)</f>
        <v>0</v>
      </c>
      <c r="FF498" s="27">
        <f>IF($O498&gt;=FF$1,$S498,0)</f>
        <v>0</v>
      </c>
      <c r="FG498" s="27">
        <f>IF($O498&gt;=FG$1,$S498,0)</f>
        <v>0</v>
      </c>
      <c r="FH498" s="27">
        <f>IF($O498&gt;=FH$1,$S498,0)</f>
        <v>0</v>
      </c>
      <c r="FI498" s="27">
        <f>IF($O498&gt;=FI$1,$S498,0)</f>
        <v>0</v>
      </c>
      <c r="FJ498" s="27">
        <f>IF($O498&gt;=FJ$1,$S498,0)</f>
        <v>0</v>
      </c>
      <c r="FK498" s="27">
        <f>IF($O498&gt;=FK$1,$S498,0)</f>
        <v>0</v>
      </c>
      <c r="FL498" s="27">
        <f>IF($O498&gt;=FL$1,$S498,0)</f>
        <v>0</v>
      </c>
      <c r="FM498" s="27">
        <f>IF($O498&gt;=FM$1,$S498,0)</f>
        <v>0</v>
      </c>
      <c r="FN498" s="27">
        <f>IF($O498&gt;=FN$1,$S498,0)</f>
        <v>0</v>
      </c>
      <c r="FO498" s="27">
        <f>IF($O498&gt;=FO$1,$S498,0)</f>
        <v>0</v>
      </c>
      <c r="FP498" s="27">
        <f>IF($O498&gt;=FP$1,$S498,0)</f>
        <v>0</v>
      </c>
      <c r="FQ498" s="27">
        <f>IF($O498&gt;=FQ$1,$S498,0)</f>
        <v>0</v>
      </c>
      <c r="FR498" s="27">
        <f>IF($O498&gt;=FR$1,$S498,0)</f>
        <v>0</v>
      </c>
      <c r="FS498" s="27">
        <f>IF($O498&gt;=FS$1,$S498,0)</f>
        <v>0</v>
      </c>
      <c r="FT498" s="27">
        <f>IF($O498&gt;=FT$1,$S498,0)</f>
        <v>0</v>
      </c>
      <c r="FU498" s="27">
        <f>IF($O498&gt;=FU$1,$S498,0)</f>
        <v>0</v>
      </c>
      <c r="FV498" s="27">
        <f>IF($O498&gt;=FV$1,$S498,0)</f>
        <v>0</v>
      </c>
      <c r="FW498" s="27">
        <f>IF($O498&gt;=FW$1,$S498,0)</f>
        <v>0</v>
      </c>
      <c r="FX498" s="27">
        <f>IF($O498&gt;=FX$1,$S498,0)</f>
        <v>0</v>
      </c>
      <c r="FY498" s="27">
        <f>IF($O498&gt;=FY$1,$S498,0)</f>
        <v>0</v>
      </c>
      <c r="FZ498" s="27">
        <f>IF($O498&gt;=FZ$1,$S498,0)</f>
        <v>0</v>
      </c>
      <c r="GA498" s="27">
        <f>IF($O498&gt;=GA$1,$S498,0)</f>
        <v>0</v>
      </c>
      <c r="GB498" s="27">
        <f>IF($O498&gt;=GB$1,$S498,0)</f>
        <v>0</v>
      </c>
      <c r="GC498" s="27">
        <f>IF($O498&gt;=GC$1,$S498,0)</f>
        <v>0</v>
      </c>
      <c r="GD498" s="27">
        <f>IF($O498&gt;=GD$1,$S498,0)</f>
        <v>0</v>
      </c>
      <c r="GE498" s="27">
        <f>IF($O498&gt;=GE$1,$S498,0)</f>
        <v>0</v>
      </c>
      <c r="GF498" s="27">
        <f>IF($O498&gt;=GF$1,$S498,0)</f>
        <v>0</v>
      </c>
      <c r="GG498" s="27">
        <f>IF($O498&gt;=GG$1,$S498,0)</f>
        <v>0</v>
      </c>
      <c r="GH498" s="27">
        <f>IF($O498&gt;=GH$1,$S498,0)</f>
        <v>0</v>
      </c>
      <c r="GI498" s="27">
        <f>IF($O498&gt;=GI$1,$S498,0)</f>
        <v>0</v>
      </c>
      <c r="GJ498" s="27">
        <f>IF($O498&gt;=GJ$1,$S498,0)</f>
        <v>0</v>
      </c>
      <c r="GK498" s="27">
        <f>IF($O498&gt;=GK$1,$S498,0)</f>
        <v>0</v>
      </c>
      <c r="GL498" s="27">
        <f>IF($O498&gt;=GL$1,$S498,0)</f>
        <v>0</v>
      </c>
      <c r="GM498" s="27">
        <f>IF($O498&gt;=GM$1,$S498,0)</f>
        <v>0</v>
      </c>
      <c r="GN498" s="27">
        <f>IF($O498&gt;=GN$1,$S498,0)</f>
        <v>0</v>
      </c>
      <c r="GO498" s="27">
        <f>IF($O498&gt;=GO$1,$S498,0)</f>
        <v>0</v>
      </c>
      <c r="GP498" s="27">
        <f>IF($O498&gt;=GP$1,$S498,0)</f>
        <v>0</v>
      </c>
      <c r="GQ498" s="27">
        <f>IF($O498&gt;=GQ$1,$S498,0)</f>
        <v>0</v>
      </c>
      <c r="GR498" s="27">
        <f>IF($O498&gt;=GR$1,$S498,0)</f>
        <v>0</v>
      </c>
      <c r="GS498" s="27">
        <f>IF($O498&gt;=GS$1,$S498,0)</f>
        <v>0</v>
      </c>
      <c r="GT498" s="27">
        <f>IF($O498&gt;=GT$1,$S498,0)</f>
        <v>0</v>
      </c>
      <c r="GU498" s="27">
        <f>IF($O498&gt;=GU$1,$S498,0)</f>
        <v>0</v>
      </c>
      <c r="GV498" s="27">
        <f>IF($O498&gt;=GV$1,$S498,0)</f>
        <v>0</v>
      </c>
      <c r="GW498" s="27">
        <f>IF($O498&gt;=GW$1,$S498,0)</f>
        <v>0</v>
      </c>
      <c r="GX498" s="27">
        <f>IF($O498&gt;=GX$1,$S498,0)</f>
        <v>0</v>
      </c>
      <c r="GY498" s="27">
        <f>IF($O498&gt;=GY$1,$S498,0)</f>
        <v>0</v>
      </c>
      <c r="GZ498" s="27">
        <f>IF($O498&gt;=GZ$1,$S498,0)</f>
        <v>0</v>
      </c>
      <c r="HA498" s="27">
        <f>IF($O498&gt;=HA$1,$S498,0)</f>
        <v>0</v>
      </c>
      <c r="HB498" s="27">
        <f>IF($O498&gt;=HB$1,$S498,0)</f>
        <v>0</v>
      </c>
      <c r="HC498" s="27">
        <f>IF($O498&gt;=HC$1,$S498,0)</f>
        <v>0</v>
      </c>
    </row>
    <row r="499" spans="1:211">
      <c r="A499" s="3">
        <v>62111</v>
      </c>
      <c r="B499" s="3" t="s">
        <v>551</v>
      </c>
      <c r="C499" s="3" t="s">
        <v>544</v>
      </c>
      <c r="D499" s="3">
        <v>47</v>
      </c>
      <c r="E499" s="4">
        <v>34771</v>
      </c>
      <c r="F499" s="5">
        <v>23.287671232876711</v>
      </c>
      <c r="G499" s="3" t="s">
        <v>446</v>
      </c>
      <c r="H499" s="4">
        <v>25949</v>
      </c>
      <c r="I499" s="9" t="s">
        <v>824</v>
      </c>
      <c r="J499" s="5">
        <v>2655.25</v>
      </c>
      <c r="K499" s="31">
        <v>250</v>
      </c>
      <c r="L499" s="32">
        <v>23</v>
      </c>
      <c r="M499" s="33">
        <f>VLOOKUP(L499,FIND,3,TRUE)</f>
        <v>1.3</v>
      </c>
      <c r="N499" s="32">
        <f>IF(L499&gt;30,180,VLOOKUP(L499,TEMPO,2,FALSE))</f>
        <v>138</v>
      </c>
      <c r="O499" s="32">
        <f>IF(R499&gt;0,4,N499)</f>
        <v>138</v>
      </c>
      <c r="P499" s="96">
        <f>J499*M499*L499</f>
        <v>79391.975000000006</v>
      </c>
      <c r="Q499" s="96">
        <f>10934.45*2</f>
        <v>21868.9</v>
      </c>
      <c r="R499" s="96">
        <f>IF(P499&lt;=Q499,P499/4,0)</f>
        <v>0</v>
      </c>
      <c r="S499" s="5">
        <f>IF(P499&gt;=Q499,P499/N499,0)</f>
        <v>575.30416666666667</v>
      </c>
      <c r="T499" s="3"/>
      <c r="U499" s="3">
        <f>IF(T499="",1,0)</f>
        <v>1</v>
      </c>
      <c r="V499" s="3">
        <v>49</v>
      </c>
      <c r="W499" s="5">
        <v>0</v>
      </c>
      <c r="X499" s="5">
        <v>164.39</v>
      </c>
      <c r="Y499" s="5">
        <f>X499*W499</f>
        <v>0</v>
      </c>
      <c r="Z499" s="5">
        <v>400</v>
      </c>
      <c r="AA499" s="5">
        <f>S499+Y499+Z499</f>
        <v>975.30416666666667</v>
      </c>
      <c r="AB499" s="39">
        <f>(J499/12+J499/12*1.3333333333+450/12+J499/30*6/12+J499)*1.3+Y499+Z499+153.9</f>
        <v>4783.193611101522</v>
      </c>
      <c r="AC499" s="39" t="s">
        <v>544</v>
      </c>
      <c r="AD499" s="39">
        <f>J499*1.3+400+153.9</f>
        <v>4005.7250000000004</v>
      </c>
      <c r="AE499" s="39">
        <f>SUMIFS('CUSTO MENSAL FUNC NOVO'!H:H,'CUSTO MENSAL FUNC NOVO'!A:A,'VALORES MENSAIS'!AC499)</f>
        <v>2257.5630000000001</v>
      </c>
      <c r="AF499" s="27">
        <f>IF($R499&gt;0,$R499,$S499)+$Y499+$Z499</f>
        <v>975.30416666666667</v>
      </c>
      <c r="AG499" s="27">
        <f>IF($R499&gt;0,$R499,$S499)+$Y499+$Z499</f>
        <v>975.30416666666667</v>
      </c>
      <c r="AH499" s="27">
        <f>IF($R499&gt;0,$R499,$S499)+$Y499+$Z499</f>
        <v>975.30416666666667</v>
      </c>
      <c r="AI499" s="27">
        <f>IF($R499&gt;0,$R499,$S499)+$Y499+$Z499</f>
        <v>975.30416666666667</v>
      </c>
      <c r="AJ499" s="27">
        <f>IF($O499&gt;=AJ$1,$S499+$Y499+$Z499,$Y499+$Z499)</f>
        <v>975.30416666666667</v>
      </c>
      <c r="AK499" s="27">
        <f>IF($O499&gt;=AK$1,$S499+$Y499+$Z499,$Y499+$Z499)</f>
        <v>975.30416666666667</v>
      </c>
      <c r="AL499" s="27">
        <f>IF($O499&gt;=AL$1,$S499+$Y499+$Z499,$Y499+$Z499)</f>
        <v>975.30416666666667</v>
      </c>
      <c r="AM499" s="27">
        <f>IF($O499&gt;=AM$1,$S499+$Y499+$Z499,$Y499+$Z499)</f>
        <v>975.30416666666667</v>
      </c>
      <c r="AN499" s="27">
        <f>IF($O499&gt;=AN$1,$S499+$Y499+$Z499,$Y499+$Z499)</f>
        <v>975.30416666666667</v>
      </c>
      <c r="AO499" s="27">
        <f>IF($O499&gt;=AO$1,$S499+$Y499+$Z499,$Y499+$Z499)</f>
        <v>975.30416666666667</v>
      </c>
      <c r="AP499" s="27">
        <f>IF($O499&gt;=AP$1,$S499+$Y499+$Z499,$Y499+$Z499)</f>
        <v>975.30416666666667</v>
      </c>
      <c r="AQ499" s="27">
        <f>IF($O499&gt;=AQ$1,$S499+$Y499+$Z499,$Y499+$Z499)</f>
        <v>975.30416666666667</v>
      </c>
      <c r="AR499" s="27">
        <f>IF($O499&gt;=AR$1,$S499+$Y499+$Z499,$Y499+$Z499)</f>
        <v>975.30416666666667</v>
      </c>
      <c r="AS499" s="27">
        <f>IF($O499&gt;=AS$1,$S499+$Y499+$Z499,$Y499+$Z499)</f>
        <v>975.30416666666667</v>
      </c>
      <c r="AT499" s="27">
        <f>IF($O499&gt;=AT$1,$S499+$Y499+$Z499,$Y499+$Z499)</f>
        <v>975.30416666666667</v>
      </c>
      <c r="AU499" s="27">
        <f>IF($O499&gt;=AU$1,$S499+$Y499+$Z499,$Y499+$Z499)</f>
        <v>975.30416666666667</v>
      </c>
      <c r="AV499" s="27">
        <f>IF($O499&gt;=AV$1,$S499+$Y499+$Z499,$Y499+$Z499)</f>
        <v>975.30416666666667</v>
      </c>
      <c r="AW499" s="27">
        <f>IF($O499&gt;=AW$1,$S499+$Y499+$Z499,$Y499+$Z499)</f>
        <v>975.30416666666667</v>
      </c>
      <c r="AX499" s="27">
        <f>IF($O499&gt;=AX$1,$S499+$Y499+$Z499,$Y499+$Z499)</f>
        <v>975.30416666666667</v>
      </c>
      <c r="AY499" s="27">
        <f>IF($O499&gt;=AY$1,$S499+$Y499+$Z499,$Y499+$Z499)</f>
        <v>975.30416666666667</v>
      </c>
      <c r="AZ499" s="27">
        <f>IF($O499&gt;=AZ$1,$S499+$Y499+$Z499,$Y499+$Z499)</f>
        <v>975.30416666666667</v>
      </c>
      <c r="BA499" s="27">
        <f>IF($O499&gt;=BA$1,$S499+$Y499+$Z499,$Y499+$Z499)</f>
        <v>975.30416666666667</v>
      </c>
      <c r="BB499" s="27">
        <f>IF($O499&gt;=BB$1,$S499+$Y499+$Z499,$Y499+$Z499)</f>
        <v>975.30416666666667</v>
      </c>
      <c r="BC499" s="27">
        <f>IF($O499&gt;=BC$1,$S499+$Y499+$Z499,$Y499+$Z499)</f>
        <v>975.30416666666667</v>
      </c>
      <c r="BD499" s="27">
        <f>IF($O499&gt;=BD$1,$S499+$Y499+$Z499,$Y499+$Z499)</f>
        <v>975.30416666666667</v>
      </c>
      <c r="BE499" s="27">
        <f>IF($O499&gt;=BE$1,$S499+$Y499+$Z499,$Y499+$Z499)</f>
        <v>975.30416666666667</v>
      </c>
      <c r="BF499" s="27">
        <f>IF($O499&gt;=BF$1,$S499+$Y499+$Z499,$Y499+$Z499)</f>
        <v>975.30416666666667</v>
      </c>
      <c r="BG499" s="27">
        <f>IF($O499&gt;=BG$1,$S499+$Y499+$Z499,$Y499+$Z499)</f>
        <v>975.30416666666667</v>
      </c>
      <c r="BH499" s="27">
        <f>IF($O499&gt;=BH$1,$S499+$Y499+$Z499,$Y499+$Z499)</f>
        <v>975.30416666666667</v>
      </c>
      <c r="BI499" s="27">
        <f>IF($O499&gt;=BI$1,$S499+$Y499+$Z499,$Y499+$Z499)</f>
        <v>975.30416666666667</v>
      </c>
      <c r="BJ499" s="27">
        <f>IF($O499&gt;=BJ$1,$S499+$Y499+$Z499,$Y499+$Z499)</f>
        <v>975.30416666666667</v>
      </c>
      <c r="BK499" s="27">
        <f>IF($O499&gt;=BK$1,$S499+$Y499+$Z499,$Y499+$Z499)</f>
        <v>975.30416666666667</v>
      </c>
      <c r="BL499" s="27">
        <f>IF($O499&gt;=BL$1,$S499+$Y499+$Z499,$Y499+$Z499)</f>
        <v>975.30416666666667</v>
      </c>
      <c r="BM499" s="27">
        <f>IF($O499&gt;=BM$1,$S499+$Y499+$Z499,$Y499+$Z499)</f>
        <v>975.30416666666667</v>
      </c>
      <c r="BN499" s="27">
        <f>IF($O499&gt;=BN$1,$S499+$Y499+$Z499,$Y499+$Z499)</f>
        <v>975.30416666666667</v>
      </c>
      <c r="BO499" s="27">
        <f>IF($O499&gt;=BO$1,$S499+$Y499+$Z499,$Y499+$Z499)</f>
        <v>975.30416666666667</v>
      </c>
      <c r="BP499" s="27">
        <f>IF($O499&gt;=BP$1,$S499+$Y499+$Z499,$Y499+$Z499)</f>
        <v>975.30416666666667</v>
      </c>
      <c r="BQ499" s="27">
        <f>IF($O499&gt;=BQ$1,$S499+$Y499+$Z499,$Y499+$Z499)</f>
        <v>975.30416666666667</v>
      </c>
      <c r="BR499" s="27">
        <f>IF($O499&gt;=BR$1,$S499+$Y499+$Z499,$Y499+$Z499)</f>
        <v>975.30416666666667</v>
      </c>
      <c r="BS499" s="27">
        <f>IF($O499&gt;=BS$1,$S499+$Y499+$Z499,$Y499+$Z499)</f>
        <v>975.30416666666667</v>
      </c>
      <c r="BT499" s="27">
        <f>IF($O499&gt;=BT$1,$S499+$Y499+$Z499,$Y499+$Z499)</f>
        <v>975.30416666666667</v>
      </c>
      <c r="BU499" s="27">
        <f>IF($O499&gt;=BU$1,$S499+$Y499+$Z499,$Y499+$Z499)</f>
        <v>975.30416666666667</v>
      </c>
      <c r="BV499" s="27">
        <f>IF($O499&gt;=BV$1,$S499+$Y499+$Z499,$Y499+$Z499)</f>
        <v>975.30416666666667</v>
      </c>
      <c r="BW499" s="27">
        <f>IF($O499&gt;=BW$1,$S499+$Y499+$Z499,$Y499+$Z499)</f>
        <v>975.30416666666667</v>
      </c>
      <c r="BX499" s="27">
        <f>IF($O499&gt;=BX$1,$S499+$Y499+$Z499,$Y499+$Z499)</f>
        <v>975.30416666666667</v>
      </c>
      <c r="BY499" s="27">
        <f>IF($O499&gt;=BY$1,$S499+$Y499+$Z499,$Y499+$Z499)</f>
        <v>975.30416666666667</v>
      </c>
      <c r="BZ499" s="27">
        <f>IF($O499&gt;=BZ$1,$S499+$Y499+$Z499,$Y499+$Z499)</f>
        <v>975.30416666666667</v>
      </c>
      <c r="CA499" s="27">
        <f>IF($O499&gt;=CA$1,$S499+$Y499+$Z499,$Y499+$Z499)</f>
        <v>975.30416666666667</v>
      </c>
      <c r="CB499" s="27">
        <f>IF($O499&gt;=CB$1,$S499+$Y499+$Z499,$Y499+$Z499)</f>
        <v>975.30416666666667</v>
      </c>
      <c r="CC499" s="27">
        <f>IF($O499&gt;=CC$1,$S499+$Y499+$Z499,$Y499+$Z499)</f>
        <v>975.30416666666667</v>
      </c>
      <c r="CD499" s="27">
        <f>IF($O499&gt;=CD$1,$S499+$Y499+$Z499,$Y499+$Z499)</f>
        <v>975.30416666666667</v>
      </c>
      <c r="CE499" s="27">
        <f>IF($O499&gt;=CE$1,$S499+$Y499+$Z499,$Y499+$Z499)</f>
        <v>975.30416666666667</v>
      </c>
      <c r="CF499" s="27">
        <f>IF($O499&gt;=CF$1,$S499+$Y499+$Z499,$Y499+$Z499)</f>
        <v>975.30416666666667</v>
      </c>
      <c r="CG499" s="27">
        <f>IF($O499&gt;=CG$1,$S499+$Y499+$Z499,$Y499+$Z499)</f>
        <v>975.30416666666667</v>
      </c>
      <c r="CH499" s="27">
        <f>IF($O499&gt;=CH$1,$S499+$Y499+$Z499,$Y499+$Z499)</f>
        <v>975.30416666666667</v>
      </c>
      <c r="CI499" s="27">
        <f>IF($O499&gt;=CI$1,$S499+$Y499+$Z499,$Y499+$Z499)</f>
        <v>975.30416666666667</v>
      </c>
      <c r="CJ499" s="27">
        <f>IF($O499&gt;=CJ$1,$S499+$Y499+$Z499,$Y499+$Z499)</f>
        <v>975.30416666666667</v>
      </c>
      <c r="CK499" s="27">
        <f>IF($O499&gt;=CK$1,$S499+$Y499+$Z499,$Y499+$Z499)</f>
        <v>975.30416666666667</v>
      </c>
      <c r="CL499" s="27">
        <f>IF($O499&gt;=CL$1,$S499+$Y499+$Z499,$Y499+$Z499)</f>
        <v>975.30416666666667</v>
      </c>
      <c r="CM499" s="27">
        <f>IF($O499&gt;=CM$1,$S499+$Y499+$Z499,$Y499+$Z499)</f>
        <v>975.30416666666667</v>
      </c>
      <c r="CN499" s="27">
        <f>IF($O499&gt;=CN$1,$S499+$Y499,$Y499)</f>
        <v>575.30416666666667</v>
      </c>
      <c r="CO499" s="27">
        <f>IF($O499&gt;=CO$1,$S499+$Y499,$Y499)</f>
        <v>575.30416666666667</v>
      </c>
      <c r="CP499" s="27">
        <f>IF($O499&gt;=CP$1,$S499+$Y499,$Y499)</f>
        <v>575.30416666666667</v>
      </c>
      <c r="CQ499" s="27">
        <f>IF($O499&gt;=CQ$1,$S499+$Y499,$Y499)</f>
        <v>575.30416666666667</v>
      </c>
      <c r="CR499" s="27">
        <f>IF($O499&gt;=CR$1,$S499+$Y499,$Y499)</f>
        <v>575.30416666666667</v>
      </c>
      <c r="CS499" s="27">
        <f>IF($O499&gt;=CS$1,$S499+$Y499,$Y499)</f>
        <v>575.30416666666667</v>
      </c>
      <c r="CT499" s="27">
        <f>IF($O499&gt;=CT$1,$S499+$Y499,$Y499)</f>
        <v>575.30416666666667</v>
      </c>
      <c r="CU499" s="27">
        <f>IF($O499&gt;=CU$1,$S499+$Y499,$Y499)</f>
        <v>575.30416666666667</v>
      </c>
      <c r="CV499" s="27">
        <f>IF($O499&gt;=CV$1,$S499+$Y499,$Y499)</f>
        <v>575.30416666666667</v>
      </c>
      <c r="CW499" s="27">
        <f>IF($O499&gt;=CW$1,$S499+$Y499,$Y499)</f>
        <v>575.30416666666667</v>
      </c>
      <c r="CX499" s="27">
        <f>IF($O499&gt;=CX$1,$S499+$Y499,$Y499)</f>
        <v>575.30416666666667</v>
      </c>
      <c r="CY499" s="27">
        <f>IF($O499&gt;=CY$1,$S499+$Y499,$Y499)</f>
        <v>575.30416666666667</v>
      </c>
      <c r="CZ499" s="27">
        <f>IF($O499&gt;=CZ$1,$S499+$Y499,$Y499)</f>
        <v>575.30416666666667</v>
      </c>
      <c r="DA499" s="27">
        <f>IF($O499&gt;=DA$1,$S499+$Y499,$Y499)</f>
        <v>575.30416666666667</v>
      </c>
      <c r="DB499" s="27">
        <f>IF($O499&gt;=DB$1,$S499+$Y499,$Y499)</f>
        <v>575.30416666666667</v>
      </c>
      <c r="DC499" s="27">
        <f>IF($O499&gt;=DC$1,$S499+$Y499,$Y499)</f>
        <v>575.30416666666667</v>
      </c>
      <c r="DD499" s="27">
        <f>IF($O499&gt;=DD$1,$S499+$Y499,$Y499)</f>
        <v>575.30416666666667</v>
      </c>
      <c r="DE499" s="27">
        <f>IF($O499&gt;=DE$1,$S499+$Y499,$Y499)</f>
        <v>575.30416666666667</v>
      </c>
      <c r="DF499" s="27">
        <f>IF($O499&gt;=DF$1,$S499+$Y499,$Y499)</f>
        <v>575.30416666666667</v>
      </c>
      <c r="DG499" s="27">
        <f>IF($O499&gt;=DG$1,$S499+$Y499,$Y499)</f>
        <v>575.30416666666667</v>
      </c>
      <c r="DH499" s="27">
        <f>IF($O499&gt;=DH$1,$S499+$Y499,$Y499)</f>
        <v>575.30416666666667</v>
      </c>
      <c r="DI499" s="27">
        <f>IF($O499&gt;=DI$1,$S499+$Y499,$Y499)</f>
        <v>575.30416666666667</v>
      </c>
      <c r="DJ499" s="27">
        <f>IF($O499&gt;=DJ$1,$S499+$Y499,$Y499)</f>
        <v>575.30416666666667</v>
      </c>
      <c r="DK499" s="27">
        <f>IF($O499&gt;=DK$1,$S499+$Y499,$Y499)</f>
        <v>575.30416666666667</v>
      </c>
      <c r="DL499" s="27">
        <f>IF($O499&gt;=DL$1,$S499+$Y499,$Y499)</f>
        <v>575.30416666666667</v>
      </c>
      <c r="DM499" s="27">
        <f>IF($O499&gt;=DM$1,$S499+$Y499,$Y499)</f>
        <v>575.30416666666667</v>
      </c>
      <c r="DN499" s="27">
        <f>IF($O499&gt;=DN$1,$S499+$Y499,$Y499)</f>
        <v>575.30416666666667</v>
      </c>
      <c r="DO499" s="27">
        <f>IF($O499&gt;=DO$1,$S499+$Y499,$Y499)</f>
        <v>575.30416666666667</v>
      </c>
      <c r="DP499" s="27">
        <f>IF($O499&gt;=DP$1,$S499+$Y499,$Y499)</f>
        <v>575.30416666666667</v>
      </c>
      <c r="DQ499" s="27">
        <f>IF($O499&gt;=DQ$1,$S499+$Y499,$Y499)</f>
        <v>575.30416666666667</v>
      </c>
      <c r="DR499" s="27">
        <f>IF($O499&gt;=DR$1,$S499+$Y499,$Y499)</f>
        <v>575.30416666666667</v>
      </c>
      <c r="DS499" s="27">
        <f>IF($O499&gt;=DS$1,$S499+$Y499,$Y499)</f>
        <v>575.30416666666667</v>
      </c>
      <c r="DT499" s="27">
        <f>IF($O499&gt;=DT$1,$S499+$Y499,$Y499)</f>
        <v>575.30416666666667</v>
      </c>
      <c r="DU499" s="27">
        <f>IF($O499&gt;=DU$1,$S499+$Y499,$Y499)</f>
        <v>575.30416666666667</v>
      </c>
      <c r="DV499" s="27">
        <f>IF($O499&gt;=DV$1,$S499+$Y499,$Y499)</f>
        <v>575.30416666666667</v>
      </c>
      <c r="DW499" s="27">
        <f>IF($O499&gt;=DW$1,$S499+$Y499,$Y499)</f>
        <v>575.30416666666667</v>
      </c>
      <c r="DX499" s="27">
        <f>IF($O499&gt;=DX$1,$S499+$Y499,$Y499)</f>
        <v>575.30416666666667</v>
      </c>
      <c r="DY499" s="27">
        <f>IF($O499&gt;=DY$1,$S499+$Y499,$Y499)</f>
        <v>575.30416666666667</v>
      </c>
      <c r="DZ499" s="27">
        <f>IF($O499&gt;=DZ$1,$S499+$Y499,$Y499)</f>
        <v>575.30416666666667</v>
      </c>
      <c r="EA499" s="27">
        <f>IF($O499&gt;=EA$1,$S499+$Y499,$Y499)</f>
        <v>575.30416666666667</v>
      </c>
      <c r="EB499" s="27">
        <f>IF($O499&gt;=EB$1,$S499+$Y499,$Y499)</f>
        <v>575.30416666666667</v>
      </c>
      <c r="EC499" s="27">
        <f>IF($O499&gt;=EC$1,$S499+$Y499,$Y499)</f>
        <v>575.30416666666667</v>
      </c>
      <c r="ED499" s="27">
        <f>IF($O499&gt;=ED$1,$S499+$Y499,$Y499)</f>
        <v>575.30416666666667</v>
      </c>
      <c r="EE499" s="27">
        <f>IF($O499&gt;=EE$1,$S499+$Y499,$Y499)</f>
        <v>575.30416666666667</v>
      </c>
      <c r="EF499" s="27">
        <f>IF($O499&gt;=EF$1,$S499+$Y499,$Y499)</f>
        <v>575.30416666666667</v>
      </c>
      <c r="EG499" s="27">
        <f>IF($O499&gt;=EG$1,$S499+$Y499,$Y499)</f>
        <v>575.30416666666667</v>
      </c>
      <c r="EH499" s="27">
        <f>IF($O499&gt;=EH$1,$S499+$Y499,$Y499)</f>
        <v>575.30416666666667</v>
      </c>
      <c r="EI499" s="27">
        <f>IF($O499&gt;=EI$1,$S499+$Y499,$Y499)</f>
        <v>575.30416666666667</v>
      </c>
      <c r="EJ499" s="27">
        <f>IF($O499&gt;=EJ$1,$S499+$Y499,$Y499)</f>
        <v>575.30416666666667</v>
      </c>
      <c r="EK499" s="27">
        <f>IF($O499&gt;=EK$1,$S499+$Y499,$Y499)</f>
        <v>575.30416666666667</v>
      </c>
      <c r="EL499" s="27">
        <f>IF($O499&gt;=EL$1,$S499+$Y499,$Y499)</f>
        <v>575.30416666666667</v>
      </c>
      <c r="EM499" s="27">
        <f>IF($O499&gt;=EM$1,$S499+$Y499,$Y499)</f>
        <v>575.30416666666667</v>
      </c>
      <c r="EN499" s="27">
        <f>IF($O499&gt;=EN$1,$S499+$Y499,$Y499)</f>
        <v>575.30416666666667</v>
      </c>
      <c r="EO499" s="27">
        <f>IF($O499&gt;=EO$1,$S499+$Y499,$Y499)</f>
        <v>575.30416666666667</v>
      </c>
      <c r="EP499" s="27">
        <f>IF($O499&gt;=EP$1,$S499+$Y499,$Y499)</f>
        <v>575.30416666666667</v>
      </c>
      <c r="EQ499" s="27">
        <f>IF($O499&gt;=EQ$1,$S499+$Y499,$Y499)</f>
        <v>575.30416666666667</v>
      </c>
      <c r="ER499" s="27">
        <f>IF($O499&gt;=ER$1,$S499+$Y499,$Y499)</f>
        <v>575.30416666666667</v>
      </c>
      <c r="ES499" s="27">
        <f>IF($O499&gt;=ES$1,$S499+$Y499,$Y499)</f>
        <v>575.30416666666667</v>
      </c>
      <c r="ET499" s="27">
        <f>IF($O499&gt;=ET$1,$S499+$Y499,$Y499)</f>
        <v>575.30416666666667</v>
      </c>
      <c r="EU499" s="27">
        <f>IF($O499&gt;=EU$1,$S499+$Y499,$Y499)</f>
        <v>575.30416666666667</v>
      </c>
      <c r="EV499" s="27">
        <f>IF($O499&gt;=EV$1,$S499,0)</f>
        <v>575.30416666666667</v>
      </c>
      <c r="EW499" s="27">
        <f>IF($O499&gt;=EW$1,$S499,0)</f>
        <v>575.30416666666667</v>
      </c>
      <c r="EX499" s="27">
        <f>IF($O499&gt;=EX$1,$S499,0)</f>
        <v>575.30416666666667</v>
      </c>
      <c r="EY499" s="27">
        <f>IF($O499&gt;=EY$1,$S499,0)</f>
        <v>575.30416666666667</v>
      </c>
      <c r="EZ499" s="27">
        <f>IF($O499&gt;=EZ$1,$S499,0)</f>
        <v>575.30416666666667</v>
      </c>
      <c r="FA499" s="27">
        <f>IF($O499&gt;=FA$1,$S499,0)</f>
        <v>575.30416666666667</v>
      </c>
      <c r="FB499" s="27">
        <f>IF($O499&gt;=FB$1,$S499,0)</f>
        <v>575.30416666666667</v>
      </c>
      <c r="FC499" s="27">
        <f>IF($O499&gt;=FC$1,$S499,0)</f>
        <v>575.30416666666667</v>
      </c>
      <c r="FD499" s="27">
        <f>IF($O499&gt;=FD$1,$S499,0)</f>
        <v>575.30416666666667</v>
      </c>
      <c r="FE499" s="27">
        <f>IF($O499&gt;=FE$1,$S499,0)</f>
        <v>575.30416666666667</v>
      </c>
      <c r="FF499" s="27">
        <f>IF($O499&gt;=FF$1,$S499,0)</f>
        <v>575.30416666666667</v>
      </c>
      <c r="FG499" s="27">
        <f>IF($O499&gt;=FG$1,$S499,0)</f>
        <v>575.30416666666667</v>
      </c>
      <c r="FH499" s="27">
        <f>IF($O499&gt;=FH$1,$S499,0)</f>
        <v>575.30416666666667</v>
      </c>
      <c r="FI499" s="27">
        <f>IF($O499&gt;=FI$1,$S499,0)</f>
        <v>575.30416666666667</v>
      </c>
      <c r="FJ499" s="27">
        <f>IF($O499&gt;=FJ$1,$S499,0)</f>
        <v>575.30416666666667</v>
      </c>
      <c r="FK499" s="27">
        <f>IF($O499&gt;=FK$1,$S499,0)</f>
        <v>575.30416666666667</v>
      </c>
      <c r="FL499" s="27">
        <f>IF($O499&gt;=FL$1,$S499,0)</f>
        <v>575.30416666666667</v>
      </c>
      <c r="FM499" s="27">
        <f>IF($O499&gt;=FM$1,$S499,0)</f>
        <v>575.30416666666667</v>
      </c>
      <c r="FN499" s="27">
        <f>IF($O499&gt;=FN$1,$S499,0)</f>
        <v>0</v>
      </c>
      <c r="FO499" s="27">
        <f>IF($O499&gt;=FO$1,$S499,0)</f>
        <v>0</v>
      </c>
      <c r="FP499" s="27">
        <f>IF($O499&gt;=FP$1,$S499,0)</f>
        <v>0</v>
      </c>
      <c r="FQ499" s="27">
        <f>IF($O499&gt;=FQ$1,$S499,0)</f>
        <v>0</v>
      </c>
      <c r="FR499" s="27">
        <f>IF($O499&gt;=FR$1,$S499,0)</f>
        <v>0</v>
      </c>
      <c r="FS499" s="27">
        <f>IF($O499&gt;=FS$1,$S499,0)</f>
        <v>0</v>
      </c>
      <c r="FT499" s="27">
        <f>IF($O499&gt;=FT$1,$S499,0)</f>
        <v>0</v>
      </c>
      <c r="FU499" s="27">
        <f>IF($O499&gt;=FU$1,$S499,0)</f>
        <v>0</v>
      </c>
      <c r="FV499" s="27">
        <f>IF($O499&gt;=FV$1,$S499,0)</f>
        <v>0</v>
      </c>
      <c r="FW499" s="27">
        <f>IF($O499&gt;=FW$1,$S499,0)</f>
        <v>0</v>
      </c>
      <c r="FX499" s="27">
        <f>IF($O499&gt;=FX$1,$S499,0)</f>
        <v>0</v>
      </c>
      <c r="FY499" s="27">
        <f>IF($O499&gt;=FY$1,$S499,0)</f>
        <v>0</v>
      </c>
      <c r="FZ499" s="27">
        <f>IF($O499&gt;=FZ$1,$S499,0)</f>
        <v>0</v>
      </c>
      <c r="GA499" s="27">
        <f>IF($O499&gt;=GA$1,$S499,0)</f>
        <v>0</v>
      </c>
      <c r="GB499" s="27">
        <f>IF($O499&gt;=GB$1,$S499,0)</f>
        <v>0</v>
      </c>
      <c r="GC499" s="27">
        <f>IF($O499&gt;=GC$1,$S499,0)</f>
        <v>0</v>
      </c>
      <c r="GD499" s="27">
        <f>IF($O499&gt;=GD$1,$S499,0)</f>
        <v>0</v>
      </c>
      <c r="GE499" s="27">
        <f>IF($O499&gt;=GE$1,$S499,0)</f>
        <v>0</v>
      </c>
      <c r="GF499" s="27">
        <f>IF($O499&gt;=GF$1,$S499,0)</f>
        <v>0</v>
      </c>
      <c r="GG499" s="27">
        <f>IF($O499&gt;=GG$1,$S499,0)</f>
        <v>0</v>
      </c>
      <c r="GH499" s="27">
        <f>IF($O499&gt;=GH$1,$S499,0)</f>
        <v>0</v>
      </c>
      <c r="GI499" s="27">
        <f>IF($O499&gt;=GI$1,$S499,0)</f>
        <v>0</v>
      </c>
      <c r="GJ499" s="27">
        <f>IF($O499&gt;=GJ$1,$S499,0)</f>
        <v>0</v>
      </c>
      <c r="GK499" s="27">
        <f>IF($O499&gt;=GK$1,$S499,0)</f>
        <v>0</v>
      </c>
      <c r="GL499" s="27">
        <f>IF($O499&gt;=GL$1,$S499,0)</f>
        <v>0</v>
      </c>
      <c r="GM499" s="27">
        <f>IF($O499&gt;=GM$1,$S499,0)</f>
        <v>0</v>
      </c>
      <c r="GN499" s="27">
        <f>IF($O499&gt;=GN$1,$S499,0)</f>
        <v>0</v>
      </c>
      <c r="GO499" s="27">
        <f>IF($O499&gt;=GO$1,$S499,0)</f>
        <v>0</v>
      </c>
      <c r="GP499" s="27">
        <f>IF($O499&gt;=GP$1,$S499,0)</f>
        <v>0</v>
      </c>
      <c r="GQ499" s="27">
        <f>IF($O499&gt;=GQ$1,$S499,0)</f>
        <v>0</v>
      </c>
      <c r="GR499" s="27">
        <f>IF($O499&gt;=GR$1,$S499,0)</f>
        <v>0</v>
      </c>
      <c r="GS499" s="27">
        <f>IF($O499&gt;=GS$1,$S499,0)</f>
        <v>0</v>
      </c>
      <c r="GT499" s="27">
        <f>IF($O499&gt;=GT$1,$S499,0)</f>
        <v>0</v>
      </c>
      <c r="GU499" s="27">
        <f>IF($O499&gt;=GU$1,$S499,0)</f>
        <v>0</v>
      </c>
      <c r="GV499" s="27">
        <f>IF($O499&gt;=GV$1,$S499,0)</f>
        <v>0</v>
      </c>
      <c r="GW499" s="27">
        <f>IF($O499&gt;=GW$1,$S499,0)</f>
        <v>0</v>
      </c>
      <c r="GX499" s="27">
        <f>IF($O499&gt;=GX$1,$S499,0)</f>
        <v>0</v>
      </c>
      <c r="GY499" s="27">
        <f>IF($O499&gt;=GY$1,$S499,0)</f>
        <v>0</v>
      </c>
      <c r="GZ499" s="27">
        <f>IF($O499&gt;=GZ$1,$S499,0)</f>
        <v>0</v>
      </c>
      <c r="HA499" s="27">
        <f>IF($O499&gt;=HA$1,$S499,0)</f>
        <v>0</v>
      </c>
      <c r="HB499" s="27">
        <f>IF($O499&gt;=HB$1,$S499,0)</f>
        <v>0</v>
      </c>
      <c r="HC499" s="27">
        <f>IF($O499&gt;=HC$1,$S499,0)</f>
        <v>0</v>
      </c>
    </row>
    <row r="500" spans="1:211">
      <c r="A500" s="3">
        <v>57070</v>
      </c>
      <c r="B500" s="3" t="s">
        <v>560</v>
      </c>
      <c r="C500" s="3" t="s">
        <v>475</v>
      </c>
      <c r="D500" s="3">
        <v>48</v>
      </c>
      <c r="E500" s="4">
        <v>34407</v>
      </c>
      <c r="F500" s="5">
        <v>24.284931506849315</v>
      </c>
      <c r="G500" s="3" t="s">
        <v>446</v>
      </c>
      <c r="H500" s="4">
        <v>25907</v>
      </c>
      <c r="I500" s="9" t="s">
        <v>824</v>
      </c>
      <c r="J500" s="5">
        <v>3205.98</v>
      </c>
      <c r="K500" s="31">
        <v>250</v>
      </c>
      <c r="L500" s="32">
        <v>24</v>
      </c>
      <c r="M500" s="33">
        <f>VLOOKUP(L500,FIND,3,TRUE)</f>
        <v>1.3</v>
      </c>
      <c r="N500" s="32">
        <f>IF(L500&gt;30,180,VLOOKUP(L500,TEMPO,2,FALSE))</f>
        <v>144</v>
      </c>
      <c r="O500" s="32">
        <f>IF(R500&gt;0,4,N500)</f>
        <v>144</v>
      </c>
      <c r="P500" s="96">
        <f>J500*M500*L500</f>
        <v>100026.576</v>
      </c>
      <c r="Q500" s="96">
        <f>10934.45*2</f>
        <v>21868.9</v>
      </c>
      <c r="R500" s="96">
        <f>IF(P500&lt;=Q500,P500/4,0)</f>
        <v>0</v>
      </c>
      <c r="S500" s="5">
        <f>IF(P500&gt;=Q500,P500/N500,0)</f>
        <v>694.62900000000002</v>
      </c>
      <c r="T500" s="3"/>
      <c r="U500" s="3">
        <f>IF(T500="",1,0)</f>
        <v>1</v>
      </c>
      <c r="V500" s="3">
        <v>50</v>
      </c>
      <c r="W500" s="5">
        <v>0</v>
      </c>
      <c r="X500" s="5">
        <v>164.39</v>
      </c>
      <c r="Y500" s="5">
        <f>X500*W500</f>
        <v>0</v>
      </c>
      <c r="Z500" s="5">
        <v>400</v>
      </c>
      <c r="AA500" s="5">
        <f>S500+Y500+Z500</f>
        <v>1094.6289999999999</v>
      </c>
      <c r="AB500" s="39">
        <f>(J500/12+J500/12*1.3333333333+450/12+J500/30*6/12+J500)*1.3+Y500+Z500+153.9</f>
        <v>5650.2873999884223</v>
      </c>
      <c r="AC500" s="39" t="s">
        <v>544</v>
      </c>
      <c r="AD500" s="39">
        <f>J500*1.3+400+153.9</f>
        <v>4721.674</v>
      </c>
      <c r="AE500" s="39">
        <f>SUMIFS('CUSTO MENSAL FUNC NOVO'!H:H,'CUSTO MENSAL FUNC NOVO'!A:A,'VALORES MENSAIS'!AC500)</f>
        <v>2257.5630000000001</v>
      </c>
      <c r="AF500" s="27">
        <f>IF($R500&gt;0,$R500,$S500)+$Y500+$Z500</f>
        <v>1094.6289999999999</v>
      </c>
      <c r="AG500" s="27">
        <f>IF($R500&gt;0,$R500,$S500)+$Y500+$Z500</f>
        <v>1094.6289999999999</v>
      </c>
      <c r="AH500" s="27">
        <f>IF($R500&gt;0,$R500,$S500)+$Y500+$Z500</f>
        <v>1094.6289999999999</v>
      </c>
      <c r="AI500" s="27">
        <f>IF($R500&gt;0,$R500,$S500)+$Y500+$Z500</f>
        <v>1094.6289999999999</v>
      </c>
      <c r="AJ500" s="27">
        <f>IF($O500&gt;=AJ$1,$S500+$Y500+$Z500,$Y500+$Z500)</f>
        <v>1094.6289999999999</v>
      </c>
      <c r="AK500" s="27">
        <f>IF($O500&gt;=AK$1,$S500+$Y500+$Z500,$Y500+$Z500)</f>
        <v>1094.6289999999999</v>
      </c>
      <c r="AL500" s="27">
        <f>IF($O500&gt;=AL$1,$S500+$Y500+$Z500,$Y500+$Z500)</f>
        <v>1094.6289999999999</v>
      </c>
      <c r="AM500" s="27">
        <f>IF($O500&gt;=AM$1,$S500+$Y500+$Z500,$Y500+$Z500)</f>
        <v>1094.6289999999999</v>
      </c>
      <c r="AN500" s="27">
        <f>IF($O500&gt;=AN$1,$S500+$Y500+$Z500,$Y500+$Z500)</f>
        <v>1094.6289999999999</v>
      </c>
      <c r="AO500" s="27">
        <f>IF($O500&gt;=AO$1,$S500+$Y500+$Z500,$Y500+$Z500)</f>
        <v>1094.6289999999999</v>
      </c>
      <c r="AP500" s="27">
        <f>IF($O500&gt;=AP$1,$S500+$Y500+$Z500,$Y500+$Z500)</f>
        <v>1094.6289999999999</v>
      </c>
      <c r="AQ500" s="27">
        <f>IF($O500&gt;=AQ$1,$S500+$Y500+$Z500,$Y500+$Z500)</f>
        <v>1094.6289999999999</v>
      </c>
      <c r="AR500" s="27">
        <f>IF($O500&gt;=AR$1,$S500+$Y500+$Z500,$Y500+$Z500)</f>
        <v>1094.6289999999999</v>
      </c>
      <c r="AS500" s="27">
        <f>IF($O500&gt;=AS$1,$S500+$Y500+$Z500,$Y500+$Z500)</f>
        <v>1094.6289999999999</v>
      </c>
      <c r="AT500" s="27">
        <f>IF($O500&gt;=AT$1,$S500+$Y500+$Z500,$Y500+$Z500)</f>
        <v>1094.6289999999999</v>
      </c>
      <c r="AU500" s="27">
        <f>IF($O500&gt;=AU$1,$S500+$Y500+$Z500,$Y500+$Z500)</f>
        <v>1094.6289999999999</v>
      </c>
      <c r="AV500" s="27">
        <f>IF($O500&gt;=AV$1,$S500+$Y500+$Z500,$Y500+$Z500)</f>
        <v>1094.6289999999999</v>
      </c>
      <c r="AW500" s="27">
        <f>IF($O500&gt;=AW$1,$S500+$Y500+$Z500,$Y500+$Z500)</f>
        <v>1094.6289999999999</v>
      </c>
      <c r="AX500" s="27">
        <f>IF($O500&gt;=AX$1,$S500+$Y500+$Z500,$Y500+$Z500)</f>
        <v>1094.6289999999999</v>
      </c>
      <c r="AY500" s="27">
        <f>IF($O500&gt;=AY$1,$S500+$Y500+$Z500,$Y500+$Z500)</f>
        <v>1094.6289999999999</v>
      </c>
      <c r="AZ500" s="27">
        <f>IF($O500&gt;=AZ$1,$S500+$Y500+$Z500,$Y500+$Z500)</f>
        <v>1094.6289999999999</v>
      </c>
      <c r="BA500" s="27">
        <f>IF($O500&gt;=BA$1,$S500+$Y500+$Z500,$Y500+$Z500)</f>
        <v>1094.6289999999999</v>
      </c>
      <c r="BB500" s="27">
        <f>IF($O500&gt;=BB$1,$S500+$Y500+$Z500,$Y500+$Z500)</f>
        <v>1094.6289999999999</v>
      </c>
      <c r="BC500" s="27">
        <f>IF($O500&gt;=BC$1,$S500+$Y500+$Z500,$Y500+$Z500)</f>
        <v>1094.6289999999999</v>
      </c>
      <c r="BD500" s="27">
        <f>IF($O500&gt;=BD$1,$S500+$Y500+$Z500,$Y500+$Z500)</f>
        <v>1094.6289999999999</v>
      </c>
      <c r="BE500" s="27">
        <f>IF($O500&gt;=BE$1,$S500+$Y500+$Z500,$Y500+$Z500)</f>
        <v>1094.6289999999999</v>
      </c>
      <c r="BF500" s="27">
        <f>IF($O500&gt;=BF$1,$S500+$Y500+$Z500,$Y500+$Z500)</f>
        <v>1094.6289999999999</v>
      </c>
      <c r="BG500" s="27">
        <f>IF($O500&gt;=BG$1,$S500+$Y500+$Z500,$Y500+$Z500)</f>
        <v>1094.6289999999999</v>
      </c>
      <c r="BH500" s="27">
        <f>IF($O500&gt;=BH$1,$S500+$Y500+$Z500,$Y500+$Z500)</f>
        <v>1094.6289999999999</v>
      </c>
      <c r="BI500" s="27">
        <f>IF($O500&gt;=BI$1,$S500+$Y500+$Z500,$Y500+$Z500)</f>
        <v>1094.6289999999999</v>
      </c>
      <c r="BJ500" s="27">
        <f>IF($O500&gt;=BJ$1,$S500+$Y500+$Z500,$Y500+$Z500)</f>
        <v>1094.6289999999999</v>
      </c>
      <c r="BK500" s="27">
        <f>IF($O500&gt;=BK$1,$S500+$Y500+$Z500,$Y500+$Z500)</f>
        <v>1094.6289999999999</v>
      </c>
      <c r="BL500" s="27">
        <f>IF($O500&gt;=BL$1,$S500+$Y500+$Z500,$Y500+$Z500)</f>
        <v>1094.6289999999999</v>
      </c>
      <c r="BM500" s="27">
        <f>IF($O500&gt;=BM$1,$S500+$Y500+$Z500,$Y500+$Z500)</f>
        <v>1094.6289999999999</v>
      </c>
      <c r="BN500" s="27">
        <f>IF($O500&gt;=BN$1,$S500+$Y500+$Z500,$Y500+$Z500)</f>
        <v>1094.6289999999999</v>
      </c>
      <c r="BO500" s="27">
        <f>IF($O500&gt;=BO$1,$S500+$Y500+$Z500,$Y500+$Z500)</f>
        <v>1094.6289999999999</v>
      </c>
      <c r="BP500" s="27">
        <f>IF($O500&gt;=BP$1,$S500+$Y500+$Z500,$Y500+$Z500)</f>
        <v>1094.6289999999999</v>
      </c>
      <c r="BQ500" s="27">
        <f>IF($O500&gt;=BQ$1,$S500+$Y500+$Z500,$Y500+$Z500)</f>
        <v>1094.6289999999999</v>
      </c>
      <c r="BR500" s="27">
        <f>IF($O500&gt;=BR$1,$S500+$Y500+$Z500,$Y500+$Z500)</f>
        <v>1094.6289999999999</v>
      </c>
      <c r="BS500" s="27">
        <f>IF($O500&gt;=BS$1,$S500+$Y500+$Z500,$Y500+$Z500)</f>
        <v>1094.6289999999999</v>
      </c>
      <c r="BT500" s="27">
        <f>IF($O500&gt;=BT$1,$S500+$Y500+$Z500,$Y500+$Z500)</f>
        <v>1094.6289999999999</v>
      </c>
      <c r="BU500" s="27">
        <f>IF($O500&gt;=BU$1,$S500+$Y500+$Z500,$Y500+$Z500)</f>
        <v>1094.6289999999999</v>
      </c>
      <c r="BV500" s="27">
        <f>IF($O500&gt;=BV$1,$S500+$Y500+$Z500,$Y500+$Z500)</f>
        <v>1094.6289999999999</v>
      </c>
      <c r="BW500" s="27">
        <f>IF($O500&gt;=BW$1,$S500+$Y500+$Z500,$Y500+$Z500)</f>
        <v>1094.6289999999999</v>
      </c>
      <c r="BX500" s="27">
        <f>IF($O500&gt;=BX$1,$S500+$Y500+$Z500,$Y500+$Z500)</f>
        <v>1094.6289999999999</v>
      </c>
      <c r="BY500" s="27">
        <f>IF($O500&gt;=BY$1,$S500+$Y500+$Z500,$Y500+$Z500)</f>
        <v>1094.6289999999999</v>
      </c>
      <c r="BZ500" s="27">
        <f>IF($O500&gt;=BZ$1,$S500+$Y500+$Z500,$Y500+$Z500)</f>
        <v>1094.6289999999999</v>
      </c>
      <c r="CA500" s="27">
        <f>IF($O500&gt;=CA$1,$S500+$Y500+$Z500,$Y500+$Z500)</f>
        <v>1094.6289999999999</v>
      </c>
      <c r="CB500" s="27">
        <f>IF($O500&gt;=CB$1,$S500+$Y500+$Z500,$Y500+$Z500)</f>
        <v>1094.6289999999999</v>
      </c>
      <c r="CC500" s="27">
        <f>IF($O500&gt;=CC$1,$S500+$Y500+$Z500,$Y500+$Z500)</f>
        <v>1094.6289999999999</v>
      </c>
      <c r="CD500" s="27">
        <f>IF($O500&gt;=CD$1,$S500+$Y500+$Z500,$Y500+$Z500)</f>
        <v>1094.6289999999999</v>
      </c>
      <c r="CE500" s="27">
        <f>IF($O500&gt;=CE$1,$S500+$Y500+$Z500,$Y500+$Z500)</f>
        <v>1094.6289999999999</v>
      </c>
      <c r="CF500" s="27">
        <f>IF($O500&gt;=CF$1,$S500+$Y500+$Z500,$Y500+$Z500)</f>
        <v>1094.6289999999999</v>
      </c>
      <c r="CG500" s="27">
        <f>IF($O500&gt;=CG$1,$S500+$Y500+$Z500,$Y500+$Z500)</f>
        <v>1094.6289999999999</v>
      </c>
      <c r="CH500" s="27">
        <f>IF($O500&gt;=CH$1,$S500+$Y500+$Z500,$Y500+$Z500)</f>
        <v>1094.6289999999999</v>
      </c>
      <c r="CI500" s="27">
        <f>IF($O500&gt;=CI$1,$S500+$Y500+$Z500,$Y500+$Z500)</f>
        <v>1094.6289999999999</v>
      </c>
      <c r="CJ500" s="27">
        <f>IF($O500&gt;=CJ$1,$S500+$Y500+$Z500,$Y500+$Z500)</f>
        <v>1094.6289999999999</v>
      </c>
      <c r="CK500" s="27">
        <f>IF($O500&gt;=CK$1,$S500+$Y500+$Z500,$Y500+$Z500)</f>
        <v>1094.6289999999999</v>
      </c>
      <c r="CL500" s="27">
        <f>IF($O500&gt;=CL$1,$S500+$Y500+$Z500,$Y500+$Z500)</f>
        <v>1094.6289999999999</v>
      </c>
      <c r="CM500" s="27">
        <f>IF($O500&gt;=CM$1,$S500+$Y500+$Z500,$Y500+$Z500)</f>
        <v>1094.6289999999999</v>
      </c>
      <c r="CN500" s="27">
        <f>IF($O500&gt;=CN$1,$S500+$Y500,$Y500)</f>
        <v>694.62900000000002</v>
      </c>
      <c r="CO500" s="27">
        <f>IF($O500&gt;=CO$1,$S500+$Y500,$Y500)</f>
        <v>694.62900000000002</v>
      </c>
      <c r="CP500" s="27">
        <f>IF($O500&gt;=CP$1,$S500+$Y500,$Y500)</f>
        <v>694.62900000000002</v>
      </c>
      <c r="CQ500" s="27">
        <f>IF($O500&gt;=CQ$1,$S500+$Y500,$Y500)</f>
        <v>694.62900000000002</v>
      </c>
      <c r="CR500" s="27">
        <f>IF($O500&gt;=CR$1,$S500+$Y500,$Y500)</f>
        <v>694.62900000000002</v>
      </c>
      <c r="CS500" s="27">
        <f>IF($O500&gt;=CS$1,$S500+$Y500,$Y500)</f>
        <v>694.62900000000002</v>
      </c>
      <c r="CT500" s="27">
        <f>IF($O500&gt;=CT$1,$S500+$Y500,$Y500)</f>
        <v>694.62900000000002</v>
      </c>
      <c r="CU500" s="27">
        <f>IF($O500&gt;=CU$1,$S500+$Y500,$Y500)</f>
        <v>694.62900000000002</v>
      </c>
      <c r="CV500" s="27">
        <f>IF($O500&gt;=CV$1,$S500+$Y500,$Y500)</f>
        <v>694.62900000000002</v>
      </c>
      <c r="CW500" s="27">
        <f>IF($O500&gt;=CW$1,$S500+$Y500,$Y500)</f>
        <v>694.62900000000002</v>
      </c>
      <c r="CX500" s="27">
        <f>IF($O500&gt;=CX$1,$S500+$Y500,$Y500)</f>
        <v>694.62900000000002</v>
      </c>
      <c r="CY500" s="27">
        <f>IF($O500&gt;=CY$1,$S500+$Y500,$Y500)</f>
        <v>694.62900000000002</v>
      </c>
      <c r="CZ500" s="27">
        <f>IF($O500&gt;=CZ$1,$S500+$Y500,$Y500)</f>
        <v>694.62900000000002</v>
      </c>
      <c r="DA500" s="27">
        <f>IF($O500&gt;=DA$1,$S500+$Y500,$Y500)</f>
        <v>694.62900000000002</v>
      </c>
      <c r="DB500" s="27">
        <f>IF($O500&gt;=DB$1,$S500+$Y500,$Y500)</f>
        <v>694.62900000000002</v>
      </c>
      <c r="DC500" s="27">
        <f>IF($O500&gt;=DC$1,$S500+$Y500,$Y500)</f>
        <v>694.62900000000002</v>
      </c>
      <c r="DD500" s="27">
        <f>IF($O500&gt;=DD$1,$S500+$Y500,$Y500)</f>
        <v>694.62900000000002</v>
      </c>
      <c r="DE500" s="27">
        <f>IF($O500&gt;=DE$1,$S500+$Y500,$Y500)</f>
        <v>694.62900000000002</v>
      </c>
      <c r="DF500" s="27">
        <f>IF($O500&gt;=DF$1,$S500+$Y500,$Y500)</f>
        <v>694.62900000000002</v>
      </c>
      <c r="DG500" s="27">
        <f>IF($O500&gt;=DG$1,$S500+$Y500,$Y500)</f>
        <v>694.62900000000002</v>
      </c>
      <c r="DH500" s="27">
        <f>IF($O500&gt;=DH$1,$S500+$Y500,$Y500)</f>
        <v>694.62900000000002</v>
      </c>
      <c r="DI500" s="27">
        <f>IF($O500&gt;=DI$1,$S500+$Y500,$Y500)</f>
        <v>694.62900000000002</v>
      </c>
      <c r="DJ500" s="27">
        <f>IF($O500&gt;=DJ$1,$S500+$Y500,$Y500)</f>
        <v>694.62900000000002</v>
      </c>
      <c r="DK500" s="27">
        <f>IF($O500&gt;=DK$1,$S500+$Y500,$Y500)</f>
        <v>694.62900000000002</v>
      </c>
      <c r="DL500" s="27">
        <f>IF($O500&gt;=DL$1,$S500+$Y500,$Y500)</f>
        <v>694.62900000000002</v>
      </c>
      <c r="DM500" s="27">
        <f>IF($O500&gt;=DM$1,$S500+$Y500,$Y500)</f>
        <v>694.62900000000002</v>
      </c>
      <c r="DN500" s="27">
        <f>IF($O500&gt;=DN$1,$S500+$Y500,$Y500)</f>
        <v>694.62900000000002</v>
      </c>
      <c r="DO500" s="27">
        <f>IF($O500&gt;=DO$1,$S500+$Y500,$Y500)</f>
        <v>694.62900000000002</v>
      </c>
      <c r="DP500" s="27">
        <f>IF($O500&gt;=DP$1,$S500+$Y500,$Y500)</f>
        <v>694.62900000000002</v>
      </c>
      <c r="DQ500" s="27">
        <f>IF($O500&gt;=DQ$1,$S500+$Y500,$Y500)</f>
        <v>694.62900000000002</v>
      </c>
      <c r="DR500" s="27">
        <f>IF($O500&gt;=DR$1,$S500+$Y500,$Y500)</f>
        <v>694.62900000000002</v>
      </c>
      <c r="DS500" s="27">
        <f>IF($O500&gt;=DS$1,$S500+$Y500,$Y500)</f>
        <v>694.62900000000002</v>
      </c>
      <c r="DT500" s="27">
        <f>IF($O500&gt;=DT$1,$S500+$Y500,$Y500)</f>
        <v>694.62900000000002</v>
      </c>
      <c r="DU500" s="27">
        <f>IF($O500&gt;=DU$1,$S500+$Y500,$Y500)</f>
        <v>694.62900000000002</v>
      </c>
      <c r="DV500" s="27">
        <f>IF($O500&gt;=DV$1,$S500+$Y500,$Y500)</f>
        <v>694.62900000000002</v>
      </c>
      <c r="DW500" s="27">
        <f>IF($O500&gt;=DW$1,$S500+$Y500,$Y500)</f>
        <v>694.62900000000002</v>
      </c>
      <c r="DX500" s="27">
        <f>IF($O500&gt;=DX$1,$S500+$Y500,$Y500)</f>
        <v>694.62900000000002</v>
      </c>
      <c r="DY500" s="27">
        <f>IF($O500&gt;=DY$1,$S500+$Y500,$Y500)</f>
        <v>694.62900000000002</v>
      </c>
      <c r="DZ500" s="27">
        <f>IF($O500&gt;=DZ$1,$S500+$Y500,$Y500)</f>
        <v>694.62900000000002</v>
      </c>
      <c r="EA500" s="27">
        <f>IF($O500&gt;=EA$1,$S500+$Y500,$Y500)</f>
        <v>694.62900000000002</v>
      </c>
      <c r="EB500" s="27">
        <f>IF($O500&gt;=EB$1,$S500+$Y500,$Y500)</f>
        <v>694.62900000000002</v>
      </c>
      <c r="EC500" s="27">
        <f>IF($O500&gt;=EC$1,$S500+$Y500,$Y500)</f>
        <v>694.62900000000002</v>
      </c>
      <c r="ED500" s="27">
        <f>IF($O500&gt;=ED$1,$S500+$Y500,$Y500)</f>
        <v>694.62900000000002</v>
      </c>
      <c r="EE500" s="27">
        <f>IF($O500&gt;=EE$1,$S500+$Y500,$Y500)</f>
        <v>694.62900000000002</v>
      </c>
      <c r="EF500" s="27">
        <f>IF($O500&gt;=EF$1,$S500+$Y500,$Y500)</f>
        <v>694.62900000000002</v>
      </c>
      <c r="EG500" s="27">
        <f>IF($O500&gt;=EG$1,$S500+$Y500,$Y500)</f>
        <v>694.62900000000002</v>
      </c>
      <c r="EH500" s="27">
        <f>IF($O500&gt;=EH$1,$S500+$Y500,$Y500)</f>
        <v>694.62900000000002</v>
      </c>
      <c r="EI500" s="27">
        <f>IF($O500&gt;=EI$1,$S500+$Y500,$Y500)</f>
        <v>694.62900000000002</v>
      </c>
      <c r="EJ500" s="27">
        <f>IF($O500&gt;=EJ$1,$S500+$Y500,$Y500)</f>
        <v>694.62900000000002</v>
      </c>
      <c r="EK500" s="27">
        <f>IF($O500&gt;=EK$1,$S500+$Y500,$Y500)</f>
        <v>694.62900000000002</v>
      </c>
      <c r="EL500" s="27">
        <f>IF($O500&gt;=EL$1,$S500+$Y500,$Y500)</f>
        <v>694.62900000000002</v>
      </c>
      <c r="EM500" s="27">
        <f>IF($O500&gt;=EM$1,$S500+$Y500,$Y500)</f>
        <v>694.62900000000002</v>
      </c>
      <c r="EN500" s="27">
        <f>IF($O500&gt;=EN$1,$S500+$Y500,$Y500)</f>
        <v>694.62900000000002</v>
      </c>
      <c r="EO500" s="27">
        <f>IF($O500&gt;=EO$1,$S500+$Y500,$Y500)</f>
        <v>694.62900000000002</v>
      </c>
      <c r="EP500" s="27">
        <f>IF($O500&gt;=EP$1,$S500+$Y500,$Y500)</f>
        <v>694.62900000000002</v>
      </c>
      <c r="EQ500" s="27">
        <f>IF($O500&gt;=EQ$1,$S500+$Y500,$Y500)</f>
        <v>694.62900000000002</v>
      </c>
      <c r="ER500" s="27">
        <f>IF($O500&gt;=ER$1,$S500+$Y500,$Y500)</f>
        <v>694.62900000000002</v>
      </c>
      <c r="ES500" s="27">
        <f>IF($O500&gt;=ES$1,$S500+$Y500,$Y500)</f>
        <v>694.62900000000002</v>
      </c>
      <c r="ET500" s="27">
        <f>IF($O500&gt;=ET$1,$S500+$Y500,$Y500)</f>
        <v>694.62900000000002</v>
      </c>
      <c r="EU500" s="27">
        <f>IF($O500&gt;=EU$1,$S500+$Y500,$Y500)</f>
        <v>694.62900000000002</v>
      </c>
      <c r="EV500" s="27">
        <f>IF($O500&gt;=EV$1,$S500,0)</f>
        <v>694.62900000000002</v>
      </c>
      <c r="EW500" s="27">
        <f>IF($O500&gt;=EW$1,$S500,0)</f>
        <v>694.62900000000002</v>
      </c>
      <c r="EX500" s="27">
        <f>IF($O500&gt;=EX$1,$S500,0)</f>
        <v>694.62900000000002</v>
      </c>
      <c r="EY500" s="27">
        <f>IF($O500&gt;=EY$1,$S500,0)</f>
        <v>694.62900000000002</v>
      </c>
      <c r="EZ500" s="27">
        <f>IF($O500&gt;=EZ$1,$S500,0)</f>
        <v>694.62900000000002</v>
      </c>
      <c r="FA500" s="27">
        <f>IF($O500&gt;=FA$1,$S500,0)</f>
        <v>694.62900000000002</v>
      </c>
      <c r="FB500" s="27">
        <f>IF($O500&gt;=FB$1,$S500,0)</f>
        <v>694.62900000000002</v>
      </c>
      <c r="FC500" s="27">
        <f>IF($O500&gt;=FC$1,$S500,0)</f>
        <v>694.62900000000002</v>
      </c>
      <c r="FD500" s="27">
        <f>IF($O500&gt;=FD$1,$S500,0)</f>
        <v>694.62900000000002</v>
      </c>
      <c r="FE500" s="27">
        <f>IF($O500&gt;=FE$1,$S500,0)</f>
        <v>694.62900000000002</v>
      </c>
      <c r="FF500" s="27">
        <f>IF($O500&gt;=FF$1,$S500,0)</f>
        <v>694.62900000000002</v>
      </c>
      <c r="FG500" s="27">
        <f>IF($O500&gt;=FG$1,$S500,0)</f>
        <v>694.62900000000002</v>
      </c>
      <c r="FH500" s="27">
        <f>IF($O500&gt;=FH$1,$S500,0)</f>
        <v>694.62900000000002</v>
      </c>
      <c r="FI500" s="27">
        <f>IF($O500&gt;=FI$1,$S500,0)</f>
        <v>694.62900000000002</v>
      </c>
      <c r="FJ500" s="27">
        <f>IF($O500&gt;=FJ$1,$S500,0)</f>
        <v>694.62900000000002</v>
      </c>
      <c r="FK500" s="27">
        <f>IF($O500&gt;=FK$1,$S500,0)</f>
        <v>694.62900000000002</v>
      </c>
      <c r="FL500" s="27">
        <f>IF($O500&gt;=FL$1,$S500,0)</f>
        <v>694.62900000000002</v>
      </c>
      <c r="FM500" s="27">
        <f>IF($O500&gt;=FM$1,$S500,0)</f>
        <v>694.62900000000002</v>
      </c>
      <c r="FN500" s="27">
        <f>IF($O500&gt;=FN$1,$S500,0)</f>
        <v>694.62900000000002</v>
      </c>
      <c r="FO500" s="27">
        <f>IF($O500&gt;=FO$1,$S500,0)</f>
        <v>694.62900000000002</v>
      </c>
      <c r="FP500" s="27">
        <f>IF($O500&gt;=FP$1,$S500,0)</f>
        <v>694.62900000000002</v>
      </c>
      <c r="FQ500" s="27">
        <f>IF($O500&gt;=FQ$1,$S500,0)</f>
        <v>694.62900000000002</v>
      </c>
      <c r="FR500" s="27">
        <f>IF($O500&gt;=FR$1,$S500,0)</f>
        <v>694.62900000000002</v>
      </c>
      <c r="FS500" s="27">
        <f>IF($O500&gt;=FS$1,$S500,0)</f>
        <v>694.62900000000002</v>
      </c>
      <c r="FT500" s="27">
        <f>IF($O500&gt;=FT$1,$S500,0)</f>
        <v>0</v>
      </c>
      <c r="FU500" s="27">
        <f>IF($O500&gt;=FU$1,$S500,0)</f>
        <v>0</v>
      </c>
      <c r="FV500" s="27">
        <f>IF($O500&gt;=FV$1,$S500,0)</f>
        <v>0</v>
      </c>
      <c r="FW500" s="27">
        <f>IF($O500&gt;=FW$1,$S500,0)</f>
        <v>0</v>
      </c>
      <c r="FX500" s="27">
        <f>IF($O500&gt;=FX$1,$S500,0)</f>
        <v>0</v>
      </c>
      <c r="FY500" s="27">
        <f>IF($O500&gt;=FY$1,$S500,0)</f>
        <v>0</v>
      </c>
      <c r="FZ500" s="27">
        <f>IF($O500&gt;=FZ$1,$S500,0)</f>
        <v>0</v>
      </c>
      <c r="GA500" s="27">
        <f>IF($O500&gt;=GA$1,$S500,0)</f>
        <v>0</v>
      </c>
      <c r="GB500" s="27">
        <f>IF($O500&gt;=GB$1,$S500,0)</f>
        <v>0</v>
      </c>
      <c r="GC500" s="27">
        <f>IF($O500&gt;=GC$1,$S500,0)</f>
        <v>0</v>
      </c>
      <c r="GD500" s="27">
        <f>IF($O500&gt;=GD$1,$S500,0)</f>
        <v>0</v>
      </c>
      <c r="GE500" s="27">
        <f>IF($O500&gt;=GE$1,$S500,0)</f>
        <v>0</v>
      </c>
      <c r="GF500" s="27">
        <f>IF($O500&gt;=GF$1,$S500,0)</f>
        <v>0</v>
      </c>
      <c r="GG500" s="27">
        <f>IF($O500&gt;=GG$1,$S500,0)</f>
        <v>0</v>
      </c>
      <c r="GH500" s="27">
        <f>IF($O500&gt;=GH$1,$S500,0)</f>
        <v>0</v>
      </c>
      <c r="GI500" s="27">
        <f>IF($O500&gt;=GI$1,$S500,0)</f>
        <v>0</v>
      </c>
      <c r="GJ500" s="27">
        <f>IF($O500&gt;=GJ$1,$S500,0)</f>
        <v>0</v>
      </c>
      <c r="GK500" s="27">
        <f>IF($O500&gt;=GK$1,$S500,0)</f>
        <v>0</v>
      </c>
      <c r="GL500" s="27">
        <f>IF($O500&gt;=GL$1,$S500,0)</f>
        <v>0</v>
      </c>
      <c r="GM500" s="27">
        <f>IF($O500&gt;=GM$1,$S500,0)</f>
        <v>0</v>
      </c>
      <c r="GN500" s="27">
        <f>IF($O500&gt;=GN$1,$S500,0)</f>
        <v>0</v>
      </c>
      <c r="GO500" s="27">
        <f>IF($O500&gt;=GO$1,$S500,0)</f>
        <v>0</v>
      </c>
      <c r="GP500" s="27">
        <f>IF($O500&gt;=GP$1,$S500,0)</f>
        <v>0</v>
      </c>
      <c r="GQ500" s="27">
        <f>IF($O500&gt;=GQ$1,$S500,0)</f>
        <v>0</v>
      </c>
      <c r="GR500" s="27">
        <f>IF($O500&gt;=GR$1,$S500,0)</f>
        <v>0</v>
      </c>
      <c r="GS500" s="27">
        <f>IF($O500&gt;=GS$1,$S500,0)</f>
        <v>0</v>
      </c>
      <c r="GT500" s="27">
        <f>IF($O500&gt;=GT$1,$S500,0)</f>
        <v>0</v>
      </c>
      <c r="GU500" s="27">
        <f>IF($O500&gt;=GU$1,$S500,0)</f>
        <v>0</v>
      </c>
      <c r="GV500" s="27">
        <f>IF($O500&gt;=GV$1,$S500,0)</f>
        <v>0</v>
      </c>
      <c r="GW500" s="27">
        <f>IF($O500&gt;=GW$1,$S500,0)</f>
        <v>0</v>
      </c>
      <c r="GX500" s="27">
        <f>IF($O500&gt;=GX$1,$S500,0)</f>
        <v>0</v>
      </c>
      <c r="GY500" s="27">
        <f>IF($O500&gt;=GY$1,$S500,0)</f>
        <v>0</v>
      </c>
      <c r="GZ500" s="27">
        <f>IF($O500&gt;=GZ$1,$S500,0)</f>
        <v>0</v>
      </c>
      <c r="HA500" s="27">
        <f>IF($O500&gt;=HA$1,$S500,0)</f>
        <v>0</v>
      </c>
      <c r="HB500" s="27">
        <f>IF($O500&gt;=HB$1,$S500,0)</f>
        <v>0</v>
      </c>
      <c r="HC500" s="27">
        <f>IF($O500&gt;=HC$1,$S500,0)</f>
        <v>0</v>
      </c>
    </row>
    <row r="501" spans="1:211">
      <c r="A501" s="3">
        <v>36730</v>
      </c>
      <c r="B501" s="3" t="s">
        <v>626</v>
      </c>
      <c r="C501" s="3" t="s">
        <v>464</v>
      </c>
      <c r="D501" s="3">
        <v>56</v>
      </c>
      <c r="E501" s="4">
        <v>32678</v>
      </c>
      <c r="F501" s="5">
        <v>29.021917808219179</v>
      </c>
      <c r="G501" s="3" t="s">
        <v>446</v>
      </c>
      <c r="H501" s="4">
        <v>22776</v>
      </c>
      <c r="I501" s="9" t="s">
        <v>824</v>
      </c>
      <c r="J501" s="5">
        <v>7855.19</v>
      </c>
      <c r="K501" s="31">
        <v>250</v>
      </c>
      <c r="L501" s="32">
        <v>29</v>
      </c>
      <c r="M501" s="33">
        <f>VLOOKUP(L501,FIND,3,TRUE)</f>
        <v>1.5</v>
      </c>
      <c r="N501" s="32">
        <f>IF(L501&gt;30,180,VLOOKUP(L501,TEMPO,2,FALSE))</f>
        <v>174</v>
      </c>
      <c r="O501" s="32">
        <f>IF(R501&gt;0,4,N501)</f>
        <v>174</v>
      </c>
      <c r="P501" s="96">
        <f>J501*M501*L501</f>
        <v>341700.76500000001</v>
      </c>
      <c r="Q501" s="96">
        <f>10934.45*2</f>
        <v>21868.9</v>
      </c>
      <c r="R501" s="96">
        <f>IF(P501&lt;=Q501,P501/4,0)</f>
        <v>0</v>
      </c>
      <c r="S501" s="5">
        <f>IF(P501&gt;=Q501,P501/N501,0)</f>
        <v>1963.7975000000001</v>
      </c>
      <c r="T501" s="3"/>
      <c r="U501" s="3">
        <f>IF(T501="",1,0)</f>
        <v>1</v>
      </c>
      <c r="V501" s="3">
        <v>152</v>
      </c>
      <c r="W501" s="5">
        <v>0</v>
      </c>
      <c r="X501" s="5">
        <v>245.73</v>
      </c>
      <c r="Y501" s="5">
        <f>X501*W501</f>
        <v>0</v>
      </c>
      <c r="Z501" s="5">
        <v>400</v>
      </c>
      <c r="AA501" s="5">
        <f>S501+Y501+Z501</f>
        <v>2363.7975000000001</v>
      </c>
      <c r="AB501" s="39">
        <f>(J501/12+J501/12*1.3333333333+450/12+J501/30*6/12+J501)*1.3+Y501+Z501+153.9</f>
        <v>12970.210255527189</v>
      </c>
      <c r="AC501" s="39" t="s">
        <v>464</v>
      </c>
      <c r="AD501" s="39">
        <f>J501*1.3+400+153.9</f>
        <v>10765.646999999999</v>
      </c>
      <c r="AE501" s="39">
        <f>SUMIFS('CUSTO MENSAL FUNC NOVO'!H:H,'CUSTO MENSAL FUNC NOVO'!A:A,'VALORES MENSAIS'!AC501)</f>
        <v>7085.2820000000002</v>
      </c>
      <c r="AF501" s="27">
        <f>IF($R501&gt;0,$R501,$S501)+$Y501+$Z501</f>
        <v>2363.7975000000001</v>
      </c>
      <c r="AG501" s="27">
        <f>IF($R501&gt;0,$R501,$S501)+$Y501+$Z501</f>
        <v>2363.7975000000001</v>
      </c>
      <c r="AH501" s="27">
        <f>IF($R501&gt;0,$R501,$S501)+$Y501+$Z501</f>
        <v>2363.7975000000001</v>
      </c>
      <c r="AI501" s="27">
        <f>IF($R501&gt;0,$R501,$S501)+$Y501+$Z501</f>
        <v>2363.7975000000001</v>
      </c>
      <c r="AJ501" s="27">
        <f>IF($O501&gt;=AJ$1,$S501+$Y501+$Z501,$Y501+$Z501)</f>
        <v>2363.7975000000001</v>
      </c>
      <c r="AK501" s="27">
        <f>IF($O501&gt;=AK$1,$S501+$Y501+$Z501,$Y501+$Z501)</f>
        <v>2363.7975000000001</v>
      </c>
      <c r="AL501" s="27">
        <f>IF($O501&gt;=AL$1,$S501+$Y501+$Z501,$Y501+$Z501)</f>
        <v>2363.7975000000001</v>
      </c>
      <c r="AM501" s="27">
        <f>IF($O501&gt;=AM$1,$S501+$Y501+$Z501,$Y501+$Z501)</f>
        <v>2363.7975000000001</v>
      </c>
      <c r="AN501" s="27">
        <f>IF($O501&gt;=AN$1,$S501+$Y501+$Z501,$Y501+$Z501)</f>
        <v>2363.7975000000001</v>
      </c>
      <c r="AO501" s="27">
        <f>IF($O501&gt;=AO$1,$S501+$Y501+$Z501,$Y501+$Z501)</f>
        <v>2363.7975000000001</v>
      </c>
      <c r="AP501" s="27">
        <f>IF($O501&gt;=AP$1,$S501+$Y501+$Z501,$Y501+$Z501)</f>
        <v>2363.7975000000001</v>
      </c>
      <c r="AQ501" s="27">
        <f>IF($O501&gt;=AQ$1,$S501+$Y501+$Z501,$Y501+$Z501)</f>
        <v>2363.7975000000001</v>
      </c>
      <c r="AR501" s="27">
        <f>IF($O501&gt;=AR$1,$S501+$Y501+$Z501,$Y501+$Z501)</f>
        <v>2363.7975000000001</v>
      </c>
      <c r="AS501" s="27">
        <f>IF($O501&gt;=AS$1,$S501+$Y501+$Z501,$Y501+$Z501)</f>
        <v>2363.7975000000001</v>
      </c>
      <c r="AT501" s="27">
        <f>IF($O501&gt;=AT$1,$S501+$Y501+$Z501,$Y501+$Z501)</f>
        <v>2363.7975000000001</v>
      </c>
      <c r="AU501" s="27">
        <f>IF($O501&gt;=AU$1,$S501+$Y501+$Z501,$Y501+$Z501)</f>
        <v>2363.7975000000001</v>
      </c>
      <c r="AV501" s="27">
        <f>IF($O501&gt;=AV$1,$S501+$Y501+$Z501,$Y501+$Z501)</f>
        <v>2363.7975000000001</v>
      </c>
      <c r="AW501" s="27">
        <f>IF($O501&gt;=AW$1,$S501+$Y501+$Z501,$Y501+$Z501)</f>
        <v>2363.7975000000001</v>
      </c>
      <c r="AX501" s="27">
        <f>IF($O501&gt;=AX$1,$S501+$Y501+$Z501,$Y501+$Z501)</f>
        <v>2363.7975000000001</v>
      </c>
      <c r="AY501" s="27">
        <f>IF($O501&gt;=AY$1,$S501+$Y501+$Z501,$Y501+$Z501)</f>
        <v>2363.7975000000001</v>
      </c>
      <c r="AZ501" s="27">
        <f>IF($O501&gt;=AZ$1,$S501+$Y501+$Z501,$Y501+$Z501)</f>
        <v>2363.7975000000001</v>
      </c>
      <c r="BA501" s="27">
        <f>IF($O501&gt;=BA$1,$S501+$Y501+$Z501,$Y501+$Z501)</f>
        <v>2363.7975000000001</v>
      </c>
      <c r="BB501" s="27">
        <f>IF($O501&gt;=BB$1,$S501+$Y501+$Z501,$Y501+$Z501)</f>
        <v>2363.7975000000001</v>
      </c>
      <c r="BC501" s="27">
        <f>IF($O501&gt;=BC$1,$S501+$Y501+$Z501,$Y501+$Z501)</f>
        <v>2363.7975000000001</v>
      </c>
      <c r="BD501" s="27">
        <f>IF($O501&gt;=BD$1,$S501+$Y501+$Z501,$Y501+$Z501)</f>
        <v>2363.7975000000001</v>
      </c>
      <c r="BE501" s="27">
        <f>IF($O501&gt;=BE$1,$S501+$Y501+$Z501,$Y501+$Z501)</f>
        <v>2363.7975000000001</v>
      </c>
      <c r="BF501" s="27">
        <f>IF($O501&gt;=BF$1,$S501+$Y501+$Z501,$Y501+$Z501)</f>
        <v>2363.7975000000001</v>
      </c>
      <c r="BG501" s="27">
        <f>IF($O501&gt;=BG$1,$S501+$Y501+$Z501,$Y501+$Z501)</f>
        <v>2363.7975000000001</v>
      </c>
      <c r="BH501" s="27">
        <f>IF($O501&gt;=BH$1,$S501+$Y501+$Z501,$Y501+$Z501)</f>
        <v>2363.7975000000001</v>
      </c>
      <c r="BI501" s="27">
        <f>IF($O501&gt;=BI$1,$S501+$Y501+$Z501,$Y501+$Z501)</f>
        <v>2363.7975000000001</v>
      </c>
      <c r="BJ501" s="27">
        <f>IF($O501&gt;=BJ$1,$S501+$Y501+$Z501,$Y501+$Z501)</f>
        <v>2363.7975000000001</v>
      </c>
      <c r="BK501" s="27">
        <f>IF($O501&gt;=BK$1,$S501+$Y501+$Z501,$Y501+$Z501)</f>
        <v>2363.7975000000001</v>
      </c>
      <c r="BL501" s="27">
        <f>IF($O501&gt;=BL$1,$S501+$Y501+$Z501,$Y501+$Z501)</f>
        <v>2363.7975000000001</v>
      </c>
      <c r="BM501" s="27">
        <f>IF($O501&gt;=BM$1,$S501+$Y501+$Z501,$Y501+$Z501)</f>
        <v>2363.7975000000001</v>
      </c>
      <c r="BN501" s="27">
        <f>IF($O501&gt;=BN$1,$S501+$Y501+$Z501,$Y501+$Z501)</f>
        <v>2363.7975000000001</v>
      </c>
      <c r="BO501" s="27">
        <f>IF($O501&gt;=BO$1,$S501+$Y501+$Z501,$Y501+$Z501)</f>
        <v>2363.7975000000001</v>
      </c>
      <c r="BP501" s="27">
        <f>IF($O501&gt;=BP$1,$S501+$Y501+$Z501,$Y501+$Z501)</f>
        <v>2363.7975000000001</v>
      </c>
      <c r="BQ501" s="27">
        <f>IF($O501&gt;=BQ$1,$S501+$Y501+$Z501,$Y501+$Z501)</f>
        <v>2363.7975000000001</v>
      </c>
      <c r="BR501" s="27">
        <f>IF($O501&gt;=BR$1,$S501+$Y501+$Z501,$Y501+$Z501)</f>
        <v>2363.7975000000001</v>
      </c>
      <c r="BS501" s="27">
        <f>IF($O501&gt;=BS$1,$S501+$Y501+$Z501,$Y501+$Z501)</f>
        <v>2363.7975000000001</v>
      </c>
      <c r="BT501" s="27">
        <f>IF($O501&gt;=BT$1,$S501+$Y501+$Z501,$Y501+$Z501)</f>
        <v>2363.7975000000001</v>
      </c>
      <c r="BU501" s="27">
        <f>IF($O501&gt;=BU$1,$S501+$Y501+$Z501,$Y501+$Z501)</f>
        <v>2363.7975000000001</v>
      </c>
      <c r="BV501" s="27">
        <f>IF($O501&gt;=BV$1,$S501+$Y501+$Z501,$Y501+$Z501)</f>
        <v>2363.7975000000001</v>
      </c>
      <c r="BW501" s="27">
        <f>IF($O501&gt;=BW$1,$S501+$Y501+$Z501,$Y501+$Z501)</f>
        <v>2363.7975000000001</v>
      </c>
      <c r="BX501" s="27">
        <f>IF($O501&gt;=BX$1,$S501+$Y501+$Z501,$Y501+$Z501)</f>
        <v>2363.7975000000001</v>
      </c>
      <c r="BY501" s="27">
        <f>IF($O501&gt;=BY$1,$S501+$Y501+$Z501,$Y501+$Z501)</f>
        <v>2363.7975000000001</v>
      </c>
      <c r="BZ501" s="27">
        <f>IF($O501&gt;=BZ$1,$S501+$Y501+$Z501,$Y501+$Z501)</f>
        <v>2363.7975000000001</v>
      </c>
      <c r="CA501" s="27">
        <f>IF($O501&gt;=CA$1,$S501+$Y501+$Z501,$Y501+$Z501)</f>
        <v>2363.7975000000001</v>
      </c>
      <c r="CB501" s="27">
        <f>IF($O501&gt;=CB$1,$S501+$Y501+$Z501,$Y501+$Z501)</f>
        <v>2363.7975000000001</v>
      </c>
      <c r="CC501" s="27">
        <f>IF($O501&gt;=CC$1,$S501+$Y501+$Z501,$Y501+$Z501)</f>
        <v>2363.7975000000001</v>
      </c>
      <c r="CD501" s="27">
        <f>IF($O501&gt;=CD$1,$S501+$Y501+$Z501,$Y501+$Z501)</f>
        <v>2363.7975000000001</v>
      </c>
      <c r="CE501" s="27">
        <f>IF($O501&gt;=CE$1,$S501+$Y501+$Z501,$Y501+$Z501)</f>
        <v>2363.7975000000001</v>
      </c>
      <c r="CF501" s="27">
        <f>IF($O501&gt;=CF$1,$S501+$Y501+$Z501,$Y501+$Z501)</f>
        <v>2363.7975000000001</v>
      </c>
      <c r="CG501" s="27">
        <f>IF($O501&gt;=CG$1,$S501+$Y501+$Z501,$Y501+$Z501)</f>
        <v>2363.7975000000001</v>
      </c>
      <c r="CH501" s="27">
        <f>IF($O501&gt;=CH$1,$S501+$Y501+$Z501,$Y501+$Z501)</f>
        <v>2363.7975000000001</v>
      </c>
      <c r="CI501" s="27">
        <f>IF($O501&gt;=CI$1,$S501+$Y501+$Z501,$Y501+$Z501)</f>
        <v>2363.7975000000001</v>
      </c>
      <c r="CJ501" s="27">
        <f>IF($O501&gt;=CJ$1,$S501+$Y501+$Z501,$Y501+$Z501)</f>
        <v>2363.7975000000001</v>
      </c>
      <c r="CK501" s="27">
        <f>IF($O501&gt;=CK$1,$S501+$Y501+$Z501,$Y501+$Z501)</f>
        <v>2363.7975000000001</v>
      </c>
      <c r="CL501" s="27">
        <f>IF($O501&gt;=CL$1,$S501+$Y501+$Z501,$Y501+$Z501)</f>
        <v>2363.7975000000001</v>
      </c>
      <c r="CM501" s="27">
        <f>IF($O501&gt;=CM$1,$S501+$Y501+$Z501,$Y501+$Z501)</f>
        <v>2363.7975000000001</v>
      </c>
      <c r="CN501" s="27">
        <f>IF($O501&gt;=CN$1,$S501+$Y501,$Y501)</f>
        <v>1963.7975000000001</v>
      </c>
      <c r="CO501" s="27">
        <f>IF($O501&gt;=CO$1,$S501+$Y501,$Y501)</f>
        <v>1963.7975000000001</v>
      </c>
      <c r="CP501" s="27">
        <f>IF($O501&gt;=CP$1,$S501+$Y501,$Y501)</f>
        <v>1963.7975000000001</v>
      </c>
      <c r="CQ501" s="27">
        <f>IF($O501&gt;=CQ$1,$S501+$Y501,$Y501)</f>
        <v>1963.7975000000001</v>
      </c>
      <c r="CR501" s="27">
        <f>IF($O501&gt;=CR$1,$S501+$Y501,$Y501)</f>
        <v>1963.7975000000001</v>
      </c>
      <c r="CS501" s="27">
        <f>IF($O501&gt;=CS$1,$S501+$Y501,$Y501)</f>
        <v>1963.7975000000001</v>
      </c>
      <c r="CT501" s="27">
        <f>IF($O501&gt;=CT$1,$S501+$Y501,$Y501)</f>
        <v>1963.7975000000001</v>
      </c>
      <c r="CU501" s="27">
        <f>IF($O501&gt;=CU$1,$S501+$Y501,$Y501)</f>
        <v>1963.7975000000001</v>
      </c>
      <c r="CV501" s="27">
        <f>IF($O501&gt;=CV$1,$S501+$Y501,$Y501)</f>
        <v>1963.7975000000001</v>
      </c>
      <c r="CW501" s="27">
        <f>IF($O501&gt;=CW$1,$S501+$Y501,$Y501)</f>
        <v>1963.7975000000001</v>
      </c>
      <c r="CX501" s="27">
        <f>IF($O501&gt;=CX$1,$S501+$Y501,$Y501)</f>
        <v>1963.7975000000001</v>
      </c>
      <c r="CY501" s="27">
        <f>IF($O501&gt;=CY$1,$S501+$Y501,$Y501)</f>
        <v>1963.7975000000001</v>
      </c>
      <c r="CZ501" s="27">
        <f>IF($O501&gt;=CZ$1,$S501+$Y501,$Y501)</f>
        <v>1963.7975000000001</v>
      </c>
      <c r="DA501" s="27">
        <f>IF($O501&gt;=DA$1,$S501+$Y501,$Y501)</f>
        <v>1963.7975000000001</v>
      </c>
      <c r="DB501" s="27">
        <f>IF($O501&gt;=DB$1,$S501+$Y501,$Y501)</f>
        <v>1963.7975000000001</v>
      </c>
      <c r="DC501" s="27">
        <f>IF($O501&gt;=DC$1,$S501+$Y501,$Y501)</f>
        <v>1963.7975000000001</v>
      </c>
      <c r="DD501" s="27">
        <f>IF($O501&gt;=DD$1,$S501+$Y501,$Y501)</f>
        <v>1963.7975000000001</v>
      </c>
      <c r="DE501" s="27">
        <f>IF($O501&gt;=DE$1,$S501+$Y501,$Y501)</f>
        <v>1963.7975000000001</v>
      </c>
      <c r="DF501" s="27">
        <f>IF($O501&gt;=DF$1,$S501+$Y501,$Y501)</f>
        <v>1963.7975000000001</v>
      </c>
      <c r="DG501" s="27">
        <f>IF($O501&gt;=DG$1,$S501+$Y501,$Y501)</f>
        <v>1963.7975000000001</v>
      </c>
      <c r="DH501" s="27">
        <f>IF($O501&gt;=DH$1,$S501+$Y501,$Y501)</f>
        <v>1963.7975000000001</v>
      </c>
      <c r="DI501" s="27">
        <f>IF($O501&gt;=DI$1,$S501+$Y501,$Y501)</f>
        <v>1963.7975000000001</v>
      </c>
      <c r="DJ501" s="27">
        <f>IF($O501&gt;=DJ$1,$S501+$Y501,$Y501)</f>
        <v>1963.7975000000001</v>
      </c>
      <c r="DK501" s="27">
        <f>IF($O501&gt;=DK$1,$S501+$Y501,$Y501)</f>
        <v>1963.7975000000001</v>
      </c>
      <c r="DL501" s="27">
        <f>IF($O501&gt;=DL$1,$S501+$Y501,$Y501)</f>
        <v>1963.7975000000001</v>
      </c>
      <c r="DM501" s="27">
        <f>IF($O501&gt;=DM$1,$S501+$Y501,$Y501)</f>
        <v>1963.7975000000001</v>
      </c>
      <c r="DN501" s="27">
        <f>IF($O501&gt;=DN$1,$S501+$Y501,$Y501)</f>
        <v>1963.7975000000001</v>
      </c>
      <c r="DO501" s="27">
        <f>IF($O501&gt;=DO$1,$S501+$Y501,$Y501)</f>
        <v>1963.7975000000001</v>
      </c>
      <c r="DP501" s="27">
        <f>IF($O501&gt;=DP$1,$S501+$Y501,$Y501)</f>
        <v>1963.7975000000001</v>
      </c>
      <c r="DQ501" s="27">
        <f>IF($O501&gt;=DQ$1,$S501+$Y501,$Y501)</f>
        <v>1963.7975000000001</v>
      </c>
      <c r="DR501" s="27">
        <f>IF($O501&gt;=DR$1,$S501+$Y501,$Y501)</f>
        <v>1963.7975000000001</v>
      </c>
      <c r="DS501" s="27">
        <f>IF($O501&gt;=DS$1,$S501+$Y501,$Y501)</f>
        <v>1963.7975000000001</v>
      </c>
      <c r="DT501" s="27">
        <f>IF($O501&gt;=DT$1,$S501+$Y501,$Y501)</f>
        <v>1963.7975000000001</v>
      </c>
      <c r="DU501" s="27">
        <f>IF($O501&gt;=DU$1,$S501+$Y501,$Y501)</f>
        <v>1963.7975000000001</v>
      </c>
      <c r="DV501" s="27">
        <f>IF($O501&gt;=DV$1,$S501+$Y501,$Y501)</f>
        <v>1963.7975000000001</v>
      </c>
      <c r="DW501" s="27">
        <f>IF($O501&gt;=DW$1,$S501+$Y501,$Y501)</f>
        <v>1963.7975000000001</v>
      </c>
      <c r="DX501" s="27">
        <f>IF($O501&gt;=DX$1,$S501+$Y501,$Y501)</f>
        <v>1963.7975000000001</v>
      </c>
      <c r="DY501" s="27">
        <f>IF($O501&gt;=DY$1,$S501+$Y501,$Y501)</f>
        <v>1963.7975000000001</v>
      </c>
      <c r="DZ501" s="27">
        <f>IF($O501&gt;=DZ$1,$S501+$Y501,$Y501)</f>
        <v>1963.7975000000001</v>
      </c>
      <c r="EA501" s="27">
        <f>IF($O501&gt;=EA$1,$S501+$Y501,$Y501)</f>
        <v>1963.7975000000001</v>
      </c>
      <c r="EB501" s="27">
        <f>IF($O501&gt;=EB$1,$S501+$Y501,$Y501)</f>
        <v>1963.7975000000001</v>
      </c>
      <c r="EC501" s="27">
        <f>IF($O501&gt;=EC$1,$S501+$Y501,$Y501)</f>
        <v>1963.7975000000001</v>
      </c>
      <c r="ED501" s="27">
        <f>IF($O501&gt;=ED$1,$S501+$Y501,$Y501)</f>
        <v>1963.7975000000001</v>
      </c>
      <c r="EE501" s="27">
        <f>IF($O501&gt;=EE$1,$S501+$Y501,$Y501)</f>
        <v>1963.7975000000001</v>
      </c>
      <c r="EF501" s="27">
        <f>IF($O501&gt;=EF$1,$S501+$Y501,$Y501)</f>
        <v>1963.7975000000001</v>
      </c>
      <c r="EG501" s="27">
        <f>IF($O501&gt;=EG$1,$S501+$Y501,$Y501)</f>
        <v>1963.7975000000001</v>
      </c>
      <c r="EH501" s="27">
        <f>IF($O501&gt;=EH$1,$S501+$Y501,$Y501)</f>
        <v>1963.7975000000001</v>
      </c>
      <c r="EI501" s="27">
        <f>IF($O501&gt;=EI$1,$S501+$Y501,$Y501)</f>
        <v>1963.7975000000001</v>
      </c>
      <c r="EJ501" s="27">
        <f>IF($O501&gt;=EJ$1,$S501+$Y501,$Y501)</f>
        <v>1963.7975000000001</v>
      </c>
      <c r="EK501" s="27">
        <f>IF($O501&gt;=EK$1,$S501+$Y501,$Y501)</f>
        <v>1963.7975000000001</v>
      </c>
      <c r="EL501" s="27">
        <f>IF($O501&gt;=EL$1,$S501+$Y501,$Y501)</f>
        <v>1963.7975000000001</v>
      </c>
      <c r="EM501" s="27">
        <f>IF($O501&gt;=EM$1,$S501+$Y501,$Y501)</f>
        <v>1963.7975000000001</v>
      </c>
      <c r="EN501" s="27">
        <f>IF($O501&gt;=EN$1,$S501+$Y501,$Y501)</f>
        <v>1963.7975000000001</v>
      </c>
      <c r="EO501" s="27">
        <f>IF($O501&gt;=EO$1,$S501+$Y501,$Y501)</f>
        <v>1963.7975000000001</v>
      </c>
      <c r="EP501" s="27">
        <f>IF($O501&gt;=EP$1,$S501+$Y501,$Y501)</f>
        <v>1963.7975000000001</v>
      </c>
      <c r="EQ501" s="27">
        <f>IF($O501&gt;=EQ$1,$S501+$Y501,$Y501)</f>
        <v>1963.7975000000001</v>
      </c>
      <c r="ER501" s="27">
        <f>IF($O501&gt;=ER$1,$S501+$Y501,$Y501)</f>
        <v>1963.7975000000001</v>
      </c>
      <c r="ES501" s="27">
        <f>IF($O501&gt;=ES$1,$S501+$Y501,$Y501)</f>
        <v>1963.7975000000001</v>
      </c>
      <c r="ET501" s="27">
        <f>IF($O501&gt;=ET$1,$S501+$Y501,$Y501)</f>
        <v>1963.7975000000001</v>
      </c>
      <c r="EU501" s="27">
        <f>IF($O501&gt;=EU$1,$S501+$Y501,$Y501)</f>
        <v>1963.7975000000001</v>
      </c>
      <c r="EV501" s="27">
        <f>IF($O501&gt;=EV$1,$S501,0)</f>
        <v>1963.7975000000001</v>
      </c>
      <c r="EW501" s="27">
        <f>IF($O501&gt;=EW$1,$S501,0)</f>
        <v>1963.7975000000001</v>
      </c>
      <c r="EX501" s="27">
        <f>IF($O501&gt;=EX$1,$S501,0)</f>
        <v>1963.7975000000001</v>
      </c>
      <c r="EY501" s="27">
        <f>IF($O501&gt;=EY$1,$S501,0)</f>
        <v>1963.7975000000001</v>
      </c>
      <c r="EZ501" s="27">
        <f>IF($O501&gt;=EZ$1,$S501,0)</f>
        <v>1963.7975000000001</v>
      </c>
      <c r="FA501" s="27">
        <f>IF($O501&gt;=FA$1,$S501,0)</f>
        <v>1963.7975000000001</v>
      </c>
      <c r="FB501" s="27">
        <f>IF($O501&gt;=FB$1,$S501,0)</f>
        <v>1963.7975000000001</v>
      </c>
      <c r="FC501" s="27">
        <f>IF($O501&gt;=FC$1,$S501,0)</f>
        <v>1963.7975000000001</v>
      </c>
      <c r="FD501" s="27">
        <f>IF($O501&gt;=FD$1,$S501,0)</f>
        <v>1963.7975000000001</v>
      </c>
      <c r="FE501" s="27">
        <f>IF($O501&gt;=FE$1,$S501,0)</f>
        <v>1963.7975000000001</v>
      </c>
      <c r="FF501" s="27">
        <f>IF($O501&gt;=FF$1,$S501,0)</f>
        <v>1963.7975000000001</v>
      </c>
      <c r="FG501" s="27">
        <f>IF($O501&gt;=FG$1,$S501,0)</f>
        <v>1963.7975000000001</v>
      </c>
      <c r="FH501" s="27">
        <f>IF($O501&gt;=FH$1,$S501,0)</f>
        <v>1963.7975000000001</v>
      </c>
      <c r="FI501" s="27">
        <f>IF($O501&gt;=FI$1,$S501,0)</f>
        <v>1963.7975000000001</v>
      </c>
      <c r="FJ501" s="27">
        <f>IF($O501&gt;=FJ$1,$S501,0)</f>
        <v>1963.7975000000001</v>
      </c>
      <c r="FK501" s="27">
        <f>IF($O501&gt;=FK$1,$S501,0)</f>
        <v>1963.7975000000001</v>
      </c>
      <c r="FL501" s="27">
        <f>IF($O501&gt;=FL$1,$S501,0)</f>
        <v>1963.7975000000001</v>
      </c>
      <c r="FM501" s="27">
        <f>IF($O501&gt;=FM$1,$S501,0)</f>
        <v>1963.7975000000001</v>
      </c>
      <c r="FN501" s="27">
        <f>IF($O501&gt;=FN$1,$S501,0)</f>
        <v>1963.7975000000001</v>
      </c>
      <c r="FO501" s="27">
        <f>IF($O501&gt;=FO$1,$S501,0)</f>
        <v>1963.7975000000001</v>
      </c>
      <c r="FP501" s="27">
        <f>IF($O501&gt;=FP$1,$S501,0)</f>
        <v>1963.7975000000001</v>
      </c>
      <c r="FQ501" s="27">
        <f>IF($O501&gt;=FQ$1,$S501,0)</f>
        <v>1963.7975000000001</v>
      </c>
      <c r="FR501" s="27">
        <f>IF($O501&gt;=FR$1,$S501,0)</f>
        <v>1963.7975000000001</v>
      </c>
      <c r="FS501" s="27">
        <f>IF($O501&gt;=FS$1,$S501,0)</f>
        <v>1963.7975000000001</v>
      </c>
      <c r="FT501" s="27">
        <f>IF($O501&gt;=FT$1,$S501,0)</f>
        <v>1963.7975000000001</v>
      </c>
      <c r="FU501" s="27">
        <f>IF($O501&gt;=FU$1,$S501,0)</f>
        <v>1963.7975000000001</v>
      </c>
      <c r="FV501" s="27">
        <f>IF($O501&gt;=FV$1,$S501,0)</f>
        <v>1963.7975000000001</v>
      </c>
      <c r="FW501" s="27">
        <f>IF($O501&gt;=FW$1,$S501,0)</f>
        <v>1963.7975000000001</v>
      </c>
      <c r="FX501" s="27">
        <f>IF($O501&gt;=FX$1,$S501,0)</f>
        <v>1963.7975000000001</v>
      </c>
      <c r="FY501" s="27">
        <f>IF($O501&gt;=FY$1,$S501,0)</f>
        <v>1963.7975000000001</v>
      </c>
      <c r="FZ501" s="27">
        <f>IF($O501&gt;=FZ$1,$S501,0)</f>
        <v>1963.7975000000001</v>
      </c>
      <c r="GA501" s="27">
        <f>IF($O501&gt;=GA$1,$S501,0)</f>
        <v>1963.7975000000001</v>
      </c>
      <c r="GB501" s="27">
        <f>IF($O501&gt;=GB$1,$S501,0)</f>
        <v>1963.7975000000001</v>
      </c>
      <c r="GC501" s="27">
        <f>IF($O501&gt;=GC$1,$S501,0)</f>
        <v>1963.7975000000001</v>
      </c>
      <c r="GD501" s="27">
        <f>IF($O501&gt;=GD$1,$S501,0)</f>
        <v>1963.7975000000001</v>
      </c>
      <c r="GE501" s="27">
        <f>IF($O501&gt;=GE$1,$S501,0)</f>
        <v>1963.7975000000001</v>
      </c>
      <c r="GF501" s="27">
        <f>IF($O501&gt;=GF$1,$S501,0)</f>
        <v>1963.7975000000001</v>
      </c>
      <c r="GG501" s="27">
        <f>IF($O501&gt;=GG$1,$S501,0)</f>
        <v>1963.7975000000001</v>
      </c>
      <c r="GH501" s="27">
        <f>IF($O501&gt;=GH$1,$S501,0)</f>
        <v>1963.7975000000001</v>
      </c>
      <c r="GI501" s="27">
        <f>IF($O501&gt;=GI$1,$S501,0)</f>
        <v>1963.7975000000001</v>
      </c>
      <c r="GJ501" s="27">
        <f>IF($O501&gt;=GJ$1,$S501,0)</f>
        <v>1963.7975000000001</v>
      </c>
      <c r="GK501" s="27">
        <f>IF($O501&gt;=GK$1,$S501,0)</f>
        <v>1963.7975000000001</v>
      </c>
      <c r="GL501" s="27">
        <f>IF($O501&gt;=GL$1,$S501,0)</f>
        <v>1963.7975000000001</v>
      </c>
      <c r="GM501" s="27">
        <f>IF($O501&gt;=GM$1,$S501,0)</f>
        <v>1963.7975000000001</v>
      </c>
      <c r="GN501" s="27">
        <f>IF($O501&gt;=GN$1,$S501,0)</f>
        <v>1963.7975000000001</v>
      </c>
      <c r="GO501" s="27">
        <f>IF($O501&gt;=GO$1,$S501,0)</f>
        <v>1963.7975000000001</v>
      </c>
      <c r="GP501" s="27">
        <f>IF($O501&gt;=GP$1,$S501,0)</f>
        <v>1963.7975000000001</v>
      </c>
      <c r="GQ501" s="27">
        <f>IF($O501&gt;=GQ$1,$S501,0)</f>
        <v>1963.7975000000001</v>
      </c>
      <c r="GR501" s="27">
        <f>IF($O501&gt;=GR$1,$S501,0)</f>
        <v>1963.7975000000001</v>
      </c>
      <c r="GS501" s="27">
        <f>IF($O501&gt;=GS$1,$S501,0)</f>
        <v>1963.7975000000001</v>
      </c>
      <c r="GT501" s="27">
        <f>IF($O501&gt;=GT$1,$S501,0)</f>
        <v>1963.7975000000001</v>
      </c>
      <c r="GU501" s="27">
        <f>IF($O501&gt;=GU$1,$S501,0)</f>
        <v>1963.7975000000001</v>
      </c>
      <c r="GV501" s="27">
        <f>IF($O501&gt;=GV$1,$S501,0)</f>
        <v>1963.7975000000001</v>
      </c>
      <c r="GW501" s="27">
        <f>IF($O501&gt;=GW$1,$S501,0)</f>
        <v>1963.7975000000001</v>
      </c>
      <c r="GX501" s="27">
        <f>IF($O501&gt;=GX$1,$S501,0)</f>
        <v>0</v>
      </c>
      <c r="GY501" s="27">
        <f>IF($O501&gt;=GY$1,$S501,0)</f>
        <v>0</v>
      </c>
      <c r="GZ501" s="27">
        <f>IF($O501&gt;=GZ$1,$S501,0)</f>
        <v>0</v>
      </c>
      <c r="HA501" s="27">
        <f>IF($O501&gt;=HA$1,$S501,0)</f>
        <v>0</v>
      </c>
      <c r="HB501" s="27">
        <f>IF($O501&gt;=HB$1,$S501,0)</f>
        <v>0</v>
      </c>
      <c r="HC501" s="27">
        <f>IF($O501&gt;=HC$1,$S501,0)</f>
        <v>0</v>
      </c>
    </row>
    <row r="502" spans="1:211">
      <c r="A502" s="3">
        <v>36757</v>
      </c>
      <c r="B502" s="3" t="s">
        <v>625</v>
      </c>
      <c r="C502" s="3" t="s">
        <v>464</v>
      </c>
      <c r="D502" s="3">
        <v>55</v>
      </c>
      <c r="E502" s="4">
        <v>32678</v>
      </c>
      <c r="F502" s="5">
        <v>29.021917808219179</v>
      </c>
      <c r="G502" s="3" t="s">
        <v>446</v>
      </c>
      <c r="H502" s="4">
        <v>23208</v>
      </c>
      <c r="I502" s="9" t="s">
        <v>824</v>
      </c>
      <c r="J502" s="5">
        <v>7910.09</v>
      </c>
      <c r="K502" s="31">
        <v>250</v>
      </c>
      <c r="L502" s="32">
        <v>20</v>
      </c>
      <c r="M502" s="33">
        <f>VLOOKUP(L502,FIND,3,TRUE)</f>
        <v>1.3</v>
      </c>
      <c r="N502" s="32">
        <f>IF(L502&gt;30,180,VLOOKUP(L502,TEMPO,2,FALSE))</f>
        <v>120</v>
      </c>
      <c r="O502" s="32">
        <f>IF(R502&gt;0,4,N502)</f>
        <v>120</v>
      </c>
      <c r="P502" s="96">
        <f>J502*M502*L502</f>
        <v>205662.34</v>
      </c>
      <c r="Q502" s="96">
        <f>10934.45*2</f>
        <v>21868.9</v>
      </c>
      <c r="R502" s="96">
        <f>IF(P502&lt;=Q502,P502/4,0)</f>
        <v>0</v>
      </c>
      <c r="S502" s="5">
        <f>IF(P502&gt;=Q502,P502/N502,0)</f>
        <v>1713.8528333333334</v>
      </c>
      <c r="T502" s="3"/>
      <c r="U502" s="3">
        <f>IF(T502="",1,0)</f>
        <v>1</v>
      </c>
      <c r="V502" s="3">
        <v>153</v>
      </c>
      <c r="W502" s="5">
        <v>0</v>
      </c>
      <c r="X502" s="5">
        <v>245.73</v>
      </c>
      <c r="Y502" s="5">
        <f>X502*W502</f>
        <v>0</v>
      </c>
      <c r="Z502" s="5">
        <v>400</v>
      </c>
      <c r="AA502" s="5">
        <f>S502+Y502+Z502</f>
        <v>2113.8528333333334</v>
      </c>
      <c r="AB502" s="39">
        <f>(J502/12+J502/12*1.3333333333+450/12+J502/30*6/12+J502)*1.3+Y502+Z502+153.9</f>
        <v>13056.647255526992</v>
      </c>
      <c r="AC502" s="39" t="s">
        <v>464</v>
      </c>
      <c r="AD502" s="39">
        <f>J502*1.3+400+153.9</f>
        <v>10837.017</v>
      </c>
      <c r="AE502" s="39">
        <f>SUMIFS('CUSTO MENSAL FUNC NOVO'!H:H,'CUSTO MENSAL FUNC NOVO'!A:A,'VALORES MENSAIS'!AC502)</f>
        <v>7085.2820000000002</v>
      </c>
      <c r="AF502" s="27">
        <f>IF($R502&gt;0,$R502,$S502)+$Y502+$Z502</f>
        <v>2113.8528333333334</v>
      </c>
      <c r="AG502" s="27">
        <f>IF($R502&gt;0,$R502,$S502)+$Y502+$Z502</f>
        <v>2113.8528333333334</v>
      </c>
      <c r="AH502" s="27">
        <f>IF($R502&gt;0,$R502,$S502)+$Y502+$Z502</f>
        <v>2113.8528333333334</v>
      </c>
      <c r="AI502" s="27">
        <f>IF($R502&gt;0,$R502,$S502)+$Y502+$Z502</f>
        <v>2113.8528333333334</v>
      </c>
      <c r="AJ502" s="27">
        <f>IF($O502&gt;=AJ$1,$S502+$Y502+$Z502,$Y502+$Z502)</f>
        <v>2113.8528333333334</v>
      </c>
      <c r="AK502" s="27">
        <f>IF($O502&gt;=AK$1,$S502+$Y502+$Z502,$Y502+$Z502)</f>
        <v>2113.8528333333334</v>
      </c>
      <c r="AL502" s="27">
        <f>IF($O502&gt;=AL$1,$S502+$Y502+$Z502,$Y502+$Z502)</f>
        <v>2113.8528333333334</v>
      </c>
      <c r="AM502" s="27">
        <f>IF($O502&gt;=AM$1,$S502+$Y502+$Z502,$Y502+$Z502)</f>
        <v>2113.8528333333334</v>
      </c>
      <c r="AN502" s="27">
        <f>IF($O502&gt;=AN$1,$S502+$Y502+$Z502,$Y502+$Z502)</f>
        <v>2113.8528333333334</v>
      </c>
      <c r="AO502" s="27">
        <f>IF($O502&gt;=AO$1,$S502+$Y502+$Z502,$Y502+$Z502)</f>
        <v>2113.8528333333334</v>
      </c>
      <c r="AP502" s="27">
        <f>IF($O502&gt;=AP$1,$S502+$Y502+$Z502,$Y502+$Z502)</f>
        <v>2113.8528333333334</v>
      </c>
      <c r="AQ502" s="27">
        <f>IF($O502&gt;=AQ$1,$S502+$Y502+$Z502,$Y502+$Z502)</f>
        <v>2113.8528333333334</v>
      </c>
      <c r="AR502" s="27">
        <f>IF($O502&gt;=AR$1,$S502+$Y502+$Z502,$Y502+$Z502)</f>
        <v>2113.8528333333334</v>
      </c>
      <c r="AS502" s="27">
        <f>IF($O502&gt;=AS$1,$S502+$Y502+$Z502,$Y502+$Z502)</f>
        <v>2113.8528333333334</v>
      </c>
      <c r="AT502" s="27">
        <f>IF($O502&gt;=AT$1,$S502+$Y502+$Z502,$Y502+$Z502)</f>
        <v>2113.8528333333334</v>
      </c>
      <c r="AU502" s="27">
        <f>IF($O502&gt;=AU$1,$S502+$Y502+$Z502,$Y502+$Z502)</f>
        <v>2113.8528333333334</v>
      </c>
      <c r="AV502" s="27">
        <f>IF($O502&gt;=AV$1,$S502+$Y502+$Z502,$Y502+$Z502)</f>
        <v>2113.8528333333334</v>
      </c>
      <c r="AW502" s="27">
        <f>IF($O502&gt;=AW$1,$S502+$Y502+$Z502,$Y502+$Z502)</f>
        <v>2113.8528333333334</v>
      </c>
      <c r="AX502" s="27">
        <f>IF($O502&gt;=AX$1,$S502+$Y502+$Z502,$Y502+$Z502)</f>
        <v>2113.8528333333334</v>
      </c>
      <c r="AY502" s="27">
        <f>IF($O502&gt;=AY$1,$S502+$Y502+$Z502,$Y502+$Z502)</f>
        <v>2113.8528333333334</v>
      </c>
      <c r="AZ502" s="27">
        <f>IF($O502&gt;=AZ$1,$S502+$Y502+$Z502,$Y502+$Z502)</f>
        <v>2113.8528333333334</v>
      </c>
      <c r="BA502" s="27">
        <f>IF($O502&gt;=BA$1,$S502+$Y502+$Z502,$Y502+$Z502)</f>
        <v>2113.8528333333334</v>
      </c>
      <c r="BB502" s="27">
        <f>IF($O502&gt;=BB$1,$S502+$Y502+$Z502,$Y502+$Z502)</f>
        <v>2113.8528333333334</v>
      </c>
      <c r="BC502" s="27">
        <f>IF($O502&gt;=BC$1,$S502+$Y502+$Z502,$Y502+$Z502)</f>
        <v>2113.8528333333334</v>
      </c>
      <c r="BD502" s="27">
        <f>IF($O502&gt;=BD$1,$S502+$Y502+$Z502,$Y502+$Z502)</f>
        <v>2113.8528333333334</v>
      </c>
      <c r="BE502" s="27">
        <f>IF($O502&gt;=BE$1,$S502+$Y502+$Z502,$Y502+$Z502)</f>
        <v>2113.8528333333334</v>
      </c>
      <c r="BF502" s="27">
        <f>IF($O502&gt;=BF$1,$S502+$Y502+$Z502,$Y502+$Z502)</f>
        <v>2113.8528333333334</v>
      </c>
      <c r="BG502" s="27">
        <f>IF($O502&gt;=BG$1,$S502+$Y502+$Z502,$Y502+$Z502)</f>
        <v>2113.8528333333334</v>
      </c>
      <c r="BH502" s="27">
        <f>IF($O502&gt;=BH$1,$S502+$Y502+$Z502,$Y502+$Z502)</f>
        <v>2113.8528333333334</v>
      </c>
      <c r="BI502" s="27">
        <f>IF($O502&gt;=BI$1,$S502+$Y502+$Z502,$Y502+$Z502)</f>
        <v>2113.8528333333334</v>
      </c>
      <c r="BJ502" s="27">
        <f>IF($O502&gt;=BJ$1,$S502+$Y502+$Z502,$Y502+$Z502)</f>
        <v>2113.8528333333334</v>
      </c>
      <c r="BK502" s="27">
        <f>IF($O502&gt;=BK$1,$S502+$Y502+$Z502,$Y502+$Z502)</f>
        <v>2113.8528333333334</v>
      </c>
      <c r="BL502" s="27">
        <f>IF($O502&gt;=BL$1,$S502+$Y502+$Z502,$Y502+$Z502)</f>
        <v>2113.8528333333334</v>
      </c>
      <c r="BM502" s="27">
        <f>IF($O502&gt;=BM$1,$S502+$Y502+$Z502,$Y502+$Z502)</f>
        <v>2113.8528333333334</v>
      </c>
      <c r="BN502" s="27">
        <f>IF($O502&gt;=BN$1,$S502+$Y502+$Z502,$Y502+$Z502)</f>
        <v>2113.8528333333334</v>
      </c>
      <c r="BO502" s="27">
        <f>IF($O502&gt;=BO$1,$S502+$Y502+$Z502,$Y502+$Z502)</f>
        <v>2113.8528333333334</v>
      </c>
      <c r="BP502" s="27">
        <f>IF($O502&gt;=BP$1,$S502+$Y502+$Z502,$Y502+$Z502)</f>
        <v>2113.8528333333334</v>
      </c>
      <c r="BQ502" s="27">
        <f>IF($O502&gt;=BQ$1,$S502+$Y502+$Z502,$Y502+$Z502)</f>
        <v>2113.8528333333334</v>
      </c>
      <c r="BR502" s="27">
        <f>IF($O502&gt;=BR$1,$S502+$Y502+$Z502,$Y502+$Z502)</f>
        <v>2113.8528333333334</v>
      </c>
      <c r="BS502" s="27">
        <f>IF($O502&gt;=BS$1,$S502+$Y502+$Z502,$Y502+$Z502)</f>
        <v>2113.8528333333334</v>
      </c>
      <c r="BT502" s="27">
        <f>IF($O502&gt;=BT$1,$S502+$Y502+$Z502,$Y502+$Z502)</f>
        <v>2113.8528333333334</v>
      </c>
      <c r="BU502" s="27">
        <f>IF($O502&gt;=BU$1,$S502+$Y502+$Z502,$Y502+$Z502)</f>
        <v>2113.8528333333334</v>
      </c>
      <c r="BV502" s="27">
        <f>IF($O502&gt;=BV$1,$S502+$Y502+$Z502,$Y502+$Z502)</f>
        <v>2113.8528333333334</v>
      </c>
      <c r="BW502" s="27">
        <f>IF($O502&gt;=BW$1,$S502+$Y502+$Z502,$Y502+$Z502)</f>
        <v>2113.8528333333334</v>
      </c>
      <c r="BX502" s="27">
        <f>IF($O502&gt;=BX$1,$S502+$Y502+$Z502,$Y502+$Z502)</f>
        <v>2113.8528333333334</v>
      </c>
      <c r="BY502" s="27">
        <f>IF($O502&gt;=BY$1,$S502+$Y502+$Z502,$Y502+$Z502)</f>
        <v>2113.8528333333334</v>
      </c>
      <c r="BZ502" s="27">
        <f>IF($O502&gt;=BZ$1,$S502+$Y502+$Z502,$Y502+$Z502)</f>
        <v>2113.8528333333334</v>
      </c>
      <c r="CA502" s="27">
        <f>IF($O502&gt;=CA$1,$S502+$Y502+$Z502,$Y502+$Z502)</f>
        <v>2113.8528333333334</v>
      </c>
      <c r="CB502" s="27">
        <f>IF($O502&gt;=CB$1,$S502+$Y502+$Z502,$Y502+$Z502)</f>
        <v>2113.8528333333334</v>
      </c>
      <c r="CC502" s="27">
        <f>IF($O502&gt;=CC$1,$S502+$Y502+$Z502,$Y502+$Z502)</f>
        <v>2113.8528333333334</v>
      </c>
      <c r="CD502" s="27">
        <f>IF($O502&gt;=CD$1,$S502+$Y502+$Z502,$Y502+$Z502)</f>
        <v>2113.8528333333334</v>
      </c>
      <c r="CE502" s="27">
        <f>IF($O502&gt;=CE$1,$S502+$Y502+$Z502,$Y502+$Z502)</f>
        <v>2113.8528333333334</v>
      </c>
      <c r="CF502" s="27">
        <f>IF($O502&gt;=CF$1,$S502+$Y502+$Z502,$Y502+$Z502)</f>
        <v>2113.8528333333334</v>
      </c>
      <c r="CG502" s="27">
        <f>IF($O502&gt;=CG$1,$S502+$Y502+$Z502,$Y502+$Z502)</f>
        <v>2113.8528333333334</v>
      </c>
      <c r="CH502" s="27">
        <f>IF($O502&gt;=CH$1,$S502+$Y502+$Z502,$Y502+$Z502)</f>
        <v>2113.8528333333334</v>
      </c>
      <c r="CI502" s="27">
        <f>IF($O502&gt;=CI$1,$S502+$Y502+$Z502,$Y502+$Z502)</f>
        <v>2113.8528333333334</v>
      </c>
      <c r="CJ502" s="27">
        <f>IF($O502&gt;=CJ$1,$S502+$Y502+$Z502,$Y502+$Z502)</f>
        <v>2113.8528333333334</v>
      </c>
      <c r="CK502" s="27">
        <f>IF($O502&gt;=CK$1,$S502+$Y502+$Z502,$Y502+$Z502)</f>
        <v>2113.8528333333334</v>
      </c>
      <c r="CL502" s="27">
        <f>IF($O502&gt;=CL$1,$S502+$Y502+$Z502,$Y502+$Z502)</f>
        <v>2113.8528333333334</v>
      </c>
      <c r="CM502" s="27">
        <f>IF($O502&gt;=CM$1,$S502+$Y502+$Z502,$Y502+$Z502)</f>
        <v>2113.8528333333334</v>
      </c>
      <c r="CN502" s="27">
        <f>IF($O502&gt;=CN$1,$S502+$Y502,$Y502)</f>
        <v>1713.8528333333334</v>
      </c>
      <c r="CO502" s="27">
        <f>IF($O502&gt;=CO$1,$S502+$Y502,$Y502)</f>
        <v>1713.8528333333334</v>
      </c>
      <c r="CP502" s="27">
        <f>IF($O502&gt;=CP$1,$S502+$Y502,$Y502)</f>
        <v>1713.8528333333334</v>
      </c>
      <c r="CQ502" s="27">
        <f>IF($O502&gt;=CQ$1,$S502+$Y502,$Y502)</f>
        <v>1713.8528333333334</v>
      </c>
      <c r="CR502" s="27">
        <f>IF($O502&gt;=CR$1,$S502+$Y502,$Y502)</f>
        <v>1713.8528333333334</v>
      </c>
      <c r="CS502" s="27">
        <f>IF($O502&gt;=CS$1,$S502+$Y502,$Y502)</f>
        <v>1713.8528333333334</v>
      </c>
      <c r="CT502" s="27">
        <f>IF($O502&gt;=CT$1,$S502+$Y502,$Y502)</f>
        <v>1713.8528333333334</v>
      </c>
      <c r="CU502" s="27">
        <f>IF($O502&gt;=CU$1,$S502+$Y502,$Y502)</f>
        <v>1713.8528333333334</v>
      </c>
      <c r="CV502" s="27">
        <f>IF($O502&gt;=CV$1,$S502+$Y502,$Y502)</f>
        <v>1713.8528333333334</v>
      </c>
      <c r="CW502" s="27">
        <f>IF($O502&gt;=CW$1,$S502+$Y502,$Y502)</f>
        <v>1713.8528333333334</v>
      </c>
      <c r="CX502" s="27">
        <f>IF($O502&gt;=CX$1,$S502+$Y502,$Y502)</f>
        <v>1713.8528333333334</v>
      </c>
      <c r="CY502" s="27">
        <f>IF($O502&gt;=CY$1,$S502+$Y502,$Y502)</f>
        <v>1713.8528333333334</v>
      </c>
      <c r="CZ502" s="27">
        <f>IF($O502&gt;=CZ$1,$S502+$Y502,$Y502)</f>
        <v>1713.8528333333334</v>
      </c>
      <c r="DA502" s="27">
        <f>IF($O502&gt;=DA$1,$S502+$Y502,$Y502)</f>
        <v>1713.8528333333334</v>
      </c>
      <c r="DB502" s="27">
        <f>IF($O502&gt;=DB$1,$S502+$Y502,$Y502)</f>
        <v>1713.8528333333334</v>
      </c>
      <c r="DC502" s="27">
        <f>IF($O502&gt;=DC$1,$S502+$Y502,$Y502)</f>
        <v>1713.8528333333334</v>
      </c>
      <c r="DD502" s="27">
        <f>IF($O502&gt;=DD$1,$S502+$Y502,$Y502)</f>
        <v>1713.8528333333334</v>
      </c>
      <c r="DE502" s="27">
        <f>IF($O502&gt;=DE$1,$S502+$Y502,$Y502)</f>
        <v>1713.8528333333334</v>
      </c>
      <c r="DF502" s="27">
        <f>IF($O502&gt;=DF$1,$S502+$Y502,$Y502)</f>
        <v>1713.8528333333334</v>
      </c>
      <c r="DG502" s="27">
        <f>IF($O502&gt;=DG$1,$S502+$Y502,$Y502)</f>
        <v>1713.8528333333334</v>
      </c>
      <c r="DH502" s="27">
        <f>IF($O502&gt;=DH$1,$S502+$Y502,$Y502)</f>
        <v>1713.8528333333334</v>
      </c>
      <c r="DI502" s="27">
        <f>IF($O502&gt;=DI$1,$S502+$Y502,$Y502)</f>
        <v>1713.8528333333334</v>
      </c>
      <c r="DJ502" s="27">
        <f>IF($O502&gt;=DJ$1,$S502+$Y502,$Y502)</f>
        <v>1713.8528333333334</v>
      </c>
      <c r="DK502" s="27">
        <f>IF($O502&gt;=DK$1,$S502+$Y502,$Y502)</f>
        <v>1713.8528333333334</v>
      </c>
      <c r="DL502" s="27">
        <f>IF($O502&gt;=DL$1,$S502+$Y502,$Y502)</f>
        <v>1713.8528333333334</v>
      </c>
      <c r="DM502" s="27">
        <f>IF($O502&gt;=DM$1,$S502+$Y502,$Y502)</f>
        <v>1713.8528333333334</v>
      </c>
      <c r="DN502" s="27">
        <f>IF($O502&gt;=DN$1,$S502+$Y502,$Y502)</f>
        <v>1713.8528333333334</v>
      </c>
      <c r="DO502" s="27">
        <f>IF($O502&gt;=DO$1,$S502+$Y502,$Y502)</f>
        <v>1713.8528333333334</v>
      </c>
      <c r="DP502" s="27">
        <f>IF($O502&gt;=DP$1,$S502+$Y502,$Y502)</f>
        <v>1713.8528333333334</v>
      </c>
      <c r="DQ502" s="27">
        <f>IF($O502&gt;=DQ$1,$S502+$Y502,$Y502)</f>
        <v>1713.8528333333334</v>
      </c>
      <c r="DR502" s="27">
        <f>IF($O502&gt;=DR$1,$S502+$Y502,$Y502)</f>
        <v>1713.8528333333334</v>
      </c>
      <c r="DS502" s="27">
        <f>IF($O502&gt;=DS$1,$S502+$Y502,$Y502)</f>
        <v>1713.8528333333334</v>
      </c>
      <c r="DT502" s="27">
        <f>IF($O502&gt;=DT$1,$S502+$Y502,$Y502)</f>
        <v>1713.8528333333334</v>
      </c>
      <c r="DU502" s="27">
        <f>IF($O502&gt;=DU$1,$S502+$Y502,$Y502)</f>
        <v>1713.8528333333334</v>
      </c>
      <c r="DV502" s="27">
        <f>IF($O502&gt;=DV$1,$S502+$Y502,$Y502)</f>
        <v>1713.8528333333334</v>
      </c>
      <c r="DW502" s="27">
        <f>IF($O502&gt;=DW$1,$S502+$Y502,$Y502)</f>
        <v>1713.8528333333334</v>
      </c>
      <c r="DX502" s="27">
        <f>IF($O502&gt;=DX$1,$S502+$Y502,$Y502)</f>
        <v>1713.8528333333334</v>
      </c>
      <c r="DY502" s="27">
        <f>IF($O502&gt;=DY$1,$S502+$Y502,$Y502)</f>
        <v>1713.8528333333334</v>
      </c>
      <c r="DZ502" s="27">
        <f>IF($O502&gt;=DZ$1,$S502+$Y502,$Y502)</f>
        <v>1713.8528333333334</v>
      </c>
      <c r="EA502" s="27">
        <f>IF($O502&gt;=EA$1,$S502+$Y502,$Y502)</f>
        <v>1713.8528333333334</v>
      </c>
      <c r="EB502" s="27">
        <f>IF($O502&gt;=EB$1,$S502+$Y502,$Y502)</f>
        <v>1713.8528333333334</v>
      </c>
      <c r="EC502" s="27">
        <f>IF($O502&gt;=EC$1,$S502+$Y502,$Y502)</f>
        <v>1713.8528333333334</v>
      </c>
      <c r="ED502" s="27">
        <f>IF($O502&gt;=ED$1,$S502+$Y502,$Y502)</f>
        <v>1713.8528333333334</v>
      </c>
      <c r="EE502" s="27">
        <f>IF($O502&gt;=EE$1,$S502+$Y502,$Y502)</f>
        <v>1713.8528333333334</v>
      </c>
      <c r="EF502" s="27">
        <f>IF($O502&gt;=EF$1,$S502+$Y502,$Y502)</f>
        <v>1713.8528333333334</v>
      </c>
      <c r="EG502" s="27">
        <f>IF($O502&gt;=EG$1,$S502+$Y502,$Y502)</f>
        <v>1713.8528333333334</v>
      </c>
      <c r="EH502" s="27">
        <f>IF($O502&gt;=EH$1,$S502+$Y502,$Y502)</f>
        <v>1713.8528333333334</v>
      </c>
      <c r="EI502" s="27">
        <f>IF($O502&gt;=EI$1,$S502+$Y502,$Y502)</f>
        <v>1713.8528333333334</v>
      </c>
      <c r="EJ502" s="27">
        <f>IF($O502&gt;=EJ$1,$S502+$Y502,$Y502)</f>
        <v>1713.8528333333334</v>
      </c>
      <c r="EK502" s="27">
        <f>IF($O502&gt;=EK$1,$S502+$Y502,$Y502)</f>
        <v>1713.8528333333334</v>
      </c>
      <c r="EL502" s="27">
        <f>IF($O502&gt;=EL$1,$S502+$Y502,$Y502)</f>
        <v>1713.8528333333334</v>
      </c>
      <c r="EM502" s="27">
        <f>IF($O502&gt;=EM$1,$S502+$Y502,$Y502)</f>
        <v>1713.8528333333334</v>
      </c>
      <c r="EN502" s="27">
        <f>IF($O502&gt;=EN$1,$S502+$Y502,$Y502)</f>
        <v>1713.8528333333334</v>
      </c>
      <c r="EO502" s="27">
        <f>IF($O502&gt;=EO$1,$S502+$Y502,$Y502)</f>
        <v>1713.8528333333334</v>
      </c>
      <c r="EP502" s="27">
        <f>IF($O502&gt;=EP$1,$S502+$Y502,$Y502)</f>
        <v>1713.8528333333334</v>
      </c>
      <c r="EQ502" s="27">
        <f>IF($O502&gt;=EQ$1,$S502+$Y502,$Y502)</f>
        <v>1713.8528333333334</v>
      </c>
      <c r="ER502" s="27">
        <f>IF($O502&gt;=ER$1,$S502+$Y502,$Y502)</f>
        <v>1713.8528333333334</v>
      </c>
      <c r="ES502" s="27">
        <f>IF($O502&gt;=ES$1,$S502+$Y502,$Y502)</f>
        <v>1713.8528333333334</v>
      </c>
      <c r="ET502" s="27">
        <f>IF($O502&gt;=ET$1,$S502+$Y502,$Y502)</f>
        <v>1713.8528333333334</v>
      </c>
      <c r="EU502" s="27">
        <f>IF($O502&gt;=EU$1,$S502+$Y502,$Y502)</f>
        <v>1713.8528333333334</v>
      </c>
      <c r="EV502" s="27">
        <f>IF($O502&gt;=EV$1,$S502,0)</f>
        <v>0</v>
      </c>
      <c r="EW502" s="27">
        <f>IF($O502&gt;=EW$1,$S502,0)</f>
        <v>0</v>
      </c>
      <c r="EX502" s="27">
        <f>IF($O502&gt;=EX$1,$S502,0)</f>
        <v>0</v>
      </c>
      <c r="EY502" s="27">
        <f>IF($O502&gt;=EY$1,$S502,0)</f>
        <v>0</v>
      </c>
      <c r="EZ502" s="27">
        <f>IF($O502&gt;=EZ$1,$S502,0)</f>
        <v>0</v>
      </c>
      <c r="FA502" s="27">
        <f>IF($O502&gt;=FA$1,$S502,0)</f>
        <v>0</v>
      </c>
      <c r="FB502" s="27">
        <f>IF($O502&gt;=FB$1,$S502,0)</f>
        <v>0</v>
      </c>
      <c r="FC502" s="27">
        <f>IF($O502&gt;=FC$1,$S502,0)</f>
        <v>0</v>
      </c>
      <c r="FD502" s="27">
        <f>IF($O502&gt;=FD$1,$S502,0)</f>
        <v>0</v>
      </c>
      <c r="FE502" s="27">
        <f>IF($O502&gt;=FE$1,$S502,0)</f>
        <v>0</v>
      </c>
      <c r="FF502" s="27">
        <f>IF($O502&gt;=FF$1,$S502,0)</f>
        <v>0</v>
      </c>
      <c r="FG502" s="27">
        <f>IF($O502&gt;=FG$1,$S502,0)</f>
        <v>0</v>
      </c>
      <c r="FH502" s="27">
        <f>IF($O502&gt;=FH$1,$S502,0)</f>
        <v>0</v>
      </c>
      <c r="FI502" s="27">
        <f>IF($O502&gt;=FI$1,$S502,0)</f>
        <v>0</v>
      </c>
      <c r="FJ502" s="27">
        <f>IF($O502&gt;=FJ$1,$S502,0)</f>
        <v>0</v>
      </c>
      <c r="FK502" s="27">
        <f>IF($O502&gt;=FK$1,$S502,0)</f>
        <v>0</v>
      </c>
      <c r="FL502" s="27">
        <f>IF($O502&gt;=FL$1,$S502,0)</f>
        <v>0</v>
      </c>
      <c r="FM502" s="27">
        <f>IF($O502&gt;=FM$1,$S502,0)</f>
        <v>0</v>
      </c>
      <c r="FN502" s="27">
        <f>IF($O502&gt;=FN$1,$S502,0)</f>
        <v>0</v>
      </c>
      <c r="FO502" s="27">
        <f>IF($O502&gt;=FO$1,$S502,0)</f>
        <v>0</v>
      </c>
      <c r="FP502" s="27">
        <f>IF($O502&gt;=FP$1,$S502,0)</f>
        <v>0</v>
      </c>
      <c r="FQ502" s="27">
        <f>IF($O502&gt;=FQ$1,$S502,0)</f>
        <v>0</v>
      </c>
      <c r="FR502" s="27">
        <f>IF($O502&gt;=FR$1,$S502,0)</f>
        <v>0</v>
      </c>
      <c r="FS502" s="27">
        <f>IF($O502&gt;=FS$1,$S502,0)</f>
        <v>0</v>
      </c>
      <c r="FT502" s="27">
        <f>IF($O502&gt;=FT$1,$S502,0)</f>
        <v>0</v>
      </c>
      <c r="FU502" s="27">
        <f>IF($O502&gt;=FU$1,$S502,0)</f>
        <v>0</v>
      </c>
      <c r="FV502" s="27">
        <f>IF($O502&gt;=FV$1,$S502,0)</f>
        <v>0</v>
      </c>
      <c r="FW502" s="27">
        <f>IF($O502&gt;=FW$1,$S502,0)</f>
        <v>0</v>
      </c>
      <c r="FX502" s="27">
        <f>IF($O502&gt;=FX$1,$S502,0)</f>
        <v>0</v>
      </c>
      <c r="FY502" s="27">
        <f>IF($O502&gt;=FY$1,$S502,0)</f>
        <v>0</v>
      </c>
      <c r="FZ502" s="27">
        <f>IF($O502&gt;=FZ$1,$S502,0)</f>
        <v>0</v>
      </c>
      <c r="GA502" s="27">
        <f>IF($O502&gt;=GA$1,$S502,0)</f>
        <v>0</v>
      </c>
      <c r="GB502" s="27">
        <f>IF($O502&gt;=GB$1,$S502,0)</f>
        <v>0</v>
      </c>
      <c r="GC502" s="27">
        <f>IF($O502&gt;=GC$1,$S502,0)</f>
        <v>0</v>
      </c>
      <c r="GD502" s="27">
        <f>IF($O502&gt;=GD$1,$S502,0)</f>
        <v>0</v>
      </c>
      <c r="GE502" s="27">
        <f>IF($O502&gt;=GE$1,$S502,0)</f>
        <v>0</v>
      </c>
      <c r="GF502" s="27">
        <f>IF($O502&gt;=GF$1,$S502,0)</f>
        <v>0</v>
      </c>
      <c r="GG502" s="27">
        <f>IF($O502&gt;=GG$1,$S502,0)</f>
        <v>0</v>
      </c>
      <c r="GH502" s="27">
        <f>IF($O502&gt;=GH$1,$S502,0)</f>
        <v>0</v>
      </c>
      <c r="GI502" s="27">
        <f>IF($O502&gt;=GI$1,$S502,0)</f>
        <v>0</v>
      </c>
      <c r="GJ502" s="27">
        <f>IF($O502&gt;=GJ$1,$S502,0)</f>
        <v>0</v>
      </c>
      <c r="GK502" s="27">
        <f>IF($O502&gt;=GK$1,$S502,0)</f>
        <v>0</v>
      </c>
      <c r="GL502" s="27">
        <f>IF($O502&gt;=GL$1,$S502,0)</f>
        <v>0</v>
      </c>
      <c r="GM502" s="27">
        <f>IF($O502&gt;=GM$1,$S502,0)</f>
        <v>0</v>
      </c>
      <c r="GN502" s="27">
        <f>IF($O502&gt;=GN$1,$S502,0)</f>
        <v>0</v>
      </c>
      <c r="GO502" s="27">
        <f>IF($O502&gt;=GO$1,$S502,0)</f>
        <v>0</v>
      </c>
      <c r="GP502" s="27">
        <f>IF($O502&gt;=GP$1,$S502,0)</f>
        <v>0</v>
      </c>
      <c r="GQ502" s="27">
        <f>IF($O502&gt;=GQ$1,$S502,0)</f>
        <v>0</v>
      </c>
      <c r="GR502" s="27">
        <f>IF($O502&gt;=GR$1,$S502,0)</f>
        <v>0</v>
      </c>
      <c r="GS502" s="27">
        <f>IF($O502&gt;=GS$1,$S502,0)</f>
        <v>0</v>
      </c>
      <c r="GT502" s="27">
        <f>IF($O502&gt;=GT$1,$S502,0)</f>
        <v>0</v>
      </c>
      <c r="GU502" s="27">
        <f>IF($O502&gt;=GU$1,$S502,0)</f>
        <v>0</v>
      </c>
      <c r="GV502" s="27">
        <f>IF($O502&gt;=GV$1,$S502,0)</f>
        <v>0</v>
      </c>
      <c r="GW502" s="27">
        <f>IF($O502&gt;=GW$1,$S502,0)</f>
        <v>0</v>
      </c>
      <c r="GX502" s="27">
        <f>IF($O502&gt;=GX$1,$S502,0)</f>
        <v>0</v>
      </c>
      <c r="GY502" s="27">
        <f>IF($O502&gt;=GY$1,$S502,0)</f>
        <v>0</v>
      </c>
      <c r="GZ502" s="27">
        <f>IF($O502&gt;=GZ$1,$S502,0)</f>
        <v>0</v>
      </c>
      <c r="HA502" s="27">
        <f>IF($O502&gt;=HA$1,$S502,0)</f>
        <v>0</v>
      </c>
      <c r="HB502" s="27">
        <f>IF($O502&gt;=HB$1,$S502,0)</f>
        <v>0</v>
      </c>
      <c r="HC502" s="27">
        <f>IF($O502&gt;=HC$1,$S502,0)</f>
        <v>0</v>
      </c>
    </row>
    <row r="503" spans="1:211">
      <c r="A503" s="3">
        <v>36781</v>
      </c>
      <c r="B503" s="3" t="s">
        <v>623</v>
      </c>
      <c r="C503" s="3" t="s">
        <v>477</v>
      </c>
      <c r="D503" s="3">
        <v>55</v>
      </c>
      <c r="E503" s="4">
        <v>32681</v>
      </c>
      <c r="F503" s="5">
        <v>29.013698630136986</v>
      </c>
      <c r="G503" s="3" t="s">
        <v>446</v>
      </c>
      <c r="H503" s="4">
        <v>23297</v>
      </c>
      <c r="I503" s="9" t="s">
        <v>824</v>
      </c>
      <c r="J503" s="5">
        <v>12842.26</v>
      </c>
      <c r="K503" s="31">
        <v>250</v>
      </c>
      <c r="L503" s="32">
        <v>29</v>
      </c>
      <c r="M503" s="33">
        <f>VLOOKUP(L503,FIND,3,TRUE)</f>
        <v>1.5</v>
      </c>
      <c r="N503" s="32">
        <f>IF(L503&gt;30,180,VLOOKUP(L503,TEMPO,2,FALSE))</f>
        <v>174</v>
      </c>
      <c r="O503" s="32">
        <f>IF(R503&gt;0,4,N503)</f>
        <v>174</v>
      </c>
      <c r="P503" s="96">
        <f>J503*M503*L503</f>
        <v>558638.30999999994</v>
      </c>
      <c r="Q503" s="96">
        <f>10934.45*2</f>
        <v>21868.9</v>
      </c>
      <c r="R503" s="96">
        <f>IF(P503&lt;=Q503,P503/4,0)</f>
        <v>0</v>
      </c>
      <c r="S503" s="5">
        <f>IF(P503&gt;=Q503,P503/N503,0)</f>
        <v>3210.5649999999996</v>
      </c>
      <c r="T503" s="3"/>
      <c r="U503" s="3">
        <f>IF(T503="",1,0)</f>
        <v>1</v>
      </c>
      <c r="V503" s="3">
        <v>151</v>
      </c>
      <c r="W503" s="5">
        <v>0</v>
      </c>
      <c r="X503" s="5">
        <v>245.73</v>
      </c>
      <c r="Y503" s="5">
        <f>X503*W503</f>
        <v>0</v>
      </c>
      <c r="Z503" s="5">
        <v>400</v>
      </c>
      <c r="AA503" s="5">
        <f>S503+Y503+Z503</f>
        <v>3610.5649999999996</v>
      </c>
      <c r="AB503" s="39">
        <f>(J503/12+J503/12*1.3333333333+450/12+J503/30*6/12+J503)*1.3+Y503+Z503+153.9</f>
        <v>20822.074911064738</v>
      </c>
      <c r="AC503" s="39" t="s">
        <v>464</v>
      </c>
      <c r="AD503" s="39">
        <f>J503*1.3+400+153.9</f>
        <v>17248.838000000003</v>
      </c>
      <c r="AE503" s="39">
        <f>SUMIFS('CUSTO MENSAL FUNC NOVO'!H:H,'CUSTO MENSAL FUNC NOVO'!A:A,'VALORES MENSAIS'!AC503)</f>
        <v>7085.2820000000002</v>
      </c>
      <c r="AF503" s="27">
        <f>IF($R503&gt;0,$R503,$S503)+$Y503+$Z503</f>
        <v>3610.5649999999996</v>
      </c>
      <c r="AG503" s="27">
        <f>IF($R503&gt;0,$R503,$S503)+$Y503+$Z503</f>
        <v>3610.5649999999996</v>
      </c>
      <c r="AH503" s="27">
        <f>IF($R503&gt;0,$R503,$S503)+$Y503+$Z503</f>
        <v>3610.5649999999996</v>
      </c>
      <c r="AI503" s="27">
        <f>IF($R503&gt;0,$R503,$S503)+$Y503+$Z503</f>
        <v>3610.5649999999996</v>
      </c>
      <c r="AJ503" s="27">
        <f>IF($O503&gt;=AJ$1,$S503+$Y503+$Z503,$Y503+$Z503)</f>
        <v>3610.5649999999996</v>
      </c>
      <c r="AK503" s="27">
        <f>IF($O503&gt;=AK$1,$S503+$Y503+$Z503,$Y503+$Z503)</f>
        <v>3610.5649999999996</v>
      </c>
      <c r="AL503" s="27">
        <f>IF($O503&gt;=AL$1,$S503+$Y503+$Z503,$Y503+$Z503)</f>
        <v>3610.5649999999996</v>
      </c>
      <c r="AM503" s="27">
        <f>IF($O503&gt;=AM$1,$S503+$Y503+$Z503,$Y503+$Z503)</f>
        <v>3610.5649999999996</v>
      </c>
      <c r="AN503" s="27">
        <f>IF($O503&gt;=AN$1,$S503+$Y503+$Z503,$Y503+$Z503)</f>
        <v>3610.5649999999996</v>
      </c>
      <c r="AO503" s="27">
        <f>IF($O503&gt;=AO$1,$S503+$Y503+$Z503,$Y503+$Z503)</f>
        <v>3610.5649999999996</v>
      </c>
      <c r="AP503" s="27">
        <f>IF($O503&gt;=AP$1,$S503+$Y503+$Z503,$Y503+$Z503)</f>
        <v>3610.5649999999996</v>
      </c>
      <c r="AQ503" s="27">
        <f>IF($O503&gt;=AQ$1,$S503+$Y503+$Z503,$Y503+$Z503)</f>
        <v>3610.5649999999996</v>
      </c>
      <c r="AR503" s="27">
        <f>IF($O503&gt;=AR$1,$S503+$Y503+$Z503,$Y503+$Z503)</f>
        <v>3610.5649999999996</v>
      </c>
      <c r="AS503" s="27">
        <f>IF($O503&gt;=AS$1,$S503+$Y503+$Z503,$Y503+$Z503)</f>
        <v>3610.5649999999996</v>
      </c>
      <c r="AT503" s="27">
        <f>IF($O503&gt;=AT$1,$S503+$Y503+$Z503,$Y503+$Z503)</f>
        <v>3610.5649999999996</v>
      </c>
      <c r="AU503" s="27">
        <f>IF($O503&gt;=AU$1,$S503+$Y503+$Z503,$Y503+$Z503)</f>
        <v>3610.5649999999996</v>
      </c>
      <c r="AV503" s="27">
        <f>IF($O503&gt;=AV$1,$S503+$Y503+$Z503,$Y503+$Z503)</f>
        <v>3610.5649999999996</v>
      </c>
      <c r="AW503" s="27">
        <f>IF($O503&gt;=AW$1,$S503+$Y503+$Z503,$Y503+$Z503)</f>
        <v>3610.5649999999996</v>
      </c>
      <c r="AX503" s="27">
        <f>IF($O503&gt;=AX$1,$S503+$Y503+$Z503,$Y503+$Z503)</f>
        <v>3610.5649999999996</v>
      </c>
      <c r="AY503" s="27">
        <f>IF($O503&gt;=AY$1,$S503+$Y503+$Z503,$Y503+$Z503)</f>
        <v>3610.5649999999996</v>
      </c>
      <c r="AZ503" s="27">
        <f>IF($O503&gt;=AZ$1,$S503+$Y503+$Z503,$Y503+$Z503)</f>
        <v>3610.5649999999996</v>
      </c>
      <c r="BA503" s="27">
        <f>IF($O503&gt;=BA$1,$S503+$Y503+$Z503,$Y503+$Z503)</f>
        <v>3610.5649999999996</v>
      </c>
      <c r="BB503" s="27">
        <f>IF($O503&gt;=BB$1,$S503+$Y503+$Z503,$Y503+$Z503)</f>
        <v>3610.5649999999996</v>
      </c>
      <c r="BC503" s="27">
        <f>IF($O503&gt;=BC$1,$S503+$Y503+$Z503,$Y503+$Z503)</f>
        <v>3610.5649999999996</v>
      </c>
      <c r="BD503" s="27">
        <f>IF($O503&gt;=BD$1,$S503+$Y503+$Z503,$Y503+$Z503)</f>
        <v>3610.5649999999996</v>
      </c>
      <c r="BE503" s="27">
        <f>IF($O503&gt;=BE$1,$S503+$Y503+$Z503,$Y503+$Z503)</f>
        <v>3610.5649999999996</v>
      </c>
      <c r="BF503" s="27">
        <f>IF($O503&gt;=BF$1,$S503+$Y503+$Z503,$Y503+$Z503)</f>
        <v>3610.5649999999996</v>
      </c>
      <c r="BG503" s="27">
        <f>IF($O503&gt;=BG$1,$S503+$Y503+$Z503,$Y503+$Z503)</f>
        <v>3610.5649999999996</v>
      </c>
      <c r="BH503" s="27">
        <f>IF($O503&gt;=BH$1,$S503+$Y503+$Z503,$Y503+$Z503)</f>
        <v>3610.5649999999996</v>
      </c>
      <c r="BI503" s="27">
        <f>IF($O503&gt;=BI$1,$S503+$Y503+$Z503,$Y503+$Z503)</f>
        <v>3610.5649999999996</v>
      </c>
      <c r="BJ503" s="27">
        <f>IF($O503&gt;=BJ$1,$S503+$Y503+$Z503,$Y503+$Z503)</f>
        <v>3610.5649999999996</v>
      </c>
      <c r="BK503" s="27">
        <f>IF($O503&gt;=BK$1,$S503+$Y503+$Z503,$Y503+$Z503)</f>
        <v>3610.5649999999996</v>
      </c>
      <c r="BL503" s="27">
        <f>IF($O503&gt;=BL$1,$S503+$Y503+$Z503,$Y503+$Z503)</f>
        <v>3610.5649999999996</v>
      </c>
      <c r="BM503" s="27">
        <f>IF($O503&gt;=BM$1,$S503+$Y503+$Z503,$Y503+$Z503)</f>
        <v>3610.5649999999996</v>
      </c>
      <c r="BN503" s="27">
        <f>IF($O503&gt;=BN$1,$S503+$Y503+$Z503,$Y503+$Z503)</f>
        <v>3610.5649999999996</v>
      </c>
      <c r="BO503" s="27">
        <f>IF($O503&gt;=BO$1,$S503+$Y503+$Z503,$Y503+$Z503)</f>
        <v>3610.5649999999996</v>
      </c>
      <c r="BP503" s="27">
        <f>IF($O503&gt;=BP$1,$S503+$Y503+$Z503,$Y503+$Z503)</f>
        <v>3610.5649999999996</v>
      </c>
      <c r="BQ503" s="27">
        <f>IF($O503&gt;=BQ$1,$S503+$Y503+$Z503,$Y503+$Z503)</f>
        <v>3610.5649999999996</v>
      </c>
      <c r="BR503" s="27">
        <f>IF($O503&gt;=BR$1,$S503+$Y503+$Z503,$Y503+$Z503)</f>
        <v>3610.5649999999996</v>
      </c>
      <c r="BS503" s="27">
        <f>IF($O503&gt;=BS$1,$S503+$Y503+$Z503,$Y503+$Z503)</f>
        <v>3610.5649999999996</v>
      </c>
      <c r="BT503" s="27">
        <f>IF($O503&gt;=BT$1,$S503+$Y503+$Z503,$Y503+$Z503)</f>
        <v>3610.5649999999996</v>
      </c>
      <c r="BU503" s="27">
        <f>IF($O503&gt;=BU$1,$S503+$Y503+$Z503,$Y503+$Z503)</f>
        <v>3610.5649999999996</v>
      </c>
      <c r="BV503" s="27">
        <f>IF($O503&gt;=BV$1,$S503+$Y503+$Z503,$Y503+$Z503)</f>
        <v>3610.5649999999996</v>
      </c>
      <c r="BW503" s="27">
        <f>IF($O503&gt;=BW$1,$S503+$Y503+$Z503,$Y503+$Z503)</f>
        <v>3610.5649999999996</v>
      </c>
      <c r="BX503" s="27">
        <f>IF($O503&gt;=BX$1,$S503+$Y503+$Z503,$Y503+$Z503)</f>
        <v>3610.5649999999996</v>
      </c>
      <c r="BY503" s="27">
        <f>IF($O503&gt;=BY$1,$S503+$Y503+$Z503,$Y503+$Z503)</f>
        <v>3610.5649999999996</v>
      </c>
      <c r="BZ503" s="27">
        <f>IF($O503&gt;=BZ$1,$S503+$Y503+$Z503,$Y503+$Z503)</f>
        <v>3610.5649999999996</v>
      </c>
      <c r="CA503" s="27">
        <f>IF($O503&gt;=CA$1,$S503+$Y503+$Z503,$Y503+$Z503)</f>
        <v>3610.5649999999996</v>
      </c>
      <c r="CB503" s="27">
        <f>IF($O503&gt;=CB$1,$S503+$Y503+$Z503,$Y503+$Z503)</f>
        <v>3610.5649999999996</v>
      </c>
      <c r="CC503" s="27">
        <f>IF($O503&gt;=CC$1,$S503+$Y503+$Z503,$Y503+$Z503)</f>
        <v>3610.5649999999996</v>
      </c>
      <c r="CD503" s="27">
        <f>IF($O503&gt;=CD$1,$S503+$Y503+$Z503,$Y503+$Z503)</f>
        <v>3610.5649999999996</v>
      </c>
      <c r="CE503" s="27">
        <f>IF($O503&gt;=CE$1,$S503+$Y503+$Z503,$Y503+$Z503)</f>
        <v>3610.5649999999996</v>
      </c>
      <c r="CF503" s="27">
        <f>IF($O503&gt;=CF$1,$S503+$Y503+$Z503,$Y503+$Z503)</f>
        <v>3610.5649999999996</v>
      </c>
      <c r="CG503" s="27">
        <f>IF($O503&gt;=CG$1,$S503+$Y503+$Z503,$Y503+$Z503)</f>
        <v>3610.5649999999996</v>
      </c>
      <c r="CH503" s="27">
        <f>IF($O503&gt;=CH$1,$S503+$Y503+$Z503,$Y503+$Z503)</f>
        <v>3610.5649999999996</v>
      </c>
      <c r="CI503" s="27">
        <f>IF($O503&gt;=CI$1,$S503+$Y503+$Z503,$Y503+$Z503)</f>
        <v>3610.5649999999996</v>
      </c>
      <c r="CJ503" s="27">
        <f>IF($O503&gt;=CJ$1,$S503+$Y503+$Z503,$Y503+$Z503)</f>
        <v>3610.5649999999996</v>
      </c>
      <c r="CK503" s="27">
        <f>IF($O503&gt;=CK$1,$S503+$Y503+$Z503,$Y503+$Z503)</f>
        <v>3610.5649999999996</v>
      </c>
      <c r="CL503" s="27">
        <f>IF($O503&gt;=CL$1,$S503+$Y503+$Z503,$Y503+$Z503)</f>
        <v>3610.5649999999996</v>
      </c>
      <c r="CM503" s="27">
        <f>IF($O503&gt;=CM$1,$S503+$Y503+$Z503,$Y503+$Z503)</f>
        <v>3610.5649999999996</v>
      </c>
      <c r="CN503" s="27">
        <f>IF($O503&gt;=CN$1,$S503+$Y503,$Y503)</f>
        <v>3210.5649999999996</v>
      </c>
      <c r="CO503" s="27">
        <f>IF($O503&gt;=CO$1,$S503+$Y503,$Y503)</f>
        <v>3210.5649999999996</v>
      </c>
      <c r="CP503" s="27">
        <f>IF($O503&gt;=CP$1,$S503+$Y503,$Y503)</f>
        <v>3210.5649999999996</v>
      </c>
      <c r="CQ503" s="27">
        <f>IF($O503&gt;=CQ$1,$S503+$Y503,$Y503)</f>
        <v>3210.5649999999996</v>
      </c>
      <c r="CR503" s="27">
        <f>IF($O503&gt;=CR$1,$S503+$Y503,$Y503)</f>
        <v>3210.5649999999996</v>
      </c>
      <c r="CS503" s="27">
        <f>IF($O503&gt;=CS$1,$S503+$Y503,$Y503)</f>
        <v>3210.5649999999996</v>
      </c>
      <c r="CT503" s="27">
        <f>IF($O503&gt;=CT$1,$S503+$Y503,$Y503)</f>
        <v>3210.5649999999996</v>
      </c>
      <c r="CU503" s="27">
        <f>IF($O503&gt;=CU$1,$S503+$Y503,$Y503)</f>
        <v>3210.5649999999996</v>
      </c>
      <c r="CV503" s="27">
        <f>IF($O503&gt;=CV$1,$S503+$Y503,$Y503)</f>
        <v>3210.5649999999996</v>
      </c>
      <c r="CW503" s="27">
        <f>IF($O503&gt;=CW$1,$S503+$Y503,$Y503)</f>
        <v>3210.5649999999996</v>
      </c>
      <c r="CX503" s="27">
        <f>IF($O503&gt;=CX$1,$S503+$Y503,$Y503)</f>
        <v>3210.5649999999996</v>
      </c>
      <c r="CY503" s="27">
        <f>IF($O503&gt;=CY$1,$S503+$Y503,$Y503)</f>
        <v>3210.5649999999996</v>
      </c>
      <c r="CZ503" s="27">
        <f>IF($O503&gt;=CZ$1,$S503+$Y503,$Y503)</f>
        <v>3210.5649999999996</v>
      </c>
      <c r="DA503" s="27">
        <f>IF($O503&gt;=DA$1,$S503+$Y503,$Y503)</f>
        <v>3210.5649999999996</v>
      </c>
      <c r="DB503" s="27">
        <f>IF($O503&gt;=DB$1,$S503+$Y503,$Y503)</f>
        <v>3210.5649999999996</v>
      </c>
      <c r="DC503" s="27">
        <f>IF($O503&gt;=DC$1,$S503+$Y503,$Y503)</f>
        <v>3210.5649999999996</v>
      </c>
      <c r="DD503" s="27">
        <f>IF($O503&gt;=DD$1,$S503+$Y503,$Y503)</f>
        <v>3210.5649999999996</v>
      </c>
      <c r="DE503" s="27">
        <f>IF($O503&gt;=DE$1,$S503+$Y503,$Y503)</f>
        <v>3210.5649999999996</v>
      </c>
      <c r="DF503" s="27">
        <f>IF($O503&gt;=DF$1,$S503+$Y503,$Y503)</f>
        <v>3210.5649999999996</v>
      </c>
      <c r="DG503" s="27">
        <f>IF($O503&gt;=DG$1,$S503+$Y503,$Y503)</f>
        <v>3210.5649999999996</v>
      </c>
      <c r="DH503" s="27">
        <f>IF($O503&gt;=DH$1,$S503+$Y503,$Y503)</f>
        <v>3210.5649999999996</v>
      </c>
      <c r="DI503" s="27">
        <f>IF($O503&gt;=DI$1,$S503+$Y503,$Y503)</f>
        <v>3210.5649999999996</v>
      </c>
      <c r="DJ503" s="27">
        <f>IF($O503&gt;=DJ$1,$S503+$Y503,$Y503)</f>
        <v>3210.5649999999996</v>
      </c>
      <c r="DK503" s="27">
        <f>IF($O503&gt;=DK$1,$S503+$Y503,$Y503)</f>
        <v>3210.5649999999996</v>
      </c>
      <c r="DL503" s="27">
        <f>IF($O503&gt;=DL$1,$S503+$Y503,$Y503)</f>
        <v>3210.5649999999996</v>
      </c>
      <c r="DM503" s="27">
        <f>IF($O503&gt;=DM$1,$S503+$Y503,$Y503)</f>
        <v>3210.5649999999996</v>
      </c>
      <c r="DN503" s="27">
        <f>IF($O503&gt;=DN$1,$S503+$Y503,$Y503)</f>
        <v>3210.5649999999996</v>
      </c>
      <c r="DO503" s="27">
        <f>IF($O503&gt;=DO$1,$S503+$Y503,$Y503)</f>
        <v>3210.5649999999996</v>
      </c>
      <c r="DP503" s="27">
        <f>IF($O503&gt;=DP$1,$S503+$Y503,$Y503)</f>
        <v>3210.5649999999996</v>
      </c>
      <c r="DQ503" s="27">
        <f>IF($O503&gt;=DQ$1,$S503+$Y503,$Y503)</f>
        <v>3210.5649999999996</v>
      </c>
      <c r="DR503" s="27">
        <f>IF($O503&gt;=DR$1,$S503+$Y503,$Y503)</f>
        <v>3210.5649999999996</v>
      </c>
      <c r="DS503" s="27">
        <f>IF($O503&gt;=DS$1,$S503+$Y503,$Y503)</f>
        <v>3210.5649999999996</v>
      </c>
      <c r="DT503" s="27">
        <f>IF($O503&gt;=DT$1,$S503+$Y503,$Y503)</f>
        <v>3210.5649999999996</v>
      </c>
      <c r="DU503" s="27">
        <f>IF($O503&gt;=DU$1,$S503+$Y503,$Y503)</f>
        <v>3210.5649999999996</v>
      </c>
      <c r="DV503" s="27">
        <f>IF($O503&gt;=DV$1,$S503+$Y503,$Y503)</f>
        <v>3210.5649999999996</v>
      </c>
      <c r="DW503" s="27">
        <f>IF($O503&gt;=DW$1,$S503+$Y503,$Y503)</f>
        <v>3210.5649999999996</v>
      </c>
      <c r="DX503" s="27">
        <f>IF($O503&gt;=DX$1,$S503+$Y503,$Y503)</f>
        <v>3210.5649999999996</v>
      </c>
      <c r="DY503" s="27">
        <f>IF($O503&gt;=DY$1,$S503+$Y503,$Y503)</f>
        <v>3210.5649999999996</v>
      </c>
      <c r="DZ503" s="27">
        <f>IF($O503&gt;=DZ$1,$S503+$Y503,$Y503)</f>
        <v>3210.5649999999996</v>
      </c>
      <c r="EA503" s="27">
        <f>IF($O503&gt;=EA$1,$S503+$Y503,$Y503)</f>
        <v>3210.5649999999996</v>
      </c>
      <c r="EB503" s="27">
        <f>IF($O503&gt;=EB$1,$S503+$Y503,$Y503)</f>
        <v>3210.5649999999996</v>
      </c>
      <c r="EC503" s="27">
        <f>IF($O503&gt;=EC$1,$S503+$Y503,$Y503)</f>
        <v>3210.5649999999996</v>
      </c>
      <c r="ED503" s="27">
        <f>IF($O503&gt;=ED$1,$S503+$Y503,$Y503)</f>
        <v>3210.5649999999996</v>
      </c>
      <c r="EE503" s="27">
        <f>IF($O503&gt;=EE$1,$S503+$Y503,$Y503)</f>
        <v>3210.5649999999996</v>
      </c>
      <c r="EF503" s="27">
        <f>IF($O503&gt;=EF$1,$S503+$Y503,$Y503)</f>
        <v>3210.5649999999996</v>
      </c>
      <c r="EG503" s="27">
        <f>IF($O503&gt;=EG$1,$S503+$Y503,$Y503)</f>
        <v>3210.5649999999996</v>
      </c>
      <c r="EH503" s="27">
        <f>IF($O503&gt;=EH$1,$S503+$Y503,$Y503)</f>
        <v>3210.5649999999996</v>
      </c>
      <c r="EI503" s="27">
        <f>IF($O503&gt;=EI$1,$S503+$Y503,$Y503)</f>
        <v>3210.5649999999996</v>
      </c>
      <c r="EJ503" s="27">
        <f>IF($O503&gt;=EJ$1,$S503+$Y503,$Y503)</f>
        <v>3210.5649999999996</v>
      </c>
      <c r="EK503" s="27">
        <f>IF($O503&gt;=EK$1,$S503+$Y503,$Y503)</f>
        <v>3210.5649999999996</v>
      </c>
      <c r="EL503" s="27">
        <f>IF($O503&gt;=EL$1,$S503+$Y503,$Y503)</f>
        <v>3210.5649999999996</v>
      </c>
      <c r="EM503" s="27">
        <f>IF($O503&gt;=EM$1,$S503+$Y503,$Y503)</f>
        <v>3210.5649999999996</v>
      </c>
      <c r="EN503" s="27">
        <f>IF($O503&gt;=EN$1,$S503+$Y503,$Y503)</f>
        <v>3210.5649999999996</v>
      </c>
      <c r="EO503" s="27">
        <f>IF($O503&gt;=EO$1,$S503+$Y503,$Y503)</f>
        <v>3210.5649999999996</v>
      </c>
      <c r="EP503" s="27">
        <f>IF($O503&gt;=EP$1,$S503+$Y503,$Y503)</f>
        <v>3210.5649999999996</v>
      </c>
      <c r="EQ503" s="27">
        <f>IF($O503&gt;=EQ$1,$S503+$Y503,$Y503)</f>
        <v>3210.5649999999996</v>
      </c>
      <c r="ER503" s="27">
        <f>IF($O503&gt;=ER$1,$S503+$Y503,$Y503)</f>
        <v>3210.5649999999996</v>
      </c>
      <c r="ES503" s="27">
        <f>IF($O503&gt;=ES$1,$S503+$Y503,$Y503)</f>
        <v>3210.5649999999996</v>
      </c>
      <c r="ET503" s="27">
        <f>IF($O503&gt;=ET$1,$S503+$Y503,$Y503)</f>
        <v>3210.5649999999996</v>
      </c>
      <c r="EU503" s="27">
        <f>IF($O503&gt;=EU$1,$S503+$Y503,$Y503)</f>
        <v>3210.5649999999996</v>
      </c>
      <c r="EV503" s="27">
        <f>IF($O503&gt;=EV$1,$S503,0)</f>
        <v>3210.5649999999996</v>
      </c>
      <c r="EW503" s="27">
        <f>IF($O503&gt;=EW$1,$S503,0)</f>
        <v>3210.5649999999996</v>
      </c>
      <c r="EX503" s="27">
        <f>IF($O503&gt;=EX$1,$S503,0)</f>
        <v>3210.5649999999996</v>
      </c>
      <c r="EY503" s="27">
        <f>IF($O503&gt;=EY$1,$S503,0)</f>
        <v>3210.5649999999996</v>
      </c>
      <c r="EZ503" s="27">
        <f>IF($O503&gt;=EZ$1,$S503,0)</f>
        <v>3210.5649999999996</v>
      </c>
      <c r="FA503" s="27">
        <f>IF($O503&gt;=FA$1,$S503,0)</f>
        <v>3210.5649999999996</v>
      </c>
      <c r="FB503" s="27">
        <f>IF($O503&gt;=FB$1,$S503,0)</f>
        <v>3210.5649999999996</v>
      </c>
      <c r="FC503" s="27">
        <f>IF($O503&gt;=FC$1,$S503,0)</f>
        <v>3210.5649999999996</v>
      </c>
      <c r="FD503" s="27">
        <f>IF($O503&gt;=FD$1,$S503,0)</f>
        <v>3210.5649999999996</v>
      </c>
      <c r="FE503" s="27">
        <f>IF($O503&gt;=FE$1,$S503,0)</f>
        <v>3210.5649999999996</v>
      </c>
      <c r="FF503" s="27">
        <f>IF($O503&gt;=FF$1,$S503,0)</f>
        <v>3210.5649999999996</v>
      </c>
      <c r="FG503" s="27">
        <f>IF($O503&gt;=FG$1,$S503,0)</f>
        <v>3210.5649999999996</v>
      </c>
      <c r="FH503" s="27">
        <f>IF($O503&gt;=FH$1,$S503,0)</f>
        <v>3210.5649999999996</v>
      </c>
      <c r="FI503" s="27">
        <f>IF($O503&gt;=FI$1,$S503,0)</f>
        <v>3210.5649999999996</v>
      </c>
      <c r="FJ503" s="27">
        <f>IF($O503&gt;=FJ$1,$S503,0)</f>
        <v>3210.5649999999996</v>
      </c>
      <c r="FK503" s="27">
        <f>IF($O503&gt;=FK$1,$S503,0)</f>
        <v>3210.5649999999996</v>
      </c>
      <c r="FL503" s="27">
        <f>IF($O503&gt;=FL$1,$S503,0)</f>
        <v>3210.5649999999996</v>
      </c>
      <c r="FM503" s="27">
        <f>IF($O503&gt;=FM$1,$S503,0)</f>
        <v>3210.5649999999996</v>
      </c>
      <c r="FN503" s="27">
        <f>IF($O503&gt;=FN$1,$S503,0)</f>
        <v>3210.5649999999996</v>
      </c>
      <c r="FO503" s="27">
        <f>IF($O503&gt;=FO$1,$S503,0)</f>
        <v>3210.5649999999996</v>
      </c>
      <c r="FP503" s="27">
        <f>IF($O503&gt;=FP$1,$S503,0)</f>
        <v>3210.5649999999996</v>
      </c>
      <c r="FQ503" s="27">
        <f>IF($O503&gt;=FQ$1,$S503,0)</f>
        <v>3210.5649999999996</v>
      </c>
      <c r="FR503" s="27">
        <f>IF($O503&gt;=FR$1,$S503,0)</f>
        <v>3210.5649999999996</v>
      </c>
      <c r="FS503" s="27">
        <f>IF($O503&gt;=FS$1,$S503,0)</f>
        <v>3210.5649999999996</v>
      </c>
      <c r="FT503" s="27">
        <f>IF($O503&gt;=FT$1,$S503,0)</f>
        <v>3210.5649999999996</v>
      </c>
      <c r="FU503" s="27">
        <f>IF($O503&gt;=FU$1,$S503,0)</f>
        <v>3210.5649999999996</v>
      </c>
      <c r="FV503" s="27">
        <f>IF($O503&gt;=FV$1,$S503,0)</f>
        <v>3210.5649999999996</v>
      </c>
      <c r="FW503" s="27">
        <f>IF($O503&gt;=FW$1,$S503,0)</f>
        <v>3210.5649999999996</v>
      </c>
      <c r="FX503" s="27">
        <f>IF($O503&gt;=FX$1,$S503,0)</f>
        <v>3210.5649999999996</v>
      </c>
      <c r="FY503" s="27">
        <f>IF($O503&gt;=FY$1,$S503,0)</f>
        <v>3210.5649999999996</v>
      </c>
      <c r="FZ503" s="27">
        <f>IF($O503&gt;=FZ$1,$S503,0)</f>
        <v>3210.5649999999996</v>
      </c>
      <c r="GA503" s="27">
        <f>IF($O503&gt;=GA$1,$S503,0)</f>
        <v>3210.5649999999996</v>
      </c>
      <c r="GB503" s="27">
        <f>IF($O503&gt;=GB$1,$S503,0)</f>
        <v>3210.5649999999996</v>
      </c>
      <c r="GC503" s="27">
        <f>IF($O503&gt;=GC$1,$S503,0)</f>
        <v>3210.5649999999996</v>
      </c>
      <c r="GD503" s="27">
        <f>IF($O503&gt;=GD$1,$S503,0)</f>
        <v>3210.5649999999996</v>
      </c>
      <c r="GE503" s="27">
        <f>IF($O503&gt;=GE$1,$S503,0)</f>
        <v>3210.5649999999996</v>
      </c>
      <c r="GF503" s="27">
        <f>IF($O503&gt;=GF$1,$S503,0)</f>
        <v>3210.5649999999996</v>
      </c>
      <c r="GG503" s="27">
        <f>IF($O503&gt;=GG$1,$S503,0)</f>
        <v>3210.5649999999996</v>
      </c>
      <c r="GH503" s="27">
        <f>IF($O503&gt;=GH$1,$S503,0)</f>
        <v>3210.5649999999996</v>
      </c>
      <c r="GI503" s="27">
        <f>IF($O503&gt;=GI$1,$S503,0)</f>
        <v>3210.5649999999996</v>
      </c>
      <c r="GJ503" s="27">
        <f>IF($O503&gt;=GJ$1,$S503,0)</f>
        <v>3210.5649999999996</v>
      </c>
      <c r="GK503" s="27">
        <f>IF($O503&gt;=GK$1,$S503,0)</f>
        <v>3210.5649999999996</v>
      </c>
      <c r="GL503" s="27">
        <f>IF($O503&gt;=GL$1,$S503,0)</f>
        <v>3210.5649999999996</v>
      </c>
      <c r="GM503" s="27">
        <f>IF($O503&gt;=GM$1,$S503,0)</f>
        <v>3210.5649999999996</v>
      </c>
      <c r="GN503" s="27">
        <f>IF($O503&gt;=GN$1,$S503,0)</f>
        <v>3210.5649999999996</v>
      </c>
      <c r="GO503" s="27">
        <f>IF($O503&gt;=GO$1,$S503,0)</f>
        <v>3210.5649999999996</v>
      </c>
      <c r="GP503" s="27">
        <f>IF($O503&gt;=GP$1,$S503,0)</f>
        <v>3210.5649999999996</v>
      </c>
      <c r="GQ503" s="27">
        <f>IF($O503&gt;=GQ$1,$S503,0)</f>
        <v>3210.5649999999996</v>
      </c>
      <c r="GR503" s="27">
        <f>IF($O503&gt;=GR$1,$S503,0)</f>
        <v>3210.5649999999996</v>
      </c>
      <c r="GS503" s="27">
        <f>IF($O503&gt;=GS$1,$S503,0)</f>
        <v>3210.5649999999996</v>
      </c>
      <c r="GT503" s="27">
        <f>IF($O503&gt;=GT$1,$S503,0)</f>
        <v>3210.5649999999996</v>
      </c>
      <c r="GU503" s="27">
        <f>IF($O503&gt;=GU$1,$S503,0)</f>
        <v>3210.5649999999996</v>
      </c>
      <c r="GV503" s="27">
        <f>IF($O503&gt;=GV$1,$S503,0)</f>
        <v>3210.5649999999996</v>
      </c>
      <c r="GW503" s="27">
        <f>IF($O503&gt;=GW$1,$S503,0)</f>
        <v>3210.5649999999996</v>
      </c>
      <c r="GX503" s="27">
        <f>IF($O503&gt;=GX$1,$S503,0)</f>
        <v>0</v>
      </c>
      <c r="GY503" s="27">
        <f>IF($O503&gt;=GY$1,$S503,0)</f>
        <v>0</v>
      </c>
      <c r="GZ503" s="27">
        <f>IF($O503&gt;=GZ$1,$S503,0)</f>
        <v>0</v>
      </c>
      <c r="HA503" s="27">
        <f>IF($O503&gt;=HA$1,$S503,0)</f>
        <v>0</v>
      </c>
      <c r="HB503" s="27">
        <f>IF($O503&gt;=HB$1,$S503,0)</f>
        <v>0</v>
      </c>
      <c r="HC503" s="27">
        <f>IF($O503&gt;=HC$1,$S503,0)</f>
        <v>0</v>
      </c>
    </row>
    <row r="504" spans="1:211">
      <c r="A504" s="3">
        <v>113603</v>
      </c>
      <c r="B504" s="3" t="s">
        <v>478</v>
      </c>
      <c r="C504" s="3" t="s">
        <v>464</v>
      </c>
      <c r="D504" s="3">
        <v>51</v>
      </c>
      <c r="E504" s="4">
        <v>38166</v>
      </c>
      <c r="F504" s="5">
        <v>13.986301369863014</v>
      </c>
      <c r="G504" s="3" t="s">
        <v>446</v>
      </c>
      <c r="H504" s="4">
        <v>24716</v>
      </c>
      <c r="I504" s="9" t="s">
        <v>824</v>
      </c>
      <c r="J504" s="5">
        <v>6377.91</v>
      </c>
      <c r="K504" s="31">
        <v>250</v>
      </c>
      <c r="L504" s="32">
        <v>14</v>
      </c>
      <c r="M504" s="33">
        <f>VLOOKUP(L504,FIND,3,TRUE)</f>
        <v>1.1000000000000001</v>
      </c>
      <c r="N504" s="32">
        <f>IF(L504&gt;30,180,VLOOKUP(L504,TEMPO,2,FALSE))</f>
        <v>84</v>
      </c>
      <c r="O504" s="32">
        <f>IF(R504&gt;0,4,N504)</f>
        <v>84</v>
      </c>
      <c r="P504" s="96">
        <f>J504*M504*L504</f>
        <v>98219.813999999998</v>
      </c>
      <c r="Q504" s="96">
        <f>10934.45*2</f>
        <v>21868.9</v>
      </c>
      <c r="R504" s="96">
        <f>IF(P504&lt;=Q504,P504/4,0)</f>
        <v>0</v>
      </c>
      <c r="S504" s="5">
        <f>IF(P504&gt;=Q504,P504/N504,0)</f>
        <v>1169.2835</v>
      </c>
      <c r="T504" s="3"/>
      <c r="U504" s="3">
        <f>IF(T504="",1,0)</f>
        <v>1</v>
      </c>
      <c r="V504" s="3">
        <v>137</v>
      </c>
      <c r="W504" s="5">
        <v>0</v>
      </c>
      <c r="X504" s="5">
        <v>203.3</v>
      </c>
      <c r="Y504" s="5">
        <f>X504*W504</f>
        <v>0</v>
      </c>
      <c r="Z504" s="5">
        <v>400</v>
      </c>
      <c r="AA504" s="5">
        <f>S504+Y504+Z504</f>
        <v>1569.2835</v>
      </c>
      <c r="AB504" s="39">
        <f>(J504/12+J504/12*1.3333333333+450/12+J504/30*6/12+J504)*1.3+Y504+Z504+153.9</f>
        <v>10644.314966643635</v>
      </c>
      <c r="AC504" s="39" t="s">
        <v>464</v>
      </c>
      <c r="AD504" s="39">
        <f>J504*1.3+400+153.9</f>
        <v>8845.1829999999991</v>
      </c>
      <c r="AE504" s="39">
        <f>SUMIFS('CUSTO MENSAL FUNC NOVO'!H:H,'CUSTO MENSAL FUNC NOVO'!A:A,'VALORES MENSAIS'!AC504)</f>
        <v>7085.2820000000002</v>
      </c>
      <c r="AF504" s="27">
        <f>IF($R504&gt;0,$R504,$S504)+$Y504+$Z504</f>
        <v>1569.2835</v>
      </c>
      <c r="AG504" s="27">
        <f>IF($R504&gt;0,$R504,$S504)+$Y504+$Z504</f>
        <v>1569.2835</v>
      </c>
      <c r="AH504" s="27">
        <f>IF($R504&gt;0,$R504,$S504)+$Y504+$Z504</f>
        <v>1569.2835</v>
      </c>
      <c r="AI504" s="27">
        <f>IF($R504&gt;0,$R504,$S504)+$Y504+$Z504</f>
        <v>1569.2835</v>
      </c>
      <c r="AJ504" s="27">
        <f>IF($O504&gt;=AJ$1,$S504+$Y504+$Z504,$Y504+$Z504)</f>
        <v>1569.2835</v>
      </c>
      <c r="AK504" s="27">
        <f>IF($O504&gt;=AK$1,$S504+$Y504+$Z504,$Y504+$Z504)</f>
        <v>1569.2835</v>
      </c>
      <c r="AL504" s="27">
        <f>IF($O504&gt;=AL$1,$S504+$Y504+$Z504,$Y504+$Z504)</f>
        <v>1569.2835</v>
      </c>
      <c r="AM504" s="27">
        <f>IF($O504&gt;=AM$1,$S504+$Y504+$Z504,$Y504+$Z504)</f>
        <v>1569.2835</v>
      </c>
      <c r="AN504" s="27">
        <f>IF($O504&gt;=AN$1,$S504+$Y504+$Z504,$Y504+$Z504)</f>
        <v>1569.2835</v>
      </c>
      <c r="AO504" s="27">
        <f>IF($O504&gt;=AO$1,$S504+$Y504+$Z504,$Y504+$Z504)</f>
        <v>1569.2835</v>
      </c>
      <c r="AP504" s="27">
        <f>IF($O504&gt;=AP$1,$S504+$Y504+$Z504,$Y504+$Z504)</f>
        <v>1569.2835</v>
      </c>
      <c r="AQ504" s="27">
        <f>IF($O504&gt;=AQ$1,$S504+$Y504+$Z504,$Y504+$Z504)</f>
        <v>1569.2835</v>
      </c>
      <c r="AR504" s="27">
        <f>IF($O504&gt;=AR$1,$S504+$Y504+$Z504,$Y504+$Z504)</f>
        <v>1569.2835</v>
      </c>
      <c r="AS504" s="27">
        <f>IF($O504&gt;=AS$1,$S504+$Y504+$Z504,$Y504+$Z504)</f>
        <v>1569.2835</v>
      </c>
      <c r="AT504" s="27">
        <f>IF($O504&gt;=AT$1,$S504+$Y504+$Z504,$Y504+$Z504)</f>
        <v>1569.2835</v>
      </c>
      <c r="AU504" s="27">
        <f>IF($O504&gt;=AU$1,$S504+$Y504+$Z504,$Y504+$Z504)</f>
        <v>1569.2835</v>
      </c>
      <c r="AV504" s="27">
        <f>IF($O504&gt;=AV$1,$S504+$Y504+$Z504,$Y504+$Z504)</f>
        <v>1569.2835</v>
      </c>
      <c r="AW504" s="27">
        <f>IF($O504&gt;=AW$1,$S504+$Y504+$Z504,$Y504+$Z504)</f>
        <v>1569.2835</v>
      </c>
      <c r="AX504" s="27">
        <f>IF($O504&gt;=AX$1,$S504+$Y504+$Z504,$Y504+$Z504)</f>
        <v>1569.2835</v>
      </c>
      <c r="AY504" s="27">
        <f>IF($O504&gt;=AY$1,$S504+$Y504+$Z504,$Y504+$Z504)</f>
        <v>1569.2835</v>
      </c>
      <c r="AZ504" s="27">
        <f>IF($O504&gt;=AZ$1,$S504+$Y504+$Z504,$Y504+$Z504)</f>
        <v>1569.2835</v>
      </c>
      <c r="BA504" s="27">
        <f>IF($O504&gt;=BA$1,$S504+$Y504+$Z504,$Y504+$Z504)</f>
        <v>1569.2835</v>
      </c>
      <c r="BB504" s="27">
        <f>IF($O504&gt;=BB$1,$S504+$Y504+$Z504,$Y504+$Z504)</f>
        <v>1569.2835</v>
      </c>
      <c r="BC504" s="27">
        <f>IF($O504&gt;=BC$1,$S504+$Y504+$Z504,$Y504+$Z504)</f>
        <v>1569.2835</v>
      </c>
      <c r="BD504" s="27">
        <f>IF($O504&gt;=BD$1,$S504+$Y504+$Z504,$Y504+$Z504)</f>
        <v>1569.2835</v>
      </c>
      <c r="BE504" s="27">
        <f>IF($O504&gt;=BE$1,$S504+$Y504+$Z504,$Y504+$Z504)</f>
        <v>1569.2835</v>
      </c>
      <c r="BF504" s="27">
        <f>IF($O504&gt;=BF$1,$S504+$Y504+$Z504,$Y504+$Z504)</f>
        <v>1569.2835</v>
      </c>
      <c r="BG504" s="27">
        <f>IF($O504&gt;=BG$1,$S504+$Y504+$Z504,$Y504+$Z504)</f>
        <v>1569.2835</v>
      </c>
      <c r="BH504" s="27">
        <f>IF($O504&gt;=BH$1,$S504+$Y504+$Z504,$Y504+$Z504)</f>
        <v>1569.2835</v>
      </c>
      <c r="BI504" s="27">
        <f>IF($O504&gt;=BI$1,$S504+$Y504+$Z504,$Y504+$Z504)</f>
        <v>1569.2835</v>
      </c>
      <c r="BJ504" s="27">
        <f>IF($O504&gt;=BJ$1,$S504+$Y504+$Z504,$Y504+$Z504)</f>
        <v>1569.2835</v>
      </c>
      <c r="BK504" s="27">
        <f>IF($O504&gt;=BK$1,$S504+$Y504+$Z504,$Y504+$Z504)</f>
        <v>1569.2835</v>
      </c>
      <c r="BL504" s="27">
        <f>IF($O504&gt;=BL$1,$S504+$Y504+$Z504,$Y504+$Z504)</f>
        <v>1569.2835</v>
      </c>
      <c r="BM504" s="27">
        <f>IF($O504&gt;=BM$1,$S504+$Y504+$Z504,$Y504+$Z504)</f>
        <v>1569.2835</v>
      </c>
      <c r="BN504" s="27">
        <f>IF($O504&gt;=BN$1,$S504+$Y504+$Z504,$Y504+$Z504)</f>
        <v>1569.2835</v>
      </c>
      <c r="BO504" s="27">
        <f>IF($O504&gt;=BO$1,$S504+$Y504+$Z504,$Y504+$Z504)</f>
        <v>1569.2835</v>
      </c>
      <c r="BP504" s="27">
        <f>IF($O504&gt;=BP$1,$S504+$Y504+$Z504,$Y504+$Z504)</f>
        <v>1569.2835</v>
      </c>
      <c r="BQ504" s="27">
        <f>IF($O504&gt;=BQ$1,$S504+$Y504+$Z504,$Y504+$Z504)</f>
        <v>1569.2835</v>
      </c>
      <c r="BR504" s="27">
        <f>IF($O504&gt;=BR$1,$S504+$Y504+$Z504,$Y504+$Z504)</f>
        <v>1569.2835</v>
      </c>
      <c r="BS504" s="27">
        <f>IF($O504&gt;=BS$1,$S504+$Y504+$Z504,$Y504+$Z504)</f>
        <v>1569.2835</v>
      </c>
      <c r="BT504" s="27">
        <f>IF($O504&gt;=BT$1,$S504+$Y504+$Z504,$Y504+$Z504)</f>
        <v>1569.2835</v>
      </c>
      <c r="BU504" s="27">
        <f>IF($O504&gt;=BU$1,$S504+$Y504+$Z504,$Y504+$Z504)</f>
        <v>1569.2835</v>
      </c>
      <c r="BV504" s="27">
        <f>IF($O504&gt;=BV$1,$S504+$Y504+$Z504,$Y504+$Z504)</f>
        <v>1569.2835</v>
      </c>
      <c r="BW504" s="27">
        <f>IF($O504&gt;=BW$1,$S504+$Y504+$Z504,$Y504+$Z504)</f>
        <v>1569.2835</v>
      </c>
      <c r="BX504" s="27">
        <f>IF($O504&gt;=BX$1,$S504+$Y504+$Z504,$Y504+$Z504)</f>
        <v>1569.2835</v>
      </c>
      <c r="BY504" s="27">
        <f>IF($O504&gt;=BY$1,$S504+$Y504+$Z504,$Y504+$Z504)</f>
        <v>1569.2835</v>
      </c>
      <c r="BZ504" s="27">
        <f>IF($O504&gt;=BZ$1,$S504+$Y504+$Z504,$Y504+$Z504)</f>
        <v>1569.2835</v>
      </c>
      <c r="CA504" s="27">
        <f>IF($O504&gt;=CA$1,$S504+$Y504+$Z504,$Y504+$Z504)</f>
        <v>1569.2835</v>
      </c>
      <c r="CB504" s="27">
        <f>IF($O504&gt;=CB$1,$S504+$Y504+$Z504,$Y504+$Z504)</f>
        <v>1569.2835</v>
      </c>
      <c r="CC504" s="27">
        <f>IF($O504&gt;=CC$1,$S504+$Y504+$Z504,$Y504+$Z504)</f>
        <v>1569.2835</v>
      </c>
      <c r="CD504" s="27">
        <f>IF($O504&gt;=CD$1,$S504+$Y504+$Z504,$Y504+$Z504)</f>
        <v>1569.2835</v>
      </c>
      <c r="CE504" s="27">
        <f>IF($O504&gt;=CE$1,$S504+$Y504+$Z504,$Y504+$Z504)</f>
        <v>1569.2835</v>
      </c>
      <c r="CF504" s="27">
        <f>IF($O504&gt;=CF$1,$S504+$Y504+$Z504,$Y504+$Z504)</f>
        <v>1569.2835</v>
      </c>
      <c r="CG504" s="27">
        <f>IF($O504&gt;=CG$1,$S504+$Y504+$Z504,$Y504+$Z504)</f>
        <v>1569.2835</v>
      </c>
      <c r="CH504" s="27">
        <f>IF($O504&gt;=CH$1,$S504+$Y504+$Z504,$Y504+$Z504)</f>
        <v>1569.2835</v>
      </c>
      <c r="CI504" s="27">
        <f>IF($O504&gt;=CI$1,$S504+$Y504+$Z504,$Y504+$Z504)</f>
        <v>1569.2835</v>
      </c>
      <c r="CJ504" s="27">
        <f>IF($O504&gt;=CJ$1,$S504+$Y504+$Z504,$Y504+$Z504)</f>
        <v>1569.2835</v>
      </c>
      <c r="CK504" s="27">
        <f>IF($O504&gt;=CK$1,$S504+$Y504+$Z504,$Y504+$Z504)</f>
        <v>1569.2835</v>
      </c>
      <c r="CL504" s="27">
        <f>IF($O504&gt;=CL$1,$S504+$Y504+$Z504,$Y504+$Z504)</f>
        <v>1569.2835</v>
      </c>
      <c r="CM504" s="27">
        <f>IF($O504&gt;=CM$1,$S504+$Y504+$Z504,$Y504+$Z504)</f>
        <v>1569.2835</v>
      </c>
      <c r="CN504" s="27">
        <f>IF($O504&gt;=CN$1,$S504+$Y504,$Y504)</f>
        <v>1169.2835</v>
      </c>
      <c r="CO504" s="27">
        <f>IF($O504&gt;=CO$1,$S504+$Y504,$Y504)</f>
        <v>1169.2835</v>
      </c>
      <c r="CP504" s="27">
        <f>IF($O504&gt;=CP$1,$S504+$Y504,$Y504)</f>
        <v>1169.2835</v>
      </c>
      <c r="CQ504" s="27">
        <f>IF($O504&gt;=CQ$1,$S504+$Y504,$Y504)</f>
        <v>1169.2835</v>
      </c>
      <c r="CR504" s="27">
        <f>IF($O504&gt;=CR$1,$S504+$Y504,$Y504)</f>
        <v>1169.2835</v>
      </c>
      <c r="CS504" s="27">
        <f>IF($O504&gt;=CS$1,$S504+$Y504,$Y504)</f>
        <v>1169.2835</v>
      </c>
      <c r="CT504" s="27">
        <f>IF($O504&gt;=CT$1,$S504+$Y504,$Y504)</f>
        <v>1169.2835</v>
      </c>
      <c r="CU504" s="27">
        <f>IF($O504&gt;=CU$1,$S504+$Y504,$Y504)</f>
        <v>1169.2835</v>
      </c>
      <c r="CV504" s="27">
        <f>IF($O504&gt;=CV$1,$S504+$Y504,$Y504)</f>
        <v>1169.2835</v>
      </c>
      <c r="CW504" s="27">
        <f>IF($O504&gt;=CW$1,$S504+$Y504,$Y504)</f>
        <v>1169.2835</v>
      </c>
      <c r="CX504" s="27">
        <f>IF($O504&gt;=CX$1,$S504+$Y504,$Y504)</f>
        <v>1169.2835</v>
      </c>
      <c r="CY504" s="27">
        <f>IF($O504&gt;=CY$1,$S504+$Y504,$Y504)</f>
        <v>1169.2835</v>
      </c>
      <c r="CZ504" s="27">
        <f>IF($O504&gt;=CZ$1,$S504+$Y504,$Y504)</f>
        <v>1169.2835</v>
      </c>
      <c r="DA504" s="27">
        <f>IF($O504&gt;=DA$1,$S504+$Y504,$Y504)</f>
        <v>1169.2835</v>
      </c>
      <c r="DB504" s="27">
        <f>IF($O504&gt;=DB$1,$S504+$Y504,$Y504)</f>
        <v>1169.2835</v>
      </c>
      <c r="DC504" s="27">
        <f>IF($O504&gt;=DC$1,$S504+$Y504,$Y504)</f>
        <v>1169.2835</v>
      </c>
      <c r="DD504" s="27">
        <f>IF($O504&gt;=DD$1,$S504+$Y504,$Y504)</f>
        <v>1169.2835</v>
      </c>
      <c r="DE504" s="27">
        <f>IF($O504&gt;=DE$1,$S504+$Y504,$Y504)</f>
        <v>1169.2835</v>
      </c>
      <c r="DF504" s="27">
        <f>IF($O504&gt;=DF$1,$S504+$Y504,$Y504)</f>
        <v>1169.2835</v>
      </c>
      <c r="DG504" s="27">
        <f>IF($O504&gt;=DG$1,$S504+$Y504,$Y504)</f>
        <v>1169.2835</v>
      </c>
      <c r="DH504" s="27">
        <f>IF($O504&gt;=DH$1,$S504+$Y504,$Y504)</f>
        <v>1169.2835</v>
      </c>
      <c r="DI504" s="27">
        <f>IF($O504&gt;=DI$1,$S504+$Y504,$Y504)</f>
        <v>1169.2835</v>
      </c>
      <c r="DJ504" s="27">
        <f>IF($O504&gt;=DJ$1,$S504+$Y504,$Y504)</f>
        <v>1169.2835</v>
      </c>
      <c r="DK504" s="27">
        <f>IF($O504&gt;=DK$1,$S504+$Y504,$Y504)</f>
        <v>1169.2835</v>
      </c>
      <c r="DL504" s="27">
        <f>IF($O504&gt;=DL$1,$S504+$Y504,$Y504)</f>
        <v>0</v>
      </c>
      <c r="DM504" s="27">
        <f>IF($O504&gt;=DM$1,$S504+$Y504,$Y504)</f>
        <v>0</v>
      </c>
      <c r="DN504" s="27">
        <f>IF($O504&gt;=DN$1,$S504+$Y504,$Y504)</f>
        <v>0</v>
      </c>
      <c r="DO504" s="27">
        <f>IF($O504&gt;=DO$1,$S504+$Y504,$Y504)</f>
        <v>0</v>
      </c>
      <c r="DP504" s="27">
        <f>IF($O504&gt;=DP$1,$S504+$Y504,$Y504)</f>
        <v>0</v>
      </c>
      <c r="DQ504" s="27">
        <f>IF($O504&gt;=DQ$1,$S504+$Y504,$Y504)</f>
        <v>0</v>
      </c>
      <c r="DR504" s="27">
        <f>IF($O504&gt;=DR$1,$S504+$Y504,$Y504)</f>
        <v>0</v>
      </c>
      <c r="DS504" s="27">
        <f>IF($O504&gt;=DS$1,$S504+$Y504,$Y504)</f>
        <v>0</v>
      </c>
      <c r="DT504" s="27">
        <f>IF($O504&gt;=DT$1,$S504+$Y504,$Y504)</f>
        <v>0</v>
      </c>
      <c r="DU504" s="27">
        <f>IF($O504&gt;=DU$1,$S504+$Y504,$Y504)</f>
        <v>0</v>
      </c>
      <c r="DV504" s="27">
        <f>IF($O504&gt;=DV$1,$S504+$Y504,$Y504)</f>
        <v>0</v>
      </c>
      <c r="DW504" s="27">
        <f>IF($O504&gt;=DW$1,$S504+$Y504,$Y504)</f>
        <v>0</v>
      </c>
      <c r="DX504" s="27">
        <f>IF($O504&gt;=DX$1,$S504+$Y504,$Y504)</f>
        <v>0</v>
      </c>
      <c r="DY504" s="27">
        <f>IF($O504&gt;=DY$1,$S504+$Y504,$Y504)</f>
        <v>0</v>
      </c>
      <c r="DZ504" s="27">
        <f>IF($O504&gt;=DZ$1,$S504+$Y504,$Y504)</f>
        <v>0</v>
      </c>
      <c r="EA504" s="27">
        <f>IF($O504&gt;=EA$1,$S504+$Y504,$Y504)</f>
        <v>0</v>
      </c>
      <c r="EB504" s="27">
        <f>IF($O504&gt;=EB$1,$S504+$Y504,$Y504)</f>
        <v>0</v>
      </c>
      <c r="EC504" s="27">
        <f>IF($O504&gt;=EC$1,$S504+$Y504,$Y504)</f>
        <v>0</v>
      </c>
      <c r="ED504" s="27">
        <f>IF($O504&gt;=ED$1,$S504+$Y504,$Y504)</f>
        <v>0</v>
      </c>
      <c r="EE504" s="27">
        <f>IF($O504&gt;=EE$1,$S504+$Y504,$Y504)</f>
        <v>0</v>
      </c>
      <c r="EF504" s="27">
        <f>IF($O504&gt;=EF$1,$S504+$Y504,$Y504)</f>
        <v>0</v>
      </c>
      <c r="EG504" s="27">
        <f>IF($O504&gt;=EG$1,$S504+$Y504,$Y504)</f>
        <v>0</v>
      </c>
      <c r="EH504" s="27">
        <f>IF($O504&gt;=EH$1,$S504+$Y504,$Y504)</f>
        <v>0</v>
      </c>
      <c r="EI504" s="27">
        <f>IF($O504&gt;=EI$1,$S504+$Y504,$Y504)</f>
        <v>0</v>
      </c>
      <c r="EJ504" s="27">
        <f>IF($O504&gt;=EJ$1,$S504+$Y504,$Y504)</f>
        <v>0</v>
      </c>
      <c r="EK504" s="27">
        <f>IF($O504&gt;=EK$1,$S504+$Y504,$Y504)</f>
        <v>0</v>
      </c>
      <c r="EL504" s="27">
        <f>IF($O504&gt;=EL$1,$S504+$Y504,$Y504)</f>
        <v>0</v>
      </c>
      <c r="EM504" s="27">
        <f>IF($O504&gt;=EM$1,$S504+$Y504,$Y504)</f>
        <v>0</v>
      </c>
      <c r="EN504" s="27">
        <f>IF($O504&gt;=EN$1,$S504+$Y504,$Y504)</f>
        <v>0</v>
      </c>
      <c r="EO504" s="27">
        <f>IF($O504&gt;=EO$1,$S504+$Y504,$Y504)</f>
        <v>0</v>
      </c>
      <c r="EP504" s="27">
        <f>IF($O504&gt;=EP$1,$S504+$Y504,$Y504)</f>
        <v>0</v>
      </c>
      <c r="EQ504" s="27">
        <f>IF($O504&gt;=EQ$1,$S504+$Y504,$Y504)</f>
        <v>0</v>
      </c>
      <c r="ER504" s="27">
        <f>IF($O504&gt;=ER$1,$S504+$Y504,$Y504)</f>
        <v>0</v>
      </c>
      <c r="ES504" s="27">
        <f>IF($O504&gt;=ES$1,$S504+$Y504,$Y504)</f>
        <v>0</v>
      </c>
      <c r="ET504" s="27">
        <f>IF($O504&gt;=ET$1,$S504+$Y504,$Y504)</f>
        <v>0</v>
      </c>
      <c r="EU504" s="27">
        <f>IF($O504&gt;=EU$1,$S504+$Y504,$Y504)</f>
        <v>0</v>
      </c>
      <c r="EV504" s="27">
        <f>IF($O504&gt;=EV$1,$S504,0)</f>
        <v>0</v>
      </c>
      <c r="EW504" s="27">
        <f>IF($O504&gt;=EW$1,$S504,0)</f>
        <v>0</v>
      </c>
      <c r="EX504" s="27">
        <f>IF($O504&gt;=EX$1,$S504,0)</f>
        <v>0</v>
      </c>
      <c r="EY504" s="27">
        <f>IF($O504&gt;=EY$1,$S504,0)</f>
        <v>0</v>
      </c>
      <c r="EZ504" s="27">
        <f>IF($O504&gt;=EZ$1,$S504,0)</f>
        <v>0</v>
      </c>
      <c r="FA504" s="27">
        <f>IF($O504&gt;=FA$1,$S504,0)</f>
        <v>0</v>
      </c>
      <c r="FB504" s="27">
        <f>IF($O504&gt;=FB$1,$S504,0)</f>
        <v>0</v>
      </c>
      <c r="FC504" s="27">
        <f>IF($O504&gt;=FC$1,$S504,0)</f>
        <v>0</v>
      </c>
      <c r="FD504" s="27">
        <f>IF($O504&gt;=FD$1,$S504,0)</f>
        <v>0</v>
      </c>
      <c r="FE504" s="27">
        <f>IF($O504&gt;=FE$1,$S504,0)</f>
        <v>0</v>
      </c>
      <c r="FF504" s="27">
        <f>IF($O504&gt;=FF$1,$S504,0)</f>
        <v>0</v>
      </c>
      <c r="FG504" s="27">
        <f>IF($O504&gt;=FG$1,$S504,0)</f>
        <v>0</v>
      </c>
      <c r="FH504" s="27">
        <f>IF($O504&gt;=FH$1,$S504,0)</f>
        <v>0</v>
      </c>
      <c r="FI504" s="27">
        <f>IF($O504&gt;=FI$1,$S504,0)</f>
        <v>0</v>
      </c>
      <c r="FJ504" s="27">
        <f>IF($O504&gt;=FJ$1,$S504,0)</f>
        <v>0</v>
      </c>
      <c r="FK504" s="27">
        <f>IF($O504&gt;=FK$1,$S504,0)</f>
        <v>0</v>
      </c>
      <c r="FL504" s="27">
        <f>IF($O504&gt;=FL$1,$S504,0)</f>
        <v>0</v>
      </c>
      <c r="FM504" s="27">
        <f>IF($O504&gt;=FM$1,$S504,0)</f>
        <v>0</v>
      </c>
      <c r="FN504" s="27">
        <f>IF($O504&gt;=FN$1,$S504,0)</f>
        <v>0</v>
      </c>
      <c r="FO504" s="27">
        <f>IF($O504&gt;=FO$1,$S504,0)</f>
        <v>0</v>
      </c>
      <c r="FP504" s="27">
        <f>IF($O504&gt;=FP$1,$S504,0)</f>
        <v>0</v>
      </c>
      <c r="FQ504" s="27">
        <f>IF($O504&gt;=FQ$1,$S504,0)</f>
        <v>0</v>
      </c>
      <c r="FR504" s="27">
        <f>IF($O504&gt;=FR$1,$S504,0)</f>
        <v>0</v>
      </c>
      <c r="FS504" s="27">
        <f>IF($O504&gt;=FS$1,$S504,0)</f>
        <v>0</v>
      </c>
      <c r="FT504" s="27">
        <f>IF($O504&gt;=FT$1,$S504,0)</f>
        <v>0</v>
      </c>
      <c r="FU504" s="27">
        <f>IF($O504&gt;=FU$1,$S504,0)</f>
        <v>0</v>
      </c>
      <c r="FV504" s="27">
        <f>IF($O504&gt;=FV$1,$S504,0)</f>
        <v>0</v>
      </c>
      <c r="FW504" s="27">
        <f>IF($O504&gt;=FW$1,$S504,0)</f>
        <v>0</v>
      </c>
      <c r="FX504" s="27">
        <f>IF($O504&gt;=FX$1,$S504,0)</f>
        <v>0</v>
      </c>
      <c r="FY504" s="27">
        <f>IF($O504&gt;=FY$1,$S504,0)</f>
        <v>0</v>
      </c>
      <c r="FZ504" s="27">
        <f>IF($O504&gt;=FZ$1,$S504,0)</f>
        <v>0</v>
      </c>
      <c r="GA504" s="27">
        <f>IF($O504&gt;=GA$1,$S504,0)</f>
        <v>0</v>
      </c>
      <c r="GB504" s="27">
        <f>IF($O504&gt;=GB$1,$S504,0)</f>
        <v>0</v>
      </c>
      <c r="GC504" s="27">
        <f>IF($O504&gt;=GC$1,$S504,0)</f>
        <v>0</v>
      </c>
      <c r="GD504" s="27">
        <f>IF($O504&gt;=GD$1,$S504,0)</f>
        <v>0</v>
      </c>
      <c r="GE504" s="27">
        <f>IF($O504&gt;=GE$1,$S504,0)</f>
        <v>0</v>
      </c>
      <c r="GF504" s="27">
        <f>IF($O504&gt;=GF$1,$S504,0)</f>
        <v>0</v>
      </c>
      <c r="GG504" s="27">
        <f>IF($O504&gt;=GG$1,$S504,0)</f>
        <v>0</v>
      </c>
      <c r="GH504" s="27">
        <f>IF($O504&gt;=GH$1,$S504,0)</f>
        <v>0</v>
      </c>
      <c r="GI504" s="27">
        <f>IF($O504&gt;=GI$1,$S504,0)</f>
        <v>0</v>
      </c>
      <c r="GJ504" s="27">
        <f>IF($O504&gt;=GJ$1,$S504,0)</f>
        <v>0</v>
      </c>
      <c r="GK504" s="27">
        <f>IF($O504&gt;=GK$1,$S504,0)</f>
        <v>0</v>
      </c>
      <c r="GL504" s="27">
        <f>IF($O504&gt;=GL$1,$S504,0)</f>
        <v>0</v>
      </c>
      <c r="GM504" s="27">
        <f>IF($O504&gt;=GM$1,$S504,0)</f>
        <v>0</v>
      </c>
      <c r="GN504" s="27">
        <f>IF($O504&gt;=GN$1,$S504,0)</f>
        <v>0</v>
      </c>
      <c r="GO504" s="27">
        <f>IF($O504&gt;=GO$1,$S504,0)</f>
        <v>0</v>
      </c>
      <c r="GP504" s="27">
        <f>IF($O504&gt;=GP$1,$S504,0)</f>
        <v>0</v>
      </c>
      <c r="GQ504" s="27">
        <f>IF($O504&gt;=GQ$1,$S504,0)</f>
        <v>0</v>
      </c>
      <c r="GR504" s="27">
        <f>IF($O504&gt;=GR$1,$S504,0)</f>
        <v>0</v>
      </c>
      <c r="GS504" s="27">
        <f>IF($O504&gt;=GS$1,$S504,0)</f>
        <v>0</v>
      </c>
      <c r="GT504" s="27">
        <f>IF($O504&gt;=GT$1,$S504,0)</f>
        <v>0</v>
      </c>
      <c r="GU504" s="27">
        <f>IF($O504&gt;=GU$1,$S504,0)</f>
        <v>0</v>
      </c>
      <c r="GV504" s="27">
        <f>IF($O504&gt;=GV$1,$S504,0)</f>
        <v>0</v>
      </c>
      <c r="GW504" s="27">
        <f>IF($O504&gt;=GW$1,$S504,0)</f>
        <v>0</v>
      </c>
      <c r="GX504" s="27">
        <f>IF($O504&gt;=GX$1,$S504,0)</f>
        <v>0</v>
      </c>
      <c r="GY504" s="27">
        <f>IF($O504&gt;=GY$1,$S504,0)</f>
        <v>0</v>
      </c>
      <c r="GZ504" s="27">
        <f>IF($O504&gt;=GZ$1,$S504,0)</f>
        <v>0</v>
      </c>
      <c r="HA504" s="27">
        <f>IF($O504&gt;=HA$1,$S504,0)</f>
        <v>0</v>
      </c>
      <c r="HB504" s="27">
        <f>IF($O504&gt;=HB$1,$S504,0)</f>
        <v>0</v>
      </c>
      <c r="HC504" s="27">
        <f>IF($O504&gt;=HC$1,$S504,0)</f>
        <v>0</v>
      </c>
    </row>
    <row r="505" spans="1:211">
      <c r="A505" s="3">
        <v>44490</v>
      </c>
      <c r="B505" s="3" t="s">
        <v>478</v>
      </c>
      <c r="C505" s="3" t="s">
        <v>464</v>
      </c>
      <c r="D505" s="3">
        <v>51</v>
      </c>
      <c r="E505" s="4">
        <v>33532</v>
      </c>
      <c r="F505" s="5">
        <v>26.682191780821917</v>
      </c>
      <c r="G505" s="3" t="s">
        <v>446</v>
      </c>
      <c r="H505" s="4">
        <v>24716</v>
      </c>
      <c r="I505" s="9" t="s">
        <v>824</v>
      </c>
      <c r="J505" s="5">
        <v>7746.99</v>
      </c>
      <c r="K505" s="31">
        <v>250</v>
      </c>
      <c r="L505" s="32">
        <v>27</v>
      </c>
      <c r="M505" s="33">
        <f>VLOOKUP(L505,FIND,3,TRUE)</f>
        <v>1.5</v>
      </c>
      <c r="N505" s="32">
        <f>IF(L505&gt;30,180,VLOOKUP(L505,TEMPO,2,FALSE))</f>
        <v>162</v>
      </c>
      <c r="O505" s="32">
        <f>IF(R505&gt;0,4,N505)</f>
        <v>162</v>
      </c>
      <c r="P505" s="96">
        <f>J505*M505*L505</f>
        <v>313753.09500000003</v>
      </c>
      <c r="Q505" s="96">
        <f>10934.45*2</f>
        <v>21868.9</v>
      </c>
      <c r="R505" s="96">
        <f>IF(P505&lt;=Q505,P505/4,0)</f>
        <v>0</v>
      </c>
      <c r="S505" s="5">
        <f>IF(P505&gt;=Q505,P505/N505,0)</f>
        <v>1936.7475000000002</v>
      </c>
      <c r="T505" s="3"/>
      <c r="U505" s="3">
        <f>IF(T505="",1,0)</f>
        <v>1</v>
      </c>
      <c r="V505" s="3">
        <v>150</v>
      </c>
      <c r="W505" s="5">
        <v>0</v>
      </c>
      <c r="X505" s="5">
        <v>203.3</v>
      </c>
      <c r="Y505" s="5">
        <f>X505*W505</f>
        <v>0</v>
      </c>
      <c r="Z505" s="5">
        <v>400</v>
      </c>
      <c r="AA505" s="5">
        <f>S505+Y505+Z505</f>
        <v>2336.7475000000004</v>
      </c>
      <c r="AB505" s="39">
        <f>(J505/12+J505/12*1.3333333333+450/12+J505/30*6/12+J505)*1.3+Y505+Z505+153.9</f>
        <v>12799.855366638691</v>
      </c>
      <c r="AC505" s="39" t="s">
        <v>464</v>
      </c>
      <c r="AD505" s="39">
        <f>J505*1.3+400+153.9</f>
        <v>10624.986999999999</v>
      </c>
      <c r="AE505" s="39">
        <f>SUMIFS('CUSTO MENSAL FUNC NOVO'!H:H,'CUSTO MENSAL FUNC NOVO'!A:A,'VALORES MENSAIS'!AC505)</f>
        <v>7085.2820000000002</v>
      </c>
      <c r="AF505" s="27">
        <f>IF($R505&gt;0,$R505,$S505)+$Y505+$Z505</f>
        <v>2336.7475000000004</v>
      </c>
      <c r="AG505" s="27">
        <f>IF($R505&gt;0,$R505,$S505)+$Y505+$Z505</f>
        <v>2336.7475000000004</v>
      </c>
      <c r="AH505" s="27">
        <f>IF($R505&gt;0,$R505,$S505)+$Y505+$Z505</f>
        <v>2336.7475000000004</v>
      </c>
      <c r="AI505" s="27">
        <f>IF($R505&gt;0,$R505,$S505)+$Y505+$Z505</f>
        <v>2336.7475000000004</v>
      </c>
      <c r="AJ505" s="27">
        <f>IF($O505&gt;=AJ$1,$S505+$Y505+$Z505,$Y505+$Z505)</f>
        <v>2336.7475000000004</v>
      </c>
      <c r="AK505" s="27">
        <f>IF($O505&gt;=AK$1,$S505+$Y505+$Z505,$Y505+$Z505)</f>
        <v>2336.7475000000004</v>
      </c>
      <c r="AL505" s="27">
        <f>IF($O505&gt;=AL$1,$S505+$Y505+$Z505,$Y505+$Z505)</f>
        <v>2336.7475000000004</v>
      </c>
      <c r="AM505" s="27">
        <f>IF($O505&gt;=AM$1,$S505+$Y505+$Z505,$Y505+$Z505)</f>
        <v>2336.7475000000004</v>
      </c>
      <c r="AN505" s="27">
        <f>IF($O505&gt;=AN$1,$S505+$Y505+$Z505,$Y505+$Z505)</f>
        <v>2336.7475000000004</v>
      </c>
      <c r="AO505" s="27">
        <f>IF($O505&gt;=AO$1,$S505+$Y505+$Z505,$Y505+$Z505)</f>
        <v>2336.7475000000004</v>
      </c>
      <c r="AP505" s="27">
        <f>IF($O505&gt;=AP$1,$S505+$Y505+$Z505,$Y505+$Z505)</f>
        <v>2336.7475000000004</v>
      </c>
      <c r="AQ505" s="27">
        <f>IF($O505&gt;=AQ$1,$S505+$Y505+$Z505,$Y505+$Z505)</f>
        <v>2336.7475000000004</v>
      </c>
      <c r="AR505" s="27">
        <f>IF($O505&gt;=AR$1,$S505+$Y505+$Z505,$Y505+$Z505)</f>
        <v>2336.7475000000004</v>
      </c>
      <c r="AS505" s="27">
        <f>IF($O505&gt;=AS$1,$S505+$Y505+$Z505,$Y505+$Z505)</f>
        <v>2336.7475000000004</v>
      </c>
      <c r="AT505" s="27">
        <f>IF($O505&gt;=AT$1,$S505+$Y505+$Z505,$Y505+$Z505)</f>
        <v>2336.7475000000004</v>
      </c>
      <c r="AU505" s="27">
        <f>IF($O505&gt;=AU$1,$S505+$Y505+$Z505,$Y505+$Z505)</f>
        <v>2336.7475000000004</v>
      </c>
      <c r="AV505" s="27">
        <f>IF($O505&gt;=AV$1,$S505+$Y505+$Z505,$Y505+$Z505)</f>
        <v>2336.7475000000004</v>
      </c>
      <c r="AW505" s="27">
        <f>IF($O505&gt;=AW$1,$S505+$Y505+$Z505,$Y505+$Z505)</f>
        <v>2336.7475000000004</v>
      </c>
      <c r="AX505" s="27">
        <f>IF($O505&gt;=AX$1,$S505+$Y505+$Z505,$Y505+$Z505)</f>
        <v>2336.7475000000004</v>
      </c>
      <c r="AY505" s="27">
        <f>IF($O505&gt;=AY$1,$S505+$Y505+$Z505,$Y505+$Z505)</f>
        <v>2336.7475000000004</v>
      </c>
      <c r="AZ505" s="27">
        <f>IF($O505&gt;=AZ$1,$S505+$Y505+$Z505,$Y505+$Z505)</f>
        <v>2336.7475000000004</v>
      </c>
      <c r="BA505" s="27">
        <f>IF($O505&gt;=BA$1,$S505+$Y505+$Z505,$Y505+$Z505)</f>
        <v>2336.7475000000004</v>
      </c>
      <c r="BB505" s="27">
        <f>IF($O505&gt;=BB$1,$S505+$Y505+$Z505,$Y505+$Z505)</f>
        <v>2336.7475000000004</v>
      </c>
      <c r="BC505" s="27">
        <f>IF($O505&gt;=BC$1,$S505+$Y505+$Z505,$Y505+$Z505)</f>
        <v>2336.7475000000004</v>
      </c>
      <c r="BD505" s="27">
        <f>IF($O505&gt;=BD$1,$S505+$Y505+$Z505,$Y505+$Z505)</f>
        <v>2336.7475000000004</v>
      </c>
      <c r="BE505" s="27">
        <f>IF($O505&gt;=BE$1,$S505+$Y505+$Z505,$Y505+$Z505)</f>
        <v>2336.7475000000004</v>
      </c>
      <c r="BF505" s="27">
        <f>IF($O505&gt;=BF$1,$S505+$Y505+$Z505,$Y505+$Z505)</f>
        <v>2336.7475000000004</v>
      </c>
      <c r="BG505" s="27">
        <f>IF($O505&gt;=BG$1,$S505+$Y505+$Z505,$Y505+$Z505)</f>
        <v>2336.7475000000004</v>
      </c>
      <c r="BH505" s="27">
        <f>IF($O505&gt;=BH$1,$S505+$Y505+$Z505,$Y505+$Z505)</f>
        <v>2336.7475000000004</v>
      </c>
      <c r="BI505" s="27">
        <f>IF($O505&gt;=BI$1,$S505+$Y505+$Z505,$Y505+$Z505)</f>
        <v>2336.7475000000004</v>
      </c>
      <c r="BJ505" s="27">
        <f>IF($O505&gt;=BJ$1,$S505+$Y505+$Z505,$Y505+$Z505)</f>
        <v>2336.7475000000004</v>
      </c>
      <c r="BK505" s="27">
        <f>IF($O505&gt;=BK$1,$S505+$Y505+$Z505,$Y505+$Z505)</f>
        <v>2336.7475000000004</v>
      </c>
      <c r="BL505" s="27">
        <f>IF($O505&gt;=BL$1,$S505+$Y505+$Z505,$Y505+$Z505)</f>
        <v>2336.7475000000004</v>
      </c>
      <c r="BM505" s="27">
        <f>IF($O505&gt;=BM$1,$S505+$Y505+$Z505,$Y505+$Z505)</f>
        <v>2336.7475000000004</v>
      </c>
      <c r="BN505" s="27">
        <f>IF($O505&gt;=BN$1,$S505+$Y505+$Z505,$Y505+$Z505)</f>
        <v>2336.7475000000004</v>
      </c>
      <c r="BO505" s="27">
        <f>IF($O505&gt;=BO$1,$S505+$Y505+$Z505,$Y505+$Z505)</f>
        <v>2336.7475000000004</v>
      </c>
      <c r="BP505" s="27">
        <f>IF($O505&gt;=BP$1,$S505+$Y505+$Z505,$Y505+$Z505)</f>
        <v>2336.7475000000004</v>
      </c>
      <c r="BQ505" s="27">
        <f>IF($O505&gt;=BQ$1,$S505+$Y505+$Z505,$Y505+$Z505)</f>
        <v>2336.7475000000004</v>
      </c>
      <c r="BR505" s="27">
        <f>IF($O505&gt;=BR$1,$S505+$Y505+$Z505,$Y505+$Z505)</f>
        <v>2336.7475000000004</v>
      </c>
      <c r="BS505" s="27">
        <f>IF($O505&gt;=BS$1,$S505+$Y505+$Z505,$Y505+$Z505)</f>
        <v>2336.7475000000004</v>
      </c>
      <c r="BT505" s="27">
        <f>IF($O505&gt;=BT$1,$S505+$Y505+$Z505,$Y505+$Z505)</f>
        <v>2336.7475000000004</v>
      </c>
      <c r="BU505" s="27">
        <f>IF($O505&gt;=BU$1,$S505+$Y505+$Z505,$Y505+$Z505)</f>
        <v>2336.7475000000004</v>
      </c>
      <c r="BV505" s="27">
        <f>IF($O505&gt;=BV$1,$S505+$Y505+$Z505,$Y505+$Z505)</f>
        <v>2336.7475000000004</v>
      </c>
      <c r="BW505" s="27">
        <f>IF($O505&gt;=BW$1,$S505+$Y505+$Z505,$Y505+$Z505)</f>
        <v>2336.7475000000004</v>
      </c>
      <c r="BX505" s="27">
        <f>IF($O505&gt;=BX$1,$S505+$Y505+$Z505,$Y505+$Z505)</f>
        <v>2336.7475000000004</v>
      </c>
      <c r="BY505" s="27">
        <f>IF($O505&gt;=BY$1,$S505+$Y505+$Z505,$Y505+$Z505)</f>
        <v>2336.7475000000004</v>
      </c>
      <c r="BZ505" s="27">
        <f>IF($O505&gt;=BZ$1,$S505+$Y505+$Z505,$Y505+$Z505)</f>
        <v>2336.7475000000004</v>
      </c>
      <c r="CA505" s="27">
        <f>IF($O505&gt;=CA$1,$S505+$Y505+$Z505,$Y505+$Z505)</f>
        <v>2336.7475000000004</v>
      </c>
      <c r="CB505" s="27">
        <f>IF($O505&gt;=CB$1,$S505+$Y505+$Z505,$Y505+$Z505)</f>
        <v>2336.7475000000004</v>
      </c>
      <c r="CC505" s="27">
        <f>IF($O505&gt;=CC$1,$S505+$Y505+$Z505,$Y505+$Z505)</f>
        <v>2336.7475000000004</v>
      </c>
      <c r="CD505" s="27">
        <f>IF($O505&gt;=CD$1,$S505+$Y505+$Z505,$Y505+$Z505)</f>
        <v>2336.7475000000004</v>
      </c>
      <c r="CE505" s="27">
        <f>IF($O505&gt;=CE$1,$S505+$Y505+$Z505,$Y505+$Z505)</f>
        <v>2336.7475000000004</v>
      </c>
      <c r="CF505" s="27">
        <f>IF($O505&gt;=CF$1,$S505+$Y505+$Z505,$Y505+$Z505)</f>
        <v>2336.7475000000004</v>
      </c>
      <c r="CG505" s="27">
        <f>IF($O505&gt;=CG$1,$S505+$Y505+$Z505,$Y505+$Z505)</f>
        <v>2336.7475000000004</v>
      </c>
      <c r="CH505" s="27">
        <f>IF($O505&gt;=CH$1,$S505+$Y505+$Z505,$Y505+$Z505)</f>
        <v>2336.7475000000004</v>
      </c>
      <c r="CI505" s="27">
        <f>IF($O505&gt;=CI$1,$S505+$Y505+$Z505,$Y505+$Z505)</f>
        <v>2336.7475000000004</v>
      </c>
      <c r="CJ505" s="27">
        <f>IF($O505&gt;=CJ$1,$S505+$Y505+$Z505,$Y505+$Z505)</f>
        <v>2336.7475000000004</v>
      </c>
      <c r="CK505" s="27">
        <f>IF($O505&gt;=CK$1,$S505+$Y505+$Z505,$Y505+$Z505)</f>
        <v>2336.7475000000004</v>
      </c>
      <c r="CL505" s="27">
        <f>IF($O505&gt;=CL$1,$S505+$Y505+$Z505,$Y505+$Z505)</f>
        <v>2336.7475000000004</v>
      </c>
      <c r="CM505" s="27">
        <f>IF($O505&gt;=CM$1,$S505+$Y505+$Z505,$Y505+$Z505)</f>
        <v>2336.7475000000004</v>
      </c>
      <c r="CN505" s="27">
        <f>IF($O505&gt;=CN$1,$S505+$Y505,$Y505)</f>
        <v>1936.7475000000002</v>
      </c>
      <c r="CO505" s="27">
        <f>IF($O505&gt;=CO$1,$S505+$Y505,$Y505)</f>
        <v>1936.7475000000002</v>
      </c>
      <c r="CP505" s="27">
        <f>IF($O505&gt;=CP$1,$S505+$Y505,$Y505)</f>
        <v>1936.7475000000002</v>
      </c>
      <c r="CQ505" s="27">
        <f>IF($O505&gt;=CQ$1,$S505+$Y505,$Y505)</f>
        <v>1936.7475000000002</v>
      </c>
      <c r="CR505" s="27">
        <f>IF($O505&gt;=CR$1,$S505+$Y505,$Y505)</f>
        <v>1936.7475000000002</v>
      </c>
      <c r="CS505" s="27">
        <f>IF($O505&gt;=CS$1,$S505+$Y505,$Y505)</f>
        <v>1936.7475000000002</v>
      </c>
      <c r="CT505" s="27">
        <f>IF($O505&gt;=CT$1,$S505+$Y505,$Y505)</f>
        <v>1936.7475000000002</v>
      </c>
      <c r="CU505" s="27">
        <f>IF($O505&gt;=CU$1,$S505+$Y505,$Y505)</f>
        <v>1936.7475000000002</v>
      </c>
      <c r="CV505" s="27">
        <f>IF($O505&gt;=CV$1,$S505+$Y505,$Y505)</f>
        <v>1936.7475000000002</v>
      </c>
      <c r="CW505" s="27">
        <f>IF($O505&gt;=CW$1,$S505+$Y505,$Y505)</f>
        <v>1936.7475000000002</v>
      </c>
      <c r="CX505" s="27">
        <f>IF($O505&gt;=CX$1,$S505+$Y505,$Y505)</f>
        <v>1936.7475000000002</v>
      </c>
      <c r="CY505" s="27">
        <f>IF($O505&gt;=CY$1,$S505+$Y505,$Y505)</f>
        <v>1936.7475000000002</v>
      </c>
      <c r="CZ505" s="27">
        <f>IF($O505&gt;=CZ$1,$S505+$Y505,$Y505)</f>
        <v>1936.7475000000002</v>
      </c>
      <c r="DA505" s="27">
        <f>IF($O505&gt;=DA$1,$S505+$Y505,$Y505)</f>
        <v>1936.7475000000002</v>
      </c>
      <c r="DB505" s="27">
        <f>IF($O505&gt;=DB$1,$S505+$Y505,$Y505)</f>
        <v>1936.7475000000002</v>
      </c>
      <c r="DC505" s="27">
        <f>IF($O505&gt;=DC$1,$S505+$Y505,$Y505)</f>
        <v>1936.7475000000002</v>
      </c>
      <c r="DD505" s="27">
        <f>IF($O505&gt;=DD$1,$S505+$Y505,$Y505)</f>
        <v>1936.7475000000002</v>
      </c>
      <c r="DE505" s="27">
        <f>IF($O505&gt;=DE$1,$S505+$Y505,$Y505)</f>
        <v>1936.7475000000002</v>
      </c>
      <c r="DF505" s="27">
        <f>IF($O505&gt;=DF$1,$S505+$Y505,$Y505)</f>
        <v>1936.7475000000002</v>
      </c>
      <c r="DG505" s="27">
        <f>IF($O505&gt;=DG$1,$S505+$Y505,$Y505)</f>
        <v>1936.7475000000002</v>
      </c>
      <c r="DH505" s="27">
        <f>IF($O505&gt;=DH$1,$S505+$Y505,$Y505)</f>
        <v>1936.7475000000002</v>
      </c>
      <c r="DI505" s="27">
        <f>IF($O505&gt;=DI$1,$S505+$Y505,$Y505)</f>
        <v>1936.7475000000002</v>
      </c>
      <c r="DJ505" s="27">
        <f>IF($O505&gt;=DJ$1,$S505+$Y505,$Y505)</f>
        <v>1936.7475000000002</v>
      </c>
      <c r="DK505" s="27">
        <f>IF($O505&gt;=DK$1,$S505+$Y505,$Y505)</f>
        <v>1936.7475000000002</v>
      </c>
      <c r="DL505" s="27">
        <f>IF($O505&gt;=DL$1,$S505+$Y505,$Y505)</f>
        <v>1936.7475000000002</v>
      </c>
      <c r="DM505" s="27">
        <f>IF($O505&gt;=DM$1,$S505+$Y505,$Y505)</f>
        <v>1936.7475000000002</v>
      </c>
      <c r="DN505" s="27">
        <f>IF($O505&gt;=DN$1,$S505+$Y505,$Y505)</f>
        <v>1936.7475000000002</v>
      </c>
      <c r="DO505" s="27">
        <f>IF($O505&gt;=DO$1,$S505+$Y505,$Y505)</f>
        <v>1936.7475000000002</v>
      </c>
      <c r="DP505" s="27">
        <f>IF($O505&gt;=DP$1,$S505+$Y505,$Y505)</f>
        <v>1936.7475000000002</v>
      </c>
      <c r="DQ505" s="27">
        <f>IF($O505&gt;=DQ$1,$S505+$Y505,$Y505)</f>
        <v>1936.7475000000002</v>
      </c>
      <c r="DR505" s="27">
        <f>IF($O505&gt;=DR$1,$S505+$Y505,$Y505)</f>
        <v>1936.7475000000002</v>
      </c>
      <c r="DS505" s="27">
        <f>IF($O505&gt;=DS$1,$S505+$Y505,$Y505)</f>
        <v>1936.7475000000002</v>
      </c>
      <c r="DT505" s="27">
        <f>IF($O505&gt;=DT$1,$S505+$Y505,$Y505)</f>
        <v>1936.7475000000002</v>
      </c>
      <c r="DU505" s="27">
        <f>IF($O505&gt;=DU$1,$S505+$Y505,$Y505)</f>
        <v>1936.7475000000002</v>
      </c>
      <c r="DV505" s="27">
        <f>IF($O505&gt;=DV$1,$S505+$Y505,$Y505)</f>
        <v>1936.7475000000002</v>
      </c>
      <c r="DW505" s="27">
        <f>IF($O505&gt;=DW$1,$S505+$Y505,$Y505)</f>
        <v>1936.7475000000002</v>
      </c>
      <c r="DX505" s="27">
        <f>IF($O505&gt;=DX$1,$S505+$Y505,$Y505)</f>
        <v>1936.7475000000002</v>
      </c>
      <c r="DY505" s="27">
        <f>IF($O505&gt;=DY$1,$S505+$Y505,$Y505)</f>
        <v>1936.7475000000002</v>
      </c>
      <c r="DZ505" s="27">
        <f>IF($O505&gt;=DZ$1,$S505+$Y505,$Y505)</f>
        <v>1936.7475000000002</v>
      </c>
      <c r="EA505" s="27">
        <f>IF($O505&gt;=EA$1,$S505+$Y505,$Y505)</f>
        <v>1936.7475000000002</v>
      </c>
      <c r="EB505" s="27">
        <f>IF($O505&gt;=EB$1,$S505+$Y505,$Y505)</f>
        <v>1936.7475000000002</v>
      </c>
      <c r="EC505" s="27">
        <f>IF($O505&gt;=EC$1,$S505+$Y505,$Y505)</f>
        <v>1936.7475000000002</v>
      </c>
      <c r="ED505" s="27">
        <f>IF($O505&gt;=ED$1,$S505+$Y505,$Y505)</f>
        <v>1936.7475000000002</v>
      </c>
      <c r="EE505" s="27">
        <f>IF($O505&gt;=EE$1,$S505+$Y505,$Y505)</f>
        <v>1936.7475000000002</v>
      </c>
      <c r="EF505" s="27">
        <f>IF($O505&gt;=EF$1,$S505+$Y505,$Y505)</f>
        <v>1936.7475000000002</v>
      </c>
      <c r="EG505" s="27">
        <f>IF($O505&gt;=EG$1,$S505+$Y505,$Y505)</f>
        <v>1936.7475000000002</v>
      </c>
      <c r="EH505" s="27">
        <f>IF($O505&gt;=EH$1,$S505+$Y505,$Y505)</f>
        <v>1936.7475000000002</v>
      </c>
      <c r="EI505" s="27">
        <f>IF($O505&gt;=EI$1,$S505+$Y505,$Y505)</f>
        <v>1936.7475000000002</v>
      </c>
      <c r="EJ505" s="27">
        <f>IF($O505&gt;=EJ$1,$S505+$Y505,$Y505)</f>
        <v>1936.7475000000002</v>
      </c>
      <c r="EK505" s="27">
        <f>IF($O505&gt;=EK$1,$S505+$Y505,$Y505)</f>
        <v>1936.7475000000002</v>
      </c>
      <c r="EL505" s="27">
        <f>IF($O505&gt;=EL$1,$S505+$Y505,$Y505)</f>
        <v>1936.7475000000002</v>
      </c>
      <c r="EM505" s="27">
        <f>IF($O505&gt;=EM$1,$S505+$Y505,$Y505)</f>
        <v>1936.7475000000002</v>
      </c>
      <c r="EN505" s="27">
        <f>IF($O505&gt;=EN$1,$S505+$Y505,$Y505)</f>
        <v>1936.7475000000002</v>
      </c>
      <c r="EO505" s="27">
        <f>IF($O505&gt;=EO$1,$S505+$Y505,$Y505)</f>
        <v>1936.7475000000002</v>
      </c>
      <c r="EP505" s="27">
        <f>IF($O505&gt;=EP$1,$S505+$Y505,$Y505)</f>
        <v>1936.7475000000002</v>
      </c>
      <c r="EQ505" s="27">
        <f>IF($O505&gt;=EQ$1,$S505+$Y505,$Y505)</f>
        <v>1936.7475000000002</v>
      </c>
      <c r="ER505" s="27">
        <f>IF($O505&gt;=ER$1,$S505+$Y505,$Y505)</f>
        <v>1936.7475000000002</v>
      </c>
      <c r="ES505" s="27">
        <f>IF($O505&gt;=ES$1,$S505+$Y505,$Y505)</f>
        <v>1936.7475000000002</v>
      </c>
      <c r="ET505" s="27">
        <f>IF($O505&gt;=ET$1,$S505+$Y505,$Y505)</f>
        <v>1936.7475000000002</v>
      </c>
      <c r="EU505" s="27">
        <f>IF($O505&gt;=EU$1,$S505+$Y505,$Y505)</f>
        <v>1936.7475000000002</v>
      </c>
      <c r="EV505" s="27">
        <f>IF($O505&gt;=EV$1,$S505,0)</f>
        <v>1936.7475000000002</v>
      </c>
      <c r="EW505" s="27">
        <f>IF($O505&gt;=EW$1,$S505,0)</f>
        <v>1936.7475000000002</v>
      </c>
      <c r="EX505" s="27">
        <f>IF($O505&gt;=EX$1,$S505,0)</f>
        <v>1936.7475000000002</v>
      </c>
      <c r="EY505" s="27">
        <f>IF($O505&gt;=EY$1,$S505,0)</f>
        <v>1936.7475000000002</v>
      </c>
      <c r="EZ505" s="27">
        <f>IF($O505&gt;=EZ$1,$S505,0)</f>
        <v>1936.7475000000002</v>
      </c>
      <c r="FA505" s="27">
        <f>IF($O505&gt;=FA$1,$S505,0)</f>
        <v>1936.7475000000002</v>
      </c>
      <c r="FB505" s="27">
        <f>IF($O505&gt;=FB$1,$S505,0)</f>
        <v>1936.7475000000002</v>
      </c>
      <c r="FC505" s="27">
        <f>IF($O505&gt;=FC$1,$S505,0)</f>
        <v>1936.7475000000002</v>
      </c>
      <c r="FD505" s="27">
        <f>IF($O505&gt;=FD$1,$S505,0)</f>
        <v>1936.7475000000002</v>
      </c>
      <c r="FE505" s="27">
        <f>IF($O505&gt;=FE$1,$S505,0)</f>
        <v>1936.7475000000002</v>
      </c>
      <c r="FF505" s="27">
        <f>IF($O505&gt;=FF$1,$S505,0)</f>
        <v>1936.7475000000002</v>
      </c>
      <c r="FG505" s="27">
        <f>IF($O505&gt;=FG$1,$S505,0)</f>
        <v>1936.7475000000002</v>
      </c>
      <c r="FH505" s="27">
        <f>IF($O505&gt;=FH$1,$S505,0)</f>
        <v>1936.7475000000002</v>
      </c>
      <c r="FI505" s="27">
        <f>IF($O505&gt;=FI$1,$S505,0)</f>
        <v>1936.7475000000002</v>
      </c>
      <c r="FJ505" s="27">
        <f>IF($O505&gt;=FJ$1,$S505,0)</f>
        <v>1936.7475000000002</v>
      </c>
      <c r="FK505" s="27">
        <f>IF($O505&gt;=FK$1,$S505,0)</f>
        <v>1936.7475000000002</v>
      </c>
      <c r="FL505" s="27">
        <f>IF($O505&gt;=FL$1,$S505,0)</f>
        <v>1936.7475000000002</v>
      </c>
      <c r="FM505" s="27">
        <f>IF($O505&gt;=FM$1,$S505,0)</f>
        <v>1936.7475000000002</v>
      </c>
      <c r="FN505" s="27">
        <f>IF($O505&gt;=FN$1,$S505,0)</f>
        <v>1936.7475000000002</v>
      </c>
      <c r="FO505" s="27">
        <f>IF($O505&gt;=FO$1,$S505,0)</f>
        <v>1936.7475000000002</v>
      </c>
      <c r="FP505" s="27">
        <f>IF($O505&gt;=FP$1,$S505,0)</f>
        <v>1936.7475000000002</v>
      </c>
      <c r="FQ505" s="27">
        <f>IF($O505&gt;=FQ$1,$S505,0)</f>
        <v>1936.7475000000002</v>
      </c>
      <c r="FR505" s="27">
        <f>IF($O505&gt;=FR$1,$S505,0)</f>
        <v>1936.7475000000002</v>
      </c>
      <c r="FS505" s="27">
        <f>IF($O505&gt;=FS$1,$S505,0)</f>
        <v>1936.7475000000002</v>
      </c>
      <c r="FT505" s="27">
        <f>IF($O505&gt;=FT$1,$S505,0)</f>
        <v>1936.7475000000002</v>
      </c>
      <c r="FU505" s="27">
        <f>IF($O505&gt;=FU$1,$S505,0)</f>
        <v>1936.7475000000002</v>
      </c>
      <c r="FV505" s="27">
        <f>IF($O505&gt;=FV$1,$S505,0)</f>
        <v>1936.7475000000002</v>
      </c>
      <c r="FW505" s="27">
        <f>IF($O505&gt;=FW$1,$S505,0)</f>
        <v>1936.7475000000002</v>
      </c>
      <c r="FX505" s="27">
        <f>IF($O505&gt;=FX$1,$S505,0)</f>
        <v>1936.7475000000002</v>
      </c>
      <c r="FY505" s="27">
        <f>IF($O505&gt;=FY$1,$S505,0)</f>
        <v>1936.7475000000002</v>
      </c>
      <c r="FZ505" s="27">
        <f>IF($O505&gt;=FZ$1,$S505,0)</f>
        <v>1936.7475000000002</v>
      </c>
      <c r="GA505" s="27">
        <f>IF($O505&gt;=GA$1,$S505,0)</f>
        <v>1936.7475000000002</v>
      </c>
      <c r="GB505" s="27">
        <f>IF($O505&gt;=GB$1,$S505,0)</f>
        <v>1936.7475000000002</v>
      </c>
      <c r="GC505" s="27">
        <f>IF($O505&gt;=GC$1,$S505,0)</f>
        <v>1936.7475000000002</v>
      </c>
      <c r="GD505" s="27">
        <f>IF($O505&gt;=GD$1,$S505,0)</f>
        <v>1936.7475000000002</v>
      </c>
      <c r="GE505" s="27">
        <f>IF($O505&gt;=GE$1,$S505,0)</f>
        <v>1936.7475000000002</v>
      </c>
      <c r="GF505" s="27">
        <f>IF($O505&gt;=GF$1,$S505,0)</f>
        <v>1936.7475000000002</v>
      </c>
      <c r="GG505" s="27">
        <f>IF($O505&gt;=GG$1,$S505,0)</f>
        <v>1936.7475000000002</v>
      </c>
      <c r="GH505" s="27">
        <f>IF($O505&gt;=GH$1,$S505,0)</f>
        <v>1936.7475000000002</v>
      </c>
      <c r="GI505" s="27">
        <f>IF($O505&gt;=GI$1,$S505,0)</f>
        <v>1936.7475000000002</v>
      </c>
      <c r="GJ505" s="27">
        <f>IF($O505&gt;=GJ$1,$S505,0)</f>
        <v>1936.7475000000002</v>
      </c>
      <c r="GK505" s="27">
        <f>IF($O505&gt;=GK$1,$S505,0)</f>
        <v>1936.7475000000002</v>
      </c>
      <c r="GL505" s="27">
        <f>IF($O505&gt;=GL$1,$S505,0)</f>
        <v>0</v>
      </c>
      <c r="GM505" s="27">
        <f>IF($O505&gt;=GM$1,$S505,0)</f>
        <v>0</v>
      </c>
      <c r="GN505" s="27">
        <f>IF($O505&gt;=GN$1,$S505,0)</f>
        <v>0</v>
      </c>
      <c r="GO505" s="27">
        <f>IF($O505&gt;=GO$1,$S505,0)</f>
        <v>0</v>
      </c>
      <c r="GP505" s="27">
        <f>IF($O505&gt;=GP$1,$S505,0)</f>
        <v>0</v>
      </c>
      <c r="GQ505" s="27">
        <f>IF($O505&gt;=GQ$1,$S505,0)</f>
        <v>0</v>
      </c>
      <c r="GR505" s="27">
        <f>IF($O505&gt;=GR$1,$S505,0)</f>
        <v>0</v>
      </c>
      <c r="GS505" s="27">
        <f>IF($O505&gt;=GS$1,$S505,0)</f>
        <v>0</v>
      </c>
      <c r="GT505" s="27">
        <f>IF($O505&gt;=GT$1,$S505,0)</f>
        <v>0</v>
      </c>
      <c r="GU505" s="27">
        <f>IF($O505&gt;=GU$1,$S505,0)</f>
        <v>0</v>
      </c>
      <c r="GV505" s="27">
        <f>IF($O505&gt;=GV$1,$S505,0)</f>
        <v>0</v>
      </c>
      <c r="GW505" s="27">
        <f>IF($O505&gt;=GW$1,$S505,0)</f>
        <v>0</v>
      </c>
      <c r="GX505" s="27">
        <f>IF($O505&gt;=GX$1,$S505,0)</f>
        <v>0</v>
      </c>
      <c r="GY505" s="27">
        <f>IF($O505&gt;=GY$1,$S505,0)</f>
        <v>0</v>
      </c>
      <c r="GZ505" s="27">
        <f>IF($O505&gt;=GZ$1,$S505,0)</f>
        <v>0</v>
      </c>
      <c r="HA505" s="27">
        <f>IF($O505&gt;=HA$1,$S505,0)</f>
        <v>0</v>
      </c>
      <c r="HB505" s="27">
        <f>IF($O505&gt;=HB$1,$S505,0)</f>
        <v>0</v>
      </c>
      <c r="HC505" s="27">
        <f>IF($O505&gt;=HC$1,$S505,0)</f>
        <v>0</v>
      </c>
    </row>
    <row r="506" spans="1:211">
      <c r="A506" s="3">
        <v>42838</v>
      </c>
      <c r="B506" s="3" t="s">
        <v>604</v>
      </c>
      <c r="C506" s="3" t="s">
        <v>464</v>
      </c>
      <c r="D506" s="3">
        <v>54</v>
      </c>
      <c r="E506" s="4">
        <v>33443</v>
      </c>
      <c r="F506" s="5">
        <v>26.926027397260274</v>
      </c>
      <c r="G506" s="3" t="s">
        <v>446</v>
      </c>
      <c r="H506" s="4">
        <v>23457</v>
      </c>
      <c r="I506" s="9" t="s">
        <v>824</v>
      </c>
      <c r="J506" s="5">
        <v>7800.82</v>
      </c>
      <c r="K506" s="31">
        <v>250</v>
      </c>
      <c r="L506" s="32">
        <v>27</v>
      </c>
      <c r="M506" s="33">
        <f>VLOOKUP(L506,FIND,3,TRUE)</f>
        <v>1.5</v>
      </c>
      <c r="N506" s="32">
        <f>IF(L506&gt;30,180,VLOOKUP(L506,TEMPO,2,FALSE))</f>
        <v>162</v>
      </c>
      <c r="O506" s="32">
        <f>IF(R506&gt;0,4,N506)</f>
        <v>162</v>
      </c>
      <c r="P506" s="96">
        <f>J506*M506*L506</f>
        <v>315933.20999999996</v>
      </c>
      <c r="Q506" s="96">
        <f>10934.45*2</f>
        <v>21868.9</v>
      </c>
      <c r="R506" s="96">
        <f>IF(P506&lt;=Q506,P506/4,0)</f>
        <v>0</v>
      </c>
      <c r="S506" s="5">
        <f>IF(P506&gt;=Q506,P506/N506,0)</f>
        <v>1950.2049999999997</v>
      </c>
      <c r="T506" s="3"/>
      <c r="U506" s="3">
        <f>IF(T506="",1,0)</f>
        <v>1</v>
      </c>
      <c r="V506" s="3">
        <v>151</v>
      </c>
      <c r="W506" s="5">
        <v>0</v>
      </c>
      <c r="X506" s="5">
        <v>245.73</v>
      </c>
      <c r="Y506" s="5">
        <f>X506*W506</f>
        <v>0</v>
      </c>
      <c r="Z506" s="5">
        <v>400</v>
      </c>
      <c r="AA506" s="5">
        <f>S506+Y506+Z506</f>
        <v>2350.2049999999999</v>
      </c>
      <c r="AB506" s="39">
        <f>(J506/12+J506/12*1.3333333333+450/12+J506/30*6/12+J506)*1.3+Y506+Z506+153.9</f>
        <v>12884.607711082939</v>
      </c>
      <c r="AC506" s="39" t="s">
        <v>464</v>
      </c>
      <c r="AD506" s="39">
        <f>J506*1.3+400+153.9</f>
        <v>10694.966</v>
      </c>
      <c r="AE506" s="39">
        <f>SUMIFS('CUSTO MENSAL FUNC NOVO'!H:H,'CUSTO MENSAL FUNC NOVO'!A:A,'VALORES MENSAIS'!AC506)</f>
        <v>7085.2820000000002</v>
      </c>
      <c r="AF506" s="27">
        <f>IF($R506&gt;0,$R506,$S506)+$Y506+$Z506</f>
        <v>2350.2049999999999</v>
      </c>
      <c r="AG506" s="27">
        <f>IF($R506&gt;0,$R506,$S506)+$Y506+$Z506</f>
        <v>2350.2049999999999</v>
      </c>
      <c r="AH506" s="27">
        <f>IF($R506&gt;0,$R506,$S506)+$Y506+$Z506</f>
        <v>2350.2049999999999</v>
      </c>
      <c r="AI506" s="27">
        <f>IF($R506&gt;0,$R506,$S506)+$Y506+$Z506</f>
        <v>2350.2049999999999</v>
      </c>
      <c r="AJ506" s="27">
        <f>IF($O506&gt;=AJ$1,$S506+$Y506+$Z506,$Y506+$Z506)</f>
        <v>2350.2049999999999</v>
      </c>
      <c r="AK506" s="27">
        <f>IF($O506&gt;=AK$1,$S506+$Y506+$Z506,$Y506+$Z506)</f>
        <v>2350.2049999999999</v>
      </c>
      <c r="AL506" s="27">
        <f>IF($O506&gt;=AL$1,$S506+$Y506+$Z506,$Y506+$Z506)</f>
        <v>2350.2049999999999</v>
      </c>
      <c r="AM506" s="27">
        <f>IF($O506&gt;=AM$1,$S506+$Y506+$Z506,$Y506+$Z506)</f>
        <v>2350.2049999999999</v>
      </c>
      <c r="AN506" s="27">
        <f>IF($O506&gt;=AN$1,$S506+$Y506+$Z506,$Y506+$Z506)</f>
        <v>2350.2049999999999</v>
      </c>
      <c r="AO506" s="27">
        <f>IF($O506&gt;=AO$1,$S506+$Y506+$Z506,$Y506+$Z506)</f>
        <v>2350.2049999999999</v>
      </c>
      <c r="AP506" s="27">
        <f>IF($O506&gt;=AP$1,$S506+$Y506+$Z506,$Y506+$Z506)</f>
        <v>2350.2049999999999</v>
      </c>
      <c r="AQ506" s="27">
        <f>IF($O506&gt;=AQ$1,$S506+$Y506+$Z506,$Y506+$Z506)</f>
        <v>2350.2049999999999</v>
      </c>
      <c r="AR506" s="27">
        <f>IF($O506&gt;=AR$1,$S506+$Y506+$Z506,$Y506+$Z506)</f>
        <v>2350.2049999999999</v>
      </c>
      <c r="AS506" s="27">
        <f>IF($O506&gt;=AS$1,$S506+$Y506+$Z506,$Y506+$Z506)</f>
        <v>2350.2049999999999</v>
      </c>
      <c r="AT506" s="27">
        <f>IF($O506&gt;=AT$1,$S506+$Y506+$Z506,$Y506+$Z506)</f>
        <v>2350.2049999999999</v>
      </c>
      <c r="AU506" s="27">
        <f>IF($O506&gt;=AU$1,$S506+$Y506+$Z506,$Y506+$Z506)</f>
        <v>2350.2049999999999</v>
      </c>
      <c r="AV506" s="27">
        <f>IF($O506&gt;=AV$1,$S506+$Y506+$Z506,$Y506+$Z506)</f>
        <v>2350.2049999999999</v>
      </c>
      <c r="AW506" s="27">
        <f>IF($O506&gt;=AW$1,$S506+$Y506+$Z506,$Y506+$Z506)</f>
        <v>2350.2049999999999</v>
      </c>
      <c r="AX506" s="27">
        <f>IF($O506&gt;=AX$1,$S506+$Y506+$Z506,$Y506+$Z506)</f>
        <v>2350.2049999999999</v>
      </c>
      <c r="AY506" s="27">
        <f>IF($O506&gt;=AY$1,$S506+$Y506+$Z506,$Y506+$Z506)</f>
        <v>2350.2049999999999</v>
      </c>
      <c r="AZ506" s="27">
        <f>IF($O506&gt;=AZ$1,$S506+$Y506+$Z506,$Y506+$Z506)</f>
        <v>2350.2049999999999</v>
      </c>
      <c r="BA506" s="27">
        <f>IF($O506&gt;=BA$1,$S506+$Y506+$Z506,$Y506+$Z506)</f>
        <v>2350.2049999999999</v>
      </c>
      <c r="BB506" s="27">
        <f>IF($O506&gt;=BB$1,$S506+$Y506+$Z506,$Y506+$Z506)</f>
        <v>2350.2049999999999</v>
      </c>
      <c r="BC506" s="27">
        <f>IF($O506&gt;=BC$1,$S506+$Y506+$Z506,$Y506+$Z506)</f>
        <v>2350.2049999999999</v>
      </c>
      <c r="BD506" s="27">
        <f>IF($O506&gt;=BD$1,$S506+$Y506+$Z506,$Y506+$Z506)</f>
        <v>2350.2049999999999</v>
      </c>
      <c r="BE506" s="27">
        <f>IF($O506&gt;=BE$1,$S506+$Y506+$Z506,$Y506+$Z506)</f>
        <v>2350.2049999999999</v>
      </c>
      <c r="BF506" s="27">
        <f>IF($O506&gt;=BF$1,$S506+$Y506+$Z506,$Y506+$Z506)</f>
        <v>2350.2049999999999</v>
      </c>
      <c r="BG506" s="27">
        <f>IF($O506&gt;=BG$1,$S506+$Y506+$Z506,$Y506+$Z506)</f>
        <v>2350.2049999999999</v>
      </c>
      <c r="BH506" s="27">
        <f>IF($O506&gt;=BH$1,$S506+$Y506+$Z506,$Y506+$Z506)</f>
        <v>2350.2049999999999</v>
      </c>
      <c r="BI506" s="27">
        <f>IF($O506&gt;=BI$1,$S506+$Y506+$Z506,$Y506+$Z506)</f>
        <v>2350.2049999999999</v>
      </c>
      <c r="BJ506" s="27">
        <f>IF($O506&gt;=BJ$1,$S506+$Y506+$Z506,$Y506+$Z506)</f>
        <v>2350.2049999999999</v>
      </c>
      <c r="BK506" s="27">
        <f>IF($O506&gt;=BK$1,$S506+$Y506+$Z506,$Y506+$Z506)</f>
        <v>2350.2049999999999</v>
      </c>
      <c r="BL506" s="27">
        <f>IF($O506&gt;=BL$1,$S506+$Y506+$Z506,$Y506+$Z506)</f>
        <v>2350.2049999999999</v>
      </c>
      <c r="BM506" s="27">
        <f>IF($O506&gt;=BM$1,$S506+$Y506+$Z506,$Y506+$Z506)</f>
        <v>2350.2049999999999</v>
      </c>
      <c r="BN506" s="27">
        <f>IF($O506&gt;=BN$1,$S506+$Y506+$Z506,$Y506+$Z506)</f>
        <v>2350.2049999999999</v>
      </c>
      <c r="BO506" s="27">
        <f>IF($O506&gt;=BO$1,$S506+$Y506+$Z506,$Y506+$Z506)</f>
        <v>2350.2049999999999</v>
      </c>
      <c r="BP506" s="27">
        <f>IF($O506&gt;=BP$1,$S506+$Y506+$Z506,$Y506+$Z506)</f>
        <v>2350.2049999999999</v>
      </c>
      <c r="BQ506" s="27">
        <f>IF($O506&gt;=BQ$1,$S506+$Y506+$Z506,$Y506+$Z506)</f>
        <v>2350.2049999999999</v>
      </c>
      <c r="BR506" s="27">
        <f>IF($O506&gt;=BR$1,$S506+$Y506+$Z506,$Y506+$Z506)</f>
        <v>2350.2049999999999</v>
      </c>
      <c r="BS506" s="27">
        <f>IF($O506&gt;=BS$1,$S506+$Y506+$Z506,$Y506+$Z506)</f>
        <v>2350.2049999999999</v>
      </c>
      <c r="BT506" s="27">
        <f>IF($O506&gt;=BT$1,$S506+$Y506+$Z506,$Y506+$Z506)</f>
        <v>2350.2049999999999</v>
      </c>
      <c r="BU506" s="27">
        <f>IF($O506&gt;=BU$1,$S506+$Y506+$Z506,$Y506+$Z506)</f>
        <v>2350.2049999999999</v>
      </c>
      <c r="BV506" s="27">
        <f>IF($O506&gt;=BV$1,$S506+$Y506+$Z506,$Y506+$Z506)</f>
        <v>2350.2049999999999</v>
      </c>
      <c r="BW506" s="27">
        <f>IF($O506&gt;=BW$1,$S506+$Y506+$Z506,$Y506+$Z506)</f>
        <v>2350.2049999999999</v>
      </c>
      <c r="BX506" s="27">
        <f>IF($O506&gt;=BX$1,$S506+$Y506+$Z506,$Y506+$Z506)</f>
        <v>2350.2049999999999</v>
      </c>
      <c r="BY506" s="27">
        <f>IF($O506&gt;=BY$1,$S506+$Y506+$Z506,$Y506+$Z506)</f>
        <v>2350.2049999999999</v>
      </c>
      <c r="BZ506" s="27">
        <f>IF($O506&gt;=BZ$1,$S506+$Y506+$Z506,$Y506+$Z506)</f>
        <v>2350.2049999999999</v>
      </c>
      <c r="CA506" s="27">
        <f>IF($O506&gt;=CA$1,$S506+$Y506+$Z506,$Y506+$Z506)</f>
        <v>2350.2049999999999</v>
      </c>
      <c r="CB506" s="27">
        <f>IF($O506&gt;=CB$1,$S506+$Y506+$Z506,$Y506+$Z506)</f>
        <v>2350.2049999999999</v>
      </c>
      <c r="CC506" s="27">
        <f>IF($O506&gt;=CC$1,$S506+$Y506+$Z506,$Y506+$Z506)</f>
        <v>2350.2049999999999</v>
      </c>
      <c r="CD506" s="27">
        <f>IF($O506&gt;=CD$1,$S506+$Y506+$Z506,$Y506+$Z506)</f>
        <v>2350.2049999999999</v>
      </c>
      <c r="CE506" s="27">
        <f>IF($O506&gt;=CE$1,$S506+$Y506+$Z506,$Y506+$Z506)</f>
        <v>2350.2049999999999</v>
      </c>
      <c r="CF506" s="27">
        <f>IF($O506&gt;=CF$1,$S506+$Y506+$Z506,$Y506+$Z506)</f>
        <v>2350.2049999999999</v>
      </c>
      <c r="CG506" s="27">
        <f>IF($O506&gt;=CG$1,$S506+$Y506+$Z506,$Y506+$Z506)</f>
        <v>2350.2049999999999</v>
      </c>
      <c r="CH506" s="27">
        <f>IF($O506&gt;=CH$1,$S506+$Y506+$Z506,$Y506+$Z506)</f>
        <v>2350.2049999999999</v>
      </c>
      <c r="CI506" s="27">
        <f>IF($O506&gt;=CI$1,$S506+$Y506+$Z506,$Y506+$Z506)</f>
        <v>2350.2049999999999</v>
      </c>
      <c r="CJ506" s="27">
        <f>IF($O506&gt;=CJ$1,$S506+$Y506+$Z506,$Y506+$Z506)</f>
        <v>2350.2049999999999</v>
      </c>
      <c r="CK506" s="27">
        <f>IF($O506&gt;=CK$1,$S506+$Y506+$Z506,$Y506+$Z506)</f>
        <v>2350.2049999999999</v>
      </c>
      <c r="CL506" s="27">
        <f>IF($O506&gt;=CL$1,$S506+$Y506+$Z506,$Y506+$Z506)</f>
        <v>2350.2049999999999</v>
      </c>
      <c r="CM506" s="27">
        <f>IF($O506&gt;=CM$1,$S506+$Y506+$Z506,$Y506+$Z506)</f>
        <v>2350.2049999999999</v>
      </c>
      <c r="CN506" s="27">
        <f>IF($O506&gt;=CN$1,$S506+$Y506,$Y506)</f>
        <v>1950.2049999999997</v>
      </c>
      <c r="CO506" s="27">
        <f>IF($O506&gt;=CO$1,$S506+$Y506,$Y506)</f>
        <v>1950.2049999999997</v>
      </c>
      <c r="CP506" s="27">
        <f>IF($O506&gt;=CP$1,$S506+$Y506,$Y506)</f>
        <v>1950.2049999999997</v>
      </c>
      <c r="CQ506" s="27">
        <f>IF($O506&gt;=CQ$1,$S506+$Y506,$Y506)</f>
        <v>1950.2049999999997</v>
      </c>
      <c r="CR506" s="27">
        <f>IF($O506&gt;=CR$1,$S506+$Y506,$Y506)</f>
        <v>1950.2049999999997</v>
      </c>
      <c r="CS506" s="27">
        <f>IF($O506&gt;=CS$1,$S506+$Y506,$Y506)</f>
        <v>1950.2049999999997</v>
      </c>
      <c r="CT506" s="27">
        <f>IF($O506&gt;=CT$1,$S506+$Y506,$Y506)</f>
        <v>1950.2049999999997</v>
      </c>
      <c r="CU506" s="27">
        <f>IF($O506&gt;=CU$1,$S506+$Y506,$Y506)</f>
        <v>1950.2049999999997</v>
      </c>
      <c r="CV506" s="27">
        <f>IF($O506&gt;=CV$1,$S506+$Y506,$Y506)</f>
        <v>1950.2049999999997</v>
      </c>
      <c r="CW506" s="27">
        <f>IF($O506&gt;=CW$1,$S506+$Y506,$Y506)</f>
        <v>1950.2049999999997</v>
      </c>
      <c r="CX506" s="27">
        <f>IF($O506&gt;=CX$1,$S506+$Y506,$Y506)</f>
        <v>1950.2049999999997</v>
      </c>
      <c r="CY506" s="27">
        <f>IF($O506&gt;=CY$1,$S506+$Y506,$Y506)</f>
        <v>1950.2049999999997</v>
      </c>
      <c r="CZ506" s="27">
        <f>IF($O506&gt;=CZ$1,$S506+$Y506,$Y506)</f>
        <v>1950.2049999999997</v>
      </c>
      <c r="DA506" s="27">
        <f>IF($O506&gt;=DA$1,$S506+$Y506,$Y506)</f>
        <v>1950.2049999999997</v>
      </c>
      <c r="DB506" s="27">
        <f>IF($O506&gt;=DB$1,$S506+$Y506,$Y506)</f>
        <v>1950.2049999999997</v>
      </c>
      <c r="DC506" s="27">
        <f>IF($O506&gt;=DC$1,$S506+$Y506,$Y506)</f>
        <v>1950.2049999999997</v>
      </c>
      <c r="DD506" s="27">
        <f>IF($O506&gt;=DD$1,$S506+$Y506,$Y506)</f>
        <v>1950.2049999999997</v>
      </c>
      <c r="DE506" s="27">
        <f>IF($O506&gt;=DE$1,$S506+$Y506,$Y506)</f>
        <v>1950.2049999999997</v>
      </c>
      <c r="DF506" s="27">
        <f>IF($O506&gt;=DF$1,$S506+$Y506,$Y506)</f>
        <v>1950.2049999999997</v>
      </c>
      <c r="DG506" s="27">
        <f>IF($O506&gt;=DG$1,$S506+$Y506,$Y506)</f>
        <v>1950.2049999999997</v>
      </c>
      <c r="DH506" s="27">
        <f>IF($O506&gt;=DH$1,$S506+$Y506,$Y506)</f>
        <v>1950.2049999999997</v>
      </c>
      <c r="DI506" s="27">
        <f>IF($O506&gt;=DI$1,$S506+$Y506,$Y506)</f>
        <v>1950.2049999999997</v>
      </c>
      <c r="DJ506" s="27">
        <f>IF($O506&gt;=DJ$1,$S506+$Y506,$Y506)</f>
        <v>1950.2049999999997</v>
      </c>
      <c r="DK506" s="27">
        <f>IF($O506&gt;=DK$1,$S506+$Y506,$Y506)</f>
        <v>1950.2049999999997</v>
      </c>
      <c r="DL506" s="27">
        <f>IF($O506&gt;=DL$1,$S506+$Y506,$Y506)</f>
        <v>1950.2049999999997</v>
      </c>
      <c r="DM506" s="27">
        <f>IF($O506&gt;=DM$1,$S506+$Y506,$Y506)</f>
        <v>1950.2049999999997</v>
      </c>
      <c r="DN506" s="27">
        <f>IF($O506&gt;=DN$1,$S506+$Y506,$Y506)</f>
        <v>1950.2049999999997</v>
      </c>
      <c r="DO506" s="27">
        <f>IF($O506&gt;=DO$1,$S506+$Y506,$Y506)</f>
        <v>1950.2049999999997</v>
      </c>
      <c r="DP506" s="27">
        <f>IF($O506&gt;=DP$1,$S506+$Y506,$Y506)</f>
        <v>1950.2049999999997</v>
      </c>
      <c r="DQ506" s="27">
        <f>IF($O506&gt;=DQ$1,$S506+$Y506,$Y506)</f>
        <v>1950.2049999999997</v>
      </c>
      <c r="DR506" s="27">
        <f>IF($O506&gt;=DR$1,$S506+$Y506,$Y506)</f>
        <v>1950.2049999999997</v>
      </c>
      <c r="DS506" s="27">
        <f>IF($O506&gt;=DS$1,$S506+$Y506,$Y506)</f>
        <v>1950.2049999999997</v>
      </c>
      <c r="DT506" s="27">
        <f>IF($O506&gt;=DT$1,$S506+$Y506,$Y506)</f>
        <v>1950.2049999999997</v>
      </c>
      <c r="DU506" s="27">
        <f>IF($O506&gt;=DU$1,$S506+$Y506,$Y506)</f>
        <v>1950.2049999999997</v>
      </c>
      <c r="DV506" s="27">
        <f>IF($O506&gt;=DV$1,$S506+$Y506,$Y506)</f>
        <v>1950.2049999999997</v>
      </c>
      <c r="DW506" s="27">
        <f>IF($O506&gt;=DW$1,$S506+$Y506,$Y506)</f>
        <v>1950.2049999999997</v>
      </c>
      <c r="DX506" s="27">
        <f>IF($O506&gt;=DX$1,$S506+$Y506,$Y506)</f>
        <v>1950.2049999999997</v>
      </c>
      <c r="DY506" s="27">
        <f>IF($O506&gt;=DY$1,$S506+$Y506,$Y506)</f>
        <v>1950.2049999999997</v>
      </c>
      <c r="DZ506" s="27">
        <f>IF($O506&gt;=DZ$1,$S506+$Y506,$Y506)</f>
        <v>1950.2049999999997</v>
      </c>
      <c r="EA506" s="27">
        <f>IF($O506&gt;=EA$1,$S506+$Y506,$Y506)</f>
        <v>1950.2049999999997</v>
      </c>
      <c r="EB506" s="27">
        <f>IF($O506&gt;=EB$1,$S506+$Y506,$Y506)</f>
        <v>1950.2049999999997</v>
      </c>
      <c r="EC506" s="27">
        <f>IF($O506&gt;=EC$1,$S506+$Y506,$Y506)</f>
        <v>1950.2049999999997</v>
      </c>
      <c r="ED506" s="27">
        <f>IF($O506&gt;=ED$1,$S506+$Y506,$Y506)</f>
        <v>1950.2049999999997</v>
      </c>
      <c r="EE506" s="27">
        <f>IF($O506&gt;=EE$1,$S506+$Y506,$Y506)</f>
        <v>1950.2049999999997</v>
      </c>
      <c r="EF506" s="27">
        <f>IF($O506&gt;=EF$1,$S506+$Y506,$Y506)</f>
        <v>1950.2049999999997</v>
      </c>
      <c r="EG506" s="27">
        <f>IF($O506&gt;=EG$1,$S506+$Y506,$Y506)</f>
        <v>1950.2049999999997</v>
      </c>
      <c r="EH506" s="27">
        <f>IF($O506&gt;=EH$1,$S506+$Y506,$Y506)</f>
        <v>1950.2049999999997</v>
      </c>
      <c r="EI506" s="27">
        <f>IF($O506&gt;=EI$1,$S506+$Y506,$Y506)</f>
        <v>1950.2049999999997</v>
      </c>
      <c r="EJ506" s="27">
        <f>IF($O506&gt;=EJ$1,$S506+$Y506,$Y506)</f>
        <v>1950.2049999999997</v>
      </c>
      <c r="EK506" s="27">
        <f>IF($O506&gt;=EK$1,$S506+$Y506,$Y506)</f>
        <v>1950.2049999999997</v>
      </c>
      <c r="EL506" s="27">
        <f>IF($O506&gt;=EL$1,$S506+$Y506,$Y506)</f>
        <v>1950.2049999999997</v>
      </c>
      <c r="EM506" s="27">
        <f>IF($O506&gt;=EM$1,$S506+$Y506,$Y506)</f>
        <v>1950.2049999999997</v>
      </c>
      <c r="EN506" s="27">
        <f>IF($O506&gt;=EN$1,$S506+$Y506,$Y506)</f>
        <v>1950.2049999999997</v>
      </c>
      <c r="EO506" s="27">
        <f>IF($O506&gt;=EO$1,$S506+$Y506,$Y506)</f>
        <v>1950.2049999999997</v>
      </c>
      <c r="EP506" s="27">
        <f>IF($O506&gt;=EP$1,$S506+$Y506,$Y506)</f>
        <v>1950.2049999999997</v>
      </c>
      <c r="EQ506" s="27">
        <f>IF($O506&gt;=EQ$1,$S506+$Y506,$Y506)</f>
        <v>1950.2049999999997</v>
      </c>
      <c r="ER506" s="27">
        <f>IF($O506&gt;=ER$1,$S506+$Y506,$Y506)</f>
        <v>1950.2049999999997</v>
      </c>
      <c r="ES506" s="27">
        <f>IF($O506&gt;=ES$1,$S506+$Y506,$Y506)</f>
        <v>1950.2049999999997</v>
      </c>
      <c r="ET506" s="27">
        <f>IF($O506&gt;=ET$1,$S506+$Y506,$Y506)</f>
        <v>1950.2049999999997</v>
      </c>
      <c r="EU506" s="27">
        <f>IF($O506&gt;=EU$1,$S506+$Y506,$Y506)</f>
        <v>1950.2049999999997</v>
      </c>
      <c r="EV506" s="27">
        <f>IF($O506&gt;=EV$1,$S506,0)</f>
        <v>1950.2049999999997</v>
      </c>
      <c r="EW506" s="27">
        <f>IF($O506&gt;=EW$1,$S506,0)</f>
        <v>1950.2049999999997</v>
      </c>
      <c r="EX506" s="27">
        <f>IF($O506&gt;=EX$1,$S506,0)</f>
        <v>1950.2049999999997</v>
      </c>
      <c r="EY506" s="27">
        <f>IF($O506&gt;=EY$1,$S506,0)</f>
        <v>1950.2049999999997</v>
      </c>
      <c r="EZ506" s="27">
        <f>IF($O506&gt;=EZ$1,$S506,0)</f>
        <v>1950.2049999999997</v>
      </c>
      <c r="FA506" s="27">
        <f>IF($O506&gt;=FA$1,$S506,0)</f>
        <v>1950.2049999999997</v>
      </c>
      <c r="FB506" s="27">
        <f>IF($O506&gt;=FB$1,$S506,0)</f>
        <v>1950.2049999999997</v>
      </c>
      <c r="FC506" s="27">
        <f>IF($O506&gt;=FC$1,$S506,0)</f>
        <v>1950.2049999999997</v>
      </c>
      <c r="FD506" s="27">
        <f>IF($O506&gt;=FD$1,$S506,0)</f>
        <v>1950.2049999999997</v>
      </c>
      <c r="FE506" s="27">
        <f>IF($O506&gt;=FE$1,$S506,0)</f>
        <v>1950.2049999999997</v>
      </c>
      <c r="FF506" s="27">
        <f>IF($O506&gt;=FF$1,$S506,0)</f>
        <v>1950.2049999999997</v>
      </c>
      <c r="FG506" s="27">
        <f>IF($O506&gt;=FG$1,$S506,0)</f>
        <v>1950.2049999999997</v>
      </c>
      <c r="FH506" s="27">
        <f>IF($O506&gt;=FH$1,$S506,0)</f>
        <v>1950.2049999999997</v>
      </c>
      <c r="FI506" s="27">
        <f>IF($O506&gt;=FI$1,$S506,0)</f>
        <v>1950.2049999999997</v>
      </c>
      <c r="FJ506" s="27">
        <f>IF($O506&gt;=FJ$1,$S506,0)</f>
        <v>1950.2049999999997</v>
      </c>
      <c r="FK506" s="27">
        <f>IF($O506&gt;=FK$1,$S506,0)</f>
        <v>1950.2049999999997</v>
      </c>
      <c r="FL506" s="27">
        <f>IF($O506&gt;=FL$1,$S506,0)</f>
        <v>1950.2049999999997</v>
      </c>
      <c r="FM506" s="27">
        <f>IF($O506&gt;=FM$1,$S506,0)</f>
        <v>1950.2049999999997</v>
      </c>
      <c r="FN506" s="27">
        <f>IF($O506&gt;=FN$1,$S506,0)</f>
        <v>1950.2049999999997</v>
      </c>
      <c r="FO506" s="27">
        <f>IF($O506&gt;=FO$1,$S506,0)</f>
        <v>1950.2049999999997</v>
      </c>
      <c r="FP506" s="27">
        <f>IF($O506&gt;=FP$1,$S506,0)</f>
        <v>1950.2049999999997</v>
      </c>
      <c r="FQ506" s="27">
        <f>IF($O506&gt;=FQ$1,$S506,0)</f>
        <v>1950.2049999999997</v>
      </c>
      <c r="FR506" s="27">
        <f>IF($O506&gt;=FR$1,$S506,0)</f>
        <v>1950.2049999999997</v>
      </c>
      <c r="FS506" s="27">
        <f>IF($O506&gt;=FS$1,$S506,0)</f>
        <v>1950.2049999999997</v>
      </c>
      <c r="FT506" s="27">
        <f>IF($O506&gt;=FT$1,$S506,0)</f>
        <v>1950.2049999999997</v>
      </c>
      <c r="FU506" s="27">
        <f>IF($O506&gt;=FU$1,$S506,0)</f>
        <v>1950.2049999999997</v>
      </c>
      <c r="FV506" s="27">
        <f>IF($O506&gt;=FV$1,$S506,0)</f>
        <v>1950.2049999999997</v>
      </c>
      <c r="FW506" s="27">
        <f>IF($O506&gt;=FW$1,$S506,0)</f>
        <v>1950.2049999999997</v>
      </c>
      <c r="FX506" s="27">
        <f>IF($O506&gt;=FX$1,$S506,0)</f>
        <v>1950.2049999999997</v>
      </c>
      <c r="FY506" s="27">
        <f>IF($O506&gt;=FY$1,$S506,0)</f>
        <v>1950.2049999999997</v>
      </c>
      <c r="FZ506" s="27">
        <f>IF($O506&gt;=FZ$1,$S506,0)</f>
        <v>1950.2049999999997</v>
      </c>
      <c r="GA506" s="27">
        <f>IF($O506&gt;=GA$1,$S506,0)</f>
        <v>1950.2049999999997</v>
      </c>
      <c r="GB506" s="27">
        <f>IF($O506&gt;=GB$1,$S506,0)</f>
        <v>1950.2049999999997</v>
      </c>
      <c r="GC506" s="27">
        <f>IF($O506&gt;=GC$1,$S506,0)</f>
        <v>1950.2049999999997</v>
      </c>
      <c r="GD506" s="27">
        <f>IF($O506&gt;=GD$1,$S506,0)</f>
        <v>1950.2049999999997</v>
      </c>
      <c r="GE506" s="27">
        <f>IF($O506&gt;=GE$1,$S506,0)</f>
        <v>1950.2049999999997</v>
      </c>
      <c r="GF506" s="27">
        <f>IF($O506&gt;=GF$1,$S506,0)</f>
        <v>1950.2049999999997</v>
      </c>
      <c r="GG506" s="27">
        <f>IF($O506&gt;=GG$1,$S506,0)</f>
        <v>1950.2049999999997</v>
      </c>
      <c r="GH506" s="27">
        <f>IF($O506&gt;=GH$1,$S506,0)</f>
        <v>1950.2049999999997</v>
      </c>
      <c r="GI506" s="27">
        <f>IF($O506&gt;=GI$1,$S506,0)</f>
        <v>1950.2049999999997</v>
      </c>
      <c r="GJ506" s="27">
        <f>IF($O506&gt;=GJ$1,$S506,0)</f>
        <v>1950.2049999999997</v>
      </c>
      <c r="GK506" s="27">
        <f>IF($O506&gt;=GK$1,$S506,0)</f>
        <v>1950.2049999999997</v>
      </c>
      <c r="GL506" s="27">
        <f>IF($O506&gt;=GL$1,$S506,0)</f>
        <v>0</v>
      </c>
      <c r="GM506" s="27">
        <f>IF($O506&gt;=GM$1,$S506,0)</f>
        <v>0</v>
      </c>
      <c r="GN506" s="27">
        <f>IF($O506&gt;=GN$1,$S506,0)</f>
        <v>0</v>
      </c>
      <c r="GO506" s="27">
        <f>IF($O506&gt;=GO$1,$S506,0)</f>
        <v>0</v>
      </c>
      <c r="GP506" s="27">
        <f>IF($O506&gt;=GP$1,$S506,0)</f>
        <v>0</v>
      </c>
      <c r="GQ506" s="27">
        <f>IF($O506&gt;=GQ$1,$S506,0)</f>
        <v>0</v>
      </c>
      <c r="GR506" s="27">
        <f>IF($O506&gt;=GR$1,$S506,0)</f>
        <v>0</v>
      </c>
      <c r="GS506" s="27">
        <f>IF($O506&gt;=GS$1,$S506,0)</f>
        <v>0</v>
      </c>
      <c r="GT506" s="27">
        <f>IF($O506&gt;=GT$1,$S506,0)</f>
        <v>0</v>
      </c>
      <c r="GU506" s="27">
        <f>IF($O506&gt;=GU$1,$S506,0)</f>
        <v>0</v>
      </c>
      <c r="GV506" s="27">
        <f>IF($O506&gt;=GV$1,$S506,0)</f>
        <v>0</v>
      </c>
      <c r="GW506" s="27">
        <f>IF($O506&gt;=GW$1,$S506,0)</f>
        <v>0</v>
      </c>
      <c r="GX506" s="27">
        <f>IF($O506&gt;=GX$1,$S506,0)</f>
        <v>0</v>
      </c>
      <c r="GY506" s="27">
        <f>IF($O506&gt;=GY$1,$S506,0)</f>
        <v>0</v>
      </c>
      <c r="GZ506" s="27">
        <f>IF($O506&gt;=GZ$1,$S506,0)</f>
        <v>0</v>
      </c>
      <c r="HA506" s="27">
        <f>IF($O506&gt;=HA$1,$S506,0)</f>
        <v>0</v>
      </c>
      <c r="HB506" s="27">
        <f>IF($O506&gt;=HB$1,$S506,0)</f>
        <v>0</v>
      </c>
      <c r="HC506" s="27">
        <f>IF($O506&gt;=HC$1,$S506,0)</f>
        <v>0</v>
      </c>
    </row>
    <row r="507" spans="1:211">
      <c r="A507" s="3">
        <v>134007</v>
      </c>
      <c r="B507" s="3" t="s">
        <v>463</v>
      </c>
      <c r="C507" s="3" t="s">
        <v>464</v>
      </c>
      <c r="D507" s="3">
        <v>61</v>
      </c>
      <c r="E507" s="4">
        <v>39162</v>
      </c>
      <c r="F507" s="5">
        <v>11.257534246575343</v>
      </c>
      <c r="G507" s="3" t="s">
        <v>446</v>
      </c>
      <c r="H507" s="4">
        <v>20992</v>
      </c>
      <c r="I507" s="9" t="s">
        <v>824</v>
      </c>
      <c r="J507" s="5">
        <v>6259.86</v>
      </c>
      <c r="K507" s="31">
        <v>250</v>
      </c>
      <c r="L507" s="32">
        <v>11</v>
      </c>
      <c r="M507" s="33">
        <f>VLOOKUP(L507,FIND,3,TRUE)</f>
        <v>1.1000000000000001</v>
      </c>
      <c r="N507" s="32">
        <f>IF(L507&gt;30,180,VLOOKUP(L507,TEMPO,2,FALSE))</f>
        <v>66</v>
      </c>
      <c r="O507" s="32">
        <f>IF(R507&gt;0,4,N507)</f>
        <v>66</v>
      </c>
      <c r="P507" s="96">
        <f>J507*M507*L507</f>
        <v>75744.306000000011</v>
      </c>
      <c r="Q507" s="96">
        <f>10934.45*2</f>
        <v>21868.9</v>
      </c>
      <c r="R507" s="96">
        <f>IF(P507&lt;=Q507,P507/4,0)</f>
        <v>0</v>
      </c>
      <c r="S507" s="5">
        <f>IF(P507&gt;=Q507,P507/N507,0)</f>
        <v>1147.6410000000001</v>
      </c>
      <c r="T507" s="3"/>
      <c r="U507" s="3">
        <f>IF(T507="",1,0)</f>
        <v>1</v>
      </c>
      <c r="V507" s="3">
        <v>133</v>
      </c>
      <c r="W507" s="5">
        <v>0</v>
      </c>
      <c r="X507" s="5">
        <v>402.65</v>
      </c>
      <c r="Y507" s="5">
        <f>X507*W507</f>
        <v>0</v>
      </c>
      <c r="Z507" s="5">
        <v>400</v>
      </c>
      <c r="AA507" s="5">
        <f>S507+Y507+Z507</f>
        <v>1547.6410000000001</v>
      </c>
      <c r="AB507" s="39">
        <f>(J507/12+J507/12*1.3333333333+450/12+J507/30*6/12+J507)*1.3+Y507+Z507+153.9</f>
        <v>10458.451799977394</v>
      </c>
      <c r="AC507" s="39" t="s">
        <v>464</v>
      </c>
      <c r="AD507" s="39">
        <f>J507*1.3+400+153.9</f>
        <v>8691.7179999999989</v>
      </c>
      <c r="AE507" s="39">
        <f>SUMIFS('CUSTO MENSAL FUNC NOVO'!H:H,'CUSTO MENSAL FUNC NOVO'!A:A,'VALORES MENSAIS'!AC507)</f>
        <v>7085.2820000000002</v>
      </c>
      <c r="AF507" s="27">
        <f>IF($R507&gt;0,$R507,$S507)+$Y507+$Z507</f>
        <v>1547.6410000000001</v>
      </c>
      <c r="AG507" s="27">
        <f>IF($R507&gt;0,$R507,$S507)+$Y507+$Z507</f>
        <v>1547.6410000000001</v>
      </c>
      <c r="AH507" s="27">
        <f>IF($R507&gt;0,$R507,$S507)+$Y507+$Z507</f>
        <v>1547.6410000000001</v>
      </c>
      <c r="AI507" s="27">
        <f>IF($R507&gt;0,$R507,$S507)+$Y507+$Z507</f>
        <v>1547.6410000000001</v>
      </c>
      <c r="AJ507" s="27">
        <f>IF($O507&gt;=AJ$1,$S507+$Y507+$Z507,$Y507+$Z507)</f>
        <v>1547.6410000000001</v>
      </c>
      <c r="AK507" s="27">
        <f>IF($O507&gt;=AK$1,$S507+$Y507+$Z507,$Y507+$Z507)</f>
        <v>1547.6410000000001</v>
      </c>
      <c r="AL507" s="27">
        <f>IF($O507&gt;=AL$1,$S507+$Y507+$Z507,$Y507+$Z507)</f>
        <v>1547.6410000000001</v>
      </c>
      <c r="AM507" s="27">
        <f>IF($O507&gt;=AM$1,$S507+$Y507+$Z507,$Y507+$Z507)</f>
        <v>1547.6410000000001</v>
      </c>
      <c r="AN507" s="27">
        <f>IF($O507&gt;=AN$1,$S507+$Y507+$Z507,$Y507+$Z507)</f>
        <v>1547.6410000000001</v>
      </c>
      <c r="AO507" s="27">
        <f>IF($O507&gt;=AO$1,$S507+$Y507+$Z507,$Y507+$Z507)</f>
        <v>1547.6410000000001</v>
      </c>
      <c r="AP507" s="27">
        <f>IF($O507&gt;=AP$1,$S507+$Y507+$Z507,$Y507+$Z507)</f>
        <v>1547.6410000000001</v>
      </c>
      <c r="AQ507" s="27">
        <f>IF($O507&gt;=AQ$1,$S507+$Y507+$Z507,$Y507+$Z507)</f>
        <v>1547.6410000000001</v>
      </c>
      <c r="AR507" s="27">
        <f>IF($O507&gt;=AR$1,$S507+$Y507+$Z507,$Y507+$Z507)</f>
        <v>1547.6410000000001</v>
      </c>
      <c r="AS507" s="27">
        <f>IF($O507&gt;=AS$1,$S507+$Y507+$Z507,$Y507+$Z507)</f>
        <v>1547.6410000000001</v>
      </c>
      <c r="AT507" s="27">
        <f>IF($O507&gt;=AT$1,$S507+$Y507+$Z507,$Y507+$Z507)</f>
        <v>1547.6410000000001</v>
      </c>
      <c r="AU507" s="27">
        <f>IF($O507&gt;=AU$1,$S507+$Y507+$Z507,$Y507+$Z507)</f>
        <v>1547.6410000000001</v>
      </c>
      <c r="AV507" s="27">
        <f>IF($O507&gt;=AV$1,$S507+$Y507+$Z507,$Y507+$Z507)</f>
        <v>1547.6410000000001</v>
      </c>
      <c r="AW507" s="27">
        <f>IF($O507&gt;=AW$1,$S507+$Y507+$Z507,$Y507+$Z507)</f>
        <v>1547.6410000000001</v>
      </c>
      <c r="AX507" s="27">
        <f>IF($O507&gt;=AX$1,$S507+$Y507+$Z507,$Y507+$Z507)</f>
        <v>1547.6410000000001</v>
      </c>
      <c r="AY507" s="27">
        <f>IF($O507&gt;=AY$1,$S507+$Y507+$Z507,$Y507+$Z507)</f>
        <v>1547.6410000000001</v>
      </c>
      <c r="AZ507" s="27">
        <f>IF($O507&gt;=AZ$1,$S507+$Y507+$Z507,$Y507+$Z507)</f>
        <v>1547.6410000000001</v>
      </c>
      <c r="BA507" s="27">
        <f>IF($O507&gt;=BA$1,$S507+$Y507+$Z507,$Y507+$Z507)</f>
        <v>1547.6410000000001</v>
      </c>
      <c r="BB507" s="27">
        <f>IF($O507&gt;=BB$1,$S507+$Y507+$Z507,$Y507+$Z507)</f>
        <v>1547.6410000000001</v>
      </c>
      <c r="BC507" s="27">
        <f>IF($O507&gt;=BC$1,$S507+$Y507+$Z507,$Y507+$Z507)</f>
        <v>1547.6410000000001</v>
      </c>
      <c r="BD507" s="27">
        <f>IF($O507&gt;=BD$1,$S507+$Y507+$Z507,$Y507+$Z507)</f>
        <v>1547.6410000000001</v>
      </c>
      <c r="BE507" s="27">
        <f>IF($O507&gt;=BE$1,$S507+$Y507+$Z507,$Y507+$Z507)</f>
        <v>1547.6410000000001</v>
      </c>
      <c r="BF507" s="27">
        <f>IF($O507&gt;=BF$1,$S507+$Y507+$Z507,$Y507+$Z507)</f>
        <v>1547.6410000000001</v>
      </c>
      <c r="BG507" s="27">
        <f>IF($O507&gt;=BG$1,$S507+$Y507+$Z507,$Y507+$Z507)</f>
        <v>1547.6410000000001</v>
      </c>
      <c r="BH507" s="27">
        <f>IF($O507&gt;=BH$1,$S507+$Y507+$Z507,$Y507+$Z507)</f>
        <v>1547.6410000000001</v>
      </c>
      <c r="BI507" s="27">
        <f>IF($O507&gt;=BI$1,$S507+$Y507+$Z507,$Y507+$Z507)</f>
        <v>1547.6410000000001</v>
      </c>
      <c r="BJ507" s="27">
        <f>IF($O507&gt;=BJ$1,$S507+$Y507+$Z507,$Y507+$Z507)</f>
        <v>1547.6410000000001</v>
      </c>
      <c r="BK507" s="27">
        <f>IF($O507&gt;=BK$1,$S507+$Y507+$Z507,$Y507+$Z507)</f>
        <v>1547.6410000000001</v>
      </c>
      <c r="BL507" s="27">
        <f>IF($O507&gt;=BL$1,$S507+$Y507+$Z507,$Y507+$Z507)</f>
        <v>1547.6410000000001</v>
      </c>
      <c r="BM507" s="27">
        <f>IF($O507&gt;=BM$1,$S507+$Y507+$Z507,$Y507+$Z507)</f>
        <v>1547.6410000000001</v>
      </c>
      <c r="BN507" s="27">
        <f>IF($O507&gt;=BN$1,$S507+$Y507+$Z507,$Y507+$Z507)</f>
        <v>1547.6410000000001</v>
      </c>
      <c r="BO507" s="27">
        <f>IF($O507&gt;=BO$1,$S507+$Y507+$Z507,$Y507+$Z507)</f>
        <v>1547.6410000000001</v>
      </c>
      <c r="BP507" s="27">
        <f>IF($O507&gt;=BP$1,$S507+$Y507+$Z507,$Y507+$Z507)</f>
        <v>1547.6410000000001</v>
      </c>
      <c r="BQ507" s="27">
        <f>IF($O507&gt;=BQ$1,$S507+$Y507+$Z507,$Y507+$Z507)</f>
        <v>1547.6410000000001</v>
      </c>
      <c r="BR507" s="27">
        <f>IF($O507&gt;=BR$1,$S507+$Y507+$Z507,$Y507+$Z507)</f>
        <v>1547.6410000000001</v>
      </c>
      <c r="BS507" s="27">
        <f>IF($O507&gt;=BS$1,$S507+$Y507+$Z507,$Y507+$Z507)</f>
        <v>1547.6410000000001</v>
      </c>
      <c r="BT507" s="27">
        <f>IF($O507&gt;=BT$1,$S507+$Y507+$Z507,$Y507+$Z507)</f>
        <v>1547.6410000000001</v>
      </c>
      <c r="BU507" s="27">
        <f>IF($O507&gt;=BU$1,$S507+$Y507+$Z507,$Y507+$Z507)</f>
        <v>1547.6410000000001</v>
      </c>
      <c r="BV507" s="27">
        <f>IF($O507&gt;=BV$1,$S507+$Y507+$Z507,$Y507+$Z507)</f>
        <v>1547.6410000000001</v>
      </c>
      <c r="BW507" s="27">
        <f>IF($O507&gt;=BW$1,$S507+$Y507+$Z507,$Y507+$Z507)</f>
        <v>1547.6410000000001</v>
      </c>
      <c r="BX507" s="27">
        <f>IF($O507&gt;=BX$1,$S507+$Y507+$Z507,$Y507+$Z507)</f>
        <v>1547.6410000000001</v>
      </c>
      <c r="BY507" s="27">
        <f>IF($O507&gt;=BY$1,$S507+$Y507+$Z507,$Y507+$Z507)</f>
        <v>1547.6410000000001</v>
      </c>
      <c r="BZ507" s="27">
        <f>IF($O507&gt;=BZ$1,$S507+$Y507+$Z507,$Y507+$Z507)</f>
        <v>1547.6410000000001</v>
      </c>
      <c r="CA507" s="27">
        <f>IF($O507&gt;=CA$1,$S507+$Y507+$Z507,$Y507+$Z507)</f>
        <v>1547.6410000000001</v>
      </c>
      <c r="CB507" s="27">
        <f>IF($O507&gt;=CB$1,$S507+$Y507+$Z507,$Y507+$Z507)</f>
        <v>1547.6410000000001</v>
      </c>
      <c r="CC507" s="27">
        <f>IF($O507&gt;=CC$1,$S507+$Y507+$Z507,$Y507+$Z507)</f>
        <v>1547.6410000000001</v>
      </c>
      <c r="CD507" s="27">
        <f>IF($O507&gt;=CD$1,$S507+$Y507+$Z507,$Y507+$Z507)</f>
        <v>1547.6410000000001</v>
      </c>
      <c r="CE507" s="27">
        <f>IF($O507&gt;=CE$1,$S507+$Y507+$Z507,$Y507+$Z507)</f>
        <v>1547.6410000000001</v>
      </c>
      <c r="CF507" s="27">
        <f>IF($O507&gt;=CF$1,$S507+$Y507+$Z507,$Y507+$Z507)</f>
        <v>1547.6410000000001</v>
      </c>
      <c r="CG507" s="27">
        <f>IF($O507&gt;=CG$1,$S507+$Y507+$Z507,$Y507+$Z507)</f>
        <v>1547.6410000000001</v>
      </c>
      <c r="CH507" s="27">
        <f>IF($O507&gt;=CH$1,$S507+$Y507+$Z507,$Y507+$Z507)</f>
        <v>1547.6410000000001</v>
      </c>
      <c r="CI507" s="27">
        <f>IF($O507&gt;=CI$1,$S507+$Y507+$Z507,$Y507+$Z507)</f>
        <v>1547.6410000000001</v>
      </c>
      <c r="CJ507" s="27">
        <f>IF($O507&gt;=CJ$1,$S507+$Y507+$Z507,$Y507+$Z507)</f>
        <v>1547.6410000000001</v>
      </c>
      <c r="CK507" s="27">
        <f>IF($O507&gt;=CK$1,$S507+$Y507+$Z507,$Y507+$Z507)</f>
        <v>1547.6410000000001</v>
      </c>
      <c r="CL507" s="27">
        <f>IF($O507&gt;=CL$1,$S507+$Y507+$Z507,$Y507+$Z507)</f>
        <v>1547.6410000000001</v>
      </c>
      <c r="CM507" s="27">
        <f>IF($O507&gt;=CM$1,$S507+$Y507+$Z507,$Y507+$Z507)</f>
        <v>1547.6410000000001</v>
      </c>
      <c r="CN507" s="27">
        <f>IF($O507&gt;=CN$1,$S507+$Y507,$Y507)</f>
        <v>1147.6410000000001</v>
      </c>
      <c r="CO507" s="27">
        <f>IF($O507&gt;=CO$1,$S507+$Y507,$Y507)</f>
        <v>1147.6410000000001</v>
      </c>
      <c r="CP507" s="27">
        <f>IF($O507&gt;=CP$1,$S507+$Y507,$Y507)</f>
        <v>1147.6410000000001</v>
      </c>
      <c r="CQ507" s="27">
        <f>IF($O507&gt;=CQ$1,$S507+$Y507,$Y507)</f>
        <v>1147.6410000000001</v>
      </c>
      <c r="CR507" s="27">
        <f>IF($O507&gt;=CR$1,$S507+$Y507,$Y507)</f>
        <v>1147.6410000000001</v>
      </c>
      <c r="CS507" s="27">
        <f>IF($O507&gt;=CS$1,$S507+$Y507,$Y507)</f>
        <v>1147.6410000000001</v>
      </c>
      <c r="CT507" s="27">
        <f>IF($O507&gt;=CT$1,$S507+$Y507,$Y507)</f>
        <v>0</v>
      </c>
      <c r="CU507" s="27">
        <f>IF($O507&gt;=CU$1,$S507+$Y507,$Y507)</f>
        <v>0</v>
      </c>
      <c r="CV507" s="27">
        <f>IF($O507&gt;=CV$1,$S507+$Y507,$Y507)</f>
        <v>0</v>
      </c>
      <c r="CW507" s="27">
        <f>IF($O507&gt;=CW$1,$S507+$Y507,$Y507)</f>
        <v>0</v>
      </c>
      <c r="CX507" s="27">
        <f>IF($O507&gt;=CX$1,$S507+$Y507,$Y507)</f>
        <v>0</v>
      </c>
      <c r="CY507" s="27">
        <f>IF($O507&gt;=CY$1,$S507+$Y507,$Y507)</f>
        <v>0</v>
      </c>
      <c r="CZ507" s="27">
        <f>IF($O507&gt;=CZ$1,$S507+$Y507,$Y507)</f>
        <v>0</v>
      </c>
      <c r="DA507" s="27">
        <f>IF($O507&gt;=DA$1,$S507+$Y507,$Y507)</f>
        <v>0</v>
      </c>
      <c r="DB507" s="27">
        <f>IF($O507&gt;=DB$1,$S507+$Y507,$Y507)</f>
        <v>0</v>
      </c>
      <c r="DC507" s="27">
        <f>IF($O507&gt;=DC$1,$S507+$Y507,$Y507)</f>
        <v>0</v>
      </c>
      <c r="DD507" s="27">
        <f>IF($O507&gt;=DD$1,$S507+$Y507,$Y507)</f>
        <v>0</v>
      </c>
      <c r="DE507" s="27">
        <f>IF($O507&gt;=DE$1,$S507+$Y507,$Y507)</f>
        <v>0</v>
      </c>
      <c r="DF507" s="27">
        <f>IF($O507&gt;=DF$1,$S507+$Y507,$Y507)</f>
        <v>0</v>
      </c>
      <c r="DG507" s="27">
        <f>IF($O507&gt;=DG$1,$S507+$Y507,$Y507)</f>
        <v>0</v>
      </c>
      <c r="DH507" s="27">
        <f>IF($O507&gt;=DH$1,$S507+$Y507,$Y507)</f>
        <v>0</v>
      </c>
      <c r="DI507" s="27">
        <f>IF($O507&gt;=DI$1,$S507+$Y507,$Y507)</f>
        <v>0</v>
      </c>
      <c r="DJ507" s="27">
        <f>IF($O507&gt;=DJ$1,$S507+$Y507,$Y507)</f>
        <v>0</v>
      </c>
      <c r="DK507" s="27">
        <f>IF($O507&gt;=DK$1,$S507+$Y507,$Y507)</f>
        <v>0</v>
      </c>
      <c r="DL507" s="27">
        <f>IF($O507&gt;=DL$1,$S507+$Y507,$Y507)</f>
        <v>0</v>
      </c>
      <c r="DM507" s="27">
        <f>IF($O507&gt;=DM$1,$S507+$Y507,$Y507)</f>
        <v>0</v>
      </c>
      <c r="DN507" s="27">
        <f>IF($O507&gt;=DN$1,$S507+$Y507,$Y507)</f>
        <v>0</v>
      </c>
      <c r="DO507" s="27">
        <f>IF($O507&gt;=DO$1,$S507+$Y507,$Y507)</f>
        <v>0</v>
      </c>
      <c r="DP507" s="27">
        <f>IF($O507&gt;=DP$1,$S507+$Y507,$Y507)</f>
        <v>0</v>
      </c>
      <c r="DQ507" s="27">
        <f>IF($O507&gt;=DQ$1,$S507+$Y507,$Y507)</f>
        <v>0</v>
      </c>
      <c r="DR507" s="27">
        <f>IF($O507&gt;=DR$1,$S507+$Y507,$Y507)</f>
        <v>0</v>
      </c>
      <c r="DS507" s="27">
        <f>IF($O507&gt;=DS$1,$S507+$Y507,$Y507)</f>
        <v>0</v>
      </c>
      <c r="DT507" s="27">
        <f>IF($O507&gt;=DT$1,$S507+$Y507,$Y507)</f>
        <v>0</v>
      </c>
      <c r="DU507" s="27">
        <f>IF($O507&gt;=DU$1,$S507+$Y507,$Y507)</f>
        <v>0</v>
      </c>
      <c r="DV507" s="27">
        <f>IF($O507&gt;=DV$1,$S507+$Y507,$Y507)</f>
        <v>0</v>
      </c>
      <c r="DW507" s="27">
        <f>IF($O507&gt;=DW$1,$S507+$Y507,$Y507)</f>
        <v>0</v>
      </c>
      <c r="DX507" s="27">
        <f>IF($O507&gt;=DX$1,$S507+$Y507,$Y507)</f>
        <v>0</v>
      </c>
      <c r="DY507" s="27">
        <f>IF($O507&gt;=DY$1,$S507+$Y507,$Y507)</f>
        <v>0</v>
      </c>
      <c r="DZ507" s="27">
        <f>IF($O507&gt;=DZ$1,$S507+$Y507,$Y507)</f>
        <v>0</v>
      </c>
      <c r="EA507" s="27">
        <f>IF($O507&gt;=EA$1,$S507+$Y507,$Y507)</f>
        <v>0</v>
      </c>
      <c r="EB507" s="27">
        <f>IF($O507&gt;=EB$1,$S507+$Y507,$Y507)</f>
        <v>0</v>
      </c>
      <c r="EC507" s="27">
        <f>IF($O507&gt;=EC$1,$S507+$Y507,$Y507)</f>
        <v>0</v>
      </c>
      <c r="ED507" s="27">
        <f>IF($O507&gt;=ED$1,$S507+$Y507,$Y507)</f>
        <v>0</v>
      </c>
      <c r="EE507" s="27">
        <f>IF($O507&gt;=EE$1,$S507+$Y507,$Y507)</f>
        <v>0</v>
      </c>
      <c r="EF507" s="27">
        <f>IF($O507&gt;=EF$1,$S507+$Y507,$Y507)</f>
        <v>0</v>
      </c>
      <c r="EG507" s="27">
        <f>IF($O507&gt;=EG$1,$S507+$Y507,$Y507)</f>
        <v>0</v>
      </c>
      <c r="EH507" s="27">
        <f>IF($O507&gt;=EH$1,$S507+$Y507,$Y507)</f>
        <v>0</v>
      </c>
      <c r="EI507" s="27">
        <f>IF($O507&gt;=EI$1,$S507+$Y507,$Y507)</f>
        <v>0</v>
      </c>
      <c r="EJ507" s="27">
        <f>IF($O507&gt;=EJ$1,$S507+$Y507,$Y507)</f>
        <v>0</v>
      </c>
      <c r="EK507" s="27">
        <f>IF($O507&gt;=EK$1,$S507+$Y507,$Y507)</f>
        <v>0</v>
      </c>
      <c r="EL507" s="27">
        <f>IF($O507&gt;=EL$1,$S507+$Y507,$Y507)</f>
        <v>0</v>
      </c>
      <c r="EM507" s="27">
        <f>IF($O507&gt;=EM$1,$S507+$Y507,$Y507)</f>
        <v>0</v>
      </c>
      <c r="EN507" s="27">
        <f>IF($O507&gt;=EN$1,$S507+$Y507,$Y507)</f>
        <v>0</v>
      </c>
      <c r="EO507" s="27">
        <f>IF($O507&gt;=EO$1,$S507+$Y507,$Y507)</f>
        <v>0</v>
      </c>
      <c r="EP507" s="27">
        <f>IF($O507&gt;=EP$1,$S507+$Y507,$Y507)</f>
        <v>0</v>
      </c>
      <c r="EQ507" s="27">
        <f>IF($O507&gt;=EQ$1,$S507+$Y507,$Y507)</f>
        <v>0</v>
      </c>
      <c r="ER507" s="27">
        <f>IF($O507&gt;=ER$1,$S507+$Y507,$Y507)</f>
        <v>0</v>
      </c>
      <c r="ES507" s="27">
        <f>IF($O507&gt;=ES$1,$S507+$Y507,$Y507)</f>
        <v>0</v>
      </c>
      <c r="ET507" s="27">
        <f>IF($O507&gt;=ET$1,$S507+$Y507,$Y507)</f>
        <v>0</v>
      </c>
      <c r="EU507" s="27">
        <f>IF($O507&gt;=EU$1,$S507+$Y507,$Y507)</f>
        <v>0</v>
      </c>
      <c r="EV507" s="27">
        <f>IF($O507&gt;=EV$1,$S507,0)</f>
        <v>0</v>
      </c>
      <c r="EW507" s="27">
        <f>IF($O507&gt;=EW$1,$S507,0)</f>
        <v>0</v>
      </c>
      <c r="EX507" s="27">
        <f>IF($O507&gt;=EX$1,$S507,0)</f>
        <v>0</v>
      </c>
      <c r="EY507" s="27">
        <f>IF($O507&gt;=EY$1,$S507,0)</f>
        <v>0</v>
      </c>
      <c r="EZ507" s="27">
        <f>IF($O507&gt;=EZ$1,$S507,0)</f>
        <v>0</v>
      </c>
      <c r="FA507" s="27">
        <f>IF($O507&gt;=FA$1,$S507,0)</f>
        <v>0</v>
      </c>
      <c r="FB507" s="27">
        <f>IF($O507&gt;=FB$1,$S507,0)</f>
        <v>0</v>
      </c>
      <c r="FC507" s="27">
        <f>IF($O507&gt;=FC$1,$S507,0)</f>
        <v>0</v>
      </c>
      <c r="FD507" s="27">
        <f>IF($O507&gt;=FD$1,$S507,0)</f>
        <v>0</v>
      </c>
      <c r="FE507" s="27">
        <f>IF($O507&gt;=FE$1,$S507,0)</f>
        <v>0</v>
      </c>
      <c r="FF507" s="27">
        <f>IF($O507&gt;=FF$1,$S507,0)</f>
        <v>0</v>
      </c>
      <c r="FG507" s="27">
        <f>IF($O507&gt;=FG$1,$S507,0)</f>
        <v>0</v>
      </c>
      <c r="FH507" s="27">
        <f>IF($O507&gt;=FH$1,$S507,0)</f>
        <v>0</v>
      </c>
      <c r="FI507" s="27">
        <f>IF($O507&gt;=FI$1,$S507,0)</f>
        <v>0</v>
      </c>
      <c r="FJ507" s="27">
        <f>IF($O507&gt;=FJ$1,$S507,0)</f>
        <v>0</v>
      </c>
      <c r="FK507" s="27">
        <f>IF($O507&gt;=FK$1,$S507,0)</f>
        <v>0</v>
      </c>
      <c r="FL507" s="27">
        <f>IF($O507&gt;=FL$1,$S507,0)</f>
        <v>0</v>
      </c>
      <c r="FM507" s="27">
        <f>IF($O507&gt;=FM$1,$S507,0)</f>
        <v>0</v>
      </c>
      <c r="FN507" s="27">
        <f>IF($O507&gt;=FN$1,$S507,0)</f>
        <v>0</v>
      </c>
      <c r="FO507" s="27">
        <f>IF($O507&gt;=FO$1,$S507,0)</f>
        <v>0</v>
      </c>
      <c r="FP507" s="27">
        <f>IF($O507&gt;=FP$1,$S507,0)</f>
        <v>0</v>
      </c>
      <c r="FQ507" s="27">
        <f>IF($O507&gt;=FQ$1,$S507,0)</f>
        <v>0</v>
      </c>
      <c r="FR507" s="27">
        <f>IF($O507&gt;=FR$1,$S507,0)</f>
        <v>0</v>
      </c>
      <c r="FS507" s="27">
        <f>IF($O507&gt;=FS$1,$S507,0)</f>
        <v>0</v>
      </c>
      <c r="FT507" s="27">
        <f>IF($O507&gt;=FT$1,$S507,0)</f>
        <v>0</v>
      </c>
      <c r="FU507" s="27">
        <f>IF($O507&gt;=FU$1,$S507,0)</f>
        <v>0</v>
      </c>
      <c r="FV507" s="27">
        <f>IF($O507&gt;=FV$1,$S507,0)</f>
        <v>0</v>
      </c>
      <c r="FW507" s="27">
        <f>IF($O507&gt;=FW$1,$S507,0)</f>
        <v>0</v>
      </c>
      <c r="FX507" s="27">
        <f>IF($O507&gt;=FX$1,$S507,0)</f>
        <v>0</v>
      </c>
      <c r="FY507" s="27">
        <f>IF($O507&gt;=FY$1,$S507,0)</f>
        <v>0</v>
      </c>
      <c r="FZ507" s="27">
        <f>IF($O507&gt;=FZ$1,$S507,0)</f>
        <v>0</v>
      </c>
      <c r="GA507" s="27">
        <f>IF($O507&gt;=GA$1,$S507,0)</f>
        <v>0</v>
      </c>
      <c r="GB507" s="27">
        <f>IF($O507&gt;=GB$1,$S507,0)</f>
        <v>0</v>
      </c>
      <c r="GC507" s="27">
        <f>IF($O507&gt;=GC$1,$S507,0)</f>
        <v>0</v>
      </c>
      <c r="GD507" s="27">
        <f>IF($O507&gt;=GD$1,$S507,0)</f>
        <v>0</v>
      </c>
      <c r="GE507" s="27">
        <f>IF($O507&gt;=GE$1,$S507,0)</f>
        <v>0</v>
      </c>
      <c r="GF507" s="27">
        <f>IF($O507&gt;=GF$1,$S507,0)</f>
        <v>0</v>
      </c>
      <c r="GG507" s="27">
        <f>IF($O507&gt;=GG$1,$S507,0)</f>
        <v>0</v>
      </c>
      <c r="GH507" s="27">
        <f>IF($O507&gt;=GH$1,$S507,0)</f>
        <v>0</v>
      </c>
      <c r="GI507" s="27">
        <f>IF($O507&gt;=GI$1,$S507,0)</f>
        <v>0</v>
      </c>
      <c r="GJ507" s="27">
        <f>IF($O507&gt;=GJ$1,$S507,0)</f>
        <v>0</v>
      </c>
      <c r="GK507" s="27">
        <f>IF($O507&gt;=GK$1,$S507,0)</f>
        <v>0</v>
      </c>
      <c r="GL507" s="27">
        <f>IF($O507&gt;=GL$1,$S507,0)</f>
        <v>0</v>
      </c>
      <c r="GM507" s="27">
        <f>IF($O507&gt;=GM$1,$S507,0)</f>
        <v>0</v>
      </c>
      <c r="GN507" s="27">
        <f>IF($O507&gt;=GN$1,$S507,0)</f>
        <v>0</v>
      </c>
      <c r="GO507" s="27">
        <f>IF($O507&gt;=GO$1,$S507,0)</f>
        <v>0</v>
      </c>
      <c r="GP507" s="27">
        <f>IF($O507&gt;=GP$1,$S507,0)</f>
        <v>0</v>
      </c>
      <c r="GQ507" s="27">
        <f>IF($O507&gt;=GQ$1,$S507,0)</f>
        <v>0</v>
      </c>
      <c r="GR507" s="27">
        <f>IF($O507&gt;=GR$1,$S507,0)</f>
        <v>0</v>
      </c>
      <c r="GS507" s="27">
        <f>IF($O507&gt;=GS$1,$S507,0)</f>
        <v>0</v>
      </c>
      <c r="GT507" s="27">
        <f>IF($O507&gt;=GT$1,$S507,0)</f>
        <v>0</v>
      </c>
      <c r="GU507" s="27">
        <f>IF($O507&gt;=GU$1,$S507,0)</f>
        <v>0</v>
      </c>
      <c r="GV507" s="27">
        <f>IF($O507&gt;=GV$1,$S507,0)</f>
        <v>0</v>
      </c>
      <c r="GW507" s="27">
        <f>IF($O507&gt;=GW$1,$S507,0)</f>
        <v>0</v>
      </c>
      <c r="GX507" s="27">
        <f>IF($O507&gt;=GX$1,$S507,0)</f>
        <v>0</v>
      </c>
      <c r="GY507" s="27">
        <f>IF($O507&gt;=GY$1,$S507,0)</f>
        <v>0</v>
      </c>
      <c r="GZ507" s="27">
        <f>IF($O507&gt;=GZ$1,$S507,0)</f>
        <v>0</v>
      </c>
      <c r="HA507" s="27">
        <f>IF($O507&gt;=HA$1,$S507,0)</f>
        <v>0</v>
      </c>
      <c r="HB507" s="27">
        <f>IF($O507&gt;=HB$1,$S507,0)</f>
        <v>0</v>
      </c>
      <c r="HC507" s="27">
        <f>IF($O507&gt;=HC$1,$S507,0)</f>
        <v>0</v>
      </c>
    </row>
    <row r="508" spans="1:211">
      <c r="A508" s="3">
        <v>85065</v>
      </c>
      <c r="B508" s="3" t="s">
        <v>506</v>
      </c>
      <c r="C508" s="3" t="s">
        <v>464</v>
      </c>
      <c r="D508" s="3">
        <v>62</v>
      </c>
      <c r="E508" s="4">
        <v>36710</v>
      </c>
      <c r="F508" s="5">
        <v>17.975342465753425</v>
      </c>
      <c r="G508" s="3" t="s">
        <v>446</v>
      </c>
      <c r="H508" s="4">
        <v>20691</v>
      </c>
      <c r="I508" s="9" t="s">
        <v>824</v>
      </c>
      <c r="J508" s="5">
        <v>6624.84</v>
      </c>
      <c r="K508" s="31">
        <v>250</v>
      </c>
      <c r="L508" s="32">
        <v>18</v>
      </c>
      <c r="M508" s="33">
        <f>VLOOKUP(L508,FIND,3,TRUE)</f>
        <v>1.2</v>
      </c>
      <c r="N508" s="32">
        <f>IF(L508&gt;30,180,VLOOKUP(L508,TEMPO,2,FALSE))</f>
        <v>108</v>
      </c>
      <c r="O508" s="32">
        <f>IF(R508&gt;0,4,N508)</f>
        <v>108</v>
      </c>
      <c r="P508" s="96">
        <f>J508*M508*L508</f>
        <v>143096.54399999999</v>
      </c>
      <c r="Q508" s="96">
        <f>10934.45*2</f>
        <v>21868.9</v>
      </c>
      <c r="R508" s="96">
        <f>IF(P508&lt;=Q508,P508/4,0)</f>
        <v>0</v>
      </c>
      <c r="S508" s="5">
        <f>IF(P508&gt;=Q508,P508/N508,0)</f>
        <v>1324.9679999999998</v>
      </c>
      <c r="T508" s="3"/>
      <c r="U508" s="3">
        <f>IF(T508="",1,0)</f>
        <v>1</v>
      </c>
      <c r="V508" s="3">
        <v>142</v>
      </c>
      <c r="W508" s="5">
        <v>0</v>
      </c>
      <c r="X508" s="5">
        <v>402.65</v>
      </c>
      <c r="Y508" s="5">
        <f>X508*W508</f>
        <v>0</v>
      </c>
      <c r="Z508" s="5">
        <v>400</v>
      </c>
      <c r="AA508" s="5">
        <f>S508+Y508+Z508</f>
        <v>1724.9679999999998</v>
      </c>
      <c r="AB508" s="39">
        <f>(J508/12+J508/12*1.3333333333+450/12+J508/30*6/12+J508)*1.3+Y508+Z508+153.9</f>
        <v>11033.092533309411</v>
      </c>
      <c r="AC508" s="39" t="s">
        <v>464</v>
      </c>
      <c r="AD508" s="39">
        <f>J508*1.3+400+153.9</f>
        <v>9166.1920000000009</v>
      </c>
      <c r="AE508" s="39">
        <f>SUMIFS('CUSTO MENSAL FUNC NOVO'!H:H,'CUSTO MENSAL FUNC NOVO'!A:A,'VALORES MENSAIS'!AC508)</f>
        <v>7085.2820000000002</v>
      </c>
      <c r="AF508" s="27">
        <f>IF($R508&gt;0,$R508,$S508)+$Y508+$Z508</f>
        <v>1724.9679999999998</v>
      </c>
      <c r="AG508" s="27">
        <f>IF($R508&gt;0,$R508,$S508)+$Y508+$Z508</f>
        <v>1724.9679999999998</v>
      </c>
      <c r="AH508" s="27">
        <f>IF($R508&gt;0,$R508,$S508)+$Y508+$Z508</f>
        <v>1724.9679999999998</v>
      </c>
      <c r="AI508" s="27">
        <f>IF($R508&gt;0,$R508,$S508)+$Y508+$Z508</f>
        <v>1724.9679999999998</v>
      </c>
      <c r="AJ508" s="27">
        <f>IF($O508&gt;=AJ$1,$S508+$Y508+$Z508,$Y508+$Z508)</f>
        <v>1724.9679999999998</v>
      </c>
      <c r="AK508" s="27">
        <f>IF($O508&gt;=AK$1,$S508+$Y508+$Z508,$Y508+$Z508)</f>
        <v>1724.9679999999998</v>
      </c>
      <c r="AL508" s="27">
        <f>IF($O508&gt;=AL$1,$S508+$Y508+$Z508,$Y508+$Z508)</f>
        <v>1724.9679999999998</v>
      </c>
      <c r="AM508" s="27">
        <f>IF($O508&gt;=AM$1,$S508+$Y508+$Z508,$Y508+$Z508)</f>
        <v>1724.9679999999998</v>
      </c>
      <c r="AN508" s="27">
        <f>IF($O508&gt;=AN$1,$S508+$Y508+$Z508,$Y508+$Z508)</f>
        <v>1724.9679999999998</v>
      </c>
      <c r="AO508" s="27">
        <f>IF($O508&gt;=AO$1,$S508+$Y508+$Z508,$Y508+$Z508)</f>
        <v>1724.9679999999998</v>
      </c>
      <c r="AP508" s="27">
        <f>IF($O508&gt;=AP$1,$S508+$Y508+$Z508,$Y508+$Z508)</f>
        <v>1724.9679999999998</v>
      </c>
      <c r="AQ508" s="27">
        <f>IF($O508&gt;=AQ$1,$S508+$Y508+$Z508,$Y508+$Z508)</f>
        <v>1724.9679999999998</v>
      </c>
      <c r="AR508" s="27">
        <f>IF($O508&gt;=AR$1,$S508+$Y508+$Z508,$Y508+$Z508)</f>
        <v>1724.9679999999998</v>
      </c>
      <c r="AS508" s="27">
        <f>IF($O508&gt;=AS$1,$S508+$Y508+$Z508,$Y508+$Z508)</f>
        <v>1724.9679999999998</v>
      </c>
      <c r="AT508" s="27">
        <f>IF($O508&gt;=AT$1,$S508+$Y508+$Z508,$Y508+$Z508)</f>
        <v>1724.9679999999998</v>
      </c>
      <c r="AU508" s="27">
        <f>IF($O508&gt;=AU$1,$S508+$Y508+$Z508,$Y508+$Z508)</f>
        <v>1724.9679999999998</v>
      </c>
      <c r="AV508" s="27">
        <f>IF($O508&gt;=AV$1,$S508+$Y508+$Z508,$Y508+$Z508)</f>
        <v>1724.9679999999998</v>
      </c>
      <c r="AW508" s="27">
        <f>IF($O508&gt;=AW$1,$S508+$Y508+$Z508,$Y508+$Z508)</f>
        <v>1724.9679999999998</v>
      </c>
      <c r="AX508" s="27">
        <f>IF($O508&gt;=AX$1,$S508+$Y508+$Z508,$Y508+$Z508)</f>
        <v>1724.9679999999998</v>
      </c>
      <c r="AY508" s="27">
        <f>IF($O508&gt;=AY$1,$S508+$Y508+$Z508,$Y508+$Z508)</f>
        <v>1724.9679999999998</v>
      </c>
      <c r="AZ508" s="27">
        <f>IF($O508&gt;=AZ$1,$S508+$Y508+$Z508,$Y508+$Z508)</f>
        <v>1724.9679999999998</v>
      </c>
      <c r="BA508" s="27">
        <f>IF($O508&gt;=BA$1,$S508+$Y508+$Z508,$Y508+$Z508)</f>
        <v>1724.9679999999998</v>
      </c>
      <c r="BB508" s="27">
        <f>IF($O508&gt;=BB$1,$S508+$Y508+$Z508,$Y508+$Z508)</f>
        <v>1724.9679999999998</v>
      </c>
      <c r="BC508" s="27">
        <f>IF($O508&gt;=BC$1,$S508+$Y508+$Z508,$Y508+$Z508)</f>
        <v>1724.9679999999998</v>
      </c>
      <c r="BD508" s="27">
        <f>IF($O508&gt;=BD$1,$S508+$Y508+$Z508,$Y508+$Z508)</f>
        <v>1724.9679999999998</v>
      </c>
      <c r="BE508" s="27">
        <f>IF($O508&gt;=BE$1,$S508+$Y508+$Z508,$Y508+$Z508)</f>
        <v>1724.9679999999998</v>
      </c>
      <c r="BF508" s="27">
        <f>IF($O508&gt;=BF$1,$S508+$Y508+$Z508,$Y508+$Z508)</f>
        <v>1724.9679999999998</v>
      </c>
      <c r="BG508" s="27">
        <f>IF($O508&gt;=BG$1,$S508+$Y508+$Z508,$Y508+$Z508)</f>
        <v>1724.9679999999998</v>
      </c>
      <c r="BH508" s="27">
        <f>IF($O508&gt;=BH$1,$S508+$Y508+$Z508,$Y508+$Z508)</f>
        <v>1724.9679999999998</v>
      </c>
      <c r="BI508" s="27">
        <f>IF($O508&gt;=BI$1,$S508+$Y508+$Z508,$Y508+$Z508)</f>
        <v>1724.9679999999998</v>
      </c>
      <c r="BJ508" s="27">
        <f>IF($O508&gt;=BJ$1,$S508+$Y508+$Z508,$Y508+$Z508)</f>
        <v>1724.9679999999998</v>
      </c>
      <c r="BK508" s="27">
        <f>IF($O508&gt;=BK$1,$S508+$Y508+$Z508,$Y508+$Z508)</f>
        <v>1724.9679999999998</v>
      </c>
      <c r="BL508" s="27">
        <f>IF($O508&gt;=BL$1,$S508+$Y508+$Z508,$Y508+$Z508)</f>
        <v>1724.9679999999998</v>
      </c>
      <c r="BM508" s="27">
        <f>IF($O508&gt;=BM$1,$S508+$Y508+$Z508,$Y508+$Z508)</f>
        <v>1724.9679999999998</v>
      </c>
      <c r="BN508" s="27">
        <f>IF($O508&gt;=BN$1,$S508+$Y508+$Z508,$Y508+$Z508)</f>
        <v>1724.9679999999998</v>
      </c>
      <c r="BO508" s="27">
        <f>IF($O508&gt;=BO$1,$S508+$Y508+$Z508,$Y508+$Z508)</f>
        <v>1724.9679999999998</v>
      </c>
      <c r="BP508" s="27">
        <f>IF($O508&gt;=BP$1,$S508+$Y508+$Z508,$Y508+$Z508)</f>
        <v>1724.9679999999998</v>
      </c>
      <c r="BQ508" s="27">
        <f>IF($O508&gt;=BQ$1,$S508+$Y508+$Z508,$Y508+$Z508)</f>
        <v>1724.9679999999998</v>
      </c>
      <c r="BR508" s="27">
        <f>IF($O508&gt;=BR$1,$S508+$Y508+$Z508,$Y508+$Z508)</f>
        <v>1724.9679999999998</v>
      </c>
      <c r="BS508" s="27">
        <f>IF($O508&gt;=BS$1,$S508+$Y508+$Z508,$Y508+$Z508)</f>
        <v>1724.9679999999998</v>
      </c>
      <c r="BT508" s="27">
        <f>IF($O508&gt;=BT$1,$S508+$Y508+$Z508,$Y508+$Z508)</f>
        <v>1724.9679999999998</v>
      </c>
      <c r="BU508" s="27">
        <f>IF($O508&gt;=BU$1,$S508+$Y508+$Z508,$Y508+$Z508)</f>
        <v>1724.9679999999998</v>
      </c>
      <c r="BV508" s="27">
        <f>IF($O508&gt;=BV$1,$S508+$Y508+$Z508,$Y508+$Z508)</f>
        <v>1724.9679999999998</v>
      </c>
      <c r="BW508" s="27">
        <f>IF($O508&gt;=BW$1,$S508+$Y508+$Z508,$Y508+$Z508)</f>
        <v>1724.9679999999998</v>
      </c>
      <c r="BX508" s="27">
        <f>IF($O508&gt;=BX$1,$S508+$Y508+$Z508,$Y508+$Z508)</f>
        <v>1724.9679999999998</v>
      </c>
      <c r="BY508" s="27">
        <f>IF($O508&gt;=BY$1,$S508+$Y508+$Z508,$Y508+$Z508)</f>
        <v>1724.9679999999998</v>
      </c>
      <c r="BZ508" s="27">
        <f>IF($O508&gt;=BZ$1,$S508+$Y508+$Z508,$Y508+$Z508)</f>
        <v>1724.9679999999998</v>
      </c>
      <c r="CA508" s="27">
        <f>IF($O508&gt;=CA$1,$S508+$Y508+$Z508,$Y508+$Z508)</f>
        <v>1724.9679999999998</v>
      </c>
      <c r="CB508" s="27">
        <f>IF($O508&gt;=CB$1,$S508+$Y508+$Z508,$Y508+$Z508)</f>
        <v>1724.9679999999998</v>
      </c>
      <c r="CC508" s="27">
        <f>IF($O508&gt;=CC$1,$S508+$Y508+$Z508,$Y508+$Z508)</f>
        <v>1724.9679999999998</v>
      </c>
      <c r="CD508" s="27">
        <f>IF($O508&gt;=CD$1,$S508+$Y508+$Z508,$Y508+$Z508)</f>
        <v>1724.9679999999998</v>
      </c>
      <c r="CE508" s="27">
        <f>IF($O508&gt;=CE$1,$S508+$Y508+$Z508,$Y508+$Z508)</f>
        <v>1724.9679999999998</v>
      </c>
      <c r="CF508" s="27">
        <f>IF($O508&gt;=CF$1,$S508+$Y508+$Z508,$Y508+$Z508)</f>
        <v>1724.9679999999998</v>
      </c>
      <c r="CG508" s="27">
        <f>IF($O508&gt;=CG$1,$S508+$Y508+$Z508,$Y508+$Z508)</f>
        <v>1724.9679999999998</v>
      </c>
      <c r="CH508" s="27">
        <f>IF($O508&gt;=CH$1,$S508+$Y508+$Z508,$Y508+$Z508)</f>
        <v>1724.9679999999998</v>
      </c>
      <c r="CI508" s="27">
        <f>IF($O508&gt;=CI$1,$S508+$Y508+$Z508,$Y508+$Z508)</f>
        <v>1724.9679999999998</v>
      </c>
      <c r="CJ508" s="27">
        <f>IF($O508&gt;=CJ$1,$S508+$Y508+$Z508,$Y508+$Z508)</f>
        <v>1724.9679999999998</v>
      </c>
      <c r="CK508" s="27">
        <f>IF($O508&gt;=CK$1,$S508+$Y508+$Z508,$Y508+$Z508)</f>
        <v>1724.9679999999998</v>
      </c>
      <c r="CL508" s="27">
        <f>IF($O508&gt;=CL$1,$S508+$Y508+$Z508,$Y508+$Z508)</f>
        <v>1724.9679999999998</v>
      </c>
      <c r="CM508" s="27">
        <f>IF($O508&gt;=CM$1,$S508+$Y508+$Z508,$Y508+$Z508)</f>
        <v>1724.9679999999998</v>
      </c>
      <c r="CN508" s="27">
        <f>IF($O508&gt;=CN$1,$S508+$Y508,$Y508)</f>
        <v>1324.9679999999998</v>
      </c>
      <c r="CO508" s="27">
        <f>IF($O508&gt;=CO$1,$S508+$Y508,$Y508)</f>
        <v>1324.9679999999998</v>
      </c>
      <c r="CP508" s="27">
        <f>IF($O508&gt;=CP$1,$S508+$Y508,$Y508)</f>
        <v>1324.9679999999998</v>
      </c>
      <c r="CQ508" s="27">
        <f>IF($O508&gt;=CQ$1,$S508+$Y508,$Y508)</f>
        <v>1324.9679999999998</v>
      </c>
      <c r="CR508" s="27">
        <f>IF($O508&gt;=CR$1,$S508+$Y508,$Y508)</f>
        <v>1324.9679999999998</v>
      </c>
      <c r="CS508" s="27">
        <f>IF($O508&gt;=CS$1,$S508+$Y508,$Y508)</f>
        <v>1324.9679999999998</v>
      </c>
      <c r="CT508" s="27">
        <f>IF($O508&gt;=CT$1,$S508+$Y508,$Y508)</f>
        <v>1324.9679999999998</v>
      </c>
      <c r="CU508" s="27">
        <f>IF($O508&gt;=CU$1,$S508+$Y508,$Y508)</f>
        <v>1324.9679999999998</v>
      </c>
      <c r="CV508" s="27">
        <f>IF($O508&gt;=CV$1,$S508+$Y508,$Y508)</f>
        <v>1324.9679999999998</v>
      </c>
      <c r="CW508" s="27">
        <f>IF($O508&gt;=CW$1,$S508+$Y508,$Y508)</f>
        <v>1324.9679999999998</v>
      </c>
      <c r="CX508" s="27">
        <f>IF($O508&gt;=CX$1,$S508+$Y508,$Y508)</f>
        <v>1324.9679999999998</v>
      </c>
      <c r="CY508" s="27">
        <f>IF($O508&gt;=CY$1,$S508+$Y508,$Y508)</f>
        <v>1324.9679999999998</v>
      </c>
      <c r="CZ508" s="27">
        <f>IF($O508&gt;=CZ$1,$S508+$Y508,$Y508)</f>
        <v>1324.9679999999998</v>
      </c>
      <c r="DA508" s="27">
        <f>IF($O508&gt;=DA$1,$S508+$Y508,$Y508)</f>
        <v>1324.9679999999998</v>
      </c>
      <c r="DB508" s="27">
        <f>IF($O508&gt;=DB$1,$S508+$Y508,$Y508)</f>
        <v>1324.9679999999998</v>
      </c>
      <c r="DC508" s="27">
        <f>IF($O508&gt;=DC$1,$S508+$Y508,$Y508)</f>
        <v>1324.9679999999998</v>
      </c>
      <c r="DD508" s="27">
        <f>IF($O508&gt;=DD$1,$S508+$Y508,$Y508)</f>
        <v>1324.9679999999998</v>
      </c>
      <c r="DE508" s="27">
        <f>IF($O508&gt;=DE$1,$S508+$Y508,$Y508)</f>
        <v>1324.9679999999998</v>
      </c>
      <c r="DF508" s="27">
        <f>IF($O508&gt;=DF$1,$S508+$Y508,$Y508)</f>
        <v>1324.9679999999998</v>
      </c>
      <c r="DG508" s="27">
        <f>IF($O508&gt;=DG$1,$S508+$Y508,$Y508)</f>
        <v>1324.9679999999998</v>
      </c>
      <c r="DH508" s="27">
        <f>IF($O508&gt;=DH$1,$S508+$Y508,$Y508)</f>
        <v>1324.9679999999998</v>
      </c>
      <c r="DI508" s="27">
        <f>IF($O508&gt;=DI$1,$S508+$Y508,$Y508)</f>
        <v>1324.9679999999998</v>
      </c>
      <c r="DJ508" s="27">
        <f>IF($O508&gt;=DJ$1,$S508+$Y508,$Y508)</f>
        <v>1324.9679999999998</v>
      </c>
      <c r="DK508" s="27">
        <f>IF($O508&gt;=DK$1,$S508+$Y508,$Y508)</f>
        <v>1324.9679999999998</v>
      </c>
      <c r="DL508" s="27">
        <f>IF($O508&gt;=DL$1,$S508+$Y508,$Y508)</f>
        <v>1324.9679999999998</v>
      </c>
      <c r="DM508" s="27">
        <f>IF($O508&gt;=DM$1,$S508+$Y508,$Y508)</f>
        <v>1324.9679999999998</v>
      </c>
      <c r="DN508" s="27">
        <f>IF($O508&gt;=DN$1,$S508+$Y508,$Y508)</f>
        <v>1324.9679999999998</v>
      </c>
      <c r="DO508" s="27">
        <f>IF($O508&gt;=DO$1,$S508+$Y508,$Y508)</f>
        <v>1324.9679999999998</v>
      </c>
      <c r="DP508" s="27">
        <f>IF($O508&gt;=DP$1,$S508+$Y508,$Y508)</f>
        <v>1324.9679999999998</v>
      </c>
      <c r="DQ508" s="27">
        <f>IF($O508&gt;=DQ$1,$S508+$Y508,$Y508)</f>
        <v>1324.9679999999998</v>
      </c>
      <c r="DR508" s="27">
        <f>IF($O508&gt;=DR$1,$S508+$Y508,$Y508)</f>
        <v>1324.9679999999998</v>
      </c>
      <c r="DS508" s="27">
        <f>IF($O508&gt;=DS$1,$S508+$Y508,$Y508)</f>
        <v>1324.9679999999998</v>
      </c>
      <c r="DT508" s="27">
        <f>IF($O508&gt;=DT$1,$S508+$Y508,$Y508)</f>
        <v>1324.9679999999998</v>
      </c>
      <c r="DU508" s="27">
        <f>IF($O508&gt;=DU$1,$S508+$Y508,$Y508)</f>
        <v>1324.9679999999998</v>
      </c>
      <c r="DV508" s="27">
        <f>IF($O508&gt;=DV$1,$S508+$Y508,$Y508)</f>
        <v>1324.9679999999998</v>
      </c>
      <c r="DW508" s="27">
        <f>IF($O508&gt;=DW$1,$S508+$Y508,$Y508)</f>
        <v>1324.9679999999998</v>
      </c>
      <c r="DX508" s="27">
        <f>IF($O508&gt;=DX$1,$S508+$Y508,$Y508)</f>
        <v>1324.9679999999998</v>
      </c>
      <c r="DY508" s="27">
        <f>IF($O508&gt;=DY$1,$S508+$Y508,$Y508)</f>
        <v>1324.9679999999998</v>
      </c>
      <c r="DZ508" s="27">
        <f>IF($O508&gt;=DZ$1,$S508+$Y508,$Y508)</f>
        <v>1324.9679999999998</v>
      </c>
      <c r="EA508" s="27">
        <f>IF($O508&gt;=EA$1,$S508+$Y508,$Y508)</f>
        <v>1324.9679999999998</v>
      </c>
      <c r="EB508" s="27">
        <f>IF($O508&gt;=EB$1,$S508+$Y508,$Y508)</f>
        <v>1324.9679999999998</v>
      </c>
      <c r="EC508" s="27">
        <f>IF($O508&gt;=EC$1,$S508+$Y508,$Y508)</f>
        <v>1324.9679999999998</v>
      </c>
      <c r="ED508" s="27">
        <f>IF($O508&gt;=ED$1,$S508+$Y508,$Y508)</f>
        <v>1324.9679999999998</v>
      </c>
      <c r="EE508" s="27">
        <f>IF($O508&gt;=EE$1,$S508+$Y508,$Y508)</f>
        <v>1324.9679999999998</v>
      </c>
      <c r="EF508" s="27">
        <f>IF($O508&gt;=EF$1,$S508+$Y508,$Y508)</f>
        <v>1324.9679999999998</v>
      </c>
      <c r="EG508" s="27">
        <f>IF($O508&gt;=EG$1,$S508+$Y508,$Y508)</f>
        <v>1324.9679999999998</v>
      </c>
      <c r="EH508" s="27">
        <f>IF($O508&gt;=EH$1,$S508+$Y508,$Y508)</f>
        <v>1324.9679999999998</v>
      </c>
      <c r="EI508" s="27">
        <f>IF($O508&gt;=EI$1,$S508+$Y508,$Y508)</f>
        <v>1324.9679999999998</v>
      </c>
      <c r="EJ508" s="27">
        <f>IF($O508&gt;=EJ$1,$S508+$Y508,$Y508)</f>
        <v>0</v>
      </c>
      <c r="EK508" s="27">
        <f>IF($O508&gt;=EK$1,$S508+$Y508,$Y508)</f>
        <v>0</v>
      </c>
      <c r="EL508" s="27">
        <f>IF($O508&gt;=EL$1,$S508+$Y508,$Y508)</f>
        <v>0</v>
      </c>
      <c r="EM508" s="27">
        <f>IF($O508&gt;=EM$1,$S508+$Y508,$Y508)</f>
        <v>0</v>
      </c>
      <c r="EN508" s="27">
        <f>IF($O508&gt;=EN$1,$S508+$Y508,$Y508)</f>
        <v>0</v>
      </c>
      <c r="EO508" s="27">
        <f>IF($O508&gt;=EO$1,$S508+$Y508,$Y508)</f>
        <v>0</v>
      </c>
      <c r="EP508" s="27">
        <f>IF($O508&gt;=EP$1,$S508+$Y508,$Y508)</f>
        <v>0</v>
      </c>
      <c r="EQ508" s="27">
        <f>IF($O508&gt;=EQ$1,$S508+$Y508,$Y508)</f>
        <v>0</v>
      </c>
      <c r="ER508" s="27">
        <f>IF($O508&gt;=ER$1,$S508+$Y508,$Y508)</f>
        <v>0</v>
      </c>
      <c r="ES508" s="27">
        <f>IF($O508&gt;=ES$1,$S508+$Y508,$Y508)</f>
        <v>0</v>
      </c>
      <c r="ET508" s="27">
        <f>IF($O508&gt;=ET$1,$S508+$Y508,$Y508)</f>
        <v>0</v>
      </c>
      <c r="EU508" s="27">
        <f>IF($O508&gt;=EU$1,$S508+$Y508,$Y508)</f>
        <v>0</v>
      </c>
      <c r="EV508" s="27">
        <f>IF($O508&gt;=EV$1,$S508,0)</f>
        <v>0</v>
      </c>
      <c r="EW508" s="27">
        <f>IF($O508&gt;=EW$1,$S508,0)</f>
        <v>0</v>
      </c>
      <c r="EX508" s="27">
        <f>IF($O508&gt;=EX$1,$S508,0)</f>
        <v>0</v>
      </c>
      <c r="EY508" s="27">
        <f>IF($O508&gt;=EY$1,$S508,0)</f>
        <v>0</v>
      </c>
      <c r="EZ508" s="27">
        <f>IF($O508&gt;=EZ$1,$S508,0)</f>
        <v>0</v>
      </c>
      <c r="FA508" s="27">
        <f>IF($O508&gt;=FA$1,$S508,0)</f>
        <v>0</v>
      </c>
      <c r="FB508" s="27">
        <f>IF($O508&gt;=FB$1,$S508,0)</f>
        <v>0</v>
      </c>
      <c r="FC508" s="27">
        <f>IF($O508&gt;=FC$1,$S508,0)</f>
        <v>0</v>
      </c>
      <c r="FD508" s="27">
        <f>IF($O508&gt;=FD$1,$S508,0)</f>
        <v>0</v>
      </c>
      <c r="FE508" s="27">
        <f>IF($O508&gt;=FE$1,$S508,0)</f>
        <v>0</v>
      </c>
      <c r="FF508" s="27">
        <f>IF($O508&gt;=FF$1,$S508,0)</f>
        <v>0</v>
      </c>
      <c r="FG508" s="27">
        <f>IF($O508&gt;=FG$1,$S508,0)</f>
        <v>0</v>
      </c>
      <c r="FH508" s="27">
        <f>IF($O508&gt;=FH$1,$S508,0)</f>
        <v>0</v>
      </c>
      <c r="FI508" s="27">
        <f>IF($O508&gt;=FI$1,$S508,0)</f>
        <v>0</v>
      </c>
      <c r="FJ508" s="27">
        <f>IF($O508&gt;=FJ$1,$S508,0)</f>
        <v>0</v>
      </c>
      <c r="FK508" s="27">
        <f>IF($O508&gt;=FK$1,$S508,0)</f>
        <v>0</v>
      </c>
      <c r="FL508" s="27">
        <f>IF($O508&gt;=FL$1,$S508,0)</f>
        <v>0</v>
      </c>
      <c r="FM508" s="27">
        <f>IF($O508&gt;=FM$1,$S508,0)</f>
        <v>0</v>
      </c>
      <c r="FN508" s="27">
        <f>IF($O508&gt;=FN$1,$S508,0)</f>
        <v>0</v>
      </c>
      <c r="FO508" s="27">
        <f>IF($O508&gt;=FO$1,$S508,0)</f>
        <v>0</v>
      </c>
      <c r="FP508" s="27">
        <f>IF($O508&gt;=FP$1,$S508,0)</f>
        <v>0</v>
      </c>
      <c r="FQ508" s="27">
        <f>IF($O508&gt;=FQ$1,$S508,0)</f>
        <v>0</v>
      </c>
      <c r="FR508" s="27">
        <f>IF($O508&gt;=FR$1,$S508,0)</f>
        <v>0</v>
      </c>
      <c r="FS508" s="27">
        <f>IF($O508&gt;=FS$1,$S508,0)</f>
        <v>0</v>
      </c>
      <c r="FT508" s="27">
        <f>IF($O508&gt;=FT$1,$S508,0)</f>
        <v>0</v>
      </c>
      <c r="FU508" s="27">
        <f>IF($O508&gt;=FU$1,$S508,0)</f>
        <v>0</v>
      </c>
      <c r="FV508" s="27">
        <f>IF($O508&gt;=FV$1,$S508,0)</f>
        <v>0</v>
      </c>
      <c r="FW508" s="27">
        <f>IF($O508&gt;=FW$1,$S508,0)</f>
        <v>0</v>
      </c>
      <c r="FX508" s="27">
        <f>IF($O508&gt;=FX$1,$S508,0)</f>
        <v>0</v>
      </c>
      <c r="FY508" s="27">
        <f>IF($O508&gt;=FY$1,$S508,0)</f>
        <v>0</v>
      </c>
      <c r="FZ508" s="27">
        <f>IF($O508&gt;=FZ$1,$S508,0)</f>
        <v>0</v>
      </c>
      <c r="GA508" s="27">
        <f>IF($O508&gt;=GA$1,$S508,0)</f>
        <v>0</v>
      </c>
      <c r="GB508" s="27">
        <f>IF($O508&gt;=GB$1,$S508,0)</f>
        <v>0</v>
      </c>
      <c r="GC508" s="27">
        <f>IF($O508&gt;=GC$1,$S508,0)</f>
        <v>0</v>
      </c>
      <c r="GD508" s="27">
        <f>IF($O508&gt;=GD$1,$S508,0)</f>
        <v>0</v>
      </c>
      <c r="GE508" s="27">
        <f>IF($O508&gt;=GE$1,$S508,0)</f>
        <v>0</v>
      </c>
      <c r="GF508" s="27">
        <f>IF($O508&gt;=GF$1,$S508,0)</f>
        <v>0</v>
      </c>
      <c r="GG508" s="27">
        <f>IF($O508&gt;=GG$1,$S508,0)</f>
        <v>0</v>
      </c>
      <c r="GH508" s="27">
        <f>IF($O508&gt;=GH$1,$S508,0)</f>
        <v>0</v>
      </c>
      <c r="GI508" s="27">
        <f>IF($O508&gt;=GI$1,$S508,0)</f>
        <v>0</v>
      </c>
      <c r="GJ508" s="27">
        <f>IF($O508&gt;=GJ$1,$S508,0)</f>
        <v>0</v>
      </c>
      <c r="GK508" s="27">
        <f>IF($O508&gt;=GK$1,$S508,0)</f>
        <v>0</v>
      </c>
      <c r="GL508" s="27">
        <f>IF($O508&gt;=GL$1,$S508,0)</f>
        <v>0</v>
      </c>
      <c r="GM508" s="27">
        <f>IF($O508&gt;=GM$1,$S508,0)</f>
        <v>0</v>
      </c>
      <c r="GN508" s="27">
        <f>IF($O508&gt;=GN$1,$S508,0)</f>
        <v>0</v>
      </c>
      <c r="GO508" s="27">
        <f>IF($O508&gt;=GO$1,$S508,0)</f>
        <v>0</v>
      </c>
      <c r="GP508" s="27">
        <f>IF($O508&gt;=GP$1,$S508,0)</f>
        <v>0</v>
      </c>
      <c r="GQ508" s="27">
        <f>IF($O508&gt;=GQ$1,$S508,0)</f>
        <v>0</v>
      </c>
      <c r="GR508" s="27">
        <f>IF($O508&gt;=GR$1,$S508,0)</f>
        <v>0</v>
      </c>
      <c r="GS508" s="27">
        <f>IF($O508&gt;=GS$1,$S508,0)</f>
        <v>0</v>
      </c>
      <c r="GT508" s="27">
        <f>IF($O508&gt;=GT$1,$S508,0)</f>
        <v>0</v>
      </c>
      <c r="GU508" s="27">
        <f>IF($O508&gt;=GU$1,$S508,0)</f>
        <v>0</v>
      </c>
      <c r="GV508" s="27">
        <f>IF($O508&gt;=GV$1,$S508,0)</f>
        <v>0</v>
      </c>
      <c r="GW508" s="27">
        <f>IF($O508&gt;=GW$1,$S508,0)</f>
        <v>0</v>
      </c>
      <c r="GX508" s="27">
        <f>IF($O508&gt;=GX$1,$S508,0)</f>
        <v>0</v>
      </c>
      <c r="GY508" s="27">
        <f>IF($O508&gt;=GY$1,$S508,0)</f>
        <v>0</v>
      </c>
      <c r="GZ508" s="27">
        <f>IF($O508&gt;=GZ$1,$S508,0)</f>
        <v>0</v>
      </c>
      <c r="HA508" s="27">
        <f>IF($O508&gt;=HA$1,$S508,0)</f>
        <v>0</v>
      </c>
      <c r="HB508" s="27">
        <f>IF($O508&gt;=HB$1,$S508,0)</f>
        <v>0</v>
      </c>
      <c r="HC508" s="27">
        <f>IF($O508&gt;=HC$1,$S508,0)</f>
        <v>0</v>
      </c>
    </row>
    <row r="509" spans="1:211">
      <c r="A509" s="3">
        <v>36862</v>
      </c>
      <c r="B509" s="3" t="s">
        <v>624</v>
      </c>
      <c r="C509" s="3" t="s">
        <v>477</v>
      </c>
      <c r="D509" s="3">
        <v>54</v>
      </c>
      <c r="E509" s="4">
        <v>32678</v>
      </c>
      <c r="F509" s="5">
        <v>29.021917808219179</v>
      </c>
      <c r="G509" s="3" t="s">
        <v>446</v>
      </c>
      <c r="H509" s="4">
        <v>23510</v>
      </c>
      <c r="I509" s="9" t="s">
        <v>824</v>
      </c>
      <c r="J509" s="5">
        <v>12950.46</v>
      </c>
      <c r="K509" s="31">
        <v>250</v>
      </c>
      <c r="L509" s="32">
        <v>29</v>
      </c>
      <c r="M509" s="33">
        <f>VLOOKUP(L509,FIND,3,TRUE)</f>
        <v>1.5</v>
      </c>
      <c r="N509" s="32">
        <f>IF(L509&gt;30,180,VLOOKUP(L509,TEMPO,2,FALSE))</f>
        <v>174</v>
      </c>
      <c r="O509" s="32">
        <f>IF(R509&gt;0,4,N509)</f>
        <v>174</v>
      </c>
      <c r="P509" s="96">
        <f>J509*M509*L509</f>
        <v>563345.01</v>
      </c>
      <c r="Q509" s="96">
        <f>10934.45*2</f>
        <v>21868.9</v>
      </c>
      <c r="R509" s="96">
        <f>IF(P509&lt;=Q509,P509/4,0)</f>
        <v>0</v>
      </c>
      <c r="S509" s="5">
        <f>IF(P509&gt;=Q509,P509/N509,0)</f>
        <v>3237.6150000000002</v>
      </c>
      <c r="T509" s="3"/>
      <c r="U509" s="3">
        <f>IF(T509="",1,0)</f>
        <v>1</v>
      </c>
      <c r="V509" s="3">
        <v>152</v>
      </c>
      <c r="W509" s="5">
        <v>0</v>
      </c>
      <c r="X509" s="5">
        <v>245.73</v>
      </c>
      <c r="Y509" s="5">
        <f>X509*W509</f>
        <v>0</v>
      </c>
      <c r="Z509" s="5">
        <v>400</v>
      </c>
      <c r="AA509" s="5">
        <f>S509+Y509+Z509</f>
        <v>3637.6150000000002</v>
      </c>
      <c r="AB509" s="39">
        <f>(J509/12+J509/12*1.3333333333+450/12+J509/30*6/12+J509)*1.3+Y509+Z509+153.9</f>
        <v>20992.429799953235</v>
      </c>
      <c r="AC509" s="39" t="s">
        <v>464</v>
      </c>
      <c r="AD509" s="39">
        <f>J509*1.3+400+153.9</f>
        <v>17389.498</v>
      </c>
      <c r="AE509" s="39">
        <f>SUMIFS('CUSTO MENSAL FUNC NOVO'!H:H,'CUSTO MENSAL FUNC NOVO'!A:A,'VALORES MENSAIS'!AC509)</f>
        <v>7085.2820000000002</v>
      </c>
      <c r="AF509" s="27">
        <f>IF($R509&gt;0,$R509,$S509)+$Y509+$Z509</f>
        <v>3637.6150000000002</v>
      </c>
      <c r="AG509" s="27">
        <f>IF($R509&gt;0,$R509,$S509)+$Y509+$Z509</f>
        <v>3637.6150000000002</v>
      </c>
      <c r="AH509" s="27">
        <f>IF($R509&gt;0,$R509,$S509)+$Y509+$Z509</f>
        <v>3637.6150000000002</v>
      </c>
      <c r="AI509" s="27">
        <f>IF($R509&gt;0,$R509,$S509)+$Y509+$Z509</f>
        <v>3637.6150000000002</v>
      </c>
      <c r="AJ509" s="27">
        <f>IF($O509&gt;=AJ$1,$S509+$Y509+$Z509,$Y509+$Z509)</f>
        <v>3637.6150000000002</v>
      </c>
      <c r="AK509" s="27">
        <f>IF($O509&gt;=AK$1,$S509+$Y509+$Z509,$Y509+$Z509)</f>
        <v>3637.6150000000002</v>
      </c>
      <c r="AL509" s="27">
        <f>IF($O509&gt;=AL$1,$S509+$Y509+$Z509,$Y509+$Z509)</f>
        <v>3637.6150000000002</v>
      </c>
      <c r="AM509" s="27">
        <f>IF($O509&gt;=AM$1,$S509+$Y509+$Z509,$Y509+$Z509)</f>
        <v>3637.6150000000002</v>
      </c>
      <c r="AN509" s="27">
        <f>IF($O509&gt;=AN$1,$S509+$Y509+$Z509,$Y509+$Z509)</f>
        <v>3637.6150000000002</v>
      </c>
      <c r="AO509" s="27">
        <f>IF($O509&gt;=AO$1,$S509+$Y509+$Z509,$Y509+$Z509)</f>
        <v>3637.6150000000002</v>
      </c>
      <c r="AP509" s="27">
        <f>IF($O509&gt;=AP$1,$S509+$Y509+$Z509,$Y509+$Z509)</f>
        <v>3637.6150000000002</v>
      </c>
      <c r="AQ509" s="27">
        <f>IF($O509&gt;=AQ$1,$S509+$Y509+$Z509,$Y509+$Z509)</f>
        <v>3637.6150000000002</v>
      </c>
      <c r="AR509" s="27">
        <f>IF($O509&gt;=AR$1,$S509+$Y509+$Z509,$Y509+$Z509)</f>
        <v>3637.6150000000002</v>
      </c>
      <c r="AS509" s="27">
        <f>IF($O509&gt;=AS$1,$S509+$Y509+$Z509,$Y509+$Z509)</f>
        <v>3637.6150000000002</v>
      </c>
      <c r="AT509" s="27">
        <f>IF($O509&gt;=AT$1,$S509+$Y509+$Z509,$Y509+$Z509)</f>
        <v>3637.6150000000002</v>
      </c>
      <c r="AU509" s="27">
        <f>IF($O509&gt;=AU$1,$S509+$Y509+$Z509,$Y509+$Z509)</f>
        <v>3637.6150000000002</v>
      </c>
      <c r="AV509" s="27">
        <f>IF($O509&gt;=AV$1,$S509+$Y509+$Z509,$Y509+$Z509)</f>
        <v>3637.6150000000002</v>
      </c>
      <c r="AW509" s="27">
        <f>IF($O509&gt;=AW$1,$S509+$Y509+$Z509,$Y509+$Z509)</f>
        <v>3637.6150000000002</v>
      </c>
      <c r="AX509" s="27">
        <f>IF($O509&gt;=AX$1,$S509+$Y509+$Z509,$Y509+$Z509)</f>
        <v>3637.6150000000002</v>
      </c>
      <c r="AY509" s="27">
        <f>IF($O509&gt;=AY$1,$S509+$Y509+$Z509,$Y509+$Z509)</f>
        <v>3637.6150000000002</v>
      </c>
      <c r="AZ509" s="27">
        <f>IF($O509&gt;=AZ$1,$S509+$Y509+$Z509,$Y509+$Z509)</f>
        <v>3637.6150000000002</v>
      </c>
      <c r="BA509" s="27">
        <f>IF($O509&gt;=BA$1,$S509+$Y509+$Z509,$Y509+$Z509)</f>
        <v>3637.6150000000002</v>
      </c>
      <c r="BB509" s="27">
        <f>IF($O509&gt;=BB$1,$S509+$Y509+$Z509,$Y509+$Z509)</f>
        <v>3637.6150000000002</v>
      </c>
      <c r="BC509" s="27">
        <f>IF($O509&gt;=BC$1,$S509+$Y509+$Z509,$Y509+$Z509)</f>
        <v>3637.6150000000002</v>
      </c>
      <c r="BD509" s="27">
        <f>IF($O509&gt;=BD$1,$S509+$Y509+$Z509,$Y509+$Z509)</f>
        <v>3637.6150000000002</v>
      </c>
      <c r="BE509" s="27">
        <f>IF($O509&gt;=BE$1,$S509+$Y509+$Z509,$Y509+$Z509)</f>
        <v>3637.6150000000002</v>
      </c>
      <c r="BF509" s="27">
        <f>IF($O509&gt;=BF$1,$S509+$Y509+$Z509,$Y509+$Z509)</f>
        <v>3637.6150000000002</v>
      </c>
      <c r="BG509" s="27">
        <f>IF($O509&gt;=BG$1,$S509+$Y509+$Z509,$Y509+$Z509)</f>
        <v>3637.6150000000002</v>
      </c>
      <c r="BH509" s="27">
        <f>IF($O509&gt;=BH$1,$S509+$Y509+$Z509,$Y509+$Z509)</f>
        <v>3637.6150000000002</v>
      </c>
      <c r="BI509" s="27">
        <f>IF($O509&gt;=BI$1,$S509+$Y509+$Z509,$Y509+$Z509)</f>
        <v>3637.6150000000002</v>
      </c>
      <c r="BJ509" s="27">
        <f>IF($O509&gt;=BJ$1,$S509+$Y509+$Z509,$Y509+$Z509)</f>
        <v>3637.6150000000002</v>
      </c>
      <c r="BK509" s="27">
        <f>IF($O509&gt;=BK$1,$S509+$Y509+$Z509,$Y509+$Z509)</f>
        <v>3637.6150000000002</v>
      </c>
      <c r="BL509" s="27">
        <f>IF($O509&gt;=BL$1,$S509+$Y509+$Z509,$Y509+$Z509)</f>
        <v>3637.6150000000002</v>
      </c>
      <c r="BM509" s="27">
        <f>IF($O509&gt;=BM$1,$S509+$Y509+$Z509,$Y509+$Z509)</f>
        <v>3637.6150000000002</v>
      </c>
      <c r="BN509" s="27">
        <f>IF($O509&gt;=BN$1,$S509+$Y509+$Z509,$Y509+$Z509)</f>
        <v>3637.6150000000002</v>
      </c>
      <c r="BO509" s="27">
        <f>IF($O509&gt;=BO$1,$S509+$Y509+$Z509,$Y509+$Z509)</f>
        <v>3637.6150000000002</v>
      </c>
      <c r="BP509" s="27">
        <f>IF($O509&gt;=BP$1,$S509+$Y509+$Z509,$Y509+$Z509)</f>
        <v>3637.6150000000002</v>
      </c>
      <c r="BQ509" s="27">
        <f>IF($O509&gt;=BQ$1,$S509+$Y509+$Z509,$Y509+$Z509)</f>
        <v>3637.6150000000002</v>
      </c>
      <c r="BR509" s="27">
        <f>IF($O509&gt;=BR$1,$S509+$Y509+$Z509,$Y509+$Z509)</f>
        <v>3637.6150000000002</v>
      </c>
      <c r="BS509" s="27">
        <f>IF($O509&gt;=BS$1,$S509+$Y509+$Z509,$Y509+$Z509)</f>
        <v>3637.6150000000002</v>
      </c>
      <c r="BT509" s="27">
        <f>IF($O509&gt;=BT$1,$S509+$Y509+$Z509,$Y509+$Z509)</f>
        <v>3637.6150000000002</v>
      </c>
      <c r="BU509" s="27">
        <f>IF($O509&gt;=BU$1,$S509+$Y509+$Z509,$Y509+$Z509)</f>
        <v>3637.6150000000002</v>
      </c>
      <c r="BV509" s="27">
        <f>IF($O509&gt;=BV$1,$S509+$Y509+$Z509,$Y509+$Z509)</f>
        <v>3637.6150000000002</v>
      </c>
      <c r="BW509" s="27">
        <f>IF($O509&gt;=BW$1,$S509+$Y509+$Z509,$Y509+$Z509)</f>
        <v>3637.6150000000002</v>
      </c>
      <c r="BX509" s="27">
        <f>IF($O509&gt;=BX$1,$S509+$Y509+$Z509,$Y509+$Z509)</f>
        <v>3637.6150000000002</v>
      </c>
      <c r="BY509" s="27">
        <f>IF($O509&gt;=BY$1,$S509+$Y509+$Z509,$Y509+$Z509)</f>
        <v>3637.6150000000002</v>
      </c>
      <c r="BZ509" s="27">
        <f>IF($O509&gt;=BZ$1,$S509+$Y509+$Z509,$Y509+$Z509)</f>
        <v>3637.6150000000002</v>
      </c>
      <c r="CA509" s="27">
        <f>IF($O509&gt;=CA$1,$S509+$Y509+$Z509,$Y509+$Z509)</f>
        <v>3637.6150000000002</v>
      </c>
      <c r="CB509" s="27">
        <f>IF($O509&gt;=CB$1,$S509+$Y509+$Z509,$Y509+$Z509)</f>
        <v>3637.6150000000002</v>
      </c>
      <c r="CC509" s="27">
        <f>IF($O509&gt;=CC$1,$S509+$Y509+$Z509,$Y509+$Z509)</f>
        <v>3637.6150000000002</v>
      </c>
      <c r="CD509" s="27">
        <f>IF($O509&gt;=CD$1,$S509+$Y509+$Z509,$Y509+$Z509)</f>
        <v>3637.6150000000002</v>
      </c>
      <c r="CE509" s="27">
        <f>IF($O509&gt;=CE$1,$S509+$Y509+$Z509,$Y509+$Z509)</f>
        <v>3637.6150000000002</v>
      </c>
      <c r="CF509" s="27">
        <f>IF($O509&gt;=CF$1,$S509+$Y509+$Z509,$Y509+$Z509)</f>
        <v>3637.6150000000002</v>
      </c>
      <c r="CG509" s="27">
        <f>IF($O509&gt;=CG$1,$S509+$Y509+$Z509,$Y509+$Z509)</f>
        <v>3637.6150000000002</v>
      </c>
      <c r="CH509" s="27">
        <f>IF($O509&gt;=CH$1,$S509+$Y509+$Z509,$Y509+$Z509)</f>
        <v>3637.6150000000002</v>
      </c>
      <c r="CI509" s="27">
        <f>IF($O509&gt;=CI$1,$S509+$Y509+$Z509,$Y509+$Z509)</f>
        <v>3637.6150000000002</v>
      </c>
      <c r="CJ509" s="27">
        <f>IF($O509&gt;=CJ$1,$S509+$Y509+$Z509,$Y509+$Z509)</f>
        <v>3637.6150000000002</v>
      </c>
      <c r="CK509" s="27">
        <f>IF($O509&gt;=CK$1,$S509+$Y509+$Z509,$Y509+$Z509)</f>
        <v>3637.6150000000002</v>
      </c>
      <c r="CL509" s="27">
        <f>IF($O509&gt;=CL$1,$S509+$Y509+$Z509,$Y509+$Z509)</f>
        <v>3637.6150000000002</v>
      </c>
      <c r="CM509" s="27">
        <f>IF($O509&gt;=CM$1,$S509+$Y509+$Z509,$Y509+$Z509)</f>
        <v>3637.6150000000002</v>
      </c>
      <c r="CN509" s="27">
        <f>IF($O509&gt;=CN$1,$S509+$Y509,$Y509)</f>
        <v>3237.6150000000002</v>
      </c>
      <c r="CO509" s="27">
        <f>IF($O509&gt;=CO$1,$S509+$Y509,$Y509)</f>
        <v>3237.6150000000002</v>
      </c>
      <c r="CP509" s="27">
        <f>IF($O509&gt;=CP$1,$S509+$Y509,$Y509)</f>
        <v>3237.6150000000002</v>
      </c>
      <c r="CQ509" s="27">
        <f>IF($O509&gt;=CQ$1,$S509+$Y509,$Y509)</f>
        <v>3237.6150000000002</v>
      </c>
      <c r="CR509" s="27">
        <f>IF($O509&gt;=CR$1,$S509+$Y509,$Y509)</f>
        <v>3237.6150000000002</v>
      </c>
      <c r="CS509" s="27">
        <f>IF($O509&gt;=CS$1,$S509+$Y509,$Y509)</f>
        <v>3237.6150000000002</v>
      </c>
      <c r="CT509" s="27">
        <f>IF($O509&gt;=CT$1,$S509+$Y509,$Y509)</f>
        <v>3237.6150000000002</v>
      </c>
      <c r="CU509" s="27">
        <f>IF($O509&gt;=CU$1,$S509+$Y509,$Y509)</f>
        <v>3237.6150000000002</v>
      </c>
      <c r="CV509" s="27">
        <f>IF($O509&gt;=CV$1,$S509+$Y509,$Y509)</f>
        <v>3237.6150000000002</v>
      </c>
      <c r="CW509" s="27">
        <f>IF($O509&gt;=CW$1,$S509+$Y509,$Y509)</f>
        <v>3237.6150000000002</v>
      </c>
      <c r="CX509" s="27">
        <f>IF($O509&gt;=CX$1,$S509+$Y509,$Y509)</f>
        <v>3237.6150000000002</v>
      </c>
      <c r="CY509" s="27">
        <f>IF($O509&gt;=CY$1,$S509+$Y509,$Y509)</f>
        <v>3237.6150000000002</v>
      </c>
      <c r="CZ509" s="27">
        <f>IF($O509&gt;=CZ$1,$S509+$Y509,$Y509)</f>
        <v>3237.6150000000002</v>
      </c>
      <c r="DA509" s="27">
        <f>IF($O509&gt;=DA$1,$S509+$Y509,$Y509)</f>
        <v>3237.6150000000002</v>
      </c>
      <c r="DB509" s="27">
        <f>IF($O509&gt;=DB$1,$S509+$Y509,$Y509)</f>
        <v>3237.6150000000002</v>
      </c>
      <c r="DC509" s="27">
        <f>IF($O509&gt;=DC$1,$S509+$Y509,$Y509)</f>
        <v>3237.6150000000002</v>
      </c>
      <c r="DD509" s="27">
        <f>IF($O509&gt;=DD$1,$S509+$Y509,$Y509)</f>
        <v>3237.6150000000002</v>
      </c>
      <c r="DE509" s="27">
        <f>IF($O509&gt;=DE$1,$S509+$Y509,$Y509)</f>
        <v>3237.6150000000002</v>
      </c>
      <c r="DF509" s="27">
        <f>IF($O509&gt;=DF$1,$S509+$Y509,$Y509)</f>
        <v>3237.6150000000002</v>
      </c>
      <c r="DG509" s="27">
        <f>IF($O509&gt;=DG$1,$S509+$Y509,$Y509)</f>
        <v>3237.6150000000002</v>
      </c>
      <c r="DH509" s="27">
        <f>IF($O509&gt;=DH$1,$S509+$Y509,$Y509)</f>
        <v>3237.6150000000002</v>
      </c>
      <c r="DI509" s="27">
        <f>IF($O509&gt;=DI$1,$S509+$Y509,$Y509)</f>
        <v>3237.6150000000002</v>
      </c>
      <c r="DJ509" s="27">
        <f>IF($O509&gt;=DJ$1,$S509+$Y509,$Y509)</f>
        <v>3237.6150000000002</v>
      </c>
      <c r="DK509" s="27">
        <f>IF($O509&gt;=DK$1,$S509+$Y509,$Y509)</f>
        <v>3237.6150000000002</v>
      </c>
      <c r="DL509" s="27">
        <f>IF($O509&gt;=DL$1,$S509+$Y509,$Y509)</f>
        <v>3237.6150000000002</v>
      </c>
      <c r="DM509" s="27">
        <f>IF($O509&gt;=DM$1,$S509+$Y509,$Y509)</f>
        <v>3237.6150000000002</v>
      </c>
      <c r="DN509" s="27">
        <f>IF($O509&gt;=DN$1,$S509+$Y509,$Y509)</f>
        <v>3237.6150000000002</v>
      </c>
      <c r="DO509" s="27">
        <f>IF($O509&gt;=DO$1,$S509+$Y509,$Y509)</f>
        <v>3237.6150000000002</v>
      </c>
      <c r="DP509" s="27">
        <f>IF($O509&gt;=DP$1,$S509+$Y509,$Y509)</f>
        <v>3237.6150000000002</v>
      </c>
      <c r="DQ509" s="27">
        <f>IF($O509&gt;=DQ$1,$S509+$Y509,$Y509)</f>
        <v>3237.6150000000002</v>
      </c>
      <c r="DR509" s="27">
        <f>IF($O509&gt;=DR$1,$S509+$Y509,$Y509)</f>
        <v>3237.6150000000002</v>
      </c>
      <c r="DS509" s="27">
        <f>IF($O509&gt;=DS$1,$S509+$Y509,$Y509)</f>
        <v>3237.6150000000002</v>
      </c>
      <c r="DT509" s="27">
        <f>IF($O509&gt;=DT$1,$S509+$Y509,$Y509)</f>
        <v>3237.6150000000002</v>
      </c>
      <c r="DU509" s="27">
        <f>IF($O509&gt;=DU$1,$S509+$Y509,$Y509)</f>
        <v>3237.6150000000002</v>
      </c>
      <c r="DV509" s="27">
        <f>IF($O509&gt;=DV$1,$S509+$Y509,$Y509)</f>
        <v>3237.6150000000002</v>
      </c>
      <c r="DW509" s="27">
        <f>IF($O509&gt;=DW$1,$S509+$Y509,$Y509)</f>
        <v>3237.6150000000002</v>
      </c>
      <c r="DX509" s="27">
        <f>IF($O509&gt;=DX$1,$S509+$Y509,$Y509)</f>
        <v>3237.6150000000002</v>
      </c>
      <c r="DY509" s="27">
        <f>IF($O509&gt;=DY$1,$S509+$Y509,$Y509)</f>
        <v>3237.6150000000002</v>
      </c>
      <c r="DZ509" s="27">
        <f>IF($O509&gt;=DZ$1,$S509+$Y509,$Y509)</f>
        <v>3237.6150000000002</v>
      </c>
      <c r="EA509" s="27">
        <f>IF($O509&gt;=EA$1,$S509+$Y509,$Y509)</f>
        <v>3237.6150000000002</v>
      </c>
      <c r="EB509" s="27">
        <f>IF($O509&gt;=EB$1,$S509+$Y509,$Y509)</f>
        <v>3237.6150000000002</v>
      </c>
      <c r="EC509" s="27">
        <f>IF($O509&gt;=EC$1,$S509+$Y509,$Y509)</f>
        <v>3237.6150000000002</v>
      </c>
      <c r="ED509" s="27">
        <f>IF($O509&gt;=ED$1,$S509+$Y509,$Y509)</f>
        <v>3237.6150000000002</v>
      </c>
      <c r="EE509" s="27">
        <f>IF($O509&gt;=EE$1,$S509+$Y509,$Y509)</f>
        <v>3237.6150000000002</v>
      </c>
      <c r="EF509" s="27">
        <f>IF($O509&gt;=EF$1,$S509+$Y509,$Y509)</f>
        <v>3237.6150000000002</v>
      </c>
      <c r="EG509" s="27">
        <f>IF($O509&gt;=EG$1,$S509+$Y509,$Y509)</f>
        <v>3237.6150000000002</v>
      </c>
      <c r="EH509" s="27">
        <f>IF($O509&gt;=EH$1,$S509+$Y509,$Y509)</f>
        <v>3237.6150000000002</v>
      </c>
      <c r="EI509" s="27">
        <f>IF($O509&gt;=EI$1,$S509+$Y509,$Y509)</f>
        <v>3237.6150000000002</v>
      </c>
      <c r="EJ509" s="27">
        <f>IF($O509&gt;=EJ$1,$S509+$Y509,$Y509)</f>
        <v>3237.6150000000002</v>
      </c>
      <c r="EK509" s="27">
        <f>IF($O509&gt;=EK$1,$S509+$Y509,$Y509)</f>
        <v>3237.6150000000002</v>
      </c>
      <c r="EL509" s="27">
        <f>IF($O509&gt;=EL$1,$S509+$Y509,$Y509)</f>
        <v>3237.6150000000002</v>
      </c>
      <c r="EM509" s="27">
        <f>IF($O509&gt;=EM$1,$S509+$Y509,$Y509)</f>
        <v>3237.6150000000002</v>
      </c>
      <c r="EN509" s="27">
        <f>IF($O509&gt;=EN$1,$S509+$Y509,$Y509)</f>
        <v>3237.6150000000002</v>
      </c>
      <c r="EO509" s="27">
        <f>IF($O509&gt;=EO$1,$S509+$Y509,$Y509)</f>
        <v>3237.6150000000002</v>
      </c>
      <c r="EP509" s="27">
        <f>IF($O509&gt;=EP$1,$S509+$Y509,$Y509)</f>
        <v>3237.6150000000002</v>
      </c>
      <c r="EQ509" s="27">
        <f>IF($O509&gt;=EQ$1,$S509+$Y509,$Y509)</f>
        <v>3237.6150000000002</v>
      </c>
      <c r="ER509" s="27">
        <f>IF($O509&gt;=ER$1,$S509+$Y509,$Y509)</f>
        <v>3237.6150000000002</v>
      </c>
      <c r="ES509" s="27">
        <f>IF($O509&gt;=ES$1,$S509+$Y509,$Y509)</f>
        <v>3237.6150000000002</v>
      </c>
      <c r="ET509" s="27">
        <f>IF($O509&gt;=ET$1,$S509+$Y509,$Y509)</f>
        <v>3237.6150000000002</v>
      </c>
      <c r="EU509" s="27">
        <f>IF($O509&gt;=EU$1,$S509+$Y509,$Y509)</f>
        <v>3237.6150000000002</v>
      </c>
      <c r="EV509" s="27">
        <f>IF($O509&gt;=EV$1,$S509,0)</f>
        <v>3237.6150000000002</v>
      </c>
      <c r="EW509" s="27">
        <f>IF($O509&gt;=EW$1,$S509,0)</f>
        <v>3237.6150000000002</v>
      </c>
      <c r="EX509" s="27">
        <f>IF($O509&gt;=EX$1,$S509,0)</f>
        <v>3237.6150000000002</v>
      </c>
      <c r="EY509" s="27">
        <f>IF($O509&gt;=EY$1,$S509,0)</f>
        <v>3237.6150000000002</v>
      </c>
      <c r="EZ509" s="27">
        <f>IF($O509&gt;=EZ$1,$S509,0)</f>
        <v>3237.6150000000002</v>
      </c>
      <c r="FA509" s="27">
        <f>IF($O509&gt;=FA$1,$S509,0)</f>
        <v>3237.6150000000002</v>
      </c>
      <c r="FB509" s="27">
        <f>IF($O509&gt;=FB$1,$S509,0)</f>
        <v>3237.6150000000002</v>
      </c>
      <c r="FC509" s="27">
        <f>IF($O509&gt;=FC$1,$S509,0)</f>
        <v>3237.6150000000002</v>
      </c>
      <c r="FD509" s="27">
        <f>IF($O509&gt;=FD$1,$S509,0)</f>
        <v>3237.6150000000002</v>
      </c>
      <c r="FE509" s="27">
        <f>IF($O509&gt;=FE$1,$S509,0)</f>
        <v>3237.6150000000002</v>
      </c>
      <c r="FF509" s="27">
        <f>IF($O509&gt;=FF$1,$S509,0)</f>
        <v>3237.6150000000002</v>
      </c>
      <c r="FG509" s="27">
        <f>IF($O509&gt;=FG$1,$S509,0)</f>
        <v>3237.6150000000002</v>
      </c>
      <c r="FH509" s="27">
        <f>IF($O509&gt;=FH$1,$S509,0)</f>
        <v>3237.6150000000002</v>
      </c>
      <c r="FI509" s="27">
        <f>IF($O509&gt;=FI$1,$S509,0)</f>
        <v>3237.6150000000002</v>
      </c>
      <c r="FJ509" s="27">
        <f>IF($O509&gt;=FJ$1,$S509,0)</f>
        <v>3237.6150000000002</v>
      </c>
      <c r="FK509" s="27">
        <f>IF($O509&gt;=FK$1,$S509,0)</f>
        <v>3237.6150000000002</v>
      </c>
      <c r="FL509" s="27">
        <f>IF($O509&gt;=FL$1,$S509,0)</f>
        <v>3237.6150000000002</v>
      </c>
      <c r="FM509" s="27">
        <f>IF($O509&gt;=FM$1,$S509,0)</f>
        <v>3237.6150000000002</v>
      </c>
      <c r="FN509" s="27">
        <f>IF($O509&gt;=FN$1,$S509,0)</f>
        <v>3237.6150000000002</v>
      </c>
      <c r="FO509" s="27">
        <f>IF($O509&gt;=FO$1,$S509,0)</f>
        <v>3237.6150000000002</v>
      </c>
      <c r="FP509" s="27">
        <f>IF($O509&gt;=FP$1,$S509,0)</f>
        <v>3237.6150000000002</v>
      </c>
      <c r="FQ509" s="27">
        <f>IF($O509&gt;=FQ$1,$S509,0)</f>
        <v>3237.6150000000002</v>
      </c>
      <c r="FR509" s="27">
        <f>IF($O509&gt;=FR$1,$S509,0)</f>
        <v>3237.6150000000002</v>
      </c>
      <c r="FS509" s="27">
        <f>IF($O509&gt;=FS$1,$S509,0)</f>
        <v>3237.6150000000002</v>
      </c>
      <c r="FT509" s="27">
        <f>IF($O509&gt;=FT$1,$S509,0)</f>
        <v>3237.6150000000002</v>
      </c>
      <c r="FU509" s="27">
        <f>IF($O509&gt;=FU$1,$S509,0)</f>
        <v>3237.6150000000002</v>
      </c>
      <c r="FV509" s="27">
        <f>IF($O509&gt;=FV$1,$S509,0)</f>
        <v>3237.6150000000002</v>
      </c>
      <c r="FW509" s="27">
        <f>IF($O509&gt;=FW$1,$S509,0)</f>
        <v>3237.6150000000002</v>
      </c>
      <c r="FX509" s="27">
        <f>IF($O509&gt;=FX$1,$S509,0)</f>
        <v>3237.6150000000002</v>
      </c>
      <c r="FY509" s="27">
        <f>IF($O509&gt;=FY$1,$S509,0)</f>
        <v>3237.6150000000002</v>
      </c>
      <c r="FZ509" s="27">
        <f>IF($O509&gt;=FZ$1,$S509,0)</f>
        <v>3237.6150000000002</v>
      </c>
      <c r="GA509" s="27">
        <f>IF($O509&gt;=GA$1,$S509,0)</f>
        <v>3237.6150000000002</v>
      </c>
      <c r="GB509" s="27">
        <f>IF($O509&gt;=GB$1,$S509,0)</f>
        <v>3237.6150000000002</v>
      </c>
      <c r="GC509" s="27">
        <f>IF($O509&gt;=GC$1,$S509,0)</f>
        <v>3237.6150000000002</v>
      </c>
      <c r="GD509" s="27">
        <f>IF($O509&gt;=GD$1,$S509,0)</f>
        <v>3237.6150000000002</v>
      </c>
      <c r="GE509" s="27">
        <f>IF($O509&gt;=GE$1,$S509,0)</f>
        <v>3237.6150000000002</v>
      </c>
      <c r="GF509" s="27">
        <f>IF($O509&gt;=GF$1,$S509,0)</f>
        <v>3237.6150000000002</v>
      </c>
      <c r="GG509" s="27">
        <f>IF($O509&gt;=GG$1,$S509,0)</f>
        <v>3237.6150000000002</v>
      </c>
      <c r="GH509" s="27">
        <f>IF($O509&gt;=GH$1,$S509,0)</f>
        <v>3237.6150000000002</v>
      </c>
      <c r="GI509" s="27">
        <f>IF($O509&gt;=GI$1,$S509,0)</f>
        <v>3237.6150000000002</v>
      </c>
      <c r="GJ509" s="27">
        <f>IF($O509&gt;=GJ$1,$S509,0)</f>
        <v>3237.6150000000002</v>
      </c>
      <c r="GK509" s="27">
        <f>IF($O509&gt;=GK$1,$S509,0)</f>
        <v>3237.6150000000002</v>
      </c>
      <c r="GL509" s="27">
        <f>IF($O509&gt;=GL$1,$S509,0)</f>
        <v>3237.6150000000002</v>
      </c>
      <c r="GM509" s="27">
        <f>IF($O509&gt;=GM$1,$S509,0)</f>
        <v>3237.6150000000002</v>
      </c>
      <c r="GN509" s="27">
        <f>IF($O509&gt;=GN$1,$S509,0)</f>
        <v>3237.6150000000002</v>
      </c>
      <c r="GO509" s="27">
        <f>IF($O509&gt;=GO$1,$S509,0)</f>
        <v>3237.6150000000002</v>
      </c>
      <c r="GP509" s="27">
        <f>IF($O509&gt;=GP$1,$S509,0)</f>
        <v>3237.6150000000002</v>
      </c>
      <c r="GQ509" s="27">
        <f>IF($O509&gt;=GQ$1,$S509,0)</f>
        <v>3237.6150000000002</v>
      </c>
      <c r="GR509" s="27">
        <f>IF($O509&gt;=GR$1,$S509,0)</f>
        <v>3237.6150000000002</v>
      </c>
      <c r="GS509" s="27">
        <f>IF($O509&gt;=GS$1,$S509,0)</f>
        <v>3237.6150000000002</v>
      </c>
      <c r="GT509" s="27">
        <f>IF($O509&gt;=GT$1,$S509,0)</f>
        <v>3237.6150000000002</v>
      </c>
      <c r="GU509" s="27">
        <f>IF($O509&gt;=GU$1,$S509,0)</f>
        <v>3237.6150000000002</v>
      </c>
      <c r="GV509" s="27">
        <f>IF($O509&gt;=GV$1,$S509,0)</f>
        <v>3237.6150000000002</v>
      </c>
      <c r="GW509" s="27">
        <f>IF($O509&gt;=GW$1,$S509,0)</f>
        <v>3237.6150000000002</v>
      </c>
      <c r="GX509" s="27">
        <f>IF($O509&gt;=GX$1,$S509,0)</f>
        <v>0</v>
      </c>
      <c r="GY509" s="27">
        <f>IF($O509&gt;=GY$1,$S509,0)</f>
        <v>0</v>
      </c>
      <c r="GZ509" s="27">
        <f>IF($O509&gt;=GZ$1,$S509,0)</f>
        <v>0</v>
      </c>
      <c r="HA509" s="27">
        <f>IF($O509&gt;=HA$1,$S509,0)</f>
        <v>0</v>
      </c>
      <c r="HB509" s="27">
        <f>IF($O509&gt;=HB$1,$S509,0)</f>
        <v>0</v>
      </c>
      <c r="HC509" s="27">
        <f>IF($O509&gt;=HC$1,$S509,0)</f>
        <v>0</v>
      </c>
    </row>
    <row r="510" spans="1:211">
      <c r="A510" s="3">
        <v>118249</v>
      </c>
      <c r="B510" s="3" t="s">
        <v>473</v>
      </c>
      <c r="C510" s="3" t="s">
        <v>464</v>
      </c>
      <c r="D510" s="3">
        <v>57</v>
      </c>
      <c r="E510" s="4">
        <v>38517</v>
      </c>
      <c r="F510" s="5">
        <v>13.024657534246575</v>
      </c>
      <c r="G510" s="3" t="s">
        <v>446</v>
      </c>
      <c r="H510" s="4">
        <v>22516</v>
      </c>
      <c r="I510" s="9" t="s">
        <v>824</v>
      </c>
      <c r="J510" s="5">
        <v>6298.82</v>
      </c>
      <c r="K510" s="31">
        <v>250</v>
      </c>
      <c r="L510" s="32">
        <v>13</v>
      </c>
      <c r="M510" s="33">
        <f>VLOOKUP(L510,FIND,3,TRUE)</f>
        <v>1.1000000000000001</v>
      </c>
      <c r="N510" s="32">
        <f>IF(L510&gt;30,180,VLOOKUP(L510,TEMPO,2,FALSE))</f>
        <v>78</v>
      </c>
      <c r="O510" s="32">
        <f>IF(R510&gt;0,4,N510)</f>
        <v>78</v>
      </c>
      <c r="P510" s="96">
        <f>J510*M510*L510</f>
        <v>90073.126000000004</v>
      </c>
      <c r="Q510" s="96">
        <f>10934.45*2</f>
        <v>21868.9</v>
      </c>
      <c r="R510" s="96">
        <f>IF(P510&lt;=Q510,P510/4,0)</f>
        <v>0</v>
      </c>
      <c r="S510" s="5">
        <f>IF(P510&gt;=Q510,P510/N510,0)</f>
        <v>1154.7836666666667</v>
      </c>
      <c r="T510" s="3"/>
      <c r="U510" s="3">
        <f>IF(T510="",1,0)</f>
        <v>1</v>
      </c>
      <c r="V510" s="3">
        <v>135</v>
      </c>
      <c r="W510" s="5">
        <v>0</v>
      </c>
      <c r="X510" s="5">
        <v>245.73</v>
      </c>
      <c r="Y510" s="5">
        <f>X510*W510</f>
        <v>0</v>
      </c>
      <c r="Z510" s="5">
        <v>400</v>
      </c>
      <c r="AA510" s="5">
        <f>S510+Y510+Z510</f>
        <v>1554.7836666666667</v>
      </c>
      <c r="AB510" s="39">
        <f>(J510/12+J510/12*1.3333333333+450/12+J510/30*6/12+J510)*1.3+Y510+Z510+153.9</f>
        <v>10519.792155532808</v>
      </c>
      <c r="AC510" s="39" t="s">
        <v>464</v>
      </c>
      <c r="AD510" s="39">
        <f>J510*1.3+400+153.9</f>
        <v>8742.366</v>
      </c>
      <c r="AE510" s="39">
        <f>SUMIFS('CUSTO MENSAL FUNC NOVO'!H:H,'CUSTO MENSAL FUNC NOVO'!A:A,'VALORES MENSAIS'!AC510)</f>
        <v>7085.2820000000002</v>
      </c>
      <c r="AF510" s="27">
        <f>IF($R510&gt;0,$R510,$S510)+$Y510+$Z510</f>
        <v>1554.7836666666667</v>
      </c>
      <c r="AG510" s="27">
        <f>IF($R510&gt;0,$R510,$S510)+$Y510+$Z510</f>
        <v>1554.7836666666667</v>
      </c>
      <c r="AH510" s="27">
        <f>IF($R510&gt;0,$R510,$S510)+$Y510+$Z510</f>
        <v>1554.7836666666667</v>
      </c>
      <c r="AI510" s="27">
        <f>IF($R510&gt;0,$R510,$S510)+$Y510+$Z510</f>
        <v>1554.7836666666667</v>
      </c>
      <c r="AJ510" s="27">
        <f>IF($O510&gt;=AJ$1,$S510+$Y510+$Z510,$Y510+$Z510)</f>
        <v>1554.7836666666667</v>
      </c>
      <c r="AK510" s="27">
        <f>IF($O510&gt;=AK$1,$S510+$Y510+$Z510,$Y510+$Z510)</f>
        <v>1554.7836666666667</v>
      </c>
      <c r="AL510" s="27">
        <f>IF($O510&gt;=AL$1,$S510+$Y510+$Z510,$Y510+$Z510)</f>
        <v>1554.7836666666667</v>
      </c>
      <c r="AM510" s="27">
        <f>IF($O510&gt;=AM$1,$S510+$Y510+$Z510,$Y510+$Z510)</f>
        <v>1554.7836666666667</v>
      </c>
      <c r="AN510" s="27">
        <f>IF($O510&gt;=AN$1,$S510+$Y510+$Z510,$Y510+$Z510)</f>
        <v>1554.7836666666667</v>
      </c>
      <c r="AO510" s="27">
        <f>IF($O510&gt;=AO$1,$S510+$Y510+$Z510,$Y510+$Z510)</f>
        <v>1554.7836666666667</v>
      </c>
      <c r="AP510" s="27">
        <f>IF($O510&gt;=AP$1,$S510+$Y510+$Z510,$Y510+$Z510)</f>
        <v>1554.7836666666667</v>
      </c>
      <c r="AQ510" s="27">
        <f>IF($O510&gt;=AQ$1,$S510+$Y510+$Z510,$Y510+$Z510)</f>
        <v>1554.7836666666667</v>
      </c>
      <c r="AR510" s="27">
        <f>IF($O510&gt;=AR$1,$S510+$Y510+$Z510,$Y510+$Z510)</f>
        <v>1554.7836666666667</v>
      </c>
      <c r="AS510" s="27">
        <f>IF($O510&gt;=AS$1,$S510+$Y510+$Z510,$Y510+$Z510)</f>
        <v>1554.7836666666667</v>
      </c>
      <c r="AT510" s="27">
        <f>IF($O510&gt;=AT$1,$S510+$Y510+$Z510,$Y510+$Z510)</f>
        <v>1554.7836666666667</v>
      </c>
      <c r="AU510" s="27">
        <f>IF($O510&gt;=AU$1,$S510+$Y510+$Z510,$Y510+$Z510)</f>
        <v>1554.7836666666667</v>
      </c>
      <c r="AV510" s="27">
        <f>IF($O510&gt;=AV$1,$S510+$Y510+$Z510,$Y510+$Z510)</f>
        <v>1554.7836666666667</v>
      </c>
      <c r="AW510" s="27">
        <f>IF($O510&gt;=AW$1,$S510+$Y510+$Z510,$Y510+$Z510)</f>
        <v>1554.7836666666667</v>
      </c>
      <c r="AX510" s="27">
        <f>IF($O510&gt;=AX$1,$S510+$Y510+$Z510,$Y510+$Z510)</f>
        <v>1554.7836666666667</v>
      </c>
      <c r="AY510" s="27">
        <f>IF($O510&gt;=AY$1,$S510+$Y510+$Z510,$Y510+$Z510)</f>
        <v>1554.7836666666667</v>
      </c>
      <c r="AZ510" s="27">
        <f>IF($O510&gt;=AZ$1,$S510+$Y510+$Z510,$Y510+$Z510)</f>
        <v>1554.7836666666667</v>
      </c>
      <c r="BA510" s="27">
        <f>IF($O510&gt;=BA$1,$S510+$Y510+$Z510,$Y510+$Z510)</f>
        <v>1554.7836666666667</v>
      </c>
      <c r="BB510" s="27">
        <f>IF($O510&gt;=BB$1,$S510+$Y510+$Z510,$Y510+$Z510)</f>
        <v>1554.7836666666667</v>
      </c>
      <c r="BC510" s="27">
        <f>IF($O510&gt;=BC$1,$S510+$Y510+$Z510,$Y510+$Z510)</f>
        <v>1554.7836666666667</v>
      </c>
      <c r="BD510" s="27">
        <f>IF($O510&gt;=BD$1,$S510+$Y510+$Z510,$Y510+$Z510)</f>
        <v>1554.7836666666667</v>
      </c>
      <c r="BE510" s="27">
        <f>IF($O510&gt;=BE$1,$S510+$Y510+$Z510,$Y510+$Z510)</f>
        <v>1554.7836666666667</v>
      </c>
      <c r="BF510" s="27">
        <f>IF($O510&gt;=BF$1,$S510+$Y510+$Z510,$Y510+$Z510)</f>
        <v>1554.7836666666667</v>
      </c>
      <c r="BG510" s="27">
        <f>IF($O510&gt;=BG$1,$S510+$Y510+$Z510,$Y510+$Z510)</f>
        <v>1554.7836666666667</v>
      </c>
      <c r="BH510" s="27">
        <f>IF($O510&gt;=BH$1,$S510+$Y510+$Z510,$Y510+$Z510)</f>
        <v>1554.7836666666667</v>
      </c>
      <c r="BI510" s="27">
        <f>IF($O510&gt;=BI$1,$S510+$Y510+$Z510,$Y510+$Z510)</f>
        <v>1554.7836666666667</v>
      </c>
      <c r="BJ510" s="27">
        <f>IF($O510&gt;=BJ$1,$S510+$Y510+$Z510,$Y510+$Z510)</f>
        <v>1554.7836666666667</v>
      </c>
      <c r="BK510" s="27">
        <f>IF($O510&gt;=BK$1,$S510+$Y510+$Z510,$Y510+$Z510)</f>
        <v>1554.7836666666667</v>
      </c>
      <c r="BL510" s="27">
        <f>IF($O510&gt;=BL$1,$S510+$Y510+$Z510,$Y510+$Z510)</f>
        <v>1554.7836666666667</v>
      </c>
      <c r="BM510" s="27">
        <f>IF($O510&gt;=BM$1,$S510+$Y510+$Z510,$Y510+$Z510)</f>
        <v>1554.7836666666667</v>
      </c>
      <c r="BN510" s="27">
        <f>IF($O510&gt;=BN$1,$S510+$Y510+$Z510,$Y510+$Z510)</f>
        <v>1554.7836666666667</v>
      </c>
      <c r="BO510" s="27">
        <f>IF($O510&gt;=BO$1,$S510+$Y510+$Z510,$Y510+$Z510)</f>
        <v>1554.7836666666667</v>
      </c>
      <c r="BP510" s="27">
        <f>IF($O510&gt;=BP$1,$S510+$Y510+$Z510,$Y510+$Z510)</f>
        <v>1554.7836666666667</v>
      </c>
      <c r="BQ510" s="27">
        <f>IF($O510&gt;=BQ$1,$S510+$Y510+$Z510,$Y510+$Z510)</f>
        <v>1554.7836666666667</v>
      </c>
      <c r="BR510" s="27">
        <f>IF($O510&gt;=BR$1,$S510+$Y510+$Z510,$Y510+$Z510)</f>
        <v>1554.7836666666667</v>
      </c>
      <c r="BS510" s="27">
        <f>IF($O510&gt;=BS$1,$S510+$Y510+$Z510,$Y510+$Z510)</f>
        <v>1554.7836666666667</v>
      </c>
      <c r="BT510" s="27">
        <f>IF($O510&gt;=BT$1,$S510+$Y510+$Z510,$Y510+$Z510)</f>
        <v>1554.7836666666667</v>
      </c>
      <c r="BU510" s="27">
        <f>IF($O510&gt;=BU$1,$S510+$Y510+$Z510,$Y510+$Z510)</f>
        <v>1554.7836666666667</v>
      </c>
      <c r="BV510" s="27">
        <f>IF($O510&gt;=BV$1,$S510+$Y510+$Z510,$Y510+$Z510)</f>
        <v>1554.7836666666667</v>
      </c>
      <c r="BW510" s="27">
        <f>IF($O510&gt;=BW$1,$S510+$Y510+$Z510,$Y510+$Z510)</f>
        <v>1554.7836666666667</v>
      </c>
      <c r="BX510" s="27">
        <f>IF($O510&gt;=BX$1,$S510+$Y510+$Z510,$Y510+$Z510)</f>
        <v>1554.7836666666667</v>
      </c>
      <c r="BY510" s="27">
        <f>IF($O510&gt;=BY$1,$S510+$Y510+$Z510,$Y510+$Z510)</f>
        <v>1554.7836666666667</v>
      </c>
      <c r="BZ510" s="27">
        <f>IF($O510&gt;=BZ$1,$S510+$Y510+$Z510,$Y510+$Z510)</f>
        <v>1554.7836666666667</v>
      </c>
      <c r="CA510" s="27">
        <f>IF($O510&gt;=CA$1,$S510+$Y510+$Z510,$Y510+$Z510)</f>
        <v>1554.7836666666667</v>
      </c>
      <c r="CB510" s="27">
        <f>IF($O510&gt;=CB$1,$S510+$Y510+$Z510,$Y510+$Z510)</f>
        <v>1554.7836666666667</v>
      </c>
      <c r="CC510" s="27">
        <f>IF($O510&gt;=CC$1,$S510+$Y510+$Z510,$Y510+$Z510)</f>
        <v>1554.7836666666667</v>
      </c>
      <c r="CD510" s="27">
        <f>IF($O510&gt;=CD$1,$S510+$Y510+$Z510,$Y510+$Z510)</f>
        <v>1554.7836666666667</v>
      </c>
      <c r="CE510" s="27">
        <f>IF($O510&gt;=CE$1,$S510+$Y510+$Z510,$Y510+$Z510)</f>
        <v>1554.7836666666667</v>
      </c>
      <c r="CF510" s="27">
        <f>IF($O510&gt;=CF$1,$S510+$Y510+$Z510,$Y510+$Z510)</f>
        <v>1554.7836666666667</v>
      </c>
      <c r="CG510" s="27">
        <f>IF($O510&gt;=CG$1,$S510+$Y510+$Z510,$Y510+$Z510)</f>
        <v>1554.7836666666667</v>
      </c>
      <c r="CH510" s="27">
        <f>IF($O510&gt;=CH$1,$S510+$Y510+$Z510,$Y510+$Z510)</f>
        <v>1554.7836666666667</v>
      </c>
      <c r="CI510" s="27">
        <f>IF($O510&gt;=CI$1,$S510+$Y510+$Z510,$Y510+$Z510)</f>
        <v>1554.7836666666667</v>
      </c>
      <c r="CJ510" s="27">
        <f>IF($O510&gt;=CJ$1,$S510+$Y510+$Z510,$Y510+$Z510)</f>
        <v>1554.7836666666667</v>
      </c>
      <c r="CK510" s="27">
        <f>IF($O510&gt;=CK$1,$S510+$Y510+$Z510,$Y510+$Z510)</f>
        <v>1554.7836666666667</v>
      </c>
      <c r="CL510" s="27">
        <f>IF($O510&gt;=CL$1,$S510+$Y510+$Z510,$Y510+$Z510)</f>
        <v>1554.7836666666667</v>
      </c>
      <c r="CM510" s="27">
        <f>IF($O510&gt;=CM$1,$S510+$Y510+$Z510,$Y510+$Z510)</f>
        <v>1554.7836666666667</v>
      </c>
      <c r="CN510" s="27">
        <f>IF($O510&gt;=CN$1,$S510+$Y510,$Y510)</f>
        <v>1154.7836666666667</v>
      </c>
      <c r="CO510" s="27">
        <f>IF($O510&gt;=CO$1,$S510+$Y510,$Y510)</f>
        <v>1154.7836666666667</v>
      </c>
      <c r="CP510" s="27">
        <f>IF($O510&gt;=CP$1,$S510+$Y510,$Y510)</f>
        <v>1154.7836666666667</v>
      </c>
      <c r="CQ510" s="27">
        <f>IF($O510&gt;=CQ$1,$S510+$Y510,$Y510)</f>
        <v>1154.7836666666667</v>
      </c>
      <c r="CR510" s="27">
        <f>IF($O510&gt;=CR$1,$S510+$Y510,$Y510)</f>
        <v>1154.7836666666667</v>
      </c>
      <c r="CS510" s="27">
        <f>IF($O510&gt;=CS$1,$S510+$Y510,$Y510)</f>
        <v>1154.7836666666667</v>
      </c>
      <c r="CT510" s="27">
        <f>IF($O510&gt;=CT$1,$S510+$Y510,$Y510)</f>
        <v>1154.7836666666667</v>
      </c>
      <c r="CU510" s="27">
        <f>IF($O510&gt;=CU$1,$S510+$Y510,$Y510)</f>
        <v>1154.7836666666667</v>
      </c>
      <c r="CV510" s="27">
        <f>IF($O510&gt;=CV$1,$S510+$Y510,$Y510)</f>
        <v>1154.7836666666667</v>
      </c>
      <c r="CW510" s="27">
        <f>IF($O510&gt;=CW$1,$S510+$Y510,$Y510)</f>
        <v>1154.7836666666667</v>
      </c>
      <c r="CX510" s="27">
        <f>IF($O510&gt;=CX$1,$S510+$Y510,$Y510)</f>
        <v>1154.7836666666667</v>
      </c>
      <c r="CY510" s="27">
        <f>IF($O510&gt;=CY$1,$S510+$Y510,$Y510)</f>
        <v>1154.7836666666667</v>
      </c>
      <c r="CZ510" s="27">
        <f>IF($O510&gt;=CZ$1,$S510+$Y510,$Y510)</f>
        <v>1154.7836666666667</v>
      </c>
      <c r="DA510" s="27">
        <f>IF($O510&gt;=DA$1,$S510+$Y510,$Y510)</f>
        <v>1154.7836666666667</v>
      </c>
      <c r="DB510" s="27">
        <f>IF($O510&gt;=DB$1,$S510+$Y510,$Y510)</f>
        <v>1154.7836666666667</v>
      </c>
      <c r="DC510" s="27">
        <f>IF($O510&gt;=DC$1,$S510+$Y510,$Y510)</f>
        <v>1154.7836666666667</v>
      </c>
      <c r="DD510" s="27">
        <f>IF($O510&gt;=DD$1,$S510+$Y510,$Y510)</f>
        <v>1154.7836666666667</v>
      </c>
      <c r="DE510" s="27">
        <f>IF($O510&gt;=DE$1,$S510+$Y510,$Y510)</f>
        <v>1154.7836666666667</v>
      </c>
      <c r="DF510" s="27">
        <f>IF($O510&gt;=DF$1,$S510+$Y510,$Y510)</f>
        <v>0</v>
      </c>
      <c r="DG510" s="27">
        <f>IF($O510&gt;=DG$1,$S510+$Y510,$Y510)</f>
        <v>0</v>
      </c>
      <c r="DH510" s="27">
        <f>IF($O510&gt;=DH$1,$S510+$Y510,$Y510)</f>
        <v>0</v>
      </c>
      <c r="DI510" s="27">
        <f>IF($O510&gt;=DI$1,$S510+$Y510,$Y510)</f>
        <v>0</v>
      </c>
      <c r="DJ510" s="27">
        <f>IF($O510&gt;=DJ$1,$S510+$Y510,$Y510)</f>
        <v>0</v>
      </c>
      <c r="DK510" s="27">
        <f>IF($O510&gt;=DK$1,$S510+$Y510,$Y510)</f>
        <v>0</v>
      </c>
      <c r="DL510" s="27">
        <f>IF($O510&gt;=DL$1,$S510+$Y510,$Y510)</f>
        <v>0</v>
      </c>
      <c r="DM510" s="27">
        <f>IF($O510&gt;=DM$1,$S510+$Y510,$Y510)</f>
        <v>0</v>
      </c>
      <c r="DN510" s="27">
        <f>IF($O510&gt;=DN$1,$S510+$Y510,$Y510)</f>
        <v>0</v>
      </c>
      <c r="DO510" s="27">
        <f>IF($O510&gt;=DO$1,$S510+$Y510,$Y510)</f>
        <v>0</v>
      </c>
      <c r="DP510" s="27">
        <f>IF($O510&gt;=DP$1,$S510+$Y510,$Y510)</f>
        <v>0</v>
      </c>
      <c r="DQ510" s="27">
        <f>IF($O510&gt;=DQ$1,$S510+$Y510,$Y510)</f>
        <v>0</v>
      </c>
      <c r="DR510" s="27">
        <f>IF($O510&gt;=DR$1,$S510+$Y510,$Y510)</f>
        <v>0</v>
      </c>
      <c r="DS510" s="27">
        <f>IF($O510&gt;=DS$1,$S510+$Y510,$Y510)</f>
        <v>0</v>
      </c>
      <c r="DT510" s="27">
        <f>IF($O510&gt;=DT$1,$S510+$Y510,$Y510)</f>
        <v>0</v>
      </c>
      <c r="DU510" s="27">
        <f>IF($O510&gt;=DU$1,$S510+$Y510,$Y510)</f>
        <v>0</v>
      </c>
      <c r="DV510" s="27">
        <f>IF($O510&gt;=DV$1,$S510+$Y510,$Y510)</f>
        <v>0</v>
      </c>
      <c r="DW510" s="27">
        <f>IF($O510&gt;=DW$1,$S510+$Y510,$Y510)</f>
        <v>0</v>
      </c>
      <c r="DX510" s="27">
        <f>IF($O510&gt;=DX$1,$S510+$Y510,$Y510)</f>
        <v>0</v>
      </c>
      <c r="DY510" s="27">
        <f>IF($O510&gt;=DY$1,$S510+$Y510,$Y510)</f>
        <v>0</v>
      </c>
      <c r="DZ510" s="27">
        <f>IF($O510&gt;=DZ$1,$S510+$Y510,$Y510)</f>
        <v>0</v>
      </c>
      <c r="EA510" s="27">
        <f>IF($O510&gt;=EA$1,$S510+$Y510,$Y510)</f>
        <v>0</v>
      </c>
      <c r="EB510" s="27">
        <f>IF($O510&gt;=EB$1,$S510+$Y510,$Y510)</f>
        <v>0</v>
      </c>
      <c r="EC510" s="27">
        <f>IF($O510&gt;=EC$1,$S510+$Y510,$Y510)</f>
        <v>0</v>
      </c>
      <c r="ED510" s="27">
        <f>IF($O510&gt;=ED$1,$S510+$Y510,$Y510)</f>
        <v>0</v>
      </c>
      <c r="EE510" s="27">
        <f>IF($O510&gt;=EE$1,$S510+$Y510,$Y510)</f>
        <v>0</v>
      </c>
      <c r="EF510" s="27">
        <f>IF($O510&gt;=EF$1,$S510+$Y510,$Y510)</f>
        <v>0</v>
      </c>
      <c r="EG510" s="27">
        <f>IF($O510&gt;=EG$1,$S510+$Y510,$Y510)</f>
        <v>0</v>
      </c>
      <c r="EH510" s="27">
        <f>IF($O510&gt;=EH$1,$S510+$Y510,$Y510)</f>
        <v>0</v>
      </c>
      <c r="EI510" s="27">
        <f>IF($O510&gt;=EI$1,$S510+$Y510,$Y510)</f>
        <v>0</v>
      </c>
      <c r="EJ510" s="27">
        <f>IF($O510&gt;=EJ$1,$S510+$Y510,$Y510)</f>
        <v>0</v>
      </c>
      <c r="EK510" s="27">
        <f>IF($O510&gt;=EK$1,$S510+$Y510,$Y510)</f>
        <v>0</v>
      </c>
      <c r="EL510" s="27">
        <f>IF($O510&gt;=EL$1,$S510+$Y510,$Y510)</f>
        <v>0</v>
      </c>
      <c r="EM510" s="27">
        <f>IF($O510&gt;=EM$1,$S510+$Y510,$Y510)</f>
        <v>0</v>
      </c>
      <c r="EN510" s="27">
        <f>IF($O510&gt;=EN$1,$S510+$Y510,$Y510)</f>
        <v>0</v>
      </c>
      <c r="EO510" s="27">
        <f>IF($O510&gt;=EO$1,$S510+$Y510,$Y510)</f>
        <v>0</v>
      </c>
      <c r="EP510" s="27">
        <f>IF($O510&gt;=EP$1,$S510+$Y510,$Y510)</f>
        <v>0</v>
      </c>
      <c r="EQ510" s="27">
        <f>IF($O510&gt;=EQ$1,$S510+$Y510,$Y510)</f>
        <v>0</v>
      </c>
      <c r="ER510" s="27">
        <f>IF($O510&gt;=ER$1,$S510+$Y510,$Y510)</f>
        <v>0</v>
      </c>
      <c r="ES510" s="27">
        <f>IF($O510&gt;=ES$1,$S510+$Y510,$Y510)</f>
        <v>0</v>
      </c>
      <c r="ET510" s="27">
        <f>IF($O510&gt;=ET$1,$S510+$Y510,$Y510)</f>
        <v>0</v>
      </c>
      <c r="EU510" s="27">
        <f>IF($O510&gt;=EU$1,$S510+$Y510,$Y510)</f>
        <v>0</v>
      </c>
      <c r="EV510" s="27">
        <f>IF($O510&gt;=EV$1,$S510,0)</f>
        <v>0</v>
      </c>
      <c r="EW510" s="27">
        <f>IF($O510&gt;=EW$1,$S510,0)</f>
        <v>0</v>
      </c>
      <c r="EX510" s="27">
        <f>IF($O510&gt;=EX$1,$S510,0)</f>
        <v>0</v>
      </c>
      <c r="EY510" s="27">
        <f>IF($O510&gt;=EY$1,$S510,0)</f>
        <v>0</v>
      </c>
      <c r="EZ510" s="27">
        <f>IF($O510&gt;=EZ$1,$S510,0)</f>
        <v>0</v>
      </c>
      <c r="FA510" s="27">
        <f>IF($O510&gt;=FA$1,$S510,0)</f>
        <v>0</v>
      </c>
      <c r="FB510" s="27">
        <f>IF($O510&gt;=FB$1,$S510,0)</f>
        <v>0</v>
      </c>
      <c r="FC510" s="27">
        <f>IF($O510&gt;=FC$1,$S510,0)</f>
        <v>0</v>
      </c>
      <c r="FD510" s="27">
        <f>IF($O510&gt;=FD$1,$S510,0)</f>
        <v>0</v>
      </c>
      <c r="FE510" s="27">
        <f>IF($O510&gt;=FE$1,$S510,0)</f>
        <v>0</v>
      </c>
      <c r="FF510" s="27">
        <f>IF($O510&gt;=FF$1,$S510,0)</f>
        <v>0</v>
      </c>
      <c r="FG510" s="27">
        <f>IF($O510&gt;=FG$1,$S510,0)</f>
        <v>0</v>
      </c>
      <c r="FH510" s="27">
        <f>IF($O510&gt;=FH$1,$S510,0)</f>
        <v>0</v>
      </c>
      <c r="FI510" s="27">
        <f>IF($O510&gt;=FI$1,$S510,0)</f>
        <v>0</v>
      </c>
      <c r="FJ510" s="27">
        <f>IF($O510&gt;=FJ$1,$S510,0)</f>
        <v>0</v>
      </c>
      <c r="FK510" s="27">
        <f>IF($O510&gt;=FK$1,$S510,0)</f>
        <v>0</v>
      </c>
      <c r="FL510" s="27">
        <f>IF($O510&gt;=FL$1,$S510,0)</f>
        <v>0</v>
      </c>
      <c r="FM510" s="27">
        <f>IF($O510&gt;=FM$1,$S510,0)</f>
        <v>0</v>
      </c>
      <c r="FN510" s="27">
        <f>IF($O510&gt;=FN$1,$S510,0)</f>
        <v>0</v>
      </c>
      <c r="FO510" s="27">
        <f>IF($O510&gt;=FO$1,$S510,0)</f>
        <v>0</v>
      </c>
      <c r="FP510" s="27">
        <f>IF($O510&gt;=FP$1,$S510,0)</f>
        <v>0</v>
      </c>
      <c r="FQ510" s="27">
        <f>IF($O510&gt;=FQ$1,$S510,0)</f>
        <v>0</v>
      </c>
      <c r="FR510" s="27">
        <f>IF($O510&gt;=FR$1,$S510,0)</f>
        <v>0</v>
      </c>
      <c r="FS510" s="27">
        <f>IF($O510&gt;=FS$1,$S510,0)</f>
        <v>0</v>
      </c>
      <c r="FT510" s="27">
        <f>IF($O510&gt;=FT$1,$S510,0)</f>
        <v>0</v>
      </c>
      <c r="FU510" s="27">
        <f>IF($O510&gt;=FU$1,$S510,0)</f>
        <v>0</v>
      </c>
      <c r="FV510" s="27">
        <f>IF($O510&gt;=FV$1,$S510,0)</f>
        <v>0</v>
      </c>
      <c r="FW510" s="27">
        <f>IF($O510&gt;=FW$1,$S510,0)</f>
        <v>0</v>
      </c>
      <c r="FX510" s="27">
        <f>IF($O510&gt;=FX$1,$S510,0)</f>
        <v>0</v>
      </c>
      <c r="FY510" s="27">
        <f>IF($O510&gt;=FY$1,$S510,0)</f>
        <v>0</v>
      </c>
      <c r="FZ510" s="27">
        <f>IF($O510&gt;=FZ$1,$S510,0)</f>
        <v>0</v>
      </c>
      <c r="GA510" s="27">
        <f>IF($O510&gt;=GA$1,$S510,0)</f>
        <v>0</v>
      </c>
      <c r="GB510" s="27">
        <f>IF($O510&gt;=GB$1,$S510,0)</f>
        <v>0</v>
      </c>
      <c r="GC510" s="27">
        <f>IF($O510&gt;=GC$1,$S510,0)</f>
        <v>0</v>
      </c>
      <c r="GD510" s="27">
        <f>IF($O510&gt;=GD$1,$S510,0)</f>
        <v>0</v>
      </c>
      <c r="GE510" s="27">
        <f>IF($O510&gt;=GE$1,$S510,0)</f>
        <v>0</v>
      </c>
      <c r="GF510" s="27">
        <f>IF($O510&gt;=GF$1,$S510,0)</f>
        <v>0</v>
      </c>
      <c r="GG510" s="27">
        <f>IF($O510&gt;=GG$1,$S510,0)</f>
        <v>0</v>
      </c>
      <c r="GH510" s="27">
        <f>IF($O510&gt;=GH$1,$S510,0)</f>
        <v>0</v>
      </c>
      <c r="GI510" s="27">
        <f>IF($O510&gt;=GI$1,$S510,0)</f>
        <v>0</v>
      </c>
      <c r="GJ510" s="27">
        <f>IF($O510&gt;=GJ$1,$S510,0)</f>
        <v>0</v>
      </c>
      <c r="GK510" s="27">
        <f>IF($O510&gt;=GK$1,$S510,0)</f>
        <v>0</v>
      </c>
      <c r="GL510" s="27">
        <f>IF($O510&gt;=GL$1,$S510,0)</f>
        <v>0</v>
      </c>
      <c r="GM510" s="27">
        <f>IF($O510&gt;=GM$1,$S510,0)</f>
        <v>0</v>
      </c>
      <c r="GN510" s="27">
        <f>IF($O510&gt;=GN$1,$S510,0)</f>
        <v>0</v>
      </c>
      <c r="GO510" s="27">
        <f>IF($O510&gt;=GO$1,$S510,0)</f>
        <v>0</v>
      </c>
      <c r="GP510" s="27">
        <f>IF($O510&gt;=GP$1,$S510,0)</f>
        <v>0</v>
      </c>
      <c r="GQ510" s="27">
        <f>IF($O510&gt;=GQ$1,$S510,0)</f>
        <v>0</v>
      </c>
      <c r="GR510" s="27">
        <f>IF($O510&gt;=GR$1,$S510,0)</f>
        <v>0</v>
      </c>
      <c r="GS510" s="27">
        <f>IF($O510&gt;=GS$1,$S510,0)</f>
        <v>0</v>
      </c>
      <c r="GT510" s="27">
        <f>IF($O510&gt;=GT$1,$S510,0)</f>
        <v>0</v>
      </c>
      <c r="GU510" s="27">
        <f>IF($O510&gt;=GU$1,$S510,0)</f>
        <v>0</v>
      </c>
      <c r="GV510" s="27">
        <f>IF($O510&gt;=GV$1,$S510,0)</f>
        <v>0</v>
      </c>
      <c r="GW510" s="27">
        <f>IF($O510&gt;=GW$1,$S510,0)</f>
        <v>0</v>
      </c>
      <c r="GX510" s="27">
        <f>IF($O510&gt;=GX$1,$S510,0)</f>
        <v>0</v>
      </c>
      <c r="GY510" s="27">
        <f>IF($O510&gt;=GY$1,$S510,0)</f>
        <v>0</v>
      </c>
      <c r="GZ510" s="27">
        <f>IF($O510&gt;=GZ$1,$S510,0)</f>
        <v>0</v>
      </c>
      <c r="HA510" s="27">
        <f>IF($O510&gt;=HA$1,$S510,0)</f>
        <v>0</v>
      </c>
      <c r="HB510" s="27">
        <f>IF($O510&gt;=HB$1,$S510,0)</f>
        <v>0</v>
      </c>
      <c r="HC510" s="27">
        <f>IF($O510&gt;=HC$1,$S510,0)</f>
        <v>0</v>
      </c>
    </row>
    <row r="511" spans="1:211">
      <c r="A511" s="3">
        <v>44547</v>
      </c>
      <c r="B511" s="3" t="s">
        <v>584</v>
      </c>
      <c r="C511" s="3" t="s">
        <v>475</v>
      </c>
      <c r="D511" s="3">
        <v>57</v>
      </c>
      <c r="E511" s="4">
        <v>33534</v>
      </c>
      <c r="F511" s="5">
        <v>26.676712328767124</v>
      </c>
      <c r="G511" s="3" t="s">
        <v>446</v>
      </c>
      <c r="H511" s="4">
        <v>22380</v>
      </c>
      <c r="I511" s="9" t="s">
        <v>824</v>
      </c>
      <c r="J511" s="5">
        <v>3225.88</v>
      </c>
      <c r="K511" s="31">
        <v>250</v>
      </c>
      <c r="L511" s="32">
        <v>27</v>
      </c>
      <c r="M511" s="33">
        <f>VLOOKUP(L511,FIND,3,TRUE)</f>
        <v>1.5</v>
      </c>
      <c r="N511" s="32">
        <f>IF(L511&gt;30,180,VLOOKUP(L511,TEMPO,2,FALSE))</f>
        <v>162</v>
      </c>
      <c r="O511" s="32">
        <f>IF(R511&gt;0,4,N511)</f>
        <v>162</v>
      </c>
      <c r="P511" s="96">
        <f>J511*M511*L511</f>
        <v>130648.13999999998</v>
      </c>
      <c r="Q511" s="96">
        <f>10934.45*2</f>
        <v>21868.9</v>
      </c>
      <c r="R511" s="96">
        <f>IF(P511&lt;=Q511,P511/4,0)</f>
        <v>0</v>
      </c>
      <c r="S511" s="5">
        <f>IF(P511&gt;=Q511,P511/N511,0)</f>
        <v>806.46999999999991</v>
      </c>
      <c r="T511" s="3"/>
      <c r="U511" s="3">
        <f>IF(T511="",1,0)</f>
        <v>1</v>
      </c>
      <c r="V511" s="3">
        <v>51</v>
      </c>
      <c r="W511" s="5">
        <v>0</v>
      </c>
      <c r="X511" s="5">
        <v>245.73</v>
      </c>
      <c r="Y511" s="5">
        <f>X511*W511</f>
        <v>0</v>
      </c>
      <c r="Z511" s="5">
        <v>400</v>
      </c>
      <c r="AA511" s="5">
        <f>S511+Y511+Z511</f>
        <v>1206.4699999999998</v>
      </c>
      <c r="AB511" s="39">
        <f>(J511/12+J511/12*1.3333333333+450/12+J511/30*6/12+J511)*1.3+Y511+Z511+153.9</f>
        <v>5681.6188444327954</v>
      </c>
      <c r="AC511" s="39" t="s">
        <v>544</v>
      </c>
      <c r="AD511" s="39">
        <f>J511*1.3+400+153.9</f>
        <v>4747.5439999999999</v>
      </c>
      <c r="AE511" s="39">
        <f>SUMIFS('CUSTO MENSAL FUNC NOVO'!H:H,'CUSTO MENSAL FUNC NOVO'!A:A,'VALORES MENSAIS'!AC511)</f>
        <v>2257.5630000000001</v>
      </c>
      <c r="AF511" s="27">
        <f>IF($R511&gt;0,$R511,$S511)+$Y511+$Z511</f>
        <v>1206.4699999999998</v>
      </c>
      <c r="AG511" s="27">
        <f>IF($R511&gt;0,$R511,$S511)+$Y511+$Z511</f>
        <v>1206.4699999999998</v>
      </c>
      <c r="AH511" s="27">
        <f>IF($R511&gt;0,$R511,$S511)+$Y511+$Z511</f>
        <v>1206.4699999999998</v>
      </c>
      <c r="AI511" s="27">
        <f>IF($R511&gt;0,$R511,$S511)+$Y511+$Z511</f>
        <v>1206.4699999999998</v>
      </c>
      <c r="AJ511" s="27">
        <f>IF($O511&gt;=AJ$1,$S511+$Y511+$Z511,$Y511+$Z511)</f>
        <v>1206.4699999999998</v>
      </c>
      <c r="AK511" s="27">
        <f>IF($O511&gt;=AK$1,$S511+$Y511+$Z511,$Y511+$Z511)</f>
        <v>1206.4699999999998</v>
      </c>
      <c r="AL511" s="27">
        <f>IF($O511&gt;=AL$1,$S511+$Y511+$Z511,$Y511+$Z511)</f>
        <v>1206.4699999999998</v>
      </c>
      <c r="AM511" s="27">
        <f>IF($O511&gt;=AM$1,$S511+$Y511+$Z511,$Y511+$Z511)</f>
        <v>1206.4699999999998</v>
      </c>
      <c r="AN511" s="27">
        <f>IF($O511&gt;=AN$1,$S511+$Y511+$Z511,$Y511+$Z511)</f>
        <v>1206.4699999999998</v>
      </c>
      <c r="AO511" s="27">
        <f>IF($O511&gt;=AO$1,$S511+$Y511+$Z511,$Y511+$Z511)</f>
        <v>1206.4699999999998</v>
      </c>
      <c r="AP511" s="27">
        <f>IF($O511&gt;=AP$1,$S511+$Y511+$Z511,$Y511+$Z511)</f>
        <v>1206.4699999999998</v>
      </c>
      <c r="AQ511" s="27">
        <f>IF($O511&gt;=AQ$1,$S511+$Y511+$Z511,$Y511+$Z511)</f>
        <v>1206.4699999999998</v>
      </c>
      <c r="AR511" s="27">
        <f>IF($O511&gt;=AR$1,$S511+$Y511+$Z511,$Y511+$Z511)</f>
        <v>1206.4699999999998</v>
      </c>
      <c r="AS511" s="27">
        <f>IF($O511&gt;=AS$1,$S511+$Y511+$Z511,$Y511+$Z511)</f>
        <v>1206.4699999999998</v>
      </c>
      <c r="AT511" s="27">
        <f>IF($O511&gt;=AT$1,$S511+$Y511+$Z511,$Y511+$Z511)</f>
        <v>1206.4699999999998</v>
      </c>
      <c r="AU511" s="27">
        <f>IF($O511&gt;=AU$1,$S511+$Y511+$Z511,$Y511+$Z511)</f>
        <v>1206.4699999999998</v>
      </c>
      <c r="AV511" s="27">
        <f>IF($O511&gt;=AV$1,$S511+$Y511+$Z511,$Y511+$Z511)</f>
        <v>1206.4699999999998</v>
      </c>
      <c r="AW511" s="27">
        <f>IF($O511&gt;=AW$1,$S511+$Y511+$Z511,$Y511+$Z511)</f>
        <v>1206.4699999999998</v>
      </c>
      <c r="AX511" s="27">
        <f>IF($O511&gt;=AX$1,$S511+$Y511+$Z511,$Y511+$Z511)</f>
        <v>1206.4699999999998</v>
      </c>
      <c r="AY511" s="27">
        <f>IF($O511&gt;=AY$1,$S511+$Y511+$Z511,$Y511+$Z511)</f>
        <v>1206.4699999999998</v>
      </c>
      <c r="AZ511" s="27">
        <f>IF($O511&gt;=AZ$1,$S511+$Y511+$Z511,$Y511+$Z511)</f>
        <v>1206.4699999999998</v>
      </c>
      <c r="BA511" s="27">
        <f>IF($O511&gt;=BA$1,$S511+$Y511+$Z511,$Y511+$Z511)</f>
        <v>1206.4699999999998</v>
      </c>
      <c r="BB511" s="27">
        <f>IF($O511&gt;=BB$1,$S511+$Y511+$Z511,$Y511+$Z511)</f>
        <v>1206.4699999999998</v>
      </c>
      <c r="BC511" s="27">
        <f>IF($O511&gt;=BC$1,$S511+$Y511+$Z511,$Y511+$Z511)</f>
        <v>1206.4699999999998</v>
      </c>
      <c r="BD511" s="27">
        <f>IF($O511&gt;=BD$1,$S511+$Y511+$Z511,$Y511+$Z511)</f>
        <v>1206.4699999999998</v>
      </c>
      <c r="BE511" s="27">
        <f>IF($O511&gt;=BE$1,$S511+$Y511+$Z511,$Y511+$Z511)</f>
        <v>1206.4699999999998</v>
      </c>
      <c r="BF511" s="27">
        <f>IF($O511&gt;=BF$1,$S511+$Y511+$Z511,$Y511+$Z511)</f>
        <v>1206.4699999999998</v>
      </c>
      <c r="BG511" s="27">
        <f>IF($O511&gt;=BG$1,$S511+$Y511+$Z511,$Y511+$Z511)</f>
        <v>1206.4699999999998</v>
      </c>
      <c r="BH511" s="27">
        <f>IF($O511&gt;=BH$1,$S511+$Y511+$Z511,$Y511+$Z511)</f>
        <v>1206.4699999999998</v>
      </c>
      <c r="BI511" s="27">
        <f>IF($O511&gt;=BI$1,$S511+$Y511+$Z511,$Y511+$Z511)</f>
        <v>1206.4699999999998</v>
      </c>
      <c r="BJ511" s="27">
        <f>IF($O511&gt;=BJ$1,$S511+$Y511+$Z511,$Y511+$Z511)</f>
        <v>1206.4699999999998</v>
      </c>
      <c r="BK511" s="27">
        <f>IF($O511&gt;=BK$1,$S511+$Y511+$Z511,$Y511+$Z511)</f>
        <v>1206.4699999999998</v>
      </c>
      <c r="BL511" s="27">
        <f>IF($O511&gt;=BL$1,$S511+$Y511+$Z511,$Y511+$Z511)</f>
        <v>1206.4699999999998</v>
      </c>
      <c r="BM511" s="27">
        <f>IF($O511&gt;=BM$1,$S511+$Y511+$Z511,$Y511+$Z511)</f>
        <v>1206.4699999999998</v>
      </c>
      <c r="BN511" s="27">
        <f>IF($O511&gt;=BN$1,$S511+$Y511+$Z511,$Y511+$Z511)</f>
        <v>1206.4699999999998</v>
      </c>
      <c r="BO511" s="27">
        <f>IF($O511&gt;=BO$1,$S511+$Y511+$Z511,$Y511+$Z511)</f>
        <v>1206.4699999999998</v>
      </c>
      <c r="BP511" s="27">
        <f>IF($O511&gt;=BP$1,$S511+$Y511+$Z511,$Y511+$Z511)</f>
        <v>1206.4699999999998</v>
      </c>
      <c r="BQ511" s="27">
        <f>IF($O511&gt;=BQ$1,$S511+$Y511+$Z511,$Y511+$Z511)</f>
        <v>1206.4699999999998</v>
      </c>
      <c r="BR511" s="27">
        <f>IF($O511&gt;=BR$1,$S511+$Y511+$Z511,$Y511+$Z511)</f>
        <v>1206.4699999999998</v>
      </c>
      <c r="BS511" s="27">
        <f>IF($O511&gt;=BS$1,$S511+$Y511+$Z511,$Y511+$Z511)</f>
        <v>1206.4699999999998</v>
      </c>
      <c r="BT511" s="27">
        <f>IF($O511&gt;=BT$1,$S511+$Y511+$Z511,$Y511+$Z511)</f>
        <v>1206.4699999999998</v>
      </c>
      <c r="BU511" s="27">
        <f>IF($O511&gt;=BU$1,$S511+$Y511+$Z511,$Y511+$Z511)</f>
        <v>1206.4699999999998</v>
      </c>
      <c r="BV511" s="27">
        <f>IF($O511&gt;=BV$1,$S511+$Y511+$Z511,$Y511+$Z511)</f>
        <v>1206.4699999999998</v>
      </c>
      <c r="BW511" s="27">
        <f>IF($O511&gt;=BW$1,$S511+$Y511+$Z511,$Y511+$Z511)</f>
        <v>1206.4699999999998</v>
      </c>
      <c r="BX511" s="27">
        <f>IF($O511&gt;=BX$1,$S511+$Y511+$Z511,$Y511+$Z511)</f>
        <v>1206.4699999999998</v>
      </c>
      <c r="BY511" s="27">
        <f>IF($O511&gt;=BY$1,$S511+$Y511+$Z511,$Y511+$Z511)</f>
        <v>1206.4699999999998</v>
      </c>
      <c r="BZ511" s="27">
        <f>IF($O511&gt;=BZ$1,$S511+$Y511+$Z511,$Y511+$Z511)</f>
        <v>1206.4699999999998</v>
      </c>
      <c r="CA511" s="27">
        <f>IF($O511&gt;=CA$1,$S511+$Y511+$Z511,$Y511+$Z511)</f>
        <v>1206.4699999999998</v>
      </c>
      <c r="CB511" s="27">
        <f>IF($O511&gt;=CB$1,$S511+$Y511+$Z511,$Y511+$Z511)</f>
        <v>1206.4699999999998</v>
      </c>
      <c r="CC511" s="27">
        <f>IF($O511&gt;=CC$1,$S511+$Y511+$Z511,$Y511+$Z511)</f>
        <v>1206.4699999999998</v>
      </c>
      <c r="CD511" s="27">
        <f>IF($O511&gt;=CD$1,$S511+$Y511+$Z511,$Y511+$Z511)</f>
        <v>1206.4699999999998</v>
      </c>
      <c r="CE511" s="27">
        <f>IF($O511&gt;=CE$1,$S511+$Y511+$Z511,$Y511+$Z511)</f>
        <v>1206.4699999999998</v>
      </c>
      <c r="CF511" s="27">
        <f>IF($O511&gt;=CF$1,$S511+$Y511+$Z511,$Y511+$Z511)</f>
        <v>1206.4699999999998</v>
      </c>
      <c r="CG511" s="27">
        <f>IF($O511&gt;=CG$1,$S511+$Y511+$Z511,$Y511+$Z511)</f>
        <v>1206.4699999999998</v>
      </c>
      <c r="CH511" s="27">
        <f>IF($O511&gt;=CH$1,$S511+$Y511+$Z511,$Y511+$Z511)</f>
        <v>1206.4699999999998</v>
      </c>
      <c r="CI511" s="27">
        <f>IF($O511&gt;=CI$1,$S511+$Y511+$Z511,$Y511+$Z511)</f>
        <v>1206.4699999999998</v>
      </c>
      <c r="CJ511" s="27">
        <f>IF($O511&gt;=CJ$1,$S511+$Y511+$Z511,$Y511+$Z511)</f>
        <v>1206.4699999999998</v>
      </c>
      <c r="CK511" s="27">
        <f>IF($O511&gt;=CK$1,$S511+$Y511+$Z511,$Y511+$Z511)</f>
        <v>1206.4699999999998</v>
      </c>
      <c r="CL511" s="27">
        <f>IF($O511&gt;=CL$1,$S511+$Y511+$Z511,$Y511+$Z511)</f>
        <v>1206.4699999999998</v>
      </c>
      <c r="CM511" s="27">
        <f>IF($O511&gt;=CM$1,$S511+$Y511+$Z511,$Y511+$Z511)</f>
        <v>1206.4699999999998</v>
      </c>
      <c r="CN511" s="27">
        <f>IF($O511&gt;=CN$1,$S511+$Y511,$Y511)</f>
        <v>806.46999999999991</v>
      </c>
      <c r="CO511" s="27">
        <f>IF($O511&gt;=CO$1,$S511+$Y511,$Y511)</f>
        <v>806.46999999999991</v>
      </c>
      <c r="CP511" s="27">
        <f>IF($O511&gt;=CP$1,$S511+$Y511,$Y511)</f>
        <v>806.46999999999991</v>
      </c>
      <c r="CQ511" s="27">
        <f>IF($O511&gt;=CQ$1,$S511+$Y511,$Y511)</f>
        <v>806.46999999999991</v>
      </c>
      <c r="CR511" s="27">
        <f>IF($O511&gt;=CR$1,$S511+$Y511,$Y511)</f>
        <v>806.46999999999991</v>
      </c>
      <c r="CS511" s="27">
        <f>IF($O511&gt;=CS$1,$S511+$Y511,$Y511)</f>
        <v>806.46999999999991</v>
      </c>
      <c r="CT511" s="27">
        <f>IF($O511&gt;=CT$1,$S511+$Y511,$Y511)</f>
        <v>806.46999999999991</v>
      </c>
      <c r="CU511" s="27">
        <f>IF($O511&gt;=CU$1,$S511+$Y511,$Y511)</f>
        <v>806.46999999999991</v>
      </c>
      <c r="CV511" s="27">
        <f>IF($O511&gt;=CV$1,$S511+$Y511,$Y511)</f>
        <v>806.46999999999991</v>
      </c>
      <c r="CW511" s="27">
        <f>IF($O511&gt;=CW$1,$S511+$Y511,$Y511)</f>
        <v>806.46999999999991</v>
      </c>
      <c r="CX511" s="27">
        <f>IF($O511&gt;=CX$1,$S511+$Y511,$Y511)</f>
        <v>806.46999999999991</v>
      </c>
      <c r="CY511" s="27">
        <f>IF($O511&gt;=CY$1,$S511+$Y511,$Y511)</f>
        <v>806.46999999999991</v>
      </c>
      <c r="CZ511" s="27">
        <f>IF($O511&gt;=CZ$1,$S511+$Y511,$Y511)</f>
        <v>806.46999999999991</v>
      </c>
      <c r="DA511" s="27">
        <f>IF($O511&gt;=DA$1,$S511+$Y511,$Y511)</f>
        <v>806.46999999999991</v>
      </c>
      <c r="DB511" s="27">
        <f>IF($O511&gt;=DB$1,$S511+$Y511,$Y511)</f>
        <v>806.46999999999991</v>
      </c>
      <c r="DC511" s="27">
        <f>IF($O511&gt;=DC$1,$S511+$Y511,$Y511)</f>
        <v>806.46999999999991</v>
      </c>
      <c r="DD511" s="27">
        <f>IF($O511&gt;=DD$1,$S511+$Y511,$Y511)</f>
        <v>806.46999999999991</v>
      </c>
      <c r="DE511" s="27">
        <f>IF($O511&gt;=DE$1,$S511+$Y511,$Y511)</f>
        <v>806.46999999999991</v>
      </c>
      <c r="DF511" s="27">
        <f>IF($O511&gt;=DF$1,$S511+$Y511,$Y511)</f>
        <v>806.46999999999991</v>
      </c>
      <c r="DG511" s="27">
        <f>IF($O511&gt;=DG$1,$S511+$Y511,$Y511)</f>
        <v>806.46999999999991</v>
      </c>
      <c r="DH511" s="27">
        <f>IF($O511&gt;=DH$1,$S511+$Y511,$Y511)</f>
        <v>806.46999999999991</v>
      </c>
      <c r="DI511" s="27">
        <f>IF($O511&gt;=DI$1,$S511+$Y511,$Y511)</f>
        <v>806.46999999999991</v>
      </c>
      <c r="DJ511" s="27">
        <f>IF($O511&gt;=DJ$1,$S511+$Y511,$Y511)</f>
        <v>806.46999999999991</v>
      </c>
      <c r="DK511" s="27">
        <f>IF($O511&gt;=DK$1,$S511+$Y511,$Y511)</f>
        <v>806.46999999999991</v>
      </c>
      <c r="DL511" s="27">
        <f>IF($O511&gt;=DL$1,$S511+$Y511,$Y511)</f>
        <v>806.46999999999991</v>
      </c>
      <c r="DM511" s="27">
        <f>IF($O511&gt;=DM$1,$S511+$Y511,$Y511)</f>
        <v>806.46999999999991</v>
      </c>
      <c r="DN511" s="27">
        <f>IF($O511&gt;=DN$1,$S511+$Y511,$Y511)</f>
        <v>806.46999999999991</v>
      </c>
      <c r="DO511" s="27">
        <f>IF($O511&gt;=DO$1,$S511+$Y511,$Y511)</f>
        <v>806.46999999999991</v>
      </c>
      <c r="DP511" s="27">
        <f>IF($O511&gt;=DP$1,$S511+$Y511,$Y511)</f>
        <v>806.46999999999991</v>
      </c>
      <c r="DQ511" s="27">
        <f>IF($O511&gt;=DQ$1,$S511+$Y511,$Y511)</f>
        <v>806.46999999999991</v>
      </c>
      <c r="DR511" s="27">
        <f>IF($O511&gt;=DR$1,$S511+$Y511,$Y511)</f>
        <v>806.46999999999991</v>
      </c>
      <c r="DS511" s="27">
        <f>IF($O511&gt;=DS$1,$S511+$Y511,$Y511)</f>
        <v>806.46999999999991</v>
      </c>
      <c r="DT511" s="27">
        <f>IF($O511&gt;=DT$1,$S511+$Y511,$Y511)</f>
        <v>806.46999999999991</v>
      </c>
      <c r="DU511" s="27">
        <f>IF($O511&gt;=DU$1,$S511+$Y511,$Y511)</f>
        <v>806.46999999999991</v>
      </c>
      <c r="DV511" s="27">
        <f>IF($O511&gt;=DV$1,$S511+$Y511,$Y511)</f>
        <v>806.46999999999991</v>
      </c>
      <c r="DW511" s="27">
        <f>IF($O511&gt;=DW$1,$S511+$Y511,$Y511)</f>
        <v>806.46999999999991</v>
      </c>
      <c r="DX511" s="27">
        <f>IF($O511&gt;=DX$1,$S511+$Y511,$Y511)</f>
        <v>806.46999999999991</v>
      </c>
      <c r="DY511" s="27">
        <f>IF($O511&gt;=DY$1,$S511+$Y511,$Y511)</f>
        <v>806.46999999999991</v>
      </c>
      <c r="DZ511" s="27">
        <f>IF($O511&gt;=DZ$1,$S511+$Y511,$Y511)</f>
        <v>806.46999999999991</v>
      </c>
      <c r="EA511" s="27">
        <f>IF($O511&gt;=EA$1,$S511+$Y511,$Y511)</f>
        <v>806.46999999999991</v>
      </c>
      <c r="EB511" s="27">
        <f>IF($O511&gt;=EB$1,$S511+$Y511,$Y511)</f>
        <v>806.46999999999991</v>
      </c>
      <c r="EC511" s="27">
        <f>IF($O511&gt;=EC$1,$S511+$Y511,$Y511)</f>
        <v>806.46999999999991</v>
      </c>
      <c r="ED511" s="27">
        <f>IF($O511&gt;=ED$1,$S511+$Y511,$Y511)</f>
        <v>806.46999999999991</v>
      </c>
      <c r="EE511" s="27">
        <f>IF($O511&gt;=EE$1,$S511+$Y511,$Y511)</f>
        <v>806.46999999999991</v>
      </c>
      <c r="EF511" s="27">
        <f>IF($O511&gt;=EF$1,$S511+$Y511,$Y511)</f>
        <v>806.46999999999991</v>
      </c>
      <c r="EG511" s="27">
        <f>IF($O511&gt;=EG$1,$S511+$Y511,$Y511)</f>
        <v>806.46999999999991</v>
      </c>
      <c r="EH511" s="27">
        <f>IF($O511&gt;=EH$1,$S511+$Y511,$Y511)</f>
        <v>806.46999999999991</v>
      </c>
      <c r="EI511" s="27">
        <f>IF($O511&gt;=EI$1,$S511+$Y511,$Y511)</f>
        <v>806.46999999999991</v>
      </c>
      <c r="EJ511" s="27">
        <f>IF($O511&gt;=EJ$1,$S511+$Y511,$Y511)</f>
        <v>806.46999999999991</v>
      </c>
      <c r="EK511" s="27">
        <f>IF($O511&gt;=EK$1,$S511+$Y511,$Y511)</f>
        <v>806.46999999999991</v>
      </c>
      <c r="EL511" s="27">
        <f>IF($O511&gt;=EL$1,$S511+$Y511,$Y511)</f>
        <v>806.46999999999991</v>
      </c>
      <c r="EM511" s="27">
        <f>IF($O511&gt;=EM$1,$S511+$Y511,$Y511)</f>
        <v>806.46999999999991</v>
      </c>
      <c r="EN511" s="27">
        <f>IF($O511&gt;=EN$1,$S511+$Y511,$Y511)</f>
        <v>806.46999999999991</v>
      </c>
      <c r="EO511" s="27">
        <f>IF($O511&gt;=EO$1,$S511+$Y511,$Y511)</f>
        <v>806.46999999999991</v>
      </c>
      <c r="EP511" s="27">
        <f>IF($O511&gt;=EP$1,$S511+$Y511,$Y511)</f>
        <v>806.46999999999991</v>
      </c>
      <c r="EQ511" s="27">
        <f>IF($O511&gt;=EQ$1,$S511+$Y511,$Y511)</f>
        <v>806.46999999999991</v>
      </c>
      <c r="ER511" s="27">
        <f>IF($O511&gt;=ER$1,$S511+$Y511,$Y511)</f>
        <v>806.46999999999991</v>
      </c>
      <c r="ES511" s="27">
        <f>IF($O511&gt;=ES$1,$S511+$Y511,$Y511)</f>
        <v>806.46999999999991</v>
      </c>
      <c r="ET511" s="27">
        <f>IF($O511&gt;=ET$1,$S511+$Y511,$Y511)</f>
        <v>806.46999999999991</v>
      </c>
      <c r="EU511" s="27">
        <f>IF($O511&gt;=EU$1,$S511+$Y511,$Y511)</f>
        <v>806.46999999999991</v>
      </c>
      <c r="EV511" s="27">
        <f>IF($O511&gt;=EV$1,$S511,0)</f>
        <v>806.46999999999991</v>
      </c>
      <c r="EW511" s="27">
        <f>IF($O511&gt;=EW$1,$S511,0)</f>
        <v>806.46999999999991</v>
      </c>
      <c r="EX511" s="27">
        <f>IF($O511&gt;=EX$1,$S511,0)</f>
        <v>806.46999999999991</v>
      </c>
      <c r="EY511" s="27">
        <f>IF($O511&gt;=EY$1,$S511,0)</f>
        <v>806.46999999999991</v>
      </c>
      <c r="EZ511" s="27">
        <f>IF($O511&gt;=EZ$1,$S511,0)</f>
        <v>806.46999999999991</v>
      </c>
      <c r="FA511" s="27">
        <f>IF($O511&gt;=FA$1,$S511,0)</f>
        <v>806.46999999999991</v>
      </c>
      <c r="FB511" s="27">
        <f>IF($O511&gt;=FB$1,$S511,0)</f>
        <v>806.46999999999991</v>
      </c>
      <c r="FC511" s="27">
        <f>IF($O511&gt;=FC$1,$S511,0)</f>
        <v>806.46999999999991</v>
      </c>
      <c r="FD511" s="27">
        <f>IF($O511&gt;=FD$1,$S511,0)</f>
        <v>806.46999999999991</v>
      </c>
      <c r="FE511" s="27">
        <f>IF($O511&gt;=FE$1,$S511,0)</f>
        <v>806.46999999999991</v>
      </c>
      <c r="FF511" s="27">
        <f>IF($O511&gt;=FF$1,$S511,0)</f>
        <v>806.46999999999991</v>
      </c>
      <c r="FG511" s="27">
        <f>IF($O511&gt;=FG$1,$S511,0)</f>
        <v>806.46999999999991</v>
      </c>
      <c r="FH511" s="27">
        <f>IF($O511&gt;=FH$1,$S511,0)</f>
        <v>806.46999999999991</v>
      </c>
      <c r="FI511" s="27">
        <f>IF($O511&gt;=FI$1,$S511,0)</f>
        <v>806.46999999999991</v>
      </c>
      <c r="FJ511" s="27">
        <f>IF($O511&gt;=FJ$1,$S511,0)</f>
        <v>806.46999999999991</v>
      </c>
      <c r="FK511" s="27">
        <f>IF($O511&gt;=FK$1,$S511,0)</f>
        <v>806.46999999999991</v>
      </c>
      <c r="FL511" s="27">
        <f>IF($O511&gt;=FL$1,$S511,0)</f>
        <v>806.46999999999991</v>
      </c>
      <c r="FM511" s="27">
        <f>IF($O511&gt;=FM$1,$S511,0)</f>
        <v>806.46999999999991</v>
      </c>
      <c r="FN511" s="27">
        <f>IF($O511&gt;=FN$1,$S511,0)</f>
        <v>806.46999999999991</v>
      </c>
      <c r="FO511" s="27">
        <f>IF($O511&gt;=FO$1,$S511,0)</f>
        <v>806.46999999999991</v>
      </c>
      <c r="FP511" s="27">
        <f>IF($O511&gt;=FP$1,$S511,0)</f>
        <v>806.46999999999991</v>
      </c>
      <c r="FQ511" s="27">
        <f>IF($O511&gt;=FQ$1,$S511,0)</f>
        <v>806.46999999999991</v>
      </c>
      <c r="FR511" s="27">
        <f>IF($O511&gt;=FR$1,$S511,0)</f>
        <v>806.46999999999991</v>
      </c>
      <c r="FS511" s="27">
        <f>IF($O511&gt;=FS$1,$S511,0)</f>
        <v>806.46999999999991</v>
      </c>
      <c r="FT511" s="27">
        <f>IF($O511&gt;=FT$1,$S511,0)</f>
        <v>806.46999999999991</v>
      </c>
      <c r="FU511" s="27">
        <f>IF($O511&gt;=FU$1,$S511,0)</f>
        <v>806.46999999999991</v>
      </c>
      <c r="FV511" s="27">
        <f>IF($O511&gt;=FV$1,$S511,0)</f>
        <v>806.46999999999991</v>
      </c>
      <c r="FW511" s="27">
        <f>IF($O511&gt;=FW$1,$S511,0)</f>
        <v>806.46999999999991</v>
      </c>
      <c r="FX511" s="27">
        <f>IF($O511&gt;=FX$1,$S511,0)</f>
        <v>806.46999999999991</v>
      </c>
      <c r="FY511" s="27">
        <f>IF($O511&gt;=FY$1,$S511,0)</f>
        <v>806.46999999999991</v>
      </c>
      <c r="FZ511" s="27">
        <f>IF($O511&gt;=FZ$1,$S511,0)</f>
        <v>806.46999999999991</v>
      </c>
      <c r="GA511" s="27">
        <f>IF($O511&gt;=GA$1,$S511,0)</f>
        <v>806.46999999999991</v>
      </c>
      <c r="GB511" s="27">
        <f>IF($O511&gt;=GB$1,$S511,0)</f>
        <v>806.46999999999991</v>
      </c>
      <c r="GC511" s="27">
        <f>IF($O511&gt;=GC$1,$S511,0)</f>
        <v>806.46999999999991</v>
      </c>
      <c r="GD511" s="27">
        <f>IF($O511&gt;=GD$1,$S511,0)</f>
        <v>806.46999999999991</v>
      </c>
      <c r="GE511" s="27">
        <f>IF($O511&gt;=GE$1,$S511,0)</f>
        <v>806.46999999999991</v>
      </c>
      <c r="GF511" s="27">
        <f>IF($O511&gt;=GF$1,$S511,0)</f>
        <v>806.46999999999991</v>
      </c>
      <c r="GG511" s="27">
        <f>IF($O511&gt;=GG$1,$S511,0)</f>
        <v>806.46999999999991</v>
      </c>
      <c r="GH511" s="27">
        <f>IF($O511&gt;=GH$1,$S511,0)</f>
        <v>806.46999999999991</v>
      </c>
      <c r="GI511" s="27">
        <f>IF($O511&gt;=GI$1,$S511,0)</f>
        <v>806.46999999999991</v>
      </c>
      <c r="GJ511" s="27">
        <f>IF($O511&gt;=GJ$1,$S511,0)</f>
        <v>806.46999999999991</v>
      </c>
      <c r="GK511" s="27">
        <f>IF($O511&gt;=GK$1,$S511,0)</f>
        <v>806.46999999999991</v>
      </c>
      <c r="GL511" s="27">
        <f>IF($O511&gt;=GL$1,$S511,0)</f>
        <v>0</v>
      </c>
      <c r="GM511" s="27">
        <f>IF($O511&gt;=GM$1,$S511,0)</f>
        <v>0</v>
      </c>
      <c r="GN511" s="27">
        <f>IF($O511&gt;=GN$1,$S511,0)</f>
        <v>0</v>
      </c>
      <c r="GO511" s="27">
        <f>IF($O511&gt;=GO$1,$S511,0)</f>
        <v>0</v>
      </c>
      <c r="GP511" s="27">
        <f>IF($O511&gt;=GP$1,$S511,0)</f>
        <v>0</v>
      </c>
      <c r="GQ511" s="27">
        <f>IF($O511&gt;=GQ$1,$S511,0)</f>
        <v>0</v>
      </c>
      <c r="GR511" s="27">
        <f>IF($O511&gt;=GR$1,$S511,0)</f>
        <v>0</v>
      </c>
      <c r="GS511" s="27">
        <f>IF($O511&gt;=GS$1,$S511,0)</f>
        <v>0</v>
      </c>
      <c r="GT511" s="27">
        <f>IF($O511&gt;=GT$1,$S511,0)</f>
        <v>0</v>
      </c>
      <c r="GU511" s="27">
        <f>IF($O511&gt;=GU$1,$S511,0)</f>
        <v>0</v>
      </c>
      <c r="GV511" s="27">
        <f>IF($O511&gt;=GV$1,$S511,0)</f>
        <v>0</v>
      </c>
      <c r="GW511" s="27">
        <f>IF($O511&gt;=GW$1,$S511,0)</f>
        <v>0</v>
      </c>
      <c r="GX511" s="27">
        <f>IF($O511&gt;=GX$1,$S511,0)</f>
        <v>0</v>
      </c>
      <c r="GY511" s="27">
        <f>IF($O511&gt;=GY$1,$S511,0)</f>
        <v>0</v>
      </c>
      <c r="GZ511" s="27">
        <f>IF($O511&gt;=GZ$1,$S511,0)</f>
        <v>0</v>
      </c>
      <c r="HA511" s="27">
        <f>IF($O511&gt;=HA$1,$S511,0)</f>
        <v>0</v>
      </c>
      <c r="HB511" s="27">
        <f>IF($O511&gt;=HB$1,$S511,0)</f>
        <v>0</v>
      </c>
      <c r="HC511" s="27">
        <f>IF($O511&gt;=HC$1,$S511,0)</f>
        <v>0</v>
      </c>
    </row>
    <row r="512" spans="1:211">
      <c r="A512" s="3">
        <v>113700</v>
      </c>
      <c r="B512" s="3" t="s">
        <v>476</v>
      </c>
      <c r="C512" s="3" t="s">
        <v>477</v>
      </c>
      <c r="D512" s="3">
        <v>65</v>
      </c>
      <c r="E512" s="4">
        <v>38170</v>
      </c>
      <c r="F512" s="5">
        <v>13.975342465753425</v>
      </c>
      <c r="G512" s="3" t="s">
        <v>446</v>
      </c>
      <c r="H512" s="4">
        <v>19647</v>
      </c>
      <c r="I512" s="9" t="s">
        <v>824</v>
      </c>
      <c r="J512" s="5">
        <v>4204.6099999999997</v>
      </c>
      <c r="K512" s="31">
        <v>250</v>
      </c>
      <c r="L512" s="32">
        <v>14</v>
      </c>
      <c r="M512" s="33">
        <f>VLOOKUP(L512,FIND,3,TRUE)</f>
        <v>1.1000000000000001</v>
      </c>
      <c r="N512" s="32">
        <f>IF(L512&gt;30,180,VLOOKUP(L512,TEMPO,2,FALSE))</f>
        <v>84</v>
      </c>
      <c r="O512" s="32">
        <f>IF(R512&gt;0,4,N512)</f>
        <v>84</v>
      </c>
      <c r="P512" s="96">
        <f>J512*M512*L512</f>
        <v>64750.993999999999</v>
      </c>
      <c r="Q512" s="96">
        <f>10934.45*2</f>
        <v>21868.9</v>
      </c>
      <c r="R512" s="96">
        <f>IF(P512&lt;=Q512,P512/4,0)</f>
        <v>0</v>
      </c>
      <c r="S512" s="5">
        <f>IF(P512&gt;=Q512,P512/N512,0)</f>
        <v>770.84516666666661</v>
      </c>
      <c r="T512" s="3"/>
      <c r="U512" s="3">
        <f>IF(T512="",1,0)</f>
        <v>1</v>
      </c>
      <c r="V512" s="3">
        <v>137</v>
      </c>
      <c r="W512" s="5">
        <v>0</v>
      </c>
      <c r="X512" s="5">
        <v>402.65</v>
      </c>
      <c r="Y512" s="5">
        <f>X512*W512</f>
        <v>0</v>
      </c>
      <c r="Z512" s="5">
        <v>400</v>
      </c>
      <c r="AA512" s="5">
        <f>S512+Y512+Z512</f>
        <v>1170.8451666666665</v>
      </c>
      <c r="AB512" s="39">
        <f>(J512/12+J512/12*1.3333333333+450/12+J512/30*6/12+J512)*1.3+Y512+Z512+153.9</f>
        <v>7222.5748555403716</v>
      </c>
      <c r="AC512" s="39" t="s">
        <v>464</v>
      </c>
      <c r="AD512" s="39">
        <f>J512*1.3+400+153.9</f>
        <v>6019.8929999999991</v>
      </c>
      <c r="AE512" s="39">
        <f>SUMIFS('CUSTO MENSAL FUNC NOVO'!H:H,'CUSTO MENSAL FUNC NOVO'!A:A,'VALORES MENSAIS'!AC512)</f>
        <v>7085.2820000000002</v>
      </c>
      <c r="AF512" s="27">
        <f>IF($R512&gt;0,$R512,$S512)+$Y512+$Z512</f>
        <v>1170.8451666666665</v>
      </c>
      <c r="AG512" s="27">
        <f>IF($R512&gt;0,$R512,$S512)+$Y512+$Z512</f>
        <v>1170.8451666666665</v>
      </c>
      <c r="AH512" s="27">
        <f>IF($R512&gt;0,$R512,$S512)+$Y512+$Z512</f>
        <v>1170.8451666666665</v>
      </c>
      <c r="AI512" s="27">
        <f>IF($R512&gt;0,$R512,$S512)+$Y512+$Z512</f>
        <v>1170.8451666666665</v>
      </c>
      <c r="AJ512" s="27">
        <f>IF($O512&gt;=AJ$1,$S512+$Y512+$Z512,$Y512+$Z512)</f>
        <v>1170.8451666666665</v>
      </c>
      <c r="AK512" s="27">
        <f>IF($O512&gt;=AK$1,$S512+$Y512+$Z512,$Y512+$Z512)</f>
        <v>1170.8451666666665</v>
      </c>
      <c r="AL512" s="27">
        <f>IF($O512&gt;=AL$1,$S512+$Y512+$Z512,$Y512+$Z512)</f>
        <v>1170.8451666666665</v>
      </c>
      <c r="AM512" s="27">
        <f>IF($O512&gt;=AM$1,$S512+$Y512+$Z512,$Y512+$Z512)</f>
        <v>1170.8451666666665</v>
      </c>
      <c r="AN512" s="27">
        <f>IF($O512&gt;=AN$1,$S512+$Y512+$Z512,$Y512+$Z512)</f>
        <v>1170.8451666666665</v>
      </c>
      <c r="AO512" s="27">
        <f>IF($O512&gt;=AO$1,$S512+$Y512+$Z512,$Y512+$Z512)</f>
        <v>1170.8451666666665</v>
      </c>
      <c r="AP512" s="27">
        <f>IF($O512&gt;=AP$1,$S512+$Y512+$Z512,$Y512+$Z512)</f>
        <v>1170.8451666666665</v>
      </c>
      <c r="AQ512" s="27">
        <f>IF($O512&gt;=AQ$1,$S512+$Y512+$Z512,$Y512+$Z512)</f>
        <v>1170.8451666666665</v>
      </c>
      <c r="AR512" s="27">
        <f>IF($O512&gt;=AR$1,$S512+$Y512+$Z512,$Y512+$Z512)</f>
        <v>1170.8451666666665</v>
      </c>
      <c r="AS512" s="27">
        <f>IF($O512&gt;=AS$1,$S512+$Y512+$Z512,$Y512+$Z512)</f>
        <v>1170.8451666666665</v>
      </c>
      <c r="AT512" s="27">
        <f>IF($O512&gt;=AT$1,$S512+$Y512+$Z512,$Y512+$Z512)</f>
        <v>1170.8451666666665</v>
      </c>
      <c r="AU512" s="27">
        <f>IF($O512&gt;=AU$1,$S512+$Y512+$Z512,$Y512+$Z512)</f>
        <v>1170.8451666666665</v>
      </c>
      <c r="AV512" s="27">
        <f>IF($O512&gt;=AV$1,$S512+$Y512+$Z512,$Y512+$Z512)</f>
        <v>1170.8451666666665</v>
      </c>
      <c r="AW512" s="27">
        <f>IF($O512&gt;=AW$1,$S512+$Y512+$Z512,$Y512+$Z512)</f>
        <v>1170.8451666666665</v>
      </c>
      <c r="AX512" s="27">
        <f>IF($O512&gt;=AX$1,$S512+$Y512+$Z512,$Y512+$Z512)</f>
        <v>1170.8451666666665</v>
      </c>
      <c r="AY512" s="27">
        <f>IF($O512&gt;=AY$1,$S512+$Y512+$Z512,$Y512+$Z512)</f>
        <v>1170.8451666666665</v>
      </c>
      <c r="AZ512" s="27">
        <f>IF($O512&gt;=AZ$1,$S512+$Y512+$Z512,$Y512+$Z512)</f>
        <v>1170.8451666666665</v>
      </c>
      <c r="BA512" s="27">
        <f>IF($O512&gt;=BA$1,$S512+$Y512+$Z512,$Y512+$Z512)</f>
        <v>1170.8451666666665</v>
      </c>
      <c r="BB512" s="27">
        <f>IF($O512&gt;=BB$1,$S512+$Y512+$Z512,$Y512+$Z512)</f>
        <v>1170.8451666666665</v>
      </c>
      <c r="BC512" s="27">
        <f>IF($O512&gt;=BC$1,$S512+$Y512+$Z512,$Y512+$Z512)</f>
        <v>1170.8451666666665</v>
      </c>
      <c r="BD512" s="27">
        <f>IF($O512&gt;=BD$1,$S512+$Y512+$Z512,$Y512+$Z512)</f>
        <v>1170.8451666666665</v>
      </c>
      <c r="BE512" s="27">
        <f>IF($O512&gt;=BE$1,$S512+$Y512+$Z512,$Y512+$Z512)</f>
        <v>1170.8451666666665</v>
      </c>
      <c r="BF512" s="27">
        <f>IF($O512&gt;=BF$1,$S512+$Y512+$Z512,$Y512+$Z512)</f>
        <v>1170.8451666666665</v>
      </c>
      <c r="BG512" s="27">
        <f>IF($O512&gt;=BG$1,$S512+$Y512+$Z512,$Y512+$Z512)</f>
        <v>1170.8451666666665</v>
      </c>
      <c r="BH512" s="27">
        <f>IF($O512&gt;=BH$1,$S512+$Y512+$Z512,$Y512+$Z512)</f>
        <v>1170.8451666666665</v>
      </c>
      <c r="BI512" s="27">
        <f>IF($O512&gt;=BI$1,$S512+$Y512+$Z512,$Y512+$Z512)</f>
        <v>1170.8451666666665</v>
      </c>
      <c r="BJ512" s="27">
        <f>IF($O512&gt;=BJ$1,$S512+$Y512+$Z512,$Y512+$Z512)</f>
        <v>1170.8451666666665</v>
      </c>
      <c r="BK512" s="27">
        <f>IF($O512&gt;=BK$1,$S512+$Y512+$Z512,$Y512+$Z512)</f>
        <v>1170.8451666666665</v>
      </c>
      <c r="BL512" s="27">
        <f>IF($O512&gt;=BL$1,$S512+$Y512+$Z512,$Y512+$Z512)</f>
        <v>1170.8451666666665</v>
      </c>
      <c r="BM512" s="27">
        <f>IF($O512&gt;=BM$1,$S512+$Y512+$Z512,$Y512+$Z512)</f>
        <v>1170.8451666666665</v>
      </c>
      <c r="BN512" s="27">
        <f>IF($O512&gt;=BN$1,$S512+$Y512+$Z512,$Y512+$Z512)</f>
        <v>1170.8451666666665</v>
      </c>
      <c r="BO512" s="27">
        <f>IF($O512&gt;=BO$1,$S512+$Y512+$Z512,$Y512+$Z512)</f>
        <v>1170.8451666666665</v>
      </c>
      <c r="BP512" s="27">
        <f>IF($O512&gt;=BP$1,$S512+$Y512+$Z512,$Y512+$Z512)</f>
        <v>1170.8451666666665</v>
      </c>
      <c r="BQ512" s="27">
        <f>IF($O512&gt;=BQ$1,$S512+$Y512+$Z512,$Y512+$Z512)</f>
        <v>1170.8451666666665</v>
      </c>
      <c r="BR512" s="27">
        <f>IF($O512&gt;=BR$1,$S512+$Y512+$Z512,$Y512+$Z512)</f>
        <v>1170.8451666666665</v>
      </c>
      <c r="BS512" s="27">
        <f>IF($O512&gt;=BS$1,$S512+$Y512+$Z512,$Y512+$Z512)</f>
        <v>1170.8451666666665</v>
      </c>
      <c r="BT512" s="27">
        <f>IF($O512&gt;=BT$1,$S512+$Y512+$Z512,$Y512+$Z512)</f>
        <v>1170.8451666666665</v>
      </c>
      <c r="BU512" s="27">
        <f>IF($O512&gt;=BU$1,$S512+$Y512+$Z512,$Y512+$Z512)</f>
        <v>1170.8451666666665</v>
      </c>
      <c r="BV512" s="27">
        <f>IF($O512&gt;=BV$1,$S512+$Y512+$Z512,$Y512+$Z512)</f>
        <v>1170.8451666666665</v>
      </c>
      <c r="BW512" s="27">
        <f>IF($O512&gt;=BW$1,$S512+$Y512+$Z512,$Y512+$Z512)</f>
        <v>1170.8451666666665</v>
      </c>
      <c r="BX512" s="27">
        <f>IF($O512&gt;=BX$1,$S512+$Y512+$Z512,$Y512+$Z512)</f>
        <v>1170.8451666666665</v>
      </c>
      <c r="BY512" s="27">
        <f>IF($O512&gt;=BY$1,$S512+$Y512+$Z512,$Y512+$Z512)</f>
        <v>1170.8451666666665</v>
      </c>
      <c r="BZ512" s="27">
        <f>IF($O512&gt;=BZ$1,$S512+$Y512+$Z512,$Y512+$Z512)</f>
        <v>1170.8451666666665</v>
      </c>
      <c r="CA512" s="27">
        <f>IF($O512&gt;=CA$1,$S512+$Y512+$Z512,$Y512+$Z512)</f>
        <v>1170.8451666666665</v>
      </c>
      <c r="CB512" s="27">
        <f>IF($O512&gt;=CB$1,$S512+$Y512+$Z512,$Y512+$Z512)</f>
        <v>1170.8451666666665</v>
      </c>
      <c r="CC512" s="27">
        <f>IF($O512&gt;=CC$1,$S512+$Y512+$Z512,$Y512+$Z512)</f>
        <v>1170.8451666666665</v>
      </c>
      <c r="CD512" s="27">
        <f>IF($O512&gt;=CD$1,$S512+$Y512+$Z512,$Y512+$Z512)</f>
        <v>1170.8451666666665</v>
      </c>
      <c r="CE512" s="27">
        <f>IF($O512&gt;=CE$1,$S512+$Y512+$Z512,$Y512+$Z512)</f>
        <v>1170.8451666666665</v>
      </c>
      <c r="CF512" s="27">
        <f>IF($O512&gt;=CF$1,$S512+$Y512+$Z512,$Y512+$Z512)</f>
        <v>1170.8451666666665</v>
      </c>
      <c r="CG512" s="27">
        <f>IF($O512&gt;=CG$1,$S512+$Y512+$Z512,$Y512+$Z512)</f>
        <v>1170.8451666666665</v>
      </c>
      <c r="CH512" s="27">
        <f>IF($O512&gt;=CH$1,$S512+$Y512+$Z512,$Y512+$Z512)</f>
        <v>1170.8451666666665</v>
      </c>
      <c r="CI512" s="27">
        <f>IF($O512&gt;=CI$1,$S512+$Y512+$Z512,$Y512+$Z512)</f>
        <v>1170.8451666666665</v>
      </c>
      <c r="CJ512" s="27">
        <f>IF($O512&gt;=CJ$1,$S512+$Y512+$Z512,$Y512+$Z512)</f>
        <v>1170.8451666666665</v>
      </c>
      <c r="CK512" s="27">
        <f>IF($O512&gt;=CK$1,$S512+$Y512+$Z512,$Y512+$Z512)</f>
        <v>1170.8451666666665</v>
      </c>
      <c r="CL512" s="27">
        <f>IF($O512&gt;=CL$1,$S512+$Y512+$Z512,$Y512+$Z512)</f>
        <v>1170.8451666666665</v>
      </c>
      <c r="CM512" s="27">
        <f>IF($O512&gt;=CM$1,$S512+$Y512+$Z512,$Y512+$Z512)</f>
        <v>1170.8451666666665</v>
      </c>
      <c r="CN512" s="27">
        <f>IF($O512&gt;=CN$1,$S512+$Y512,$Y512)</f>
        <v>770.84516666666661</v>
      </c>
      <c r="CO512" s="27">
        <f>IF($O512&gt;=CO$1,$S512+$Y512,$Y512)</f>
        <v>770.84516666666661</v>
      </c>
      <c r="CP512" s="27">
        <f>IF($O512&gt;=CP$1,$S512+$Y512,$Y512)</f>
        <v>770.84516666666661</v>
      </c>
      <c r="CQ512" s="27">
        <f>IF($O512&gt;=CQ$1,$S512+$Y512,$Y512)</f>
        <v>770.84516666666661</v>
      </c>
      <c r="CR512" s="27">
        <f>IF($O512&gt;=CR$1,$S512+$Y512,$Y512)</f>
        <v>770.84516666666661</v>
      </c>
      <c r="CS512" s="27">
        <f>IF($O512&gt;=CS$1,$S512+$Y512,$Y512)</f>
        <v>770.84516666666661</v>
      </c>
      <c r="CT512" s="27">
        <f>IF($O512&gt;=CT$1,$S512+$Y512,$Y512)</f>
        <v>770.84516666666661</v>
      </c>
      <c r="CU512" s="27">
        <f>IF($O512&gt;=CU$1,$S512+$Y512,$Y512)</f>
        <v>770.84516666666661</v>
      </c>
      <c r="CV512" s="27">
        <f>IF($O512&gt;=CV$1,$S512+$Y512,$Y512)</f>
        <v>770.84516666666661</v>
      </c>
      <c r="CW512" s="27">
        <f>IF($O512&gt;=CW$1,$S512+$Y512,$Y512)</f>
        <v>770.84516666666661</v>
      </c>
      <c r="CX512" s="27">
        <f>IF($O512&gt;=CX$1,$S512+$Y512,$Y512)</f>
        <v>770.84516666666661</v>
      </c>
      <c r="CY512" s="27">
        <f>IF($O512&gt;=CY$1,$S512+$Y512,$Y512)</f>
        <v>770.84516666666661</v>
      </c>
      <c r="CZ512" s="27">
        <f>IF($O512&gt;=CZ$1,$S512+$Y512,$Y512)</f>
        <v>770.84516666666661</v>
      </c>
      <c r="DA512" s="27">
        <f>IF($O512&gt;=DA$1,$S512+$Y512,$Y512)</f>
        <v>770.84516666666661</v>
      </c>
      <c r="DB512" s="27">
        <f>IF($O512&gt;=DB$1,$S512+$Y512,$Y512)</f>
        <v>770.84516666666661</v>
      </c>
      <c r="DC512" s="27">
        <f>IF($O512&gt;=DC$1,$S512+$Y512,$Y512)</f>
        <v>770.84516666666661</v>
      </c>
      <c r="DD512" s="27">
        <f>IF($O512&gt;=DD$1,$S512+$Y512,$Y512)</f>
        <v>770.84516666666661</v>
      </c>
      <c r="DE512" s="27">
        <f>IF($O512&gt;=DE$1,$S512+$Y512,$Y512)</f>
        <v>770.84516666666661</v>
      </c>
      <c r="DF512" s="27">
        <f>IF($O512&gt;=DF$1,$S512+$Y512,$Y512)</f>
        <v>770.84516666666661</v>
      </c>
      <c r="DG512" s="27">
        <f>IF($O512&gt;=DG$1,$S512+$Y512,$Y512)</f>
        <v>770.84516666666661</v>
      </c>
      <c r="DH512" s="27">
        <f>IF($O512&gt;=DH$1,$S512+$Y512,$Y512)</f>
        <v>770.84516666666661</v>
      </c>
      <c r="DI512" s="27">
        <f>IF($O512&gt;=DI$1,$S512+$Y512,$Y512)</f>
        <v>770.84516666666661</v>
      </c>
      <c r="DJ512" s="27">
        <f>IF($O512&gt;=DJ$1,$S512+$Y512,$Y512)</f>
        <v>770.84516666666661</v>
      </c>
      <c r="DK512" s="27">
        <f>IF($O512&gt;=DK$1,$S512+$Y512,$Y512)</f>
        <v>770.84516666666661</v>
      </c>
      <c r="DL512" s="27">
        <f>IF($O512&gt;=DL$1,$S512+$Y512,$Y512)</f>
        <v>0</v>
      </c>
      <c r="DM512" s="27">
        <f>IF($O512&gt;=DM$1,$S512+$Y512,$Y512)</f>
        <v>0</v>
      </c>
      <c r="DN512" s="27">
        <f>IF($O512&gt;=DN$1,$S512+$Y512,$Y512)</f>
        <v>0</v>
      </c>
      <c r="DO512" s="27">
        <f>IF($O512&gt;=DO$1,$S512+$Y512,$Y512)</f>
        <v>0</v>
      </c>
      <c r="DP512" s="27">
        <f>IF($O512&gt;=DP$1,$S512+$Y512,$Y512)</f>
        <v>0</v>
      </c>
      <c r="DQ512" s="27">
        <f>IF($O512&gt;=DQ$1,$S512+$Y512,$Y512)</f>
        <v>0</v>
      </c>
      <c r="DR512" s="27">
        <f>IF($O512&gt;=DR$1,$S512+$Y512,$Y512)</f>
        <v>0</v>
      </c>
      <c r="DS512" s="27">
        <f>IF($O512&gt;=DS$1,$S512+$Y512,$Y512)</f>
        <v>0</v>
      </c>
      <c r="DT512" s="27">
        <f>IF($O512&gt;=DT$1,$S512+$Y512,$Y512)</f>
        <v>0</v>
      </c>
      <c r="DU512" s="27">
        <f>IF($O512&gt;=DU$1,$S512+$Y512,$Y512)</f>
        <v>0</v>
      </c>
      <c r="DV512" s="27">
        <f>IF($O512&gt;=DV$1,$S512+$Y512,$Y512)</f>
        <v>0</v>
      </c>
      <c r="DW512" s="27">
        <f>IF($O512&gt;=DW$1,$S512+$Y512,$Y512)</f>
        <v>0</v>
      </c>
      <c r="DX512" s="27">
        <f>IF($O512&gt;=DX$1,$S512+$Y512,$Y512)</f>
        <v>0</v>
      </c>
      <c r="DY512" s="27">
        <f>IF($O512&gt;=DY$1,$S512+$Y512,$Y512)</f>
        <v>0</v>
      </c>
      <c r="DZ512" s="27">
        <f>IF($O512&gt;=DZ$1,$S512+$Y512,$Y512)</f>
        <v>0</v>
      </c>
      <c r="EA512" s="27">
        <f>IF($O512&gt;=EA$1,$S512+$Y512,$Y512)</f>
        <v>0</v>
      </c>
      <c r="EB512" s="27">
        <f>IF($O512&gt;=EB$1,$S512+$Y512,$Y512)</f>
        <v>0</v>
      </c>
      <c r="EC512" s="27">
        <f>IF($O512&gt;=EC$1,$S512+$Y512,$Y512)</f>
        <v>0</v>
      </c>
      <c r="ED512" s="27">
        <f>IF($O512&gt;=ED$1,$S512+$Y512,$Y512)</f>
        <v>0</v>
      </c>
      <c r="EE512" s="27">
        <f>IF($O512&gt;=EE$1,$S512+$Y512,$Y512)</f>
        <v>0</v>
      </c>
      <c r="EF512" s="27">
        <f>IF($O512&gt;=EF$1,$S512+$Y512,$Y512)</f>
        <v>0</v>
      </c>
      <c r="EG512" s="27">
        <f>IF($O512&gt;=EG$1,$S512+$Y512,$Y512)</f>
        <v>0</v>
      </c>
      <c r="EH512" s="27">
        <f>IF($O512&gt;=EH$1,$S512+$Y512,$Y512)</f>
        <v>0</v>
      </c>
      <c r="EI512" s="27">
        <f>IF($O512&gt;=EI$1,$S512+$Y512,$Y512)</f>
        <v>0</v>
      </c>
      <c r="EJ512" s="27">
        <f>IF($O512&gt;=EJ$1,$S512+$Y512,$Y512)</f>
        <v>0</v>
      </c>
      <c r="EK512" s="27">
        <f>IF($O512&gt;=EK$1,$S512+$Y512,$Y512)</f>
        <v>0</v>
      </c>
      <c r="EL512" s="27">
        <f>IF($O512&gt;=EL$1,$S512+$Y512,$Y512)</f>
        <v>0</v>
      </c>
      <c r="EM512" s="27">
        <f>IF($O512&gt;=EM$1,$S512+$Y512,$Y512)</f>
        <v>0</v>
      </c>
      <c r="EN512" s="27">
        <f>IF($O512&gt;=EN$1,$S512+$Y512,$Y512)</f>
        <v>0</v>
      </c>
      <c r="EO512" s="27">
        <f>IF($O512&gt;=EO$1,$S512+$Y512,$Y512)</f>
        <v>0</v>
      </c>
      <c r="EP512" s="27">
        <f>IF($O512&gt;=EP$1,$S512+$Y512,$Y512)</f>
        <v>0</v>
      </c>
      <c r="EQ512" s="27">
        <f>IF($O512&gt;=EQ$1,$S512+$Y512,$Y512)</f>
        <v>0</v>
      </c>
      <c r="ER512" s="27">
        <f>IF($O512&gt;=ER$1,$S512+$Y512,$Y512)</f>
        <v>0</v>
      </c>
      <c r="ES512" s="27">
        <f>IF($O512&gt;=ES$1,$S512+$Y512,$Y512)</f>
        <v>0</v>
      </c>
      <c r="ET512" s="27">
        <f>IF($O512&gt;=ET$1,$S512+$Y512,$Y512)</f>
        <v>0</v>
      </c>
      <c r="EU512" s="27">
        <f>IF($O512&gt;=EU$1,$S512+$Y512,$Y512)</f>
        <v>0</v>
      </c>
      <c r="EV512" s="27">
        <f>IF($O512&gt;=EV$1,$S512,0)</f>
        <v>0</v>
      </c>
      <c r="EW512" s="27">
        <f>IF($O512&gt;=EW$1,$S512,0)</f>
        <v>0</v>
      </c>
      <c r="EX512" s="27">
        <f>IF($O512&gt;=EX$1,$S512,0)</f>
        <v>0</v>
      </c>
      <c r="EY512" s="27">
        <f>IF($O512&gt;=EY$1,$S512,0)</f>
        <v>0</v>
      </c>
      <c r="EZ512" s="27">
        <f>IF($O512&gt;=EZ$1,$S512,0)</f>
        <v>0</v>
      </c>
      <c r="FA512" s="27">
        <f>IF($O512&gt;=FA$1,$S512,0)</f>
        <v>0</v>
      </c>
      <c r="FB512" s="27">
        <f>IF($O512&gt;=FB$1,$S512,0)</f>
        <v>0</v>
      </c>
      <c r="FC512" s="27">
        <f>IF($O512&gt;=FC$1,$S512,0)</f>
        <v>0</v>
      </c>
      <c r="FD512" s="27">
        <f>IF($O512&gt;=FD$1,$S512,0)</f>
        <v>0</v>
      </c>
      <c r="FE512" s="27">
        <f>IF($O512&gt;=FE$1,$S512,0)</f>
        <v>0</v>
      </c>
      <c r="FF512" s="27">
        <f>IF($O512&gt;=FF$1,$S512,0)</f>
        <v>0</v>
      </c>
      <c r="FG512" s="27">
        <f>IF($O512&gt;=FG$1,$S512,0)</f>
        <v>0</v>
      </c>
      <c r="FH512" s="27">
        <f>IF($O512&gt;=FH$1,$S512,0)</f>
        <v>0</v>
      </c>
      <c r="FI512" s="27">
        <f>IF($O512&gt;=FI$1,$S512,0)</f>
        <v>0</v>
      </c>
      <c r="FJ512" s="27">
        <f>IF($O512&gt;=FJ$1,$S512,0)</f>
        <v>0</v>
      </c>
      <c r="FK512" s="27">
        <f>IF($O512&gt;=FK$1,$S512,0)</f>
        <v>0</v>
      </c>
      <c r="FL512" s="27">
        <f>IF($O512&gt;=FL$1,$S512,0)</f>
        <v>0</v>
      </c>
      <c r="FM512" s="27">
        <f>IF($O512&gt;=FM$1,$S512,0)</f>
        <v>0</v>
      </c>
      <c r="FN512" s="27">
        <f>IF($O512&gt;=FN$1,$S512,0)</f>
        <v>0</v>
      </c>
      <c r="FO512" s="27">
        <f>IF($O512&gt;=FO$1,$S512,0)</f>
        <v>0</v>
      </c>
      <c r="FP512" s="27">
        <f>IF($O512&gt;=FP$1,$S512,0)</f>
        <v>0</v>
      </c>
      <c r="FQ512" s="27">
        <f>IF($O512&gt;=FQ$1,$S512,0)</f>
        <v>0</v>
      </c>
      <c r="FR512" s="27">
        <f>IF($O512&gt;=FR$1,$S512,0)</f>
        <v>0</v>
      </c>
      <c r="FS512" s="27">
        <f>IF($O512&gt;=FS$1,$S512,0)</f>
        <v>0</v>
      </c>
      <c r="FT512" s="27">
        <f>IF($O512&gt;=FT$1,$S512,0)</f>
        <v>0</v>
      </c>
      <c r="FU512" s="27">
        <f>IF($O512&gt;=FU$1,$S512,0)</f>
        <v>0</v>
      </c>
      <c r="FV512" s="27">
        <f>IF($O512&gt;=FV$1,$S512,0)</f>
        <v>0</v>
      </c>
      <c r="FW512" s="27">
        <f>IF($O512&gt;=FW$1,$S512,0)</f>
        <v>0</v>
      </c>
      <c r="FX512" s="27">
        <f>IF($O512&gt;=FX$1,$S512,0)</f>
        <v>0</v>
      </c>
      <c r="FY512" s="27">
        <f>IF($O512&gt;=FY$1,$S512,0)</f>
        <v>0</v>
      </c>
      <c r="FZ512" s="27">
        <f>IF($O512&gt;=FZ$1,$S512,0)</f>
        <v>0</v>
      </c>
      <c r="GA512" s="27">
        <f>IF($O512&gt;=GA$1,$S512,0)</f>
        <v>0</v>
      </c>
      <c r="GB512" s="27">
        <f>IF($O512&gt;=GB$1,$S512,0)</f>
        <v>0</v>
      </c>
      <c r="GC512" s="27">
        <f>IF($O512&gt;=GC$1,$S512,0)</f>
        <v>0</v>
      </c>
      <c r="GD512" s="27">
        <f>IF($O512&gt;=GD$1,$S512,0)</f>
        <v>0</v>
      </c>
      <c r="GE512" s="27">
        <f>IF($O512&gt;=GE$1,$S512,0)</f>
        <v>0</v>
      </c>
      <c r="GF512" s="27">
        <f>IF($O512&gt;=GF$1,$S512,0)</f>
        <v>0</v>
      </c>
      <c r="GG512" s="27">
        <f>IF($O512&gt;=GG$1,$S512,0)</f>
        <v>0</v>
      </c>
      <c r="GH512" s="27">
        <f>IF($O512&gt;=GH$1,$S512,0)</f>
        <v>0</v>
      </c>
      <c r="GI512" s="27">
        <f>IF($O512&gt;=GI$1,$S512,0)</f>
        <v>0</v>
      </c>
      <c r="GJ512" s="27">
        <f>IF($O512&gt;=GJ$1,$S512,0)</f>
        <v>0</v>
      </c>
      <c r="GK512" s="27">
        <f>IF($O512&gt;=GK$1,$S512,0)</f>
        <v>0</v>
      </c>
      <c r="GL512" s="27">
        <f>IF($O512&gt;=GL$1,$S512,0)</f>
        <v>0</v>
      </c>
      <c r="GM512" s="27">
        <f>IF($O512&gt;=GM$1,$S512,0)</f>
        <v>0</v>
      </c>
      <c r="GN512" s="27">
        <f>IF($O512&gt;=GN$1,$S512,0)</f>
        <v>0</v>
      </c>
      <c r="GO512" s="27">
        <f>IF($O512&gt;=GO$1,$S512,0)</f>
        <v>0</v>
      </c>
      <c r="GP512" s="27">
        <f>IF($O512&gt;=GP$1,$S512,0)</f>
        <v>0</v>
      </c>
      <c r="GQ512" s="27">
        <f>IF($O512&gt;=GQ$1,$S512,0)</f>
        <v>0</v>
      </c>
      <c r="GR512" s="27">
        <f>IF($O512&gt;=GR$1,$S512,0)</f>
        <v>0</v>
      </c>
      <c r="GS512" s="27">
        <f>IF($O512&gt;=GS$1,$S512,0)</f>
        <v>0</v>
      </c>
      <c r="GT512" s="27">
        <f>IF($O512&gt;=GT$1,$S512,0)</f>
        <v>0</v>
      </c>
      <c r="GU512" s="27">
        <f>IF($O512&gt;=GU$1,$S512,0)</f>
        <v>0</v>
      </c>
      <c r="GV512" s="27">
        <f>IF($O512&gt;=GV$1,$S512,0)</f>
        <v>0</v>
      </c>
      <c r="GW512" s="27">
        <f>IF($O512&gt;=GW$1,$S512,0)</f>
        <v>0</v>
      </c>
      <c r="GX512" s="27">
        <f>IF($O512&gt;=GX$1,$S512,0)</f>
        <v>0</v>
      </c>
      <c r="GY512" s="27">
        <f>IF($O512&gt;=GY$1,$S512,0)</f>
        <v>0</v>
      </c>
      <c r="GZ512" s="27">
        <f>IF($O512&gt;=GZ$1,$S512,0)</f>
        <v>0</v>
      </c>
      <c r="HA512" s="27">
        <f>IF($O512&gt;=HA$1,$S512,0)</f>
        <v>0</v>
      </c>
      <c r="HB512" s="27">
        <f>IF($O512&gt;=HB$1,$S512,0)</f>
        <v>0</v>
      </c>
      <c r="HC512" s="27">
        <f>IF($O512&gt;=HC$1,$S512,0)</f>
        <v>0</v>
      </c>
    </row>
    <row r="513" spans="1:211">
      <c r="A513" s="3">
        <v>60640</v>
      </c>
      <c r="B513" s="3" t="s">
        <v>476</v>
      </c>
      <c r="C513" s="3" t="s">
        <v>477</v>
      </c>
      <c r="D513" s="3">
        <v>65</v>
      </c>
      <c r="E513" s="4">
        <v>34669</v>
      </c>
      <c r="F513" s="5">
        <v>23.567123287671233</v>
      </c>
      <c r="G513" s="3" t="s">
        <v>446</v>
      </c>
      <c r="H513" s="4">
        <v>19647</v>
      </c>
      <c r="I513" s="9" t="s">
        <v>824</v>
      </c>
      <c r="J513" s="5">
        <v>12736.19</v>
      </c>
      <c r="K513" s="31">
        <v>250</v>
      </c>
      <c r="L513" s="32">
        <v>23</v>
      </c>
      <c r="M513" s="33">
        <f>VLOOKUP(L513,FIND,3,TRUE)</f>
        <v>1.3</v>
      </c>
      <c r="N513" s="32">
        <f>IF(L513&gt;30,180,VLOOKUP(L513,TEMPO,2,FALSE))</f>
        <v>138</v>
      </c>
      <c r="O513" s="32">
        <f>IF(R513&gt;0,4,N513)</f>
        <v>138</v>
      </c>
      <c r="P513" s="96">
        <f>J513*M513*L513</f>
        <v>380812.08100000006</v>
      </c>
      <c r="Q513" s="96">
        <f>10934.45*2</f>
        <v>21868.9</v>
      </c>
      <c r="R513" s="96">
        <f>IF(P513&lt;=Q513,P513/4,0)</f>
        <v>0</v>
      </c>
      <c r="S513" s="5">
        <f>IF(P513&gt;=Q513,P513/N513,0)</f>
        <v>2759.507833333334</v>
      </c>
      <c r="T513" s="3"/>
      <c r="U513" s="3">
        <f>IF(T513="",1,0)</f>
        <v>1</v>
      </c>
      <c r="V513" s="3">
        <v>148</v>
      </c>
      <c r="W513" s="5">
        <v>0</v>
      </c>
      <c r="X513" s="5">
        <v>402.65</v>
      </c>
      <c r="Y513" s="5">
        <f>X513*W513</f>
        <v>0</v>
      </c>
      <c r="Z513" s="5">
        <v>400</v>
      </c>
      <c r="AA513" s="5">
        <f>S513+Y513+Z513</f>
        <v>3159.507833333334</v>
      </c>
      <c r="AB513" s="39">
        <f>(J513/12+J513/12*1.3333333333+450/12+J513/30*6/12+J513)*1.3+Y513+Z513+153.9</f>
        <v>20655.073588842901</v>
      </c>
      <c r="AC513" s="39" t="s">
        <v>464</v>
      </c>
      <c r="AD513" s="39">
        <f>J513*1.3+400+153.9</f>
        <v>17110.947000000004</v>
      </c>
      <c r="AE513" s="39">
        <f>SUMIFS('CUSTO MENSAL FUNC NOVO'!H:H,'CUSTO MENSAL FUNC NOVO'!A:A,'VALORES MENSAIS'!AC513)</f>
        <v>7085.2820000000002</v>
      </c>
      <c r="AF513" s="27">
        <f>IF($R513&gt;0,$R513,$S513)+$Y513+$Z513</f>
        <v>3159.507833333334</v>
      </c>
      <c r="AG513" s="27">
        <f>IF($R513&gt;0,$R513,$S513)+$Y513+$Z513</f>
        <v>3159.507833333334</v>
      </c>
      <c r="AH513" s="27">
        <f>IF($R513&gt;0,$R513,$S513)+$Y513+$Z513</f>
        <v>3159.507833333334</v>
      </c>
      <c r="AI513" s="27">
        <f>IF($R513&gt;0,$R513,$S513)+$Y513+$Z513</f>
        <v>3159.507833333334</v>
      </c>
      <c r="AJ513" s="27">
        <f>IF($O513&gt;=AJ$1,$S513+$Y513+$Z513,$Y513+$Z513)</f>
        <v>3159.507833333334</v>
      </c>
      <c r="AK513" s="27">
        <f>IF($O513&gt;=AK$1,$S513+$Y513+$Z513,$Y513+$Z513)</f>
        <v>3159.507833333334</v>
      </c>
      <c r="AL513" s="27">
        <f>IF($O513&gt;=AL$1,$S513+$Y513+$Z513,$Y513+$Z513)</f>
        <v>3159.507833333334</v>
      </c>
      <c r="AM513" s="27">
        <f>IF($O513&gt;=AM$1,$S513+$Y513+$Z513,$Y513+$Z513)</f>
        <v>3159.507833333334</v>
      </c>
      <c r="AN513" s="27">
        <f>IF($O513&gt;=AN$1,$S513+$Y513+$Z513,$Y513+$Z513)</f>
        <v>3159.507833333334</v>
      </c>
      <c r="AO513" s="27">
        <f>IF($O513&gt;=AO$1,$S513+$Y513+$Z513,$Y513+$Z513)</f>
        <v>3159.507833333334</v>
      </c>
      <c r="AP513" s="27">
        <f>IF($O513&gt;=AP$1,$S513+$Y513+$Z513,$Y513+$Z513)</f>
        <v>3159.507833333334</v>
      </c>
      <c r="AQ513" s="27">
        <f>IF($O513&gt;=AQ$1,$S513+$Y513+$Z513,$Y513+$Z513)</f>
        <v>3159.507833333334</v>
      </c>
      <c r="AR513" s="27">
        <f>IF($O513&gt;=AR$1,$S513+$Y513+$Z513,$Y513+$Z513)</f>
        <v>3159.507833333334</v>
      </c>
      <c r="AS513" s="27">
        <f>IF($O513&gt;=AS$1,$S513+$Y513+$Z513,$Y513+$Z513)</f>
        <v>3159.507833333334</v>
      </c>
      <c r="AT513" s="27">
        <f>IF($O513&gt;=AT$1,$S513+$Y513+$Z513,$Y513+$Z513)</f>
        <v>3159.507833333334</v>
      </c>
      <c r="AU513" s="27">
        <f>IF($O513&gt;=AU$1,$S513+$Y513+$Z513,$Y513+$Z513)</f>
        <v>3159.507833333334</v>
      </c>
      <c r="AV513" s="27">
        <f>IF($O513&gt;=AV$1,$S513+$Y513+$Z513,$Y513+$Z513)</f>
        <v>3159.507833333334</v>
      </c>
      <c r="AW513" s="27">
        <f>IF($O513&gt;=AW$1,$S513+$Y513+$Z513,$Y513+$Z513)</f>
        <v>3159.507833333334</v>
      </c>
      <c r="AX513" s="27">
        <f>IF($O513&gt;=AX$1,$S513+$Y513+$Z513,$Y513+$Z513)</f>
        <v>3159.507833333334</v>
      </c>
      <c r="AY513" s="27">
        <f>IF($O513&gt;=AY$1,$S513+$Y513+$Z513,$Y513+$Z513)</f>
        <v>3159.507833333334</v>
      </c>
      <c r="AZ513" s="27">
        <f>IF($O513&gt;=AZ$1,$S513+$Y513+$Z513,$Y513+$Z513)</f>
        <v>3159.507833333334</v>
      </c>
      <c r="BA513" s="27">
        <f>IF($O513&gt;=BA$1,$S513+$Y513+$Z513,$Y513+$Z513)</f>
        <v>3159.507833333334</v>
      </c>
      <c r="BB513" s="27">
        <f>IF($O513&gt;=BB$1,$S513+$Y513+$Z513,$Y513+$Z513)</f>
        <v>3159.507833333334</v>
      </c>
      <c r="BC513" s="27">
        <f>IF($O513&gt;=BC$1,$S513+$Y513+$Z513,$Y513+$Z513)</f>
        <v>3159.507833333334</v>
      </c>
      <c r="BD513" s="27">
        <f>IF($O513&gt;=BD$1,$S513+$Y513+$Z513,$Y513+$Z513)</f>
        <v>3159.507833333334</v>
      </c>
      <c r="BE513" s="27">
        <f>IF($O513&gt;=BE$1,$S513+$Y513+$Z513,$Y513+$Z513)</f>
        <v>3159.507833333334</v>
      </c>
      <c r="BF513" s="27">
        <f>IF($O513&gt;=BF$1,$S513+$Y513+$Z513,$Y513+$Z513)</f>
        <v>3159.507833333334</v>
      </c>
      <c r="BG513" s="27">
        <f>IF($O513&gt;=BG$1,$S513+$Y513+$Z513,$Y513+$Z513)</f>
        <v>3159.507833333334</v>
      </c>
      <c r="BH513" s="27">
        <f>IF($O513&gt;=BH$1,$S513+$Y513+$Z513,$Y513+$Z513)</f>
        <v>3159.507833333334</v>
      </c>
      <c r="BI513" s="27">
        <f>IF($O513&gt;=BI$1,$S513+$Y513+$Z513,$Y513+$Z513)</f>
        <v>3159.507833333334</v>
      </c>
      <c r="BJ513" s="27">
        <f>IF($O513&gt;=BJ$1,$S513+$Y513+$Z513,$Y513+$Z513)</f>
        <v>3159.507833333334</v>
      </c>
      <c r="BK513" s="27">
        <f>IF($O513&gt;=BK$1,$S513+$Y513+$Z513,$Y513+$Z513)</f>
        <v>3159.507833333334</v>
      </c>
      <c r="BL513" s="27">
        <f>IF($O513&gt;=BL$1,$S513+$Y513+$Z513,$Y513+$Z513)</f>
        <v>3159.507833333334</v>
      </c>
      <c r="BM513" s="27">
        <f>IF($O513&gt;=BM$1,$S513+$Y513+$Z513,$Y513+$Z513)</f>
        <v>3159.507833333334</v>
      </c>
      <c r="BN513" s="27">
        <f>IF($O513&gt;=BN$1,$S513+$Y513+$Z513,$Y513+$Z513)</f>
        <v>3159.507833333334</v>
      </c>
      <c r="BO513" s="27">
        <f>IF($O513&gt;=BO$1,$S513+$Y513+$Z513,$Y513+$Z513)</f>
        <v>3159.507833333334</v>
      </c>
      <c r="BP513" s="27">
        <f>IF($O513&gt;=BP$1,$S513+$Y513+$Z513,$Y513+$Z513)</f>
        <v>3159.507833333334</v>
      </c>
      <c r="BQ513" s="27">
        <f>IF($O513&gt;=BQ$1,$S513+$Y513+$Z513,$Y513+$Z513)</f>
        <v>3159.507833333334</v>
      </c>
      <c r="BR513" s="27">
        <f>IF($O513&gt;=BR$1,$S513+$Y513+$Z513,$Y513+$Z513)</f>
        <v>3159.507833333334</v>
      </c>
      <c r="BS513" s="27">
        <f>IF($O513&gt;=BS$1,$S513+$Y513+$Z513,$Y513+$Z513)</f>
        <v>3159.507833333334</v>
      </c>
      <c r="BT513" s="27">
        <f>IF($O513&gt;=BT$1,$S513+$Y513+$Z513,$Y513+$Z513)</f>
        <v>3159.507833333334</v>
      </c>
      <c r="BU513" s="27">
        <f>IF($O513&gt;=BU$1,$S513+$Y513+$Z513,$Y513+$Z513)</f>
        <v>3159.507833333334</v>
      </c>
      <c r="BV513" s="27">
        <f>IF($O513&gt;=BV$1,$S513+$Y513+$Z513,$Y513+$Z513)</f>
        <v>3159.507833333334</v>
      </c>
      <c r="BW513" s="27">
        <f>IF($O513&gt;=BW$1,$S513+$Y513+$Z513,$Y513+$Z513)</f>
        <v>3159.507833333334</v>
      </c>
      <c r="BX513" s="27">
        <f>IF($O513&gt;=BX$1,$S513+$Y513+$Z513,$Y513+$Z513)</f>
        <v>3159.507833333334</v>
      </c>
      <c r="BY513" s="27">
        <f>IF($O513&gt;=BY$1,$S513+$Y513+$Z513,$Y513+$Z513)</f>
        <v>3159.507833333334</v>
      </c>
      <c r="BZ513" s="27">
        <f>IF($O513&gt;=BZ$1,$S513+$Y513+$Z513,$Y513+$Z513)</f>
        <v>3159.507833333334</v>
      </c>
      <c r="CA513" s="27">
        <f>IF($O513&gt;=CA$1,$S513+$Y513+$Z513,$Y513+$Z513)</f>
        <v>3159.507833333334</v>
      </c>
      <c r="CB513" s="27">
        <f>IF($O513&gt;=CB$1,$S513+$Y513+$Z513,$Y513+$Z513)</f>
        <v>3159.507833333334</v>
      </c>
      <c r="CC513" s="27">
        <f>IF($O513&gt;=CC$1,$S513+$Y513+$Z513,$Y513+$Z513)</f>
        <v>3159.507833333334</v>
      </c>
      <c r="CD513" s="27">
        <f>IF($O513&gt;=CD$1,$S513+$Y513+$Z513,$Y513+$Z513)</f>
        <v>3159.507833333334</v>
      </c>
      <c r="CE513" s="27">
        <f>IF($O513&gt;=CE$1,$S513+$Y513+$Z513,$Y513+$Z513)</f>
        <v>3159.507833333334</v>
      </c>
      <c r="CF513" s="27">
        <f>IF($O513&gt;=CF$1,$S513+$Y513+$Z513,$Y513+$Z513)</f>
        <v>3159.507833333334</v>
      </c>
      <c r="CG513" s="27">
        <f>IF($O513&gt;=CG$1,$S513+$Y513+$Z513,$Y513+$Z513)</f>
        <v>3159.507833333334</v>
      </c>
      <c r="CH513" s="27">
        <f>IF($O513&gt;=CH$1,$S513+$Y513+$Z513,$Y513+$Z513)</f>
        <v>3159.507833333334</v>
      </c>
      <c r="CI513" s="27">
        <f>IF($O513&gt;=CI$1,$S513+$Y513+$Z513,$Y513+$Z513)</f>
        <v>3159.507833333334</v>
      </c>
      <c r="CJ513" s="27">
        <f>IF($O513&gt;=CJ$1,$S513+$Y513+$Z513,$Y513+$Z513)</f>
        <v>3159.507833333334</v>
      </c>
      <c r="CK513" s="27">
        <f>IF($O513&gt;=CK$1,$S513+$Y513+$Z513,$Y513+$Z513)</f>
        <v>3159.507833333334</v>
      </c>
      <c r="CL513" s="27">
        <f>IF($O513&gt;=CL$1,$S513+$Y513+$Z513,$Y513+$Z513)</f>
        <v>3159.507833333334</v>
      </c>
      <c r="CM513" s="27">
        <f>IF($O513&gt;=CM$1,$S513+$Y513+$Z513,$Y513+$Z513)</f>
        <v>3159.507833333334</v>
      </c>
      <c r="CN513" s="27">
        <f>IF($O513&gt;=CN$1,$S513+$Y513,$Y513)</f>
        <v>2759.507833333334</v>
      </c>
      <c r="CO513" s="27">
        <f>IF($O513&gt;=CO$1,$S513+$Y513,$Y513)</f>
        <v>2759.507833333334</v>
      </c>
      <c r="CP513" s="27">
        <f>IF($O513&gt;=CP$1,$S513+$Y513,$Y513)</f>
        <v>2759.507833333334</v>
      </c>
      <c r="CQ513" s="27">
        <f>IF($O513&gt;=CQ$1,$S513+$Y513,$Y513)</f>
        <v>2759.507833333334</v>
      </c>
      <c r="CR513" s="27">
        <f>IF($O513&gt;=CR$1,$S513+$Y513,$Y513)</f>
        <v>2759.507833333334</v>
      </c>
      <c r="CS513" s="27">
        <f>IF($O513&gt;=CS$1,$S513+$Y513,$Y513)</f>
        <v>2759.507833333334</v>
      </c>
      <c r="CT513" s="27">
        <f>IF($O513&gt;=CT$1,$S513+$Y513,$Y513)</f>
        <v>2759.507833333334</v>
      </c>
      <c r="CU513" s="27">
        <f>IF($O513&gt;=CU$1,$S513+$Y513,$Y513)</f>
        <v>2759.507833333334</v>
      </c>
      <c r="CV513" s="27">
        <f>IF($O513&gt;=CV$1,$S513+$Y513,$Y513)</f>
        <v>2759.507833333334</v>
      </c>
      <c r="CW513" s="27">
        <f>IF($O513&gt;=CW$1,$S513+$Y513,$Y513)</f>
        <v>2759.507833333334</v>
      </c>
      <c r="CX513" s="27">
        <f>IF($O513&gt;=CX$1,$S513+$Y513,$Y513)</f>
        <v>2759.507833333334</v>
      </c>
      <c r="CY513" s="27">
        <f>IF($O513&gt;=CY$1,$S513+$Y513,$Y513)</f>
        <v>2759.507833333334</v>
      </c>
      <c r="CZ513" s="27">
        <f>IF($O513&gt;=CZ$1,$S513+$Y513,$Y513)</f>
        <v>2759.507833333334</v>
      </c>
      <c r="DA513" s="27">
        <f>IF($O513&gt;=DA$1,$S513+$Y513,$Y513)</f>
        <v>2759.507833333334</v>
      </c>
      <c r="DB513" s="27">
        <f>IF($O513&gt;=DB$1,$S513+$Y513,$Y513)</f>
        <v>2759.507833333334</v>
      </c>
      <c r="DC513" s="27">
        <f>IF($O513&gt;=DC$1,$S513+$Y513,$Y513)</f>
        <v>2759.507833333334</v>
      </c>
      <c r="DD513" s="27">
        <f>IF($O513&gt;=DD$1,$S513+$Y513,$Y513)</f>
        <v>2759.507833333334</v>
      </c>
      <c r="DE513" s="27">
        <f>IF($O513&gt;=DE$1,$S513+$Y513,$Y513)</f>
        <v>2759.507833333334</v>
      </c>
      <c r="DF513" s="27">
        <f>IF($O513&gt;=DF$1,$S513+$Y513,$Y513)</f>
        <v>2759.507833333334</v>
      </c>
      <c r="DG513" s="27">
        <f>IF($O513&gt;=DG$1,$S513+$Y513,$Y513)</f>
        <v>2759.507833333334</v>
      </c>
      <c r="DH513" s="27">
        <f>IF($O513&gt;=DH$1,$S513+$Y513,$Y513)</f>
        <v>2759.507833333334</v>
      </c>
      <c r="DI513" s="27">
        <f>IF($O513&gt;=DI$1,$S513+$Y513,$Y513)</f>
        <v>2759.507833333334</v>
      </c>
      <c r="DJ513" s="27">
        <f>IF($O513&gt;=DJ$1,$S513+$Y513,$Y513)</f>
        <v>2759.507833333334</v>
      </c>
      <c r="DK513" s="27">
        <f>IF($O513&gt;=DK$1,$S513+$Y513,$Y513)</f>
        <v>2759.507833333334</v>
      </c>
      <c r="DL513" s="27">
        <f>IF($O513&gt;=DL$1,$S513+$Y513,$Y513)</f>
        <v>2759.507833333334</v>
      </c>
      <c r="DM513" s="27">
        <f>IF($O513&gt;=DM$1,$S513+$Y513,$Y513)</f>
        <v>2759.507833333334</v>
      </c>
      <c r="DN513" s="27">
        <f>IF($O513&gt;=DN$1,$S513+$Y513,$Y513)</f>
        <v>2759.507833333334</v>
      </c>
      <c r="DO513" s="27">
        <f>IF($O513&gt;=DO$1,$S513+$Y513,$Y513)</f>
        <v>2759.507833333334</v>
      </c>
      <c r="DP513" s="27">
        <f>IF($O513&gt;=DP$1,$S513+$Y513,$Y513)</f>
        <v>2759.507833333334</v>
      </c>
      <c r="DQ513" s="27">
        <f>IF($O513&gt;=DQ$1,$S513+$Y513,$Y513)</f>
        <v>2759.507833333334</v>
      </c>
      <c r="DR513" s="27">
        <f>IF($O513&gt;=DR$1,$S513+$Y513,$Y513)</f>
        <v>2759.507833333334</v>
      </c>
      <c r="DS513" s="27">
        <f>IF($O513&gt;=DS$1,$S513+$Y513,$Y513)</f>
        <v>2759.507833333334</v>
      </c>
      <c r="DT513" s="27">
        <f>IF($O513&gt;=DT$1,$S513+$Y513,$Y513)</f>
        <v>2759.507833333334</v>
      </c>
      <c r="DU513" s="27">
        <f>IF($O513&gt;=DU$1,$S513+$Y513,$Y513)</f>
        <v>2759.507833333334</v>
      </c>
      <c r="DV513" s="27">
        <f>IF($O513&gt;=DV$1,$S513+$Y513,$Y513)</f>
        <v>2759.507833333334</v>
      </c>
      <c r="DW513" s="27">
        <f>IF($O513&gt;=DW$1,$S513+$Y513,$Y513)</f>
        <v>2759.507833333334</v>
      </c>
      <c r="DX513" s="27">
        <f>IF($O513&gt;=DX$1,$S513+$Y513,$Y513)</f>
        <v>2759.507833333334</v>
      </c>
      <c r="DY513" s="27">
        <f>IF($O513&gt;=DY$1,$S513+$Y513,$Y513)</f>
        <v>2759.507833333334</v>
      </c>
      <c r="DZ513" s="27">
        <f>IF($O513&gt;=DZ$1,$S513+$Y513,$Y513)</f>
        <v>2759.507833333334</v>
      </c>
      <c r="EA513" s="27">
        <f>IF($O513&gt;=EA$1,$S513+$Y513,$Y513)</f>
        <v>2759.507833333334</v>
      </c>
      <c r="EB513" s="27">
        <f>IF($O513&gt;=EB$1,$S513+$Y513,$Y513)</f>
        <v>2759.507833333334</v>
      </c>
      <c r="EC513" s="27">
        <f>IF($O513&gt;=EC$1,$S513+$Y513,$Y513)</f>
        <v>2759.507833333334</v>
      </c>
      <c r="ED513" s="27">
        <f>IF($O513&gt;=ED$1,$S513+$Y513,$Y513)</f>
        <v>2759.507833333334</v>
      </c>
      <c r="EE513" s="27">
        <f>IF($O513&gt;=EE$1,$S513+$Y513,$Y513)</f>
        <v>2759.507833333334</v>
      </c>
      <c r="EF513" s="27">
        <f>IF($O513&gt;=EF$1,$S513+$Y513,$Y513)</f>
        <v>2759.507833333334</v>
      </c>
      <c r="EG513" s="27">
        <f>IF($O513&gt;=EG$1,$S513+$Y513,$Y513)</f>
        <v>2759.507833333334</v>
      </c>
      <c r="EH513" s="27">
        <f>IF($O513&gt;=EH$1,$S513+$Y513,$Y513)</f>
        <v>2759.507833333334</v>
      </c>
      <c r="EI513" s="27">
        <f>IF($O513&gt;=EI$1,$S513+$Y513,$Y513)</f>
        <v>2759.507833333334</v>
      </c>
      <c r="EJ513" s="27">
        <f>IF($O513&gt;=EJ$1,$S513+$Y513,$Y513)</f>
        <v>2759.507833333334</v>
      </c>
      <c r="EK513" s="27">
        <f>IF($O513&gt;=EK$1,$S513+$Y513,$Y513)</f>
        <v>2759.507833333334</v>
      </c>
      <c r="EL513" s="27">
        <f>IF($O513&gt;=EL$1,$S513+$Y513,$Y513)</f>
        <v>2759.507833333334</v>
      </c>
      <c r="EM513" s="27">
        <f>IF($O513&gt;=EM$1,$S513+$Y513,$Y513)</f>
        <v>2759.507833333334</v>
      </c>
      <c r="EN513" s="27">
        <f>IF($O513&gt;=EN$1,$S513+$Y513,$Y513)</f>
        <v>2759.507833333334</v>
      </c>
      <c r="EO513" s="27">
        <f>IF($O513&gt;=EO$1,$S513+$Y513,$Y513)</f>
        <v>2759.507833333334</v>
      </c>
      <c r="EP513" s="27">
        <f>IF($O513&gt;=EP$1,$S513+$Y513,$Y513)</f>
        <v>2759.507833333334</v>
      </c>
      <c r="EQ513" s="27">
        <f>IF($O513&gt;=EQ$1,$S513+$Y513,$Y513)</f>
        <v>2759.507833333334</v>
      </c>
      <c r="ER513" s="27">
        <f>IF($O513&gt;=ER$1,$S513+$Y513,$Y513)</f>
        <v>2759.507833333334</v>
      </c>
      <c r="ES513" s="27">
        <f>IF($O513&gt;=ES$1,$S513+$Y513,$Y513)</f>
        <v>2759.507833333334</v>
      </c>
      <c r="ET513" s="27">
        <f>IF($O513&gt;=ET$1,$S513+$Y513,$Y513)</f>
        <v>2759.507833333334</v>
      </c>
      <c r="EU513" s="27">
        <f>IF($O513&gt;=EU$1,$S513+$Y513,$Y513)</f>
        <v>2759.507833333334</v>
      </c>
      <c r="EV513" s="27">
        <f>IF($O513&gt;=EV$1,$S513,0)</f>
        <v>2759.507833333334</v>
      </c>
      <c r="EW513" s="27">
        <f>IF($O513&gt;=EW$1,$S513,0)</f>
        <v>2759.507833333334</v>
      </c>
      <c r="EX513" s="27">
        <f>IF($O513&gt;=EX$1,$S513,0)</f>
        <v>2759.507833333334</v>
      </c>
      <c r="EY513" s="27">
        <f>IF($O513&gt;=EY$1,$S513,0)</f>
        <v>2759.507833333334</v>
      </c>
      <c r="EZ513" s="27">
        <f>IF($O513&gt;=EZ$1,$S513,0)</f>
        <v>2759.507833333334</v>
      </c>
      <c r="FA513" s="27">
        <f>IF($O513&gt;=FA$1,$S513,0)</f>
        <v>2759.507833333334</v>
      </c>
      <c r="FB513" s="27">
        <f>IF($O513&gt;=FB$1,$S513,0)</f>
        <v>2759.507833333334</v>
      </c>
      <c r="FC513" s="27">
        <f>IF($O513&gt;=FC$1,$S513,0)</f>
        <v>2759.507833333334</v>
      </c>
      <c r="FD513" s="27">
        <f>IF($O513&gt;=FD$1,$S513,0)</f>
        <v>2759.507833333334</v>
      </c>
      <c r="FE513" s="27">
        <f>IF($O513&gt;=FE$1,$S513,0)</f>
        <v>2759.507833333334</v>
      </c>
      <c r="FF513" s="27">
        <f>IF($O513&gt;=FF$1,$S513,0)</f>
        <v>2759.507833333334</v>
      </c>
      <c r="FG513" s="27">
        <f>IF($O513&gt;=FG$1,$S513,0)</f>
        <v>2759.507833333334</v>
      </c>
      <c r="FH513" s="27">
        <f>IF($O513&gt;=FH$1,$S513,0)</f>
        <v>2759.507833333334</v>
      </c>
      <c r="FI513" s="27">
        <f>IF($O513&gt;=FI$1,$S513,0)</f>
        <v>2759.507833333334</v>
      </c>
      <c r="FJ513" s="27">
        <f>IF($O513&gt;=FJ$1,$S513,0)</f>
        <v>2759.507833333334</v>
      </c>
      <c r="FK513" s="27">
        <f>IF($O513&gt;=FK$1,$S513,0)</f>
        <v>2759.507833333334</v>
      </c>
      <c r="FL513" s="27">
        <f>IF($O513&gt;=FL$1,$S513,0)</f>
        <v>2759.507833333334</v>
      </c>
      <c r="FM513" s="27">
        <f>IF($O513&gt;=FM$1,$S513,0)</f>
        <v>2759.507833333334</v>
      </c>
      <c r="FN513" s="27">
        <f>IF($O513&gt;=FN$1,$S513,0)</f>
        <v>0</v>
      </c>
      <c r="FO513" s="27">
        <f>IF($O513&gt;=FO$1,$S513,0)</f>
        <v>0</v>
      </c>
      <c r="FP513" s="27">
        <f>IF($O513&gt;=FP$1,$S513,0)</f>
        <v>0</v>
      </c>
      <c r="FQ513" s="27">
        <f>IF($O513&gt;=FQ$1,$S513,0)</f>
        <v>0</v>
      </c>
      <c r="FR513" s="27">
        <f>IF($O513&gt;=FR$1,$S513,0)</f>
        <v>0</v>
      </c>
      <c r="FS513" s="27">
        <f>IF($O513&gt;=FS$1,$S513,0)</f>
        <v>0</v>
      </c>
      <c r="FT513" s="27">
        <f>IF($O513&gt;=FT$1,$S513,0)</f>
        <v>0</v>
      </c>
      <c r="FU513" s="27">
        <f>IF($O513&gt;=FU$1,$S513,0)</f>
        <v>0</v>
      </c>
      <c r="FV513" s="27">
        <f>IF($O513&gt;=FV$1,$S513,0)</f>
        <v>0</v>
      </c>
      <c r="FW513" s="27">
        <f>IF($O513&gt;=FW$1,$S513,0)</f>
        <v>0</v>
      </c>
      <c r="FX513" s="27">
        <f>IF($O513&gt;=FX$1,$S513,0)</f>
        <v>0</v>
      </c>
      <c r="FY513" s="27">
        <f>IF($O513&gt;=FY$1,$S513,0)</f>
        <v>0</v>
      </c>
      <c r="FZ513" s="27">
        <f>IF($O513&gt;=FZ$1,$S513,0)</f>
        <v>0</v>
      </c>
      <c r="GA513" s="27">
        <f>IF($O513&gt;=GA$1,$S513,0)</f>
        <v>0</v>
      </c>
      <c r="GB513" s="27">
        <f>IF($O513&gt;=GB$1,$S513,0)</f>
        <v>0</v>
      </c>
      <c r="GC513" s="27">
        <f>IF($O513&gt;=GC$1,$S513,0)</f>
        <v>0</v>
      </c>
      <c r="GD513" s="27">
        <f>IF($O513&gt;=GD$1,$S513,0)</f>
        <v>0</v>
      </c>
      <c r="GE513" s="27">
        <f>IF($O513&gt;=GE$1,$S513,0)</f>
        <v>0</v>
      </c>
      <c r="GF513" s="27">
        <f>IF($O513&gt;=GF$1,$S513,0)</f>
        <v>0</v>
      </c>
      <c r="GG513" s="27">
        <f>IF($O513&gt;=GG$1,$S513,0)</f>
        <v>0</v>
      </c>
      <c r="GH513" s="27">
        <f>IF($O513&gt;=GH$1,$S513,0)</f>
        <v>0</v>
      </c>
      <c r="GI513" s="27">
        <f>IF($O513&gt;=GI$1,$S513,0)</f>
        <v>0</v>
      </c>
      <c r="GJ513" s="27">
        <f>IF($O513&gt;=GJ$1,$S513,0)</f>
        <v>0</v>
      </c>
      <c r="GK513" s="27">
        <f>IF($O513&gt;=GK$1,$S513,0)</f>
        <v>0</v>
      </c>
      <c r="GL513" s="27">
        <f>IF($O513&gt;=GL$1,$S513,0)</f>
        <v>0</v>
      </c>
      <c r="GM513" s="27">
        <f>IF($O513&gt;=GM$1,$S513,0)</f>
        <v>0</v>
      </c>
      <c r="GN513" s="27">
        <f>IF($O513&gt;=GN$1,$S513,0)</f>
        <v>0</v>
      </c>
      <c r="GO513" s="27">
        <f>IF($O513&gt;=GO$1,$S513,0)</f>
        <v>0</v>
      </c>
      <c r="GP513" s="27">
        <f>IF($O513&gt;=GP$1,$S513,0)</f>
        <v>0</v>
      </c>
      <c r="GQ513" s="27">
        <f>IF($O513&gt;=GQ$1,$S513,0)</f>
        <v>0</v>
      </c>
      <c r="GR513" s="27">
        <f>IF($O513&gt;=GR$1,$S513,0)</f>
        <v>0</v>
      </c>
      <c r="GS513" s="27">
        <f>IF($O513&gt;=GS$1,$S513,0)</f>
        <v>0</v>
      </c>
      <c r="GT513" s="27">
        <f>IF($O513&gt;=GT$1,$S513,0)</f>
        <v>0</v>
      </c>
      <c r="GU513" s="27">
        <f>IF($O513&gt;=GU$1,$S513,0)</f>
        <v>0</v>
      </c>
      <c r="GV513" s="27">
        <f>IF($O513&gt;=GV$1,$S513,0)</f>
        <v>0</v>
      </c>
      <c r="GW513" s="27">
        <f>IF($O513&gt;=GW$1,$S513,0)</f>
        <v>0</v>
      </c>
      <c r="GX513" s="27">
        <f>IF($O513&gt;=GX$1,$S513,0)</f>
        <v>0</v>
      </c>
      <c r="GY513" s="27">
        <f>IF($O513&gt;=GY$1,$S513,0)</f>
        <v>0</v>
      </c>
      <c r="GZ513" s="27">
        <f>IF($O513&gt;=GZ$1,$S513,0)</f>
        <v>0</v>
      </c>
      <c r="HA513" s="27">
        <f>IF($O513&gt;=HA$1,$S513,0)</f>
        <v>0</v>
      </c>
      <c r="HB513" s="27">
        <f>IF($O513&gt;=HB$1,$S513,0)</f>
        <v>0</v>
      </c>
      <c r="HC513" s="27">
        <f>IF($O513&gt;=HC$1,$S513,0)</f>
        <v>0</v>
      </c>
    </row>
    <row r="514" spans="1:211">
      <c r="A514" s="3">
        <v>113581</v>
      </c>
      <c r="B514" s="3" t="s">
        <v>479</v>
      </c>
      <c r="C514" s="3" t="s">
        <v>464</v>
      </c>
      <c r="D514" s="3">
        <v>55</v>
      </c>
      <c r="E514" s="4">
        <v>38166</v>
      </c>
      <c r="F514" s="5">
        <v>13.986301369863014</v>
      </c>
      <c r="G514" s="3" t="s">
        <v>446</v>
      </c>
      <c r="H514" s="4">
        <v>23246</v>
      </c>
      <c r="I514" s="9" t="s">
        <v>824</v>
      </c>
      <c r="J514" s="5">
        <v>6338.17</v>
      </c>
      <c r="K514" s="31">
        <v>250</v>
      </c>
      <c r="L514" s="32">
        <v>14</v>
      </c>
      <c r="M514" s="33">
        <f>VLOOKUP(L514,FIND,3,TRUE)</f>
        <v>1.1000000000000001</v>
      </c>
      <c r="N514" s="32">
        <f>IF(L514&gt;30,180,VLOOKUP(L514,TEMPO,2,FALSE))</f>
        <v>84</v>
      </c>
      <c r="O514" s="32">
        <f>IF(R514&gt;0,4,N514)</f>
        <v>84</v>
      </c>
      <c r="P514" s="96">
        <f>J514*M514*L514</f>
        <v>97607.818000000014</v>
      </c>
      <c r="Q514" s="96">
        <f>10934.45*2</f>
        <v>21868.9</v>
      </c>
      <c r="R514" s="96">
        <f>IF(P514&lt;=Q514,P514/4,0)</f>
        <v>0</v>
      </c>
      <c r="S514" s="5">
        <f>IF(P514&gt;=Q514,P514/N514,0)</f>
        <v>1161.9978333333336</v>
      </c>
      <c r="T514" s="3"/>
      <c r="U514" s="3">
        <f>IF(T514="",1,0)</f>
        <v>1</v>
      </c>
      <c r="V514" s="3">
        <v>136</v>
      </c>
      <c r="W514" s="5">
        <v>0</v>
      </c>
      <c r="X514" s="5">
        <v>245.73</v>
      </c>
      <c r="Y514" s="5">
        <f>X514*W514</f>
        <v>0</v>
      </c>
      <c r="Z514" s="5">
        <v>400</v>
      </c>
      <c r="AA514" s="5">
        <f>S514+Y514+Z514</f>
        <v>1561.9978333333336</v>
      </c>
      <c r="AB514" s="39">
        <f>(J514/12+J514/12*1.3333333333+450/12+J514/30*6/12+J514)*1.3+Y514+Z514+153.9</f>
        <v>10581.746544421558</v>
      </c>
      <c r="AC514" s="39" t="s">
        <v>464</v>
      </c>
      <c r="AD514" s="39">
        <f>J514*1.3+400+153.9</f>
        <v>8793.5210000000006</v>
      </c>
      <c r="AE514" s="39">
        <f>SUMIFS('CUSTO MENSAL FUNC NOVO'!H:H,'CUSTO MENSAL FUNC NOVO'!A:A,'VALORES MENSAIS'!AC514)</f>
        <v>7085.2820000000002</v>
      </c>
      <c r="AF514" s="27">
        <f>IF($R514&gt;0,$R514,$S514)+$Y514+$Z514</f>
        <v>1561.9978333333336</v>
      </c>
      <c r="AG514" s="27">
        <f>IF($R514&gt;0,$R514,$S514)+$Y514+$Z514</f>
        <v>1561.9978333333336</v>
      </c>
      <c r="AH514" s="27">
        <f>IF($R514&gt;0,$R514,$S514)+$Y514+$Z514</f>
        <v>1561.9978333333336</v>
      </c>
      <c r="AI514" s="27">
        <f>IF($R514&gt;0,$R514,$S514)+$Y514+$Z514</f>
        <v>1561.9978333333336</v>
      </c>
      <c r="AJ514" s="27">
        <f>IF($O514&gt;=AJ$1,$S514+$Y514+$Z514,$Y514+$Z514)</f>
        <v>1561.9978333333336</v>
      </c>
      <c r="AK514" s="27">
        <f>IF($O514&gt;=AK$1,$S514+$Y514+$Z514,$Y514+$Z514)</f>
        <v>1561.9978333333336</v>
      </c>
      <c r="AL514" s="27">
        <f>IF($O514&gt;=AL$1,$S514+$Y514+$Z514,$Y514+$Z514)</f>
        <v>1561.9978333333336</v>
      </c>
      <c r="AM514" s="27">
        <f>IF($O514&gt;=AM$1,$S514+$Y514+$Z514,$Y514+$Z514)</f>
        <v>1561.9978333333336</v>
      </c>
      <c r="AN514" s="27">
        <f>IF($O514&gt;=AN$1,$S514+$Y514+$Z514,$Y514+$Z514)</f>
        <v>1561.9978333333336</v>
      </c>
      <c r="AO514" s="27">
        <f>IF($O514&gt;=AO$1,$S514+$Y514+$Z514,$Y514+$Z514)</f>
        <v>1561.9978333333336</v>
      </c>
      <c r="AP514" s="27">
        <f>IF($O514&gt;=AP$1,$S514+$Y514+$Z514,$Y514+$Z514)</f>
        <v>1561.9978333333336</v>
      </c>
      <c r="AQ514" s="27">
        <f>IF($O514&gt;=AQ$1,$S514+$Y514+$Z514,$Y514+$Z514)</f>
        <v>1561.9978333333336</v>
      </c>
      <c r="AR514" s="27">
        <f>IF($O514&gt;=AR$1,$S514+$Y514+$Z514,$Y514+$Z514)</f>
        <v>1561.9978333333336</v>
      </c>
      <c r="AS514" s="27">
        <f>IF($O514&gt;=AS$1,$S514+$Y514+$Z514,$Y514+$Z514)</f>
        <v>1561.9978333333336</v>
      </c>
      <c r="AT514" s="27">
        <f>IF($O514&gt;=AT$1,$S514+$Y514+$Z514,$Y514+$Z514)</f>
        <v>1561.9978333333336</v>
      </c>
      <c r="AU514" s="27">
        <f>IF($O514&gt;=AU$1,$S514+$Y514+$Z514,$Y514+$Z514)</f>
        <v>1561.9978333333336</v>
      </c>
      <c r="AV514" s="27">
        <f>IF($O514&gt;=AV$1,$S514+$Y514+$Z514,$Y514+$Z514)</f>
        <v>1561.9978333333336</v>
      </c>
      <c r="AW514" s="27">
        <f>IF($O514&gt;=AW$1,$S514+$Y514+$Z514,$Y514+$Z514)</f>
        <v>1561.9978333333336</v>
      </c>
      <c r="AX514" s="27">
        <f>IF($O514&gt;=AX$1,$S514+$Y514+$Z514,$Y514+$Z514)</f>
        <v>1561.9978333333336</v>
      </c>
      <c r="AY514" s="27">
        <f>IF($O514&gt;=AY$1,$S514+$Y514+$Z514,$Y514+$Z514)</f>
        <v>1561.9978333333336</v>
      </c>
      <c r="AZ514" s="27">
        <f>IF($O514&gt;=AZ$1,$S514+$Y514+$Z514,$Y514+$Z514)</f>
        <v>1561.9978333333336</v>
      </c>
      <c r="BA514" s="27">
        <f>IF($O514&gt;=BA$1,$S514+$Y514+$Z514,$Y514+$Z514)</f>
        <v>1561.9978333333336</v>
      </c>
      <c r="BB514" s="27">
        <f>IF($O514&gt;=BB$1,$S514+$Y514+$Z514,$Y514+$Z514)</f>
        <v>1561.9978333333336</v>
      </c>
      <c r="BC514" s="27">
        <f>IF($O514&gt;=BC$1,$S514+$Y514+$Z514,$Y514+$Z514)</f>
        <v>1561.9978333333336</v>
      </c>
      <c r="BD514" s="27">
        <f>IF($O514&gt;=BD$1,$S514+$Y514+$Z514,$Y514+$Z514)</f>
        <v>1561.9978333333336</v>
      </c>
      <c r="BE514" s="27">
        <f>IF($O514&gt;=BE$1,$S514+$Y514+$Z514,$Y514+$Z514)</f>
        <v>1561.9978333333336</v>
      </c>
      <c r="BF514" s="27">
        <f>IF($O514&gt;=BF$1,$S514+$Y514+$Z514,$Y514+$Z514)</f>
        <v>1561.9978333333336</v>
      </c>
      <c r="BG514" s="27">
        <f>IF($O514&gt;=BG$1,$S514+$Y514+$Z514,$Y514+$Z514)</f>
        <v>1561.9978333333336</v>
      </c>
      <c r="BH514" s="27">
        <f>IF($O514&gt;=BH$1,$S514+$Y514+$Z514,$Y514+$Z514)</f>
        <v>1561.9978333333336</v>
      </c>
      <c r="BI514" s="27">
        <f>IF($O514&gt;=BI$1,$S514+$Y514+$Z514,$Y514+$Z514)</f>
        <v>1561.9978333333336</v>
      </c>
      <c r="BJ514" s="27">
        <f>IF($O514&gt;=BJ$1,$S514+$Y514+$Z514,$Y514+$Z514)</f>
        <v>1561.9978333333336</v>
      </c>
      <c r="BK514" s="27">
        <f>IF($O514&gt;=BK$1,$S514+$Y514+$Z514,$Y514+$Z514)</f>
        <v>1561.9978333333336</v>
      </c>
      <c r="BL514" s="27">
        <f>IF($O514&gt;=BL$1,$S514+$Y514+$Z514,$Y514+$Z514)</f>
        <v>1561.9978333333336</v>
      </c>
      <c r="BM514" s="27">
        <f>IF($O514&gt;=BM$1,$S514+$Y514+$Z514,$Y514+$Z514)</f>
        <v>1561.9978333333336</v>
      </c>
      <c r="BN514" s="27">
        <f>IF($O514&gt;=BN$1,$S514+$Y514+$Z514,$Y514+$Z514)</f>
        <v>1561.9978333333336</v>
      </c>
      <c r="BO514" s="27">
        <f>IF($O514&gt;=BO$1,$S514+$Y514+$Z514,$Y514+$Z514)</f>
        <v>1561.9978333333336</v>
      </c>
      <c r="BP514" s="27">
        <f>IF($O514&gt;=BP$1,$S514+$Y514+$Z514,$Y514+$Z514)</f>
        <v>1561.9978333333336</v>
      </c>
      <c r="BQ514" s="27">
        <f>IF($O514&gt;=BQ$1,$S514+$Y514+$Z514,$Y514+$Z514)</f>
        <v>1561.9978333333336</v>
      </c>
      <c r="BR514" s="27">
        <f>IF($O514&gt;=BR$1,$S514+$Y514+$Z514,$Y514+$Z514)</f>
        <v>1561.9978333333336</v>
      </c>
      <c r="BS514" s="27">
        <f>IF($O514&gt;=BS$1,$S514+$Y514+$Z514,$Y514+$Z514)</f>
        <v>1561.9978333333336</v>
      </c>
      <c r="BT514" s="27">
        <f>IF($O514&gt;=BT$1,$S514+$Y514+$Z514,$Y514+$Z514)</f>
        <v>1561.9978333333336</v>
      </c>
      <c r="BU514" s="27">
        <f>IF($O514&gt;=BU$1,$S514+$Y514+$Z514,$Y514+$Z514)</f>
        <v>1561.9978333333336</v>
      </c>
      <c r="BV514" s="27">
        <f>IF($O514&gt;=BV$1,$S514+$Y514+$Z514,$Y514+$Z514)</f>
        <v>1561.9978333333336</v>
      </c>
      <c r="BW514" s="27">
        <f>IF($O514&gt;=BW$1,$S514+$Y514+$Z514,$Y514+$Z514)</f>
        <v>1561.9978333333336</v>
      </c>
      <c r="BX514" s="27">
        <f>IF($O514&gt;=BX$1,$S514+$Y514+$Z514,$Y514+$Z514)</f>
        <v>1561.9978333333336</v>
      </c>
      <c r="BY514" s="27">
        <f>IF($O514&gt;=BY$1,$S514+$Y514+$Z514,$Y514+$Z514)</f>
        <v>1561.9978333333336</v>
      </c>
      <c r="BZ514" s="27">
        <f>IF($O514&gt;=BZ$1,$S514+$Y514+$Z514,$Y514+$Z514)</f>
        <v>1561.9978333333336</v>
      </c>
      <c r="CA514" s="27">
        <f>IF($O514&gt;=CA$1,$S514+$Y514+$Z514,$Y514+$Z514)</f>
        <v>1561.9978333333336</v>
      </c>
      <c r="CB514" s="27">
        <f>IF($O514&gt;=CB$1,$S514+$Y514+$Z514,$Y514+$Z514)</f>
        <v>1561.9978333333336</v>
      </c>
      <c r="CC514" s="27">
        <f>IF($O514&gt;=CC$1,$S514+$Y514+$Z514,$Y514+$Z514)</f>
        <v>1561.9978333333336</v>
      </c>
      <c r="CD514" s="27">
        <f>IF($O514&gt;=CD$1,$S514+$Y514+$Z514,$Y514+$Z514)</f>
        <v>1561.9978333333336</v>
      </c>
      <c r="CE514" s="27">
        <f>IF($O514&gt;=CE$1,$S514+$Y514+$Z514,$Y514+$Z514)</f>
        <v>1561.9978333333336</v>
      </c>
      <c r="CF514" s="27">
        <f>IF($O514&gt;=CF$1,$S514+$Y514+$Z514,$Y514+$Z514)</f>
        <v>1561.9978333333336</v>
      </c>
      <c r="CG514" s="27">
        <f>IF($O514&gt;=CG$1,$S514+$Y514+$Z514,$Y514+$Z514)</f>
        <v>1561.9978333333336</v>
      </c>
      <c r="CH514" s="27">
        <f>IF($O514&gt;=CH$1,$S514+$Y514+$Z514,$Y514+$Z514)</f>
        <v>1561.9978333333336</v>
      </c>
      <c r="CI514" s="27">
        <f>IF($O514&gt;=CI$1,$S514+$Y514+$Z514,$Y514+$Z514)</f>
        <v>1561.9978333333336</v>
      </c>
      <c r="CJ514" s="27">
        <f>IF($O514&gt;=CJ$1,$S514+$Y514+$Z514,$Y514+$Z514)</f>
        <v>1561.9978333333336</v>
      </c>
      <c r="CK514" s="27">
        <f>IF($O514&gt;=CK$1,$S514+$Y514+$Z514,$Y514+$Z514)</f>
        <v>1561.9978333333336</v>
      </c>
      <c r="CL514" s="27">
        <f>IF($O514&gt;=CL$1,$S514+$Y514+$Z514,$Y514+$Z514)</f>
        <v>1561.9978333333336</v>
      </c>
      <c r="CM514" s="27">
        <f>IF($O514&gt;=CM$1,$S514+$Y514+$Z514,$Y514+$Z514)</f>
        <v>1561.9978333333336</v>
      </c>
      <c r="CN514" s="27">
        <f>IF($O514&gt;=CN$1,$S514+$Y514,$Y514)</f>
        <v>1161.9978333333336</v>
      </c>
      <c r="CO514" s="27">
        <f>IF($O514&gt;=CO$1,$S514+$Y514,$Y514)</f>
        <v>1161.9978333333336</v>
      </c>
      <c r="CP514" s="27">
        <f>IF($O514&gt;=CP$1,$S514+$Y514,$Y514)</f>
        <v>1161.9978333333336</v>
      </c>
      <c r="CQ514" s="27">
        <f>IF($O514&gt;=CQ$1,$S514+$Y514,$Y514)</f>
        <v>1161.9978333333336</v>
      </c>
      <c r="CR514" s="27">
        <f>IF($O514&gt;=CR$1,$S514+$Y514,$Y514)</f>
        <v>1161.9978333333336</v>
      </c>
      <c r="CS514" s="27">
        <f>IF($O514&gt;=CS$1,$S514+$Y514,$Y514)</f>
        <v>1161.9978333333336</v>
      </c>
      <c r="CT514" s="27">
        <f>IF($O514&gt;=CT$1,$S514+$Y514,$Y514)</f>
        <v>1161.9978333333336</v>
      </c>
      <c r="CU514" s="27">
        <f>IF($O514&gt;=CU$1,$S514+$Y514,$Y514)</f>
        <v>1161.9978333333336</v>
      </c>
      <c r="CV514" s="27">
        <f>IF($O514&gt;=CV$1,$S514+$Y514,$Y514)</f>
        <v>1161.9978333333336</v>
      </c>
      <c r="CW514" s="27">
        <f>IF($O514&gt;=CW$1,$S514+$Y514,$Y514)</f>
        <v>1161.9978333333336</v>
      </c>
      <c r="CX514" s="27">
        <f>IF($O514&gt;=CX$1,$S514+$Y514,$Y514)</f>
        <v>1161.9978333333336</v>
      </c>
      <c r="CY514" s="27">
        <f>IF($O514&gt;=CY$1,$S514+$Y514,$Y514)</f>
        <v>1161.9978333333336</v>
      </c>
      <c r="CZ514" s="27">
        <f>IF($O514&gt;=CZ$1,$S514+$Y514,$Y514)</f>
        <v>1161.9978333333336</v>
      </c>
      <c r="DA514" s="27">
        <f>IF($O514&gt;=DA$1,$S514+$Y514,$Y514)</f>
        <v>1161.9978333333336</v>
      </c>
      <c r="DB514" s="27">
        <f>IF($O514&gt;=DB$1,$S514+$Y514,$Y514)</f>
        <v>1161.9978333333336</v>
      </c>
      <c r="DC514" s="27">
        <f>IF($O514&gt;=DC$1,$S514+$Y514,$Y514)</f>
        <v>1161.9978333333336</v>
      </c>
      <c r="DD514" s="27">
        <f>IF($O514&gt;=DD$1,$S514+$Y514,$Y514)</f>
        <v>1161.9978333333336</v>
      </c>
      <c r="DE514" s="27">
        <f>IF($O514&gt;=DE$1,$S514+$Y514,$Y514)</f>
        <v>1161.9978333333336</v>
      </c>
      <c r="DF514" s="27">
        <f>IF($O514&gt;=DF$1,$S514+$Y514,$Y514)</f>
        <v>1161.9978333333336</v>
      </c>
      <c r="DG514" s="27">
        <f>IF($O514&gt;=DG$1,$S514+$Y514,$Y514)</f>
        <v>1161.9978333333336</v>
      </c>
      <c r="DH514" s="27">
        <f>IF($O514&gt;=DH$1,$S514+$Y514,$Y514)</f>
        <v>1161.9978333333336</v>
      </c>
      <c r="DI514" s="27">
        <f>IF($O514&gt;=DI$1,$S514+$Y514,$Y514)</f>
        <v>1161.9978333333336</v>
      </c>
      <c r="DJ514" s="27">
        <f>IF($O514&gt;=DJ$1,$S514+$Y514,$Y514)</f>
        <v>1161.9978333333336</v>
      </c>
      <c r="DK514" s="27">
        <f>IF($O514&gt;=DK$1,$S514+$Y514,$Y514)</f>
        <v>1161.9978333333336</v>
      </c>
      <c r="DL514" s="27">
        <f>IF($O514&gt;=DL$1,$S514+$Y514,$Y514)</f>
        <v>0</v>
      </c>
      <c r="DM514" s="27">
        <f>IF($O514&gt;=DM$1,$S514+$Y514,$Y514)</f>
        <v>0</v>
      </c>
      <c r="DN514" s="27">
        <f>IF($O514&gt;=DN$1,$S514+$Y514,$Y514)</f>
        <v>0</v>
      </c>
      <c r="DO514" s="27">
        <f>IF($O514&gt;=DO$1,$S514+$Y514,$Y514)</f>
        <v>0</v>
      </c>
      <c r="DP514" s="27">
        <f>IF($O514&gt;=DP$1,$S514+$Y514,$Y514)</f>
        <v>0</v>
      </c>
      <c r="DQ514" s="27">
        <f>IF($O514&gt;=DQ$1,$S514+$Y514,$Y514)</f>
        <v>0</v>
      </c>
      <c r="DR514" s="27">
        <f>IF($O514&gt;=DR$1,$S514+$Y514,$Y514)</f>
        <v>0</v>
      </c>
      <c r="DS514" s="27">
        <f>IF($O514&gt;=DS$1,$S514+$Y514,$Y514)</f>
        <v>0</v>
      </c>
      <c r="DT514" s="27">
        <f>IF($O514&gt;=DT$1,$S514+$Y514,$Y514)</f>
        <v>0</v>
      </c>
      <c r="DU514" s="27">
        <f>IF($O514&gt;=DU$1,$S514+$Y514,$Y514)</f>
        <v>0</v>
      </c>
      <c r="DV514" s="27">
        <f>IF($O514&gt;=DV$1,$S514+$Y514,$Y514)</f>
        <v>0</v>
      </c>
      <c r="DW514" s="27">
        <f>IF($O514&gt;=DW$1,$S514+$Y514,$Y514)</f>
        <v>0</v>
      </c>
      <c r="DX514" s="27">
        <f>IF($O514&gt;=DX$1,$S514+$Y514,$Y514)</f>
        <v>0</v>
      </c>
      <c r="DY514" s="27">
        <f>IF($O514&gt;=DY$1,$S514+$Y514,$Y514)</f>
        <v>0</v>
      </c>
      <c r="DZ514" s="27">
        <f>IF($O514&gt;=DZ$1,$S514+$Y514,$Y514)</f>
        <v>0</v>
      </c>
      <c r="EA514" s="27">
        <f>IF($O514&gt;=EA$1,$S514+$Y514,$Y514)</f>
        <v>0</v>
      </c>
      <c r="EB514" s="27">
        <f>IF($O514&gt;=EB$1,$S514+$Y514,$Y514)</f>
        <v>0</v>
      </c>
      <c r="EC514" s="27">
        <f>IF($O514&gt;=EC$1,$S514+$Y514,$Y514)</f>
        <v>0</v>
      </c>
      <c r="ED514" s="27">
        <f>IF($O514&gt;=ED$1,$S514+$Y514,$Y514)</f>
        <v>0</v>
      </c>
      <c r="EE514" s="27">
        <f>IF($O514&gt;=EE$1,$S514+$Y514,$Y514)</f>
        <v>0</v>
      </c>
      <c r="EF514" s="27">
        <f>IF($O514&gt;=EF$1,$S514+$Y514,$Y514)</f>
        <v>0</v>
      </c>
      <c r="EG514" s="27">
        <f>IF($O514&gt;=EG$1,$S514+$Y514,$Y514)</f>
        <v>0</v>
      </c>
      <c r="EH514" s="27">
        <f>IF($O514&gt;=EH$1,$S514+$Y514,$Y514)</f>
        <v>0</v>
      </c>
      <c r="EI514" s="27">
        <f>IF($O514&gt;=EI$1,$S514+$Y514,$Y514)</f>
        <v>0</v>
      </c>
      <c r="EJ514" s="27">
        <f>IF($O514&gt;=EJ$1,$S514+$Y514,$Y514)</f>
        <v>0</v>
      </c>
      <c r="EK514" s="27">
        <f>IF($O514&gt;=EK$1,$S514+$Y514,$Y514)</f>
        <v>0</v>
      </c>
      <c r="EL514" s="27">
        <f>IF($O514&gt;=EL$1,$S514+$Y514,$Y514)</f>
        <v>0</v>
      </c>
      <c r="EM514" s="27">
        <f>IF($O514&gt;=EM$1,$S514+$Y514,$Y514)</f>
        <v>0</v>
      </c>
      <c r="EN514" s="27">
        <f>IF($O514&gt;=EN$1,$S514+$Y514,$Y514)</f>
        <v>0</v>
      </c>
      <c r="EO514" s="27">
        <f>IF($O514&gt;=EO$1,$S514+$Y514,$Y514)</f>
        <v>0</v>
      </c>
      <c r="EP514" s="27">
        <f>IF($O514&gt;=EP$1,$S514+$Y514,$Y514)</f>
        <v>0</v>
      </c>
      <c r="EQ514" s="27">
        <f>IF($O514&gt;=EQ$1,$S514+$Y514,$Y514)</f>
        <v>0</v>
      </c>
      <c r="ER514" s="27">
        <f>IF($O514&gt;=ER$1,$S514+$Y514,$Y514)</f>
        <v>0</v>
      </c>
      <c r="ES514" s="27">
        <f>IF($O514&gt;=ES$1,$S514+$Y514,$Y514)</f>
        <v>0</v>
      </c>
      <c r="ET514" s="27">
        <f>IF($O514&gt;=ET$1,$S514+$Y514,$Y514)</f>
        <v>0</v>
      </c>
      <c r="EU514" s="27">
        <f>IF($O514&gt;=EU$1,$S514+$Y514,$Y514)</f>
        <v>0</v>
      </c>
      <c r="EV514" s="27">
        <f>IF($O514&gt;=EV$1,$S514,0)</f>
        <v>0</v>
      </c>
      <c r="EW514" s="27">
        <f>IF($O514&gt;=EW$1,$S514,0)</f>
        <v>0</v>
      </c>
      <c r="EX514" s="27">
        <f>IF($O514&gt;=EX$1,$S514,0)</f>
        <v>0</v>
      </c>
      <c r="EY514" s="27">
        <f>IF($O514&gt;=EY$1,$S514,0)</f>
        <v>0</v>
      </c>
      <c r="EZ514" s="27">
        <f>IF($O514&gt;=EZ$1,$S514,0)</f>
        <v>0</v>
      </c>
      <c r="FA514" s="27">
        <f>IF($O514&gt;=FA$1,$S514,0)</f>
        <v>0</v>
      </c>
      <c r="FB514" s="27">
        <f>IF($O514&gt;=FB$1,$S514,0)</f>
        <v>0</v>
      </c>
      <c r="FC514" s="27">
        <f>IF($O514&gt;=FC$1,$S514,0)</f>
        <v>0</v>
      </c>
      <c r="FD514" s="27">
        <f>IF($O514&gt;=FD$1,$S514,0)</f>
        <v>0</v>
      </c>
      <c r="FE514" s="27">
        <f>IF($O514&gt;=FE$1,$S514,0)</f>
        <v>0</v>
      </c>
      <c r="FF514" s="27">
        <f>IF($O514&gt;=FF$1,$S514,0)</f>
        <v>0</v>
      </c>
      <c r="FG514" s="27">
        <f>IF($O514&gt;=FG$1,$S514,0)</f>
        <v>0</v>
      </c>
      <c r="FH514" s="27">
        <f>IF($O514&gt;=FH$1,$S514,0)</f>
        <v>0</v>
      </c>
      <c r="FI514" s="27">
        <f>IF($O514&gt;=FI$1,$S514,0)</f>
        <v>0</v>
      </c>
      <c r="FJ514" s="27">
        <f>IF($O514&gt;=FJ$1,$S514,0)</f>
        <v>0</v>
      </c>
      <c r="FK514" s="27">
        <f>IF($O514&gt;=FK$1,$S514,0)</f>
        <v>0</v>
      </c>
      <c r="FL514" s="27">
        <f>IF($O514&gt;=FL$1,$S514,0)</f>
        <v>0</v>
      </c>
      <c r="FM514" s="27">
        <f>IF($O514&gt;=FM$1,$S514,0)</f>
        <v>0</v>
      </c>
      <c r="FN514" s="27">
        <f>IF($O514&gt;=FN$1,$S514,0)</f>
        <v>0</v>
      </c>
      <c r="FO514" s="27">
        <f>IF($O514&gt;=FO$1,$S514,0)</f>
        <v>0</v>
      </c>
      <c r="FP514" s="27">
        <f>IF($O514&gt;=FP$1,$S514,0)</f>
        <v>0</v>
      </c>
      <c r="FQ514" s="27">
        <f>IF($O514&gt;=FQ$1,$S514,0)</f>
        <v>0</v>
      </c>
      <c r="FR514" s="27">
        <f>IF($O514&gt;=FR$1,$S514,0)</f>
        <v>0</v>
      </c>
      <c r="FS514" s="27">
        <f>IF($O514&gt;=FS$1,$S514,0)</f>
        <v>0</v>
      </c>
      <c r="FT514" s="27">
        <f>IF($O514&gt;=FT$1,$S514,0)</f>
        <v>0</v>
      </c>
      <c r="FU514" s="27">
        <f>IF($O514&gt;=FU$1,$S514,0)</f>
        <v>0</v>
      </c>
      <c r="FV514" s="27">
        <f>IF($O514&gt;=FV$1,$S514,0)</f>
        <v>0</v>
      </c>
      <c r="FW514" s="27">
        <f>IF($O514&gt;=FW$1,$S514,0)</f>
        <v>0</v>
      </c>
      <c r="FX514" s="27">
        <f>IF($O514&gt;=FX$1,$S514,0)</f>
        <v>0</v>
      </c>
      <c r="FY514" s="27">
        <f>IF($O514&gt;=FY$1,$S514,0)</f>
        <v>0</v>
      </c>
      <c r="FZ514" s="27">
        <f>IF($O514&gt;=FZ$1,$S514,0)</f>
        <v>0</v>
      </c>
      <c r="GA514" s="27">
        <f>IF($O514&gt;=GA$1,$S514,0)</f>
        <v>0</v>
      </c>
      <c r="GB514" s="27">
        <f>IF($O514&gt;=GB$1,$S514,0)</f>
        <v>0</v>
      </c>
      <c r="GC514" s="27">
        <f>IF($O514&gt;=GC$1,$S514,0)</f>
        <v>0</v>
      </c>
      <c r="GD514" s="27">
        <f>IF($O514&gt;=GD$1,$S514,0)</f>
        <v>0</v>
      </c>
      <c r="GE514" s="27">
        <f>IF($O514&gt;=GE$1,$S514,0)</f>
        <v>0</v>
      </c>
      <c r="GF514" s="27">
        <f>IF($O514&gt;=GF$1,$S514,0)</f>
        <v>0</v>
      </c>
      <c r="GG514" s="27">
        <f>IF($O514&gt;=GG$1,$S514,0)</f>
        <v>0</v>
      </c>
      <c r="GH514" s="27">
        <f>IF($O514&gt;=GH$1,$S514,0)</f>
        <v>0</v>
      </c>
      <c r="GI514" s="27">
        <f>IF($O514&gt;=GI$1,$S514,0)</f>
        <v>0</v>
      </c>
      <c r="GJ514" s="27">
        <f>IF($O514&gt;=GJ$1,$S514,0)</f>
        <v>0</v>
      </c>
      <c r="GK514" s="27">
        <f>IF($O514&gt;=GK$1,$S514,0)</f>
        <v>0</v>
      </c>
      <c r="GL514" s="27">
        <f>IF($O514&gt;=GL$1,$S514,0)</f>
        <v>0</v>
      </c>
      <c r="GM514" s="27">
        <f>IF($O514&gt;=GM$1,$S514,0)</f>
        <v>0</v>
      </c>
      <c r="GN514" s="27">
        <f>IF($O514&gt;=GN$1,$S514,0)</f>
        <v>0</v>
      </c>
      <c r="GO514" s="27">
        <f>IF($O514&gt;=GO$1,$S514,0)</f>
        <v>0</v>
      </c>
      <c r="GP514" s="27">
        <f>IF($O514&gt;=GP$1,$S514,0)</f>
        <v>0</v>
      </c>
      <c r="GQ514" s="27">
        <f>IF($O514&gt;=GQ$1,$S514,0)</f>
        <v>0</v>
      </c>
      <c r="GR514" s="27">
        <f>IF($O514&gt;=GR$1,$S514,0)</f>
        <v>0</v>
      </c>
      <c r="GS514" s="27">
        <f>IF($O514&gt;=GS$1,$S514,0)</f>
        <v>0</v>
      </c>
      <c r="GT514" s="27">
        <f>IF($O514&gt;=GT$1,$S514,0)</f>
        <v>0</v>
      </c>
      <c r="GU514" s="27">
        <f>IF($O514&gt;=GU$1,$S514,0)</f>
        <v>0</v>
      </c>
      <c r="GV514" s="27">
        <f>IF($O514&gt;=GV$1,$S514,0)</f>
        <v>0</v>
      </c>
      <c r="GW514" s="27">
        <f>IF($O514&gt;=GW$1,$S514,0)</f>
        <v>0</v>
      </c>
      <c r="GX514" s="27">
        <f>IF($O514&gt;=GX$1,$S514,0)</f>
        <v>0</v>
      </c>
      <c r="GY514" s="27">
        <f>IF($O514&gt;=GY$1,$S514,0)</f>
        <v>0</v>
      </c>
      <c r="GZ514" s="27">
        <f>IF($O514&gt;=GZ$1,$S514,0)</f>
        <v>0</v>
      </c>
      <c r="HA514" s="27">
        <f>IF($O514&gt;=HA$1,$S514,0)</f>
        <v>0</v>
      </c>
      <c r="HB514" s="27">
        <f>IF($O514&gt;=HB$1,$S514,0)</f>
        <v>0</v>
      </c>
      <c r="HC514" s="27">
        <f>IF($O514&gt;=HC$1,$S514,0)</f>
        <v>0</v>
      </c>
    </row>
    <row r="515" spans="1:211">
      <c r="A515" s="3">
        <v>33707</v>
      </c>
      <c r="B515" s="3" t="s">
        <v>479</v>
      </c>
      <c r="C515" s="3" t="s">
        <v>464</v>
      </c>
      <c r="D515" s="3">
        <v>55</v>
      </c>
      <c r="E515" s="4">
        <v>32321</v>
      </c>
      <c r="F515" s="5">
        <v>30</v>
      </c>
      <c r="G515" s="3" t="s">
        <v>446</v>
      </c>
      <c r="H515" s="4">
        <v>23246</v>
      </c>
      <c r="I515" s="9" t="s">
        <v>824</v>
      </c>
      <c r="J515" s="5">
        <v>7880.84</v>
      </c>
      <c r="K515" s="31">
        <v>250</v>
      </c>
      <c r="L515" s="32">
        <v>30</v>
      </c>
      <c r="M515" s="33">
        <f>VLOOKUP(L515,FIND,3,TRUE)</f>
        <v>1.5</v>
      </c>
      <c r="N515" s="32">
        <f>IF(L515&gt;30,180,VLOOKUP(L515,TEMPO,2,FALSE))</f>
        <v>180</v>
      </c>
      <c r="O515" s="32">
        <f>IF(R515&gt;0,4,N515)</f>
        <v>180</v>
      </c>
      <c r="P515" s="96">
        <f>J515*M515*L515</f>
        <v>354637.8</v>
      </c>
      <c r="Q515" s="96">
        <f>10934.45*2</f>
        <v>21868.9</v>
      </c>
      <c r="R515" s="96">
        <f>IF(P515&lt;=Q515,P515/4,0)</f>
        <v>0</v>
      </c>
      <c r="S515" s="5">
        <f>IF(P515&gt;=Q515,P515/N515,0)</f>
        <v>1970.21</v>
      </c>
      <c r="T515" s="3"/>
      <c r="U515" s="3">
        <f>IF(T515="",1,0)</f>
        <v>1</v>
      </c>
      <c r="V515" s="3">
        <v>153</v>
      </c>
      <c r="W515" s="5">
        <v>0</v>
      </c>
      <c r="X515" s="5">
        <v>245.73</v>
      </c>
      <c r="Y515" s="5">
        <f>X515*W515</f>
        <v>0</v>
      </c>
      <c r="Z515" s="5">
        <v>400</v>
      </c>
      <c r="AA515" s="5">
        <f>S515+Y515+Z515</f>
        <v>2370.21</v>
      </c>
      <c r="AB515" s="39">
        <f>(J515/12+J515/12*1.3333333333+450/12+J515/30*6/12+J515)*1.3+Y515+Z515+153.9</f>
        <v>13010.594755527098</v>
      </c>
      <c r="AC515" s="39" t="s">
        <v>464</v>
      </c>
      <c r="AD515" s="39">
        <f>J515*1.3+400+153.9</f>
        <v>10798.992</v>
      </c>
      <c r="AE515" s="39">
        <f>SUMIFS('CUSTO MENSAL FUNC NOVO'!H:H,'CUSTO MENSAL FUNC NOVO'!A:A,'VALORES MENSAIS'!AC515)</f>
        <v>7085.2820000000002</v>
      </c>
      <c r="AF515" s="27">
        <f>IF($R515&gt;0,$R515,$S515)+$Y515+$Z515</f>
        <v>2370.21</v>
      </c>
      <c r="AG515" s="27">
        <f>IF($R515&gt;0,$R515,$S515)+$Y515+$Z515</f>
        <v>2370.21</v>
      </c>
      <c r="AH515" s="27">
        <f>IF($R515&gt;0,$R515,$S515)+$Y515+$Z515</f>
        <v>2370.21</v>
      </c>
      <c r="AI515" s="27">
        <f>IF($R515&gt;0,$R515,$S515)+$Y515+$Z515</f>
        <v>2370.21</v>
      </c>
      <c r="AJ515" s="27">
        <f>IF($O515&gt;=AJ$1,$S515+$Y515+$Z515,$Y515+$Z515)</f>
        <v>2370.21</v>
      </c>
      <c r="AK515" s="27">
        <f>IF($O515&gt;=AK$1,$S515+$Y515+$Z515,$Y515+$Z515)</f>
        <v>2370.21</v>
      </c>
      <c r="AL515" s="27">
        <f>IF($O515&gt;=AL$1,$S515+$Y515+$Z515,$Y515+$Z515)</f>
        <v>2370.21</v>
      </c>
      <c r="AM515" s="27">
        <f>IF($O515&gt;=AM$1,$S515+$Y515+$Z515,$Y515+$Z515)</f>
        <v>2370.21</v>
      </c>
      <c r="AN515" s="27">
        <f>IF($O515&gt;=AN$1,$S515+$Y515+$Z515,$Y515+$Z515)</f>
        <v>2370.21</v>
      </c>
      <c r="AO515" s="27">
        <f>IF($O515&gt;=AO$1,$S515+$Y515+$Z515,$Y515+$Z515)</f>
        <v>2370.21</v>
      </c>
      <c r="AP515" s="27">
        <f>IF($O515&gt;=AP$1,$S515+$Y515+$Z515,$Y515+$Z515)</f>
        <v>2370.21</v>
      </c>
      <c r="AQ515" s="27">
        <f>IF($O515&gt;=AQ$1,$S515+$Y515+$Z515,$Y515+$Z515)</f>
        <v>2370.21</v>
      </c>
      <c r="AR515" s="27">
        <f>IF($O515&gt;=AR$1,$S515+$Y515+$Z515,$Y515+$Z515)</f>
        <v>2370.21</v>
      </c>
      <c r="AS515" s="27">
        <f>IF($O515&gt;=AS$1,$S515+$Y515+$Z515,$Y515+$Z515)</f>
        <v>2370.21</v>
      </c>
      <c r="AT515" s="27">
        <f>IF($O515&gt;=AT$1,$S515+$Y515+$Z515,$Y515+$Z515)</f>
        <v>2370.21</v>
      </c>
      <c r="AU515" s="27">
        <f>IF($O515&gt;=AU$1,$S515+$Y515+$Z515,$Y515+$Z515)</f>
        <v>2370.21</v>
      </c>
      <c r="AV515" s="27">
        <f>IF($O515&gt;=AV$1,$S515+$Y515+$Z515,$Y515+$Z515)</f>
        <v>2370.21</v>
      </c>
      <c r="AW515" s="27">
        <f>IF($O515&gt;=AW$1,$S515+$Y515+$Z515,$Y515+$Z515)</f>
        <v>2370.21</v>
      </c>
      <c r="AX515" s="27">
        <f>IF($O515&gt;=AX$1,$S515+$Y515+$Z515,$Y515+$Z515)</f>
        <v>2370.21</v>
      </c>
      <c r="AY515" s="27">
        <f>IF($O515&gt;=AY$1,$S515+$Y515+$Z515,$Y515+$Z515)</f>
        <v>2370.21</v>
      </c>
      <c r="AZ515" s="27">
        <f>IF($O515&gt;=AZ$1,$S515+$Y515+$Z515,$Y515+$Z515)</f>
        <v>2370.21</v>
      </c>
      <c r="BA515" s="27">
        <f>IF($O515&gt;=BA$1,$S515+$Y515+$Z515,$Y515+$Z515)</f>
        <v>2370.21</v>
      </c>
      <c r="BB515" s="27">
        <f>IF($O515&gt;=BB$1,$S515+$Y515+$Z515,$Y515+$Z515)</f>
        <v>2370.21</v>
      </c>
      <c r="BC515" s="27">
        <f>IF($O515&gt;=BC$1,$S515+$Y515+$Z515,$Y515+$Z515)</f>
        <v>2370.21</v>
      </c>
      <c r="BD515" s="27">
        <f>IF($O515&gt;=BD$1,$S515+$Y515+$Z515,$Y515+$Z515)</f>
        <v>2370.21</v>
      </c>
      <c r="BE515" s="27">
        <f>IF($O515&gt;=BE$1,$S515+$Y515+$Z515,$Y515+$Z515)</f>
        <v>2370.21</v>
      </c>
      <c r="BF515" s="27">
        <f>IF($O515&gt;=BF$1,$S515+$Y515+$Z515,$Y515+$Z515)</f>
        <v>2370.21</v>
      </c>
      <c r="BG515" s="27">
        <f>IF($O515&gt;=BG$1,$S515+$Y515+$Z515,$Y515+$Z515)</f>
        <v>2370.21</v>
      </c>
      <c r="BH515" s="27">
        <f>IF($O515&gt;=BH$1,$S515+$Y515+$Z515,$Y515+$Z515)</f>
        <v>2370.21</v>
      </c>
      <c r="BI515" s="27">
        <f>IF($O515&gt;=BI$1,$S515+$Y515+$Z515,$Y515+$Z515)</f>
        <v>2370.21</v>
      </c>
      <c r="BJ515" s="27">
        <f>IF($O515&gt;=BJ$1,$S515+$Y515+$Z515,$Y515+$Z515)</f>
        <v>2370.21</v>
      </c>
      <c r="BK515" s="27">
        <f>IF($O515&gt;=BK$1,$S515+$Y515+$Z515,$Y515+$Z515)</f>
        <v>2370.21</v>
      </c>
      <c r="BL515" s="27">
        <f>IF($O515&gt;=BL$1,$S515+$Y515+$Z515,$Y515+$Z515)</f>
        <v>2370.21</v>
      </c>
      <c r="BM515" s="27">
        <f>IF($O515&gt;=BM$1,$S515+$Y515+$Z515,$Y515+$Z515)</f>
        <v>2370.21</v>
      </c>
      <c r="BN515" s="27">
        <f>IF($O515&gt;=BN$1,$S515+$Y515+$Z515,$Y515+$Z515)</f>
        <v>2370.21</v>
      </c>
      <c r="BO515" s="27">
        <f>IF($O515&gt;=BO$1,$S515+$Y515+$Z515,$Y515+$Z515)</f>
        <v>2370.21</v>
      </c>
      <c r="BP515" s="27">
        <f>IF($O515&gt;=BP$1,$S515+$Y515+$Z515,$Y515+$Z515)</f>
        <v>2370.21</v>
      </c>
      <c r="BQ515" s="27">
        <f>IF($O515&gt;=BQ$1,$S515+$Y515+$Z515,$Y515+$Z515)</f>
        <v>2370.21</v>
      </c>
      <c r="BR515" s="27">
        <f>IF($O515&gt;=BR$1,$S515+$Y515+$Z515,$Y515+$Z515)</f>
        <v>2370.21</v>
      </c>
      <c r="BS515" s="27">
        <f>IF($O515&gt;=BS$1,$S515+$Y515+$Z515,$Y515+$Z515)</f>
        <v>2370.21</v>
      </c>
      <c r="BT515" s="27">
        <f>IF($O515&gt;=BT$1,$S515+$Y515+$Z515,$Y515+$Z515)</f>
        <v>2370.21</v>
      </c>
      <c r="BU515" s="27">
        <f>IF($O515&gt;=BU$1,$S515+$Y515+$Z515,$Y515+$Z515)</f>
        <v>2370.21</v>
      </c>
      <c r="BV515" s="27">
        <f>IF($O515&gt;=BV$1,$S515+$Y515+$Z515,$Y515+$Z515)</f>
        <v>2370.21</v>
      </c>
      <c r="BW515" s="27">
        <f>IF($O515&gt;=BW$1,$S515+$Y515+$Z515,$Y515+$Z515)</f>
        <v>2370.21</v>
      </c>
      <c r="BX515" s="27">
        <f>IF($O515&gt;=BX$1,$S515+$Y515+$Z515,$Y515+$Z515)</f>
        <v>2370.21</v>
      </c>
      <c r="BY515" s="27">
        <f>IF($O515&gt;=BY$1,$S515+$Y515+$Z515,$Y515+$Z515)</f>
        <v>2370.21</v>
      </c>
      <c r="BZ515" s="27">
        <f>IF($O515&gt;=BZ$1,$S515+$Y515+$Z515,$Y515+$Z515)</f>
        <v>2370.21</v>
      </c>
      <c r="CA515" s="27">
        <f>IF($O515&gt;=CA$1,$S515+$Y515+$Z515,$Y515+$Z515)</f>
        <v>2370.21</v>
      </c>
      <c r="CB515" s="27">
        <f>IF($O515&gt;=CB$1,$S515+$Y515+$Z515,$Y515+$Z515)</f>
        <v>2370.21</v>
      </c>
      <c r="CC515" s="27">
        <f>IF($O515&gt;=CC$1,$S515+$Y515+$Z515,$Y515+$Z515)</f>
        <v>2370.21</v>
      </c>
      <c r="CD515" s="27">
        <f>IF($O515&gt;=CD$1,$S515+$Y515+$Z515,$Y515+$Z515)</f>
        <v>2370.21</v>
      </c>
      <c r="CE515" s="27">
        <f>IF($O515&gt;=CE$1,$S515+$Y515+$Z515,$Y515+$Z515)</f>
        <v>2370.21</v>
      </c>
      <c r="CF515" s="27">
        <f>IF($O515&gt;=CF$1,$S515+$Y515+$Z515,$Y515+$Z515)</f>
        <v>2370.21</v>
      </c>
      <c r="CG515" s="27">
        <f>IF($O515&gt;=CG$1,$S515+$Y515+$Z515,$Y515+$Z515)</f>
        <v>2370.21</v>
      </c>
      <c r="CH515" s="27">
        <f>IF($O515&gt;=CH$1,$S515+$Y515+$Z515,$Y515+$Z515)</f>
        <v>2370.21</v>
      </c>
      <c r="CI515" s="27">
        <f>IF($O515&gt;=CI$1,$S515+$Y515+$Z515,$Y515+$Z515)</f>
        <v>2370.21</v>
      </c>
      <c r="CJ515" s="27">
        <f>IF($O515&gt;=CJ$1,$S515+$Y515+$Z515,$Y515+$Z515)</f>
        <v>2370.21</v>
      </c>
      <c r="CK515" s="27">
        <f>IF($O515&gt;=CK$1,$S515+$Y515+$Z515,$Y515+$Z515)</f>
        <v>2370.21</v>
      </c>
      <c r="CL515" s="27">
        <f>IF($O515&gt;=CL$1,$S515+$Y515+$Z515,$Y515+$Z515)</f>
        <v>2370.21</v>
      </c>
      <c r="CM515" s="27">
        <f>IF($O515&gt;=CM$1,$S515+$Y515+$Z515,$Y515+$Z515)</f>
        <v>2370.21</v>
      </c>
      <c r="CN515" s="27">
        <f>IF($O515&gt;=CN$1,$S515+$Y515,$Y515)</f>
        <v>1970.21</v>
      </c>
      <c r="CO515" s="27">
        <f>IF($O515&gt;=CO$1,$S515+$Y515,$Y515)</f>
        <v>1970.21</v>
      </c>
      <c r="CP515" s="27">
        <f>IF($O515&gt;=CP$1,$S515+$Y515,$Y515)</f>
        <v>1970.21</v>
      </c>
      <c r="CQ515" s="27">
        <f>IF($O515&gt;=CQ$1,$S515+$Y515,$Y515)</f>
        <v>1970.21</v>
      </c>
      <c r="CR515" s="27">
        <f>IF($O515&gt;=CR$1,$S515+$Y515,$Y515)</f>
        <v>1970.21</v>
      </c>
      <c r="CS515" s="27">
        <f>IF($O515&gt;=CS$1,$S515+$Y515,$Y515)</f>
        <v>1970.21</v>
      </c>
      <c r="CT515" s="27">
        <f>IF($O515&gt;=CT$1,$S515+$Y515,$Y515)</f>
        <v>1970.21</v>
      </c>
      <c r="CU515" s="27">
        <f>IF($O515&gt;=CU$1,$S515+$Y515,$Y515)</f>
        <v>1970.21</v>
      </c>
      <c r="CV515" s="27">
        <f>IF($O515&gt;=CV$1,$S515+$Y515,$Y515)</f>
        <v>1970.21</v>
      </c>
      <c r="CW515" s="27">
        <f>IF($O515&gt;=CW$1,$S515+$Y515,$Y515)</f>
        <v>1970.21</v>
      </c>
      <c r="CX515" s="27">
        <f>IF($O515&gt;=CX$1,$S515+$Y515,$Y515)</f>
        <v>1970.21</v>
      </c>
      <c r="CY515" s="27">
        <f>IF($O515&gt;=CY$1,$S515+$Y515,$Y515)</f>
        <v>1970.21</v>
      </c>
      <c r="CZ515" s="27">
        <f>IF($O515&gt;=CZ$1,$S515+$Y515,$Y515)</f>
        <v>1970.21</v>
      </c>
      <c r="DA515" s="27">
        <f>IF($O515&gt;=DA$1,$S515+$Y515,$Y515)</f>
        <v>1970.21</v>
      </c>
      <c r="DB515" s="27">
        <f>IF($O515&gt;=DB$1,$S515+$Y515,$Y515)</f>
        <v>1970.21</v>
      </c>
      <c r="DC515" s="27">
        <f>IF($O515&gt;=DC$1,$S515+$Y515,$Y515)</f>
        <v>1970.21</v>
      </c>
      <c r="DD515" s="27">
        <f>IF($O515&gt;=DD$1,$S515+$Y515,$Y515)</f>
        <v>1970.21</v>
      </c>
      <c r="DE515" s="27">
        <f>IF($O515&gt;=DE$1,$S515+$Y515,$Y515)</f>
        <v>1970.21</v>
      </c>
      <c r="DF515" s="27">
        <f>IF($O515&gt;=DF$1,$S515+$Y515,$Y515)</f>
        <v>1970.21</v>
      </c>
      <c r="DG515" s="27">
        <f>IF($O515&gt;=DG$1,$S515+$Y515,$Y515)</f>
        <v>1970.21</v>
      </c>
      <c r="DH515" s="27">
        <f>IF($O515&gt;=DH$1,$S515+$Y515,$Y515)</f>
        <v>1970.21</v>
      </c>
      <c r="DI515" s="27">
        <f>IF($O515&gt;=DI$1,$S515+$Y515,$Y515)</f>
        <v>1970.21</v>
      </c>
      <c r="DJ515" s="27">
        <f>IF($O515&gt;=DJ$1,$S515+$Y515,$Y515)</f>
        <v>1970.21</v>
      </c>
      <c r="DK515" s="27">
        <f>IF($O515&gt;=DK$1,$S515+$Y515,$Y515)</f>
        <v>1970.21</v>
      </c>
      <c r="DL515" s="27">
        <f>IF($O515&gt;=DL$1,$S515+$Y515,$Y515)</f>
        <v>1970.21</v>
      </c>
      <c r="DM515" s="27">
        <f>IF($O515&gt;=DM$1,$S515+$Y515,$Y515)</f>
        <v>1970.21</v>
      </c>
      <c r="DN515" s="27">
        <f>IF($O515&gt;=DN$1,$S515+$Y515,$Y515)</f>
        <v>1970.21</v>
      </c>
      <c r="DO515" s="27">
        <f>IF($O515&gt;=DO$1,$S515+$Y515,$Y515)</f>
        <v>1970.21</v>
      </c>
      <c r="DP515" s="27">
        <f>IF($O515&gt;=DP$1,$S515+$Y515,$Y515)</f>
        <v>1970.21</v>
      </c>
      <c r="DQ515" s="27">
        <f>IF($O515&gt;=DQ$1,$S515+$Y515,$Y515)</f>
        <v>1970.21</v>
      </c>
      <c r="DR515" s="27">
        <f>IF($O515&gt;=DR$1,$S515+$Y515,$Y515)</f>
        <v>1970.21</v>
      </c>
      <c r="DS515" s="27">
        <f>IF($O515&gt;=DS$1,$S515+$Y515,$Y515)</f>
        <v>1970.21</v>
      </c>
      <c r="DT515" s="27">
        <f>IF($O515&gt;=DT$1,$S515+$Y515,$Y515)</f>
        <v>1970.21</v>
      </c>
      <c r="DU515" s="27">
        <f>IF($O515&gt;=DU$1,$S515+$Y515,$Y515)</f>
        <v>1970.21</v>
      </c>
      <c r="DV515" s="27">
        <f>IF($O515&gt;=DV$1,$S515+$Y515,$Y515)</f>
        <v>1970.21</v>
      </c>
      <c r="DW515" s="27">
        <f>IF($O515&gt;=DW$1,$S515+$Y515,$Y515)</f>
        <v>1970.21</v>
      </c>
      <c r="DX515" s="27">
        <f>IF($O515&gt;=DX$1,$S515+$Y515,$Y515)</f>
        <v>1970.21</v>
      </c>
      <c r="DY515" s="27">
        <f>IF($O515&gt;=DY$1,$S515+$Y515,$Y515)</f>
        <v>1970.21</v>
      </c>
      <c r="DZ515" s="27">
        <f>IF($O515&gt;=DZ$1,$S515+$Y515,$Y515)</f>
        <v>1970.21</v>
      </c>
      <c r="EA515" s="27">
        <f>IF($O515&gt;=EA$1,$S515+$Y515,$Y515)</f>
        <v>1970.21</v>
      </c>
      <c r="EB515" s="27">
        <f>IF($O515&gt;=EB$1,$S515+$Y515,$Y515)</f>
        <v>1970.21</v>
      </c>
      <c r="EC515" s="27">
        <f>IF($O515&gt;=EC$1,$S515+$Y515,$Y515)</f>
        <v>1970.21</v>
      </c>
      <c r="ED515" s="27">
        <f>IF($O515&gt;=ED$1,$S515+$Y515,$Y515)</f>
        <v>1970.21</v>
      </c>
      <c r="EE515" s="27">
        <f>IF($O515&gt;=EE$1,$S515+$Y515,$Y515)</f>
        <v>1970.21</v>
      </c>
      <c r="EF515" s="27">
        <f>IF($O515&gt;=EF$1,$S515+$Y515,$Y515)</f>
        <v>1970.21</v>
      </c>
      <c r="EG515" s="27">
        <f>IF($O515&gt;=EG$1,$S515+$Y515,$Y515)</f>
        <v>1970.21</v>
      </c>
      <c r="EH515" s="27">
        <f>IF($O515&gt;=EH$1,$S515+$Y515,$Y515)</f>
        <v>1970.21</v>
      </c>
      <c r="EI515" s="27">
        <f>IF($O515&gt;=EI$1,$S515+$Y515,$Y515)</f>
        <v>1970.21</v>
      </c>
      <c r="EJ515" s="27">
        <f>IF($O515&gt;=EJ$1,$S515+$Y515,$Y515)</f>
        <v>1970.21</v>
      </c>
      <c r="EK515" s="27">
        <f>IF($O515&gt;=EK$1,$S515+$Y515,$Y515)</f>
        <v>1970.21</v>
      </c>
      <c r="EL515" s="27">
        <f>IF($O515&gt;=EL$1,$S515+$Y515,$Y515)</f>
        <v>1970.21</v>
      </c>
      <c r="EM515" s="27">
        <f>IF($O515&gt;=EM$1,$S515+$Y515,$Y515)</f>
        <v>1970.21</v>
      </c>
      <c r="EN515" s="27">
        <f>IF($O515&gt;=EN$1,$S515+$Y515,$Y515)</f>
        <v>1970.21</v>
      </c>
      <c r="EO515" s="27">
        <f>IF($O515&gt;=EO$1,$S515+$Y515,$Y515)</f>
        <v>1970.21</v>
      </c>
      <c r="EP515" s="27">
        <f>IF($O515&gt;=EP$1,$S515+$Y515,$Y515)</f>
        <v>1970.21</v>
      </c>
      <c r="EQ515" s="27">
        <f>IF($O515&gt;=EQ$1,$S515+$Y515,$Y515)</f>
        <v>1970.21</v>
      </c>
      <c r="ER515" s="27">
        <f>IF($O515&gt;=ER$1,$S515+$Y515,$Y515)</f>
        <v>1970.21</v>
      </c>
      <c r="ES515" s="27">
        <f>IF($O515&gt;=ES$1,$S515+$Y515,$Y515)</f>
        <v>1970.21</v>
      </c>
      <c r="ET515" s="27">
        <f>IF($O515&gt;=ET$1,$S515+$Y515,$Y515)</f>
        <v>1970.21</v>
      </c>
      <c r="EU515" s="27">
        <f>IF($O515&gt;=EU$1,$S515+$Y515,$Y515)</f>
        <v>1970.21</v>
      </c>
      <c r="EV515" s="27">
        <f>IF($O515&gt;=EV$1,$S515,0)</f>
        <v>1970.21</v>
      </c>
      <c r="EW515" s="27">
        <f>IF($O515&gt;=EW$1,$S515,0)</f>
        <v>1970.21</v>
      </c>
      <c r="EX515" s="27">
        <f>IF($O515&gt;=EX$1,$S515,0)</f>
        <v>1970.21</v>
      </c>
      <c r="EY515" s="27">
        <f>IF($O515&gt;=EY$1,$S515,0)</f>
        <v>1970.21</v>
      </c>
      <c r="EZ515" s="27">
        <f>IF($O515&gt;=EZ$1,$S515,0)</f>
        <v>1970.21</v>
      </c>
      <c r="FA515" s="27">
        <f>IF($O515&gt;=FA$1,$S515,0)</f>
        <v>1970.21</v>
      </c>
      <c r="FB515" s="27">
        <f>IF($O515&gt;=FB$1,$S515,0)</f>
        <v>1970.21</v>
      </c>
      <c r="FC515" s="27">
        <f>IF($O515&gt;=FC$1,$S515,0)</f>
        <v>1970.21</v>
      </c>
      <c r="FD515" s="27">
        <f>IF($O515&gt;=FD$1,$S515,0)</f>
        <v>1970.21</v>
      </c>
      <c r="FE515" s="27">
        <f>IF($O515&gt;=FE$1,$S515,0)</f>
        <v>1970.21</v>
      </c>
      <c r="FF515" s="27">
        <f>IF($O515&gt;=FF$1,$S515,0)</f>
        <v>1970.21</v>
      </c>
      <c r="FG515" s="27">
        <f>IF($O515&gt;=FG$1,$S515,0)</f>
        <v>1970.21</v>
      </c>
      <c r="FH515" s="27">
        <f>IF($O515&gt;=FH$1,$S515,0)</f>
        <v>1970.21</v>
      </c>
      <c r="FI515" s="27">
        <f>IF($O515&gt;=FI$1,$S515,0)</f>
        <v>1970.21</v>
      </c>
      <c r="FJ515" s="27">
        <f>IF($O515&gt;=FJ$1,$S515,0)</f>
        <v>1970.21</v>
      </c>
      <c r="FK515" s="27">
        <f>IF($O515&gt;=FK$1,$S515,0)</f>
        <v>1970.21</v>
      </c>
      <c r="FL515" s="27">
        <f>IF($O515&gt;=FL$1,$S515,0)</f>
        <v>1970.21</v>
      </c>
      <c r="FM515" s="27">
        <f>IF($O515&gt;=FM$1,$S515,0)</f>
        <v>1970.21</v>
      </c>
      <c r="FN515" s="27">
        <f>IF($O515&gt;=FN$1,$S515,0)</f>
        <v>1970.21</v>
      </c>
      <c r="FO515" s="27">
        <f>IF($O515&gt;=FO$1,$S515,0)</f>
        <v>1970.21</v>
      </c>
      <c r="FP515" s="27">
        <f>IF($O515&gt;=FP$1,$S515,0)</f>
        <v>1970.21</v>
      </c>
      <c r="FQ515" s="27">
        <f>IF($O515&gt;=FQ$1,$S515,0)</f>
        <v>1970.21</v>
      </c>
      <c r="FR515" s="27">
        <f>IF($O515&gt;=FR$1,$S515,0)</f>
        <v>1970.21</v>
      </c>
      <c r="FS515" s="27">
        <f>IF($O515&gt;=FS$1,$S515,0)</f>
        <v>1970.21</v>
      </c>
      <c r="FT515" s="27">
        <f>IF($O515&gt;=FT$1,$S515,0)</f>
        <v>1970.21</v>
      </c>
      <c r="FU515" s="27">
        <f>IF($O515&gt;=FU$1,$S515,0)</f>
        <v>1970.21</v>
      </c>
      <c r="FV515" s="27">
        <f>IF($O515&gt;=FV$1,$S515,0)</f>
        <v>1970.21</v>
      </c>
      <c r="FW515" s="27">
        <f>IF($O515&gt;=FW$1,$S515,0)</f>
        <v>1970.21</v>
      </c>
      <c r="FX515" s="27">
        <f>IF($O515&gt;=FX$1,$S515,0)</f>
        <v>1970.21</v>
      </c>
      <c r="FY515" s="27">
        <f>IF($O515&gt;=FY$1,$S515,0)</f>
        <v>1970.21</v>
      </c>
      <c r="FZ515" s="27">
        <f>IF($O515&gt;=FZ$1,$S515,0)</f>
        <v>1970.21</v>
      </c>
      <c r="GA515" s="27">
        <f>IF($O515&gt;=GA$1,$S515,0)</f>
        <v>1970.21</v>
      </c>
      <c r="GB515" s="27">
        <f>IF($O515&gt;=GB$1,$S515,0)</f>
        <v>1970.21</v>
      </c>
      <c r="GC515" s="27">
        <f>IF($O515&gt;=GC$1,$S515,0)</f>
        <v>1970.21</v>
      </c>
      <c r="GD515" s="27">
        <f>IF($O515&gt;=GD$1,$S515,0)</f>
        <v>1970.21</v>
      </c>
      <c r="GE515" s="27">
        <f>IF($O515&gt;=GE$1,$S515,0)</f>
        <v>1970.21</v>
      </c>
      <c r="GF515" s="27">
        <f>IF($O515&gt;=GF$1,$S515,0)</f>
        <v>1970.21</v>
      </c>
      <c r="GG515" s="27">
        <f>IF($O515&gt;=GG$1,$S515,0)</f>
        <v>1970.21</v>
      </c>
      <c r="GH515" s="27">
        <f>IF($O515&gt;=GH$1,$S515,0)</f>
        <v>1970.21</v>
      </c>
      <c r="GI515" s="27">
        <f>IF($O515&gt;=GI$1,$S515,0)</f>
        <v>1970.21</v>
      </c>
      <c r="GJ515" s="27">
        <f>IF($O515&gt;=GJ$1,$S515,0)</f>
        <v>1970.21</v>
      </c>
      <c r="GK515" s="27">
        <f>IF($O515&gt;=GK$1,$S515,0)</f>
        <v>1970.21</v>
      </c>
      <c r="GL515" s="27">
        <f>IF($O515&gt;=GL$1,$S515,0)</f>
        <v>1970.21</v>
      </c>
      <c r="GM515" s="27">
        <f>IF($O515&gt;=GM$1,$S515,0)</f>
        <v>1970.21</v>
      </c>
      <c r="GN515" s="27">
        <f>IF($O515&gt;=GN$1,$S515,0)</f>
        <v>1970.21</v>
      </c>
      <c r="GO515" s="27">
        <f>IF($O515&gt;=GO$1,$S515,0)</f>
        <v>1970.21</v>
      </c>
      <c r="GP515" s="27">
        <f>IF($O515&gt;=GP$1,$S515,0)</f>
        <v>1970.21</v>
      </c>
      <c r="GQ515" s="27">
        <f>IF($O515&gt;=GQ$1,$S515,0)</f>
        <v>1970.21</v>
      </c>
      <c r="GR515" s="27">
        <f>IF($O515&gt;=GR$1,$S515,0)</f>
        <v>1970.21</v>
      </c>
      <c r="GS515" s="27">
        <f>IF($O515&gt;=GS$1,$S515,0)</f>
        <v>1970.21</v>
      </c>
      <c r="GT515" s="27">
        <f>IF($O515&gt;=GT$1,$S515,0)</f>
        <v>1970.21</v>
      </c>
      <c r="GU515" s="27">
        <f>IF($O515&gt;=GU$1,$S515,0)</f>
        <v>1970.21</v>
      </c>
      <c r="GV515" s="27">
        <f>IF($O515&gt;=GV$1,$S515,0)</f>
        <v>1970.21</v>
      </c>
      <c r="GW515" s="27">
        <f>IF($O515&gt;=GW$1,$S515,0)</f>
        <v>1970.21</v>
      </c>
      <c r="GX515" s="27">
        <f>IF($O515&gt;=GX$1,$S515,0)</f>
        <v>1970.21</v>
      </c>
      <c r="GY515" s="27">
        <f>IF($O515&gt;=GY$1,$S515,0)</f>
        <v>1970.21</v>
      </c>
      <c r="GZ515" s="27">
        <f>IF($O515&gt;=GZ$1,$S515,0)</f>
        <v>1970.21</v>
      </c>
      <c r="HA515" s="27">
        <f>IF($O515&gt;=HA$1,$S515,0)</f>
        <v>1970.21</v>
      </c>
      <c r="HB515" s="27">
        <f>IF($O515&gt;=HB$1,$S515,0)</f>
        <v>1970.21</v>
      </c>
      <c r="HC515" s="27">
        <f>IF($O515&gt;=HC$1,$S515,0)</f>
        <v>1970.21</v>
      </c>
    </row>
    <row r="516" spans="1:211">
      <c r="A516" s="3">
        <v>113662</v>
      </c>
      <c r="B516" s="3" t="s">
        <v>474</v>
      </c>
      <c r="C516" s="3" t="s">
        <v>475</v>
      </c>
      <c r="D516" s="3">
        <v>57</v>
      </c>
      <c r="E516" s="4">
        <v>38170</v>
      </c>
      <c r="F516" s="5">
        <v>13.975342465753425</v>
      </c>
      <c r="G516" s="3" t="s">
        <v>446</v>
      </c>
      <c r="H516" s="4">
        <v>22460</v>
      </c>
      <c r="I516" s="9" t="s">
        <v>824</v>
      </c>
      <c r="J516" s="5">
        <v>2920.45</v>
      </c>
      <c r="K516" s="31">
        <v>250</v>
      </c>
      <c r="L516" s="32">
        <v>14</v>
      </c>
      <c r="M516" s="33">
        <f>VLOOKUP(L516,FIND,3,TRUE)</f>
        <v>1.1000000000000001</v>
      </c>
      <c r="N516" s="32">
        <f>IF(L516&gt;30,180,VLOOKUP(L516,TEMPO,2,FALSE))</f>
        <v>84</v>
      </c>
      <c r="O516" s="32">
        <f>IF(R516&gt;0,4,N516)</f>
        <v>84</v>
      </c>
      <c r="P516" s="96">
        <f>J516*M516*L516</f>
        <v>44974.93</v>
      </c>
      <c r="Q516" s="96">
        <f>10934.45*2</f>
        <v>21868.9</v>
      </c>
      <c r="R516" s="96">
        <f>IF(P516&lt;=Q516,P516/4,0)</f>
        <v>0</v>
      </c>
      <c r="S516" s="5">
        <f>IF(P516&gt;=Q516,P516/N516,0)</f>
        <v>535.41583333333335</v>
      </c>
      <c r="T516" s="3"/>
      <c r="U516" s="3">
        <f>IF(T516="",1,0)</f>
        <v>1</v>
      </c>
      <c r="V516" s="3">
        <v>39</v>
      </c>
      <c r="W516" s="5">
        <v>0</v>
      </c>
      <c r="X516" s="5">
        <v>245.73</v>
      </c>
      <c r="Y516" s="5">
        <f>X516*W516</f>
        <v>0</v>
      </c>
      <c r="Z516" s="5">
        <v>400</v>
      </c>
      <c r="AA516" s="5">
        <f>S516+Y516+Z516</f>
        <v>935.41583333333335</v>
      </c>
      <c r="AB516" s="39">
        <f>(J516/12+J516/12*1.3333333333+450/12+J516/30*6/12+J516)*1.3+Y516+Z516+153.9</f>
        <v>5200.7362777672306</v>
      </c>
      <c r="AC516" s="39" t="s">
        <v>544</v>
      </c>
      <c r="AD516" s="39">
        <f>J516*1.3+400+153.9</f>
        <v>4350.4849999999997</v>
      </c>
      <c r="AE516" s="39">
        <f>SUMIFS('CUSTO MENSAL FUNC NOVO'!H:H,'CUSTO MENSAL FUNC NOVO'!A:A,'VALORES MENSAIS'!AC516)</f>
        <v>2257.5630000000001</v>
      </c>
      <c r="AF516" s="27">
        <f>IF($R516&gt;0,$R516,$S516)+$Y516+$Z516</f>
        <v>935.41583333333335</v>
      </c>
      <c r="AG516" s="27">
        <f>IF($R516&gt;0,$R516,$S516)+$Y516+$Z516</f>
        <v>935.41583333333335</v>
      </c>
      <c r="AH516" s="27">
        <f>IF($R516&gt;0,$R516,$S516)+$Y516+$Z516</f>
        <v>935.41583333333335</v>
      </c>
      <c r="AI516" s="27">
        <f>IF($R516&gt;0,$R516,$S516)+$Y516+$Z516</f>
        <v>935.41583333333335</v>
      </c>
      <c r="AJ516" s="27">
        <f>IF($O516&gt;=AJ$1,$S516+$Y516+$Z516,$Y516+$Z516)</f>
        <v>935.41583333333335</v>
      </c>
      <c r="AK516" s="27">
        <f>IF($O516&gt;=AK$1,$S516+$Y516+$Z516,$Y516+$Z516)</f>
        <v>935.41583333333335</v>
      </c>
      <c r="AL516" s="27">
        <f>IF($O516&gt;=AL$1,$S516+$Y516+$Z516,$Y516+$Z516)</f>
        <v>935.41583333333335</v>
      </c>
      <c r="AM516" s="27">
        <f>IF($O516&gt;=AM$1,$S516+$Y516+$Z516,$Y516+$Z516)</f>
        <v>935.41583333333335</v>
      </c>
      <c r="AN516" s="27">
        <f>IF($O516&gt;=AN$1,$S516+$Y516+$Z516,$Y516+$Z516)</f>
        <v>935.41583333333335</v>
      </c>
      <c r="AO516" s="27">
        <f>IF($O516&gt;=AO$1,$S516+$Y516+$Z516,$Y516+$Z516)</f>
        <v>935.41583333333335</v>
      </c>
      <c r="AP516" s="27">
        <f>IF($O516&gt;=AP$1,$S516+$Y516+$Z516,$Y516+$Z516)</f>
        <v>935.41583333333335</v>
      </c>
      <c r="AQ516" s="27">
        <f>IF($O516&gt;=AQ$1,$S516+$Y516+$Z516,$Y516+$Z516)</f>
        <v>935.41583333333335</v>
      </c>
      <c r="AR516" s="27">
        <f>IF($O516&gt;=AR$1,$S516+$Y516+$Z516,$Y516+$Z516)</f>
        <v>935.41583333333335</v>
      </c>
      <c r="AS516" s="27">
        <f>IF($O516&gt;=AS$1,$S516+$Y516+$Z516,$Y516+$Z516)</f>
        <v>935.41583333333335</v>
      </c>
      <c r="AT516" s="27">
        <f>IF($O516&gt;=AT$1,$S516+$Y516+$Z516,$Y516+$Z516)</f>
        <v>935.41583333333335</v>
      </c>
      <c r="AU516" s="27">
        <f>IF($O516&gt;=AU$1,$S516+$Y516+$Z516,$Y516+$Z516)</f>
        <v>935.41583333333335</v>
      </c>
      <c r="AV516" s="27">
        <f>IF($O516&gt;=AV$1,$S516+$Y516+$Z516,$Y516+$Z516)</f>
        <v>935.41583333333335</v>
      </c>
      <c r="AW516" s="27">
        <f>IF($O516&gt;=AW$1,$S516+$Y516+$Z516,$Y516+$Z516)</f>
        <v>935.41583333333335</v>
      </c>
      <c r="AX516" s="27">
        <f>IF($O516&gt;=AX$1,$S516+$Y516+$Z516,$Y516+$Z516)</f>
        <v>935.41583333333335</v>
      </c>
      <c r="AY516" s="27">
        <f>IF($O516&gt;=AY$1,$S516+$Y516+$Z516,$Y516+$Z516)</f>
        <v>935.41583333333335</v>
      </c>
      <c r="AZ516" s="27">
        <f>IF($O516&gt;=AZ$1,$S516+$Y516+$Z516,$Y516+$Z516)</f>
        <v>935.41583333333335</v>
      </c>
      <c r="BA516" s="27">
        <f>IF($O516&gt;=BA$1,$S516+$Y516+$Z516,$Y516+$Z516)</f>
        <v>935.41583333333335</v>
      </c>
      <c r="BB516" s="27">
        <f>IF($O516&gt;=BB$1,$S516+$Y516+$Z516,$Y516+$Z516)</f>
        <v>935.41583333333335</v>
      </c>
      <c r="BC516" s="27">
        <f>IF($O516&gt;=BC$1,$S516+$Y516+$Z516,$Y516+$Z516)</f>
        <v>935.41583333333335</v>
      </c>
      <c r="BD516" s="27">
        <f>IF($O516&gt;=BD$1,$S516+$Y516+$Z516,$Y516+$Z516)</f>
        <v>935.41583333333335</v>
      </c>
      <c r="BE516" s="27">
        <f>IF($O516&gt;=BE$1,$S516+$Y516+$Z516,$Y516+$Z516)</f>
        <v>935.41583333333335</v>
      </c>
      <c r="BF516" s="27">
        <f>IF($O516&gt;=BF$1,$S516+$Y516+$Z516,$Y516+$Z516)</f>
        <v>935.41583333333335</v>
      </c>
      <c r="BG516" s="27">
        <f>IF($O516&gt;=BG$1,$S516+$Y516+$Z516,$Y516+$Z516)</f>
        <v>935.41583333333335</v>
      </c>
      <c r="BH516" s="27">
        <f>IF($O516&gt;=BH$1,$S516+$Y516+$Z516,$Y516+$Z516)</f>
        <v>935.41583333333335</v>
      </c>
      <c r="BI516" s="27">
        <f>IF($O516&gt;=BI$1,$S516+$Y516+$Z516,$Y516+$Z516)</f>
        <v>935.41583333333335</v>
      </c>
      <c r="BJ516" s="27">
        <f>IF($O516&gt;=BJ$1,$S516+$Y516+$Z516,$Y516+$Z516)</f>
        <v>935.41583333333335</v>
      </c>
      <c r="BK516" s="27">
        <f>IF($O516&gt;=BK$1,$S516+$Y516+$Z516,$Y516+$Z516)</f>
        <v>935.41583333333335</v>
      </c>
      <c r="BL516" s="27">
        <f>IF($O516&gt;=BL$1,$S516+$Y516+$Z516,$Y516+$Z516)</f>
        <v>935.41583333333335</v>
      </c>
      <c r="BM516" s="27">
        <f>IF($O516&gt;=BM$1,$S516+$Y516+$Z516,$Y516+$Z516)</f>
        <v>935.41583333333335</v>
      </c>
      <c r="BN516" s="27">
        <f>IF($O516&gt;=BN$1,$S516+$Y516+$Z516,$Y516+$Z516)</f>
        <v>935.41583333333335</v>
      </c>
      <c r="BO516" s="27">
        <f>IF($O516&gt;=BO$1,$S516+$Y516+$Z516,$Y516+$Z516)</f>
        <v>935.41583333333335</v>
      </c>
      <c r="BP516" s="27">
        <f>IF($O516&gt;=BP$1,$S516+$Y516+$Z516,$Y516+$Z516)</f>
        <v>935.41583333333335</v>
      </c>
      <c r="BQ516" s="27">
        <f>IF($O516&gt;=BQ$1,$S516+$Y516+$Z516,$Y516+$Z516)</f>
        <v>935.41583333333335</v>
      </c>
      <c r="BR516" s="27">
        <f>IF($O516&gt;=BR$1,$S516+$Y516+$Z516,$Y516+$Z516)</f>
        <v>935.41583333333335</v>
      </c>
      <c r="BS516" s="27">
        <f>IF($O516&gt;=BS$1,$S516+$Y516+$Z516,$Y516+$Z516)</f>
        <v>935.41583333333335</v>
      </c>
      <c r="BT516" s="27">
        <f>IF($O516&gt;=BT$1,$S516+$Y516+$Z516,$Y516+$Z516)</f>
        <v>935.41583333333335</v>
      </c>
      <c r="BU516" s="27">
        <f>IF($O516&gt;=BU$1,$S516+$Y516+$Z516,$Y516+$Z516)</f>
        <v>935.41583333333335</v>
      </c>
      <c r="BV516" s="27">
        <f>IF($O516&gt;=BV$1,$S516+$Y516+$Z516,$Y516+$Z516)</f>
        <v>935.41583333333335</v>
      </c>
      <c r="BW516" s="27">
        <f>IF($O516&gt;=BW$1,$S516+$Y516+$Z516,$Y516+$Z516)</f>
        <v>935.41583333333335</v>
      </c>
      <c r="BX516" s="27">
        <f>IF($O516&gt;=BX$1,$S516+$Y516+$Z516,$Y516+$Z516)</f>
        <v>935.41583333333335</v>
      </c>
      <c r="BY516" s="27">
        <f>IF($O516&gt;=BY$1,$S516+$Y516+$Z516,$Y516+$Z516)</f>
        <v>935.41583333333335</v>
      </c>
      <c r="BZ516" s="27">
        <f>IF($O516&gt;=BZ$1,$S516+$Y516+$Z516,$Y516+$Z516)</f>
        <v>935.41583333333335</v>
      </c>
      <c r="CA516" s="27">
        <f>IF($O516&gt;=CA$1,$S516+$Y516+$Z516,$Y516+$Z516)</f>
        <v>935.41583333333335</v>
      </c>
      <c r="CB516" s="27">
        <f>IF($O516&gt;=CB$1,$S516+$Y516+$Z516,$Y516+$Z516)</f>
        <v>935.41583333333335</v>
      </c>
      <c r="CC516" s="27">
        <f>IF($O516&gt;=CC$1,$S516+$Y516+$Z516,$Y516+$Z516)</f>
        <v>935.41583333333335</v>
      </c>
      <c r="CD516" s="27">
        <f>IF($O516&gt;=CD$1,$S516+$Y516+$Z516,$Y516+$Z516)</f>
        <v>935.41583333333335</v>
      </c>
      <c r="CE516" s="27">
        <f>IF($O516&gt;=CE$1,$S516+$Y516+$Z516,$Y516+$Z516)</f>
        <v>935.41583333333335</v>
      </c>
      <c r="CF516" s="27">
        <f>IF($O516&gt;=CF$1,$S516+$Y516+$Z516,$Y516+$Z516)</f>
        <v>935.41583333333335</v>
      </c>
      <c r="CG516" s="27">
        <f>IF($O516&gt;=CG$1,$S516+$Y516+$Z516,$Y516+$Z516)</f>
        <v>935.41583333333335</v>
      </c>
      <c r="CH516" s="27">
        <f>IF($O516&gt;=CH$1,$S516+$Y516+$Z516,$Y516+$Z516)</f>
        <v>935.41583333333335</v>
      </c>
      <c r="CI516" s="27">
        <f>IF($O516&gt;=CI$1,$S516+$Y516+$Z516,$Y516+$Z516)</f>
        <v>935.41583333333335</v>
      </c>
      <c r="CJ516" s="27">
        <f>IF($O516&gt;=CJ$1,$S516+$Y516+$Z516,$Y516+$Z516)</f>
        <v>935.41583333333335</v>
      </c>
      <c r="CK516" s="27">
        <f>IF($O516&gt;=CK$1,$S516+$Y516+$Z516,$Y516+$Z516)</f>
        <v>935.41583333333335</v>
      </c>
      <c r="CL516" s="27">
        <f>IF($O516&gt;=CL$1,$S516+$Y516+$Z516,$Y516+$Z516)</f>
        <v>935.41583333333335</v>
      </c>
      <c r="CM516" s="27">
        <f>IF($O516&gt;=CM$1,$S516+$Y516+$Z516,$Y516+$Z516)</f>
        <v>935.41583333333335</v>
      </c>
      <c r="CN516" s="27">
        <f>IF($O516&gt;=CN$1,$S516+$Y516,$Y516)</f>
        <v>535.41583333333335</v>
      </c>
      <c r="CO516" s="27">
        <f>IF($O516&gt;=CO$1,$S516+$Y516,$Y516)</f>
        <v>535.41583333333335</v>
      </c>
      <c r="CP516" s="27">
        <f>IF($O516&gt;=CP$1,$S516+$Y516,$Y516)</f>
        <v>535.41583333333335</v>
      </c>
      <c r="CQ516" s="27">
        <f>IF($O516&gt;=CQ$1,$S516+$Y516,$Y516)</f>
        <v>535.41583333333335</v>
      </c>
      <c r="CR516" s="27">
        <f>IF($O516&gt;=CR$1,$S516+$Y516,$Y516)</f>
        <v>535.41583333333335</v>
      </c>
      <c r="CS516" s="27">
        <f>IF($O516&gt;=CS$1,$S516+$Y516,$Y516)</f>
        <v>535.41583333333335</v>
      </c>
      <c r="CT516" s="27">
        <f>IF($O516&gt;=CT$1,$S516+$Y516,$Y516)</f>
        <v>535.41583333333335</v>
      </c>
      <c r="CU516" s="27">
        <f>IF($O516&gt;=CU$1,$S516+$Y516,$Y516)</f>
        <v>535.41583333333335</v>
      </c>
      <c r="CV516" s="27">
        <f>IF($O516&gt;=CV$1,$S516+$Y516,$Y516)</f>
        <v>535.41583333333335</v>
      </c>
      <c r="CW516" s="27">
        <f>IF($O516&gt;=CW$1,$S516+$Y516,$Y516)</f>
        <v>535.41583333333335</v>
      </c>
      <c r="CX516" s="27">
        <f>IF($O516&gt;=CX$1,$S516+$Y516,$Y516)</f>
        <v>535.41583333333335</v>
      </c>
      <c r="CY516" s="27">
        <f>IF($O516&gt;=CY$1,$S516+$Y516,$Y516)</f>
        <v>535.41583333333335</v>
      </c>
      <c r="CZ516" s="27">
        <f>IF($O516&gt;=CZ$1,$S516+$Y516,$Y516)</f>
        <v>535.41583333333335</v>
      </c>
      <c r="DA516" s="27">
        <f>IF($O516&gt;=DA$1,$S516+$Y516,$Y516)</f>
        <v>535.41583333333335</v>
      </c>
      <c r="DB516" s="27">
        <f>IF($O516&gt;=DB$1,$S516+$Y516,$Y516)</f>
        <v>535.41583333333335</v>
      </c>
      <c r="DC516" s="27">
        <f>IF($O516&gt;=DC$1,$S516+$Y516,$Y516)</f>
        <v>535.41583333333335</v>
      </c>
      <c r="DD516" s="27">
        <f>IF($O516&gt;=DD$1,$S516+$Y516,$Y516)</f>
        <v>535.41583333333335</v>
      </c>
      <c r="DE516" s="27">
        <f>IF($O516&gt;=DE$1,$S516+$Y516,$Y516)</f>
        <v>535.41583333333335</v>
      </c>
      <c r="DF516" s="27">
        <f>IF($O516&gt;=DF$1,$S516+$Y516,$Y516)</f>
        <v>535.41583333333335</v>
      </c>
      <c r="DG516" s="27">
        <f>IF($O516&gt;=DG$1,$S516+$Y516,$Y516)</f>
        <v>535.41583333333335</v>
      </c>
      <c r="DH516" s="27">
        <f>IF($O516&gt;=DH$1,$S516+$Y516,$Y516)</f>
        <v>535.41583333333335</v>
      </c>
      <c r="DI516" s="27">
        <f>IF($O516&gt;=DI$1,$S516+$Y516,$Y516)</f>
        <v>535.41583333333335</v>
      </c>
      <c r="DJ516" s="27">
        <f>IF($O516&gt;=DJ$1,$S516+$Y516,$Y516)</f>
        <v>535.41583333333335</v>
      </c>
      <c r="DK516" s="27">
        <f>IF($O516&gt;=DK$1,$S516+$Y516,$Y516)</f>
        <v>535.41583333333335</v>
      </c>
      <c r="DL516" s="27">
        <f>IF($O516&gt;=DL$1,$S516+$Y516,$Y516)</f>
        <v>0</v>
      </c>
      <c r="DM516" s="27">
        <f>IF($O516&gt;=DM$1,$S516+$Y516,$Y516)</f>
        <v>0</v>
      </c>
      <c r="DN516" s="27">
        <f>IF($O516&gt;=DN$1,$S516+$Y516,$Y516)</f>
        <v>0</v>
      </c>
      <c r="DO516" s="27">
        <f>IF($O516&gt;=DO$1,$S516+$Y516,$Y516)</f>
        <v>0</v>
      </c>
      <c r="DP516" s="27">
        <f>IF($O516&gt;=DP$1,$S516+$Y516,$Y516)</f>
        <v>0</v>
      </c>
      <c r="DQ516" s="27">
        <f>IF($O516&gt;=DQ$1,$S516+$Y516,$Y516)</f>
        <v>0</v>
      </c>
      <c r="DR516" s="27">
        <f>IF($O516&gt;=DR$1,$S516+$Y516,$Y516)</f>
        <v>0</v>
      </c>
      <c r="DS516" s="27">
        <f>IF($O516&gt;=DS$1,$S516+$Y516,$Y516)</f>
        <v>0</v>
      </c>
      <c r="DT516" s="27">
        <f>IF($O516&gt;=DT$1,$S516+$Y516,$Y516)</f>
        <v>0</v>
      </c>
      <c r="DU516" s="27">
        <f>IF($O516&gt;=DU$1,$S516+$Y516,$Y516)</f>
        <v>0</v>
      </c>
      <c r="DV516" s="27">
        <f>IF($O516&gt;=DV$1,$S516+$Y516,$Y516)</f>
        <v>0</v>
      </c>
      <c r="DW516" s="27">
        <f>IF($O516&gt;=DW$1,$S516+$Y516,$Y516)</f>
        <v>0</v>
      </c>
      <c r="DX516" s="27">
        <f>IF($O516&gt;=DX$1,$S516+$Y516,$Y516)</f>
        <v>0</v>
      </c>
      <c r="DY516" s="27">
        <f>IF($O516&gt;=DY$1,$S516+$Y516,$Y516)</f>
        <v>0</v>
      </c>
      <c r="DZ516" s="27">
        <f>IF($O516&gt;=DZ$1,$S516+$Y516,$Y516)</f>
        <v>0</v>
      </c>
      <c r="EA516" s="27">
        <f>IF($O516&gt;=EA$1,$S516+$Y516,$Y516)</f>
        <v>0</v>
      </c>
      <c r="EB516" s="27">
        <f>IF($O516&gt;=EB$1,$S516+$Y516,$Y516)</f>
        <v>0</v>
      </c>
      <c r="EC516" s="27">
        <f>IF($O516&gt;=EC$1,$S516+$Y516,$Y516)</f>
        <v>0</v>
      </c>
      <c r="ED516" s="27">
        <f>IF($O516&gt;=ED$1,$S516+$Y516,$Y516)</f>
        <v>0</v>
      </c>
      <c r="EE516" s="27">
        <f>IF($O516&gt;=EE$1,$S516+$Y516,$Y516)</f>
        <v>0</v>
      </c>
      <c r="EF516" s="27">
        <f>IF($O516&gt;=EF$1,$S516+$Y516,$Y516)</f>
        <v>0</v>
      </c>
      <c r="EG516" s="27">
        <f>IF($O516&gt;=EG$1,$S516+$Y516,$Y516)</f>
        <v>0</v>
      </c>
      <c r="EH516" s="27">
        <f>IF($O516&gt;=EH$1,$S516+$Y516,$Y516)</f>
        <v>0</v>
      </c>
      <c r="EI516" s="27">
        <f>IF($O516&gt;=EI$1,$S516+$Y516,$Y516)</f>
        <v>0</v>
      </c>
      <c r="EJ516" s="27">
        <f>IF($O516&gt;=EJ$1,$S516+$Y516,$Y516)</f>
        <v>0</v>
      </c>
      <c r="EK516" s="27">
        <f>IF($O516&gt;=EK$1,$S516+$Y516,$Y516)</f>
        <v>0</v>
      </c>
      <c r="EL516" s="27">
        <f>IF($O516&gt;=EL$1,$S516+$Y516,$Y516)</f>
        <v>0</v>
      </c>
      <c r="EM516" s="27">
        <f>IF($O516&gt;=EM$1,$S516+$Y516,$Y516)</f>
        <v>0</v>
      </c>
      <c r="EN516" s="27">
        <f>IF($O516&gt;=EN$1,$S516+$Y516,$Y516)</f>
        <v>0</v>
      </c>
      <c r="EO516" s="27">
        <f>IF($O516&gt;=EO$1,$S516+$Y516,$Y516)</f>
        <v>0</v>
      </c>
      <c r="EP516" s="27">
        <f>IF($O516&gt;=EP$1,$S516+$Y516,$Y516)</f>
        <v>0</v>
      </c>
      <c r="EQ516" s="27">
        <f>IF($O516&gt;=EQ$1,$S516+$Y516,$Y516)</f>
        <v>0</v>
      </c>
      <c r="ER516" s="27">
        <f>IF($O516&gt;=ER$1,$S516+$Y516,$Y516)</f>
        <v>0</v>
      </c>
      <c r="ES516" s="27">
        <f>IF($O516&gt;=ES$1,$S516+$Y516,$Y516)</f>
        <v>0</v>
      </c>
      <c r="ET516" s="27">
        <f>IF($O516&gt;=ET$1,$S516+$Y516,$Y516)</f>
        <v>0</v>
      </c>
      <c r="EU516" s="27">
        <f>IF($O516&gt;=EU$1,$S516+$Y516,$Y516)</f>
        <v>0</v>
      </c>
      <c r="EV516" s="27">
        <f>IF($O516&gt;=EV$1,$S516,0)</f>
        <v>0</v>
      </c>
      <c r="EW516" s="27">
        <f>IF($O516&gt;=EW$1,$S516,0)</f>
        <v>0</v>
      </c>
      <c r="EX516" s="27">
        <f>IF($O516&gt;=EX$1,$S516,0)</f>
        <v>0</v>
      </c>
      <c r="EY516" s="27">
        <f>IF($O516&gt;=EY$1,$S516,0)</f>
        <v>0</v>
      </c>
      <c r="EZ516" s="27">
        <f>IF($O516&gt;=EZ$1,$S516,0)</f>
        <v>0</v>
      </c>
      <c r="FA516" s="27">
        <f>IF($O516&gt;=FA$1,$S516,0)</f>
        <v>0</v>
      </c>
      <c r="FB516" s="27">
        <f>IF($O516&gt;=FB$1,$S516,0)</f>
        <v>0</v>
      </c>
      <c r="FC516" s="27">
        <f>IF($O516&gt;=FC$1,$S516,0)</f>
        <v>0</v>
      </c>
      <c r="FD516" s="27">
        <f>IF($O516&gt;=FD$1,$S516,0)</f>
        <v>0</v>
      </c>
      <c r="FE516" s="27">
        <f>IF($O516&gt;=FE$1,$S516,0)</f>
        <v>0</v>
      </c>
      <c r="FF516" s="27">
        <f>IF($O516&gt;=FF$1,$S516,0)</f>
        <v>0</v>
      </c>
      <c r="FG516" s="27">
        <f>IF($O516&gt;=FG$1,$S516,0)</f>
        <v>0</v>
      </c>
      <c r="FH516" s="27">
        <f>IF($O516&gt;=FH$1,$S516,0)</f>
        <v>0</v>
      </c>
      <c r="FI516" s="27">
        <f>IF($O516&gt;=FI$1,$S516,0)</f>
        <v>0</v>
      </c>
      <c r="FJ516" s="27">
        <f>IF($O516&gt;=FJ$1,$S516,0)</f>
        <v>0</v>
      </c>
      <c r="FK516" s="27">
        <f>IF($O516&gt;=FK$1,$S516,0)</f>
        <v>0</v>
      </c>
      <c r="FL516" s="27">
        <f>IF($O516&gt;=FL$1,$S516,0)</f>
        <v>0</v>
      </c>
      <c r="FM516" s="27">
        <f>IF($O516&gt;=FM$1,$S516,0)</f>
        <v>0</v>
      </c>
      <c r="FN516" s="27">
        <f>IF($O516&gt;=FN$1,$S516,0)</f>
        <v>0</v>
      </c>
      <c r="FO516" s="27">
        <f>IF($O516&gt;=FO$1,$S516,0)</f>
        <v>0</v>
      </c>
      <c r="FP516" s="27">
        <f>IF($O516&gt;=FP$1,$S516,0)</f>
        <v>0</v>
      </c>
      <c r="FQ516" s="27">
        <f>IF($O516&gt;=FQ$1,$S516,0)</f>
        <v>0</v>
      </c>
      <c r="FR516" s="27">
        <f>IF($O516&gt;=FR$1,$S516,0)</f>
        <v>0</v>
      </c>
      <c r="FS516" s="27">
        <f>IF($O516&gt;=FS$1,$S516,0)</f>
        <v>0</v>
      </c>
      <c r="FT516" s="27">
        <f>IF($O516&gt;=FT$1,$S516,0)</f>
        <v>0</v>
      </c>
      <c r="FU516" s="27">
        <f>IF($O516&gt;=FU$1,$S516,0)</f>
        <v>0</v>
      </c>
      <c r="FV516" s="27">
        <f>IF($O516&gt;=FV$1,$S516,0)</f>
        <v>0</v>
      </c>
      <c r="FW516" s="27">
        <f>IF($O516&gt;=FW$1,$S516,0)</f>
        <v>0</v>
      </c>
      <c r="FX516" s="27">
        <f>IF($O516&gt;=FX$1,$S516,0)</f>
        <v>0</v>
      </c>
      <c r="FY516" s="27">
        <f>IF($O516&gt;=FY$1,$S516,0)</f>
        <v>0</v>
      </c>
      <c r="FZ516" s="27">
        <f>IF($O516&gt;=FZ$1,$S516,0)</f>
        <v>0</v>
      </c>
      <c r="GA516" s="27">
        <f>IF($O516&gt;=GA$1,$S516,0)</f>
        <v>0</v>
      </c>
      <c r="GB516" s="27">
        <f>IF($O516&gt;=GB$1,$S516,0)</f>
        <v>0</v>
      </c>
      <c r="GC516" s="27">
        <f>IF($O516&gt;=GC$1,$S516,0)</f>
        <v>0</v>
      </c>
      <c r="GD516" s="27">
        <f>IF($O516&gt;=GD$1,$S516,0)</f>
        <v>0</v>
      </c>
      <c r="GE516" s="27">
        <f>IF($O516&gt;=GE$1,$S516,0)</f>
        <v>0</v>
      </c>
      <c r="GF516" s="27">
        <f>IF($O516&gt;=GF$1,$S516,0)</f>
        <v>0</v>
      </c>
      <c r="GG516" s="27">
        <f>IF($O516&gt;=GG$1,$S516,0)</f>
        <v>0</v>
      </c>
      <c r="GH516" s="27">
        <f>IF($O516&gt;=GH$1,$S516,0)</f>
        <v>0</v>
      </c>
      <c r="GI516" s="27">
        <f>IF($O516&gt;=GI$1,$S516,0)</f>
        <v>0</v>
      </c>
      <c r="GJ516" s="27">
        <f>IF($O516&gt;=GJ$1,$S516,0)</f>
        <v>0</v>
      </c>
      <c r="GK516" s="27">
        <f>IF($O516&gt;=GK$1,$S516,0)</f>
        <v>0</v>
      </c>
      <c r="GL516" s="27">
        <f>IF($O516&gt;=GL$1,$S516,0)</f>
        <v>0</v>
      </c>
      <c r="GM516" s="27">
        <f>IF($O516&gt;=GM$1,$S516,0)</f>
        <v>0</v>
      </c>
      <c r="GN516" s="27">
        <f>IF($O516&gt;=GN$1,$S516,0)</f>
        <v>0</v>
      </c>
      <c r="GO516" s="27">
        <f>IF($O516&gt;=GO$1,$S516,0)</f>
        <v>0</v>
      </c>
      <c r="GP516" s="27">
        <f>IF($O516&gt;=GP$1,$S516,0)</f>
        <v>0</v>
      </c>
      <c r="GQ516" s="27">
        <f>IF($O516&gt;=GQ$1,$S516,0)</f>
        <v>0</v>
      </c>
      <c r="GR516" s="27">
        <f>IF($O516&gt;=GR$1,$S516,0)</f>
        <v>0</v>
      </c>
      <c r="GS516" s="27">
        <f>IF($O516&gt;=GS$1,$S516,0)</f>
        <v>0</v>
      </c>
      <c r="GT516" s="27">
        <f>IF($O516&gt;=GT$1,$S516,0)</f>
        <v>0</v>
      </c>
      <c r="GU516" s="27">
        <f>IF($O516&gt;=GU$1,$S516,0)</f>
        <v>0</v>
      </c>
      <c r="GV516" s="27">
        <f>IF($O516&gt;=GV$1,$S516,0)</f>
        <v>0</v>
      </c>
      <c r="GW516" s="27">
        <f>IF($O516&gt;=GW$1,$S516,0)</f>
        <v>0</v>
      </c>
      <c r="GX516" s="27">
        <f>IF($O516&gt;=GX$1,$S516,0)</f>
        <v>0</v>
      </c>
      <c r="GY516" s="27">
        <f>IF($O516&gt;=GY$1,$S516,0)</f>
        <v>0</v>
      </c>
      <c r="GZ516" s="27">
        <f>IF($O516&gt;=GZ$1,$S516,0)</f>
        <v>0</v>
      </c>
      <c r="HA516" s="27">
        <f>IF($O516&gt;=HA$1,$S516,0)</f>
        <v>0</v>
      </c>
      <c r="HB516" s="27">
        <f>IF($O516&gt;=HB$1,$S516,0)</f>
        <v>0</v>
      </c>
      <c r="HC516" s="27">
        <f>IF($O516&gt;=HC$1,$S516,0)</f>
        <v>0</v>
      </c>
    </row>
    <row r="517" spans="1:211">
      <c r="A517" s="3">
        <v>49239</v>
      </c>
      <c r="B517" s="3" t="s">
        <v>575</v>
      </c>
      <c r="C517" s="3" t="s">
        <v>477</v>
      </c>
      <c r="D517" s="3">
        <v>52</v>
      </c>
      <c r="E517" s="4">
        <v>33840</v>
      </c>
      <c r="F517" s="5">
        <v>25.838356164383562</v>
      </c>
      <c r="G517" s="3" t="s">
        <v>446</v>
      </c>
      <c r="H517" s="4">
        <v>24308</v>
      </c>
      <c r="I517" s="9" t="s">
        <v>824</v>
      </c>
      <c r="J517" s="5">
        <v>12788.96</v>
      </c>
      <c r="K517" s="31">
        <v>250</v>
      </c>
      <c r="L517" s="32">
        <v>26</v>
      </c>
      <c r="M517" s="33">
        <f>VLOOKUP(L517,FIND,3,TRUE)</f>
        <v>1.5</v>
      </c>
      <c r="N517" s="32">
        <f>IF(L517&gt;30,180,VLOOKUP(L517,TEMPO,2,FALSE))</f>
        <v>156</v>
      </c>
      <c r="O517" s="32">
        <f>IF(R517&gt;0,4,N517)</f>
        <v>156</v>
      </c>
      <c r="P517" s="96">
        <f>J517*M517*L517</f>
        <v>498769.43999999994</v>
      </c>
      <c r="Q517" s="96">
        <f>10934.45*2</f>
        <v>21868.9</v>
      </c>
      <c r="R517" s="96">
        <f>IF(P517&lt;=Q517,P517/4,0)</f>
        <v>0</v>
      </c>
      <c r="S517" s="5">
        <f>IF(P517&gt;=Q517,P517/N517,0)</f>
        <v>3197.24</v>
      </c>
      <c r="T517" s="3"/>
      <c r="U517" s="3">
        <f>IF(T517="",1,0)</f>
        <v>1</v>
      </c>
      <c r="V517" s="3">
        <v>149</v>
      </c>
      <c r="W517" s="5">
        <v>0</v>
      </c>
      <c r="X517" s="5">
        <v>203.3</v>
      </c>
      <c r="Y517" s="5">
        <f>X517*W517</f>
        <v>0</v>
      </c>
      <c r="Z517" s="5">
        <v>400</v>
      </c>
      <c r="AA517" s="5">
        <f>S517+Y517+Z517</f>
        <v>3597.24</v>
      </c>
      <c r="AB517" s="39">
        <f>(J517/12+J517/12*1.3333333333+450/12+J517/30*6/12+J517)*1.3+Y517+Z517+153.9</f>
        <v>20738.157022176041</v>
      </c>
      <c r="AC517" s="39" t="s">
        <v>464</v>
      </c>
      <c r="AD517" s="39">
        <f>J517*1.3+400+153.9</f>
        <v>17179.548000000003</v>
      </c>
      <c r="AE517" s="39">
        <f>SUMIFS('CUSTO MENSAL FUNC NOVO'!H:H,'CUSTO MENSAL FUNC NOVO'!A:A,'VALORES MENSAIS'!AC517)</f>
        <v>7085.2820000000002</v>
      </c>
      <c r="AF517" s="27">
        <f>IF($R517&gt;0,$R517,$S517)+$Y517+$Z517</f>
        <v>3597.24</v>
      </c>
      <c r="AG517" s="27">
        <f>IF($R517&gt;0,$R517,$S517)+$Y517+$Z517</f>
        <v>3597.24</v>
      </c>
      <c r="AH517" s="27">
        <f>IF($R517&gt;0,$R517,$S517)+$Y517+$Z517</f>
        <v>3597.24</v>
      </c>
      <c r="AI517" s="27">
        <f>IF($R517&gt;0,$R517,$S517)+$Y517+$Z517</f>
        <v>3597.24</v>
      </c>
      <c r="AJ517" s="27">
        <f>IF($O517&gt;=AJ$1,$S517+$Y517+$Z517,$Y517+$Z517)</f>
        <v>3597.24</v>
      </c>
      <c r="AK517" s="27">
        <f>IF($O517&gt;=AK$1,$S517+$Y517+$Z517,$Y517+$Z517)</f>
        <v>3597.24</v>
      </c>
      <c r="AL517" s="27">
        <f>IF($O517&gt;=AL$1,$S517+$Y517+$Z517,$Y517+$Z517)</f>
        <v>3597.24</v>
      </c>
      <c r="AM517" s="27">
        <f>IF($O517&gt;=AM$1,$S517+$Y517+$Z517,$Y517+$Z517)</f>
        <v>3597.24</v>
      </c>
      <c r="AN517" s="27">
        <f>IF($O517&gt;=AN$1,$S517+$Y517+$Z517,$Y517+$Z517)</f>
        <v>3597.24</v>
      </c>
      <c r="AO517" s="27">
        <f>IF($O517&gt;=AO$1,$S517+$Y517+$Z517,$Y517+$Z517)</f>
        <v>3597.24</v>
      </c>
      <c r="AP517" s="27">
        <f>IF($O517&gt;=AP$1,$S517+$Y517+$Z517,$Y517+$Z517)</f>
        <v>3597.24</v>
      </c>
      <c r="AQ517" s="27">
        <f>IF($O517&gt;=AQ$1,$S517+$Y517+$Z517,$Y517+$Z517)</f>
        <v>3597.24</v>
      </c>
      <c r="AR517" s="27">
        <f>IF($O517&gt;=AR$1,$S517+$Y517+$Z517,$Y517+$Z517)</f>
        <v>3597.24</v>
      </c>
      <c r="AS517" s="27">
        <f>IF($O517&gt;=AS$1,$S517+$Y517+$Z517,$Y517+$Z517)</f>
        <v>3597.24</v>
      </c>
      <c r="AT517" s="27">
        <f>IF($O517&gt;=AT$1,$S517+$Y517+$Z517,$Y517+$Z517)</f>
        <v>3597.24</v>
      </c>
      <c r="AU517" s="27">
        <f>IF($O517&gt;=AU$1,$S517+$Y517+$Z517,$Y517+$Z517)</f>
        <v>3597.24</v>
      </c>
      <c r="AV517" s="27">
        <f>IF($O517&gt;=AV$1,$S517+$Y517+$Z517,$Y517+$Z517)</f>
        <v>3597.24</v>
      </c>
      <c r="AW517" s="27">
        <f>IF($O517&gt;=AW$1,$S517+$Y517+$Z517,$Y517+$Z517)</f>
        <v>3597.24</v>
      </c>
      <c r="AX517" s="27">
        <f>IF($O517&gt;=AX$1,$S517+$Y517+$Z517,$Y517+$Z517)</f>
        <v>3597.24</v>
      </c>
      <c r="AY517" s="27">
        <f>IF($O517&gt;=AY$1,$S517+$Y517+$Z517,$Y517+$Z517)</f>
        <v>3597.24</v>
      </c>
      <c r="AZ517" s="27">
        <f>IF($O517&gt;=AZ$1,$S517+$Y517+$Z517,$Y517+$Z517)</f>
        <v>3597.24</v>
      </c>
      <c r="BA517" s="27">
        <f>IF($O517&gt;=BA$1,$S517+$Y517+$Z517,$Y517+$Z517)</f>
        <v>3597.24</v>
      </c>
      <c r="BB517" s="27">
        <f>IF($O517&gt;=BB$1,$S517+$Y517+$Z517,$Y517+$Z517)</f>
        <v>3597.24</v>
      </c>
      <c r="BC517" s="27">
        <f>IF($O517&gt;=BC$1,$S517+$Y517+$Z517,$Y517+$Z517)</f>
        <v>3597.24</v>
      </c>
      <c r="BD517" s="27">
        <f>IF($O517&gt;=BD$1,$S517+$Y517+$Z517,$Y517+$Z517)</f>
        <v>3597.24</v>
      </c>
      <c r="BE517" s="27">
        <f>IF($O517&gt;=BE$1,$S517+$Y517+$Z517,$Y517+$Z517)</f>
        <v>3597.24</v>
      </c>
      <c r="BF517" s="27">
        <f>IF($O517&gt;=BF$1,$S517+$Y517+$Z517,$Y517+$Z517)</f>
        <v>3597.24</v>
      </c>
      <c r="BG517" s="27">
        <f>IF($O517&gt;=BG$1,$S517+$Y517+$Z517,$Y517+$Z517)</f>
        <v>3597.24</v>
      </c>
      <c r="BH517" s="27">
        <f>IF($O517&gt;=BH$1,$S517+$Y517+$Z517,$Y517+$Z517)</f>
        <v>3597.24</v>
      </c>
      <c r="BI517" s="27">
        <f>IF($O517&gt;=BI$1,$S517+$Y517+$Z517,$Y517+$Z517)</f>
        <v>3597.24</v>
      </c>
      <c r="BJ517" s="27">
        <f>IF($O517&gt;=BJ$1,$S517+$Y517+$Z517,$Y517+$Z517)</f>
        <v>3597.24</v>
      </c>
      <c r="BK517" s="27">
        <f>IF($O517&gt;=BK$1,$S517+$Y517+$Z517,$Y517+$Z517)</f>
        <v>3597.24</v>
      </c>
      <c r="BL517" s="27">
        <f>IF($O517&gt;=BL$1,$S517+$Y517+$Z517,$Y517+$Z517)</f>
        <v>3597.24</v>
      </c>
      <c r="BM517" s="27">
        <f>IF($O517&gt;=BM$1,$S517+$Y517+$Z517,$Y517+$Z517)</f>
        <v>3597.24</v>
      </c>
      <c r="BN517" s="27">
        <f>IF($O517&gt;=BN$1,$S517+$Y517+$Z517,$Y517+$Z517)</f>
        <v>3597.24</v>
      </c>
      <c r="BO517" s="27">
        <f>IF($O517&gt;=BO$1,$S517+$Y517+$Z517,$Y517+$Z517)</f>
        <v>3597.24</v>
      </c>
      <c r="BP517" s="27">
        <f>IF($O517&gt;=BP$1,$S517+$Y517+$Z517,$Y517+$Z517)</f>
        <v>3597.24</v>
      </c>
      <c r="BQ517" s="27">
        <f>IF($O517&gt;=BQ$1,$S517+$Y517+$Z517,$Y517+$Z517)</f>
        <v>3597.24</v>
      </c>
      <c r="BR517" s="27">
        <f>IF($O517&gt;=BR$1,$S517+$Y517+$Z517,$Y517+$Z517)</f>
        <v>3597.24</v>
      </c>
      <c r="BS517" s="27">
        <f>IF($O517&gt;=BS$1,$S517+$Y517+$Z517,$Y517+$Z517)</f>
        <v>3597.24</v>
      </c>
      <c r="BT517" s="27">
        <f>IF($O517&gt;=BT$1,$S517+$Y517+$Z517,$Y517+$Z517)</f>
        <v>3597.24</v>
      </c>
      <c r="BU517" s="27">
        <f>IF($O517&gt;=BU$1,$S517+$Y517+$Z517,$Y517+$Z517)</f>
        <v>3597.24</v>
      </c>
      <c r="BV517" s="27">
        <f>IF($O517&gt;=BV$1,$S517+$Y517+$Z517,$Y517+$Z517)</f>
        <v>3597.24</v>
      </c>
      <c r="BW517" s="27">
        <f>IF($O517&gt;=BW$1,$S517+$Y517+$Z517,$Y517+$Z517)</f>
        <v>3597.24</v>
      </c>
      <c r="BX517" s="27">
        <f>IF($O517&gt;=BX$1,$S517+$Y517+$Z517,$Y517+$Z517)</f>
        <v>3597.24</v>
      </c>
      <c r="BY517" s="27">
        <f>IF($O517&gt;=BY$1,$S517+$Y517+$Z517,$Y517+$Z517)</f>
        <v>3597.24</v>
      </c>
      <c r="BZ517" s="27">
        <f>IF($O517&gt;=BZ$1,$S517+$Y517+$Z517,$Y517+$Z517)</f>
        <v>3597.24</v>
      </c>
      <c r="CA517" s="27">
        <f>IF($O517&gt;=CA$1,$S517+$Y517+$Z517,$Y517+$Z517)</f>
        <v>3597.24</v>
      </c>
      <c r="CB517" s="27">
        <f>IF($O517&gt;=CB$1,$S517+$Y517+$Z517,$Y517+$Z517)</f>
        <v>3597.24</v>
      </c>
      <c r="CC517" s="27">
        <f>IF($O517&gt;=CC$1,$S517+$Y517+$Z517,$Y517+$Z517)</f>
        <v>3597.24</v>
      </c>
      <c r="CD517" s="27">
        <f>IF($O517&gt;=CD$1,$S517+$Y517+$Z517,$Y517+$Z517)</f>
        <v>3597.24</v>
      </c>
      <c r="CE517" s="27">
        <f>IF($O517&gt;=CE$1,$S517+$Y517+$Z517,$Y517+$Z517)</f>
        <v>3597.24</v>
      </c>
      <c r="CF517" s="27">
        <f>IF($O517&gt;=CF$1,$S517+$Y517+$Z517,$Y517+$Z517)</f>
        <v>3597.24</v>
      </c>
      <c r="CG517" s="27">
        <f>IF($O517&gt;=CG$1,$S517+$Y517+$Z517,$Y517+$Z517)</f>
        <v>3597.24</v>
      </c>
      <c r="CH517" s="27">
        <f>IF($O517&gt;=CH$1,$S517+$Y517+$Z517,$Y517+$Z517)</f>
        <v>3597.24</v>
      </c>
      <c r="CI517" s="27">
        <f>IF($O517&gt;=CI$1,$S517+$Y517+$Z517,$Y517+$Z517)</f>
        <v>3597.24</v>
      </c>
      <c r="CJ517" s="27">
        <f>IF($O517&gt;=CJ$1,$S517+$Y517+$Z517,$Y517+$Z517)</f>
        <v>3597.24</v>
      </c>
      <c r="CK517" s="27">
        <f>IF($O517&gt;=CK$1,$S517+$Y517+$Z517,$Y517+$Z517)</f>
        <v>3597.24</v>
      </c>
      <c r="CL517" s="27">
        <f>IF($O517&gt;=CL$1,$S517+$Y517+$Z517,$Y517+$Z517)</f>
        <v>3597.24</v>
      </c>
      <c r="CM517" s="27">
        <f>IF($O517&gt;=CM$1,$S517+$Y517+$Z517,$Y517+$Z517)</f>
        <v>3597.24</v>
      </c>
      <c r="CN517" s="27">
        <f>IF($O517&gt;=CN$1,$S517+$Y517,$Y517)</f>
        <v>3197.24</v>
      </c>
      <c r="CO517" s="27">
        <f>IF($O517&gt;=CO$1,$S517+$Y517,$Y517)</f>
        <v>3197.24</v>
      </c>
      <c r="CP517" s="27">
        <f>IF($O517&gt;=CP$1,$S517+$Y517,$Y517)</f>
        <v>3197.24</v>
      </c>
      <c r="CQ517" s="27">
        <f>IF($O517&gt;=CQ$1,$S517+$Y517,$Y517)</f>
        <v>3197.24</v>
      </c>
      <c r="CR517" s="27">
        <f>IF($O517&gt;=CR$1,$S517+$Y517,$Y517)</f>
        <v>3197.24</v>
      </c>
      <c r="CS517" s="27">
        <f>IF($O517&gt;=CS$1,$S517+$Y517,$Y517)</f>
        <v>3197.24</v>
      </c>
      <c r="CT517" s="27">
        <f>IF($O517&gt;=CT$1,$S517+$Y517,$Y517)</f>
        <v>3197.24</v>
      </c>
      <c r="CU517" s="27">
        <f>IF($O517&gt;=CU$1,$S517+$Y517,$Y517)</f>
        <v>3197.24</v>
      </c>
      <c r="CV517" s="27">
        <f>IF($O517&gt;=CV$1,$S517+$Y517,$Y517)</f>
        <v>3197.24</v>
      </c>
      <c r="CW517" s="27">
        <f>IF($O517&gt;=CW$1,$S517+$Y517,$Y517)</f>
        <v>3197.24</v>
      </c>
      <c r="CX517" s="27">
        <f>IF($O517&gt;=CX$1,$S517+$Y517,$Y517)</f>
        <v>3197.24</v>
      </c>
      <c r="CY517" s="27">
        <f>IF($O517&gt;=CY$1,$S517+$Y517,$Y517)</f>
        <v>3197.24</v>
      </c>
      <c r="CZ517" s="27">
        <f>IF($O517&gt;=CZ$1,$S517+$Y517,$Y517)</f>
        <v>3197.24</v>
      </c>
      <c r="DA517" s="27">
        <f>IF($O517&gt;=DA$1,$S517+$Y517,$Y517)</f>
        <v>3197.24</v>
      </c>
      <c r="DB517" s="27">
        <f>IF($O517&gt;=DB$1,$S517+$Y517,$Y517)</f>
        <v>3197.24</v>
      </c>
      <c r="DC517" s="27">
        <f>IF($O517&gt;=DC$1,$S517+$Y517,$Y517)</f>
        <v>3197.24</v>
      </c>
      <c r="DD517" s="27">
        <f>IF($O517&gt;=DD$1,$S517+$Y517,$Y517)</f>
        <v>3197.24</v>
      </c>
      <c r="DE517" s="27">
        <f>IF($O517&gt;=DE$1,$S517+$Y517,$Y517)</f>
        <v>3197.24</v>
      </c>
      <c r="DF517" s="27">
        <f>IF($O517&gt;=DF$1,$S517+$Y517,$Y517)</f>
        <v>3197.24</v>
      </c>
      <c r="DG517" s="27">
        <f>IF($O517&gt;=DG$1,$S517+$Y517,$Y517)</f>
        <v>3197.24</v>
      </c>
      <c r="DH517" s="27">
        <f>IF($O517&gt;=DH$1,$S517+$Y517,$Y517)</f>
        <v>3197.24</v>
      </c>
      <c r="DI517" s="27">
        <f>IF($O517&gt;=DI$1,$S517+$Y517,$Y517)</f>
        <v>3197.24</v>
      </c>
      <c r="DJ517" s="27">
        <f>IF($O517&gt;=DJ$1,$S517+$Y517,$Y517)</f>
        <v>3197.24</v>
      </c>
      <c r="DK517" s="27">
        <f>IF($O517&gt;=DK$1,$S517+$Y517,$Y517)</f>
        <v>3197.24</v>
      </c>
      <c r="DL517" s="27">
        <f>IF($O517&gt;=DL$1,$S517+$Y517,$Y517)</f>
        <v>3197.24</v>
      </c>
      <c r="DM517" s="27">
        <f>IF($O517&gt;=DM$1,$S517+$Y517,$Y517)</f>
        <v>3197.24</v>
      </c>
      <c r="DN517" s="27">
        <f>IF($O517&gt;=DN$1,$S517+$Y517,$Y517)</f>
        <v>3197.24</v>
      </c>
      <c r="DO517" s="27">
        <f>IF($O517&gt;=DO$1,$S517+$Y517,$Y517)</f>
        <v>3197.24</v>
      </c>
      <c r="DP517" s="27">
        <f>IF($O517&gt;=DP$1,$S517+$Y517,$Y517)</f>
        <v>3197.24</v>
      </c>
      <c r="DQ517" s="27">
        <f>IF($O517&gt;=DQ$1,$S517+$Y517,$Y517)</f>
        <v>3197.24</v>
      </c>
      <c r="DR517" s="27">
        <f>IF($O517&gt;=DR$1,$S517+$Y517,$Y517)</f>
        <v>3197.24</v>
      </c>
      <c r="DS517" s="27">
        <f>IF($O517&gt;=DS$1,$S517+$Y517,$Y517)</f>
        <v>3197.24</v>
      </c>
      <c r="DT517" s="27">
        <f>IF($O517&gt;=DT$1,$S517+$Y517,$Y517)</f>
        <v>3197.24</v>
      </c>
      <c r="DU517" s="27">
        <f>IF($O517&gt;=DU$1,$S517+$Y517,$Y517)</f>
        <v>3197.24</v>
      </c>
      <c r="DV517" s="27">
        <f>IF($O517&gt;=DV$1,$S517+$Y517,$Y517)</f>
        <v>3197.24</v>
      </c>
      <c r="DW517" s="27">
        <f>IF($O517&gt;=DW$1,$S517+$Y517,$Y517)</f>
        <v>3197.24</v>
      </c>
      <c r="DX517" s="27">
        <f>IF($O517&gt;=DX$1,$S517+$Y517,$Y517)</f>
        <v>3197.24</v>
      </c>
      <c r="DY517" s="27">
        <f>IF($O517&gt;=DY$1,$S517+$Y517,$Y517)</f>
        <v>3197.24</v>
      </c>
      <c r="DZ517" s="27">
        <f>IF($O517&gt;=DZ$1,$S517+$Y517,$Y517)</f>
        <v>3197.24</v>
      </c>
      <c r="EA517" s="27">
        <f>IF($O517&gt;=EA$1,$S517+$Y517,$Y517)</f>
        <v>3197.24</v>
      </c>
      <c r="EB517" s="27">
        <f>IF($O517&gt;=EB$1,$S517+$Y517,$Y517)</f>
        <v>3197.24</v>
      </c>
      <c r="EC517" s="27">
        <f>IF($O517&gt;=EC$1,$S517+$Y517,$Y517)</f>
        <v>3197.24</v>
      </c>
      <c r="ED517" s="27">
        <f>IF($O517&gt;=ED$1,$S517+$Y517,$Y517)</f>
        <v>3197.24</v>
      </c>
      <c r="EE517" s="27">
        <f>IF($O517&gt;=EE$1,$S517+$Y517,$Y517)</f>
        <v>3197.24</v>
      </c>
      <c r="EF517" s="27">
        <f>IF($O517&gt;=EF$1,$S517+$Y517,$Y517)</f>
        <v>3197.24</v>
      </c>
      <c r="EG517" s="27">
        <f>IF($O517&gt;=EG$1,$S517+$Y517,$Y517)</f>
        <v>3197.24</v>
      </c>
      <c r="EH517" s="27">
        <f>IF($O517&gt;=EH$1,$S517+$Y517,$Y517)</f>
        <v>3197.24</v>
      </c>
      <c r="EI517" s="27">
        <f>IF($O517&gt;=EI$1,$S517+$Y517,$Y517)</f>
        <v>3197.24</v>
      </c>
      <c r="EJ517" s="27">
        <f>IF($O517&gt;=EJ$1,$S517+$Y517,$Y517)</f>
        <v>3197.24</v>
      </c>
      <c r="EK517" s="27">
        <f>IF($O517&gt;=EK$1,$S517+$Y517,$Y517)</f>
        <v>3197.24</v>
      </c>
      <c r="EL517" s="27">
        <f>IF($O517&gt;=EL$1,$S517+$Y517,$Y517)</f>
        <v>3197.24</v>
      </c>
      <c r="EM517" s="27">
        <f>IF($O517&gt;=EM$1,$S517+$Y517,$Y517)</f>
        <v>3197.24</v>
      </c>
      <c r="EN517" s="27">
        <f>IF($O517&gt;=EN$1,$S517+$Y517,$Y517)</f>
        <v>3197.24</v>
      </c>
      <c r="EO517" s="27">
        <f>IF($O517&gt;=EO$1,$S517+$Y517,$Y517)</f>
        <v>3197.24</v>
      </c>
      <c r="EP517" s="27">
        <f>IF($O517&gt;=EP$1,$S517+$Y517,$Y517)</f>
        <v>3197.24</v>
      </c>
      <c r="EQ517" s="27">
        <f>IF($O517&gt;=EQ$1,$S517+$Y517,$Y517)</f>
        <v>3197.24</v>
      </c>
      <c r="ER517" s="27">
        <f>IF($O517&gt;=ER$1,$S517+$Y517,$Y517)</f>
        <v>3197.24</v>
      </c>
      <c r="ES517" s="27">
        <f>IF($O517&gt;=ES$1,$S517+$Y517,$Y517)</f>
        <v>3197.24</v>
      </c>
      <c r="ET517" s="27">
        <f>IF($O517&gt;=ET$1,$S517+$Y517,$Y517)</f>
        <v>3197.24</v>
      </c>
      <c r="EU517" s="27">
        <f>IF($O517&gt;=EU$1,$S517+$Y517,$Y517)</f>
        <v>3197.24</v>
      </c>
      <c r="EV517" s="27">
        <f>IF($O517&gt;=EV$1,$S517,0)</f>
        <v>3197.24</v>
      </c>
      <c r="EW517" s="27">
        <f>IF($O517&gt;=EW$1,$S517,0)</f>
        <v>3197.24</v>
      </c>
      <c r="EX517" s="27">
        <f>IF($O517&gt;=EX$1,$S517,0)</f>
        <v>3197.24</v>
      </c>
      <c r="EY517" s="27">
        <f>IF($O517&gt;=EY$1,$S517,0)</f>
        <v>3197.24</v>
      </c>
      <c r="EZ517" s="27">
        <f>IF($O517&gt;=EZ$1,$S517,0)</f>
        <v>3197.24</v>
      </c>
      <c r="FA517" s="27">
        <f>IF($O517&gt;=FA$1,$S517,0)</f>
        <v>3197.24</v>
      </c>
      <c r="FB517" s="27">
        <f>IF($O517&gt;=FB$1,$S517,0)</f>
        <v>3197.24</v>
      </c>
      <c r="FC517" s="27">
        <f>IF($O517&gt;=FC$1,$S517,0)</f>
        <v>3197.24</v>
      </c>
      <c r="FD517" s="27">
        <f>IF($O517&gt;=FD$1,$S517,0)</f>
        <v>3197.24</v>
      </c>
      <c r="FE517" s="27">
        <f>IF($O517&gt;=FE$1,$S517,0)</f>
        <v>3197.24</v>
      </c>
      <c r="FF517" s="27">
        <f>IF($O517&gt;=FF$1,$S517,0)</f>
        <v>3197.24</v>
      </c>
      <c r="FG517" s="27">
        <f>IF($O517&gt;=FG$1,$S517,0)</f>
        <v>3197.24</v>
      </c>
      <c r="FH517" s="27">
        <f>IF($O517&gt;=FH$1,$S517,0)</f>
        <v>3197.24</v>
      </c>
      <c r="FI517" s="27">
        <f>IF($O517&gt;=FI$1,$S517,0)</f>
        <v>3197.24</v>
      </c>
      <c r="FJ517" s="27">
        <f>IF($O517&gt;=FJ$1,$S517,0)</f>
        <v>3197.24</v>
      </c>
      <c r="FK517" s="27">
        <f>IF($O517&gt;=FK$1,$S517,0)</f>
        <v>3197.24</v>
      </c>
      <c r="FL517" s="27">
        <f>IF($O517&gt;=FL$1,$S517,0)</f>
        <v>3197.24</v>
      </c>
      <c r="FM517" s="27">
        <f>IF($O517&gt;=FM$1,$S517,0)</f>
        <v>3197.24</v>
      </c>
      <c r="FN517" s="27">
        <f>IF($O517&gt;=FN$1,$S517,0)</f>
        <v>3197.24</v>
      </c>
      <c r="FO517" s="27">
        <f>IF($O517&gt;=FO$1,$S517,0)</f>
        <v>3197.24</v>
      </c>
      <c r="FP517" s="27">
        <f>IF($O517&gt;=FP$1,$S517,0)</f>
        <v>3197.24</v>
      </c>
      <c r="FQ517" s="27">
        <f>IF($O517&gt;=FQ$1,$S517,0)</f>
        <v>3197.24</v>
      </c>
      <c r="FR517" s="27">
        <f>IF($O517&gt;=FR$1,$S517,0)</f>
        <v>3197.24</v>
      </c>
      <c r="FS517" s="27">
        <f>IF($O517&gt;=FS$1,$S517,0)</f>
        <v>3197.24</v>
      </c>
      <c r="FT517" s="27">
        <f>IF($O517&gt;=FT$1,$S517,0)</f>
        <v>3197.24</v>
      </c>
      <c r="FU517" s="27">
        <f>IF($O517&gt;=FU$1,$S517,0)</f>
        <v>3197.24</v>
      </c>
      <c r="FV517" s="27">
        <f>IF($O517&gt;=FV$1,$S517,0)</f>
        <v>3197.24</v>
      </c>
      <c r="FW517" s="27">
        <f>IF($O517&gt;=FW$1,$S517,0)</f>
        <v>3197.24</v>
      </c>
      <c r="FX517" s="27">
        <f>IF($O517&gt;=FX$1,$S517,0)</f>
        <v>3197.24</v>
      </c>
      <c r="FY517" s="27">
        <f>IF($O517&gt;=FY$1,$S517,0)</f>
        <v>3197.24</v>
      </c>
      <c r="FZ517" s="27">
        <f>IF($O517&gt;=FZ$1,$S517,0)</f>
        <v>3197.24</v>
      </c>
      <c r="GA517" s="27">
        <f>IF($O517&gt;=GA$1,$S517,0)</f>
        <v>3197.24</v>
      </c>
      <c r="GB517" s="27">
        <f>IF($O517&gt;=GB$1,$S517,0)</f>
        <v>3197.24</v>
      </c>
      <c r="GC517" s="27">
        <f>IF($O517&gt;=GC$1,$S517,0)</f>
        <v>3197.24</v>
      </c>
      <c r="GD517" s="27">
        <f>IF($O517&gt;=GD$1,$S517,0)</f>
        <v>3197.24</v>
      </c>
      <c r="GE517" s="27">
        <f>IF($O517&gt;=GE$1,$S517,0)</f>
        <v>3197.24</v>
      </c>
      <c r="GF517" s="27">
        <f>IF($O517&gt;=GF$1,$S517,0)</f>
        <v>0</v>
      </c>
      <c r="GG517" s="27">
        <f>IF($O517&gt;=GG$1,$S517,0)</f>
        <v>0</v>
      </c>
      <c r="GH517" s="27">
        <f>IF($O517&gt;=GH$1,$S517,0)</f>
        <v>0</v>
      </c>
      <c r="GI517" s="27">
        <f>IF($O517&gt;=GI$1,$S517,0)</f>
        <v>0</v>
      </c>
      <c r="GJ517" s="27">
        <f>IF($O517&gt;=GJ$1,$S517,0)</f>
        <v>0</v>
      </c>
      <c r="GK517" s="27">
        <f>IF($O517&gt;=GK$1,$S517,0)</f>
        <v>0</v>
      </c>
      <c r="GL517" s="27">
        <f>IF($O517&gt;=GL$1,$S517,0)</f>
        <v>0</v>
      </c>
      <c r="GM517" s="27">
        <f>IF($O517&gt;=GM$1,$S517,0)</f>
        <v>0</v>
      </c>
      <c r="GN517" s="27">
        <f>IF($O517&gt;=GN$1,$S517,0)</f>
        <v>0</v>
      </c>
      <c r="GO517" s="27">
        <f>IF($O517&gt;=GO$1,$S517,0)</f>
        <v>0</v>
      </c>
      <c r="GP517" s="27">
        <f>IF($O517&gt;=GP$1,$S517,0)</f>
        <v>0</v>
      </c>
      <c r="GQ517" s="27">
        <f>IF($O517&gt;=GQ$1,$S517,0)</f>
        <v>0</v>
      </c>
      <c r="GR517" s="27">
        <f>IF($O517&gt;=GR$1,$S517,0)</f>
        <v>0</v>
      </c>
      <c r="GS517" s="27">
        <f>IF($O517&gt;=GS$1,$S517,0)</f>
        <v>0</v>
      </c>
      <c r="GT517" s="27">
        <f>IF($O517&gt;=GT$1,$S517,0)</f>
        <v>0</v>
      </c>
      <c r="GU517" s="27">
        <f>IF($O517&gt;=GU$1,$S517,0)</f>
        <v>0</v>
      </c>
      <c r="GV517" s="27">
        <f>IF($O517&gt;=GV$1,$S517,0)</f>
        <v>0</v>
      </c>
      <c r="GW517" s="27">
        <f>IF($O517&gt;=GW$1,$S517,0)</f>
        <v>0</v>
      </c>
      <c r="GX517" s="27">
        <f>IF($O517&gt;=GX$1,$S517,0)</f>
        <v>0</v>
      </c>
      <c r="GY517" s="27">
        <f>IF($O517&gt;=GY$1,$S517,0)</f>
        <v>0</v>
      </c>
      <c r="GZ517" s="27">
        <f>IF($O517&gt;=GZ$1,$S517,0)</f>
        <v>0</v>
      </c>
      <c r="HA517" s="27">
        <f>IF($O517&gt;=HA$1,$S517,0)</f>
        <v>0</v>
      </c>
      <c r="HB517" s="27">
        <f>IF($O517&gt;=HB$1,$S517,0)</f>
        <v>0</v>
      </c>
      <c r="HC517" s="27">
        <f>IF($O517&gt;=HC$1,$S517,0)</f>
        <v>0</v>
      </c>
    </row>
    <row r="518" spans="1:211">
      <c r="A518" s="3">
        <v>30210</v>
      </c>
      <c r="B518" s="3" t="s">
        <v>636</v>
      </c>
      <c r="C518" s="3" t="s">
        <v>464</v>
      </c>
      <c r="D518" s="3">
        <v>55</v>
      </c>
      <c r="E518" s="4">
        <v>32064</v>
      </c>
      <c r="F518" s="5">
        <v>30.704109589041096</v>
      </c>
      <c r="G518" s="3" t="s">
        <v>446</v>
      </c>
      <c r="H518" s="4">
        <v>23029</v>
      </c>
      <c r="I518" s="9" t="s">
        <v>824</v>
      </c>
      <c r="J518" s="5">
        <v>7800.82</v>
      </c>
      <c r="K518" s="31">
        <v>250</v>
      </c>
      <c r="L518" s="32">
        <v>31</v>
      </c>
      <c r="M518" s="33">
        <f>VLOOKUP(L518,FIND,3,TRUE)</f>
        <v>1.5</v>
      </c>
      <c r="N518" s="32">
        <f>IF(L518&gt;30,180,VLOOKUP(L518,TEMPO,2,FALSE))</f>
        <v>180</v>
      </c>
      <c r="O518" s="32">
        <f>IF(R518&gt;0,4,N518)</f>
        <v>180</v>
      </c>
      <c r="P518" s="96">
        <f>J518*M518*L518</f>
        <v>362738.13</v>
      </c>
      <c r="Q518" s="96">
        <f>10934.45*2</f>
        <v>21868.9</v>
      </c>
      <c r="R518" s="96">
        <f>IF(P518&lt;=Q518,P518/4,0)</f>
        <v>0</v>
      </c>
      <c r="S518" s="5">
        <f>IF(P518&gt;=Q518,P518/N518,0)</f>
        <v>2015.2118333333333</v>
      </c>
      <c r="T518" s="3"/>
      <c r="U518" s="3">
        <f>IF(T518="",1,0)</f>
        <v>1</v>
      </c>
      <c r="V518" s="3">
        <v>152</v>
      </c>
      <c r="W518" s="5">
        <v>0</v>
      </c>
      <c r="X518" s="5">
        <v>245.73</v>
      </c>
      <c r="Y518" s="5">
        <f>X518*W518</f>
        <v>0</v>
      </c>
      <c r="Z518" s="5">
        <v>400</v>
      </c>
      <c r="AA518" s="5">
        <f>S518+Y518+Z518</f>
        <v>2415.2118333333333</v>
      </c>
      <c r="AB518" s="39">
        <f>(J518/12+J518/12*1.3333333333+450/12+J518/30*6/12+J518)*1.3+Y518+Z518+153.9</f>
        <v>12884.607711082939</v>
      </c>
      <c r="AC518" s="39" t="s">
        <v>464</v>
      </c>
      <c r="AD518" s="39">
        <f>J518*1.3+400+153.9</f>
        <v>10694.966</v>
      </c>
      <c r="AE518" s="39">
        <f>SUMIFS('CUSTO MENSAL FUNC NOVO'!H:H,'CUSTO MENSAL FUNC NOVO'!A:A,'VALORES MENSAIS'!AC518)</f>
        <v>7085.2820000000002</v>
      </c>
      <c r="AF518" s="27">
        <f>IF($R518&gt;0,$R518,$S518)+$Y518+$Z518</f>
        <v>2415.2118333333333</v>
      </c>
      <c r="AG518" s="27">
        <f>IF($R518&gt;0,$R518,$S518)+$Y518+$Z518</f>
        <v>2415.2118333333333</v>
      </c>
      <c r="AH518" s="27">
        <f>IF($R518&gt;0,$R518,$S518)+$Y518+$Z518</f>
        <v>2415.2118333333333</v>
      </c>
      <c r="AI518" s="27">
        <f>IF($R518&gt;0,$R518,$S518)+$Y518+$Z518</f>
        <v>2415.2118333333333</v>
      </c>
      <c r="AJ518" s="27">
        <f>IF($O518&gt;=AJ$1,$S518+$Y518+$Z518,$Y518+$Z518)</f>
        <v>2415.2118333333333</v>
      </c>
      <c r="AK518" s="27">
        <f>IF($O518&gt;=AK$1,$S518+$Y518+$Z518,$Y518+$Z518)</f>
        <v>2415.2118333333333</v>
      </c>
      <c r="AL518" s="27">
        <f>IF($O518&gt;=AL$1,$S518+$Y518+$Z518,$Y518+$Z518)</f>
        <v>2415.2118333333333</v>
      </c>
      <c r="AM518" s="27">
        <f>IF($O518&gt;=AM$1,$S518+$Y518+$Z518,$Y518+$Z518)</f>
        <v>2415.2118333333333</v>
      </c>
      <c r="AN518" s="27">
        <f>IF($O518&gt;=AN$1,$S518+$Y518+$Z518,$Y518+$Z518)</f>
        <v>2415.2118333333333</v>
      </c>
      <c r="AO518" s="27">
        <f>IF($O518&gt;=AO$1,$S518+$Y518+$Z518,$Y518+$Z518)</f>
        <v>2415.2118333333333</v>
      </c>
      <c r="AP518" s="27">
        <f>IF($O518&gt;=AP$1,$S518+$Y518+$Z518,$Y518+$Z518)</f>
        <v>2415.2118333333333</v>
      </c>
      <c r="AQ518" s="27">
        <f>IF($O518&gt;=AQ$1,$S518+$Y518+$Z518,$Y518+$Z518)</f>
        <v>2415.2118333333333</v>
      </c>
      <c r="AR518" s="27">
        <f>IF($O518&gt;=AR$1,$S518+$Y518+$Z518,$Y518+$Z518)</f>
        <v>2415.2118333333333</v>
      </c>
      <c r="AS518" s="27">
        <f>IF($O518&gt;=AS$1,$S518+$Y518+$Z518,$Y518+$Z518)</f>
        <v>2415.2118333333333</v>
      </c>
      <c r="AT518" s="27">
        <f>IF($O518&gt;=AT$1,$S518+$Y518+$Z518,$Y518+$Z518)</f>
        <v>2415.2118333333333</v>
      </c>
      <c r="AU518" s="27">
        <f>IF($O518&gt;=AU$1,$S518+$Y518+$Z518,$Y518+$Z518)</f>
        <v>2415.2118333333333</v>
      </c>
      <c r="AV518" s="27">
        <f>IF($O518&gt;=AV$1,$S518+$Y518+$Z518,$Y518+$Z518)</f>
        <v>2415.2118333333333</v>
      </c>
      <c r="AW518" s="27">
        <f>IF($O518&gt;=AW$1,$S518+$Y518+$Z518,$Y518+$Z518)</f>
        <v>2415.2118333333333</v>
      </c>
      <c r="AX518" s="27">
        <f>IF($O518&gt;=AX$1,$S518+$Y518+$Z518,$Y518+$Z518)</f>
        <v>2415.2118333333333</v>
      </c>
      <c r="AY518" s="27">
        <f>IF($O518&gt;=AY$1,$S518+$Y518+$Z518,$Y518+$Z518)</f>
        <v>2415.2118333333333</v>
      </c>
      <c r="AZ518" s="27">
        <f>IF($O518&gt;=AZ$1,$S518+$Y518+$Z518,$Y518+$Z518)</f>
        <v>2415.2118333333333</v>
      </c>
      <c r="BA518" s="27">
        <f>IF($O518&gt;=BA$1,$S518+$Y518+$Z518,$Y518+$Z518)</f>
        <v>2415.2118333333333</v>
      </c>
      <c r="BB518" s="27">
        <f>IF($O518&gt;=BB$1,$S518+$Y518+$Z518,$Y518+$Z518)</f>
        <v>2415.2118333333333</v>
      </c>
      <c r="BC518" s="27">
        <f>IF($O518&gt;=BC$1,$S518+$Y518+$Z518,$Y518+$Z518)</f>
        <v>2415.2118333333333</v>
      </c>
      <c r="BD518" s="27">
        <f>IF($O518&gt;=BD$1,$S518+$Y518+$Z518,$Y518+$Z518)</f>
        <v>2415.2118333333333</v>
      </c>
      <c r="BE518" s="27">
        <f>IF($O518&gt;=BE$1,$S518+$Y518+$Z518,$Y518+$Z518)</f>
        <v>2415.2118333333333</v>
      </c>
      <c r="BF518" s="27">
        <f>IF($O518&gt;=BF$1,$S518+$Y518+$Z518,$Y518+$Z518)</f>
        <v>2415.2118333333333</v>
      </c>
      <c r="BG518" s="27">
        <f>IF($O518&gt;=BG$1,$S518+$Y518+$Z518,$Y518+$Z518)</f>
        <v>2415.2118333333333</v>
      </c>
      <c r="BH518" s="27">
        <f>IF($O518&gt;=BH$1,$S518+$Y518+$Z518,$Y518+$Z518)</f>
        <v>2415.2118333333333</v>
      </c>
      <c r="BI518" s="27">
        <f>IF($O518&gt;=BI$1,$S518+$Y518+$Z518,$Y518+$Z518)</f>
        <v>2415.2118333333333</v>
      </c>
      <c r="BJ518" s="27">
        <f>IF($O518&gt;=BJ$1,$S518+$Y518+$Z518,$Y518+$Z518)</f>
        <v>2415.2118333333333</v>
      </c>
      <c r="BK518" s="27">
        <f>IF($O518&gt;=BK$1,$S518+$Y518+$Z518,$Y518+$Z518)</f>
        <v>2415.2118333333333</v>
      </c>
      <c r="BL518" s="27">
        <f>IF($O518&gt;=BL$1,$S518+$Y518+$Z518,$Y518+$Z518)</f>
        <v>2415.2118333333333</v>
      </c>
      <c r="BM518" s="27">
        <f>IF($O518&gt;=BM$1,$S518+$Y518+$Z518,$Y518+$Z518)</f>
        <v>2415.2118333333333</v>
      </c>
      <c r="BN518" s="27">
        <f>IF($O518&gt;=BN$1,$S518+$Y518+$Z518,$Y518+$Z518)</f>
        <v>2415.2118333333333</v>
      </c>
      <c r="BO518" s="27">
        <f>IF($O518&gt;=BO$1,$S518+$Y518+$Z518,$Y518+$Z518)</f>
        <v>2415.2118333333333</v>
      </c>
      <c r="BP518" s="27">
        <f>IF($O518&gt;=BP$1,$S518+$Y518+$Z518,$Y518+$Z518)</f>
        <v>2415.2118333333333</v>
      </c>
      <c r="BQ518" s="27">
        <f>IF($O518&gt;=BQ$1,$S518+$Y518+$Z518,$Y518+$Z518)</f>
        <v>2415.2118333333333</v>
      </c>
      <c r="BR518" s="27">
        <f>IF($O518&gt;=BR$1,$S518+$Y518+$Z518,$Y518+$Z518)</f>
        <v>2415.2118333333333</v>
      </c>
      <c r="BS518" s="27">
        <f>IF($O518&gt;=BS$1,$S518+$Y518+$Z518,$Y518+$Z518)</f>
        <v>2415.2118333333333</v>
      </c>
      <c r="BT518" s="27">
        <f>IF($O518&gt;=BT$1,$S518+$Y518+$Z518,$Y518+$Z518)</f>
        <v>2415.2118333333333</v>
      </c>
      <c r="BU518" s="27">
        <f>IF($O518&gt;=BU$1,$S518+$Y518+$Z518,$Y518+$Z518)</f>
        <v>2415.2118333333333</v>
      </c>
      <c r="BV518" s="27">
        <f>IF($O518&gt;=BV$1,$S518+$Y518+$Z518,$Y518+$Z518)</f>
        <v>2415.2118333333333</v>
      </c>
      <c r="BW518" s="27">
        <f>IF($O518&gt;=BW$1,$S518+$Y518+$Z518,$Y518+$Z518)</f>
        <v>2415.2118333333333</v>
      </c>
      <c r="BX518" s="27">
        <f>IF($O518&gt;=BX$1,$S518+$Y518+$Z518,$Y518+$Z518)</f>
        <v>2415.2118333333333</v>
      </c>
      <c r="BY518" s="27">
        <f>IF($O518&gt;=BY$1,$S518+$Y518+$Z518,$Y518+$Z518)</f>
        <v>2415.2118333333333</v>
      </c>
      <c r="BZ518" s="27">
        <f>IF($O518&gt;=BZ$1,$S518+$Y518+$Z518,$Y518+$Z518)</f>
        <v>2415.2118333333333</v>
      </c>
      <c r="CA518" s="27">
        <f>IF($O518&gt;=CA$1,$S518+$Y518+$Z518,$Y518+$Z518)</f>
        <v>2415.2118333333333</v>
      </c>
      <c r="CB518" s="27">
        <f>IF($O518&gt;=CB$1,$S518+$Y518+$Z518,$Y518+$Z518)</f>
        <v>2415.2118333333333</v>
      </c>
      <c r="CC518" s="27">
        <f>IF($O518&gt;=CC$1,$S518+$Y518+$Z518,$Y518+$Z518)</f>
        <v>2415.2118333333333</v>
      </c>
      <c r="CD518" s="27">
        <f>IF($O518&gt;=CD$1,$S518+$Y518+$Z518,$Y518+$Z518)</f>
        <v>2415.2118333333333</v>
      </c>
      <c r="CE518" s="27">
        <f>IF($O518&gt;=CE$1,$S518+$Y518+$Z518,$Y518+$Z518)</f>
        <v>2415.2118333333333</v>
      </c>
      <c r="CF518" s="27">
        <f>IF($O518&gt;=CF$1,$S518+$Y518+$Z518,$Y518+$Z518)</f>
        <v>2415.2118333333333</v>
      </c>
      <c r="CG518" s="27">
        <f>IF($O518&gt;=CG$1,$S518+$Y518+$Z518,$Y518+$Z518)</f>
        <v>2415.2118333333333</v>
      </c>
      <c r="CH518" s="27">
        <f>IF($O518&gt;=CH$1,$S518+$Y518+$Z518,$Y518+$Z518)</f>
        <v>2415.2118333333333</v>
      </c>
      <c r="CI518" s="27">
        <f>IF($O518&gt;=CI$1,$S518+$Y518+$Z518,$Y518+$Z518)</f>
        <v>2415.2118333333333</v>
      </c>
      <c r="CJ518" s="27">
        <f>IF($O518&gt;=CJ$1,$S518+$Y518+$Z518,$Y518+$Z518)</f>
        <v>2415.2118333333333</v>
      </c>
      <c r="CK518" s="27">
        <f>IF($O518&gt;=CK$1,$S518+$Y518+$Z518,$Y518+$Z518)</f>
        <v>2415.2118333333333</v>
      </c>
      <c r="CL518" s="27">
        <f>IF($O518&gt;=CL$1,$S518+$Y518+$Z518,$Y518+$Z518)</f>
        <v>2415.2118333333333</v>
      </c>
      <c r="CM518" s="27">
        <f>IF($O518&gt;=CM$1,$S518+$Y518+$Z518,$Y518+$Z518)</f>
        <v>2415.2118333333333</v>
      </c>
      <c r="CN518" s="27">
        <f>IF($O518&gt;=CN$1,$S518+$Y518,$Y518)</f>
        <v>2015.2118333333333</v>
      </c>
      <c r="CO518" s="27">
        <f>IF($O518&gt;=CO$1,$S518+$Y518,$Y518)</f>
        <v>2015.2118333333333</v>
      </c>
      <c r="CP518" s="27">
        <f>IF($O518&gt;=CP$1,$S518+$Y518,$Y518)</f>
        <v>2015.2118333333333</v>
      </c>
      <c r="CQ518" s="27">
        <f>IF($O518&gt;=CQ$1,$S518+$Y518,$Y518)</f>
        <v>2015.2118333333333</v>
      </c>
      <c r="CR518" s="27">
        <f>IF($O518&gt;=CR$1,$S518+$Y518,$Y518)</f>
        <v>2015.2118333333333</v>
      </c>
      <c r="CS518" s="27">
        <f>IF($O518&gt;=CS$1,$S518+$Y518,$Y518)</f>
        <v>2015.2118333333333</v>
      </c>
      <c r="CT518" s="27">
        <f>IF($O518&gt;=CT$1,$S518+$Y518,$Y518)</f>
        <v>2015.2118333333333</v>
      </c>
      <c r="CU518" s="27">
        <f>IF($O518&gt;=CU$1,$S518+$Y518,$Y518)</f>
        <v>2015.2118333333333</v>
      </c>
      <c r="CV518" s="27">
        <f>IF($O518&gt;=CV$1,$S518+$Y518,$Y518)</f>
        <v>2015.2118333333333</v>
      </c>
      <c r="CW518" s="27">
        <f>IF($O518&gt;=CW$1,$S518+$Y518,$Y518)</f>
        <v>2015.2118333333333</v>
      </c>
      <c r="CX518" s="27">
        <f>IF($O518&gt;=CX$1,$S518+$Y518,$Y518)</f>
        <v>2015.2118333333333</v>
      </c>
      <c r="CY518" s="27">
        <f>IF($O518&gt;=CY$1,$S518+$Y518,$Y518)</f>
        <v>2015.2118333333333</v>
      </c>
      <c r="CZ518" s="27">
        <f>IF($O518&gt;=CZ$1,$S518+$Y518,$Y518)</f>
        <v>2015.2118333333333</v>
      </c>
      <c r="DA518" s="27">
        <f>IF($O518&gt;=DA$1,$S518+$Y518,$Y518)</f>
        <v>2015.2118333333333</v>
      </c>
      <c r="DB518" s="27">
        <f>IF($O518&gt;=DB$1,$S518+$Y518,$Y518)</f>
        <v>2015.2118333333333</v>
      </c>
      <c r="DC518" s="27">
        <f>IF($O518&gt;=DC$1,$S518+$Y518,$Y518)</f>
        <v>2015.2118333333333</v>
      </c>
      <c r="DD518" s="27">
        <f>IF($O518&gt;=DD$1,$S518+$Y518,$Y518)</f>
        <v>2015.2118333333333</v>
      </c>
      <c r="DE518" s="27">
        <f>IF($O518&gt;=DE$1,$S518+$Y518,$Y518)</f>
        <v>2015.2118333333333</v>
      </c>
      <c r="DF518" s="27">
        <f>IF($O518&gt;=DF$1,$S518+$Y518,$Y518)</f>
        <v>2015.2118333333333</v>
      </c>
      <c r="DG518" s="27">
        <f>IF($O518&gt;=DG$1,$S518+$Y518,$Y518)</f>
        <v>2015.2118333333333</v>
      </c>
      <c r="DH518" s="27">
        <f>IF($O518&gt;=DH$1,$S518+$Y518,$Y518)</f>
        <v>2015.2118333333333</v>
      </c>
      <c r="DI518" s="27">
        <f>IF($O518&gt;=DI$1,$S518+$Y518,$Y518)</f>
        <v>2015.2118333333333</v>
      </c>
      <c r="DJ518" s="27">
        <f>IF($O518&gt;=DJ$1,$S518+$Y518,$Y518)</f>
        <v>2015.2118333333333</v>
      </c>
      <c r="DK518" s="27">
        <f>IF($O518&gt;=DK$1,$S518+$Y518,$Y518)</f>
        <v>2015.2118333333333</v>
      </c>
      <c r="DL518" s="27">
        <f>IF($O518&gt;=DL$1,$S518+$Y518,$Y518)</f>
        <v>2015.2118333333333</v>
      </c>
      <c r="DM518" s="27">
        <f>IF($O518&gt;=DM$1,$S518+$Y518,$Y518)</f>
        <v>2015.2118333333333</v>
      </c>
      <c r="DN518" s="27">
        <f>IF($O518&gt;=DN$1,$S518+$Y518,$Y518)</f>
        <v>2015.2118333333333</v>
      </c>
      <c r="DO518" s="27">
        <f>IF($O518&gt;=DO$1,$S518+$Y518,$Y518)</f>
        <v>2015.2118333333333</v>
      </c>
      <c r="DP518" s="27">
        <f>IF($O518&gt;=DP$1,$S518+$Y518,$Y518)</f>
        <v>2015.2118333333333</v>
      </c>
      <c r="DQ518" s="27">
        <f>IF($O518&gt;=DQ$1,$S518+$Y518,$Y518)</f>
        <v>2015.2118333333333</v>
      </c>
      <c r="DR518" s="27">
        <f>IF($O518&gt;=DR$1,$S518+$Y518,$Y518)</f>
        <v>2015.2118333333333</v>
      </c>
      <c r="DS518" s="27">
        <f>IF($O518&gt;=DS$1,$S518+$Y518,$Y518)</f>
        <v>2015.2118333333333</v>
      </c>
      <c r="DT518" s="27">
        <f>IF($O518&gt;=DT$1,$S518+$Y518,$Y518)</f>
        <v>2015.2118333333333</v>
      </c>
      <c r="DU518" s="27">
        <f>IF($O518&gt;=DU$1,$S518+$Y518,$Y518)</f>
        <v>2015.2118333333333</v>
      </c>
      <c r="DV518" s="27">
        <f>IF($O518&gt;=DV$1,$S518+$Y518,$Y518)</f>
        <v>2015.2118333333333</v>
      </c>
      <c r="DW518" s="27">
        <f>IF($O518&gt;=DW$1,$S518+$Y518,$Y518)</f>
        <v>2015.2118333333333</v>
      </c>
      <c r="DX518" s="27">
        <f>IF($O518&gt;=DX$1,$S518+$Y518,$Y518)</f>
        <v>2015.2118333333333</v>
      </c>
      <c r="DY518" s="27">
        <f>IF($O518&gt;=DY$1,$S518+$Y518,$Y518)</f>
        <v>2015.2118333333333</v>
      </c>
      <c r="DZ518" s="27">
        <f>IF($O518&gt;=DZ$1,$S518+$Y518,$Y518)</f>
        <v>2015.2118333333333</v>
      </c>
      <c r="EA518" s="27">
        <f>IF($O518&gt;=EA$1,$S518+$Y518,$Y518)</f>
        <v>2015.2118333333333</v>
      </c>
      <c r="EB518" s="27">
        <f>IF($O518&gt;=EB$1,$S518+$Y518,$Y518)</f>
        <v>2015.2118333333333</v>
      </c>
      <c r="EC518" s="27">
        <f>IF($O518&gt;=EC$1,$S518+$Y518,$Y518)</f>
        <v>2015.2118333333333</v>
      </c>
      <c r="ED518" s="27">
        <f>IF($O518&gt;=ED$1,$S518+$Y518,$Y518)</f>
        <v>2015.2118333333333</v>
      </c>
      <c r="EE518" s="27">
        <f>IF($O518&gt;=EE$1,$S518+$Y518,$Y518)</f>
        <v>2015.2118333333333</v>
      </c>
      <c r="EF518" s="27">
        <f>IF($O518&gt;=EF$1,$S518+$Y518,$Y518)</f>
        <v>2015.2118333333333</v>
      </c>
      <c r="EG518" s="27">
        <f>IF($O518&gt;=EG$1,$S518+$Y518,$Y518)</f>
        <v>2015.2118333333333</v>
      </c>
      <c r="EH518" s="27">
        <f>IF($O518&gt;=EH$1,$S518+$Y518,$Y518)</f>
        <v>2015.2118333333333</v>
      </c>
      <c r="EI518" s="27">
        <f>IF($O518&gt;=EI$1,$S518+$Y518,$Y518)</f>
        <v>2015.2118333333333</v>
      </c>
      <c r="EJ518" s="27">
        <f>IF($O518&gt;=EJ$1,$S518+$Y518,$Y518)</f>
        <v>2015.2118333333333</v>
      </c>
      <c r="EK518" s="27">
        <f>IF($O518&gt;=EK$1,$S518+$Y518,$Y518)</f>
        <v>2015.2118333333333</v>
      </c>
      <c r="EL518" s="27">
        <f>IF($O518&gt;=EL$1,$S518+$Y518,$Y518)</f>
        <v>2015.2118333333333</v>
      </c>
      <c r="EM518" s="27">
        <f>IF($O518&gt;=EM$1,$S518+$Y518,$Y518)</f>
        <v>2015.2118333333333</v>
      </c>
      <c r="EN518" s="27">
        <f>IF($O518&gt;=EN$1,$S518+$Y518,$Y518)</f>
        <v>2015.2118333333333</v>
      </c>
      <c r="EO518" s="27">
        <f>IF($O518&gt;=EO$1,$S518+$Y518,$Y518)</f>
        <v>2015.2118333333333</v>
      </c>
      <c r="EP518" s="27">
        <f>IF($O518&gt;=EP$1,$S518+$Y518,$Y518)</f>
        <v>2015.2118333333333</v>
      </c>
      <c r="EQ518" s="27">
        <f>IF($O518&gt;=EQ$1,$S518+$Y518,$Y518)</f>
        <v>2015.2118333333333</v>
      </c>
      <c r="ER518" s="27">
        <f>IF($O518&gt;=ER$1,$S518+$Y518,$Y518)</f>
        <v>2015.2118333333333</v>
      </c>
      <c r="ES518" s="27">
        <f>IF($O518&gt;=ES$1,$S518+$Y518,$Y518)</f>
        <v>2015.2118333333333</v>
      </c>
      <c r="ET518" s="27">
        <f>IF($O518&gt;=ET$1,$S518+$Y518,$Y518)</f>
        <v>2015.2118333333333</v>
      </c>
      <c r="EU518" s="27">
        <f>IF($O518&gt;=EU$1,$S518+$Y518,$Y518)</f>
        <v>2015.2118333333333</v>
      </c>
      <c r="EV518" s="27">
        <f>IF($O518&gt;=EV$1,$S518,0)</f>
        <v>2015.2118333333333</v>
      </c>
      <c r="EW518" s="27">
        <f>IF($O518&gt;=EW$1,$S518,0)</f>
        <v>2015.2118333333333</v>
      </c>
      <c r="EX518" s="27">
        <f>IF($O518&gt;=EX$1,$S518,0)</f>
        <v>2015.2118333333333</v>
      </c>
      <c r="EY518" s="27">
        <f>IF($O518&gt;=EY$1,$S518,0)</f>
        <v>2015.2118333333333</v>
      </c>
      <c r="EZ518" s="27">
        <f>IF($O518&gt;=EZ$1,$S518,0)</f>
        <v>2015.2118333333333</v>
      </c>
      <c r="FA518" s="27">
        <f>IF($O518&gt;=FA$1,$S518,0)</f>
        <v>2015.2118333333333</v>
      </c>
      <c r="FB518" s="27">
        <f>IF($O518&gt;=FB$1,$S518,0)</f>
        <v>2015.2118333333333</v>
      </c>
      <c r="FC518" s="27">
        <f>IF($O518&gt;=FC$1,$S518,0)</f>
        <v>2015.2118333333333</v>
      </c>
      <c r="FD518" s="27">
        <f>IF($O518&gt;=FD$1,$S518,0)</f>
        <v>2015.2118333333333</v>
      </c>
      <c r="FE518" s="27">
        <f>IF($O518&gt;=FE$1,$S518,0)</f>
        <v>2015.2118333333333</v>
      </c>
      <c r="FF518" s="27">
        <f>IF($O518&gt;=FF$1,$S518,0)</f>
        <v>2015.2118333333333</v>
      </c>
      <c r="FG518" s="27">
        <f>IF($O518&gt;=FG$1,$S518,0)</f>
        <v>2015.2118333333333</v>
      </c>
      <c r="FH518" s="27">
        <f>IF($O518&gt;=FH$1,$S518,0)</f>
        <v>2015.2118333333333</v>
      </c>
      <c r="FI518" s="27">
        <f>IF($O518&gt;=FI$1,$S518,0)</f>
        <v>2015.2118333333333</v>
      </c>
      <c r="FJ518" s="27">
        <f>IF($O518&gt;=FJ$1,$S518,0)</f>
        <v>2015.2118333333333</v>
      </c>
      <c r="FK518" s="27">
        <f>IF($O518&gt;=FK$1,$S518,0)</f>
        <v>2015.2118333333333</v>
      </c>
      <c r="FL518" s="27">
        <f>IF($O518&gt;=FL$1,$S518,0)</f>
        <v>2015.2118333333333</v>
      </c>
      <c r="FM518" s="27">
        <f>IF($O518&gt;=FM$1,$S518,0)</f>
        <v>2015.2118333333333</v>
      </c>
      <c r="FN518" s="27">
        <f>IF($O518&gt;=FN$1,$S518,0)</f>
        <v>2015.2118333333333</v>
      </c>
      <c r="FO518" s="27">
        <f>IF($O518&gt;=FO$1,$S518,0)</f>
        <v>2015.2118333333333</v>
      </c>
      <c r="FP518" s="27">
        <f>IF($O518&gt;=FP$1,$S518,0)</f>
        <v>2015.2118333333333</v>
      </c>
      <c r="FQ518" s="27">
        <f>IF($O518&gt;=FQ$1,$S518,0)</f>
        <v>2015.2118333333333</v>
      </c>
      <c r="FR518" s="27">
        <f>IF($O518&gt;=FR$1,$S518,0)</f>
        <v>2015.2118333333333</v>
      </c>
      <c r="FS518" s="27">
        <f>IF($O518&gt;=FS$1,$S518,0)</f>
        <v>2015.2118333333333</v>
      </c>
      <c r="FT518" s="27">
        <f>IF($O518&gt;=FT$1,$S518,0)</f>
        <v>2015.2118333333333</v>
      </c>
      <c r="FU518" s="27">
        <f>IF($O518&gt;=FU$1,$S518,0)</f>
        <v>2015.2118333333333</v>
      </c>
      <c r="FV518" s="27">
        <f>IF($O518&gt;=FV$1,$S518,0)</f>
        <v>2015.2118333333333</v>
      </c>
      <c r="FW518" s="27">
        <f>IF($O518&gt;=FW$1,$S518,0)</f>
        <v>2015.2118333333333</v>
      </c>
      <c r="FX518" s="27">
        <f>IF($O518&gt;=FX$1,$S518,0)</f>
        <v>2015.2118333333333</v>
      </c>
      <c r="FY518" s="27">
        <f>IF($O518&gt;=FY$1,$S518,0)</f>
        <v>2015.2118333333333</v>
      </c>
      <c r="FZ518" s="27">
        <f>IF($O518&gt;=FZ$1,$S518,0)</f>
        <v>2015.2118333333333</v>
      </c>
      <c r="GA518" s="27">
        <f>IF($O518&gt;=GA$1,$S518,0)</f>
        <v>2015.2118333333333</v>
      </c>
      <c r="GB518" s="27">
        <f>IF($O518&gt;=GB$1,$S518,0)</f>
        <v>2015.2118333333333</v>
      </c>
      <c r="GC518" s="27">
        <f>IF($O518&gt;=GC$1,$S518,0)</f>
        <v>2015.2118333333333</v>
      </c>
      <c r="GD518" s="27">
        <f>IF($O518&gt;=GD$1,$S518,0)</f>
        <v>2015.2118333333333</v>
      </c>
      <c r="GE518" s="27">
        <f>IF($O518&gt;=GE$1,$S518,0)</f>
        <v>2015.2118333333333</v>
      </c>
      <c r="GF518" s="27">
        <f>IF($O518&gt;=GF$1,$S518,0)</f>
        <v>2015.2118333333333</v>
      </c>
      <c r="GG518" s="27">
        <f>IF($O518&gt;=GG$1,$S518,0)</f>
        <v>2015.2118333333333</v>
      </c>
      <c r="GH518" s="27">
        <f>IF($O518&gt;=GH$1,$S518,0)</f>
        <v>2015.2118333333333</v>
      </c>
      <c r="GI518" s="27">
        <f>IF($O518&gt;=GI$1,$S518,0)</f>
        <v>2015.2118333333333</v>
      </c>
      <c r="GJ518" s="27">
        <f>IF($O518&gt;=GJ$1,$S518,0)</f>
        <v>2015.2118333333333</v>
      </c>
      <c r="GK518" s="27">
        <f>IF($O518&gt;=GK$1,$S518,0)</f>
        <v>2015.2118333333333</v>
      </c>
      <c r="GL518" s="27">
        <f>IF($O518&gt;=GL$1,$S518,0)</f>
        <v>2015.2118333333333</v>
      </c>
      <c r="GM518" s="27">
        <f>IF($O518&gt;=GM$1,$S518,0)</f>
        <v>2015.2118333333333</v>
      </c>
      <c r="GN518" s="27">
        <f>IF($O518&gt;=GN$1,$S518,0)</f>
        <v>2015.2118333333333</v>
      </c>
      <c r="GO518" s="27">
        <f>IF($O518&gt;=GO$1,$S518,0)</f>
        <v>2015.2118333333333</v>
      </c>
      <c r="GP518" s="27">
        <f>IF($O518&gt;=GP$1,$S518,0)</f>
        <v>2015.2118333333333</v>
      </c>
      <c r="GQ518" s="27">
        <f>IF($O518&gt;=GQ$1,$S518,0)</f>
        <v>2015.2118333333333</v>
      </c>
      <c r="GR518" s="27">
        <f>IF($O518&gt;=GR$1,$S518,0)</f>
        <v>2015.2118333333333</v>
      </c>
      <c r="GS518" s="27">
        <f>IF($O518&gt;=GS$1,$S518,0)</f>
        <v>2015.2118333333333</v>
      </c>
      <c r="GT518" s="27">
        <f>IF($O518&gt;=GT$1,$S518,0)</f>
        <v>2015.2118333333333</v>
      </c>
      <c r="GU518" s="27">
        <f>IF($O518&gt;=GU$1,$S518,0)</f>
        <v>2015.2118333333333</v>
      </c>
      <c r="GV518" s="27">
        <f>IF($O518&gt;=GV$1,$S518,0)</f>
        <v>2015.2118333333333</v>
      </c>
      <c r="GW518" s="27">
        <f>IF($O518&gt;=GW$1,$S518,0)</f>
        <v>2015.2118333333333</v>
      </c>
      <c r="GX518" s="27">
        <f>IF($O518&gt;=GX$1,$S518,0)</f>
        <v>2015.2118333333333</v>
      </c>
      <c r="GY518" s="27">
        <f>IF($O518&gt;=GY$1,$S518,0)</f>
        <v>2015.2118333333333</v>
      </c>
      <c r="GZ518" s="27">
        <f>IF($O518&gt;=GZ$1,$S518,0)</f>
        <v>2015.2118333333333</v>
      </c>
      <c r="HA518" s="27">
        <f>IF($O518&gt;=HA$1,$S518,0)</f>
        <v>2015.2118333333333</v>
      </c>
      <c r="HB518" s="27">
        <f>IF($O518&gt;=HB$1,$S518,0)</f>
        <v>2015.2118333333333</v>
      </c>
      <c r="HC518" s="27">
        <f>IF($O518&gt;=HC$1,$S518,0)</f>
        <v>2015.2118333333333</v>
      </c>
    </row>
    <row r="519" spans="1:211">
      <c r="A519" s="3">
        <v>70190</v>
      </c>
      <c r="B519" s="3" t="s">
        <v>533</v>
      </c>
      <c r="C519" s="3" t="s">
        <v>464</v>
      </c>
      <c r="D519" s="3">
        <v>53</v>
      </c>
      <c r="E519" s="4">
        <v>35247</v>
      </c>
      <c r="F519" s="5">
        <v>21.983561643835618</v>
      </c>
      <c r="G519" s="3" t="s">
        <v>446</v>
      </c>
      <c r="H519" s="4">
        <v>23924</v>
      </c>
      <c r="I519" s="9" t="s">
        <v>824</v>
      </c>
      <c r="J519" s="5">
        <v>7536.94</v>
      </c>
      <c r="K519" s="31">
        <v>250</v>
      </c>
      <c r="L519" s="32">
        <v>22</v>
      </c>
      <c r="M519" s="33">
        <f>VLOOKUP(L519,FIND,3,TRUE)</f>
        <v>1.3</v>
      </c>
      <c r="N519" s="32">
        <f>IF(L519&gt;30,180,VLOOKUP(L519,TEMPO,2,FALSE))</f>
        <v>132</v>
      </c>
      <c r="O519" s="32">
        <f>IF(R519&gt;0,4,N519)</f>
        <v>132</v>
      </c>
      <c r="P519" s="96">
        <f>J519*M519*L519</f>
        <v>215556.48399999997</v>
      </c>
      <c r="Q519" s="96">
        <f>10934.45*2</f>
        <v>21868.9</v>
      </c>
      <c r="R519" s="96">
        <f>IF(P519&lt;=Q519,P519/4,0)</f>
        <v>0</v>
      </c>
      <c r="S519" s="5">
        <f>IF(P519&gt;=Q519,P519/N519,0)</f>
        <v>1633.0036666666665</v>
      </c>
      <c r="T519" s="3"/>
      <c r="U519" s="3">
        <f>IF(T519="",1,0)</f>
        <v>1</v>
      </c>
      <c r="V519" s="3">
        <v>146</v>
      </c>
      <c r="W519" s="5">
        <v>0</v>
      </c>
      <c r="X519" s="5">
        <v>203.3</v>
      </c>
      <c r="Y519" s="5">
        <f>X519*W519</f>
        <v>0</v>
      </c>
      <c r="Z519" s="5">
        <v>400</v>
      </c>
      <c r="AA519" s="5">
        <f>S519+Y519+Z519</f>
        <v>2033.0036666666665</v>
      </c>
      <c r="AB519" s="39">
        <f>(J519/12+J519/12*1.3333333333+450/12+J519/30*6/12+J519)*1.3+Y519+Z519+153.9</f>
        <v>12469.143311083893</v>
      </c>
      <c r="AC519" s="39" t="s">
        <v>464</v>
      </c>
      <c r="AD519" s="39">
        <f>J519*1.3+400+153.9</f>
        <v>10351.921999999999</v>
      </c>
      <c r="AE519" s="39">
        <f>SUMIFS('CUSTO MENSAL FUNC NOVO'!H:H,'CUSTO MENSAL FUNC NOVO'!A:A,'VALORES MENSAIS'!AC519)</f>
        <v>7085.2820000000002</v>
      </c>
      <c r="AF519" s="27">
        <f>IF($R519&gt;0,$R519,$S519)+$Y519+$Z519</f>
        <v>2033.0036666666665</v>
      </c>
      <c r="AG519" s="27">
        <f>IF($R519&gt;0,$R519,$S519)+$Y519+$Z519</f>
        <v>2033.0036666666665</v>
      </c>
      <c r="AH519" s="27">
        <f>IF($R519&gt;0,$R519,$S519)+$Y519+$Z519</f>
        <v>2033.0036666666665</v>
      </c>
      <c r="AI519" s="27">
        <f>IF($R519&gt;0,$R519,$S519)+$Y519+$Z519</f>
        <v>2033.0036666666665</v>
      </c>
      <c r="AJ519" s="27">
        <f>IF($O519&gt;=AJ$1,$S519+$Y519+$Z519,$Y519+$Z519)</f>
        <v>2033.0036666666665</v>
      </c>
      <c r="AK519" s="27">
        <f>IF($O519&gt;=AK$1,$S519+$Y519+$Z519,$Y519+$Z519)</f>
        <v>2033.0036666666665</v>
      </c>
      <c r="AL519" s="27">
        <f>IF($O519&gt;=AL$1,$S519+$Y519+$Z519,$Y519+$Z519)</f>
        <v>2033.0036666666665</v>
      </c>
      <c r="AM519" s="27">
        <f>IF($O519&gt;=AM$1,$S519+$Y519+$Z519,$Y519+$Z519)</f>
        <v>2033.0036666666665</v>
      </c>
      <c r="AN519" s="27">
        <f>IF($O519&gt;=AN$1,$S519+$Y519+$Z519,$Y519+$Z519)</f>
        <v>2033.0036666666665</v>
      </c>
      <c r="AO519" s="27">
        <f>IF($O519&gt;=AO$1,$S519+$Y519+$Z519,$Y519+$Z519)</f>
        <v>2033.0036666666665</v>
      </c>
      <c r="AP519" s="27">
        <f>IF($O519&gt;=AP$1,$S519+$Y519+$Z519,$Y519+$Z519)</f>
        <v>2033.0036666666665</v>
      </c>
      <c r="AQ519" s="27">
        <f>IF($O519&gt;=AQ$1,$S519+$Y519+$Z519,$Y519+$Z519)</f>
        <v>2033.0036666666665</v>
      </c>
      <c r="AR519" s="27">
        <f>IF($O519&gt;=AR$1,$S519+$Y519+$Z519,$Y519+$Z519)</f>
        <v>2033.0036666666665</v>
      </c>
      <c r="AS519" s="27">
        <f>IF($O519&gt;=AS$1,$S519+$Y519+$Z519,$Y519+$Z519)</f>
        <v>2033.0036666666665</v>
      </c>
      <c r="AT519" s="27">
        <f>IF($O519&gt;=AT$1,$S519+$Y519+$Z519,$Y519+$Z519)</f>
        <v>2033.0036666666665</v>
      </c>
      <c r="AU519" s="27">
        <f>IF($O519&gt;=AU$1,$S519+$Y519+$Z519,$Y519+$Z519)</f>
        <v>2033.0036666666665</v>
      </c>
      <c r="AV519" s="27">
        <f>IF($O519&gt;=AV$1,$S519+$Y519+$Z519,$Y519+$Z519)</f>
        <v>2033.0036666666665</v>
      </c>
      <c r="AW519" s="27">
        <f>IF($O519&gt;=AW$1,$S519+$Y519+$Z519,$Y519+$Z519)</f>
        <v>2033.0036666666665</v>
      </c>
      <c r="AX519" s="27">
        <f>IF($O519&gt;=AX$1,$S519+$Y519+$Z519,$Y519+$Z519)</f>
        <v>2033.0036666666665</v>
      </c>
      <c r="AY519" s="27">
        <f>IF($O519&gt;=AY$1,$S519+$Y519+$Z519,$Y519+$Z519)</f>
        <v>2033.0036666666665</v>
      </c>
      <c r="AZ519" s="27">
        <f>IF($O519&gt;=AZ$1,$S519+$Y519+$Z519,$Y519+$Z519)</f>
        <v>2033.0036666666665</v>
      </c>
      <c r="BA519" s="27">
        <f>IF($O519&gt;=BA$1,$S519+$Y519+$Z519,$Y519+$Z519)</f>
        <v>2033.0036666666665</v>
      </c>
      <c r="BB519" s="27">
        <f>IF($O519&gt;=BB$1,$S519+$Y519+$Z519,$Y519+$Z519)</f>
        <v>2033.0036666666665</v>
      </c>
      <c r="BC519" s="27">
        <f>IF($O519&gt;=BC$1,$S519+$Y519+$Z519,$Y519+$Z519)</f>
        <v>2033.0036666666665</v>
      </c>
      <c r="BD519" s="27">
        <f>IF($O519&gt;=BD$1,$S519+$Y519+$Z519,$Y519+$Z519)</f>
        <v>2033.0036666666665</v>
      </c>
      <c r="BE519" s="27">
        <f>IF($O519&gt;=BE$1,$S519+$Y519+$Z519,$Y519+$Z519)</f>
        <v>2033.0036666666665</v>
      </c>
      <c r="BF519" s="27">
        <f>IF($O519&gt;=BF$1,$S519+$Y519+$Z519,$Y519+$Z519)</f>
        <v>2033.0036666666665</v>
      </c>
      <c r="BG519" s="27">
        <f>IF($O519&gt;=BG$1,$S519+$Y519+$Z519,$Y519+$Z519)</f>
        <v>2033.0036666666665</v>
      </c>
      <c r="BH519" s="27">
        <f>IF($O519&gt;=BH$1,$S519+$Y519+$Z519,$Y519+$Z519)</f>
        <v>2033.0036666666665</v>
      </c>
      <c r="BI519" s="27">
        <f>IF($O519&gt;=BI$1,$S519+$Y519+$Z519,$Y519+$Z519)</f>
        <v>2033.0036666666665</v>
      </c>
      <c r="BJ519" s="27">
        <f>IF($O519&gt;=BJ$1,$S519+$Y519+$Z519,$Y519+$Z519)</f>
        <v>2033.0036666666665</v>
      </c>
      <c r="BK519" s="27">
        <f>IF($O519&gt;=BK$1,$S519+$Y519+$Z519,$Y519+$Z519)</f>
        <v>2033.0036666666665</v>
      </c>
      <c r="BL519" s="27">
        <f>IF($O519&gt;=BL$1,$S519+$Y519+$Z519,$Y519+$Z519)</f>
        <v>2033.0036666666665</v>
      </c>
      <c r="BM519" s="27">
        <f>IF($O519&gt;=BM$1,$S519+$Y519+$Z519,$Y519+$Z519)</f>
        <v>2033.0036666666665</v>
      </c>
      <c r="BN519" s="27">
        <f>IF($O519&gt;=BN$1,$S519+$Y519+$Z519,$Y519+$Z519)</f>
        <v>2033.0036666666665</v>
      </c>
      <c r="BO519" s="27">
        <f>IF($O519&gt;=BO$1,$S519+$Y519+$Z519,$Y519+$Z519)</f>
        <v>2033.0036666666665</v>
      </c>
      <c r="BP519" s="27">
        <f>IF($O519&gt;=BP$1,$S519+$Y519+$Z519,$Y519+$Z519)</f>
        <v>2033.0036666666665</v>
      </c>
      <c r="BQ519" s="27">
        <f>IF($O519&gt;=BQ$1,$S519+$Y519+$Z519,$Y519+$Z519)</f>
        <v>2033.0036666666665</v>
      </c>
      <c r="BR519" s="27">
        <f>IF($O519&gt;=BR$1,$S519+$Y519+$Z519,$Y519+$Z519)</f>
        <v>2033.0036666666665</v>
      </c>
      <c r="BS519" s="27">
        <f>IF($O519&gt;=BS$1,$S519+$Y519+$Z519,$Y519+$Z519)</f>
        <v>2033.0036666666665</v>
      </c>
      <c r="BT519" s="27">
        <f>IF($O519&gt;=BT$1,$S519+$Y519+$Z519,$Y519+$Z519)</f>
        <v>2033.0036666666665</v>
      </c>
      <c r="BU519" s="27">
        <f>IF($O519&gt;=BU$1,$S519+$Y519+$Z519,$Y519+$Z519)</f>
        <v>2033.0036666666665</v>
      </c>
      <c r="BV519" s="27">
        <f>IF($O519&gt;=BV$1,$S519+$Y519+$Z519,$Y519+$Z519)</f>
        <v>2033.0036666666665</v>
      </c>
      <c r="BW519" s="27">
        <f>IF($O519&gt;=BW$1,$S519+$Y519+$Z519,$Y519+$Z519)</f>
        <v>2033.0036666666665</v>
      </c>
      <c r="BX519" s="27">
        <f>IF($O519&gt;=BX$1,$S519+$Y519+$Z519,$Y519+$Z519)</f>
        <v>2033.0036666666665</v>
      </c>
      <c r="BY519" s="27">
        <f>IF($O519&gt;=BY$1,$S519+$Y519+$Z519,$Y519+$Z519)</f>
        <v>2033.0036666666665</v>
      </c>
      <c r="BZ519" s="27">
        <f>IF($O519&gt;=BZ$1,$S519+$Y519+$Z519,$Y519+$Z519)</f>
        <v>2033.0036666666665</v>
      </c>
      <c r="CA519" s="27">
        <f>IF($O519&gt;=CA$1,$S519+$Y519+$Z519,$Y519+$Z519)</f>
        <v>2033.0036666666665</v>
      </c>
      <c r="CB519" s="27">
        <f>IF($O519&gt;=CB$1,$S519+$Y519+$Z519,$Y519+$Z519)</f>
        <v>2033.0036666666665</v>
      </c>
      <c r="CC519" s="27">
        <f>IF($O519&gt;=CC$1,$S519+$Y519+$Z519,$Y519+$Z519)</f>
        <v>2033.0036666666665</v>
      </c>
      <c r="CD519" s="27">
        <f>IF($O519&gt;=CD$1,$S519+$Y519+$Z519,$Y519+$Z519)</f>
        <v>2033.0036666666665</v>
      </c>
      <c r="CE519" s="27">
        <f>IF($O519&gt;=CE$1,$S519+$Y519+$Z519,$Y519+$Z519)</f>
        <v>2033.0036666666665</v>
      </c>
      <c r="CF519" s="27">
        <f>IF($O519&gt;=CF$1,$S519+$Y519+$Z519,$Y519+$Z519)</f>
        <v>2033.0036666666665</v>
      </c>
      <c r="CG519" s="27">
        <f>IF($O519&gt;=CG$1,$S519+$Y519+$Z519,$Y519+$Z519)</f>
        <v>2033.0036666666665</v>
      </c>
      <c r="CH519" s="27">
        <f>IF($O519&gt;=CH$1,$S519+$Y519+$Z519,$Y519+$Z519)</f>
        <v>2033.0036666666665</v>
      </c>
      <c r="CI519" s="27">
        <f>IF($O519&gt;=CI$1,$S519+$Y519+$Z519,$Y519+$Z519)</f>
        <v>2033.0036666666665</v>
      </c>
      <c r="CJ519" s="27">
        <f>IF($O519&gt;=CJ$1,$S519+$Y519+$Z519,$Y519+$Z519)</f>
        <v>2033.0036666666665</v>
      </c>
      <c r="CK519" s="27">
        <f>IF($O519&gt;=CK$1,$S519+$Y519+$Z519,$Y519+$Z519)</f>
        <v>2033.0036666666665</v>
      </c>
      <c r="CL519" s="27">
        <f>IF($O519&gt;=CL$1,$S519+$Y519+$Z519,$Y519+$Z519)</f>
        <v>2033.0036666666665</v>
      </c>
      <c r="CM519" s="27">
        <f>IF($O519&gt;=CM$1,$S519+$Y519+$Z519,$Y519+$Z519)</f>
        <v>2033.0036666666665</v>
      </c>
      <c r="CN519" s="27">
        <f>IF($O519&gt;=CN$1,$S519+$Y519,$Y519)</f>
        <v>1633.0036666666665</v>
      </c>
      <c r="CO519" s="27">
        <f>IF($O519&gt;=CO$1,$S519+$Y519,$Y519)</f>
        <v>1633.0036666666665</v>
      </c>
      <c r="CP519" s="27">
        <f>IF($O519&gt;=CP$1,$S519+$Y519,$Y519)</f>
        <v>1633.0036666666665</v>
      </c>
      <c r="CQ519" s="27">
        <f>IF($O519&gt;=CQ$1,$S519+$Y519,$Y519)</f>
        <v>1633.0036666666665</v>
      </c>
      <c r="CR519" s="27">
        <f>IF($O519&gt;=CR$1,$S519+$Y519,$Y519)</f>
        <v>1633.0036666666665</v>
      </c>
      <c r="CS519" s="27">
        <f>IF($O519&gt;=CS$1,$S519+$Y519,$Y519)</f>
        <v>1633.0036666666665</v>
      </c>
      <c r="CT519" s="27">
        <f>IF($O519&gt;=CT$1,$S519+$Y519,$Y519)</f>
        <v>1633.0036666666665</v>
      </c>
      <c r="CU519" s="27">
        <f>IF($O519&gt;=CU$1,$S519+$Y519,$Y519)</f>
        <v>1633.0036666666665</v>
      </c>
      <c r="CV519" s="27">
        <f>IF($O519&gt;=CV$1,$S519+$Y519,$Y519)</f>
        <v>1633.0036666666665</v>
      </c>
      <c r="CW519" s="27">
        <f>IF($O519&gt;=CW$1,$S519+$Y519,$Y519)</f>
        <v>1633.0036666666665</v>
      </c>
      <c r="CX519" s="27">
        <f>IF($O519&gt;=CX$1,$S519+$Y519,$Y519)</f>
        <v>1633.0036666666665</v>
      </c>
      <c r="CY519" s="27">
        <f>IF($O519&gt;=CY$1,$S519+$Y519,$Y519)</f>
        <v>1633.0036666666665</v>
      </c>
      <c r="CZ519" s="27">
        <f>IF($O519&gt;=CZ$1,$S519+$Y519,$Y519)</f>
        <v>1633.0036666666665</v>
      </c>
      <c r="DA519" s="27">
        <f>IF($O519&gt;=DA$1,$S519+$Y519,$Y519)</f>
        <v>1633.0036666666665</v>
      </c>
      <c r="DB519" s="27">
        <f>IF($O519&gt;=DB$1,$S519+$Y519,$Y519)</f>
        <v>1633.0036666666665</v>
      </c>
      <c r="DC519" s="27">
        <f>IF($O519&gt;=DC$1,$S519+$Y519,$Y519)</f>
        <v>1633.0036666666665</v>
      </c>
      <c r="DD519" s="27">
        <f>IF($O519&gt;=DD$1,$S519+$Y519,$Y519)</f>
        <v>1633.0036666666665</v>
      </c>
      <c r="DE519" s="27">
        <f>IF($O519&gt;=DE$1,$S519+$Y519,$Y519)</f>
        <v>1633.0036666666665</v>
      </c>
      <c r="DF519" s="27">
        <f>IF($O519&gt;=DF$1,$S519+$Y519,$Y519)</f>
        <v>1633.0036666666665</v>
      </c>
      <c r="DG519" s="27">
        <f>IF($O519&gt;=DG$1,$S519+$Y519,$Y519)</f>
        <v>1633.0036666666665</v>
      </c>
      <c r="DH519" s="27">
        <f>IF($O519&gt;=DH$1,$S519+$Y519,$Y519)</f>
        <v>1633.0036666666665</v>
      </c>
      <c r="DI519" s="27">
        <f>IF($O519&gt;=DI$1,$S519+$Y519,$Y519)</f>
        <v>1633.0036666666665</v>
      </c>
      <c r="DJ519" s="27">
        <f>IF($O519&gt;=DJ$1,$S519+$Y519,$Y519)</f>
        <v>1633.0036666666665</v>
      </c>
      <c r="DK519" s="27">
        <f>IF($O519&gt;=DK$1,$S519+$Y519,$Y519)</f>
        <v>1633.0036666666665</v>
      </c>
      <c r="DL519" s="27">
        <f>IF($O519&gt;=DL$1,$S519+$Y519,$Y519)</f>
        <v>1633.0036666666665</v>
      </c>
      <c r="DM519" s="27">
        <f>IF($O519&gt;=DM$1,$S519+$Y519,$Y519)</f>
        <v>1633.0036666666665</v>
      </c>
      <c r="DN519" s="27">
        <f>IF($O519&gt;=DN$1,$S519+$Y519,$Y519)</f>
        <v>1633.0036666666665</v>
      </c>
      <c r="DO519" s="27">
        <f>IF($O519&gt;=DO$1,$S519+$Y519,$Y519)</f>
        <v>1633.0036666666665</v>
      </c>
      <c r="DP519" s="27">
        <f>IF($O519&gt;=DP$1,$S519+$Y519,$Y519)</f>
        <v>1633.0036666666665</v>
      </c>
      <c r="DQ519" s="27">
        <f>IF($O519&gt;=DQ$1,$S519+$Y519,$Y519)</f>
        <v>1633.0036666666665</v>
      </c>
      <c r="DR519" s="27">
        <f>IF($O519&gt;=DR$1,$S519+$Y519,$Y519)</f>
        <v>1633.0036666666665</v>
      </c>
      <c r="DS519" s="27">
        <f>IF($O519&gt;=DS$1,$S519+$Y519,$Y519)</f>
        <v>1633.0036666666665</v>
      </c>
      <c r="DT519" s="27">
        <f>IF($O519&gt;=DT$1,$S519+$Y519,$Y519)</f>
        <v>1633.0036666666665</v>
      </c>
      <c r="DU519" s="27">
        <f>IF($O519&gt;=DU$1,$S519+$Y519,$Y519)</f>
        <v>1633.0036666666665</v>
      </c>
      <c r="DV519" s="27">
        <f>IF($O519&gt;=DV$1,$S519+$Y519,$Y519)</f>
        <v>1633.0036666666665</v>
      </c>
      <c r="DW519" s="27">
        <f>IF($O519&gt;=DW$1,$S519+$Y519,$Y519)</f>
        <v>1633.0036666666665</v>
      </c>
      <c r="DX519" s="27">
        <f>IF($O519&gt;=DX$1,$S519+$Y519,$Y519)</f>
        <v>1633.0036666666665</v>
      </c>
      <c r="DY519" s="27">
        <f>IF($O519&gt;=DY$1,$S519+$Y519,$Y519)</f>
        <v>1633.0036666666665</v>
      </c>
      <c r="DZ519" s="27">
        <f>IF($O519&gt;=DZ$1,$S519+$Y519,$Y519)</f>
        <v>1633.0036666666665</v>
      </c>
      <c r="EA519" s="27">
        <f>IF($O519&gt;=EA$1,$S519+$Y519,$Y519)</f>
        <v>1633.0036666666665</v>
      </c>
      <c r="EB519" s="27">
        <f>IF($O519&gt;=EB$1,$S519+$Y519,$Y519)</f>
        <v>1633.0036666666665</v>
      </c>
      <c r="EC519" s="27">
        <f>IF($O519&gt;=EC$1,$S519+$Y519,$Y519)</f>
        <v>1633.0036666666665</v>
      </c>
      <c r="ED519" s="27">
        <f>IF($O519&gt;=ED$1,$S519+$Y519,$Y519)</f>
        <v>1633.0036666666665</v>
      </c>
      <c r="EE519" s="27">
        <f>IF($O519&gt;=EE$1,$S519+$Y519,$Y519)</f>
        <v>1633.0036666666665</v>
      </c>
      <c r="EF519" s="27">
        <f>IF($O519&gt;=EF$1,$S519+$Y519,$Y519)</f>
        <v>1633.0036666666665</v>
      </c>
      <c r="EG519" s="27">
        <f>IF($O519&gt;=EG$1,$S519+$Y519,$Y519)</f>
        <v>1633.0036666666665</v>
      </c>
      <c r="EH519" s="27">
        <f>IF($O519&gt;=EH$1,$S519+$Y519,$Y519)</f>
        <v>1633.0036666666665</v>
      </c>
      <c r="EI519" s="27">
        <f>IF($O519&gt;=EI$1,$S519+$Y519,$Y519)</f>
        <v>1633.0036666666665</v>
      </c>
      <c r="EJ519" s="27">
        <f>IF($O519&gt;=EJ$1,$S519+$Y519,$Y519)</f>
        <v>1633.0036666666665</v>
      </c>
      <c r="EK519" s="27">
        <f>IF($O519&gt;=EK$1,$S519+$Y519,$Y519)</f>
        <v>1633.0036666666665</v>
      </c>
      <c r="EL519" s="27">
        <f>IF($O519&gt;=EL$1,$S519+$Y519,$Y519)</f>
        <v>1633.0036666666665</v>
      </c>
      <c r="EM519" s="27">
        <f>IF($O519&gt;=EM$1,$S519+$Y519,$Y519)</f>
        <v>1633.0036666666665</v>
      </c>
      <c r="EN519" s="27">
        <f>IF($O519&gt;=EN$1,$S519+$Y519,$Y519)</f>
        <v>1633.0036666666665</v>
      </c>
      <c r="EO519" s="27">
        <f>IF($O519&gt;=EO$1,$S519+$Y519,$Y519)</f>
        <v>1633.0036666666665</v>
      </c>
      <c r="EP519" s="27">
        <f>IF($O519&gt;=EP$1,$S519+$Y519,$Y519)</f>
        <v>1633.0036666666665</v>
      </c>
      <c r="EQ519" s="27">
        <f>IF($O519&gt;=EQ$1,$S519+$Y519,$Y519)</f>
        <v>1633.0036666666665</v>
      </c>
      <c r="ER519" s="27">
        <f>IF($O519&gt;=ER$1,$S519+$Y519,$Y519)</f>
        <v>1633.0036666666665</v>
      </c>
      <c r="ES519" s="27">
        <f>IF($O519&gt;=ES$1,$S519+$Y519,$Y519)</f>
        <v>1633.0036666666665</v>
      </c>
      <c r="ET519" s="27">
        <f>IF($O519&gt;=ET$1,$S519+$Y519,$Y519)</f>
        <v>1633.0036666666665</v>
      </c>
      <c r="EU519" s="27">
        <f>IF($O519&gt;=EU$1,$S519+$Y519,$Y519)</f>
        <v>1633.0036666666665</v>
      </c>
      <c r="EV519" s="27">
        <f>IF($O519&gt;=EV$1,$S519,0)</f>
        <v>1633.0036666666665</v>
      </c>
      <c r="EW519" s="27">
        <f>IF($O519&gt;=EW$1,$S519,0)</f>
        <v>1633.0036666666665</v>
      </c>
      <c r="EX519" s="27">
        <f>IF($O519&gt;=EX$1,$S519,0)</f>
        <v>1633.0036666666665</v>
      </c>
      <c r="EY519" s="27">
        <f>IF($O519&gt;=EY$1,$S519,0)</f>
        <v>1633.0036666666665</v>
      </c>
      <c r="EZ519" s="27">
        <f>IF($O519&gt;=EZ$1,$S519,0)</f>
        <v>1633.0036666666665</v>
      </c>
      <c r="FA519" s="27">
        <f>IF($O519&gt;=FA$1,$S519,0)</f>
        <v>1633.0036666666665</v>
      </c>
      <c r="FB519" s="27">
        <f>IF($O519&gt;=FB$1,$S519,0)</f>
        <v>1633.0036666666665</v>
      </c>
      <c r="FC519" s="27">
        <f>IF($O519&gt;=FC$1,$S519,0)</f>
        <v>1633.0036666666665</v>
      </c>
      <c r="FD519" s="27">
        <f>IF($O519&gt;=FD$1,$S519,0)</f>
        <v>1633.0036666666665</v>
      </c>
      <c r="FE519" s="27">
        <f>IF($O519&gt;=FE$1,$S519,0)</f>
        <v>1633.0036666666665</v>
      </c>
      <c r="FF519" s="27">
        <f>IF($O519&gt;=FF$1,$S519,0)</f>
        <v>1633.0036666666665</v>
      </c>
      <c r="FG519" s="27">
        <f>IF($O519&gt;=FG$1,$S519,0)</f>
        <v>1633.0036666666665</v>
      </c>
      <c r="FH519" s="27">
        <f>IF($O519&gt;=FH$1,$S519,0)</f>
        <v>0</v>
      </c>
      <c r="FI519" s="27">
        <f>IF($O519&gt;=FI$1,$S519,0)</f>
        <v>0</v>
      </c>
      <c r="FJ519" s="27">
        <f>IF($O519&gt;=FJ$1,$S519,0)</f>
        <v>0</v>
      </c>
      <c r="FK519" s="27">
        <f>IF($O519&gt;=FK$1,$S519,0)</f>
        <v>0</v>
      </c>
      <c r="FL519" s="27">
        <f>IF($O519&gt;=FL$1,$S519,0)</f>
        <v>0</v>
      </c>
      <c r="FM519" s="27">
        <f>IF($O519&gt;=FM$1,$S519,0)</f>
        <v>0</v>
      </c>
      <c r="FN519" s="27">
        <f>IF($O519&gt;=FN$1,$S519,0)</f>
        <v>0</v>
      </c>
      <c r="FO519" s="27">
        <f>IF($O519&gt;=FO$1,$S519,0)</f>
        <v>0</v>
      </c>
      <c r="FP519" s="27">
        <f>IF($O519&gt;=FP$1,$S519,0)</f>
        <v>0</v>
      </c>
      <c r="FQ519" s="27">
        <f>IF($O519&gt;=FQ$1,$S519,0)</f>
        <v>0</v>
      </c>
      <c r="FR519" s="27">
        <f>IF($O519&gt;=FR$1,$S519,0)</f>
        <v>0</v>
      </c>
      <c r="FS519" s="27">
        <f>IF($O519&gt;=FS$1,$S519,0)</f>
        <v>0</v>
      </c>
      <c r="FT519" s="27">
        <f>IF($O519&gt;=FT$1,$S519,0)</f>
        <v>0</v>
      </c>
      <c r="FU519" s="27">
        <f>IF($O519&gt;=FU$1,$S519,0)</f>
        <v>0</v>
      </c>
      <c r="FV519" s="27">
        <f>IF($O519&gt;=FV$1,$S519,0)</f>
        <v>0</v>
      </c>
      <c r="FW519" s="27">
        <f>IF($O519&gt;=FW$1,$S519,0)</f>
        <v>0</v>
      </c>
      <c r="FX519" s="27">
        <f>IF($O519&gt;=FX$1,$S519,0)</f>
        <v>0</v>
      </c>
      <c r="FY519" s="27">
        <f>IF($O519&gt;=FY$1,$S519,0)</f>
        <v>0</v>
      </c>
      <c r="FZ519" s="27">
        <f>IF($O519&gt;=FZ$1,$S519,0)</f>
        <v>0</v>
      </c>
      <c r="GA519" s="27">
        <f>IF($O519&gt;=GA$1,$S519,0)</f>
        <v>0</v>
      </c>
      <c r="GB519" s="27">
        <f>IF($O519&gt;=GB$1,$S519,0)</f>
        <v>0</v>
      </c>
      <c r="GC519" s="27">
        <f>IF($O519&gt;=GC$1,$S519,0)</f>
        <v>0</v>
      </c>
      <c r="GD519" s="27">
        <f>IF($O519&gt;=GD$1,$S519,0)</f>
        <v>0</v>
      </c>
      <c r="GE519" s="27">
        <f>IF($O519&gt;=GE$1,$S519,0)</f>
        <v>0</v>
      </c>
      <c r="GF519" s="27">
        <f>IF($O519&gt;=GF$1,$S519,0)</f>
        <v>0</v>
      </c>
      <c r="GG519" s="27">
        <f>IF($O519&gt;=GG$1,$S519,0)</f>
        <v>0</v>
      </c>
      <c r="GH519" s="27">
        <f>IF($O519&gt;=GH$1,$S519,0)</f>
        <v>0</v>
      </c>
      <c r="GI519" s="27">
        <f>IF($O519&gt;=GI$1,$S519,0)</f>
        <v>0</v>
      </c>
      <c r="GJ519" s="27">
        <f>IF($O519&gt;=GJ$1,$S519,0)</f>
        <v>0</v>
      </c>
      <c r="GK519" s="27">
        <f>IF($O519&gt;=GK$1,$S519,0)</f>
        <v>0</v>
      </c>
      <c r="GL519" s="27">
        <f>IF($O519&gt;=GL$1,$S519,0)</f>
        <v>0</v>
      </c>
      <c r="GM519" s="27">
        <f>IF($O519&gt;=GM$1,$S519,0)</f>
        <v>0</v>
      </c>
      <c r="GN519" s="27">
        <f>IF($O519&gt;=GN$1,$S519,0)</f>
        <v>0</v>
      </c>
      <c r="GO519" s="27">
        <f>IF($O519&gt;=GO$1,$S519,0)</f>
        <v>0</v>
      </c>
      <c r="GP519" s="27">
        <f>IF($O519&gt;=GP$1,$S519,0)</f>
        <v>0</v>
      </c>
      <c r="GQ519" s="27">
        <f>IF($O519&gt;=GQ$1,$S519,0)</f>
        <v>0</v>
      </c>
      <c r="GR519" s="27">
        <f>IF($O519&gt;=GR$1,$S519,0)</f>
        <v>0</v>
      </c>
      <c r="GS519" s="27">
        <f>IF($O519&gt;=GS$1,$S519,0)</f>
        <v>0</v>
      </c>
      <c r="GT519" s="27">
        <f>IF($O519&gt;=GT$1,$S519,0)</f>
        <v>0</v>
      </c>
      <c r="GU519" s="27">
        <f>IF($O519&gt;=GU$1,$S519,0)</f>
        <v>0</v>
      </c>
      <c r="GV519" s="27">
        <f>IF($O519&gt;=GV$1,$S519,0)</f>
        <v>0</v>
      </c>
      <c r="GW519" s="27">
        <f>IF($O519&gt;=GW$1,$S519,0)</f>
        <v>0</v>
      </c>
      <c r="GX519" s="27">
        <f>IF($O519&gt;=GX$1,$S519,0)</f>
        <v>0</v>
      </c>
      <c r="GY519" s="27">
        <f>IF($O519&gt;=GY$1,$S519,0)</f>
        <v>0</v>
      </c>
      <c r="GZ519" s="27">
        <f>IF($O519&gt;=GZ$1,$S519,0)</f>
        <v>0</v>
      </c>
      <c r="HA519" s="27">
        <f>IF($O519&gt;=HA$1,$S519,0)</f>
        <v>0</v>
      </c>
      <c r="HB519" s="27">
        <f>IF($O519&gt;=HB$1,$S519,0)</f>
        <v>0</v>
      </c>
      <c r="HC519" s="27">
        <f>IF($O519&gt;=HC$1,$S519,0)</f>
        <v>0</v>
      </c>
    </row>
    <row r="520" spans="1:211">
      <c r="A520" s="3">
        <v>51454</v>
      </c>
      <c r="B520" s="3" t="s">
        <v>572</v>
      </c>
      <c r="C520" s="3" t="s">
        <v>544</v>
      </c>
      <c r="D520" s="3">
        <v>52</v>
      </c>
      <c r="E520" s="4">
        <v>34060</v>
      </c>
      <c r="F520" s="5">
        <v>25.235616438356164</v>
      </c>
      <c r="G520" s="3" t="s">
        <v>446</v>
      </c>
      <c r="H520" s="4">
        <v>24264</v>
      </c>
      <c r="I520" s="9" t="s">
        <v>824</v>
      </c>
      <c r="J520" s="5">
        <v>2714.97</v>
      </c>
      <c r="K520" s="31">
        <v>250</v>
      </c>
      <c r="L520" s="32">
        <v>25</v>
      </c>
      <c r="M520" s="33">
        <f>VLOOKUP(L520,FIND,3,TRUE)</f>
        <v>1.5</v>
      </c>
      <c r="N520" s="32">
        <f>IF(L520&gt;30,180,VLOOKUP(L520,TEMPO,2,FALSE))</f>
        <v>150</v>
      </c>
      <c r="O520" s="32">
        <f>IF(R520&gt;0,4,N520)</f>
        <v>150</v>
      </c>
      <c r="P520" s="96">
        <f>J520*M520*L520</f>
        <v>101811.375</v>
      </c>
      <c r="Q520" s="96">
        <f>10934.45*2</f>
        <v>21868.9</v>
      </c>
      <c r="R520" s="96">
        <f>IF(P520&lt;=Q520,P520/4,0)</f>
        <v>0</v>
      </c>
      <c r="S520" s="5">
        <f>IF(P520&gt;=Q520,P520/N520,0)</f>
        <v>678.74249999999995</v>
      </c>
      <c r="T520" s="3"/>
      <c r="U520" s="3">
        <f>IF(T520="",1,0)</f>
        <v>1</v>
      </c>
      <c r="V520" s="3">
        <v>52</v>
      </c>
      <c r="W520" s="5">
        <v>0</v>
      </c>
      <c r="X520" s="5">
        <v>203.3</v>
      </c>
      <c r="Y520" s="5">
        <f>X520*W520</f>
        <v>0</v>
      </c>
      <c r="Z520" s="5">
        <v>400</v>
      </c>
      <c r="AA520" s="5">
        <f>S520+Y520+Z520</f>
        <v>1078.7424999999998</v>
      </c>
      <c r="AB520" s="39">
        <f>(J520/12+J520/12*1.3333333333+450/12+J520/30*6/12+J520)*1.3+Y520+Z520+153.9</f>
        <v>4877.2194333235284</v>
      </c>
      <c r="AC520" s="39" t="s">
        <v>544</v>
      </c>
      <c r="AD520" s="39">
        <f>J520*1.3+400+153.9</f>
        <v>4083.3609999999999</v>
      </c>
      <c r="AE520" s="39">
        <f>SUMIFS('CUSTO MENSAL FUNC NOVO'!H:H,'CUSTO MENSAL FUNC NOVO'!A:A,'VALORES MENSAIS'!AC520)</f>
        <v>2257.5630000000001</v>
      </c>
      <c r="AF520" s="27">
        <f>IF($R520&gt;0,$R520,$S520)+$Y520+$Z520</f>
        <v>1078.7424999999998</v>
      </c>
      <c r="AG520" s="27">
        <f>IF($R520&gt;0,$R520,$S520)+$Y520+$Z520</f>
        <v>1078.7424999999998</v>
      </c>
      <c r="AH520" s="27">
        <f>IF($R520&gt;0,$R520,$S520)+$Y520+$Z520</f>
        <v>1078.7424999999998</v>
      </c>
      <c r="AI520" s="27">
        <f>IF($R520&gt;0,$R520,$S520)+$Y520+$Z520</f>
        <v>1078.7424999999998</v>
      </c>
      <c r="AJ520" s="27">
        <f>IF($O520&gt;=AJ$1,$S520+$Y520+$Z520,$Y520+$Z520)</f>
        <v>1078.7424999999998</v>
      </c>
      <c r="AK520" s="27">
        <f>IF($O520&gt;=AK$1,$S520+$Y520+$Z520,$Y520+$Z520)</f>
        <v>1078.7424999999998</v>
      </c>
      <c r="AL520" s="27">
        <f>IF($O520&gt;=AL$1,$S520+$Y520+$Z520,$Y520+$Z520)</f>
        <v>1078.7424999999998</v>
      </c>
      <c r="AM520" s="27">
        <f>IF($O520&gt;=AM$1,$S520+$Y520+$Z520,$Y520+$Z520)</f>
        <v>1078.7424999999998</v>
      </c>
      <c r="AN520" s="27">
        <f>IF($O520&gt;=AN$1,$S520+$Y520+$Z520,$Y520+$Z520)</f>
        <v>1078.7424999999998</v>
      </c>
      <c r="AO520" s="27">
        <f>IF($O520&gt;=AO$1,$S520+$Y520+$Z520,$Y520+$Z520)</f>
        <v>1078.7424999999998</v>
      </c>
      <c r="AP520" s="27">
        <f>IF($O520&gt;=AP$1,$S520+$Y520+$Z520,$Y520+$Z520)</f>
        <v>1078.7424999999998</v>
      </c>
      <c r="AQ520" s="27">
        <f>IF($O520&gt;=AQ$1,$S520+$Y520+$Z520,$Y520+$Z520)</f>
        <v>1078.7424999999998</v>
      </c>
      <c r="AR520" s="27">
        <f>IF($O520&gt;=AR$1,$S520+$Y520+$Z520,$Y520+$Z520)</f>
        <v>1078.7424999999998</v>
      </c>
      <c r="AS520" s="27">
        <f>IF($O520&gt;=AS$1,$S520+$Y520+$Z520,$Y520+$Z520)</f>
        <v>1078.7424999999998</v>
      </c>
      <c r="AT520" s="27">
        <f>IF($O520&gt;=AT$1,$S520+$Y520+$Z520,$Y520+$Z520)</f>
        <v>1078.7424999999998</v>
      </c>
      <c r="AU520" s="27">
        <f>IF($O520&gt;=AU$1,$S520+$Y520+$Z520,$Y520+$Z520)</f>
        <v>1078.7424999999998</v>
      </c>
      <c r="AV520" s="27">
        <f>IF($O520&gt;=AV$1,$S520+$Y520+$Z520,$Y520+$Z520)</f>
        <v>1078.7424999999998</v>
      </c>
      <c r="AW520" s="27">
        <f>IF($O520&gt;=AW$1,$S520+$Y520+$Z520,$Y520+$Z520)</f>
        <v>1078.7424999999998</v>
      </c>
      <c r="AX520" s="27">
        <f>IF($O520&gt;=AX$1,$S520+$Y520+$Z520,$Y520+$Z520)</f>
        <v>1078.7424999999998</v>
      </c>
      <c r="AY520" s="27">
        <f>IF($O520&gt;=AY$1,$S520+$Y520+$Z520,$Y520+$Z520)</f>
        <v>1078.7424999999998</v>
      </c>
      <c r="AZ520" s="27">
        <f>IF($O520&gt;=AZ$1,$S520+$Y520+$Z520,$Y520+$Z520)</f>
        <v>1078.7424999999998</v>
      </c>
      <c r="BA520" s="27">
        <f>IF($O520&gt;=BA$1,$S520+$Y520+$Z520,$Y520+$Z520)</f>
        <v>1078.7424999999998</v>
      </c>
      <c r="BB520" s="27">
        <f>IF($O520&gt;=BB$1,$S520+$Y520+$Z520,$Y520+$Z520)</f>
        <v>1078.7424999999998</v>
      </c>
      <c r="BC520" s="27">
        <f>IF($O520&gt;=BC$1,$S520+$Y520+$Z520,$Y520+$Z520)</f>
        <v>1078.7424999999998</v>
      </c>
      <c r="BD520" s="27">
        <f>IF($O520&gt;=BD$1,$S520+$Y520+$Z520,$Y520+$Z520)</f>
        <v>1078.7424999999998</v>
      </c>
      <c r="BE520" s="27">
        <f>IF($O520&gt;=BE$1,$S520+$Y520+$Z520,$Y520+$Z520)</f>
        <v>1078.7424999999998</v>
      </c>
      <c r="BF520" s="27">
        <f>IF($O520&gt;=BF$1,$S520+$Y520+$Z520,$Y520+$Z520)</f>
        <v>1078.7424999999998</v>
      </c>
      <c r="BG520" s="27">
        <f>IF($O520&gt;=BG$1,$S520+$Y520+$Z520,$Y520+$Z520)</f>
        <v>1078.7424999999998</v>
      </c>
      <c r="BH520" s="27">
        <f>IF($O520&gt;=BH$1,$S520+$Y520+$Z520,$Y520+$Z520)</f>
        <v>1078.7424999999998</v>
      </c>
      <c r="BI520" s="27">
        <f>IF($O520&gt;=BI$1,$S520+$Y520+$Z520,$Y520+$Z520)</f>
        <v>1078.7424999999998</v>
      </c>
      <c r="BJ520" s="27">
        <f>IF($O520&gt;=BJ$1,$S520+$Y520+$Z520,$Y520+$Z520)</f>
        <v>1078.7424999999998</v>
      </c>
      <c r="BK520" s="27">
        <f>IF($O520&gt;=BK$1,$S520+$Y520+$Z520,$Y520+$Z520)</f>
        <v>1078.7424999999998</v>
      </c>
      <c r="BL520" s="27">
        <f>IF($O520&gt;=BL$1,$S520+$Y520+$Z520,$Y520+$Z520)</f>
        <v>1078.7424999999998</v>
      </c>
      <c r="BM520" s="27">
        <f>IF($O520&gt;=BM$1,$S520+$Y520+$Z520,$Y520+$Z520)</f>
        <v>1078.7424999999998</v>
      </c>
      <c r="BN520" s="27">
        <f>IF($O520&gt;=BN$1,$S520+$Y520+$Z520,$Y520+$Z520)</f>
        <v>1078.7424999999998</v>
      </c>
      <c r="BO520" s="27">
        <f>IF($O520&gt;=BO$1,$S520+$Y520+$Z520,$Y520+$Z520)</f>
        <v>1078.7424999999998</v>
      </c>
      <c r="BP520" s="27">
        <f>IF($O520&gt;=BP$1,$S520+$Y520+$Z520,$Y520+$Z520)</f>
        <v>1078.7424999999998</v>
      </c>
      <c r="BQ520" s="27">
        <f>IF($O520&gt;=BQ$1,$S520+$Y520+$Z520,$Y520+$Z520)</f>
        <v>1078.7424999999998</v>
      </c>
      <c r="BR520" s="27">
        <f>IF($O520&gt;=BR$1,$S520+$Y520+$Z520,$Y520+$Z520)</f>
        <v>1078.7424999999998</v>
      </c>
      <c r="BS520" s="27">
        <f>IF($O520&gt;=BS$1,$S520+$Y520+$Z520,$Y520+$Z520)</f>
        <v>1078.7424999999998</v>
      </c>
      <c r="BT520" s="27">
        <f>IF($O520&gt;=BT$1,$S520+$Y520+$Z520,$Y520+$Z520)</f>
        <v>1078.7424999999998</v>
      </c>
      <c r="BU520" s="27">
        <f>IF($O520&gt;=BU$1,$S520+$Y520+$Z520,$Y520+$Z520)</f>
        <v>1078.7424999999998</v>
      </c>
      <c r="BV520" s="27">
        <f>IF($O520&gt;=BV$1,$S520+$Y520+$Z520,$Y520+$Z520)</f>
        <v>1078.7424999999998</v>
      </c>
      <c r="BW520" s="27">
        <f>IF($O520&gt;=BW$1,$S520+$Y520+$Z520,$Y520+$Z520)</f>
        <v>1078.7424999999998</v>
      </c>
      <c r="BX520" s="27">
        <f>IF($O520&gt;=BX$1,$S520+$Y520+$Z520,$Y520+$Z520)</f>
        <v>1078.7424999999998</v>
      </c>
      <c r="BY520" s="27">
        <f>IF($O520&gt;=BY$1,$S520+$Y520+$Z520,$Y520+$Z520)</f>
        <v>1078.7424999999998</v>
      </c>
      <c r="BZ520" s="27">
        <f>IF($O520&gt;=BZ$1,$S520+$Y520+$Z520,$Y520+$Z520)</f>
        <v>1078.7424999999998</v>
      </c>
      <c r="CA520" s="27">
        <f>IF($O520&gt;=CA$1,$S520+$Y520+$Z520,$Y520+$Z520)</f>
        <v>1078.7424999999998</v>
      </c>
      <c r="CB520" s="27">
        <f>IF($O520&gt;=CB$1,$S520+$Y520+$Z520,$Y520+$Z520)</f>
        <v>1078.7424999999998</v>
      </c>
      <c r="CC520" s="27">
        <f>IF($O520&gt;=CC$1,$S520+$Y520+$Z520,$Y520+$Z520)</f>
        <v>1078.7424999999998</v>
      </c>
      <c r="CD520" s="27">
        <f>IF($O520&gt;=CD$1,$S520+$Y520+$Z520,$Y520+$Z520)</f>
        <v>1078.7424999999998</v>
      </c>
      <c r="CE520" s="27">
        <f>IF($O520&gt;=CE$1,$S520+$Y520+$Z520,$Y520+$Z520)</f>
        <v>1078.7424999999998</v>
      </c>
      <c r="CF520" s="27">
        <f>IF($O520&gt;=CF$1,$S520+$Y520+$Z520,$Y520+$Z520)</f>
        <v>1078.7424999999998</v>
      </c>
      <c r="CG520" s="27">
        <f>IF($O520&gt;=CG$1,$S520+$Y520+$Z520,$Y520+$Z520)</f>
        <v>1078.7424999999998</v>
      </c>
      <c r="CH520" s="27">
        <f>IF($O520&gt;=CH$1,$S520+$Y520+$Z520,$Y520+$Z520)</f>
        <v>1078.7424999999998</v>
      </c>
      <c r="CI520" s="27">
        <f>IF($O520&gt;=CI$1,$S520+$Y520+$Z520,$Y520+$Z520)</f>
        <v>1078.7424999999998</v>
      </c>
      <c r="CJ520" s="27">
        <f>IF($O520&gt;=CJ$1,$S520+$Y520+$Z520,$Y520+$Z520)</f>
        <v>1078.7424999999998</v>
      </c>
      <c r="CK520" s="27">
        <f>IF($O520&gt;=CK$1,$S520+$Y520+$Z520,$Y520+$Z520)</f>
        <v>1078.7424999999998</v>
      </c>
      <c r="CL520" s="27">
        <f>IF($O520&gt;=CL$1,$S520+$Y520+$Z520,$Y520+$Z520)</f>
        <v>1078.7424999999998</v>
      </c>
      <c r="CM520" s="27">
        <f>IF($O520&gt;=CM$1,$S520+$Y520+$Z520,$Y520+$Z520)</f>
        <v>1078.7424999999998</v>
      </c>
      <c r="CN520" s="27">
        <f>IF($O520&gt;=CN$1,$S520+$Y520,$Y520)</f>
        <v>678.74249999999995</v>
      </c>
      <c r="CO520" s="27">
        <f>IF($O520&gt;=CO$1,$S520+$Y520,$Y520)</f>
        <v>678.74249999999995</v>
      </c>
      <c r="CP520" s="27">
        <f>IF($O520&gt;=CP$1,$S520+$Y520,$Y520)</f>
        <v>678.74249999999995</v>
      </c>
      <c r="CQ520" s="27">
        <f>IF($O520&gt;=CQ$1,$S520+$Y520,$Y520)</f>
        <v>678.74249999999995</v>
      </c>
      <c r="CR520" s="27">
        <f>IF($O520&gt;=CR$1,$S520+$Y520,$Y520)</f>
        <v>678.74249999999995</v>
      </c>
      <c r="CS520" s="27">
        <f>IF($O520&gt;=CS$1,$S520+$Y520,$Y520)</f>
        <v>678.74249999999995</v>
      </c>
      <c r="CT520" s="27">
        <f>IF($O520&gt;=CT$1,$S520+$Y520,$Y520)</f>
        <v>678.74249999999995</v>
      </c>
      <c r="CU520" s="27">
        <f>IF($O520&gt;=CU$1,$S520+$Y520,$Y520)</f>
        <v>678.74249999999995</v>
      </c>
      <c r="CV520" s="27">
        <f>IF($O520&gt;=CV$1,$S520+$Y520,$Y520)</f>
        <v>678.74249999999995</v>
      </c>
      <c r="CW520" s="27">
        <f>IF($O520&gt;=CW$1,$S520+$Y520,$Y520)</f>
        <v>678.74249999999995</v>
      </c>
      <c r="CX520" s="27">
        <f>IF($O520&gt;=CX$1,$S520+$Y520,$Y520)</f>
        <v>678.74249999999995</v>
      </c>
      <c r="CY520" s="27">
        <f>IF($O520&gt;=CY$1,$S520+$Y520,$Y520)</f>
        <v>678.74249999999995</v>
      </c>
      <c r="CZ520" s="27">
        <f>IF($O520&gt;=CZ$1,$S520+$Y520,$Y520)</f>
        <v>678.74249999999995</v>
      </c>
      <c r="DA520" s="27">
        <f>IF($O520&gt;=DA$1,$S520+$Y520,$Y520)</f>
        <v>678.74249999999995</v>
      </c>
      <c r="DB520" s="27">
        <f>IF($O520&gt;=DB$1,$S520+$Y520,$Y520)</f>
        <v>678.74249999999995</v>
      </c>
      <c r="DC520" s="27">
        <f>IF($O520&gt;=DC$1,$S520+$Y520,$Y520)</f>
        <v>678.74249999999995</v>
      </c>
      <c r="DD520" s="27">
        <f>IF($O520&gt;=DD$1,$S520+$Y520,$Y520)</f>
        <v>678.74249999999995</v>
      </c>
      <c r="DE520" s="27">
        <f>IF($O520&gt;=DE$1,$S520+$Y520,$Y520)</f>
        <v>678.74249999999995</v>
      </c>
      <c r="DF520" s="27">
        <f>IF($O520&gt;=DF$1,$S520+$Y520,$Y520)</f>
        <v>678.74249999999995</v>
      </c>
      <c r="DG520" s="27">
        <f>IF($O520&gt;=DG$1,$S520+$Y520,$Y520)</f>
        <v>678.74249999999995</v>
      </c>
      <c r="DH520" s="27">
        <f>IF($O520&gt;=DH$1,$S520+$Y520,$Y520)</f>
        <v>678.74249999999995</v>
      </c>
      <c r="DI520" s="27">
        <f>IF($O520&gt;=DI$1,$S520+$Y520,$Y520)</f>
        <v>678.74249999999995</v>
      </c>
      <c r="DJ520" s="27">
        <f>IF($O520&gt;=DJ$1,$S520+$Y520,$Y520)</f>
        <v>678.74249999999995</v>
      </c>
      <c r="DK520" s="27">
        <f>IF($O520&gt;=DK$1,$S520+$Y520,$Y520)</f>
        <v>678.74249999999995</v>
      </c>
      <c r="DL520" s="27">
        <f>IF($O520&gt;=DL$1,$S520+$Y520,$Y520)</f>
        <v>678.74249999999995</v>
      </c>
      <c r="DM520" s="27">
        <f>IF($O520&gt;=DM$1,$S520+$Y520,$Y520)</f>
        <v>678.74249999999995</v>
      </c>
      <c r="DN520" s="27">
        <f>IF($O520&gt;=DN$1,$S520+$Y520,$Y520)</f>
        <v>678.74249999999995</v>
      </c>
      <c r="DO520" s="27">
        <f>IF($O520&gt;=DO$1,$S520+$Y520,$Y520)</f>
        <v>678.74249999999995</v>
      </c>
      <c r="DP520" s="27">
        <f>IF($O520&gt;=DP$1,$S520+$Y520,$Y520)</f>
        <v>678.74249999999995</v>
      </c>
      <c r="DQ520" s="27">
        <f>IF($O520&gt;=DQ$1,$S520+$Y520,$Y520)</f>
        <v>678.74249999999995</v>
      </c>
      <c r="DR520" s="27">
        <f>IF($O520&gt;=DR$1,$S520+$Y520,$Y520)</f>
        <v>678.74249999999995</v>
      </c>
      <c r="DS520" s="27">
        <f>IF($O520&gt;=DS$1,$S520+$Y520,$Y520)</f>
        <v>678.74249999999995</v>
      </c>
      <c r="DT520" s="27">
        <f>IF($O520&gt;=DT$1,$S520+$Y520,$Y520)</f>
        <v>678.74249999999995</v>
      </c>
      <c r="DU520" s="27">
        <f>IF($O520&gt;=DU$1,$S520+$Y520,$Y520)</f>
        <v>678.74249999999995</v>
      </c>
      <c r="DV520" s="27">
        <f>IF($O520&gt;=DV$1,$S520+$Y520,$Y520)</f>
        <v>678.74249999999995</v>
      </c>
      <c r="DW520" s="27">
        <f>IF($O520&gt;=DW$1,$S520+$Y520,$Y520)</f>
        <v>678.74249999999995</v>
      </c>
      <c r="DX520" s="27">
        <f>IF($O520&gt;=DX$1,$S520+$Y520,$Y520)</f>
        <v>678.74249999999995</v>
      </c>
      <c r="DY520" s="27">
        <f>IF($O520&gt;=DY$1,$S520+$Y520,$Y520)</f>
        <v>678.74249999999995</v>
      </c>
      <c r="DZ520" s="27">
        <f>IF($O520&gt;=DZ$1,$S520+$Y520,$Y520)</f>
        <v>678.74249999999995</v>
      </c>
      <c r="EA520" s="27">
        <f>IF($O520&gt;=EA$1,$S520+$Y520,$Y520)</f>
        <v>678.74249999999995</v>
      </c>
      <c r="EB520" s="27">
        <f>IF($O520&gt;=EB$1,$S520+$Y520,$Y520)</f>
        <v>678.74249999999995</v>
      </c>
      <c r="EC520" s="27">
        <f>IF($O520&gt;=EC$1,$S520+$Y520,$Y520)</f>
        <v>678.74249999999995</v>
      </c>
      <c r="ED520" s="27">
        <f>IF($O520&gt;=ED$1,$S520+$Y520,$Y520)</f>
        <v>678.74249999999995</v>
      </c>
      <c r="EE520" s="27">
        <f>IF($O520&gt;=EE$1,$S520+$Y520,$Y520)</f>
        <v>678.74249999999995</v>
      </c>
      <c r="EF520" s="27">
        <f>IF($O520&gt;=EF$1,$S520+$Y520,$Y520)</f>
        <v>678.74249999999995</v>
      </c>
      <c r="EG520" s="27">
        <f>IF($O520&gt;=EG$1,$S520+$Y520,$Y520)</f>
        <v>678.74249999999995</v>
      </c>
      <c r="EH520" s="27">
        <f>IF($O520&gt;=EH$1,$S520+$Y520,$Y520)</f>
        <v>678.74249999999995</v>
      </c>
      <c r="EI520" s="27">
        <f>IF($O520&gt;=EI$1,$S520+$Y520,$Y520)</f>
        <v>678.74249999999995</v>
      </c>
      <c r="EJ520" s="27">
        <f>IF($O520&gt;=EJ$1,$S520+$Y520,$Y520)</f>
        <v>678.74249999999995</v>
      </c>
      <c r="EK520" s="27">
        <f>IF($O520&gt;=EK$1,$S520+$Y520,$Y520)</f>
        <v>678.74249999999995</v>
      </c>
      <c r="EL520" s="27">
        <f>IF($O520&gt;=EL$1,$S520+$Y520,$Y520)</f>
        <v>678.74249999999995</v>
      </c>
      <c r="EM520" s="27">
        <f>IF($O520&gt;=EM$1,$S520+$Y520,$Y520)</f>
        <v>678.74249999999995</v>
      </c>
      <c r="EN520" s="27">
        <f>IF($O520&gt;=EN$1,$S520+$Y520,$Y520)</f>
        <v>678.74249999999995</v>
      </c>
      <c r="EO520" s="27">
        <f>IF($O520&gt;=EO$1,$S520+$Y520,$Y520)</f>
        <v>678.74249999999995</v>
      </c>
      <c r="EP520" s="27">
        <f>IF($O520&gt;=EP$1,$S520+$Y520,$Y520)</f>
        <v>678.74249999999995</v>
      </c>
      <c r="EQ520" s="27">
        <f>IF($O520&gt;=EQ$1,$S520+$Y520,$Y520)</f>
        <v>678.74249999999995</v>
      </c>
      <c r="ER520" s="27">
        <f>IF($O520&gt;=ER$1,$S520+$Y520,$Y520)</f>
        <v>678.74249999999995</v>
      </c>
      <c r="ES520" s="27">
        <f>IF($O520&gt;=ES$1,$S520+$Y520,$Y520)</f>
        <v>678.74249999999995</v>
      </c>
      <c r="ET520" s="27">
        <f>IF($O520&gt;=ET$1,$S520+$Y520,$Y520)</f>
        <v>678.74249999999995</v>
      </c>
      <c r="EU520" s="27">
        <f>IF($O520&gt;=EU$1,$S520+$Y520,$Y520)</f>
        <v>678.74249999999995</v>
      </c>
      <c r="EV520" s="27">
        <f>IF($O520&gt;=EV$1,$S520,0)</f>
        <v>678.74249999999995</v>
      </c>
      <c r="EW520" s="27">
        <f>IF($O520&gt;=EW$1,$S520,0)</f>
        <v>678.74249999999995</v>
      </c>
      <c r="EX520" s="27">
        <f>IF($O520&gt;=EX$1,$S520,0)</f>
        <v>678.74249999999995</v>
      </c>
      <c r="EY520" s="27">
        <f>IF($O520&gt;=EY$1,$S520,0)</f>
        <v>678.74249999999995</v>
      </c>
      <c r="EZ520" s="27">
        <f>IF($O520&gt;=EZ$1,$S520,0)</f>
        <v>678.74249999999995</v>
      </c>
      <c r="FA520" s="27">
        <f>IF($O520&gt;=FA$1,$S520,0)</f>
        <v>678.74249999999995</v>
      </c>
      <c r="FB520" s="27">
        <f>IF($O520&gt;=FB$1,$S520,0)</f>
        <v>678.74249999999995</v>
      </c>
      <c r="FC520" s="27">
        <f>IF($O520&gt;=FC$1,$S520,0)</f>
        <v>678.74249999999995</v>
      </c>
      <c r="FD520" s="27">
        <f>IF($O520&gt;=FD$1,$S520,0)</f>
        <v>678.74249999999995</v>
      </c>
      <c r="FE520" s="27">
        <f>IF($O520&gt;=FE$1,$S520,0)</f>
        <v>678.74249999999995</v>
      </c>
      <c r="FF520" s="27">
        <f>IF($O520&gt;=FF$1,$S520,0)</f>
        <v>678.74249999999995</v>
      </c>
      <c r="FG520" s="27">
        <f>IF($O520&gt;=FG$1,$S520,0)</f>
        <v>678.74249999999995</v>
      </c>
      <c r="FH520" s="27">
        <f>IF($O520&gt;=FH$1,$S520,0)</f>
        <v>678.74249999999995</v>
      </c>
      <c r="FI520" s="27">
        <f>IF($O520&gt;=FI$1,$S520,0)</f>
        <v>678.74249999999995</v>
      </c>
      <c r="FJ520" s="27">
        <f>IF($O520&gt;=FJ$1,$S520,0)</f>
        <v>678.74249999999995</v>
      </c>
      <c r="FK520" s="27">
        <f>IF($O520&gt;=FK$1,$S520,0)</f>
        <v>678.74249999999995</v>
      </c>
      <c r="FL520" s="27">
        <f>IF($O520&gt;=FL$1,$S520,0)</f>
        <v>678.74249999999995</v>
      </c>
      <c r="FM520" s="27">
        <f>IF($O520&gt;=FM$1,$S520,0)</f>
        <v>678.74249999999995</v>
      </c>
      <c r="FN520" s="27">
        <f>IF($O520&gt;=FN$1,$S520,0)</f>
        <v>678.74249999999995</v>
      </c>
      <c r="FO520" s="27">
        <f>IF($O520&gt;=FO$1,$S520,0)</f>
        <v>678.74249999999995</v>
      </c>
      <c r="FP520" s="27">
        <f>IF($O520&gt;=FP$1,$S520,0)</f>
        <v>678.74249999999995</v>
      </c>
      <c r="FQ520" s="27">
        <f>IF($O520&gt;=FQ$1,$S520,0)</f>
        <v>678.74249999999995</v>
      </c>
      <c r="FR520" s="27">
        <f>IF($O520&gt;=FR$1,$S520,0)</f>
        <v>678.74249999999995</v>
      </c>
      <c r="FS520" s="27">
        <f>IF($O520&gt;=FS$1,$S520,0)</f>
        <v>678.74249999999995</v>
      </c>
      <c r="FT520" s="27">
        <f>IF($O520&gt;=FT$1,$S520,0)</f>
        <v>678.74249999999995</v>
      </c>
      <c r="FU520" s="27">
        <f>IF($O520&gt;=FU$1,$S520,0)</f>
        <v>678.74249999999995</v>
      </c>
      <c r="FV520" s="27">
        <f>IF($O520&gt;=FV$1,$S520,0)</f>
        <v>678.74249999999995</v>
      </c>
      <c r="FW520" s="27">
        <f>IF($O520&gt;=FW$1,$S520,0)</f>
        <v>678.74249999999995</v>
      </c>
      <c r="FX520" s="27">
        <f>IF($O520&gt;=FX$1,$S520,0)</f>
        <v>678.74249999999995</v>
      </c>
      <c r="FY520" s="27">
        <f>IF($O520&gt;=FY$1,$S520,0)</f>
        <v>678.74249999999995</v>
      </c>
      <c r="FZ520" s="27">
        <f>IF($O520&gt;=FZ$1,$S520,0)</f>
        <v>0</v>
      </c>
      <c r="GA520" s="27">
        <f>IF($O520&gt;=GA$1,$S520,0)</f>
        <v>0</v>
      </c>
      <c r="GB520" s="27">
        <f>IF($O520&gt;=GB$1,$S520,0)</f>
        <v>0</v>
      </c>
      <c r="GC520" s="27">
        <f>IF($O520&gt;=GC$1,$S520,0)</f>
        <v>0</v>
      </c>
      <c r="GD520" s="27">
        <f>IF($O520&gt;=GD$1,$S520,0)</f>
        <v>0</v>
      </c>
      <c r="GE520" s="27">
        <f>IF($O520&gt;=GE$1,$S520,0)</f>
        <v>0</v>
      </c>
      <c r="GF520" s="27">
        <f>IF($O520&gt;=GF$1,$S520,0)</f>
        <v>0</v>
      </c>
      <c r="GG520" s="27">
        <f>IF($O520&gt;=GG$1,$S520,0)</f>
        <v>0</v>
      </c>
      <c r="GH520" s="27">
        <f>IF($O520&gt;=GH$1,$S520,0)</f>
        <v>0</v>
      </c>
      <c r="GI520" s="27">
        <f>IF($O520&gt;=GI$1,$S520,0)</f>
        <v>0</v>
      </c>
      <c r="GJ520" s="27">
        <f>IF($O520&gt;=GJ$1,$S520,0)</f>
        <v>0</v>
      </c>
      <c r="GK520" s="27">
        <f>IF($O520&gt;=GK$1,$S520,0)</f>
        <v>0</v>
      </c>
      <c r="GL520" s="27">
        <f>IF($O520&gt;=GL$1,$S520,0)</f>
        <v>0</v>
      </c>
      <c r="GM520" s="27">
        <f>IF($O520&gt;=GM$1,$S520,0)</f>
        <v>0</v>
      </c>
      <c r="GN520" s="27">
        <f>IF($O520&gt;=GN$1,$S520,0)</f>
        <v>0</v>
      </c>
      <c r="GO520" s="27">
        <f>IF($O520&gt;=GO$1,$S520,0)</f>
        <v>0</v>
      </c>
      <c r="GP520" s="27">
        <f>IF($O520&gt;=GP$1,$S520,0)</f>
        <v>0</v>
      </c>
      <c r="GQ520" s="27">
        <f>IF($O520&gt;=GQ$1,$S520,0)</f>
        <v>0</v>
      </c>
      <c r="GR520" s="27">
        <f>IF($O520&gt;=GR$1,$S520,0)</f>
        <v>0</v>
      </c>
      <c r="GS520" s="27">
        <f>IF($O520&gt;=GS$1,$S520,0)</f>
        <v>0</v>
      </c>
      <c r="GT520" s="27">
        <f>IF($O520&gt;=GT$1,$S520,0)</f>
        <v>0</v>
      </c>
      <c r="GU520" s="27">
        <f>IF($O520&gt;=GU$1,$S520,0)</f>
        <v>0</v>
      </c>
      <c r="GV520" s="27">
        <f>IF($O520&gt;=GV$1,$S520,0)</f>
        <v>0</v>
      </c>
      <c r="GW520" s="27">
        <f>IF($O520&gt;=GW$1,$S520,0)</f>
        <v>0</v>
      </c>
      <c r="GX520" s="27">
        <f>IF($O520&gt;=GX$1,$S520,0)</f>
        <v>0</v>
      </c>
      <c r="GY520" s="27">
        <f>IF($O520&gt;=GY$1,$S520,0)</f>
        <v>0</v>
      </c>
      <c r="GZ520" s="27">
        <f>IF($O520&gt;=GZ$1,$S520,0)</f>
        <v>0</v>
      </c>
      <c r="HA520" s="27">
        <f>IF($O520&gt;=HA$1,$S520,0)</f>
        <v>0</v>
      </c>
      <c r="HB520" s="27">
        <f>IF($O520&gt;=HB$1,$S520,0)</f>
        <v>0</v>
      </c>
      <c r="HC520" s="27">
        <f>IF($O520&gt;=HC$1,$S520,0)</f>
        <v>0</v>
      </c>
    </row>
    <row r="521" spans="1:211">
      <c r="A521" s="3">
        <v>44610</v>
      </c>
      <c r="B521" s="3" t="s">
        <v>585</v>
      </c>
      <c r="C521" s="3" t="s">
        <v>464</v>
      </c>
      <c r="D521" s="3">
        <v>51</v>
      </c>
      <c r="E521" s="4">
        <v>33532</v>
      </c>
      <c r="F521" s="5">
        <v>26.682191780821917</v>
      </c>
      <c r="G521" s="3" t="s">
        <v>446</v>
      </c>
      <c r="H521" s="4">
        <v>24746</v>
      </c>
      <c r="I521" s="9" t="s">
        <v>824</v>
      </c>
      <c r="J521" s="5">
        <v>5573.69</v>
      </c>
      <c r="K521" s="31">
        <v>250</v>
      </c>
      <c r="L521" s="32">
        <v>27</v>
      </c>
      <c r="M521" s="33">
        <f>VLOOKUP(L521,FIND,3,TRUE)</f>
        <v>1.5</v>
      </c>
      <c r="N521" s="32">
        <f>IF(L521&gt;30,180,VLOOKUP(L521,TEMPO,2,FALSE))</f>
        <v>162</v>
      </c>
      <c r="O521" s="32">
        <f>IF(R521&gt;0,4,N521)</f>
        <v>162</v>
      </c>
      <c r="P521" s="96">
        <f>J521*M521*L521</f>
        <v>225734.44500000001</v>
      </c>
      <c r="Q521" s="96">
        <f>10934.45*2</f>
        <v>21868.9</v>
      </c>
      <c r="R521" s="96">
        <f>IF(P521&lt;=Q521,P521/4,0)</f>
        <v>0</v>
      </c>
      <c r="S521" s="5">
        <f>IF(P521&gt;=Q521,P521/N521,0)</f>
        <v>1393.4225000000001</v>
      </c>
      <c r="T521" s="3"/>
      <c r="U521" s="3">
        <f>IF(T521="",1,0)</f>
        <v>1</v>
      </c>
      <c r="V521" s="3">
        <v>150</v>
      </c>
      <c r="W521" s="5">
        <v>0</v>
      </c>
      <c r="X521" s="5">
        <v>203.3</v>
      </c>
      <c r="Y521" s="5">
        <f>X521*W521</f>
        <v>0</v>
      </c>
      <c r="Z521" s="5">
        <v>400</v>
      </c>
      <c r="AA521" s="5">
        <f>S521+Y521+Z521</f>
        <v>1793.4225000000001</v>
      </c>
      <c r="AB521" s="39">
        <f>(J521/12+J521/12*1.3333333333+450/12+J521/30*6/12+J521)*1.3+Y521+Z521+153.9</f>
        <v>9378.1152555354274</v>
      </c>
      <c r="AC521" s="39" t="s">
        <v>464</v>
      </c>
      <c r="AD521" s="39">
        <f>J521*1.3+400+153.9</f>
        <v>7799.6969999999992</v>
      </c>
      <c r="AE521" s="39">
        <f>SUMIFS('CUSTO MENSAL FUNC NOVO'!H:H,'CUSTO MENSAL FUNC NOVO'!A:A,'VALORES MENSAIS'!AC521)</f>
        <v>7085.2820000000002</v>
      </c>
      <c r="AF521" s="27">
        <f>IF($R521&gt;0,$R521,$S521)+$Y521+$Z521</f>
        <v>1793.4225000000001</v>
      </c>
      <c r="AG521" s="27">
        <f>IF($R521&gt;0,$R521,$S521)+$Y521+$Z521</f>
        <v>1793.4225000000001</v>
      </c>
      <c r="AH521" s="27">
        <f>IF($R521&gt;0,$R521,$S521)+$Y521+$Z521</f>
        <v>1793.4225000000001</v>
      </c>
      <c r="AI521" s="27">
        <f>IF($R521&gt;0,$R521,$S521)+$Y521+$Z521</f>
        <v>1793.4225000000001</v>
      </c>
      <c r="AJ521" s="27">
        <f>IF($O521&gt;=AJ$1,$S521+$Y521+$Z521,$Y521+$Z521)</f>
        <v>1793.4225000000001</v>
      </c>
      <c r="AK521" s="27">
        <f>IF($O521&gt;=AK$1,$S521+$Y521+$Z521,$Y521+$Z521)</f>
        <v>1793.4225000000001</v>
      </c>
      <c r="AL521" s="27">
        <f>IF($O521&gt;=AL$1,$S521+$Y521+$Z521,$Y521+$Z521)</f>
        <v>1793.4225000000001</v>
      </c>
      <c r="AM521" s="27">
        <f>IF($O521&gt;=AM$1,$S521+$Y521+$Z521,$Y521+$Z521)</f>
        <v>1793.4225000000001</v>
      </c>
      <c r="AN521" s="27">
        <f>IF($O521&gt;=AN$1,$S521+$Y521+$Z521,$Y521+$Z521)</f>
        <v>1793.4225000000001</v>
      </c>
      <c r="AO521" s="27">
        <f>IF($O521&gt;=AO$1,$S521+$Y521+$Z521,$Y521+$Z521)</f>
        <v>1793.4225000000001</v>
      </c>
      <c r="AP521" s="27">
        <f>IF($O521&gt;=AP$1,$S521+$Y521+$Z521,$Y521+$Z521)</f>
        <v>1793.4225000000001</v>
      </c>
      <c r="AQ521" s="27">
        <f>IF($O521&gt;=AQ$1,$S521+$Y521+$Z521,$Y521+$Z521)</f>
        <v>1793.4225000000001</v>
      </c>
      <c r="AR521" s="27">
        <f>IF($O521&gt;=AR$1,$S521+$Y521+$Z521,$Y521+$Z521)</f>
        <v>1793.4225000000001</v>
      </c>
      <c r="AS521" s="27">
        <f>IF($O521&gt;=AS$1,$S521+$Y521+$Z521,$Y521+$Z521)</f>
        <v>1793.4225000000001</v>
      </c>
      <c r="AT521" s="27">
        <f>IF($O521&gt;=AT$1,$S521+$Y521+$Z521,$Y521+$Z521)</f>
        <v>1793.4225000000001</v>
      </c>
      <c r="AU521" s="27">
        <f>IF($O521&gt;=AU$1,$S521+$Y521+$Z521,$Y521+$Z521)</f>
        <v>1793.4225000000001</v>
      </c>
      <c r="AV521" s="27">
        <f>IF($O521&gt;=AV$1,$S521+$Y521+$Z521,$Y521+$Z521)</f>
        <v>1793.4225000000001</v>
      </c>
      <c r="AW521" s="27">
        <f>IF($O521&gt;=AW$1,$S521+$Y521+$Z521,$Y521+$Z521)</f>
        <v>1793.4225000000001</v>
      </c>
      <c r="AX521" s="27">
        <f>IF($O521&gt;=AX$1,$S521+$Y521+$Z521,$Y521+$Z521)</f>
        <v>1793.4225000000001</v>
      </c>
      <c r="AY521" s="27">
        <f>IF($O521&gt;=AY$1,$S521+$Y521+$Z521,$Y521+$Z521)</f>
        <v>1793.4225000000001</v>
      </c>
      <c r="AZ521" s="27">
        <f>IF($O521&gt;=AZ$1,$S521+$Y521+$Z521,$Y521+$Z521)</f>
        <v>1793.4225000000001</v>
      </c>
      <c r="BA521" s="27">
        <f>IF($O521&gt;=BA$1,$S521+$Y521+$Z521,$Y521+$Z521)</f>
        <v>1793.4225000000001</v>
      </c>
      <c r="BB521" s="27">
        <f>IF($O521&gt;=BB$1,$S521+$Y521+$Z521,$Y521+$Z521)</f>
        <v>1793.4225000000001</v>
      </c>
      <c r="BC521" s="27">
        <f>IF($O521&gt;=BC$1,$S521+$Y521+$Z521,$Y521+$Z521)</f>
        <v>1793.4225000000001</v>
      </c>
      <c r="BD521" s="27">
        <f>IF($O521&gt;=BD$1,$S521+$Y521+$Z521,$Y521+$Z521)</f>
        <v>1793.4225000000001</v>
      </c>
      <c r="BE521" s="27">
        <f>IF($O521&gt;=BE$1,$S521+$Y521+$Z521,$Y521+$Z521)</f>
        <v>1793.4225000000001</v>
      </c>
      <c r="BF521" s="27">
        <f>IF($O521&gt;=BF$1,$S521+$Y521+$Z521,$Y521+$Z521)</f>
        <v>1793.4225000000001</v>
      </c>
      <c r="BG521" s="27">
        <f>IF($O521&gt;=BG$1,$S521+$Y521+$Z521,$Y521+$Z521)</f>
        <v>1793.4225000000001</v>
      </c>
      <c r="BH521" s="27">
        <f>IF($O521&gt;=BH$1,$S521+$Y521+$Z521,$Y521+$Z521)</f>
        <v>1793.4225000000001</v>
      </c>
      <c r="BI521" s="27">
        <f>IF($O521&gt;=BI$1,$S521+$Y521+$Z521,$Y521+$Z521)</f>
        <v>1793.4225000000001</v>
      </c>
      <c r="BJ521" s="27">
        <f>IF($O521&gt;=BJ$1,$S521+$Y521+$Z521,$Y521+$Z521)</f>
        <v>1793.4225000000001</v>
      </c>
      <c r="BK521" s="27">
        <f>IF($O521&gt;=BK$1,$S521+$Y521+$Z521,$Y521+$Z521)</f>
        <v>1793.4225000000001</v>
      </c>
      <c r="BL521" s="27">
        <f>IF($O521&gt;=BL$1,$S521+$Y521+$Z521,$Y521+$Z521)</f>
        <v>1793.4225000000001</v>
      </c>
      <c r="BM521" s="27">
        <f>IF($O521&gt;=BM$1,$S521+$Y521+$Z521,$Y521+$Z521)</f>
        <v>1793.4225000000001</v>
      </c>
      <c r="BN521" s="27">
        <f>IF($O521&gt;=BN$1,$S521+$Y521+$Z521,$Y521+$Z521)</f>
        <v>1793.4225000000001</v>
      </c>
      <c r="BO521" s="27">
        <f>IF($O521&gt;=BO$1,$S521+$Y521+$Z521,$Y521+$Z521)</f>
        <v>1793.4225000000001</v>
      </c>
      <c r="BP521" s="27">
        <f>IF($O521&gt;=BP$1,$S521+$Y521+$Z521,$Y521+$Z521)</f>
        <v>1793.4225000000001</v>
      </c>
      <c r="BQ521" s="27">
        <f>IF($O521&gt;=BQ$1,$S521+$Y521+$Z521,$Y521+$Z521)</f>
        <v>1793.4225000000001</v>
      </c>
      <c r="BR521" s="27">
        <f>IF($O521&gt;=BR$1,$S521+$Y521+$Z521,$Y521+$Z521)</f>
        <v>1793.4225000000001</v>
      </c>
      <c r="BS521" s="27">
        <f>IF($O521&gt;=BS$1,$S521+$Y521+$Z521,$Y521+$Z521)</f>
        <v>1793.4225000000001</v>
      </c>
      <c r="BT521" s="27">
        <f>IF($O521&gt;=BT$1,$S521+$Y521+$Z521,$Y521+$Z521)</f>
        <v>1793.4225000000001</v>
      </c>
      <c r="BU521" s="27">
        <f>IF($O521&gt;=BU$1,$S521+$Y521+$Z521,$Y521+$Z521)</f>
        <v>1793.4225000000001</v>
      </c>
      <c r="BV521" s="27">
        <f>IF($O521&gt;=BV$1,$S521+$Y521+$Z521,$Y521+$Z521)</f>
        <v>1793.4225000000001</v>
      </c>
      <c r="BW521" s="27">
        <f>IF($O521&gt;=BW$1,$S521+$Y521+$Z521,$Y521+$Z521)</f>
        <v>1793.4225000000001</v>
      </c>
      <c r="BX521" s="27">
        <f>IF($O521&gt;=BX$1,$S521+$Y521+$Z521,$Y521+$Z521)</f>
        <v>1793.4225000000001</v>
      </c>
      <c r="BY521" s="27">
        <f>IF($O521&gt;=BY$1,$S521+$Y521+$Z521,$Y521+$Z521)</f>
        <v>1793.4225000000001</v>
      </c>
      <c r="BZ521" s="27">
        <f>IF($O521&gt;=BZ$1,$S521+$Y521+$Z521,$Y521+$Z521)</f>
        <v>1793.4225000000001</v>
      </c>
      <c r="CA521" s="27">
        <f>IF($O521&gt;=CA$1,$S521+$Y521+$Z521,$Y521+$Z521)</f>
        <v>1793.4225000000001</v>
      </c>
      <c r="CB521" s="27">
        <f>IF($O521&gt;=CB$1,$S521+$Y521+$Z521,$Y521+$Z521)</f>
        <v>1793.4225000000001</v>
      </c>
      <c r="CC521" s="27">
        <f>IF($O521&gt;=CC$1,$S521+$Y521+$Z521,$Y521+$Z521)</f>
        <v>1793.4225000000001</v>
      </c>
      <c r="CD521" s="27">
        <f>IF($O521&gt;=CD$1,$S521+$Y521+$Z521,$Y521+$Z521)</f>
        <v>1793.4225000000001</v>
      </c>
      <c r="CE521" s="27">
        <f>IF($O521&gt;=CE$1,$S521+$Y521+$Z521,$Y521+$Z521)</f>
        <v>1793.4225000000001</v>
      </c>
      <c r="CF521" s="27">
        <f>IF($O521&gt;=CF$1,$S521+$Y521+$Z521,$Y521+$Z521)</f>
        <v>1793.4225000000001</v>
      </c>
      <c r="CG521" s="27">
        <f>IF($O521&gt;=CG$1,$S521+$Y521+$Z521,$Y521+$Z521)</f>
        <v>1793.4225000000001</v>
      </c>
      <c r="CH521" s="27">
        <f>IF($O521&gt;=CH$1,$S521+$Y521+$Z521,$Y521+$Z521)</f>
        <v>1793.4225000000001</v>
      </c>
      <c r="CI521" s="27">
        <f>IF($O521&gt;=CI$1,$S521+$Y521+$Z521,$Y521+$Z521)</f>
        <v>1793.4225000000001</v>
      </c>
      <c r="CJ521" s="27">
        <f>IF($O521&gt;=CJ$1,$S521+$Y521+$Z521,$Y521+$Z521)</f>
        <v>1793.4225000000001</v>
      </c>
      <c r="CK521" s="27">
        <f>IF($O521&gt;=CK$1,$S521+$Y521+$Z521,$Y521+$Z521)</f>
        <v>1793.4225000000001</v>
      </c>
      <c r="CL521" s="27">
        <f>IF($O521&gt;=CL$1,$S521+$Y521+$Z521,$Y521+$Z521)</f>
        <v>1793.4225000000001</v>
      </c>
      <c r="CM521" s="27">
        <f>IF($O521&gt;=CM$1,$S521+$Y521+$Z521,$Y521+$Z521)</f>
        <v>1793.4225000000001</v>
      </c>
      <c r="CN521" s="27">
        <f>IF($O521&gt;=CN$1,$S521+$Y521,$Y521)</f>
        <v>1393.4225000000001</v>
      </c>
      <c r="CO521" s="27">
        <f>IF($O521&gt;=CO$1,$S521+$Y521,$Y521)</f>
        <v>1393.4225000000001</v>
      </c>
      <c r="CP521" s="27">
        <f>IF($O521&gt;=CP$1,$S521+$Y521,$Y521)</f>
        <v>1393.4225000000001</v>
      </c>
      <c r="CQ521" s="27">
        <f>IF($O521&gt;=CQ$1,$S521+$Y521,$Y521)</f>
        <v>1393.4225000000001</v>
      </c>
      <c r="CR521" s="27">
        <f>IF($O521&gt;=CR$1,$S521+$Y521,$Y521)</f>
        <v>1393.4225000000001</v>
      </c>
      <c r="CS521" s="27">
        <f>IF($O521&gt;=CS$1,$S521+$Y521,$Y521)</f>
        <v>1393.4225000000001</v>
      </c>
      <c r="CT521" s="27">
        <f>IF($O521&gt;=CT$1,$S521+$Y521,$Y521)</f>
        <v>1393.4225000000001</v>
      </c>
      <c r="CU521" s="27">
        <f>IF($O521&gt;=CU$1,$S521+$Y521,$Y521)</f>
        <v>1393.4225000000001</v>
      </c>
      <c r="CV521" s="27">
        <f>IF($O521&gt;=CV$1,$S521+$Y521,$Y521)</f>
        <v>1393.4225000000001</v>
      </c>
      <c r="CW521" s="27">
        <f>IF($O521&gt;=CW$1,$S521+$Y521,$Y521)</f>
        <v>1393.4225000000001</v>
      </c>
      <c r="CX521" s="27">
        <f>IF($O521&gt;=CX$1,$S521+$Y521,$Y521)</f>
        <v>1393.4225000000001</v>
      </c>
      <c r="CY521" s="27">
        <f>IF($O521&gt;=CY$1,$S521+$Y521,$Y521)</f>
        <v>1393.4225000000001</v>
      </c>
      <c r="CZ521" s="27">
        <f>IF($O521&gt;=CZ$1,$S521+$Y521,$Y521)</f>
        <v>1393.4225000000001</v>
      </c>
      <c r="DA521" s="27">
        <f>IF($O521&gt;=DA$1,$S521+$Y521,$Y521)</f>
        <v>1393.4225000000001</v>
      </c>
      <c r="DB521" s="27">
        <f>IF($O521&gt;=DB$1,$S521+$Y521,$Y521)</f>
        <v>1393.4225000000001</v>
      </c>
      <c r="DC521" s="27">
        <f>IF($O521&gt;=DC$1,$S521+$Y521,$Y521)</f>
        <v>1393.4225000000001</v>
      </c>
      <c r="DD521" s="27">
        <f>IF($O521&gt;=DD$1,$S521+$Y521,$Y521)</f>
        <v>1393.4225000000001</v>
      </c>
      <c r="DE521" s="27">
        <f>IF($O521&gt;=DE$1,$S521+$Y521,$Y521)</f>
        <v>1393.4225000000001</v>
      </c>
      <c r="DF521" s="27">
        <f>IF($O521&gt;=DF$1,$S521+$Y521,$Y521)</f>
        <v>1393.4225000000001</v>
      </c>
      <c r="DG521" s="27">
        <f>IF($O521&gt;=DG$1,$S521+$Y521,$Y521)</f>
        <v>1393.4225000000001</v>
      </c>
      <c r="DH521" s="27">
        <f>IF($O521&gt;=DH$1,$S521+$Y521,$Y521)</f>
        <v>1393.4225000000001</v>
      </c>
      <c r="DI521" s="27">
        <f>IF($O521&gt;=DI$1,$S521+$Y521,$Y521)</f>
        <v>1393.4225000000001</v>
      </c>
      <c r="DJ521" s="27">
        <f>IF($O521&gt;=DJ$1,$S521+$Y521,$Y521)</f>
        <v>1393.4225000000001</v>
      </c>
      <c r="DK521" s="27">
        <f>IF($O521&gt;=DK$1,$S521+$Y521,$Y521)</f>
        <v>1393.4225000000001</v>
      </c>
      <c r="DL521" s="27">
        <f>IF($O521&gt;=DL$1,$S521+$Y521,$Y521)</f>
        <v>1393.4225000000001</v>
      </c>
      <c r="DM521" s="27">
        <f>IF($O521&gt;=DM$1,$S521+$Y521,$Y521)</f>
        <v>1393.4225000000001</v>
      </c>
      <c r="DN521" s="27">
        <f>IF($O521&gt;=DN$1,$S521+$Y521,$Y521)</f>
        <v>1393.4225000000001</v>
      </c>
      <c r="DO521" s="27">
        <f>IF($O521&gt;=DO$1,$S521+$Y521,$Y521)</f>
        <v>1393.4225000000001</v>
      </c>
      <c r="DP521" s="27">
        <f>IF($O521&gt;=DP$1,$S521+$Y521,$Y521)</f>
        <v>1393.4225000000001</v>
      </c>
      <c r="DQ521" s="27">
        <f>IF($O521&gt;=DQ$1,$S521+$Y521,$Y521)</f>
        <v>1393.4225000000001</v>
      </c>
      <c r="DR521" s="27">
        <f>IF($O521&gt;=DR$1,$S521+$Y521,$Y521)</f>
        <v>1393.4225000000001</v>
      </c>
      <c r="DS521" s="27">
        <f>IF($O521&gt;=DS$1,$S521+$Y521,$Y521)</f>
        <v>1393.4225000000001</v>
      </c>
      <c r="DT521" s="27">
        <f>IF($O521&gt;=DT$1,$S521+$Y521,$Y521)</f>
        <v>1393.4225000000001</v>
      </c>
      <c r="DU521" s="27">
        <f>IF($O521&gt;=DU$1,$S521+$Y521,$Y521)</f>
        <v>1393.4225000000001</v>
      </c>
      <c r="DV521" s="27">
        <f>IF($O521&gt;=DV$1,$S521+$Y521,$Y521)</f>
        <v>1393.4225000000001</v>
      </c>
      <c r="DW521" s="27">
        <f>IF($O521&gt;=DW$1,$S521+$Y521,$Y521)</f>
        <v>1393.4225000000001</v>
      </c>
      <c r="DX521" s="27">
        <f>IF($O521&gt;=DX$1,$S521+$Y521,$Y521)</f>
        <v>1393.4225000000001</v>
      </c>
      <c r="DY521" s="27">
        <f>IF($O521&gt;=DY$1,$S521+$Y521,$Y521)</f>
        <v>1393.4225000000001</v>
      </c>
      <c r="DZ521" s="27">
        <f>IF($O521&gt;=DZ$1,$S521+$Y521,$Y521)</f>
        <v>1393.4225000000001</v>
      </c>
      <c r="EA521" s="27">
        <f>IF($O521&gt;=EA$1,$S521+$Y521,$Y521)</f>
        <v>1393.4225000000001</v>
      </c>
      <c r="EB521" s="27">
        <f>IF($O521&gt;=EB$1,$S521+$Y521,$Y521)</f>
        <v>1393.4225000000001</v>
      </c>
      <c r="EC521" s="27">
        <f>IF($O521&gt;=EC$1,$S521+$Y521,$Y521)</f>
        <v>1393.4225000000001</v>
      </c>
      <c r="ED521" s="27">
        <f>IF($O521&gt;=ED$1,$S521+$Y521,$Y521)</f>
        <v>1393.4225000000001</v>
      </c>
      <c r="EE521" s="27">
        <f>IF($O521&gt;=EE$1,$S521+$Y521,$Y521)</f>
        <v>1393.4225000000001</v>
      </c>
      <c r="EF521" s="27">
        <f>IF($O521&gt;=EF$1,$S521+$Y521,$Y521)</f>
        <v>1393.4225000000001</v>
      </c>
      <c r="EG521" s="27">
        <f>IF($O521&gt;=EG$1,$S521+$Y521,$Y521)</f>
        <v>1393.4225000000001</v>
      </c>
      <c r="EH521" s="27">
        <f>IF($O521&gt;=EH$1,$S521+$Y521,$Y521)</f>
        <v>1393.4225000000001</v>
      </c>
      <c r="EI521" s="27">
        <f>IF($O521&gt;=EI$1,$S521+$Y521,$Y521)</f>
        <v>1393.4225000000001</v>
      </c>
      <c r="EJ521" s="27">
        <f>IF($O521&gt;=EJ$1,$S521+$Y521,$Y521)</f>
        <v>1393.4225000000001</v>
      </c>
      <c r="EK521" s="27">
        <f>IF($O521&gt;=EK$1,$S521+$Y521,$Y521)</f>
        <v>1393.4225000000001</v>
      </c>
      <c r="EL521" s="27">
        <f>IF($O521&gt;=EL$1,$S521+$Y521,$Y521)</f>
        <v>1393.4225000000001</v>
      </c>
      <c r="EM521" s="27">
        <f>IF($O521&gt;=EM$1,$S521+$Y521,$Y521)</f>
        <v>1393.4225000000001</v>
      </c>
      <c r="EN521" s="27">
        <f>IF($O521&gt;=EN$1,$S521+$Y521,$Y521)</f>
        <v>1393.4225000000001</v>
      </c>
      <c r="EO521" s="27">
        <f>IF($O521&gt;=EO$1,$S521+$Y521,$Y521)</f>
        <v>1393.4225000000001</v>
      </c>
      <c r="EP521" s="27">
        <f>IF($O521&gt;=EP$1,$S521+$Y521,$Y521)</f>
        <v>1393.4225000000001</v>
      </c>
      <c r="EQ521" s="27">
        <f>IF($O521&gt;=EQ$1,$S521+$Y521,$Y521)</f>
        <v>1393.4225000000001</v>
      </c>
      <c r="ER521" s="27">
        <f>IF($O521&gt;=ER$1,$S521+$Y521,$Y521)</f>
        <v>1393.4225000000001</v>
      </c>
      <c r="ES521" s="27">
        <f>IF($O521&gt;=ES$1,$S521+$Y521,$Y521)</f>
        <v>1393.4225000000001</v>
      </c>
      <c r="ET521" s="27">
        <f>IF($O521&gt;=ET$1,$S521+$Y521,$Y521)</f>
        <v>1393.4225000000001</v>
      </c>
      <c r="EU521" s="27">
        <f>IF($O521&gt;=EU$1,$S521+$Y521,$Y521)</f>
        <v>1393.4225000000001</v>
      </c>
      <c r="EV521" s="27">
        <f>IF($O521&gt;=EV$1,$S521,0)</f>
        <v>1393.4225000000001</v>
      </c>
      <c r="EW521" s="27">
        <f>IF($O521&gt;=EW$1,$S521,0)</f>
        <v>1393.4225000000001</v>
      </c>
      <c r="EX521" s="27">
        <f>IF($O521&gt;=EX$1,$S521,0)</f>
        <v>1393.4225000000001</v>
      </c>
      <c r="EY521" s="27">
        <f>IF($O521&gt;=EY$1,$S521,0)</f>
        <v>1393.4225000000001</v>
      </c>
      <c r="EZ521" s="27">
        <f>IF($O521&gt;=EZ$1,$S521,0)</f>
        <v>1393.4225000000001</v>
      </c>
      <c r="FA521" s="27">
        <f>IF($O521&gt;=FA$1,$S521,0)</f>
        <v>1393.4225000000001</v>
      </c>
      <c r="FB521" s="27">
        <f>IF($O521&gt;=FB$1,$S521,0)</f>
        <v>1393.4225000000001</v>
      </c>
      <c r="FC521" s="27">
        <f>IF($O521&gt;=FC$1,$S521,0)</f>
        <v>1393.4225000000001</v>
      </c>
      <c r="FD521" s="27">
        <f>IF($O521&gt;=FD$1,$S521,0)</f>
        <v>1393.4225000000001</v>
      </c>
      <c r="FE521" s="27">
        <f>IF($O521&gt;=FE$1,$S521,0)</f>
        <v>1393.4225000000001</v>
      </c>
      <c r="FF521" s="27">
        <f>IF($O521&gt;=FF$1,$S521,0)</f>
        <v>1393.4225000000001</v>
      </c>
      <c r="FG521" s="27">
        <f>IF($O521&gt;=FG$1,$S521,0)</f>
        <v>1393.4225000000001</v>
      </c>
      <c r="FH521" s="27">
        <f>IF($O521&gt;=FH$1,$S521,0)</f>
        <v>1393.4225000000001</v>
      </c>
      <c r="FI521" s="27">
        <f>IF($O521&gt;=FI$1,$S521,0)</f>
        <v>1393.4225000000001</v>
      </c>
      <c r="FJ521" s="27">
        <f>IF($O521&gt;=FJ$1,$S521,0)</f>
        <v>1393.4225000000001</v>
      </c>
      <c r="FK521" s="27">
        <f>IF($O521&gt;=FK$1,$S521,0)</f>
        <v>1393.4225000000001</v>
      </c>
      <c r="FL521" s="27">
        <f>IF($O521&gt;=FL$1,$S521,0)</f>
        <v>1393.4225000000001</v>
      </c>
      <c r="FM521" s="27">
        <f>IF($O521&gt;=FM$1,$S521,0)</f>
        <v>1393.4225000000001</v>
      </c>
      <c r="FN521" s="27">
        <f>IF($O521&gt;=FN$1,$S521,0)</f>
        <v>1393.4225000000001</v>
      </c>
      <c r="FO521" s="27">
        <f>IF($O521&gt;=FO$1,$S521,0)</f>
        <v>1393.4225000000001</v>
      </c>
      <c r="FP521" s="27">
        <f>IF($O521&gt;=FP$1,$S521,0)</f>
        <v>1393.4225000000001</v>
      </c>
      <c r="FQ521" s="27">
        <f>IF($O521&gt;=FQ$1,$S521,0)</f>
        <v>1393.4225000000001</v>
      </c>
      <c r="FR521" s="27">
        <f>IF($O521&gt;=FR$1,$S521,0)</f>
        <v>1393.4225000000001</v>
      </c>
      <c r="FS521" s="27">
        <f>IF($O521&gt;=FS$1,$S521,0)</f>
        <v>1393.4225000000001</v>
      </c>
      <c r="FT521" s="27">
        <f>IF($O521&gt;=FT$1,$S521,0)</f>
        <v>1393.4225000000001</v>
      </c>
      <c r="FU521" s="27">
        <f>IF($O521&gt;=FU$1,$S521,0)</f>
        <v>1393.4225000000001</v>
      </c>
      <c r="FV521" s="27">
        <f>IF($O521&gt;=FV$1,$S521,0)</f>
        <v>1393.4225000000001</v>
      </c>
      <c r="FW521" s="27">
        <f>IF($O521&gt;=FW$1,$S521,0)</f>
        <v>1393.4225000000001</v>
      </c>
      <c r="FX521" s="27">
        <f>IF($O521&gt;=FX$1,$S521,0)</f>
        <v>1393.4225000000001</v>
      </c>
      <c r="FY521" s="27">
        <f>IF($O521&gt;=FY$1,$S521,0)</f>
        <v>1393.4225000000001</v>
      </c>
      <c r="FZ521" s="27">
        <f>IF($O521&gt;=FZ$1,$S521,0)</f>
        <v>1393.4225000000001</v>
      </c>
      <c r="GA521" s="27">
        <f>IF($O521&gt;=GA$1,$S521,0)</f>
        <v>1393.4225000000001</v>
      </c>
      <c r="GB521" s="27">
        <f>IF($O521&gt;=GB$1,$S521,0)</f>
        <v>1393.4225000000001</v>
      </c>
      <c r="GC521" s="27">
        <f>IF($O521&gt;=GC$1,$S521,0)</f>
        <v>1393.4225000000001</v>
      </c>
      <c r="GD521" s="27">
        <f>IF($O521&gt;=GD$1,$S521,0)</f>
        <v>1393.4225000000001</v>
      </c>
      <c r="GE521" s="27">
        <f>IF($O521&gt;=GE$1,$S521,0)</f>
        <v>1393.4225000000001</v>
      </c>
      <c r="GF521" s="27">
        <f>IF($O521&gt;=GF$1,$S521,0)</f>
        <v>1393.4225000000001</v>
      </c>
      <c r="GG521" s="27">
        <f>IF($O521&gt;=GG$1,$S521,0)</f>
        <v>1393.4225000000001</v>
      </c>
      <c r="GH521" s="27">
        <f>IF($O521&gt;=GH$1,$S521,0)</f>
        <v>1393.4225000000001</v>
      </c>
      <c r="GI521" s="27">
        <f>IF($O521&gt;=GI$1,$S521,0)</f>
        <v>1393.4225000000001</v>
      </c>
      <c r="GJ521" s="27">
        <f>IF($O521&gt;=GJ$1,$S521,0)</f>
        <v>1393.4225000000001</v>
      </c>
      <c r="GK521" s="27">
        <f>IF($O521&gt;=GK$1,$S521,0)</f>
        <v>1393.4225000000001</v>
      </c>
      <c r="GL521" s="27">
        <f>IF($O521&gt;=GL$1,$S521,0)</f>
        <v>0</v>
      </c>
      <c r="GM521" s="27">
        <f>IF($O521&gt;=GM$1,$S521,0)</f>
        <v>0</v>
      </c>
      <c r="GN521" s="27">
        <f>IF($O521&gt;=GN$1,$S521,0)</f>
        <v>0</v>
      </c>
      <c r="GO521" s="27">
        <f>IF($O521&gt;=GO$1,$S521,0)</f>
        <v>0</v>
      </c>
      <c r="GP521" s="27">
        <f>IF($O521&gt;=GP$1,$S521,0)</f>
        <v>0</v>
      </c>
      <c r="GQ521" s="27">
        <f>IF($O521&gt;=GQ$1,$S521,0)</f>
        <v>0</v>
      </c>
      <c r="GR521" s="27">
        <f>IF($O521&gt;=GR$1,$S521,0)</f>
        <v>0</v>
      </c>
      <c r="GS521" s="27">
        <f>IF($O521&gt;=GS$1,$S521,0)</f>
        <v>0</v>
      </c>
      <c r="GT521" s="27">
        <f>IF($O521&gt;=GT$1,$S521,0)</f>
        <v>0</v>
      </c>
      <c r="GU521" s="27">
        <f>IF($O521&gt;=GU$1,$S521,0)</f>
        <v>0</v>
      </c>
      <c r="GV521" s="27">
        <f>IF($O521&gt;=GV$1,$S521,0)</f>
        <v>0</v>
      </c>
      <c r="GW521" s="27">
        <f>IF($O521&gt;=GW$1,$S521,0)</f>
        <v>0</v>
      </c>
      <c r="GX521" s="27">
        <f>IF($O521&gt;=GX$1,$S521,0)</f>
        <v>0</v>
      </c>
      <c r="GY521" s="27">
        <f>IF($O521&gt;=GY$1,$S521,0)</f>
        <v>0</v>
      </c>
      <c r="GZ521" s="27">
        <f>IF($O521&gt;=GZ$1,$S521,0)</f>
        <v>0</v>
      </c>
      <c r="HA521" s="27">
        <f>IF($O521&gt;=HA$1,$S521,0)</f>
        <v>0</v>
      </c>
      <c r="HB521" s="27">
        <f>IF($O521&gt;=HB$1,$S521,0)</f>
        <v>0</v>
      </c>
      <c r="HC521" s="27">
        <f>IF($O521&gt;=HC$1,$S521,0)</f>
        <v>0</v>
      </c>
    </row>
    <row r="522" spans="1:211">
      <c r="A522" s="3">
        <v>48674</v>
      </c>
      <c r="B522" s="3" t="s">
        <v>577</v>
      </c>
      <c r="C522" s="3" t="s">
        <v>477</v>
      </c>
      <c r="D522" s="3">
        <v>59</v>
      </c>
      <c r="E522" s="4">
        <v>33826</v>
      </c>
      <c r="F522" s="5">
        <v>25.876712328767123</v>
      </c>
      <c r="G522" s="3" t="s">
        <v>446</v>
      </c>
      <c r="H522" s="4">
        <v>21886</v>
      </c>
      <c r="I522" s="9" t="s">
        <v>824</v>
      </c>
      <c r="J522" s="5">
        <v>12788.96</v>
      </c>
      <c r="K522" s="31">
        <v>250</v>
      </c>
      <c r="L522" s="32">
        <v>26</v>
      </c>
      <c r="M522" s="33">
        <f>VLOOKUP(L522,FIND,3,TRUE)</f>
        <v>1.5</v>
      </c>
      <c r="N522" s="32">
        <f>IF(L522&gt;30,180,VLOOKUP(L522,TEMPO,2,FALSE))</f>
        <v>156</v>
      </c>
      <c r="O522" s="32">
        <f>IF(R522&gt;0,4,N522)</f>
        <v>156</v>
      </c>
      <c r="P522" s="96">
        <f>J522*M522*L522</f>
        <v>498769.43999999994</v>
      </c>
      <c r="Q522" s="96">
        <f>10934.45*2</f>
        <v>21868.9</v>
      </c>
      <c r="R522" s="96">
        <f>IF(P522&lt;=Q522,P522/4,0)</f>
        <v>0</v>
      </c>
      <c r="S522" s="5">
        <f>IF(P522&gt;=Q522,P522/N522,0)</f>
        <v>3197.24</v>
      </c>
      <c r="T522" s="3"/>
      <c r="U522" s="3">
        <f>IF(T522="",1,0)</f>
        <v>1</v>
      </c>
      <c r="V522" s="3">
        <v>149</v>
      </c>
      <c r="W522" s="5">
        <v>0</v>
      </c>
      <c r="X522" s="5">
        <v>402.65</v>
      </c>
      <c r="Y522" s="5">
        <f>X522*W522</f>
        <v>0</v>
      </c>
      <c r="Z522" s="5">
        <v>400</v>
      </c>
      <c r="AA522" s="5">
        <f>S522+Y522+Z522</f>
        <v>3597.24</v>
      </c>
      <c r="AB522" s="39">
        <f>(J522/12+J522/12*1.3333333333+450/12+J522/30*6/12+J522)*1.3+Y522+Z522+153.9</f>
        <v>20738.157022176041</v>
      </c>
      <c r="AC522" s="39" t="s">
        <v>464</v>
      </c>
      <c r="AD522" s="39">
        <f>J522*1.3+400+153.9</f>
        <v>17179.548000000003</v>
      </c>
      <c r="AE522" s="39">
        <f>SUMIFS('CUSTO MENSAL FUNC NOVO'!H:H,'CUSTO MENSAL FUNC NOVO'!A:A,'VALORES MENSAIS'!AC522)</f>
        <v>7085.2820000000002</v>
      </c>
      <c r="AF522" s="27">
        <f>IF($R522&gt;0,$R522,$S522)+$Y522+$Z522</f>
        <v>3597.24</v>
      </c>
      <c r="AG522" s="27">
        <f>IF($R522&gt;0,$R522,$S522)+$Y522+$Z522</f>
        <v>3597.24</v>
      </c>
      <c r="AH522" s="27">
        <f>IF($R522&gt;0,$R522,$S522)+$Y522+$Z522</f>
        <v>3597.24</v>
      </c>
      <c r="AI522" s="27">
        <f>IF($R522&gt;0,$R522,$S522)+$Y522+$Z522</f>
        <v>3597.24</v>
      </c>
      <c r="AJ522" s="27">
        <f>IF($O522&gt;=AJ$1,$S522+$Y522+$Z522,$Y522+$Z522)</f>
        <v>3597.24</v>
      </c>
      <c r="AK522" s="27">
        <f>IF($O522&gt;=AK$1,$S522+$Y522+$Z522,$Y522+$Z522)</f>
        <v>3597.24</v>
      </c>
      <c r="AL522" s="27">
        <f>IF($O522&gt;=AL$1,$S522+$Y522+$Z522,$Y522+$Z522)</f>
        <v>3597.24</v>
      </c>
      <c r="AM522" s="27">
        <f>IF($O522&gt;=AM$1,$S522+$Y522+$Z522,$Y522+$Z522)</f>
        <v>3597.24</v>
      </c>
      <c r="AN522" s="27">
        <f>IF($O522&gt;=AN$1,$S522+$Y522+$Z522,$Y522+$Z522)</f>
        <v>3597.24</v>
      </c>
      <c r="AO522" s="27">
        <f>IF($O522&gt;=AO$1,$S522+$Y522+$Z522,$Y522+$Z522)</f>
        <v>3597.24</v>
      </c>
      <c r="AP522" s="27">
        <f>IF($O522&gt;=AP$1,$S522+$Y522+$Z522,$Y522+$Z522)</f>
        <v>3597.24</v>
      </c>
      <c r="AQ522" s="27">
        <f>IF($O522&gt;=AQ$1,$S522+$Y522+$Z522,$Y522+$Z522)</f>
        <v>3597.24</v>
      </c>
      <c r="AR522" s="27">
        <f>IF($O522&gt;=AR$1,$S522+$Y522+$Z522,$Y522+$Z522)</f>
        <v>3597.24</v>
      </c>
      <c r="AS522" s="27">
        <f>IF($O522&gt;=AS$1,$S522+$Y522+$Z522,$Y522+$Z522)</f>
        <v>3597.24</v>
      </c>
      <c r="AT522" s="27">
        <f>IF($O522&gt;=AT$1,$S522+$Y522+$Z522,$Y522+$Z522)</f>
        <v>3597.24</v>
      </c>
      <c r="AU522" s="27">
        <f>IF($O522&gt;=AU$1,$S522+$Y522+$Z522,$Y522+$Z522)</f>
        <v>3597.24</v>
      </c>
      <c r="AV522" s="27">
        <f>IF($O522&gt;=AV$1,$S522+$Y522+$Z522,$Y522+$Z522)</f>
        <v>3597.24</v>
      </c>
      <c r="AW522" s="27">
        <f>IF($O522&gt;=AW$1,$S522+$Y522+$Z522,$Y522+$Z522)</f>
        <v>3597.24</v>
      </c>
      <c r="AX522" s="27">
        <f>IF($O522&gt;=AX$1,$S522+$Y522+$Z522,$Y522+$Z522)</f>
        <v>3597.24</v>
      </c>
      <c r="AY522" s="27">
        <f>IF($O522&gt;=AY$1,$S522+$Y522+$Z522,$Y522+$Z522)</f>
        <v>3597.24</v>
      </c>
      <c r="AZ522" s="27">
        <f>IF($O522&gt;=AZ$1,$S522+$Y522+$Z522,$Y522+$Z522)</f>
        <v>3597.24</v>
      </c>
      <c r="BA522" s="27">
        <f>IF($O522&gt;=BA$1,$S522+$Y522+$Z522,$Y522+$Z522)</f>
        <v>3597.24</v>
      </c>
      <c r="BB522" s="27">
        <f>IF($O522&gt;=BB$1,$S522+$Y522+$Z522,$Y522+$Z522)</f>
        <v>3597.24</v>
      </c>
      <c r="BC522" s="27">
        <f>IF($O522&gt;=BC$1,$S522+$Y522+$Z522,$Y522+$Z522)</f>
        <v>3597.24</v>
      </c>
      <c r="BD522" s="27">
        <f>IF($O522&gt;=BD$1,$S522+$Y522+$Z522,$Y522+$Z522)</f>
        <v>3597.24</v>
      </c>
      <c r="BE522" s="27">
        <f>IF($O522&gt;=BE$1,$S522+$Y522+$Z522,$Y522+$Z522)</f>
        <v>3597.24</v>
      </c>
      <c r="BF522" s="27">
        <f>IF($O522&gt;=BF$1,$S522+$Y522+$Z522,$Y522+$Z522)</f>
        <v>3597.24</v>
      </c>
      <c r="BG522" s="27">
        <f>IF($O522&gt;=BG$1,$S522+$Y522+$Z522,$Y522+$Z522)</f>
        <v>3597.24</v>
      </c>
      <c r="BH522" s="27">
        <f>IF($O522&gt;=BH$1,$S522+$Y522+$Z522,$Y522+$Z522)</f>
        <v>3597.24</v>
      </c>
      <c r="BI522" s="27">
        <f>IF($O522&gt;=BI$1,$S522+$Y522+$Z522,$Y522+$Z522)</f>
        <v>3597.24</v>
      </c>
      <c r="BJ522" s="27">
        <f>IF($O522&gt;=BJ$1,$S522+$Y522+$Z522,$Y522+$Z522)</f>
        <v>3597.24</v>
      </c>
      <c r="BK522" s="27">
        <f>IF($O522&gt;=BK$1,$S522+$Y522+$Z522,$Y522+$Z522)</f>
        <v>3597.24</v>
      </c>
      <c r="BL522" s="27">
        <f>IF($O522&gt;=BL$1,$S522+$Y522+$Z522,$Y522+$Z522)</f>
        <v>3597.24</v>
      </c>
      <c r="BM522" s="27">
        <f>IF($O522&gt;=BM$1,$S522+$Y522+$Z522,$Y522+$Z522)</f>
        <v>3597.24</v>
      </c>
      <c r="BN522" s="27">
        <f>IF($O522&gt;=BN$1,$S522+$Y522+$Z522,$Y522+$Z522)</f>
        <v>3597.24</v>
      </c>
      <c r="BO522" s="27">
        <f>IF($O522&gt;=BO$1,$S522+$Y522+$Z522,$Y522+$Z522)</f>
        <v>3597.24</v>
      </c>
      <c r="BP522" s="27">
        <f>IF($O522&gt;=BP$1,$S522+$Y522+$Z522,$Y522+$Z522)</f>
        <v>3597.24</v>
      </c>
      <c r="BQ522" s="27">
        <f>IF($O522&gt;=BQ$1,$S522+$Y522+$Z522,$Y522+$Z522)</f>
        <v>3597.24</v>
      </c>
      <c r="BR522" s="27">
        <f>IF($O522&gt;=BR$1,$S522+$Y522+$Z522,$Y522+$Z522)</f>
        <v>3597.24</v>
      </c>
      <c r="BS522" s="27">
        <f>IF($O522&gt;=BS$1,$S522+$Y522+$Z522,$Y522+$Z522)</f>
        <v>3597.24</v>
      </c>
      <c r="BT522" s="27">
        <f>IF($O522&gt;=BT$1,$S522+$Y522+$Z522,$Y522+$Z522)</f>
        <v>3597.24</v>
      </c>
      <c r="BU522" s="27">
        <f>IF($O522&gt;=BU$1,$S522+$Y522+$Z522,$Y522+$Z522)</f>
        <v>3597.24</v>
      </c>
      <c r="BV522" s="27">
        <f>IF($O522&gt;=BV$1,$S522+$Y522+$Z522,$Y522+$Z522)</f>
        <v>3597.24</v>
      </c>
      <c r="BW522" s="27">
        <f>IF($O522&gt;=BW$1,$S522+$Y522+$Z522,$Y522+$Z522)</f>
        <v>3597.24</v>
      </c>
      <c r="BX522" s="27">
        <f>IF($O522&gt;=BX$1,$S522+$Y522+$Z522,$Y522+$Z522)</f>
        <v>3597.24</v>
      </c>
      <c r="BY522" s="27">
        <f>IF($O522&gt;=BY$1,$S522+$Y522+$Z522,$Y522+$Z522)</f>
        <v>3597.24</v>
      </c>
      <c r="BZ522" s="27">
        <f>IF($O522&gt;=BZ$1,$S522+$Y522+$Z522,$Y522+$Z522)</f>
        <v>3597.24</v>
      </c>
      <c r="CA522" s="27">
        <f>IF($O522&gt;=CA$1,$S522+$Y522+$Z522,$Y522+$Z522)</f>
        <v>3597.24</v>
      </c>
      <c r="CB522" s="27">
        <f>IF($O522&gt;=CB$1,$S522+$Y522+$Z522,$Y522+$Z522)</f>
        <v>3597.24</v>
      </c>
      <c r="CC522" s="27">
        <f>IF($O522&gt;=CC$1,$S522+$Y522+$Z522,$Y522+$Z522)</f>
        <v>3597.24</v>
      </c>
      <c r="CD522" s="27">
        <f>IF($O522&gt;=CD$1,$S522+$Y522+$Z522,$Y522+$Z522)</f>
        <v>3597.24</v>
      </c>
      <c r="CE522" s="27">
        <f>IF($O522&gt;=CE$1,$S522+$Y522+$Z522,$Y522+$Z522)</f>
        <v>3597.24</v>
      </c>
      <c r="CF522" s="27">
        <f>IF($O522&gt;=CF$1,$S522+$Y522+$Z522,$Y522+$Z522)</f>
        <v>3597.24</v>
      </c>
      <c r="CG522" s="27">
        <f>IF($O522&gt;=CG$1,$S522+$Y522+$Z522,$Y522+$Z522)</f>
        <v>3597.24</v>
      </c>
      <c r="CH522" s="27">
        <f>IF($O522&gt;=CH$1,$S522+$Y522+$Z522,$Y522+$Z522)</f>
        <v>3597.24</v>
      </c>
      <c r="CI522" s="27">
        <f>IF($O522&gt;=CI$1,$S522+$Y522+$Z522,$Y522+$Z522)</f>
        <v>3597.24</v>
      </c>
      <c r="CJ522" s="27">
        <f>IF($O522&gt;=CJ$1,$S522+$Y522+$Z522,$Y522+$Z522)</f>
        <v>3597.24</v>
      </c>
      <c r="CK522" s="27">
        <f>IF($O522&gt;=CK$1,$S522+$Y522+$Z522,$Y522+$Z522)</f>
        <v>3597.24</v>
      </c>
      <c r="CL522" s="27">
        <f>IF($O522&gt;=CL$1,$S522+$Y522+$Z522,$Y522+$Z522)</f>
        <v>3597.24</v>
      </c>
      <c r="CM522" s="27">
        <f>IF($O522&gt;=CM$1,$S522+$Y522+$Z522,$Y522+$Z522)</f>
        <v>3597.24</v>
      </c>
      <c r="CN522" s="27">
        <f>IF($O522&gt;=CN$1,$S522+$Y522,$Y522)</f>
        <v>3197.24</v>
      </c>
      <c r="CO522" s="27">
        <f>IF($O522&gt;=CO$1,$S522+$Y522,$Y522)</f>
        <v>3197.24</v>
      </c>
      <c r="CP522" s="27">
        <f>IF($O522&gt;=CP$1,$S522+$Y522,$Y522)</f>
        <v>3197.24</v>
      </c>
      <c r="CQ522" s="27">
        <f>IF($O522&gt;=CQ$1,$S522+$Y522,$Y522)</f>
        <v>3197.24</v>
      </c>
      <c r="CR522" s="27">
        <f>IF($O522&gt;=CR$1,$S522+$Y522,$Y522)</f>
        <v>3197.24</v>
      </c>
      <c r="CS522" s="27">
        <f>IF($O522&gt;=CS$1,$S522+$Y522,$Y522)</f>
        <v>3197.24</v>
      </c>
      <c r="CT522" s="27">
        <f>IF($O522&gt;=CT$1,$S522+$Y522,$Y522)</f>
        <v>3197.24</v>
      </c>
      <c r="CU522" s="27">
        <f>IF($O522&gt;=CU$1,$S522+$Y522,$Y522)</f>
        <v>3197.24</v>
      </c>
      <c r="CV522" s="27">
        <f>IF($O522&gt;=CV$1,$S522+$Y522,$Y522)</f>
        <v>3197.24</v>
      </c>
      <c r="CW522" s="27">
        <f>IF($O522&gt;=CW$1,$S522+$Y522,$Y522)</f>
        <v>3197.24</v>
      </c>
      <c r="CX522" s="27">
        <f>IF($O522&gt;=CX$1,$S522+$Y522,$Y522)</f>
        <v>3197.24</v>
      </c>
      <c r="CY522" s="27">
        <f>IF($O522&gt;=CY$1,$S522+$Y522,$Y522)</f>
        <v>3197.24</v>
      </c>
      <c r="CZ522" s="27">
        <f>IF($O522&gt;=CZ$1,$S522+$Y522,$Y522)</f>
        <v>3197.24</v>
      </c>
      <c r="DA522" s="27">
        <f>IF($O522&gt;=DA$1,$S522+$Y522,$Y522)</f>
        <v>3197.24</v>
      </c>
      <c r="DB522" s="27">
        <f>IF($O522&gt;=DB$1,$S522+$Y522,$Y522)</f>
        <v>3197.24</v>
      </c>
      <c r="DC522" s="27">
        <f>IF($O522&gt;=DC$1,$S522+$Y522,$Y522)</f>
        <v>3197.24</v>
      </c>
      <c r="DD522" s="27">
        <f>IF($O522&gt;=DD$1,$S522+$Y522,$Y522)</f>
        <v>3197.24</v>
      </c>
      <c r="DE522" s="27">
        <f>IF($O522&gt;=DE$1,$S522+$Y522,$Y522)</f>
        <v>3197.24</v>
      </c>
      <c r="DF522" s="27">
        <f>IF($O522&gt;=DF$1,$S522+$Y522,$Y522)</f>
        <v>3197.24</v>
      </c>
      <c r="DG522" s="27">
        <f>IF($O522&gt;=DG$1,$S522+$Y522,$Y522)</f>
        <v>3197.24</v>
      </c>
      <c r="DH522" s="27">
        <f>IF($O522&gt;=DH$1,$S522+$Y522,$Y522)</f>
        <v>3197.24</v>
      </c>
      <c r="DI522" s="27">
        <f>IF($O522&gt;=DI$1,$S522+$Y522,$Y522)</f>
        <v>3197.24</v>
      </c>
      <c r="DJ522" s="27">
        <f>IF($O522&gt;=DJ$1,$S522+$Y522,$Y522)</f>
        <v>3197.24</v>
      </c>
      <c r="DK522" s="27">
        <f>IF($O522&gt;=DK$1,$S522+$Y522,$Y522)</f>
        <v>3197.24</v>
      </c>
      <c r="DL522" s="27">
        <f>IF($O522&gt;=DL$1,$S522+$Y522,$Y522)</f>
        <v>3197.24</v>
      </c>
      <c r="DM522" s="27">
        <f>IF($O522&gt;=DM$1,$S522+$Y522,$Y522)</f>
        <v>3197.24</v>
      </c>
      <c r="DN522" s="27">
        <f>IF($O522&gt;=DN$1,$S522+$Y522,$Y522)</f>
        <v>3197.24</v>
      </c>
      <c r="DO522" s="27">
        <f>IF($O522&gt;=DO$1,$S522+$Y522,$Y522)</f>
        <v>3197.24</v>
      </c>
      <c r="DP522" s="27">
        <f>IF($O522&gt;=DP$1,$S522+$Y522,$Y522)</f>
        <v>3197.24</v>
      </c>
      <c r="DQ522" s="27">
        <f>IF($O522&gt;=DQ$1,$S522+$Y522,$Y522)</f>
        <v>3197.24</v>
      </c>
      <c r="DR522" s="27">
        <f>IF($O522&gt;=DR$1,$S522+$Y522,$Y522)</f>
        <v>3197.24</v>
      </c>
      <c r="DS522" s="27">
        <f>IF($O522&gt;=DS$1,$S522+$Y522,$Y522)</f>
        <v>3197.24</v>
      </c>
      <c r="DT522" s="27">
        <f>IF($O522&gt;=DT$1,$S522+$Y522,$Y522)</f>
        <v>3197.24</v>
      </c>
      <c r="DU522" s="27">
        <f>IF($O522&gt;=DU$1,$S522+$Y522,$Y522)</f>
        <v>3197.24</v>
      </c>
      <c r="DV522" s="27">
        <f>IF($O522&gt;=DV$1,$S522+$Y522,$Y522)</f>
        <v>3197.24</v>
      </c>
      <c r="DW522" s="27">
        <f>IF($O522&gt;=DW$1,$S522+$Y522,$Y522)</f>
        <v>3197.24</v>
      </c>
      <c r="DX522" s="27">
        <f>IF($O522&gt;=DX$1,$S522+$Y522,$Y522)</f>
        <v>3197.24</v>
      </c>
      <c r="DY522" s="27">
        <f>IF($O522&gt;=DY$1,$S522+$Y522,$Y522)</f>
        <v>3197.24</v>
      </c>
      <c r="DZ522" s="27">
        <f>IF($O522&gt;=DZ$1,$S522+$Y522,$Y522)</f>
        <v>3197.24</v>
      </c>
      <c r="EA522" s="27">
        <f>IF($O522&gt;=EA$1,$S522+$Y522,$Y522)</f>
        <v>3197.24</v>
      </c>
      <c r="EB522" s="27">
        <f>IF($O522&gt;=EB$1,$S522+$Y522,$Y522)</f>
        <v>3197.24</v>
      </c>
      <c r="EC522" s="27">
        <f>IF($O522&gt;=EC$1,$S522+$Y522,$Y522)</f>
        <v>3197.24</v>
      </c>
      <c r="ED522" s="27">
        <f>IF($O522&gt;=ED$1,$S522+$Y522,$Y522)</f>
        <v>3197.24</v>
      </c>
      <c r="EE522" s="27">
        <f>IF($O522&gt;=EE$1,$S522+$Y522,$Y522)</f>
        <v>3197.24</v>
      </c>
      <c r="EF522" s="27">
        <f>IF($O522&gt;=EF$1,$S522+$Y522,$Y522)</f>
        <v>3197.24</v>
      </c>
      <c r="EG522" s="27">
        <f>IF($O522&gt;=EG$1,$S522+$Y522,$Y522)</f>
        <v>3197.24</v>
      </c>
      <c r="EH522" s="27">
        <f>IF($O522&gt;=EH$1,$S522+$Y522,$Y522)</f>
        <v>3197.24</v>
      </c>
      <c r="EI522" s="27">
        <f>IF($O522&gt;=EI$1,$S522+$Y522,$Y522)</f>
        <v>3197.24</v>
      </c>
      <c r="EJ522" s="27">
        <f>IF($O522&gt;=EJ$1,$S522+$Y522,$Y522)</f>
        <v>3197.24</v>
      </c>
      <c r="EK522" s="27">
        <f>IF($O522&gt;=EK$1,$S522+$Y522,$Y522)</f>
        <v>3197.24</v>
      </c>
      <c r="EL522" s="27">
        <f>IF($O522&gt;=EL$1,$S522+$Y522,$Y522)</f>
        <v>3197.24</v>
      </c>
      <c r="EM522" s="27">
        <f>IF($O522&gt;=EM$1,$S522+$Y522,$Y522)</f>
        <v>3197.24</v>
      </c>
      <c r="EN522" s="27">
        <f>IF($O522&gt;=EN$1,$S522+$Y522,$Y522)</f>
        <v>3197.24</v>
      </c>
      <c r="EO522" s="27">
        <f>IF($O522&gt;=EO$1,$S522+$Y522,$Y522)</f>
        <v>3197.24</v>
      </c>
      <c r="EP522" s="27">
        <f>IF($O522&gt;=EP$1,$S522+$Y522,$Y522)</f>
        <v>3197.24</v>
      </c>
      <c r="EQ522" s="27">
        <f>IF($O522&gt;=EQ$1,$S522+$Y522,$Y522)</f>
        <v>3197.24</v>
      </c>
      <c r="ER522" s="27">
        <f>IF($O522&gt;=ER$1,$S522+$Y522,$Y522)</f>
        <v>3197.24</v>
      </c>
      <c r="ES522" s="27">
        <f>IF($O522&gt;=ES$1,$S522+$Y522,$Y522)</f>
        <v>3197.24</v>
      </c>
      <c r="ET522" s="27">
        <f>IF($O522&gt;=ET$1,$S522+$Y522,$Y522)</f>
        <v>3197.24</v>
      </c>
      <c r="EU522" s="27">
        <f>IF($O522&gt;=EU$1,$S522+$Y522,$Y522)</f>
        <v>3197.24</v>
      </c>
      <c r="EV522" s="27">
        <f>IF($O522&gt;=EV$1,$S522,0)</f>
        <v>3197.24</v>
      </c>
      <c r="EW522" s="27">
        <f>IF($O522&gt;=EW$1,$S522,0)</f>
        <v>3197.24</v>
      </c>
      <c r="EX522" s="27">
        <f>IF($O522&gt;=EX$1,$S522,0)</f>
        <v>3197.24</v>
      </c>
      <c r="EY522" s="27">
        <f>IF($O522&gt;=EY$1,$S522,0)</f>
        <v>3197.24</v>
      </c>
      <c r="EZ522" s="27">
        <f>IF($O522&gt;=EZ$1,$S522,0)</f>
        <v>3197.24</v>
      </c>
      <c r="FA522" s="27">
        <f>IF($O522&gt;=FA$1,$S522,0)</f>
        <v>3197.24</v>
      </c>
      <c r="FB522" s="27">
        <f>IF($O522&gt;=FB$1,$S522,0)</f>
        <v>3197.24</v>
      </c>
      <c r="FC522" s="27">
        <f>IF($O522&gt;=FC$1,$S522,0)</f>
        <v>3197.24</v>
      </c>
      <c r="FD522" s="27">
        <f>IF($O522&gt;=FD$1,$S522,0)</f>
        <v>3197.24</v>
      </c>
      <c r="FE522" s="27">
        <f>IF($O522&gt;=FE$1,$S522,0)</f>
        <v>3197.24</v>
      </c>
      <c r="FF522" s="27">
        <f>IF($O522&gt;=FF$1,$S522,0)</f>
        <v>3197.24</v>
      </c>
      <c r="FG522" s="27">
        <f>IF($O522&gt;=FG$1,$S522,0)</f>
        <v>3197.24</v>
      </c>
      <c r="FH522" s="27">
        <f>IF($O522&gt;=FH$1,$S522,0)</f>
        <v>3197.24</v>
      </c>
      <c r="FI522" s="27">
        <f>IF($O522&gt;=FI$1,$S522,0)</f>
        <v>3197.24</v>
      </c>
      <c r="FJ522" s="27">
        <f>IF($O522&gt;=FJ$1,$S522,0)</f>
        <v>3197.24</v>
      </c>
      <c r="FK522" s="27">
        <f>IF($O522&gt;=FK$1,$S522,0)</f>
        <v>3197.24</v>
      </c>
      <c r="FL522" s="27">
        <f>IF($O522&gt;=FL$1,$S522,0)</f>
        <v>3197.24</v>
      </c>
      <c r="FM522" s="27">
        <f>IF($O522&gt;=FM$1,$S522,0)</f>
        <v>3197.24</v>
      </c>
      <c r="FN522" s="27">
        <f>IF($O522&gt;=FN$1,$S522,0)</f>
        <v>3197.24</v>
      </c>
      <c r="FO522" s="27">
        <f>IF($O522&gt;=FO$1,$S522,0)</f>
        <v>3197.24</v>
      </c>
      <c r="FP522" s="27">
        <f>IF($O522&gt;=FP$1,$S522,0)</f>
        <v>3197.24</v>
      </c>
      <c r="FQ522" s="27">
        <f>IF($O522&gt;=FQ$1,$S522,0)</f>
        <v>3197.24</v>
      </c>
      <c r="FR522" s="27">
        <f>IF($O522&gt;=FR$1,$S522,0)</f>
        <v>3197.24</v>
      </c>
      <c r="FS522" s="27">
        <f>IF($O522&gt;=FS$1,$S522,0)</f>
        <v>3197.24</v>
      </c>
      <c r="FT522" s="27">
        <f>IF($O522&gt;=FT$1,$S522,0)</f>
        <v>3197.24</v>
      </c>
      <c r="FU522" s="27">
        <f>IF($O522&gt;=FU$1,$S522,0)</f>
        <v>3197.24</v>
      </c>
      <c r="FV522" s="27">
        <f>IF($O522&gt;=FV$1,$S522,0)</f>
        <v>3197.24</v>
      </c>
      <c r="FW522" s="27">
        <f>IF($O522&gt;=FW$1,$S522,0)</f>
        <v>3197.24</v>
      </c>
      <c r="FX522" s="27">
        <f>IF($O522&gt;=FX$1,$S522,0)</f>
        <v>3197.24</v>
      </c>
      <c r="FY522" s="27">
        <f>IF($O522&gt;=FY$1,$S522,0)</f>
        <v>3197.24</v>
      </c>
      <c r="FZ522" s="27">
        <f>IF($O522&gt;=FZ$1,$S522,0)</f>
        <v>3197.24</v>
      </c>
      <c r="GA522" s="27">
        <f>IF($O522&gt;=GA$1,$S522,0)</f>
        <v>3197.24</v>
      </c>
      <c r="GB522" s="27">
        <f>IF($O522&gt;=GB$1,$S522,0)</f>
        <v>3197.24</v>
      </c>
      <c r="GC522" s="27">
        <f>IF($O522&gt;=GC$1,$S522,0)</f>
        <v>3197.24</v>
      </c>
      <c r="GD522" s="27">
        <f>IF($O522&gt;=GD$1,$S522,0)</f>
        <v>3197.24</v>
      </c>
      <c r="GE522" s="27">
        <f>IF($O522&gt;=GE$1,$S522,0)</f>
        <v>3197.24</v>
      </c>
      <c r="GF522" s="27">
        <f>IF($O522&gt;=GF$1,$S522,0)</f>
        <v>0</v>
      </c>
      <c r="GG522" s="27">
        <f>IF($O522&gt;=GG$1,$S522,0)</f>
        <v>0</v>
      </c>
      <c r="GH522" s="27">
        <f>IF($O522&gt;=GH$1,$S522,0)</f>
        <v>0</v>
      </c>
      <c r="GI522" s="27">
        <f>IF($O522&gt;=GI$1,$S522,0)</f>
        <v>0</v>
      </c>
      <c r="GJ522" s="27">
        <f>IF($O522&gt;=GJ$1,$S522,0)</f>
        <v>0</v>
      </c>
      <c r="GK522" s="27">
        <f>IF($O522&gt;=GK$1,$S522,0)</f>
        <v>0</v>
      </c>
      <c r="GL522" s="27">
        <f>IF($O522&gt;=GL$1,$S522,0)</f>
        <v>0</v>
      </c>
      <c r="GM522" s="27">
        <f>IF($O522&gt;=GM$1,$S522,0)</f>
        <v>0</v>
      </c>
      <c r="GN522" s="27">
        <f>IF($O522&gt;=GN$1,$S522,0)</f>
        <v>0</v>
      </c>
      <c r="GO522" s="27">
        <f>IF($O522&gt;=GO$1,$S522,0)</f>
        <v>0</v>
      </c>
      <c r="GP522" s="27">
        <f>IF($O522&gt;=GP$1,$S522,0)</f>
        <v>0</v>
      </c>
      <c r="GQ522" s="27">
        <f>IF($O522&gt;=GQ$1,$S522,0)</f>
        <v>0</v>
      </c>
      <c r="GR522" s="27">
        <f>IF($O522&gt;=GR$1,$S522,0)</f>
        <v>0</v>
      </c>
      <c r="GS522" s="27">
        <f>IF($O522&gt;=GS$1,$S522,0)</f>
        <v>0</v>
      </c>
      <c r="GT522" s="27">
        <f>IF($O522&gt;=GT$1,$S522,0)</f>
        <v>0</v>
      </c>
      <c r="GU522" s="27">
        <f>IF($O522&gt;=GU$1,$S522,0)</f>
        <v>0</v>
      </c>
      <c r="GV522" s="27">
        <f>IF($O522&gt;=GV$1,$S522,0)</f>
        <v>0</v>
      </c>
      <c r="GW522" s="27">
        <f>IF($O522&gt;=GW$1,$S522,0)</f>
        <v>0</v>
      </c>
      <c r="GX522" s="27">
        <f>IF($O522&gt;=GX$1,$S522,0)</f>
        <v>0</v>
      </c>
      <c r="GY522" s="27">
        <f>IF($O522&gt;=GY$1,$S522,0)</f>
        <v>0</v>
      </c>
      <c r="GZ522" s="27">
        <f>IF($O522&gt;=GZ$1,$S522,0)</f>
        <v>0</v>
      </c>
      <c r="HA522" s="27">
        <f>IF($O522&gt;=HA$1,$S522,0)</f>
        <v>0</v>
      </c>
      <c r="HB522" s="27">
        <f>IF($O522&gt;=HB$1,$S522,0)</f>
        <v>0</v>
      </c>
      <c r="HC522" s="27">
        <f>IF($O522&gt;=HC$1,$S522,0)</f>
        <v>0</v>
      </c>
    </row>
    <row r="523" spans="1:211">
      <c r="A523" s="3">
        <v>29882</v>
      </c>
      <c r="B523" s="3" t="s">
        <v>637</v>
      </c>
      <c r="C523" s="3" t="s">
        <v>450</v>
      </c>
      <c r="D523" s="3">
        <v>58</v>
      </c>
      <c r="E523" s="4">
        <v>31952</v>
      </c>
      <c r="F523" s="5">
        <v>31.010958904109589</v>
      </c>
      <c r="G523" s="3" t="s">
        <v>446</v>
      </c>
      <c r="H523" s="4">
        <v>22234</v>
      </c>
      <c r="I523" s="9" t="s">
        <v>874</v>
      </c>
      <c r="J523" s="5">
        <v>3179.46</v>
      </c>
      <c r="K523" s="31">
        <v>264</v>
      </c>
      <c r="L523" s="32">
        <v>31</v>
      </c>
      <c r="M523" s="33">
        <f>VLOOKUP(L523,FIND,3,TRUE)</f>
        <v>1.5</v>
      </c>
      <c r="N523" s="32">
        <f>IF(L523&gt;30,180,VLOOKUP(L523,TEMPO,2,FALSE))</f>
        <v>180</v>
      </c>
      <c r="O523" s="32">
        <f>IF(R523&gt;0,4,N523)</f>
        <v>180</v>
      </c>
      <c r="P523" s="96">
        <f>J523*M523*L523</f>
        <v>147844.89000000001</v>
      </c>
      <c r="Q523" s="96">
        <f>10934.45*2</f>
        <v>21868.9</v>
      </c>
      <c r="R523" s="96">
        <f>IF(P523&lt;=Q523,P523/4,0)</f>
        <v>0</v>
      </c>
      <c r="S523" s="5">
        <f>IF(P523&gt;=Q523,P523/N523,0)</f>
        <v>821.36050000000012</v>
      </c>
      <c r="T523" s="3"/>
      <c r="U523" s="3">
        <f>IF(T523="",1,0)</f>
        <v>1</v>
      </c>
      <c r="V523" s="3">
        <v>90</v>
      </c>
      <c r="W523" s="5">
        <v>0</v>
      </c>
      <c r="X523" s="5">
        <v>245.73</v>
      </c>
      <c r="Y523" s="5">
        <f>X523*W523</f>
        <v>0</v>
      </c>
      <c r="Z523" s="5">
        <v>400</v>
      </c>
      <c r="AA523" s="5">
        <f>S523+Y523+Z523</f>
        <v>1221.3605000000002</v>
      </c>
      <c r="AB523" s="39">
        <f>(J523/12+J523/12*1.3333333333+450/12+J523/30*6/12+J523)*1.3+Y523+Z523+153.9</f>
        <v>5608.5331333218519</v>
      </c>
      <c r="AC523" s="39" t="s">
        <v>450</v>
      </c>
      <c r="AD523" s="39">
        <f>J523*1.3+400+153.9</f>
        <v>4687.1979999999994</v>
      </c>
      <c r="AE523" s="39">
        <f>SUMIFS('CUSTO MENSAL FUNC NOVO'!H:H,'CUSTO MENSAL FUNC NOVO'!A:A,'VALORES MENSAIS'!AC523)</f>
        <v>3296.25</v>
      </c>
      <c r="AF523" s="27">
        <f>IF($R523&gt;0,$R523,$S523)+$Y523+$Z523</f>
        <v>1221.3605000000002</v>
      </c>
      <c r="AG523" s="27">
        <f>IF($R523&gt;0,$R523,$S523)+$Y523+$Z523</f>
        <v>1221.3605000000002</v>
      </c>
      <c r="AH523" s="27">
        <f>IF($R523&gt;0,$R523,$S523)+$Y523+$Z523</f>
        <v>1221.3605000000002</v>
      </c>
      <c r="AI523" s="27">
        <f>IF($R523&gt;0,$R523,$S523)+$Y523+$Z523</f>
        <v>1221.3605000000002</v>
      </c>
      <c r="AJ523" s="27">
        <f>IF($O523&gt;=AJ$1,$S523+$Y523+$Z523,$Y523+$Z523)</f>
        <v>1221.3605000000002</v>
      </c>
      <c r="AK523" s="27">
        <f>IF($O523&gt;=AK$1,$S523+$Y523+$Z523,$Y523+$Z523)</f>
        <v>1221.3605000000002</v>
      </c>
      <c r="AL523" s="27">
        <f>IF($O523&gt;=AL$1,$S523+$Y523+$Z523,$Y523+$Z523)</f>
        <v>1221.3605000000002</v>
      </c>
      <c r="AM523" s="27">
        <f>IF($O523&gt;=AM$1,$S523+$Y523+$Z523,$Y523+$Z523)</f>
        <v>1221.3605000000002</v>
      </c>
      <c r="AN523" s="27">
        <f>IF($O523&gt;=AN$1,$S523+$Y523+$Z523,$Y523+$Z523)</f>
        <v>1221.3605000000002</v>
      </c>
      <c r="AO523" s="27">
        <f>IF($O523&gt;=AO$1,$S523+$Y523+$Z523,$Y523+$Z523)</f>
        <v>1221.3605000000002</v>
      </c>
      <c r="AP523" s="27">
        <f>IF($O523&gt;=AP$1,$S523+$Y523+$Z523,$Y523+$Z523)</f>
        <v>1221.3605000000002</v>
      </c>
      <c r="AQ523" s="27">
        <f>IF($O523&gt;=AQ$1,$S523+$Y523+$Z523,$Y523+$Z523)</f>
        <v>1221.3605000000002</v>
      </c>
      <c r="AR523" s="27">
        <f>IF($O523&gt;=AR$1,$S523+$Y523+$Z523,$Y523+$Z523)</f>
        <v>1221.3605000000002</v>
      </c>
      <c r="AS523" s="27">
        <f>IF($O523&gt;=AS$1,$S523+$Y523+$Z523,$Y523+$Z523)</f>
        <v>1221.3605000000002</v>
      </c>
      <c r="AT523" s="27">
        <f>IF($O523&gt;=AT$1,$S523+$Y523+$Z523,$Y523+$Z523)</f>
        <v>1221.3605000000002</v>
      </c>
      <c r="AU523" s="27">
        <f>IF($O523&gt;=AU$1,$S523+$Y523+$Z523,$Y523+$Z523)</f>
        <v>1221.3605000000002</v>
      </c>
      <c r="AV523" s="27">
        <f>IF($O523&gt;=AV$1,$S523+$Y523+$Z523,$Y523+$Z523)</f>
        <v>1221.3605000000002</v>
      </c>
      <c r="AW523" s="27">
        <f>IF($O523&gt;=AW$1,$S523+$Y523+$Z523,$Y523+$Z523)</f>
        <v>1221.3605000000002</v>
      </c>
      <c r="AX523" s="27">
        <f>IF($O523&gt;=AX$1,$S523+$Y523+$Z523,$Y523+$Z523)</f>
        <v>1221.3605000000002</v>
      </c>
      <c r="AY523" s="27">
        <f>IF($O523&gt;=AY$1,$S523+$Y523+$Z523,$Y523+$Z523)</f>
        <v>1221.3605000000002</v>
      </c>
      <c r="AZ523" s="27">
        <f>IF($O523&gt;=AZ$1,$S523+$Y523+$Z523,$Y523+$Z523)</f>
        <v>1221.3605000000002</v>
      </c>
      <c r="BA523" s="27">
        <f>IF($O523&gt;=BA$1,$S523+$Y523+$Z523,$Y523+$Z523)</f>
        <v>1221.3605000000002</v>
      </c>
      <c r="BB523" s="27">
        <f>IF($O523&gt;=BB$1,$S523+$Y523+$Z523,$Y523+$Z523)</f>
        <v>1221.3605000000002</v>
      </c>
      <c r="BC523" s="27">
        <f>IF($O523&gt;=BC$1,$S523+$Y523+$Z523,$Y523+$Z523)</f>
        <v>1221.3605000000002</v>
      </c>
      <c r="BD523" s="27">
        <f>IF($O523&gt;=BD$1,$S523+$Y523+$Z523,$Y523+$Z523)</f>
        <v>1221.3605000000002</v>
      </c>
      <c r="BE523" s="27">
        <f>IF($O523&gt;=BE$1,$S523+$Y523+$Z523,$Y523+$Z523)</f>
        <v>1221.3605000000002</v>
      </c>
      <c r="BF523" s="27">
        <f>IF($O523&gt;=BF$1,$S523+$Y523+$Z523,$Y523+$Z523)</f>
        <v>1221.3605000000002</v>
      </c>
      <c r="BG523" s="27">
        <f>IF($O523&gt;=BG$1,$S523+$Y523+$Z523,$Y523+$Z523)</f>
        <v>1221.3605000000002</v>
      </c>
      <c r="BH523" s="27">
        <f>IF($O523&gt;=BH$1,$S523+$Y523+$Z523,$Y523+$Z523)</f>
        <v>1221.3605000000002</v>
      </c>
      <c r="BI523" s="27">
        <f>IF($O523&gt;=BI$1,$S523+$Y523+$Z523,$Y523+$Z523)</f>
        <v>1221.3605000000002</v>
      </c>
      <c r="BJ523" s="27">
        <f>IF($O523&gt;=BJ$1,$S523+$Y523+$Z523,$Y523+$Z523)</f>
        <v>1221.3605000000002</v>
      </c>
      <c r="BK523" s="27">
        <f>IF($O523&gt;=BK$1,$S523+$Y523+$Z523,$Y523+$Z523)</f>
        <v>1221.3605000000002</v>
      </c>
      <c r="BL523" s="27">
        <f>IF($O523&gt;=BL$1,$S523+$Y523+$Z523,$Y523+$Z523)</f>
        <v>1221.3605000000002</v>
      </c>
      <c r="BM523" s="27">
        <f>IF($O523&gt;=BM$1,$S523+$Y523+$Z523,$Y523+$Z523)</f>
        <v>1221.3605000000002</v>
      </c>
      <c r="BN523" s="27">
        <f>IF($O523&gt;=BN$1,$S523+$Y523+$Z523,$Y523+$Z523)</f>
        <v>1221.3605000000002</v>
      </c>
      <c r="BO523" s="27">
        <f>IF($O523&gt;=BO$1,$S523+$Y523+$Z523,$Y523+$Z523)</f>
        <v>1221.3605000000002</v>
      </c>
      <c r="BP523" s="27">
        <f>IF($O523&gt;=BP$1,$S523+$Y523+$Z523,$Y523+$Z523)</f>
        <v>1221.3605000000002</v>
      </c>
      <c r="BQ523" s="27">
        <f>IF($O523&gt;=BQ$1,$S523+$Y523+$Z523,$Y523+$Z523)</f>
        <v>1221.3605000000002</v>
      </c>
      <c r="BR523" s="27">
        <f>IF($O523&gt;=BR$1,$S523+$Y523+$Z523,$Y523+$Z523)</f>
        <v>1221.3605000000002</v>
      </c>
      <c r="BS523" s="27">
        <f>IF($O523&gt;=BS$1,$S523+$Y523+$Z523,$Y523+$Z523)</f>
        <v>1221.3605000000002</v>
      </c>
      <c r="BT523" s="27">
        <f>IF($O523&gt;=BT$1,$S523+$Y523+$Z523,$Y523+$Z523)</f>
        <v>1221.3605000000002</v>
      </c>
      <c r="BU523" s="27">
        <f>IF($O523&gt;=BU$1,$S523+$Y523+$Z523,$Y523+$Z523)</f>
        <v>1221.3605000000002</v>
      </c>
      <c r="BV523" s="27">
        <f>IF($O523&gt;=BV$1,$S523+$Y523+$Z523,$Y523+$Z523)</f>
        <v>1221.3605000000002</v>
      </c>
      <c r="BW523" s="27">
        <f>IF($O523&gt;=BW$1,$S523+$Y523+$Z523,$Y523+$Z523)</f>
        <v>1221.3605000000002</v>
      </c>
      <c r="BX523" s="27">
        <f>IF($O523&gt;=BX$1,$S523+$Y523+$Z523,$Y523+$Z523)</f>
        <v>1221.3605000000002</v>
      </c>
      <c r="BY523" s="27">
        <f>IF($O523&gt;=BY$1,$S523+$Y523+$Z523,$Y523+$Z523)</f>
        <v>1221.3605000000002</v>
      </c>
      <c r="BZ523" s="27">
        <f>IF($O523&gt;=BZ$1,$S523+$Y523+$Z523,$Y523+$Z523)</f>
        <v>1221.3605000000002</v>
      </c>
      <c r="CA523" s="27">
        <f>IF($O523&gt;=CA$1,$S523+$Y523+$Z523,$Y523+$Z523)</f>
        <v>1221.3605000000002</v>
      </c>
      <c r="CB523" s="27">
        <f>IF($O523&gt;=CB$1,$S523+$Y523+$Z523,$Y523+$Z523)</f>
        <v>1221.3605000000002</v>
      </c>
      <c r="CC523" s="27">
        <f>IF($O523&gt;=CC$1,$S523+$Y523+$Z523,$Y523+$Z523)</f>
        <v>1221.3605000000002</v>
      </c>
      <c r="CD523" s="27">
        <f>IF($O523&gt;=CD$1,$S523+$Y523+$Z523,$Y523+$Z523)</f>
        <v>1221.3605000000002</v>
      </c>
      <c r="CE523" s="27">
        <f>IF($O523&gt;=CE$1,$S523+$Y523+$Z523,$Y523+$Z523)</f>
        <v>1221.3605000000002</v>
      </c>
      <c r="CF523" s="27">
        <f>IF($O523&gt;=CF$1,$S523+$Y523+$Z523,$Y523+$Z523)</f>
        <v>1221.3605000000002</v>
      </c>
      <c r="CG523" s="27">
        <f>IF($O523&gt;=CG$1,$S523+$Y523+$Z523,$Y523+$Z523)</f>
        <v>1221.3605000000002</v>
      </c>
      <c r="CH523" s="27">
        <f>IF($O523&gt;=CH$1,$S523+$Y523+$Z523,$Y523+$Z523)</f>
        <v>1221.3605000000002</v>
      </c>
      <c r="CI523" s="27">
        <f>IF($O523&gt;=CI$1,$S523+$Y523+$Z523,$Y523+$Z523)</f>
        <v>1221.3605000000002</v>
      </c>
      <c r="CJ523" s="27">
        <f>IF($O523&gt;=CJ$1,$S523+$Y523+$Z523,$Y523+$Z523)</f>
        <v>1221.3605000000002</v>
      </c>
      <c r="CK523" s="27">
        <f>IF($O523&gt;=CK$1,$S523+$Y523+$Z523,$Y523+$Z523)</f>
        <v>1221.3605000000002</v>
      </c>
      <c r="CL523" s="27">
        <f>IF($O523&gt;=CL$1,$S523+$Y523+$Z523,$Y523+$Z523)</f>
        <v>1221.3605000000002</v>
      </c>
      <c r="CM523" s="27">
        <f>IF($O523&gt;=CM$1,$S523+$Y523+$Z523,$Y523+$Z523)</f>
        <v>1221.3605000000002</v>
      </c>
      <c r="CN523" s="27">
        <f>IF($O523&gt;=CN$1,$S523+$Y523,$Y523)</f>
        <v>821.36050000000012</v>
      </c>
      <c r="CO523" s="27">
        <f>IF($O523&gt;=CO$1,$S523+$Y523,$Y523)</f>
        <v>821.36050000000012</v>
      </c>
      <c r="CP523" s="27">
        <f>IF($O523&gt;=CP$1,$S523+$Y523,$Y523)</f>
        <v>821.36050000000012</v>
      </c>
      <c r="CQ523" s="27">
        <f>IF($O523&gt;=CQ$1,$S523+$Y523,$Y523)</f>
        <v>821.36050000000012</v>
      </c>
      <c r="CR523" s="27">
        <f>IF($O523&gt;=CR$1,$S523+$Y523,$Y523)</f>
        <v>821.36050000000012</v>
      </c>
      <c r="CS523" s="27">
        <f>IF($O523&gt;=CS$1,$S523+$Y523,$Y523)</f>
        <v>821.36050000000012</v>
      </c>
      <c r="CT523" s="27">
        <f>IF($O523&gt;=CT$1,$S523+$Y523,$Y523)</f>
        <v>821.36050000000012</v>
      </c>
      <c r="CU523" s="27">
        <f>IF($O523&gt;=CU$1,$S523+$Y523,$Y523)</f>
        <v>821.36050000000012</v>
      </c>
      <c r="CV523" s="27">
        <f>IF($O523&gt;=CV$1,$S523+$Y523,$Y523)</f>
        <v>821.36050000000012</v>
      </c>
      <c r="CW523" s="27">
        <f>IF($O523&gt;=CW$1,$S523+$Y523,$Y523)</f>
        <v>821.36050000000012</v>
      </c>
      <c r="CX523" s="27">
        <f>IF($O523&gt;=CX$1,$S523+$Y523,$Y523)</f>
        <v>821.36050000000012</v>
      </c>
      <c r="CY523" s="27">
        <f>IF($O523&gt;=CY$1,$S523+$Y523,$Y523)</f>
        <v>821.36050000000012</v>
      </c>
      <c r="CZ523" s="27">
        <f>IF($O523&gt;=CZ$1,$S523+$Y523,$Y523)</f>
        <v>821.36050000000012</v>
      </c>
      <c r="DA523" s="27">
        <f>IF($O523&gt;=DA$1,$S523+$Y523,$Y523)</f>
        <v>821.36050000000012</v>
      </c>
      <c r="DB523" s="27">
        <f>IF($O523&gt;=DB$1,$S523+$Y523,$Y523)</f>
        <v>821.36050000000012</v>
      </c>
      <c r="DC523" s="27">
        <f>IF($O523&gt;=DC$1,$S523+$Y523,$Y523)</f>
        <v>821.36050000000012</v>
      </c>
      <c r="DD523" s="27">
        <f>IF($O523&gt;=DD$1,$S523+$Y523,$Y523)</f>
        <v>821.36050000000012</v>
      </c>
      <c r="DE523" s="27">
        <f>IF($O523&gt;=DE$1,$S523+$Y523,$Y523)</f>
        <v>821.36050000000012</v>
      </c>
      <c r="DF523" s="27">
        <f>IF($O523&gt;=DF$1,$S523+$Y523,$Y523)</f>
        <v>821.36050000000012</v>
      </c>
      <c r="DG523" s="27">
        <f>IF($O523&gt;=DG$1,$S523+$Y523,$Y523)</f>
        <v>821.36050000000012</v>
      </c>
      <c r="DH523" s="27">
        <f>IF($O523&gt;=DH$1,$S523+$Y523,$Y523)</f>
        <v>821.36050000000012</v>
      </c>
      <c r="DI523" s="27">
        <f>IF($O523&gt;=DI$1,$S523+$Y523,$Y523)</f>
        <v>821.36050000000012</v>
      </c>
      <c r="DJ523" s="27">
        <f>IF($O523&gt;=DJ$1,$S523+$Y523,$Y523)</f>
        <v>821.36050000000012</v>
      </c>
      <c r="DK523" s="27">
        <f>IF($O523&gt;=DK$1,$S523+$Y523,$Y523)</f>
        <v>821.36050000000012</v>
      </c>
      <c r="DL523" s="27">
        <f>IF($O523&gt;=DL$1,$S523+$Y523,$Y523)</f>
        <v>821.36050000000012</v>
      </c>
      <c r="DM523" s="27">
        <f>IF($O523&gt;=DM$1,$S523+$Y523,$Y523)</f>
        <v>821.36050000000012</v>
      </c>
      <c r="DN523" s="27">
        <f>IF($O523&gt;=DN$1,$S523+$Y523,$Y523)</f>
        <v>821.36050000000012</v>
      </c>
      <c r="DO523" s="27">
        <f>IF($O523&gt;=DO$1,$S523+$Y523,$Y523)</f>
        <v>821.36050000000012</v>
      </c>
      <c r="DP523" s="27">
        <f>IF($O523&gt;=DP$1,$S523+$Y523,$Y523)</f>
        <v>821.36050000000012</v>
      </c>
      <c r="DQ523" s="27">
        <f>IF($O523&gt;=DQ$1,$S523+$Y523,$Y523)</f>
        <v>821.36050000000012</v>
      </c>
      <c r="DR523" s="27">
        <f>IF($O523&gt;=DR$1,$S523+$Y523,$Y523)</f>
        <v>821.36050000000012</v>
      </c>
      <c r="DS523" s="27">
        <f>IF($O523&gt;=DS$1,$S523+$Y523,$Y523)</f>
        <v>821.36050000000012</v>
      </c>
      <c r="DT523" s="27">
        <f>IF($O523&gt;=DT$1,$S523+$Y523,$Y523)</f>
        <v>821.36050000000012</v>
      </c>
      <c r="DU523" s="27">
        <f>IF($O523&gt;=DU$1,$S523+$Y523,$Y523)</f>
        <v>821.36050000000012</v>
      </c>
      <c r="DV523" s="27">
        <f>IF($O523&gt;=DV$1,$S523+$Y523,$Y523)</f>
        <v>821.36050000000012</v>
      </c>
      <c r="DW523" s="27">
        <f>IF($O523&gt;=DW$1,$S523+$Y523,$Y523)</f>
        <v>821.36050000000012</v>
      </c>
      <c r="DX523" s="27">
        <f>IF($O523&gt;=DX$1,$S523+$Y523,$Y523)</f>
        <v>821.36050000000012</v>
      </c>
      <c r="DY523" s="27">
        <f>IF($O523&gt;=DY$1,$S523+$Y523,$Y523)</f>
        <v>821.36050000000012</v>
      </c>
      <c r="DZ523" s="27">
        <f>IF($O523&gt;=DZ$1,$S523+$Y523,$Y523)</f>
        <v>821.36050000000012</v>
      </c>
      <c r="EA523" s="27">
        <f>IF($O523&gt;=EA$1,$S523+$Y523,$Y523)</f>
        <v>821.36050000000012</v>
      </c>
      <c r="EB523" s="27">
        <f>IF($O523&gt;=EB$1,$S523+$Y523,$Y523)</f>
        <v>821.36050000000012</v>
      </c>
      <c r="EC523" s="27">
        <f>IF($O523&gt;=EC$1,$S523+$Y523,$Y523)</f>
        <v>821.36050000000012</v>
      </c>
      <c r="ED523" s="27">
        <f>IF($O523&gt;=ED$1,$S523+$Y523,$Y523)</f>
        <v>821.36050000000012</v>
      </c>
      <c r="EE523" s="27">
        <f>IF($O523&gt;=EE$1,$S523+$Y523,$Y523)</f>
        <v>821.36050000000012</v>
      </c>
      <c r="EF523" s="27">
        <f>IF($O523&gt;=EF$1,$S523+$Y523,$Y523)</f>
        <v>821.36050000000012</v>
      </c>
      <c r="EG523" s="27">
        <f>IF($O523&gt;=EG$1,$S523+$Y523,$Y523)</f>
        <v>821.36050000000012</v>
      </c>
      <c r="EH523" s="27">
        <f>IF($O523&gt;=EH$1,$S523+$Y523,$Y523)</f>
        <v>821.36050000000012</v>
      </c>
      <c r="EI523" s="27">
        <f>IF($O523&gt;=EI$1,$S523+$Y523,$Y523)</f>
        <v>821.36050000000012</v>
      </c>
      <c r="EJ523" s="27">
        <f>IF($O523&gt;=EJ$1,$S523+$Y523,$Y523)</f>
        <v>821.36050000000012</v>
      </c>
      <c r="EK523" s="27">
        <f>IF($O523&gt;=EK$1,$S523+$Y523,$Y523)</f>
        <v>821.36050000000012</v>
      </c>
      <c r="EL523" s="27">
        <f>IF($O523&gt;=EL$1,$S523+$Y523,$Y523)</f>
        <v>821.36050000000012</v>
      </c>
      <c r="EM523" s="27">
        <f>IF($O523&gt;=EM$1,$S523+$Y523,$Y523)</f>
        <v>821.36050000000012</v>
      </c>
      <c r="EN523" s="27">
        <f>IF($O523&gt;=EN$1,$S523+$Y523,$Y523)</f>
        <v>821.36050000000012</v>
      </c>
      <c r="EO523" s="27">
        <f>IF($O523&gt;=EO$1,$S523+$Y523,$Y523)</f>
        <v>821.36050000000012</v>
      </c>
      <c r="EP523" s="27">
        <f>IF($O523&gt;=EP$1,$S523+$Y523,$Y523)</f>
        <v>821.36050000000012</v>
      </c>
      <c r="EQ523" s="27">
        <f>IF($O523&gt;=EQ$1,$S523+$Y523,$Y523)</f>
        <v>821.36050000000012</v>
      </c>
      <c r="ER523" s="27">
        <f>IF($O523&gt;=ER$1,$S523+$Y523,$Y523)</f>
        <v>821.36050000000012</v>
      </c>
      <c r="ES523" s="27">
        <f>IF($O523&gt;=ES$1,$S523+$Y523,$Y523)</f>
        <v>821.36050000000012</v>
      </c>
      <c r="ET523" s="27">
        <f>IF($O523&gt;=ET$1,$S523+$Y523,$Y523)</f>
        <v>821.36050000000012</v>
      </c>
      <c r="EU523" s="27">
        <f>IF($O523&gt;=EU$1,$S523+$Y523,$Y523)</f>
        <v>821.36050000000012</v>
      </c>
      <c r="EV523" s="27">
        <f>IF($O523&gt;=EV$1,$S523,0)</f>
        <v>821.36050000000012</v>
      </c>
      <c r="EW523" s="27">
        <f>IF($O523&gt;=EW$1,$S523,0)</f>
        <v>821.36050000000012</v>
      </c>
      <c r="EX523" s="27">
        <f>IF($O523&gt;=EX$1,$S523,0)</f>
        <v>821.36050000000012</v>
      </c>
      <c r="EY523" s="27">
        <f>IF($O523&gt;=EY$1,$S523,0)</f>
        <v>821.36050000000012</v>
      </c>
      <c r="EZ523" s="27">
        <f>IF($O523&gt;=EZ$1,$S523,0)</f>
        <v>821.36050000000012</v>
      </c>
      <c r="FA523" s="27">
        <f>IF($O523&gt;=FA$1,$S523,0)</f>
        <v>821.36050000000012</v>
      </c>
      <c r="FB523" s="27">
        <f>IF($O523&gt;=FB$1,$S523,0)</f>
        <v>821.36050000000012</v>
      </c>
      <c r="FC523" s="27">
        <f>IF($O523&gt;=FC$1,$S523,0)</f>
        <v>821.36050000000012</v>
      </c>
      <c r="FD523" s="27">
        <f>IF($O523&gt;=FD$1,$S523,0)</f>
        <v>821.36050000000012</v>
      </c>
      <c r="FE523" s="27">
        <f>IF($O523&gt;=FE$1,$S523,0)</f>
        <v>821.36050000000012</v>
      </c>
      <c r="FF523" s="27">
        <f>IF($O523&gt;=FF$1,$S523,0)</f>
        <v>821.36050000000012</v>
      </c>
      <c r="FG523" s="27">
        <f>IF($O523&gt;=FG$1,$S523,0)</f>
        <v>821.36050000000012</v>
      </c>
      <c r="FH523" s="27">
        <f>IF($O523&gt;=FH$1,$S523,0)</f>
        <v>821.36050000000012</v>
      </c>
      <c r="FI523" s="27">
        <f>IF($O523&gt;=FI$1,$S523,0)</f>
        <v>821.36050000000012</v>
      </c>
      <c r="FJ523" s="27">
        <f>IF($O523&gt;=FJ$1,$S523,0)</f>
        <v>821.36050000000012</v>
      </c>
      <c r="FK523" s="27">
        <f>IF($O523&gt;=FK$1,$S523,0)</f>
        <v>821.36050000000012</v>
      </c>
      <c r="FL523" s="27">
        <f>IF($O523&gt;=FL$1,$S523,0)</f>
        <v>821.36050000000012</v>
      </c>
      <c r="FM523" s="27">
        <f>IF($O523&gt;=FM$1,$S523,0)</f>
        <v>821.36050000000012</v>
      </c>
      <c r="FN523" s="27">
        <f>IF($O523&gt;=FN$1,$S523,0)</f>
        <v>821.36050000000012</v>
      </c>
      <c r="FO523" s="27">
        <f>IF($O523&gt;=FO$1,$S523,0)</f>
        <v>821.36050000000012</v>
      </c>
      <c r="FP523" s="27">
        <f>IF($O523&gt;=FP$1,$S523,0)</f>
        <v>821.36050000000012</v>
      </c>
      <c r="FQ523" s="27">
        <f>IF($O523&gt;=FQ$1,$S523,0)</f>
        <v>821.36050000000012</v>
      </c>
      <c r="FR523" s="27">
        <f>IF($O523&gt;=FR$1,$S523,0)</f>
        <v>821.36050000000012</v>
      </c>
      <c r="FS523" s="27">
        <f>IF($O523&gt;=FS$1,$S523,0)</f>
        <v>821.36050000000012</v>
      </c>
      <c r="FT523" s="27">
        <f>IF($O523&gt;=FT$1,$S523,0)</f>
        <v>821.36050000000012</v>
      </c>
      <c r="FU523" s="27">
        <f>IF($O523&gt;=FU$1,$S523,0)</f>
        <v>821.36050000000012</v>
      </c>
      <c r="FV523" s="27">
        <f>IF($O523&gt;=FV$1,$S523,0)</f>
        <v>821.36050000000012</v>
      </c>
      <c r="FW523" s="27">
        <f>IF($O523&gt;=FW$1,$S523,0)</f>
        <v>821.36050000000012</v>
      </c>
      <c r="FX523" s="27">
        <f>IF($O523&gt;=FX$1,$S523,0)</f>
        <v>821.36050000000012</v>
      </c>
      <c r="FY523" s="27">
        <f>IF($O523&gt;=FY$1,$S523,0)</f>
        <v>821.36050000000012</v>
      </c>
      <c r="FZ523" s="27">
        <f>IF($O523&gt;=FZ$1,$S523,0)</f>
        <v>821.36050000000012</v>
      </c>
      <c r="GA523" s="27">
        <f>IF($O523&gt;=GA$1,$S523,0)</f>
        <v>821.36050000000012</v>
      </c>
      <c r="GB523" s="27">
        <f>IF($O523&gt;=GB$1,$S523,0)</f>
        <v>821.36050000000012</v>
      </c>
      <c r="GC523" s="27">
        <f>IF($O523&gt;=GC$1,$S523,0)</f>
        <v>821.36050000000012</v>
      </c>
      <c r="GD523" s="27">
        <f>IF($O523&gt;=GD$1,$S523,0)</f>
        <v>821.36050000000012</v>
      </c>
      <c r="GE523" s="27">
        <f>IF($O523&gt;=GE$1,$S523,0)</f>
        <v>821.36050000000012</v>
      </c>
      <c r="GF523" s="27">
        <f>IF($O523&gt;=GF$1,$S523,0)</f>
        <v>821.36050000000012</v>
      </c>
      <c r="GG523" s="27">
        <f>IF($O523&gt;=GG$1,$S523,0)</f>
        <v>821.36050000000012</v>
      </c>
      <c r="GH523" s="27">
        <f>IF($O523&gt;=GH$1,$S523,0)</f>
        <v>821.36050000000012</v>
      </c>
      <c r="GI523" s="27">
        <f>IF($O523&gt;=GI$1,$S523,0)</f>
        <v>821.36050000000012</v>
      </c>
      <c r="GJ523" s="27">
        <f>IF($O523&gt;=GJ$1,$S523,0)</f>
        <v>821.36050000000012</v>
      </c>
      <c r="GK523" s="27">
        <f>IF($O523&gt;=GK$1,$S523,0)</f>
        <v>821.36050000000012</v>
      </c>
      <c r="GL523" s="27">
        <f>IF($O523&gt;=GL$1,$S523,0)</f>
        <v>821.36050000000012</v>
      </c>
      <c r="GM523" s="27">
        <f>IF($O523&gt;=GM$1,$S523,0)</f>
        <v>821.36050000000012</v>
      </c>
      <c r="GN523" s="27">
        <f>IF($O523&gt;=GN$1,$S523,0)</f>
        <v>821.36050000000012</v>
      </c>
      <c r="GO523" s="27">
        <f>IF($O523&gt;=GO$1,$S523,0)</f>
        <v>821.36050000000012</v>
      </c>
      <c r="GP523" s="27">
        <f>IF($O523&gt;=GP$1,$S523,0)</f>
        <v>821.36050000000012</v>
      </c>
      <c r="GQ523" s="27">
        <f>IF($O523&gt;=GQ$1,$S523,0)</f>
        <v>821.36050000000012</v>
      </c>
      <c r="GR523" s="27">
        <f>IF($O523&gt;=GR$1,$S523,0)</f>
        <v>821.36050000000012</v>
      </c>
      <c r="GS523" s="27">
        <f>IF($O523&gt;=GS$1,$S523,0)</f>
        <v>821.36050000000012</v>
      </c>
      <c r="GT523" s="27">
        <f>IF($O523&gt;=GT$1,$S523,0)</f>
        <v>821.36050000000012</v>
      </c>
      <c r="GU523" s="27">
        <f>IF($O523&gt;=GU$1,$S523,0)</f>
        <v>821.36050000000012</v>
      </c>
      <c r="GV523" s="27">
        <f>IF($O523&gt;=GV$1,$S523,0)</f>
        <v>821.36050000000012</v>
      </c>
      <c r="GW523" s="27">
        <f>IF($O523&gt;=GW$1,$S523,0)</f>
        <v>821.36050000000012</v>
      </c>
      <c r="GX523" s="27">
        <f>IF($O523&gt;=GX$1,$S523,0)</f>
        <v>821.36050000000012</v>
      </c>
      <c r="GY523" s="27">
        <f>IF($O523&gt;=GY$1,$S523,0)</f>
        <v>821.36050000000012</v>
      </c>
      <c r="GZ523" s="27">
        <f>IF($O523&gt;=GZ$1,$S523,0)</f>
        <v>821.36050000000012</v>
      </c>
      <c r="HA523" s="27">
        <f>IF($O523&gt;=HA$1,$S523,0)</f>
        <v>821.36050000000012</v>
      </c>
      <c r="HB523" s="27">
        <f>IF($O523&gt;=HB$1,$S523,0)</f>
        <v>821.36050000000012</v>
      </c>
      <c r="HC523" s="27">
        <f>IF($O523&gt;=HC$1,$S523,0)</f>
        <v>821.36050000000012</v>
      </c>
    </row>
    <row r="524" spans="1:211">
      <c r="A524" s="3">
        <v>36099</v>
      </c>
      <c r="B524" s="3" t="s">
        <v>627</v>
      </c>
      <c r="C524" s="3" t="s">
        <v>472</v>
      </c>
      <c r="D524" s="3">
        <v>61</v>
      </c>
      <c r="E524" s="4">
        <v>32671</v>
      </c>
      <c r="F524" s="5">
        <v>29.041095890410958</v>
      </c>
      <c r="G524" s="3" t="s">
        <v>446</v>
      </c>
      <c r="H524" s="4">
        <v>21164</v>
      </c>
      <c r="I524" s="9" t="s">
        <v>865</v>
      </c>
      <c r="J524" s="5">
        <v>9333.18</v>
      </c>
      <c r="K524" s="31">
        <v>271</v>
      </c>
      <c r="L524" s="32">
        <v>29</v>
      </c>
      <c r="M524" s="33">
        <f>VLOOKUP(L524,FIND,3,TRUE)</f>
        <v>1.5</v>
      </c>
      <c r="N524" s="32">
        <f>IF(L524&gt;30,180,VLOOKUP(L524,TEMPO,2,FALSE))</f>
        <v>174</v>
      </c>
      <c r="O524" s="32">
        <f>IF(R524&gt;0,4,N524)</f>
        <v>174</v>
      </c>
      <c r="P524" s="96">
        <f>J524*M524*L524</f>
        <v>405993.33</v>
      </c>
      <c r="Q524" s="96">
        <f>10934.45*2</f>
        <v>21868.9</v>
      </c>
      <c r="R524" s="96">
        <f>IF(P524&lt;=Q524,P524/4,0)</f>
        <v>0</v>
      </c>
      <c r="S524" s="5">
        <f>IF(P524&gt;=Q524,P524/N524,0)</f>
        <v>2333.2950000000001</v>
      </c>
      <c r="T524" s="3"/>
      <c r="U524" s="3">
        <f>IF(T524="",1,0)</f>
        <v>1</v>
      </c>
      <c r="V524" s="3">
        <v>153</v>
      </c>
      <c r="W524" s="5">
        <v>0</v>
      </c>
      <c r="X524" s="5">
        <v>402.65</v>
      </c>
      <c r="Y524" s="5">
        <f>X524*W524</f>
        <v>0</v>
      </c>
      <c r="Z524" s="5">
        <v>400</v>
      </c>
      <c r="AA524" s="5">
        <f>S524+Y524+Z524</f>
        <v>2733.2950000000001</v>
      </c>
      <c r="AB524" s="39">
        <f>(J524/12+J524/12*1.3333333333+450/12+J524/30*6/12+J524)*1.3+Y524+Z524+153.9</f>
        <v>15297.223399966297</v>
      </c>
      <c r="AC524" s="39" t="s">
        <v>472</v>
      </c>
      <c r="AD524" s="39">
        <f>J524*1.3+400+153.9</f>
        <v>12687.034</v>
      </c>
      <c r="AE524" s="39">
        <f>SUMIFS('CUSTO MENSAL FUNC NOVO'!H:H,'CUSTO MENSAL FUNC NOVO'!A:A,'VALORES MENSAIS'!AC524)</f>
        <v>10130.467000000001</v>
      </c>
      <c r="AF524" s="27">
        <f>IF($R524&gt;0,$R524,$S524)+$Y524+$Z524</f>
        <v>2733.2950000000001</v>
      </c>
      <c r="AG524" s="27">
        <f>IF($R524&gt;0,$R524,$S524)+$Y524+$Z524</f>
        <v>2733.2950000000001</v>
      </c>
      <c r="AH524" s="27">
        <f>IF($R524&gt;0,$R524,$S524)+$Y524+$Z524</f>
        <v>2733.2950000000001</v>
      </c>
      <c r="AI524" s="27">
        <f>IF($R524&gt;0,$R524,$S524)+$Y524+$Z524</f>
        <v>2733.2950000000001</v>
      </c>
      <c r="AJ524" s="27">
        <f>IF($O524&gt;=AJ$1,$S524+$Y524+$Z524,$Y524+$Z524)</f>
        <v>2733.2950000000001</v>
      </c>
      <c r="AK524" s="27">
        <f>IF($O524&gt;=AK$1,$S524+$Y524+$Z524,$Y524+$Z524)</f>
        <v>2733.2950000000001</v>
      </c>
      <c r="AL524" s="27">
        <f>IF($O524&gt;=AL$1,$S524+$Y524+$Z524,$Y524+$Z524)</f>
        <v>2733.2950000000001</v>
      </c>
      <c r="AM524" s="27">
        <f>IF($O524&gt;=AM$1,$S524+$Y524+$Z524,$Y524+$Z524)</f>
        <v>2733.2950000000001</v>
      </c>
      <c r="AN524" s="27">
        <f>IF($O524&gt;=AN$1,$S524+$Y524+$Z524,$Y524+$Z524)</f>
        <v>2733.2950000000001</v>
      </c>
      <c r="AO524" s="27">
        <f>IF($O524&gt;=AO$1,$S524+$Y524+$Z524,$Y524+$Z524)</f>
        <v>2733.2950000000001</v>
      </c>
      <c r="AP524" s="27">
        <f>IF($O524&gt;=AP$1,$S524+$Y524+$Z524,$Y524+$Z524)</f>
        <v>2733.2950000000001</v>
      </c>
      <c r="AQ524" s="27">
        <f>IF($O524&gt;=AQ$1,$S524+$Y524+$Z524,$Y524+$Z524)</f>
        <v>2733.2950000000001</v>
      </c>
      <c r="AR524" s="27">
        <f>IF($O524&gt;=AR$1,$S524+$Y524+$Z524,$Y524+$Z524)</f>
        <v>2733.2950000000001</v>
      </c>
      <c r="AS524" s="27">
        <f>IF($O524&gt;=AS$1,$S524+$Y524+$Z524,$Y524+$Z524)</f>
        <v>2733.2950000000001</v>
      </c>
      <c r="AT524" s="27">
        <f>IF($O524&gt;=AT$1,$S524+$Y524+$Z524,$Y524+$Z524)</f>
        <v>2733.2950000000001</v>
      </c>
      <c r="AU524" s="27">
        <f>IF($O524&gt;=AU$1,$S524+$Y524+$Z524,$Y524+$Z524)</f>
        <v>2733.2950000000001</v>
      </c>
      <c r="AV524" s="27">
        <f>IF($O524&gt;=AV$1,$S524+$Y524+$Z524,$Y524+$Z524)</f>
        <v>2733.2950000000001</v>
      </c>
      <c r="AW524" s="27">
        <f>IF($O524&gt;=AW$1,$S524+$Y524+$Z524,$Y524+$Z524)</f>
        <v>2733.2950000000001</v>
      </c>
      <c r="AX524" s="27">
        <f>IF($O524&gt;=AX$1,$S524+$Y524+$Z524,$Y524+$Z524)</f>
        <v>2733.2950000000001</v>
      </c>
      <c r="AY524" s="27">
        <f>IF($O524&gt;=AY$1,$S524+$Y524+$Z524,$Y524+$Z524)</f>
        <v>2733.2950000000001</v>
      </c>
      <c r="AZ524" s="27">
        <f>IF($O524&gt;=AZ$1,$S524+$Y524+$Z524,$Y524+$Z524)</f>
        <v>2733.2950000000001</v>
      </c>
      <c r="BA524" s="27">
        <f>IF($O524&gt;=BA$1,$S524+$Y524+$Z524,$Y524+$Z524)</f>
        <v>2733.2950000000001</v>
      </c>
      <c r="BB524" s="27">
        <f>IF($O524&gt;=BB$1,$S524+$Y524+$Z524,$Y524+$Z524)</f>
        <v>2733.2950000000001</v>
      </c>
      <c r="BC524" s="27">
        <f>IF($O524&gt;=BC$1,$S524+$Y524+$Z524,$Y524+$Z524)</f>
        <v>2733.2950000000001</v>
      </c>
      <c r="BD524" s="27">
        <f>IF($O524&gt;=BD$1,$S524+$Y524+$Z524,$Y524+$Z524)</f>
        <v>2733.2950000000001</v>
      </c>
      <c r="BE524" s="27">
        <f>IF($O524&gt;=BE$1,$S524+$Y524+$Z524,$Y524+$Z524)</f>
        <v>2733.2950000000001</v>
      </c>
      <c r="BF524" s="27">
        <f>IF($O524&gt;=BF$1,$S524+$Y524+$Z524,$Y524+$Z524)</f>
        <v>2733.2950000000001</v>
      </c>
      <c r="BG524" s="27">
        <f>IF($O524&gt;=BG$1,$S524+$Y524+$Z524,$Y524+$Z524)</f>
        <v>2733.2950000000001</v>
      </c>
      <c r="BH524" s="27">
        <f>IF($O524&gt;=BH$1,$S524+$Y524+$Z524,$Y524+$Z524)</f>
        <v>2733.2950000000001</v>
      </c>
      <c r="BI524" s="27">
        <f>IF($O524&gt;=BI$1,$S524+$Y524+$Z524,$Y524+$Z524)</f>
        <v>2733.2950000000001</v>
      </c>
      <c r="BJ524" s="27">
        <f>IF($O524&gt;=BJ$1,$S524+$Y524+$Z524,$Y524+$Z524)</f>
        <v>2733.2950000000001</v>
      </c>
      <c r="BK524" s="27">
        <f>IF($O524&gt;=BK$1,$S524+$Y524+$Z524,$Y524+$Z524)</f>
        <v>2733.2950000000001</v>
      </c>
      <c r="BL524" s="27">
        <f>IF($O524&gt;=BL$1,$S524+$Y524+$Z524,$Y524+$Z524)</f>
        <v>2733.2950000000001</v>
      </c>
      <c r="BM524" s="27">
        <f>IF($O524&gt;=BM$1,$S524+$Y524+$Z524,$Y524+$Z524)</f>
        <v>2733.2950000000001</v>
      </c>
      <c r="BN524" s="27">
        <f>IF($O524&gt;=BN$1,$S524+$Y524+$Z524,$Y524+$Z524)</f>
        <v>2733.2950000000001</v>
      </c>
      <c r="BO524" s="27">
        <f>IF($O524&gt;=BO$1,$S524+$Y524+$Z524,$Y524+$Z524)</f>
        <v>2733.2950000000001</v>
      </c>
      <c r="BP524" s="27">
        <f>IF($O524&gt;=BP$1,$S524+$Y524+$Z524,$Y524+$Z524)</f>
        <v>2733.2950000000001</v>
      </c>
      <c r="BQ524" s="27">
        <f>IF($O524&gt;=BQ$1,$S524+$Y524+$Z524,$Y524+$Z524)</f>
        <v>2733.2950000000001</v>
      </c>
      <c r="BR524" s="27">
        <f>IF($O524&gt;=BR$1,$S524+$Y524+$Z524,$Y524+$Z524)</f>
        <v>2733.2950000000001</v>
      </c>
      <c r="BS524" s="27">
        <f>IF($O524&gt;=BS$1,$S524+$Y524+$Z524,$Y524+$Z524)</f>
        <v>2733.2950000000001</v>
      </c>
      <c r="BT524" s="27">
        <f>IF($O524&gt;=BT$1,$S524+$Y524+$Z524,$Y524+$Z524)</f>
        <v>2733.2950000000001</v>
      </c>
      <c r="BU524" s="27">
        <f>IF($O524&gt;=BU$1,$S524+$Y524+$Z524,$Y524+$Z524)</f>
        <v>2733.2950000000001</v>
      </c>
      <c r="BV524" s="27">
        <f>IF($O524&gt;=BV$1,$S524+$Y524+$Z524,$Y524+$Z524)</f>
        <v>2733.2950000000001</v>
      </c>
      <c r="BW524" s="27">
        <f>IF($O524&gt;=BW$1,$S524+$Y524+$Z524,$Y524+$Z524)</f>
        <v>2733.2950000000001</v>
      </c>
      <c r="BX524" s="27">
        <f>IF($O524&gt;=BX$1,$S524+$Y524+$Z524,$Y524+$Z524)</f>
        <v>2733.2950000000001</v>
      </c>
      <c r="BY524" s="27">
        <f>IF($O524&gt;=BY$1,$S524+$Y524+$Z524,$Y524+$Z524)</f>
        <v>2733.2950000000001</v>
      </c>
      <c r="BZ524" s="27">
        <f>IF($O524&gt;=BZ$1,$S524+$Y524+$Z524,$Y524+$Z524)</f>
        <v>2733.2950000000001</v>
      </c>
      <c r="CA524" s="27">
        <f>IF($O524&gt;=CA$1,$S524+$Y524+$Z524,$Y524+$Z524)</f>
        <v>2733.2950000000001</v>
      </c>
      <c r="CB524" s="27">
        <f>IF($O524&gt;=CB$1,$S524+$Y524+$Z524,$Y524+$Z524)</f>
        <v>2733.2950000000001</v>
      </c>
      <c r="CC524" s="27">
        <f>IF($O524&gt;=CC$1,$S524+$Y524+$Z524,$Y524+$Z524)</f>
        <v>2733.2950000000001</v>
      </c>
      <c r="CD524" s="27">
        <f>IF($O524&gt;=CD$1,$S524+$Y524+$Z524,$Y524+$Z524)</f>
        <v>2733.2950000000001</v>
      </c>
      <c r="CE524" s="27">
        <f>IF($O524&gt;=CE$1,$S524+$Y524+$Z524,$Y524+$Z524)</f>
        <v>2733.2950000000001</v>
      </c>
      <c r="CF524" s="27">
        <f>IF($O524&gt;=CF$1,$S524+$Y524+$Z524,$Y524+$Z524)</f>
        <v>2733.2950000000001</v>
      </c>
      <c r="CG524" s="27">
        <f>IF($O524&gt;=CG$1,$S524+$Y524+$Z524,$Y524+$Z524)</f>
        <v>2733.2950000000001</v>
      </c>
      <c r="CH524" s="27">
        <f>IF($O524&gt;=CH$1,$S524+$Y524+$Z524,$Y524+$Z524)</f>
        <v>2733.2950000000001</v>
      </c>
      <c r="CI524" s="27">
        <f>IF($O524&gt;=CI$1,$S524+$Y524+$Z524,$Y524+$Z524)</f>
        <v>2733.2950000000001</v>
      </c>
      <c r="CJ524" s="27">
        <f>IF($O524&gt;=CJ$1,$S524+$Y524+$Z524,$Y524+$Z524)</f>
        <v>2733.2950000000001</v>
      </c>
      <c r="CK524" s="27">
        <f>IF($O524&gt;=CK$1,$S524+$Y524+$Z524,$Y524+$Z524)</f>
        <v>2733.2950000000001</v>
      </c>
      <c r="CL524" s="27">
        <f>IF($O524&gt;=CL$1,$S524+$Y524+$Z524,$Y524+$Z524)</f>
        <v>2733.2950000000001</v>
      </c>
      <c r="CM524" s="27">
        <f>IF($O524&gt;=CM$1,$S524+$Y524+$Z524,$Y524+$Z524)</f>
        <v>2733.2950000000001</v>
      </c>
      <c r="CN524" s="27">
        <f>IF($O524&gt;=CN$1,$S524+$Y524,$Y524)</f>
        <v>2333.2950000000001</v>
      </c>
      <c r="CO524" s="27">
        <f>IF($O524&gt;=CO$1,$S524+$Y524,$Y524)</f>
        <v>2333.2950000000001</v>
      </c>
      <c r="CP524" s="27">
        <f>IF($O524&gt;=CP$1,$S524+$Y524,$Y524)</f>
        <v>2333.2950000000001</v>
      </c>
      <c r="CQ524" s="27">
        <f>IF($O524&gt;=CQ$1,$S524+$Y524,$Y524)</f>
        <v>2333.2950000000001</v>
      </c>
      <c r="CR524" s="27">
        <f>IF($O524&gt;=CR$1,$S524+$Y524,$Y524)</f>
        <v>2333.2950000000001</v>
      </c>
      <c r="CS524" s="27">
        <f>IF($O524&gt;=CS$1,$S524+$Y524,$Y524)</f>
        <v>2333.2950000000001</v>
      </c>
      <c r="CT524" s="27">
        <f>IF($O524&gt;=CT$1,$S524+$Y524,$Y524)</f>
        <v>2333.2950000000001</v>
      </c>
      <c r="CU524" s="27">
        <f>IF($O524&gt;=CU$1,$S524+$Y524,$Y524)</f>
        <v>2333.2950000000001</v>
      </c>
      <c r="CV524" s="27">
        <f>IF($O524&gt;=CV$1,$S524+$Y524,$Y524)</f>
        <v>2333.2950000000001</v>
      </c>
      <c r="CW524" s="27">
        <f>IF($O524&gt;=CW$1,$S524+$Y524,$Y524)</f>
        <v>2333.2950000000001</v>
      </c>
      <c r="CX524" s="27">
        <f>IF($O524&gt;=CX$1,$S524+$Y524,$Y524)</f>
        <v>2333.2950000000001</v>
      </c>
      <c r="CY524" s="27">
        <f>IF($O524&gt;=CY$1,$S524+$Y524,$Y524)</f>
        <v>2333.2950000000001</v>
      </c>
      <c r="CZ524" s="27">
        <f>IF($O524&gt;=CZ$1,$S524+$Y524,$Y524)</f>
        <v>2333.2950000000001</v>
      </c>
      <c r="DA524" s="27">
        <f>IF($O524&gt;=DA$1,$S524+$Y524,$Y524)</f>
        <v>2333.2950000000001</v>
      </c>
      <c r="DB524" s="27">
        <f>IF($O524&gt;=DB$1,$S524+$Y524,$Y524)</f>
        <v>2333.2950000000001</v>
      </c>
      <c r="DC524" s="27">
        <f>IF($O524&gt;=DC$1,$S524+$Y524,$Y524)</f>
        <v>2333.2950000000001</v>
      </c>
      <c r="DD524" s="27">
        <f>IF($O524&gt;=DD$1,$S524+$Y524,$Y524)</f>
        <v>2333.2950000000001</v>
      </c>
      <c r="DE524" s="27">
        <f>IF($O524&gt;=DE$1,$S524+$Y524,$Y524)</f>
        <v>2333.2950000000001</v>
      </c>
      <c r="DF524" s="27">
        <f>IF($O524&gt;=DF$1,$S524+$Y524,$Y524)</f>
        <v>2333.2950000000001</v>
      </c>
      <c r="DG524" s="27">
        <f>IF($O524&gt;=DG$1,$S524+$Y524,$Y524)</f>
        <v>2333.2950000000001</v>
      </c>
      <c r="DH524" s="27">
        <f>IF($O524&gt;=DH$1,$S524+$Y524,$Y524)</f>
        <v>2333.2950000000001</v>
      </c>
      <c r="DI524" s="27">
        <f>IF($O524&gt;=DI$1,$S524+$Y524,$Y524)</f>
        <v>2333.2950000000001</v>
      </c>
      <c r="DJ524" s="27">
        <f>IF($O524&gt;=DJ$1,$S524+$Y524,$Y524)</f>
        <v>2333.2950000000001</v>
      </c>
      <c r="DK524" s="27">
        <f>IF($O524&gt;=DK$1,$S524+$Y524,$Y524)</f>
        <v>2333.2950000000001</v>
      </c>
      <c r="DL524" s="27">
        <f>IF($O524&gt;=DL$1,$S524+$Y524,$Y524)</f>
        <v>2333.2950000000001</v>
      </c>
      <c r="DM524" s="27">
        <f>IF($O524&gt;=DM$1,$S524+$Y524,$Y524)</f>
        <v>2333.2950000000001</v>
      </c>
      <c r="DN524" s="27">
        <f>IF($O524&gt;=DN$1,$S524+$Y524,$Y524)</f>
        <v>2333.2950000000001</v>
      </c>
      <c r="DO524" s="27">
        <f>IF($O524&gt;=DO$1,$S524+$Y524,$Y524)</f>
        <v>2333.2950000000001</v>
      </c>
      <c r="DP524" s="27">
        <f>IF($O524&gt;=DP$1,$S524+$Y524,$Y524)</f>
        <v>2333.2950000000001</v>
      </c>
      <c r="DQ524" s="27">
        <f>IF($O524&gt;=DQ$1,$S524+$Y524,$Y524)</f>
        <v>2333.2950000000001</v>
      </c>
      <c r="DR524" s="27">
        <f>IF($O524&gt;=DR$1,$S524+$Y524,$Y524)</f>
        <v>2333.2950000000001</v>
      </c>
      <c r="DS524" s="27">
        <f>IF($O524&gt;=DS$1,$S524+$Y524,$Y524)</f>
        <v>2333.2950000000001</v>
      </c>
      <c r="DT524" s="27">
        <f>IF($O524&gt;=DT$1,$S524+$Y524,$Y524)</f>
        <v>2333.2950000000001</v>
      </c>
      <c r="DU524" s="27">
        <f>IF($O524&gt;=DU$1,$S524+$Y524,$Y524)</f>
        <v>2333.2950000000001</v>
      </c>
      <c r="DV524" s="27">
        <f>IF($O524&gt;=DV$1,$S524+$Y524,$Y524)</f>
        <v>2333.2950000000001</v>
      </c>
      <c r="DW524" s="27">
        <f>IF($O524&gt;=DW$1,$S524+$Y524,$Y524)</f>
        <v>2333.2950000000001</v>
      </c>
      <c r="DX524" s="27">
        <f>IF($O524&gt;=DX$1,$S524+$Y524,$Y524)</f>
        <v>2333.2950000000001</v>
      </c>
      <c r="DY524" s="27">
        <f>IF($O524&gt;=DY$1,$S524+$Y524,$Y524)</f>
        <v>2333.2950000000001</v>
      </c>
      <c r="DZ524" s="27">
        <f>IF($O524&gt;=DZ$1,$S524+$Y524,$Y524)</f>
        <v>2333.2950000000001</v>
      </c>
      <c r="EA524" s="27">
        <f>IF($O524&gt;=EA$1,$S524+$Y524,$Y524)</f>
        <v>2333.2950000000001</v>
      </c>
      <c r="EB524" s="27">
        <f>IF($O524&gt;=EB$1,$S524+$Y524,$Y524)</f>
        <v>2333.2950000000001</v>
      </c>
      <c r="EC524" s="27">
        <f>IF($O524&gt;=EC$1,$S524+$Y524,$Y524)</f>
        <v>2333.2950000000001</v>
      </c>
      <c r="ED524" s="27">
        <f>IF($O524&gt;=ED$1,$S524+$Y524,$Y524)</f>
        <v>2333.2950000000001</v>
      </c>
      <c r="EE524" s="27">
        <f>IF($O524&gt;=EE$1,$S524+$Y524,$Y524)</f>
        <v>2333.2950000000001</v>
      </c>
      <c r="EF524" s="27">
        <f>IF($O524&gt;=EF$1,$S524+$Y524,$Y524)</f>
        <v>2333.2950000000001</v>
      </c>
      <c r="EG524" s="27">
        <f>IF($O524&gt;=EG$1,$S524+$Y524,$Y524)</f>
        <v>2333.2950000000001</v>
      </c>
      <c r="EH524" s="27">
        <f>IF($O524&gt;=EH$1,$S524+$Y524,$Y524)</f>
        <v>2333.2950000000001</v>
      </c>
      <c r="EI524" s="27">
        <f>IF($O524&gt;=EI$1,$S524+$Y524,$Y524)</f>
        <v>2333.2950000000001</v>
      </c>
      <c r="EJ524" s="27">
        <f>IF($O524&gt;=EJ$1,$S524+$Y524,$Y524)</f>
        <v>2333.2950000000001</v>
      </c>
      <c r="EK524" s="27">
        <f>IF($O524&gt;=EK$1,$S524+$Y524,$Y524)</f>
        <v>2333.2950000000001</v>
      </c>
      <c r="EL524" s="27">
        <f>IF($O524&gt;=EL$1,$S524+$Y524,$Y524)</f>
        <v>2333.2950000000001</v>
      </c>
      <c r="EM524" s="27">
        <f>IF($O524&gt;=EM$1,$S524+$Y524,$Y524)</f>
        <v>2333.2950000000001</v>
      </c>
      <c r="EN524" s="27">
        <f>IF($O524&gt;=EN$1,$S524+$Y524,$Y524)</f>
        <v>2333.2950000000001</v>
      </c>
      <c r="EO524" s="27">
        <f>IF($O524&gt;=EO$1,$S524+$Y524,$Y524)</f>
        <v>2333.2950000000001</v>
      </c>
      <c r="EP524" s="27">
        <f>IF($O524&gt;=EP$1,$S524+$Y524,$Y524)</f>
        <v>2333.2950000000001</v>
      </c>
      <c r="EQ524" s="27">
        <f>IF($O524&gt;=EQ$1,$S524+$Y524,$Y524)</f>
        <v>2333.2950000000001</v>
      </c>
      <c r="ER524" s="27">
        <f>IF($O524&gt;=ER$1,$S524+$Y524,$Y524)</f>
        <v>2333.2950000000001</v>
      </c>
      <c r="ES524" s="27">
        <f>IF($O524&gt;=ES$1,$S524+$Y524,$Y524)</f>
        <v>2333.2950000000001</v>
      </c>
      <c r="ET524" s="27">
        <f>IF($O524&gt;=ET$1,$S524+$Y524,$Y524)</f>
        <v>2333.2950000000001</v>
      </c>
      <c r="EU524" s="27">
        <f>IF($O524&gt;=EU$1,$S524+$Y524,$Y524)</f>
        <v>2333.2950000000001</v>
      </c>
      <c r="EV524" s="27">
        <f>IF($O524&gt;=EV$1,$S524,0)</f>
        <v>2333.2950000000001</v>
      </c>
      <c r="EW524" s="27">
        <f>IF($O524&gt;=EW$1,$S524,0)</f>
        <v>2333.2950000000001</v>
      </c>
      <c r="EX524" s="27">
        <f>IF($O524&gt;=EX$1,$S524,0)</f>
        <v>2333.2950000000001</v>
      </c>
      <c r="EY524" s="27">
        <f>IF($O524&gt;=EY$1,$S524,0)</f>
        <v>2333.2950000000001</v>
      </c>
      <c r="EZ524" s="27">
        <f>IF($O524&gt;=EZ$1,$S524,0)</f>
        <v>2333.2950000000001</v>
      </c>
      <c r="FA524" s="27">
        <f>IF($O524&gt;=FA$1,$S524,0)</f>
        <v>2333.2950000000001</v>
      </c>
      <c r="FB524" s="27">
        <f>IF($O524&gt;=FB$1,$S524,0)</f>
        <v>2333.2950000000001</v>
      </c>
      <c r="FC524" s="27">
        <f>IF($O524&gt;=FC$1,$S524,0)</f>
        <v>2333.2950000000001</v>
      </c>
      <c r="FD524" s="27">
        <f>IF($O524&gt;=FD$1,$S524,0)</f>
        <v>2333.2950000000001</v>
      </c>
      <c r="FE524" s="27">
        <f>IF($O524&gt;=FE$1,$S524,0)</f>
        <v>2333.2950000000001</v>
      </c>
      <c r="FF524" s="27">
        <f>IF($O524&gt;=FF$1,$S524,0)</f>
        <v>2333.2950000000001</v>
      </c>
      <c r="FG524" s="27">
        <f>IF($O524&gt;=FG$1,$S524,0)</f>
        <v>2333.2950000000001</v>
      </c>
      <c r="FH524" s="27">
        <f>IF($O524&gt;=FH$1,$S524,0)</f>
        <v>2333.2950000000001</v>
      </c>
      <c r="FI524" s="27">
        <f>IF($O524&gt;=FI$1,$S524,0)</f>
        <v>2333.2950000000001</v>
      </c>
      <c r="FJ524" s="27">
        <f>IF($O524&gt;=FJ$1,$S524,0)</f>
        <v>2333.2950000000001</v>
      </c>
      <c r="FK524" s="27">
        <f>IF($O524&gt;=FK$1,$S524,0)</f>
        <v>2333.2950000000001</v>
      </c>
      <c r="FL524" s="27">
        <f>IF($O524&gt;=FL$1,$S524,0)</f>
        <v>2333.2950000000001</v>
      </c>
      <c r="FM524" s="27">
        <f>IF($O524&gt;=FM$1,$S524,0)</f>
        <v>2333.2950000000001</v>
      </c>
      <c r="FN524" s="27">
        <f>IF($O524&gt;=FN$1,$S524,0)</f>
        <v>2333.2950000000001</v>
      </c>
      <c r="FO524" s="27">
        <f>IF($O524&gt;=FO$1,$S524,0)</f>
        <v>2333.2950000000001</v>
      </c>
      <c r="FP524" s="27">
        <f>IF($O524&gt;=FP$1,$S524,0)</f>
        <v>2333.2950000000001</v>
      </c>
      <c r="FQ524" s="27">
        <f>IF($O524&gt;=FQ$1,$S524,0)</f>
        <v>2333.2950000000001</v>
      </c>
      <c r="FR524" s="27">
        <f>IF($O524&gt;=FR$1,$S524,0)</f>
        <v>2333.2950000000001</v>
      </c>
      <c r="FS524" s="27">
        <f>IF($O524&gt;=FS$1,$S524,0)</f>
        <v>2333.2950000000001</v>
      </c>
      <c r="FT524" s="27">
        <f>IF($O524&gt;=FT$1,$S524,0)</f>
        <v>2333.2950000000001</v>
      </c>
      <c r="FU524" s="27">
        <f>IF($O524&gt;=FU$1,$S524,0)</f>
        <v>2333.2950000000001</v>
      </c>
      <c r="FV524" s="27">
        <f>IF($O524&gt;=FV$1,$S524,0)</f>
        <v>2333.2950000000001</v>
      </c>
      <c r="FW524" s="27">
        <f>IF($O524&gt;=FW$1,$S524,0)</f>
        <v>2333.2950000000001</v>
      </c>
      <c r="FX524" s="27">
        <f>IF($O524&gt;=FX$1,$S524,0)</f>
        <v>2333.2950000000001</v>
      </c>
      <c r="FY524" s="27">
        <f>IF($O524&gt;=FY$1,$S524,0)</f>
        <v>2333.2950000000001</v>
      </c>
      <c r="FZ524" s="27">
        <f>IF($O524&gt;=FZ$1,$S524,0)</f>
        <v>2333.2950000000001</v>
      </c>
      <c r="GA524" s="27">
        <f>IF($O524&gt;=GA$1,$S524,0)</f>
        <v>2333.2950000000001</v>
      </c>
      <c r="GB524" s="27">
        <f>IF($O524&gt;=GB$1,$S524,0)</f>
        <v>2333.2950000000001</v>
      </c>
      <c r="GC524" s="27">
        <f>IF($O524&gt;=GC$1,$S524,0)</f>
        <v>2333.2950000000001</v>
      </c>
      <c r="GD524" s="27">
        <f>IF($O524&gt;=GD$1,$S524,0)</f>
        <v>2333.2950000000001</v>
      </c>
      <c r="GE524" s="27">
        <f>IF($O524&gt;=GE$1,$S524,0)</f>
        <v>2333.2950000000001</v>
      </c>
      <c r="GF524" s="27">
        <f>IF($O524&gt;=GF$1,$S524,0)</f>
        <v>2333.2950000000001</v>
      </c>
      <c r="GG524" s="27">
        <f>IF($O524&gt;=GG$1,$S524,0)</f>
        <v>2333.2950000000001</v>
      </c>
      <c r="GH524" s="27">
        <f>IF($O524&gt;=GH$1,$S524,0)</f>
        <v>2333.2950000000001</v>
      </c>
      <c r="GI524" s="27">
        <f>IF($O524&gt;=GI$1,$S524,0)</f>
        <v>2333.2950000000001</v>
      </c>
      <c r="GJ524" s="27">
        <f>IF($O524&gt;=GJ$1,$S524,0)</f>
        <v>2333.2950000000001</v>
      </c>
      <c r="GK524" s="27">
        <f>IF($O524&gt;=GK$1,$S524,0)</f>
        <v>2333.2950000000001</v>
      </c>
      <c r="GL524" s="27">
        <f>IF($O524&gt;=GL$1,$S524,0)</f>
        <v>2333.2950000000001</v>
      </c>
      <c r="GM524" s="27">
        <f>IF($O524&gt;=GM$1,$S524,0)</f>
        <v>2333.2950000000001</v>
      </c>
      <c r="GN524" s="27">
        <f>IF($O524&gt;=GN$1,$S524,0)</f>
        <v>2333.2950000000001</v>
      </c>
      <c r="GO524" s="27">
        <f>IF($O524&gt;=GO$1,$S524,0)</f>
        <v>2333.2950000000001</v>
      </c>
      <c r="GP524" s="27">
        <f>IF($O524&gt;=GP$1,$S524,0)</f>
        <v>2333.2950000000001</v>
      </c>
      <c r="GQ524" s="27">
        <f>IF($O524&gt;=GQ$1,$S524,0)</f>
        <v>2333.2950000000001</v>
      </c>
      <c r="GR524" s="27">
        <f>IF($O524&gt;=GR$1,$S524,0)</f>
        <v>2333.2950000000001</v>
      </c>
      <c r="GS524" s="27">
        <f>IF($O524&gt;=GS$1,$S524,0)</f>
        <v>2333.2950000000001</v>
      </c>
      <c r="GT524" s="27">
        <f>IF($O524&gt;=GT$1,$S524,0)</f>
        <v>2333.2950000000001</v>
      </c>
      <c r="GU524" s="27">
        <f>IF($O524&gt;=GU$1,$S524,0)</f>
        <v>2333.2950000000001</v>
      </c>
      <c r="GV524" s="27">
        <f>IF($O524&gt;=GV$1,$S524,0)</f>
        <v>2333.2950000000001</v>
      </c>
      <c r="GW524" s="27">
        <f>IF($O524&gt;=GW$1,$S524,0)</f>
        <v>2333.2950000000001</v>
      </c>
      <c r="GX524" s="27">
        <f>IF($O524&gt;=GX$1,$S524,0)</f>
        <v>0</v>
      </c>
      <c r="GY524" s="27">
        <f>IF($O524&gt;=GY$1,$S524,0)</f>
        <v>0</v>
      </c>
      <c r="GZ524" s="27">
        <f>IF($O524&gt;=GZ$1,$S524,0)</f>
        <v>0</v>
      </c>
      <c r="HA524" s="27">
        <f>IF($O524&gt;=HA$1,$S524,0)</f>
        <v>0</v>
      </c>
      <c r="HB524" s="27">
        <f>IF($O524&gt;=HB$1,$S524,0)</f>
        <v>0</v>
      </c>
      <c r="HC524" s="27">
        <f>IF($O524&gt;=HC$1,$S524,0)</f>
        <v>0</v>
      </c>
    </row>
    <row r="525" spans="1:211">
      <c r="A525" s="3">
        <v>67091</v>
      </c>
      <c r="B525" s="3" t="s">
        <v>540</v>
      </c>
      <c r="C525" s="3" t="s">
        <v>450</v>
      </c>
      <c r="D525" s="3">
        <v>66</v>
      </c>
      <c r="E525" s="4">
        <v>35067</v>
      </c>
      <c r="F525" s="5">
        <v>22.476712328767125</v>
      </c>
      <c r="G525" s="3" t="s">
        <v>446</v>
      </c>
      <c r="H525" s="4">
        <v>19176</v>
      </c>
      <c r="I525" s="9" t="s">
        <v>865</v>
      </c>
      <c r="J525" s="5">
        <v>3153.81</v>
      </c>
      <c r="K525" s="31">
        <v>271</v>
      </c>
      <c r="L525" s="32">
        <v>22</v>
      </c>
      <c r="M525" s="33">
        <f>VLOOKUP(L525,FIND,3,TRUE)</f>
        <v>1.3</v>
      </c>
      <c r="N525" s="32">
        <f>IF(L525&gt;30,180,VLOOKUP(L525,TEMPO,2,FALSE))</f>
        <v>132</v>
      </c>
      <c r="O525" s="32">
        <f>IF(R525&gt;0,4,N525)</f>
        <v>132</v>
      </c>
      <c r="P525" s="96">
        <f>J525*M525*L525</f>
        <v>90198.966000000015</v>
      </c>
      <c r="Q525" s="96">
        <f>10934.45*2</f>
        <v>21868.9</v>
      </c>
      <c r="R525" s="96">
        <f>IF(P525&lt;=Q525,P525/4,0)</f>
        <v>0</v>
      </c>
      <c r="S525" s="5">
        <f>IF(P525&gt;=Q525,P525/N525,0)</f>
        <v>683.32550000000015</v>
      </c>
      <c r="T525" s="3"/>
      <c r="U525" s="3">
        <f>IF(T525="",1,0)</f>
        <v>1</v>
      </c>
      <c r="V525" s="3">
        <v>90</v>
      </c>
      <c r="W525" s="5">
        <v>0</v>
      </c>
      <c r="X525" s="5">
        <v>402.65</v>
      </c>
      <c r="Y525" s="5">
        <f>X525*W525</f>
        <v>0</v>
      </c>
      <c r="Z525" s="5">
        <v>400</v>
      </c>
      <c r="AA525" s="5">
        <f>S525+Y525+Z525</f>
        <v>1083.3255000000001</v>
      </c>
      <c r="AB525" s="39">
        <f>(J525/12+J525/12*1.3333333333+450/12+J525/30*6/12+J525)*1.3+Y525+Z525+153.9</f>
        <v>5568.1486333219445</v>
      </c>
      <c r="AC525" s="39" t="s">
        <v>450</v>
      </c>
      <c r="AD525" s="39">
        <f>J525*1.3+400+153.9</f>
        <v>4653.8530000000001</v>
      </c>
      <c r="AE525" s="39">
        <f>SUMIFS('CUSTO MENSAL FUNC NOVO'!H:H,'CUSTO MENSAL FUNC NOVO'!A:A,'VALORES MENSAIS'!AC525)</f>
        <v>3296.25</v>
      </c>
      <c r="AF525" s="27">
        <f>IF($R525&gt;0,$R525,$S525)+$Y525+$Z525</f>
        <v>1083.3255000000001</v>
      </c>
      <c r="AG525" s="27">
        <f>IF($R525&gt;0,$R525,$S525)+$Y525+$Z525</f>
        <v>1083.3255000000001</v>
      </c>
      <c r="AH525" s="27">
        <f>IF($R525&gt;0,$R525,$S525)+$Y525+$Z525</f>
        <v>1083.3255000000001</v>
      </c>
      <c r="AI525" s="27">
        <f>IF($R525&gt;0,$R525,$S525)+$Y525+$Z525</f>
        <v>1083.3255000000001</v>
      </c>
      <c r="AJ525" s="27">
        <f>IF($O525&gt;=AJ$1,$S525+$Y525+$Z525,$Y525+$Z525)</f>
        <v>1083.3255000000001</v>
      </c>
      <c r="AK525" s="27">
        <f>IF($O525&gt;=AK$1,$S525+$Y525+$Z525,$Y525+$Z525)</f>
        <v>1083.3255000000001</v>
      </c>
      <c r="AL525" s="27">
        <f>IF($O525&gt;=AL$1,$S525+$Y525+$Z525,$Y525+$Z525)</f>
        <v>1083.3255000000001</v>
      </c>
      <c r="AM525" s="27">
        <f>IF($O525&gt;=AM$1,$S525+$Y525+$Z525,$Y525+$Z525)</f>
        <v>1083.3255000000001</v>
      </c>
      <c r="AN525" s="27">
        <f>IF($O525&gt;=AN$1,$S525+$Y525+$Z525,$Y525+$Z525)</f>
        <v>1083.3255000000001</v>
      </c>
      <c r="AO525" s="27">
        <f>IF($O525&gt;=AO$1,$S525+$Y525+$Z525,$Y525+$Z525)</f>
        <v>1083.3255000000001</v>
      </c>
      <c r="AP525" s="27">
        <f>IF($O525&gt;=AP$1,$S525+$Y525+$Z525,$Y525+$Z525)</f>
        <v>1083.3255000000001</v>
      </c>
      <c r="AQ525" s="27">
        <f>IF($O525&gt;=AQ$1,$S525+$Y525+$Z525,$Y525+$Z525)</f>
        <v>1083.3255000000001</v>
      </c>
      <c r="AR525" s="27">
        <f>IF($O525&gt;=AR$1,$S525+$Y525+$Z525,$Y525+$Z525)</f>
        <v>1083.3255000000001</v>
      </c>
      <c r="AS525" s="27">
        <f>IF($O525&gt;=AS$1,$S525+$Y525+$Z525,$Y525+$Z525)</f>
        <v>1083.3255000000001</v>
      </c>
      <c r="AT525" s="27">
        <f>IF($O525&gt;=AT$1,$S525+$Y525+$Z525,$Y525+$Z525)</f>
        <v>1083.3255000000001</v>
      </c>
      <c r="AU525" s="27">
        <f>IF($O525&gt;=AU$1,$S525+$Y525+$Z525,$Y525+$Z525)</f>
        <v>1083.3255000000001</v>
      </c>
      <c r="AV525" s="27">
        <f>IF($O525&gt;=AV$1,$S525+$Y525+$Z525,$Y525+$Z525)</f>
        <v>1083.3255000000001</v>
      </c>
      <c r="AW525" s="27">
        <f>IF($O525&gt;=AW$1,$S525+$Y525+$Z525,$Y525+$Z525)</f>
        <v>1083.3255000000001</v>
      </c>
      <c r="AX525" s="27">
        <f>IF($O525&gt;=AX$1,$S525+$Y525+$Z525,$Y525+$Z525)</f>
        <v>1083.3255000000001</v>
      </c>
      <c r="AY525" s="27">
        <f>IF($O525&gt;=AY$1,$S525+$Y525+$Z525,$Y525+$Z525)</f>
        <v>1083.3255000000001</v>
      </c>
      <c r="AZ525" s="27">
        <f>IF($O525&gt;=AZ$1,$S525+$Y525+$Z525,$Y525+$Z525)</f>
        <v>1083.3255000000001</v>
      </c>
      <c r="BA525" s="27">
        <f>IF($O525&gt;=BA$1,$S525+$Y525+$Z525,$Y525+$Z525)</f>
        <v>1083.3255000000001</v>
      </c>
      <c r="BB525" s="27">
        <f>IF($O525&gt;=BB$1,$S525+$Y525+$Z525,$Y525+$Z525)</f>
        <v>1083.3255000000001</v>
      </c>
      <c r="BC525" s="27">
        <f>IF($O525&gt;=BC$1,$S525+$Y525+$Z525,$Y525+$Z525)</f>
        <v>1083.3255000000001</v>
      </c>
      <c r="BD525" s="27">
        <f>IF($O525&gt;=BD$1,$S525+$Y525+$Z525,$Y525+$Z525)</f>
        <v>1083.3255000000001</v>
      </c>
      <c r="BE525" s="27">
        <f>IF($O525&gt;=BE$1,$S525+$Y525+$Z525,$Y525+$Z525)</f>
        <v>1083.3255000000001</v>
      </c>
      <c r="BF525" s="27">
        <f>IF($O525&gt;=BF$1,$S525+$Y525+$Z525,$Y525+$Z525)</f>
        <v>1083.3255000000001</v>
      </c>
      <c r="BG525" s="27">
        <f>IF($O525&gt;=BG$1,$S525+$Y525+$Z525,$Y525+$Z525)</f>
        <v>1083.3255000000001</v>
      </c>
      <c r="BH525" s="27">
        <f>IF($O525&gt;=BH$1,$S525+$Y525+$Z525,$Y525+$Z525)</f>
        <v>1083.3255000000001</v>
      </c>
      <c r="BI525" s="27">
        <f>IF($O525&gt;=BI$1,$S525+$Y525+$Z525,$Y525+$Z525)</f>
        <v>1083.3255000000001</v>
      </c>
      <c r="BJ525" s="27">
        <f>IF($O525&gt;=BJ$1,$S525+$Y525+$Z525,$Y525+$Z525)</f>
        <v>1083.3255000000001</v>
      </c>
      <c r="BK525" s="27">
        <f>IF($O525&gt;=BK$1,$S525+$Y525+$Z525,$Y525+$Z525)</f>
        <v>1083.3255000000001</v>
      </c>
      <c r="BL525" s="27">
        <f>IF($O525&gt;=BL$1,$S525+$Y525+$Z525,$Y525+$Z525)</f>
        <v>1083.3255000000001</v>
      </c>
      <c r="BM525" s="27">
        <f>IF($O525&gt;=BM$1,$S525+$Y525+$Z525,$Y525+$Z525)</f>
        <v>1083.3255000000001</v>
      </c>
      <c r="BN525" s="27">
        <f>IF($O525&gt;=BN$1,$S525+$Y525+$Z525,$Y525+$Z525)</f>
        <v>1083.3255000000001</v>
      </c>
      <c r="BO525" s="27">
        <f>IF($O525&gt;=BO$1,$S525+$Y525+$Z525,$Y525+$Z525)</f>
        <v>1083.3255000000001</v>
      </c>
      <c r="BP525" s="27">
        <f>IF($O525&gt;=BP$1,$S525+$Y525+$Z525,$Y525+$Z525)</f>
        <v>1083.3255000000001</v>
      </c>
      <c r="BQ525" s="27">
        <f>IF($O525&gt;=BQ$1,$S525+$Y525+$Z525,$Y525+$Z525)</f>
        <v>1083.3255000000001</v>
      </c>
      <c r="BR525" s="27">
        <f>IF($O525&gt;=BR$1,$S525+$Y525+$Z525,$Y525+$Z525)</f>
        <v>1083.3255000000001</v>
      </c>
      <c r="BS525" s="27">
        <f>IF($O525&gt;=BS$1,$S525+$Y525+$Z525,$Y525+$Z525)</f>
        <v>1083.3255000000001</v>
      </c>
      <c r="BT525" s="27">
        <f>IF($O525&gt;=BT$1,$S525+$Y525+$Z525,$Y525+$Z525)</f>
        <v>1083.3255000000001</v>
      </c>
      <c r="BU525" s="27">
        <f>IF($O525&gt;=BU$1,$S525+$Y525+$Z525,$Y525+$Z525)</f>
        <v>1083.3255000000001</v>
      </c>
      <c r="BV525" s="27">
        <f>IF($O525&gt;=BV$1,$S525+$Y525+$Z525,$Y525+$Z525)</f>
        <v>1083.3255000000001</v>
      </c>
      <c r="BW525" s="27">
        <f>IF($O525&gt;=BW$1,$S525+$Y525+$Z525,$Y525+$Z525)</f>
        <v>1083.3255000000001</v>
      </c>
      <c r="BX525" s="27">
        <f>IF($O525&gt;=BX$1,$S525+$Y525+$Z525,$Y525+$Z525)</f>
        <v>1083.3255000000001</v>
      </c>
      <c r="BY525" s="27">
        <f>IF($O525&gt;=BY$1,$S525+$Y525+$Z525,$Y525+$Z525)</f>
        <v>1083.3255000000001</v>
      </c>
      <c r="BZ525" s="27">
        <f>IF($O525&gt;=BZ$1,$S525+$Y525+$Z525,$Y525+$Z525)</f>
        <v>1083.3255000000001</v>
      </c>
      <c r="CA525" s="27">
        <f>IF($O525&gt;=CA$1,$S525+$Y525+$Z525,$Y525+$Z525)</f>
        <v>1083.3255000000001</v>
      </c>
      <c r="CB525" s="27">
        <f>IF($O525&gt;=CB$1,$S525+$Y525+$Z525,$Y525+$Z525)</f>
        <v>1083.3255000000001</v>
      </c>
      <c r="CC525" s="27">
        <f>IF($O525&gt;=CC$1,$S525+$Y525+$Z525,$Y525+$Z525)</f>
        <v>1083.3255000000001</v>
      </c>
      <c r="CD525" s="27">
        <f>IF($O525&gt;=CD$1,$S525+$Y525+$Z525,$Y525+$Z525)</f>
        <v>1083.3255000000001</v>
      </c>
      <c r="CE525" s="27">
        <f>IF($O525&gt;=CE$1,$S525+$Y525+$Z525,$Y525+$Z525)</f>
        <v>1083.3255000000001</v>
      </c>
      <c r="CF525" s="27">
        <f>IF($O525&gt;=CF$1,$S525+$Y525+$Z525,$Y525+$Z525)</f>
        <v>1083.3255000000001</v>
      </c>
      <c r="CG525" s="27">
        <f>IF($O525&gt;=CG$1,$S525+$Y525+$Z525,$Y525+$Z525)</f>
        <v>1083.3255000000001</v>
      </c>
      <c r="CH525" s="27">
        <f>IF($O525&gt;=CH$1,$S525+$Y525+$Z525,$Y525+$Z525)</f>
        <v>1083.3255000000001</v>
      </c>
      <c r="CI525" s="27">
        <f>IF($O525&gt;=CI$1,$S525+$Y525+$Z525,$Y525+$Z525)</f>
        <v>1083.3255000000001</v>
      </c>
      <c r="CJ525" s="27">
        <f>IF($O525&gt;=CJ$1,$S525+$Y525+$Z525,$Y525+$Z525)</f>
        <v>1083.3255000000001</v>
      </c>
      <c r="CK525" s="27">
        <f>IF($O525&gt;=CK$1,$S525+$Y525+$Z525,$Y525+$Z525)</f>
        <v>1083.3255000000001</v>
      </c>
      <c r="CL525" s="27">
        <f>IF($O525&gt;=CL$1,$S525+$Y525+$Z525,$Y525+$Z525)</f>
        <v>1083.3255000000001</v>
      </c>
      <c r="CM525" s="27">
        <f>IF($O525&gt;=CM$1,$S525+$Y525+$Z525,$Y525+$Z525)</f>
        <v>1083.3255000000001</v>
      </c>
      <c r="CN525" s="27">
        <f>IF($O525&gt;=CN$1,$S525+$Y525,$Y525)</f>
        <v>683.32550000000015</v>
      </c>
      <c r="CO525" s="27">
        <f>IF($O525&gt;=CO$1,$S525+$Y525,$Y525)</f>
        <v>683.32550000000015</v>
      </c>
      <c r="CP525" s="27">
        <f>IF($O525&gt;=CP$1,$S525+$Y525,$Y525)</f>
        <v>683.32550000000015</v>
      </c>
      <c r="CQ525" s="27">
        <f>IF($O525&gt;=CQ$1,$S525+$Y525,$Y525)</f>
        <v>683.32550000000015</v>
      </c>
      <c r="CR525" s="27">
        <f>IF($O525&gt;=CR$1,$S525+$Y525,$Y525)</f>
        <v>683.32550000000015</v>
      </c>
      <c r="CS525" s="27">
        <f>IF($O525&gt;=CS$1,$S525+$Y525,$Y525)</f>
        <v>683.32550000000015</v>
      </c>
      <c r="CT525" s="27">
        <f>IF($O525&gt;=CT$1,$S525+$Y525,$Y525)</f>
        <v>683.32550000000015</v>
      </c>
      <c r="CU525" s="27">
        <f>IF($O525&gt;=CU$1,$S525+$Y525,$Y525)</f>
        <v>683.32550000000015</v>
      </c>
      <c r="CV525" s="27">
        <f>IF($O525&gt;=CV$1,$S525+$Y525,$Y525)</f>
        <v>683.32550000000015</v>
      </c>
      <c r="CW525" s="27">
        <f>IF($O525&gt;=CW$1,$S525+$Y525,$Y525)</f>
        <v>683.32550000000015</v>
      </c>
      <c r="CX525" s="27">
        <f>IF($O525&gt;=CX$1,$S525+$Y525,$Y525)</f>
        <v>683.32550000000015</v>
      </c>
      <c r="CY525" s="27">
        <f>IF($O525&gt;=CY$1,$S525+$Y525,$Y525)</f>
        <v>683.32550000000015</v>
      </c>
      <c r="CZ525" s="27">
        <f>IF($O525&gt;=CZ$1,$S525+$Y525,$Y525)</f>
        <v>683.32550000000015</v>
      </c>
      <c r="DA525" s="27">
        <f>IF($O525&gt;=DA$1,$S525+$Y525,$Y525)</f>
        <v>683.32550000000015</v>
      </c>
      <c r="DB525" s="27">
        <f>IF($O525&gt;=DB$1,$S525+$Y525,$Y525)</f>
        <v>683.32550000000015</v>
      </c>
      <c r="DC525" s="27">
        <f>IF($O525&gt;=DC$1,$S525+$Y525,$Y525)</f>
        <v>683.32550000000015</v>
      </c>
      <c r="DD525" s="27">
        <f>IF($O525&gt;=DD$1,$S525+$Y525,$Y525)</f>
        <v>683.32550000000015</v>
      </c>
      <c r="DE525" s="27">
        <f>IF($O525&gt;=DE$1,$S525+$Y525,$Y525)</f>
        <v>683.32550000000015</v>
      </c>
      <c r="DF525" s="27">
        <f>IF($O525&gt;=DF$1,$S525+$Y525,$Y525)</f>
        <v>683.32550000000015</v>
      </c>
      <c r="DG525" s="27">
        <f>IF($O525&gt;=DG$1,$S525+$Y525,$Y525)</f>
        <v>683.32550000000015</v>
      </c>
      <c r="DH525" s="27">
        <f>IF($O525&gt;=DH$1,$S525+$Y525,$Y525)</f>
        <v>683.32550000000015</v>
      </c>
      <c r="DI525" s="27">
        <f>IF($O525&gt;=DI$1,$S525+$Y525,$Y525)</f>
        <v>683.32550000000015</v>
      </c>
      <c r="DJ525" s="27">
        <f>IF($O525&gt;=DJ$1,$S525+$Y525,$Y525)</f>
        <v>683.32550000000015</v>
      </c>
      <c r="DK525" s="27">
        <f>IF($O525&gt;=DK$1,$S525+$Y525,$Y525)</f>
        <v>683.32550000000015</v>
      </c>
      <c r="DL525" s="27">
        <f>IF($O525&gt;=DL$1,$S525+$Y525,$Y525)</f>
        <v>683.32550000000015</v>
      </c>
      <c r="DM525" s="27">
        <f>IF($O525&gt;=DM$1,$S525+$Y525,$Y525)</f>
        <v>683.32550000000015</v>
      </c>
      <c r="DN525" s="27">
        <f>IF($O525&gt;=DN$1,$S525+$Y525,$Y525)</f>
        <v>683.32550000000015</v>
      </c>
      <c r="DO525" s="27">
        <f>IF($O525&gt;=DO$1,$S525+$Y525,$Y525)</f>
        <v>683.32550000000015</v>
      </c>
      <c r="DP525" s="27">
        <f>IF($O525&gt;=DP$1,$S525+$Y525,$Y525)</f>
        <v>683.32550000000015</v>
      </c>
      <c r="DQ525" s="27">
        <f>IF($O525&gt;=DQ$1,$S525+$Y525,$Y525)</f>
        <v>683.32550000000015</v>
      </c>
      <c r="DR525" s="27">
        <f>IF($O525&gt;=DR$1,$S525+$Y525,$Y525)</f>
        <v>683.32550000000015</v>
      </c>
      <c r="DS525" s="27">
        <f>IF($O525&gt;=DS$1,$S525+$Y525,$Y525)</f>
        <v>683.32550000000015</v>
      </c>
      <c r="DT525" s="27">
        <f>IF($O525&gt;=DT$1,$S525+$Y525,$Y525)</f>
        <v>683.32550000000015</v>
      </c>
      <c r="DU525" s="27">
        <f>IF($O525&gt;=DU$1,$S525+$Y525,$Y525)</f>
        <v>683.32550000000015</v>
      </c>
      <c r="DV525" s="27">
        <f>IF($O525&gt;=DV$1,$S525+$Y525,$Y525)</f>
        <v>683.32550000000015</v>
      </c>
      <c r="DW525" s="27">
        <f>IF($O525&gt;=DW$1,$S525+$Y525,$Y525)</f>
        <v>683.32550000000015</v>
      </c>
      <c r="DX525" s="27">
        <f>IF($O525&gt;=DX$1,$S525+$Y525,$Y525)</f>
        <v>683.32550000000015</v>
      </c>
      <c r="DY525" s="27">
        <f>IF($O525&gt;=DY$1,$S525+$Y525,$Y525)</f>
        <v>683.32550000000015</v>
      </c>
      <c r="DZ525" s="27">
        <f>IF($O525&gt;=DZ$1,$S525+$Y525,$Y525)</f>
        <v>683.32550000000015</v>
      </c>
      <c r="EA525" s="27">
        <f>IF($O525&gt;=EA$1,$S525+$Y525,$Y525)</f>
        <v>683.32550000000015</v>
      </c>
      <c r="EB525" s="27">
        <f>IF($O525&gt;=EB$1,$S525+$Y525,$Y525)</f>
        <v>683.32550000000015</v>
      </c>
      <c r="EC525" s="27">
        <f>IF($O525&gt;=EC$1,$S525+$Y525,$Y525)</f>
        <v>683.32550000000015</v>
      </c>
      <c r="ED525" s="27">
        <f>IF($O525&gt;=ED$1,$S525+$Y525,$Y525)</f>
        <v>683.32550000000015</v>
      </c>
      <c r="EE525" s="27">
        <f>IF($O525&gt;=EE$1,$S525+$Y525,$Y525)</f>
        <v>683.32550000000015</v>
      </c>
      <c r="EF525" s="27">
        <f>IF($O525&gt;=EF$1,$S525+$Y525,$Y525)</f>
        <v>683.32550000000015</v>
      </c>
      <c r="EG525" s="27">
        <f>IF($O525&gt;=EG$1,$S525+$Y525,$Y525)</f>
        <v>683.32550000000015</v>
      </c>
      <c r="EH525" s="27">
        <f>IF($O525&gt;=EH$1,$S525+$Y525,$Y525)</f>
        <v>683.32550000000015</v>
      </c>
      <c r="EI525" s="27">
        <f>IF($O525&gt;=EI$1,$S525+$Y525,$Y525)</f>
        <v>683.32550000000015</v>
      </c>
      <c r="EJ525" s="27">
        <f>IF($O525&gt;=EJ$1,$S525+$Y525,$Y525)</f>
        <v>683.32550000000015</v>
      </c>
      <c r="EK525" s="27">
        <f>IF($O525&gt;=EK$1,$S525+$Y525,$Y525)</f>
        <v>683.32550000000015</v>
      </c>
      <c r="EL525" s="27">
        <f>IF($O525&gt;=EL$1,$S525+$Y525,$Y525)</f>
        <v>683.32550000000015</v>
      </c>
      <c r="EM525" s="27">
        <f>IF($O525&gt;=EM$1,$S525+$Y525,$Y525)</f>
        <v>683.32550000000015</v>
      </c>
      <c r="EN525" s="27">
        <f>IF($O525&gt;=EN$1,$S525+$Y525,$Y525)</f>
        <v>683.32550000000015</v>
      </c>
      <c r="EO525" s="27">
        <f>IF($O525&gt;=EO$1,$S525+$Y525,$Y525)</f>
        <v>683.32550000000015</v>
      </c>
      <c r="EP525" s="27">
        <f>IF($O525&gt;=EP$1,$S525+$Y525,$Y525)</f>
        <v>683.32550000000015</v>
      </c>
      <c r="EQ525" s="27">
        <f>IF($O525&gt;=EQ$1,$S525+$Y525,$Y525)</f>
        <v>683.32550000000015</v>
      </c>
      <c r="ER525" s="27">
        <f>IF($O525&gt;=ER$1,$S525+$Y525,$Y525)</f>
        <v>683.32550000000015</v>
      </c>
      <c r="ES525" s="27">
        <f>IF($O525&gt;=ES$1,$S525+$Y525,$Y525)</f>
        <v>683.32550000000015</v>
      </c>
      <c r="ET525" s="27">
        <f>IF($O525&gt;=ET$1,$S525+$Y525,$Y525)</f>
        <v>683.32550000000015</v>
      </c>
      <c r="EU525" s="27">
        <f>IF($O525&gt;=EU$1,$S525+$Y525,$Y525)</f>
        <v>683.32550000000015</v>
      </c>
      <c r="EV525" s="27">
        <f>IF($O525&gt;=EV$1,$S525,0)</f>
        <v>683.32550000000015</v>
      </c>
      <c r="EW525" s="27">
        <f>IF($O525&gt;=EW$1,$S525,0)</f>
        <v>683.32550000000015</v>
      </c>
      <c r="EX525" s="27">
        <f>IF($O525&gt;=EX$1,$S525,0)</f>
        <v>683.32550000000015</v>
      </c>
      <c r="EY525" s="27">
        <f>IF($O525&gt;=EY$1,$S525,0)</f>
        <v>683.32550000000015</v>
      </c>
      <c r="EZ525" s="27">
        <f>IF($O525&gt;=EZ$1,$S525,0)</f>
        <v>683.32550000000015</v>
      </c>
      <c r="FA525" s="27">
        <f>IF($O525&gt;=FA$1,$S525,0)</f>
        <v>683.32550000000015</v>
      </c>
      <c r="FB525" s="27">
        <f>IF($O525&gt;=FB$1,$S525,0)</f>
        <v>683.32550000000015</v>
      </c>
      <c r="FC525" s="27">
        <f>IF($O525&gt;=FC$1,$S525,0)</f>
        <v>683.32550000000015</v>
      </c>
      <c r="FD525" s="27">
        <f>IF($O525&gt;=FD$1,$S525,0)</f>
        <v>683.32550000000015</v>
      </c>
      <c r="FE525" s="27">
        <f>IF($O525&gt;=FE$1,$S525,0)</f>
        <v>683.32550000000015</v>
      </c>
      <c r="FF525" s="27">
        <f>IF($O525&gt;=FF$1,$S525,0)</f>
        <v>683.32550000000015</v>
      </c>
      <c r="FG525" s="27">
        <f>IF($O525&gt;=FG$1,$S525,0)</f>
        <v>683.32550000000015</v>
      </c>
      <c r="FH525" s="27">
        <f>IF($O525&gt;=FH$1,$S525,0)</f>
        <v>0</v>
      </c>
      <c r="FI525" s="27">
        <f>IF($O525&gt;=FI$1,$S525,0)</f>
        <v>0</v>
      </c>
      <c r="FJ525" s="27">
        <f>IF($O525&gt;=FJ$1,$S525,0)</f>
        <v>0</v>
      </c>
      <c r="FK525" s="27">
        <f>IF($O525&gt;=FK$1,$S525,0)</f>
        <v>0</v>
      </c>
      <c r="FL525" s="27">
        <f>IF($O525&gt;=FL$1,$S525,0)</f>
        <v>0</v>
      </c>
      <c r="FM525" s="27">
        <f>IF($O525&gt;=FM$1,$S525,0)</f>
        <v>0</v>
      </c>
      <c r="FN525" s="27">
        <f>IF($O525&gt;=FN$1,$S525,0)</f>
        <v>0</v>
      </c>
      <c r="FO525" s="27">
        <f>IF($O525&gt;=FO$1,$S525,0)</f>
        <v>0</v>
      </c>
      <c r="FP525" s="27">
        <f>IF($O525&gt;=FP$1,$S525,0)</f>
        <v>0</v>
      </c>
      <c r="FQ525" s="27">
        <f>IF($O525&gt;=FQ$1,$S525,0)</f>
        <v>0</v>
      </c>
      <c r="FR525" s="27">
        <f>IF($O525&gt;=FR$1,$S525,0)</f>
        <v>0</v>
      </c>
      <c r="FS525" s="27">
        <f>IF($O525&gt;=FS$1,$S525,0)</f>
        <v>0</v>
      </c>
      <c r="FT525" s="27">
        <f>IF($O525&gt;=FT$1,$S525,0)</f>
        <v>0</v>
      </c>
      <c r="FU525" s="27">
        <f>IF($O525&gt;=FU$1,$S525,0)</f>
        <v>0</v>
      </c>
      <c r="FV525" s="27">
        <f>IF($O525&gt;=FV$1,$S525,0)</f>
        <v>0</v>
      </c>
      <c r="FW525" s="27">
        <f>IF($O525&gt;=FW$1,$S525,0)</f>
        <v>0</v>
      </c>
      <c r="FX525" s="27">
        <f>IF($O525&gt;=FX$1,$S525,0)</f>
        <v>0</v>
      </c>
      <c r="FY525" s="27">
        <f>IF($O525&gt;=FY$1,$S525,0)</f>
        <v>0</v>
      </c>
      <c r="FZ525" s="27">
        <f>IF($O525&gt;=FZ$1,$S525,0)</f>
        <v>0</v>
      </c>
      <c r="GA525" s="27">
        <f>IF($O525&gt;=GA$1,$S525,0)</f>
        <v>0</v>
      </c>
      <c r="GB525" s="27">
        <f>IF($O525&gt;=GB$1,$S525,0)</f>
        <v>0</v>
      </c>
      <c r="GC525" s="27">
        <f>IF($O525&gt;=GC$1,$S525,0)</f>
        <v>0</v>
      </c>
      <c r="GD525" s="27">
        <f>IF($O525&gt;=GD$1,$S525,0)</f>
        <v>0</v>
      </c>
      <c r="GE525" s="27">
        <f>IF($O525&gt;=GE$1,$S525,0)</f>
        <v>0</v>
      </c>
      <c r="GF525" s="27">
        <f>IF($O525&gt;=GF$1,$S525,0)</f>
        <v>0</v>
      </c>
      <c r="GG525" s="27">
        <f>IF($O525&gt;=GG$1,$S525,0)</f>
        <v>0</v>
      </c>
      <c r="GH525" s="27">
        <f>IF($O525&gt;=GH$1,$S525,0)</f>
        <v>0</v>
      </c>
      <c r="GI525" s="27">
        <f>IF($O525&gt;=GI$1,$S525,0)</f>
        <v>0</v>
      </c>
      <c r="GJ525" s="27">
        <f>IF($O525&gt;=GJ$1,$S525,0)</f>
        <v>0</v>
      </c>
      <c r="GK525" s="27">
        <f>IF($O525&gt;=GK$1,$S525,0)</f>
        <v>0</v>
      </c>
      <c r="GL525" s="27">
        <f>IF($O525&gt;=GL$1,$S525,0)</f>
        <v>0</v>
      </c>
      <c r="GM525" s="27">
        <f>IF($O525&gt;=GM$1,$S525,0)</f>
        <v>0</v>
      </c>
      <c r="GN525" s="27">
        <f>IF($O525&gt;=GN$1,$S525,0)</f>
        <v>0</v>
      </c>
      <c r="GO525" s="27">
        <f>IF($O525&gt;=GO$1,$S525,0)</f>
        <v>0</v>
      </c>
      <c r="GP525" s="27">
        <f>IF($O525&gt;=GP$1,$S525,0)</f>
        <v>0</v>
      </c>
      <c r="GQ525" s="27">
        <f>IF($O525&gt;=GQ$1,$S525,0)</f>
        <v>0</v>
      </c>
      <c r="GR525" s="27">
        <f>IF($O525&gt;=GR$1,$S525,0)</f>
        <v>0</v>
      </c>
      <c r="GS525" s="27">
        <f>IF($O525&gt;=GS$1,$S525,0)</f>
        <v>0</v>
      </c>
      <c r="GT525" s="27">
        <f>IF($O525&gt;=GT$1,$S525,0)</f>
        <v>0</v>
      </c>
      <c r="GU525" s="27">
        <f>IF($O525&gt;=GU$1,$S525,0)</f>
        <v>0</v>
      </c>
      <c r="GV525" s="27">
        <f>IF($O525&gt;=GV$1,$S525,0)</f>
        <v>0</v>
      </c>
      <c r="GW525" s="27">
        <f>IF($O525&gt;=GW$1,$S525,0)</f>
        <v>0</v>
      </c>
      <c r="GX525" s="27">
        <f>IF($O525&gt;=GX$1,$S525,0)</f>
        <v>0</v>
      </c>
      <c r="GY525" s="27">
        <f>IF($O525&gt;=GY$1,$S525,0)</f>
        <v>0</v>
      </c>
      <c r="GZ525" s="27">
        <f>IF($O525&gt;=GZ$1,$S525,0)</f>
        <v>0</v>
      </c>
      <c r="HA525" s="27">
        <f>IF($O525&gt;=HA$1,$S525,0)</f>
        <v>0</v>
      </c>
      <c r="HB525" s="27">
        <f>IF($O525&gt;=HB$1,$S525,0)</f>
        <v>0</v>
      </c>
      <c r="HC525" s="27">
        <f>IF($O525&gt;=HC$1,$S525,0)</f>
        <v>0</v>
      </c>
    </row>
    <row r="526" spans="1:211">
      <c r="A526" s="3">
        <v>37281</v>
      </c>
      <c r="B526" s="3" t="s">
        <v>622</v>
      </c>
      <c r="C526" s="3" t="s">
        <v>450</v>
      </c>
      <c r="D526" s="3">
        <v>51</v>
      </c>
      <c r="E526" s="4">
        <v>32694</v>
      </c>
      <c r="F526" s="5">
        <v>28.978082191780821</v>
      </c>
      <c r="G526" s="3" t="s">
        <v>446</v>
      </c>
      <c r="H526" s="4">
        <v>24785</v>
      </c>
      <c r="I526" s="9" t="s">
        <v>865</v>
      </c>
      <c r="J526" s="5">
        <v>3183.44</v>
      </c>
      <c r="K526" s="31">
        <v>271</v>
      </c>
      <c r="L526" s="32">
        <v>29</v>
      </c>
      <c r="M526" s="33">
        <f>VLOOKUP(L526,FIND,3,TRUE)</f>
        <v>1.5</v>
      </c>
      <c r="N526" s="32">
        <f>IF(L526&gt;30,180,VLOOKUP(L526,TEMPO,2,FALSE))</f>
        <v>174</v>
      </c>
      <c r="O526" s="32">
        <f>IF(R526&gt;0,4,N526)</f>
        <v>174</v>
      </c>
      <c r="P526" s="96">
        <f>J526*M526*L526</f>
        <v>138479.63999999998</v>
      </c>
      <c r="Q526" s="96">
        <f>10934.45*2</f>
        <v>21868.9</v>
      </c>
      <c r="R526" s="96">
        <f>IF(P526&lt;=Q526,P526/4,0)</f>
        <v>0</v>
      </c>
      <c r="S526" s="5">
        <f>IF(P526&gt;=Q526,P526/N526,0)</f>
        <v>795.8599999999999</v>
      </c>
      <c r="T526" s="3"/>
      <c r="U526" s="3">
        <f>IF(T526="",1,0)</f>
        <v>1</v>
      </c>
      <c r="V526" s="3">
        <v>91</v>
      </c>
      <c r="W526" s="5">
        <v>0</v>
      </c>
      <c r="X526" s="5">
        <v>203.3</v>
      </c>
      <c r="Y526" s="5">
        <f>X526*W526</f>
        <v>0</v>
      </c>
      <c r="Z526" s="5">
        <v>400</v>
      </c>
      <c r="AA526" s="5">
        <f>S526+Y526+Z526</f>
        <v>1195.8599999999999</v>
      </c>
      <c r="AB526" s="39">
        <f>(J526/12+J526/12*1.3333333333+450/12+J526/30*6/12+J526)*1.3+Y526+Z526+153.9</f>
        <v>5614.7994222107263</v>
      </c>
      <c r="AC526" s="39" t="s">
        <v>450</v>
      </c>
      <c r="AD526" s="39">
        <f>J526*1.3+400+153.9</f>
        <v>4692.3720000000003</v>
      </c>
      <c r="AE526" s="39">
        <f>SUMIFS('CUSTO MENSAL FUNC NOVO'!H:H,'CUSTO MENSAL FUNC NOVO'!A:A,'VALORES MENSAIS'!AC526)</f>
        <v>3296.25</v>
      </c>
      <c r="AF526" s="27">
        <f>IF($R526&gt;0,$R526,$S526)+$Y526+$Z526</f>
        <v>1195.8599999999999</v>
      </c>
      <c r="AG526" s="27">
        <f>IF($R526&gt;0,$R526,$S526)+$Y526+$Z526</f>
        <v>1195.8599999999999</v>
      </c>
      <c r="AH526" s="27">
        <f>IF($R526&gt;0,$R526,$S526)+$Y526+$Z526</f>
        <v>1195.8599999999999</v>
      </c>
      <c r="AI526" s="27">
        <f>IF($R526&gt;0,$R526,$S526)+$Y526+$Z526</f>
        <v>1195.8599999999999</v>
      </c>
      <c r="AJ526" s="27">
        <f>IF($O526&gt;=AJ$1,$S526+$Y526+$Z526,$Y526+$Z526)</f>
        <v>1195.8599999999999</v>
      </c>
      <c r="AK526" s="27">
        <f>IF($O526&gt;=AK$1,$S526+$Y526+$Z526,$Y526+$Z526)</f>
        <v>1195.8599999999999</v>
      </c>
      <c r="AL526" s="27">
        <f>IF($O526&gt;=AL$1,$S526+$Y526+$Z526,$Y526+$Z526)</f>
        <v>1195.8599999999999</v>
      </c>
      <c r="AM526" s="27">
        <f>IF($O526&gt;=AM$1,$S526+$Y526+$Z526,$Y526+$Z526)</f>
        <v>1195.8599999999999</v>
      </c>
      <c r="AN526" s="27">
        <f>IF($O526&gt;=AN$1,$S526+$Y526+$Z526,$Y526+$Z526)</f>
        <v>1195.8599999999999</v>
      </c>
      <c r="AO526" s="27">
        <f>IF($O526&gt;=AO$1,$S526+$Y526+$Z526,$Y526+$Z526)</f>
        <v>1195.8599999999999</v>
      </c>
      <c r="AP526" s="27">
        <f>IF($O526&gt;=AP$1,$S526+$Y526+$Z526,$Y526+$Z526)</f>
        <v>1195.8599999999999</v>
      </c>
      <c r="AQ526" s="27">
        <f>IF($O526&gt;=AQ$1,$S526+$Y526+$Z526,$Y526+$Z526)</f>
        <v>1195.8599999999999</v>
      </c>
      <c r="AR526" s="27">
        <f>IF($O526&gt;=AR$1,$S526+$Y526+$Z526,$Y526+$Z526)</f>
        <v>1195.8599999999999</v>
      </c>
      <c r="AS526" s="27">
        <f>IF($O526&gt;=AS$1,$S526+$Y526+$Z526,$Y526+$Z526)</f>
        <v>1195.8599999999999</v>
      </c>
      <c r="AT526" s="27">
        <f>IF($O526&gt;=AT$1,$S526+$Y526+$Z526,$Y526+$Z526)</f>
        <v>1195.8599999999999</v>
      </c>
      <c r="AU526" s="27">
        <f>IF($O526&gt;=AU$1,$S526+$Y526+$Z526,$Y526+$Z526)</f>
        <v>1195.8599999999999</v>
      </c>
      <c r="AV526" s="27">
        <f>IF($O526&gt;=AV$1,$S526+$Y526+$Z526,$Y526+$Z526)</f>
        <v>1195.8599999999999</v>
      </c>
      <c r="AW526" s="27">
        <f>IF($O526&gt;=AW$1,$S526+$Y526+$Z526,$Y526+$Z526)</f>
        <v>1195.8599999999999</v>
      </c>
      <c r="AX526" s="27">
        <f>IF($O526&gt;=AX$1,$S526+$Y526+$Z526,$Y526+$Z526)</f>
        <v>1195.8599999999999</v>
      </c>
      <c r="AY526" s="27">
        <f>IF($O526&gt;=AY$1,$S526+$Y526+$Z526,$Y526+$Z526)</f>
        <v>1195.8599999999999</v>
      </c>
      <c r="AZ526" s="27">
        <f>IF($O526&gt;=AZ$1,$S526+$Y526+$Z526,$Y526+$Z526)</f>
        <v>1195.8599999999999</v>
      </c>
      <c r="BA526" s="27">
        <f>IF($O526&gt;=BA$1,$S526+$Y526+$Z526,$Y526+$Z526)</f>
        <v>1195.8599999999999</v>
      </c>
      <c r="BB526" s="27">
        <f>IF($O526&gt;=BB$1,$S526+$Y526+$Z526,$Y526+$Z526)</f>
        <v>1195.8599999999999</v>
      </c>
      <c r="BC526" s="27">
        <f>IF($O526&gt;=BC$1,$S526+$Y526+$Z526,$Y526+$Z526)</f>
        <v>1195.8599999999999</v>
      </c>
      <c r="BD526" s="27">
        <f>IF($O526&gt;=BD$1,$S526+$Y526+$Z526,$Y526+$Z526)</f>
        <v>1195.8599999999999</v>
      </c>
      <c r="BE526" s="27">
        <f>IF($O526&gt;=BE$1,$S526+$Y526+$Z526,$Y526+$Z526)</f>
        <v>1195.8599999999999</v>
      </c>
      <c r="BF526" s="27">
        <f>IF($O526&gt;=BF$1,$S526+$Y526+$Z526,$Y526+$Z526)</f>
        <v>1195.8599999999999</v>
      </c>
      <c r="BG526" s="27">
        <f>IF($O526&gt;=BG$1,$S526+$Y526+$Z526,$Y526+$Z526)</f>
        <v>1195.8599999999999</v>
      </c>
      <c r="BH526" s="27">
        <f>IF($O526&gt;=BH$1,$S526+$Y526+$Z526,$Y526+$Z526)</f>
        <v>1195.8599999999999</v>
      </c>
      <c r="BI526" s="27">
        <f>IF($O526&gt;=BI$1,$S526+$Y526+$Z526,$Y526+$Z526)</f>
        <v>1195.8599999999999</v>
      </c>
      <c r="BJ526" s="27">
        <f>IF($O526&gt;=BJ$1,$S526+$Y526+$Z526,$Y526+$Z526)</f>
        <v>1195.8599999999999</v>
      </c>
      <c r="BK526" s="27">
        <f>IF($O526&gt;=BK$1,$S526+$Y526+$Z526,$Y526+$Z526)</f>
        <v>1195.8599999999999</v>
      </c>
      <c r="BL526" s="27">
        <f>IF($O526&gt;=BL$1,$S526+$Y526+$Z526,$Y526+$Z526)</f>
        <v>1195.8599999999999</v>
      </c>
      <c r="BM526" s="27">
        <f>IF($O526&gt;=BM$1,$S526+$Y526+$Z526,$Y526+$Z526)</f>
        <v>1195.8599999999999</v>
      </c>
      <c r="BN526" s="27">
        <f>IF($O526&gt;=BN$1,$S526+$Y526+$Z526,$Y526+$Z526)</f>
        <v>1195.8599999999999</v>
      </c>
      <c r="BO526" s="27">
        <f>IF($O526&gt;=BO$1,$S526+$Y526+$Z526,$Y526+$Z526)</f>
        <v>1195.8599999999999</v>
      </c>
      <c r="BP526" s="27">
        <f>IF($O526&gt;=BP$1,$S526+$Y526+$Z526,$Y526+$Z526)</f>
        <v>1195.8599999999999</v>
      </c>
      <c r="BQ526" s="27">
        <f>IF($O526&gt;=BQ$1,$S526+$Y526+$Z526,$Y526+$Z526)</f>
        <v>1195.8599999999999</v>
      </c>
      <c r="BR526" s="27">
        <f>IF($O526&gt;=BR$1,$S526+$Y526+$Z526,$Y526+$Z526)</f>
        <v>1195.8599999999999</v>
      </c>
      <c r="BS526" s="27">
        <f>IF($O526&gt;=BS$1,$S526+$Y526+$Z526,$Y526+$Z526)</f>
        <v>1195.8599999999999</v>
      </c>
      <c r="BT526" s="27">
        <f>IF($O526&gt;=BT$1,$S526+$Y526+$Z526,$Y526+$Z526)</f>
        <v>1195.8599999999999</v>
      </c>
      <c r="BU526" s="27">
        <f>IF($O526&gt;=BU$1,$S526+$Y526+$Z526,$Y526+$Z526)</f>
        <v>1195.8599999999999</v>
      </c>
      <c r="BV526" s="27">
        <f>IF($O526&gt;=BV$1,$S526+$Y526+$Z526,$Y526+$Z526)</f>
        <v>1195.8599999999999</v>
      </c>
      <c r="BW526" s="27">
        <f>IF($O526&gt;=BW$1,$S526+$Y526+$Z526,$Y526+$Z526)</f>
        <v>1195.8599999999999</v>
      </c>
      <c r="BX526" s="27">
        <f>IF($O526&gt;=BX$1,$S526+$Y526+$Z526,$Y526+$Z526)</f>
        <v>1195.8599999999999</v>
      </c>
      <c r="BY526" s="27">
        <f>IF($O526&gt;=BY$1,$S526+$Y526+$Z526,$Y526+$Z526)</f>
        <v>1195.8599999999999</v>
      </c>
      <c r="BZ526" s="27">
        <f>IF($O526&gt;=BZ$1,$S526+$Y526+$Z526,$Y526+$Z526)</f>
        <v>1195.8599999999999</v>
      </c>
      <c r="CA526" s="27">
        <f>IF($O526&gt;=CA$1,$S526+$Y526+$Z526,$Y526+$Z526)</f>
        <v>1195.8599999999999</v>
      </c>
      <c r="CB526" s="27">
        <f>IF($O526&gt;=CB$1,$S526+$Y526+$Z526,$Y526+$Z526)</f>
        <v>1195.8599999999999</v>
      </c>
      <c r="CC526" s="27">
        <f>IF($O526&gt;=CC$1,$S526+$Y526+$Z526,$Y526+$Z526)</f>
        <v>1195.8599999999999</v>
      </c>
      <c r="CD526" s="27">
        <f>IF($O526&gt;=CD$1,$S526+$Y526+$Z526,$Y526+$Z526)</f>
        <v>1195.8599999999999</v>
      </c>
      <c r="CE526" s="27">
        <f>IF($O526&gt;=CE$1,$S526+$Y526+$Z526,$Y526+$Z526)</f>
        <v>1195.8599999999999</v>
      </c>
      <c r="CF526" s="27">
        <f>IF($O526&gt;=CF$1,$S526+$Y526+$Z526,$Y526+$Z526)</f>
        <v>1195.8599999999999</v>
      </c>
      <c r="CG526" s="27">
        <f>IF($O526&gt;=CG$1,$S526+$Y526+$Z526,$Y526+$Z526)</f>
        <v>1195.8599999999999</v>
      </c>
      <c r="CH526" s="27">
        <f>IF($O526&gt;=CH$1,$S526+$Y526+$Z526,$Y526+$Z526)</f>
        <v>1195.8599999999999</v>
      </c>
      <c r="CI526" s="27">
        <f>IF($O526&gt;=CI$1,$S526+$Y526+$Z526,$Y526+$Z526)</f>
        <v>1195.8599999999999</v>
      </c>
      <c r="CJ526" s="27">
        <f>IF($O526&gt;=CJ$1,$S526+$Y526+$Z526,$Y526+$Z526)</f>
        <v>1195.8599999999999</v>
      </c>
      <c r="CK526" s="27">
        <f>IF($O526&gt;=CK$1,$S526+$Y526+$Z526,$Y526+$Z526)</f>
        <v>1195.8599999999999</v>
      </c>
      <c r="CL526" s="27">
        <f>IF($O526&gt;=CL$1,$S526+$Y526+$Z526,$Y526+$Z526)</f>
        <v>1195.8599999999999</v>
      </c>
      <c r="CM526" s="27">
        <f>IF($O526&gt;=CM$1,$S526+$Y526+$Z526,$Y526+$Z526)</f>
        <v>1195.8599999999999</v>
      </c>
      <c r="CN526" s="27">
        <f>IF($O526&gt;=CN$1,$S526+$Y526,$Y526)</f>
        <v>795.8599999999999</v>
      </c>
      <c r="CO526" s="27">
        <f>IF($O526&gt;=CO$1,$S526+$Y526,$Y526)</f>
        <v>795.8599999999999</v>
      </c>
      <c r="CP526" s="27">
        <f>IF($O526&gt;=CP$1,$S526+$Y526,$Y526)</f>
        <v>795.8599999999999</v>
      </c>
      <c r="CQ526" s="27">
        <f>IF($O526&gt;=CQ$1,$S526+$Y526,$Y526)</f>
        <v>795.8599999999999</v>
      </c>
      <c r="CR526" s="27">
        <f>IF($O526&gt;=CR$1,$S526+$Y526,$Y526)</f>
        <v>795.8599999999999</v>
      </c>
      <c r="CS526" s="27">
        <f>IF($O526&gt;=CS$1,$S526+$Y526,$Y526)</f>
        <v>795.8599999999999</v>
      </c>
      <c r="CT526" s="27">
        <f>IF($O526&gt;=CT$1,$S526+$Y526,$Y526)</f>
        <v>795.8599999999999</v>
      </c>
      <c r="CU526" s="27">
        <f>IF($O526&gt;=CU$1,$S526+$Y526,$Y526)</f>
        <v>795.8599999999999</v>
      </c>
      <c r="CV526" s="27">
        <f>IF($O526&gt;=CV$1,$S526+$Y526,$Y526)</f>
        <v>795.8599999999999</v>
      </c>
      <c r="CW526" s="27">
        <f>IF($O526&gt;=CW$1,$S526+$Y526,$Y526)</f>
        <v>795.8599999999999</v>
      </c>
      <c r="CX526" s="27">
        <f>IF($O526&gt;=CX$1,$S526+$Y526,$Y526)</f>
        <v>795.8599999999999</v>
      </c>
      <c r="CY526" s="27">
        <f>IF($O526&gt;=CY$1,$S526+$Y526,$Y526)</f>
        <v>795.8599999999999</v>
      </c>
      <c r="CZ526" s="27">
        <f>IF($O526&gt;=CZ$1,$S526+$Y526,$Y526)</f>
        <v>795.8599999999999</v>
      </c>
      <c r="DA526" s="27">
        <f>IF($O526&gt;=DA$1,$S526+$Y526,$Y526)</f>
        <v>795.8599999999999</v>
      </c>
      <c r="DB526" s="27">
        <f>IF($O526&gt;=DB$1,$S526+$Y526,$Y526)</f>
        <v>795.8599999999999</v>
      </c>
      <c r="DC526" s="27">
        <f>IF($O526&gt;=DC$1,$S526+$Y526,$Y526)</f>
        <v>795.8599999999999</v>
      </c>
      <c r="DD526" s="27">
        <f>IF($O526&gt;=DD$1,$S526+$Y526,$Y526)</f>
        <v>795.8599999999999</v>
      </c>
      <c r="DE526" s="27">
        <f>IF($O526&gt;=DE$1,$S526+$Y526,$Y526)</f>
        <v>795.8599999999999</v>
      </c>
      <c r="DF526" s="27">
        <f>IF($O526&gt;=DF$1,$S526+$Y526,$Y526)</f>
        <v>795.8599999999999</v>
      </c>
      <c r="DG526" s="27">
        <f>IF($O526&gt;=DG$1,$S526+$Y526,$Y526)</f>
        <v>795.8599999999999</v>
      </c>
      <c r="DH526" s="27">
        <f>IF($O526&gt;=DH$1,$S526+$Y526,$Y526)</f>
        <v>795.8599999999999</v>
      </c>
      <c r="DI526" s="27">
        <f>IF($O526&gt;=DI$1,$S526+$Y526,$Y526)</f>
        <v>795.8599999999999</v>
      </c>
      <c r="DJ526" s="27">
        <f>IF($O526&gt;=DJ$1,$S526+$Y526,$Y526)</f>
        <v>795.8599999999999</v>
      </c>
      <c r="DK526" s="27">
        <f>IF($O526&gt;=DK$1,$S526+$Y526,$Y526)</f>
        <v>795.8599999999999</v>
      </c>
      <c r="DL526" s="27">
        <f>IF($O526&gt;=DL$1,$S526+$Y526,$Y526)</f>
        <v>795.8599999999999</v>
      </c>
      <c r="DM526" s="27">
        <f>IF($O526&gt;=DM$1,$S526+$Y526,$Y526)</f>
        <v>795.8599999999999</v>
      </c>
      <c r="DN526" s="27">
        <f>IF($O526&gt;=DN$1,$S526+$Y526,$Y526)</f>
        <v>795.8599999999999</v>
      </c>
      <c r="DO526" s="27">
        <f>IF($O526&gt;=DO$1,$S526+$Y526,$Y526)</f>
        <v>795.8599999999999</v>
      </c>
      <c r="DP526" s="27">
        <f>IF($O526&gt;=DP$1,$S526+$Y526,$Y526)</f>
        <v>795.8599999999999</v>
      </c>
      <c r="DQ526" s="27">
        <f>IF($O526&gt;=DQ$1,$S526+$Y526,$Y526)</f>
        <v>795.8599999999999</v>
      </c>
      <c r="DR526" s="27">
        <f>IF($O526&gt;=DR$1,$S526+$Y526,$Y526)</f>
        <v>795.8599999999999</v>
      </c>
      <c r="DS526" s="27">
        <f>IF($O526&gt;=DS$1,$S526+$Y526,$Y526)</f>
        <v>795.8599999999999</v>
      </c>
      <c r="DT526" s="27">
        <f>IF($O526&gt;=DT$1,$S526+$Y526,$Y526)</f>
        <v>795.8599999999999</v>
      </c>
      <c r="DU526" s="27">
        <f>IF($O526&gt;=DU$1,$S526+$Y526,$Y526)</f>
        <v>795.8599999999999</v>
      </c>
      <c r="DV526" s="27">
        <f>IF($O526&gt;=DV$1,$S526+$Y526,$Y526)</f>
        <v>795.8599999999999</v>
      </c>
      <c r="DW526" s="27">
        <f>IF($O526&gt;=DW$1,$S526+$Y526,$Y526)</f>
        <v>795.8599999999999</v>
      </c>
      <c r="DX526" s="27">
        <f>IF($O526&gt;=DX$1,$S526+$Y526,$Y526)</f>
        <v>795.8599999999999</v>
      </c>
      <c r="DY526" s="27">
        <f>IF($O526&gt;=DY$1,$S526+$Y526,$Y526)</f>
        <v>795.8599999999999</v>
      </c>
      <c r="DZ526" s="27">
        <f>IF($O526&gt;=DZ$1,$S526+$Y526,$Y526)</f>
        <v>795.8599999999999</v>
      </c>
      <c r="EA526" s="27">
        <f>IF($O526&gt;=EA$1,$S526+$Y526,$Y526)</f>
        <v>795.8599999999999</v>
      </c>
      <c r="EB526" s="27">
        <f>IF($O526&gt;=EB$1,$S526+$Y526,$Y526)</f>
        <v>795.8599999999999</v>
      </c>
      <c r="EC526" s="27">
        <f>IF($O526&gt;=EC$1,$S526+$Y526,$Y526)</f>
        <v>795.8599999999999</v>
      </c>
      <c r="ED526" s="27">
        <f>IF($O526&gt;=ED$1,$S526+$Y526,$Y526)</f>
        <v>795.8599999999999</v>
      </c>
      <c r="EE526" s="27">
        <f>IF($O526&gt;=EE$1,$S526+$Y526,$Y526)</f>
        <v>795.8599999999999</v>
      </c>
      <c r="EF526" s="27">
        <f>IF($O526&gt;=EF$1,$S526+$Y526,$Y526)</f>
        <v>795.8599999999999</v>
      </c>
      <c r="EG526" s="27">
        <f>IF($O526&gt;=EG$1,$S526+$Y526,$Y526)</f>
        <v>795.8599999999999</v>
      </c>
      <c r="EH526" s="27">
        <f>IF($O526&gt;=EH$1,$S526+$Y526,$Y526)</f>
        <v>795.8599999999999</v>
      </c>
      <c r="EI526" s="27">
        <f>IF($O526&gt;=EI$1,$S526+$Y526,$Y526)</f>
        <v>795.8599999999999</v>
      </c>
      <c r="EJ526" s="27">
        <f>IF($O526&gt;=EJ$1,$S526+$Y526,$Y526)</f>
        <v>795.8599999999999</v>
      </c>
      <c r="EK526" s="27">
        <f>IF($O526&gt;=EK$1,$S526+$Y526,$Y526)</f>
        <v>795.8599999999999</v>
      </c>
      <c r="EL526" s="27">
        <f>IF($O526&gt;=EL$1,$S526+$Y526,$Y526)</f>
        <v>795.8599999999999</v>
      </c>
      <c r="EM526" s="27">
        <f>IF($O526&gt;=EM$1,$S526+$Y526,$Y526)</f>
        <v>795.8599999999999</v>
      </c>
      <c r="EN526" s="27">
        <f>IF($O526&gt;=EN$1,$S526+$Y526,$Y526)</f>
        <v>795.8599999999999</v>
      </c>
      <c r="EO526" s="27">
        <f>IF($O526&gt;=EO$1,$S526+$Y526,$Y526)</f>
        <v>795.8599999999999</v>
      </c>
      <c r="EP526" s="27">
        <f>IF($O526&gt;=EP$1,$S526+$Y526,$Y526)</f>
        <v>795.8599999999999</v>
      </c>
      <c r="EQ526" s="27">
        <f>IF($O526&gt;=EQ$1,$S526+$Y526,$Y526)</f>
        <v>795.8599999999999</v>
      </c>
      <c r="ER526" s="27">
        <f>IF($O526&gt;=ER$1,$S526+$Y526,$Y526)</f>
        <v>795.8599999999999</v>
      </c>
      <c r="ES526" s="27">
        <f>IF($O526&gt;=ES$1,$S526+$Y526,$Y526)</f>
        <v>795.8599999999999</v>
      </c>
      <c r="ET526" s="27">
        <f>IF($O526&gt;=ET$1,$S526+$Y526,$Y526)</f>
        <v>795.8599999999999</v>
      </c>
      <c r="EU526" s="27">
        <f>IF($O526&gt;=EU$1,$S526+$Y526,$Y526)</f>
        <v>795.8599999999999</v>
      </c>
      <c r="EV526" s="27">
        <f>IF($O526&gt;=EV$1,$S526,0)</f>
        <v>795.8599999999999</v>
      </c>
      <c r="EW526" s="27">
        <f>IF($O526&gt;=EW$1,$S526,0)</f>
        <v>795.8599999999999</v>
      </c>
      <c r="EX526" s="27">
        <f>IF($O526&gt;=EX$1,$S526,0)</f>
        <v>795.8599999999999</v>
      </c>
      <c r="EY526" s="27">
        <f>IF($O526&gt;=EY$1,$S526,0)</f>
        <v>795.8599999999999</v>
      </c>
      <c r="EZ526" s="27">
        <f>IF($O526&gt;=EZ$1,$S526,0)</f>
        <v>795.8599999999999</v>
      </c>
      <c r="FA526" s="27">
        <f>IF($O526&gt;=FA$1,$S526,0)</f>
        <v>795.8599999999999</v>
      </c>
      <c r="FB526" s="27">
        <f>IF($O526&gt;=FB$1,$S526,0)</f>
        <v>795.8599999999999</v>
      </c>
      <c r="FC526" s="27">
        <f>IF($O526&gt;=FC$1,$S526,0)</f>
        <v>795.8599999999999</v>
      </c>
      <c r="FD526" s="27">
        <f>IF($O526&gt;=FD$1,$S526,0)</f>
        <v>795.8599999999999</v>
      </c>
      <c r="FE526" s="27">
        <f>IF($O526&gt;=FE$1,$S526,0)</f>
        <v>795.8599999999999</v>
      </c>
      <c r="FF526" s="27">
        <f>IF($O526&gt;=FF$1,$S526,0)</f>
        <v>795.8599999999999</v>
      </c>
      <c r="FG526" s="27">
        <f>IF($O526&gt;=FG$1,$S526,0)</f>
        <v>795.8599999999999</v>
      </c>
      <c r="FH526" s="27">
        <f>IF($O526&gt;=FH$1,$S526,0)</f>
        <v>795.8599999999999</v>
      </c>
      <c r="FI526" s="27">
        <f>IF($O526&gt;=FI$1,$S526,0)</f>
        <v>795.8599999999999</v>
      </c>
      <c r="FJ526" s="27">
        <f>IF($O526&gt;=FJ$1,$S526,0)</f>
        <v>795.8599999999999</v>
      </c>
      <c r="FK526" s="27">
        <f>IF($O526&gt;=FK$1,$S526,0)</f>
        <v>795.8599999999999</v>
      </c>
      <c r="FL526" s="27">
        <f>IF($O526&gt;=FL$1,$S526,0)</f>
        <v>795.8599999999999</v>
      </c>
      <c r="FM526" s="27">
        <f>IF($O526&gt;=FM$1,$S526,0)</f>
        <v>795.8599999999999</v>
      </c>
      <c r="FN526" s="27">
        <f>IF($O526&gt;=FN$1,$S526,0)</f>
        <v>795.8599999999999</v>
      </c>
      <c r="FO526" s="27">
        <f>IF($O526&gt;=FO$1,$S526,0)</f>
        <v>795.8599999999999</v>
      </c>
      <c r="FP526" s="27">
        <f>IF($O526&gt;=FP$1,$S526,0)</f>
        <v>795.8599999999999</v>
      </c>
      <c r="FQ526" s="27">
        <f>IF($O526&gt;=FQ$1,$S526,0)</f>
        <v>795.8599999999999</v>
      </c>
      <c r="FR526" s="27">
        <f>IF($O526&gt;=FR$1,$S526,0)</f>
        <v>795.8599999999999</v>
      </c>
      <c r="FS526" s="27">
        <f>IF($O526&gt;=FS$1,$S526,0)</f>
        <v>795.8599999999999</v>
      </c>
      <c r="FT526" s="27">
        <f>IF($O526&gt;=FT$1,$S526,0)</f>
        <v>795.8599999999999</v>
      </c>
      <c r="FU526" s="27">
        <f>IF($O526&gt;=FU$1,$S526,0)</f>
        <v>795.8599999999999</v>
      </c>
      <c r="FV526" s="27">
        <f>IF($O526&gt;=FV$1,$S526,0)</f>
        <v>795.8599999999999</v>
      </c>
      <c r="FW526" s="27">
        <f>IF($O526&gt;=FW$1,$S526,0)</f>
        <v>795.8599999999999</v>
      </c>
      <c r="FX526" s="27">
        <f>IF($O526&gt;=FX$1,$S526,0)</f>
        <v>795.8599999999999</v>
      </c>
      <c r="FY526" s="27">
        <f>IF($O526&gt;=FY$1,$S526,0)</f>
        <v>795.8599999999999</v>
      </c>
      <c r="FZ526" s="27">
        <f>IF($O526&gt;=FZ$1,$S526,0)</f>
        <v>795.8599999999999</v>
      </c>
      <c r="GA526" s="27">
        <f>IF($O526&gt;=GA$1,$S526,0)</f>
        <v>795.8599999999999</v>
      </c>
      <c r="GB526" s="27">
        <f>IF($O526&gt;=GB$1,$S526,0)</f>
        <v>795.8599999999999</v>
      </c>
      <c r="GC526" s="27">
        <f>IF($O526&gt;=GC$1,$S526,0)</f>
        <v>795.8599999999999</v>
      </c>
      <c r="GD526" s="27">
        <f>IF($O526&gt;=GD$1,$S526,0)</f>
        <v>795.8599999999999</v>
      </c>
      <c r="GE526" s="27">
        <f>IF($O526&gt;=GE$1,$S526,0)</f>
        <v>795.8599999999999</v>
      </c>
      <c r="GF526" s="27">
        <f>IF($O526&gt;=GF$1,$S526,0)</f>
        <v>795.8599999999999</v>
      </c>
      <c r="GG526" s="27">
        <f>IF($O526&gt;=GG$1,$S526,0)</f>
        <v>795.8599999999999</v>
      </c>
      <c r="GH526" s="27">
        <f>IF($O526&gt;=GH$1,$S526,0)</f>
        <v>795.8599999999999</v>
      </c>
      <c r="GI526" s="27">
        <f>IF($O526&gt;=GI$1,$S526,0)</f>
        <v>795.8599999999999</v>
      </c>
      <c r="GJ526" s="27">
        <f>IF($O526&gt;=GJ$1,$S526,0)</f>
        <v>795.8599999999999</v>
      </c>
      <c r="GK526" s="27">
        <f>IF($O526&gt;=GK$1,$S526,0)</f>
        <v>795.8599999999999</v>
      </c>
      <c r="GL526" s="27">
        <f>IF($O526&gt;=GL$1,$S526,0)</f>
        <v>795.8599999999999</v>
      </c>
      <c r="GM526" s="27">
        <f>IF($O526&gt;=GM$1,$S526,0)</f>
        <v>795.8599999999999</v>
      </c>
      <c r="GN526" s="27">
        <f>IF($O526&gt;=GN$1,$S526,0)</f>
        <v>795.8599999999999</v>
      </c>
      <c r="GO526" s="27">
        <f>IF($O526&gt;=GO$1,$S526,0)</f>
        <v>795.8599999999999</v>
      </c>
      <c r="GP526" s="27">
        <f>IF($O526&gt;=GP$1,$S526,0)</f>
        <v>795.8599999999999</v>
      </c>
      <c r="GQ526" s="27">
        <f>IF($O526&gt;=GQ$1,$S526,0)</f>
        <v>795.8599999999999</v>
      </c>
      <c r="GR526" s="27">
        <f>IF($O526&gt;=GR$1,$S526,0)</f>
        <v>795.8599999999999</v>
      </c>
      <c r="GS526" s="27">
        <f>IF($O526&gt;=GS$1,$S526,0)</f>
        <v>795.8599999999999</v>
      </c>
      <c r="GT526" s="27">
        <f>IF($O526&gt;=GT$1,$S526,0)</f>
        <v>795.8599999999999</v>
      </c>
      <c r="GU526" s="27">
        <f>IF($O526&gt;=GU$1,$S526,0)</f>
        <v>795.8599999999999</v>
      </c>
      <c r="GV526" s="27">
        <f>IF($O526&gt;=GV$1,$S526,0)</f>
        <v>795.8599999999999</v>
      </c>
      <c r="GW526" s="27">
        <f>IF($O526&gt;=GW$1,$S526,0)</f>
        <v>795.8599999999999</v>
      </c>
      <c r="GX526" s="27">
        <f>IF($O526&gt;=GX$1,$S526,0)</f>
        <v>0</v>
      </c>
      <c r="GY526" s="27">
        <f>IF($O526&gt;=GY$1,$S526,0)</f>
        <v>0</v>
      </c>
      <c r="GZ526" s="27">
        <f>IF($O526&gt;=GZ$1,$S526,0)</f>
        <v>0</v>
      </c>
      <c r="HA526" s="27">
        <f>IF($O526&gt;=HA$1,$S526,0)</f>
        <v>0</v>
      </c>
      <c r="HB526" s="27">
        <f>IF($O526&gt;=HB$1,$S526,0)</f>
        <v>0</v>
      </c>
      <c r="HC526" s="27">
        <f>IF($O526&gt;=HC$1,$S526,0)</f>
        <v>0</v>
      </c>
    </row>
    <row r="527" spans="1:211">
      <c r="A527" s="3">
        <v>78093</v>
      </c>
      <c r="B527" s="3" t="s">
        <v>522</v>
      </c>
      <c r="C527" s="3" t="s">
        <v>450</v>
      </c>
      <c r="D527" s="3">
        <v>62</v>
      </c>
      <c r="E527" s="4">
        <v>36017</v>
      </c>
      <c r="F527" s="5">
        <v>19.873972602739727</v>
      </c>
      <c r="G527" s="3" t="s">
        <v>446</v>
      </c>
      <c r="H527" s="4">
        <v>20763</v>
      </c>
      <c r="I527" s="9" t="s">
        <v>865</v>
      </c>
      <c r="J527" s="5">
        <v>2655.76</v>
      </c>
      <c r="K527" s="31">
        <v>271</v>
      </c>
      <c r="L527" s="32">
        <v>20</v>
      </c>
      <c r="M527" s="33">
        <f>VLOOKUP(L527,FIND,3,TRUE)</f>
        <v>1.3</v>
      </c>
      <c r="N527" s="32">
        <f>IF(L527&gt;30,180,VLOOKUP(L527,TEMPO,2,FALSE))</f>
        <v>120</v>
      </c>
      <c r="O527" s="32">
        <f>IF(R527&gt;0,4,N527)</f>
        <v>120</v>
      </c>
      <c r="P527" s="96">
        <f>J527*M527*L527</f>
        <v>69049.760000000009</v>
      </c>
      <c r="Q527" s="96">
        <f>10934.45*2</f>
        <v>21868.9</v>
      </c>
      <c r="R527" s="96">
        <f>IF(P527&lt;=Q527,P527/4,0)</f>
        <v>0</v>
      </c>
      <c r="S527" s="5">
        <f>IF(P527&gt;=Q527,P527/N527,0)</f>
        <v>575.41466666666679</v>
      </c>
      <c r="T527" s="3"/>
      <c r="U527" s="3">
        <f>IF(T527="",1,0)</f>
        <v>1</v>
      </c>
      <c r="V527" s="3">
        <v>87</v>
      </c>
      <c r="W527" s="5">
        <v>0</v>
      </c>
      <c r="X527" s="5">
        <v>402.65</v>
      </c>
      <c r="Y527" s="5">
        <f>X527*W527</f>
        <v>0</v>
      </c>
      <c r="Z527" s="5">
        <v>400</v>
      </c>
      <c r="AA527" s="5">
        <f>S527+Y527+Z527</f>
        <v>975.41466666666679</v>
      </c>
      <c r="AB527" s="39">
        <f>(J527/12+J527/12*1.3333333333+450/12+J527/30*6/12+J527)*1.3+Y527+Z527+153.9</f>
        <v>4783.9965777681873</v>
      </c>
      <c r="AC527" s="39" t="s">
        <v>450</v>
      </c>
      <c r="AD527" s="39">
        <f>J527*1.3+400+153.9</f>
        <v>4006.3880000000004</v>
      </c>
      <c r="AE527" s="39">
        <f>SUMIFS('CUSTO MENSAL FUNC NOVO'!H:H,'CUSTO MENSAL FUNC NOVO'!A:A,'VALORES MENSAIS'!AC527)</f>
        <v>3296.25</v>
      </c>
      <c r="AF527" s="27">
        <f>IF($R527&gt;0,$R527,$S527)+$Y527+$Z527</f>
        <v>975.41466666666679</v>
      </c>
      <c r="AG527" s="27">
        <f>IF($R527&gt;0,$R527,$S527)+$Y527+$Z527</f>
        <v>975.41466666666679</v>
      </c>
      <c r="AH527" s="27">
        <f>IF($R527&gt;0,$R527,$S527)+$Y527+$Z527</f>
        <v>975.41466666666679</v>
      </c>
      <c r="AI527" s="27">
        <f>IF($R527&gt;0,$R527,$S527)+$Y527+$Z527</f>
        <v>975.41466666666679</v>
      </c>
      <c r="AJ527" s="27">
        <f>IF($O527&gt;=AJ$1,$S527+$Y527+$Z527,$Y527+$Z527)</f>
        <v>975.41466666666679</v>
      </c>
      <c r="AK527" s="27">
        <f>IF($O527&gt;=AK$1,$S527+$Y527+$Z527,$Y527+$Z527)</f>
        <v>975.41466666666679</v>
      </c>
      <c r="AL527" s="27">
        <f>IF($O527&gt;=AL$1,$S527+$Y527+$Z527,$Y527+$Z527)</f>
        <v>975.41466666666679</v>
      </c>
      <c r="AM527" s="27">
        <f>IF($O527&gt;=AM$1,$S527+$Y527+$Z527,$Y527+$Z527)</f>
        <v>975.41466666666679</v>
      </c>
      <c r="AN527" s="27">
        <f>IF($O527&gt;=AN$1,$S527+$Y527+$Z527,$Y527+$Z527)</f>
        <v>975.41466666666679</v>
      </c>
      <c r="AO527" s="27">
        <f>IF($O527&gt;=AO$1,$S527+$Y527+$Z527,$Y527+$Z527)</f>
        <v>975.41466666666679</v>
      </c>
      <c r="AP527" s="27">
        <f>IF($O527&gt;=AP$1,$S527+$Y527+$Z527,$Y527+$Z527)</f>
        <v>975.41466666666679</v>
      </c>
      <c r="AQ527" s="27">
        <f>IF($O527&gt;=AQ$1,$S527+$Y527+$Z527,$Y527+$Z527)</f>
        <v>975.41466666666679</v>
      </c>
      <c r="AR527" s="27">
        <f>IF($O527&gt;=AR$1,$S527+$Y527+$Z527,$Y527+$Z527)</f>
        <v>975.41466666666679</v>
      </c>
      <c r="AS527" s="27">
        <f>IF($O527&gt;=AS$1,$S527+$Y527+$Z527,$Y527+$Z527)</f>
        <v>975.41466666666679</v>
      </c>
      <c r="AT527" s="27">
        <f>IF($O527&gt;=AT$1,$S527+$Y527+$Z527,$Y527+$Z527)</f>
        <v>975.41466666666679</v>
      </c>
      <c r="AU527" s="27">
        <f>IF($O527&gt;=AU$1,$S527+$Y527+$Z527,$Y527+$Z527)</f>
        <v>975.41466666666679</v>
      </c>
      <c r="AV527" s="27">
        <f>IF($O527&gt;=AV$1,$S527+$Y527+$Z527,$Y527+$Z527)</f>
        <v>975.41466666666679</v>
      </c>
      <c r="AW527" s="27">
        <f>IF($O527&gt;=AW$1,$S527+$Y527+$Z527,$Y527+$Z527)</f>
        <v>975.41466666666679</v>
      </c>
      <c r="AX527" s="27">
        <f>IF($O527&gt;=AX$1,$S527+$Y527+$Z527,$Y527+$Z527)</f>
        <v>975.41466666666679</v>
      </c>
      <c r="AY527" s="27">
        <f>IF($O527&gt;=AY$1,$S527+$Y527+$Z527,$Y527+$Z527)</f>
        <v>975.41466666666679</v>
      </c>
      <c r="AZ527" s="27">
        <f>IF($O527&gt;=AZ$1,$S527+$Y527+$Z527,$Y527+$Z527)</f>
        <v>975.41466666666679</v>
      </c>
      <c r="BA527" s="27">
        <f>IF($O527&gt;=BA$1,$S527+$Y527+$Z527,$Y527+$Z527)</f>
        <v>975.41466666666679</v>
      </c>
      <c r="BB527" s="27">
        <f>IF($O527&gt;=BB$1,$S527+$Y527+$Z527,$Y527+$Z527)</f>
        <v>975.41466666666679</v>
      </c>
      <c r="BC527" s="27">
        <f>IF($O527&gt;=BC$1,$S527+$Y527+$Z527,$Y527+$Z527)</f>
        <v>975.41466666666679</v>
      </c>
      <c r="BD527" s="27">
        <f>IF($O527&gt;=BD$1,$S527+$Y527+$Z527,$Y527+$Z527)</f>
        <v>975.41466666666679</v>
      </c>
      <c r="BE527" s="27">
        <f>IF($O527&gt;=BE$1,$S527+$Y527+$Z527,$Y527+$Z527)</f>
        <v>975.41466666666679</v>
      </c>
      <c r="BF527" s="27">
        <f>IF($O527&gt;=BF$1,$S527+$Y527+$Z527,$Y527+$Z527)</f>
        <v>975.41466666666679</v>
      </c>
      <c r="BG527" s="27">
        <f>IF($O527&gt;=BG$1,$S527+$Y527+$Z527,$Y527+$Z527)</f>
        <v>975.41466666666679</v>
      </c>
      <c r="BH527" s="27">
        <f>IF($O527&gt;=BH$1,$S527+$Y527+$Z527,$Y527+$Z527)</f>
        <v>975.41466666666679</v>
      </c>
      <c r="BI527" s="27">
        <f>IF($O527&gt;=BI$1,$S527+$Y527+$Z527,$Y527+$Z527)</f>
        <v>975.41466666666679</v>
      </c>
      <c r="BJ527" s="27">
        <f>IF($O527&gt;=BJ$1,$S527+$Y527+$Z527,$Y527+$Z527)</f>
        <v>975.41466666666679</v>
      </c>
      <c r="BK527" s="27">
        <f>IF($O527&gt;=BK$1,$S527+$Y527+$Z527,$Y527+$Z527)</f>
        <v>975.41466666666679</v>
      </c>
      <c r="BL527" s="27">
        <f>IF($O527&gt;=BL$1,$S527+$Y527+$Z527,$Y527+$Z527)</f>
        <v>975.41466666666679</v>
      </c>
      <c r="BM527" s="27">
        <f>IF($O527&gt;=BM$1,$S527+$Y527+$Z527,$Y527+$Z527)</f>
        <v>975.41466666666679</v>
      </c>
      <c r="BN527" s="27">
        <f>IF($O527&gt;=BN$1,$S527+$Y527+$Z527,$Y527+$Z527)</f>
        <v>975.41466666666679</v>
      </c>
      <c r="BO527" s="27">
        <f>IF($O527&gt;=BO$1,$S527+$Y527+$Z527,$Y527+$Z527)</f>
        <v>975.41466666666679</v>
      </c>
      <c r="BP527" s="27">
        <f>IF($O527&gt;=BP$1,$S527+$Y527+$Z527,$Y527+$Z527)</f>
        <v>975.41466666666679</v>
      </c>
      <c r="BQ527" s="27">
        <f>IF($O527&gt;=BQ$1,$S527+$Y527+$Z527,$Y527+$Z527)</f>
        <v>975.41466666666679</v>
      </c>
      <c r="BR527" s="27">
        <f>IF($O527&gt;=BR$1,$S527+$Y527+$Z527,$Y527+$Z527)</f>
        <v>975.41466666666679</v>
      </c>
      <c r="BS527" s="27">
        <f>IF($O527&gt;=BS$1,$S527+$Y527+$Z527,$Y527+$Z527)</f>
        <v>975.41466666666679</v>
      </c>
      <c r="BT527" s="27">
        <f>IF($O527&gt;=BT$1,$S527+$Y527+$Z527,$Y527+$Z527)</f>
        <v>975.41466666666679</v>
      </c>
      <c r="BU527" s="27">
        <f>IF($O527&gt;=BU$1,$S527+$Y527+$Z527,$Y527+$Z527)</f>
        <v>975.41466666666679</v>
      </c>
      <c r="BV527" s="27">
        <f>IF($O527&gt;=BV$1,$S527+$Y527+$Z527,$Y527+$Z527)</f>
        <v>975.41466666666679</v>
      </c>
      <c r="BW527" s="27">
        <f>IF($O527&gt;=BW$1,$S527+$Y527+$Z527,$Y527+$Z527)</f>
        <v>975.41466666666679</v>
      </c>
      <c r="BX527" s="27">
        <f>IF($O527&gt;=BX$1,$S527+$Y527+$Z527,$Y527+$Z527)</f>
        <v>975.41466666666679</v>
      </c>
      <c r="BY527" s="27">
        <f>IF($O527&gt;=BY$1,$S527+$Y527+$Z527,$Y527+$Z527)</f>
        <v>975.41466666666679</v>
      </c>
      <c r="BZ527" s="27">
        <f>IF($O527&gt;=BZ$1,$S527+$Y527+$Z527,$Y527+$Z527)</f>
        <v>975.41466666666679</v>
      </c>
      <c r="CA527" s="27">
        <f>IF($O527&gt;=CA$1,$S527+$Y527+$Z527,$Y527+$Z527)</f>
        <v>975.41466666666679</v>
      </c>
      <c r="CB527" s="27">
        <f>IF($O527&gt;=CB$1,$S527+$Y527+$Z527,$Y527+$Z527)</f>
        <v>975.41466666666679</v>
      </c>
      <c r="CC527" s="27">
        <f>IF($O527&gt;=CC$1,$S527+$Y527+$Z527,$Y527+$Z527)</f>
        <v>975.41466666666679</v>
      </c>
      <c r="CD527" s="27">
        <f>IF($O527&gt;=CD$1,$S527+$Y527+$Z527,$Y527+$Z527)</f>
        <v>975.41466666666679</v>
      </c>
      <c r="CE527" s="27">
        <f>IF($O527&gt;=CE$1,$S527+$Y527+$Z527,$Y527+$Z527)</f>
        <v>975.41466666666679</v>
      </c>
      <c r="CF527" s="27">
        <f>IF($O527&gt;=CF$1,$S527+$Y527+$Z527,$Y527+$Z527)</f>
        <v>975.41466666666679</v>
      </c>
      <c r="CG527" s="27">
        <f>IF($O527&gt;=CG$1,$S527+$Y527+$Z527,$Y527+$Z527)</f>
        <v>975.41466666666679</v>
      </c>
      <c r="CH527" s="27">
        <f>IF($O527&gt;=CH$1,$S527+$Y527+$Z527,$Y527+$Z527)</f>
        <v>975.41466666666679</v>
      </c>
      <c r="CI527" s="27">
        <f>IF($O527&gt;=CI$1,$S527+$Y527+$Z527,$Y527+$Z527)</f>
        <v>975.41466666666679</v>
      </c>
      <c r="CJ527" s="27">
        <f>IF($O527&gt;=CJ$1,$S527+$Y527+$Z527,$Y527+$Z527)</f>
        <v>975.41466666666679</v>
      </c>
      <c r="CK527" s="27">
        <f>IF($O527&gt;=CK$1,$S527+$Y527+$Z527,$Y527+$Z527)</f>
        <v>975.41466666666679</v>
      </c>
      <c r="CL527" s="27">
        <f>IF($O527&gt;=CL$1,$S527+$Y527+$Z527,$Y527+$Z527)</f>
        <v>975.41466666666679</v>
      </c>
      <c r="CM527" s="27">
        <f>IF($O527&gt;=CM$1,$S527+$Y527+$Z527,$Y527+$Z527)</f>
        <v>975.41466666666679</v>
      </c>
      <c r="CN527" s="27">
        <f>IF($O527&gt;=CN$1,$S527+$Y527,$Y527)</f>
        <v>575.41466666666679</v>
      </c>
      <c r="CO527" s="27">
        <f>IF($O527&gt;=CO$1,$S527+$Y527,$Y527)</f>
        <v>575.41466666666679</v>
      </c>
      <c r="CP527" s="27">
        <f>IF($O527&gt;=CP$1,$S527+$Y527,$Y527)</f>
        <v>575.41466666666679</v>
      </c>
      <c r="CQ527" s="27">
        <f>IF($O527&gt;=CQ$1,$S527+$Y527,$Y527)</f>
        <v>575.41466666666679</v>
      </c>
      <c r="CR527" s="27">
        <f>IF($O527&gt;=CR$1,$S527+$Y527,$Y527)</f>
        <v>575.41466666666679</v>
      </c>
      <c r="CS527" s="27">
        <f>IF($O527&gt;=CS$1,$S527+$Y527,$Y527)</f>
        <v>575.41466666666679</v>
      </c>
      <c r="CT527" s="27">
        <f>IF($O527&gt;=CT$1,$S527+$Y527,$Y527)</f>
        <v>575.41466666666679</v>
      </c>
      <c r="CU527" s="27">
        <f>IF($O527&gt;=CU$1,$S527+$Y527,$Y527)</f>
        <v>575.41466666666679</v>
      </c>
      <c r="CV527" s="27">
        <f>IF($O527&gt;=CV$1,$S527+$Y527,$Y527)</f>
        <v>575.41466666666679</v>
      </c>
      <c r="CW527" s="27">
        <f>IF($O527&gt;=CW$1,$S527+$Y527,$Y527)</f>
        <v>575.41466666666679</v>
      </c>
      <c r="CX527" s="27">
        <f>IF($O527&gt;=CX$1,$S527+$Y527,$Y527)</f>
        <v>575.41466666666679</v>
      </c>
      <c r="CY527" s="27">
        <f>IF($O527&gt;=CY$1,$S527+$Y527,$Y527)</f>
        <v>575.41466666666679</v>
      </c>
      <c r="CZ527" s="27">
        <f>IF($O527&gt;=CZ$1,$S527+$Y527,$Y527)</f>
        <v>575.41466666666679</v>
      </c>
      <c r="DA527" s="27">
        <f>IF($O527&gt;=DA$1,$S527+$Y527,$Y527)</f>
        <v>575.41466666666679</v>
      </c>
      <c r="DB527" s="27">
        <f>IF($O527&gt;=DB$1,$S527+$Y527,$Y527)</f>
        <v>575.41466666666679</v>
      </c>
      <c r="DC527" s="27">
        <f>IF($O527&gt;=DC$1,$S527+$Y527,$Y527)</f>
        <v>575.41466666666679</v>
      </c>
      <c r="DD527" s="27">
        <f>IF($O527&gt;=DD$1,$S527+$Y527,$Y527)</f>
        <v>575.41466666666679</v>
      </c>
      <c r="DE527" s="27">
        <f>IF($O527&gt;=DE$1,$S527+$Y527,$Y527)</f>
        <v>575.41466666666679</v>
      </c>
      <c r="DF527" s="27">
        <f>IF($O527&gt;=DF$1,$S527+$Y527,$Y527)</f>
        <v>575.41466666666679</v>
      </c>
      <c r="DG527" s="27">
        <f>IF($O527&gt;=DG$1,$S527+$Y527,$Y527)</f>
        <v>575.41466666666679</v>
      </c>
      <c r="DH527" s="27">
        <f>IF($O527&gt;=DH$1,$S527+$Y527,$Y527)</f>
        <v>575.41466666666679</v>
      </c>
      <c r="DI527" s="27">
        <f>IF($O527&gt;=DI$1,$S527+$Y527,$Y527)</f>
        <v>575.41466666666679</v>
      </c>
      <c r="DJ527" s="27">
        <f>IF($O527&gt;=DJ$1,$S527+$Y527,$Y527)</f>
        <v>575.41466666666679</v>
      </c>
      <c r="DK527" s="27">
        <f>IF($O527&gt;=DK$1,$S527+$Y527,$Y527)</f>
        <v>575.41466666666679</v>
      </c>
      <c r="DL527" s="27">
        <f>IF($O527&gt;=DL$1,$S527+$Y527,$Y527)</f>
        <v>575.41466666666679</v>
      </c>
      <c r="DM527" s="27">
        <f>IF($O527&gt;=DM$1,$S527+$Y527,$Y527)</f>
        <v>575.41466666666679</v>
      </c>
      <c r="DN527" s="27">
        <f>IF($O527&gt;=DN$1,$S527+$Y527,$Y527)</f>
        <v>575.41466666666679</v>
      </c>
      <c r="DO527" s="27">
        <f>IF($O527&gt;=DO$1,$S527+$Y527,$Y527)</f>
        <v>575.41466666666679</v>
      </c>
      <c r="DP527" s="27">
        <f>IF($O527&gt;=DP$1,$S527+$Y527,$Y527)</f>
        <v>575.41466666666679</v>
      </c>
      <c r="DQ527" s="27">
        <f>IF($O527&gt;=DQ$1,$S527+$Y527,$Y527)</f>
        <v>575.41466666666679</v>
      </c>
      <c r="DR527" s="27">
        <f>IF($O527&gt;=DR$1,$S527+$Y527,$Y527)</f>
        <v>575.41466666666679</v>
      </c>
      <c r="DS527" s="27">
        <f>IF($O527&gt;=DS$1,$S527+$Y527,$Y527)</f>
        <v>575.41466666666679</v>
      </c>
      <c r="DT527" s="27">
        <f>IF($O527&gt;=DT$1,$S527+$Y527,$Y527)</f>
        <v>575.41466666666679</v>
      </c>
      <c r="DU527" s="27">
        <f>IF($O527&gt;=DU$1,$S527+$Y527,$Y527)</f>
        <v>575.41466666666679</v>
      </c>
      <c r="DV527" s="27">
        <f>IF($O527&gt;=DV$1,$S527+$Y527,$Y527)</f>
        <v>575.41466666666679</v>
      </c>
      <c r="DW527" s="27">
        <f>IF($O527&gt;=DW$1,$S527+$Y527,$Y527)</f>
        <v>575.41466666666679</v>
      </c>
      <c r="DX527" s="27">
        <f>IF($O527&gt;=DX$1,$S527+$Y527,$Y527)</f>
        <v>575.41466666666679</v>
      </c>
      <c r="DY527" s="27">
        <f>IF($O527&gt;=DY$1,$S527+$Y527,$Y527)</f>
        <v>575.41466666666679</v>
      </c>
      <c r="DZ527" s="27">
        <f>IF($O527&gt;=DZ$1,$S527+$Y527,$Y527)</f>
        <v>575.41466666666679</v>
      </c>
      <c r="EA527" s="27">
        <f>IF($O527&gt;=EA$1,$S527+$Y527,$Y527)</f>
        <v>575.41466666666679</v>
      </c>
      <c r="EB527" s="27">
        <f>IF($O527&gt;=EB$1,$S527+$Y527,$Y527)</f>
        <v>575.41466666666679</v>
      </c>
      <c r="EC527" s="27">
        <f>IF($O527&gt;=EC$1,$S527+$Y527,$Y527)</f>
        <v>575.41466666666679</v>
      </c>
      <c r="ED527" s="27">
        <f>IF($O527&gt;=ED$1,$S527+$Y527,$Y527)</f>
        <v>575.41466666666679</v>
      </c>
      <c r="EE527" s="27">
        <f>IF($O527&gt;=EE$1,$S527+$Y527,$Y527)</f>
        <v>575.41466666666679</v>
      </c>
      <c r="EF527" s="27">
        <f>IF($O527&gt;=EF$1,$S527+$Y527,$Y527)</f>
        <v>575.41466666666679</v>
      </c>
      <c r="EG527" s="27">
        <f>IF($O527&gt;=EG$1,$S527+$Y527,$Y527)</f>
        <v>575.41466666666679</v>
      </c>
      <c r="EH527" s="27">
        <f>IF($O527&gt;=EH$1,$S527+$Y527,$Y527)</f>
        <v>575.41466666666679</v>
      </c>
      <c r="EI527" s="27">
        <f>IF($O527&gt;=EI$1,$S527+$Y527,$Y527)</f>
        <v>575.41466666666679</v>
      </c>
      <c r="EJ527" s="27">
        <f>IF($O527&gt;=EJ$1,$S527+$Y527,$Y527)</f>
        <v>575.41466666666679</v>
      </c>
      <c r="EK527" s="27">
        <f>IF($O527&gt;=EK$1,$S527+$Y527,$Y527)</f>
        <v>575.41466666666679</v>
      </c>
      <c r="EL527" s="27">
        <f>IF($O527&gt;=EL$1,$S527+$Y527,$Y527)</f>
        <v>575.41466666666679</v>
      </c>
      <c r="EM527" s="27">
        <f>IF($O527&gt;=EM$1,$S527+$Y527,$Y527)</f>
        <v>575.41466666666679</v>
      </c>
      <c r="EN527" s="27">
        <f>IF($O527&gt;=EN$1,$S527+$Y527,$Y527)</f>
        <v>575.41466666666679</v>
      </c>
      <c r="EO527" s="27">
        <f>IF($O527&gt;=EO$1,$S527+$Y527,$Y527)</f>
        <v>575.41466666666679</v>
      </c>
      <c r="EP527" s="27">
        <f>IF($O527&gt;=EP$1,$S527+$Y527,$Y527)</f>
        <v>575.41466666666679</v>
      </c>
      <c r="EQ527" s="27">
        <f>IF($O527&gt;=EQ$1,$S527+$Y527,$Y527)</f>
        <v>575.41466666666679</v>
      </c>
      <c r="ER527" s="27">
        <f>IF($O527&gt;=ER$1,$S527+$Y527,$Y527)</f>
        <v>575.41466666666679</v>
      </c>
      <c r="ES527" s="27">
        <f>IF($O527&gt;=ES$1,$S527+$Y527,$Y527)</f>
        <v>575.41466666666679</v>
      </c>
      <c r="ET527" s="27">
        <f>IF($O527&gt;=ET$1,$S527+$Y527,$Y527)</f>
        <v>575.41466666666679</v>
      </c>
      <c r="EU527" s="27">
        <f>IF($O527&gt;=EU$1,$S527+$Y527,$Y527)</f>
        <v>575.41466666666679</v>
      </c>
      <c r="EV527" s="27">
        <f>IF($O527&gt;=EV$1,$S527,0)</f>
        <v>0</v>
      </c>
      <c r="EW527" s="27">
        <f>IF($O527&gt;=EW$1,$S527,0)</f>
        <v>0</v>
      </c>
      <c r="EX527" s="27">
        <f>IF($O527&gt;=EX$1,$S527,0)</f>
        <v>0</v>
      </c>
      <c r="EY527" s="27">
        <f>IF($O527&gt;=EY$1,$S527,0)</f>
        <v>0</v>
      </c>
      <c r="EZ527" s="27">
        <f>IF($O527&gt;=EZ$1,$S527,0)</f>
        <v>0</v>
      </c>
      <c r="FA527" s="27">
        <f>IF($O527&gt;=FA$1,$S527,0)</f>
        <v>0</v>
      </c>
      <c r="FB527" s="27">
        <f>IF($O527&gt;=FB$1,$S527,0)</f>
        <v>0</v>
      </c>
      <c r="FC527" s="27">
        <f>IF($O527&gt;=FC$1,$S527,0)</f>
        <v>0</v>
      </c>
      <c r="FD527" s="27">
        <f>IF($O527&gt;=FD$1,$S527,0)</f>
        <v>0</v>
      </c>
      <c r="FE527" s="27">
        <f>IF($O527&gt;=FE$1,$S527,0)</f>
        <v>0</v>
      </c>
      <c r="FF527" s="27">
        <f>IF($O527&gt;=FF$1,$S527,0)</f>
        <v>0</v>
      </c>
      <c r="FG527" s="27">
        <f>IF($O527&gt;=FG$1,$S527,0)</f>
        <v>0</v>
      </c>
      <c r="FH527" s="27">
        <f>IF($O527&gt;=FH$1,$S527,0)</f>
        <v>0</v>
      </c>
      <c r="FI527" s="27">
        <f>IF($O527&gt;=FI$1,$S527,0)</f>
        <v>0</v>
      </c>
      <c r="FJ527" s="27">
        <f>IF($O527&gt;=FJ$1,$S527,0)</f>
        <v>0</v>
      </c>
      <c r="FK527" s="27">
        <f>IF($O527&gt;=FK$1,$S527,0)</f>
        <v>0</v>
      </c>
      <c r="FL527" s="27">
        <f>IF($O527&gt;=FL$1,$S527,0)</f>
        <v>0</v>
      </c>
      <c r="FM527" s="27">
        <f>IF($O527&gt;=FM$1,$S527,0)</f>
        <v>0</v>
      </c>
      <c r="FN527" s="27">
        <f>IF($O527&gt;=FN$1,$S527,0)</f>
        <v>0</v>
      </c>
      <c r="FO527" s="27">
        <f>IF($O527&gt;=FO$1,$S527,0)</f>
        <v>0</v>
      </c>
      <c r="FP527" s="27">
        <f>IF($O527&gt;=FP$1,$S527,0)</f>
        <v>0</v>
      </c>
      <c r="FQ527" s="27">
        <f>IF($O527&gt;=FQ$1,$S527,0)</f>
        <v>0</v>
      </c>
      <c r="FR527" s="27">
        <f>IF($O527&gt;=FR$1,$S527,0)</f>
        <v>0</v>
      </c>
      <c r="FS527" s="27">
        <f>IF($O527&gt;=FS$1,$S527,0)</f>
        <v>0</v>
      </c>
      <c r="FT527" s="27">
        <f>IF($O527&gt;=FT$1,$S527,0)</f>
        <v>0</v>
      </c>
      <c r="FU527" s="27">
        <f>IF($O527&gt;=FU$1,$S527,0)</f>
        <v>0</v>
      </c>
      <c r="FV527" s="27">
        <f>IF($O527&gt;=FV$1,$S527,0)</f>
        <v>0</v>
      </c>
      <c r="FW527" s="27">
        <f>IF($O527&gt;=FW$1,$S527,0)</f>
        <v>0</v>
      </c>
      <c r="FX527" s="27">
        <f>IF($O527&gt;=FX$1,$S527,0)</f>
        <v>0</v>
      </c>
      <c r="FY527" s="27">
        <f>IF($O527&gt;=FY$1,$S527,0)</f>
        <v>0</v>
      </c>
      <c r="FZ527" s="27">
        <f>IF($O527&gt;=FZ$1,$S527,0)</f>
        <v>0</v>
      </c>
      <c r="GA527" s="27">
        <f>IF($O527&gt;=GA$1,$S527,0)</f>
        <v>0</v>
      </c>
      <c r="GB527" s="27">
        <f>IF($O527&gt;=GB$1,$S527,0)</f>
        <v>0</v>
      </c>
      <c r="GC527" s="27">
        <f>IF($O527&gt;=GC$1,$S527,0)</f>
        <v>0</v>
      </c>
      <c r="GD527" s="27">
        <f>IF($O527&gt;=GD$1,$S527,0)</f>
        <v>0</v>
      </c>
      <c r="GE527" s="27">
        <f>IF($O527&gt;=GE$1,$S527,0)</f>
        <v>0</v>
      </c>
      <c r="GF527" s="27">
        <f>IF($O527&gt;=GF$1,$S527,0)</f>
        <v>0</v>
      </c>
      <c r="GG527" s="27">
        <f>IF($O527&gt;=GG$1,$S527,0)</f>
        <v>0</v>
      </c>
      <c r="GH527" s="27">
        <f>IF($O527&gt;=GH$1,$S527,0)</f>
        <v>0</v>
      </c>
      <c r="GI527" s="27">
        <f>IF($O527&gt;=GI$1,$S527,0)</f>
        <v>0</v>
      </c>
      <c r="GJ527" s="27">
        <f>IF($O527&gt;=GJ$1,$S527,0)</f>
        <v>0</v>
      </c>
      <c r="GK527" s="27">
        <f>IF($O527&gt;=GK$1,$S527,0)</f>
        <v>0</v>
      </c>
      <c r="GL527" s="27">
        <f>IF($O527&gt;=GL$1,$S527,0)</f>
        <v>0</v>
      </c>
      <c r="GM527" s="27">
        <f>IF($O527&gt;=GM$1,$S527,0)</f>
        <v>0</v>
      </c>
      <c r="GN527" s="27">
        <f>IF($O527&gt;=GN$1,$S527,0)</f>
        <v>0</v>
      </c>
      <c r="GO527" s="27">
        <f>IF($O527&gt;=GO$1,$S527,0)</f>
        <v>0</v>
      </c>
      <c r="GP527" s="27">
        <f>IF($O527&gt;=GP$1,$S527,0)</f>
        <v>0</v>
      </c>
      <c r="GQ527" s="27">
        <f>IF($O527&gt;=GQ$1,$S527,0)</f>
        <v>0</v>
      </c>
      <c r="GR527" s="27">
        <f>IF($O527&gt;=GR$1,$S527,0)</f>
        <v>0</v>
      </c>
      <c r="GS527" s="27">
        <f>IF($O527&gt;=GS$1,$S527,0)</f>
        <v>0</v>
      </c>
      <c r="GT527" s="27">
        <f>IF($O527&gt;=GT$1,$S527,0)</f>
        <v>0</v>
      </c>
      <c r="GU527" s="27">
        <f>IF($O527&gt;=GU$1,$S527,0)</f>
        <v>0</v>
      </c>
      <c r="GV527" s="27">
        <f>IF($O527&gt;=GV$1,$S527,0)</f>
        <v>0</v>
      </c>
      <c r="GW527" s="27">
        <f>IF($O527&gt;=GW$1,$S527,0)</f>
        <v>0</v>
      </c>
      <c r="GX527" s="27">
        <f>IF($O527&gt;=GX$1,$S527,0)</f>
        <v>0</v>
      </c>
      <c r="GY527" s="27">
        <f>IF($O527&gt;=GY$1,$S527,0)</f>
        <v>0</v>
      </c>
      <c r="GZ527" s="27">
        <f>IF($O527&gt;=GZ$1,$S527,0)</f>
        <v>0</v>
      </c>
      <c r="HA527" s="27">
        <f>IF($O527&gt;=HA$1,$S527,0)</f>
        <v>0</v>
      </c>
      <c r="HB527" s="27">
        <f>IF($O527&gt;=HB$1,$S527,0)</f>
        <v>0</v>
      </c>
      <c r="HC527" s="27">
        <f>IF($O527&gt;=HC$1,$S527,0)</f>
        <v>0</v>
      </c>
    </row>
    <row r="528" spans="1:211">
      <c r="A528" s="3">
        <v>39322</v>
      </c>
      <c r="B528" s="3" t="s">
        <v>619</v>
      </c>
      <c r="C528" s="3" t="s">
        <v>450</v>
      </c>
      <c r="D528" s="3">
        <v>60</v>
      </c>
      <c r="E528" s="4">
        <v>32988</v>
      </c>
      <c r="F528" s="5">
        <v>28.172602739726027</v>
      </c>
      <c r="G528" s="3" t="s">
        <v>446</v>
      </c>
      <c r="H528" s="4">
        <v>21354</v>
      </c>
      <c r="I528" s="9" t="s">
        <v>865</v>
      </c>
      <c r="J528" s="5">
        <v>3153.81</v>
      </c>
      <c r="K528" s="31">
        <v>271</v>
      </c>
      <c r="L528" s="32">
        <v>28</v>
      </c>
      <c r="M528" s="33">
        <f>VLOOKUP(L528,FIND,3,TRUE)</f>
        <v>1.5</v>
      </c>
      <c r="N528" s="32">
        <f>IF(L528&gt;30,180,VLOOKUP(L528,TEMPO,2,FALSE))</f>
        <v>168</v>
      </c>
      <c r="O528" s="32">
        <f>IF(R528&gt;0,4,N528)</f>
        <v>168</v>
      </c>
      <c r="P528" s="96">
        <f>J528*M528*L528</f>
        <v>132460.02000000002</v>
      </c>
      <c r="Q528" s="96">
        <f>10934.45*2</f>
        <v>21868.9</v>
      </c>
      <c r="R528" s="96">
        <f>IF(P528&lt;=Q528,P528/4,0)</f>
        <v>0</v>
      </c>
      <c r="S528" s="5">
        <f>IF(P528&gt;=Q528,P528/N528,0)</f>
        <v>788.4525000000001</v>
      </c>
      <c r="T528" s="3"/>
      <c r="U528" s="3">
        <f>IF(T528="",1,0)</f>
        <v>1</v>
      </c>
      <c r="V528" s="3">
        <v>90</v>
      </c>
      <c r="W528" s="5">
        <v>0</v>
      </c>
      <c r="X528" s="5">
        <v>402.65</v>
      </c>
      <c r="Y528" s="5">
        <f>X528*W528</f>
        <v>0</v>
      </c>
      <c r="Z528" s="5">
        <v>400</v>
      </c>
      <c r="AA528" s="5">
        <f>S528+Y528+Z528</f>
        <v>1188.4525000000001</v>
      </c>
      <c r="AB528" s="39">
        <f>(J528/12+J528/12*1.3333333333+450/12+J528/30*6/12+J528)*1.3+Y528+Z528+153.9</f>
        <v>5568.1486333219445</v>
      </c>
      <c r="AC528" s="39" t="s">
        <v>450</v>
      </c>
      <c r="AD528" s="39">
        <f>J528*1.3+400+153.9</f>
        <v>4653.8530000000001</v>
      </c>
      <c r="AE528" s="39">
        <f>SUMIFS('CUSTO MENSAL FUNC NOVO'!H:H,'CUSTO MENSAL FUNC NOVO'!A:A,'VALORES MENSAIS'!AC528)</f>
        <v>3296.25</v>
      </c>
      <c r="AF528" s="27">
        <f>IF($R528&gt;0,$R528,$S528)+$Y528+$Z528</f>
        <v>1188.4525000000001</v>
      </c>
      <c r="AG528" s="27">
        <f>IF($R528&gt;0,$R528,$S528)+$Y528+$Z528</f>
        <v>1188.4525000000001</v>
      </c>
      <c r="AH528" s="27">
        <f>IF($R528&gt;0,$R528,$S528)+$Y528+$Z528</f>
        <v>1188.4525000000001</v>
      </c>
      <c r="AI528" s="27">
        <f>IF($R528&gt;0,$R528,$S528)+$Y528+$Z528</f>
        <v>1188.4525000000001</v>
      </c>
      <c r="AJ528" s="27">
        <f>IF($O528&gt;=AJ$1,$S528+$Y528+$Z528,$Y528+$Z528)</f>
        <v>1188.4525000000001</v>
      </c>
      <c r="AK528" s="27">
        <f>IF($O528&gt;=AK$1,$S528+$Y528+$Z528,$Y528+$Z528)</f>
        <v>1188.4525000000001</v>
      </c>
      <c r="AL528" s="27">
        <f>IF($O528&gt;=AL$1,$S528+$Y528+$Z528,$Y528+$Z528)</f>
        <v>1188.4525000000001</v>
      </c>
      <c r="AM528" s="27">
        <f>IF($O528&gt;=AM$1,$S528+$Y528+$Z528,$Y528+$Z528)</f>
        <v>1188.4525000000001</v>
      </c>
      <c r="AN528" s="27">
        <f>IF($O528&gt;=AN$1,$S528+$Y528+$Z528,$Y528+$Z528)</f>
        <v>1188.4525000000001</v>
      </c>
      <c r="AO528" s="27">
        <f>IF($O528&gt;=AO$1,$S528+$Y528+$Z528,$Y528+$Z528)</f>
        <v>1188.4525000000001</v>
      </c>
      <c r="AP528" s="27">
        <f>IF($O528&gt;=AP$1,$S528+$Y528+$Z528,$Y528+$Z528)</f>
        <v>1188.4525000000001</v>
      </c>
      <c r="AQ528" s="27">
        <f>IF($O528&gt;=AQ$1,$S528+$Y528+$Z528,$Y528+$Z528)</f>
        <v>1188.4525000000001</v>
      </c>
      <c r="AR528" s="27">
        <f>IF($O528&gt;=AR$1,$S528+$Y528+$Z528,$Y528+$Z528)</f>
        <v>1188.4525000000001</v>
      </c>
      <c r="AS528" s="27">
        <f>IF($O528&gt;=AS$1,$S528+$Y528+$Z528,$Y528+$Z528)</f>
        <v>1188.4525000000001</v>
      </c>
      <c r="AT528" s="27">
        <f>IF($O528&gt;=AT$1,$S528+$Y528+$Z528,$Y528+$Z528)</f>
        <v>1188.4525000000001</v>
      </c>
      <c r="AU528" s="27">
        <f>IF($O528&gt;=AU$1,$S528+$Y528+$Z528,$Y528+$Z528)</f>
        <v>1188.4525000000001</v>
      </c>
      <c r="AV528" s="27">
        <f>IF($O528&gt;=AV$1,$S528+$Y528+$Z528,$Y528+$Z528)</f>
        <v>1188.4525000000001</v>
      </c>
      <c r="AW528" s="27">
        <f>IF($O528&gt;=AW$1,$S528+$Y528+$Z528,$Y528+$Z528)</f>
        <v>1188.4525000000001</v>
      </c>
      <c r="AX528" s="27">
        <f>IF($O528&gt;=AX$1,$S528+$Y528+$Z528,$Y528+$Z528)</f>
        <v>1188.4525000000001</v>
      </c>
      <c r="AY528" s="27">
        <f>IF($O528&gt;=AY$1,$S528+$Y528+$Z528,$Y528+$Z528)</f>
        <v>1188.4525000000001</v>
      </c>
      <c r="AZ528" s="27">
        <f>IF($O528&gt;=AZ$1,$S528+$Y528+$Z528,$Y528+$Z528)</f>
        <v>1188.4525000000001</v>
      </c>
      <c r="BA528" s="27">
        <f>IF($O528&gt;=BA$1,$S528+$Y528+$Z528,$Y528+$Z528)</f>
        <v>1188.4525000000001</v>
      </c>
      <c r="BB528" s="27">
        <f>IF($O528&gt;=BB$1,$S528+$Y528+$Z528,$Y528+$Z528)</f>
        <v>1188.4525000000001</v>
      </c>
      <c r="BC528" s="27">
        <f>IF($O528&gt;=BC$1,$S528+$Y528+$Z528,$Y528+$Z528)</f>
        <v>1188.4525000000001</v>
      </c>
      <c r="BD528" s="27">
        <f>IF($O528&gt;=BD$1,$S528+$Y528+$Z528,$Y528+$Z528)</f>
        <v>1188.4525000000001</v>
      </c>
      <c r="BE528" s="27">
        <f>IF($O528&gt;=BE$1,$S528+$Y528+$Z528,$Y528+$Z528)</f>
        <v>1188.4525000000001</v>
      </c>
      <c r="BF528" s="27">
        <f>IF($O528&gt;=BF$1,$S528+$Y528+$Z528,$Y528+$Z528)</f>
        <v>1188.4525000000001</v>
      </c>
      <c r="BG528" s="27">
        <f>IF($O528&gt;=BG$1,$S528+$Y528+$Z528,$Y528+$Z528)</f>
        <v>1188.4525000000001</v>
      </c>
      <c r="BH528" s="27">
        <f>IF($O528&gt;=BH$1,$S528+$Y528+$Z528,$Y528+$Z528)</f>
        <v>1188.4525000000001</v>
      </c>
      <c r="BI528" s="27">
        <f>IF($O528&gt;=BI$1,$S528+$Y528+$Z528,$Y528+$Z528)</f>
        <v>1188.4525000000001</v>
      </c>
      <c r="BJ528" s="27">
        <f>IF($O528&gt;=BJ$1,$S528+$Y528+$Z528,$Y528+$Z528)</f>
        <v>1188.4525000000001</v>
      </c>
      <c r="BK528" s="27">
        <f>IF($O528&gt;=BK$1,$S528+$Y528+$Z528,$Y528+$Z528)</f>
        <v>1188.4525000000001</v>
      </c>
      <c r="BL528" s="27">
        <f>IF($O528&gt;=BL$1,$S528+$Y528+$Z528,$Y528+$Z528)</f>
        <v>1188.4525000000001</v>
      </c>
      <c r="BM528" s="27">
        <f>IF($O528&gt;=BM$1,$S528+$Y528+$Z528,$Y528+$Z528)</f>
        <v>1188.4525000000001</v>
      </c>
      <c r="BN528" s="27">
        <f>IF($O528&gt;=BN$1,$S528+$Y528+$Z528,$Y528+$Z528)</f>
        <v>1188.4525000000001</v>
      </c>
      <c r="BO528" s="27">
        <f>IF($O528&gt;=BO$1,$S528+$Y528+$Z528,$Y528+$Z528)</f>
        <v>1188.4525000000001</v>
      </c>
      <c r="BP528" s="27">
        <f>IF($O528&gt;=BP$1,$S528+$Y528+$Z528,$Y528+$Z528)</f>
        <v>1188.4525000000001</v>
      </c>
      <c r="BQ528" s="27">
        <f>IF($O528&gt;=BQ$1,$S528+$Y528+$Z528,$Y528+$Z528)</f>
        <v>1188.4525000000001</v>
      </c>
      <c r="BR528" s="27">
        <f>IF($O528&gt;=BR$1,$S528+$Y528+$Z528,$Y528+$Z528)</f>
        <v>1188.4525000000001</v>
      </c>
      <c r="BS528" s="27">
        <f>IF($O528&gt;=BS$1,$S528+$Y528+$Z528,$Y528+$Z528)</f>
        <v>1188.4525000000001</v>
      </c>
      <c r="BT528" s="27">
        <f>IF($O528&gt;=BT$1,$S528+$Y528+$Z528,$Y528+$Z528)</f>
        <v>1188.4525000000001</v>
      </c>
      <c r="BU528" s="27">
        <f>IF($O528&gt;=BU$1,$S528+$Y528+$Z528,$Y528+$Z528)</f>
        <v>1188.4525000000001</v>
      </c>
      <c r="BV528" s="27">
        <f>IF($O528&gt;=BV$1,$S528+$Y528+$Z528,$Y528+$Z528)</f>
        <v>1188.4525000000001</v>
      </c>
      <c r="BW528" s="27">
        <f>IF($O528&gt;=BW$1,$S528+$Y528+$Z528,$Y528+$Z528)</f>
        <v>1188.4525000000001</v>
      </c>
      <c r="BX528" s="27">
        <f>IF($O528&gt;=BX$1,$S528+$Y528+$Z528,$Y528+$Z528)</f>
        <v>1188.4525000000001</v>
      </c>
      <c r="BY528" s="27">
        <f>IF($O528&gt;=BY$1,$S528+$Y528+$Z528,$Y528+$Z528)</f>
        <v>1188.4525000000001</v>
      </c>
      <c r="BZ528" s="27">
        <f>IF($O528&gt;=BZ$1,$S528+$Y528+$Z528,$Y528+$Z528)</f>
        <v>1188.4525000000001</v>
      </c>
      <c r="CA528" s="27">
        <f>IF($O528&gt;=CA$1,$S528+$Y528+$Z528,$Y528+$Z528)</f>
        <v>1188.4525000000001</v>
      </c>
      <c r="CB528" s="27">
        <f>IF($O528&gt;=CB$1,$S528+$Y528+$Z528,$Y528+$Z528)</f>
        <v>1188.4525000000001</v>
      </c>
      <c r="CC528" s="27">
        <f>IF($O528&gt;=CC$1,$S528+$Y528+$Z528,$Y528+$Z528)</f>
        <v>1188.4525000000001</v>
      </c>
      <c r="CD528" s="27">
        <f>IF($O528&gt;=CD$1,$S528+$Y528+$Z528,$Y528+$Z528)</f>
        <v>1188.4525000000001</v>
      </c>
      <c r="CE528" s="27">
        <f>IF($O528&gt;=CE$1,$S528+$Y528+$Z528,$Y528+$Z528)</f>
        <v>1188.4525000000001</v>
      </c>
      <c r="CF528" s="27">
        <f>IF($O528&gt;=CF$1,$S528+$Y528+$Z528,$Y528+$Z528)</f>
        <v>1188.4525000000001</v>
      </c>
      <c r="CG528" s="27">
        <f>IF($O528&gt;=CG$1,$S528+$Y528+$Z528,$Y528+$Z528)</f>
        <v>1188.4525000000001</v>
      </c>
      <c r="CH528" s="27">
        <f>IF($O528&gt;=CH$1,$S528+$Y528+$Z528,$Y528+$Z528)</f>
        <v>1188.4525000000001</v>
      </c>
      <c r="CI528" s="27">
        <f>IF($O528&gt;=CI$1,$S528+$Y528+$Z528,$Y528+$Z528)</f>
        <v>1188.4525000000001</v>
      </c>
      <c r="CJ528" s="27">
        <f>IF($O528&gt;=CJ$1,$S528+$Y528+$Z528,$Y528+$Z528)</f>
        <v>1188.4525000000001</v>
      </c>
      <c r="CK528" s="27">
        <f>IF($O528&gt;=CK$1,$S528+$Y528+$Z528,$Y528+$Z528)</f>
        <v>1188.4525000000001</v>
      </c>
      <c r="CL528" s="27">
        <f>IF($O528&gt;=CL$1,$S528+$Y528+$Z528,$Y528+$Z528)</f>
        <v>1188.4525000000001</v>
      </c>
      <c r="CM528" s="27">
        <f>IF($O528&gt;=CM$1,$S528+$Y528+$Z528,$Y528+$Z528)</f>
        <v>1188.4525000000001</v>
      </c>
      <c r="CN528" s="27">
        <f>IF($O528&gt;=CN$1,$S528+$Y528,$Y528)</f>
        <v>788.4525000000001</v>
      </c>
      <c r="CO528" s="27">
        <f>IF($O528&gt;=CO$1,$S528+$Y528,$Y528)</f>
        <v>788.4525000000001</v>
      </c>
      <c r="CP528" s="27">
        <f>IF($O528&gt;=CP$1,$S528+$Y528,$Y528)</f>
        <v>788.4525000000001</v>
      </c>
      <c r="CQ528" s="27">
        <f>IF($O528&gt;=CQ$1,$S528+$Y528,$Y528)</f>
        <v>788.4525000000001</v>
      </c>
      <c r="CR528" s="27">
        <f>IF($O528&gt;=CR$1,$S528+$Y528,$Y528)</f>
        <v>788.4525000000001</v>
      </c>
      <c r="CS528" s="27">
        <f>IF($O528&gt;=CS$1,$S528+$Y528,$Y528)</f>
        <v>788.4525000000001</v>
      </c>
      <c r="CT528" s="27">
        <f>IF($O528&gt;=CT$1,$S528+$Y528,$Y528)</f>
        <v>788.4525000000001</v>
      </c>
      <c r="CU528" s="27">
        <f>IF($O528&gt;=CU$1,$S528+$Y528,$Y528)</f>
        <v>788.4525000000001</v>
      </c>
      <c r="CV528" s="27">
        <f>IF($O528&gt;=CV$1,$S528+$Y528,$Y528)</f>
        <v>788.4525000000001</v>
      </c>
      <c r="CW528" s="27">
        <f>IF($O528&gt;=CW$1,$S528+$Y528,$Y528)</f>
        <v>788.4525000000001</v>
      </c>
      <c r="CX528" s="27">
        <f>IF($O528&gt;=CX$1,$S528+$Y528,$Y528)</f>
        <v>788.4525000000001</v>
      </c>
      <c r="CY528" s="27">
        <f>IF($O528&gt;=CY$1,$S528+$Y528,$Y528)</f>
        <v>788.4525000000001</v>
      </c>
      <c r="CZ528" s="27">
        <f>IF($O528&gt;=CZ$1,$S528+$Y528,$Y528)</f>
        <v>788.4525000000001</v>
      </c>
      <c r="DA528" s="27">
        <f>IF($O528&gt;=DA$1,$S528+$Y528,$Y528)</f>
        <v>788.4525000000001</v>
      </c>
      <c r="DB528" s="27">
        <f>IF($O528&gt;=DB$1,$S528+$Y528,$Y528)</f>
        <v>788.4525000000001</v>
      </c>
      <c r="DC528" s="27">
        <f>IF($O528&gt;=DC$1,$S528+$Y528,$Y528)</f>
        <v>788.4525000000001</v>
      </c>
      <c r="DD528" s="27">
        <f>IF($O528&gt;=DD$1,$S528+$Y528,$Y528)</f>
        <v>788.4525000000001</v>
      </c>
      <c r="DE528" s="27">
        <f>IF($O528&gt;=DE$1,$S528+$Y528,$Y528)</f>
        <v>788.4525000000001</v>
      </c>
      <c r="DF528" s="27">
        <f>IF($O528&gt;=DF$1,$S528+$Y528,$Y528)</f>
        <v>788.4525000000001</v>
      </c>
      <c r="DG528" s="27">
        <f>IF($O528&gt;=DG$1,$S528+$Y528,$Y528)</f>
        <v>788.4525000000001</v>
      </c>
      <c r="DH528" s="27">
        <f>IF($O528&gt;=DH$1,$S528+$Y528,$Y528)</f>
        <v>788.4525000000001</v>
      </c>
      <c r="DI528" s="27">
        <f>IF($O528&gt;=DI$1,$S528+$Y528,$Y528)</f>
        <v>788.4525000000001</v>
      </c>
      <c r="DJ528" s="27">
        <f>IF($O528&gt;=DJ$1,$S528+$Y528,$Y528)</f>
        <v>788.4525000000001</v>
      </c>
      <c r="DK528" s="27">
        <f>IF($O528&gt;=DK$1,$S528+$Y528,$Y528)</f>
        <v>788.4525000000001</v>
      </c>
      <c r="DL528" s="27">
        <f>IF($O528&gt;=DL$1,$S528+$Y528,$Y528)</f>
        <v>788.4525000000001</v>
      </c>
      <c r="DM528" s="27">
        <f>IF($O528&gt;=DM$1,$S528+$Y528,$Y528)</f>
        <v>788.4525000000001</v>
      </c>
      <c r="DN528" s="27">
        <f>IF($O528&gt;=DN$1,$S528+$Y528,$Y528)</f>
        <v>788.4525000000001</v>
      </c>
      <c r="DO528" s="27">
        <f>IF($O528&gt;=DO$1,$S528+$Y528,$Y528)</f>
        <v>788.4525000000001</v>
      </c>
      <c r="DP528" s="27">
        <f>IF($O528&gt;=DP$1,$S528+$Y528,$Y528)</f>
        <v>788.4525000000001</v>
      </c>
      <c r="DQ528" s="27">
        <f>IF($O528&gt;=DQ$1,$S528+$Y528,$Y528)</f>
        <v>788.4525000000001</v>
      </c>
      <c r="DR528" s="27">
        <f>IF($O528&gt;=DR$1,$S528+$Y528,$Y528)</f>
        <v>788.4525000000001</v>
      </c>
      <c r="DS528" s="27">
        <f>IF($O528&gt;=DS$1,$S528+$Y528,$Y528)</f>
        <v>788.4525000000001</v>
      </c>
      <c r="DT528" s="27">
        <f>IF($O528&gt;=DT$1,$S528+$Y528,$Y528)</f>
        <v>788.4525000000001</v>
      </c>
      <c r="DU528" s="27">
        <f>IF($O528&gt;=DU$1,$S528+$Y528,$Y528)</f>
        <v>788.4525000000001</v>
      </c>
      <c r="DV528" s="27">
        <f>IF($O528&gt;=DV$1,$S528+$Y528,$Y528)</f>
        <v>788.4525000000001</v>
      </c>
      <c r="DW528" s="27">
        <f>IF($O528&gt;=DW$1,$S528+$Y528,$Y528)</f>
        <v>788.4525000000001</v>
      </c>
      <c r="DX528" s="27">
        <f>IF($O528&gt;=DX$1,$S528+$Y528,$Y528)</f>
        <v>788.4525000000001</v>
      </c>
      <c r="DY528" s="27">
        <f>IF($O528&gt;=DY$1,$S528+$Y528,$Y528)</f>
        <v>788.4525000000001</v>
      </c>
      <c r="DZ528" s="27">
        <f>IF($O528&gt;=DZ$1,$S528+$Y528,$Y528)</f>
        <v>788.4525000000001</v>
      </c>
      <c r="EA528" s="27">
        <f>IF($O528&gt;=EA$1,$S528+$Y528,$Y528)</f>
        <v>788.4525000000001</v>
      </c>
      <c r="EB528" s="27">
        <f>IF($O528&gt;=EB$1,$S528+$Y528,$Y528)</f>
        <v>788.4525000000001</v>
      </c>
      <c r="EC528" s="27">
        <f>IF($O528&gt;=EC$1,$S528+$Y528,$Y528)</f>
        <v>788.4525000000001</v>
      </c>
      <c r="ED528" s="27">
        <f>IF($O528&gt;=ED$1,$S528+$Y528,$Y528)</f>
        <v>788.4525000000001</v>
      </c>
      <c r="EE528" s="27">
        <f>IF($O528&gt;=EE$1,$S528+$Y528,$Y528)</f>
        <v>788.4525000000001</v>
      </c>
      <c r="EF528" s="27">
        <f>IF($O528&gt;=EF$1,$S528+$Y528,$Y528)</f>
        <v>788.4525000000001</v>
      </c>
      <c r="EG528" s="27">
        <f>IF($O528&gt;=EG$1,$S528+$Y528,$Y528)</f>
        <v>788.4525000000001</v>
      </c>
      <c r="EH528" s="27">
        <f>IF($O528&gt;=EH$1,$S528+$Y528,$Y528)</f>
        <v>788.4525000000001</v>
      </c>
      <c r="EI528" s="27">
        <f>IF($O528&gt;=EI$1,$S528+$Y528,$Y528)</f>
        <v>788.4525000000001</v>
      </c>
      <c r="EJ528" s="27">
        <f>IF($O528&gt;=EJ$1,$S528+$Y528,$Y528)</f>
        <v>788.4525000000001</v>
      </c>
      <c r="EK528" s="27">
        <f>IF($O528&gt;=EK$1,$S528+$Y528,$Y528)</f>
        <v>788.4525000000001</v>
      </c>
      <c r="EL528" s="27">
        <f>IF($O528&gt;=EL$1,$S528+$Y528,$Y528)</f>
        <v>788.4525000000001</v>
      </c>
      <c r="EM528" s="27">
        <f>IF($O528&gt;=EM$1,$S528+$Y528,$Y528)</f>
        <v>788.4525000000001</v>
      </c>
      <c r="EN528" s="27">
        <f>IF($O528&gt;=EN$1,$S528+$Y528,$Y528)</f>
        <v>788.4525000000001</v>
      </c>
      <c r="EO528" s="27">
        <f>IF($O528&gt;=EO$1,$S528+$Y528,$Y528)</f>
        <v>788.4525000000001</v>
      </c>
      <c r="EP528" s="27">
        <f>IF($O528&gt;=EP$1,$S528+$Y528,$Y528)</f>
        <v>788.4525000000001</v>
      </c>
      <c r="EQ528" s="27">
        <f>IF($O528&gt;=EQ$1,$S528+$Y528,$Y528)</f>
        <v>788.4525000000001</v>
      </c>
      <c r="ER528" s="27">
        <f>IF($O528&gt;=ER$1,$S528+$Y528,$Y528)</f>
        <v>788.4525000000001</v>
      </c>
      <c r="ES528" s="27">
        <f>IF($O528&gt;=ES$1,$S528+$Y528,$Y528)</f>
        <v>788.4525000000001</v>
      </c>
      <c r="ET528" s="27">
        <f>IF($O528&gt;=ET$1,$S528+$Y528,$Y528)</f>
        <v>788.4525000000001</v>
      </c>
      <c r="EU528" s="27">
        <f>IF($O528&gt;=EU$1,$S528+$Y528,$Y528)</f>
        <v>788.4525000000001</v>
      </c>
      <c r="EV528" s="27">
        <f>IF($O528&gt;=EV$1,$S528,0)</f>
        <v>788.4525000000001</v>
      </c>
      <c r="EW528" s="27">
        <f>IF($O528&gt;=EW$1,$S528,0)</f>
        <v>788.4525000000001</v>
      </c>
      <c r="EX528" s="27">
        <f>IF($O528&gt;=EX$1,$S528,0)</f>
        <v>788.4525000000001</v>
      </c>
      <c r="EY528" s="27">
        <f>IF($O528&gt;=EY$1,$S528,0)</f>
        <v>788.4525000000001</v>
      </c>
      <c r="EZ528" s="27">
        <f>IF($O528&gt;=EZ$1,$S528,0)</f>
        <v>788.4525000000001</v>
      </c>
      <c r="FA528" s="27">
        <f>IF($O528&gt;=FA$1,$S528,0)</f>
        <v>788.4525000000001</v>
      </c>
      <c r="FB528" s="27">
        <f>IF($O528&gt;=FB$1,$S528,0)</f>
        <v>788.4525000000001</v>
      </c>
      <c r="FC528" s="27">
        <f>IF($O528&gt;=FC$1,$S528,0)</f>
        <v>788.4525000000001</v>
      </c>
      <c r="FD528" s="27">
        <f>IF($O528&gt;=FD$1,$S528,0)</f>
        <v>788.4525000000001</v>
      </c>
      <c r="FE528" s="27">
        <f>IF($O528&gt;=FE$1,$S528,0)</f>
        <v>788.4525000000001</v>
      </c>
      <c r="FF528" s="27">
        <f>IF($O528&gt;=FF$1,$S528,0)</f>
        <v>788.4525000000001</v>
      </c>
      <c r="FG528" s="27">
        <f>IF($O528&gt;=FG$1,$S528,0)</f>
        <v>788.4525000000001</v>
      </c>
      <c r="FH528" s="27">
        <f>IF($O528&gt;=FH$1,$S528,0)</f>
        <v>788.4525000000001</v>
      </c>
      <c r="FI528" s="27">
        <f>IF($O528&gt;=FI$1,$S528,0)</f>
        <v>788.4525000000001</v>
      </c>
      <c r="FJ528" s="27">
        <f>IF($O528&gt;=FJ$1,$S528,0)</f>
        <v>788.4525000000001</v>
      </c>
      <c r="FK528" s="27">
        <f>IF($O528&gt;=FK$1,$S528,0)</f>
        <v>788.4525000000001</v>
      </c>
      <c r="FL528" s="27">
        <f>IF($O528&gt;=FL$1,$S528,0)</f>
        <v>788.4525000000001</v>
      </c>
      <c r="FM528" s="27">
        <f>IF($O528&gt;=FM$1,$S528,0)</f>
        <v>788.4525000000001</v>
      </c>
      <c r="FN528" s="27">
        <f>IF($O528&gt;=FN$1,$S528,0)</f>
        <v>788.4525000000001</v>
      </c>
      <c r="FO528" s="27">
        <f>IF($O528&gt;=FO$1,$S528,0)</f>
        <v>788.4525000000001</v>
      </c>
      <c r="FP528" s="27">
        <f>IF($O528&gt;=FP$1,$S528,0)</f>
        <v>788.4525000000001</v>
      </c>
      <c r="FQ528" s="27">
        <f>IF($O528&gt;=FQ$1,$S528,0)</f>
        <v>788.4525000000001</v>
      </c>
      <c r="FR528" s="27">
        <f>IF($O528&gt;=FR$1,$S528,0)</f>
        <v>788.4525000000001</v>
      </c>
      <c r="FS528" s="27">
        <f>IF($O528&gt;=FS$1,$S528,0)</f>
        <v>788.4525000000001</v>
      </c>
      <c r="FT528" s="27">
        <f>IF($O528&gt;=FT$1,$S528,0)</f>
        <v>788.4525000000001</v>
      </c>
      <c r="FU528" s="27">
        <f>IF($O528&gt;=FU$1,$S528,0)</f>
        <v>788.4525000000001</v>
      </c>
      <c r="FV528" s="27">
        <f>IF($O528&gt;=FV$1,$S528,0)</f>
        <v>788.4525000000001</v>
      </c>
      <c r="FW528" s="27">
        <f>IF($O528&gt;=FW$1,$S528,0)</f>
        <v>788.4525000000001</v>
      </c>
      <c r="FX528" s="27">
        <f>IF($O528&gt;=FX$1,$S528,0)</f>
        <v>788.4525000000001</v>
      </c>
      <c r="FY528" s="27">
        <f>IF($O528&gt;=FY$1,$S528,0)</f>
        <v>788.4525000000001</v>
      </c>
      <c r="FZ528" s="27">
        <f>IF($O528&gt;=FZ$1,$S528,0)</f>
        <v>788.4525000000001</v>
      </c>
      <c r="GA528" s="27">
        <f>IF($O528&gt;=GA$1,$S528,0)</f>
        <v>788.4525000000001</v>
      </c>
      <c r="GB528" s="27">
        <f>IF($O528&gt;=GB$1,$S528,0)</f>
        <v>788.4525000000001</v>
      </c>
      <c r="GC528" s="27">
        <f>IF($O528&gt;=GC$1,$S528,0)</f>
        <v>788.4525000000001</v>
      </c>
      <c r="GD528" s="27">
        <f>IF($O528&gt;=GD$1,$S528,0)</f>
        <v>788.4525000000001</v>
      </c>
      <c r="GE528" s="27">
        <f>IF($O528&gt;=GE$1,$S528,0)</f>
        <v>788.4525000000001</v>
      </c>
      <c r="GF528" s="27">
        <f>IF($O528&gt;=GF$1,$S528,0)</f>
        <v>788.4525000000001</v>
      </c>
      <c r="GG528" s="27">
        <f>IF($O528&gt;=GG$1,$S528,0)</f>
        <v>788.4525000000001</v>
      </c>
      <c r="GH528" s="27">
        <f>IF($O528&gt;=GH$1,$S528,0)</f>
        <v>788.4525000000001</v>
      </c>
      <c r="GI528" s="27">
        <f>IF($O528&gt;=GI$1,$S528,0)</f>
        <v>788.4525000000001</v>
      </c>
      <c r="GJ528" s="27">
        <f>IF($O528&gt;=GJ$1,$S528,0)</f>
        <v>788.4525000000001</v>
      </c>
      <c r="GK528" s="27">
        <f>IF($O528&gt;=GK$1,$S528,0)</f>
        <v>788.4525000000001</v>
      </c>
      <c r="GL528" s="27">
        <f>IF($O528&gt;=GL$1,$S528,0)</f>
        <v>788.4525000000001</v>
      </c>
      <c r="GM528" s="27">
        <f>IF($O528&gt;=GM$1,$S528,0)</f>
        <v>788.4525000000001</v>
      </c>
      <c r="GN528" s="27">
        <f>IF($O528&gt;=GN$1,$S528,0)</f>
        <v>788.4525000000001</v>
      </c>
      <c r="GO528" s="27">
        <f>IF($O528&gt;=GO$1,$S528,0)</f>
        <v>788.4525000000001</v>
      </c>
      <c r="GP528" s="27">
        <f>IF($O528&gt;=GP$1,$S528,0)</f>
        <v>788.4525000000001</v>
      </c>
      <c r="GQ528" s="27">
        <f>IF($O528&gt;=GQ$1,$S528,0)</f>
        <v>788.4525000000001</v>
      </c>
      <c r="GR528" s="27">
        <f>IF($O528&gt;=GR$1,$S528,0)</f>
        <v>0</v>
      </c>
      <c r="GS528" s="27">
        <f>IF($O528&gt;=GS$1,$S528,0)</f>
        <v>0</v>
      </c>
      <c r="GT528" s="27">
        <f>IF($O528&gt;=GT$1,$S528,0)</f>
        <v>0</v>
      </c>
      <c r="GU528" s="27">
        <f>IF($O528&gt;=GU$1,$S528,0)</f>
        <v>0</v>
      </c>
      <c r="GV528" s="27">
        <f>IF($O528&gt;=GV$1,$S528,0)</f>
        <v>0</v>
      </c>
      <c r="GW528" s="27">
        <f>IF($O528&gt;=GW$1,$S528,0)</f>
        <v>0</v>
      </c>
      <c r="GX528" s="27">
        <f>IF($O528&gt;=GX$1,$S528,0)</f>
        <v>0</v>
      </c>
      <c r="GY528" s="27">
        <f>IF($O528&gt;=GY$1,$S528,0)</f>
        <v>0</v>
      </c>
      <c r="GZ528" s="27">
        <f>IF($O528&gt;=GZ$1,$S528,0)</f>
        <v>0</v>
      </c>
      <c r="HA528" s="27">
        <f>IF($O528&gt;=HA$1,$S528,0)</f>
        <v>0</v>
      </c>
      <c r="HB528" s="27">
        <f>IF($O528&gt;=HB$1,$S528,0)</f>
        <v>0</v>
      </c>
      <c r="HC528" s="27">
        <f>IF($O528&gt;=HC$1,$S528,0)</f>
        <v>0</v>
      </c>
    </row>
    <row r="529" spans="1:211">
      <c r="A529" s="3">
        <v>45527</v>
      </c>
      <c r="B529" s="3" t="s">
        <v>583</v>
      </c>
      <c r="C529" s="3" t="s">
        <v>450</v>
      </c>
      <c r="D529" s="3">
        <v>55</v>
      </c>
      <c r="E529" s="4">
        <v>33654</v>
      </c>
      <c r="F529" s="5">
        <v>26.347945205479451</v>
      </c>
      <c r="G529" s="3" t="s">
        <v>446</v>
      </c>
      <c r="H529" s="4">
        <v>23293</v>
      </c>
      <c r="I529" s="9" t="s">
        <v>865</v>
      </c>
      <c r="J529" s="5">
        <v>2171.14</v>
      </c>
      <c r="K529" s="31">
        <v>271</v>
      </c>
      <c r="L529" s="32">
        <v>26</v>
      </c>
      <c r="M529" s="33">
        <f>VLOOKUP(L529,FIND,3,TRUE)</f>
        <v>1.5</v>
      </c>
      <c r="N529" s="32">
        <f>IF(L529&gt;30,180,VLOOKUP(L529,TEMPO,2,FALSE))</f>
        <v>156</v>
      </c>
      <c r="O529" s="32">
        <f>IF(R529&gt;0,4,N529)</f>
        <v>156</v>
      </c>
      <c r="P529" s="96">
        <f>J529*M529*L529</f>
        <v>84674.46</v>
      </c>
      <c r="Q529" s="96">
        <f>10934.45*2</f>
        <v>21868.9</v>
      </c>
      <c r="R529" s="96">
        <f>IF(P529&lt;=Q529,P529/4,0)</f>
        <v>0</v>
      </c>
      <c r="S529" s="5">
        <f>IF(P529&gt;=Q529,P529/N529,0)</f>
        <v>542.78500000000008</v>
      </c>
      <c r="T529" s="3"/>
      <c r="U529" s="3">
        <f>IF(T529="",1,0)</f>
        <v>1</v>
      </c>
      <c r="V529" s="3">
        <v>66</v>
      </c>
      <c r="W529" s="5">
        <v>0</v>
      </c>
      <c r="X529" s="5">
        <v>245.73</v>
      </c>
      <c r="Y529" s="5">
        <f>X529*W529</f>
        <v>0</v>
      </c>
      <c r="Z529" s="5">
        <v>400</v>
      </c>
      <c r="AA529" s="5">
        <f>S529+Y529+Z529</f>
        <v>942.78500000000008</v>
      </c>
      <c r="AB529" s="39">
        <f>(J529/12+J529/12*1.3333333333+450/12+J529/30*6/12+J529)*1.3+Y529+Z529+153.9</f>
        <v>4020.9893111032707</v>
      </c>
      <c r="AC529" s="39" t="s">
        <v>450</v>
      </c>
      <c r="AD529" s="39">
        <f>J529*1.3+400+153.9</f>
        <v>3376.3820000000001</v>
      </c>
      <c r="AE529" s="39">
        <f>SUMIFS('CUSTO MENSAL FUNC NOVO'!H:H,'CUSTO MENSAL FUNC NOVO'!A:A,'VALORES MENSAIS'!AC529)</f>
        <v>3296.25</v>
      </c>
      <c r="AF529" s="27">
        <f>IF($R529&gt;0,$R529,$S529)+$Y529+$Z529</f>
        <v>942.78500000000008</v>
      </c>
      <c r="AG529" s="27">
        <f>IF($R529&gt;0,$R529,$S529)+$Y529+$Z529</f>
        <v>942.78500000000008</v>
      </c>
      <c r="AH529" s="27">
        <f>IF($R529&gt;0,$R529,$S529)+$Y529+$Z529</f>
        <v>942.78500000000008</v>
      </c>
      <c r="AI529" s="27">
        <f>IF($R529&gt;0,$R529,$S529)+$Y529+$Z529</f>
        <v>942.78500000000008</v>
      </c>
      <c r="AJ529" s="27">
        <f>IF($O529&gt;=AJ$1,$S529+$Y529+$Z529,$Y529+$Z529)</f>
        <v>942.78500000000008</v>
      </c>
      <c r="AK529" s="27">
        <f>IF($O529&gt;=AK$1,$S529+$Y529+$Z529,$Y529+$Z529)</f>
        <v>942.78500000000008</v>
      </c>
      <c r="AL529" s="27">
        <f>IF($O529&gt;=AL$1,$S529+$Y529+$Z529,$Y529+$Z529)</f>
        <v>942.78500000000008</v>
      </c>
      <c r="AM529" s="27">
        <f>IF($O529&gt;=AM$1,$S529+$Y529+$Z529,$Y529+$Z529)</f>
        <v>942.78500000000008</v>
      </c>
      <c r="AN529" s="27">
        <f>IF($O529&gt;=AN$1,$S529+$Y529+$Z529,$Y529+$Z529)</f>
        <v>942.78500000000008</v>
      </c>
      <c r="AO529" s="27">
        <f>IF($O529&gt;=AO$1,$S529+$Y529+$Z529,$Y529+$Z529)</f>
        <v>942.78500000000008</v>
      </c>
      <c r="AP529" s="27">
        <f>IF($O529&gt;=AP$1,$S529+$Y529+$Z529,$Y529+$Z529)</f>
        <v>942.78500000000008</v>
      </c>
      <c r="AQ529" s="27">
        <f>IF($O529&gt;=AQ$1,$S529+$Y529+$Z529,$Y529+$Z529)</f>
        <v>942.78500000000008</v>
      </c>
      <c r="AR529" s="27">
        <f>IF($O529&gt;=AR$1,$S529+$Y529+$Z529,$Y529+$Z529)</f>
        <v>942.78500000000008</v>
      </c>
      <c r="AS529" s="27">
        <f>IF($O529&gt;=AS$1,$S529+$Y529+$Z529,$Y529+$Z529)</f>
        <v>942.78500000000008</v>
      </c>
      <c r="AT529" s="27">
        <f>IF($O529&gt;=AT$1,$S529+$Y529+$Z529,$Y529+$Z529)</f>
        <v>942.78500000000008</v>
      </c>
      <c r="AU529" s="27">
        <f>IF($O529&gt;=AU$1,$S529+$Y529+$Z529,$Y529+$Z529)</f>
        <v>942.78500000000008</v>
      </c>
      <c r="AV529" s="27">
        <f>IF($O529&gt;=AV$1,$S529+$Y529+$Z529,$Y529+$Z529)</f>
        <v>942.78500000000008</v>
      </c>
      <c r="AW529" s="27">
        <f>IF($O529&gt;=AW$1,$S529+$Y529+$Z529,$Y529+$Z529)</f>
        <v>942.78500000000008</v>
      </c>
      <c r="AX529" s="27">
        <f>IF($O529&gt;=AX$1,$S529+$Y529+$Z529,$Y529+$Z529)</f>
        <v>942.78500000000008</v>
      </c>
      <c r="AY529" s="27">
        <f>IF($O529&gt;=AY$1,$S529+$Y529+$Z529,$Y529+$Z529)</f>
        <v>942.78500000000008</v>
      </c>
      <c r="AZ529" s="27">
        <f>IF($O529&gt;=AZ$1,$S529+$Y529+$Z529,$Y529+$Z529)</f>
        <v>942.78500000000008</v>
      </c>
      <c r="BA529" s="27">
        <f>IF($O529&gt;=BA$1,$S529+$Y529+$Z529,$Y529+$Z529)</f>
        <v>942.78500000000008</v>
      </c>
      <c r="BB529" s="27">
        <f>IF($O529&gt;=BB$1,$S529+$Y529+$Z529,$Y529+$Z529)</f>
        <v>942.78500000000008</v>
      </c>
      <c r="BC529" s="27">
        <f>IF($O529&gt;=BC$1,$S529+$Y529+$Z529,$Y529+$Z529)</f>
        <v>942.78500000000008</v>
      </c>
      <c r="BD529" s="27">
        <f>IF($O529&gt;=BD$1,$S529+$Y529+$Z529,$Y529+$Z529)</f>
        <v>942.78500000000008</v>
      </c>
      <c r="BE529" s="27">
        <f>IF($O529&gt;=BE$1,$S529+$Y529+$Z529,$Y529+$Z529)</f>
        <v>942.78500000000008</v>
      </c>
      <c r="BF529" s="27">
        <f>IF($O529&gt;=BF$1,$S529+$Y529+$Z529,$Y529+$Z529)</f>
        <v>942.78500000000008</v>
      </c>
      <c r="BG529" s="27">
        <f>IF($O529&gt;=BG$1,$S529+$Y529+$Z529,$Y529+$Z529)</f>
        <v>942.78500000000008</v>
      </c>
      <c r="BH529" s="27">
        <f>IF($O529&gt;=BH$1,$S529+$Y529+$Z529,$Y529+$Z529)</f>
        <v>942.78500000000008</v>
      </c>
      <c r="BI529" s="27">
        <f>IF($O529&gt;=BI$1,$S529+$Y529+$Z529,$Y529+$Z529)</f>
        <v>942.78500000000008</v>
      </c>
      <c r="BJ529" s="27">
        <f>IF($O529&gt;=BJ$1,$S529+$Y529+$Z529,$Y529+$Z529)</f>
        <v>942.78500000000008</v>
      </c>
      <c r="BK529" s="27">
        <f>IF($O529&gt;=BK$1,$S529+$Y529+$Z529,$Y529+$Z529)</f>
        <v>942.78500000000008</v>
      </c>
      <c r="BL529" s="27">
        <f>IF($O529&gt;=BL$1,$S529+$Y529+$Z529,$Y529+$Z529)</f>
        <v>942.78500000000008</v>
      </c>
      <c r="BM529" s="27">
        <f>IF($O529&gt;=BM$1,$S529+$Y529+$Z529,$Y529+$Z529)</f>
        <v>942.78500000000008</v>
      </c>
      <c r="BN529" s="27">
        <f>IF($O529&gt;=BN$1,$S529+$Y529+$Z529,$Y529+$Z529)</f>
        <v>942.78500000000008</v>
      </c>
      <c r="BO529" s="27">
        <f>IF($O529&gt;=BO$1,$S529+$Y529+$Z529,$Y529+$Z529)</f>
        <v>942.78500000000008</v>
      </c>
      <c r="BP529" s="27">
        <f>IF($O529&gt;=BP$1,$S529+$Y529+$Z529,$Y529+$Z529)</f>
        <v>942.78500000000008</v>
      </c>
      <c r="BQ529" s="27">
        <f>IF($O529&gt;=BQ$1,$S529+$Y529+$Z529,$Y529+$Z529)</f>
        <v>942.78500000000008</v>
      </c>
      <c r="BR529" s="27">
        <f>IF($O529&gt;=BR$1,$S529+$Y529+$Z529,$Y529+$Z529)</f>
        <v>942.78500000000008</v>
      </c>
      <c r="BS529" s="27">
        <f>IF($O529&gt;=BS$1,$S529+$Y529+$Z529,$Y529+$Z529)</f>
        <v>942.78500000000008</v>
      </c>
      <c r="BT529" s="27">
        <f>IF($O529&gt;=BT$1,$S529+$Y529+$Z529,$Y529+$Z529)</f>
        <v>942.78500000000008</v>
      </c>
      <c r="BU529" s="27">
        <f>IF($O529&gt;=BU$1,$S529+$Y529+$Z529,$Y529+$Z529)</f>
        <v>942.78500000000008</v>
      </c>
      <c r="BV529" s="27">
        <f>IF($O529&gt;=BV$1,$S529+$Y529+$Z529,$Y529+$Z529)</f>
        <v>942.78500000000008</v>
      </c>
      <c r="BW529" s="27">
        <f>IF($O529&gt;=BW$1,$S529+$Y529+$Z529,$Y529+$Z529)</f>
        <v>942.78500000000008</v>
      </c>
      <c r="BX529" s="27">
        <f>IF($O529&gt;=BX$1,$S529+$Y529+$Z529,$Y529+$Z529)</f>
        <v>942.78500000000008</v>
      </c>
      <c r="BY529" s="27">
        <f>IF($O529&gt;=BY$1,$S529+$Y529+$Z529,$Y529+$Z529)</f>
        <v>942.78500000000008</v>
      </c>
      <c r="BZ529" s="27">
        <f>IF($O529&gt;=BZ$1,$S529+$Y529+$Z529,$Y529+$Z529)</f>
        <v>942.78500000000008</v>
      </c>
      <c r="CA529" s="27">
        <f>IF($O529&gt;=CA$1,$S529+$Y529+$Z529,$Y529+$Z529)</f>
        <v>942.78500000000008</v>
      </c>
      <c r="CB529" s="27">
        <f>IF($O529&gt;=CB$1,$S529+$Y529+$Z529,$Y529+$Z529)</f>
        <v>942.78500000000008</v>
      </c>
      <c r="CC529" s="27">
        <f>IF($O529&gt;=CC$1,$S529+$Y529+$Z529,$Y529+$Z529)</f>
        <v>942.78500000000008</v>
      </c>
      <c r="CD529" s="27">
        <f>IF($O529&gt;=CD$1,$S529+$Y529+$Z529,$Y529+$Z529)</f>
        <v>942.78500000000008</v>
      </c>
      <c r="CE529" s="27">
        <f>IF($O529&gt;=CE$1,$S529+$Y529+$Z529,$Y529+$Z529)</f>
        <v>942.78500000000008</v>
      </c>
      <c r="CF529" s="27">
        <f>IF($O529&gt;=CF$1,$S529+$Y529+$Z529,$Y529+$Z529)</f>
        <v>942.78500000000008</v>
      </c>
      <c r="CG529" s="27">
        <f>IF($O529&gt;=CG$1,$S529+$Y529+$Z529,$Y529+$Z529)</f>
        <v>942.78500000000008</v>
      </c>
      <c r="CH529" s="27">
        <f>IF($O529&gt;=CH$1,$S529+$Y529+$Z529,$Y529+$Z529)</f>
        <v>942.78500000000008</v>
      </c>
      <c r="CI529" s="27">
        <f>IF($O529&gt;=CI$1,$S529+$Y529+$Z529,$Y529+$Z529)</f>
        <v>942.78500000000008</v>
      </c>
      <c r="CJ529" s="27">
        <f>IF($O529&gt;=CJ$1,$S529+$Y529+$Z529,$Y529+$Z529)</f>
        <v>942.78500000000008</v>
      </c>
      <c r="CK529" s="27">
        <f>IF($O529&gt;=CK$1,$S529+$Y529+$Z529,$Y529+$Z529)</f>
        <v>942.78500000000008</v>
      </c>
      <c r="CL529" s="27">
        <f>IF($O529&gt;=CL$1,$S529+$Y529+$Z529,$Y529+$Z529)</f>
        <v>942.78500000000008</v>
      </c>
      <c r="CM529" s="27">
        <f>IF($O529&gt;=CM$1,$S529+$Y529+$Z529,$Y529+$Z529)</f>
        <v>942.78500000000008</v>
      </c>
      <c r="CN529" s="27">
        <f>IF($O529&gt;=CN$1,$S529+$Y529,$Y529)</f>
        <v>542.78500000000008</v>
      </c>
      <c r="CO529" s="27">
        <f>IF($O529&gt;=CO$1,$S529+$Y529,$Y529)</f>
        <v>542.78500000000008</v>
      </c>
      <c r="CP529" s="27">
        <f>IF($O529&gt;=CP$1,$S529+$Y529,$Y529)</f>
        <v>542.78500000000008</v>
      </c>
      <c r="CQ529" s="27">
        <f>IF($O529&gt;=CQ$1,$S529+$Y529,$Y529)</f>
        <v>542.78500000000008</v>
      </c>
      <c r="CR529" s="27">
        <f>IF($O529&gt;=CR$1,$S529+$Y529,$Y529)</f>
        <v>542.78500000000008</v>
      </c>
      <c r="CS529" s="27">
        <f>IF($O529&gt;=CS$1,$S529+$Y529,$Y529)</f>
        <v>542.78500000000008</v>
      </c>
      <c r="CT529" s="27">
        <f>IF($O529&gt;=CT$1,$S529+$Y529,$Y529)</f>
        <v>542.78500000000008</v>
      </c>
      <c r="CU529" s="27">
        <f>IF($O529&gt;=CU$1,$S529+$Y529,$Y529)</f>
        <v>542.78500000000008</v>
      </c>
      <c r="CV529" s="27">
        <f>IF($O529&gt;=CV$1,$S529+$Y529,$Y529)</f>
        <v>542.78500000000008</v>
      </c>
      <c r="CW529" s="27">
        <f>IF($O529&gt;=CW$1,$S529+$Y529,$Y529)</f>
        <v>542.78500000000008</v>
      </c>
      <c r="CX529" s="27">
        <f>IF($O529&gt;=CX$1,$S529+$Y529,$Y529)</f>
        <v>542.78500000000008</v>
      </c>
      <c r="CY529" s="27">
        <f>IF($O529&gt;=CY$1,$S529+$Y529,$Y529)</f>
        <v>542.78500000000008</v>
      </c>
      <c r="CZ529" s="27">
        <f>IF($O529&gt;=CZ$1,$S529+$Y529,$Y529)</f>
        <v>542.78500000000008</v>
      </c>
      <c r="DA529" s="27">
        <f>IF($O529&gt;=DA$1,$S529+$Y529,$Y529)</f>
        <v>542.78500000000008</v>
      </c>
      <c r="DB529" s="27">
        <f>IF($O529&gt;=DB$1,$S529+$Y529,$Y529)</f>
        <v>542.78500000000008</v>
      </c>
      <c r="DC529" s="27">
        <f>IF($O529&gt;=DC$1,$S529+$Y529,$Y529)</f>
        <v>542.78500000000008</v>
      </c>
      <c r="DD529" s="27">
        <f>IF($O529&gt;=DD$1,$S529+$Y529,$Y529)</f>
        <v>542.78500000000008</v>
      </c>
      <c r="DE529" s="27">
        <f>IF($O529&gt;=DE$1,$S529+$Y529,$Y529)</f>
        <v>542.78500000000008</v>
      </c>
      <c r="DF529" s="27">
        <f>IF($O529&gt;=DF$1,$S529+$Y529,$Y529)</f>
        <v>542.78500000000008</v>
      </c>
      <c r="DG529" s="27">
        <f>IF($O529&gt;=DG$1,$S529+$Y529,$Y529)</f>
        <v>542.78500000000008</v>
      </c>
      <c r="DH529" s="27">
        <f>IF($O529&gt;=DH$1,$S529+$Y529,$Y529)</f>
        <v>542.78500000000008</v>
      </c>
      <c r="DI529" s="27">
        <f>IF($O529&gt;=DI$1,$S529+$Y529,$Y529)</f>
        <v>542.78500000000008</v>
      </c>
      <c r="DJ529" s="27">
        <f>IF($O529&gt;=DJ$1,$S529+$Y529,$Y529)</f>
        <v>542.78500000000008</v>
      </c>
      <c r="DK529" s="27">
        <f>IF($O529&gt;=DK$1,$S529+$Y529,$Y529)</f>
        <v>542.78500000000008</v>
      </c>
      <c r="DL529" s="27">
        <f>IF($O529&gt;=DL$1,$S529+$Y529,$Y529)</f>
        <v>542.78500000000008</v>
      </c>
      <c r="DM529" s="27">
        <f>IF($O529&gt;=DM$1,$S529+$Y529,$Y529)</f>
        <v>542.78500000000008</v>
      </c>
      <c r="DN529" s="27">
        <f>IF($O529&gt;=DN$1,$S529+$Y529,$Y529)</f>
        <v>542.78500000000008</v>
      </c>
      <c r="DO529" s="27">
        <f>IF($O529&gt;=DO$1,$S529+$Y529,$Y529)</f>
        <v>542.78500000000008</v>
      </c>
      <c r="DP529" s="27">
        <f>IF($O529&gt;=DP$1,$S529+$Y529,$Y529)</f>
        <v>542.78500000000008</v>
      </c>
      <c r="DQ529" s="27">
        <f>IF($O529&gt;=DQ$1,$S529+$Y529,$Y529)</f>
        <v>542.78500000000008</v>
      </c>
      <c r="DR529" s="27">
        <f>IF($O529&gt;=DR$1,$S529+$Y529,$Y529)</f>
        <v>542.78500000000008</v>
      </c>
      <c r="DS529" s="27">
        <f>IF($O529&gt;=DS$1,$S529+$Y529,$Y529)</f>
        <v>542.78500000000008</v>
      </c>
      <c r="DT529" s="27">
        <f>IF($O529&gt;=DT$1,$S529+$Y529,$Y529)</f>
        <v>542.78500000000008</v>
      </c>
      <c r="DU529" s="27">
        <f>IF($O529&gt;=DU$1,$S529+$Y529,$Y529)</f>
        <v>542.78500000000008</v>
      </c>
      <c r="DV529" s="27">
        <f>IF($O529&gt;=DV$1,$S529+$Y529,$Y529)</f>
        <v>542.78500000000008</v>
      </c>
      <c r="DW529" s="27">
        <f>IF($O529&gt;=DW$1,$S529+$Y529,$Y529)</f>
        <v>542.78500000000008</v>
      </c>
      <c r="DX529" s="27">
        <f>IF($O529&gt;=DX$1,$S529+$Y529,$Y529)</f>
        <v>542.78500000000008</v>
      </c>
      <c r="DY529" s="27">
        <f>IF($O529&gt;=DY$1,$S529+$Y529,$Y529)</f>
        <v>542.78500000000008</v>
      </c>
      <c r="DZ529" s="27">
        <f>IF($O529&gt;=DZ$1,$S529+$Y529,$Y529)</f>
        <v>542.78500000000008</v>
      </c>
      <c r="EA529" s="27">
        <f>IF($O529&gt;=EA$1,$S529+$Y529,$Y529)</f>
        <v>542.78500000000008</v>
      </c>
      <c r="EB529" s="27">
        <f>IF($O529&gt;=EB$1,$S529+$Y529,$Y529)</f>
        <v>542.78500000000008</v>
      </c>
      <c r="EC529" s="27">
        <f>IF($O529&gt;=EC$1,$S529+$Y529,$Y529)</f>
        <v>542.78500000000008</v>
      </c>
      <c r="ED529" s="27">
        <f>IF($O529&gt;=ED$1,$S529+$Y529,$Y529)</f>
        <v>542.78500000000008</v>
      </c>
      <c r="EE529" s="27">
        <f>IF($O529&gt;=EE$1,$S529+$Y529,$Y529)</f>
        <v>542.78500000000008</v>
      </c>
      <c r="EF529" s="27">
        <f>IF($O529&gt;=EF$1,$S529+$Y529,$Y529)</f>
        <v>542.78500000000008</v>
      </c>
      <c r="EG529" s="27">
        <f>IF($O529&gt;=EG$1,$S529+$Y529,$Y529)</f>
        <v>542.78500000000008</v>
      </c>
      <c r="EH529" s="27">
        <f>IF($O529&gt;=EH$1,$S529+$Y529,$Y529)</f>
        <v>542.78500000000008</v>
      </c>
      <c r="EI529" s="27">
        <f>IF($O529&gt;=EI$1,$S529+$Y529,$Y529)</f>
        <v>542.78500000000008</v>
      </c>
      <c r="EJ529" s="27">
        <f>IF($O529&gt;=EJ$1,$S529+$Y529,$Y529)</f>
        <v>542.78500000000008</v>
      </c>
      <c r="EK529" s="27">
        <f>IF($O529&gt;=EK$1,$S529+$Y529,$Y529)</f>
        <v>542.78500000000008</v>
      </c>
      <c r="EL529" s="27">
        <f>IF($O529&gt;=EL$1,$S529+$Y529,$Y529)</f>
        <v>542.78500000000008</v>
      </c>
      <c r="EM529" s="27">
        <f>IF($O529&gt;=EM$1,$S529+$Y529,$Y529)</f>
        <v>542.78500000000008</v>
      </c>
      <c r="EN529" s="27">
        <f>IF($O529&gt;=EN$1,$S529+$Y529,$Y529)</f>
        <v>542.78500000000008</v>
      </c>
      <c r="EO529" s="27">
        <f>IF($O529&gt;=EO$1,$S529+$Y529,$Y529)</f>
        <v>542.78500000000008</v>
      </c>
      <c r="EP529" s="27">
        <f>IF($O529&gt;=EP$1,$S529+$Y529,$Y529)</f>
        <v>542.78500000000008</v>
      </c>
      <c r="EQ529" s="27">
        <f>IF($O529&gt;=EQ$1,$S529+$Y529,$Y529)</f>
        <v>542.78500000000008</v>
      </c>
      <c r="ER529" s="27">
        <f>IF($O529&gt;=ER$1,$S529+$Y529,$Y529)</f>
        <v>542.78500000000008</v>
      </c>
      <c r="ES529" s="27">
        <f>IF($O529&gt;=ES$1,$S529+$Y529,$Y529)</f>
        <v>542.78500000000008</v>
      </c>
      <c r="ET529" s="27">
        <f>IF($O529&gt;=ET$1,$S529+$Y529,$Y529)</f>
        <v>542.78500000000008</v>
      </c>
      <c r="EU529" s="27">
        <f>IF($O529&gt;=EU$1,$S529+$Y529,$Y529)</f>
        <v>542.78500000000008</v>
      </c>
      <c r="EV529" s="27">
        <f>IF($O529&gt;=EV$1,$S529,0)</f>
        <v>542.78500000000008</v>
      </c>
      <c r="EW529" s="27">
        <f>IF($O529&gt;=EW$1,$S529,0)</f>
        <v>542.78500000000008</v>
      </c>
      <c r="EX529" s="27">
        <f>IF($O529&gt;=EX$1,$S529,0)</f>
        <v>542.78500000000008</v>
      </c>
      <c r="EY529" s="27">
        <f>IF($O529&gt;=EY$1,$S529,0)</f>
        <v>542.78500000000008</v>
      </c>
      <c r="EZ529" s="27">
        <f>IF($O529&gt;=EZ$1,$S529,0)</f>
        <v>542.78500000000008</v>
      </c>
      <c r="FA529" s="27">
        <f>IF($O529&gt;=FA$1,$S529,0)</f>
        <v>542.78500000000008</v>
      </c>
      <c r="FB529" s="27">
        <f>IF($O529&gt;=FB$1,$S529,0)</f>
        <v>542.78500000000008</v>
      </c>
      <c r="FC529" s="27">
        <f>IF($O529&gt;=FC$1,$S529,0)</f>
        <v>542.78500000000008</v>
      </c>
      <c r="FD529" s="27">
        <f>IF($O529&gt;=FD$1,$S529,0)</f>
        <v>542.78500000000008</v>
      </c>
      <c r="FE529" s="27">
        <f>IF($O529&gt;=FE$1,$S529,0)</f>
        <v>542.78500000000008</v>
      </c>
      <c r="FF529" s="27">
        <f>IF($O529&gt;=FF$1,$S529,0)</f>
        <v>542.78500000000008</v>
      </c>
      <c r="FG529" s="27">
        <f>IF($O529&gt;=FG$1,$S529,0)</f>
        <v>542.78500000000008</v>
      </c>
      <c r="FH529" s="27">
        <f>IF($O529&gt;=FH$1,$S529,0)</f>
        <v>542.78500000000008</v>
      </c>
      <c r="FI529" s="27">
        <f>IF($O529&gt;=FI$1,$S529,0)</f>
        <v>542.78500000000008</v>
      </c>
      <c r="FJ529" s="27">
        <f>IF($O529&gt;=FJ$1,$S529,0)</f>
        <v>542.78500000000008</v>
      </c>
      <c r="FK529" s="27">
        <f>IF($O529&gt;=FK$1,$S529,0)</f>
        <v>542.78500000000008</v>
      </c>
      <c r="FL529" s="27">
        <f>IF($O529&gt;=FL$1,$S529,0)</f>
        <v>542.78500000000008</v>
      </c>
      <c r="FM529" s="27">
        <f>IF($O529&gt;=FM$1,$S529,0)</f>
        <v>542.78500000000008</v>
      </c>
      <c r="FN529" s="27">
        <f>IF($O529&gt;=FN$1,$S529,0)</f>
        <v>542.78500000000008</v>
      </c>
      <c r="FO529" s="27">
        <f>IF($O529&gt;=FO$1,$S529,0)</f>
        <v>542.78500000000008</v>
      </c>
      <c r="FP529" s="27">
        <f>IF($O529&gt;=FP$1,$S529,0)</f>
        <v>542.78500000000008</v>
      </c>
      <c r="FQ529" s="27">
        <f>IF($O529&gt;=FQ$1,$S529,0)</f>
        <v>542.78500000000008</v>
      </c>
      <c r="FR529" s="27">
        <f>IF($O529&gt;=FR$1,$S529,0)</f>
        <v>542.78500000000008</v>
      </c>
      <c r="FS529" s="27">
        <f>IF($O529&gt;=FS$1,$S529,0)</f>
        <v>542.78500000000008</v>
      </c>
      <c r="FT529" s="27">
        <f>IF($O529&gt;=FT$1,$S529,0)</f>
        <v>542.78500000000008</v>
      </c>
      <c r="FU529" s="27">
        <f>IF($O529&gt;=FU$1,$S529,0)</f>
        <v>542.78500000000008</v>
      </c>
      <c r="FV529" s="27">
        <f>IF($O529&gt;=FV$1,$S529,0)</f>
        <v>542.78500000000008</v>
      </c>
      <c r="FW529" s="27">
        <f>IF($O529&gt;=FW$1,$S529,0)</f>
        <v>542.78500000000008</v>
      </c>
      <c r="FX529" s="27">
        <f>IF($O529&gt;=FX$1,$S529,0)</f>
        <v>542.78500000000008</v>
      </c>
      <c r="FY529" s="27">
        <f>IF($O529&gt;=FY$1,$S529,0)</f>
        <v>542.78500000000008</v>
      </c>
      <c r="FZ529" s="27">
        <f>IF($O529&gt;=FZ$1,$S529,0)</f>
        <v>542.78500000000008</v>
      </c>
      <c r="GA529" s="27">
        <f>IF($O529&gt;=GA$1,$S529,0)</f>
        <v>542.78500000000008</v>
      </c>
      <c r="GB529" s="27">
        <f>IF($O529&gt;=GB$1,$S529,0)</f>
        <v>542.78500000000008</v>
      </c>
      <c r="GC529" s="27">
        <f>IF($O529&gt;=GC$1,$S529,0)</f>
        <v>542.78500000000008</v>
      </c>
      <c r="GD529" s="27">
        <f>IF($O529&gt;=GD$1,$S529,0)</f>
        <v>542.78500000000008</v>
      </c>
      <c r="GE529" s="27">
        <f>IF($O529&gt;=GE$1,$S529,0)</f>
        <v>542.78500000000008</v>
      </c>
      <c r="GF529" s="27">
        <f>IF($O529&gt;=GF$1,$S529,0)</f>
        <v>0</v>
      </c>
      <c r="GG529" s="27">
        <f>IF($O529&gt;=GG$1,$S529,0)</f>
        <v>0</v>
      </c>
      <c r="GH529" s="27">
        <f>IF($O529&gt;=GH$1,$S529,0)</f>
        <v>0</v>
      </c>
      <c r="GI529" s="27">
        <f>IF($O529&gt;=GI$1,$S529,0)</f>
        <v>0</v>
      </c>
      <c r="GJ529" s="27">
        <f>IF($O529&gt;=GJ$1,$S529,0)</f>
        <v>0</v>
      </c>
      <c r="GK529" s="27">
        <f>IF($O529&gt;=GK$1,$S529,0)</f>
        <v>0</v>
      </c>
      <c r="GL529" s="27">
        <f>IF($O529&gt;=GL$1,$S529,0)</f>
        <v>0</v>
      </c>
      <c r="GM529" s="27">
        <f>IF($O529&gt;=GM$1,$S529,0)</f>
        <v>0</v>
      </c>
      <c r="GN529" s="27">
        <f>IF($O529&gt;=GN$1,$S529,0)</f>
        <v>0</v>
      </c>
      <c r="GO529" s="27">
        <f>IF($O529&gt;=GO$1,$S529,0)</f>
        <v>0</v>
      </c>
      <c r="GP529" s="27">
        <f>IF($O529&gt;=GP$1,$S529,0)</f>
        <v>0</v>
      </c>
      <c r="GQ529" s="27">
        <f>IF($O529&gt;=GQ$1,$S529,0)</f>
        <v>0</v>
      </c>
      <c r="GR529" s="27">
        <f>IF($O529&gt;=GR$1,$S529,0)</f>
        <v>0</v>
      </c>
      <c r="GS529" s="27">
        <f>IF($O529&gt;=GS$1,$S529,0)</f>
        <v>0</v>
      </c>
      <c r="GT529" s="27">
        <f>IF($O529&gt;=GT$1,$S529,0)</f>
        <v>0</v>
      </c>
      <c r="GU529" s="27">
        <f>IF($O529&gt;=GU$1,$S529,0)</f>
        <v>0</v>
      </c>
      <c r="GV529" s="27">
        <f>IF($O529&gt;=GV$1,$S529,0)</f>
        <v>0</v>
      </c>
      <c r="GW529" s="27">
        <f>IF($O529&gt;=GW$1,$S529,0)</f>
        <v>0</v>
      </c>
      <c r="GX529" s="27">
        <f>IF($O529&gt;=GX$1,$S529,0)</f>
        <v>0</v>
      </c>
      <c r="GY529" s="27">
        <f>IF($O529&gt;=GY$1,$S529,0)</f>
        <v>0</v>
      </c>
      <c r="GZ529" s="27">
        <f>IF($O529&gt;=GZ$1,$S529,0)</f>
        <v>0</v>
      </c>
      <c r="HA529" s="27">
        <f>IF($O529&gt;=HA$1,$S529,0)</f>
        <v>0</v>
      </c>
      <c r="HB529" s="27">
        <f>IF($O529&gt;=HB$1,$S529,0)</f>
        <v>0</v>
      </c>
      <c r="HC529" s="27">
        <f>IF($O529&gt;=HC$1,$S529,0)</f>
        <v>0</v>
      </c>
    </row>
    <row r="530" spans="1:211">
      <c r="A530" s="3">
        <v>43567</v>
      </c>
      <c r="B530" s="3" t="s">
        <v>596</v>
      </c>
      <c r="C530" s="3" t="s">
        <v>450</v>
      </c>
      <c r="D530" s="3">
        <v>58</v>
      </c>
      <c r="E530" s="4">
        <v>33471</v>
      </c>
      <c r="F530" s="5">
        <v>26.849315068493151</v>
      </c>
      <c r="G530" s="3" t="s">
        <v>446</v>
      </c>
      <c r="H530" s="4">
        <v>22068</v>
      </c>
      <c r="I530" s="9" t="s">
        <v>865</v>
      </c>
      <c r="J530" s="5">
        <v>3038.19</v>
      </c>
      <c r="K530" s="31">
        <v>271</v>
      </c>
      <c r="L530" s="32">
        <v>27</v>
      </c>
      <c r="M530" s="33">
        <f>VLOOKUP(L530,FIND,3,TRUE)</f>
        <v>1.5</v>
      </c>
      <c r="N530" s="32">
        <f>IF(L530&gt;30,180,VLOOKUP(L530,TEMPO,2,FALSE))</f>
        <v>162</v>
      </c>
      <c r="O530" s="32">
        <f>IF(R530&gt;0,4,N530)</f>
        <v>162</v>
      </c>
      <c r="P530" s="96">
        <f>J530*M530*L530</f>
        <v>123046.69499999999</v>
      </c>
      <c r="Q530" s="96">
        <f>10934.45*2</f>
        <v>21868.9</v>
      </c>
      <c r="R530" s="96">
        <f>IF(P530&lt;=Q530,P530/4,0)</f>
        <v>0</v>
      </c>
      <c r="S530" s="5">
        <f>IF(P530&gt;=Q530,P530/N530,0)</f>
        <v>759.5474999999999</v>
      </c>
      <c r="T530" s="3"/>
      <c r="U530" s="3">
        <f>IF(T530="",1,0)</f>
        <v>1</v>
      </c>
      <c r="V530" s="3">
        <v>87</v>
      </c>
      <c r="W530" s="5">
        <v>0</v>
      </c>
      <c r="X530" s="5">
        <v>245.73</v>
      </c>
      <c r="Y530" s="5">
        <f>X530*W530</f>
        <v>0</v>
      </c>
      <c r="Z530" s="5">
        <v>400</v>
      </c>
      <c r="AA530" s="5">
        <f>S530+Y530+Z530</f>
        <v>1159.5474999999999</v>
      </c>
      <c r="AB530" s="39">
        <f>(J530/12+J530/12*1.3333333333+450/12+J530/30*6/12+J530)*1.3+Y530+Z530+153.9</f>
        <v>5386.1113666556948</v>
      </c>
      <c r="AC530" s="39" t="s">
        <v>450</v>
      </c>
      <c r="AD530" s="39">
        <f>J530*1.3+400+153.9</f>
        <v>4503.5470000000005</v>
      </c>
      <c r="AE530" s="39">
        <f>SUMIFS('CUSTO MENSAL FUNC NOVO'!H:H,'CUSTO MENSAL FUNC NOVO'!A:A,'VALORES MENSAIS'!AC530)</f>
        <v>3296.25</v>
      </c>
      <c r="AF530" s="27">
        <f>IF($R530&gt;0,$R530,$S530)+$Y530+$Z530</f>
        <v>1159.5474999999999</v>
      </c>
      <c r="AG530" s="27">
        <f>IF($R530&gt;0,$R530,$S530)+$Y530+$Z530</f>
        <v>1159.5474999999999</v>
      </c>
      <c r="AH530" s="27">
        <f>IF($R530&gt;0,$R530,$S530)+$Y530+$Z530</f>
        <v>1159.5474999999999</v>
      </c>
      <c r="AI530" s="27">
        <f>IF($R530&gt;0,$R530,$S530)+$Y530+$Z530</f>
        <v>1159.5474999999999</v>
      </c>
      <c r="AJ530" s="27">
        <f>IF($O530&gt;=AJ$1,$S530+$Y530+$Z530,$Y530+$Z530)</f>
        <v>1159.5474999999999</v>
      </c>
      <c r="AK530" s="27">
        <f>IF($O530&gt;=AK$1,$S530+$Y530+$Z530,$Y530+$Z530)</f>
        <v>1159.5474999999999</v>
      </c>
      <c r="AL530" s="27">
        <f>IF($O530&gt;=AL$1,$S530+$Y530+$Z530,$Y530+$Z530)</f>
        <v>1159.5474999999999</v>
      </c>
      <c r="AM530" s="27">
        <f>IF($O530&gt;=AM$1,$S530+$Y530+$Z530,$Y530+$Z530)</f>
        <v>1159.5474999999999</v>
      </c>
      <c r="AN530" s="27">
        <f>IF($O530&gt;=AN$1,$S530+$Y530+$Z530,$Y530+$Z530)</f>
        <v>1159.5474999999999</v>
      </c>
      <c r="AO530" s="27">
        <f>IF($O530&gt;=AO$1,$S530+$Y530+$Z530,$Y530+$Z530)</f>
        <v>1159.5474999999999</v>
      </c>
      <c r="AP530" s="27">
        <f>IF($O530&gt;=AP$1,$S530+$Y530+$Z530,$Y530+$Z530)</f>
        <v>1159.5474999999999</v>
      </c>
      <c r="AQ530" s="27">
        <f>IF($O530&gt;=AQ$1,$S530+$Y530+$Z530,$Y530+$Z530)</f>
        <v>1159.5474999999999</v>
      </c>
      <c r="AR530" s="27">
        <f>IF($O530&gt;=AR$1,$S530+$Y530+$Z530,$Y530+$Z530)</f>
        <v>1159.5474999999999</v>
      </c>
      <c r="AS530" s="27">
        <f>IF($O530&gt;=AS$1,$S530+$Y530+$Z530,$Y530+$Z530)</f>
        <v>1159.5474999999999</v>
      </c>
      <c r="AT530" s="27">
        <f>IF($O530&gt;=AT$1,$S530+$Y530+$Z530,$Y530+$Z530)</f>
        <v>1159.5474999999999</v>
      </c>
      <c r="AU530" s="27">
        <f>IF($O530&gt;=AU$1,$S530+$Y530+$Z530,$Y530+$Z530)</f>
        <v>1159.5474999999999</v>
      </c>
      <c r="AV530" s="27">
        <f>IF($O530&gt;=AV$1,$S530+$Y530+$Z530,$Y530+$Z530)</f>
        <v>1159.5474999999999</v>
      </c>
      <c r="AW530" s="27">
        <f>IF($O530&gt;=AW$1,$S530+$Y530+$Z530,$Y530+$Z530)</f>
        <v>1159.5474999999999</v>
      </c>
      <c r="AX530" s="27">
        <f>IF($O530&gt;=AX$1,$S530+$Y530+$Z530,$Y530+$Z530)</f>
        <v>1159.5474999999999</v>
      </c>
      <c r="AY530" s="27">
        <f>IF($O530&gt;=AY$1,$S530+$Y530+$Z530,$Y530+$Z530)</f>
        <v>1159.5474999999999</v>
      </c>
      <c r="AZ530" s="27">
        <f>IF($O530&gt;=AZ$1,$S530+$Y530+$Z530,$Y530+$Z530)</f>
        <v>1159.5474999999999</v>
      </c>
      <c r="BA530" s="27">
        <f>IF($O530&gt;=BA$1,$S530+$Y530+$Z530,$Y530+$Z530)</f>
        <v>1159.5474999999999</v>
      </c>
      <c r="BB530" s="27">
        <f>IF($O530&gt;=BB$1,$S530+$Y530+$Z530,$Y530+$Z530)</f>
        <v>1159.5474999999999</v>
      </c>
      <c r="BC530" s="27">
        <f>IF($O530&gt;=BC$1,$S530+$Y530+$Z530,$Y530+$Z530)</f>
        <v>1159.5474999999999</v>
      </c>
      <c r="BD530" s="27">
        <f>IF($O530&gt;=BD$1,$S530+$Y530+$Z530,$Y530+$Z530)</f>
        <v>1159.5474999999999</v>
      </c>
      <c r="BE530" s="27">
        <f>IF($O530&gt;=BE$1,$S530+$Y530+$Z530,$Y530+$Z530)</f>
        <v>1159.5474999999999</v>
      </c>
      <c r="BF530" s="27">
        <f>IF($O530&gt;=BF$1,$S530+$Y530+$Z530,$Y530+$Z530)</f>
        <v>1159.5474999999999</v>
      </c>
      <c r="BG530" s="27">
        <f>IF($O530&gt;=BG$1,$S530+$Y530+$Z530,$Y530+$Z530)</f>
        <v>1159.5474999999999</v>
      </c>
      <c r="BH530" s="27">
        <f>IF($O530&gt;=BH$1,$S530+$Y530+$Z530,$Y530+$Z530)</f>
        <v>1159.5474999999999</v>
      </c>
      <c r="BI530" s="27">
        <f>IF($O530&gt;=BI$1,$S530+$Y530+$Z530,$Y530+$Z530)</f>
        <v>1159.5474999999999</v>
      </c>
      <c r="BJ530" s="27">
        <f>IF($O530&gt;=BJ$1,$S530+$Y530+$Z530,$Y530+$Z530)</f>
        <v>1159.5474999999999</v>
      </c>
      <c r="BK530" s="27">
        <f>IF($O530&gt;=BK$1,$S530+$Y530+$Z530,$Y530+$Z530)</f>
        <v>1159.5474999999999</v>
      </c>
      <c r="BL530" s="27">
        <f>IF($O530&gt;=BL$1,$S530+$Y530+$Z530,$Y530+$Z530)</f>
        <v>1159.5474999999999</v>
      </c>
      <c r="BM530" s="27">
        <f>IF($O530&gt;=BM$1,$S530+$Y530+$Z530,$Y530+$Z530)</f>
        <v>1159.5474999999999</v>
      </c>
      <c r="BN530" s="27">
        <f>IF($O530&gt;=BN$1,$S530+$Y530+$Z530,$Y530+$Z530)</f>
        <v>1159.5474999999999</v>
      </c>
      <c r="BO530" s="27">
        <f>IF($O530&gt;=BO$1,$S530+$Y530+$Z530,$Y530+$Z530)</f>
        <v>1159.5474999999999</v>
      </c>
      <c r="BP530" s="27">
        <f>IF($O530&gt;=BP$1,$S530+$Y530+$Z530,$Y530+$Z530)</f>
        <v>1159.5474999999999</v>
      </c>
      <c r="BQ530" s="27">
        <f>IF($O530&gt;=BQ$1,$S530+$Y530+$Z530,$Y530+$Z530)</f>
        <v>1159.5474999999999</v>
      </c>
      <c r="BR530" s="27">
        <f>IF($O530&gt;=BR$1,$S530+$Y530+$Z530,$Y530+$Z530)</f>
        <v>1159.5474999999999</v>
      </c>
      <c r="BS530" s="27">
        <f>IF($O530&gt;=BS$1,$S530+$Y530+$Z530,$Y530+$Z530)</f>
        <v>1159.5474999999999</v>
      </c>
      <c r="BT530" s="27">
        <f>IF($O530&gt;=BT$1,$S530+$Y530+$Z530,$Y530+$Z530)</f>
        <v>1159.5474999999999</v>
      </c>
      <c r="BU530" s="27">
        <f>IF($O530&gt;=BU$1,$S530+$Y530+$Z530,$Y530+$Z530)</f>
        <v>1159.5474999999999</v>
      </c>
      <c r="BV530" s="27">
        <f>IF($O530&gt;=BV$1,$S530+$Y530+$Z530,$Y530+$Z530)</f>
        <v>1159.5474999999999</v>
      </c>
      <c r="BW530" s="27">
        <f>IF($O530&gt;=BW$1,$S530+$Y530+$Z530,$Y530+$Z530)</f>
        <v>1159.5474999999999</v>
      </c>
      <c r="BX530" s="27">
        <f>IF($O530&gt;=BX$1,$S530+$Y530+$Z530,$Y530+$Z530)</f>
        <v>1159.5474999999999</v>
      </c>
      <c r="BY530" s="27">
        <f>IF($O530&gt;=BY$1,$S530+$Y530+$Z530,$Y530+$Z530)</f>
        <v>1159.5474999999999</v>
      </c>
      <c r="BZ530" s="27">
        <f>IF($O530&gt;=BZ$1,$S530+$Y530+$Z530,$Y530+$Z530)</f>
        <v>1159.5474999999999</v>
      </c>
      <c r="CA530" s="27">
        <f>IF($O530&gt;=CA$1,$S530+$Y530+$Z530,$Y530+$Z530)</f>
        <v>1159.5474999999999</v>
      </c>
      <c r="CB530" s="27">
        <f>IF($O530&gt;=CB$1,$S530+$Y530+$Z530,$Y530+$Z530)</f>
        <v>1159.5474999999999</v>
      </c>
      <c r="CC530" s="27">
        <f>IF($O530&gt;=CC$1,$S530+$Y530+$Z530,$Y530+$Z530)</f>
        <v>1159.5474999999999</v>
      </c>
      <c r="CD530" s="27">
        <f>IF($O530&gt;=CD$1,$S530+$Y530+$Z530,$Y530+$Z530)</f>
        <v>1159.5474999999999</v>
      </c>
      <c r="CE530" s="27">
        <f>IF($O530&gt;=CE$1,$S530+$Y530+$Z530,$Y530+$Z530)</f>
        <v>1159.5474999999999</v>
      </c>
      <c r="CF530" s="27">
        <f>IF($O530&gt;=CF$1,$S530+$Y530+$Z530,$Y530+$Z530)</f>
        <v>1159.5474999999999</v>
      </c>
      <c r="CG530" s="27">
        <f>IF($O530&gt;=CG$1,$S530+$Y530+$Z530,$Y530+$Z530)</f>
        <v>1159.5474999999999</v>
      </c>
      <c r="CH530" s="27">
        <f>IF($O530&gt;=CH$1,$S530+$Y530+$Z530,$Y530+$Z530)</f>
        <v>1159.5474999999999</v>
      </c>
      <c r="CI530" s="27">
        <f>IF($O530&gt;=CI$1,$S530+$Y530+$Z530,$Y530+$Z530)</f>
        <v>1159.5474999999999</v>
      </c>
      <c r="CJ530" s="27">
        <f>IF($O530&gt;=CJ$1,$S530+$Y530+$Z530,$Y530+$Z530)</f>
        <v>1159.5474999999999</v>
      </c>
      <c r="CK530" s="27">
        <f>IF($O530&gt;=CK$1,$S530+$Y530+$Z530,$Y530+$Z530)</f>
        <v>1159.5474999999999</v>
      </c>
      <c r="CL530" s="27">
        <f>IF($O530&gt;=CL$1,$S530+$Y530+$Z530,$Y530+$Z530)</f>
        <v>1159.5474999999999</v>
      </c>
      <c r="CM530" s="27">
        <f>IF($O530&gt;=CM$1,$S530+$Y530+$Z530,$Y530+$Z530)</f>
        <v>1159.5474999999999</v>
      </c>
      <c r="CN530" s="27">
        <f>IF($O530&gt;=CN$1,$S530+$Y530,$Y530)</f>
        <v>759.5474999999999</v>
      </c>
      <c r="CO530" s="27">
        <f>IF($O530&gt;=CO$1,$S530+$Y530,$Y530)</f>
        <v>759.5474999999999</v>
      </c>
      <c r="CP530" s="27">
        <f>IF($O530&gt;=CP$1,$S530+$Y530,$Y530)</f>
        <v>759.5474999999999</v>
      </c>
      <c r="CQ530" s="27">
        <f>IF($O530&gt;=CQ$1,$S530+$Y530,$Y530)</f>
        <v>759.5474999999999</v>
      </c>
      <c r="CR530" s="27">
        <f>IF($O530&gt;=CR$1,$S530+$Y530,$Y530)</f>
        <v>759.5474999999999</v>
      </c>
      <c r="CS530" s="27">
        <f>IF($O530&gt;=CS$1,$S530+$Y530,$Y530)</f>
        <v>759.5474999999999</v>
      </c>
      <c r="CT530" s="27">
        <f>IF($O530&gt;=CT$1,$S530+$Y530,$Y530)</f>
        <v>759.5474999999999</v>
      </c>
      <c r="CU530" s="27">
        <f>IF($O530&gt;=CU$1,$S530+$Y530,$Y530)</f>
        <v>759.5474999999999</v>
      </c>
      <c r="CV530" s="27">
        <f>IF($O530&gt;=CV$1,$S530+$Y530,$Y530)</f>
        <v>759.5474999999999</v>
      </c>
      <c r="CW530" s="27">
        <f>IF($O530&gt;=CW$1,$S530+$Y530,$Y530)</f>
        <v>759.5474999999999</v>
      </c>
      <c r="CX530" s="27">
        <f>IF($O530&gt;=CX$1,$S530+$Y530,$Y530)</f>
        <v>759.5474999999999</v>
      </c>
      <c r="CY530" s="27">
        <f>IF($O530&gt;=CY$1,$S530+$Y530,$Y530)</f>
        <v>759.5474999999999</v>
      </c>
      <c r="CZ530" s="27">
        <f>IF($O530&gt;=CZ$1,$S530+$Y530,$Y530)</f>
        <v>759.5474999999999</v>
      </c>
      <c r="DA530" s="27">
        <f>IF($O530&gt;=DA$1,$S530+$Y530,$Y530)</f>
        <v>759.5474999999999</v>
      </c>
      <c r="DB530" s="27">
        <f>IF($O530&gt;=DB$1,$S530+$Y530,$Y530)</f>
        <v>759.5474999999999</v>
      </c>
      <c r="DC530" s="27">
        <f>IF($O530&gt;=DC$1,$S530+$Y530,$Y530)</f>
        <v>759.5474999999999</v>
      </c>
      <c r="DD530" s="27">
        <f>IF($O530&gt;=DD$1,$S530+$Y530,$Y530)</f>
        <v>759.5474999999999</v>
      </c>
      <c r="DE530" s="27">
        <f>IF($O530&gt;=DE$1,$S530+$Y530,$Y530)</f>
        <v>759.5474999999999</v>
      </c>
      <c r="DF530" s="27">
        <f>IF($O530&gt;=DF$1,$S530+$Y530,$Y530)</f>
        <v>759.5474999999999</v>
      </c>
      <c r="DG530" s="27">
        <f>IF($O530&gt;=DG$1,$S530+$Y530,$Y530)</f>
        <v>759.5474999999999</v>
      </c>
      <c r="DH530" s="27">
        <f>IF($O530&gt;=DH$1,$S530+$Y530,$Y530)</f>
        <v>759.5474999999999</v>
      </c>
      <c r="DI530" s="27">
        <f>IF($O530&gt;=DI$1,$S530+$Y530,$Y530)</f>
        <v>759.5474999999999</v>
      </c>
      <c r="DJ530" s="27">
        <f>IF($O530&gt;=DJ$1,$S530+$Y530,$Y530)</f>
        <v>759.5474999999999</v>
      </c>
      <c r="DK530" s="27">
        <f>IF($O530&gt;=DK$1,$S530+$Y530,$Y530)</f>
        <v>759.5474999999999</v>
      </c>
      <c r="DL530" s="27">
        <f>IF($O530&gt;=DL$1,$S530+$Y530,$Y530)</f>
        <v>759.5474999999999</v>
      </c>
      <c r="DM530" s="27">
        <f>IF($O530&gt;=DM$1,$S530+$Y530,$Y530)</f>
        <v>759.5474999999999</v>
      </c>
      <c r="DN530" s="27">
        <f>IF($O530&gt;=DN$1,$S530+$Y530,$Y530)</f>
        <v>759.5474999999999</v>
      </c>
      <c r="DO530" s="27">
        <f>IF($O530&gt;=DO$1,$S530+$Y530,$Y530)</f>
        <v>759.5474999999999</v>
      </c>
      <c r="DP530" s="27">
        <f>IF($O530&gt;=DP$1,$S530+$Y530,$Y530)</f>
        <v>759.5474999999999</v>
      </c>
      <c r="DQ530" s="27">
        <f>IF($O530&gt;=DQ$1,$S530+$Y530,$Y530)</f>
        <v>759.5474999999999</v>
      </c>
      <c r="DR530" s="27">
        <f>IF($O530&gt;=DR$1,$S530+$Y530,$Y530)</f>
        <v>759.5474999999999</v>
      </c>
      <c r="DS530" s="27">
        <f>IF($O530&gt;=DS$1,$S530+$Y530,$Y530)</f>
        <v>759.5474999999999</v>
      </c>
      <c r="DT530" s="27">
        <f>IF($O530&gt;=DT$1,$S530+$Y530,$Y530)</f>
        <v>759.5474999999999</v>
      </c>
      <c r="DU530" s="27">
        <f>IF($O530&gt;=DU$1,$S530+$Y530,$Y530)</f>
        <v>759.5474999999999</v>
      </c>
      <c r="DV530" s="27">
        <f>IF($O530&gt;=DV$1,$S530+$Y530,$Y530)</f>
        <v>759.5474999999999</v>
      </c>
      <c r="DW530" s="27">
        <f>IF($O530&gt;=DW$1,$S530+$Y530,$Y530)</f>
        <v>759.5474999999999</v>
      </c>
      <c r="DX530" s="27">
        <f>IF($O530&gt;=DX$1,$S530+$Y530,$Y530)</f>
        <v>759.5474999999999</v>
      </c>
      <c r="DY530" s="27">
        <f>IF($O530&gt;=DY$1,$S530+$Y530,$Y530)</f>
        <v>759.5474999999999</v>
      </c>
      <c r="DZ530" s="27">
        <f>IF($O530&gt;=DZ$1,$S530+$Y530,$Y530)</f>
        <v>759.5474999999999</v>
      </c>
      <c r="EA530" s="27">
        <f>IF($O530&gt;=EA$1,$S530+$Y530,$Y530)</f>
        <v>759.5474999999999</v>
      </c>
      <c r="EB530" s="27">
        <f>IF($O530&gt;=EB$1,$S530+$Y530,$Y530)</f>
        <v>759.5474999999999</v>
      </c>
      <c r="EC530" s="27">
        <f>IF($O530&gt;=EC$1,$S530+$Y530,$Y530)</f>
        <v>759.5474999999999</v>
      </c>
      <c r="ED530" s="27">
        <f>IF($O530&gt;=ED$1,$S530+$Y530,$Y530)</f>
        <v>759.5474999999999</v>
      </c>
      <c r="EE530" s="27">
        <f>IF($O530&gt;=EE$1,$S530+$Y530,$Y530)</f>
        <v>759.5474999999999</v>
      </c>
      <c r="EF530" s="27">
        <f>IF($O530&gt;=EF$1,$S530+$Y530,$Y530)</f>
        <v>759.5474999999999</v>
      </c>
      <c r="EG530" s="27">
        <f>IF($O530&gt;=EG$1,$S530+$Y530,$Y530)</f>
        <v>759.5474999999999</v>
      </c>
      <c r="EH530" s="27">
        <f>IF($O530&gt;=EH$1,$S530+$Y530,$Y530)</f>
        <v>759.5474999999999</v>
      </c>
      <c r="EI530" s="27">
        <f>IF($O530&gt;=EI$1,$S530+$Y530,$Y530)</f>
        <v>759.5474999999999</v>
      </c>
      <c r="EJ530" s="27">
        <f>IF($O530&gt;=EJ$1,$S530+$Y530,$Y530)</f>
        <v>759.5474999999999</v>
      </c>
      <c r="EK530" s="27">
        <f>IF($O530&gt;=EK$1,$S530+$Y530,$Y530)</f>
        <v>759.5474999999999</v>
      </c>
      <c r="EL530" s="27">
        <f>IF($O530&gt;=EL$1,$S530+$Y530,$Y530)</f>
        <v>759.5474999999999</v>
      </c>
      <c r="EM530" s="27">
        <f>IF($O530&gt;=EM$1,$S530+$Y530,$Y530)</f>
        <v>759.5474999999999</v>
      </c>
      <c r="EN530" s="27">
        <f>IF($O530&gt;=EN$1,$S530+$Y530,$Y530)</f>
        <v>759.5474999999999</v>
      </c>
      <c r="EO530" s="27">
        <f>IF($O530&gt;=EO$1,$S530+$Y530,$Y530)</f>
        <v>759.5474999999999</v>
      </c>
      <c r="EP530" s="27">
        <f>IF($O530&gt;=EP$1,$S530+$Y530,$Y530)</f>
        <v>759.5474999999999</v>
      </c>
      <c r="EQ530" s="27">
        <f>IF($O530&gt;=EQ$1,$S530+$Y530,$Y530)</f>
        <v>759.5474999999999</v>
      </c>
      <c r="ER530" s="27">
        <f>IF($O530&gt;=ER$1,$S530+$Y530,$Y530)</f>
        <v>759.5474999999999</v>
      </c>
      <c r="ES530" s="27">
        <f>IF($O530&gt;=ES$1,$S530+$Y530,$Y530)</f>
        <v>759.5474999999999</v>
      </c>
      <c r="ET530" s="27">
        <f>IF($O530&gt;=ET$1,$S530+$Y530,$Y530)</f>
        <v>759.5474999999999</v>
      </c>
      <c r="EU530" s="27">
        <f>IF($O530&gt;=EU$1,$S530+$Y530,$Y530)</f>
        <v>759.5474999999999</v>
      </c>
      <c r="EV530" s="27">
        <f>IF($O530&gt;=EV$1,$S530,0)</f>
        <v>759.5474999999999</v>
      </c>
      <c r="EW530" s="27">
        <f>IF($O530&gt;=EW$1,$S530,0)</f>
        <v>759.5474999999999</v>
      </c>
      <c r="EX530" s="27">
        <f>IF($O530&gt;=EX$1,$S530,0)</f>
        <v>759.5474999999999</v>
      </c>
      <c r="EY530" s="27">
        <f>IF($O530&gt;=EY$1,$S530,0)</f>
        <v>759.5474999999999</v>
      </c>
      <c r="EZ530" s="27">
        <f>IF($O530&gt;=EZ$1,$S530,0)</f>
        <v>759.5474999999999</v>
      </c>
      <c r="FA530" s="27">
        <f>IF($O530&gt;=FA$1,$S530,0)</f>
        <v>759.5474999999999</v>
      </c>
      <c r="FB530" s="27">
        <f>IF($O530&gt;=FB$1,$S530,0)</f>
        <v>759.5474999999999</v>
      </c>
      <c r="FC530" s="27">
        <f>IF($O530&gt;=FC$1,$S530,0)</f>
        <v>759.5474999999999</v>
      </c>
      <c r="FD530" s="27">
        <f>IF($O530&gt;=FD$1,$S530,0)</f>
        <v>759.5474999999999</v>
      </c>
      <c r="FE530" s="27">
        <f>IF($O530&gt;=FE$1,$S530,0)</f>
        <v>759.5474999999999</v>
      </c>
      <c r="FF530" s="27">
        <f>IF($O530&gt;=FF$1,$S530,0)</f>
        <v>759.5474999999999</v>
      </c>
      <c r="FG530" s="27">
        <f>IF($O530&gt;=FG$1,$S530,0)</f>
        <v>759.5474999999999</v>
      </c>
      <c r="FH530" s="27">
        <f>IF($O530&gt;=FH$1,$S530,0)</f>
        <v>759.5474999999999</v>
      </c>
      <c r="FI530" s="27">
        <f>IF($O530&gt;=FI$1,$S530,0)</f>
        <v>759.5474999999999</v>
      </c>
      <c r="FJ530" s="27">
        <f>IF($O530&gt;=FJ$1,$S530,0)</f>
        <v>759.5474999999999</v>
      </c>
      <c r="FK530" s="27">
        <f>IF($O530&gt;=FK$1,$S530,0)</f>
        <v>759.5474999999999</v>
      </c>
      <c r="FL530" s="27">
        <f>IF($O530&gt;=FL$1,$S530,0)</f>
        <v>759.5474999999999</v>
      </c>
      <c r="FM530" s="27">
        <f>IF($O530&gt;=FM$1,$S530,0)</f>
        <v>759.5474999999999</v>
      </c>
      <c r="FN530" s="27">
        <f>IF($O530&gt;=FN$1,$S530,0)</f>
        <v>759.5474999999999</v>
      </c>
      <c r="FO530" s="27">
        <f>IF($O530&gt;=FO$1,$S530,0)</f>
        <v>759.5474999999999</v>
      </c>
      <c r="FP530" s="27">
        <f>IF($O530&gt;=FP$1,$S530,0)</f>
        <v>759.5474999999999</v>
      </c>
      <c r="FQ530" s="27">
        <f>IF($O530&gt;=FQ$1,$S530,0)</f>
        <v>759.5474999999999</v>
      </c>
      <c r="FR530" s="27">
        <f>IF($O530&gt;=FR$1,$S530,0)</f>
        <v>759.5474999999999</v>
      </c>
      <c r="FS530" s="27">
        <f>IF($O530&gt;=FS$1,$S530,0)</f>
        <v>759.5474999999999</v>
      </c>
      <c r="FT530" s="27">
        <f>IF($O530&gt;=FT$1,$S530,0)</f>
        <v>759.5474999999999</v>
      </c>
      <c r="FU530" s="27">
        <f>IF($O530&gt;=FU$1,$S530,0)</f>
        <v>759.5474999999999</v>
      </c>
      <c r="FV530" s="27">
        <f>IF($O530&gt;=FV$1,$S530,0)</f>
        <v>759.5474999999999</v>
      </c>
      <c r="FW530" s="27">
        <f>IF($O530&gt;=FW$1,$S530,0)</f>
        <v>759.5474999999999</v>
      </c>
      <c r="FX530" s="27">
        <f>IF($O530&gt;=FX$1,$S530,0)</f>
        <v>759.5474999999999</v>
      </c>
      <c r="FY530" s="27">
        <f>IF($O530&gt;=FY$1,$S530,0)</f>
        <v>759.5474999999999</v>
      </c>
      <c r="FZ530" s="27">
        <f>IF($O530&gt;=FZ$1,$S530,0)</f>
        <v>759.5474999999999</v>
      </c>
      <c r="GA530" s="27">
        <f>IF($O530&gt;=GA$1,$S530,0)</f>
        <v>759.5474999999999</v>
      </c>
      <c r="GB530" s="27">
        <f>IF($O530&gt;=GB$1,$S530,0)</f>
        <v>759.5474999999999</v>
      </c>
      <c r="GC530" s="27">
        <f>IF($O530&gt;=GC$1,$S530,0)</f>
        <v>759.5474999999999</v>
      </c>
      <c r="GD530" s="27">
        <f>IF($O530&gt;=GD$1,$S530,0)</f>
        <v>759.5474999999999</v>
      </c>
      <c r="GE530" s="27">
        <f>IF($O530&gt;=GE$1,$S530,0)</f>
        <v>759.5474999999999</v>
      </c>
      <c r="GF530" s="27">
        <f>IF($O530&gt;=GF$1,$S530,0)</f>
        <v>759.5474999999999</v>
      </c>
      <c r="GG530" s="27">
        <f>IF($O530&gt;=GG$1,$S530,0)</f>
        <v>759.5474999999999</v>
      </c>
      <c r="GH530" s="27">
        <f>IF($O530&gt;=GH$1,$S530,0)</f>
        <v>759.5474999999999</v>
      </c>
      <c r="GI530" s="27">
        <f>IF($O530&gt;=GI$1,$S530,0)</f>
        <v>759.5474999999999</v>
      </c>
      <c r="GJ530" s="27">
        <f>IF($O530&gt;=GJ$1,$S530,0)</f>
        <v>759.5474999999999</v>
      </c>
      <c r="GK530" s="27">
        <f>IF($O530&gt;=GK$1,$S530,0)</f>
        <v>759.5474999999999</v>
      </c>
      <c r="GL530" s="27">
        <f>IF($O530&gt;=GL$1,$S530,0)</f>
        <v>0</v>
      </c>
      <c r="GM530" s="27">
        <f>IF($O530&gt;=GM$1,$S530,0)</f>
        <v>0</v>
      </c>
      <c r="GN530" s="27">
        <f>IF($O530&gt;=GN$1,$S530,0)</f>
        <v>0</v>
      </c>
      <c r="GO530" s="27">
        <f>IF($O530&gt;=GO$1,$S530,0)</f>
        <v>0</v>
      </c>
      <c r="GP530" s="27">
        <f>IF($O530&gt;=GP$1,$S530,0)</f>
        <v>0</v>
      </c>
      <c r="GQ530" s="27">
        <f>IF($O530&gt;=GQ$1,$S530,0)</f>
        <v>0</v>
      </c>
      <c r="GR530" s="27">
        <f>IF($O530&gt;=GR$1,$S530,0)</f>
        <v>0</v>
      </c>
      <c r="GS530" s="27">
        <f>IF($O530&gt;=GS$1,$S530,0)</f>
        <v>0</v>
      </c>
      <c r="GT530" s="27">
        <f>IF($O530&gt;=GT$1,$S530,0)</f>
        <v>0</v>
      </c>
      <c r="GU530" s="27">
        <f>IF($O530&gt;=GU$1,$S530,0)</f>
        <v>0</v>
      </c>
      <c r="GV530" s="27">
        <f>IF($O530&gt;=GV$1,$S530,0)</f>
        <v>0</v>
      </c>
      <c r="GW530" s="27">
        <f>IF($O530&gt;=GW$1,$S530,0)</f>
        <v>0</v>
      </c>
      <c r="GX530" s="27">
        <f>IF($O530&gt;=GX$1,$S530,0)</f>
        <v>0</v>
      </c>
      <c r="GY530" s="27">
        <f>IF($O530&gt;=GY$1,$S530,0)</f>
        <v>0</v>
      </c>
      <c r="GZ530" s="27">
        <f>IF($O530&gt;=GZ$1,$S530,0)</f>
        <v>0</v>
      </c>
      <c r="HA530" s="27">
        <f>IF($O530&gt;=HA$1,$S530,0)</f>
        <v>0</v>
      </c>
      <c r="HB530" s="27">
        <f>IF($O530&gt;=HB$1,$S530,0)</f>
        <v>0</v>
      </c>
      <c r="HC530" s="27">
        <f>IF($O530&gt;=HC$1,$S530,0)</f>
        <v>0</v>
      </c>
    </row>
    <row r="531" spans="1:211">
      <c r="A531" s="3">
        <v>78646</v>
      </c>
      <c r="B531" s="3" t="s">
        <v>520</v>
      </c>
      <c r="C531" s="3" t="s">
        <v>450</v>
      </c>
      <c r="D531" s="3">
        <v>60</v>
      </c>
      <c r="E531" s="4">
        <v>36108</v>
      </c>
      <c r="F531" s="5">
        <v>19.624657534246577</v>
      </c>
      <c r="G531" s="3" t="s">
        <v>446</v>
      </c>
      <c r="H531" s="4">
        <v>21453</v>
      </c>
      <c r="I531" s="9" t="s">
        <v>865</v>
      </c>
      <c r="J531" s="5">
        <v>2730.45</v>
      </c>
      <c r="K531" s="31">
        <v>271</v>
      </c>
      <c r="L531" s="32">
        <v>20</v>
      </c>
      <c r="M531" s="33">
        <f>VLOOKUP(L531,FIND,3,TRUE)</f>
        <v>1.3</v>
      </c>
      <c r="N531" s="32">
        <f>IF(L531&gt;30,180,VLOOKUP(L531,TEMPO,2,FALSE))</f>
        <v>120</v>
      </c>
      <c r="O531" s="32">
        <f>IF(R531&gt;0,4,N531)</f>
        <v>120</v>
      </c>
      <c r="P531" s="96">
        <f>J531*M531*L531</f>
        <v>70991.7</v>
      </c>
      <c r="Q531" s="96">
        <f>10934.45*2</f>
        <v>21868.9</v>
      </c>
      <c r="R531" s="96">
        <f>IF(P531&lt;=Q531,P531/4,0)</f>
        <v>0</v>
      </c>
      <c r="S531" s="5">
        <f>IF(P531&gt;=Q531,P531/N531,0)</f>
        <v>591.59749999999997</v>
      </c>
      <c r="T531" s="3"/>
      <c r="U531" s="3">
        <f>IF(T531="",1,0)</f>
        <v>1</v>
      </c>
      <c r="V531" s="3">
        <v>90</v>
      </c>
      <c r="W531" s="5">
        <v>0</v>
      </c>
      <c r="X531" s="5">
        <v>402.65</v>
      </c>
      <c r="Y531" s="5">
        <f>X531*W531</f>
        <v>0</v>
      </c>
      <c r="Z531" s="5">
        <v>400</v>
      </c>
      <c r="AA531" s="5">
        <f>S531+Y531+Z531</f>
        <v>991.59749999999997</v>
      </c>
      <c r="AB531" s="39">
        <f>(J531/12+J531/12*1.3333333333+450/12+J531/30*6/12+J531)*1.3+Y531+Z531+153.9</f>
        <v>4901.5918333234731</v>
      </c>
      <c r="AC531" s="39" t="s">
        <v>450</v>
      </c>
      <c r="AD531" s="39">
        <f>J531*1.3+400+153.9</f>
        <v>4103.4849999999997</v>
      </c>
      <c r="AE531" s="39">
        <f>SUMIFS('CUSTO MENSAL FUNC NOVO'!H:H,'CUSTO MENSAL FUNC NOVO'!A:A,'VALORES MENSAIS'!AC531)</f>
        <v>3296.25</v>
      </c>
      <c r="AF531" s="27">
        <f>IF($R531&gt;0,$R531,$S531)+$Y531+$Z531</f>
        <v>991.59749999999997</v>
      </c>
      <c r="AG531" s="27">
        <f>IF($R531&gt;0,$R531,$S531)+$Y531+$Z531</f>
        <v>991.59749999999997</v>
      </c>
      <c r="AH531" s="27">
        <f>IF($R531&gt;0,$R531,$S531)+$Y531+$Z531</f>
        <v>991.59749999999997</v>
      </c>
      <c r="AI531" s="27">
        <f>IF($R531&gt;0,$R531,$S531)+$Y531+$Z531</f>
        <v>991.59749999999997</v>
      </c>
      <c r="AJ531" s="27">
        <f>IF($O531&gt;=AJ$1,$S531+$Y531+$Z531,$Y531+$Z531)</f>
        <v>991.59749999999997</v>
      </c>
      <c r="AK531" s="27">
        <f>IF($O531&gt;=AK$1,$S531+$Y531+$Z531,$Y531+$Z531)</f>
        <v>991.59749999999997</v>
      </c>
      <c r="AL531" s="27">
        <f>IF($O531&gt;=AL$1,$S531+$Y531+$Z531,$Y531+$Z531)</f>
        <v>991.59749999999997</v>
      </c>
      <c r="AM531" s="27">
        <f>IF($O531&gt;=AM$1,$S531+$Y531+$Z531,$Y531+$Z531)</f>
        <v>991.59749999999997</v>
      </c>
      <c r="AN531" s="27">
        <f>IF($O531&gt;=AN$1,$S531+$Y531+$Z531,$Y531+$Z531)</f>
        <v>991.59749999999997</v>
      </c>
      <c r="AO531" s="27">
        <f>IF($O531&gt;=AO$1,$S531+$Y531+$Z531,$Y531+$Z531)</f>
        <v>991.59749999999997</v>
      </c>
      <c r="AP531" s="27">
        <f>IF($O531&gt;=AP$1,$S531+$Y531+$Z531,$Y531+$Z531)</f>
        <v>991.59749999999997</v>
      </c>
      <c r="AQ531" s="27">
        <f>IF($O531&gt;=AQ$1,$S531+$Y531+$Z531,$Y531+$Z531)</f>
        <v>991.59749999999997</v>
      </c>
      <c r="AR531" s="27">
        <f>IF($O531&gt;=AR$1,$S531+$Y531+$Z531,$Y531+$Z531)</f>
        <v>991.59749999999997</v>
      </c>
      <c r="AS531" s="27">
        <f>IF($O531&gt;=AS$1,$S531+$Y531+$Z531,$Y531+$Z531)</f>
        <v>991.59749999999997</v>
      </c>
      <c r="AT531" s="27">
        <f>IF($O531&gt;=AT$1,$S531+$Y531+$Z531,$Y531+$Z531)</f>
        <v>991.59749999999997</v>
      </c>
      <c r="AU531" s="27">
        <f>IF($O531&gt;=AU$1,$S531+$Y531+$Z531,$Y531+$Z531)</f>
        <v>991.59749999999997</v>
      </c>
      <c r="AV531" s="27">
        <f>IF($O531&gt;=AV$1,$S531+$Y531+$Z531,$Y531+$Z531)</f>
        <v>991.59749999999997</v>
      </c>
      <c r="AW531" s="27">
        <f>IF($O531&gt;=AW$1,$S531+$Y531+$Z531,$Y531+$Z531)</f>
        <v>991.59749999999997</v>
      </c>
      <c r="AX531" s="27">
        <f>IF($O531&gt;=AX$1,$S531+$Y531+$Z531,$Y531+$Z531)</f>
        <v>991.59749999999997</v>
      </c>
      <c r="AY531" s="27">
        <f>IF($O531&gt;=AY$1,$S531+$Y531+$Z531,$Y531+$Z531)</f>
        <v>991.59749999999997</v>
      </c>
      <c r="AZ531" s="27">
        <f>IF($O531&gt;=AZ$1,$S531+$Y531+$Z531,$Y531+$Z531)</f>
        <v>991.59749999999997</v>
      </c>
      <c r="BA531" s="27">
        <f>IF($O531&gt;=BA$1,$S531+$Y531+$Z531,$Y531+$Z531)</f>
        <v>991.59749999999997</v>
      </c>
      <c r="BB531" s="27">
        <f>IF($O531&gt;=BB$1,$S531+$Y531+$Z531,$Y531+$Z531)</f>
        <v>991.59749999999997</v>
      </c>
      <c r="BC531" s="27">
        <f>IF($O531&gt;=BC$1,$S531+$Y531+$Z531,$Y531+$Z531)</f>
        <v>991.59749999999997</v>
      </c>
      <c r="BD531" s="27">
        <f>IF($O531&gt;=BD$1,$S531+$Y531+$Z531,$Y531+$Z531)</f>
        <v>991.59749999999997</v>
      </c>
      <c r="BE531" s="27">
        <f>IF($O531&gt;=BE$1,$S531+$Y531+$Z531,$Y531+$Z531)</f>
        <v>991.59749999999997</v>
      </c>
      <c r="BF531" s="27">
        <f>IF($O531&gt;=BF$1,$S531+$Y531+$Z531,$Y531+$Z531)</f>
        <v>991.59749999999997</v>
      </c>
      <c r="BG531" s="27">
        <f>IF($O531&gt;=BG$1,$S531+$Y531+$Z531,$Y531+$Z531)</f>
        <v>991.59749999999997</v>
      </c>
      <c r="BH531" s="27">
        <f>IF($O531&gt;=BH$1,$S531+$Y531+$Z531,$Y531+$Z531)</f>
        <v>991.59749999999997</v>
      </c>
      <c r="BI531" s="27">
        <f>IF($O531&gt;=BI$1,$S531+$Y531+$Z531,$Y531+$Z531)</f>
        <v>991.59749999999997</v>
      </c>
      <c r="BJ531" s="27">
        <f>IF($O531&gt;=BJ$1,$S531+$Y531+$Z531,$Y531+$Z531)</f>
        <v>991.59749999999997</v>
      </c>
      <c r="BK531" s="27">
        <f>IF($O531&gt;=BK$1,$S531+$Y531+$Z531,$Y531+$Z531)</f>
        <v>991.59749999999997</v>
      </c>
      <c r="BL531" s="27">
        <f>IF($O531&gt;=BL$1,$S531+$Y531+$Z531,$Y531+$Z531)</f>
        <v>991.59749999999997</v>
      </c>
      <c r="BM531" s="27">
        <f>IF($O531&gt;=BM$1,$S531+$Y531+$Z531,$Y531+$Z531)</f>
        <v>991.59749999999997</v>
      </c>
      <c r="BN531" s="27">
        <f>IF($O531&gt;=BN$1,$S531+$Y531+$Z531,$Y531+$Z531)</f>
        <v>991.59749999999997</v>
      </c>
      <c r="BO531" s="27">
        <f>IF($O531&gt;=BO$1,$S531+$Y531+$Z531,$Y531+$Z531)</f>
        <v>991.59749999999997</v>
      </c>
      <c r="BP531" s="27">
        <f>IF($O531&gt;=BP$1,$S531+$Y531+$Z531,$Y531+$Z531)</f>
        <v>991.59749999999997</v>
      </c>
      <c r="BQ531" s="27">
        <f>IF($O531&gt;=BQ$1,$S531+$Y531+$Z531,$Y531+$Z531)</f>
        <v>991.59749999999997</v>
      </c>
      <c r="BR531" s="27">
        <f>IF($O531&gt;=BR$1,$S531+$Y531+$Z531,$Y531+$Z531)</f>
        <v>991.59749999999997</v>
      </c>
      <c r="BS531" s="27">
        <f>IF($O531&gt;=BS$1,$S531+$Y531+$Z531,$Y531+$Z531)</f>
        <v>991.59749999999997</v>
      </c>
      <c r="BT531" s="27">
        <f>IF($O531&gt;=BT$1,$S531+$Y531+$Z531,$Y531+$Z531)</f>
        <v>991.59749999999997</v>
      </c>
      <c r="BU531" s="27">
        <f>IF($O531&gt;=BU$1,$S531+$Y531+$Z531,$Y531+$Z531)</f>
        <v>991.59749999999997</v>
      </c>
      <c r="BV531" s="27">
        <f>IF($O531&gt;=BV$1,$S531+$Y531+$Z531,$Y531+$Z531)</f>
        <v>991.59749999999997</v>
      </c>
      <c r="BW531" s="27">
        <f>IF($O531&gt;=BW$1,$S531+$Y531+$Z531,$Y531+$Z531)</f>
        <v>991.59749999999997</v>
      </c>
      <c r="BX531" s="27">
        <f>IF($O531&gt;=BX$1,$S531+$Y531+$Z531,$Y531+$Z531)</f>
        <v>991.59749999999997</v>
      </c>
      <c r="BY531" s="27">
        <f>IF($O531&gt;=BY$1,$S531+$Y531+$Z531,$Y531+$Z531)</f>
        <v>991.59749999999997</v>
      </c>
      <c r="BZ531" s="27">
        <f>IF($O531&gt;=BZ$1,$S531+$Y531+$Z531,$Y531+$Z531)</f>
        <v>991.59749999999997</v>
      </c>
      <c r="CA531" s="27">
        <f>IF($O531&gt;=CA$1,$S531+$Y531+$Z531,$Y531+$Z531)</f>
        <v>991.59749999999997</v>
      </c>
      <c r="CB531" s="27">
        <f>IF($O531&gt;=CB$1,$S531+$Y531+$Z531,$Y531+$Z531)</f>
        <v>991.59749999999997</v>
      </c>
      <c r="CC531" s="27">
        <f>IF($O531&gt;=CC$1,$S531+$Y531+$Z531,$Y531+$Z531)</f>
        <v>991.59749999999997</v>
      </c>
      <c r="CD531" s="27">
        <f>IF($O531&gt;=CD$1,$S531+$Y531+$Z531,$Y531+$Z531)</f>
        <v>991.59749999999997</v>
      </c>
      <c r="CE531" s="27">
        <f>IF($O531&gt;=CE$1,$S531+$Y531+$Z531,$Y531+$Z531)</f>
        <v>991.59749999999997</v>
      </c>
      <c r="CF531" s="27">
        <f>IF($O531&gt;=CF$1,$S531+$Y531+$Z531,$Y531+$Z531)</f>
        <v>991.59749999999997</v>
      </c>
      <c r="CG531" s="27">
        <f>IF($O531&gt;=CG$1,$S531+$Y531+$Z531,$Y531+$Z531)</f>
        <v>991.59749999999997</v>
      </c>
      <c r="CH531" s="27">
        <f>IF($O531&gt;=CH$1,$S531+$Y531+$Z531,$Y531+$Z531)</f>
        <v>991.59749999999997</v>
      </c>
      <c r="CI531" s="27">
        <f>IF($O531&gt;=CI$1,$S531+$Y531+$Z531,$Y531+$Z531)</f>
        <v>991.59749999999997</v>
      </c>
      <c r="CJ531" s="27">
        <f>IF($O531&gt;=CJ$1,$S531+$Y531+$Z531,$Y531+$Z531)</f>
        <v>991.59749999999997</v>
      </c>
      <c r="CK531" s="27">
        <f>IF($O531&gt;=CK$1,$S531+$Y531+$Z531,$Y531+$Z531)</f>
        <v>991.59749999999997</v>
      </c>
      <c r="CL531" s="27">
        <f>IF($O531&gt;=CL$1,$S531+$Y531+$Z531,$Y531+$Z531)</f>
        <v>991.59749999999997</v>
      </c>
      <c r="CM531" s="27">
        <f>IF($O531&gt;=CM$1,$S531+$Y531+$Z531,$Y531+$Z531)</f>
        <v>991.59749999999997</v>
      </c>
      <c r="CN531" s="27">
        <f>IF($O531&gt;=CN$1,$S531+$Y531,$Y531)</f>
        <v>591.59749999999997</v>
      </c>
      <c r="CO531" s="27">
        <f>IF($O531&gt;=CO$1,$S531+$Y531,$Y531)</f>
        <v>591.59749999999997</v>
      </c>
      <c r="CP531" s="27">
        <f>IF($O531&gt;=CP$1,$S531+$Y531,$Y531)</f>
        <v>591.59749999999997</v>
      </c>
      <c r="CQ531" s="27">
        <f>IF($O531&gt;=CQ$1,$S531+$Y531,$Y531)</f>
        <v>591.59749999999997</v>
      </c>
      <c r="CR531" s="27">
        <f>IF($O531&gt;=CR$1,$S531+$Y531,$Y531)</f>
        <v>591.59749999999997</v>
      </c>
      <c r="CS531" s="27">
        <f>IF($O531&gt;=CS$1,$S531+$Y531,$Y531)</f>
        <v>591.59749999999997</v>
      </c>
      <c r="CT531" s="27">
        <f>IF($O531&gt;=CT$1,$S531+$Y531,$Y531)</f>
        <v>591.59749999999997</v>
      </c>
      <c r="CU531" s="27">
        <f>IF($O531&gt;=CU$1,$S531+$Y531,$Y531)</f>
        <v>591.59749999999997</v>
      </c>
      <c r="CV531" s="27">
        <f>IF($O531&gt;=CV$1,$S531+$Y531,$Y531)</f>
        <v>591.59749999999997</v>
      </c>
      <c r="CW531" s="27">
        <f>IF($O531&gt;=CW$1,$S531+$Y531,$Y531)</f>
        <v>591.59749999999997</v>
      </c>
      <c r="CX531" s="27">
        <f>IF($O531&gt;=CX$1,$S531+$Y531,$Y531)</f>
        <v>591.59749999999997</v>
      </c>
      <c r="CY531" s="27">
        <f>IF($O531&gt;=CY$1,$S531+$Y531,$Y531)</f>
        <v>591.59749999999997</v>
      </c>
      <c r="CZ531" s="27">
        <f>IF($O531&gt;=CZ$1,$S531+$Y531,$Y531)</f>
        <v>591.59749999999997</v>
      </c>
      <c r="DA531" s="27">
        <f>IF($O531&gt;=DA$1,$S531+$Y531,$Y531)</f>
        <v>591.59749999999997</v>
      </c>
      <c r="DB531" s="27">
        <f>IF($O531&gt;=DB$1,$S531+$Y531,$Y531)</f>
        <v>591.59749999999997</v>
      </c>
      <c r="DC531" s="27">
        <f>IF($O531&gt;=DC$1,$S531+$Y531,$Y531)</f>
        <v>591.59749999999997</v>
      </c>
      <c r="DD531" s="27">
        <f>IF($O531&gt;=DD$1,$S531+$Y531,$Y531)</f>
        <v>591.59749999999997</v>
      </c>
      <c r="DE531" s="27">
        <f>IF($O531&gt;=DE$1,$S531+$Y531,$Y531)</f>
        <v>591.59749999999997</v>
      </c>
      <c r="DF531" s="27">
        <f>IF($O531&gt;=DF$1,$S531+$Y531,$Y531)</f>
        <v>591.59749999999997</v>
      </c>
      <c r="DG531" s="27">
        <f>IF($O531&gt;=DG$1,$S531+$Y531,$Y531)</f>
        <v>591.59749999999997</v>
      </c>
      <c r="DH531" s="27">
        <f>IF($O531&gt;=DH$1,$S531+$Y531,$Y531)</f>
        <v>591.59749999999997</v>
      </c>
      <c r="DI531" s="27">
        <f>IF($O531&gt;=DI$1,$S531+$Y531,$Y531)</f>
        <v>591.59749999999997</v>
      </c>
      <c r="DJ531" s="27">
        <f>IF($O531&gt;=DJ$1,$S531+$Y531,$Y531)</f>
        <v>591.59749999999997</v>
      </c>
      <c r="DK531" s="27">
        <f>IF($O531&gt;=DK$1,$S531+$Y531,$Y531)</f>
        <v>591.59749999999997</v>
      </c>
      <c r="DL531" s="27">
        <f>IF($O531&gt;=DL$1,$S531+$Y531,$Y531)</f>
        <v>591.59749999999997</v>
      </c>
      <c r="DM531" s="27">
        <f>IF($O531&gt;=DM$1,$S531+$Y531,$Y531)</f>
        <v>591.59749999999997</v>
      </c>
      <c r="DN531" s="27">
        <f>IF($O531&gt;=DN$1,$S531+$Y531,$Y531)</f>
        <v>591.59749999999997</v>
      </c>
      <c r="DO531" s="27">
        <f>IF($O531&gt;=DO$1,$S531+$Y531,$Y531)</f>
        <v>591.59749999999997</v>
      </c>
      <c r="DP531" s="27">
        <f>IF($O531&gt;=DP$1,$S531+$Y531,$Y531)</f>
        <v>591.59749999999997</v>
      </c>
      <c r="DQ531" s="27">
        <f>IF($O531&gt;=DQ$1,$S531+$Y531,$Y531)</f>
        <v>591.59749999999997</v>
      </c>
      <c r="DR531" s="27">
        <f>IF($O531&gt;=DR$1,$S531+$Y531,$Y531)</f>
        <v>591.59749999999997</v>
      </c>
      <c r="DS531" s="27">
        <f>IF($O531&gt;=DS$1,$S531+$Y531,$Y531)</f>
        <v>591.59749999999997</v>
      </c>
      <c r="DT531" s="27">
        <f>IF($O531&gt;=DT$1,$S531+$Y531,$Y531)</f>
        <v>591.59749999999997</v>
      </c>
      <c r="DU531" s="27">
        <f>IF($O531&gt;=DU$1,$S531+$Y531,$Y531)</f>
        <v>591.59749999999997</v>
      </c>
      <c r="DV531" s="27">
        <f>IF($O531&gt;=DV$1,$S531+$Y531,$Y531)</f>
        <v>591.59749999999997</v>
      </c>
      <c r="DW531" s="27">
        <f>IF($O531&gt;=DW$1,$S531+$Y531,$Y531)</f>
        <v>591.59749999999997</v>
      </c>
      <c r="DX531" s="27">
        <f>IF($O531&gt;=DX$1,$S531+$Y531,$Y531)</f>
        <v>591.59749999999997</v>
      </c>
      <c r="DY531" s="27">
        <f>IF($O531&gt;=DY$1,$S531+$Y531,$Y531)</f>
        <v>591.59749999999997</v>
      </c>
      <c r="DZ531" s="27">
        <f>IF($O531&gt;=DZ$1,$S531+$Y531,$Y531)</f>
        <v>591.59749999999997</v>
      </c>
      <c r="EA531" s="27">
        <f>IF($O531&gt;=EA$1,$S531+$Y531,$Y531)</f>
        <v>591.59749999999997</v>
      </c>
      <c r="EB531" s="27">
        <f>IF($O531&gt;=EB$1,$S531+$Y531,$Y531)</f>
        <v>591.59749999999997</v>
      </c>
      <c r="EC531" s="27">
        <f>IF($O531&gt;=EC$1,$S531+$Y531,$Y531)</f>
        <v>591.59749999999997</v>
      </c>
      <c r="ED531" s="27">
        <f>IF($O531&gt;=ED$1,$S531+$Y531,$Y531)</f>
        <v>591.59749999999997</v>
      </c>
      <c r="EE531" s="27">
        <f>IF($O531&gt;=EE$1,$S531+$Y531,$Y531)</f>
        <v>591.59749999999997</v>
      </c>
      <c r="EF531" s="27">
        <f>IF($O531&gt;=EF$1,$S531+$Y531,$Y531)</f>
        <v>591.59749999999997</v>
      </c>
      <c r="EG531" s="27">
        <f>IF($O531&gt;=EG$1,$S531+$Y531,$Y531)</f>
        <v>591.59749999999997</v>
      </c>
      <c r="EH531" s="27">
        <f>IF($O531&gt;=EH$1,$S531+$Y531,$Y531)</f>
        <v>591.59749999999997</v>
      </c>
      <c r="EI531" s="27">
        <f>IF($O531&gt;=EI$1,$S531+$Y531,$Y531)</f>
        <v>591.59749999999997</v>
      </c>
      <c r="EJ531" s="27">
        <f>IF($O531&gt;=EJ$1,$S531+$Y531,$Y531)</f>
        <v>591.59749999999997</v>
      </c>
      <c r="EK531" s="27">
        <f>IF($O531&gt;=EK$1,$S531+$Y531,$Y531)</f>
        <v>591.59749999999997</v>
      </c>
      <c r="EL531" s="27">
        <f>IF($O531&gt;=EL$1,$S531+$Y531,$Y531)</f>
        <v>591.59749999999997</v>
      </c>
      <c r="EM531" s="27">
        <f>IF($O531&gt;=EM$1,$S531+$Y531,$Y531)</f>
        <v>591.59749999999997</v>
      </c>
      <c r="EN531" s="27">
        <f>IF($O531&gt;=EN$1,$S531+$Y531,$Y531)</f>
        <v>591.59749999999997</v>
      </c>
      <c r="EO531" s="27">
        <f>IF($O531&gt;=EO$1,$S531+$Y531,$Y531)</f>
        <v>591.59749999999997</v>
      </c>
      <c r="EP531" s="27">
        <f>IF($O531&gt;=EP$1,$S531+$Y531,$Y531)</f>
        <v>591.59749999999997</v>
      </c>
      <c r="EQ531" s="27">
        <f>IF($O531&gt;=EQ$1,$S531+$Y531,$Y531)</f>
        <v>591.59749999999997</v>
      </c>
      <c r="ER531" s="27">
        <f>IF($O531&gt;=ER$1,$S531+$Y531,$Y531)</f>
        <v>591.59749999999997</v>
      </c>
      <c r="ES531" s="27">
        <f>IF($O531&gt;=ES$1,$S531+$Y531,$Y531)</f>
        <v>591.59749999999997</v>
      </c>
      <c r="ET531" s="27">
        <f>IF($O531&gt;=ET$1,$S531+$Y531,$Y531)</f>
        <v>591.59749999999997</v>
      </c>
      <c r="EU531" s="27">
        <f>IF($O531&gt;=EU$1,$S531+$Y531,$Y531)</f>
        <v>591.59749999999997</v>
      </c>
      <c r="EV531" s="27">
        <f>IF($O531&gt;=EV$1,$S531,0)</f>
        <v>0</v>
      </c>
      <c r="EW531" s="27">
        <f>IF($O531&gt;=EW$1,$S531,0)</f>
        <v>0</v>
      </c>
      <c r="EX531" s="27">
        <f>IF($O531&gt;=EX$1,$S531,0)</f>
        <v>0</v>
      </c>
      <c r="EY531" s="27">
        <f>IF($O531&gt;=EY$1,$S531,0)</f>
        <v>0</v>
      </c>
      <c r="EZ531" s="27">
        <f>IF($O531&gt;=EZ$1,$S531,0)</f>
        <v>0</v>
      </c>
      <c r="FA531" s="27">
        <f>IF($O531&gt;=FA$1,$S531,0)</f>
        <v>0</v>
      </c>
      <c r="FB531" s="27">
        <f>IF($O531&gt;=FB$1,$S531,0)</f>
        <v>0</v>
      </c>
      <c r="FC531" s="27">
        <f>IF($O531&gt;=FC$1,$S531,0)</f>
        <v>0</v>
      </c>
      <c r="FD531" s="27">
        <f>IF($O531&gt;=FD$1,$S531,0)</f>
        <v>0</v>
      </c>
      <c r="FE531" s="27">
        <f>IF($O531&gt;=FE$1,$S531,0)</f>
        <v>0</v>
      </c>
      <c r="FF531" s="27">
        <f>IF($O531&gt;=FF$1,$S531,0)</f>
        <v>0</v>
      </c>
      <c r="FG531" s="27">
        <f>IF($O531&gt;=FG$1,$S531,0)</f>
        <v>0</v>
      </c>
      <c r="FH531" s="27">
        <f>IF($O531&gt;=FH$1,$S531,0)</f>
        <v>0</v>
      </c>
      <c r="FI531" s="27">
        <f>IF($O531&gt;=FI$1,$S531,0)</f>
        <v>0</v>
      </c>
      <c r="FJ531" s="27">
        <f>IF($O531&gt;=FJ$1,$S531,0)</f>
        <v>0</v>
      </c>
      <c r="FK531" s="27">
        <f>IF($O531&gt;=FK$1,$S531,0)</f>
        <v>0</v>
      </c>
      <c r="FL531" s="27">
        <f>IF($O531&gt;=FL$1,$S531,0)</f>
        <v>0</v>
      </c>
      <c r="FM531" s="27">
        <f>IF($O531&gt;=FM$1,$S531,0)</f>
        <v>0</v>
      </c>
      <c r="FN531" s="27">
        <f>IF($O531&gt;=FN$1,$S531,0)</f>
        <v>0</v>
      </c>
      <c r="FO531" s="27">
        <f>IF($O531&gt;=FO$1,$S531,0)</f>
        <v>0</v>
      </c>
      <c r="FP531" s="27">
        <f>IF($O531&gt;=FP$1,$S531,0)</f>
        <v>0</v>
      </c>
      <c r="FQ531" s="27">
        <f>IF($O531&gt;=FQ$1,$S531,0)</f>
        <v>0</v>
      </c>
      <c r="FR531" s="27">
        <f>IF($O531&gt;=FR$1,$S531,0)</f>
        <v>0</v>
      </c>
      <c r="FS531" s="27">
        <f>IF($O531&gt;=FS$1,$S531,0)</f>
        <v>0</v>
      </c>
      <c r="FT531" s="27">
        <f>IF($O531&gt;=FT$1,$S531,0)</f>
        <v>0</v>
      </c>
      <c r="FU531" s="27">
        <f>IF($O531&gt;=FU$1,$S531,0)</f>
        <v>0</v>
      </c>
      <c r="FV531" s="27">
        <f>IF($O531&gt;=FV$1,$S531,0)</f>
        <v>0</v>
      </c>
      <c r="FW531" s="27">
        <f>IF($O531&gt;=FW$1,$S531,0)</f>
        <v>0</v>
      </c>
      <c r="FX531" s="27">
        <f>IF($O531&gt;=FX$1,$S531,0)</f>
        <v>0</v>
      </c>
      <c r="FY531" s="27">
        <f>IF($O531&gt;=FY$1,$S531,0)</f>
        <v>0</v>
      </c>
      <c r="FZ531" s="27">
        <f>IF($O531&gt;=FZ$1,$S531,0)</f>
        <v>0</v>
      </c>
      <c r="GA531" s="27">
        <f>IF($O531&gt;=GA$1,$S531,0)</f>
        <v>0</v>
      </c>
      <c r="GB531" s="27">
        <f>IF($O531&gt;=GB$1,$S531,0)</f>
        <v>0</v>
      </c>
      <c r="GC531" s="27">
        <f>IF($O531&gt;=GC$1,$S531,0)</f>
        <v>0</v>
      </c>
      <c r="GD531" s="27">
        <f>IF($O531&gt;=GD$1,$S531,0)</f>
        <v>0</v>
      </c>
      <c r="GE531" s="27">
        <f>IF($O531&gt;=GE$1,$S531,0)</f>
        <v>0</v>
      </c>
      <c r="GF531" s="27">
        <f>IF($O531&gt;=GF$1,$S531,0)</f>
        <v>0</v>
      </c>
      <c r="GG531" s="27">
        <f>IF($O531&gt;=GG$1,$S531,0)</f>
        <v>0</v>
      </c>
      <c r="GH531" s="27">
        <f>IF($O531&gt;=GH$1,$S531,0)</f>
        <v>0</v>
      </c>
      <c r="GI531" s="27">
        <f>IF($O531&gt;=GI$1,$S531,0)</f>
        <v>0</v>
      </c>
      <c r="GJ531" s="27">
        <f>IF($O531&gt;=GJ$1,$S531,0)</f>
        <v>0</v>
      </c>
      <c r="GK531" s="27">
        <f>IF($O531&gt;=GK$1,$S531,0)</f>
        <v>0</v>
      </c>
      <c r="GL531" s="27">
        <f>IF($O531&gt;=GL$1,$S531,0)</f>
        <v>0</v>
      </c>
      <c r="GM531" s="27">
        <f>IF($O531&gt;=GM$1,$S531,0)</f>
        <v>0</v>
      </c>
      <c r="GN531" s="27">
        <f>IF($O531&gt;=GN$1,$S531,0)</f>
        <v>0</v>
      </c>
      <c r="GO531" s="27">
        <f>IF($O531&gt;=GO$1,$S531,0)</f>
        <v>0</v>
      </c>
      <c r="GP531" s="27">
        <f>IF($O531&gt;=GP$1,$S531,0)</f>
        <v>0</v>
      </c>
      <c r="GQ531" s="27">
        <f>IF($O531&gt;=GQ$1,$S531,0)</f>
        <v>0</v>
      </c>
      <c r="GR531" s="27">
        <f>IF($O531&gt;=GR$1,$S531,0)</f>
        <v>0</v>
      </c>
      <c r="GS531" s="27">
        <f>IF($O531&gt;=GS$1,$S531,0)</f>
        <v>0</v>
      </c>
      <c r="GT531" s="27">
        <f>IF($O531&gt;=GT$1,$S531,0)</f>
        <v>0</v>
      </c>
      <c r="GU531" s="27">
        <f>IF($O531&gt;=GU$1,$S531,0)</f>
        <v>0</v>
      </c>
      <c r="GV531" s="27">
        <f>IF($O531&gt;=GV$1,$S531,0)</f>
        <v>0</v>
      </c>
      <c r="GW531" s="27">
        <f>IF($O531&gt;=GW$1,$S531,0)</f>
        <v>0</v>
      </c>
      <c r="GX531" s="27">
        <f>IF($O531&gt;=GX$1,$S531,0)</f>
        <v>0</v>
      </c>
      <c r="GY531" s="27">
        <f>IF($O531&gt;=GY$1,$S531,0)</f>
        <v>0</v>
      </c>
      <c r="GZ531" s="27">
        <f>IF($O531&gt;=GZ$1,$S531,0)</f>
        <v>0</v>
      </c>
      <c r="HA531" s="27">
        <f>IF($O531&gt;=HA$1,$S531,0)</f>
        <v>0</v>
      </c>
      <c r="HB531" s="27">
        <f>IF($O531&gt;=HB$1,$S531,0)</f>
        <v>0</v>
      </c>
      <c r="HC531" s="27">
        <f>IF($O531&gt;=HC$1,$S531,0)</f>
        <v>0</v>
      </c>
    </row>
    <row r="532" spans="1:211">
      <c r="A532" s="3">
        <v>78204</v>
      </c>
      <c r="B532" s="3" t="s">
        <v>521</v>
      </c>
      <c r="C532" s="3" t="s">
        <v>450</v>
      </c>
      <c r="D532" s="3">
        <v>61</v>
      </c>
      <c r="E532" s="4">
        <v>36027</v>
      </c>
      <c r="F532" s="5">
        <v>19.846575342465755</v>
      </c>
      <c r="G532" s="3" t="s">
        <v>446</v>
      </c>
      <c r="H532" s="4">
        <v>21156</v>
      </c>
      <c r="I532" s="9" t="s">
        <v>865</v>
      </c>
      <c r="J532" s="5">
        <v>2730.45</v>
      </c>
      <c r="K532" s="31">
        <v>271</v>
      </c>
      <c r="L532" s="32">
        <v>20</v>
      </c>
      <c r="M532" s="33">
        <f>VLOOKUP(L532,FIND,3,TRUE)</f>
        <v>1.3</v>
      </c>
      <c r="N532" s="32">
        <f>IF(L532&gt;30,180,VLOOKUP(L532,TEMPO,2,FALSE))</f>
        <v>120</v>
      </c>
      <c r="O532" s="32">
        <f>IF(R532&gt;0,4,N532)</f>
        <v>120</v>
      </c>
      <c r="P532" s="96">
        <f>J532*M532*L532</f>
        <v>70991.7</v>
      </c>
      <c r="Q532" s="96">
        <f>10934.45*2</f>
        <v>21868.9</v>
      </c>
      <c r="R532" s="96">
        <f>IF(P532&lt;=Q532,P532/4,0)</f>
        <v>0</v>
      </c>
      <c r="S532" s="5">
        <f>IF(P532&gt;=Q532,P532/N532,0)</f>
        <v>591.59749999999997</v>
      </c>
      <c r="T532" s="3"/>
      <c r="U532" s="3">
        <f>IF(T532="",1,0)</f>
        <v>1</v>
      </c>
      <c r="V532" s="3">
        <v>90</v>
      </c>
      <c r="W532" s="5">
        <v>0</v>
      </c>
      <c r="X532" s="5">
        <v>402.65</v>
      </c>
      <c r="Y532" s="5">
        <f>X532*W532</f>
        <v>0</v>
      </c>
      <c r="Z532" s="5">
        <v>400</v>
      </c>
      <c r="AA532" s="5">
        <f>S532+Y532+Z532</f>
        <v>991.59749999999997</v>
      </c>
      <c r="AB532" s="39">
        <f>(J532/12+J532/12*1.3333333333+450/12+J532/30*6/12+J532)*1.3+Y532+Z532+153.9</f>
        <v>4901.5918333234731</v>
      </c>
      <c r="AC532" s="39" t="s">
        <v>450</v>
      </c>
      <c r="AD532" s="39">
        <f>J532*1.3+400+153.9</f>
        <v>4103.4849999999997</v>
      </c>
      <c r="AE532" s="39">
        <f>SUMIFS('CUSTO MENSAL FUNC NOVO'!H:H,'CUSTO MENSAL FUNC NOVO'!A:A,'VALORES MENSAIS'!AC532)</f>
        <v>3296.25</v>
      </c>
      <c r="AF532" s="27">
        <f>IF($R532&gt;0,$R532,$S532)+$Y532+$Z532</f>
        <v>991.59749999999997</v>
      </c>
      <c r="AG532" s="27">
        <f>IF($R532&gt;0,$R532,$S532)+$Y532+$Z532</f>
        <v>991.59749999999997</v>
      </c>
      <c r="AH532" s="27">
        <f>IF($R532&gt;0,$R532,$S532)+$Y532+$Z532</f>
        <v>991.59749999999997</v>
      </c>
      <c r="AI532" s="27">
        <f>IF($R532&gt;0,$R532,$S532)+$Y532+$Z532</f>
        <v>991.59749999999997</v>
      </c>
      <c r="AJ532" s="27">
        <f>IF($O532&gt;=AJ$1,$S532+$Y532+$Z532,$Y532+$Z532)</f>
        <v>991.59749999999997</v>
      </c>
      <c r="AK532" s="27">
        <f>IF($O532&gt;=AK$1,$S532+$Y532+$Z532,$Y532+$Z532)</f>
        <v>991.59749999999997</v>
      </c>
      <c r="AL532" s="27">
        <f>IF($O532&gt;=AL$1,$S532+$Y532+$Z532,$Y532+$Z532)</f>
        <v>991.59749999999997</v>
      </c>
      <c r="AM532" s="27">
        <f>IF($O532&gt;=AM$1,$S532+$Y532+$Z532,$Y532+$Z532)</f>
        <v>991.59749999999997</v>
      </c>
      <c r="AN532" s="27">
        <f>IF($O532&gt;=AN$1,$S532+$Y532+$Z532,$Y532+$Z532)</f>
        <v>991.59749999999997</v>
      </c>
      <c r="AO532" s="27">
        <f>IF($O532&gt;=AO$1,$S532+$Y532+$Z532,$Y532+$Z532)</f>
        <v>991.59749999999997</v>
      </c>
      <c r="AP532" s="27">
        <f>IF($O532&gt;=AP$1,$S532+$Y532+$Z532,$Y532+$Z532)</f>
        <v>991.59749999999997</v>
      </c>
      <c r="AQ532" s="27">
        <f>IF($O532&gt;=AQ$1,$S532+$Y532+$Z532,$Y532+$Z532)</f>
        <v>991.59749999999997</v>
      </c>
      <c r="AR532" s="27">
        <f>IF($O532&gt;=AR$1,$S532+$Y532+$Z532,$Y532+$Z532)</f>
        <v>991.59749999999997</v>
      </c>
      <c r="AS532" s="27">
        <f>IF($O532&gt;=AS$1,$S532+$Y532+$Z532,$Y532+$Z532)</f>
        <v>991.59749999999997</v>
      </c>
      <c r="AT532" s="27">
        <f>IF($O532&gt;=AT$1,$S532+$Y532+$Z532,$Y532+$Z532)</f>
        <v>991.59749999999997</v>
      </c>
      <c r="AU532" s="27">
        <f>IF($O532&gt;=AU$1,$S532+$Y532+$Z532,$Y532+$Z532)</f>
        <v>991.59749999999997</v>
      </c>
      <c r="AV532" s="27">
        <f>IF($O532&gt;=AV$1,$S532+$Y532+$Z532,$Y532+$Z532)</f>
        <v>991.59749999999997</v>
      </c>
      <c r="AW532" s="27">
        <f>IF($O532&gt;=AW$1,$S532+$Y532+$Z532,$Y532+$Z532)</f>
        <v>991.59749999999997</v>
      </c>
      <c r="AX532" s="27">
        <f>IF($O532&gt;=AX$1,$S532+$Y532+$Z532,$Y532+$Z532)</f>
        <v>991.59749999999997</v>
      </c>
      <c r="AY532" s="27">
        <f>IF($O532&gt;=AY$1,$S532+$Y532+$Z532,$Y532+$Z532)</f>
        <v>991.59749999999997</v>
      </c>
      <c r="AZ532" s="27">
        <f>IF($O532&gt;=AZ$1,$S532+$Y532+$Z532,$Y532+$Z532)</f>
        <v>991.59749999999997</v>
      </c>
      <c r="BA532" s="27">
        <f>IF($O532&gt;=BA$1,$S532+$Y532+$Z532,$Y532+$Z532)</f>
        <v>991.59749999999997</v>
      </c>
      <c r="BB532" s="27">
        <f>IF($O532&gt;=BB$1,$S532+$Y532+$Z532,$Y532+$Z532)</f>
        <v>991.59749999999997</v>
      </c>
      <c r="BC532" s="27">
        <f>IF($O532&gt;=BC$1,$S532+$Y532+$Z532,$Y532+$Z532)</f>
        <v>991.59749999999997</v>
      </c>
      <c r="BD532" s="27">
        <f>IF($O532&gt;=BD$1,$S532+$Y532+$Z532,$Y532+$Z532)</f>
        <v>991.59749999999997</v>
      </c>
      <c r="BE532" s="27">
        <f>IF($O532&gt;=BE$1,$S532+$Y532+$Z532,$Y532+$Z532)</f>
        <v>991.59749999999997</v>
      </c>
      <c r="BF532" s="27">
        <f>IF($O532&gt;=BF$1,$S532+$Y532+$Z532,$Y532+$Z532)</f>
        <v>991.59749999999997</v>
      </c>
      <c r="BG532" s="27">
        <f>IF($O532&gt;=BG$1,$S532+$Y532+$Z532,$Y532+$Z532)</f>
        <v>991.59749999999997</v>
      </c>
      <c r="BH532" s="27">
        <f>IF($O532&gt;=BH$1,$S532+$Y532+$Z532,$Y532+$Z532)</f>
        <v>991.59749999999997</v>
      </c>
      <c r="BI532" s="27">
        <f>IF($O532&gt;=BI$1,$S532+$Y532+$Z532,$Y532+$Z532)</f>
        <v>991.59749999999997</v>
      </c>
      <c r="BJ532" s="27">
        <f>IF($O532&gt;=BJ$1,$S532+$Y532+$Z532,$Y532+$Z532)</f>
        <v>991.59749999999997</v>
      </c>
      <c r="BK532" s="27">
        <f>IF($O532&gt;=BK$1,$S532+$Y532+$Z532,$Y532+$Z532)</f>
        <v>991.59749999999997</v>
      </c>
      <c r="BL532" s="27">
        <f>IF($O532&gt;=BL$1,$S532+$Y532+$Z532,$Y532+$Z532)</f>
        <v>991.59749999999997</v>
      </c>
      <c r="BM532" s="27">
        <f>IF($O532&gt;=BM$1,$S532+$Y532+$Z532,$Y532+$Z532)</f>
        <v>991.59749999999997</v>
      </c>
      <c r="BN532" s="27">
        <f>IF($O532&gt;=BN$1,$S532+$Y532+$Z532,$Y532+$Z532)</f>
        <v>991.59749999999997</v>
      </c>
      <c r="BO532" s="27">
        <f>IF($O532&gt;=BO$1,$S532+$Y532+$Z532,$Y532+$Z532)</f>
        <v>991.59749999999997</v>
      </c>
      <c r="BP532" s="27">
        <f>IF($O532&gt;=BP$1,$S532+$Y532+$Z532,$Y532+$Z532)</f>
        <v>991.59749999999997</v>
      </c>
      <c r="BQ532" s="27">
        <f>IF($O532&gt;=BQ$1,$S532+$Y532+$Z532,$Y532+$Z532)</f>
        <v>991.59749999999997</v>
      </c>
      <c r="BR532" s="27">
        <f>IF($O532&gt;=BR$1,$S532+$Y532+$Z532,$Y532+$Z532)</f>
        <v>991.59749999999997</v>
      </c>
      <c r="BS532" s="27">
        <f>IF($O532&gt;=BS$1,$S532+$Y532+$Z532,$Y532+$Z532)</f>
        <v>991.59749999999997</v>
      </c>
      <c r="BT532" s="27">
        <f>IF($O532&gt;=BT$1,$S532+$Y532+$Z532,$Y532+$Z532)</f>
        <v>991.59749999999997</v>
      </c>
      <c r="BU532" s="27">
        <f>IF($O532&gt;=BU$1,$S532+$Y532+$Z532,$Y532+$Z532)</f>
        <v>991.59749999999997</v>
      </c>
      <c r="BV532" s="27">
        <f>IF($O532&gt;=BV$1,$S532+$Y532+$Z532,$Y532+$Z532)</f>
        <v>991.59749999999997</v>
      </c>
      <c r="BW532" s="27">
        <f>IF($O532&gt;=BW$1,$S532+$Y532+$Z532,$Y532+$Z532)</f>
        <v>991.59749999999997</v>
      </c>
      <c r="BX532" s="27">
        <f>IF($O532&gt;=BX$1,$S532+$Y532+$Z532,$Y532+$Z532)</f>
        <v>991.59749999999997</v>
      </c>
      <c r="BY532" s="27">
        <f>IF($O532&gt;=BY$1,$S532+$Y532+$Z532,$Y532+$Z532)</f>
        <v>991.59749999999997</v>
      </c>
      <c r="BZ532" s="27">
        <f>IF($O532&gt;=BZ$1,$S532+$Y532+$Z532,$Y532+$Z532)</f>
        <v>991.59749999999997</v>
      </c>
      <c r="CA532" s="27">
        <f>IF($O532&gt;=CA$1,$S532+$Y532+$Z532,$Y532+$Z532)</f>
        <v>991.59749999999997</v>
      </c>
      <c r="CB532" s="27">
        <f>IF($O532&gt;=CB$1,$S532+$Y532+$Z532,$Y532+$Z532)</f>
        <v>991.59749999999997</v>
      </c>
      <c r="CC532" s="27">
        <f>IF($O532&gt;=CC$1,$S532+$Y532+$Z532,$Y532+$Z532)</f>
        <v>991.59749999999997</v>
      </c>
      <c r="CD532" s="27">
        <f>IF($O532&gt;=CD$1,$S532+$Y532+$Z532,$Y532+$Z532)</f>
        <v>991.59749999999997</v>
      </c>
      <c r="CE532" s="27">
        <f>IF($O532&gt;=CE$1,$S532+$Y532+$Z532,$Y532+$Z532)</f>
        <v>991.59749999999997</v>
      </c>
      <c r="CF532" s="27">
        <f>IF($O532&gt;=CF$1,$S532+$Y532+$Z532,$Y532+$Z532)</f>
        <v>991.59749999999997</v>
      </c>
      <c r="CG532" s="27">
        <f>IF($O532&gt;=CG$1,$S532+$Y532+$Z532,$Y532+$Z532)</f>
        <v>991.59749999999997</v>
      </c>
      <c r="CH532" s="27">
        <f>IF($O532&gt;=CH$1,$S532+$Y532+$Z532,$Y532+$Z532)</f>
        <v>991.59749999999997</v>
      </c>
      <c r="CI532" s="27">
        <f>IF($O532&gt;=CI$1,$S532+$Y532+$Z532,$Y532+$Z532)</f>
        <v>991.59749999999997</v>
      </c>
      <c r="CJ532" s="27">
        <f>IF($O532&gt;=CJ$1,$S532+$Y532+$Z532,$Y532+$Z532)</f>
        <v>991.59749999999997</v>
      </c>
      <c r="CK532" s="27">
        <f>IF($O532&gt;=CK$1,$S532+$Y532+$Z532,$Y532+$Z532)</f>
        <v>991.59749999999997</v>
      </c>
      <c r="CL532" s="27">
        <f>IF($O532&gt;=CL$1,$S532+$Y532+$Z532,$Y532+$Z532)</f>
        <v>991.59749999999997</v>
      </c>
      <c r="CM532" s="27">
        <f>IF($O532&gt;=CM$1,$S532+$Y532+$Z532,$Y532+$Z532)</f>
        <v>991.59749999999997</v>
      </c>
      <c r="CN532" s="27">
        <f>IF($O532&gt;=CN$1,$S532+$Y532,$Y532)</f>
        <v>591.59749999999997</v>
      </c>
      <c r="CO532" s="27">
        <f>IF($O532&gt;=CO$1,$S532+$Y532,$Y532)</f>
        <v>591.59749999999997</v>
      </c>
      <c r="CP532" s="27">
        <f>IF($O532&gt;=CP$1,$S532+$Y532,$Y532)</f>
        <v>591.59749999999997</v>
      </c>
      <c r="CQ532" s="27">
        <f>IF($O532&gt;=CQ$1,$S532+$Y532,$Y532)</f>
        <v>591.59749999999997</v>
      </c>
      <c r="CR532" s="27">
        <f>IF($O532&gt;=CR$1,$S532+$Y532,$Y532)</f>
        <v>591.59749999999997</v>
      </c>
      <c r="CS532" s="27">
        <f>IF($O532&gt;=CS$1,$S532+$Y532,$Y532)</f>
        <v>591.59749999999997</v>
      </c>
      <c r="CT532" s="27">
        <f>IF($O532&gt;=CT$1,$S532+$Y532,$Y532)</f>
        <v>591.59749999999997</v>
      </c>
      <c r="CU532" s="27">
        <f>IF($O532&gt;=CU$1,$S532+$Y532,$Y532)</f>
        <v>591.59749999999997</v>
      </c>
      <c r="CV532" s="27">
        <f>IF($O532&gt;=CV$1,$S532+$Y532,$Y532)</f>
        <v>591.59749999999997</v>
      </c>
      <c r="CW532" s="27">
        <f>IF($O532&gt;=CW$1,$S532+$Y532,$Y532)</f>
        <v>591.59749999999997</v>
      </c>
      <c r="CX532" s="27">
        <f>IF($O532&gt;=CX$1,$S532+$Y532,$Y532)</f>
        <v>591.59749999999997</v>
      </c>
      <c r="CY532" s="27">
        <f>IF($O532&gt;=CY$1,$S532+$Y532,$Y532)</f>
        <v>591.59749999999997</v>
      </c>
      <c r="CZ532" s="27">
        <f>IF($O532&gt;=CZ$1,$S532+$Y532,$Y532)</f>
        <v>591.59749999999997</v>
      </c>
      <c r="DA532" s="27">
        <f>IF($O532&gt;=DA$1,$S532+$Y532,$Y532)</f>
        <v>591.59749999999997</v>
      </c>
      <c r="DB532" s="27">
        <f>IF($O532&gt;=DB$1,$S532+$Y532,$Y532)</f>
        <v>591.59749999999997</v>
      </c>
      <c r="DC532" s="27">
        <f>IF($O532&gt;=DC$1,$S532+$Y532,$Y532)</f>
        <v>591.59749999999997</v>
      </c>
      <c r="DD532" s="27">
        <f>IF($O532&gt;=DD$1,$S532+$Y532,$Y532)</f>
        <v>591.59749999999997</v>
      </c>
      <c r="DE532" s="27">
        <f>IF($O532&gt;=DE$1,$S532+$Y532,$Y532)</f>
        <v>591.59749999999997</v>
      </c>
      <c r="DF532" s="27">
        <f>IF($O532&gt;=DF$1,$S532+$Y532,$Y532)</f>
        <v>591.59749999999997</v>
      </c>
      <c r="DG532" s="27">
        <f>IF($O532&gt;=DG$1,$S532+$Y532,$Y532)</f>
        <v>591.59749999999997</v>
      </c>
      <c r="DH532" s="27">
        <f>IF($O532&gt;=DH$1,$S532+$Y532,$Y532)</f>
        <v>591.59749999999997</v>
      </c>
      <c r="DI532" s="27">
        <f>IF($O532&gt;=DI$1,$S532+$Y532,$Y532)</f>
        <v>591.59749999999997</v>
      </c>
      <c r="DJ532" s="27">
        <f>IF($O532&gt;=DJ$1,$S532+$Y532,$Y532)</f>
        <v>591.59749999999997</v>
      </c>
      <c r="DK532" s="27">
        <f>IF($O532&gt;=DK$1,$S532+$Y532,$Y532)</f>
        <v>591.59749999999997</v>
      </c>
      <c r="DL532" s="27">
        <f>IF($O532&gt;=DL$1,$S532+$Y532,$Y532)</f>
        <v>591.59749999999997</v>
      </c>
      <c r="DM532" s="27">
        <f>IF($O532&gt;=DM$1,$S532+$Y532,$Y532)</f>
        <v>591.59749999999997</v>
      </c>
      <c r="DN532" s="27">
        <f>IF($O532&gt;=DN$1,$S532+$Y532,$Y532)</f>
        <v>591.59749999999997</v>
      </c>
      <c r="DO532" s="27">
        <f>IF($O532&gt;=DO$1,$S532+$Y532,$Y532)</f>
        <v>591.59749999999997</v>
      </c>
      <c r="DP532" s="27">
        <f>IF($O532&gt;=DP$1,$S532+$Y532,$Y532)</f>
        <v>591.59749999999997</v>
      </c>
      <c r="DQ532" s="27">
        <f>IF($O532&gt;=DQ$1,$S532+$Y532,$Y532)</f>
        <v>591.59749999999997</v>
      </c>
      <c r="DR532" s="27">
        <f>IF($O532&gt;=DR$1,$S532+$Y532,$Y532)</f>
        <v>591.59749999999997</v>
      </c>
      <c r="DS532" s="27">
        <f>IF($O532&gt;=DS$1,$S532+$Y532,$Y532)</f>
        <v>591.59749999999997</v>
      </c>
      <c r="DT532" s="27">
        <f>IF($O532&gt;=DT$1,$S532+$Y532,$Y532)</f>
        <v>591.59749999999997</v>
      </c>
      <c r="DU532" s="27">
        <f>IF($O532&gt;=DU$1,$S532+$Y532,$Y532)</f>
        <v>591.59749999999997</v>
      </c>
      <c r="DV532" s="27">
        <f>IF($O532&gt;=DV$1,$S532+$Y532,$Y532)</f>
        <v>591.59749999999997</v>
      </c>
      <c r="DW532" s="27">
        <f>IF($O532&gt;=DW$1,$S532+$Y532,$Y532)</f>
        <v>591.59749999999997</v>
      </c>
      <c r="DX532" s="27">
        <f>IF($O532&gt;=DX$1,$S532+$Y532,$Y532)</f>
        <v>591.59749999999997</v>
      </c>
      <c r="DY532" s="27">
        <f>IF($O532&gt;=DY$1,$S532+$Y532,$Y532)</f>
        <v>591.59749999999997</v>
      </c>
      <c r="DZ532" s="27">
        <f>IF($O532&gt;=DZ$1,$S532+$Y532,$Y532)</f>
        <v>591.59749999999997</v>
      </c>
      <c r="EA532" s="27">
        <f>IF($O532&gt;=EA$1,$S532+$Y532,$Y532)</f>
        <v>591.59749999999997</v>
      </c>
      <c r="EB532" s="27">
        <f>IF($O532&gt;=EB$1,$S532+$Y532,$Y532)</f>
        <v>591.59749999999997</v>
      </c>
      <c r="EC532" s="27">
        <f>IF($O532&gt;=EC$1,$S532+$Y532,$Y532)</f>
        <v>591.59749999999997</v>
      </c>
      <c r="ED532" s="27">
        <f>IF($O532&gt;=ED$1,$S532+$Y532,$Y532)</f>
        <v>591.59749999999997</v>
      </c>
      <c r="EE532" s="27">
        <f>IF($O532&gt;=EE$1,$S532+$Y532,$Y532)</f>
        <v>591.59749999999997</v>
      </c>
      <c r="EF532" s="27">
        <f>IF($O532&gt;=EF$1,$S532+$Y532,$Y532)</f>
        <v>591.59749999999997</v>
      </c>
      <c r="EG532" s="27">
        <f>IF($O532&gt;=EG$1,$S532+$Y532,$Y532)</f>
        <v>591.59749999999997</v>
      </c>
      <c r="EH532" s="27">
        <f>IF($O532&gt;=EH$1,$S532+$Y532,$Y532)</f>
        <v>591.59749999999997</v>
      </c>
      <c r="EI532" s="27">
        <f>IF($O532&gt;=EI$1,$S532+$Y532,$Y532)</f>
        <v>591.59749999999997</v>
      </c>
      <c r="EJ532" s="27">
        <f>IF($O532&gt;=EJ$1,$S532+$Y532,$Y532)</f>
        <v>591.59749999999997</v>
      </c>
      <c r="EK532" s="27">
        <f>IF($O532&gt;=EK$1,$S532+$Y532,$Y532)</f>
        <v>591.59749999999997</v>
      </c>
      <c r="EL532" s="27">
        <f>IF($O532&gt;=EL$1,$S532+$Y532,$Y532)</f>
        <v>591.59749999999997</v>
      </c>
      <c r="EM532" s="27">
        <f>IF($O532&gt;=EM$1,$S532+$Y532,$Y532)</f>
        <v>591.59749999999997</v>
      </c>
      <c r="EN532" s="27">
        <f>IF($O532&gt;=EN$1,$S532+$Y532,$Y532)</f>
        <v>591.59749999999997</v>
      </c>
      <c r="EO532" s="27">
        <f>IF($O532&gt;=EO$1,$S532+$Y532,$Y532)</f>
        <v>591.59749999999997</v>
      </c>
      <c r="EP532" s="27">
        <f>IF($O532&gt;=EP$1,$S532+$Y532,$Y532)</f>
        <v>591.59749999999997</v>
      </c>
      <c r="EQ532" s="27">
        <f>IF($O532&gt;=EQ$1,$S532+$Y532,$Y532)</f>
        <v>591.59749999999997</v>
      </c>
      <c r="ER532" s="27">
        <f>IF($O532&gt;=ER$1,$S532+$Y532,$Y532)</f>
        <v>591.59749999999997</v>
      </c>
      <c r="ES532" s="27">
        <f>IF($O532&gt;=ES$1,$S532+$Y532,$Y532)</f>
        <v>591.59749999999997</v>
      </c>
      <c r="ET532" s="27">
        <f>IF($O532&gt;=ET$1,$S532+$Y532,$Y532)</f>
        <v>591.59749999999997</v>
      </c>
      <c r="EU532" s="27">
        <f>IF($O532&gt;=EU$1,$S532+$Y532,$Y532)</f>
        <v>591.59749999999997</v>
      </c>
      <c r="EV532" s="27">
        <f>IF($O532&gt;=EV$1,$S532,0)</f>
        <v>0</v>
      </c>
      <c r="EW532" s="27">
        <f>IF($O532&gt;=EW$1,$S532,0)</f>
        <v>0</v>
      </c>
      <c r="EX532" s="27">
        <f>IF($O532&gt;=EX$1,$S532,0)</f>
        <v>0</v>
      </c>
      <c r="EY532" s="27">
        <f>IF($O532&gt;=EY$1,$S532,0)</f>
        <v>0</v>
      </c>
      <c r="EZ532" s="27">
        <f>IF($O532&gt;=EZ$1,$S532,0)</f>
        <v>0</v>
      </c>
      <c r="FA532" s="27">
        <f>IF($O532&gt;=FA$1,$S532,0)</f>
        <v>0</v>
      </c>
      <c r="FB532" s="27">
        <f>IF($O532&gt;=FB$1,$S532,0)</f>
        <v>0</v>
      </c>
      <c r="FC532" s="27">
        <f>IF($O532&gt;=FC$1,$S532,0)</f>
        <v>0</v>
      </c>
      <c r="FD532" s="27">
        <f>IF($O532&gt;=FD$1,$S532,0)</f>
        <v>0</v>
      </c>
      <c r="FE532" s="27">
        <f>IF($O532&gt;=FE$1,$S532,0)</f>
        <v>0</v>
      </c>
      <c r="FF532" s="27">
        <f>IF($O532&gt;=FF$1,$S532,0)</f>
        <v>0</v>
      </c>
      <c r="FG532" s="27">
        <f>IF($O532&gt;=FG$1,$S532,0)</f>
        <v>0</v>
      </c>
      <c r="FH532" s="27">
        <f>IF($O532&gt;=FH$1,$S532,0)</f>
        <v>0</v>
      </c>
      <c r="FI532" s="27">
        <f>IF($O532&gt;=FI$1,$S532,0)</f>
        <v>0</v>
      </c>
      <c r="FJ532" s="27">
        <f>IF($O532&gt;=FJ$1,$S532,0)</f>
        <v>0</v>
      </c>
      <c r="FK532" s="27">
        <f>IF($O532&gt;=FK$1,$S532,0)</f>
        <v>0</v>
      </c>
      <c r="FL532" s="27">
        <f>IF($O532&gt;=FL$1,$S532,0)</f>
        <v>0</v>
      </c>
      <c r="FM532" s="27">
        <f>IF($O532&gt;=FM$1,$S532,0)</f>
        <v>0</v>
      </c>
      <c r="FN532" s="27">
        <f>IF($O532&gt;=FN$1,$S532,0)</f>
        <v>0</v>
      </c>
      <c r="FO532" s="27">
        <f>IF($O532&gt;=FO$1,$S532,0)</f>
        <v>0</v>
      </c>
      <c r="FP532" s="27">
        <f>IF($O532&gt;=FP$1,$S532,0)</f>
        <v>0</v>
      </c>
      <c r="FQ532" s="27">
        <f>IF($O532&gt;=FQ$1,$S532,0)</f>
        <v>0</v>
      </c>
      <c r="FR532" s="27">
        <f>IF($O532&gt;=FR$1,$S532,0)</f>
        <v>0</v>
      </c>
      <c r="FS532" s="27">
        <f>IF($O532&gt;=FS$1,$S532,0)</f>
        <v>0</v>
      </c>
      <c r="FT532" s="27">
        <f>IF($O532&gt;=FT$1,$S532,0)</f>
        <v>0</v>
      </c>
      <c r="FU532" s="27">
        <f>IF($O532&gt;=FU$1,$S532,0)</f>
        <v>0</v>
      </c>
      <c r="FV532" s="27">
        <f>IF($O532&gt;=FV$1,$S532,0)</f>
        <v>0</v>
      </c>
      <c r="FW532" s="27">
        <f>IF($O532&gt;=FW$1,$S532,0)</f>
        <v>0</v>
      </c>
      <c r="FX532" s="27">
        <f>IF($O532&gt;=FX$1,$S532,0)</f>
        <v>0</v>
      </c>
      <c r="FY532" s="27">
        <f>IF($O532&gt;=FY$1,$S532,0)</f>
        <v>0</v>
      </c>
      <c r="FZ532" s="27">
        <f>IF($O532&gt;=FZ$1,$S532,0)</f>
        <v>0</v>
      </c>
      <c r="GA532" s="27">
        <f>IF($O532&gt;=GA$1,$S532,0)</f>
        <v>0</v>
      </c>
      <c r="GB532" s="27">
        <f>IF($O532&gt;=GB$1,$S532,0)</f>
        <v>0</v>
      </c>
      <c r="GC532" s="27">
        <f>IF($O532&gt;=GC$1,$S532,0)</f>
        <v>0</v>
      </c>
      <c r="GD532" s="27">
        <f>IF($O532&gt;=GD$1,$S532,0)</f>
        <v>0</v>
      </c>
      <c r="GE532" s="27">
        <f>IF($O532&gt;=GE$1,$S532,0)</f>
        <v>0</v>
      </c>
      <c r="GF532" s="27">
        <f>IF($O532&gt;=GF$1,$S532,0)</f>
        <v>0</v>
      </c>
      <c r="GG532" s="27">
        <f>IF($O532&gt;=GG$1,$S532,0)</f>
        <v>0</v>
      </c>
      <c r="GH532" s="27">
        <f>IF($O532&gt;=GH$1,$S532,0)</f>
        <v>0</v>
      </c>
      <c r="GI532" s="27">
        <f>IF($O532&gt;=GI$1,$S532,0)</f>
        <v>0</v>
      </c>
      <c r="GJ532" s="27">
        <f>IF($O532&gt;=GJ$1,$S532,0)</f>
        <v>0</v>
      </c>
      <c r="GK532" s="27">
        <f>IF($O532&gt;=GK$1,$S532,0)</f>
        <v>0</v>
      </c>
      <c r="GL532" s="27">
        <f>IF($O532&gt;=GL$1,$S532,0)</f>
        <v>0</v>
      </c>
      <c r="GM532" s="27">
        <f>IF($O532&gt;=GM$1,$S532,0)</f>
        <v>0</v>
      </c>
      <c r="GN532" s="27">
        <f>IF($O532&gt;=GN$1,$S532,0)</f>
        <v>0</v>
      </c>
      <c r="GO532" s="27">
        <f>IF($O532&gt;=GO$1,$S532,0)</f>
        <v>0</v>
      </c>
      <c r="GP532" s="27">
        <f>IF($O532&gt;=GP$1,$S532,0)</f>
        <v>0</v>
      </c>
      <c r="GQ532" s="27">
        <f>IF($O532&gt;=GQ$1,$S532,0)</f>
        <v>0</v>
      </c>
      <c r="GR532" s="27">
        <f>IF($O532&gt;=GR$1,$S532,0)</f>
        <v>0</v>
      </c>
      <c r="GS532" s="27">
        <f>IF($O532&gt;=GS$1,$S532,0)</f>
        <v>0</v>
      </c>
      <c r="GT532" s="27">
        <f>IF($O532&gt;=GT$1,$S532,0)</f>
        <v>0</v>
      </c>
      <c r="GU532" s="27">
        <f>IF($O532&gt;=GU$1,$S532,0)</f>
        <v>0</v>
      </c>
      <c r="GV532" s="27">
        <f>IF($O532&gt;=GV$1,$S532,0)</f>
        <v>0</v>
      </c>
      <c r="GW532" s="27">
        <f>IF($O532&gt;=GW$1,$S532,0)</f>
        <v>0</v>
      </c>
      <c r="GX532" s="27">
        <f>IF($O532&gt;=GX$1,$S532,0)</f>
        <v>0</v>
      </c>
      <c r="GY532" s="27">
        <f>IF($O532&gt;=GY$1,$S532,0)</f>
        <v>0</v>
      </c>
      <c r="GZ532" s="27">
        <f>IF($O532&gt;=GZ$1,$S532,0)</f>
        <v>0</v>
      </c>
      <c r="HA532" s="27">
        <f>IF($O532&gt;=HA$1,$S532,0)</f>
        <v>0</v>
      </c>
      <c r="HB532" s="27">
        <f>IF($O532&gt;=HB$1,$S532,0)</f>
        <v>0</v>
      </c>
      <c r="HC532" s="27">
        <f>IF($O532&gt;=HC$1,$S532,0)</f>
        <v>0</v>
      </c>
    </row>
    <row r="533" spans="1:211">
      <c r="A533" s="3">
        <v>96717</v>
      </c>
      <c r="B533" s="3" t="s">
        <v>496</v>
      </c>
      <c r="C533" s="3" t="s">
        <v>45</v>
      </c>
      <c r="D533" s="3">
        <v>64</v>
      </c>
      <c r="E533" s="4">
        <v>37396</v>
      </c>
      <c r="F533" s="5">
        <v>16.095890410958905</v>
      </c>
      <c r="G533" s="3" t="s">
        <v>446</v>
      </c>
      <c r="H533" s="4">
        <v>19745</v>
      </c>
      <c r="I533" s="9" t="s">
        <v>865</v>
      </c>
      <c r="J533" s="5">
        <v>1674.75</v>
      </c>
      <c r="K533" s="31">
        <v>271</v>
      </c>
      <c r="L533" s="32">
        <v>16</v>
      </c>
      <c r="M533" s="33">
        <f>VLOOKUP(L533,FIND,3,TRUE)</f>
        <v>1.2</v>
      </c>
      <c r="N533" s="32">
        <f>IF(L533&gt;30,180,VLOOKUP(L533,TEMPO,2,FALSE))</f>
        <v>96</v>
      </c>
      <c r="O533" s="32">
        <f>IF(R533&gt;0,4,N533)</f>
        <v>96</v>
      </c>
      <c r="P533" s="96">
        <f>J533*M533*L533</f>
        <v>32155.199999999997</v>
      </c>
      <c r="Q533" s="96">
        <f>10934.45*2</f>
        <v>21868.9</v>
      </c>
      <c r="R533" s="96">
        <f>IF(P533&lt;=Q533,P533/4,0)</f>
        <v>0</v>
      </c>
      <c r="S533" s="5">
        <f>IF(P533&gt;=Q533,P533/N533,0)</f>
        <v>334.95</v>
      </c>
      <c r="T533" s="3"/>
      <c r="U533" s="3">
        <f>IF(T533="",1,0)</f>
        <v>1</v>
      </c>
      <c r="V533" s="3">
        <v>36</v>
      </c>
      <c r="W533" s="5">
        <v>0</v>
      </c>
      <c r="X533" s="5">
        <v>402.65</v>
      </c>
      <c r="Y533" s="5">
        <f>X533*W533</f>
        <v>0</v>
      </c>
      <c r="Z533" s="5">
        <v>400</v>
      </c>
      <c r="AA533" s="5">
        <f>S533+Y533+Z533</f>
        <v>734.95</v>
      </c>
      <c r="AB533" s="39">
        <f>(J533/12+J533/12*1.3333333333+450/12+J533/30*6/12+J533)*1.3+Y533+Z533+153.9</f>
        <v>3239.4508333272861</v>
      </c>
      <c r="AC533" s="39" t="s">
        <v>45</v>
      </c>
      <c r="AD533" s="39">
        <f>J533*1.3+400+153.9</f>
        <v>2731.0750000000003</v>
      </c>
      <c r="AE533" s="39">
        <f>SUMIFS('CUSTO MENSAL FUNC NOVO'!H:H,'CUSTO MENSAL FUNC NOVO'!A:A,'VALORES MENSAIS'!AC533)</f>
        <v>2013.943</v>
      </c>
      <c r="AF533" s="27">
        <f>IF($R533&gt;0,$R533,$S533)+$Y533+$Z533</f>
        <v>734.95</v>
      </c>
      <c r="AG533" s="27">
        <f>IF($R533&gt;0,$R533,$S533)+$Y533+$Z533</f>
        <v>734.95</v>
      </c>
      <c r="AH533" s="27">
        <f>IF($R533&gt;0,$R533,$S533)+$Y533+$Z533</f>
        <v>734.95</v>
      </c>
      <c r="AI533" s="27">
        <f>IF($R533&gt;0,$R533,$S533)+$Y533+$Z533</f>
        <v>734.95</v>
      </c>
      <c r="AJ533" s="27">
        <f>IF($O533&gt;=AJ$1,$S533+$Y533+$Z533,$Y533+$Z533)</f>
        <v>734.95</v>
      </c>
      <c r="AK533" s="27">
        <f>IF($O533&gt;=AK$1,$S533+$Y533+$Z533,$Y533+$Z533)</f>
        <v>734.95</v>
      </c>
      <c r="AL533" s="27">
        <f>IF($O533&gt;=AL$1,$S533+$Y533+$Z533,$Y533+$Z533)</f>
        <v>734.95</v>
      </c>
      <c r="AM533" s="27">
        <f>IF($O533&gt;=AM$1,$S533+$Y533+$Z533,$Y533+$Z533)</f>
        <v>734.95</v>
      </c>
      <c r="AN533" s="27">
        <f>IF($O533&gt;=AN$1,$S533+$Y533+$Z533,$Y533+$Z533)</f>
        <v>734.95</v>
      </c>
      <c r="AO533" s="27">
        <f>IF($O533&gt;=AO$1,$S533+$Y533+$Z533,$Y533+$Z533)</f>
        <v>734.95</v>
      </c>
      <c r="AP533" s="27">
        <f>IF($O533&gt;=AP$1,$S533+$Y533+$Z533,$Y533+$Z533)</f>
        <v>734.95</v>
      </c>
      <c r="AQ533" s="27">
        <f>IF($O533&gt;=AQ$1,$S533+$Y533+$Z533,$Y533+$Z533)</f>
        <v>734.95</v>
      </c>
      <c r="AR533" s="27">
        <f>IF($O533&gt;=AR$1,$S533+$Y533+$Z533,$Y533+$Z533)</f>
        <v>734.95</v>
      </c>
      <c r="AS533" s="27">
        <f>IF($O533&gt;=AS$1,$S533+$Y533+$Z533,$Y533+$Z533)</f>
        <v>734.95</v>
      </c>
      <c r="AT533" s="27">
        <f>IF($O533&gt;=AT$1,$S533+$Y533+$Z533,$Y533+$Z533)</f>
        <v>734.95</v>
      </c>
      <c r="AU533" s="27">
        <f>IF($O533&gt;=AU$1,$S533+$Y533+$Z533,$Y533+$Z533)</f>
        <v>734.95</v>
      </c>
      <c r="AV533" s="27">
        <f>IF($O533&gt;=AV$1,$S533+$Y533+$Z533,$Y533+$Z533)</f>
        <v>734.95</v>
      </c>
      <c r="AW533" s="27">
        <f>IF($O533&gt;=AW$1,$S533+$Y533+$Z533,$Y533+$Z533)</f>
        <v>734.95</v>
      </c>
      <c r="AX533" s="27">
        <f>IF($O533&gt;=AX$1,$S533+$Y533+$Z533,$Y533+$Z533)</f>
        <v>734.95</v>
      </c>
      <c r="AY533" s="27">
        <f>IF($O533&gt;=AY$1,$S533+$Y533+$Z533,$Y533+$Z533)</f>
        <v>734.95</v>
      </c>
      <c r="AZ533" s="27">
        <f>IF($O533&gt;=AZ$1,$S533+$Y533+$Z533,$Y533+$Z533)</f>
        <v>734.95</v>
      </c>
      <c r="BA533" s="27">
        <f>IF($O533&gt;=BA$1,$S533+$Y533+$Z533,$Y533+$Z533)</f>
        <v>734.95</v>
      </c>
      <c r="BB533" s="27">
        <f>IF($O533&gt;=BB$1,$S533+$Y533+$Z533,$Y533+$Z533)</f>
        <v>734.95</v>
      </c>
      <c r="BC533" s="27">
        <f>IF($O533&gt;=BC$1,$S533+$Y533+$Z533,$Y533+$Z533)</f>
        <v>734.95</v>
      </c>
      <c r="BD533" s="27">
        <f>IF($O533&gt;=BD$1,$S533+$Y533+$Z533,$Y533+$Z533)</f>
        <v>734.95</v>
      </c>
      <c r="BE533" s="27">
        <f>IF($O533&gt;=BE$1,$S533+$Y533+$Z533,$Y533+$Z533)</f>
        <v>734.95</v>
      </c>
      <c r="BF533" s="27">
        <f>IF($O533&gt;=BF$1,$S533+$Y533+$Z533,$Y533+$Z533)</f>
        <v>734.95</v>
      </c>
      <c r="BG533" s="27">
        <f>IF($O533&gt;=BG$1,$S533+$Y533+$Z533,$Y533+$Z533)</f>
        <v>734.95</v>
      </c>
      <c r="BH533" s="27">
        <f>IF($O533&gt;=BH$1,$S533+$Y533+$Z533,$Y533+$Z533)</f>
        <v>734.95</v>
      </c>
      <c r="BI533" s="27">
        <f>IF($O533&gt;=BI$1,$S533+$Y533+$Z533,$Y533+$Z533)</f>
        <v>734.95</v>
      </c>
      <c r="BJ533" s="27">
        <f>IF($O533&gt;=BJ$1,$S533+$Y533+$Z533,$Y533+$Z533)</f>
        <v>734.95</v>
      </c>
      <c r="BK533" s="27">
        <f>IF($O533&gt;=BK$1,$S533+$Y533+$Z533,$Y533+$Z533)</f>
        <v>734.95</v>
      </c>
      <c r="BL533" s="27">
        <f>IF($O533&gt;=BL$1,$S533+$Y533+$Z533,$Y533+$Z533)</f>
        <v>734.95</v>
      </c>
      <c r="BM533" s="27">
        <f>IF($O533&gt;=BM$1,$S533+$Y533+$Z533,$Y533+$Z533)</f>
        <v>734.95</v>
      </c>
      <c r="BN533" s="27">
        <f>IF($O533&gt;=BN$1,$S533+$Y533+$Z533,$Y533+$Z533)</f>
        <v>734.95</v>
      </c>
      <c r="BO533" s="27">
        <f>IF($O533&gt;=BO$1,$S533+$Y533+$Z533,$Y533+$Z533)</f>
        <v>734.95</v>
      </c>
      <c r="BP533" s="27">
        <f>IF($O533&gt;=BP$1,$S533+$Y533+$Z533,$Y533+$Z533)</f>
        <v>734.95</v>
      </c>
      <c r="BQ533" s="27">
        <f>IF($O533&gt;=BQ$1,$S533+$Y533+$Z533,$Y533+$Z533)</f>
        <v>734.95</v>
      </c>
      <c r="BR533" s="27">
        <f>IF($O533&gt;=BR$1,$S533+$Y533+$Z533,$Y533+$Z533)</f>
        <v>734.95</v>
      </c>
      <c r="BS533" s="27">
        <f>IF($O533&gt;=BS$1,$S533+$Y533+$Z533,$Y533+$Z533)</f>
        <v>734.95</v>
      </c>
      <c r="BT533" s="27">
        <f>IF($O533&gt;=BT$1,$S533+$Y533+$Z533,$Y533+$Z533)</f>
        <v>734.95</v>
      </c>
      <c r="BU533" s="27">
        <f>IF($O533&gt;=BU$1,$S533+$Y533+$Z533,$Y533+$Z533)</f>
        <v>734.95</v>
      </c>
      <c r="BV533" s="27">
        <f>IF($O533&gt;=BV$1,$S533+$Y533+$Z533,$Y533+$Z533)</f>
        <v>734.95</v>
      </c>
      <c r="BW533" s="27">
        <f>IF($O533&gt;=BW$1,$S533+$Y533+$Z533,$Y533+$Z533)</f>
        <v>734.95</v>
      </c>
      <c r="BX533" s="27">
        <f>IF($O533&gt;=BX$1,$S533+$Y533+$Z533,$Y533+$Z533)</f>
        <v>734.95</v>
      </c>
      <c r="BY533" s="27">
        <f>IF($O533&gt;=BY$1,$S533+$Y533+$Z533,$Y533+$Z533)</f>
        <v>734.95</v>
      </c>
      <c r="BZ533" s="27">
        <f>IF($O533&gt;=BZ$1,$S533+$Y533+$Z533,$Y533+$Z533)</f>
        <v>734.95</v>
      </c>
      <c r="CA533" s="27">
        <f>IF($O533&gt;=CA$1,$S533+$Y533+$Z533,$Y533+$Z533)</f>
        <v>734.95</v>
      </c>
      <c r="CB533" s="27">
        <f>IF($O533&gt;=CB$1,$S533+$Y533+$Z533,$Y533+$Z533)</f>
        <v>734.95</v>
      </c>
      <c r="CC533" s="27">
        <f>IF($O533&gt;=CC$1,$S533+$Y533+$Z533,$Y533+$Z533)</f>
        <v>734.95</v>
      </c>
      <c r="CD533" s="27">
        <f>IF($O533&gt;=CD$1,$S533+$Y533+$Z533,$Y533+$Z533)</f>
        <v>734.95</v>
      </c>
      <c r="CE533" s="27">
        <f>IF($O533&gt;=CE$1,$S533+$Y533+$Z533,$Y533+$Z533)</f>
        <v>734.95</v>
      </c>
      <c r="CF533" s="27">
        <f>IF($O533&gt;=CF$1,$S533+$Y533+$Z533,$Y533+$Z533)</f>
        <v>734.95</v>
      </c>
      <c r="CG533" s="27">
        <f>IF($O533&gt;=CG$1,$S533+$Y533+$Z533,$Y533+$Z533)</f>
        <v>734.95</v>
      </c>
      <c r="CH533" s="27">
        <f>IF($O533&gt;=CH$1,$S533+$Y533+$Z533,$Y533+$Z533)</f>
        <v>734.95</v>
      </c>
      <c r="CI533" s="27">
        <f>IF($O533&gt;=CI$1,$S533+$Y533+$Z533,$Y533+$Z533)</f>
        <v>734.95</v>
      </c>
      <c r="CJ533" s="27">
        <f>IF($O533&gt;=CJ$1,$S533+$Y533+$Z533,$Y533+$Z533)</f>
        <v>734.95</v>
      </c>
      <c r="CK533" s="27">
        <f>IF($O533&gt;=CK$1,$S533+$Y533+$Z533,$Y533+$Z533)</f>
        <v>734.95</v>
      </c>
      <c r="CL533" s="27">
        <f>IF($O533&gt;=CL$1,$S533+$Y533+$Z533,$Y533+$Z533)</f>
        <v>734.95</v>
      </c>
      <c r="CM533" s="27">
        <f>IF($O533&gt;=CM$1,$S533+$Y533+$Z533,$Y533+$Z533)</f>
        <v>734.95</v>
      </c>
      <c r="CN533" s="27">
        <f>IF($O533&gt;=CN$1,$S533+$Y533,$Y533)</f>
        <v>334.95</v>
      </c>
      <c r="CO533" s="27">
        <f>IF($O533&gt;=CO$1,$S533+$Y533,$Y533)</f>
        <v>334.95</v>
      </c>
      <c r="CP533" s="27">
        <f>IF($O533&gt;=CP$1,$S533+$Y533,$Y533)</f>
        <v>334.95</v>
      </c>
      <c r="CQ533" s="27">
        <f>IF($O533&gt;=CQ$1,$S533+$Y533,$Y533)</f>
        <v>334.95</v>
      </c>
      <c r="CR533" s="27">
        <f>IF($O533&gt;=CR$1,$S533+$Y533,$Y533)</f>
        <v>334.95</v>
      </c>
      <c r="CS533" s="27">
        <f>IF($O533&gt;=CS$1,$S533+$Y533,$Y533)</f>
        <v>334.95</v>
      </c>
      <c r="CT533" s="27">
        <f>IF($O533&gt;=CT$1,$S533+$Y533,$Y533)</f>
        <v>334.95</v>
      </c>
      <c r="CU533" s="27">
        <f>IF($O533&gt;=CU$1,$S533+$Y533,$Y533)</f>
        <v>334.95</v>
      </c>
      <c r="CV533" s="27">
        <f>IF($O533&gt;=CV$1,$S533+$Y533,$Y533)</f>
        <v>334.95</v>
      </c>
      <c r="CW533" s="27">
        <f>IF($O533&gt;=CW$1,$S533+$Y533,$Y533)</f>
        <v>334.95</v>
      </c>
      <c r="CX533" s="27">
        <f>IF($O533&gt;=CX$1,$S533+$Y533,$Y533)</f>
        <v>334.95</v>
      </c>
      <c r="CY533" s="27">
        <f>IF($O533&gt;=CY$1,$S533+$Y533,$Y533)</f>
        <v>334.95</v>
      </c>
      <c r="CZ533" s="27">
        <f>IF($O533&gt;=CZ$1,$S533+$Y533,$Y533)</f>
        <v>334.95</v>
      </c>
      <c r="DA533" s="27">
        <f>IF($O533&gt;=DA$1,$S533+$Y533,$Y533)</f>
        <v>334.95</v>
      </c>
      <c r="DB533" s="27">
        <f>IF($O533&gt;=DB$1,$S533+$Y533,$Y533)</f>
        <v>334.95</v>
      </c>
      <c r="DC533" s="27">
        <f>IF($O533&gt;=DC$1,$S533+$Y533,$Y533)</f>
        <v>334.95</v>
      </c>
      <c r="DD533" s="27">
        <f>IF($O533&gt;=DD$1,$S533+$Y533,$Y533)</f>
        <v>334.95</v>
      </c>
      <c r="DE533" s="27">
        <f>IF($O533&gt;=DE$1,$S533+$Y533,$Y533)</f>
        <v>334.95</v>
      </c>
      <c r="DF533" s="27">
        <f>IF($O533&gt;=DF$1,$S533+$Y533,$Y533)</f>
        <v>334.95</v>
      </c>
      <c r="DG533" s="27">
        <f>IF($O533&gt;=DG$1,$S533+$Y533,$Y533)</f>
        <v>334.95</v>
      </c>
      <c r="DH533" s="27">
        <f>IF($O533&gt;=DH$1,$S533+$Y533,$Y533)</f>
        <v>334.95</v>
      </c>
      <c r="DI533" s="27">
        <f>IF($O533&gt;=DI$1,$S533+$Y533,$Y533)</f>
        <v>334.95</v>
      </c>
      <c r="DJ533" s="27">
        <f>IF($O533&gt;=DJ$1,$S533+$Y533,$Y533)</f>
        <v>334.95</v>
      </c>
      <c r="DK533" s="27">
        <f>IF($O533&gt;=DK$1,$S533+$Y533,$Y533)</f>
        <v>334.95</v>
      </c>
      <c r="DL533" s="27">
        <f>IF($O533&gt;=DL$1,$S533+$Y533,$Y533)</f>
        <v>334.95</v>
      </c>
      <c r="DM533" s="27">
        <f>IF($O533&gt;=DM$1,$S533+$Y533,$Y533)</f>
        <v>334.95</v>
      </c>
      <c r="DN533" s="27">
        <f>IF($O533&gt;=DN$1,$S533+$Y533,$Y533)</f>
        <v>334.95</v>
      </c>
      <c r="DO533" s="27">
        <f>IF($O533&gt;=DO$1,$S533+$Y533,$Y533)</f>
        <v>334.95</v>
      </c>
      <c r="DP533" s="27">
        <f>IF($O533&gt;=DP$1,$S533+$Y533,$Y533)</f>
        <v>334.95</v>
      </c>
      <c r="DQ533" s="27">
        <f>IF($O533&gt;=DQ$1,$S533+$Y533,$Y533)</f>
        <v>334.95</v>
      </c>
      <c r="DR533" s="27">
        <f>IF($O533&gt;=DR$1,$S533+$Y533,$Y533)</f>
        <v>334.95</v>
      </c>
      <c r="DS533" s="27">
        <f>IF($O533&gt;=DS$1,$S533+$Y533,$Y533)</f>
        <v>334.95</v>
      </c>
      <c r="DT533" s="27">
        <f>IF($O533&gt;=DT$1,$S533+$Y533,$Y533)</f>
        <v>334.95</v>
      </c>
      <c r="DU533" s="27">
        <f>IF($O533&gt;=DU$1,$S533+$Y533,$Y533)</f>
        <v>334.95</v>
      </c>
      <c r="DV533" s="27">
        <f>IF($O533&gt;=DV$1,$S533+$Y533,$Y533)</f>
        <v>334.95</v>
      </c>
      <c r="DW533" s="27">
        <f>IF($O533&gt;=DW$1,$S533+$Y533,$Y533)</f>
        <v>334.95</v>
      </c>
      <c r="DX533" s="27">
        <f>IF($O533&gt;=DX$1,$S533+$Y533,$Y533)</f>
        <v>0</v>
      </c>
      <c r="DY533" s="27">
        <f>IF($O533&gt;=DY$1,$S533+$Y533,$Y533)</f>
        <v>0</v>
      </c>
      <c r="DZ533" s="27">
        <f>IF($O533&gt;=DZ$1,$S533+$Y533,$Y533)</f>
        <v>0</v>
      </c>
      <c r="EA533" s="27">
        <f>IF($O533&gt;=EA$1,$S533+$Y533,$Y533)</f>
        <v>0</v>
      </c>
      <c r="EB533" s="27">
        <f>IF($O533&gt;=EB$1,$S533+$Y533,$Y533)</f>
        <v>0</v>
      </c>
      <c r="EC533" s="27">
        <f>IF($O533&gt;=EC$1,$S533+$Y533,$Y533)</f>
        <v>0</v>
      </c>
      <c r="ED533" s="27">
        <f>IF($O533&gt;=ED$1,$S533+$Y533,$Y533)</f>
        <v>0</v>
      </c>
      <c r="EE533" s="27">
        <f>IF($O533&gt;=EE$1,$S533+$Y533,$Y533)</f>
        <v>0</v>
      </c>
      <c r="EF533" s="27">
        <f>IF($O533&gt;=EF$1,$S533+$Y533,$Y533)</f>
        <v>0</v>
      </c>
      <c r="EG533" s="27">
        <f>IF($O533&gt;=EG$1,$S533+$Y533,$Y533)</f>
        <v>0</v>
      </c>
      <c r="EH533" s="27">
        <f>IF($O533&gt;=EH$1,$S533+$Y533,$Y533)</f>
        <v>0</v>
      </c>
      <c r="EI533" s="27">
        <f>IF($O533&gt;=EI$1,$S533+$Y533,$Y533)</f>
        <v>0</v>
      </c>
      <c r="EJ533" s="27">
        <f>IF($O533&gt;=EJ$1,$S533+$Y533,$Y533)</f>
        <v>0</v>
      </c>
      <c r="EK533" s="27">
        <f>IF($O533&gt;=EK$1,$S533+$Y533,$Y533)</f>
        <v>0</v>
      </c>
      <c r="EL533" s="27">
        <f>IF($O533&gt;=EL$1,$S533+$Y533,$Y533)</f>
        <v>0</v>
      </c>
      <c r="EM533" s="27">
        <f>IF($O533&gt;=EM$1,$S533+$Y533,$Y533)</f>
        <v>0</v>
      </c>
      <c r="EN533" s="27">
        <f>IF($O533&gt;=EN$1,$S533+$Y533,$Y533)</f>
        <v>0</v>
      </c>
      <c r="EO533" s="27">
        <f>IF($O533&gt;=EO$1,$S533+$Y533,$Y533)</f>
        <v>0</v>
      </c>
      <c r="EP533" s="27">
        <f>IF($O533&gt;=EP$1,$S533+$Y533,$Y533)</f>
        <v>0</v>
      </c>
      <c r="EQ533" s="27">
        <f>IF($O533&gt;=EQ$1,$S533+$Y533,$Y533)</f>
        <v>0</v>
      </c>
      <c r="ER533" s="27">
        <f>IF($O533&gt;=ER$1,$S533+$Y533,$Y533)</f>
        <v>0</v>
      </c>
      <c r="ES533" s="27">
        <f>IF($O533&gt;=ES$1,$S533+$Y533,$Y533)</f>
        <v>0</v>
      </c>
      <c r="ET533" s="27">
        <f>IF($O533&gt;=ET$1,$S533+$Y533,$Y533)</f>
        <v>0</v>
      </c>
      <c r="EU533" s="27">
        <f>IF($O533&gt;=EU$1,$S533+$Y533,$Y533)</f>
        <v>0</v>
      </c>
      <c r="EV533" s="27">
        <f>IF($O533&gt;=EV$1,$S533,0)</f>
        <v>0</v>
      </c>
      <c r="EW533" s="27">
        <f>IF($O533&gt;=EW$1,$S533,0)</f>
        <v>0</v>
      </c>
      <c r="EX533" s="27">
        <f>IF($O533&gt;=EX$1,$S533,0)</f>
        <v>0</v>
      </c>
      <c r="EY533" s="27">
        <f>IF($O533&gt;=EY$1,$S533,0)</f>
        <v>0</v>
      </c>
      <c r="EZ533" s="27">
        <f>IF($O533&gt;=EZ$1,$S533,0)</f>
        <v>0</v>
      </c>
      <c r="FA533" s="27">
        <f>IF($O533&gt;=FA$1,$S533,0)</f>
        <v>0</v>
      </c>
      <c r="FB533" s="27">
        <f>IF($O533&gt;=FB$1,$S533,0)</f>
        <v>0</v>
      </c>
      <c r="FC533" s="27">
        <f>IF($O533&gt;=FC$1,$S533,0)</f>
        <v>0</v>
      </c>
      <c r="FD533" s="27">
        <f>IF($O533&gt;=FD$1,$S533,0)</f>
        <v>0</v>
      </c>
      <c r="FE533" s="27">
        <f>IF($O533&gt;=FE$1,$S533,0)</f>
        <v>0</v>
      </c>
      <c r="FF533" s="27">
        <f>IF($O533&gt;=FF$1,$S533,0)</f>
        <v>0</v>
      </c>
      <c r="FG533" s="27">
        <f>IF($O533&gt;=FG$1,$S533,0)</f>
        <v>0</v>
      </c>
      <c r="FH533" s="27">
        <f>IF($O533&gt;=FH$1,$S533,0)</f>
        <v>0</v>
      </c>
      <c r="FI533" s="27">
        <f>IF($O533&gt;=FI$1,$S533,0)</f>
        <v>0</v>
      </c>
      <c r="FJ533" s="27">
        <f>IF($O533&gt;=FJ$1,$S533,0)</f>
        <v>0</v>
      </c>
      <c r="FK533" s="27">
        <f>IF($O533&gt;=FK$1,$S533,0)</f>
        <v>0</v>
      </c>
      <c r="FL533" s="27">
        <f>IF($O533&gt;=FL$1,$S533,0)</f>
        <v>0</v>
      </c>
      <c r="FM533" s="27">
        <f>IF($O533&gt;=FM$1,$S533,0)</f>
        <v>0</v>
      </c>
      <c r="FN533" s="27">
        <f>IF($O533&gt;=FN$1,$S533,0)</f>
        <v>0</v>
      </c>
      <c r="FO533" s="27">
        <f>IF($O533&gt;=FO$1,$S533,0)</f>
        <v>0</v>
      </c>
      <c r="FP533" s="27">
        <f>IF($O533&gt;=FP$1,$S533,0)</f>
        <v>0</v>
      </c>
      <c r="FQ533" s="27">
        <f>IF($O533&gt;=FQ$1,$S533,0)</f>
        <v>0</v>
      </c>
      <c r="FR533" s="27">
        <f>IF($O533&gt;=FR$1,$S533,0)</f>
        <v>0</v>
      </c>
      <c r="FS533" s="27">
        <f>IF($O533&gt;=FS$1,$S533,0)</f>
        <v>0</v>
      </c>
      <c r="FT533" s="27">
        <f>IF($O533&gt;=FT$1,$S533,0)</f>
        <v>0</v>
      </c>
      <c r="FU533" s="27">
        <f>IF($O533&gt;=FU$1,$S533,0)</f>
        <v>0</v>
      </c>
      <c r="FV533" s="27">
        <f>IF($O533&gt;=FV$1,$S533,0)</f>
        <v>0</v>
      </c>
      <c r="FW533" s="27">
        <f>IF($O533&gt;=FW$1,$S533,0)</f>
        <v>0</v>
      </c>
      <c r="FX533" s="27">
        <f>IF($O533&gt;=FX$1,$S533,0)</f>
        <v>0</v>
      </c>
      <c r="FY533" s="27">
        <f>IF($O533&gt;=FY$1,$S533,0)</f>
        <v>0</v>
      </c>
      <c r="FZ533" s="27">
        <f>IF($O533&gt;=FZ$1,$S533,0)</f>
        <v>0</v>
      </c>
      <c r="GA533" s="27">
        <f>IF($O533&gt;=GA$1,$S533,0)</f>
        <v>0</v>
      </c>
      <c r="GB533" s="27">
        <f>IF($O533&gt;=GB$1,$S533,0)</f>
        <v>0</v>
      </c>
      <c r="GC533" s="27">
        <f>IF($O533&gt;=GC$1,$S533,0)</f>
        <v>0</v>
      </c>
      <c r="GD533" s="27">
        <f>IF($O533&gt;=GD$1,$S533,0)</f>
        <v>0</v>
      </c>
      <c r="GE533" s="27">
        <f>IF($O533&gt;=GE$1,$S533,0)</f>
        <v>0</v>
      </c>
      <c r="GF533" s="27">
        <f>IF($O533&gt;=GF$1,$S533,0)</f>
        <v>0</v>
      </c>
      <c r="GG533" s="27">
        <f>IF($O533&gt;=GG$1,$S533,0)</f>
        <v>0</v>
      </c>
      <c r="GH533" s="27">
        <f>IF($O533&gt;=GH$1,$S533,0)</f>
        <v>0</v>
      </c>
      <c r="GI533" s="27">
        <f>IF($O533&gt;=GI$1,$S533,0)</f>
        <v>0</v>
      </c>
      <c r="GJ533" s="27">
        <f>IF($O533&gt;=GJ$1,$S533,0)</f>
        <v>0</v>
      </c>
      <c r="GK533" s="27">
        <f>IF($O533&gt;=GK$1,$S533,0)</f>
        <v>0</v>
      </c>
      <c r="GL533" s="27">
        <f>IF($O533&gt;=GL$1,$S533,0)</f>
        <v>0</v>
      </c>
      <c r="GM533" s="27">
        <f>IF($O533&gt;=GM$1,$S533,0)</f>
        <v>0</v>
      </c>
      <c r="GN533" s="27">
        <f>IF($O533&gt;=GN$1,$S533,0)</f>
        <v>0</v>
      </c>
      <c r="GO533" s="27">
        <f>IF($O533&gt;=GO$1,$S533,0)</f>
        <v>0</v>
      </c>
      <c r="GP533" s="27">
        <f>IF($O533&gt;=GP$1,$S533,0)</f>
        <v>0</v>
      </c>
      <c r="GQ533" s="27">
        <f>IF($O533&gt;=GQ$1,$S533,0)</f>
        <v>0</v>
      </c>
      <c r="GR533" s="27">
        <f>IF($O533&gt;=GR$1,$S533,0)</f>
        <v>0</v>
      </c>
      <c r="GS533" s="27">
        <f>IF($O533&gt;=GS$1,$S533,0)</f>
        <v>0</v>
      </c>
      <c r="GT533" s="27">
        <f>IF($O533&gt;=GT$1,$S533,0)</f>
        <v>0</v>
      </c>
      <c r="GU533" s="27">
        <f>IF($O533&gt;=GU$1,$S533,0)</f>
        <v>0</v>
      </c>
      <c r="GV533" s="27">
        <f>IF($O533&gt;=GV$1,$S533,0)</f>
        <v>0</v>
      </c>
      <c r="GW533" s="27">
        <f>IF($O533&gt;=GW$1,$S533,0)</f>
        <v>0</v>
      </c>
      <c r="GX533" s="27">
        <f>IF($O533&gt;=GX$1,$S533,0)</f>
        <v>0</v>
      </c>
      <c r="GY533" s="27">
        <f>IF($O533&gt;=GY$1,$S533,0)</f>
        <v>0</v>
      </c>
      <c r="GZ533" s="27">
        <f>IF($O533&gt;=GZ$1,$S533,0)</f>
        <v>0</v>
      </c>
      <c r="HA533" s="27">
        <f>IF($O533&gt;=HA$1,$S533,0)</f>
        <v>0</v>
      </c>
      <c r="HB533" s="27">
        <f>IF($O533&gt;=HB$1,$S533,0)</f>
        <v>0</v>
      </c>
      <c r="HC533" s="27">
        <f>IF($O533&gt;=HC$1,$S533,0)</f>
        <v>0</v>
      </c>
    </row>
    <row r="534" spans="1:211">
      <c r="A534" s="3">
        <v>39675</v>
      </c>
      <c r="B534" s="3" t="s">
        <v>616</v>
      </c>
      <c r="C534" s="3" t="s">
        <v>450</v>
      </c>
      <c r="D534" s="3">
        <v>58</v>
      </c>
      <c r="E534" s="4">
        <v>32995</v>
      </c>
      <c r="F534" s="5">
        <v>28.153424657534245</v>
      </c>
      <c r="G534" s="3" t="s">
        <v>446</v>
      </c>
      <c r="H534" s="4">
        <v>22144</v>
      </c>
      <c r="I534" s="9" t="s">
        <v>865</v>
      </c>
      <c r="J534" s="5">
        <v>3183.44</v>
      </c>
      <c r="K534" s="31">
        <v>271</v>
      </c>
      <c r="L534" s="32">
        <v>28</v>
      </c>
      <c r="M534" s="33">
        <f>VLOOKUP(L534,FIND,3,TRUE)</f>
        <v>1.5</v>
      </c>
      <c r="N534" s="32">
        <f>IF(L534&gt;30,180,VLOOKUP(L534,TEMPO,2,FALSE))</f>
        <v>168</v>
      </c>
      <c r="O534" s="32">
        <f>IF(R534&gt;0,4,N534)</f>
        <v>168</v>
      </c>
      <c r="P534" s="96">
        <f>J534*M534*L534</f>
        <v>133704.47999999998</v>
      </c>
      <c r="Q534" s="96">
        <f>10934.45*2</f>
        <v>21868.9</v>
      </c>
      <c r="R534" s="96">
        <f>IF(P534&lt;=Q534,P534/4,0)</f>
        <v>0</v>
      </c>
      <c r="S534" s="5">
        <f>IF(P534&gt;=Q534,P534/N534,0)</f>
        <v>795.8599999999999</v>
      </c>
      <c r="T534" s="3"/>
      <c r="U534" s="3">
        <f>IF(T534="",1,0)</f>
        <v>1</v>
      </c>
      <c r="V534" s="3">
        <v>91</v>
      </c>
      <c r="W534" s="5">
        <v>0</v>
      </c>
      <c r="X534" s="5">
        <v>245.73</v>
      </c>
      <c r="Y534" s="5">
        <f>X534*W534</f>
        <v>0</v>
      </c>
      <c r="Z534" s="5">
        <v>400</v>
      </c>
      <c r="AA534" s="5">
        <f>S534+Y534+Z534</f>
        <v>1195.8599999999999</v>
      </c>
      <c r="AB534" s="39">
        <f>(J534/12+J534/12*1.3333333333+450/12+J534/30*6/12+J534)*1.3+Y534+Z534+153.9</f>
        <v>5614.7994222107263</v>
      </c>
      <c r="AC534" s="39" t="s">
        <v>450</v>
      </c>
      <c r="AD534" s="39">
        <f>J534*1.3+400+153.9</f>
        <v>4692.3720000000003</v>
      </c>
      <c r="AE534" s="39">
        <f>SUMIFS('CUSTO MENSAL FUNC NOVO'!H:H,'CUSTO MENSAL FUNC NOVO'!A:A,'VALORES MENSAIS'!AC534)</f>
        <v>3296.25</v>
      </c>
      <c r="AF534" s="27">
        <f>IF($R534&gt;0,$R534,$S534)+$Y534+$Z534</f>
        <v>1195.8599999999999</v>
      </c>
      <c r="AG534" s="27">
        <f>IF($R534&gt;0,$R534,$S534)+$Y534+$Z534</f>
        <v>1195.8599999999999</v>
      </c>
      <c r="AH534" s="27">
        <f>IF($R534&gt;0,$R534,$S534)+$Y534+$Z534</f>
        <v>1195.8599999999999</v>
      </c>
      <c r="AI534" s="27">
        <f>IF($R534&gt;0,$R534,$S534)+$Y534+$Z534</f>
        <v>1195.8599999999999</v>
      </c>
      <c r="AJ534" s="27">
        <f>IF($O534&gt;=AJ$1,$S534+$Y534+$Z534,$Y534+$Z534)</f>
        <v>1195.8599999999999</v>
      </c>
      <c r="AK534" s="27">
        <f>IF($O534&gt;=AK$1,$S534+$Y534+$Z534,$Y534+$Z534)</f>
        <v>1195.8599999999999</v>
      </c>
      <c r="AL534" s="27">
        <f>IF($O534&gt;=AL$1,$S534+$Y534+$Z534,$Y534+$Z534)</f>
        <v>1195.8599999999999</v>
      </c>
      <c r="AM534" s="27">
        <f>IF($O534&gt;=AM$1,$S534+$Y534+$Z534,$Y534+$Z534)</f>
        <v>1195.8599999999999</v>
      </c>
      <c r="AN534" s="27">
        <f>IF($O534&gt;=AN$1,$S534+$Y534+$Z534,$Y534+$Z534)</f>
        <v>1195.8599999999999</v>
      </c>
      <c r="AO534" s="27">
        <f>IF($O534&gt;=AO$1,$S534+$Y534+$Z534,$Y534+$Z534)</f>
        <v>1195.8599999999999</v>
      </c>
      <c r="AP534" s="27">
        <f>IF($O534&gt;=AP$1,$S534+$Y534+$Z534,$Y534+$Z534)</f>
        <v>1195.8599999999999</v>
      </c>
      <c r="AQ534" s="27">
        <f>IF($O534&gt;=AQ$1,$S534+$Y534+$Z534,$Y534+$Z534)</f>
        <v>1195.8599999999999</v>
      </c>
      <c r="AR534" s="27">
        <f>IF($O534&gt;=AR$1,$S534+$Y534+$Z534,$Y534+$Z534)</f>
        <v>1195.8599999999999</v>
      </c>
      <c r="AS534" s="27">
        <f>IF($O534&gt;=AS$1,$S534+$Y534+$Z534,$Y534+$Z534)</f>
        <v>1195.8599999999999</v>
      </c>
      <c r="AT534" s="27">
        <f>IF($O534&gt;=AT$1,$S534+$Y534+$Z534,$Y534+$Z534)</f>
        <v>1195.8599999999999</v>
      </c>
      <c r="AU534" s="27">
        <f>IF($O534&gt;=AU$1,$S534+$Y534+$Z534,$Y534+$Z534)</f>
        <v>1195.8599999999999</v>
      </c>
      <c r="AV534" s="27">
        <f>IF($O534&gt;=AV$1,$S534+$Y534+$Z534,$Y534+$Z534)</f>
        <v>1195.8599999999999</v>
      </c>
      <c r="AW534" s="27">
        <f>IF($O534&gt;=AW$1,$S534+$Y534+$Z534,$Y534+$Z534)</f>
        <v>1195.8599999999999</v>
      </c>
      <c r="AX534" s="27">
        <f>IF($O534&gt;=AX$1,$S534+$Y534+$Z534,$Y534+$Z534)</f>
        <v>1195.8599999999999</v>
      </c>
      <c r="AY534" s="27">
        <f>IF($O534&gt;=AY$1,$S534+$Y534+$Z534,$Y534+$Z534)</f>
        <v>1195.8599999999999</v>
      </c>
      <c r="AZ534" s="27">
        <f>IF($O534&gt;=AZ$1,$S534+$Y534+$Z534,$Y534+$Z534)</f>
        <v>1195.8599999999999</v>
      </c>
      <c r="BA534" s="27">
        <f>IF($O534&gt;=BA$1,$S534+$Y534+$Z534,$Y534+$Z534)</f>
        <v>1195.8599999999999</v>
      </c>
      <c r="BB534" s="27">
        <f>IF($O534&gt;=BB$1,$S534+$Y534+$Z534,$Y534+$Z534)</f>
        <v>1195.8599999999999</v>
      </c>
      <c r="BC534" s="27">
        <f>IF($O534&gt;=BC$1,$S534+$Y534+$Z534,$Y534+$Z534)</f>
        <v>1195.8599999999999</v>
      </c>
      <c r="BD534" s="27">
        <f>IF($O534&gt;=BD$1,$S534+$Y534+$Z534,$Y534+$Z534)</f>
        <v>1195.8599999999999</v>
      </c>
      <c r="BE534" s="27">
        <f>IF($O534&gt;=BE$1,$S534+$Y534+$Z534,$Y534+$Z534)</f>
        <v>1195.8599999999999</v>
      </c>
      <c r="BF534" s="27">
        <f>IF($O534&gt;=BF$1,$S534+$Y534+$Z534,$Y534+$Z534)</f>
        <v>1195.8599999999999</v>
      </c>
      <c r="BG534" s="27">
        <f>IF($O534&gt;=BG$1,$S534+$Y534+$Z534,$Y534+$Z534)</f>
        <v>1195.8599999999999</v>
      </c>
      <c r="BH534" s="27">
        <f>IF($O534&gt;=BH$1,$S534+$Y534+$Z534,$Y534+$Z534)</f>
        <v>1195.8599999999999</v>
      </c>
      <c r="BI534" s="27">
        <f>IF($O534&gt;=BI$1,$S534+$Y534+$Z534,$Y534+$Z534)</f>
        <v>1195.8599999999999</v>
      </c>
      <c r="BJ534" s="27">
        <f>IF($O534&gt;=BJ$1,$S534+$Y534+$Z534,$Y534+$Z534)</f>
        <v>1195.8599999999999</v>
      </c>
      <c r="BK534" s="27">
        <f>IF($O534&gt;=BK$1,$S534+$Y534+$Z534,$Y534+$Z534)</f>
        <v>1195.8599999999999</v>
      </c>
      <c r="BL534" s="27">
        <f>IF($O534&gt;=BL$1,$S534+$Y534+$Z534,$Y534+$Z534)</f>
        <v>1195.8599999999999</v>
      </c>
      <c r="BM534" s="27">
        <f>IF($O534&gt;=BM$1,$S534+$Y534+$Z534,$Y534+$Z534)</f>
        <v>1195.8599999999999</v>
      </c>
      <c r="BN534" s="27">
        <f>IF($O534&gt;=BN$1,$S534+$Y534+$Z534,$Y534+$Z534)</f>
        <v>1195.8599999999999</v>
      </c>
      <c r="BO534" s="27">
        <f>IF($O534&gt;=BO$1,$S534+$Y534+$Z534,$Y534+$Z534)</f>
        <v>1195.8599999999999</v>
      </c>
      <c r="BP534" s="27">
        <f>IF($O534&gt;=BP$1,$S534+$Y534+$Z534,$Y534+$Z534)</f>
        <v>1195.8599999999999</v>
      </c>
      <c r="BQ534" s="27">
        <f>IF($O534&gt;=BQ$1,$S534+$Y534+$Z534,$Y534+$Z534)</f>
        <v>1195.8599999999999</v>
      </c>
      <c r="BR534" s="27">
        <f>IF($O534&gt;=BR$1,$S534+$Y534+$Z534,$Y534+$Z534)</f>
        <v>1195.8599999999999</v>
      </c>
      <c r="BS534" s="27">
        <f>IF($O534&gt;=BS$1,$S534+$Y534+$Z534,$Y534+$Z534)</f>
        <v>1195.8599999999999</v>
      </c>
      <c r="BT534" s="27">
        <f>IF($O534&gt;=BT$1,$S534+$Y534+$Z534,$Y534+$Z534)</f>
        <v>1195.8599999999999</v>
      </c>
      <c r="BU534" s="27">
        <f>IF($O534&gt;=BU$1,$S534+$Y534+$Z534,$Y534+$Z534)</f>
        <v>1195.8599999999999</v>
      </c>
      <c r="BV534" s="27">
        <f>IF($O534&gt;=BV$1,$S534+$Y534+$Z534,$Y534+$Z534)</f>
        <v>1195.8599999999999</v>
      </c>
      <c r="BW534" s="27">
        <f>IF($O534&gt;=BW$1,$S534+$Y534+$Z534,$Y534+$Z534)</f>
        <v>1195.8599999999999</v>
      </c>
      <c r="BX534" s="27">
        <f>IF($O534&gt;=BX$1,$S534+$Y534+$Z534,$Y534+$Z534)</f>
        <v>1195.8599999999999</v>
      </c>
      <c r="BY534" s="27">
        <f>IF($O534&gt;=BY$1,$S534+$Y534+$Z534,$Y534+$Z534)</f>
        <v>1195.8599999999999</v>
      </c>
      <c r="BZ534" s="27">
        <f>IF($O534&gt;=BZ$1,$S534+$Y534+$Z534,$Y534+$Z534)</f>
        <v>1195.8599999999999</v>
      </c>
      <c r="CA534" s="27">
        <f>IF($O534&gt;=CA$1,$S534+$Y534+$Z534,$Y534+$Z534)</f>
        <v>1195.8599999999999</v>
      </c>
      <c r="CB534" s="27">
        <f>IF($O534&gt;=CB$1,$S534+$Y534+$Z534,$Y534+$Z534)</f>
        <v>1195.8599999999999</v>
      </c>
      <c r="CC534" s="27">
        <f>IF($O534&gt;=CC$1,$S534+$Y534+$Z534,$Y534+$Z534)</f>
        <v>1195.8599999999999</v>
      </c>
      <c r="CD534" s="27">
        <f>IF($O534&gt;=CD$1,$S534+$Y534+$Z534,$Y534+$Z534)</f>
        <v>1195.8599999999999</v>
      </c>
      <c r="CE534" s="27">
        <f>IF($O534&gt;=CE$1,$S534+$Y534+$Z534,$Y534+$Z534)</f>
        <v>1195.8599999999999</v>
      </c>
      <c r="CF534" s="27">
        <f>IF($O534&gt;=CF$1,$S534+$Y534+$Z534,$Y534+$Z534)</f>
        <v>1195.8599999999999</v>
      </c>
      <c r="CG534" s="27">
        <f>IF($O534&gt;=CG$1,$S534+$Y534+$Z534,$Y534+$Z534)</f>
        <v>1195.8599999999999</v>
      </c>
      <c r="CH534" s="27">
        <f>IF($O534&gt;=CH$1,$S534+$Y534+$Z534,$Y534+$Z534)</f>
        <v>1195.8599999999999</v>
      </c>
      <c r="CI534" s="27">
        <f>IF($O534&gt;=CI$1,$S534+$Y534+$Z534,$Y534+$Z534)</f>
        <v>1195.8599999999999</v>
      </c>
      <c r="CJ534" s="27">
        <f>IF($O534&gt;=CJ$1,$S534+$Y534+$Z534,$Y534+$Z534)</f>
        <v>1195.8599999999999</v>
      </c>
      <c r="CK534" s="27">
        <f>IF($O534&gt;=CK$1,$S534+$Y534+$Z534,$Y534+$Z534)</f>
        <v>1195.8599999999999</v>
      </c>
      <c r="CL534" s="27">
        <f>IF($O534&gt;=CL$1,$S534+$Y534+$Z534,$Y534+$Z534)</f>
        <v>1195.8599999999999</v>
      </c>
      <c r="CM534" s="27">
        <f>IF($O534&gt;=CM$1,$S534+$Y534+$Z534,$Y534+$Z534)</f>
        <v>1195.8599999999999</v>
      </c>
      <c r="CN534" s="27">
        <f>IF($O534&gt;=CN$1,$S534+$Y534,$Y534)</f>
        <v>795.8599999999999</v>
      </c>
      <c r="CO534" s="27">
        <f>IF($O534&gt;=CO$1,$S534+$Y534,$Y534)</f>
        <v>795.8599999999999</v>
      </c>
      <c r="CP534" s="27">
        <f>IF($O534&gt;=CP$1,$S534+$Y534,$Y534)</f>
        <v>795.8599999999999</v>
      </c>
      <c r="CQ534" s="27">
        <f>IF($O534&gt;=CQ$1,$S534+$Y534,$Y534)</f>
        <v>795.8599999999999</v>
      </c>
      <c r="CR534" s="27">
        <f>IF($O534&gt;=CR$1,$S534+$Y534,$Y534)</f>
        <v>795.8599999999999</v>
      </c>
      <c r="CS534" s="27">
        <f>IF($O534&gt;=CS$1,$S534+$Y534,$Y534)</f>
        <v>795.8599999999999</v>
      </c>
      <c r="CT534" s="27">
        <f>IF($O534&gt;=CT$1,$S534+$Y534,$Y534)</f>
        <v>795.8599999999999</v>
      </c>
      <c r="CU534" s="27">
        <f>IF($O534&gt;=CU$1,$S534+$Y534,$Y534)</f>
        <v>795.8599999999999</v>
      </c>
      <c r="CV534" s="27">
        <f>IF($O534&gt;=CV$1,$S534+$Y534,$Y534)</f>
        <v>795.8599999999999</v>
      </c>
      <c r="CW534" s="27">
        <f>IF($O534&gt;=CW$1,$S534+$Y534,$Y534)</f>
        <v>795.8599999999999</v>
      </c>
      <c r="CX534" s="27">
        <f>IF($O534&gt;=CX$1,$S534+$Y534,$Y534)</f>
        <v>795.8599999999999</v>
      </c>
      <c r="CY534" s="27">
        <f>IF($O534&gt;=CY$1,$S534+$Y534,$Y534)</f>
        <v>795.8599999999999</v>
      </c>
      <c r="CZ534" s="27">
        <f>IF($O534&gt;=CZ$1,$S534+$Y534,$Y534)</f>
        <v>795.8599999999999</v>
      </c>
      <c r="DA534" s="27">
        <f>IF($O534&gt;=DA$1,$S534+$Y534,$Y534)</f>
        <v>795.8599999999999</v>
      </c>
      <c r="DB534" s="27">
        <f>IF($O534&gt;=DB$1,$S534+$Y534,$Y534)</f>
        <v>795.8599999999999</v>
      </c>
      <c r="DC534" s="27">
        <f>IF($O534&gt;=DC$1,$S534+$Y534,$Y534)</f>
        <v>795.8599999999999</v>
      </c>
      <c r="DD534" s="27">
        <f>IF($O534&gt;=DD$1,$S534+$Y534,$Y534)</f>
        <v>795.8599999999999</v>
      </c>
      <c r="DE534" s="27">
        <f>IF($O534&gt;=DE$1,$S534+$Y534,$Y534)</f>
        <v>795.8599999999999</v>
      </c>
      <c r="DF534" s="27">
        <f>IF($O534&gt;=DF$1,$S534+$Y534,$Y534)</f>
        <v>795.8599999999999</v>
      </c>
      <c r="DG534" s="27">
        <f>IF($O534&gt;=DG$1,$S534+$Y534,$Y534)</f>
        <v>795.8599999999999</v>
      </c>
      <c r="DH534" s="27">
        <f>IF($O534&gt;=DH$1,$S534+$Y534,$Y534)</f>
        <v>795.8599999999999</v>
      </c>
      <c r="DI534" s="27">
        <f>IF($O534&gt;=DI$1,$S534+$Y534,$Y534)</f>
        <v>795.8599999999999</v>
      </c>
      <c r="DJ534" s="27">
        <f>IF($O534&gt;=DJ$1,$S534+$Y534,$Y534)</f>
        <v>795.8599999999999</v>
      </c>
      <c r="DK534" s="27">
        <f>IF($O534&gt;=DK$1,$S534+$Y534,$Y534)</f>
        <v>795.8599999999999</v>
      </c>
      <c r="DL534" s="27">
        <f>IF($O534&gt;=DL$1,$S534+$Y534,$Y534)</f>
        <v>795.8599999999999</v>
      </c>
      <c r="DM534" s="27">
        <f>IF($O534&gt;=DM$1,$S534+$Y534,$Y534)</f>
        <v>795.8599999999999</v>
      </c>
      <c r="DN534" s="27">
        <f>IF($O534&gt;=DN$1,$S534+$Y534,$Y534)</f>
        <v>795.8599999999999</v>
      </c>
      <c r="DO534" s="27">
        <f>IF($O534&gt;=DO$1,$S534+$Y534,$Y534)</f>
        <v>795.8599999999999</v>
      </c>
      <c r="DP534" s="27">
        <f>IF($O534&gt;=DP$1,$S534+$Y534,$Y534)</f>
        <v>795.8599999999999</v>
      </c>
      <c r="DQ534" s="27">
        <f>IF($O534&gt;=DQ$1,$S534+$Y534,$Y534)</f>
        <v>795.8599999999999</v>
      </c>
      <c r="DR534" s="27">
        <f>IF($O534&gt;=DR$1,$S534+$Y534,$Y534)</f>
        <v>795.8599999999999</v>
      </c>
      <c r="DS534" s="27">
        <f>IF($O534&gt;=DS$1,$S534+$Y534,$Y534)</f>
        <v>795.8599999999999</v>
      </c>
      <c r="DT534" s="27">
        <f>IF($O534&gt;=DT$1,$S534+$Y534,$Y534)</f>
        <v>795.8599999999999</v>
      </c>
      <c r="DU534" s="27">
        <f>IF($O534&gt;=DU$1,$S534+$Y534,$Y534)</f>
        <v>795.8599999999999</v>
      </c>
      <c r="DV534" s="27">
        <f>IF($O534&gt;=DV$1,$S534+$Y534,$Y534)</f>
        <v>795.8599999999999</v>
      </c>
      <c r="DW534" s="27">
        <f>IF($O534&gt;=DW$1,$S534+$Y534,$Y534)</f>
        <v>795.8599999999999</v>
      </c>
      <c r="DX534" s="27">
        <f>IF($O534&gt;=DX$1,$S534+$Y534,$Y534)</f>
        <v>795.8599999999999</v>
      </c>
      <c r="DY534" s="27">
        <f>IF($O534&gt;=DY$1,$S534+$Y534,$Y534)</f>
        <v>795.8599999999999</v>
      </c>
      <c r="DZ534" s="27">
        <f>IF($O534&gt;=DZ$1,$S534+$Y534,$Y534)</f>
        <v>795.8599999999999</v>
      </c>
      <c r="EA534" s="27">
        <f>IF($O534&gt;=EA$1,$S534+$Y534,$Y534)</f>
        <v>795.8599999999999</v>
      </c>
      <c r="EB534" s="27">
        <f>IF($O534&gt;=EB$1,$S534+$Y534,$Y534)</f>
        <v>795.8599999999999</v>
      </c>
      <c r="EC534" s="27">
        <f>IF($O534&gt;=EC$1,$S534+$Y534,$Y534)</f>
        <v>795.8599999999999</v>
      </c>
      <c r="ED534" s="27">
        <f>IF($O534&gt;=ED$1,$S534+$Y534,$Y534)</f>
        <v>795.8599999999999</v>
      </c>
      <c r="EE534" s="27">
        <f>IF($O534&gt;=EE$1,$S534+$Y534,$Y534)</f>
        <v>795.8599999999999</v>
      </c>
      <c r="EF534" s="27">
        <f>IF($O534&gt;=EF$1,$S534+$Y534,$Y534)</f>
        <v>795.8599999999999</v>
      </c>
      <c r="EG534" s="27">
        <f>IF($O534&gt;=EG$1,$S534+$Y534,$Y534)</f>
        <v>795.8599999999999</v>
      </c>
      <c r="EH534" s="27">
        <f>IF($O534&gt;=EH$1,$S534+$Y534,$Y534)</f>
        <v>795.8599999999999</v>
      </c>
      <c r="EI534" s="27">
        <f>IF($O534&gt;=EI$1,$S534+$Y534,$Y534)</f>
        <v>795.8599999999999</v>
      </c>
      <c r="EJ534" s="27">
        <f>IF($O534&gt;=EJ$1,$S534+$Y534,$Y534)</f>
        <v>795.8599999999999</v>
      </c>
      <c r="EK534" s="27">
        <f>IF($O534&gt;=EK$1,$S534+$Y534,$Y534)</f>
        <v>795.8599999999999</v>
      </c>
      <c r="EL534" s="27">
        <f>IF($O534&gt;=EL$1,$S534+$Y534,$Y534)</f>
        <v>795.8599999999999</v>
      </c>
      <c r="EM534" s="27">
        <f>IF($O534&gt;=EM$1,$S534+$Y534,$Y534)</f>
        <v>795.8599999999999</v>
      </c>
      <c r="EN534" s="27">
        <f>IF($O534&gt;=EN$1,$S534+$Y534,$Y534)</f>
        <v>795.8599999999999</v>
      </c>
      <c r="EO534" s="27">
        <f>IF($O534&gt;=EO$1,$S534+$Y534,$Y534)</f>
        <v>795.8599999999999</v>
      </c>
      <c r="EP534" s="27">
        <f>IF($O534&gt;=EP$1,$S534+$Y534,$Y534)</f>
        <v>795.8599999999999</v>
      </c>
      <c r="EQ534" s="27">
        <f>IF($O534&gt;=EQ$1,$S534+$Y534,$Y534)</f>
        <v>795.8599999999999</v>
      </c>
      <c r="ER534" s="27">
        <f>IF($O534&gt;=ER$1,$S534+$Y534,$Y534)</f>
        <v>795.8599999999999</v>
      </c>
      <c r="ES534" s="27">
        <f>IF($O534&gt;=ES$1,$S534+$Y534,$Y534)</f>
        <v>795.8599999999999</v>
      </c>
      <c r="ET534" s="27">
        <f>IF($O534&gt;=ET$1,$S534+$Y534,$Y534)</f>
        <v>795.8599999999999</v>
      </c>
      <c r="EU534" s="27">
        <f>IF($O534&gt;=EU$1,$S534+$Y534,$Y534)</f>
        <v>795.8599999999999</v>
      </c>
      <c r="EV534" s="27">
        <f>IF($O534&gt;=EV$1,$S534,0)</f>
        <v>795.8599999999999</v>
      </c>
      <c r="EW534" s="27">
        <f>IF($O534&gt;=EW$1,$S534,0)</f>
        <v>795.8599999999999</v>
      </c>
      <c r="EX534" s="27">
        <f>IF($O534&gt;=EX$1,$S534,0)</f>
        <v>795.8599999999999</v>
      </c>
      <c r="EY534" s="27">
        <f>IF($O534&gt;=EY$1,$S534,0)</f>
        <v>795.8599999999999</v>
      </c>
      <c r="EZ534" s="27">
        <f>IF($O534&gt;=EZ$1,$S534,0)</f>
        <v>795.8599999999999</v>
      </c>
      <c r="FA534" s="27">
        <f>IF($O534&gt;=FA$1,$S534,0)</f>
        <v>795.8599999999999</v>
      </c>
      <c r="FB534" s="27">
        <f>IF($O534&gt;=FB$1,$S534,0)</f>
        <v>795.8599999999999</v>
      </c>
      <c r="FC534" s="27">
        <f>IF($O534&gt;=FC$1,$S534,0)</f>
        <v>795.8599999999999</v>
      </c>
      <c r="FD534" s="27">
        <f>IF($O534&gt;=FD$1,$S534,0)</f>
        <v>795.8599999999999</v>
      </c>
      <c r="FE534" s="27">
        <f>IF($O534&gt;=FE$1,$S534,0)</f>
        <v>795.8599999999999</v>
      </c>
      <c r="FF534" s="27">
        <f>IF($O534&gt;=FF$1,$S534,0)</f>
        <v>795.8599999999999</v>
      </c>
      <c r="FG534" s="27">
        <f>IF($O534&gt;=FG$1,$S534,0)</f>
        <v>795.8599999999999</v>
      </c>
      <c r="FH534" s="27">
        <f>IF($O534&gt;=FH$1,$S534,0)</f>
        <v>795.8599999999999</v>
      </c>
      <c r="FI534" s="27">
        <f>IF($O534&gt;=FI$1,$S534,0)</f>
        <v>795.8599999999999</v>
      </c>
      <c r="FJ534" s="27">
        <f>IF($O534&gt;=FJ$1,$S534,0)</f>
        <v>795.8599999999999</v>
      </c>
      <c r="FK534" s="27">
        <f>IF($O534&gt;=FK$1,$S534,0)</f>
        <v>795.8599999999999</v>
      </c>
      <c r="FL534" s="27">
        <f>IF($O534&gt;=FL$1,$S534,0)</f>
        <v>795.8599999999999</v>
      </c>
      <c r="FM534" s="27">
        <f>IF($O534&gt;=FM$1,$S534,0)</f>
        <v>795.8599999999999</v>
      </c>
      <c r="FN534" s="27">
        <f>IF($O534&gt;=FN$1,$S534,0)</f>
        <v>795.8599999999999</v>
      </c>
      <c r="FO534" s="27">
        <f>IF($O534&gt;=FO$1,$S534,0)</f>
        <v>795.8599999999999</v>
      </c>
      <c r="FP534" s="27">
        <f>IF($O534&gt;=FP$1,$S534,0)</f>
        <v>795.8599999999999</v>
      </c>
      <c r="FQ534" s="27">
        <f>IF($O534&gt;=FQ$1,$S534,0)</f>
        <v>795.8599999999999</v>
      </c>
      <c r="FR534" s="27">
        <f>IF($O534&gt;=FR$1,$S534,0)</f>
        <v>795.8599999999999</v>
      </c>
      <c r="FS534" s="27">
        <f>IF($O534&gt;=FS$1,$S534,0)</f>
        <v>795.8599999999999</v>
      </c>
      <c r="FT534" s="27">
        <f>IF($O534&gt;=FT$1,$S534,0)</f>
        <v>795.8599999999999</v>
      </c>
      <c r="FU534" s="27">
        <f>IF($O534&gt;=FU$1,$S534,0)</f>
        <v>795.8599999999999</v>
      </c>
      <c r="FV534" s="27">
        <f>IF($O534&gt;=FV$1,$S534,0)</f>
        <v>795.8599999999999</v>
      </c>
      <c r="FW534" s="27">
        <f>IF($O534&gt;=FW$1,$S534,0)</f>
        <v>795.8599999999999</v>
      </c>
      <c r="FX534" s="27">
        <f>IF($O534&gt;=FX$1,$S534,0)</f>
        <v>795.8599999999999</v>
      </c>
      <c r="FY534" s="27">
        <f>IF($O534&gt;=FY$1,$S534,0)</f>
        <v>795.8599999999999</v>
      </c>
      <c r="FZ534" s="27">
        <f>IF($O534&gt;=FZ$1,$S534,0)</f>
        <v>795.8599999999999</v>
      </c>
      <c r="GA534" s="27">
        <f>IF($O534&gt;=GA$1,$S534,0)</f>
        <v>795.8599999999999</v>
      </c>
      <c r="GB534" s="27">
        <f>IF($O534&gt;=GB$1,$S534,0)</f>
        <v>795.8599999999999</v>
      </c>
      <c r="GC534" s="27">
        <f>IF($O534&gt;=GC$1,$S534,0)</f>
        <v>795.8599999999999</v>
      </c>
      <c r="GD534" s="27">
        <f>IF($O534&gt;=GD$1,$S534,0)</f>
        <v>795.8599999999999</v>
      </c>
      <c r="GE534" s="27">
        <f>IF($O534&gt;=GE$1,$S534,0)</f>
        <v>795.8599999999999</v>
      </c>
      <c r="GF534" s="27">
        <f>IF($O534&gt;=GF$1,$S534,0)</f>
        <v>795.8599999999999</v>
      </c>
      <c r="GG534" s="27">
        <f>IF($O534&gt;=GG$1,$S534,0)</f>
        <v>795.8599999999999</v>
      </c>
      <c r="GH534" s="27">
        <f>IF($O534&gt;=GH$1,$S534,0)</f>
        <v>795.8599999999999</v>
      </c>
      <c r="GI534" s="27">
        <f>IF($O534&gt;=GI$1,$S534,0)</f>
        <v>795.8599999999999</v>
      </c>
      <c r="GJ534" s="27">
        <f>IF($O534&gt;=GJ$1,$S534,0)</f>
        <v>795.8599999999999</v>
      </c>
      <c r="GK534" s="27">
        <f>IF($O534&gt;=GK$1,$S534,0)</f>
        <v>795.8599999999999</v>
      </c>
      <c r="GL534" s="27">
        <f>IF($O534&gt;=GL$1,$S534,0)</f>
        <v>795.8599999999999</v>
      </c>
      <c r="GM534" s="27">
        <f>IF($O534&gt;=GM$1,$S534,0)</f>
        <v>795.8599999999999</v>
      </c>
      <c r="GN534" s="27">
        <f>IF($O534&gt;=GN$1,$S534,0)</f>
        <v>795.8599999999999</v>
      </c>
      <c r="GO534" s="27">
        <f>IF($O534&gt;=GO$1,$S534,0)</f>
        <v>795.8599999999999</v>
      </c>
      <c r="GP534" s="27">
        <f>IF($O534&gt;=GP$1,$S534,0)</f>
        <v>795.8599999999999</v>
      </c>
      <c r="GQ534" s="27">
        <f>IF($O534&gt;=GQ$1,$S534,0)</f>
        <v>795.8599999999999</v>
      </c>
      <c r="GR534" s="27">
        <f>IF($O534&gt;=GR$1,$S534,0)</f>
        <v>0</v>
      </c>
      <c r="GS534" s="27">
        <f>IF($O534&gt;=GS$1,$S534,0)</f>
        <v>0</v>
      </c>
      <c r="GT534" s="27">
        <f>IF($O534&gt;=GT$1,$S534,0)</f>
        <v>0</v>
      </c>
      <c r="GU534" s="27">
        <f>IF($O534&gt;=GU$1,$S534,0)</f>
        <v>0</v>
      </c>
      <c r="GV534" s="27">
        <f>IF($O534&gt;=GV$1,$S534,0)</f>
        <v>0</v>
      </c>
      <c r="GW534" s="27">
        <f>IF($O534&gt;=GW$1,$S534,0)</f>
        <v>0</v>
      </c>
      <c r="GX534" s="27">
        <f>IF($O534&gt;=GX$1,$S534,0)</f>
        <v>0</v>
      </c>
      <c r="GY534" s="27">
        <f>IF($O534&gt;=GY$1,$S534,0)</f>
        <v>0</v>
      </c>
      <c r="GZ534" s="27">
        <f>IF($O534&gt;=GZ$1,$S534,0)</f>
        <v>0</v>
      </c>
      <c r="HA534" s="27">
        <f>IF($O534&gt;=HA$1,$S534,0)</f>
        <v>0</v>
      </c>
      <c r="HB534" s="27">
        <f>IF($O534&gt;=HB$1,$S534,0)</f>
        <v>0</v>
      </c>
      <c r="HC534" s="27">
        <f>IF($O534&gt;=HC$1,$S534,0)</f>
        <v>0</v>
      </c>
    </row>
    <row r="535" spans="1:211">
      <c r="A535" s="3">
        <v>52159</v>
      </c>
      <c r="B535" s="3" t="s">
        <v>570</v>
      </c>
      <c r="C535" s="3" t="s">
        <v>472</v>
      </c>
      <c r="D535" s="3">
        <v>64</v>
      </c>
      <c r="E535" s="4">
        <v>34094</v>
      </c>
      <c r="F535" s="5">
        <v>25.142465753424659</v>
      </c>
      <c r="G535" s="3" t="s">
        <v>446</v>
      </c>
      <c r="H535" s="4">
        <v>20012</v>
      </c>
      <c r="I535" s="9" t="s">
        <v>865</v>
      </c>
      <c r="J535" s="5">
        <v>9064.01</v>
      </c>
      <c r="K535" s="31">
        <v>271</v>
      </c>
      <c r="L535" s="32">
        <v>25</v>
      </c>
      <c r="M535" s="33">
        <f>VLOOKUP(L535,FIND,3,TRUE)</f>
        <v>1.5</v>
      </c>
      <c r="N535" s="32">
        <f>IF(L535&gt;30,180,VLOOKUP(L535,TEMPO,2,FALSE))</f>
        <v>150</v>
      </c>
      <c r="O535" s="32">
        <f>IF(R535&gt;0,4,N535)</f>
        <v>150</v>
      </c>
      <c r="P535" s="96">
        <f>J535*M535*L535</f>
        <v>339900.375</v>
      </c>
      <c r="Q535" s="96">
        <f>10934.45*2</f>
        <v>21868.9</v>
      </c>
      <c r="R535" s="96">
        <f>IF(P535&lt;=Q535,P535/4,0)</f>
        <v>0</v>
      </c>
      <c r="S535" s="5">
        <f>IF(P535&gt;=Q535,P535/N535,0)</f>
        <v>2266.0025000000001</v>
      </c>
      <c r="T535" s="3"/>
      <c r="U535" s="3">
        <f>IF(T535="",1,0)</f>
        <v>1</v>
      </c>
      <c r="V535" s="3">
        <v>148</v>
      </c>
      <c r="W535" s="5">
        <v>0</v>
      </c>
      <c r="X535" s="5">
        <v>402.65</v>
      </c>
      <c r="Y535" s="5">
        <f>X535*W535</f>
        <v>0</v>
      </c>
      <c r="Z535" s="5">
        <v>400</v>
      </c>
      <c r="AA535" s="5">
        <f>S535+Y535+Z535</f>
        <v>2666.0025000000001</v>
      </c>
      <c r="AB535" s="39">
        <f>(J535/12+J535/12*1.3333333333+450/12+J535/30*6/12+J535)*1.3+Y535+Z535+153.9</f>
        <v>14873.430188856157</v>
      </c>
      <c r="AC535" s="39" t="s">
        <v>472</v>
      </c>
      <c r="AD535" s="39">
        <f>J535*1.3+400+153.9</f>
        <v>12337.113000000001</v>
      </c>
      <c r="AE535" s="39">
        <f>SUMIFS('CUSTO MENSAL FUNC NOVO'!H:H,'CUSTO MENSAL FUNC NOVO'!A:A,'VALORES MENSAIS'!AC535)</f>
        <v>10130.467000000001</v>
      </c>
      <c r="AF535" s="27">
        <f>IF($R535&gt;0,$R535,$S535)+$Y535+$Z535</f>
        <v>2666.0025000000001</v>
      </c>
      <c r="AG535" s="27">
        <f>IF($R535&gt;0,$R535,$S535)+$Y535+$Z535</f>
        <v>2666.0025000000001</v>
      </c>
      <c r="AH535" s="27">
        <f>IF($R535&gt;0,$R535,$S535)+$Y535+$Z535</f>
        <v>2666.0025000000001</v>
      </c>
      <c r="AI535" s="27">
        <f>IF($R535&gt;0,$R535,$S535)+$Y535+$Z535</f>
        <v>2666.0025000000001</v>
      </c>
      <c r="AJ535" s="27">
        <f>IF($O535&gt;=AJ$1,$S535+$Y535+$Z535,$Y535+$Z535)</f>
        <v>2666.0025000000001</v>
      </c>
      <c r="AK535" s="27">
        <f>IF($O535&gt;=AK$1,$S535+$Y535+$Z535,$Y535+$Z535)</f>
        <v>2666.0025000000001</v>
      </c>
      <c r="AL535" s="27">
        <f>IF($O535&gt;=AL$1,$S535+$Y535+$Z535,$Y535+$Z535)</f>
        <v>2666.0025000000001</v>
      </c>
      <c r="AM535" s="27">
        <f>IF($O535&gt;=AM$1,$S535+$Y535+$Z535,$Y535+$Z535)</f>
        <v>2666.0025000000001</v>
      </c>
      <c r="AN535" s="27">
        <f>IF($O535&gt;=AN$1,$S535+$Y535+$Z535,$Y535+$Z535)</f>
        <v>2666.0025000000001</v>
      </c>
      <c r="AO535" s="27">
        <f>IF($O535&gt;=AO$1,$S535+$Y535+$Z535,$Y535+$Z535)</f>
        <v>2666.0025000000001</v>
      </c>
      <c r="AP535" s="27">
        <f>IF($O535&gt;=AP$1,$S535+$Y535+$Z535,$Y535+$Z535)</f>
        <v>2666.0025000000001</v>
      </c>
      <c r="AQ535" s="27">
        <f>IF($O535&gt;=AQ$1,$S535+$Y535+$Z535,$Y535+$Z535)</f>
        <v>2666.0025000000001</v>
      </c>
      <c r="AR535" s="27">
        <f>IF($O535&gt;=AR$1,$S535+$Y535+$Z535,$Y535+$Z535)</f>
        <v>2666.0025000000001</v>
      </c>
      <c r="AS535" s="27">
        <f>IF($O535&gt;=AS$1,$S535+$Y535+$Z535,$Y535+$Z535)</f>
        <v>2666.0025000000001</v>
      </c>
      <c r="AT535" s="27">
        <f>IF($O535&gt;=AT$1,$S535+$Y535+$Z535,$Y535+$Z535)</f>
        <v>2666.0025000000001</v>
      </c>
      <c r="AU535" s="27">
        <f>IF($O535&gt;=AU$1,$S535+$Y535+$Z535,$Y535+$Z535)</f>
        <v>2666.0025000000001</v>
      </c>
      <c r="AV535" s="27">
        <f>IF($O535&gt;=AV$1,$S535+$Y535+$Z535,$Y535+$Z535)</f>
        <v>2666.0025000000001</v>
      </c>
      <c r="AW535" s="27">
        <f>IF($O535&gt;=AW$1,$S535+$Y535+$Z535,$Y535+$Z535)</f>
        <v>2666.0025000000001</v>
      </c>
      <c r="AX535" s="27">
        <f>IF($O535&gt;=AX$1,$S535+$Y535+$Z535,$Y535+$Z535)</f>
        <v>2666.0025000000001</v>
      </c>
      <c r="AY535" s="27">
        <f>IF($O535&gt;=AY$1,$S535+$Y535+$Z535,$Y535+$Z535)</f>
        <v>2666.0025000000001</v>
      </c>
      <c r="AZ535" s="27">
        <f>IF($O535&gt;=AZ$1,$S535+$Y535+$Z535,$Y535+$Z535)</f>
        <v>2666.0025000000001</v>
      </c>
      <c r="BA535" s="27">
        <f>IF($O535&gt;=BA$1,$S535+$Y535+$Z535,$Y535+$Z535)</f>
        <v>2666.0025000000001</v>
      </c>
      <c r="BB535" s="27">
        <f>IF($O535&gt;=BB$1,$S535+$Y535+$Z535,$Y535+$Z535)</f>
        <v>2666.0025000000001</v>
      </c>
      <c r="BC535" s="27">
        <f>IF($O535&gt;=BC$1,$S535+$Y535+$Z535,$Y535+$Z535)</f>
        <v>2666.0025000000001</v>
      </c>
      <c r="BD535" s="27">
        <f>IF($O535&gt;=BD$1,$S535+$Y535+$Z535,$Y535+$Z535)</f>
        <v>2666.0025000000001</v>
      </c>
      <c r="BE535" s="27">
        <f>IF($O535&gt;=BE$1,$S535+$Y535+$Z535,$Y535+$Z535)</f>
        <v>2666.0025000000001</v>
      </c>
      <c r="BF535" s="27">
        <f>IF($O535&gt;=BF$1,$S535+$Y535+$Z535,$Y535+$Z535)</f>
        <v>2666.0025000000001</v>
      </c>
      <c r="BG535" s="27">
        <f>IF($O535&gt;=BG$1,$S535+$Y535+$Z535,$Y535+$Z535)</f>
        <v>2666.0025000000001</v>
      </c>
      <c r="BH535" s="27">
        <f>IF($O535&gt;=BH$1,$S535+$Y535+$Z535,$Y535+$Z535)</f>
        <v>2666.0025000000001</v>
      </c>
      <c r="BI535" s="27">
        <f>IF($O535&gt;=BI$1,$S535+$Y535+$Z535,$Y535+$Z535)</f>
        <v>2666.0025000000001</v>
      </c>
      <c r="BJ535" s="27">
        <f>IF($O535&gt;=BJ$1,$S535+$Y535+$Z535,$Y535+$Z535)</f>
        <v>2666.0025000000001</v>
      </c>
      <c r="BK535" s="27">
        <f>IF($O535&gt;=BK$1,$S535+$Y535+$Z535,$Y535+$Z535)</f>
        <v>2666.0025000000001</v>
      </c>
      <c r="BL535" s="27">
        <f>IF($O535&gt;=BL$1,$S535+$Y535+$Z535,$Y535+$Z535)</f>
        <v>2666.0025000000001</v>
      </c>
      <c r="BM535" s="27">
        <f>IF($O535&gt;=BM$1,$S535+$Y535+$Z535,$Y535+$Z535)</f>
        <v>2666.0025000000001</v>
      </c>
      <c r="BN535" s="27">
        <f>IF($O535&gt;=BN$1,$S535+$Y535+$Z535,$Y535+$Z535)</f>
        <v>2666.0025000000001</v>
      </c>
      <c r="BO535" s="27">
        <f>IF($O535&gt;=BO$1,$S535+$Y535+$Z535,$Y535+$Z535)</f>
        <v>2666.0025000000001</v>
      </c>
      <c r="BP535" s="27">
        <f>IF($O535&gt;=BP$1,$S535+$Y535+$Z535,$Y535+$Z535)</f>
        <v>2666.0025000000001</v>
      </c>
      <c r="BQ535" s="27">
        <f>IF($O535&gt;=BQ$1,$S535+$Y535+$Z535,$Y535+$Z535)</f>
        <v>2666.0025000000001</v>
      </c>
      <c r="BR535" s="27">
        <f>IF($O535&gt;=BR$1,$S535+$Y535+$Z535,$Y535+$Z535)</f>
        <v>2666.0025000000001</v>
      </c>
      <c r="BS535" s="27">
        <f>IF($O535&gt;=BS$1,$S535+$Y535+$Z535,$Y535+$Z535)</f>
        <v>2666.0025000000001</v>
      </c>
      <c r="BT535" s="27">
        <f>IF($O535&gt;=BT$1,$S535+$Y535+$Z535,$Y535+$Z535)</f>
        <v>2666.0025000000001</v>
      </c>
      <c r="BU535" s="27">
        <f>IF($O535&gt;=BU$1,$S535+$Y535+$Z535,$Y535+$Z535)</f>
        <v>2666.0025000000001</v>
      </c>
      <c r="BV535" s="27">
        <f>IF($O535&gt;=BV$1,$S535+$Y535+$Z535,$Y535+$Z535)</f>
        <v>2666.0025000000001</v>
      </c>
      <c r="BW535" s="27">
        <f>IF($O535&gt;=BW$1,$S535+$Y535+$Z535,$Y535+$Z535)</f>
        <v>2666.0025000000001</v>
      </c>
      <c r="BX535" s="27">
        <f>IF($O535&gt;=BX$1,$S535+$Y535+$Z535,$Y535+$Z535)</f>
        <v>2666.0025000000001</v>
      </c>
      <c r="BY535" s="27">
        <f>IF($O535&gt;=BY$1,$S535+$Y535+$Z535,$Y535+$Z535)</f>
        <v>2666.0025000000001</v>
      </c>
      <c r="BZ535" s="27">
        <f>IF($O535&gt;=BZ$1,$S535+$Y535+$Z535,$Y535+$Z535)</f>
        <v>2666.0025000000001</v>
      </c>
      <c r="CA535" s="27">
        <f>IF($O535&gt;=CA$1,$S535+$Y535+$Z535,$Y535+$Z535)</f>
        <v>2666.0025000000001</v>
      </c>
      <c r="CB535" s="27">
        <f>IF($O535&gt;=CB$1,$S535+$Y535+$Z535,$Y535+$Z535)</f>
        <v>2666.0025000000001</v>
      </c>
      <c r="CC535" s="27">
        <f>IF($O535&gt;=CC$1,$S535+$Y535+$Z535,$Y535+$Z535)</f>
        <v>2666.0025000000001</v>
      </c>
      <c r="CD535" s="27">
        <f>IF($O535&gt;=CD$1,$S535+$Y535+$Z535,$Y535+$Z535)</f>
        <v>2666.0025000000001</v>
      </c>
      <c r="CE535" s="27">
        <f>IF($O535&gt;=CE$1,$S535+$Y535+$Z535,$Y535+$Z535)</f>
        <v>2666.0025000000001</v>
      </c>
      <c r="CF535" s="27">
        <f>IF($O535&gt;=CF$1,$S535+$Y535+$Z535,$Y535+$Z535)</f>
        <v>2666.0025000000001</v>
      </c>
      <c r="CG535" s="27">
        <f>IF($O535&gt;=CG$1,$S535+$Y535+$Z535,$Y535+$Z535)</f>
        <v>2666.0025000000001</v>
      </c>
      <c r="CH535" s="27">
        <f>IF($O535&gt;=CH$1,$S535+$Y535+$Z535,$Y535+$Z535)</f>
        <v>2666.0025000000001</v>
      </c>
      <c r="CI535" s="27">
        <f>IF($O535&gt;=CI$1,$S535+$Y535+$Z535,$Y535+$Z535)</f>
        <v>2666.0025000000001</v>
      </c>
      <c r="CJ535" s="27">
        <f>IF($O535&gt;=CJ$1,$S535+$Y535+$Z535,$Y535+$Z535)</f>
        <v>2666.0025000000001</v>
      </c>
      <c r="CK535" s="27">
        <f>IF($O535&gt;=CK$1,$S535+$Y535+$Z535,$Y535+$Z535)</f>
        <v>2666.0025000000001</v>
      </c>
      <c r="CL535" s="27">
        <f>IF($O535&gt;=CL$1,$S535+$Y535+$Z535,$Y535+$Z535)</f>
        <v>2666.0025000000001</v>
      </c>
      <c r="CM535" s="27">
        <f>IF($O535&gt;=CM$1,$S535+$Y535+$Z535,$Y535+$Z535)</f>
        <v>2666.0025000000001</v>
      </c>
      <c r="CN535" s="27">
        <f>IF($O535&gt;=CN$1,$S535+$Y535,$Y535)</f>
        <v>2266.0025000000001</v>
      </c>
      <c r="CO535" s="27">
        <f>IF($O535&gt;=CO$1,$S535+$Y535,$Y535)</f>
        <v>2266.0025000000001</v>
      </c>
      <c r="CP535" s="27">
        <f>IF($O535&gt;=CP$1,$S535+$Y535,$Y535)</f>
        <v>2266.0025000000001</v>
      </c>
      <c r="CQ535" s="27">
        <f>IF($O535&gt;=CQ$1,$S535+$Y535,$Y535)</f>
        <v>2266.0025000000001</v>
      </c>
      <c r="CR535" s="27">
        <f>IF($O535&gt;=CR$1,$S535+$Y535,$Y535)</f>
        <v>2266.0025000000001</v>
      </c>
      <c r="CS535" s="27">
        <f>IF($O535&gt;=CS$1,$S535+$Y535,$Y535)</f>
        <v>2266.0025000000001</v>
      </c>
      <c r="CT535" s="27">
        <f>IF($O535&gt;=CT$1,$S535+$Y535,$Y535)</f>
        <v>2266.0025000000001</v>
      </c>
      <c r="CU535" s="27">
        <f>IF($O535&gt;=CU$1,$S535+$Y535,$Y535)</f>
        <v>2266.0025000000001</v>
      </c>
      <c r="CV535" s="27">
        <f>IF($O535&gt;=CV$1,$S535+$Y535,$Y535)</f>
        <v>2266.0025000000001</v>
      </c>
      <c r="CW535" s="27">
        <f>IF($O535&gt;=CW$1,$S535+$Y535,$Y535)</f>
        <v>2266.0025000000001</v>
      </c>
      <c r="CX535" s="27">
        <f>IF($O535&gt;=CX$1,$S535+$Y535,$Y535)</f>
        <v>2266.0025000000001</v>
      </c>
      <c r="CY535" s="27">
        <f>IF($O535&gt;=CY$1,$S535+$Y535,$Y535)</f>
        <v>2266.0025000000001</v>
      </c>
      <c r="CZ535" s="27">
        <f>IF($O535&gt;=CZ$1,$S535+$Y535,$Y535)</f>
        <v>2266.0025000000001</v>
      </c>
      <c r="DA535" s="27">
        <f>IF($O535&gt;=DA$1,$S535+$Y535,$Y535)</f>
        <v>2266.0025000000001</v>
      </c>
      <c r="DB535" s="27">
        <f>IF($O535&gt;=DB$1,$S535+$Y535,$Y535)</f>
        <v>2266.0025000000001</v>
      </c>
      <c r="DC535" s="27">
        <f>IF($O535&gt;=DC$1,$S535+$Y535,$Y535)</f>
        <v>2266.0025000000001</v>
      </c>
      <c r="DD535" s="27">
        <f>IF($O535&gt;=DD$1,$S535+$Y535,$Y535)</f>
        <v>2266.0025000000001</v>
      </c>
      <c r="DE535" s="27">
        <f>IF($O535&gt;=DE$1,$S535+$Y535,$Y535)</f>
        <v>2266.0025000000001</v>
      </c>
      <c r="DF535" s="27">
        <f>IF($O535&gt;=DF$1,$S535+$Y535,$Y535)</f>
        <v>2266.0025000000001</v>
      </c>
      <c r="DG535" s="27">
        <f>IF($O535&gt;=DG$1,$S535+$Y535,$Y535)</f>
        <v>2266.0025000000001</v>
      </c>
      <c r="DH535" s="27">
        <f>IF($O535&gt;=DH$1,$S535+$Y535,$Y535)</f>
        <v>2266.0025000000001</v>
      </c>
      <c r="DI535" s="27">
        <f>IF($O535&gt;=DI$1,$S535+$Y535,$Y535)</f>
        <v>2266.0025000000001</v>
      </c>
      <c r="DJ535" s="27">
        <f>IF($O535&gt;=DJ$1,$S535+$Y535,$Y535)</f>
        <v>2266.0025000000001</v>
      </c>
      <c r="DK535" s="27">
        <f>IF($O535&gt;=DK$1,$S535+$Y535,$Y535)</f>
        <v>2266.0025000000001</v>
      </c>
      <c r="DL535" s="27">
        <f>IF($O535&gt;=DL$1,$S535+$Y535,$Y535)</f>
        <v>2266.0025000000001</v>
      </c>
      <c r="DM535" s="27">
        <f>IF($O535&gt;=DM$1,$S535+$Y535,$Y535)</f>
        <v>2266.0025000000001</v>
      </c>
      <c r="DN535" s="27">
        <f>IF($O535&gt;=DN$1,$S535+$Y535,$Y535)</f>
        <v>2266.0025000000001</v>
      </c>
      <c r="DO535" s="27">
        <f>IF($O535&gt;=DO$1,$S535+$Y535,$Y535)</f>
        <v>2266.0025000000001</v>
      </c>
      <c r="DP535" s="27">
        <f>IF($O535&gt;=DP$1,$S535+$Y535,$Y535)</f>
        <v>2266.0025000000001</v>
      </c>
      <c r="DQ535" s="27">
        <f>IF($O535&gt;=DQ$1,$S535+$Y535,$Y535)</f>
        <v>2266.0025000000001</v>
      </c>
      <c r="DR535" s="27">
        <f>IF($O535&gt;=DR$1,$S535+$Y535,$Y535)</f>
        <v>2266.0025000000001</v>
      </c>
      <c r="DS535" s="27">
        <f>IF($O535&gt;=DS$1,$S535+$Y535,$Y535)</f>
        <v>2266.0025000000001</v>
      </c>
      <c r="DT535" s="27">
        <f>IF($O535&gt;=DT$1,$S535+$Y535,$Y535)</f>
        <v>2266.0025000000001</v>
      </c>
      <c r="DU535" s="27">
        <f>IF($O535&gt;=DU$1,$S535+$Y535,$Y535)</f>
        <v>2266.0025000000001</v>
      </c>
      <c r="DV535" s="27">
        <f>IF($O535&gt;=DV$1,$S535+$Y535,$Y535)</f>
        <v>2266.0025000000001</v>
      </c>
      <c r="DW535" s="27">
        <f>IF($O535&gt;=DW$1,$S535+$Y535,$Y535)</f>
        <v>2266.0025000000001</v>
      </c>
      <c r="DX535" s="27">
        <f>IF($O535&gt;=DX$1,$S535+$Y535,$Y535)</f>
        <v>2266.0025000000001</v>
      </c>
      <c r="DY535" s="27">
        <f>IF($O535&gt;=DY$1,$S535+$Y535,$Y535)</f>
        <v>2266.0025000000001</v>
      </c>
      <c r="DZ535" s="27">
        <f>IF($O535&gt;=DZ$1,$S535+$Y535,$Y535)</f>
        <v>2266.0025000000001</v>
      </c>
      <c r="EA535" s="27">
        <f>IF($O535&gt;=EA$1,$S535+$Y535,$Y535)</f>
        <v>2266.0025000000001</v>
      </c>
      <c r="EB535" s="27">
        <f>IF($O535&gt;=EB$1,$S535+$Y535,$Y535)</f>
        <v>2266.0025000000001</v>
      </c>
      <c r="EC535" s="27">
        <f>IF($O535&gt;=EC$1,$S535+$Y535,$Y535)</f>
        <v>2266.0025000000001</v>
      </c>
      <c r="ED535" s="27">
        <f>IF($O535&gt;=ED$1,$S535+$Y535,$Y535)</f>
        <v>2266.0025000000001</v>
      </c>
      <c r="EE535" s="27">
        <f>IF($O535&gt;=EE$1,$S535+$Y535,$Y535)</f>
        <v>2266.0025000000001</v>
      </c>
      <c r="EF535" s="27">
        <f>IF($O535&gt;=EF$1,$S535+$Y535,$Y535)</f>
        <v>2266.0025000000001</v>
      </c>
      <c r="EG535" s="27">
        <f>IF($O535&gt;=EG$1,$S535+$Y535,$Y535)</f>
        <v>2266.0025000000001</v>
      </c>
      <c r="EH535" s="27">
        <f>IF($O535&gt;=EH$1,$S535+$Y535,$Y535)</f>
        <v>2266.0025000000001</v>
      </c>
      <c r="EI535" s="27">
        <f>IF($O535&gt;=EI$1,$S535+$Y535,$Y535)</f>
        <v>2266.0025000000001</v>
      </c>
      <c r="EJ535" s="27">
        <f>IF($O535&gt;=EJ$1,$S535+$Y535,$Y535)</f>
        <v>2266.0025000000001</v>
      </c>
      <c r="EK535" s="27">
        <f>IF($O535&gt;=EK$1,$S535+$Y535,$Y535)</f>
        <v>2266.0025000000001</v>
      </c>
      <c r="EL535" s="27">
        <f>IF($O535&gt;=EL$1,$S535+$Y535,$Y535)</f>
        <v>2266.0025000000001</v>
      </c>
      <c r="EM535" s="27">
        <f>IF($O535&gt;=EM$1,$S535+$Y535,$Y535)</f>
        <v>2266.0025000000001</v>
      </c>
      <c r="EN535" s="27">
        <f>IF($O535&gt;=EN$1,$S535+$Y535,$Y535)</f>
        <v>2266.0025000000001</v>
      </c>
      <c r="EO535" s="27">
        <f>IF($O535&gt;=EO$1,$S535+$Y535,$Y535)</f>
        <v>2266.0025000000001</v>
      </c>
      <c r="EP535" s="27">
        <f>IF($O535&gt;=EP$1,$S535+$Y535,$Y535)</f>
        <v>2266.0025000000001</v>
      </c>
      <c r="EQ535" s="27">
        <f>IF($O535&gt;=EQ$1,$S535+$Y535,$Y535)</f>
        <v>2266.0025000000001</v>
      </c>
      <c r="ER535" s="27">
        <f>IF($O535&gt;=ER$1,$S535+$Y535,$Y535)</f>
        <v>2266.0025000000001</v>
      </c>
      <c r="ES535" s="27">
        <f>IF($O535&gt;=ES$1,$S535+$Y535,$Y535)</f>
        <v>2266.0025000000001</v>
      </c>
      <c r="ET535" s="27">
        <f>IF($O535&gt;=ET$1,$S535+$Y535,$Y535)</f>
        <v>2266.0025000000001</v>
      </c>
      <c r="EU535" s="27">
        <f>IF($O535&gt;=EU$1,$S535+$Y535,$Y535)</f>
        <v>2266.0025000000001</v>
      </c>
      <c r="EV535" s="27">
        <f>IF($O535&gt;=EV$1,$S535,0)</f>
        <v>2266.0025000000001</v>
      </c>
      <c r="EW535" s="27">
        <f>IF($O535&gt;=EW$1,$S535,0)</f>
        <v>2266.0025000000001</v>
      </c>
      <c r="EX535" s="27">
        <f>IF($O535&gt;=EX$1,$S535,0)</f>
        <v>2266.0025000000001</v>
      </c>
      <c r="EY535" s="27">
        <f>IF($O535&gt;=EY$1,$S535,0)</f>
        <v>2266.0025000000001</v>
      </c>
      <c r="EZ535" s="27">
        <f>IF($O535&gt;=EZ$1,$S535,0)</f>
        <v>2266.0025000000001</v>
      </c>
      <c r="FA535" s="27">
        <f>IF($O535&gt;=FA$1,$S535,0)</f>
        <v>2266.0025000000001</v>
      </c>
      <c r="FB535" s="27">
        <f>IF($O535&gt;=FB$1,$S535,0)</f>
        <v>2266.0025000000001</v>
      </c>
      <c r="FC535" s="27">
        <f>IF($O535&gt;=FC$1,$S535,0)</f>
        <v>2266.0025000000001</v>
      </c>
      <c r="FD535" s="27">
        <f>IF($O535&gt;=FD$1,$S535,0)</f>
        <v>2266.0025000000001</v>
      </c>
      <c r="FE535" s="27">
        <f>IF($O535&gt;=FE$1,$S535,0)</f>
        <v>2266.0025000000001</v>
      </c>
      <c r="FF535" s="27">
        <f>IF($O535&gt;=FF$1,$S535,0)</f>
        <v>2266.0025000000001</v>
      </c>
      <c r="FG535" s="27">
        <f>IF($O535&gt;=FG$1,$S535,0)</f>
        <v>2266.0025000000001</v>
      </c>
      <c r="FH535" s="27">
        <f>IF($O535&gt;=FH$1,$S535,0)</f>
        <v>2266.0025000000001</v>
      </c>
      <c r="FI535" s="27">
        <f>IF($O535&gt;=FI$1,$S535,0)</f>
        <v>2266.0025000000001</v>
      </c>
      <c r="FJ535" s="27">
        <f>IF($O535&gt;=FJ$1,$S535,0)</f>
        <v>2266.0025000000001</v>
      </c>
      <c r="FK535" s="27">
        <f>IF($O535&gt;=FK$1,$S535,0)</f>
        <v>2266.0025000000001</v>
      </c>
      <c r="FL535" s="27">
        <f>IF($O535&gt;=FL$1,$S535,0)</f>
        <v>2266.0025000000001</v>
      </c>
      <c r="FM535" s="27">
        <f>IF($O535&gt;=FM$1,$S535,0)</f>
        <v>2266.0025000000001</v>
      </c>
      <c r="FN535" s="27">
        <f>IF($O535&gt;=FN$1,$S535,0)</f>
        <v>2266.0025000000001</v>
      </c>
      <c r="FO535" s="27">
        <f>IF($O535&gt;=FO$1,$S535,0)</f>
        <v>2266.0025000000001</v>
      </c>
      <c r="FP535" s="27">
        <f>IF($O535&gt;=FP$1,$S535,0)</f>
        <v>2266.0025000000001</v>
      </c>
      <c r="FQ535" s="27">
        <f>IF($O535&gt;=FQ$1,$S535,0)</f>
        <v>2266.0025000000001</v>
      </c>
      <c r="FR535" s="27">
        <f>IF($O535&gt;=FR$1,$S535,0)</f>
        <v>2266.0025000000001</v>
      </c>
      <c r="FS535" s="27">
        <f>IF($O535&gt;=FS$1,$S535,0)</f>
        <v>2266.0025000000001</v>
      </c>
      <c r="FT535" s="27">
        <f>IF($O535&gt;=FT$1,$S535,0)</f>
        <v>2266.0025000000001</v>
      </c>
      <c r="FU535" s="27">
        <f>IF($O535&gt;=FU$1,$S535,0)</f>
        <v>2266.0025000000001</v>
      </c>
      <c r="FV535" s="27">
        <f>IF($O535&gt;=FV$1,$S535,0)</f>
        <v>2266.0025000000001</v>
      </c>
      <c r="FW535" s="27">
        <f>IF($O535&gt;=FW$1,$S535,0)</f>
        <v>2266.0025000000001</v>
      </c>
      <c r="FX535" s="27">
        <f>IF($O535&gt;=FX$1,$S535,0)</f>
        <v>2266.0025000000001</v>
      </c>
      <c r="FY535" s="27">
        <f>IF($O535&gt;=FY$1,$S535,0)</f>
        <v>2266.0025000000001</v>
      </c>
      <c r="FZ535" s="27">
        <f>IF($O535&gt;=FZ$1,$S535,0)</f>
        <v>0</v>
      </c>
      <c r="GA535" s="27">
        <f>IF($O535&gt;=GA$1,$S535,0)</f>
        <v>0</v>
      </c>
      <c r="GB535" s="27">
        <f>IF($O535&gt;=GB$1,$S535,0)</f>
        <v>0</v>
      </c>
      <c r="GC535" s="27">
        <f>IF($O535&gt;=GC$1,$S535,0)</f>
        <v>0</v>
      </c>
      <c r="GD535" s="27">
        <f>IF($O535&gt;=GD$1,$S535,0)</f>
        <v>0</v>
      </c>
      <c r="GE535" s="27">
        <f>IF($O535&gt;=GE$1,$S535,0)</f>
        <v>0</v>
      </c>
      <c r="GF535" s="27">
        <f>IF($O535&gt;=GF$1,$S535,0)</f>
        <v>0</v>
      </c>
      <c r="GG535" s="27">
        <f>IF($O535&gt;=GG$1,$S535,0)</f>
        <v>0</v>
      </c>
      <c r="GH535" s="27">
        <f>IF($O535&gt;=GH$1,$S535,0)</f>
        <v>0</v>
      </c>
      <c r="GI535" s="27">
        <f>IF($O535&gt;=GI$1,$S535,0)</f>
        <v>0</v>
      </c>
      <c r="GJ535" s="27">
        <f>IF($O535&gt;=GJ$1,$S535,0)</f>
        <v>0</v>
      </c>
      <c r="GK535" s="27">
        <f>IF($O535&gt;=GK$1,$S535,0)</f>
        <v>0</v>
      </c>
      <c r="GL535" s="27">
        <f>IF($O535&gt;=GL$1,$S535,0)</f>
        <v>0</v>
      </c>
      <c r="GM535" s="27">
        <f>IF($O535&gt;=GM$1,$S535,0)</f>
        <v>0</v>
      </c>
      <c r="GN535" s="27">
        <f>IF($O535&gt;=GN$1,$S535,0)</f>
        <v>0</v>
      </c>
      <c r="GO535" s="27">
        <f>IF($O535&gt;=GO$1,$S535,0)</f>
        <v>0</v>
      </c>
      <c r="GP535" s="27">
        <f>IF($O535&gt;=GP$1,$S535,0)</f>
        <v>0</v>
      </c>
      <c r="GQ535" s="27">
        <f>IF($O535&gt;=GQ$1,$S535,0)</f>
        <v>0</v>
      </c>
      <c r="GR535" s="27">
        <f>IF($O535&gt;=GR$1,$S535,0)</f>
        <v>0</v>
      </c>
      <c r="GS535" s="27">
        <f>IF($O535&gt;=GS$1,$S535,0)</f>
        <v>0</v>
      </c>
      <c r="GT535" s="27">
        <f>IF($O535&gt;=GT$1,$S535,0)</f>
        <v>0</v>
      </c>
      <c r="GU535" s="27">
        <f>IF($O535&gt;=GU$1,$S535,0)</f>
        <v>0</v>
      </c>
      <c r="GV535" s="27">
        <f>IF($O535&gt;=GV$1,$S535,0)</f>
        <v>0</v>
      </c>
      <c r="GW535" s="27">
        <f>IF($O535&gt;=GW$1,$S535,0)</f>
        <v>0</v>
      </c>
      <c r="GX535" s="27">
        <f>IF($O535&gt;=GX$1,$S535,0)</f>
        <v>0</v>
      </c>
      <c r="GY535" s="27">
        <f>IF($O535&gt;=GY$1,$S535,0)</f>
        <v>0</v>
      </c>
      <c r="GZ535" s="27">
        <f>IF($O535&gt;=GZ$1,$S535,0)</f>
        <v>0</v>
      </c>
      <c r="HA535" s="27">
        <f>IF($O535&gt;=HA$1,$S535,0)</f>
        <v>0</v>
      </c>
      <c r="HB535" s="27">
        <f>IF($O535&gt;=HB$1,$S535,0)</f>
        <v>0</v>
      </c>
      <c r="HC535" s="27">
        <f>IF($O535&gt;=HC$1,$S535,0)</f>
        <v>0</v>
      </c>
    </row>
    <row r="536" spans="1:211">
      <c r="A536" s="3">
        <v>48259</v>
      </c>
      <c r="B536" s="3" t="s">
        <v>579</v>
      </c>
      <c r="C536" s="3" t="s">
        <v>472</v>
      </c>
      <c r="D536" s="3">
        <v>65</v>
      </c>
      <c r="E536" s="4">
        <v>33819</v>
      </c>
      <c r="F536" s="5">
        <v>25.895890410958906</v>
      </c>
      <c r="G536" s="3" t="s">
        <v>446</v>
      </c>
      <c r="H536" s="4">
        <v>19514</v>
      </c>
      <c r="I536" s="9" t="s">
        <v>865</v>
      </c>
      <c r="J536" s="5">
        <v>9116.7800000000007</v>
      </c>
      <c r="K536" s="31">
        <v>271</v>
      </c>
      <c r="L536" s="32">
        <v>26</v>
      </c>
      <c r="M536" s="33">
        <f>VLOOKUP(L536,FIND,3,TRUE)</f>
        <v>1.5</v>
      </c>
      <c r="N536" s="32">
        <f>IF(L536&gt;30,180,VLOOKUP(L536,TEMPO,2,FALSE))</f>
        <v>156</v>
      </c>
      <c r="O536" s="32">
        <f>IF(R536&gt;0,4,N536)</f>
        <v>156</v>
      </c>
      <c r="P536" s="96">
        <f>J536*M536*L536</f>
        <v>355554.42000000004</v>
      </c>
      <c r="Q536" s="96">
        <f>10934.45*2</f>
        <v>21868.9</v>
      </c>
      <c r="R536" s="96">
        <f>IF(P536&lt;=Q536,P536/4,0)</f>
        <v>0</v>
      </c>
      <c r="S536" s="5">
        <f>IF(P536&gt;=Q536,P536/N536,0)</f>
        <v>2279.1950000000002</v>
      </c>
      <c r="T536" s="3"/>
      <c r="U536" s="3">
        <f>IF(T536="",1,0)</f>
        <v>1</v>
      </c>
      <c r="V536" s="3">
        <v>149</v>
      </c>
      <c r="W536" s="5">
        <v>0</v>
      </c>
      <c r="X536" s="5">
        <v>402.65</v>
      </c>
      <c r="Y536" s="5">
        <f>X536*W536</f>
        <v>0</v>
      </c>
      <c r="Z536" s="5">
        <v>400</v>
      </c>
      <c r="AA536" s="5">
        <f>S536+Y536+Z536</f>
        <v>2679.1950000000002</v>
      </c>
      <c r="AB536" s="39">
        <f>(J536/12+J536/12*1.3333333333+450/12+J536/30*6/12+J536)*1.3+Y536+Z536+153.9</f>
        <v>14956.513622189301</v>
      </c>
      <c r="AC536" s="39" t="s">
        <v>472</v>
      </c>
      <c r="AD536" s="39">
        <f>J536*1.3+400+153.9</f>
        <v>12405.714000000002</v>
      </c>
      <c r="AE536" s="39">
        <f>SUMIFS('CUSTO MENSAL FUNC NOVO'!H:H,'CUSTO MENSAL FUNC NOVO'!A:A,'VALORES MENSAIS'!AC536)</f>
        <v>10130.467000000001</v>
      </c>
      <c r="AF536" s="27">
        <f>IF($R536&gt;0,$R536,$S536)+$Y536+$Z536</f>
        <v>2679.1950000000002</v>
      </c>
      <c r="AG536" s="27">
        <f>IF($R536&gt;0,$R536,$S536)+$Y536+$Z536</f>
        <v>2679.1950000000002</v>
      </c>
      <c r="AH536" s="27">
        <f>IF($R536&gt;0,$R536,$S536)+$Y536+$Z536</f>
        <v>2679.1950000000002</v>
      </c>
      <c r="AI536" s="27">
        <f>IF($R536&gt;0,$R536,$S536)+$Y536+$Z536</f>
        <v>2679.1950000000002</v>
      </c>
      <c r="AJ536" s="27">
        <f>IF($O536&gt;=AJ$1,$S536+$Y536+$Z536,$Y536+$Z536)</f>
        <v>2679.1950000000002</v>
      </c>
      <c r="AK536" s="27">
        <f>IF($O536&gt;=AK$1,$S536+$Y536+$Z536,$Y536+$Z536)</f>
        <v>2679.1950000000002</v>
      </c>
      <c r="AL536" s="27">
        <f>IF($O536&gt;=AL$1,$S536+$Y536+$Z536,$Y536+$Z536)</f>
        <v>2679.1950000000002</v>
      </c>
      <c r="AM536" s="27">
        <f>IF($O536&gt;=AM$1,$S536+$Y536+$Z536,$Y536+$Z536)</f>
        <v>2679.1950000000002</v>
      </c>
      <c r="AN536" s="27">
        <f>IF($O536&gt;=AN$1,$S536+$Y536+$Z536,$Y536+$Z536)</f>
        <v>2679.1950000000002</v>
      </c>
      <c r="AO536" s="27">
        <f>IF($O536&gt;=AO$1,$S536+$Y536+$Z536,$Y536+$Z536)</f>
        <v>2679.1950000000002</v>
      </c>
      <c r="AP536" s="27">
        <f>IF($O536&gt;=AP$1,$S536+$Y536+$Z536,$Y536+$Z536)</f>
        <v>2679.1950000000002</v>
      </c>
      <c r="AQ536" s="27">
        <f>IF($O536&gt;=AQ$1,$S536+$Y536+$Z536,$Y536+$Z536)</f>
        <v>2679.1950000000002</v>
      </c>
      <c r="AR536" s="27">
        <f>IF($O536&gt;=AR$1,$S536+$Y536+$Z536,$Y536+$Z536)</f>
        <v>2679.1950000000002</v>
      </c>
      <c r="AS536" s="27">
        <f>IF($O536&gt;=AS$1,$S536+$Y536+$Z536,$Y536+$Z536)</f>
        <v>2679.1950000000002</v>
      </c>
      <c r="AT536" s="27">
        <f>IF($O536&gt;=AT$1,$S536+$Y536+$Z536,$Y536+$Z536)</f>
        <v>2679.1950000000002</v>
      </c>
      <c r="AU536" s="27">
        <f>IF($O536&gt;=AU$1,$S536+$Y536+$Z536,$Y536+$Z536)</f>
        <v>2679.1950000000002</v>
      </c>
      <c r="AV536" s="27">
        <f>IF($O536&gt;=AV$1,$S536+$Y536+$Z536,$Y536+$Z536)</f>
        <v>2679.1950000000002</v>
      </c>
      <c r="AW536" s="27">
        <f>IF($O536&gt;=AW$1,$S536+$Y536+$Z536,$Y536+$Z536)</f>
        <v>2679.1950000000002</v>
      </c>
      <c r="AX536" s="27">
        <f>IF($O536&gt;=AX$1,$S536+$Y536+$Z536,$Y536+$Z536)</f>
        <v>2679.1950000000002</v>
      </c>
      <c r="AY536" s="27">
        <f>IF($O536&gt;=AY$1,$S536+$Y536+$Z536,$Y536+$Z536)</f>
        <v>2679.1950000000002</v>
      </c>
      <c r="AZ536" s="27">
        <f>IF($O536&gt;=AZ$1,$S536+$Y536+$Z536,$Y536+$Z536)</f>
        <v>2679.1950000000002</v>
      </c>
      <c r="BA536" s="27">
        <f>IF($O536&gt;=BA$1,$S536+$Y536+$Z536,$Y536+$Z536)</f>
        <v>2679.1950000000002</v>
      </c>
      <c r="BB536" s="27">
        <f>IF($O536&gt;=BB$1,$S536+$Y536+$Z536,$Y536+$Z536)</f>
        <v>2679.1950000000002</v>
      </c>
      <c r="BC536" s="27">
        <f>IF($O536&gt;=BC$1,$S536+$Y536+$Z536,$Y536+$Z536)</f>
        <v>2679.1950000000002</v>
      </c>
      <c r="BD536" s="27">
        <f>IF($O536&gt;=BD$1,$S536+$Y536+$Z536,$Y536+$Z536)</f>
        <v>2679.1950000000002</v>
      </c>
      <c r="BE536" s="27">
        <f>IF($O536&gt;=BE$1,$S536+$Y536+$Z536,$Y536+$Z536)</f>
        <v>2679.1950000000002</v>
      </c>
      <c r="BF536" s="27">
        <f>IF($O536&gt;=BF$1,$S536+$Y536+$Z536,$Y536+$Z536)</f>
        <v>2679.1950000000002</v>
      </c>
      <c r="BG536" s="27">
        <f>IF($O536&gt;=BG$1,$S536+$Y536+$Z536,$Y536+$Z536)</f>
        <v>2679.1950000000002</v>
      </c>
      <c r="BH536" s="27">
        <f>IF($O536&gt;=BH$1,$S536+$Y536+$Z536,$Y536+$Z536)</f>
        <v>2679.1950000000002</v>
      </c>
      <c r="BI536" s="27">
        <f>IF($O536&gt;=BI$1,$S536+$Y536+$Z536,$Y536+$Z536)</f>
        <v>2679.1950000000002</v>
      </c>
      <c r="BJ536" s="27">
        <f>IF($O536&gt;=BJ$1,$S536+$Y536+$Z536,$Y536+$Z536)</f>
        <v>2679.1950000000002</v>
      </c>
      <c r="BK536" s="27">
        <f>IF($O536&gt;=BK$1,$S536+$Y536+$Z536,$Y536+$Z536)</f>
        <v>2679.1950000000002</v>
      </c>
      <c r="BL536" s="27">
        <f>IF($O536&gt;=BL$1,$S536+$Y536+$Z536,$Y536+$Z536)</f>
        <v>2679.1950000000002</v>
      </c>
      <c r="BM536" s="27">
        <f>IF($O536&gt;=BM$1,$S536+$Y536+$Z536,$Y536+$Z536)</f>
        <v>2679.1950000000002</v>
      </c>
      <c r="BN536" s="27">
        <f>IF($O536&gt;=BN$1,$S536+$Y536+$Z536,$Y536+$Z536)</f>
        <v>2679.1950000000002</v>
      </c>
      <c r="BO536" s="27">
        <f>IF($O536&gt;=BO$1,$S536+$Y536+$Z536,$Y536+$Z536)</f>
        <v>2679.1950000000002</v>
      </c>
      <c r="BP536" s="27">
        <f>IF($O536&gt;=BP$1,$S536+$Y536+$Z536,$Y536+$Z536)</f>
        <v>2679.1950000000002</v>
      </c>
      <c r="BQ536" s="27">
        <f>IF($O536&gt;=BQ$1,$S536+$Y536+$Z536,$Y536+$Z536)</f>
        <v>2679.1950000000002</v>
      </c>
      <c r="BR536" s="27">
        <f>IF($O536&gt;=BR$1,$S536+$Y536+$Z536,$Y536+$Z536)</f>
        <v>2679.1950000000002</v>
      </c>
      <c r="BS536" s="27">
        <f>IF($O536&gt;=BS$1,$S536+$Y536+$Z536,$Y536+$Z536)</f>
        <v>2679.1950000000002</v>
      </c>
      <c r="BT536" s="27">
        <f>IF($O536&gt;=BT$1,$S536+$Y536+$Z536,$Y536+$Z536)</f>
        <v>2679.1950000000002</v>
      </c>
      <c r="BU536" s="27">
        <f>IF($O536&gt;=BU$1,$S536+$Y536+$Z536,$Y536+$Z536)</f>
        <v>2679.1950000000002</v>
      </c>
      <c r="BV536" s="27">
        <f>IF($O536&gt;=BV$1,$S536+$Y536+$Z536,$Y536+$Z536)</f>
        <v>2679.1950000000002</v>
      </c>
      <c r="BW536" s="27">
        <f>IF($O536&gt;=BW$1,$S536+$Y536+$Z536,$Y536+$Z536)</f>
        <v>2679.1950000000002</v>
      </c>
      <c r="BX536" s="27">
        <f>IF($O536&gt;=BX$1,$S536+$Y536+$Z536,$Y536+$Z536)</f>
        <v>2679.1950000000002</v>
      </c>
      <c r="BY536" s="27">
        <f>IF($O536&gt;=BY$1,$S536+$Y536+$Z536,$Y536+$Z536)</f>
        <v>2679.1950000000002</v>
      </c>
      <c r="BZ536" s="27">
        <f>IF($O536&gt;=BZ$1,$S536+$Y536+$Z536,$Y536+$Z536)</f>
        <v>2679.1950000000002</v>
      </c>
      <c r="CA536" s="27">
        <f>IF($O536&gt;=CA$1,$S536+$Y536+$Z536,$Y536+$Z536)</f>
        <v>2679.1950000000002</v>
      </c>
      <c r="CB536" s="27">
        <f>IF($O536&gt;=CB$1,$S536+$Y536+$Z536,$Y536+$Z536)</f>
        <v>2679.1950000000002</v>
      </c>
      <c r="CC536" s="27">
        <f>IF($O536&gt;=CC$1,$S536+$Y536+$Z536,$Y536+$Z536)</f>
        <v>2679.1950000000002</v>
      </c>
      <c r="CD536" s="27">
        <f>IF($O536&gt;=CD$1,$S536+$Y536+$Z536,$Y536+$Z536)</f>
        <v>2679.1950000000002</v>
      </c>
      <c r="CE536" s="27">
        <f>IF($O536&gt;=CE$1,$S536+$Y536+$Z536,$Y536+$Z536)</f>
        <v>2679.1950000000002</v>
      </c>
      <c r="CF536" s="27">
        <f>IF($O536&gt;=CF$1,$S536+$Y536+$Z536,$Y536+$Z536)</f>
        <v>2679.1950000000002</v>
      </c>
      <c r="CG536" s="27">
        <f>IF($O536&gt;=CG$1,$S536+$Y536+$Z536,$Y536+$Z536)</f>
        <v>2679.1950000000002</v>
      </c>
      <c r="CH536" s="27">
        <f>IF($O536&gt;=CH$1,$S536+$Y536+$Z536,$Y536+$Z536)</f>
        <v>2679.1950000000002</v>
      </c>
      <c r="CI536" s="27">
        <f>IF($O536&gt;=CI$1,$S536+$Y536+$Z536,$Y536+$Z536)</f>
        <v>2679.1950000000002</v>
      </c>
      <c r="CJ536" s="27">
        <f>IF($O536&gt;=CJ$1,$S536+$Y536+$Z536,$Y536+$Z536)</f>
        <v>2679.1950000000002</v>
      </c>
      <c r="CK536" s="27">
        <f>IF($O536&gt;=CK$1,$S536+$Y536+$Z536,$Y536+$Z536)</f>
        <v>2679.1950000000002</v>
      </c>
      <c r="CL536" s="27">
        <f>IF($O536&gt;=CL$1,$S536+$Y536+$Z536,$Y536+$Z536)</f>
        <v>2679.1950000000002</v>
      </c>
      <c r="CM536" s="27">
        <f>IF($O536&gt;=CM$1,$S536+$Y536+$Z536,$Y536+$Z536)</f>
        <v>2679.1950000000002</v>
      </c>
      <c r="CN536" s="27">
        <f>IF($O536&gt;=CN$1,$S536+$Y536,$Y536)</f>
        <v>2279.1950000000002</v>
      </c>
      <c r="CO536" s="27">
        <f>IF($O536&gt;=CO$1,$S536+$Y536,$Y536)</f>
        <v>2279.1950000000002</v>
      </c>
      <c r="CP536" s="27">
        <f>IF($O536&gt;=CP$1,$S536+$Y536,$Y536)</f>
        <v>2279.1950000000002</v>
      </c>
      <c r="CQ536" s="27">
        <f>IF($O536&gt;=CQ$1,$S536+$Y536,$Y536)</f>
        <v>2279.1950000000002</v>
      </c>
      <c r="CR536" s="27">
        <f>IF($O536&gt;=CR$1,$S536+$Y536,$Y536)</f>
        <v>2279.1950000000002</v>
      </c>
      <c r="CS536" s="27">
        <f>IF($O536&gt;=CS$1,$S536+$Y536,$Y536)</f>
        <v>2279.1950000000002</v>
      </c>
      <c r="CT536" s="27">
        <f>IF($O536&gt;=CT$1,$S536+$Y536,$Y536)</f>
        <v>2279.1950000000002</v>
      </c>
      <c r="CU536" s="27">
        <f>IF($O536&gt;=CU$1,$S536+$Y536,$Y536)</f>
        <v>2279.1950000000002</v>
      </c>
      <c r="CV536" s="27">
        <f>IF($O536&gt;=CV$1,$S536+$Y536,$Y536)</f>
        <v>2279.1950000000002</v>
      </c>
      <c r="CW536" s="27">
        <f>IF($O536&gt;=CW$1,$S536+$Y536,$Y536)</f>
        <v>2279.1950000000002</v>
      </c>
      <c r="CX536" s="27">
        <f>IF($O536&gt;=CX$1,$S536+$Y536,$Y536)</f>
        <v>2279.1950000000002</v>
      </c>
      <c r="CY536" s="27">
        <f>IF($O536&gt;=CY$1,$S536+$Y536,$Y536)</f>
        <v>2279.1950000000002</v>
      </c>
      <c r="CZ536" s="27">
        <f>IF($O536&gt;=CZ$1,$S536+$Y536,$Y536)</f>
        <v>2279.1950000000002</v>
      </c>
      <c r="DA536" s="27">
        <f>IF($O536&gt;=DA$1,$S536+$Y536,$Y536)</f>
        <v>2279.1950000000002</v>
      </c>
      <c r="DB536" s="27">
        <f>IF($O536&gt;=DB$1,$S536+$Y536,$Y536)</f>
        <v>2279.1950000000002</v>
      </c>
      <c r="DC536" s="27">
        <f>IF($O536&gt;=DC$1,$S536+$Y536,$Y536)</f>
        <v>2279.1950000000002</v>
      </c>
      <c r="DD536" s="27">
        <f>IF($O536&gt;=DD$1,$S536+$Y536,$Y536)</f>
        <v>2279.1950000000002</v>
      </c>
      <c r="DE536" s="27">
        <f>IF($O536&gt;=DE$1,$S536+$Y536,$Y536)</f>
        <v>2279.1950000000002</v>
      </c>
      <c r="DF536" s="27">
        <f>IF($O536&gt;=DF$1,$S536+$Y536,$Y536)</f>
        <v>2279.1950000000002</v>
      </c>
      <c r="DG536" s="27">
        <f>IF($O536&gt;=DG$1,$S536+$Y536,$Y536)</f>
        <v>2279.1950000000002</v>
      </c>
      <c r="DH536" s="27">
        <f>IF($O536&gt;=DH$1,$S536+$Y536,$Y536)</f>
        <v>2279.1950000000002</v>
      </c>
      <c r="DI536" s="27">
        <f>IF($O536&gt;=DI$1,$S536+$Y536,$Y536)</f>
        <v>2279.1950000000002</v>
      </c>
      <c r="DJ536" s="27">
        <f>IF($O536&gt;=DJ$1,$S536+$Y536,$Y536)</f>
        <v>2279.1950000000002</v>
      </c>
      <c r="DK536" s="27">
        <f>IF($O536&gt;=DK$1,$S536+$Y536,$Y536)</f>
        <v>2279.1950000000002</v>
      </c>
      <c r="DL536" s="27">
        <f>IF($O536&gt;=DL$1,$S536+$Y536,$Y536)</f>
        <v>2279.1950000000002</v>
      </c>
      <c r="DM536" s="27">
        <f>IF($O536&gt;=DM$1,$S536+$Y536,$Y536)</f>
        <v>2279.1950000000002</v>
      </c>
      <c r="DN536" s="27">
        <f>IF($O536&gt;=DN$1,$S536+$Y536,$Y536)</f>
        <v>2279.1950000000002</v>
      </c>
      <c r="DO536" s="27">
        <f>IF($O536&gt;=DO$1,$S536+$Y536,$Y536)</f>
        <v>2279.1950000000002</v>
      </c>
      <c r="DP536" s="27">
        <f>IF($O536&gt;=DP$1,$S536+$Y536,$Y536)</f>
        <v>2279.1950000000002</v>
      </c>
      <c r="DQ536" s="27">
        <f>IF($O536&gt;=DQ$1,$S536+$Y536,$Y536)</f>
        <v>2279.1950000000002</v>
      </c>
      <c r="DR536" s="27">
        <f>IF($O536&gt;=DR$1,$S536+$Y536,$Y536)</f>
        <v>2279.1950000000002</v>
      </c>
      <c r="DS536" s="27">
        <f>IF($O536&gt;=DS$1,$S536+$Y536,$Y536)</f>
        <v>2279.1950000000002</v>
      </c>
      <c r="DT536" s="27">
        <f>IF($O536&gt;=DT$1,$S536+$Y536,$Y536)</f>
        <v>2279.1950000000002</v>
      </c>
      <c r="DU536" s="27">
        <f>IF($O536&gt;=DU$1,$S536+$Y536,$Y536)</f>
        <v>2279.1950000000002</v>
      </c>
      <c r="DV536" s="27">
        <f>IF($O536&gt;=DV$1,$S536+$Y536,$Y536)</f>
        <v>2279.1950000000002</v>
      </c>
      <c r="DW536" s="27">
        <f>IF($O536&gt;=DW$1,$S536+$Y536,$Y536)</f>
        <v>2279.1950000000002</v>
      </c>
      <c r="DX536" s="27">
        <f>IF($O536&gt;=DX$1,$S536+$Y536,$Y536)</f>
        <v>2279.1950000000002</v>
      </c>
      <c r="DY536" s="27">
        <f>IF($O536&gt;=DY$1,$S536+$Y536,$Y536)</f>
        <v>2279.1950000000002</v>
      </c>
      <c r="DZ536" s="27">
        <f>IF($O536&gt;=DZ$1,$S536+$Y536,$Y536)</f>
        <v>2279.1950000000002</v>
      </c>
      <c r="EA536" s="27">
        <f>IF($O536&gt;=EA$1,$S536+$Y536,$Y536)</f>
        <v>2279.1950000000002</v>
      </c>
      <c r="EB536" s="27">
        <f>IF($O536&gt;=EB$1,$S536+$Y536,$Y536)</f>
        <v>2279.1950000000002</v>
      </c>
      <c r="EC536" s="27">
        <f>IF($O536&gt;=EC$1,$S536+$Y536,$Y536)</f>
        <v>2279.1950000000002</v>
      </c>
      <c r="ED536" s="27">
        <f>IF($O536&gt;=ED$1,$S536+$Y536,$Y536)</f>
        <v>2279.1950000000002</v>
      </c>
      <c r="EE536" s="27">
        <f>IF($O536&gt;=EE$1,$S536+$Y536,$Y536)</f>
        <v>2279.1950000000002</v>
      </c>
      <c r="EF536" s="27">
        <f>IF($O536&gt;=EF$1,$S536+$Y536,$Y536)</f>
        <v>2279.1950000000002</v>
      </c>
      <c r="EG536" s="27">
        <f>IF($O536&gt;=EG$1,$S536+$Y536,$Y536)</f>
        <v>2279.1950000000002</v>
      </c>
      <c r="EH536" s="27">
        <f>IF($O536&gt;=EH$1,$S536+$Y536,$Y536)</f>
        <v>2279.1950000000002</v>
      </c>
      <c r="EI536" s="27">
        <f>IF($O536&gt;=EI$1,$S536+$Y536,$Y536)</f>
        <v>2279.1950000000002</v>
      </c>
      <c r="EJ536" s="27">
        <f>IF($O536&gt;=EJ$1,$S536+$Y536,$Y536)</f>
        <v>2279.1950000000002</v>
      </c>
      <c r="EK536" s="27">
        <f>IF($O536&gt;=EK$1,$S536+$Y536,$Y536)</f>
        <v>2279.1950000000002</v>
      </c>
      <c r="EL536" s="27">
        <f>IF($O536&gt;=EL$1,$S536+$Y536,$Y536)</f>
        <v>2279.1950000000002</v>
      </c>
      <c r="EM536" s="27">
        <f>IF($O536&gt;=EM$1,$S536+$Y536,$Y536)</f>
        <v>2279.1950000000002</v>
      </c>
      <c r="EN536" s="27">
        <f>IF($O536&gt;=EN$1,$S536+$Y536,$Y536)</f>
        <v>2279.1950000000002</v>
      </c>
      <c r="EO536" s="27">
        <f>IF($O536&gt;=EO$1,$S536+$Y536,$Y536)</f>
        <v>2279.1950000000002</v>
      </c>
      <c r="EP536" s="27">
        <f>IF($O536&gt;=EP$1,$S536+$Y536,$Y536)</f>
        <v>2279.1950000000002</v>
      </c>
      <c r="EQ536" s="27">
        <f>IF($O536&gt;=EQ$1,$S536+$Y536,$Y536)</f>
        <v>2279.1950000000002</v>
      </c>
      <c r="ER536" s="27">
        <f>IF($O536&gt;=ER$1,$S536+$Y536,$Y536)</f>
        <v>2279.1950000000002</v>
      </c>
      <c r="ES536" s="27">
        <f>IF($O536&gt;=ES$1,$S536+$Y536,$Y536)</f>
        <v>2279.1950000000002</v>
      </c>
      <c r="ET536" s="27">
        <f>IF($O536&gt;=ET$1,$S536+$Y536,$Y536)</f>
        <v>2279.1950000000002</v>
      </c>
      <c r="EU536" s="27">
        <f>IF($O536&gt;=EU$1,$S536+$Y536,$Y536)</f>
        <v>2279.1950000000002</v>
      </c>
      <c r="EV536" s="27">
        <f>IF($O536&gt;=EV$1,$S536,0)</f>
        <v>2279.1950000000002</v>
      </c>
      <c r="EW536" s="27">
        <f>IF($O536&gt;=EW$1,$S536,0)</f>
        <v>2279.1950000000002</v>
      </c>
      <c r="EX536" s="27">
        <f>IF($O536&gt;=EX$1,$S536,0)</f>
        <v>2279.1950000000002</v>
      </c>
      <c r="EY536" s="27">
        <f>IF($O536&gt;=EY$1,$S536,0)</f>
        <v>2279.1950000000002</v>
      </c>
      <c r="EZ536" s="27">
        <f>IF($O536&gt;=EZ$1,$S536,0)</f>
        <v>2279.1950000000002</v>
      </c>
      <c r="FA536" s="27">
        <f>IF($O536&gt;=FA$1,$S536,0)</f>
        <v>2279.1950000000002</v>
      </c>
      <c r="FB536" s="27">
        <f>IF($O536&gt;=FB$1,$S536,0)</f>
        <v>2279.1950000000002</v>
      </c>
      <c r="FC536" s="27">
        <f>IF($O536&gt;=FC$1,$S536,0)</f>
        <v>2279.1950000000002</v>
      </c>
      <c r="FD536" s="27">
        <f>IF($O536&gt;=FD$1,$S536,0)</f>
        <v>2279.1950000000002</v>
      </c>
      <c r="FE536" s="27">
        <f>IF($O536&gt;=FE$1,$S536,0)</f>
        <v>2279.1950000000002</v>
      </c>
      <c r="FF536" s="27">
        <f>IF($O536&gt;=FF$1,$S536,0)</f>
        <v>2279.1950000000002</v>
      </c>
      <c r="FG536" s="27">
        <f>IF($O536&gt;=FG$1,$S536,0)</f>
        <v>2279.1950000000002</v>
      </c>
      <c r="FH536" s="27">
        <f>IF($O536&gt;=FH$1,$S536,0)</f>
        <v>2279.1950000000002</v>
      </c>
      <c r="FI536" s="27">
        <f>IF($O536&gt;=FI$1,$S536,0)</f>
        <v>2279.1950000000002</v>
      </c>
      <c r="FJ536" s="27">
        <f>IF($O536&gt;=FJ$1,$S536,0)</f>
        <v>2279.1950000000002</v>
      </c>
      <c r="FK536" s="27">
        <f>IF($O536&gt;=FK$1,$S536,0)</f>
        <v>2279.1950000000002</v>
      </c>
      <c r="FL536" s="27">
        <f>IF($O536&gt;=FL$1,$S536,0)</f>
        <v>2279.1950000000002</v>
      </c>
      <c r="FM536" s="27">
        <f>IF($O536&gt;=FM$1,$S536,0)</f>
        <v>2279.1950000000002</v>
      </c>
      <c r="FN536" s="27">
        <f>IF($O536&gt;=FN$1,$S536,0)</f>
        <v>2279.1950000000002</v>
      </c>
      <c r="FO536" s="27">
        <f>IF($O536&gt;=FO$1,$S536,0)</f>
        <v>2279.1950000000002</v>
      </c>
      <c r="FP536" s="27">
        <f>IF($O536&gt;=FP$1,$S536,0)</f>
        <v>2279.1950000000002</v>
      </c>
      <c r="FQ536" s="27">
        <f>IF($O536&gt;=FQ$1,$S536,0)</f>
        <v>2279.1950000000002</v>
      </c>
      <c r="FR536" s="27">
        <f>IF($O536&gt;=FR$1,$S536,0)</f>
        <v>2279.1950000000002</v>
      </c>
      <c r="FS536" s="27">
        <f>IF($O536&gt;=FS$1,$S536,0)</f>
        <v>2279.1950000000002</v>
      </c>
      <c r="FT536" s="27">
        <f>IF($O536&gt;=FT$1,$S536,0)</f>
        <v>2279.1950000000002</v>
      </c>
      <c r="FU536" s="27">
        <f>IF($O536&gt;=FU$1,$S536,0)</f>
        <v>2279.1950000000002</v>
      </c>
      <c r="FV536" s="27">
        <f>IF($O536&gt;=FV$1,$S536,0)</f>
        <v>2279.1950000000002</v>
      </c>
      <c r="FW536" s="27">
        <f>IF($O536&gt;=FW$1,$S536,0)</f>
        <v>2279.1950000000002</v>
      </c>
      <c r="FX536" s="27">
        <f>IF($O536&gt;=FX$1,$S536,0)</f>
        <v>2279.1950000000002</v>
      </c>
      <c r="FY536" s="27">
        <f>IF($O536&gt;=FY$1,$S536,0)</f>
        <v>2279.1950000000002</v>
      </c>
      <c r="FZ536" s="27">
        <f>IF($O536&gt;=FZ$1,$S536,0)</f>
        <v>2279.1950000000002</v>
      </c>
      <c r="GA536" s="27">
        <f>IF($O536&gt;=GA$1,$S536,0)</f>
        <v>2279.1950000000002</v>
      </c>
      <c r="GB536" s="27">
        <f>IF($O536&gt;=GB$1,$S536,0)</f>
        <v>2279.1950000000002</v>
      </c>
      <c r="GC536" s="27">
        <f>IF($O536&gt;=GC$1,$S536,0)</f>
        <v>2279.1950000000002</v>
      </c>
      <c r="GD536" s="27">
        <f>IF($O536&gt;=GD$1,$S536,0)</f>
        <v>2279.1950000000002</v>
      </c>
      <c r="GE536" s="27">
        <f>IF($O536&gt;=GE$1,$S536,0)</f>
        <v>2279.1950000000002</v>
      </c>
      <c r="GF536" s="27">
        <f>IF($O536&gt;=GF$1,$S536,0)</f>
        <v>0</v>
      </c>
      <c r="GG536" s="27">
        <f>IF($O536&gt;=GG$1,$S536,0)</f>
        <v>0</v>
      </c>
      <c r="GH536" s="27">
        <f>IF($O536&gt;=GH$1,$S536,0)</f>
        <v>0</v>
      </c>
      <c r="GI536" s="27">
        <f>IF($O536&gt;=GI$1,$S536,0)</f>
        <v>0</v>
      </c>
      <c r="GJ536" s="27">
        <f>IF($O536&gt;=GJ$1,$S536,0)</f>
        <v>0</v>
      </c>
      <c r="GK536" s="27">
        <f>IF($O536&gt;=GK$1,$S536,0)</f>
        <v>0</v>
      </c>
      <c r="GL536" s="27">
        <f>IF($O536&gt;=GL$1,$S536,0)</f>
        <v>0</v>
      </c>
      <c r="GM536" s="27">
        <f>IF($O536&gt;=GM$1,$S536,0)</f>
        <v>0</v>
      </c>
      <c r="GN536" s="27">
        <f>IF($O536&gt;=GN$1,$S536,0)</f>
        <v>0</v>
      </c>
      <c r="GO536" s="27">
        <f>IF($O536&gt;=GO$1,$S536,0)</f>
        <v>0</v>
      </c>
      <c r="GP536" s="27">
        <f>IF($O536&gt;=GP$1,$S536,0)</f>
        <v>0</v>
      </c>
      <c r="GQ536" s="27">
        <f>IF($O536&gt;=GQ$1,$S536,0)</f>
        <v>0</v>
      </c>
      <c r="GR536" s="27">
        <f>IF($O536&gt;=GR$1,$S536,0)</f>
        <v>0</v>
      </c>
      <c r="GS536" s="27">
        <f>IF($O536&gt;=GS$1,$S536,0)</f>
        <v>0</v>
      </c>
      <c r="GT536" s="27">
        <f>IF($O536&gt;=GT$1,$S536,0)</f>
        <v>0</v>
      </c>
      <c r="GU536" s="27">
        <f>IF($O536&gt;=GU$1,$S536,0)</f>
        <v>0</v>
      </c>
      <c r="GV536" s="27">
        <f>IF($O536&gt;=GV$1,$S536,0)</f>
        <v>0</v>
      </c>
      <c r="GW536" s="27">
        <f>IF($O536&gt;=GW$1,$S536,0)</f>
        <v>0</v>
      </c>
      <c r="GX536" s="27">
        <f>IF($O536&gt;=GX$1,$S536,0)</f>
        <v>0</v>
      </c>
      <c r="GY536" s="27">
        <f>IF($O536&gt;=GY$1,$S536,0)</f>
        <v>0</v>
      </c>
      <c r="GZ536" s="27">
        <f>IF($O536&gt;=GZ$1,$S536,0)</f>
        <v>0</v>
      </c>
      <c r="HA536" s="27">
        <f>IF($O536&gt;=HA$1,$S536,0)</f>
        <v>0</v>
      </c>
      <c r="HB536" s="27">
        <f>IF($O536&gt;=HB$1,$S536,0)</f>
        <v>0</v>
      </c>
      <c r="HC536" s="27">
        <f>IF($O536&gt;=HC$1,$S536,0)</f>
        <v>0</v>
      </c>
    </row>
    <row r="537" spans="1:211">
      <c r="A537" s="3">
        <v>112119</v>
      </c>
      <c r="B537" s="3" t="s">
        <v>480</v>
      </c>
      <c r="C537" s="3" t="s">
        <v>472</v>
      </c>
      <c r="D537" s="3">
        <v>60</v>
      </c>
      <c r="E537" s="4">
        <v>38119</v>
      </c>
      <c r="F537" s="5">
        <v>14.115068493150686</v>
      </c>
      <c r="G537" s="3" t="s">
        <v>446</v>
      </c>
      <c r="H537" s="4">
        <v>21297</v>
      </c>
      <c r="I537" s="9" t="s">
        <v>865</v>
      </c>
      <c r="J537" s="5">
        <v>7801</v>
      </c>
      <c r="K537" s="31">
        <v>271</v>
      </c>
      <c r="L537" s="32">
        <v>14</v>
      </c>
      <c r="M537" s="33">
        <f>VLOOKUP(L537,FIND,3,TRUE)</f>
        <v>1.1000000000000001</v>
      </c>
      <c r="N537" s="32">
        <f>IF(L537&gt;30,180,VLOOKUP(L537,TEMPO,2,FALSE))</f>
        <v>84</v>
      </c>
      <c r="O537" s="32">
        <f>IF(R537&gt;0,4,N537)</f>
        <v>84</v>
      </c>
      <c r="P537" s="96">
        <f>J537*M537*L537</f>
        <v>120135.40000000001</v>
      </c>
      <c r="Q537" s="96">
        <f>10934.45*2</f>
        <v>21868.9</v>
      </c>
      <c r="R537" s="96">
        <f>IF(P537&lt;=Q537,P537/4,0)</f>
        <v>0</v>
      </c>
      <c r="S537" s="5">
        <f>IF(P537&gt;=Q537,P537/N537,0)</f>
        <v>1430.1833333333334</v>
      </c>
      <c r="T537" s="3"/>
      <c r="U537" s="3">
        <f>IF(T537="",1,0)</f>
        <v>1</v>
      </c>
      <c r="V537" s="3">
        <v>137</v>
      </c>
      <c r="W537" s="5">
        <v>0</v>
      </c>
      <c r="X537" s="5">
        <v>402.65</v>
      </c>
      <c r="Y537" s="5">
        <f>X537*W537</f>
        <v>0</v>
      </c>
      <c r="Z537" s="5">
        <v>400</v>
      </c>
      <c r="AA537" s="5">
        <f>S537+Y537+Z537</f>
        <v>1830.1833333333334</v>
      </c>
      <c r="AB537" s="39">
        <f>(J537/12+J537/12*1.3333333333+450/12+J537/30*6/12+J537)*1.3+Y537+Z537+153.9</f>
        <v>12884.891111082941</v>
      </c>
      <c r="AC537" s="39" t="s">
        <v>472</v>
      </c>
      <c r="AD537" s="39">
        <f>J537*1.3+400+153.9</f>
        <v>10695.2</v>
      </c>
      <c r="AE537" s="39">
        <f>SUMIFS('CUSTO MENSAL FUNC NOVO'!H:H,'CUSTO MENSAL FUNC NOVO'!A:A,'VALORES MENSAIS'!AC537)</f>
        <v>10130.467000000001</v>
      </c>
      <c r="AF537" s="27">
        <f>IF($R537&gt;0,$R537,$S537)+$Y537+$Z537</f>
        <v>1830.1833333333334</v>
      </c>
      <c r="AG537" s="27">
        <f>IF($R537&gt;0,$R537,$S537)+$Y537+$Z537</f>
        <v>1830.1833333333334</v>
      </c>
      <c r="AH537" s="27">
        <f>IF($R537&gt;0,$R537,$S537)+$Y537+$Z537</f>
        <v>1830.1833333333334</v>
      </c>
      <c r="AI537" s="27">
        <f>IF($R537&gt;0,$R537,$S537)+$Y537+$Z537</f>
        <v>1830.1833333333334</v>
      </c>
      <c r="AJ537" s="27">
        <f>IF($O537&gt;=AJ$1,$S537+$Y537+$Z537,$Y537+$Z537)</f>
        <v>1830.1833333333334</v>
      </c>
      <c r="AK537" s="27">
        <f>IF($O537&gt;=AK$1,$S537+$Y537+$Z537,$Y537+$Z537)</f>
        <v>1830.1833333333334</v>
      </c>
      <c r="AL537" s="27">
        <f>IF($O537&gt;=AL$1,$S537+$Y537+$Z537,$Y537+$Z537)</f>
        <v>1830.1833333333334</v>
      </c>
      <c r="AM537" s="27">
        <f>IF($O537&gt;=AM$1,$S537+$Y537+$Z537,$Y537+$Z537)</f>
        <v>1830.1833333333334</v>
      </c>
      <c r="AN537" s="27">
        <f>IF($O537&gt;=AN$1,$S537+$Y537+$Z537,$Y537+$Z537)</f>
        <v>1830.1833333333334</v>
      </c>
      <c r="AO537" s="27">
        <f>IF($O537&gt;=AO$1,$S537+$Y537+$Z537,$Y537+$Z537)</f>
        <v>1830.1833333333334</v>
      </c>
      <c r="AP537" s="27">
        <f>IF($O537&gt;=AP$1,$S537+$Y537+$Z537,$Y537+$Z537)</f>
        <v>1830.1833333333334</v>
      </c>
      <c r="AQ537" s="27">
        <f>IF($O537&gt;=AQ$1,$S537+$Y537+$Z537,$Y537+$Z537)</f>
        <v>1830.1833333333334</v>
      </c>
      <c r="AR537" s="27">
        <f>IF($O537&gt;=AR$1,$S537+$Y537+$Z537,$Y537+$Z537)</f>
        <v>1830.1833333333334</v>
      </c>
      <c r="AS537" s="27">
        <f>IF($O537&gt;=AS$1,$S537+$Y537+$Z537,$Y537+$Z537)</f>
        <v>1830.1833333333334</v>
      </c>
      <c r="AT537" s="27">
        <f>IF($O537&gt;=AT$1,$S537+$Y537+$Z537,$Y537+$Z537)</f>
        <v>1830.1833333333334</v>
      </c>
      <c r="AU537" s="27">
        <f>IF($O537&gt;=AU$1,$S537+$Y537+$Z537,$Y537+$Z537)</f>
        <v>1830.1833333333334</v>
      </c>
      <c r="AV537" s="27">
        <f>IF($O537&gt;=AV$1,$S537+$Y537+$Z537,$Y537+$Z537)</f>
        <v>1830.1833333333334</v>
      </c>
      <c r="AW537" s="27">
        <f>IF($O537&gt;=AW$1,$S537+$Y537+$Z537,$Y537+$Z537)</f>
        <v>1830.1833333333334</v>
      </c>
      <c r="AX537" s="27">
        <f>IF($O537&gt;=AX$1,$S537+$Y537+$Z537,$Y537+$Z537)</f>
        <v>1830.1833333333334</v>
      </c>
      <c r="AY537" s="27">
        <f>IF($O537&gt;=AY$1,$S537+$Y537+$Z537,$Y537+$Z537)</f>
        <v>1830.1833333333334</v>
      </c>
      <c r="AZ537" s="27">
        <f>IF($O537&gt;=AZ$1,$S537+$Y537+$Z537,$Y537+$Z537)</f>
        <v>1830.1833333333334</v>
      </c>
      <c r="BA537" s="27">
        <f>IF($O537&gt;=BA$1,$S537+$Y537+$Z537,$Y537+$Z537)</f>
        <v>1830.1833333333334</v>
      </c>
      <c r="BB537" s="27">
        <f>IF($O537&gt;=BB$1,$S537+$Y537+$Z537,$Y537+$Z537)</f>
        <v>1830.1833333333334</v>
      </c>
      <c r="BC537" s="27">
        <f>IF($O537&gt;=BC$1,$S537+$Y537+$Z537,$Y537+$Z537)</f>
        <v>1830.1833333333334</v>
      </c>
      <c r="BD537" s="27">
        <f>IF($O537&gt;=BD$1,$S537+$Y537+$Z537,$Y537+$Z537)</f>
        <v>1830.1833333333334</v>
      </c>
      <c r="BE537" s="27">
        <f>IF($O537&gt;=BE$1,$S537+$Y537+$Z537,$Y537+$Z537)</f>
        <v>1830.1833333333334</v>
      </c>
      <c r="BF537" s="27">
        <f>IF($O537&gt;=BF$1,$S537+$Y537+$Z537,$Y537+$Z537)</f>
        <v>1830.1833333333334</v>
      </c>
      <c r="BG537" s="27">
        <f>IF($O537&gt;=BG$1,$S537+$Y537+$Z537,$Y537+$Z537)</f>
        <v>1830.1833333333334</v>
      </c>
      <c r="BH537" s="27">
        <f>IF($O537&gt;=BH$1,$S537+$Y537+$Z537,$Y537+$Z537)</f>
        <v>1830.1833333333334</v>
      </c>
      <c r="BI537" s="27">
        <f>IF($O537&gt;=BI$1,$S537+$Y537+$Z537,$Y537+$Z537)</f>
        <v>1830.1833333333334</v>
      </c>
      <c r="BJ537" s="27">
        <f>IF($O537&gt;=BJ$1,$S537+$Y537+$Z537,$Y537+$Z537)</f>
        <v>1830.1833333333334</v>
      </c>
      <c r="BK537" s="27">
        <f>IF($O537&gt;=BK$1,$S537+$Y537+$Z537,$Y537+$Z537)</f>
        <v>1830.1833333333334</v>
      </c>
      <c r="BL537" s="27">
        <f>IF($O537&gt;=BL$1,$S537+$Y537+$Z537,$Y537+$Z537)</f>
        <v>1830.1833333333334</v>
      </c>
      <c r="BM537" s="27">
        <f>IF($O537&gt;=BM$1,$S537+$Y537+$Z537,$Y537+$Z537)</f>
        <v>1830.1833333333334</v>
      </c>
      <c r="BN537" s="27">
        <f>IF($O537&gt;=BN$1,$S537+$Y537+$Z537,$Y537+$Z537)</f>
        <v>1830.1833333333334</v>
      </c>
      <c r="BO537" s="27">
        <f>IF($O537&gt;=BO$1,$S537+$Y537+$Z537,$Y537+$Z537)</f>
        <v>1830.1833333333334</v>
      </c>
      <c r="BP537" s="27">
        <f>IF($O537&gt;=BP$1,$S537+$Y537+$Z537,$Y537+$Z537)</f>
        <v>1830.1833333333334</v>
      </c>
      <c r="BQ537" s="27">
        <f>IF($O537&gt;=BQ$1,$S537+$Y537+$Z537,$Y537+$Z537)</f>
        <v>1830.1833333333334</v>
      </c>
      <c r="BR537" s="27">
        <f>IF($O537&gt;=BR$1,$S537+$Y537+$Z537,$Y537+$Z537)</f>
        <v>1830.1833333333334</v>
      </c>
      <c r="BS537" s="27">
        <f>IF($O537&gt;=BS$1,$S537+$Y537+$Z537,$Y537+$Z537)</f>
        <v>1830.1833333333334</v>
      </c>
      <c r="BT537" s="27">
        <f>IF($O537&gt;=BT$1,$S537+$Y537+$Z537,$Y537+$Z537)</f>
        <v>1830.1833333333334</v>
      </c>
      <c r="BU537" s="27">
        <f>IF($O537&gt;=BU$1,$S537+$Y537+$Z537,$Y537+$Z537)</f>
        <v>1830.1833333333334</v>
      </c>
      <c r="BV537" s="27">
        <f>IF($O537&gt;=BV$1,$S537+$Y537+$Z537,$Y537+$Z537)</f>
        <v>1830.1833333333334</v>
      </c>
      <c r="BW537" s="27">
        <f>IF($O537&gt;=BW$1,$S537+$Y537+$Z537,$Y537+$Z537)</f>
        <v>1830.1833333333334</v>
      </c>
      <c r="BX537" s="27">
        <f>IF($O537&gt;=BX$1,$S537+$Y537+$Z537,$Y537+$Z537)</f>
        <v>1830.1833333333334</v>
      </c>
      <c r="BY537" s="27">
        <f>IF($O537&gt;=BY$1,$S537+$Y537+$Z537,$Y537+$Z537)</f>
        <v>1830.1833333333334</v>
      </c>
      <c r="BZ537" s="27">
        <f>IF($O537&gt;=BZ$1,$S537+$Y537+$Z537,$Y537+$Z537)</f>
        <v>1830.1833333333334</v>
      </c>
      <c r="CA537" s="27">
        <f>IF($O537&gt;=CA$1,$S537+$Y537+$Z537,$Y537+$Z537)</f>
        <v>1830.1833333333334</v>
      </c>
      <c r="CB537" s="27">
        <f>IF($O537&gt;=CB$1,$S537+$Y537+$Z537,$Y537+$Z537)</f>
        <v>1830.1833333333334</v>
      </c>
      <c r="CC537" s="27">
        <f>IF($O537&gt;=CC$1,$S537+$Y537+$Z537,$Y537+$Z537)</f>
        <v>1830.1833333333334</v>
      </c>
      <c r="CD537" s="27">
        <f>IF($O537&gt;=CD$1,$S537+$Y537+$Z537,$Y537+$Z537)</f>
        <v>1830.1833333333334</v>
      </c>
      <c r="CE537" s="27">
        <f>IF($O537&gt;=CE$1,$S537+$Y537+$Z537,$Y537+$Z537)</f>
        <v>1830.1833333333334</v>
      </c>
      <c r="CF537" s="27">
        <f>IF($O537&gt;=CF$1,$S537+$Y537+$Z537,$Y537+$Z537)</f>
        <v>1830.1833333333334</v>
      </c>
      <c r="CG537" s="27">
        <f>IF($O537&gt;=CG$1,$S537+$Y537+$Z537,$Y537+$Z537)</f>
        <v>1830.1833333333334</v>
      </c>
      <c r="CH537" s="27">
        <f>IF($O537&gt;=CH$1,$S537+$Y537+$Z537,$Y537+$Z537)</f>
        <v>1830.1833333333334</v>
      </c>
      <c r="CI537" s="27">
        <f>IF($O537&gt;=CI$1,$S537+$Y537+$Z537,$Y537+$Z537)</f>
        <v>1830.1833333333334</v>
      </c>
      <c r="CJ537" s="27">
        <f>IF($O537&gt;=CJ$1,$S537+$Y537+$Z537,$Y537+$Z537)</f>
        <v>1830.1833333333334</v>
      </c>
      <c r="CK537" s="27">
        <f>IF($O537&gt;=CK$1,$S537+$Y537+$Z537,$Y537+$Z537)</f>
        <v>1830.1833333333334</v>
      </c>
      <c r="CL537" s="27">
        <f>IF($O537&gt;=CL$1,$S537+$Y537+$Z537,$Y537+$Z537)</f>
        <v>1830.1833333333334</v>
      </c>
      <c r="CM537" s="27">
        <f>IF($O537&gt;=CM$1,$S537+$Y537+$Z537,$Y537+$Z537)</f>
        <v>1830.1833333333334</v>
      </c>
      <c r="CN537" s="27">
        <f>IF($O537&gt;=CN$1,$S537+$Y537,$Y537)</f>
        <v>1430.1833333333334</v>
      </c>
      <c r="CO537" s="27">
        <f>IF($O537&gt;=CO$1,$S537+$Y537,$Y537)</f>
        <v>1430.1833333333334</v>
      </c>
      <c r="CP537" s="27">
        <f>IF($O537&gt;=CP$1,$S537+$Y537,$Y537)</f>
        <v>1430.1833333333334</v>
      </c>
      <c r="CQ537" s="27">
        <f>IF($O537&gt;=CQ$1,$S537+$Y537,$Y537)</f>
        <v>1430.1833333333334</v>
      </c>
      <c r="CR537" s="27">
        <f>IF($O537&gt;=CR$1,$S537+$Y537,$Y537)</f>
        <v>1430.1833333333334</v>
      </c>
      <c r="CS537" s="27">
        <f>IF($O537&gt;=CS$1,$S537+$Y537,$Y537)</f>
        <v>1430.1833333333334</v>
      </c>
      <c r="CT537" s="27">
        <f>IF($O537&gt;=CT$1,$S537+$Y537,$Y537)</f>
        <v>1430.1833333333334</v>
      </c>
      <c r="CU537" s="27">
        <f>IF($O537&gt;=CU$1,$S537+$Y537,$Y537)</f>
        <v>1430.1833333333334</v>
      </c>
      <c r="CV537" s="27">
        <f>IF($O537&gt;=CV$1,$S537+$Y537,$Y537)</f>
        <v>1430.1833333333334</v>
      </c>
      <c r="CW537" s="27">
        <f>IF($O537&gt;=CW$1,$S537+$Y537,$Y537)</f>
        <v>1430.1833333333334</v>
      </c>
      <c r="CX537" s="27">
        <f>IF($O537&gt;=CX$1,$S537+$Y537,$Y537)</f>
        <v>1430.1833333333334</v>
      </c>
      <c r="CY537" s="27">
        <f>IF($O537&gt;=CY$1,$S537+$Y537,$Y537)</f>
        <v>1430.1833333333334</v>
      </c>
      <c r="CZ537" s="27">
        <f>IF($O537&gt;=CZ$1,$S537+$Y537,$Y537)</f>
        <v>1430.1833333333334</v>
      </c>
      <c r="DA537" s="27">
        <f>IF($O537&gt;=DA$1,$S537+$Y537,$Y537)</f>
        <v>1430.1833333333334</v>
      </c>
      <c r="DB537" s="27">
        <f>IF($O537&gt;=DB$1,$S537+$Y537,$Y537)</f>
        <v>1430.1833333333334</v>
      </c>
      <c r="DC537" s="27">
        <f>IF($O537&gt;=DC$1,$S537+$Y537,$Y537)</f>
        <v>1430.1833333333334</v>
      </c>
      <c r="DD537" s="27">
        <f>IF($O537&gt;=DD$1,$S537+$Y537,$Y537)</f>
        <v>1430.1833333333334</v>
      </c>
      <c r="DE537" s="27">
        <f>IF($O537&gt;=DE$1,$S537+$Y537,$Y537)</f>
        <v>1430.1833333333334</v>
      </c>
      <c r="DF537" s="27">
        <f>IF($O537&gt;=DF$1,$S537+$Y537,$Y537)</f>
        <v>1430.1833333333334</v>
      </c>
      <c r="DG537" s="27">
        <f>IF($O537&gt;=DG$1,$S537+$Y537,$Y537)</f>
        <v>1430.1833333333334</v>
      </c>
      <c r="DH537" s="27">
        <f>IF($O537&gt;=DH$1,$S537+$Y537,$Y537)</f>
        <v>1430.1833333333334</v>
      </c>
      <c r="DI537" s="27">
        <f>IF($O537&gt;=DI$1,$S537+$Y537,$Y537)</f>
        <v>1430.1833333333334</v>
      </c>
      <c r="DJ537" s="27">
        <f>IF($O537&gt;=DJ$1,$S537+$Y537,$Y537)</f>
        <v>1430.1833333333334</v>
      </c>
      <c r="DK537" s="27">
        <f>IF($O537&gt;=DK$1,$S537+$Y537,$Y537)</f>
        <v>1430.1833333333334</v>
      </c>
      <c r="DL537" s="27">
        <f>IF($O537&gt;=DL$1,$S537+$Y537,$Y537)</f>
        <v>0</v>
      </c>
      <c r="DM537" s="27">
        <f>IF($O537&gt;=DM$1,$S537+$Y537,$Y537)</f>
        <v>0</v>
      </c>
      <c r="DN537" s="27">
        <f>IF($O537&gt;=DN$1,$S537+$Y537,$Y537)</f>
        <v>0</v>
      </c>
      <c r="DO537" s="27">
        <f>IF($O537&gt;=DO$1,$S537+$Y537,$Y537)</f>
        <v>0</v>
      </c>
      <c r="DP537" s="27">
        <f>IF($O537&gt;=DP$1,$S537+$Y537,$Y537)</f>
        <v>0</v>
      </c>
      <c r="DQ537" s="27">
        <f>IF($O537&gt;=DQ$1,$S537+$Y537,$Y537)</f>
        <v>0</v>
      </c>
      <c r="DR537" s="27">
        <f>IF($O537&gt;=DR$1,$S537+$Y537,$Y537)</f>
        <v>0</v>
      </c>
      <c r="DS537" s="27">
        <f>IF($O537&gt;=DS$1,$S537+$Y537,$Y537)</f>
        <v>0</v>
      </c>
      <c r="DT537" s="27">
        <f>IF($O537&gt;=DT$1,$S537+$Y537,$Y537)</f>
        <v>0</v>
      </c>
      <c r="DU537" s="27">
        <f>IF($O537&gt;=DU$1,$S537+$Y537,$Y537)</f>
        <v>0</v>
      </c>
      <c r="DV537" s="27">
        <f>IF($O537&gt;=DV$1,$S537+$Y537,$Y537)</f>
        <v>0</v>
      </c>
      <c r="DW537" s="27">
        <f>IF($O537&gt;=DW$1,$S537+$Y537,$Y537)</f>
        <v>0</v>
      </c>
      <c r="DX537" s="27">
        <f>IF($O537&gt;=DX$1,$S537+$Y537,$Y537)</f>
        <v>0</v>
      </c>
      <c r="DY537" s="27">
        <f>IF($O537&gt;=DY$1,$S537+$Y537,$Y537)</f>
        <v>0</v>
      </c>
      <c r="DZ537" s="27">
        <f>IF($O537&gt;=DZ$1,$S537+$Y537,$Y537)</f>
        <v>0</v>
      </c>
      <c r="EA537" s="27">
        <f>IF($O537&gt;=EA$1,$S537+$Y537,$Y537)</f>
        <v>0</v>
      </c>
      <c r="EB537" s="27">
        <f>IF($O537&gt;=EB$1,$S537+$Y537,$Y537)</f>
        <v>0</v>
      </c>
      <c r="EC537" s="27">
        <f>IF($O537&gt;=EC$1,$S537+$Y537,$Y537)</f>
        <v>0</v>
      </c>
      <c r="ED537" s="27">
        <f>IF($O537&gt;=ED$1,$S537+$Y537,$Y537)</f>
        <v>0</v>
      </c>
      <c r="EE537" s="27">
        <f>IF($O537&gt;=EE$1,$S537+$Y537,$Y537)</f>
        <v>0</v>
      </c>
      <c r="EF537" s="27">
        <f>IF($O537&gt;=EF$1,$S537+$Y537,$Y537)</f>
        <v>0</v>
      </c>
      <c r="EG537" s="27">
        <f>IF($O537&gt;=EG$1,$S537+$Y537,$Y537)</f>
        <v>0</v>
      </c>
      <c r="EH537" s="27">
        <f>IF($O537&gt;=EH$1,$S537+$Y537,$Y537)</f>
        <v>0</v>
      </c>
      <c r="EI537" s="27">
        <f>IF($O537&gt;=EI$1,$S537+$Y537,$Y537)</f>
        <v>0</v>
      </c>
      <c r="EJ537" s="27">
        <f>IF($O537&gt;=EJ$1,$S537+$Y537,$Y537)</f>
        <v>0</v>
      </c>
      <c r="EK537" s="27">
        <f>IF($O537&gt;=EK$1,$S537+$Y537,$Y537)</f>
        <v>0</v>
      </c>
      <c r="EL537" s="27">
        <f>IF($O537&gt;=EL$1,$S537+$Y537,$Y537)</f>
        <v>0</v>
      </c>
      <c r="EM537" s="27">
        <f>IF($O537&gt;=EM$1,$S537+$Y537,$Y537)</f>
        <v>0</v>
      </c>
      <c r="EN537" s="27">
        <f>IF($O537&gt;=EN$1,$S537+$Y537,$Y537)</f>
        <v>0</v>
      </c>
      <c r="EO537" s="27">
        <f>IF($O537&gt;=EO$1,$S537+$Y537,$Y537)</f>
        <v>0</v>
      </c>
      <c r="EP537" s="27">
        <f>IF($O537&gt;=EP$1,$S537+$Y537,$Y537)</f>
        <v>0</v>
      </c>
      <c r="EQ537" s="27">
        <f>IF($O537&gt;=EQ$1,$S537+$Y537,$Y537)</f>
        <v>0</v>
      </c>
      <c r="ER537" s="27">
        <f>IF($O537&gt;=ER$1,$S537+$Y537,$Y537)</f>
        <v>0</v>
      </c>
      <c r="ES537" s="27">
        <f>IF($O537&gt;=ES$1,$S537+$Y537,$Y537)</f>
        <v>0</v>
      </c>
      <c r="ET537" s="27">
        <f>IF($O537&gt;=ET$1,$S537+$Y537,$Y537)</f>
        <v>0</v>
      </c>
      <c r="EU537" s="27">
        <f>IF($O537&gt;=EU$1,$S537+$Y537,$Y537)</f>
        <v>0</v>
      </c>
      <c r="EV537" s="27">
        <f>IF($O537&gt;=EV$1,$S537,0)</f>
        <v>0</v>
      </c>
      <c r="EW537" s="27">
        <f>IF($O537&gt;=EW$1,$S537,0)</f>
        <v>0</v>
      </c>
      <c r="EX537" s="27">
        <f>IF($O537&gt;=EX$1,$S537,0)</f>
        <v>0</v>
      </c>
      <c r="EY537" s="27">
        <f>IF($O537&gt;=EY$1,$S537,0)</f>
        <v>0</v>
      </c>
      <c r="EZ537" s="27">
        <f>IF($O537&gt;=EZ$1,$S537,0)</f>
        <v>0</v>
      </c>
      <c r="FA537" s="27">
        <f>IF($O537&gt;=FA$1,$S537,0)</f>
        <v>0</v>
      </c>
      <c r="FB537" s="27">
        <f>IF($O537&gt;=FB$1,$S537,0)</f>
        <v>0</v>
      </c>
      <c r="FC537" s="27">
        <f>IF($O537&gt;=FC$1,$S537,0)</f>
        <v>0</v>
      </c>
      <c r="FD537" s="27">
        <f>IF($O537&gt;=FD$1,$S537,0)</f>
        <v>0</v>
      </c>
      <c r="FE537" s="27">
        <f>IF($O537&gt;=FE$1,$S537,0)</f>
        <v>0</v>
      </c>
      <c r="FF537" s="27">
        <f>IF($O537&gt;=FF$1,$S537,0)</f>
        <v>0</v>
      </c>
      <c r="FG537" s="27">
        <f>IF($O537&gt;=FG$1,$S537,0)</f>
        <v>0</v>
      </c>
      <c r="FH537" s="27">
        <f>IF($O537&gt;=FH$1,$S537,0)</f>
        <v>0</v>
      </c>
      <c r="FI537" s="27">
        <f>IF($O537&gt;=FI$1,$S537,0)</f>
        <v>0</v>
      </c>
      <c r="FJ537" s="27">
        <f>IF($O537&gt;=FJ$1,$S537,0)</f>
        <v>0</v>
      </c>
      <c r="FK537" s="27">
        <f>IF($O537&gt;=FK$1,$S537,0)</f>
        <v>0</v>
      </c>
      <c r="FL537" s="27">
        <f>IF($O537&gt;=FL$1,$S537,0)</f>
        <v>0</v>
      </c>
      <c r="FM537" s="27">
        <f>IF($O537&gt;=FM$1,$S537,0)</f>
        <v>0</v>
      </c>
      <c r="FN537" s="27">
        <f>IF($O537&gt;=FN$1,$S537,0)</f>
        <v>0</v>
      </c>
      <c r="FO537" s="27">
        <f>IF($O537&gt;=FO$1,$S537,0)</f>
        <v>0</v>
      </c>
      <c r="FP537" s="27">
        <f>IF($O537&gt;=FP$1,$S537,0)</f>
        <v>0</v>
      </c>
      <c r="FQ537" s="27">
        <f>IF($O537&gt;=FQ$1,$S537,0)</f>
        <v>0</v>
      </c>
      <c r="FR537" s="27">
        <f>IF($O537&gt;=FR$1,$S537,0)</f>
        <v>0</v>
      </c>
      <c r="FS537" s="27">
        <f>IF($O537&gt;=FS$1,$S537,0)</f>
        <v>0</v>
      </c>
      <c r="FT537" s="27">
        <f>IF($O537&gt;=FT$1,$S537,0)</f>
        <v>0</v>
      </c>
      <c r="FU537" s="27">
        <f>IF($O537&gt;=FU$1,$S537,0)</f>
        <v>0</v>
      </c>
      <c r="FV537" s="27">
        <f>IF($O537&gt;=FV$1,$S537,0)</f>
        <v>0</v>
      </c>
      <c r="FW537" s="27">
        <f>IF($O537&gt;=FW$1,$S537,0)</f>
        <v>0</v>
      </c>
      <c r="FX537" s="27">
        <f>IF($O537&gt;=FX$1,$S537,0)</f>
        <v>0</v>
      </c>
      <c r="FY537" s="27">
        <f>IF($O537&gt;=FY$1,$S537,0)</f>
        <v>0</v>
      </c>
      <c r="FZ537" s="27">
        <f>IF($O537&gt;=FZ$1,$S537,0)</f>
        <v>0</v>
      </c>
      <c r="GA537" s="27">
        <f>IF($O537&gt;=GA$1,$S537,0)</f>
        <v>0</v>
      </c>
      <c r="GB537" s="27">
        <f>IF($O537&gt;=GB$1,$S537,0)</f>
        <v>0</v>
      </c>
      <c r="GC537" s="27">
        <f>IF($O537&gt;=GC$1,$S537,0)</f>
        <v>0</v>
      </c>
      <c r="GD537" s="27">
        <f>IF($O537&gt;=GD$1,$S537,0)</f>
        <v>0</v>
      </c>
      <c r="GE537" s="27">
        <f>IF($O537&gt;=GE$1,$S537,0)</f>
        <v>0</v>
      </c>
      <c r="GF537" s="27">
        <f>IF($O537&gt;=GF$1,$S537,0)</f>
        <v>0</v>
      </c>
      <c r="GG537" s="27">
        <f>IF($O537&gt;=GG$1,$S537,0)</f>
        <v>0</v>
      </c>
      <c r="GH537" s="27">
        <f>IF($O537&gt;=GH$1,$S537,0)</f>
        <v>0</v>
      </c>
      <c r="GI537" s="27">
        <f>IF($O537&gt;=GI$1,$S537,0)</f>
        <v>0</v>
      </c>
      <c r="GJ537" s="27">
        <f>IF($O537&gt;=GJ$1,$S537,0)</f>
        <v>0</v>
      </c>
      <c r="GK537" s="27">
        <f>IF($O537&gt;=GK$1,$S537,0)</f>
        <v>0</v>
      </c>
      <c r="GL537" s="27">
        <f>IF($O537&gt;=GL$1,$S537,0)</f>
        <v>0</v>
      </c>
      <c r="GM537" s="27">
        <f>IF($O537&gt;=GM$1,$S537,0)</f>
        <v>0</v>
      </c>
      <c r="GN537" s="27">
        <f>IF($O537&gt;=GN$1,$S537,0)</f>
        <v>0</v>
      </c>
      <c r="GO537" s="27">
        <f>IF($O537&gt;=GO$1,$S537,0)</f>
        <v>0</v>
      </c>
      <c r="GP537" s="27">
        <f>IF($O537&gt;=GP$1,$S537,0)</f>
        <v>0</v>
      </c>
      <c r="GQ537" s="27">
        <f>IF($O537&gt;=GQ$1,$S537,0)</f>
        <v>0</v>
      </c>
      <c r="GR537" s="27">
        <f>IF($O537&gt;=GR$1,$S537,0)</f>
        <v>0</v>
      </c>
      <c r="GS537" s="27">
        <f>IF($O537&gt;=GS$1,$S537,0)</f>
        <v>0</v>
      </c>
      <c r="GT537" s="27">
        <f>IF($O537&gt;=GT$1,$S537,0)</f>
        <v>0</v>
      </c>
      <c r="GU537" s="27">
        <f>IF($O537&gt;=GU$1,$S537,0)</f>
        <v>0</v>
      </c>
      <c r="GV537" s="27">
        <f>IF($O537&gt;=GV$1,$S537,0)</f>
        <v>0</v>
      </c>
      <c r="GW537" s="27">
        <f>IF($O537&gt;=GW$1,$S537,0)</f>
        <v>0</v>
      </c>
      <c r="GX537" s="27">
        <f>IF($O537&gt;=GX$1,$S537,0)</f>
        <v>0</v>
      </c>
      <c r="GY537" s="27">
        <f>IF($O537&gt;=GY$1,$S537,0)</f>
        <v>0</v>
      </c>
      <c r="GZ537" s="27">
        <f>IF($O537&gt;=GZ$1,$S537,0)</f>
        <v>0</v>
      </c>
      <c r="HA537" s="27">
        <f>IF($O537&gt;=HA$1,$S537,0)</f>
        <v>0</v>
      </c>
      <c r="HB537" s="27">
        <f>IF($O537&gt;=HB$1,$S537,0)</f>
        <v>0</v>
      </c>
      <c r="HC537" s="27">
        <f>IF($O537&gt;=HC$1,$S537,0)</f>
        <v>0</v>
      </c>
    </row>
    <row r="538" spans="1:211">
      <c r="A538" s="3">
        <v>68780</v>
      </c>
      <c r="B538" s="3" t="s">
        <v>537</v>
      </c>
      <c r="C538" s="3" t="s">
        <v>492</v>
      </c>
      <c r="D538" s="3">
        <v>58</v>
      </c>
      <c r="E538" s="4">
        <v>35156</v>
      </c>
      <c r="F538" s="5">
        <v>22.232876712328768</v>
      </c>
      <c r="G538" s="3" t="s">
        <v>446</v>
      </c>
      <c r="H538" s="4">
        <v>22195</v>
      </c>
      <c r="I538" s="9" t="s">
        <v>879</v>
      </c>
      <c r="J538" s="5">
        <v>4346.6400000000003</v>
      </c>
      <c r="K538" s="31">
        <v>280</v>
      </c>
      <c r="L538" s="32">
        <v>22</v>
      </c>
      <c r="M538" s="33">
        <f>VLOOKUP(L538,FIND,3,TRUE)</f>
        <v>1.3</v>
      </c>
      <c r="N538" s="32">
        <f>IF(L538&gt;30,180,VLOOKUP(L538,TEMPO,2,FALSE))</f>
        <v>132</v>
      </c>
      <c r="O538" s="32">
        <f>IF(R538&gt;0,4,N538)</f>
        <v>132</v>
      </c>
      <c r="P538" s="96">
        <f>J538*M538*L538</f>
        <v>124313.90400000001</v>
      </c>
      <c r="Q538" s="96">
        <f>10934.45*2</f>
        <v>21868.9</v>
      </c>
      <c r="R538" s="96">
        <f>IF(P538&lt;=Q538,P538/4,0)</f>
        <v>0</v>
      </c>
      <c r="S538" s="5">
        <f>IF(P538&gt;=Q538,P538/N538,0)</f>
        <v>941.77200000000005</v>
      </c>
      <c r="T538" s="3"/>
      <c r="U538" s="3">
        <f>IF(T538="",1,0)</f>
        <v>1</v>
      </c>
      <c r="V538" s="3">
        <v>125</v>
      </c>
      <c r="W538" s="5">
        <v>0</v>
      </c>
      <c r="X538" s="5">
        <v>245.73</v>
      </c>
      <c r="Y538" s="5">
        <f>X538*W538</f>
        <v>0</v>
      </c>
      <c r="Z538" s="5">
        <v>400</v>
      </c>
      <c r="AA538" s="5">
        <f>S538+Y538+Z538</f>
        <v>1341.7719999999999</v>
      </c>
      <c r="AB538" s="39">
        <f>(J538/12+J538/12*1.3333333333+450/12+J538/30*6/12+J538)*1.3+Y538+Z538+153.9</f>
        <v>7446.1931999843046</v>
      </c>
      <c r="AC538" s="39" t="s">
        <v>492</v>
      </c>
      <c r="AD538" s="39">
        <f>J538*1.3+400+153.9</f>
        <v>6204.5320000000002</v>
      </c>
      <c r="AE538" s="39">
        <f>SUMIFS('CUSTO MENSAL FUNC NOVO'!H:H,'CUSTO MENSAL FUNC NOVO'!A:A,'VALORES MENSAIS'!AC538)</f>
        <v>4093.605</v>
      </c>
      <c r="AF538" s="27">
        <f>IF($R538&gt;0,$R538,$S538)+$Y538+$Z538</f>
        <v>1341.7719999999999</v>
      </c>
      <c r="AG538" s="27">
        <f>IF($R538&gt;0,$R538,$S538)+$Y538+$Z538</f>
        <v>1341.7719999999999</v>
      </c>
      <c r="AH538" s="27">
        <f>IF($R538&gt;0,$R538,$S538)+$Y538+$Z538</f>
        <v>1341.7719999999999</v>
      </c>
      <c r="AI538" s="27">
        <f>IF($R538&gt;0,$R538,$S538)+$Y538+$Z538</f>
        <v>1341.7719999999999</v>
      </c>
      <c r="AJ538" s="27">
        <f>IF($O538&gt;=AJ$1,$S538+$Y538+$Z538,$Y538+$Z538)</f>
        <v>1341.7719999999999</v>
      </c>
      <c r="AK538" s="27">
        <f>IF($O538&gt;=AK$1,$S538+$Y538+$Z538,$Y538+$Z538)</f>
        <v>1341.7719999999999</v>
      </c>
      <c r="AL538" s="27">
        <f>IF($O538&gt;=AL$1,$S538+$Y538+$Z538,$Y538+$Z538)</f>
        <v>1341.7719999999999</v>
      </c>
      <c r="AM538" s="27">
        <f>IF($O538&gt;=AM$1,$S538+$Y538+$Z538,$Y538+$Z538)</f>
        <v>1341.7719999999999</v>
      </c>
      <c r="AN538" s="27">
        <f>IF($O538&gt;=AN$1,$S538+$Y538+$Z538,$Y538+$Z538)</f>
        <v>1341.7719999999999</v>
      </c>
      <c r="AO538" s="27">
        <f>IF($O538&gt;=AO$1,$S538+$Y538+$Z538,$Y538+$Z538)</f>
        <v>1341.7719999999999</v>
      </c>
      <c r="AP538" s="27">
        <f>IF($O538&gt;=AP$1,$S538+$Y538+$Z538,$Y538+$Z538)</f>
        <v>1341.7719999999999</v>
      </c>
      <c r="AQ538" s="27">
        <f>IF($O538&gt;=AQ$1,$S538+$Y538+$Z538,$Y538+$Z538)</f>
        <v>1341.7719999999999</v>
      </c>
      <c r="AR538" s="27">
        <f>IF($O538&gt;=AR$1,$S538+$Y538+$Z538,$Y538+$Z538)</f>
        <v>1341.7719999999999</v>
      </c>
      <c r="AS538" s="27">
        <f>IF($O538&gt;=AS$1,$S538+$Y538+$Z538,$Y538+$Z538)</f>
        <v>1341.7719999999999</v>
      </c>
      <c r="AT538" s="27">
        <f>IF($O538&gt;=AT$1,$S538+$Y538+$Z538,$Y538+$Z538)</f>
        <v>1341.7719999999999</v>
      </c>
      <c r="AU538" s="27">
        <f>IF($O538&gt;=AU$1,$S538+$Y538+$Z538,$Y538+$Z538)</f>
        <v>1341.7719999999999</v>
      </c>
      <c r="AV538" s="27">
        <f>IF($O538&gt;=AV$1,$S538+$Y538+$Z538,$Y538+$Z538)</f>
        <v>1341.7719999999999</v>
      </c>
      <c r="AW538" s="27">
        <f>IF($O538&gt;=AW$1,$S538+$Y538+$Z538,$Y538+$Z538)</f>
        <v>1341.7719999999999</v>
      </c>
      <c r="AX538" s="27">
        <f>IF($O538&gt;=AX$1,$S538+$Y538+$Z538,$Y538+$Z538)</f>
        <v>1341.7719999999999</v>
      </c>
      <c r="AY538" s="27">
        <f>IF($O538&gt;=AY$1,$S538+$Y538+$Z538,$Y538+$Z538)</f>
        <v>1341.7719999999999</v>
      </c>
      <c r="AZ538" s="27">
        <f>IF($O538&gt;=AZ$1,$S538+$Y538+$Z538,$Y538+$Z538)</f>
        <v>1341.7719999999999</v>
      </c>
      <c r="BA538" s="27">
        <f>IF($O538&gt;=BA$1,$S538+$Y538+$Z538,$Y538+$Z538)</f>
        <v>1341.7719999999999</v>
      </c>
      <c r="BB538" s="27">
        <f>IF($O538&gt;=BB$1,$S538+$Y538+$Z538,$Y538+$Z538)</f>
        <v>1341.7719999999999</v>
      </c>
      <c r="BC538" s="27">
        <f>IF($O538&gt;=BC$1,$S538+$Y538+$Z538,$Y538+$Z538)</f>
        <v>1341.7719999999999</v>
      </c>
      <c r="BD538" s="27">
        <f>IF($O538&gt;=BD$1,$S538+$Y538+$Z538,$Y538+$Z538)</f>
        <v>1341.7719999999999</v>
      </c>
      <c r="BE538" s="27">
        <f>IF($O538&gt;=BE$1,$S538+$Y538+$Z538,$Y538+$Z538)</f>
        <v>1341.7719999999999</v>
      </c>
      <c r="BF538" s="27">
        <f>IF($O538&gt;=BF$1,$S538+$Y538+$Z538,$Y538+$Z538)</f>
        <v>1341.7719999999999</v>
      </c>
      <c r="BG538" s="27">
        <f>IF($O538&gt;=BG$1,$S538+$Y538+$Z538,$Y538+$Z538)</f>
        <v>1341.7719999999999</v>
      </c>
      <c r="BH538" s="27">
        <f>IF($O538&gt;=BH$1,$S538+$Y538+$Z538,$Y538+$Z538)</f>
        <v>1341.7719999999999</v>
      </c>
      <c r="BI538" s="27">
        <f>IF($O538&gt;=BI$1,$S538+$Y538+$Z538,$Y538+$Z538)</f>
        <v>1341.7719999999999</v>
      </c>
      <c r="BJ538" s="27">
        <f>IF($O538&gt;=BJ$1,$S538+$Y538+$Z538,$Y538+$Z538)</f>
        <v>1341.7719999999999</v>
      </c>
      <c r="BK538" s="27">
        <f>IF($O538&gt;=BK$1,$S538+$Y538+$Z538,$Y538+$Z538)</f>
        <v>1341.7719999999999</v>
      </c>
      <c r="BL538" s="27">
        <f>IF($O538&gt;=BL$1,$S538+$Y538+$Z538,$Y538+$Z538)</f>
        <v>1341.7719999999999</v>
      </c>
      <c r="BM538" s="27">
        <f>IF($O538&gt;=BM$1,$S538+$Y538+$Z538,$Y538+$Z538)</f>
        <v>1341.7719999999999</v>
      </c>
      <c r="BN538" s="27">
        <f>IF($O538&gt;=BN$1,$S538+$Y538+$Z538,$Y538+$Z538)</f>
        <v>1341.7719999999999</v>
      </c>
      <c r="BO538" s="27">
        <f>IF($O538&gt;=BO$1,$S538+$Y538+$Z538,$Y538+$Z538)</f>
        <v>1341.7719999999999</v>
      </c>
      <c r="BP538" s="27">
        <f>IF($O538&gt;=BP$1,$S538+$Y538+$Z538,$Y538+$Z538)</f>
        <v>1341.7719999999999</v>
      </c>
      <c r="BQ538" s="27">
        <f>IF($O538&gt;=BQ$1,$S538+$Y538+$Z538,$Y538+$Z538)</f>
        <v>1341.7719999999999</v>
      </c>
      <c r="BR538" s="27">
        <f>IF($O538&gt;=BR$1,$S538+$Y538+$Z538,$Y538+$Z538)</f>
        <v>1341.7719999999999</v>
      </c>
      <c r="BS538" s="27">
        <f>IF($O538&gt;=BS$1,$S538+$Y538+$Z538,$Y538+$Z538)</f>
        <v>1341.7719999999999</v>
      </c>
      <c r="BT538" s="27">
        <f>IF($O538&gt;=BT$1,$S538+$Y538+$Z538,$Y538+$Z538)</f>
        <v>1341.7719999999999</v>
      </c>
      <c r="BU538" s="27">
        <f>IF($O538&gt;=BU$1,$S538+$Y538+$Z538,$Y538+$Z538)</f>
        <v>1341.7719999999999</v>
      </c>
      <c r="BV538" s="27">
        <f>IF($O538&gt;=BV$1,$S538+$Y538+$Z538,$Y538+$Z538)</f>
        <v>1341.7719999999999</v>
      </c>
      <c r="BW538" s="27">
        <f>IF($O538&gt;=BW$1,$S538+$Y538+$Z538,$Y538+$Z538)</f>
        <v>1341.7719999999999</v>
      </c>
      <c r="BX538" s="27">
        <f>IF($O538&gt;=BX$1,$S538+$Y538+$Z538,$Y538+$Z538)</f>
        <v>1341.7719999999999</v>
      </c>
      <c r="BY538" s="27">
        <f>IF($O538&gt;=BY$1,$S538+$Y538+$Z538,$Y538+$Z538)</f>
        <v>1341.7719999999999</v>
      </c>
      <c r="BZ538" s="27">
        <f>IF($O538&gt;=BZ$1,$S538+$Y538+$Z538,$Y538+$Z538)</f>
        <v>1341.7719999999999</v>
      </c>
      <c r="CA538" s="27">
        <f>IF($O538&gt;=CA$1,$S538+$Y538+$Z538,$Y538+$Z538)</f>
        <v>1341.7719999999999</v>
      </c>
      <c r="CB538" s="27">
        <f>IF($O538&gt;=CB$1,$S538+$Y538+$Z538,$Y538+$Z538)</f>
        <v>1341.7719999999999</v>
      </c>
      <c r="CC538" s="27">
        <f>IF($O538&gt;=CC$1,$S538+$Y538+$Z538,$Y538+$Z538)</f>
        <v>1341.7719999999999</v>
      </c>
      <c r="CD538" s="27">
        <f>IF($O538&gt;=CD$1,$S538+$Y538+$Z538,$Y538+$Z538)</f>
        <v>1341.7719999999999</v>
      </c>
      <c r="CE538" s="27">
        <f>IF($O538&gt;=CE$1,$S538+$Y538+$Z538,$Y538+$Z538)</f>
        <v>1341.7719999999999</v>
      </c>
      <c r="CF538" s="27">
        <f>IF($O538&gt;=CF$1,$S538+$Y538+$Z538,$Y538+$Z538)</f>
        <v>1341.7719999999999</v>
      </c>
      <c r="CG538" s="27">
        <f>IF($O538&gt;=CG$1,$S538+$Y538+$Z538,$Y538+$Z538)</f>
        <v>1341.7719999999999</v>
      </c>
      <c r="CH538" s="27">
        <f>IF($O538&gt;=CH$1,$S538+$Y538+$Z538,$Y538+$Z538)</f>
        <v>1341.7719999999999</v>
      </c>
      <c r="CI538" s="27">
        <f>IF($O538&gt;=CI$1,$S538+$Y538+$Z538,$Y538+$Z538)</f>
        <v>1341.7719999999999</v>
      </c>
      <c r="CJ538" s="27">
        <f>IF($O538&gt;=CJ$1,$S538+$Y538+$Z538,$Y538+$Z538)</f>
        <v>1341.7719999999999</v>
      </c>
      <c r="CK538" s="27">
        <f>IF($O538&gt;=CK$1,$S538+$Y538+$Z538,$Y538+$Z538)</f>
        <v>1341.7719999999999</v>
      </c>
      <c r="CL538" s="27">
        <f>IF($O538&gt;=CL$1,$S538+$Y538+$Z538,$Y538+$Z538)</f>
        <v>1341.7719999999999</v>
      </c>
      <c r="CM538" s="27">
        <f>IF($O538&gt;=CM$1,$S538+$Y538+$Z538,$Y538+$Z538)</f>
        <v>1341.7719999999999</v>
      </c>
      <c r="CN538" s="27">
        <f>IF($O538&gt;=CN$1,$S538+$Y538,$Y538)</f>
        <v>941.77200000000005</v>
      </c>
      <c r="CO538" s="27">
        <f>IF($O538&gt;=CO$1,$S538+$Y538,$Y538)</f>
        <v>941.77200000000005</v>
      </c>
      <c r="CP538" s="27">
        <f>IF($O538&gt;=CP$1,$S538+$Y538,$Y538)</f>
        <v>941.77200000000005</v>
      </c>
      <c r="CQ538" s="27">
        <f>IF($O538&gt;=CQ$1,$S538+$Y538,$Y538)</f>
        <v>941.77200000000005</v>
      </c>
      <c r="CR538" s="27">
        <f>IF($O538&gt;=CR$1,$S538+$Y538,$Y538)</f>
        <v>941.77200000000005</v>
      </c>
      <c r="CS538" s="27">
        <f>IF($O538&gt;=CS$1,$S538+$Y538,$Y538)</f>
        <v>941.77200000000005</v>
      </c>
      <c r="CT538" s="27">
        <f>IF($O538&gt;=CT$1,$S538+$Y538,$Y538)</f>
        <v>941.77200000000005</v>
      </c>
      <c r="CU538" s="27">
        <f>IF($O538&gt;=CU$1,$S538+$Y538,$Y538)</f>
        <v>941.77200000000005</v>
      </c>
      <c r="CV538" s="27">
        <f>IF($O538&gt;=CV$1,$S538+$Y538,$Y538)</f>
        <v>941.77200000000005</v>
      </c>
      <c r="CW538" s="27">
        <f>IF($O538&gt;=CW$1,$S538+$Y538,$Y538)</f>
        <v>941.77200000000005</v>
      </c>
      <c r="CX538" s="27">
        <f>IF($O538&gt;=CX$1,$S538+$Y538,$Y538)</f>
        <v>941.77200000000005</v>
      </c>
      <c r="CY538" s="27">
        <f>IF($O538&gt;=CY$1,$S538+$Y538,$Y538)</f>
        <v>941.77200000000005</v>
      </c>
      <c r="CZ538" s="27">
        <f>IF($O538&gt;=CZ$1,$S538+$Y538,$Y538)</f>
        <v>941.77200000000005</v>
      </c>
      <c r="DA538" s="27">
        <f>IF($O538&gt;=DA$1,$S538+$Y538,$Y538)</f>
        <v>941.77200000000005</v>
      </c>
      <c r="DB538" s="27">
        <f>IF($O538&gt;=DB$1,$S538+$Y538,$Y538)</f>
        <v>941.77200000000005</v>
      </c>
      <c r="DC538" s="27">
        <f>IF($O538&gt;=DC$1,$S538+$Y538,$Y538)</f>
        <v>941.77200000000005</v>
      </c>
      <c r="DD538" s="27">
        <f>IF($O538&gt;=DD$1,$S538+$Y538,$Y538)</f>
        <v>941.77200000000005</v>
      </c>
      <c r="DE538" s="27">
        <f>IF($O538&gt;=DE$1,$S538+$Y538,$Y538)</f>
        <v>941.77200000000005</v>
      </c>
      <c r="DF538" s="27">
        <f>IF($O538&gt;=DF$1,$S538+$Y538,$Y538)</f>
        <v>941.77200000000005</v>
      </c>
      <c r="DG538" s="27">
        <f>IF($O538&gt;=DG$1,$S538+$Y538,$Y538)</f>
        <v>941.77200000000005</v>
      </c>
      <c r="DH538" s="27">
        <f>IF($O538&gt;=DH$1,$S538+$Y538,$Y538)</f>
        <v>941.77200000000005</v>
      </c>
      <c r="DI538" s="27">
        <f>IF($O538&gt;=DI$1,$S538+$Y538,$Y538)</f>
        <v>941.77200000000005</v>
      </c>
      <c r="DJ538" s="27">
        <f>IF($O538&gt;=DJ$1,$S538+$Y538,$Y538)</f>
        <v>941.77200000000005</v>
      </c>
      <c r="DK538" s="27">
        <f>IF($O538&gt;=DK$1,$S538+$Y538,$Y538)</f>
        <v>941.77200000000005</v>
      </c>
      <c r="DL538" s="27">
        <f>IF($O538&gt;=DL$1,$S538+$Y538,$Y538)</f>
        <v>941.77200000000005</v>
      </c>
      <c r="DM538" s="27">
        <f>IF($O538&gt;=DM$1,$S538+$Y538,$Y538)</f>
        <v>941.77200000000005</v>
      </c>
      <c r="DN538" s="27">
        <f>IF($O538&gt;=DN$1,$S538+$Y538,$Y538)</f>
        <v>941.77200000000005</v>
      </c>
      <c r="DO538" s="27">
        <f>IF($O538&gt;=DO$1,$S538+$Y538,$Y538)</f>
        <v>941.77200000000005</v>
      </c>
      <c r="DP538" s="27">
        <f>IF($O538&gt;=DP$1,$S538+$Y538,$Y538)</f>
        <v>941.77200000000005</v>
      </c>
      <c r="DQ538" s="27">
        <f>IF($O538&gt;=DQ$1,$S538+$Y538,$Y538)</f>
        <v>941.77200000000005</v>
      </c>
      <c r="DR538" s="27">
        <f>IF($O538&gt;=DR$1,$S538+$Y538,$Y538)</f>
        <v>941.77200000000005</v>
      </c>
      <c r="DS538" s="27">
        <f>IF($O538&gt;=DS$1,$S538+$Y538,$Y538)</f>
        <v>941.77200000000005</v>
      </c>
      <c r="DT538" s="27">
        <f>IF($O538&gt;=DT$1,$S538+$Y538,$Y538)</f>
        <v>941.77200000000005</v>
      </c>
      <c r="DU538" s="27">
        <f>IF($O538&gt;=DU$1,$S538+$Y538,$Y538)</f>
        <v>941.77200000000005</v>
      </c>
      <c r="DV538" s="27">
        <f>IF($O538&gt;=DV$1,$S538+$Y538,$Y538)</f>
        <v>941.77200000000005</v>
      </c>
      <c r="DW538" s="27">
        <f>IF($O538&gt;=DW$1,$S538+$Y538,$Y538)</f>
        <v>941.77200000000005</v>
      </c>
      <c r="DX538" s="27">
        <f>IF($O538&gt;=DX$1,$S538+$Y538,$Y538)</f>
        <v>941.77200000000005</v>
      </c>
      <c r="DY538" s="27">
        <f>IF($O538&gt;=DY$1,$S538+$Y538,$Y538)</f>
        <v>941.77200000000005</v>
      </c>
      <c r="DZ538" s="27">
        <f>IF($O538&gt;=DZ$1,$S538+$Y538,$Y538)</f>
        <v>941.77200000000005</v>
      </c>
      <c r="EA538" s="27">
        <f>IF($O538&gt;=EA$1,$S538+$Y538,$Y538)</f>
        <v>941.77200000000005</v>
      </c>
      <c r="EB538" s="27">
        <f>IF($O538&gt;=EB$1,$S538+$Y538,$Y538)</f>
        <v>941.77200000000005</v>
      </c>
      <c r="EC538" s="27">
        <f>IF($O538&gt;=EC$1,$S538+$Y538,$Y538)</f>
        <v>941.77200000000005</v>
      </c>
      <c r="ED538" s="27">
        <f>IF($O538&gt;=ED$1,$S538+$Y538,$Y538)</f>
        <v>941.77200000000005</v>
      </c>
      <c r="EE538" s="27">
        <f>IF($O538&gt;=EE$1,$S538+$Y538,$Y538)</f>
        <v>941.77200000000005</v>
      </c>
      <c r="EF538" s="27">
        <f>IF($O538&gt;=EF$1,$S538+$Y538,$Y538)</f>
        <v>941.77200000000005</v>
      </c>
      <c r="EG538" s="27">
        <f>IF($O538&gt;=EG$1,$S538+$Y538,$Y538)</f>
        <v>941.77200000000005</v>
      </c>
      <c r="EH538" s="27">
        <f>IF($O538&gt;=EH$1,$S538+$Y538,$Y538)</f>
        <v>941.77200000000005</v>
      </c>
      <c r="EI538" s="27">
        <f>IF($O538&gt;=EI$1,$S538+$Y538,$Y538)</f>
        <v>941.77200000000005</v>
      </c>
      <c r="EJ538" s="27">
        <f>IF($O538&gt;=EJ$1,$S538+$Y538,$Y538)</f>
        <v>941.77200000000005</v>
      </c>
      <c r="EK538" s="27">
        <f>IF($O538&gt;=EK$1,$S538+$Y538,$Y538)</f>
        <v>941.77200000000005</v>
      </c>
      <c r="EL538" s="27">
        <f>IF($O538&gt;=EL$1,$S538+$Y538,$Y538)</f>
        <v>941.77200000000005</v>
      </c>
      <c r="EM538" s="27">
        <f>IF($O538&gt;=EM$1,$S538+$Y538,$Y538)</f>
        <v>941.77200000000005</v>
      </c>
      <c r="EN538" s="27">
        <f>IF($O538&gt;=EN$1,$S538+$Y538,$Y538)</f>
        <v>941.77200000000005</v>
      </c>
      <c r="EO538" s="27">
        <f>IF($O538&gt;=EO$1,$S538+$Y538,$Y538)</f>
        <v>941.77200000000005</v>
      </c>
      <c r="EP538" s="27">
        <f>IF($O538&gt;=EP$1,$S538+$Y538,$Y538)</f>
        <v>941.77200000000005</v>
      </c>
      <c r="EQ538" s="27">
        <f>IF($O538&gt;=EQ$1,$S538+$Y538,$Y538)</f>
        <v>941.77200000000005</v>
      </c>
      <c r="ER538" s="27">
        <f>IF($O538&gt;=ER$1,$S538+$Y538,$Y538)</f>
        <v>941.77200000000005</v>
      </c>
      <c r="ES538" s="27">
        <f>IF($O538&gt;=ES$1,$S538+$Y538,$Y538)</f>
        <v>941.77200000000005</v>
      </c>
      <c r="ET538" s="27">
        <f>IF($O538&gt;=ET$1,$S538+$Y538,$Y538)</f>
        <v>941.77200000000005</v>
      </c>
      <c r="EU538" s="27">
        <f>IF($O538&gt;=EU$1,$S538+$Y538,$Y538)</f>
        <v>941.77200000000005</v>
      </c>
      <c r="EV538" s="27">
        <f>IF($O538&gt;=EV$1,$S538,0)</f>
        <v>941.77200000000005</v>
      </c>
      <c r="EW538" s="27">
        <f>IF($O538&gt;=EW$1,$S538,0)</f>
        <v>941.77200000000005</v>
      </c>
      <c r="EX538" s="27">
        <f>IF($O538&gt;=EX$1,$S538,0)</f>
        <v>941.77200000000005</v>
      </c>
      <c r="EY538" s="27">
        <f>IF($O538&gt;=EY$1,$S538,0)</f>
        <v>941.77200000000005</v>
      </c>
      <c r="EZ538" s="27">
        <f>IF($O538&gt;=EZ$1,$S538,0)</f>
        <v>941.77200000000005</v>
      </c>
      <c r="FA538" s="27">
        <f>IF($O538&gt;=FA$1,$S538,0)</f>
        <v>941.77200000000005</v>
      </c>
      <c r="FB538" s="27">
        <f>IF($O538&gt;=FB$1,$S538,0)</f>
        <v>941.77200000000005</v>
      </c>
      <c r="FC538" s="27">
        <f>IF($O538&gt;=FC$1,$S538,0)</f>
        <v>941.77200000000005</v>
      </c>
      <c r="FD538" s="27">
        <f>IF($O538&gt;=FD$1,$S538,0)</f>
        <v>941.77200000000005</v>
      </c>
      <c r="FE538" s="27">
        <f>IF($O538&gt;=FE$1,$S538,0)</f>
        <v>941.77200000000005</v>
      </c>
      <c r="FF538" s="27">
        <f>IF($O538&gt;=FF$1,$S538,0)</f>
        <v>941.77200000000005</v>
      </c>
      <c r="FG538" s="27">
        <f>IF($O538&gt;=FG$1,$S538,0)</f>
        <v>941.77200000000005</v>
      </c>
      <c r="FH538" s="27">
        <f>IF($O538&gt;=FH$1,$S538,0)</f>
        <v>0</v>
      </c>
      <c r="FI538" s="27">
        <f>IF($O538&gt;=FI$1,$S538,0)</f>
        <v>0</v>
      </c>
      <c r="FJ538" s="27">
        <f>IF($O538&gt;=FJ$1,$S538,0)</f>
        <v>0</v>
      </c>
      <c r="FK538" s="27">
        <f>IF($O538&gt;=FK$1,$S538,0)</f>
        <v>0</v>
      </c>
      <c r="FL538" s="27">
        <f>IF($O538&gt;=FL$1,$S538,0)</f>
        <v>0</v>
      </c>
      <c r="FM538" s="27">
        <f>IF($O538&gt;=FM$1,$S538,0)</f>
        <v>0</v>
      </c>
      <c r="FN538" s="27">
        <f>IF($O538&gt;=FN$1,$S538,0)</f>
        <v>0</v>
      </c>
      <c r="FO538" s="27">
        <f>IF($O538&gt;=FO$1,$S538,0)</f>
        <v>0</v>
      </c>
      <c r="FP538" s="27">
        <f>IF($O538&gt;=FP$1,$S538,0)</f>
        <v>0</v>
      </c>
      <c r="FQ538" s="27">
        <f>IF($O538&gt;=FQ$1,$S538,0)</f>
        <v>0</v>
      </c>
      <c r="FR538" s="27">
        <f>IF($O538&gt;=FR$1,$S538,0)</f>
        <v>0</v>
      </c>
      <c r="FS538" s="27">
        <f>IF($O538&gt;=FS$1,$S538,0)</f>
        <v>0</v>
      </c>
      <c r="FT538" s="27">
        <f>IF($O538&gt;=FT$1,$S538,0)</f>
        <v>0</v>
      </c>
      <c r="FU538" s="27">
        <f>IF($O538&gt;=FU$1,$S538,0)</f>
        <v>0</v>
      </c>
      <c r="FV538" s="27">
        <f>IF($O538&gt;=FV$1,$S538,0)</f>
        <v>0</v>
      </c>
      <c r="FW538" s="27">
        <f>IF($O538&gt;=FW$1,$S538,0)</f>
        <v>0</v>
      </c>
      <c r="FX538" s="27">
        <f>IF($O538&gt;=FX$1,$S538,0)</f>
        <v>0</v>
      </c>
      <c r="FY538" s="27">
        <f>IF($O538&gt;=FY$1,$S538,0)</f>
        <v>0</v>
      </c>
      <c r="FZ538" s="27">
        <f>IF($O538&gt;=FZ$1,$S538,0)</f>
        <v>0</v>
      </c>
      <c r="GA538" s="27">
        <f>IF($O538&gt;=GA$1,$S538,0)</f>
        <v>0</v>
      </c>
      <c r="GB538" s="27">
        <f>IF($O538&gt;=GB$1,$S538,0)</f>
        <v>0</v>
      </c>
      <c r="GC538" s="27">
        <f>IF($O538&gt;=GC$1,$S538,0)</f>
        <v>0</v>
      </c>
      <c r="GD538" s="27">
        <f>IF($O538&gt;=GD$1,$S538,0)</f>
        <v>0</v>
      </c>
      <c r="GE538" s="27">
        <f>IF($O538&gt;=GE$1,$S538,0)</f>
        <v>0</v>
      </c>
      <c r="GF538" s="27">
        <f>IF($O538&gt;=GF$1,$S538,0)</f>
        <v>0</v>
      </c>
      <c r="GG538" s="27">
        <f>IF($O538&gt;=GG$1,$S538,0)</f>
        <v>0</v>
      </c>
      <c r="GH538" s="27">
        <f>IF($O538&gt;=GH$1,$S538,0)</f>
        <v>0</v>
      </c>
      <c r="GI538" s="27">
        <f>IF($O538&gt;=GI$1,$S538,0)</f>
        <v>0</v>
      </c>
      <c r="GJ538" s="27">
        <f>IF($O538&gt;=GJ$1,$S538,0)</f>
        <v>0</v>
      </c>
      <c r="GK538" s="27">
        <f>IF($O538&gt;=GK$1,$S538,0)</f>
        <v>0</v>
      </c>
      <c r="GL538" s="27">
        <f>IF($O538&gt;=GL$1,$S538,0)</f>
        <v>0</v>
      </c>
      <c r="GM538" s="27">
        <f>IF($O538&gt;=GM$1,$S538,0)</f>
        <v>0</v>
      </c>
      <c r="GN538" s="27">
        <f>IF($O538&gt;=GN$1,$S538,0)</f>
        <v>0</v>
      </c>
      <c r="GO538" s="27">
        <f>IF($O538&gt;=GO$1,$S538,0)</f>
        <v>0</v>
      </c>
      <c r="GP538" s="27">
        <f>IF($O538&gt;=GP$1,$S538,0)</f>
        <v>0</v>
      </c>
      <c r="GQ538" s="27">
        <f>IF($O538&gt;=GQ$1,$S538,0)</f>
        <v>0</v>
      </c>
      <c r="GR538" s="27">
        <f>IF($O538&gt;=GR$1,$S538,0)</f>
        <v>0</v>
      </c>
      <c r="GS538" s="27">
        <f>IF($O538&gt;=GS$1,$S538,0)</f>
        <v>0</v>
      </c>
      <c r="GT538" s="27">
        <f>IF($O538&gt;=GT$1,$S538,0)</f>
        <v>0</v>
      </c>
      <c r="GU538" s="27">
        <f>IF($O538&gt;=GU$1,$S538,0)</f>
        <v>0</v>
      </c>
      <c r="GV538" s="27">
        <f>IF($O538&gt;=GV$1,$S538,0)</f>
        <v>0</v>
      </c>
      <c r="GW538" s="27">
        <f>IF($O538&gt;=GW$1,$S538,0)</f>
        <v>0</v>
      </c>
      <c r="GX538" s="27">
        <f>IF($O538&gt;=GX$1,$S538,0)</f>
        <v>0</v>
      </c>
      <c r="GY538" s="27">
        <f>IF($O538&gt;=GY$1,$S538,0)</f>
        <v>0</v>
      </c>
      <c r="GZ538" s="27">
        <f>IF($O538&gt;=GZ$1,$S538,0)</f>
        <v>0</v>
      </c>
      <c r="HA538" s="27">
        <f>IF($O538&gt;=HA$1,$S538,0)</f>
        <v>0</v>
      </c>
      <c r="HB538" s="27">
        <f>IF($O538&gt;=HB$1,$S538,0)</f>
        <v>0</v>
      </c>
      <c r="HC538" s="27">
        <f>IF($O538&gt;=HC$1,$S538,0)</f>
        <v>0</v>
      </c>
    </row>
    <row r="539" spans="1:211">
      <c r="A539" s="3">
        <v>47635</v>
      </c>
      <c r="B539" s="3" t="s">
        <v>578</v>
      </c>
      <c r="C539" s="3" t="s">
        <v>60</v>
      </c>
      <c r="D539" s="3">
        <v>57</v>
      </c>
      <c r="E539" s="4">
        <v>33819</v>
      </c>
      <c r="F539" s="5">
        <v>25.895890410958906</v>
      </c>
      <c r="G539" s="3" t="s">
        <v>446</v>
      </c>
      <c r="H539" s="4">
        <v>22379</v>
      </c>
      <c r="I539" s="9" t="s">
        <v>879</v>
      </c>
      <c r="J539" s="5">
        <v>8147.89</v>
      </c>
      <c r="K539" s="31">
        <v>280</v>
      </c>
      <c r="L539" s="32">
        <v>26</v>
      </c>
      <c r="M539" s="33">
        <f>VLOOKUP(L539,FIND,3,TRUE)</f>
        <v>1.5</v>
      </c>
      <c r="N539" s="32">
        <f>IF(L539&gt;30,180,VLOOKUP(L539,TEMPO,2,FALSE))</f>
        <v>156</v>
      </c>
      <c r="O539" s="32">
        <f>IF(R539&gt;0,4,N539)</f>
        <v>156</v>
      </c>
      <c r="P539" s="96">
        <f>J539*M539*L539</f>
        <v>317767.71000000002</v>
      </c>
      <c r="Q539" s="96">
        <f>10934.45*2</f>
        <v>21868.9</v>
      </c>
      <c r="R539" s="96">
        <f>IF(P539&lt;=Q539,P539/4,0)</f>
        <v>0</v>
      </c>
      <c r="S539" s="5">
        <f>IF(P539&gt;=Q539,P539/N539,0)</f>
        <v>2036.9725000000001</v>
      </c>
      <c r="T539" s="3"/>
      <c r="U539" s="3">
        <f>IF(T539="",1,0)</f>
        <v>1</v>
      </c>
      <c r="V539" s="3">
        <v>163</v>
      </c>
      <c r="W539" s="5">
        <v>0</v>
      </c>
      <c r="X539" s="5">
        <v>245.73</v>
      </c>
      <c r="Y539" s="5">
        <f>X539*W539</f>
        <v>0</v>
      </c>
      <c r="Z539" s="5">
        <v>400</v>
      </c>
      <c r="AA539" s="5">
        <f>S539+Y539+Z539</f>
        <v>2436.9724999999999</v>
      </c>
      <c r="AB539" s="39">
        <f>(J539/12+J539/12*1.3333333333+450/12+J539/30*6/12+J539)*1.3+Y539+Z539+153.9</f>
        <v>13431.050144415023</v>
      </c>
      <c r="AC539" s="39" t="s">
        <v>60</v>
      </c>
      <c r="AD539" s="39">
        <f>J539*1.3+400+153.9</f>
        <v>11146.157000000001</v>
      </c>
      <c r="AE539" s="39">
        <f>SUMIFS('CUSTO MENSAL FUNC NOVO'!H:H,'CUSTO MENSAL FUNC NOVO'!A:A,'VALORES MENSAIS'!AC539)</f>
        <v>2013.943</v>
      </c>
      <c r="AF539" s="27">
        <f>IF($R539&gt;0,$R539,$S539)+$Y539+$Z539</f>
        <v>2436.9724999999999</v>
      </c>
      <c r="AG539" s="27">
        <f>IF($R539&gt;0,$R539,$S539)+$Y539+$Z539</f>
        <v>2436.9724999999999</v>
      </c>
      <c r="AH539" s="27">
        <f>IF($R539&gt;0,$R539,$S539)+$Y539+$Z539</f>
        <v>2436.9724999999999</v>
      </c>
      <c r="AI539" s="27">
        <f>IF($R539&gt;0,$R539,$S539)+$Y539+$Z539</f>
        <v>2436.9724999999999</v>
      </c>
      <c r="AJ539" s="27">
        <f>IF($O539&gt;=AJ$1,$S539+$Y539+$Z539,$Y539+$Z539)</f>
        <v>2436.9724999999999</v>
      </c>
      <c r="AK539" s="27">
        <f>IF($O539&gt;=AK$1,$S539+$Y539+$Z539,$Y539+$Z539)</f>
        <v>2436.9724999999999</v>
      </c>
      <c r="AL539" s="27">
        <f>IF($O539&gt;=AL$1,$S539+$Y539+$Z539,$Y539+$Z539)</f>
        <v>2436.9724999999999</v>
      </c>
      <c r="AM539" s="27">
        <f>IF($O539&gt;=AM$1,$S539+$Y539+$Z539,$Y539+$Z539)</f>
        <v>2436.9724999999999</v>
      </c>
      <c r="AN539" s="27">
        <f>IF($O539&gt;=AN$1,$S539+$Y539+$Z539,$Y539+$Z539)</f>
        <v>2436.9724999999999</v>
      </c>
      <c r="AO539" s="27">
        <f>IF($O539&gt;=AO$1,$S539+$Y539+$Z539,$Y539+$Z539)</f>
        <v>2436.9724999999999</v>
      </c>
      <c r="AP539" s="27">
        <f>IF($O539&gt;=AP$1,$S539+$Y539+$Z539,$Y539+$Z539)</f>
        <v>2436.9724999999999</v>
      </c>
      <c r="AQ539" s="27">
        <f>IF($O539&gt;=AQ$1,$S539+$Y539+$Z539,$Y539+$Z539)</f>
        <v>2436.9724999999999</v>
      </c>
      <c r="AR539" s="27">
        <f>IF($O539&gt;=AR$1,$S539+$Y539+$Z539,$Y539+$Z539)</f>
        <v>2436.9724999999999</v>
      </c>
      <c r="AS539" s="27">
        <f>IF($O539&gt;=AS$1,$S539+$Y539+$Z539,$Y539+$Z539)</f>
        <v>2436.9724999999999</v>
      </c>
      <c r="AT539" s="27">
        <f>IF($O539&gt;=AT$1,$S539+$Y539+$Z539,$Y539+$Z539)</f>
        <v>2436.9724999999999</v>
      </c>
      <c r="AU539" s="27">
        <f>IF($O539&gt;=AU$1,$S539+$Y539+$Z539,$Y539+$Z539)</f>
        <v>2436.9724999999999</v>
      </c>
      <c r="AV539" s="27">
        <f>IF($O539&gt;=AV$1,$S539+$Y539+$Z539,$Y539+$Z539)</f>
        <v>2436.9724999999999</v>
      </c>
      <c r="AW539" s="27">
        <f>IF($O539&gt;=AW$1,$S539+$Y539+$Z539,$Y539+$Z539)</f>
        <v>2436.9724999999999</v>
      </c>
      <c r="AX539" s="27">
        <f>IF($O539&gt;=AX$1,$S539+$Y539+$Z539,$Y539+$Z539)</f>
        <v>2436.9724999999999</v>
      </c>
      <c r="AY539" s="27">
        <f>IF($O539&gt;=AY$1,$S539+$Y539+$Z539,$Y539+$Z539)</f>
        <v>2436.9724999999999</v>
      </c>
      <c r="AZ539" s="27">
        <f>IF($O539&gt;=AZ$1,$S539+$Y539+$Z539,$Y539+$Z539)</f>
        <v>2436.9724999999999</v>
      </c>
      <c r="BA539" s="27">
        <f>IF($O539&gt;=BA$1,$S539+$Y539+$Z539,$Y539+$Z539)</f>
        <v>2436.9724999999999</v>
      </c>
      <c r="BB539" s="27">
        <f>IF($O539&gt;=BB$1,$S539+$Y539+$Z539,$Y539+$Z539)</f>
        <v>2436.9724999999999</v>
      </c>
      <c r="BC539" s="27">
        <f>IF($O539&gt;=BC$1,$S539+$Y539+$Z539,$Y539+$Z539)</f>
        <v>2436.9724999999999</v>
      </c>
      <c r="BD539" s="27">
        <f>IF($O539&gt;=BD$1,$S539+$Y539+$Z539,$Y539+$Z539)</f>
        <v>2436.9724999999999</v>
      </c>
      <c r="BE539" s="27">
        <f>IF($O539&gt;=BE$1,$S539+$Y539+$Z539,$Y539+$Z539)</f>
        <v>2436.9724999999999</v>
      </c>
      <c r="BF539" s="27">
        <f>IF($O539&gt;=BF$1,$S539+$Y539+$Z539,$Y539+$Z539)</f>
        <v>2436.9724999999999</v>
      </c>
      <c r="BG539" s="27">
        <f>IF($O539&gt;=BG$1,$S539+$Y539+$Z539,$Y539+$Z539)</f>
        <v>2436.9724999999999</v>
      </c>
      <c r="BH539" s="27">
        <f>IF($O539&gt;=BH$1,$S539+$Y539+$Z539,$Y539+$Z539)</f>
        <v>2436.9724999999999</v>
      </c>
      <c r="BI539" s="27">
        <f>IF($O539&gt;=BI$1,$S539+$Y539+$Z539,$Y539+$Z539)</f>
        <v>2436.9724999999999</v>
      </c>
      <c r="BJ539" s="27">
        <f>IF($O539&gt;=BJ$1,$S539+$Y539+$Z539,$Y539+$Z539)</f>
        <v>2436.9724999999999</v>
      </c>
      <c r="BK539" s="27">
        <f>IF($O539&gt;=BK$1,$S539+$Y539+$Z539,$Y539+$Z539)</f>
        <v>2436.9724999999999</v>
      </c>
      <c r="BL539" s="27">
        <f>IF($O539&gt;=BL$1,$S539+$Y539+$Z539,$Y539+$Z539)</f>
        <v>2436.9724999999999</v>
      </c>
      <c r="BM539" s="27">
        <f>IF($O539&gt;=BM$1,$S539+$Y539+$Z539,$Y539+$Z539)</f>
        <v>2436.9724999999999</v>
      </c>
      <c r="BN539" s="27">
        <f>IF($O539&gt;=BN$1,$S539+$Y539+$Z539,$Y539+$Z539)</f>
        <v>2436.9724999999999</v>
      </c>
      <c r="BO539" s="27">
        <f>IF($O539&gt;=BO$1,$S539+$Y539+$Z539,$Y539+$Z539)</f>
        <v>2436.9724999999999</v>
      </c>
      <c r="BP539" s="27">
        <f>IF($O539&gt;=BP$1,$S539+$Y539+$Z539,$Y539+$Z539)</f>
        <v>2436.9724999999999</v>
      </c>
      <c r="BQ539" s="27">
        <f>IF($O539&gt;=BQ$1,$S539+$Y539+$Z539,$Y539+$Z539)</f>
        <v>2436.9724999999999</v>
      </c>
      <c r="BR539" s="27">
        <f>IF($O539&gt;=BR$1,$S539+$Y539+$Z539,$Y539+$Z539)</f>
        <v>2436.9724999999999</v>
      </c>
      <c r="BS539" s="27">
        <f>IF($O539&gt;=BS$1,$S539+$Y539+$Z539,$Y539+$Z539)</f>
        <v>2436.9724999999999</v>
      </c>
      <c r="BT539" s="27">
        <f>IF($O539&gt;=BT$1,$S539+$Y539+$Z539,$Y539+$Z539)</f>
        <v>2436.9724999999999</v>
      </c>
      <c r="BU539" s="27">
        <f>IF($O539&gt;=BU$1,$S539+$Y539+$Z539,$Y539+$Z539)</f>
        <v>2436.9724999999999</v>
      </c>
      <c r="BV539" s="27">
        <f>IF($O539&gt;=BV$1,$S539+$Y539+$Z539,$Y539+$Z539)</f>
        <v>2436.9724999999999</v>
      </c>
      <c r="BW539" s="27">
        <f>IF($O539&gt;=BW$1,$S539+$Y539+$Z539,$Y539+$Z539)</f>
        <v>2436.9724999999999</v>
      </c>
      <c r="BX539" s="27">
        <f>IF($O539&gt;=BX$1,$S539+$Y539+$Z539,$Y539+$Z539)</f>
        <v>2436.9724999999999</v>
      </c>
      <c r="BY539" s="27">
        <f>IF($O539&gt;=BY$1,$S539+$Y539+$Z539,$Y539+$Z539)</f>
        <v>2436.9724999999999</v>
      </c>
      <c r="BZ539" s="27">
        <f>IF($O539&gt;=BZ$1,$S539+$Y539+$Z539,$Y539+$Z539)</f>
        <v>2436.9724999999999</v>
      </c>
      <c r="CA539" s="27">
        <f>IF($O539&gt;=CA$1,$S539+$Y539+$Z539,$Y539+$Z539)</f>
        <v>2436.9724999999999</v>
      </c>
      <c r="CB539" s="27">
        <f>IF($O539&gt;=CB$1,$S539+$Y539+$Z539,$Y539+$Z539)</f>
        <v>2436.9724999999999</v>
      </c>
      <c r="CC539" s="27">
        <f>IF($O539&gt;=CC$1,$S539+$Y539+$Z539,$Y539+$Z539)</f>
        <v>2436.9724999999999</v>
      </c>
      <c r="CD539" s="27">
        <f>IF($O539&gt;=CD$1,$S539+$Y539+$Z539,$Y539+$Z539)</f>
        <v>2436.9724999999999</v>
      </c>
      <c r="CE539" s="27">
        <f>IF($O539&gt;=CE$1,$S539+$Y539+$Z539,$Y539+$Z539)</f>
        <v>2436.9724999999999</v>
      </c>
      <c r="CF539" s="27">
        <f>IF($O539&gt;=CF$1,$S539+$Y539+$Z539,$Y539+$Z539)</f>
        <v>2436.9724999999999</v>
      </c>
      <c r="CG539" s="27">
        <f>IF($O539&gt;=CG$1,$S539+$Y539+$Z539,$Y539+$Z539)</f>
        <v>2436.9724999999999</v>
      </c>
      <c r="CH539" s="27">
        <f>IF($O539&gt;=CH$1,$S539+$Y539+$Z539,$Y539+$Z539)</f>
        <v>2436.9724999999999</v>
      </c>
      <c r="CI539" s="27">
        <f>IF($O539&gt;=CI$1,$S539+$Y539+$Z539,$Y539+$Z539)</f>
        <v>2436.9724999999999</v>
      </c>
      <c r="CJ539" s="27">
        <f>IF($O539&gt;=CJ$1,$S539+$Y539+$Z539,$Y539+$Z539)</f>
        <v>2436.9724999999999</v>
      </c>
      <c r="CK539" s="27">
        <f>IF($O539&gt;=CK$1,$S539+$Y539+$Z539,$Y539+$Z539)</f>
        <v>2436.9724999999999</v>
      </c>
      <c r="CL539" s="27">
        <f>IF($O539&gt;=CL$1,$S539+$Y539+$Z539,$Y539+$Z539)</f>
        <v>2436.9724999999999</v>
      </c>
      <c r="CM539" s="27">
        <f>IF($O539&gt;=CM$1,$S539+$Y539+$Z539,$Y539+$Z539)</f>
        <v>2436.9724999999999</v>
      </c>
      <c r="CN539" s="27">
        <f>IF($O539&gt;=CN$1,$S539+$Y539,$Y539)</f>
        <v>2036.9725000000001</v>
      </c>
      <c r="CO539" s="27">
        <f>IF($O539&gt;=CO$1,$S539+$Y539,$Y539)</f>
        <v>2036.9725000000001</v>
      </c>
      <c r="CP539" s="27">
        <f>IF($O539&gt;=CP$1,$S539+$Y539,$Y539)</f>
        <v>2036.9725000000001</v>
      </c>
      <c r="CQ539" s="27">
        <f>IF($O539&gt;=CQ$1,$S539+$Y539,$Y539)</f>
        <v>2036.9725000000001</v>
      </c>
      <c r="CR539" s="27">
        <f>IF($O539&gt;=CR$1,$S539+$Y539,$Y539)</f>
        <v>2036.9725000000001</v>
      </c>
      <c r="CS539" s="27">
        <f>IF($O539&gt;=CS$1,$S539+$Y539,$Y539)</f>
        <v>2036.9725000000001</v>
      </c>
      <c r="CT539" s="27">
        <f>IF($O539&gt;=CT$1,$S539+$Y539,$Y539)</f>
        <v>2036.9725000000001</v>
      </c>
      <c r="CU539" s="27">
        <f>IF($O539&gt;=CU$1,$S539+$Y539,$Y539)</f>
        <v>2036.9725000000001</v>
      </c>
      <c r="CV539" s="27">
        <f>IF($O539&gt;=CV$1,$S539+$Y539,$Y539)</f>
        <v>2036.9725000000001</v>
      </c>
      <c r="CW539" s="27">
        <f>IF($O539&gt;=CW$1,$S539+$Y539,$Y539)</f>
        <v>2036.9725000000001</v>
      </c>
      <c r="CX539" s="27">
        <f>IF($O539&gt;=CX$1,$S539+$Y539,$Y539)</f>
        <v>2036.9725000000001</v>
      </c>
      <c r="CY539" s="27">
        <f>IF($O539&gt;=CY$1,$S539+$Y539,$Y539)</f>
        <v>2036.9725000000001</v>
      </c>
      <c r="CZ539" s="27">
        <f>IF($O539&gt;=CZ$1,$S539+$Y539,$Y539)</f>
        <v>2036.9725000000001</v>
      </c>
      <c r="DA539" s="27">
        <f>IF($O539&gt;=DA$1,$S539+$Y539,$Y539)</f>
        <v>2036.9725000000001</v>
      </c>
      <c r="DB539" s="27">
        <f>IF($O539&gt;=DB$1,$S539+$Y539,$Y539)</f>
        <v>2036.9725000000001</v>
      </c>
      <c r="DC539" s="27">
        <f>IF($O539&gt;=DC$1,$S539+$Y539,$Y539)</f>
        <v>2036.9725000000001</v>
      </c>
      <c r="DD539" s="27">
        <f>IF($O539&gt;=DD$1,$S539+$Y539,$Y539)</f>
        <v>2036.9725000000001</v>
      </c>
      <c r="DE539" s="27">
        <f>IF($O539&gt;=DE$1,$S539+$Y539,$Y539)</f>
        <v>2036.9725000000001</v>
      </c>
      <c r="DF539" s="27">
        <f>IF($O539&gt;=DF$1,$S539+$Y539,$Y539)</f>
        <v>2036.9725000000001</v>
      </c>
      <c r="DG539" s="27">
        <f>IF($O539&gt;=DG$1,$S539+$Y539,$Y539)</f>
        <v>2036.9725000000001</v>
      </c>
      <c r="DH539" s="27">
        <f>IF($O539&gt;=DH$1,$S539+$Y539,$Y539)</f>
        <v>2036.9725000000001</v>
      </c>
      <c r="DI539" s="27">
        <f>IF($O539&gt;=DI$1,$S539+$Y539,$Y539)</f>
        <v>2036.9725000000001</v>
      </c>
      <c r="DJ539" s="27">
        <f>IF($O539&gt;=DJ$1,$S539+$Y539,$Y539)</f>
        <v>2036.9725000000001</v>
      </c>
      <c r="DK539" s="27">
        <f>IF($O539&gt;=DK$1,$S539+$Y539,$Y539)</f>
        <v>2036.9725000000001</v>
      </c>
      <c r="DL539" s="27">
        <f>IF($O539&gt;=DL$1,$S539+$Y539,$Y539)</f>
        <v>2036.9725000000001</v>
      </c>
      <c r="DM539" s="27">
        <f>IF($O539&gt;=DM$1,$S539+$Y539,$Y539)</f>
        <v>2036.9725000000001</v>
      </c>
      <c r="DN539" s="27">
        <f>IF($O539&gt;=DN$1,$S539+$Y539,$Y539)</f>
        <v>2036.9725000000001</v>
      </c>
      <c r="DO539" s="27">
        <f>IF($O539&gt;=DO$1,$S539+$Y539,$Y539)</f>
        <v>2036.9725000000001</v>
      </c>
      <c r="DP539" s="27">
        <f>IF($O539&gt;=DP$1,$S539+$Y539,$Y539)</f>
        <v>2036.9725000000001</v>
      </c>
      <c r="DQ539" s="27">
        <f>IF($O539&gt;=DQ$1,$S539+$Y539,$Y539)</f>
        <v>2036.9725000000001</v>
      </c>
      <c r="DR539" s="27">
        <f>IF($O539&gt;=DR$1,$S539+$Y539,$Y539)</f>
        <v>2036.9725000000001</v>
      </c>
      <c r="DS539" s="27">
        <f>IF($O539&gt;=DS$1,$S539+$Y539,$Y539)</f>
        <v>2036.9725000000001</v>
      </c>
      <c r="DT539" s="27">
        <f>IF($O539&gt;=DT$1,$S539+$Y539,$Y539)</f>
        <v>2036.9725000000001</v>
      </c>
      <c r="DU539" s="27">
        <f>IF($O539&gt;=DU$1,$S539+$Y539,$Y539)</f>
        <v>2036.9725000000001</v>
      </c>
      <c r="DV539" s="27">
        <f>IF($O539&gt;=DV$1,$S539+$Y539,$Y539)</f>
        <v>2036.9725000000001</v>
      </c>
      <c r="DW539" s="27">
        <f>IF($O539&gt;=DW$1,$S539+$Y539,$Y539)</f>
        <v>2036.9725000000001</v>
      </c>
      <c r="DX539" s="27">
        <f>IF($O539&gt;=DX$1,$S539+$Y539,$Y539)</f>
        <v>2036.9725000000001</v>
      </c>
      <c r="DY539" s="27">
        <f>IF($O539&gt;=DY$1,$S539+$Y539,$Y539)</f>
        <v>2036.9725000000001</v>
      </c>
      <c r="DZ539" s="27">
        <f>IF($O539&gt;=DZ$1,$S539+$Y539,$Y539)</f>
        <v>2036.9725000000001</v>
      </c>
      <c r="EA539" s="27">
        <f>IF($O539&gt;=EA$1,$S539+$Y539,$Y539)</f>
        <v>2036.9725000000001</v>
      </c>
      <c r="EB539" s="27">
        <f>IF($O539&gt;=EB$1,$S539+$Y539,$Y539)</f>
        <v>2036.9725000000001</v>
      </c>
      <c r="EC539" s="27">
        <f>IF($O539&gt;=EC$1,$S539+$Y539,$Y539)</f>
        <v>2036.9725000000001</v>
      </c>
      <c r="ED539" s="27">
        <f>IF($O539&gt;=ED$1,$S539+$Y539,$Y539)</f>
        <v>2036.9725000000001</v>
      </c>
      <c r="EE539" s="27">
        <f>IF($O539&gt;=EE$1,$S539+$Y539,$Y539)</f>
        <v>2036.9725000000001</v>
      </c>
      <c r="EF539" s="27">
        <f>IF($O539&gt;=EF$1,$S539+$Y539,$Y539)</f>
        <v>2036.9725000000001</v>
      </c>
      <c r="EG539" s="27">
        <f>IF($O539&gt;=EG$1,$S539+$Y539,$Y539)</f>
        <v>2036.9725000000001</v>
      </c>
      <c r="EH539" s="27">
        <f>IF($O539&gt;=EH$1,$S539+$Y539,$Y539)</f>
        <v>2036.9725000000001</v>
      </c>
      <c r="EI539" s="27">
        <f>IF($O539&gt;=EI$1,$S539+$Y539,$Y539)</f>
        <v>2036.9725000000001</v>
      </c>
      <c r="EJ539" s="27">
        <f>IF($O539&gt;=EJ$1,$S539+$Y539,$Y539)</f>
        <v>2036.9725000000001</v>
      </c>
      <c r="EK539" s="27">
        <f>IF($O539&gt;=EK$1,$S539+$Y539,$Y539)</f>
        <v>2036.9725000000001</v>
      </c>
      <c r="EL539" s="27">
        <f>IF($O539&gt;=EL$1,$S539+$Y539,$Y539)</f>
        <v>2036.9725000000001</v>
      </c>
      <c r="EM539" s="27">
        <f>IF($O539&gt;=EM$1,$S539+$Y539,$Y539)</f>
        <v>2036.9725000000001</v>
      </c>
      <c r="EN539" s="27">
        <f>IF($O539&gt;=EN$1,$S539+$Y539,$Y539)</f>
        <v>2036.9725000000001</v>
      </c>
      <c r="EO539" s="27">
        <f>IF($O539&gt;=EO$1,$S539+$Y539,$Y539)</f>
        <v>2036.9725000000001</v>
      </c>
      <c r="EP539" s="27">
        <f>IF($O539&gt;=EP$1,$S539+$Y539,$Y539)</f>
        <v>2036.9725000000001</v>
      </c>
      <c r="EQ539" s="27">
        <f>IF($O539&gt;=EQ$1,$S539+$Y539,$Y539)</f>
        <v>2036.9725000000001</v>
      </c>
      <c r="ER539" s="27">
        <f>IF($O539&gt;=ER$1,$S539+$Y539,$Y539)</f>
        <v>2036.9725000000001</v>
      </c>
      <c r="ES539" s="27">
        <f>IF($O539&gt;=ES$1,$S539+$Y539,$Y539)</f>
        <v>2036.9725000000001</v>
      </c>
      <c r="ET539" s="27">
        <f>IF($O539&gt;=ET$1,$S539+$Y539,$Y539)</f>
        <v>2036.9725000000001</v>
      </c>
      <c r="EU539" s="27">
        <f>IF($O539&gt;=EU$1,$S539+$Y539,$Y539)</f>
        <v>2036.9725000000001</v>
      </c>
      <c r="EV539" s="27">
        <f>IF($O539&gt;=EV$1,$S539,0)</f>
        <v>2036.9725000000001</v>
      </c>
      <c r="EW539" s="27">
        <f>IF($O539&gt;=EW$1,$S539,0)</f>
        <v>2036.9725000000001</v>
      </c>
      <c r="EX539" s="27">
        <f>IF($O539&gt;=EX$1,$S539,0)</f>
        <v>2036.9725000000001</v>
      </c>
      <c r="EY539" s="27">
        <f>IF($O539&gt;=EY$1,$S539,0)</f>
        <v>2036.9725000000001</v>
      </c>
      <c r="EZ539" s="27">
        <f>IF($O539&gt;=EZ$1,$S539,0)</f>
        <v>2036.9725000000001</v>
      </c>
      <c r="FA539" s="27">
        <f>IF($O539&gt;=FA$1,$S539,0)</f>
        <v>2036.9725000000001</v>
      </c>
      <c r="FB539" s="27">
        <f>IF($O539&gt;=FB$1,$S539,0)</f>
        <v>2036.9725000000001</v>
      </c>
      <c r="FC539" s="27">
        <f>IF($O539&gt;=FC$1,$S539,0)</f>
        <v>2036.9725000000001</v>
      </c>
      <c r="FD539" s="27">
        <f>IF($O539&gt;=FD$1,$S539,0)</f>
        <v>2036.9725000000001</v>
      </c>
      <c r="FE539" s="27">
        <f>IF($O539&gt;=FE$1,$S539,0)</f>
        <v>2036.9725000000001</v>
      </c>
      <c r="FF539" s="27">
        <f>IF($O539&gt;=FF$1,$S539,0)</f>
        <v>2036.9725000000001</v>
      </c>
      <c r="FG539" s="27">
        <f>IF($O539&gt;=FG$1,$S539,0)</f>
        <v>2036.9725000000001</v>
      </c>
      <c r="FH539" s="27">
        <f>IF($O539&gt;=FH$1,$S539,0)</f>
        <v>2036.9725000000001</v>
      </c>
      <c r="FI539" s="27">
        <f>IF($O539&gt;=FI$1,$S539,0)</f>
        <v>2036.9725000000001</v>
      </c>
      <c r="FJ539" s="27">
        <f>IF($O539&gt;=FJ$1,$S539,0)</f>
        <v>2036.9725000000001</v>
      </c>
      <c r="FK539" s="27">
        <f>IF($O539&gt;=FK$1,$S539,0)</f>
        <v>2036.9725000000001</v>
      </c>
      <c r="FL539" s="27">
        <f>IF($O539&gt;=FL$1,$S539,0)</f>
        <v>2036.9725000000001</v>
      </c>
      <c r="FM539" s="27">
        <f>IF($O539&gt;=FM$1,$S539,0)</f>
        <v>2036.9725000000001</v>
      </c>
      <c r="FN539" s="27">
        <f>IF($O539&gt;=FN$1,$S539,0)</f>
        <v>2036.9725000000001</v>
      </c>
      <c r="FO539" s="27">
        <f>IF($O539&gt;=FO$1,$S539,0)</f>
        <v>2036.9725000000001</v>
      </c>
      <c r="FP539" s="27">
        <f>IF($O539&gt;=FP$1,$S539,0)</f>
        <v>2036.9725000000001</v>
      </c>
      <c r="FQ539" s="27">
        <f>IF($O539&gt;=FQ$1,$S539,0)</f>
        <v>2036.9725000000001</v>
      </c>
      <c r="FR539" s="27">
        <f>IF($O539&gt;=FR$1,$S539,0)</f>
        <v>2036.9725000000001</v>
      </c>
      <c r="FS539" s="27">
        <f>IF($O539&gt;=FS$1,$S539,0)</f>
        <v>2036.9725000000001</v>
      </c>
      <c r="FT539" s="27">
        <f>IF($O539&gt;=FT$1,$S539,0)</f>
        <v>2036.9725000000001</v>
      </c>
      <c r="FU539" s="27">
        <f>IF($O539&gt;=FU$1,$S539,0)</f>
        <v>2036.9725000000001</v>
      </c>
      <c r="FV539" s="27">
        <f>IF($O539&gt;=FV$1,$S539,0)</f>
        <v>2036.9725000000001</v>
      </c>
      <c r="FW539" s="27">
        <f>IF($O539&gt;=FW$1,$S539,0)</f>
        <v>2036.9725000000001</v>
      </c>
      <c r="FX539" s="27">
        <f>IF($O539&gt;=FX$1,$S539,0)</f>
        <v>2036.9725000000001</v>
      </c>
      <c r="FY539" s="27">
        <f>IF($O539&gt;=FY$1,$S539,0)</f>
        <v>2036.9725000000001</v>
      </c>
      <c r="FZ539" s="27">
        <f>IF($O539&gt;=FZ$1,$S539,0)</f>
        <v>2036.9725000000001</v>
      </c>
      <c r="GA539" s="27">
        <f>IF($O539&gt;=GA$1,$S539,0)</f>
        <v>2036.9725000000001</v>
      </c>
      <c r="GB539" s="27">
        <f>IF($O539&gt;=GB$1,$S539,0)</f>
        <v>2036.9725000000001</v>
      </c>
      <c r="GC539" s="27">
        <f>IF($O539&gt;=GC$1,$S539,0)</f>
        <v>2036.9725000000001</v>
      </c>
      <c r="GD539" s="27">
        <f>IF($O539&gt;=GD$1,$S539,0)</f>
        <v>2036.9725000000001</v>
      </c>
      <c r="GE539" s="27">
        <f>IF($O539&gt;=GE$1,$S539,0)</f>
        <v>2036.9725000000001</v>
      </c>
      <c r="GF539" s="27">
        <f>IF($O539&gt;=GF$1,$S539,0)</f>
        <v>0</v>
      </c>
      <c r="GG539" s="27">
        <f>IF($O539&gt;=GG$1,$S539,0)</f>
        <v>0</v>
      </c>
      <c r="GH539" s="27">
        <f>IF($O539&gt;=GH$1,$S539,0)</f>
        <v>0</v>
      </c>
      <c r="GI539" s="27">
        <f>IF($O539&gt;=GI$1,$S539,0)</f>
        <v>0</v>
      </c>
      <c r="GJ539" s="27">
        <f>IF($O539&gt;=GJ$1,$S539,0)</f>
        <v>0</v>
      </c>
      <c r="GK539" s="27">
        <f>IF($O539&gt;=GK$1,$S539,0)</f>
        <v>0</v>
      </c>
      <c r="GL539" s="27">
        <f>IF($O539&gt;=GL$1,$S539,0)</f>
        <v>0</v>
      </c>
      <c r="GM539" s="27">
        <f>IF($O539&gt;=GM$1,$S539,0)</f>
        <v>0</v>
      </c>
      <c r="GN539" s="27">
        <f>IF($O539&gt;=GN$1,$S539,0)</f>
        <v>0</v>
      </c>
      <c r="GO539" s="27">
        <f>IF($O539&gt;=GO$1,$S539,0)</f>
        <v>0</v>
      </c>
      <c r="GP539" s="27">
        <f>IF($O539&gt;=GP$1,$S539,0)</f>
        <v>0</v>
      </c>
      <c r="GQ539" s="27">
        <f>IF($O539&gt;=GQ$1,$S539,0)</f>
        <v>0</v>
      </c>
      <c r="GR539" s="27">
        <f>IF($O539&gt;=GR$1,$S539,0)</f>
        <v>0</v>
      </c>
      <c r="GS539" s="27">
        <f>IF($O539&gt;=GS$1,$S539,0)</f>
        <v>0</v>
      </c>
      <c r="GT539" s="27">
        <f>IF($O539&gt;=GT$1,$S539,0)</f>
        <v>0</v>
      </c>
      <c r="GU539" s="27">
        <f>IF($O539&gt;=GU$1,$S539,0)</f>
        <v>0</v>
      </c>
      <c r="GV539" s="27">
        <f>IF($O539&gt;=GV$1,$S539,0)</f>
        <v>0</v>
      </c>
      <c r="GW539" s="27">
        <f>IF($O539&gt;=GW$1,$S539,0)</f>
        <v>0</v>
      </c>
      <c r="GX539" s="27">
        <f>IF($O539&gt;=GX$1,$S539,0)</f>
        <v>0</v>
      </c>
      <c r="GY539" s="27">
        <f>IF($O539&gt;=GY$1,$S539,0)</f>
        <v>0</v>
      </c>
      <c r="GZ539" s="27">
        <f>IF($O539&gt;=GZ$1,$S539,0)</f>
        <v>0</v>
      </c>
      <c r="HA539" s="27">
        <f>IF($O539&gt;=HA$1,$S539,0)</f>
        <v>0</v>
      </c>
      <c r="HB539" s="27">
        <f>IF($O539&gt;=HB$1,$S539,0)</f>
        <v>0</v>
      </c>
      <c r="HC539" s="27">
        <f>IF($O539&gt;=HC$1,$S539,0)</f>
        <v>0</v>
      </c>
    </row>
    <row r="540" spans="1:211">
      <c r="A540" s="3">
        <v>56146</v>
      </c>
      <c r="B540" s="3" t="s">
        <v>562</v>
      </c>
      <c r="C540" s="3" t="s">
        <v>450</v>
      </c>
      <c r="D540" s="3">
        <v>60</v>
      </c>
      <c r="E540" s="4">
        <v>34309</v>
      </c>
      <c r="F540" s="5">
        <v>24.553424657534247</v>
      </c>
      <c r="G540" s="3" t="s">
        <v>446</v>
      </c>
      <c r="H540" s="4">
        <v>21240</v>
      </c>
      <c r="I540" s="9" t="s">
        <v>872</v>
      </c>
      <c r="J540" s="5">
        <v>3153.81</v>
      </c>
      <c r="K540" s="31">
        <v>287</v>
      </c>
      <c r="L540" s="32">
        <v>24</v>
      </c>
      <c r="M540" s="33">
        <f>VLOOKUP(L540,FIND,3,TRUE)</f>
        <v>1.3</v>
      </c>
      <c r="N540" s="32">
        <f>IF(L540&gt;30,180,VLOOKUP(L540,TEMPO,2,FALSE))</f>
        <v>144</v>
      </c>
      <c r="O540" s="32">
        <f>IF(R540&gt;0,4,N540)</f>
        <v>144</v>
      </c>
      <c r="P540" s="96">
        <f>J540*M540*L540</f>
        <v>98398.872000000003</v>
      </c>
      <c r="Q540" s="96">
        <f>10934.45*2</f>
        <v>21868.9</v>
      </c>
      <c r="R540" s="96">
        <f>IF(P540&lt;=Q540,P540/4,0)</f>
        <v>0</v>
      </c>
      <c r="S540" s="5">
        <f>IF(P540&gt;=Q540,P540/N540,0)</f>
        <v>683.32550000000003</v>
      </c>
      <c r="T540" s="3"/>
      <c r="U540" s="3">
        <f>IF(T540="",1,0)</f>
        <v>1</v>
      </c>
      <c r="V540" s="3">
        <v>90</v>
      </c>
      <c r="W540" s="5">
        <v>0.3</v>
      </c>
      <c r="X540" s="5">
        <v>402.65</v>
      </c>
      <c r="Y540" s="5">
        <f>X540*W540</f>
        <v>120.79499999999999</v>
      </c>
      <c r="Z540" s="5">
        <v>400</v>
      </c>
      <c r="AA540" s="5">
        <f>S540+Y540+Z540</f>
        <v>1204.1205</v>
      </c>
      <c r="AB540" s="39">
        <f>(J540/12+J540/12*1.3333333333+450/12+J540/30*6/12+J540)*1.3+Y540+Z540+153.9</f>
        <v>5688.9436333219446</v>
      </c>
      <c r="AC540" s="39" t="s">
        <v>450</v>
      </c>
      <c r="AD540" s="39">
        <f>J540*1.3+400+153.9</f>
        <v>4653.8530000000001</v>
      </c>
      <c r="AE540" s="39">
        <f>SUMIFS('CUSTO MENSAL FUNC NOVO'!H:H,'CUSTO MENSAL FUNC NOVO'!A:A,'VALORES MENSAIS'!AC540)</f>
        <v>3296.25</v>
      </c>
      <c r="AF540" s="27">
        <f>IF($R540&gt;0,$R540,$S540)+$Y540+$Z540</f>
        <v>1204.1205</v>
      </c>
      <c r="AG540" s="27">
        <f>IF($R540&gt;0,$R540,$S540)+$Y540+$Z540</f>
        <v>1204.1205</v>
      </c>
      <c r="AH540" s="27">
        <f>IF($R540&gt;0,$R540,$S540)+$Y540+$Z540</f>
        <v>1204.1205</v>
      </c>
      <c r="AI540" s="27">
        <f>IF($R540&gt;0,$R540,$S540)+$Y540+$Z540</f>
        <v>1204.1205</v>
      </c>
      <c r="AJ540" s="27">
        <f>IF($O540&gt;=AJ$1,$S540+$Y540+$Z540,$Y540+$Z540)</f>
        <v>1204.1205</v>
      </c>
      <c r="AK540" s="27">
        <f>IF($O540&gt;=AK$1,$S540+$Y540+$Z540,$Y540+$Z540)</f>
        <v>1204.1205</v>
      </c>
      <c r="AL540" s="27">
        <f>IF($O540&gt;=AL$1,$S540+$Y540+$Z540,$Y540+$Z540)</f>
        <v>1204.1205</v>
      </c>
      <c r="AM540" s="27">
        <f>IF($O540&gt;=AM$1,$S540+$Y540+$Z540,$Y540+$Z540)</f>
        <v>1204.1205</v>
      </c>
      <c r="AN540" s="27">
        <f>IF($O540&gt;=AN$1,$S540+$Y540+$Z540,$Y540+$Z540)</f>
        <v>1204.1205</v>
      </c>
      <c r="AO540" s="27">
        <f>IF($O540&gt;=AO$1,$S540+$Y540+$Z540,$Y540+$Z540)</f>
        <v>1204.1205</v>
      </c>
      <c r="AP540" s="27">
        <f>IF($O540&gt;=AP$1,$S540+$Y540+$Z540,$Y540+$Z540)</f>
        <v>1204.1205</v>
      </c>
      <c r="AQ540" s="27">
        <f>IF($O540&gt;=AQ$1,$S540+$Y540+$Z540,$Y540+$Z540)</f>
        <v>1204.1205</v>
      </c>
      <c r="AR540" s="27">
        <f>IF($O540&gt;=AR$1,$S540+$Y540+$Z540,$Y540+$Z540)</f>
        <v>1204.1205</v>
      </c>
      <c r="AS540" s="27">
        <f>IF($O540&gt;=AS$1,$S540+$Y540+$Z540,$Y540+$Z540)</f>
        <v>1204.1205</v>
      </c>
      <c r="AT540" s="27">
        <f>IF($O540&gt;=AT$1,$S540+$Y540+$Z540,$Y540+$Z540)</f>
        <v>1204.1205</v>
      </c>
      <c r="AU540" s="27">
        <f>IF($O540&gt;=AU$1,$S540+$Y540+$Z540,$Y540+$Z540)</f>
        <v>1204.1205</v>
      </c>
      <c r="AV540" s="27">
        <f>IF($O540&gt;=AV$1,$S540+$Y540+$Z540,$Y540+$Z540)</f>
        <v>1204.1205</v>
      </c>
      <c r="AW540" s="27">
        <f>IF($O540&gt;=AW$1,$S540+$Y540+$Z540,$Y540+$Z540)</f>
        <v>1204.1205</v>
      </c>
      <c r="AX540" s="27">
        <f>IF($O540&gt;=AX$1,$S540+$Y540+$Z540,$Y540+$Z540)</f>
        <v>1204.1205</v>
      </c>
      <c r="AY540" s="27">
        <f>IF($O540&gt;=AY$1,$S540+$Y540+$Z540,$Y540+$Z540)</f>
        <v>1204.1205</v>
      </c>
      <c r="AZ540" s="27">
        <f>IF($O540&gt;=AZ$1,$S540+$Y540+$Z540,$Y540+$Z540)</f>
        <v>1204.1205</v>
      </c>
      <c r="BA540" s="27">
        <f>IF($O540&gt;=BA$1,$S540+$Y540+$Z540,$Y540+$Z540)</f>
        <v>1204.1205</v>
      </c>
      <c r="BB540" s="27">
        <f>IF($O540&gt;=BB$1,$S540+$Y540+$Z540,$Y540+$Z540)</f>
        <v>1204.1205</v>
      </c>
      <c r="BC540" s="27">
        <f>IF($O540&gt;=BC$1,$S540+$Y540+$Z540,$Y540+$Z540)</f>
        <v>1204.1205</v>
      </c>
      <c r="BD540" s="27">
        <f>IF($O540&gt;=BD$1,$S540+$Y540+$Z540,$Y540+$Z540)</f>
        <v>1204.1205</v>
      </c>
      <c r="BE540" s="27">
        <f>IF($O540&gt;=BE$1,$S540+$Y540+$Z540,$Y540+$Z540)</f>
        <v>1204.1205</v>
      </c>
      <c r="BF540" s="27">
        <f>IF($O540&gt;=BF$1,$S540+$Y540+$Z540,$Y540+$Z540)</f>
        <v>1204.1205</v>
      </c>
      <c r="BG540" s="27">
        <f>IF($O540&gt;=BG$1,$S540+$Y540+$Z540,$Y540+$Z540)</f>
        <v>1204.1205</v>
      </c>
      <c r="BH540" s="27">
        <f>IF($O540&gt;=BH$1,$S540+$Y540+$Z540,$Y540+$Z540)</f>
        <v>1204.1205</v>
      </c>
      <c r="BI540" s="27">
        <f>IF($O540&gt;=BI$1,$S540+$Y540+$Z540,$Y540+$Z540)</f>
        <v>1204.1205</v>
      </c>
      <c r="BJ540" s="27">
        <f>IF($O540&gt;=BJ$1,$S540+$Y540+$Z540,$Y540+$Z540)</f>
        <v>1204.1205</v>
      </c>
      <c r="BK540" s="27">
        <f>IF($O540&gt;=BK$1,$S540+$Y540+$Z540,$Y540+$Z540)</f>
        <v>1204.1205</v>
      </c>
      <c r="BL540" s="27">
        <f>IF($O540&gt;=BL$1,$S540+$Y540+$Z540,$Y540+$Z540)</f>
        <v>1204.1205</v>
      </c>
      <c r="BM540" s="27">
        <f>IF($O540&gt;=BM$1,$S540+$Y540+$Z540,$Y540+$Z540)</f>
        <v>1204.1205</v>
      </c>
      <c r="BN540" s="27">
        <f>IF($O540&gt;=BN$1,$S540+$Y540+$Z540,$Y540+$Z540)</f>
        <v>1204.1205</v>
      </c>
      <c r="BO540" s="27">
        <f>IF($O540&gt;=BO$1,$S540+$Y540+$Z540,$Y540+$Z540)</f>
        <v>1204.1205</v>
      </c>
      <c r="BP540" s="27">
        <f>IF($O540&gt;=BP$1,$S540+$Y540+$Z540,$Y540+$Z540)</f>
        <v>1204.1205</v>
      </c>
      <c r="BQ540" s="27">
        <f>IF($O540&gt;=BQ$1,$S540+$Y540+$Z540,$Y540+$Z540)</f>
        <v>1204.1205</v>
      </c>
      <c r="BR540" s="27">
        <f>IF($O540&gt;=BR$1,$S540+$Y540+$Z540,$Y540+$Z540)</f>
        <v>1204.1205</v>
      </c>
      <c r="BS540" s="27">
        <f>IF($O540&gt;=BS$1,$S540+$Y540+$Z540,$Y540+$Z540)</f>
        <v>1204.1205</v>
      </c>
      <c r="BT540" s="27">
        <f>IF($O540&gt;=BT$1,$S540+$Y540+$Z540,$Y540+$Z540)</f>
        <v>1204.1205</v>
      </c>
      <c r="BU540" s="27">
        <f>IF($O540&gt;=BU$1,$S540+$Y540+$Z540,$Y540+$Z540)</f>
        <v>1204.1205</v>
      </c>
      <c r="BV540" s="27">
        <f>IF($O540&gt;=BV$1,$S540+$Y540+$Z540,$Y540+$Z540)</f>
        <v>1204.1205</v>
      </c>
      <c r="BW540" s="27">
        <f>IF($O540&gt;=BW$1,$S540+$Y540+$Z540,$Y540+$Z540)</f>
        <v>1204.1205</v>
      </c>
      <c r="BX540" s="27">
        <f>IF($O540&gt;=BX$1,$S540+$Y540+$Z540,$Y540+$Z540)</f>
        <v>1204.1205</v>
      </c>
      <c r="BY540" s="27">
        <f>IF($O540&gt;=BY$1,$S540+$Y540+$Z540,$Y540+$Z540)</f>
        <v>1204.1205</v>
      </c>
      <c r="BZ540" s="27">
        <f>IF($O540&gt;=BZ$1,$S540+$Y540+$Z540,$Y540+$Z540)</f>
        <v>1204.1205</v>
      </c>
      <c r="CA540" s="27">
        <f>IF($O540&gt;=CA$1,$S540+$Y540+$Z540,$Y540+$Z540)</f>
        <v>1204.1205</v>
      </c>
      <c r="CB540" s="27">
        <f>IF($O540&gt;=CB$1,$S540+$Y540+$Z540,$Y540+$Z540)</f>
        <v>1204.1205</v>
      </c>
      <c r="CC540" s="27">
        <f>IF($O540&gt;=CC$1,$S540+$Y540+$Z540,$Y540+$Z540)</f>
        <v>1204.1205</v>
      </c>
      <c r="CD540" s="27">
        <f>IF($O540&gt;=CD$1,$S540+$Y540+$Z540,$Y540+$Z540)</f>
        <v>1204.1205</v>
      </c>
      <c r="CE540" s="27">
        <f>IF($O540&gt;=CE$1,$S540+$Y540+$Z540,$Y540+$Z540)</f>
        <v>1204.1205</v>
      </c>
      <c r="CF540" s="27">
        <f>IF($O540&gt;=CF$1,$S540+$Y540+$Z540,$Y540+$Z540)</f>
        <v>1204.1205</v>
      </c>
      <c r="CG540" s="27">
        <f>IF($O540&gt;=CG$1,$S540+$Y540+$Z540,$Y540+$Z540)</f>
        <v>1204.1205</v>
      </c>
      <c r="CH540" s="27">
        <f>IF($O540&gt;=CH$1,$S540+$Y540+$Z540,$Y540+$Z540)</f>
        <v>1204.1205</v>
      </c>
      <c r="CI540" s="27">
        <f>IF($O540&gt;=CI$1,$S540+$Y540+$Z540,$Y540+$Z540)</f>
        <v>1204.1205</v>
      </c>
      <c r="CJ540" s="27">
        <f>IF($O540&gt;=CJ$1,$S540+$Y540+$Z540,$Y540+$Z540)</f>
        <v>1204.1205</v>
      </c>
      <c r="CK540" s="27">
        <f>IF($O540&gt;=CK$1,$S540+$Y540+$Z540,$Y540+$Z540)</f>
        <v>1204.1205</v>
      </c>
      <c r="CL540" s="27">
        <f>IF($O540&gt;=CL$1,$S540+$Y540+$Z540,$Y540+$Z540)</f>
        <v>1204.1205</v>
      </c>
      <c r="CM540" s="27">
        <f>IF($O540&gt;=CM$1,$S540+$Y540+$Z540,$Y540+$Z540)</f>
        <v>1204.1205</v>
      </c>
      <c r="CN540" s="27">
        <f>IF($O540&gt;=CN$1,$S540+$Y540,$Y540)</f>
        <v>804.12049999999999</v>
      </c>
      <c r="CO540" s="27">
        <f>IF($O540&gt;=CO$1,$S540+$Y540,$Y540)</f>
        <v>804.12049999999999</v>
      </c>
      <c r="CP540" s="27">
        <f>IF($O540&gt;=CP$1,$S540+$Y540,$Y540)</f>
        <v>804.12049999999999</v>
      </c>
      <c r="CQ540" s="27">
        <f>IF($O540&gt;=CQ$1,$S540+$Y540,$Y540)</f>
        <v>804.12049999999999</v>
      </c>
      <c r="CR540" s="27">
        <f>IF($O540&gt;=CR$1,$S540+$Y540,$Y540)</f>
        <v>804.12049999999999</v>
      </c>
      <c r="CS540" s="27">
        <f>IF($O540&gt;=CS$1,$S540+$Y540,$Y540)</f>
        <v>804.12049999999999</v>
      </c>
      <c r="CT540" s="27">
        <f>IF($O540&gt;=CT$1,$S540+$Y540,$Y540)</f>
        <v>804.12049999999999</v>
      </c>
      <c r="CU540" s="27">
        <f>IF($O540&gt;=CU$1,$S540+$Y540,$Y540)</f>
        <v>804.12049999999999</v>
      </c>
      <c r="CV540" s="27">
        <f>IF($O540&gt;=CV$1,$S540+$Y540,$Y540)</f>
        <v>804.12049999999999</v>
      </c>
      <c r="CW540" s="27">
        <f>IF($O540&gt;=CW$1,$S540+$Y540,$Y540)</f>
        <v>804.12049999999999</v>
      </c>
      <c r="CX540" s="27">
        <f>IF($O540&gt;=CX$1,$S540+$Y540,$Y540)</f>
        <v>804.12049999999999</v>
      </c>
      <c r="CY540" s="27">
        <f>IF($O540&gt;=CY$1,$S540+$Y540,$Y540)</f>
        <v>804.12049999999999</v>
      </c>
      <c r="CZ540" s="27">
        <f>IF($O540&gt;=CZ$1,$S540+$Y540,$Y540)</f>
        <v>804.12049999999999</v>
      </c>
      <c r="DA540" s="27">
        <f>IF($O540&gt;=DA$1,$S540+$Y540,$Y540)</f>
        <v>804.12049999999999</v>
      </c>
      <c r="DB540" s="27">
        <f>IF($O540&gt;=DB$1,$S540+$Y540,$Y540)</f>
        <v>804.12049999999999</v>
      </c>
      <c r="DC540" s="27">
        <f>IF($O540&gt;=DC$1,$S540+$Y540,$Y540)</f>
        <v>804.12049999999999</v>
      </c>
      <c r="DD540" s="27">
        <f>IF($O540&gt;=DD$1,$S540+$Y540,$Y540)</f>
        <v>804.12049999999999</v>
      </c>
      <c r="DE540" s="27">
        <f>IF($O540&gt;=DE$1,$S540+$Y540,$Y540)</f>
        <v>804.12049999999999</v>
      </c>
      <c r="DF540" s="27">
        <f>IF($O540&gt;=DF$1,$S540+$Y540,$Y540)</f>
        <v>804.12049999999999</v>
      </c>
      <c r="DG540" s="27">
        <f>IF($O540&gt;=DG$1,$S540+$Y540,$Y540)</f>
        <v>804.12049999999999</v>
      </c>
      <c r="DH540" s="27">
        <f>IF($O540&gt;=DH$1,$S540+$Y540,$Y540)</f>
        <v>804.12049999999999</v>
      </c>
      <c r="DI540" s="27">
        <f>IF($O540&gt;=DI$1,$S540+$Y540,$Y540)</f>
        <v>804.12049999999999</v>
      </c>
      <c r="DJ540" s="27">
        <f>IF($O540&gt;=DJ$1,$S540+$Y540,$Y540)</f>
        <v>804.12049999999999</v>
      </c>
      <c r="DK540" s="27">
        <f>IF($O540&gt;=DK$1,$S540+$Y540,$Y540)</f>
        <v>804.12049999999999</v>
      </c>
      <c r="DL540" s="27">
        <f>IF($O540&gt;=DL$1,$S540+$Y540,$Y540)</f>
        <v>804.12049999999999</v>
      </c>
      <c r="DM540" s="27">
        <f>IF($O540&gt;=DM$1,$S540+$Y540,$Y540)</f>
        <v>804.12049999999999</v>
      </c>
      <c r="DN540" s="27">
        <f>IF($O540&gt;=DN$1,$S540+$Y540,$Y540)</f>
        <v>804.12049999999999</v>
      </c>
      <c r="DO540" s="27">
        <f>IF($O540&gt;=DO$1,$S540+$Y540,$Y540)</f>
        <v>804.12049999999999</v>
      </c>
      <c r="DP540" s="27">
        <f>IF($O540&gt;=DP$1,$S540+$Y540,$Y540)</f>
        <v>804.12049999999999</v>
      </c>
      <c r="DQ540" s="27">
        <f>IF($O540&gt;=DQ$1,$S540+$Y540,$Y540)</f>
        <v>804.12049999999999</v>
      </c>
      <c r="DR540" s="27">
        <f>IF($O540&gt;=DR$1,$S540+$Y540,$Y540)</f>
        <v>804.12049999999999</v>
      </c>
      <c r="DS540" s="27">
        <f>IF($O540&gt;=DS$1,$S540+$Y540,$Y540)</f>
        <v>804.12049999999999</v>
      </c>
      <c r="DT540" s="27">
        <f>IF($O540&gt;=DT$1,$S540+$Y540,$Y540)</f>
        <v>804.12049999999999</v>
      </c>
      <c r="DU540" s="27">
        <f>IF($O540&gt;=DU$1,$S540+$Y540,$Y540)</f>
        <v>804.12049999999999</v>
      </c>
      <c r="DV540" s="27">
        <f>IF($O540&gt;=DV$1,$S540+$Y540,$Y540)</f>
        <v>804.12049999999999</v>
      </c>
      <c r="DW540" s="27">
        <f>IF($O540&gt;=DW$1,$S540+$Y540,$Y540)</f>
        <v>804.12049999999999</v>
      </c>
      <c r="DX540" s="27">
        <f>IF($O540&gt;=DX$1,$S540+$Y540,$Y540)</f>
        <v>804.12049999999999</v>
      </c>
      <c r="DY540" s="27">
        <f>IF($O540&gt;=DY$1,$S540+$Y540,$Y540)</f>
        <v>804.12049999999999</v>
      </c>
      <c r="DZ540" s="27">
        <f>IF($O540&gt;=DZ$1,$S540+$Y540,$Y540)</f>
        <v>804.12049999999999</v>
      </c>
      <c r="EA540" s="27">
        <f>IF($O540&gt;=EA$1,$S540+$Y540,$Y540)</f>
        <v>804.12049999999999</v>
      </c>
      <c r="EB540" s="27">
        <f>IF($O540&gt;=EB$1,$S540+$Y540,$Y540)</f>
        <v>804.12049999999999</v>
      </c>
      <c r="EC540" s="27">
        <f>IF($O540&gt;=EC$1,$S540+$Y540,$Y540)</f>
        <v>804.12049999999999</v>
      </c>
      <c r="ED540" s="27">
        <f>IF($O540&gt;=ED$1,$S540+$Y540,$Y540)</f>
        <v>804.12049999999999</v>
      </c>
      <c r="EE540" s="27">
        <f>IF($O540&gt;=EE$1,$S540+$Y540,$Y540)</f>
        <v>804.12049999999999</v>
      </c>
      <c r="EF540" s="27">
        <f>IF($O540&gt;=EF$1,$S540+$Y540,$Y540)</f>
        <v>804.12049999999999</v>
      </c>
      <c r="EG540" s="27">
        <f>IF($O540&gt;=EG$1,$S540+$Y540,$Y540)</f>
        <v>804.12049999999999</v>
      </c>
      <c r="EH540" s="27">
        <f>IF($O540&gt;=EH$1,$S540+$Y540,$Y540)</f>
        <v>804.12049999999999</v>
      </c>
      <c r="EI540" s="27">
        <f>IF($O540&gt;=EI$1,$S540+$Y540,$Y540)</f>
        <v>804.12049999999999</v>
      </c>
      <c r="EJ540" s="27">
        <f>IF($O540&gt;=EJ$1,$S540+$Y540,$Y540)</f>
        <v>804.12049999999999</v>
      </c>
      <c r="EK540" s="27">
        <f>IF($O540&gt;=EK$1,$S540+$Y540,$Y540)</f>
        <v>804.12049999999999</v>
      </c>
      <c r="EL540" s="27">
        <f>IF($O540&gt;=EL$1,$S540+$Y540,$Y540)</f>
        <v>804.12049999999999</v>
      </c>
      <c r="EM540" s="27">
        <f>IF($O540&gt;=EM$1,$S540+$Y540,$Y540)</f>
        <v>804.12049999999999</v>
      </c>
      <c r="EN540" s="27">
        <f>IF($O540&gt;=EN$1,$S540+$Y540,$Y540)</f>
        <v>804.12049999999999</v>
      </c>
      <c r="EO540" s="27">
        <f>IF($O540&gt;=EO$1,$S540+$Y540,$Y540)</f>
        <v>804.12049999999999</v>
      </c>
      <c r="EP540" s="27">
        <f>IF($O540&gt;=EP$1,$S540+$Y540,$Y540)</f>
        <v>804.12049999999999</v>
      </c>
      <c r="EQ540" s="27">
        <f>IF($O540&gt;=EQ$1,$S540+$Y540,$Y540)</f>
        <v>804.12049999999999</v>
      </c>
      <c r="ER540" s="27">
        <f>IF($O540&gt;=ER$1,$S540+$Y540,$Y540)</f>
        <v>804.12049999999999</v>
      </c>
      <c r="ES540" s="27">
        <f>IF($O540&gt;=ES$1,$S540+$Y540,$Y540)</f>
        <v>804.12049999999999</v>
      </c>
      <c r="ET540" s="27">
        <f>IF($O540&gt;=ET$1,$S540+$Y540,$Y540)</f>
        <v>804.12049999999999</v>
      </c>
      <c r="EU540" s="27">
        <f>IF($O540&gt;=EU$1,$S540+$Y540,$Y540)</f>
        <v>804.12049999999999</v>
      </c>
      <c r="EV540" s="27">
        <f>IF($O540&gt;=EV$1,$S540,0)</f>
        <v>683.32550000000003</v>
      </c>
      <c r="EW540" s="27">
        <f>IF($O540&gt;=EW$1,$S540,0)</f>
        <v>683.32550000000003</v>
      </c>
      <c r="EX540" s="27">
        <f>IF($O540&gt;=EX$1,$S540,0)</f>
        <v>683.32550000000003</v>
      </c>
      <c r="EY540" s="27">
        <f>IF($O540&gt;=EY$1,$S540,0)</f>
        <v>683.32550000000003</v>
      </c>
      <c r="EZ540" s="27">
        <f>IF($O540&gt;=EZ$1,$S540,0)</f>
        <v>683.32550000000003</v>
      </c>
      <c r="FA540" s="27">
        <f>IF($O540&gt;=FA$1,$S540,0)</f>
        <v>683.32550000000003</v>
      </c>
      <c r="FB540" s="27">
        <f>IF($O540&gt;=FB$1,$S540,0)</f>
        <v>683.32550000000003</v>
      </c>
      <c r="FC540" s="27">
        <f>IF($O540&gt;=FC$1,$S540,0)</f>
        <v>683.32550000000003</v>
      </c>
      <c r="FD540" s="27">
        <f>IF($O540&gt;=FD$1,$S540,0)</f>
        <v>683.32550000000003</v>
      </c>
      <c r="FE540" s="27">
        <f>IF($O540&gt;=FE$1,$S540,0)</f>
        <v>683.32550000000003</v>
      </c>
      <c r="FF540" s="27">
        <f>IF($O540&gt;=FF$1,$S540,0)</f>
        <v>683.32550000000003</v>
      </c>
      <c r="FG540" s="27">
        <f>IF($O540&gt;=FG$1,$S540,0)</f>
        <v>683.32550000000003</v>
      </c>
      <c r="FH540" s="27">
        <f>IF($O540&gt;=FH$1,$S540,0)</f>
        <v>683.32550000000003</v>
      </c>
      <c r="FI540" s="27">
        <f>IF($O540&gt;=FI$1,$S540,0)</f>
        <v>683.32550000000003</v>
      </c>
      <c r="FJ540" s="27">
        <f>IF($O540&gt;=FJ$1,$S540,0)</f>
        <v>683.32550000000003</v>
      </c>
      <c r="FK540" s="27">
        <f>IF($O540&gt;=FK$1,$S540,0)</f>
        <v>683.32550000000003</v>
      </c>
      <c r="FL540" s="27">
        <f>IF($O540&gt;=FL$1,$S540,0)</f>
        <v>683.32550000000003</v>
      </c>
      <c r="FM540" s="27">
        <f>IF($O540&gt;=FM$1,$S540,0)</f>
        <v>683.32550000000003</v>
      </c>
      <c r="FN540" s="27">
        <f>IF($O540&gt;=FN$1,$S540,0)</f>
        <v>683.32550000000003</v>
      </c>
      <c r="FO540" s="27">
        <f>IF($O540&gt;=FO$1,$S540,0)</f>
        <v>683.32550000000003</v>
      </c>
      <c r="FP540" s="27">
        <f>IF($O540&gt;=FP$1,$S540,0)</f>
        <v>683.32550000000003</v>
      </c>
      <c r="FQ540" s="27">
        <f>IF($O540&gt;=FQ$1,$S540,0)</f>
        <v>683.32550000000003</v>
      </c>
      <c r="FR540" s="27">
        <f>IF($O540&gt;=FR$1,$S540,0)</f>
        <v>683.32550000000003</v>
      </c>
      <c r="FS540" s="27">
        <f>IF($O540&gt;=FS$1,$S540,0)</f>
        <v>683.32550000000003</v>
      </c>
      <c r="FT540" s="27">
        <f>IF($O540&gt;=FT$1,$S540,0)</f>
        <v>0</v>
      </c>
      <c r="FU540" s="27">
        <f>IF($O540&gt;=FU$1,$S540,0)</f>
        <v>0</v>
      </c>
      <c r="FV540" s="27">
        <f>IF($O540&gt;=FV$1,$S540,0)</f>
        <v>0</v>
      </c>
      <c r="FW540" s="27">
        <f>IF($O540&gt;=FW$1,$S540,0)</f>
        <v>0</v>
      </c>
      <c r="FX540" s="27">
        <f>IF($O540&gt;=FX$1,$S540,0)</f>
        <v>0</v>
      </c>
      <c r="FY540" s="27">
        <f>IF($O540&gt;=FY$1,$S540,0)</f>
        <v>0</v>
      </c>
      <c r="FZ540" s="27">
        <f>IF($O540&gt;=FZ$1,$S540,0)</f>
        <v>0</v>
      </c>
      <c r="GA540" s="27">
        <f>IF($O540&gt;=GA$1,$S540,0)</f>
        <v>0</v>
      </c>
      <c r="GB540" s="27">
        <f>IF($O540&gt;=GB$1,$S540,0)</f>
        <v>0</v>
      </c>
      <c r="GC540" s="27">
        <f>IF($O540&gt;=GC$1,$S540,0)</f>
        <v>0</v>
      </c>
      <c r="GD540" s="27">
        <f>IF($O540&gt;=GD$1,$S540,0)</f>
        <v>0</v>
      </c>
      <c r="GE540" s="27">
        <f>IF($O540&gt;=GE$1,$S540,0)</f>
        <v>0</v>
      </c>
      <c r="GF540" s="27">
        <f>IF($O540&gt;=GF$1,$S540,0)</f>
        <v>0</v>
      </c>
      <c r="GG540" s="27">
        <f>IF($O540&gt;=GG$1,$S540,0)</f>
        <v>0</v>
      </c>
      <c r="GH540" s="27">
        <f>IF($O540&gt;=GH$1,$S540,0)</f>
        <v>0</v>
      </c>
      <c r="GI540" s="27">
        <f>IF($O540&gt;=GI$1,$S540,0)</f>
        <v>0</v>
      </c>
      <c r="GJ540" s="27">
        <f>IF($O540&gt;=GJ$1,$S540,0)</f>
        <v>0</v>
      </c>
      <c r="GK540" s="27">
        <f>IF($O540&gt;=GK$1,$S540,0)</f>
        <v>0</v>
      </c>
      <c r="GL540" s="27">
        <f>IF($O540&gt;=GL$1,$S540,0)</f>
        <v>0</v>
      </c>
      <c r="GM540" s="27">
        <f>IF($O540&gt;=GM$1,$S540,0)</f>
        <v>0</v>
      </c>
      <c r="GN540" s="27">
        <f>IF($O540&gt;=GN$1,$S540,0)</f>
        <v>0</v>
      </c>
      <c r="GO540" s="27">
        <f>IF($O540&gt;=GO$1,$S540,0)</f>
        <v>0</v>
      </c>
      <c r="GP540" s="27">
        <f>IF($O540&gt;=GP$1,$S540,0)</f>
        <v>0</v>
      </c>
      <c r="GQ540" s="27">
        <f>IF($O540&gt;=GQ$1,$S540,0)</f>
        <v>0</v>
      </c>
      <c r="GR540" s="27">
        <f>IF($O540&gt;=GR$1,$S540,0)</f>
        <v>0</v>
      </c>
      <c r="GS540" s="27">
        <f>IF($O540&gt;=GS$1,$S540,0)</f>
        <v>0</v>
      </c>
      <c r="GT540" s="27">
        <f>IF($O540&gt;=GT$1,$S540,0)</f>
        <v>0</v>
      </c>
      <c r="GU540" s="27">
        <f>IF($O540&gt;=GU$1,$S540,0)</f>
        <v>0</v>
      </c>
      <c r="GV540" s="27">
        <f>IF($O540&gt;=GV$1,$S540,0)</f>
        <v>0</v>
      </c>
      <c r="GW540" s="27">
        <f>IF($O540&gt;=GW$1,$S540,0)</f>
        <v>0</v>
      </c>
      <c r="GX540" s="27">
        <f>IF($O540&gt;=GX$1,$S540,0)</f>
        <v>0</v>
      </c>
      <c r="GY540" s="27">
        <f>IF($O540&gt;=GY$1,$S540,0)</f>
        <v>0</v>
      </c>
      <c r="GZ540" s="27">
        <f>IF($O540&gt;=GZ$1,$S540,0)</f>
        <v>0</v>
      </c>
      <c r="HA540" s="27">
        <f>IF($O540&gt;=HA$1,$S540,0)</f>
        <v>0</v>
      </c>
      <c r="HB540" s="27">
        <f>IF($O540&gt;=HB$1,$S540,0)</f>
        <v>0</v>
      </c>
      <c r="HC540" s="27">
        <f>IF($O540&gt;=HC$1,$S540,0)</f>
        <v>0</v>
      </c>
    </row>
    <row r="541" spans="1:211">
      <c r="A541" s="3">
        <v>102440</v>
      </c>
      <c r="B541" s="3" t="s">
        <v>491</v>
      </c>
      <c r="C541" s="3" t="s">
        <v>492</v>
      </c>
      <c r="D541" s="3">
        <v>64</v>
      </c>
      <c r="E541" s="4">
        <v>37739</v>
      </c>
      <c r="F541" s="5">
        <v>15.156164383561643</v>
      </c>
      <c r="G541" s="3" t="s">
        <v>446</v>
      </c>
      <c r="H541" s="4">
        <v>19846</v>
      </c>
      <c r="I541" s="9" t="s">
        <v>872</v>
      </c>
      <c r="J541" s="5">
        <v>3717.59</v>
      </c>
      <c r="K541" s="31">
        <v>287</v>
      </c>
      <c r="L541" s="32">
        <v>15</v>
      </c>
      <c r="M541" s="33">
        <f>VLOOKUP(L541,FIND,3,TRUE)</f>
        <v>1.1000000000000001</v>
      </c>
      <c r="N541" s="32">
        <f>IF(L541&gt;30,180,VLOOKUP(L541,TEMPO,2,FALSE))</f>
        <v>90</v>
      </c>
      <c r="O541" s="32">
        <f>IF(R541&gt;0,4,N541)</f>
        <v>90</v>
      </c>
      <c r="P541" s="96">
        <f>J541*M541*L541</f>
        <v>61340.235000000008</v>
      </c>
      <c r="Q541" s="96">
        <f>10934.45*2</f>
        <v>21868.9</v>
      </c>
      <c r="R541" s="96">
        <f>IF(P541&lt;=Q541,P541/4,0)</f>
        <v>0</v>
      </c>
      <c r="S541" s="5">
        <f>IF(P541&gt;=Q541,P541/N541,0)</f>
        <v>681.55816666666681</v>
      </c>
      <c r="T541" s="3"/>
      <c r="U541" s="3">
        <f>IF(T541="",1,0)</f>
        <v>1</v>
      </c>
      <c r="V541" s="3">
        <v>124</v>
      </c>
      <c r="W541" s="5">
        <v>0</v>
      </c>
      <c r="X541" s="5">
        <v>402.65</v>
      </c>
      <c r="Y541" s="5">
        <f>X541*W541</f>
        <v>0</v>
      </c>
      <c r="Z541" s="5">
        <v>400</v>
      </c>
      <c r="AA541" s="5">
        <f>S541+Y541+Z541</f>
        <v>1081.5581666666667</v>
      </c>
      <c r="AB541" s="39">
        <f>(J541/12+J541/12*1.3333333333+450/12+J541/30*6/12+J541)*1.3+Y541+Z541+153.9</f>
        <v>6455.788922208797</v>
      </c>
      <c r="AC541" s="39" t="s">
        <v>492</v>
      </c>
      <c r="AD541" s="39">
        <f>J541*1.3+400+153.9</f>
        <v>5386.7669999999998</v>
      </c>
      <c r="AE541" s="39">
        <f>SUMIFS('CUSTO MENSAL FUNC NOVO'!H:H,'CUSTO MENSAL FUNC NOVO'!A:A,'VALORES MENSAIS'!AC541)</f>
        <v>4093.605</v>
      </c>
      <c r="AF541" s="27">
        <f>IF($R541&gt;0,$R541,$S541)+$Y541+$Z541</f>
        <v>1081.5581666666667</v>
      </c>
      <c r="AG541" s="27">
        <f>IF($R541&gt;0,$R541,$S541)+$Y541+$Z541</f>
        <v>1081.5581666666667</v>
      </c>
      <c r="AH541" s="27">
        <f>IF($R541&gt;0,$R541,$S541)+$Y541+$Z541</f>
        <v>1081.5581666666667</v>
      </c>
      <c r="AI541" s="27">
        <f>IF($R541&gt;0,$R541,$S541)+$Y541+$Z541</f>
        <v>1081.5581666666667</v>
      </c>
      <c r="AJ541" s="27">
        <f>IF($O541&gt;=AJ$1,$S541+$Y541+$Z541,$Y541+$Z541)</f>
        <v>1081.5581666666667</v>
      </c>
      <c r="AK541" s="27">
        <f>IF($O541&gt;=AK$1,$S541+$Y541+$Z541,$Y541+$Z541)</f>
        <v>1081.5581666666667</v>
      </c>
      <c r="AL541" s="27">
        <f>IF($O541&gt;=AL$1,$S541+$Y541+$Z541,$Y541+$Z541)</f>
        <v>1081.5581666666667</v>
      </c>
      <c r="AM541" s="27">
        <f>IF($O541&gt;=AM$1,$S541+$Y541+$Z541,$Y541+$Z541)</f>
        <v>1081.5581666666667</v>
      </c>
      <c r="AN541" s="27">
        <f>IF($O541&gt;=AN$1,$S541+$Y541+$Z541,$Y541+$Z541)</f>
        <v>1081.5581666666667</v>
      </c>
      <c r="AO541" s="27">
        <f>IF($O541&gt;=AO$1,$S541+$Y541+$Z541,$Y541+$Z541)</f>
        <v>1081.5581666666667</v>
      </c>
      <c r="AP541" s="27">
        <f>IF($O541&gt;=AP$1,$S541+$Y541+$Z541,$Y541+$Z541)</f>
        <v>1081.5581666666667</v>
      </c>
      <c r="AQ541" s="27">
        <f>IF($O541&gt;=AQ$1,$S541+$Y541+$Z541,$Y541+$Z541)</f>
        <v>1081.5581666666667</v>
      </c>
      <c r="AR541" s="27">
        <f>IF($O541&gt;=AR$1,$S541+$Y541+$Z541,$Y541+$Z541)</f>
        <v>1081.5581666666667</v>
      </c>
      <c r="AS541" s="27">
        <f>IF($O541&gt;=AS$1,$S541+$Y541+$Z541,$Y541+$Z541)</f>
        <v>1081.5581666666667</v>
      </c>
      <c r="AT541" s="27">
        <f>IF($O541&gt;=AT$1,$S541+$Y541+$Z541,$Y541+$Z541)</f>
        <v>1081.5581666666667</v>
      </c>
      <c r="AU541" s="27">
        <f>IF($O541&gt;=AU$1,$S541+$Y541+$Z541,$Y541+$Z541)</f>
        <v>1081.5581666666667</v>
      </c>
      <c r="AV541" s="27">
        <f>IF($O541&gt;=AV$1,$S541+$Y541+$Z541,$Y541+$Z541)</f>
        <v>1081.5581666666667</v>
      </c>
      <c r="AW541" s="27">
        <f>IF($O541&gt;=AW$1,$S541+$Y541+$Z541,$Y541+$Z541)</f>
        <v>1081.5581666666667</v>
      </c>
      <c r="AX541" s="27">
        <f>IF($O541&gt;=AX$1,$S541+$Y541+$Z541,$Y541+$Z541)</f>
        <v>1081.5581666666667</v>
      </c>
      <c r="AY541" s="27">
        <f>IF($O541&gt;=AY$1,$S541+$Y541+$Z541,$Y541+$Z541)</f>
        <v>1081.5581666666667</v>
      </c>
      <c r="AZ541" s="27">
        <f>IF($O541&gt;=AZ$1,$S541+$Y541+$Z541,$Y541+$Z541)</f>
        <v>1081.5581666666667</v>
      </c>
      <c r="BA541" s="27">
        <f>IF($O541&gt;=BA$1,$S541+$Y541+$Z541,$Y541+$Z541)</f>
        <v>1081.5581666666667</v>
      </c>
      <c r="BB541" s="27">
        <f>IF($O541&gt;=BB$1,$S541+$Y541+$Z541,$Y541+$Z541)</f>
        <v>1081.5581666666667</v>
      </c>
      <c r="BC541" s="27">
        <f>IF($O541&gt;=BC$1,$S541+$Y541+$Z541,$Y541+$Z541)</f>
        <v>1081.5581666666667</v>
      </c>
      <c r="BD541" s="27">
        <f>IF($O541&gt;=BD$1,$S541+$Y541+$Z541,$Y541+$Z541)</f>
        <v>1081.5581666666667</v>
      </c>
      <c r="BE541" s="27">
        <f>IF($O541&gt;=BE$1,$S541+$Y541+$Z541,$Y541+$Z541)</f>
        <v>1081.5581666666667</v>
      </c>
      <c r="BF541" s="27">
        <f>IF($O541&gt;=BF$1,$S541+$Y541+$Z541,$Y541+$Z541)</f>
        <v>1081.5581666666667</v>
      </c>
      <c r="BG541" s="27">
        <f>IF($O541&gt;=BG$1,$S541+$Y541+$Z541,$Y541+$Z541)</f>
        <v>1081.5581666666667</v>
      </c>
      <c r="BH541" s="27">
        <f>IF($O541&gt;=BH$1,$S541+$Y541+$Z541,$Y541+$Z541)</f>
        <v>1081.5581666666667</v>
      </c>
      <c r="BI541" s="27">
        <f>IF($O541&gt;=BI$1,$S541+$Y541+$Z541,$Y541+$Z541)</f>
        <v>1081.5581666666667</v>
      </c>
      <c r="BJ541" s="27">
        <f>IF($O541&gt;=BJ$1,$S541+$Y541+$Z541,$Y541+$Z541)</f>
        <v>1081.5581666666667</v>
      </c>
      <c r="BK541" s="27">
        <f>IF($O541&gt;=BK$1,$S541+$Y541+$Z541,$Y541+$Z541)</f>
        <v>1081.5581666666667</v>
      </c>
      <c r="BL541" s="27">
        <f>IF($O541&gt;=BL$1,$S541+$Y541+$Z541,$Y541+$Z541)</f>
        <v>1081.5581666666667</v>
      </c>
      <c r="BM541" s="27">
        <f>IF($O541&gt;=BM$1,$S541+$Y541+$Z541,$Y541+$Z541)</f>
        <v>1081.5581666666667</v>
      </c>
      <c r="BN541" s="27">
        <f>IF($O541&gt;=BN$1,$S541+$Y541+$Z541,$Y541+$Z541)</f>
        <v>1081.5581666666667</v>
      </c>
      <c r="BO541" s="27">
        <f>IF($O541&gt;=BO$1,$S541+$Y541+$Z541,$Y541+$Z541)</f>
        <v>1081.5581666666667</v>
      </c>
      <c r="BP541" s="27">
        <f>IF($O541&gt;=BP$1,$S541+$Y541+$Z541,$Y541+$Z541)</f>
        <v>1081.5581666666667</v>
      </c>
      <c r="BQ541" s="27">
        <f>IF($O541&gt;=BQ$1,$S541+$Y541+$Z541,$Y541+$Z541)</f>
        <v>1081.5581666666667</v>
      </c>
      <c r="BR541" s="27">
        <f>IF($O541&gt;=BR$1,$S541+$Y541+$Z541,$Y541+$Z541)</f>
        <v>1081.5581666666667</v>
      </c>
      <c r="BS541" s="27">
        <f>IF($O541&gt;=BS$1,$S541+$Y541+$Z541,$Y541+$Z541)</f>
        <v>1081.5581666666667</v>
      </c>
      <c r="BT541" s="27">
        <f>IF($O541&gt;=BT$1,$S541+$Y541+$Z541,$Y541+$Z541)</f>
        <v>1081.5581666666667</v>
      </c>
      <c r="BU541" s="27">
        <f>IF($O541&gt;=BU$1,$S541+$Y541+$Z541,$Y541+$Z541)</f>
        <v>1081.5581666666667</v>
      </c>
      <c r="BV541" s="27">
        <f>IF($O541&gt;=BV$1,$S541+$Y541+$Z541,$Y541+$Z541)</f>
        <v>1081.5581666666667</v>
      </c>
      <c r="BW541" s="27">
        <f>IF($O541&gt;=BW$1,$S541+$Y541+$Z541,$Y541+$Z541)</f>
        <v>1081.5581666666667</v>
      </c>
      <c r="BX541" s="27">
        <f>IF($O541&gt;=BX$1,$S541+$Y541+$Z541,$Y541+$Z541)</f>
        <v>1081.5581666666667</v>
      </c>
      <c r="BY541" s="27">
        <f>IF($O541&gt;=BY$1,$S541+$Y541+$Z541,$Y541+$Z541)</f>
        <v>1081.5581666666667</v>
      </c>
      <c r="BZ541" s="27">
        <f>IF($O541&gt;=BZ$1,$S541+$Y541+$Z541,$Y541+$Z541)</f>
        <v>1081.5581666666667</v>
      </c>
      <c r="CA541" s="27">
        <f>IF($O541&gt;=CA$1,$S541+$Y541+$Z541,$Y541+$Z541)</f>
        <v>1081.5581666666667</v>
      </c>
      <c r="CB541" s="27">
        <f>IF($O541&gt;=CB$1,$S541+$Y541+$Z541,$Y541+$Z541)</f>
        <v>1081.5581666666667</v>
      </c>
      <c r="CC541" s="27">
        <f>IF($O541&gt;=CC$1,$S541+$Y541+$Z541,$Y541+$Z541)</f>
        <v>1081.5581666666667</v>
      </c>
      <c r="CD541" s="27">
        <f>IF($O541&gt;=CD$1,$S541+$Y541+$Z541,$Y541+$Z541)</f>
        <v>1081.5581666666667</v>
      </c>
      <c r="CE541" s="27">
        <f>IF($O541&gt;=CE$1,$S541+$Y541+$Z541,$Y541+$Z541)</f>
        <v>1081.5581666666667</v>
      </c>
      <c r="CF541" s="27">
        <f>IF($O541&gt;=CF$1,$S541+$Y541+$Z541,$Y541+$Z541)</f>
        <v>1081.5581666666667</v>
      </c>
      <c r="CG541" s="27">
        <f>IF($O541&gt;=CG$1,$S541+$Y541+$Z541,$Y541+$Z541)</f>
        <v>1081.5581666666667</v>
      </c>
      <c r="CH541" s="27">
        <f>IF($O541&gt;=CH$1,$S541+$Y541+$Z541,$Y541+$Z541)</f>
        <v>1081.5581666666667</v>
      </c>
      <c r="CI541" s="27">
        <f>IF($O541&gt;=CI$1,$S541+$Y541+$Z541,$Y541+$Z541)</f>
        <v>1081.5581666666667</v>
      </c>
      <c r="CJ541" s="27">
        <f>IF($O541&gt;=CJ$1,$S541+$Y541+$Z541,$Y541+$Z541)</f>
        <v>1081.5581666666667</v>
      </c>
      <c r="CK541" s="27">
        <f>IF($O541&gt;=CK$1,$S541+$Y541+$Z541,$Y541+$Z541)</f>
        <v>1081.5581666666667</v>
      </c>
      <c r="CL541" s="27">
        <f>IF($O541&gt;=CL$1,$S541+$Y541+$Z541,$Y541+$Z541)</f>
        <v>1081.5581666666667</v>
      </c>
      <c r="CM541" s="27">
        <f>IF($O541&gt;=CM$1,$S541+$Y541+$Z541,$Y541+$Z541)</f>
        <v>1081.5581666666667</v>
      </c>
      <c r="CN541" s="27">
        <f>IF($O541&gt;=CN$1,$S541+$Y541,$Y541)</f>
        <v>681.55816666666681</v>
      </c>
      <c r="CO541" s="27">
        <f>IF($O541&gt;=CO$1,$S541+$Y541,$Y541)</f>
        <v>681.55816666666681</v>
      </c>
      <c r="CP541" s="27">
        <f>IF($O541&gt;=CP$1,$S541+$Y541,$Y541)</f>
        <v>681.55816666666681</v>
      </c>
      <c r="CQ541" s="27">
        <f>IF($O541&gt;=CQ$1,$S541+$Y541,$Y541)</f>
        <v>681.55816666666681</v>
      </c>
      <c r="CR541" s="27">
        <f>IF($O541&gt;=CR$1,$S541+$Y541,$Y541)</f>
        <v>681.55816666666681</v>
      </c>
      <c r="CS541" s="27">
        <f>IF($O541&gt;=CS$1,$S541+$Y541,$Y541)</f>
        <v>681.55816666666681</v>
      </c>
      <c r="CT541" s="27">
        <f>IF($O541&gt;=CT$1,$S541+$Y541,$Y541)</f>
        <v>681.55816666666681</v>
      </c>
      <c r="CU541" s="27">
        <f>IF($O541&gt;=CU$1,$S541+$Y541,$Y541)</f>
        <v>681.55816666666681</v>
      </c>
      <c r="CV541" s="27">
        <f>IF($O541&gt;=CV$1,$S541+$Y541,$Y541)</f>
        <v>681.55816666666681</v>
      </c>
      <c r="CW541" s="27">
        <f>IF($O541&gt;=CW$1,$S541+$Y541,$Y541)</f>
        <v>681.55816666666681</v>
      </c>
      <c r="CX541" s="27">
        <f>IF($O541&gt;=CX$1,$S541+$Y541,$Y541)</f>
        <v>681.55816666666681</v>
      </c>
      <c r="CY541" s="27">
        <f>IF($O541&gt;=CY$1,$S541+$Y541,$Y541)</f>
        <v>681.55816666666681</v>
      </c>
      <c r="CZ541" s="27">
        <f>IF($O541&gt;=CZ$1,$S541+$Y541,$Y541)</f>
        <v>681.55816666666681</v>
      </c>
      <c r="DA541" s="27">
        <f>IF($O541&gt;=DA$1,$S541+$Y541,$Y541)</f>
        <v>681.55816666666681</v>
      </c>
      <c r="DB541" s="27">
        <f>IF($O541&gt;=DB$1,$S541+$Y541,$Y541)</f>
        <v>681.55816666666681</v>
      </c>
      <c r="DC541" s="27">
        <f>IF($O541&gt;=DC$1,$S541+$Y541,$Y541)</f>
        <v>681.55816666666681</v>
      </c>
      <c r="DD541" s="27">
        <f>IF($O541&gt;=DD$1,$S541+$Y541,$Y541)</f>
        <v>681.55816666666681</v>
      </c>
      <c r="DE541" s="27">
        <f>IF($O541&gt;=DE$1,$S541+$Y541,$Y541)</f>
        <v>681.55816666666681</v>
      </c>
      <c r="DF541" s="27">
        <f>IF($O541&gt;=DF$1,$S541+$Y541,$Y541)</f>
        <v>681.55816666666681</v>
      </c>
      <c r="DG541" s="27">
        <f>IF($O541&gt;=DG$1,$S541+$Y541,$Y541)</f>
        <v>681.55816666666681</v>
      </c>
      <c r="DH541" s="27">
        <f>IF($O541&gt;=DH$1,$S541+$Y541,$Y541)</f>
        <v>681.55816666666681</v>
      </c>
      <c r="DI541" s="27">
        <f>IF($O541&gt;=DI$1,$S541+$Y541,$Y541)</f>
        <v>681.55816666666681</v>
      </c>
      <c r="DJ541" s="27">
        <f>IF($O541&gt;=DJ$1,$S541+$Y541,$Y541)</f>
        <v>681.55816666666681</v>
      </c>
      <c r="DK541" s="27">
        <f>IF($O541&gt;=DK$1,$S541+$Y541,$Y541)</f>
        <v>681.55816666666681</v>
      </c>
      <c r="DL541" s="27">
        <f>IF($O541&gt;=DL$1,$S541+$Y541,$Y541)</f>
        <v>681.55816666666681</v>
      </c>
      <c r="DM541" s="27">
        <f>IF($O541&gt;=DM$1,$S541+$Y541,$Y541)</f>
        <v>681.55816666666681</v>
      </c>
      <c r="DN541" s="27">
        <f>IF($O541&gt;=DN$1,$S541+$Y541,$Y541)</f>
        <v>681.55816666666681</v>
      </c>
      <c r="DO541" s="27">
        <f>IF($O541&gt;=DO$1,$S541+$Y541,$Y541)</f>
        <v>681.55816666666681</v>
      </c>
      <c r="DP541" s="27">
        <f>IF($O541&gt;=DP$1,$S541+$Y541,$Y541)</f>
        <v>681.55816666666681</v>
      </c>
      <c r="DQ541" s="27">
        <f>IF($O541&gt;=DQ$1,$S541+$Y541,$Y541)</f>
        <v>681.55816666666681</v>
      </c>
      <c r="DR541" s="27">
        <f>IF($O541&gt;=DR$1,$S541+$Y541,$Y541)</f>
        <v>0</v>
      </c>
      <c r="DS541" s="27">
        <f>IF($O541&gt;=DS$1,$S541+$Y541,$Y541)</f>
        <v>0</v>
      </c>
      <c r="DT541" s="27">
        <f>IF($O541&gt;=DT$1,$S541+$Y541,$Y541)</f>
        <v>0</v>
      </c>
      <c r="DU541" s="27">
        <f>IF($O541&gt;=DU$1,$S541+$Y541,$Y541)</f>
        <v>0</v>
      </c>
      <c r="DV541" s="27">
        <f>IF($O541&gt;=DV$1,$S541+$Y541,$Y541)</f>
        <v>0</v>
      </c>
      <c r="DW541" s="27">
        <f>IF($O541&gt;=DW$1,$S541+$Y541,$Y541)</f>
        <v>0</v>
      </c>
      <c r="DX541" s="27">
        <f>IF($O541&gt;=DX$1,$S541+$Y541,$Y541)</f>
        <v>0</v>
      </c>
      <c r="DY541" s="27">
        <f>IF($O541&gt;=DY$1,$S541+$Y541,$Y541)</f>
        <v>0</v>
      </c>
      <c r="DZ541" s="27">
        <f>IF($O541&gt;=DZ$1,$S541+$Y541,$Y541)</f>
        <v>0</v>
      </c>
      <c r="EA541" s="27">
        <f>IF($O541&gt;=EA$1,$S541+$Y541,$Y541)</f>
        <v>0</v>
      </c>
      <c r="EB541" s="27">
        <f>IF($O541&gt;=EB$1,$S541+$Y541,$Y541)</f>
        <v>0</v>
      </c>
      <c r="EC541" s="27">
        <f>IF($O541&gt;=EC$1,$S541+$Y541,$Y541)</f>
        <v>0</v>
      </c>
      <c r="ED541" s="27">
        <f>IF($O541&gt;=ED$1,$S541+$Y541,$Y541)</f>
        <v>0</v>
      </c>
      <c r="EE541" s="27">
        <f>IF($O541&gt;=EE$1,$S541+$Y541,$Y541)</f>
        <v>0</v>
      </c>
      <c r="EF541" s="27">
        <f>IF($O541&gt;=EF$1,$S541+$Y541,$Y541)</f>
        <v>0</v>
      </c>
      <c r="EG541" s="27">
        <f>IF($O541&gt;=EG$1,$S541+$Y541,$Y541)</f>
        <v>0</v>
      </c>
      <c r="EH541" s="27">
        <f>IF($O541&gt;=EH$1,$S541+$Y541,$Y541)</f>
        <v>0</v>
      </c>
      <c r="EI541" s="27">
        <f>IF($O541&gt;=EI$1,$S541+$Y541,$Y541)</f>
        <v>0</v>
      </c>
      <c r="EJ541" s="27">
        <f>IF($O541&gt;=EJ$1,$S541+$Y541,$Y541)</f>
        <v>0</v>
      </c>
      <c r="EK541" s="27">
        <f>IF($O541&gt;=EK$1,$S541+$Y541,$Y541)</f>
        <v>0</v>
      </c>
      <c r="EL541" s="27">
        <f>IF($O541&gt;=EL$1,$S541+$Y541,$Y541)</f>
        <v>0</v>
      </c>
      <c r="EM541" s="27">
        <f>IF($O541&gt;=EM$1,$S541+$Y541,$Y541)</f>
        <v>0</v>
      </c>
      <c r="EN541" s="27">
        <f>IF($O541&gt;=EN$1,$S541+$Y541,$Y541)</f>
        <v>0</v>
      </c>
      <c r="EO541" s="27">
        <f>IF($O541&gt;=EO$1,$S541+$Y541,$Y541)</f>
        <v>0</v>
      </c>
      <c r="EP541" s="27">
        <f>IF($O541&gt;=EP$1,$S541+$Y541,$Y541)</f>
        <v>0</v>
      </c>
      <c r="EQ541" s="27">
        <f>IF($O541&gt;=EQ$1,$S541+$Y541,$Y541)</f>
        <v>0</v>
      </c>
      <c r="ER541" s="27">
        <f>IF($O541&gt;=ER$1,$S541+$Y541,$Y541)</f>
        <v>0</v>
      </c>
      <c r="ES541" s="27">
        <f>IF($O541&gt;=ES$1,$S541+$Y541,$Y541)</f>
        <v>0</v>
      </c>
      <c r="ET541" s="27">
        <f>IF($O541&gt;=ET$1,$S541+$Y541,$Y541)</f>
        <v>0</v>
      </c>
      <c r="EU541" s="27">
        <f>IF($O541&gt;=EU$1,$S541+$Y541,$Y541)</f>
        <v>0</v>
      </c>
      <c r="EV541" s="27">
        <f>IF($O541&gt;=EV$1,$S541,0)</f>
        <v>0</v>
      </c>
      <c r="EW541" s="27">
        <f>IF($O541&gt;=EW$1,$S541,0)</f>
        <v>0</v>
      </c>
      <c r="EX541" s="27">
        <f>IF($O541&gt;=EX$1,$S541,0)</f>
        <v>0</v>
      </c>
      <c r="EY541" s="27">
        <f>IF($O541&gt;=EY$1,$S541,0)</f>
        <v>0</v>
      </c>
      <c r="EZ541" s="27">
        <f>IF($O541&gt;=EZ$1,$S541,0)</f>
        <v>0</v>
      </c>
      <c r="FA541" s="27">
        <f>IF($O541&gt;=FA$1,$S541,0)</f>
        <v>0</v>
      </c>
      <c r="FB541" s="27">
        <f>IF($O541&gt;=FB$1,$S541,0)</f>
        <v>0</v>
      </c>
      <c r="FC541" s="27">
        <f>IF($O541&gt;=FC$1,$S541,0)</f>
        <v>0</v>
      </c>
      <c r="FD541" s="27">
        <f>IF($O541&gt;=FD$1,$S541,0)</f>
        <v>0</v>
      </c>
      <c r="FE541" s="27">
        <f>IF($O541&gt;=FE$1,$S541,0)</f>
        <v>0</v>
      </c>
      <c r="FF541" s="27">
        <f>IF($O541&gt;=FF$1,$S541,0)</f>
        <v>0</v>
      </c>
      <c r="FG541" s="27">
        <f>IF($O541&gt;=FG$1,$S541,0)</f>
        <v>0</v>
      </c>
      <c r="FH541" s="27">
        <f>IF($O541&gt;=FH$1,$S541,0)</f>
        <v>0</v>
      </c>
      <c r="FI541" s="27">
        <f>IF($O541&gt;=FI$1,$S541,0)</f>
        <v>0</v>
      </c>
      <c r="FJ541" s="27">
        <f>IF($O541&gt;=FJ$1,$S541,0)</f>
        <v>0</v>
      </c>
      <c r="FK541" s="27">
        <f>IF($O541&gt;=FK$1,$S541,0)</f>
        <v>0</v>
      </c>
      <c r="FL541" s="27">
        <f>IF($O541&gt;=FL$1,$S541,0)</f>
        <v>0</v>
      </c>
      <c r="FM541" s="27">
        <f>IF($O541&gt;=FM$1,$S541,0)</f>
        <v>0</v>
      </c>
      <c r="FN541" s="27">
        <f>IF($O541&gt;=FN$1,$S541,0)</f>
        <v>0</v>
      </c>
      <c r="FO541" s="27">
        <f>IF($O541&gt;=FO$1,$S541,0)</f>
        <v>0</v>
      </c>
      <c r="FP541" s="27">
        <f>IF($O541&gt;=FP$1,$S541,0)</f>
        <v>0</v>
      </c>
      <c r="FQ541" s="27">
        <f>IF($O541&gt;=FQ$1,$S541,0)</f>
        <v>0</v>
      </c>
      <c r="FR541" s="27">
        <f>IF($O541&gt;=FR$1,$S541,0)</f>
        <v>0</v>
      </c>
      <c r="FS541" s="27">
        <f>IF($O541&gt;=FS$1,$S541,0)</f>
        <v>0</v>
      </c>
      <c r="FT541" s="27">
        <f>IF($O541&gt;=FT$1,$S541,0)</f>
        <v>0</v>
      </c>
      <c r="FU541" s="27">
        <f>IF($O541&gt;=FU$1,$S541,0)</f>
        <v>0</v>
      </c>
      <c r="FV541" s="27">
        <f>IF($O541&gt;=FV$1,$S541,0)</f>
        <v>0</v>
      </c>
      <c r="FW541" s="27">
        <f>IF($O541&gt;=FW$1,$S541,0)</f>
        <v>0</v>
      </c>
      <c r="FX541" s="27">
        <f>IF($O541&gt;=FX$1,$S541,0)</f>
        <v>0</v>
      </c>
      <c r="FY541" s="27">
        <f>IF($O541&gt;=FY$1,$S541,0)</f>
        <v>0</v>
      </c>
      <c r="FZ541" s="27">
        <f>IF($O541&gt;=FZ$1,$S541,0)</f>
        <v>0</v>
      </c>
      <c r="GA541" s="27">
        <f>IF($O541&gt;=GA$1,$S541,0)</f>
        <v>0</v>
      </c>
      <c r="GB541" s="27">
        <f>IF($O541&gt;=GB$1,$S541,0)</f>
        <v>0</v>
      </c>
      <c r="GC541" s="27">
        <f>IF($O541&gt;=GC$1,$S541,0)</f>
        <v>0</v>
      </c>
      <c r="GD541" s="27">
        <f>IF($O541&gt;=GD$1,$S541,0)</f>
        <v>0</v>
      </c>
      <c r="GE541" s="27">
        <f>IF($O541&gt;=GE$1,$S541,0)</f>
        <v>0</v>
      </c>
      <c r="GF541" s="27">
        <f>IF($O541&gt;=GF$1,$S541,0)</f>
        <v>0</v>
      </c>
      <c r="GG541" s="27">
        <f>IF($O541&gt;=GG$1,$S541,0)</f>
        <v>0</v>
      </c>
      <c r="GH541" s="27">
        <f>IF($O541&gt;=GH$1,$S541,0)</f>
        <v>0</v>
      </c>
      <c r="GI541" s="27">
        <f>IF($O541&gt;=GI$1,$S541,0)</f>
        <v>0</v>
      </c>
      <c r="GJ541" s="27">
        <f>IF($O541&gt;=GJ$1,$S541,0)</f>
        <v>0</v>
      </c>
      <c r="GK541" s="27">
        <f>IF($O541&gt;=GK$1,$S541,0)</f>
        <v>0</v>
      </c>
      <c r="GL541" s="27">
        <f>IF($O541&gt;=GL$1,$S541,0)</f>
        <v>0</v>
      </c>
      <c r="GM541" s="27">
        <f>IF($O541&gt;=GM$1,$S541,0)</f>
        <v>0</v>
      </c>
      <c r="GN541" s="27">
        <f>IF($O541&gt;=GN$1,$S541,0)</f>
        <v>0</v>
      </c>
      <c r="GO541" s="27">
        <f>IF($O541&gt;=GO$1,$S541,0)</f>
        <v>0</v>
      </c>
      <c r="GP541" s="27">
        <f>IF($O541&gt;=GP$1,$S541,0)</f>
        <v>0</v>
      </c>
      <c r="GQ541" s="27">
        <f>IF($O541&gt;=GQ$1,$S541,0)</f>
        <v>0</v>
      </c>
      <c r="GR541" s="27">
        <f>IF($O541&gt;=GR$1,$S541,0)</f>
        <v>0</v>
      </c>
      <c r="GS541" s="27">
        <f>IF($O541&gt;=GS$1,$S541,0)</f>
        <v>0</v>
      </c>
      <c r="GT541" s="27">
        <f>IF($O541&gt;=GT$1,$S541,0)</f>
        <v>0</v>
      </c>
      <c r="GU541" s="27">
        <f>IF($O541&gt;=GU$1,$S541,0)</f>
        <v>0</v>
      </c>
      <c r="GV541" s="27">
        <f>IF($O541&gt;=GV$1,$S541,0)</f>
        <v>0</v>
      </c>
      <c r="GW541" s="27">
        <f>IF($O541&gt;=GW$1,$S541,0)</f>
        <v>0</v>
      </c>
      <c r="GX541" s="27">
        <f>IF($O541&gt;=GX$1,$S541,0)</f>
        <v>0</v>
      </c>
      <c r="GY541" s="27">
        <f>IF($O541&gt;=GY$1,$S541,0)</f>
        <v>0</v>
      </c>
      <c r="GZ541" s="27">
        <f>IF($O541&gt;=GZ$1,$S541,0)</f>
        <v>0</v>
      </c>
      <c r="HA541" s="27">
        <f>IF($O541&gt;=HA$1,$S541,0)</f>
        <v>0</v>
      </c>
      <c r="HB541" s="27">
        <f>IF($O541&gt;=HB$1,$S541,0)</f>
        <v>0</v>
      </c>
      <c r="HC541" s="27">
        <f>IF($O541&gt;=HC$1,$S541,0)</f>
        <v>0</v>
      </c>
    </row>
    <row r="542" spans="1:211">
      <c r="A542" s="3">
        <v>72907</v>
      </c>
      <c r="B542" s="3" t="s">
        <v>532</v>
      </c>
      <c r="C542" s="3" t="s">
        <v>492</v>
      </c>
      <c r="D542" s="3">
        <v>58</v>
      </c>
      <c r="E542" s="4">
        <v>35688</v>
      </c>
      <c r="F542" s="5">
        <v>20.775342465753425</v>
      </c>
      <c r="G542" s="3" t="s">
        <v>446</v>
      </c>
      <c r="H542" s="4">
        <v>21997</v>
      </c>
      <c r="I542" s="9" t="s">
        <v>872</v>
      </c>
      <c r="J542" s="5">
        <v>4388.2</v>
      </c>
      <c r="K542" s="31">
        <v>287</v>
      </c>
      <c r="L542" s="32">
        <v>21</v>
      </c>
      <c r="M542" s="33">
        <f>VLOOKUP(L542,FIND,3,TRUE)</f>
        <v>1.3</v>
      </c>
      <c r="N542" s="32">
        <f>IF(L542&gt;30,180,VLOOKUP(L542,TEMPO,2,FALSE))</f>
        <v>126</v>
      </c>
      <c r="O542" s="32">
        <f>IF(R542&gt;0,4,N542)</f>
        <v>126</v>
      </c>
      <c r="P542" s="96">
        <f>J542*M542*L542</f>
        <v>119797.86</v>
      </c>
      <c r="Q542" s="96">
        <f>10934.45*2</f>
        <v>21868.9</v>
      </c>
      <c r="R542" s="96">
        <f>IF(P542&lt;=Q542,P542/4,0)</f>
        <v>0</v>
      </c>
      <c r="S542" s="5">
        <f>IF(P542&gt;=Q542,P542/N542,0)</f>
        <v>950.77666666666664</v>
      </c>
      <c r="T542" s="3"/>
      <c r="U542" s="3">
        <f>IF(T542="",1,0)</f>
        <v>1</v>
      </c>
      <c r="V542" s="3">
        <v>125</v>
      </c>
      <c r="W542" s="5">
        <v>0</v>
      </c>
      <c r="X542" s="5">
        <v>245.73</v>
      </c>
      <c r="Y542" s="5">
        <f>X542*W542</f>
        <v>0</v>
      </c>
      <c r="Z542" s="5">
        <v>400</v>
      </c>
      <c r="AA542" s="5">
        <f>S542+Y542+Z542</f>
        <v>1350.7766666666666</v>
      </c>
      <c r="AB542" s="39">
        <f>(J542/12+J542/12*1.3333333333+450/12+J542/30*6/12+J542)*1.3+Y542+Z542+153.9</f>
        <v>7511.6271110952639</v>
      </c>
      <c r="AC542" s="39" t="s">
        <v>492</v>
      </c>
      <c r="AD542" s="39">
        <f>J542*1.3+400+153.9</f>
        <v>6258.5599999999995</v>
      </c>
      <c r="AE542" s="39">
        <f>SUMIFS('CUSTO MENSAL FUNC NOVO'!H:H,'CUSTO MENSAL FUNC NOVO'!A:A,'VALORES MENSAIS'!AC542)</f>
        <v>4093.605</v>
      </c>
      <c r="AF542" s="27">
        <f>IF($R542&gt;0,$R542,$S542)+$Y542+$Z542</f>
        <v>1350.7766666666666</v>
      </c>
      <c r="AG542" s="27">
        <f>IF($R542&gt;0,$R542,$S542)+$Y542+$Z542</f>
        <v>1350.7766666666666</v>
      </c>
      <c r="AH542" s="27">
        <f>IF($R542&gt;0,$R542,$S542)+$Y542+$Z542</f>
        <v>1350.7766666666666</v>
      </c>
      <c r="AI542" s="27">
        <f>IF($R542&gt;0,$R542,$S542)+$Y542+$Z542</f>
        <v>1350.7766666666666</v>
      </c>
      <c r="AJ542" s="27">
        <f>IF($O542&gt;=AJ$1,$S542+$Y542+$Z542,$Y542+$Z542)</f>
        <v>1350.7766666666666</v>
      </c>
      <c r="AK542" s="27">
        <f>IF($O542&gt;=AK$1,$S542+$Y542+$Z542,$Y542+$Z542)</f>
        <v>1350.7766666666666</v>
      </c>
      <c r="AL542" s="27">
        <f>IF($O542&gt;=AL$1,$S542+$Y542+$Z542,$Y542+$Z542)</f>
        <v>1350.7766666666666</v>
      </c>
      <c r="AM542" s="27">
        <f>IF($O542&gt;=AM$1,$S542+$Y542+$Z542,$Y542+$Z542)</f>
        <v>1350.7766666666666</v>
      </c>
      <c r="AN542" s="27">
        <f>IF($O542&gt;=AN$1,$S542+$Y542+$Z542,$Y542+$Z542)</f>
        <v>1350.7766666666666</v>
      </c>
      <c r="AO542" s="27">
        <f>IF($O542&gt;=AO$1,$S542+$Y542+$Z542,$Y542+$Z542)</f>
        <v>1350.7766666666666</v>
      </c>
      <c r="AP542" s="27">
        <f>IF($O542&gt;=AP$1,$S542+$Y542+$Z542,$Y542+$Z542)</f>
        <v>1350.7766666666666</v>
      </c>
      <c r="AQ542" s="27">
        <f>IF($O542&gt;=AQ$1,$S542+$Y542+$Z542,$Y542+$Z542)</f>
        <v>1350.7766666666666</v>
      </c>
      <c r="AR542" s="27">
        <f>IF($O542&gt;=AR$1,$S542+$Y542+$Z542,$Y542+$Z542)</f>
        <v>1350.7766666666666</v>
      </c>
      <c r="AS542" s="27">
        <f>IF($O542&gt;=AS$1,$S542+$Y542+$Z542,$Y542+$Z542)</f>
        <v>1350.7766666666666</v>
      </c>
      <c r="AT542" s="27">
        <f>IF($O542&gt;=AT$1,$S542+$Y542+$Z542,$Y542+$Z542)</f>
        <v>1350.7766666666666</v>
      </c>
      <c r="AU542" s="27">
        <f>IF($O542&gt;=AU$1,$S542+$Y542+$Z542,$Y542+$Z542)</f>
        <v>1350.7766666666666</v>
      </c>
      <c r="AV542" s="27">
        <f>IF($O542&gt;=AV$1,$S542+$Y542+$Z542,$Y542+$Z542)</f>
        <v>1350.7766666666666</v>
      </c>
      <c r="AW542" s="27">
        <f>IF($O542&gt;=AW$1,$S542+$Y542+$Z542,$Y542+$Z542)</f>
        <v>1350.7766666666666</v>
      </c>
      <c r="AX542" s="27">
        <f>IF($O542&gt;=AX$1,$S542+$Y542+$Z542,$Y542+$Z542)</f>
        <v>1350.7766666666666</v>
      </c>
      <c r="AY542" s="27">
        <f>IF($O542&gt;=AY$1,$S542+$Y542+$Z542,$Y542+$Z542)</f>
        <v>1350.7766666666666</v>
      </c>
      <c r="AZ542" s="27">
        <f>IF($O542&gt;=AZ$1,$S542+$Y542+$Z542,$Y542+$Z542)</f>
        <v>1350.7766666666666</v>
      </c>
      <c r="BA542" s="27">
        <f>IF($O542&gt;=BA$1,$S542+$Y542+$Z542,$Y542+$Z542)</f>
        <v>1350.7766666666666</v>
      </c>
      <c r="BB542" s="27">
        <f>IF($O542&gt;=BB$1,$S542+$Y542+$Z542,$Y542+$Z542)</f>
        <v>1350.7766666666666</v>
      </c>
      <c r="BC542" s="27">
        <f>IF($O542&gt;=BC$1,$S542+$Y542+$Z542,$Y542+$Z542)</f>
        <v>1350.7766666666666</v>
      </c>
      <c r="BD542" s="27">
        <f>IF($O542&gt;=BD$1,$S542+$Y542+$Z542,$Y542+$Z542)</f>
        <v>1350.7766666666666</v>
      </c>
      <c r="BE542" s="27">
        <f>IF($O542&gt;=BE$1,$S542+$Y542+$Z542,$Y542+$Z542)</f>
        <v>1350.7766666666666</v>
      </c>
      <c r="BF542" s="27">
        <f>IF($O542&gt;=BF$1,$S542+$Y542+$Z542,$Y542+$Z542)</f>
        <v>1350.7766666666666</v>
      </c>
      <c r="BG542" s="27">
        <f>IF($O542&gt;=BG$1,$S542+$Y542+$Z542,$Y542+$Z542)</f>
        <v>1350.7766666666666</v>
      </c>
      <c r="BH542" s="27">
        <f>IF($O542&gt;=BH$1,$S542+$Y542+$Z542,$Y542+$Z542)</f>
        <v>1350.7766666666666</v>
      </c>
      <c r="BI542" s="27">
        <f>IF($O542&gt;=BI$1,$S542+$Y542+$Z542,$Y542+$Z542)</f>
        <v>1350.7766666666666</v>
      </c>
      <c r="BJ542" s="27">
        <f>IF($O542&gt;=BJ$1,$S542+$Y542+$Z542,$Y542+$Z542)</f>
        <v>1350.7766666666666</v>
      </c>
      <c r="BK542" s="27">
        <f>IF($O542&gt;=BK$1,$S542+$Y542+$Z542,$Y542+$Z542)</f>
        <v>1350.7766666666666</v>
      </c>
      <c r="BL542" s="27">
        <f>IF($O542&gt;=BL$1,$S542+$Y542+$Z542,$Y542+$Z542)</f>
        <v>1350.7766666666666</v>
      </c>
      <c r="BM542" s="27">
        <f>IF($O542&gt;=BM$1,$S542+$Y542+$Z542,$Y542+$Z542)</f>
        <v>1350.7766666666666</v>
      </c>
      <c r="BN542" s="27">
        <f>IF($O542&gt;=BN$1,$S542+$Y542+$Z542,$Y542+$Z542)</f>
        <v>1350.7766666666666</v>
      </c>
      <c r="BO542" s="27">
        <f>IF($O542&gt;=BO$1,$S542+$Y542+$Z542,$Y542+$Z542)</f>
        <v>1350.7766666666666</v>
      </c>
      <c r="BP542" s="27">
        <f>IF($O542&gt;=BP$1,$S542+$Y542+$Z542,$Y542+$Z542)</f>
        <v>1350.7766666666666</v>
      </c>
      <c r="BQ542" s="27">
        <f>IF($O542&gt;=BQ$1,$S542+$Y542+$Z542,$Y542+$Z542)</f>
        <v>1350.7766666666666</v>
      </c>
      <c r="BR542" s="27">
        <f>IF($O542&gt;=BR$1,$S542+$Y542+$Z542,$Y542+$Z542)</f>
        <v>1350.7766666666666</v>
      </c>
      <c r="BS542" s="27">
        <f>IF($O542&gt;=BS$1,$S542+$Y542+$Z542,$Y542+$Z542)</f>
        <v>1350.7766666666666</v>
      </c>
      <c r="BT542" s="27">
        <f>IF($O542&gt;=BT$1,$S542+$Y542+$Z542,$Y542+$Z542)</f>
        <v>1350.7766666666666</v>
      </c>
      <c r="BU542" s="27">
        <f>IF($O542&gt;=BU$1,$S542+$Y542+$Z542,$Y542+$Z542)</f>
        <v>1350.7766666666666</v>
      </c>
      <c r="BV542" s="27">
        <f>IF($O542&gt;=BV$1,$S542+$Y542+$Z542,$Y542+$Z542)</f>
        <v>1350.7766666666666</v>
      </c>
      <c r="BW542" s="27">
        <f>IF($O542&gt;=BW$1,$S542+$Y542+$Z542,$Y542+$Z542)</f>
        <v>1350.7766666666666</v>
      </c>
      <c r="BX542" s="27">
        <f>IF($O542&gt;=BX$1,$S542+$Y542+$Z542,$Y542+$Z542)</f>
        <v>1350.7766666666666</v>
      </c>
      <c r="BY542" s="27">
        <f>IF($O542&gt;=BY$1,$S542+$Y542+$Z542,$Y542+$Z542)</f>
        <v>1350.7766666666666</v>
      </c>
      <c r="BZ542" s="27">
        <f>IF($O542&gt;=BZ$1,$S542+$Y542+$Z542,$Y542+$Z542)</f>
        <v>1350.7766666666666</v>
      </c>
      <c r="CA542" s="27">
        <f>IF($O542&gt;=CA$1,$S542+$Y542+$Z542,$Y542+$Z542)</f>
        <v>1350.7766666666666</v>
      </c>
      <c r="CB542" s="27">
        <f>IF($O542&gt;=CB$1,$S542+$Y542+$Z542,$Y542+$Z542)</f>
        <v>1350.7766666666666</v>
      </c>
      <c r="CC542" s="27">
        <f>IF($O542&gt;=CC$1,$S542+$Y542+$Z542,$Y542+$Z542)</f>
        <v>1350.7766666666666</v>
      </c>
      <c r="CD542" s="27">
        <f>IF($O542&gt;=CD$1,$S542+$Y542+$Z542,$Y542+$Z542)</f>
        <v>1350.7766666666666</v>
      </c>
      <c r="CE542" s="27">
        <f>IF($O542&gt;=CE$1,$S542+$Y542+$Z542,$Y542+$Z542)</f>
        <v>1350.7766666666666</v>
      </c>
      <c r="CF542" s="27">
        <f>IF($O542&gt;=CF$1,$S542+$Y542+$Z542,$Y542+$Z542)</f>
        <v>1350.7766666666666</v>
      </c>
      <c r="CG542" s="27">
        <f>IF($O542&gt;=CG$1,$S542+$Y542+$Z542,$Y542+$Z542)</f>
        <v>1350.7766666666666</v>
      </c>
      <c r="CH542" s="27">
        <f>IF($O542&gt;=CH$1,$S542+$Y542+$Z542,$Y542+$Z542)</f>
        <v>1350.7766666666666</v>
      </c>
      <c r="CI542" s="27">
        <f>IF($O542&gt;=CI$1,$S542+$Y542+$Z542,$Y542+$Z542)</f>
        <v>1350.7766666666666</v>
      </c>
      <c r="CJ542" s="27">
        <f>IF($O542&gt;=CJ$1,$S542+$Y542+$Z542,$Y542+$Z542)</f>
        <v>1350.7766666666666</v>
      </c>
      <c r="CK542" s="27">
        <f>IF($O542&gt;=CK$1,$S542+$Y542+$Z542,$Y542+$Z542)</f>
        <v>1350.7766666666666</v>
      </c>
      <c r="CL542" s="27">
        <f>IF($O542&gt;=CL$1,$S542+$Y542+$Z542,$Y542+$Z542)</f>
        <v>1350.7766666666666</v>
      </c>
      <c r="CM542" s="27">
        <f>IF($O542&gt;=CM$1,$S542+$Y542+$Z542,$Y542+$Z542)</f>
        <v>1350.7766666666666</v>
      </c>
      <c r="CN542" s="27">
        <f>IF($O542&gt;=CN$1,$S542+$Y542,$Y542)</f>
        <v>950.77666666666664</v>
      </c>
      <c r="CO542" s="27">
        <f>IF($O542&gt;=CO$1,$S542+$Y542,$Y542)</f>
        <v>950.77666666666664</v>
      </c>
      <c r="CP542" s="27">
        <f>IF($O542&gt;=CP$1,$S542+$Y542,$Y542)</f>
        <v>950.77666666666664</v>
      </c>
      <c r="CQ542" s="27">
        <f>IF($O542&gt;=CQ$1,$S542+$Y542,$Y542)</f>
        <v>950.77666666666664</v>
      </c>
      <c r="CR542" s="27">
        <f>IF($O542&gt;=CR$1,$S542+$Y542,$Y542)</f>
        <v>950.77666666666664</v>
      </c>
      <c r="CS542" s="27">
        <f>IF($O542&gt;=CS$1,$S542+$Y542,$Y542)</f>
        <v>950.77666666666664</v>
      </c>
      <c r="CT542" s="27">
        <f>IF($O542&gt;=CT$1,$S542+$Y542,$Y542)</f>
        <v>950.77666666666664</v>
      </c>
      <c r="CU542" s="27">
        <f>IF($O542&gt;=CU$1,$S542+$Y542,$Y542)</f>
        <v>950.77666666666664</v>
      </c>
      <c r="CV542" s="27">
        <f>IF($O542&gt;=CV$1,$S542+$Y542,$Y542)</f>
        <v>950.77666666666664</v>
      </c>
      <c r="CW542" s="27">
        <f>IF($O542&gt;=CW$1,$S542+$Y542,$Y542)</f>
        <v>950.77666666666664</v>
      </c>
      <c r="CX542" s="27">
        <f>IF($O542&gt;=CX$1,$S542+$Y542,$Y542)</f>
        <v>950.77666666666664</v>
      </c>
      <c r="CY542" s="27">
        <f>IF($O542&gt;=CY$1,$S542+$Y542,$Y542)</f>
        <v>950.77666666666664</v>
      </c>
      <c r="CZ542" s="27">
        <f>IF($O542&gt;=CZ$1,$S542+$Y542,$Y542)</f>
        <v>950.77666666666664</v>
      </c>
      <c r="DA542" s="27">
        <f>IF($O542&gt;=DA$1,$S542+$Y542,$Y542)</f>
        <v>950.77666666666664</v>
      </c>
      <c r="DB542" s="27">
        <f>IF($O542&gt;=DB$1,$S542+$Y542,$Y542)</f>
        <v>950.77666666666664</v>
      </c>
      <c r="DC542" s="27">
        <f>IF($O542&gt;=DC$1,$S542+$Y542,$Y542)</f>
        <v>950.77666666666664</v>
      </c>
      <c r="DD542" s="27">
        <f>IF($O542&gt;=DD$1,$S542+$Y542,$Y542)</f>
        <v>950.77666666666664</v>
      </c>
      <c r="DE542" s="27">
        <f>IF($O542&gt;=DE$1,$S542+$Y542,$Y542)</f>
        <v>950.77666666666664</v>
      </c>
      <c r="DF542" s="27">
        <f>IF($O542&gt;=DF$1,$S542+$Y542,$Y542)</f>
        <v>950.77666666666664</v>
      </c>
      <c r="DG542" s="27">
        <f>IF($O542&gt;=DG$1,$S542+$Y542,$Y542)</f>
        <v>950.77666666666664</v>
      </c>
      <c r="DH542" s="27">
        <f>IF($O542&gt;=DH$1,$S542+$Y542,$Y542)</f>
        <v>950.77666666666664</v>
      </c>
      <c r="DI542" s="27">
        <f>IF($O542&gt;=DI$1,$S542+$Y542,$Y542)</f>
        <v>950.77666666666664</v>
      </c>
      <c r="DJ542" s="27">
        <f>IF($O542&gt;=DJ$1,$S542+$Y542,$Y542)</f>
        <v>950.77666666666664</v>
      </c>
      <c r="DK542" s="27">
        <f>IF($O542&gt;=DK$1,$S542+$Y542,$Y542)</f>
        <v>950.77666666666664</v>
      </c>
      <c r="DL542" s="27">
        <f>IF($O542&gt;=DL$1,$S542+$Y542,$Y542)</f>
        <v>950.77666666666664</v>
      </c>
      <c r="DM542" s="27">
        <f>IF($O542&gt;=DM$1,$S542+$Y542,$Y542)</f>
        <v>950.77666666666664</v>
      </c>
      <c r="DN542" s="27">
        <f>IF($O542&gt;=DN$1,$S542+$Y542,$Y542)</f>
        <v>950.77666666666664</v>
      </c>
      <c r="DO542" s="27">
        <f>IF($O542&gt;=DO$1,$S542+$Y542,$Y542)</f>
        <v>950.77666666666664</v>
      </c>
      <c r="DP542" s="27">
        <f>IF($O542&gt;=DP$1,$S542+$Y542,$Y542)</f>
        <v>950.77666666666664</v>
      </c>
      <c r="DQ542" s="27">
        <f>IF($O542&gt;=DQ$1,$S542+$Y542,$Y542)</f>
        <v>950.77666666666664</v>
      </c>
      <c r="DR542" s="27">
        <f>IF($O542&gt;=DR$1,$S542+$Y542,$Y542)</f>
        <v>950.77666666666664</v>
      </c>
      <c r="DS542" s="27">
        <f>IF($O542&gt;=DS$1,$S542+$Y542,$Y542)</f>
        <v>950.77666666666664</v>
      </c>
      <c r="DT542" s="27">
        <f>IF($O542&gt;=DT$1,$S542+$Y542,$Y542)</f>
        <v>950.77666666666664</v>
      </c>
      <c r="DU542" s="27">
        <f>IF($O542&gt;=DU$1,$S542+$Y542,$Y542)</f>
        <v>950.77666666666664</v>
      </c>
      <c r="DV542" s="27">
        <f>IF($O542&gt;=DV$1,$S542+$Y542,$Y542)</f>
        <v>950.77666666666664</v>
      </c>
      <c r="DW542" s="27">
        <f>IF($O542&gt;=DW$1,$S542+$Y542,$Y542)</f>
        <v>950.77666666666664</v>
      </c>
      <c r="DX542" s="27">
        <f>IF($O542&gt;=DX$1,$S542+$Y542,$Y542)</f>
        <v>950.77666666666664</v>
      </c>
      <c r="DY542" s="27">
        <f>IF($O542&gt;=DY$1,$S542+$Y542,$Y542)</f>
        <v>950.77666666666664</v>
      </c>
      <c r="DZ542" s="27">
        <f>IF($O542&gt;=DZ$1,$S542+$Y542,$Y542)</f>
        <v>950.77666666666664</v>
      </c>
      <c r="EA542" s="27">
        <f>IF($O542&gt;=EA$1,$S542+$Y542,$Y542)</f>
        <v>950.77666666666664</v>
      </c>
      <c r="EB542" s="27">
        <f>IF($O542&gt;=EB$1,$S542+$Y542,$Y542)</f>
        <v>950.77666666666664</v>
      </c>
      <c r="EC542" s="27">
        <f>IF($O542&gt;=EC$1,$S542+$Y542,$Y542)</f>
        <v>950.77666666666664</v>
      </c>
      <c r="ED542" s="27">
        <f>IF($O542&gt;=ED$1,$S542+$Y542,$Y542)</f>
        <v>950.77666666666664</v>
      </c>
      <c r="EE542" s="27">
        <f>IF($O542&gt;=EE$1,$S542+$Y542,$Y542)</f>
        <v>950.77666666666664</v>
      </c>
      <c r="EF542" s="27">
        <f>IF($O542&gt;=EF$1,$S542+$Y542,$Y542)</f>
        <v>950.77666666666664</v>
      </c>
      <c r="EG542" s="27">
        <f>IF($O542&gt;=EG$1,$S542+$Y542,$Y542)</f>
        <v>950.77666666666664</v>
      </c>
      <c r="EH542" s="27">
        <f>IF($O542&gt;=EH$1,$S542+$Y542,$Y542)</f>
        <v>950.77666666666664</v>
      </c>
      <c r="EI542" s="27">
        <f>IF($O542&gt;=EI$1,$S542+$Y542,$Y542)</f>
        <v>950.77666666666664</v>
      </c>
      <c r="EJ542" s="27">
        <f>IF($O542&gt;=EJ$1,$S542+$Y542,$Y542)</f>
        <v>950.77666666666664</v>
      </c>
      <c r="EK542" s="27">
        <f>IF($O542&gt;=EK$1,$S542+$Y542,$Y542)</f>
        <v>950.77666666666664</v>
      </c>
      <c r="EL542" s="27">
        <f>IF($O542&gt;=EL$1,$S542+$Y542,$Y542)</f>
        <v>950.77666666666664</v>
      </c>
      <c r="EM542" s="27">
        <f>IF($O542&gt;=EM$1,$S542+$Y542,$Y542)</f>
        <v>950.77666666666664</v>
      </c>
      <c r="EN542" s="27">
        <f>IF($O542&gt;=EN$1,$S542+$Y542,$Y542)</f>
        <v>950.77666666666664</v>
      </c>
      <c r="EO542" s="27">
        <f>IF($O542&gt;=EO$1,$S542+$Y542,$Y542)</f>
        <v>950.77666666666664</v>
      </c>
      <c r="EP542" s="27">
        <f>IF($O542&gt;=EP$1,$S542+$Y542,$Y542)</f>
        <v>950.77666666666664</v>
      </c>
      <c r="EQ542" s="27">
        <f>IF($O542&gt;=EQ$1,$S542+$Y542,$Y542)</f>
        <v>950.77666666666664</v>
      </c>
      <c r="ER542" s="27">
        <f>IF($O542&gt;=ER$1,$S542+$Y542,$Y542)</f>
        <v>950.77666666666664</v>
      </c>
      <c r="ES542" s="27">
        <f>IF($O542&gt;=ES$1,$S542+$Y542,$Y542)</f>
        <v>950.77666666666664</v>
      </c>
      <c r="ET542" s="27">
        <f>IF($O542&gt;=ET$1,$S542+$Y542,$Y542)</f>
        <v>950.77666666666664</v>
      </c>
      <c r="EU542" s="27">
        <f>IF($O542&gt;=EU$1,$S542+$Y542,$Y542)</f>
        <v>950.77666666666664</v>
      </c>
      <c r="EV542" s="27">
        <f>IF($O542&gt;=EV$1,$S542,0)</f>
        <v>950.77666666666664</v>
      </c>
      <c r="EW542" s="27">
        <f>IF($O542&gt;=EW$1,$S542,0)</f>
        <v>950.77666666666664</v>
      </c>
      <c r="EX542" s="27">
        <f>IF($O542&gt;=EX$1,$S542,0)</f>
        <v>950.77666666666664</v>
      </c>
      <c r="EY542" s="27">
        <f>IF($O542&gt;=EY$1,$S542,0)</f>
        <v>950.77666666666664</v>
      </c>
      <c r="EZ542" s="27">
        <f>IF($O542&gt;=EZ$1,$S542,0)</f>
        <v>950.77666666666664</v>
      </c>
      <c r="FA542" s="27">
        <f>IF($O542&gt;=FA$1,$S542,0)</f>
        <v>950.77666666666664</v>
      </c>
      <c r="FB542" s="27">
        <f>IF($O542&gt;=FB$1,$S542,0)</f>
        <v>0</v>
      </c>
      <c r="FC542" s="27">
        <f>IF($O542&gt;=FC$1,$S542,0)</f>
        <v>0</v>
      </c>
      <c r="FD542" s="27">
        <f>IF($O542&gt;=FD$1,$S542,0)</f>
        <v>0</v>
      </c>
      <c r="FE542" s="27">
        <f>IF($O542&gt;=FE$1,$S542,0)</f>
        <v>0</v>
      </c>
      <c r="FF542" s="27">
        <f>IF($O542&gt;=FF$1,$S542,0)</f>
        <v>0</v>
      </c>
      <c r="FG542" s="27">
        <f>IF($O542&gt;=FG$1,$S542,0)</f>
        <v>0</v>
      </c>
      <c r="FH542" s="27">
        <f>IF($O542&gt;=FH$1,$S542,0)</f>
        <v>0</v>
      </c>
      <c r="FI542" s="27">
        <f>IF($O542&gt;=FI$1,$S542,0)</f>
        <v>0</v>
      </c>
      <c r="FJ542" s="27">
        <f>IF($O542&gt;=FJ$1,$S542,0)</f>
        <v>0</v>
      </c>
      <c r="FK542" s="27">
        <f>IF($O542&gt;=FK$1,$S542,0)</f>
        <v>0</v>
      </c>
      <c r="FL542" s="27">
        <f>IF($O542&gt;=FL$1,$S542,0)</f>
        <v>0</v>
      </c>
      <c r="FM542" s="27">
        <f>IF($O542&gt;=FM$1,$S542,0)</f>
        <v>0</v>
      </c>
      <c r="FN542" s="27">
        <f>IF($O542&gt;=FN$1,$S542,0)</f>
        <v>0</v>
      </c>
      <c r="FO542" s="27">
        <f>IF($O542&gt;=FO$1,$S542,0)</f>
        <v>0</v>
      </c>
      <c r="FP542" s="27">
        <f>IF($O542&gt;=FP$1,$S542,0)</f>
        <v>0</v>
      </c>
      <c r="FQ542" s="27">
        <f>IF($O542&gt;=FQ$1,$S542,0)</f>
        <v>0</v>
      </c>
      <c r="FR542" s="27">
        <f>IF($O542&gt;=FR$1,$S542,0)</f>
        <v>0</v>
      </c>
      <c r="FS542" s="27">
        <f>IF($O542&gt;=FS$1,$S542,0)</f>
        <v>0</v>
      </c>
      <c r="FT542" s="27">
        <f>IF($O542&gt;=FT$1,$S542,0)</f>
        <v>0</v>
      </c>
      <c r="FU542" s="27">
        <f>IF($O542&gt;=FU$1,$S542,0)</f>
        <v>0</v>
      </c>
      <c r="FV542" s="27">
        <f>IF($O542&gt;=FV$1,$S542,0)</f>
        <v>0</v>
      </c>
      <c r="FW542" s="27">
        <f>IF($O542&gt;=FW$1,$S542,0)</f>
        <v>0</v>
      </c>
      <c r="FX542" s="27">
        <f>IF($O542&gt;=FX$1,$S542,0)</f>
        <v>0</v>
      </c>
      <c r="FY542" s="27">
        <f>IF($O542&gt;=FY$1,$S542,0)</f>
        <v>0</v>
      </c>
      <c r="FZ542" s="27">
        <f>IF($O542&gt;=FZ$1,$S542,0)</f>
        <v>0</v>
      </c>
      <c r="GA542" s="27">
        <f>IF($O542&gt;=GA$1,$S542,0)</f>
        <v>0</v>
      </c>
      <c r="GB542" s="27">
        <f>IF($O542&gt;=GB$1,$S542,0)</f>
        <v>0</v>
      </c>
      <c r="GC542" s="27">
        <f>IF($O542&gt;=GC$1,$S542,0)</f>
        <v>0</v>
      </c>
      <c r="GD542" s="27">
        <f>IF($O542&gt;=GD$1,$S542,0)</f>
        <v>0</v>
      </c>
      <c r="GE542" s="27">
        <f>IF($O542&gt;=GE$1,$S542,0)</f>
        <v>0</v>
      </c>
      <c r="GF542" s="27">
        <f>IF($O542&gt;=GF$1,$S542,0)</f>
        <v>0</v>
      </c>
      <c r="GG542" s="27">
        <f>IF($O542&gt;=GG$1,$S542,0)</f>
        <v>0</v>
      </c>
      <c r="GH542" s="27">
        <f>IF($O542&gt;=GH$1,$S542,0)</f>
        <v>0</v>
      </c>
      <c r="GI542" s="27">
        <f>IF($O542&gt;=GI$1,$S542,0)</f>
        <v>0</v>
      </c>
      <c r="GJ542" s="27">
        <f>IF($O542&gt;=GJ$1,$S542,0)</f>
        <v>0</v>
      </c>
      <c r="GK542" s="27">
        <f>IF($O542&gt;=GK$1,$S542,0)</f>
        <v>0</v>
      </c>
      <c r="GL542" s="27">
        <f>IF($O542&gt;=GL$1,$S542,0)</f>
        <v>0</v>
      </c>
      <c r="GM542" s="27">
        <f>IF($O542&gt;=GM$1,$S542,0)</f>
        <v>0</v>
      </c>
      <c r="GN542" s="27">
        <f>IF($O542&gt;=GN$1,$S542,0)</f>
        <v>0</v>
      </c>
      <c r="GO542" s="27">
        <f>IF($O542&gt;=GO$1,$S542,0)</f>
        <v>0</v>
      </c>
      <c r="GP542" s="27">
        <f>IF($O542&gt;=GP$1,$S542,0)</f>
        <v>0</v>
      </c>
      <c r="GQ542" s="27">
        <f>IF($O542&gt;=GQ$1,$S542,0)</f>
        <v>0</v>
      </c>
      <c r="GR542" s="27">
        <f>IF($O542&gt;=GR$1,$S542,0)</f>
        <v>0</v>
      </c>
      <c r="GS542" s="27">
        <f>IF($O542&gt;=GS$1,$S542,0)</f>
        <v>0</v>
      </c>
      <c r="GT542" s="27">
        <f>IF($O542&gt;=GT$1,$S542,0)</f>
        <v>0</v>
      </c>
      <c r="GU542" s="27">
        <f>IF($O542&gt;=GU$1,$S542,0)</f>
        <v>0</v>
      </c>
      <c r="GV542" s="27">
        <f>IF($O542&gt;=GV$1,$S542,0)</f>
        <v>0</v>
      </c>
      <c r="GW542" s="27">
        <f>IF($O542&gt;=GW$1,$S542,0)</f>
        <v>0</v>
      </c>
      <c r="GX542" s="27">
        <f>IF($O542&gt;=GX$1,$S542,0)</f>
        <v>0</v>
      </c>
      <c r="GY542" s="27">
        <f>IF($O542&gt;=GY$1,$S542,0)</f>
        <v>0</v>
      </c>
      <c r="GZ542" s="27">
        <f>IF($O542&gt;=GZ$1,$S542,0)</f>
        <v>0</v>
      </c>
      <c r="HA542" s="27">
        <f>IF($O542&gt;=HA$1,$S542,0)</f>
        <v>0</v>
      </c>
      <c r="HB542" s="27">
        <f>IF($O542&gt;=HB$1,$S542,0)</f>
        <v>0</v>
      </c>
      <c r="HC542" s="27">
        <f>IF($O542&gt;=HC$1,$S542,0)</f>
        <v>0</v>
      </c>
    </row>
    <row r="543" spans="1:211">
      <c r="A543" s="3">
        <v>97993</v>
      </c>
      <c r="B543" s="3" t="s">
        <v>495</v>
      </c>
      <c r="C543" s="3" t="s">
        <v>20</v>
      </c>
      <c r="D543" s="3">
        <v>56</v>
      </c>
      <c r="E543" s="4">
        <v>37440</v>
      </c>
      <c r="F543" s="5">
        <v>15.975342465753425</v>
      </c>
      <c r="G543" s="3" t="s">
        <v>446</v>
      </c>
      <c r="H543" s="4">
        <v>22666</v>
      </c>
      <c r="I543" s="9" t="s">
        <v>876</v>
      </c>
      <c r="J543" s="5">
        <v>6546.79</v>
      </c>
      <c r="K543" s="31">
        <v>301</v>
      </c>
      <c r="L543" s="32">
        <v>16</v>
      </c>
      <c r="M543" s="33">
        <f>VLOOKUP(L543,FIND,3,TRUE)</f>
        <v>1.2</v>
      </c>
      <c r="N543" s="32">
        <f>IF(L543&gt;30,180,VLOOKUP(L543,TEMPO,2,FALSE))</f>
        <v>96</v>
      </c>
      <c r="O543" s="32">
        <f>IF(R543&gt;0,4,N543)</f>
        <v>96</v>
      </c>
      <c r="P543" s="96">
        <f>J543*M543*L543</f>
        <v>125698.36799999999</v>
      </c>
      <c r="Q543" s="96">
        <f>10934.45*2</f>
        <v>21868.9</v>
      </c>
      <c r="R543" s="96">
        <f>IF(P543&lt;=Q543,P543/4,0)</f>
        <v>0</v>
      </c>
      <c r="S543" s="5">
        <f>IF(P543&gt;=Q543,P543/N543,0)</f>
        <v>1309.3579999999999</v>
      </c>
      <c r="T543" s="3"/>
      <c r="U543" s="3">
        <f>IF(T543="",1,0)</f>
        <v>1</v>
      </c>
      <c r="V543" s="3">
        <v>126</v>
      </c>
      <c r="W543" s="5">
        <v>0</v>
      </c>
      <c r="X543" s="5">
        <v>245.73</v>
      </c>
      <c r="Y543" s="5">
        <f>X543*W543</f>
        <v>0</v>
      </c>
      <c r="Z543" s="5">
        <v>400</v>
      </c>
      <c r="AA543" s="5">
        <f>S543+Y543+Z543</f>
        <v>1709.3579999999999</v>
      </c>
      <c r="AB543" s="39">
        <f>(J543/12+J543/12*1.3333333333+450/12+J543/30*6/12+J543)*1.3+Y543+Z543+153.9</f>
        <v>10910.207144420803</v>
      </c>
      <c r="AC543" s="39" t="s">
        <v>20</v>
      </c>
      <c r="AD543" s="39">
        <f>J543*1.3+400+153.9</f>
        <v>9064.7270000000008</v>
      </c>
      <c r="AE543" s="39">
        <f>SUMIFS('CUSTO MENSAL FUNC NOVO'!H:H,'CUSTO MENSAL FUNC NOVO'!A:A,'VALORES MENSAIS'!AC543)</f>
        <v>2013.943</v>
      </c>
      <c r="AF543" s="27">
        <f>IF($R543&gt;0,$R543,$S543)+$Y543+$Z543</f>
        <v>1709.3579999999999</v>
      </c>
      <c r="AG543" s="27">
        <f>IF($R543&gt;0,$R543,$S543)+$Y543+$Z543</f>
        <v>1709.3579999999999</v>
      </c>
      <c r="AH543" s="27">
        <f>IF($R543&gt;0,$R543,$S543)+$Y543+$Z543</f>
        <v>1709.3579999999999</v>
      </c>
      <c r="AI543" s="27">
        <f>IF($R543&gt;0,$R543,$S543)+$Y543+$Z543</f>
        <v>1709.3579999999999</v>
      </c>
      <c r="AJ543" s="27">
        <f>IF($O543&gt;=AJ$1,$S543+$Y543+$Z543,$Y543+$Z543)</f>
        <v>1709.3579999999999</v>
      </c>
      <c r="AK543" s="27">
        <f>IF($O543&gt;=AK$1,$S543+$Y543+$Z543,$Y543+$Z543)</f>
        <v>1709.3579999999999</v>
      </c>
      <c r="AL543" s="27">
        <f>IF($O543&gt;=AL$1,$S543+$Y543+$Z543,$Y543+$Z543)</f>
        <v>1709.3579999999999</v>
      </c>
      <c r="AM543" s="27">
        <f>IF($O543&gt;=AM$1,$S543+$Y543+$Z543,$Y543+$Z543)</f>
        <v>1709.3579999999999</v>
      </c>
      <c r="AN543" s="27">
        <f>IF($O543&gt;=AN$1,$S543+$Y543+$Z543,$Y543+$Z543)</f>
        <v>1709.3579999999999</v>
      </c>
      <c r="AO543" s="27">
        <f>IF($O543&gt;=AO$1,$S543+$Y543+$Z543,$Y543+$Z543)</f>
        <v>1709.3579999999999</v>
      </c>
      <c r="AP543" s="27">
        <f>IF($O543&gt;=AP$1,$S543+$Y543+$Z543,$Y543+$Z543)</f>
        <v>1709.3579999999999</v>
      </c>
      <c r="AQ543" s="27">
        <f>IF($O543&gt;=AQ$1,$S543+$Y543+$Z543,$Y543+$Z543)</f>
        <v>1709.3579999999999</v>
      </c>
      <c r="AR543" s="27">
        <f>IF($O543&gt;=AR$1,$S543+$Y543+$Z543,$Y543+$Z543)</f>
        <v>1709.3579999999999</v>
      </c>
      <c r="AS543" s="27">
        <f>IF($O543&gt;=AS$1,$S543+$Y543+$Z543,$Y543+$Z543)</f>
        <v>1709.3579999999999</v>
      </c>
      <c r="AT543" s="27">
        <f>IF($O543&gt;=AT$1,$S543+$Y543+$Z543,$Y543+$Z543)</f>
        <v>1709.3579999999999</v>
      </c>
      <c r="AU543" s="27">
        <f>IF($O543&gt;=AU$1,$S543+$Y543+$Z543,$Y543+$Z543)</f>
        <v>1709.3579999999999</v>
      </c>
      <c r="AV543" s="27">
        <f>IF($O543&gt;=AV$1,$S543+$Y543+$Z543,$Y543+$Z543)</f>
        <v>1709.3579999999999</v>
      </c>
      <c r="AW543" s="27">
        <f>IF($O543&gt;=AW$1,$S543+$Y543+$Z543,$Y543+$Z543)</f>
        <v>1709.3579999999999</v>
      </c>
      <c r="AX543" s="27">
        <f>IF($O543&gt;=AX$1,$S543+$Y543+$Z543,$Y543+$Z543)</f>
        <v>1709.3579999999999</v>
      </c>
      <c r="AY543" s="27">
        <f>IF($O543&gt;=AY$1,$S543+$Y543+$Z543,$Y543+$Z543)</f>
        <v>1709.3579999999999</v>
      </c>
      <c r="AZ543" s="27">
        <f>IF($O543&gt;=AZ$1,$S543+$Y543+$Z543,$Y543+$Z543)</f>
        <v>1709.3579999999999</v>
      </c>
      <c r="BA543" s="27">
        <f>IF($O543&gt;=BA$1,$S543+$Y543+$Z543,$Y543+$Z543)</f>
        <v>1709.3579999999999</v>
      </c>
      <c r="BB543" s="27">
        <f>IF($O543&gt;=BB$1,$S543+$Y543+$Z543,$Y543+$Z543)</f>
        <v>1709.3579999999999</v>
      </c>
      <c r="BC543" s="27">
        <f>IF($O543&gt;=BC$1,$S543+$Y543+$Z543,$Y543+$Z543)</f>
        <v>1709.3579999999999</v>
      </c>
      <c r="BD543" s="27">
        <f>IF($O543&gt;=BD$1,$S543+$Y543+$Z543,$Y543+$Z543)</f>
        <v>1709.3579999999999</v>
      </c>
      <c r="BE543" s="27">
        <f>IF($O543&gt;=BE$1,$S543+$Y543+$Z543,$Y543+$Z543)</f>
        <v>1709.3579999999999</v>
      </c>
      <c r="BF543" s="27">
        <f>IF($O543&gt;=BF$1,$S543+$Y543+$Z543,$Y543+$Z543)</f>
        <v>1709.3579999999999</v>
      </c>
      <c r="BG543" s="27">
        <f>IF($O543&gt;=BG$1,$S543+$Y543+$Z543,$Y543+$Z543)</f>
        <v>1709.3579999999999</v>
      </c>
      <c r="BH543" s="27">
        <f>IF($O543&gt;=BH$1,$S543+$Y543+$Z543,$Y543+$Z543)</f>
        <v>1709.3579999999999</v>
      </c>
      <c r="BI543" s="27">
        <f>IF($O543&gt;=BI$1,$S543+$Y543+$Z543,$Y543+$Z543)</f>
        <v>1709.3579999999999</v>
      </c>
      <c r="BJ543" s="27">
        <f>IF($O543&gt;=BJ$1,$S543+$Y543+$Z543,$Y543+$Z543)</f>
        <v>1709.3579999999999</v>
      </c>
      <c r="BK543" s="27">
        <f>IF($O543&gt;=BK$1,$S543+$Y543+$Z543,$Y543+$Z543)</f>
        <v>1709.3579999999999</v>
      </c>
      <c r="BL543" s="27">
        <f>IF($O543&gt;=BL$1,$S543+$Y543+$Z543,$Y543+$Z543)</f>
        <v>1709.3579999999999</v>
      </c>
      <c r="BM543" s="27">
        <f>IF($O543&gt;=BM$1,$S543+$Y543+$Z543,$Y543+$Z543)</f>
        <v>1709.3579999999999</v>
      </c>
      <c r="BN543" s="27">
        <f>IF($O543&gt;=BN$1,$S543+$Y543+$Z543,$Y543+$Z543)</f>
        <v>1709.3579999999999</v>
      </c>
      <c r="BO543" s="27">
        <f>IF($O543&gt;=BO$1,$S543+$Y543+$Z543,$Y543+$Z543)</f>
        <v>1709.3579999999999</v>
      </c>
      <c r="BP543" s="27">
        <f>IF($O543&gt;=BP$1,$S543+$Y543+$Z543,$Y543+$Z543)</f>
        <v>1709.3579999999999</v>
      </c>
      <c r="BQ543" s="27">
        <f>IF($O543&gt;=BQ$1,$S543+$Y543+$Z543,$Y543+$Z543)</f>
        <v>1709.3579999999999</v>
      </c>
      <c r="BR543" s="27">
        <f>IF($O543&gt;=BR$1,$S543+$Y543+$Z543,$Y543+$Z543)</f>
        <v>1709.3579999999999</v>
      </c>
      <c r="BS543" s="27">
        <f>IF($O543&gt;=BS$1,$S543+$Y543+$Z543,$Y543+$Z543)</f>
        <v>1709.3579999999999</v>
      </c>
      <c r="BT543" s="27">
        <f>IF($O543&gt;=BT$1,$S543+$Y543+$Z543,$Y543+$Z543)</f>
        <v>1709.3579999999999</v>
      </c>
      <c r="BU543" s="27">
        <f>IF($O543&gt;=BU$1,$S543+$Y543+$Z543,$Y543+$Z543)</f>
        <v>1709.3579999999999</v>
      </c>
      <c r="BV543" s="27">
        <f>IF($O543&gt;=BV$1,$S543+$Y543+$Z543,$Y543+$Z543)</f>
        <v>1709.3579999999999</v>
      </c>
      <c r="BW543" s="27">
        <f>IF($O543&gt;=BW$1,$S543+$Y543+$Z543,$Y543+$Z543)</f>
        <v>1709.3579999999999</v>
      </c>
      <c r="BX543" s="27">
        <f>IF($O543&gt;=BX$1,$S543+$Y543+$Z543,$Y543+$Z543)</f>
        <v>1709.3579999999999</v>
      </c>
      <c r="BY543" s="27">
        <f>IF($O543&gt;=BY$1,$S543+$Y543+$Z543,$Y543+$Z543)</f>
        <v>1709.3579999999999</v>
      </c>
      <c r="BZ543" s="27">
        <f>IF($O543&gt;=BZ$1,$S543+$Y543+$Z543,$Y543+$Z543)</f>
        <v>1709.3579999999999</v>
      </c>
      <c r="CA543" s="27">
        <f>IF($O543&gt;=CA$1,$S543+$Y543+$Z543,$Y543+$Z543)</f>
        <v>1709.3579999999999</v>
      </c>
      <c r="CB543" s="27">
        <f>IF($O543&gt;=CB$1,$S543+$Y543+$Z543,$Y543+$Z543)</f>
        <v>1709.3579999999999</v>
      </c>
      <c r="CC543" s="27">
        <f>IF($O543&gt;=CC$1,$S543+$Y543+$Z543,$Y543+$Z543)</f>
        <v>1709.3579999999999</v>
      </c>
      <c r="CD543" s="27">
        <f>IF($O543&gt;=CD$1,$S543+$Y543+$Z543,$Y543+$Z543)</f>
        <v>1709.3579999999999</v>
      </c>
      <c r="CE543" s="27">
        <f>IF($O543&gt;=CE$1,$S543+$Y543+$Z543,$Y543+$Z543)</f>
        <v>1709.3579999999999</v>
      </c>
      <c r="CF543" s="27">
        <f>IF($O543&gt;=CF$1,$S543+$Y543+$Z543,$Y543+$Z543)</f>
        <v>1709.3579999999999</v>
      </c>
      <c r="CG543" s="27">
        <f>IF($O543&gt;=CG$1,$S543+$Y543+$Z543,$Y543+$Z543)</f>
        <v>1709.3579999999999</v>
      </c>
      <c r="CH543" s="27">
        <f>IF($O543&gt;=CH$1,$S543+$Y543+$Z543,$Y543+$Z543)</f>
        <v>1709.3579999999999</v>
      </c>
      <c r="CI543" s="27">
        <f>IF($O543&gt;=CI$1,$S543+$Y543+$Z543,$Y543+$Z543)</f>
        <v>1709.3579999999999</v>
      </c>
      <c r="CJ543" s="27">
        <f>IF($O543&gt;=CJ$1,$S543+$Y543+$Z543,$Y543+$Z543)</f>
        <v>1709.3579999999999</v>
      </c>
      <c r="CK543" s="27">
        <f>IF($O543&gt;=CK$1,$S543+$Y543+$Z543,$Y543+$Z543)</f>
        <v>1709.3579999999999</v>
      </c>
      <c r="CL543" s="27">
        <f>IF($O543&gt;=CL$1,$S543+$Y543+$Z543,$Y543+$Z543)</f>
        <v>1709.3579999999999</v>
      </c>
      <c r="CM543" s="27">
        <f>IF($O543&gt;=CM$1,$S543+$Y543+$Z543,$Y543+$Z543)</f>
        <v>1709.3579999999999</v>
      </c>
      <c r="CN543" s="27">
        <f>IF($O543&gt;=CN$1,$S543+$Y543,$Y543)</f>
        <v>1309.3579999999999</v>
      </c>
      <c r="CO543" s="27">
        <f>IF($O543&gt;=CO$1,$S543+$Y543,$Y543)</f>
        <v>1309.3579999999999</v>
      </c>
      <c r="CP543" s="27">
        <f>IF($O543&gt;=CP$1,$S543+$Y543,$Y543)</f>
        <v>1309.3579999999999</v>
      </c>
      <c r="CQ543" s="27">
        <f>IF($O543&gt;=CQ$1,$S543+$Y543,$Y543)</f>
        <v>1309.3579999999999</v>
      </c>
      <c r="CR543" s="27">
        <f>IF($O543&gt;=CR$1,$S543+$Y543,$Y543)</f>
        <v>1309.3579999999999</v>
      </c>
      <c r="CS543" s="27">
        <f>IF($O543&gt;=CS$1,$S543+$Y543,$Y543)</f>
        <v>1309.3579999999999</v>
      </c>
      <c r="CT543" s="27">
        <f>IF($O543&gt;=CT$1,$S543+$Y543,$Y543)</f>
        <v>1309.3579999999999</v>
      </c>
      <c r="CU543" s="27">
        <f>IF($O543&gt;=CU$1,$S543+$Y543,$Y543)</f>
        <v>1309.3579999999999</v>
      </c>
      <c r="CV543" s="27">
        <f>IF($O543&gt;=CV$1,$S543+$Y543,$Y543)</f>
        <v>1309.3579999999999</v>
      </c>
      <c r="CW543" s="27">
        <f>IF($O543&gt;=CW$1,$S543+$Y543,$Y543)</f>
        <v>1309.3579999999999</v>
      </c>
      <c r="CX543" s="27">
        <f>IF($O543&gt;=CX$1,$S543+$Y543,$Y543)</f>
        <v>1309.3579999999999</v>
      </c>
      <c r="CY543" s="27">
        <f>IF($O543&gt;=CY$1,$S543+$Y543,$Y543)</f>
        <v>1309.3579999999999</v>
      </c>
      <c r="CZ543" s="27">
        <f>IF($O543&gt;=CZ$1,$S543+$Y543,$Y543)</f>
        <v>1309.3579999999999</v>
      </c>
      <c r="DA543" s="27">
        <f>IF($O543&gt;=DA$1,$S543+$Y543,$Y543)</f>
        <v>1309.3579999999999</v>
      </c>
      <c r="DB543" s="27">
        <f>IF($O543&gt;=DB$1,$S543+$Y543,$Y543)</f>
        <v>1309.3579999999999</v>
      </c>
      <c r="DC543" s="27">
        <f>IF($O543&gt;=DC$1,$S543+$Y543,$Y543)</f>
        <v>1309.3579999999999</v>
      </c>
      <c r="DD543" s="27">
        <f>IF($O543&gt;=DD$1,$S543+$Y543,$Y543)</f>
        <v>1309.3579999999999</v>
      </c>
      <c r="DE543" s="27">
        <f>IF($O543&gt;=DE$1,$S543+$Y543,$Y543)</f>
        <v>1309.3579999999999</v>
      </c>
      <c r="DF543" s="27">
        <f>IF($O543&gt;=DF$1,$S543+$Y543,$Y543)</f>
        <v>1309.3579999999999</v>
      </c>
      <c r="DG543" s="27">
        <f>IF($O543&gt;=DG$1,$S543+$Y543,$Y543)</f>
        <v>1309.3579999999999</v>
      </c>
      <c r="DH543" s="27">
        <f>IF($O543&gt;=DH$1,$S543+$Y543,$Y543)</f>
        <v>1309.3579999999999</v>
      </c>
      <c r="DI543" s="27">
        <f>IF($O543&gt;=DI$1,$S543+$Y543,$Y543)</f>
        <v>1309.3579999999999</v>
      </c>
      <c r="DJ543" s="27">
        <f>IF($O543&gt;=DJ$1,$S543+$Y543,$Y543)</f>
        <v>1309.3579999999999</v>
      </c>
      <c r="DK543" s="27">
        <f>IF($O543&gt;=DK$1,$S543+$Y543,$Y543)</f>
        <v>1309.3579999999999</v>
      </c>
      <c r="DL543" s="27">
        <f>IF($O543&gt;=DL$1,$S543+$Y543,$Y543)</f>
        <v>1309.3579999999999</v>
      </c>
      <c r="DM543" s="27">
        <f>IF($O543&gt;=DM$1,$S543+$Y543,$Y543)</f>
        <v>1309.3579999999999</v>
      </c>
      <c r="DN543" s="27">
        <f>IF($O543&gt;=DN$1,$S543+$Y543,$Y543)</f>
        <v>1309.3579999999999</v>
      </c>
      <c r="DO543" s="27">
        <f>IF($O543&gt;=DO$1,$S543+$Y543,$Y543)</f>
        <v>1309.3579999999999</v>
      </c>
      <c r="DP543" s="27">
        <f>IF($O543&gt;=DP$1,$S543+$Y543,$Y543)</f>
        <v>1309.3579999999999</v>
      </c>
      <c r="DQ543" s="27">
        <f>IF($O543&gt;=DQ$1,$S543+$Y543,$Y543)</f>
        <v>1309.3579999999999</v>
      </c>
      <c r="DR543" s="27">
        <f>IF($O543&gt;=DR$1,$S543+$Y543,$Y543)</f>
        <v>1309.3579999999999</v>
      </c>
      <c r="DS543" s="27">
        <f>IF($O543&gt;=DS$1,$S543+$Y543,$Y543)</f>
        <v>1309.3579999999999</v>
      </c>
      <c r="DT543" s="27">
        <f>IF($O543&gt;=DT$1,$S543+$Y543,$Y543)</f>
        <v>1309.3579999999999</v>
      </c>
      <c r="DU543" s="27">
        <f>IF($O543&gt;=DU$1,$S543+$Y543,$Y543)</f>
        <v>1309.3579999999999</v>
      </c>
      <c r="DV543" s="27">
        <f>IF($O543&gt;=DV$1,$S543+$Y543,$Y543)</f>
        <v>1309.3579999999999</v>
      </c>
      <c r="DW543" s="27">
        <f>IF($O543&gt;=DW$1,$S543+$Y543,$Y543)</f>
        <v>1309.3579999999999</v>
      </c>
      <c r="DX543" s="27">
        <f>IF($O543&gt;=DX$1,$S543+$Y543,$Y543)</f>
        <v>0</v>
      </c>
      <c r="DY543" s="27">
        <f>IF($O543&gt;=DY$1,$S543+$Y543,$Y543)</f>
        <v>0</v>
      </c>
      <c r="DZ543" s="27">
        <f>IF($O543&gt;=DZ$1,$S543+$Y543,$Y543)</f>
        <v>0</v>
      </c>
      <c r="EA543" s="27">
        <f>IF($O543&gt;=EA$1,$S543+$Y543,$Y543)</f>
        <v>0</v>
      </c>
      <c r="EB543" s="27">
        <f>IF($O543&gt;=EB$1,$S543+$Y543,$Y543)</f>
        <v>0</v>
      </c>
      <c r="EC543" s="27">
        <f>IF($O543&gt;=EC$1,$S543+$Y543,$Y543)</f>
        <v>0</v>
      </c>
      <c r="ED543" s="27">
        <f>IF($O543&gt;=ED$1,$S543+$Y543,$Y543)</f>
        <v>0</v>
      </c>
      <c r="EE543" s="27">
        <f>IF($O543&gt;=EE$1,$S543+$Y543,$Y543)</f>
        <v>0</v>
      </c>
      <c r="EF543" s="27">
        <f>IF($O543&gt;=EF$1,$S543+$Y543,$Y543)</f>
        <v>0</v>
      </c>
      <c r="EG543" s="27">
        <f>IF($O543&gt;=EG$1,$S543+$Y543,$Y543)</f>
        <v>0</v>
      </c>
      <c r="EH543" s="27">
        <f>IF($O543&gt;=EH$1,$S543+$Y543,$Y543)</f>
        <v>0</v>
      </c>
      <c r="EI543" s="27">
        <f>IF($O543&gt;=EI$1,$S543+$Y543,$Y543)</f>
        <v>0</v>
      </c>
      <c r="EJ543" s="27">
        <f>IF($O543&gt;=EJ$1,$S543+$Y543,$Y543)</f>
        <v>0</v>
      </c>
      <c r="EK543" s="27">
        <f>IF($O543&gt;=EK$1,$S543+$Y543,$Y543)</f>
        <v>0</v>
      </c>
      <c r="EL543" s="27">
        <f>IF($O543&gt;=EL$1,$S543+$Y543,$Y543)</f>
        <v>0</v>
      </c>
      <c r="EM543" s="27">
        <f>IF($O543&gt;=EM$1,$S543+$Y543,$Y543)</f>
        <v>0</v>
      </c>
      <c r="EN543" s="27">
        <f>IF($O543&gt;=EN$1,$S543+$Y543,$Y543)</f>
        <v>0</v>
      </c>
      <c r="EO543" s="27">
        <f>IF($O543&gt;=EO$1,$S543+$Y543,$Y543)</f>
        <v>0</v>
      </c>
      <c r="EP543" s="27">
        <f>IF($O543&gt;=EP$1,$S543+$Y543,$Y543)</f>
        <v>0</v>
      </c>
      <c r="EQ543" s="27">
        <f>IF($O543&gt;=EQ$1,$S543+$Y543,$Y543)</f>
        <v>0</v>
      </c>
      <c r="ER543" s="27">
        <f>IF($O543&gt;=ER$1,$S543+$Y543,$Y543)</f>
        <v>0</v>
      </c>
      <c r="ES543" s="27">
        <f>IF($O543&gt;=ES$1,$S543+$Y543,$Y543)</f>
        <v>0</v>
      </c>
      <c r="ET543" s="27">
        <f>IF($O543&gt;=ET$1,$S543+$Y543,$Y543)</f>
        <v>0</v>
      </c>
      <c r="EU543" s="27">
        <f>IF($O543&gt;=EU$1,$S543+$Y543,$Y543)</f>
        <v>0</v>
      </c>
      <c r="EV543" s="27">
        <f>IF($O543&gt;=EV$1,$S543,0)</f>
        <v>0</v>
      </c>
      <c r="EW543" s="27">
        <f>IF($O543&gt;=EW$1,$S543,0)</f>
        <v>0</v>
      </c>
      <c r="EX543" s="27">
        <f>IF($O543&gt;=EX$1,$S543,0)</f>
        <v>0</v>
      </c>
      <c r="EY543" s="27">
        <f>IF($O543&gt;=EY$1,$S543,0)</f>
        <v>0</v>
      </c>
      <c r="EZ543" s="27">
        <f>IF($O543&gt;=EZ$1,$S543,0)</f>
        <v>0</v>
      </c>
      <c r="FA543" s="27">
        <f>IF($O543&gt;=FA$1,$S543,0)</f>
        <v>0</v>
      </c>
      <c r="FB543" s="27">
        <f>IF($O543&gt;=FB$1,$S543,0)</f>
        <v>0</v>
      </c>
      <c r="FC543" s="27">
        <f>IF($O543&gt;=FC$1,$S543,0)</f>
        <v>0</v>
      </c>
      <c r="FD543" s="27">
        <f>IF($O543&gt;=FD$1,$S543,0)</f>
        <v>0</v>
      </c>
      <c r="FE543" s="27">
        <f>IF($O543&gt;=FE$1,$S543,0)</f>
        <v>0</v>
      </c>
      <c r="FF543" s="27">
        <f>IF($O543&gt;=FF$1,$S543,0)</f>
        <v>0</v>
      </c>
      <c r="FG543" s="27">
        <f>IF($O543&gt;=FG$1,$S543,0)</f>
        <v>0</v>
      </c>
      <c r="FH543" s="27">
        <f>IF($O543&gt;=FH$1,$S543,0)</f>
        <v>0</v>
      </c>
      <c r="FI543" s="27">
        <f>IF($O543&gt;=FI$1,$S543,0)</f>
        <v>0</v>
      </c>
      <c r="FJ543" s="27">
        <f>IF($O543&gt;=FJ$1,$S543,0)</f>
        <v>0</v>
      </c>
      <c r="FK543" s="27">
        <f>IF($O543&gt;=FK$1,$S543,0)</f>
        <v>0</v>
      </c>
      <c r="FL543" s="27">
        <f>IF($O543&gt;=FL$1,$S543,0)</f>
        <v>0</v>
      </c>
      <c r="FM543" s="27">
        <f>IF($O543&gt;=FM$1,$S543,0)</f>
        <v>0</v>
      </c>
      <c r="FN543" s="27">
        <f>IF($O543&gt;=FN$1,$S543,0)</f>
        <v>0</v>
      </c>
      <c r="FO543" s="27">
        <f>IF($O543&gt;=FO$1,$S543,0)</f>
        <v>0</v>
      </c>
      <c r="FP543" s="27">
        <f>IF($O543&gt;=FP$1,$S543,0)</f>
        <v>0</v>
      </c>
      <c r="FQ543" s="27">
        <f>IF($O543&gt;=FQ$1,$S543,0)</f>
        <v>0</v>
      </c>
      <c r="FR543" s="27">
        <f>IF($O543&gt;=FR$1,$S543,0)</f>
        <v>0</v>
      </c>
      <c r="FS543" s="27">
        <f>IF($O543&gt;=FS$1,$S543,0)</f>
        <v>0</v>
      </c>
      <c r="FT543" s="27">
        <f>IF($O543&gt;=FT$1,$S543,0)</f>
        <v>0</v>
      </c>
      <c r="FU543" s="27">
        <f>IF($O543&gt;=FU$1,$S543,0)</f>
        <v>0</v>
      </c>
      <c r="FV543" s="27">
        <f>IF($O543&gt;=FV$1,$S543,0)</f>
        <v>0</v>
      </c>
      <c r="FW543" s="27">
        <f>IF($O543&gt;=FW$1,$S543,0)</f>
        <v>0</v>
      </c>
      <c r="FX543" s="27">
        <f>IF($O543&gt;=FX$1,$S543,0)</f>
        <v>0</v>
      </c>
      <c r="FY543" s="27">
        <f>IF($O543&gt;=FY$1,$S543,0)</f>
        <v>0</v>
      </c>
      <c r="FZ543" s="27">
        <f>IF($O543&gt;=FZ$1,$S543,0)</f>
        <v>0</v>
      </c>
      <c r="GA543" s="27">
        <f>IF($O543&gt;=GA$1,$S543,0)</f>
        <v>0</v>
      </c>
      <c r="GB543" s="27">
        <f>IF($O543&gt;=GB$1,$S543,0)</f>
        <v>0</v>
      </c>
      <c r="GC543" s="27">
        <f>IF($O543&gt;=GC$1,$S543,0)</f>
        <v>0</v>
      </c>
      <c r="GD543" s="27">
        <f>IF($O543&gt;=GD$1,$S543,0)</f>
        <v>0</v>
      </c>
      <c r="GE543" s="27">
        <f>IF($O543&gt;=GE$1,$S543,0)</f>
        <v>0</v>
      </c>
      <c r="GF543" s="27">
        <f>IF($O543&gt;=GF$1,$S543,0)</f>
        <v>0</v>
      </c>
      <c r="GG543" s="27">
        <f>IF($O543&gt;=GG$1,$S543,0)</f>
        <v>0</v>
      </c>
      <c r="GH543" s="27">
        <f>IF($O543&gt;=GH$1,$S543,0)</f>
        <v>0</v>
      </c>
      <c r="GI543" s="27">
        <f>IF($O543&gt;=GI$1,$S543,0)</f>
        <v>0</v>
      </c>
      <c r="GJ543" s="27">
        <f>IF($O543&gt;=GJ$1,$S543,0)</f>
        <v>0</v>
      </c>
      <c r="GK543" s="27">
        <f>IF($O543&gt;=GK$1,$S543,0)</f>
        <v>0</v>
      </c>
      <c r="GL543" s="27">
        <f>IF($O543&gt;=GL$1,$S543,0)</f>
        <v>0</v>
      </c>
      <c r="GM543" s="27">
        <f>IF($O543&gt;=GM$1,$S543,0)</f>
        <v>0</v>
      </c>
      <c r="GN543" s="27">
        <f>IF($O543&gt;=GN$1,$S543,0)</f>
        <v>0</v>
      </c>
      <c r="GO543" s="27">
        <f>IF($O543&gt;=GO$1,$S543,0)</f>
        <v>0</v>
      </c>
      <c r="GP543" s="27">
        <f>IF($O543&gt;=GP$1,$S543,0)</f>
        <v>0</v>
      </c>
      <c r="GQ543" s="27">
        <f>IF($O543&gt;=GQ$1,$S543,0)</f>
        <v>0</v>
      </c>
      <c r="GR543" s="27">
        <f>IF($O543&gt;=GR$1,$S543,0)</f>
        <v>0</v>
      </c>
      <c r="GS543" s="27">
        <f>IF($O543&gt;=GS$1,$S543,0)</f>
        <v>0</v>
      </c>
      <c r="GT543" s="27">
        <f>IF($O543&gt;=GT$1,$S543,0)</f>
        <v>0</v>
      </c>
      <c r="GU543" s="27">
        <f>IF($O543&gt;=GU$1,$S543,0)</f>
        <v>0</v>
      </c>
      <c r="GV543" s="27">
        <f>IF($O543&gt;=GV$1,$S543,0)</f>
        <v>0</v>
      </c>
      <c r="GW543" s="27">
        <f>IF($O543&gt;=GW$1,$S543,0)</f>
        <v>0</v>
      </c>
      <c r="GX543" s="27">
        <f>IF($O543&gt;=GX$1,$S543,0)</f>
        <v>0</v>
      </c>
      <c r="GY543" s="27">
        <f>IF($O543&gt;=GY$1,$S543,0)</f>
        <v>0</v>
      </c>
      <c r="GZ543" s="27">
        <f>IF($O543&gt;=GZ$1,$S543,0)</f>
        <v>0</v>
      </c>
      <c r="HA543" s="27">
        <f>IF($O543&gt;=HA$1,$S543,0)</f>
        <v>0</v>
      </c>
      <c r="HB543" s="27">
        <f>IF($O543&gt;=HB$1,$S543,0)</f>
        <v>0</v>
      </c>
      <c r="HC543" s="27">
        <f>IF($O543&gt;=HC$1,$S543,0)</f>
        <v>0</v>
      </c>
    </row>
    <row r="544" spans="1:211">
      <c r="A544" s="3">
        <v>98388</v>
      </c>
      <c r="B544" s="3" t="s">
        <v>494</v>
      </c>
      <c r="C544" s="3" t="s">
        <v>12</v>
      </c>
      <c r="D544" s="3">
        <v>60</v>
      </c>
      <c r="E544" s="4">
        <v>37448</v>
      </c>
      <c r="F544" s="5">
        <v>15.953424657534246</v>
      </c>
      <c r="G544" s="3" t="s">
        <v>446</v>
      </c>
      <c r="H544" s="4">
        <v>21405</v>
      </c>
      <c r="I544" s="9" t="s">
        <v>876</v>
      </c>
      <c r="J544" s="5">
        <v>1498.79</v>
      </c>
      <c r="K544" s="31">
        <v>301</v>
      </c>
      <c r="L544" s="32">
        <v>16</v>
      </c>
      <c r="M544" s="33">
        <f>VLOOKUP(L544,FIND,3,TRUE)</f>
        <v>1.2</v>
      </c>
      <c r="N544" s="32">
        <f>IF(L544&gt;30,180,VLOOKUP(L544,TEMPO,2,FALSE))</f>
        <v>96</v>
      </c>
      <c r="O544" s="32">
        <f>IF(R544&gt;0,4,N544)</f>
        <v>96</v>
      </c>
      <c r="P544" s="96">
        <f>J544*M544*L544</f>
        <v>28776.768</v>
      </c>
      <c r="Q544" s="96">
        <f>10934.45*2</f>
        <v>21868.9</v>
      </c>
      <c r="R544" s="96">
        <f>IF(P544&lt;=Q544,P544/4,0)</f>
        <v>0</v>
      </c>
      <c r="S544" s="5">
        <f>IF(P544&gt;=Q544,P544/N544,0)</f>
        <v>299.75799999999998</v>
      </c>
      <c r="T544" s="3"/>
      <c r="U544" s="3">
        <f>IF(T544="",1,0)</f>
        <v>1</v>
      </c>
      <c r="V544" s="3">
        <v>37</v>
      </c>
      <c r="W544" s="5">
        <v>0</v>
      </c>
      <c r="X544" s="5">
        <v>402.65</v>
      </c>
      <c r="Y544" s="5">
        <f>X544*W544</f>
        <v>0</v>
      </c>
      <c r="Z544" s="5">
        <v>400</v>
      </c>
      <c r="AA544" s="5">
        <f>S544+Y544+Z544</f>
        <v>699.75800000000004</v>
      </c>
      <c r="AB544" s="39">
        <f>(J544/12+J544/12*1.3333333333+450/12+J544/30*6/12+J544)*1.3+Y544+Z544+153.9</f>
        <v>2962.4115888834767</v>
      </c>
      <c r="AC544" s="39" t="s">
        <v>12</v>
      </c>
      <c r="AD544" s="39">
        <f>J544*1.3+400+153.9</f>
        <v>2502.3269999999998</v>
      </c>
      <c r="AE544" s="39">
        <f>SUMIFS('CUSTO MENSAL FUNC NOVO'!H:H,'CUSTO MENSAL FUNC NOVO'!A:A,'VALORES MENSAIS'!AC544)</f>
        <v>2265.9090000000001</v>
      </c>
      <c r="AF544" s="27">
        <f>IF($R544&gt;0,$R544,$S544)+$Y544+$Z544</f>
        <v>699.75800000000004</v>
      </c>
      <c r="AG544" s="27">
        <f>IF($R544&gt;0,$R544,$S544)+$Y544+$Z544</f>
        <v>699.75800000000004</v>
      </c>
      <c r="AH544" s="27">
        <f>IF($R544&gt;0,$R544,$S544)+$Y544+$Z544</f>
        <v>699.75800000000004</v>
      </c>
      <c r="AI544" s="27">
        <f>IF($R544&gt;0,$R544,$S544)+$Y544+$Z544</f>
        <v>699.75800000000004</v>
      </c>
      <c r="AJ544" s="27">
        <f>IF($O544&gt;=AJ$1,$S544+$Y544+$Z544,$Y544+$Z544)</f>
        <v>699.75800000000004</v>
      </c>
      <c r="AK544" s="27">
        <f>IF($O544&gt;=AK$1,$S544+$Y544+$Z544,$Y544+$Z544)</f>
        <v>699.75800000000004</v>
      </c>
      <c r="AL544" s="27">
        <f>IF($O544&gt;=AL$1,$S544+$Y544+$Z544,$Y544+$Z544)</f>
        <v>699.75800000000004</v>
      </c>
      <c r="AM544" s="27">
        <f>IF($O544&gt;=AM$1,$S544+$Y544+$Z544,$Y544+$Z544)</f>
        <v>699.75800000000004</v>
      </c>
      <c r="AN544" s="27">
        <f>IF($O544&gt;=AN$1,$S544+$Y544+$Z544,$Y544+$Z544)</f>
        <v>699.75800000000004</v>
      </c>
      <c r="AO544" s="27">
        <f>IF($O544&gt;=AO$1,$S544+$Y544+$Z544,$Y544+$Z544)</f>
        <v>699.75800000000004</v>
      </c>
      <c r="AP544" s="27">
        <f>IF($O544&gt;=AP$1,$S544+$Y544+$Z544,$Y544+$Z544)</f>
        <v>699.75800000000004</v>
      </c>
      <c r="AQ544" s="27">
        <f>IF($O544&gt;=AQ$1,$S544+$Y544+$Z544,$Y544+$Z544)</f>
        <v>699.75800000000004</v>
      </c>
      <c r="AR544" s="27">
        <f>IF($O544&gt;=AR$1,$S544+$Y544+$Z544,$Y544+$Z544)</f>
        <v>699.75800000000004</v>
      </c>
      <c r="AS544" s="27">
        <f>IF($O544&gt;=AS$1,$S544+$Y544+$Z544,$Y544+$Z544)</f>
        <v>699.75800000000004</v>
      </c>
      <c r="AT544" s="27">
        <f>IF($O544&gt;=AT$1,$S544+$Y544+$Z544,$Y544+$Z544)</f>
        <v>699.75800000000004</v>
      </c>
      <c r="AU544" s="27">
        <f>IF($O544&gt;=AU$1,$S544+$Y544+$Z544,$Y544+$Z544)</f>
        <v>699.75800000000004</v>
      </c>
      <c r="AV544" s="27">
        <f>IF($O544&gt;=AV$1,$S544+$Y544+$Z544,$Y544+$Z544)</f>
        <v>699.75800000000004</v>
      </c>
      <c r="AW544" s="27">
        <f>IF($O544&gt;=AW$1,$S544+$Y544+$Z544,$Y544+$Z544)</f>
        <v>699.75800000000004</v>
      </c>
      <c r="AX544" s="27">
        <f>IF($O544&gt;=AX$1,$S544+$Y544+$Z544,$Y544+$Z544)</f>
        <v>699.75800000000004</v>
      </c>
      <c r="AY544" s="27">
        <f>IF($O544&gt;=AY$1,$S544+$Y544+$Z544,$Y544+$Z544)</f>
        <v>699.75800000000004</v>
      </c>
      <c r="AZ544" s="27">
        <f>IF($O544&gt;=AZ$1,$S544+$Y544+$Z544,$Y544+$Z544)</f>
        <v>699.75800000000004</v>
      </c>
      <c r="BA544" s="27">
        <f>IF($O544&gt;=BA$1,$S544+$Y544+$Z544,$Y544+$Z544)</f>
        <v>699.75800000000004</v>
      </c>
      <c r="BB544" s="27">
        <f>IF($O544&gt;=BB$1,$S544+$Y544+$Z544,$Y544+$Z544)</f>
        <v>699.75800000000004</v>
      </c>
      <c r="BC544" s="27">
        <f>IF($O544&gt;=BC$1,$S544+$Y544+$Z544,$Y544+$Z544)</f>
        <v>699.75800000000004</v>
      </c>
      <c r="BD544" s="27">
        <f>IF($O544&gt;=BD$1,$S544+$Y544+$Z544,$Y544+$Z544)</f>
        <v>699.75800000000004</v>
      </c>
      <c r="BE544" s="27">
        <f>IF($O544&gt;=BE$1,$S544+$Y544+$Z544,$Y544+$Z544)</f>
        <v>699.75800000000004</v>
      </c>
      <c r="BF544" s="27">
        <f>IF($O544&gt;=BF$1,$S544+$Y544+$Z544,$Y544+$Z544)</f>
        <v>699.75800000000004</v>
      </c>
      <c r="BG544" s="27">
        <f>IF($O544&gt;=BG$1,$S544+$Y544+$Z544,$Y544+$Z544)</f>
        <v>699.75800000000004</v>
      </c>
      <c r="BH544" s="27">
        <f>IF($O544&gt;=BH$1,$S544+$Y544+$Z544,$Y544+$Z544)</f>
        <v>699.75800000000004</v>
      </c>
      <c r="BI544" s="27">
        <f>IF($O544&gt;=BI$1,$S544+$Y544+$Z544,$Y544+$Z544)</f>
        <v>699.75800000000004</v>
      </c>
      <c r="BJ544" s="27">
        <f>IF($O544&gt;=BJ$1,$S544+$Y544+$Z544,$Y544+$Z544)</f>
        <v>699.75800000000004</v>
      </c>
      <c r="BK544" s="27">
        <f>IF($O544&gt;=BK$1,$S544+$Y544+$Z544,$Y544+$Z544)</f>
        <v>699.75800000000004</v>
      </c>
      <c r="BL544" s="27">
        <f>IF($O544&gt;=BL$1,$S544+$Y544+$Z544,$Y544+$Z544)</f>
        <v>699.75800000000004</v>
      </c>
      <c r="BM544" s="27">
        <f>IF($O544&gt;=BM$1,$S544+$Y544+$Z544,$Y544+$Z544)</f>
        <v>699.75800000000004</v>
      </c>
      <c r="BN544" s="27">
        <f>IF($O544&gt;=BN$1,$S544+$Y544+$Z544,$Y544+$Z544)</f>
        <v>699.75800000000004</v>
      </c>
      <c r="BO544" s="27">
        <f>IF($O544&gt;=BO$1,$S544+$Y544+$Z544,$Y544+$Z544)</f>
        <v>699.75800000000004</v>
      </c>
      <c r="BP544" s="27">
        <f>IF($O544&gt;=BP$1,$S544+$Y544+$Z544,$Y544+$Z544)</f>
        <v>699.75800000000004</v>
      </c>
      <c r="BQ544" s="27">
        <f>IF($O544&gt;=BQ$1,$S544+$Y544+$Z544,$Y544+$Z544)</f>
        <v>699.75800000000004</v>
      </c>
      <c r="BR544" s="27">
        <f>IF($O544&gt;=BR$1,$S544+$Y544+$Z544,$Y544+$Z544)</f>
        <v>699.75800000000004</v>
      </c>
      <c r="BS544" s="27">
        <f>IF($O544&gt;=BS$1,$S544+$Y544+$Z544,$Y544+$Z544)</f>
        <v>699.75800000000004</v>
      </c>
      <c r="BT544" s="27">
        <f>IF($O544&gt;=BT$1,$S544+$Y544+$Z544,$Y544+$Z544)</f>
        <v>699.75800000000004</v>
      </c>
      <c r="BU544" s="27">
        <f>IF($O544&gt;=BU$1,$S544+$Y544+$Z544,$Y544+$Z544)</f>
        <v>699.75800000000004</v>
      </c>
      <c r="BV544" s="27">
        <f>IF($O544&gt;=BV$1,$S544+$Y544+$Z544,$Y544+$Z544)</f>
        <v>699.75800000000004</v>
      </c>
      <c r="BW544" s="27">
        <f>IF($O544&gt;=BW$1,$S544+$Y544+$Z544,$Y544+$Z544)</f>
        <v>699.75800000000004</v>
      </c>
      <c r="BX544" s="27">
        <f>IF($O544&gt;=BX$1,$S544+$Y544+$Z544,$Y544+$Z544)</f>
        <v>699.75800000000004</v>
      </c>
      <c r="BY544" s="27">
        <f>IF($O544&gt;=BY$1,$S544+$Y544+$Z544,$Y544+$Z544)</f>
        <v>699.75800000000004</v>
      </c>
      <c r="BZ544" s="27">
        <f>IF($O544&gt;=BZ$1,$S544+$Y544+$Z544,$Y544+$Z544)</f>
        <v>699.75800000000004</v>
      </c>
      <c r="CA544" s="27">
        <f>IF($O544&gt;=CA$1,$S544+$Y544+$Z544,$Y544+$Z544)</f>
        <v>699.75800000000004</v>
      </c>
      <c r="CB544" s="27">
        <f>IF($O544&gt;=CB$1,$S544+$Y544+$Z544,$Y544+$Z544)</f>
        <v>699.75800000000004</v>
      </c>
      <c r="CC544" s="27">
        <f>IF($O544&gt;=CC$1,$S544+$Y544+$Z544,$Y544+$Z544)</f>
        <v>699.75800000000004</v>
      </c>
      <c r="CD544" s="27">
        <f>IF($O544&gt;=CD$1,$S544+$Y544+$Z544,$Y544+$Z544)</f>
        <v>699.75800000000004</v>
      </c>
      <c r="CE544" s="27">
        <f>IF($O544&gt;=CE$1,$S544+$Y544+$Z544,$Y544+$Z544)</f>
        <v>699.75800000000004</v>
      </c>
      <c r="CF544" s="27">
        <f>IF($O544&gt;=CF$1,$S544+$Y544+$Z544,$Y544+$Z544)</f>
        <v>699.75800000000004</v>
      </c>
      <c r="CG544" s="27">
        <f>IF($O544&gt;=CG$1,$S544+$Y544+$Z544,$Y544+$Z544)</f>
        <v>699.75800000000004</v>
      </c>
      <c r="CH544" s="27">
        <f>IF($O544&gt;=CH$1,$S544+$Y544+$Z544,$Y544+$Z544)</f>
        <v>699.75800000000004</v>
      </c>
      <c r="CI544" s="27">
        <f>IF($O544&gt;=CI$1,$S544+$Y544+$Z544,$Y544+$Z544)</f>
        <v>699.75800000000004</v>
      </c>
      <c r="CJ544" s="27">
        <f>IF($O544&gt;=CJ$1,$S544+$Y544+$Z544,$Y544+$Z544)</f>
        <v>699.75800000000004</v>
      </c>
      <c r="CK544" s="27">
        <f>IF($O544&gt;=CK$1,$S544+$Y544+$Z544,$Y544+$Z544)</f>
        <v>699.75800000000004</v>
      </c>
      <c r="CL544" s="27">
        <f>IF($O544&gt;=CL$1,$S544+$Y544+$Z544,$Y544+$Z544)</f>
        <v>699.75800000000004</v>
      </c>
      <c r="CM544" s="27">
        <f>IF($O544&gt;=CM$1,$S544+$Y544+$Z544,$Y544+$Z544)</f>
        <v>699.75800000000004</v>
      </c>
      <c r="CN544" s="27">
        <f>IF($O544&gt;=CN$1,$S544+$Y544,$Y544)</f>
        <v>299.75799999999998</v>
      </c>
      <c r="CO544" s="27">
        <f>IF($O544&gt;=CO$1,$S544+$Y544,$Y544)</f>
        <v>299.75799999999998</v>
      </c>
      <c r="CP544" s="27">
        <f>IF($O544&gt;=CP$1,$S544+$Y544,$Y544)</f>
        <v>299.75799999999998</v>
      </c>
      <c r="CQ544" s="27">
        <f>IF($O544&gt;=CQ$1,$S544+$Y544,$Y544)</f>
        <v>299.75799999999998</v>
      </c>
      <c r="CR544" s="27">
        <f>IF($O544&gt;=CR$1,$S544+$Y544,$Y544)</f>
        <v>299.75799999999998</v>
      </c>
      <c r="CS544" s="27">
        <f>IF($O544&gt;=CS$1,$S544+$Y544,$Y544)</f>
        <v>299.75799999999998</v>
      </c>
      <c r="CT544" s="27">
        <f>IF($O544&gt;=CT$1,$S544+$Y544,$Y544)</f>
        <v>299.75799999999998</v>
      </c>
      <c r="CU544" s="27">
        <f>IF($O544&gt;=CU$1,$S544+$Y544,$Y544)</f>
        <v>299.75799999999998</v>
      </c>
      <c r="CV544" s="27">
        <f>IF($O544&gt;=CV$1,$S544+$Y544,$Y544)</f>
        <v>299.75799999999998</v>
      </c>
      <c r="CW544" s="27">
        <f>IF($O544&gt;=CW$1,$S544+$Y544,$Y544)</f>
        <v>299.75799999999998</v>
      </c>
      <c r="CX544" s="27">
        <f>IF($O544&gt;=CX$1,$S544+$Y544,$Y544)</f>
        <v>299.75799999999998</v>
      </c>
      <c r="CY544" s="27">
        <f>IF($O544&gt;=CY$1,$S544+$Y544,$Y544)</f>
        <v>299.75799999999998</v>
      </c>
      <c r="CZ544" s="27">
        <f>IF($O544&gt;=CZ$1,$S544+$Y544,$Y544)</f>
        <v>299.75799999999998</v>
      </c>
      <c r="DA544" s="27">
        <f>IF($O544&gt;=DA$1,$S544+$Y544,$Y544)</f>
        <v>299.75799999999998</v>
      </c>
      <c r="DB544" s="27">
        <f>IF($O544&gt;=DB$1,$S544+$Y544,$Y544)</f>
        <v>299.75799999999998</v>
      </c>
      <c r="DC544" s="27">
        <f>IF($O544&gt;=DC$1,$S544+$Y544,$Y544)</f>
        <v>299.75799999999998</v>
      </c>
      <c r="DD544" s="27">
        <f>IF($O544&gt;=DD$1,$S544+$Y544,$Y544)</f>
        <v>299.75799999999998</v>
      </c>
      <c r="DE544" s="27">
        <f>IF($O544&gt;=DE$1,$S544+$Y544,$Y544)</f>
        <v>299.75799999999998</v>
      </c>
      <c r="DF544" s="27">
        <f>IF($O544&gt;=DF$1,$S544+$Y544,$Y544)</f>
        <v>299.75799999999998</v>
      </c>
      <c r="DG544" s="27">
        <f>IF($O544&gt;=DG$1,$S544+$Y544,$Y544)</f>
        <v>299.75799999999998</v>
      </c>
      <c r="DH544" s="27">
        <f>IF($O544&gt;=DH$1,$S544+$Y544,$Y544)</f>
        <v>299.75799999999998</v>
      </c>
      <c r="DI544" s="27">
        <f>IF($O544&gt;=DI$1,$S544+$Y544,$Y544)</f>
        <v>299.75799999999998</v>
      </c>
      <c r="DJ544" s="27">
        <f>IF($O544&gt;=DJ$1,$S544+$Y544,$Y544)</f>
        <v>299.75799999999998</v>
      </c>
      <c r="DK544" s="27">
        <f>IF($O544&gt;=DK$1,$S544+$Y544,$Y544)</f>
        <v>299.75799999999998</v>
      </c>
      <c r="DL544" s="27">
        <f>IF($O544&gt;=DL$1,$S544+$Y544,$Y544)</f>
        <v>299.75799999999998</v>
      </c>
      <c r="DM544" s="27">
        <f>IF($O544&gt;=DM$1,$S544+$Y544,$Y544)</f>
        <v>299.75799999999998</v>
      </c>
      <c r="DN544" s="27">
        <f>IF($O544&gt;=DN$1,$S544+$Y544,$Y544)</f>
        <v>299.75799999999998</v>
      </c>
      <c r="DO544" s="27">
        <f>IF($O544&gt;=DO$1,$S544+$Y544,$Y544)</f>
        <v>299.75799999999998</v>
      </c>
      <c r="DP544" s="27">
        <f>IF($O544&gt;=DP$1,$S544+$Y544,$Y544)</f>
        <v>299.75799999999998</v>
      </c>
      <c r="DQ544" s="27">
        <f>IF($O544&gt;=DQ$1,$S544+$Y544,$Y544)</f>
        <v>299.75799999999998</v>
      </c>
      <c r="DR544" s="27">
        <f>IF($O544&gt;=DR$1,$S544+$Y544,$Y544)</f>
        <v>299.75799999999998</v>
      </c>
      <c r="DS544" s="27">
        <f>IF($O544&gt;=DS$1,$S544+$Y544,$Y544)</f>
        <v>299.75799999999998</v>
      </c>
      <c r="DT544" s="27">
        <f>IF($O544&gt;=DT$1,$S544+$Y544,$Y544)</f>
        <v>299.75799999999998</v>
      </c>
      <c r="DU544" s="27">
        <f>IF($O544&gt;=DU$1,$S544+$Y544,$Y544)</f>
        <v>299.75799999999998</v>
      </c>
      <c r="DV544" s="27">
        <f>IF($O544&gt;=DV$1,$S544+$Y544,$Y544)</f>
        <v>299.75799999999998</v>
      </c>
      <c r="DW544" s="27">
        <f>IF($O544&gt;=DW$1,$S544+$Y544,$Y544)</f>
        <v>299.75799999999998</v>
      </c>
      <c r="DX544" s="27">
        <f>IF($O544&gt;=DX$1,$S544+$Y544,$Y544)</f>
        <v>0</v>
      </c>
      <c r="DY544" s="27">
        <f>IF($O544&gt;=DY$1,$S544+$Y544,$Y544)</f>
        <v>0</v>
      </c>
      <c r="DZ544" s="27">
        <f>IF($O544&gt;=DZ$1,$S544+$Y544,$Y544)</f>
        <v>0</v>
      </c>
      <c r="EA544" s="27">
        <f>IF($O544&gt;=EA$1,$S544+$Y544,$Y544)</f>
        <v>0</v>
      </c>
      <c r="EB544" s="27">
        <f>IF($O544&gt;=EB$1,$S544+$Y544,$Y544)</f>
        <v>0</v>
      </c>
      <c r="EC544" s="27">
        <f>IF($O544&gt;=EC$1,$S544+$Y544,$Y544)</f>
        <v>0</v>
      </c>
      <c r="ED544" s="27">
        <f>IF($O544&gt;=ED$1,$S544+$Y544,$Y544)</f>
        <v>0</v>
      </c>
      <c r="EE544" s="27">
        <f>IF($O544&gt;=EE$1,$S544+$Y544,$Y544)</f>
        <v>0</v>
      </c>
      <c r="EF544" s="27">
        <f>IF($O544&gt;=EF$1,$S544+$Y544,$Y544)</f>
        <v>0</v>
      </c>
      <c r="EG544" s="27">
        <f>IF($O544&gt;=EG$1,$S544+$Y544,$Y544)</f>
        <v>0</v>
      </c>
      <c r="EH544" s="27">
        <f>IF($O544&gt;=EH$1,$S544+$Y544,$Y544)</f>
        <v>0</v>
      </c>
      <c r="EI544" s="27">
        <f>IF($O544&gt;=EI$1,$S544+$Y544,$Y544)</f>
        <v>0</v>
      </c>
      <c r="EJ544" s="27">
        <f>IF($O544&gt;=EJ$1,$S544+$Y544,$Y544)</f>
        <v>0</v>
      </c>
      <c r="EK544" s="27">
        <f>IF($O544&gt;=EK$1,$S544+$Y544,$Y544)</f>
        <v>0</v>
      </c>
      <c r="EL544" s="27">
        <f>IF($O544&gt;=EL$1,$S544+$Y544,$Y544)</f>
        <v>0</v>
      </c>
      <c r="EM544" s="27">
        <f>IF($O544&gt;=EM$1,$S544+$Y544,$Y544)</f>
        <v>0</v>
      </c>
      <c r="EN544" s="27">
        <f>IF($O544&gt;=EN$1,$S544+$Y544,$Y544)</f>
        <v>0</v>
      </c>
      <c r="EO544" s="27">
        <f>IF($O544&gt;=EO$1,$S544+$Y544,$Y544)</f>
        <v>0</v>
      </c>
      <c r="EP544" s="27">
        <f>IF($O544&gt;=EP$1,$S544+$Y544,$Y544)</f>
        <v>0</v>
      </c>
      <c r="EQ544" s="27">
        <f>IF($O544&gt;=EQ$1,$S544+$Y544,$Y544)</f>
        <v>0</v>
      </c>
      <c r="ER544" s="27">
        <f>IF($O544&gt;=ER$1,$S544+$Y544,$Y544)</f>
        <v>0</v>
      </c>
      <c r="ES544" s="27">
        <f>IF($O544&gt;=ES$1,$S544+$Y544,$Y544)</f>
        <v>0</v>
      </c>
      <c r="ET544" s="27">
        <f>IF($O544&gt;=ET$1,$S544+$Y544,$Y544)</f>
        <v>0</v>
      </c>
      <c r="EU544" s="27">
        <f>IF($O544&gt;=EU$1,$S544+$Y544,$Y544)</f>
        <v>0</v>
      </c>
      <c r="EV544" s="27">
        <f>IF($O544&gt;=EV$1,$S544,0)</f>
        <v>0</v>
      </c>
      <c r="EW544" s="27">
        <f>IF($O544&gt;=EW$1,$S544,0)</f>
        <v>0</v>
      </c>
      <c r="EX544" s="27">
        <f>IF($O544&gt;=EX$1,$S544,0)</f>
        <v>0</v>
      </c>
      <c r="EY544" s="27">
        <f>IF($O544&gt;=EY$1,$S544,0)</f>
        <v>0</v>
      </c>
      <c r="EZ544" s="27">
        <f>IF($O544&gt;=EZ$1,$S544,0)</f>
        <v>0</v>
      </c>
      <c r="FA544" s="27">
        <f>IF($O544&gt;=FA$1,$S544,0)</f>
        <v>0</v>
      </c>
      <c r="FB544" s="27">
        <f>IF($O544&gt;=FB$1,$S544,0)</f>
        <v>0</v>
      </c>
      <c r="FC544" s="27">
        <f>IF($O544&gt;=FC$1,$S544,0)</f>
        <v>0</v>
      </c>
      <c r="FD544" s="27">
        <f>IF($O544&gt;=FD$1,$S544,0)</f>
        <v>0</v>
      </c>
      <c r="FE544" s="27">
        <f>IF($O544&gt;=FE$1,$S544,0)</f>
        <v>0</v>
      </c>
      <c r="FF544" s="27">
        <f>IF($O544&gt;=FF$1,$S544,0)</f>
        <v>0</v>
      </c>
      <c r="FG544" s="27">
        <f>IF($O544&gt;=FG$1,$S544,0)</f>
        <v>0</v>
      </c>
      <c r="FH544" s="27">
        <f>IF($O544&gt;=FH$1,$S544,0)</f>
        <v>0</v>
      </c>
      <c r="FI544" s="27">
        <f>IF($O544&gt;=FI$1,$S544,0)</f>
        <v>0</v>
      </c>
      <c r="FJ544" s="27">
        <f>IF($O544&gt;=FJ$1,$S544,0)</f>
        <v>0</v>
      </c>
      <c r="FK544" s="27">
        <f>IF($O544&gt;=FK$1,$S544,0)</f>
        <v>0</v>
      </c>
      <c r="FL544" s="27">
        <f>IF($O544&gt;=FL$1,$S544,0)</f>
        <v>0</v>
      </c>
      <c r="FM544" s="27">
        <f>IF($O544&gt;=FM$1,$S544,0)</f>
        <v>0</v>
      </c>
      <c r="FN544" s="27">
        <f>IF($O544&gt;=FN$1,$S544,0)</f>
        <v>0</v>
      </c>
      <c r="FO544" s="27">
        <f>IF($O544&gt;=FO$1,$S544,0)</f>
        <v>0</v>
      </c>
      <c r="FP544" s="27">
        <f>IF($O544&gt;=FP$1,$S544,0)</f>
        <v>0</v>
      </c>
      <c r="FQ544" s="27">
        <f>IF($O544&gt;=FQ$1,$S544,0)</f>
        <v>0</v>
      </c>
      <c r="FR544" s="27">
        <f>IF($O544&gt;=FR$1,$S544,0)</f>
        <v>0</v>
      </c>
      <c r="FS544" s="27">
        <f>IF($O544&gt;=FS$1,$S544,0)</f>
        <v>0</v>
      </c>
      <c r="FT544" s="27">
        <f>IF($O544&gt;=FT$1,$S544,0)</f>
        <v>0</v>
      </c>
      <c r="FU544" s="27">
        <f>IF($O544&gt;=FU$1,$S544,0)</f>
        <v>0</v>
      </c>
      <c r="FV544" s="27">
        <f>IF($O544&gt;=FV$1,$S544,0)</f>
        <v>0</v>
      </c>
      <c r="FW544" s="27">
        <f>IF($O544&gt;=FW$1,$S544,0)</f>
        <v>0</v>
      </c>
      <c r="FX544" s="27">
        <f>IF($O544&gt;=FX$1,$S544,0)</f>
        <v>0</v>
      </c>
      <c r="FY544" s="27">
        <f>IF($O544&gt;=FY$1,$S544,0)</f>
        <v>0</v>
      </c>
      <c r="FZ544" s="27">
        <f>IF($O544&gt;=FZ$1,$S544,0)</f>
        <v>0</v>
      </c>
      <c r="GA544" s="27">
        <f>IF($O544&gt;=GA$1,$S544,0)</f>
        <v>0</v>
      </c>
      <c r="GB544" s="27">
        <f>IF($O544&gt;=GB$1,$S544,0)</f>
        <v>0</v>
      </c>
      <c r="GC544" s="27">
        <f>IF($O544&gt;=GC$1,$S544,0)</f>
        <v>0</v>
      </c>
      <c r="GD544" s="27">
        <f>IF($O544&gt;=GD$1,$S544,0)</f>
        <v>0</v>
      </c>
      <c r="GE544" s="27">
        <f>IF($O544&gt;=GE$1,$S544,0)</f>
        <v>0</v>
      </c>
      <c r="GF544" s="27">
        <f>IF($O544&gt;=GF$1,$S544,0)</f>
        <v>0</v>
      </c>
      <c r="GG544" s="27">
        <f>IF($O544&gt;=GG$1,$S544,0)</f>
        <v>0</v>
      </c>
      <c r="GH544" s="27">
        <f>IF($O544&gt;=GH$1,$S544,0)</f>
        <v>0</v>
      </c>
      <c r="GI544" s="27">
        <f>IF($O544&gt;=GI$1,$S544,0)</f>
        <v>0</v>
      </c>
      <c r="GJ544" s="27">
        <f>IF($O544&gt;=GJ$1,$S544,0)</f>
        <v>0</v>
      </c>
      <c r="GK544" s="27">
        <f>IF($O544&gt;=GK$1,$S544,0)</f>
        <v>0</v>
      </c>
      <c r="GL544" s="27">
        <f>IF($O544&gt;=GL$1,$S544,0)</f>
        <v>0</v>
      </c>
      <c r="GM544" s="27">
        <f>IF($O544&gt;=GM$1,$S544,0)</f>
        <v>0</v>
      </c>
      <c r="GN544" s="27">
        <f>IF($O544&gt;=GN$1,$S544,0)</f>
        <v>0</v>
      </c>
      <c r="GO544" s="27">
        <f>IF($O544&gt;=GO$1,$S544,0)</f>
        <v>0</v>
      </c>
      <c r="GP544" s="27">
        <f>IF($O544&gt;=GP$1,$S544,0)</f>
        <v>0</v>
      </c>
      <c r="GQ544" s="27">
        <f>IF($O544&gt;=GQ$1,$S544,0)</f>
        <v>0</v>
      </c>
      <c r="GR544" s="27">
        <f>IF($O544&gt;=GR$1,$S544,0)</f>
        <v>0</v>
      </c>
      <c r="GS544" s="27">
        <f>IF($O544&gt;=GS$1,$S544,0)</f>
        <v>0</v>
      </c>
      <c r="GT544" s="27">
        <f>IF($O544&gt;=GT$1,$S544,0)</f>
        <v>0</v>
      </c>
      <c r="GU544" s="27">
        <f>IF($O544&gt;=GU$1,$S544,0)</f>
        <v>0</v>
      </c>
      <c r="GV544" s="27">
        <f>IF($O544&gt;=GV$1,$S544,0)</f>
        <v>0</v>
      </c>
      <c r="GW544" s="27">
        <f>IF($O544&gt;=GW$1,$S544,0)</f>
        <v>0</v>
      </c>
      <c r="GX544" s="27">
        <f>IF($O544&gt;=GX$1,$S544,0)</f>
        <v>0</v>
      </c>
      <c r="GY544" s="27">
        <f>IF($O544&gt;=GY$1,$S544,0)</f>
        <v>0</v>
      </c>
      <c r="GZ544" s="27">
        <f>IF($O544&gt;=GZ$1,$S544,0)</f>
        <v>0</v>
      </c>
      <c r="HA544" s="27">
        <f>IF($O544&gt;=HA$1,$S544,0)</f>
        <v>0</v>
      </c>
      <c r="HB544" s="27">
        <f>IF($O544&gt;=HB$1,$S544,0)</f>
        <v>0</v>
      </c>
      <c r="HC544" s="27">
        <f>IF($O544&gt;=HC$1,$S544,0)</f>
        <v>0</v>
      </c>
    </row>
    <row r="545" spans="1:211">
      <c r="A545" s="3">
        <v>95931</v>
      </c>
      <c r="B545" s="3" t="s">
        <v>497</v>
      </c>
      <c r="C545" s="3" t="s">
        <v>498</v>
      </c>
      <c r="D545" s="3">
        <v>67</v>
      </c>
      <c r="E545" s="4">
        <v>37382</v>
      </c>
      <c r="F545" s="5">
        <v>16.134246575342466</v>
      </c>
      <c r="G545" s="3" t="s">
        <v>446</v>
      </c>
      <c r="H545" s="4">
        <v>18750</v>
      </c>
      <c r="I545" s="9" t="s">
        <v>876</v>
      </c>
      <c r="J545" s="5">
        <v>6240.61</v>
      </c>
      <c r="K545" s="31">
        <v>301</v>
      </c>
      <c r="L545" s="32">
        <v>16</v>
      </c>
      <c r="M545" s="33">
        <f>VLOOKUP(L545,FIND,3,TRUE)</f>
        <v>1.2</v>
      </c>
      <c r="N545" s="32">
        <f>IF(L545&gt;30,180,VLOOKUP(L545,TEMPO,2,FALSE))</f>
        <v>96</v>
      </c>
      <c r="O545" s="32">
        <f>IF(R545&gt;0,4,N545)</f>
        <v>96</v>
      </c>
      <c r="P545" s="96">
        <f>J545*M545*L545</f>
        <v>119819.71199999998</v>
      </c>
      <c r="Q545" s="96">
        <f>10934.45*2</f>
        <v>21868.9</v>
      </c>
      <c r="R545" s="96">
        <f>IF(P545&lt;=Q545,P545/4,0)</f>
        <v>0</v>
      </c>
      <c r="S545" s="5">
        <f>IF(P545&gt;=Q545,P545/N545,0)</f>
        <v>1248.1219999999998</v>
      </c>
      <c r="T545" s="3"/>
      <c r="U545" s="3">
        <f>IF(T545="",1,0)</f>
        <v>1</v>
      </c>
      <c r="V545" s="3">
        <v>1523</v>
      </c>
      <c r="W545" s="5">
        <v>0</v>
      </c>
      <c r="X545" s="5">
        <v>402.65</v>
      </c>
      <c r="Y545" s="5">
        <f>X545*W545</f>
        <v>0</v>
      </c>
      <c r="Z545" s="5">
        <v>400</v>
      </c>
      <c r="AA545" s="5">
        <f>S545+Y545+Z545</f>
        <v>1648.1219999999998</v>
      </c>
      <c r="AB545" s="39">
        <f>(J545/12+J545/12*1.3333333333+450/12+J545/30*6/12+J545)*1.3+Y545+Z545+153.9</f>
        <v>10428.143744421908</v>
      </c>
      <c r="AC545" s="39" t="s">
        <v>498</v>
      </c>
      <c r="AD545" s="39">
        <f>J545*1.3+400+153.9</f>
        <v>8666.6929999999993</v>
      </c>
      <c r="AE545" s="39">
        <f>SUMIFS('CUSTO MENSAL FUNC NOVO'!H:H,'CUSTO MENSAL FUNC NOVO'!A:A,'VALORES MENSAIS'!AC545)</f>
        <v>6943.2569999999996</v>
      </c>
      <c r="AF545" s="27">
        <f>IF($R545&gt;0,$R545,$S545)+$Y545+$Z545</f>
        <v>1648.1219999999998</v>
      </c>
      <c r="AG545" s="27">
        <f>IF($R545&gt;0,$R545,$S545)+$Y545+$Z545</f>
        <v>1648.1219999999998</v>
      </c>
      <c r="AH545" s="27">
        <f>IF($R545&gt;0,$R545,$S545)+$Y545+$Z545</f>
        <v>1648.1219999999998</v>
      </c>
      <c r="AI545" s="27">
        <f>IF($R545&gt;0,$R545,$S545)+$Y545+$Z545</f>
        <v>1648.1219999999998</v>
      </c>
      <c r="AJ545" s="27">
        <f>IF($O545&gt;=AJ$1,$S545+$Y545+$Z545,$Y545+$Z545)</f>
        <v>1648.1219999999998</v>
      </c>
      <c r="AK545" s="27">
        <f>IF($O545&gt;=AK$1,$S545+$Y545+$Z545,$Y545+$Z545)</f>
        <v>1648.1219999999998</v>
      </c>
      <c r="AL545" s="27">
        <f>IF($O545&gt;=AL$1,$S545+$Y545+$Z545,$Y545+$Z545)</f>
        <v>1648.1219999999998</v>
      </c>
      <c r="AM545" s="27">
        <f>IF($O545&gt;=AM$1,$S545+$Y545+$Z545,$Y545+$Z545)</f>
        <v>1648.1219999999998</v>
      </c>
      <c r="AN545" s="27">
        <f>IF($O545&gt;=AN$1,$S545+$Y545+$Z545,$Y545+$Z545)</f>
        <v>1648.1219999999998</v>
      </c>
      <c r="AO545" s="27">
        <f>IF($O545&gt;=AO$1,$S545+$Y545+$Z545,$Y545+$Z545)</f>
        <v>1648.1219999999998</v>
      </c>
      <c r="AP545" s="27">
        <f>IF($O545&gt;=AP$1,$S545+$Y545+$Z545,$Y545+$Z545)</f>
        <v>1648.1219999999998</v>
      </c>
      <c r="AQ545" s="27">
        <f>IF($O545&gt;=AQ$1,$S545+$Y545+$Z545,$Y545+$Z545)</f>
        <v>1648.1219999999998</v>
      </c>
      <c r="AR545" s="27">
        <f>IF($O545&gt;=AR$1,$S545+$Y545+$Z545,$Y545+$Z545)</f>
        <v>1648.1219999999998</v>
      </c>
      <c r="AS545" s="27">
        <f>IF($O545&gt;=AS$1,$S545+$Y545+$Z545,$Y545+$Z545)</f>
        <v>1648.1219999999998</v>
      </c>
      <c r="AT545" s="27">
        <f>IF($O545&gt;=AT$1,$S545+$Y545+$Z545,$Y545+$Z545)</f>
        <v>1648.1219999999998</v>
      </c>
      <c r="AU545" s="27">
        <f>IF($O545&gt;=AU$1,$S545+$Y545+$Z545,$Y545+$Z545)</f>
        <v>1648.1219999999998</v>
      </c>
      <c r="AV545" s="27">
        <f>IF($O545&gt;=AV$1,$S545+$Y545+$Z545,$Y545+$Z545)</f>
        <v>1648.1219999999998</v>
      </c>
      <c r="AW545" s="27">
        <f>IF($O545&gt;=AW$1,$S545+$Y545+$Z545,$Y545+$Z545)</f>
        <v>1648.1219999999998</v>
      </c>
      <c r="AX545" s="27">
        <f>IF($O545&gt;=AX$1,$S545+$Y545+$Z545,$Y545+$Z545)</f>
        <v>1648.1219999999998</v>
      </c>
      <c r="AY545" s="27">
        <f>IF($O545&gt;=AY$1,$S545+$Y545+$Z545,$Y545+$Z545)</f>
        <v>1648.1219999999998</v>
      </c>
      <c r="AZ545" s="27">
        <f>IF($O545&gt;=AZ$1,$S545+$Y545+$Z545,$Y545+$Z545)</f>
        <v>1648.1219999999998</v>
      </c>
      <c r="BA545" s="27">
        <f>IF($O545&gt;=BA$1,$S545+$Y545+$Z545,$Y545+$Z545)</f>
        <v>1648.1219999999998</v>
      </c>
      <c r="BB545" s="27">
        <f>IF($O545&gt;=BB$1,$S545+$Y545+$Z545,$Y545+$Z545)</f>
        <v>1648.1219999999998</v>
      </c>
      <c r="BC545" s="27">
        <f>IF($O545&gt;=BC$1,$S545+$Y545+$Z545,$Y545+$Z545)</f>
        <v>1648.1219999999998</v>
      </c>
      <c r="BD545" s="27">
        <f>IF($O545&gt;=BD$1,$S545+$Y545+$Z545,$Y545+$Z545)</f>
        <v>1648.1219999999998</v>
      </c>
      <c r="BE545" s="27">
        <f>IF($O545&gt;=BE$1,$S545+$Y545+$Z545,$Y545+$Z545)</f>
        <v>1648.1219999999998</v>
      </c>
      <c r="BF545" s="27">
        <f>IF($O545&gt;=BF$1,$S545+$Y545+$Z545,$Y545+$Z545)</f>
        <v>1648.1219999999998</v>
      </c>
      <c r="BG545" s="27">
        <f>IF($O545&gt;=BG$1,$S545+$Y545+$Z545,$Y545+$Z545)</f>
        <v>1648.1219999999998</v>
      </c>
      <c r="BH545" s="27">
        <f>IF($O545&gt;=BH$1,$S545+$Y545+$Z545,$Y545+$Z545)</f>
        <v>1648.1219999999998</v>
      </c>
      <c r="BI545" s="27">
        <f>IF($O545&gt;=BI$1,$S545+$Y545+$Z545,$Y545+$Z545)</f>
        <v>1648.1219999999998</v>
      </c>
      <c r="BJ545" s="27">
        <f>IF($O545&gt;=BJ$1,$S545+$Y545+$Z545,$Y545+$Z545)</f>
        <v>1648.1219999999998</v>
      </c>
      <c r="BK545" s="27">
        <f>IF($O545&gt;=BK$1,$S545+$Y545+$Z545,$Y545+$Z545)</f>
        <v>1648.1219999999998</v>
      </c>
      <c r="BL545" s="27">
        <f>IF($O545&gt;=BL$1,$S545+$Y545+$Z545,$Y545+$Z545)</f>
        <v>1648.1219999999998</v>
      </c>
      <c r="BM545" s="27">
        <f>IF($O545&gt;=BM$1,$S545+$Y545+$Z545,$Y545+$Z545)</f>
        <v>1648.1219999999998</v>
      </c>
      <c r="BN545" s="27">
        <f>IF($O545&gt;=BN$1,$S545+$Y545+$Z545,$Y545+$Z545)</f>
        <v>1648.1219999999998</v>
      </c>
      <c r="BO545" s="27">
        <f>IF($O545&gt;=BO$1,$S545+$Y545+$Z545,$Y545+$Z545)</f>
        <v>1648.1219999999998</v>
      </c>
      <c r="BP545" s="27">
        <f>IF($O545&gt;=BP$1,$S545+$Y545+$Z545,$Y545+$Z545)</f>
        <v>1648.1219999999998</v>
      </c>
      <c r="BQ545" s="27">
        <f>IF($O545&gt;=BQ$1,$S545+$Y545+$Z545,$Y545+$Z545)</f>
        <v>1648.1219999999998</v>
      </c>
      <c r="BR545" s="27">
        <f>IF($O545&gt;=BR$1,$S545+$Y545+$Z545,$Y545+$Z545)</f>
        <v>1648.1219999999998</v>
      </c>
      <c r="BS545" s="27">
        <f>IF($O545&gt;=BS$1,$S545+$Y545+$Z545,$Y545+$Z545)</f>
        <v>1648.1219999999998</v>
      </c>
      <c r="BT545" s="27">
        <f>IF($O545&gt;=BT$1,$S545+$Y545+$Z545,$Y545+$Z545)</f>
        <v>1648.1219999999998</v>
      </c>
      <c r="BU545" s="27">
        <f>IF($O545&gt;=BU$1,$S545+$Y545+$Z545,$Y545+$Z545)</f>
        <v>1648.1219999999998</v>
      </c>
      <c r="BV545" s="27">
        <f>IF($O545&gt;=BV$1,$S545+$Y545+$Z545,$Y545+$Z545)</f>
        <v>1648.1219999999998</v>
      </c>
      <c r="BW545" s="27">
        <f>IF($O545&gt;=BW$1,$S545+$Y545+$Z545,$Y545+$Z545)</f>
        <v>1648.1219999999998</v>
      </c>
      <c r="BX545" s="27">
        <f>IF($O545&gt;=BX$1,$S545+$Y545+$Z545,$Y545+$Z545)</f>
        <v>1648.1219999999998</v>
      </c>
      <c r="BY545" s="27">
        <f>IF($O545&gt;=BY$1,$S545+$Y545+$Z545,$Y545+$Z545)</f>
        <v>1648.1219999999998</v>
      </c>
      <c r="BZ545" s="27">
        <f>IF($O545&gt;=BZ$1,$S545+$Y545+$Z545,$Y545+$Z545)</f>
        <v>1648.1219999999998</v>
      </c>
      <c r="CA545" s="27">
        <f>IF($O545&gt;=CA$1,$S545+$Y545+$Z545,$Y545+$Z545)</f>
        <v>1648.1219999999998</v>
      </c>
      <c r="CB545" s="27">
        <f>IF($O545&gt;=CB$1,$S545+$Y545+$Z545,$Y545+$Z545)</f>
        <v>1648.1219999999998</v>
      </c>
      <c r="CC545" s="27">
        <f>IF($O545&gt;=CC$1,$S545+$Y545+$Z545,$Y545+$Z545)</f>
        <v>1648.1219999999998</v>
      </c>
      <c r="CD545" s="27">
        <f>IF($O545&gt;=CD$1,$S545+$Y545+$Z545,$Y545+$Z545)</f>
        <v>1648.1219999999998</v>
      </c>
      <c r="CE545" s="27">
        <f>IF($O545&gt;=CE$1,$S545+$Y545+$Z545,$Y545+$Z545)</f>
        <v>1648.1219999999998</v>
      </c>
      <c r="CF545" s="27">
        <f>IF($O545&gt;=CF$1,$S545+$Y545+$Z545,$Y545+$Z545)</f>
        <v>1648.1219999999998</v>
      </c>
      <c r="CG545" s="27">
        <f>IF($O545&gt;=CG$1,$S545+$Y545+$Z545,$Y545+$Z545)</f>
        <v>1648.1219999999998</v>
      </c>
      <c r="CH545" s="27">
        <f>IF($O545&gt;=CH$1,$S545+$Y545+$Z545,$Y545+$Z545)</f>
        <v>1648.1219999999998</v>
      </c>
      <c r="CI545" s="27">
        <f>IF($O545&gt;=CI$1,$S545+$Y545+$Z545,$Y545+$Z545)</f>
        <v>1648.1219999999998</v>
      </c>
      <c r="CJ545" s="27">
        <f>IF($O545&gt;=CJ$1,$S545+$Y545+$Z545,$Y545+$Z545)</f>
        <v>1648.1219999999998</v>
      </c>
      <c r="CK545" s="27">
        <f>IF($O545&gt;=CK$1,$S545+$Y545+$Z545,$Y545+$Z545)</f>
        <v>1648.1219999999998</v>
      </c>
      <c r="CL545" s="27">
        <f>IF($O545&gt;=CL$1,$S545+$Y545+$Z545,$Y545+$Z545)</f>
        <v>1648.1219999999998</v>
      </c>
      <c r="CM545" s="27">
        <f>IF($O545&gt;=CM$1,$S545+$Y545+$Z545,$Y545+$Z545)</f>
        <v>1648.1219999999998</v>
      </c>
      <c r="CN545" s="27">
        <f>IF($O545&gt;=CN$1,$S545+$Y545,$Y545)</f>
        <v>1248.1219999999998</v>
      </c>
      <c r="CO545" s="27">
        <f>IF($O545&gt;=CO$1,$S545+$Y545,$Y545)</f>
        <v>1248.1219999999998</v>
      </c>
      <c r="CP545" s="27">
        <f>IF($O545&gt;=CP$1,$S545+$Y545,$Y545)</f>
        <v>1248.1219999999998</v>
      </c>
      <c r="CQ545" s="27">
        <f>IF($O545&gt;=CQ$1,$S545+$Y545,$Y545)</f>
        <v>1248.1219999999998</v>
      </c>
      <c r="CR545" s="27">
        <f>IF($O545&gt;=CR$1,$S545+$Y545,$Y545)</f>
        <v>1248.1219999999998</v>
      </c>
      <c r="CS545" s="27">
        <f>IF($O545&gt;=CS$1,$S545+$Y545,$Y545)</f>
        <v>1248.1219999999998</v>
      </c>
      <c r="CT545" s="27">
        <f>IF($O545&gt;=CT$1,$S545+$Y545,$Y545)</f>
        <v>1248.1219999999998</v>
      </c>
      <c r="CU545" s="27">
        <f>IF($O545&gt;=CU$1,$S545+$Y545,$Y545)</f>
        <v>1248.1219999999998</v>
      </c>
      <c r="CV545" s="27">
        <f>IF($O545&gt;=CV$1,$S545+$Y545,$Y545)</f>
        <v>1248.1219999999998</v>
      </c>
      <c r="CW545" s="27">
        <f>IF($O545&gt;=CW$1,$S545+$Y545,$Y545)</f>
        <v>1248.1219999999998</v>
      </c>
      <c r="CX545" s="27">
        <f>IF($O545&gt;=CX$1,$S545+$Y545,$Y545)</f>
        <v>1248.1219999999998</v>
      </c>
      <c r="CY545" s="27">
        <f>IF($O545&gt;=CY$1,$S545+$Y545,$Y545)</f>
        <v>1248.1219999999998</v>
      </c>
      <c r="CZ545" s="27">
        <f>IF($O545&gt;=CZ$1,$S545+$Y545,$Y545)</f>
        <v>1248.1219999999998</v>
      </c>
      <c r="DA545" s="27">
        <f>IF($O545&gt;=DA$1,$S545+$Y545,$Y545)</f>
        <v>1248.1219999999998</v>
      </c>
      <c r="DB545" s="27">
        <f>IF($O545&gt;=DB$1,$S545+$Y545,$Y545)</f>
        <v>1248.1219999999998</v>
      </c>
      <c r="DC545" s="27">
        <f>IF($O545&gt;=DC$1,$S545+$Y545,$Y545)</f>
        <v>1248.1219999999998</v>
      </c>
      <c r="DD545" s="27">
        <f>IF($O545&gt;=DD$1,$S545+$Y545,$Y545)</f>
        <v>1248.1219999999998</v>
      </c>
      <c r="DE545" s="27">
        <f>IF($O545&gt;=DE$1,$S545+$Y545,$Y545)</f>
        <v>1248.1219999999998</v>
      </c>
      <c r="DF545" s="27">
        <f>IF($O545&gt;=DF$1,$S545+$Y545,$Y545)</f>
        <v>1248.1219999999998</v>
      </c>
      <c r="DG545" s="27">
        <f>IF($O545&gt;=DG$1,$S545+$Y545,$Y545)</f>
        <v>1248.1219999999998</v>
      </c>
      <c r="DH545" s="27">
        <f>IF($O545&gt;=DH$1,$S545+$Y545,$Y545)</f>
        <v>1248.1219999999998</v>
      </c>
      <c r="DI545" s="27">
        <f>IF($O545&gt;=DI$1,$S545+$Y545,$Y545)</f>
        <v>1248.1219999999998</v>
      </c>
      <c r="DJ545" s="27">
        <f>IF($O545&gt;=DJ$1,$S545+$Y545,$Y545)</f>
        <v>1248.1219999999998</v>
      </c>
      <c r="DK545" s="27">
        <f>IF($O545&gt;=DK$1,$S545+$Y545,$Y545)</f>
        <v>1248.1219999999998</v>
      </c>
      <c r="DL545" s="27">
        <f>IF($O545&gt;=DL$1,$S545+$Y545,$Y545)</f>
        <v>1248.1219999999998</v>
      </c>
      <c r="DM545" s="27">
        <f>IF($O545&gt;=DM$1,$S545+$Y545,$Y545)</f>
        <v>1248.1219999999998</v>
      </c>
      <c r="DN545" s="27">
        <f>IF($O545&gt;=DN$1,$S545+$Y545,$Y545)</f>
        <v>1248.1219999999998</v>
      </c>
      <c r="DO545" s="27">
        <f>IF($O545&gt;=DO$1,$S545+$Y545,$Y545)</f>
        <v>1248.1219999999998</v>
      </c>
      <c r="DP545" s="27">
        <f>IF($O545&gt;=DP$1,$S545+$Y545,$Y545)</f>
        <v>1248.1219999999998</v>
      </c>
      <c r="DQ545" s="27">
        <f>IF($O545&gt;=DQ$1,$S545+$Y545,$Y545)</f>
        <v>1248.1219999999998</v>
      </c>
      <c r="DR545" s="27">
        <f>IF($O545&gt;=DR$1,$S545+$Y545,$Y545)</f>
        <v>1248.1219999999998</v>
      </c>
      <c r="DS545" s="27">
        <f>IF($O545&gt;=DS$1,$S545+$Y545,$Y545)</f>
        <v>1248.1219999999998</v>
      </c>
      <c r="DT545" s="27">
        <f>IF($O545&gt;=DT$1,$S545+$Y545,$Y545)</f>
        <v>1248.1219999999998</v>
      </c>
      <c r="DU545" s="27">
        <f>IF($O545&gt;=DU$1,$S545+$Y545,$Y545)</f>
        <v>1248.1219999999998</v>
      </c>
      <c r="DV545" s="27">
        <f>IF($O545&gt;=DV$1,$S545+$Y545,$Y545)</f>
        <v>1248.1219999999998</v>
      </c>
      <c r="DW545" s="27">
        <f>IF($O545&gt;=DW$1,$S545+$Y545,$Y545)</f>
        <v>1248.1219999999998</v>
      </c>
      <c r="DX545" s="27">
        <f>IF($O545&gt;=DX$1,$S545+$Y545,$Y545)</f>
        <v>0</v>
      </c>
      <c r="DY545" s="27">
        <f>IF($O545&gt;=DY$1,$S545+$Y545,$Y545)</f>
        <v>0</v>
      </c>
      <c r="DZ545" s="27">
        <f>IF($O545&gt;=DZ$1,$S545+$Y545,$Y545)</f>
        <v>0</v>
      </c>
      <c r="EA545" s="27">
        <f>IF($O545&gt;=EA$1,$S545+$Y545,$Y545)</f>
        <v>0</v>
      </c>
      <c r="EB545" s="27">
        <f>IF($O545&gt;=EB$1,$S545+$Y545,$Y545)</f>
        <v>0</v>
      </c>
      <c r="EC545" s="27">
        <f>IF($O545&gt;=EC$1,$S545+$Y545,$Y545)</f>
        <v>0</v>
      </c>
      <c r="ED545" s="27">
        <f>IF($O545&gt;=ED$1,$S545+$Y545,$Y545)</f>
        <v>0</v>
      </c>
      <c r="EE545" s="27">
        <f>IF($O545&gt;=EE$1,$S545+$Y545,$Y545)</f>
        <v>0</v>
      </c>
      <c r="EF545" s="27">
        <f>IF($O545&gt;=EF$1,$S545+$Y545,$Y545)</f>
        <v>0</v>
      </c>
      <c r="EG545" s="27">
        <f>IF($O545&gt;=EG$1,$S545+$Y545,$Y545)</f>
        <v>0</v>
      </c>
      <c r="EH545" s="27">
        <f>IF($O545&gt;=EH$1,$S545+$Y545,$Y545)</f>
        <v>0</v>
      </c>
      <c r="EI545" s="27">
        <f>IF($O545&gt;=EI$1,$S545+$Y545,$Y545)</f>
        <v>0</v>
      </c>
      <c r="EJ545" s="27">
        <f>IF($O545&gt;=EJ$1,$S545+$Y545,$Y545)</f>
        <v>0</v>
      </c>
      <c r="EK545" s="27">
        <f>IF($O545&gt;=EK$1,$S545+$Y545,$Y545)</f>
        <v>0</v>
      </c>
      <c r="EL545" s="27">
        <f>IF($O545&gt;=EL$1,$S545+$Y545,$Y545)</f>
        <v>0</v>
      </c>
      <c r="EM545" s="27">
        <f>IF($O545&gt;=EM$1,$S545+$Y545,$Y545)</f>
        <v>0</v>
      </c>
      <c r="EN545" s="27">
        <f>IF($O545&gt;=EN$1,$S545+$Y545,$Y545)</f>
        <v>0</v>
      </c>
      <c r="EO545" s="27">
        <f>IF($O545&gt;=EO$1,$S545+$Y545,$Y545)</f>
        <v>0</v>
      </c>
      <c r="EP545" s="27">
        <f>IF($O545&gt;=EP$1,$S545+$Y545,$Y545)</f>
        <v>0</v>
      </c>
      <c r="EQ545" s="27">
        <f>IF($O545&gt;=EQ$1,$S545+$Y545,$Y545)</f>
        <v>0</v>
      </c>
      <c r="ER545" s="27">
        <f>IF($O545&gt;=ER$1,$S545+$Y545,$Y545)</f>
        <v>0</v>
      </c>
      <c r="ES545" s="27">
        <f>IF($O545&gt;=ES$1,$S545+$Y545,$Y545)</f>
        <v>0</v>
      </c>
      <c r="ET545" s="27">
        <f>IF($O545&gt;=ET$1,$S545+$Y545,$Y545)</f>
        <v>0</v>
      </c>
      <c r="EU545" s="27">
        <f>IF($O545&gt;=EU$1,$S545+$Y545,$Y545)</f>
        <v>0</v>
      </c>
      <c r="EV545" s="27">
        <f>IF($O545&gt;=EV$1,$S545,0)</f>
        <v>0</v>
      </c>
      <c r="EW545" s="27">
        <f>IF($O545&gt;=EW$1,$S545,0)</f>
        <v>0</v>
      </c>
      <c r="EX545" s="27">
        <f>IF($O545&gt;=EX$1,$S545,0)</f>
        <v>0</v>
      </c>
      <c r="EY545" s="27">
        <f>IF($O545&gt;=EY$1,$S545,0)</f>
        <v>0</v>
      </c>
      <c r="EZ545" s="27">
        <f>IF($O545&gt;=EZ$1,$S545,0)</f>
        <v>0</v>
      </c>
      <c r="FA545" s="27">
        <f>IF($O545&gt;=FA$1,$S545,0)</f>
        <v>0</v>
      </c>
      <c r="FB545" s="27">
        <f>IF($O545&gt;=FB$1,$S545,0)</f>
        <v>0</v>
      </c>
      <c r="FC545" s="27">
        <f>IF($O545&gt;=FC$1,$S545,0)</f>
        <v>0</v>
      </c>
      <c r="FD545" s="27">
        <f>IF($O545&gt;=FD$1,$S545,0)</f>
        <v>0</v>
      </c>
      <c r="FE545" s="27">
        <f>IF($O545&gt;=FE$1,$S545,0)</f>
        <v>0</v>
      </c>
      <c r="FF545" s="27">
        <f>IF($O545&gt;=FF$1,$S545,0)</f>
        <v>0</v>
      </c>
      <c r="FG545" s="27">
        <f>IF($O545&gt;=FG$1,$S545,0)</f>
        <v>0</v>
      </c>
      <c r="FH545" s="27">
        <f>IF($O545&gt;=FH$1,$S545,0)</f>
        <v>0</v>
      </c>
      <c r="FI545" s="27">
        <f>IF($O545&gt;=FI$1,$S545,0)</f>
        <v>0</v>
      </c>
      <c r="FJ545" s="27">
        <f>IF($O545&gt;=FJ$1,$S545,0)</f>
        <v>0</v>
      </c>
      <c r="FK545" s="27">
        <f>IF($O545&gt;=FK$1,$S545,0)</f>
        <v>0</v>
      </c>
      <c r="FL545" s="27">
        <f>IF($O545&gt;=FL$1,$S545,0)</f>
        <v>0</v>
      </c>
      <c r="FM545" s="27">
        <f>IF($O545&gt;=FM$1,$S545,0)</f>
        <v>0</v>
      </c>
      <c r="FN545" s="27">
        <f>IF($O545&gt;=FN$1,$S545,0)</f>
        <v>0</v>
      </c>
      <c r="FO545" s="27">
        <f>IF($O545&gt;=FO$1,$S545,0)</f>
        <v>0</v>
      </c>
      <c r="FP545" s="27">
        <f>IF($O545&gt;=FP$1,$S545,0)</f>
        <v>0</v>
      </c>
      <c r="FQ545" s="27">
        <f>IF($O545&gt;=FQ$1,$S545,0)</f>
        <v>0</v>
      </c>
      <c r="FR545" s="27">
        <f>IF($O545&gt;=FR$1,$S545,0)</f>
        <v>0</v>
      </c>
      <c r="FS545" s="27">
        <f>IF($O545&gt;=FS$1,$S545,0)</f>
        <v>0</v>
      </c>
      <c r="FT545" s="27">
        <f>IF($O545&gt;=FT$1,$S545,0)</f>
        <v>0</v>
      </c>
      <c r="FU545" s="27">
        <f>IF($O545&gt;=FU$1,$S545,0)</f>
        <v>0</v>
      </c>
      <c r="FV545" s="27">
        <f>IF($O545&gt;=FV$1,$S545,0)</f>
        <v>0</v>
      </c>
      <c r="FW545" s="27">
        <f>IF($O545&gt;=FW$1,$S545,0)</f>
        <v>0</v>
      </c>
      <c r="FX545" s="27">
        <f>IF($O545&gt;=FX$1,$S545,0)</f>
        <v>0</v>
      </c>
      <c r="FY545" s="27">
        <f>IF($O545&gt;=FY$1,$S545,0)</f>
        <v>0</v>
      </c>
      <c r="FZ545" s="27">
        <f>IF($O545&gt;=FZ$1,$S545,0)</f>
        <v>0</v>
      </c>
      <c r="GA545" s="27">
        <f>IF($O545&gt;=GA$1,$S545,0)</f>
        <v>0</v>
      </c>
      <c r="GB545" s="27">
        <f>IF($O545&gt;=GB$1,$S545,0)</f>
        <v>0</v>
      </c>
      <c r="GC545" s="27">
        <f>IF($O545&gt;=GC$1,$S545,0)</f>
        <v>0</v>
      </c>
      <c r="GD545" s="27">
        <f>IF($O545&gt;=GD$1,$S545,0)</f>
        <v>0</v>
      </c>
      <c r="GE545" s="27">
        <f>IF($O545&gt;=GE$1,$S545,0)</f>
        <v>0</v>
      </c>
      <c r="GF545" s="27">
        <f>IF($O545&gt;=GF$1,$S545,0)</f>
        <v>0</v>
      </c>
      <c r="GG545" s="27">
        <f>IF($O545&gt;=GG$1,$S545,0)</f>
        <v>0</v>
      </c>
      <c r="GH545" s="27">
        <f>IF($O545&gt;=GH$1,$S545,0)</f>
        <v>0</v>
      </c>
      <c r="GI545" s="27">
        <f>IF($O545&gt;=GI$1,$S545,0)</f>
        <v>0</v>
      </c>
      <c r="GJ545" s="27">
        <f>IF($O545&gt;=GJ$1,$S545,0)</f>
        <v>0</v>
      </c>
      <c r="GK545" s="27">
        <f>IF($O545&gt;=GK$1,$S545,0)</f>
        <v>0</v>
      </c>
      <c r="GL545" s="27">
        <f>IF($O545&gt;=GL$1,$S545,0)</f>
        <v>0</v>
      </c>
      <c r="GM545" s="27">
        <f>IF($O545&gt;=GM$1,$S545,0)</f>
        <v>0</v>
      </c>
      <c r="GN545" s="27">
        <f>IF($O545&gt;=GN$1,$S545,0)</f>
        <v>0</v>
      </c>
      <c r="GO545" s="27">
        <f>IF($O545&gt;=GO$1,$S545,0)</f>
        <v>0</v>
      </c>
      <c r="GP545" s="27">
        <f>IF($O545&gt;=GP$1,$S545,0)</f>
        <v>0</v>
      </c>
      <c r="GQ545" s="27">
        <f>IF($O545&gt;=GQ$1,$S545,0)</f>
        <v>0</v>
      </c>
      <c r="GR545" s="27">
        <f>IF($O545&gt;=GR$1,$S545,0)</f>
        <v>0</v>
      </c>
      <c r="GS545" s="27">
        <f>IF($O545&gt;=GS$1,$S545,0)</f>
        <v>0</v>
      </c>
      <c r="GT545" s="27">
        <f>IF($O545&gt;=GT$1,$S545,0)</f>
        <v>0</v>
      </c>
      <c r="GU545" s="27">
        <f>IF($O545&gt;=GU$1,$S545,0)</f>
        <v>0</v>
      </c>
      <c r="GV545" s="27">
        <f>IF($O545&gt;=GV$1,$S545,0)</f>
        <v>0</v>
      </c>
      <c r="GW545" s="27">
        <f>IF($O545&gt;=GW$1,$S545,0)</f>
        <v>0</v>
      </c>
      <c r="GX545" s="27">
        <f>IF($O545&gt;=GX$1,$S545,0)</f>
        <v>0</v>
      </c>
      <c r="GY545" s="27">
        <f>IF($O545&gt;=GY$1,$S545,0)</f>
        <v>0</v>
      </c>
      <c r="GZ545" s="27">
        <f>IF($O545&gt;=GZ$1,$S545,0)</f>
        <v>0</v>
      </c>
      <c r="HA545" s="27">
        <f>IF($O545&gt;=HA$1,$S545,0)</f>
        <v>0</v>
      </c>
      <c r="HB545" s="27">
        <f>IF($O545&gt;=HB$1,$S545,0)</f>
        <v>0</v>
      </c>
      <c r="HC545" s="27">
        <f>IF($O545&gt;=HC$1,$S545,0)</f>
        <v>0</v>
      </c>
    </row>
    <row r="546" spans="1:211">
      <c r="A546" s="3">
        <v>103624</v>
      </c>
      <c r="B546" s="3" t="s">
        <v>487</v>
      </c>
      <c r="C546" s="3" t="s">
        <v>459</v>
      </c>
      <c r="D546" s="3">
        <v>52</v>
      </c>
      <c r="E546" s="4">
        <v>37844</v>
      </c>
      <c r="F546" s="5">
        <v>14.868493150684932</v>
      </c>
      <c r="G546" s="3" t="s">
        <v>446</v>
      </c>
      <c r="H546" s="4">
        <v>24157</v>
      </c>
      <c r="I546" s="9" t="s">
        <v>876</v>
      </c>
      <c r="J546" s="5">
        <v>5150.6499999999996</v>
      </c>
      <c r="K546" s="31">
        <v>301</v>
      </c>
      <c r="L546" s="32">
        <v>15</v>
      </c>
      <c r="M546" s="33">
        <f>VLOOKUP(L546,FIND,3,TRUE)</f>
        <v>1.1000000000000001</v>
      </c>
      <c r="N546" s="32">
        <f>IF(L546&gt;30,180,VLOOKUP(L546,TEMPO,2,FALSE))</f>
        <v>90</v>
      </c>
      <c r="O546" s="32">
        <f>IF(R546&gt;0,4,N546)</f>
        <v>90</v>
      </c>
      <c r="P546" s="96">
        <f>J546*M546*L546</f>
        <v>84985.725000000006</v>
      </c>
      <c r="Q546" s="96">
        <f>10934.45*2</f>
        <v>21868.9</v>
      </c>
      <c r="R546" s="96">
        <f>IF(P546&lt;=Q546,P546/4,0)</f>
        <v>0</v>
      </c>
      <c r="S546" s="5">
        <f>IF(P546&gt;=Q546,P546/N546,0)</f>
        <v>944.28583333333336</v>
      </c>
      <c r="T546" s="3"/>
      <c r="U546" s="3">
        <f>IF(T546="",1,0)</f>
        <v>1</v>
      </c>
      <c r="V546" s="3">
        <v>124</v>
      </c>
      <c r="W546" s="5">
        <v>0</v>
      </c>
      <c r="X546" s="5">
        <v>203.3</v>
      </c>
      <c r="Y546" s="5">
        <f>X546*W546</f>
        <v>0</v>
      </c>
      <c r="Z546" s="5">
        <v>400</v>
      </c>
      <c r="AA546" s="5">
        <f>S546+Y546+Z546</f>
        <v>1344.2858333333334</v>
      </c>
      <c r="AB546" s="39">
        <f>(J546/12+J546/12*1.3333333333+450/12+J546/30*6/12+J546)*1.3+Y546+Z546+153.9</f>
        <v>8712.062277759178</v>
      </c>
      <c r="AC546" s="39" t="s">
        <v>459</v>
      </c>
      <c r="AD546" s="39">
        <f>J546*1.3+400+153.9</f>
        <v>7249.744999999999</v>
      </c>
      <c r="AE546" s="39">
        <f>SUMIFS('CUSTO MENSAL FUNC NOVO'!H:H,'CUSTO MENSAL FUNC NOVO'!A:A,'VALORES MENSAIS'!AC546)</f>
        <v>4337.2250000000004</v>
      </c>
      <c r="AF546" s="27">
        <f>IF($R546&gt;0,$R546,$S546)+$Y546+$Z546</f>
        <v>1344.2858333333334</v>
      </c>
      <c r="AG546" s="27">
        <f>IF($R546&gt;0,$R546,$S546)+$Y546+$Z546</f>
        <v>1344.2858333333334</v>
      </c>
      <c r="AH546" s="27">
        <f>IF($R546&gt;0,$R546,$S546)+$Y546+$Z546</f>
        <v>1344.2858333333334</v>
      </c>
      <c r="AI546" s="27">
        <f>IF($R546&gt;0,$R546,$S546)+$Y546+$Z546</f>
        <v>1344.2858333333334</v>
      </c>
      <c r="AJ546" s="27">
        <f>IF($O546&gt;=AJ$1,$S546+$Y546+$Z546,$Y546+$Z546)</f>
        <v>1344.2858333333334</v>
      </c>
      <c r="AK546" s="27">
        <f>IF($O546&gt;=AK$1,$S546+$Y546+$Z546,$Y546+$Z546)</f>
        <v>1344.2858333333334</v>
      </c>
      <c r="AL546" s="27">
        <f>IF($O546&gt;=AL$1,$S546+$Y546+$Z546,$Y546+$Z546)</f>
        <v>1344.2858333333334</v>
      </c>
      <c r="AM546" s="27">
        <f>IF($O546&gt;=AM$1,$S546+$Y546+$Z546,$Y546+$Z546)</f>
        <v>1344.2858333333334</v>
      </c>
      <c r="AN546" s="27">
        <f>IF($O546&gt;=AN$1,$S546+$Y546+$Z546,$Y546+$Z546)</f>
        <v>1344.2858333333334</v>
      </c>
      <c r="AO546" s="27">
        <f>IF($O546&gt;=AO$1,$S546+$Y546+$Z546,$Y546+$Z546)</f>
        <v>1344.2858333333334</v>
      </c>
      <c r="AP546" s="27">
        <f>IF($O546&gt;=AP$1,$S546+$Y546+$Z546,$Y546+$Z546)</f>
        <v>1344.2858333333334</v>
      </c>
      <c r="AQ546" s="27">
        <f>IF($O546&gt;=AQ$1,$S546+$Y546+$Z546,$Y546+$Z546)</f>
        <v>1344.2858333333334</v>
      </c>
      <c r="AR546" s="27">
        <f>IF($O546&gt;=AR$1,$S546+$Y546+$Z546,$Y546+$Z546)</f>
        <v>1344.2858333333334</v>
      </c>
      <c r="AS546" s="27">
        <f>IF($O546&gt;=AS$1,$S546+$Y546+$Z546,$Y546+$Z546)</f>
        <v>1344.2858333333334</v>
      </c>
      <c r="AT546" s="27">
        <f>IF($O546&gt;=AT$1,$S546+$Y546+$Z546,$Y546+$Z546)</f>
        <v>1344.2858333333334</v>
      </c>
      <c r="AU546" s="27">
        <f>IF($O546&gt;=AU$1,$S546+$Y546+$Z546,$Y546+$Z546)</f>
        <v>1344.2858333333334</v>
      </c>
      <c r="AV546" s="27">
        <f>IF($O546&gt;=AV$1,$S546+$Y546+$Z546,$Y546+$Z546)</f>
        <v>1344.2858333333334</v>
      </c>
      <c r="AW546" s="27">
        <f>IF($O546&gt;=AW$1,$S546+$Y546+$Z546,$Y546+$Z546)</f>
        <v>1344.2858333333334</v>
      </c>
      <c r="AX546" s="27">
        <f>IF($O546&gt;=AX$1,$S546+$Y546+$Z546,$Y546+$Z546)</f>
        <v>1344.2858333333334</v>
      </c>
      <c r="AY546" s="27">
        <f>IF($O546&gt;=AY$1,$S546+$Y546+$Z546,$Y546+$Z546)</f>
        <v>1344.2858333333334</v>
      </c>
      <c r="AZ546" s="27">
        <f>IF($O546&gt;=AZ$1,$S546+$Y546+$Z546,$Y546+$Z546)</f>
        <v>1344.2858333333334</v>
      </c>
      <c r="BA546" s="27">
        <f>IF($O546&gt;=BA$1,$S546+$Y546+$Z546,$Y546+$Z546)</f>
        <v>1344.2858333333334</v>
      </c>
      <c r="BB546" s="27">
        <f>IF($O546&gt;=BB$1,$S546+$Y546+$Z546,$Y546+$Z546)</f>
        <v>1344.2858333333334</v>
      </c>
      <c r="BC546" s="27">
        <f>IF($O546&gt;=BC$1,$S546+$Y546+$Z546,$Y546+$Z546)</f>
        <v>1344.2858333333334</v>
      </c>
      <c r="BD546" s="27">
        <f>IF($O546&gt;=BD$1,$S546+$Y546+$Z546,$Y546+$Z546)</f>
        <v>1344.2858333333334</v>
      </c>
      <c r="BE546" s="27">
        <f>IF($O546&gt;=BE$1,$S546+$Y546+$Z546,$Y546+$Z546)</f>
        <v>1344.2858333333334</v>
      </c>
      <c r="BF546" s="27">
        <f>IF($O546&gt;=BF$1,$S546+$Y546+$Z546,$Y546+$Z546)</f>
        <v>1344.2858333333334</v>
      </c>
      <c r="BG546" s="27">
        <f>IF($O546&gt;=BG$1,$S546+$Y546+$Z546,$Y546+$Z546)</f>
        <v>1344.2858333333334</v>
      </c>
      <c r="BH546" s="27">
        <f>IF($O546&gt;=BH$1,$S546+$Y546+$Z546,$Y546+$Z546)</f>
        <v>1344.2858333333334</v>
      </c>
      <c r="BI546" s="27">
        <f>IF($O546&gt;=BI$1,$S546+$Y546+$Z546,$Y546+$Z546)</f>
        <v>1344.2858333333334</v>
      </c>
      <c r="BJ546" s="27">
        <f>IF($O546&gt;=BJ$1,$S546+$Y546+$Z546,$Y546+$Z546)</f>
        <v>1344.2858333333334</v>
      </c>
      <c r="BK546" s="27">
        <f>IF($O546&gt;=BK$1,$S546+$Y546+$Z546,$Y546+$Z546)</f>
        <v>1344.2858333333334</v>
      </c>
      <c r="BL546" s="27">
        <f>IF($O546&gt;=BL$1,$S546+$Y546+$Z546,$Y546+$Z546)</f>
        <v>1344.2858333333334</v>
      </c>
      <c r="BM546" s="27">
        <f>IF($O546&gt;=BM$1,$S546+$Y546+$Z546,$Y546+$Z546)</f>
        <v>1344.2858333333334</v>
      </c>
      <c r="BN546" s="27">
        <f>IF($O546&gt;=BN$1,$S546+$Y546+$Z546,$Y546+$Z546)</f>
        <v>1344.2858333333334</v>
      </c>
      <c r="BO546" s="27">
        <f>IF($O546&gt;=BO$1,$S546+$Y546+$Z546,$Y546+$Z546)</f>
        <v>1344.2858333333334</v>
      </c>
      <c r="BP546" s="27">
        <f>IF($O546&gt;=BP$1,$S546+$Y546+$Z546,$Y546+$Z546)</f>
        <v>1344.2858333333334</v>
      </c>
      <c r="BQ546" s="27">
        <f>IF($O546&gt;=BQ$1,$S546+$Y546+$Z546,$Y546+$Z546)</f>
        <v>1344.2858333333334</v>
      </c>
      <c r="BR546" s="27">
        <f>IF($O546&gt;=BR$1,$S546+$Y546+$Z546,$Y546+$Z546)</f>
        <v>1344.2858333333334</v>
      </c>
      <c r="BS546" s="27">
        <f>IF($O546&gt;=BS$1,$S546+$Y546+$Z546,$Y546+$Z546)</f>
        <v>1344.2858333333334</v>
      </c>
      <c r="BT546" s="27">
        <f>IF($O546&gt;=BT$1,$S546+$Y546+$Z546,$Y546+$Z546)</f>
        <v>1344.2858333333334</v>
      </c>
      <c r="BU546" s="27">
        <f>IF($O546&gt;=BU$1,$S546+$Y546+$Z546,$Y546+$Z546)</f>
        <v>1344.2858333333334</v>
      </c>
      <c r="BV546" s="27">
        <f>IF($O546&gt;=BV$1,$S546+$Y546+$Z546,$Y546+$Z546)</f>
        <v>1344.2858333333334</v>
      </c>
      <c r="BW546" s="27">
        <f>IF($O546&gt;=BW$1,$S546+$Y546+$Z546,$Y546+$Z546)</f>
        <v>1344.2858333333334</v>
      </c>
      <c r="BX546" s="27">
        <f>IF($O546&gt;=BX$1,$S546+$Y546+$Z546,$Y546+$Z546)</f>
        <v>1344.2858333333334</v>
      </c>
      <c r="BY546" s="27">
        <f>IF($O546&gt;=BY$1,$S546+$Y546+$Z546,$Y546+$Z546)</f>
        <v>1344.2858333333334</v>
      </c>
      <c r="BZ546" s="27">
        <f>IF($O546&gt;=BZ$1,$S546+$Y546+$Z546,$Y546+$Z546)</f>
        <v>1344.2858333333334</v>
      </c>
      <c r="CA546" s="27">
        <f>IF($O546&gt;=CA$1,$S546+$Y546+$Z546,$Y546+$Z546)</f>
        <v>1344.2858333333334</v>
      </c>
      <c r="CB546" s="27">
        <f>IF($O546&gt;=CB$1,$S546+$Y546+$Z546,$Y546+$Z546)</f>
        <v>1344.2858333333334</v>
      </c>
      <c r="CC546" s="27">
        <f>IF($O546&gt;=CC$1,$S546+$Y546+$Z546,$Y546+$Z546)</f>
        <v>1344.2858333333334</v>
      </c>
      <c r="CD546" s="27">
        <f>IF($O546&gt;=CD$1,$S546+$Y546+$Z546,$Y546+$Z546)</f>
        <v>1344.2858333333334</v>
      </c>
      <c r="CE546" s="27">
        <f>IF($O546&gt;=CE$1,$S546+$Y546+$Z546,$Y546+$Z546)</f>
        <v>1344.2858333333334</v>
      </c>
      <c r="CF546" s="27">
        <f>IF($O546&gt;=CF$1,$S546+$Y546+$Z546,$Y546+$Z546)</f>
        <v>1344.2858333333334</v>
      </c>
      <c r="CG546" s="27">
        <f>IF($O546&gt;=CG$1,$S546+$Y546+$Z546,$Y546+$Z546)</f>
        <v>1344.2858333333334</v>
      </c>
      <c r="CH546" s="27">
        <f>IF($O546&gt;=CH$1,$S546+$Y546+$Z546,$Y546+$Z546)</f>
        <v>1344.2858333333334</v>
      </c>
      <c r="CI546" s="27">
        <f>IF($O546&gt;=CI$1,$S546+$Y546+$Z546,$Y546+$Z546)</f>
        <v>1344.2858333333334</v>
      </c>
      <c r="CJ546" s="27">
        <f>IF($O546&gt;=CJ$1,$S546+$Y546+$Z546,$Y546+$Z546)</f>
        <v>1344.2858333333334</v>
      </c>
      <c r="CK546" s="27">
        <f>IF($O546&gt;=CK$1,$S546+$Y546+$Z546,$Y546+$Z546)</f>
        <v>1344.2858333333334</v>
      </c>
      <c r="CL546" s="27">
        <f>IF($O546&gt;=CL$1,$S546+$Y546+$Z546,$Y546+$Z546)</f>
        <v>1344.2858333333334</v>
      </c>
      <c r="CM546" s="27">
        <f>IF($O546&gt;=CM$1,$S546+$Y546+$Z546,$Y546+$Z546)</f>
        <v>1344.2858333333334</v>
      </c>
      <c r="CN546" s="27">
        <f>IF($O546&gt;=CN$1,$S546+$Y546,$Y546)</f>
        <v>944.28583333333336</v>
      </c>
      <c r="CO546" s="27">
        <f>IF($O546&gt;=CO$1,$S546+$Y546,$Y546)</f>
        <v>944.28583333333336</v>
      </c>
      <c r="CP546" s="27">
        <f>IF($O546&gt;=CP$1,$S546+$Y546,$Y546)</f>
        <v>944.28583333333336</v>
      </c>
      <c r="CQ546" s="27">
        <f>IF($O546&gt;=CQ$1,$S546+$Y546,$Y546)</f>
        <v>944.28583333333336</v>
      </c>
      <c r="CR546" s="27">
        <f>IF($O546&gt;=CR$1,$S546+$Y546,$Y546)</f>
        <v>944.28583333333336</v>
      </c>
      <c r="CS546" s="27">
        <f>IF($O546&gt;=CS$1,$S546+$Y546,$Y546)</f>
        <v>944.28583333333336</v>
      </c>
      <c r="CT546" s="27">
        <f>IF($O546&gt;=CT$1,$S546+$Y546,$Y546)</f>
        <v>944.28583333333336</v>
      </c>
      <c r="CU546" s="27">
        <f>IF($O546&gt;=CU$1,$S546+$Y546,$Y546)</f>
        <v>944.28583333333336</v>
      </c>
      <c r="CV546" s="27">
        <f>IF($O546&gt;=CV$1,$S546+$Y546,$Y546)</f>
        <v>944.28583333333336</v>
      </c>
      <c r="CW546" s="27">
        <f>IF($O546&gt;=CW$1,$S546+$Y546,$Y546)</f>
        <v>944.28583333333336</v>
      </c>
      <c r="CX546" s="27">
        <f>IF($O546&gt;=CX$1,$S546+$Y546,$Y546)</f>
        <v>944.28583333333336</v>
      </c>
      <c r="CY546" s="27">
        <f>IF($O546&gt;=CY$1,$S546+$Y546,$Y546)</f>
        <v>944.28583333333336</v>
      </c>
      <c r="CZ546" s="27">
        <f>IF($O546&gt;=CZ$1,$S546+$Y546,$Y546)</f>
        <v>944.28583333333336</v>
      </c>
      <c r="DA546" s="27">
        <f>IF($O546&gt;=DA$1,$S546+$Y546,$Y546)</f>
        <v>944.28583333333336</v>
      </c>
      <c r="DB546" s="27">
        <f>IF($O546&gt;=DB$1,$S546+$Y546,$Y546)</f>
        <v>944.28583333333336</v>
      </c>
      <c r="DC546" s="27">
        <f>IF($O546&gt;=DC$1,$S546+$Y546,$Y546)</f>
        <v>944.28583333333336</v>
      </c>
      <c r="DD546" s="27">
        <f>IF($O546&gt;=DD$1,$S546+$Y546,$Y546)</f>
        <v>944.28583333333336</v>
      </c>
      <c r="DE546" s="27">
        <f>IF($O546&gt;=DE$1,$S546+$Y546,$Y546)</f>
        <v>944.28583333333336</v>
      </c>
      <c r="DF546" s="27">
        <f>IF($O546&gt;=DF$1,$S546+$Y546,$Y546)</f>
        <v>944.28583333333336</v>
      </c>
      <c r="DG546" s="27">
        <f>IF($O546&gt;=DG$1,$S546+$Y546,$Y546)</f>
        <v>944.28583333333336</v>
      </c>
      <c r="DH546" s="27">
        <f>IF($O546&gt;=DH$1,$S546+$Y546,$Y546)</f>
        <v>944.28583333333336</v>
      </c>
      <c r="DI546" s="27">
        <f>IF($O546&gt;=DI$1,$S546+$Y546,$Y546)</f>
        <v>944.28583333333336</v>
      </c>
      <c r="DJ546" s="27">
        <f>IF($O546&gt;=DJ$1,$S546+$Y546,$Y546)</f>
        <v>944.28583333333336</v>
      </c>
      <c r="DK546" s="27">
        <f>IF($O546&gt;=DK$1,$S546+$Y546,$Y546)</f>
        <v>944.28583333333336</v>
      </c>
      <c r="DL546" s="27">
        <f>IF($O546&gt;=DL$1,$S546+$Y546,$Y546)</f>
        <v>944.28583333333336</v>
      </c>
      <c r="DM546" s="27">
        <f>IF($O546&gt;=DM$1,$S546+$Y546,$Y546)</f>
        <v>944.28583333333336</v>
      </c>
      <c r="DN546" s="27">
        <f>IF($O546&gt;=DN$1,$S546+$Y546,$Y546)</f>
        <v>944.28583333333336</v>
      </c>
      <c r="DO546" s="27">
        <f>IF($O546&gt;=DO$1,$S546+$Y546,$Y546)</f>
        <v>944.28583333333336</v>
      </c>
      <c r="DP546" s="27">
        <f>IF($O546&gt;=DP$1,$S546+$Y546,$Y546)</f>
        <v>944.28583333333336</v>
      </c>
      <c r="DQ546" s="27">
        <f>IF($O546&gt;=DQ$1,$S546+$Y546,$Y546)</f>
        <v>944.28583333333336</v>
      </c>
      <c r="DR546" s="27">
        <f>IF($O546&gt;=DR$1,$S546+$Y546,$Y546)</f>
        <v>0</v>
      </c>
      <c r="DS546" s="27">
        <f>IF($O546&gt;=DS$1,$S546+$Y546,$Y546)</f>
        <v>0</v>
      </c>
      <c r="DT546" s="27">
        <f>IF($O546&gt;=DT$1,$S546+$Y546,$Y546)</f>
        <v>0</v>
      </c>
      <c r="DU546" s="27">
        <f>IF($O546&gt;=DU$1,$S546+$Y546,$Y546)</f>
        <v>0</v>
      </c>
      <c r="DV546" s="27">
        <f>IF($O546&gt;=DV$1,$S546+$Y546,$Y546)</f>
        <v>0</v>
      </c>
      <c r="DW546" s="27">
        <f>IF($O546&gt;=DW$1,$S546+$Y546,$Y546)</f>
        <v>0</v>
      </c>
      <c r="DX546" s="27">
        <f>IF($O546&gt;=DX$1,$S546+$Y546,$Y546)</f>
        <v>0</v>
      </c>
      <c r="DY546" s="27">
        <f>IF($O546&gt;=DY$1,$S546+$Y546,$Y546)</f>
        <v>0</v>
      </c>
      <c r="DZ546" s="27">
        <f>IF($O546&gt;=DZ$1,$S546+$Y546,$Y546)</f>
        <v>0</v>
      </c>
      <c r="EA546" s="27">
        <f>IF($O546&gt;=EA$1,$S546+$Y546,$Y546)</f>
        <v>0</v>
      </c>
      <c r="EB546" s="27">
        <f>IF($O546&gt;=EB$1,$S546+$Y546,$Y546)</f>
        <v>0</v>
      </c>
      <c r="EC546" s="27">
        <f>IF($O546&gt;=EC$1,$S546+$Y546,$Y546)</f>
        <v>0</v>
      </c>
      <c r="ED546" s="27">
        <f>IF($O546&gt;=ED$1,$S546+$Y546,$Y546)</f>
        <v>0</v>
      </c>
      <c r="EE546" s="27">
        <f>IF($O546&gt;=EE$1,$S546+$Y546,$Y546)</f>
        <v>0</v>
      </c>
      <c r="EF546" s="27">
        <f>IF($O546&gt;=EF$1,$S546+$Y546,$Y546)</f>
        <v>0</v>
      </c>
      <c r="EG546" s="27">
        <f>IF($O546&gt;=EG$1,$S546+$Y546,$Y546)</f>
        <v>0</v>
      </c>
      <c r="EH546" s="27">
        <f>IF($O546&gt;=EH$1,$S546+$Y546,$Y546)</f>
        <v>0</v>
      </c>
      <c r="EI546" s="27">
        <f>IF($O546&gt;=EI$1,$S546+$Y546,$Y546)</f>
        <v>0</v>
      </c>
      <c r="EJ546" s="27">
        <f>IF($O546&gt;=EJ$1,$S546+$Y546,$Y546)</f>
        <v>0</v>
      </c>
      <c r="EK546" s="27">
        <f>IF($O546&gt;=EK$1,$S546+$Y546,$Y546)</f>
        <v>0</v>
      </c>
      <c r="EL546" s="27">
        <f>IF($O546&gt;=EL$1,$S546+$Y546,$Y546)</f>
        <v>0</v>
      </c>
      <c r="EM546" s="27">
        <f>IF($O546&gt;=EM$1,$S546+$Y546,$Y546)</f>
        <v>0</v>
      </c>
      <c r="EN546" s="27">
        <f>IF($O546&gt;=EN$1,$S546+$Y546,$Y546)</f>
        <v>0</v>
      </c>
      <c r="EO546" s="27">
        <f>IF($O546&gt;=EO$1,$S546+$Y546,$Y546)</f>
        <v>0</v>
      </c>
      <c r="EP546" s="27">
        <f>IF($O546&gt;=EP$1,$S546+$Y546,$Y546)</f>
        <v>0</v>
      </c>
      <c r="EQ546" s="27">
        <f>IF($O546&gt;=EQ$1,$S546+$Y546,$Y546)</f>
        <v>0</v>
      </c>
      <c r="ER546" s="27">
        <f>IF($O546&gt;=ER$1,$S546+$Y546,$Y546)</f>
        <v>0</v>
      </c>
      <c r="ES546" s="27">
        <f>IF($O546&gt;=ES$1,$S546+$Y546,$Y546)</f>
        <v>0</v>
      </c>
      <c r="ET546" s="27">
        <f>IF($O546&gt;=ET$1,$S546+$Y546,$Y546)</f>
        <v>0</v>
      </c>
      <c r="EU546" s="27">
        <f>IF($O546&gt;=EU$1,$S546+$Y546,$Y546)</f>
        <v>0</v>
      </c>
      <c r="EV546" s="27">
        <f>IF($O546&gt;=EV$1,$S546,0)</f>
        <v>0</v>
      </c>
      <c r="EW546" s="27">
        <f>IF($O546&gt;=EW$1,$S546,0)</f>
        <v>0</v>
      </c>
      <c r="EX546" s="27">
        <f>IF($O546&gt;=EX$1,$S546,0)</f>
        <v>0</v>
      </c>
      <c r="EY546" s="27">
        <f>IF($O546&gt;=EY$1,$S546,0)</f>
        <v>0</v>
      </c>
      <c r="EZ546" s="27">
        <f>IF($O546&gt;=EZ$1,$S546,0)</f>
        <v>0</v>
      </c>
      <c r="FA546" s="27">
        <f>IF($O546&gt;=FA$1,$S546,0)</f>
        <v>0</v>
      </c>
      <c r="FB546" s="27">
        <f>IF($O546&gt;=FB$1,$S546,0)</f>
        <v>0</v>
      </c>
      <c r="FC546" s="27">
        <f>IF($O546&gt;=FC$1,$S546,0)</f>
        <v>0</v>
      </c>
      <c r="FD546" s="27">
        <f>IF($O546&gt;=FD$1,$S546,0)</f>
        <v>0</v>
      </c>
      <c r="FE546" s="27">
        <f>IF($O546&gt;=FE$1,$S546,0)</f>
        <v>0</v>
      </c>
      <c r="FF546" s="27">
        <f>IF($O546&gt;=FF$1,$S546,0)</f>
        <v>0</v>
      </c>
      <c r="FG546" s="27">
        <f>IF($O546&gt;=FG$1,$S546,0)</f>
        <v>0</v>
      </c>
      <c r="FH546" s="27">
        <f>IF($O546&gt;=FH$1,$S546,0)</f>
        <v>0</v>
      </c>
      <c r="FI546" s="27">
        <f>IF($O546&gt;=FI$1,$S546,0)</f>
        <v>0</v>
      </c>
      <c r="FJ546" s="27">
        <f>IF($O546&gt;=FJ$1,$S546,0)</f>
        <v>0</v>
      </c>
      <c r="FK546" s="27">
        <f>IF($O546&gt;=FK$1,$S546,0)</f>
        <v>0</v>
      </c>
      <c r="FL546" s="27">
        <f>IF($O546&gt;=FL$1,$S546,0)</f>
        <v>0</v>
      </c>
      <c r="FM546" s="27">
        <f>IF($O546&gt;=FM$1,$S546,0)</f>
        <v>0</v>
      </c>
      <c r="FN546" s="27">
        <f>IF($O546&gt;=FN$1,$S546,0)</f>
        <v>0</v>
      </c>
      <c r="FO546" s="27">
        <f>IF($O546&gt;=FO$1,$S546,0)</f>
        <v>0</v>
      </c>
      <c r="FP546" s="27">
        <f>IF($O546&gt;=FP$1,$S546,0)</f>
        <v>0</v>
      </c>
      <c r="FQ546" s="27">
        <f>IF($O546&gt;=FQ$1,$S546,0)</f>
        <v>0</v>
      </c>
      <c r="FR546" s="27">
        <f>IF($O546&gt;=FR$1,$S546,0)</f>
        <v>0</v>
      </c>
      <c r="FS546" s="27">
        <f>IF($O546&gt;=FS$1,$S546,0)</f>
        <v>0</v>
      </c>
      <c r="FT546" s="27">
        <f>IF($O546&gt;=FT$1,$S546,0)</f>
        <v>0</v>
      </c>
      <c r="FU546" s="27">
        <f>IF($O546&gt;=FU$1,$S546,0)</f>
        <v>0</v>
      </c>
      <c r="FV546" s="27">
        <f>IF($O546&gt;=FV$1,$S546,0)</f>
        <v>0</v>
      </c>
      <c r="FW546" s="27">
        <f>IF($O546&gt;=FW$1,$S546,0)</f>
        <v>0</v>
      </c>
      <c r="FX546" s="27">
        <f>IF($O546&gt;=FX$1,$S546,0)</f>
        <v>0</v>
      </c>
      <c r="FY546" s="27">
        <f>IF($O546&gt;=FY$1,$S546,0)</f>
        <v>0</v>
      </c>
      <c r="FZ546" s="27">
        <f>IF($O546&gt;=FZ$1,$S546,0)</f>
        <v>0</v>
      </c>
      <c r="GA546" s="27">
        <f>IF($O546&gt;=GA$1,$S546,0)</f>
        <v>0</v>
      </c>
      <c r="GB546" s="27">
        <f>IF($O546&gt;=GB$1,$S546,0)</f>
        <v>0</v>
      </c>
      <c r="GC546" s="27">
        <f>IF($O546&gt;=GC$1,$S546,0)</f>
        <v>0</v>
      </c>
      <c r="GD546" s="27">
        <f>IF($O546&gt;=GD$1,$S546,0)</f>
        <v>0</v>
      </c>
      <c r="GE546" s="27">
        <f>IF($O546&gt;=GE$1,$S546,0)</f>
        <v>0</v>
      </c>
      <c r="GF546" s="27">
        <f>IF($O546&gt;=GF$1,$S546,0)</f>
        <v>0</v>
      </c>
      <c r="GG546" s="27">
        <f>IF($O546&gt;=GG$1,$S546,0)</f>
        <v>0</v>
      </c>
      <c r="GH546" s="27">
        <f>IF($O546&gt;=GH$1,$S546,0)</f>
        <v>0</v>
      </c>
      <c r="GI546" s="27">
        <f>IF($O546&gt;=GI$1,$S546,0)</f>
        <v>0</v>
      </c>
      <c r="GJ546" s="27">
        <f>IF($O546&gt;=GJ$1,$S546,0)</f>
        <v>0</v>
      </c>
      <c r="GK546" s="27">
        <f>IF($O546&gt;=GK$1,$S546,0)</f>
        <v>0</v>
      </c>
      <c r="GL546" s="27">
        <f>IF($O546&gt;=GL$1,$S546,0)</f>
        <v>0</v>
      </c>
      <c r="GM546" s="27">
        <f>IF($O546&gt;=GM$1,$S546,0)</f>
        <v>0</v>
      </c>
      <c r="GN546" s="27">
        <f>IF($O546&gt;=GN$1,$S546,0)</f>
        <v>0</v>
      </c>
      <c r="GO546" s="27">
        <f>IF($O546&gt;=GO$1,$S546,0)</f>
        <v>0</v>
      </c>
      <c r="GP546" s="27">
        <f>IF($O546&gt;=GP$1,$S546,0)</f>
        <v>0</v>
      </c>
      <c r="GQ546" s="27">
        <f>IF($O546&gt;=GQ$1,$S546,0)</f>
        <v>0</v>
      </c>
      <c r="GR546" s="27">
        <f>IF($O546&gt;=GR$1,$S546,0)</f>
        <v>0</v>
      </c>
      <c r="GS546" s="27">
        <f>IF($O546&gt;=GS$1,$S546,0)</f>
        <v>0</v>
      </c>
      <c r="GT546" s="27">
        <f>IF($O546&gt;=GT$1,$S546,0)</f>
        <v>0</v>
      </c>
      <c r="GU546" s="27">
        <f>IF($O546&gt;=GU$1,$S546,0)</f>
        <v>0</v>
      </c>
      <c r="GV546" s="27">
        <f>IF($O546&gt;=GV$1,$S546,0)</f>
        <v>0</v>
      </c>
      <c r="GW546" s="27">
        <f>IF($O546&gt;=GW$1,$S546,0)</f>
        <v>0</v>
      </c>
      <c r="GX546" s="27">
        <f>IF($O546&gt;=GX$1,$S546,0)</f>
        <v>0</v>
      </c>
      <c r="GY546" s="27">
        <f>IF($O546&gt;=GY$1,$S546,0)</f>
        <v>0</v>
      </c>
      <c r="GZ546" s="27">
        <f>IF($O546&gt;=GZ$1,$S546,0)</f>
        <v>0</v>
      </c>
      <c r="HA546" s="27">
        <f>IF($O546&gt;=HA$1,$S546,0)</f>
        <v>0</v>
      </c>
      <c r="HB546" s="27">
        <f>IF($O546&gt;=HB$1,$S546,0)</f>
        <v>0</v>
      </c>
      <c r="HC546" s="27">
        <f>IF($O546&gt;=HC$1,$S546,0)</f>
        <v>0</v>
      </c>
    </row>
    <row r="547" spans="1:211">
      <c r="A547" s="3">
        <v>34690</v>
      </c>
      <c r="B547" s="3" t="s">
        <v>633</v>
      </c>
      <c r="C547" s="3" t="s">
        <v>450</v>
      </c>
      <c r="D547" s="3">
        <v>60</v>
      </c>
      <c r="E547" s="4">
        <v>32609</v>
      </c>
      <c r="F547" s="5">
        <v>29.210958904109589</v>
      </c>
      <c r="G547" s="3" t="s">
        <v>446</v>
      </c>
      <c r="H547" s="4">
        <v>21387</v>
      </c>
      <c r="I547" s="9" t="s">
        <v>825</v>
      </c>
      <c r="J547" s="5">
        <v>4169.68</v>
      </c>
      <c r="K547" s="31">
        <v>316</v>
      </c>
      <c r="L547" s="32">
        <v>29</v>
      </c>
      <c r="M547" s="33">
        <f>VLOOKUP(L547,FIND,3,TRUE)</f>
        <v>1.5</v>
      </c>
      <c r="N547" s="32">
        <f>IF(L547&gt;30,180,VLOOKUP(L547,TEMPO,2,FALSE))</f>
        <v>174</v>
      </c>
      <c r="O547" s="32">
        <f>IF(R547&gt;0,4,N547)</f>
        <v>174</v>
      </c>
      <c r="P547" s="96">
        <f>J547*M547*L547</f>
        <v>181381.08000000002</v>
      </c>
      <c r="Q547" s="96">
        <f>10934.45*2</f>
        <v>21868.9</v>
      </c>
      <c r="R547" s="96">
        <f>IF(P547&lt;=Q547,P547/4,0)</f>
        <v>0</v>
      </c>
      <c r="S547" s="5">
        <f>IF(P547&gt;=Q547,P547/N547,0)</f>
        <v>1042.42</v>
      </c>
      <c r="T547" s="3"/>
      <c r="U547" s="3">
        <f>IF(T547="",1,0)</f>
        <v>1</v>
      </c>
      <c r="V547" s="3">
        <v>90</v>
      </c>
      <c r="W547" s="5">
        <v>0</v>
      </c>
      <c r="X547" s="5">
        <v>402.65</v>
      </c>
      <c r="Y547" s="5">
        <f>X547*W547</f>
        <v>0</v>
      </c>
      <c r="Z547" s="5">
        <v>400</v>
      </c>
      <c r="AA547" s="5">
        <f>S547+Y547+Z547</f>
        <v>1442.42</v>
      </c>
      <c r="AB547" s="39">
        <f>(J547/12+J547/12*1.3333333333+450/12+J547/30*6/12+J547)*1.3+Y547+Z547+153.9</f>
        <v>7167.5795110960544</v>
      </c>
      <c r="AC547" s="39" t="s">
        <v>450</v>
      </c>
      <c r="AD547" s="39">
        <f>J547*1.3+400+153.9</f>
        <v>5974.4840000000004</v>
      </c>
      <c r="AE547" s="39">
        <f>SUMIFS('CUSTO MENSAL FUNC NOVO'!H:H,'CUSTO MENSAL FUNC NOVO'!A:A,'VALORES MENSAIS'!AC547)</f>
        <v>3296.25</v>
      </c>
      <c r="AF547" s="27">
        <f>IF($R547&gt;0,$R547,$S547)+$Y547+$Z547</f>
        <v>1442.42</v>
      </c>
      <c r="AG547" s="27">
        <f>IF($R547&gt;0,$R547,$S547)+$Y547+$Z547</f>
        <v>1442.42</v>
      </c>
      <c r="AH547" s="27">
        <f>IF($R547&gt;0,$R547,$S547)+$Y547+$Z547</f>
        <v>1442.42</v>
      </c>
      <c r="AI547" s="27">
        <f>IF($R547&gt;0,$R547,$S547)+$Y547+$Z547</f>
        <v>1442.42</v>
      </c>
      <c r="AJ547" s="27">
        <f>IF($O547&gt;=AJ$1,$S547+$Y547+$Z547,$Y547+$Z547)</f>
        <v>1442.42</v>
      </c>
      <c r="AK547" s="27">
        <f>IF($O547&gt;=AK$1,$S547+$Y547+$Z547,$Y547+$Z547)</f>
        <v>1442.42</v>
      </c>
      <c r="AL547" s="27">
        <f>IF($O547&gt;=AL$1,$S547+$Y547+$Z547,$Y547+$Z547)</f>
        <v>1442.42</v>
      </c>
      <c r="AM547" s="27">
        <f>IF($O547&gt;=AM$1,$S547+$Y547+$Z547,$Y547+$Z547)</f>
        <v>1442.42</v>
      </c>
      <c r="AN547" s="27">
        <f>IF($O547&gt;=AN$1,$S547+$Y547+$Z547,$Y547+$Z547)</f>
        <v>1442.42</v>
      </c>
      <c r="AO547" s="27">
        <f>IF($O547&gt;=AO$1,$S547+$Y547+$Z547,$Y547+$Z547)</f>
        <v>1442.42</v>
      </c>
      <c r="AP547" s="27">
        <f>IF($O547&gt;=AP$1,$S547+$Y547+$Z547,$Y547+$Z547)</f>
        <v>1442.42</v>
      </c>
      <c r="AQ547" s="27">
        <f>IF($O547&gt;=AQ$1,$S547+$Y547+$Z547,$Y547+$Z547)</f>
        <v>1442.42</v>
      </c>
      <c r="AR547" s="27">
        <f>IF($O547&gt;=AR$1,$S547+$Y547+$Z547,$Y547+$Z547)</f>
        <v>1442.42</v>
      </c>
      <c r="AS547" s="27">
        <f>IF($O547&gt;=AS$1,$S547+$Y547+$Z547,$Y547+$Z547)</f>
        <v>1442.42</v>
      </c>
      <c r="AT547" s="27">
        <f>IF($O547&gt;=AT$1,$S547+$Y547+$Z547,$Y547+$Z547)</f>
        <v>1442.42</v>
      </c>
      <c r="AU547" s="27">
        <f>IF($O547&gt;=AU$1,$S547+$Y547+$Z547,$Y547+$Z547)</f>
        <v>1442.42</v>
      </c>
      <c r="AV547" s="27">
        <f>IF($O547&gt;=AV$1,$S547+$Y547+$Z547,$Y547+$Z547)</f>
        <v>1442.42</v>
      </c>
      <c r="AW547" s="27">
        <f>IF($O547&gt;=AW$1,$S547+$Y547+$Z547,$Y547+$Z547)</f>
        <v>1442.42</v>
      </c>
      <c r="AX547" s="27">
        <f>IF($O547&gt;=AX$1,$S547+$Y547+$Z547,$Y547+$Z547)</f>
        <v>1442.42</v>
      </c>
      <c r="AY547" s="27">
        <f>IF($O547&gt;=AY$1,$S547+$Y547+$Z547,$Y547+$Z547)</f>
        <v>1442.42</v>
      </c>
      <c r="AZ547" s="27">
        <f>IF($O547&gt;=AZ$1,$S547+$Y547+$Z547,$Y547+$Z547)</f>
        <v>1442.42</v>
      </c>
      <c r="BA547" s="27">
        <f>IF($O547&gt;=BA$1,$S547+$Y547+$Z547,$Y547+$Z547)</f>
        <v>1442.42</v>
      </c>
      <c r="BB547" s="27">
        <f>IF($O547&gt;=BB$1,$S547+$Y547+$Z547,$Y547+$Z547)</f>
        <v>1442.42</v>
      </c>
      <c r="BC547" s="27">
        <f>IF($O547&gt;=BC$1,$S547+$Y547+$Z547,$Y547+$Z547)</f>
        <v>1442.42</v>
      </c>
      <c r="BD547" s="27">
        <f>IF($O547&gt;=BD$1,$S547+$Y547+$Z547,$Y547+$Z547)</f>
        <v>1442.42</v>
      </c>
      <c r="BE547" s="27">
        <f>IF($O547&gt;=BE$1,$S547+$Y547+$Z547,$Y547+$Z547)</f>
        <v>1442.42</v>
      </c>
      <c r="BF547" s="27">
        <f>IF($O547&gt;=BF$1,$S547+$Y547+$Z547,$Y547+$Z547)</f>
        <v>1442.42</v>
      </c>
      <c r="BG547" s="27">
        <f>IF($O547&gt;=BG$1,$S547+$Y547+$Z547,$Y547+$Z547)</f>
        <v>1442.42</v>
      </c>
      <c r="BH547" s="27">
        <f>IF($O547&gt;=BH$1,$S547+$Y547+$Z547,$Y547+$Z547)</f>
        <v>1442.42</v>
      </c>
      <c r="BI547" s="27">
        <f>IF($O547&gt;=BI$1,$S547+$Y547+$Z547,$Y547+$Z547)</f>
        <v>1442.42</v>
      </c>
      <c r="BJ547" s="27">
        <f>IF($O547&gt;=BJ$1,$S547+$Y547+$Z547,$Y547+$Z547)</f>
        <v>1442.42</v>
      </c>
      <c r="BK547" s="27">
        <f>IF($O547&gt;=BK$1,$S547+$Y547+$Z547,$Y547+$Z547)</f>
        <v>1442.42</v>
      </c>
      <c r="BL547" s="27">
        <f>IF($O547&gt;=BL$1,$S547+$Y547+$Z547,$Y547+$Z547)</f>
        <v>1442.42</v>
      </c>
      <c r="BM547" s="27">
        <f>IF($O547&gt;=BM$1,$S547+$Y547+$Z547,$Y547+$Z547)</f>
        <v>1442.42</v>
      </c>
      <c r="BN547" s="27">
        <f>IF($O547&gt;=BN$1,$S547+$Y547+$Z547,$Y547+$Z547)</f>
        <v>1442.42</v>
      </c>
      <c r="BO547" s="27">
        <f>IF($O547&gt;=BO$1,$S547+$Y547+$Z547,$Y547+$Z547)</f>
        <v>1442.42</v>
      </c>
      <c r="BP547" s="27">
        <f>IF($O547&gt;=BP$1,$S547+$Y547+$Z547,$Y547+$Z547)</f>
        <v>1442.42</v>
      </c>
      <c r="BQ547" s="27">
        <f>IF($O547&gt;=BQ$1,$S547+$Y547+$Z547,$Y547+$Z547)</f>
        <v>1442.42</v>
      </c>
      <c r="BR547" s="27">
        <f>IF($O547&gt;=BR$1,$S547+$Y547+$Z547,$Y547+$Z547)</f>
        <v>1442.42</v>
      </c>
      <c r="BS547" s="27">
        <f>IF($O547&gt;=BS$1,$S547+$Y547+$Z547,$Y547+$Z547)</f>
        <v>1442.42</v>
      </c>
      <c r="BT547" s="27">
        <f>IF($O547&gt;=BT$1,$S547+$Y547+$Z547,$Y547+$Z547)</f>
        <v>1442.42</v>
      </c>
      <c r="BU547" s="27">
        <f>IF($O547&gt;=BU$1,$S547+$Y547+$Z547,$Y547+$Z547)</f>
        <v>1442.42</v>
      </c>
      <c r="BV547" s="27">
        <f>IF($O547&gt;=BV$1,$S547+$Y547+$Z547,$Y547+$Z547)</f>
        <v>1442.42</v>
      </c>
      <c r="BW547" s="27">
        <f>IF($O547&gt;=BW$1,$S547+$Y547+$Z547,$Y547+$Z547)</f>
        <v>1442.42</v>
      </c>
      <c r="BX547" s="27">
        <f>IF($O547&gt;=BX$1,$S547+$Y547+$Z547,$Y547+$Z547)</f>
        <v>1442.42</v>
      </c>
      <c r="BY547" s="27">
        <f>IF($O547&gt;=BY$1,$S547+$Y547+$Z547,$Y547+$Z547)</f>
        <v>1442.42</v>
      </c>
      <c r="BZ547" s="27">
        <f>IF($O547&gt;=BZ$1,$S547+$Y547+$Z547,$Y547+$Z547)</f>
        <v>1442.42</v>
      </c>
      <c r="CA547" s="27">
        <f>IF($O547&gt;=CA$1,$S547+$Y547+$Z547,$Y547+$Z547)</f>
        <v>1442.42</v>
      </c>
      <c r="CB547" s="27">
        <f>IF($O547&gt;=CB$1,$S547+$Y547+$Z547,$Y547+$Z547)</f>
        <v>1442.42</v>
      </c>
      <c r="CC547" s="27">
        <f>IF($O547&gt;=CC$1,$S547+$Y547+$Z547,$Y547+$Z547)</f>
        <v>1442.42</v>
      </c>
      <c r="CD547" s="27">
        <f>IF($O547&gt;=CD$1,$S547+$Y547+$Z547,$Y547+$Z547)</f>
        <v>1442.42</v>
      </c>
      <c r="CE547" s="27">
        <f>IF($O547&gt;=CE$1,$S547+$Y547+$Z547,$Y547+$Z547)</f>
        <v>1442.42</v>
      </c>
      <c r="CF547" s="27">
        <f>IF($O547&gt;=CF$1,$S547+$Y547+$Z547,$Y547+$Z547)</f>
        <v>1442.42</v>
      </c>
      <c r="CG547" s="27">
        <f>IF($O547&gt;=CG$1,$S547+$Y547+$Z547,$Y547+$Z547)</f>
        <v>1442.42</v>
      </c>
      <c r="CH547" s="27">
        <f>IF($O547&gt;=CH$1,$S547+$Y547+$Z547,$Y547+$Z547)</f>
        <v>1442.42</v>
      </c>
      <c r="CI547" s="27">
        <f>IF($O547&gt;=CI$1,$S547+$Y547+$Z547,$Y547+$Z547)</f>
        <v>1442.42</v>
      </c>
      <c r="CJ547" s="27">
        <f>IF($O547&gt;=CJ$1,$S547+$Y547+$Z547,$Y547+$Z547)</f>
        <v>1442.42</v>
      </c>
      <c r="CK547" s="27">
        <f>IF($O547&gt;=CK$1,$S547+$Y547+$Z547,$Y547+$Z547)</f>
        <v>1442.42</v>
      </c>
      <c r="CL547" s="27">
        <f>IF($O547&gt;=CL$1,$S547+$Y547+$Z547,$Y547+$Z547)</f>
        <v>1442.42</v>
      </c>
      <c r="CM547" s="27">
        <f>IF($O547&gt;=CM$1,$S547+$Y547+$Z547,$Y547+$Z547)</f>
        <v>1442.42</v>
      </c>
      <c r="CN547" s="27">
        <f>IF($O547&gt;=CN$1,$S547+$Y547,$Y547)</f>
        <v>1042.42</v>
      </c>
      <c r="CO547" s="27">
        <f>IF($O547&gt;=CO$1,$S547+$Y547,$Y547)</f>
        <v>1042.42</v>
      </c>
      <c r="CP547" s="27">
        <f>IF($O547&gt;=CP$1,$S547+$Y547,$Y547)</f>
        <v>1042.42</v>
      </c>
      <c r="CQ547" s="27">
        <f>IF($O547&gt;=CQ$1,$S547+$Y547,$Y547)</f>
        <v>1042.42</v>
      </c>
      <c r="CR547" s="27">
        <f>IF($O547&gt;=CR$1,$S547+$Y547,$Y547)</f>
        <v>1042.42</v>
      </c>
      <c r="CS547" s="27">
        <f>IF($O547&gt;=CS$1,$S547+$Y547,$Y547)</f>
        <v>1042.42</v>
      </c>
      <c r="CT547" s="27">
        <f>IF($O547&gt;=CT$1,$S547+$Y547,$Y547)</f>
        <v>1042.42</v>
      </c>
      <c r="CU547" s="27">
        <f>IF($O547&gt;=CU$1,$S547+$Y547,$Y547)</f>
        <v>1042.42</v>
      </c>
      <c r="CV547" s="27">
        <f>IF($O547&gt;=CV$1,$S547+$Y547,$Y547)</f>
        <v>1042.42</v>
      </c>
      <c r="CW547" s="27">
        <f>IF($O547&gt;=CW$1,$S547+$Y547,$Y547)</f>
        <v>1042.42</v>
      </c>
      <c r="CX547" s="27">
        <f>IF($O547&gt;=CX$1,$S547+$Y547,$Y547)</f>
        <v>1042.42</v>
      </c>
      <c r="CY547" s="27">
        <f>IF($O547&gt;=CY$1,$S547+$Y547,$Y547)</f>
        <v>1042.42</v>
      </c>
      <c r="CZ547" s="27">
        <f>IF($O547&gt;=CZ$1,$S547+$Y547,$Y547)</f>
        <v>1042.42</v>
      </c>
      <c r="DA547" s="27">
        <f>IF($O547&gt;=DA$1,$S547+$Y547,$Y547)</f>
        <v>1042.42</v>
      </c>
      <c r="DB547" s="27">
        <f>IF($O547&gt;=DB$1,$S547+$Y547,$Y547)</f>
        <v>1042.42</v>
      </c>
      <c r="DC547" s="27">
        <f>IF($O547&gt;=DC$1,$S547+$Y547,$Y547)</f>
        <v>1042.42</v>
      </c>
      <c r="DD547" s="27">
        <f>IF($O547&gt;=DD$1,$S547+$Y547,$Y547)</f>
        <v>1042.42</v>
      </c>
      <c r="DE547" s="27">
        <f>IF($O547&gt;=DE$1,$S547+$Y547,$Y547)</f>
        <v>1042.42</v>
      </c>
      <c r="DF547" s="27">
        <f>IF($O547&gt;=DF$1,$S547+$Y547,$Y547)</f>
        <v>1042.42</v>
      </c>
      <c r="DG547" s="27">
        <f>IF($O547&gt;=DG$1,$S547+$Y547,$Y547)</f>
        <v>1042.42</v>
      </c>
      <c r="DH547" s="27">
        <f>IF($O547&gt;=DH$1,$S547+$Y547,$Y547)</f>
        <v>1042.42</v>
      </c>
      <c r="DI547" s="27">
        <f>IF($O547&gt;=DI$1,$S547+$Y547,$Y547)</f>
        <v>1042.42</v>
      </c>
      <c r="DJ547" s="27">
        <f>IF($O547&gt;=DJ$1,$S547+$Y547,$Y547)</f>
        <v>1042.42</v>
      </c>
      <c r="DK547" s="27">
        <f>IF($O547&gt;=DK$1,$S547+$Y547,$Y547)</f>
        <v>1042.42</v>
      </c>
      <c r="DL547" s="27">
        <f>IF($O547&gt;=DL$1,$S547+$Y547,$Y547)</f>
        <v>1042.42</v>
      </c>
      <c r="DM547" s="27">
        <f>IF($O547&gt;=DM$1,$S547+$Y547,$Y547)</f>
        <v>1042.42</v>
      </c>
      <c r="DN547" s="27">
        <f>IF($O547&gt;=DN$1,$S547+$Y547,$Y547)</f>
        <v>1042.42</v>
      </c>
      <c r="DO547" s="27">
        <f>IF($O547&gt;=DO$1,$S547+$Y547,$Y547)</f>
        <v>1042.42</v>
      </c>
      <c r="DP547" s="27">
        <f>IF($O547&gt;=DP$1,$S547+$Y547,$Y547)</f>
        <v>1042.42</v>
      </c>
      <c r="DQ547" s="27">
        <f>IF($O547&gt;=DQ$1,$S547+$Y547,$Y547)</f>
        <v>1042.42</v>
      </c>
      <c r="DR547" s="27">
        <f>IF($O547&gt;=DR$1,$S547+$Y547,$Y547)</f>
        <v>1042.42</v>
      </c>
      <c r="DS547" s="27">
        <f>IF($O547&gt;=DS$1,$S547+$Y547,$Y547)</f>
        <v>1042.42</v>
      </c>
      <c r="DT547" s="27">
        <f>IF($O547&gt;=DT$1,$S547+$Y547,$Y547)</f>
        <v>1042.42</v>
      </c>
      <c r="DU547" s="27">
        <f>IF($O547&gt;=DU$1,$S547+$Y547,$Y547)</f>
        <v>1042.42</v>
      </c>
      <c r="DV547" s="27">
        <f>IF($O547&gt;=DV$1,$S547+$Y547,$Y547)</f>
        <v>1042.42</v>
      </c>
      <c r="DW547" s="27">
        <f>IF($O547&gt;=DW$1,$S547+$Y547,$Y547)</f>
        <v>1042.42</v>
      </c>
      <c r="DX547" s="27">
        <f>IF($O547&gt;=DX$1,$S547+$Y547,$Y547)</f>
        <v>1042.42</v>
      </c>
      <c r="DY547" s="27">
        <f>IF($O547&gt;=DY$1,$S547+$Y547,$Y547)</f>
        <v>1042.42</v>
      </c>
      <c r="DZ547" s="27">
        <f>IF($O547&gt;=DZ$1,$S547+$Y547,$Y547)</f>
        <v>1042.42</v>
      </c>
      <c r="EA547" s="27">
        <f>IF($O547&gt;=EA$1,$S547+$Y547,$Y547)</f>
        <v>1042.42</v>
      </c>
      <c r="EB547" s="27">
        <f>IF($O547&gt;=EB$1,$S547+$Y547,$Y547)</f>
        <v>1042.42</v>
      </c>
      <c r="EC547" s="27">
        <f>IF($O547&gt;=EC$1,$S547+$Y547,$Y547)</f>
        <v>1042.42</v>
      </c>
      <c r="ED547" s="27">
        <f>IF($O547&gt;=ED$1,$S547+$Y547,$Y547)</f>
        <v>1042.42</v>
      </c>
      <c r="EE547" s="27">
        <f>IF($O547&gt;=EE$1,$S547+$Y547,$Y547)</f>
        <v>1042.42</v>
      </c>
      <c r="EF547" s="27">
        <f>IF($O547&gt;=EF$1,$S547+$Y547,$Y547)</f>
        <v>1042.42</v>
      </c>
      <c r="EG547" s="27">
        <f>IF($O547&gt;=EG$1,$S547+$Y547,$Y547)</f>
        <v>1042.42</v>
      </c>
      <c r="EH547" s="27">
        <f>IF($O547&gt;=EH$1,$S547+$Y547,$Y547)</f>
        <v>1042.42</v>
      </c>
      <c r="EI547" s="27">
        <f>IF($O547&gt;=EI$1,$S547+$Y547,$Y547)</f>
        <v>1042.42</v>
      </c>
      <c r="EJ547" s="27">
        <f>IF($O547&gt;=EJ$1,$S547+$Y547,$Y547)</f>
        <v>1042.42</v>
      </c>
      <c r="EK547" s="27">
        <f>IF($O547&gt;=EK$1,$S547+$Y547,$Y547)</f>
        <v>1042.42</v>
      </c>
      <c r="EL547" s="27">
        <f>IF($O547&gt;=EL$1,$S547+$Y547,$Y547)</f>
        <v>1042.42</v>
      </c>
      <c r="EM547" s="27">
        <f>IF($O547&gt;=EM$1,$S547+$Y547,$Y547)</f>
        <v>1042.42</v>
      </c>
      <c r="EN547" s="27">
        <f>IF($O547&gt;=EN$1,$S547+$Y547,$Y547)</f>
        <v>1042.42</v>
      </c>
      <c r="EO547" s="27">
        <f>IF($O547&gt;=EO$1,$S547+$Y547,$Y547)</f>
        <v>1042.42</v>
      </c>
      <c r="EP547" s="27">
        <f>IF($O547&gt;=EP$1,$S547+$Y547,$Y547)</f>
        <v>1042.42</v>
      </c>
      <c r="EQ547" s="27">
        <f>IF($O547&gt;=EQ$1,$S547+$Y547,$Y547)</f>
        <v>1042.42</v>
      </c>
      <c r="ER547" s="27">
        <f>IF($O547&gt;=ER$1,$S547+$Y547,$Y547)</f>
        <v>1042.42</v>
      </c>
      <c r="ES547" s="27">
        <f>IF($O547&gt;=ES$1,$S547+$Y547,$Y547)</f>
        <v>1042.42</v>
      </c>
      <c r="ET547" s="27">
        <f>IF($O547&gt;=ET$1,$S547+$Y547,$Y547)</f>
        <v>1042.42</v>
      </c>
      <c r="EU547" s="27">
        <f>IF($O547&gt;=EU$1,$S547+$Y547,$Y547)</f>
        <v>1042.42</v>
      </c>
      <c r="EV547" s="27">
        <f>IF($O547&gt;=EV$1,$S547,0)</f>
        <v>1042.42</v>
      </c>
      <c r="EW547" s="27">
        <f>IF($O547&gt;=EW$1,$S547,0)</f>
        <v>1042.42</v>
      </c>
      <c r="EX547" s="27">
        <f>IF($O547&gt;=EX$1,$S547,0)</f>
        <v>1042.42</v>
      </c>
      <c r="EY547" s="27">
        <f>IF($O547&gt;=EY$1,$S547,0)</f>
        <v>1042.42</v>
      </c>
      <c r="EZ547" s="27">
        <f>IF($O547&gt;=EZ$1,$S547,0)</f>
        <v>1042.42</v>
      </c>
      <c r="FA547" s="27">
        <f>IF($O547&gt;=FA$1,$S547,0)</f>
        <v>1042.42</v>
      </c>
      <c r="FB547" s="27">
        <f>IF($O547&gt;=FB$1,$S547,0)</f>
        <v>1042.42</v>
      </c>
      <c r="FC547" s="27">
        <f>IF($O547&gt;=FC$1,$S547,0)</f>
        <v>1042.42</v>
      </c>
      <c r="FD547" s="27">
        <f>IF($O547&gt;=FD$1,$S547,0)</f>
        <v>1042.42</v>
      </c>
      <c r="FE547" s="27">
        <f>IF($O547&gt;=FE$1,$S547,0)</f>
        <v>1042.42</v>
      </c>
      <c r="FF547" s="27">
        <f>IF($O547&gt;=FF$1,$S547,0)</f>
        <v>1042.42</v>
      </c>
      <c r="FG547" s="27">
        <f>IF($O547&gt;=FG$1,$S547,0)</f>
        <v>1042.42</v>
      </c>
      <c r="FH547" s="27">
        <f>IF($O547&gt;=FH$1,$S547,0)</f>
        <v>1042.42</v>
      </c>
      <c r="FI547" s="27">
        <f>IF($O547&gt;=FI$1,$S547,0)</f>
        <v>1042.42</v>
      </c>
      <c r="FJ547" s="27">
        <f>IF($O547&gt;=FJ$1,$S547,0)</f>
        <v>1042.42</v>
      </c>
      <c r="FK547" s="27">
        <f>IF($O547&gt;=FK$1,$S547,0)</f>
        <v>1042.42</v>
      </c>
      <c r="FL547" s="27">
        <f>IF($O547&gt;=FL$1,$S547,0)</f>
        <v>1042.42</v>
      </c>
      <c r="FM547" s="27">
        <f>IF($O547&gt;=FM$1,$S547,0)</f>
        <v>1042.42</v>
      </c>
      <c r="FN547" s="27">
        <f>IF($O547&gt;=FN$1,$S547,0)</f>
        <v>1042.42</v>
      </c>
      <c r="FO547" s="27">
        <f>IF($O547&gt;=FO$1,$S547,0)</f>
        <v>1042.42</v>
      </c>
      <c r="FP547" s="27">
        <f>IF($O547&gt;=FP$1,$S547,0)</f>
        <v>1042.42</v>
      </c>
      <c r="FQ547" s="27">
        <f>IF($O547&gt;=FQ$1,$S547,0)</f>
        <v>1042.42</v>
      </c>
      <c r="FR547" s="27">
        <f>IF($O547&gt;=FR$1,$S547,0)</f>
        <v>1042.42</v>
      </c>
      <c r="FS547" s="27">
        <f>IF($O547&gt;=FS$1,$S547,0)</f>
        <v>1042.42</v>
      </c>
      <c r="FT547" s="27">
        <f>IF($O547&gt;=FT$1,$S547,0)</f>
        <v>1042.42</v>
      </c>
      <c r="FU547" s="27">
        <f>IF($O547&gt;=FU$1,$S547,0)</f>
        <v>1042.42</v>
      </c>
      <c r="FV547" s="27">
        <f>IF($O547&gt;=FV$1,$S547,0)</f>
        <v>1042.42</v>
      </c>
      <c r="FW547" s="27">
        <f>IF($O547&gt;=FW$1,$S547,0)</f>
        <v>1042.42</v>
      </c>
      <c r="FX547" s="27">
        <f>IF($O547&gt;=FX$1,$S547,0)</f>
        <v>1042.42</v>
      </c>
      <c r="FY547" s="27">
        <f>IF($O547&gt;=FY$1,$S547,0)</f>
        <v>1042.42</v>
      </c>
      <c r="FZ547" s="27">
        <f>IF($O547&gt;=FZ$1,$S547,0)</f>
        <v>1042.42</v>
      </c>
      <c r="GA547" s="27">
        <f>IF($O547&gt;=GA$1,$S547,0)</f>
        <v>1042.42</v>
      </c>
      <c r="GB547" s="27">
        <f>IF($O547&gt;=GB$1,$S547,0)</f>
        <v>1042.42</v>
      </c>
      <c r="GC547" s="27">
        <f>IF($O547&gt;=GC$1,$S547,0)</f>
        <v>1042.42</v>
      </c>
      <c r="GD547" s="27">
        <f>IF($O547&gt;=GD$1,$S547,0)</f>
        <v>1042.42</v>
      </c>
      <c r="GE547" s="27">
        <f>IF($O547&gt;=GE$1,$S547,0)</f>
        <v>1042.42</v>
      </c>
      <c r="GF547" s="27">
        <f>IF($O547&gt;=GF$1,$S547,0)</f>
        <v>1042.42</v>
      </c>
      <c r="GG547" s="27">
        <f>IF($O547&gt;=GG$1,$S547,0)</f>
        <v>1042.42</v>
      </c>
      <c r="GH547" s="27">
        <f>IF($O547&gt;=GH$1,$S547,0)</f>
        <v>1042.42</v>
      </c>
      <c r="GI547" s="27">
        <f>IF($O547&gt;=GI$1,$S547,0)</f>
        <v>1042.42</v>
      </c>
      <c r="GJ547" s="27">
        <f>IF($O547&gt;=GJ$1,$S547,0)</f>
        <v>1042.42</v>
      </c>
      <c r="GK547" s="27">
        <f>IF($O547&gt;=GK$1,$S547,0)</f>
        <v>1042.42</v>
      </c>
      <c r="GL547" s="27">
        <f>IF($O547&gt;=GL$1,$S547,0)</f>
        <v>1042.42</v>
      </c>
      <c r="GM547" s="27">
        <f>IF($O547&gt;=GM$1,$S547,0)</f>
        <v>1042.42</v>
      </c>
      <c r="GN547" s="27">
        <f>IF($O547&gt;=GN$1,$S547,0)</f>
        <v>1042.42</v>
      </c>
      <c r="GO547" s="27">
        <f>IF($O547&gt;=GO$1,$S547,0)</f>
        <v>1042.42</v>
      </c>
      <c r="GP547" s="27">
        <f>IF($O547&gt;=GP$1,$S547,0)</f>
        <v>1042.42</v>
      </c>
      <c r="GQ547" s="27">
        <f>IF($O547&gt;=GQ$1,$S547,0)</f>
        <v>1042.42</v>
      </c>
      <c r="GR547" s="27">
        <f>IF($O547&gt;=GR$1,$S547,0)</f>
        <v>1042.42</v>
      </c>
      <c r="GS547" s="27">
        <f>IF($O547&gt;=GS$1,$S547,0)</f>
        <v>1042.42</v>
      </c>
      <c r="GT547" s="27">
        <f>IF($O547&gt;=GT$1,$S547,0)</f>
        <v>1042.42</v>
      </c>
      <c r="GU547" s="27">
        <f>IF($O547&gt;=GU$1,$S547,0)</f>
        <v>1042.42</v>
      </c>
      <c r="GV547" s="27">
        <f>IF($O547&gt;=GV$1,$S547,0)</f>
        <v>1042.42</v>
      </c>
      <c r="GW547" s="27">
        <f>IF($O547&gt;=GW$1,$S547,0)</f>
        <v>1042.42</v>
      </c>
      <c r="GX547" s="27">
        <f>IF($O547&gt;=GX$1,$S547,0)</f>
        <v>0</v>
      </c>
      <c r="GY547" s="27">
        <f>IF($O547&gt;=GY$1,$S547,0)</f>
        <v>0</v>
      </c>
      <c r="GZ547" s="27">
        <f>IF($O547&gt;=GZ$1,$S547,0)</f>
        <v>0</v>
      </c>
      <c r="HA547" s="27">
        <f>IF($O547&gt;=HA$1,$S547,0)</f>
        <v>0</v>
      </c>
      <c r="HB547" s="27">
        <f>IF($O547&gt;=HB$1,$S547,0)</f>
        <v>0</v>
      </c>
      <c r="HC547" s="27">
        <f>IF($O547&gt;=HC$1,$S547,0)</f>
        <v>0</v>
      </c>
    </row>
    <row r="548" spans="1:211">
      <c r="A548" s="3">
        <v>41882</v>
      </c>
      <c r="B548" s="3" t="s">
        <v>607</v>
      </c>
      <c r="C548" s="3" t="s">
        <v>450</v>
      </c>
      <c r="D548" s="3">
        <v>54</v>
      </c>
      <c r="E548" s="4">
        <v>33322</v>
      </c>
      <c r="F548" s="5">
        <v>27.257534246575343</v>
      </c>
      <c r="G548" s="3" t="s">
        <v>446</v>
      </c>
      <c r="H548" s="4">
        <v>23583</v>
      </c>
      <c r="I548" s="9" t="s">
        <v>825</v>
      </c>
      <c r="J548" s="5">
        <v>4091.27</v>
      </c>
      <c r="K548" s="31">
        <v>316</v>
      </c>
      <c r="L548" s="32">
        <v>27</v>
      </c>
      <c r="M548" s="33">
        <f>VLOOKUP(L548,FIND,3,TRUE)</f>
        <v>1.5</v>
      </c>
      <c r="N548" s="32">
        <f>IF(L548&gt;30,180,VLOOKUP(L548,TEMPO,2,FALSE))</f>
        <v>162</v>
      </c>
      <c r="O548" s="32">
        <f>IF(R548&gt;0,4,N548)</f>
        <v>162</v>
      </c>
      <c r="P548" s="96">
        <f>J548*M548*L548</f>
        <v>165696.435</v>
      </c>
      <c r="Q548" s="96">
        <f>10934.45*2</f>
        <v>21868.9</v>
      </c>
      <c r="R548" s="96">
        <f>IF(P548&lt;=Q548,P548/4,0)</f>
        <v>0</v>
      </c>
      <c r="S548" s="5">
        <f>IF(P548&gt;=Q548,P548/N548,0)</f>
        <v>1022.8175</v>
      </c>
      <c r="T548" s="3"/>
      <c r="U548" s="3">
        <f>IF(T548="",1,0)</f>
        <v>1</v>
      </c>
      <c r="V548" s="3">
        <v>89</v>
      </c>
      <c r="W548" s="5">
        <v>0</v>
      </c>
      <c r="X548" s="5">
        <v>245.73</v>
      </c>
      <c r="Y548" s="5">
        <f>X548*W548</f>
        <v>0</v>
      </c>
      <c r="Z548" s="5">
        <v>400</v>
      </c>
      <c r="AA548" s="5">
        <f>S548+Y548+Z548</f>
        <v>1422.8175000000001</v>
      </c>
      <c r="AB548" s="39">
        <f>(J548/12+J548/12*1.3333333333+450/12+J548/30*6/12+J548)*1.3+Y548+Z548+153.9</f>
        <v>7044.1273222074487</v>
      </c>
      <c r="AC548" s="39" t="s">
        <v>450</v>
      </c>
      <c r="AD548" s="39">
        <f>J548*1.3+400+153.9</f>
        <v>5872.5509999999995</v>
      </c>
      <c r="AE548" s="39">
        <f>SUMIFS('CUSTO MENSAL FUNC NOVO'!H:H,'CUSTO MENSAL FUNC NOVO'!A:A,'VALORES MENSAIS'!AC548)</f>
        <v>3296.25</v>
      </c>
      <c r="AF548" s="27">
        <f>IF($R548&gt;0,$R548,$S548)+$Y548+$Z548</f>
        <v>1422.8175000000001</v>
      </c>
      <c r="AG548" s="27">
        <f>IF($R548&gt;0,$R548,$S548)+$Y548+$Z548</f>
        <v>1422.8175000000001</v>
      </c>
      <c r="AH548" s="27">
        <f>IF($R548&gt;0,$R548,$S548)+$Y548+$Z548</f>
        <v>1422.8175000000001</v>
      </c>
      <c r="AI548" s="27">
        <f>IF($R548&gt;0,$R548,$S548)+$Y548+$Z548</f>
        <v>1422.8175000000001</v>
      </c>
      <c r="AJ548" s="27">
        <f>IF($O548&gt;=AJ$1,$S548+$Y548+$Z548,$Y548+$Z548)</f>
        <v>1422.8175000000001</v>
      </c>
      <c r="AK548" s="27">
        <f>IF($O548&gt;=AK$1,$S548+$Y548+$Z548,$Y548+$Z548)</f>
        <v>1422.8175000000001</v>
      </c>
      <c r="AL548" s="27">
        <f>IF($O548&gt;=AL$1,$S548+$Y548+$Z548,$Y548+$Z548)</f>
        <v>1422.8175000000001</v>
      </c>
      <c r="AM548" s="27">
        <f>IF($O548&gt;=AM$1,$S548+$Y548+$Z548,$Y548+$Z548)</f>
        <v>1422.8175000000001</v>
      </c>
      <c r="AN548" s="27">
        <f>IF($O548&gt;=AN$1,$S548+$Y548+$Z548,$Y548+$Z548)</f>
        <v>1422.8175000000001</v>
      </c>
      <c r="AO548" s="27">
        <f>IF($O548&gt;=AO$1,$S548+$Y548+$Z548,$Y548+$Z548)</f>
        <v>1422.8175000000001</v>
      </c>
      <c r="AP548" s="27">
        <f>IF($O548&gt;=AP$1,$S548+$Y548+$Z548,$Y548+$Z548)</f>
        <v>1422.8175000000001</v>
      </c>
      <c r="AQ548" s="27">
        <f>IF($O548&gt;=AQ$1,$S548+$Y548+$Z548,$Y548+$Z548)</f>
        <v>1422.8175000000001</v>
      </c>
      <c r="AR548" s="27">
        <f>IF($O548&gt;=AR$1,$S548+$Y548+$Z548,$Y548+$Z548)</f>
        <v>1422.8175000000001</v>
      </c>
      <c r="AS548" s="27">
        <f>IF($O548&gt;=AS$1,$S548+$Y548+$Z548,$Y548+$Z548)</f>
        <v>1422.8175000000001</v>
      </c>
      <c r="AT548" s="27">
        <f>IF($O548&gt;=AT$1,$S548+$Y548+$Z548,$Y548+$Z548)</f>
        <v>1422.8175000000001</v>
      </c>
      <c r="AU548" s="27">
        <f>IF($O548&gt;=AU$1,$S548+$Y548+$Z548,$Y548+$Z548)</f>
        <v>1422.8175000000001</v>
      </c>
      <c r="AV548" s="27">
        <f>IF($O548&gt;=AV$1,$S548+$Y548+$Z548,$Y548+$Z548)</f>
        <v>1422.8175000000001</v>
      </c>
      <c r="AW548" s="27">
        <f>IF($O548&gt;=AW$1,$S548+$Y548+$Z548,$Y548+$Z548)</f>
        <v>1422.8175000000001</v>
      </c>
      <c r="AX548" s="27">
        <f>IF($O548&gt;=AX$1,$S548+$Y548+$Z548,$Y548+$Z548)</f>
        <v>1422.8175000000001</v>
      </c>
      <c r="AY548" s="27">
        <f>IF($O548&gt;=AY$1,$S548+$Y548+$Z548,$Y548+$Z548)</f>
        <v>1422.8175000000001</v>
      </c>
      <c r="AZ548" s="27">
        <f>IF($O548&gt;=AZ$1,$S548+$Y548+$Z548,$Y548+$Z548)</f>
        <v>1422.8175000000001</v>
      </c>
      <c r="BA548" s="27">
        <f>IF($O548&gt;=BA$1,$S548+$Y548+$Z548,$Y548+$Z548)</f>
        <v>1422.8175000000001</v>
      </c>
      <c r="BB548" s="27">
        <f>IF($O548&gt;=BB$1,$S548+$Y548+$Z548,$Y548+$Z548)</f>
        <v>1422.8175000000001</v>
      </c>
      <c r="BC548" s="27">
        <f>IF($O548&gt;=BC$1,$S548+$Y548+$Z548,$Y548+$Z548)</f>
        <v>1422.8175000000001</v>
      </c>
      <c r="BD548" s="27">
        <f>IF($O548&gt;=BD$1,$S548+$Y548+$Z548,$Y548+$Z548)</f>
        <v>1422.8175000000001</v>
      </c>
      <c r="BE548" s="27">
        <f>IF($O548&gt;=BE$1,$S548+$Y548+$Z548,$Y548+$Z548)</f>
        <v>1422.8175000000001</v>
      </c>
      <c r="BF548" s="27">
        <f>IF($O548&gt;=BF$1,$S548+$Y548+$Z548,$Y548+$Z548)</f>
        <v>1422.8175000000001</v>
      </c>
      <c r="BG548" s="27">
        <f>IF($O548&gt;=BG$1,$S548+$Y548+$Z548,$Y548+$Z548)</f>
        <v>1422.8175000000001</v>
      </c>
      <c r="BH548" s="27">
        <f>IF($O548&gt;=BH$1,$S548+$Y548+$Z548,$Y548+$Z548)</f>
        <v>1422.8175000000001</v>
      </c>
      <c r="BI548" s="27">
        <f>IF($O548&gt;=BI$1,$S548+$Y548+$Z548,$Y548+$Z548)</f>
        <v>1422.8175000000001</v>
      </c>
      <c r="BJ548" s="27">
        <f>IF($O548&gt;=BJ$1,$S548+$Y548+$Z548,$Y548+$Z548)</f>
        <v>1422.8175000000001</v>
      </c>
      <c r="BK548" s="27">
        <f>IF($O548&gt;=BK$1,$S548+$Y548+$Z548,$Y548+$Z548)</f>
        <v>1422.8175000000001</v>
      </c>
      <c r="BL548" s="27">
        <f>IF($O548&gt;=BL$1,$S548+$Y548+$Z548,$Y548+$Z548)</f>
        <v>1422.8175000000001</v>
      </c>
      <c r="BM548" s="27">
        <f>IF($O548&gt;=BM$1,$S548+$Y548+$Z548,$Y548+$Z548)</f>
        <v>1422.8175000000001</v>
      </c>
      <c r="BN548" s="27">
        <f>IF($O548&gt;=BN$1,$S548+$Y548+$Z548,$Y548+$Z548)</f>
        <v>1422.8175000000001</v>
      </c>
      <c r="BO548" s="27">
        <f>IF($O548&gt;=BO$1,$S548+$Y548+$Z548,$Y548+$Z548)</f>
        <v>1422.8175000000001</v>
      </c>
      <c r="BP548" s="27">
        <f>IF($O548&gt;=BP$1,$S548+$Y548+$Z548,$Y548+$Z548)</f>
        <v>1422.8175000000001</v>
      </c>
      <c r="BQ548" s="27">
        <f>IF($O548&gt;=BQ$1,$S548+$Y548+$Z548,$Y548+$Z548)</f>
        <v>1422.8175000000001</v>
      </c>
      <c r="BR548" s="27">
        <f>IF($O548&gt;=BR$1,$S548+$Y548+$Z548,$Y548+$Z548)</f>
        <v>1422.8175000000001</v>
      </c>
      <c r="BS548" s="27">
        <f>IF($O548&gt;=BS$1,$S548+$Y548+$Z548,$Y548+$Z548)</f>
        <v>1422.8175000000001</v>
      </c>
      <c r="BT548" s="27">
        <f>IF($O548&gt;=BT$1,$S548+$Y548+$Z548,$Y548+$Z548)</f>
        <v>1422.8175000000001</v>
      </c>
      <c r="BU548" s="27">
        <f>IF($O548&gt;=BU$1,$S548+$Y548+$Z548,$Y548+$Z548)</f>
        <v>1422.8175000000001</v>
      </c>
      <c r="BV548" s="27">
        <f>IF($O548&gt;=BV$1,$S548+$Y548+$Z548,$Y548+$Z548)</f>
        <v>1422.8175000000001</v>
      </c>
      <c r="BW548" s="27">
        <f>IF($O548&gt;=BW$1,$S548+$Y548+$Z548,$Y548+$Z548)</f>
        <v>1422.8175000000001</v>
      </c>
      <c r="BX548" s="27">
        <f>IF($O548&gt;=BX$1,$S548+$Y548+$Z548,$Y548+$Z548)</f>
        <v>1422.8175000000001</v>
      </c>
      <c r="BY548" s="27">
        <f>IF($O548&gt;=BY$1,$S548+$Y548+$Z548,$Y548+$Z548)</f>
        <v>1422.8175000000001</v>
      </c>
      <c r="BZ548" s="27">
        <f>IF($O548&gt;=BZ$1,$S548+$Y548+$Z548,$Y548+$Z548)</f>
        <v>1422.8175000000001</v>
      </c>
      <c r="CA548" s="27">
        <f>IF($O548&gt;=CA$1,$S548+$Y548+$Z548,$Y548+$Z548)</f>
        <v>1422.8175000000001</v>
      </c>
      <c r="CB548" s="27">
        <f>IF($O548&gt;=CB$1,$S548+$Y548+$Z548,$Y548+$Z548)</f>
        <v>1422.8175000000001</v>
      </c>
      <c r="CC548" s="27">
        <f>IF($O548&gt;=CC$1,$S548+$Y548+$Z548,$Y548+$Z548)</f>
        <v>1422.8175000000001</v>
      </c>
      <c r="CD548" s="27">
        <f>IF($O548&gt;=CD$1,$S548+$Y548+$Z548,$Y548+$Z548)</f>
        <v>1422.8175000000001</v>
      </c>
      <c r="CE548" s="27">
        <f>IF($O548&gt;=CE$1,$S548+$Y548+$Z548,$Y548+$Z548)</f>
        <v>1422.8175000000001</v>
      </c>
      <c r="CF548" s="27">
        <f>IF($O548&gt;=CF$1,$S548+$Y548+$Z548,$Y548+$Z548)</f>
        <v>1422.8175000000001</v>
      </c>
      <c r="CG548" s="27">
        <f>IF($O548&gt;=CG$1,$S548+$Y548+$Z548,$Y548+$Z548)</f>
        <v>1422.8175000000001</v>
      </c>
      <c r="CH548" s="27">
        <f>IF($O548&gt;=CH$1,$S548+$Y548+$Z548,$Y548+$Z548)</f>
        <v>1422.8175000000001</v>
      </c>
      <c r="CI548" s="27">
        <f>IF($O548&gt;=CI$1,$S548+$Y548+$Z548,$Y548+$Z548)</f>
        <v>1422.8175000000001</v>
      </c>
      <c r="CJ548" s="27">
        <f>IF($O548&gt;=CJ$1,$S548+$Y548+$Z548,$Y548+$Z548)</f>
        <v>1422.8175000000001</v>
      </c>
      <c r="CK548" s="27">
        <f>IF($O548&gt;=CK$1,$S548+$Y548+$Z548,$Y548+$Z548)</f>
        <v>1422.8175000000001</v>
      </c>
      <c r="CL548" s="27">
        <f>IF($O548&gt;=CL$1,$S548+$Y548+$Z548,$Y548+$Z548)</f>
        <v>1422.8175000000001</v>
      </c>
      <c r="CM548" s="27">
        <f>IF($O548&gt;=CM$1,$S548+$Y548+$Z548,$Y548+$Z548)</f>
        <v>1422.8175000000001</v>
      </c>
      <c r="CN548" s="27">
        <f>IF($O548&gt;=CN$1,$S548+$Y548,$Y548)</f>
        <v>1022.8175</v>
      </c>
      <c r="CO548" s="27">
        <f>IF($O548&gt;=CO$1,$S548+$Y548,$Y548)</f>
        <v>1022.8175</v>
      </c>
      <c r="CP548" s="27">
        <f>IF($O548&gt;=CP$1,$S548+$Y548,$Y548)</f>
        <v>1022.8175</v>
      </c>
      <c r="CQ548" s="27">
        <f>IF($O548&gt;=CQ$1,$S548+$Y548,$Y548)</f>
        <v>1022.8175</v>
      </c>
      <c r="CR548" s="27">
        <f>IF($O548&gt;=CR$1,$S548+$Y548,$Y548)</f>
        <v>1022.8175</v>
      </c>
      <c r="CS548" s="27">
        <f>IF($O548&gt;=CS$1,$S548+$Y548,$Y548)</f>
        <v>1022.8175</v>
      </c>
      <c r="CT548" s="27">
        <f>IF($O548&gt;=CT$1,$S548+$Y548,$Y548)</f>
        <v>1022.8175</v>
      </c>
      <c r="CU548" s="27">
        <f>IF($O548&gt;=CU$1,$S548+$Y548,$Y548)</f>
        <v>1022.8175</v>
      </c>
      <c r="CV548" s="27">
        <f>IF($O548&gt;=CV$1,$S548+$Y548,$Y548)</f>
        <v>1022.8175</v>
      </c>
      <c r="CW548" s="27">
        <f>IF($O548&gt;=CW$1,$S548+$Y548,$Y548)</f>
        <v>1022.8175</v>
      </c>
      <c r="CX548" s="27">
        <f>IF($O548&gt;=CX$1,$S548+$Y548,$Y548)</f>
        <v>1022.8175</v>
      </c>
      <c r="CY548" s="27">
        <f>IF($O548&gt;=CY$1,$S548+$Y548,$Y548)</f>
        <v>1022.8175</v>
      </c>
      <c r="CZ548" s="27">
        <f>IF($O548&gt;=CZ$1,$S548+$Y548,$Y548)</f>
        <v>1022.8175</v>
      </c>
      <c r="DA548" s="27">
        <f>IF($O548&gt;=DA$1,$S548+$Y548,$Y548)</f>
        <v>1022.8175</v>
      </c>
      <c r="DB548" s="27">
        <f>IF($O548&gt;=DB$1,$S548+$Y548,$Y548)</f>
        <v>1022.8175</v>
      </c>
      <c r="DC548" s="27">
        <f>IF($O548&gt;=DC$1,$S548+$Y548,$Y548)</f>
        <v>1022.8175</v>
      </c>
      <c r="DD548" s="27">
        <f>IF($O548&gt;=DD$1,$S548+$Y548,$Y548)</f>
        <v>1022.8175</v>
      </c>
      <c r="DE548" s="27">
        <f>IF($O548&gt;=DE$1,$S548+$Y548,$Y548)</f>
        <v>1022.8175</v>
      </c>
      <c r="DF548" s="27">
        <f>IF($O548&gt;=DF$1,$S548+$Y548,$Y548)</f>
        <v>1022.8175</v>
      </c>
      <c r="DG548" s="27">
        <f>IF($O548&gt;=DG$1,$S548+$Y548,$Y548)</f>
        <v>1022.8175</v>
      </c>
      <c r="DH548" s="27">
        <f>IF($O548&gt;=DH$1,$S548+$Y548,$Y548)</f>
        <v>1022.8175</v>
      </c>
      <c r="DI548" s="27">
        <f>IF($O548&gt;=DI$1,$S548+$Y548,$Y548)</f>
        <v>1022.8175</v>
      </c>
      <c r="DJ548" s="27">
        <f>IF($O548&gt;=DJ$1,$S548+$Y548,$Y548)</f>
        <v>1022.8175</v>
      </c>
      <c r="DK548" s="27">
        <f>IF($O548&gt;=DK$1,$S548+$Y548,$Y548)</f>
        <v>1022.8175</v>
      </c>
      <c r="DL548" s="27">
        <f>IF($O548&gt;=DL$1,$S548+$Y548,$Y548)</f>
        <v>1022.8175</v>
      </c>
      <c r="DM548" s="27">
        <f>IF($O548&gt;=DM$1,$S548+$Y548,$Y548)</f>
        <v>1022.8175</v>
      </c>
      <c r="DN548" s="27">
        <f>IF($O548&gt;=DN$1,$S548+$Y548,$Y548)</f>
        <v>1022.8175</v>
      </c>
      <c r="DO548" s="27">
        <f>IF($O548&gt;=DO$1,$S548+$Y548,$Y548)</f>
        <v>1022.8175</v>
      </c>
      <c r="DP548" s="27">
        <f>IF($O548&gt;=DP$1,$S548+$Y548,$Y548)</f>
        <v>1022.8175</v>
      </c>
      <c r="DQ548" s="27">
        <f>IF($O548&gt;=DQ$1,$S548+$Y548,$Y548)</f>
        <v>1022.8175</v>
      </c>
      <c r="DR548" s="27">
        <f>IF($O548&gt;=DR$1,$S548+$Y548,$Y548)</f>
        <v>1022.8175</v>
      </c>
      <c r="DS548" s="27">
        <f>IF($O548&gt;=DS$1,$S548+$Y548,$Y548)</f>
        <v>1022.8175</v>
      </c>
      <c r="DT548" s="27">
        <f>IF($O548&gt;=DT$1,$S548+$Y548,$Y548)</f>
        <v>1022.8175</v>
      </c>
      <c r="DU548" s="27">
        <f>IF($O548&gt;=DU$1,$S548+$Y548,$Y548)</f>
        <v>1022.8175</v>
      </c>
      <c r="DV548" s="27">
        <f>IF($O548&gt;=DV$1,$S548+$Y548,$Y548)</f>
        <v>1022.8175</v>
      </c>
      <c r="DW548" s="27">
        <f>IF($O548&gt;=DW$1,$S548+$Y548,$Y548)</f>
        <v>1022.8175</v>
      </c>
      <c r="DX548" s="27">
        <f>IF($O548&gt;=DX$1,$S548+$Y548,$Y548)</f>
        <v>1022.8175</v>
      </c>
      <c r="DY548" s="27">
        <f>IF($O548&gt;=DY$1,$S548+$Y548,$Y548)</f>
        <v>1022.8175</v>
      </c>
      <c r="DZ548" s="27">
        <f>IF($O548&gt;=DZ$1,$S548+$Y548,$Y548)</f>
        <v>1022.8175</v>
      </c>
      <c r="EA548" s="27">
        <f>IF($O548&gt;=EA$1,$S548+$Y548,$Y548)</f>
        <v>1022.8175</v>
      </c>
      <c r="EB548" s="27">
        <f>IF($O548&gt;=EB$1,$S548+$Y548,$Y548)</f>
        <v>1022.8175</v>
      </c>
      <c r="EC548" s="27">
        <f>IF($O548&gt;=EC$1,$S548+$Y548,$Y548)</f>
        <v>1022.8175</v>
      </c>
      <c r="ED548" s="27">
        <f>IF($O548&gt;=ED$1,$S548+$Y548,$Y548)</f>
        <v>1022.8175</v>
      </c>
      <c r="EE548" s="27">
        <f>IF($O548&gt;=EE$1,$S548+$Y548,$Y548)</f>
        <v>1022.8175</v>
      </c>
      <c r="EF548" s="27">
        <f>IF($O548&gt;=EF$1,$S548+$Y548,$Y548)</f>
        <v>1022.8175</v>
      </c>
      <c r="EG548" s="27">
        <f>IF($O548&gt;=EG$1,$S548+$Y548,$Y548)</f>
        <v>1022.8175</v>
      </c>
      <c r="EH548" s="27">
        <f>IF($O548&gt;=EH$1,$S548+$Y548,$Y548)</f>
        <v>1022.8175</v>
      </c>
      <c r="EI548" s="27">
        <f>IF($O548&gt;=EI$1,$S548+$Y548,$Y548)</f>
        <v>1022.8175</v>
      </c>
      <c r="EJ548" s="27">
        <f>IF($O548&gt;=EJ$1,$S548+$Y548,$Y548)</f>
        <v>1022.8175</v>
      </c>
      <c r="EK548" s="27">
        <f>IF($O548&gt;=EK$1,$S548+$Y548,$Y548)</f>
        <v>1022.8175</v>
      </c>
      <c r="EL548" s="27">
        <f>IF($O548&gt;=EL$1,$S548+$Y548,$Y548)</f>
        <v>1022.8175</v>
      </c>
      <c r="EM548" s="27">
        <f>IF($O548&gt;=EM$1,$S548+$Y548,$Y548)</f>
        <v>1022.8175</v>
      </c>
      <c r="EN548" s="27">
        <f>IF($O548&gt;=EN$1,$S548+$Y548,$Y548)</f>
        <v>1022.8175</v>
      </c>
      <c r="EO548" s="27">
        <f>IF($O548&gt;=EO$1,$S548+$Y548,$Y548)</f>
        <v>1022.8175</v>
      </c>
      <c r="EP548" s="27">
        <f>IF($O548&gt;=EP$1,$S548+$Y548,$Y548)</f>
        <v>1022.8175</v>
      </c>
      <c r="EQ548" s="27">
        <f>IF($O548&gt;=EQ$1,$S548+$Y548,$Y548)</f>
        <v>1022.8175</v>
      </c>
      <c r="ER548" s="27">
        <f>IF($O548&gt;=ER$1,$S548+$Y548,$Y548)</f>
        <v>1022.8175</v>
      </c>
      <c r="ES548" s="27">
        <f>IF($O548&gt;=ES$1,$S548+$Y548,$Y548)</f>
        <v>1022.8175</v>
      </c>
      <c r="ET548" s="27">
        <f>IF($O548&gt;=ET$1,$S548+$Y548,$Y548)</f>
        <v>1022.8175</v>
      </c>
      <c r="EU548" s="27">
        <f>IF($O548&gt;=EU$1,$S548+$Y548,$Y548)</f>
        <v>1022.8175</v>
      </c>
      <c r="EV548" s="27">
        <f>IF($O548&gt;=EV$1,$S548,0)</f>
        <v>1022.8175</v>
      </c>
      <c r="EW548" s="27">
        <f>IF($O548&gt;=EW$1,$S548,0)</f>
        <v>1022.8175</v>
      </c>
      <c r="EX548" s="27">
        <f>IF($O548&gt;=EX$1,$S548,0)</f>
        <v>1022.8175</v>
      </c>
      <c r="EY548" s="27">
        <f>IF($O548&gt;=EY$1,$S548,0)</f>
        <v>1022.8175</v>
      </c>
      <c r="EZ548" s="27">
        <f>IF($O548&gt;=EZ$1,$S548,0)</f>
        <v>1022.8175</v>
      </c>
      <c r="FA548" s="27">
        <f>IF($O548&gt;=FA$1,$S548,0)</f>
        <v>1022.8175</v>
      </c>
      <c r="FB548" s="27">
        <f>IF($O548&gt;=FB$1,$S548,0)</f>
        <v>1022.8175</v>
      </c>
      <c r="FC548" s="27">
        <f>IF($O548&gt;=FC$1,$S548,0)</f>
        <v>1022.8175</v>
      </c>
      <c r="FD548" s="27">
        <f>IF($O548&gt;=FD$1,$S548,0)</f>
        <v>1022.8175</v>
      </c>
      <c r="FE548" s="27">
        <f>IF($O548&gt;=FE$1,$S548,0)</f>
        <v>1022.8175</v>
      </c>
      <c r="FF548" s="27">
        <f>IF($O548&gt;=FF$1,$S548,0)</f>
        <v>1022.8175</v>
      </c>
      <c r="FG548" s="27">
        <f>IF($O548&gt;=FG$1,$S548,0)</f>
        <v>1022.8175</v>
      </c>
      <c r="FH548" s="27">
        <f>IF($O548&gt;=FH$1,$S548,0)</f>
        <v>1022.8175</v>
      </c>
      <c r="FI548" s="27">
        <f>IF($O548&gt;=FI$1,$S548,0)</f>
        <v>1022.8175</v>
      </c>
      <c r="FJ548" s="27">
        <f>IF($O548&gt;=FJ$1,$S548,0)</f>
        <v>1022.8175</v>
      </c>
      <c r="FK548" s="27">
        <f>IF($O548&gt;=FK$1,$S548,0)</f>
        <v>1022.8175</v>
      </c>
      <c r="FL548" s="27">
        <f>IF($O548&gt;=FL$1,$S548,0)</f>
        <v>1022.8175</v>
      </c>
      <c r="FM548" s="27">
        <f>IF($O548&gt;=FM$1,$S548,0)</f>
        <v>1022.8175</v>
      </c>
      <c r="FN548" s="27">
        <f>IF($O548&gt;=FN$1,$S548,0)</f>
        <v>1022.8175</v>
      </c>
      <c r="FO548" s="27">
        <f>IF($O548&gt;=FO$1,$S548,0)</f>
        <v>1022.8175</v>
      </c>
      <c r="FP548" s="27">
        <f>IF($O548&gt;=FP$1,$S548,0)</f>
        <v>1022.8175</v>
      </c>
      <c r="FQ548" s="27">
        <f>IF($O548&gt;=FQ$1,$S548,0)</f>
        <v>1022.8175</v>
      </c>
      <c r="FR548" s="27">
        <f>IF($O548&gt;=FR$1,$S548,0)</f>
        <v>1022.8175</v>
      </c>
      <c r="FS548" s="27">
        <f>IF($O548&gt;=FS$1,$S548,0)</f>
        <v>1022.8175</v>
      </c>
      <c r="FT548" s="27">
        <f>IF($O548&gt;=FT$1,$S548,0)</f>
        <v>1022.8175</v>
      </c>
      <c r="FU548" s="27">
        <f>IF($O548&gt;=FU$1,$S548,0)</f>
        <v>1022.8175</v>
      </c>
      <c r="FV548" s="27">
        <f>IF($O548&gt;=FV$1,$S548,0)</f>
        <v>1022.8175</v>
      </c>
      <c r="FW548" s="27">
        <f>IF($O548&gt;=FW$1,$S548,0)</f>
        <v>1022.8175</v>
      </c>
      <c r="FX548" s="27">
        <f>IF($O548&gt;=FX$1,$S548,0)</f>
        <v>1022.8175</v>
      </c>
      <c r="FY548" s="27">
        <f>IF($O548&gt;=FY$1,$S548,0)</f>
        <v>1022.8175</v>
      </c>
      <c r="FZ548" s="27">
        <f>IF($O548&gt;=FZ$1,$S548,0)</f>
        <v>1022.8175</v>
      </c>
      <c r="GA548" s="27">
        <f>IF($O548&gt;=GA$1,$S548,0)</f>
        <v>1022.8175</v>
      </c>
      <c r="GB548" s="27">
        <f>IF($O548&gt;=GB$1,$S548,0)</f>
        <v>1022.8175</v>
      </c>
      <c r="GC548" s="27">
        <f>IF($O548&gt;=GC$1,$S548,0)</f>
        <v>1022.8175</v>
      </c>
      <c r="GD548" s="27">
        <f>IF($O548&gt;=GD$1,$S548,0)</f>
        <v>1022.8175</v>
      </c>
      <c r="GE548" s="27">
        <f>IF($O548&gt;=GE$1,$S548,0)</f>
        <v>1022.8175</v>
      </c>
      <c r="GF548" s="27">
        <f>IF($O548&gt;=GF$1,$S548,0)</f>
        <v>1022.8175</v>
      </c>
      <c r="GG548" s="27">
        <f>IF($O548&gt;=GG$1,$S548,0)</f>
        <v>1022.8175</v>
      </c>
      <c r="GH548" s="27">
        <f>IF($O548&gt;=GH$1,$S548,0)</f>
        <v>1022.8175</v>
      </c>
      <c r="GI548" s="27">
        <f>IF($O548&gt;=GI$1,$S548,0)</f>
        <v>1022.8175</v>
      </c>
      <c r="GJ548" s="27">
        <f>IF($O548&gt;=GJ$1,$S548,0)</f>
        <v>1022.8175</v>
      </c>
      <c r="GK548" s="27">
        <f>IF($O548&gt;=GK$1,$S548,0)</f>
        <v>1022.8175</v>
      </c>
      <c r="GL548" s="27">
        <f>IF($O548&gt;=GL$1,$S548,0)</f>
        <v>0</v>
      </c>
      <c r="GM548" s="27">
        <f>IF($O548&gt;=GM$1,$S548,0)</f>
        <v>0</v>
      </c>
      <c r="GN548" s="27">
        <f>IF($O548&gt;=GN$1,$S548,0)</f>
        <v>0</v>
      </c>
      <c r="GO548" s="27">
        <f>IF($O548&gt;=GO$1,$S548,0)</f>
        <v>0</v>
      </c>
      <c r="GP548" s="27">
        <f>IF($O548&gt;=GP$1,$S548,0)</f>
        <v>0</v>
      </c>
      <c r="GQ548" s="27">
        <f>IF($O548&gt;=GQ$1,$S548,0)</f>
        <v>0</v>
      </c>
      <c r="GR548" s="27">
        <f>IF($O548&gt;=GR$1,$S548,0)</f>
        <v>0</v>
      </c>
      <c r="GS548" s="27">
        <f>IF($O548&gt;=GS$1,$S548,0)</f>
        <v>0</v>
      </c>
      <c r="GT548" s="27">
        <f>IF($O548&gt;=GT$1,$S548,0)</f>
        <v>0</v>
      </c>
      <c r="GU548" s="27">
        <f>IF($O548&gt;=GU$1,$S548,0)</f>
        <v>0</v>
      </c>
      <c r="GV548" s="27">
        <f>IF($O548&gt;=GV$1,$S548,0)</f>
        <v>0</v>
      </c>
      <c r="GW548" s="27">
        <f>IF($O548&gt;=GW$1,$S548,0)</f>
        <v>0</v>
      </c>
      <c r="GX548" s="27">
        <f>IF($O548&gt;=GX$1,$S548,0)</f>
        <v>0</v>
      </c>
      <c r="GY548" s="27">
        <f>IF($O548&gt;=GY$1,$S548,0)</f>
        <v>0</v>
      </c>
      <c r="GZ548" s="27">
        <f>IF($O548&gt;=GZ$1,$S548,0)</f>
        <v>0</v>
      </c>
      <c r="HA548" s="27">
        <f>IF($O548&gt;=HA$1,$S548,0)</f>
        <v>0</v>
      </c>
      <c r="HB548" s="27">
        <f>IF($O548&gt;=HB$1,$S548,0)</f>
        <v>0</v>
      </c>
      <c r="HC548" s="27">
        <f>IF($O548&gt;=HC$1,$S548,0)</f>
        <v>0</v>
      </c>
    </row>
    <row r="549" spans="1:211">
      <c r="A549" s="3">
        <v>155101</v>
      </c>
      <c r="B549" s="3" t="s">
        <v>455</v>
      </c>
      <c r="C549" s="3" t="s">
        <v>450</v>
      </c>
      <c r="D549" s="3">
        <v>49</v>
      </c>
      <c r="E549" s="4">
        <v>39860</v>
      </c>
      <c r="F549" s="5">
        <v>9.3452054794520549</v>
      </c>
      <c r="G549" s="3" t="s">
        <v>446</v>
      </c>
      <c r="H549" s="4">
        <v>25319</v>
      </c>
      <c r="I549" s="9" t="s">
        <v>825</v>
      </c>
      <c r="J549" s="5">
        <v>3731.05</v>
      </c>
      <c r="K549" s="31">
        <v>316</v>
      </c>
      <c r="L549" s="32">
        <v>9</v>
      </c>
      <c r="M549" s="33">
        <f>VLOOKUP(L549,FIND,3,TRUE)</f>
        <v>1</v>
      </c>
      <c r="N549" s="32">
        <f>IF(L549&gt;30,180,VLOOKUP(L549,TEMPO,2,FALSE))</f>
        <v>54</v>
      </c>
      <c r="O549" s="32">
        <f>IF(R549&gt;0,4,N549)</f>
        <v>54</v>
      </c>
      <c r="P549" s="96">
        <f>J549*M549*L549</f>
        <v>33579.450000000004</v>
      </c>
      <c r="Q549" s="96">
        <f>10934.45*2</f>
        <v>21868.9</v>
      </c>
      <c r="R549" s="96">
        <f>IF(P549&lt;=Q549,P549/4,0)</f>
        <v>0</v>
      </c>
      <c r="S549" s="5">
        <f>IF(P549&gt;=Q549,P549/N549,0)</f>
        <v>621.8416666666667</v>
      </c>
      <c r="T549" s="3"/>
      <c r="U549" s="3">
        <f>IF(T549="",1,0)</f>
        <v>1</v>
      </c>
      <c r="V549" s="3">
        <v>84</v>
      </c>
      <c r="W549" s="5">
        <v>0</v>
      </c>
      <c r="X549" s="5">
        <v>203.3</v>
      </c>
      <c r="Y549" s="5">
        <f>X549*W549</f>
        <v>0</v>
      </c>
      <c r="Z549" s="5">
        <v>400</v>
      </c>
      <c r="AA549" s="5">
        <f>S549+Y549+Z549</f>
        <v>1021.8416666666667</v>
      </c>
      <c r="AB549" s="39">
        <f>(J549/12+J549/12*1.3333333333+450/12+J549/30*6/12+J549)*1.3+Y549+Z549+153.9</f>
        <v>6476.9809444309712</v>
      </c>
      <c r="AC549" s="39" t="s">
        <v>450</v>
      </c>
      <c r="AD549" s="39">
        <f>J549*1.3+400+153.9</f>
        <v>5404.2650000000003</v>
      </c>
      <c r="AE549" s="39">
        <f>SUMIFS('CUSTO MENSAL FUNC NOVO'!H:H,'CUSTO MENSAL FUNC NOVO'!A:A,'VALORES MENSAIS'!AC549)</f>
        <v>3296.25</v>
      </c>
      <c r="AF549" s="27">
        <f>IF($R549&gt;0,$R549,$S549)+$Y549+$Z549</f>
        <v>1021.8416666666667</v>
      </c>
      <c r="AG549" s="27">
        <f>IF($R549&gt;0,$R549,$S549)+$Y549+$Z549</f>
        <v>1021.8416666666667</v>
      </c>
      <c r="AH549" s="27">
        <f>IF($R549&gt;0,$R549,$S549)+$Y549+$Z549</f>
        <v>1021.8416666666667</v>
      </c>
      <c r="AI549" s="27">
        <f>IF($R549&gt;0,$R549,$S549)+$Y549+$Z549</f>
        <v>1021.8416666666667</v>
      </c>
      <c r="AJ549" s="27">
        <f>IF($O549&gt;=AJ$1,$S549+$Y549+$Z549,$Y549+$Z549)</f>
        <v>1021.8416666666667</v>
      </c>
      <c r="AK549" s="27">
        <f>IF($O549&gt;=AK$1,$S549+$Y549+$Z549,$Y549+$Z549)</f>
        <v>1021.8416666666667</v>
      </c>
      <c r="AL549" s="27">
        <f>IF($O549&gt;=AL$1,$S549+$Y549+$Z549,$Y549+$Z549)</f>
        <v>1021.8416666666667</v>
      </c>
      <c r="AM549" s="27">
        <f>IF($O549&gt;=AM$1,$S549+$Y549+$Z549,$Y549+$Z549)</f>
        <v>1021.8416666666667</v>
      </c>
      <c r="AN549" s="27">
        <f>IF($O549&gt;=AN$1,$S549+$Y549+$Z549,$Y549+$Z549)</f>
        <v>1021.8416666666667</v>
      </c>
      <c r="AO549" s="27">
        <f>IF($O549&gt;=AO$1,$S549+$Y549+$Z549,$Y549+$Z549)</f>
        <v>1021.8416666666667</v>
      </c>
      <c r="AP549" s="27">
        <f>IF($O549&gt;=AP$1,$S549+$Y549+$Z549,$Y549+$Z549)</f>
        <v>1021.8416666666667</v>
      </c>
      <c r="AQ549" s="27">
        <f>IF($O549&gt;=AQ$1,$S549+$Y549+$Z549,$Y549+$Z549)</f>
        <v>1021.8416666666667</v>
      </c>
      <c r="AR549" s="27">
        <f>IF($O549&gt;=AR$1,$S549+$Y549+$Z549,$Y549+$Z549)</f>
        <v>1021.8416666666667</v>
      </c>
      <c r="AS549" s="27">
        <f>IF($O549&gt;=AS$1,$S549+$Y549+$Z549,$Y549+$Z549)</f>
        <v>1021.8416666666667</v>
      </c>
      <c r="AT549" s="27">
        <f>IF($O549&gt;=AT$1,$S549+$Y549+$Z549,$Y549+$Z549)</f>
        <v>1021.8416666666667</v>
      </c>
      <c r="AU549" s="27">
        <f>IF($O549&gt;=AU$1,$S549+$Y549+$Z549,$Y549+$Z549)</f>
        <v>1021.8416666666667</v>
      </c>
      <c r="AV549" s="27">
        <f>IF($O549&gt;=AV$1,$S549+$Y549+$Z549,$Y549+$Z549)</f>
        <v>1021.8416666666667</v>
      </c>
      <c r="AW549" s="27">
        <f>IF($O549&gt;=AW$1,$S549+$Y549+$Z549,$Y549+$Z549)</f>
        <v>1021.8416666666667</v>
      </c>
      <c r="AX549" s="27">
        <f>IF($O549&gt;=AX$1,$S549+$Y549+$Z549,$Y549+$Z549)</f>
        <v>1021.8416666666667</v>
      </c>
      <c r="AY549" s="27">
        <f>IF($O549&gt;=AY$1,$S549+$Y549+$Z549,$Y549+$Z549)</f>
        <v>1021.8416666666667</v>
      </c>
      <c r="AZ549" s="27">
        <f>IF($O549&gt;=AZ$1,$S549+$Y549+$Z549,$Y549+$Z549)</f>
        <v>1021.8416666666667</v>
      </c>
      <c r="BA549" s="27">
        <f>IF($O549&gt;=BA$1,$S549+$Y549+$Z549,$Y549+$Z549)</f>
        <v>1021.8416666666667</v>
      </c>
      <c r="BB549" s="27">
        <f>IF($O549&gt;=BB$1,$S549+$Y549+$Z549,$Y549+$Z549)</f>
        <v>1021.8416666666667</v>
      </c>
      <c r="BC549" s="27">
        <f>IF($O549&gt;=BC$1,$S549+$Y549+$Z549,$Y549+$Z549)</f>
        <v>1021.8416666666667</v>
      </c>
      <c r="BD549" s="27">
        <f>IF($O549&gt;=BD$1,$S549+$Y549+$Z549,$Y549+$Z549)</f>
        <v>1021.8416666666667</v>
      </c>
      <c r="BE549" s="27">
        <f>IF($O549&gt;=BE$1,$S549+$Y549+$Z549,$Y549+$Z549)</f>
        <v>1021.8416666666667</v>
      </c>
      <c r="BF549" s="27">
        <f>IF($O549&gt;=BF$1,$S549+$Y549+$Z549,$Y549+$Z549)</f>
        <v>1021.8416666666667</v>
      </c>
      <c r="BG549" s="27">
        <f>IF($O549&gt;=BG$1,$S549+$Y549+$Z549,$Y549+$Z549)</f>
        <v>1021.8416666666667</v>
      </c>
      <c r="BH549" s="27">
        <f>IF($O549&gt;=BH$1,$S549+$Y549+$Z549,$Y549+$Z549)</f>
        <v>1021.8416666666667</v>
      </c>
      <c r="BI549" s="27">
        <f>IF($O549&gt;=BI$1,$S549+$Y549+$Z549,$Y549+$Z549)</f>
        <v>1021.8416666666667</v>
      </c>
      <c r="BJ549" s="27">
        <f>IF($O549&gt;=BJ$1,$S549+$Y549+$Z549,$Y549+$Z549)</f>
        <v>1021.8416666666667</v>
      </c>
      <c r="BK549" s="27">
        <f>IF($O549&gt;=BK$1,$S549+$Y549+$Z549,$Y549+$Z549)</f>
        <v>1021.8416666666667</v>
      </c>
      <c r="BL549" s="27">
        <f>IF($O549&gt;=BL$1,$S549+$Y549+$Z549,$Y549+$Z549)</f>
        <v>1021.8416666666667</v>
      </c>
      <c r="BM549" s="27">
        <f>IF($O549&gt;=BM$1,$S549+$Y549+$Z549,$Y549+$Z549)</f>
        <v>1021.8416666666667</v>
      </c>
      <c r="BN549" s="27">
        <f>IF($O549&gt;=BN$1,$S549+$Y549+$Z549,$Y549+$Z549)</f>
        <v>1021.8416666666667</v>
      </c>
      <c r="BO549" s="27">
        <f>IF($O549&gt;=BO$1,$S549+$Y549+$Z549,$Y549+$Z549)</f>
        <v>1021.8416666666667</v>
      </c>
      <c r="BP549" s="27">
        <f>IF($O549&gt;=BP$1,$S549+$Y549+$Z549,$Y549+$Z549)</f>
        <v>1021.8416666666667</v>
      </c>
      <c r="BQ549" s="27">
        <f>IF($O549&gt;=BQ$1,$S549+$Y549+$Z549,$Y549+$Z549)</f>
        <v>1021.8416666666667</v>
      </c>
      <c r="BR549" s="27">
        <f>IF($O549&gt;=BR$1,$S549+$Y549+$Z549,$Y549+$Z549)</f>
        <v>1021.8416666666667</v>
      </c>
      <c r="BS549" s="27">
        <f>IF($O549&gt;=BS$1,$S549+$Y549+$Z549,$Y549+$Z549)</f>
        <v>1021.8416666666667</v>
      </c>
      <c r="BT549" s="27">
        <f>IF($O549&gt;=BT$1,$S549+$Y549+$Z549,$Y549+$Z549)</f>
        <v>1021.8416666666667</v>
      </c>
      <c r="BU549" s="27">
        <f>IF($O549&gt;=BU$1,$S549+$Y549+$Z549,$Y549+$Z549)</f>
        <v>1021.8416666666667</v>
      </c>
      <c r="BV549" s="27">
        <f>IF($O549&gt;=BV$1,$S549+$Y549+$Z549,$Y549+$Z549)</f>
        <v>1021.8416666666667</v>
      </c>
      <c r="BW549" s="27">
        <f>IF($O549&gt;=BW$1,$S549+$Y549+$Z549,$Y549+$Z549)</f>
        <v>1021.8416666666667</v>
      </c>
      <c r="BX549" s="27">
        <f>IF($O549&gt;=BX$1,$S549+$Y549+$Z549,$Y549+$Z549)</f>
        <v>1021.8416666666667</v>
      </c>
      <c r="BY549" s="27">
        <f>IF($O549&gt;=BY$1,$S549+$Y549+$Z549,$Y549+$Z549)</f>
        <v>1021.8416666666667</v>
      </c>
      <c r="BZ549" s="27">
        <f>IF($O549&gt;=BZ$1,$S549+$Y549+$Z549,$Y549+$Z549)</f>
        <v>1021.8416666666667</v>
      </c>
      <c r="CA549" s="27">
        <f>IF($O549&gt;=CA$1,$S549+$Y549+$Z549,$Y549+$Z549)</f>
        <v>1021.8416666666667</v>
      </c>
      <c r="CB549" s="27">
        <f>IF($O549&gt;=CB$1,$S549+$Y549+$Z549,$Y549+$Z549)</f>
        <v>1021.8416666666667</v>
      </c>
      <c r="CC549" s="27">
        <f>IF($O549&gt;=CC$1,$S549+$Y549+$Z549,$Y549+$Z549)</f>
        <v>1021.8416666666667</v>
      </c>
      <c r="CD549" s="27">
        <f>IF($O549&gt;=CD$1,$S549+$Y549+$Z549,$Y549+$Z549)</f>
        <v>1021.8416666666667</v>
      </c>
      <c r="CE549" s="27">
        <f>IF($O549&gt;=CE$1,$S549+$Y549+$Z549,$Y549+$Z549)</f>
        <v>1021.8416666666667</v>
      </c>
      <c r="CF549" s="27">
        <f>IF($O549&gt;=CF$1,$S549+$Y549+$Z549,$Y549+$Z549)</f>
        <v>1021.8416666666667</v>
      </c>
      <c r="CG549" s="27">
        <f>IF($O549&gt;=CG$1,$S549+$Y549+$Z549,$Y549+$Z549)</f>
        <v>1021.8416666666667</v>
      </c>
      <c r="CH549" s="27">
        <f>IF($O549&gt;=CH$1,$S549+$Y549+$Z549,$Y549+$Z549)</f>
        <v>400</v>
      </c>
      <c r="CI549" s="27">
        <f>IF($O549&gt;=CI$1,$S549+$Y549+$Z549,$Y549+$Z549)</f>
        <v>400</v>
      </c>
      <c r="CJ549" s="27">
        <f>IF($O549&gt;=CJ$1,$S549+$Y549+$Z549,$Y549+$Z549)</f>
        <v>400</v>
      </c>
      <c r="CK549" s="27">
        <f>IF($O549&gt;=CK$1,$S549+$Y549+$Z549,$Y549+$Z549)</f>
        <v>400</v>
      </c>
      <c r="CL549" s="27">
        <f>IF($O549&gt;=CL$1,$S549+$Y549+$Z549,$Y549+$Z549)</f>
        <v>400</v>
      </c>
      <c r="CM549" s="27">
        <f>IF($O549&gt;=CM$1,$S549+$Y549+$Z549,$Y549+$Z549)</f>
        <v>400</v>
      </c>
      <c r="CN549" s="27">
        <f>IF($O549&gt;=CN$1,$S549+$Y549,$Y549)</f>
        <v>0</v>
      </c>
      <c r="CO549" s="27">
        <f>IF($O549&gt;=CO$1,$S549+$Y549,$Y549)</f>
        <v>0</v>
      </c>
      <c r="CP549" s="27">
        <f>IF($O549&gt;=CP$1,$S549+$Y549,$Y549)</f>
        <v>0</v>
      </c>
      <c r="CQ549" s="27">
        <f>IF($O549&gt;=CQ$1,$S549+$Y549,$Y549)</f>
        <v>0</v>
      </c>
      <c r="CR549" s="27">
        <f>IF($O549&gt;=CR$1,$S549+$Y549,$Y549)</f>
        <v>0</v>
      </c>
      <c r="CS549" s="27">
        <f>IF($O549&gt;=CS$1,$S549+$Y549,$Y549)</f>
        <v>0</v>
      </c>
      <c r="CT549" s="27">
        <f>IF($O549&gt;=CT$1,$S549+$Y549,$Y549)</f>
        <v>0</v>
      </c>
      <c r="CU549" s="27">
        <f>IF($O549&gt;=CU$1,$S549+$Y549,$Y549)</f>
        <v>0</v>
      </c>
      <c r="CV549" s="27">
        <f>IF($O549&gt;=CV$1,$S549+$Y549,$Y549)</f>
        <v>0</v>
      </c>
      <c r="CW549" s="27">
        <f>IF($O549&gt;=CW$1,$S549+$Y549,$Y549)</f>
        <v>0</v>
      </c>
      <c r="CX549" s="27">
        <f>IF($O549&gt;=CX$1,$S549+$Y549,$Y549)</f>
        <v>0</v>
      </c>
      <c r="CY549" s="27">
        <f>IF($O549&gt;=CY$1,$S549+$Y549,$Y549)</f>
        <v>0</v>
      </c>
      <c r="CZ549" s="27">
        <f>IF($O549&gt;=CZ$1,$S549+$Y549,$Y549)</f>
        <v>0</v>
      </c>
      <c r="DA549" s="27">
        <f>IF($O549&gt;=DA$1,$S549+$Y549,$Y549)</f>
        <v>0</v>
      </c>
      <c r="DB549" s="27">
        <f>IF($O549&gt;=DB$1,$S549+$Y549,$Y549)</f>
        <v>0</v>
      </c>
      <c r="DC549" s="27">
        <f>IF($O549&gt;=DC$1,$S549+$Y549,$Y549)</f>
        <v>0</v>
      </c>
      <c r="DD549" s="27">
        <f>IF($O549&gt;=DD$1,$S549+$Y549,$Y549)</f>
        <v>0</v>
      </c>
      <c r="DE549" s="27">
        <f>IF($O549&gt;=DE$1,$S549+$Y549,$Y549)</f>
        <v>0</v>
      </c>
      <c r="DF549" s="27">
        <f>IF($O549&gt;=DF$1,$S549+$Y549,$Y549)</f>
        <v>0</v>
      </c>
      <c r="DG549" s="27">
        <f>IF($O549&gt;=DG$1,$S549+$Y549,$Y549)</f>
        <v>0</v>
      </c>
      <c r="DH549" s="27">
        <f>IF($O549&gt;=DH$1,$S549+$Y549,$Y549)</f>
        <v>0</v>
      </c>
      <c r="DI549" s="27">
        <f>IF($O549&gt;=DI$1,$S549+$Y549,$Y549)</f>
        <v>0</v>
      </c>
      <c r="DJ549" s="27">
        <f>IF($O549&gt;=DJ$1,$S549+$Y549,$Y549)</f>
        <v>0</v>
      </c>
      <c r="DK549" s="27">
        <f>IF($O549&gt;=DK$1,$S549+$Y549,$Y549)</f>
        <v>0</v>
      </c>
      <c r="DL549" s="27">
        <f>IF($O549&gt;=DL$1,$S549+$Y549,$Y549)</f>
        <v>0</v>
      </c>
      <c r="DM549" s="27">
        <f>IF($O549&gt;=DM$1,$S549+$Y549,$Y549)</f>
        <v>0</v>
      </c>
      <c r="DN549" s="27">
        <f>IF($O549&gt;=DN$1,$S549+$Y549,$Y549)</f>
        <v>0</v>
      </c>
      <c r="DO549" s="27">
        <f>IF($O549&gt;=DO$1,$S549+$Y549,$Y549)</f>
        <v>0</v>
      </c>
      <c r="DP549" s="27">
        <f>IF($O549&gt;=DP$1,$S549+$Y549,$Y549)</f>
        <v>0</v>
      </c>
      <c r="DQ549" s="27">
        <f>IF($O549&gt;=DQ$1,$S549+$Y549,$Y549)</f>
        <v>0</v>
      </c>
      <c r="DR549" s="27">
        <f>IF($O549&gt;=DR$1,$S549+$Y549,$Y549)</f>
        <v>0</v>
      </c>
      <c r="DS549" s="27">
        <f>IF($O549&gt;=DS$1,$S549+$Y549,$Y549)</f>
        <v>0</v>
      </c>
      <c r="DT549" s="27">
        <f>IF($O549&gt;=DT$1,$S549+$Y549,$Y549)</f>
        <v>0</v>
      </c>
      <c r="DU549" s="27">
        <f>IF($O549&gt;=DU$1,$S549+$Y549,$Y549)</f>
        <v>0</v>
      </c>
      <c r="DV549" s="27">
        <f>IF($O549&gt;=DV$1,$S549+$Y549,$Y549)</f>
        <v>0</v>
      </c>
      <c r="DW549" s="27">
        <f>IF($O549&gt;=DW$1,$S549+$Y549,$Y549)</f>
        <v>0</v>
      </c>
      <c r="DX549" s="27">
        <f>IF($O549&gt;=DX$1,$S549+$Y549,$Y549)</f>
        <v>0</v>
      </c>
      <c r="DY549" s="27">
        <f>IF($O549&gt;=DY$1,$S549+$Y549,$Y549)</f>
        <v>0</v>
      </c>
      <c r="DZ549" s="27">
        <f>IF($O549&gt;=DZ$1,$S549+$Y549,$Y549)</f>
        <v>0</v>
      </c>
      <c r="EA549" s="27">
        <f>IF($O549&gt;=EA$1,$S549+$Y549,$Y549)</f>
        <v>0</v>
      </c>
      <c r="EB549" s="27">
        <f>IF($O549&gt;=EB$1,$S549+$Y549,$Y549)</f>
        <v>0</v>
      </c>
      <c r="EC549" s="27">
        <f>IF($O549&gt;=EC$1,$S549+$Y549,$Y549)</f>
        <v>0</v>
      </c>
      <c r="ED549" s="27">
        <f>IF($O549&gt;=ED$1,$S549+$Y549,$Y549)</f>
        <v>0</v>
      </c>
      <c r="EE549" s="27">
        <f>IF($O549&gt;=EE$1,$S549+$Y549,$Y549)</f>
        <v>0</v>
      </c>
      <c r="EF549" s="27">
        <f>IF($O549&gt;=EF$1,$S549+$Y549,$Y549)</f>
        <v>0</v>
      </c>
      <c r="EG549" s="27">
        <f>IF($O549&gt;=EG$1,$S549+$Y549,$Y549)</f>
        <v>0</v>
      </c>
      <c r="EH549" s="27">
        <f>IF($O549&gt;=EH$1,$S549+$Y549,$Y549)</f>
        <v>0</v>
      </c>
      <c r="EI549" s="27">
        <f>IF($O549&gt;=EI$1,$S549+$Y549,$Y549)</f>
        <v>0</v>
      </c>
      <c r="EJ549" s="27">
        <f>IF($O549&gt;=EJ$1,$S549+$Y549,$Y549)</f>
        <v>0</v>
      </c>
      <c r="EK549" s="27">
        <f>IF($O549&gt;=EK$1,$S549+$Y549,$Y549)</f>
        <v>0</v>
      </c>
      <c r="EL549" s="27">
        <f>IF($O549&gt;=EL$1,$S549+$Y549,$Y549)</f>
        <v>0</v>
      </c>
      <c r="EM549" s="27">
        <f>IF($O549&gt;=EM$1,$S549+$Y549,$Y549)</f>
        <v>0</v>
      </c>
      <c r="EN549" s="27">
        <f>IF($O549&gt;=EN$1,$S549+$Y549,$Y549)</f>
        <v>0</v>
      </c>
      <c r="EO549" s="27">
        <f>IF($O549&gt;=EO$1,$S549+$Y549,$Y549)</f>
        <v>0</v>
      </c>
      <c r="EP549" s="27">
        <f>IF($O549&gt;=EP$1,$S549+$Y549,$Y549)</f>
        <v>0</v>
      </c>
      <c r="EQ549" s="27">
        <f>IF($O549&gt;=EQ$1,$S549+$Y549,$Y549)</f>
        <v>0</v>
      </c>
      <c r="ER549" s="27">
        <f>IF($O549&gt;=ER$1,$S549+$Y549,$Y549)</f>
        <v>0</v>
      </c>
      <c r="ES549" s="27">
        <f>IF($O549&gt;=ES$1,$S549+$Y549,$Y549)</f>
        <v>0</v>
      </c>
      <c r="ET549" s="27">
        <f>IF($O549&gt;=ET$1,$S549+$Y549,$Y549)</f>
        <v>0</v>
      </c>
      <c r="EU549" s="27">
        <f>IF($O549&gt;=EU$1,$S549+$Y549,$Y549)</f>
        <v>0</v>
      </c>
      <c r="EV549" s="27">
        <f>IF($O549&gt;=EV$1,$S549,0)</f>
        <v>0</v>
      </c>
      <c r="EW549" s="27">
        <f>IF($O549&gt;=EW$1,$S549,0)</f>
        <v>0</v>
      </c>
      <c r="EX549" s="27">
        <f>IF($O549&gt;=EX$1,$S549,0)</f>
        <v>0</v>
      </c>
      <c r="EY549" s="27">
        <f>IF($O549&gt;=EY$1,$S549,0)</f>
        <v>0</v>
      </c>
      <c r="EZ549" s="27">
        <f>IF($O549&gt;=EZ$1,$S549,0)</f>
        <v>0</v>
      </c>
      <c r="FA549" s="27">
        <f>IF($O549&gt;=FA$1,$S549,0)</f>
        <v>0</v>
      </c>
      <c r="FB549" s="27">
        <f>IF($O549&gt;=FB$1,$S549,0)</f>
        <v>0</v>
      </c>
      <c r="FC549" s="27">
        <f>IF($O549&gt;=FC$1,$S549,0)</f>
        <v>0</v>
      </c>
      <c r="FD549" s="27">
        <f>IF($O549&gt;=FD$1,$S549,0)</f>
        <v>0</v>
      </c>
      <c r="FE549" s="27">
        <f>IF($O549&gt;=FE$1,$S549,0)</f>
        <v>0</v>
      </c>
      <c r="FF549" s="27">
        <f>IF($O549&gt;=FF$1,$S549,0)</f>
        <v>0</v>
      </c>
      <c r="FG549" s="27">
        <f>IF($O549&gt;=FG$1,$S549,0)</f>
        <v>0</v>
      </c>
      <c r="FH549" s="27">
        <f>IF($O549&gt;=FH$1,$S549,0)</f>
        <v>0</v>
      </c>
      <c r="FI549" s="27">
        <f>IF($O549&gt;=FI$1,$S549,0)</f>
        <v>0</v>
      </c>
      <c r="FJ549" s="27">
        <f>IF($O549&gt;=FJ$1,$S549,0)</f>
        <v>0</v>
      </c>
      <c r="FK549" s="27">
        <f>IF($O549&gt;=FK$1,$S549,0)</f>
        <v>0</v>
      </c>
      <c r="FL549" s="27">
        <f>IF($O549&gt;=FL$1,$S549,0)</f>
        <v>0</v>
      </c>
      <c r="FM549" s="27">
        <f>IF($O549&gt;=FM$1,$S549,0)</f>
        <v>0</v>
      </c>
      <c r="FN549" s="27">
        <f>IF($O549&gt;=FN$1,$S549,0)</f>
        <v>0</v>
      </c>
      <c r="FO549" s="27">
        <f>IF($O549&gt;=FO$1,$S549,0)</f>
        <v>0</v>
      </c>
      <c r="FP549" s="27">
        <f>IF($O549&gt;=FP$1,$S549,0)</f>
        <v>0</v>
      </c>
      <c r="FQ549" s="27">
        <f>IF($O549&gt;=FQ$1,$S549,0)</f>
        <v>0</v>
      </c>
      <c r="FR549" s="27">
        <f>IF($O549&gt;=FR$1,$S549,0)</f>
        <v>0</v>
      </c>
      <c r="FS549" s="27">
        <f>IF($O549&gt;=FS$1,$S549,0)</f>
        <v>0</v>
      </c>
      <c r="FT549" s="27">
        <f>IF($O549&gt;=FT$1,$S549,0)</f>
        <v>0</v>
      </c>
      <c r="FU549" s="27">
        <f>IF($O549&gt;=FU$1,$S549,0)</f>
        <v>0</v>
      </c>
      <c r="FV549" s="27">
        <f>IF($O549&gt;=FV$1,$S549,0)</f>
        <v>0</v>
      </c>
      <c r="FW549" s="27">
        <f>IF($O549&gt;=FW$1,$S549,0)</f>
        <v>0</v>
      </c>
      <c r="FX549" s="27">
        <f>IF($O549&gt;=FX$1,$S549,0)</f>
        <v>0</v>
      </c>
      <c r="FY549" s="27">
        <f>IF($O549&gt;=FY$1,$S549,0)</f>
        <v>0</v>
      </c>
      <c r="FZ549" s="27">
        <f>IF($O549&gt;=FZ$1,$S549,0)</f>
        <v>0</v>
      </c>
      <c r="GA549" s="27">
        <f>IF($O549&gt;=GA$1,$S549,0)</f>
        <v>0</v>
      </c>
      <c r="GB549" s="27">
        <f>IF($O549&gt;=GB$1,$S549,0)</f>
        <v>0</v>
      </c>
      <c r="GC549" s="27">
        <f>IF($O549&gt;=GC$1,$S549,0)</f>
        <v>0</v>
      </c>
      <c r="GD549" s="27">
        <f>IF($O549&gt;=GD$1,$S549,0)</f>
        <v>0</v>
      </c>
      <c r="GE549" s="27">
        <f>IF($O549&gt;=GE$1,$S549,0)</f>
        <v>0</v>
      </c>
      <c r="GF549" s="27">
        <f>IF($O549&gt;=GF$1,$S549,0)</f>
        <v>0</v>
      </c>
      <c r="GG549" s="27">
        <f>IF($O549&gt;=GG$1,$S549,0)</f>
        <v>0</v>
      </c>
      <c r="GH549" s="27">
        <f>IF($O549&gt;=GH$1,$S549,0)</f>
        <v>0</v>
      </c>
      <c r="GI549" s="27">
        <f>IF($O549&gt;=GI$1,$S549,0)</f>
        <v>0</v>
      </c>
      <c r="GJ549" s="27">
        <f>IF($O549&gt;=GJ$1,$S549,0)</f>
        <v>0</v>
      </c>
      <c r="GK549" s="27">
        <f>IF($O549&gt;=GK$1,$S549,0)</f>
        <v>0</v>
      </c>
      <c r="GL549" s="27">
        <f>IF($O549&gt;=GL$1,$S549,0)</f>
        <v>0</v>
      </c>
      <c r="GM549" s="27">
        <f>IF($O549&gt;=GM$1,$S549,0)</f>
        <v>0</v>
      </c>
      <c r="GN549" s="27">
        <f>IF($O549&gt;=GN$1,$S549,0)</f>
        <v>0</v>
      </c>
      <c r="GO549" s="27">
        <f>IF($O549&gt;=GO$1,$S549,0)</f>
        <v>0</v>
      </c>
      <c r="GP549" s="27">
        <f>IF($O549&gt;=GP$1,$S549,0)</f>
        <v>0</v>
      </c>
      <c r="GQ549" s="27">
        <f>IF($O549&gt;=GQ$1,$S549,0)</f>
        <v>0</v>
      </c>
      <c r="GR549" s="27">
        <f>IF($O549&gt;=GR$1,$S549,0)</f>
        <v>0</v>
      </c>
      <c r="GS549" s="27">
        <f>IF($O549&gt;=GS$1,$S549,0)</f>
        <v>0</v>
      </c>
      <c r="GT549" s="27">
        <f>IF($O549&gt;=GT$1,$S549,0)</f>
        <v>0</v>
      </c>
      <c r="GU549" s="27">
        <f>IF($O549&gt;=GU$1,$S549,0)</f>
        <v>0</v>
      </c>
      <c r="GV549" s="27">
        <f>IF($O549&gt;=GV$1,$S549,0)</f>
        <v>0</v>
      </c>
      <c r="GW549" s="27">
        <f>IF($O549&gt;=GW$1,$S549,0)</f>
        <v>0</v>
      </c>
      <c r="GX549" s="27">
        <f>IF($O549&gt;=GX$1,$S549,0)</f>
        <v>0</v>
      </c>
      <c r="GY549" s="27">
        <f>IF($O549&gt;=GY$1,$S549,0)</f>
        <v>0</v>
      </c>
      <c r="GZ549" s="27">
        <f>IF($O549&gt;=GZ$1,$S549,0)</f>
        <v>0</v>
      </c>
      <c r="HA549" s="27">
        <f>IF($O549&gt;=HA$1,$S549,0)</f>
        <v>0</v>
      </c>
      <c r="HB549" s="27">
        <f>IF($O549&gt;=HB$1,$S549,0)</f>
        <v>0</v>
      </c>
      <c r="HC549" s="27">
        <f>IF($O549&gt;=HC$1,$S549,0)</f>
        <v>0</v>
      </c>
    </row>
    <row r="550" spans="1:211">
      <c r="A550" s="3">
        <v>42714</v>
      </c>
      <c r="B550" s="3" t="s">
        <v>605</v>
      </c>
      <c r="C550" s="3" t="s">
        <v>525</v>
      </c>
      <c r="D550" s="3">
        <v>72</v>
      </c>
      <c r="E550" s="4">
        <v>33421</v>
      </c>
      <c r="F550" s="5">
        <v>26.986301369863014</v>
      </c>
      <c r="G550" s="3" t="s">
        <v>446</v>
      </c>
      <c r="H550" s="4">
        <v>17056</v>
      </c>
      <c r="I550" s="9" t="s">
        <v>825</v>
      </c>
      <c r="J550" s="5">
        <v>2863.22</v>
      </c>
      <c r="K550" s="31">
        <v>316</v>
      </c>
      <c r="L550" s="32">
        <v>27</v>
      </c>
      <c r="M550" s="33">
        <f>VLOOKUP(L550,FIND,3,TRUE)</f>
        <v>1.5</v>
      </c>
      <c r="N550" s="32">
        <f>IF(L550&gt;30,180,VLOOKUP(L550,TEMPO,2,FALSE))</f>
        <v>162</v>
      </c>
      <c r="O550" s="32">
        <f>IF(R550&gt;0,4,N550)</f>
        <v>162</v>
      </c>
      <c r="P550" s="96">
        <f>J550*M550*L550</f>
        <v>115960.41</v>
      </c>
      <c r="Q550" s="96">
        <f>10934.45*2</f>
        <v>21868.9</v>
      </c>
      <c r="R550" s="96">
        <f>IF(P550&lt;=Q550,P550/4,0)</f>
        <v>0</v>
      </c>
      <c r="S550" s="5">
        <f>IF(P550&gt;=Q550,P550/N550,0)</f>
        <v>715.80500000000006</v>
      </c>
      <c r="T550" s="3"/>
      <c r="U550" s="3">
        <f>IF(T550="",1,0)</f>
        <v>1</v>
      </c>
      <c r="V550" s="3">
        <v>51</v>
      </c>
      <c r="W550" s="5">
        <v>0</v>
      </c>
      <c r="X550" s="5">
        <v>402.65</v>
      </c>
      <c r="Y550" s="5">
        <f>X550*W550</f>
        <v>0</v>
      </c>
      <c r="Z550" s="5">
        <v>400</v>
      </c>
      <c r="AA550" s="5">
        <f>S550+Y550+Z550</f>
        <v>1115.8050000000001</v>
      </c>
      <c r="AB550" s="39">
        <f>(J550/12+J550/12*1.3333333333+450/12+J550/30*6/12+J550)*1.3+Y550+Z550+153.9</f>
        <v>5110.6308222118823</v>
      </c>
      <c r="AC550" s="39" t="s">
        <v>525</v>
      </c>
      <c r="AD550" s="39">
        <f>J550*1.3+400+153.9</f>
        <v>4276.0859999999993</v>
      </c>
      <c r="AE550" s="39">
        <f>SUMIFS('CUSTO MENSAL FUNC NOVO'!H:H,'CUSTO MENSAL FUNC NOVO'!A:A,'VALORES MENSAIS'!AC550)</f>
        <v>3407.2349000000004</v>
      </c>
      <c r="AF550" s="27">
        <f>IF($R550&gt;0,$R550,$S550)+$Y550+$Z550</f>
        <v>1115.8050000000001</v>
      </c>
      <c r="AG550" s="27">
        <f>IF($R550&gt;0,$R550,$S550)+$Y550+$Z550</f>
        <v>1115.8050000000001</v>
      </c>
      <c r="AH550" s="27">
        <f>IF($R550&gt;0,$R550,$S550)+$Y550+$Z550</f>
        <v>1115.8050000000001</v>
      </c>
      <c r="AI550" s="27">
        <f>IF($R550&gt;0,$R550,$S550)+$Y550+$Z550</f>
        <v>1115.8050000000001</v>
      </c>
      <c r="AJ550" s="27">
        <f>IF($O550&gt;=AJ$1,$S550+$Y550+$Z550,$Y550+$Z550)</f>
        <v>1115.8050000000001</v>
      </c>
      <c r="AK550" s="27">
        <f>IF($O550&gt;=AK$1,$S550+$Y550+$Z550,$Y550+$Z550)</f>
        <v>1115.8050000000001</v>
      </c>
      <c r="AL550" s="27">
        <f>IF($O550&gt;=AL$1,$S550+$Y550+$Z550,$Y550+$Z550)</f>
        <v>1115.8050000000001</v>
      </c>
      <c r="AM550" s="27">
        <f>IF($O550&gt;=AM$1,$S550+$Y550+$Z550,$Y550+$Z550)</f>
        <v>1115.8050000000001</v>
      </c>
      <c r="AN550" s="27">
        <f>IF($O550&gt;=AN$1,$S550+$Y550+$Z550,$Y550+$Z550)</f>
        <v>1115.8050000000001</v>
      </c>
      <c r="AO550" s="27">
        <f>IF($O550&gt;=AO$1,$S550+$Y550+$Z550,$Y550+$Z550)</f>
        <v>1115.8050000000001</v>
      </c>
      <c r="AP550" s="27">
        <f>IF($O550&gt;=AP$1,$S550+$Y550+$Z550,$Y550+$Z550)</f>
        <v>1115.8050000000001</v>
      </c>
      <c r="AQ550" s="27">
        <f>IF($O550&gt;=AQ$1,$S550+$Y550+$Z550,$Y550+$Z550)</f>
        <v>1115.8050000000001</v>
      </c>
      <c r="AR550" s="27">
        <f>IF($O550&gt;=AR$1,$S550+$Y550+$Z550,$Y550+$Z550)</f>
        <v>1115.8050000000001</v>
      </c>
      <c r="AS550" s="27">
        <f>IF($O550&gt;=AS$1,$S550+$Y550+$Z550,$Y550+$Z550)</f>
        <v>1115.8050000000001</v>
      </c>
      <c r="AT550" s="27">
        <f>IF($O550&gt;=AT$1,$S550+$Y550+$Z550,$Y550+$Z550)</f>
        <v>1115.8050000000001</v>
      </c>
      <c r="AU550" s="27">
        <f>IF($O550&gt;=AU$1,$S550+$Y550+$Z550,$Y550+$Z550)</f>
        <v>1115.8050000000001</v>
      </c>
      <c r="AV550" s="27">
        <f>IF($O550&gt;=AV$1,$S550+$Y550+$Z550,$Y550+$Z550)</f>
        <v>1115.8050000000001</v>
      </c>
      <c r="AW550" s="27">
        <f>IF($O550&gt;=AW$1,$S550+$Y550+$Z550,$Y550+$Z550)</f>
        <v>1115.8050000000001</v>
      </c>
      <c r="AX550" s="27">
        <f>IF($O550&gt;=AX$1,$S550+$Y550+$Z550,$Y550+$Z550)</f>
        <v>1115.8050000000001</v>
      </c>
      <c r="AY550" s="27">
        <f>IF($O550&gt;=AY$1,$S550+$Y550+$Z550,$Y550+$Z550)</f>
        <v>1115.8050000000001</v>
      </c>
      <c r="AZ550" s="27">
        <f>IF($O550&gt;=AZ$1,$S550+$Y550+$Z550,$Y550+$Z550)</f>
        <v>1115.8050000000001</v>
      </c>
      <c r="BA550" s="27">
        <f>IF($O550&gt;=BA$1,$S550+$Y550+$Z550,$Y550+$Z550)</f>
        <v>1115.8050000000001</v>
      </c>
      <c r="BB550" s="27">
        <f>IF($O550&gt;=BB$1,$S550+$Y550+$Z550,$Y550+$Z550)</f>
        <v>1115.8050000000001</v>
      </c>
      <c r="BC550" s="27">
        <f>IF($O550&gt;=BC$1,$S550+$Y550+$Z550,$Y550+$Z550)</f>
        <v>1115.8050000000001</v>
      </c>
      <c r="BD550" s="27">
        <f>IF($O550&gt;=BD$1,$S550+$Y550+$Z550,$Y550+$Z550)</f>
        <v>1115.8050000000001</v>
      </c>
      <c r="BE550" s="27">
        <f>IF($O550&gt;=BE$1,$S550+$Y550+$Z550,$Y550+$Z550)</f>
        <v>1115.8050000000001</v>
      </c>
      <c r="BF550" s="27">
        <f>IF($O550&gt;=BF$1,$S550+$Y550+$Z550,$Y550+$Z550)</f>
        <v>1115.8050000000001</v>
      </c>
      <c r="BG550" s="27">
        <f>IF($O550&gt;=BG$1,$S550+$Y550+$Z550,$Y550+$Z550)</f>
        <v>1115.8050000000001</v>
      </c>
      <c r="BH550" s="27">
        <f>IF($O550&gt;=BH$1,$S550+$Y550+$Z550,$Y550+$Z550)</f>
        <v>1115.8050000000001</v>
      </c>
      <c r="BI550" s="27">
        <f>IF($O550&gt;=BI$1,$S550+$Y550+$Z550,$Y550+$Z550)</f>
        <v>1115.8050000000001</v>
      </c>
      <c r="BJ550" s="27">
        <f>IF($O550&gt;=BJ$1,$S550+$Y550+$Z550,$Y550+$Z550)</f>
        <v>1115.8050000000001</v>
      </c>
      <c r="BK550" s="27">
        <f>IF($O550&gt;=BK$1,$S550+$Y550+$Z550,$Y550+$Z550)</f>
        <v>1115.8050000000001</v>
      </c>
      <c r="BL550" s="27">
        <f>IF($O550&gt;=BL$1,$S550+$Y550+$Z550,$Y550+$Z550)</f>
        <v>1115.8050000000001</v>
      </c>
      <c r="BM550" s="27">
        <f>IF($O550&gt;=BM$1,$S550+$Y550+$Z550,$Y550+$Z550)</f>
        <v>1115.8050000000001</v>
      </c>
      <c r="BN550" s="27">
        <f>IF($O550&gt;=BN$1,$S550+$Y550+$Z550,$Y550+$Z550)</f>
        <v>1115.8050000000001</v>
      </c>
      <c r="BO550" s="27">
        <f>IF($O550&gt;=BO$1,$S550+$Y550+$Z550,$Y550+$Z550)</f>
        <v>1115.8050000000001</v>
      </c>
      <c r="BP550" s="27">
        <f>IF($O550&gt;=BP$1,$S550+$Y550+$Z550,$Y550+$Z550)</f>
        <v>1115.8050000000001</v>
      </c>
      <c r="BQ550" s="27">
        <f>IF($O550&gt;=BQ$1,$S550+$Y550+$Z550,$Y550+$Z550)</f>
        <v>1115.8050000000001</v>
      </c>
      <c r="BR550" s="27">
        <f>IF($O550&gt;=BR$1,$S550+$Y550+$Z550,$Y550+$Z550)</f>
        <v>1115.8050000000001</v>
      </c>
      <c r="BS550" s="27">
        <f>IF($O550&gt;=BS$1,$S550+$Y550+$Z550,$Y550+$Z550)</f>
        <v>1115.8050000000001</v>
      </c>
      <c r="BT550" s="27">
        <f>IF($O550&gt;=BT$1,$S550+$Y550+$Z550,$Y550+$Z550)</f>
        <v>1115.8050000000001</v>
      </c>
      <c r="BU550" s="27">
        <f>IF($O550&gt;=BU$1,$S550+$Y550+$Z550,$Y550+$Z550)</f>
        <v>1115.8050000000001</v>
      </c>
      <c r="BV550" s="27">
        <f>IF($O550&gt;=BV$1,$S550+$Y550+$Z550,$Y550+$Z550)</f>
        <v>1115.8050000000001</v>
      </c>
      <c r="BW550" s="27">
        <f>IF($O550&gt;=BW$1,$S550+$Y550+$Z550,$Y550+$Z550)</f>
        <v>1115.8050000000001</v>
      </c>
      <c r="BX550" s="27">
        <f>IF($O550&gt;=BX$1,$S550+$Y550+$Z550,$Y550+$Z550)</f>
        <v>1115.8050000000001</v>
      </c>
      <c r="BY550" s="27">
        <f>IF($O550&gt;=BY$1,$S550+$Y550+$Z550,$Y550+$Z550)</f>
        <v>1115.8050000000001</v>
      </c>
      <c r="BZ550" s="27">
        <f>IF($O550&gt;=BZ$1,$S550+$Y550+$Z550,$Y550+$Z550)</f>
        <v>1115.8050000000001</v>
      </c>
      <c r="CA550" s="27">
        <f>IF($O550&gt;=CA$1,$S550+$Y550+$Z550,$Y550+$Z550)</f>
        <v>1115.8050000000001</v>
      </c>
      <c r="CB550" s="27">
        <f>IF($O550&gt;=CB$1,$S550+$Y550+$Z550,$Y550+$Z550)</f>
        <v>1115.8050000000001</v>
      </c>
      <c r="CC550" s="27">
        <f>IF($O550&gt;=CC$1,$S550+$Y550+$Z550,$Y550+$Z550)</f>
        <v>1115.8050000000001</v>
      </c>
      <c r="CD550" s="27">
        <f>IF($O550&gt;=CD$1,$S550+$Y550+$Z550,$Y550+$Z550)</f>
        <v>1115.8050000000001</v>
      </c>
      <c r="CE550" s="27">
        <f>IF($O550&gt;=CE$1,$S550+$Y550+$Z550,$Y550+$Z550)</f>
        <v>1115.8050000000001</v>
      </c>
      <c r="CF550" s="27">
        <f>IF($O550&gt;=CF$1,$S550+$Y550+$Z550,$Y550+$Z550)</f>
        <v>1115.8050000000001</v>
      </c>
      <c r="CG550" s="27">
        <f>IF($O550&gt;=CG$1,$S550+$Y550+$Z550,$Y550+$Z550)</f>
        <v>1115.8050000000001</v>
      </c>
      <c r="CH550" s="27">
        <f>IF($O550&gt;=CH$1,$S550+$Y550+$Z550,$Y550+$Z550)</f>
        <v>1115.8050000000001</v>
      </c>
      <c r="CI550" s="27">
        <f>IF($O550&gt;=CI$1,$S550+$Y550+$Z550,$Y550+$Z550)</f>
        <v>1115.8050000000001</v>
      </c>
      <c r="CJ550" s="27">
        <f>IF($O550&gt;=CJ$1,$S550+$Y550+$Z550,$Y550+$Z550)</f>
        <v>1115.8050000000001</v>
      </c>
      <c r="CK550" s="27">
        <f>IF($O550&gt;=CK$1,$S550+$Y550+$Z550,$Y550+$Z550)</f>
        <v>1115.8050000000001</v>
      </c>
      <c r="CL550" s="27">
        <f>IF($O550&gt;=CL$1,$S550+$Y550+$Z550,$Y550+$Z550)</f>
        <v>1115.8050000000001</v>
      </c>
      <c r="CM550" s="27">
        <f>IF($O550&gt;=CM$1,$S550+$Y550+$Z550,$Y550+$Z550)</f>
        <v>1115.8050000000001</v>
      </c>
      <c r="CN550" s="27">
        <f>IF($O550&gt;=CN$1,$S550+$Y550,$Y550)</f>
        <v>715.80500000000006</v>
      </c>
      <c r="CO550" s="27">
        <f>IF($O550&gt;=CO$1,$S550+$Y550,$Y550)</f>
        <v>715.80500000000006</v>
      </c>
      <c r="CP550" s="27">
        <f>IF($O550&gt;=CP$1,$S550+$Y550,$Y550)</f>
        <v>715.80500000000006</v>
      </c>
      <c r="CQ550" s="27">
        <f>IF($O550&gt;=CQ$1,$S550+$Y550,$Y550)</f>
        <v>715.80500000000006</v>
      </c>
      <c r="CR550" s="27">
        <f>IF($O550&gt;=CR$1,$S550+$Y550,$Y550)</f>
        <v>715.80500000000006</v>
      </c>
      <c r="CS550" s="27">
        <f>IF($O550&gt;=CS$1,$S550+$Y550,$Y550)</f>
        <v>715.80500000000006</v>
      </c>
      <c r="CT550" s="27">
        <f>IF($O550&gt;=CT$1,$S550+$Y550,$Y550)</f>
        <v>715.80500000000006</v>
      </c>
      <c r="CU550" s="27">
        <f>IF($O550&gt;=CU$1,$S550+$Y550,$Y550)</f>
        <v>715.80500000000006</v>
      </c>
      <c r="CV550" s="27">
        <f>IF($O550&gt;=CV$1,$S550+$Y550,$Y550)</f>
        <v>715.80500000000006</v>
      </c>
      <c r="CW550" s="27">
        <f>IF($O550&gt;=CW$1,$S550+$Y550,$Y550)</f>
        <v>715.80500000000006</v>
      </c>
      <c r="CX550" s="27">
        <f>IF($O550&gt;=CX$1,$S550+$Y550,$Y550)</f>
        <v>715.80500000000006</v>
      </c>
      <c r="CY550" s="27">
        <f>IF($O550&gt;=CY$1,$S550+$Y550,$Y550)</f>
        <v>715.80500000000006</v>
      </c>
      <c r="CZ550" s="27">
        <f>IF($O550&gt;=CZ$1,$S550+$Y550,$Y550)</f>
        <v>715.80500000000006</v>
      </c>
      <c r="DA550" s="27">
        <f>IF($O550&gt;=DA$1,$S550+$Y550,$Y550)</f>
        <v>715.80500000000006</v>
      </c>
      <c r="DB550" s="27">
        <f>IF($O550&gt;=DB$1,$S550+$Y550,$Y550)</f>
        <v>715.80500000000006</v>
      </c>
      <c r="DC550" s="27">
        <f>IF($O550&gt;=DC$1,$S550+$Y550,$Y550)</f>
        <v>715.80500000000006</v>
      </c>
      <c r="DD550" s="27">
        <f>IF($O550&gt;=DD$1,$S550+$Y550,$Y550)</f>
        <v>715.80500000000006</v>
      </c>
      <c r="DE550" s="27">
        <f>IF($O550&gt;=DE$1,$S550+$Y550,$Y550)</f>
        <v>715.80500000000006</v>
      </c>
      <c r="DF550" s="27">
        <f>IF($O550&gt;=DF$1,$S550+$Y550,$Y550)</f>
        <v>715.80500000000006</v>
      </c>
      <c r="DG550" s="27">
        <f>IF($O550&gt;=DG$1,$S550+$Y550,$Y550)</f>
        <v>715.80500000000006</v>
      </c>
      <c r="DH550" s="27">
        <f>IF($O550&gt;=DH$1,$S550+$Y550,$Y550)</f>
        <v>715.80500000000006</v>
      </c>
      <c r="DI550" s="27">
        <f>IF($O550&gt;=DI$1,$S550+$Y550,$Y550)</f>
        <v>715.80500000000006</v>
      </c>
      <c r="DJ550" s="27">
        <f>IF($O550&gt;=DJ$1,$S550+$Y550,$Y550)</f>
        <v>715.80500000000006</v>
      </c>
      <c r="DK550" s="27">
        <f>IF($O550&gt;=DK$1,$S550+$Y550,$Y550)</f>
        <v>715.80500000000006</v>
      </c>
      <c r="DL550" s="27">
        <f>IF($O550&gt;=DL$1,$S550+$Y550,$Y550)</f>
        <v>715.80500000000006</v>
      </c>
      <c r="DM550" s="27">
        <f>IF($O550&gt;=DM$1,$S550+$Y550,$Y550)</f>
        <v>715.80500000000006</v>
      </c>
      <c r="DN550" s="27">
        <f>IF($O550&gt;=DN$1,$S550+$Y550,$Y550)</f>
        <v>715.80500000000006</v>
      </c>
      <c r="DO550" s="27">
        <f>IF($O550&gt;=DO$1,$S550+$Y550,$Y550)</f>
        <v>715.80500000000006</v>
      </c>
      <c r="DP550" s="27">
        <f>IF($O550&gt;=DP$1,$S550+$Y550,$Y550)</f>
        <v>715.80500000000006</v>
      </c>
      <c r="DQ550" s="27">
        <f>IF($O550&gt;=DQ$1,$S550+$Y550,$Y550)</f>
        <v>715.80500000000006</v>
      </c>
      <c r="DR550" s="27">
        <f>IF($O550&gt;=DR$1,$S550+$Y550,$Y550)</f>
        <v>715.80500000000006</v>
      </c>
      <c r="DS550" s="27">
        <f>IF($O550&gt;=DS$1,$S550+$Y550,$Y550)</f>
        <v>715.80500000000006</v>
      </c>
      <c r="DT550" s="27">
        <f>IF($O550&gt;=DT$1,$S550+$Y550,$Y550)</f>
        <v>715.80500000000006</v>
      </c>
      <c r="DU550" s="27">
        <f>IF($O550&gt;=DU$1,$S550+$Y550,$Y550)</f>
        <v>715.80500000000006</v>
      </c>
      <c r="DV550" s="27">
        <f>IF($O550&gt;=DV$1,$S550+$Y550,$Y550)</f>
        <v>715.80500000000006</v>
      </c>
      <c r="DW550" s="27">
        <f>IF($O550&gt;=DW$1,$S550+$Y550,$Y550)</f>
        <v>715.80500000000006</v>
      </c>
      <c r="DX550" s="27">
        <f>IF($O550&gt;=DX$1,$S550+$Y550,$Y550)</f>
        <v>715.80500000000006</v>
      </c>
      <c r="DY550" s="27">
        <f>IF($O550&gt;=DY$1,$S550+$Y550,$Y550)</f>
        <v>715.80500000000006</v>
      </c>
      <c r="DZ550" s="27">
        <f>IF($O550&gt;=DZ$1,$S550+$Y550,$Y550)</f>
        <v>715.80500000000006</v>
      </c>
      <c r="EA550" s="27">
        <f>IF($O550&gt;=EA$1,$S550+$Y550,$Y550)</f>
        <v>715.80500000000006</v>
      </c>
      <c r="EB550" s="27">
        <f>IF($O550&gt;=EB$1,$S550+$Y550,$Y550)</f>
        <v>715.80500000000006</v>
      </c>
      <c r="EC550" s="27">
        <f>IF($O550&gt;=EC$1,$S550+$Y550,$Y550)</f>
        <v>715.80500000000006</v>
      </c>
      <c r="ED550" s="27">
        <f>IF($O550&gt;=ED$1,$S550+$Y550,$Y550)</f>
        <v>715.80500000000006</v>
      </c>
      <c r="EE550" s="27">
        <f>IF($O550&gt;=EE$1,$S550+$Y550,$Y550)</f>
        <v>715.80500000000006</v>
      </c>
      <c r="EF550" s="27">
        <f>IF($O550&gt;=EF$1,$S550+$Y550,$Y550)</f>
        <v>715.80500000000006</v>
      </c>
      <c r="EG550" s="27">
        <f>IF($O550&gt;=EG$1,$S550+$Y550,$Y550)</f>
        <v>715.80500000000006</v>
      </c>
      <c r="EH550" s="27">
        <f>IF($O550&gt;=EH$1,$S550+$Y550,$Y550)</f>
        <v>715.80500000000006</v>
      </c>
      <c r="EI550" s="27">
        <f>IF($O550&gt;=EI$1,$S550+$Y550,$Y550)</f>
        <v>715.80500000000006</v>
      </c>
      <c r="EJ550" s="27">
        <f>IF($O550&gt;=EJ$1,$S550+$Y550,$Y550)</f>
        <v>715.80500000000006</v>
      </c>
      <c r="EK550" s="27">
        <f>IF($O550&gt;=EK$1,$S550+$Y550,$Y550)</f>
        <v>715.80500000000006</v>
      </c>
      <c r="EL550" s="27">
        <f>IF($O550&gt;=EL$1,$S550+$Y550,$Y550)</f>
        <v>715.80500000000006</v>
      </c>
      <c r="EM550" s="27">
        <f>IF($O550&gt;=EM$1,$S550+$Y550,$Y550)</f>
        <v>715.80500000000006</v>
      </c>
      <c r="EN550" s="27">
        <f>IF($O550&gt;=EN$1,$S550+$Y550,$Y550)</f>
        <v>715.80500000000006</v>
      </c>
      <c r="EO550" s="27">
        <f>IF($O550&gt;=EO$1,$S550+$Y550,$Y550)</f>
        <v>715.80500000000006</v>
      </c>
      <c r="EP550" s="27">
        <f>IF($O550&gt;=EP$1,$S550+$Y550,$Y550)</f>
        <v>715.80500000000006</v>
      </c>
      <c r="EQ550" s="27">
        <f>IF($O550&gt;=EQ$1,$S550+$Y550,$Y550)</f>
        <v>715.80500000000006</v>
      </c>
      <c r="ER550" s="27">
        <f>IF($O550&gt;=ER$1,$S550+$Y550,$Y550)</f>
        <v>715.80500000000006</v>
      </c>
      <c r="ES550" s="27">
        <f>IF($O550&gt;=ES$1,$S550+$Y550,$Y550)</f>
        <v>715.80500000000006</v>
      </c>
      <c r="ET550" s="27">
        <f>IF($O550&gt;=ET$1,$S550+$Y550,$Y550)</f>
        <v>715.80500000000006</v>
      </c>
      <c r="EU550" s="27">
        <f>IF($O550&gt;=EU$1,$S550+$Y550,$Y550)</f>
        <v>715.80500000000006</v>
      </c>
      <c r="EV550" s="27">
        <f>IF($O550&gt;=EV$1,$S550,0)</f>
        <v>715.80500000000006</v>
      </c>
      <c r="EW550" s="27">
        <f>IF($O550&gt;=EW$1,$S550,0)</f>
        <v>715.80500000000006</v>
      </c>
      <c r="EX550" s="27">
        <f>IF($O550&gt;=EX$1,$S550,0)</f>
        <v>715.80500000000006</v>
      </c>
      <c r="EY550" s="27">
        <f>IF($O550&gt;=EY$1,$S550,0)</f>
        <v>715.80500000000006</v>
      </c>
      <c r="EZ550" s="27">
        <f>IF($O550&gt;=EZ$1,$S550,0)</f>
        <v>715.80500000000006</v>
      </c>
      <c r="FA550" s="27">
        <f>IF($O550&gt;=FA$1,$S550,0)</f>
        <v>715.80500000000006</v>
      </c>
      <c r="FB550" s="27">
        <f>IF($O550&gt;=FB$1,$S550,0)</f>
        <v>715.80500000000006</v>
      </c>
      <c r="FC550" s="27">
        <f>IF($O550&gt;=FC$1,$S550,0)</f>
        <v>715.80500000000006</v>
      </c>
      <c r="FD550" s="27">
        <f>IF($O550&gt;=FD$1,$S550,0)</f>
        <v>715.80500000000006</v>
      </c>
      <c r="FE550" s="27">
        <f>IF($O550&gt;=FE$1,$S550,0)</f>
        <v>715.80500000000006</v>
      </c>
      <c r="FF550" s="27">
        <f>IF($O550&gt;=FF$1,$S550,0)</f>
        <v>715.80500000000006</v>
      </c>
      <c r="FG550" s="27">
        <f>IF($O550&gt;=FG$1,$S550,0)</f>
        <v>715.80500000000006</v>
      </c>
      <c r="FH550" s="27">
        <f>IF($O550&gt;=FH$1,$S550,0)</f>
        <v>715.80500000000006</v>
      </c>
      <c r="FI550" s="27">
        <f>IF($O550&gt;=FI$1,$S550,0)</f>
        <v>715.80500000000006</v>
      </c>
      <c r="FJ550" s="27">
        <f>IF($O550&gt;=FJ$1,$S550,0)</f>
        <v>715.80500000000006</v>
      </c>
      <c r="FK550" s="27">
        <f>IF($O550&gt;=FK$1,$S550,0)</f>
        <v>715.80500000000006</v>
      </c>
      <c r="FL550" s="27">
        <f>IF($O550&gt;=FL$1,$S550,0)</f>
        <v>715.80500000000006</v>
      </c>
      <c r="FM550" s="27">
        <f>IF($O550&gt;=FM$1,$S550,0)</f>
        <v>715.80500000000006</v>
      </c>
      <c r="FN550" s="27">
        <f>IF($O550&gt;=FN$1,$S550,0)</f>
        <v>715.80500000000006</v>
      </c>
      <c r="FO550" s="27">
        <f>IF($O550&gt;=FO$1,$S550,0)</f>
        <v>715.80500000000006</v>
      </c>
      <c r="FP550" s="27">
        <f>IF($O550&gt;=FP$1,$S550,0)</f>
        <v>715.80500000000006</v>
      </c>
      <c r="FQ550" s="27">
        <f>IF($O550&gt;=FQ$1,$S550,0)</f>
        <v>715.80500000000006</v>
      </c>
      <c r="FR550" s="27">
        <f>IF($O550&gt;=FR$1,$S550,0)</f>
        <v>715.80500000000006</v>
      </c>
      <c r="FS550" s="27">
        <f>IF($O550&gt;=FS$1,$S550,0)</f>
        <v>715.80500000000006</v>
      </c>
      <c r="FT550" s="27">
        <f>IF($O550&gt;=FT$1,$S550,0)</f>
        <v>715.80500000000006</v>
      </c>
      <c r="FU550" s="27">
        <f>IF($O550&gt;=FU$1,$S550,0)</f>
        <v>715.80500000000006</v>
      </c>
      <c r="FV550" s="27">
        <f>IF($O550&gt;=FV$1,$S550,0)</f>
        <v>715.80500000000006</v>
      </c>
      <c r="FW550" s="27">
        <f>IF($O550&gt;=FW$1,$S550,0)</f>
        <v>715.80500000000006</v>
      </c>
      <c r="FX550" s="27">
        <f>IF($O550&gt;=FX$1,$S550,0)</f>
        <v>715.80500000000006</v>
      </c>
      <c r="FY550" s="27">
        <f>IF($O550&gt;=FY$1,$S550,0)</f>
        <v>715.80500000000006</v>
      </c>
      <c r="FZ550" s="27">
        <f>IF($O550&gt;=FZ$1,$S550,0)</f>
        <v>715.80500000000006</v>
      </c>
      <c r="GA550" s="27">
        <f>IF($O550&gt;=GA$1,$S550,0)</f>
        <v>715.80500000000006</v>
      </c>
      <c r="GB550" s="27">
        <f>IF($O550&gt;=GB$1,$S550,0)</f>
        <v>715.80500000000006</v>
      </c>
      <c r="GC550" s="27">
        <f>IF($O550&gt;=GC$1,$S550,0)</f>
        <v>715.80500000000006</v>
      </c>
      <c r="GD550" s="27">
        <f>IF($O550&gt;=GD$1,$S550,0)</f>
        <v>715.80500000000006</v>
      </c>
      <c r="GE550" s="27">
        <f>IF($O550&gt;=GE$1,$S550,0)</f>
        <v>715.80500000000006</v>
      </c>
      <c r="GF550" s="27">
        <f>IF($O550&gt;=GF$1,$S550,0)</f>
        <v>715.80500000000006</v>
      </c>
      <c r="GG550" s="27">
        <f>IF($O550&gt;=GG$1,$S550,0)</f>
        <v>715.80500000000006</v>
      </c>
      <c r="GH550" s="27">
        <f>IF($O550&gt;=GH$1,$S550,0)</f>
        <v>715.80500000000006</v>
      </c>
      <c r="GI550" s="27">
        <f>IF($O550&gt;=GI$1,$S550,0)</f>
        <v>715.80500000000006</v>
      </c>
      <c r="GJ550" s="27">
        <f>IF($O550&gt;=GJ$1,$S550,0)</f>
        <v>715.80500000000006</v>
      </c>
      <c r="GK550" s="27">
        <f>IF($O550&gt;=GK$1,$S550,0)</f>
        <v>715.80500000000006</v>
      </c>
      <c r="GL550" s="27">
        <f>IF($O550&gt;=GL$1,$S550,0)</f>
        <v>0</v>
      </c>
      <c r="GM550" s="27">
        <f>IF($O550&gt;=GM$1,$S550,0)</f>
        <v>0</v>
      </c>
      <c r="GN550" s="27">
        <f>IF($O550&gt;=GN$1,$S550,0)</f>
        <v>0</v>
      </c>
      <c r="GO550" s="27">
        <f>IF($O550&gt;=GO$1,$S550,0)</f>
        <v>0</v>
      </c>
      <c r="GP550" s="27">
        <f>IF($O550&gt;=GP$1,$S550,0)</f>
        <v>0</v>
      </c>
      <c r="GQ550" s="27">
        <f>IF($O550&gt;=GQ$1,$S550,0)</f>
        <v>0</v>
      </c>
      <c r="GR550" s="27">
        <f>IF($O550&gt;=GR$1,$S550,0)</f>
        <v>0</v>
      </c>
      <c r="GS550" s="27">
        <f>IF($O550&gt;=GS$1,$S550,0)</f>
        <v>0</v>
      </c>
      <c r="GT550" s="27">
        <f>IF($O550&gt;=GT$1,$S550,0)</f>
        <v>0</v>
      </c>
      <c r="GU550" s="27">
        <f>IF($O550&gt;=GU$1,$S550,0)</f>
        <v>0</v>
      </c>
      <c r="GV550" s="27">
        <f>IF($O550&gt;=GV$1,$S550,0)</f>
        <v>0</v>
      </c>
      <c r="GW550" s="27">
        <f>IF($O550&gt;=GW$1,$S550,0)</f>
        <v>0</v>
      </c>
      <c r="GX550" s="27">
        <f>IF($O550&gt;=GX$1,$S550,0)</f>
        <v>0</v>
      </c>
      <c r="GY550" s="27">
        <f>IF($O550&gt;=GY$1,$S550,0)</f>
        <v>0</v>
      </c>
      <c r="GZ550" s="27">
        <f>IF($O550&gt;=GZ$1,$S550,0)</f>
        <v>0</v>
      </c>
      <c r="HA550" s="27">
        <f>IF($O550&gt;=HA$1,$S550,0)</f>
        <v>0</v>
      </c>
      <c r="HB550" s="27">
        <f>IF($O550&gt;=HB$1,$S550,0)</f>
        <v>0</v>
      </c>
      <c r="HC550" s="27">
        <f>IF($O550&gt;=HC$1,$S550,0)</f>
        <v>0</v>
      </c>
    </row>
    <row r="551" spans="1:211">
      <c r="A551" s="3">
        <v>88579</v>
      </c>
      <c r="B551" s="3" t="s">
        <v>503</v>
      </c>
      <c r="C551" s="3" t="s">
        <v>450</v>
      </c>
      <c r="D551" s="3">
        <v>55</v>
      </c>
      <c r="E551" s="4">
        <v>37013</v>
      </c>
      <c r="F551" s="5">
        <v>17.145205479452056</v>
      </c>
      <c r="G551" s="3" t="s">
        <v>446</v>
      </c>
      <c r="H551" s="4">
        <v>23217</v>
      </c>
      <c r="I551" s="9" t="s">
        <v>825</v>
      </c>
      <c r="J551" s="5">
        <v>3746.32</v>
      </c>
      <c r="K551" s="31">
        <v>316</v>
      </c>
      <c r="L551" s="32">
        <v>17</v>
      </c>
      <c r="M551" s="33">
        <f>VLOOKUP(L551,FIND,3,TRUE)</f>
        <v>1.2</v>
      </c>
      <c r="N551" s="32">
        <f>IF(L551&gt;30,180,VLOOKUP(L551,TEMPO,2,FALSE))</f>
        <v>102</v>
      </c>
      <c r="O551" s="32">
        <f>IF(R551&gt;0,4,N551)</f>
        <v>102</v>
      </c>
      <c r="P551" s="96">
        <f>J551*M551*L551</f>
        <v>76424.928</v>
      </c>
      <c r="Q551" s="96">
        <f>10934.45*2</f>
        <v>21868.9</v>
      </c>
      <c r="R551" s="96">
        <f>IF(P551&lt;=Q551,P551/4,0)</f>
        <v>0</v>
      </c>
      <c r="S551" s="5">
        <f>IF(P551&gt;=Q551,P551/N551,0)</f>
        <v>749.26400000000001</v>
      </c>
      <c r="T551" s="3"/>
      <c r="U551" s="3">
        <f>IF(T551="",1,0)</f>
        <v>1</v>
      </c>
      <c r="V551" s="3">
        <v>90</v>
      </c>
      <c r="W551" s="5">
        <v>0</v>
      </c>
      <c r="X551" s="5">
        <v>245.73</v>
      </c>
      <c r="Y551" s="5">
        <f>X551*W551</f>
        <v>0</v>
      </c>
      <c r="Z551" s="5">
        <v>400</v>
      </c>
      <c r="AA551" s="5">
        <f>S551+Y551+Z551</f>
        <v>1149.2640000000001</v>
      </c>
      <c r="AB551" s="39">
        <f>(J551/12+J551/12*1.3333333333+450/12+J551/30*6/12+J551)*1.3+Y551+Z551+153.9</f>
        <v>6501.0227110975829</v>
      </c>
      <c r="AC551" s="39" t="s">
        <v>450</v>
      </c>
      <c r="AD551" s="39">
        <f>J551*1.3+400+153.9</f>
        <v>5424.116</v>
      </c>
      <c r="AE551" s="39">
        <f>SUMIFS('CUSTO MENSAL FUNC NOVO'!H:H,'CUSTO MENSAL FUNC NOVO'!A:A,'VALORES MENSAIS'!AC551)</f>
        <v>3296.25</v>
      </c>
      <c r="AF551" s="27">
        <f>IF($R551&gt;0,$R551,$S551)+$Y551+$Z551</f>
        <v>1149.2640000000001</v>
      </c>
      <c r="AG551" s="27">
        <f>IF($R551&gt;0,$R551,$S551)+$Y551+$Z551</f>
        <v>1149.2640000000001</v>
      </c>
      <c r="AH551" s="27">
        <f>IF($R551&gt;0,$R551,$S551)+$Y551+$Z551</f>
        <v>1149.2640000000001</v>
      </c>
      <c r="AI551" s="27">
        <f>IF($R551&gt;0,$R551,$S551)+$Y551+$Z551</f>
        <v>1149.2640000000001</v>
      </c>
      <c r="AJ551" s="27">
        <f>IF($O551&gt;=AJ$1,$S551+$Y551+$Z551,$Y551+$Z551)</f>
        <v>1149.2640000000001</v>
      </c>
      <c r="AK551" s="27">
        <f>IF($O551&gt;=AK$1,$S551+$Y551+$Z551,$Y551+$Z551)</f>
        <v>1149.2640000000001</v>
      </c>
      <c r="AL551" s="27">
        <f>IF($O551&gt;=AL$1,$S551+$Y551+$Z551,$Y551+$Z551)</f>
        <v>1149.2640000000001</v>
      </c>
      <c r="AM551" s="27">
        <f>IF($O551&gt;=AM$1,$S551+$Y551+$Z551,$Y551+$Z551)</f>
        <v>1149.2640000000001</v>
      </c>
      <c r="AN551" s="27">
        <f>IF($O551&gt;=AN$1,$S551+$Y551+$Z551,$Y551+$Z551)</f>
        <v>1149.2640000000001</v>
      </c>
      <c r="AO551" s="27">
        <f>IF($O551&gt;=AO$1,$S551+$Y551+$Z551,$Y551+$Z551)</f>
        <v>1149.2640000000001</v>
      </c>
      <c r="AP551" s="27">
        <f>IF($O551&gt;=AP$1,$S551+$Y551+$Z551,$Y551+$Z551)</f>
        <v>1149.2640000000001</v>
      </c>
      <c r="AQ551" s="27">
        <f>IF($O551&gt;=AQ$1,$S551+$Y551+$Z551,$Y551+$Z551)</f>
        <v>1149.2640000000001</v>
      </c>
      <c r="AR551" s="27">
        <f>IF($O551&gt;=AR$1,$S551+$Y551+$Z551,$Y551+$Z551)</f>
        <v>1149.2640000000001</v>
      </c>
      <c r="AS551" s="27">
        <f>IF($O551&gt;=AS$1,$S551+$Y551+$Z551,$Y551+$Z551)</f>
        <v>1149.2640000000001</v>
      </c>
      <c r="AT551" s="27">
        <f>IF($O551&gt;=AT$1,$S551+$Y551+$Z551,$Y551+$Z551)</f>
        <v>1149.2640000000001</v>
      </c>
      <c r="AU551" s="27">
        <f>IF($O551&gt;=AU$1,$S551+$Y551+$Z551,$Y551+$Z551)</f>
        <v>1149.2640000000001</v>
      </c>
      <c r="AV551" s="27">
        <f>IF($O551&gt;=AV$1,$S551+$Y551+$Z551,$Y551+$Z551)</f>
        <v>1149.2640000000001</v>
      </c>
      <c r="AW551" s="27">
        <f>IF($O551&gt;=AW$1,$S551+$Y551+$Z551,$Y551+$Z551)</f>
        <v>1149.2640000000001</v>
      </c>
      <c r="AX551" s="27">
        <f>IF($O551&gt;=AX$1,$S551+$Y551+$Z551,$Y551+$Z551)</f>
        <v>1149.2640000000001</v>
      </c>
      <c r="AY551" s="27">
        <f>IF($O551&gt;=AY$1,$S551+$Y551+$Z551,$Y551+$Z551)</f>
        <v>1149.2640000000001</v>
      </c>
      <c r="AZ551" s="27">
        <f>IF($O551&gt;=AZ$1,$S551+$Y551+$Z551,$Y551+$Z551)</f>
        <v>1149.2640000000001</v>
      </c>
      <c r="BA551" s="27">
        <f>IF($O551&gt;=BA$1,$S551+$Y551+$Z551,$Y551+$Z551)</f>
        <v>1149.2640000000001</v>
      </c>
      <c r="BB551" s="27">
        <f>IF($O551&gt;=BB$1,$S551+$Y551+$Z551,$Y551+$Z551)</f>
        <v>1149.2640000000001</v>
      </c>
      <c r="BC551" s="27">
        <f>IF($O551&gt;=BC$1,$S551+$Y551+$Z551,$Y551+$Z551)</f>
        <v>1149.2640000000001</v>
      </c>
      <c r="BD551" s="27">
        <f>IF($O551&gt;=BD$1,$S551+$Y551+$Z551,$Y551+$Z551)</f>
        <v>1149.2640000000001</v>
      </c>
      <c r="BE551" s="27">
        <f>IF($O551&gt;=BE$1,$S551+$Y551+$Z551,$Y551+$Z551)</f>
        <v>1149.2640000000001</v>
      </c>
      <c r="BF551" s="27">
        <f>IF($O551&gt;=BF$1,$S551+$Y551+$Z551,$Y551+$Z551)</f>
        <v>1149.2640000000001</v>
      </c>
      <c r="BG551" s="27">
        <f>IF($O551&gt;=BG$1,$S551+$Y551+$Z551,$Y551+$Z551)</f>
        <v>1149.2640000000001</v>
      </c>
      <c r="BH551" s="27">
        <f>IF($O551&gt;=BH$1,$S551+$Y551+$Z551,$Y551+$Z551)</f>
        <v>1149.2640000000001</v>
      </c>
      <c r="BI551" s="27">
        <f>IF($O551&gt;=BI$1,$S551+$Y551+$Z551,$Y551+$Z551)</f>
        <v>1149.2640000000001</v>
      </c>
      <c r="BJ551" s="27">
        <f>IF($O551&gt;=BJ$1,$S551+$Y551+$Z551,$Y551+$Z551)</f>
        <v>1149.2640000000001</v>
      </c>
      <c r="BK551" s="27">
        <f>IF($O551&gt;=BK$1,$S551+$Y551+$Z551,$Y551+$Z551)</f>
        <v>1149.2640000000001</v>
      </c>
      <c r="BL551" s="27">
        <f>IF($O551&gt;=BL$1,$S551+$Y551+$Z551,$Y551+$Z551)</f>
        <v>1149.2640000000001</v>
      </c>
      <c r="BM551" s="27">
        <f>IF($O551&gt;=BM$1,$S551+$Y551+$Z551,$Y551+$Z551)</f>
        <v>1149.2640000000001</v>
      </c>
      <c r="BN551" s="27">
        <f>IF($O551&gt;=BN$1,$S551+$Y551+$Z551,$Y551+$Z551)</f>
        <v>1149.2640000000001</v>
      </c>
      <c r="BO551" s="27">
        <f>IF($O551&gt;=BO$1,$S551+$Y551+$Z551,$Y551+$Z551)</f>
        <v>1149.2640000000001</v>
      </c>
      <c r="BP551" s="27">
        <f>IF($O551&gt;=BP$1,$S551+$Y551+$Z551,$Y551+$Z551)</f>
        <v>1149.2640000000001</v>
      </c>
      <c r="BQ551" s="27">
        <f>IF($O551&gt;=BQ$1,$S551+$Y551+$Z551,$Y551+$Z551)</f>
        <v>1149.2640000000001</v>
      </c>
      <c r="BR551" s="27">
        <f>IF($O551&gt;=BR$1,$S551+$Y551+$Z551,$Y551+$Z551)</f>
        <v>1149.2640000000001</v>
      </c>
      <c r="BS551" s="27">
        <f>IF($O551&gt;=BS$1,$S551+$Y551+$Z551,$Y551+$Z551)</f>
        <v>1149.2640000000001</v>
      </c>
      <c r="BT551" s="27">
        <f>IF($O551&gt;=BT$1,$S551+$Y551+$Z551,$Y551+$Z551)</f>
        <v>1149.2640000000001</v>
      </c>
      <c r="BU551" s="27">
        <f>IF($O551&gt;=BU$1,$S551+$Y551+$Z551,$Y551+$Z551)</f>
        <v>1149.2640000000001</v>
      </c>
      <c r="BV551" s="27">
        <f>IF($O551&gt;=BV$1,$S551+$Y551+$Z551,$Y551+$Z551)</f>
        <v>1149.2640000000001</v>
      </c>
      <c r="BW551" s="27">
        <f>IF($O551&gt;=BW$1,$S551+$Y551+$Z551,$Y551+$Z551)</f>
        <v>1149.2640000000001</v>
      </c>
      <c r="BX551" s="27">
        <f>IF($O551&gt;=BX$1,$S551+$Y551+$Z551,$Y551+$Z551)</f>
        <v>1149.2640000000001</v>
      </c>
      <c r="BY551" s="27">
        <f>IF($O551&gt;=BY$1,$S551+$Y551+$Z551,$Y551+$Z551)</f>
        <v>1149.2640000000001</v>
      </c>
      <c r="BZ551" s="27">
        <f>IF($O551&gt;=BZ$1,$S551+$Y551+$Z551,$Y551+$Z551)</f>
        <v>1149.2640000000001</v>
      </c>
      <c r="CA551" s="27">
        <f>IF($O551&gt;=CA$1,$S551+$Y551+$Z551,$Y551+$Z551)</f>
        <v>1149.2640000000001</v>
      </c>
      <c r="CB551" s="27">
        <f>IF($O551&gt;=CB$1,$S551+$Y551+$Z551,$Y551+$Z551)</f>
        <v>1149.2640000000001</v>
      </c>
      <c r="CC551" s="27">
        <f>IF($O551&gt;=CC$1,$S551+$Y551+$Z551,$Y551+$Z551)</f>
        <v>1149.2640000000001</v>
      </c>
      <c r="CD551" s="27">
        <f>IF($O551&gt;=CD$1,$S551+$Y551+$Z551,$Y551+$Z551)</f>
        <v>1149.2640000000001</v>
      </c>
      <c r="CE551" s="27">
        <f>IF($O551&gt;=CE$1,$S551+$Y551+$Z551,$Y551+$Z551)</f>
        <v>1149.2640000000001</v>
      </c>
      <c r="CF551" s="27">
        <f>IF($O551&gt;=CF$1,$S551+$Y551+$Z551,$Y551+$Z551)</f>
        <v>1149.2640000000001</v>
      </c>
      <c r="CG551" s="27">
        <f>IF($O551&gt;=CG$1,$S551+$Y551+$Z551,$Y551+$Z551)</f>
        <v>1149.2640000000001</v>
      </c>
      <c r="CH551" s="27">
        <f>IF($O551&gt;=CH$1,$S551+$Y551+$Z551,$Y551+$Z551)</f>
        <v>1149.2640000000001</v>
      </c>
      <c r="CI551" s="27">
        <f>IF($O551&gt;=CI$1,$S551+$Y551+$Z551,$Y551+$Z551)</f>
        <v>1149.2640000000001</v>
      </c>
      <c r="CJ551" s="27">
        <f>IF($O551&gt;=CJ$1,$S551+$Y551+$Z551,$Y551+$Z551)</f>
        <v>1149.2640000000001</v>
      </c>
      <c r="CK551" s="27">
        <f>IF($O551&gt;=CK$1,$S551+$Y551+$Z551,$Y551+$Z551)</f>
        <v>1149.2640000000001</v>
      </c>
      <c r="CL551" s="27">
        <f>IF($O551&gt;=CL$1,$S551+$Y551+$Z551,$Y551+$Z551)</f>
        <v>1149.2640000000001</v>
      </c>
      <c r="CM551" s="27">
        <f>IF($O551&gt;=CM$1,$S551+$Y551+$Z551,$Y551+$Z551)</f>
        <v>1149.2640000000001</v>
      </c>
      <c r="CN551" s="27">
        <f>IF($O551&gt;=CN$1,$S551+$Y551,$Y551)</f>
        <v>749.26400000000001</v>
      </c>
      <c r="CO551" s="27">
        <f>IF($O551&gt;=CO$1,$S551+$Y551,$Y551)</f>
        <v>749.26400000000001</v>
      </c>
      <c r="CP551" s="27">
        <f>IF($O551&gt;=CP$1,$S551+$Y551,$Y551)</f>
        <v>749.26400000000001</v>
      </c>
      <c r="CQ551" s="27">
        <f>IF($O551&gt;=CQ$1,$S551+$Y551,$Y551)</f>
        <v>749.26400000000001</v>
      </c>
      <c r="CR551" s="27">
        <f>IF($O551&gt;=CR$1,$S551+$Y551,$Y551)</f>
        <v>749.26400000000001</v>
      </c>
      <c r="CS551" s="27">
        <f>IF($O551&gt;=CS$1,$S551+$Y551,$Y551)</f>
        <v>749.26400000000001</v>
      </c>
      <c r="CT551" s="27">
        <f>IF($O551&gt;=CT$1,$S551+$Y551,$Y551)</f>
        <v>749.26400000000001</v>
      </c>
      <c r="CU551" s="27">
        <f>IF($O551&gt;=CU$1,$S551+$Y551,$Y551)</f>
        <v>749.26400000000001</v>
      </c>
      <c r="CV551" s="27">
        <f>IF($O551&gt;=CV$1,$S551+$Y551,$Y551)</f>
        <v>749.26400000000001</v>
      </c>
      <c r="CW551" s="27">
        <f>IF($O551&gt;=CW$1,$S551+$Y551,$Y551)</f>
        <v>749.26400000000001</v>
      </c>
      <c r="CX551" s="27">
        <f>IF($O551&gt;=CX$1,$S551+$Y551,$Y551)</f>
        <v>749.26400000000001</v>
      </c>
      <c r="CY551" s="27">
        <f>IF($O551&gt;=CY$1,$S551+$Y551,$Y551)</f>
        <v>749.26400000000001</v>
      </c>
      <c r="CZ551" s="27">
        <f>IF($O551&gt;=CZ$1,$S551+$Y551,$Y551)</f>
        <v>749.26400000000001</v>
      </c>
      <c r="DA551" s="27">
        <f>IF($O551&gt;=DA$1,$S551+$Y551,$Y551)</f>
        <v>749.26400000000001</v>
      </c>
      <c r="DB551" s="27">
        <f>IF($O551&gt;=DB$1,$S551+$Y551,$Y551)</f>
        <v>749.26400000000001</v>
      </c>
      <c r="DC551" s="27">
        <f>IF($O551&gt;=DC$1,$S551+$Y551,$Y551)</f>
        <v>749.26400000000001</v>
      </c>
      <c r="DD551" s="27">
        <f>IF($O551&gt;=DD$1,$S551+$Y551,$Y551)</f>
        <v>749.26400000000001</v>
      </c>
      <c r="DE551" s="27">
        <f>IF($O551&gt;=DE$1,$S551+$Y551,$Y551)</f>
        <v>749.26400000000001</v>
      </c>
      <c r="DF551" s="27">
        <f>IF($O551&gt;=DF$1,$S551+$Y551,$Y551)</f>
        <v>749.26400000000001</v>
      </c>
      <c r="DG551" s="27">
        <f>IF($O551&gt;=DG$1,$S551+$Y551,$Y551)</f>
        <v>749.26400000000001</v>
      </c>
      <c r="DH551" s="27">
        <f>IF($O551&gt;=DH$1,$S551+$Y551,$Y551)</f>
        <v>749.26400000000001</v>
      </c>
      <c r="DI551" s="27">
        <f>IF($O551&gt;=DI$1,$S551+$Y551,$Y551)</f>
        <v>749.26400000000001</v>
      </c>
      <c r="DJ551" s="27">
        <f>IF($O551&gt;=DJ$1,$S551+$Y551,$Y551)</f>
        <v>749.26400000000001</v>
      </c>
      <c r="DK551" s="27">
        <f>IF($O551&gt;=DK$1,$S551+$Y551,$Y551)</f>
        <v>749.26400000000001</v>
      </c>
      <c r="DL551" s="27">
        <f>IF($O551&gt;=DL$1,$S551+$Y551,$Y551)</f>
        <v>749.26400000000001</v>
      </c>
      <c r="DM551" s="27">
        <f>IF($O551&gt;=DM$1,$S551+$Y551,$Y551)</f>
        <v>749.26400000000001</v>
      </c>
      <c r="DN551" s="27">
        <f>IF($O551&gt;=DN$1,$S551+$Y551,$Y551)</f>
        <v>749.26400000000001</v>
      </c>
      <c r="DO551" s="27">
        <f>IF($O551&gt;=DO$1,$S551+$Y551,$Y551)</f>
        <v>749.26400000000001</v>
      </c>
      <c r="DP551" s="27">
        <f>IF($O551&gt;=DP$1,$S551+$Y551,$Y551)</f>
        <v>749.26400000000001</v>
      </c>
      <c r="DQ551" s="27">
        <f>IF($O551&gt;=DQ$1,$S551+$Y551,$Y551)</f>
        <v>749.26400000000001</v>
      </c>
      <c r="DR551" s="27">
        <f>IF($O551&gt;=DR$1,$S551+$Y551,$Y551)</f>
        <v>749.26400000000001</v>
      </c>
      <c r="DS551" s="27">
        <f>IF($O551&gt;=DS$1,$S551+$Y551,$Y551)</f>
        <v>749.26400000000001</v>
      </c>
      <c r="DT551" s="27">
        <f>IF($O551&gt;=DT$1,$S551+$Y551,$Y551)</f>
        <v>749.26400000000001</v>
      </c>
      <c r="DU551" s="27">
        <f>IF($O551&gt;=DU$1,$S551+$Y551,$Y551)</f>
        <v>749.26400000000001</v>
      </c>
      <c r="DV551" s="27">
        <f>IF($O551&gt;=DV$1,$S551+$Y551,$Y551)</f>
        <v>749.26400000000001</v>
      </c>
      <c r="DW551" s="27">
        <f>IF($O551&gt;=DW$1,$S551+$Y551,$Y551)</f>
        <v>749.26400000000001</v>
      </c>
      <c r="DX551" s="27">
        <f>IF($O551&gt;=DX$1,$S551+$Y551,$Y551)</f>
        <v>749.26400000000001</v>
      </c>
      <c r="DY551" s="27">
        <f>IF($O551&gt;=DY$1,$S551+$Y551,$Y551)</f>
        <v>749.26400000000001</v>
      </c>
      <c r="DZ551" s="27">
        <f>IF($O551&gt;=DZ$1,$S551+$Y551,$Y551)</f>
        <v>749.26400000000001</v>
      </c>
      <c r="EA551" s="27">
        <f>IF($O551&gt;=EA$1,$S551+$Y551,$Y551)</f>
        <v>749.26400000000001</v>
      </c>
      <c r="EB551" s="27">
        <f>IF($O551&gt;=EB$1,$S551+$Y551,$Y551)</f>
        <v>749.26400000000001</v>
      </c>
      <c r="EC551" s="27">
        <f>IF($O551&gt;=EC$1,$S551+$Y551,$Y551)</f>
        <v>749.26400000000001</v>
      </c>
      <c r="ED551" s="27">
        <f>IF($O551&gt;=ED$1,$S551+$Y551,$Y551)</f>
        <v>0</v>
      </c>
      <c r="EE551" s="27">
        <f>IF($O551&gt;=EE$1,$S551+$Y551,$Y551)</f>
        <v>0</v>
      </c>
      <c r="EF551" s="27">
        <f>IF($O551&gt;=EF$1,$S551+$Y551,$Y551)</f>
        <v>0</v>
      </c>
      <c r="EG551" s="27">
        <f>IF($O551&gt;=EG$1,$S551+$Y551,$Y551)</f>
        <v>0</v>
      </c>
      <c r="EH551" s="27">
        <f>IF($O551&gt;=EH$1,$S551+$Y551,$Y551)</f>
        <v>0</v>
      </c>
      <c r="EI551" s="27">
        <f>IF($O551&gt;=EI$1,$S551+$Y551,$Y551)</f>
        <v>0</v>
      </c>
      <c r="EJ551" s="27">
        <f>IF($O551&gt;=EJ$1,$S551+$Y551,$Y551)</f>
        <v>0</v>
      </c>
      <c r="EK551" s="27">
        <f>IF($O551&gt;=EK$1,$S551+$Y551,$Y551)</f>
        <v>0</v>
      </c>
      <c r="EL551" s="27">
        <f>IF($O551&gt;=EL$1,$S551+$Y551,$Y551)</f>
        <v>0</v>
      </c>
      <c r="EM551" s="27">
        <f>IF($O551&gt;=EM$1,$S551+$Y551,$Y551)</f>
        <v>0</v>
      </c>
      <c r="EN551" s="27">
        <f>IF($O551&gt;=EN$1,$S551+$Y551,$Y551)</f>
        <v>0</v>
      </c>
      <c r="EO551" s="27">
        <f>IF($O551&gt;=EO$1,$S551+$Y551,$Y551)</f>
        <v>0</v>
      </c>
      <c r="EP551" s="27">
        <f>IF($O551&gt;=EP$1,$S551+$Y551,$Y551)</f>
        <v>0</v>
      </c>
      <c r="EQ551" s="27">
        <f>IF($O551&gt;=EQ$1,$S551+$Y551,$Y551)</f>
        <v>0</v>
      </c>
      <c r="ER551" s="27">
        <f>IF($O551&gt;=ER$1,$S551+$Y551,$Y551)</f>
        <v>0</v>
      </c>
      <c r="ES551" s="27">
        <f>IF($O551&gt;=ES$1,$S551+$Y551,$Y551)</f>
        <v>0</v>
      </c>
      <c r="ET551" s="27">
        <f>IF($O551&gt;=ET$1,$S551+$Y551,$Y551)</f>
        <v>0</v>
      </c>
      <c r="EU551" s="27">
        <f>IF($O551&gt;=EU$1,$S551+$Y551,$Y551)</f>
        <v>0</v>
      </c>
      <c r="EV551" s="27">
        <f>IF($O551&gt;=EV$1,$S551,0)</f>
        <v>0</v>
      </c>
      <c r="EW551" s="27">
        <f>IF($O551&gt;=EW$1,$S551,0)</f>
        <v>0</v>
      </c>
      <c r="EX551" s="27">
        <f>IF($O551&gt;=EX$1,$S551,0)</f>
        <v>0</v>
      </c>
      <c r="EY551" s="27">
        <f>IF($O551&gt;=EY$1,$S551,0)</f>
        <v>0</v>
      </c>
      <c r="EZ551" s="27">
        <f>IF($O551&gt;=EZ$1,$S551,0)</f>
        <v>0</v>
      </c>
      <c r="FA551" s="27">
        <f>IF($O551&gt;=FA$1,$S551,0)</f>
        <v>0</v>
      </c>
      <c r="FB551" s="27">
        <f>IF($O551&gt;=FB$1,$S551,0)</f>
        <v>0</v>
      </c>
      <c r="FC551" s="27">
        <f>IF($O551&gt;=FC$1,$S551,0)</f>
        <v>0</v>
      </c>
      <c r="FD551" s="27">
        <f>IF($O551&gt;=FD$1,$S551,0)</f>
        <v>0</v>
      </c>
      <c r="FE551" s="27">
        <f>IF($O551&gt;=FE$1,$S551,0)</f>
        <v>0</v>
      </c>
      <c r="FF551" s="27">
        <f>IF($O551&gt;=FF$1,$S551,0)</f>
        <v>0</v>
      </c>
      <c r="FG551" s="27">
        <f>IF($O551&gt;=FG$1,$S551,0)</f>
        <v>0</v>
      </c>
      <c r="FH551" s="27">
        <f>IF($O551&gt;=FH$1,$S551,0)</f>
        <v>0</v>
      </c>
      <c r="FI551" s="27">
        <f>IF($O551&gt;=FI$1,$S551,0)</f>
        <v>0</v>
      </c>
      <c r="FJ551" s="27">
        <f>IF($O551&gt;=FJ$1,$S551,0)</f>
        <v>0</v>
      </c>
      <c r="FK551" s="27">
        <f>IF($O551&gt;=FK$1,$S551,0)</f>
        <v>0</v>
      </c>
      <c r="FL551" s="27">
        <f>IF($O551&gt;=FL$1,$S551,0)</f>
        <v>0</v>
      </c>
      <c r="FM551" s="27">
        <f>IF($O551&gt;=FM$1,$S551,0)</f>
        <v>0</v>
      </c>
      <c r="FN551" s="27">
        <f>IF($O551&gt;=FN$1,$S551,0)</f>
        <v>0</v>
      </c>
      <c r="FO551" s="27">
        <f>IF($O551&gt;=FO$1,$S551,0)</f>
        <v>0</v>
      </c>
      <c r="FP551" s="27">
        <f>IF($O551&gt;=FP$1,$S551,0)</f>
        <v>0</v>
      </c>
      <c r="FQ551" s="27">
        <f>IF($O551&gt;=FQ$1,$S551,0)</f>
        <v>0</v>
      </c>
      <c r="FR551" s="27">
        <f>IF($O551&gt;=FR$1,$S551,0)</f>
        <v>0</v>
      </c>
      <c r="FS551" s="27">
        <f>IF($O551&gt;=FS$1,$S551,0)</f>
        <v>0</v>
      </c>
      <c r="FT551" s="27">
        <f>IF($O551&gt;=FT$1,$S551,0)</f>
        <v>0</v>
      </c>
      <c r="FU551" s="27">
        <f>IF($O551&gt;=FU$1,$S551,0)</f>
        <v>0</v>
      </c>
      <c r="FV551" s="27">
        <f>IF($O551&gt;=FV$1,$S551,0)</f>
        <v>0</v>
      </c>
      <c r="FW551" s="27">
        <f>IF($O551&gt;=FW$1,$S551,0)</f>
        <v>0</v>
      </c>
      <c r="FX551" s="27">
        <f>IF($O551&gt;=FX$1,$S551,0)</f>
        <v>0</v>
      </c>
      <c r="FY551" s="27">
        <f>IF($O551&gt;=FY$1,$S551,0)</f>
        <v>0</v>
      </c>
      <c r="FZ551" s="27">
        <f>IF($O551&gt;=FZ$1,$S551,0)</f>
        <v>0</v>
      </c>
      <c r="GA551" s="27">
        <f>IF($O551&gt;=GA$1,$S551,0)</f>
        <v>0</v>
      </c>
      <c r="GB551" s="27">
        <f>IF($O551&gt;=GB$1,$S551,0)</f>
        <v>0</v>
      </c>
      <c r="GC551" s="27">
        <f>IF($O551&gt;=GC$1,$S551,0)</f>
        <v>0</v>
      </c>
      <c r="GD551" s="27">
        <f>IF($O551&gt;=GD$1,$S551,0)</f>
        <v>0</v>
      </c>
      <c r="GE551" s="27">
        <f>IF($O551&gt;=GE$1,$S551,0)</f>
        <v>0</v>
      </c>
      <c r="GF551" s="27">
        <f>IF($O551&gt;=GF$1,$S551,0)</f>
        <v>0</v>
      </c>
      <c r="GG551" s="27">
        <f>IF($O551&gt;=GG$1,$S551,0)</f>
        <v>0</v>
      </c>
      <c r="GH551" s="27">
        <f>IF($O551&gt;=GH$1,$S551,0)</f>
        <v>0</v>
      </c>
      <c r="GI551" s="27">
        <f>IF($O551&gt;=GI$1,$S551,0)</f>
        <v>0</v>
      </c>
      <c r="GJ551" s="27">
        <f>IF($O551&gt;=GJ$1,$S551,0)</f>
        <v>0</v>
      </c>
      <c r="GK551" s="27">
        <f>IF($O551&gt;=GK$1,$S551,0)</f>
        <v>0</v>
      </c>
      <c r="GL551" s="27">
        <f>IF($O551&gt;=GL$1,$S551,0)</f>
        <v>0</v>
      </c>
      <c r="GM551" s="27">
        <f>IF($O551&gt;=GM$1,$S551,0)</f>
        <v>0</v>
      </c>
      <c r="GN551" s="27">
        <f>IF($O551&gt;=GN$1,$S551,0)</f>
        <v>0</v>
      </c>
      <c r="GO551" s="27">
        <f>IF($O551&gt;=GO$1,$S551,0)</f>
        <v>0</v>
      </c>
      <c r="GP551" s="27">
        <f>IF($O551&gt;=GP$1,$S551,0)</f>
        <v>0</v>
      </c>
      <c r="GQ551" s="27">
        <f>IF($O551&gt;=GQ$1,$S551,0)</f>
        <v>0</v>
      </c>
      <c r="GR551" s="27">
        <f>IF($O551&gt;=GR$1,$S551,0)</f>
        <v>0</v>
      </c>
      <c r="GS551" s="27">
        <f>IF($O551&gt;=GS$1,$S551,0)</f>
        <v>0</v>
      </c>
      <c r="GT551" s="27">
        <f>IF($O551&gt;=GT$1,$S551,0)</f>
        <v>0</v>
      </c>
      <c r="GU551" s="27">
        <f>IF($O551&gt;=GU$1,$S551,0)</f>
        <v>0</v>
      </c>
      <c r="GV551" s="27">
        <f>IF($O551&gt;=GV$1,$S551,0)</f>
        <v>0</v>
      </c>
      <c r="GW551" s="27">
        <f>IF($O551&gt;=GW$1,$S551,0)</f>
        <v>0</v>
      </c>
      <c r="GX551" s="27">
        <f>IF($O551&gt;=GX$1,$S551,0)</f>
        <v>0</v>
      </c>
      <c r="GY551" s="27">
        <f>IF($O551&gt;=GY$1,$S551,0)</f>
        <v>0</v>
      </c>
      <c r="GZ551" s="27">
        <f>IF($O551&gt;=GZ$1,$S551,0)</f>
        <v>0</v>
      </c>
      <c r="HA551" s="27">
        <f>IF($O551&gt;=HA$1,$S551,0)</f>
        <v>0</v>
      </c>
      <c r="HB551" s="27">
        <f>IF($O551&gt;=HB$1,$S551,0)</f>
        <v>0</v>
      </c>
      <c r="HC551" s="27">
        <f>IF($O551&gt;=HC$1,$S551,0)</f>
        <v>0</v>
      </c>
    </row>
    <row r="552" spans="1:211">
      <c r="A552" s="3">
        <v>84158</v>
      </c>
      <c r="B552" s="3" t="s">
        <v>508</v>
      </c>
      <c r="C552" s="3" t="s">
        <v>450</v>
      </c>
      <c r="D552" s="3">
        <v>50</v>
      </c>
      <c r="E552" s="4">
        <v>36606</v>
      </c>
      <c r="F552" s="5">
        <v>18.260273972602739</v>
      </c>
      <c r="G552" s="3" t="s">
        <v>446</v>
      </c>
      <c r="H552" s="4">
        <v>25188</v>
      </c>
      <c r="I552" s="9" t="s">
        <v>825</v>
      </c>
      <c r="J552" s="5">
        <v>3726.04</v>
      </c>
      <c r="K552" s="31">
        <v>316</v>
      </c>
      <c r="L552" s="32">
        <v>18</v>
      </c>
      <c r="M552" s="33">
        <f>VLOOKUP(L552,FIND,3,TRUE)</f>
        <v>1.2</v>
      </c>
      <c r="N552" s="32">
        <f>IF(L552&gt;30,180,VLOOKUP(L552,TEMPO,2,FALSE))</f>
        <v>108</v>
      </c>
      <c r="O552" s="32">
        <f>IF(R552&gt;0,4,N552)</f>
        <v>108</v>
      </c>
      <c r="P552" s="96">
        <f>J552*M552*L552</f>
        <v>80482.463999999993</v>
      </c>
      <c r="Q552" s="96">
        <f>10934.45*2</f>
        <v>21868.9</v>
      </c>
      <c r="R552" s="96">
        <f>IF(P552&lt;=Q552,P552/4,0)</f>
        <v>0</v>
      </c>
      <c r="S552" s="5">
        <f>IF(P552&gt;=Q552,P552/N552,0)</f>
        <v>745.20799999999997</v>
      </c>
      <c r="T552" s="3"/>
      <c r="U552" s="3">
        <f>IF(T552="",1,0)</f>
        <v>1</v>
      </c>
      <c r="V552" s="3">
        <v>88</v>
      </c>
      <c r="W552" s="5">
        <v>0.3</v>
      </c>
      <c r="X552" s="5">
        <v>203.3</v>
      </c>
      <c r="Y552" s="5">
        <f>X552*W552</f>
        <v>60.99</v>
      </c>
      <c r="Z552" s="5">
        <v>400</v>
      </c>
      <c r="AA552" s="5">
        <f>S552+Y552+Z552</f>
        <v>1206.1979999999999</v>
      </c>
      <c r="AB552" s="39">
        <f>(J552/12+J552/12*1.3333333333+450/12+J552/30*6/12+J552)*1.3+Y552+Z552+153.9</f>
        <v>6530.0829777643221</v>
      </c>
      <c r="AC552" s="39" t="s">
        <v>450</v>
      </c>
      <c r="AD552" s="39">
        <f>J552*1.3+400+153.9</f>
        <v>5397.7519999999995</v>
      </c>
      <c r="AE552" s="39">
        <f>SUMIFS('CUSTO MENSAL FUNC NOVO'!H:H,'CUSTO MENSAL FUNC NOVO'!A:A,'VALORES MENSAIS'!AC552)</f>
        <v>3296.25</v>
      </c>
      <c r="AF552" s="27">
        <f>IF($R552&gt;0,$R552,$S552)+$Y552+$Z552</f>
        <v>1206.1979999999999</v>
      </c>
      <c r="AG552" s="27">
        <f>IF($R552&gt;0,$R552,$S552)+$Y552+$Z552</f>
        <v>1206.1979999999999</v>
      </c>
      <c r="AH552" s="27">
        <f>IF($R552&gt;0,$R552,$S552)+$Y552+$Z552</f>
        <v>1206.1979999999999</v>
      </c>
      <c r="AI552" s="27">
        <f>IF($R552&gt;0,$R552,$S552)+$Y552+$Z552</f>
        <v>1206.1979999999999</v>
      </c>
      <c r="AJ552" s="27">
        <f>IF($O552&gt;=AJ$1,$S552+$Y552+$Z552,$Y552+$Z552)</f>
        <v>1206.1979999999999</v>
      </c>
      <c r="AK552" s="27">
        <f>IF($O552&gt;=AK$1,$S552+$Y552+$Z552,$Y552+$Z552)</f>
        <v>1206.1979999999999</v>
      </c>
      <c r="AL552" s="27">
        <f>IF($O552&gt;=AL$1,$S552+$Y552+$Z552,$Y552+$Z552)</f>
        <v>1206.1979999999999</v>
      </c>
      <c r="AM552" s="27">
        <f>IF($O552&gt;=AM$1,$S552+$Y552+$Z552,$Y552+$Z552)</f>
        <v>1206.1979999999999</v>
      </c>
      <c r="AN552" s="27">
        <f>IF($O552&gt;=AN$1,$S552+$Y552+$Z552,$Y552+$Z552)</f>
        <v>1206.1979999999999</v>
      </c>
      <c r="AO552" s="27">
        <f>IF($O552&gt;=AO$1,$S552+$Y552+$Z552,$Y552+$Z552)</f>
        <v>1206.1979999999999</v>
      </c>
      <c r="AP552" s="27">
        <f>IF($O552&gt;=AP$1,$S552+$Y552+$Z552,$Y552+$Z552)</f>
        <v>1206.1979999999999</v>
      </c>
      <c r="AQ552" s="27">
        <f>IF($O552&gt;=AQ$1,$S552+$Y552+$Z552,$Y552+$Z552)</f>
        <v>1206.1979999999999</v>
      </c>
      <c r="AR552" s="27">
        <f>IF($O552&gt;=AR$1,$S552+$Y552+$Z552,$Y552+$Z552)</f>
        <v>1206.1979999999999</v>
      </c>
      <c r="AS552" s="27">
        <f>IF($O552&gt;=AS$1,$S552+$Y552+$Z552,$Y552+$Z552)</f>
        <v>1206.1979999999999</v>
      </c>
      <c r="AT552" s="27">
        <f>IF($O552&gt;=AT$1,$S552+$Y552+$Z552,$Y552+$Z552)</f>
        <v>1206.1979999999999</v>
      </c>
      <c r="AU552" s="27">
        <f>IF($O552&gt;=AU$1,$S552+$Y552+$Z552,$Y552+$Z552)</f>
        <v>1206.1979999999999</v>
      </c>
      <c r="AV552" s="27">
        <f>IF($O552&gt;=AV$1,$S552+$Y552+$Z552,$Y552+$Z552)</f>
        <v>1206.1979999999999</v>
      </c>
      <c r="AW552" s="27">
        <f>IF($O552&gt;=AW$1,$S552+$Y552+$Z552,$Y552+$Z552)</f>
        <v>1206.1979999999999</v>
      </c>
      <c r="AX552" s="27">
        <f>IF($O552&gt;=AX$1,$S552+$Y552+$Z552,$Y552+$Z552)</f>
        <v>1206.1979999999999</v>
      </c>
      <c r="AY552" s="27">
        <f>IF($O552&gt;=AY$1,$S552+$Y552+$Z552,$Y552+$Z552)</f>
        <v>1206.1979999999999</v>
      </c>
      <c r="AZ552" s="27">
        <f>IF($O552&gt;=AZ$1,$S552+$Y552+$Z552,$Y552+$Z552)</f>
        <v>1206.1979999999999</v>
      </c>
      <c r="BA552" s="27">
        <f>IF($O552&gt;=BA$1,$S552+$Y552+$Z552,$Y552+$Z552)</f>
        <v>1206.1979999999999</v>
      </c>
      <c r="BB552" s="27">
        <f>IF($O552&gt;=BB$1,$S552+$Y552+$Z552,$Y552+$Z552)</f>
        <v>1206.1979999999999</v>
      </c>
      <c r="BC552" s="27">
        <f>IF($O552&gt;=BC$1,$S552+$Y552+$Z552,$Y552+$Z552)</f>
        <v>1206.1979999999999</v>
      </c>
      <c r="BD552" s="27">
        <f>IF($O552&gt;=BD$1,$S552+$Y552+$Z552,$Y552+$Z552)</f>
        <v>1206.1979999999999</v>
      </c>
      <c r="BE552" s="27">
        <f>IF($O552&gt;=BE$1,$S552+$Y552+$Z552,$Y552+$Z552)</f>
        <v>1206.1979999999999</v>
      </c>
      <c r="BF552" s="27">
        <f>IF($O552&gt;=BF$1,$S552+$Y552+$Z552,$Y552+$Z552)</f>
        <v>1206.1979999999999</v>
      </c>
      <c r="BG552" s="27">
        <f>IF($O552&gt;=BG$1,$S552+$Y552+$Z552,$Y552+$Z552)</f>
        <v>1206.1979999999999</v>
      </c>
      <c r="BH552" s="27">
        <f>IF($O552&gt;=BH$1,$S552+$Y552+$Z552,$Y552+$Z552)</f>
        <v>1206.1979999999999</v>
      </c>
      <c r="BI552" s="27">
        <f>IF($O552&gt;=BI$1,$S552+$Y552+$Z552,$Y552+$Z552)</f>
        <v>1206.1979999999999</v>
      </c>
      <c r="BJ552" s="27">
        <f>IF($O552&gt;=BJ$1,$S552+$Y552+$Z552,$Y552+$Z552)</f>
        <v>1206.1979999999999</v>
      </c>
      <c r="BK552" s="27">
        <f>IF($O552&gt;=BK$1,$S552+$Y552+$Z552,$Y552+$Z552)</f>
        <v>1206.1979999999999</v>
      </c>
      <c r="BL552" s="27">
        <f>IF($O552&gt;=BL$1,$S552+$Y552+$Z552,$Y552+$Z552)</f>
        <v>1206.1979999999999</v>
      </c>
      <c r="BM552" s="27">
        <f>IF($O552&gt;=BM$1,$S552+$Y552+$Z552,$Y552+$Z552)</f>
        <v>1206.1979999999999</v>
      </c>
      <c r="BN552" s="27">
        <f>IF($O552&gt;=BN$1,$S552+$Y552+$Z552,$Y552+$Z552)</f>
        <v>1206.1979999999999</v>
      </c>
      <c r="BO552" s="27">
        <f>IF($O552&gt;=BO$1,$S552+$Y552+$Z552,$Y552+$Z552)</f>
        <v>1206.1979999999999</v>
      </c>
      <c r="BP552" s="27">
        <f>IF($O552&gt;=BP$1,$S552+$Y552+$Z552,$Y552+$Z552)</f>
        <v>1206.1979999999999</v>
      </c>
      <c r="BQ552" s="27">
        <f>IF($O552&gt;=BQ$1,$S552+$Y552+$Z552,$Y552+$Z552)</f>
        <v>1206.1979999999999</v>
      </c>
      <c r="BR552" s="27">
        <f>IF($O552&gt;=BR$1,$S552+$Y552+$Z552,$Y552+$Z552)</f>
        <v>1206.1979999999999</v>
      </c>
      <c r="BS552" s="27">
        <f>IF($O552&gt;=BS$1,$S552+$Y552+$Z552,$Y552+$Z552)</f>
        <v>1206.1979999999999</v>
      </c>
      <c r="BT552" s="27">
        <f>IF($O552&gt;=BT$1,$S552+$Y552+$Z552,$Y552+$Z552)</f>
        <v>1206.1979999999999</v>
      </c>
      <c r="BU552" s="27">
        <f>IF($O552&gt;=BU$1,$S552+$Y552+$Z552,$Y552+$Z552)</f>
        <v>1206.1979999999999</v>
      </c>
      <c r="BV552" s="27">
        <f>IF($O552&gt;=BV$1,$S552+$Y552+$Z552,$Y552+$Z552)</f>
        <v>1206.1979999999999</v>
      </c>
      <c r="BW552" s="27">
        <f>IF($O552&gt;=BW$1,$S552+$Y552+$Z552,$Y552+$Z552)</f>
        <v>1206.1979999999999</v>
      </c>
      <c r="BX552" s="27">
        <f>IF($O552&gt;=BX$1,$S552+$Y552+$Z552,$Y552+$Z552)</f>
        <v>1206.1979999999999</v>
      </c>
      <c r="BY552" s="27">
        <f>IF($O552&gt;=BY$1,$S552+$Y552+$Z552,$Y552+$Z552)</f>
        <v>1206.1979999999999</v>
      </c>
      <c r="BZ552" s="27">
        <f>IF($O552&gt;=BZ$1,$S552+$Y552+$Z552,$Y552+$Z552)</f>
        <v>1206.1979999999999</v>
      </c>
      <c r="CA552" s="27">
        <f>IF($O552&gt;=CA$1,$S552+$Y552+$Z552,$Y552+$Z552)</f>
        <v>1206.1979999999999</v>
      </c>
      <c r="CB552" s="27">
        <f>IF($O552&gt;=CB$1,$S552+$Y552+$Z552,$Y552+$Z552)</f>
        <v>1206.1979999999999</v>
      </c>
      <c r="CC552" s="27">
        <f>IF($O552&gt;=CC$1,$S552+$Y552+$Z552,$Y552+$Z552)</f>
        <v>1206.1979999999999</v>
      </c>
      <c r="CD552" s="27">
        <f>IF($O552&gt;=CD$1,$S552+$Y552+$Z552,$Y552+$Z552)</f>
        <v>1206.1979999999999</v>
      </c>
      <c r="CE552" s="27">
        <f>IF($O552&gt;=CE$1,$S552+$Y552+$Z552,$Y552+$Z552)</f>
        <v>1206.1979999999999</v>
      </c>
      <c r="CF552" s="27">
        <f>IF($O552&gt;=CF$1,$S552+$Y552+$Z552,$Y552+$Z552)</f>
        <v>1206.1979999999999</v>
      </c>
      <c r="CG552" s="27">
        <f>IF($O552&gt;=CG$1,$S552+$Y552+$Z552,$Y552+$Z552)</f>
        <v>1206.1979999999999</v>
      </c>
      <c r="CH552" s="27">
        <f>IF($O552&gt;=CH$1,$S552+$Y552+$Z552,$Y552+$Z552)</f>
        <v>1206.1979999999999</v>
      </c>
      <c r="CI552" s="27">
        <f>IF($O552&gt;=CI$1,$S552+$Y552+$Z552,$Y552+$Z552)</f>
        <v>1206.1979999999999</v>
      </c>
      <c r="CJ552" s="27">
        <f>IF($O552&gt;=CJ$1,$S552+$Y552+$Z552,$Y552+$Z552)</f>
        <v>1206.1979999999999</v>
      </c>
      <c r="CK552" s="27">
        <f>IF($O552&gt;=CK$1,$S552+$Y552+$Z552,$Y552+$Z552)</f>
        <v>1206.1979999999999</v>
      </c>
      <c r="CL552" s="27">
        <f>IF($O552&gt;=CL$1,$S552+$Y552+$Z552,$Y552+$Z552)</f>
        <v>1206.1979999999999</v>
      </c>
      <c r="CM552" s="27">
        <f>IF($O552&gt;=CM$1,$S552+$Y552+$Z552,$Y552+$Z552)</f>
        <v>1206.1979999999999</v>
      </c>
      <c r="CN552" s="27">
        <f>IF($O552&gt;=CN$1,$S552+$Y552,$Y552)</f>
        <v>806.19799999999998</v>
      </c>
      <c r="CO552" s="27">
        <f>IF($O552&gt;=CO$1,$S552+$Y552,$Y552)</f>
        <v>806.19799999999998</v>
      </c>
      <c r="CP552" s="27">
        <f>IF($O552&gt;=CP$1,$S552+$Y552,$Y552)</f>
        <v>806.19799999999998</v>
      </c>
      <c r="CQ552" s="27">
        <f>IF($O552&gt;=CQ$1,$S552+$Y552,$Y552)</f>
        <v>806.19799999999998</v>
      </c>
      <c r="CR552" s="27">
        <f>IF($O552&gt;=CR$1,$S552+$Y552,$Y552)</f>
        <v>806.19799999999998</v>
      </c>
      <c r="CS552" s="27">
        <f>IF($O552&gt;=CS$1,$S552+$Y552,$Y552)</f>
        <v>806.19799999999998</v>
      </c>
      <c r="CT552" s="27">
        <f>IF($O552&gt;=CT$1,$S552+$Y552,$Y552)</f>
        <v>806.19799999999998</v>
      </c>
      <c r="CU552" s="27">
        <f>IF($O552&gt;=CU$1,$S552+$Y552,$Y552)</f>
        <v>806.19799999999998</v>
      </c>
      <c r="CV552" s="27">
        <f>IF($O552&gt;=CV$1,$S552+$Y552,$Y552)</f>
        <v>806.19799999999998</v>
      </c>
      <c r="CW552" s="27">
        <f>IF($O552&gt;=CW$1,$S552+$Y552,$Y552)</f>
        <v>806.19799999999998</v>
      </c>
      <c r="CX552" s="27">
        <f>IF($O552&gt;=CX$1,$S552+$Y552,$Y552)</f>
        <v>806.19799999999998</v>
      </c>
      <c r="CY552" s="27">
        <f>IF($O552&gt;=CY$1,$S552+$Y552,$Y552)</f>
        <v>806.19799999999998</v>
      </c>
      <c r="CZ552" s="27">
        <f>IF($O552&gt;=CZ$1,$S552+$Y552,$Y552)</f>
        <v>806.19799999999998</v>
      </c>
      <c r="DA552" s="27">
        <f>IF($O552&gt;=DA$1,$S552+$Y552,$Y552)</f>
        <v>806.19799999999998</v>
      </c>
      <c r="DB552" s="27">
        <f>IF($O552&gt;=DB$1,$S552+$Y552,$Y552)</f>
        <v>806.19799999999998</v>
      </c>
      <c r="DC552" s="27">
        <f>IF($O552&gt;=DC$1,$S552+$Y552,$Y552)</f>
        <v>806.19799999999998</v>
      </c>
      <c r="DD552" s="27">
        <f>IF($O552&gt;=DD$1,$S552+$Y552,$Y552)</f>
        <v>806.19799999999998</v>
      </c>
      <c r="DE552" s="27">
        <f>IF($O552&gt;=DE$1,$S552+$Y552,$Y552)</f>
        <v>806.19799999999998</v>
      </c>
      <c r="DF552" s="27">
        <f>IF($O552&gt;=DF$1,$S552+$Y552,$Y552)</f>
        <v>806.19799999999998</v>
      </c>
      <c r="DG552" s="27">
        <f>IF($O552&gt;=DG$1,$S552+$Y552,$Y552)</f>
        <v>806.19799999999998</v>
      </c>
      <c r="DH552" s="27">
        <f>IF($O552&gt;=DH$1,$S552+$Y552,$Y552)</f>
        <v>806.19799999999998</v>
      </c>
      <c r="DI552" s="27">
        <f>IF($O552&gt;=DI$1,$S552+$Y552,$Y552)</f>
        <v>806.19799999999998</v>
      </c>
      <c r="DJ552" s="27">
        <f>IF($O552&gt;=DJ$1,$S552+$Y552,$Y552)</f>
        <v>806.19799999999998</v>
      </c>
      <c r="DK552" s="27">
        <f>IF($O552&gt;=DK$1,$S552+$Y552,$Y552)</f>
        <v>806.19799999999998</v>
      </c>
      <c r="DL552" s="27">
        <f>IF($O552&gt;=DL$1,$S552+$Y552,$Y552)</f>
        <v>806.19799999999998</v>
      </c>
      <c r="DM552" s="27">
        <f>IF($O552&gt;=DM$1,$S552+$Y552,$Y552)</f>
        <v>806.19799999999998</v>
      </c>
      <c r="DN552" s="27">
        <f>IF($O552&gt;=DN$1,$S552+$Y552,$Y552)</f>
        <v>806.19799999999998</v>
      </c>
      <c r="DO552" s="27">
        <f>IF($O552&gt;=DO$1,$S552+$Y552,$Y552)</f>
        <v>806.19799999999998</v>
      </c>
      <c r="DP552" s="27">
        <f>IF($O552&gt;=DP$1,$S552+$Y552,$Y552)</f>
        <v>806.19799999999998</v>
      </c>
      <c r="DQ552" s="27">
        <f>IF($O552&gt;=DQ$1,$S552+$Y552,$Y552)</f>
        <v>806.19799999999998</v>
      </c>
      <c r="DR552" s="27">
        <f>IF($O552&gt;=DR$1,$S552+$Y552,$Y552)</f>
        <v>806.19799999999998</v>
      </c>
      <c r="DS552" s="27">
        <f>IF($O552&gt;=DS$1,$S552+$Y552,$Y552)</f>
        <v>806.19799999999998</v>
      </c>
      <c r="DT552" s="27">
        <f>IF($O552&gt;=DT$1,$S552+$Y552,$Y552)</f>
        <v>806.19799999999998</v>
      </c>
      <c r="DU552" s="27">
        <f>IF($O552&gt;=DU$1,$S552+$Y552,$Y552)</f>
        <v>806.19799999999998</v>
      </c>
      <c r="DV552" s="27">
        <f>IF($O552&gt;=DV$1,$S552+$Y552,$Y552)</f>
        <v>806.19799999999998</v>
      </c>
      <c r="DW552" s="27">
        <f>IF($O552&gt;=DW$1,$S552+$Y552,$Y552)</f>
        <v>806.19799999999998</v>
      </c>
      <c r="DX552" s="27">
        <f>IF($O552&gt;=DX$1,$S552+$Y552,$Y552)</f>
        <v>806.19799999999998</v>
      </c>
      <c r="DY552" s="27">
        <f>IF($O552&gt;=DY$1,$S552+$Y552,$Y552)</f>
        <v>806.19799999999998</v>
      </c>
      <c r="DZ552" s="27">
        <f>IF($O552&gt;=DZ$1,$S552+$Y552,$Y552)</f>
        <v>806.19799999999998</v>
      </c>
      <c r="EA552" s="27">
        <f>IF($O552&gt;=EA$1,$S552+$Y552,$Y552)</f>
        <v>806.19799999999998</v>
      </c>
      <c r="EB552" s="27">
        <f>IF($O552&gt;=EB$1,$S552+$Y552,$Y552)</f>
        <v>806.19799999999998</v>
      </c>
      <c r="EC552" s="27">
        <f>IF($O552&gt;=EC$1,$S552+$Y552,$Y552)</f>
        <v>806.19799999999998</v>
      </c>
      <c r="ED552" s="27">
        <f>IF($O552&gt;=ED$1,$S552+$Y552,$Y552)</f>
        <v>806.19799999999998</v>
      </c>
      <c r="EE552" s="27">
        <f>IF($O552&gt;=EE$1,$S552+$Y552,$Y552)</f>
        <v>806.19799999999998</v>
      </c>
      <c r="EF552" s="27">
        <f>IF($O552&gt;=EF$1,$S552+$Y552,$Y552)</f>
        <v>806.19799999999998</v>
      </c>
      <c r="EG552" s="27">
        <f>IF($O552&gt;=EG$1,$S552+$Y552,$Y552)</f>
        <v>806.19799999999998</v>
      </c>
      <c r="EH552" s="27">
        <f>IF($O552&gt;=EH$1,$S552+$Y552,$Y552)</f>
        <v>806.19799999999998</v>
      </c>
      <c r="EI552" s="27">
        <f>IF($O552&gt;=EI$1,$S552+$Y552,$Y552)</f>
        <v>806.19799999999998</v>
      </c>
      <c r="EJ552" s="27">
        <f>IF($O552&gt;=EJ$1,$S552+$Y552,$Y552)</f>
        <v>60.99</v>
      </c>
      <c r="EK552" s="27">
        <f>IF($O552&gt;=EK$1,$S552+$Y552,$Y552)</f>
        <v>60.99</v>
      </c>
      <c r="EL552" s="27">
        <f>IF($O552&gt;=EL$1,$S552+$Y552,$Y552)</f>
        <v>60.99</v>
      </c>
      <c r="EM552" s="27">
        <f>IF($O552&gt;=EM$1,$S552+$Y552,$Y552)</f>
        <v>60.99</v>
      </c>
      <c r="EN552" s="27">
        <f>IF($O552&gt;=EN$1,$S552+$Y552,$Y552)</f>
        <v>60.99</v>
      </c>
      <c r="EO552" s="27">
        <f>IF($O552&gt;=EO$1,$S552+$Y552,$Y552)</f>
        <v>60.99</v>
      </c>
      <c r="EP552" s="27">
        <f>IF($O552&gt;=EP$1,$S552+$Y552,$Y552)</f>
        <v>60.99</v>
      </c>
      <c r="EQ552" s="27">
        <f>IF($O552&gt;=EQ$1,$S552+$Y552,$Y552)</f>
        <v>60.99</v>
      </c>
      <c r="ER552" s="27">
        <f>IF($O552&gt;=ER$1,$S552+$Y552,$Y552)</f>
        <v>60.99</v>
      </c>
      <c r="ES552" s="27">
        <f>IF($O552&gt;=ES$1,$S552+$Y552,$Y552)</f>
        <v>60.99</v>
      </c>
      <c r="ET552" s="27">
        <f>IF($O552&gt;=ET$1,$S552+$Y552,$Y552)</f>
        <v>60.99</v>
      </c>
      <c r="EU552" s="27">
        <f>IF($O552&gt;=EU$1,$S552+$Y552,$Y552)</f>
        <v>60.99</v>
      </c>
      <c r="EV552" s="27">
        <f>IF($O552&gt;=EV$1,$S552,0)</f>
        <v>0</v>
      </c>
      <c r="EW552" s="27">
        <f>IF($O552&gt;=EW$1,$S552,0)</f>
        <v>0</v>
      </c>
      <c r="EX552" s="27">
        <f>IF($O552&gt;=EX$1,$S552,0)</f>
        <v>0</v>
      </c>
      <c r="EY552" s="27">
        <f>IF($O552&gt;=EY$1,$S552,0)</f>
        <v>0</v>
      </c>
      <c r="EZ552" s="27">
        <f>IF($O552&gt;=EZ$1,$S552,0)</f>
        <v>0</v>
      </c>
      <c r="FA552" s="27">
        <f>IF($O552&gt;=FA$1,$S552,0)</f>
        <v>0</v>
      </c>
      <c r="FB552" s="27">
        <f>IF($O552&gt;=FB$1,$S552,0)</f>
        <v>0</v>
      </c>
      <c r="FC552" s="27">
        <f>IF($O552&gt;=FC$1,$S552,0)</f>
        <v>0</v>
      </c>
      <c r="FD552" s="27">
        <f>IF($O552&gt;=FD$1,$S552,0)</f>
        <v>0</v>
      </c>
      <c r="FE552" s="27">
        <f>IF($O552&gt;=FE$1,$S552,0)</f>
        <v>0</v>
      </c>
      <c r="FF552" s="27">
        <f>IF($O552&gt;=FF$1,$S552,0)</f>
        <v>0</v>
      </c>
      <c r="FG552" s="27">
        <f>IF($O552&gt;=FG$1,$S552,0)</f>
        <v>0</v>
      </c>
      <c r="FH552" s="27">
        <f>IF($O552&gt;=FH$1,$S552,0)</f>
        <v>0</v>
      </c>
      <c r="FI552" s="27">
        <f>IF($O552&gt;=FI$1,$S552,0)</f>
        <v>0</v>
      </c>
      <c r="FJ552" s="27">
        <f>IF($O552&gt;=FJ$1,$S552,0)</f>
        <v>0</v>
      </c>
      <c r="FK552" s="27">
        <f>IF($O552&gt;=FK$1,$S552,0)</f>
        <v>0</v>
      </c>
      <c r="FL552" s="27">
        <f>IF($O552&gt;=FL$1,$S552,0)</f>
        <v>0</v>
      </c>
      <c r="FM552" s="27">
        <f>IF($O552&gt;=FM$1,$S552,0)</f>
        <v>0</v>
      </c>
      <c r="FN552" s="27">
        <f>IF($O552&gt;=FN$1,$S552,0)</f>
        <v>0</v>
      </c>
      <c r="FO552" s="27">
        <f>IF($O552&gt;=FO$1,$S552,0)</f>
        <v>0</v>
      </c>
      <c r="FP552" s="27">
        <f>IF($O552&gt;=FP$1,$S552,0)</f>
        <v>0</v>
      </c>
      <c r="FQ552" s="27">
        <f>IF($O552&gt;=FQ$1,$S552,0)</f>
        <v>0</v>
      </c>
      <c r="FR552" s="27">
        <f>IF($O552&gt;=FR$1,$S552,0)</f>
        <v>0</v>
      </c>
      <c r="FS552" s="27">
        <f>IF($O552&gt;=FS$1,$S552,0)</f>
        <v>0</v>
      </c>
      <c r="FT552" s="27">
        <f>IF($O552&gt;=FT$1,$S552,0)</f>
        <v>0</v>
      </c>
      <c r="FU552" s="27">
        <f>IF($O552&gt;=FU$1,$S552,0)</f>
        <v>0</v>
      </c>
      <c r="FV552" s="27">
        <f>IF($O552&gt;=FV$1,$S552,0)</f>
        <v>0</v>
      </c>
      <c r="FW552" s="27">
        <f>IF($O552&gt;=FW$1,$S552,0)</f>
        <v>0</v>
      </c>
      <c r="FX552" s="27">
        <f>IF($O552&gt;=FX$1,$S552,0)</f>
        <v>0</v>
      </c>
      <c r="FY552" s="27">
        <f>IF($O552&gt;=FY$1,$S552,0)</f>
        <v>0</v>
      </c>
      <c r="FZ552" s="27">
        <f>IF($O552&gt;=FZ$1,$S552,0)</f>
        <v>0</v>
      </c>
      <c r="GA552" s="27">
        <f>IF($O552&gt;=GA$1,$S552,0)</f>
        <v>0</v>
      </c>
      <c r="GB552" s="27">
        <f>IF($O552&gt;=GB$1,$S552,0)</f>
        <v>0</v>
      </c>
      <c r="GC552" s="27">
        <f>IF($O552&gt;=GC$1,$S552,0)</f>
        <v>0</v>
      </c>
      <c r="GD552" s="27">
        <f>IF($O552&gt;=GD$1,$S552,0)</f>
        <v>0</v>
      </c>
      <c r="GE552" s="27">
        <f>IF($O552&gt;=GE$1,$S552,0)</f>
        <v>0</v>
      </c>
      <c r="GF552" s="27">
        <f>IF($O552&gt;=GF$1,$S552,0)</f>
        <v>0</v>
      </c>
      <c r="GG552" s="27">
        <f>IF($O552&gt;=GG$1,$S552,0)</f>
        <v>0</v>
      </c>
      <c r="GH552" s="27">
        <f>IF($O552&gt;=GH$1,$S552,0)</f>
        <v>0</v>
      </c>
      <c r="GI552" s="27">
        <f>IF($O552&gt;=GI$1,$S552,0)</f>
        <v>0</v>
      </c>
      <c r="GJ552" s="27">
        <f>IF($O552&gt;=GJ$1,$S552,0)</f>
        <v>0</v>
      </c>
      <c r="GK552" s="27">
        <f>IF($O552&gt;=GK$1,$S552,0)</f>
        <v>0</v>
      </c>
      <c r="GL552" s="27">
        <f>IF($O552&gt;=GL$1,$S552,0)</f>
        <v>0</v>
      </c>
      <c r="GM552" s="27">
        <f>IF($O552&gt;=GM$1,$S552,0)</f>
        <v>0</v>
      </c>
      <c r="GN552" s="27">
        <f>IF($O552&gt;=GN$1,$S552,0)</f>
        <v>0</v>
      </c>
      <c r="GO552" s="27">
        <f>IF($O552&gt;=GO$1,$S552,0)</f>
        <v>0</v>
      </c>
      <c r="GP552" s="27">
        <f>IF($O552&gt;=GP$1,$S552,0)</f>
        <v>0</v>
      </c>
      <c r="GQ552" s="27">
        <f>IF($O552&gt;=GQ$1,$S552,0)</f>
        <v>0</v>
      </c>
      <c r="GR552" s="27">
        <f>IF($O552&gt;=GR$1,$S552,0)</f>
        <v>0</v>
      </c>
      <c r="GS552" s="27">
        <f>IF($O552&gt;=GS$1,$S552,0)</f>
        <v>0</v>
      </c>
      <c r="GT552" s="27">
        <f>IF($O552&gt;=GT$1,$S552,0)</f>
        <v>0</v>
      </c>
      <c r="GU552" s="27">
        <f>IF($O552&gt;=GU$1,$S552,0)</f>
        <v>0</v>
      </c>
      <c r="GV552" s="27">
        <f>IF($O552&gt;=GV$1,$S552,0)</f>
        <v>0</v>
      </c>
      <c r="GW552" s="27">
        <f>IF($O552&gt;=GW$1,$S552,0)</f>
        <v>0</v>
      </c>
      <c r="GX552" s="27">
        <f>IF($O552&gt;=GX$1,$S552,0)</f>
        <v>0</v>
      </c>
      <c r="GY552" s="27">
        <f>IF($O552&gt;=GY$1,$S552,0)</f>
        <v>0</v>
      </c>
      <c r="GZ552" s="27">
        <f>IF($O552&gt;=GZ$1,$S552,0)</f>
        <v>0</v>
      </c>
      <c r="HA552" s="27">
        <f>IF($O552&gt;=HA$1,$S552,0)</f>
        <v>0</v>
      </c>
      <c r="HB552" s="27">
        <f>IF($O552&gt;=HB$1,$S552,0)</f>
        <v>0</v>
      </c>
      <c r="HC552" s="27">
        <f>IF($O552&gt;=HC$1,$S552,0)</f>
        <v>0</v>
      </c>
    </row>
    <row r="553" spans="1:211">
      <c r="A553" s="3">
        <v>58980</v>
      </c>
      <c r="B553" s="3" t="s">
        <v>555</v>
      </c>
      <c r="C553" s="3" t="s">
        <v>450</v>
      </c>
      <c r="D553" s="3">
        <v>63</v>
      </c>
      <c r="E553" s="4">
        <v>34547</v>
      </c>
      <c r="F553" s="5">
        <v>23.901369863013699</v>
      </c>
      <c r="G553" s="3" t="s">
        <v>446</v>
      </c>
      <c r="H553" s="4">
        <v>20260</v>
      </c>
      <c r="I553" s="9" t="s">
        <v>825</v>
      </c>
      <c r="J553" s="5">
        <v>4169.68</v>
      </c>
      <c r="K553" s="31">
        <v>316</v>
      </c>
      <c r="L553" s="32">
        <v>24</v>
      </c>
      <c r="M553" s="33">
        <f>VLOOKUP(L553,FIND,3,TRUE)</f>
        <v>1.3</v>
      </c>
      <c r="N553" s="32">
        <f>IF(L553&gt;30,180,VLOOKUP(L553,TEMPO,2,FALSE))</f>
        <v>144</v>
      </c>
      <c r="O553" s="32">
        <f>IF(R553&gt;0,4,N553)</f>
        <v>144</v>
      </c>
      <c r="P553" s="96">
        <f>J553*M553*L553</f>
        <v>130094.01600000002</v>
      </c>
      <c r="Q553" s="96">
        <f>10934.45*2</f>
        <v>21868.9</v>
      </c>
      <c r="R553" s="96">
        <f>IF(P553&lt;=Q553,P553/4,0)</f>
        <v>0</v>
      </c>
      <c r="S553" s="5">
        <f>IF(P553&gt;=Q553,P553/N553,0)</f>
        <v>903.43066666666675</v>
      </c>
      <c r="T553" s="3"/>
      <c r="U553" s="3">
        <f>IF(T553="",1,0)</f>
        <v>1</v>
      </c>
      <c r="V553" s="3">
        <v>90</v>
      </c>
      <c r="W553" s="5">
        <v>0</v>
      </c>
      <c r="X553" s="5">
        <v>402.65</v>
      </c>
      <c r="Y553" s="5">
        <f>X553*W553</f>
        <v>0</v>
      </c>
      <c r="Z553" s="5">
        <v>400</v>
      </c>
      <c r="AA553" s="5">
        <f>S553+Y553+Z553</f>
        <v>1303.4306666666666</v>
      </c>
      <c r="AB553" s="39">
        <f>(J553/12+J553/12*1.3333333333+450/12+J553/30*6/12+J553)*1.3+Y553+Z553+153.9</f>
        <v>7167.5795110960544</v>
      </c>
      <c r="AC553" s="39" t="s">
        <v>450</v>
      </c>
      <c r="AD553" s="39">
        <f>J553*1.3+400+153.9</f>
        <v>5974.4840000000004</v>
      </c>
      <c r="AE553" s="39">
        <f>SUMIFS('CUSTO MENSAL FUNC NOVO'!H:H,'CUSTO MENSAL FUNC NOVO'!A:A,'VALORES MENSAIS'!AC553)</f>
        <v>3296.25</v>
      </c>
      <c r="AF553" s="27">
        <f>IF($R553&gt;0,$R553,$S553)+$Y553+$Z553</f>
        <v>1303.4306666666666</v>
      </c>
      <c r="AG553" s="27">
        <f>IF($R553&gt;0,$R553,$S553)+$Y553+$Z553</f>
        <v>1303.4306666666666</v>
      </c>
      <c r="AH553" s="27">
        <f>IF($R553&gt;0,$R553,$S553)+$Y553+$Z553</f>
        <v>1303.4306666666666</v>
      </c>
      <c r="AI553" s="27">
        <f>IF($R553&gt;0,$R553,$S553)+$Y553+$Z553</f>
        <v>1303.4306666666666</v>
      </c>
      <c r="AJ553" s="27">
        <f>IF($O553&gt;=AJ$1,$S553+$Y553+$Z553,$Y553+$Z553)</f>
        <v>1303.4306666666666</v>
      </c>
      <c r="AK553" s="27">
        <f>IF($O553&gt;=AK$1,$S553+$Y553+$Z553,$Y553+$Z553)</f>
        <v>1303.4306666666666</v>
      </c>
      <c r="AL553" s="27">
        <f>IF($O553&gt;=AL$1,$S553+$Y553+$Z553,$Y553+$Z553)</f>
        <v>1303.4306666666666</v>
      </c>
      <c r="AM553" s="27">
        <f>IF($O553&gt;=AM$1,$S553+$Y553+$Z553,$Y553+$Z553)</f>
        <v>1303.4306666666666</v>
      </c>
      <c r="AN553" s="27">
        <f>IF($O553&gt;=AN$1,$S553+$Y553+$Z553,$Y553+$Z553)</f>
        <v>1303.4306666666666</v>
      </c>
      <c r="AO553" s="27">
        <f>IF($O553&gt;=AO$1,$S553+$Y553+$Z553,$Y553+$Z553)</f>
        <v>1303.4306666666666</v>
      </c>
      <c r="AP553" s="27">
        <f>IF($O553&gt;=AP$1,$S553+$Y553+$Z553,$Y553+$Z553)</f>
        <v>1303.4306666666666</v>
      </c>
      <c r="AQ553" s="27">
        <f>IF($O553&gt;=AQ$1,$S553+$Y553+$Z553,$Y553+$Z553)</f>
        <v>1303.4306666666666</v>
      </c>
      <c r="AR553" s="27">
        <f>IF($O553&gt;=AR$1,$S553+$Y553+$Z553,$Y553+$Z553)</f>
        <v>1303.4306666666666</v>
      </c>
      <c r="AS553" s="27">
        <f>IF($O553&gt;=AS$1,$S553+$Y553+$Z553,$Y553+$Z553)</f>
        <v>1303.4306666666666</v>
      </c>
      <c r="AT553" s="27">
        <f>IF($O553&gt;=AT$1,$S553+$Y553+$Z553,$Y553+$Z553)</f>
        <v>1303.4306666666666</v>
      </c>
      <c r="AU553" s="27">
        <f>IF($O553&gt;=AU$1,$S553+$Y553+$Z553,$Y553+$Z553)</f>
        <v>1303.4306666666666</v>
      </c>
      <c r="AV553" s="27">
        <f>IF($O553&gt;=AV$1,$S553+$Y553+$Z553,$Y553+$Z553)</f>
        <v>1303.4306666666666</v>
      </c>
      <c r="AW553" s="27">
        <f>IF($O553&gt;=AW$1,$S553+$Y553+$Z553,$Y553+$Z553)</f>
        <v>1303.4306666666666</v>
      </c>
      <c r="AX553" s="27">
        <f>IF($O553&gt;=AX$1,$S553+$Y553+$Z553,$Y553+$Z553)</f>
        <v>1303.4306666666666</v>
      </c>
      <c r="AY553" s="27">
        <f>IF($O553&gt;=AY$1,$S553+$Y553+$Z553,$Y553+$Z553)</f>
        <v>1303.4306666666666</v>
      </c>
      <c r="AZ553" s="27">
        <f>IF($O553&gt;=AZ$1,$S553+$Y553+$Z553,$Y553+$Z553)</f>
        <v>1303.4306666666666</v>
      </c>
      <c r="BA553" s="27">
        <f>IF($O553&gt;=BA$1,$S553+$Y553+$Z553,$Y553+$Z553)</f>
        <v>1303.4306666666666</v>
      </c>
      <c r="BB553" s="27">
        <f>IF($O553&gt;=BB$1,$S553+$Y553+$Z553,$Y553+$Z553)</f>
        <v>1303.4306666666666</v>
      </c>
      <c r="BC553" s="27">
        <f>IF($O553&gt;=BC$1,$S553+$Y553+$Z553,$Y553+$Z553)</f>
        <v>1303.4306666666666</v>
      </c>
      <c r="BD553" s="27">
        <f>IF($O553&gt;=BD$1,$S553+$Y553+$Z553,$Y553+$Z553)</f>
        <v>1303.4306666666666</v>
      </c>
      <c r="BE553" s="27">
        <f>IF($O553&gt;=BE$1,$S553+$Y553+$Z553,$Y553+$Z553)</f>
        <v>1303.4306666666666</v>
      </c>
      <c r="BF553" s="27">
        <f>IF($O553&gt;=BF$1,$S553+$Y553+$Z553,$Y553+$Z553)</f>
        <v>1303.4306666666666</v>
      </c>
      <c r="BG553" s="27">
        <f>IF($O553&gt;=BG$1,$S553+$Y553+$Z553,$Y553+$Z553)</f>
        <v>1303.4306666666666</v>
      </c>
      <c r="BH553" s="27">
        <f>IF($O553&gt;=BH$1,$S553+$Y553+$Z553,$Y553+$Z553)</f>
        <v>1303.4306666666666</v>
      </c>
      <c r="BI553" s="27">
        <f>IF($O553&gt;=BI$1,$S553+$Y553+$Z553,$Y553+$Z553)</f>
        <v>1303.4306666666666</v>
      </c>
      <c r="BJ553" s="27">
        <f>IF($O553&gt;=BJ$1,$S553+$Y553+$Z553,$Y553+$Z553)</f>
        <v>1303.4306666666666</v>
      </c>
      <c r="BK553" s="27">
        <f>IF($O553&gt;=BK$1,$S553+$Y553+$Z553,$Y553+$Z553)</f>
        <v>1303.4306666666666</v>
      </c>
      <c r="BL553" s="27">
        <f>IF($O553&gt;=BL$1,$S553+$Y553+$Z553,$Y553+$Z553)</f>
        <v>1303.4306666666666</v>
      </c>
      <c r="BM553" s="27">
        <f>IF($O553&gt;=BM$1,$S553+$Y553+$Z553,$Y553+$Z553)</f>
        <v>1303.4306666666666</v>
      </c>
      <c r="BN553" s="27">
        <f>IF($O553&gt;=BN$1,$S553+$Y553+$Z553,$Y553+$Z553)</f>
        <v>1303.4306666666666</v>
      </c>
      <c r="BO553" s="27">
        <f>IF($O553&gt;=BO$1,$S553+$Y553+$Z553,$Y553+$Z553)</f>
        <v>1303.4306666666666</v>
      </c>
      <c r="BP553" s="27">
        <f>IF($O553&gt;=BP$1,$S553+$Y553+$Z553,$Y553+$Z553)</f>
        <v>1303.4306666666666</v>
      </c>
      <c r="BQ553" s="27">
        <f>IF($O553&gt;=BQ$1,$S553+$Y553+$Z553,$Y553+$Z553)</f>
        <v>1303.4306666666666</v>
      </c>
      <c r="BR553" s="27">
        <f>IF($O553&gt;=BR$1,$S553+$Y553+$Z553,$Y553+$Z553)</f>
        <v>1303.4306666666666</v>
      </c>
      <c r="BS553" s="27">
        <f>IF($O553&gt;=BS$1,$S553+$Y553+$Z553,$Y553+$Z553)</f>
        <v>1303.4306666666666</v>
      </c>
      <c r="BT553" s="27">
        <f>IF($O553&gt;=BT$1,$S553+$Y553+$Z553,$Y553+$Z553)</f>
        <v>1303.4306666666666</v>
      </c>
      <c r="BU553" s="27">
        <f>IF($O553&gt;=BU$1,$S553+$Y553+$Z553,$Y553+$Z553)</f>
        <v>1303.4306666666666</v>
      </c>
      <c r="BV553" s="27">
        <f>IF($O553&gt;=BV$1,$S553+$Y553+$Z553,$Y553+$Z553)</f>
        <v>1303.4306666666666</v>
      </c>
      <c r="BW553" s="27">
        <f>IF($O553&gt;=BW$1,$S553+$Y553+$Z553,$Y553+$Z553)</f>
        <v>1303.4306666666666</v>
      </c>
      <c r="BX553" s="27">
        <f>IF($O553&gt;=BX$1,$S553+$Y553+$Z553,$Y553+$Z553)</f>
        <v>1303.4306666666666</v>
      </c>
      <c r="BY553" s="27">
        <f>IF($O553&gt;=BY$1,$S553+$Y553+$Z553,$Y553+$Z553)</f>
        <v>1303.4306666666666</v>
      </c>
      <c r="BZ553" s="27">
        <f>IF($O553&gt;=BZ$1,$S553+$Y553+$Z553,$Y553+$Z553)</f>
        <v>1303.4306666666666</v>
      </c>
      <c r="CA553" s="27">
        <f>IF($O553&gt;=CA$1,$S553+$Y553+$Z553,$Y553+$Z553)</f>
        <v>1303.4306666666666</v>
      </c>
      <c r="CB553" s="27">
        <f>IF($O553&gt;=CB$1,$S553+$Y553+$Z553,$Y553+$Z553)</f>
        <v>1303.4306666666666</v>
      </c>
      <c r="CC553" s="27">
        <f>IF($O553&gt;=CC$1,$S553+$Y553+$Z553,$Y553+$Z553)</f>
        <v>1303.4306666666666</v>
      </c>
      <c r="CD553" s="27">
        <f>IF($O553&gt;=CD$1,$S553+$Y553+$Z553,$Y553+$Z553)</f>
        <v>1303.4306666666666</v>
      </c>
      <c r="CE553" s="27">
        <f>IF($O553&gt;=CE$1,$S553+$Y553+$Z553,$Y553+$Z553)</f>
        <v>1303.4306666666666</v>
      </c>
      <c r="CF553" s="27">
        <f>IF($O553&gt;=CF$1,$S553+$Y553+$Z553,$Y553+$Z553)</f>
        <v>1303.4306666666666</v>
      </c>
      <c r="CG553" s="27">
        <f>IF($O553&gt;=CG$1,$S553+$Y553+$Z553,$Y553+$Z553)</f>
        <v>1303.4306666666666</v>
      </c>
      <c r="CH553" s="27">
        <f>IF($O553&gt;=CH$1,$S553+$Y553+$Z553,$Y553+$Z553)</f>
        <v>1303.4306666666666</v>
      </c>
      <c r="CI553" s="27">
        <f>IF($O553&gt;=CI$1,$S553+$Y553+$Z553,$Y553+$Z553)</f>
        <v>1303.4306666666666</v>
      </c>
      <c r="CJ553" s="27">
        <f>IF($O553&gt;=CJ$1,$S553+$Y553+$Z553,$Y553+$Z553)</f>
        <v>1303.4306666666666</v>
      </c>
      <c r="CK553" s="27">
        <f>IF($O553&gt;=CK$1,$S553+$Y553+$Z553,$Y553+$Z553)</f>
        <v>1303.4306666666666</v>
      </c>
      <c r="CL553" s="27">
        <f>IF($O553&gt;=CL$1,$S553+$Y553+$Z553,$Y553+$Z553)</f>
        <v>1303.4306666666666</v>
      </c>
      <c r="CM553" s="27">
        <f>IF($O553&gt;=CM$1,$S553+$Y553+$Z553,$Y553+$Z553)</f>
        <v>1303.4306666666666</v>
      </c>
      <c r="CN553" s="27">
        <f>IF($O553&gt;=CN$1,$S553+$Y553,$Y553)</f>
        <v>903.43066666666675</v>
      </c>
      <c r="CO553" s="27">
        <f>IF($O553&gt;=CO$1,$S553+$Y553,$Y553)</f>
        <v>903.43066666666675</v>
      </c>
      <c r="CP553" s="27">
        <f>IF($O553&gt;=CP$1,$S553+$Y553,$Y553)</f>
        <v>903.43066666666675</v>
      </c>
      <c r="CQ553" s="27">
        <f>IF($O553&gt;=CQ$1,$S553+$Y553,$Y553)</f>
        <v>903.43066666666675</v>
      </c>
      <c r="CR553" s="27">
        <f>IF($O553&gt;=CR$1,$S553+$Y553,$Y553)</f>
        <v>903.43066666666675</v>
      </c>
      <c r="CS553" s="27">
        <f>IF($O553&gt;=CS$1,$S553+$Y553,$Y553)</f>
        <v>903.43066666666675</v>
      </c>
      <c r="CT553" s="27">
        <f>IF($O553&gt;=CT$1,$S553+$Y553,$Y553)</f>
        <v>903.43066666666675</v>
      </c>
      <c r="CU553" s="27">
        <f>IF($O553&gt;=CU$1,$S553+$Y553,$Y553)</f>
        <v>903.43066666666675</v>
      </c>
      <c r="CV553" s="27">
        <f>IF($O553&gt;=CV$1,$S553+$Y553,$Y553)</f>
        <v>903.43066666666675</v>
      </c>
      <c r="CW553" s="27">
        <f>IF($O553&gt;=CW$1,$S553+$Y553,$Y553)</f>
        <v>903.43066666666675</v>
      </c>
      <c r="CX553" s="27">
        <f>IF($O553&gt;=CX$1,$S553+$Y553,$Y553)</f>
        <v>903.43066666666675</v>
      </c>
      <c r="CY553" s="27">
        <f>IF($O553&gt;=CY$1,$S553+$Y553,$Y553)</f>
        <v>903.43066666666675</v>
      </c>
      <c r="CZ553" s="27">
        <f>IF($O553&gt;=CZ$1,$S553+$Y553,$Y553)</f>
        <v>903.43066666666675</v>
      </c>
      <c r="DA553" s="27">
        <f>IF($O553&gt;=DA$1,$S553+$Y553,$Y553)</f>
        <v>903.43066666666675</v>
      </c>
      <c r="DB553" s="27">
        <f>IF($O553&gt;=DB$1,$S553+$Y553,$Y553)</f>
        <v>903.43066666666675</v>
      </c>
      <c r="DC553" s="27">
        <f>IF($O553&gt;=DC$1,$S553+$Y553,$Y553)</f>
        <v>903.43066666666675</v>
      </c>
      <c r="DD553" s="27">
        <f>IF($O553&gt;=DD$1,$S553+$Y553,$Y553)</f>
        <v>903.43066666666675</v>
      </c>
      <c r="DE553" s="27">
        <f>IF($O553&gt;=DE$1,$S553+$Y553,$Y553)</f>
        <v>903.43066666666675</v>
      </c>
      <c r="DF553" s="27">
        <f>IF($O553&gt;=DF$1,$S553+$Y553,$Y553)</f>
        <v>903.43066666666675</v>
      </c>
      <c r="DG553" s="27">
        <f>IF($O553&gt;=DG$1,$S553+$Y553,$Y553)</f>
        <v>903.43066666666675</v>
      </c>
      <c r="DH553" s="27">
        <f>IF($O553&gt;=DH$1,$S553+$Y553,$Y553)</f>
        <v>903.43066666666675</v>
      </c>
      <c r="DI553" s="27">
        <f>IF($O553&gt;=DI$1,$S553+$Y553,$Y553)</f>
        <v>903.43066666666675</v>
      </c>
      <c r="DJ553" s="27">
        <f>IF($O553&gt;=DJ$1,$S553+$Y553,$Y553)</f>
        <v>903.43066666666675</v>
      </c>
      <c r="DK553" s="27">
        <f>IF($O553&gt;=DK$1,$S553+$Y553,$Y553)</f>
        <v>903.43066666666675</v>
      </c>
      <c r="DL553" s="27">
        <f>IF($O553&gt;=DL$1,$S553+$Y553,$Y553)</f>
        <v>903.43066666666675</v>
      </c>
      <c r="DM553" s="27">
        <f>IF($O553&gt;=DM$1,$S553+$Y553,$Y553)</f>
        <v>903.43066666666675</v>
      </c>
      <c r="DN553" s="27">
        <f>IF($O553&gt;=DN$1,$S553+$Y553,$Y553)</f>
        <v>903.43066666666675</v>
      </c>
      <c r="DO553" s="27">
        <f>IF($O553&gt;=DO$1,$S553+$Y553,$Y553)</f>
        <v>903.43066666666675</v>
      </c>
      <c r="DP553" s="27">
        <f>IF($O553&gt;=DP$1,$S553+$Y553,$Y553)</f>
        <v>903.43066666666675</v>
      </c>
      <c r="DQ553" s="27">
        <f>IF($O553&gt;=DQ$1,$S553+$Y553,$Y553)</f>
        <v>903.43066666666675</v>
      </c>
      <c r="DR553" s="27">
        <f>IF($O553&gt;=DR$1,$S553+$Y553,$Y553)</f>
        <v>903.43066666666675</v>
      </c>
      <c r="DS553" s="27">
        <f>IF($O553&gt;=DS$1,$S553+$Y553,$Y553)</f>
        <v>903.43066666666675</v>
      </c>
      <c r="DT553" s="27">
        <f>IF($O553&gt;=DT$1,$S553+$Y553,$Y553)</f>
        <v>903.43066666666675</v>
      </c>
      <c r="DU553" s="27">
        <f>IF($O553&gt;=DU$1,$S553+$Y553,$Y553)</f>
        <v>903.43066666666675</v>
      </c>
      <c r="DV553" s="27">
        <f>IF($O553&gt;=DV$1,$S553+$Y553,$Y553)</f>
        <v>903.43066666666675</v>
      </c>
      <c r="DW553" s="27">
        <f>IF($O553&gt;=DW$1,$S553+$Y553,$Y553)</f>
        <v>903.43066666666675</v>
      </c>
      <c r="DX553" s="27">
        <f>IF($O553&gt;=DX$1,$S553+$Y553,$Y553)</f>
        <v>903.43066666666675</v>
      </c>
      <c r="DY553" s="27">
        <f>IF($O553&gt;=DY$1,$S553+$Y553,$Y553)</f>
        <v>903.43066666666675</v>
      </c>
      <c r="DZ553" s="27">
        <f>IF($O553&gt;=DZ$1,$S553+$Y553,$Y553)</f>
        <v>903.43066666666675</v>
      </c>
      <c r="EA553" s="27">
        <f>IF($O553&gt;=EA$1,$S553+$Y553,$Y553)</f>
        <v>903.43066666666675</v>
      </c>
      <c r="EB553" s="27">
        <f>IF($O553&gt;=EB$1,$S553+$Y553,$Y553)</f>
        <v>903.43066666666675</v>
      </c>
      <c r="EC553" s="27">
        <f>IF($O553&gt;=EC$1,$S553+$Y553,$Y553)</f>
        <v>903.43066666666675</v>
      </c>
      <c r="ED553" s="27">
        <f>IF($O553&gt;=ED$1,$S553+$Y553,$Y553)</f>
        <v>903.43066666666675</v>
      </c>
      <c r="EE553" s="27">
        <f>IF($O553&gt;=EE$1,$S553+$Y553,$Y553)</f>
        <v>903.43066666666675</v>
      </c>
      <c r="EF553" s="27">
        <f>IF($O553&gt;=EF$1,$S553+$Y553,$Y553)</f>
        <v>903.43066666666675</v>
      </c>
      <c r="EG553" s="27">
        <f>IF($O553&gt;=EG$1,$S553+$Y553,$Y553)</f>
        <v>903.43066666666675</v>
      </c>
      <c r="EH553" s="27">
        <f>IF($O553&gt;=EH$1,$S553+$Y553,$Y553)</f>
        <v>903.43066666666675</v>
      </c>
      <c r="EI553" s="27">
        <f>IF($O553&gt;=EI$1,$S553+$Y553,$Y553)</f>
        <v>903.43066666666675</v>
      </c>
      <c r="EJ553" s="27">
        <f>IF($O553&gt;=EJ$1,$S553+$Y553,$Y553)</f>
        <v>903.43066666666675</v>
      </c>
      <c r="EK553" s="27">
        <f>IF($O553&gt;=EK$1,$S553+$Y553,$Y553)</f>
        <v>903.43066666666675</v>
      </c>
      <c r="EL553" s="27">
        <f>IF($O553&gt;=EL$1,$S553+$Y553,$Y553)</f>
        <v>903.43066666666675</v>
      </c>
      <c r="EM553" s="27">
        <f>IF($O553&gt;=EM$1,$S553+$Y553,$Y553)</f>
        <v>903.43066666666675</v>
      </c>
      <c r="EN553" s="27">
        <f>IF($O553&gt;=EN$1,$S553+$Y553,$Y553)</f>
        <v>903.43066666666675</v>
      </c>
      <c r="EO553" s="27">
        <f>IF($O553&gt;=EO$1,$S553+$Y553,$Y553)</f>
        <v>903.43066666666675</v>
      </c>
      <c r="EP553" s="27">
        <f>IF($O553&gt;=EP$1,$S553+$Y553,$Y553)</f>
        <v>903.43066666666675</v>
      </c>
      <c r="EQ553" s="27">
        <f>IF($O553&gt;=EQ$1,$S553+$Y553,$Y553)</f>
        <v>903.43066666666675</v>
      </c>
      <c r="ER553" s="27">
        <f>IF($O553&gt;=ER$1,$S553+$Y553,$Y553)</f>
        <v>903.43066666666675</v>
      </c>
      <c r="ES553" s="27">
        <f>IF($O553&gt;=ES$1,$S553+$Y553,$Y553)</f>
        <v>903.43066666666675</v>
      </c>
      <c r="ET553" s="27">
        <f>IF($O553&gt;=ET$1,$S553+$Y553,$Y553)</f>
        <v>903.43066666666675</v>
      </c>
      <c r="EU553" s="27">
        <f>IF($O553&gt;=EU$1,$S553+$Y553,$Y553)</f>
        <v>903.43066666666675</v>
      </c>
      <c r="EV553" s="27">
        <f>IF($O553&gt;=EV$1,$S553,0)</f>
        <v>903.43066666666675</v>
      </c>
      <c r="EW553" s="27">
        <f>IF($O553&gt;=EW$1,$S553,0)</f>
        <v>903.43066666666675</v>
      </c>
      <c r="EX553" s="27">
        <f>IF($O553&gt;=EX$1,$S553,0)</f>
        <v>903.43066666666675</v>
      </c>
      <c r="EY553" s="27">
        <f>IF($O553&gt;=EY$1,$S553,0)</f>
        <v>903.43066666666675</v>
      </c>
      <c r="EZ553" s="27">
        <f>IF($O553&gt;=EZ$1,$S553,0)</f>
        <v>903.43066666666675</v>
      </c>
      <c r="FA553" s="27">
        <f>IF($O553&gt;=FA$1,$S553,0)</f>
        <v>903.43066666666675</v>
      </c>
      <c r="FB553" s="27">
        <f>IF($O553&gt;=FB$1,$S553,0)</f>
        <v>903.43066666666675</v>
      </c>
      <c r="FC553" s="27">
        <f>IF($O553&gt;=FC$1,$S553,0)</f>
        <v>903.43066666666675</v>
      </c>
      <c r="FD553" s="27">
        <f>IF($O553&gt;=FD$1,$S553,0)</f>
        <v>903.43066666666675</v>
      </c>
      <c r="FE553" s="27">
        <f>IF($O553&gt;=FE$1,$S553,0)</f>
        <v>903.43066666666675</v>
      </c>
      <c r="FF553" s="27">
        <f>IF($O553&gt;=FF$1,$S553,0)</f>
        <v>903.43066666666675</v>
      </c>
      <c r="FG553" s="27">
        <f>IF($O553&gt;=FG$1,$S553,0)</f>
        <v>903.43066666666675</v>
      </c>
      <c r="FH553" s="27">
        <f>IF($O553&gt;=FH$1,$S553,0)</f>
        <v>903.43066666666675</v>
      </c>
      <c r="FI553" s="27">
        <f>IF($O553&gt;=FI$1,$S553,0)</f>
        <v>903.43066666666675</v>
      </c>
      <c r="FJ553" s="27">
        <f>IF($O553&gt;=FJ$1,$S553,0)</f>
        <v>903.43066666666675</v>
      </c>
      <c r="FK553" s="27">
        <f>IF($O553&gt;=FK$1,$S553,0)</f>
        <v>903.43066666666675</v>
      </c>
      <c r="FL553" s="27">
        <f>IF($O553&gt;=FL$1,$S553,0)</f>
        <v>903.43066666666675</v>
      </c>
      <c r="FM553" s="27">
        <f>IF($O553&gt;=FM$1,$S553,0)</f>
        <v>903.43066666666675</v>
      </c>
      <c r="FN553" s="27">
        <f>IF($O553&gt;=FN$1,$S553,0)</f>
        <v>903.43066666666675</v>
      </c>
      <c r="FO553" s="27">
        <f>IF($O553&gt;=FO$1,$S553,0)</f>
        <v>903.43066666666675</v>
      </c>
      <c r="FP553" s="27">
        <f>IF($O553&gt;=FP$1,$S553,0)</f>
        <v>903.43066666666675</v>
      </c>
      <c r="FQ553" s="27">
        <f>IF($O553&gt;=FQ$1,$S553,0)</f>
        <v>903.43066666666675</v>
      </c>
      <c r="FR553" s="27">
        <f>IF($O553&gt;=FR$1,$S553,0)</f>
        <v>903.43066666666675</v>
      </c>
      <c r="FS553" s="27">
        <f>IF($O553&gt;=FS$1,$S553,0)</f>
        <v>903.43066666666675</v>
      </c>
      <c r="FT553" s="27">
        <f>IF($O553&gt;=FT$1,$S553,0)</f>
        <v>0</v>
      </c>
      <c r="FU553" s="27">
        <f>IF($O553&gt;=FU$1,$S553,0)</f>
        <v>0</v>
      </c>
      <c r="FV553" s="27">
        <f>IF($O553&gt;=FV$1,$S553,0)</f>
        <v>0</v>
      </c>
      <c r="FW553" s="27">
        <f>IF($O553&gt;=FW$1,$S553,0)</f>
        <v>0</v>
      </c>
      <c r="FX553" s="27">
        <f>IF($O553&gt;=FX$1,$S553,0)</f>
        <v>0</v>
      </c>
      <c r="FY553" s="27">
        <f>IF($O553&gt;=FY$1,$S553,0)</f>
        <v>0</v>
      </c>
      <c r="FZ553" s="27">
        <f>IF($O553&gt;=FZ$1,$S553,0)</f>
        <v>0</v>
      </c>
      <c r="GA553" s="27">
        <f>IF($O553&gt;=GA$1,$S553,0)</f>
        <v>0</v>
      </c>
      <c r="GB553" s="27">
        <f>IF($O553&gt;=GB$1,$S553,0)</f>
        <v>0</v>
      </c>
      <c r="GC553" s="27">
        <f>IF($O553&gt;=GC$1,$S553,0)</f>
        <v>0</v>
      </c>
      <c r="GD553" s="27">
        <f>IF($O553&gt;=GD$1,$S553,0)</f>
        <v>0</v>
      </c>
      <c r="GE553" s="27">
        <f>IF($O553&gt;=GE$1,$S553,0)</f>
        <v>0</v>
      </c>
      <c r="GF553" s="27">
        <f>IF($O553&gt;=GF$1,$S553,0)</f>
        <v>0</v>
      </c>
      <c r="GG553" s="27">
        <f>IF($O553&gt;=GG$1,$S553,0)</f>
        <v>0</v>
      </c>
      <c r="GH553" s="27">
        <f>IF($O553&gt;=GH$1,$S553,0)</f>
        <v>0</v>
      </c>
      <c r="GI553" s="27">
        <f>IF($O553&gt;=GI$1,$S553,0)</f>
        <v>0</v>
      </c>
      <c r="GJ553" s="27">
        <f>IF($O553&gt;=GJ$1,$S553,0)</f>
        <v>0</v>
      </c>
      <c r="GK553" s="27">
        <f>IF($O553&gt;=GK$1,$S553,0)</f>
        <v>0</v>
      </c>
      <c r="GL553" s="27">
        <f>IF($O553&gt;=GL$1,$S553,0)</f>
        <v>0</v>
      </c>
      <c r="GM553" s="27">
        <f>IF($O553&gt;=GM$1,$S553,0)</f>
        <v>0</v>
      </c>
      <c r="GN553" s="27">
        <f>IF($O553&gt;=GN$1,$S553,0)</f>
        <v>0</v>
      </c>
      <c r="GO553" s="27">
        <f>IF($O553&gt;=GO$1,$S553,0)</f>
        <v>0</v>
      </c>
      <c r="GP553" s="27">
        <f>IF($O553&gt;=GP$1,$S553,0)</f>
        <v>0</v>
      </c>
      <c r="GQ553" s="27">
        <f>IF($O553&gt;=GQ$1,$S553,0)</f>
        <v>0</v>
      </c>
      <c r="GR553" s="27">
        <f>IF($O553&gt;=GR$1,$S553,0)</f>
        <v>0</v>
      </c>
      <c r="GS553" s="27">
        <f>IF($O553&gt;=GS$1,$S553,0)</f>
        <v>0</v>
      </c>
      <c r="GT553" s="27">
        <f>IF($O553&gt;=GT$1,$S553,0)</f>
        <v>0</v>
      </c>
      <c r="GU553" s="27">
        <f>IF($O553&gt;=GU$1,$S553,0)</f>
        <v>0</v>
      </c>
      <c r="GV553" s="27">
        <f>IF($O553&gt;=GV$1,$S553,0)</f>
        <v>0</v>
      </c>
      <c r="GW553" s="27">
        <f>IF($O553&gt;=GW$1,$S553,0)</f>
        <v>0</v>
      </c>
      <c r="GX553" s="27">
        <f>IF($O553&gt;=GX$1,$S553,0)</f>
        <v>0</v>
      </c>
      <c r="GY553" s="27">
        <f>IF($O553&gt;=GY$1,$S553,0)</f>
        <v>0</v>
      </c>
      <c r="GZ553" s="27">
        <f>IF($O553&gt;=GZ$1,$S553,0)</f>
        <v>0</v>
      </c>
      <c r="HA553" s="27">
        <f>IF($O553&gt;=HA$1,$S553,0)</f>
        <v>0</v>
      </c>
      <c r="HB553" s="27">
        <f>IF($O553&gt;=HB$1,$S553,0)</f>
        <v>0</v>
      </c>
      <c r="HC553" s="27">
        <f>IF($O553&gt;=HC$1,$S553,0)</f>
        <v>0</v>
      </c>
    </row>
    <row r="554" spans="1:211">
      <c r="A554" s="3">
        <v>166782</v>
      </c>
      <c r="B554" s="3" t="s">
        <v>451</v>
      </c>
      <c r="C554" s="3" t="s">
        <v>452</v>
      </c>
      <c r="D554" s="3">
        <v>60</v>
      </c>
      <c r="E554" s="4">
        <v>40350</v>
      </c>
      <c r="F554" s="5">
        <v>8.0027397260273965</v>
      </c>
      <c r="G554" s="3" t="s">
        <v>446</v>
      </c>
      <c r="H554" s="4">
        <v>21260</v>
      </c>
      <c r="I554" s="9" t="s">
        <v>825</v>
      </c>
      <c r="J554" s="5">
        <v>12810.8</v>
      </c>
      <c r="K554" s="31">
        <v>316</v>
      </c>
      <c r="L554" s="32">
        <v>8</v>
      </c>
      <c r="M554" s="33">
        <f>VLOOKUP(L554,FIND,3,TRUE)</f>
        <v>1</v>
      </c>
      <c r="N554" s="32">
        <f>IF(L554&gt;30,180,VLOOKUP(L554,TEMPO,2,FALSE))</f>
        <v>48</v>
      </c>
      <c r="O554" s="32">
        <f>IF(R554&gt;0,4,N554)</f>
        <v>48</v>
      </c>
      <c r="P554" s="96">
        <f>J554*M554*L554</f>
        <v>102486.39999999999</v>
      </c>
      <c r="Q554" s="96">
        <f>10934.45*2</f>
        <v>21868.9</v>
      </c>
      <c r="R554" s="96">
        <f>IF(P554&lt;=Q554,P554/4,0)</f>
        <v>0</v>
      </c>
      <c r="S554" s="5">
        <f>IF(P554&gt;=Q554,P554/N554,0)</f>
        <v>2135.1333333333332</v>
      </c>
      <c r="T554" s="3"/>
      <c r="U554" s="3">
        <f>IF(T554="",1,0)</f>
        <v>1</v>
      </c>
      <c r="V554" s="3">
        <v>905</v>
      </c>
      <c r="W554" s="5">
        <v>0</v>
      </c>
      <c r="X554" s="5">
        <v>402.65</v>
      </c>
      <c r="Y554" s="5">
        <f>X554*W554</f>
        <v>0</v>
      </c>
      <c r="Z554" s="5">
        <v>400</v>
      </c>
      <c r="AA554" s="5">
        <f>S554+Y554+Z554</f>
        <v>2535.1333333333332</v>
      </c>
      <c r="AB554" s="39">
        <f>(J554/12+J554/12*1.3333333333+450/12+J554/30*6/12+J554)*1.3+Y554+Z554+153.9</f>
        <v>20772.542888842629</v>
      </c>
      <c r="AC554" s="39" t="s">
        <v>452</v>
      </c>
      <c r="AD554" s="39">
        <f>J554*1.3+400+153.9</f>
        <v>17207.940000000002</v>
      </c>
      <c r="AE554" s="39">
        <f>SUMIFS('CUSTO MENSAL FUNC NOVO'!H:H,'CUSTO MENSAL FUNC NOVO'!A:A,'VALORES MENSAIS'!AC554)</f>
        <v>14349.89416</v>
      </c>
      <c r="AF554" s="27">
        <f>IF($R554&gt;0,$R554,$S554)+$Y554+$Z554</f>
        <v>2535.1333333333332</v>
      </c>
      <c r="AG554" s="27">
        <f>IF($R554&gt;0,$R554,$S554)+$Y554+$Z554</f>
        <v>2535.1333333333332</v>
      </c>
      <c r="AH554" s="27">
        <f>IF($R554&gt;0,$R554,$S554)+$Y554+$Z554</f>
        <v>2535.1333333333332</v>
      </c>
      <c r="AI554" s="27">
        <f>IF($R554&gt;0,$R554,$S554)+$Y554+$Z554</f>
        <v>2535.1333333333332</v>
      </c>
      <c r="AJ554" s="27">
        <f>IF($O554&gt;=AJ$1,$S554+$Y554+$Z554,$Y554+$Z554)</f>
        <v>2535.1333333333332</v>
      </c>
      <c r="AK554" s="27">
        <f>IF($O554&gt;=AK$1,$S554+$Y554+$Z554,$Y554+$Z554)</f>
        <v>2535.1333333333332</v>
      </c>
      <c r="AL554" s="27">
        <f>IF($O554&gt;=AL$1,$S554+$Y554+$Z554,$Y554+$Z554)</f>
        <v>2535.1333333333332</v>
      </c>
      <c r="AM554" s="27">
        <f>IF($O554&gt;=AM$1,$S554+$Y554+$Z554,$Y554+$Z554)</f>
        <v>2535.1333333333332</v>
      </c>
      <c r="AN554" s="27">
        <f>IF($O554&gt;=AN$1,$S554+$Y554+$Z554,$Y554+$Z554)</f>
        <v>2535.1333333333332</v>
      </c>
      <c r="AO554" s="27">
        <f>IF($O554&gt;=AO$1,$S554+$Y554+$Z554,$Y554+$Z554)</f>
        <v>2535.1333333333332</v>
      </c>
      <c r="AP554" s="27">
        <f>IF($O554&gt;=AP$1,$S554+$Y554+$Z554,$Y554+$Z554)</f>
        <v>2535.1333333333332</v>
      </c>
      <c r="AQ554" s="27">
        <f>IF($O554&gt;=AQ$1,$S554+$Y554+$Z554,$Y554+$Z554)</f>
        <v>2535.1333333333332</v>
      </c>
      <c r="AR554" s="27">
        <f>IF($O554&gt;=AR$1,$S554+$Y554+$Z554,$Y554+$Z554)</f>
        <v>2535.1333333333332</v>
      </c>
      <c r="AS554" s="27">
        <f>IF($O554&gt;=AS$1,$S554+$Y554+$Z554,$Y554+$Z554)</f>
        <v>2535.1333333333332</v>
      </c>
      <c r="AT554" s="27">
        <f>IF($O554&gt;=AT$1,$S554+$Y554+$Z554,$Y554+$Z554)</f>
        <v>2535.1333333333332</v>
      </c>
      <c r="AU554" s="27">
        <f>IF($O554&gt;=AU$1,$S554+$Y554+$Z554,$Y554+$Z554)</f>
        <v>2535.1333333333332</v>
      </c>
      <c r="AV554" s="27">
        <f>IF($O554&gt;=AV$1,$S554+$Y554+$Z554,$Y554+$Z554)</f>
        <v>2535.1333333333332</v>
      </c>
      <c r="AW554" s="27">
        <f>IF($O554&gt;=AW$1,$S554+$Y554+$Z554,$Y554+$Z554)</f>
        <v>2535.1333333333332</v>
      </c>
      <c r="AX554" s="27">
        <f>IF($O554&gt;=AX$1,$S554+$Y554+$Z554,$Y554+$Z554)</f>
        <v>2535.1333333333332</v>
      </c>
      <c r="AY554" s="27">
        <f>IF($O554&gt;=AY$1,$S554+$Y554+$Z554,$Y554+$Z554)</f>
        <v>2535.1333333333332</v>
      </c>
      <c r="AZ554" s="27">
        <f>IF($O554&gt;=AZ$1,$S554+$Y554+$Z554,$Y554+$Z554)</f>
        <v>2535.1333333333332</v>
      </c>
      <c r="BA554" s="27">
        <f>IF($O554&gt;=BA$1,$S554+$Y554+$Z554,$Y554+$Z554)</f>
        <v>2535.1333333333332</v>
      </c>
      <c r="BB554" s="27">
        <f>IF($O554&gt;=BB$1,$S554+$Y554+$Z554,$Y554+$Z554)</f>
        <v>2535.1333333333332</v>
      </c>
      <c r="BC554" s="27">
        <f>IF($O554&gt;=BC$1,$S554+$Y554+$Z554,$Y554+$Z554)</f>
        <v>2535.1333333333332</v>
      </c>
      <c r="BD554" s="27">
        <f>IF($O554&gt;=BD$1,$S554+$Y554+$Z554,$Y554+$Z554)</f>
        <v>2535.1333333333332</v>
      </c>
      <c r="BE554" s="27">
        <f>IF($O554&gt;=BE$1,$S554+$Y554+$Z554,$Y554+$Z554)</f>
        <v>2535.1333333333332</v>
      </c>
      <c r="BF554" s="27">
        <f>IF($O554&gt;=BF$1,$S554+$Y554+$Z554,$Y554+$Z554)</f>
        <v>2535.1333333333332</v>
      </c>
      <c r="BG554" s="27">
        <f>IF($O554&gt;=BG$1,$S554+$Y554+$Z554,$Y554+$Z554)</f>
        <v>2535.1333333333332</v>
      </c>
      <c r="BH554" s="27">
        <f>IF($O554&gt;=BH$1,$S554+$Y554+$Z554,$Y554+$Z554)</f>
        <v>2535.1333333333332</v>
      </c>
      <c r="BI554" s="27">
        <f>IF($O554&gt;=BI$1,$S554+$Y554+$Z554,$Y554+$Z554)</f>
        <v>2535.1333333333332</v>
      </c>
      <c r="BJ554" s="27">
        <f>IF($O554&gt;=BJ$1,$S554+$Y554+$Z554,$Y554+$Z554)</f>
        <v>2535.1333333333332</v>
      </c>
      <c r="BK554" s="27">
        <f>IF($O554&gt;=BK$1,$S554+$Y554+$Z554,$Y554+$Z554)</f>
        <v>2535.1333333333332</v>
      </c>
      <c r="BL554" s="27">
        <f>IF($O554&gt;=BL$1,$S554+$Y554+$Z554,$Y554+$Z554)</f>
        <v>2535.1333333333332</v>
      </c>
      <c r="BM554" s="27">
        <f>IF($O554&gt;=BM$1,$S554+$Y554+$Z554,$Y554+$Z554)</f>
        <v>2535.1333333333332</v>
      </c>
      <c r="BN554" s="27">
        <f>IF($O554&gt;=BN$1,$S554+$Y554+$Z554,$Y554+$Z554)</f>
        <v>2535.1333333333332</v>
      </c>
      <c r="BO554" s="27">
        <f>IF($O554&gt;=BO$1,$S554+$Y554+$Z554,$Y554+$Z554)</f>
        <v>2535.1333333333332</v>
      </c>
      <c r="BP554" s="27">
        <f>IF($O554&gt;=BP$1,$S554+$Y554+$Z554,$Y554+$Z554)</f>
        <v>2535.1333333333332</v>
      </c>
      <c r="BQ554" s="27">
        <f>IF($O554&gt;=BQ$1,$S554+$Y554+$Z554,$Y554+$Z554)</f>
        <v>2535.1333333333332</v>
      </c>
      <c r="BR554" s="27">
        <f>IF($O554&gt;=BR$1,$S554+$Y554+$Z554,$Y554+$Z554)</f>
        <v>2535.1333333333332</v>
      </c>
      <c r="BS554" s="27">
        <f>IF($O554&gt;=BS$1,$S554+$Y554+$Z554,$Y554+$Z554)</f>
        <v>2535.1333333333332</v>
      </c>
      <c r="BT554" s="27">
        <f>IF($O554&gt;=BT$1,$S554+$Y554+$Z554,$Y554+$Z554)</f>
        <v>2535.1333333333332</v>
      </c>
      <c r="BU554" s="27">
        <f>IF($O554&gt;=BU$1,$S554+$Y554+$Z554,$Y554+$Z554)</f>
        <v>2535.1333333333332</v>
      </c>
      <c r="BV554" s="27">
        <f>IF($O554&gt;=BV$1,$S554+$Y554+$Z554,$Y554+$Z554)</f>
        <v>2535.1333333333332</v>
      </c>
      <c r="BW554" s="27">
        <f>IF($O554&gt;=BW$1,$S554+$Y554+$Z554,$Y554+$Z554)</f>
        <v>2535.1333333333332</v>
      </c>
      <c r="BX554" s="27">
        <f>IF($O554&gt;=BX$1,$S554+$Y554+$Z554,$Y554+$Z554)</f>
        <v>2535.1333333333332</v>
      </c>
      <c r="BY554" s="27">
        <f>IF($O554&gt;=BY$1,$S554+$Y554+$Z554,$Y554+$Z554)</f>
        <v>2535.1333333333332</v>
      </c>
      <c r="BZ554" s="27">
        <f>IF($O554&gt;=BZ$1,$S554+$Y554+$Z554,$Y554+$Z554)</f>
        <v>2535.1333333333332</v>
      </c>
      <c r="CA554" s="27">
        <f>IF($O554&gt;=CA$1,$S554+$Y554+$Z554,$Y554+$Z554)</f>
        <v>2535.1333333333332</v>
      </c>
      <c r="CB554" s="27">
        <f>IF($O554&gt;=CB$1,$S554+$Y554+$Z554,$Y554+$Z554)</f>
        <v>400</v>
      </c>
      <c r="CC554" s="27">
        <f>IF($O554&gt;=CC$1,$S554+$Y554+$Z554,$Y554+$Z554)</f>
        <v>400</v>
      </c>
      <c r="CD554" s="27">
        <f>IF($O554&gt;=CD$1,$S554+$Y554+$Z554,$Y554+$Z554)</f>
        <v>400</v>
      </c>
      <c r="CE554" s="27">
        <f>IF($O554&gt;=CE$1,$S554+$Y554+$Z554,$Y554+$Z554)</f>
        <v>400</v>
      </c>
      <c r="CF554" s="27">
        <f>IF($O554&gt;=CF$1,$S554+$Y554+$Z554,$Y554+$Z554)</f>
        <v>400</v>
      </c>
      <c r="CG554" s="27">
        <f>IF($O554&gt;=CG$1,$S554+$Y554+$Z554,$Y554+$Z554)</f>
        <v>400</v>
      </c>
      <c r="CH554" s="27">
        <f>IF($O554&gt;=CH$1,$S554+$Y554+$Z554,$Y554+$Z554)</f>
        <v>400</v>
      </c>
      <c r="CI554" s="27">
        <f>IF($O554&gt;=CI$1,$S554+$Y554+$Z554,$Y554+$Z554)</f>
        <v>400</v>
      </c>
      <c r="CJ554" s="27">
        <f>IF($O554&gt;=CJ$1,$S554+$Y554+$Z554,$Y554+$Z554)</f>
        <v>400</v>
      </c>
      <c r="CK554" s="27">
        <f>IF($O554&gt;=CK$1,$S554+$Y554+$Z554,$Y554+$Z554)</f>
        <v>400</v>
      </c>
      <c r="CL554" s="27">
        <f>IF($O554&gt;=CL$1,$S554+$Y554+$Z554,$Y554+$Z554)</f>
        <v>400</v>
      </c>
      <c r="CM554" s="27">
        <f>IF($O554&gt;=CM$1,$S554+$Y554+$Z554,$Y554+$Z554)</f>
        <v>400</v>
      </c>
      <c r="CN554" s="27">
        <f>IF($O554&gt;=CN$1,$S554+$Y554,$Y554)</f>
        <v>0</v>
      </c>
      <c r="CO554" s="27">
        <f>IF($O554&gt;=CO$1,$S554+$Y554,$Y554)</f>
        <v>0</v>
      </c>
      <c r="CP554" s="27">
        <f>IF($O554&gt;=CP$1,$S554+$Y554,$Y554)</f>
        <v>0</v>
      </c>
      <c r="CQ554" s="27">
        <f>IF($O554&gt;=CQ$1,$S554+$Y554,$Y554)</f>
        <v>0</v>
      </c>
      <c r="CR554" s="27">
        <f>IF($O554&gt;=CR$1,$S554+$Y554,$Y554)</f>
        <v>0</v>
      </c>
      <c r="CS554" s="27">
        <f>IF($O554&gt;=CS$1,$S554+$Y554,$Y554)</f>
        <v>0</v>
      </c>
      <c r="CT554" s="27">
        <f>IF($O554&gt;=CT$1,$S554+$Y554,$Y554)</f>
        <v>0</v>
      </c>
      <c r="CU554" s="27">
        <f>IF($O554&gt;=CU$1,$S554+$Y554,$Y554)</f>
        <v>0</v>
      </c>
      <c r="CV554" s="27">
        <f>IF($O554&gt;=CV$1,$S554+$Y554,$Y554)</f>
        <v>0</v>
      </c>
      <c r="CW554" s="27">
        <f>IF($O554&gt;=CW$1,$S554+$Y554,$Y554)</f>
        <v>0</v>
      </c>
      <c r="CX554" s="27">
        <f>IF($O554&gt;=CX$1,$S554+$Y554,$Y554)</f>
        <v>0</v>
      </c>
      <c r="CY554" s="27">
        <f>IF($O554&gt;=CY$1,$S554+$Y554,$Y554)</f>
        <v>0</v>
      </c>
      <c r="CZ554" s="27">
        <f>IF($O554&gt;=CZ$1,$S554+$Y554,$Y554)</f>
        <v>0</v>
      </c>
      <c r="DA554" s="27">
        <f>IF($O554&gt;=DA$1,$S554+$Y554,$Y554)</f>
        <v>0</v>
      </c>
      <c r="DB554" s="27">
        <f>IF($O554&gt;=DB$1,$S554+$Y554,$Y554)</f>
        <v>0</v>
      </c>
      <c r="DC554" s="27">
        <f>IF($O554&gt;=DC$1,$S554+$Y554,$Y554)</f>
        <v>0</v>
      </c>
      <c r="DD554" s="27">
        <f>IF($O554&gt;=DD$1,$S554+$Y554,$Y554)</f>
        <v>0</v>
      </c>
      <c r="DE554" s="27">
        <f>IF($O554&gt;=DE$1,$S554+$Y554,$Y554)</f>
        <v>0</v>
      </c>
      <c r="DF554" s="27">
        <f>IF($O554&gt;=DF$1,$S554+$Y554,$Y554)</f>
        <v>0</v>
      </c>
      <c r="DG554" s="27">
        <f>IF($O554&gt;=DG$1,$S554+$Y554,$Y554)</f>
        <v>0</v>
      </c>
      <c r="DH554" s="27">
        <f>IF($O554&gt;=DH$1,$S554+$Y554,$Y554)</f>
        <v>0</v>
      </c>
      <c r="DI554" s="27">
        <f>IF($O554&gt;=DI$1,$S554+$Y554,$Y554)</f>
        <v>0</v>
      </c>
      <c r="DJ554" s="27">
        <f>IF($O554&gt;=DJ$1,$S554+$Y554,$Y554)</f>
        <v>0</v>
      </c>
      <c r="DK554" s="27">
        <f>IF($O554&gt;=DK$1,$S554+$Y554,$Y554)</f>
        <v>0</v>
      </c>
      <c r="DL554" s="27">
        <f>IF($O554&gt;=DL$1,$S554+$Y554,$Y554)</f>
        <v>0</v>
      </c>
      <c r="DM554" s="27">
        <f>IF($O554&gt;=DM$1,$S554+$Y554,$Y554)</f>
        <v>0</v>
      </c>
      <c r="DN554" s="27">
        <f>IF($O554&gt;=DN$1,$S554+$Y554,$Y554)</f>
        <v>0</v>
      </c>
      <c r="DO554" s="27">
        <f>IF($O554&gt;=DO$1,$S554+$Y554,$Y554)</f>
        <v>0</v>
      </c>
      <c r="DP554" s="27">
        <f>IF($O554&gt;=DP$1,$S554+$Y554,$Y554)</f>
        <v>0</v>
      </c>
      <c r="DQ554" s="27">
        <f>IF($O554&gt;=DQ$1,$S554+$Y554,$Y554)</f>
        <v>0</v>
      </c>
      <c r="DR554" s="27">
        <f>IF($O554&gt;=DR$1,$S554+$Y554,$Y554)</f>
        <v>0</v>
      </c>
      <c r="DS554" s="27">
        <f>IF($O554&gt;=DS$1,$S554+$Y554,$Y554)</f>
        <v>0</v>
      </c>
      <c r="DT554" s="27">
        <f>IF($O554&gt;=DT$1,$S554+$Y554,$Y554)</f>
        <v>0</v>
      </c>
      <c r="DU554" s="27">
        <f>IF($O554&gt;=DU$1,$S554+$Y554,$Y554)</f>
        <v>0</v>
      </c>
      <c r="DV554" s="27">
        <f>IF($O554&gt;=DV$1,$S554+$Y554,$Y554)</f>
        <v>0</v>
      </c>
      <c r="DW554" s="27">
        <f>IF($O554&gt;=DW$1,$S554+$Y554,$Y554)</f>
        <v>0</v>
      </c>
      <c r="DX554" s="27">
        <f>IF($O554&gt;=DX$1,$S554+$Y554,$Y554)</f>
        <v>0</v>
      </c>
      <c r="DY554" s="27">
        <f>IF($O554&gt;=DY$1,$S554+$Y554,$Y554)</f>
        <v>0</v>
      </c>
      <c r="DZ554" s="27">
        <f>IF($O554&gt;=DZ$1,$S554+$Y554,$Y554)</f>
        <v>0</v>
      </c>
      <c r="EA554" s="27">
        <f>IF($O554&gt;=EA$1,$S554+$Y554,$Y554)</f>
        <v>0</v>
      </c>
      <c r="EB554" s="27">
        <f>IF($O554&gt;=EB$1,$S554+$Y554,$Y554)</f>
        <v>0</v>
      </c>
      <c r="EC554" s="27">
        <f>IF($O554&gt;=EC$1,$S554+$Y554,$Y554)</f>
        <v>0</v>
      </c>
      <c r="ED554" s="27">
        <f>IF($O554&gt;=ED$1,$S554+$Y554,$Y554)</f>
        <v>0</v>
      </c>
      <c r="EE554" s="27">
        <f>IF($O554&gt;=EE$1,$S554+$Y554,$Y554)</f>
        <v>0</v>
      </c>
      <c r="EF554" s="27">
        <f>IF($O554&gt;=EF$1,$S554+$Y554,$Y554)</f>
        <v>0</v>
      </c>
      <c r="EG554" s="27">
        <f>IF($O554&gt;=EG$1,$S554+$Y554,$Y554)</f>
        <v>0</v>
      </c>
      <c r="EH554" s="27">
        <f>IF($O554&gt;=EH$1,$S554+$Y554,$Y554)</f>
        <v>0</v>
      </c>
      <c r="EI554" s="27">
        <f>IF($O554&gt;=EI$1,$S554+$Y554,$Y554)</f>
        <v>0</v>
      </c>
      <c r="EJ554" s="27">
        <f>IF($O554&gt;=EJ$1,$S554+$Y554,$Y554)</f>
        <v>0</v>
      </c>
      <c r="EK554" s="27">
        <f>IF($O554&gt;=EK$1,$S554+$Y554,$Y554)</f>
        <v>0</v>
      </c>
      <c r="EL554" s="27">
        <f>IF($O554&gt;=EL$1,$S554+$Y554,$Y554)</f>
        <v>0</v>
      </c>
      <c r="EM554" s="27">
        <f>IF($O554&gt;=EM$1,$S554+$Y554,$Y554)</f>
        <v>0</v>
      </c>
      <c r="EN554" s="27">
        <f>IF($O554&gt;=EN$1,$S554+$Y554,$Y554)</f>
        <v>0</v>
      </c>
      <c r="EO554" s="27">
        <f>IF($O554&gt;=EO$1,$S554+$Y554,$Y554)</f>
        <v>0</v>
      </c>
      <c r="EP554" s="27">
        <f>IF($O554&gt;=EP$1,$S554+$Y554,$Y554)</f>
        <v>0</v>
      </c>
      <c r="EQ554" s="27">
        <f>IF($O554&gt;=EQ$1,$S554+$Y554,$Y554)</f>
        <v>0</v>
      </c>
      <c r="ER554" s="27">
        <f>IF($O554&gt;=ER$1,$S554+$Y554,$Y554)</f>
        <v>0</v>
      </c>
      <c r="ES554" s="27">
        <f>IF($O554&gt;=ES$1,$S554+$Y554,$Y554)</f>
        <v>0</v>
      </c>
      <c r="ET554" s="27">
        <f>IF($O554&gt;=ET$1,$S554+$Y554,$Y554)</f>
        <v>0</v>
      </c>
      <c r="EU554" s="27">
        <f>IF($O554&gt;=EU$1,$S554+$Y554,$Y554)</f>
        <v>0</v>
      </c>
      <c r="EV554" s="27">
        <f>IF($O554&gt;=EV$1,$S554,0)</f>
        <v>0</v>
      </c>
      <c r="EW554" s="27">
        <f>IF($O554&gt;=EW$1,$S554,0)</f>
        <v>0</v>
      </c>
      <c r="EX554" s="27">
        <f>IF($O554&gt;=EX$1,$S554,0)</f>
        <v>0</v>
      </c>
      <c r="EY554" s="27">
        <f>IF($O554&gt;=EY$1,$S554,0)</f>
        <v>0</v>
      </c>
      <c r="EZ554" s="27">
        <f>IF($O554&gt;=EZ$1,$S554,0)</f>
        <v>0</v>
      </c>
      <c r="FA554" s="27">
        <f>IF($O554&gt;=FA$1,$S554,0)</f>
        <v>0</v>
      </c>
      <c r="FB554" s="27">
        <f>IF($O554&gt;=FB$1,$S554,0)</f>
        <v>0</v>
      </c>
      <c r="FC554" s="27">
        <f>IF($O554&gt;=FC$1,$S554,0)</f>
        <v>0</v>
      </c>
      <c r="FD554" s="27">
        <f>IF($O554&gt;=FD$1,$S554,0)</f>
        <v>0</v>
      </c>
      <c r="FE554" s="27">
        <f>IF($O554&gt;=FE$1,$S554,0)</f>
        <v>0</v>
      </c>
      <c r="FF554" s="27">
        <f>IF($O554&gt;=FF$1,$S554,0)</f>
        <v>0</v>
      </c>
      <c r="FG554" s="27">
        <f>IF($O554&gt;=FG$1,$S554,0)</f>
        <v>0</v>
      </c>
      <c r="FH554" s="27">
        <f>IF($O554&gt;=FH$1,$S554,0)</f>
        <v>0</v>
      </c>
      <c r="FI554" s="27">
        <f>IF($O554&gt;=FI$1,$S554,0)</f>
        <v>0</v>
      </c>
      <c r="FJ554" s="27">
        <f>IF($O554&gt;=FJ$1,$S554,0)</f>
        <v>0</v>
      </c>
      <c r="FK554" s="27">
        <f>IF($O554&gt;=FK$1,$S554,0)</f>
        <v>0</v>
      </c>
      <c r="FL554" s="27">
        <f>IF($O554&gt;=FL$1,$S554,0)</f>
        <v>0</v>
      </c>
      <c r="FM554" s="27">
        <f>IF($O554&gt;=FM$1,$S554,0)</f>
        <v>0</v>
      </c>
      <c r="FN554" s="27">
        <f>IF($O554&gt;=FN$1,$S554,0)</f>
        <v>0</v>
      </c>
      <c r="FO554" s="27">
        <f>IF($O554&gt;=FO$1,$S554,0)</f>
        <v>0</v>
      </c>
      <c r="FP554" s="27">
        <f>IF($O554&gt;=FP$1,$S554,0)</f>
        <v>0</v>
      </c>
      <c r="FQ554" s="27">
        <f>IF($O554&gt;=FQ$1,$S554,0)</f>
        <v>0</v>
      </c>
      <c r="FR554" s="27">
        <f>IF($O554&gt;=FR$1,$S554,0)</f>
        <v>0</v>
      </c>
      <c r="FS554" s="27">
        <f>IF($O554&gt;=FS$1,$S554,0)</f>
        <v>0</v>
      </c>
      <c r="FT554" s="27">
        <f>IF($O554&gt;=FT$1,$S554,0)</f>
        <v>0</v>
      </c>
      <c r="FU554" s="27">
        <f>IF($O554&gt;=FU$1,$S554,0)</f>
        <v>0</v>
      </c>
      <c r="FV554" s="27">
        <f>IF($O554&gt;=FV$1,$S554,0)</f>
        <v>0</v>
      </c>
      <c r="FW554" s="27">
        <f>IF($O554&gt;=FW$1,$S554,0)</f>
        <v>0</v>
      </c>
      <c r="FX554" s="27">
        <f>IF($O554&gt;=FX$1,$S554,0)</f>
        <v>0</v>
      </c>
      <c r="FY554" s="27">
        <f>IF($O554&gt;=FY$1,$S554,0)</f>
        <v>0</v>
      </c>
      <c r="FZ554" s="27">
        <f>IF($O554&gt;=FZ$1,$S554,0)</f>
        <v>0</v>
      </c>
      <c r="GA554" s="27">
        <f>IF($O554&gt;=GA$1,$S554,0)</f>
        <v>0</v>
      </c>
      <c r="GB554" s="27">
        <f>IF($O554&gt;=GB$1,$S554,0)</f>
        <v>0</v>
      </c>
      <c r="GC554" s="27">
        <f>IF($O554&gt;=GC$1,$S554,0)</f>
        <v>0</v>
      </c>
      <c r="GD554" s="27">
        <f>IF($O554&gt;=GD$1,$S554,0)</f>
        <v>0</v>
      </c>
      <c r="GE554" s="27">
        <f>IF($O554&gt;=GE$1,$S554,0)</f>
        <v>0</v>
      </c>
      <c r="GF554" s="27">
        <f>IF($O554&gt;=GF$1,$S554,0)</f>
        <v>0</v>
      </c>
      <c r="GG554" s="27">
        <f>IF($O554&gt;=GG$1,$S554,0)</f>
        <v>0</v>
      </c>
      <c r="GH554" s="27">
        <f>IF($O554&gt;=GH$1,$S554,0)</f>
        <v>0</v>
      </c>
      <c r="GI554" s="27">
        <f>IF($O554&gt;=GI$1,$S554,0)</f>
        <v>0</v>
      </c>
      <c r="GJ554" s="27">
        <f>IF($O554&gt;=GJ$1,$S554,0)</f>
        <v>0</v>
      </c>
      <c r="GK554" s="27">
        <f>IF($O554&gt;=GK$1,$S554,0)</f>
        <v>0</v>
      </c>
      <c r="GL554" s="27">
        <f>IF($O554&gt;=GL$1,$S554,0)</f>
        <v>0</v>
      </c>
      <c r="GM554" s="27">
        <f>IF($O554&gt;=GM$1,$S554,0)</f>
        <v>0</v>
      </c>
      <c r="GN554" s="27">
        <f>IF($O554&gt;=GN$1,$S554,0)</f>
        <v>0</v>
      </c>
      <c r="GO554" s="27">
        <f>IF($O554&gt;=GO$1,$S554,0)</f>
        <v>0</v>
      </c>
      <c r="GP554" s="27">
        <f>IF($O554&gt;=GP$1,$S554,0)</f>
        <v>0</v>
      </c>
      <c r="GQ554" s="27">
        <f>IF($O554&gt;=GQ$1,$S554,0)</f>
        <v>0</v>
      </c>
      <c r="GR554" s="27">
        <f>IF($O554&gt;=GR$1,$S554,0)</f>
        <v>0</v>
      </c>
      <c r="GS554" s="27">
        <f>IF($O554&gt;=GS$1,$S554,0)</f>
        <v>0</v>
      </c>
      <c r="GT554" s="27">
        <f>IF($O554&gt;=GT$1,$S554,0)</f>
        <v>0</v>
      </c>
      <c r="GU554" s="27">
        <f>IF($O554&gt;=GU$1,$S554,0)</f>
        <v>0</v>
      </c>
      <c r="GV554" s="27">
        <f>IF($O554&gt;=GV$1,$S554,0)</f>
        <v>0</v>
      </c>
      <c r="GW554" s="27">
        <f>IF($O554&gt;=GW$1,$S554,0)</f>
        <v>0</v>
      </c>
      <c r="GX554" s="27">
        <f>IF($O554&gt;=GX$1,$S554,0)</f>
        <v>0</v>
      </c>
      <c r="GY554" s="27">
        <f>IF($O554&gt;=GY$1,$S554,0)</f>
        <v>0</v>
      </c>
      <c r="GZ554" s="27">
        <f>IF($O554&gt;=GZ$1,$S554,0)</f>
        <v>0</v>
      </c>
      <c r="HA554" s="27">
        <f>IF($O554&gt;=HA$1,$S554,0)</f>
        <v>0</v>
      </c>
      <c r="HB554" s="27">
        <f>IF($O554&gt;=HB$1,$S554,0)</f>
        <v>0</v>
      </c>
      <c r="HC554" s="27">
        <f>IF($O554&gt;=HC$1,$S554,0)</f>
        <v>0</v>
      </c>
    </row>
    <row r="555" spans="1:211">
      <c r="A555" s="3">
        <v>124877</v>
      </c>
      <c r="B555" s="3" t="s">
        <v>451</v>
      </c>
      <c r="C555" s="3" t="s">
        <v>452</v>
      </c>
      <c r="D555" s="3">
        <v>60</v>
      </c>
      <c r="E555" s="4">
        <v>38824</v>
      </c>
      <c r="F555" s="5">
        <v>12.183561643835617</v>
      </c>
      <c r="G555" s="3" t="s">
        <v>446</v>
      </c>
      <c r="H555" s="4">
        <v>21260</v>
      </c>
      <c r="I555" s="9" t="s">
        <v>825</v>
      </c>
      <c r="J555" s="5">
        <v>15742.8</v>
      </c>
      <c r="K555" s="31">
        <v>316</v>
      </c>
      <c r="L555" s="32">
        <v>12</v>
      </c>
      <c r="M555" s="33">
        <f>VLOOKUP(L555,FIND,3,TRUE)</f>
        <v>1.1000000000000001</v>
      </c>
      <c r="N555" s="32">
        <f>IF(L555&gt;30,180,VLOOKUP(L555,TEMPO,2,FALSE))</f>
        <v>72</v>
      </c>
      <c r="O555" s="32">
        <f>IF(R555&gt;0,4,N555)</f>
        <v>72</v>
      </c>
      <c r="P555" s="96">
        <f>J555*M555*L555</f>
        <v>207804.96000000002</v>
      </c>
      <c r="Q555" s="96">
        <f>10934.45*2</f>
        <v>21868.9</v>
      </c>
      <c r="R555" s="96">
        <f>IF(P555&lt;=Q555,P555/4,0)</f>
        <v>0</v>
      </c>
      <c r="S555" s="5">
        <f>IF(P555&gt;=Q555,P555/N555,0)</f>
        <v>2886.1800000000003</v>
      </c>
      <c r="T555" s="3"/>
      <c r="U555" s="3">
        <f>IF(T555="",1,0)</f>
        <v>1</v>
      </c>
      <c r="V555" s="3">
        <v>925</v>
      </c>
      <c r="W555" s="5">
        <v>0</v>
      </c>
      <c r="X555" s="5">
        <v>402.65</v>
      </c>
      <c r="Y555" s="5">
        <f>X555*W555</f>
        <v>0</v>
      </c>
      <c r="Z555" s="5">
        <v>400</v>
      </c>
      <c r="AA555" s="5">
        <f>S555+Y555+Z555</f>
        <v>3286.1800000000003</v>
      </c>
      <c r="AB555" s="39">
        <f>(J555/12+J555/12*1.3333333333+450/12+J555/30*6/12+J555)*1.3+Y555+Z555+153.9</f>
        <v>25388.813999943155</v>
      </c>
      <c r="AC555" s="39" t="s">
        <v>452</v>
      </c>
      <c r="AD555" s="39">
        <f>J555*1.3+400+153.9</f>
        <v>21019.54</v>
      </c>
      <c r="AE555" s="39">
        <f>SUMIFS('CUSTO MENSAL FUNC NOVO'!H:H,'CUSTO MENSAL FUNC NOVO'!A:A,'VALORES MENSAIS'!AC555)</f>
        <v>14349.89416</v>
      </c>
      <c r="AF555" s="27">
        <f>IF($R555&gt;0,$R555,$S555)+$Y555+$Z555</f>
        <v>3286.1800000000003</v>
      </c>
      <c r="AG555" s="27">
        <f>IF($R555&gt;0,$R555,$S555)+$Y555+$Z555</f>
        <v>3286.1800000000003</v>
      </c>
      <c r="AH555" s="27">
        <f>IF($R555&gt;0,$R555,$S555)+$Y555+$Z555</f>
        <v>3286.1800000000003</v>
      </c>
      <c r="AI555" s="27">
        <f>IF($R555&gt;0,$R555,$S555)+$Y555+$Z555</f>
        <v>3286.1800000000003</v>
      </c>
      <c r="AJ555" s="27">
        <f>IF($O555&gt;=AJ$1,$S555+$Y555+$Z555,$Y555+$Z555)</f>
        <v>3286.1800000000003</v>
      </c>
      <c r="AK555" s="27">
        <f>IF($O555&gt;=AK$1,$S555+$Y555+$Z555,$Y555+$Z555)</f>
        <v>3286.1800000000003</v>
      </c>
      <c r="AL555" s="27">
        <f>IF($O555&gt;=AL$1,$S555+$Y555+$Z555,$Y555+$Z555)</f>
        <v>3286.1800000000003</v>
      </c>
      <c r="AM555" s="27">
        <f>IF($O555&gt;=AM$1,$S555+$Y555+$Z555,$Y555+$Z555)</f>
        <v>3286.1800000000003</v>
      </c>
      <c r="AN555" s="27">
        <f>IF($O555&gt;=AN$1,$S555+$Y555+$Z555,$Y555+$Z555)</f>
        <v>3286.1800000000003</v>
      </c>
      <c r="AO555" s="27">
        <f>IF($O555&gt;=AO$1,$S555+$Y555+$Z555,$Y555+$Z555)</f>
        <v>3286.1800000000003</v>
      </c>
      <c r="AP555" s="27">
        <f>IF($O555&gt;=AP$1,$S555+$Y555+$Z555,$Y555+$Z555)</f>
        <v>3286.1800000000003</v>
      </c>
      <c r="AQ555" s="27">
        <f>IF($O555&gt;=AQ$1,$S555+$Y555+$Z555,$Y555+$Z555)</f>
        <v>3286.1800000000003</v>
      </c>
      <c r="AR555" s="27">
        <f>IF($O555&gt;=AR$1,$S555+$Y555+$Z555,$Y555+$Z555)</f>
        <v>3286.1800000000003</v>
      </c>
      <c r="AS555" s="27">
        <f>IF($O555&gt;=AS$1,$S555+$Y555+$Z555,$Y555+$Z555)</f>
        <v>3286.1800000000003</v>
      </c>
      <c r="AT555" s="27">
        <f>IF($O555&gt;=AT$1,$S555+$Y555+$Z555,$Y555+$Z555)</f>
        <v>3286.1800000000003</v>
      </c>
      <c r="AU555" s="27">
        <f>IF($O555&gt;=AU$1,$S555+$Y555+$Z555,$Y555+$Z555)</f>
        <v>3286.1800000000003</v>
      </c>
      <c r="AV555" s="27">
        <f>IF($O555&gt;=AV$1,$S555+$Y555+$Z555,$Y555+$Z555)</f>
        <v>3286.1800000000003</v>
      </c>
      <c r="AW555" s="27">
        <f>IF($O555&gt;=AW$1,$S555+$Y555+$Z555,$Y555+$Z555)</f>
        <v>3286.1800000000003</v>
      </c>
      <c r="AX555" s="27">
        <f>IF($O555&gt;=AX$1,$S555+$Y555+$Z555,$Y555+$Z555)</f>
        <v>3286.1800000000003</v>
      </c>
      <c r="AY555" s="27">
        <f>IF($O555&gt;=AY$1,$S555+$Y555+$Z555,$Y555+$Z555)</f>
        <v>3286.1800000000003</v>
      </c>
      <c r="AZ555" s="27">
        <f>IF($O555&gt;=AZ$1,$S555+$Y555+$Z555,$Y555+$Z555)</f>
        <v>3286.1800000000003</v>
      </c>
      <c r="BA555" s="27">
        <f>IF($O555&gt;=BA$1,$S555+$Y555+$Z555,$Y555+$Z555)</f>
        <v>3286.1800000000003</v>
      </c>
      <c r="BB555" s="27">
        <f>IF($O555&gt;=BB$1,$S555+$Y555+$Z555,$Y555+$Z555)</f>
        <v>3286.1800000000003</v>
      </c>
      <c r="BC555" s="27">
        <f>IF($O555&gt;=BC$1,$S555+$Y555+$Z555,$Y555+$Z555)</f>
        <v>3286.1800000000003</v>
      </c>
      <c r="BD555" s="27">
        <f>IF($O555&gt;=BD$1,$S555+$Y555+$Z555,$Y555+$Z555)</f>
        <v>3286.1800000000003</v>
      </c>
      <c r="BE555" s="27">
        <f>IF($O555&gt;=BE$1,$S555+$Y555+$Z555,$Y555+$Z555)</f>
        <v>3286.1800000000003</v>
      </c>
      <c r="BF555" s="27">
        <f>IF($O555&gt;=BF$1,$S555+$Y555+$Z555,$Y555+$Z555)</f>
        <v>3286.1800000000003</v>
      </c>
      <c r="BG555" s="27">
        <f>IF($O555&gt;=BG$1,$S555+$Y555+$Z555,$Y555+$Z555)</f>
        <v>3286.1800000000003</v>
      </c>
      <c r="BH555" s="27">
        <f>IF($O555&gt;=BH$1,$S555+$Y555+$Z555,$Y555+$Z555)</f>
        <v>3286.1800000000003</v>
      </c>
      <c r="BI555" s="27">
        <f>IF($O555&gt;=BI$1,$S555+$Y555+$Z555,$Y555+$Z555)</f>
        <v>3286.1800000000003</v>
      </c>
      <c r="BJ555" s="27">
        <f>IF($O555&gt;=BJ$1,$S555+$Y555+$Z555,$Y555+$Z555)</f>
        <v>3286.1800000000003</v>
      </c>
      <c r="BK555" s="27">
        <f>IF($O555&gt;=BK$1,$S555+$Y555+$Z555,$Y555+$Z555)</f>
        <v>3286.1800000000003</v>
      </c>
      <c r="BL555" s="27">
        <f>IF($O555&gt;=BL$1,$S555+$Y555+$Z555,$Y555+$Z555)</f>
        <v>3286.1800000000003</v>
      </c>
      <c r="BM555" s="27">
        <f>IF($O555&gt;=BM$1,$S555+$Y555+$Z555,$Y555+$Z555)</f>
        <v>3286.1800000000003</v>
      </c>
      <c r="BN555" s="27">
        <f>IF($O555&gt;=BN$1,$S555+$Y555+$Z555,$Y555+$Z555)</f>
        <v>3286.1800000000003</v>
      </c>
      <c r="BO555" s="27">
        <f>IF($O555&gt;=BO$1,$S555+$Y555+$Z555,$Y555+$Z555)</f>
        <v>3286.1800000000003</v>
      </c>
      <c r="BP555" s="27">
        <f>IF($O555&gt;=BP$1,$S555+$Y555+$Z555,$Y555+$Z555)</f>
        <v>3286.1800000000003</v>
      </c>
      <c r="BQ555" s="27">
        <f>IF($O555&gt;=BQ$1,$S555+$Y555+$Z555,$Y555+$Z555)</f>
        <v>3286.1800000000003</v>
      </c>
      <c r="BR555" s="27">
        <f>IF($O555&gt;=BR$1,$S555+$Y555+$Z555,$Y555+$Z555)</f>
        <v>3286.1800000000003</v>
      </c>
      <c r="BS555" s="27">
        <f>IF($O555&gt;=BS$1,$S555+$Y555+$Z555,$Y555+$Z555)</f>
        <v>3286.1800000000003</v>
      </c>
      <c r="BT555" s="27">
        <f>IF($O555&gt;=BT$1,$S555+$Y555+$Z555,$Y555+$Z555)</f>
        <v>3286.1800000000003</v>
      </c>
      <c r="BU555" s="27">
        <f>IF($O555&gt;=BU$1,$S555+$Y555+$Z555,$Y555+$Z555)</f>
        <v>3286.1800000000003</v>
      </c>
      <c r="BV555" s="27">
        <f>IF($O555&gt;=BV$1,$S555+$Y555+$Z555,$Y555+$Z555)</f>
        <v>3286.1800000000003</v>
      </c>
      <c r="BW555" s="27">
        <f>IF($O555&gt;=BW$1,$S555+$Y555+$Z555,$Y555+$Z555)</f>
        <v>3286.1800000000003</v>
      </c>
      <c r="BX555" s="27">
        <f>IF($O555&gt;=BX$1,$S555+$Y555+$Z555,$Y555+$Z555)</f>
        <v>3286.1800000000003</v>
      </c>
      <c r="BY555" s="27">
        <f>IF($O555&gt;=BY$1,$S555+$Y555+$Z555,$Y555+$Z555)</f>
        <v>3286.1800000000003</v>
      </c>
      <c r="BZ555" s="27">
        <f>IF($O555&gt;=BZ$1,$S555+$Y555+$Z555,$Y555+$Z555)</f>
        <v>3286.1800000000003</v>
      </c>
      <c r="CA555" s="27">
        <f>IF($O555&gt;=CA$1,$S555+$Y555+$Z555,$Y555+$Z555)</f>
        <v>3286.1800000000003</v>
      </c>
      <c r="CB555" s="27">
        <f>IF($O555&gt;=CB$1,$S555+$Y555+$Z555,$Y555+$Z555)</f>
        <v>3286.1800000000003</v>
      </c>
      <c r="CC555" s="27">
        <f>IF($O555&gt;=CC$1,$S555+$Y555+$Z555,$Y555+$Z555)</f>
        <v>3286.1800000000003</v>
      </c>
      <c r="CD555" s="27">
        <f>IF($O555&gt;=CD$1,$S555+$Y555+$Z555,$Y555+$Z555)</f>
        <v>3286.1800000000003</v>
      </c>
      <c r="CE555" s="27">
        <f>IF($O555&gt;=CE$1,$S555+$Y555+$Z555,$Y555+$Z555)</f>
        <v>3286.1800000000003</v>
      </c>
      <c r="CF555" s="27">
        <f>IF($O555&gt;=CF$1,$S555+$Y555+$Z555,$Y555+$Z555)</f>
        <v>3286.1800000000003</v>
      </c>
      <c r="CG555" s="27">
        <f>IF($O555&gt;=CG$1,$S555+$Y555+$Z555,$Y555+$Z555)</f>
        <v>3286.1800000000003</v>
      </c>
      <c r="CH555" s="27">
        <f>IF($O555&gt;=CH$1,$S555+$Y555+$Z555,$Y555+$Z555)</f>
        <v>3286.1800000000003</v>
      </c>
      <c r="CI555" s="27">
        <f>IF($O555&gt;=CI$1,$S555+$Y555+$Z555,$Y555+$Z555)</f>
        <v>3286.1800000000003</v>
      </c>
      <c r="CJ555" s="27">
        <f>IF($O555&gt;=CJ$1,$S555+$Y555+$Z555,$Y555+$Z555)</f>
        <v>3286.1800000000003</v>
      </c>
      <c r="CK555" s="27">
        <f>IF($O555&gt;=CK$1,$S555+$Y555+$Z555,$Y555+$Z555)</f>
        <v>3286.1800000000003</v>
      </c>
      <c r="CL555" s="27">
        <f>IF($O555&gt;=CL$1,$S555+$Y555+$Z555,$Y555+$Z555)</f>
        <v>3286.1800000000003</v>
      </c>
      <c r="CM555" s="27">
        <f>IF($O555&gt;=CM$1,$S555+$Y555+$Z555,$Y555+$Z555)</f>
        <v>3286.1800000000003</v>
      </c>
      <c r="CN555" s="27">
        <f>IF($O555&gt;=CN$1,$S555+$Y555,$Y555)</f>
        <v>2886.1800000000003</v>
      </c>
      <c r="CO555" s="27">
        <f>IF($O555&gt;=CO$1,$S555+$Y555,$Y555)</f>
        <v>2886.1800000000003</v>
      </c>
      <c r="CP555" s="27">
        <f>IF($O555&gt;=CP$1,$S555+$Y555,$Y555)</f>
        <v>2886.1800000000003</v>
      </c>
      <c r="CQ555" s="27">
        <f>IF($O555&gt;=CQ$1,$S555+$Y555,$Y555)</f>
        <v>2886.1800000000003</v>
      </c>
      <c r="CR555" s="27">
        <f>IF($O555&gt;=CR$1,$S555+$Y555,$Y555)</f>
        <v>2886.1800000000003</v>
      </c>
      <c r="CS555" s="27">
        <f>IF($O555&gt;=CS$1,$S555+$Y555,$Y555)</f>
        <v>2886.1800000000003</v>
      </c>
      <c r="CT555" s="27">
        <f>IF($O555&gt;=CT$1,$S555+$Y555,$Y555)</f>
        <v>2886.1800000000003</v>
      </c>
      <c r="CU555" s="27">
        <f>IF($O555&gt;=CU$1,$S555+$Y555,$Y555)</f>
        <v>2886.1800000000003</v>
      </c>
      <c r="CV555" s="27">
        <f>IF($O555&gt;=CV$1,$S555+$Y555,$Y555)</f>
        <v>2886.1800000000003</v>
      </c>
      <c r="CW555" s="27">
        <f>IF($O555&gt;=CW$1,$S555+$Y555,$Y555)</f>
        <v>2886.1800000000003</v>
      </c>
      <c r="CX555" s="27">
        <f>IF($O555&gt;=CX$1,$S555+$Y555,$Y555)</f>
        <v>2886.1800000000003</v>
      </c>
      <c r="CY555" s="27">
        <f>IF($O555&gt;=CY$1,$S555+$Y555,$Y555)</f>
        <v>2886.1800000000003</v>
      </c>
      <c r="CZ555" s="27">
        <f>IF($O555&gt;=CZ$1,$S555+$Y555,$Y555)</f>
        <v>0</v>
      </c>
      <c r="DA555" s="27">
        <f>IF($O555&gt;=DA$1,$S555+$Y555,$Y555)</f>
        <v>0</v>
      </c>
      <c r="DB555" s="27">
        <f>IF($O555&gt;=DB$1,$S555+$Y555,$Y555)</f>
        <v>0</v>
      </c>
      <c r="DC555" s="27">
        <f>IF($O555&gt;=DC$1,$S555+$Y555,$Y555)</f>
        <v>0</v>
      </c>
      <c r="DD555" s="27">
        <f>IF($O555&gt;=DD$1,$S555+$Y555,$Y555)</f>
        <v>0</v>
      </c>
      <c r="DE555" s="27">
        <f>IF($O555&gt;=DE$1,$S555+$Y555,$Y555)</f>
        <v>0</v>
      </c>
      <c r="DF555" s="27">
        <f>IF($O555&gt;=DF$1,$S555+$Y555,$Y555)</f>
        <v>0</v>
      </c>
      <c r="DG555" s="27">
        <f>IF($O555&gt;=DG$1,$S555+$Y555,$Y555)</f>
        <v>0</v>
      </c>
      <c r="DH555" s="27">
        <f>IF($O555&gt;=DH$1,$S555+$Y555,$Y555)</f>
        <v>0</v>
      </c>
      <c r="DI555" s="27">
        <f>IF($O555&gt;=DI$1,$S555+$Y555,$Y555)</f>
        <v>0</v>
      </c>
      <c r="DJ555" s="27">
        <f>IF($O555&gt;=DJ$1,$S555+$Y555,$Y555)</f>
        <v>0</v>
      </c>
      <c r="DK555" s="27">
        <f>IF($O555&gt;=DK$1,$S555+$Y555,$Y555)</f>
        <v>0</v>
      </c>
      <c r="DL555" s="27">
        <f>IF($O555&gt;=DL$1,$S555+$Y555,$Y555)</f>
        <v>0</v>
      </c>
      <c r="DM555" s="27">
        <f>IF($O555&gt;=DM$1,$S555+$Y555,$Y555)</f>
        <v>0</v>
      </c>
      <c r="DN555" s="27">
        <f>IF($O555&gt;=DN$1,$S555+$Y555,$Y555)</f>
        <v>0</v>
      </c>
      <c r="DO555" s="27">
        <f>IF($O555&gt;=DO$1,$S555+$Y555,$Y555)</f>
        <v>0</v>
      </c>
      <c r="DP555" s="27">
        <f>IF($O555&gt;=DP$1,$S555+$Y555,$Y555)</f>
        <v>0</v>
      </c>
      <c r="DQ555" s="27">
        <f>IF($O555&gt;=DQ$1,$S555+$Y555,$Y555)</f>
        <v>0</v>
      </c>
      <c r="DR555" s="27">
        <f>IF($O555&gt;=DR$1,$S555+$Y555,$Y555)</f>
        <v>0</v>
      </c>
      <c r="DS555" s="27">
        <f>IF($O555&gt;=DS$1,$S555+$Y555,$Y555)</f>
        <v>0</v>
      </c>
      <c r="DT555" s="27">
        <f>IF($O555&gt;=DT$1,$S555+$Y555,$Y555)</f>
        <v>0</v>
      </c>
      <c r="DU555" s="27">
        <f>IF($O555&gt;=DU$1,$S555+$Y555,$Y555)</f>
        <v>0</v>
      </c>
      <c r="DV555" s="27">
        <f>IF($O555&gt;=DV$1,$S555+$Y555,$Y555)</f>
        <v>0</v>
      </c>
      <c r="DW555" s="27">
        <f>IF($O555&gt;=DW$1,$S555+$Y555,$Y555)</f>
        <v>0</v>
      </c>
      <c r="DX555" s="27">
        <f>IF($O555&gt;=DX$1,$S555+$Y555,$Y555)</f>
        <v>0</v>
      </c>
      <c r="DY555" s="27">
        <f>IF($O555&gt;=DY$1,$S555+$Y555,$Y555)</f>
        <v>0</v>
      </c>
      <c r="DZ555" s="27">
        <f>IF($O555&gt;=DZ$1,$S555+$Y555,$Y555)</f>
        <v>0</v>
      </c>
      <c r="EA555" s="27">
        <f>IF($O555&gt;=EA$1,$S555+$Y555,$Y555)</f>
        <v>0</v>
      </c>
      <c r="EB555" s="27">
        <f>IF($O555&gt;=EB$1,$S555+$Y555,$Y555)</f>
        <v>0</v>
      </c>
      <c r="EC555" s="27">
        <f>IF($O555&gt;=EC$1,$S555+$Y555,$Y555)</f>
        <v>0</v>
      </c>
      <c r="ED555" s="27">
        <f>IF($O555&gt;=ED$1,$S555+$Y555,$Y555)</f>
        <v>0</v>
      </c>
      <c r="EE555" s="27">
        <f>IF($O555&gt;=EE$1,$S555+$Y555,$Y555)</f>
        <v>0</v>
      </c>
      <c r="EF555" s="27">
        <f>IF($O555&gt;=EF$1,$S555+$Y555,$Y555)</f>
        <v>0</v>
      </c>
      <c r="EG555" s="27">
        <f>IF($O555&gt;=EG$1,$S555+$Y555,$Y555)</f>
        <v>0</v>
      </c>
      <c r="EH555" s="27">
        <f>IF($O555&gt;=EH$1,$S555+$Y555,$Y555)</f>
        <v>0</v>
      </c>
      <c r="EI555" s="27">
        <f>IF($O555&gt;=EI$1,$S555+$Y555,$Y555)</f>
        <v>0</v>
      </c>
      <c r="EJ555" s="27">
        <f>IF($O555&gt;=EJ$1,$S555+$Y555,$Y555)</f>
        <v>0</v>
      </c>
      <c r="EK555" s="27">
        <f>IF($O555&gt;=EK$1,$S555+$Y555,$Y555)</f>
        <v>0</v>
      </c>
      <c r="EL555" s="27">
        <f>IF($O555&gt;=EL$1,$S555+$Y555,$Y555)</f>
        <v>0</v>
      </c>
      <c r="EM555" s="27">
        <f>IF($O555&gt;=EM$1,$S555+$Y555,$Y555)</f>
        <v>0</v>
      </c>
      <c r="EN555" s="27">
        <f>IF($O555&gt;=EN$1,$S555+$Y555,$Y555)</f>
        <v>0</v>
      </c>
      <c r="EO555" s="27">
        <f>IF($O555&gt;=EO$1,$S555+$Y555,$Y555)</f>
        <v>0</v>
      </c>
      <c r="EP555" s="27">
        <f>IF($O555&gt;=EP$1,$S555+$Y555,$Y555)</f>
        <v>0</v>
      </c>
      <c r="EQ555" s="27">
        <f>IF($O555&gt;=EQ$1,$S555+$Y555,$Y555)</f>
        <v>0</v>
      </c>
      <c r="ER555" s="27">
        <f>IF($O555&gt;=ER$1,$S555+$Y555,$Y555)</f>
        <v>0</v>
      </c>
      <c r="ES555" s="27">
        <f>IF($O555&gt;=ES$1,$S555+$Y555,$Y555)</f>
        <v>0</v>
      </c>
      <c r="ET555" s="27">
        <f>IF($O555&gt;=ET$1,$S555+$Y555,$Y555)</f>
        <v>0</v>
      </c>
      <c r="EU555" s="27">
        <f>IF($O555&gt;=EU$1,$S555+$Y555,$Y555)</f>
        <v>0</v>
      </c>
      <c r="EV555" s="27">
        <f>IF($O555&gt;=EV$1,$S555,0)</f>
        <v>0</v>
      </c>
      <c r="EW555" s="27">
        <f>IF($O555&gt;=EW$1,$S555,0)</f>
        <v>0</v>
      </c>
      <c r="EX555" s="27">
        <f>IF($O555&gt;=EX$1,$S555,0)</f>
        <v>0</v>
      </c>
      <c r="EY555" s="27">
        <f>IF($O555&gt;=EY$1,$S555,0)</f>
        <v>0</v>
      </c>
      <c r="EZ555" s="27">
        <f>IF($O555&gt;=EZ$1,$S555,0)</f>
        <v>0</v>
      </c>
      <c r="FA555" s="27">
        <f>IF($O555&gt;=FA$1,$S555,0)</f>
        <v>0</v>
      </c>
      <c r="FB555" s="27">
        <f>IF($O555&gt;=FB$1,$S555,0)</f>
        <v>0</v>
      </c>
      <c r="FC555" s="27">
        <f>IF($O555&gt;=FC$1,$S555,0)</f>
        <v>0</v>
      </c>
      <c r="FD555" s="27">
        <f>IF($O555&gt;=FD$1,$S555,0)</f>
        <v>0</v>
      </c>
      <c r="FE555" s="27">
        <f>IF($O555&gt;=FE$1,$S555,0)</f>
        <v>0</v>
      </c>
      <c r="FF555" s="27">
        <f>IF($O555&gt;=FF$1,$S555,0)</f>
        <v>0</v>
      </c>
      <c r="FG555" s="27">
        <f>IF($O555&gt;=FG$1,$S555,0)</f>
        <v>0</v>
      </c>
      <c r="FH555" s="27">
        <f>IF($O555&gt;=FH$1,$S555,0)</f>
        <v>0</v>
      </c>
      <c r="FI555" s="27">
        <f>IF($O555&gt;=FI$1,$S555,0)</f>
        <v>0</v>
      </c>
      <c r="FJ555" s="27">
        <f>IF($O555&gt;=FJ$1,$S555,0)</f>
        <v>0</v>
      </c>
      <c r="FK555" s="27">
        <f>IF($O555&gt;=FK$1,$S555,0)</f>
        <v>0</v>
      </c>
      <c r="FL555" s="27">
        <f>IF($O555&gt;=FL$1,$S555,0)</f>
        <v>0</v>
      </c>
      <c r="FM555" s="27">
        <f>IF($O555&gt;=FM$1,$S555,0)</f>
        <v>0</v>
      </c>
      <c r="FN555" s="27">
        <f>IF($O555&gt;=FN$1,$S555,0)</f>
        <v>0</v>
      </c>
      <c r="FO555" s="27">
        <f>IF($O555&gt;=FO$1,$S555,0)</f>
        <v>0</v>
      </c>
      <c r="FP555" s="27">
        <f>IF($O555&gt;=FP$1,$S555,0)</f>
        <v>0</v>
      </c>
      <c r="FQ555" s="27">
        <f>IF($O555&gt;=FQ$1,$S555,0)</f>
        <v>0</v>
      </c>
      <c r="FR555" s="27">
        <f>IF($O555&gt;=FR$1,$S555,0)</f>
        <v>0</v>
      </c>
      <c r="FS555" s="27">
        <f>IF($O555&gt;=FS$1,$S555,0)</f>
        <v>0</v>
      </c>
      <c r="FT555" s="27">
        <f>IF($O555&gt;=FT$1,$S555,0)</f>
        <v>0</v>
      </c>
      <c r="FU555" s="27">
        <f>IF($O555&gt;=FU$1,$S555,0)</f>
        <v>0</v>
      </c>
      <c r="FV555" s="27">
        <f>IF($O555&gt;=FV$1,$S555,0)</f>
        <v>0</v>
      </c>
      <c r="FW555" s="27">
        <f>IF($O555&gt;=FW$1,$S555,0)</f>
        <v>0</v>
      </c>
      <c r="FX555" s="27">
        <f>IF($O555&gt;=FX$1,$S555,0)</f>
        <v>0</v>
      </c>
      <c r="FY555" s="27">
        <f>IF($O555&gt;=FY$1,$S555,0)</f>
        <v>0</v>
      </c>
      <c r="FZ555" s="27">
        <f>IF($O555&gt;=FZ$1,$S555,0)</f>
        <v>0</v>
      </c>
      <c r="GA555" s="27">
        <f>IF($O555&gt;=GA$1,$S555,0)</f>
        <v>0</v>
      </c>
      <c r="GB555" s="27">
        <f>IF($O555&gt;=GB$1,$S555,0)</f>
        <v>0</v>
      </c>
      <c r="GC555" s="27">
        <f>IF($O555&gt;=GC$1,$S555,0)</f>
        <v>0</v>
      </c>
      <c r="GD555" s="27">
        <f>IF($O555&gt;=GD$1,$S555,0)</f>
        <v>0</v>
      </c>
      <c r="GE555" s="27">
        <f>IF($O555&gt;=GE$1,$S555,0)</f>
        <v>0</v>
      </c>
      <c r="GF555" s="27">
        <f>IF($O555&gt;=GF$1,$S555,0)</f>
        <v>0</v>
      </c>
      <c r="GG555" s="27">
        <f>IF($O555&gt;=GG$1,$S555,0)</f>
        <v>0</v>
      </c>
      <c r="GH555" s="27">
        <f>IF($O555&gt;=GH$1,$S555,0)</f>
        <v>0</v>
      </c>
      <c r="GI555" s="27">
        <f>IF($O555&gt;=GI$1,$S555,0)</f>
        <v>0</v>
      </c>
      <c r="GJ555" s="27">
        <f>IF($O555&gt;=GJ$1,$S555,0)</f>
        <v>0</v>
      </c>
      <c r="GK555" s="27">
        <f>IF($O555&gt;=GK$1,$S555,0)</f>
        <v>0</v>
      </c>
      <c r="GL555" s="27">
        <f>IF($O555&gt;=GL$1,$S555,0)</f>
        <v>0</v>
      </c>
      <c r="GM555" s="27">
        <f>IF($O555&gt;=GM$1,$S555,0)</f>
        <v>0</v>
      </c>
      <c r="GN555" s="27">
        <f>IF($O555&gt;=GN$1,$S555,0)</f>
        <v>0</v>
      </c>
      <c r="GO555" s="27">
        <f>IF($O555&gt;=GO$1,$S555,0)</f>
        <v>0</v>
      </c>
      <c r="GP555" s="27">
        <f>IF($O555&gt;=GP$1,$S555,0)</f>
        <v>0</v>
      </c>
      <c r="GQ555" s="27">
        <f>IF($O555&gt;=GQ$1,$S555,0)</f>
        <v>0</v>
      </c>
      <c r="GR555" s="27">
        <f>IF($O555&gt;=GR$1,$S555,0)</f>
        <v>0</v>
      </c>
      <c r="GS555" s="27">
        <f>IF($O555&gt;=GS$1,$S555,0)</f>
        <v>0</v>
      </c>
      <c r="GT555" s="27">
        <f>IF($O555&gt;=GT$1,$S555,0)</f>
        <v>0</v>
      </c>
      <c r="GU555" s="27">
        <f>IF($O555&gt;=GU$1,$S555,0)</f>
        <v>0</v>
      </c>
      <c r="GV555" s="27">
        <f>IF($O555&gt;=GV$1,$S555,0)</f>
        <v>0</v>
      </c>
      <c r="GW555" s="27">
        <f>IF($O555&gt;=GW$1,$S555,0)</f>
        <v>0</v>
      </c>
      <c r="GX555" s="27">
        <f>IF($O555&gt;=GX$1,$S555,0)</f>
        <v>0</v>
      </c>
      <c r="GY555" s="27">
        <f>IF($O555&gt;=GY$1,$S555,0)</f>
        <v>0</v>
      </c>
      <c r="GZ555" s="27">
        <f>IF($O555&gt;=GZ$1,$S555,0)</f>
        <v>0</v>
      </c>
      <c r="HA555" s="27">
        <f>IF($O555&gt;=HA$1,$S555,0)</f>
        <v>0</v>
      </c>
      <c r="HB555" s="27">
        <f>IF($O555&gt;=HB$1,$S555,0)</f>
        <v>0</v>
      </c>
      <c r="HC555" s="27">
        <f>IF($O555&gt;=HC$1,$S555,0)</f>
        <v>0</v>
      </c>
    </row>
    <row r="556" spans="1:211">
      <c r="A556" s="3">
        <v>53309</v>
      </c>
      <c r="B556" s="3" t="s">
        <v>567</v>
      </c>
      <c r="C556" s="3" t="s">
        <v>525</v>
      </c>
      <c r="D556" s="3">
        <v>55</v>
      </c>
      <c r="E556" s="4">
        <v>34141</v>
      </c>
      <c r="F556" s="5">
        <v>25.013698630136986</v>
      </c>
      <c r="G556" s="3" t="s">
        <v>446</v>
      </c>
      <c r="H556" s="4">
        <v>23177</v>
      </c>
      <c r="I556" s="9" t="s">
        <v>825</v>
      </c>
      <c r="J556" s="5">
        <v>3460.6</v>
      </c>
      <c r="K556" s="31">
        <v>316</v>
      </c>
      <c r="L556" s="32">
        <v>25</v>
      </c>
      <c r="M556" s="33">
        <f>VLOOKUP(L556,FIND,3,TRUE)</f>
        <v>1.5</v>
      </c>
      <c r="N556" s="32">
        <f>IF(L556&gt;30,180,VLOOKUP(L556,TEMPO,2,FALSE))</f>
        <v>150</v>
      </c>
      <c r="O556" s="32">
        <f>IF(R556&gt;0,4,N556)</f>
        <v>150</v>
      </c>
      <c r="P556" s="96">
        <f>J556*M556*L556</f>
        <v>129772.49999999999</v>
      </c>
      <c r="Q556" s="96">
        <f>10934.45*2</f>
        <v>21868.9</v>
      </c>
      <c r="R556" s="96">
        <f>IF(P556&lt;=Q556,P556/4,0)</f>
        <v>0</v>
      </c>
      <c r="S556" s="5">
        <f>IF(P556&gt;=Q556,P556/N556,0)</f>
        <v>865.14999999999986</v>
      </c>
      <c r="T556" s="3"/>
      <c r="U556" s="3">
        <f>IF(T556="",1,0)</f>
        <v>1</v>
      </c>
      <c r="V556" s="3">
        <v>69</v>
      </c>
      <c r="W556" s="5">
        <v>0</v>
      </c>
      <c r="X556" s="5">
        <v>245.73</v>
      </c>
      <c r="Y556" s="5">
        <f>X556*W556</f>
        <v>0</v>
      </c>
      <c r="Z556" s="5">
        <v>400</v>
      </c>
      <c r="AA556" s="5">
        <f>S556+Y556+Z556</f>
        <v>1265.1499999999999</v>
      </c>
      <c r="AB556" s="39">
        <f>(J556/12+J556/12*1.3333333333+450/12+J556/30*6/12+J556)*1.3+Y556+Z556+153.9</f>
        <v>6051.172444431948</v>
      </c>
      <c r="AC556" s="39" t="s">
        <v>525</v>
      </c>
      <c r="AD556" s="39">
        <f>J556*1.3+400+153.9</f>
        <v>5052.6799999999994</v>
      </c>
      <c r="AE556" s="39">
        <f>SUMIFS('CUSTO MENSAL FUNC NOVO'!H:H,'CUSTO MENSAL FUNC NOVO'!A:A,'VALORES MENSAIS'!AC556)</f>
        <v>3407.2349000000004</v>
      </c>
      <c r="AF556" s="27">
        <f>IF($R556&gt;0,$R556,$S556)+$Y556+$Z556</f>
        <v>1265.1499999999999</v>
      </c>
      <c r="AG556" s="27">
        <f>IF($R556&gt;0,$R556,$S556)+$Y556+$Z556</f>
        <v>1265.1499999999999</v>
      </c>
      <c r="AH556" s="27">
        <f>IF($R556&gt;0,$R556,$S556)+$Y556+$Z556</f>
        <v>1265.1499999999999</v>
      </c>
      <c r="AI556" s="27">
        <f>IF($R556&gt;0,$R556,$S556)+$Y556+$Z556</f>
        <v>1265.1499999999999</v>
      </c>
      <c r="AJ556" s="27">
        <f>IF($O556&gt;=AJ$1,$S556+$Y556+$Z556,$Y556+$Z556)</f>
        <v>1265.1499999999999</v>
      </c>
      <c r="AK556" s="27">
        <f>IF($O556&gt;=AK$1,$S556+$Y556+$Z556,$Y556+$Z556)</f>
        <v>1265.1499999999999</v>
      </c>
      <c r="AL556" s="27">
        <f>IF($O556&gt;=AL$1,$S556+$Y556+$Z556,$Y556+$Z556)</f>
        <v>1265.1499999999999</v>
      </c>
      <c r="AM556" s="27">
        <f>IF($O556&gt;=AM$1,$S556+$Y556+$Z556,$Y556+$Z556)</f>
        <v>1265.1499999999999</v>
      </c>
      <c r="AN556" s="27">
        <f>IF($O556&gt;=AN$1,$S556+$Y556+$Z556,$Y556+$Z556)</f>
        <v>1265.1499999999999</v>
      </c>
      <c r="AO556" s="27">
        <f>IF($O556&gt;=AO$1,$S556+$Y556+$Z556,$Y556+$Z556)</f>
        <v>1265.1499999999999</v>
      </c>
      <c r="AP556" s="27">
        <f>IF($O556&gt;=AP$1,$S556+$Y556+$Z556,$Y556+$Z556)</f>
        <v>1265.1499999999999</v>
      </c>
      <c r="AQ556" s="27">
        <f>IF($O556&gt;=AQ$1,$S556+$Y556+$Z556,$Y556+$Z556)</f>
        <v>1265.1499999999999</v>
      </c>
      <c r="AR556" s="27">
        <f>IF($O556&gt;=AR$1,$S556+$Y556+$Z556,$Y556+$Z556)</f>
        <v>1265.1499999999999</v>
      </c>
      <c r="AS556" s="27">
        <f>IF($O556&gt;=AS$1,$S556+$Y556+$Z556,$Y556+$Z556)</f>
        <v>1265.1499999999999</v>
      </c>
      <c r="AT556" s="27">
        <f>IF($O556&gt;=AT$1,$S556+$Y556+$Z556,$Y556+$Z556)</f>
        <v>1265.1499999999999</v>
      </c>
      <c r="AU556" s="27">
        <f>IF($O556&gt;=AU$1,$S556+$Y556+$Z556,$Y556+$Z556)</f>
        <v>1265.1499999999999</v>
      </c>
      <c r="AV556" s="27">
        <f>IF($O556&gt;=AV$1,$S556+$Y556+$Z556,$Y556+$Z556)</f>
        <v>1265.1499999999999</v>
      </c>
      <c r="AW556" s="27">
        <f>IF($O556&gt;=AW$1,$S556+$Y556+$Z556,$Y556+$Z556)</f>
        <v>1265.1499999999999</v>
      </c>
      <c r="AX556" s="27">
        <f>IF($O556&gt;=AX$1,$S556+$Y556+$Z556,$Y556+$Z556)</f>
        <v>1265.1499999999999</v>
      </c>
      <c r="AY556" s="27">
        <f>IF($O556&gt;=AY$1,$S556+$Y556+$Z556,$Y556+$Z556)</f>
        <v>1265.1499999999999</v>
      </c>
      <c r="AZ556" s="27">
        <f>IF($O556&gt;=AZ$1,$S556+$Y556+$Z556,$Y556+$Z556)</f>
        <v>1265.1499999999999</v>
      </c>
      <c r="BA556" s="27">
        <f>IF($O556&gt;=BA$1,$S556+$Y556+$Z556,$Y556+$Z556)</f>
        <v>1265.1499999999999</v>
      </c>
      <c r="BB556" s="27">
        <f>IF($O556&gt;=BB$1,$S556+$Y556+$Z556,$Y556+$Z556)</f>
        <v>1265.1499999999999</v>
      </c>
      <c r="BC556" s="27">
        <f>IF($O556&gt;=BC$1,$S556+$Y556+$Z556,$Y556+$Z556)</f>
        <v>1265.1499999999999</v>
      </c>
      <c r="BD556" s="27">
        <f>IF($O556&gt;=BD$1,$S556+$Y556+$Z556,$Y556+$Z556)</f>
        <v>1265.1499999999999</v>
      </c>
      <c r="BE556" s="27">
        <f>IF($O556&gt;=BE$1,$S556+$Y556+$Z556,$Y556+$Z556)</f>
        <v>1265.1499999999999</v>
      </c>
      <c r="BF556" s="27">
        <f>IF($O556&gt;=BF$1,$S556+$Y556+$Z556,$Y556+$Z556)</f>
        <v>1265.1499999999999</v>
      </c>
      <c r="BG556" s="27">
        <f>IF($O556&gt;=BG$1,$S556+$Y556+$Z556,$Y556+$Z556)</f>
        <v>1265.1499999999999</v>
      </c>
      <c r="BH556" s="27">
        <f>IF($O556&gt;=BH$1,$S556+$Y556+$Z556,$Y556+$Z556)</f>
        <v>1265.1499999999999</v>
      </c>
      <c r="BI556" s="27">
        <f>IF($O556&gt;=BI$1,$S556+$Y556+$Z556,$Y556+$Z556)</f>
        <v>1265.1499999999999</v>
      </c>
      <c r="BJ556" s="27">
        <f>IF($O556&gt;=BJ$1,$S556+$Y556+$Z556,$Y556+$Z556)</f>
        <v>1265.1499999999999</v>
      </c>
      <c r="BK556" s="27">
        <f>IF($O556&gt;=BK$1,$S556+$Y556+$Z556,$Y556+$Z556)</f>
        <v>1265.1499999999999</v>
      </c>
      <c r="BL556" s="27">
        <f>IF($O556&gt;=BL$1,$S556+$Y556+$Z556,$Y556+$Z556)</f>
        <v>1265.1499999999999</v>
      </c>
      <c r="BM556" s="27">
        <f>IF($O556&gt;=BM$1,$S556+$Y556+$Z556,$Y556+$Z556)</f>
        <v>1265.1499999999999</v>
      </c>
      <c r="BN556" s="27">
        <f>IF($O556&gt;=BN$1,$S556+$Y556+$Z556,$Y556+$Z556)</f>
        <v>1265.1499999999999</v>
      </c>
      <c r="BO556" s="27">
        <f>IF($O556&gt;=BO$1,$S556+$Y556+$Z556,$Y556+$Z556)</f>
        <v>1265.1499999999999</v>
      </c>
      <c r="BP556" s="27">
        <f>IF($O556&gt;=BP$1,$S556+$Y556+$Z556,$Y556+$Z556)</f>
        <v>1265.1499999999999</v>
      </c>
      <c r="BQ556" s="27">
        <f>IF($O556&gt;=BQ$1,$S556+$Y556+$Z556,$Y556+$Z556)</f>
        <v>1265.1499999999999</v>
      </c>
      <c r="BR556" s="27">
        <f>IF($O556&gt;=BR$1,$S556+$Y556+$Z556,$Y556+$Z556)</f>
        <v>1265.1499999999999</v>
      </c>
      <c r="BS556" s="27">
        <f>IF($O556&gt;=BS$1,$S556+$Y556+$Z556,$Y556+$Z556)</f>
        <v>1265.1499999999999</v>
      </c>
      <c r="BT556" s="27">
        <f>IF($O556&gt;=BT$1,$S556+$Y556+$Z556,$Y556+$Z556)</f>
        <v>1265.1499999999999</v>
      </c>
      <c r="BU556" s="27">
        <f>IF($O556&gt;=BU$1,$S556+$Y556+$Z556,$Y556+$Z556)</f>
        <v>1265.1499999999999</v>
      </c>
      <c r="BV556" s="27">
        <f>IF($O556&gt;=BV$1,$S556+$Y556+$Z556,$Y556+$Z556)</f>
        <v>1265.1499999999999</v>
      </c>
      <c r="BW556" s="27">
        <f>IF($O556&gt;=BW$1,$S556+$Y556+$Z556,$Y556+$Z556)</f>
        <v>1265.1499999999999</v>
      </c>
      <c r="BX556" s="27">
        <f>IF($O556&gt;=BX$1,$S556+$Y556+$Z556,$Y556+$Z556)</f>
        <v>1265.1499999999999</v>
      </c>
      <c r="BY556" s="27">
        <f>IF($O556&gt;=BY$1,$S556+$Y556+$Z556,$Y556+$Z556)</f>
        <v>1265.1499999999999</v>
      </c>
      <c r="BZ556" s="27">
        <f>IF($O556&gt;=BZ$1,$S556+$Y556+$Z556,$Y556+$Z556)</f>
        <v>1265.1499999999999</v>
      </c>
      <c r="CA556" s="27">
        <f>IF($O556&gt;=CA$1,$S556+$Y556+$Z556,$Y556+$Z556)</f>
        <v>1265.1499999999999</v>
      </c>
      <c r="CB556" s="27">
        <f>IF($O556&gt;=CB$1,$S556+$Y556+$Z556,$Y556+$Z556)</f>
        <v>1265.1499999999999</v>
      </c>
      <c r="CC556" s="27">
        <f>IF($O556&gt;=CC$1,$S556+$Y556+$Z556,$Y556+$Z556)</f>
        <v>1265.1499999999999</v>
      </c>
      <c r="CD556" s="27">
        <f>IF($O556&gt;=CD$1,$S556+$Y556+$Z556,$Y556+$Z556)</f>
        <v>1265.1499999999999</v>
      </c>
      <c r="CE556" s="27">
        <f>IF($O556&gt;=CE$1,$S556+$Y556+$Z556,$Y556+$Z556)</f>
        <v>1265.1499999999999</v>
      </c>
      <c r="CF556" s="27">
        <f>IF($O556&gt;=CF$1,$S556+$Y556+$Z556,$Y556+$Z556)</f>
        <v>1265.1499999999999</v>
      </c>
      <c r="CG556" s="27">
        <f>IF($O556&gt;=CG$1,$S556+$Y556+$Z556,$Y556+$Z556)</f>
        <v>1265.1499999999999</v>
      </c>
      <c r="CH556" s="27">
        <f>IF($O556&gt;=CH$1,$S556+$Y556+$Z556,$Y556+$Z556)</f>
        <v>1265.1499999999999</v>
      </c>
      <c r="CI556" s="27">
        <f>IF($O556&gt;=CI$1,$S556+$Y556+$Z556,$Y556+$Z556)</f>
        <v>1265.1499999999999</v>
      </c>
      <c r="CJ556" s="27">
        <f>IF($O556&gt;=CJ$1,$S556+$Y556+$Z556,$Y556+$Z556)</f>
        <v>1265.1499999999999</v>
      </c>
      <c r="CK556" s="27">
        <f>IF($O556&gt;=CK$1,$S556+$Y556+$Z556,$Y556+$Z556)</f>
        <v>1265.1499999999999</v>
      </c>
      <c r="CL556" s="27">
        <f>IF($O556&gt;=CL$1,$S556+$Y556+$Z556,$Y556+$Z556)</f>
        <v>1265.1499999999999</v>
      </c>
      <c r="CM556" s="27">
        <f>IF($O556&gt;=CM$1,$S556+$Y556+$Z556,$Y556+$Z556)</f>
        <v>1265.1499999999999</v>
      </c>
      <c r="CN556" s="27">
        <f>IF($O556&gt;=CN$1,$S556+$Y556,$Y556)</f>
        <v>865.14999999999986</v>
      </c>
      <c r="CO556" s="27">
        <f>IF($O556&gt;=CO$1,$S556+$Y556,$Y556)</f>
        <v>865.14999999999986</v>
      </c>
      <c r="CP556" s="27">
        <f>IF($O556&gt;=CP$1,$S556+$Y556,$Y556)</f>
        <v>865.14999999999986</v>
      </c>
      <c r="CQ556" s="27">
        <f>IF($O556&gt;=CQ$1,$S556+$Y556,$Y556)</f>
        <v>865.14999999999986</v>
      </c>
      <c r="CR556" s="27">
        <f>IF($O556&gt;=CR$1,$S556+$Y556,$Y556)</f>
        <v>865.14999999999986</v>
      </c>
      <c r="CS556" s="27">
        <f>IF($O556&gt;=CS$1,$S556+$Y556,$Y556)</f>
        <v>865.14999999999986</v>
      </c>
      <c r="CT556" s="27">
        <f>IF($O556&gt;=CT$1,$S556+$Y556,$Y556)</f>
        <v>865.14999999999986</v>
      </c>
      <c r="CU556" s="27">
        <f>IF($O556&gt;=CU$1,$S556+$Y556,$Y556)</f>
        <v>865.14999999999986</v>
      </c>
      <c r="CV556" s="27">
        <f>IF($O556&gt;=CV$1,$S556+$Y556,$Y556)</f>
        <v>865.14999999999986</v>
      </c>
      <c r="CW556" s="27">
        <f>IF($O556&gt;=CW$1,$S556+$Y556,$Y556)</f>
        <v>865.14999999999986</v>
      </c>
      <c r="CX556" s="27">
        <f>IF($O556&gt;=CX$1,$S556+$Y556,$Y556)</f>
        <v>865.14999999999986</v>
      </c>
      <c r="CY556" s="27">
        <f>IF($O556&gt;=CY$1,$S556+$Y556,$Y556)</f>
        <v>865.14999999999986</v>
      </c>
      <c r="CZ556" s="27">
        <f>IF($O556&gt;=CZ$1,$S556+$Y556,$Y556)</f>
        <v>865.14999999999986</v>
      </c>
      <c r="DA556" s="27">
        <f>IF($O556&gt;=DA$1,$S556+$Y556,$Y556)</f>
        <v>865.14999999999986</v>
      </c>
      <c r="DB556" s="27">
        <f>IF($O556&gt;=DB$1,$S556+$Y556,$Y556)</f>
        <v>865.14999999999986</v>
      </c>
      <c r="DC556" s="27">
        <f>IF($O556&gt;=DC$1,$S556+$Y556,$Y556)</f>
        <v>865.14999999999986</v>
      </c>
      <c r="DD556" s="27">
        <f>IF($O556&gt;=DD$1,$S556+$Y556,$Y556)</f>
        <v>865.14999999999986</v>
      </c>
      <c r="DE556" s="27">
        <f>IF($O556&gt;=DE$1,$S556+$Y556,$Y556)</f>
        <v>865.14999999999986</v>
      </c>
      <c r="DF556" s="27">
        <f>IF($O556&gt;=DF$1,$S556+$Y556,$Y556)</f>
        <v>865.14999999999986</v>
      </c>
      <c r="DG556" s="27">
        <f>IF($O556&gt;=DG$1,$S556+$Y556,$Y556)</f>
        <v>865.14999999999986</v>
      </c>
      <c r="DH556" s="27">
        <f>IF($O556&gt;=DH$1,$S556+$Y556,$Y556)</f>
        <v>865.14999999999986</v>
      </c>
      <c r="DI556" s="27">
        <f>IF($O556&gt;=DI$1,$S556+$Y556,$Y556)</f>
        <v>865.14999999999986</v>
      </c>
      <c r="DJ556" s="27">
        <f>IF($O556&gt;=DJ$1,$S556+$Y556,$Y556)</f>
        <v>865.14999999999986</v>
      </c>
      <c r="DK556" s="27">
        <f>IF($O556&gt;=DK$1,$S556+$Y556,$Y556)</f>
        <v>865.14999999999986</v>
      </c>
      <c r="DL556" s="27">
        <f>IF($O556&gt;=DL$1,$S556+$Y556,$Y556)</f>
        <v>865.14999999999986</v>
      </c>
      <c r="DM556" s="27">
        <f>IF($O556&gt;=DM$1,$S556+$Y556,$Y556)</f>
        <v>865.14999999999986</v>
      </c>
      <c r="DN556" s="27">
        <f>IF($O556&gt;=DN$1,$S556+$Y556,$Y556)</f>
        <v>865.14999999999986</v>
      </c>
      <c r="DO556" s="27">
        <f>IF($O556&gt;=DO$1,$S556+$Y556,$Y556)</f>
        <v>865.14999999999986</v>
      </c>
      <c r="DP556" s="27">
        <f>IF($O556&gt;=DP$1,$S556+$Y556,$Y556)</f>
        <v>865.14999999999986</v>
      </c>
      <c r="DQ556" s="27">
        <f>IF($O556&gt;=DQ$1,$S556+$Y556,$Y556)</f>
        <v>865.14999999999986</v>
      </c>
      <c r="DR556" s="27">
        <f>IF($O556&gt;=DR$1,$S556+$Y556,$Y556)</f>
        <v>865.14999999999986</v>
      </c>
      <c r="DS556" s="27">
        <f>IF($O556&gt;=DS$1,$S556+$Y556,$Y556)</f>
        <v>865.14999999999986</v>
      </c>
      <c r="DT556" s="27">
        <f>IF($O556&gt;=DT$1,$S556+$Y556,$Y556)</f>
        <v>865.14999999999986</v>
      </c>
      <c r="DU556" s="27">
        <f>IF($O556&gt;=DU$1,$S556+$Y556,$Y556)</f>
        <v>865.14999999999986</v>
      </c>
      <c r="DV556" s="27">
        <f>IF($O556&gt;=DV$1,$S556+$Y556,$Y556)</f>
        <v>865.14999999999986</v>
      </c>
      <c r="DW556" s="27">
        <f>IF($O556&gt;=DW$1,$S556+$Y556,$Y556)</f>
        <v>865.14999999999986</v>
      </c>
      <c r="DX556" s="27">
        <f>IF($O556&gt;=DX$1,$S556+$Y556,$Y556)</f>
        <v>865.14999999999986</v>
      </c>
      <c r="DY556" s="27">
        <f>IF($O556&gt;=DY$1,$S556+$Y556,$Y556)</f>
        <v>865.14999999999986</v>
      </c>
      <c r="DZ556" s="27">
        <f>IF($O556&gt;=DZ$1,$S556+$Y556,$Y556)</f>
        <v>865.14999999999986</v>
      </c>
      <c r="EA556" s="27">
        <f>IF($O556&gt;=EA$1,$S556+$Y556,$Y556)</f>
        <v>865.14999999999986</v>
      </c>
      <c r="EB556" s="27">
        <f>IF($O556&gt;=EB$1,$S556+$Y556,$Y556)</f>
        <v>865.14999999999986</v>
      </c>
      <c r="EC556" s="27">
        <f>IF($O556&gt;=EC$1,$S556+$Y556,$Y556)</f>
        <v>865.14999999999986</v>
      </c>
      <c r="ED556" s="27">
        <f>IF($O556&gt;=ED$1,$S556+$Y556,$Y556)</f>
        <v>865.14999999999986</v>
      </c>
      <c r="EE556" s="27">
        <f>IF($O556&gt;=EE$1,$S556+$Y556,$Y556)</f>
        <v>865.14999999999986</v>
      </c>
      <c r="EF556" s="27">
        <f>IF($O556&gt;=EF$1,$S556+$Y556,$Y556)</f>
        <v>865.14999999999986</v>
      </c>
      <c r="EG556" s="27">
        <f>IF($O556&gt;=EG$1,$S556+$Y556,$Y556)</f>
        <v>865.14999999999986</v>
      </c>
      <c r="EH556" s="27">
        <f>IF($O556&gt;=EH$1,$S556+$Y556,$Y556)</f>
        <v>865.14999999999986</v>
      </c>
      <c r="EI556" s="27">
        <f>IF($O556&gt;=EI$1,$S556+$Y556,$Y556)</f>
        <v>865.14999999999986</v>
      </c>
      <c r="EJ556" s="27">
        <f>IF($O556&gt;=EJ$1,$S556+$Y556,$Y556)</f>
        <v>865.14999999999986</v>
      </c>
      <c r="EK556" s="27">
        <f>IF($O556&gt;=EK$1,$S556+$Y556,$Y556)</f>
        <v>865.14999999999986</v>
      </c>
      <c r="EL556" s="27">
        <f>IF($O556&gt;=EL$1,$S556+$Y556,$Y556)</f>
        <v>865.14999999999986</v>
      </c>
      <c r="EM556" s="27">
        <f>IF($O556&gt;=EM$1,$S556+$Y556,$Y556)</f>
        <v>865.14999999999986</v>
      </c>
      <c r="EN556" s="27">
        <f>IF($O556&gt;=EN$1,$S556+$Y556,$Y556)</f>
        <v>865.14999999999986</v>
      </c>
      <c r="EO556" s="27">
        <f>IF($O556&gt;=EO$1,$S556+$Y556,$Y556)</f>
        <v>865.14999999999986</v>
      </c>
      <c r="EP556" s="27">
        <f>IF($O556&gt;=EP$1,$S556+$Y556,$Y556)</f>
        <v>865.14999999999986</v>
      </c>
      <c r="EQ556" s="27">
        <f>IF($O556&gt;=EQ$1,$S556+$Y556,$Y556)</f>
        <v>865.14999999999986</v>
      </c>
      <c r="ER556" s="27">
        <f>IF($O556&gt;=ER$1,$S556+$Y556,$Y556)</f>
        <v>865.14999999999986</v>
      </c>
      <c r="ES556" s="27">
        <f>IF($O556&gt;=ES$1,$S556+$Y556,$Y556)</f>
        <v>865.14999999999986</v>
      </c>
      <c r="ET556" s="27">
        <f>IF($O556&gt;=ET$1,$S556+$Y556,$Y556)</f>
        <v>865.14999999999986</v>
      </c>
      <c r="EU556" s="27">
        <f>IF($O556&gt;=EU$1,$S556+$Y556,$Y556)</f>
        <v>865.14999999999986</v>
      </c>
      <c r="EV556" s="27">
        <f>IF($O556&gt;=EV$1,$S556,0)</f>
        <v>865.14999999999986</v>
      </c>
      <c r="EW556" s="27">
        <f>IF($O556&gt;=EW$1,$S556,0)</f>
        <v>865.14999999999986</v>
      </c>
      <c r="EX556" s="27">
        <f>IF($O556&gt;=EX$1,$S556,0)</f>
        <v>865.14999999999986</v>
      </c>
      <c r="EY556" s="27">
        <f>IF($O556&gt;=EY$1,$S556,0)</f>
        <v>865.14999999999986</v>
      </c>
      <c r="EZ556" s="27">
        <f>IF($O556&gt;=EZ$1,$S556,0)</f>
        <v>865.14999999999986</v>
      </c>
      <c r="FA556" s="27">
        <f>IF($O556&gt;=FA$1,$S556,0)</f>
        <v>865.14999999999986</v>
      </c>
      <c r="FB556" s="27">
        <f>IF($O556&gt;=FB$1,$S556,0)</f>
        <v>865.14999999999986</v>
      </c>
      <c r="FC556" s="27">
        <f>IF($O556&gt;=FC$1,$S556,0)</f>
        <v>865.14999999999986</v>
      </c>
      <c r="FD556" s="27">
        <f>IF($O556&gt;=FD$1,$S556,0)</f>
        <v>865.14999999999986</v>
      </c>
      <c r="FE556" s="27">
        <f>IF($O556&gt;=FE$1,$S556,0)</f>
        <v>865.14999999999986</v>
      </c>
      <c r="FF556" s="27">
        <f>IF($O556&gt;=FF$1,$S556,0)</f>
        <v>865.14999999999986</v>
      </c>
      <c r="FG556" s="27">
        <f>IF($O556&gt;=FG$1,$S556,0)</f>
        <v>865.14999999999986</v>
      </c>
      <c r="FH556" s="27">
        <f>IF($O556&gt;=FH$1,$S556,0)</f>
        <v>865.14999999999986</v>
      </c>
      <c r="FI556" s="27">
        <f>IF($O556&gt;=FI$1,$S556,0)</f>
        <v>865.14999999999986</v>
      </c>
      <c r="FJ556" s="27">
        <f>IF($O556&gt;=FJ$1,$S556,0)</f>
        <v>865.14999999999986</v>
      </c>
      <c r="FK556" s="27">
        <f>IF($O556&gt;=FK$1,$S556,0)</f>
        <v>865.14999999999986</v>
      </c>
      <c r="FL556" s="27">
        <f>IF($O556&gt;=FL$1,$S556,0)</f>
        <v>865.14999999999986</v>
      </c>
      <c r="FM556" s="27">
        <f>IF($O556&gt;=FM$1,$S556,0)</f>
        <v>865.14999999999986</v>
      </c>
      <c r="FN556" s="27">
        <f>IF($O556&gt;=FN$1,$S556,0)</f>
        <v>865.14999999999986</v>
      </c>
      <c r="FO556" s="27">
        <f>IF($O556&gt;=FO$1,$S556,0)</f>
        <v>865.14999999999986</v>
      </c>
      <c r="FP556" s="27">
        <f>IF($O556&gt;=FP$1,$S556,0)</f>
        <v>865.14999999999986</v>
      </c>
      <c r="FQ556" s="27">
        <f>IF($O556&gt;=FQ$1,$S556,0)</f>
        <v>865.14999999999986</v>
      </c>
      <c r="FR556" s="27">
        <f>IF($O556&gt;=FR$1,$S556,0)</f>
        <v>865.14999999999986</v>
      </c>
      <c r="FS556" s="27">
        <f>IF($O556&gt;=FS$1,$S556,0)</f>
        <v>865.14999999999986</v>
      </c>
      <c r="FT556" s="27">
        <f>IF($O556&gt;=FT$1,$S556,0)</f>
        <v>865.14999999999986</v>
      </c>
      <c r="FU556" s="27">
        <f>IF($O556&gt;=FU$1,$S556,0)</f>
        <v>865.14999999999986</v>
      </c>
      <c r="FV556" s="27">
        <f>IF($O556&gt;=FV$1,$S556,0)</f>
        <v>865.14999999999986</v>
      </c>
      <c r="FW556" s="27">
        <f>IF($O556&gt;=FW$1,$S556,0)</f>
        <v>865.14999999999986</v>
      </c>
      <c r="FX556" s="27">
        <f>IF($O556&gt;=FX$1,$S556,0)</f>
        <v>865.14999999999986</v>
      </c>
      <c r="FY556" s="27">
        <f>IF($O556&gt;=FY$1,$S556,0)</f>
        <v>865.14999999999986</v>
      </c>
      <c r="FZ556" s="27">
        <f>IF($O556&gt;=FZ$1,$S556,0)</f>
        <v>0</v>
      </c>
      <c r="GA556" s="27">
        <f>IF($O556&gt;=GA$1,$S556,0)</f>
        <v>0</v>
      </c>
      <c r="GB556" s="27">
        <f>IF($O556&gt;=GB$1,$S556,0)</f>
        <v>0</v>
      </c>
      <c r="GC556" s="27">
        <f>IF($O556&gt;=GC$1,$S556,0)</f>
        <v>0</v>
      </c>
      <c r="GD556" s="27">
        <f>IF($O556&gt;=GD$1,$S556,0)</f>
        <v>0</v>
      </c>
      <c r="GE556" s="27">
        <f>IF($O556&gt;=GE$1,$S556,0)</f>
        <v>0</v>
      </c>
      <c r="GF556" s="27">
        <f>IF($O556&gt;=GF$1,$S556,0)</f>
        <v>0</v>
      </c>
      <c r="GG556" s="27">
        <f>IF($O556&gt;=GG$1,$S556,0)</f>
        <v>0</v>
      </c>
      <c r="GH556" s="27">
        <f>IF($O556&gt;=GH$1,$S556,0)</f>
        <v>0</v>
      </c>
      <c r="GI556" s="27">
        <f>IF($O556&gt;=GI$1,$S556,0)</f>
        <v>0</v>
      </c>
      <c r="GJ556" s="27">
        <f>IF($O556&gt;=GJ$1,$S556,0)</f>
        <v>0</v>
      </c>
      <c r="GK556" s="27">
        <f>IF($O556&gt;=GK$1,$S556,0)</f>
        <v>0</v>
      </c>
      <c r="GL556" s="27">
        <f>IF($O556&gt;=GL$1,$S556,0)</f>
        <v>0</v>
      </c>
      <c r="GM556" s="27">
        <f>IF($O556&gt;=GM$1,$S556,0)</f>
        <v>0</v>
      </c>
      <c r="GN556" s="27">
        <f>IF($O556&gt;=GN$1,$S556,0)</f>
        <v>0</v>
      </c>
      <c r="GO556" s="27">
        <f>IF($O556&gt;=GO$1,$S556,0)</f>
        <v>0</v>
      </c>
      <c r="GP556" s="27">
        <f>IF($O556&gt;=GP$1,$S556,0)</f>
        <v>0</v>
      </c>
      <c r="GQ556" s="27">
        <f>IF($O556&gt;=GQ$1,$S556,0)</f>
        <v>0</v>
      </c>
      <c r="GR556" s="27">
        <f>IF($O556&gt;=GR$1,$S556,0)</f>
        <v>0</v>
      </c>
      <c r="GS556" s="27">
        <f>IF($O556&gt;=GS$1,$S556,0)</f>
        <v>0</v>
      </c>
      <c r="GT556" s="27">
        <f>IF($O556&gt;=GT$1,$S556,0)</f>
        <v>0</v>
      </c>
      <c r="GU556" s="27">
        <f>IF($O556&gt;=GU$1,$S556,0)</f>
        <v>0</v>
      </c>
      <c r="GV556" s="27">
        <f>IF($O556&gt;=GV$1,$S556,0)</f>
        <v>0</v>
      </c>
      <c r="GW556" s="27">
        <f>IF($O556&gt;=GW$1,$S556,0)</f>
        <v>0</v>
      </c>
      <c r="GX556" s="27">
        <f>IF($O556&gt;=GX$1,$S556,0)</f>
        <v>0</v>
      </c>
      <c r="GY556" s="27">
        <f>IF($O556&gt;=GY$1,$S556,0)</f>
        <v>0</v>
      </c>
      <c r="GZ556" s="27">
        <f>IF($O556&gt;=GZ$1,$S556,0)</f>
        <v>0</v>
      </c>
      <c r="HA556" s="27">
        <f>IF($O556&gt;=HA$1,$S556,0)</f>
        <v>0</v>
      </c>
      <c r="HB556" s="27">
        <f>IF($O556&gt;=HB$1,$S556,0)</f>
        <v>0</v>
      </c>
      <c r="HC556" s="27">
        <f>IF($O556&gt;=HC$1,$S556,0)</f>
        <v>0</v>
      </c>
    </row>
    <row r="557" spans="1:211">
      <c r="A557" s="3">
        <v>3328</v>
      </c>
      <c r="B557" s="3" t="s">
        <v>659</v>
      </c>
      <c r="C557" s="3" t="s">
        <v>525</v>
      </c>
      <c r="D557" s="3">
        <v>64</v>
      </c>
      <c r="E557" s="4">
        <v>29487</v>
      </c>
      <c r="F557" s="5">
        <v>37.764383561643832</v>
      </c>
      <c r="G557" s="3" t="s">
        <v>446</v>
      </c>
      <c r="H557" s="4">
        <v>19942</v>
      </c>
      <c r="I557" s="9" t="s">
        <v>825</v>
      </c>
      <c r="J557" s="5">
        <v>3559.67</v>
      </c>
      <c r="K557" s="31">
        <v>316</v>
      </c>
      <c r="L557" s="32">
        <v>38</v>
      </c>
      <c r="M557" s="33">
        <f>VLOOKUP(L557,FIND,3,TRUE)</f>
        <v>1.5</v>
      </c>
      <c r="N557" s="32">
        <f>IF(L557&gt;30,180,VLOOKUP(L557,TEMPO,2,FALSE))</f>
        <v>180</v>
      </c>
      <c r="O557" s="32">
        <f>IF(R557&gt;0,4,N557)</f>
        <v>180</v>
      </c>
      <c r="P557" s="96">
        <f>J557*M557*L557</f>
        <v>202901.19</v>
      </c>
      <c r="Q557" s="96">
        <f>10934.45*2</f>
        <v>21868.9</v>
      </c>
      <c r="R557" s="96">
        <f>IF(P557&lt;=Q557,P557/4,0)</f>
        <v>0</v>
      </c>
      <c r="S557" s="5">
        <f>IF(P557&gt;=Q557,P557/N557,0)</f>
        <v>1127.2288333333333</v>
      </c>
      <c r="T557" s="3"/>
      <c r="U557" s="3">
        <f>IF(T557="",1,0)</f>
        <v>1</v>
      </c>
      <c r="V557" s="3">
        <v>72</v>
      </c>
      <c r="W557" s="5">
        <v>0.4</v>
      </c>
      <c r="X557" s="5">
        <v>402.65</v>
      </c>
      <c r="Y557" s="5">
        <f>X557*W557</f>
        <v>161.06</v>
      </c>
      <c r="Z557" s="5">
        <v>400</v>
      </c>
      <c r="AA557" s="5">
        <f>S557+Y557+Z557</f>
        <v>1688.2888333333333</v>
      </c>
      <c r="AB557" s="39">
        <f>(J557/12+J557/12*1.3333333333+450/12+J557/30*6/12+J557)*1.3+Y557+Z557+153.9</f>
        <v>6368.2126555427021</v>
      </c>
      <c r="AC557" s="39" t="s">
        <v>525</v>
      </c>
      <c r="AD557" s="39">
        <f>J557*1.3+400+153.9</f>
        <v>5181.4709999999995</v>
      </c>
      <c r="AE557" s="39">
        <f>SUMIFS('CUSTO MENSAL FUNC NOVO'!H:H,'CUSTO MENSAL FUNC NOVO'!A:A,'VALORES MENSAIS'!AC557)</f>
        <v>3407.2349000000004</v>
      </c>
      <c r="AF557" s="27">
        <f>IF($R557&gt;0,$R557,$S557)+$Y557+$Z557</f>
        <v>1688.2888333333333</v>
      </c>
      <c r="AG557" s="27">
        <f>IF($R557&gt;0,$R557,$S557)+$Y557+$Z557</f>
        <v>1688.2888333333333</v>
      </c>
      <c r="AH557" s="27">
        <f>IF($R557&gt;0,$R557,$S557)+$Y557+$Z557</f>
        <v>1688.2888333333333</v>
      </c>
      <c r="AI557" s="27">
        <f>IF($R557&gt;0,$R557,$S557)+$Y557+$Z557</f>
        <v>1688.2888333333333</v>
      </c>
      <c r="AJ557" s="27">
        <f>IF($O557&gt;=AJ$1,$S557+$Y557+$Z557,$Y557+$Z557)</f>
        <v>1688.2888333333333</v>
      </c>
      <c r="AK557" s="27">
        <f>IF($O557&gt;=AK$1,$S557+$Y557+$Z557,$Y557+$Z557)</f>
        <v>1688.2888333333333</v>
      </c>
      <c r="AL557" s="27">
        <f>IF($O557&gt;=AL$1,$S557+$Y557+$Z557,$Y557+$Z557)</f>
        <v>1688.2888333333333</v>
      </c>
      <c r="AM557" s="27">
        <f>IF($O557&gt;=AM$1,$S557+$Y557+$Z557,$Y557+$Z557)</f>
        <v>1688.2888333333333</v>
      </c>
      <c r="AN557" s="27">
        <f>IF($O557&gt;=AN$1,$S557+$Y557+$Z557,$Y557+$Z557)</f>
        <v>1688.2888333333333</v>
      </c>
      <c r="AO557" s="27">
        <f>IF($O557&gt;=AO$1,$S557+$Y557+$Z557,$Y557+$Z557)</f>
        <v>1688.2888333333333</v>
      </c>
      <c r="AP557" s="27">
        <f>IF($O557&gt;=AP$1,$S557+$Y557+$Z557,$Y557+$Z557)</f>
        <v>1688.2888333333333</v>
      </c>
      <c r="AQ557" s="27">
        <f>IF($O557&gt;=AQ$1,$S557+$Y557+$Z557,$Y557+$Z557)</f>
        <v>1688.2888333333333</v>
      </c>
      <c r="AR557" s="27">
        <f>IF($O557&gt;=AR$1,$S557+$Y557+$Z557,$Y557+$Z557)</f>
        <v>1688.2888333333333</v>
      </c>
      <c r="AS557" s="27">
        <f>IF($O557&gt;=AS$1,$S557+$Y557+$Z557,$Y557+$Z557)</f>
        <v>1688.2888333333333</v>
      </c>
      <c r="AT557" s="27">
        <f>IF($O557&gt;=AT$1,$S557+$Y557+$Z557,$Y557+$Z557)</f>
        <v>1688.2888333333333</v>
      </c>
      <c r="AU557" s="27">
        <f>IF($O557&gt;=AU$1,$S557+$Y557+$Z557,$Y557+$Z557)</f>
        <v>1688.2888333333333</v>
      </c>
      <c r="AV557" s="27">
        <f>IF($O557&gt;=AV$1,$S557+$Y557+$Z557,$Y557+$Z557)</f>
        <v>1688.2888333333333</v>
      </c>
      <c r="AW557" s="27">
        <f>IF($O557&gt;=AW$1,$S557+$Y557+$Z557,$Y557+$Z557)</f>
        <v>1688.2888333333333</v>
      </c>
      <c r="AX557" s="27">
        <f>IF($O557&gt;=AX$1,$S557+$Y557+$Z557,$Y557+$Z557)</f>
        <v>1688.2888333333333</v>
      </c>
      <c r="AY557" s="27">
        <f>IF($O557&gt;=AY$1,$S557+$Y557+$Z557,$Y557+$Z557)</f>
        <v>1688.2888333333333</v>
      </c>
      <c r="AZ557" s="27">
        <f>IF($O557&gt;=AZ$1,$S557+$Y557+$Z557,$Y557+$Z557)</f>
        <v>1688.2888333333333</v>
      </c>
      <c r="BA557" s="27">
        <f>IF($O557&gt;=BA$1,$S557+$Y557+$Z557,$Y557+$Z557)</f>
        <v>1688.2888333333333</v>
      </c>
      <c r="BB557" s="27">
        <f>IF($O557&gt;=BB$1,$S557+$Y557+$Z557,$Y557+$Z557)</f>
        <v>1688.2888333333333</v>
      </c>
      <c r="BC557" s="27">
        <f>IF($O557&gt;=BC$1,$S557+$Y557+$Z557,$Y557+$Z557)</f>
        <v>1688.2888333333333</v>
      </c>
      <c r="BD557" s="27">
        <f>IF($O557&gt;=BD$1,$S557+$Y557+$Z557,$Y557+$Z557)</f>
        <v>1688.2888333333333</v>
      </c>
      <c r="BE557" s="27">
        <f>IF($O557&gt;=BE$1,$S557+$Y557+$Z557,$Y557+$Z557)</f>
        <v>1688.2888333333333</v>
      </c>
      <c r="BF557" s="27">
        <f>IF($O557&gt;=BF$1,$S557+$Y557+$Z557,$Y557+$Z557)</f>
        <v>1688.2888333333333</v>
      </c>
      <c r="BG557" s="27">
        <f>IF($O557&gt;=BG$1,$S557+$Y557+$Z557,$Y557+$Z557)</f>
        <v>1688.2888333333333</v>
      </c>
      <c r="BH557" s="27">
        <f>IF($O557&gt;=BH$1,$S557+$Y557+$Z557,$Y557+$Z557)</f>
        <v>1688.2888333333333</v>
      </c>
      <c r="BI557" s="27">
        <f>IF($O557&gt;=BI$1,$S557+$Y557+$Z557,$Y557+$Z557)</f>
        <v>1688.2888333333333</v>
      </c>
      <c r="BJ557" s="27">
        <f>IF($O557&gt;=BJ$1,$S557+$Y557+$Z557,$Y557+$Z557)</f>
        <v>1688.2888333333333</v>
      </c>
      <c r="BK557" s="27">
        <f>IF($O557&gt;=BK$1,$S557+$Y557+$Z557,$Y557+$Z557)</f>
        <v>1688.2888333333333</v>
      </c>
      <c r="BL557" s="27">
        <f>IF($O557&gt;=BL$1,$S557+$Y557+$Z557,$Y557+$Z557)</f>
        <v>1688.2888333333333</v>
      </c>
      <c r="BM557" s="27">
        <f>IF($O557&gt;=BM$1,$S557+$Y557+$Z557,$Y557+$Z557)</f>
        <v>1688.2888333333333</v>
      </c>
      <c r="BN557" s="27">
        <f>IF($O557&gt;=BN$1,$S557+$Y557+$Z557,$Y557+$Z557)</f>
        <v>1688.2888333333333</v>
      </c>
      <c r="BO557" s="27">
        <f>IF($O557&gt;=BO$1,$S557+$Y557+$Z557,$Y557+$Z557)</f>
        <v>1688.2888333333333</v>
      </c>
      <c r="BP557" s="27">
        <f>IF($O557&gt;=BP$1,$S557+$Y557+$Z557,$Y557+$Z557)</f>
        <v>1688.2888333333333</v>
      </c>
      <c r="BQ557" s="27">
        <f>IF($O557&gt;=BQ$1,$S557+$Y557+$Z557,$Y557+$Z557)</f>
        <v>1688.2888333333333</v>
      </c>
      <c r="BR557" s="27">
        <f>IF($O557&gt;=BR$1,$S557+$Y557+$Z557,$Y557+$Z557)</f>
        <v>1688.2888333333333</v>
      </c>
      <c r="BS557" s="27">
        <f>IF($O557&gt;=BS$1,$S557+$Y557+$Z557,$Y557+$Z557)</f>
        <v>1688.2888333333333</v>
      </c>
      <c r="BT557" s="27">
        <f>IF($O557&gt;=BT$1,$S557+$Y557+$Z557,$Y557+$Z557)</f>
        <v>1688.2888333333333</v>
      </c>
      <c r="BU557" s="27">
        <f>IF($O557&gt;=BU$1,$S557+$Y557+$Z557,$Y557+$Z557)</f>
        <v>1688.2888333333333</v>
      </c>
      <c r="BV557" s="27">
        <f>IF($O557&gt;=BV$1,$S557+$Y557+$Z557,$Y557+$Z557)</f>
        <v>1688.2888333333333</v>
      </c>
      <c r="BW557" s="27">
        <f>IF($O557&gt;=BW$1,$S557+$Y557+$Z557,$Y557+$Z557)</f>
        <v>1688.2888333333333</v>
      </c>
      <c r="BX557" s="27">
        <f>IF($O557&gt;=BX$1,$S557+$Y557+$Z557,$Y557+$Z557)</f>
        <v>1688.2888333333333</v>
      </c>
      <c r="BY557" s="27">
        <f>IF($O557&gt;=BY$1,$S557+$Y557+$Z557,$Y557+$Z557)</f>
        <v>1688.2888333333333</v>
      </c>
      <c r="BZ557" s="27">
        <f>IF($O557&gt;=BZ$1,$S557+$Y557+$Z557,$Y557+$Z557)</f>
        <v>1688.2888333333333</v>
      </c>
      <c r="CA557" s="27">
        <f>IF($O557&gt;=CA$1,$S557+$Y557+$Z557,$Y557+$Z557)</f>
        <v>1688.2888333333333</v>
      </c>
      <c r="CB557" s="27">
        <f>IF($O557&gt;=CB$1,$S557+$Y557+$Z557,$Y557+$Z557)</f>
        <v>1688.2888333333333</v>
      </c>
      <c r="CC557" s="27">
        <f>IF($O557&gt;=CC$1,$S557+$Y557+$Z557,$Y557+$Z557)</f>
        <v>1688.2888333333333</v>
      </c>
      <c r="CD557" s="27">
        <f>IF($O557&gt;=CD$1,$S557+$Y557+$Z557,$Y557+$Z557)</f>
        <v>1688.2888333333333</v>
      </c>
      <c r="CE557" s="27">
        <f>IF($O557&gt;=CE$1,$S557+$Y557+$Z557,$Y557+$Z557)</f>
        <v>1688.2888333333333</v>
      </c>
      <c r="CF557" s="27">
        <f>IF($O557&gt;=CF$1,$S557+$Y557+$Z557,$Y557+$Z557)</f>
        <v>1688.2888333333333</v>
      </c>
      <c r="CG557" s="27">
        <f>IF($O557&gt;=CG$1,$S557+$Y557+$Z557,$Y557+$Z557)</f>
        <v>1688.2888333333333</v>
      </c>
      <c r="CH557" s="27">
        <f>IF($O557&gt;=CH$1,$S557+$Y557+$Z557,$Y557+$Z557)</f>
        <v>1688.2888333333333</v>
      </c>
      <c r="CI557" s="27">
        <f>IF($O557&gt;=CI$1,$S557+$Y557+$Z557,$Y557+$Z557)</f>
        <v>1688.2888333333333</v>
      </c>
      <c r="CJ557" s="27">
        <f>IF($O557&gt;=CJ$1,$S557+$Y557+$Z557,$Y557+$Z557)</f>
        <v>1688.2888333333333</v>
      </c>
      <c r="CK557" s="27">
        <f>IF($O557&gt;=CK$1,$S557+$Y557+$Z557,$Y557+$Z557)</f>
        <v>1688.2888333333333</v>
      </c>
      <c r="CL557" s="27">
        <f>IF($O557&gt;=CL$1,$S557+$Y557+$Z557,$Y557+$Z557)</f>
        <v>1688.2888333333333</v>
      </c>
      <c r="CM557" s="27">
        <f>IF($O557&gt;=CM$1,$S557+$Y557+$Z557,$Y557+$Z557)</f>
        <v>1688.2888333333333</v>
      </c>
      <c r="CN557" s="27">
        <f>IF($O557&gt;=CN$1,$S557+$Y557,$Y557)</f>
        <v>1288.2888333333333</v>
      </c>
      <c r="CO557" s="27">
        <f>IF($O557&gt;=CO$1,$S557+$Y557,$Y557)</f>
        <v>1288.2888333333333</v>
      </c>
      <c r="CP557" s="27">
        <f>IF($O557&gt;=CP$1,$S557+$Y557,$Y557)</f>
        <v>1288.2888333333333</v>
      </c>
      <c r="CQ557" s="27">
        <f>IF($O557&gt;=CQ$1,$S557+$Y557,$Y557)</f>
        <v>1288.2888333333333</v>
      </c>
      <c r="CR557" s="27">
        <f>IF($O557&gt;=CR$1,$S557+$Y557,$Y557)</f>
        <v>1288.2888333333333</v>
      </c>
      <c r="CS557" s="27">
        <f>IF($O557&gt;=CS$1,$S557+$Y557,$Y557)</f>
        <v>1288.2888333333333</v>
      </c>
      <c r="CT557" s="27">
        <f>IF($O557&gt;=CT$1,$S557+$Y557,$Y557)</f>
        <v>1288.2888333333333</v>
      </c>
      <c r="CU557" s="27">
        <f>IF($O557&gt;=CU$1,$S557+$Y557,$Y557)</f>
        <v>1288.2888333333333</v>
      </c>
      <c r="CV557" s="27">
        <f>IF($O557&gt;=CV$1,$S557+$Y557,$Y557)</f>
        <v>1288.2888333333333</v>
      </c>
      <c r="CW557" s="27">
        <f>IF($O557&gt;=CW$1,$S557+$Y557,$Y557)</f>
        <v>1288.2888333333333</v>
      </c>
      <c r="CX557" s="27">
        <f>IF($O557&gt;=CX$1,$S557+$Y557,$Y557)</f>
        <v>1288.2888333333333</v>
      </c>
      <c r="CY557" s="27">
        <f>IF($O557&gt;=CY$1,$S557+$Y557,$Y557)</f>
        <v>1288.2888333333333</v>
      </c>
      <c r="CZ557" s="27">
        <f>IF($O557&gt;=CZ$1,$S557+$Y557,$Y557)</f>
        <v>1288.2888333333333</v>
      </c>
      <c r="DA557" s="27">
        <f>IF($O557&gt;=DA$1,$S557+$Y557,$Y557)</f>
        <v>1288.2888333333333</v>
      </c>
      <c r="DB557" s="27">
        <f>IF($O557&gt;=DB$1,$S557+$Y557,$Y557)</f>
        <v>1288.2888333333333</v>
      </c>
      <c r="DC557" s="27">
        <f>IF($O557&gt;=DC$1,$S557+$Y557,$Y557)</f>
        <v>1288.2888333333333</v>
      </c>
      <c r="DD557" s="27">
        <f>IF($O557&gt;=DD$1,$S557+$Y557,$Y557)</f>
        <v>1288.2888333333333</v>
      </c>
      <c r="DE557" s="27">
        <f>IF($O557&gt;=DE$1,$S557+$Y557,$Y557)</f>
        <v>1288.2888333333333</v>
      </c>
      <c r="DF557" s="27">
        <f>IF($O557&gt;=DF$1,$S557+$Y557,$Y557)</f>
        <v>1288.2888333333333</v>
      </c>
      <c r="DG557" s="27">
        <f>IF($O557&gt;=DG$1,$S557+$Y557,$Y557)</f>
        <v>1288.2888333333333</v>
      </c>
      <c r="DH557" s="27">
        <f>IF($O557&gt;=DH$1,$S557+$Y557,$Y557)</f>
        <v>1288.2888333333333</v>
      </c>
      <c r="DI557" s="27">
        <f>IF($O557&gt;=DI$1,$S557+$Y557,$Y557)</f>
        <v>1288.2888333333333</v>
      </c>
      <c r="DJ557" s="27">
        <f>IF($O557&gt;=DJ$1,$S557+$Y557,$Y557)</f>
        <v>1288.2888333333333</v>
      </c>
      <c r="DK557" s="27">
        <f>IF($O557&gt;=DK$1,$S557+$Y557,$Y557)</f>
        <v>1288.2888333333333</v>
      </c>
      <c r="DL557" s="27">
        <f>IF($O557&gt;=DL$1,$S557+$Y557,$Y557)</f>
        <v>1288.2888333333333</v>
      </c>
      <c r="DM557" s="27">
        <f>IF($O557&gt;=DM$1,$S557+$Y557,$Y557)</f>
        <v>1288.2888333333333</v>
      </c>
      <c r="DN557" s="27">
        <f>IF($O557&gt;=DN$1,$S557+$Y557,$Y557)</f>
        <v>1288.2888333333333</v>
      </c>
      <c r="DO557" s="27">
        <f>IF($O557&gt;=DO$1,$S557+$Y557,$Y557)</f>
        <v>1288.2888333333333</v>
      </c>
      <c r="DP557" s="27">
        <f>IF($O557&gt;=DP$1,$S557+$Y557,$Y557)</f>
        <v>1288.2888333333333</v>
      </c>
      <c r="DQ557" s="27">
        <f>IF($O557&gt;=DQ$1,$S557+$Y557,$Y557)</f>
        <v>1288.2888333333333</v>
      </c>
      <c r="DR557" s="27">
        <f>IF($O557&gt;=DR$1,$S557+$Y557,$Y557)</f>
        <v>1288.2888333333333</v>
      </c>
      <c r="DS557" s="27">
        <f>IF($O557&gt;=DS$1,$S557+$Y557,$Y557)</f>
        <v>1288.2888333333333</v>
      </c>
      <c r="DT557" s="27">
        <f>IF($O557&gt;=DT$1,$S557+$Y557,$Y557)</f>
        <v>1288.2888333333333</v>
      </c>
      <c r="DU557" s="27">
        <f>IF($O557&gt;=DU$1,$S557+$Y557,$Y557)</f>
        <v>1288.2888333333333</v>
      </c>
      <c r="DV557" s="27">
        <f>IF($O557&gt;=DV$1,$S557+$Y557,$Y557)</f>
        <v>1288.2888333333333</v>
      </c>
      <c r="DW557" s="27">
        <f>IF($O557&gt;=DW$1,$S557+$Y557,$Y557)</f>
        <v>1288.2888333333333</v>
      </c>
      <c r="DX557" s="27">
        <f>IF($O557&gt;=DX$1,$S557+$Y557,$Y557)</f>
        <v>1288.2888333333333</v>
      </c>
      <c r="DY557" s="27">
        <f>IF($O557&gt;=DY$1,$S557+$Y557,$Y557)</f>
        <v>1288.2888333333333</v>
      </c>
      <c r="DZ557" s="27">
        <f>IF($O557&gt;=DZ$1,$S557+$Y557,$Y557)</f>
        <v>1288.2888333333333</v>
      </c>
      <c r="EA557" s="27">
        <f>IF($O557&gt;=EA$1,$S557+$Y557,$Y557)</f>
        <v>1288.2888333333333</v>
      </c>
      <c r="EB557" s="27">
        <f>IF($O557&gt;=EB$1,$S557+$Y557,$Y557)</f>
        <v>1288.2888333333333</v>
      </c>
      <c r="EC557" s="27">
        <f>IF($O557&gt;=EC$1,$S557+$Y557,$Y557)</f>
        <v>1288.2888333333333</v>
      </c>
      <c r="ED557" s="27">
        <f>IF($O557&gt;=ED$1,$S557+$Y557,$Y557)</f>
        <v>1288.2888333333333</v>
      </c>
      <c r="EE557" s="27">
        <f>IF($O557&gt;=EE$1,$S557+$Y557,$Y557)</f>
        <v>1288.2888333333333</v>
      </c>
      <c r="EF557" s="27">
        <f>IF($O557&gt;=EF$1,$S557+$Y557,$Y557)</f>
        <v>1288.2888333333333</v>
      </c>
      <c r="EG557" s="27">
        <f>IF($O557&gt;=EG$1,$S557+$Y557,$Y557)</f>
        <v>1288.2888333333333</v>
      </c>
      <c r="EH557" s="27">
        <f>IF($O557&gt;=EH$1,$S557+$Y557,$Y557)</f>
        <v>1288.2888333333333</v>
      </c>
      <c r="EI557" s="27">
        <f>IF($O557&gt;=EI$1,$S557+$Y557,$Y557)</f>
        <v>1288.2888333333333</v>
      </c>
      <c r="EJ557" s="27">
        <f>IF($O557&gt;=EJ$1,$S557+$Y557,$Y557)</f>
        <v>1288.2888333333333</v>
      </c>
      <c r="EK557" s="27">
        <f>IF($O557&gt;=EK$1,$S557+$Y557,$Y557)</f>
        <v>1288.2888333333333</v>
      </c>
      <c r="EL557" s="27">
        <f>IF($O557&gt;=EL$1,$S557+$Y557,$Y557)</f>
        <v>1288.2888333333333</v>
      </c>
      <c r="EM557" s="27">
        <f>IF($O557&gt;=EM$1,$S557+$Y557,$Y557)</f>
        <v>1288.2888333333333</v>
      </c>
      <c r="EN557" s="27">
        <f>IF($O557&gt;=EN$1,$S557+$Y557,$Y557)</f>
        <v>1288.2888333333333</v>
      </c>
      <c r="EO557" s="27">
        <f>IF($O557&gt;=EO$1,$S557+$Y557,$Y557)</f>
        <v>1288.2888333333333</v>
      </c>
      <c r="EP557" s="27">
        <f>IF($O557&gt;=EP$1,$S557+$Y557,$Y557)</f>
        <v>1288.2888333333333</v>
      </c>
      <c r="EQ557" s="27">
        <f>IF($O557&gt;=EQ$1,$S557+$Y557,$Y557)</f>
        <v>1288.2888333333333</v>
      </c>
      <c r="ER557" s="27">
        <f>IF($O557&gt;=ER$1,$S557+$Y557,$Y557)</f>
        <v>1288.2888333333333</v>
      </c>
      <c r="ES557" s="27">
        <f>IF($O557&gt;=ES$1,$S557+$Y557,$Y557)</f>
        <v>1288.2888333333333</v>
      </c>
      <c r="ET557" s="27">
        <f>IF($O557&gt;=ET$1,$S557+$Y557,$Y557)</f>
        <v>1288.2888333333333</v>
      </c>
      <c r="EU557" s="27">
        <f>IF($O557&gt;=EU$1,$S557+$Y557,$Y557)</f>
        <v>1288.2888333333333</v>
      </c>
      <c r="EV557" s="27">
        <f>IF($O557&gt;=EV$1,$S557,0)</f>
        <v>1127.2288333333333</v>
      </c>
      <c r="EW557" s="27">
        <f>IF($O557&gt;=EW$1,$S557,0)</f>
        <v>1127.2288333333333</v>
      </c>
      <c r="EX557" s="27">
        <f>IF($O557&gt;=EX$1,$S557,0)</f>
        <v>1127.2288333333333</v>
      </c>
      <c r="EY557" s="27">
        <f>IF($O557&gt;=EY$1,$S557,0)</f>
        <v>1127.2288333333333</v>
      </c>
      <c r="EZ557" s="27">
        <f>IF($O557&gt;=EZ$1,$S557,0)</f>
        <v>1127.2288333333333</v>
      </c>
      <c r="FA557" s="27">
        <f>IF($O557&gt;=FA$1,$S557,0)</f>
        <v>1127.2288333333333</v>
      </c>
      <c r="FB557" s="27">
        <f>IF($O557&gt;=FB$1,$S557,0)</f>
        <v>1127.2288333333333</v>
      </c>
      <c r="FC557" s="27">
        <f>IF($O557&gt;=FC$1,$S557,0)</f>
        <v>1127.2288333333333</v>
      </c>
      <c r="FD557" s="27">
        <f>IF($O557&gt;=FD$1,$S557,0)</f>
        <v>1127.2288333333333</v>
      </c>
      <c r="FE557" s="27">
        <f>IF($O557&gt;=FE$1,$S557,0)</f>
        <v>1127.2288333333333</v>
      </c>
      <c r="FF557" s="27">
        <f>IF($O557&gt;=FF$1,$S557,0)</f>
        <v>1127.2288333333333</v>
      </c>
      <c r="FG557" s="27">
        <f>IF($O557&gt;=FG$1,$S557,0)</f>
        <v>1127.2288333333333</v>
      </c>
      <c r="FH557" s="27">
        <f>IF($O557&gt;=FH$1,$S557,0)</f>
        <v>1127.2288333333333</v>
      </c>
      <c r="FI557" s="27">
        <f>IF($O557&gt;=FI$1,$S557,0)</f>
        <v>1127.2288333333333</v>
      </c>
      <c r="FJ557" s="27">
        <f>IF($O557&gt;=FJ$1,$S557,0)</f>
        <v>1127.2288333333333</v>
      </c>
      <c r="FK557" s="27">
        <f>IF($O557&gt;=FK$1,$S557,0)</f>
        <v>1127.2288333333333</v>
      </c>
      <c r="FL557" s="27">
        <f>IF($O557&gt;=FL$1,$S557,0)</f>
        <v>1127.2288333333333</v>
      </c>
      <c r="FM557" s="27">
        <f>IF($O557&gt;=FM$1,$S557,0)</f>
        <v>1127.2288333333333</v>
      </c>
      <c r="FN557" s="27">
        <f>IF($O557&gt;=FN$1,$S557,0)</f>
        <v>1127.2288333333333</v>
      </c>
      <c r="FO557" s="27">
        <f>IF($O557&gt;=FO$1,$S557,0)</f>
        <v>1127.2288333333333</v>
      </c>
      <c r="FP557" s="27">
        <f>IF($O557&gt;=FP$1,$S557,0)</f>
        <v>1127.2288333333333</v>
      </c>
      <c r="FQ557" s="27">
        <f>IF($O557&gt;=FQ$1,$S557,0)</f>
        <v>1127.2288333333333</v>
      </c>
      <c r="FR557" s="27">
        <f>IF($O557&gt;=FR$1,$S557,0)</f>
        <v>1127.2288333333333</v>
      </c>
      <c r="FS557" s="27">
        <f>IF($O557&gt;=FS$1,$S557,0)</f>
        <v>1127.2288333333333</v>
      </c>
      <c r="FT557" s="27">
        <f>IF($O557&gt;=FT$1,$S557,0)</f>
        <v>1127.2288333333333</v>
      </c>
      <c r="FU557" s="27">
        <f>IF($O557&gt;=FU$1,$S557,0)</f>
        <v>1127.2288333333333</v>
      </c>
      <c r="FV557" s="27">
        <f>IF($O557&gt;=FV$1,$S557,0)</f>
        <v>1127.2288333333333</v>
      </c>
      <c r="FW557" s="27">
        <f>IF($O557&gt;=FW$1,$S557,0)</f>
        <v>1127.2288333333333</v>
      </c>
      <c r="FX557" s="27">
        <f>IF($O557&gt;=FX$1,$S557,0)</f>
        <v>1127.2288333333333</v>
      </c>
      <c r="FY557" s="27">
        <f>IF($O557&gt;=FY$1,$S557,0)</f>
        <v>1127.2288333333333</v>
      </c>
      <c r="FZ557" s="27">
        <f>IF($O557&gt;=FZ$1,$S557,0)</f>
        <v>1127.2288333333333</v>
      </c>
      <c r="GA557" s="27">
        <f>IF($O557&gt;=GA$1,$S557,0)</f>
        <v>1127.2288333333333</v>
      </c>
      <c r="GB557" s="27">
        <f>IF($O557&gt;=GB$1,$S557,0)</f>
        <v>1127.2288333333333</v>
      </c>
      <c r="GC557" s="27">
        <f>IF($O557&gt;=GC$1,$S557,0)</f>
        <v>1127.2288333333333</v>
      </c>
      <c r="GD557" s="27">
        <f>IF($O557&gt;=GD$1,$S557,0)</f>
        <v>1127.2288333333333</v>
      </c>
      <c r="GE557" s="27">
        <f>IF($O557&gt;=GE$1,$S557,0)</f>
        <v>1127.2288333333333</v>
      </c>
      <c r="GF557" s="27">
        <f>IF($O557&gt;=GF$1,$S557,0)</f>
        <v>1127.2288333333333</v>
      </c>
      <c r="GG557" s="27">
        <f>IF($O557&gt;=GG$1,$S557,0)</f>
        <v>1127.2288333333333</v>
      </c>
      <c r="GH557" s="27">
        <f>IF($O557&gt;=GH$1,$S557,0)</f>
        <v>1127.2288333333333</v>
      </c>
      <c r="GI557" s="27">
        <f>IF($O557&gt;=GI$1,$S557,0)</f>
        <v>1127.2288333333333</v>
      </c>
      <c r="GJ557" s="27">
        <f>IF($O557&gt;=GJ$1,$S557,0)</f>
        <v>1127.2288333333333</v>
      </c>
      <c r="GK557" s="27">
        <f>IF($O557&gt;=GK$1,$S557,0)</f>
        <v>1127.2288333333333</v>
      </c>
      <c r="GL557" s="27">
        <f>IF($O557&gt;=GL$1,$S557,0)</f>
        <v>1127.2288333333333</v>
      </c>
      <c r="GM557" s="27">
        <f>IF($O557&gt;=GM$1,$S557,0)</f>
        <v>1127.2288333333333</v>
      </c>
      <c r="GN557" s="27">
        <f>IF($O557&gt;=GN$1,$S557,0)</f>
        <v>1127.2288333333333</v>
      </c>
      <c r="GO557" s="27">
        <f>IF($O557&gt;=GO$1,$S557,0)</f>
        <v>1127.2288333333333</v>
      </c>
      <c r="GP557" s="27">
        <f>IF($O557&gt;=GP$1,$S557,0)</f>
        <v>1127.2288333333333</v>
      </c>
      <c r="GQ557" s="27">
        <f>IF($O557&gt;=GQ$1,$S557,0)</f>
        <v>1127.2288333333333</v>
      </c>
      <c r="GR557" s="27">
        <f>IF($O557&gt;=GR$1,$S557,0)</f>
        <v>1127.2288333333333</v>
      </c>
      <c r="GS557" s="27">
        <f>IF($O557&gt;=GS$1,$S557,0)</f>
        <v>1127.2288333333333</v>
      </c>
      <c r="GT557" s="27">
        <f>IF($O557&gt;=GT$1,$S557,0)</f>
        <v>1127.2288333333333</v>
      </c>
      <c r="GU557" s="27">
        <f>IF($O557&gt;=GU$1,$S557,0)</f>
        <v>1127.2288333333333</v>
      </c>
      <c r="GV557" s="27">
        <f>IF($O557&gt;=GV$1,$S557,0)</f>
        <v>1127.2288333333333</v>
      </c>
      <c r="GW557" s="27">
        <f>IF($O557&gt;=GW$1,$S557,0)</f>
        <v>1127.2288333333333</v>
      </c>
      <c r="GX557" s="27">
        <f>IF($O557&gt;=GX$1,$S557,0)</f>
        <v>1127.2288333333333</v>
      </c>
      <c r="GY557" s="27">
        <f>IF($O557&gt;=GY$1,$S557,0)</f>
        <v>1127.2288333333333</v>
      </c>
      <c r="GZ557" s="27">
        <f>IF($O557&gt;=GZ$1,$S557,0)</f>
        <v>1127.2288333333333</v>
      </c>
      <c r="HA557" s="27">
        <f>IF($O557&gt;=HA$1,$S557,0)</f>
        <v>1127.2288333333333</v>
      </c>
      <c r="HB557" s="27">
        <f>IF($O557&gt;=HB$1,$S557,0)</f>
        <v>1127.2288333333333</v>
      </c>
      <c r="HC557" s="27">
        <f>IF($O557&gt;=HC$1,$S557,0)</f>
        <v>1127.2288333333333</v>
      </c>
    </row>
    <row r="558" spans="1:211">
      <c r="A558" s="3">
        <v>53473</v>
      </c>
      <c r="B558" s="3" t="s">
        <v>566</v>
      </c>
      <c r="C558" s="3" t="s">
        <v>450</v>
      </c>
      <c r="D558" s="3">
        <v>55</v>
      </c>
      <c r="E558" s="4">
        <v>34155</v>
      </c>
      <c r="F558" s="5">
        <v>24.975342465753425</v>
      </c>
      <c r="G558" s="3" t="s">
        <v>446</v>
      </c>
      <c r="H558" s="4">
        <v>23294</v>
      </c>
      <c r="I558" s="9" t="s">
        <v>825</v>
      </c>
      <c r="J558" s="5">
        <v>4220.47</v>
      </c>
      <c r="K558" s="31">
        <v>316</v>
      </c>
      <c r="L558" s="32">
        <v>25</v>
      </c>
      <c r="M558" s="33">
        <f>VLOOKUP(L558,FIND,3,TRUE)</f>
        <v>1.5</v>
      </c>
      <c r="N558" s="32">
        <f>IF(L558&gt;30,180,VLOOKUP(L558,TEMPO,2,FALSE))</f>
        <v>150</v>
      </c>
      <c r="O558" s="32">
        <f>IF(R558&gt;0,4,N558)</f>
        <v>150</v>
      </c>
      <c r="P558" s="96">
        <f>J558*M558*L558</f>
        <v>158267.625</v>
      </c>
      <c r="Q558" s="96">
        <f>10934.45*2</f>
        <v>21868.9</v>
      </c>
      <c r="R558" s="96">
        <f>IF(P558&lt;=Q558,P558/4,0)</f>
        <v>0</v>
      </c>
      <c r="S558" s="5">
        <f>IF(P558&gt;=Q558,P558/N558,0)</f>
        <v>1055.1175000000001</v>
      </c>
      <c r="T558" s="3"/>
      <c r="U558" s="3">
        <f>IF(T558="",1,0)</f>
        <v>1</v>
      </c>
      <c r="V558" s="3">
        <v>90</v>
      </c>
      <c r="W558" s="5">
        <v>0</v>
      </c>
      <c r="X558" s="5">
        <v>245.73</v>
      </c>
      <c r="Y558" s="5">
        <f>X558*W558</f>
        <v>0</v>
      </c>
      <c r="Z558" s="5">
        <v>400</v>
      </c>
      <c r="AA558" s="5">
        <f>S558+Y558+Z558</f>
        <v>1455.1175000000001</v>
      </c>
      <c r="AB558" s="39">
        <f>(J558/12+J558/12*1.3333333333+450/12+J558/30*6/12+J558)*1.3+Y558+Z558+153.9</f>
        <v>7247.5455444292038</v>
      </c>
      <c r="AC558" s="39" t="s">
        <v>450</v>
      </c>
      <c r="AD558" s="39">
        <f>J558*1.3+400+153.9</f>
        <v>6040.5110000000004</v>
      </c>
      <c r="AE558" s="39">
        <f>SUMIFS('CUSTO MENSAL FUNC NOVO'!H:H,'CUSTO MENSAL FUNC NOVO'!A:A,'VALORES MENSAIS'!AC558)</f>
        <v>3296.25</v>
      </c>
      <c r="AF558" s="27">
        <f>IF($R558&gt;0,$R558,$S558)+$Y558+$Z558</f>
        <v>1455.1175000000001</v>
      </c>
      <c r="AG558" s="27">
        <f>IF($R558&gt;0,$R558,$S558)+$Y558+$Z558</f>
        <v>1455.1175000000001</v>
      </c>
      <c r="AH558" s="27">
        <f>IF($R558&gt;0,$R558,$S558)+$Y558+$Z558</f>
        <v>1455.1175000000001</v>
      </c>
      <c r="AI558" s="27">
        <f>IF($R558&gt;0,$R558,$S558)+$Y558+$Z558</f>
        <v>1455.1175000000001</v>
      </c>
      <c r="AJ558" s="27">
        <f>IF($O558&gt;=AJ$1,$S558+$Y558+$Z558,$Y558+$Z558)</f>
        <v>1455.1175000000001</v>
      </c>
      <c r="AK558" s="27">
        <f>IF($O558&gt;=AK$1,$S558+$Y558+$Z558,$Y558+$Z558)</f>
        <v>1455.1175000000001</v>
      </c>
      <c r="AL558" s="27">
        <f>IF($O558&gt;=AL$1,$S558+$Y558+$Z558,$Y558+$Z558)</f>
        <v>1455.1175000000001</v>
      </c>
      <c r="AM558" s="27">
        <f>IF($O558&gt;=AM$1,$S558+$Y558+$Z558,$Y558+$Z558)</f>
        <v>1455.1175000000001</v>
      </c>
      <c r="AN558" s="27">
        <f>IF($O558&gt;=AN$1,$S558+$Y558+$Z558,$Y558+$Z558)</f>
        <v>1455.1175000000001</v>
      </c>
      <c r="AO558" s="27">
        <f>IF($O558&gt;=AO$1,$S558+$Y558+$Z558,$Y558+$Z558)</f>
        <v>1455.1175000000001</v>
      </c>
      <c r="AP558" s="27">
        <f>IF($O558&gt;=AP$1,$S558+$Y558+$Z558,$Y558+$Z558)</f>
        <v>1455.1175000000001</v>
      </c>
      <c r="AQ558" s="27">
        <f>IF($O558&gt;=AQ$1,$S558+$Y558+$Z558,$Y558+$Z558)</f>
        <v>1455.1175000000001</v>
      </c>
      <c r="AR558" s="27">
        <f>IF($O558&gt;=AR$1,$S558+$Y558+$Z558,$Y558+$Z558)</f>
        <v>1455.1175000000001</v>
      </c>
      <c r="AS558" s="27">
        <f>IF($O558&gt;=AS$1,$S558+$Y558+$Z558,$Y558+$Z558)</f>
        <v>1455.1175000000001</v>
      </c>
      <c r="AT558" s="27">
        <f>IF($O558&gt;=AT$1,$S558+$Y558+$Z558,$Y558+$Z558)</f>
        <v>1455.1175000000001</v>
      </c>
      <c r="AU558" s="27">
        <f>IF($O558&gt;=AU$1,$S558+$Y558+$Z558,$Y558+$Z558)</f>
        <v>1455.1175000000001</v>
      </c>
      <c r="AV558" s="27">
        <f>IF($O558&gt;=AV$1,$S558+$Y558+$Z558,$Y558+$Z558)</f>
        <v>1455.1175000000001</v>
      </c>
      <c r="AW558" s="27">
        <f>IF($O558&gt;=AW$1,$S558+$Y558+$Z558,$Y558+$Z558)</f>
        <v>1455.1175000000001</v>
      </c>
      <c r="AX558" s="27">
        <f>IF($O558&gt;=AX$1,$S558+$Y558+$Z558,$Y558+$Z558)</f>
        <v>1455.1175000000001</v>
      </c>
      <c r="AY558" s="27">
        <f>IF($O558&gt;=AY$1,$S558+$Y558+$Z558,$Y558+$Z558)</f>
        <v>1455.1175000000001</v>
      </c>
      <c r="AZ558" s="27">
        <f>IF($O558&gt;=AZ$1,$S558+$Y558+$Z558,$Y558+$Z558)</f>
        <v>1455.1175000000001</v>
      </c>
      <c r="BA558" s="27">
        <f>IF($O558&gt;=BA$1,$S558+$Y558+$Z558,$Y558+$Z558)</f>
        <v>1455.1175000000001</v>
      </c>
      <c r="BB558" s="27">
        <f>IF($O558&gt;=BB$1,$S558+$Y558+$Z558,$Y558+$Z558)</f>
        <v>1455.1175000000001</v>
      </c>
      <c r="BC558" s="27">
        <f>IF($O558&gt;=BC$1,$S558+$Y558+$Z558,$Y558+$Z558)</f>
        <v>1455.1175000000001</v>
      </c>
      <c r="BD558" s="27">
        <f>IF($O558&gt;=BD$1,$S558+$Y558+$Z558,$Y558+$Z558)</f>
        <v>1455.1175000000001</v>
      </c>
      <c r="BE558" s="27">
        <f>IF($O558&gt;=BE$1,$S558+$Y558+$Z558,$Y558+$Z558)</f>
        <v>1455.1175000000001</v>
      </c>
      <c r="BF558" s="27">
        <f>IF($O558&gt;=BF$1,$S558+$Y558+$Z558,$Y558+$Z558)</f>
        <v>1455.1175000000001</v>
      </c>
      <c r="BG558" s="27">
        <f>IF($O558&gt;=BG$1,$S558+$Y558+$Z558,$Y558+$Z558)</f>
        <v>1455.1175000000001</v>
      </c>
      <c r="BH558" s="27">
        <f>IF($O558&gt;=BH$1,$S558+$Y558+$Z558,$Y558+$Z558)</f>
        <v>1455.1175000000001</v>
      </c>
      <c r="BI558" s="27">
        <f>IF($O558&gt;=BI$1,$S558+$Y558+$Z558,$Y558+$Z558)</f>
        <v>1455.1175000000001</v>
      </c>
      <c r="BJ558" s="27">
        <f>IF($O558&gt;=BJ$1,$S558+$Y558+$Z558,$Y558+$Z558)</f>
        <v>1455.1175000000001</v>
      </c>
      <c r="BK558" s="27">
        <f>IF($O558&gt;=BK$1,$S558+$Y558+$Z558,$Y558+$Z558)</f>
        <v>1455.1175000000001</v>
      </c>
      <c r="BL558" s="27">
        <f>IF($O558&gt;=BL$1,$S558+$Y558+$Z558,$Y558+$Z558)</f>
        <v>1455.1175000000001</v>
      </c>
      <c r="BM558" s="27">
        <f>IF($O558&gt;=BM$1,$S558+$Y558+$Z558,$Y558+$Z558)</f>
        <v>1455.1175000000001</v>
      </c>
      <c r="BN558" s="27">
        <f>IF($O558&gt;=BN$1,$S558+$Y558+$Z558,$Y558+$Z558)</f>
        <v>1455.1175000000001</v>
      </c>
      <c r="BO558" s="27">
        <f>IF($O558&gt;=BO$1,$S558+$Y558+$Z558,$Y558+$Z558)</f>
        <v>1455.1175000000001</v>
      </c>
      <c r="BP558" s="27">
        <f>IF($O558&gt;=BP$1,$S558+$Y558+$Z558,$Y558+$Z558)</f>
        <v>1455.1175000000001</v>
      </c>
      <c r="BQ558" s="27">
        <f>IF($O558&gt;=BQ$1,$S558+$Y558+$Z558,$Y558+$Z558)</f>
        <v>1455.1175000000001</v>
      </c>
      <c r="BR558" s="27">
        <f>IF($O558&gt;=BR$1,$S558+$Y558+$Z558,$Y558+$Z558)</f>
        <v>1455.1175000000001</v>
      </c>
      <c r="BS558" s="27">
        <f>IF($O558&gt;=BS$1,$S558+$Y558+$Z558,$Y558+$Z558)</f>
        <v>1455.1175000000001</v>
      </c>
      <c r="BT558" s="27">
        <f>IF($O558&gt;=BT$1,$S558+$Y558+$Z558,$Y558+$Z558)</f>
        <v>1455.1175000000001</v>
      </c>
      <c r="BU558" s="27">
        <f>IF($O558&gt;=BU$1,$S558+$Y558+$Z558,$Y558+$Z558)</f>
        <v>1455.1175000000001</v>
      </c>
      <c r="BV558" s="27">
        <f>IF($O558&gt;=BV$1,$S558+$Y558+$Z558,$Y558+$Z558)</f>
        <v>1455.1175000000001</v>
      </c>
      <c r="BW558" s="27">
        <f>IF($O558&gt;=BW$1,$S558+$Y558+$Z558,$Y558+$Z558)</f>
        <v>1455.1175000000001</v>
      </c>
      <c r="BX558" s="27">
        <f>IF($O558&gt;=BX$1,$S558+$Y558+$Z558,$Y558+$Z558)</f>
        <v>1455.1175000000001</v>
      </c>
      <c r="BY558" s="27">
        <f>IF($O558&gt;=BY$1,$S558+$Y558+$Z558,$Y558+$Z558)</f>
        <v>1455.1175000000001</v>
      </c>
      <c r="BZ558" s="27">
        <f>IF($O558&gt;=BZ$1,$S558+$Y558+$Z558,$Y558+$Z558)</f>
        <v>1455.1175000000001</v>
      </c>
      <c r="CA558" s="27">
        <f>IF($O558&gt;=CA$1,$S558+$Y558+$Z558,$Y558+$Z558)</f>
        <v>1455.1175000000001</v>
      </c>
      <c r="CB558" s="27">
        <f>IF($O558&gt;=CB$1,$S558+$Y558+$Z558,$Y558+$Z558)</f>
        <v>1455.1175000000001</v>
      </c>
      <c r="CC558" s="27">
        <f>IF($O558&gt;=CC$1,$S558+$Y558+$Z558,$Y558+$Z558)</f>
        <v>1455.1175000000001</v>
      </c>
      <c r="CD558" s="27">
        <f>IF($O558&gt;=CD$1,$S558+$Y558+$Z558,$Y558+$Z558)</f>
        <v>1455.1175000000001</v>
      </c>
      <c r="CE558" s="27">
        <f>IF($O558&gt;=CE$1,$S558+$Y558+$Z558,$Y558+$Z558)</f>
        <v>1455.1175000000001</v>
      </c>
      <c r="CF558" s="27">
        <f>IF($O558&gt;=CF$1,$S558+$Y558+$Z558,$Y558+$Z558)</f>
        <v>1455.1175000000001</v>
      </c>
      <c r="CG558" s="27">
        <f>IF($O558&gt;=CG$1,$S558+$Y558+$Z558,$Y558+$Z558)</f>
        <v>1455.1175000000001</v>
      </c>
      <c r="CH558" s="27">
        <f>IF($O558&gt;=CH$1,$S558+$Y558+$Z558,$Y558+$Z558)</f>
        <v>1455.1175000000001</v>
      </c>
      <c r="CI558" s="27">
        <f>IF($O558&gt;=CI$1,$S558+$Y558+$Z558,$Y558+$Z558)</f>
        <v>1455.1175000000001</v>
      </c>
      <c r="CJ558" s="27">
        <f>IF($O558&gt;=CJ$1,$S558+$Y558+$Z558,$Y558+$Z558)</f>
        <v>1455.1175000000001</v>
      </c>
      <c r="CK558" s="27">
        <f>IF($O558&gt;=CK$1,$S558+$Y558+$Z558,$Y558+$Z558)</f>
        <v>1455.1175000000001</v>
      </c>
      <c r="CL558" s="27">
        <f>IF($O558&gt;=CL$1,$S558+$Y558+$Z558,$Y558+$Z558)</f>
        <v>1455.1175000000001</v>
      </c>
      <c r="CM558" s="27">
        <f>IF($O558&gt;=CM$1,$S558+$Y558+$Z558,$Y558+$Z558)</f>
        <v>1455.1175000000001</v>
      </c>
      <c r="CN558" s="27">
        <f>IF($O558&gt;=CN$1,$S558+$Y558,$Y558)</f>
        <v>1055.1175000000001</v>
      </c>
      <c r="CO558" s="27">
        <f>IF($O558&gt;=CO$1,$S558+$Y558,$Y558)</f>
        <v>1055.1175000000001</v>
      </c>
      <c r="CP558" s="27">
        <f>IF($O558&gt;=CP$1,$S558+$Y558,$Y558)</f>
        <v>1055.1175000000001</v>
      </c>
      <c r="CQ558" s="27">
        <f>IF($O558&gt;=CQ$1,$S558+$Y558,$Y558)</f>
        <v>1055.1175000000001</v>
      </c>
      <c r="CR558" s="27">
        <f>IF($O558&gt;=CR$1,$S558+$Y558,$Y558)</f>
        <v>1055.1175000000001</v>
      </c>
      <c r="CS558" s="27">
        <f>IF($O558&gt;=CS$1,$S558+$Y558,$Y558)</f>
        <v>1055.1175000000001</v>
      </c>
      <c r="CT558" s="27">
        <f>IF($O558&gt;=CT$1,$S558+$Y558,$Y558)</f>
        <v>1055.1175000000001</v>
      </c>
      <c r="CU558" s="27">
        <f>IF($O558&gt;=CU$1,$S558+$Y558,$Y558)</f>
        <v>1055.1175000000001</v>
      </c>
      <c r="CV558" s="27">
        <f>IF($O558&gt;=CV$1,$S558+$Y558,$Y558)</f>
        <v>1055.1175000000001</v>
      </c>
      <c r="CW558" s="27">
        <f>IF($O558&gt;=CW$1,$S558+$Y558,$Y558)</f>
        <v>1055.1175000000001</v>
      </c>
      <c r="CX558" s="27">
        <f>IF($O558&gt;=CX$1,$S558+$Y558,$Y558)</f>
        <v>1055.1175000000001</v>
      </c>
      <c r="CY558" s="27">
        <f>IF($O558&gt;=CY$1,$S558+$Y558,$Y558)</f>
        <v>1055.1175000000001</v>
      </c>
      <c r="CZ558" s="27">
        <f>IF($O558&gt;=CZ$1,$S558+$Y558,$Y558)</f>
        <v>1055.1175000000001</v>
      </c>
      <c r="DA558" s="27">
        <f>IF($O558&gt;=DA$1,$S558+$Y558,$Y558)</f>
        <v>1055.1175000000001</v>
      </c>
      <c r="DB558" s="27">
        <f>IF($O558&gt;=DB$1,$S558+$Y558,$Y558)</f>
        <v>1055.1175000000001</v>
      </c>
      <c r="DC558" s="27">
        <f>IF($O558&gt;=DC$1,$S558+$Y558,$Y558)</f>
        <v>1055.1175000000001</v>
      </c>
      <c r="DD558" s="27">
        <f>IF($O558&gt;=DD$1,$S558+$Y558,$Y558)</f>
        <v>1055.1175000000001</v>
      </c>
      <c r="DE558" s="27">
        <f>IF($O558&gt;=DE$1,$S558+$Y558,$Y558)</f>
        <v>1055.1175000000001</v>
      </c>
      <c r="DF558" s="27">
        <f>IF($O558&gt;=DF$1,$S558+$Y558,$Y558)</f>
        <v>1055.1175000000001</v>
      </c>
      <c r="DG558" s="27">
        <f>IF($O558&gt;=DG$1,$S558+$Y558,$Y558)</f>
        <v>1055.1175000000001</v>
      </c>
      <c r="DH558" s="27">
        <f>IF($O558&gt;=DH$1,$S558+$Y558,$Y558)</f>
        <v>1055.1175000000001</v>
      </c>
      <c r="DI558" s="27">
        <f>IF($O558&gt;=DI$1,$S558+$Y558,$Y558)</f>
        <v>1055.1175000000001</v>
      </c>
      <c r="DJ558" s="27">
        <f>IF($O558&gt;=DJ$1,$S558+$Y558,$Y558)</f>
        <v>1055.1175000000001</v>
      </c>
      <c r="DK558" s="27">
        <f>IF($O558&gt;=DK$1,$S558+$Y558,$Y558)</f>
        <v>1055.1175000000001</v>
      </c>
      <c r="DL558" s="27">
        <f>IF($O558&gt;=DL$1,$S558+$Y558,$Y558)</f>
        <v>1055.1175000000001</v>
      </c>
      <c r="DM558" s="27">
        <f>IF($O558&gt;=DM$1,$S558+$Y558,$Y558)</f>
        <v>1055.1175000000001</v>
      </c>
      <c r="DN558" s="27">
        <f>IF($O558&gt;=DN$1,$S558+$Y558,$Y558)</f>
        <v>1055.1175000000001</v>
      </c>
      <c r="DO558" s="27">
        <f>IF($O558&gt;=DO$1,$S558+$Y558,$Y558)</f>
        <v>1055.1175000000001</v>
      </c>
      <c r="DP558" s="27">
        <f>IF($O558&gt;=DP$1,$S558+$Y558,$Y558)</f>
        <v>1055.1175000000001</v>
      </c>
      <c r="DQ558" s="27">
        <f>IF($O558&gt;=DQ$1,$S558+$Y558,$Y558)</f>
        <v>1055.1175000000001</v>
      </c>
      <c r="DR558" s="27">
        <f>IF($O558&gt;=DR$1,$S558+$Y558,$Y558)</f>
        <v>1055.1175000000001</v>
      </c>
      <c r="DS558" s="27">
        <f>IF($O558&gt;=DS$1,$S558+$Y558,$Y558)</f>
        <v>1055.1175000000001</v>
      </c>
      <c r="DT558" s="27">
        <f>IF($O558&gt;=DT$1,$S558+$Y558,$Y558)</f>
        <v>1055.1175000000001</v>
      </c>
      <c r="DU558" s="27">
        <f>IF($O558&gt;=DU$1,$S558+$Y558,$Y558)</f>
        <v>1055.1175000000001</v>
      </c>
      <c r="DV558" s="27">
        <f>IF($O558&gt;=DV$1,$S558+$Y558,$Y558)</f>
        <v>1055.1175000000001</v>
      </c>
      <c r="DW558" s="27">
        <f>IF($O558&gt;=DW$1,$S558+$Y558,$Y558)</f>
        <v>1055.1175000000001</v>
      </c>
      <c r="DX558" s="27">
        <f>IF($O558&gt;=DX$1,$S558+$Y558,$Y558)</f>
        <v>1055.1175000000001</v>
      </c>
      <c r="DY558" s="27">
        <f>IF($O558&gt;=DY$1,$S558+$Y558,$Y558)</f>
        <v>1055.1175000000001</v>
      </c>
      <c r="DZ558" s="27">
        <f>IF($O558&gt;=DZ$1,$S558+$Y558,$Y558)</f>
        <v>1055.1175000000001</v>
      </c>
      <c r="EA558" s="27">
        <f>IF($O558&gt;=EA$1,$S558+$Y558,$Y558)</f>
        <v>1055.1175000000001</v>
      </c>
      <c r="EB558" s="27">
        <f>IF($O558&gt;=EB$1,$S558+$Y558,$Y558)</f>
        <v>1055.1175000000001</v>
      </c>
      <c r="EC558" s="27">
        <f>IF($O558&gt;=EC$1,$S558+$Y558,$Y558)</f>
        <v>1055.1175000000001</v>
      </c>
      <c r="ED558" s="27">
        <f>IF($O558&gt;=ED$1,$S558+$Y558,$Y558)</f>
        <v>1055.1175000000001</v>
      </c>
      <c r="EE558" s="27">
        <f>IF($O558&gt;=EE$1,$S558+$Y558,$Y558)</f>
        <v>1055.1175000000001</v>
      </c>
      <c r="EF558" s="27">
        <f>IF($O558&gt;=EF$1,$S558+$Y558,$Y558)</f>
        <v>1055.1175000000001</v>
      </c>
      <c r="EG558" s="27">
        <f>IF($O558&gt;=EG$1,$S558+$Y558,$Y558)</f>
        <v>1055.1175000000001</v>
      </c>
      <c r="EH558" s="27">
        <f>IF($O558&gt;=EH$1,$S558+$Y558,$Y558)</f>
        <v>1055.1175000000001</v>
      </c>
      <c r="EI558" s="27">
        <f>IF($O558&gt;=EI$1,$S558+$Y558,$Y558)</f>
        <v>1055.1175000000001</v>
      </c>
      <c r="EJ558" s="27">
        <f>IF($O558&gt;=EJ$1,$S558+$Y558,$Y558)</f>
        <v>1055.1175000000001</v>
      </c>
      <c r="EK558" s="27">
        <f>IF($O558&gt;=EK$1,$S558+$Y558,$Y558)</f>
        <v>1055.1175000000001</v>
      </c>
      <c r="EL558" s="27">
        <f>IF($O558&gt;=EL$1,$S558+$Y558,$Y558)</f>
        <v>1055.1175000000001</v>
      </c>
      <c r="EM558" s="27">
        <f>IF($O558&gt;=EM$1,$S558+$Y558,$Y558)</f>
        <v>1055.1175000000001</v>
      </c>
      <c r="EN558" s="27">
        <f>IF($O558&gt;=EN$1,$S558+$Y558,$Y558)</f>
        <v>1055.1175000000001</v>
      </c>
      <c r="EO558" s="27">
        <f>IF($O558&gt;=EO$1,$S558+$Y558,$Y558)</f>
        <v>1055.1175000000001</v>
      </c>
      <c r="EP558" s="27">
        <f>IF($O558&gt;=EP$1,$S558+$Y558,$Y558)</f>
        <v>1055.1175000000001</v>
      </c>
      <c r="EQ558" s="27">
        <f>IF($O558&gt;=EQ$1,$S558+$Y558,$Y558)</f>
        <v>1055.1175000000001</v>
      </c>
      <c r="ER558" s="27">
        <f>IF($O558&gt;=ER$1,$S558+$Y558,$Y558)</f>
        <v>1055.1175000000001</v>
      </c>
      <c r="ES558" s="27">
        <f>IF($O558&gt;=ES$1,$S558+$Y558,$Y558)</f>
        <v>1055.1175000000001</v>
      </c>
      <c r="ET558" s="27">
        <f>IF($O558&gt;=ET$1,$S558+$Y558,$Y558)</f>
        <v>1055.1175000000001</v>
      </c>
      <c r="EU558" s="27">
        <f>IF($O558&gt;=EU$1,$S558+$Y558,$Y558)</f>
        <v>1055.1175000000001</v>
      </c>
      <c r="EV558" s="27">
        <f>IF($O558&gt;=EV$1,$S558,0)</f>
        <v>1055.1175000000001</v>
      </c>
      <c r="EW558" s="27">
        <f>IF($O558&gt;=EW$1,$S558,0)</f>
        <v>1055.1175000000001</v>
      </c>
      <c r="EX558" s="27">
        <f>IF($O558&gt;=EX$1,$S558,0)</f>
        <v>1055.1175000000001</v>
      </c>
      <c r="EY558" s="27">
        <f>IF($O558&gt;=EY$1,$S558,0)</f>
        <v>1055.1175000000001</v>
      </c>
      <c r="EZ558" s="27">
        <f>IF($O558&gt;=EZ$1,$S558,0)</f>
        <v>1055.1175000000001</v>
      </c>
      <c r="FA558" s="27">
        <f>IF($O558&gt;=FA$1,$S558,0)</f>
        <v>1055.1175000000001</v>
      </c>
      <c r="FB558" s="27">
        <f>IF($O558&gt;=FB$1,$S558,0)</f>
        <v>1055.1175000000001</v>
      </c>
      <c r="FC558" s="27">
        <f>IF($O558&gt;=FC$1,$S558,0)</f>
        <v>1055.1175000000001</v>
      </c>
      <c r="FD558" s="27">
        <f>IF($O558&gt;=FD$1,$S558,0)</f>
        <v>1055.1175000000001</v>
      </c>
      <c r="FE558" s="27">
        <f>IF($O558&gt;=FE$1,$S558,0)</f>
        <v>1055.1175000000001</v>
      </c>
      <c r="FF558" s="27">
        <f>IF($O558&gt;=FF$1,$S558,0)</f>
        <v>1055.1175000000001</v>
      </c>
      <c r="FG558" s="27">
        <f>IF($O558&gt;=FG$1,$S558,0)</f>
        <v>1055.1175000000001</v>
      </c>
      <c r="FH558" s="27">
        <f>IF($O558&gt;=FH$1,$S558,0)</f>
        <v>1055.1175000000001</v>
      </c>
      <c r="FI558" s="27">
        <f>IF($O558&gt;=FI$1,$S558,0)</f>
        <v>1055.1175000000001</v>
      </c>
      <c r="FJ558" s="27">
        <f>IF($O558&gt;=FJ$1,$S558,0)</f>
        <v>1055.1175000000001</v>
      </c>
      <c r="FK558" s="27">
        <f>IF($O558&gt;=FK$1,$S558,0)</f>
        <v>1055.1175000000001</v>
      </c>
      <c r="FL558" s="27">
        <f>IF($O558&gt;=FL$1,$S558,0)</f>
        <v>1055.1175000000001</v>
      </c>
      <c r="FM558" s="27">
        <f>IF($O558&gt;=FM$1,$S558,0)</f>
        <v>1055.1175000000001</v>
      </c>
      <c r="FN558" s="27">
        <f>IF($O558&gt;=FN$1,$S558,0)</f>
        <v>1055.1175000000001</v>
      </c>
      <c r="FO558" s="27">
        <f>IF($O558&gt;=FO$1,$S558,0)</f>
        <v>1055.1175000000001</v>
      </c>
      <c r="FP558" s="27">
        <f>IF($O558&gt;=FP$1,$S558,0)</f>
        <v>1055.1175000000001</v>
      </c>
      <c r="FQ558" s="27">
        <f>IF($O558&gt;=FQ$1,$S558,0)</f>
        <v>1055.1175000000001</v>
      </c>
      <c r="FR558" s="27">
        <f>IF($O558&gt;=FR$1,$S558,0)</f>
        <v>1055.1175000000001</v>
      </c>
      <c r="FS558" s="27">
        <f>IF($O558&gt;=FS$1,$S558,0)</f>
        <v>1055.1175000000001</v>
      </c>
      <c r="FT558" s="27">
        <f>IF($O558&gt;=FT$1,$S558,0)</f>
        <v>1055.1175000000001</v>
      </c>
      <c r="FU558" s="27">
        <f>IF($O558&gt;=FU$1,$S558,0)</f>
        <v>1055.1175000000001</v>
      </c>
      <c r="FV558" s="27">
        <f>IF($O558&gt;=FV$1,$S558,0)</f>
        <v>1055.1175000000001</v>
      </c>
      <c r="FW558" s="27">
        <f>IF($O558&gt;=FW$1,$S558,0)</f>
        <v>1055.1175000000001</v>
      </c>
      <c r="FX558" s="27">
        <f>IF($O558&gt;=FX$1,$S558,0)</f>
        <v>1055.1175000000001</v>
      </c>
      <c r="FY558" s="27">
        <f>IF($O558&gt;=FY$1,$S558,0)</f>
        <v>1055.1175000000001</v>
      </c>
      <c r="FZ558" s="27">
        <f>IF($O558&gt;=FZ$1,$S558,0)</f>
        <v>0</v>
      </c>
      <c r="GA558" s="27">
        <f>IF($O558&gt;=GA$1,$S558,0)</f>
        <v>0</v>
      </c>
      <c r="GB558" s="27">
        <f>IF($O558&gt;=GB$1,$S558,0)</f>
        <v>0</v>
      </c>
      <c r="GC558" s="27">
        <f>IF($O558&gt;=GC$1,$S558,0)</f>
        <v>0</v>
      </c>
      <c r="GD558" s="27">
        <f>IF($O558&gt;=GD$1,$S558,0)</f>
        <v>0</v>
      </c>
      <c r="GE558" s="27">
        <f>IF($O558&gt;=GE$1,$S558,0)</f>
        <v>0</v>
      </c>
      <c r="GF558" s="27">
        <f>IF($O558&gt;=GF$1,$S558,0)</f>
        <v>0</v>
      </c>
      <c r="GG558" s="27">
        <f>IF($O558&gt;=GG$1,$S558,0)</f>
        <v>0</v>
      </c>
      <c r="GH558" s="27">
        <f>IF($O558&gt;=GH$1,$S558,0)</f>
        <v>0</v>
      </c>
      <c r="GI558" s="27">
        <f>IF($O558&gt;=GI$1,$S558,0)</f>
        <v>0</v>
      </c>
      <c r="GJ558" s="27">
        <f>IF($O558&gt;=GJ$1,$S558,0)</f>
        <v>0</v>
      </c>
      <c r="GK558" s="27">
        <f>IF($O558&gt;=GK$1,$S558,0)</f>
        <v>0</v>
      </c>
      <c r="GL558" s="27">
        <f>IF($O558&gt;=GL$1,$S558,0)</f>
        <v>0</v>
      </c>
      <c r="GM558" s="27">
        <f>IF($O558&gt;=GM$1,$S558,0)</f>
        <v>0</v>
      </c>
      <c r="GN558" s="27">
        <f>IF($O558&gt;=GN$1,$S558,0)</f>
        <v>0</v>
      </c>
      <c r="GO558" s="27">
        <f>IF($O558&gt;=GO$1,$S558,0)</f>
        <v>0</v>
      </c>
      <c r="GP558" s="27">
        <f>IF($O558&gt;=GP$1,$S558,0)</f>
        <v>0</v>
      </c>
      <c r="GQ558" s="27">
        <f>IF($O558&gt;=GQ$1,$S558,0)</f>
        <v>0</v>
      </c>
      <c r="GR558" s="27">
        <f>IF($O558&gt;=GR$1,$S558,0)</f>
        <v>0</v>
      </c>
      <c r="GS558" s="27">
        <f>IF($O558&gt;=GS$1,$S558,0)</f>
        <v>0</v>
      </c>
      <c r="GT558" s="27">
        <f>IF($O558&gt;=GT$1,$S558,0)</f>
        <v>0</v>
      </c>
      <c r="GU558" s="27">
        <f>IF($O558&gt;=GU$1,$S558,0)</f>
        <v>0</v>
      </c>
      <c r="GV558" s="27">
        <f>IF($O558&gt;=GV$1,$S558,0)</f>
        <v>0</v>
      </c>
      <c r="GW558" s="27">
        <f>IF($O558&gt;=GW$1,$S558,0)</f>
        <v>0</v>
      </c>
      <c r="GX558" s="27">
        <f>IF($O558&gt;=GX$1,$S558,0)</f>
        <v>0</v>
      </c>
      <c r="GY558" s="27">
        <f>IF($O558&gt;=GY$1,$S558,0)</f>
        <v>0</v>
      </c>
      <c r="GZ558" s="27">
        <f>IF($O558&gt;=GZ$1,$S558,0)</f>
        <v>0</v>
      </c>
      <c r="HA558" s="27">
        <f>IF($O558&gt;=HA$1,$S558,0)</f>
        <v>0</v>
      </c>
      <c r="HB558" s="27">
        <f>IF($O558&gt;=HB$1,$S558,0)</f>
        <v>0</v>
      </c>
      <c r="HC558" s="27">
        <f>IF($O558&gt;=HC$1,$S558,0)</f>
        <v>0</v>
      </c>
    </row>
    <row r="559" spans="1:211">
      <c r="A559" s="3">
        <v>57479</v>
      </c>
      <c r="B559" s="3" t="s">
        <v>559</v>
      </c>
      <c r="C559" s="3" t="s">
        <v>450</v>
      </c>
      <c r="D559" s="3">
        <v>63</v>
      </c>
      <c r="E559" s="4">
        <v>34435</v>
      </c>
      <c r="F559" s="5">
        <v>24.208219178082192</v>
      </c>
      <c r="G559" s="3" t="s">
        <v>446</v>
      </c>
      <c r="H559" s="4">
        <v>20215</v>
      </c>
      <c r="I559" s="9" t="s">
        <v>825</v>
      </c>
      <c r="J559" s="5">
        <v>3367.48</v>
      </c>
      <c r="K559" s="31">
        <v>316</v>
      </c>
      <c r="L559" s="32">
        <v>24</v>
      </c>
      <c r="M559" s="33">
        <f>VLOOKUP(L559,FIND,3,TRUE)</f>
        <v>1.3</v>
      </c>
      <c r="N559" s="32">
        <f>IF(L559&gt;30,180,VLOOKUP(L559,TEMPO,2,FALSE))</f>
        <v>144</v>
      </c>
      <c r="O559" s="32">
        <f>IF(R559&gt;0,4,N559)</f>
        <v>144</v>
      </c>
      <c r="P559" s="96">
        <f>J559*M559*L559</f>
        <v>105065.376</v>
      </c>
      <c r="Q559" s="96">
        <f>10934.45*2</f>
        <v>21868.9</v>
      </c>
      <c r="R559" s="96">
        <f>IF(P559&lt;=Q559,P559/4,0)</f>
        <v>0</v>
      </c>
      <c r="S559" s="5">
        <f>IF(P559&gt;=Q559,P559/N559,0)</f>
        <v>729.62066666666669</v>
      </c>
      <c r="T559" s="3"/>
      <c r="U559" s="3">
        <f>IF(T559="",1,0)</f>
        <v>1</v>
      </c>
      <c r="V559" s="3">
        <v>74</v>
      </c>
      <c r="W559" s="5">
        <v>0</v>
      </c>
      <c r="X559" s="5">
        <v>402.65</v>
      </c>
      <c r="Y559" s="5">
        <f>X559*W559</f>
        <v>0</v>
      </c>
      <c r="Z559" s="5">
        <v>400</v>
      </c>
      <c r="AA559" s="5">
        <f>S559+Y559+Z559</f>
        <v>1129.6206666666667</v>
      </c>
      <c r="AB559" s="39">
        <f>(J559/12+J559/12*1.3333333333+450/12+J559/30*6/12+J559)*1.3+Y559+Z559+153.9</f>
        <v>5904.5601777656175</v>
      </c>
      <c r="AC559" s="39" t="s">
        <v>450</v>
      </c>
      <c r="AD559" s="39">
        <f>J559*1.3+400+153.9</f>
        <v>4931.6239999999998</v>
      </c>
      <c r="AE559" s="39">
        <f>SUMIFS('CUSTO MENSAL FUNC NOVO'!H:H,'CUSTO MENSAL FUNC NOVO'!A:A,'VALORES MENSAIS'!AC559)</f>
        <v>3296.25</v>
      </c>
      <c r="AF559" s="27">
        <f>IF($R559&gt;0,$R559,$S559)+$Y559+$Z559</f>
        <v>1129.6206666666667</v>
      </c>
      <c r="AG559" s="27">
        <f>IF($R559&gt;0,$R559,$S559)+$Y559+$Z559</f>
        <v>1129.6206666666667</v>
      </c>
      <c r="AH559" s="27">
        <f>IF($R559&gt;0,$R559,$S559)+$Y559+$Z559</f>
        <v>1129.6206666666667</v>
      </c>
      <c r="AI559" s="27">
        <f>IF($R559&gt;0,$R559,$S559)+$Y559+$Z559</f>
        <v>1129.6206666666667</v>
      </c>
      <c r="AJ559" s="27">
        <f>IF($O559&gt;=AJ$1,$S559+$Y559+$Z559,$Y559+$Z559)</f>
        <v>1129.6206666666667</v>
      </c>
      <c r="AK559" s="27">
        <f>IF($O559&gt;=AK$1,$S559+$Y559+$Z559,$Y559+$Z559)</f>
        <v>1129.6206666666667</v>
      </c>
      <c r="AL559" s="27">
        <f>IF($O559&gt;=AL$1,$S559+$Y559+$Z559,$Y559+$Z559)</f>
        <v>1129.6206666666667</v>
      </c>
      <c r="AM559" s="27">
        <f>IF($O559&gt;=AM$1,$S559+$Y559+$Z559,$Y559+$Z559)</f>
        <v>1129.6206666666667</v>
      </c>
      <c r="AN559" s="27">
        <f>IF($O559&gt;=AN$1,$S559+$Y559+$Z559,$Y559+$Z559)</f>
        <v>1129.6206666666667</v>
      </c>
      <c r="AO559" s="27">
        <f>IF($O559&gt;=AO$1,$S559+$Y559+$Z559,$Y559+$Z559)</f>
        <v>1129.6206666666667</v>
      </c>
      <c r="AP559" s="27">
        <f>IF($O559&gt;=AP$1,$S559+$Y559+$Z559,$Y559+$Z559)</f>
        <v>1129.6206666666667</v>
      </c>
      <c r="AQ559" s="27">
        <f>IF($O559&gt;=AQ$1,$S559+$Y559+$Z559,$Y559+$Z559)</f>
        <v>1129.6206666666667</v>
      </c>
      <c r="AR559" s="27">
        <f>IF($O559&gt;=AR$1,$S559+$Y559+$Z559,$Y559+$Z559)</f>
        <v>1129.6206666666667</v>
      </c>
      <c r="AS559" s="27">
        <f>IF($O559&gt;=AS$1,$S559+$Y559+$Z559,$Y559+$Z559)</f>
        <v>1129.6206666666667</v>
      </c>
      <c r="AT559" s="27">
        <f>IF($O559&gt;=AT$1,$S559+$Y559+$Z559,$Y559+$Z559)</f>
        <v>1129.6206666666667</v>
      </c>
      <c r="AU559" s="27">
        <f>IF($O559&gt;=AU$1,$S559+$Y559+$Z559,$Y559+$Z559)</f>
        <v>1129.6206666666667</v>
      </c>
      <c r="AV559" s="27">
        <f>IF($O559&gt;=AV$1,$S559+$Y559+$Z559,$Y559+$Z559)</f>
        <v>1129.6206666666667</v>
      </c>
      <c r="AW559" s="27">
        <f>IF($O559&gt;=AW$1,$S559+$Y559+$Z559,$Y559+$Z559)</f>
        <v>1129.6206666666667</v>
      </c>
      <c r="AX559" s="27">
        <f>IF($O559&gt;=AX$1,$S559+$Y559+$Z559,$Y559+$Z559)</f>
        <v>1129.6206666666667</v>
      </c>
      <c r="AY559" s="27">
        <f>IF($O559&gt;=AY$1,$S559+$Y559+$Z559,$Y559+$Z559)</f>
        <v>1129.6206666666667</v>
      </c>
      <c r="AZ559" s="27">
        <f>IF($O559&gt;=AZ$1,$S559+$Y559+$Z559,$Y559+$Z559)</f>
        <v>1129.6206666666667</v>
      </c>
      <c r="BA559" s="27">
        <f>IF($O559&gt;=BA$1,$S559+$Y559+$Z559,$Y559+$Z559)</f>
        <v>1129.6206666666667</v>
      </c>
      <c r="BB559" s="27">
        <f>IF($O559&gt;=BB$1,$S559+$Y559+$Z559,$Y559+$Z559)</f>
        <v>1129.6206666666667</v>
      </c>
      <c r="BC559" s="27">
        <f>IF($O559&gt;=BC$1,$S559+$Y559+$Z559,$Y559+$Z559)</f>
        <v>1129.6206666666667</v>
      </c>
      <c r="BD559" s="27">
        <f>IF($O559&gt;=BD$1,$S559+$Y559+$Z559,$Y559+$Z559)</f>
        <v>1129.6206666666667</v>
      </c>
      <c r="BE559" s="27">
        <f>IF($O559&gt;=BE$1,$S559+$Y559+$Z559,$Y559+$Z559)</f>
        <v>1129.6206666666667</v>
      </c>
      <c r="BF559" s="27">
        <f>IF($O559&gt;=BF$1,$S559+$Y559+$Z559,$Y559+$Z559)</f>
        <v>1129.6206666666667</v>
      </c>
      <c r="BG559" s="27">
        <f>IF($O559&gt;=BG$1,$S559+$Y559+$Z559,$Y559+$Z559)</f>
        <v>1129.6206666666667</v>
      </c>
      <c r="BH559" s="27">
        <f>IF($O559&gt;=BH$1,$S559+$Y559+$Z559,$Y559+$Z559)</f>
        <v>1129.6206666666667</v>
      </c>
      <c r="BI559" s="27">
        <f>IF($O559&gt;=BI$1,$S559+$Y559+$Z559,$Y559+$Z559)</f>
        <v>1129.6206666666667</v>
      </c>
      <c r="BJ559" s="27">
        <f>IF($O559&gt;=BJ$1,$S559+$Y559+$Z559,$Y559+$Z559)</f>
        <v>1129.6206666666667</v>
      </c>
      <c r="BK559" s="27">
        <f>IF($O559&gt;=BK$1,$S559+$Y559+$Z559,$Y559+$Z559)</f>
        <v>1129.6206666666667</v>
      </c>
      <c r="BL559" s="27">
        <f>IF($O559&gt;=BL$1,$S559+$Y559+$Z559,$Y559+$Z559)</f>
        <v>1129.6206666666667</v>
      </c>
      <c r="BM559" s="27">
        <f>IF($O559&gt;=BM$1,$S559+$Y559+$Z559,$Y559+$Z559)</f>
        <v>1129.6206666666667</v>
      </c>
      <c r="BN559" s="27">
        <f>IF($O559&gt;=BN$1,$S559+$Y559+$Z559,$Y559+$Z559)</f>
        <v>1129.6206666666667</v>
      </c>
      <c r="BO559" s="27">
        <f>IF($O559&gt;=BO$1,$S559+$Y559+$Z559,$Y559+$Z559)</f>
        <v>1129.6206666666667</v>
      </c>
      <c r="BP559" s="27">
        <f>IF($O559&gt;=BP$1,$S559+$Y559+$Z559,$Y559+$Z559)</f>
        <v>1129.6206666666667</v>
      </c>
      <c r="BQ559" s="27">
        <f>IF($O559&gt;=BQ$1,$S559+$Y559+$Z559,$Y559+$Z559)</f>
        <v>1129.6206666666667</v>
      </c>
      <c r="BR559" s="27">
        <f>IF($O559&gt;=BR$1,$S559+$Y559+$Z559,$Y559+$Z559)</f>
        <v>1129.6206666666667</v>
      </c>
      <c r="BS559" s="27">
        <f>IF($O559&gt;=BS$1,$S559+$Y559+$Z559,$Y559+$Z559)</f>
        <v>1129.6206666666667</v>
      </c>
      <c r="BT559" s="27">
        <f>IF($O559&gt;=BT$1,$S559+$Y559+$Z559,$Y559+$Z559)</f>
        <v>1129.6206666666667</v>
      </c>
      <c r="BU559" s="27">
        <f>IF($O559&gt;=BU$1,$S559+$Y559+$Z559,$Y559+$Z559)</f>
        <v>1129.6206666666667</v>
      </c>
      <c r="BV559" s="27">
        <f>IF($O559&gt;=BV$1,$S559+$Y559+$Z559,$Y559+$Z559)</f>
        <v>1129.6206666666667</v>
      </c>
      <c r="BW559" s="27">
        <f>IF($O559&gt;=BW$1,$S559+$Y559+$Z559,$Y559+$Z559)</f>
        <v>1129.6206666666667</v>
      </c>
      <c r="BX559" s="27">
        <f>IF($O559&gt;=BX$1,$S559+$Y559+$Z559,$Y559+$Z559)</f>
        <v>1129.6206666666667</v>
      </c>
      <c r="BY559" s="27">
        <f>IF($O559&gt;=BY$1,$S559+$Y559+$Z559,$Y559+$Z559)</f>
        <v>1129.6206666666667</v>
      </c>
      <c r="BZ559" s="27">
        <f>IF($O559&gt;=BZ$1,$S559+$Y559+$Z559,$Y559+$Z559)</f>
        <v>1129.6206666666667</v>
      </c>
      <c r="CA559" s="27">
        <f>IF($O559&gt;=CA$1,$S559+$Y559+$Z559,$Y559+$Z559)</f>
        <v>1129.6206666666667</v>
      </c>
      <c r="CB559" s="27">
        <f>IF($O559&gt;=CB$1,$S559+$Y559+$Z559,$Y559+$Z559)</f>
        <v>1129.6206666666667</v>
      </c>
      <c r="CC559" s="27">
        <f>IF($O559&gt;=CC$1,$S559+$Y559+$Z559,$Y559+$Z559)</f>
        <v>1129.6206666666667</v>
      </c>
      <c r="CD559" s="27">
        <f>IF($O559&gt;=CD$1,$S559+$Y559+$Z559,$Y559+$Z559)</f>
        <v>1129.6206666666667</v>
      </c>
      <c r="CE559" s="27">
        <f>IF($O559&gt;=CE$1,$S559+$Y559+$Z559,$Y559+$Z559)</f>
        <v>1129.6206666666667</v>
      </c>
      <c r="CF559" s="27">
        <f>IF($O559&gt;=CF$1,$S559+$Y559+$Z559,$Y559+$Z559)</f>
        <v>1129.6206666666667</v>
      </c>
      <c r="CG559" s="27">
        <f>IF($O559&gt;=CG$1,$S559+$Y559+$Z559,$Y559+$Z559)</f>
        <v>1129.6206666666667</v>
      </c>
      <c r="CH559" s="27">
        <f>IF($O559&gt;=CH$1,$S559+$Y559+$Z559,$Y559+$Z559)</f>
        <v>1129.6206666666667</v>
      </c>
      <c r="CI559" s="27">
        <f>IF($O559&gt;=CI$1,$S559+$Y559+$Z559,$Y559+$Z559)</f>
        <v>1129.6206666666667</v>
      </c>
      <c r="CJ559" s="27">
        <f>IF($O559&gt;=CJ$1,$S559+$Y559+$Z559,$Y559+$Z559)</f>
        <v>1129.6206666666667</v>
      </c>
      <c r="CK559" s="27">
        <f>IF($O559&gt;=CK$1,$S559+$Y559+$Z559,$Y559+$Z559)</f>
        <v>1129.6206666666667</v>
      </c>
      <c r="CL559" s="27">
        <f>IF($O559&gt;=CL$1,$S559+$Y559+$Z559,$Y559+$Z559)</f>
        <v>1129.6206666666667</v>
      </c>
      <c r="CM559" s="27">
        <f>IF($O559&gt;=CM$1,$S559+$Y559+$Z559,$Y559+$Z559)</f>
        <v>1129.6206666666667</v>
      </c>
      <c r="CN559" s="27">
        <f>IF($O559&gt;=CN$1,$S559+$Y559,$Y559)</f>
        <v>729.62066666666669</v>
      </c>
      <c r="CO559" s="27">
        <f>IF($O559&gt;=CO$1,$S559+$Y559,$Y559)</f>
        <v>729.62066666666669</v>
      </c>
      <c r="CP559" s="27">
        <f>IF($O559&gt;=CP$1,$S559+$Y559,$Y559)</f>
        <v>729.62066666666669</v>
      </c>
      <c r="CQ559" s="27">
        <f>IF($O559&gt;=CQ$1,$S559+$Y559,$Y559)</f>
        <v>729.62066666666669</v>
      </c>
      <c r="CR559" s="27">
        <f>IF($O559&gt;=CR$1,$S559+$Y559,$Y559)</f>
        <v>729.62066666666669</v>
      </c>
      <c r="CS559" s="27">
        <f>IF($O559&gt;=CS$1,$S559+$Y559,$Y559)</f>
        <v>729.62066666666669</v>
      </c>
      <c r="CT559" s="27">
        <f>IF($O559&gt;=CT$1,$S559+$Y559,$Y559)</f>
        <v>729.62066666666669</v>
      </c>
      <c r="CU559" s="27">
        <f>IF($O559&gt;=CU$1,$S559+$Y559,$Y559)</f>
        <v>729.62066666666669</v>
      </c>
      <c r="CV559" s="27">
        <f>IF($O559&gt;=CV$1,$S559+$Y559,$Y559)</f>
        <v>729.62066666666669</v>
      </c>
      <c r="CW559" s="27">
        <f>IF($O559&gt;=CW$1,$S559+$Y559,$Y559)</f>
        <v>729.62066666666669</v>
      </c>
      <c r="CX559" s="27">
        <f>IF($O559&gt;=CX$1,$S559+$Y559,$Y559)</f>
        <v>729.62066666666669</v>
      </c>
      <c r="CY559" s="27">
        <f>IF($O559&gt;=CY$1,$S559+$Y559,$Y559)</f>
        <v>729.62066666666669</v>
      </c>
      <c r="CZ559" s="27">
        <f>IF($O559&gt;=CZ$1,$S559+$Y559,$Y559)</f>
        <v>729.62066666666669</v>
      </c>
      <c r="DA559" s="27">
        <f>IF($O559&gt;=DA$1,$S559+$Y559,$Y559)</f>
        <v>729.62066666666669</v>
      </c>
      <c r="DB559" s="27">
        <f>IF($O559&gt;=DB$1,$S559+$Y559,$Y559)</f>
        <v>729.62066666666669</v>
      </c>
      <c r="DC559" s="27">
        <f>IF($O559&gt;=DC$1,$S559+$Y559,$Y559)</f>
        <v>729.62066666666669</v>
      </c>
      <c r="DD559" s="27">
        <f>IF($O559&gt;=DD$1,$S559+$Y559,$Y559)</f>
        <v>729.62066666666669</v>
      </c>
      <c r="DE559" s="27">
        <f>IF($O559&gt;=DE$1,$S559+$Y559,$Y559)</f>
        <v>729.62066666666669</v>
      </c>
      <c r="DF559" s="27">
        <f>IF($O559&gt;=DF$1,$S559+$Y559,$Y559)</f>
        <v>729.62066666666669</v>
      </c>
      <c r="DG559" s="27">
        <f>IF($O559&gt;=DG$1,$S559+$Y559,$Y559)</f>
        <v>729.62066666666669</v>
      </c>
      <c r="DH559" s="27">
        <f>IF($O559&gt;=DH$1,$S559+$Y559,$Y559)</f>
        <v>729.62066666666669</v>
      </c>
      <c r="DI559" s="27">
        <f>IF($O559&gt;=DI$1,$S559+$Y559,$Y559)</f>
        <v>729.62066666666669</v>
      </c>
      <c r="DJ559" s="27">
        <f>IF($O559&gt;=DJ$1,$S559+$Y559,$Y559)</f>
        <v>729.62066666666669</v>
      </c>
      <c r="DK559" s="27">
        <f>IF($O559&gt;=DK$1,$S559+$Y559,$Y559)</f>
        <v>729.62066666666669</v>
      </c>
      <c r="DL559" s="27">
        <f>IF($O559&gt;=DL$1,$S559+$Y559,$Y559)</f>
        <v>729.62066666666669</v>
      </c>
      <c r="DM559" s="27">
        <f>IF($O559&gt;=DM$1,$S559+$Y559,$Y559)</f>
        <v>729.62066666666669</v>
      </c>
      <c r="DN559" s="27">
        <f>IF($O559&gt;=DN$1,$S559+$Y559,$Y559)</f>
        <v>729.62066666666669</v>
      </c>
      <c r="DO559" s="27">
        <f>IF($O559&gt;=DO$1,$S559+$Y559,$Y559)</f>
        <v>729.62066666666669</v>
      </c>
      <c r="DP559" s="27">
        <f>IF($O559&gt;=DP$1,$S559+$Y559,$Y559)</f>
        <v>729.62066666666669</v>
      </c>
      <c r="DQ559" s="27">
        <f>IF($O559&gt;=DQ$1,$S559+$Y559,$Y559)</f>
        <v>729.62066666666669</v>
      </c>
      <c r="DR559" s="27">
        <f>IF($O559&gt;=DR$1,$S559+$Y559,$Y559)</f>
        <v>729.62066666666669</v>
      </c>
      <c r="DS559" s="27">
        <f>IF($O559&gt;=DS$1,$S559+$Y559,$Y559)</f>
        <v>729.62066666666669</v>
      </c>
      <c r="DT559" s="27">
        <f>IF($O559&gt;=DT$1,$S559+$Y559,$Y559)</f>
        <v>729.62066666666669</v>
      </c>
      <c r="DU559" s="27">
        <f>IF($O559&gt;=DU$1,$S559+$Y559,$Y559)</f>
        <v>729.62066666666669</v>
      </c>
      <c r="DV559" s="27">
        <f>IF($O559&gt;=DV$1,$S559+$Y559,$Y559)</f>
        <v>729.62066666666669</v>
      </c>
      <c r="DW559" s="27">
        <f>IF($O559&gt;=DW$1,$S559+$Y559,$Y559)</f>
        <v>729.62066666666669</v>
      </c>
      <c r="DX559" s="27">
        <f>IF($O559&gt;=DX$1,$S559+$Y559,$Y559)</f>
        <v>729.62066666666669</v>
      </c>
      <c r="DY559" s="27">
        <f>IF($O559&gt;=DY$1,$S559+$Y559,$Y559)</f>
        <v>729.62066666666669</v>
      </c>
      <c r="DZ559" s="27">
        <f>IF($O559&gt;=DZ$1,$S559+$Y559,$Y559)</f>
        <v>729.62066666666669</v>
      </c>
      <c r="EA559" s="27">
        <f>IF($O559&gt;=EA$1,$S559+$Y559,$Y559)</f>
        <v>729.62066666666669</v>
      </c>
      <c r="EB559" s="27">
        <f>IF($O559&gt;=EB$1,$S559+$Y559,$Y559)</f>
        <v>729.62066666666669</v>
      </c>
      <c r="EC559" s="27">
        <f>IF($O559&gt;=EC$1,$S559+$Y559,$Y559)</f>
        <v>729.62066666666669</v>
      </c>
      <c r="ED559" s="27">
        <f>IF($O559&gt;=ED$1,$S559+$Y559,$Y559)</f>
        <v>729.62066666666669</v>
      </c>
      <c r="EE559" s="27">
        <f>IF($O559&gt;=EE$1,$S559+$Y559,$Y559)</f>
        <v>729.62066666666669</v>
      </c>
      <c r="EF559" s="27">
        <f>IF($O559&gt;=EF$1,$S559+$Y559,$Y559)</f>
        <v>729.62066666666669</v>
      </c>
      <c r="EG559" s="27">
        <f>IF($O559&gt;=EG$1,$S559+$Y559,$Y559)</f>
        <v>729.62066666666669</v>
      </c>
      <c r="EH559" s="27">
        <f>IF($O559&gt;=EH$1,$S559+$Y559,$Y559)</f>
        <v>729.62066666666669</v>
      </c>
      <c r="EI559" s="27">
        <f>IF($O559&gt;=EI$1,$S559+$Y559,$Y559)</f>
        <v>729.62066666666669</v>
      </c>
      <c r="EJ559" s="27">
        <f>IF($O559&gt;=EJ$1,$S559+$Y559,$Y559)</f>
        <v>729.62066666666669</v>
      </c>
      <c r="EK559" s="27">
        <f>IF($O559&gt;=EK$1,$S559+$Y559,$Y559)</f>
        <v>729.62066666666669</v>
      </c>
      <c r="EL559" s="27">
        <f>IF($O559&gt;=EL$1,$S559+$Y559,$Y559)</f>
        <v>729.62066666666669</v>
      </c>
      <c r="EM559" s="27">
        <f>IF($O559&gt;=EM$1,$S559+$Y559,$Y559)</f>
        <v>729.62066666666669</v>
      </c>
      <c r="EN559" s="27">
        <f>IF($O559&gt;=EN$1,$S559+$Y559,$Y559)</f>
        <v>729.62066666666669</v>
      </c>
      <c r="EO559" s="27">
        <f>IF($O559&gt;=EO$1,$S559+$Y559,$Y559)</f>
        <v>729.62066666666669</v>
      </c>
      <c r="EP559" s="27">
        <f>IF($O559&gt;=EP$1,$S559+$Y559,$Y559)</f>
        <v>729.62066666666669</v>
      </c>
      <c r="EQ559" s="27">
        <f>IF($O559&gt;=EQ$1,$S559+$Y559,$Y559)</f>
        <v>729.62066666666669</v>
      </c>
      <c r="ER559" s="27">
        <f>IF($O559&gt;=ER$1,$S559+$Y559,$Y559)</f>
        <v>729.62066666666669</v>
      </c>
      <c r="ES559" s="27">
        <f>IF($O559&gt;=ES$1,$S559+$Y559,$Y559)</f>
        <v>729.62066666666669</v>
      </c>
      <c r="ET559" s="27">
        <f>IF($O559&gt;=ET$1,$S559+$Y559,$Y559)</f>
        <v>729.62066666666669</v>
      </c>
      <c r="EU559" s="27">
        <f>IF($O559&gt;=EU$1,$S559+$Y559,$Y559)</f>
        <v>729.62066666666669</v>
      </c>
      <c r="EV559" s="27">
        <f>IF($O559&gt;=EV$1,$S559,0)</f>
        <v>729.62066666666669</v>
      </c>
      <c r="EW559" s="27">
        <f>IF($O559&gt;=EW$1,$S559,0)</f>
        <v>729.62066666666669</v>
      </c>
      <c r="EX559" s="27">
        <f>IF($O559&gt;=EX$1,$S559,0)</f>
        <v>729.62066666666669</v>
      </c>
      <c r="EY559" s="27">
        <f>IF($O559&gt;=EY$1,$S559,0)</f>
        <v>729.62066666666669</v>
      </c>
      <c r="EZ559" s="27">
        <f>IF($O559&gt;=EZ$1,$S559,0)</f>
        <v>729.62066666666669</v>
      </c>
      <c r="FA559" s="27">
        <f>IF($O559&gt;=FA$1,$S559,0)</f>
        <v>729.62066666666669</v>
      </c>
      <c r="FB559" s="27">
        <f>IF($O559&gt;=FB$1,$S559,0)</f>
        <v>729.62066666666669</v>
      </c>
      <c r="FC559" s="27">
        <f>IF($O559&gt;=FC$1,$S559,0)</f>
        <v>729.62066666666669</v>
      </c>
      <c r="FD559" s="27">
        <f>IF($O559&gt;=FD$1,$S559,0)</f>
        <v>729.62066666666669</v>
      </c>
      <c r="FE559" s="27">
        <f>IF($O559&gt;=FE$1,$S559,0)</f>
        <v>729.62066666666669</v>
      </c>
      <c r="FF559" s="27">
        <f>IF($O559&gt;=FF$1,$S559,0)</f>
        <v>729.62066666666669</v>
      </c>
      <c r="FG559" s="27">
        <f>IF($O559&gt;=FG$1,$S559,0)</f>
        <v>729.62066666666669</v>
      </c>
      <c r="FH559" s="27">
        <f>IF($O559&gt;=FH$1,$S559,0)</f>
        <v>729.62066666666669</v>
      </c>
      <c r="FI559" s="27">
        <f>IF($O559&gt;=FI$1,$S559,0)</f>
        <v>729.62066666666669</v>
      </c>
      <c r="FJ559" s="27">
        <f>IF($O559&gt;=FJ$1,$S559,0)</f>
        <v>729.62066666666669</v>
      </c>
      <c r="FK559" s="27">
        <f>IF($O559&gt;=FK$1,$S559,0)</f>
        <v>729.62066666666669</v>
      </c>
      <c r="FL559" s="27">
        <f>IF($O559&gt;=FL$1,$S559,0)</f>
        <v>729.62066666666669</v>
      </c>
      <c r="FM559" s="27">
        <f>IF($O559&gt;=FM$1,$S559,0)</f>
        <v>729.62066666666669</v>
      </c>
      <c r="FN559" s="27">
        <f>IF($O559&gt;=FN$1,$S559,0)</f>
        <v>729.62066666666669</v>
      </c>
      <c r="FO559" s="27">
        <f>IF($O559&gt;=FO$1,$S559,0)</f>
        <v>729.62066666666669</v>
      </c>
      <c r="FP559" s="27">
        <f>IF($O559&gt;=FP$1,$S559,0)</f>
        <v>729.62066666666669</v>
      </c>
      <c r="FQ559" s="27">
        <f>IF($O559&gt;=FQ$1,$S559,0)</f>
        <v>729.62066666666669</v>
      </c>
      <c r="FR559" s="27">
        <f>IF($O559&gt;=FR$1,$S559,0)</f>
        <v>729.62066666666669</v>
      </c>
      <c r="FS559" s="27">
        <f>IF($O559&gt;=FS$1,$S559,0)</f>
        <v>729.62066666666669</v>
      </c>
      <c r="FT559" s="27">
        <f>IF($O559&gt;=FT$1,$S559,0)</f>
        <v>0</v>
      </c>
      <c r="FU559" s="27">
        <f>IF($O559&gt;=FU$1,$S559,0)</f>
        <v>0</v>
      </c>
      <c r="FV559" s="27">
        <f>IF($O559&gt;=FV$1,$S559,0)</f>
        <v>0</v>
      </c>
      <c r="FW559" s="27">
        <f>IF($O559&gt;=FW$1,$S559,0)</f>
        <v>0</v>
      </c>
      <c r="FX559" s="27">
        <f>IF($O559&gt;=FX$1,$S559,0)</f>
        <v>0</v>
      </c>
      <c r="FY559" s="27">
        <f>IF($O559&gt;=FY$1,$S559,0)</f>
        <v>0</v>
      </c>
      <c r="FZ559" s="27">
        <f>IF($O559&gt;=FZ$1,$S559,0)</f>
        <v>0</v>
      </c>
      <c r="GA559" s="27">
        <f>IF($O559&gt;=GA$1,$S559,0)</f>
        <v>0</v>
      </c>
      <c r="GB559" s="27">
        <f>IF($O559&gt;=GB$1,$S559,0)</f>
        <v>0</v>
      </c>
      <c r="GC559" s="27">
        <f>IF($O559&gt;=GC$1,$S559,0)</f>
        <v>0</v>
      </c>
      <c r="GD559" s="27">
        <f>IF($O559&gt;=GD$1,$S559,0)</f>
        <v>0</v>
      </c>
      <c r="GE559" s="27">
        <f>IF($O559&gt;=GE$1,$S559,0)</f>
        <v>0</v>
      </c>
      <c r="GF559" s="27">
        <f>IF($O559&gt;=GF$1,$S559,0)</f>
        <v>0</v>
      </c>
      <c r="GG559" s="27">
        <f>IF($O559&gt;=GG$1,$S559,0)</f>
        <v>0</v>
      </c>
      <c r="GH559" s="27">
        <f>IF($O559&gt;=GH$1,$S559,0)</f>
        <v>0</v>
      </c>
      <c r="GI559" s="27">
        <f>IF($O559&gt;=GI$1,$S559,0)</f>
        <v>0</v>
      </c>
      <c r="GJ559" s="27">
        <f>IF($O559&gt;=GJ$1,$S559,0)</f>
        <v>0</v>
      </c>
      <c r="GK559" s="27">
        <f>IF($O559&gt;=GK$1,$S559,0)</f>
        <v>0</v>
      </c>
      <c r="GL559" s="27">
        <f>IF($O559&gt;=GL$1,$S559,0)</f>
        <v>0</v>
      </c>
      <c r="GM559" s="27">
        <f>IF($O559&gt;=GM$1,$S559,0)</f>
        <v>0</v>
      </c>
      <c r="GN559" s="27">
        <f>IF($O559&gt;=GN$1,$S559,0)</f>
        <v>0</v>
      </c>
      <c r="GO559" s="27">
        <f>IF($O559&gt;=GO$1,$S559,0)</f>
        <v>0</v>
      </c>
      <c r="GP559" s="27">
        <f>IF($O559&gt;=GP$1,$S559,0)</f>
        <v>0</v>
      </c>
      <c r="GQ559" s="27">
        <f>IF($O559&gt;=GQ$1,$S559,0)</f>
        <v>0</v>
      </c>
      <c r="GR559" s="27">
        <f>IF($O559&gt;=GR$1,$S559,0)</f>
        <v>0</v>
      </c>
      <c r="GS559" s="27">
        <f>IF($O559&gt;=GS$1,$S559,0)</f>
        <v>0</v>
      </c>
      <c r="GT559" s="27">
        <f>IF($O559&gt;=GT$1,$S559,0)</f>
        <v>0</v>
      </c>
      <c r="GU559" s="27">
        <f>IF($O559&gt;=GU$1,$S559,0)</f>
        <v>0</v>
      </c>
      <c r="GV559" s="27">
        <f>IF($O559&gt;=GV$1,$S559,0)</f>
        <v>0</v>
      </c>
      <c r="GW559" s="27">
        <f>IF($O559&gt;=GW$1,$S559,0)</f>
        <v>0</v>
      </c>
      <c r="GX559" s="27">
        <f>IF($O559&gt;=GX$1,$S559,0)</f>
        <v>0</v>
      </c>
      <c r="GY559" s="27">
        <f>IF($O559&gt;=GY$1,$S559,0)</f>
        <v>0</v>
      </c>
      <c r="GZ559" s="27">
        <f>IF($O559&gt;=GZ$1,$S559,0)</f>
        <v>0</v>
      </c>
      <c r="HA559" s="27">
        <f>IF($O559&gt;=HA$1,$S559,0)</f>
        <v>0</v>
      </c>
      <c r="HB559" s="27">
        <f>IF($O559&gt;=HB$1,$S559,0)</f>
        <v>0</v>
      </c>
      <c r="HC559" s="27">
        <f>IF($O559&gt;=HC$1,$S559,0)</f>
        <v>0</v>
      </c>
    </row>
    <row r="560" spans="1:211">
      <c r="A560" s="3">
        <v>76929</v>
      </c>
      <c r="B560" s="3" t="s">
        <v>527</v>
      </c>
      <c r="C560" s="3" t="s">
        <v>450</v>
      </c>
      <c r="D560" s="3">
        <v>52</v>
      </c>
      <c r="E560" s="4">
        <v>35954</v>
      </c>
      <c r="F560" s="5">
        <v>20.046575342465754</v>
      </c>
      <c r="G560" s="3" t="s">
        <v>446</v>
      </c>
      <c r="H560" s="4">
        <v>24400</v>
      </c>
      <c r="I560" s="9" t="s">
        <v>825</v>
      </c>
      <c r="J560" s="5">
        <v>3573.75</v>
      </c>
      <c r="K560" s="31">
        <v>316</v>
      </c>
      <c r="L560" s="32">
        <v>20</v>
      </c>
      <c r="M560" s="33">
        <f>VLOOKUP(L560,FIND,3,TRUE)</f>
        <v>1.3</v>
      </c>
      <c r="N560" s="32">
        <f>IF(L560&gt;30,180,VLOOKUP(L560,TEMPO,2,FALSE))</f>
        <v>120</v>
      </c>
      <c r="O560" s="32">
        <f>IF(R560&gt;0,4,N560)</f>
        <v>120</v>
      </c>
      <c r="P560" s="96">
        <f>J560*M560*L560</f>
        <v>92917.5</v>
      </c>
      <c r="Q560" s="96">
        <f>10934.45*2</f>
        <v>21868.9</v>
      </c>
      <c r="R560" s="96">
        <f>IF(P560&lt;=Q560,P560/4,0)</f>
        <v>0</v>
      </c>
      <c r="S560" s="5">
        <f>IF(P560&gt;=Q560,P560/N560,0)</f>
        <v>774.3125</v>
      </c>
      <c r="T560" s="3"/>
      <c r="U560" s="3">
        <f>IF(T560="",1,0)</f>
        <v>1</v>
      </c>
      <c r="V560" s="3">
        <v>85</v>
      </c>
      <c r="W560" s="5">
        <v>0</v>
      </c>
      <c r="X560" s="5">
        <v>203.3</v>
      </c>
      <c r="Y560" s="5">
        <f>X560*W560</f>
        <v>0</v>
      </c>
      <c r="Z560" s="5">
        <v>400</v>
      </c>
      <c r="AA560" s="5">
        <f>S560+Y560+Z560</f>
        <v>1174.3125</v>
      </c>
      <c r="AB560" s="39">
        <f>(J560/12+J560/12*1.3333333333+450/12+J560/30*6/12+J560)*1.3+Y560+Z560+153.9</f>
        <v>6229.3208333204275</v>
      </c>
      <c r="AC560" s="39" t="s">
        <v>450</v>
      </c>
      <c r="AD560" s="39">
        <f>J560*1.3+400+153.9</f>
        <v>5199.7749999999996</v>
      </c>
      <c r="AE560" s="39">
        <f>SUMIFS('CUSTO MENSAL FUNC NOVO'!H:H,'CUSTO MENSAL FUNC NOVO'!A:A,'VALORES MENSAIS'!AC560)</f>
        <v>3296.25</v>
      </c>
      <c r="AF560" s="27">
        <f>IF($R560&gt;0,$R560,$S560)+$Y560+$Z560</f>
        <v>1174.3125</v>
      </c>
      <c r="AG560" s="27">
        <f>IF($R560&gt;0,$R560,$S560)+$Y560+$Z560</f>
        <v>1174.3125</v>
      </c>
      <c r="AH560" s="27">
        <f>IF($R560&gt;0,$R560,$S560)+$Y560+$Z560</f>
        <v>1174.3125</v>
      </c>
      <c r="AI560" s="27">
        <f>IF($R560&gt;0,$R560,$S560)+$Y560+$Z560</f>
        <v>1174.3125</v>
      </c>
      <c r="AJ560" s="27">
        <f>IF($O560&gt;=AJ$1,$S560+$Y560+$Z560,$Y560+$Z560)</f>
        <v>1174.3125</v>
      </c>
      <c r="AK560" s="27">
        <f>IF($O560&gt;=AK$1,$S560+$Y560+$Z560,$Y560+$Z560)</f>
        <v>1174.3125</v>
      </c>
      <c r="AL560" s="27">
        <f>IF($O560&gt;=AL$1,$S560+$Y560+$Z560,$Y560+$Z560)</f>
        <v>1174.3125</v>
      </c>
      <c r="AM560" s="27">
        <f>IF($O560&gt;=AM$1,$S560+$Y560+$Z560,$Y560+$Z560)</f>
        <v>1174.3125</v>
      </c>
      <c r="AN560" s="27">
        <f>IF($O560&gt;=AN$1,$S560+$Y560+$Z560,$Y560+$Z560)</f>
        <v>1174.3125</v>
      </c>
      <c r="AO560" s="27">
        <f>IF($O560&gt;=AO$1,$S560+$Y560+$Z560,$Y560+$Z560)</f>
        <v>1174.3125</v>
      </c>
      <c r="AP560" s="27">
        <f>IF($O560&gt;=AP$1,$S560+$Y560+$Z560,$Y560+$Z560)</f>
        <v>1174.3125</v>
      </c>
      <c r="AQ560" s="27">
        <f>IF($O560&gt;=AQ$1,$S560+$Y560+$Z560,$Y560+$Z560)</f>
        <v>1174.3125</v>
      </c>
      <c r="AR560" s="27">
        <f>IF($O560&gt;=AR$1,$S560+$Y560+$Z560,$Y560+$Z560)</f>
        <v>1174.3125</v>
      </c>
      <c r="AS560" s="27">
        <f>IF($O560&gt;=AS$1,$S560+$Y560+$Z560,$Y560+$Z560)</f>
        <v>1174.3125</v>
      </c>
      <c r="AT560" s="27">
        <f>IF($O560&gt;=AT$1,$S560+$Y560+$Z560,$Y560+$Z560)</f>
        <v>1174.3125</v>
      </c>
      <c r="AU560" s="27">
        <f>IF($O560&gt;=AU$1,$S560+$Y560+$Z560,$Y560+$Z560)</f>
        <v>1174.3125</v>
      </c>
      <c r="AV560" s="27">
        <f>IF($O560&gt;=AV$1,$S560+$Y560+$Z560,$Y560+$Z560)</f>
        <v>1174.3125</v>
      </c>
      <c r="AW560" s="27">
        <f>IF($O560&gt;=AW$1,$S560+$Y560+$Z560,$Y560+$Z560)</f>
        <v>1174.3125</v>
      </c>
      <c r="AX560" s="27">
        <f>IF($O560&gt;=AX$1,$S560+$Y560+$Z560,$Y560+$Z560)</f>
        <v>1174.3125</v>
      </c>
      <c r="AY560" s="27">
        <f>IF($O560&gt;=AY$1,$S560+$Y560+$Z560,$Y560+$Z560)</f>
        <v>1174.3125</v>
      </c>
      <c r="AZ560" s="27">
        <f>IF($O560&gt;=AZ$1,$S560+$Y560+$Z560,$Y560+$Z560)</f>
        <v>1174.3125</v>
      </c>
      <c r="BA560" s="27">
        <f>IF($O560&gt;=BA$1,$S560+$Y560+$Z560,$Y560+$Z560)</f>
        <v>1174.3125</v>
      </c>
      <c r="BB560" s="27">
        <f>IF($O560&gt;=BB$1,$S560+$Y560+$Z560,$Y560+$Z560)</f>
        <v>1174.3125</v>
      </c>
      <c r="BC560" s="27">
        <f>IF($O560&gt;=BC$1,$S560+$Y560+$Z560,$Y560+$Z560)</f>
        <v>1174.3125</v>
      </c>
      <c r="BD560" s="27">
        <f>IF($O560&gt;=BD$1,$S560+$Y560+$Z560,$Y560+$Z560)</f>
        <v>1174.3125</v>
      </c>
      <c r="BE560" s="27">
        <f>IF($O560&gt;=BE$1,$S560+$Y560+$Z560,$Y560+$Z560)</f>
        <v>1174.3125</v>
      </c>
      <c r="BF560" s="27">
        <f>IF($O560&gt;=BF$1,$S560+$Y560+$Z560,$Y560+$Z560)</f>
        <v>1174.3125</v>
      </c>
      <c r="BG560" s="27">
        <f>IF($O560&gt;=BG$1,$S560+$Y560+$Z560,$Y560+$Z560)</f>
        <v>1174.3125</v>
      </c>
      <c r="BH560" s="27">
        <f>IF($O560&gt;=BH$1,$S560+$Y560+$Z560,$Y560+$Z560)</f>
        <v>1174.3125</v>
      </c>
      <c r="BI560" s="27">
        <f>IF($O560&gt;=BI$1,$S560+$Y560+$Z560,$Y560+$Z560)</f>
        <v>1174.3125</v>
      </c>
      <c r="BJ560" s="27">
        <f>IF($O560&gt;=BJ$1,$S560+$Y560+$Z560,$Y560+$Z560)</f>
        <v>1174.3125</v>
      </c>
      <c r="BK560" s="27">
        <f>IF($O560&gt;=BK$1,$S560+$Y560+$Z560,$Y560+$Z560)</f>
        <v>1174.3125</v>
      </c>
      <c r="BL560" s="27">
        <f>IF($O560&gt;=BL$1,$S560+$Y560+$Z560,$Y560+$Z560)</f>
        <v>1174.3125</v>
      </c>
      <c r="BM560" s="27">
        <f>IF($O560&gt;=BM$1,$S560+$Y560+$Z560,$Y560+$Z560)</f>
        <v>1174.3125</v>
      </c>
      <c r="BN560" s="27">
        <f>IF($O560&gt;=BN$1,$S560+$Y560+$Z560,$Y560+$Z560)</f>
        <v>1174.3125</v>
      </c>
      <c r="BO560" s="27">
        <f>IF($O560&gt;=BO$1,$S560+$Y560+$Z560,$Y560+$Z560)</f>
        <v>1174.3125</v>
      </c>
      <c r="BP560" s="27">
        <f>IF($O560&gt;=BP$1,$S560+$Y560+$Z560,$Y560+$Z560)</f>
        <v>1174.3125</v>
      </c>
      <c r="BQ560" s="27">
        <f>IF($O560&gt;=BQ$1,$S560+$Y560+$Z560,$Y560+$Z560)</f>
        <v>1174.3125</v>
      </c>
      <c r="BR560" s="27">
        <f>IF($O560&gt;=BR$1,$S560+$Y560+$Z560,$Y560+$Z560)</f>
        <v>1174.3125</v>
      </c>
      <c r="BS560" s="27">
        <f>IF($O560&gt;=BS$1,$S560+$Y560+$Z560,$Y560+$Z560)</f>
        <v>1174.3125</v>
      </c>
      <c r="BT560" s="27">
        <f>IF($O560&gt;=BT$1,$S560+$Y560+$Z560,$Y560+$Z560)</f>
        <v>1174.3125</v>
      </c>
      <c r="BU560" s="27">
        <f>IF($O560&gt;=BU$1,$S560+$Y560+$Z560,$Y560+$Z560)</f>
        <v>1174.3125</v>
      </c>
      <c r="BV560" s="27">
        <f>IF($O560&gt;=BV$1,$S560+$Y560+$Z560,$Y560+$Z560)</f>
        <v>1174.3125</v>
      </c>
      <c r="BW560" s="27">
        <f>IF($O560&gt;=BW$1,$S560+$Y560+$Z560,$Y560+$Z560)</f>
        <v>1174.3125</v>
      </c>
      <c r="BX560" s="27">
        <f>IF($O560&gt;=BX$1,$S560+$Y560+$Z560,$Y560+$Z560)</f>
        <v>1174.3125</v>
      </c>
      <c r="BY560" s="27">
        <f>IF($O560&gt;=BY$1,$S560+$Y560+$Z560,$Y560+$Z560)</f>
        <v>1174.3125</v>
      </c>
      <c r="BZ560" s="27">
        <f>IF($O560&gt;=BZ$1,$S560+$Y560+$Z560,$Y560+$Z560)</f>
        <v>1174.3125</v>
      </c>
      <c r="CA560" s="27">
        <f>IF($O560&gt;=CA$1,$S560+$Y560+$Z560,$Y560+$Z560)</f>
        <v>1174.3125</v>
      </c>
      <c r="CB560" s="27">
        <f>IF($O560&gt;=CB$1,$S560+$Y560+$Z560,$Y560+$Z560)</f>
        <v>1174.3125</v>
      </c>
      <c r="CC560" s="27">
        <f>IF($O560&gt;=CC$1,$S560+$Y560+$Z560,$Y560+$Z560)</f>
        <v>1174.3125</v>
      </c>
      <c r="CD560" s="27">
        <f>IF($O560&gt;=CD$1,$S560+$Y560+$Z560,$Y560+$Z560)</f>
        <v>1174.3125</v>
      </c>
      <c r="CE560" s="27">
        <f>IF($O560&gt;=CE$1,$S560+$Y560+$Z560,$Y560+$Z560)</f>
        <v>1174.3125</v>
      </c>
      <c r="CF560" s="27">
        <f>IF($O560&gt;=CF$1,$S560+$Y560+$Z560,$Y560+$Z560)</f>
        <v>1174.3125</v>
      </c>
      <c r="CG560" s="27">
        <f>IF($O560&gt;=CG$1,$S560+$Y560+$Z560,$Y560+$Z560)</f>
        <v>1174.3125</v>
      </c>
      <c r="CH560" s="27">
        <f>IF($O560&gt;=CH$1,$S560+$Y560+$Z560,$Y560+$Z560)</f>
        <v>1174.3125</v>
      </c>
      <c r="CI560" s="27">
        <f>IF($O560&gt;=CI$1,$S560+$Y560+$Z560,$Y560+$Z560)</f>
        <v>1174.3125</v>
      </c>
      <c r="CJ560" s="27">
        <f>IF($O560&gt;=CJ$1,$S560+$Y560+$Z560,$Y560+$Z560)</f>
        <v>1174.3125</v>
      </c>
      <c r="CK560" s="27">
        <f>IF($O560&gt;=CK$1,$S560+$Y560+$Z560,$Y560+$Z560)</f>
        <v>1174.3125</v>
      </c>
      <c r="CL560" s="27">
        <f>IF($O560&gt;=CL$1,$S560+$Y560+$Z560,$Y560+$Z560)</f>
        <v>1174.3125</v>
      </c>
      <c r="CM560" s="27">
        <f>IF($O560&gt;=CM$1,$S560+$Y560+$Z560,$Y560+$Z560)</f>
        <v>1174.3125</v>
      </c>
      <c r="CN560" s="27">
        <f>IF($O560&gt;=CN$1,$S560+$Y560,$Y560)</f>
        <v>774.3125</v>
      </c>
      <c r="CO560" s="27">
        <f>IF($O560&gt;=CO$1,$S560+$Y560,$Y560)</f>
        <v>774.3125</v>
      </c>
      <c r="CP560" s="27">
        <f>IF($O560&gt;=CP$1,$S560+$Y560,$Y560)</f>
        <v>774.3125</v>
      </c>
      <c r="CQ560" s="27">
        <f>IF($O560&gt;=CQ$1,$S560+$Y560,$Y560)</f>
        <v>774.3125</v>
      </c>
      <c r="CR560" s="27">
        <f>IF($O560&gt;=CR$1,$S560+$Y560,$Y560)</f>
        <v>774.3125</v>
      </c>
      <c r="CS560" s="27">
        <f>IF($O560&gt;=CS$1,$S560+$Y560,$Y560)</f>
        <v>774.3125</v>
      </c>
      <c r="CT560" s="27">
        <f>IF($O560&gt;=CT$1,$S560+$Y560,$Y560)</f>
        <v>774.3125</v>
      </c>
      <c r="CU560" s="27">
        <f>IF($O560&gt;=CU$1,$S560+$Y560,$Y560)</f>
        <v>774.3125</v>
      </c>
      <c r="CV560" s="27">
        <f>IF($O560&gt;=CV$1,$S560+$Y560,$Y560)</f>
        <v>774.3125</v>
      </c>
      <c r="CW560" s="27">
        <f>IF($O560&gt;=CW$1,$S560+$Y560,$Y560)</f>
        <v>774.3125</v>
      </c>
      <c r="CX560" s="27">
        <f>IF($O560&gt;=CX$1,$S560+$Y560,$Y560)</f>
        <v>774.3125</v>
      </c>
      <c r="CY560" s="27">
        <f>IF($O560&gt;=CY$1,$S560+$Y560,$Y560)</f>
        <v>774.3125</v>
      </c>
      <c r="CZ560" s="27">
        <f>IF($O560&gt;=CZ$1,$S560+$Y560,$Y560)</f>
        <v>774.3125</v>
      </c>
      <c r="DA560" s="27">
        <f>IF($O560&gt;=DA$1,$S560+$Y560,$Y560)</f>
        <v>774.3125</v>
      </c>
      <c r="DB560" s="27">
        <f>IF($O560&gt;=DB$1,$S560+$Y560,$Y560)</f>
        <v>774.3125</v>
      </c>
      <c r="DC560" s="27">
        <f>IF($O560&gt;=DC$1,$S560+$Y560,$Y560)</f>
        <v>774.3125</v>
      </c>
      <c r="DD560" s="27">
        <f>IF($O560&gt;=DD$1,$S560+$Y560,$Y560)</f>
        <v>774.3125</v>
      </c>
      <c r="DE560" s="27">
        <f>IF($O560&gt;=DE$1,$S560+$Y560,$Y560)</f>
        <v>774.3125</v>
      </c>
      <c r="DF560" s="27">
        <f>IF($O560&gt;=DF$1,$S560+$Y560,$Y560)</f>
        <v>774.3125</v>
      </c>
      <c r="DG560" s="27">
        <f>IF($O560&gt;=DG$1,$S560+$Y560,$Y560)</f>
        <v>774.3125</v>
      </c>
      <c r="DH560" s="27">
        <f>IF($O560&gt;=DH$1,$S560+$Y560,$Y560)</f>
        <v>774.3125</v>
      </c>
      <c r="DI560" s="27">
        <f>IF($O560&gt;=DI$1,$S560+$Y560,$Y560)</f>
        <v>774.3125</v>
      </c>
      <c r="DJ560" s="27">
        <f>IF($O560&gt;=DJ$1,$S560+$Y560,$Y560)</f>
        <v>774.3125</v>
      </c>
      <c r="DK560" s="27">
        <f>IF($O560&gt;=DK$1,$S560+$Y560,$Y560)</f>
        <v>774.3125</v>
      </c>
      <c r="DL560" s="27">
        <f>IF($O560&gt;=DL$1,$S560+$Y560,$Y560)</f>
        <v>774.3125</v>
      </c>
      <c r="DM560" s="27">
        <f>IF($O560&gt;=DM$1,$S560+$Y560,$Y560)</f>
        <v>774.3125</v>
      </c>
      <c r="DN560" s="27">
        <f>IF($O560&gt;=DN$1,$S560+$Y560,$Y560)</f>
        <v>774.3125</v>
      </c>
      <c r="DO560" s="27">
        <f>IF($O560&gt;=DO$1,$S560+$Y560,$Y560)</f>
        <v>774.3125</v>
      </c>
      <c r="DP560" s="27">
        <f>IF($O560&gt;=DP$1,$S560+$Y560,$Y560)</f>
        <v>774.3125</v>
      </c>
      <c r="DQ560" s="27">
        <f>IF($O560&gt;=DQ$1,$S560+$Y560,$Y560)</f>
        <v>774.3125</v>
      </c>
      <c r="DR560" s="27">
        <f>IF($O560&gt;=DR$1,$S560+$Y560,$Y560)</f>
        <v>774.3125</v>
      </c>
      <c r="DS560" s="27">
        <f>IF($O560&gt;=DS$1,$S560+$Y560,$Y560)</f>
        <v>774.3125</v>
      </c>
      <c r="DT560" s="27">
        <f>IF($O560&gt;=DT$1,$S560+$Y560,$Y560)</f>
        <v>774.3125</v>
      </c>
      <c r="DU560" s="27">
        <f>IF($O560&gt;=DU$1,$S560+$Y560,$Y560)</f>
        <v>774.3125</v>
      </c>
      <c r="DV560" s="27">
        <f>IF($O560&gt;=DV$1,$S560+$Y560,$Y560)</f>
        <v>774.3125</v>
      </c>
      <c r="DW560" s="27">
        <f>IF($O560&gt;=DW$1,$S560+$Y560,$Y560)</f>
        <v>774.3125</v>
      </c>
      <c r="DX560" s="27">
        <f>IF($O560&gt;=DX$1,$S560+$Y560,$Y560)</f>
        <v>774.3125</v>
      </c>
      <c r="DY560" s="27">
        <f>IF($O560&gt;=DY$1,$S560+$Y560,$Y560)</f>
        <v>774.3125</v>
      </c>
      <c r="DZ560" s="27">
        <f>IF($O560&gt;=DZ$1,$S560+$Y560,$Y560)</f>
        <v>774.3125</v>
      </c>
      <c r="EA560" s="27">
        <f>IF($O560&gt;=EA$1,$S560+$Y560,$Y560)</f>
        <v>774.3125</v>
      </c>
      <c r="EB560" s="27">
        <f>IF($O560&gt;=EB$1,$S560+$Y560,$Y560)</f>
        <v>774.3125</v>
      </c>
      <c r="EC560" s="27">
        <f>IF($O560&gt;=EC$1,$S560+$Y560,$Y560)</f>
        <v>774.3125</v>
      </c>
      <c r="ED560" s="27">
        <f>IF($O560&gt;=ED$1,$S560+$Y560,$Y560)</f>
        <v>774.3125</v>
      </c>
      <c r="EE560" s="27">
        <f>IF($O560&gt;=EE$1,$S560+$Y560,$Y560)</f>
        <v>774.3125</v>
      </c>
      <c r="EF560" s="27">
        <f>IF($O560&gt;=EF$1,$S560+$Y560,$Y560)</f>
        <v>774.3125</v>
      </c>
      <c r="EG560" s="27">
        <f>IF($O560&gt;=EG$1,$S560+$Y560,$Y560)</f>
        <v>774.3125</v>
      </c>
      <c r="EH560" s="27">
        <f>IF($O560&gt;=EH$1,$S560+$Y560,$Y560)</f>
        <v>774.3125</v>
      </c>
      <c r="EI560" s="27">
        <f>IF($O560&gt;=EI$1,$S560+$Y560,$Y560)</f>
        <v>774.3125</v>
      </c>
      <c r="EJ560" s="27">
        <f>IF($O560&gt;=EJ$1,$S560+$Y560,$Y560)</f>
        <v>774.3125</v>
      </c>
      <c r="EK560" s="27">
        <f>IF($O560&gt;=EK$1,$S560+$Y560,$Y560)</f>
        <v>774.3125</v>
      </c>
      <c r="EL560" s="27">
        <f>IF($O560&gt;=EL$1,$S560+$Y560,$Y560)</f>
        <v>774.3125</v>
      </c>
      <c r="EM560" s="27">
        <f>IF($O560&gt;=EM$1,$S560+$Y560,$Y560)</f>
        <v>774.3125</v>
      </c>
      <c r="EN560" s="27">
        <f>IF($O560&gt;=EN$1,$S560+$Y560,$Y560)</f>
        <v>774.3125</v>
      </c>
      <c r="EO560" s="27">
        <f>IF($O560&gt;=EO$1,$S560+$Y560,$Y560)</f>
        <v>774.3125</v>
      </c>
      <c r="EP560" s="27">
        <f>IF($O560&gt;=EP$1,$S560+$Y560,$Y560)</f>
        <v>774.3125</v>
      </c>
      <c r="EQ560" s="27">
        <f>IF($O560&gt;=EQ$1,$S560+$Y560,$Y560)</f>
        <v>774.3125</v>
      </c>
      <c r="ER560" s="27">
        <f>IF($O560&gt;=ER$1,$S560+$Y560,$Y560)</f>
        <v>774.3125</v>
      </c>
      <c r="ES560" s="27">
        <f>IF($O560&gt;=ES$1,$S560+$Y560,$Y560)</f>
        <v>774.3125</v>
      </c>
      <c r="ET560" s="27">
        <f>IF($O560&gt;=ET$1,$S560+$Y560,$Y560)</f>
        <v>774.3125</v>
      </c>
      <c r="EU560" s="27">
        <f>IF($O560&gt;=EU$1,$S560+$Y560,$Y560)</f>
        <v>774.3125</v>
      </c>
      <c r="EV560" s="27">
        <f>IF($O560&gt;=EV$1,$S560,0)</f>
        <v>0</v>
      </c>
      <c r="EW560" s="27">
        <f>IF($O560&gt;=EW$1,$S560,0)</f>
        <v>0</v>
      </c>
      <c r="EX560" s="27">
        <f>IF($O560&gt;=EX$1,$S560,0)</f>
        <v>0</v>
      </c>
      <c r="EY560" s="27">
        <f>IF($O560&gt;=EY$1,$S560,0)</f>
        <v>0</v>
      </c>
      <c r="EZ560" s="27">
        <f>IF($O560&gt;=EZ$1,$S560,0)</f>
        <v>0</v>
      </c>
      <c r="FA560" s="27">
        <f>IF($O560&gt;=FA$1,$S560,0)</f>
        <v>0</v>
      </c>
      <c r="FB560" s="27">
        <f>IF($O560&gt;=FB$1,$S560,0)</f>
        <v>0</v>
      </c>
      <c r="FC560" s="27">
        <f>IF($O560&gt;=FC$1,$S560,0)</f>
        <v>0</v>
      </c>
      <c r="FD560" s="27">
        <f>IF($O560&gt;=FD$1,$S560,0)</f>
        <v>0</v>
      </c>
      <c r="FE560" s="27">
        <f>IF($O560&gt;=FE$1,$S560,0)</f>
        <v>0</v>
      </c>
      <c r="FF560" s="27">
        <f>IF($O560&gt;=FF$1,$S560,0)</f>
        <v>0</v>
      </c>
      <c r="FG560" s="27">
        <f>IF($O560&gt;=FG$1,$S560,0)</f>
        <v>0</v>
      </c>
      <c r="FH560" s="27">
        <f>IF($O560&gt;=FH$1,$S560,0)</f>
        <v>0</v>
      </c>
      <c r="FI560" s="27">
        <f>IF($O560&gt;=FI$1,$S560,0)</f>
        <v>0</v>
      </c>
      <c r="FJ560" s="27">
        <f>IF($O560&gt;=FJ$1,$S560,0)</f>
        <v>0</v>
      </c>
      <c r="FK560" s="27">
        <f>IF($O560&gt;=FK$1,$S560,0)</f>
        <v>0</v>
      </c>
      <c r="FL560" s="27">
        <f>IF($O560&gt;=FL$1,$S560,0)</f>
        <v>0</v>
      </c>
      <c r="FM560" s="27">
        <f>IF($O560&gt;=FM$1,$S560,0)</f>
        <v>0</v>
      </c>
      <c r="FN560" s="27">
        <f>IF($O560&gt;=FN$1,$S560,0)</f>
        <v>0</v>
      </c>
      <c r="FO560" s="27">
        <f>IF($O560&gt;=FO$1,$S560,0)</f>
        <v>0</v>
      </c>
      <c r="FP560" s="27">
        <f>IF($O560&gt;=FP$1,$S560,0)</f>
        <v>0</v>
      </c>
      <c r="FQ560" s="27">
        <f>IF($O560&gt;=FQ$1,$S560,0)</f>
        <v>0</v>
      </c>
      <c r="FR560" s="27">
        <f>IF($O560&gt;=FR$1,$S560,0)</f>
        <v>0</v>
      </c>
      <c r="FS560" s="27">
        <f>IF($O560&gt;=FS$1,$S560,0)</f>
        <v>0</v>
      </c>
      <c r="FT560" s="27">
        <f>IF($O560&gt;=FT$1,$S560,0)</f>
        <v>0</v>
      </c>
      <c r="FU560" s="27">
        <f>IF($O560&gt;=FU$1,$S560,0)</f>
        <v>0</v>
      </c>
      <c r="FV560" s="27">
        <f>IF($O560&gt;=FV$1,$S560,0)</f>
        <v>0</v>
      </c>
      <c r="FW560" s="27">
        <f>IF($O560&gt;=FW$1,$S560,0)</f>
        <v>0</v>
      </c>
      <c r="FX560" s="27">
        <f>IF($O560&gt;=FX$1,$S560,0)</f>
        <v>0</v>
      </c>
      <c r="FY560" s="27">
        <f>IF($O560&gt;=FY$1,$S560,0)</f>
        <v>0</v>
      </c>
      <c r="FZ560" s="27">
        <f>IF($O560&gt;=FZ$1,$S560,0)</f>
        <v>0</v>
      </c>
      <c r="GA560" s="27">
        <f>IF($O560&gt;=GA$1,$S560,0)</f>
        <v>0</v>
      </c>
      <c r="GB560" s="27">
        <f>IF($O560&gt;=GB$1,$S560,0)</f>
        <v>0</v>
      </c>
      <c r="GC560" s="27">
        <f>IF($O560&gt;=GC$1,$S560,0)</f>
        <v>0</v>
      </c>
      <c r="GD560" s="27">
        <f>IF($O560&gt;=GD$1,$S560,0)</f>
        <v>0</v>
      </c>
      <c r="GE560" s="27">
        <f>IF($O560&gt;=GE$1,$S560,0)</f>
        <v>0</v>
      </c>
      <c r="GF560" s="27">
        <f>IF($O560&gt;=GF$1,$S560,0)</f>
        <v>0</v>
      </c>
      <c r="GG560" s="27">
        <f>IF($O560&gt;=GG$1,$S560,0)</f>
        <v>0</v>
      </c>
      <c r="GH560" s="27">
        <f>IF($O560&gt;=GH$1,$S560,0)</f>
        <v>0</v>
      </c>
      <c r="GI560" s="27">
        <f>IF($O560&gt;=GI$1,$S560,0)</f>
        <v>0</v>
      </c>
      <c r="GJ560" s="27">
        <f>IF($O560&gt;=GJ$1,$S560,0)</f>
        <v>0</v>
      </c>
      <c r="GK560" s="27">
        <f>IF($O560&gt;=GK$1,$S560,0)</f>
        <v>0</v>
      </c>
      <c r="GL560" s="27">
        <f>IF($O560&gt;=GL$1,$S560,0)</f>
        <v>0</v>
      </c>
      <c r="GM560" s="27">
        <f>IF($O560&gt;=GM$1,$S560,0)</f>
        <v>0</v>
      </c>
      <c r="GN560" s="27">
        <f>IF($O560&gt;=GN$1,$S560,0)</f>
        <v>0</v>
      </c>
      <c r="GO560" s="27">
        <f>IF($O560&gt;=GO$1,$S560,0)</f>
        <v>0</v>
      </c>
      <c r="GP560" s="27">
        <f>IF($O560&gt;=GP$1,$S560,0)</f>
        <v>0</v>
      </c>
      <c r="GQ560" s="27">
        <f>IF($O560&gt;=GQ$1,$S560,0)</f>
        <v>0</v>
      </c>
      <c r="GR560" s="27">
        <f>IF($O560&gt;=GR$1,$S560,0)</f>
        <v>0</v>
      </c>
      <c r="GS560" s="27">
        <f>IF($O560&gt;=GS$1,$S560,0)</f>
        <v>0</v>
      </c>
      <c r="GT560" s="27">
        <f>IF($O560&gt;=GT$1,$S560,0)</f>
        <v>0</v>
      </c>
      <c r="GU560" s="27">
        <f>IF($O560&gt;=GU$1,$S560,0)</f>
        <v>0</v>
      </c>
      <c r="GV560" s="27">
        <f>IF($O560&gt;=GV$1,$S560,0)</f>
        <v>0</v>
      </c>
      <c r="GW560" s="27">
        <f>IF($O560&gt;=GW$1,$S560,0)</f>
        <v>0</v>
      </c>
      <c r="GX560" s="27">
        <f>IF($O560&gt;=GX$1,$S560,0)</f>
        <v>0</v>
      </c>
      <c r="GY560" s="27">
        <f>IF($O560&gt;=GY$1,$S560,0)</f>
        <v>0</v>
      </c>
      <c r="GZ560" s="27">
        <f>IF($O560&gt;=GZ$1,$S560,0)</f>
        <v>0</v>
      </c>
      <c r="HA560" s="27">
        <f>IF($O560&gt;=HA$1,$S560,0)</f>
        <v>0</v>
      </c>
      <c r="HB560" s="27">
        <f>IF($O560&gt;=HB$1,$S560,0)</f>
        <v>0</v>
      </c>
      <c r="HC560" s="27">
        <f>IF($O560&gt;=HC$1,$S560,0)</f>
        <v>0</v>
      </c>
    </row>
    <row r="561" spans="1:211">
      <c r="A561" s="3">
        <v>44300</v>
      </c>
      <c r="B561" s="3" t="s">
        <v>586</v>
      </c>
      <c r="C561" s="3" t="s">
        <v>450</v>
      </c>
      <c r="D561" s="3">
        <v>59</v>
      </c>
      <c r="E561" s="4">
        <v>33525</v>
      </c>
      <c r="F561" s="5">
        <v>26.701369863013699</v>
      </c>
      <c r="G561" s="3" t="s">
        <v>446</v>
      </c>
      <c r="H561" s="4">
        <v>21802</v>
      </c>
      <c r="I561" s="9" t="s">
        <v>825</v>
      </c>
      <c r="J561" s="5">
        <v>4169.68</v>
      </c>
      <c r="K561" s="31">
        <v>316</v>
      </c>
      <c r="L561" s="32">
        <v>27</v>
      </c>
      <c r="M561" s="33">
        <f>VLOOKUP(L561,FIND,3,TRUE)</f>
        <v>1.5</v>
      </c>
      <c r="N561" s="32">
        <f>IF(L561&gt;30,180,VLOOKUP(L561,TEMPO,2,FALSE))</f>
        <v>162</v>
      </c>
      <c r="O561" s="32">
        <f>IF(R561&gt;0,4,N561)</f>
        <v>162</v>
      </c>
      <c r="P561" s="96">
        <f>J561*M561*L561</f>
        <v>168872.04</v>
      </c>
      <c r="Q561" s="96">
        <f>10934.45*2</f>
        <v>21868.9</v>
      </c>
      <c r="R561" s="96">
        <f>IF(P561&lt;=Q561,P561/4,0)</f>
        <v>0</v>
      </c>
      <c r="S561" s="5">
        <f>IF(P561&gt;=Q561,P561/N561,0)</f>
        <v>1042.42</v>
      </c>
      <c r="T561" s="3"/>
      <c r="U561" s="3">
        <f>IF(T561="",1,0)</f>
        <v>1</v>
      </c>
      <c r="V561" s="3">
        <v>90</v>
      </c>
      <c r="W561" s="5">
        <v>0.3</v>
      </c>
      <c r="X561" s="5">
        <v>402.65</v>
      </c>
      <c r="Y561" s="5">
        <f>X561*W561</f>
        <v>120.79499999999999</v>
      </c>
      <c r="Z561" s="5">
        <v>400</v>
      </c>
      <c r="AA561" s="5">
        <f>S561+Y561+Z561</f>
        <v>1563.2150000000001</v>
      </c>
      <c r="AB561" s="39">
        <f>(J561/12+J561/12*1.3333333333+450/12+J561/30*6/12+J561)*1.3+Y561+Z561+153.9</f>
        <v>7288.3745110960544</v>
      </c>
      <c r="AC561" s="39" t="s">
        <v>450</v>
      </c>
      <c r="AD561" s="39">
        <f>J561*1.3+400+153.9</f>
        <v>5974.4840000000004</v>
      </c>
      <c r="AE561" s="39">
        <f>SUMIFS('CUSTO MENSAL FUNC NOVO'!H:H,'CUSTO MENSAL FUNC NOVO'!A:A,'VALORES MENSAIS'!AC561)</f>
        <v>3296.25</v>
      </c>
      <c r="AF561" s="27">
        <f>IF($R561&gt;0,$R561,$S561)+$Y561+$Z561</f>
        <v>1563.2150000000001</v>
      </c>
      <c r="AG561" s="27">
        <f>IF($R561&gt;0,$R561,$S561)+$Y561+$Z561</f>
        <v>1563.2150000000001</v>
      </c>
      <c r="AH561" s="27">
        <f>IF($R561&gt;0,$R561,$S561)+$Y561+$Z561</f>
        <v>1563.2150000000001</v>
      </c>
      <c r="AI561" s="27">
        <f>IF($R561&gt;0,$R561,$S561)+$Y561+$Z561</f>
        <v>1563.2150000000001</v>
      </c>
      <c r="AJ561" s="27">
        <f>IF($O561&gt;=AJ$1,$S561+$Y561+$Z561,$Y561+$Z561)</f>
        <v>1563.2150000000001</v>
      </c>
      <c r="AK561" s="27">
        <f>IF($O561&gt;=AK$1,$S561+$Y561+$Z561,$Y561+$Z561)</f>
        <v>1563.2150000000001</v>
      </c>
      <c r="AL561" s="27">
        <f>IF($O561&gt;=AL$1,$S561+$Y561+$Z561,$Y561+$Z561)</f>
        <v>1563.2150000000001</v>
      </c>
      <c r="AM561" s="27">
        <f>IF($O561&gt;=AM$1,$S561+$Y561+$Z561,$Y561+$Z561)</f>
        <v>1563.2150000000001</v>
      </c>
      <c r="AN561" s="27">
        <f>IF($O561&gt;=AN$1,$S561+$Y561+$Z561,$Y561+$Z561)</f>
        <v>1563.2150000000001</v>
      </c>
      <c r="AO561" s="27">
        <f>IF($O561&gt;=AO$1,$S561+$Y561+$Z561,$Y561+$Z561)</f>
        <v>1563.2150000000001</v>
      </c>
      <c r="AP561" s="27">
        <f>IF($O561&gt;=AP$1,$S561+$Y561+$Z561,$Y561+$Z561)</f>
        <v>1563.2150000000001</v>
      </c>
      <c r="AQ561" s="27">
        <f>IF($O561&gt;=AQ$1,$S561+$Y561+$Z561,$Y561+$Z561)</f>
        <v>1563.2150000000001</v>
      </c>
      <c r="AR561" s="27">
        <f>IF($O561&gt;=AR$1,$S561+$Y561+$Z561,$Y561+$Z561)</f>
        <v>1563.2150000000001</v>
      </c>
      <c r="AS561" s="27">
        <f>IF($O561&gt;=AS$1,$S561+$Y561+$Z561,$Y561+$Z561)</f>
        <v>1563.2150000000001</v>
      </c>
      <c r="AT561" s="27">
        <f>IF($O561&gt;=AT$1,$S561+$Y561+$Z561,$Y561+$Z561)</f>
        <v>1563.2150000000001</v>
      </c>
      <c r="AU561" s="27">
        <f>IF($O561&gt;=AU$1,$S561+$Y561+$Z561,$Y561+$Z561)</f>
        <v>1563.2150000000001</v>
      </c>
      <c r="AV561" s="27">
        <f>IF($O561&gt;=AV$1,$S561+$Y561+$Z561,$Y561+$Z561)</f>
        <v>1563.2150000000001</v>
      </c>
      <c r="AW561" s="27">
        <f>IF($O561&gt;=AW$1,$S561+$Y561+$Z561,$Y561+$Z561)</f>
        <v>1563.2150000000001</v>
      </c>
      <c r="AX561" s="27">
        <f>IF($O561&gt;=AX$1,$S561+$Y561+$Z561,$Y561+$Z561)</f>
        <v>1563.2150000000001</v>
      </c>
      <c r="AY561" s="27">
        <f>IF($O561&gt;=AY$1,$S561+$Y561+$Z561,$Y561+$Z561)</f>
        <v>1563.2150000000001</v>
      </c>
      <c r="AZ561" s="27">
        <f>IF($O561&gt;=AZ$1,$S561+$Y561+$Z561,$Y561+$Z561)</f>
        <v>1563.2150000000001</v>
      </c>
      <c r="BA561" s="27">
        <f>IF($O561&gt;=BA$1,$S561+$Y561+$Z561,$Y561+$Z561)</f>
        <v>1563.2150000000001</v>
      </c>
      <c r="BB561" s="27">
        <f>IF($O561&gt;=BB$1,$S561+$Y561+$Z561,$Y561+$Z561)</f>
        <v>1563.2150000000001</v>
      </c>
      <c r="BC561" s="27">
        <f>IF($O561&gt;=BC$1,$S561+$Y561+$Z561,$Y561+$Z561)</f>
        <v>1563.2150000000001</v>
      </c>
      <c r="BD561" s="27">
        <f>IF($O561&gt;=BD$1,$S561+$Y561+$Z561,$Y561+$Z561)</f>
        <v>1563.2150000000001</v>
      </c>
      <c r="BE561" s="27">
        <f>IF($O561&gt;=BE$1,$S561+$Y561+$Z561,$Y561+$Z561)</f>
        <v>1563.2150000000001</v>
      </c>
      <c r="BF561" s="27">
        <f>IF($O561&gt;=BF$1,$S561+$Y561+$Z561,$Y561+$Z561)</f>
        <v>1563.2150000000001</v>
      </c>
      <c r="BG561" s="27">
        <f>IF($O561&gt;=BG$1,$S561+$Y561+$Z561,$Y561+$Z561)</f>
        <v>1563.2150000000001</v>
      </c>
      <c r="BH561" s="27">
        <f>IF($O561&gt;=BH$1,$S561+$Y561+$Z561,$Y561+$Z561)</f>
        <v>1563.2150000000001</v>
      </c>
      <c r="BI561" s="27">
        <f>IF($O561&gt;=BI$1,$S561+$Y561+$Z561,$Y561+$Z561)</f>
        <v>1563.2150000000001</v>
      </c>
      <c r="BJ561" s="27">
        <f>IF($O561&gt;=BJ$1,$S561+$Y561+$Z561,$Y561+$Z561)</f>
        <v>1563.2150000000001</v>
      </c>
      <c r="BK561" s="27">
        <f>IF($O561&gt;=BK$1,$S561+$Y561+$Z561,$Y561+$Z561)</f>
        <v>1563.2150000000001</v>
      </c>
      <c r="BL561" s="27">
        <f>IF($O561&gt;=BL$1,$S561+$Y561+$Z561,$Y561+$Z561)</f>
        <v>1563.2150000000001</v>
      </c>
      <c r="BM561" s="27">
        <f>IF($O561&gt;=BM$1,$S561+$Y561+$Z561,$Y561+$Z561)</f>
        <v>1563.2150000000001</v>
      </c>
      <c r="BN561" s="27">
        <f>IF($O561&gt;=BN$1,$S561+$Y561+$Z561,$Y561+$Z561)</f>
        <v>1563.2150000000001</v>
      </c>
      <c r="BO561" s="27">
        <f>IF($O561&gt;=BO$1,$S561+$Y561+$Z561,$Y561+$Z561)</f>
        <v>1563.2150000000001</v>
      </c>
      <c r="BP561" s="27">
        <f>IF($O561&gt;=BP$1,$S561+$Y561+$Z561,$Y561+$Z561)</f>
        <v>1563.2150000000001</v>
      </c>
      <c r="BQ561" s="27">
        <f>IF($O561&gt;=BQ$1,$S561+$Y561+$Z561,$Y561+$Z561)</f>
        <v>1563.2150000000001</v>
      </c>
      <c r="BR561" s="27">
        <f>IF($O561&gt;=BR$1,$S561+$Y561+$Z561,$Y561+$Z561)</f>
        <v>1563.2150000000001</v>
      </c>
      <c r="BS561" s="27">
        <f>IF($O561&gt;=BS$1,$S561+$Y561+$Z561,$Y561+$Z561)</f>
        <v>1563.2150000000001</v>
      </c>
      <c r="BT561" s="27">
        <f>IF($O561&gt;=BT$1,$S561+$Y561+$Z561,$Y561+$Z561)</f>
        <v>1563.2150000000001</v>
      </c>
      <c r="BU561" s="27">
        <f>IF($O561&gt;=BU$1,$S561+$Y561+$Z561,$Y561+$Z561)</f>
        <v>1563.2150000000001</v>
      </c>
      <c r="BV561" s="27">
        <f>IF($O561&gt;=BV$1,$S561+$Y561+$Z561,$Y561+$Z561)</f>
        <v>1563.2150000000001</v>
      </c>
      <c r="BW561" s="27">
        <f>IF($O561&gt;=BW$1,$S561+$Y561+$Z561,$Y561+$Z561)</f>
        <v>1563.2150000000001</v>
      </c>
      <c r="BX561" s="27">
        <f>IF($O561&gt;=BX$1,$S561+$Y561+$Z561,$Y561+$Z561)</f>
        <v>1563.2150000000001</v>
      </c>
      <c r="BY561" s="27">
        <f>IF($O561&gt;=BY$1,$S561+$Y561+$Z561,$Y561+$Z561)</f>
        <v>1563.2150000000001</v>
      </c>
      <c r="BZ561" s="27">
        <f>IF($O561&gt;=BZ$1,$S561+$Y561+$Z561,$Y561+$Z561)</f>
        <v>1563.2150000000001</v>
      </c>
      <c r="CA561" s="27">
        <f>IF($O561&gt;=CA$1,$S561+$Y561+$Z561,$Y561+$Z561)</f>
        <v>1563.2150000000001</v>
      </c>
      <c r="CB561" s="27">
        <f>IF($O561&gt;=CB$1,$S561+$Y561+$Z561,$Y561+$Z561)</f>
        <v>1563.2150000000001</v>
      </c>
      <c r="CC561" s="27">
        <f>IF($O561&gt;=CC$1,$S561+$Y561+$Z561,$Y561+$Z561)</f>
        <v>1563.2150000000001</v>
      </c>
      <c r="CD561" s="27">
        <f>IF($O561&gt;=CD$1,$S561+$Y561+$Z561,$Y561+$Z561)</f>
        <v>1563.2150000000001</v>
      </c>
      <c r="CE561" s="27">
        <f>IF($O561&gt;=CE$1,$S561+$Y561+$Z561,$Y561+$Z561)</f>
        <v>1563.2150000000001</v>
      </c>
      <c r="CF561" s="27">
        <f>IF($O561&gt;=CF$1,$S561+$Y561+$Z561,$Y561+$Z561)</f>
        <v>1563.2150000000001</v>
      </c>
      <c r="CG561" s="27">
        <f>IF($O561&gt;=CG$1,$S561+$Y561+$Z561,$Y561+$Z561)</f>
        <v>1563.2150000000001</v>
      </c>
      <c r="CH561" s="27">
        <f>IF($O561&gt;=CH$1,$S561+$Y561+$Z561,$Y561+$Z561)</f>
        <v>1563.2150000000001</v>
      </c>
      <c r="CI561" s="27">
        <f>IF($O561&gt;=CI$1,$S561+$Y561+$Z561,$Y561+$Z561)</f>
        <v>1563.2150000000001</v>
      </c>
      <c r="CJ561" s="27">
        <f>IF($O561&gt;=CJ$1,$S561+$Y561+$Z561,$Y561+$Z561)</f>
        <v>1563.2150000000001</v>
      </c>
      <c r="CK561" s="27">
        <f>IF($O561&gt;=CK$1,$S561+$Y561+$Z561,$Y561+$Z561)</f>
        <v>1563.2150000000001</v>
      </c>
      <c r="CL561" s="27">
        <f>IF($O561&gt;=CL$1,$S561+$Y561+$Z561,$Y561+$Z561)</f>
        <v>1563.2150000000001</v>
      </c>
      <c r="CM561" s="27">
        <f>IF($O561&gt;=CM$1,$S561+$Y561+$Z561,$Y561+$Z561)</f>
        <v>1563.2150000000001</v>
      </c>
      <c r="CN561" s="27">
        <f>IF($O561&gt;=CN$1,$S561+$Y561,$Y561)</f>
        <v>1163.2150000000001</v>
      </c>
      <c r="CO561" s="27">
        <f>IF($O561&gt;=CO$1,$S561+$Y561,$Y561)</f>
        <v>1163.2150000000001</v>
      </c>
      <c r="CP561" s="27">
        <f>IF($O561&gt;=CP$1,$S561+$Y561,$Y561)</f>
        <v>1163.2150000000001</v>
      </c>
      <c r="CQ561" s="27">
        <f>IF($O561&gt;=CQ$1,$S561+$Y561,$Y561)</f>
        <v>1163.2150000000001</v>
      </c>
      <c r="CR561" s="27">
        <f>IF($O561&gt;=CR$1,$S561+$Y561,$Y561)</f>
        <v>1163.2150000000001</v>
      </c>
      <c r="CS561" s="27">
        <f>IF($O561&gt;=CS$1,$S561+$Y561,$Y561)</f>
        <v>1163.2150000000001</v>
      </c>
      <c r="CT561" s="27">
        <f>IF($O561&gt;=CT$1,$S561+$Y561,$Y561)</f>
        <v>1163.2150000000001</v>
      </c>
      <c r="CU561" s="27">
        <f>IF($O561&gt;=CU$1,$S561+$Y561,$Y561)</f>
        <v>1163.2150000000001</v>
      </c>
      <c r="CV561" s="27">
        <f>IF($O561&gt;=CV$1,$S561+$Y561,$Y561)</f>
        <v>1163.2150000000001</v>
      </c>
      <c r="CW561" s="27">
        <f>IF($O561&gt;=CW$1,$S561+$Y561,$Y561)</f>
        <v>1163.2150000000001</v>
      </c>
      <c r="CX561" s="27">
        <f>IF($O561&gt;=CX$1,$S561+$Y561,$Y561)</f>
        <v>1163.2150000000001</v>
      </c>
      <c r="CY561" s="27">
        <f>IF($O561&gt;=CY$1,$S561+$Y561,$Y561)</f>
        <v>1163.2150000000001</v>
      </c>
      <c r="CZ561" s="27">
        <f>IF($O561&gt;=CZ$1,$S561+$Y561,$Y561)</f>
        <v>1163.2150000000001</v>
      </c>
      <c r="DA561" s="27">
        <f>IF($O561&gt;=DA$1,$S561+$Y561,$Y561)</f>
        <v>1163.2150000000001</v>
      </c>
      <c r="DB561" s="27">
        <f>IF($O561&gt;=DB$1,$S561+$Y561,$Y561)</f>
        <v>1163.2150000000001</v>
      </c>
      <c r="DC561" s="27">
        <f>IF($O561&gt;=DC$1,$S561+$Y561,$Y561)</f>
        <v>1163.2150000000001</v>
      </c>
      <c r="DD561" s="27">
        <f>IF($O561&gt;=DD$1,$S561+$Y561,$Y561)</f>
        <v>1163.2150000000001</v>
      </c>
      <c r="DE561" s="27">
        <f>IF($O561&gt;=DE$1,$S561+$Y561,$Y561)</f>
        <v>1163.2150000000001</v>
      </c>
      <c r="DF561" s="27">
        <f>IF($O561&gt;=DF$1,$S561+$Y561,$Y561)</f>
        <v>1163.2150000000001</v>
      </c>
      <c r="DG561" s="27">
        <f>IF($O561&gt;=DG$1,$S561+$Y561,$Y561)</f>
        <v>1163.2150000000001</v>
      </c>
      <c r="DH561" s="27">
        <f>IF($O561&gt;=DH$1,$S561+$Y561,$Y561)</f>
        <v>1163.2150000000001</v>
      </c>
      <c r="DI561" s="27">
        <f>IF($O561&gt;=DI$1,$S561+$Y561,$Y561)</f>
        <v>1163.2150000000001</v>
      </c>
      <c r="DJ561" s="27">
        <f>IF($O561&gt;=DJ$1,$S561+$Y561,$Y561)</f>
        <v>1163.2150000000001</v>
      </c>
      <c r="DK561" s="27">
        <f>IF($O561&gt;=DK$1,$S561+$Y561,$Y561)</f>
        <v>1163.2150000000001</v>
      </c>
      <c r="DL561" s="27">
        <f>IF($O561&gt;=DL$1,$S561+$Y561,$Y561)</f>
        <v>1163.2150000000001</v>
      </c>
      <c r="DM561" s="27">
        <f>IF($O561&gt;=DM$1,$S561+$Y561,$Y561)</f>
        <v>1163.2150000000001</v>
      </c>
      <c r="DN561" s="27">
        <f>IF($O561&gt;=DN$1,$S561+$Y561,$Y561)</f>
        <v>1163.2150000000001</v>
      </c>
      <c r="DO561" s="27">
        <f>IF($O561&gt;=DO$1,$S561+$Y561,$Y561)</f>
        <v>1163.2150000000001</v>
      </c>
      <c r="DP561" s="27">
        <f>IF($O561&gt;=DP$1,$S561+$Y561,$Y561)</f>
        <v>1163.2150000000001</v>
      </c>
      <c r="DQ561" s="27">
        <f>IF($O561&gt;=DQ$1,$S561+$Y561,$Y561)</f>
        <v>1163.2150000000001</v>
      </c>
      <c r="DR561" s="27">
        <f>IF($O561&gt;=DR$1,$S561+$Y561,$Y561)</f>
        <v>1163.2150000000001</v>
      </c>
      <c r="DS561" s="27">
        <f>IF($O561&gt;=DS$1,$S561+$Y561,$Y561)</f>
        <v>1163.2150000000001</v>
      </c>
      <c r="DT561" s="27">
        <f>IF($O561&gt;=DT$1,$S561+$Y561,$Y561)</f>
        <v>1163.2150000000001</v>
      </c>
      <c r="DU561" s="27">
        <f>IF($O561&gt;=DU$1,$S561+$Y561,$Y561)</f>
        <v>1163.2150000000001</v>
      </c>
      <c r="DV561" s="27">
        <f>IF($O561&gt;=DV$1,$S561+$Y561,$Y561)</f>
        <v>1163.2150000000001</v>
      </c>
      <c r="DW561" s="27">
        <f>IF($O561&gt;=DW$1,$S561+$Y561,$Y561)</f>
        <v>1163.2150000000001</v>
      </c>
      <c r="DX561" s="27">
        <f>IF($O561&gt;=DX$1,$S561+$Y561,$Y561)</f>
        <v>1163.2150000000001</v>
      </c>
      <c r="DY561" s="27">
        <f>IF($O561&gt;=DY$1,$S561+$Y561,$Y561)</f>
        <v>1163.2150000000001</v>
      </c>
      <c r="DZ561" s="27">
        <f>IF($O561&gt;=DZ$1,$S561+$Y561,$Y561)</f>
        <v>1163.2150000000001</v>
      </c>
      <c r="EA561" s="27">
        <f>IF($O561&gt;=EA$1,$S561+$Y561,$Y561)</f>
        <v>1163.2150000000001</v>
      </c>
      <c r="EB561" s="27">
        <f>IF($O561&gt;=EB$1,$S561+$Y561,$Y561)</f>
        <v>1163.2150000000001</v>
      </c>
      <c r="EC561" s="27">
        <f>IF($O561&gt;=EC$1,$S561+$Y561,$Y561)</f>
        <v>1163.2150000000001</v>
      </c>
      <c r="ED561" s="27">
        <f>IF($O561&gt;=ED$1,$S561+$Y561,$Y561)</f>
        <v>1163.2150000000001</v>
      </c>
      <c r="EE561" s="27">
        <f>IF($O561&gt;=EE$1,$S561+$Y561,$Y561)</f>
        <v>1163.2150000000001</v>
      </c>
      <c r="EF561" s="27">
        <f>IF($O561&gt;=EF$1,$S561+$Y561,$Y561)</f>
        <v>1163.2150000000001</v>
      </c>
      <c r="EG561" s="27">
        <f>IF($O561&gt;=EG$1,$S561+$Y561,$Y561)</f>
        <v>1163.2150000000001</v>
      </c>
      <c r="EH561" s="27">
        <f>IF($O561&gt;=EH$1,$S561+$Y561,$Y561)</f>
        <v>1163.2150000000001</v>
      </c>
      <c r="EI561" s="27">
        <f>IF($O561&gt;=EI$1,$S561+$Y561,$Y561)</f>
        <v>1163.2150000000001</v>
      </c>
      <c r="EJ561" s="27">
        <f>IF($O561&gt;=EJ$1,$S561+$Y561,$Y561)</f>
        <v>1163.2150000000001</v>
      </c>
      <c r="EK561" s="27">
        <f>IF($O561&gt;=EK$1,$S561+$Y561,$Y561)</f>
        <v>1163.2150000000001</v>
      </c>
      <c r="EL561" s="27">
        <f>IF($O561&gt;=EL$1,$S561+$Y561,$Y561)</f>
        <v>1163.2150000000001</v>
      </c>
      <c r="EM561" s="27">
        <f>IF($O561&gt;=EM$1,$S561+$Y561,$Y561)</f>
        <v>1163.2150000000001</v>
      </c>
      <c r="EN561" s="27">
        <f>IF($O561&gt;=EN$1,$S561+$Y561,$Y561)</f>
        <v>1163.2150000000001</v>
      </c>
      <c r="EO561" s="27">
        <f>IF($O561&gt;=EO$1,$S561+$Y561,$Y561)</f>
        <v>1163.2150000000001</v>
      </c>
      <c r="EP561" s="27">
        <f>IF($O561&gt;=EP$1,$S561+$Y561,$Y561)</f>
        <v>1163.2150000000001</v>
      </c>
      <c r="EQ561" s="27">
        <f>IF($O561&gt;=EQ$1,$S561+$Y561,$Y561)</f>
        <v>1163.2150000000001</v>
      </c>
      <c r="ER561" s="27">
        <f>IF($O561&gt;=ER$1,$S561+$Y561,$Y561)</f>
        <v>1163.2150000000001</v>
      </c>
      <c r="ES561" s="27">
        <f>IF($O561&gt;=ES$1,$S561+$Y561,$Y561)</f>
        <v>1163.2150000000001</v>
      </c>
      <c r="ET561" s="27">
        <f>IF($O561&gt;=ET$1,$S561+$Y561,$Y561)</f>
        <v>1163.2150000000001</v>
      </c>
      <c r="EU561" s="27">
        <f>IF($O561&gt;=EU$1,$S561+$Y561,$Y561)</f>
        <v>1163.2150000000001</v>
      </c>
      <c r="EV561" s="27">
        <f>IF($O561&gt;=EV$1,$S561,0)</f>
        <v>1042.42</v>
      </c>
      <c r="EW561" s="27">
        <f>IF($O561&gt;=EW$1,$S561,0)</f>
        <v>1042.42</v>
      </c>
      <c r="EX561" s="27">
        <f>IF($O561&gt;=EX$1,$S561,0)</f>
        <v>1042.42</v>
      </c>
      <c r="EY561" s="27">
        <f>IF($O561&gt;=EY$1,$S561,0)</f>
        <v>1042.42</v>
      </c>
      <c r="EZ561" s="27">
        <f>IF($O561&gt;=EZ$1,$S561,0)</f>
        <v>1042.42</v>
      </c>
      <c r="FA561" s="27">
        <f>IF($O561&gt;=FA$1,$S561,0)</f>
        <v>1042.42</v>
      </c>
      <c r="FB561" s="27">
        <f>IF($O561&gt;=FB$1,$S561,0)</f>
        <v>1042.42</v>
      </c>
      <c r="FC561" s="27">
        <f>IF($O561&gt;=FC$1,$S561,0)</f>
        <v>1042.42</v>
      </c>
      <c r="FD561" s="27">
        <f>IF($O561&gt;=FD$1,$S561,0)</f>
        <v>1042.42</v>
      </c>
      <c r="FE561" s="27">
        <f>IF($O561&gt;=FE$1,$S561,0)</f>
        <v>1042.42</v>
      </c>
      <c r="FF561" s="27">
        <f>IF($O561&gt;=FF$1,$S561,0)</f>
        <v>1042.42</v>
      </c>
      <c r="FG561" s="27">
        <f>IF($O561&gt;=FG$1,$S561,0)</f>
        <v>1042.42</v>
      </c>
      <c r="FH561" s="27">
        <f>IF($O561&gt;=FH$1,$S561,0)</f>
        <v>1042.42</v>
      </c>
      <c r="FI561" s="27">
        <f>IF($O561&gt;=FI$1,$S561,0)</f>
        <v>1042.42</v>
      </c>
      <c r="FJ561" s="27">
        <f>IF($O561&gt;=FJ$1,$S561,0)</f>
        <v>1042.42</v>
      </c>
      <c r="FK561" s="27">
        <f>IF($O561&gt;=FK$1,$S561,0)</f>
        <v>1042.42</v>
      </c>
      <c r="FL561" s="27">
        <f>IF($O561&gt;=FL$1,$S561,0)</f>
        <v>1042.42</v>
      </c>
      <c r="FM561" s="27">
        <f>IF($O561&gt;=FM$1,$S561,0)</f>
        <v>1042.42</v>
      </c>
      <c r="FN561" s="27">
        <f>IF($O561&gt;=FN$1,$S561,0)</f>
        <v>1042.42</v>
      </c>
      <c r="FO561" s="27">
        <f>IF($O561&gt;=FO$1,$S561,0)</f>
        <v>1042.42</v>
      </c>
      <c r="FP561" s="27">
        <f>IF($O561&gt;=FP$1,$S561,0)</f>
        <v>1042.42</v>
      </c>
      <c r="FQ561" s="27">
        <f>IF($O561&gt;=FQ$1,$S561,0)</f>
        <v>1042.42</v>
      </c>
      <c r="FR561" s="27">
        <f>IF($O561&gt;=FR$1,$S561,0)</f>
        <v>1042.42</v>
      </c>
      <c r="FS561" s="27">
        <f>IF($O561&gt;=FS$1,$S561,0)</f>
        <v>1042.42</v>
      </c>
      <c r="FT561" s="27">
        <f>IF($O561&gt;=FT$1,$S561,0)</f>
        <v>1042.42</v>
      </c>
      <c r="FU561" s="27">
        <f>IF($O561&gt;=FU$1,$S561,0)</f>
        <v>1042.42</v>
      </c>
      <c r="FV561" s="27">
        <f>IF($O561&gt;=FV$1,$S561,0)</f>
        <v>1042.42</v>
      </c>
      <c r="FW561" s="27">
        <f>IF($O561&gt;=FW$1,$S561,0)</f>
        <v>1042.42</v>
      </c>
      <c r="FX561" s="27">
        <f>IF($O561&gt;=FX$1,$S561,0)</f>
        <v>1042.42</v>
      </c>
      <c r="FY561" s="27">
        <f>IF($O561&gt;=FY$1,$S561,0)</f>
        <v>1042.42</v>
      </c>
      <c r="FZ561" s="27">
        <f>IF($O561&gt;=FZ$1,$S561,0)</f>
        <v>1042.42</v>
      </c>
      <c r="GA561" s="27">
        <f>IF($O561&gt;=GA$1,$S561,0)</f>
        <v>1042.42</v>
      </c>
      <c r="GB561" s="27">
        <f>IF($O561&gt;=GB$1,$S561,0)</f>
        <v>1042.42</v>
      </c>
      <c r="GC561" s="27">
        <f>IF($O561&gt;=GC$1,$S561,0)</f>
        <v>1042.42</v>
      </c>
      <c r="GD561" s="27">
        <f>IF($O561&gt;=GD$1,$S561,0)</f>
        <v>1042.42</v>
      </c>
      <c r="GE561" s="27">
        <f>IF($O561&gt;=GE$1,$S561,0)</f>
        <v>1042.42</v>
      </c>
      <c r="GF561" s="27">
        <f>IF($O561&gt;=GF$1,$S561,0)</f>
        <v>1042.42</v>
      </c>
      <c r="GG561" s="27">
        <f>IF($O561&gt;=GG$1,$S561,0)</f>
        <v>1042.42</v>
      </c>
      <c r="GH561" s="27">
        <f>IF($O561&gt;=GH$1,$S561,0)</f>
        <v>1042.42</v>
      </c>
      <c r="GI561" s="27">
        <f>IF($O561&gt;=GI$1,$S561,0)</f>
        <v>1042.42</v>
      </c>
      <c r="GJ561" s="27">
        <f>IF($O561&gt;=GJ$1,$S561,0)</f>
        <v>1042.42</v>
      </c>
      <c r="GK561" s="27">
        <f>IF($O561&gt;=GK$1,$S561,0)</f>
        <v>1042.42</v>
      </c>
      <c r="GL561" s="27">
        <f>IF($O561&gt;=GL$1,$S561,0)</f>
        <v>0</v>
      </c>
      <c r="GM561" s="27">
        <f>IF($O561&gt;=GM$1,$S561,0)</f>
        <v>0</v>
      </c>
      <c r="GN561" s="27">
        <f>IF($O561&gt;=GN$1,$S561,0)</f>
        <v>0</v>
      </c>
      <c r="GO561" s="27">
        <f>IF($O561&gt;=GO$1,$S561,0)</f>
        <v>0</v>
      </c>
      <c r="GP561" s="27">
        <f>IF($O561&gt;=GP$1,$S561,0)</f>
        <v>0</v>
      </c>
      <c r="GQ561" s="27">
        <f>IF($O561&gt;=GQ$1,$S561,0)</f>
        <v>0</v>
      </c>
      <c r="GR561" s="27">
        <f>IF($O561&gt;=GR$1,$S561,0)</f>
        <v>0</v>
      </c>
      <c r="GS561" s="27">
        <f>IF($O561&gt;=GS$1,$S561,0)</f>
        <v>0</v>
      </c>
      <c r="GT561" s="27">
        <f>IF($O561&gt;=GT$1,$S561,0)</f>
        <v>0</v>
      </c>
      <c r="GU561" s="27">
        <f>IF($O561&gt;=GU$1,$S561,0)</f>
        <v>0</v>
      </c>
      <c r="GV561" s="27">
        <f>IF($O561&gt;=GV$1,$S561,0)</f>
        <v>0</v>
      </c>
      <c r="GW561" s="27">
        <f>IF($O561&gt;=GW$1,$S561,0)</f>
        <v>0</v>
      </c>
      <c r="GX561" s="27">
        <f>IF($O561&gt;=GX$1,$S561,0)</f>
        <v>0</v>
      </c>
      <c r="GY561" s="27">
        <f>IF($O561&gt;=GY$1,$S561,0)</f>
        <v>0</v>
      </c>
      <c r="GZ561" s="27">
        <f>IF($O561&gt;=GZ$1,$S561,0)</f>
        <v>0</v>
      </c>
      <c r="HA561" s="27">
        <f>IF($O561&gt;=HA$1,$S561,0)</f>
        <v>0</v>
      </c>
      <c r="HB561" s="27">
        <f>IF($O561&gt;=HB$1,$S561,0)</f>
        <v>0</v>
      </c>
      <c r="HC561" s="27">
        <f>IF($O561&gt;=HC$1,$S561,0)</f>
        <v>0</v>
      </c>
    </row>
    <row r="562" spans="1:211">
      <c r="A562" s="3">
        <v>63452</v>
      </c>
      <c r="B562" s="3" t="s">
        <v>546</v>
      </c>
      <c r="C562" s="3" t="s">
        <v>525</v>
      </c>
      <c r="D562" s="3">
        <v>55</v>
      </c>
      <c r="E562" s="4">
        <v>34862</v>
      </c>
      <c r="F562" s="5">
        <v>23.038356164383561</v>
      </c>
      <c r="G562" s="3" t="s">
        <v>446</v>
      </c>
      <c r="H562" s="4">
        <v>23120</v>
      </c>
      <c r="I562" s="9" t="s">
        <v>825</v>
      </c>
      <c r="J562" s="5">
        <v>3453.86</v>
      </c>
      <c r="K562" s="31">
        <v>316</v>
      </c>
      <c r="L562" s="32">
        <v>23</v>
      </c>
      <c r="M562" s="33">
        <f>VLOOKUP(L562,FIND,3,TRUE)</f>
        <v>1.3</v>
      </c>
      <c r="N562" s="32">
        <f>IF(L562&gt;30,180,VLOOKUP(L562,TEMPO,2,FALSE))</f>
        <v>138</v>
      </c>
      <c r="O562" s="32">
        <f>IF(R562&gt;0,4,N562)</f>
        <v>138</v>
      </c>
      <c r="P562" s="96">
        <f>J562*M562*L562</f>
        <v>103270.414</v>
      </c>
      <c r="Q562" s="96">
        <f>10934.45*2</f>
        <v>21868.9</v>
      </c>
      <c r="R562" s="96">
        <f>IF(P562&lt;=Q562,P562/4,0)</f>
        <v>0</v>
      </c>
      <c r="S562" s="5">
        <f>IF(P562&gt;=Q562,P562/N562,0)</f>
        <v>748.33633333333341</v>
      </c>
      <c r="T562" s="3"/>
      <c r="U562" s="3">
        <f>IF(T562="",1,0)</f>
        <v>1</v>
      </c>
      <c r="V562" s="3">
        <v>68</v>
      </c>
      <c r="W562" s="5">
        <v>0</v>
      </c>
      <c r="X562" s="5">
        <v>245.73</v>
      </c>
      <c r="Y562" s="5">
        <f>X562*W562</f>
        <v>0</v>
      </c>
      <c r="Z562" s="5">
        <v>400</v>
      </c>
      <c r="AA562" s="5">
        <f>S562+Y562+Z562</f>
        <v>1148.3363333333334</v>
      </c>
      <c r="AB562" s="39">
        <f>(J562/12+J562/12*1.3333333333+450/12+J562/30*6/12+J562)*1.3+Y562+Z562+153.9</f>
        <v>6040.5606888764169</v>
      </c>
      <c r="AC562" s="39" t="s">
        <v>525</v>
      </c>
      <c r="AD562" s="39">
        <f>J562*1.3+400+153.9</f>
        <v>5043.9179999999997</v>
      </c>
      <c r="AE562" s="39">
        <f>SUMIFS('CUSTO MENSAL FUNC NOVO'!H:H,'CUSTO MENSAL FUNC NOVO'!A:A,'VALORES MENSAIS'!AC562)</f>
        <v>3407.2349000000004</v>
      </c>
      <c r="AF562" s="27">
        <f>IF($R562&gt;0,$R562,$S562)+$Y562+$Z562</f>
        <v>1148.3363333333334</v>
      </c>
      <c r="AG562" s="27">
        <f>IF($R562&gt;0,$R562,$S562)+$Y562+$Z562</f>
        <v>1148.3363333333334</v>
      </c>
      <c r="AH562" s="27">
        <f>IF($R562&gt;0,$R562,$S562)+$Y562+$Z562</f>
        <v>1148.3363333333334</v>
      </c>
      <c r="AI562" s="27">
        <f>IF($R562&gt;0,$R562,$S562)+$Y562+$Z562</f>
        <v>1148.3363333333334</v>
      </c>
      <c r="AJ562" s="27">
        <f>IF($O562&gt;=AJ$1,$S562+$Y562+$Z562,$Y562+$Z562)</f>
        <v>1148.3363333333334</v>
      </c>
      <c r="AK562" s="27">
        <f>IF($O562&gt;=AK$1,$S562+$Y562+$Z562,$Y562+$Z562)</f>
        <v>1148.3363333333334</v>
      </c>
      <c r="AL562" s="27">
        <f>IF($O562&gt;=AL$1,$S562+$Y562+$Z562,$Y562+$Z562)</f>
        <v>1148.3363333333334</v>
      </c>
      <c r="AM562" s="27">
        <f>IF($O562&gt;=AM$1,$S562+$Y562+$Z562,$Y562+$Z562)</f>
        <v>1148.3363333333334</v>
      </c>
      <c r="AN562" s="27">
        <f>IF($O562&gt;=AN$1,$S562+$Y562+$Z562,$Y562+$Z562)</f>
        <v>1148.3363333333334</v>
      </c>
      <c r="AO562" s="27">
        <f>IF($O562&gt;=AO$1,$S562+$Y562+$Z562,$Y562+$Z562)</f>
        <v>1148.3363333333334</v>
      </c>
      <c r="AP562" s="27">
        <f>IF($O562&gt;=AP$1,$S562+$Y562+$Z562,$Y562+$Z562)</f>
        <v>1148.3363333333334</v>
      </c>
      <c r="AQ562" s="27">
        <f>IF($O562&gt;=AQ$1,$S562+$Y562+$Z562,$Y562+$Z562)</f>
        <v>1148.3363333333334</v>
      </c>
      <c r="AR562" s="27">
        <f>IF($O562&gt;=AR$1,$S562+$Y562+$Z562,$Y562+$Z562)</f>
        <v>1148.3363333333334</v>
      </c>
      <c r="AS562" s="27">
        <f>IF($O562&gt;=AS$1,$S562+$Y562+$Z562,$Y562+$Z562)</f>
        <v>1148.3363333333334</v>
      </c>
      <c r="AT562" s="27">
        <f>IF($O562&gt;=AT$1,$S562+$Y562+$Z562,$Y562+$Z562)</f>
        <v>1148.3363333333334</v>
      </c>
      <c r="AU562" s="27">
        <f>IF($O562&gt;=AU$1,$S562+$Y562+$Z562,$Y562+$Z562)</f>
        <v>1148.3363333333334</v>
      </c>
      <c r="AV562" s="27">
        <f>IF($O562&gt;=AV$1,$S562+$Y562+$Z562,$Y562+$Z562)</f>
        <v>1148.3363333333334</v>
      </c>
      <c r="AW562" s="27">
        <f>IF($O562&gt;=AW$1,$S562+$Y562+$Z562,$Y562+$Z562)</f>
        <v>1148.3363333333334</v>
      </c>
      <c r="AX562" s="27">
        <f>IF($O562&gt;=AX$1,$S562+$Y562+$Z562,$Y562+$Z562)</f>
        <v>1148.3363333333334</v>
      </c>
      <c r="AY562" s="27">
        <f>IF($O562&gt;=AY$1,$S562+$Y562+$Z562,$Y562+$Z562)</f>
        <v>1148.3363333333334</v>
      </c>
      <c r="AZ562" s="27">
        <f>IF($O562&gt;=AZ$1,$S562+$Y562+$Z562,$Y562+$Z562)</f>
        <v>1148.3363333333334</v>
      </c>
      <c r="BA562" s="27">
        <f>IF($O562&gt;=BA$1,$S562+$Y562+$Z562,$Y562+$Z562)</f>
        <v>1148.3363333333334</v>
      </c>
      <c r="BB562" s="27">
        <f>IF($O562&gt;=BB$1,$S562+$Y562+$Z562,$Y562+$Z562)</f>
        <v>1148.3363333333334</v>
      </c>
      <c r="BC562" s="27">
        <f>IF($O562&gt;=BC$1,$S562+$Y562+$Z562,$Y562+$Z562)</f>
        <v>1148.3363333333334</v>
      </c>
      <c r="BD562" s="27">
        <f>IF($O562&gt;=BD$1,$S562+$Y562+$Z562,$Y562+$Z562)</f>
        <v>1148.3363333333334</v>
      </c>
      <c r="BE562" s="27">
        <f>IF($O562&gt;=BE$1,$S562+$Y562+$Z562,$Y562+$Z562)</f>
        <v>1148.3363333333334</v>
      </c>
      <c r="BF562" s="27">
        <f>IF($O562&gt;=BF$1,$S562+$Y562+$Z562,$Y562+$Z562)</f>
        <v>1148.3363333333334</v>
      </c>
      <c r="BG562" s="27">
        <f>IF($O562&gt;=BG$1,$S562+$Y562+$Z562,$Y562+$Z562)</f>
        <v>1148.3363333333334</v>
      </c>
      <c r="BH562" s="27">
        <f>IF($O562&gt;=BH$1,$S562+$Y562+$Z562,$Y562+$Z562)</f>
        <v>1148.3363333333334</v>
      </c>
      <c r="BI562" s="27">
        <f>IF($O562&gt;=BI$1,$S562+$Y562+$Z562,$Y562+$Z562)</f>
        <v>1148.3363333333334</v>
      </c>
      <c r="BJ562" s="27">
        <f>IF($O562&gt;=BJ$1,$S562+$Y562+$Z562,$Y562+$Z562)</f>
        <v>1148.3363333333334</v>
      </c>
      <c r="BK562" s="27">
        <f>IF($O562&gt;=BK$1,$S562+$Y562+$Z562,$Y562+$Z562)</f>
        <v>1148.3363333333334</v>
      </c>
      <c r="BL562" s="27">
        <f>IF($O562&gt;=BL$1,$S562+$Y562+$Z562,$Y562+$Z562)</f>
        <v>1148.3363333333334</v>
      </c>
      <c r="BM562" s="27">
        <f>IF($O562&gt;=BM$1,$S562+$Y562+$Z562,$Y562+$Z562)</f>
        <v>1148.3363333333334</v>
      </c>
      <c r="BN562" s="27">
        <f>IF($O562&gt;=BN$1,$S562+$Y562+$Z562,$Y562+$Z562)</f>
        <v>1148.3363333333334</v>
      </c>
      <c r="BO562" s="27">
        <f>IF($O562&gt;=BO$1,$S562+$Y562+$Z562,$Y562+$Z562)</f>
        <v>1148.3363333333334</v>
      </c>
      <c r="BP562" s="27">
        <f>IF($O562&gt;=BP$1,$S562+$Y562+$Z562,$Y562+$Z562)</f>
        <v>1148.3363333333334</v>
      </c>
      <c r="BQ562" s="27">
        <f>IF($O562&gt;=BQ$1,$S562+$Y562+$Z562,$Y562+$Z562)</f>
        <v>1148.3363333333334</v>
      </c>
      <c r="BR562" s="27">
        <f>IF($O562&gt;=BR$1,$S562+$Y562+$Z562,$Y562+$Z562)</f>
        <v>1148.3363333333334</v>
      </c>
      <c r="BS562" s="27">
        <f>IF($O562&gt;=BS$1,$S562+$Y562+$Z562,$Y562+$Z562)</f>
        <v>1148.3363333333334</v>
      </c>
      <c r="BT562" s="27">
        <f>IF($O562&gt;=BT$1,$S562+$Y562+$Z562,$Y562+$Z562)</f>
        <v>1148.3363333333334</v>
      </c>
      <c r="BU562" s="27">
        <f>IF($O562&gt;=BU$1,$S562+$Y562+$Z562,$Y562+$Z562)</f>
        <v>1148.3363333333334</v>
      </c>
      <c r="BV562" s="27">
        <f>IF($O562&gt;=BV$1,$S562+$Y562+$Z562,$Y562+$Z562)</f>
        <v>1148.3363333333334</v>
      </c>
      <c r="BW562" s="27">
        <f>IF($O562&gt;=BW$1,$S562+$Y562+$Z562,$Y562+$Z562)</f>
        <v>1148.3363333333334</v>
      </c>
      <c r="BX562" s="27">
        <f>IF($O562&gt;=BX$1,$S562+$Y562+$Z562,$Y562+$Z562)</f>
        <v>1148.3363333333334</v>
      </c>
      <c r="BY562" s="27">
        <f>IF($O562&gt;=BY$1,$S562+$Y562+$Z562,$Y562+$Z562)</f>
        <v>1148.3363333333334</v>
      </c>
      <c r="BZ562" s="27">
        <f>IF($O562&gt;=BZ$1,$S562+$Y562+$Z562,$Y562+$Z562)</f>
        <v>1148.3363333333334</v>
      </c>
      <c r="CA562" s="27">
        <f>IF($O562&gt;=CA$1,$S562+$Y562+$Z562,$Y562+$Z562)</f>
        <v>1148.3363333333334</v>
      </c>
      <c r="CB562" s="27">
        <f>IF($O562&gt;=CB$1,$S562+$Y562+$Z562,$Y562+$Z562)</f>
        <v>1148.3363333333334</v>
      </c>
      <c r="CC562" s="27">
        <f>IF($O562&gt;=CC$1,$S562+$Y562+$Z562,$Y562+$Z562)</f>
        <v>1148.3363333333334</v>
      </c>
      <c r="CD562" s="27">
        <f>IF($O562&gt;=CD$1,$S562+$Y562+$Z562,$Y562+$Z562)</f>
        <v>1148.3363333333334</v>
      </c>
      <c r="CE562" s="27">
        <f>IF($O562&gt;=CE$1,$S562+$Y562+$Z562,$Y562+$Z562)</f>
        <v>1148.3363333333334</v>
      </c>
      <c r="CF562" s="27">
        <f>IF($O562&gt;=CF$1,$S562+$Y562+$Z562,$Y562+$Z562)</f>
        <v>1148.3363333333334</v>
      </c>
      <c r="CG562" s="27">
        <f>IF($O562&gt;=CG$1,$S562+$Y562+$Z562,$Y562+$Z562)</f>
        <v>1148.3363333333334</v>
      </c>
      <c r="CH562" s="27">
        <f>IF($O562&gt;=CH$1,$S562+$Y562+$Z562,$Y562+$Z562)</f>
        <v>1148.3363333333334</v>
      </c>
      <c r="CI562" s="27">
        <f>IF($O562&gt;=CI$1,$S562+$Y562+$Z562,$Y562+$Z562)</f>
        <v>1148.3363333333334</v>
      </c>
      <c r="CJ562" s="27">
        <f>IF($O562&gt;=CJ$1,$S562+$Y562+$Z562,$Y562+$Z562)</f>
        <v>1148.3363333333334</v>
      </c>
      <c r="CK562" s="27">
        <f>IF($O562&gt;=CK$1,$S562+$Y562+$Z562,$Y562+$Z562)</f>
        <v>1148.3363333333334</v>
      </c>
      <c r="CL562" s="27">
        <f>IF($O562&gt;=CL$1,$S562+$Y562+$Z562,$Y562+$Z562)</f>
        <v>1148.3363333333334</v>
      </c>
      <c r="CM562" s="27">
        <f>IF($O562&gt;=CM$1,$S562+$Y562+$Z562,$Y562+$Z562)</f>
        <v>1148.3363333333334</v>
      </c>
      <c r="CN562" s="27">
        <f>IF($O562&gt;=CN$1,$S562+$Y562,$Y562)</f>
        <v>748.33633333333341</v>
      </c>
      <c r="CO562" s="27">
        <f>IF($O562&gt;=CO$1,$S562+$Y562,$Y562)</f>
        <v>748.33633333333341</v>
      </c>
      <c r="CP562" s="27">
        <f>IF($O562&gt;=CP$1,$S562+$Y562,$Y562)</f>
        <v>748.33633333333341</v>
      </c>
      <c r="CQ562" s="27">
        <f>IF($O562&gt;=CQ$1,$S562+$Y562,$Y562)</f>
        <v>748.33633333333341</v>
      </c>
      <c r="CR562" s="27">
        <f>IF($O562&gt;=CR$1,$S562+$Y562,$Y562)</f>
        <v>748.33633333333341</v>
      </c>
      <c r="CS562" s="27">
        <f>IF($O562&gt;=CS$1,$S562+$Y562,$Y562)</f>
        <v>748.33633333333341</v>
      </c>
      <c r="CT562" s="27">
        <f>IF($O562&gt;=CT$1,$S562+$Y562,$Y562)</f>
        <v>748.33633333333341</v>
      </c>
      <c r="CU562" s="27">
        <f>IF($O562&gt;=CU$1,$S562+$Y562,$Y562)</f>
        <v>748.33633333333341</v>
      </c>
      <c r="CV562" s="27">
        <f>IF($O562&gt;=CV$1,$S562+$Y562,$Y562)</f>
        <v>748.33633333333341</v>
      </c>
      <c r="CW562" s="27">
        <f>IF($O562&gt;=CW$1,$S562+$Y562,$Y562)</f>
        <v>748.33633333333341</v>
      </c>
      <c r="CX562" s="27">
        <f>IF($O562&gt;=CX$1,$S562+$Y562,$Y562)</f>
        <v>748.33633333333341</v>
      </c>
      <c r="CY562" s="27">
        <f>IF($O562&gt;=CY$1,$S562+$Y562,$Y562)</f>
        <v>748.33633333333341</v>
      </c>
      <c r="CZ562" s="27">
        <f>IF($O562&gt;=CZ$1,$S562+$Y562,$Y562)</f>
        <v>748.33633333333341</v>
      </c>
      <c r="DA562" s="27">
        <f>IF($O562&gt;=DA$1,$S562+$Y562,$Y562)</f>
        <v>748.33633333333341</v>
      </c>
      <c r="DB562" s="27">
        <f>IF($O562&gt;=DB$1,$S562+$Y562,$Y562)</f>
        <v>748.33633333333341</v>
      </c>
      <c r="DC562" s="27">
        <f>IF($O562&gt;=DC$1,$S562+$Y562,$Y562)</f>
        <v>748.33633333333341</v>
      </c>
      <c r="DD562" s="27">
        <f>IF($O562&gt;=DD$1,$S562+$Y562,$Y562)</f>
        <v>748.33633333333341</v>
      </c>
      <c r="DE562" s="27">
        <f>IF($O562&gt;=DE$1,$S562+$Y562,$Y562)</f>
        <v>748.33633333333341</v>
      </c>
      <c r="DF562" s="27">
        <f>IF($O562&gt;=DF$1,$S562+$Y562,$Y562)</f>
        <v>748.33633333333341</v>
      </c>
      <c r="DG562" s="27">
        <f>IF($O562&gt;=DG$1,$S562+$Y562,$Y562)</f>
        <v>748.33633333333341</v>
      </c>
      <c r="DH562" s="27">
        <f>IF($O562&gt;=DH$1,$S562+$Y562,$Y562)</f>
        <v>748.33633333333341</v>
      </c>
      <c r="DI562" s="27">
        <f>IF($O562&gt;=DI$1,$S562+$Y562,$Y562)</f>
        <v>748.33633333333341</v>
      </c>
      <c r="DJ562" s="27">
        <f>IF($O562&gt;=DJ$1,$S562+$Y562,$Y562)</f>
        <v>748.33633333333341</v>
      </c>
      <c r="DK562" s="27">
        <f>IF($O562&gt;=DK$1,$S562+$Y562,$Y562)</f>
        <v>748.33633333333341</v>
      </c>
      <c r="DL562" s="27">
        <f>IF($O562&gt;=DL$1,$S562+$Y562,$Y562)</f>
        <v>748.33633333333341</v>
      </c>
      <c r="DM562" s="27">
        <f>IF($O562&gt;=DM$1,$S562+$Y562,$Y562)</f>
        <v>748.33633333333341</v>
      </c>
      <c r="DN562" s="27">
        <f>IF($O562&gt;=DN$1,$S562+$Y562,$Y562)</f>
        <v>748.33633333333341</v>
      </c>
      <c r="DO562" s="27">
        <f>IF($O562&gt;=DO$1,$S562+$Y562,$Y562)</f>
        <v>748.33633333333341</v>
      </c>
      <c r="DP562" s="27">
        <f>IF($O562&gt;=DP$1,$S562+$Y562,$Y562)</f>
        <v>748.33633333333341</v>
      </c>
      <c r="DQ562" s="27">
        <f>IF($O562&gt;=DQ$1,$S562+$Y562,$Y562)</f>
        <v>748.33633333333341</v>
      </c>
      <c r="DR562" s="27">
        <f>IF($O562&gt;=DR$1,$S562+$Y562,$Y562)</f>
        <v>748.33633333333341</v>
      </c>
      <c r="DS562" s="27">
        <f>IF($O562&gt;=DS$1,$S562+$Y562,$Y562)</f>
        <v>748.33633333333341</v>
      </c>
      <c r="DT562" s="27">
        <f>IF($O562&gt;=DT$1,$S562+$Y562,$Y562)</f>
        <v>748.33633333333341</v>
      </c>
      <c r="DU562" s="27">
        <f>IF($O562&gt;=DU$1,$S562+$Y562,$Y562)</f>
        <v>748.33633333333341</v>
      </c>
      <c r="DV562" s="27">
        <f>IF($O562&gt;=DV$1,$S562+$Y562,$Y562)</f>
        <v>748.33633333333341</v>
      </c>
      <c r="DW562" s="27">
        <f>IF($O562&gt;=DW$1,$S562+$Y562,$Y562)</f>
        <v>748.33633333333341</v>
      </c>
      <c r="DX562" s="27">
        <f>IF($O562&gt;=DX$1,$S562+$Y562,$Y562)</f>
        <v>748.33633333333341</v>
      </c>
      <c r="DY562" s="27">
        <f>IF($O562&gt;=DY$1,$S562+$Y562,$Y562)</f>
        <v>748.33633333333341</v>
      </c>
      <c r="DZ562" s="27">
        <f>IF($O562&gt;=DZ$1,$S562+$Y562,$Y562)</f>
        <v>748.33633333333341</v>
      </c>
      <c r="EA562" s="27">
        <f>IF($O562&gt;=EA$1,$S562+$Y562,$Y562)</f>
        <v>748.33633333333341</v>
      </c>
      <c r="EB562" s="27">
        <f>IF($O562&gt;=EB$1,$S562+$Y562,$Y562)</f>
        <v>748.33633333333341</v>
      </c>
      <c r="EC562" s="27">
        <f>IF($O562&gt;=EC$1,$S562+$Y562,$Y562)</f>
        <v>748.33633333333341</v>
      </c>
      <c r="ED562" s="27">
        <f>IF($O562&gt;=ED$1,$S562+$Y562,$Y562)</f>
        <v>748.33633333333341</v>
      </c>
      <c r="EE562" s="27">
        <f>IF($O562&gt;=EE$1,$S562+$Y562,$Y562)</f>
        <v>748.33633333333341</v>
      </c>
      <c r="EF562" s="27">
        <f>IF($O562&gt;=EF$1,$S562+$Y562,$Y562)</f>
        <v>748.33633333333341</v>
      </c>
      <c r="EG562" s="27">
        <f>IF($O562&gt;=EG$1,$S562+$Y562,$Y562)</f>
        <v>748.33633333333341</v>
      </c>
      <c r="EH562" s="27">
        <f>IF($O562&gt;=EH$1,$S562+$Y562,$Y562)</f>
        <v>748.33633333333341</v>
      </c>
      <c r="EI562" s="27">
        <f>IF($O562&gt;=EI$1,$S562+$Y562,$Y562)</f>
        <v>748.33633333333341</v>
      </c>
      <c r="EJ562" s="27">
        <f>IF($O562&gt;=EJ$1,$S562+$Y562,$Y562)</f>
        <v>748.33633333333341</v>
      </c>
      <c r="EK562" s="27">
        <f>IF($O562&gt;=EK$1,$S562+$Y562,$Y562)</f>
        <v>748.33633333333341</v>
      </c>
      <c r="EL562" s="27">
        <f>IF($O562&gt;=EL$1,$S562+$Y562,$Y562)</f>
        <v>748.33633333333341</v>
      </c>
      <c r="EM562" s="27">
        <f>IF($O562&gt;=EM$1,$S562+$Y562,$Y562)</f>
        <v>748.33633333333341</v>
      </c>
      <c r="EN562" s="27">
        <f>IF($O562&gt;=EN$1,$S562+$Y562,$Y562)</f>
        <v>748.33633333333341</v>
      </c>
      <c r="EO562" s="27">
        <f>IF($O562&gt;=EO$1,$S562+$Y562,$Y562)</f>
        <v>748.33633333333341</v>
      </c>
      <c r="EP562" s="27">
        <f>IF($O562&gt;=EP$1,$S562+$Y562,$Y562)</f>
        <v>748.33633333333341</v>
      </c>
      <c r="EQ562" s="27">
        <f>IF($O562&gt;=EQ$1,$S562+$Y562,$Y562)</f>
        <v>748.33633333333341</v>
      </c>
      <c r="ER562" s="27">
        <f>IF($O562&gt;=ER$1,$S562+$Y562,$Y562)</f>
        <v>748.33633333333341</v>
      </c>
      <c r="ES562" s="27">
        <f>IF($O562&gt;=ES$1,$S562+$Y562,$Y562)</f>
        <v>748.33633333333341</v>
      </c>
      <c r="ET562" s="27">
        <f>IF($O562&gt;=ET$1,$S562+$Y562,$Y562)</f>
        <v>748.33633333333341</v>
      </c>
      <c r="EU562" s="27">
        <f>IF($O562&gt;=EU$1,$S562+$Y562,$Y562)</f>
        <v>748.33633333333341</v>
      </c>
      <c r="EV562" s="27">
        <f>IF($O562&gt;=EV$1,$S562,0)</f>
        <v>748.33633333333341</v>
      </c>
      <c r="EW562" s="27">
        <f>IF($O562&gt;=EW$1,$S562,0)</f>
        <v>748.33633333333341</v>
      </c>
      <c r="EX562" s="27">
        <f>IF($O562&gt;=EX$1,$S562,0)</f>
        <v>748.33633333333341</v>
      </c>
      <c r="EY562" s="27">
        <f>IF($O562&gt;=EY$1,$S562,0)</f>
        <v>748.33633333333341</v>
      </c>
      <c r="EZ562" s="27">
        <f>IF($O562&gt;=EZ$1,$S562,0)</f>
        <v>748.33633333333341</v>
      </c>
      <c r="FA562" s="27">
        <f>IF($O562&gt;=FA$1,$S562,0)</f>
        <v>748.33633333333341</v>
      </c>
      <c r="FB562" s="27">
        <f>IF($O562&gt;=FB$1,$S562,0)</f>
        <v>748.33633333333341</v>
      </c>
      <c r="FC562" s="27">
        <f>IF($O562&gt;=FC$1,$S562,0)</f>
        <v>748.33633333333341</v>
      </c>
      <c r="FD562" s="27">
        <f>IF($O562&gt;=FD$1,$S562,0)</f>
        <v>748.33633333333341</v>
      </c>
      <c r="FE562" s="27">
        <f>IF($O562&gt;=FE$1,$S562,0)</f>
        <v>748.33633333333341</v>
      </c>
      <c r="FF562" s="27">
        <f>IF($O562&gt;=FF$1,$S562,0)</f>
        <v>748.33633333333341</v>
      </c>
      <c r="FG562" s="27">
        <f>IF($O562&gt;=FG$1,$S562,0)</f>
        <v>748.33633333333341</v>
      </c>
      <c r="FH562" s="27">
        <f>IF($O562&gt;=FH$1,$S562,0)</f>
        <v>748.33633333333341</v>
      </c>
      <c r="FI562" s="27">
        <f>IF($O562&gt;=FI$1,$S562,0)</f>
        <v>748.33633333333341</v>
      </c>
      <c r="FJ562" s="27">
        <f>IF($O562&gt;=FJ$1,$S562,0)</f>
        <v>748.33633333333341</v>
      </c>
      <c r="FK562" s="27">
        <f>IF($O562&gt;=FK$1,$S562,0)</f>
        <v>748.33633333333341</v>
      </c>
      <c r="FL562" s="27">
        <f>IF($O562&gt;=FL$1,$S562,0)</f>
        <v>748.33633333333341</v>
      </c>
      <c r="FM562" s="27">
        <f>IF($O562&gt;=FM$1,$S562,0)</f>
        <v>748.33633333333341</v>
      </c>
      <c r="FN562" s="27">
        <f>IF($O562&gt;=FN$1,$S562,0)</f>
        <v>0</v>
      </c>
      <c r="FO562" s="27">
        <f>IF($O562&gt;=FO$1,$S562,0)</f>
        <v>0</v>
      </c>
      <c r="FP562" s="27">
        <f>IF($O562&gt;=FP$1,$S562,0)</f>
        <v>0</v>
      </c>
      <c r="FQ562" s="27">
        <f>IF($O562&gt;=FQ$1,$S562,0)</f>
        <v>0</v>
      </c>
      <c r="FR562" s="27">
        <f>IF($O562&gt;=FR$1,$S562,0)</f>
        <v>0</v>
      </c>
      <c r="FS562" s="27">
        <f>IF($O562&gt;=FS$1,$S562,0)</f>
        <v>0</v>
      </c>
      <c r="FT562" s="27">
        <f>IF($O562&gt;=FT$1,$S562,0)</f>
        <v>0</v>
      </c>
      <c r="FU562" s="27">
        <f>IF($O562&gt;=FU$1,$S562,0)</f>
        <v>0</v>
      </c>
      <c r="FV562" s="27">
        <f>IF($O562&gt;=FV$1,$S562,0)</f>
        <v>0</v>
      </c>
      <c r="FW562" s="27">
        <f>IF($O562&gt;=FW$1,$S562,0)</f>
        <v>0</v>
      </c>
      <c r="FX562" s="27">
        <f>IF($O562&gt;=FX$1,$S562,0)</f>
        <v>0</v>
      </c>
      <c r="FY562" s="27">
        <f>IF($O562&gt;=FY$1,$S562,0)</f>
        <v>0</v>
      </c>
      <c r="FZ562" s="27">
        <f>IF($O562&gt;=FZ$1,$S562,0)</f>
        <v>0</v>
      </c>
      <c r="GA562" s="27">
        <f>IF($O562&gt;=GA$1,$S562,0)</f>
        <v>0</v>
      </c>
      <c r="GB562" s="27">
        <f>IF($O562&gt;=GB$1,$S562,0)</f>
        <v>0</v>
      </c>
      <c r="GC562" s="27">
        <f>IF($O562&gt;=GC$1,$S562,0)</f>
        <v>0</v>
      </c>
      <c r="GD562" s="27">
        <f>IF($O562&gt;=GD$1,$S562,0)</f>
        <v>0</v>
      </c>
      <c r="GE562" s="27">
        <f>IF($O562&gt;=GE$1,$S562,0)</f>
        <v>0</v>
      </c>
      <c r="GF562" s="27">
        <f>IF($O562&gt;=GF$1,$S562,0)</f>
        <v>0</v>
      </c>
      <c r="GG562" s="27">
        <f>IF($O562&gt;=GG$1,$S562,0)</f>
        <v>0</v>
      </c>
      <c r="GH562" s="27">
        <f>IF($O562&gt;=GH$1,$S562,0)</f>
        <v>0</v>
      </c>
      <c r="GI562" s="27">
        <f>IF($O562&gt;=GI$1,$S562,0)</f>
        <v>0</v>
      </c>
      <c r="GJ562" s="27">
        <f>IF($O562&gt;=GJ$1,$S562,0)</f>
        <v>0</v>
      </c>
      <c r="GK562" s="27">
        <f>IF($O562&gt;=GK$1,$S562,0)</f>
        <v>0</v>
      </c>
      <c r="GL562" s="27">
        <f>IF($O562&gt;=GL$1,$S562,0)</f>
        <v>0</v>
      </c>
      <c r="GM562" s="27">
        <f>IF($O562&gt;=GM$1,$S562,0)</f>
        <v>0</v>
      </c>
      <c r="GN562" s="27">
        <f>IF($O562&gt;=GN$1,$S562,0)</f>
        <v>0</v>
      </c>
      <c r="GO562" s="27">
        <f>IF($O562&gt;=GO$1,$S562,0)</f>
        <v>0</v>
      </c>
      <c r="GP562" s="27">
        <f>IF($O562&gt;=GP$1,$S562,0)</f>
        <v>0</v>
      </c>
      <c r="GQ562" s="27">
        <f>IF($O562&gt;=GQ$1,$S562,0)</f>
        <v>0</v>
      </c>
      <c r="GR562" s="27">
        <f>IF($O562&gt;=GR$1,$S562,0)</f>
        <v>0</v>
      </c>
      <c r="GS562" s="27">
        <f>IF($O562&gt;=GS$1,$S562,0)</f>
        <v>0</v>
      </c>
      <c r="GT562" s="27">
        <f>IF($O562&gt;=GT$1,$S562,0)</f>
        <v>0</v>
      </c>
      <c r="GU562" s="27">
        <f>IF($O562&gt;=GU$1,$S562,0)</f>
        <v>0</v>
      </c>
      <c r="GV562" s="27">
        <f>IF($O562&gt;=GV$1,$S562,0)</f>
        <v>0</v>
      </c>
      <c r="GW562" s="27">
        <f>IF($O562&gt;=GW$1,$S562,0)</f>
        <v>0</v>
      </c>
      <c r="GX562" s="27">
        <f>IF($O562&gt;=GX$1,$S562,0)</f>
        <v>0</v>
      </c>
      <c r="GY562" s="27">
        <f>IF($O562&gt;=GY$1,$S562,0)</f>
        <v>0</v>
      </c>
      <c r="GZ562" s="27">
        <f>IF($O562&gt;=GZ$1,$S562,0)</f>
        <v>0</v>
      </c>
      <c r="HA562" s="27">
        <f>IF($O562&gt;=HA$1,$S562,0)</f>
        <v>0</v>
      </c>
      <c r="HB562" s="27">
        <f>IF($O562&gt;=HB$1,$S562,0)</f>
        <v>0</v>
      </c>
      <c r="HC562" s="27">
        <f>IF($O562&gt;=HC$1,$S562,0)</f>
        <v>0</v>
      </c>
    </row>
    <row r="563" spans="1:211">
      <c r="A563" s="3">
        <v>85952</v>
      </c>
      <c r="B563" s="3" t="s">
        <v>504</v>
      </c>
      <c r="C563" s="3" t="s">
        <v>450</v>
      </c>
      <c r="D563" s="3">
        <v>52</v>
      </c>
      <c r="E563" s="4">
        <v>36780</v>
      </c>
      <c r="F563" s="5">
        <v>17.783561643835615</v>
      </c>
      <c r="G563" s="3" t="s">
        <v>446</v>
      </c>
      <c r="H563" s="4">
        <v>24205</v>
      </c>
      <c r="I563" s="9" t="s">
        <v>825</v>
      </c>
      <c r="J563" s="5">
        <v>3641.75</v>
      </c>
      <c r="K563" s="31">
        <v>316</v>
      </c>
      <c r="L563" s="32">
        <v>18</v>
      </c>
      <c r="M563" s="33">
        <f>VLOOKUP(L563,FIND,3,TRUE)</f>
        <v>1.2</v>
      </c>
      <c r="N563" s="32">
        <f>IF(L563&gt;30,180,VLOOKUP(L563,TEMPO,2,FALSE))</f>
        <v>108</v>
      </c>
      <c r="O563" s="32">
        <f>IF(R563&gt;0,4,N563)</f>
        <v>108</v>
      </c>
      <c r="P563" s="96">
        <f>J563*M563*L563</f>
        <v>78661.799999999988</v>
      </c>
      <c r="Q563" s="96">
        <f>10934.45*2</f>
        <v>21868.9</v>
      </c>
      <c r="R563" s="96">
        <f>IF(P563&lt;=Q563,P563/4,0)</f>
        <v>0</v>
      </c>
      <c r="S563" s="5">
        <f>IF(P563&gt;=Q563,P563/N563,0)</f>
        <v>728.34999999999991</v>
      </c>
      <c r="T563" s="3"/>
      <c r="U563" s="3">
        <f>IF(T563="",1,0)</f>
        <v>1</v>
      </c>
      <c r="V563" s="3">
        <v>87</v>
      </c>
      <c r="W563" s="5">
        <v>0</v>
      </c>
      <c r="X563" s="5">
        <v>203.3</v>
      </c>
      <c r="Y563" s="5">
        <f>X563*W563</f>
        <v>0</v>
      </c>
      <c r="Z563" s="5">
        <v>400</v>
      </c>
      <c r="AA563" s="5">
        <f>S563+Y563+Z563</f>
        <v>1128.3499999999999</v>
      </c>
      <c r="AB563" s="39">
        <f>(J563/12+J563/12*1.3333333333+450/12+J563/30*6/12+J563)*1.3+Y563+Z563+153.9</f>
        <v>6336.3830555424038</v>
      </c>
      <c r="AC563" s="39" t="s">
        <v>450</v>
      </c>
      <c r="AD563" s="39">
        <f>J563*1.3+400+153.9</f>
        <v>5288.1750000000002</v>
      </c>
      <c r="AE563" s="39">
        <f>SUMIFS('CUSTO MENSAL FUNC NOVO'!H:H,'CUSTO MENSAL FUNC NOVO'!A:A,'VALORES MENSAIS'!AC563)</f>
        <v>3296.25</v>
      </c>
      <c r="AF563" s="27">
        <f>IF($R563&gt;0,$R563,$S563)+$Y563+$Z563</f>
        <v>1128.3499999999999</v>
      </c>
      <c r="AG563" s="27">
        <f>IF($R563&gt;0,$R563,$S563)+$Y563+$Z563</f>
        <v>1128.3499999999999</v>
      </c>
      <c r="AH563" s="27">
        <f>IF($R563&gt;0,$R563,$S563)+$Y563+$Z563</f>
        <v>1128.3499999999999</v>
      </c>
      <c r="AI563" s="27">
        <f>IF($R563&gt;0,$R563,$S563)+$Y563+$Z563</f>
        <v>1128.3499999999999</v>
      </c>
      <c r="AJ563" s="27">
        <f>IF($O563&gt;=AJ$1,$S563+$Y563+$Z563,$Y563+$Z563)</f>
        <v>1128.3499999999999</v>
      </c>
      <c r="AK563" s="27">
        <f>IF($O563&gt;=AK$1,$S563+$Y563+$Z563,$Y563+$Z563)</f>
        <v>1128.3499999999999</v>
      </c>
      <c r="AL563" s="27">
        <f>IF($O563&gt;=AL$1,$S563+$Y563+$Z563,$Y563+$Z563)</f>
        <v>1128.3499999999999</v>
      </c>
      <c r="AM563" s="27">
        <f>IF($O563&gt;=AM$1,$S563+$Y563+$Z563,$Y563+$Z563)</f>
        <v>1128.3499999999999</v>
      </c>
      <c r="AN563" s="27">
        <f>IF($O563&gt;=AN$1,$S563+$Y563+$Z563,$Y563+$Z563)</f>
        <v>1128.3499999999999</v>
      </c>
      <c r="AO563" s="27">
        <f>IF($O563&gt;=AO$1,$S563+$Y563+$Z563,$Y563+$Z563)</f>
        <v>1128.3499999999999</v>
      </c>
      <c r="AP563" s="27">
        <f>IF($O563&gt;=AP$1,$S563+$Y563+$Z563,$Y563+$Z563)</f>
        <v>1128.3499999999999</v>
      </c>
      <c r="AQ563" s="27">
        <f>IF($O563&gt;=AQ$1,$S563+$Y563+$Z563,$Y563+$Z563)</f>
        <v>1128.3499999999999</v>
      </c>
      <c r="AR563" s="27">
        <f>IF($O563&gt;=AR$1,$S563+$Y563+$Z563,$Y563+$Z563)</f>
        <v>1128.3499999999999</v>
      </c>
      <c r="AS563" s="27">
        <f>IF($O563&gt;=AS$1,$S563+$Y563+$Z563,$Y563+$Z563)</f>
        <v>1128.3499999999999</v>
      </c>
      <c r="AT563" s="27">
        <f>IF($O563&gt;=AT$1,$S563+$Y563+$Z563,$Y563+$Z563)</f>
        <v>1128.3499999999999</v>
      </c>
      <c r="AU563" s="27">
        <f>IF($O563&gt;=AU$1,$S563+$Y563+$Z563,$Y563+$Z563)</f>
        <v>1128.3499999999999</v>
      </c>
      <c r="AV563" s="27">
        <f>IF($O563&gt;=AV$1,$S563+$Y563+$Z563,$Y563+$Z563)</f>
        <v>1128.3499999999999</v>
      </c>
      <c r="AW563" s="27">
        <f>IF($O563&gt;=AW$1,$S563+$Y563+$Z563,$Y563+$Z563)</f>
        <v>1128.3499999999999</v>
      </c>
      <c r="AX563" s="27">
        <f>IF($O563&gt;=AX$1,$S563+$Y563+$Z563,$Y563+$Z563)</f>
        <v>1128.3499999999999</v>
      </c>
      <c r="AY563" s="27">
        <f>IF($O563&gt;=AY$1,$S563+$Y563+$Z563,$Y563+$Z563)</f>
        <v>1128.3499999999999</v>
      </c>
      <c r="AZ563" s="27">
        <f>IF($O563&gt;=AZ$1,$S563+$Y563+$Z563,$Y563+$Z563)</f>
        <v>1128.3499999999999</v>
      </c>
      <c r="BA563" s="27">
        <f>IF($O563&gt;=BA$1,$S563+$Y563+$Z563,$Y563+$Z563)</f>
        <v>1128.3499999999999</v>
      </c>
      <c r="BB563" s="27">
        <f>IF($O563&gt;=BB$1,$S563+$Y563+$Z563,$Y563+$Z563)</f>
        <v>1128.3499999999999</v>
      </c>
      <c r="BC563" s="27">
        <f>IF($O563&gt;=BC$1,$S563+$Y563+$Z563,$Y563+$Z563)</f>
        <v>1128.3499999999999</v>
      </c>
      <c r="BD563" s="27">
        <f>IF($O563&gt;=BD$1,$S563+$Y563+$Z563,$Y563+$Z563)</f>
        <v>1128.3499999999999</v>
      </c>
      <c r="BE563" s="27">
        <f>IF($O563&gt;=BE$1,$S563+$Y563+$Z563,$Y563+$Z563)</f>
        <v>1128.3499999999999</v>
      </c>
      <c r="BF563" s="27">
        <f>IF($O563&gt;=BF$1,$S563+$Y563+$Z563,$Y563+$Z563)</f>
        <v>1128.3499999999999</v>
      </c>
      <c r="BG563" s="27">
        <f>IF($O563&gt;=BG$1,$S563+$Y563+$Z563,$Y563+$Z563)</f>
        <v>1128.3499999999999</v>
      </c>
      <c r="BH563" s="27">
        <f>IF($O563&gt;=BH$1,$S563+$Y563+$Z563,$Y563+$Z563)</f>
        <v>1128.3499999999999</v>
      </c>
      <c r="BI563" s="27">
        <f>IF($O563&gt;=BI$1,$S563+$Y563+$Z563,$Y563+$Z563)</f>
        <v>1128.3499999999999</v>
      </c>
      <c r="BJ563" s="27">
        <f>IF($O563&gt;=BJ$1,$S563+$Y563+$Z563,$Y563+$Z563)</f>
        <v>1128.3499999999999</v>
      </c>
      <c r="BK563" s="27">
        <f>IF($O563&gt;=BK$1,$S563+$Y563+$Z563,$Y563+$Z563)</f>
        <v>1128.3499999999999</v>
      </c>
      <c r="BL563" s="27">
        <f>IF($O563&gt;=BL$1,$S563+$Y563+$Z563,$Y563+$Z563)</f>
        <v>1128.3499999999999</v>
      </c>
      <c r="BM563" s="27">
        <f>IF($O563&gt;=BM$1,$S563+$Y563+$Z563,$Y563+$Z563)</f>
        <v>1128.3499999999999</v>
      </c>
      <c r="BN563" s="27">
        <f>IF($O563&gt;=BN$1,$S563+$Y563+$Z563,$Y563+$Z563)</f>
        <v>1128.3499999999999</v>
      </c>
      <c r="BO563" s="27">
        <f>IF($O563&gt;=BO$1,$S563+$Y563+$Z563,$Y563+$Z563)</f>
        <v>1128.3499999999999</v>
      </c>
      <c r="BP563" s="27">
        <f>IF($O563&gt;=BP$1,$S563+$Y563+$Z563,$Y563+$Z563)</f>
        <v>1128.3499999999999</v>
      </c>
      <c r="BQ563" s="27">
        <f>IF($O563&gt;=BQ$1,$S563+$Y563+$Z563,$Y563+$Z563)</f>
        <v>1128.3499999999999</v>
      </c>
      <c r="BR563" s="27">
        <f>IF($O563&gt;=BR$1,$S563+$Y563+$Z563,$Y563+$Z563)</f>
        <v>1128.3499999999999</v>
      </c>
      <c r="BS563" s="27">
        <f>IF($O563&gt;=BS$1,$S563+$Y563+$Z563,$Y563+$Z563)</f>
        <v>1128.3499999999999</v>
      </c>
      <c r="BT563" s="27">
        <f>IF($O563&gt;=BT$1,$S563+$Y563+$Z563,$Y563+$Z563)</f>
        <v>1128.3499999999999</v>
      </c>
      <c r="BU563" s="27">
        <f>IF($O563&gt;=BU$1,$S563+$Y563+$Z563,$Y563+$Z563)</f>
        <v>1128.3499999999999</v>
      </c>
      <c r="BV563" s="27">
        <f>IF($O563&gt;=BV$1,$S563+$Y563+$Z563,$Y563+$Z563)</f>
        <v>1128.3499999999999</v>
      </c>
      <c r="BW563" s="27">
        <f>IF($O563&gt;=BW$1,$S563+$Y563+$Z563,$Y563+$Z563)</f>
        <v>1128.3499999999999</v>
      </c>
      <c r="BX563" s="27">
        <f>IF($O563&gt;=BX$1,$S563+$Y563+$Z563,$Y563+$Z563)</f>
        <v>1128.3499999999999</v>
      </c>
      <c r="BY563" s="27">
        <f>IF($O563&gt;=BY$1,$S563+$Y563+$Z563,$Y563+$Z563)</f>
        <v>1128.3499999999999</v>
      </c>
      <c r="BZ563" s="27">
        <f>IF($O563&gt;=BZ$1,$S563+$Y563+$Z563,$Y563+$Z563)</f>
        <v>1128.3499999999999</v>
      </c>
      <c r="CA563" s="27">
        <f>IF($O563&gt;=CA$1,$S563+$Y563+$Z563,$Y563+$Z563)</f>
        <v>1128.3499999999999</v>
      </c>
      <c r="CB563" s="27">
        <f>IF($O563&gt;=CB$1,$S563+$Y563+$Z563,$Y563+$Z563)</f>
        <v>1128.3499999999999</v>
      </c>
      <c r="CC563" s="27">
        <f>IF($O563&gt;=CC$1,$S563+$Y563+$Z563,$Y563+$Z563)</f>
        <v>1128.3499999999999</v>
      </c>
      <c r="CD563" s="27">
        <f>IF($O563&gt;=CD$1,$S563+$Y563+$Z563,$Y563+$Z563)</f>
        <v>1128.3499999999999</v>
      </c>
      <c r="CE563" s="27">
        <f>IF($O563&gt;=CE$1,$S563+$Y563+$Z563,$Y563+$Z563)</f>
        <v>1128.3499999999999</v>
      </c>
      <c r="CF563" s="27">
        <f>IF($O563&gt;=CF$1,$S563+$Y563+$Z563,$Y563+$Z563)</f>
        <v>1128.3499999999999</v>
      </c>
      <c r="CG563" s="27">
        <f>IF($O563&gt;=CG$1,$S563+$Y563+$Z563,$Y563+$Z563)</f>
        <v>1128.3499999999999</v>
      </c>
      <c r="CH563" s="27">
        <f>IF($O563&gt;=CH$1,$S563+$Y563+$Z563,$Y563+$Z563)</f>
        <v>1128.3499999999999</v>
      </c>
      <c r="CI563" s="27">
        <f>IF($O563&gt;=CI$1,$S563+$Y563+$Z563,$Y563+$Z563)</f>
        <v>1128.3499999999999</v>
      </c>
      <c r="CJ563" s="27">
        <f>IF($O563&gt;=CJ$1,$S563+$Y563+$Z563,$Y563+$Z563)</f>
        <v>1128.3499999999999</v>
      </c>
      <c r="CK563" s="27">
        <f>IF($O563&gt;=CK$1,$S563+$Y563+$Z563,$Y563+$Z563)</f>
        <v>1128.3499999999999</v>
      </c>
      <c r="CL563" s="27">
        <f>IF($O563&gt;=CL$1,$S563+$Y563+$Z563,$Y563+$Z563)</f>
        <v>1128.3499999999999</v>
      </c>
      <c r="CM563" s="27">
        <f>IF($O563&gt;=CM$1,$S563+$Y563+$Z563,$Y563+$Z563)</f>
        <v>1128.3499999999999</v>
      </c>
      <c r="CN563" s="27">
        <f>IF($O563&gt;=CN$1,$S563+$Y563,$Y563)</f>
        <v>728.34999999999991</v>
      </c>
      <c r="CO563" s="27">
        <f>IF($O563&gt;=CO$1,$S563+$Y563,$Y563)</f>
        <v>728.34999999999991</v>
      </c>
      <c r="CP563" s="27">
        <f>IF($O563&gt;=CP$1,$S563+$Y563,$Y563)</f>
        <v>728.34999999999991</v>
      </c>
      <c r="CQ563" s="27">
        <f>IF($O563&gt;=CQ$1,$S563+$Y563,$Y563)</f>
        <v>728.34999999999991</v>
      </c>
      <c r="CR563" s="27">
        <f>IF($O563&gt;=CR$1,$S563+$Y563,$Y563)</f>
        <v>728.34999999999991</v>
      </c>
      <c r="CS563" s="27">
        <f>IF($O563&gt;=CS$1,$S563+$Y563,$Y563)</f>
        <v>728.34999999999991</v>
      </c>
      <c r="CT563" s="27">
        <f>IF($O563&gt;=CT$1,$S563+$Y563,$Y563)</f>
        <v>728.34999999999991</v>
      </c>
      <c r="CU563" s="27">
        <f>IF($O563&gt;=CU$1,$S563+$Y563,$Y563)</f>
        <v>728.34999999999991</v>
      </c>
      <c r="CV563" s="27">
        <f>IF($O563&gt;=CV$1,$S563+$Y563,$Y563)</f>
        <v>728.34999999999991</v>
      </c>
      <c r="CW563" s="27">
        <f>IF($O563&gt;=CW$1,$S563+$Y563,$Y563)</f>
        <v>728.34999999999991</v>
      </c>
      <c r="CX563" s="27">
        <f>IF($O563&gt;=CX$1,$S563+$Y563,$Y563)</f>
        <v>728.34999999999991</v>
      </c>
      <c r="CY563" s="27">
        <f>IF($O563&gt;=CY$1,$S563+$Y563,$Y563)</f>
        <v>728.34999999999991</v>
      </c>
      <c r="CZ563" s="27">
        <f>IF($O563&gt;=CZ$1,$S563+$Y563,$Y563)</f>
        <v>728.34999999999991</v>
      </c>
      <c r="DA563" s="27">
        <f>IF($O563&gt;=DA$1,$S563+$Y563,$Y563)</f>
        <v>728.34999999999991</v>
      </c>
      <c r="DB563" s="27">
        <f>IF($O563&gt;=DB$1,$S563+$Y563,$Y563)</f>
        <v>728.34999999999991</v>
      </c>
      <c r="DC563" s="27">
        <f>IF($O563&gt;=DC$1,$S563+$Y563,$Y563)</f>
        <v>728.34999999999991</v>
      </c>
      <c r="DD563" s="27">
        <f>IF($O563&gt;=DD$1,$S563+$Y563,$Y563)</f>
        <v>728.34999999999991</v>
      </c>
      <c r="DE563" s="27">
        <f>IF($O563&gt;=DE$1,$S563+$Y563,$Y563)</f>
        <v>728.34999999999991</v>
      </c>
      <c r="DF563" s="27">
        <f>IF($O563&gt;=DF$1,$S563+$Y563,$Y563)</f>
        <v>728.34999999999991</v>
      </c>
      <c r="DG563" s="27">
        <f>IF($O563&gt;=DG$1,$S563+$Y563,$Y563)</f>
        <v>728.34999999999991</v>
      </c>
      <c r="DH563" s="27">
        <f>IF($O563&gt;=DH$1,$S563+$Y563,$Y563)</f>
        <v>728.34999999999991</v>
      </c>
      <c r="DI563" s="27">
        <f>IF($O563&gt;=DI$1,$S563+$Y563,$Y563)</f>
        <v>728.34999999999991</v>
      </c>
      <c r="DJ563" s="27">
        <f>IF($O563&gt;=DJ$1,$S563+$Y563,$Y563)</f>
        <v>728.34999999999991</v>
      </c>
      <c r="DK563" s="27">
        <f>IF($O563&gt;=DK$1,$S563+$Y563,$Y563)</f>
        <v>728.34999999999991</v>
      </c>
      <c r="DL563" s="27">
        <f>IF($O563&gt;=DL$1,$S563+$Y563,$Y563)</f>
        <v>728.34999999999991</v>
      </c>
      <c r="DM563" s="27">
        <f>IF($O563&gt;=DM$1,$S563+$Y563,$Y563)</f>
        <v>728.34999999999991</v>
      </c>
      <c r="DN563" s="27">
        <f>IF($O563&gt;=DN$1,$S563+$Y563,$Y563)</f>
        <v>728.34999999999991</v>
      </c>
      <c r="DO563" s="27">
        <f>IF($O563&gt;=DO$1,$S563+$Y563,$Y563)</f>
        <v>728.34999999999991</v>
      </c>
      <c r="DP563" s="27">
        <f>IF($O563&gt;=DP$1,$S563+$Y563,$Y563)</f>
        <v>728.34999999999991</v>
      </c>
      <c r="DQ563" s="27">
        <f>IF($O563&gt;=DQ$1,$S563+$Y563,$Y563)</f>
        <v>728.34999999999991</v>
      </c>
      <c r="DR563" s="27">
        <f>IF($O563&gt;=DR$1,$S563+$Y563,$Y563)</f>
        <v>728.34999999999991</v>
      </c>
      <c r="DS563" s="27">
        <f>IF($O563&gt;=DS$1,$S563+$Y563,$Y563)</f>
        <v>728.34999999999991</v>
      </c>
      <c r="DT563" s="27">
        <f>IF($O563&gt;=DT$1,$S563+$Y563,$Y563)</f>
        <v>728.34999999999991</v>
      </c>
      <c r="DU563" s="27">
        <f>IF($O563&gt;=DU$1,$S563+$Y563,$Y563)</f>
        <v>728.34999999999991</v>
      </c>
      <c r="DV563" s="27">
        <f>IF($O563&gt;=DV$1,$S563+$Y563,$Y563)</f>
        <v>728.34999999999991</v>
      </c>
      <c r="DW563" s="27">
        <f>IF($O563&gt;=DW$1,$S563+$Y563,$Y563)</f>
        <v>728.34999999999991</v>
      </c>
      <c r="DX563" s="27">
        <f>IF($O563&gt;=DX$1,$S563+$Y563,$Y563)</f>
        <v>728.34999999999991</v>
      </c>
      <c r="DY563" s="27">
        <f>IF($O563&gt;=DY$1,$S563+$Y563,$Y563)</f>
        <v>728.34999999999991</v>
      </c>
      <c r="DZ563" s="27">
        <f>IF($O563&gt;=DZ$1,$S563+$Y563,$Y563)</f>
        <v>728.34999999999991</v>
      </c>
      <c r="EA563" s="27">
        <f>IF($O563&gt;=EA$1,$S563+$Y563,$Y563)</f>
        <v>728.34999999999991</v>
      </c>
      <c r="EB563" s="27">
        <f>IF($O563&gt;=EB$1,$S563+$Y563,$Y563)</f>
        <v>728.34999999999991</v>
      </c>
      <c r="EC563" s="27">
        <f>IF($O563&gt;=EC$1,$S563+$Y563,$Y563)</f>
        <v>728.34999999999991</v>
      </c>
      <c r="ED563" s="27">
        <f>IF($O563&gt;=ED$1,$S563+$Y563,$Y563)</f>
        <v>728.34999999999991</v>
      </c>
      <c r="EE563" s="27">
        <f>IF($O563&gt;=EE$1,$S563+$Y563,$Y563)</f>
        <v>728.34999999999991</v>
      </c>
      <c r="EF563" s="27">
        <f>IF($O563&gt;=EF$1,$S563+$Y563,$Y563)</f>
        <v>728.34999999999991</v>
      </c>
      <c r="EG563" s="27">
        <f>IF($O563&gt;=EG$1,$S563+$Y563,$Y563)</f>
        <v>728.34999999999991</v>
      </c>
      <c r="EH563" s="27">
        <f>IF($O563&gt;=EH$1,$S563+$Y563,$Y563)</f>
        <v>728.34999999999991</v>
      </c>
      <c r="EI563" s="27">
        <f>IF($O563&gt;=EI$1,$S563+$Y563,$Y563)</f>
        <v>728.34999999999991</v>
      </c>
      <c r="EJ563" s="27">
        <f>IF($O563&gt;=EJ$1,$S563+$Y563,$Y563)</f>
        <v>0</v>
      </c>
      <c r="EK563" s="27">
        <f>IF($O563&gt;=EK$1,$S563+$Y563,$Y563)</f>
        <v>0</v>
      </c>
      <c r="EL563" s="27">
        <f>IF($O563&gt;=EL$1,$S563+$Y563,$Y563)</f>
        <v>0</v>
      </c>
      <c r="EM563" s="27">
        <f>IF($O563&gt;=EM$1,$S563+$Y563,$Y563)</f>
        <v>0</v>
      </c>
      <c r="EN563" s="27">
        <f>IF($O563&gt;=EN$1,$S563+$Y563,$Y563)</f>
        <v>0</v>
      </c>
      <c r="EO563" s="27">
        <f>IF($O563&gt;=EO$1,$S563+$Y563,$Y563)</f>
        <v>0</v>
      </c>
      <c r="EP563" s="27">
        <f>IF($O563&gt;=EP$1,$S563+$Y563,$Y563)</f>
        <v>0</v>
      </c>
      <c r="EQ563" s="27">
        <f>IF($O563&gt;=EQ$1,$S563+$Y563,$Y563)</f>
        <v>0</v>
      </c>
      <c r="ER563" s="27">
        <f>IF($O563&gt;=ER$1,$S563+$Y563,$Y563)</f>
        <v>0</v>
      </c>
      <c r="ES563" s="27">
        <f>IF($O563&gt;=ES$1,$S563+$Y563,$Y563)</f>
        <v>0</v>
      </c>
      <c r="ET563" s="27">
        <f>IF($O563&gt;=ET$1,$S563+$Y563,$Y563)</f>
        <v>0</v>
      </c>
      <c r="EU563" s="27">
        <f>IF($O563&gt;=EU$1,$S563+$Y563,$Y563)</f>
        <v>0</v>
      </c>
      <c r="EV563" s="27">
        <f>IF($O563&gt;=EV$1,$S563,0)</f>
        <v>0</v>
      </c>
      <c r="EW563" s="27">
        <f>IF($O563&gt;=EW$1,$S563,0)</f>
        <v>0</v>
      </c>
      <c r="EX563" s="27">
        <f>IF($O563&gt;=EX$1,$S563,0)</f>
        <v>0</v>
      </c>
      <c r="EY563" s="27">
        <f>IF($O563&gt;=EY$1,$S563,0)</f>
        <v>0</v>
      </c>
      <c r="EZ563" s="27">
        <f>IF($O563&gt;=EZ$1,$S563,0)</f>
        <v>0</v>
      </c>
      <c r="FA563" s="27">
        <f>IF($O563&gt;=FA$1,$S563,0)</f>
        <v>0</v>
      </c>
      <c r="FB563" s="27">
        <f>IF($O563&gt;=FB$1,$S563,0)</f>
        <v>0</v>
      </c>
      <c r="FC563" s="27">
        <f>IF($O563&gt;=FC$1,$S563,0)</f>
        <v>0</v>
      </c>
      <c r="FD563" s="27">
        <f>IF($O563&gt;=FD$1,$S563,0)</f>
        <v>0</v>
      </c>
      <c r="FE563" s="27">
        <f>IF($O563&gt;=FE$1,$S563,0)</f>
        <v>0</v>
      </c>
      <c r="FF563" s="27">
        <f>IF($O563&gt;=FF$1,$S563,0)</f>
        <v>0</v>
      </c>
      <c r="FG563" s="27">
        <f>IF($O563&gt;=FG$1,$S563,0)</f>
        <v>0</v>
      </c>
      <c r="FH563" s="27">
        <f>IF($O563&gt;=FH$1,$S563,0)</f>
        <v>0</v>
      </c>
      <c r="FI563" s="27">
        <f>IF($O563&gt;=FI$1,$S563,0)</f>
        <v>0</v>
      </c>
      <c r="FJ563" s="27">
        <f>IF($O563&gt;=FJ$1,$S563,0)</f>
        <v>0</v>
      </c>
      <c r="FK563" s="27">
        <f>IF($O563&gt;=FK$1,$S563,0)</f>
        <v>0</v>
      </c>
      <c r="FL563" s="27">
        <f>IF($O563&gt;=FL$1,$S563,0)</f>
        <v>0</v>
      </c>
      <c r="FM563" s="27">
        <f>IF($O563&gt;=FM$1,$S563,0)</f>
        <v>0</v>
      </c>
      <c r="FN563" s="27">
        <f>IF($O563&gt;=FN$1,$S563,0)</f>
        <v>0</v>
      </c>
      <c r="FO563" s="27">
        <f>IF($O563&gt;=FO$1,$S563,0)</f>
        <v>0</v>
      </c>
      <c r="FP563" s="27">
        <f>IF($O563&gt;=FP$1,$S563,0)</f>
        <v>0</v>
      </c>
      <c r="FQ563" s="27">
        <f>IF($O563&gt;=FQ$1,$S563,0)</f>
        <v>0</v>
      </c>
      <c r="FR563" s="27">
        <f>IF($O563&gt;=FR$1,$S563,0)</f>
        <v>0</v>
      </c>
      <c r="FS563" s="27">
        <f>IF($O563&gt;=FS$1,$S563,0)</f>
        <v>0</v>
      </c>
      <c r="FT563" s="27">
        <f>IF($O563&gt;=FT$1,$S563,0)</f>
        <v>0</v>
      </c>
      <c r="FU563" s="27">
        <f>IF($O563&gt;=FU$1,$S563,0)</f>
        <v>0</v>
      </c>
      <c r="FV563" s="27">
        <f>IF($O563&gt;=FV$1,$S563,0)</f>
        <v>0</v>
      </c>
      <c r="FW563" s="27">
        <f>IF($O563&gt;=FW$1,$S563,0)</f>
        <v>0</v>
      </c>
      <c r="FX563" s="27">
        <f>IF($O563&gt;=FX$1,$S563,0)</f>
        <v>0</v>
      </c>
      <c r="FY563" s="27">
        <f>IF($O563&gt;=FY$1,$S563,0)</f>
        <v>0</v>
      </c>
      <c r="FZ563" s="27">
        <f>IF($O563&gt;=FZ$1,$S563,0)</f>
        <v>0</v>
      </c>
      <c r="GA563" s="27">
        <f>IF($O563&gt;=GA$1,$S563,0)</f>
        <v>0</v>
      </c>
      <c r="GB563" s="27">
        <f>IF($O563&gt;=GB$1,$S563,0)</f>
        <v>0</v>
      </c>
      <c r="GC563" s="27">
        <f>IF($O563&gt;=GC$1,$S563,0)</f>
        <v>0</v>
      </c>
      <c r="GD563" s="27">
        <f>IF($O563&gt;=GD$1,$S563,0)</f>
        <v>0</v>
      </c>
      <c r="GE563" s="27">
        <f>IF($O563&gt;=GE$1,$S563,0)</f>
        <v>0</v>
      </c>
      <c r="GF563" s="27">
        <f>IF($O563&gt;=GF$1,$S563,0)</f>
        <v>0</v>
      </c>
      <c r="GG563" s="27">
        <f>IF($O563&gt;=GG$1,$S563,0)</f>
        <v>0</v>
      </c>
      <c r="GH563" s="27">
        <f>IF($O563&gt;=GH$1,$S563,0)</f>
        <v>0</v>
      </c>
      <c r="GI563" s="27">
        <f>IF($O563&gt;=GI$1,$S563,0)</f>
        <v>0</v>
      </c>
      <c r="GJ563" s="27">
        <f>IF($O563&gt;=GJ$1,$S563,0)</f>
        <v>0</v>
      </c>
      <c r="GK563" s="27">
        <f>IF($O563&gt;=GK$1,$S563,0)</f>
        <v>0</v>
      </c>
      <c r="GL563" s="27">
        <f>IF($O563&gt;=GL$1,$S563,0)</f>
        <v>0</v>
      </c>
      <c r="GM563" s="27">
        <f>IF($O563&gt;=GM$1,$S563,0)</f>
        <v>0</v>
      </c>
      <c r="GN563" s="27">
        <f>IF($O563&gt;=GN$1,$S563,0)</f>
        <v>0</v>
      </c>
      <c r="GO563" s="27">
        <f>IF($O563&gt;=GO$1,$S563,0)</f>
        <v>0</v>
      </c>
      <c r="GP563" s="27">
        <f>IF($O563&gt;=GP$1,$S563,0)</f>
        <v>0</v>
      </c>
      <c r="GQ563" s="27">
        <f>IF($O563&gt;=GQ$1,$S563,0)</f>
        <v>0</v>
      </c>
      <c r="GR563" s="27">
        <f>IF($O563&gt;=GR$1,$S563,0)</f>
        <v>0</v>
      </c>
      <c r="GS563" s="27">
        <f>IF($O563&gt;=GS$1,$S563,0)</f>
        <v>0</v>
      </c>
      <c r="GT563" s="27">
        <f>IF($O563&gt;=GT$1,$S563,0)</f>
        <v>0</v>
      </c>
      <c r="GU563" s="27">
        <f>IF($O563&gt;=GU$1,$S563,0)</f>
        <v>0</v>
      </c>
      <c r="GV563" s="27">
        <f>IF($O563&gt;=GV$1,$S563,0)</f>
        <v>0</v>
      </c>
      <c r="GW563" s="27">
        <f>IF($O563&gt;=GW$1,$S563,0)</f>
        <v>0</v>
      </c>
      <c r="GX563" s="27">
        <f>IF($O563&gt;=GX$1,$S563,0)</f>
        <v>0</v>
      </c>
      <c r="GY563" s="27">
        <f>IF($O563&gt;=GY$1,$S563,0)</f>
        <v>0</v>
      </c>
      <c r="GZ563" s="27">
        <f>IF($O563&gt;=GZ$1,$S563,0)</f>
        <v>0</v>
      </c>
      <c r="HA563" s="27">
        <f>IF($O563&gt;=HA$1,$S563,0)</f>
        <v>0</v>
      </c>
      <c r="HB563" s="27">
        <f>IF($O563&gt;=HB$1,$S563,0)</f>
        <v>0</v>
      </c>
      <c r="HC563" s="27">
        <f>IF($O563&gt;=HC$1,$S563,0)</f>
        <v>0</v>
      </c>
    </row>
    <row r="564" spans="1:211">
      <c r="A564" s="3">
        <v>62782</v>
      </c>
      <c r="B564" s="3" t="s">
        <v>548</v>
      </c>
      <c r="C564" s="3" t="s">
        <v>15</v>
      </c>
      <c r="D564" s="3">
        <v>55</v>
      </c>
      <c r="E564" s="4">
        <v>34821</v>
      </c>
      <c r="F564" s="5">
        <v>23.150684931506849</v>
      </c>
      <c r="G564" s="3" t="s">
        <v>446</v>
      </c>
      <c r="H564" s="4">
        <v>23022</v>
      </c>
      <c r="I564" s="9" t="s">
        <v>866</v>
      </c>
      <c r="J564" s="5">
        <v>4222.97</v>
      </c>
      <c r="K564" s="31">
        <v>323</v>
      </c>
      <c r="L564" s="32">
        <v>23</v>
      </c>
      <c r="M564" s="33">
        <f>VLOOKUP(L564,FIND,3,TRUE)</f>
        <v>1.3</v>
      </c>
      <c r="N564" s="32">
        <f>IF(L564&gt;30,180,VLOOKUP(L564,TEMPO,2,FALSE))</f>
        <v>138</v>
      </c>
      <c r="O564" s="32">
        <f>IF(R564&gt;0,4,N564)</f>
        <v>138</v>
      </c>
      <c r="P564" s="96">
        <f>J564*M564*L564</f>
        <v>126266.80300000001</v>
      </c>
      <c r="Q564" s="96">
        <f>10934.45*2</f>
        <v>21868.9</v>
      </c>
      <c r="R564" s="96">
        <f>IF(P564&lt;=Q564,P564/4,0)</f>
        <v>0</v>
      </c>
      <c r="S564" s="5">
        <f>IF(P564&gt;=Q564,P564/N564,0)</f>
        <v>914.97683333333339</v>
      </c>
      <c r="T564" s="3"/>
      <c r="U564" s="3">
        <f>IF(T564="",1,0)</f>
        <v>1</v>
      </c>
      <c r="V564" s="3">
        <v>102</v>
      </c>
      <c r="W564" s="5">
        <v>0</v>
      </c>
      <c r="X564" s="5">
        <v>245.73</v>
      </c>
      <c r="Y564" s="5">
        <f>X564*W564</f>
        <v>0</v>
      </c>
      <c r="Z564" s="5">
        <v>400</v>
      </c>
      <c r="AA564" s="5">
        <f>S564+Y564+Z564</f>
        <v>1314.9768333333334</v>
      </c>
      <c r="AB564" s="39">
        <f>(J564/12+J564/12*1.3333333333+450/12+J564/30*6/12+J564)*1.3+Y564+Z564+153.9</f>
        <v>7251.4816555403058</v>
      </c>
      <c r="AC564" s="39" t="s">
        <v>15</v>
      </c>
      <c r="AD564" s="39">
        <f>J564*1.3+400+153.9</f>
        <v>6043.7610000000004</v>
      </c>
      <c r="AE564" s="39">
        <f>SUMIFS('CUSTO MENSAL FUNC NOVO'!H:H,'CUSTO MENSAL FUNC NOVO'!A:A,'VALORES MENSAIS'!AC564)</f>
        <v>3052.63</v>
      </c>
      <c r="AF564" s="27">
        <f>IF($R564&gt;0,$R564,$S564)+$Y564+$Z564</f>
        <v>1314.9768333333334</v>
      </c>
      <c r="AG564" s="27">
        <f>IF($R564&gt;0,$R564,$S564)+$Y564+$Z564</f>
        <v>1314.9768333333334</v>
      </c>
      <c r="AH564" s="27">
        <f>IF($R564&gt;0,$R564,$S564)+$Y564+$Z564</f>
        <v>1314.9768333333334</v>
      </c>
      <c r="AI564" s="27">
        <f>IF($R564&gt;0,$R564,$S564)+$Y564+$Z564</f>
        <v>1314.9768333333334</v>
      </c>
      <c r="AJ564" s="27">
        <f>IF($O564&gt;=AJ$1,$S564+$Y564+$Z564,$Y564+$Z564)</f>
        <v>1314.9768333333334</v>
      </c>
      <c r="AK564" s="27">
        <f>IF($O564&gt;=AK$1,$S564+$Y564+$Z564,$Y564+$Z564)</f>
        <v>1314.9768333333334</v>
      </c>
      <c r="AL564" s="27">
        <f>IF($O564&gt;=AL$1,$S564+$Y564+$Z564,$Y564+$Z564)</f>
        <v>1314.9768333333334</v>
      </c>
      <c r="AM564" s="27">
        <f>IF($O564&gt;=AM$1,$S564+$Y564+$Z564,$Y564+$Z564)</f>
        <v>1314.9768333333334</v>
      </c>
      <c r="AN564" s="27">
        <f>IF($O564&gt;=AN$1,$S564+$Y564+$Z564,$Y564+$Z564)</f>
        <v>1314.9768333333334</v>
      </c>
      <c r="AO564" s="27">
        <f>IF($O564&gt;=AO$1,$S564+$Y564+$Z564,$Y564+$Z564)</f>
        <v>1314.9768333333334</v>
      </c>
      <c r="AP564" s="27">
        <f>IF($O564&gt;=AP$1,$S564+$Y564+$Z564,$Y564+$Z564)</f>
        <v>1314.9768333333334</v>
      </c>
      <c r="AQ564" s="27">
        <f>IF($O564&gt;=AQ$1,$S564+$Y564+$Z564,$Y564+$Z564)</f>
        <v>1314.9768333333334</v>
      </c>
      <c r="AR564" s="27">
        <f>IF($O564&gt;=AR$1,$S564+$Y564+$Z564,$Y564+$Z564)</f>
        <v>1314.9768333333334</v>
      </c>
      <c r="AS564" s="27">
        <f>IF($O564&gt;=AS$1,$S564+$Y564+$Z564,$Y564+$Z564)</f>
        <v>1314.9768333333334</v>
      </c>
      <c r="AT564" s="27">
        <f>IF($O564&gt;=AT$1,$S564+$Y564+$Z564,$Y564+$Z564)</f>
        <v>1314.9768333333334</v>
      </c>
      <c r="AU564" s="27">
        <f>IF($O564&gt;=AU$1,$S564+$Y564+$Z564,$Y564+$Z564)</f>
        <v>1314.9768333333334</v>
      </c>
      <c r="AV564" s="27">
        <f>IF($O564&gt;=AV$1,$S564+$Y564+$Z564,$Y564+$Z564)</f>
        <v>1314.9768333333334</v>
      </c>
      <c r="AW564" s="27">
        <f>IF($O564&gt;=AW$1,$S564+$Y564+$Z564,$Y564+$Z564)</f>
        <v>1314.9768333333334</v>
      </c>
      <c r="AX564" s="27">
        <f>IF($O564&gt;=AX$1,$S564+$Y564+$Z564,$Y564+$Z564)</f>
        <v>1314.9768333333334</v>
      </c>
      <c r="AY564" s="27">
        <f>IF($O564&gt;=AY$1,$S564+$Y564+$Z564,$Y564+$Z564)</f>
        <v>1314.9768333333334</v>
      </c>
      <c r="AZ564" s="27">
        <f>IF($O564&gt;=AZ$1,$S564+$Y564+$Z564,$Y564+$Z564)</f>
        <v>1314.9768333333334</v>
      </c>
      <c r="BA564" s="27">
        <f>IF($O564&gt;=BA$1,$S564+$Y564+$Z564,$Y564+$Z564)</f>
        <v>1314.9768333333334</v>
      </c>
      <c r="BB564" s="27">
        <f>IF($O564&gt;=BB$1,$S564+$Y564+$Z564,$Y564+$Z564)</f>
        <v>1314.9768333333334</v>
      </c>
      <c r="BC564" s="27">
        <f>IF($O564&gt;=BC$1,$S564+$Y564+$Z564,$Y564+$Z564)</f>
        <v>1314.9768333333334</v>
      </c>
      <c r="BD564" s="27">
        <f>IF($O564&gt;=BD$1,$S564+$Y564+$Z564,$Y564+$Z564)</f>
        <v>1314.9768333333334</v>
      </c>
      <c r="BE564" s="27">
        <f>IF($O564&gt;=BE$1,$S564+$Y564+$Z564,$Y564+$Z564)</f>
        <v>1314.9768333333334</v>
      </c>
      <c r="BF564" s="27">
        <f>IF($O564&gt;=BF$1,$S564+$Y564+$Z564,$Y564+$Z564)</f>
        <v>1314.9768333333334</v>
      </c>
      <c r="BG564" s="27">
        <f>IF($O564&gt;=BG$1,$S564+$Y564+$Z564,$Y564+$Z564)</f>
        <v>1314.9768333333334</v>
      </c>
      <c r="BH564" s="27">
        <f>IF($O564&gt;=BH$1,$S564+$Y564+$Z564,$Y564+$Z564)</f>
        <v>1314.9768333333334</v>
      </c>
      <c r="BI564" s="27">
        <f>IF($O564&gt;=BI$1,$S564+$Y564+$Z564,$Y564+$Z564)</f>
        <v>1314.9768333333334</v>
      </c>
      <c r="BJ564" s="27">
        <f>IF($O564&gt;=BJ$1,$S564+$Y564+$Z564,$Y564+$Z564)</f>
        <v>1314.9768333333334</v>
      </c>
      <c r="BK564" s="27">
        <f>IF($O564&gt;=BK$1,$S564+$Y564+$Z564,$Y564+$Z564)</f>
        <v>1314.9768333333334</v>
      </c>
      <c r="BL564" s="27">
        <f>IF($O564&gt;=BL$1,$S564+$Y564+$Z564,$Y564+$Z564)</f>
        <v>1314.9768333333334</v>
      </c>
      <c r="BM564" s="27">
        <f>IF($O564&gt;=BM$1,$S564+$Y564+$Z564,$Y564+$Z564)</f>
        <v>1314.9768333333334</v>
      </c>
      <c r="BN564" s="27">
        <f>IF($O564&gt;=BN$1,$S564+$Y564+$Z564,$Y564+$Z564)</f>
        <v>1314.9768333333334</v>
      </c>
      <c r="BO564" s="27">
        <f>IF($O564&gt;=BO$1,$S564+$Y564+$Z564,$Y564+$Z564)</f>
        <v>1314.9768333333334</v>
      </c>
      <c r="BP564" s="27">
        <f>IF($O564&gt;=BP$1,$S564+$Y564+$Z564,$Y564+$Z564)</f>
        <v>1314.9768333333334</v>
      </c>
      <c r="BQ564" s="27">
        <f>IF($O564&gt;=BQ$1,$S564+$Y564+$Z564,$Y564+$Z564)</f>
        <v>1314.9768333333334</v>
      </c>
      <c r="BR564" s="27">
        <f>IF($O564&gt;=BR$1,$S564+$Y564+$Z564,$Y564+$Z564)</f>
        <v>1314.9768333333334</v>
      </c>
      <c r="BS564" s="27">
        <f>IF($O564&gt;=BS$1,$S564+$Y564+$Z564,$Y564+$Z564)</f>
        <v>1314.9768333333334</v>
      </c>
      <c r="BT564" s="27">
        <f>IF($O564&gt;=BT$1,$S564+$Y564+$Z564,$Y564+$Z564)</f>
        <v>1314.9768333333334</v>
      </c>
      <c r="BU564" s="27">
        <f>IF($O564&gt;=BU$1,$S564+$Y564+$Z564,$Y564+$Z564)</f>
        <v>1314.9768333333334</v>
      </c>
      <c r="BV564" s="27">
        <f>IF($O564&gt;=BV$1,$S564+$Y564+$Z564,$Y564+$Z564)</f>
        <v>1314.9768333333334</v>
      </c>
      <c r="BW564" s="27">
        <f>IF($O564&gt;=BW$1,$S564+$Y564+$Z564,$Y564+$Z564)</f>
        <v>1314.9768333333334</v>
      </c>
      <c r="BX564" s="27">
        <f>IF($O564&gt;=BX$1,$S564+$Y564+$Z564,$Y564+$Z564)</f>
        <v>1314.9768333333334</v>
      </c>
      <c r="BY564" s="27">
        <f>IF($O564&gt;=BY$1,$S564+$Y564+$Z564,$Y564+$Z564)</f>
        <v>1314.9768333333334</v>
      </c>
      <c r="BZ564" s="27">
        <f>IF($O564&gt;=BZ$1,$S564+$Y564+$Z564,$Y564+$Z564)</f>
        <v>1314.9768333333334</v>
      </c>
      <c r="CA564" s="27">
        <f>IF($O564&gt;=CA$1,$S564+$Y564+$Z564,$Y564+$Z564)</f>
        <v>1314.9768333333334</v>
      </c>
      <c r="CB564" s="27">
        <f>IF($O564&gt;=CB$1,$S564+$Y564+$Z564,$Y564+$Z564)</f>
        <v>1314.9768333333334</v>
      </c>
      <c r="CC564" s="27">
        <f>IF($O564&gt;=CC$1,$S564+$Y564+$Z564,$Y564+$Z564)</f>
        <v>1314.9768333333334</v>
      </c>
      <c r="CD564" s="27">
        <f>IF($O564&gt;=CD$1,$S564+$Y564+$Z564,$Y564+$Z564)</f>
        <v>1314.9768333333334</v>
      </c>
      <c r="CE564" s="27">
        <f>IF($O564&gt;=CE$1,$S564+$Y564+$Z564,$Y564+$Z564)</f>
        <v>1314.9768333333334</v>
      </c>
      <c r="CF564" s="27">
        <f>IF($O564&gt;=CF$1,$S564+$Y564+$Z564,$Y564+$Z564)</f>
        <v>1314.9768333333334</v>
      </c>
      <c r="CG564" s="27">
        <f>IF($O564&gt;=CG$1,$S564+$Y564+$Z564,$Y564+$Z564)</f>
        <v>1314.9768333333334</v>
      </c>
      <c r="CH564" s="27">
        <f>IF($O564&gt;=CH$1,$S564+$Y564+$Z564,$Y564+$Z564)</f>
        <v>1314.9768333333334</v>
      </c>
      <c r="CI564" s="27">
        <f>IF($O564&gt;=CI$1,$S564+$Y564+$Z564,$Y564+$Z564)</f>
        <v>1314.9768333333334</v>
      </c>
      <c r="CJ564" s="27">
        <f>IF($O564&gt;=CJ$1,$S564+$Y564+$Z564,$Y564+$Z564)</f>
        <v>1314.9768333333334</v>
      </c>
      <c r="CK564" s="27">
        <f>IF($O564&gt;=CK$1,$S564+$Y564+$Z564,$Y564+$Z564)</f>
        <v>1314.9768333333334</v>
      </c>
      <c r="CL564" s="27">
        <f>IF($O564&gt;=CL$1,$S564+$Y564+$Z564,$Y564+$Z564)</f>
        <v>1314.9768333333334</v>
      </c>
      <c r="CM564" s="27">
        <f>IF($O564&gt;=CM$1,$S564+$Y564+$Z564,$Y564+$Z564)</f>
        <v>1314.9768333333334</v>
      </c>
      <c r="CN564" s="27">
        <f>IF($O564&gt;=CN$1,$S564+$Y564,$Y564)</f>
        <v>914.97683333333339</v>
      </c>
      <c r="CO564" s="27">
        <f>IF($O564&gt;=CO$1,$S564+$Y564,$Y564)</f>
        <v>914.97683333333339</v>
      </c>
      <c r="CP564" s="27">
        <f>IF($O564&gt;=CP$1,$S564+$Y564,$Y564)</f>
        <v>914.97683333333339</v>
      </c>
      <c r="CQ564" s="27">
        <f>IF($O564&gt;=CQ$1,$S564+$Y564,$Y564)</f>
        <v>914.97683333333339</v>
      </c>
      <c r="CR564" s="27">
        <f>IF($O564&gt;=CR$1,$S564+$Y564,$Y564)</f>
        <v>914.97683333333339</v>
      </c>
      <c r="CS564" s="27">
        <f>IF($O564&gt;=CS$1,$S564+$Y564,$Y564)</f>
        <v>914.97683333333339</v>
      </c>
      <c r="CT564" s="27">
        <f>IF($O564&gt;=CT$1,$S564+$Y564,$Y564)</f>
        <v>914.97683333333339</v>
      </c>
      <c r="CU564" s="27">
        <f>IF($O564&gt;=CU$1,$S564+$Y564,$Y564)</f>
        <v>914.97683333333339</v>
      </c>
      <c r="CV564" s="27">
        <f>IF($O564&gt;=CV$1,$S564+$Y564,$Y564)</f>
        <v>914.97683333333339</v>
      </c>
      <c r="CW564" s="27">
        <f>IF($O564&gt;=CW$1,$S564+$Y564,$Y564)</f>
        <v>914.97683333333339</v>
      </c>
      <c r="CX564" s="27">
        <f>IF($O564&gt;=CX$1,$S564+$Y564,$Y564)</f>
        <v>914.97683333333339</v>
      </c>
      <c r="CY564" s="27">
        <f>IF($O564&gt;=CY$1,$S564+$Y564,$Y564)</f>
        <v>914.97683333333339</v>
      </c>
      <c r="CZ564" s="27">
        <f>IF($O564&gt;=CZ$1,$S564+$Y564,$Y564)</f>
        <v>914.97683333333339</v>
      </c>
      <c r="DA564" s="27">
        <f>IF($O564&gt;=DA$1,$S564+$Y564,$Y564)</f>
        <v>914.97683333333339</v>
      </c>
      <c r="DB564" s="27">
        <f>IF($O564&gt;=DB$1,$S564+$Y564,$Y564)</f>
        <v>914.97683333333339</v>
      </c>
      <c r="DC564" s="27">
        <f>IF($O564&gt;=DC$1,$S564+$Y564,$Y564)</f>
        <v>914.97683333333339</v>
      </c>
      <c r="DD564" s="27">
        <f>IF($O564&gt;=DD$1,$S564+$Y564,$Y564)</f>
        <v>914.97683333333339</v>
      </c>
      <c r="DE564" s="27">
        <f>IF($O564&gt;=DE$1,$S564+$Y564,$Y564)</f>
        <v>914.97683333333339</v>
      </c>
      <c r="DF564" s="27">
        <f>IF($O564&gt;=DF$1,$S564+$Y564,$Y564)</f>
        <v>914.97683333333339</v>
      </c>
      <c r="DG564" s="27">
        <f>IF($O564&gt;=DG$1,$S564+$Y564,$Y564)</f>
        <v>914.97683333333339</v>
      </c>
      <c r="DH564" s="27">
        <f>IF($O564&gt;=DH$1,$S564+$Y564,$Y564)</f>
        <v>914.97683333333339</v>
      </c>
      <c r="DI564" s="27">
        <f>IF($O564&gt;=DI$1,$S564+$Y564,$Y564)</f>
        <v>914.97683333333339</v>
      </c>
      <c r="DJ564" s="27">
        <f>IF($O564&gt;=DJ$1,$S564+$Y564,$Y564)</f>
        <v>914.97683333333339</v>
      </c>
      <c r="DK564" s="27">
        <f>IF($O564&gt;=DK$1,$S564+$Y564,$Y564)</f>
        <v>914.97683333333339</v>
      </c>
      <c r="DL564" s="27">
        <f>IF($O564&gt;=DL$1,$S564+$Y564,$Y564)</f>
        <v>914.97683333333339</v>
      </c>
      <c r="DM564" s="27">
        <f>IF($O564&gt;=DM$1,$S564+$Y564,$Y564)</f>
        <v>914.97683333333339</v>
      </c>
      <c r="DN564" s="27">
        <f>IF($O564&gt;=DN$1,$S564+$Y564,$Y564)</f>
        <v>914.97683333333339</v>
      </c>
      <c r="DO564" s="27">
        <f>IF($O564&gt;=DO$1,$S564+$Y564,$Y564)</f>
        <v>914.97683333333339</v>
      </c>
      <c r="DP564" s="27">
        <f>IF($O564&gt;=DP$1,$S564+$Y564,$Y564)</f>
        <v>914.97683333333339</v>
      </c>
      <c r="DQ564" s="27">
        <f>IF($O564&gt;=DQ$1,$S564+$Y564,$Y564)</f>
        <v>914.97683333333339</v>
      </c>
      <c r="DR564" s="27">
        <f>IF($O564&gt;=DR$1,$S564+$Y564,$Y564)</f>
        <v>914.97683333333339</v>
      </c>
      <c r="DS564" s="27">
        <f>IF($O564&gt;=DS$1,$S564+$Y564,$Y564)</f>
        <v>914.97683333333339</v>
      </c>
      <c r="DT564" s="27">
        <f>IF($O564&gt;=DT$1,$S564+$Y564,$Y564)</f>
        <v>914.97683333333339</v>
      </c>
      <c r="DU564" s="27">
        <f>IF($O564&gt;=DU$1,$S564+$Y564,$Y564)</f>
        <v>914.97683333333339</v>
      </c>
      <c r="DV564" s="27">
        <f>IF($O564&gt;=DV$1,$S564+$Y564,$Y564)</f>
        <v>914.97683333333339</v>
      </c>
      <c r="DW564" s="27">
        <f>IF($O564&gt;=DW$1,$S564+$Y564,$Y564)</f>
        <v>914.97683333333339</v>
      </c>
      <c r="DX564" s="27">
        <f>IF($O564&gt;=DX$1,$S564+$Y564,$Y564)</f>
        <v>914.97683333333339</v>
      </c>
      <c r="DY564" s="27">
        <f>IF($O564&gt;=DY$1,$S564+$Y564,$Y564)</f>
        <v>914.97683333333339</v>
      </c>
      <c r="DZ564" s="27">
        <f>IF($O564&gt;=DZ$1,$S564+$Y564,$Y564)</f>
        <v>914.97683333333339</v>
      </c>
      <c r="EA564" s="27">
        <f>IF($O564&gt;=EA$1,$S564+$Y564,$Y564)</f>
        <v>914.97683333333339</v>
      </c>
      <c r="EB564" s="27">
        <f>IF($O564&gt;=EB$1,$S564+$Y564,$Y564)</f>
        <v>914.97683333333339</v>
      </c>
      <c r="EC564" s="27">
        <f>IF($O564&gt;=EC$1,$S564+$Y564,$Y564)</f>
        <v>914.97683333333339</v>
      </c>
      <c r="ED564" s="27">
        <f>IF($O564&gt;=ED$1,$S564+$Y564,$Y564)</f>
        <v>914.97683333333339</v>
      </c>
      <c r="EE564" s="27">
        <f>IF($O564&gt;=EE$1,$S564+$Y564,$Y564)</f>
        <v>914.97683333333339</v>
      </c>
      <c r="EF564" s="27">
        <f>IF($O564&gt;=EF$1,$S564+$Y564,$Y564)</f>
        <v>914.97683333333339</v>
      </c>
      <c r="EG564" s="27">
        <f>IF($O564&gt;=EG$1,$S564+$Y564,$Y564)</f>
        <v>914.97683333333339</v>
      </c>
      <c r="EH564" s="27">
        <f>IF($O564&gt;=EH$1,$S564+$Y564,$Y564)</f>
        <v>914.97683333333339</v>
      </c>
      <c r="EI564" s="27">
        <f>IF($O564&gt;=EI$1,$S564+$Y564,$Y564)</f>
        <v>914.97683333333339</v>
      </c>
      <c r="EJ564" s="27">
        <f>IF($O564&gt;=EJ$1,$S564+$Y564,$Y564)</f>
        <v>914.97683333333339</v>
      </c>
      <c r="EK564" s="27">
        <f>IF($O564&gt;=EK$1,$S564+$Y564,$Y564)</f>
        <v>914.97683333333339</v>
      </c>
      <c r="EL564" s="27">
        <f>IF($O564&gt;=EL$1,$S564+$Y564,$Y564)</f>
        <v>914.97683333333339</v>
      </c>
      <c r="EM564" s="27">
        <f>IF($O564&gt;=EM$1,$S564+$Y564,$Y564)</f>
        <v>914.97683333333339</v>
      </c>
      <c r="EN564" s="27">
        <f>IF($O564&gt;=EN$1,$S564+$Y564,$Y564)</f>
        <v>914.97683333333339</v>
      </c>
      <c r="EO564" s="27">
        <f>IF($O564&gt;=EO$1,$S564+$Y564,$Y564)</f>
        <v>914.97683333333339</v>
      </c>
      <c r="EP564" s="27">
        <f>IF($O564&gt;=EP$1,$S564+$Y564,$Y564)</f>
        <v>914.97683333333339</v>
      </c>
      <c r="EQ564" s="27">
        <f>IF($O564&gt;=EQ$1,$S564+$Y564,$Y564)</f>
        <v>914.97683333333339</v>
      </c>
      <c r="ER564" s="27">
        <f>IF($O564&gt;=ER$1,$S564+$Y564,$Y564)</f>
        <v>914.97683333333339</v>
      </c>
      <c r="ES564" s="27">
        <f>IF($O564&gt;=ES$1,$S564+$Y564,$Y564)</f>
        <v>914.97683333333339</v>
      </c>
      <c r="ET564" s="27">
        <f>IF($O564&gt;=ET$1,$S564+$Y564,$Y564)</f>
        <v>914.97683333333339</v>
      </c>
      <c r="EU564" s="27">
        <f>IF($O564&gt;=EU$1,$S564+$Y564,$Y564)</f>
        <v>914.97683333333339</v>
      </c>
      <c r="EV564" s="27">
        <f>IF($O564&gt;=EV$1,$S564,0)</f>
        <v>914.97683333333339</v>
      </c>
      <c r="EW564" s="27">
        <f>IF($O564&gt;=EW$1,$S564,0)</f>
        <v>914.97683333333339</v>
      </c>
      <c r="EX564" s="27">
        <f>IF($O564&gt;=EX$1,$S564,0)</f>
        <v>914.97683333333339</v>
      </c>
      <c r="EY564" s="27">
        <f>IF($O564&gt;=EY$1,$S564,0)</f>
        <v>914.97683333333339</v>
      </c>
      <c r="EZ564" s="27">
        <f>IF($O564&gt;=EZ$1,$S564,0)</f>
        <v>914.97683333333339</v>
      </c>
      <c r="FA564" s="27">
        <f>IF($O564&gt;=FA$1,$S564,0)</f>
        <v>914.97683333333339</v>
      </c>
      <c r="FB564" s="27">
        <f>IF($O564&gt;=FB$1,$S564,0)</f>
        <v>914.97683333333339</v>
      </c>
      <c r="FC564" s="27">
        <f>IF($O564&gt;=FC$1,$S564,0)</f>
        <v>914.97683333333339</v>
      </c>
      <c r="FD564" s="27">
        <f>IF($O564&gt;=FD$1,$S564,0)</f>
        <v>914.97683333333339</v>
      </c>
      <c r="FE564" s="27">
        <f>IF($O564&gt;=FE$1,$S564,0)</f>
        <v>914.97683333333339</v>
      </c>
      <c r="FF564" s="27">
        <f>IF($O564&gt;=FF$1,$S564,0)</f>
        <v>914.97683333333339</v>
      </c>
      <c r="FG564" s="27">
        <f>IF($O564&gt;=FG$1,$S564,0)</f>
        <v>914.97683333333339</v>
      </c>
      <c r="FH564" s="27">
        <f>IF($O564&gt;=FH$1,$S564,0)</f>
        <v>914.97683333333339</v>
      </c>
      <c r="FI564" s="27">
        <f>IF($O564&gt;=FI$1,$S564,0)</f>
        <v>914.97683333333339</v>
      </c>
      <c r="FJ564" s="27">
        <f>IF($O564&gt;=FJ$1,$S564,0)</f>
        <v>914.97683333333339</v>
      </c>
      <c r="FK564" s="27">
        <f>IF($O564&gt;=FK$1,$S564,0)</f>
        <v>914.97683333333339</v>
      </c>
      <c r="FL564" s="27">
        <f>IF($O564&gt;=FL$1,$S564,0)</f>
        <v>914.97683333333339</v>
      </c>
      <c r="FM564" s="27">
        <f>IF($O564&gt;=FM$1,$S564,0)</f>
        <v>914.97683333333339</v>
      </c>
      <c r="FN564" s="27">
        <f>IF($O564&gt;=FN$1,$S564,0)</f>
        <v>0</v>
      </c>
      <c r="FO564" s="27">
        <f>IF($O564&gt;=FO$1,$S564,0)</f>
        <v>0</v>
      </c>
      <c r="FP564" s="27">
        <f>IF($O564&gt;=FP$1,$S564,0)</f>
        <v>0</v>
      </c>
      <c r="FQ564" s="27">
        <f>IF($O564&gt;=FQ$1,$S564,0)</f>
        <v>0</v>
      </c>
      <c r="FR564" s="27">
        <f>IF($O564&gt;=FR$1,$S564,0)</f>
        <v>0</v>
      </c>
      <c r="FS564" s="27">
        <f>IF($O564&gt;=FS$1,$S564,0)</f>
        <v>0</v>
      </c>
      <c r="FT564" s="27">
        <f>IF($O564&gt;=FT$1,$S564,0)</f>
        <v>0</v>
      </c>
      <c r="FU564" s="27">
        <f>IF($O564&gt;=FU$1,$S564,0)</f>
        <v>0</v>
      </c>
      <c r="FV564" s="27">
        <f>IF($O564&gt;=FV$1,$S564,0)</f>
        <v>0</v>
      </c>
      <c r="FW564" s="27">
        <f>IF($O564&gt;=FW$1,$S564,0)</f>
        <v>0</v>
      </c>
      <c r="FX564" s="27">
        <f>IF($O564&gt;=FX$1,$S564,0)</f>
        <v>0</v>
      </c>
      <c r="FY564" s="27">
        <f>IF($O564&gt;=FY$1,$S564,0)</f>
        <v>0</v>
      </c>
      <c r="FZ564" s="27">
        <f>IF($O564&gt;=FZ$1,$S564,0)</f>
        <v>0</v>
      </c>
      <c r="GA564" s="27">
        <f>IF($O564&gt;=GA$1,$S564,0)</f>
        <v>0</v>
      </c>
      <c r="GB564" s="27">
        <f>IF($O564&gt;=GB$1,$S564,0)</f>
        <v>0</v>
      </c>
      <c r="GC564" s="27">
        <f>IF($O564&gt;=GC$1,$S564,0)</f>
        <v>0</v>
      </c>
      <c r="GD564" s="27">
        <f>IF($O564&gt;=GD$1,$S564,0)</f>
        <v>0</v>
      </c>
      <c r="GE564" s="27">
        <f>IF($O564&gt;=GE$1,$S564,0)</f>
        <v>0</v>
      </c>
      <c r="GF564" s="27">
        <f>IF($O564&gt;=GF$1,$S564,0)</f>
        <v>0</v>
      </c>
      <c r="GG564" s="27">
        <f>IF($O564&gt;=GG$1,$S564,0)</f>
        <v>0</v>
      </c>
      <c r="GH564" s="27">
        <f>IF($O564&gt;=GH$1,$S564,0)</f>
        <v>0</v>
      </c>
      <c r="GI564" s="27">
        <f>IF($O564&gt;=GI$1,$S564,0)</f>
        <v>0</v>
      </c>
      <c r="GJ564" s="27">
        <f>IF($O564&gt;=GJ$1,$S564,0)</f>
        <v>0</v>
      </c>
      <c r="GK564" s="27">
        <f>IF($O564&gt;=GK$1,$S564,0)</f>
        <v>0</v>
      </c>
      <c r="GL564" s="27">
        <f>IF($O564&gt;=GL$1,$S564,0)</f>
        <v>0</v>
      </c>
      <c r="GM564" s="27">
        <f>IF($O564&gt;=GM$1,$S564,0)</f>
        <v>0</v>
      </c>
      <c r="GN564" s="27">
        <f>IF($O564&gt;=GN$1,$S564,0)</f>
        <v>0</v>
      </c>
      <c r="GO564" s="27">
        <f>IF($O564&gt;=GO$1,$S564,0)</f>
        <v>0</v>
      </c>
      <c r="GP564" s="27">
        <f>IF($O564&gt;=GP$1,$S564,0)</f>
        <v>0</v>
      </c>
      <c r="GQ564" s="27">
        <f>IF($O564&gt;=GQ$1,$S564,0)</f>
        <v>0</v>
      </c>
      <c r="GR564" s="27">
        <f>IF($O564&gt;=GR$1,$S564,0)</f>
        <v>0</v>
      </c>
      <c r="GS564" s="27">
        <f>IF($O564&gt;=GS$1,$S564,0)</f>
        <v>0</v>
      </c>
      <c r="GT564" s="27">
        <f>IF($O564&gt;=GT$1,$S564,0)</f>
        <v>0</v>
      </c>
      <c r="GU564" s="27">
        <f>IF($O564&gt;=GU$1,$S564,0)</f>
        <v>0</v>
      </c>
      <c r="GV564" s="27">
        <f>IF($O564&gt;=GV$1,$S564,0)</f>
        <v>0</v>
      </c>
      <c r="GW564" s="27">
        <f>IF($O564&gt;=GW$1,$S564,0)</f>
        <v>0</v>
      </c>
      <c r="GX564" s="27">
        <f>IF($O564&gt;=GX$1,$S564,0)</f>
        <v>0</v>
      </c>
      <c r="GY564" s="27">
        <f>IF($O564&gt;=GY$1,$S564,0)</f>
        <v>0</v>
      </c>
      <c r="GZ564" s="27">
        <f>IF($O564&gt;=GZ$1,$S564,0)</f>
        <v>0</v>
      </c>
      <c r="HA564" s="27">
        <f>IF($O564&gt;=HA$1,$S564,0)</f>
        <v>0</v>
      </c>
      <c r="HB564" s="27">
        <f>IF($O564&gt;=HB$1,$S564,0)</f>
        <v>0</v>
      </c>
      <c r="HC564" s="27">
        <f>IF($O564&gt;=HC$1,$S564,0)</f>
        <v>0</v>
      </c>
    </row>
    <row r="565" spans="1:211">
      <c r="A565" s="3">
        <v>54402</v>
      </c>
      <c r="B565" s="3" t="s">
        <v>565</v>
      </c>
      <c r="C565" s="3" t="s">
        <v>15</v>
      </c>
      <c r="D565" s="3">
        <v>65</v>
      </c>
      <c r="E565" s="4">
        <v>34191</v>
      </c>
      <c r="F565" s="5">
        <v>24.876712328767123</v>
      </c>
      <c r="G565" s="3" t="s">
        <v>446</v>
      </c>
      <c r="H565" s="4">
        <v>19389</v>
      </c>
      <c r="I565" s="9" t="s">
        <v>866</v>
      </c>
      <c r="J565" s="5">
        <v>2980.11</v>
      </c>
      <c r="K565" s="31">
        <v>323</v>
      </c>
      <c r="L565" s="32">
        <v>25</v>
      </c>
      <c r="M565" s="33">
        <f>VLOOKUP(L565,FIND,3,TRUE)</f>
        <v>1.5</v>
      </c>
      <c r="N565" s="32">
        <f>IF(L565&gt;30,180,VLOOKUP(L565,TEMPO,2,FALSE))</f>
        <v>150</v>
      </c>
      <c r="O565" s="32">
        <f>IF(R565&gt;0,4,N565)</f>
        <v>150</v>
      </c>
      <c r="P565" s="96">
        <f>J565*M565*L565</f>
        <v>111754.125</v>
      </c>
      <c r="Q565" s="96">
        <f>10934.45*2</f>
        <v>21868.9</v>
      </c>
      <c r="R565" s="96">
        <f>IF(P565&lt;=Q565,P565/4,0)</f>
        <v>0</v>
      </c>
      <c r="S565" s="5">
        <f>IF(P565&gt;=Q565,P565/N565,0)</f>
        <v>745.02750000000003</v>
      </c>
      <c r="T565" s="3"/>
      <c r="U565" s="3">
        <f>IF(T565="",1,0)</f>
        <v>1</v>
      </c>
      <c r="V565" s="3">
        <v>84</v>
      </c>
      <c r="W565" s="5">
        <v>0.3</v>
      </c>
      <c r="X565" s="5">
        <v>402.65</v>
      </c>
      <c r="Y565" s="5">
        <f>X565*W565</f>
        <v>120.79499999999999</v>
      </c>
      <c r="Z565" s="5">
        <v>400</v>
      </c>
      <c r="AA565" s="5">
        <f>S565+Y565+Z565</f>
        <v>1265.8225</v>
      </c>
      <c r="AB565" s="39">
        <f>(J565/12+J565/12*1.3333333333+450/12+J565/30*6/12+J565)*1.3+Y565+Z565+153.9</f>
        <v>5415.4626333225715</v>
      </c>
      <c r="AC565" s="39" t="s">
        <v>15</v>
      </c>
      <c r="AD565" s="39">
        <f>J565*1.3+400+153.9</f>
        <v>4428.0429999999997</v>
      </c>
      <c r="AE565" s="39">
        <f>SUMIFS('CUSTO MENSAL FUNC NOVO'!H:H,'CUSTO MENSAL FUNC NOVO'!A:A,'VALORES MENSAIS'!AC565)</f>
        <v>3052.63</v>
      </c>
      <c r="AF565" s="27">
        <f>IF($R565&gt;0,$R565,$S565)+$Y565+$Z565</f>
        <v>1265.8225</v>
      </c>
      <c r="AG565" s="27">
        <f>IF($R565&gt;0,$R565,$S565)+$Y565+$Z565</f>
        <v>1265.8225</v>
      </c>
      <c r="AH565" s="27">
        <f>IF($R565&gt;0,$R565,$S565)+$Y565+$Z565</f>
        <v>1265.8225</v>
      </c>
      <c r="AI565" s="27">
        <f>IF($R565&gt;0,$R565,$S565)+$Y565+$Z565</f>
        <v>1265.8225</v>
      </c>
      <c r="AJ565" s="27">
        <f>IF($O565&gt;=AJ$1,$S565+$Y565+$Z565,$Y565+$Z565)</f>
        <v>1265.8225</v>
      </c>
      <c r="AK565" s="27">
        <f>IF($O565&gt;=AK$1,$S565+$Y565+$Z565,$Y565+$Z565)</f>
        <v>1265.8225</v>
      </c>
      <c r="AL565" s="27">
        <f>IF($O565&gt;=AL$1,$S565+$Y565+$Z565,$Y565+$Z565)</f>
        <v>1265.8225</v>
      </c>
      <c r="AM565" s="27">
        <f>IF($O565&gt;=AM$1,$S565+$Y565+$Z565,$Y565+$Z565)</f>
        <v>1265.8225</v>
      </c>
      <c r="AN565" s="27">
        <f>IF($O565&gt;=AN$1,$S565+$Y565+$Z565,$Y565+$Z565)</f>
        <v>1265.8225</v>
      </c>
      <c r="AO565" s="27">
        <f>IF($O565&gt;=AO$1,$S565+$Y565+$Z565,$Y565+$Z565)</f>
        <v>1265.8225</v>
      </c>
      <c r="AP565" s="27">
        <f>IF($O565&gt;=AP$1,$S565+$Y565+$Z565,$Y565+$Z565)</f>
        <v>1265.8225</v>
      </c>
      <c r="AQ565" s="27">
        <f>IF($O565&gt;=AQ$1,$S565+$Y565+$Z565,$Y565+$Z565)</f>
        <v>1265.8225</v>
      </c>
      <c r="AR565" s="27">
        <f>IF($O565&gt;=AR$1,$S565+$Y565+$Z565,$Y565+$Z565)</f>
        <v>1265.8225</v>
      </c>
      <c r="AS565" s="27">
        <f>IF($O565&gt;=AS$1,$S565+$Y565+$Z565,$Y565+$Z565)</f>
        <v>1265.8225</v>
      </c>
      <c r="AT565" s="27">
        <f>IF($O565&gt;=AT$1,$S565+$Y565+$Z565,$Y565+$Z565)</f>
        <v>1265.8225</v>
      </c>
      <c r="AU565" s="27">
        <f>IF($O565&gt;=AU$1,$S565+$Y565+$Z565,$Y565+$Z565)</f>
        <v>1265.8225</v>
      </c>
      <c r="AV565" s="27">
        <f>IF($O565&gt;=AV$1,$S565+$Y565+$Z565,$Y565+$Z565)</f>
        <v>1265.8225</v>
      </c>
      <c r="AW565" s="27">
        <f>IF($O565&gt;=AW$1,$S565+$Y565+$Z565,$Y565+$Z565)</f>
        <v>1265.8225</v>
      </c>
      <c r="AX565" s="27">
        <f>IF($O565&gt;=AX$1,$S565+$Y565+$Z565,$Y565+$Z565)</f>
        <v>1265.8225</v>
      </c>
      <c r="AY565" s="27">
        <f>IF($O565&gt;=AY$1,$S565+$Y565+$Z565,$Y565+$Z565)</f>
        <v>1265.8225</v>
      </c>
      <c r="AZ565" s="27">
        <f>IF($O565&gt;=AZ$1,$S565+$Y565+$Z565,$Y565+$Z565)</f>
        <v>1265.8225</v>
      </c>
      <c r="BA565" s="27">
        <f>IF($O565&gt;=BA$1,$S565+$Y565+$Z565,$Y565+$Z565)</f>
        <v>1265.8225</v>
      </c>
      <c r="BB565" s="27">
        <f>IF($O565&gt;=BB$1,$S565+$Y565+$Z565,$Y565+$Z565)</f>
        <v>1265.8225</v>
      </c>
      <c r="BC565" s="27">
        <f>IF($O565&gt;=BC$1,$S565+$Y565+$Z565,$Y565+$Z565)</f>
        <v>1265.8225</v>
      </c>
      <c r="BD565" s="27">
        <f>IF($O565&gt;=BD$1,$S565+$Y565+$Z565,$Y565+$Z565)</f>
        <v>1265.8225</v>
      </c>
      <c r="BE565" s="27">
        <f>IF($O565&gt;=BE$1,$S565+$Y565+$Z565,$Y565+$Z565)</f>
        <v>1265.8225</v>
      </c>
      <c r="BF565" s="27">
        <f>IF($O565&gt;=BF$1,$S565+$Y565+$Z565,$Y565+$Z565)</f>
        <v>1265.8225</v>
      </c>
      <c r="BG565" s="27">
        <f>IF($O565&gt;=BG$1,$S565+$Y565+$Z565,$Y565+$Z565)</f>
        <v>1265.8225</v>
      </c>
      <c r="BH565" s="27">
        <f>IF($O565&gt;=BH$1,$S565+$Y565+$Z565,$Y565+$Z565)</f>
        <v>1265.8225</v>
      </c>
      <c r="BI565" s="27">
        <f>IF($O565&gt;=BI$1,$S565+$Y565+$Z565,$Y565+$Z565)</f>
        <v>1265.8225</v>
      </c>
      <c r="BJ565" s="27">
        <f>IF($O565&gt;=BJ$1,$S565+$Y565+$Z565,$Y565+$Z565)</f>
        <v>1265.8225</v>
      </c>
      <c r="BK565" s="27">
        <f>IF($O565&gt;=BK$1,$S565+$Y565+$Z565,$Y565+$Z565)</f>
        <v>1265.8225</v>
      </c>
      <c r="BL565" s="27">
        <f>IF($O565&gt;=BL$1,$S565+$Y565+$Z565,$Y565+$Z565)</f>
        <v>1265.8225</v>
      </c>
      <c r="BM565" s="27">
        <f>IF($O565&gt;=BM$1,$S565+$Y565+$Z565,$Y565+$Z565)</f>
        <v>1265.8225</v>
      </c>
      <c r="BN565" s="27">
        <f>IF($O565&gt;=BN$1,$S565+$Y565+$Z565,$Y565+$Z565)</f>
        <v>1265.8225</v>
      </c>
      <c r="BO565" s="27">
        <f>IF($O565&gt;=BO$1,$S565+$Y565+$Z565,$Y565+$Z565)</f>
        <v>1265.8225</v>
      </c>
      <c r="BP565" s="27">
        <f>IF($O565&gt;=BP$1,$S565+$Y565+$Z565,$Y565+$Z565)</f>
        <v>1265.8225</v>
      </c>
      <c r="BQ565" s="27">
        <f>IF($O565&gt;=BQ$1,$S565+$Y565+$Z565,$Y565+$Z565)</f>
        <v>1265.8225</v>
      </c>
      <c r="BR565" s="27">
        <f>IF($O565&gt;=BR$1,$S565+$Y565+$Z565,$Y565+$Z565)</f>
        <v>1265.8225</v>
      </c>
      <c r="BS565" s="27">
        <f>IF($O565&gt;=BS$1,$S565+$Y565+$Z565,$Y565+$Z565)</f>
        <v>1265.8225</v>
      </c>
      <c r="BT565" s="27">
        <f>IF($O565&gt;=BT$1,$S565+$Y565+$Z565,$Y565+$Z565)</f>
        <v>1265.8225</v>
      </c>
      <c r="BU565" s="27">
        <f>IF($O565&gt;=BU$1,$S565+$Y565+$Z565,$Y565+$Z565)</f>
        <v>1265.8225</v>
      </c>
      <c r="BV565" s="27">
        <f>IF($O565&gt;=BV$1,$S565+$Y565+$Z565,$Y565+$Z565)</f>
        <v>1265.8225</v>
      </c>
      <c r="BW565" s="27">
        <f>IF($O565&gt;=BW$1,$S565+$Y565+$Z565,$Y565+$Z565)</f>
        <v>1265.8225</v>
      </c>
      <c r="BX565" s="27">
        <f>IF($O565&gt;=BX$1,$S565+$Y565+$Z565,$Y565+$Z565)</f>
        <v>1265.8225</v>
      </c>
      <c r="BY565" s="27">
        <f>IF($O565&gt;=BY$1,$S565+$Y565+$Z565,$Y565+$Z565)</f>
        <v>1265.8225</v>
      </c>
      <c r="BZ565" s="27">
        <f>IF($O565&gt;=BZ$1,$S565+$Y565+$Z565,$Y565+$Z565)</f>
        <v>1265.8225</v>
      </c>
      <c r="CA565" s="27">
        <f>IF($O565&gt;=CA$1,$S565+$Y565+$Z565,$Y565+$Z565)</f>
        <v>1265.8225</v>
      </c>
      <c r="CB565" s="27">
        <f>IF($O565&gt;=CB$1,$S565+$Y565+$Z565,$Y565+$Z565)</f>
        <v>1265.8225</v>
      </c>
      <c r="CC565" s="27">
        <f>IF($O565&gt;=CC$1,$S565+$Y565+$Z565,$Y565+$Z565)</f>
        <v>1265.8225</v>
      </c>
      <c r="CD565" s="27">
        <f>IF($O565&gt;=CD$1,$S565+$Y565+$Z565,$Y565+$Z565)</f>
        <v>1265.8225</v>
      </c>
      <c r="CE565" s="27">
        <f>IF($O565&gt;=CE$1,$S565+$Y565+$Z565,$Y565+$Z565)</f>
        <v>1265.8225</v>
      </c>
      <c r="CF565" s="27">
        <f>IF($O565&gt;=CF$1,$S565+$Y565+$Z565,$Y565+$Z565)</f>
        <v>1265.8225</v>
      </c>
      <c r="CG565" s="27">
        <f>IF($O565&gt;=CG$1,$S565+$Y565+$Z565,$Y565+$Z565)</f>
        <v>1265.8225</v>
      </c>
      <c r="CH565" s="27">
        <f>IF($O565&gt;=CH$1,$S565+$Y565+$Z565,$Y565+$Z565)</f>
        <v>1265.8225</v>
      </c>
      <c r="CI565" s="27">
        <f>IF($O565&gt;=CI$1,$S565+$Y565+$Z565,$Y565+$Z565)</f>
        <v>1265.8225</v>
      </c>
      <c r="CJ565" s="27">
        <f>IF($O565&gt;=CJ$1,$S565+$Y565+$Z565,$Y565+$Z565)</f>
        <v>1265.8225</v>
      </c>
      <c r="CK565" s="27">
        <f>IF($O565&gt;=CK$1,$S565+$Y565+$Z565,$Y565+$Z565)</f>
        <v>1265.8225</v>
      </c>
      <c r="CL565" s="27">
        <f>IF($O565&gt;=CL$1,$S565+$Y565+$Z565,$Y565+$Z565)</f>
        <v>1265.8225</v>
      </c>
      <c r="CM565" s="27">
        <f>IF($O565&gt;=CM$1,$S565+$Y565+$Z565,$Y565+$Z565)</f>
        <v>1265.8225</v>
      </c>
      <c r="CN565" s="27">
        <f>IF($O565&gt;=CN$1,$S565+$Y565,$Y565)</f>
        <v>865.82249999999999</v>
      </c>
      <c r="CO565" s="27">
        <f>IF($O565&gt;=CO$1,$S565+$Y565,$Y565)</f>
        <v>865.82249999999999</v>
      </c>
      <c r="CP565" s="27">
        <f>IF($O565&gt;=CP$1,$S565+$Y565,$Y565)</f>
        <v>865.82249999999999</v>
      </c>
      <c r="CQ565" s="27">
        <f>IF($O565&gt;=CQ$1,$S565+$Y565,$Y565)</f>
        <v>865.82249999999999</v>
      </c>
      <c r="CR565" s="27">
        <f>IF($O565&gt;=CR$1,$S565+$Y565,$Y565)</f>
        <v>865.82249999999999</v>
      </c>
      <c r="CS565" s="27">
        <f>IF($O565&gt;=CS$1,$S565+$Y565,$Y565)</f>
        <v>865.82249999999999</v>
      </c>
      <c r="CT565" s="27">
        <f>IF($O565&gt;=CT$1,$S565+$Y565,$Y565)</f>
        <v>865.82249999999999</v>
      </c>
      <c r="CU565" s="27">
        <f>IF($O565&gt;=CU$1,$S565+$Y565,$Y565)</f>
        <v>865.82249999999999</v>
      </c>
      <c r="CV565" s="27">
        <f>IF($O565&gt;=CV$1,$S565+$Y565,$Y565)</f>
        <v>865.82249999999999</v>
      </c>
      <c r="CW565" s="27">
        <f>IF($O565&gt;=CW$1,$S565+$Y565,$Y565)</f>
        <v>865.82249999999999</v>
      </c>
      <c r="CX565" s="27">
        <f>IF($O565&gt;=CX$1,$S565+$Y565,$Y565)</f>
        <v>865.82249999999999</v>
      </c>
      <c r="CY565" s="27">
        <f>IF($O565&gt;=CY$1,$S565+$Y565,$Y565)</f>
        <v>865.82249999999999</v>
      </c>
      <c r="CZ565" s="27">
        <f>IF($O565&gt;=CZ$1,$S565+$Y565,$Y565)</f>
        <v>865.82249999999999</v>
      </c>
      <c r="DA565" s="27">
        <f>IF($O565&gt;=DA$1,$S565+$Y565,$Y565)</f>
        <v>865.82249999999999</v>
      </c>
      <c r="DB565" s="27">
        <f>IF($O565&gt;=DB$1,$S565+$Y565,$Y565)</f>
        <v>865.82249999999999</v>
      </c>
      <c r="DC565" s="27">
        <f>IF($O565&gt;=DC$1,$S565+$Y565,$Y565)</f>
        <v>865.82249999999999</v>
      </c>
      <c r="DD565" s="27">
        <f>IF($O565&gt;=DD$1,$S565+$Y565,$Y565)</f>
        <v>865.82249999999999</v>
      </c>
      <c r="DE565" s="27">
        <f>IF($O565&gt;=DE$1,$S565+$Y565,$Y565)</f>
        <v>865.82249999999999</v>
      </c>
      <c r="DF565" s="27">
        <f>IF($O565&gt;=DF$1,$S565+$Y565,$Y565)</f>
        <v>865.82249999999999</v>
      </c>
      <c r="DG565" s="27">
        <f>IF($O565&gt;=DG$1,$S565+$Y565,$Y565)</f>
        <v>865.82249999999999</v>
      </c>
      <c r="DH565" s="27">
        <f>IF($O565&gt;=DH$1,$S565+$Y565,$Y565)</f>
        <v>865.82249999999999</v>
      </c>
      <c r="DI565" s="27">
        <f>IF($O565&gt;=DI$1,$S565+$Y565,$Y565)</f>
        <v>865.82249999999999</v>
      </c>
      <c r="DJ565" s="27">
        <f>IF($O565&gt;=DJ$1,$S565+$Y565,$Y565)</f>
        <v>865.82249999999999</v>
      </c>
      <c r="DK565" s="27">
        <f>IF($O565&gt;=DK$1,$S565+$Y565,$Y565)</f>
        <v>865.82249999999999</v>
      </c>
      <c r="DL565" s="27">
        <f>IF($O565&gt;=DL$1,$S565+$Y565,$Y565)</f>
        <v>865.82249999999999</v>
      </c>
      <c r="DM565" s="27">
        <f>IF($O565&gt;=DM$1,$S565+$Y565,$Y565)</f>
        <v>865.82249999999999</v>
      </c>
      <c r="DN565" s="27">
        <f>IF($O565&gt;=DN$1,$S565+$Y565,$Y565)</f>
        <v>865.82249999999999</v>
      </c>
      <c r="DO565" s="27">
        <f>IF($O565&gt;=DO$1,$S565+$Y565,$Y565)</f>
        <v>865.82249999999999</v>
      </c>
      <c r="DP565" s="27">
        <f>IF($O565&gt;=DP$1,$S565+$Y565,$Y565)</f>
        <v>865.82249999999999</v>
      </c>
      <c r="DQ565" s="27">
        <f>IF($O565&gt;=DQ$1,$S565+$Y565,$Y565)</f>
        <v>865.82249999999999</v>
      </c>
      <c r="DR565" s="27">
        <f>IF($O565&gt;=DR$1,$S565+$Y565,$Y565)</f>
        <v>865.82249999999999</v>
      </c>
      <c r="DS565" s="27">
        <f>IF($O565&gt;=DS$1,$S565+$Y565,$Y565)</f>
        <v>865.82249999999999</v>
      </c>
      <c r="DT565" s="27">
        <f>IF($O565&gt;=DT$1,$S565+$Y565,$Y565)</f>
        <v>865.82249999999999</v>
      </c>
      <c r="DU565" s="27">
        <f>IF($O565&gt;=DU$1,$S565+$Y565,$Y565)</f>
        <v>865.82249999999999</v>
      </c>
      <c r="DV565" s="27">
        <f>IF($O565&gt;=DV$1,$S565+$Y565,$Y565)</f>
        <v>865.82249999999999</v>
      </c>
      <c r="DW565" s="27">
        <f>IF($O565&gt;=DW$1,$S565+$Y565,$Y565)</f>
        <v>865.82249999999999</v>
      </c>
      <c r="DX565" s="27">
        <f>IF($O565&gt;=DX$1,$S565+$Y565,$Y565)</f>
        <v>865.82249999999999</v>
      </c>
      <c r="DY565" s="27">
        <f>IF($O565&gt;=DY$1,$S565+$Y565,$Y565)</f>
        <v>865.82249999999999</v>
      </c>
      <c r="DZ565" s="27">
        <f>IF($O565&gt;=DZ$1,$S565+$Y565,$Y565)</f>
        <v>865.82249999999999</v>
      </c>
      <c r="EA565" s="27">
        <f>IF($O565&gt;=EA$1,$S565+$Y565,$Y565)</f>
        <v>865.82249999999999</v>
      </c>
      <c r="EB565" s="27">
        <f>IF($O565&gt;=EB$1,$S565+$Y565,$Y565)</f>
        <v>865.82249999999999</v>
      </c>
      <c r="EC565" s="27">
        <f>IF($O565&gt;=EC$1,$S565+$Y565,$Y565)</f>
        <v>865.82249999999999</v>
      </c>
      <c r="ED565" s="27">
        <f>IF($O565&gt;=ED$1,$S565+$Y565,$Y565)</f>
        <v>865.82249999999999</v>
      </c>
      <c r="EE565" s="27">
        <f>IF($O565&gt;=EE$1,$S565+$Y565,$Y565)</f>
        <v>865.82249999999999</v>
      </c>
      <c r="EF565" s="27">
        <f>IF($O565&gt;=EF$1,$S565+$Y565,$Y565)</f>
        <v>865.82249999999999</v>
      </c>
      <c r="EG565" s="27">
        <f>IF($O565&gt;=EG$1,$S565+$Y565,$Y565)</f>
        <v>865.82249999999999</v>
      </c>
      <c r="EH565" s="27">
        <f>IF($O565&gt;=EH$1,$S565+$Y565,$Y565)</f>
        <v>865.82249999999999</v>
      </c>
      <c r="EI565" s="27">
        <f>IF($O565&gt;=EI$1,$S565+$Y565,$Y565)</f>
        <v>865.82249999999999</v>
      </c>
      <c r="EJ565" s="27">
        <f>IF($O565&gt;=EJ$1,$S565+$Y565,$Y565)</f>
        <v>865.82249999999999</v>
      </c>
      <c r="EK565" s="27">
        <f>IF($O565&gt;=EK$1,$S565+$Y565,$Y565)</f>
        <v>865.82249999999999</v>
      </c>
      <c r="EL565" s="27">
        <f>IF($O565&gt;=EL$1,$S565+$Y565,$Y565)</f>
        <v>865.82249999999999</v>
      </c>
      <c r="EM565" s="27">
        <f>IF($O565&gt;=EM$1,$S565+$Y565,$Y565)</f>
        <v>865.82249999999999</v>
      </c>
      <c r="EN565" s="27">
        <f>IF($O565&gt;=EN$1,$S565+$Y565,$Y565)</f>
        <v>865.82249999999999</v>
      </c>
      <c r="EO565" s="27">
        <f>IF($O565&gt;=EO$1,$S565+$Y565,$Y565)</f>
        <v>865.82249999999999</v>
      </c>
      <c r="EP565" s="27">
        <f>IF($O565&gt;=EP$1,$S565+$Y565,$Y565)</f>
        <v>865.82249999999999</v>
      </c>
      <c r="EQ565" s="27">
        <f>IF($O565&gt;=EQ$1,$S565+$Y565,$Y565)</f>
        <v>865.82249999999999</v>
      </c>
      <c r="ER565" s="27">
        <f>IF($O565&gt;=ER$1,$S565+$Y565,$Y565)</f>
        <v>865.82249999999999</v>
      </c>
      <c r="ES565" s="27">
        <f>IF($O565&gt;=ES$1,$S565+$Y565,$Y565)</f>
        <v>865.82249999999999</v>
      </c>
      <c r="ET565" s="27">
        <f>IF($O565&gt;=ET$1,$S565+$Y565,$Y565)</f>
        <v>865.82249999999999</v>
      </c>
      <c r="EU565" s="27">
        <f>IF($O565&gt;=EU$1,$S565+$Y565,$Y565)</f>
        <v>865.82249999999999</v>
      </c>
      <c r="EV565" s="27">
        <f>IF($O565&gt;=EV$1,$S565,0)</f>
        <v>745.02750000000003</v>
      </c>
      <c r="EW565" s="27">
        <f>IF($O565&gt;=EW$1,$S565,0)</f>
        <v>745.02750000000003</v>
      </c>
      <c r="EX565" s="27">
        <f>IF($O565&gt;=EX$1,$S565,0)</f>
        <v>745.02750000000003</v>
      </c>
      <c r="EY565" s="27">
        <f>IF($O565&gt;=EY$1,$S565,0)</f>
        <v>745.02750000000003</v>
      </c>
      <c r="EZ565" s="27">
        <f>IF($O565&gt;=EZ$1,$S565,0)</f>
        <v>745.02750000000003</v>
      </c>
      <c r="FA565" s="27">
        <f>IF($O565&gt;=FA$1,$S565,0)</f>
        <v>745.02750000000003</v>
      </c>
      <c r="FB565" s="27">
        <f>IF($O565&gt;=FB$1,$S565,0)</f>
        <v>745.02750000000003</v>
      </c>
      <c r="FC565" s="27">
        <f>IF($O565&gt;=FC$1,$S565,0)</f>
        <v>745.02750000000003</v>
      </c>
      <c r="FD565" s="27">
        <f>IF($O565&gt;=FD$1,$S565,0)</f>
        <v>745.02750000000003</v>
      </c>
      <c r="FE565" s="27">
        <f>IF($O565&gt;=FE$1,$S565,0)</f>
        <v>745.02750000000003</v>
      </c>
      <c r="FF565" s="27">
        <f>IF($O565&gt;=FF$1,$S565,0)</f>
        <v>745.02750000000003</v>
      </c>
      <c r="FG565" s="27">
        <f>IF($O565&gt;=FG$1,$S565,0)</f>
        <v>745.02750000000003</v>
      </c>
      <c r="FH565" s="27">
        <f>IF($O565&gt;=FH$1,$S565,0)</f>
        <v>745.02750000000003</v>
      </c>
      <c r="FI565" s="27">
        <f>IF($O565&gt;=FI$1,$S565,0)</f>
        <v>745.02750000000003</v>
      </c>
      <c r="FJ565" s="27">
        <f>IF($O565&gt;=FJ$1,$S565,0)</f>
        <v>745.02750000000003</v>
      </c>
      <c r="FK565" s="27">
        <f>IF($O565&gt;=FK$1,$S565,0)</f>
        <v>745.02750000000003</v>
      </c>
      <c r="FL565" s="27">
        <f>IF($O565&gt;=FL$1,$S565,0)</f>
        <v>745.02750000000003</v>
      </c>
      <c r="FM565" s="27">
        <f>IF($O565&gt;=FM$1,$S565,0)</f>
        <v>745.02750000000003</v>
      </c>
      <c r="FN565" s="27">
        <f>IF($O565&gt;=FN$1,$S565,0)</f>
        <v>745.02750000000003</v>
      </c>
      <c r="FO565" s="27">
        <f>IF($O565&gt;=FO$1,$S565,0)</f>
        <v>745.02750000000003</v>
      </c>
      <c r="FP565" s="27">
        <f>IF($O565&gt;=FP$1,$S565,0)</f>
        <v>745.02750000000003</v>
      </c>
      <c r="FQ565" s="27">
        <f>IF($O565&gt;=FQ$1,$S565,0)</f>
        <v>745.02750000000003</v>
      </c>
      <c r="FR565" s="27">
        <f>IF($O565&gt;=FR$1,$S565,0)</f>
        <v>745.02750000000003</v>
      </c>
      <c r="FS565" s="27">
        <f>IF($O565&gt;=FS$1,$S565,0)</f>
        <v>745.02750000000003</v>
      </c>
      <c r="FT565" s="27">
        <f>IF($O565&gt;=FT$1,$S565,0)</f>
        <v>745.02750000000003</v>
      </c>
      <c r="FU565" s="27">
        <f>IF($O565&gt;=FU$1,$S565,0)</f>
        <v>745.02750000000003</v>
      </c>
      <c r="FV565" s="27">
        <f>IF($O565&gt;=FV$1,$S565,0)</f>
        <v>745.02750000000003</v>
      </c>
      <c r="FW565" s="27">
        <f>IF($O565&gt;=FW$1,$S565,0)</f>
        <v>745.02750000000003</v>
      </c>
      <c r="FX565" s="27">
        <f>IF($O565&gt;=FX$1,$S565,0)</f>
        <v>745.02750000000003</v>
      </c>
      <c r="FY565" s="27">
        <f>IF($O565&gt;=FY$1,$S565,0)</f>
        <v>745.02750000000003</v>
      </c>
      <c r="FZ565" s="27">
        <f>IF($O565&gt;=FZ$1,$S565,0)</f>
        <v>0</v>
      </c>
      <c r="GA565" s="27">
        <f>IF($O565&gt;=GA$1,$S565,0)</f>
        <v>0</v>
      </c>
      <c r="GB565" s="27">
        <f>IF($O565&gt;=GB$1,$S565,0)</f>
        <v>0</v>
      </c>
      <c r="GC565" s="27">
        <f>IF($O565&gt;=GC$1,$S565,0)</f>
        <v>0</v>
      </c>
      <c r="GD565" s="27">
        <f>IF($O565&gt;=GD$1,$S565,0)</f>
        <v>0</v>
      </c>
      <c r="GE565" s="27">
        <f>IF($O565&gt;=GE$1,$S565,0)</f>
        <v>0</v>
      </c>
      <c r="GF565" s="27">
        <f>IF($O565&gt;=GF$1,$S565,0)</f>
        <v>0</v>
      </c>
      <c r="GG565" s="27">
        <f>IF($O565&gt;=GG$1,$S565,0)</f>
        <v>0</v>
      </c>
      <c r="GH565" s="27">
        <f>IF($O565&gt;=GH$1,$S565,0)</f>
        <v>0</v>
      </c>
      <c r="GI565" s="27">
        <f>IF($O565&gt;=GI$1,$S565,0)</f>
        <v>0</v>
      </c>
      <c r="GJ565" s="27">
        <f>IF($O565&gt;=GJ$1,$S565,0)</f>
        <v>0</v>
      </c>
      <c r="GK565" s="27">
        <f>IF($O565&gt;=GK$1,$S565,0)</f>
        <v>0</v>
      </c>
      <c r="GL565" s="27">
        <f>IF($O565&gt;=GL$1,$S565,0)</f>
        <v>0</v>
      </c>
      <c r="GM565" s="27">
        <f>IF($O565&gt;=GM$1,$S565,0)</f>
        <v>0</v>
      </c>
      <c r="GN565" s="27">
        <f>IF($O565&gt;=GN$1,$S565,0)</f>
        <v>0</v>
      </c>
      <c r="GO565" s="27">
        <f>IF($O565&gt;=GO$1,$S565,0)</f>
        <v>0</v>
      </c>
      <c r="GP565" s="27">
        <f>IF($O565&gt;=GP$1,$S565,0)</f>
        <v>0</v>
      </c>
      <c r="GQ565" s="27">
        <f>IF($O565&gt;=GQ$1,$S565,0)</f>
        <v>0</v>
      </c>
      <c r="GR565" s="27">
        <f>IF($O565&gt;=GR$1,$S565,0)</f>
        <v>0</v>
      </c>
      <c r="GS565" s="27">
        <f>IF($O565&gt;=GS$1,$S565,0)</f>
        <v>0</v>
      </c>
      <c r="GT565" s="27">
        <f>IF($O565&gt;=GT$1,$S565,0)</f>
        <v>0</v>
      </c>
      <c r="GU565" s="27">
        <f>IF($O565&gt;=GU$1,$S565,0)</f>
        <v>0</v>
      </c>
      <c r="GV565" s="27">
        <f>IF($O565&gt;=GV$1,$S565,0)</f>
        <v>0</v>
      </c>
      <c r="GW565" s="27">
        <f>IF($O565&gt;=GW$1,$S565,0)</f>
        <v>0</v>
      </c>
      <c r="GX565" s="27">
        <f>IF($O565&gt;=GX$1,$S565,0)</f>
        <v>0</v>
      </c>
      <c r="GY565" s="27">
        <f>IF($O565&gt;=GY$1,$S565,0)</f>
        <v>0</v>
      </c>
      <c r="GZ565" s="27">
        <f>IF($O565&gt;=GZ$1,$S565,0)</f>
        <v>0</v>
      </c>
      <c r="HA565" s="27">
        <f>IF($O565&gt;=HA$1,$S565,0)</f>
        <v>0</v>
      </c>
      <c r="HB565" s="27">
        <f>IF($O565&gt;=HB$1,$S565,0)</f>
        <v>0</v>
      </c>
      <c r="HC565" s="27">
        <f>IF($O565&gt;=HC$1,$S565,0)</f>
        <v>0</v>
      </c>
    </row>
    <row r="566" spans="1:211">
      <c r="A566" s="3">
        <v>62812</v>
      </c>
      <c r="B566" s="3" t="s">
        <v>549</v>
      </c>
      <c r="C566" s="3" t="s">
        <v>15</v>
      </c>
      <c r="D566" s="3">
        <v>55</v>
      </c>
      <c r="E566" s="4">
        <v>34821</v>
      </c>
      <c r="F566" s="5">
        <v>23.150684931506849</v>
      </c>
      <c r="G566" s="3" t="s">
        <v>446</v>
      </c>
      <c r="H566" s="4">
        <v>23169</v>
      </c>
      <c r="I566" s="9" t="s">
        <v>866</v>
      </c>
      <c r="J566" s="5">
        <v>3544.12</v>
      </c>
      <c r="K566" s="31">
        <v>323</v>
      </c>
      <c r="L566" s="32">
        <v>23</v>
      </c>
      <c r="M566" s="33">
        <f>VLOOKUP(L566,FIND,3,TRUE)</f>
        <v>1.3</v>
      </c>
      <c r="N566" s="32">
        <f>IF(L566&gt;30,180,VLOOKUP(L566,TEMPO,2,FALSE))</f>
        <v>138</v>
      </c>
      <c r="O566" s="32">
        <f>IF(R566&gt;0,4,N566)</f>
        <v>138</v>
      </c>
      <c r="P566" s="96">
        <f>J566*M566*L566</f>
        <v>105969.18799999999</v>
      </c>
      <c r="Q566" s="96">
        <f>10934.45*2</f>
        <v>21868.9</v>
      </c>
      <c r="R566" s="96">
        <f>IF(P566&lt;=Q566,P566/4,0)</f>
        <v>0</v>
      </c>
      <c r="S566" s="5">
        <f>IF(P566&gt;=Q566,P566/N566,0)</f>
        <v>767.89266666666663</v>
      </c>
      <c r="T566" s="3"/>
      <c r="U566" s="3">
        <f>IF(T566="",1,0)</f>
        <v>1</v>
      </c>
      <c r="V566" s="3">
        <v>85</v>
      </c>
      <c r="W566" s="5">
        <v>0</v>
      </c>
      <c r="X566" s="5">
        <v>245.73</v>
      </c>
      <c r="Y566" s="5">
        <f>X566*W566</f>
        <v>0</v>
      </c>
      <c r="Z566" s="5">
        <v>400</v>
      </c>
      <c r="AA566" s="5">
        <f>S566+Y566+Z566</f>
        <v>1167.8926666666666</v>
      </c>
      <c r="AB566" s="39">
        <f>(J566/12+J566/12*1.3333333333+450/12+J566/30*6/12+J566)*1.3+Y566+Z566+153.9</f>
        <v>6182.6700444316466</v>
      </c>
      <c r="AC566" s="39" t="s">
        <v>15</v>
      </c>
      <c r="AD566" s="39">
        <f>J566*1.3+400+153.9</f>
        <v>5161.2559999999994</v>
      </c>
      <c r="AE566" s="39">
        <f>SUMIFS('CUSTO MENSAL FUNC NOVO'!H:H,'CUSTO MENSAL FUNC NOVO'!A:A,'VALORES MENSAIS'!AC566)</f>
        <v>3052.63</v>
      </c>
      <c r="AF566" s="27">
        <f>IF($R566&gt;0,$R566,$S566)+$Y566+$Z566</f>
        <v>1167.8926666666666</v>
      </c>
      <c r="AG566" s="27">
        <f>IF($R566&gt;0,$R566,$S566)+$Y566+$Z566</f>
        <v>1167.8926666666666</v>
      </c>
      <c r="AH566" s="27">
        <f>IF($R566&gt;0,$R566,$S566)+$Y566+$Z566</f>
        <v>1167.8926666666666</v>
      </c>
      <c r="AI566" s="27">
        <f>IF($R566&gt;0,$R566,$S566)+$Y566+$Z566</f>
        <v>1167.8926666666666</v>
      </c>
      <c r="AJ566" s="27">
        <f>IF($O566&gt;=AJ$1,$S566+$Y566+$Z566,$Y566+$Z566)</f>
        <v>1167.8926666666666</v>
      </c>
      <c r="AK566" s="27">
        <f>IF($O566&gt;=AK$1,$S566+$Y566+$Z566,$Y566+$Z566)</f>
        <v>1167.8926666666666</v>
      </c>
      <c r="AL566" s="27">
        <f>IF($O566&gt;=AL$1,$S566+$Y566+$Z566,$Y566+$Z566)</f>
        <v>1167.8926666666666</v>
      </c>
      <c r="AM566" s="27">
        <f>IF($O566&gt;=AM$1,$S566+$Y566+$Z566,$Y566+$Z566)</f>
        <v>1167.8926666666666</v>
      </c>
      <c r="AN566" s="27">
        <f>IF($O566&gt;=AN$1,$S566+$Y566+$Z566,$Y566+$Z566)</f>
        <v>1167.8926666666666</v>
      </c>
      <c r="AO566" s="27">
        <f>IF($O566&gt;=AO$1,$S566+$Y566+$Z566,$Y566+$Z566)</f>
        <v>1167.8926666666666</v>
      </c>
      <c r="AP566" s="27">
        <f>IF($O566&gt;=AP$1,$S566+$Y566+$Z566,$Y566+$Z566)</f>
        <v>1167.8926666666666</v>
      </c>
      <c r="AQ566" s="27">
        <f>IF($O566&gt;=AQ$1,$S566+$Y566+$Z566,$Y566+$Z566)</f>
        <v>1167.8926666666666</v>
      </c>
      <c r="AR566" s="27">
        <f>IF($O566&gt;=AR$1,$S566+$Y566+$Z566,$Y566+$Z566)</f>
        <v>1167.8926666666666</v>
      </c>
      <c r="AS566" s="27">
        <f>IF($O566&gt;=AS$1,$S566+$Y566+$Z566,$Y566+$Z566)</f>
        <v>1167.8926666666666</v>
      </c>
      <c r="AT566" s="27">
        <f>IF($O566&gt;=AT$1,$S566+$Y566+$Z566,$Y566+$Z566)</f>
        <v>1167.8926666666666</v>
      </c>
      <c r="AU566" s="27">
        <f>IF($O566&gt;=AU$1,$S566+$Y566+$Z566,$Y566+$Z566)</f>
        <v>1167.8926666666666</v>
      </c>
      <c r="AV566" s="27">
        <f>IF($O566&gt;=AV$1,$S566+$Y566+$Z566,$Y566+$Z566)</f>
        <v>1167.8926666666666</v>
      </c>
      <c r="AW566" s="27">
        <f>IF($O566&gt;=AW$1,$S566+$Y566+$Z566,$Y566+$Z566)</f>
        <v>1167.8926666666666</v>
      </c>
      <c r="AX566" s="27">
        <f>IF($O566&gt;=AX$1,$S566+$Y566+$Z566,$Y566+$Z566)</f>
        <v>1167.8926666666666</v>
      </c>
      <c r="AY566" s="27">
        <f>IF($O566&gt;=AY$1,$S566+$Y566+$Z566,$Y566+$Z566)</f>
        <v>1167.8926666666666</v>
      </c>
      <c r="AZ566" s="27">
        <f>IF($O566&gt;=AZ$1,$S566+$Y566+$Z566,$Y566+$Z566)</f>
        <v>1167.8926666666666</v>
      </c>
      <c r="BA566" s="27">
        <f>IF($O566&gt;=BA$1,$S566+$Y566+$Z566,$Y566+$Z566)</f>
        <v>1167.8926666666666</v>
      </c>
      <c r="BB566" s="27">
        <f>IF($O566&gt;=BB$1,$S566+$Y566+$Z566,$Y566+$Z566)</f>
        <v>1167.8926666666666</v>
      </c>
      <c r="BC566" s="27">
        <f>IF($O566&gt;=BC$1,$S566+$Y566+$Z566,$Y566+$Z566)</f>
        <v>1167.8926666666666</v>
      </c>
      <c r="BD566" s="27">
        <f>IF($O566&gt;=BD$1,$S566+$Y566+$Z566,$Y566+$Z566)</f>
        <v>1167.8926666666666</v>
      </c>
      <c r="BE566" s="27">
        <f>IF($O566&gt;=BE$1,$S566+$Y566+$Z566,$Y566+$Z566)</f>
        <v>1167.8926666666666</v>
      </c>
      <c r="BF566" s="27">
        <f>IF($O566&gt;=BF$1,$S566+$Y566+$Z566,$Y566+$Z566)</f>
        <v>1167.8926666666666</v>
      </c>
      <c r="BG566" s="27">
        <f>IF($O566&gt;=BG$1,$S566+$Y566+$Z566,$Y566+$Z566)</f>
        <v>1167.8926666666666</v>
      </c>
      <c r="BH566" s="27">
        <f>IF($O566&gt;=BH$1,$S566+$Y566+$Z566,$Y566+$Z566)</f>
        <v>1167.8926666666666</v>
      </c>
      <c r="BI566" s="27">
        <f>IF($O566&gt;=BI$1,$S566+$Y566+$Z566,$Y566+$Z566)</f>
        <v>1167.8926666666666</v>
      </c>
      <c r="BJ566" s="27">
        <f>IF($O566&gt;=BJ$1,$S566+$Y566+$Z566,$Y566+$Z566)</f>
        <v>1167.8926666666666</v>
      </c>
      <c r="BK566" s="27">
        <f>IF($O566&gt;=BK$1,$S566+$Y566+$Z566,$Y566+$Z566)</f>
        <v>1167.8926666666666</v>
      </c>
      <c r="BL566" s="27">
        <f>IF($O566&gt;=BL$1,$S566+$Y566+$Z566,$Y566+$Z566)</f>
        <v>1167.8926666666666</v>
      </c>
      <c r="BM566" s="27">
        <f>IF($O566&gt;=BM$1,$S566+$Y566+$Z566,$Y566+$Z566)</f>
        <v>1167.8926666666666</v>
      </c>
      <c r="BN566" s="27">
        <f>IF($O566&gt;=BN$1,$S566+$Y566+$Z566,$Y566+$Z566)</f>
        <v>1167.8926666666666</v>
      </c>
      <c r="BO566" s="27">
        <f>IF($O566&gt;=BO$1,$S566+$Y566+$Z566,$Y566+$Z566)</f>
        <v>1167.8926666666666</v>
      </c>
      <c r="BP566" s="27">
        <f>IF($O566&gt;=BP$1,$S566+$Y566+$Z566,$Y566+$Z566)</f>
        <v>1167.8926666666666</v>
      </c>
      <c r="BQ566" s="27">
        <f>IF($O566&gt;=BQ$1,$S566+$Y566+$Z566,$Y566+$Z566)</f>
        <v>1167.8926666666666</v>
      </c>
      <c r="BR566" s="27">
        <f>IF($O566&gt;=BR$1,$S566+$Y566+$Z566,$Y566+$Z566)</f>
        <v>1167.8926666666666</v>
      </c>
      <c r="BS566" s="27">
        <f>IF($O566&gt;=BS$1,$S566+$Y566+$Z566,$Y566+$Z566)</f>
        <v>1167.8926666666666</v>
      </c>
      <c r="BT566" s="27">
        <f>IF($O566&gt;=BT$1,$S566+$Y566+$Z566,$Y566+$Z566)</f>
        <v>1167.8926666666666</v>
      </c>
      <c r="BU566" s="27">
        <f>IF($O566&gt;=BU$1,$S566+$Y566+$Z566,$Y566+$Z566)</f>
        <v>1167.8926666666666</v>
      </c>
      <c r="BV566" s="27">
        <f>IF($O566&gt;=BV$1,$S566+$Y566+$Z566,$Y566+$Z566)</f>
        <v>1167.8926666666666</v>
      </c>
      <c r="BW566" s="27">
        <f>IF($O566&gt;=BW$1,$S566+$Y566+$Z566,$Y566+$Z566)</f>
        <v>1167.8926666666666</v>
      </c>
      <c r="BX566" s="27">
        <f>IF($O566&gt;=BX$1,$S566+$Y566+$Z566,$Y566+$Z566)</f>
        <v>1167.8926666666666</v>
      </c>
      <c r="BY566" s="27">
        <f>IF($O566&gt;=BY$1,$S566+$Y566+$Z566,$Y566+$Z566)</f>
        <v>1167.8926666666666</v>
      </c>
      <c r="BZ566" s="27">
        <f>IF($O566&gt;=BZ$1,$S566+$Y566+$Z566,$Y566+$Z566)</f>
        <v>1167.8926666666666</v>
      </c>
      <c r="CA566" s="27">
        <f>IF($O566&gt;=CA$1,$S566+$Y566+$Z566,$Y566+$Z566)</f>
        <v>1167.8926666666666</v>
      </c>
      <c r="CB566" s="27">
        <f>IF($O566&gt;=CB$1,$S566+$Y566+$Z566,$Y566+$Z566)</f>
        <v>1167.8926666666666</v>
      </c>
      <c r="CC566" s="27">
        <f>IF($O566&gt;=CC$1,$S566+$Y566+$Z566,$Y566+$Z566)</f>
        <v>1167.8926666666666</v>
      </c>
      <c r="CD566" s="27">
        <f>IF($O566&gt;=CD$1,$S566+$Y566+$Z566,$Y566+$Z566)</f>
        <v>1167.8926666666666</v>
      </c>
      <c r="CE566" s="27">
        <f>IF($O566&gt;=CE$1,$S566+$Y566+$Z566,$Y566+$Z566)</f>
        <v>1167.8926666666666</v>
      </c>
      <c r="CF566" s="27">
        <f>IF($O566&gt;=CF$1,$S566+$Y566+$Z566,$Y566+$Z566)</f>
        <v>1167.8926666666666</v>
      </c>
      <c r="CG566" s="27">
        <f>IF($O566&gt;=CG$1,$S566+$Y566+$Z566,$Y566+$Z566)</f>
        <v>1167.8926666666666</v>
      </c>
      <c r="CH566" s="27">
        <f>IF($O566&gt;=CH$1,$S566+$Y566+$Z566,$Y566+$Z566)</f>
        <v>1167.8926666666666</v>
      </c>
      <c r="CI566" s="27">
        <f>IF($O566&gt;=CI$1,$S566+$Y566+$Z566,$Y566+$Z566)</f>
        <v>1167.8926666666666</v>
      </c>
      <c r="CJ566" s="27">
        <f>IF($O566&gt;=CJ$1,$S566+$Y566+$Z566,$Y566+$Z566)</f>
        <v>1167.8926666666666</v>
      </c>
      <c r="CK566" s="27">
        <f>IF($O566&gt;=CK$1,$S566+$Y566+$Z566,$Y566+$Z566)</f>
        <v>1167.8926666666666</v>
      </c>
      <c r="CL566" s="27">
        <f>IF($O566&gt;=CL$1,$S566+$Y566+$Z566,$Y566+$Z566)</f>
        <v>1167.8926666666666</v>
      </c>
      <c r="CM566" s="27">
        <f>IF($O566&gt;=CM$1,$S566+$Y566+$Z566,$Y566+$Z566)</f>
        <v>1167.8926666666666</v>
      </c>
      <c r="CN566" s="27">
        <f>IF($O566&gt;=CN$1,$S566+$Y566,$Y566)</f>
        <v>767.89266666666663</v>
      </c>
      <c r="CO566" s="27">
        <f>IF($O566&gt;=CO$1,$S566+$Y566,$Y566)</f>
        <v>767.89266666666663</v>
      </c>
      <c r="CP566" s="27">
        <f>IF($O566&gt;=CP$1,$S566+$Y566,$Y566)</f>
        <v>767.89266666666663</v>
      </c>
      <c r="CQ566" s="27">
        <f>IF($O566&gt;=CQ$1,$S566+$Y566,$Y566)</f>
        <v>767.89266666666663</v>
      </c>
      <c r="CR566" s="27">
        <f>IF($O566&gt;=CR$1,$S566+$Y566,$Y566)</f>
        <v>767.89266666666663</v>
      </c>
      <c r="CS566" s="27">
        <f>IF($O566&gt;=CS$1,$S566+$Y566,$Y566)</f>
        <v>767.89266666666663</v>
      </c>
      <c r="CT566" s="27">
        <f>IF($O566&gt;=CT$1,$S566+$Y566,$Y566)</f>
        <v>767.89266666666663</v>
      </c>
      <c r="CU566" s="27">
        <f>IF($O566&gt;=CU$1,$S566+$Y566,$Y566)</f>
        <v>767.89266666666663</v>
      </c>
      <c r="CV566" s="27">
        <f>IF($O566&gt;=CV$1,$S566+$Y566,$Y566)</f>
        <v>767.89266666666663</v>
      </c>
      <c r="CW566" s="27">
        <f>IF($O566&gt;=CW$1,$S566+$Y566,$Y566)</f>
        <v>767.89266666666663</v>
      </c>
      <c r="CX566" s="27">
        <f>IF($O566&gt;=CX$1,$S566+$Y566,$Y566)</f>
        <v>767.89266666666663</v>
      </c>
      <c r="CY566" s="27">
        <f>IF($O566&gt;=CY$1,$S566+$Y566,$Y566)</f>
        <v>767.89266666666663</v>
      </c>
      <c r="CZ566" s="27">
        <f>IF($O566&gt;=CZ$1,$S566+$Y566,$Y566)</f>
        <v>767.89266666666663</v>
      </c>
      <c r="DA566" s="27">
        <f>IF($O566&gt;=DA$1,$S566+$Y566,$Y566)</f>
        <v>767.89266666666663</v>
      </c>
      <c r="DB566" s="27">
        <f>IF($O566&gt;=DB$1,$S566+$Y566,$Y566)</f>
        <v>767.89266666666663</v>
      </c>
      <c r="DC566" s="27">
        <f>IF($O566&gt;=DC$1,$S566+$Y566,$Y566)</f>
        <v>767.89266666666663</v>
      </c>
      <c r="DD566" s="27">
        <f>IF($O566&gt;=DD$1,$S566+$Y566,$Y566)</f>
        <v>767.89266666666663</v>
      </c>
      <c r="DE566" s="27">
        <f>IF($O566&gt;=DE$1,$S566+$Y566,$Y566)</f>
        <v>767.89266666666663</v>
      </c>
      <c r="DF566" s="27">
        <f>IF($O566&gt;=DF$1,$S566+$Y566,$Y566)</f>
        <v>767.89266666666663</v>
      </c>
      <c r="DG566" s="27">
        <f>IF($O566&gt;=DG$1,$S566+$Y566,$Y566)</f>
        <v>767.89266666666663</v>
      </c>
      <c r="DH566" s="27">
        <f>IF($O566&gt;=DH$1,$S566+$Y566,$Y566)</f>
        <v>767.89266666666663</v>
      </c>
      <c r="DI566" s="27">
        <f>IF($O566&gt;=DI$1,$S566+$Y566,$Y566)</f>
        <v>767.89266666666663</v>
      </c>
      <c r="DJ566" s="27">
        <f>IF($O566&gt;=DJ$1,$S566+$Y566,$Y566)</f>
        <v>767.89266666666663</v>
      </c>
      <c r="DK566" s="27">
        <f>IF($O566&gt;=DK$1,$S566+$Y566,$Y566)</f>
        <v>767.89266666666663</v>
      </c>
      <c r="DL566" s="27">
        <f>IF($O566&gt;=DL$1,$S566+$Y566,$Y566)</f>
        <v>767.89266666666663</v>
      </c>
      <c r="DM566" s="27">
        <f>IF($O566&gt;=DM$1,$S566+$Y566,$Y566)</f>
        <v>767.89266666666663</v>
      </c>
      <c r="DN566" s="27">
        <f>IF($O566&gt;=DN$1,$S566+$Y566,$Y566)</f>
        <v>767.89266666666663</v>
      </c>
      <c r="DO566" s="27">
        <f>IF($O566&gt;=DO$1,$S566+$Y566,$Y566)</f>
        <v>767.89266666666663</v>
      </c>
      <c r="DP566" s="27">
        <f>IF($O566&gt;=DP$1,$S566+$Y566,$Y566)</f>
        <v>767.89266666666663</v>
      </c>
      <c r="DQ566" s="27">
        <f>IF($O566&gt;=DQ$1,$S566+$Y566,$Y566)</f>
        <v>767.89266666666663</v>
      </c>
      <c r="DR566" s="27">
        <f>IF($O566&gt;=DR$1,$S566+$Y566,$Y566)</f>
        <v>767.89266666666663</v>
      </c>
      <c r="DS566" s="27">
        <f>IF($O566&gt;=DS$1,$S566+$Y566,$Y566)</f>
        <v>767.89266666666663</v>
      </c>
      <c r="DT566" s="27">
        <f>IF($O566&gt;=DT$1,$S566+$Y566,$Y566)</f>
        <v>767.89266666666663</v>
      </c>
      <c r="DU566" s="27">
        <f>IF($O566&gt;=DU$1,$S566+$Y566,$Y566)</f>
        <v>767.89266666666663</v>
      </c>
      <c r="DV566" s="27">
        <f>IF($O566&gt;=DV$1,$S566+$Y566,$Y566)</f>
        <v>767.89266666666663</v>
      </c>
      <c r="DW566" s="27">
        <f>IF($O566&gt;=DW$1,$S566+$Y566,$Y566)</f>
        <v>767.89266666666663</v>
      </c>
      <c r="DX566" s="27">
        <f>IF($O566&gt;=DX$1,$S566+$Y566,$Y566)</f>
        <v>767.89266666666663</v>
      </c>
      <c r="DY566" s="27">
        <f>IF($O566&gt;=DY$1,$S566+$Y566,$Y566)</f>
        <v>767.89266666666663</v>
      </c>
      <c r="DZ566" s="27">
        <f>IF($O566&gt;=DZ$1,$S566+$Y566,$Y566)</f>
        <v>767.89266666666663</v>
      </c>
      <c r="EA566" s="27">
        <f>IF($O566&gt;=EA$1,$S566+$Y566,$Y566)</f>
        <v>767.89266666666663</v>
      </c>
      <c r="EB566" s="27">
        <f>IF($O566&gt;=EB$1,$S566+$Y566,$Y566)</f>
        <v>767.89266666666663</v>
      </c>
      <c r="EC566" s="27">
        <f>IF($O566&gt;=EC$1,$S566+$Y566,$Y566)</f>
        <v>767.89266666666663</v>
      </c>
      <c r="ED566" s="27">
        <f>IF($O566&gt;=ED$1,$S566+$Y566,$Y566)</f>
        <v>767.89266666666663</v>
      </c>
      <c r="EE566" s="27">
        <f>IF($O566&gt;=EE$1,$S566+$Y566,$Y566)</f>
        <v>767.89266666666663</v>
      </c>
      <c r="EF566" s="27">
        <f>IF($O566&gt;=EF$1,$S566+$Y566,$Y566)</f>
        <v>767.89266666666663</v>
      </c>
      <c r="EG566" s="27">
        <f>IF($O566&gt;=EG$1,$S566+$Y566,$Y566)</f>
        <v>767.89266666666663</v>
      </c>
      <c r="EH566" s="27">
        <f>IF($O566&gt;=EH$1,$S566+$Y566,$Y566)</f>
        <v>767.89266666666663</v>
      </c>
      <c r="EI566" s="27">
        <f>IF($O566&gt;=EI$1,$S566+$Y566,$Y566)</f>
        <v>767.89266666666663</v>
      </c>
      <c r="EJ566" s="27">
        <f>IF($O566&gt;=EJ$1,$S566+$Y566,$Y566)</f>
        <v>767.89266666666663</v>
      </c>
      <c r="EK566" s="27">
        <f>IF($O566&gt;=EK$1,$S566+$Y566,$Y566)</f>
        <v>767.89266666666663</v>
      </c>
      <c r="EL566" s="27">
        <f>IF($O566&gt;=EL$1,$S566+$Y566,$Y566)</f>
        <v>767.89266666666663</v>
      </c>
      <c r="EM566" s="27">
        <f>IF($O566&gt;=EM$1,$S566+$Y566,$Y566)</f>
        <v>767.89266666666663</v>
      </c>
      <c r="EN566" s="27">
        <f>IF($O566&gt;=EN$1,$S566+$Y566,$Y566)</f>
        <v>767.89266666666663</v>
      </c>
      <c r="EO566" s="27">
        <f>IF($O566&gt;=EO$1,$S566+$Y566,$Y566)</f>
        <v>767.89266666666663</v>
      </c>
      <c r="EP566" s="27">
        <f>IF($O566&gt;=EP$1,$S566+$Y566,$Y566)</f>
        <v>767.89266666666663</v>
      </c>
      <c r="EQ566" s="27">
        <f>IF($O566&gt;=EQ$1,$S566+$Y566,$Y566)</f>
        <v>767.89266666666663</v>
      </c>
      <c r="ER566" s="27">
        <f>IF($O566&gt;=ER$1,$S566+$Y566,$Y566)</f>
        <v>767.89266666666663</v>
      </c>
      <c r="ES566" s="27">
        <f>IF($O566&gt;=ES$1,$S566+$Y566,$Y566)</f>
        <v>767.89266666666663</v>
      </c>
      <c r="ET566" s="27">
        <f>IF($O566&gt;=ET$1,$S566+$Y566,$Y566)</f>
        <v>767.89266666666663</v>
      </c>
      <c r="EU566" s="27">
        <f>IF($O566&gt;=EU$1,$S566+$Y566,$Y566)</f>
        <v>767.89266666666663</v>
      </c>
      <c r="EV566" s="27">
        <f>IF($O566&gt;=EV$1,$S566,0)</f>
        <v>767.89266666666663</v>
      </c>
      <c r="EW566" s="27">
        <f>IF($O566&gt;=EW$1,$S566,0)</f>
        <v>767.89266666666663</v>
      </c>
      <c r="EX566" s="27">
        <f>IF($O566&gt;=EX$1,$S566,0)</f>
        <v>767.89266666666663</v>
      </c>
      <c r="EY566" s="27">
        <f>IF($O566&gt;=EY$1,$S566,0)</f>
        <v>767.89266666666663</v>
      </c>
      <c r="EZ566" s="27">
        <f>IF($O566&gt;=EZ$1,$S566,0)</f>
        <v>767.89266666666663</v>
      </c>
      <c r="FA566" s="27">
        <f>IF($O566&gt;=FA$1,$S566,0)</f>
        <v>767.89266666666663</v>
      </c>
      <c r="FB566" s="27">
        <f>IF($O566&gt;=FB$1,$S566,0)</f>
        <v>767.89266666666663</v>
      </c>
      <c r="FC566" s="27">
        <f>IF($O566&gt;=FC$1,$S566,0)</f>
        <v>767.89266666666663</v>
      </c>
      <c r="FD566" s="27">
        <f>IF($O566&gt;=FD$1,$S566,0)</f>
        <v>767.89266666666663</v>
      </c>
      <c r="FE566" s="27">
        <f>IF($O566&gt;=FE$1,$S566,0)</f>
        <v>767.89266666666663</v>
      </c>
      <c r="FF566" s="27">
        <f>IF($O566&gt;=FF$1,$S566,0)</f>
        <v>767.89266666666663</v>
      </c>
      <c r="FG566" s="27">
        <f>IF($O566&gt;=FG$1,$S566,0)</f>
        <v>767.89266666666663</v>
      </c>
      <c r="FH566" s="27">
        <f>IF($O566&gt;=FH$1,$S566,0)</f>
        <v>767.89266666666663</v>
      </c>
      <c r="FI566" s="27">
        <f>IF($O566&gt;=FI$1,$S566,0)</f>
        <v>767.89266666666663</v>
      </c>
      <c r="FJ566" s="27">
        <f>IF($O566&gt;=FJ$1,$S566,0)</f>
        <v>767.89266666666663</v>
      </c>
      <c r="FK566" s="27">
        <f>IF($O566&gt;=FK$1,$S566,0)</f>
        <v>767.89266666666663</v>
      </c>
      <c r="FL566" s="27">
        <f>IF($O566&gt;=FL$1,$S566,0)</f>
        <v>767.89266666666663</v>
      </c>
      <c r="FM566" s="27">
        <f>IF($O566&gt;=FM$1,$S566,0)</f>
        <v>767.89266666666663</v>
      </c>
      <c r="FN566" s="27">
        <f>IF($O566&gt;=FN$1,$S566,0)</f>
        <v>0</v>
      </c>
      <c r="FO566" s="27">
        <f>IF($O566&gt;=FO$1,$S566,0)</f>
        <v>0</v>
      </c>
      <c r="FP566" s="27">
        <f>IF($O566&gt;=FP$1,$S566,0)</f>
        <v>0</v>
      </c>
      <c r="FQ566" s="27">
        <f>IF($O566&gt;=FQ$1,$S566,0)</f>
        <v>0</v>
      </c>
      <c r="FR566" s="27">
        <f>IF($O566&gt;=FR$1,$S566,0)</f>
        <v>0</v>
      </c>
      <c r="FS566" s="27">
        <f>IF($O566&gt;=FS$1,$S566,0)</f>
        <v>0</v>
      </c>
      <c r="FT566" s="27">
        <f>IF($O566&gt;=FT$1,$S566,0)</f>
        <v>0</v>
      </c>
      <c r="FU566" s="27">
        <f>IF($O566&gt;=FU$1,$S566,0)</f>
        <v>0</v>
      </c>
      <c r="FV566" s="27">
        <f>IF($O566&gt;=FV$1,$S566,0)</f>
        <v>0</v>
      </c>
      <c r="FW566" s="27">
        <f>IF($O566&gt;=FW$1,$S566,0)</f>
        <v>0</v>
      </c>
      <c r="FX566" s="27">
        <f>IF($O566&gt;=FX$1,$S566,0)</f>
        <v>0</v>
      </c>
      <c r="FY566" s="27">
        <f>IF($O566&gt;=FY$1,$S566,0)</f>
        <v>0</v>
      </c>
      <c r="FZ566" s="27">
        <f>IF($O566&gt;=FZ$1,$S566,0)</f>
        <v>0</v>
      </c>
      <c r="GA566" s="27">
        <f>IF($O566&gt;=GA$1,$S566,0)</f>
        <v>0</v>
      </c>
      <c r="GB566" s="27">
        <f>IF($O566&gt;=GB$1,$S566,0)</f>
        <v>0</v>
      </c>
      <c r="GC566" s="27">
        <f>IF($O566&gt;=GC$1,$S566,0)</f>
        <v>0</v>
      </c>
      <c r="GD566" s="27">
        <f>IF($O566&gt;=GD$1,$S566,0)</f>
        <v>0</v>
      </c>
      <c r="GE566" s="27">
        <f>IF($O566&gt;=GE$1,$S566,0)</f>
        <v>0</v>
      </c>
      <c r="GF566" s="27">
        <f>IF($O566&gt;=GF$1,$S566,0)</f>
        <v>0</v>
      </c>
      <c r="GG566" s="27">
        <f>IF($O566&gt;=GG$1,$S566,0)</f>
        <v>0</v>
      </c>
      <c r="GH566" s="27">
        <f>IF($O566&gt;=GH$1,$S566,0)</f>
        <v>0</v>
      </c>
      <c r="GI566" s="27">
        <f>IF($O566&gt;=GI$1,$S566,0)</f>
        <v>0</v>
      </c>
      <c r="GJ566" s="27">
        <f>IF($O566&gt;=GJ$1,$S566,0)</f>
        <v>0</v>
      </c>
      <c r="GK566" s="27">
        <f>IF($O566&gt;=GK$1,$S566,0)</f>
        <v>0</v>
      </c>
      <c r="GL566" s="27">
        <f>IF($O566&gt;=GL$1,$S566,0)</f>
        <v>0</v>
      </c>
      <c r="GM566" s="27">
        <f>IF($O566&gt;=GM$1,$S566,0)</f>
        <v>0</v>
      </c>
      <c r="GN566" s="27">
        <f>IF($O566&gt;=GN$1,$S566,0)</f>
        <v>0</v>
      </c>
      <c r="GO566" s="27">
        <f>IF($O566&gt;=GO$1,$S566,0)</f>
        <v>0</v>
      </c>
      <c r="GP566" s="27">
        <f>IF($O566&gt;=GP$1,$S566,0)</f>
        <v>0</v>
      </c>
      <c r="GQ566" s="27">
        <f>IF($O566&gt;=GQ$1,$S566,0)</f>
        <v>0</v>
      </c>
      <c r="GR566" s="27">
        <f>IF($O566&gt;=GR$1,$S566,0)</f>
        <v>0</v>
      </c>
      <c r="GS566" s="27">
        <f>IF($O566&gt;=GS$1,$S566,0)</f>
        <v>0</v>
      </c>
      <c r="GT566" s="27">
        <f>IF($O566&gt;=GT$1,$S566,0)</f>
        <v>0</v>
      </c>
      <c r="GU566" s="27">
        <f>IF($O566&gt;=GU$1,$S566,0)</f>
        <v>0</v>
      </c>
      <c r="GV566" s="27">
        <f>IF($O566&gt;=GV$1,$S566,0)</f>
        <v>0</v>
      </c>
      <c r="GW566" s="27">
        <f>IF($O566&gt;=GW$1,$S566,0)</f>
        <v>0</v>
      </c>
      <c r="GX566" s="27">
        <f>IF($O566&gt;=GX$1,$S566,0)</f>
        <v>0</v>
      </c>
      <c r="GY566" s="27">
        <f>IF($O566&gt;=GY$1,$S566,0)</f>
        <v>0</v>
      </c>
      <c r="GZ566" s="27">
        <f>IF($O566&gt;=GZ$1,$S566,0)</f>
        <v>0</v>
      </c>
      <c r="HA566" s="27">
        <f>IF($O566&gt;=HA$1,$S566,0)</f>
        <v>0</v>
      </c>
      <c r="HB566" s="27">
        <f>IF($O566&gt;=HB$1,$S566,0)</f>
        <v>0</v>
      </c>
      <c r="HC566" s="27">
        <f>IF($O566&gt;=HC$1,$S566,0)</f>
        <v>0</v>
      </c>
    </row>
    <row r="567" spans="1:211">
      <c r="A567" s="3">
        <v>161918</v>
      </c>
      <c r="B567" s="3" t="s">
        <v>453</v>
      </c>
      <c r="C567" s="3" t="s">
        <v>12</v>
      </c>
      <c r="D567" s="3">
        <v>57</v>
      </c>
      <c r="E567" s="4">
        <v>40035</v>
      </c>
      <c r="F567" s="5">
        <v>8.8657534246575338</v>
      </c>
      <c r="G567" s="3" t="s">
        <v>446</v>
      </c>
      <c r="H567" s="4">
        <v>22335</v>
      </c>
      <c r="I567" s="9" t="s">
        <v>866</v>
      </c>
      <c r="J567" s="5">
        <v>1384.11</v>
      </c>
      <c r="K567" s="31">
        <v>323</v>
      </c>
      <c r="L567" s="32">
        <v>9</v>
      </c>
      <c r="M567" s="33">
        <f>VLOOKUP(L567,FIND,3,TRUE)</f>
        <v>1</v>
      </c>
      <c r="N567" s="32">
        <f>IF(L567&gt;30,180,VLOOKUP(L567,TEMPO,2,FALSE))</f>
        <v>54</v>
      </c>
      <c r="O567" s="32">
        <f>IF(R567&gt;0,4,N567)</f>
        <v>4</v>
      </c>
      <c r="P567" s="96">
        <f>J567*M567*L567</f>
        <v>12456.99</v>
      </c>
      <c r="Q567" s="96">
        <f>10934.45*2</f>
        <v>21868.9</v>
      </c>
      <c r="R567" s="96">
        <f>IF(P567&lt;=Q567,P567/4,0)</f>
        <v>3114.2474999999999</v>
      </c>
      <c r="S567" s="5">
        <f>IF(P567&gt;=Q567,P567/N567,0)</f>
        <v>0</v>
      </c>
      <c r="T567" s="3"/>
      <c r="U567" s="3">
        <f>IF(T567="",1,0)</f>
        <v>1</v>
      </c>
      <c r="V567" s="3">
        <v>30</v>
      </c>
      <c r="W567" s="5">
        <v>0</v>
      </c>
      <c r="X567" s="5">
        <v>245.73</v>
      </c>
      <c r="Y567" s="5">
        <f>X567*W567</f>
        <v>0</v>
      </c>
      <c r="Z567" s="5">
        <v>400</v>
      </c>
      <c r="AA567" s="5">
        <f>S567+Y567+Z567</f>
        <v>400</v>
      </c>
      <c r="AB567" s="39">
        <f>(J567/12+J567/12*1.3333333333+450/12+J567/30*6/12+J567)*1.3+Y567+Z567+153.9</f>
        <v>2781.8542999950018</v>
      </c>
      <c r="AC567" s="39" t="s">
        <v>12</v>
      </c>
      <c r="AD567" s="39">
        <f>J567*1.3+400+153.9</f>
        <v>2353.2429999999999</v>
      </c>
      <c r="AE567" s="39">
        <f>SUMIFS('CUSTO MENSAL FUNC NOVO'!H:H,'CUSTO MENSAL FUNC NOVO'!A:A,'VALORES MENSAIS'!AC567)</f>
        <v>2265.9090000000001</v>
      </c>
      <c r="AF567" s="27">
        <f>IF($R567&gt;0,$R567,$S567)+$Y567+$Z567</f>
        <v>3514.2474999999999</v>
      </c>
      <c r="AG567" s="27">
        <f>IF($R567&gt;0,$R567,$S567)+$Y567+$Z567</f>
        <v>3514.2474999999999</v>
      </c>
      <c r="AH567" s="27">
        <f>IF($R567&gt;0,$R567,$S567)+$Y567+$Z567</f>
        <v>3514.2474999999999</v>
      </c>
      <c r="AI567" s="27">
        <f>IF($R567&gt;0,$R567,$S567)+$Y567+$Z567</f>
        <v>3514.2474999999999</v>
      </c>
      <c r="AJ567" s="27">
        <f>IF($O567&gt;=AJ$1,$S567+$Y567+$Z567,$Y567+$Z567)</f>
        <v>400</v>
      </c>
      <c r="AK567" s="27">
        <f>IF($O567&gt;=AK$1,$S567+$Y567+$Z567,$Y567+$Z567)</f>
        <v>400</v>
      </c>
      <c r="AL567" s="27">
        <f>IF($O567&gt;=AL$1,$S567+$Y567+$Z567,$Y567+$Z567)</f>
        <v>400</v>
      </c>
      <c r="AM567" s="27">
        <f>IF($O567&gt;=AM$1,$S567+$Y567+$Z567,$Y567+$Z567)</f>
        <v>400</v>
      </c>
      <c r="AN567" s="27">
        <f>IF($O567&gt;=AN$1,$S567+$Y567+$Z567,$Y567+$Z567)</f>
        <v>400</v>
      </c>
      <c r="AO567" s="27">
        <f>IF($O567&gt;=AO$1,$S567+$Y567+$Z567,$Y567+$Z567)</f>
        <v>400</v>
      </c>
      <c r="AP567" s="27">
        <f>IF($O567&gt;=AP$1,$S567+$Y567+$Z567,$Y567+$Z567)</f>
        <v>400</v>
      </c>
      <c r="AQ567" s="27">
        <f>IF($O567&gt;=AQ$1,$S567+$Y567+$Z567,$Y567+$Z567)</f>
        <v>400</v>
      </c>
      <c r="AR567" s="27">
        <f>IF($O567&gt;=AR$1,$S567+$Y567+$Z567,$Y567+$Z567)</f>
        <v>400</v>
      </c>
      <c r="AS567" s="27">
        <f>IF($O567&gt;=AS$1,$S567+$Y567+$Z567,$Y567+$Z567)</f>
        <v>400</v>
      </c>
      <c r="AT567" s="27">
        <f>IF($O567&gt;=AT$1,$S567+$Y567+$Z567,$Y567+$Z567)</f>
        <v>400</v>
      </c>
      <c r="AU567" s="27">
        <f>IF($O567&gt;=AU$1,$S567+$Y567+$Z567,$Y567+$Z567)</f>
        <v>400</v>
      </c>
      <c r="AV567" s="27">
        <f>IF($O567&gt;=AV$1,$S567+$Y567+$Z567,$Y567+$Z567)</f>
        <v>400</v>
      </c>
      <c r="AW567" s="27">
        <f>IF($O567&gt;=AW$1,$S567+$Y567+$Z567,$Y567+$Z567)</f>
        <v>400</v>
      </c>
      <c r="AX567" s="27">
        <f>IF($O567&gt;=AX$1,$S567+$Y567+$Z567,$Y567+$Z567)</f>
        <v>400</v>
      </c>
      <c r="AY567" s="27">
        <f>IF($O567&gt;=AY$1,$S567+$Y567+$Z567,$Y567+$Z567)</f>
        <v>400</v>
      </c>
      <c r="AZ567" s="27">
        <f>IF($O567&gt;=AZ$1,$S567+$Y567+$Z567,$Y567+$Z567)</f>
        <v>400</v>
      </c>
      <c r="BA567" s="27">
        <f>IF($O567&gt;=BA$1,$S567+$Y567+$Z567,$Y567+$Z567)</f>
        <v>400</v>
      </c>
      <c r="BB567" s="27">
        <f>IF($O567&gt;=BB$1,$S567+$Y567+$Z567,$Y567+$Z567)</f>
        <v>400</v>
      </c>
      <c r="BC567" s="27">
        <f>IF($O567&gt;=BC$1,$S567+$Y567+$Z567,$Y567+$Z567)</f>
        <v>400</v>
      </c>
      <c r="BD567" s="27">
        <f>IF($O567&gt;=BD$1,$S567+$Y567+$Z567,$Y567+$Z567)</f>
        <v>400</v>
      </c>
      <c r="BE567" s="27">
        <f>IF($O567&gt;=BE$1,$S567+$Y567+$Z567,$Y567+$Z567)</f>
        <v>400</v>
      </c>
      <c r="BF567" s="27">
        <f>IF($O567&gt;=BF$1,$S567+$Y567+$Z567,$Y567+$Z567)</f>
        <v>400</v>
      </c>
      <c r="BG567" s="27">
        <f>IF($O567&gt;=BG$1,$S567+$Y567+$Z567,$Y567+$Z567)</f>
        <v>400</v>
      </c>
      <c r="BH567" s="27">
        <f>IF($O567&gt;=BH$1,$S567+$Y567+$Z567,$Y567+$Z567)</f>
        <v>400</v>
      </c>
      <c r="BI567" s="27">
        <f>IF($O567&gt;=BI$1,$S567+$Y567+$Z567,$Y567+$Z567)</f>
        <v>400</v>
      </c>
      <c r="BJ567" s="27">
        <f>IF($O567&gt;=BJ$1,$S567+$Y567+$Z567,$Y567+$Z567)</f>
        <v>400</v>
      </c>
      <c r="BK567" s="27">
        <f>IF($O567&gt;=BK$1,$S567+$Y567+$Z567,$Y567+$Z567)</f>
        <v>400</v>
      </c>
      <c r="BL567" s="27">
        <f>IF($O567&gt;=BL$1,$S567+$Y567+$Z567,$Y567+$Z567)</f>
        <v>400</v>
      </c>
      <c r="BM567" s="27">
        <f>IF($O567&gt;=BM$1,$S567+$Y567+$Z567,$Y567+$Z567)</f>
        <v>400</v>
      </c>
      <c r="BN567" s="27">
        <f>IF($O567&gt;=BN$1,$S567+$Y567+$Z567,$Y567+$Z567)</f>
        <v>400</v>
      </c>
      <c r="BO567" s="27">
        <f>IF($O567&gt;=BO$1,$S567+$Y567+$Z567,$Y567+$Z567)</f>
        <v>400</v>
      </c>
      <c r="BP567" s="27">
        <f>IF($O567&gt;=BP$1,$S567+$Y567+$Z567,$Y567+$Z567)</f>
        <v>400</v>
      </c>
      <c r="BQ567" s="27">
        <f>IF($O567&gt;=BQ$1,$S567+$Y567+$Z567,$Y567+$Z567)</f>
        <v>400</v>
      </c>
      <c r="BR567" s="27">
        <f>IF($O567&gt;=BR$1,$S567+$Y567+$Z567,$Y567+$Z567)</f>
        <v>400</v>
      </c>
      <c r="BS567" s="27">
        <f>IF($O567&gt;=BS$1,$S567+$Y567+$Z567,$Y567+$Z567)</f>
        <v>400</v>
      </c>
      <c r="BT567" s="27">
        <f>IF($O567&gt;=BT$1,$S567+$Y567+$Z567,$Y567+$Z567)</f>
        <v>400</v>
      </c>
      <c r="BU567" s="27">
        <f>IF($O567&gt;=BU$1,$S567+$Y567+$Z567,$Y567+$Z567)</f>
        <v>400</v>
      </c>
      <c r="BV567" s="27">
        <f>IF($O567&gt;=BV$1,$S567+$Y567+$Z567,$Y567+$Z567)</f>
        <v>400</v>
      </c>
      <c r="BW567" s="27">
        <f>IF($O567&gt;=BW$1,$S567+$Y567+$Z567,$Y567+$Z567)</f>
        <v>400</v>
      </c>
      <c r="BX567" s="27">
        <f>IF($O567&gt;=BX$1,$S567+$Y567+$Z567,$Y567+$Z567)</f>
        <v>400</v>
      </c>
      <c r="BY567" s="27">
        <f>IF($O567&gt;=BY$1,$S567+$Y567+$Z567,$Y567+$Z567)</f>
        <v>400</v>
      </c>
      <c r="BZ567" s="27">
        <f>IF($O567&gt;=BZ$1,$S567+$Y567+$Z567,$Y567+$Z567)</f>
        <v>400</v>
      </c>
      <c r="CA567" s="27">
        <f>IF($O567&gt;=CA$1,$S567+$Y567+$Z567,$Y567+$Z567)</f>
        <v>400</v>
      </c>
      <c r="CB567" s="27">
        <f>IF($O567&gt;=CB$1,$S567+$Y567+$Z567,$Y567+$Z567)</f>
        <v>400</v>
      </c>
      <c r="CC567" s="27">
        <f>IF($O567&gt;=CC$1,$S567+$Y567+$Z567,$Y567+$Z567)</f>
        <v>400</v>
      </c>
      <c r="CD567" s="27">
        <f>IF($O567&gt;=CD$1,$S567+$Y567+$Z567,$Y567+$Z567)</f>
        <v>400</v>
      </c>
      <c r="CE567" s="27">
        <f>IF($O567&gt;=CE$1,$S567+$Y567+$Z567,$Y567+$Z567)</f>
        <v>400</v>
      </c>
      <c r="CF567" s="27">
        <f>IF($O567&gt;=CF$1,$S567+$Y567+$Z567,$Y567+$Z567)</f>
        <v>400</v>
      </c>
      <c r="CG567" s="27">
        <f>IF($O567&gt;=CG$1,$S567+$Y567+$Z567,$Y567+$Z567)</f>
        <v>400</v>
      </c>
      <c r="CH567" s="27">
        <f>IF($O567&gt;=CH$1,$S567+$Y567+$Z567,$Y567+$Z567)</f>
        <v>400</v>
      </c>
      <c r="CI567" s="27">
        <f>IF($O567&gt;=CI$1,$S567+$Y567+$Z567,$Y567+$Z567)</f>
        <v>400</v>
      </c>
      <c r="CJ567" s="27">
        <f>IF($O567&gt;=CJ$1,$S567+$Y567+$Z567,$Y567+$Z567)</f>
        <v>400</v>
      </c>
      <c r="CK567" s="27">
        <f>IF($O567&gt;=CK$1,$S567+$Y567+$Z567,$Y567+$Z567)</f>
        <v>400</v>
      </c>
      <c r="CL567" s="27">
        <f>IF($O567&gt;=CL$1,$S567+$Y567+$Z567,$Y567+$Z567)</f>
        <v>400</v>
      </c>
      <c r="CM567" s="27">
        <f>IF($O567&gt;=CM$1,$S567+$Y567+$Z567,$Y567+$Z567)</f>
        <v>400</v>
      </c>
      <c r="CN567" s="27">
        <f>IF($O567&gt;=CN$1,$S567+$Y567,$Y567)</f>
        <v>0</v>
      </c>
      <c r="CO567" s="27">
        <f>IF($O567&gt;=CO$1,$S567+$Y567,$Y567)</f>
        <v>0</v>
      </c>
      <c r="CP567" s="27">
        <f>IF($O567&gt;=CP$1,$S567+$Y567,$Y567)</f>
        <v>0</v>
      </c>
      <c r="CQ567" s="27">
        <f>IF($O567&gt;=CQ$1,$S567+$Y567,$Y567)</f>
        <v>0</v>
      </c>
      <c r="CR567" s="27">
        <f>IF($O567&gt;=CR$1,$S567+$Y567,$Y567)</f>
        <v>0</v>
      </c>
      <c r="CS567" s="27">
        <f>IF($O567&gt;=CS$1,$S567+$Y567,$Y567)</f>
        <v>0</v>
      </c>
      <c r="CT567" s="27">
        <f>IF($O567&gt;=CT$1,$S567+$Y567,$Y567)</f>
        <v>0</v>
      </c>
      <c r="CU567" s="27">
        <f>IF($O567&gt;=CU$1,$S567+$Y567,$Y567)</f>
        <v>0</v>
      </c>
      <c r="CV567" s="27">
        <f>IF($O567&gt;=CV$1,$S567+$Y567,$Y567)</f>
        <v>0</v>
      </c>
      <c r="CW567" s="27">
        <f>IF($O567&gt;=CW$1,$S567+$Y567,$Y567)</f>
        <v>0</v>
      </c>
      <c r="CX567" s="27">
        <f>IF($O567&gt;=CX$1,$S567+$Y567,$Y567)</f>
        <v>0</v>
      </c>
      <c r="CY567" s="27">
        <f>IF($O567&gt;=CY$1,$S567+$Y567,$Y567)</f>
        <v>0</v>
      </c>
      <c r="CZ567" s="27">
        <f>IF($O567&gt;=CZ$1,$S567+$Y567,$Y567)</f>
        <v>0</v>
      </c>
      <c r="DA567" s="27">
        <f>IF($O567&gt;=DA$1,$S567+$Y567,$Y567)</f>
        <v>0</v>
      </c>
      <c r="DB567" s="27">
        <f>IF($O567&gt;=DB$1,$S567+$Y567,$Y567)</f>
        <v>0</v>
      </c>
      <c r="DC567" s="27">
        <f>IF($O567&gt;=DC$1,$S567+$Y567,$Y567)</f>
        <v>0</v>
      </c>
      <c r="DD567" s="27">
        <f>IF($O567&gt;=DD$1,$S567+$Y567,$Y567)</f>
        <v>0</v>
      </c>
      <c r="DE567" s="27">
        <f>IF($O567&gt;=DE$1,$S567+$Y567,$Y567)</f>
        <v>0</v>
      </c>
      <c r="DF567" s="27">
        <f>IF($O567&gt;=DF$1,$S567+$Y567,$Y567)</f>
        <v>0</v>
      </c>
      <c r="DG567" s="27">
        <f>IF($O567&gt;=DG$1,$S567+$Y567,$Y567)</f>
        <v>0</v>
      </c>
      <c r="DH567" s="27">
        <f>IF($O567&gt;=DH$1,$S567+$Y567,$Y567)</f>
        <v>0</v>
      </c>
      <c r="DI567" s="27">
        <f>IF($O567&gt;=DI$1,$S567+$Y567,$Y567)</f>
        <v>0</v>
      </c>
      <c r="DJ567" s="27">
        <f>IF($O567&gt;=DJ$1,$S567+$Y567,$Y567)</f>
        <v>0</v>
      </c>
      <c r="DK567" s="27">
        <f>IF($O567&gt;=DK$1,$S567+$Y567,$Y567)</f>
        <v>0</v>
      </c>
      <c r="DL567" s="27">
        <f>IF($O567&gt;=DL$1,$S567+$Y567,$Y567)</f>
        <v>0</v>
      </c>
      <c r="DM567" s="27">
        <f>IF($O567&gt;=DM$1,$S567+$Y567,$Y567)</f>
        <v>0</v>
      </c>
      <c r="DN567" s="27">
        <f>IF($O567&gt;=DN$1,$S567+$Y567,$Y567)</f>
        <v>0</v>
      </c>
      <c r="DO567" s="27">
        <f>IF($O567&gt;=DO$1,$S567+$Y567,$Y567)</f>
        <v>0</v>
      </c>
      <c r="DP567" s="27">
        <f>IF($O567&gt;=DP$1,$S567+$Y567,$Y567)</f>
        <v>0</v>
      </c>
      <c r="DQ567" s="27">
        <f>IF($O567&gt;=DQ$1,$S567+$Y567,$Y567)</f>
        <v>0</v>
      </c>
      <c r="DR567" s="27">
        <f>IF($O567&gt;=DR$1,$S567+$Y567,$Y567)</f>
        <v>0</v>
      </c>
      <c r="DS567" s="27">
        <f>IF($O567&gt;=DS$1,$S567+$Y567,$Y567)</f>
        <v>0</v>
      </c>
      <c r="DT567" s="27">
        <f>IF($O567&gt;=DT$1,$S567+$Y567,$Y567)</f>
        <v>0</v>
      </c>
      <c r="DU567" s="27">
        <f>IF($O567&gt;=DU$1,$S567+$Y567,$Y567)</f>
        <v>0</v>
      </c>
      <c r="DV567" s="27">
        <f>IF($O567&gt;=DV$1,$S567+$Y567,$Y567)</f>
        <v>0</v>
      </c>
      <c r="DW567" s="27">
        <f>IF($O567&gt;=DW$1,$S567+$Y567,$Y567)</f>
        <v>0</v>
      </c>
      <c r="DX567" s="27">
        <f>IF($O567&gt;=DX$1,$S567+$Y567,$Y567)</f>
        <v>0</v>
      </c>
      <c r="DY567" s="27">
        <f>IF($O567&gt;=DY$1,$S567+$Y567,$Y567)</f>
        <v>0</v>
      </c>
      <c r="DZ567" s="27">
        <f>IF($O567&gt;=DZ$1,$S567+$Y567,$Y567)</f>
        <v>0</v>
      </c>
      <c r="EA567" s="27">
        <f>IF($O567&gt;=EA$1,$S567+$Y567,$Y567)</f>
        <v>0</v>
      </c>
      <c r="EB567" s="27">
        <f>IF($O567&gt;=EB$1,$S567+$Y567,$Y567)</f>
        <v>0</v>
      </c>
      <c r="EC567" s="27">
        <f>IF($O567&gt;=EC$1,$S567+$Y567,$Y567)</f>
        <v>0</v>
      </c>
      <c r="ED567" s="27">
        <f>IF($O567&gt;=ED$1,$S567+$Y567,$Y567)</f>
        <v>0</v>
      </c>
      <c r="EE567" s="27">
        <f>IF($O567&gt;=EE$1,$S567+$Y567,$Y567)</f>
        <v>0</v>
      </c>
      <c r="EF567" s="27">
        <f>IF($O567&gt;=EF$1,$S567+$Y567,$Y567)</f>
        <v>0</v>
      </c>
      <c r="EG567" s="27">
        <f>IF($O567&gt;=EG$1,$S567+$Y567,$Y567)</f>
        <v>0</v>
      </c>
      <c r="EH567" s="27">
        <f>IF($O567&gt;=EH$1,$S567+$Y567,$Y567)</f>
        <v>0</v>
      </c>
      <c r="EI567" s="27">
        <f>IF($O567&gt;=EI$1,$S567+$Y567,$Y567)</f>
        <v>0</v>
      </c>
      <c r="EJ567" s="27">
        <f>IF($O567&gt;=EJ$1,$S567+$Y567,$Y567)</f>
        <v>0</v>
      </c>
      <c r="EK567" s="27">
        <f>IF($O567&gt;=EK$1,$S567+$Y567,$Y567)</f>
        <v>0</v>
      </c>
      <c r="EL567" s="27">
        <f>IF($O567&gt;=EL$1,$S567+$Y567,$Y567)</f>
        <v>0</v>
      </c>
      <c r="EM567" s="27">
        <f>IF($O567&gt;=EM$1,$S567+$Y567,$Y567)</f>
        <v>0</v>
      </c>
      <c r="EN567" s="27">
        <f>IF($O567&gt;=EN$1,$S567+$Y567,$Y567)</f>
        <v>0</v>
      </c>
      <c r="EO567" s="27">
        <f>IF($O567&gt;=EO$1,$S567+$Y567,$Y567)</f>
        <v>0</v>
      </c>
      <c r="EP567" s="27">
        <f>IF($O567&gt;=EP$1,$S567+$Y567,$Y567)</f>
        <v>0</v>
      </c>
      <c r="EQ567" s="27">
        <f>IF($O567&gt;=EQ$1,$S567+$Y567,$Y567)</f>
        <v>0</v>
      </c>
      <c r="ER567" s="27">
        <f>IF($O567&gt;=ER$1,$S567+$Y567,$Y567)</f>
        <v>0</v>
      </c>
      <c r="ES567" s="27">
        <f>IF($O567&gt;=ES$1,$S567+$Y567,$Y567)</f>
        <v>0</v>
      </c>
      <c r="ET567" s="27">
        <f>IF($O567&gt;=ET$1,$S567+$Y567,$Y567)</f>
        <v>0</v>
      </c>
      <c r="EU567" s="27">
        <f>IF($O567&gt;=EU$1,$S567+$Y567,$Y567)</f>
        <v>0</v>
      </c>
      <c r="EV567" s="27">
        <f>IF($O567&gt;=EV$1,$S567,0)</f>
        <v>0</v>
      </c>
      <c r="EW567" s="27">
        <f>IF($O567&gt;=EW$1,$S567,0)</f>
        <v>0</v>
      </c>
      <c r="EX567" s="27">
        <f>IF($O567&gt;=EX$1,$S567,0)</f>
        <v>0</v>
      </c>
      <c r="EY567" s="27">
        <f>IF($O567&gt;=EY$1,$S567,0)</f>
        <v>0</v>
      </c>
      <c r="EZ567" s="27">
        <f>IF($O567&gt;=EZ$1,$S567,0)</f>
        <v>0</v>
      </c>
      <c r="FA567" s="27">
        <f>IF($O567&gt;=FA$1,$S567,0)</f>
        <v>0</v>
      </c>
      <c r="FB567" s="27">
        <f>IF($O567&gt;=FB$1,$S567,0)</f>
        <v>0</v>
      </c>
      <c r="FC567" s="27">
        <f>IF($O567&gt;=FC$1,$S567,0)</f>
        <v>0</v>
      </c>
      <c r="FD567" s="27">
        <f>IF($O567&gt;=FD$1,$S567,0)</f>
        <v>0</v>
      </c>
      <c r="FE567" s="27">
        <f>IF($O567&gt;=FE$1,$S567,0)</f>
        <v>0</v>
      </c>
      <c r="FF567" s="27">
        <f>IF($O567&gt;=FF$1,$S567,0)</f>
        <v>0</v>
      </c>
      <c r="FG567" s="27">
        <f>IF($O567&gt;=FG$1,$S567,0)</f>
        <v>0</v>
      </c>
      <c r="FH567" s="27">
        <f>IF($O567&gt;=FH$1,$S567,0)</f>
        <v>0</v>
      </c>
      <c r="FI567" s="27">
        <f>IF($O567&gt;=FI$1,$S567,0)</f>
        <v>0</v>
      </c>
      <c r="FJ567" s="27">
        <f>IF($O567&gt;=FJ$1,$S567,0)</f>
        <v>0</v>
      </c>
      <c r="FK567" s="27">
        <f>IF($O567&gt;=FK$1,$S567,0)</f>
        <v>0</v>
      </c>
      <c r="FL567" s="27">
        <f>IF($O567&gt;=FL$1,$S567,0)</f>
        <v>0</v>
      </c>
      <c r="FM567" s="27">
        <f>IF($O567&gt;=FM$1,$S567,0)</f>
        <v>0</v>
      </c>
      <c r="FN567" s="27">
        <f>IF($O567&gt;=FN$1,$S567,0)</f>
        <v>0</v>
      </c>
      <c r="FO567" s="27">
        <f>IF($O567&gt;=FO$1,$S567,0)</f>
        <v>0</v>
      </c>
      <c r="FP567" s="27">
        <f>IF($O567&gt;=FP$1,$S567,0)</f>
        <v>0</v>
      </c>
      <c r="FQ567" s="27">
        <f>IF($O567&gt;=FQ$1,$S567,0)</f>
        <v>0</v>
      </c>
      <c r="FR567" s="27">
        <f>IF($O567&gt;=FR$1,$S567,0)</f>
        <v>0</v>
      </c>
      <c r="FS567" s="27">
        <f>IF($O567&gt;=FS$1,$S567,0)</f>
        <v>0</v>
      </c>
      <c r="FT567" s="27">
        <f>IF($O567&gt;=FT$1,$S567,0)</f>
        <v>0</v>
      </c>
      <c r="FU567" s="27">
        <f>IF($O567&gt;=FU$1,$S567,0)</f>
        <v>0</v>
      </c>
      <c r="FV567" s="27">
        <f>IF($O567&gt;=FV$1,$S567,0)</f>
        <v>0</v>
      </c>
      <c r="FW567" s="27">
        <f>IF($O567&gt;=FW$1,$S567,0)</f>
        <v>0</v>
      </c>
      <c r="FX567" s="27">
        <f>IF($O567&gt;=FX$1,$S567,0)</f>
        <v>0</v>
      </c>
      <c r="FY567" s="27">
        <f>IF($O567&gt;=FY$1,$S567,0)</f>
        <v>0</v>
      </c>
      <c r="FZ567" s="27">
        <f>IF($O567&gt;=FZ$1,$S567,0)</f>
        <v>0</v>
      </c>
      <c r="GA567" s="27">
        <f>IF($O567&gt;=GA$1,$S567,0)</f>
        <v>0</v>
      </c>
      <c r="GB567" s="27">
        <f>IF($O567&gt;=GB$1,$S567,0)</f>
        <v>0</v>
      </c>
      <c r="GC567" s="27">
        <f>IF($O567&gt;=GC$1,$S567,0)</f>
        <v>0</v>
      </c>
      <c r="GD567" s="27">
        <f>IF($O567&gt;=GD$1,$S567,0)</f>
        <v>0</v>
      </c>
      <c r="GE567" s="27">
        <f>IF($O567&gt;=GE$1,$S567,0)</f>
        <v>0</v>
      </c>
      <c r="GF567" s="27">
        <f>IF($O567&gt;=GF$1,$S567,0)</f>
        <v>0</v>
      </c>
      <c r="GG567" s="27">
        <f>IF($O567&gt;=GG$1,$S567,0)</f>
        <v>0</v>
      </c>
      <c r="GH567" s="27">
        <f>IF($O567&gt;=GH$1,$S567,0)</f>
        <v>0</v>
      </c>
      <c r="GI567" s="27">
        <f>IF($O567&gt;=GI$1,$S567,0)</f>
        <v>0</v>
      </c>
      <c r="GJ567" s="27">
        <f>IF($O567&gt;=GJ$1,$S567,0)</f>
        <v>0</v>
      </c>
      <c r="GK567" s="27">
        <f>IF($O567&gt;=GK$1,$S567,0)</f>
        <v>0</v>
      </c>
      <c r="GL567" s="27">
        <f>IF($O567&gt;=GL$1,$S567,0)</f>
        <v>0</v>
      </c>
      <c r="GM567" s="27">
        <f>IF($O567&gt;=GM$1,$S567,0)</f>
        <v>0</v>
      </c>
      <c r="GN567" s="27">
        <f>IF($O567&gt;=GN$1,$S567,0)</f>
        <v>0</v>
      </c>
      <c r="GO567" s="27">
        <f>IF($O567&gt;=GO$1,$S567,0)</f>
        <v>0</v>
      </c>
      <c r="GP567" s="27">
        <f>IF($O567&gt;=GP$1,$S567,0)</f>
        <v>0</v>
      </c>
      <c r="GQ567" s="27">
        <f>IF($O567&gt;=GQ$1,$S567,0)</f>
        <v>0</v>
      </c>
      <c r="GR567" s="27">
        <f>IF($O567&gt;=GR$1,$S567,0)</f>
        <v>0</v>
      </c>
      <c r="GS567" s="27">
        <f>IF($O567&gt;=GS$1,$S567,0)</f>
        <v>0</v>
      </c>
      <c r="GT567" s="27">
        <f>IF($O567&gt;=GT$1,$S567,0)</f>
        <v>0</v>
      </c>
      <c r="GU567" s="27">
        <f>IF($O567&gt;=GU$1,$S567,0)</f>
        <v>0</v>
      </c>
      <c r="GV567" s="27">
        <f>IF($O567&gt;=GV$1,$S567,0)</f>
        <v>0</v>
      </c>
      <c r="GW567" s="27">
        <f>IF($O567&gt;=GW$1,$S567,0)</f>
        <v>0</v>
      </c>
      <c r="GX567" s="27">
        <f>IF($O567&gt;=GX$1,$S567,0)</f>
        <v>0</v>
      </c>
      <c r="GY567" s="27">
        <f>IF($O567&gt;=GY$1,$S567,0)</f>
        <v>0</v>
      </c>
      <c r="GZ567" s="27">
        <f>IF($O567&gt;=GZ$1,$S567,0)</f>
        <v>0</v>
      </c>
      <c r="HA567" s="27">
        <f>IF($O567&gt;=HA$1,$S567,0)</f>
        <v>0</v>
      </c>
      <c r="HB567" s="27">
        <f>IF($O567&gt;=HB$1,$S567,0)</f>
        <v>0</v>
      </c>
      <c r="HC567" s="27">
        <f>IF($O567&gt;=HC$1,$S567,0)</f>
        <v>0</v>
      </c>
    </row>
    <row r="568" spans="1:211">
      <c r="A568" s="3">
        <v>62677</v>
      </c>
      <c r="B568" s="3" t="s">
        <v>550</v>
      </c>
      <c r="C568" s="3" t="s">
        <v>15</v>
      </c>
      <c r="D568" s="3">
        <v>60</v>
      </c>
      <c r="E568" s="4">
        <v>34806</v>
      </c>
      <c r="F568" s="5">
        <v>23.19178082191781</v>
      </c>
      <c r="G568" s="3" t="s">
        <v>446</v>
      </c>
      <c r="H568" s="4">
        <v>21219</v>
      </c>
      <c r="I568" s="9" t="s">
        <v>866</v>
      </c>
      <c r="J568" s="5">
        <v>3010</v>
      </c>
      <c r="K568" s="31">
        <v>323</v>
      </c>
      <c r="L568" s="32">
        <v>23</v>
      </c>
      <c r="M568" s="33">
        <f>VLOOKUP(L568,FIND,3,TRUE)</f>
        <v>1.3</v>
      </c>
      <c r="N568" s="32">
        <f>IF(L568&gt;30,180,VLOOKUP(L568,TEMPO,2,FALSE))</f>
        <v>138</v>
      </c>
      <c r="O568" s="32">
        <f>IF(R568&gt;0,4,N568)</f>
        <v>138</v>
      </c>
      <c r="P568" s="96">
        <f>J568*M568*L568</f>
        <v>89999</v>
      </c>
      <c r="Q568" s="96">
        <f>10934.45*2</f>
        <v>21868.9</v>
      </c>
      <c r="R568" s="96">
        <f>IF(P568&lt;=Q568,P568/4,0)</f>
        <v>0</v>
      </c>
      <c r="S568" s="5">
        <f>IF(P568&gt;=Q568,P568/N568,0)</f>
        <v>652.16666666666663</v>
      </c>
      <c r="T568" s="3"/>
      <c r="U568" s="3">
        <f>IF(T568="",1,0)</f>
        <v>1</v>
      </c>
      <c r="V568" s="3">
        <v>85</v>
      </c>
      <c r="W568" s="5">
        <v>0.3</v>
      </c>
      <c r="X568" s="5">
        <v>402.65</v>
      </c>
      <c r="Y568" s="5">
        <f>X568*W568</f>
        <v>120.79499999999999</v>
      </c>
      <c r="Z568" s="5">
        <v>400</v>
      </c>
      <c r="AA568" s="5">
        <f>S568+Y568+Z568</f>
        <v>1172.9616666666666</v>
      </c>
      <c r="AB568" s="39">
        <f>(J568/12+J568/12*1.3333333333+450/12+J568/30*6/12+J568)*1.3+Y568+Z568+153.9</f>
        <v>5462.5227777669079</v>
      </c>
      <c r="AC568" s="39" t="s">
        <v>15</v>
      </c>
      <c r="AD568" s="39">
        <f>J568*1.3+400+153.9</f>
        <v>4466.8999999999996</v>
      </c>
      <c r="AE568" s="39">
        <f>SUMIFS('CUSTO MENSAL FUNC NOVO'!H:H,'CUSTO MENSAL FUNC NOVO'!A:A,'VALORES MENSAIS'!AC568)</f>
        <v>3052.63</v>
      </c>
      <c r="AF568" s="27">
        <f>IF($R568&gt;0,$R568,$S568)+$Y568+$Z568</f>
        <v>1172.9616666666666</v>
      </c>
      <c r="AG568" s="27">
        <f>IF($R568&gt;0,$R568,$S568)+$Y568+$Z568</f>
        <v>1172.9616666666666</v>
      </c>
      <c r="AH568" s="27">
        <f>IF($R568&gt;0,$R568,$S568)+$Y568+$Z568</f>
        <v>1172.9616666666666</v>
      </c>
      <c r="AI568" s="27">
        <f>IF($R568&gt;0,$R568,$S568)+$Y568+$Z568</f>
        <v>1172.9616666666666</v>
      </c>
      <c r="AJ568" s="27">
        <f>IF($O568&gt;=AJ$1,$S568+$Y568+$Z568,$Y568+$Z568)</f>
        <v>1172.9616666666666</v>
      </c>
      <c r="AK568" s="27">
        <f>IF($O568&gt;=AK$1,$S568+$Y568+$Z568,$Y568+$Z568)</f>
        <v>1172.9616666666666</v>
      </c>
      <c r="AL568" s="27">
        <f>IF($O568&gt;=AL$1,$S568+$Y568+$Z568,$Y568+$Z568)</f>
        <v>1172.9616666666666</v>
      </c>
      <c r="AM568" s="27">
        <f>IF($O568&gt;=AM$1,$S568+$Y568+$Z568,$Y568+$Z568)</f>
        <v>1172.9616666666666</v>
      </c>
      <c r="AN568" s="27">
        <f>IF($O568&gt;=AN$1,$S568+$Y568+$Z568,$Y568+$Z568)</f>
        <v>1172.9616666666666</v>
      </c>
      <c r="AO568" s="27">
        <f>IF($O568&gt;=AO$1,$S568+$Y568+$Z568,$Y568+$Z568)</f>
        <v>1172.9616666666666</v>
      </c>
      <c r="AP568" s="27">
        <f>IF($O568&gt;=AP$1,$S568+$Y568+$Z568,$Y568+$Z568)</f>
        <v>1172.9616666666666</v>
      </c>
      <c r="AQ568" s="27">
        <f>IF($O568&gt;=AQ$1,$S568+$Y568+$Z568,$Y568+$Z568)</f>
        <v>1172.9616666666666</v>
      </c>
      <c r="AR568" s="27">
        <f>IF($O568&gt;=AR$1,$S568+$Y568+$Z568,$Y568+$Z568)</f>
        <v>1172.9616666666666</v>
      </c>
      <c r="AS568" s="27">
        <f>IF($O568&gt;=AS$1,$S568+$Y568+$Z568,$Y568+$Z568)</f>
        <v>1172.9616666666666</v>
      </c>
      <c r="AT568" s="27">
        <f>IF($O568&gt;=AT$1,$S568+$Y568+$Z568,$Y568+$Z568)</f>
        <v>1172.9616666666666</v>
      </c>
      <c r="AU568" s="27">
        <f>IF($O568&gt;=AU$1,$S568+$Y568+$Z568,$Y568+$Z568)</f>
        <v>1172.9616666666666</v>
      </c>
      <c r="AV568" s="27">
        <f>IF($O568&gt;=AV$1,$S568+$Y568+$Z568,$Y568+$Z568)</f>
        <v>1172.9616666666666</v>
      </c>
      <c r="AW568" s="27">
        <f>IF($O568&gt;=AW$1,$S568+$Y568+$Z568,$Y568+$Z568)</f>
        <v>1172.9616666666666</v>
      </c>
      <c r="AX568" s="27">
        <f>IF($O568&gt;=AX$1,$S568+$Y568+$Z568,$Y568+$Z568)</f>
        <v>1172.9616666666666</v>
      </c>
      <c r="AY568" s="27">
        <f>IF($O568&gt;=AY$1,$S568+$Y568+$Z568,$Y568+$Z568)</f>
        <v>1172.9616666666666</v>
      </c>
      <c r="AZ568" s="27">
        <f>IF($O568&gt;=AZ$1,$S568+$Y568+$Z568,$Y568+$Z568)</f>
        <v>1172.9616666666666</v>
      </c>
      <c r="BA568" s="27">
        <f>IF($O568&gt;=BA$1,$S568+$Y568+$Z568,$Y568+$Z568)</f>
        <v>1172.9616666666666</v>
      </c>
      <c r="BB568" s="27">
        <f>IF($O568&gt;=BB$1,$S568+$Y568+$Z568,$Y568+$Z568)</f>
        <v>1172.9616666666666</v>
      </c>
      <c r="BC568" s="27">
        <f>IF($O568&gt;=BC$1,$S568+$Y568+$Z568,$Y568+$Z568)</f>
        <v>1172.9616666666666</v>
      </c>
      <c r="BD568" s="27">
        <f>IF($O568&gt;=BD$1,$S568+$Y568+$Z568,$Y568+$Z568)</f>
        <v>1172.9616666666666</v>
      </c>
      <c r="BE568" s="27">
        <f>IF($O568&gt;=BE$1,$S568+$Y568+$Z568,$Y568+$Z568)</f>
        <v>1172.9616666666666</v>
      </c>
      <c r="BF568" s="27">
        <f>IF($O568&gt;=BF$1,$S568+$Y568+$Z568,$Y568+$Z568)</f>
        <v>1172.9616666666666</v>
      </c>
      <c r="BG568" s="27">
        <f>IF($O568&gt;=BG$1,$S568+$Y568+$Z568,$Y568+$Z568)</f>
        <v>1172.9616666666666</v>
      </c>
      <c r="BH568" s="27">
        <f>IF($O568&gt;=BH$1,$S568+$Y568+$Z568,$Y568+$Z568)</f>
        <v>1172.9616666666666</v>
      </c>
      <c r="BI568" s="27">
        <f>IF($O568&gt;=BI$1,$S568+$Y568+$Z568,$Y568+$Z568)</f>
        <v>1172.9616666666666</v>
      </c>
      <c r="BJ568" s="27">
        <f>IF($O568&gt;=BJ$1,$S568+$Y568+$Z568,$Y568+$Z568)</f>
        <v>1172.9616666666666</v>
      </c>
      <c r="BK568" s="27">
        <f>IF($O568&gt;=BK$1,$S568+$Y568+$Z568,$Y568+$Z568)</f>
        <v>1172.9616666666666</v>
      </c>
      <c r="BL568" s="27">
        <f>IF($O568&gt;=BL$1,$S568+$Y568+$Z568,$Y568+$Z568)</f>
        <v>1172.9616666666666</v>
      </c>
      <c r="BM568" s="27">
        <f>IF($O568&gt;=BM$1,$S568+$Y568+$Z568,$Y568+$Z568)</f>
        <v>1172.9616666666666</v>
      </c>
      <c r="BN568" s="27">
        <f>IF($O568&gt;=BN$1,$S568+$Y568+$Z568,$Y568+$Z568)</f>
        <v>1172.9616666666666</v>
      </c>
      <c r="BO568" s="27">
        <f>IF($O568&gt;=BO$1,$S568+$Y568+$Z568,$Y568+$Z568)</f>
        <v>1172.9616666666666</v>
      </c>
      <c r="BP568" s="27">
        <f>IF($O568&gt;=BP$1,$S568+$Y568+$Z568,$Y568+$Z568)</f>
        <v>1172.9616666666666</v>
      </c>
      <c r="BQ568" s="27">
        <f>IF($O568&gt;=BQ$1,$S568+$Y568+$Z568,$Y568+$Z568)</f>
        <v>1172.9616666666666</v>
      </c>
      <c r="BR568" s="27">
        <f>IF($O568&gt;=BR$1,$S568+$Y568+$Z568,$Y568+$Z568)</f>
        <v>1172.9616666666666</v>
      </c>
      <c r="BS568" s="27">
        <f>IF($O568&gt;=BS$1,$S568+$Y568+$Z568,$Y568+$Z568)</f>
        <v>1172.9616666666666</v>
      </c>
      <c r="BT568" s="27">
        <f>IF($O568&gt;=BT$1,$S568+$Y568+$Z568,$Y568+$Z568)</f>
        <v>1172.9616666666666</v>
      </c>
      <c r="BU568" s="27">
        <f>IF($O568&gt;=BU$1,$S568+$Y568+$Z568,$Y568+$Z568)</f>
        <v>1172.9616666666666</v>
      </c>
      <c r="BV568" s="27">
        <f>IF($O568&gt;=BV$1,$S568+$Y568+$Z568,$Y568+$Z568)</f>
        <v>1172.9616666666666</v>
      </c>
      <c r="BW568" s="27">
        <f>IF($O568&gt;=BW$1,$S568+$Y568+$Z568,$Y568+$Z568)</f>
        <v>1172.9616666666666</v>
      </c>
      <c r="BX568" s="27">
        <f>IF($O568&gt;=BX$1,$S568+$Y568+$Z568,$Y568+$Z568)</f>
        <v>1172.9616666666666</v>
      </c>
      <c r="BY568" s="27">
        <f>IF($O568&gt;=BY$1,$S568+$Y568+$Z568,$Y568+$Z568)</f>
        <v>1172.9616666666666</v>
      </c>
      <c r="BZ568" s="27">
        <f>IF($O568&gt;=BZ$1,$S568+$Y568+$Z568,$Y568+$Z568)</f>
        <v>1172.9616666666666</v>
      </c>
      <c r="CA568" s="27">
        <f>IF($O568&gt;=CA$1,$S568+$Y568+$Z568,$Y568+$Z568)</f>
        <v>1172.9616666666666</v>
      </c>
      <c r="CB568" s="27">
        <f>IF($O568&gt;=CB$1,$S568+$Y568+$Z568,$Y568+$Z568)</f>
        <v>1172.9616666666666</v>
      </c>
      <c r="CC568" s="27">
        <f>IF($O568&gt;=CC$1,$S568+$Y568+$Z568,$Y568+$Z568)</f>
        <v>1172.9616666666666</v>
      </c>
      <c r="CD568" s="27">
        <f>IF($O568&gt;=CD$1,$S568+$Y568+$Z568,$Y568+$Z568)</f>
        <v>1172.9616666666666</v>
      </c>
      <c r="CE568" s="27">
        <f>IF($O568&gt;=CE$1,$S568+$Y568+$Z568,$Y568+$Z568)</f>
        <v>1172.9616666666666</v>
      </c>
      <c r="CF568" s="27">
        <f>IF($O568&gt;=CF$1,$S568+$Y568+$Z568,$Y568+$Z568)</f>
        <v>1172.9616666666666</v>
      </c>
      <c r="CG568" s="27">
        <f>IF($O568&gt;=CG$1,$S568+$Y568+$Z568,$Y568+$Z568)</f>
        <v>1172.9616666666666</v>
      </c>
      <c r="CH568" s="27">
        <f>IF($O568&gt;=CH$1,$S568+$Y568+$Z568,$Y568+$Z568)</f>
        <v>1172.9616666666666</v>
      </c>
      <c r="CI568" s="27">
        <f>IF($O568&gt;=CI$1,$S568+$Y568+$Z568,$Y568+$Z568)</f>
        <v>1172.9616666666666</v>
      </c>
      <c r="CJ568" s="27">
        <f>IF($O568&gt;=CJ$1,$S568+$Y568+$Z568,$Y568+$Z568)</f>
        <v>1172.9616666666666</v>
      </c>
      <c r="CK568" s="27">
        <f>IF($O568&gt;=CK$1,$S568+$Y568+$Z568,$Y568+$Z568)</f>
        <v>1172.9616666666666</v>
      </c>
      <c r="CL568" s="27">
        <f>IF($O568&gt;=CL$1,$S568+$Y568+$Z568,$Y568+$Z568)</f>
        <v>1172.9616666666666</v>
      </c>
      <c r="CM568" s="27">
        <f>IF($O568&gt;=CM$1,$S568+$Y568+$Z568,$Y568+$Z568)</f>
        <v>1172.9616666666666</v>
      </c>
      <c r="CN568" s="27">
        <f>IF($O568&gt;=CN$1,$S568+$Y568,$Y568)</f>
        <v>772.96166666666659</v>
      </c>
      <c r="CO568" s="27">
        <f>IF($O568&gt;=CO$1,$S568+$Y568,$Y568)</f>
        <v>772.96166666666659</v>
      </c>
      <c r="CP568" s="27">
        <f>IF($O568&gt;=CP$1,$S568+$Y568,$Y568)</f>
        <v>772.96166666666659</v>
      </c>
      <c r="CQ568" s="27">
        <f>IF($O568&gt;=CQ$1,$S568+$Y568,$Y568)</f>
        <v>772.96166666666659</v>
      </c>
      <c r="CR568" s="27">
        <f>IF($O568&gt;=CR$1,$S568+$Y568,$Y568)</f>
        <v>772.96166666666659</v>
      </c>
      <c r="CS568" s="27">
        <f>IF($O568&gt;=CS$1,$S568+$Y568,$Y568)</f>
        <v>772.96166666666659</v>
      </c>
      <c r="CT568" s="27">
        <f>IF($O568&gt;=CT$1,$S568+$Y568,$Y568)</f>
        <v>772.96166666666659</v>
      </c>
      <c r="CU568" s="27">
        <f>IF($O568&gt;=CU$1,$S568+$Y568,$Y568)</f>
        <v>772.96166666666659</v>
      </c>
      <c r="CV568" s="27">
        <f>IF($O568&gt;=CV$1,$S568+$Y568,$Y568)</f>
        <v>772.96166666666659</v>
      </c>
      <c r="CW568" s="27">
        <f>IF($O568&gt;=CW$1,$S568+$Y568,$Y568)</f>
        <v>772.96166666666659</v>
      </c>
      <c r="CX568" s="27">
        <f>IF($O568&gt;=CX$1,$S568+$Y568,$Y568)</f>
        <v>772.96166666666659</v>
      </c>
      <c r="CY568" s="27">
        <f>IF($O568&gt;=CY$1,$S568+$Y568,$Y568)</f>
        <v>772.96166666666659</v>
      </c>
      <c r="CZ568" s="27">
        <f>IF($O568&gt;=CZ$1,$S568+$Y568,$Y568)</f>
        <v>772.96166666666659</v>
      </c>
      <c r="DA568" s="27">
        <f>IF($O568&gt;=DA$1,$S568+$Y568,$Y568)</f>
        <v>772.96166666666659</v>
      </c>
      <c r="DB568" s="27">
        <f>IF($O568&gt;=DB$1,$S568+$Y568,$Y568)</f>
        <v>772.96166666666659</v>
      </c>
      <c r="DC568" s="27">
        <f>IF($O568&gt;=DC$1,$S568+$Y568,$Y568)</f>
        <v>772.96166666666659</v>
      </c>
      <c r="DD568" s="27">
        <f>IF($O568&gt;=DD$1,$S568+$Y568,$Y568)</f>
        <v>772.96166666666659</v>
      </c>
      <c r="DE568" s="27">
        <f>IF($O568&gt;=DE$1,$S568+$Y568,$Y568)</f>
        <v>772.96166666666659</v>
      </c>
      <c r="DF568" s="27">
        <f>IF($O568&gt;=DF$1,$S568+$Y568,$Y568)</f>
        <v>772.96166666666659</v>
      </c>
      <c r="DG568" s="27">
        <f>IF($O568&gt;=DG$1,$S568+$Y568,$Y568)</f>
        <v>772.96166666666659</v>
      </c>
      <c r="DH568" s="27">
        <f>IF($O568&gt;=DH$1,$S568+$Y568,$Y568)</f>
        <v>772.96166666666659</v>
      </c>
      <c r="DI568" s="27">
        <f>IF($O568&gt;=DI$1,$S568+$Y568,$Y568)</f>
        <v>772.96166666666659</v>
      </c>
      <c r="DJ568" s="27">
        <f>IF($O568&gt;=DJ$1,$S568+$Y568,$Y568)</f>
        <v>772.96166666666659</v>
      </c>
      <c r="DK568" s="27">
        <f>IF($O568&gt;=DK$1,$S568+$Y568,$Y568)</f>
        <v>772.96166666666659</v>
      </c>
      <c r="DL568" s="27">
        <f>IF($O568&gt;=DL$1,$S568+$Y568,$Y568)</f>
        <v>772.96166666666659</v>
      </c>
      <c r="DM568" s="27">
        <f>IF($O568&gt;=DM$1,$S568+$Y568,$Y568)</f>
        <v>772.96166666666659</v>
      </c>
      <c r="DN568" s="27">
        <f>IF($O568&gt;=DN$1,$S568+$Y568,$Y568)</f>
        <v>772.96166666666659</v>
      </c>
      <c r="DO568" s="27">
        <f>IF($O568&gt;=DO$1,$S568+$Y568,$Y568)</f>
        <v>772.96166666666659</v>
      </c>
      <c r="DP568" s="27">
        <f>IF($O568&gt;=DP$1,$S568+$Y568,$Y568)</f>
        <v>772.96166666666659</v>
      </c>
      <c r="DQ568" s="27">
        <f>IF($O568&gt;=DQ$1,$S568+$Y568,$Y568)</f>
        <v>772.96166666666659</v>
      </c>
      <c r="DR568" s="27">
        <f>IF($O568&gt;=DR$1,$S568+$Y568,$Y568)</f>
        <v>772.96166666666659</v>
      </c>
      <c r="DS568" s="27">
        <f>IF($O568&gt;=DS$1,$S568+$Y568,$Y568)</f>
        <v>772.96166666666659</v>
      </c>
      <c r="DT568" s="27">
        <f>IF($O568&gt;=DT$1,$S568+$Y568,$Y568)</f>
        <v>772.96166666666659</v>
      </c>
      <c r="DU568" s="27">
        <f>IF($O568&gt;=DU$1,$S568+$Y568,$Y568)</f>
        <v>772.96166666666659</v>
      </c>
      <c r="DV568" s="27">
        <f>IF($O568&gt;=DV$1,$S568+$Y568,$Y568)</f>
        <v>772.96166666666659</v>
      </c>
      <c r="DW568" s="27">
        <f>IF($O568&gt;=DW$1,$S568+$Y568,$Y568)</f>
        <v>772.96166666666659</v>
      </c>
      <c r="DX568" s="27">
        <f>IF($O568&gt;=DX$1,$S568+$Y568,$Y568)</f>
        <v>772.96166666666659</v>
      </c>
      <c r="DY568" s="27">
        <f>IF($O568&gt;=DY$1,$S568+$Y568,$Y568)</f>
        <v>772.96166666666659</v>
      </c>
      <c r="DZ568" s="27">
        <f>IF($O568&gt;=DZ$1,$S568+$Y568,$Y568)</f>
        <v>772.96166666666659</v>
      </c>
      <c r="EA568" s="27">
        <f>IF($O568&gt;=EA$1,$S568+$Y568,$Y568)</f>
        <v>772.96166666666659</v>
      </c>
      <c r="EB568" s="27">
        <f>IF($O568&gt;=EB$1,$S568+$Y568,$Y568)</f>
        <v>772.96166666666659</v>
      </c>
      <c r="EC568" s="27">
        <f>IF($O568&gt;=EC$1,$S568+$Y568,$Y568)</f>
        <v>772.96166666666659</v>
      </c>
      <c r="ED568" s="27">
        <f>IF($O568&gt;=ED$1,$S568+$Y568,$Y568)</f>
        <v>772.96166666666659</v>
      </c>
      <c r="EE568" s="27">
        <f>IF($O568&gt;=EE$1,$S568+$Y568,$Y568)</f>
        <v>772.96166666666659</v>
      </c>
      <c r="EF568" s="27">
        <f>IF($O568&gt;=EF$1,$S568+$Y568,$Y568)</f>
        <v>772.96166666666659</v>
      </c>
      <c r="EG568" s="27">
        <f>IF($O568&gt;=EG$1,$S568+$Y568,$Y568)</f>
        <v>772.96166666666659</v>
      </c>
      <c r="EH568" s="27">
        <f>IF($O568&gt;=EH$1,$S568+$Y568,$Y568)</f>
        <v>772.96166666666659</v>
      </c>
      <c r="EI568" s="27">
        <f>IF($O568&gt;=EI$1,$S568+$Y568,$Y568)</f>
        <v>772.96166666666659</v>
      </c>
      <c r="EJ568" s="27">
        <f>IF($O568&gt;=EJ$1,$S568+$Y568,$Y568)</f>
        <v>772.96166666666659</v>
      </c>
      <c r="EK568" s="27">
        <f>IF($O568&gt;=EK$1,$S568+$Y568,$Y568)</f>
        <v>772.96166666666659</v>
      </c>
      <c r="EL568" s="27">
        <f>IF($O568&gt;=EL$1,$S568+$Y568,$Y568)</f>
        <v>772.96166666666659</v>
      </c>
      <c r="EM568" s="27">
        <f>IF($O568&gt;=EM$1,$S568+$Y568,$Y568)</f>
        <v>772.96166666666659</v>
      </c>
      <c r="EN568" s="27">
        <f>IF($O568&gt;=EN$1,$S568+$Y568,$Y568)</f>
        <v>772.96166666666659</v>
      </c>
      <c r="EO568" s="27">
        <f>IF($O568&gt;=EO$1,$S568+$Y568,$Y568)</f>
        <v>772.96166666666659</v>
      </c>
      <c r="EP568" s="27">
        <f>IF($O568&gt;=EP$1,$S568+$Y568,$Y568)</f>
        <v>772.96166666666659</v>
      </c>
      <c r="EQ568" s="27">
        <f>IF($O568&gt;=EQ$1,$S568+$Y568,$Y568)</f>
        <v>772.96166666666659</v>
      </c>
      <c r="ER568" s="27">
        <f>IF($O568&gt;=ER$1,$S568+$Y568,$Y568)</f>
        <v>772.96166666666659</v>
      </c>
      <c r="ES568" s="27">
        <f>IF($O568&gt;=ES$1,$S568+$Y568,$Y568)</f>
        <v>772.96166666666659</v>
      </c>
      <c r="ET568" s="27">
        <f>IF($O568&gt;=ET$1,$S568+$Y568,$Y568)</f>
        <v>772.96166666666659</v>
      </c>
      <c r="EU568" s="27">
        <f>IF($O568&gt;=EU$1,$S568+$Y568,$Y568)</f>
        <v>772.96166666666659</v>
      </c>
      <c r="EV568" s="27">
        <f>IF($O568&gt;=EV$1,$S568,0)</f>
        <v>652.16666666666663</v>
      </c>
      <c r="EW568" s="27">
        <f>IF($O568&gt;=EW$1,$S568,0)</f>
        <v>652.16666666666663</v>
      </c>
      <c r="EX568" s="27">
        <f>IF($O568&gt;=EX$1,$S568,0)</f>
        <v>652.16666666666663</v>
      </c>
      <c r="EY568" s="27">
        <f>IF($O568&gt;=EY$1,$S568,0)</f>
        <v>652.16666666666663</v>
      </c>
      <c r="EZ568" s="27">
        <f>IF($O568&gt;=EZ$1,$S568,0)</f>
        <v>652.16666666666663</v>
      </c>
      <c r="FA568" s="27">
        <f>IF($O568&gt;=FA$1,$S568,0)</f>
        <v>652.16666666666663</v>
      </c>
      <c r="FB568" s="27">
        <f>IF($O568&gt;=FB$1,$S568,0)</f>
        <v>652.16666666666663</v>
      </c>
      <c r="FC568" s="27">
        <f>IF($O568&gt;=FC$1,$S568,0)</f>
        <v>652.16666666666663</v>
      </c>
      <c r="FD568" s="27">
        <f>IF($O568&gt;=FD$1,$S568,0)</f>
        <v>652.16666666666663</v>
      </c>
      <c r="FE568" s="27">
        <f>IF($O568&gt;=FE$1,$S568,0)</f>
        <v>652.16666666666663</v>
      </c>
      <c r="FF568" s="27">
        <f>IF($O568&gt;=FF$1,$S568,0)</f>
        <v>652.16666666666663</v>
      </c>
      <c r="FG568" s="27">
        <f>IF($O568&gt;=FG$1,$S568,0)</f>
        <v>652.16666666666663</v>
      </c>
      <c r="FH568" s="27">
        <f>IF($O568&gt;=FH$1,$S568,0)</f>
        <v>652.16666666666663</v>
      </c>
      <c r="FI568" s="27">
        <f>IF($O568&gt;=FI$1,$S568,0)</f>
        <v>652.16666666666663</v>
      </c>
      <c r="FJ568" s="27">
        <f>IF($O568&gt;=FJ$1,$S568,0)</f>
        <v>652.16666666666663</v>
      </c>
      <c r="FK568" s="27">
        <f>IF($O568&gt;=FK$1,$S568,0)</f>
        <v>652.16666666666663</v>
      </c>
      <c r="FL568" s="27">
        <f>IF($O568&gt;=FL$1,$S568,0)</f>
        <v>652.16666666666663</v>
      </c>
      <c r="FM568" s="27">
        <f>IF($O568&gt;=FM$1,$S568,0)</f>
        <v>652.16666666666663</v>
      </c>
      <c r="FN568" s="27">
        <f>IF($O568&gt;=FN$1,$S568,0)</f>
        <v>0</v>
      </c>
      <c r="FO568" s="27">
        <f>IF($O568&gt;=FO$1,$S568,0)</f>
        <v>0</v>
      </c>
      <c r="FP568" s="27">
        <f>IF($O568&gt;=FP$1,$S568,0)</f>
        <v>0</v>
      </c>
      <c r="FQ568" s="27">
        <f>IF($O568&gt;=FQ$1,$S568,0)</f>
        <v>0</v>
      </c>
      <c r="FR568" s="27">
        <f>IF($O568&gt;=FR$1,$S568,0)</f>
        <v>0</v>
      </c>
      <c r="FS568" s="27">
        <f>IF($O568&gt;=FS$1,$S568,0)</f>
        <v>0</v>
      </c>
      <c r="FT568" s="27">
        <f>IF($O568&gt;=FT$1,$S568,0)</f>
        <v>0</v>
      </c>
      <c r="FU568" s="27">
        <f>IF($O568&gt;=FU$1,$S568,0)</f>
        <v>0</v>
      </c>
      <c r="FV568" s="27">
        <f>IF($O568&gt;=FV$1,$S568,0)</f>
        <v>0</v>
      </c>
      <c r="FW568" s="27">
        <f>IF($O568&gt;=FW$1,$S568,0)</f>
        <v>0</v>
      </c>
      <c r="FX568" s="27">
        <f>IF($O568&gt;=FX$1,$S568,0)</f>
        <v>0</v>
      </c>
      <c r="FY568" s="27">
        <f>IF($O568&gt;=FY$1,$S568,0)</f>
        <v>0</v>
      </c>
      <c r="FZ568" s="27">
        <f>IF($O568&gt;=FZ$1,$S568,0)</f>
        <v>0</v>
      </c>
      <c r="GA568" s="27">
        <f>IF($O568&gt;=GA$1,$S568,0)</f>
        <v>0</v>
      </c>
      <c r="GB568" s="27">
        <f>IF($O568&gt;=GB$1,$S568,0)</f>
        <v>0</v>
      </c>
      <c r="GC568" s="27">
        <f>IF($O568&gt;=GC$1,$S568,0)</f>
        <v>0</v>
      </c>
      <c r="GD568" s="27">
        <f>IF($O568&gt;=GD$1,$S568,0)</f>
        <v>0</v>
      </c>
      <c r="GE568" s="27">
        <f>IF($O568&gt;=GE$1,$S568,0)</f>
        <v>0</v>
      </c>
      <c r="GF568" s="27">
        <f>IF($O568&gt;=GF$1,$S568,0)</f>
        <v>0</v>
      </c>
      <c r="GG568" s="27">
        <f>IF($O568&gt;=GG$1,$S568,0)</f>
        <v>0</v>
      </c>
      <c r="GH568" s="27">
        <f>IF($O568&gt;=GH$1,$S568,0)</f>
        <v>0</v>
      </c>
      <c r="GI568" s="27">
        <f>IF($O568&gt;=GI$1,$S568,0)</f>
        <v>0</v>
      </c>
      <c r="GJ568" s="27">
        <f>IF($O568&gt;=GJ$1,$S568,0)</f>
        <v>0</v>
      </c>
      <c r="GK568" s="27">
        <f>IF($O568&gt;=GK$1,$S568,0)</f>
        <v>0</v>
      </c>
      <c r="GL568" s="27">
        <f>IF($O568&gt;=GL$1,$S568,0)</f>
        <v>0</v>
      </c>
      <c r="GM568" s="27">
        <f>IF($O568&gt;=GM$1,$S568,0)</f>
        <v>0</v>
      </c>
      <c r="GN568" s="27">
        <f>IF($O568&gt;=GN$1,$S568,0)</f>
        <v>0</v>
      </c>
      <c r="GO568" s="27">
        <f>IF($O568&gt;=GO$1,$S568,0)</f>
        <v>0</v>
      </c>
      <c r="GP568" s="27">
        <f>IF($O568&gt;=GP$1,$S568,0)</f>
        <v>0</v>
      </c>
      <c r="GQ568" s="27">
        <f>IF($O568&gt;=GQ$1,$S568,0)</f>
        <v>0</v>
      </c>
      <c r="GR568" s="27">
        <f>IF($O568&gt;=GR$1,$S568,0)</f>
        <v>0</v>
      </c>
      <c r="GS568" s="27">
        <f>IF($O568&gt;=GS$1,$S568,0)</f>
        <v>0</v>
      </c>
      <c r="GT568" s="27">
        <f>IF($O568&gt;=GT$1,$S568,0)</f>
        <v>0</v>
      </c>
      <c r="GU568" s="27">
        <f>IF($O568&gt;=GU$1,$S568,0)</f>
        <v>0</v>
      </c>
      <c r="GV568" s="27">
        <f>IF($O568&gt;=GV$1,$S568,0)</f>
        <v>0</v>
      </c>
      <c r="GW568" s="27">
        <f>IF($O568&gt;=GW$1,$S568,0)</f>
        <v>0</v>
      </c>
      <c r="GX568" s="27">
        <f>IF($O568&gt;=GX$1,$S568,0)</f>
        <v>0</v>
      </c>
      <c r="GY568" s="27">
        <f>IF($O568&gt;=GY$1,$S568,0)</f>
        <v>0</v>
      </c>
      <c r="GZ568" s="27">
        <f>IF($O568&gt;=GZ$1,$S568,0)</f>
        <v>0</v>
      </c>
      <c r="HA568" s="27">
        <f>IF($O568&gt;=HA$1,$S568,0)</f>
        <v>0</v>
      </c>
      <c r="HB568" s="27">
        <f>IF($O568&gt;=HB$1,$S568,0)</f>
        <v>0</v>
      </c>
      <c r="HC568" s="27">
        <f>IF($O568&gt;=HC$1,$S568,0)</f>
        <v>0</v>
      </c>
    </row>
    <row r="569" spans="1:211">
      <c r="A569" s="3">
        <v>156884</v>
      </c>
      <c r="B569" s="3" t="s">
        <v>454</v>
      </c>
      <c r="C569" s="3" t="s">
        <v>18</v>
      </c>
      <c r="D569" s="3">
        <v>57</v>
      </c>
      <c r="E569" s="4">
        <v>39890</v>
      </c>
      <c r="F569" s="5">
        <v>9.2630136986301377</v>
      </c>
      <c r="G569" s="3" t="s">
        <v>446</v>
      </c>
      <c r="H569" s="4">
        <v>22569</v>
      </c>
      <c r="I569" s="9" t="s">
        <v>866</v>
      </c>
      <c r="J569" s="5">
        <v>1290.98</v>
      </c>
      <c r="K569" s="31">
        <v>323</v>
      </c>
      <c r="L569" s="32">
        <v>9</v>
      </c>
      <c r="M569" s="33">
        <f>VLOOKUP(L569,FIND,3,TRUE)</f>
        <v>1</v>
      </c>
      <c r="N569" s="32">
        <f>IF(L569&gt;30,180,VLOOKUP(L569,TEMPO,2,FALSE))</f>
        <v>54</v>
      </c>
      <c r="O569" s="32">
        <f>IF(R569&gt;0,4,N569)</f>
        <v>4</v>
      </c>
      <c r="P569" s="96">
        <f>J569*M569*L569</f>
        <v>11618.82</v>
      </c>
      <c r="Q569" s="96">
        <f>10934.45*2</f>
        <v>21868.9</v>
      </c>
      <c r="R569" s="96">
        <f>IF(P569&lt;=Q569,P569/4,0)</f>
        <v>2904.7049999999999</v>
      </c>
      <c r="S569" s="5">
        <f>IF(P569&gt;=Q569,P569/N569,0)</f>
        <v>0</v>
      </c>
      <c r="T569" s="3"/>
      <c r="U569" s="3">
        <f>IF(T569="",1,0)</f>
        <v>1</v>
      </c>
      <c r="V569" s="3">
        <v>22</v>
      </c>
      <c r="W569" s="5">
        <v>0.6</v>
      </c>
      <c r="X569" s="5">
        <v>245.73</v>
      </c>
      <c r="Y569" s="5">
        <f>X569*W569</f>
        <v>147.43799999999999</v>
      </c>
      <c r="Z569" s="5">
        <v>400</v>
      </c>
      <c r="AA569" s="5">
        <f>S569+Y569+Z569</f>
        <v>547.43799999999999</v>
      </c>
      <c r="AB569" s="39">
        <f>(J569/12+J569/12*1.3333333333+450/12+J569/30*6/12+J569)*1.3+Y569+Z569+153.9</f>
        <v>2782.6642888842275</v>
      </c>
      <c r="AC569" s="39" t="s">
        <v>18</v>
      </c>
      <c r="AD569" s="39">
        <f>J569*1.3+400+153.9</f>
        <v>2232.1740000000004</v>
      </c>
      <c r="AE569" s="39">
        <f>SUMIFS('CUSTO MENSAL FUNC NOVO'!H:H,'CUSTO MENSAL FUNC NOVO'!A:A,'VALORES MENSAIS'!AC569)</f>
        <v>1902.2210000000002</v>
      </c>
      <c r="AF569" s="27">
        <f>IF($R569&gt;0,$R569,$S569)+$Y569+$Z569</f>
        <v>3452.143</v>
      </c>
      <c r="AG569" s="27">
        <f>IF($R569&gt;0,$R569,$S569)+$Y569+$Z569</f>
        <v>3452.143</v>
      </c>
      <c r="AH569" s="27">
        <f>IF($R569&gt;0,$R569,$S569)+$Y569+$Z569</f>
        <v>3452.143</v>
      </c>
      <c r="AI569" s="27">
        <f>IF($R569&gt;0,$R569,$S569)+$Y569+$Z569</f>
        <v>3452.143</v>
      </c>
      <c r="AJ569" s="27">
        <f>IF($O569&gt;=AJ$1,$S569+$Y569+$Z569,$Y569+$Z569)</f>
        <v>547.43799999999999</v>
      </c>
      <c r="AK569" s="27">
        <f>IF($O569&gt;=AK$1,$S569+$Y569+$Z569,$Y569+$Z569)</f>
        <v>547.43799999999999</v>
      </c>
      <c r="AL569" s="27">
        <f>IF($O569&gt;=AL$1,$S569+$Y569+$Z569,$Y569+$Z569)</f>
        <v>547.43799999999999</v>
      </c>
      <c r="AM569" s="27">
        <f>IF($O569&gt;=AM$1,$S569+$Y569+$Z569,$Y569+$Z569)</f>
        <v>547.43799999999999</v>
      </c>
      <c r="AN569" s="27">
        <f>IF($O569&gt;=AN$1,$S569+$Y569+$Z569,$Y569+$Z569)</f>
        <v>547.43799999999999</v>
      </c>
      <c r="AO569" s="27">
        <f>IF($O569&gt;=AO$1,$S569+$Y569+$Z569,$Y569+$Z569)</f>
        <v>547.43799999999999</v>
      </c>
      <c r="AP569" s="27">
        <f>IF($O569&gt;=AP$1,$S569+$Y569+$Z569,$Y569+$Z569)</f>
        <v>547.43799999999999</v>
      </c>
      <c r="AQ569" s="27">
        <f>IF($O569&gt;=AQ$1,$S569+$Y569+$Z569,$Y569+$Z569)</f>
        <v>547.43799999999999</v>
      </c>
      <c r="AR569" s="27">
        <f>IF($O569&gt;=AR$1,$S569+$Y569+$Z569,$Y569+$Z569)</f>
        <v>547.43799999999999</v>
      </c>
      <c r="AS569" s="27">
        <f>IF($O569&gt;=AS$1,$S569+$Y569+$Z569,$Y569+$Z569)</f>
        <v>547.43799999999999</v>
      </c>
      <c r="AT569" s="27">
        <f>IF($O569&gt;=AT$1,$S569+$Y569+$Z569,$Y569+$Z569)</f>
        <v>547.43799999999999</v>
      </c>
      <c r="AU569" s="27">
        <f>IF($O569&gt;=AU$1,$S569+$Y569+$Z569,$Y569+$Z569)</f>
        <v>547.43799999999999</v>
      </c>
      <c r="AV569" s="27">
        <f>IF($O569&gt;=AV$1,$S569+$Y569+$Z569,$Y569+$Z569)</f>
        <v>547.43799999999999</v>
      </c>
      <c r="AW569" s="27">
        <f>IF($O569&gt;=AW$1,$S569+$Y569+$Z569,$Y569+$Z569)</f>
        <v>547.43799999999999</v>
      </c>
      <c r="AX569" s="27">
        <f>IF($O569&gt;=AX$1,$S569+$Y569+$Z569,$Y569+$Z569)</f>
        <v>547.43799999999999</v>
      </c>
      <c r="AY569" s="27">
        <f>IF($O569&gt;=AY$1,$S569+$Y569+$Z569,$Y569+$Z569)</f>
        <v>547.43799999999999</v>
      </c>
      <c r="AZ569" s="27">
        <f>IF($O569&gt;=AZ$1,$S569+$Y569+$Z569,$Y569+$Z569)</f>
        <v>547.43799999999999</v>
      </c>
      <c r="BA569" s="27">
        <f>IF($O569&gt;=BA$1,$S569+$Y569+$Z569,$Y569+$Z569)</f>
        <v>547.43799999999999</v>
      </c>
      <c r="BB569" s="27">
        <f>IF($O569&gt;=BB$1,$S569+$Y569+$Z569,$Y569+$Z569)</f>
        <v>547.43799999999999</v>
      </c>
      <c r="BC569" s="27">
        <f>IF($O569&gt;=BC$1,$S569+$Y569+$Z569,$Y569+$Z569)</f>
        <v>547.43799999999999</v>
      </c>
      <c r="BD569" s="27">
        <f>IF($O569&gt;=BD$1,$S569+$Y569+$Z569,$Y569+$Z569)</f>
        <v>547.43799999999999</v>
      </c>
      <c r="BE569" s="27">
        <f>IF($O569&gt;=BE$1,$S569+$Y569+$Z569,$Y569+$Z569)</f>
        <v>547.43799999999999</v>
      </c>
      <c r="BF569" s="27">
        <f>IF($O569&gt;=BF$1,$S569+$Y569+$Z569,$Y569+$Z569)</f>
        <v>547.43799999999999</v>
      </c>
      <c r="BG569" s="27">
        <f>IF($O569&gt;=BG$1,$S569+$Y569+$Z569,$Y569+$Z569)</f>
        <v>547.43799999999999</v>
      </c>
      <c r="BH569" s="27">
        <f>IF($O569&gt;=BH$1,$S569+$Y569+$Z569,$Y569+$Z569)</f>
        <v>547.43799999999999</v>
      </c>
      <c r="BI569" s="27">
        <f>IF($O569&gt;=BI$1,$S569+$Y569+$Z569,$Y569+$Z569)</f>
        <v>547.43799999999999</v>
      </c>
      <c r="BJ569" s="27">
        <f>IF($O569&gt;=BJ$1,$S569+$Y569+$Z569,$Y569+$Z569)</f>
        <v>547.43799999999999</v>
      </c>
      <c r="BK569" s="27">
        <f>IF($O569&gt;=BK$1,$S569+$Y569+$Z569,$Y569+$Z569)</f>
        <v>547.43799999999999</v>
      </c>
      <c r="BL569" s="27">
        <f>IF($O569&gt;=BL$1,$S569+$Y569+$Z569,$Y569+$Z569)</f>
        <v>547.43799999999999</v>
      </c>
      <c r="BM569" s="27">
        <f>IF($O569&gt;=BM$1,$S569+$Y569+$Z569,$Y569+$Z569)</f>
        <v>547.43799999999999</v>
      </c>
      <c r="BN569" s="27">
        <f>IF($O569&gt;=BN$1,$S569+$Y569+$Z569,$Y569+$Z569)</f>
        <v>547.43799999999999</v>
      </c>
      <c r="BO569" s="27">
        <f>IF($O569&gt;=BO$1,$S569+$Y569+$Z569,$Y569+$Z569)</f>
        <v>547.43799999999999</v>
      </c>
      <c r="BP569" s="27">
        <f>IF($O569&gt;=BP$1,$S569+$Y569+$Z569,$Y569+$Z569)</f>
        <v>547.43799999999999</v>
      </c>
      <c r="BQ569" s="27">
        <f>IF($O569&gt;=BQ$1,$S569+$Y569+$Z569,$Y569+$Z569)</f>
        <v>547.43799999999999</v>
      </c>
      <c r="BR569" s="27">
        <f>IF($O569&gt;=BR$1,$S569+$Y569+$Z569,$Y569+$Z569)</f>
        <v>547.43799999999999</v>
      </c>
      <c r="BS569" s="27">
        <f>IF($O569&gt;=BS$1,$S569+$Y569+$Z569,$Y569+$Z569)</f>
        <v>547.43799999999999</v>
      </c>
      <c r="BT569" s="27">
        <f>IF($O569&gt;=BT$1,$S569+$Y569+$Z569,$Y569+$Z569)</f>
        <v>547.43799999999999</v>
      </c>
      <c r="BU569" s="27">
        <f>IF($O569&gt;=BU$1,$S569+$Y569+$Z569,$Y569+$Z569)</f>
        <v>547.43799999999999</v>
      </c>
      <c r="BV569" s="27">
        <f>IF($O569&gt;=BV$1,$S569+$Y569+$Z569,$Y569+$Z569)</f>
        <v>547.43799999999999</v>
      </c>
      <c r="BW569" s="27">
        <f>IF($O569&gt;=BW$1,$S569+$Y569+$Z569,$Y569+$Z569)</f>
        <v>547.43799999999999</v>
      </c>
      <c r="BX569" s="27">
        <f>IF($O569&gt;=BX$1,$S569+$Y569+$Z569,$Y569+$Z569)</f>
        <v>547.43799999999999</v>
      </c>
      <c r="BY569" s="27">
        <f>IF($O569&gt;=BY$1,$S569+$Y569+$Z569,$Y569+$Z569)</f>
        <v>547.43799999999999</v>
      </c>
      <c r="BZ569" s="27">
        <f>IF($O569&gt;=BZ$1,$S569+$Y569+$Z569,$Y569+$Z569)</f>
        <v>547.43799999999999</v>
      </c>
      <c r="CA569" s="27">
        <f>IF($O569&gt;=CA$1,$S569+$Y569+$Z569,$Y569+$Z569)</f>
        <v>547.43799999999999</v>
      </c>
      <c r="CB569" s="27">
        <f>IF($O569&gt;=CB$1,$S569+$Y569+$Z569,$Y569+$Z569)</f>
        <v>547.43799999999999</v>
      </c>
      <c r="CC569" s="27">
        <f>IF($O569&gt;=CC$1,$S569+$Y569+$Z569,$Y569+$Z569)</f>
        <v>547.43799999999999</v>
      </c>
      <c r="CD569" s="27">
        <f>IF($O569&gt;=CD$1,$S569+$Y569+$Z569,$Y569+$Z569)</f>
        <v>547.43799999999999</v>
      </c>
      <c r="CE569" s="27">
        <f>IF($O569&gt;=CE$1,$S569+$Y569+$Z569,$Y569+$Z569)</f>
        <v>547.43799999999999</v>
      </c>
      <c r="CF569" s="27">
        <f>IF($O569&gt;=CF$1,$S569+$Y569+$Z569,$Y569+$Z569)</f>
        <v>547.43799999999999</v>
      </c>
      <c r="CG569" s="27">
        <f>IF($O569&gt;=CG$1,$S569+$Y569+$Z569,$Y569+$Z569)</f>
        <v>547.43799999999999</v>
      </c>
      <c r="CH569" s="27">
        <f>IF($O569&gt;=CH$1,$S569+$Y569+$Z569,$Y569+$Z569)</f>
        <v>547.43799999999999</v>
      </c>
      <c r="CI569" s="27">
        <f>IF($O569&gt;=CI$1,$S569+$Y569+$Z569,$Y569+$Z569)</f>
        <v>547.43799999999999</v>
      </c>
      <c r="CJ569" s="27">
        <f>IF($O569&gt;=CJ$1,$S569+$Y569+$Z569,$Y569+$Z569)</f>
        <v>547.43799999999999</v>
      </c>
      <c r="CK569" s="27">
        <f>IF($O569&gt;=CK$1,$S569+$Y569+$Z569,$Y569+$Z569)</f>
        <v>547.43799999999999</v>
      </c>
      <c r="CL569" s="27">
        <f>IF($O569&gt;=CL$1,$S569+$Y569+$Z569,$Y569+$Z569)</f>
        <v>547.43799999999999</v>
      </c>
      <c r="CM569" s="27">
        <f>IF($O569&gt;=CM$1,$S569+$Y569+$Z569,$Y569+$Z569)</f>
        <v>547.43799999999999</v>
      </c>
      <c r="CN569" s="27">
        <f>IF($O569&gt;=CN$1,$S569+$Y569,$Y569)</f>
        <v>147.43799999999999</v>
      </c>
      <c r="CO569" s="27">
        <f>IF($O569&gt;=CO$1,$S569+$Y569,$Y569)</f>
        <v>147.43799999999999</v>
      </c>
      <c r="CP569" s="27">
        <f>IF($O569&gt;=CP$1,$S569+$Y569,$Y569)</f>
        <v>147.43799999999999</v>
      </c>
      <c r="CQ569" s="27">
        <f>IF($O569&gt;=CQ$1,$S569+$Y569,$Y569)</f>
        <v>147.43799999999999</v>
      </c>
      <c r="CR569" s="27">
        <f>IF($O569&gt;=CR$1,$S569+$Y569,$Y569)</f>
        <v>147.43799999999999</v>
      </c>
      <c r="CS569" s="27">
        <f>IF($O569&gt;=CS$1,$S569+$Y569,$Y569)</f>
        <v>147.43799999999999</v>
      </c>
      <c r="CT569" s="27">
        <f>IF($O569&gt;=CT$1,$S569+$Y569,$Y569)</f>
        <v>147.43799999999999</v>
      </c>
      <c r="CU569" s="27">
        <f>IF($O569&gt;=CU$1,$S569+$Y569,$Y569)</f>
        <v>147.43799999999999</v>
      </c>
      <c r="CV569" s="27">
        <f>IF($O569&gt;=CV$1,$S569+$Y569,$Y569)</f>
        <v>147.43799999999999</v>
      </c>
      <c r="CW569" s="27">
        <f>IF($O569&gt;=CW$1,$S569+$Y569,$Y569)</f>
        <v>147.43799999999999</v>
      </c>
      <c r="CX569" s="27">
        <f>IF($O569&gt;=CX$1,$S569+$Y569,$Y569)</f>
        <v>147.43799999999999</v>
      </c>
      <c r="CY569" s="27">
        <f>IF($O569&gt;=CY$1,$S569+$Y569,$Y569)</f>
        <v>147.43799999999999</v>
      </c>
      <c r="CZ569" s="27">
        <f>IF($O569&gt;=CZ$1,$S569+$Y569,$Y569)</f>
        <v>147.43799999999999</v>
      </c>
      <c r="DA569" s="27">
        <f>IF($O569&gt;=DA$1,$S569+$Y569,$Y569)</f>
        <v>147.43799999999999</v>
      </c>
      <c r="DB569" s="27">
        <f>IF($O569&gt;=DB$1,$S569+$Y569,$Y569)</f>
        <v>147.43799999999999</v>
      </c>
      <c r="DC569" s="27">
        <f>IF($O569&gt;=DC$1,$S569+$Y569,$Y569)</f>
        <v>147.43799999999999</v>
      </c>
      <c r="DD569" s="27">
        <f>IF($O569&gt;=DD$1,$S569+$Y569,$Y569)</f>
        <v>147.43799999999999</v>
      </c>
      <c r="DE569" s="27">
        <f>IF($O569&gt;=DE$1,$S569+$Y569,$Y569)</f>
        <v>147.43799999999999</v>
      </c>
      <c r="DF569" s="27">
        <f>IF($O569&gt;=DF$1,$S569+$Y569,$Y569)</f>
        <v>147.43799999999999</v>
      </c>
      <c r="DG569" s="27">
        <f>IF($O569&gt;=DG$1,$S569+$Y569,$Y569)</f>
        <v>147.43799999999999</v>
      </c>
      <c r="DH569" s="27">
        <f>IF($O569&gt;=DH$1,$S569+$Y569,$Y569)</f>
        <v>147.43799999999999</v>
      </c>
      <c r="DI569" s="27">
        <f>IF($O569&gt;=DI$1,$S569+$Y569,$Y569)</f>
        <v>147.43799999999999</v>
      </c>
      <c r="DJ569" s="27">
        <f>IF($O569&gt;=DJ$1,$S569+$Y569,$Y569)</f>
        <v>147.43799999999999</v>
      </c>
      <c r="DK569" s="27">
        <f>IF($O569&gt;=DK$1,$S569+$Y569,$Y569)</f>
        <v>147.43799999999999</v>
      </c>
      <c r="DL569" s="27">
        <f>IF($O569&gt;=DL$1,$S569+$Y569,$Y569)</f>
        <v>147.43799999999999</v>
      </c>
      <c r="DM569" s="27">
        <f>IF($O569&gt;=DM$1,$S569+$Y569,$Y569)</f>
        <v>147.43799999999999</v>
      </c>
      <c r="DN569" s="27">
        <f>IF($O569&gt;=DN$1,$S569+$Y569,$Y569)</f>
        <v>147.43799999999999</v>
      </c>
      <c r="DO569" s="27">
        <f>IF($O569&gt;=DO$1,$S569+$Y569,$Y569)</f>
        <v>147.43799999999999</v>
      </c>
      <c r="DP569" s="27">
        <f>IF($O569&gt;=DP$1,$S569+$Y569,$Y569)</f>
        <v>147.43799999999999</v>
      </c>
      <c r="DQ569" s="27">
        <f>IF($O569&gt;=DQ$1,$S569+$Y569,$Y569)</f>
        <v>147.43799999999999</v>
      </c>
      <c r="DR569" s="27">
        <f>IF($O569&gt;=DR$1,$S569+$Y569,$Y569)</f>
        <v>147.43799999999999</v>
      </c>
      <c r="DS569" s="27">
        <f>IF($O569&gt;=DS$1,$S569+$Y569,$Y569)</f>
        <v>147.43799999999999</v>
      </c>
      <c r="DT569" s="27">
        <f>IF($O569&gt;=DT$1,$S569+$Y569,$Y569)</f>
        <v>147.43799999999999</v>
      </c>
      <c r="DU569" s="27">
        <f>IF($O569&gt;=DU$1,$S569+$Y569,$Y569)</f>
        <v>147.43799999999999</v>
      </c>
      <c r="DV569" s="27">
        <f>IF($O569&gt;=DV$1,$S569+$Y569,$Y569)</f>
        <v>147.43799999999999</v>
      </c>
      <c r="DW569" s="27">
        <f>IF($O569&gt;=DW$1,$S569+$Y569,$Y569)</f>
        <v>147.43799999999999</v>
      </c>
      <c r="DX569" s="27">
        <f>IF($O569&gt;=DX$1,$S569+$Y569,$Y569)</f>
        <v>147.43799999999999</v>
      </c>
      <c r="DY569" s="27">
        <f>IF($O569&gt;=DY$1,$S569+$Y569,$Y569)</f>
        <v>147.43799999999999</v>
      </c>
      <c r="DZ569" s="27">
        <f>IF($O569&gt;=DZ$1,$S569+$Y569,$Y569)</f>
        <v>147.43799999999999</v>
      </c>
      <c r="EA569" s="27">
        <f>IF($O569&gt;=EA$1,$S569+$Y569,$Y569)</f>
        <v>147.43799999999999</v>
      </c>
      <c r="EB569" s="27">
        <f>IF($O569&gt;=EB$1,$S569+$Y569,$Y569)</f>
        <v>147.43799999999999</v>
      </c>
      <c r="EC569" s="27">
        <f>IF($O569&gt;=EC$1,$S569+$Y569,$Y569)</f>
        <v>147.43799999999999</v>
      </c>
      <c r="ED569" s="27">
        <f>IF($O569&gt;=ED$1,$S569+$Y569,$Y569)</f>
        <v>147.43799999999999</v>
      </c>
      <c r="EE569" s="27">
        <f>IF($O569&gt;=EE$1,$S569+$Y569,$Y569)</f>
        <v>147.43799999999999</v>
      </c>
      <c r="EF569" s="27">
        <f>IF($O569&gt;=EF$1,$S569+$Y569,$Y569)</f>
        <v>147.43799999999999</v>
      </c>
      <c r="EG569" s="27">
        <f>IF($O569&gt;=EG$1,$S569+$Y569,$Y569)</f>
        <v>147.43799999999999</v>
      </c>
      <c r="EH569" s="27">
        <f>IF($O569&gt;=EH$1,$S569+$Y569,$Y569)</f>
        <v>147.43799999999999</v>
      </c>
      <c r="EI569" s="27">
        <f>IF($O569&gt;=EI$1,$S569+$Y569,$Y569)</f>
        <v>147.43799999999999</v>
      </c>
      <c r="EJ569" s="27">
        <f>IF($O569&gt;=EJ$1,$S569+$Y569,$Y569)</f>
        <v>147.43799999999999</v>
      </c>
      <c r="EK569" s="27">
        <f>IF($O569&gt;=EK$1,$S569+$Y569,$Y569)</f>
        <v>147.43799999999999</v>
      </c>
      <c r="EL569" s="27">
        <f>IF($O569&gt;=EL$1,$S569+$Y569,$Y569)</f>
        <v>147.43799999999999</v>
      </c>
      <c r="EM569" s="27">
        <f>IF($O569&gt;=EM$1,$S569+$Y569,$Y569)</f>
        <v>147.43799999999999</v>
      </c>
      <c r="EN569" s="27">
        <f>IF($O569&gt;=EN$1,$S569+$Y569,$Y569)</f>
        <v>147.43799999999999</v>
      </c>
      <c r="EO569" s="27">
        <f>IF($O569&gt;=EO$1,$S569+$Y569,$Y569)</f>
        <v>147.43799999999999</v>
      </c>
      <c r="EP569" s="27">
        <f>IF($O569&gt;=EP$1,$S569+$Y569,$Y569)</f>
        <v>147.43799999999999</v>
      </c>
      <c r="EQ569" s="27">
        <f>IF($O569&gt;=EQ$1,$S569+$Y569,$Y569)</f>
        <v>147.43799999999999</v>
      </c>
      <c r="ER569" s="27">
        <f>IF($O569&gt;=ER$1,$S569+$Y569,$Y569)</f>
        <v>147.43799999999999</v>
      </c>
      <c r="ES569" s="27">
        <f>IF($O569&gt;=ES$1,$S569+$Y569,$Y569)</f>
        <v>147.43799999999999</v>
      </c>
      <c r="ET569" s="27">
        <f>IF($O569&gt;=ET$1,$S569+$Y569,$Y569)</f>
        <v>147.43799999999999</v>
      </c>
      <c r="EU569" s="27">
        <f>IF($O569&gt;=EU$1,$S569+$Y569,$Y569)</f>
        <v>147.43799999999999</v>
      </c>
      <c r="EV569" s="27">
        <f>IF($O569&gt;=EV$1,$S569,0)</f>
        <v>0</v>
      </c>
      <c r="EW569" s="27">
        <f>IF($O569&gt;=EW$1,$S569,0)</f>
        <v>0</v>
      </c>
      <c r="EX569" s="27">
        <f>IF($O569&gt;=EX$1,$S569,0)</f>
        <v>0</v>
      </c>
      <c r="EY569" s="27">
        <f>IF($O569&gt;=EY$1,$S569,0)</f>
        <v>0</v>
      </c>
      <c r="EZ569" s="27">
        <f>IF($O569&gt;=EZ$1,$S569,0)</f>
        <v>0</v>
      </c>
      <c r="FA569" s="27">
        <f>IF($O569&gt;=FA$1,$S569,0)</f>
        <v>0</v>
      </c>
      <c r="FB569" s="27">
        <f>IF($O569&gt;=FB$1,$S569,0)</f>
        <v>0</v>
      </c>
      <c r="FC569" s="27">
        <f>IF($O569&gt;=FC$1,$S569,0)</f>
        <v>0</v>
      </c>
      <c r="FD569" s="27">
        <f>IF($O569&gt;=FD$1,$S569,0)</f>
        <v>0</v>
      </c>
      <c r="FE569" s="27">
        <f>IF($O569&gt;=FE$1,$S569,0)</f>
        <v>0</v>
      </c>
      <c r="FF569" s="27">
        <f>IF($O569&gt;=FF$1,$S569,0)</f>
        <v>0</v>
      </c>
      <c r="FG569" s="27">
        <f>IF($O569&gt;=FG$1,$S569,0)</f>
        <v>0</v>
      </c>
      <c r="FH569" s="27">
        <f>IF($O569&gt;=FH$1,$S569,0)</f>
        <v>0</v>
      </c>
      <c r="FI569" s="27">
        <f>IF($O569&gt;=FI$1,$S569,0)</f>
        <v>0</v>
      </c>
      <c r="FJ569" s="27">
        <f>IF($O569&gt;=FJ$1,$S569,0)</f>
        <v>0</v>
      </c>
      <c r="FK569" s="27">
        <f>IF($O569&gt;=FK$1,$S569,0)</f>
        <v>0</v>
      </c>
      <c r="FL569" s="27">
        <f>IF($O569&gt;=FL$1,$S569,0)</f>
        <v>0</v>
      </c>
      <c r="FM569" s="27">
        <f>IF($O569&gt;=FM$1,$S569,0)</f>
        <v>0</v>
      </c>
      <c r="FN569" s="27">
        <f>IF($O569&gt;=FN$1,$S569,0)</f>
        <v>0</v>
      </c>
      <c r="FO569" s="27">
        <f>IF($O569&gt;=FO$1,$S569,0)</f>
        <v>0</v>
      </c>
      <c r="FP569" s="27">
        <f>IF($O569&gt;=FP$1,$S569,0)</f>
        <v>0</v>
      </c>
      <c r="FQ569" s="27">
        <f>IF($O569&gt;=FQ$1,$S569,0)</f>
        <v>0</v>
      </c>
      <c r="FR569" s="27">
        <f>IF($O569&gt;=FR$1,$S569,0)</f>
        <v>0</v>
      </c>
      <c r="FS569" s="27">
        <f>IF($O569&gt;=FS$1,$S569,0)</f>
        <v>0</v>
      </c>
      <c r="FT569" s="27">
        <f>IF($O569&gt;=FT$1,$S569,0)</f>
        <v>0</v>
      </c>
      <c r="FU569" s="27">
        <f>IF($O569&gt;=FU$1,$S569,0)</f>
        <v>0</v>
      </c>
      <c r="FV569" s="27">
        <f>IF($O569&gt;=FV$1,$S569,0)</f>
        <v>0</v>
      </c>
      <c r="FW569" s="27">
        <f>IF($O569&gt;=FW$1,$S569,0)</f>
        <v>0</v>
      </c>
      <c r="FX569" s="27">
        <f>IF($O569&gt;=FX$1,$S569,0)</f>
        <v>0</v>
      </c>
      <c r="FY569" s="27">
        <f>IF($O569&gt;=FY$1,$S569,0)</f>
        <v>0</v>
      </c>
      <c r="FZ569" s="27">
        <f>IF($O569&gt;=FZ$1,$S569,0)</f>
        <v>0</v>
      </c>
      <c r="GA569" s="27">
        <f>IF($O569&gt;=GA$1,$S569,0)</f>
        <v>0</v>
      </c>
      <c r="GB569" s="27">
        <f>IF($O569&gt;=GB$1,$S569,0)</f>
        <v>0</v>
      </c>
      <c r="GC569" s="27">
        <f>IF($O569&gt;=GC$1,$S569,0)</f>
        <v>0</v>
      </c>
      <c r="GD569" s="27">
        <f>IF($O569&gt;=GD$1,$S569,0)</f>
        <v>0</v>
      </c>
      <c r="GE569" s="27">
        <f>IF($O569&gt;=GE$1,$S569,0)</f>
        <v>0</v>
      </c>
      <c r="GF569" s="27">
        <f>IF($O569&gt;=GF$1,$S569,0)</f>
        <v>0</v>
      </c>
      <c r="GG569" s="27">
        <f>IF($O569&gt;=GG$1,$S569,0)</f>
        <v>0</v>
      </c>
      <c r="GH569" s="27">
        <f>IF($O569&gt;=GH$1,$S569,0)</f>
        <v>0</v>
      </c>
      <c r="GI569" s="27">
        <f>IF($O569&gt;=GI$1,$S569,0)</f>
        <v>0</v>
      </c>
      <c r="GJ569" s="27">
        <f>IF($O569&gt;=GJ$1,$S569,0)</f>
        <v>0</v>
      </c>
      <c r="GK569" s="27">
        <f>IF($O569&gt;=GK$1,$S569,0)</f>
        <v>0</v>
      </c>
      <c r="GL569" s="27">
        <f>IF($O569&gt;=GL$1,$S569,0)</f>
        <v>0</v>
      </c>
      <c r="GM569" s="27">
        <f>IF($O569&gt;=GM$1,$S569,0)</f>
        <v>0</v>
      </c>
      <c r="GN569" s="27">
        <f>IF($O569&gt;=GN$1,$S569,0)</f>
        <v>0</v>
      </c>
      <c r="GO569" s="27">
        <f>IF($O569&gt;=GO$1,$S569,0)</f>
        <v>0</v>
      </c>
      <c r="GP569" s="27">
        <f>IF($O569&gt;=GP$1,$S569,0)</f>
        <v>0</v>
      </c>
      <c r="GQ569" s="27">
        <f>IF($O569&gt;=GQ$1,$S569,0)</f>
        <v>0</v>
      </c>
      <c r="GR569" s="27">
        <f>IF($O569&gt;=GR$1,$S569,0)</f>
        <v>0</v>
      </c>
      <c r="GS569" s="27">
        <f>IF($O569&gt;=GS$1,$S569,0)</f>
        <v>0</v>
      </c>
      <c r="GT569" s="27">
        <f>IF($O569&gt;=GT$1,$S569,0)</f>
        <v>0</v>
      </c>
      <c r="GU569" s="27">
        <f>IF($O569&gt;=GU$1,$S569,0)</f>
        <v>0</v>
      </c>
      <c r="GV569" s="27">
        <f>IF($O569&gt;=GV$1,$S569,0)</f>
        <v>0</v>
      </c>
      <c r="GW569" s="27">
        <f>IF($O569&gt;=GW$1,$S569,0)</f>
        <v>0</v>
      </c>
      <c r="GX569" s="27">
        <f>IF($O569&gt;=GX$1,$S569,0)</f>
        <v>0</v>
      </c>
      <c r="GY569" s="27">
        <f>IF($O569&gt;=GY$1,$S569,0)</f>
        <v>0</v>
      </c>
      <c r="GZ569" s="27">
        <f>IF($O569&gt;=GZ$1,$S569,0)</f>
        <v>0</v>
      </c>
      <c r="HA569" s="27">
        <f>IF($O569&gt;=HA$1,$S569,0)</f>
        <v>0</v>
      </c>
      <c r="HB569" s="27">
        <f>IF($O569&gt;=HB$1,$S569,0)</f>
        <v>0</v>
      </c>
      <c r="HC569" s="27">
        <f>IF($O569&gt;=HC$1,$S569,0)</f>
        <v>0</v>
      </c>
    </row>
    <row r="570" spans="1:211">
      <c r="A570" s="3">
        <v>53287</v>
      </c>
      <c r="B570" s="3" t="s">
        <v>568</v>
      </c>
      <c r="C570" s="3" t="s">
        <v>12</v>
      </c>
      <c r="D570" s="3">
        <v>58</v>
      </c>
      <c r="E570" s="4">
        <v>34141</v>
      </c>
      <c r="F570" s="5">
        <v>25.013698630136986</v>
      </c>
      <c r="G570" s="3" t="s">
        <v>446</v>
      </c>
      <c r="H570" s="4">
        <v>22062</v>
      </c>
      <c r="I570" s="9" t="s">
        <v>811</v>
      </c>
      <c r="J570" s="5">
        <v>2411.11</v>
      </c>
      <c r="K570" s="31">
        <v>332</v>
      </c>
      <c r="L570" s="32">
        <v>25</v>
      </c>
      <c r="M570" s="33">
        <f>VLOOKUP(L570,FIND,3,TRUE)</f>
        <v>1.5</v>
      </c>
      <c r="N570" s="32">
        <f>IF(L570&gt;30,180,VLOOKUP(L570,TEMPO,2,FALSE))</f>
        <v>150</v>
      </c>
      <c r="O570" s="32">
        <f>IF(R570&gt;0,4,N570)</f>
        <v>150</v>
      </c>
      <c r="P570" s="96">
        <f>J570*M570*L570</f>
        <v>90416.625</v>
      </c>
      <c r="Q570" s="96">
        <f>10934.45*2</f>
        <v>21868.9</v>
      </c>
      <c r="R570" s="96">
        <f>IF(P570&lt;=Q570,P570/4,0)</f>
        <v>0</v>
      </c>
      <c r="S570" s="5">
        <f>IF(P570&gt;=Q570,P570/N570,0)</f>
        <v>602.77750000000003</v>
      </c>
      <c r="T570" s="3"/>
      <c r="U570" s="3">
        <f>IF(T570="",1,0)</f>
        <v>1</v>
      </c>
      <c r="V570" s="3">
        <v>61</v>
      </c>
      <c r="W570" s="5">
        <v>0</v>
      </c>
      <c r="X570" s="5">
        <v>245.73</v>
      </c>
      <c r="Y570" s="5">
        <f>X570*W570</f>
        <v>0</v>
      </c>
      <c r="Z570" s="5">
        <v>400</v>
      </c>
      <c r="AA570" s="5">
        <f>S570+Y570+Z570</f>
        <v>1002.7775</v>
      </c>
      <c r="AB570" s="39">
        <f>(J570/12+J570/12*1.3333333333+450/12+J570/30*6/12+J570)*1.3+Y570+Z570+153.9</f>
        <v>4398.808744435737</v>
      </c>
      <c r="AC570" s="39" t="s">
        <v>12</v>
      </c>
      <c r="AD570" s="39">
        <f>J570*1.3+400+153.9</f>
        <v>3688.3430000000003</v>
      </c>
      <c r="AE570" s="39">
        <f>SUMIFS('CUSTO MENSAL FUNC NOVO'!H:H,'CUSTO MENSAL FUNC NOVO'!A:A,'VALORES MENSAIS'!AC570)</f>
        <v>2265.9090000000001</v>
      </c>
      <c r="AF570" s="27">
        <f>IF($R570&gt;0,$R570,$S570)+$Y570+$Z570</f>
        <v>1002.7775</v>
      </c>
      <c r="AG570" s="27">
        <f>IF($R570&gt;0,$R570,$S570)+$Y570+$Z570</f>
        <v>1002.7775</v>
      </c>
      <c r="AH570" s="27">
        <f>IF($R570&gt;0,$R570,$S570)+$Y570+$Z570</f>
        <v>1002.7775</v>
      </c>
      <c r="AI570" s="27">
        <f>IF($R570&gt;0,$R570,$S570)+$Y570+$Z570</f>
        <v>1002.7775</v>
      </c>
      <c r="AJ570" s="27">
        <f>IF($O570&gt;=AJ$1,$S570+$Y570+$Z570,$Y570+$Z570)</f>
        <v>1002.7775</v>
      </c>
      <c r="AK570" s="27">
        <f>IF($O570&gt;=AK$1,$S570+$Y570+$Z570,$Y570+$Z570)</f>
        <v>1002.7775</v>
      </c>
      <c r="AL570" s="27">
        <f>IF($O570&gt;=AL$1,$S570+$Y570+$Z570,$Y570+$Z570)</f>
        <v>1002.7775</v>
      </c>
      <c r="AM570" s="27">
        <f>IF($O570&gt;=AM$1,$S570+$Y570+$Z570,$Y570+$Z570)</f>
        <v>1002.7775</v>
      </c>
      <c r="AN570" s="27">
        <f>IF($O570&gt;=AN$1,$S570+$Y570+$Z570,$Y570+$Z570)</f>
        <v>1002.7775</v>
      </c>
      <c r="AO570" s="27">
        <f>IF($O570&gt;=AO$1,$S570+$Y570+$Z570,$Y570+$Z570)</f>
        <v>1002.7775</v>
      </c>
      <c r="AP570" s="27">
        <f>IF($O570&gt;=AP$1,$S570+$Y570+$Z570,$Y570+$Z570)</f>
        <v>1002.7775</v>
      </c>
      <c r="AQ570" s="27">
        <f>IF($O570&gt;=AQ$1,$S570+$Y570+$Z570,$Y570+$Z570)</f>
        <v>1002.7775</v>
      </c>
      <c r="AR570" s="27">
        <f>IF($O570&gt;=AR$1,$S570+$Y570+$Z570,$Y570+$Z570)</f>
        <v>1002.7775</v>
      </c>
      <c r="AS570" s="27">
        <f>IF($O570&gt;=AS$1,$S570+$Y570+$Z570,$Y570+$Z570)</f>
        <v>1002.7775</v>
      </c>
      <c r="AT570" s="27">
        <f>IF($O570&gt;=AT$1,$S570+$Y570+$Z570,$Y570+$Z570)</f>
        <v>1002.7775</v>
      </c>
      <c r="AU570" s="27">
        <f>IF($O570&gt;=AU$1,$S570+$Y570+$Z570,$Y570+$Z570)</f>
        <v>1002.7775</v>
      </c>
      <c r="AV570" s="27">
        <f>IF($O570&gt;=AV$1,$S570+$Y570+$Z570,$Y570+$Z570)</f>
        <v>1002.7775</v>
      </c>
      <c r="AW570" s="27">
        <f>IF($O570&gt;=AW$1,$S570+$Y570+$Z570,$Y570+$Z570)</f>
        <v>1002.7775</v>
      </c>
      <c r="AX570" s="27">
        <f>IF($O570&gt;=AX$1,$S570+$Y570+$Z570,$Y570+$Z570)</f>
        <v>1002.7775</v>
      </c>
      <c r="AY570" s="27">
        <f>IF($O570&gt;=AY$1,$S570+$Y570+$Z570,$Y570+$Z570)</f>
        <v>1002.7775</v>
      </c>
      <c r="AZ570" s="27">
        <f>IF($O570&gt;=AZ$1,$S570+$Y570+$Z570,$Y570+$Z570)</f>
        <v>1002.7775</v>
      </c>
      <c r="BA570" s="27">
        <f>IF($O570&gt;=BA$1,$S570+$Y570+$Z570,$Y570+$Z570)</f>
        <v>1002.7775</v>
      </c>
      <c r="BB570" s="27">
        <f>IF($O570&gt;=BB$1,$S570+$Y570+$Z570,$Y570+$Z570)</f>
        <v>1002.7775</v>
      </c>
      <c r="BC570" s="27">
        <f>IF($O570&gt;=BC$1,$S570+$Y570+$Z570,$Y570+$Z570)</f>
        <v>1002.7775</v>
      </c>
      <c r="BD570" s="27">
        <f>IF($O570&gt;=BD$1,$S570+$Y570+$Z570,$Y570+$Z570)</f>
        <v>1002.7775</v>
      </c>
      <c r="BE570" s="27">
        <f>IF($O570&gt;=BE$1,$S570+$Y570+$Z570,$Y570+$Z570)</f>
        <v>1002.7775</v>
      </c>
      <c r="BF570" s="27">
        <f>IF($O570&gt;=BF$1,$S570+$Y570+$Z570,$Y570+$Z570)</f>
        <v>1002.7775</v>
      </c>
      <c r="BG570" s="27">
        <f>IF($O570&gt;=BG$1,$S570+$Y570+$Z570,$Y570+$Z570)</f>
        <v>1002.7775</v>
      </c>
      <c r="BH570" s="27">
        <f>IF($O570&gt;=BH$1,$S570+$Y570+$Z570,$Y570+$Z570)</f>
        <v>1002.7775</v>
      </c>
      <c r="BI570" s="27">
        <f>IF($O570&gt;=BI$1,$S570+$Y570+$Z570,$Y570+$Z570)</f>
        <v>1002.7775</v>
      </c>
      <c r="BJ570" s="27">
        <f>IF($O570&gt;=BJ$1,$S570+$Y570+$Z570,$Y570+$Z570)</f>
        <v>1002.7775</v>
      </c>
      <c r="BK570" s="27">
        <f>IF($O570&gt;=BK$1,$S570+$Y570+$Z570,$Y570+$Z570)</f>
        <v>1002.7775</v>
      </c>
      <c r="BL570" s="27">
        <f>IF($O570&gt;=BL$1,$S570+$Y570+$Z570,$Y570+$Z570)</f>
        <v>1002.7775</v>
      </c>
      <c r="BM570" s="27">
        <f>IF($O570&gt;=BM$1,$S570+$Y570+$Z570,$Y570+$Z570)</f>
        <v>1002.7775</v>
      </c>
      <c r="BN570" s="27">
        <f>IF($O570&gt;=BN$1,$S570+$Y570+$Z570,$Y570+$Z570)</f>
        <v>1002.7775</v>
      </c>
      <c r="BO570" s="27">
        <f>IF($O570&gt;=BO$1,$S570+$Y570+$Z570,$Y570+$Z570)</f>
        <v>1002.7775</v>
      </c>
      <c r="BP570" s="27">
        <f>IF($O570&gt;=BP$1,$S570+$Y570+$Z570,$Y570+$Z570)</f>
        <v>1002.7775</v>
      </c>
      <c r="BQ570" s="27">
        <f>IF($O570&gt;=BQ$1,$S570+$Y570+$Z570,$Y570+$Z570)</f>
        <v>1002.7775</v>
      </c>
      <c r="BR570" s="27">
        <f>IF($O570&gt;=BR$1,$S570+$Y570+$Z570,$Y570+$Z570)</f>
        <v>1002.7775</v>
      </c>
      <c r="BS570" s="27">
        <f>IF($O570&gt;=BS$1,$S570+$Y570+$Z570,$Y570+$Z570)</f>
        <v>1002.7775</v>
      </c>
      <c r="BT570" s="27">
        <f>IF($O570&gt;=BT$1,$S570+$Y570+$Z570,$Y570+$Z570)</f>
        <v>1002.7775</v>
      </c>
      <c r="BU570" s="27">
        <f>IF($O570&gt;=BU$1,$S570+$Y570+$Z570,$Y570+$Z570)</f>
        <v>1002.7775</v>
      </c>
      <c r="BV570" s="27">
        <f>IF($O570&gt;=BV$1,$S570+$Y570+$Z570,$Y570+$Z570)</f>
        <v>1002.7775</v>
      </c>
      <c r="BW570" s="27">
        <f>IF($O570&gt;=BW$1,$S570+$Y570+$Z570,$Y570+$Z570)</f>
        <v>1002.7775</v>
      </c>
      <c r="BX570" s="27">
        <f>IF($O570&gt;=BX$1,$S570+$Y570+$Z570,$Y570+$Z570)</f>
        <v>1002.7775</v>
      </c>
      <c r="BY570" s="27">
        <f>IF($O570&gt;=BY$1,$S570+$Y570+$Z570,$Y570+$Z570)</f>
        <v>1002.7775</v>
      </c>
      <c r="BZ570" s="27">
        <f>IF($O570&gt;=BZ$1,$S570+$Y570+$Z570,$Y570+$Z570)</f>
        <v>1002.7775</v>
      </c>
      <c r="CA570" s="27">
        <f>IF($O570&gt;=CA$1,$S570+$Y570+$Z570,$Y570+$Z570)</f>
        <v>1002.7775</v>
      </c>
      <c r="CB570" s="27">
        <f>IF($O570&gt;=CB$1,$S570+$Y570+$Z570,$Y570+$Z570)</f>
        <v>1002.7775</v>
      </c>
      <c r="CC570" s="27">
        <f>IF($O570&gt;=CC$1,$S570+$Y570+$Z570,$Y570+$Z570)</f>
        <v>1002.7775</v>
      </c>
      <c r="CD570" s="27">
        <f>IF($O570&gt;=CD$1,$S570+$Y570+$Z570,$Y570+$Z570)</f>
        <v>1002.7775</v>
      </c>
      <c r="CE570" s="27">
        <f>IF($O570&gt;=CE$1,$S570+$Y570+$Z570,$Y570+$Z570)</f>
        <v>1002.7775</v>
      </c>
      <c r="CF570" s="27">
        <f>IF($O570&gt;=CF$1,$S570+$Y570+$Z570,$Y570+$Z570)</f>
        <v>1002.7775</v>
      </c>
      <c r="CG570" s="27">
        <f>IF($O570&gt;=CG$1,$S570+$Y570+$Z570,$Y570+$Z570)</f>
        <v>1002.7775</v>
      </c>
      <c r="CH570" s="27">
        <f>IF($O570&gt;=CH$1,$S570+$Y570+$Z570,$Y570+$Z570)</f>
        <v>1002.7775</v>
      </c>
      <c r="CI570" s="27">
        <f>IF($O570&gt;=CI$1,$S570+$Y570+$Z570,$Y570+$Z570)</f>
        <v>1002.7775</v>
      </c>
      <c r="CJ570" s="27">
        <f>IF($O570&gt;=CJ$1,$S570+$Y570+$Z570,$Y570+$Z570)</f>
        <v>1002.7775</v>
      </c>
      <c r="CK570" s="27">
        <f>IF($O570&gt;=CK$1,$S570+$Y570+$Z570,$Y570+$Z570)</f>
        <v>1002.7775</v>
      </c>
      <c r="CL570" s="27">
        <f>IF($O570&gt;=CL$1,$S570+$Y570+$Z570,$Y570+$Z570)</f>
        <v>1002.7775</v>
      </c>
      <c r="CM570" s="27">
        <f>IF($O570&gt;=CM$1,$S570+$Y570+$Z570,$Y570+$Z570)</f>
        <v>1002.7775</v>
      </c>
      <c r="CN570" s="27">
        <f>IF($O570&gt;=CN$1,$S570+$Y570,$Y570)</f>
        <v>602.77750000000003</v>
      </c>
      <c r="CO570" s="27">
        <f>IF($O570&gt;=CO$1,$S570+$Y570,$Y570)</f>
        <v>602.77750000000003</v>
      </c>
      <c r="CP570" s="27">
        <f>IF($O570&gt;=CP$1,$S570+$Y570,$Y570)</f>
        <v>602.77750000000003</v>
      </c>
      <c r="CQ570" s="27">
        <f>IF($O570&gt;=CQ$1,$S570+$Y570,$Y570)</f>
        <v>602.77750000000003</v>
      </c>
      <c r="CR570" s="27">
        <f>IF($O570&gt;=CR$1,$S570+$Y570,$Y570)</f>
        <v>602.77750000000003</v>
      </c>
      <c r="CS570" s="27">
        <f>IF($O570&gt;=CS$1,$S570+$Y570,$Y570)</f>
        <v>602.77750000000003</v>
      </c>
      <c r="CT570" s="27">
        <f>IF($O570&gt;=CT$1,$S570+$Y570,$Y570)</f>
        <v>602.77750000000003</v>
      </c>
      <c r="CU570" s="27">
        <f>IF($O570&gt;=CU$1,$S570+$Y570,$Y570)</f>
        <v>602.77750000000003</v>
      </c>
      <c r="CV570" s="27">
        <f>IF($O570&gt;=CV$1,$S570+$Y570,$Y570)</f>
        <v>602.77750000000003</v>
      </c>
      <c r="CW570" s="27">
        <f>IF($O570&gt;=CW$1,$S570+$Y570,$Y570)</f>
        <v>602.77750000000003</v>
      </c>
      <c r="CX570" s="27">
        <f>IF($O570&gt;=CX$1,$S570+$Y570,$Y570)</f>
        <v>602.77750000000003</v>
      </c>
      <c r="CY570" s="27">
        <f>IF($O570&gt;=CY$1,$S570+$Y570,$Y570)</f>
        <v>602.77750000000003</v>
      </c>
      <c r="CZ570" s="27">
        <f>IF($O570&gt;=CZ$1,$S570+$Y570,$Y570)</f>
        <v>602.77750000000003</v>
      </c>
      <c r="DA570" s="27">
        <f>IF($O570&gt;=DA$1,$S570+$Y570,$Y570)</f>
        <v>602.77750000000003</v>
      </c>
      <c r="DB570" s="27">
        <f>IF($O570&gt;=DB$1,$S570+$Y570,$Y570)</f>
        <v>602.77750000000003</v>
      </c>
      <c r="DC570" s="27">
        <f>IF($O570&gt;=DC$1,$S570+$Y570,$Y570)</f>
        <v>602.77750000000003</v>
      </c>
      <c r="DD570" s="27">
        <f>IF($O570&gt;=DD$1,$S570+$Y570,$Y570)</f>
        <v>602.77750000000003</v>
      </c>
      <c r="DE570" s="27">
        <f>IF($O570&gt;=DE$1,$S570+$Y570,$Y570)</f>
        <v>602.77750000000003</v>
      </c>
      <c r="DF570" s="27">
        <f>IF($O570&gt;=DF$1,$S570+$Y570,$Y570)</f>
        <v>602.77750000000003</v>
      </c>
      <c r="DG570" s="27">
        <f>IF($O570&gt;=DG$1,$S570+$Y570,$Y570)</f>
        <v>602.77750000000003</v>
      </c>
      <c r="DH570" s="27">
        <f>IF($O570&gt;=DH$1,$S570+$Y570,$Y570)</f>
        <v>602.77750000000003</v>
      </c>
      <c r="DI570" s="27">
        <f>IF($O570&gt;=DI$1,$S570+$Y570,$Y570)</f>
        <v>602.77750000000003</v>
      </c>
      <c r="DJ570" s="27">
        <f>IF($O570&gt;=DJ$1,$S570+$Y570,$Y570)</f>
        <v>602.77750000000003</v>
      </c>
      <c r="DK570" s="27">
        <f>IF($O570&gt;=DK$1,$S570+$Y570,$Y570)</f>
        <v>602.77750000000003</v>
      </c>
      <c r="DL570" s="27">
        <f>IF($O570&gt;=DL$1,$S570+$Y570,$Y570)</f>
        <v>602.77750000000003</v>
      </c>
      <c r="DM570" s="27">
        <f>IF($O570&gt;=DM$1,$S570+$Y570,$Y570)</f>
        <v>602.77750000000003</v>
      </c>
      <c r="DN570" s="27">
        <f>IF($O570&gt;=DN$1,$S570+$Y570,$Y570)</f>
        <v>602.77750000000003</v>
      </c>
      <c r="DO570" s="27">
        <f>IF($O570&gt;=DO$1,$S570+$Y570,$Y570)</f>
        <v>602.77750000000003</v>
      </c>
      <c r="DP570" s="27">
        <f>IF($O570&gt;=DP$1,$S570+$Y570,$Y570)</f>
        <v>602.77750000000003</v>
      </c>
      <c r="DQ570" s="27">
        <f>IF($O570&gt;=DQ$1,$S570+$Y570,$Y570)</f>
        <v>602.77750000000003</v>
      </c>
      <c r="DR570" s="27">
        <f>IF($O570&gt;=DR$1,$S570+$Y570,$Y570)</f>
        <v>602.77750000000003</v>
      </c>
      <c r="DS570" s="27">
        <f>IF($O570&gt;=DS$1,$S570+$Y570,$Y570)</f>
        <v>602.77750000000003</v>
      </c>
      <c r="DT570" s="27">
        <f>IF($O570&gt;=DT$1,$S570+$Y570,$Y570)</f>
        <v>602.77750000000003</v>
      </c>
      <c r="DU570" s="27">
        <f>IF($O570&gt;=DU$1,$S570+$Y570,$Y570)</f>
        <v>602.77750000000003</v>
      </c>
      <c r="DV570" s="27">
        <f>IF($O570&gt;=DV$1,$S570+$Y570,$Y570)</f>
        <v>602.77750000000003</v>
      </c>
      <c r="DW570" s="27">
        <f>IF($O570&gt;=DW$1,$S570+$Y570,$Y570)</f>
        <v>602.77750000000003</v>
      </c>
      <c r="DX570" s="27">
        <f>IF($O570&gt;=DX$1,$S570+$Y570,$Y570)</f>
        <v>602.77750000000003</v>
      </c>
      <c r="DY570" s="27">
        <f>IF($O570&gt;=DY$1,$S570+$Y570,$Y570)</f>
        <v>602.77750000000003</v>
      </c>
      <c r="DZ570" s="27">
        <f>IF($O570&gt;=DZ$1,$S570+$Y570,$Y570)</f>
        <v>602.77750000000003</v>
      </c>
      <c r="EA570" s="27">
        <f>IF($O570&gt;=EA$1,$S570+$Y570,$Y570)</f>
        <v>602.77750000000003</v>
      </c>
      <c r="EB570" s="27">
        <f>IF($O570&gt;=EB$1,$S570+$Y570,$Y570)</f>
        <v>602.77750000000003</v>
      </c>
      <c r="EC570" s="27">
        <f>IF($O570&gt;=EC$1,$S570+$Y570,$Y570)</f>
        <v>602.77750000000003</v>
      </c>
      <c r="ED570" s="27">
        <f>IF($O570&gt;=ED$1,$S570+$Y570,$Y570)</f>
        <v>602.77750000000003</v>
      </c>
      <c r="EE570" s="27">
        <f>IF($O570&gt;=EE$1,$S570+$Y570,$Y570)</f>
        <v>602.77750000000003</v>
      </c>
      <c r="EF570" s="27">
        <f>IF($O570&gt;=EF$1,$S570+$Y570,$Y570)</f>
        <v>602.77750000000003</v>
      </c>
      <c r="EG570" s="27">
        <f>IF($O570&gt;=EG$1,$S570+$Y570,$Y570)</f>
        <v>602.77750000000003</v>
      </c>
      <c r="EH570" s="27">
        <f>IF($O570&gt;=EH$1,$S570+$Y570,$Y570)</f>
        <v>602.77750000000003</v>
      </c>
      <c r="EI570" s="27">
        <f>IF($O570&gt;=EI$1,$S570+$Y570,$Y570)</f>
        <v>602.77750000000003</v>
      </c>
      <c r="EJ570" s="27">
        <f>IF($O570&gt;=EJ$1,$S570+$Y570,$Y570)</f>
        <v>602.77750000000003</v>
      </c>
      <c r="EK570" s="27">
        <f>IF($O570&gt;=EK$1,$S570+$Y570,$Y570)</f>
        <v>602.77750000000003</v>
      </c>
      <c r="EL570" s="27">
        <f>IF($O570&gt;=EL$1,$S570+$Y570,$Y570)</f>
        <v>602.77750000000003</v>
      </c>
      <c r="EM570" s="27">
        <f>IF($O570&gt;=EM$1,$S570+$Y570,$Y570)</f>
        <v>602.77750000000003</v>
      </c>
      <c r="EN570" s="27">
        <f>IF($O570&gt;=EN$1,$S570+$Y570,$Y570)</f>
        <v>602.77750000000003</v>
      </c>
      <c r="EO570" s="27">
        <f>IF($O570&gt;=EO$1,$S570+$Y570,$Y570)</f>
        <v>602.77750000000003</v>
      </c>
      <c r="EP570" s="27">
        <f>IF($O570&gt;=EP$1,$S570+$Y570,$Y570)</f>
        <v>602.77750000000003</v>
      </c>
      <c r="EQ570" s="27">
        <f>IF($O570&gt;=EQ$1,$S570+$Y570,$Y570)</f>
        <v>602.77750000000003</v>
      </c>
      <c r="ER570" s="27">
        <f>IF($O570&gt;=ER$1,$S570+$Y570,$Y570)</f>
        <v>602.77750000000003</v>
      </c>
      <c r="ES570" s="27">
        <f>IF($O570&gt;=ES$1,$S570+$Y570,$Y570)</f>
        <v>602.77750000000003</v>
      </c>
      <c r="ET570" s="27">
        <f>IF($O570&gt;=ET$1,$S570+$Y570,$Y570)</f>
        <v>602.77750000000003</v>
      </c>
      <c r="EU570" s="27">
        <f>IF($O570&gt;=EU$1,$S570+$Y570,$Y570)</f>
        <v>602.77750000000003</v>
      </c>
      <c r="EV570" s="27">
        <f>IF($O570&gt;=EV$1,$S570,0)</f>
        <v>602.77750000000003</v>
      </c>
      <c r="EW570" s="27">
        <f>IF($O570&gt;=EW$1,$S570,0)</f>
        <v>602.77750000000003</v>
      </c>
      <c r="EX570" s="27">
        <f>IF($O570&gt;=EX$1,$S570,0)</f>
        <v>602.77750000000003</v>
      </c>
      <c r="EY570" s="27">
        <f>IF($O570&gt;=EY$1,$S570,0)</f>
        <v>602.77750000000003</v>
      </c>
      <c r="EZ570" s="27">
        <f>IF($O570&gt;=EZ$1,$S570,0)</f>
        <v>602.77750000000003</v>
      </c>
      <c r="FA570" s="27">
        <f>IF($O570&gt;=FA$1,$S570,0)</f>
        <v>602.77750000000003</v>
      </c>
      <c r="FB570" s="27">
        <f>IF($O570&gt;=FB$1,$S570,0)</f>
        <v>602.77750000000003</v>
      </c>
      <c r="FC570" s="27">
        <f>IF($O570&gt;=FC$1,$S570,0)</f>
        <v>602.77750000000003</v>
      </c>
      <c r="FD570" s="27">
        <f>IF($O570&gt;=FD$1,$S570,0)</f>
        <v>602.77750000000003</v>
      </c>
      <c r="FE570" s="27">
        <f>IF($O570&gt;=FE$1,$S570,0)</f>
        <v>602.77750000000003</v>
      </c>
      <c r="FF570" s="27">
        <f>IF($O570&gt;=FF$1,$S570,0)</f>
        <v>602.77750000000003</v>
      </c>
      <c r="FG570" s="27">
        <f>IF($O570&gt;=FG$1,$S570,0)</f>
        <v>602.77750000000003</v>
      </c>
      <c r="FH570" s="27">
        <f>IF($O570&gt;=FH$1,$S570,0)</f>
        <v>602.77750000000003</v>
      </c>
      <c r="FI570" s="27">
        <f>IF($O570&gt;=FI$1,$S570,0)</f>
        <v>602.77750000000003</v>
      </c>
      <c r="FJ570" s="27">
        <f>IF($O570&gt;=FJ$1,$S570,0)</f>
        <v>602.77750000000003</v>
      </c>
      <c r="FK570" s="27">
        <f>IF($O570&gt;=FK$1,$S570,0)</f>
        <v>602.77750000000003</v>
      </c>
      <c r="FL570" s="27">
        <f>IF($O570&gt;=FL$1,$S570,0)</f>
        <v>602.77750000000003</v>
      </c>
      <c r="FM570" s="27">
        <f>IF($O570&gt;=FM$1,$S570,0)</f>
        <v>602.77750000000003</v>
      </c>
      <c r="FN570" s="27">
        <f>IF($O570&gt;=FN$1,$S570,0)</f>
        <v>602.77750000000003</v>
      </c>
      <c r="FO570" s="27">
        <f>IF($O570&gt;=FO$1,$S570,0)</f>
        <v>602.77750000000003</v>
      </c>
      <c r="FP570" s="27">
        <f>IF($O570&gt;=FP$1,$S570,0)</f>
        <v>602.77750000000003</v>
      </c>
      <c r="FQ570" s="27">
        <f>IF($O570&gt;=FQ$1,$S570,0)</f>
        <v>602.77750000000003</v>
      </c>
      <c r="FR570" s="27">
        <f>IF($O570&gt;=FR$1,$S570,0)</f>
        <v>602.77750000000003</v>
      </c>
      <c r="FS570" s="27">
        <f>IF($O570&gt;=FS$1,$S570,0)</f>
        <v>602.77750000000003</v>
      </c>
      <c r="FT570" s="27">
        <f>IF($O570&gt;=FT$1,$S570,0)</f>
        <v>602.77750000000003</v>
      </c>
      <c r="FU570" s="27">
        <f>IF($O570&gt;=FU$1,$S570,0)</f>
        <v>602.77750000000003</v>
      </c>
      <c r="FV570" s="27">
        <f>IF($O570&gt;=FV$1,$S570,0)</f>
        <v>602.77750000000003</v>
      </c>
      <c r="FW570" s="27">
        <f>IF($O570&gt;=FW$1,$S570,0)</f>
        <v>602.77750000000003</v>
      </c>
      <c r="FX570" s="27">
        <f>IF($O570&gt;=FX$1,$S570,0)</f>
        <v>602.77750000000003</v>
      </c>
      <c r="FY570" s="27">
        <f>IF($O570&gt;=FY$1,$S570,0)</f>
        <v>602.77750000000003</v>
      </c>
      <c r="FZ570" s="27">
        <f>IF($O570&gt;=FZ$1,$S570,0)</f>
        <v>0</v>
      </c>
      <c r="GA570" s="27">
        <f>IF($O570&gt;=GA$1,$S570,0)</f>
        <v>0</v>
      </c>
      <c r="GB570" s="27">
        <f>IF($O570&gt;=GB$1,$S570,0)</f>
        <v>0</v>
      </c>
      <c r="GC570" s="27">
        <f>IF($O570&gt;=GC$1,$S570,0)</f>
        <v>0</v>
      </c>
      <c r="GD570" s="27">
        <f>IF($O570&gt;=GD$1,$S570,0)</f>
        <v>0</v>
      </c>
      <c r="GE570" s="27">
        <f>IF($O570&gt;=GE$1,$S570,0)</f>
        <v>0</v>
      </c>
      <c r="GF570" s="27">
        <f>IF($O570&gt;=GF$1,$S570,0)</f>
        <v>0</v>
      </c>
      <c r="GG570" s="27">
        <f>IF($O570&gt;=GG$1,$S570,0)</f>
        <v>0</v>
      </c>
      <c r="GH570" s="27">
        <f>IF($O570&gt;=GH$1,$S570,0)</f>
        <v>0</v>
      </c>
      <c r="GI570" s="27">
        <f>IF($O570&gt;=GI$1,$S570,0)</f>
        <v>0</v>
      </c>
      <c r="GJ570" s="27">
        <f>IF($O570&gt;=GJ$1,$S570,0)</f>
        <v>0</v>
      </c>
      <c r="GK570" s="27">
        <f>IF($O570&gt;=GK$1,$S570,0)</f>
        <v>0</v>
      </c>
      <c r="GL570" s="27">
        <f>IF($O570&gt;=GL$1,$S570,0)</f>
        <v>0</v>
      </c>
      <c r="GM570" s="27">
        <f>IF($O570&gt;=GM$1,$S570,0)</f>
        <v>0</v>
      </c>
      <c r="GN570" s="27">
        <f>IF($O570&gt;=GN$1,$S570,0)</f>
        <v>0</v>
      </c>
      <c r="GO570" s="27">
        <f>IF($O570&gt;=GO$1,$S570,0)</f>
        <v>0</v>
      </c>
      <c r="GP570" s="27">
        <f>IF($O570&gt;=GP$1,$S570,0)</f>
        <v>0</v>
      </c>
      <c r="GQ570" s="27">
        <f>IF($O570&gt;=GQ$1,$S570,0)</f>
        <v>0</v>
      </c>
      <c r="GR570" s="27">
        <f>IF($O570&gt;=GR$1,$S570,0)</f>
        <v>0</v>
      </c>
      <c r="GS570" s="27">
        <f>IF($O570&gt;=GS$1,$S570,0)</f>
        <v>0</v>
      </c>
      <c r="GT570" s="27">
        <f>IF($O570&gt;=GT$1,$S570,0)</f>
        <v>0</v>
      </c>
      <c r="GU570" s="27">
        <f>IF($O570&gt;=GU$1,$S570,0)</f>
        <v>0</v>
      </c>
      <c r="GV570" s="27">
        <f>IF($O570&gt;=GV$1,$S570,0)</f>
        <v>0</v>
      </c>
      <c r="GW570" s="27">
        <f>IF($O570&gt;=GW$1,$S570,0)</f>
        <v>0</v>
      </c>
      <c r="GX570" s="27">
        <f>IF($O570&gt;=GX$1,$S570,0)</f>
        <v>0</v>
      </c>
      <c r="GY570" s="27">
        <f>IF($O570&gt;=GY$1,$S570,0)</f>
        <v>0</v>
      </c>
      <c r="GZ570" s="27">
        <f>IF($O570&gt;=GZ$1,$S570,0)</f>
        <v>0</v>
      </c>
      <c r="HA570" s="27">
        <f>IF($O570&gt;=HA$1,$S570,0)</f>
        <v>0</v>
      </c>
      <c r="HB570" s="27">
        <f>IF($O570&gt;=HB$1,$S570,0)</f>
        <v>0</v>
      </c>
      <c r="HC570" s="27">
        <f>IF($O570&gt;=HC$1,$S570,0)</f>
        <v>0</v>
      </c>
    </row>
    <row r="571" spans="1:211">
      <c r="A571" s="3">
        <v>54968</v>
      </c>
      <c r="B571" s="3" t="s">
        <v>564</v>
      </c>
      <c r="C571" s="3" t="s">
        <v>45</v>
      </c>
      <c r="D571" s="3">
        <v>58</v>
      </c>
      <c r="E571" s="4">
        <v>34204</v>
      </c>
      <c r="F571" s="5">
        <v>24.841095890410958</v>
      </c>
      <c r="G571" s="3" t="s">
        <v>446</v>
      </c>
      <c r="H571" s="4">
        <v>22199</v>
      </c>
      <c r="I571" s="9" t="s">
        <v>811</v>
      </c>
      <c r="J571" s="5">
        <v>2667.93</v>
      </c>
      <c r="K571" s="31">
        <v>332</v>
      </c>
      <c r="L571" s="32">
        <v>25</v>
      </c>
      <c r="M571" s="33">
        <f>VLOOKUP(L571,FIND,3,TRUE)</f>
        <v>1.5</v>
      </c>
      <c r="N571" s="32">
        <f>IF(L571&gt;30,180,VLOOKUP(L571,TEMPO,2,FALSE))</f>
        <v>150</v>
      </c>
      <c r="O571" s="32">
        <f>IF(R571&gt;0,4,N571)</f>
        <v>150</v>
      </c>
      <c r="P571" s="96">
        <f>J571*M571*L571</f>
        <v>100047.37499999999</v>
      </c>
      <c r="Q571" s="96">
        <f>10934.45*2</f>
        <v>21868.9</v>
      </c>
      <c r="R571" s="96">
        <f>IF(P571&lt;=Q571,P571/4,0)</f>
        <v>0</v>
      </c>
      <c r="S571" s="5">
        <f>IF(P571&gt;=Q571,P571/N571,0)</f>
        <v>666.98249999999996</v>
      </c>
      <c r="T571" s="3"/>
      <c r="U571" s="3">
        <f>IF(T571="",1,0)</f>
        <v>1</v>
      </c>
      <c r="V571" s="3">
        <v>72</v>
      </c>
      <c r="W571" s="5">
        <v>0</v>
      </c>
      <c r="X571" s="5">
        <v>245.73</v>
      </c>
      <c r="Y571" s="5">
        <f>X571*W571</f>
        <v>0</v>
      </c>
      <c r="Z571" s="5">
        <v>400</v>
      </c>
      <c r="AA571" s="5">
        <f>S571+Y571+Z571</f>
        <v>1066.9825000000001</v>
      </c>
      <c r="AB571" s="39">
        <f>(J571/12+J571/12*1.3333333333+450/12+J571/30*6/12+J571)*1.3+Y571+Z571+153.9</f>
        <v>4803.1575666570316</v>
      </c>
      <c r="AC571" s="39" t="s">
        <v>45</v>
      </c>
      <c r="AD571" s="39">
        <f>J571*1.3+400+153.9</f>
        <v>4022.2089999999998</v>
      </c>
      <c r="AE571" s="39">
        <f>SUMIFS('CUSTO MENSAL FUNC NOVO'!H:H,'CUSTO MENSAL FUNC NOVO'!A:A,'VALORES MENSAIS'!AC571)</f>
        <v>2013.943</v>
      </c>
      <c r="AF571" s="27">
        <f>IF($R571&gt;0,$R571,$S571)+$Y571+$Z571</f>
        <v>1066.9825000000001</v>
      </c>
      <c r="AG571" s="27">
        <f>IF($R571&gt;0,$R571,$S571)+$Y571+$Z571</f>
        <v>1066.9825000000001</v>
      </c>
      <c r="AH571" s="27">
        <f>IF($R571&gt;0,$R571,$S571)+$Y571+$Z571</f>
        <v>1066.9825000000001</v>
      </c>
      <c r="AI571" s="27">
        <f>IF($R571&gt;0,$R571,$S571)+$Y571+$Z571</f>
        <v>1066.9825000000001</v>
      </c>
      <c r="AJ571" s="27">
        <f>IF($O571&gt;=AJ$1,$S571+$Y571+$Z571,$Y571+$Z571)</f>
        <v>1066.9825000000001</v>
      </c>
      <c r="AK571" s="27">
        <f>IF($O571&gt;=AK$1,$S571+$Y571+$Z571,$Y571+$Z571)</f>
        <v>1066.9825000000001</v>
      </c>
      <c r="AL571" s="27">
        <f>IF($O571&gt;=AL$1,$S571+$Y571+$Z571,$Y571+$Z571)</f>
        <v>1066.9825000000001</v>
      </c>
      <c r="AM571" s="27">
        <f>IF($O571&gt;=AM$1,$S571+$Y571+$Z571,$Y571+$Z571)</f>
        <v>1066.9825000000001</v>
      </c>
      <c r="AN571" s="27">
        <f>IF($O571&gt;=AN$1,$S571+$Y571+$Z571,$Y571+$Z571)</f>
        <v>1066.9825000000001</v>
      </c>
      <c r="AO571" s="27">
        <f>IF($O571&gt;=AO$1,$S571+$Y571+$Z571,$Y571+$Z571)</f>
        <v>1066.9825000000001</v>
      </c>
      <c r="AP571" s="27">
        <f>IF($O571&gt;=AP$1,$S571+$Y571+$Z571,$Y571+$Z571)</f>
        <v>1066.9825000000001</v>
      </c>
      <c r="AQ571" s="27">
        <f>IF($O571&gt;=AQ$1,$S571+$Y571+$Z571,$Y571+$Z571)</f>
        <v>1066.9825000000001</v>
      </c>
      <c r="AR571" s="27">
        <f>IF($O571&gt;=AR$1,$S571+$Y571+$Z571,$Y571+$Z571)</f>
        <v>1066.9825000000001</v>
      </c>
      <c r="AS571" s="27">
        <f>IF($O571&gt;=AS$1,$S571+$Y571+$Z571,$Y571+$Z571)</f>
        <v>1066.9825000000001</v>
      </c>
      <c r="AT571" s="27">
        <f>IF($O571&gt;=AT$1,$S571+$Y571+$Z571,$Y571+$Z571)</f>
        <v>1066.9825000000001</v>
      </c>
      <c r="AU571" s="27">
        <f>IF($O571&gt;=AU$1,$S571+$Y571+$Z571,$Y571+$Z571)</f>
        <v>1066.9825000000001</v>
      </c>
      <c r="AV571" s="27">
        <f>IF($O571&gt;=AV$1,$S571+$Y571+$Z571,$Y571+$Z571)</f>
        <v>1066.9825000000001</v>
      </c>
      <c r="AW571" s="27">
        <f>IF($O571&gt;=AW$1,$S571+$Y571+$Z571,$Y571+$Z571)</f>
        <v>1066.9825000000001</v>
      </c>
      <c r="AX571" s="27">
        <f>IF($O571&gt;=AX$1,$S571+$Y571+$Z571,$Y571+$Z571)</f>
        <v>1066.9825000000001</v>
      </c>
      <c r="AY571" s="27">
        <f>IF($O571&gt;=AY$1,$S571+$Y571+$Z571,$Y571+$Z571)</f>
        <v>1066.9825000000001</v>
      </c>
      <c r="AZ571" s="27">
        <f>IF($O571&gt;=AZ$1,$S571+$Y571+$Z571,$Y571+$Z571)</f>
        <v>1066.9825000000001</v>
      </c>
      <c r="BA571" s="27">
        <f>IF($O571&gt;=BA$1,$S571+$Y571+$Z571,$Y571+$Z571)</f>
        <v>1066.9825000000001</v>
      </c>
      <c r="BB571" s="27">
        <f>IF($O571&gt;=BB$1,$S571+$Y571+$Z571,$Y571+$Z571)</f>
        <v>1066.9825000000001</v>
      </c>
      <c r="BC571" s="27">
        <f>IF($O571&gt;=BC$1,$S571+$Y571+$Z571,$Y571+$Z571)</f>
        <v>1066.9825000000001</v>
      </c>
      <c r="BD571" s="27">
        <f>IF($O571&gt;=BD$1,$S571+$Y571+$Z571,$Y571+$Z571)</f>
        <v>1066.9825000000001</v>
      </c>
      <c r="BE571" s="27">
        <f>IF($O571&gt;=BE$1,$S571+$Y571+$Z571,$Y571+$Z571)</f>
        <v>1066.9825000000001</v>
      </c>
      <c r="BF571" s="27">
        <f>IF($O571&gt;=BF$1,$S571+$Y571+$Z571,$Y571+$Z571)</f>
        <v>1066.9825000000001</v>
      </c>
      <c r="BG571" s="27">
        <f>IF($O571&gt;=BG$1,$S571+$Y571+$Z571,$Y571+$Z571)</f>
        <v>1066.9825000000001</v>
      </c>
      <c r="BH571" s="27">
        <f>IF($O571&gt;=BH$1,$S571+$Y571+$Z571,$Y571+$Z571)</f>
        <v>1066.9825000000001</v>
      </c>
      <c r="BI571" s="27">
        <f>IF($O571&gt;=BI$1,$S571+$Y571+$Z571,$Y571+$Z571)</f>
        <v>1066.9825000000001</v>
      </c>
      <c r="BJ571" s="27">
        <f>IF($O571&gt;=BJ$1,$S571+$Y571+$Z571,$Y571+$Z571)</f>
        <v>1066.9825000000001</v>
      </c>
      <c r="BK571" s="27">
        <f>IF($O571&gt;=BK$1,$S571+$Y571+$Z571,$Y571+$Z571)</f>
        <v>1066.9825000000001</v>
      </c>
      <c r="BL571" s="27">
        <f>IF($O571&gt;=BL$1,$S571+$Y571+$Z571,$Y571+$Z571)</f>
        <v>1066.9825000000001</v>
      </c>
      <c r="BM571" s="27">
        <f>IF($O571&gt;=BM$1,$S571+$Y571+$Z571,$Y571+$Z571)</f>
        <v>1066.9825000000001</v>
      </c>
      <c r="BN571" s="27">
        <f>IF($O571&gt;=BN$1,$S571+$Y571+$Z571,$Y571+$Z571)</f>
        <v>1066.9825000000001</v>
      </c>
      <c r="BO571" s="27">
        <f>IF($O571&gt;=BO$1,$S571+$Y571+$Z571,$Y571+$Z571)</f>
        <v>1066.9825000000001</v>
      </c>
      <c r="BP571" s="27">
        <f>IF($O571&gt;=BP$1,$S571+$Y571+$Z571,$Y571+$Z571)</f>
        <v>1066.9825000000001</v>
      </c>
      <c r="BQ571" s="27">
        <f>IF($O571&gt;=BQ$1,$S571+$Y571+$Z571,$Y571+$Z571)</f>
        <v>1066.9825000000001</v>
      </c>
      <c r="BR571" s="27">
        <f>IF($O571&gt;=BR$1,$S571+$Y571+$Z571,$Y571+$Z571)</f>
        <v>1066.9825000000001</v>
      </c>
      <c r="BS571" s="27">
        <f>IF($O571&gt;=BS$1,$S571+$Y571+$Z571,$Y571+$Z571)</f>
        <v>1066.9825000000001</v>
      </c>
      <c r="BT571" s="27">
        <f>IF($O571&gt;=BT$1,$S571+$Y571+$Z571,$Y571+$Z571)</f>
        <v>1066.9825000000001</v>
      </c>
      <c r="BU571" s="27">
        <f>IF($O571&gt;=BU$1,$S571+$Y571+$Z571,$Y571+$Z571)</f>
        <v>1066.9825000000001</v>
      </c>
      <c r="BV571" s="27">
        <f>IF($O571&gt;=BV$1,$S571+$Y571+$Z571,$Y571+$Z571)</f>
        <v>1066.9825000000001</v>
      </c>
      <c r="BW571" s="27">
        <f>IF($O571&gt;=BW$1,$S571+$Y571+$Z571,$Y571+$Z571)</f>
        <v>1066.9825000000001</v>
      </c>
      <c r="BX571" s="27">
        <f>IF($O571&gt;=BX$1,$S571+$Y571+$Z571,$Y571+$Z571)</f>
        <v>1066.9825000000001</v>
      </c>
      <c r="BY571" s="27">
        <f>IF($O571&gt;=BY$1,$S571+$Y571+$Z571,$Y571+$Z571)</f>
        <v>1066.9825000000001</v>
      </c>
      <c r="BZ571" s="27">
        <f>IF($O571&gt;=BZ$1,$S571+$Y571+$Z571,$Y571+$Z571)</f>
        <v>1066.9825000000001</v>
      </c>
      <c r="CA571" s="27">
        <f>IF($O571&gt;=CA$1,$S571+$Y571+$Z571,$Y571+$Z571)</f>
        <v>1066.9825000000001</v>
      </c>
      <c r="CB571" s="27">
        <f>IF($O571&gt;=CB$1,$S571+$Y571+$Z571,$Y571+$Z571)</f>
        <v>1066.9825000000001</v>
      </c>
      <c r="CC571" s="27">
        <f>IF($O571&gt;=CC$1,$S571+$Y571+$Z571,$Y571+$Z571)</f>
        <v>1066.9825000000001</v>
      </c>
      <c r="CD571" s="27">
        <f>IF($O571&gt;=CD$1,$S571+$Y571+$Z571,$Y571+$Z571)</f>
        <v>1066.9825000000001</v>
      </c>
      <c r="CE571" s="27">
        <f>IF($O571&gt;=CE$1,$S571+$Y571+$Z571,$Y571+$Z571)</f>
        <v>1066.9825000000001</v>
      </c>
      <c r="CF571" s="27">
        <f>IF($O571&gt;=CF$1,$S571+$Y571+$Z571,$Y571+$Z571)</f>
        <v>1066.9825000000001</v>
      </c>
      <c r="CG571" s="27">
        <f>IF($O571&gt;=CG$1,$S571+$Y571+$Z571,$Y571+$Z571)</f>
        <v>1066.9825000000001</v>
      </c>
      <c r="CH571" s="27">
        <f>IF($O571&gt;=CH$1,$S571+$Y571+$Z571,$Y571+$Z571)</f>
        <v>1066.9825000000001</v>
      </c>
      <c r="CI571" s="27">
        <f>IF($O571&gt;=CI$1,$S571+$Y571+$Z571,$Y571+$Z571)</f>
        <v>1066.9825000000001</v>
      </c>
      <c r="CJ571" s="27">
        <f>IF($O571&gt;=CJ$1,$S571+$Y571+$Z571,$Y571+$Z571)</f>
        <v>1066.9825000000001</v>
      </c>
      <c r="CK571" s="27">
        <f>IF($O571&gt;=CK$1,$S571+$Y571+$Z571,$Y571+$Z571)</f>
        <v>1066.9825000000001</v>
      </c>
      <c r="CL571" s="27">
        <f>IF($O571&gt;=CL$1,$S571+$Y571+$Z571,$Y571+$Z571)</f>
        <v>1066.9825000000001</v>
      </c>
      <c r="CM571" s="27">
        <f>IF($O571&gt;=CM$1,$S571+$Y571+$Z571,$Y571+$Z571)</f>
        <v>1066.9825000000001</v>
      </c>
      <c r="CN571" s="27">
        <f>IF($O571&gt;=CN$1,$S571+$Y571,$Y571)</f>
        <v>666.98249999999996</v>
      </c>
      <c r="CO571" s="27">
        <f>IF($O571&gt;=CO$1,$S571+$Y571,$Y571)</f>
        <v>666.98249999999996</v>
      </c>
      <c r="CP571" s="27">
        <f>IF($O571&gt;=CP$1,$S571+$Y571,$Y571)</f>
        <v>666.98249999999996</v>
      </c>
      <c r="CQ571" s="27">
        <f>IF($O571&gt;=CQ$1,$S571+$Y571,$Y571)</f>
        <v>666.98249999999996</v>
      </c>
      <c r="CR571" s="27">
        <f>IF($O571&gt;=CR$1,$S571+$Y571,$Y571)</f>
        <v>666.98249999999996</v>
      </c>
      <c r="CS571" s="27">
        <f>IF($O571&gt;=CS$1,$S571+$Y571,$Y571)</f>
        <v>666.98249999999996</v>
      </c>
      <c r="CT571" s="27">
        <f>IF($O571&gt;=CT$1,$S571+$Y571,$Y571)</f>
        <v>666.98249999999996</v>
      </c>
      <c r="CU571" s="27">
        <f>IF($O571&gt;=CU$1,$S571+$Y571,$Y571)</f>
        <v>666.98249999999996</v>
      </c>
      <c r="CV571" s="27">
        <f>IF($O571&gt;=CV$1,$S571+$Y571,$Y571)</f>
        <v>666.98249999999996</v>
      </c>
      <c r="CW571" s="27">
        <f>IF($O571&gt;=CW$1,$S571+$Y571,$Y571)</f>
        <v>666.98249999999996</v>
      </c>
      <c r="CX571" s="27">
        <f>IF($O571&gt;=CX$1,$S571+$Y571,$Y571)</f>
        <v>666.98249999999996</v>
      </c>
      <c r="CY571" s="27">
        <f>IF($O571&gt;=CY$1,$S571+$Y571,$Y571)</f>
        <v>666.98249999999996</v>
      </c>
      <c r="CZ571" s="27">
        <f>IF($O571&gt;=CZ$1,$S571+$Y571,$Y571)</f>
        <v>666.98249999999996</v>
      </c>
      <c r="DA571" s="27">
        <f>IF($O571&gt;=DA$1,$S571+$Y571,$Y571)</f>
        <v>666.98249999999996</v>
      </c>
      <c r="DB571" s="27">
        <f>IF($O571&gt;=DB$1,$S571+$Y571,$Y571)</f>
        <v>666.98249999999996</v>
      </c>
      <c r="DC571" s="27">
        <f>IF($O571&gt;=DC$1,$S571+$Y571,$Y571)</f>
        <v>666.98249999999996</v>
      </c>
      <c r="DD571" s="27">
        <f>IF($O571&gt;=DD$1,$S571+$Y571,$Y571)</f>
        <v>666.98249999999996</v>
      </c>
      <c r="DE571" s="27">
        <f>IF($O571&gt;=DE$1,$S571+$Y571,$Y571)</f>
        <v>666.98249999999996</v>
      </c>
      <c r="DF571" s="27">
        <f>IF($O571&gt;=DF$1,$S571+$Y571,$Y571)</f>
        <v>666.98249999999996</v>
      </c>
      <c r="DG571" s="27">
        <f>IF($O571&gt;=DG$1,$S571+$Y571,$Y571)</f>
        <v>666.98249999999996</v>
      </c>
      <c r="DH571" s="27">
        <f>IF($O571&gt;=DH$1,$S571+$Y571,$Y571)</f>
        <v>666.98249999999996</v>
      </c>
      <c r="DI571" s="27">
        <f>IF($O571&gt;=DI$1,$S571+$Y571,$Y571)</f>
        <v>666.98249999999996</v>
      </c>
      <c r="DJ571" s="27">
        <f>IF($O571&gt;=DJ$1,$S571+$Y571,$Y571)</f>
        <v>666.98249999999996</v>
      </c>
      <c r="DK571" s="27">
        <f>IF($O571&gt;=DK$1,$S571+$Y571,$Y571)</f>
        <v>666.98249999999996</v>
      </c>
      <c r="DL571" s="27">
        <f>IF($O571&gt;=DL$1,$S571+$Y571,$Y571)</f>
        <v>666.98249999999996</v>
      </c>
      <c r="DM571" s="27">
        <f>IF($O571&gt;=DM$1,$S571+$Y571,$Y571)</f>
        <v>666.98249999999996</v>
      </c>
      <c r="DN571" s="27">
        <f>IF($O571&gt;=DN$1,$S571+$Y571,$Y571)</f>
        <v>666.98249999999996</v>
      </c>
      <c r="DO571" s="27">
        <f>IF($O571&gt;=DO$1,$S571+$Y571,$Y571)</f>
        <v>666.98249999999996</v>
      </c>
      <c r="DP571" s="27">
        <f>IF($O571&gt;=DP$1,$S571+$Y571,$Y571)</f>
        <v>666.98249999999996</v>
      </c>
      <c r="DQ571" s="27">
        <f>IF($O571&gt;=DQ$1,$S571+$Y571,$Y571)</f>
        <v>666.98249999999996</v>
      </c>
      <c r="DR571" s="27">
        <f>IF($O571&gt;=DR$1,$S571+$Y571,$Y571)</f>
        <v>666.98249999999996</v>
      </c>
      <c r="DS571" s="27">
        <f>IF($O571&gt;=DS$1,$S571+$Y571,$Y571)</f>
        <v>666.98249999999996</v>
      </c>
      <c r="DT571" s="27">
        <f>IF($O571&gt;=DT$1,$S571+$Y571,$Y571)</f>
        <v>666.98249999999996</v>
      </c>
      <c r="DU571" s="27">
        <f>IF($O571&gt;=DU$1,$S571+$Y571,$Y571)</f>
        <v>666.98249999999996</v>
      </c>
      <c r="DV571" s="27">
        <f>IF($O571&gt;=DV$1,$S571+$Y571,$Y571)</f>
        <v>666.98249999999996</v>
      </c>
      <c r="DW571" s="27">
        <f>IF($O571&gt;=DW$1,$S571+$Y571,$Y571)</f>
        <v>666.98249999999996</v>
      </c>
      <c r="DX571" s="27">
        <f>IF($O571&gt;=DX$1,$S571+$Y571,$Y571)</f>
        <v>666.98249999999996</v>
      </c>
      <c r="DY571" s="27">
        <f>IF($O571&gt;=DY$1,$S571+$Y571,$Y571)</f>
        <v>666.98249999999996</v>
      </c>
      <c r="DZ571" s="27">
        <f>IF($O571&gt;=DZ$1,$S571+$Y571,$Y571)</f>
        <v>666.98249999999996</v>
      </c>
      <c r="EA571" s="27">
        <f>IF($O571&gt;=EA$1,$S571+$Y571,$Y571)</f>
        <v>666.98249999999996</v>
      </c>
      <c r="EB571" s="27">
        <f>IF($O571&gt;=EB$1,$S571+$Y571,$Y571)</f>
        <v>666.98249999999996</v>
      </c>
      <c r="EC571" s="27">
        <f>IF($O571&gt;=EC$1,$S571+$Y571,$Y571)</f>
        <v>666.98249999999996</v>
      </c>
      <c r="ED571" s="27">
        <f>IF($O571&gt;=ED$1,$S571+$Y571,$Y571)</f>
        <v>666.98249999999996</v>
      </c>
      <c r="EE571" s="27">
        <f>IF($O571&gt;=EE$1,$S571+$Y571,$Y571)</f>
        <v>666.98249999999996</v>
      </c>
      <c r="EF571" s="27">
        <f>IF($O571&gt;=EF$1,$S571+$Y571,$Y571)</f>
        <v>666.98249999999996</v>
      </c>
      <c r="EG571" s="27">
        <f>IF($O571&gt;=EG$1,$S571+$Y571,$Y571)</f>
        <v>666.98249999999996</v>
      </c>
      <c r="EH571" s="27">
        <f>IF($O571&gt;=EH$1,$S571+$Y571,$Y571)</f>
        <v>666.98249999999996</v>
      </c>
      <c r="EI571" s="27">
        <f>IF($O571&gt;=EI$1,$S571+$Y571,$Y571)</f>
        <v>666.98249999999996</v>
      </c>
      <c r="EJ571" s="27">
        <f>IF($O571&gt;=EJ$1,$S571+$Y571,$Y571)</f>
        <v>666.98249999999996</v>
      </c>
      <c r="EK571" s="27">
        <f>IF($O571&gt;=EK$1,$S571+$Y571,$Y571)</f>
        <v>666.98249999999996</v>
      </c>
      <c r="EL571" s="27">
        <f>IF($O571&gt;=EL$1,$S571+$Y571,$Y571)</f>
        <v>666.98249999999996</v>
      </c>
      <c r="EM571" s="27">
        <f>IF($O571&gt;=EM$1,$S571+$Y571,$Y571)</f>
        <v>666.98249999999996</v>
      </c>
      <c r="EN571" s="27">
        <f>IF($O571&gt;=EN$1,$S571+$Y571,$Y571)</f>
        <v>666.98249999999996</v>
      </c>
      <c r="EO571" s="27">
        <f>IF($O571&gt;=EO$1,$S571+$Y571,$Y571)</f>
        <v>666.98249999999996</v>
      </c>
      <c r="EP571" s="27">
        <f>IF($O571&gt;=EP$1,$S571+$Y571,$Y571)</f>
        <v>666.98249999999996</v>
      </c>
      <c r="EQ571" s="27">
        <f>IF($O571&gt;=EQ$1,$S571+$Y571,$Y571)</f>
        <v>666.98249999999996</v>
      </c>
      <c r="ER571" s="27">
        <f>IF($O571&gt;=ER$1,$S571+$Y571,$Y571)</f>
        <v>666.98249999999996</v>
      </c>
      <c r="ES571" s="27">
        <f>IF($O571&gt;=ES$1,$S571+$Y571,$Y571)</f>
        <v>666.98249999999996</v>
      </c>
      <c r="ET571" s="27">
        <f>IF($O571&gt;=ET$1,$S571+$Y571,$Y571)</f>
        <v>666.98249999999996</v>
      </c>
      <c r="EU571" s="27">
        <f>IF($O571&gt;=EU$1,$S571+$Y571,$Y571)</f>
        <v>666.98249999999996</v>
      </c>
      <c r="EV571" s="27">
        <f>IF($O571&gt;=EV$1,$S571,0)</f>
        <v>666.98249999999996</v>
      </c>
      <c r="EW571" s="27">
        <f>IF($O571&gt;=EW$1,$S571,0)</f>
        <v>666.98249999999996</v>
      </c>
      <c r="EX571" s="27">
        <f>IF($O571&gt;=EX$1,$S571,0)</f>
        <v>666.98249999999996</v>
      </c>
      <c r="EY571" s="27">
        <f>IF($O571&gt;=EY$1,$S571,0)</f>
        <v>666.98249999999996</v>
      </c>
      <c r="EZ571" s="27">
        <f>IF($O571&gt;=EZ$1,$S571,0)</f>
        <v>666.98249999999996</v>
      </c>
      <c r="FA571" s="27">
        <f>IF($O571&gt;=FA$1,$S571,0)</f>
        <v>666.98249999999996</v>
      </c>
      <c r="FB571" s="27">
        <f>IF($O571&gt;=FB$1,$S571,0)</f>
        <v>666.98249999999996</v>
      </c>
      <c r="FC571" s="27">
        <f>IF($O571&gt;=FC$1,$S571,0)</f>
        <v>666.98249999999996</v>
      </c>
      <c r="FD571" s="27">
        <f>IF($O571&gt;=FD$1,$S571,0)</f>
        <v>666.98249999999996</v>
      </c>
      <c r="FE571" s="27">
        <f>IF($O571&gt;=FE$1,$S571,0)</f>
        <v>666.98249999999996</v>
      </c>
      <c r="FF571" s="27">
        <f>IF($O571&gt;=FF$1,$S571,0)</f>
        <v>666.98249999999996</v>
      </c>
      <c r="FG571" s="27">
        <f>IF($O571&gt;=FG$1,$S571,0)</f>
        <v>666.98249999999996</v>
      </c>
      <c r="FH571" s="27">
        <f>IF($O571&gt;=FH$1,$S571,0)</f>
        <v>666.98249999999996</v>
      </c>
      <c r="FI571" s="27">
        <f>IF($O571&gt;=FI$1,$S571,0)</f>
        <v>666.98249999999996</v>
      </c>
      <c r="FJ571" s="27">
        <f>IF($O571&gt;=FJ$1,$S571,0)</f>
        <v>666.98249999999996</v>
      </c>
      <c r="FK571" s="27">
        <f>IF($O571&gt;=FK$1,$S571,0)</f>
        <v>666.98249999999996</v>
      </c>
      <c r="FL571" s="27">
        <f>IF($O571&gt;=FL$1,$S571,0)</f>
        <v>666.98249999999996</v>
      </c>
      <c r="FM571" s="27">
        <f>IF($O571&gt;=FM$1,$S571,0)</f>
        <v>666.98249999999996</v>
      </c>
      <c r="FN571" s="27">
        <f>IF($O571&gt;=FN$1,$S571,0)</f>
        <v>666.98249999999996</v>
      </c>
      <c r="FO571" s="27">
        <f>IF($O571&gt;=FO$1,$S571,0)</f>
        <v>666.98249999999996</v>
      </c>
      <c r="FP571" s="27">
        <f>IF($O571&gt;=FP$1,$S571,0)</f>
        <v>666.98249999999996</v>
      </c>
      <c r="FQ571" s="27">
        <f>IF($O571&gt;=FQ$1,$S571,0)</f>
        <v>666.98249999999996</v>
      </c>
      <c r="FR571" s="27">
        <f>IF($O571&gt;=FR$1,$S571,0)</f>
        <v>666.98249999999996</v>
      </c>
      <c r="FS571" s="27">
        <f>IF($O571&gt;=FS$1,$S571,0)</f>
        <v>666.98249999999996</v>
      </c>
      <c r="FT571" s="27">
        <f>IF($O571&gt;=FT$1,$S571,0)</f>
        <v>666.98249999999996</v>
      </c>
      <c r="FU571" s="27">
        <f>IF($O571&gt;=FU$1,$S571,0)</f>
        <v>666.98249999999996</v>
      </c>
      <c r="FV571" s="27">
        <f>IF($O571&gt;=FV$1,$S571,0)</f>
        <v>666.98249999999996</v>
      </c>
      <c r="FW571" s="27">
        <f>IF($O571&gt;=FW$1,$S571,0)</f>
        <v>666.98249999999996</v>
      </c>
      <c r="FX571" s="27">
        <f>IF($O571&gt;=FX$1,$S571,0)</f>
        <v>666.98249999999996</v>
      </c>
      <c r="FY571" s="27">
        <f>IF($O571&gt;=FY$1,$S571,0)</f>
        <v>666.98249999999996</v>
      </c>
      <c r="FZ571" s="27">
        <f>IF($O571&gt;=FZ$1,$S571,0)</f>
        <v>0</v>
      </c>
      <c r="GA571" s="27">
        <f>IF($O571&gt;=GA$1,$S571,0)</f>
        <v>0</v>
      </c>
      <c r="GB571" s="27">
        <f>IF($O571&gt;=GB$1,$S571,0)</f>
        <v>0</v>
      </c>
      <c r="GC571" s="27">
        <f>IF($O571&gt;=GC$1,$S571,0)</f>
        <v>0</v>
      </c>
      <c r="GD571" s="27">
        <f>IF($O571&gt;=GD$1,$S571,0)</f>
        <v>0</v>
      </c>
      <c r="GE571" s="27">
        <f>IF($O571&gt;=GE$1,$S571,0)</f>
        <v>0</v>
      </c>
      <c r="GF571" s="27">
        <f>IF($O571&gt;=GF$1,$S571,0)</f>
        <v>0</v>
      </c>
      <c r="GG571" s="27">
        <f>IF($O571&gt;=GG$1,$S571,0)</f>
        <v>0</v>
      </c>
      <c r="GH571" s="27">
        <f>IF($O571&gt;=GH$1,$S571,0)</f>
        <v>0</v>
      </c>
      <c r="GI571" s="27">
        <f>IF($O571&gt;=GI$1,$S571,0)</f>
        <v>0</v>
      </c>
      <c r="GJ571" s="27">
        <f>IF($O571&gt;=GJ$1,$S571,0)</f>
        <v>0</v>
      </c>
      <c r="GK571" s="27">
        <f>IF($O571&gt;=GK$1,$S571,0)</f>
        <v>0</v>
      </c>
      <c r="GL571" s="27">
        <f>IF($O571&gt;=GL$1,$S571,0)</f>
        <v>0</v>
      </c>
      <c r="GM571" s="27">
        <f>IF($O571&gt;=GM$1,$S571,0)</f>
        <v>0</v>
      </c>
      <c r="GN571" s="27">
        <f>IF($O571&gt;=GN$1,$S571,0)</f>
        <v>0</v>
      </c>
      <c r="GO571" s="27">
        <f>IF($O571&gt;=GO$1,$S571,0)</f>
        <v>0</v>
      </c>
      <c r="GP571" s="27">
        <f>IF($O571&gt;=GP$1,$S571,0)</f>
        <v>0</v>
      </c>
      <c r="GQ571" s="27">
        <f>IF($O571&gt;=GQ$1,$S571,0)</f>
        <v>0</v>
      </c>
      <c r="GR571" s="27">
        <f>IF($O571&gt;=GR$1,$S571,0)</f>
        <v>0</v>
      </c>
      <c r="GS571" s="27">
        <f>IF($O571&gt;=GS$1,$S571,0)</f>
        <v>0</v>
      </c>
      <c r="GT571" s="27">
        <f>IF($O571&gt;=GT$1,$S571,0)</f>
        <v>0</v>
      </c>
      <c r="GU571" s="27">
        <f>IF($O571&gt;=GU$1,$S571,0)</f>
        <v>0</v>
      </c>
      <c r="GV571" s="27">
        <f>IF($O571&gt;=GV$1,$S571,0)</f>
        <v>0</v>
      </c>
      <c r="GW571" s="27">
        <f>IF($O571&gt;=GW$1,$S571,0)</f>
        <v>0</v>
      </c>
      <c r="GX571" s="27">
        <f>IF($O571&gt;=GX$1,$S571,0)</f>
        <v>0</v>
      </c>
      <c r="GY571" s="27">
        <f>IF($O571&gt;=GY$1,$S571,0)</f>
        <v>0</v>
      </c>
      <c r="GZ571" s="27">
        <f>IF($O571&gt;=GZ$1,$S571,0)</f>
        <v>0</v>
      </c>
      <c r="HA571" s="27">
        <f>IF($O571&gt;=HA$1,$S571,0)</f>
        <v>0</v>
      </c>
      <c r="HB571" s="27">
        <f>IF($O571&gt;=HB$1,$S571,0)</f>
        <v>0</v>
      </c>
      <c r="HC571" s="27">
        <f>IF($O571&gt;=HC$1,$S571,0)</f>
        <v>0</v>
      </c>
    </row>
    <row r="572" spans="1:211">
      <c r="A572" s="3">
        <v>11380</v>
      </c>
      <c r="B572" s="3" t="s">
        <v>663</v>
      </c>
      <c r="C572" s="3" t="s">
        <v>20</v>
      </c>
      <c r="D572" s="3">
        <v>66</v>
      </c>
      <c r="E572" s="4">
        <v>28482</v>
      </c>
      <c r="F572" s="5">
        <v>40.517808219178079</v>
      </c>
      <c r="G572" s="3" t="s">
        <v>446</v>
      </c>
      <c r="H572" s="4">
        <v>19279</v>
      </c>
      <c r="I572" s="9" t="s">
        <v>811</v>
      </c>
      <c r="J572" s="5">
        <v>6812.61</v>
      </c>
      <c r="K572" s="31">
        <v>332</v>
      </c>
      <c r="L572" s="32">
        <v>40</v>
      </c>
      <c r="M572" s="33">
        <f>VLOOKUP(L572,FIND,3,TRUE)</f>
        <v>1.5</v>
      </c>
      <c r="N572" s="32">
        <f>IF(L572&gt;30,180,VLOOKUP(L572,TEMPO,2,FALSE))</f>
        <v>180</v>
      </c>
      <c r="O572" s="32">
        <f>IF(R572&gt;0,4,N572)</f>
        <v>180</v>
      </c>
      <c r="P572" s="96">
        <f>J572*M572*L572</f>
        <v>408756.6</v>
      </c>
      <c r="Q572" s="96">
        <f>10934.45*2</f>
        <v>21868.9</v>
      </c>
      <c r="R572" s="96">
        <f>IF(P572&lt;=Q572,P572/4,0)</f>
        <v>0</v>
      </c>
      <c r="S572" s="5">
        <f>IF(P572&gt;=Q572,P572/N572,0)</f>
        <v>2270.87</v>
      </c>
      <c r="T572" s="3"/>
      <c r="U572" s="3">
        <f>IF(T572="",1,0)</f>
        <v>1</v>
      </c>
      <c r="V572" s="3">
        <v>130</v>
      </c>
      <c r="W572" s="5">
        <v>0</v>
      </c>
      <c r="X572" s="5">
        <v>402.65</v>
      </c>
      <c r="Y572" s="5">
        <f>X572*W572</f>
        <v>0</v>
      </c>
      <c r="Z572" s="5">
        <v>400</v>
      </c>
      <c r="AA572" s="5">
        <f>S572+Y572+Z572</f>
        <v>2670.87</v>
      </c>
      <c r="AB572" s="39">
        <f>(J572/12+J572/12*1.3333333333+450/12+J572/30*6/12+J572)*1.3+Y572+Z572+153.9</f>
        <v>11328.725966642067</v>
      </c>
      <c r="AC572" s="39" t="s">
        <v>20</v>
      </c>
      <c r="AD572" s="39">
        <f>J572*1.3+400+153.9</f>
        <v>9410.2929999999997</v>
      </c>
      <c r="AE572" s="39">
        <f>SUMIFS('CUSTO MENSAL FUNC NOVO'!H:H,'CUSTO MENSAL FUNC NOVO'!A:A,'VALORES MENSAIS'!AC572)</f>
        <v>2013.943</v>
      </c>
      <c r="AF572" s="27">
        <f>IF($R572&gt;0,$R572,$S572)+$Y572+$Z572</f>
        <v>2670.87</v>
      </c>
      <c r="AG572" s="27">
        <f>IF($R572&gt;0,$R572,$S572)+$Y572+$Z572</f>
        <v>2670.87</v>
      </c>
      <c r="AH572" s="27">
        <f>IF($R572&gt;0,$R572,$S572)+$Y572+$Z572</f>
        <v>2670.87</v>
      </c>
      <c r="AI572" s="27">
        <f>IF($R572&gt;0,$R572,$S572)+$Y572+$Z572</f>
        <v>2670.87</v>
      </c>
      <c r="AJ572" s="27">
        <f>IF($O572&gt;=AJ$1,$S572+$Y572+$Z572,$Y572+$Z572)</f>
        <v>2670.87</v>
      </c>
      <c r="AK572" s="27">
        <f>IF($O572&gt;=AK$1,$S572+$Y572+$Z572,$Y572+$Z572)</f>
        <v>2670.87</v>
      </c>
      <c r="AL572" s="27">
        <f>IF($O572&gt;=AL$1,$S572+$Y572+$Z572,$Y572+$Z572)</f>
        <v>2670.87</v>
      </c>
      <c r="AM572" s="27">
        <f>IF($O572&gt;=AM$1,$S572+$Y572+$Z572,$Y572+$Z572)</f>
        <v>2670.87</v>
      </c>
      <c r="AN572" s="27">
        <f>IF($O572&gt;=AN$1,$S572+$Y572+$Z572,$Y572+$Z572)</f>
        <v>2670.87</v>
      </c>
      <c r="AO572" s="27">
        <f>IF($O572&gt;=AO$1,$S572+$Y572+$Z572,$Y572+$Z572)</f>
        <v>2670.87</v>
      </c>
      <c r="AP572" s="27">
        <f>IF($O572&gt;=AP$1,$S572+$Y572+$Z572,$Y572+$Z572)</f>
        <v>2670.87</v>
      </c>
      <c r="AQ572" s="27">
        <f>IF($O572&gt;=AQ$1,$S572+$Y572+$Z572,$Y572+$Z572)</f>
        <v>2670.87</v>
      </c>
      <c r="AR572" s="27">
        <f>IF($O572&gt;=AR$1,$S572+$Y572+$Z572,$Y572+$Z572)</f>
        <v>2670.87</v>
      </c>
      <c r="AS572" s="27">
        <f>IF($O572&gt;=AS$1,$S572+$Y572+$Z572,$Y572+$Z572)</f>
        <v>2670.87</v>
      </c>
      <c r="AT572" s="27">
        <f>IF($O572&gt;=AT$1,$S572+$Y572+$Z572,$Y572+$Z572)</f>
        <v>2670.87</v>
      </c>
      <c r="AU572" s="27">
        <f>IF($O572&gt;=AU$1,$S572+$Y572+$Z572,$Y572+$Z572)</f>
        <v>2670.87</v>
      </c>
      <c r="AV572" s="27">
        <f>IF($O572&gt;=AV$1,$S572+$Y572+$Z572,$Y572+$Z572)</f>
        <v>2670.87</v>
      </c>
      <c r="AW572" s="27">
        <f>IF($O572&gt;=AW$1,$S572+$Y572+$Z572,$Y572+$Z572)</f>
        <v>2670.87</v>
      </c>
      <c r="AX572" s="27">
        <f>IF($O572&gt;=AX$1,$S572+$Y572+$Z572,$Y572+$Z572)</f>
        <v>2670.87</v>
      </c>
      <c r="AY572" s="27">
        <f>IF($O572&gt;=AY$1,$S572+$Y572+$Z572,$Y572+$Z572)</f>
        <v>2670.87</v>
      </c>
      <c r="AZ572" s="27">
        <f>IF($O572&gt;=AZ$1,$S572+$Y572+$Z572,$Y572+$Z572)</f>
        <v>2670.87</v>
      </c>
      <c r="BA572" s="27">
        <f>IF($O572&gt;=BA$1,$S572+$Y572+$Z572,$Y572+$Z572)</f>
        <v>2670.87</v>
      </c>
      <c r="BB572" s="27">
        <f>IF($O572&gt;=BB$1,$S572+$Y572+$Z572,$Y572+$Z572)</f>
        <v>2670.87</v>
      </c>
      <c r="BC572" s="27">
        <f>IF($O572&gt;=BC$1,$S572+$Y572+$Z572,$Y572+$Z572)</f>
        <v>2670.87</v>
      </c>
      <c r="BD572" s="27">
        <f>IF($O572&gt;=BD$1,$S572+$Y572+$Z572,$Y572+$Z572)</f>
        <v>2670.87</v>
      </c>
      <c r="BE572" s="27">
        <f>IF($O572&gt;=BE$1,$S572+$Y572+$Z572,$Y572+$Z572)</f>
        <v>2670.87</v>
      </c>
      <c r="BF572" s="27">
        <f>IF($O572&gt;=BF$1,$S572+$Y572+$Z572,$Y572+$Z572)</f>
        <v>2670.87</v>
      </c>
      <c r="BG572" s="27">
        <f>IF($O572&gt;=BG$1,$S572+$Y572+$Z572,$Y572+$Z572)</f>
        <v>2670.87</v>
      </c>
      <c r="BH572" s="27">
        <f>IF($O572&gt;=BH$1,$S572+$Y572+$Z572,$Y572+$Z572)</f>
        <v>2670.87</v>
      </c>
      <c r="BI572" s="27">
        <f>IF($O572&gt;=BI$1,$S572+$Y572+$Z572,$Y572+$Z572)</f>
        <v>2670.87</v>
      </c>
      <c r="BJ572" s="27">
        <f>IF($O572&gt;=BJ$1,$S572+$Y572+$Z572,$Y572+$Z572)</f>
        <v>2670.87</v>
      </c>
      <c r="BK572" s="27">
        <f>IF($O572&gt;=BK$1,$S572+$Y572+$Z572,$Y572+$Z572)</f>
        <v>2670.87</v>
      </c>
      <c r="BL572" s="27">
        <f>IF($O572&gt;=BL$1,$S572+$Y572+$Z572,$Y572+$Z572)</f>
        <v>2670.87</v>
      </c>
      <c r="BM572" s="27">
        <f>IF($O572&gt;=BM$1,$S572+$Y572+$Z572,$Y572+$Z572)</f>
        <v>2670.87</v>
      </c>
      <c r="BN572" s="27">
        <f>IF($O572&gt;=BN$1,$S572+$Y572+$Z572,$Y572+$Z572)</f>
        <v>2670.87</v>
      </c>
      <c r="BO572" s="27">
        <f>IF($O572&gt;=BO$1,$S572+$Y572+$Z572,$Y572+$Z572)</f>
        <v>2670.87</v>
      </c>
      <c r="BP572" s="27">
        <f>IF($O572&gt;=BP$1,$S572+$Y572+$Z572,$Y572+$Z572)</f>
        <v>2670.87</v>
      </c>
      <c r="BQ572" s="27">
        <f>IF($O572&gt;=BQ$1,$S572+$Y572+$Z572,$Y572+$Z572)</f>
        <v>2670.87</v>
      </c>
      <c r="BR572" s="27">
        <f>IF($O572&gt;=BR$1,$S572+$Y572+$Z572,$Y572+$Z572)</f>
        <v>2670.87</v>
      </c>
      <c r="BS572" s="27">
        <f>IF($O572&gt;=BS$1,$S572+$Y572+$Z572,$Y572+$Z572)</f>
        <v>2670.87</v>
      </c>
      <c r="BT572" s="27">
        <f>IF($O572&gt;=BT$1,$S572+$Y572+$Z572,$Y572+$Z572)</f>
        <v>2670.87</v>
      </c>
      <c r="BU572" s="27">
        <f>IF($O572&gt;=BU$1,$S572+$Y572+$Z572,$Y572+$Z572)</f>
        <v>2670.87</v>
      </c>
      <c r="BV572" s="27">
        <f>IF($O572&gt;=BV$1,$S572+$Y572+$Z572,$Y572+$Z572)</f>
        <v>2670.87</v>
      </c>
      <c r="BW572" s="27">
        <f>IF($O572&gt;=BW$1,$S572+$Y572+$Z572,$Y572+$Z572)</f>
        <v>2670.87</v>
      </c>
      <c r="BX572" s="27">
        <f>IF($O572&gt;=BX$1,$S572+$Y572+$Z572,$Y572+$Z572)</f>
        <v>2670.87</v>
      </c>
      <c r="BY572" s="27">
        <f>IF($O572&gt;=BY$1,$S572+$Y572+$Z572,$Y572+$Z572)</f>
        <v>2670.87</v>
      </c>
      <c r="BZ572" s="27">
        <f>IF($O572&gt;=BZ$1,$S572+$Y572+$Z572,$Y572+$Z572)</f>
        <v>2670.87</v>
      </c>
      <c r="CA572" s="27">
        <f>IF($O572&gt;=CA$1,$S572+$Y572+$Z572,$Y572+$Z572)</f>
        <v>2670.87</v>
      </c>
      <c r="CB572" s="27">
        <f>IF($O572&gt;=CB$1,$S572+$Y572+$Z572,$Y572+$Z572)</f>
        <v>2670.87</v>
      </c>
      <c r="CC572" s="27">
        <f>IF($O572&gt;=CC$1,$S572+$Y572+$Z572,$Y572+$Z572)</f>
        <v>2670.87</v>
      </c>
      <c r="CD572" s="27">
        <f>IF($O572&gt;=CD$1,$S572+$Y572+$Z572,$Y572+$Z572)</f>
        <v>2670.87</v>
      </c>
      <c r="CE572" s="27">
        <f>IF($O572&gt;=CE$1,$S572+$Y572+$Z572,$Y572+$Z572)</f>
        <v>2670.87</v>
      </c>
      <c r="CF572" s="27">
        <f>IF($O572&gt;=CF$1,$S572+$Y572+$Z572,$Y572+$Z572)</f>
        <v>2670.87</v>
      </c>
      <c r="CG572" s="27">
        <f>IF($O572&gt;=CG$1,$S572+$Y572+$Z572,$Y572+$Z572)</f>
        <v>2670.87</v>
      </c>
      <c r="CH572" s="27">
        <f>IF($O572&gt;=CH$1,$S572+$Y572+$Z572,$Y572+$Z572)</f>
        <v>2670.87</v>
      </c>
      <c r="CI572" s="27">
        <f>IF($O572&gt;=CI$1,$S572+$Y572+$Z572,$Y572+$Z572)</f>
        <v>2670.87</v>
      </c>
      <c r="CJ572" s="27">
        <f>IF($O572&gt;=CJ$1,$S572+$Y572+$Z572,$Y572+$Z572)</f>
        <v>2670.87</v>
      </c>
      <c r="CK572" s="27">
        <f>IF($O572&gt;=CK$1,$S572+$Y572+$Z572,$Y572+$Z572)</f>
        <v>2670.87</v>
      </c>
      <c r="CL572" s="27">
        <f>IF($O572&gt;=CL$1,$S572+$Y572+$Z572,$Y572+$Z572)</f>
        <v>2670.87</v>
      </c>
      <c r="CM572" s="27">
        <f>IF($O572&gt;=CM$1,$S572+$Y572+$Z572,$Y572+$Z572)</f>
        <v>2670.87</v>
      </c>
      <c r="CN572" s="27">
        <f>IF($O572&gt;=CN$1,$S572+$Y572,$Y572)</f>
        <v>2270.87</v>
      </c>
      <c r="CO572" s="27">
        <f>IF($O572&gt;=CO$1,$S572+$Y572,$Y572)</f>
        <v>2270.87</v>
      </c>
      <c r="CP572" s="27">
        <f>IF($O572&gt;=CP$1,$S572+$Y572,$Y572)</f>
        <v>2270.87</v>
      </c>
      <c r="CQ572" s="27">
        <f>IF($O572&gt;=CQ$1,$S572+$Y572,$Y572)</f>
        <v>2270.87</v>
      </c>
      <c r="CR572" s="27">
        <f>IF($O572&gt;=CR$1,$S572+$Y572,$Y572)</f>
        <v>2270.87</v>
      </c>
      <c r="CS572" s="27">
        <f>IF($O572&gt;=CS$1,$S572+$Y572,$Y572)</f>
        <v>2270.87</v>
      </c>
      <c r="CT572" s="27">
        <f>IF($O572&gt;=CT$1,$S572+$Y572,$Y572)</f>
        <v>2270.87</v>
      </c>
      <c r="CU572" s="27">
        <f>IF($O572&gt;=CU$1,$S572+$Y572,$Y572)</f>
        <v>2270.87</v>
      </c>
      <c r="CV572" s="27">
        <f>IF($O572&gt;=CV$1,$S572+$Y572,$Y572)</f>
        <v>2270.87</v>
      </c>
      <c r="CW572" s="27">
        <f>IF($O572&gt;=CW$1,$S572+$Y572,$Y572)</f>
        <v>2270.87</v>
      </c>
      <c r="CX572" s="27">
        <f>IF($O572&gt;=CX$1,$S572+$Y572,$Y572)</f>
        <v>2270.87</v>
      </c>
      <c r="CY572" s="27">
        <f>IF($O572&gt;=CY$1,$S572+$Y572,$Y572)</f>
        <v>2270.87</v>
      </c>
      <c r="CZ572" s="27">
        <f>IF($O572&gt;=CZ$1,$S572+$Y572,$Y572)</f>
        <v>2270.87</v>
      </c>
      <c r="DA572" s="27">
        <f>IF($O572&gt;=DA$1,$S572+$Y572,$Y572)</f>
        <v>2270.87</v>
      </c>
      <c r="DB572" s="27">
        <f>IF($O572&gt;=DB$1,$S572+$Y572,$Y572)</f>
        <v>2270.87</v>
      </c>
      <c r="DC572" s="27">
        <f>IF($O572&gt;=DC$1,$S572+$Y572,$Y572)</f>
        <v>2270.87</v>
      </c>
      <c r="DD572" s="27">
        <f>IF($O572&gt;=DD$1,$S572+$Y572,$Y572)</f>
        <v>2270.87</v>
      </c>
      <c r="DE572" s="27">
        <f>IF($O572&gt;=DE$1,$S572+$Y572,$Y572)</f>
        <v>2270.87</v>
      </c>
      <c r="DF572" s="27">
        <f>IF($O572&gt;=DF$1,$S572+$Y572,$Y572)</f>
        <v>2270.87</v>
      </c>
      <c r="DG572" s="27">
        <f>IF($O572&gt;=DG$1,$S572+$Y572,$Y572)</f>
        <v>2270.87</v>
      </c>
      <c r="DH572" s="27">
        <f>IF($O572&gt;=DH$1,$S572+$Y572,$Y572)</f>
        <v>2270.87</v>
      </c>
      <c r="DI572" s="27">
        <f>IF($O572&gt;=DI$1,$S572+$Y572,$Y572)</f>
        <v>2270.87</v>
      </c>
      <c r="DJ572" s="27">
        <f>IF($O572&gt;=DJ$1,$S572+$Y572,$Y572)</f>
        <v>2270.87</v>
      </c>
      <c r="DK572" s="27">
        <f>IF($O572&gt;=DK$1,$S572+$Y572,$Y572)</f>
        <v>2270.87</v>
      </c>
      <c r="DL572" s="27">
        <f>IF($O572&gt;=DL$1,$S572+$Y572,$Y572)</f>
        <v>2270.87</v>
      </c>
      <c r="DM572" s="27">
        <f>IF($O572&gt;=DM$1,$S572+$Y572,$Y572)</f>
        <v>2270.87</v>
      </c>
      <c r="DN572" s="27">
        <f>IF($O572&gt;=DN$1,$S572+$Y572,$Y572)</f>
        <v>2270.87</v>
      </c>
      <c r="DO572" s="27">
        <f>IF($O572&gt;=DO$1,$S572+$Y572,$Y572)</f>
        <v>2270.87</v>
      </c>
      <c r="DP572" s="27">
        <f>IF($O572&gt;=DP$1,$S572+$Y572,$Y572)</f>
        <v>2270.87</v>
      </c>
      <c r="DQ572" s="27">
        <f>IF($O572&gt;=DQ$1,$S572+$Y572,$Y572)</f>
        <v>2270.87</v>
      </c>
      <c r="DR572" s="27">
        <f>IF($O572&gt;=DR$1,$S572+$Y572,$Y572)</f>
        <v>2270.87</v>
      </c>
      <c r="DS572" s="27">
        <f>IF($O572&gt;=DS$1,$S572+$Y572,$Y572)</f>
        <v>2270.87</v>
      </c>
      <c r="DT572" s="27">
        <f>IF($O572&gt;=DT$1,$S572+$Y572,$Y572)</f>
        <v>2270.87</v>
      </c>
      <c r="DU572" s="27">
        <f>IF($O572&gt;=DU$1,$S572+$Y572,$Y572)</f>
        <v>2270.87</v>
      </c>
      <c r="DV572" s="27">
        <f>IF($O572&gt;=DV$1,$S572+$Y572,$Y572)</f>
        <v>2270.87</v>
      </c>
      <c r="DW572" s="27">
        <f>IF($O572&gt;=DW$1,$S572+$Y572,$Y572)</f>
        <v>2270.87</v>
      </c>
      <c r="DX572" s="27">
        <f>IF($O572&gt;=DX$1,$S572+$Y572,$Y572)</f>
        <v>2270.87</v>
      </c>
      <c r="DY572" s="27">
        <f>IF($O572&gt;=DY$1,$S572+$Y572,$Y572)</f>
        <v>2270.87</v>
      </c>
      <c r="DZ572" s="27">
        <f>IF($O572&gt;=DZ$1,$S572+$Y572,$Y572)</f>
        <v>2270.87</v>
      </c>
      <c r="EA572" s="27">
        <f>IF($O572&gt;=EA$1,$S572+$Y572,$Y572)</f>
        <v>2270.87</v>
      </c>
      <c r="EB572" s="27">
        <f>IF($O572&gt;=EB$1,$S572+$Y572,$Y572)</f>
        <v>2270.87</v>
      </c>
      <c r="EC572" s="27">
        <f>IF($O572&gt;=EC$1,$S572+$Y572,$Y572)</f>
        <v>2270.87</v>
      </c>
      <c r="ED572" s="27">
        <f>IF($O572&gt;=ED$1,$S572+$Y572,$Y572)</f>
        <v>2270.87</v>
      </c>
      <c r="EE572" s="27">
        <f>IF($O572&gt;=EE$1,$S572+$Y572,$Y572)</f>
        <v>2270.87</v>
      </c>
      <c r="EF572" s="27">
        <f>IF($O572&gt;=EF$1,$S572+$Y572,$Y572)</f>
        <v>2270.87</v>
      </c>
      <c r="EG572" s="27">
        <f>IF($O572&gt;=EG$1,$S572+$Y572,$Y572)</f>
        <v>2270.87</v>
      </c>
      <c r="EH572" s="27">
        <f>IF($O572&gt;=EH$1,$S572+$Y572,$Y572)</f>
        <v>2270.87</v>
      </c>
      <c r="EI572" s="27">
        <f>IF($O572&gt;=EI$1,$S572+$Y572,$Y572)</f>
        <v>2270.87</v>
      </c>
      <c r="EJ572" s="27">
        <f>IF($O572&gt;=EJ$1,$S572+$Y572,$Y572)</f>
        <v>2270.87</v>
      </c>
      <c r="EK572" s="27">
        <f>IF($O572&gt;=EK$1,$S572+$Y572,$Y572)</f>
        <v>2270.87</v>
      </c>
      <c r="EL572" s="27">
        <f>IF($O572&gt;=EL$1,$S572+$Y572,$Y572)</f>
        <v>2270.87</v>
      </c>
      <c r="EM572" s="27">
        <f>IF($O572&gt;=EM$1,$S572+$Y572,$Y572)</f>
        <v>2270.87</v>
      </c>
      <c r="EN572" s="27">
        <f>IF($O572&gt;=EN$1,$S572+$Y572,$Y572)</f>
        <v>2270.87</v>
      </c>
      <c r="EO572" s="27">
        <f>IF($O572&gt;=EO$1,$S572+$Y572,$Y572)</f>
        <v>2270.87</v>
      </c>
      <c r="EP572" s="27">
        <f>IF($O572&gt;=EP$1,$S572+$Y572,$Y572)</f>
        <v>2270.87</v>
      </c>
      <c r="EQ572" s="27">
        <f>IF($O572&gt;=EQ$1,$S572+$Y572,$Y572)</f>
        <v>2270.87</v>
      </c>
      <c r="ER572" s="27">
        <f>IF($O572&gt;=ER$1,$S572+$Y572,$Y572)</f>
        <v>2270.87</v>
      </c>
      <c r="ES572" s="27">
        <f>IF($O572&gt;=ES$1,$S572+$Y572,$Y572)</f>
        <v>2270.87</v>
      </c>
      <c r="ET572" s="27">
        <f>IF($O572&gt;=ET$1,$S572+$Y572,$Y572)</f>
        <v>2270.87</v>
      </c>
      <c r="EU572" s="27">
        <f>IF($O572&gt;=EU$1,$S572+$Y572,$Y572)</f>
        <v>2270.87</v>
      </c>
      <c r="EV572" s="27">
        <f>IF($O572&gt;=EV$1,$S572,0)</f>
        <v>2270.87</v>
      </c>
      <c r="EW572" s="27">
        <f>IF($O572&gt;=EW$1,$S572,0)</f>
        <v>2270.87</v>
      </c>
      <c r="EX572" s="27">
        <f>IF($O572&gt;=EX$1,$S572,0)</f>
        <v>2270.87</v>
      </c>
      <c r="EY572" s="27">
        <f>IF($O572&gt;=EY$1,$S572,0)</f>
        <v>2270.87</v>
      </c>
      <c r="EZ572" s="27">
        <f>IF($O572&gt;=EZ$1,$S572,0)</f>
        <v>2270.87</v>
      </c>
      <c r="FA572" s="27">
        <f>IF($O572&gt;=FA$1,$S572,0)</f>
        <v>2270.87</v>
      </c>
      <c r="FB572" s="27">
        <f>IF($O572&gt;=FB$1,$S572,0)</f>
        <v>2270.87</v>
      </c>
      <c r="FC572" s="27">
        <f>IF($O572&gt;=FC$1,$S572,0)</f>
        <v>2270.87</v>
      </c>
      <c r="FD572" s="27">
        <f>IF($O572&gt;=FD$1,$S572,0)</f>
        <v>2270.87</v>
      </c>
      <c r="FE572" s="27">
        <f>IF($O572&gt;=FE$1,$S572,0)</f>
        <v>2270.87</v>
      </c>
      <c r="FF572" s="27">
        <f>IF($O572&gt;=FF$1,$S572,0)</f>
        <v>2270.87</v>
      </c>
      <c r="FG572" s="27">
        <f>IF($O572&gt;=FG$1,$S572,0)</f>
        <v>2270.87</v>
      </c>
      <c r="FH572" s="27">
        <f>IF($O572&gt;=FH$1,$S572,0)</f>
        <v>2270.87</v>
      </c>
      <c r="FI572" s="27">
        <f>IF($O572&gt;=FI$1,$S572,0)</f>
        <v>2270.87</v>
      </c>
      <c r="FJ572" s="27">
        <f>IF($O572&gt;=FJ$1,$S572,0)</f>
        <v>2270.87</v>
      </c>
      <c r="FK572" s="27">
        <f>IF($O572&gt;=FK$1,$S572,0)</f>
        <v>2270.87</v>
      </c>
      <c r="FL572" s="27">
        <f>IF($O572&gt;=FL$1,$S572,0)</f>
        <v>2270.87</v>
      </c>
      <c r="FM572" s="27">
        <f>IF($O572&gt;=FM$1,$S572,0)</f>
        <v>2270.87</v>
      </c>
      <c r="FN572" s="27">
        <f>IF($O572&gt;=FN$1,$S572,0)</f>
        <v>2270.87</v>
      </c>
      <c r="FO572" s="27">
        <f>IF($O572&gt;=FO$1,$S572,0)</f>
        <v>2270.87</v>
      </c>
      <c r="FP572" s="27">
        <f>IF($O572&gt;=FP$1,$S572,0)</f>
        <v>2270.87</v>
      </c>
      <c r="FQ572" s="27">
        <f>IF($O572&gt;=FQ$1,$S572,0)</f>
        <v>2270.87</v>
      </c>
      <c r="FR572" s="27">
        <f>IF($O572&gt;=FR$1,$S572,0)</f>
        <v>2270.87</v>
      </c>
      <c r="FS572" s="27">
        <f>IF($O572&gt;=FS$1,$S572,0)</f>
        <v>2270.87</v>
      </c>
      <c r="FT572" s="27">
        <f>IF($O572&gt;=FT$1,$S572,0)</f>
        <v>2270.87</v>
      </c>
      <c r="FU572" s="27">
        <f>IF($O572&gt;=FU$1,$S572,0)</f>
        <v>2270.87</v>
      </c>
      <c r="FV572" s="27">
        <f>IF($O572&gt;=FV$1,$S572,0)</f>
        <v>2270.87</v>
      </c>
      <c r="FW572" s="27">
        <f>IF($O572&gt;=FW$1,$S572,0)</f>
        <v>2270.87</v>
      </c>
      <c r="FX572" s="27">
        <f>IF($O572&gt;=FX$1,$S572,0)</f>
        <v>2270.87</v>
      </c>
      <c r="FY572" s="27">
        <f>IF($O572&gt;=FY$1,$S572,0)</f>
        <v>2270.87</v>
      </c>
      <c r="FZ572" s="27">
        <f>IF($O572&gt;=FZ$1,$S572,0)</f>
        <v>2270.87</v>
      </c>
      <c r="GA572" s="27">
        <f>IF($O572&gt;=GA$1,$S572,0)</f>
        <v>2270.87</v>
      </c>
      <c r="GB572" s="27">
        <f>IF($O572&gt;=GB$1,$S572,0)</f>
        <v>2270.87</v>
      </c>
      <c r="GC572" s="27">
        <f>IF($O572&gt;=GC$1,$S572,0)</f>
        <v>2270.87</v>
      </c>
      <c r="GD572" s="27">
        <f>IF($O572&gt;=GD$1,$S572,0)</f>
        <v>2270.87</v>
      </c>
      <c r="GE572" s="27">
        <f>IF($O572&gt;=GE$1,$S572,0)</f>
        <v>2270.87</v>
      </c>
      <c r="GF572" s="27">
        <f>IF($O572&gt;=GF$1,$S572,0)</f>
        <v>2270.87</v>
      </c>
      <c r="GG572" s="27">
        <f>IF($O572&gt;=GG$1,$S572,0)</f>
        <v>2270.87</v>
      </c>
      <c r="GH572" s="27">
        <f>IF($O572&gt;=GH$1,$S572,0)</f>
        <v>2270.87</v>
      </c>
      <c r="GI572" s="27">
        <f>IF($O572&gt;=GI$1,$S572,0)</f>
        <v>2270.87</v>
      </c>
      <c r="GJ572" s="27">
        <f>IF($O572&gt;=GJ$1,$S572,0)</f>
        <v>2270.87</v>
      </c>
      <c r="GK572" s="27">
        <f>IF($O572&gt;=GK$1,$S572,0)</f>
        <v>2270.87</v>
      </c>
      <c r="GL572" s="27">
        <f>IF($O572&gt;=GL$1,$S572,0)</f>
        <v>2270.87</v>
      </c>
      <c r="GM572" s="27">
        <f>IF($O572&gt;=GM$1,$S572,0)</f>
        <v>2270.87</v>
      </c>
      <c r="GN572" s="27">
        <f>IF($O572&gt;=GN$1,$S572,0)</f>
        <v>2270.87</v>
      </c>
      <c r="GO572" s="27">
        <f>IF($O572&gt;=GO$1,$S572,0)</f>
        <v>2270.87</v>
      </c>
      <c r="GP572" s="27">
        <f>IF($O572&gt;=GP$1,$S572,0)</f>
        <v>2270.87</v>
      </c>
      <c r="GQ572" s="27">
        <f>IF($O572&gt;=GQ$1,$S572,0)</f>
        <v>2270.87</v>
      </c>
      <c r="GR572" s="27">
        <f>IF($O572&gt;=GR$1,$S572,0)</f>
        <v>2270.87</v>
      </c>
      <c r="GS572" s="27">
        <f>IF($O572&gt;=GS$1,$S572,0)</f>
        <v>2270.87</v>
      </c>
      <c r="GT572" s="27">
        <f>IF($O572&gt;=GT$1,$S572,0)</f>
        <v>2270.87</v>
      </c>
      <c r="GU572" s="27">
        <f>IF($O572&gt;=GU$1,$S572,0)</f>
        <v>2270.87</v>
      </c>
      <c r="GV572" s="27">
        <f>IF($O572&gt;=GV$1,$S572,0)</f>
        <v>2270.87</v>
      </c>
      <c r="GW572" s="27">
        <f>IF($O572&gt;=GW$1,$S572,0)</f>
        <v>2270.87</v>
      </c>
      <c r="GX572" s="27">
        <f>IF($O572&gt;=GX$1,$S572,0)</f>
        <v>2270.87</v>
      </c>
      <c r="GY572" s="27">
        <f>IF($O572&gt;=GY$1,$S572,0)</f>
        <v>2270.87</v>
      </c>
      <c r="GZ572" s="27">
        <f>IF($O572&gt;=GZ$1,$S572,0)</f>
        <v>2270.87</v>
      </c>
      <c r="HA572" s="27">
        <f>IF($O572&gt;=HA$1,$S572,0)</f>
        <v>2270.87</v>
      </c>
      <c r="HB572" s="27">
        <f>IF($O572&gt;=HB$1,$S572,0)</f>
        <v>2270.87</v>
      </c>
      <c r="HC572" s="27">
        <f>IF($O572&gt;=HC$1,$S572,0)</f>
        <v>2270.87</v>
      </c>
    </row>
    <row r="573" spans="1:211">
      <c r="A573" s="3">
        <v>42617</v>
      </c>
      <c r="B573" s="3" t="s">
        <v>606</v>
      </c>
      <c r="C573" s="3" t="s">
        <v>12</v>
      </c>
      <c r="D573" s="3">
        <v>65</v>
      </c>
      <c r="E573" s="4">
        <v>33408</v>
      </c>
      <c r="F573" s="5">
        <v>27.021917808219179</v>
      </c>
      <c r="G573" s="3" t="s">
        <v>446</v>
      </c>
      <c r="H573" s="4">
        <v>19386</v>
      </c>
      <c r="I573" s="9" t="s">
        <v>811</v>
      </c>
      <c r="J573" s="5">
        <v>2220.31</v>
      </c>
      <c r="K573" s="31">
        <v>332</v>
      </c>
      <c r="L573" s="32">
        <v>27</v>
      </c>
      <c r="M573" s="33">
        <f>VLOOKUP(L573,FIND,3,TRUE)</f>
        <v>1.5</v>
      </c>
      <c r="N573" s="32">
        <f>IF(L573&gt;30,180,VLOOKUP(L573,TEMPO,2,FALSE))</f>
        <v>162</v>
      </c>
      <c r="O573" s="32">
        <f>IF(R573&gt;0,4,N573)</f>
        <v>162</v>
      </c>
      <c r="P573" s="96">
        <f>J573*M573*L573</f>
        <v>89922.555000000008</v>
      </c>
      <c r="Q573" s="96">
        <f>10934.45*2</f>
        <v>21868.9</v>
      </c>
      <c r="R573" s="96">
        <f>IF(P573&lt;=Q573,P573/4,0)</f>
        <v>0</v>
      </c>
      <c r="S573" s="5">
        <f>IF(P573&gt;=Q573,P573/N573,0)</f>
        <v>555.0775000000001</v>
      </c>
      <c r="T573" s="3"/>
      <c r="U573" s="3">
        <f>IF(T573="",1,0)</f>
        <v>1</v>
      </c>
      <c r="V573" s="3">
        <v>62</v>
      </c>
      <c r="W573" s="5">
        <v>0</v>
      </c>
      <c r="X573" s="5">
        <v>402.65</v>
      </c>
      <c r="Y573" s="5">
        <f>X573*W573</f>
        <v>0</v>
      </c>
      <c r="Z573" s="5">
        <v>400</v>
      </c>
      <c r="AA573" s="5">
        <f>S573+Y573+Z573</f>
        <v>955.0775000000001</v>
      </c>
      <c r="AB573" s="39">
        <f>(J573/12+J573/12*1.3333333333+450/12+J573/30*6/12+J573)*1.3+Y573+Z573+153.9</f>
        <v>4098.4047444364269</v>
      </c>
      <c r="AC573" s="39" t="s">
        <v>12</v>
      </c>
      <c r="AD573" s="39">
        <f>J573*1.3+400+153.9</f>
        <v>3440.3030000000003</v>
      </c>
      <c r="AE573" s="39">
        <f>SUMIFS('CUSTO MENSAL FUNC NOVO'!H:H,'CUSTO MENSAL FUNC NOVO'!A:A,'VALORES MENSAIS'!AC573)</f>
        <v>2265.9090000000001</v>
      </c>
      <c r="AF573" s="27">
        <f>IF($R573&gt;0,$R573,$S573)+$Y573+$Z573</f>
        <v>955.0775000000001</v>
      </c>
      <c r="AG573" s="27">
        <f>IF($R573&gt;0,$R573,$S573)+$Y573+$Z573</f>
        <v>955.0775000000001</v>
      </c>
      <c r="AH573" s="27">
        <f>IF($R573&gt;0,$R573,$S573)+$Y573+$Z573</f>
        <v>955.0775000000001</v>
      </c>
      <c r="AI573" s="27">
        <f>IF($R573&gt;0,$R573,$S573)+$Y573+$Z573</f>
        <v>955.0775000000001</v>
      </c>
      <c r="AJ573" s="27">
        <f>IF($O573&gt;=AJ$1,$S573+$Y573+$Z573,$Y573+$Z573)</f>
        <v>955.0775000000001</v>
      </c>
      <c r="AK573" s="27">
        <f>IF($O573&gt;=AK$1,$S573+$Y573+$Z573,$Y573+$Z573)</f>
        <v>955.0775000000001</v>
      </c>
      <c r="AL573" s="27">
        <f>IF($O573&gt;=AL$1,$S573+$Y573+$Z573,$Y573+$Z573)</f>
        <v>955.0775000000001</v>
      </c>
      <c r="AM573" s="27">
        <f>IF($O573&gt;=AM$1,$S573+$Y573+$Z573,$Y573+$Z573)</f>
        <v>955.0775000000001</v>
      </c>
      <c r="AN573" s="27">
        <f>IF($O573&gt;=AN$1,$S573+$Y573+$Z573,$Y573+$Z573)</f>
        <v>955.0775000000001</v>
      </c>
      <c r="AO573" s="27">
        <f>IF($O573&gt;=AO$1,$S573+$Y573+$Z573,$Y573+$Z573)</f>
        <v>955.0775000000001</v>
      </c>
      <c r="AP573" s="27">
        <f>IF($O573&gt;=AP$1,$S573+$Y573+$Z573,$Y573+$Z573)</f>
        <v>955.0775000000001</v>
      </c>
      <c r="AQ573" s="27">
        <f>IF($O573&gt;=AQ$1,$S573+$Y573+$Z573,$Y573+$Z573)</f>
        <v>955.0775000000001</v>
      </c>
      <c r="AR573" s="27">
        <f>IF($O573&gt;=AR$1,$S573+$Y573+$Z573,$Y573+$Z573)</f>
        <v>955.0775000000001</v>
      </c>
      <c r="AS573" s="27">
        <f>IF($O573&gt;=AS$1,$S573+$Y573+$Z573,$Y573+$Z573)</f>
        <v>955.0775000000001</v>
      </c>
      <c r="AT573" s="27">
        <f>IF($O573&gt;=AT$1,$S573+$Y573+$Z573,$Y573+$Z573)</f>
        <v>955.0775000000001</v>
      </c>
      <c r="AU573" s="27">
        <f>IF($O573&gt;=AU$1,$S573+$Y573+$Z573,$Y573+$Z573)</f>
        <v>955.0775000000001</v>
      </c>
      <c r="AV573" s="27">
        <f>IF($O573&gt;=AV$1,$S573+$Y573+$Z573,$Y573+$Z573)</f>
        <v>955.0775000000001</v>
      </c>
      <c r="AW573" s="27">
        <f>IF($O573&gt;=AW$1,$S573+$Y573+$Z573,$Y573+$Z573)</f>
        <v>955.0775000000001</v>
      </c>
      <c r="AX573" s="27">
        <f>IF($O573&gt;=AX$1,$S573+$Y573+$Z573,$Y573+$Z573)</f>
        <v>955.0775000000001</v>
      </c>
      <c r="AY573" s="27">
        <f>IF($O573&gt;=AY$1,$S573+$Y573+$Z573,$Y573+$Z573)</f>
        <v>955.0775000000001</v>
      </c>
      <c r="AZ573" s="27">
        <f>IF($O573&gt;=AZ$1,$S573+$Y573+$Z573,$Y573+$Z573)</f>
        <v>955.0775000000001</v>
      </c>
      <c r="BA573" s="27">
        <f>IF($O573&gt;=BA$1,$S573+$Y573+$Z573,$Y573+$Z573)</f>
        <v>955.0775000000001</v>
      </c>
      <c r="BB573" s="27">
        <f>IF($O573&gt;=BB$1,$S573+$Y573+$Z573,$Y573+$Z573)</f>
        <v>955.0775000000001</v>
      </c>
      <c r="BC573" s="27">
        <f>IF($O573&gt;=BC$1,$S573+$Y573+$Z573,$Y573+$Z573)</f>
        <v>955.0775000000001</v>
      </c>
      <c r="BD573" s="27">
        <f>IF($O573&gt;=BD$1,$S573+$Y573+$Z573,$Y573+$Z573)</f>
        <v>955.0775000000001</v>
      </c>
      <c r="BE573" s="27">
        <f>IF($O573&gt;=BE$1,$S573+$Y573+$Z573,$Y573+$Z573)</f>
        <v>955.0775000000001</v>
      </c>
      <c r="BF573" s="27">
        <f>IF($O573&gt;=BF$1,$S573+$Y573+$Z573,$Y573+$Z573)</f>
        <v>955.0775000000001</v>
      </c>
      <c r="BG573" s="27">
        <f>IF($O573&gt;=BG$1,$S573+$Y573+$Z573,$Y573+$Z573)</f>
        <v>955.0775000000001</v>
      </c>
      <c r="BH573" s="27">
        <f>IF($O573&gt;=BH$1,$S573+$Y573+$Z573,$Y573+$Z573)</f>
        <v>955.0775000000001</v>
      </c>
      <c r="BI573" s="27">
        <f>IF($O573&gt;=BI$1,$S573+$Y573+$Z573,$Y573+$Z573)</f>
        <v>955.0775000000001</v>
      </c>
      <c r="BJ573" s="27">
        <f>IF($O573&gt;=BJ$1,$S573+$Y573+$Z573,$Y573+$Z573)</f>
        <v>955.0775000000001</v>
      </c>
      <c r="BK573" s="27">
        <f>IF($O573&gt;=BK$1,$S573+$Y573+$Z573,$Y573+$Z573)</f>
        <v>955.0775000000001</v>
      </c>
      <c r="BL573" s="27">
        <f>IF($O573&gt;=BL$1,$S573+$Y573+$Z573,$Y573+$Z573)</f>
        <v>955.0775000000001</v>
      </c>
      <c r="BM573" s="27">
        <f>IF($O573&gt;=BM$1,$S573+$Y573+$Z573,$Y573+$Z573)</f>
        <v>955.0775000000001</v>
      </c>
      <c r="BN573" s="27">
        <f>IF($O573&gt;=BN$1,$S573+$Y573+$Z573,$Y573+$Z573)</f>
        <v>955.0775000000001</v>
      </c>
      <c r="BO573" s="27">
        <f>IF($O573&gt;=BO$1,$S573+$Y573+$Z573,$Y573+$Z573)</f>
        <v>955.0775000000001</v>
      </c>
      <c r="BP573" s="27">
        <f>IF($O573&gt;=BP$1,$S573+$Y573+$Z573,$Y573+$Z573)</f>
        <v>955.0775000000001</v>
      </c>
      <c r="BQ573" s="27">
        <f>IF($O573&gt;=BQ$1,$S573+$Y573+$Z573,$Y573+$Z573)</f>
        <v>955.0775000000001</v>
      </c>
      <c r="BR573" s="27">
        <f>IF($O573&gt;=BR$1,$S573+$Y573+$Z573,$Y573+$Z573)</f>
        <v>955.0775000000001</v>
      </c>
      <c r="BS573" s="27">
        <f>IF($O573&gt;=BS$1,$S573+$Y573+$Z573,$Y573+$Z573)</f>
        <v>955.0775000000001</v>
      </c>
      <c r="BT573" s="27">
        <f>IF($O573&gt;=BT$1,$S573+$Y573+$Z573,$Y573+$Z573)</f>
        <v>955.0775000000001</v>
      </c>
      <c r="BU573" s="27">
        <f>IF($O573&gt;=BU$1,$S573+$Y573+$Z573,$Y573+$Z573)</f>
        <v>955.0775000000001</v>
      </c>
      <c r="BV573" s="27">
        <f>IF($O573&gt;=BV$1,$S573+$Y573+$Z573,$Y573+$Z573)</f>
        <v>955.0775000000001</v>
      </c>
      <c r="BW573" s="27">
        <f>IF($O573&gt;=BW$1,$S573+$Y573+$Z573,$Y573+$Z573)</f>
        <v>955.0775000000001</v>
      </c>
      <c r="BX573" s="27">
        <f>IF($O573&gt;=BX$1,$S573+$Y573+$Z573,$Y573+$Z573)</f>
        <v>955.0775000000001</v>
      </c>
      <c r="BY573" s="27">
        <f>IF($O573&gt;=BY$1,$S573+$Y573+$Z573,$Y573+$Z573)</f>
        <v>955.0775000000001</v>
      </c>
      <c r="BZ573" s="27">
        <f>IF($O573&gt;=BZ$1,$S573+$Y573+$Z573,$Y573+$Z573)</f>
        <v>955.0775000000001</v>
      </c>
      <c r="CA573" s="27">
        <f>IF($O573&gt;=CA$1,$S573+$Y573+$Z573,$Y573+$Z573)</f>
        <v>955.0775000000001</v>
      </c>
      <c r="CB573" s="27">
        <f>IF($O573&gt;=CB$1,$S573+$Y573+$Z573,$Y573+$Z573)</f>
        <v>955.0775000000001</v>
      </c>
      <c r="CC573" s="27">
        <f>IF($O573&gt;=CC$1,$S573+$Y573+$Z573,$Y573+$Z573)</f>
        <v>955.0775000000001</v>
      </c>
      <c r="CD573" s="27">
        <f>IF($O573&gt;=CD$1,$S573+$Y573+$Z573,$Y573+$Z573)</f>
        <v>955.0775000000001</v>
      </c>
      <c r="CE573" s="27">
        <f>IF($O573&gt;=CE$1,$S573+$Y573+$Z573,$Y573+$Z573)</f>
        <v>955.0775000000001</v>
      </c>
      <c r="CF573" s="27">
        <f>IF($O573&gt;=CF$1,$S573+$Y573+$Z573,$Y573+$Z573)</f>
        <v>955.0775000000001</v>
      </c>
      <c r="CG573" s="27">
        <f>IF($O573&gt;=CG$1,$S573+$Y573+$Z573,$Y573+$Z573)</f>
        <v>955.0775000000001</v>
      </c>
      <c r="CH573" s="27">
        <f>IF($O573&gt;=CH$1,$S573+$Y573+$Z573,$Y573+$Z573)</f>
        <v>955.0775000000001</v>
      </c>
      <c r="CI573" s="27">
        <f>IF($O573&gt;=CI$1,$S573+$Y573+$Z573,$Y573+$Z573)</f>
        <v>955.0775000000001</v>
      </c>
      <c r="CJ573" s="27">
        <f>IF($O573&gt;=CJ$1,$S573+$Y573+$Z573,$Y573+$Z573)</f>
        <v>955.0775000000001</v>
      </c>
      <c r="CK573" s="27">
        <f>IF($O573&gt;=CK$1,$S573+$Y573+$Z573,$Y573+$Z573)</f>
        <v>955.0775000000001</v>
      </c>
      <c r="CL573" s="27">
        <f>IF($O573&gt;=CL$1,$S573+$Y573+$Z573,$Y573+$Z573)</f>
        <v>955.0775000000001</v>
      </c>
      <c r="CM573" s="27">
        <f>IF($O573&gt;=CM$1,$S573+$Y573+$Z573,$Y573+$Z573)</f>
        <v>955.0775000000001</v>
      </c>
      <c r="CN573" s="27">
        <f>IF($O573&gt;=CN$1,$S573+$Y573,$Y573)</f>
        <v>555.0775000000001</v>
      </c>
      <c r="CO573" s="27">
        <f>IF($O573&gt;=CO$1,$S573+$Y573,$Y573)</f>
        <v>555.0775000000001</v>
      </c>
      <c r="CP573" s="27">
        <f>IF($O573&gt;=CP$1,$S573+$Y573,$Y573)</f>
        <v>555.0775000000001</v>
      </c>
      <c r="CQ573" s="27">
        <f>IF($O573&gt;=CQ$1,$S573+$Y573,$Y573)</f>
        <v>555.0775000000001</v>
      </c>
      <c r="CR573" s="27">
        <f>IF($O573&gt;=CR$1,$S573+$Y573,$Y573)</f>
        <v>555.0775000000001</v>
      </c>
      <c r="CS573" s="27">
        <f>IF($O573&gt;=CS$1,$S573+$Y573,$Y573)</f>
        <v>555.0775000000001</v>
      </c>
      <c r="CT573" s="27">
        <f>IF($O573&gt;=CT$1,$S573+$Y573,$Y573)</f>
        <v>555.0775000000001</v>
      </c>
      <c r="CU573" s="27">
        <f>IF($O573&gt;=CU$1,$S573+$Y573,$Y573)</f>
        <v>555.0775000000001</v>
      </c>
      <c r="CV573" s="27">
        <f>IF($O573&gt;=CV$1,$S573+$Y573,$Y573)</f>
        <v>555.0775000000001</v>
      </c>
      <c r="CW573" s="27">
        <f>IF($O573&gt;=CW$1,$S573+$Y573,$Y573)</f>
        <v>555.0775000000001</v>
      </c>
      <c r="CX573" s="27">
        <f>IF($O573&gt;=CX$1,$S573+$Y573,$Y573)</f>
        <v>555.0775000000001</v>
      </c>
      <c r="CY573" s="27">
        <f>IF($O573&gt;=CY$1,$S573+$Y573,$Y573)</f>
        <v>555.0775000000001</v>
      </c>
      <c r="CZ573" s="27">
        <f>IF($O573&gt;=CZ$1,$S573+$Y573,$Y573)</f>
        <v>555.0775000000001</v>
      </c>
      <c r="DA573" s="27">
        <f>IF($O573&gt;=DA$1,$S573+$Y573,$Y573)</f>
        <v>555.0775000000001</v>
      </c>
      <c r="DB573" s="27">
        <f>IF($O573&gt;=DB$1,$S573+$Y573,$Y573)</f>
        <v>555.0775000000001</v>
      </c>
      <c r="DC573" s="27">
        <f>IF($O573&gt;=DC$1,$S573+$Y573,$Y573)</f>
        <v>555.0775000000001</v>
      </c>
      <c r="DD573" s="27">
        <f>IF($O573&gt;=DD$1,$S573+$Y573,$Y573)</f>
        <v>555.0775000000001</v>
      </c>
      <c r="DE573" s="27">
        <f>IF($O573&gt;=DE$1,$S573+$Y573,$Y573)</f>
        <v>555.0775000000001</v>
      </c>
      <c r="DF573" s="27">
        <f>IF($O573&gt;=DF$1,$S573+$Y573,$Y573)</f>
        <v>555.0775000000001</v>
      </c>
      <c r="DG573" s="27">
        <f>IF($O573&gt;=DG$1,$S573+$Y573,$Y573)</f>
        <v>555.0775000000001</v>
      </c>
      <c r="DH573" s="27">
        <f>IF($O573&gt;=DH$1,$S573+$Y573,$Y573)</f>
        <v>555.0775000000001</v>
      </c>
      <c r="DI573" s="27">
        <f>IF($O573&gt;=DI$1,$S573+$Y573,$Y573)</f>
        <v>555.0775000000001</v>
      </c>
      <c r="DJ573" s="27">
        <f>IF($O573&gt;=DJ$1,$S573+$Y573,$Y573)</f>
        <v>555.0775000000001</v>
      </c>
      <c r="DK573" s="27">
        <f>IF($O573&gt;=DK$1,$S573+$Y573,$Y573)</f>
        <v>555.0775000000001</v>
      </c>
      <c r="DL573" s="27">
        <f>IF($O573&gt;=DL$1,$S573+$Y573,$Y573)</f>
        <v>555.0775000000001</v>
      </c>
      <c r="DM573" s="27">
        <f>IF($O573&gt;=DM$1,$S573+$Y573,$Y573)</f>
        <v>555.0775000000001</v>
      </c>
      <c r="DN573" s="27">
        <f>IF($O573&gt;=DN$1,$S573+$Y573,$Y573)</f>
        <v>555.0775000000001</v>
      </c>
      <c r="DO573" s="27">
        <f>IF($O573&gt;=DO$1,$S573+$Y573,$Y573)</f>
        <v>555.0775000000001</v>
      </c>
      <c r="DP573" s="27">
        <f>IF($O573&gt;=DP$1,$S573+$Y573,$Y573)</f>
        <v>555.0775000000001</v>
      </c>
      <c r="DQ573" s="27">
        <f>IF($O573&gt;=DQ$1,$S573+$Y573,$Y573)</f>
        <v>555.0775000000001</v>
      </c>
      <c r="DR573" s="27">
        <f>IF($O573&gt;=DR$1,$S573+$Y573,$Y573)</f>
        <v>555.0775000000001</v>
      </c>
      <c r="DS573" s="27">
        <f>IF($O573&gt;=DS$1,$S573+$Y573,$Y573)</f>
        <v>555.0775000000001</v>
      </c>
      <c r="DT573" s="27">
        <f>IF($O573&gt;=DT$1,$S573+$Y573,$Y573)</f>
        <v>555.0775000000001</v>
      </c>
      <c r="DU573" s="27">
        <f>IF($O573&gt;=DU$1,$S573+$Y573,$Y573)</f>
        <v>555.0775000000001</v>
      </c>
      <c r="DV573" s="27">
        <f>IF($O573&gt;=DV$1,$S573+$Y573,$Y573)</f>
        <v>555.0775000000001</v>
      </c>
      <c r="DW573" s="27">
        <f>IF($O573&gt;=DW$1,$S573+$Y573,$Y573)</f>
        <v>555.0775000000001</v>
      </c>
      <c r="DX573" s="27">
        <f>IF($O573&gt;=DX$1,$S573+$Y573,$Y573)</f>
        <v>555.0775000000001</v>
      </c>
      <c r="DY573" s="27">
        <f>IF($O573&gt;=DY$1,$S573+$Y573,$Y573)</f>
        <v>555.0775000000001</v>
      </c>
      <c r="DZ573" s="27">
        <f>IF($O573&gt;=DZ$1,$S573+$Y573,$Y573)</f>
        <v>555.0775000000001</v>
      </c>
      <c r="EA573" s="27">
        <f>IF($O573&gt;=EA$1,$S573+$Y573,$Y573)</f>
        <v>555.0775000000001</v>
      </c>
      <c r="EB573" s="27">
        <f>IF($O573&gt;=EB$1,$S573+$Y573,$Y573)</f>
        <v>555.0775000000001</v>
      </c>
      <c r="EC573" s="27">
        <f>IF($O573&gt;=EC$1,$S573+$Y573,$Y573)</f>
        <v>555.0775000000001</v>
      </c>
      <c r="ED573" s="27">
        <f>IF($O573&gt;=ED$1,$S573+$Y573,$Y573)</f>
        <v>555.0775000000001</v>
      </c>
      <c r="EE573" s="27">
        <f>IF($O573&gt;=EE$1,$S573+$Y573,$Y573)</f>
        <v>555.0775000000001</v>
      </c>
      <c r="EF573" s="27">
        <f>IF($O573&gt;=EF$1,$S573+$Y573,$Y573)</f>
        <v>555.0775000000001</v>
      </c>
      <c r="EG573" s="27">
        <f>IF($O573&gt;=EG$1,$S573+$Y573,$Y573)</f>
        <v>555.0775000000001</v>
      </c>
      <c r="EH573" s="27">
        <f>IF($O573&gt;=EH$1,$S573+$Y573,$Y573)</f>
        <v>555.0775000000001</v>
      </c>
      <c r="EI573" s="27">
        <f>IF($O573&gt;=EI$1,$S573+$Y573,$Y573)</f>
        <v>555.0775000000001</v>
      </c>
      <c r="EJ573" s="27">
        <f>IF($O573&gt;=EJ$1,$S573+$Y573,$Y573)</f>
        <v>555.0775000000001</v>
      </c>
      <c r="EK573" s="27">
        <f>IF($O573&gt;=EK$1,$S573+$Y573,$Y573)</f>
        <v>555.0775000000001</v>
      </c>
      <c r="EL573" s="27">
        <f>IF($O573&gt;=EL$1,$S573+$Y573,$Y573)</f>
        <v>555.0775000000001</v>
      </c>
      <c r="EM573" s="27">
        <f>IF($O573&gt;=EM$1,$S573+$Y573,$Y573)</f>
        <v>555.0775000000001</v>
      </c>
      <c r="EN573" s="27">
        <f>IF($O573&gt;=EN$1,$S573+$Y573,$Y573)</f>
        <v>555.0775000000001</v>
      </c>
      <c r="EO573" s="27">
        <f>IF($O573&gt;=EO$1,$S573+$Y573,$Y573)</f>
        <v>555.0775000000001</v>
      </c>
      <c r="EP573" s="27">
        <f>IF($O573&gt;=EP$1,$S573+$Y573,$Y573)</f>
        <v>555.0775000000001</v>
      </c>
      <c r="EQ573" s="27">
        <f>IF($O573&gt;=EQ$1,$S573+$Y573,$Y573)</f>
        <v>555.0775000000001</v>
      </c>
      <c r="ER573" s="27">
        <f>IF($O573&gt;=ER$1,$S573+$Y573,$Y573)</f>
        <v>555.0775000000001</v>
      </c>
      <c r="ES573" s="27">
        <f>IF($O573&gt;=ES$1,$S573+$Y573,$Y573)</f>
        <v>555.0775000000001</v>
      </c>
      <c r="ET573" s="27">
        <f>IF($O573&gt;=ET$1,$S573+$Y573,$Y573)</f>
        <v>555.0775000000001</v>
      </c>
      <c r="EU573" s="27">
        <f>IF($O573&gt;=EU$1,$S573+$Y573,$Y573)</f>
        <v>555.0775000000001</v>
      </c>
      <c r="EV573" s="27">
        <f>IF($O573&gt;=EV$1,$S573,0)</f>
        <v>555.0775000000001</v>
      </c>
      <c r="EW573" s="27">
        <f>IF($O573&gt;=EW$1,$S573,0)</f>
        <v>555.0775000000001</v>
      </c>
      <c r="EX573" s="27">
        <f>IF($O573&gt;=EX$1,$S573,0)</f>
        <v>555.0775000000001</v>
      </c>
      <c r="EY573" s="27">
        <f>IF($O573&gt;=EY$1,$S573,0)</f>
        <v>555.0775000000001</v>
      </c>
      <c r="EZ573" s="27">
        <f>IF($O573&gt;=EZ$1,$S573,0)</f>
        <v>555.0775000000001</v>
      </c>
      <c r="FA573" s="27">
        <f>IF($O573&gt;=FA$1,$S573,0)</f>
        <v>555.0775000000001</v>
      </c>
      <c r="FB573" s="27">
        <f>IF($O573&gt;=FB$1,$S573,0)</f>
        <v>555.0775000000001</v>
      </c>
      <c r="FC573" s="27">
        <f>IF($O573&gt;=FC$1,$S573,0)</f>
        <v>555.0775000000001</v>
      </c>
      <c r="FD573" s="27">
        <f>IF($O573&gt;=FD$1,$S573,0)</f>
        <v>555.0775000000001</v>
      </c>
      <c r="FE573" s="27">
        <f>IF($O573&gt;=FE$1,$S573,0)</f>
        <v>555.0775000000001</v>
      </c>
      <c r="FF573" s="27">
        <f>IF($O573&gt;=FF$1,$S573,0)</f>
        <v>555.0775000000001</v>
      </c>
      <c r="FG573" s="27">
        <f>IF($O573&gt;=FG$1,$S573,0)</f>
        <v>555.0775000000001</v>
      </c>
      <c r="FH573" s="27">
        <f>IF($O573&gt;=FH$1,$S573,0)</f>
        <v>555.0775000000001</v>
      </c>
      <c r="FI573" s="27">
        <f>IF($O573&gt;=FI$1,$S573,0)</f>
        <v>555.0775000000001</v>
      </c>
      <c r="FJ573" s="27">
        <f>IF($O573&gt;=FJ$1,$S573,0)</f>
        <v>555.0775000000001</v>
      </c>
      <c r="FK573" s="27">
        <f>IF($O573&gt;=FK$1,$S573,0)</f>
        <v>555.0775000000001</v>
      </c>
      <c r="FL573" s="27">
        <f>IF($O573&gt;=FL$1,$S573,0)</f>
        <v>555.0775000000001</v>
      </c>
      <c r="FM573" s="27">
        <f>IF($O573&gt;=FM$1,$S573,0)</f>
        <v>555.0775000000001</v>
      </c>
      <c r="FN573" s="27">
        <f>IF($O573&gt;=FN$1,$S573,0)</f>
        <v>555.0775000000001</v>
      </c>
      <c r="FO573" s="27">
        <f>IF($O573&gt;=FO$1,$S573,0)</f>
        <v>555.0775000000001</v>
      </c>
      <c r="FP573" s="27">
        <f>IF($O573&gt;=FP$1,$S573,0)</f>
        <v>555.0775000000001</v>
      </c>
      <c r="FQ573" s="27">
        <f>IF($O573&gt;=FQ$1,$S573,0)</f>
        <v>555.0775000000001</v>
      </c>
      <c r="FR573" s="27">
        <f>IF($O573&gt;=FR$1,$S573,0)</f>
        <v>555.0775000000001</v>
      </c>
      <c r="FS573" s="27">
        <f>IF($O573&gt;=FS$1,$S573,0)</f>
        <v>555.0775000000001</v>
      </c>
      <c r="FT573" s="27">
        <f>IF($O573&gt;=FT$1,$S573,0)</f>
        <v>555.0775000000001</v>
      </c>
      <c r="FU573" s="27">
        <f>IF($O573&gt;=FU$1,$S573,0)</f>
        <v>555.0775000000001</v>
      </c>
      <c r="FV573" s="27">
        <f>IF($O573&gt;=FV$1,$S573,0)</f>
        <v>555.0775000000001</v>
      </c>
      <c r="FW573" s="27">
        <f>IF($O573&gt;=FW$1,$S573,0)</f>
        <v>555.0775000000001</v>
      </c>
      <c r="FX573" s="27">
        <f>IF($O573&gt;=FX$1,$S573,0)</f>
        <v>555.0775000000001</v>
      </c>
      <c r="FY573" s="27">
        <f>IF($O573&gt;=FY$1,$S573,0)</f>
        <v>555.0775000000001</v>
      </c>
      <c r="FZ573" s="27">
        <f>IF($O573&gt;=FZ$1,$S573,0)</f>
        <v>555.0775000000001</v>
      </c>
      <c r="GA573" s="27">
        <f>IF($O573&gt;=GA$1,$S573,0)</f>
        <v>555.0775000000001</v>
      </c>
      <c r="GB573" s="27">
        <f>IF($O573&gt;=GB$1,$S573,0)</f>
        <v>555.0775000000001</v>
      </c>
      <c r="GC573" s="27">
        <f>IF($O573&gt;=GC$1,$S573,0)</f>
        <v>555.0775000000001</v>
      </c>
      <c r="GD573" s="27">
        <f>IF($O573&gt;=GD$1,$S573,0)</f>
        <v>555.0775000000001</v>
      </c>
      <c r="GE573" s="27">
        <f>IF($O573&gt;=GE$1,$S573,0)</f>
        <v>555.0775000000001</v>
      </c>
      <c r="GF573" s="27">
        <f>IF($O573&gt;=GF$1,$S573,0)</f>
        <v>555.0775000000001</v>
      </c>
      <c r="GG573" s="27">
        <f>IF($O573&gt;=GG$1,$S573,0)</f>
        <v>555.0775000000001</v>
      </c>
      <c r="GH573" s="27">
        <f>IF($O573&gt;=GH$1,$S573,0)</f>
        <v>555.0775000000001</v>
      </c>
      <c r="GI573" s="27">
        <f>IF($O573&gt;=GI$1,$S573,0)</f>
        <v>555.0775000000001</v>
      </c>
      <c r="GJ573" s="27">
        <f>IF($O573&gt;=GJ$1,$S573,0)</f>
        <v>555.0775000000001</v>
      </c>
      <c r="GK573" s="27">
        <f>IF($O573&gt;=GK$1,$S573,0)</f>
        <v>555.0775000000001</v>
      </c>
      <c r="GL573" s="27">
        <f>IF($O573&gt;=GL$1,$S573,0)</f>
        <v>0</v>
      </c>
      <c r="GM573" s="27">
        <f>IF($O573&gt;=GM$1,$S573,0)</f>
        <v>0</v>
      </c>
      <c r="GN573" s="27">
        <f>IF($O573&gt;=GN$1,$S573,0)</f>
        <v>0</v>
      </c>
      <c r="GO573" s="27">
        <f>IF($O573&gt;=GO$1,$S573,0)</f>
        <v>0</v>
      </c>
      <c r="GP573" s="27">
        <f>IF($O573&gt;=GP$1,$S573,0)</f>
        <v>0</v>
      </c>
      <c r="GQ573" s="27">
        <f>IF($O573&gt;=GQ$1,$S573,0)</f>
        <v>0</v>
      </c>
      <c r="GR573" s="27">
        <f>IF($O573&gt;=GR$1,$S573,0)</f>
        <v>0</v>
      </c>
      <c r="GS573" s="27">
        <f>IF($O573&gt;=GS$1,$S573,0)</f>
        <v>0</v>
      </c>
      <c r="GT573" s="27">
        <f>IF($O573&gt;=GT$1,$S573,0)</f>
        <v>0</v>
      </c>
      <c r="GU573" s="27">
        <f>IF($O573&gt;=GU$1,$S573,0)</f>
        <v>0</v>
      </c>
      <c r="GV573" s="27">
        <f>IF($O573&gt;=GV$1,$S573,0)</f>
        <v>0</v>
      </c>
      <c r="GW573" s="27">
        <f>IF($O573&gt;=GW$1,$S573,0)</f>
        <v>0</v>
      </c>
      <c r="GX573" s="27">
        <f>IF($O573&gt;=GX$1,$S573,0)</f>
        <v>0</v>
      </c>
      <c r="GY573" s="27">
        <f>IF($O573&gt;=GY$1,$S573,0)</f>
        <v>0</v>
      </c>
      <c r="GZ573" s="27">
        <f>IF($O573&gt;=GZ$1,$S573,0)</f>
        <v>0</v>
      </c>
      <c r="HA573" s="27">
        <f>IF($O573&gt;=HA$1,$S573,0)</f>
        <v>0</v>
      </c>
      <c r="HB573" s="27">
        <f>IF($O573&gt;=HB$1,$S573,0)</f>
        <v>0</v>
      </c>
      <c r="HC573" s="27">
        <f>IF($O573&gt;=HC$1,$S573,0)</f>
        <v>0</v>
      </c>
    </row>
    <row r="574" spans="1:211">
      <c r="A574" s="3">
        <v>64971</v>
      </c>
      <c r="B574" s="3" t="s">
        <v>543</v>
      </c>
      <c r="C574" s="3" t="s">
        <v>15</v>
      </c>
      <c r="D574" s="3">
        <v>72</v>
      </c>
      <c r="E574" s="4">
        <v>34919</v>
      </c>
      <c r="F574" s="5">
        <v>22.882191780821916</v>
      </c>
      <c r="G574" s="3" t="s">
        <v>446</v>
      </c>
      <c r="H574" s="4">
        <v>17075</v>
      </c>
      <c r="I574" s="9" t="s">
        <v>811</v>
      </c>
      <c r="J574" s="5">
        <v>3066.67</v>
      </c>
      <c r="K574" s="31">
        <v>332</v>
      </c>
      <c r="L574" s="32">
        <v>23</v>
      </c>
      <c r="M574" s="33">
        <f>VLOOKUP(L574,FIND,3,TRUE)</f>
        <v>1.3</v>
      </c>
      <c r="N574" s="32">
        <f>IF(L574&gt;30,180,VLOOKUP(L574,TEMPO,2,FALSE))</f>
        <v>138</v>
      </c>
      <c r="O574" s="32">
        <f>IF(R574&gt;0,4,N574)</f>
        <v>138</v>
      </c>
      <c r="P574" s="96">
        <f>J574*M574*L574</f>
        <v>91693.433000000005</v>
      </c>
      <c r="Q574" s="96">
        <f>10934.45*2</f>
        <v>21868.9</v>
      </c>
      <c r="R574" s="96">
        <f>IF(P574&lt;=Q574,P574/4,0)</f>
        <v>0</v>
      </c>
      <c r="S574" s="5">
        <f>IF(P574&gt;=Q574,P574/N574,0)</f>
        <v>664.44516666666675</v>
      </c>
      <c r="T574" s="3"/>
      <c r="U574" s="3">
        <f>IF(T574="",1,0)</f>
        <v>1</v>
      </c>
      <c r="V574" s="3">
        <v>87</v>
      </c>
      <c r="W574" s="5">
        <v>0</v>
      </c>
      <c r="X574" s="5">
        <v>402.65</v>
      </c>
      <c r="Y574" s="5">
        <f>X574*W574</f>
        <v>0</v>
      </c>
      <c r="Z574" s="5">
        <v>400</v>
      </c>
      <c r="AA574" s="5">
        <f>S574+Y574+Z574</f>
        <v>1064.4451666666669</v>
      </c>
      <c r="AB574" s="39">
        <f>(J574/12+J574/12*1.3333333333+450/12+J574/30*6/12+J574)*1.3+Y574+Z574+153.9</f>
        <v>5430.9515444333701</v>
      </c>
      <c r="AC574" s="39" t="s">
        <v>15</v>
      </c>
      <c r="AD574" s="39">
        <f>J574*1.3+400+153.9</f>
        <v>4540.5709999999999</v>
      </c>
      <c r="AE574" s="39">
        <f>SUMIFS('CUSTO MENSAL FUNC NOVO'!H:H,'CUSTO MENSAL FUNC NOVO'!A:A,'VALORES MENSAIS'!AC574)</f>
        <v>3052.63</v>
      </c>
      <c r="AF574" s="27">
        <f>IF($R574&gt;0,$R574,$S574)+$Y574+$Z574</f>
        <v>1064.4451666666669</v>
      </c>
      <c r="AG574" s="27">
        <f>IF($R574&gt;0,$R574,$S574)+$Y574+$Z574</f>
        <v>1064.4451666666669</v>
      </c>
      <c r="AH574" s="27">
        <f>IF($R574&gt;0,$R574,$S574)+$Y574+$Z574</f>
        <v>1064.4451666666669</v>
      </c>
      <c r="AI574" s="27">
        <f>IF($R574&gt;0,$R574,$S574)+$Y574+$Z574</f>
        <v>1064.4451666666669</v>
      </c>
      <c r="AJ574" s="27">
        <f>IF($O574&gt;=AJ$1,$S574+$Y574+$Z574,$Y574+$Z574)</f>
        <v>1064.4451666666669</v>
      </c>
      <c r="AK574" s="27">
        <f>IF($O574&gt;=AK$1,$S574+$Y574+$Z574,$Y574+$Z574)</f>
        <v>1064.4451666666669</v>
      </c>
      <c r="AL574" s="27">
        <f>IF($O574&gt;=AL$1,$S574+$Y574+$Z574,$Y574+$Z574)</f>
        <v>1064.4451666666669</v>
      </c>
      <c r="AM574" s="27">
        <f>IF($O574&gt;=AM$1,$S574+$Y574+$Z574,$Y574+$Z574)</f>
        <v>1064.4451666666669</v>
      </c>
      <c r="AN574" s="27">
        <f>IF($O574&gt;=AN$1,$S574+$Y574+$Z574,$Y574+$Z574)</f>
        <v>1064.4451666666669</v>
      </c>
      <c r="AO574" s="27">
        <f>IF($O574&gt;=AO$1,$S574+$Y574+$Z574,$Y574+$Z574)</f>
        <v>1064.4451666666669</v>
      </c>
      <c r="AP574" s="27">
        <f>IF($O574&gt;=AP$1,$S574+$Y574+$Z574,$Y574+$Z574)</f>
        <v>1064.4451666666669</v>
      </c>
      <c r="AQ574" s="27">
        <f>IF($O574&gt;=AQ$1,$S574+$Y574+$Z574,$Y574+$Z574)</f>
        <v>1064.4451666666669</v>
      </c>
      <c r="AR574" s="27">
        <f>IF($O574&gt;=AR$1,$S574+$Y574+$Z574,$Y574+$Z574)</f>
        <v>1064.4451666666669</v>
      </c>
      <c r="AS574" s="27">
        <f>IF($O574&gt;=AS$1,$S574+$Y574+$Z574,$Y574+$Z574)</f>
        <v>1064.4451666666669</v>
      </c>
      <c r="AT574" s="27">
        <f>IF($O574&gt;=AT$1,$S574+$Y574+$Z574,$Y574+$Z574)</f>
        <v>1064.4451666666669</v>
      </c>
      <c r="AU574" s="27">
        <f>IF($O574&gt;=AU$1,$S574+$Y574+$Z574,$Y574+$Z574)</f>
        <v>1064.4451666666669</v>
      </c>
      <c r="AV574" s="27">
        <f>IF($O574&gt;=AV$1,$S574+$Y574+$Z574,$Y574+$Z574)</f>
        <v>1064.4451666666669</v>
      </c>
      <c r="AW574" s="27">
        <f>IF($O574&gt;=AW$1,$S574+$Y574+$Z574,$Y574+$Z574)</f>
        <v>1064.4451666666669</v>
      </c>
      <c r="AX574" s="27">
        <f>IF($O574&gt;=AX$1,$S574+$Y574+$Z574,$Y574+$Z574)</f>
        <v>1064.4451666666669</v>
      </c>
      <c r="AY574" s="27">
        <f>IF($O574&gt;=AY$1,$S574+$Y574+$Z574,$Y574+$Z574)</f>
        <v>1064.4451666666669</v>
      </c>
      <c r="AZ574" s="27">
        <f>IF($O574&gt;=AZ$1,$S574+$Y574+$Z574,$Y574+$Z574)</f>
        <v>1064.4451666666669</v>
      </c>
      <c r="BA574" s="27">
        <f>IF($O574&gt;=BA$1,$S574+$Y574+$Z574,$Y574+$Z574)</f>
        <v>1064.4451666666669</v>
      </c>
      <c r="BB574" s="27">
        <f>IF($O574&gt;=BB$1,$S574+$Y574+$Z574,$Y574+$Z574)</f>
        <v>1064.4451666666669</v>
      </c>
      <c r="BC574" s="27">
        <f>IF($O574&gt;=BC$1,$S574+$Y574+$Z574,$Y574+$Z574)</f>
        <v>1064.4451666666669</v>
      </c>
      <c r="BD574" s="27">
        <f>IF($O574&gt;=BD$1,$S574+$Y574+$Z574,$Y574+$Z574)</f>
        <v>1064.4451666666669</v>
      </c>
      <c r="BE574" s="27">
        <f>IF($O574&gt;=BE$1,$S574+$Y574+$Z574,$Y574+$Z574)</f>
        <v>1064.4451666666669</v>
      </c>
      <c r="BF574" s="27">
        <f>IF($O574&gt;=BF$1,$S574+$Y574+$Z574,$Y574+$Z574)</f>
        <v>1064.4451666666669</v>
      </c>
      <c r="BG574" s="27">
        <f>IF($O574&gt;=BG$1,$S574+$Y574+$Z574,$Y574+$Z574)</f>
        <v>1064.4451666666669</v>
      </c>
      <c r="BH574" s="27">
        <f>IF($O574&gt;=BH$1,$S574+$Y574+$Z574,$Y574+$Z574)</f>
        <v>1064.4451666666669</v>
      </c>
      <c r="BI574" s="27">
        <f>IF($O574&gt;=BI$1,$S574+$Y574+$Z574,$Y574+$Z574)</f>
        <v>1064.4451666666669</v>
      </c>
      <c r="BJ574" s="27">
        <f>IF($O574&gt;=BJ$1,$S574+$Y574+$Z574,$Y574+$Z574)</f>
        <v>1064.4451666666669</v>
      </c>
      <c r="BK574" s="27">
        <f>IF($O574&gt;=BK$1,$S574+$Y574+$Z574,$Y574+$Z574)</f>
        <v>1064.4451666666669</v>
      </c>
      <c r="BL574" s="27">
        <f>IF($O574&gt;=BL$1,$S574+$Y574+$Z574,$Y574+$Z574)</f>
        <v>1064.4451666666669</v>
      </c>
      <c r="BM574" s="27">
        <f>IF($O574&gt;=BM$1,$S574+$Y574+$Z574,$Y574+$Z574)</f>
        <v>1064.4451666666669</v>
      </c>
      <c r="BN574" s="27">
        <f>IF($O574&gt;=BN$1,$S574+$Y574+$Z574,$Y574+$Z574)</f>
        <v>1064.4451666666669</v>
      </c>
      <c r="BO574" s="27">
        <f>IF($O574&gt;=BO$1,$S574+$Y574+$Z574,$Y574+$Z574)</f>
        <v>1064.4451666666669</v>
      </c>
      <c r="BP574" s="27">
        <f>IF($O574&gt;=BP$1,$S574+$Y574+$Z574,$Y574+$Z574)</f>
        <v>1064.4451666666669</v>
      </c>
      <c r="BQ574" s="27">
        <f>IF($O574&gt;=BQ$1,$S574+$Y574+$Z574,$Y574+$Z574)</f>
        <v>1064.4451666666669</v>
      </c>
      <c r="BR574" s="27">
        <f>IF($O574&gt;=BR$1,$S574+$Y574+$Z574,$Y574+$Z574)</f>
        <v>1064.4451666666669</v>
      </c>
      <c r="BS574" s="27">
        <f>IF($O574&gt;=BS$1,$S574+$Y574+$Z574,$Y574+$Z574)</f>
        <v>1064.4451666666669</v>
      </c>
      <c r="BT574" s="27">
        <f>IF($O574&gt;=BT$1,$S574+$Y574+$Z574,$Y574+$Z574)</f>
        <v>1064.4451666666669</v>
      </c>
      <c r="BU574" s="27">
        <f>IF($O574&gt;=BU$1,$S574+$Y574+$Z574,$Y574+$Z574)</f>
        <v>1064.4451666666669</v>
      </c>
      <c r="BV574" s="27">
        <f>IF($O574&gt;=BV$1,$S574+$Y574+$Z574,$Y574+$Z574)</f>
        <v>1064.4451666666669</v>
      </c>
      <c r="BW574" s="27">
        <f>IF($O574&gt;=BW$1,$S574+$Y574+$Z574,$Y574+$Z574)</f>
        <v>1064.4451666666669</v>
      </c>
      <c r="BX574" s="27">
        <f>IF($O574&gt;=BX$1,$S574+$Y574+$Z574,$Y574+$Z574)</f>
        <v>1064.4451666666669</v>
      </c>
      <c r="BY574" s="27">
        <f>IF($O574&gt;=BY$1,$S574+$Y574+$Z574,$Y574+$Z574)</f>
        <v>1064.4451666666669</v>
      </c>
      <c r="BZ574" s="27">
        <f>IF($O574&gt;=BZ$1,$S574+$Y574+$Z574,$Y574+$Z574)</f>
        <v>1064.4451666666669</v>
      </c>
      <c r="CA574" s="27">
        <f>IF($O574&gt;=CA$1,$S574+$Y574+$Z574,$Y574+$Z574)</f>
        <v>1064.4451666666669</v>
      </c>
      <c r="CB574" s="27">
        <f>IF($O574&gt;=CB$1,$S574+$Y574+$Z574,$Y574+$Z574)</f>
        <v>1064.4451666666669</v>
      </c>
      <c r="CC574" s="27">
        <f>IF($O574&gt;=CC$1,$S574+$Y574+$Z574,$Y574+$Z574)</f>
        <v>1064.4451666666669</v>
      </c>
      <c r="CD574" s="27">
        <f>IF($O574&gt;=CD$1,$S574+$Y574+$Z574,$Y574+$Z574)</f>
        <v>1064.4451666666669</v>
      </c>
      <c r="CE574" s="27">
        <f>IF($O574&gt;=CE$1,$S574+$Y574+$Z574,$Y574+$Z574)</f>
        <v>1064.4451666666669</v>
      </c>
      <c r="CF574" s="27">
        <f>IF($O574&gt;=CF$1,$S574+$Y574+$Z574,$Y574+$Z574)</f>
        <v>1064.4451666666669</v>
      </c>
      <c r="CG574" s="27">
        <f>IF($O574&gt;=CG$1,$S574+$Y574+$Z574,$Y574+$Z574)</f>
        <v>1064.4451666666669</v>
      </c>
      <c r="CH574" s="27">
        <f>IF($O574&gt;=CH$1,$S574+$Y574+$Z574,$Y574+$Z574)</f>
        <v>1064.4451666666669</v>
      </c>
      <c r="CI574" s="27">
        <f>IF($O574&gt;=CI$1,$S574+$Y574+$Z574,$Y574+$Z574)</f>
        <v>1064.4451666666669</v>
      </c>
      <c r="CJ574" s="27">
        <f>IF($O574&gt;=CJ$1,$S574+$Y574+$Z574,$Y574+$Z574)</f>
        <v>1064.4451666666669</v>
      </c>
      <c r="CK574" s="27">
        <f>IF($O574&gt;=CK$1,$S574+$Y574+$Z574,$Y574+$Z574)</f>
        <v>1064.4451666666669</v>
      </c>
      <c r="CL574" s="27">
        <f>IF($O574&gt;=CL$1,$S574+$Y574+$Z574,$Y574+$Z574)</f>
        <v>1064.4451666666669</v>
      </c>
      <c r="CM574" s="27">
        <f>IF($O574&gt;=CM$1,$S574+$Y574+$Z574,$Y574+$Z574)</f>
        <v>1064.4451666666669</v>
      </c>
      <c r="CN574" s="27">
        <f>IF($O574&gt;=CN$1,$S574+$Y574,$Y574)</f>
        <v>664.44516666666675</v>
      </c>
      <c r="CO574" s="27">
        <f>IF($O574&gt;=CO$1,$S574+$Y574,$Y574)</f>
        <v>664.44516666666675</v>
      </c>
      <c r="CP574" s="27">
        <f>IF($O574&gt;=CP$1,$S574+$Y574,$Y574)</f>
        <v>664.44516666666675</v>
      </c>
      <c r="CQ574" s="27">
        <f>IF($O574&gt;=CQ$1,$S574+$Y574,$Y574)</f>
        <v>664.44516666666675</v>
      </c>
      <c r="CR574" s="27">
        <f>IF($O574&gt;=CR$1,$S574+$Y574,$Y574)</f>
        <v>664.44516666666675</v>
      </c>
      <c r="CS574" s="27">
        <f>IF($O574&gt;=CS$1,$S574+$Y574,$Y574)</f>
        <v>664.44516666666675</v>
      </c>
      <c r="CT574" s="27">
        <f>IF($O574&gt;=CT$1,$S574+$Y574,$Y574)</f>
        <v>664.44516666666675</v>
      </c>
      <c r="CU574" s="27">
        <f>IF($O574&gt;=CU$1,$S574+$Y574,$Y574)</f>
        <v>664.44516666666675</v>
      </c>
      <c r="CV574" s="27">
        <f>IF($O574&gt;=CV$1,$S574+$Y574,$Y574)</f>
        <v>664.44516666666675</v>
      </c>
      <c r="CW574" s="27">
        <f>IF($O574&gt;=CW$1,$S574+$Y574,$Y574)</f>
        <v>664.44516666666675</v>
      </c>
      <c r="CX574" s="27">
        <f>IF($O574&gt;=CX$1,$S574+$Y574,$Y574)</f>
        <v>664.44516666666675</v>
      </c>
      <c r="CY574" s="27">
        <f>IF($O574&gt;=CY$1,$S574+$Y574,$Y574)</f>
        <v>664.44516666666675</v>
      </c>
      <c r="CZ574" s="27">
        <f>IF($O574&gt;=CZ$1,$S574+$Y574,$Y574)</f>
        <v>664.44516666666675</v>
      </c>
      <c r="DA574" s="27">
        <f>IF($O574&gt;=DA$1,$S574+$Y574,$Y574)</f>
        <v>664.44516666666675</v>
      </c>
      <c r="DB574" s="27">
        <f>IF($O574&gt;=DB$1,$S574+$Y574,$Y574)</f>
        <v>664.44516666666675</v>
      </c>
      <c r="DC574" s="27">
        <f>IF($O574&gt;=DC$1,$S574+$Y574,$Y574)</f>
        <v>664.44516666666675</v>
      </c>
      <c r="DD574" s="27">
        <f>IF($O574&gt;=DD$1,$S574+$Y574,$Y574)</f>
        <v>664.44516666666675</v>
      </c>
      <c r="DE574" s="27">
        <f>IF($O574&gt;=DE$1,$S574+$Y574,$Y574)</f>
        <v>664.44516666666675</v>
      </c>
      <c r="DF574" s="27">
        <f>IF($O574&gt;=DF$1,$S574+$Y574,$Y574)</f>
        <v>664.44516666666675</v>
      </c>
      <c r="DG574" s="27">
        <f>IF($O574&gt;=DG$1,$S574+$Y574,$Y574)</f>
        <v>664.44516666666675</v>
      </c>
      <c r="DH574" s="27">
        <f>IF($O574&gt;=DH$1,$S574+$Y574,$Y574)</f>
        <v>664.44516666666675</v>
      </c>
      <c r="DI574" s="27">
        <f>IF($O574&gt;=DI$1,$S574+$Y574,$Y574)</f>
        <v>664.44516666666675</v>
      </c>
      <c r="DJ574" s="27">
        <f>IF($O574&gt;=DJ$1,$S574+$Y574,$Y574)</f>
        <v>664.44516666666675</v>
      </c>
      <c r="DK574" s="27">
        <f>IF($O574&gt;=DK$1,$S574+$Y574,$Y574)</f>
        <v>664.44516666666675</v>
      </c>
      <c r="DL574" s="27">
        <f>IF($O574&gt;=DL$1,$S574+$Y574,$Y574)</f>
        <v>664.44516666666675</v>
      </c>
      <c r="DM574" s="27">
        <f>IF($O574&gt;=DM$1,$S574+$Y574,$Y574)</f>
        <v>664.44516666666675</v>
      </c>
      <c r="DN574" s="27">
        <f>IF($O574&gt;=DN$1,$S574+$Y574,$Y574)</f>
        <v>664.44516666666675</v>
      </c>
      <c r="DO574" s="27">
        <f>IF($O574&gt;=DO$1,$S574+$Y574,$Y574)</f>
        <v>664.44516666666675</v>
      </c>
      <c r="DP574" s="27">
        <f>IF($O574&gt;=DP$1,$S574+$Y574,$Y574)</f>
        <v>664.44516666666675</v>
      </c>
      <c r="DQ574" s="27">
        <f>IF($O574&gt;=DQ$1,$S574+$Y574,$Y574)</f>
        <v>664.44516666666675</v>
      </c>
      <c r="DR574" s="27">
        <f>IF($O574&gt;=DR$1,$S574+$Y574,$Y574)</f>
        <v>664.44516666666675</v>
      </c>
      <c r="DS574" s="27">
        <f>IF($O574&gt;=DS$1,$S574+$Y574,$Y574)</f>
        <v>664.44516666666675</v>
      </c>
      <c r="DT574" s="27">
        <f>IF($O574&gt;=DT$1,$S574+$Y574,$Y574)</f>
        <v>664.44516666666675</v>
      </c>
      <c r="DU574" s="27">
        <f>IF($O574&gt;=DU$1,$S574+$Y574,$Y574)</f>
        <v>664.44516666666675</v>
      </c>
      <c r="DV574" s="27">
        <f>IF($O574&gt;=DV$1,$S574+$Y574,$Y574)</f>
        <v>664.44516666666675</v>
      </c>
      <c r="DW574" s="27">
        <f>IF($O574&gt;=DW$1,$S574+$Y574,$Y574)</f>
        <v>664.44516666666675</v>
      </c>
      <c r="DX574" s="27">
        <f>IF($O574&gt;=DX$1,$S574+$Y574,$Y574)</f>
        <v>664.44516666666675</v>
      </c>
      <c r="DY574" s="27">
        <f>IF($O574&gt;=DY$1,$S574+$Y574,$Y574)</f>
        <v>664.44516666666675</v>
      </c>
      <c r="DZ574" s="27">
        <f>IF($O574&gt;=DZ$1,$S574+$Y574,$Y574)</f>
        <v>664.44516666666675</v>
      </c>
      <c r="EA574" s="27">
        <f>IF($O574&gt;=EA$1,$S574+$Y574,$Y574)</f>
        <v>664.44516666666675</v>
      </c>
      <c r="EB574" s="27">
        <f>IF($O574&gt;=EB$1,$S574+$Y574,$Y574)</f>
        <v>664.44516666666675</v>
      </c>
      <c r="EC574" s="27">
        <f>IF($O574&gt;=EC$1,$S574+$Y574,$Y574)</f>
        <v>664.44516666666675</v>
      </c>
      <c r="ED574" s="27">
        <f>IF($O574&gt;=ED$1,$S574+$Y574,$Y574)</f>
        <v>664.44516666666675</v>
      </c>
      <c r="EE574" s="27">
        <f>IF($O574&gt;=EE$1,$S574+$Y574,$Y574)</f>
        <v>664.44516666666675</v>
      </c>
      <c r="EF574" s="27">
        <f>IF($O574&gt;=EF$1,$S574+$Y574,$Y574)</f>
        <v>664.44516666666675</v>
      </c>
      <c r="EG574" s="27">
        <f>IF($O574&gt;=EG$1,$S574+$Y574,$Y574)</f>
        <v>664.44516666666675</v>
      </c>
      <c r="EH574" s="27">
        <f>IF($O574&gt;=EH$1,$S574+$Y574,$Y574)</f>
        <v>664.44516666666675</v>
      </c>
      <c r="EI574" s="27">
        <f>IF($O574&gt;=EI$1,$S574+$Y574,$Y574)</f>
        <v>664.44516666666675</v>
      </c>
      <c r="EJ574" s="27">
        <f>IF($O574&gt;=EJ$1,$S574+$Y574,$Y574)</f>
        <v>664.44516666666675</v>
      </c>
      <c r="EK574" s="27">
        <f>IF($O574&gt;=EK$1,$S574+$Y574,$Y574)</f>
        <v>664.44516666666675</v>
      </c>
      <c r="EL574" s="27">
        <f>IF($O574&gt;=EL$1,$S574+$Y574,$Y574)</f>
        <v>664.44516666666675</v>
      </c>
      <c r="EM574" s="27">
        <f>IF($O574&gt;=EM$1,$S574+$Y574,$Y574)</f>
        <v>664.44516666666675</v>
      </c>
      <c r="EN574" s="27">
        <f>IF($O574&gt;=EN$1,$S574+$Y574,$Y574)</f>
        <v>664.44516666666675</v>
      </c>
      <c r="EO574" s="27">
        <f>IF($O574&gt;=EO$1,$S574+$Y574,$Y574)</f>
        <v>664.44516666666675</v>
      </c>
      <c r="EP574" s="27">
        <f>IF($O574&gt;=EP$1,$S574+$Y574,$Y574)</f>
        <v>664.44516666666675</v>
      </c>
      <c r="EQ574" s="27">
        <f>IF($O574&gt;=EQ$1,$S574+$Y574,$Y574)</f>
        <v>664.44516666666675</v>
      </c>
      <c r="ER574" s="27">
        <f>IF($O574&gt;=ER$1,$S574+$Y574,$Y574)</f>
        <v>664.44516666666675</v>
      </c>
      <c r="ES574" s="27">
        <f>IF($O574&gt;=ES$1,$S574+$Y574,$Y574)</f>
        <v>664.44516666666675</v>
      </c>
      <c r="ET574" s="27">
        <f>IF($O574&gt;=ET$1,$S574+$Y574,$Y574)</f>
        <v>664.44516666666675</v>
      </c>
      <c r="EU574" s="27">
        <f>IF($O574&gt;=EU$1,$S574+$Y574,$Y574)</f>
        <v>664.44516666666675</v>
      </c>
      <c r="EV574" s="27">
        <f>IF($O574&gt;=EV$1,$S574,0)</f>
        <v>664.44516666666675</v>
      </c>
      <c r="EW574" s="27">
        <f>IF($O574&gt;=EW$1,$S574,0)</f>
        <v>664.44516666666675</v>
      </c>
      <c r="EX574" s="27">
        <f>IF($O574&gt;=EX$1,$S574,0)</f>
        <v>664.44516666666675</v>
      </c>
      <c r="EY574" s="27">
        <f>IF($O574&gt;=EY$1,$S574,0)</f>
        <v>664.44516666666675</v>
      </c>
      <c r="EZ574" s="27">
        <f>IF($O574&gt;=EZ$1,$S574,0)</f>
        <v>664.44516666666675</v>
      </c>
      <c r="FA574" s="27">
        <f>IF($O574&gt;=FA$1,$S574,0)</f>
        <v>664.44516666666675</v>
      </c>
      <c r="FB574" s="27">
        <f>IF($O574&gt;=FB$1,$S574,0)</f>
        <v>664.44516666666675</v>
      </c>
      <c r="FC574" s="27">
        <f>IF($O574&gt;=FC$1,$S574,0)</f>
        <v>664.44516666666675</v>
      </c>
      <c r="FD574" s="27">
        <f>IF($O574&gt;=FD$1,$S574,0)</f>
        <v>664.44516666666675</v>
      </c>
      <c r="FE574" s="27">
        <f>IF($O574&gt;=FE$1,$S574,0)</f>
        <v>664.44516666666675</v>
      </c>
      <c r="FF574" s="27">
        <f>IF($O574&gt;=FF$1,$S574,0)</f>
        <v>664.44516666666675</v>
      </c>
      <c r="FG574" s="27">
        <f>IF($O574&gt;=FG$1,$S574,0)</f>
        <v>664.44516666666675</v>
      </c>
      <c r="FH574" s="27">
        <f>IF($O574&gt;=FH$1,$S574,0)</f>
        <v>664.44516666666675</v>
      </c>
      <c r="FI574" s="27">
        <f>IF($O574&gt;=FI$1,$S574,0)</f>
        <v>664.44516666666675</v>
      </c>
      <c r="FJ574" s="27">
        <f>IF($O574&gt;=FJ$1,$S574,0)</f>
        <v>664.44516666666675</v>
      </c>
      <c r="FK574" s="27">
        <f>IF($O574&gt;=FK$1,$S574,0)</f>
        <v>664.44516666666675</v>
      </c>
      <c r="FL574" s="27">
        <f>IF($O574&gt;=FL$1,$S574,0)</f>
        <v>664.44516666666675</v>
      </c>
      <c r="FM574" s="27">
        <f>IF($O574&gt;=FM$1,$S574,0)</f>
        <v>664.44516666666675</v>
      </c>
      <c r="FN574" s="27">
        <f>IF($O574&gt;=FN$1,$S574,0)</f>
        <v>0</v>
      </c>
      <c r="FO574" s="27">
        <f>IF($O574&gt;=FO$1,$S574,0)</f>
        <v>0</v>
      </c>
      <c r="FP574" s="27">
        <f>IF($O574&gt;=FP$1,$S574,0)</f>
        <v>0</v>
      </c>
      <c r="FQ574" s="27">
        <f>IF($O574&gt;=FQ$1,$S574,0)</f>
        <v>0</v>
      </c>
      <c r="FR574" s="27">
        <f>IF($O574&gt;=FR$1,$S574,0)</f>
        <v>0</v>
      </c>
      <c r="FS574" s="27">
        <f>IF($O574&gt;=FS$1,$S574,0)</f>
        <v>0</v>
      </c>
      <c r="FT574" s="27">
        <f>IF($O574&gt;=FT$1,$S574,0)</f>
        <v>0</v>
      </c>
      <c r="FU574" s="27">
        <f>IF($O574&gt;=FU$1,$S574,0)</f>
        <v>0</v>
      </c>
      <c r="FV574" s="27">
        <f>IF($O574&gt;=FV$1,$S574,0)</f>
        <v>0</v>
      </c>
      <c r="FW574" s="27">
        <f>IF($O574&gt;=FW$1,$S574,0)</f>
        <v>0</v>
      </c>
      <c r="FX574" s="27">
        <f>IF($O574&gt;=FX$1,$S574,0)</f>
        <v>0</v>
      </c>
      <c r="FY574" s="27">
        <f>IF($O574&gt;=FY$1,$S574,0)</f>
        <v>0</v>
      </c>
      <c r="FZ574" s="27">
        <f>IF($O574&gt;=FZ$1,$S574,0)</f>
        <v>0</v>
      </c>
      <c r="GA574" s="27">
        <f>IF($O574&gt;=GA$1,$S574,0)</f>
        <v>0</v>
      </c>
      <c r="GB574" s="27">
        <f>IF($O574&gt;=GB$1,$S574,0)</f>
        <v>0</v>
      </c>
      <c r="GC574" s="27">
        <f>IF($O574&gt;=GC$1,$S574,0)</f>
        <v>0</v>
      </c>
      <c r="GD574" s="27">
        <f>IF($O574&gt;=GD$1,$S574,0)</f>
        <v>0</v>
      </c>
      <c r="GE574" s="27">
        <f>IF($O574&gt;=GE$1,$S574,0)</f>
        <v>0</v>
      </c>
      <c r="GF574" s="27">
        <f>IF($O574&gt;=GF$1,$S574,0)</f>
        <v>0</v>
      </c>
      <c r="GG574" s="27">
        <f>IF($O574&gt;=GG$1,$S574,0)</f>
        <v>0</v>
      </c>
      <c r="GH574" s="27">
        <f>IF($O574&gt;=GH$1,$S574,0)</f>
        <v>0</v>
      </c>
      <c r="GI574" s="27">
        <f>IF($O574&gt;=GI$1,$S574,0)</f>
        <v>0</v>
      </c>
      <c r="GJ574" s="27">
        <f>IF($O574&gt;=GJ$1,$S574,0)</f>
        <v>0</v>
      </c>
      <c r="GK574" s="27">
        <f>IF($O574&gt;=GK$1,$S574,0)</f>
        <v>0</v>
      </c>
      <c r="GL574" s="27">
        <f>IF($O574&gt;=GL$1,$S574,0)</f>
        <v>0</v>
      </c>
      <c r="GM574" s="27">
        <f>IF($O574&gt;=GM$1,$S574,0)</f>
        <v>0</v>
      </c>
      <c r="GN574" s="27">
        <f>IF($O574&gt;=GN$1,$S574,0)</f>
        <v>0</v>
      </c>
      <c r="GO574" s="27">
        <f>IF($O574&gt;=GO$1,$S574,0)</f>
        <v>0</v>
      </c>
      <c r="GP574" s="27">
        <f>IF($O574&gt;=GP$1,$S574,0)</f>
        <v>0</v>
      </c>
      <c r="GQ574" s="27">
        <f>IF($O574&gt;=GQ$1,$S574,0)</f>
        <v>0</v>
      </c>
      <c r="GR574" s="27">
        <f>IF($O574&gt;=GR$1,$S574,0)</f>
        <v>0</v>
      </c>
      <c r="GS574" s="27">
        <f>IF($O574&gt;=GS$1,$S574,0)</f>
        <v>0</v>
      </c>
      <c r="GT574" s="27">
        <f>IF($O574&gt;=GT$1,$S574,0)</f>
        <v>0</v>
      </c>
      <c r="GU574" s="27">
        <f>IF($O574&gt;=GU$1,$S574,0)</f>
        <v>0</v>
      </c>
      <c r="GV574" s="27">
        <f>IF($O574&gt;=GV$1,$S574,0)</f>
        <v>0</v>
      </c>
      <c r="GW574" s="27">
        <f>IF($O574&gt;=GW$1,$S574,0)</f>
        <v>0</v>
      </c>
      <c r="GX574" s="27">
        <f>IF($O574&gt;=GX$1,$S574,0)</f>
        <v>0</v>
      </c>
      <c r="GY574" s="27">
        <f>IF($O574&gt;=GY$1,$S574,0)</f>
        <v>0</v>
      </c>
      <c r="GZ574" s="27">
        <f>IF($O574&gt;=GZ$1,$S574,0)</f>
        <v>0</v>
      </c>
      <c r="HA574" s="27">
        <f>IF($O574&gt;=HA$1,$S574,0)</f>
        <v>0</v>
      </c>
      <c r="HB574" s="27">
        <f>IF($O574&gt;=HB$1,$S574,0)</f>
        <v>0</v>
      </c>
      <c r="HC574" s="27">
        <f>IF($O574&gt;=HC$1,$S574,0)</f>
        <v>0</v>
      </c>
    </row>
    <row r="575" spans="1:211">
      <c r="A575" s="3">
        <v>77399</v>
      </c>
      <c r="B575" s="3" t="s">
        <v>524</v>
      </c>
      <c r="C575" s="3" t="s">
        <v>525</v>
      </c>
      <c r="D575" s="3">
        <v>65</v>
      </c>
      <c r="E575" s="4">
        <v>35982</v>
      </c>
      <c r="F575" s="5">
        <v>19.969863013698632</v>
      </c>
      <c r="G575" s="3" t="s">
        <v>446</v>
      </c>
      <c r="H575" s="4">
        <v>19401</v>
      </c>
      <c r="I575" s="9" t="s">
        <v>811</v>
      </c>
      <c r="J575" s="5">
        <v>2816.98</v>
      </c>
      <c r="K575" s="31">
        <v>332</v>
      </c>
      <c r="L575" s="32">
        <v>20</v>
      </c>
      <c r="M575" s="33">
        <f>VLOOKUP(L575,FIND,3,TRUE)</f>
        <v>1.3</v>
      </c>
      <c r="N575" s="32">
        <f>IF(L575&gt;30,180,VLOOKUP(L575,TEMPO,2,FALSE))</f>
        <v>120</v>
      </c>
      <c r="O575" s="32">
        <f>IF(R575&gt;0,4,N575)</f>
        <v>120</v>
      </c>
      <c r="P575" s="96">
        <f>J575*M575*L575</f>
        <v>73241.48</v>
      </c>
      <c r="Q575" s="96">
        <f>10934.45*2</f>
        <v>21868.9</v>
      </c>
      <c r="R575" s="96">
        <f>IF(P575&lt;=Q575,P575/4,0)</f>
        <v>0</v>
      </c>
      <c r="S575" s="5">
        <f>IF(P575&gt;=Q575,P575/N575,0)</f>
        <v>610.3456666666666</v>
      </c>
      <c r="T575" s="3"/>
      <c r="U575" s="3">
        <f>IF(T575="",1,0)</f>
        <v>1</v>
      </c>
      <c r="V575" s="3">
        <v>68</v>
      </c>
      <c r="W575" s="5">
        <v>0</v>
      </c>
      <c r="X575" s="5">
        <v>402.65</v>
      </c>
      <c r="Y575" s="5">
        <f>X575*W575</f>
        <v>0</v>
      </c>
      <c r="Z575" s="5">
        <v>400</v>
      </c>
      <c r="AA575" s="5">
        <f>S575+Y575+Z575</f>
        <v>1010.3456666666666</v>
      </c>
      <c r="AB575" s="39">
        <f>(J575/12+J575/12*1.3333333333+450/12+J575/30*6/12+J575)*1.3+Y575+Z575+153.9</f>
        <v>5037.8285111009382</v>
      </c>
      <c r="AC575" s="39" t="s">
        <v>525</v>
      </c>
      <c r="AD575" s="39">
        <f>J575*1.3+400+153.9</f>
        <v>4215.9740000000002</v>
      </c>
      <c r="AE575" s="39">
        <f>SUMIFS('CUSTO MENSAL FUNC NOVO'!H:H,'CUSTO MENSAL FUNC NOVO'!A:A,'VALORES MENSAIS'!AC575)</f>
        <v>3407.2349000000004</v>
      </c>
      <c r="AF575" s="27">
        <f>IF($R575&gt;0,$R575,$S575)+$Y575+$Z575</f>
        <v>1010.3456666666666</v>
      </c>
      <c r="AG575" s="27">
        <f>IF($R575&gt;0,$R575,$S575)+$Y575+$Z575</f>
        <v>1010.3456666666666</v>
      </c>
      <c r="AH575" s="27">
        <f>IF($R575&gt;0,$R575,$S575)+$Y575+$Z575</f>
        <v>1010.3456666666666</v>
      </c>
      <c r="AI575" s="27">
        <f>IF($R575&gt;0,$R575,$S575)+$Y575+$Z575</f>
        <v>1010.3456666666666</v>
      </c>
      <c r="AJ575" s="27">
        <f>IF($O575&gt;=AJ$1,$S575+$Y575+$Z575,$Y575+$Z575)</f>
        <v>1010.3456666666666</v>
      </c>
      <c r="AK575" s="27">
        <f>IF($O575&gt;=AK$1,$S575+$Y575+$Z575,$Y575+$Z575)</f>
        <v>1010.3456666666666</v>
      </c>
      <c r="AL575" s="27">
        <f>IF($O575&gt;=AL$1,$S575+$Y575+$Z575,$Y575+$Z575)</f>
        <v>1010.3456666666666</v>
      </c>
      <c r="AM575" s="27">
        <f>IF($O575&gt;=AM$1,$S575+$Y575+$Z575,$Y575+$Z575)</f>
        <v>1010.3456666666666</v>
      </c>
      <c r="AN575" s="27">
        <f>IF($O575&gt;=AN$1,$S575+$Y575+$Z575,$Y575+$Z575)</f>
        <v>1010.3456666666666</v>
      </c>
      <c r="AO575" s="27">
        <f>IF($O575&gt;=AO$1,$S575+$Y575+$Z575,$Y575+$Z575)</f>
        <v>1010.3456666666666</v>
      </c>
      <c r="AP575" s="27">
        <f>IF($O575&gt;=AP$1,$S575+$Y575+$Z575,$Y575+$Z575)</f>
        <v>1010.3456666666666</v>
      </c>
      <c r="AQ575" s="27">
        <f>IF($O575&gt;=AQ$1,$S575+$Y575+$Z575,$Y575+$Z575)</f>
        <v>1010.3456666666666</v>
      </c>
      <c r="AR575" s="27">
        <f>IF($O575&gt;=AR$1,$S575+$Y575+$Z575,$Y575+$Z575)</f>
        <v>1010.3456666666666</v>
      </c>
      <c r="AS575" s="27">
        <f>IF($O575&gt;=AS$1,$S575+$Y575+$Z575,$Y575+$Z575)</f>
        <v>1010.3456666666666</v>
      </c>
      <c r="AT575" s="27">
        <f>IF($O575&gt;=AT$1,$S575+$Y575+$Z575,$Y575+$Z575)</f>
        <v>1010.3456666666666</v>
      </c>
      <c r="AU575" s="27">
        <f>IF($O575&gt;=AU$1,$S575+$Y575+$Z575,$Y575+$Z575)</f>
        <v>1010.3456666666666</v>
      </c>
      <c r="AV575" s="27">
        <f>IF($O575&gt;=AV$1,$S575+$Y575+$Z575,$Y575+$Z575)</f>
        <v>1010.3456666666666</v>
      </c>
      <c r="AW575" s="27">
        <f>IF($O575&gt;=AW$1,$S575+$Y575+$Z575,$Y575+$Z575)</f>
        <v>1010.3456666666666</v>
      </c>
      <c r="AX575" s="27">
        <f>IF($O575&gt;=AX$1,$S575+$Y575+$Z575,$Y575+$Z575)</f>
        <v>1010.3456666666666</v>
      </c>
      <c r="AY575" s="27">
        <f>IF($O575&gt;=AY$1,$S575+$Y575+$Z575,$Y575+$Z575)</f>
        <v>1010.3456666666666</v>
      </c>
      <c r="AZ575" s="27">
        <f>IF($O575&gt;=AZ$1,$S575+$Y575+$Z575,$Y575+$Z575)</f>
        <v>1010.3456666666666</v>
      </c>
      <c r="BA575" s="27">
        <f>IF($O575&gt;=BA$1,$S575+$Y575+$Z575,$Y575+$Z575)</f>
        <v>1010.3456666666666</v>
      </c>
      <c r="BB575" s="27">
        <f>IF($O575&gt;=BB$1,$S575+$Y575+$Z575,$Y575+$Z575)</f>
        <v>1010.3456666666666</v>
      </c>
      <c r="BC575" s="27">
        <f>IF($O575&gt;=BC$1,$S575+$Y575+$Z575,$Y575+$Z575)</f>
        <v>1010.3456666666666</v>
      </c>
      <c r="BD575" s="27">
        <f>IF($O575&gt;=BD$1,$S575+$Y575+$Z575,$Y575+$Z575)</f>
        <v>1010.3456666666666</v>
      </c>
      <c r="BE575" s="27">
        <f>IF($O575&gt;=BE$1,$S575+$Y575+$Z575,$Y575+$Z575)</f>
        <v>1010.3456666666666</v>
      </c>
      <c r="BF575" s="27">
        <f>IF($O575&gt;=BF$1,$S575+$Y575+$Z575,$Y575+$Z575)</f>
        <v>1010.3456666666666</v>
      </c>
      <c r="BG575" s="27">
        <f>IF($O575&gt;=BG$1,$S575+$Y575+$Z575,$Y575+$Z575)</f>
        <v>1010.3456666666666</v>
      </c>
      <c r="BH575" s="27">
        <f>IF($O575&gt;=BH$1,$S575+$Y575+$Z575,$Y575+$Z575)</f>
        <v>1010.3456666666666</v>
      </c>
      <c r="BI575" s="27">
        <f>IF($O575&gt;=BI$1,$S575+$Y575+$Z575,$Y575+$Z575)</f>
        <v>1010.3456666666666</v>
      </c>
      <c r="BJ575" s="27">
        <f>IF($O575&gt;=BJ$1,$S575+$Y575+$Z575,$Y575+$Z575)</f>
        <v>1010.3456666666666</v>
      </c>
      <c r="BK575" s="27">
        <f>IF($O575&gt;=BK$1,$S575+$Y575+$Z575,$Y575+$Z575)</f>
        <v>1010.3456666666666</v>
      </c>
      <c r="BL575" s="27">
        <f>IF($O575&gt;=BL$1,$S575+$Y575+$Z575,$Y575+$Z575)</f>
        <v>1010.3456666666666</v>
      </c>
      <c r="BM575" s="27">
        <f>IF($O575&gt;=BM$1,$S575+$Y575+$Z575,$Y575+$Z575)</f>
        <v>1010.3456666666666</v>
      </c>
      <c r="BN575" s="27">
        <f>IF($O575&gt;=BN$1,$S575+$Y575+$Z575,$Y575+$Z575)</f>
        <v>1010.3456666666666</v>
      </c>
      <c r="BO575" s="27">
        <f>IF($O575&gt;=BO$1,$S575+$Y575+$Z575,$Y575+$Z575)</f>
        <v>1010.3456666666666</v>
      </c>
      <c r="BP575" s="27">
        <f>IF($O575&gt;=BP$1,$S575+$Y575+$Z575,$Y575+$Z575)</f>
        <v>1010.3456666666666</v>
      </c>
      <c r="BQ575" s="27">
        <f>IF($O575&gt;=BQ$1,$S575+$Y575+$Z575,$Y575+$Z575)</f>
        <v>1010.3456666666666</v>
      </c>
      <c r="BR575" s="27">
        <f>IF($O575&gt;=BR$1,$S575+$Y575+$Z575,$Y575+$Z575)</f>
        <v>1010.3456666666666</v>
      </c>
      <c r="BS575" s="27">
        <f>IF($O575&gt;=BS$1,$S575+$Y575+$Z575,$Y575+$Z575)</f>
        <v>1010.3456666666666</v>
      </c>
      <c r="BT575" s="27">
        <f>IF($O575&gt;=BT$1,$S575+$Y575+$Z575,$Y575+$Z575)</f>
        <v>1010.3456666666666</v>
      </c>
      <c r="BU575" s="27">
        <f>IF($O575&gt;=BU$1,$S575+$Y575+$Z575,$Y575+$Z575)</f>
        <v>1010.3456666666666</v>
      </c>
      <c r="BV575" s="27">
        <f>IF($O575&gt;=BV$1,$S575+$Y575+$Z575,$Y575+$Z575)</f>
        <v>1010.3456666666666</v>
      </c>
      <c r="BW575" s="27">
        <f>IF($O575&gt;=BW$1,$S575+$Y575+$Z575,$Y575+$Z575)</f>
        <v>1010.3456666666666</v>
      </c>
      <c r="BX575" s="27">
        <f>IF($O575&gt;=BX$1,$S575+$Y575+$Z575,$Y575+$Z575)</f>
        <v>1010.3456666666666</v>
      </c>
      <c r="BY575" s="27">
        <f>IF($O575&gt;=BY$1,$S575+$Y575+$Z575,$Y575+$Z575)</f>
        <v>1010.3456666666666</v>
      </c>
      <c r="BZ575" s="27">
        <f>IF($O575&gt;=BZ$1,$S575+$Y575+$Z575,$Y575+$Z575)</f>
        <v>1010.3456666666666</v>
      </c>
      <c r="CA575" s="27">
        <f>IF($O575&gt;=CA$1,$S575+$Y575+$Z575,$Y575+$Z575)</f>
        <v>1010.3456666666666</v>
      </c>
      <c r="CB575" s="27">
        <f>IF($O575&gt;=CB$1,$S575+$Y575+$Z575,$Y575+$Z575)</f>
        <v>1010.3456666666666</v>
      </c>
      <c r="CC575" s="27">
        <f>IF($O575&gt;=CC$1,$S575+$Y575+$Z575,$Y575+$Z575)</f>
        <v>1010.3456666666666</v>
      </c>
      <c r="CD575" s="27">
        <f>IF($O575&gt;=CD$1,$S575+$Y575+$Z575,$Y575+$Z575)</f>
        <v>1010.3456666666666</v>
      </c>
      <c r="CE575" s="27">
        <f>IF($O575&gt;=CE$1,$S575+$Y575+$Z575,$Y575+$Z575)</f>
        <v>1010.3456666666666</v>
      </c>
      <c r="CF575" s="27">
        <f>IF($O575&gt;=CF$1,$S575+$Y575+$Z575,$Y575+$Z575)</f>
        <v>1010.3456666666666</v>
      </c>
      <c r="CG575" s="27">
        <f>IF($O575&gt;=CG$1,$S575+$Y575+$Z575,$Y575+$Z575)</f>
        <v>1010.3456666666666</v>
      </c>
      <c r="CH575" s="27">
        <f>IF($O575&gt;=CH$1,$S575+$Y575+$Z575,$Y575+$Z575)</f>
        <v>1010.3456666666666</v>
      </c>
      <c r="CI575" s="27">
        <f>IF($O575&gt;=CI$1,$S575+$Y575+$Z575,$Y575+$Z575)</f>
        <v>1010.3456666666666</v>
      </c>
      <c r="CJ575" s="27">
        <f>IF($O575&gt;=CJ$1,$S575+$Y575+$Z575,$Y575+$Z575)</f>
        <v>1010.3456666666666</v>
      </c>
      <c r="CK575" s="27">
        <f>IF($O575&gt;=CK$1,$S575+$Y575+$Z575,$Y575+$Z575)</f>
        <v>1010.3456666666666</v>
      </c>
      <c r="CL575" s="27">
        <f>IF($O575&gt;=CL$1,$S575+$Y575+$Z575,$Y575+$Z575)</f>
        <v>1010.3456666666666</v>
      </c>
      <c r="CM575" s="27">
        <f>IF($O575&gt;=CM$1,$S575+$Y575+$Z575,$Y575+$Z575)</f>
        <v>1010.3456666666666</v>
      </c>
      <c r="CN575" s="27">
        <f>IF($O575&gt;=CN$1,$S575+$Y575,$Y575)</f>
        <v>610.3456666666666</v>
      </c>
      <c r="CO575" s="27">
        <f>IF($O575&gt;=CO$1,$S575+$Y575,$Y575)</f>
        <v>610.3456666666666</v>
      </c>
      <c r="CP575" s="27">
        <f>IF($O575&gt;=CP$1,$S575+$Y575,$Y575)</f>
        <v>610.3456666666666</v>
      </c>
      <c r="CQ575" s="27">
        <f>IF($O575&gt;=CQ$1,$S575+$Y575,$Y575)</f>
        <v>610.3456666666666</v>
      </c>
      <c r="CR575" s="27">
        <f>IF($O575&gt;=CR$1,$S575+$Y575,$Y575)</f>
        <v>610.3456666666666</v>
      </c>
      <c r="CS575" s="27">
        <f>IF($O575&gt;=CS$1,$S575+$Y575,$Y575)</f>
        <v>610.3456666666666</v>
      </c>
      <c r="CT575" s="27">
        <f>IF($O575&gt;=CT$1,$S575+$Y575,$Y575)</f>
        <v>610.3456666666666</v>
      </c>
      <c r="CU575" s="27">
        <f>IF($O575&gt;=CU$1,$S575+$Y575,$Y575)</f>
        <v>610.3456666666666</v>
      </c>
      <c r="CV575" s="27">
        <f>IF($O575&gt;=CV$1,$S575+$Y575,$Y575)</f>
        <v>610.3456666666666</v>
      </c>
      <c r="CW575" s="27">
        <f>IF($O575&gt;=CW$1,$S575+$Y575,$Y575)</f>
        <v>610.3456666666666</v>
      </c>
      <c r="CX575" s="27">
        <f>IF($O575&gt;=CX$1,$S575+$Y575,$Y575)</f>
        <v>610.3456666666666</v>
      </c>
      <c r="CY575" s="27">
        <f>IF($O575&gt;=CY$1,$S575+$Y575,$Y575)</f>
        <v>610.3456666666666</v>
      </c>
      <c r="CZ575" s="27">
        <f>IF($O575&gt;=CZ$1,$S575+$Y575,$Y575)</f>
        <v>610.3456666666666</v>
      </c>
      <c r="DA575" s="27">
        <f>IF($O575&gt;=DA$1,$S575+$Y575,$Y575)</f>
        <v>610.3456666666666</v>
      </c>
      <c r="DB575" s="27">
        <f>IF($O575&gt;=DB$1,$S575+$Y575,$Y575)</f>
        <v>610.3456666666666</v>
      </c>
      <c r="DC575" s="27">
        <f>IF($O575&gt;=DC$1,$S575+$Y575,$Y575)</f>
        <v>610.3456666666666</v>
      </c>
      <c r="DD575" s="27">
        <f>IF($O575&gt;=DD$1,$S575+$Y575,$Y575)</f>
        <v>610.3456666666666</v>
      </c>
      <c r="DE575" s="27">
        <f>IF($O575&gt;=DE$1,$S575+$Y575,$Y575)</f>
        <v>610.3456666666666</v>
      </c>
      <c r="DF575" s="27">
        <f>IF($O575&gt;=DF$1,$S575+$Y575,$Y575)</f>
        <v>610.3456666666666</v>
      </c>
      <c r="DG575" s="27">
        <f>IF($O575&gt;=DG$1,$S575+$Y575,$Y575)</f>
        <v>610.3456666666666</v>
      </c>
      <c r="DH575" s="27">
        <f>IF($O575&gt;=DH$1,$S575+$Y575,$Y575)</f>
        <v>610.3456666666666</v>
      </c>
      <c r="DI575" s="27">
        <f>IF($O575&gt;=DI$1,$S575+$Y575,$Y575)</f>
        <v>610.3456666666666</v>
      </c>
      <c r="DJ575" s="27">
        <f>IF($O575&gt;=DJ$1,$S575+$Y575,$Y575)</f>
        <v>610.3456666666666</v>
      </c>
      <c r="DK575" s="27">
        <f>IF($O575&gt;=DK$1,$S575+$Y575,$Y575)</f>
        <v>610.3456666666666</v>
      </c>
      <c r="DL575" s="27">
        <f>IF($O575&gt;=DL$1,$S575+$Y575,$Y575)</f>
        <v>610.3456666666666</v>
      </c>
      <c r="DM575" s="27">
        <f>IF($O575&gt;=DM$1,$S575+$Y575,$Y575)</f>
        <v>610.3456666666666</v>
      </c>
      <c r="DN575" s="27">
        <f>IF($O575&gt;=DN$1,$S575+$Y575,$Y575)</f>
        <v>610.3456666666666</v>
      </c>
      <c r="DO575" s="27">
        <f>IF($O575&gt;=DO$1,$S575+$Y575,$Y575)</f>
        <v>610.3456666666666</v>
      </c>
      <c r="DP575" s="27">
        <f>IF($O575&gt;=DP$1,$S575+$Y575,$Y575)</f>
        <v>610.3456666666666</v>
      </c>
      <c r="DQ575" s="27">
        <f>IF($O575&gt;=DQ$1,$S575+$Y575,$Y575)</f>
        <v>610.3456666666666</v>
      </c>
      <c r="DR575" s="27">
        <f>IF($O575&gt;=DR$1,$S575+$Y575,$Y575)</f>
        <v>610.3456666666666</v>
      </c>
      <c r="DS575" s="27">
        <f>IF($O575&gt;=DS$1,$S575+$Y575,$Y575)</f>
        <v>610.3456666666666</v>
      </c>
      <c r="DT575" s="27">
        <f>IF($O575&gt;=DT$1,$S575+$Y575,$Y575)</f>
        <v>610.3456666666666</v>
      </c>
      <c r="DU575" s="27">
        <f>IF($O575&gt;=DU$1,$S575+$Y575,$Y575)</f>
        <v>610.3456666666666</v>
      </c>
      <c r="DV575" s="27">
        <f>IF($O575&gt;=DV$1,$S575+$Y575,$Y575)</f>
        <v>610.3456666666666</v>
      </c>
      <c r="DW575" s="27">
        <f>IF($O575&gt;=DW$1,$S575+$Y575,$Y575)</f>
        <v>610.3456666666666</v>
      </c>
      <c r="DX575" s="27">
        <f>IF($O575&gt;=DX$1,$S575+$Y575,$Y575)</f>
        <v>610.3456666666666</v>
      </c>
      <c r="DY575" s="27">
        <f>IF($O575&gt;=DY$1,$S575+$Y575,$Y575)</f>
        <v>610.3456666666666</v>
      </c>
      <c r="DZ575" s="27">
        <f>IF($O575&gt;=DZ$1,$S575+$Y575,$Y575)</f>
        <v>610.3456666666666</v>
      </c>
      <c r="EA575" s="27">
        <f>IF($O575&gt;=EA$1,$S575+$Y575,$Y575)</f>
        <v>610.3456666666666</v>
      </c>
      <c r="EB575" s="27">
        <f>IF($O575&gt;=EB$1,$S575+$Y575,$Y575)</f>
        <v>610.3456666666666</v>
      </c>
      <c r="EC575" s="27">
        <f>IF($O575&gt;=EC$1,$S575+$Y575,$Y575)</f>
        <v>610.3456666666666</v>
      </c>
      <c r="ED575" s="27">
        <f>IF($O575&gt;=ED$1,$S575+$Y575,$Y575)</f>
        <v>610.3456666666666</v>
      </c>
      <c r="EE575" s="27">
        <f>IF($O575&gt;=EE$1,$S575+$Y575,$Y575)</f>
        <v>610.3456666666666</v>
      </c>
      <c r="EF575" s="27">
        <f>IF($O575&gt;=EF$1,$S575+$Y575,$Y575)</f>
        <v>610.3456666666666</v>
      </c>
      <c r="EG575" s="27">
        <f>IF($O575&gt;=EG$1,$S575+$Y575,$Y575)</f>
        <v>610.3456666666666</v>
      </c>
      <c r="EH575" s="27">
        <f>IF($O575&gt;=EH$1,$S575+$Y575,$Y575)</f>
        <v>610.3456666666666</v>
      </c>
      <c r="EI575" s="27">
        <f>IF($O575&gt;=EI$1,$S575+$Y575,$Y575)</f>
        <v>610.3456666666666</v>
      </c>
      <c r="EJ575" s="27">
        <f>IF($O575&gt;=EJ$1,$S575+$Y575,$Y575)</f>
        <v>610.3456666666666</v>
      </c>
      <c r="EK575" s="27">
        <f>IF($O575&gt;=EK$1,$S575+$Y575,$Y575)</f>
        <v>610.3456666666666</v>
      </c>
      <c r="EL575" s="27">
        <f>IF($O575&gt;=EL$1,$S575+$Y575,$Y575)</f>
        <v>610.3456666666666</v>
      </c>
      <c r="EM575" s="27">
        <f>IF($O575&gt;=EM$1,$S575+$Y575,$Y575)</f>
        <v>610.3456666666666</v>
      </c>
      <c r="EN575" s="27">
        <f>IF($O575&gt;=EN$1,$S575+$Y575,$Y575)</f>
        <v>610.3456666666666</v>
      </c>
      <c r="EO575" s="27">
        <f>IF($O575&gt;=EO$1,$S575+$Y575,$Y575)</f>
        <v>610.3456666666666</v>
      </c>
      <c r="EP575" s="27">
        <f>IF($O575&gt;=EP$1,$S575+$Y575,$Y575)</f>
        <v>610.3456666666666</v>
      </c>
      <c r="EQ575" s="27">
        <f>IF($O575&gt;=EQ$1,$S575+$Y575,$Y575)</f>
        <v>610.3456666666666</v>
      </c>
      <c r="ER575" s="27">
        <f>IF($O575&gt;=ER$1,$S575+$Y575,$Y575)</f>
        <v>610.3456666666666</v>
      </c>
      <c r="ES575" s="27">
        <f>IF($O575&gt;=ES$1,$S575+$Y575,$Y575)</f>
        <v>610.3456666666666</v>
      </c>
      <c r="ET575" s="27">
        <f>IF($O575&gt;=ET$1,$S575+$Y575,$Y575)</f>
        <v>610.3456666666666</v>
      </c>
      <c r="EU575" s="27">
        <f>IF($O575&gt;=EU$1,$S575+$Y575,$Y575)</f>
        <v>610.3456666666666</v>
      </c>
      <c r="EV575" s="27">
        <f>IF($O575&gt;=EV$1,$S575,0)</f>
        <v>0</v>
      </c>
      <c r="EW575" s="27">
        <f>IF($O575&gt;=EW$1,$S575,0)</f>
        <v>0</v>
      </c>
      <c r="EX575" s="27">
        <f>IF($O575&gt;=EX$1,$S575,0)</f>
        <v>0</v>
      </c>
      <c r="EY575" s="27">
        <f>IF($O575&gt;=EY$1,$S575,0)</f>
        <v>0</v>
      </c>
      <c r="EZ575" s="27">
        <f>IF($O575&gt;=EZ$1,$S575,0)</f>
        <v>0</v>
      </c>
      <c r="FA575" s="27">
        <f>IF($O575&gt;=FA$1,$S575,0)</f>
        <v>0</v>
      </c>
      <c r="FB575" s="27">
        <f>IF($O575&gt;=FB$1,$S575,0)</f>
        <v>0</v>
      </c>
      <c r="FC575" s="27">
        <f>IF($O575&gt;=FC$1,$S575,0)</f>
        <v>0</v>
      </c>
      <c r="FD575" s="27">
        <f>IF($O575&gt;=FD$1,$S575,0)</f>
        <v>0</v>
      </c>
      <c r="FE575" s="27">
        <f>IF($O575&gt;=FE$1,$S575,0)</f>
        <v>0</v>
      </c>
      <c r="FF575" s="27">
        <f>IF($O575&gt;=FF$1,$S575,0)</f>
        <v>0</v>
      </c>
      <c r="FG575" s="27">
        <f>IF($O575&gt;=FG$1,$S575,0)</f>
        <v>0</v>
      </c>
      <c r="FH575" s="27">
        <f>IF($O575&gt;=FH$1,$S575,0)</f>
        <v>0</v>
      </c>
      <c r="FI575" s="27">
        <f>IF($O575&gt;=FI$1,$S575,0)</f>
        <v>0</v>
      </c>
      <c r="FJ575" s="27">
        <f>IF($O575&gt;=FJ$1,$S575,0)</f>
        <v>0</v>
      </c>
      <c r="FK575" s="27">
        <f>IF($O575&gt;=FK$1,$S575,0)</f>
        <v>0</v>
      </c>
      <c r="FL575" s="27">
        <f>IF($O575&gt;=FL$1,$S575,0)</f>
        <v>0</v>
      </c>
      <c r="FM575" s="27">
        <f>IF($O575&gt;=FM$1,$S575,0)</f>
        <v>0</v>
      </c>
      <c r="FN575" s="27">
        <f>IF($O575&gt;=FN$1,$S575,0)</f>
        <v>0</v>
      </c>
      <c r="FO575" s="27">
        <f>IF($O575&gt;=FO$1,$S575,0)</f>
        <v>0</v>
      </c>
      <c r="FP575" s="27">
        <f>IF($O575&gt;=FP$1,$S575,0)</f>
        <v>0</v>
      </c>
      <c r="FQ575" s="27">
        <f>IF($O575&gt;=FQ$1,$S575,0)</f>
        <v>0</v>
      </c>
      <c r="FR575" s="27">
        <f>IF($O575&gt;=FR$1,$S575,0)</f>
        <v>0</v>
      </c>
      <c r="FS575" s="27">
        <f>IF($O575&gt;=FS$1,$S575,0)</f>
        <v>0</v>
      </c>
      <c r="FT575" s="27">
        <f>IF($O575&gt;=FT$1,$S575,0)</f>
        <v>0</v>
      </c>
      <c r="FU575" s="27">
        <f>IF($O575&gt;=FU$1,$S575,0)</f>
        <v>0</v>
      </c>
      <c r="FV575" s="27">
        <f>IF($O575&gt;=FV$1,$S575,0)</f>
        <v>0</v>
      </c>
      <c r="FW575" s="27">
        <f>IF($O575&gt;=FW$1,$S575,0)</f>
        <v>0</v>
      </c>
      <c r="FX575" s="27">
        <f>IF($O575&gt;=FX$1,$S575,0)</f>
        <v>0</v>
      </c>
      <c r="FY575" s="27">
        <f>IF($O575&gt;=FY$1,$S575,0)</f>
        <v>0</v>
      </c>
      <c r="FZ575" s="27">
        <f>IF($O575&gt;=FZ$1,$S575,0)</f>
        <v>0</v>
      </c>
      <c r="GA575" s="27">
        <f>IF($O575&gt;=GA$1,$S575,0)</f>
        <v>0</v>
      </c>
      <c r="GB575" s="27">
        <f>IF($O575&gt;=GB$1,$S575,0)</f>
        <v>0</v>
      </c>
      <c r="GC575" s="27">
        <f>IF($O575&gt;=GC$1,$S575,0)</f>
        <v>0</v>
      </c>
      <c r="GD575" s="27">
        <f>IF($O575&gt;=GD$1,$S575,0)</f>
        <v>0</v>
      </c>
      <c r="GE575" s="27">
        <f>IF($O575&gt;=GE$1,$S575,0)</f>
        <v>0</v>
      </c>
      <c r="GF575" s="27">
        <f>IF($O575&gt;=GF$1,$S575,0)</f>
        <v>0</v>
      </c>
      <c r="GG575" s="27">
        <f>IF($O575&gt;=GG$1,$S575,0)</f>
        <v>0</v>
      </c>
      <c r="GH575" s="27">
        <f>IF($O575&gt;=GH$1,$S575,0)</f>
        <v>0</v>
      </c>
      <c r="GI575" s="27">
        <f>IF($O575&gt;=GI$1,$S575,0)</f>
        <v>0</v>
      </c>
      <c r="GJ575" s="27">
        <f>IF($O575&gt;=GJ$1,$S575,0)</f>
        <v>0</v>
      </c>
      <c r="GK575" s="27">
        <f>IF($O575&gt;=GK$1,$S575,0)</f>
        <v>0</v>
      </c>
      <c r="GL575" s="27">
        <f>IF($O575&gt;=GL$1,$S575,0)</f>
        <v>0</v>
      </c>
      <c r="GM575" s="27">
        <f>IF($O575&gt;=GM$1,$S575,0)</f>
        <v>0</v>
      </c>
      <c r="GN575" s="27">
        <f>IF($O575&gt;=GN$1,$S575,0)</f>
        <v>0</v>
      </c>
      <c r="GO575" s="27">
        <f>IF($O575&gt;=GO$1,$S575,0)</f>
        <v>0</v>
      </c>
      <c r="GP575" s="27">
        <f>IF($O575&gt;=GP$1,$S575,0)</f>
        <v>0</v>
      </c>
      <c r="GQ575" s="27">
        <f>IF($O575&gt;=GQ$1,$S575,0)</f>
        <v>0</v>
      </c>
      <c r="GR575" s="27">
        <f>IF($O575&gt;=GR$1,$S575,0)</f>
        <v>0</v>
      </c>
      <c r="GS575" s="27">
        <f>IF($O575&gt;=GS$1,$S575,0)</f>
        <v>0</v>
      </c>
      <c r="GT575" s="27">
        <f>IF($O575&gt;=GT$1,$S575,0)</f>
        <v>0</v>
      </c>
      <c r="GU575" s="27">
        <f>IF($O575&gt;=GU$1,$S575,0)</f>
        <v>0</v>
      </c>
      <c r="GV575" s="27">
        <f>IF($O575&gt;=GV$1,$S575,0)</f>
        <v>0</v>
      </c>
      <c r="GW575" s="27">
        <f>IF($O575&gt;=GW$1,$S575,0)</f>
        <v>0</v>
      </c>
      <c r="GX575" s="27">
        <f>IF($O575&gt;=GX$1,$S575,0)</f>
        <v>0</v>
      </c>
      <c r="GY575" s="27">
        <f>IF($O575&gt;=GY$1,$S575,0)</f>
        <v>0</v>
      </c>
      <c r="GZ575" s="27">
        <f>IF($O575&gt;=GZ$1,$S575,0)</f>
        <v>0</v>
      </c>
      <c r="HA575" s="27">
        <f>IF($O575&gt;=HA$1,$S575,0)</f>
        <v>0</v>
      </c>
      <c r="HB575" s="27">
        <f>IF($O575&gt;=HB$1,$S575,0)</f>
        <v>0</v>
      </c>
      <c r="HC575" s="27">
        <f>IF($O575&gt;=HC$1,$S575,0)</f>
        <v>0</v>
      </c>
    </row>
    <row r="576" spans="1:211">
      <c r="A576" s="3">
        <v>67741</v>
      </c>
      <c r="B576" s="3" t="s">
        <v>539</v>
      </c>
      <c r="C576" s="3" t="s">
        <v>15</v>
      </c>
      <c r="D576" s="3">
        <v>55</v>
      </c>
      <c r="E576" s="4">
        <v>35100</v>
      </c>
      <c r="F576" s="5">
        <v>22.386301369863013</v>
      </c>
      <c r="G576" s="3" t="s">
        <v>446</v>
      </c>
      <c r="H576" s="4">
        <v>23150</v>
      </c>
      <c r="I576" s="9" t="s">
        <v>811</v>
      </c>
      <c r="J576" s="5">
        <v>3007.74</v>
      </c>
      <c r="K576" s="31">
        <v>332</v>
      </c>
      <c r="L576" s="32">
        <v>22</v>
      </c>
      <c r="M576" s="33">
        <f>VLOOKUP(L576,FIND,3,TRUE)</f>
        <v>1.3</v>
      </c>
      <c r="N576" s="32">
        <f>IF(L576&gt;30,180,VLOOKUP(L576,TEMPO,2,FALSE))</f>
        <v>132</v>
      </c>
      <c r="O576" s="32">
        <f>IF(R576&gt;0,4,N576)</f>
        <v>132</v>
      </c>
      <c r="P576" s="96">
        <f>J576*M576*L576</f>
        <v>86021.364000000001</v>
      </c>
      <c r="Q576" s="96">
        <f>10934.45*2</f>
        <v>21868.9</v>
      </c>
      <c r="R576" s="96">
        <f>IF(P576&lt;=Q576,P576/4,0)</f>
        <v>0</v>
      </c>
      <c r="S576" s="5">
        <f>IF(P576&gt;=Q576,P576/N576,0)</f>
        <v>651.67700000000002</v>
      </c>
      <c r="T576" s="3"/>
      <c r="U576" s="3">
        <f>IF(T576="",1,0)</f>
        <v>1</v>
      </c>
      <c r="V576" s="3">
        <v>85</v>
      </c>
      <c r="W576" s="5">
        <v>0.3</v>
      </c>
      <c r="X576" s="5">
        <v>245.73</v>
      </c>
      <c r="Y576" s="5">
        <f>X576*W576</f>
        <v>73.718999999999994</v>
      </c>
      <c r="Z576" s="5">
        <v>400</v>
      </c>
      <c r="AA576" s="5">
        <f>S576+Y576+Z576</f>
        <v>1125.396</v>
      </c>
      <c r="AB576" s="39">
        <f>(J576/12+J576/12*1.3333333333+450/12+J576/30*6/12+J576)*1.3+Y576+Z576+153.9</f>
        <v>5411.8885333224716</v>
      </c>
      <c r="AC576" s="39" t="s">
        <v>15</v>
      </c>
      <c r="AD576" s="39">
        <f>J576*1.3+400+153.9</f>
        <v>4463.9619999999995</v>
      </c>
      <c r="AE576" s="39">
        <f>SUMIFS('CUSTO MENSAL FUNC NOVO'!H:H,'CUSTO MENSAL FUNC NOVO'!A:A,'VALORES MENSAIS'!AC576)</f>
        <v>3052.63</v>
      </c>
      <c r="AF576" s="27">
        <f>IF($R576&gt;0,$R576,$S576)+$Y576+$Z576</f>
        <v>1125.396</v>
      </c>
      <c r="AG576" s="27">
        <f>IF($R576&gt;0,$R576,$S576)+$Y576+$Z576</f>
        <v>1125.396</v>
      </c>
      <c r="AH576" s="27">
        <f>IF($R576&gt;0,$R576,$S576)+$Y576+$Z576</f>
        <v>1125.396</v>
      </c>
      <c r="AI576" s="27">
        <f>IF($R576&gt;0,$R576,$S576)+$Y576+$Z576</f>
        <v>1125.396</v>
      </c>
      <c r="AJ576" s="27">
        <f>IF($O576&gt;=AJ$1,$S576+$Y576+$Z576,$Y576+$Z576)</f>
        <v>1125.396</v>
      </c>
      <c r="AK576" s="27">
        <f>IF($O576&gt;=AK$1,$S576+$Y576+$Z576,$Y576+$Z576)</f>
        <v>1125.396</v>
      </c>
      <c r="AL576" s="27">
        <f>IF($O576&gt;=AL$1,$S576+$Y576+$Z576,$Y576+$Z576)</f>
        <v>1125.396</v>
      </c>
      <c r="AM576" s="27">
        <f>IF($O576&gt;=AM$1,$S576+$Y576+$Z576,$Y576+$Z576)</f>
        <v>1125.396</v>
      </c>
      <c r="AN576" s="27">
        <f>IF($O576&gt;=AN$1,$S576+$Y576+$Z576,$Y576+$Z576)</f>
        <v>1125.396</v>
      </c>
      <c r="AO576" s="27">
        <f>IF($O576&gt;=AO$1,$S576+$Y576+$Z576,$Y576+$Z576)</f>
        <v>1125.396</v>
      </c>
      <c r="AP576" s="27">
        <f>IF($O576&gt;=AP$1,$S576+$Y576+$Z576,$Y576+$Z576)</f>
        <v>1125.396</v>
      </c>
      <c r="AQ576" s="27">
        <f>IF($O576&gt;=AQ$1,$S576+$Y576+$Z576,$Y576+$Z576)</f>
        <v>1125.396</v>
      </c>
      <c r="AR576" s="27">
        <f>IF($O576&gt;=AR$1,$S576+$Y576+$Z576,$Y576+$Z576)</f>
        <v>1125.396</v>
      </c>
      <c r="AS576" s="27">
        <f>IF($O576&gt;=AS$1,$S576+$Y576+$Z576,$Y576+$Z576)</f>
        <v>1125.396</v>
      </c>
      <c r="AT576" s="27">
        <f>IF($O576&gt;=AT$1,$S576+$Y576+$Z576,$Y576+$Z576)</f>
        <v>1125.396</v>
      </c>
      <c r="AU576" s="27">
        <f>IF($O576&gt;=AU$1,$S576+$Y576+$Z576,$Y576+$Z576)</f>
        <v>1125.396</v>
      </c>
      <c r="AV576" s="27">
        <f>IF($O576&gt;=AV$1,$S576+$Y576+$Z576,$Y576+$Z576)</f>
        <v>1125.396</v>
      </c>
      <c r="AW576" s="27">
        <f>IF($O576&gt;=AW$1,$S576+$Y576+$Z576,$Y576+$Z576)</f>
        <v>1125.396</v>
      </c>
      <c r="AX576" s="27">
        <f>IF($O576&gt;=AX$1,$S576+$Y576+$Z576,$Y576+$Z576)</f>
        <v>1125.396</v>
      </c>
      <c r="AY576" s="27">
        <f>IF($O576&gt;=AY$1,$S576+$Y576+$Z576,$Y576+$Z576)</f>
        <v>1125.396</v>
      </c>
      <c r="AZ576" s="27">
        <f>IF($O576&gt;=AZ$1,$S576+$Y576+$Z576,$Y576+$Z576)</f>
        <v>1125.396</v>
      </c>
      <c r="BA576" s="27">
        <f>IF($O576&gt;=BA$1,$S576+$Y576+$Z576,$Y576+$Z576)</f>
        <v>1125.396</v>
      </c>
      <c r="BB576" s="27">
        <f>IF($O576&gt;=BB$1,$S576+$Y576+$Z576,$Y576+$Z576)</f>
        <v>1125.396</v>
      </c>
      <c r="BC576" s="27">
        <f>IF($O576&gt;=BC$1,$S576+$Y576+$Z576,$Y576+$Z576)</f>
        <v>1125.396</v>
      </c>
      <c r="BD576" s="27">
        <f>IF($O576&gt;=BD$1,$S576+$Y576+$Z576,$Y576+$Z576)</f>
        <v>1125.396</v>
      </c>
      <c r="BE576" s="27">
        <f>IF($O576&gt;=BE$1,$S576+$Y576+$Z576,$Y576+$Z576)</f>
        <v>1125.396</v>
      </c>
      <c r="BF576" s="27">
        <f>IF($O576&gt;=BF$1,$S576+$Y576+$Z576,$Y576+$Z576)</f>
        <v>1125.396</v>
      </c>
      <c r="BG576" s="27">
        <f>IF($O576&gt;=BG$1,$S576+$Y576+$Z576,$Y576+$Z576)</f>
        <v>1125.396</v>
      </c>
      <c r="BH576" s="27">
        <f>IF($O576&gt;=BH$1,$S576+$Y576+$Z576,$Y576+$Z576)</f>
        <v>1125.396</v>
      </c>
      <c r="BI576" s="27">
        <f>IF($O576&gt;=BI$1,$S576+$Y576+$Z576,$Y576+$Z576)</f>
        <v>1125.396</v>
      </c>
      <c r="BJ576" s="27">
        <f>IF($O576&gt;=BJ$1,$S576+$Y576+$Z576,$Y576+$Z576)</f>
        <v>1125.396</v>
      </c>
      <c r="BK576" s="27">
        <f>IF($O576&gt;=BK$1,$S576+$Y576+$Z576,$Y576+$Z576)</f>
        <v>1125.396</v>
      </c>
      <c r="BL576" s="27">
        <f>IF($O576&gt;=BL$1,$S576+$Y576+$Z576,$Y576+$Z576)</f>
        <v>1125.396</v>
      </c>
      <c r="BM576" s="27">
        <f>IF($O576&gt;=BM$1,$S576+$Y576+$Z576,$Y576+$Z576)</f>
        <v>1125.396</v>
      </c>
      <c r="BN576" s="27">
        <f>IF($O576&gt;=BN$1,$S576+$Y576+$Z576,$Y576+$Z576)</f>
        <v>1125.396</v>
      </c>
      <c r="BO576" s="27">
        <f>IF($O576&gt;=BO$1,$S576+$Y576+$Z576,$Y576+$Z576)</f>
        <v>1125.396</v>
      </c>
      <c r="BP576" s="27">
        <f>IF($O576&gt;=BP$1,$S576+$Y576+$Z576,$Y576+$Z576)</f>
        <v>1125.396</v>
      </c>
      <c r="BQ576" s="27">
        <f>IF($O576&gt;=BQ$1,$S576+$Y576+$Z576,$Y576+$Z576)</f>
        <v>1125.396</v>
      </c>
      <c r="BR576" s="27">
        <f>IF($O576&gt;=BR$1,$S576+$Y576+$Z576,$Y576+$Z576)</f>
        <v>1125.396</v>
      </c>
      <c r="BS576" s="27">
        <f>IF($O576&gt;=BS$1,$S576+$Y576+$Z576,$Y576+$Z576)</f>
        <v>1125.396</v>
      </c>
      <c r="BT576" s="27">
        <f>IF($O576&gt;=BT$1,$S576+$Y576+$Z576,$Y576+$Z576)</f>
        <v>1125.396</v>
      </c>
      <c r="BU576" s="27">
        <f>IF($O576&gt;=BU$1,$S576+$Y576+$Z576,$Y576+$Z576)</f>
        <v>1125.396</v>
      </c>
      <c r="BV576" s="27">
        <f>IF($O576&gt;=BV$1,$S576+$Y576+$Z576,$Y576+$Z576)</f>
        <v>1125.396</v>
      </c>
      <c r="BW576" s="27">
        <f>IF($O576&gt;=BW$1,$S576+$Y576+$Z576,$Y576+$Z576)</f>
        <v>1125.396</v>
      </c>
      <c r="BX576" s="27">
        <f>IF($O576&gt;=BX$1,$S576+$Y576+$Z576,$Y576+$Z576)</f>
        <v>1125.396</v>
      </c>
      <c r="BY576" s="27">
        <f>IF($O576&gt;=BY$1,$S576+$Y576+$Z576,$Y576+$Z576)</f>
        <v>1125.396</v>
      </c>
      <c r="BZ576" s="27">
        <f>IF($O576&gt;=BZ$1,$S576+$Y576+$Z576,$Y576+$Z576)</f>
        <v>1125.396</v>
      </c>
      <c r="CA576" s="27">
        <f>IF($O576&gt;=CA$1,$S576+$Y576+$Z576,$Y576+$Z576)</f>
        <v>1125.396</v>
      </c>
      <c r="CB576" s="27">
        <f>IF($O576&gt;=CB$1,$S576+$Y576+$Z576,$Y576+$Z576)</f>
        <v>1125.396</v>
      </c>
      <c r="CC576" s="27">
        <f>IF($O576&gt;=CC$1,$S576+$Y576+$Z576,$Y576+$Z576)</f>
        <v>1125.396</v>
      </c>
      <c r="CD576" s="27">
        <f>IF($O576&gt;=CD$1,$S576+$Y576+$Z576,$Y576+$Z576)</f>
        <v>1125.396</v>
      </c>
      <c r="CE576" s="27">
        <f>IF($O576&gt;=CE$1,$S576+$Y576+$Z576,$Y576+$Z576)</f>
        <v>1125.396</v>
      </c>
      <c r="CF576" s="27">
        <f>IF($O576&gt;=CF$1,$S576+$Y576+$Z576,$Y576+$Z576)</f>
        <v>1125.396</v>
      </c>
      <c r="CG576" s="27">
        <f>IF($O576&gt;=CG$1,$S576+$Y576+$Z576,$Y576+$Z576)</f>
        <v>1125.396</v>
      </c>
      <c r="CH576" s="27">
        <f>IF($O576&gt;=CH$1,$S576+$Y576+$Z576,$Y576+$Z576)</f>
        <v>1125.396</v>
      </c>
      <c r="CI576" s="27">
        <f>IF($O576&gt;=CI$1,$S576+$Y576+$Z576,$Y576+$Z576)</f>
        <v>1125.396</v>
      </c>
      <c r="CJ576" s="27">
        <f>IF($O576&gt;=CJ$1,$S576+$Y576+$Z576,$Y576+$Z576)</f>
        <v>1125.396</v>
      </c>
      <c r="CK576" s="27">
        <f>IF($O576&gt;=CK$1,$S576+$Y576+$Z576,$Y576+$Z576)</f>
        <v>1125.396</v>
      </c>
      <c r="CL576" s="27">
        <f>IF($O576&gt;=CL$1,$S576+$Y576+$Z576,$Y576+$Z576)</f>
        <v>1125.396</v>
      </c>
      <c r="CM576" s="27">
        <f>IF($O576&gt;=CM$1,$S576+$Y576+$Z576,$Y576+$Z576)</f>
        <v>1125.396</v>
      </c>
      <c r="CN576" s="27">
        <f>IF($O576&gt;=CN$1,$S576+$Y576,$Y576)</f>
        <v>725.39599999999996</v>
      </c>
      <c r="CO576" s="27">
        <f>IF($O576&gt;=CO$1,$S576+$Y576,$Y576)</f>
        <v>725.39599999999996</v>
      </c>
      <c r="CP576" s="27">
        <f>IF($O576&gt;=CP$1,$S576+$Y576,$Y576)</f>
        <v>725.39599999999996</v>
      </c>
      <c r="CQ576" s="27">
        <f>IF($O576&gt;=CQ$1,$S576+$Y576,$Y576)</f>
        <v>725.39599999999996</v>
      </c>
      <c r="CR576" s="27">
        <f>IF($O576&gt;=CR$1,$S576+$Y576,$Y576)</f>
        <v>725.39599999999996</v>
      </c>
      <c r="CS576" s="27">
        <f>IF($O576&gt;=CS$1,$S576+$Y576,$Y576)</f>
        <v>725.39599999999996</v>
      </c>
      <c r="CT576" s="27">
        <f>IF($O576&gt;=CT$1,$S576+$Y576,$Y576)</f>
        <v>725.39599999999996</v>
      </c>
      <c r="CU576" s="27">
        <f>IF($O576&gt;=CU$1,$S576+$Y576,$Y576)</f>
        <v>725.39599999999996</v>
      </c>
      <c r="CV576" s="27">
        <f>IF($O576&gt;=CV$1,$S576+$Y576,$Y576)</f>
        <v>725.39599999999996</v>
      </c>
      <c r="CW576" s="27">
        <f>IF($O576&gt;=CW$1,$S576+$Y576,$Y576)</f>
        <v>725.39599999999996</v>
      </c>
      <c r="CX576" s="27">
        <f>IF($O576&gt;=CX$1,$S576+$Y576,$Y576)</f>
        <v>725.39599999999996</v>
      </c>
      <c r="CY576" s="27">
        <f>IF($O576&gt;=CY$1,$S576+$Y576,$Y576)</f>
        <v>725.39599999999996</v>
      </c>
      <c r="CZ576" s="27">
        <f>IF($O576&gt;=CZ$1,$S576+$Y576,$Y576)</f>
        <v>725.39599999999996</v>
      </c>
      <c r="DA576" s="27">
        <f>IF($O576&gt;=DA$1,$S576+$Y576,$Y576)</f>
        <v>725.39599999999996</v>
      </c>
      <c r="DB576" s="27">
        <f>IF($O576&gt;=DB$1,$S576+$Y576,$Y576)</f>
        <v>725.39599999999996</v>
      </c>
      <c r="DC576" s="27">
        <f>IF($O576&gt;=DC$1,$S576+$Y576,$Y576)</f>
        <v>725.39599999999996</v>
      </c>
      <c r="DD576" s="27">
        <f>IF($O576&gt;=DD$1,$S576+$Y576,$Y576)</f>
        <v>725.39599999999996</v>
      </c>
      <c r="DE576" s="27">
        <f>IF($O576&gt;=DE$1,$S576+$Y576,$Y576)</f>
        <v>725.39599999999996</v>
      </c>
      <c r="DF576" s="27">
        <f>IF($O576&gt;=DF$1,$S576+$Y576,$Y576)</f>
        <v>725.39599999999996</v>
      </c>
      <c r="DG576" s="27">
        <f>IF($O576&gt;=DG$1,$S576+$Y576,$Y576)</f>
        <v>725.39599999999996</v>
      </c>
      <c r="DH576" s="27">
        <f>IF($O576&gt;=DH$1,$S576+$Y576,$Y576)</f>
        <v>725.39599999999996</v>
      </c>
      <c r="DI576" s="27">
        <f>IF($O576&gt;=DI$1,$S576+$Y576,$Y576)</f>
        <v>725.39599999999996</v>
      </c>
      <c r="DJ576" s="27">
        <f>IF($O576&gt;=DJ$1,$S576+$Y576,$Y576)</f>
        <v>725.39599999999996</v>
      </c>
      <c r="DK576" s="27">
        <f>IF($O576&gt;=DK$1,$S576+$Y576,$Y576)</f>
        <v>725.39599999999996</v>
      </c>
      <c r="DL576" s="27">
        <f>IF($O576&gt;=DL$1,$S576+$Y576,$Y576)</f>
        <v>725.39599999999996</v>
      </c>
      <c r="DM576" s="27">
        <f>IF($O576&gt;=DM$1,$S576+$Y576,$Y576)</f>
        <v>725.39599999999996</v>
      </c>
      <c r="DN576" s="27">
        <f>IF($O576&gt;=DN$1,$S576+$Y576,$Y576)</f>
        <v>725.39599999999996</v>
      </c>
      <c r="DO576" s="27">
        <f>IF($O576&gt;=DO$1,$S576+$Y576,$Y576)</f>
        <v>725.39599999999996</v>
      </c>
      <c r="DP576" s="27">
        <f>IF($O576&gt;=DP$1,$S576+$Y576,$Y576)</f>
        <v>725.39599999999996</v>
      </c>
      <c r="DQ576" s="27">
        <f>IF($O576&gt;=DQ$1,$S576+$Y576,$Y576)</f>
        <v>725.39599999999996</v>
      </c>
      <c r="DR576" s="27">
        <f>IF($O576&gt;=DR$1,$S576+$Y576,$Y576)</f>
        <v>725.39599999999996</v>
      </c>
      <c r="DS576" s="27">
        <f>IF($O576&gt;=DS$1,$S576+$Y576,$Y576)</f>
        <v>725.39599999999996</v>
      </c>
      <c r="DT576" s="27">
        <f>IF($O576&gt;=DT$1,$S576+$Y576,$Y576)</f>
        <v>725.39599999999996</v>
      </c>
      <c r="DU576" s="27">
        <f>IF($O576&gt;=DU$1,$S576+$Y576,$Y576)</f>
        <v>725.39599999999996</v>
      </c>
      <c r="DV576" s="27">
        <f>IF($O576&gt;=DV$1,$S576+$Y576,$Y576)</f>
        <v>725.39599999999996</v>
      </c>
      <c r="DW576" s="27">
        <f>IF($O576&gt;=DW$1,$S576+$Y576,$Y576)</f>
        <v>725.39599999999996</v>
      </c>
      <c r="DX576" s="27">
        <f>IF($O576&gt;=DX$1,$S576+$Y576,$Y576)</f>
        <v>725.39599999999996</v>
      </c>
      <c r="DY576" s="27">
        <f>IF($O576&gt;=DY$1,$S576+$Y576,$Y576)</f>
        <v>725.39599999999996</v>
      </c>
      <c r="DZ576" s="27">
        <f>IF($O576&gt;=DZ$1,$S576+$Y576,$Y576)</f>
        <v>725.39599999999996</v>
      </c>
      <c r="EA576" s="27">
        <f>IF($O576&gt;=EA$1,$S576+$Y576,$Y576)</f>
        <v>725.39599999999996</v>
      </c>
      <c r="EB576" s="27">
        <f>IF($O576&gt;=EB$1,$S576+$Y576,$Y576)</f>
        <v>725.39599999999996</v>
      </c>
      <c r="EC576" s="27">
        <f>IF($O576&gt;=EC$1,$S576+$Y576,$Y576)</f>
        <v>725.39599999999996</v>
      </c>
      <c r="ED576" s="27">
        <f>IF($O576&gt;=ED$1,$S576+$Y576,$Y576)</f>
        <v>725.39599999999996</v>
      </c>
      <c r="EE576" s="27">
        <f>IF($O576&gt;=EE$1,$S576+$Y576,$Y576)</f>
        <v>725.39599999999996</v>
      </c>
      <c r="EF576" s="27">
        <f>IF($O576&gt;=EF$1,$S576+$Y576,$Y576)</f>
        <v>725.39599999999996</v>
      </c>
      <c r="EG576" s="27">
        <f>IF($O576&gt;=EG$1,$S576+$Y576,$Y576)</f>
        <v>725.39599999999996</v>
      </c>
      <c r="EH576" s="27">
        <f>IF($O576&gt;=EH$1,$S576+$Y576,$Y576)</f>
        <v>725.39599999999996</v>
      </c>
      <c r="EI576" s="27">
        <f>IF($O576&gt;=EI$1,$S576+$Y576,$Y576)</f>
        <v>725.39599999999996</v>
      </c>
      <c r="EJ576" s="27">
        <f>IF($O576&gt;=EJ$1,$S576+$Y576,$Y576)</f>
        <v>725.39599999999996</v>
      </c>
      <c r="EK576" s="27">
        <f>IF($O576&gt;=EK$1,$S576+$Y576,$Y576)</f>
        <v>725.39599999999996</v>
      </c>
      <c r="EL576" s="27">
        <f>IF($O576&gt;=EL$1,$S576+$Y576,$Y576)</f>
        <v>725.39599999999996</v>
      </c>
      <c r="EM576" s="27">
        <f>IF($O576&gt;=EM$1,$S576+$Y576,$Y576)</f>
        <v>725.39599999999996</v>
      </c>
      <c r="EN576" s="27">
        <f>IF($O576&gt;=EN$1,$S576+$Y576,$Y576)</f>
        <v>725.39599999999996</v>
      </c>
      <c r="EO576" s="27">
        <f>IF($O576&gt;=EO$1,$S576+$Y576,$Y576)</f>
        <v>725.39599999999996</v>
      </c>
      <c r="EP576" s="27">
        <f>IF($O576&gt;=EP$1,$S576+$Y576,$Y576)</f>
        <v>725.39599999999996</v>
      </c>
      <c r="EQ576" s="27">
        <f>IF($O576&gt;=EQ$1,$S576+$Y576,$Y576)</f>
        <v>725.39599999999996</v>
      </c>
      <c r="ER576" s="27">
        <f>IF($O576&gt;=ER$1,$S576+$Y576,$Y576)</f>
        <v>725.39599999999996</v>
      </c>
      <c r="ES576" s="27">
        <f>IF($O576&gt;=ES$1,$S576+$Y576,$Y576)</f>
        <v>725.39599999999996</v>
      </c>
      <c r="ET576" s="27">
        <f>IF($O576&gt;=ET$1,$S576+$Y576,$Y576)</f>
        <v>725.39599999999996</v>
      </c>
      <c r="EU576" s="27">
        <f>IF($O576&gt;=EU$1,$S576+$Y576,$Y576)</f>
        <v>725.39599999999996</v>
      </c>
      <c r="EV576" s="27">
        <f>IF($O576&gt;=EV$1,$S576,0)</f>
        <v>651.67700000000002</v>
      </c>
      <c r="EW576" s="27">
        <f>IF($O576&gt;=EW$1,$S576,0)</f>
        <v>651.67700000000002</v>
      </c>
      <c r="EX576" s="27">
        <f>IF($O576&gt;=EX$1,$S576,0)</f>
        <v>651.67700000000002</v>
      </c>
      <c r="EY576" s="27">
        <f>IF($O576&gt;=EY$1,$S576,0)</f>
        <v>651.67700000000002</v>
      </c>
      <c r="EZ576" s="27">
        <f>IF($O576&gt;=EZ$1,$S576,0)</f>
        <v>651.67700000000002</v>
      </c>
      <c r="FA576" s="27">
        <f>IF($O576&gt;=FA$1,$S576,0)</f>
        <v>651.67700000000002</v>
      </c>
      <c r="FB576" s="27">
        <f>IF($O576&gt;=FB$1,$S576,0)</f>
        <v>651.67700000000002</v>
      </c>
      <c r="FC576" s="27">
        <f>IF($O576&gt;=FC$1,$S576,0)</f>
        <v>651.67700000000002</v>
      </c>
      <c r="FD576" s="27">
        <f>IF($O576&gt;=FD$1,$S576,0)</f>
        <v>651.67700000000002</v>
      </c>
      <c r="FE576" s="27">
        <f>IF($O576&gt;=FE$1,$S576,0)</f>
        <v>651.67700000000002</v>
      </c>
      <c r="FF576" s="27">
        <f>IF($O576&gt;=FF$1,$S576,0)</f>
        <v>651.67700000000002</v>
      </c>
      <c r="FG576" s="27">
        <f>IF($O576&gt;=FG$1,$S576,0)</f>
        <v>651.67700000000002</v>
      </c>
      <c r="FH576" s="27">
        <f>IF($O576&gt;=FH$1,$S576,0)</f>
        <v>0</v>
      </c>
      <c r="FI576" s="27">
        <f>IF($O576&gt;=FI$1,$S576,0)</f>
        <v>0</v>
      </c>
      <c r="FJ576" s="27">
        <f>IF($O576&gt;=FJ$1,$S576,0)</f>
        <v>0</v>
      </c>
      <c r="FK576" s="27">
        <f>IF($O576&gt;=FK$1,$S576,0)</f>
        <v>0</v>
      </c>
      <c r="FL576" s="27">
        <f>IF($O576&gt;=FL$1,$S576,0)</f>
        <v>0</v>
      </c>
      <c r="FM576" s="27">
        <f>IF($O576&gt;=FM$1,$S576,0)</f>
        <v>0</v>
      </c>
      <c r="FN576" s="27">
        <f>IF($O576&gt;=FN$1,$S576,0)</f>
        <v>0</v>
      </c>
      <c r="FO576" s="27">
        <f>IF($O576&gt;=FO$1,$S576,0)</f>
        <v>0</v>
      </c>
      <c r="FP576" s="27">
        <f>IF($O576&gt;=FP$1,$S576,0)</f>
        <v>0</v>
      </c>
      <c r="FQ576" s="27">
        <f>IF($O576&gt;=FQ$1,$S576,0)</f>
        <v>0</v>
      </c>
      <c r="FR576" s="27">
        <f>IF($O576&gt;=FR$1,$S576,0)</f>
        <v>0</v>
      </c>
      <c r="FS576" s="27">
        <f>IF($O576&gt;=FS$1,$S576,0)</f>
        <v>0</v>
      </c>
      <c r="FT576" s="27">
        <f>IF($O576&gt;=FT$1,$S576,0)</f>
        <v>0</v>
      </c>
      <c r="FU576" s="27">
        <f>IF($O576&gt;=FU$1,$S576,0)</f>
        <v>0</v>
      </c>
      <c r="FV576" s="27">
        <f>IF($O576&gt;=FV$1,$S576,0)</f>
        <v>0</v>
      </c>
      <c r="FW576" s="27">
        <f>IF($O576&gt;=FW$1,$S576,0)</f>
        <v>0</v>
      </c>
      <c r="FX576" s="27">
        <f>IF($O576&gt;=FX$1,$S576,0)</f>
        <v>0</v>
      </c>
      <c r="FY576" s="27">
        <f>IF($O576&gt;=FY$1,$S576,0)</f>
        <v>0</v>
      </c>
      <c r="FZ576" s="27">
        <f>IF($O576&gt;=FZ$1,$S576,0)</f>
        <v>0</v>
      </c>
      <c r="GA576" s="27">
        <f>IF($O576&gt;=GA$1,$S576,0)</f>
        <v>0</v>
      </c>
      <c r="GB576" s="27">
        <f>IF($O576&gt;=GB$1,$S576,0)</f>
        <v>0</v>
      </c>
      <c r="GC576" s="27">
        <f>IF($O576&gt;=GC$1,$S576,0)</f>
        <v>0</v>
      </c>
      <c r="GD576" s="27">
        <f>IF($O576&gt;=GD$1,$S576,0)</f>
        <v>0</v>
      </c>
      <c r="GE576" s="27">
        <f>IF($O576&gt;=GE$1,$S576,0)</f>
        <v>0</v>
      </c>
      <c r="GF576" s="27">
        <f>IF($O576&gt;=GF$1,$S576,0)</f>
        <v>0</v>
      </c>
      <c r="GG576" s="27">
        <f>IF($O576&gt;=GG$1,$S576,0)</f>
        <v>0</v>
      </c>
      <c r="GH576" s="27">
        <f>IF($O576&gt;=GH$1,$S576,0)</f>
        <v>0</v>
      </c>
      <c r="GI576" s="27">
        <f>IF($O576&gt;=GI$1,$S576,0)</f>
        <v>0</v>
      </c>
      <c r="GJ576" s="27">
        <f>IF($O576&gt;=GJ$1,$S576,0)</f>
        <v>0</v>
      </c>
      <c r="GK576" s="27">
        <f>IF($O576&gt;=GK$1,$S576,0)</f>
        <v>0</v>
      </c>
      <c r="GL576" s="27">
        <f>IF($O576&gt;=GL$1,$S576,0)</f>
        <v>0</v>
      </c>
      <c r="GM576" s="27">
        <f>IF($O576&gt;=GM$1,$S576,0)</f>
        <v>0</v>
      </c>
      <c r="GN576" s="27">
        <f>IF($O576&gt;=GN$1,$S576,0)</f>
        <v>0</v>
      </c>
      <c r="GO576" s="27">
        <f>IF($O576&gt;=GO$1,$S576,0)</f>
        <v>0</v>
      </c>
      <c r="GP576" s="27">
        <f>IF($O576&gt;=GP$1,$S576,0)</f>
        <v>0</v>
      </c>
      <c r="GQ576" s="27">
        <f>IF($O576&gt;=GQ$1,$S576,0)</f>
        <v>0</v>
      </c>
      <c r="GR576" s="27">
        <f>IF($O576&gt;=GR$1,$S576,0)</f>
        <v>0</v>
      </c>
      <c r="GS576" s="27">
        <f>IF($O576&gt;=GS$1,$S576,0)</f>
        <v>0</v>
      </c>
      <c r="GT576" s="27">
        <f>IF($O576&gt;=GT$1,$S576,0)</f>
        <v>0</v>
      </c>
      <c r="GU576" s="27">
        <f>IF($O576&gt;=GU$1,$S576,0)</f>
        <v>0</v>
      </c>
      <c r="GV576" s="27">
        <f>IF($O576&gt;=GV$1,$S576,0)</f>
        <v>0</v>
      </c>
      <c r="GW576" s="27">
        <f>IF($O576&gt;=GW$1,$S576,0)</f>
        <v>0</v>
      </c>
      <c r="GX576" s="27">
        <f>IF($O576&gt;=GX$1,$S576,0)</f>
        <v>0</v>
      </c>
      <c r="GY576" s="27">
        <f>IF($O576&gt;=GY$1,$S576,0)</f>
        <v>0</v>
      </c>
      <c r="GZ576" s="27">
        <f>IF($O576&gt;=GZ$1,$S576,0)</f>
        <v>0</v>
      </c>
      <c r="HA576" s="27">
        <f>IF($O576&gt;=HA$1,$S576,0)</f>
        <v>0</v>
      </c>
      <c r="HB576" s="27">
        <f>IF($O576&gt;=HB$1,$S576,0)</f>
        <v>0</v>
      </c>
      <c r="HC576" s="27">
        <f>IF($O576&gt;=HC$1,$S576,0)</f>
        <v>0</v>
      </c>
    </row>
    <row r="577" spans="1:211">
      <c r="A577" s="3">
        <v>13641</v>
      </c>
      <c r="B577" s="3" t="s">
        <v>657</v>
      </c>
      <c r="C577" s="3" t="s">
        <v>18</v>
      </c>
      <c r="D577" s="3">
        <v>62</v>
      </c>
      <c r="E577" s="4">
        <v>29763</v>
      </c>
      <c r="F577" s="5">
        <v>37.008219178082193</v>
      </c>
      <c r="G577" s="3" t="s">
        <v>446</v>
      </c>
      <c r="H577" s="4">
        <v>20665</v>
      </c>
      <c r="I577" s="9" t="s">
        <v>811</v>
      </c>
      <c r="J577" s="5">
        <v>2200.81</v>
      </c>
      <c r="K577" s="31">
        <v>332</v>
      </c>
      <c r="L577" s="32">
        <v>37</v>
      </c>
      <c r="M577" s="33">
        <f>VLOOKUP(L577,FIND,3,TRUE)</f>
        <v>1.5</v>
      </c>
      <c r="N577" s="32">
        <f>IF(L577&gt;30,180,VLOOKUP(L577,TEMPO,2,FALSE))</f>
        <v>180</v>
      </c>
      <c r="O577" s="32">
        <f>IF(R577&gt;0,4,N577)</f>
        <v>180</v>
      </c>
      <c r="P577" s="96">
        <f>J577*M577*L577</f>
        <v>122144.955</v>
      </c>
      <c r="Q577" s="96">
        <f>10934.45*2</f>
        <v>21868.9</v>
      </c>
      <c r="R577" s="96">
        <f>IF(P577&lt;=Q577,P577/4,0)</f>
        <v>0</v>
      </c>
      <c r="S577" s="5">
        <f>IF(P577&gt;=Q577,P577/N577,0)</f>
        <v>678.58308333333332</v>
      </c>
      <c r="T577" s="3"/>
      <c r="U577" s="3">
        <f>IF(T577="",1,0)</f>
        <v>1</v>
      </c>
      <c r="V577" s="3">
        <v>51</v>
      </c>
      <c r="W577" s="5">
        <v>0.6</v>
      </c>
      <c r="X577" s="5">
        <v>402.65</v>
      </c>
      <c r="Y577" s="5">
        <f>X577*W577</f>
        <v>241.58999999999997</v>
      </c>
      <c r="Z577" s="5">
        <v>400</v>
      </c>
      <c r="AA577" s="5">
        <f>S577+Y577+Z577</f>
        <v>1320.1730833333334</v>
      </c>
      <c r="AB577" s="39">
        <f>(J577/12+J577/12*1.3333333333+450/12+J577/30*6/12+J577)*1.3+Y577+Z577+153.9</f>
        <v>4309.2930777698302</v>
      </c>
      <c r="AC577" s="39" t="s">
        <v>18</v>
      </c>
      <c r="AD577" s="39">
        <f>J577*1.3+400+153.9</f>
        <v>3414.953</v>
      </c>
      <c r="AE577" s="39">
        <f>SUMIFS('CUSTO MENSAL FUNC NOVO'!H:H,'CUSTO MENSAL FUNC NOVO'!A:A,'VALORES MENSAIS'!AC577)</f>
        <v>1902.2210000000002</v>
      </c>
      <c r="AF577" s="27">
        <f>IF($R577&gt;0,$R577,$S577)+$Y577+$Z577</f>
        <v>1320.1730833333334</v>
      </c>
      <c r="AG577" s="27">
        <f>IF($R577&gt;0,$R577,$S577)+$Y577+$Z577</f>
        <v>1320.1730833333334</v>
      </c>
      <c r="AH577" s="27">
        <f>IF($R577&gt;0,$R577,$S577)+$Y577+$Z577</f>
        <v>1320.1730833333334</v>
      </c>
      <c r="AI577" s="27">
        <f>IF($R577&gt;0,$R577,$S577)+$Y577+$Z577</f>
        <v>1320.1730833333334</v>
      </c>
      <c r="AJ577" s="27">
        <f>IF($O577&gt;=AJ$1,$S577+$Y577+$Z577,$Y577+$Z577)</f>
        <v>1320.1730833333334</v>
      </c>
      <c r="AK577" s="27">
        <f>IF($O577&gt;=AK$1,$S577+$Y577+$Z577,$Y577+$Z577)</f>
        <v>1320.1730833333334</v>
      </c>
      <c r="AL577" s="27">
        <f>IF($O577&gt;=AL$1,$S577+$Y577+$Z577,$Y577+$Z577)</f>
        <v>1320.1730833333334</v>
      </c>
      <c r="AM577" s="27">
        <f>IF($O577&gt;=AM$1,$S577+$Y577+$Z577,$Y577+$Z577)</f>
        <v>1320.1730833333334</v>
      </c>
      <c r="AN577" s="27">
        <f>IF($O577&gt;=AN$1,$S577+$Y577+$Z577,$Y577+$Z577)</f>
        <v>1320.1730833333334</v>
      </c>
      <c r="AO577" s="27">
        <f>IF($O577&gt;=AO$1,$S577+$Y577+$Z577,$Y577+$Z577)</f>
        <v>1320.1730833333334</v>
      </c>
      <c r="AP577" s="27">
        <f>IF($O577&gt;=AP$1,$S577+$Y577+$Z577,$Y577+$Z577)</f>
        <v>1320.1730833333334</v>
      </c>
      <c r="AQ577" s="27">
        <f>IF($O577&gt;=AQ$1,$S577+$Y577+$Z577,$Y577+$Z577)</f>
        <v>1320.1730833333334</v>
      </c>
      <c r="AR577" s="27">
        <f>IF($O577&gt;=AR$1,$S577+$Y577+$Z577,$Y577+$Z577)</f>
        <v>1320.1730833333334</v>
      </c>
      <c r="AS577" s="27">
        <f>IF($O577&gt;=AS$1,$S577+$Y577+$Z577,$Y577+$Z577)</f>
        <v>1320.1730833333334</v>
      </c>
      <c r="AT577" s="27">
        <f>IF($O577&gt;=AT$1,$S577+$Y577+$Z577,$Y577+$Z577)</f>
        <v>1320.1730833333334</v>
      </c>
      <c r="AU577" s="27">
        <f>IF($O577&gt;=AU$1,$S577+$Y577+$Z577,$Y577+$Z577)</f>
        <v>1320.1730833333334</v>
      </c>
      <c r="AV577" s="27">
        <f>IF($O577&gt;=AV$1,$S577+$Y577+$Z577,$Y577+$Z577)</f>
        <v>1320.1730833333334</v>
      </c>
      <c r="AW577" s="27">
        <f>IF($O577&gt;=AW$1,$S577+$Y577+$Z577,$Y577+$Z577)</f>
        <v>1320.1730833333334</v>
      </c>
      <c r="AX577" s="27">
        <f>IF($O577&gt;=AX$1,$S577+$Y577+$Z577,$Y577+$Z577)</f>
        <v>1320.1730833333334</v>
      </c>
      <c r="AY577" s="27">
        <f>IF($O577&gt;=AY$1,$S577+$Y577+$Z577,$Y577+$Z577)</f>
        <v>1320.1730833333334</v>
      </c>
      <c r="AZ577" s="27">
        <f>IF($O577&gt;=AZ$1,$S577+$Y577+$Z577,$Y577+$Z577)</f>
        <v>1320.1730833333334</v>
      </c>
      <c r="BA577" s="27">
        <f>IF($O577&gt;=BA$1,$S577+$Y577+$Z577,$Y577+$Z577)</f>
        <v>1320.1730833333334</v>
      </c>
      <c r="BB577" s="27">
        <f>IF($O577&gt;=BB$1,$S577+$Y577+$Z577,$Y577+$Z577)</f>
        <v>1320.1730833333334</v>
      </c>
      <c r="BC577" s="27">
        <f>IF($O577&gt;=BC$1,$S577+$Y577+$Z577,$Y577+$Z577)</f>
        <v>1320.1730833333334</v>
      </c>
      <c r="BD577" s="27">
        <f>IF($O577&gt;=BD$1,$S577+$Y577+$Z577,$Y577+$Z577)</f>
        <v>1320.1730833333334</v>
      </c>
      <c r="BE577" s="27">
        <f>IF($O577&gt;=BE$1,$S577+$Y577+$Z577,$Y577+$Z577)</f>
        <v>1320.1730833333334</v>
      </c>
      <c r="BF577" s="27">
        <f>IF($O577&gt;=BF$1,$S577+$Y577+$Z577,$Y577+$Z577)</f>
        <v>1320.1730833333334</v>
      </c>
      <c r="BG577" s="27">
        <f>IF($O577&gt;=BG$1,$S577+$Y577+$Z577,$Y577+$Z577)</f>
        <v>1320.1730833333334</v>
      </c>
      <c r="BH577" s="27">
        <f>IF($O577&gt;=BH$1,$S577+$Y577+$Z577,$Y577+$Z577)</f>
        <v>1320.1730833333334</v>
      </c>
      <c r="BI577" s="27">
        <f>IF($O577&gt;=BI$1,$S577+$Y577+$Z577,$Y577+$Z577)</f>
        <v>1320.1730833333334</v>
      </c>
      <c r="BJ577" s="27">
        <f>IF($O577&gt;=BJ$1,$S577+$Y577+$Z577,$Y577+$Z577)</f>
        <v>1320.1730833333334</v>
      </c>
      <c r="BK577" s="27">
        <f>IF($O577&gt;=BK$1,$S577+$Y577+$Z577,$Y577+$Z577)</f>
        <v>1320.1730833333334</v>
      </c>
      <c r="BL577" s="27">
        <f>IF($O577&gt;=BL$1,$S577+$Y577+$Z577,$Y577+$Z577)</f>
        <v>1320.1730833333334</v>
      </c>
      <c r="BM577" s="27">
        <f>IF($O577&gt;=BM$1,$S577+$Y577+$Z577,$Y577+$Z577)</f>
        <v>1320.1730833333334</v>
      </c>
      <c r="BN577" s="27">
        <f>IF($O577&gt;=BN$1,$S577+$Y577+$Z577,$Y577+$Z577)</f>
        <v>1320.1730833333334</v>
      </c>
      <c r="BO577" s="27">
        <f>IF($O577&gt;=BO$1,$S577+$Y577+$Z577,$Y577+$Z577)</f>
        <v>1320.1730833333334</v>
      </c>
      <c r="BP577" s="27">
        <f>IF($O577&gt;=BP$1,$S577+$Y577+$Z577,$Y577+$Z577)</f>
        <v>1320.1730833333334</v>
      </c>
      <c r="BQ577" s="27">
        <f>IF($O577&gt;=BQ$1,$S577+$Y577+$Z577,$Y577+$Z577)</f>
        <v>1320.1730833333334</v>
      </c>
      <c r="BR577" s="27">
        <f>IF($O577&gt;=BR$1,$S577+$Y577+$Z577,$Y577+$Z577)</f>
        <v>1320.1730833333334</v>
      </c>
      <c r="BS577" s="27">
        <f>IF($O577&gt;=BS$1,$S577+$Y577+$Z577,$Y577+$Z577)</f>
        <v>1320.1730833333334</v>
      </c>
      <c r="BT577" s="27">
        <f>IF($O577&gt;=BT$1,$S577+$Y577+$Z577,$Y577+$Z577)</f>
        <v>1320.1730833333334</v>
      </c>
      <c r="BU577" s="27">
        <f>IF($O577&gt;=BU$1,$S577+$Y577+$Z577,$Y577+$Z577)</f>
        <v>1320.1730833333334</v>
      </c>
      <c r="BV577" s="27">
        <f>IF($O577&gt;=BV$1,$S577+$Y577+$Z577,$Y577+$Z577)</f>
        <v>1320.1730833333334</v>
      </c>
      <c r="BW577" s="27">
        <f>IF($O577&gt;=BW$1,$S577+$Y577+$Z577,$Y577+$Z577)</f>
        <v>1320.1730833333334</v>
      </c>
      <c r="BX577" s="27">
        <f>IF($O577&gt;=BX$1,$S577+$Y577+$Z577,$Y577+$Z577)</f>
        <v>1320.1730833333334</v>
      </c>
      <c r="BY577" s="27">
        <f>IF($O577&gt;=BY$1,$S577+$Y577+$Z577,$Y577+$Z577)</f>
        <v>1320.1730833333334</v>
      </c>
      <c r="BZ577" s="27">
        <f>IF($O577&gt;=BZ$1,$S577+$Y577+$Z577,$Y577+$Z577)</f>
        <v>1320.1730833333334</v>
      </c>
      <c r="CA577" s="27">
        <f>IF($O577&gt;=CA$1,$S577+$Y577+$Z577,$Y577+$Z577)</f>
        <v>1320.1730833333334</v>
      </c>
      <c r="CB577" s="27">
        <f>IF($O577&gt;=CB$1,$S577+$Y577+$Z577,$Y577+$Z577)</f>
        <v>1320.1730833333334</v>
      </c>
      <c r="CC577" s="27">
        <f>IF($O577&gt;=CC$1,$S577+$Y577+$Z577,$Y577+$Z577)</f>
        <v>1320.1730833333334</v>
      </c>
      <c r="CD577" s="27">
        <f>IF($O577&gt;=CD$1,$S577+$Y577+$Z577,$Y577+$Z577)</f>
        <v>1320.1730833333334</v>
      </c>
      <c r="CE577" s="27">
        <f>IF($O577&gt;=CE$1,$S577+$Y577+$Z577,$Y577+$Z577)</f>
        <v>1320.1730833333334</v>
      </c>
      <c r="CF577" s="27">
        <f>IF($O577&gt;=CF$1,$S577+$Y577+$Z577,$Y577+$Z577)</f>
        <v>1320.1730833333334</v>
      </c>
      <c r="CG577" s="27">
        <f>IF($O577&gt;=CG$1,$S577+$Y577+$Z577,$Y577+$Z577)</f>
        <v>1320.1730833333334</v>
      </c>
      <c r="CH577" s="27">
        <f>IF($O577&gt;=CH$1,$S577+$Y577+$Z577,$Y577+$Z577)</f>
        <v>1320.1730833333334</v>
      </c>
      <c r="CI577" s="27">
        <f>IF($O577&gt;=CI$1,$S577+$Y577+$Z577,$Y577+$Z577)</f>
        <v>1320.1730833333334</v>
      </c>
      <c r="CJ577" s="27">
        <f>IF($O577&gt;=CJ$1,$S577+$Y577+$Z577,$Y577+$Z577)</f>
        <v>1320.1730833333334</v>
      </c>
      <c r="CK577" s="27">
        <f>IF($O577&gt;=CK$1,$S577+$Y577+$Z577,$Y577+$Z577)</f>
        <v>1320.1730833333334</v>
      </c>
      <c r="CL577" s="27">
        <f>IF($O577&gt;=CL$1,$S577+$Y577+$Z577,$Y577+$Z577)</f>
        <v>1320.1730833333334</v>
      </c>
      <c r="CM577" s="27">
        <f>IF($O577&gt;=CM$1,$S577+$Y577+$Z577,$Y577+$Z577)</f>
        <v>1320.1730833333334</v>
      </c>
      <c r="CN577" s="27">
        <f>IF($O577&gt;=CN$1,$S577+$Y577,$Y577)</f>
        <v>920.17308333333335</v>
      </c>
      <c r="CO577" s="27">
        <f>IF($O577&gt;=CO$1,$S577+$Y577,$Y577)</f>
        <v>920.17308333333335</v>
      </c>
      <c r="CP577" s="27">
        <f>IF($O577&gt;=CP$1,$S577+$Y577,$Y577)</f>
        <v>920.17308333333335</v>
      </c>
      <c r="CQ577" s="27">
        <f>IF($O577&gt;=CQ$1,$S577+$Y577,$Y577)</f>
        <v>920.17308333333335</v>
      </c>
      <c r="CR577" s="27">
        <f>IF($O577&gt;=CR$1,$S577+$Y577,$Y577)</f>
        <v>920.17308333333335</v>
      </c>
      <c r="CS577" s="27">
        <f>IF($O577&gt;=CS$1,$S577+$Y577,$Y577)</f>
        <v>920.17308333333335</v>
      </c>
      <c r="CT577" s="27">
        <f>IF($O577&gt;=CT$1,$S577+$Y577,$Y577)</f>
        <v>920.17308333333335</v>
      </c>
      <c r="CU577" s="27">
        <f>IF($O577&gt;=CU$1,$S577+$Y577,$Y577)</f>
        <v>920.17308333333335</v>
      </c>
      <c r="CV577" s="27">
        <f>IF($O577&gt;=CV$1,$S577+$Y577,$Y577)</f>
        <v>920.17308333333335</v>
      </c>
      <c r="CW577" s="27">
        <f>IF($O577&gt;=CW$1,$S577+$Y577,$Y577)</f>
        <v>920.17308333333335</v>
      </c>
      <c r="CX577" s="27">
        <f>IF($O577&gt;=CX$1,$S577+$Y577,$Y577)</f>
        <v>920.17308333333335</v>
      </c>
      <c r="CY577" s="27">
        <f>IF($O577&gt;=CY$1,$S577+$Y577,$Y577)</f>
        <v>920.17308333333335</v>
      </c>
      <c r="CZ577" s="27">
        <f>IF($O577&gt;=CZ$1,$S577+$Y577,$Y577)</f>
        <v>920.17308333333335</v>
      </c>
      <c r="DA577" s="27">
        <f>IF($O577&gt;=DA$1,$S577+$Y577,$Y577)</f>
        <v>920.17308333333335</v>
      </c>
      <c r="DB577" s="27">
        <f>IF($O577&gt;=DB$1,$S577+$Y577,$Y577)</f>
        <v>920.17308333333335</v>
      </c>
      <c r="DC577" s="27">
        <f>IF($O577&gt;=DC$1,$S577+$Y577,$Y577)</f>
        <v>920.17308333333335</v>
      </c>
      <c r="DD577" s="27">
        <f>IF($O577&gt;=DD$1,$S577+$Y577,$Y577)</f>
        <v>920.17308333333335</v>
      </c>
      <c r="DE577" s="27">
        <f>IF($O577&gt;=DE$1,$S577+$Y577,$Y577)</f>
        <v>920.17308333333335</v>
      </c>
      <c r="DF577" s="27">
        <f>IF($O577&gt;=DF$1,$S577+$Y577,$Y577)</f>
        <v>920.17308333333335</v>
      </c>
      <c r="DG577" s="27">
        <f>IF($O577&gt;=DG$1,$S577+$Y577,$Y577)</f>
        <v>920.17308333333335</v>
      </c>
      <c r="DH577" s="27">
        <f>IF($O577&gt;=DH$1,$S577+$Y577,$Y577)</f>
        <v>920.17308333333335</v>
      </c>
      <c r="DI577" s="27">
        <f>IF($O577&gt;=DI$1,$S577+$Y577,$Y577)</f>
        <v>920.17308333333335</v>
      </c>
      <c r="DJ577" s="27">
        <f>IF($O577&gt;=DJ$1,$S577+$Y577,$Y577)</f>
        <v>920.17308333333335</v>
      </c>
      <c r="DK577" s="27">
        <f>IF($O577&gt;=DK$1,$S577+$Y577,$Y577)</f>
        <v>920.17308333333335</v>
      </c>
      <c r="DL577" s="27">
        <f>IF($O577&gt;=DL$1,$S577+$Y577,$Y577)</f>
        <v>920.17308333333335</v>
      </c>
      <c r="DM577" s="27">
        <f>IF($O577&gt;=DM$1,$S577+$Y577,$Y577)</f>
        <v>920.17308333333335</v>
      </c>
      <c r="DN577" s="27">
        <f>IF($O577&gt;=DN$1,$S577+$Y577,$Y577)</f>
        <v>920.17308333333335</v>
      </c>
      <c r="DO577" s="27">
        <f>IF($O577&gt;=DO$1,$S577+$Y577,$Y577)</f>
        <v>920.17308333333335</v>
      </c>
      <c r="DP577" s="27">
        <f>IF($O577&gt;=DP$1,$S577+$Y577,$Y577)</f>
        <v>920.17308333333335</v>
      </c>
      <c r="DQ577" s="27">
        <f>IF($O577&gt;=DQ$1,$S577+$Y577,$Y577)</f>
        <v>920.17308333333335</v>
      </c>
      <c r="DR577" s="27">
        <f>IF($O577&gt;=DR$1,$S577+$Y577,$Y577)</f>
        <v>920.17308333333335</v>
      </c>
      <c r="DS577" s="27">
        <f>IF($O577&gt;=DS$1,$S577+$Y577,$Y577)</f>
        <v>920.17308333333335</v>
      </c>
      <c r="DT577" s="27">
        <f>IF($O577&gt;=DT$1,$S577+$Y577,$Y577)</f>
        <v>920.17308333333335</v>
      </c>
      <c r="DU577" s="27">
        <f>IF($O577&gt;=DU$1,$S577+$Y577,$Y577)</f>
        <v>920.17308333333335</v>
      </c>
      <c r="DV577" s="27">
        <f>IF($O577&gt;=DV$1,$S577+$Y577,$Y577)</f>
        <v>920.17308333333335</v>
      </c>
      <c r="DW577" s="27">
        <f>IF($O577&gt;=DW$1,$S577+$Y577,$Y577)</f>
        <v>920.17308333333335</v>
      </c>
      <c r="DX577" s="27">
        <f>IF($O577&gt;=DX$1,$S577+$Y577,$Y577)</f>
        <v>920.17308333333335</v>
      </c>
      <c r="DY577" s="27">
        <f>IF($O577&gt;=DY$1,$S577+$Y577,$Y577)</f>
        <v>920.17308333333335</v>
      </c>
      <c r="DZ577" s="27">
        <f>IF($O577&gt;=DZ$1,$S577+$Y577,$Y577)</f>
        <v>920.17308333333335</v>
      </c>
      <c r="EA577" s="27">
        <f>IF($O577&gt;=EA$1,$S577+$Y577,$Y577)</f>
        <v>920.17308333333335</v>
      </c>
      <c r="EB577" s="27">
        <f>IF($O577&gt;=EB$1,$S577+$Y577,$Y577)</f>
        <v>920.17308333333335</v>
      </c>
      <c r="EC577" s="27">
        <f>IF($O577&gt;=EC$1,$S577+$Y577,$Y577)</f>
        <v>920.17308333333335</v>
      </c>
      <c r="ED577" s="27">
        <f>IF($O577&gt;=ED$1,$S577+$Y577,$Y577)</f>
        <v>920.17308333333335</v>
      </c>
      <c r="EE577" s="27">
        <f>IF($O577&gt;=EE$1,$S577+$Y577,$Y577)</f>
        <v>920.17308333333335</v>
      </c>
      <c r="EF577" s="27">
        <f>IF($O577&gt;=EF$1,$S577+$Y577,$Y577)</f>
        <v>920.17308333333335</v>
      </c>
      <c r="EG577" s="27">
        <f>IF($O577&gt;=EG$1,$S577+$Y577,$Y577)</f>
        <v>920.17308333333335</v>
      </c>
      <c r="EH577" s="27">
        <f>IF($O577&gt;=EH$1,$S577+$Y577,$Y577)</f>
        <v>920.17308333333335</v>
      </c>
      <c r="EI577" s="27">
        <f>IF($O577&gt;=EI$1,$S577+$Y577,$Y577)</f>
        <v>920.17308333333335</v>
      </c>
      <c r="EJ577" s="27">
        <f>IF($O577&gt;=EJ$1,$S577+$Y577,$Y577)</f>
        <v>920.17308333333335</v>
      </c>
      <c r="EK577" s="27">
        <f>IF($O577&gt;=EK$1,$S577+$Y577,$Y577)</f>
        <v>920.17308333333335</v>
      </c>
      <c r="EL577" s="27">
        <f>IF($O577&gt;=EL$1,$S577+$Y577,$Y577)</f>
        <v>920.17308333333335</v>
      </c>
      <c r="EM577" s="27">
        <f>IF($O577&gt;=EM$1,$S577+$Y577,$Y577)</f>
        <v>920.17308333333335</v>
      </c>
      <c r="EN577" s="27">
        <f>IF($O577&gt;=EN$1,$S577+$Y577,$Y577)</f>
        <v>920.17308333333335</v>
      </c>
      <c r="EO577" s="27">
        <f>IF($O577&gt;=EO$1,$S577+$Y577,$Y577)</f>
        <v>920.17308333333335</v>
      </c>
      <c r="EP577" s="27">
        <f>IF($O577&gt;=EP$1,$S577+$Y577,$Y577)</f>
        <v>920.17308333333335</v>
      </c>
      <c r="EQ577" s="27">
        <f>IF($O577&gt;=EQ$1,$S577+$Y577,$Y577)</f>
        <v>920.17308333333335</v>
      </c>
      <c r="ER577" s="27">
        <f>IF($O577&gt;=ER$1,$S577+$Y577,$Y577)</f>
        <v>920.17308333333335</v>
      </c>
      <c r="ES577" s="27">
        <f>IF($O577&gt;=ES$1,$S577+$Y577,$Y577)</f>
        <v>920.17308333333335</v>
      </c>
      <c r="ET577" s="27">
        <f>IF($O577&gt;=ET$1,$S577+$Y577,$Y577)</f>
        <v>920.17308333333335</v>
      </c>
      <c r="EU577" s="27">
        <f>IF($O577&gt;=EU$1,$S577+$Y577,$Y577)</f>
        <v>920.17308333333335</v>
      </c>
      <c r="EV577" s="27">
        <f>IF($O577&gt;=EV$1,$S577,0)</f>
        <v>678.58308333333332</v>
      </c>
      <c r="EW577" s="27">
        <f>IF($O577&gt;=EW$1,$S577,0)</f>
        <v>678.58308333333332</v>
      </c>
      <c r="EX577" s="27">
        <f>IF($O577&gt;=EX$1,$S577,0)</f>
        <v>678.58308333333332</v>
      </c>
      <c r="EY577" s="27">
        <f>IF($O577&gt;=EY$1,$S577,0)</f>
        <v>678.58308333333332</v>
      </c>
      <c r="EZ577" s="27">
        <f>IF($O577&gt;=EZ$1,$S577,0)</f>
        <v>678.58308333333332</v>
      </c>
      <c r="FA577" s="27">
        <f>IF($O577&gt;=FA$1,$S577,0)</f>
        <v>678.58308333333332</v>
      </c>
      <c r="FB577" s="27">
        <f>IF($O577&gt;=FB$1,$S577,0)</f>
        <v>678.58308333333332</v>
      </c>
      <c r="FC577" s="27">
        <f>IF($O577&gt;=FC$1,$S577,0)</f>
        <v>678.58308333333332</v>
      </c>
      <c r="FD577" s="27">
        <f>IF($O577&gt;=FD$1,$S577,0)</f>
        <v>678.58308333333332</v>
      </c>
      <c r="FE577" s="27">
        <f>IF($O577&gt;=FE$1,$S577,0)</f>
        <v>678.58308333333332</v>
      </c>
      <c r="FF577" s="27">
        <f>IF($O577&gt;=FF$1,$S577,0)</f>
        <v>678.58308333333332</v>
      </c>
      <c r="FG577" s="27">
        <f>IF($O577&gt;=FG$1,$S577,0)</f>
        <v>678.58308333333332</v>
      </c>
      <c r="FH577" s="27">
        <f>IF($O577&gt;=FH$1,$S577,0)</f>
        <v>678.58308333333332</v>
      </c>
      <c r="FI577" s="27">
        <f>IF($O577&gt;=FI$1,$S577,0)</f>
        <v>678.58308333333332</v>
      </c>
      <c r="FJ577" s="27">
        <f>IF($O577&gt;=FJ$1,$S577,0)</f>
        <v>678.58308333333332</v>
      </c>
      <c r="FK577" s="27">
        <f>IF($O577&gt;=FK$1,$S577,0)</f>
        <v>678.58308333333332</v>
      </c>
      <c r="FL577" s="27">
        <f>IF($O577&gt;=FL$1,$S577,0)</f>
        <v>678.58308333333332</v>
      </c>
      <c r="FM577" s="27">
        <f>IF($O577&gt;=FM$1,$S577,0)</f>
        <v>678.58308333333332</v>
      </c>
      <c r="FN577" s="27">
        <f>IF($O577&gt;=FN$1,$S577,0)</f>
        <v>678.58308333333332</v>
      </c>
      <c r="FO577" s="27">
        <f>IF($O577&gt;=FO$1,$S577,0)</f>
        <v>678.58308333333332</v>
      </c>
      <c r="FP577" s="27">
        <f>IF($O577&gt;=FP$1,$S577,0)</f>
        <v>678.58308333333332</v>
      </c>
      <c r="FQ577" s="27">
        <f>IF($O577&gt;=FQ$1,$S577,0)</f>
        <v>678.58308333333332</v>
      </c>
      <c r="FR577" s="27">
        <f>IF($O577&gt;=FR$1,$S577,0)</f>
        <v>678.58308333333332</v>
      </c>
      <c r="FS577" s="27">
        <f>IF($O577&gt;=FS$1,$S577,0)</f>
        <v>678.58308333333332</v>
      </c>
      <c r="FT577" s="27">
        <f>IF($O577&gt;=FT$1,$S577,0)</f>
        <v>678.58308333333332</v>
      </c>
      <c r="FU577" s="27">
        <f>IF($O577&gt;=FU$1,$S577,0)</f>
        <v>678.58308333333332</v>
      </c>
      <c r="FV577" s="27">
        <f>IF($O577&gt;=FV$1,$S577,0)</f>
        <v>678.58308333333332</v>
      </c>
      <c r="FW577" s="27">
        <f>IF($O577&gt;=FW$1,$S577,0)</f>
        <v>678.58308333333332</v>
      </c>
      <c r="FX577" s="27">
        <f>IF($O577&gt;=FX$1,$S577,0)</f>
        <v>678.58308333333332</v>
      </c>
      <c r="FY577" s="27">
        <f>IF($O577&gt;=FY$1,$S577,0)</f>
        <v>678.58308333333332</v>
      </c>
      <c r="FZ577" s="27">
        <f>IF($O577&gt;=FZ$1,$S577,0)</f>
        <v>678.58308333333332</v>
      </c>
      <c r="GA577" s="27">
        <f>IF($O577&gt;=GA$1,$S577,0)</f>
        <v>678.58308333333332</v>
      </c>
      <c r="GB577" s="27">
        <f>IF($O577&gt;=GB$1,$S577,0)</f>
        <v>678.58308333333332</v>
      </c>
      <c r="GC577" s="27">
        <f>IF($O577&gt;=GC$1,$S577,0)</f>
        <v>678.58308333333332</v>
      </c>
      <c r="GD577" s="27">
        <f>IF($O577&gt;=GD$1,$S577,0)</f>
        <v>678.58308333333332</v>
      </c>
      <c r="GE577" s="27">
        <f>IF($O577&gt;=GE$1,$S577,0)</f>
        <v>678.58308333333332</v>
      </c>
      <c r="GF577" s="27">
        <f>IF($O577&gt;=GF$1,$S577,0)</f>
        <v>678.58308333333332</v>
      </c>
      <c r="GG577" s="27">
        <f>IF($O577&gt;=GG$1,$S577,0)</f>
        <v>678.58308333333332</v>
      </c>
      <c r="GH577" s="27">
        <f>IF($O577&gt;=GH$1,$S577,0)</f>
        <v>678.58308333333332</v>
      </c>
      <c r="GI577" s="27">
        <f>IF($O577&gt;=GI$1,$S577,0)</f>
        <v>678.58308333333332</v>
      </c>
      <c r="GJ577" s="27">
        <f>IF($O577&gt;=GJ$1,$S577,0)</f>
        <v>678.58308333333332</v>
      </c>
      <c r="GK577" s="27">
        <f>IF($O577&gt;=GK$1,$S577,0)</f>
        <v>678.58308333333332</v>
      </c>
      <c r="GL577" s="27">
        <f>IF($O577&gt;=GL$1,$S577,0)</f>
        <v>678.58308333333332</v>
      </c>
      <c r="GM577" s="27">
        <f>IF($O577&gt;=GM$1,$S577,0)</f>
        <v>678.58308333333332</v>
      </c>
      <c r="GN577" s="27">
        <f>IF($O577&gt;=GN$1,$S577,0)</f>
        <v>678.58308333333332</v>
      </c>
      <c r="GO577" s="27">
        <f>IF($O577&gt;=GO$1,$S577,0)</f>
        <v>678.58308333333332</v>
      </c>
      <c r="GP577" s="27">
        <f>IF($O577&gt;=GP$1,$S577,0)</f>
        <v>678.58308333333332</v>
      </c>
      <c r="GQ577" s="27">
        <f>IF($O577&gt;=GQ$1,$S577,0)</f>
        <v>678.58308333333332</v>
      </c>
      <c r="GR577" s="27">
        <f>IF($O577&gt;=GR$1,$S577,0)</f>
        <v>678.58308333333332</v>
      </c>
      <c r="GS577" s="27">
        <f>IF($O577&gt;=GS$1,$S577,0)</f>
        <v>678.58308333333332</v>
      </c>
      <c r="GT577" s="27">
        <f>IF($O577&gt;=GT$1,$S577,0)</f>
        <v>678.58308333333332</v>
      </c>
      <c r="GU577" s="27">
        <f>IF($O577&gt;=GU$1,$S577,0)</f>
        <v>678.58308333333332</v>
      </c>
      <c r="GV577" s="27">
        <f>IF($O577&gt;=GV$1,$S577,0)</f>
        <v>678.58308333333332</v>
      </c>
      <c r="GW577" s="27">
        <f>IF($O577&gt;=GW$1,$S577,0)</f>
        <v>678.58308333333332</v>
      </c>
      <c r="GX577" s="27">
        <f>IF($O577&gt;=GX$1,$S577,0)</f>
        <v>678.58308333333332</v>
      </c>
      <c r="GY577" s="27">
        <f>IF($O577&gt;=GY$1,$S577,0)</f>
        <v>678.58308333333332</v>
      </c>
      <c r="GZ577" s="27">
        <f>IF($O577&gt;=GZ$1,$S577,0)</f>
        <v>678.58308333333332</v>
      </c>
      <c r="HA577" s="27">
        <f>IF($O577&gt;=HA$1,$S577,0)</f>
        <v>678.58308333333332</v>
      </c>
      <c r="HB577" s="27">
        <f>IF($O577&gt;=HB$1,$S577,0)</f>
        <v>678.58308333333332</v>
      </c>
      <c r="HC577" s="27">
        <f>IF($O577&gt;=HC$1,$S577,0)</f>
        <v>678.58308333333332</v>
      </c>
    </row>
    <row r="578" spans="1:211">
      <c r="A578" s="3">
        <v>73555</v>
      </c>
      <c r="B578" s="3" t="s">
        <v>531</v>
      </c>
      <c r="C578" s="3" t="s">
        <v>12</v>
      </c>
      <c r="D578" s="3">
        <v>63</v>
      </c>
      <c r="E578" s="4">
        <v>35737</v>
      </c>
      <c r="F578" s="5">
        <v>20.641095890410959</v>
      </c>
      <c r="G578" s="3" t="s">
        <v>446</v>
      </c>
      <c r="H578" s="4">
        <v>20369</v>
      </c>
      <c r="I578" s="9" t="s">
        <v>811</v>
      </c>
      <c r="J578" s="5">
        <v>2345.81</v>
      </c>
      <c r="K578" s="31">
        <v>332</v>
      </c>
      <c r="L578" s="32">
        <v>21</v>
      </c>
      <c r="M578" s="33">
        <f>VLOOKUP(L578,FIND,3,TRUE)</f>
        <v>1.3</v>
      </c>
      <c r="N578" s="32">
        <f>IF(L578&gt;30,180,VLOOKUP(L578,TEMPO,2,FALSE))</f>
        <v>126</v>
      </c>
      <c r="O578" s="32">
        <f>IF(R578&gt;0,4,N578)</f>
        <v>126</v>
      </c>
      <c r="P578" s="96">
        <f>J578*M578*L578</f>
        <v>64040.612999999998</v>
      </c>
      <c r="Q578" s="96">
        <f>10934.45*2</f>
        <v>21868.9</v>
      </c>
      <c r="R578" s="96">
        <f>IF(P578&lt;=Q578,P578/4,0)</f>
        <v>0</v>
      </c>
      <c r="S578" s="5">
        <f>IF(P578&gt;=Q578,P578/N578,0)</f>
        <v>508.25883333333331</v>
      </c>
      <c r="T578" s="3"/>
      <c r="U578" s="3">
        <f>IF(T578="",1,0)</f>
        <v>1</v>
      </c>
      <c r="V578" s="3">
        <v>58</v>
      </c>
      <c r="W578" s="5">
        <v>0</v>
      </c>
      <c r="X578" s="5">
        <v>402.65</v>
      </c>
      <c r="Y578" s="5">
        <f>X578*W578</f>
        <v>0</v>
      </c>
      <c r="Z578" s="5">
        <v>400</v>
      </c>
      <c r="AA578" s="5">
        <f>S578+Y578+Z578</f>
        <v>908.25883333333331</v>
      </c>
      <c r="AB578" s="39">
        <f>(J578/12+J578/12*1.3333333333+450/12+J578/30*6/12+J578)*1.3+Y578+Z578+153.9</f>
        <v>4295.9975222137509</v>
      </c>
      <c r="AC578" s="39" t="s">
        <v>12</v>
      </c>
      <c r="AD578" s="39">
        <f>J578*1.3+400+153.9</f>
        <v>3603.453</v>
      </c>
      <c r="AE578" s="39">
        <f>SUMIFS('CUSTO MENSAL FUNC NOVO'!H:H,'CUSTO MENSAL FUNC NOVO'!A:A,'VALORES MENSAIS'!AC578)</f>
        <v>2265.9090000000001</v>
      </c>
      <c r="AF578" s="27">
        <f>IF($R578&gt;0,$R578,$S578)+$Y578+$Z578</f>
        <v>908.25883333333331</v>
      </c>
      <c r="AG578" s="27">
        <f>IF($R578&gt;0,$R578,$S578)+$Y578+$Z578</f>
        <v>908.25883333333331</v>
      </c>
      <c r="AH578" s="27">
        <f>IF($R578&gt;0,$R578,$S578)+$Y578+$Z578</f>
        <v>908.25883333333331</v>
      </c>
      <c r="AI578" s="27">
        <f>IF($R578&gt;0,$R578,$S578)+$Y578+$Z578</f>
        <v>908.25883333333331</v>
      </c>
      <c r="AJ578" s="27">
        <f>IF($O578&gt;=AJ$1,$S578+$Y578+$Z578,$Y578+$Z578)</f>
        <v>908.25883333333331</v>
      </c>
      <c r="AK578" s="27">
        <f>IF($O578&gt;=AK$1,$S578+$Y578+$Z578,$Y578+$Z578)</f>
        <v>908.25883333333331</v>
      </c>
      <c r="AL578" s="27">
        <f>IF($O578&gt;=AL$1,$S578+$Y578+$Z578,$Y578+$Z578)</f>
        <v>908.25883333333331</v>
      </c>
      <c r="AM578" s="27">
        <f>IF($O578&gt;=AM$1,$S578+$Y578+$Z578,$Y578+$Z578)</f>
        <v>908.25883333333331</v>
      </c>
      <c r="AN578" s="27">
        <f>IF($O578&gt;=AN$1,$S578+$Y578+$Z578,$Y578+$Z578)</f>
        <v>908.25883333333331</v>
      </c>
      <c r="AO578" s="27">
        <f>IF($O578&gt;=AO$1,$S578+$Y578+$Z578,$Y578+$Z578)</f>
        <v>908.25883333333331</v>
      </c>
      <c r="AP578" s="27">
        <f>IF($O578&gt;=AP$1,$S578+$Y578+$Z578,$Y578+$Z578)</f>
        <v>908.25883333333331</v>
      </c>
      <c r="AQ578" s="27">
        <f>IF($O578&gt;=AQ$1,$S578+$Y578+$Z578,$Y578+$Z578)</f>
        <v>908.25883333333331</v>
      </c>
      <c r="AR578" s="27">
        <f>IF($O578&gt;=AR$1,$S578+$Y578+$Z578,$Y578+$Z578)</f>
        <v>908.25883333333331</v>
      </c>
      <c r="AS578" s="27">
        <f>IF($O578&gt;=AS$1,$S578+$Y578+$Z578,$Y578+$Z578)</f>
        <v>908.25883333333331</v>
      </c>
      <c r="AT578" s="27">
        <f>IF($O578&gt;=AT$1,$S578+$Y578+$Z578,$Y578+$Z578)</f>
        <v>908.25883333333331</v>
      </c>
      <c r="AU578" s="27">
        <f>IF($O578&gt;=AU$1,$S578+$Y578+$Z578,$Y578+$Z578)</f>
        <v>908.25883333333331</v>
      </c>
      <c r="AV578" s="27">
        <f>IF($O578&gt;=AV$1,$S578+$Y578+$Z578,$Y578+$Z578)</f>
        <v>908.25883333333331</v>
      </c>
      <c r="AW578" s="27">
        <f>IF($O578&gt;=AW$1,$S578+$Y578+$Z578,$Y578+$Z578)</f>
        <v>908.25883333333331</v>
      </c>
      <c r="AX578" s="27">
        <f>IF($O578&gt;=AX$1,$S578+$Y578+$Z578,$Y578+$Z578)</f>
        <v>908.25883333333331</v>
      </c>
      <c r="AY578" s="27">
        <f>IF($O578&gt;=AY$1,$S578+$Y578+$Z578,$Y578+$Z578)</f>
        <v>908.25883333333331</v>
      </c>
      <c r="AZ578" s="27">
        <f>IF($O578&gt;=AZ$1,$S578+$Y578+$Z578,$Y578+$Z578)</f>
        <v>908.25883333333331</v>
      </c>
      <c r="BA578" s="27">
        <f>IF($O578&gt;=BA$1,$S578+$Y578+$Z578,$Y578+$Z578)</f>
        <v>908.25883333333331</v>
      </c>
      <c r="BB578" s="27">
        <f>IF($O578&gt;=BB$1,$S578+$Y578+$Z578,$Y578+$Z578)</f>
        <v>908.25883333333331</v>
      </c>
      <c r="BC578" s="27">
        <f>IF($O578&gt;=BC$1,$S578+$Y578+$Z578,$Y578+$Z578)</f>
        <v>908.25883333333331</v>
      </c>
      <c r="BD578" s="27">
        <f>IF($O578&gt;=BD$1,$S578+$Y578+$Z578,$Y578+$Z578)</f>
        <v>908.25883333333331</v>
      </c>
      <c r="BE578" s="27">
        <f>IF($O578&gt;=BE$1,$S578+$Y578+$Z578,$Y578+$Z578)</f>
        <v>908.25883333333331</v>
      </c>
      <c r="BF578" s="27">
        <f>IF($O578&gt;=BF$1,$S578+$Y578+$Z578,$Y578+$Z578)</f>
        <v>908.25883333333331</v>
      </c>
      <c r="BG578" s="27">
        <f>IF($O578&gt;=BG$1,$S578+$Y578+$Z578,$Y578+$Z578)</f>
        <v>908.25883333333331</v>
      </c>
      <c r="BH578" s="27">
        <f>IF($O578&gt;=BH$1,$S578+$Y578+$Z578,$Y578+$Z578)</f>
        <v>908.25883333333331</v>
      </c>
      <c r="BI578" s="27">
        <f>IF($O578&gt;=BI$1,$S578+$Y578+$Z578,$Y578+$Z578)</f>
        <v>908.25883333333331</v>
      </c>
      <c r="BJ578" s="27">
        <f>IF($O578&gt;=BJ$1,$S578+$Y578+$Z578,$Y578+$Z578)</f>
        <v>908.25883333333331</v>
      </c>
      <c r="BK578" s="27">
        <f>IF($O578&gt;=BK$1,$S578+$Y578+$Z578,$Y578+$Z578)</f>
        <v>908.25883333333331</v>
      </c>
      <c r="BL578" s="27">
        <f>IF($O578&gt;=BL$1,$S578+$Y578+$Z578,$Y578+$Z578)</f>
        <v>908.25883333333331</v>
      </c>
      <c r="BM578" s="27">
        <f>IF($O578&gt;=BM$1,$S578+$Y578+$Z578,$Y578+$Z578)</f>
        <v>908.25883333333331</v>
      </c>
      <c r="BN578" s="27">
        <f>IF($O578&gt;=BN$1,$S578+$Y578+$Z578,$Y578+$Z578)</f>
        <v>908.25883333333331</v>
      </c>
      <c r="BO578" s="27">
        <f>IF($O578&gt;=BO$1,$S578+$Y578+$Z578,$Y578+$Z578)</f>
        <v>908.25883333333331</v>
      </c>
      <c r="BP578" s="27">
        <f>IF($O578&gt;=BP$1,$S578+$Y578+$Z578,$Y578+$Z578)</f>
        <v>908.25883333333331</v>
      </c>
      <c r="BQ578" s="27">
        <f>IF($O578&gt;=BQ$1,$S578+$Y578+$Z578,$Y578+$Z578)</f>
        <v>908.25883333333331</v>
      </c>
      <c r="BR578" s="27">
        <f>IF($O578&gt;=BR$1,$S578+$Y578+$Z578,$Y578+$Z578)</f>
        <v>908.25883333333331</v>
      </c>
      <c r="BS578" s="27">
        <f>IF($O578&gt;=BS$1,$S578+$Y578+$Z578,$Y578+$Z578)</f>
        <v>908.25883333333331</v>
      </c>
      <c r="BT578" s="27">
        <f>IF($O578&gt;=BT$1,$S578+$Y578+$Z578,$Y578+$Z578)</f>
        <v>908.25883333333331</v>
      </c>
      <c r="BU578" s="27">
        <f>IF($O578&gt;=BU$1,$S578+$Y578+$Z578,$Y578+$Z578)</f>
        <v>908.25883333333331</v>
      </c>
      <c r="BV578" s="27">
        <f>IF($O578&gt;=BV$1,$S578+$Y578+$Z578,$Y578+$Z578)</f>
        <v>908.25883333333331</v>
      </c>
      <c r="BW578" s="27">
        <f>IF($O578&gt;=BW$1,$S578+$Y578+$Z578,$Y578+$Z578)</f>
        <v>908.25883333333331</v>
      </c>
      <c r="BX578" s="27">
        <f>IF($O578&gt;=BX$1,$S578+$Y578+$Z578,$Y578+$Z578)</f>
        <v>908.25883333333331</v>
      </c>
      <c r="BY578" s="27">
        <f>IF($O578&gt;=BY$1,$S578+$Y578+$Z578,$Y578+$Z578)</f>
        <v>908.25883333333331</v>
      </c>
      <c r="BZ578" s="27">
        <f>IF($O578&gt;=BZ$1,$S578+$Y578+$Z578,$Y578+$Z578)</f>
        <v>908.25883333333331</v>
      </c>
      <c r="CA578" s="27">
        <f>IF($O578&gt;=CA$1,$S578+$Y578+$Z578,$Y578+$Z578)</f>
        <v>908.25883333333331</v>
      </c>
      <c r="CB578" s="27">
        <f>IF($O578&gt;=CB$1,$S578+$Y578+$Z578,$Y578+$Z578)</f>
        <v>908.25883333333331</v>
      </c>
      <c r="CC578" s="27">
        <f>IF($O578&gt;=CC$1,$S578+$Y578+$Z578,$Y578+$Z578)</f>
        <v>908.25883333333331</v>
      </c>
      <c r="CD578" s="27">
        <f>IF($O578&gt;=CD$1,$S578+$Y578+$Z578,$Y578+$Z578)</f>
        <v>908.25883333333331</v>
      </c>
      <c r="CE578" s="27">
        <f>IF($O578&gt;=CE$1,$S578+$Y578+$Z578,$Y578+$Z578)</f>
        <v>908.25883333333331</v>
      </c>
      <c r="CF578" s="27">
        <f>IF($O578&gt;=CF$1,$S578+$Y578+$Z578,$Y578+$Z578)</f>
        <v>908.25883333333331</v>
      </c>
      <c r="CG578" s="27">
        <f>IF($O578&gt;=CG$1,$S578+$Y578+$Z578,$Y578+$Z578)</f>
        <v>908.25883333333331</v>
      </c>
      <c r="CH578" s="27">
        <f>IF($O578&gt;=CH$1,$S578+$Y578+$Z578,$Y578+$Z578)</f>
        <v>908.25883333333331</v>
      </c>
      <c r="CI578" s="27">
        <f>IF($O578&gt;=CI$1,$S578+$Y578+$Z578,$Y578+$Z578)</f>
        <v>908.25883333333331</v>
      </c>
      <c r="CJ578" s="27">
        <f>IF($O578&gt;=CJ$1,$S578+$Y578+$Z578,$Y578+$Z578)</f>
        <v>908.25883333333331</v>
      </c>
      <c r="CK578" s="27">
        <f>IF($O578&gt;=CK$1,$S578+$Y578+$Z578,$Y578+$Z578)</f>
        <v>908.25883333333331</v>
      </c>
      <c r="CL578" s="27">
        <f>IF($O578&gt;=CL$1,$S578+$Y578+$Z578,$Y578+$Z578)</f>
        <v>908.25883333333331</v>
      </c>
      <c r="CM578" s="27">
        <f>IF($O578&gt;=CM$1,$S578+$Y578+$Z578,$Y578+$Z578)</f>
        <v>908.25883333333331</v>
      </c>
      <c r="CN578" s="27">
        <f>IF($O578&gt;=CN$1,$S578+$Y578,$Y578)</f>
        <v>508.25883333333331</v>
      </c>
      <c r="CO578" s="27">
        <f>IF($O578&gt;=CO$1,$S578+$Y578,$Y578)</f>
        <v>508.25883333333331</v>
      </c>
      <c r="CP578" s="27">
        <f>IF($O578&gt;=CP$1,$S578+$Y578,$Y578)</f>
        <v>508.25883333333331</v>
      </c>
      <c r="CQ578" s="27">
        <f>IF($O578&gt;=CQ$1,$S578+$Y578,$Y578)</f>
        <v>508.25883333333331</v>
      </c>
      <c r="CR578" s="27">
        <f>IF($O578&gt;=CR$1,$S578+$Y578,$Y578)</f>
        <v>508.25883333333331</v>
      </c>
      <c r="CS578" s="27">
        <f>IF($O578&gt;=CS$1,$S578+$Y578,$Y578)</f>
        <v>508.25883333333331</v>
      </c>
      <c r="CT578" s="27">
        <f>IF($O578&gt;=CT$1,$S578+$Y578,$Y578)</f>
        <v>508.25883333333331</v>
      </c>
      <c r="CU578" s="27">
        <f>IF($O578&gt;=CU$1,$S578+$Y578,$Y578)</f>
        <v>508.25883333333331</v>
      </c>
      <c r="CV578" s="27">
        <f>IF($O578&gt;=CV$1,$S578+$Y578,$Y578)</f>
        <v>508.25883333333331</v>
      </c>
      <c r="CW578" s="27">
        <f>IF($O578&gt;=CW$1,$S578+$Y578,$Y578)</f>
        <v>508.25883333333331</v>
      </c>
      <c r="CX578" s="27">
        <f>IF($O578&gt;=CX$1,$S578+$Y578,$Y578)</f>
        <v>508.25883333333331</v>
      </c>
      <c r="CY578" s="27">
        <f>IF($O578&gt;=CY$1,$S578+$Y578,$Y578)</f>
        <v>508.25883333333331</v>
      </c>
      <c r="CZ578" s="27">
        <f>IF($O578&gt;=CZ$1,$S578+$Y578,$Y578)</f>
        <v>508.25883333333331</v>
      </c>
      <c r="DA578" s="27">
        <f>IF($O578&gt;=DA$1,$S578+$Y578,$Y578)</f>
        <v>508.25883333333331</v>
      </c>
      <c r="DB578" s="27">
        <f>IF($O578&gt;=DB$1,$S578+$Y578,$Y578)</f>
        <v>508.25883333333331</v>
      </c>
      <c r="DC578" s="27">
        <f>IF($O578&gt;=DC$1,$S578+$Y578,$Y578)</f>
        <v>508.25883333333331</v>
      </c>
      <c r="DD578" s="27">
        <f>IF($O578&gt;=DD$1,$S578+$Y578,$Y578)</f>
        <v>508.25883333333331</v>
      </c>
      <c r="DE578" s="27">
        <f>IF($O578&gt;=DE$1,$S578+$Y578,$Y578)</f>
        <v>508.25883333333331</v>
      </c>
      <c r="DF578" s="27">
        <f>IF($O578&gt;=DF$1,$S578+$Y578,$Y578)</f>
        <v>508.25883333333331</v>
      </c>
      <c r="DG578" s="27">
        <f>IF($O578&gt;=DG$1,$S578+$Y578,$Y578)</f>
        <v>508.25883333333331</v>
      </c>
      <c r="DH578" s="27">
        <f>IF($O578&gt;=DH$1,$S578+$Y578,$Y578)</f>
        <v>508.25883333333331</v>
      </c>
      <c r="DI578" s="27">
        <f>IF($O578&gt;=DI$1,$S578+$Y578,$Y578)</f>
        <v>508.25883333333331</v>
      </c>
      <c r="DJ578" s="27">
        <f>IF($O578&gt;=DJ$1,$S578+$Y578,$Y578)</f>
        <v>508.25883333333331</v>
      </c>
      <c r="DK578" s="27">
        <f>IF($O578&gt;=DK$1,$S578+$Y578,$Y578)</f>
        <v>508.25883333333331</v>
      </c>
      <c r="DL578" s="27">
        <f>IF($O578&gt;=DL$1,$S578+$Y578,$Y578)</f>
        <v>508.25883333333331</v>
      </c>
      <c r="DM578" s="27">
        <f>IF($O578&gt;=DM$1,$S578+$Y578,$Y578)</f>
        <v>508.25883333333331</v>
      </c>
      <c r="DN578" s="27">
        <f>IF($O578&gt;=DN$1,$S578+$Y578,$Y578)</f>
        <v>508.25883333333331</v>
      </c>
      <c r="DO578" s="27">
        <f>IF($O578&gt;=DO$1,$S578+$Y578,$Y578)</f>
        <v>508.25883333333331</v>
      </c>
      <c r="DP578" s="27">
        <f>IF($O578&gt;=DP$1,$S578+$Y578,$Y578)</f>
        <v>508.25883333333331</v>
      </c>
      <c r="DQ578" s="27">
        <f>IF($O578&gt;=DQ$1,$S578+$Y578,$Y578)</f>
        <v>508.25883333333331</v>
      </c>
      <c r="DR578" s="27">
        <f>IF($O578&gt;=DR$1,$S578+$Y578,$Y578)</f>
        <v>508.25883333333331</v>
      </c>
      <c r="DS578" s="27">
        <f>IF($O578&gt;=DS$1,$S578+$Y578,$Y578)</f>
        <v>508.25883333333331</v>
      </c>
      <c r="DT578" s="27">
        <f>IF($O578&gt;=DT$1,$S578+$Y578,$Y578)</f>
        <v>508.25883333333331</v>
      </c>
      <c r="DU578" s="27">
        <f>IF($O578&gt;=DU$1,$S578+$Y578,$Y578)</f>
        <v>508.25883333333331</v>
      </c>
      <c r="DV578" s="27">
        <f>IF($O578&gt;=DV$1,$S578+$Y578,$Y578)</f>
        <v>508.25883333333331</v>
      </c>
      <c r="DW578" s="27">
        <f>IF($O578&gt;=DW$1,$S578+$Y578,$Y578)</f>
        <v>508.25883333333331</v>
      </c>
      <c r="DX578" s="27">
        <f>IF($O578&gt;=DX$1,$S578+$Y578,$Y578)</f>
        <v>508.25883333333331</v>
      </c>
      <c r="DY578" s="27">
        <f>IF($O578&gt;=DY$1,$S578+$Y578,$Y578)</f>
        <v>508.25883333333331</v>
      </c>
      <c r="DZ578" s="27">
        <f>IF($O578&gt;=DZ$1,$S578+$Y578,$Y578)</f>
        <v>508.25883333333331</v>
      </c>
      <c r="EA578" s="27">
        <f>IF($O578&gt;=EA$1,$S578+$Y578,$Y578)</f>
        <v>508.25883333333331</v>
      </c>
      <c r="EB578" s="27">
        <f>IF($O578&gt;=EB$1,$S578+$Y578,$Y578)</f>
        <v>508.25883333333331</v>
      </c>
      <c r="EC578" s="27">
        <f>IF($O578&gt;=EC$1,$S578+$Y578,$Y578)</f>
        <v>508.25883333333331</v>
      </c>
      <c r="ED578" s="27">
        <f>IF($O578&gt;=ED$1,$S578+$Y578,$Y578)</f>
        <v>508.25883333333331</v>
      </c>
      <c r="EE578" s="27">
        <f>IF($O578&gt;=EE$1,$S578+$Y578,$Y578)</f>
        <v>508.25883333333331</v>
      </c>
      <c r="EF578" s="27">
        <f>IF($O578&gt;=EF$1,$S578+$Y578,$Y578)</f>
        <v>508.25883333333331</v>
      </c>
      <c r="EG578" s="27">
        <f>IF($O578&gt;=EG$1,$S578+$Y578,$Y578)</f>
        <v>508.25883333333331</v>
      </c>
      <c r="EH578" s="27">
        <f>IF($O578&gt;=EH$1,$S578+$Y578,$Y578)</f>
        <v>508.25883333333331</v>
      </c>
      <c r="EI578" s="27">
        <f>IF($O578&gt;=EI$1,$S578+$Y578,$Y578)</f>
        <v>508.25883333333331</v>
      </c>
      <c r="EJ578" s="27">
        <f>IF($O578&gt;=EJ$1,$S578+$Y578,$Y578)</f>
        <v>508.25883333333331</v>
      </c>
      <c r="EK578" s="27">
        <f>IF($O578&gt;=EK$1,$S578+$Y578,$Y578)</f>
        <v>508.25883333333331</v>
      </c>
      <c r="EL578" s="27">
        <f>IF($O578&gt;=EL$1,$S578+$Y578,$Y578)</f>
        <v>508.25883333333331</v>
      </c>
      <c r="EM578" s="27">
        <f>IF($O578&gt;=EM$1,$S578+$Y578,$Y578)</f>
        <v>508.25883333333331</v>
      </c>
      <c r="EN578" s="27">
        <f>IF($O578&gt;=EN$1,$S578+$Y578,$Y578)</f>
        <v>508.25883333333331</v>
      </c>
      <c r="EO578" s="27">
        <f>IF($O578&gt;=EO$1,$S578+$Y578,$Y578)</f>
        <v>508.25883333333331</v>
      </c>
      <c r="EP578" s="27">
        <f>IF($O578&gt;=EP$1,$S578+$Y578,$Y578)</f>
        <v>508.25883333333331</v>
      </c>
      <c r="EQ578" s="27">
        <f>IF($O578&gt;=EQ$1,$S578+$Y578,$Y578)</f>
        <v>508.25883333333331</v>
      </c>
      <c r="ER578" s="27">
        <f>IF($O578&gt;=ER$1,$S578+$Y578,$Y578)</f>
        <v>508.25883333333331</v>
      </c>
      <c r="ES578" s="27">
        <f>IF($O578&gt;=ES$1,$S578+$Y578,$Y578)</f>
        <v>508.25883333333331</v>
      </c>
      <c r="ET578" s="27">
        <f>IF($O578&gt;=ET$1,$S578+$Y578,$Y578)</f>
        <v>508.25883333333331</v>
      </c>
      <c r="EU578" s="27">
        <f>IF($O578&gt;=EU$1,$S578+$Y578,$Y578)</f>
        <v>508.25883333333331</v>
      </c>
      <c r="EV578" s="27">
        <f>IF($O578&gt;=EV$1,$S578,0)</f>
        <v>508.25883333333331</v>
      </c>
      <c r="EW578" s="27">
        <f>IF($O578&gt;=EW$1,$S578,0)</f>
        <v>508.25883333333331</v>
      </c>
      <c r="EX578" s="27">
        <f>IF($O578&gt;=EX$1,$S578,0)</f>
        <v>508.25883333333331</v>
      </c>
      <c r="EY578" s="27">
        <f>IF($O578&gt;=EY$1,$S578,0)</f>
        <v>508.25883333333331</v>
      </c>
      <c r="EZ578" s="27">
        <f>IF($O578&gt;=EZ$1,$S578,0)</f>
        <v>508.25883333333331</v>
      </c>
      <c r="FA578" s="27">
        <f>IF($O578&gt;=FA$1,$S578,0)</f>
        <v>508.25883333333331</v>
      </c>
      <c r="FB578" s="27">
        <f>IF($O578&gt;=FB$1,$S578,0)</f>
        <v>0</v>
      </c>
      <c r="FC578" s="27">
        <f>IF($O578&gt;=FC$1,$S578,0)</f>
        <v>0</v>
      </c>
      <c r="FD578" s="27">
        <f>IF($O578&gt;=FD$1,$S578,0)</f>
        <v>0</v>
      </c>
      <c r="FE578" s="27">
        <f>IF($O578&gt;=FE$1,$S578,0)</f>
        <v>0</v>
      </c>
      <c r="FF578" s="27">
        <f>IF($O578&gt;=FF$1,$S578,0)</f>
        <v>0</v>
      </c>
      <c r="FG578" s="27">
        <f>IF($O578&gt;=FG$1,$S578,0)</f>
        <v>0</v>
      </c>
      <c r="FH578" s="27">
        <f>IF($O578&gt;=FH$1,$S578,0)</f>
        <v>0</v>
      </c>
      <c r="FI578" s="27">
        <f>IF($O578&gt;=FI$1,$S578,0)</f>
        <v>0</v>
      </c>
      <c r="FJ578" s="27">
        <f>IF($O578&gt;=FJ$1,$S578,0)</f>
        <v>0</v>
      </c>
      <c r="FK578" s="27">
        <f>IF($O578&gt;=FK$1,$S578,0)</f>
        <v>0</v>
      </c>
      <c r="FL578" s="27">
        <f>IF($O578&gt;=FL$1,$S578,0)</f>
        <v>0</v>
      </c>
      <c r="FM578" s="27">
        <f>IF($O578&gt;=FM$1,$S578,0)</f>
        <v>0</v>
      </c>
      <c r="FN578" s="27">
        <f>IF($O578&gt;=FN$1,$S578,0)</f>
        <v>0</v>
      </c>
      <c r="FO578" s="27">
        <f>IF($O578&gt;=FO$1,$S578,0)</f>
        <v>0</v>
      </c>
      <c r="FP578" s="27">
        <f>IF($O578&gt;=FP$1,$S578,0)</f>
        <v>0</v>
      </c>
      <c r="FQ578" s="27">
        <f>IF($O578&gt;=FQ$1,$S578,0)</f>
        <v>0</v>
      </c>
      <c r="FR578" s="27">
        <f>IF($O578&gt;=FR$1,$S578,0)</f>
        <v>0</v>
      </c>
      <c r="FS578" s="27">
        <f>IF($O578&gt;=FS$1,$S578,0)</f>
        <v>0</v>
      </c>
      <c r="FT578" s="27">
        <f>IF($O578&gt;=FT$1,$S578,0)</f>
        <v>0</v>
      </c>
      <c r="FU578" s="27">
        <f>IF($O578&gt;=FU$1,$S578,0)</f>
        <v>0</v>
      </c>
      <c r="FV578" s="27">
        <f>IF($O578&gt;=FV$1,$S578,0)</f>
        <v>0</v>
      </c>
      <c r="FW578" s="27">
        <f>IF($O578&gt;=FW$1,$S578,0)</f>
        <v>0</v>
      </c>
      <c r="FX578" s="27">
        <f>IF($O578&gt;=FX$1,$S578,0)</f>
        <v>0</v>
      </c>
      <c r="FY578" s="27">
        <f>IF($O578&gt;=FY$1,$S578,0)</f>
        <v>0</v>
      </c>
      <c r="FZ578" s="27">
        <f>IF($O578&gt;=FZ$1,$S578,0)</f>
        <v>0</v>
      </c>
      <c r="GA578" s="27">
        <f>IF($O578&gt;=GA$1,$S578,0)</f>
        <v>0</v>
      </c>
      <c r="GB578" s="27">
        <f>IF($O578&gt;=GB$1,$S578,0)</f>
        <v>0</v>
      </c>
      <c r="GC578" s="27">
        <f>IF($O578&gt;=GC$1,$S578,0)</f>
        <v>0</v>
      </c>
      <c r="GD578" s="27">
        <f>IF($O578&gt;=GD$1,$S578,0)</f>
        <v>0</v>
      </c>
      <c r="GE578" s="27">
        <f>IF($O578&gt;=GE$1,$S578,0)</f>
        <v>0</v>
      </c>
      <c r="GF578" s="27">
        <f>IF($O578&gt;=GF$1,$S578,0)</f>
        <v>0</v>
      </c>
      <c r="GG578" s="27">
        <f>IF($O578&gt;=GG$1,$S578,0)</f>
        <v>0</v>
      </c>
      <c r="GH578" s="27">
        <f>IF($O578&gt;=GH$1,$S578,0)</f>
        <v>0</v>
      </c>
      <c r="GI578" s="27">
        <f>IF($O578&gt;=GI$1,$S578,0)</f>
        <v>0</v>
      </c>
      <c r="GJ578" s="27">
        <f>IF($O578&gt;=GJ$1,$S578,0)</f>
        <v>0</v>
      </c>
      <c r="GK578" s="27">
        <f>IF($O578&gt;=GK$1,$S578,0)</f>
        <v>0</v>
      </c>
      <c r="GL578" s="27">
        <f>IF($O578&gt;=GL$1,$S578,0)</f>
        <v>0</v>
      </c>
      <c r="GM578" s="27">
        <f>IF($O578&gt;=GM$1,$S578,0)</f>
        <v>0</v>
      </c>
      <c r="GN578" s="27">
        <f>IF($O578&gt;=GN$1,$S578,0)</f>
        <v>0</v>
      </c>
      <c r="GO578" s="27">
        <f>IF($O578&gt;=GO$1,$S578,0)</f>
        <v>0</v>
      </c>
      <c r="GP578" s="27">
        <f>IF($O578&gt;=GP$1,$S578,0)</f>
        <v>0</v>
      </c>
      <c r="GQ578" s="27">
        <f>IF($O578&gt;=GQ$1,$S578,0)</f>
        <v>0</v>
      </c>
      <c r="GR578" s="27">
        <f>IF($O578&gt;=GR$1,$S578,0)</f>
        <v>0</v>
      </c>
      <c r="GS578" s="27">
        <f>IF($O578&gt;=GS$1,$S578,0)</f>
        <v>0</v>
      </c>
      <c r="GT578" s="27">
        <f>IF($O578&gt;=GT$1,$S578,0)</f>
        <v>0</v>
      </c>
      <c r="GU578" s="27">
        <f>IF($O578&gt;=GU$1,$S578,0)</f>
        <v>0</v>
      </c>
      <c r="GV578" s="27">
        <f>IF($O578&gt;=GV$1,$S578,0)</f>
        <v>0</v>
      </c>
      <c r="GW578" s="27">
        <f>IF($O578&gt;=GW$1,$S578,0)</f>
        <v>0</v>
      </c>
      <c r="GX578" s="27">
        <f>IF($O578&gt;=GX$1,$S578,0)</f>
        <v>0</v>
      </c>
      <c r="GY578" s="27">
        <f>IF($O578&gt;=GY$1,$S578,0)</f>
        <v>0</v>
      </c>
      <c r="GZ578" s="27">
        <f>IF($O578&gt;=GZ$1,$S578,0)</f>
        <v>0</v>
      </c>
      <c r="HA578" s="27">
        <f>IF($O578&gt;=HA$1,$S578,0)</f>
        <v>0</v>
      </c>
      <c r="HB578" s="27">
        <f>IF($O578&gt;=HB$1,$S578,0)</f>
        <v>0</v>
      </c>
      <c r="HC578" s="27">
        <f>IF($O578&gt;=HC$1,$S578,0)</f>
        <v>0</v>
      </c>
    </row>
    <row r="579" spans="1:211">
      <c r="A579" s="3">
        <v>66915</v>
      </c>
      <c r="B579" s="3" t="s">
        <v>541</v>
      </c>
      <c r="C579" s="3" t="s">
        <v>15</v>
      </c>
      <c r="D579" s="3">
        <v>59</v>
      </c>
      <c r="E579" s="4">
        <v>35037</v>
      </c>
      <c r="F579" s="5">
        <v>22.55890410958904</v>
      </c>
      <c r="G579" s="3" t="s">
        <v>446</v>
      </c>
      <c r="H579" s="4">
        <v>21631</v>
      </c>
      <c r="I579" s="9" t="s">
        <v>811</v>
      </c>
      <c r="J579" s="5">
        <v>2583.2600000000002</v>
      </c>
      <c r="K579" s="31">
        <v>332</v>
      </c>
      <c r="L579" s="32">
        <v>22</v>
      </c>
      <c r="M579" s="33">
        <f>VLOOKUP(L579,FIND,3,TRUE)</f>
        <v>1.3</v>
      </c>
      <c r="N579" s="32">
        <f>IF(L579&gt;30,180,VLOOKUP(L579,TEMPO,2,FALSE))</f>
        <v>132</v>
      </c>
      <c r="O579" s="32">
        <f>IF(R579&gt;0,4,N579)</f>
        <v>132</v>
      </c>
      <c r="P579" s="96">
        <f>J579*M579*L579</f>
        <v>73881.236000000004</v>
      </c>
      <c r="Q579" s="96">
        <f>10934.45*2</f>
        <v>21868.9</v>
      </c>
      <c r="R579" s="96">
        <f>IF(P579&lt;=Q579,P579/4,0)</f>
        <v>0</v>
      </c>
      <c r="S579" s="5">
        <f>IF(P579&gt;=Q579,P579/N579,0)</f>
        <v>559.70633333333342</v>
      </c>
      <c r="T579" s="3"/>
      <c r="U579" s="3">
        <f>IF(T579="",1,0)</f>
        <v>1</v>
      </c>
      <c r="V579" s="3">
        <v>85</v>
      </c>
      <c r="W579" s="5">
        <v>0</v>
      </c>
      <c r="X579" s="5">
        <v>402.65</v>
      </c>
      <c r="Y579" s="5">
        <f>X579*W579</f>
        <v>0</v>
      </c>
      <c r="Z579" s="5">
        <v>400</v>
      </c>
      <c r="AA579" s="5">
        <f>S579+Y579+Z579</f>
        <v>959.70633333333342</v>
      </c>
      <c r="AB579" s="39">
        <f>(J579/12+J579/12*1.3333333333+450/12+J579/30*6/12+J579)*1.3+Y579+Z579+153.9</f>
        <v>4669.8493555462273</v>
      </c>
      <c r="AC579" s="39" t="s">
        <v>15</v>
      </c>
      <c r="AD579" s="39">
        <f>J579*1.3+400+153.9</f>
        <v>3912.1380000000004</v>
      </c>
      <c r="AE579" s="39">
        <f>SUMIFS('CUSTO MENSAL FUNC NOVO'!H:H,'CUSTO MENSAL FUNC NOVO'!A:A,'VALORES MENSAIS'!AC579)</f>
        <v>3052.63</v>
      </c>
      <c r="AF579" s="27">
        <f>IF($R579&gt;0,$R579,$S579)+$Y579+$Z579</f>
        <v>959.70633333333342</v>
      </c>
      <c r="AG579" s="27">
        <f>IF($R579&gt;0,$R579,$S579)+$Y579+$Z579</f>
        <v>959.70633333333342</v>
      </c>
      <c r="AH579" s="27">
        <f>IF($R579&gt;0,$R579,$S579)+$Y579+$Z579</f>
        <v>959.70633333333342</v>
      </c>
      <c r="AI579" s="27">
        <f>IF($R579&gt;0,$R579,$S579)+$Y579+$Z579</f>
        <v>959.70633333333342</v>
      </c>
      <c r="AJ579" s="27">
        <f>IF($O579&gt;=AJ$1,$S579+$Y579+$Z579,$Y579+$Z579)</f>
        <v>959.70633333333342</v>
      </c>
      <c r="AK579" s="27">
        <f>IF($O579&gt;=AK$1,$S579+$Y579+$Z579,$Y579+$Z579)</f>
        <v>959.70633333333342</v>
      </c>
      <c r="AL579" s="27">
        <f>IF($O579&gt;=AL$1,$S579+$Y579+$Z579,$Y579+$Z579)</f>
        <v>959.70633333333342</v>
      </c>
      <c r="AM579" s="27">
        <f>IF($O579&gt;=AM$1,$S579+$Y579+$Z579,$Y579+$Z579)</f>
        <v>959.70633333333342</v>
      </c>
      <c r="AN579" s="27">
        <f>IF($O579&gt;=AN$1,$S579+$Y579+$Z579,$Y579+$Z579)</f>
        <v>959.70633333333342</v>
      </c>
      <c r="AO579" s="27">
        <f>IF($O579&gt;=AO$1,$S579+$Y579+$Z579,$Y579+$Z579)</f>
        <v>959.70633333333342</v>
      </c>
      <c r="AP579" s="27">
        <f>IF($O579&gt;=AP$1,$S579+$Y579+$Z579,$Y579+$Z579)</f>
        <v>959.70633333333342</v>
      </c>
      <c r="AQ579" s="27">
        <f>IF($O579&gt;=AQ$1,$S579+$Y579+$Z579,$Y579+$Z579)</f>
        <v>959.70633333333342</v>
      </c>
      <c r="AR579" s="27">
        <f>IF($O579&gt;=AR$1,$S579+$Y579+$Z579,$Y579+$Z579)</f>
        <v>959.70633333333342</v>
      </c>
      <c r="AS579" s="27">
        <f>IF($O579&gt;=AS$1,$S579+$Y579+$Z579,$Y579+$Z579)</f>
        <v>959.70633333333342</v>
      </c>
      <c r="AT579" s="27">
        <f>IF($O579&gt;=AT$1,$S579+$Y579+$Z579,$Y579+$Z579)</f>
        <v>959.70633333333342</v>
      </c>
      <c r="AU579" s="27">
        <f>IF($O579&gt;=AU$1,$S579+$Y579+$Z579,$Y579+$Z579)</f>
        <v>959.70633333333342</v>
      </c>
      <c r="AV579" s="27">
        <f>IF($O579&gt;=AV$1,$S579+$Y579+$Z579,$Y579+$Z579)</f>
        <v>959.70633333333342</v>
      </c>
      <c r="AW579" s="27">
        <f>IF($O579&gt;=AW$1,$S579+$Y579+$Z579,$Y579+$Z579)</f>
        <v>959.70633333333342</v>
      </c>
      <c r="AX579" s="27">
        <f>IF($O579&gt;=AX$1,$S579+$Y579+$Z579,$Y579+$Z579)</f>
        <v>959.70633333333342</v>
      </c>
      <c r="AY579" s="27">
        <f>IF($O579&gt;=AY$1,$S579+$Y579+$Z579,$Y579+$Z579)</f>
        <v>959.70633333333342</v>
      </c>
      <c r="AZ579" s="27">
        <f>IF($O579&gt;=AZ$1,$S579+$Y579+$Z579,$Y579+$Z579)</f>
        <v>959.70633333333342</v>
      </c>
      <c r="BA579" s="27">
        <f>IF($O579&gt;=BA$1,$S579+$Y579+$Z579,$Y579+$Z579)</f>
        <v>959.70633333333342</v>
      </c>
      <c r="BB579" s="27">
        <f>IF($O579&gt;=BB$1,$S579+$Y579+$Z579,$Y579+$Z579)</f>
        <v>959.70633333333342</v>
      </c>
      <c r="BC579" s="27">
        <f>IF($O579&gt;=BC$1,$S579+$Y579+$Z579,$Y579+$Z579)</f>
        <v>959.70633333333342</v>
      </c>
      <c r="BD579" s="27">
        <f>IF($O579&gt;=BD$1,$S579+$Y579+$Z579,$Y579+$Z579)</f>
        <v>959.70633333333342</v>
      </c>
      <c r="BE579" s="27">
        <f>IF($O579&gt;=BE$1,$S579+$Y579+$Z579,$Y579+$Z579)</f>
        <v>959.70633333333342</v>
      </c>
      <c r="BF579" s="27">
        <f>IF($O579&gt;=BF$1,$S579+$Y579+$Z579,$Y579+$Z579)</f>
        <v>959.70633333333342</v>
      </c>
      <c r="BG579" s="27">
        <f>IF($O579&gt;=BG$1,$S579+$Y579+$Z579,$Y579+$Z579)</f>
        <v>959.70633333333342</v>
      </c>
      <c r="BH579" s="27">
        <f>IF($O579&gt;=BH$1,$S579+$Y579+$Z579,$Y579+$Z579)</f>
        <v>959.70633333333342</v>
      </c>
      <c r="BI579" s="27">
        <f>IF($O579&gt;=BI$1,$S579+$Y579+$Z579,$Y579+$Z579)</f>
        <v>959.70633333333342</v>
      </c>
      <c r="BJ579" s="27">
        <f>IF($O579&gt;=BJ$1,$S579+$Y579+$Z579,$Y579+$Z579)</f>
        <v>959.70633333333342</v>
      </c>
      <c r="BK579" s="27">
        <f>IF($O579&gt;=BK$1,$S579+$Y579+$Z579,$Y579+$Z579)</f>
        <v>959.70633333333342</v>
      </c>
      <c r="BL579" s="27">
        <f>IF($O579&gt;=BL$1,$S579+$Y579+$Z579,$Y579+$Z579)</f>
        <v>959.70633333333342</v>
      </c>
      <c r="BM579" s="27">
        <f>IF($O579&gt;=BM$1,$S579+$Y579+$Z579,$Y579+$Z579)</f>
        <v>959.70633333333342</v>
      </c>
      <c r="BN579" s="27">
        <f>IF($O579&gt;=BN$1,$S579+$Y579+$Z579,$Y579+$Z579)</f>
        <v>959.70633333333342</v>
      </c>
      <c r="BO579" s="27">
        <f>IF($O579&gt;=BO$1,$S579+$Y579+$Z579,$Y579+$Z579)</f>
        <v>959.70633333333342</v>
      </c>
      <c r="BP579" s="27">
        <f>IF($O579&gt;=BP$1,$S579+$Y579+$Z579,$Y579+$Z579)</f>
        <v>959.70633333333342</v>
      </c>
      <c r="BQ579" s="27">
        <f>IF($O579&gt;=BQ$1,$S579+$Y579+$Z579,$Y579+$Z579)</f>
        <v>959.70633333333342</v>
      </c>
      <c r="BR579" s="27">
        <f>IF($O579&gt;=BR$1,$S579+$Y579+$Z579,$Y579+$Z579)</f>
        <v>959.70633333333342</v>
      </c>
      <c r="BS579" s="27">
        <f>IF($O579&gt;=BS$1,$S579+$Y579+$Z579,$Y579+$Z579)</f>
        <v>959.70633333333342</v>
      </c>
      <c r="BT579" s="27">
        <f>IF($O579&gt;=BT$1,$S579+$Y579+$Z579,$Y579+$Z579)</f>
        <v>959.70633333333342</v>
      </c>
      <c r="BU579" s="27">
        <f>IF($O579&gt;=BU$1,$S579+$Y579+$Z579,$Y579+$Z579)</f>
        <v>959.70633333333342</v>
      </c>
      <c r="BV579" s="27">
        <f>IF($O579&gt;=BV$1,$S579+$Y579+$Z579,$Y579+$Z579)</f>
        <v>959.70633333333342</v>
      </c>
      <c r="BW579" s="27">
        <f>IF($O579&gt;=BW$1,$S579+$Y579+$Z579,$Y579+$Z579)</f>
        <v>959.70633333333342</v>
      </c>
      <c r="BX579" s="27">
        <f>IF($O579&gt;=BX$1,$S579+$Y579+$Z579,$Y579+$Z579)</f>
        <v>959.70633333333342</v>
      </c>
      <c r="BY579" s="27">
        <f>IF($O579&gt;=BY$1,$S579+$Y579+$Z579,$Y579+$Z579)</f>
        <v>959.70633333333342</v>
      </c>
      <c r="BZ579" s="27">
        <f>IF($O579&gt;=BZ$1,$S579+$Y579+$Z579,$Y579+$Z579)</f>
        <v>959.70633333333342</v>
      </c>
      <c r="CA579" s="27">
        <f>IF($O579&gt;=CA$1,$S579+$Y579+$Z579,$Y579+$Z579)</f>
        <v>959.70633333333342</v>
      </c>
      <c r="CB579" s="27">
        <f>IF($O579&gt;=CB$1,$S579+$Y579+$Z579,$Y579+$Z579)</f>
        <v>959.70633333333342</v>
      </c>
      <c r="CC579" s="27">
        <f>IF($O579&gt;=CC$1,$S579+$Y579+$Z579,$Y579+$Z579)</f>
        <v>959.70633333333342</v>
      </c>
      <c r="CD579" s="27">
        <f>IF($O579&gt;=CD$1,$S579+$Y579+$Z579,$Y579+$Z579)</f>
        <v>959.70633333333342</v>
      </c>
      <c r="CE579" s="27">
        <f>IF($O579&gt;=CE$1,$S579+$Y579+$Z579,$Y579+$Z579)</f>
        <v>959.70633333333342</v>
      </c>
      <c r="CF579" s="27">
        <f>IF($O579&gt;=CF$1,$S579+$Y579+$Z579,$Y579+$Z579)</f>
        <v>959.70633333333342</v>
      </c>
      <c r="CG579" s="27">
        <f>IF($O579&gt;=CG$1,$S579+$Y579+$Z579,$Y579+$Z579)</f>
        <v>959.70633333333342</v>
      </c>
      <c r="CH579" s="27">
        <f>IF($O579&gt;=CH$1,$S579+$Y579+$Z579,$Y579+$Z579)</f>
        <v>959.70633333333342</v>
      </c>
      <c r="CI579" s="27">
        <f>IF($O579&gt;=CI$1,$S579+$Y579+$Z579,$Y579+$Z579)</f>
        <v>959.70633333333342</v>
      </c>
      <c r="CJ579" s="27">
        <f>IF($O579&gt;=CJ$1,$S579+$Y579+$Z579,$Y579+$Z579)</f>
        <v>959.70633333333342</v>
      </c>
      <c r="CK579" s="27">
        <f>IF($O579&gt;=CK$1,$S579+$Y579+$Z579,$Y579+$Z579)</f>
        <v>959.70633333333342</v>
      </c>
      <c r="CL579" s="27">
        <f>IF($O579&gt;=CL$1,$S579+$Y579+$Z579,$Y579+$Z579)</f>
        <v>959.70633333333342</v>
      </c>
      <c r="CM579" s="27">
        <f>IF($O579&gt;=CM$1,$S579+$Y579+$Z579,$Y579+$Z579)</f>
        <v>959.70633333333342</v>
      </c>
      <c r="CN579" s="27">
        <f>IF($O579&gt;=CN$1,$S579+$Y579,$Y579)</f>
        <v>559.70633333333342</v>
      </c>
      <c r="CO579" s="27">
        <f>IF($O579&gt;=CO$1,$S579+$Y579,$Y579)</f>
        <v>559.70633333333342</v>
      </c>
      <c r="CP579" s="27">
        <f>IF($O579&gt;=CP$1,$S579+$Y579,$Y579)</f>
        <v>559.70633333333342</v>
      </c>
      <c r="CQ579" s="27">
        <f>IF($O579&gt;=CQ$1,$S579+$Y579,$Y579)</f>
        <v>559.70633333333342</v>
      </c>
      <c r="CR579" s="27">
        <f>IF($O579&gt;=CR$1,$S579+$Y579,$Y579)</f>
        <v>559.70633333333342</v>
      </c>
      <c r="CS579" s="27">
        <f>IF($O579&gt;=CS$1,$S579+$Y579,$Y579)</f>
        <v>559.70633333333342</v>
      </c>
      <c r="CT579" s="27">
        <f>IF($O579&gt;=CT$1,$S579+$Y579,$Y579)</f>
        <v>559.70633333333342</v>
      </c>
      <c r="CU579" s="27">
        <f>IF($O579&gt;=CU$1,$S579+$Y579,$Y579)</f>
        <v>559.70633333333342</v>
      </c>
      <c r="CV579" s="27">
        <f>IF($O579&gt;=CV$1,$S579+$Y579,$Y579)</f>
        <v>559.70633333333342</v>
      </c>
      <c r="CW579" s="27">
        <f>IF($O579&gt;=CW$1,$S579+$Y579,$Y579)</f>
        <v>559.70633333333342</v>
      </c>
      <c r="CX579" s="27">
        <f>IF($O579&gt;=CX$1,$S579+$Y579,$Y579)</f>
        <v>559.70633333333342</v>
      </c>
      <c r="CY579" s="27">
        <f>IF($O579&gt;=CY$1,$S579+$Y579,$Y579)</f>
        <v>559.70633333333342</v>
      </c>
      <c r="CZ579" s="27">
        <f>IF($O579&gt;=CZ$1,$S579+$Y579,$Y579)</f>
        <v>559.70633333333342</v>
      </c>
      <c r="DA579" s="27">
        <f>IF($O579&gt;=DA$1,$S579+$Y579,$Y579)</f>
        <v>559.70633333333342</v>
      </c>
      <c r="DB579" s="27">
        <f>IF($O579&gt;=DB$1,$S579+$Y579,$Y579)</f>
        <v>559.70633333333342</v>
      </c>
      <c r="DC579" s="27">
        <f>IF($O579&gt;=DC$1,$S579+$Y579,$Y579)</f>
        <v>559.70633333333342</v>
      </c>
      <c r="DD579" s="27">
        <f>IF($O579&gt;=DD$1,$S579+$Y579,$Y579)</f>
        <v>559.70633333333342</v>
      </c>
      <c r="DE579" s="27">
        <f>IF($O579&gt;=DE$1,$S579+$Y579,$Y579)</f>
        <v>559.70633333333342</v>
      </c>
      <c r="DF579" s="27">
        <f>IF($O579&gt;=DF$1,$S579+$Y579,$Y579)</f>
        <v>559.70633333333342</v>
      </c>
      <c r="DG579" s="27">
        <f>IF($O579&gt;=DG$1,$S579+$Y579,$Y579)</f>
        <v>559.70633333333342</v>
      </c>
      <c r="DH579" s="27">
        <f>IF($O579&gt;=DH$1,$S579+$Y579,$Y579)</f>
        <v>559.70633333333342</v>
      </c>
      <c r="DI579" s="27">
        <f>IF($O579&gt;=DI$1,$S579+$Y579,$Y579)</f>
        <v>559.70633333333342</v>
      </c>
      <c r="DJ579" s="27">
        <f>IF($O579&gt;=DJ$1,$S579+$Y579,$Y579)</f>
        <v>559.70633333333342</v>
      </c>
      <c r="DK579" s="27">
        <f>IF($O579&gt;=DK$1,$S579+$Y579,$Y579)</f>
        <v>559.70633333333342</v>
      </c>
      <c r="DL579" s="27">
        <f>IF($O579&gt;=DL$1,$S579+$Y579,$Y579)</f>
        <v>559.70633333333342</v>
      </c>
      <c r="DM579" s="27">
        <f>IF($O579&gt;=DM$1,$S579+$Y579,$Y579)</f>
        <v>559.70633333333342</v>
      </c>
      <c r="DN579" s="27">
        <f>IF($O579&gt;=DN$1,$S579+$Y579,$Y579)</f>
        <v>559.70633333333342</v>
      </c>
      <c r="DO579" s="27">
        <f>IF($O579&gt;=DO$1,$S579+$Y579,$Y579)</f>
        <v>559.70633333333342</v>
      </c>
      <c r="DP579" s="27">
        <f>IF($O579&gt;=DP$1,$S579+$Y579,$Y579)</f>
        <v>559.70633333333342</v>
      </c>
      <c r="DQ579" s="27">
        <f>IF($O579&gt;=DQ$1,$S579+$Y579,$Y579)</f>
        <v>559.70633333333342</v>
      </c>
      <c r="DR579" s="27">
        <f>IF($O579&gt;=DR$1,$S579+$Y579,$Y579)</f>
        <v>559.70633333333342</v>
      </c>
      <c r="DS579" s="27">
        <f>IF($O579&gt;=DS$1,$S579+$Y579,$Y579)</f>
        <v>559.70633333333342</v>
      </c>
      <c r="DT579" s="27">
        <f>IF($O579&gt;=DT$1,$S579+$Y579,$Y579)</f>
        <v>559.70633333333342</v>
      </c>
      <c r="DU579" s="27">
        <f>IF($O579&gt;=DU$1,$S579+$Y579,$Y579)</f>
        <v>559.70633333333342</v>
      </c>
      <c r="DV579" s="27">
        <f>IF($O579&gt;=DV$1,$S579+$Y579,$Y579)</f>
        <v>559.70633333333342</v>
      </c>
      <c r="DW579" s="27">
        <f>IF($O579&gt;=DW$1,$S579+$Y579,$Y579)</f>
        <v>559.70633333333342</v>
      </c>
      <c r="DX579" s="27">
        <f>IF($O579&gt;=DX$1,$S579+$Y579,$Y579)</f>
        <v>559.70633333333342</v>
      </c>
      <c r="DY579" s="27">
        <f>IF($O579&gt;=DY$1,$S579+$Y579,$Y579)</f>
        <v>559.70633333333342</v>
      </c>
      <c r="DZ579" s="27">
        <f>IF($O579&gt;=DZ$1,$S579+$Y579,$Y579)</f>
        <v>559.70633333333342</v>
      </c>
      <c r="EA579" s="27">
        <f>IF($O579&gt;=EA$1,$S579+$Y579,$Y579)</f>
        <v>559.70633333333342</v>
      </c>
      <c r="EB579" s="27">
        <f>IF($O579&gt;=EB$1,$S579+$Y579,$Y579)</f>
        <v>559.70633333333342</v>
      </c>
      <c r="EC579" s="27">
        <f>IF($O579&gt;=EC$1,$S579+$Y579,$Y579)</f>
        <v>559.70633333333342</v>
      </c>
      <c r="ED579" s="27">
        <f>IF($O579&gt;=ED$1,$S579+$Y579,$Y579)</f>
        <v>559.70633333333342</v>
      </c>
      <c r="EE579" s="27">
        <f>IF($O579&gt;=EE$1,$S579+$Y579,$Y579)</f>
        <v>559.70633333333342</v>
      </c>
      <c r="EF579" s="27">
        <f>IF($O579&gt;=EF$1,$S579+$Y579,$Y579)</f>
        <v>559.70633333333342</v>
      </c>
      <c r="EG579" s="27">
        <f>IF($O579&gt;=EG$1,$S579+$Y579,$Y579)</f>
        <v>559.70633333333342</v>
      </c>
      <c r="EH579" s="27">
        <f>IF($O579&gt;=EH$1,$S579+$Y579,$Y579)</f>
        <v>559.70633333333342</v>
      </c>
      <c r="EI579" s="27">
        <f>IF($O579&gt;=EI$1,$S579+$Y579,$Y579)</f>
        <v>559.70633333333342</v>
      </c>
      <c r="EJ579" s="27">
        <f>IF($O579&gt;=EJ$1,$S579+$Y579,$Y579)</f>
        <v>559.70633333333342</v>
      </c>
      <c r="EK579" s="27">
        <f>IF($O579&gt;=EK$1,$S579+$Y579,$Y579)</f>
        <v>559.70633333333342</v>
      </c>
      <c r="EL579" s="27">
        <f>IF($O579&gt;=EL$1,$S579+$Y579,$Y579)</f>
        <v>559.70633333333342</v>
      </c>
      <c r="EM579" s="27">
        <f>IF($O579&gt;=EM$1,$S579+$Y579,$Y579)</f>
        <v>559.70633333333342</v>
      </c>
      <c r="EN579" s="27">
        <f>IF($O579&gt;=EN$1,$S579+$Y579,$Y579)</f>
        <v>559.70633333333342</v>
      </c>
      <c r="EO579" s="27">
        <f>IF($O579&gt;=EO$1,$S579+$Y579,$Y579)</f>
        <v>559.70633333333342</v>
      </c>
      <c r="EP579" s="27">
        <f>IF($O579&gt;=EP$1,$S579+$Y579,$Y579)</f>
        <v>559.70633333333342</v>
      </c>
      <c r="EQ579" s="27">
        <f>IF($O579&gt;=EQ$1,$S579+$Y579,$Y579)</f>
        <v>559.70633333333342</v>
      </c>
      <c r="ER579" s="27">
        <f>IF($O579&gt;=ER$1,$S579+$Y579,$Y579)</f>
        <v>559.70633333333342</v>
      </c>
      <c r="ES579" s="27">
        <f>IF($O579&gt;=ES$1,$S579+$Y579,$Y579)</f>
        <v>559.70633333333342</v>
      </c>
      <c r="ET579" s="27">
        <f>IF($O579&gt;=ET$1,$S579+$Y579,$Y579)</f>
        <v>559.70633333333342</v>
      </c>
      <c r="EU579" s="27">
        <f>IF($O579&gt;=EU$1,$S579+$Y579,$Y579)</f>
        <v>559.70633333333342</v>
      </c>
      <c r="EV579" s="27">
        <f>IF($O579&gt;=EV$1,$S579,0)</f>
        <v>559.70633333333342</v>
      </c>
      <c r="EW579" s="27">
        <f>IF($O579&gt;=EW$1,$S579,0)</f>
        <v>559.70633333333342</v>
      </c>
      <c r="EX579" s="27">
        <f>IF($O579&gt;=EX$1,$S579,0)</f>
        <v>559.70633333333342</v>
      </c>
      <c r="EY579" s="27">
        <f>IF($O579&gt;=EY$1,$S579,0)</f>
        <v>559.70633333333342</v>
      </c>
      <c r="EZ579" s="27">
        <f>IF($O579&gt;=EZ$1,$S579,0)</f>
        <v>559.70633333333342</v>
      </c>
      <c r="FA579" s="27">
        <f>IF($O579&gt;=FA$1,$S579,0)</f>
        <v>559.70633333333342</v>
      </c>
      <c r="FB579" s="27">
        <f>IF($O579&gt;=FB$1,$S579,0)</f>
        <v>559.70633333333342</v>
      </c>
      <c r="FC579" s="27">
        <f>IF($O579&gt;=FC$1,$S579,0)</f>
        <v>559.70633333333342</v>
      </c>
      <c r="FD579" s="27">
        <f>IF($O579&gt;=FD$1,$S579,0)</f>
        <v>559.70633333333342</v>
      </c>
      <c r="FE579" s="27">
        <f>IF($O579&gt;=FE$1,$S579,0)</f>
        <v>559.70633333333342</v>
      </c>
      <c r="FF579" s="27">
        <f>IF($O579&gt;=FF$1,$S579,0)</f>
        <v>559.70633333333342</v>
      </c>
      <c r="FG579" s="27">
        <f>IF($O579&gt;=FG$1,$S579,0)</f>
        <v>559.70633333333342</v>
      </c>
      <c r="FH579" s="27">
        <f>IF($O579&gt;=FH$1,$S579,0)</f>
        <v>0</v>
      </c>
      <c r="FI579" s="27">
        <f>IF($O579&gt;=FI$1,$S579,0)</f>
        <v>0</v>
      </c>
      <c r="FJ579" s="27">
        <f>IF($O579&gt;=FJ$1,$S579,0)</f>
        <v>0</v>
      </c>
      <c r="FK579" s="27">
        <f>IF($O579&gt;=FK$1,$S579,0)</f>
        <v>0</v>
      </c>
      <c r="FL579" s="27">
        <f>IF($O579&gt;=FL$1,$S579,0)</f>
        <v>0</v>
      </c>
      <c r="FM579" s="27">
        <f>IF($O579&gt;=FM$1,$S579,0)</f>
        <v>0</v>
      </c>
      <c r="FN579" s="27">
        <f>IF($O579&gt;=FN$1,$S579,0)</f>
        <v>0</v>
      </c>
      <c r="FO579" s="27">
        <f>IF($O579&gt;=FO$1,$S579,0)</f>
        <v>0</v>
      </c>
      <c r="FP579" s="27">
        <f>IF($O579&gt;=FP$1,$S579,0)</f>
        <v>0</v>
      </c>
      <c r="FQ579" s="27">
        <f>IF($O579&gt;=FQ$1,$S579,0)</f>
        <v>0</v>
      </c>
      <c r="FR579" s="27">
        <f>IF($O579&gt;=FR$1,$S579,0)</f>
        <v>0</v>
      </c>
      <c r="FS579" s="27">
        <f>IF($O579&gt;=FS$1,$S579,0)</f>
        <v>0</v>
      </c>
      <c r="FT579" s="27">
        <f>IF($O579&gt;=FT$1,$S579,0)</f>
        <v>0</v>
      </c>
      <c r="FU579" s="27">
        <f>IF($O579&gt;=FU$1,$S579,0)</f>
        <v>0</v>
      </c>
      <c r="FV579" s="27">
        <f>IF($O579&gt;=FV$1,$S579,0)</f>
        <v>0</v>
      </c>
      <c r="FW579" s="27">
        <f>IF($O579&gt;=FW$1,$S579,0)</f>
        <v>0</v>
      </c>
      <c r="FX579" s="27">
        <f>IF($O579&gt;=FX$1,$S579,0)</f>
        <v>0</v>
      </c>
      <c r="FY579" s="27">
        <f>IF($O579&gt;=FY$1,$S579,0)</f>
        <v>0</v>
      </c>
      <c r="FZ579" s="27">
        <f>IF($O579&gt;=FZ$1,$S579,0)</f>
        <v>0</v>
      </c>
      <c r="GA579" s="27">
        <f>IF($O579&gt;=GA$1,$S579,0)</f>
        <v>0</v>
      </c>
      <c r="GB579" s="27">
        <f>IF($O579&gt;=GB$1,$S579,0)</f>
        <v>0</v>
      </c>
      <c r="GC579" s="27">
        <f>IF($O579&gt;=GC$1,$S579,0)</f>
        <v>0</v>
      </c>
      <c r="GD579" s="27">
        <f>IF($O579&gt;=GD$1,$S579,0)</f>
        <v>0</v>
      </c>
      <c r="GE579" s="27">
        <f>IF($O579&gt;=GE$1,$S579,0)</f>
        <v>0</v>
      </c>
      <c r="GF579" s="27">
        <f>IF($O579&gt;=GF$1,$S579,0)</f>
        <v>0</v>
      </c>
      <c r="GG579" s="27">
        <f>IF($O579&gt;=GG$1,$S579,0)</f>
        <v>0</v>
      </c>
      <c r="GH579" s="27">
        <f>IF($O579&gt;=GH$1,$S579,0)</f>
        <v>0</v>
      </c>
      <c r="GI579" s="27">
        <f>IF($O579&gt;=GI$1,$S579,0)</f>
        <v>0</v>
      </c>
      <c r="GJ579" s="27">
        <f>IF($O579&gt;=GJ$1,$S579,0)</f>
        <v>0</v>
      </c>
      <c r="GK579" s="27">
        <f>IF($O579&gt;=GK$1,$S579,0)</f>
        <v>0</v>
      </c>
      <c r="GL579" s="27">
        <f>IF($O579&gt;=GL$1,$S579,0)</f>
        <v>0</v>
      </c>
      <c r="GM579" s="27">
        <f>IF($O579&gt;=GM$1,$S579,0)</f>
        <v>0</v>
      </c>
      <c r="GN579" s="27">
        <f>IF($O579&gt;=GN$1,$S579,0)</f>
        <v>0</v>
      </c>
      <c r="GO579" s="27">
        <f>IF($O579&gt;=GO$1,$S579,0)</f>
        <v>0</v>
      </c>
      <c r="GP579" s="27">
        <f>IF($O579&gt;=GP$1,$S579,0)</f>
        <v>0</v>
      </c>
      <c r="GQ579" s="27">
        <f>IF($O579&gt;=GQ$1,$S579,0)</f>
        <v>0</v>
      </c>
      <c r="GR579" s="27">
        <f>IF($O579&gt;=GR$1,$S579,0)</f>
        <v>0</v>
      </c>
      <c r="GS579" s="27">
        <f>IF($O579&gt;=GS$1,$S579,0)</f>
        <v>0</v>
      </c>
      <c r="GT579" s="27">
        <f>IF($O579&gt;=GT$1,$S579,0)</f>
        <v>0</v>
      </c>
      <c r="GU579" s="27">
        <f>IF($O579&gt;=GU$1,$S579,0)</f>
        <v>0</v>
      </c>
      <c r="GV579" s="27">
        <f>IF($O579&gt;=GV$1,$S579,0)</f>
        <v>0</v>
      </c>
      <c r="GW579" s="27">
        <f>IF($O579&gt;=GW$1,$S579,0)</f>
        <v>0</v>
      </c>
      <c r="GX579" s="27">
        <f>IF($O579&gt;=GX$1,$S579,0)</f>
        <v>0</v>
      </c>
      <c r="GY579" s="27">
        <f>IF($O579&gt;=GY$1,$S579,0)</f>
        <v>0</v>
      </c>
      <c r="GZ579" s="27">
        <f>IF($O579&gt;=GZ$1,$S579,0)</f>
        <v>0</v>
      </c>
      <c r="HA579" s="27">
        <f>IF($O579&gt;=HA$1,$S579,0)</f>
        <v>0</v>
      </c>
      <c r="HB579" s="27">
        <f>IF($O579&gt;=HB$1,$S579,0)</f>
        <v>0</v>
      </c>
      <c r="HC579" s="27">
        <f>IF($O579&gt;=HC$1,$S579,0)</f>
        <v>0</v>
      </c>
    </row>
    <row r="580" spans="1:211">
      <c r="A580" s="3">
        <v>17604</v>
      </c>
      <c r="B580" s="3" t="s">
        <v>646</v>
      </c>
      <c r="C580" s="3" t="s">
        <v>9</v>
      </c>
      <c r="D580" s="3">
        <v>61</v>
      </c>
      <c r="E580" s="4">
        <v>31415</v>
      </c>
      <c r="F580" s="5">
        <v>32.482191780821921</v>
      </c>
      <c r="G580" s="3" t="s">
        <v>446</v>
      </c>
      <c r="H580" s="4">
        <v>20973</v>
      </c>
      <c r="I580" s="9" t="s">
        <v>811</v>
      </c>
      <c r="J580" s="5">
        <v>2433.31</v>
      </c>
      <c r="K580" s="31">
        <v>332</v>
      </c>
      <c r="L580" s="32">
        <v>32</v>
      </c>
      <c r="M580" s="33">
        <f>VLOOKUP(L580,FIND,3,TRUE)</f>
        <v>1.5</v>
      </c>
      <c r="N580" s="32">
        <f>IF(L580&gt;30,180,VLOOKUP(L580,TEMPO,2,FALSE))</f>
        <v>180</v>
      </c>
      <c r="O580" s="32">
        <f>IF(R580&gt;0,4,N580)</f>
        <v>180</v>
      </c>
      <c r="P580" s="96">
        <f>J580*M580*L580</f>
        <v>116798.88</v>
      </c>
      <c r="Q580" s="96">
        <f>10934.45*2</f>
        <v>21868.9</v>
      </c>
      <c r="R580" s="96">
        <f>IF(P580&lt;=Q580,P580/4,0)</f>
        <v>0</v>
      </c>
      <c r="S580" s="5">
        <f>IF(P580&gt;=Q580,P580/N580,0)</f>
        <v>648.88266666666664</v>
      </c>
      <c r="T580" s="3"/>
      <c r="U580" s="3">
        <f>IF(T580="",1,0)</f>
        <v>1</v>
      </c>
      <c r="V580" s="3">
        <v>62</v>
      </c>
      <c r="W580" s="5">
        <v>0</v>
      </c>
      <c r="X580" s="5">
        <v>402.65</v>
      </c>
      <c r="Y580" s="5">
        <f>X580*W580</f>
        <v>0</v>
      </c>
      <c r="Z580" s="5">
        <v>400</v>
      </c>
      <c r="AA580" s="5">
        <f>S580+Y580+Z580</f>
        <v>1048.8826666666666</v>
      </c>
      <c r="AB580" s="39">
        <f>(J580/12+J580/12*1.3333333333+450/12+J580/30*6/12+J580)*1.3+Y580+Z580+153.9</f>
        <v>4433.761411102324</v>
      </c>
      <c r="AC580" s="39" t="s">
        <v>9</v>
      </c>
      <c r="AD580" s="39">
        <f>J580*1.3+400+153.9</f>
        <v>3717.203</v>
      </c>
      <c r="AE580" s="39">
        <f>SUMIFS('CUSTO MENSAL FUNC NOVO'!H:H,'CUSTO MENSAL FUNC NOVO'!A:A,'VALORES MENSAIS'!AC580)</f>
        <v>2257.5630000000001</v>
      </c>
      <c r="AF580" s="27">
        <f>IF($R580&gt;0,$R580,$S580)+$Y580+$Z580</f>
        <v>1048.8826666666666</v>
      </c>
      <c r="AG580" s="27">
        <f>IF($R580&gt;0,$R580,$S580)+$Y580+$Z580</f>
        <v>1048.8826666666666</v>
      </c>
      <c r="AH580" s="27">
        <f>IF($R580&gt;0,$R580,$S580)+$Y580+$Z580</f>
        <v>1048.8826666666666</v>
      </c>
      <c r="AI580" s="27">
        <f>IF($R580&gt;0,$R580,$S580)+$Y580+$Z580</f>
        <v>1048.8826666666666</v>
      </c>
      <c r="AJ580" s="27">
        <f>IF($O580&gt;=AJ$1,$S580+$Y580+$Z580,$Y580+$Z580)</f>
        <v>1048.8826666666666</v>
      </c>
      <c r="AK580" s="27">
        <f>IF($O580&gt;=AK$1,$S580+$Y580+$Z580,$Y580+$Z580)</f>
        <v>1048.8826666666666</v>
      </c>
      <c r="AL580" s="27">
        <f>IF($O580&gt;=AL$1,$S580+$Y580+$Z580,$Y580+$Z580)</f>
        <v>1048.8826666666666</v>
      </c>
      <c r="AM580" s="27">
        <f>IF($O580&gt;=AM$1,$S580+$Y580+$Z580,$Y580+$Z580)</f>
        <v>1048.8826666666666</v>
      </c>
      <c r="AN580" s="27">
        <f>IF($O580&gt;=AN$1,$S580+$Y580+$Z580,$Y580+$Z580)</f>
        <v>1048.8826666666666</v>
      </c>
      <c r="AO580" s="27">
        <f>IF($O580&gt;=AO$1,$S580+$Y580+$Z580,$Y580+$Z580)</f>
        <v>1048.8826666666666</v>
      </c>
      <c r="AP580" s="27">
        <f>IF($O580&gt;=AP$1,$S580+$Y580+$Z580,$Y580+$Z580)</f>
        <v>1048.8826666666666</v>
      </c>
      <c r="AQ580" s="27">
        <f>IF($O580&gt;=AQ$1,$S580+$Y580+$Z580,$Y580+$Z580)</f>
        <v>1048.8826666666666</v>
      </c>
      <c r="AR580" s="27">
        <f>IF($O580&gt;=AR$1,$S580+$Y580+$Z580,$Y580+$Z580)</f>
        <v>1048.8826666666666</v>
      </c>
      <c r="AS580" s="27">
        <f>IF($O580&gt;=AS$1,$S580+$Y580+$Z580,$Y580+$Z580)</f>
        <v>1048.8826666666666</v>
      </c>
      <c r="AT580" s="27">
        <f>IF($O580&gt;=AT$1,$S580+$Y580+$Z580,$Y580+$Z580)</f>
        <v>1048.8826666666666</v>
      </c>
      <c r="AU580" s="27">
        <f>IF($O580&gt;=AU$1,$S580+$Y580+$Z580,$Y580+$Z580)</f>
        <v>1048.8826666666666</v>
      </c>
      <c r="AV580" s="27">
        <f>IF($O580&gt;=AV$1,$S580+$Y580+$Z580,$Y580+$Z580)</f>
        <v>1048.8826666666666</v>
      </c>
      <c r="AW580" s="27">
        <f>IF($O580&gt;=AW$1,$S580+$Y580+$Z580,$Y580+$Z580)</f>
        <v>1048.8826666666666</v>
      </c>
      <c r="AX580" s="27">
        <f>IF($O580&gt;=AX$1,$S580+$Y580+$Z580,$Y580+$Z580)</f>
        <v>1048.8826666666666</v>
      </c>
      <c r="AY580" s="27">
        <f>IF($O580&gt;=AY$1,$S580+$Y580+$Z580,$Y580+$Z580)</f>
        <v>1048.8826666666666</v>
      </c>
      <c r="AZ580" s="27">
        <f>IF($O580&gt;=AZ$1,$S580+$Y580+$Z580,$Y580+$Z580)</f>
        <v>1048.8826666666666</v>
      </c>
      <c r="BA580" s="27">
        <f>IF($O580&gt;=BA$1,$S580+$Y580+$Z580,$Y580+$Z580)</f>
        <v>1048.8826666666666</v>
      </c>
      <c r="BB580" s="27">
        <f>IF($O580&gt;=BB$1,$S580+$Y580+$Z580,$Y580+$Z580)</f>
        <v>1048.8826666666666</v>
      </c>
      <c r="BC580" s="27">
        <f>IF($O580&gt;=BC$1,$S580+$Y580+$Z580,$Y580+$Z580)</f>
        <v>1048.8826666666666</v>
      </c>
      <c r="BD580" s="27">
        <f>IF($O580&gt;=BD$1,$S580+$Y580+$Z580,$Y580+$Z580)</f>
        <v>1048.8826666666666</v>
      </c>
      <c r="BE580" s="27">
        <f>IF($O580&gt;=BE$1,$S580+$Y580+$Z580,$Y580+$Z580)</f>
        <v>1048.8826666666666</v>
      </c>
      <c r="BF580" s="27">
        <f>IF($O580&gt;=BF$1,$S580+$Y580+$Z580,$Y580+$Z580)</f>
        <v>1048.8826666666666</v>
      </c>
      <c r="BG580" s="27">
        <f>IF($O580&gt;=BG$1,$S580+$Y580+$Z580,$Y580+$Z580)</f>
        <v>1048.8826666666666</v>
      </c>
      <c r="BH580" s="27">
        <f>IF($O580&gt;=BH$1,$S580+$Y580+$Z580,$Y580+$Z580)</f>
        <v>1048.8826666666666</v>
      </c>
      <c r="BI580" s="27">
        <f>IF($O580&gt;=BI$1,$S580+$Y580+$Z580,$Y580+$Z580)</f>
        <v>1048.8826666666666</v>
      </c>
      <c r="BJ580" s="27">
        <f>IF($O580&gt;=BJ$1,$S580+$Y580+$Z580,$Y580+$Z580)</f>
        <v>1048.8826666666666</v>
      </c>
      <c r="BK580" s="27">
        <f>IF($O580&gt;=BK$1,$S580+$Y580+$Z580,$Y580+$Z580)</f>
        <v>1048.8826666666666</v>
      </c>
      <c r="BL580" s="27">
        <f>IF($O580&gt;=BL$1,$S580+$Y580+$Z580,$Y580+$Z580)</f>
        <v>1048.8826666666666</v>
      </c>
      <c r="BM580" s="27">
        <f>IF($O580&gt;=BM$1,$S580+$Y580+$Z580,$Y580+$Z580)</f>
        <v>1048.8826666666666</v>
      </c>
      <c r="BN580" s="27">
        <f>IF($O580&gt;=BN$1,$S580+$Y580+$Z580,$Y580+$Z580)</f>
        <v>1048.8826666666666</v>
      </c>
      <c r="BO580" s="27">
        <f>IF($O580&gt;=BO$1,$S580+$Y580+$Z580,$Y580+$Z580)</f>
        <v>1048.8826666666666</v>
      </c>
      <c r="BP580" s="27">
        <f>IF($O580&gt;=BP$1,$S580+$Y580+$Z580,$Y580+$Z580)</f>
        <v>1048.8826666666666</v>
      </c>
      <c r="BQ580" s="27">
        <f>IF($O580&gt;=BQ$1,$S580+$Y580+$Z580,$Y580+$Z580)</f>
        <v>1048.8826666666666</v>
      </c>
      <c r="BR580" s="27">
        <f>IF($O580&gt;=BR$1,$S580+$Y580+$Z580,$Y580+$Z580)</f>
        <v>1048.8826666666666</v>
      </c>
      <c r="BS580" s="27">
        <f>IF($O580&gt;=BS$1,$S580+$Y580+$Z580,$Y580+$Z580)</f>
        <v>1048.8826666666666</v>
      </c>
      <c r="BT580" s="27">
        <f>IF($O580&gt;=BT$1,$S580+$Y580+$Z580,$Y580+$Z580)</f>
        <v>1048.8826666666666</v>
      </c>
      <c r="BU580" s="27">
        <f>IF($O580&gt;=BU$1,$S580+$Y580+$Z580,$Y580+$Z580)</f>
        <v>1048.8826666666666</v>
      </c>
      <c r="BV580" s="27">
        <f>IF($O580&gt;=BV$1,$S580+$Y580+$Z580,$Y580+$Z580)</f>
        <v>1048.8826666666666</v>
      </c>
      <c r="BW580" s="27">
        <f>IF($O580&gt;=BW$1,$S580+$Y580+$Z580,$Y580+$Z580)</f>
        <v>1048.8826666666666</v>
      </c>
      <c r="BX580" s="27">
        <f>IF($O580&gt;=BX$1,$S580+$Y580+$Z580,$Y580+$Z580)</f>
        <v>1048.8826666666666</v>
      </c>
      <c r="BY580" s="27">
        <f>IF($O580&gt;=BY$1,$S580+$Y580+$Z580,$Y580+$Z580)</f>
        <v>1048.8826666666666</v>
      </c>
      <c r="BZ580" s="27">
        <f>IF($O580&gt;=BZ$1,$S580+$Y580+$Z580,$Y580+$Z580)</f>
        <v>1048.8826666666666</v>
      </c>
      <c r="CA580" s="27">
        <f>IF($O580&gt;=CA$1,$S580+$Y580+$Z580,$Y580+$Z580)</f>
        <v>1048.8826666666666</v>
      </c>
      <c r="CB580" s="27">
        <f>IF($O580&gt;=CB$1,$S580+$Y580+$Z580,$Y580+$Z580)</f>
        <v>1048.8826666666666</v>
      </c>
      <c r="CC580" s="27">
        <f>IF($O580&gt;=CC$1,$S580+$Y580+$Z580,$Y580+$Z580)</f>
        <v>1048.8826666666666</v>
      </c>
      <c r="CD580" s="27">
        <f>IF($O580&gt;=CD$1,$S580+$Y580+$Z580,$Y580+$Z580)</f>
        <v>1048.8826666666666</v>
      </c>
      <c r="CE580" s="27">
        <f>IF($O580&gt;=CE$1,$S580+$Y580+$Z580,$Y580+$Z580)</f>
        <v>1048.8826666666666</v>
      </c>
      <c r="CF580" s="27">
        <f>IF($O580&gt;=CF$1,$S580+$Y580+$Z580,$Y580+$Z580)</f>
        <v>1048.8826666666666</v>
      </c>
      <c r="CG580" s="27">
        <f>IF($O580&gt;=CG$1,$S580+$Y580+$Z580,$Y580+$Z580)</f>
        <v>1048.8826666666666</v>
      </c>
      <c r="CH580" s="27">
        <f>IF($O580&gt;=CH$1,$S580+$Y580+$Z580,$Y580+$Z580)</f>
        <v>1048.8826666666666</v>
      </c>
      <c r="CI580" s="27">
        <f>IF($O580&gt;=CI$1,$S580+$Y580+$Z580,$Y580+$Z580)</f>
        <v>1048.8826666666666</v>
      </c>
      <c r="CJ580" s="27">
        <f>IF($O580&gt;=CJ$1,$S580+$Y580+$Z580,$Y580+$Z580)</f>
        <v>1048.8826666666666</v>
      </c>
      <c r="CK580" s="27">
        <f>IF($O580&gt;=CK$1,$S580+$Y580+$Z580,$Y580+$Z580)</f>
        <v>1048.8826666666666</v>
      </c>
      <c r="CL580" s="27">
        <f>IF($O580&gt;=CL$1,$S580+$Y580+$Z580,$Y580+$Z580)</f>
        <v>1048.8826666666666</v>
      </c>
      <c r="CM580" s="27">
        <f>IF($O580&gt;=CM$1,$S580+$Y580+$Z580,$Y580+$Z580)</f>
        <v>1048.8826666666666</v>
      </c>
      <c r="CN580" s="27">
        <f>IF($O580&gt;=CN$1,$S580+$Y580,$Y580)</f>
        <v>648.88266666666664</v>
      </c>
      <c r="CO580" s="27">
        <f>IF($O580&gt;=CO$1,$S580+$Y580,$Y580)</f>
        <v>648.88266666666664</v>
      </c>
      <c r="CP580" s="27">
        <f>IF($O580&gt;=CP$1,$S580+$Y580,$Y580)</f>
        <v>648.88266666666664</v>
      </c>
      <c r="CQ580" s="27">
        <f>IF($O580&gt;=CQ$1,$S580+$Y580,$Y580)</f>
        <v>648.88266666666664</v>
      </c>
      <c r="CR580" s="27">
        <f>IF($O580&gt;=CR$1,$S580+$Y580,$Y580)</f>
        <v>648.88266666666664</v>
      </c>
      <c r="CS580" s="27">
        <f>IF($O580&gt;=CS$1,$S580+$Y580,$Y580)</f>
        <v>648.88266666666664</v>
      </c>
      <c r="CT580" s="27">
        <f>IF($O580&gt;=CT$1,$S580+$Y580,$Y580)</f>
        <v>648.88266666666664</v>
      </c>
      <c r="CU580" s="27">
        <f>IF($O580&gt;=CU$1,$S580+$Y580,$Y580)</f>
        <v>648.88266666666664</v>
      </c>
      <c r="CV580" s="27">
        <f>IF($O580&gt;=CV$1,$S580+$Y580,$Y580)</f>
        <v>648.88266666666664</v>
      </c>
      <c r="CW580" s="27">
        <f>IF($O580&gt;=CW$1,$S580+$Y580,$Y580)</f>
        <v>648.88266666666664</v>
      </c>
      <c r="CX580" s="27">
        <f>IF($O580&gt;=CX$1,$S580+$Y580,$Y580)</f>
        <v>648.88266666666664</v>
      </c>
      <c r="CY580" s="27">
        <f>IF($O580&gt;=CY$1,$S580+$Y580,$Y580)</f>
        <v>648.88266666666664</v>
      </c>
      <c r="CZ580" s="27">
        <f>IF($O580&gt;=CZ$1,$S580+$Y580,$Y580)</f>
        <v>648.88266666666664</v>
      </c>
      <c r="DA580" s="27">
        <f>IF($O580&gt;=DA$1,$S580+$Y580,$Y580)</f>
        <v>648.88266666666664</v>
      </c>
      <c r="DB580" s="27">
        <f>IF($O580&gt;=DB$1,$S580+$Y580,$Y580)</f>
        <v>648.88266666666664</v>
      </c>
      <c r="DC580" s="27">
        <f>IF($O580&gt;=DC$1,$S580+$Y580,$Y580)</f>
        <v>648.88266666666664</v>
      </c>
      <c r="DD580" s="27">
        <f>IF($O580&gt;=DD$1,$S580+$Y580,$Y580)</f>
        <v>648.88266666666664</v>
      </c>
      <c r="DE580" s="27">
        <f>IF($O580&gt;=DE$1,$S580+$Y580,$Y580)</f>
        <v>648.88266666666664</v>
      </c>
      <c r="DF580" s="27">
        <f>IF($O580&gt;=DF$1,$S580+$Y580,$Y580)</f>
        <v>648.88266666666664</v>
      </c>
      <c r="DG580" s="27">
        <f>IF($O580&gt;=DG$1,$S580+$Y580,$Y580)</f>
        <v>648.88266666666664</v>
      </c>
      <c r="DH580" s="27">
        <f>IF($O580&gt;=DH$1,$S580+$Y580,$Y580)</f>
        <v>648.88266666666664</v>
      </c>
      <c r="DI580" s="27">
        <f>IF($O580&gt;=DI$1,$S580+$Y580,$Y580)</f>
        <v>648.88266666666664</v>
      </c>
      <c r="DJ580" s="27">
        <f>IF($O580&gt;=DJ$1,$S580+$Y580,$Y580)</f>
        <v>648.88266666666664</v>
      </c>
      <c r="DK580" s="27">
        <f>IF($O580&gt;=DK$1,$S580+$Y580,$Y580)</f>
        <v>648.88266666666664</v>
      </c>
      <c r="DL580" s="27">
        <f>IF($O580&gt;=DL$1,$S580+$Y580,$Y580)</f>
        <v>648.88266666666664</v>
      </c>
      <c r="DM580" s="27">
        <f>IF($O580&gt;=DM$1,$S580+$Y580,$Y580)</f>
        <v>648.88266666666664</v>
      </c>
      <c r="DN580" s="27">
        <f>IF($O580&gt;=DN$1,$S580+$Y580,$Y580)</f>
        <v>648.88266666666664</v>
      </c>
      <c r="DO580" s="27">
        <f>IF($O580&gt;=DO$1,$S580+$Y580,$Y580)</f>
        <v>648.88266666666664</v>
      </c>
      <c r="DP580" s="27">
        <f>IF($O580&gt;=DP$1,$S580+$Y580,$Y580)</f>
        <v>648.88266666666664</v>
      </c>
      <c r="DQ580" s="27">
        <f>IF($O580&gt;=DQ$1,$S580+$Y580,$Y580)</f>
        <v>648.88266666666664</v>
      </c>
      <c r="DR580" s="27">
        <f>IF($O580&gt;=DR$1,$S580+$Y580,$Y580)</f>
        <v>648.88266666666664</v>
      </c>
      <c r="DS580" s="27">
        <f>IF($O580&gt;=DS$1,$S580+$Y580,$Y580)</f>
        <v>648.88266666666664</v>
      </c>
      <c r="DT580" s="27">
        <f>IF($O580&gt;=DT$1,$S580+$Y580,$Y580)</f>
        <v>648.88266666666664</v>
      </c>
      <c r="DU580" s="27">
        <f>IF($O580&gt;=DU$1,$S580+$Y580,$Y580)</f>
        <v>648.88266666666664</v>
      </c>
      <c r="DV580" s="27">
        <f>IF($O580&gt;=DV$1,$S580+$Y580,$Y580)</f>
        <v>648.88266666666664</v>
      </c>
      <c r="DW580" s="27">
        <f>IF($O580&gt;=DW$1,$S580+$Y580,$Y580)</f>
        <v>648.88266666666664</v>
      </c>
      <c r="DX580" s="27">
        <f>IF($O580&gt;=DX$1,$S580+$Y580,$Y580)</f>
        <v>648.88266666666664</v>
      </c>
      <c r="DY580" s="27">
        <f>IF($O580&gt;=DY$1,$S580+$Y580,$Y580)</f>
        <v>648.88266666666664</v>
      </c>
      <c r="DZ580" s="27">
        <f>IF($O580&gt;=DZ$1,$S580+$Y580,$Y580)</f>
        <v>648.88266666666664</v>
      </c>
      <c r="EA580" s="27">
        <f>IF($O580&gt;=EA$1,$S580+$Y580,$Y580)</f>
        <v>648.88266666666664</v>
      </c>
      <c r="EB580" s="27">
        <f>IF($O580&gt;=EB$1,$S580+$Y580,$Y580)</f>
        <v>648.88266666666664</v>
      </c>
      <c r="EC580" s="27">
        <f>IF($O580&gt;=EC$1,$S580+$Y580,$Y580)</f>
        <v>648.88266666666664</v>
      </c>
      <c r="ED580" s="27">
        <f>IF($O580&gt;=ED$1,$S580+$Y580,$Y580)</f>
        <v>648.88266666666664</v>
      </c>
      <c r="EE580" s="27">
        <f>IF($O580&gt;=EE$1,$S580+$Y580,$Y580)</f>
        <v>648.88266666666664</v>
      </c>
      <c r="EF580" s="27">
        <f>IF($O580&gt;=EF$1,$S580+$Y580,$Y580)</f>
        <v>648.88266666666664</v>
      </c>
      <c r="EG580" s="27">
        <f>IF($O580&gt;=EG$1,$S580+$Y580,$Y580)</f>
        <v>648.88266666666664</v>
      </c>
      <c r="EH580" s="27">
        <f>IF($O580&gt;=EH$1,$S580+$Y580,$Y580)</f>
        <v>648.88266666666664</v>
      </c>
      <c r="EI580" s="27">
        <f>IF($O580&gt;=EI$1,$S580+$Y580,$Y580)</f>
        <v>648.88266666666664</v>
      </c>
      <c r="EJ580" s="27">
        <f>IF($O580&gt;=EJ$1,$S580+$Y580,$Y580)</f>
        <v>648.88266666666664</v>
      </c>
      <c r="EK580" s="27">
        <f>IF($O580&gt;=EK$1,$S580+$Y580,$Y580)</f>
        <v>648.88266666666664</v>
      </c>
      <c r="EL580" s="27">
        <f>IF($O580&gt;=EL$1,$S580+$Y580,$Y580)</f>
        <v>648.88266666666664</v>
      </c>
      <c r="EM580" s="27">
        <f>IF($O580&gt;=EM$1,$S580+$Y580,$Y580)</f>
        <v>648.88266666666664</v>
      </c>
      <c r="EN580" s="27">
        <f>IF($O580&gt;=EN$1,$S580+$Y580,$Y580)</f>
        <v>648.88266666666664</v>
      </c>
      <c r="EO580" s="27">
        <f>IF($O580&gt;=EO$1,$S580+$Y580,$Y580)</f>
        <v>648.88266666666664</v>
      </c>
      <c r="EP580" s="27">
        <f>IF($O580&gt;=EP$1,$S580+$Y580,$Y580)</f>
        <v>648.88266666666664</v>
      </c>
      <c r="EQ580" s="27">
        <f>IF($O580&gt;=EQ$1,$S580+$Y580,$Y580)</f>
        <v>648.88266666666664</v>
      </c>
      <c r="ER580" s="27">
        <f>IF($O580&gt;=ER$1,$S580+$Y580,$Y580)</f>
        <v>648.88266666666664</v>
      </c>
      <c r="ES580" s="27">
        <f>IF($O580&gt;=ES$1,$S580+$Y580,$Y580)</f>
        <v>648.88266666666664</v>
      </c>
      <c r="ET580" s="27">
        <f>IF($O580&gt;=ET$1,$S580+$Y580,$Y580)</f>
        <v>648.88266666666664</v>
      </c>
      <c r="EU580" s="27">
        <f>IF($O580&gt;=EU$1,$S580+$Y580,$Y580)</f>
        <v>648.88266666666664</v>
      </c>
      <c r="EV580" s="27">
        <f>IF($O580&gt;=EV$1,$S580,0)</f>
        <v>648.88266666666664</v>
      </c>
      <c r="EW580" s="27">
        <f>IF($O580&gt;=EW$1,$S580,0)</f>
        <v>648.88266666666664</v>
      </c>
      <c r="EX580" s="27">
        <f>IF($O580&gt;=EX$1,$S580,0)</f>
        <v>648.88266666666664</v>
      </c>
      <c r="EY580" s="27">
        <f>IF($O580&gt;=EY$1,$S580,0)</f>
        <v>648.88266666666664</v>
      </c>
      <c r="EZ580" s="27">
        <f>IF($O580&gt;=EZ$1,$S580,0)</f>
        <v>648.88266666666664</v>
      </c>
      <c r="FA580" s="27">
        <f>IF($O580&gt;=FA$1,$S580,0)</f>
        <v>648.88266666666664</v>
      </c>
      <c r="FB580" s="27">
        <f>IF($O580&gt;=FB$1,$S580,0)</f>
        <v>648.88266666666664</v>
      </c>
      <c r="FC580" s="27">
        <f>IF($O580&gt;=FC$1,$S580,0)</f>
        <v>648.88266666666664</v>
      </c>
      <c r="FD580" s="27">
        <f>IF($O580&gt;=FD$1,$S580,0)</f>
        <v>648.88266666666664</v>
      </c>
      <c r="FE580" s="27">
        <f>IF($O580&gt;=FE$1,$S580,0)</f>
        <v>648.88266666666664</v>
      </c>
      <c r="FF580" s="27">
        <f>IF($O580&gt;=FF$1,$S580,0)</f>
        <v>648.88266666666664</v>
      </c>
      <c r="FG580" s="27">
        <f>IF($O580&gt;=FG$1,$S580,0)</f>
        <v>648.88266666666664</v>
      </c>
      <c r="FH580" s="27">
        <f>IF($O580&gt;=FH$1,$S580,0)</f>
        <v>648.88266666666664</v>
      </c>
      <c r="FI580" s="27">
        <f>IF($O580&gt;=FI$1,$S580,0)</f>
        <v>648.88266666666664</v>
      </c>
      <c r="FJ580" s="27">
        <f>IF($O580&gt;=FJ$1,$S580,0)</f>
        <v>648.88266666666664</v>
      </c>
      <c r="FK580" s="27">
        <f>IF($O580&gt;=FK$1,$S580,0)</f>
        <v>648.88266666666664</v>
      </c>
      <c r="FL580" s="27">
        <f>IF($O580&gt;=FL$1,$S580,0)</f>
        <v>648.88266666666664</v>
      </c>
      <c r="FM580" s="27">
        <f>IF($O580&gt;=FM$1,$S580,0)</f>
        <v>648.88266666666664</v>
      </c>
      <c r="FN580" s="27">
        <f>IF($O580&gt;=FN$1,$S580,0)</f>
        <v>648.88266666666664</v>
      </c>
      <c r="FO580" s="27">
        <f>IF($O580&gt;=FO$1,$S580,0)</f>
        <v>648.88266666666664</v>
      </c>
      <c r="FP580" s="27">
        <f>IF($O580&gt;=FP$1,$S580,0)</f>
        <v>648.88266666666664</v>
      </c>
      <c r="FQ580" s="27">
        <f>IF($O580&gt;=FQ$1,$S580,0)</f>
        <v>648.88266666666664</v>
      </c>
      <c r="FR580" s="27">
        <f>IF($O580&gt;=FR$1,$S580,0)</f>
        <v>648.88266666666664</v>
      </c>
      <c r="FS580" s="27">
        <f>IF($O580&gt;=FS$1,$S580,0)</f>
        <v>648.88266666666664</v>
      </c>
      <c r="FT580" s="27">
        <f>IF($O580&gt;=FT$1,$S580,0)</f>
        <v>648.88266666666664</v>
      </c>
      <c r="FU580" s="27">
        <f>IF($O580&gt;=FU$1,$S580,0)</f>
        <v>648.88266666666664</v>
      </c>
      <c r="FV580" s="27">
        <f>IF($O580&gt;=FV$1,$S580,0)</f>
        <v>648.88266666666664</v>
      </c>
      <c r="FW580" s="27">
        <f>IF($O580&gt;=FW$1,$S580,0)</f>
        <v>648.88266666666664</v>
      </c>
      <c r="FX580" s="27">
        <f>IF($O580&gt;=FX$1,$S580,0)</f>
        <v>648.88266666666664</v>
      </c>
      <c r="FY580" s="27">
        <f>IF($O580&gt;=FY$1,$S580,0)</f>
        <v>648.88266666666664</v>
      </c>
      <c r="FZ580" s="27">
        <f>IF($O580&gt;=FZ$1,$S580,0)</f>
        <v>648.88266666666664</v>
      </c>
      <c r="GA580" s="27">
        <f>IF($O580&gt;=GA$1,$S580,0)</f>
        <v>648.88266666666664</v>
      </c>
      <c r="GB580" s="27">
        <f>IF($O580&gt;=GB$1,$S580,0)</f>
        <v>648.88266666666664</v>
      </c>
      <c r="GC580" s="27">
        <f>IF($O580&gt;=GC$1,$S580,0)</f>
        <v>648.88266666666664</v>
      </c>
      <c r="GD580" s="27">
        <f>IF($O580&gt;=GD$1,$S580,0)</f>
        <v>648.88266666666664</v>
      </c>
      <c r="GE580" s="27">
        <f>IF($O580&gt;=GE$1,$S580,0)</f>
        <v>648.88266666666664</v>
      </c>
      <c r="GF580" s="27">
        <f>IF($O580&gt;=GF$1,$S580,0)</f>
        <v>648.88266666666664</v>
      </c>
      <c r="GG580" s="27">
        <f>IF($O580&gt;=GG$1,$S580,0)</f>
        <v>648.88266666666664</v>
      </c>
      <c r="GH580" s="27">
        <f>IF($O580&gt;=GH$1,$S580,0)</f>
        <v>648.88266666666664</v>
      </c>
      <c r="GI580" s="27">
        <f>IF($O580&gt;=GI$1,$S580,0)</f>
        <v>648.88266666666664</v>
      </c>
      <c r="GJ580" s="27">
        <f>IF($O580&gt;=GJ$1,$S580,0)</f>
        <v>648.88266666666664</v>
      </c>
      <c r="GK580" s="27">
        <f>IF($O580&gt;=GK$1,$S580,0)</f>
        <v>648.88266666666664</v>
      </c>
      <c r="GL580" s="27">
        <f>IF($O580&gt;=GL$1,$S580,0)</f>
        <v>648.88266666666664</v>
      </c>
      <c r="GM580" s="27">
        <f>IF($O580&gt;=GM$1,$S580,0)</f>
        <v>648.88266666666664</v>
      </c>
      <c r="GN580" s="27">
        <f>IF($O580&gt;=GN$1,$S580,0)</f>
        <v>648.88266666666664</v>
      </c>
      <c r="GO580" s="27">
        <f>IF($O580&gt;=GO$1,$S580,0)</f>
        <v>648.88266666666664</v>
      </c>
      <c r="GP580" s="27">
        <f>IF($O580&gt;=GP$1,$S580,0)</f>
        <v>648.88266666666664</v>
      </c>
      <c r="GQ580" s="27">
        <f>IF($O580&gt;=GQ$1,$S580,0)</f>
        <v>648.88266666666664</v>
      </c>
      <c r="GR580" s="27">
        <f>IF($O580&gt;=GR$1,$S580,0)</f>
        <v>648.88266666666664</v>
      </c>
      <c r="GS580" s="27">
        <f>IF($O580&gt;=GS$1,$S580,0)</f>
        <v>648.88266666666664</v>
      </c>
      <c r="GT580" s="27">
        <f>IF($O580&gt;=GT$1,$S580,0)</f>
        <v>648.88266666666664</v>
      </c>
      <c r="GU580" s="27">
        <f>IF($O580&gt;=GU$1,$S580,0)</f>
        <v>648.88266666666664</v>
      </c>
      <c r="GV580" s="27">
        <f>IF($O580&gt;=GV$1,$S580,0)</f>
        <v>648.88266666666664</v>
      </c>
      <c r="GW580" s="27">
        <f>IF($O580&gt;=GW$1,$S580,0)</f>
        <v>648.88266666666664</v>
      </c>
      <c r="GX580" s="27">
        <f>IF($O580&gt;=GX$1,$S580,0)</f>
        <v>648.88266666666664</v>
      </c>
      <c r="GY580" s="27">
        <f>IF($O580&gt;=GY$1,$S580,0)</f>
        <v>648.88266666666664</v>
      </c>
      <c r="GZ580" s="27">
        <f>IF($O580&gt;=GZ$1,$S580,0)</f>
        <v>648.88266666666664</v>
      </c>
      <c r="HA580" s="27">
        <f>IF($O580&gt;=HA$1,$S580,0)</f>
        <v>648.88266666666664</v>
      </c>
      <c r="HB580" s="27">
        <f>IF($O580&gt;=HB$1,$S580,0)</f>
        <v>648.88266666666664</v>
      </c>
      <c r="HC580" s="27">
        <f>IF($O580&gt;=HC$1,$S580,0)</f>
        <v>648.88266666666664</v>
      </c>
    </row>
    <row r="581" spans="1:211">
      <c r="A581" s="3">
        <v>82473</v>
      </c>
      <c r="B581" s="3" t="s">
        <v>511</v>
      </c>
      <c r="C581" s="3" t="s">
        <v>12</v>
      </c>
      <c r="D581" s="3">
        <v>63</v>
      </c>
      <c r="E581" s="4">
        <v>36437</v>
      </c>
      <c r="F581" s="5">
        <v>18.723287671232878</v>
      </c>
      <c r="G581" s="3" t="s">
        <v>446</v>
      </c>
      <c r="H581" s="4">
        <v>20403</v>
      </c>
      <c r="I581" s="9" t="s">
        <v>811</v>
      </c>
      <c r="J581" s="5">
        <v>2498.33</v>
      </c>
      <c r="K581" s="31">
        <v>332</v>
      </c>
      <c r="L581" s="32">
        <v>19</v>
      </c>
      <c r="M581" s="33">
        <f>VLOOKUP(L581,FIND,3,TRUE)</f>
        <v>1.2</v>
      </c>
      <c r="N581" s="32">
        <f>IF(L581&gt;30,180,VLOOKUP(L581,TEMPO,2,FALSE))</f>
        <v>114</v>
      </c>
      <c r="O581" s="32">
        <f>IF(R581&gt;0,4,N581)</f>
        <v>114</v>
      </c>
      <c r="P581" s="96">
        <f>J581*M581*L581</f>
        <v>56961.923999999992</v>
      </c>
      <c r="Q581" s="96">
        <f>10934.45*2</f>
        <v>21868.9</v>
      </c>
      <c r="R581" s="96">
        <f>IF(P581&lt;=Q581,P581/4,0)</f>
        <v>0</v>
      </c>
      <c r="S581" s="5">
        <f>IF(P581&gt;=Q581,P581/N581,0)</f>
        <v>499.66599999999994</v>
      </c>
      <c r="T581" s="3"/>
      <c r="U581" s="3">
        <f>IF(T581="",1,0)</f>
        <v>1</v>
      </c>
      <c r="V581" s="3">
        <v>54</v>
      </c>
      <c r="W581" s="5">
        <v>0.6</v>
      </c>
      <c r="X581" s="5">
        <v>402.65</v>
      </c>
      <c r="Y581" s="5">
        <f>X581*W581</f>
        <v>241.58999999999997</v>
      </c>
      <c r="Z581" s="5">
        <v>400</v>
      </c>
      <c r="AA581" s="5">
        <f>S581+Y581+Z581</f>
        <v>1141.2559999999999</v>
      </c>
      <c r="AB581" s="39">
        <f>(J581/12+J581/12*1.3333333333+450/12+J581/30*6/12+J581)*1.3+Y581+Z581+153.9</f>
        <v>4777.7217888798668</v>
      </c>
      <c r="AC581" s="39" t="s">
        <v>12</v>
      </c>
      <c r="AD581" s="39">
        <f>J581*1.3+400+153.9</f>
        <v>3801.7290000000003</v>
      </c>
      <c r="AE581" s="39">
        <f>SUMIFS('CUSTO MENSAL FUNC NOVO'!H:H,'CUSTO MENSAL FUNC NOVO'!A:A,'VALORES MENSAIS'!AC581)</f>
        <v>2265.9090000000001</v>
      </c>
      <c r="AF581" s="27">
        <f>IF($R581&gt;0,$R581,$S581)+$Y581+$Z581</f>
        <v>1141.2559999999999</v>
      </c>
      <c r="AG581" s="27">
        <f>IF($R581&gt;0,$R581,$S581)+$Y581+$Z581</f>
        <v>1141.2559999999999</v>
      </c>
      <c r="AH581" s="27">
        <f>IF($R581&gt;0,$R581,$S581)+$Y581+$Z581</f>
        <v>1141.2559999999999</v>
      </c>
      <c r="AI581" s="27">
        <f>IF($R581&gt;0,$R581,$S581)+$Y581+$Z581</f>
        <v>1141.2559999999999</v>
      </c>
      <c r="AJ581" s="27">
        <f>IF($O581&gt;=AJ$1,$S581+$Y581+$Z581,$Y581+$Z581)</f>
        <v>1141.2559999999999</v>
      </c>
      <c r="AK581" s="27">
        <f>IF($O581&gt;=AK$1,$S581+$Y581+$Z581,$Y581+$Z581)</f>
        <v>1141.2559999999999</v>
      </c>
      <c r="AL581" s="27">
        <f>IF($O581&gt;=AL$1,$S581+$Y581+$Z581,$Y581+$Z581)</f>
        <v>1141.2559999999999</v>
      </c>
      <c r="AM581" s="27">
        <f>IF($O581&gt;=AM$1,$S581+$Y581+$Z581,$Y581+$Z581)</f>
        <v>1141.2559999999999</v>
      </c>
      <c r="AN581" s="27">
        <f>IF($O581&gt;=AN$1,$S581+$Y581+$Z581,$Y581+$Z581)</f>
        <v>1141.2559999999999</v>
      </c>
      <c r="AO581" s="27">
        <f>IF($O581&gt;=AO$1,$S581+$Y581+$Z581,$Y581+$Z581)</f>
        <v>1141.2559999999999</v>
      </c>
      <c r="AP581" s="27">
        <f>IF($O581&gt;=AP$1,$S581+$Y581+$Z581,$Y581+$Z581)</f>
        <v>1141.2559999999999</v>
      </c>
      <c r="AQ581" s="27">
        <f>IF($O581&gt;=AQ$1,$S581+$Y581+$Z581,$Y581+$Z581)</f>
        <v>1141.2559999999999</v>
      </c>
      <c r="AR581" s="27">
        <f>IF($O581&gt;=AR$1,$S581+$Y581+$Z581,$Y581+$Z581)</f>
        <v>1141.2559999999999</v>
      </c>
      <c r="AS581" s="27">
        <f>IF($O581&gt;=AS$1,$S581+$Y581+$Z581,$Y581+$Z581)</f>
        <v>1141.2559999999999</v>
      </c>
      <c r="AT581" s="27">
        <f>IF($O581&gt;=AT$1,$S581+$Y581+$Z581,$Y581+$Z581)</f>
        <v>1141.2559999999999</v>
      </c>
      <c r="AU581" s="27">
        <f>IF($O581&gt;=AU$1,$S581+$Y581+$Z581,$Y581+$Z581)</f>
        <v>1141.2559999999999</v>
      </c>
      <c r="AV581" s="27">
        <f>IF($O581&gt;=AV$1,$S581+$Y581+$Z581,$Y581+$Z581)</f>
        <v>1141.2559999999999</v>
      </c>
      <c r="AW581" s="27">
        <f>IF($O581&gt;=AW$1,$S581+$Y581+$Z581,$Y581+$Z581)</f>
        <v>1141.2559999999999</v>
      </c>
      <c r="AX581" s="27">
        <f>IF($O581&gt;=AX$1,$S581+$Y581+$Z581,$Y581+$Z581)</f>
        <v>1141.2559999999999</v>
      </c>
      <c r="AY581" s="27">
        <f>IF($O581&gt;=AY$1,$S581+$Y581+$Z581,$Y581+$Z581)</f>
        <v>1141.2559999999999</v>
      </c>
      <c r="AZ581" s="27">
        <f>IF($O581&gt;=AZ$1,$S581+$Y581+$Z581,$Y581+$Z581)</f>
        <v>1141.2559999999999</v>
      </c>
      <c r="BA581" s="27">
        <f>IF($O581&gt;=BA$1,$S581+$Y581+$Z581,$Y581+$Z581)</f>
        <v>1141.2559999999999</v>
      </c>
      <c r="BB581" s="27">
        <f>IF($O581&gt;=BB$1,$S581+$Y581+$Z581,$Y581+$Z581)</f>
        <v>1141.2559999999999</v>
      </c>
      <c r="BC581" s="27">
        <f>IF($O581&gt;=BC$1,$S581+$Y581+$Z581,$Y581+$Z581)</f>
        <v>1141.2559999999999</v>
      </c>
      <c r="BD581" s="27">
        <f>IF($O581&gt;=BD$1,$S581+$Y581+$Z581,$Y581+$Z581)</f>
        <v>1141.2559999999999</v>
      </c>
      <c r="BE581" s="27">
        <f>IF($O581&gt;=BE$1,$S581+$Y581+$Z581,$Y581+$Z581)</f>
        <v>1141.2559999999999</v>
      </c>
      <c r="BF581" s="27">
        <f>IF($O581&gt;=BF$1,$S581+$Y581+$Z581,$Y581+$Z581)</f>
        <v>1141.2559999999999</v>
      </c>
      <c r="BG581" s="27">
        <f>IF($O581&gt;=BG$1,$S581+$Y581+$Z581,$Y581+$Z581)</f>
        <v>1141.2559999999999</v>
      </c>
      <c r="BH581" s="27">
        <f>IF($O581&gt;=BH$1,$S581+$Y581+$Z581,$Y581+$Z581)</f>
        <v>1141.2559999999999</v>
      </c>
      <c r="BI581" s="27">
        <f>IF($O581&gt;=BI$1,$S581+$Y581+$Z581,$Y581+$Z581)</f>
        <v>1141.2559999999999</v>
      </c>
      <c r="BJ581" s="27">
        <f>IF($O581&gt;=BJ$1,$S581+$Y581+$Z581,$Y581+$Z581)</f>
        <v>1141.2559999999999</v>
      </c>
      <c r="BK581" s="27">
        <f>IF($O581&gt;=BK$1,$S581+$Y581+$Z581,$Y581+$Z581)</f>
        <v>1141.2559999999999</v>
      </c>
      <c r="BL581" s="27">
        <f>IF($O581&gt;=BL$1,$S581+$Y581+$Z581,$Y581+$Z581)</f>
        <v>1141.2559999999999</v>
      </c>
      <c r="BM581" s="27">
        <f>IF($O581&gt;=BM$1,$S581+$Y581+$Z581,$Y581+$Z581)</f>
        <v>1141.2559999999999</v>
      </c>
      <c r="BN581" s="27">
        <f>IF($O581&gt;=BN$1,$S581+$Y581+$Z581,$Y581+$Z581)</f>
        <v>1141.2559999999999</v>
      </c>
      <c r="BO581" s="27">
        <f>IF($O581&gt;=BO$1,$S581+$Y581+$Z581,$Y581+$Z581)</f>
        <v>1141.2559999999999</v>
      </c>
      <c r="BP581" s="27">
        <f>IF($O581&gt;=BP$1,$S581+$Y581+$Z581,$Y581+$Z581)</f>
        <v>1141.2559999999999</v>
      </c>
      <c r="BQ581" s="27">
        <f>IF($O581&gt;=BQ$1,$S581+$Y581+$Z581,$Y581+$Z581)</f>
        <v>1141.2559999999999</v>
      </c>
      <c r="BR581" s="27">
        <f>IF($O581&gt;=BR$1,$S581+$Y581+$Z581,$Y581+$Z581)</f>
        <v>1141.2559999999999</v>
      </c>
      <c r="BS581" s="27">
        <f>IF($O581&gt;=BS$1,$S581+$Y581+$Z581,$Y581+$Z581)</f>
        <v>1141.2559999999999</v>
      </c>
      <c r="BT581" s="27">
        <f>IF($O581&gt;=BT$1,$S581+$Y581+$Z581,$Y581+$Z581)</f>
        <v>1141.2559999999999</v>
      </c>
      <c r="BU581" s="27">
        <f>IF($O581&gt;=BU$1,$S581+$Y581+$Z581,$Y581+$Z581)</f>
        <v>1141.2559999999999</v>
      </c>
      <c r="BV581" s="27">
        <f>IF($O581&gt;=BV$1,$S581+$Y581+$Z581,$Y581+$Z581)</f>
        <v>1141.2559999999999</v>
      </c>
      <c r="BW581" s="27">
        <f>IF($O581&gt;=BW$1,$S581+$Y581+$Z581,$Y581+$Z581)</f>
        <v>1141.2559999999999</v>
      </c>
      <c r="BX581" s="27">
        <f>IF($O581&gt;=BX$1,$S581+$Y581+$Z581,$Y581+$Z581)</f>
        <v>1141.2559999999999</v>
      </c>
      <c r="BY581" s="27">
        <f>IF($O581&gt;=BY$1,$S581+$Y581+$Z581,$Y581+$Z581)</f>
        <v>1141.2559999999999</v>
      </c>
      <c r="BZ581" s="27">
        <f>IF($O581&gt;=BZ$1,$S581+$Y581+$Z581,$Y581+$Z581)</f>
        <v>1141.2559999999999</v>
      </c>
      <c r="CA581" s="27">
        <f>IF($O581&gt;=CA$1,$S581+$Y581+$Z581,$Y581+$Z581)</f>
        <v>1141.2559999999999</v>
      </c>
      <c r="CB581" s="27">
        <f>IF($O581&gt;=CB$1,$S581+$Y581+$Z581,$Y581+$Z581)</f>
        <v>1141.2559999999999</v>
      </c>
      <c r="CC581" s="27">
        <f>IF($O581&gt;=CC$1,$S581+$Y581+$Z581,$Y581+$Z581)</f>
        <v>1141.2559999999999</v>
      </c>
      <c r="CD581" s="27">
        <f>IF($O581&gt;=CD$1,$S581+$Y581+$Z581,$Y581+$Z581)</f>
        <v>1141.2559999999999</v>
      </c>
      <c r="CE581" s="27">
        <f>IF($O581&gt;=CE$1,$S581+$Y581+$Z581,$Y581+$Z581)</f>
        <v>1141.2559999999999</v>
      </c>
      <c r="CF581" s="27">
        <f>IF($O581&gt;=CF$1,$S581+$Y581+$Z581,$Y581+$Z581)</f>
        <v>1141.2559999999999</v>
      </c>
      <c r="CG581" s="27">
        <f>IF($O581&gt;=CG$1,$S581+$Y581+$Z581,$Y581+$Z581)</f>
        <v>1141.2559999999999</v>
      </c>
      <c r="CH581" s="27">
        <f>IF($O581&gt;=CH$1,$S581+$Y581+$Z581,$Y581+$Z581)</f>
        <v>1141.2559999999999</v>
      </c>
      <c r="CI581" s="27">
        <f>IF($O581&gt;=CI$1,$S581+$Y581+$Z581,$Y581+$Z581)</f>
        <v>1141.2559999999999</v>
      </c>
      <c r="CJ581" s="27">
        <f>IF($O581&gt;=CJ$1,$S581+$Y581+$Z581,$Y581+$Z581)</f>
        <v>1141.2559999999999</v>
      </c>
      <c r="CK581" s="27">
        <f>IF($O581&gt;=CK$1,$S581+$Y581+$Z581,$Y581+$Z581)</f>
        <v>1141.2559999999999</v>
      </c>
      <c r="CL581" s="27">
        <f>IF($O581&gt;=CL$1,$S581+$Y581+$Z581,$Y581+$Z581)</f>
        <v>1141.2559999999999</v>
      </c>
      <c r="CM581" s="27">
        <f>IF($O581&gt;=CM$1,$S581+$Y581+$Z581,$Y581+$Z581)</f>
        <v>1141.2559999999999</v>
      </c>
      <c r="CN581" s="27">
        <f>IF($O581&gt;=CN$1,$S581+$Y581,$Y581)</f>
        <v>741.25599999999986</v>
      </c>
      <c r="CO581" s="27">
        <f>IF($O581&gt;=CO$1,$S581+$Y581,$Y581)</f>
        <v>741.25599999999986</v>
      </c>
      <c r="CP581" s="27">
        <f>IF($O581&gt;=CP$1,$S581+$Y581,$Y581)</f>
        <v>741.25599999999986</v>
      </c>
      <c r="CQ581" s="27">
        <f>IF($O581&gt;=CQ$1,$S581+$Y581,$Y581)</f>
        <v>741.25599999999986</v>
      </c>
      <c r="CR581" s="27">
        <f>IF($O581&gt;=CR$1,$S581+$Y581,$Y581)</f>
        <v>741.25599999999986</v>
      </c>
      <c r="CS581" s="27">
        <f>IF($O581&gt;=CS$1,$S581+$Y581,$Y581)</f>
        <v>741.25599999999986</v>
      </c>
      <c r="CT581" s="27">
        <f>IF($O581&gt;=CT$1,$S581+$Y581,$Y581)</f>
        <v>741.25599999999986</v>
      </c>
      <c r="CU581" s="27">
        <f>IF($O581&gt;=CU$1,$S581+$Y581,$Y581)</f>
        <v>741.25599999999986</v>
      </c>
      <c r="CV581" s="27">
        <f>IF($O581&gt;=CV$1,$S581+$Y581,$Y581)</f>
        <v>741.25599999999986</v>
      </c>
      <c r="CW581" s="27">
        <f>IF($O581&gt;=CW$1,$S581+$Y581,$Y581)</f>
        <v>741.25599999999986</v>
      </c>
      <c r="CX581" s="27">
        <f>IF($O581&gt;=CX$1,$S581+$Y581,$Y581)</f>
        <v>741.25599999999986</v>
      </c>
      <c r="CY581" s="27">
        <f>IF($O581&gt;=CY$1,$S581+$Y581,$Y581)</f>
        <v>741.25599999999986</v>
      </c>
      <c r="CZ581" s="27">
        <f>IF($O581&gt;=CZ$1,$S581+$Y581,$Y581)</f>
        <v>741.25599999999986</v>
      </c>
      <c r="DA581" s="27">
        <f>IF($O581&gt;=DA$1,$S581+$Y581,$Y581)</f>
        <v>741.25599999999986</v>
      </c>
      <c r="DB581" s="27">
        <f>IF($O581&gt;=DB$1,$S581+$Y581,$Y581)</f>
        <v>741.25599999999986</v>
      </c>
      <c r="DC581" s="27">
        <f>IF($O581&gt;=DC$1,$S581+$Y581,$Y581)</f>
        <v>741.25599999999986</v>
      </c>
      <c r="DD581" s="27">
        <f>IF($O581&gt;=DD$1,$S581+$Y581,$Y581)</f>
        <v>741.25599999999986</v>
      </c>
      <c r="DE581" s="27">
        <f>IF($O581&gt;=DE$1,$S581+$Y581,$Y581)</f>
        <v>741.25599999999986</v>
      </c>
      <c r="DF581" s="27">
        <f>IF($O581&gt;=DF$1,$S581+$Y581,$Y581)</f>
        <v>741.25599999999986</v>
      </c>
      <c r="DG581" s="27">
        <f>IF($O581&gt;=DG$1,$S581+$Y581,$Y581)</f>
        <v>741.25599999999986</v>
      </c>
      <c r="DH581" s="27">
        <f>IF($O581&gt;=DH$1,$S581+$Y581,$Y581)</f>
        <v>741.25599999999986</v>
      </c>
      <c r="DI581" s="27">
        <f>IF($O581&gt;=DI$1,$S581+$Y581,$Y581)</f>
        <v>741.25599999999986</v>
      </c>
      <c r="DJ581" s="27">
        <f>IF($O581&gt;=DJ$1,$S581+$Y581,$Y581)</f>
        <v>741.25599999999986</v>
      </c>
      <c r="DK581" s="27">
        <f>IF($O581&gt;=DK$1,$S581+$Y581,$Y581)</f>
        <v>741.25599999999986</v>
      </c>
      <c r="DL581" s="27">
        <f>IF($O581&gt;=DL$1,$S581+$Y581,$Y581)</f>
        <v>741.25599999999986</v>
      </c>
      <c r="DM581" s="27">
        <f>IF($O581&gt;=DM$1,$S581+$Y581,$Y581)</f>
        <v>741.25599999999986</v>
      </c>
      <c r="DN581" s="27">
        <f>IF($O581&gt;=DN$1,$S581+$Y581,$Y581)</f>
        <v>741.25599999999986</v>
      </c>
      <c r="DO581" s="27">
        <f>IF($O581&gt;=DO$1,$S581+$Y581,$Y581)</f>
        <v>741.25599999999986</v>
      </c>
      <c r="DP581" s="27">
        <f>IF($O581&gt;=DP$1,$S581+$Y581,$Y581)</f>
        <v>741.25599999999986</v>
      </c>
      <c r="DQ581" s="27">
        <f>IF($O581&gt;=DQ$1,$S581+$Y581,$Y581)</f>
        <v>741.25599999999986</v>
      </c>
      <c r="DR581" s="27">
        <f>IF($O581&gt;=DR$1,$S581+$Y581,$Y581)</f>
        <v>741.25599999999986</v>
      </c>
      <c r="DS581" s="27">
        <f>IF($O581&gt;=DS$1,$S581+$Y581,$Y581)</f>
        <v>741.25599999999986</v>
      </c>
      <c r="DT581" s="27">
        <f>IF($O581&gt;=DT$1,$S581+$Y581,$Y581)</f>
        <v>741.25599999999986</v>
      </c>
      <c r="DU581" s="27">
        <f>IF($O581&gt;=DU$1,$S581+$Y581,$Y581)</f>
        <v>741.25599999999986</v>
      </c>
      <c r="DV581" s="27">
        <f>IF($O581&gt;=DV$1,$S581+$Y581,$Y581)</f>
        <v>741.25599999999986</v>
      </c>
      <c r="DW581" s="27">
        <f>IF($O581&gt;=DW$1,$S581+$Y581,$Y581)</f>
        <v>741.25599999999986</v>
      </c>
      <c r="DX581" s="27">
        <f>IF($O581&gt;=DX$1,$S581+$Y581,$Y581)</f>
        <v>741.25599999999986</v>
      </c>
      <c r="DY581" s="27">
        <f>IF($O581&gt;=DY$1,$S581+$Y581,$Y581)</f>
        <v>741.25599999999986</v>
      </c>
      <c r="DZ581" s="27">
        <f>IF($O581&gt;=DZ$1,$S581+$Y581,$Y581)</f>
        <v>741.25599999999986</v>
      </c>
      <c r="EA581" s="27">
        <f>IF($O581&gt;=EA$1,$S581+$Y581,$Y581)</f>
        <v>741.25599999999986</v>
      </c>
      <c r="EB581" s="27">
        <f>IF($O581&gt;=EB$1,$S581+$Y581,$Y581)</f>
        <v>741.25599999999986</v>
      </c>
      <c r="EC581" s="27">
        <f>IF($O581&gt;=EC$1,$S581+$Y581,$Y581)</f>
        <v>741.25599999999986</v>
      </c>
      <c r="ED581" s="27">
        <f>IF($O581&gt;=ED$1,$S581+$Y581,$Y581)</f>
        <v>741.25599999999986</v>
      </c>
      <c r="EE581" s="27">
        <f>IF($O581&gt;=EE$1,$S581+$Y581,$Y581)</f>
        <v>741.25599999999986</v>
      </c>
      <c r="EF581" s="27">
        <f>IF($O581&gt;=EF$1,$S581+$Y581,$Y581)</f>
        <v>741.25599999999986</v>
      </c>
      <c r="EG581" s="27">
        <f>IF($O581&gt;=EG$1,$S581+$Y581,$Y581)</f>
        <v>741.25599999999986</v>
      </c>
      <c r="EH581" s="27">
        <f>IF($O581&gt;=EH$1,$S581+$Y581,$Y581)</f>
        <v>741.25599999999986</v>
      </c>
      <c r="EI581" s="27">
        <f>IF($O581&gt;=EI$1,$S581+$Y581,$Y581)</f>
        <v>741.25599999999986</v>
      </c>
      <c r="EJ581" s="27">
        <f>IF($O581&gt;=EJ$1,$S581+$Y581,$Y581)</f>
        <v>741.25599999999986</v>
      </c>
      <c r="EK581" s="27">
        <f>IF($O581&gt;=EK$1,$S581+$Y581,$Y581)</f>
        <v>741.25599999999986</v>
      </c>
      <c r="EL581" s="27">
        <f>IF($O581&gt;=EL$1,$S581+$Y581,$Y581)</f>
        <v>741.25599999999986</v>
      </c>
      <c r="EM581" s="27">
        <f>IF($O581&gt;=EM$1,$S581+$Y581,$Y581)</f>
        <v>741.25599999999986</v>
      </c>
      <c r="EN581" s="27">
        <f>IF($O581&gt;=EN$1,$S581+$Y581,$Y581)</f>
        <v>741.25599999999986</v>
      </c>
      <c r="EO581" s="27">
        <f>IF($O581&gt;=EO$1,$S581+$Y581,$Y581)</f>
        <v>741.25599999999986</v>
      </c>
      <c r="EP581" s="27">
        <f>IF($O581&gt;=EP$1,$S581+$Y581,$Y581)</f>
        <v>241.58999999999997</v>
      </c>
      <c r="EQ581" s="27">
        <f>IF($O581&gt;=EQ$1,$S581+$Y581,$Y581)</f>
        <v>241.58999999999997</v>
      </c>
      <c r="ER581" s="27">
        <f>IF($O581&gt;=ER$1,$S581+$Y581,$Y581)</f>
        <v>241.58999999999997</v>
      </c>
      <c r="ES581" s="27">
        <f>IF($O581&gt;=ES$1,$S581+$Y581,$Y581)</f>
        <v>241.58999999999997</v>
      </c>
      <c r="ET581" s="27">
        <f>IF($O581&gt;=ET$1,$S581+$Y581,$Y581)</f>
        <v>241.58999999999997</v>
      </c>
      <c r="EU581" s="27">
        <f>IF($O581&gt;=EU$1,$S581+$Y581,$Y581)</f>
        <v>241.58999999999997</v>
      </c>
      <c r="EV581" s="27">
        <f>IF($O581&gt;=EV$1,$S581,0)</f>
        <v>0</v>
      </c>
      <c r="EW581" s="27">
        <f>IF($O581&gt;=EW$1,$S581,0)</f>
        <v>0</v>
      </c>
      <c r="EX581" s="27">
        <f>IF($O581&gt;=EX$1,$S581,0)</f>
        <v>0</v>
      </c>
      <c r="EY581" s="27">
        <f>IF($O581&gt;=EY$1,$S581,0)</f>
        <v>0</v>
      </c>
      <c r="EZ581" s="27">
        <f>IF($O581&gt;=EZ$1,$S581,0)</f>
        <v>0</v>
      </c>
      <c r="FA581" s="27">
        <f>IF($O581&gt;=FA$1,$S581,0)</f>
        <v>0</v>
      </c>
      <c r="FB581" s="27">
        <f>IF($O581&gt;=FB$1,$S581,0)</f>
        <v>0</v>
      </c>
      <c r="FC581" s="27">
        <f>IF($O581&gt;=FC$1,$S581,0)</f>
        <v>0</v>
      </c>
      <c r="FD581" s="27">
        <f>IF($O581&gt;=FD$1,$S581,0)</f>
        <v>0</v>
      </c>
      <c r="FE581" s="27">
        <f>IF($O581&gt;=FE$1,$S581,0)</f>
        <v>0</v>
      </c>
      <c r="FF581" s="27">
        <f>IF($O581&gt;=FF$1,$S581,0)</f>
        <v>0</v>
      </c>
      <c r="FG581" s="27">
        <f>IF($O581&gt;=FG$1,$S581,0)</f>
        <v>0</v>
      </c>
      <c r="FH581" s="27">
        <f>IF($O581&gt;=FH$1,$S581,0)</f>
        <v>0</v>
      </c>
      <c r="FI581" s="27">
        <f>IF($O581&gt;=FI$1,$S581,0)</f>
        <v>0</v>
      </c>
      <c r="FJ581" s="27">
        <f>IF($O581&gt;=FJ$1,$S581,0)</f>
        <v>0</v>
      </c>
      <c r="FK581" s="27">
        <f>IF($O581&gt;=FK$1,$S581,0)</f>
        <v>0</v>
      </c>
      <c r="FL581" s="27">
        <f>IF($O581&gt;=FL$1,$S581,0)</f>
        <v>0</v>
      </c>
      <c r="FM581" s="27">
        <f>IF($O581&gt;=FM$1,$S581,0)</f>
        <v>0</v>
      </c>
      <c r="FN581" s="27">
        <f>IF($O581&gt;=FN$1,$S581,0)</f>
        <v>0</v>
      </c>
      <c r="FO581" s="27">
        <f>IF($O581&gt;=FO$1,$S581,0)</f>
        <v>0</v>
      </c>
      <c r="FP581" s="27">
        <f>IF($O581&gt;=FP$1,$S581,0)</f>
        <v>0</v>
      </c>
      <c r="FQ581" s="27">
        <f>IF($O581&gt;=FQ$1,$S581,0)</f>
        <v>0</v>
      </c>
      <c r="FR581" s="27">
        <f>IF($O581&gt;=FR$1,$S581,0)</f>
        <v>0</v>
      </c>
      <c r="FS581" s="27">
        <f>IF($O581&gt;=FS$1,$S581,0)</f>
        <v>0</v>
      </c>
      <c r="FT581" s="27">
        <f>IF($O581&gt;=FT$1,$S581,0)</f>
        <v>0</v>
      </c>
      <c r="FU581" s="27">
        <f>IF($O581&gt;=FU$1,$S581,0)</f>
        <v>0</v>
      </c>
      <c r="FV581" s="27">
        <f>IF($O581&gt;=FV$1,$S581,0)</f>
        <v>0</v>
      </c>
      <c r="FW581" s="27">
        <f>IF($O581&gt;=FW$1,$S581,0)</f>
        <v>0</v>
      </c>
      <c r="FX581" s="27">
        <f>IF($O581&gt;=FX$1,$S581,0)</f>
        <v>0</v>
      </c>
      <c r="FY581" s="27">
        <f>IF($O581&gt;=FY$1,$S581,0)</f>
        <v>0</v>
      </c>
      <c r="FZ581" s="27">
        <f>IF($O581&gt;=FZ$1,$S581,0)</f>
        <v>0</v>
      </c>
      <c r="GA581" s="27">
        <f>IF($O581&gt;=GA$1,$S581,0)</f>
        <v>0</v>
      </c>
      <c r="GB581" s="27">
        <f>IF($O581&gt;=GB$1,$S581,0)</f>
        <v>0</v>
      </c>
      <c r="GC581" s="27">
        <f>IF($O581&gt;=GC$1,$S581,0)</f>
        <v>0</v>
      </c>
      <c r="GD581" s="27">
        <f>IF($O581&gt;=GD$1,$S581,0)</f>
        <v>0</v>
      </c>
      <c r="GE581" s="27">
        <f>IF($O581&gt;=GE$1,$S581,0)</f>
        <v>0</v>
      </c>
      <c r="GF581" s="27">
        <f>IF($O581&gt;=GF$1,$S581,0)</f>
        <v>0</v>
      </c>
      <c r="GG581" s="27">
        <f>IF($O581&gt;=GG$1,$S581,0)</f>
        <v>0</v>
      </c>
      <c r="GH581" s="27">
        <f>IF($O581&gt;=GH$1,$S581,0)</f>
        <v>0</v>
      </c>
      <c r="GI581" s="27">
        <f>IF($O581&gt;=GI$1,$S581,0)</f>
        <v>0</v>
      </c>
      <c r="GJ581" s="27">
        <f>IF($O581&gt;=GJ$1,$S581,0)</f>
        <v>0</v>
      </c>
      <c r="GK581" s="27">
        <f>IF($O581&gt;=GK$1,$S581,0)</f>
        <v>0</v>
      </c>
      <c r="GL581" s="27">
        <f>IF($O581&gt;=GL$1,$S581,0)</f>
        <v>0</v>
      </c>
      <c r="GM581" s="27">
        <f>IF($O581&gt;=GM$1,$S581,0)</f>
        <v>0</v>
      </c>
      <c r="GN581" s="27">
        <f>IF($O581&gt;=GN$1,$S581,0)</f>
        <v>0</v>
      </c>
      <c r="GO581" s="27">
        <f>IF($O581&gt;=GO$1,$S581,0)</f>
        <v>0</v>
      </c>
      <c r="GP581" s="27">
        <f>IF($O581&gt;=GP$1,$S581,0)</f>
        <v>0</v>
      </c>
      <c r="GQ581" s="27">
        <f>IF($O581&gt;=GQ$1,$S581,0)</f>
        <v>0</v>
      </c>
      <c r="GR581" s="27">
        <f>IF($O581&gt;=GR$1,$S581,0)</f>
        <v>0</v>
      </c>
      <c r="GS581" s="27">
        <f>IF($O581&gt;=GS$1,$S581,0)</f>
        <v>0</v>
      </c>
      <c r="GT581" s="27">
        <f>IF($O581&gt;=GT$1,$S581,0)</f>
        <v>0</v>
      </c>
      <c r="GU581" s="27">
        <f>IF($O581&gt;=GU$1,$S581,0)</f>
        <v>0</v>
      </c>
      <c r="GV581" s="27">
        <f>IF($O581&gt;=GV$1,$S581,0)</f>
        <v>0</v>
      </c>
      <c r="GW581" s="27">
        <f>IF($O581&gt;=GW$1,$S581,0)</f>
        <v>0</v>
      </c>
      <c r="GX581" s="27">
        <f>IF($O581&gt;=GX$1,$S581,0)</f>
        <v>0</v>
      </c>
      <c r="GY581" s="27">
        <f>IF($O581&gt;=GY$1,$S581,0)</f>
        <v>0</v>
      </c>
      <c r="GZ581" s="27">
        <f>IF($O581&gt;=GZ$1,$S581,0)</f>
        <v>0</v>
      </c>
      <c r="HA581" s="27">
        <f>IF($O581&gt;=HA$1,$S581,0)</f>
        <v>0</v>
      </c>
      <c r="HB581" s="27">
        <f>IF($O581&gt;=HB$1,$S581,0)</f>
        <v>0</v>
      </c>
      <c r="HC581" s="27">
        <f>IF($O581&gt;=HC$1,$S581,0)</f>
        <v>0</v>
      </c>
    </row>
    <row r="582" spans="1:211">
      <c r="A582" s="3">
        <v>1791</v>
      </c>
      <c r="B582" s="3" t="s">
        <v>661</v>
      </c>
      <c r="C582" s="3" t="s">
        <v>12</v>
      </c>
      <c r="D582" s="3">
        <v>62</v>
      </c>
      <c r="E582" s="4">
        <v>28982</v>
      </c>
      <c r="F582" s="5">
        <v>39.147945205479452</v>
      </c>
      <c r="G582" s="3" t="s">
        <v>446</v>
      </c>
      <c r="H582" s="4">
        <v>20572</v>
      </c>
      <c r="I582" s="9" t="s">
        <v>811</v>
      </c>
      <c r="J582" s="5">
        <v>2692.69</v>
      </c>
      <c r="K582" s="31">
        <v>332</v>
      </c>
      <c r="L582" s="32">
        <v>39</v>
      </c>
      <c r="M582" s="33">
        <f>VLOOKUP(L582,FIND,3,TRUE)</f>
        <v>1.5</v>
      </c>
      <c r="N582" s="32">
        <f>IF(L582&gt;30,180,VLOOKUP(L582,TEMPO,2,FALSE))</f>
        <v>180</v>
      </c>
      <c r="O582" s="32">
        <f>IF(R582&gt;0,4,N582)</f>
        <v>180</v>
      </c>
      <c r="P582" s="96">
        <f>J582*M582*L582</f>
        <v>157522.36499999999</v>
      </c>
      <c r="Q582" s="96">
        <f>10934.45*2</f>
        <v>21868.9</v>
      </c>
      <c r="R582" s="96">
        <f>IF(P582&lt;=Q582,P582/4,0)</f>
        <v>0</v>
      </c>
      <c r="S582" s="5">
        <f>IF(P582&gt;=Q582,P582/N582,0)</f>
        <v>875.12424999999996</v>
      </c>
      <c r="T582" s="3"/>
      <c r="U582" s="3">
        <f>IF(T582="",1,0)</f>
        <v>1</v>
      </c>
      <c r="V582" s="3">
        <v>73</v>
      </c>
      <c r="W582" s="5">
        <v>0.4</v>
      </c>
      <c r="X582" s="5">
        <v>402.65</v>
      </c>
      <c r="Y582" s="5">
        <f>X582*W582</f>
        <v>161.06</v>
      </c>
      <c r="Z582" s="5">
        <v>400</v>
      </c>
      <c r="AA582" s="5">
        <f>S582+Y582+Z582</f>
        <v>1436.18425</v>
      </c>
      <c r="AB582" s="39">
        <f>(J582/12+J582/12*1.3333333333+450/12+J582/30*6/12+J582)*1.3+Y582+Z582+153.9</f>
        <v>5003.2008111013884</v>
      </c>
      <c r="AC582" s="39" t="s">
        <v>12</v>
      </c>
      <c r="AD582" s="39">
        <f>J582*1.3+400+153.9</f>
        <v>4054.3970000000004</v>
      </c>
      <c r="AE582" s="39">
        <f>SUMIFS('CUSTO MENSAL FUNC NOVO'!H:H,'CUSTO MENSAL FUNC NOVO'!A:A,'VALORES MENSAIS'!AC582)</f>
        <v>2265.9090000000001</v>
      </c>
      <c r="AF582" s="27">
        <f>IF($R582&gt;0,$R582,$S582)+$Y582+$Z582</f>
        <v>1436.18425</v>
      </c>
      <c r="AG582" s="27">
        <f>IF($R582&gt;0,$R582,$S582)+$Y582+$Z582</f>
        <v>1436.18425</v>
      </c>
      <c r="AH582" s="27">
        <f>IF($R582&gt;0,$R582,$S582)+$Y582+$Z582</f>
        <v>1436.18425</v>
      </c>
      <c r="AI582" s="27">
        <f>IF($R582&gt;0,$R582,$S582)+$Y582+$Z582</f>
        <v>1436.18425</v>
      </c>
      <c r="AJ582" s="27">
        <f>IF($O582&gt;=AJ$1,$S582+$Y582+$Z582,$Y582+$Z582)</f>
        <v>1436.18425</v>
      </c>
      <c r="AK582" s="27">
        <f>IF($O582&gt;=AK$1,$S582+$Y582+$Z582,$Y582+$Z582)</f>
        <v>1436.18425</v>
      </c>
      <c r="AL582" s="27">
        <f>IF($O582&gt;=AL$1,$S582+$Y582+$Z582,$Y582+$Z582)</f>
        <v>1436.18425</v>
      </c>
      <c r="AM582" s="27">
        <f>IF($O582&gt;=AM$1,$S582+$Y582+$Z582,$Y582+$Z582)</f>
        <v>1436.18425</v>
      </c>
      <c r="AN582" s="27">
        <f>IF($O582&gt;=AN$1,$S582+$Y582+$Z582,$Y582+$Z582)</f>
        <v>1436.18425</v>
      </c>
      <c r="AO582" s="27">
        <f>IF($O582&gt;=AO$1,$S582+$Y582+$Z582,$Y582+$Z582)</f>
        <v>1436.18425</v>
      </c>
      <c r="AP582" s="27">
        <f>IF($O582&gt;=AP$1,$S582+$Y582+$Z582,$Y582+$Z582)</f>
        <v>1436.18425</v>
      </c>
      <c r="AQ582" s="27">
        <f>IF($O582&gt;=AQ$1,$S582+$Y582+$Z582,$Y582+$Z582)</f>
        <v>1436.18425</v>
      </c>
      <c r="AR582" s="27">
        <f>IF($O582&gt;=AR$1,$S582+$Y582+$Z582,$Y582+$Z582)</f>
        <v>1436.18425</v>
      </c>
      <c r="AS582" s="27">
        <f>IF($O582&gt;=AS$1,$S582+$Y582+$Z582,$Y582+$Z582)</f>
        <v>1436.18425</v>
      </c>
      <c r="AT582" s="27">
        <f>IF($O582&gt;=AT$1,$S582+$Y582+$Z582,$Y582+$Z582)</f>
        <v>1436.18425</v>
      </c>
      <c r="AU582" s="27">
        <f>IF($O582&gt;=AU$1,$S582+$Y582+$Z582,$Y582+$Z582)</f>
        <v>1436.18425</v>
      </c>
      <c r="AV582" s="27">
        <f>IF($O582&gt;=AV$1,$S582+$Y582+$Z582,$Y582+$Z582)</f>
        <v>1436.18425</v>
      </c>
      <c r="AW582" s="27">
        <f>IF($O582&gt;=AW$1,$S582+$Y582+$Z582,$Y582+$Z582)</f>
        <v>1436.18425</v>
      </c>
      <c r="AX582" s="27">
        <f>IF($O582&gt;=AX$1,$S582+$Y582+$Z582,$Y582+$Z582)</f>
        <v>1436.18425</v>
      </c>
      <c r="AY582" s="27">
        <f>IF($O582&gt;=AY$1,$S582+$Y582+$Z582,$Y582+$Z582)</f>
        <v>1436.18425</v>
      </c>
      <c r="AZ582" s="27">
        <f>IF($O582&gt;=AZ$1,$S582+$Y582+$Z582,$Y582+$Z582)</f>
        <v>1436.18425</v>
      </c>
      <c r="BA582" s="27">
        <f>IF($O582&gt;=BA$1,$S582+$Y582+$Z582,$Y582+$Z582)</f>
        <v>1436.18425</v>
      </c>
      <c r="BB582" s="27">
        <f>IF($O582&gt;=BB$1,$S582+$Y582+$Z582,$Y582+$Z582)</f>
        <v>1436.18425</v>
      </c>
      <c r="BC582" s="27">
        <f>IF($O582&gt;=BC$1,$S582+$Y582+$Z582,$Y582+$Z582)</f>
        <v>1436.18425</v>
      </c>
      <c r="BD582" s="27">
        <f>IF($O582&gt;=BD$1,$S582+$Y582+$Z582,$Y582+$Z582)</f>
        <v>1436.18425</v>
      </c>
      <c r="BE582" s="27">
        <f>IF($O582&gt;=BE$1,$S582+$Y582+$Z582,$Y582+$Z582)</f>
        <v>1436.18425</v>
      </c>
      <c r="BF582" s="27">
        <f>IF($O582&gt;=BF$1,$S582+$Y582+$Z582,$Y582+$Z582)</f>
        <v>1436.18425</v>
      </c>
      <c r="BG582" s="27">
        <f>IF($O582&gt;=BG$1,$S582+$Y582+$Z582,$Y582+$Z582)</f>
        <v>1436.18425</v>
      </c>
      <c r="BH582" s="27">
        <f>IF($O582&gt;=BH$1,$S582+$Y582+$Z582,$Y582+$Z582)</f>
        <v>1436.18425</v>
      </c>
      <c r="BI582" s="27">
        <f>IF($O582&gt;=BI$1,$S582+$Y582+$Z582,$Y582+$Z582)</f>
        <v>1436.18425</v>
      </c>
      <c r="BJ582" s="27">
        <f>IF($O582&gt;=BJ$1,$S582+$Y582+$Z582,$Y582+$Z582)</f>
        <v>1436.18425</v>
      </c>
      <c r="BK582" s="27">
        <f>IF($O582&gt;=BK$1,$S582+$Y582+$Z582,$Y582+$Z582)</f>
        <v>1436.18425</v>
      </c>
      <c r="BL582" s="27">
        <f>IF($O582&gt;=BL$1,$S582+$Y582+$Z582,$Y582+$Z582)</f>
        <v>1436.18425</v>
      </c>
      <c r="BM582" s="27">
        <f>IF($O582&gt;=BM$1,$S582+$Y582+$Z582,$Y582+$Z582)</f>
        <v>1436.18425</v>
      </c>
      <c r="BN582" s="27">
        <f>IF($O582&gt;=BN$1,$S582+$Y582+$Z582,$Y582+$Z582)</f>
        <v>1436.18425</v>
      </c>
      <c r="BO582" s="27">
        <f>IF($O582&gt;=BO$1,$S582+$Y582+$Z582,$Y582+$Z582)</f>
        <v>1436.18425</v>
      </c>
      <c r="BP582" s="27">
        <f>IF($O582&gt;=BP$1,$S582+$Y582+$Z582,$Y582+$Z582)</f>
        <v>1436.18425</v>
      </c>
      <c r="BQ582" s="27">
        <f>IF($O582&gt;=BQ$1,$S582+$Y582+$Z582,$Y582+$Z582)</f>
        <v>1436.18425</v>
      </c>
      <c r="BR582" s="27">
        <f>IF($O582&gt;=BR$1,$S582+$Y582+$Z582,$Y582+$Z582)</f>
        <v>1436.18425</v>
      </c>
      <c r="BS582" s="27">
        <f>IF($O582&gt;=BS$1,$S582+$Y582+$Z582,$Y582+$Z582)</f>
        <v>1436.18425</v>
      </c>
      <c r="BT582" s="27">
        <f>IF($O582&gt;=BT$1,$S582+$Y582+$Z582,$Y582+$Z582)</f>
        <v>1436.18425</v>
      </c>
      <c r="BU582" s="27">
        <f>IF($O582&gt;=BU$1,$S582+$Y582+$Z582,$Y582+$Z582)</f>
        <v>1436.18425</v>
      </c>
      <c r="BV582" s="27">
        <f>IF($O582&gt;=BV$1,$S582+$Y582+$Z582,$Y582+$Z582)</f>
        <v>1436.18425</v>
      </c>
      <c r="BW582" s="27">
        <f>IF($O582&gt;=BW$1,$S582+$Y582+$Z582,$Y582+$Z582)</f>
        <v>1436.18425</v>
      </c>
      <c r="BX582" s="27">
        <f>IF($O582&gt;=BX$1,$S582+$Y582+$Z582,$Y582+$Z582)</f>
        <v>1436.18425</v>
      </c>
      <c r="BY582" s="27">
        <f>IF($O582&gt;=BY$1,$S582+$Y582+$Z582,$Y582+$Z582)</f>
        <v>1436.18425</v>
      </c>
      <c r="BZ582" s="27">
        <f>IF($O582&gt;=BZ$1,$S582+$Y582+$Z582,$Y582+$Z582)</f>
        <v>1436.18425</v>
      </c>
      <c r="CA582" s="27">
        <f>IF($O582&gt;=CA$1,$S582+$Y582+$Z582,$Y582+$Z582)</f>
        <v>1436.18425</v>
      </c>
      <c r="CB582" s="27">
        <f>IF($O582&gt;=CB$1,$S582+$Y582+$Z582,$Y582+$Z582)</f>
        <v>1436.18425</v>
      </c>
      <c r="CC582" s="27">
        <f>IF($O582&gt;=CC$1,$S582+$Y582+$Z582,$Y582+$Z582)</f>
        <v>1436.18425</v>
      </c>
      <c r="CD582" s="27">
        <f>IF($O582&gt;=CD$1,$S582+$Y582+$Z582,$Y582+$Z582)</f>
        <v>1436.18425</v>
      </c>
      <c r="CE582" s="27">
        <f>IF($O582&gt;=CE$1,$S582+$Y582+$Z582,$Y582+$Z582)</f>
        <v>1436.18425</v>
      </c>
      <c r="CF582" s="27">
        <f>IF($O582&gt;=CF$1,$S582+$Y582+$Z582,$Y582+$Z582)</f>
        <v>1436.18425</v>
      </c>
      <c r="CG582" s="27">
        <f>IF($O582&gt;=CG$1,$S582+$Y582+$Z582,$Y582+$Z582)</f>
        <v>1436.18425</v>
      </c>
      <c r="CH582" s="27">
        <f>IF($O582&gt;=CH$1,$S582+$Y582+$Z582,$Y582+$Z582)</f>
        <v>1436.18425</v>
      </c>
      <c r="CI582" s="27">
        <f>IF($O582&gt;=CI$1,$S582+$Y582+$Z582,$Y582+$Z582)</f>
        <v>1436.18425</v>
      </c>
      <c r="CJ582" s="27">
        <f>IF($O582&gt;=CJ$1,$S582+$Y582+$Z582,$Y582+$Z582)</f>
        <v>1436.18425</v>
      </c>
      <c r="CK582" s="27">
        <f>IF($O582&gt;=CK$1,$S582+$Y582+$Z582,$Y582+$Z582)</f>
        <v>1436.18425</v>
      </c>
      <c r="CL582" s="27">
        <f>IF($O582&gt;=CL$1,$S582+$Y582+$Z582,$Y582+$Z582)</f>
        <v>1436.18425</v>
      </c>
      <c r="CM582" s="27">
        <f>IF($O582&gt;=CM$1,$S582+$Y582+$Z582,$Y582+$Z582)</f>
        <v>1436.18425</v>
      </c>
      <c r="CN582" s="27">
        <f>IF($O582&gt;=CN$1,$S582+$Y582,$Y582)</f>
        <v>1036.18425</v>
      </c>
      <c r="CO582" s="27">
        <f>IF($O582&gt;=CO$1,$S582+$Y582,$Y582)</f>
        <v>1036.18425</v>
      </c>
      <c r="CP582" s="27">
        <f>IF($O582&gt;=CP$1,$S582+$Y582,$Y582)</f>
        <v>1036.18425</v>
      </c>
      <c r="CQ582" s="27">
        <f>IF($O582&gt;=CQ$1,$S582+$Y582,$Y582)</f>
        <v>1036.18425</v>
      </c>
      <c r="CR582" s="27">
        <f>IF($O582&gt;=CR$1,$S582+$Y582,$Y582)</f>
        <v>1036.18425</v>
      </c>
      <c r="CS582" s="27">
        <f>IF($O582&gt;=CS$1,$S582+$Y582,$Y582)</f>
        <v>1036.18425</v>
      </c>
      <c r="CT582" s="27">
        <f>IF($O582&gt;=CT$1,$S582+$Y582,$Y582)</f>
        <v>1036.18425</v>
      </c>
      <c r="CU582" s="27">
        <f>IF($O582&gt;=CU$1,$S582+$Y582,$Y582)</f>
        <v>1036.18425</v>
      </c>
      <c r="CV582" s="27">
        <f>IF($O582&gt;=CV$1,$S582+$Y582,$Y582)</f>
        <v>1036.18425</v>
      </c>
      <c r="CW582" s="27">
        <f>IF($O582&gt;=CW$1,$S582+$Y582,$Y582)</f>
        <v>1036.18425</v>
      </c>
      <c r="CX582" s="27">
        <f>IF($O582&gt;=CX$1,$S582+$Y582,$Y582)</f>
        <v>1036.18425</v>
      </c>
      <c r="CY582" s="27">
        <f>IF($O582&gt;=CY$1,$S582+$Y582,$Y582)</f>
        <v>1036.18425</v>
      </c>
      <c r="CZ582" s="27">
        <f>IF($O582&gt;=CZ$1,$S582+$Y582,$Y582)</f>
        <v>1036.18425</v>
      </c>
      <c r="DA582" s="27">
        <f>IF($O582&gt;=DA$1,$S582+$Y582,$Y582)</f>
        <v>1036.18425</v>
      </c>
      <c r="DB582" s="27">
        <f>IF($O582&gt;=DB$1,$S582+$Y582,$Y582)</f>
        <v>1036.18425</v>
      </c>
      <c r="DC582" s="27">
        <f>IF($O582&gt;=DC$1,$S582+$Y582,$Y582)</f>
        <v>1036.18425</v>
      </c>
      <c r="DD582" s="27">
        <f>IF($O582&gt;=DD$1,$S582+$Y582,$Y582)</f>
        <v>1036.18425</v>
      </c>
      <c r="DE582" s="27">
        <f>IF($O582&gt;=DE$1,$S582+$Y582,$Y582)</f>
        <v>1036.18425</v>
      </c>
      <c r="DF582" s="27">
        <f>IF($O582&gt;=DF$1,$S582+$Y582,$Y582)</f>
        <v>1036.18425</v>
      </c>
      <c r="DG582" s="27">
        <f>IF($O582&gt;=DG$1,$S582+$Y582,$Y582)</f>
        <v>1036.18425</v>
      </c>
      <c r="DH582" s="27">
        <f>IF($O582&gt;=DH$1,$S582+$Y582,$Y582)</f>
        <v>1036.18425</v>
      </c>
      <c r="DI582" s="27">
        <f>IF($O582&gt;=DI$1,$S582+$Y582,$Y582)</f>
        <v>1036.18425</v>
      </c>
      <c r="DJ582" s="27">
        <f>IF($O582&gt;=DJ$1,$S582+$Y582,$Y582)</f>
        <v>1036.18425</v>
      </c>
      <c r="DK582" s="27">
        <f>IF($O582&gt;=DK$1,$S582+$Y582,$Y582)</f>
        <v>1036.18425</v>
      </c>
      <c r="DL582" s="27">
        <f>IF($O582&gt;=DL$1,$S582+$Y582,$Y582)</f>
        <v>1036.18425</v>
      </c>
      <c r="DM582" s="27">
        <f>IF($O582&gt;=DM$1,$S582+$Y582,$Y582)</f>
        <v>1036.18425</v>
      </c>
      <c r="DN582" s="27">
        <f>IF($O582&gt;=DN$1,$S582+$Y582,$Y582)</f>
        <v>1036.18425</v>
      </c>
      <c r="DO582" s="27">
        <f>IF($O582&gt;=DO$1,$S582+$Y582,$Y582)</f>
        <v>1036.18425</v>
      </c>
      <c r="DP582" s="27">
        <f>IF($O582&gt;=DP$1,$S582+$Y582,$Y582)</f>
        <v>1036.18425</v>
      </c>
      <c r="DQ582" s="27">
        <f>IF($O582&gt;=DQ$1,$S582+$Y582,$Y582)</f>
        <v>1036.18425</v>
      </c>
      <c r="DR582" s="27">
        <f>IF($O582&gt;=DR$1,$S582+$Y582,$Y582)</f>
        <v>1036.18425</v>
      </c>
      <c r="DS582" s="27">
        <f>IF($O582&gt;=DS$1,$S582+$Y582,$Y582)</f>
        <v>1036.18425</v>
      </c>
      <c r="DT582" s="27">
        <f>IF($O582&gt;=DT$1,$S582+$Y582,$Y582)</f>
        <v>1036.18425</v>
      </c>
      <c r="DU582" s="27">
        <f>IF($O582&gt;=DU$1,$S582+$Y582,$Y582)</f>
        <v>1036.18425</v>
      </c>
      <c r="DV582" s="27">
        <f>IF($O582&gt;=DV$1,$S582+$Y582,$Y582)</f>
        <v>1036.18425</v>
      </c>
      <c r="DW582" s="27">
        <f>IF($O582&gt;=DW$1,$S582+$Y582,$Y582)</f>
        <v>1036.18425</v>
      </c>
      <c r="DX582" s="27">
        <f>IF($O582&gt;=DX$1,$S582+$Y582,$Y582)</f>
        <v>1036.18425</v>
      </c>
      <c r="DY582" s="27">
        <f>IF($O582&gt;=DY$1,$S582+$Y582,$Y582)</f>
        <v>1036.18425</v>
      </c>
      <c r="DZ582" s="27">
        <f>IF($O582&gt;=DZ$1,$S582+$Y582,$Y582)</f>
        <v>1036.18425</v>
      </c>
      <c r="EA582" s="27">
        <f>IF($O582&gt;=EA$1,$S582+$Y582,$Y582)</f>
        <v>1036.18425</v>
      </c>
      <c r="EB582" s="27">
        <f>IF($O582&gt;=EB$1,$S582+$Y582,$Y582)</f>
        <v>1036.18425</v>
      </c>
      <c r="EC582" s="27">
        <f>IF($O582&gt;=EC$1,$S582+$Y582,$Y582)</f>
        <v>1036.18425</v>
      </c>
      <c r="ED582" s="27">
        <f>IF($O582&gt;=ED$1,$S582+$Y582,$Y582)</f>
        <v>1036.18425</v>
      </c>
      <c r="EE582" s="27">
        <f>IF($O582&gt;=EE$1,$S582+$Y582,$Y582)</f>
        <v>1036.18425</v>
      </c>
      <c r="EF582" s="27">
        <f>IF($O582&gt;=EF$1,$S582+$Y582,$Y582)</f>
        <v>1036.18425</v>
      </c>
      <c r="EG582" s="27">
        <f>IF($O582&gt;=EG$1,$S582+$Y582,$Y582)</f>
        <v>1036.18425</v>
      </c>
      <c r="EH582" s="27">
        <f>IF($O582&gt;=EH$1,$S582+$Y582,$Y582)</f>
        <v>1036.18425</v>
      </c>
      <c r="EI582" s="27">
        <f>IF($O582&gt;=EI$1,$S582+$Y582,$Y582)</f>
        <v>1036.18425</v>
      </c>
      <c r="EJ582" s="27">
        <f>IF($O582&gt;=EJ$1,$S582+$Y582,$Y582)</f>
        <v>1036.18425</v>
      </c>
      <c r="EK582" s="27">
        <f>IF($O582&gt;=EK$1,$S582+$Y582,$Y582)</f>
        <v>1036.18425</v>
      </c>
      <c r="EL582" s="27">
        <f>IF($O582&gt;=EL$1,$S582+$Y582,$Y582)</f>
        <v>1036.18425</v>
      </c>
      <c r="EM582" s="27">
        <f>IF($O582&gt;=EM$1,$S582+$Y582,$Y582)</f>
        <v>1036.18425</v>
      </c>
      <c r="EN582" s="27">
        <f>IF($O582&gt;=EN$1,$S582+$Y582,$Y582)</f>
        <v>1036.18425</v>
      </c>
      <c r="EO582" s="27">
        <f>IF($O582&gt;=EO$1,$S582+$Y582,$Y582)</f>
        <v>1036.18425</v>
      </c>
      <c r="EP582" s="27">
        <f>IF($O582&gt;=EP$1,$S582+$Y582,$Y582)</f>
        <v>1036.18425</v>
      </c>
      <c r="EQ582" s="27">
        <f>IF($O582&gt;=EQ$1,$S582+$Y582,$Y582)</f>
        <v>1036.18425</v>
      </c>
      <c r="ER582" s="27">
        <f>IF($O582&gt;=ER$1,$S582+$Y582,$Y582)</f>
        <v>1036.18425</v>
      </c>
      <c r="ES582" s="27">
        <f>IF($O582&gt;=ES$1,$S582+$Y582,$Y582)</f>
        <v>1036.18425</v>
      </c>
      <c r="ET582" s="27">
        <f>IF($O582&gt;=ET$1,$S582+$Y582,$Y582)</f>
        <v>1036.18425</v>
      </c>
      <c r="EU582" s="27">
        <f>IF($O582&gt;=EU$1,$S582+$Y582,$Y582)</f>
        <v>1036.18425</v>
      </c>
      <c r="EV582" s="27">
        <f>IF($O582&gt;=EV$1,$S582,0)</f>
        <v>875.12424999999996</v>
      </c>
      <c r="EW582" s="27">
        <f>IF($O582&gt;=EW$1,$S582,0)</f>
        <v>875.12424999999996</v>
      </c>
      <c r="EX582" s="27">
        <f>IF($O582&gt;=EX$1,$S582,0)</f>
        <v>875.12424999999996</v>
      </c>
      <c r="EY582" s="27">
        <f>IF($O582&gt;=EY$1,$S582,0)</f>
        <v>875.12424999999996</v>
      </c>
      <c r="EZ582" s="27">
        <f>IF($O582&gt;=EZ$1,$S582,0)</f>
        <v>875.12424999999996</v>
      </c>
      <c r="FA582" s="27">
        <f>IF($O582&gt;=FA$1,$S582,0)</f>
        <v>875.12424999999996</v>
      </c>
      <c r="FB582" s="27">
        <f>IF($O582&gt;=FB$1,$S582,0)</f>
        <v>875.12424999999996</v>
      </c>
      <c r="FC582" s="27">
        <f>IF($O582&gt;=FC$1,$S582,0)</f>
        <v>875.12424999999996</v>
      </c>
      <c r="FD582" s="27">
        <f>IF($O582&gt;=FD$1,$S582,0)</f>
        <v>875.12424999999996</v>
      </c>
      <c r="FE582" s="27">
        <f>IF($O582&gt;=FE$1,$S582,0)</f>
        <v>875.12424999999996</v>
      </c>
      <c r="FF582" s="27">
        <f>IF($O582&gt;=FF$1,$S582,0)</f>
        <v>875.12424999999996</v>
      </c>
      <c r="FG582" s="27">
        <f>IF($O582&gt;=FG$1,$S582,0)</f>
        <v>875.12424999999996</v>
      </c>
      <c r="FH582" s="27">
        <f>IF($O582&gt;=FH$1,$S582,0)</f>
        <v>875.12424999999996</v>
      </c>
      <c r="FI582" s="27">
        <f>IF($O582&gt;=FI$1,$S582,0)</f>
        <v>875.12424999999996</v>
      </c>
      <c r="FJ582" s="27">
        <f>IF($O582&gt;=FJ$1,$S582,0)</f>
        <v>875.12424999999996</v>
      </c>
      <c r="FK582" s="27">
        <f>IF($O582&gt;=FK$1,$S582,0)</f>
        <v>875.12424999999996</v>
      </c>
      <c r="FL582" s="27">
        <f>IF($O582&gt;=FL$1,$S582,0)</f>
        <v>875.12424999999996</v>
      </c>
      <c r="FM582" s="27">
        <f>IF($O582&gt;=FM$1,$S582,0)</f>
        <v>875.12424999999996</v>
      </c>
      <c r="FN582" s="27">
        <f>IF($O582&gt;=FN$1,$S582,0)</f>
        <v>875.12424999999996</v>
      </c>
      <c r="FO582" s="27">
        <f>IF($O582&gt;=FO$1,$S582,0)</f>
        <v>875.12424999999996</v>
      </c>
      <c r="FP582" s="27">
        <f>IF($O582&gt;=FP$1,$S582,0)</f>
        <v>875.12424999999996</v>
      </c>
      <c r="FQ582" s="27">
        <f>IF($O582&gt;=FQ$1,$S582,0)</f>
        <v>875.12424999999996</v>
      </c>
      <c r="FR582" s="27">
        <f>IF($O582&gt;=FR$1,$S582,0)</f>
        <v>875.12424999999996</v>
      </c>
      <c r="FS582" s="27">
        <f>IF($O582&gt;=FS$1,$S582,0)</f>
        <v>875.12424999999996</v>
      </c>
      <c r="FT582" s="27">
        <f>IF($O582&gt;=FT$1,$S582,0)</f>
        <v>875.12424999999996</v>
      </c>
      <c r="FU582" s="27">
        <f>IF($O582&gt;=FU$1,$S582,0)</f>
        <v>875.12424999999996</v>
      </c>
      <c r="FV582" s="27">
        <f>IF($O582&gt;=FV$1,$S582,0)</f>
        <v>875.12424999999996</v>
      </c>
      <c r="FW582" s="27">
        <f>IF($O582&gt;=FW$1,$S582,0)</f>
        <v>875.12424999999996</v>
      </c>
      <c r="FX582" s="27">
        <f>IF($O582&gt;=FX$1,$S582,0)</f>
        <v>875.12424999999996</v>
      </c>
      <c r="FY582" s="27">
        <f>IF($O582&gt;=FY$1,$S582,0)</f>
        <v>875.12424999999996</v>
      </c>
      <c r="FZ582" s="27">
        <f>IF($O582&gt;=FZ$1,$S582,0)</f>
        <v>875.12424999999996</v>
      </c>
      <c r="GA582" s="27">
        <f>IF($O582&gt;=GA$1,$S582,0)</f>
        <v>875.12424999999996</v>
      </c>
      <c r="GB582" s="27">
        <f>IF($O582&gt;=GB$1,$S582,0)</f>
        <v>875.12424999999996</v>
      </c>
      <c r="GC582" s="27">
        <f>IF($O582&gt;=GC$1,$S582,0)</f>
        <v>875.12424999999996</v>
      </c>
      <c r="GD582" s="27">
        <f>IF($O582&gt;=GD$1,$S582,0)</f>
        <v>875.12424999999996</v>
      </c>
      <c r="GE582" s="27">
        <f>IF($O582&gt;=GE$1,$S582,0)</f>
        <v>875.12424999999996</v>
      </c>
      <c r="GF582" s="27">
        <f>IF($O582&gt;=GF$1,$S582,0)</f>
        <v>875.12424999999996</v>
      </c>
      <c r="GG582" s="27">
        <f>IF($O582&gt;=GG$1,$S582,0)</f>
        <v>875.12424999999996</v>
      </c>
      <c r="GH582" s="27">
        <f>IF($O582&gt;=GH$1,$S582,0)</f>
        <v>875.12424999999996</v>
      </c>
      <c r="GI582" s="27">
        <f>IF($O582&gt;=GI$1,$S582,0)</f>
        <v>875.12424999999996</v>
      </c>
      <c r="GJ582" s="27">
        <f>IF($O582&gt;=GJ$1,$S582,0)</f>
        <v>875.12424999999996</v>
      </c>
      <c r="GK582" s="27">
        <f>IF($O582&gt;=GK$1,$S582,0)</f>
        <v>875.12424999999996</v>
      </c>
      <c r="GL582" s="27">
        <f>IF($O582&gt;=GL$1,$S582,0)</f>
        <v>875.12424999999996</v>
      </c>
      <c r="GM582" s="27">
        <f>IF($O582&gt;=GM$1,$S582,0)</f>
        <v>875.12424999999996</v>
      </c>
      <c r="GN582" s="27">
        <f>IF($O582&gt;=GN$1,$S582,0)</f>
        <v>875.12424999999996</v>
      </c>
      <c r="GO582" s="27">
        <f>IF($O582&gt;=GO$1,$S582,0)</f>
        <v>875.12424999999996</v>
      </c>
      <c r="GP582" s="27">
        <f>IF($O582&gt;=GP$1,$S582,0)</f>
        <v>875.12424999999996</v>
      </c>
      <c r="GQ582" s="27">
        <f>IF($O582&gt;=GQ$1,$S582,0)</f>
        <v>875.12424999999996</v>
      </c>
      <c r="GR582" s="27">
        <f>IF($O582&gt;=GR$1,$S582,0)</f>
        <v>875.12424999999996</v>
      </c>
      <c r="GS582" s="27">
        <f>IF($O582&gt;=GS$1,$S582,0)</f>
        <v>875.12424999999996</v>
      </c>
      <c r="GT582" s="27">
        <f>IF($O582&gt;=GT$1,$S582,0)</f>
        <v>875.12424999999996</v>
      </c>
      <c r="GU582" s="27">
        <f>IF($O582&gt;=GU$1,$S582,0)</f>
        <v>875.12424999999996</v>
      </c>
      <c r="GV582" s="27">
        <f>IF($O582&gt;=GV$1,$S582,0)</f>
        <v>875.12424999999996</v>
      </c>
      <c r="GW582" s="27">
        <f>IF($O582&gt;=GW$1,$S582,0)</f>
        <v>875.12424999999996</v>
      </c>
      <c r="GX582" s="27">
        <f>IF($O582&gt;=GX$1,$S582,0)</f>
        <v>875.12424999999996</v>
      </c>
      <c r="GY582" s="27">
        <f>IF($O582&gt;=GY$1,$S582,0)</f>
        <v>875.12424999999996</v>
      </c>
      <c r="GZ582" s="27">
        <f>IF($O582&gt;=GZ$1,$S582,0)</f>
        <v>875.12424999999996</v>
      </c>
      <c r="HA582" s="27">
        <f>IF($O582&gt;=HA$1,$S582,0)</f>
        <v>875.12424999999996</v>
      </c>
      <c r="HB582" s="27">
        <f>IF($O582&gt;=HB$1,$S582,0)</f>
        <v>875.12424999999996</v>
      </c>
      <c r="HC582" s="27">
        <f>IF($O582&gt;=HC$1,$S582,0)</f>
        <v>875.12424999999996</v>
      </c>
    </row>
    <row r="583" spans="1:211">
      <c r="A583" s="3">
        <v>35009</v>
      </c>
      <c r="B583" s="3" t="s">
        <v>632</v>
      </c>
      <c r="C583" s="3" t="s">
        <v>45</v>
      </c>
      <c r="D583" s="3">
        <v>56</v>
      </c>
      <c r="E583" s="4">
        <v>32624</v>
      </c>
      <c r="F583" s="5">
        <v>29.169863013698631</v>
      </c>
      <c r="G583" s="3" t="s">
        <v>446</v>
      </c>
      <c r="H583" s="4">
        <v>22670</v>
      </c>
      <c r="I583" s="9" t="s">
        <v>875</v>
      </c>
      <c r="J583" s="5">
        <v>4500.9399999999996</v>
      </c>
      <c r="K583" s="31">
        <v>356</v>
      </c>
      <c r="L583" s="32">
        <v>29</v>
      </c>
      <c r="M583" s="33">
        <f>VLOOKUP(L583,FIND,3,TRUE)</f>
        <v>1.5</v>
      </c>
      <c r="N583" s="32">
        <f>IF(L583&gt;30,180,VLOOKUP(L583,TEMPO,2,FALSE))</f>
        <v>174</v>
      </c>
      <c r="O583" s="32">
        <f>IF(R583&gt;0,4,N583)</f>
        <v>174</v>
      </c>
      <c r="P583" s="96">
        <f>J583*M583*L583</f>
        <v>195790.88999999998</v>
      </c>
      <c r="Q583" s="96">
        <f>10934.45*2</f>
        <v>21868.9</v>
      </c>
      <c r="R583" s="96">
        <f>IF(P583&lt;=Q583,P583/4,0)</f>
        <v>0</v>
      </c>
      <c r="S583" s="5">
        <f>IF(P583&gt;=Q583,P583/N583,0)</f>
        <v>1125.2349999999999</v>
      </c>
      <c r="T583" s="3"/>
      <c r="U583" s="3">
        <f>IF(T583="",1,0)</f>
        <v>1</v>
      </c>
      <c r="V583" s="3">
        <v>96</v>
      </c>
      <c r="W583" s="5">
        <v>0</v>
      </c>
      <c r="X583" s="5">
        <v>245.73</v>
      </c>
      <c r="Y583" s="5">
        <f>X583*W583</f>
        <v>0</v>
      </c>
      <c r="Z583" s="5">
        <v>400</v>
      </c>
      <c r="AA583" s="5">
        <f>S583+Y583+Z583</f>
        <v>1525.2349999999999</v>
      </c>
      <c r="AB583" s="39">
        <f>(J583/12+J583/12*1.3333333333+450/12+J583/30*6/12+J583)*1.3+Y583+Z583+153.9</f>
        <v>7689.1299777615232</v>
      </c>
      <c r="AC583" s="39" t="s">
        <v>45</v>
      </c>
      <c r="AD583" s="39">
        <f>J583*1.3+400+153.9</f>
        <v>6405.1219999999994</v>
      </c>
      <c r="AE583" s="39">
        <f>SUMIFS('CUSTO MENSAL FUNC NOVO'!H:H,'CUSTO MENSAL FUNC NOVO'!A:A,'VALORES MENSAIS'!AC583)</f>
        <v>2013.943</v>
      </c>
      <c r="AF583" s="27">
        <f>IF($R583&gt;0,$R583,$S583)+$Y583+$Z583</f>
        <v>1525.2349999999999</v>
      </c>
      <c r="AG583" s="27">
        <f>IF($R583&gt;0,$R583,$S583)+$Y583+$Z583</f>
        <v>1525.2349999999999</v>
      </c>
      <c r="AH583" s="27">
        <f>IF($R583&gt;0,$R583,$S583)+$Y583+$Z583</f>
        <v>1525.2349999999999</v>
      </c>
      <c r="AI583" s="27">
        <f>IF($R583&gt;0,$R583,$S583)+$Y583+$Z583</f>
        <v>1525.2349999999999</v>
      </c>
      <c r="AJ583" s="27">
        <f>IF($O583&gt;=AJ$1,$S583+$Y583+$Z583,$Y583+$Z583)</f>
        <v>1525.2349999999999</v>
      </c>
      <c r="AK583" s="27">
        <f>IF($O583&gt;=AK$1,$S583+$Y583+$Z583,$Y583+$Z583)</f>
        <v>1525.2349999999999</v>
      </c>
      <c r="AL583" s="27">
        <f>IF($O583&gt;=AL$1,$S583+$Y583+$Z583,$Y583+$Z583)</f>
        <v>1525.2349999999999</v>
      </c>
      <c r="AM583" s="27">
        <f>IF($O583&gt;=AM$1,$S583+$Y583+$Z583,$Y583+$Z583)</f>
        <v>1525.2349999999999</v>
      </c>
      <c r="AN583" s="27">
        <f>IF($O583&gt;=AN$1,$S583+$Y583+$Z583,$Y583+$Z583)</f>
        <v>1525.2349999999999</v>
      </c>
      <c r="AO583" s="27">
        <f>IF($O583&gt;=AO$1,$S583+$Y583+$Z583,$Y583+$Z583)</f>
        <v>1525.2349999999999</v>
      </c>
      <c r="AP583" s="27">
        <f>IF($O583&gt;=AP$1,$S583+$Y583+$Z583,$Y583+$Z583)</f>
        <v>1525.2349999999999</v>
      </c>
      <c r="AQ583" s="27">
        <f>IF($O583&gt;=AQ$1,$S583+$Y583+$Z583,$Y583+$Z583)</f>
        <v>1525.2349999999999</v>
      </c>
      <c r="AR583" s="27">
        <f>IF($O583&gt;=AR$1,$S583+$Y583+$Z583,$Y583+$Z583)</f>
        <v>1525.2349999999999</v>
      </c>
      <c r="AS583" s="27">
        <f>IF($O583&gt;=AS$1,$S583+$Y583+$Z583,$Y583+$Z583)</f>
        <v>1525.2349999999999</v>
      </c>
      <c r="AT583" s="27">
        <f>IF($O583&gt;=AT$1,$S583+$Y583+$Z583,$Y583+$Z583)</f>
        <v>1525.2349999999999</v>
      </c>
      <c r="AU583" s="27">
        <f>IF($O583&gt;=AU$1,$S583+$Y583+$Z583,$Y583+$Z583)</f>
        <v>1525.2349999999999</v>
      </c>
      <c r="AV583" s="27">
        <f>IF($O583&gt;=AV$1,$S583+$Y583+$Z583,$Y583+$Z583)</f>
        <v>1525.2349999999999</v>
      </c>
      <c r="AW583" s="27">
        <f>IF($O583&gt;=AW$1,$S583+$Y583+$Z583,$Y583+$Z583)</f>
        <v>1525.2349999999999</v>
      </c>
      <c r="AX583" s="27">
        <f>IF($O583&gt;=AX$1,$S583+$Y583+$Z583,$Y583+$Z583)</f>
        <v>1525.2349999999999</v>
      </c>
      <c r="AY583" s="27">
        <f>IF($O583&gt;=AY$1,$S583+$Y583+$Z583,$Y583+$Z583)</f>
        <v>1525.2349999999999</v>
      </c>
      <c r="AZ583" s="27">
        <f>IF($O583&gt;=AZ$1,$S583+$Y583+$Z583,$Y583+$Z583)</f>
        <v>1525.2349999999999</v>
      </c>
      <c r="BA583" s="27">
        <f>IF($O583&gt;=BA$1,$S583+$Y583+$Z583,$Y583+$Z583)</f>
        <v>1525.2349999999999</v>
      </c>
      <c r="BB583" s="27">
        <f>IF($O583&gt;=BB$1,$S583+$Y583+$Z583,$Y583+$Z583)</f>
        <v>1525.2349999999999</v>
      </c>
      <c r="BC583" s="27">
        <f>IF($O583&gt;=BC$1,$S583+$Y583+$Z583,$Y583+$Z583)</f>
        <v>1525.2349999999999</v>
      </c>
      <c r="BD583" s="27">
        <f>IF($O583&gt;=BD$1,$S583+$Y583+$Z583,$Y583+$Z583)</f>
        <v>1525.2349999999999</v>
      </c>
      <c r="BE583" s="27">
        <f>IF($O583&gt;=BE$1,$S583+$Y583+$Z583,$Y583+$Z583)</f>
        <v>1525.2349999999999</v>
      </c>
      <c r="BF583" s="27">
        <f>IF($O583&gt;=BF$1,$S583+$Y583+$Z583,$Y583+$Z583)</f>
        <v>1525.2349999999999</v>
      </c>
      <c r="BG583" s="27">
        <f>IF($O583&gt;=BG$1,$S583+$Y583+$Z583,$Y583+$Z583)</f>
        <v>1525.2349999999999</v>
      </c>
      <c r="BH583" s="27">
        <f>IF($O583&gt;=BH$1,$S583+$Y583+$Z583,$Y583+$Z583)</f>
        <v>1525.2349999999999</v>
      </c>
      <c r="BI583" s="27">
        <f>IF($O583&gt;=BI$1,$S583+$Y583+$Z583,$Y583+$Z583)</f>
        <v>1525.2349999999999</v>
      </c>
      <c r="BJ583" s="27">
        <f>IF($O583&gt;=BJ$1,$S583+$Y583+$Z583,$Y583+$Z583)</f>
        <v>1525.2349999999999</v>
      </c>
      <c r="BK583" s="27">
        <f>IF($O583&gt;=BK$1,$S583+$Y583+$Z583,$Y583+$Z583)</f>
        <v>1525.2349999999999</v>
      </c>
      <c r="BL583" s="27">
        <f>IF($O583&gt;=BL$1,$S583+$Y583+$Z583,$Y583+$Z583)</f>
        <v>1525.2349999999999</v>
      </c>
      <c r="BM583" s="27">
        <f>IF($O583&gt;=BM$1,$S583+$Y583+$Z583,$Y583+$Z583)</f>
        <v>1525.2349999999999</v>
      </c>
      <c r="BN583" s="27">
        <f>IF($O583&gt;=BN$1,$S583+$Y583+$Z583,$Y583+$Z583)</f>
        <v>1525.2349999999999</v>
      </c>
      <c r="BO583" s="27">
        <f>IF($O583&gt;=BO$1,$S583+$Y583+$Z583,$Y583+$Z583)</f>
        <v>1525.2349999999999</v>
      </c>
      <c r="BP583" s="27">
        <f>IF($O583&gt;=BP$1,$S583+$Y583+$Z583,$Y583+$Z583)</f>
        <v>1525.2349999999999</v>
      </c>
      <c r="BQ583" s="27">
        <f>IF($O583&gt;=BQ$1,$S583+$Y583+$Z583,$Y583+$Z583)</f>
        <v>1525.2349999999999</v>
      </c>
      <c r="BR583" s="27">
        <f>IF($O583&gt;=BR$1,$S583+$Y583+$Z583,$Y583+$Z583)</f>
        <v>1525.2349999999999</v>
      </c>
      <c r="BS583" s="27">
        <f>IF($O583&gt;=BS$1,$S583+$Y583+$Z583,$Y583+$Z583)</f>
        <v>1525.2349999999999</v>
      </c>
      <c r="BT583" s="27">
        <f>IF($O583&gt;=BT$1,$S583+$Y583+$Z583,$Y583+$Z583)</f>
        <v>1525.2349999999999</v>
      </c>
      <c r="BU583" s="27">
        <f>IF($O583&gt;=BU$1,$S583+$Y583+$Z583,$Y583+$Z583)</f>
        <v>1525.2349999999999</v>
      </c>
      <c r="BV583" s="27">
        <f>IF($O583&gt;=BV$1,$S583+$Y583+$Z583,$Y583+$Z583)</f>
        <v>1525.2349999999999</v>
      </c>
      <c r="BW583" s="27">
        <f>IF($O583&gt;=BW$1,$S583+$Y583+$Z583,$Y583+$Z583)</f>
        <v>1525.2349999999999</v>
      </c>
      <c r="BX583" s="27">
        <f>IF($O583&gt;=BX$1,$S583+$Y583+$Z583,$Y583+$Z583)</f>
        <v>1525.2349999999999</v>
      </c>
      <c r="BY583" s="27">
        <f>IF($O583&gt;=BY$1,$S583+$Y583+$Z583,$Y583+$Z583)</f>
        <v>1525.2349999999999</v>
      </c>
      <c r="BZ583" s="27">
        <f>IF($O583&gt;=BZ$1,$S583+$Y583+$Z583,$Y583+$Z583)</f>
        <v>1525.2349999999999</v>
      </c>
      <c r="CA583" s="27">
        <f>IF($O583&gt;=CA$1,$S583+$Y583+$Z583,$Y583+$Z583)</f>
        <v>1525.2349999999999</v>
      </c>
      <c r="CB583" s="27">
        <f>IF($O583&gt;=CB$1,$S583+$Y583+$Z583,$Y583+$Z583)</f>
        <v>1525.2349999999999</v>
      </c>
      <c r="CC583" s="27">
        <f>IF($O583&gt;=CC$1,$S583+$Y583+$Z583,$Y583+$Z583)</f>
        <v>1525.2349999999999</v>
      </c>
      <c r="CD583" s="27">
        <f>IF($O583&gt;=CD$1,$S583+$Y583+$Z583,$Y583+$Z583)</f>
        <v>1525.2349999999999</v>
      </c>
      <c r="CE583" s="27">
        <f>IF($O583&gt;=CE$1,$S583+$Y583+$Z583,$Y583+$Z583)</f>
        <v>1525.2349999999999</v>
      </c>
      <c r="CF583" s="27">
        <f>IF($O583&gt;=CF$1,$S583+$Y583+$Z583,$Y583+$Z583)</f>
        <v>1525.2349999999999</v>
      </c>
      <c r="CG583" s="27">
        <f>IF($O583&gt;=CG$1,$S583+$Y583+$Z583,$Y583+$Z583)</f>
        <v>1525.2349999999999</v>
      </c>
      <c r="CH583" s="27">
        <f>IF($O583&gt;=CH$1,$S583+$Y583+$Z583,$Y583+$Z583)</f>
        <v>1525.2349999999999</v>
      </c>
      <c r="CI583" s="27">
        <f>IF($O583&gt;=CI$1,$S583+$Y583+$Z583,$Y583+$Z583)</f>
        <v>1525.2349999999999</v>
      </c>
      <c r="CJ583" s="27">
        <f>IF($O583&gt;=CJ$1,$S583+$Y583+$Z583,$Y583+$Z583)</f>
        <v>1525.2349999999999</v>
      </c>
      <c r="CK583" s="27">
        <f>IF($O583&gt;=CK$1,$S583+$Y583+$Z583,$Y583+$Z583)</f>
        <v>1525.2349999999999</v>
      </c>
      <c r="CL583" s="27">
        <f>IF($O583&gt;=CL$1,$S583+$Y583+$Z583,$Y583+$Z583)</f>
        <v>1525.2349999999999</v>
      </c>
      <c r="CM583" s="27">
        <f>IF($O583&gt;=CM$1,$S583+$Y583+$Z583,$Y583+$Z583)</f>
        <v>1525.2349999999999</v>
      </c>
      <c r="CN583" s="27">
        <f>IF($O583&gt;=CN$1,$S583+$Y583,$Y583)</f>
        <v>1125.2349999999999</v>
      </c>
      <c r="CO583" s="27">
        <f>IF($O583&gt;=CO$1,$S583+$Y583,$Y583)</f>
        <v>1125.2349999999999</v>
      </c>
      <c r="CP583" s="27">
        <f>IF($O583&gt;=CP$1,$S583+$Y583,$Y583)</f>
        <v>1125.2349999999999</v>
      </c>
      <c r="CQ583" s="27">
        <f>IF($O583&gt;=CQ$1,$S583+$Y583,$Y583)</f>
        <v>1125.2349999999999</v>
      </c>
      <c r="CR583" s="27">
        <f>IF($O583&gt;=CR$1,$S583+$Y583,$Y583)</f>
        <v>1125.2349999999999</v>
      </c>
      <c r="CS583" s="27">
        <f>IF($O583&gt;=CS$1,$S583+$Y583,$Y583)</f>
        <v>1125.2349999999999</v>
      </c>
      <c r="CT583" s="27">
        <f>IF($O583&gt;=CT$1,$S583+$Y583,$Y583)</f>
        <v>1125.2349999999999</v>
      </c>
      <c r="CU583" s="27">
        <f>IF($O583&gt;=CU$1,$S583+$Y583,$Y583)</f>
        <v>1125.2349999999999</v>
      </c>
      <c r="CV583" s="27">
        <f>IF($O583&gt;=CV$1,$S583+$Y583,$Y583)</f>
        <v>1125.2349999999999</v>
      </c>
      <c r="CW583" s="27">
        <f>IF($O583&gt;=CW$1,$S583+$Y583,$Y583)</f>
        <v>1125.2349999999999</v>
      </c>
      <c r="CX583" s="27">
        <f>IF($O583&gt;=CX$1,$S583+$Y583,$Y583)</f>
        <v>1125.2349999999999</v>
      </c>
      <c r="CY583" s="27">
        <f>IF($O583&gt;=CY$1,$S583+$Y583,$Y583)</f>
        <v>1125.2349999999999</v>
      </c>
      <c r="CZ583" s="27">
        <f>IF($O583&gt;=CZ$1,$S583+$Y583,$Y583)</f>
        <v>1125.2349999999999</v>
      </c>
      <c r="DA583" s="27">
        <f>IF($O583&gt;=DA$1,$S583+$Y583,$Y583)</f>
        <v>1125.2349999999999</v>
      </c>
      <c r="DB583" s="27">
        <f>IF($O583&gt;=DB$1,$S583+$Y583,$Y583)</f>
        <v>1125.2349999999999</v>
      </c>
      <c r="DC583" s="27">
        <f>IF($O583&gt;=DC$1,$S583+$Y583,$Y583)</f>
        <v>1125.2349999999999</v>
      </c>
      <c r="DD583" s="27">
        <f>IF($O583&gt;=DD$1,$S583+$Y583,$Y583)</f>
        <v>1125.2349999999999</v>
      </c>
      <c r="DE583" s="27">
        <f>IF($O583&gt;=DE$1,$S583+$Y583,$Y583)</f>
        <v>1125.2349999999999</v>
      </c>
      <c r="DF583" s="27">
        <f>IF($O583&gt;=DF$1,$S583+$Y583,$Y583)</f>
        <v>1125.2349999999999</v>
      </c>
      <c r="DG583" s="27">
        <f>IF($O583&gt;=DG$1,$S583+$Y583,$Y583)</f>
        <v>1125.2349999999999</v>
      </c>
      <c r="DH583" s="27">
        <f>IF($O583&gt;=DH$1,$S583+$Y583,$Y583)</f>
        <v>1125.2349999999999</v>
      </c>
      <c r="DI583" s="27">
        <f>IF($O583&gt;=DI$1,$S583+$Y583,$Y583)</f>
        <v>1125.2349999999999</v>
      </c>
      <c r="DJ583" s="27">
        <f>IF($O583&gt;=DJ$1,$S583+$Y583,$Y583)</f>
        <v>1125.2349999999999</v>
      </c>
      <c r="DK583" s="27">
        <f>IF($O583&gt;=DK$1,$S583+$Y583,$Y583)</f>
        <v>1125.2349999999999</v>
      </c>
      <c r="DL583" s="27">
        <f>IF($O583&gt;=DL$1,$S583+$Y583,$Y583)</f>
        <v>1125.2349999999999</v>
      </c>
      <c r="DM583" s="27">
        <f>IF($O583&gt;=DM$1,$S583+$Y583,$Y583)</f>
        <v>1125.2349999999999</v>
      </c>
      <c r="DN583" s="27">
        <f>IF($O583&gt;=DN$1,$S583+$Y583,$Y583)</f>
        <v>1125.2349999999999</v>
      </c>
      <c r="DO583" s="27">
        <f>IF($O583&gt;=DO$1,$S583+$Y583,$Y583)</f>
        <v>1125.2349999999999</v>
      </c>
      <c r="DP583" s="27">
        <f>IF($O583&gt;=DP$1,$S583+$Y583,$Y583)</f>
        <v>1125.2349999999999</v>
      </c>
      <c r="DQ583" s="27">
        <f>IF($O583&gt;=DQ$1,$S583+$Y583,$Y583)</f>
        <v>1125.2349999999999</v>
      </c>
      <c r="DR583" s="27">
        <f>IF($O583&gt;=DR$1,$S583+$Y583,$Y583)</f>
        <v>1125.2349999999999</v>
      </c>
      <c r="DS583" s="27">
        <f>IF($O583&gt;=DS$1,$S583+$Y583,$Y583)</f>
        <v>1125.2349999999999</v>
      </c>
      <c r="DT583" s="27">
        <f>IF($O583&gt;=DT$1,$S583+$Y583,$Y583)</f>
        <v>1125.2349999999999</v>
      </c>
      <c r="DU583" s="27">
        <f>IF($O583&gt;=DU$1,$S583+$Y583,$Y583)</f>
        <v>1125.2349999999999</v>
      </c>
      <c r="DV583" s="27">
        <f>IF($O583&gt;=DV$1,$S583+$Y583,$Y583)</f>
        <v>1125.2349999999999</v>
      </c>
      <c r="DW583" s="27">
        <f>IF($O583&gt;=DW$1,$S583+$Y583,$Y583)</f>
        <v>1125.2349999999999</v>
      </c>
      <c r="DX583" s="27">
        <f>IF($O583&gt;=DX$1,$S583+$Y583,$Y583)</f>
        <v>1125.2349999999999</v>
      </c>
      <c r="DY583" s="27">
        <f>IF($O583&gt;=DY$1,$S583+$Y583,$Y583)</f>
        <v>1125.2349999999999</v>
      </c>
      <c r="DZ583" s="27">
        <f>IF($O583&gt;=DZ$1,$S583+$Y583,$Y583)</f>
        <v>1125.2349999999999</v>
      </c>
      <c r="EA583" s="27">
        <f>IF($O583&gt;=EA$1,$S583+$Y583,$Y583)</f>
        <v>1125.2349999999999</v>
      </c>
      <c r="EB583" s="27">
        <f>IF($O583&gt;=EB$1,$S583+$Y583,$Y583)</f>
        <v>1125.2349999999999</v>
      </c>
      <c r="EC583" s="27">
        <f>IF($O583&gt;=EC$1,$S583+$Y583,$Y583)</f>
        <v>1125.2349999999999</v>
      </c>
      <c r="ED583" s="27">
        <f>IF($O583&gt;=ED$1,$S583+$Y583,$Y583)</f>
        <v>1125.2349999999999</v>
      </c>
      <c r="EE583" s="27">
        <f>IF($O583&gt;=EE$1,$S583+$Y583,$Y583)</f>
        <v>1125.2349999999999</v>
      </c>
      <c r="EF583" s="27">
        <f>IF($O583&gt;=EF$1,$S583+$Y583,$Y583)</f>
        <v>1125.2349999999999</v>
      </c>
      <c r="EG583" s="27">
        <f>IF($O583&gt;=EG$1,$S583+$Y583,$Y583)</f>
        <v>1125.2349999999999</v>
      </c>
      <c r="EH583" s="27">
        <f>IF($O583&gt;=EH$1,$S583+$Y583,$Y583)</f>
        <v>1125.2349999999999</v>
      </c>
      <c r="EI583" s="27">
        <f>IF($O583&gt;=EI$1,$S583+$Y583,$Y583)</f>
        <v>1125.2349999999999</v>
      </c>
      <c r="EJ583" s="27">
        <f>IF($O583&gt;=EJ$1,$S583+$Y583,$Y583)</f>
        <v>1125.2349999999999</v>
      </c>
      <c r="EK583" s="27">
        <f>IF($O583&gt;=EK$1,$S583+$Y583,$Y583)</f>
        <v>1125.2349999999999</v>
      </c>
      <c r="EL583" s="27">
        <f>IF($O583&gt;=EL$1,$S583+$Y583,$Y583)</f>
        <v>1125.2349999999999</v>
      </c>
      <c r="EM583" s="27">
        <f>IF($O583&gt;=EM$1,$S583+$Y583,$Y583)</f>
        <v>1125.2349999999999</v>
      </c>
      <c r="EN583" s="27">
        <f>IF($O583&gt;=EN$1,$S583+$Y583,$Y583)</f>
        <v>1125.2349999999999</v>
      </c>
      <c r="EO583" s="27">
        <f>IF($O583&gt;=EO$1,$S583+$Y583,$Y583)</f>
        <v>1125.2349999999999</v>
      </c>
      <c r="EP583" s="27">
        <f>IF($O583&gt;=EP$1,$S583+$Y583,$Y583)</f>
        <v>1125.2349999999999</v>
      </c>
      <c r="EQ583" s="27">
        <f>IF($O583&gt;=EQ$1,$S583+$Y583,$Y583)</f>
        <v>1125.2349999999999</v>
      </c>
      <c r="ER583" s="27">
        <f>IF($O583&gt;=ER$1,$S583+$Y583,$Y583)</f>
        <v>1125.2349999999999</v>
      </c>
      <c r="ES583" s="27">
        <f>IF($O583&gt;=ES$1,$S583+$Y583,$Y583)</f>
        <v>1125.2349999999999</v>
      </c>
      <c r="ET583" s="27">
        <f>IF($O583&gt;=ET$1,$S583+$Y583,$Y583)</f>
        <v>1125.2349999999999</v>
      </c>
      <c r="EU583" s="27">
        <f>IF($O583&gt;=EU$1,$S583+$Y583,$Y583)</f>
        <v>1125.2349999999999</v>
      </c>
      <c r="EV583" s="27">
        <f>IF($O583&gt;=EV$1,$S583,0)</f>
        <v>1125.2349999999999</v>
      </c>
      <c r="EW583" s="27">
        <f>IF($O583&gt;=EW$1,$S583,0)</f>
        <v>1125.2349999999999</v>
      </c>
      <c r="EX583" s="27">
        <f>IF($O583&gt;=EX$1,$S583,0)</f>
        <v>1125.2349999999999</v>
      </c>
      <c r="EY583" s="27">
        <f>IF($O583&gt;=EY$1,$S583,0)</f>
        <v>1125.2349999999999</v>
      </c>
      <c r="EZ583" s="27">
        <f>IF($O583&gt;=EZ$1,$S583,0)</f>
        <v>1125.2349999999999</v>
      </c>
      <c r="FA583" s="27">
        <f>IF($O583&gt;=FA$1,$S583,0)</f>
        <v>1125.2349999999999</v>
      </c>
      <c r="FB583" s="27">
        <f>IF($O583&gt;=FB$1,$S583,0)</f>
        <v>1125.2349999999999</v>
      </c>
      <c r="FC583" s="27">
        <f>IF($O583&gt;=FC$1,$S583,0)</f>
        <v>1125.2349999999999</v>
      </c>
      <c r="FD583" s="27">
        <f>IF($O583&gt;=FD$1,$S583,0)</f>
        <v>1125.2349999999999</v>
      </c>
      <c r="FE583" s="27">
        <f>IF($O583&gt;=FE$1,$S583,0)</f>
        <v>1125.2349999999999</v>
      </c>
      <c r="FF583" s="27">
        <f>IF($O583&gt;=FF$1,$S583,0)</f>
        <v>1125.2349999999999</v>
      </c>
      <c r="FG583" s="27">
        <f>IF($O583&gt;=FG$1,$S583,0)</f>
        <v>1125.2349999999999</v>
      </c>
      <c r="FH583" s="27">
        <f>IF($O583&gt;=FH$1,$S583,0)</f>
        <v>1125.2349999999999</v>
      </c>
      <c r="FI583" s="27">
        <f>IF($O583&gt;=FI$1,$S583,0)</f>
        <v>1125.2349999999999</v>
      </c>
      <c r="FJ583" s="27">
        <f>IF($O583&gt;=FJ$1,$S583,0)</f>
        <v>1125.2349999999999</v>
      </c>
      <c r="FK583" s="27">
        <f>IF($O583&gt;=FK$1,$S583,0)</f>
        <v>1125.2349999999999</v>
      </c>
      <c r="FL583" s="27">
        <f>IF($O583&gt;=FL$1,$S583,0)</f>
        <v>1125.2349999999999</v>
      </c>
      <c r="FM583" s="27">
        <f>IF($O583&gt;=FM$1,$S583,0)</f>
        <v>1125.2349999999999</v>
      </c>
      <c r="FN583" s="27">
        <f>IF($O583&gt;=FN$1,$S583,0)</f>
        <v>1125.2349999999999</v>
      </c>
      <c r="FO583" s="27">
        <f>IF($O583&gt;=FO$1,$S583,0)</f>
        <v>1125.2349999999999</v>
      </c>
      <c r="FP583" s="27">
        <f>IF($O583&gt;=FP$1,$S583,0)</f>
        <v>1125.2349999999999</v>
      </c>
      <c r="FQ583" s="27">
        <f>IF($O583&gt;=FQ$1,$S583,0)</f>
        <v>1125.2349999999999</v>
      </c>
      <c r="FR583" s="27">
        <f>IF($O583&gt;=FR$1,$S583,0)</f>
        <v>1125.2349999999999</v>
      </c>
      <c r="FS583" s="27">
        <f>IF($O583&gt;=FS$1,$S583,0)</f>
        <v>1125.2349999999999</v>
      </c>
      <c r="FT583" s="27">
        <f>IF($O583&gt;=FT$1,$S583,0)</f>
        <v>1125.2349999999999</v>
      </c>
      <c r="FU583" s="27">
        <f>IF($O583&gt;=FU$1,$S583,0)</f>
        <v>1125.2349999999999</v>
      </c>
      <c r="FV583" s="27">
        <f>IF($O583&gt;=FV$1,$S583,0)</f>
        <v>1125.2349999999999</v>
      </c>
      <c r="FW583" s="27">
        <f>IF($O583&gt;=FW$1,$S583,0)</f>
        <v>1125.2349999999999</v>
      </c>
      <c r="FX583" s="27">
        <f>IF($O583&gt;=FX$1,$S583,0)</f>
        <v>1125.2349999999999</v>
      </c>
      <c r="FY583" s="27">
        <f>IF($O583&gt;=FY$1,$S583,0)</f>
        <v>1125.2349999999999</v>
      </c>
      <c r="FZ583" s="27">
        <f>IF($O583&gt;=FZ$1,$S583,0)</f>
        <v>1125.2349999999999</v>
      </c>
      <c r="GA583" s="27">
        <f>IF($O583&gt;=GA$1,$S583,0)</f>
        <v>1125.2349999999999</v>
      </c>
      <c r="GB583" s="27">
        <f>IF($O583&gt;=GB$1,$S583,0)</f>
        <v>1125.2349999999999</v>
      </c>
      <c r="GC583" s="27">
        <f>IF($O583&gt;=GC$1,$S583,0)</f>
        <v>1125.2349999999999</v>
      </c>
      <c r="GD583" s="27">
        <f>IF($O583&gt;=GD$1,$S583,0)</f>
        <v>1125.2349999999999</v>
      </c>
      <c r="GE583" s="27">
        <f>IF($O583&gt;=GE$1,$S583,0)</f>
        <v>1125.2349999999999</v>
      </c>
      <c r="GF583" s="27">
        <f>IF($O583&gt;=GF$1,$S583,0)</f>
        <v>1125.2349999999999</v>
      </c>
      <c r="GG583" s="27">
        <f>IF($O583&gt;=GG$1,$S583,0)</f>
        <v>1125.2349999999999</v>
      </c>
      <c r="GH583" s="27">
        <f>IF($O583&gt;=GH$1,$S583,0)</f>
        <v>1125.2349999999999</v>
      </c>
      <c r="GI583" s="27">
        <f>IF($O583&gt;=GI$1,$S583,0)</f>
        <v>1125.2349999999999</v>
      </c>
      <c r="GJ583" s="27">
        <f>IF($O583&gt;=GJ$1,$S583,0)</f>
        <v>1125.2349999999999</v>
      </c>
      <c r="GK583" s="27">
        <f>IF($O583&gt;=GK$1,$S583,0)</f>
        <v>1125.2349999999999</v>
      </c>
      <c r="GL583" s="27">
        <f>IF($O583&gt;=GL$1,$S583,0)</f>
        <v>1125.2349999999999</v>
      </c>
      <c r="GM583" s="27">
        <f>IF($O583&gt;=GM$1,$S583,0)</f>
        <v>1125.2349999999999</v>
      </c>
      <c r="GN583" s="27">
        <f>IF($O583&gt;=GN$1,$S583,0)</f>
        <v>1125.2349999999999</v>
      </c>
      <c r="GO583" s="27">
        <f>IF($O583&gt;=GO$1,$S583,0)</f>
        <v>1125.2349999999999</v>
      </c>
      <c r="GP583" s="27">
        <f>IF($O583&gt;=GP$1,$S583,0)</f>
        <v>1125.2349999999999</v>
      </c>
      <c r="GQ583" s="27">
        <f>IF($O583&gt;=GQ$1,$S583,0)</f>
        <v>1125.2349999999999</v>
      </c>
      <c r="GR583" s="27">
        <f>IF($O583&gt;=GR$1,$S583,0)</f>
        <v>1125.2349999999999</v>
      </c>
      <c r="GS583" s="27">
        <f>IF($O583&gt;=GS$1,$S583,0)</f>
        <v>1125.2349999999999</v>
      </c>
      <c r="GT583" s="27">
        <f>IF($O583&gt;=GT$1,$S583,0)</f>
        <v>1125.2349999999999</v>
      </c>
      <c r="GU583" s="27">
        <f>IF($O583&gt;=GU$1,$S583,0)</f>
        <v>1125.2349999999999</v>
      </c>
      <c r="GV583" s="27">
        <f>IF($O583&gt;=GV$1,$S583,0)</f>
        <v>1125.2349999999999</v>
      </c>
      <c r="GW583" s="27">
        <f>IF($O583&gt;=GW$1,$S583,0)</f>
        <v>1125.2349999999999</v>
      </c>
      <c r="GX583" s="27">
        <f>IF($O583&gt;=GX$1,$S583,0)</f>
        <v>0</v>
      </c>
      <c r="GY583" s="27">
        <f>IF($O583&gt;=GY$1,$S583,0)</f>
        <v>0</v>
      </c>
      <c r="GZ583" s="27">
        <f>IF($O583&gt;=GZ$1,$S583,0)</f>
        <v>0</v>
      </c>
      <c r="HA583" s="27">
        <f>IF($O583&gt;=HA$1,$S583,0)</f>
        <v>0</v>
      </c>
      <c r="HB583" s="27">
        <f>IF($O583&gt;=HB$1,$S583,0)</f>
        <v>0</v>
      </c>
      <c r="HC583" s="27">
        <f>IF($O583&gt;=HC$1,$S583,0)</f>
        <v>0</v>
      </c>
    </row>
    <row r="584" spans="1:211">
      <c r="A584" s="3">
        <v>76015</v>
      </c>
      <c r="B584" s="3" t="s">
        <v>528</v>
      </c>
      <c r="C584" s="3" t="s">
        <v>450</v>
      </c>
      <c r="D584" s="3">
        <v>60</v>
      </c>
      <c r="E584" s="4">
        <v>35919</v>
      </c>
      <c r="F584" s="5">
        <v>20.142465753424659</v>
      </c>
      <c r="G584" s="3" t="s">
        <v>446</v>
      </c>
      <c r="H584" s="4">
        <v>21518</v>
      </c>
      <c r="I584" s="9" t="s">
        <v>816</v>
      </c>
      <c r="J584" s="5">
        <v>2597.08</v>
      </c>
      <c r="K584" s="31">
        <v>14346</v>
      </c>
      <c r="L584" s="32">
        <v>20</v>
      </c>
      <c r="M584" s="33">
        <f>VLOOKUP(L584,FIND,3,TRUE)</f>
        <v>1.3</v>
      </c>
      <c r="N584" s="32">
        <f>IF(L584&gt;30,180,VLOOKUP(L584,TEMPO,2,FALSE))</f>
        <v>120</v>
      </c>
      <c r="O584" s="32">
        <f>IF(R584&gt;0,4,N584)</f>
        <v>120</v>
      </c>
      <c r="P584" s="96">
        <f>J584*M584*L584</f>
        <v>67524.08</v>
      </c>
      <c r="Q584" s="96">
        <f>10934.45*2</f>
        <v>21868.9</v>
      </c>
      <c r="R584" s="96">
        <f>IF(P584&lt;=Q584,P584/4,0)</f>
        <v>0</v>
      </c>
      <c r="S584" s="5">
        <f>IF(P584&gt;=Q584,P584/N584,0)</f>
        <v>562.70066666666673</v>
      </c>
      <c r="T584" s="3"/>
      <c r="U584" s="3">
        <f>IF(T584="",1,0)</f>
        <v>1</v>
      </c>
      <c r="V584" s="3">
        <v>75</v>
      </c>
      <c r="W584" s="5">
        <v>0</v>
      </c>
      <c r="X584" s="5">
        <v>402.65</v>
      </c>
      <c r="Y584" s="5">
        <f>X584*W584</f>
        <v>0</v>
      </c>
      <c r="Z584" s="5">
        <v>400</v>
      </c>
      <c r="AA584" s="5">
        <f>S584+Y584+Z584</f>
        <v>962.70066666666673</v>
      </c>
      <c r="AB584" s="39">
        <f>(J584/12+J584/12*1.3333333333+450/12+J584/30*6/12+J584)*1.3+Y584+Z584+153.9</f>
        <v>4691.6081777683994</v>
      </c>
      <c r="AC584" s="39" t="s">
        <v>450</v>
      </c>
      <c r="AD584" s="39">
        <f>J584*1.3+400+153.9</f>
        <v>3930.1040000000003</v>
      </c>
      <c r="AE584" s="39">
        <f>SUMIFS('CUSTO MENSAL FUNC NOVO'!H:H,'CUSTO MENSAL FUNC NOVO'!A:A,'VALORES MENSAIS'!AC584)</f>
        <v>3296.25</v>
      </c>
      <c r="AF584" s="27">
        <f>IF($R584&gt;0,$R584,$S584)+$Y584+$Z584</f>
        <v>962.70066666666673</v>
      </c>
      <c r="AG584" s="27">
        <f>IF($R584&gt;0,$R584,$S584)+$Y584+$Z584</f>
        <v>962.70066666666673</v>
      </c>
      <c r="AH584" s="27">
        <f>IF($R584&gt;0,$R584,$S584)+$Y584+$Z584</f>
        <v>962.70066666666673</v>
      </c>
      <c r="AI584" s="27">
        <f>IF($R584&gt;0,$R584,$S584)+$Y584+$Z584</f>
        <v>962.70066666666673</v>
      </c>
      <c r="AJ584" s="27">
        <f>IF($O584&gt;=AJ$1,$S584+$Y584+$Z584,$Y584+$Z584)</f>
        <v>962.70066666666673</v>
      </c>
      <c r="AK584" s="27">
        <f>IF($O584&gt;=AK$1,$S584+$Y584+$Z584,$Y584+$Z584)</f>
        <v>962.70066666666673</v>
      </c>
      <c r="AL584" s="27">
        <f>IF($O584&gt;=AL$1,$S584+$Y584+$Z584,$Y584+$Z584)</f>
        <v>962.70066666666673</v>
      </c>
      <c r="AM584" s="27">
        <f>IF($O584&gt;=AM$1,$S584+$Y584+$Z584,$Y584+$Z584)</f>
        <v>962.70066666666673</v>
      </c>
      <c r="AN584" s="27">
        <f>IF($O584&gt;=AN$1,$S584+$Y584+$Z584,$Y584+$Z584)</f>
        <v>962.70066666666673</v>
      </c>
      <c r="AO584" s="27">
        <f>IF($O584&gt;=AO$1,$S584+$Y584+$Z584,$Y584+$Z584)</f>
        <v>962.70066666666673</v>
      </c>
      <c r="AP584" s="27">
        <f>IF($O584&gt;=AP$1,$S584+$Y584+$Z584,$Y584+$Z584)</f>
        <v>962.70066666666673</v>
      </c>
      <c r="AQ584" s="27">
        <f>IF($O584&gt;=AQ$1,$S584+$Y584+$Z584,$Y584+$Z584)</f>
        <v>962.70066666666673</v>
      </c>
      <c r="AR584" s="27">
        <f>IF($O584&gt;=AR$1,$S584+$Y584+$Z584,$Y584+$Z584)</f>
        <v>962.70066666666673</v>
      </c>
      <c r="AS584" s="27">
        <f>IF($O584&gt;=AS$1,$S584+$Y584+$Z584,$Y584+$Z584)</f>
        <v>962.70066666666673</v>
      </c>
      <c r="AT584" s="27">
        <f>IF($O584&gt;=AT$1,$S584+$Y584+$Z584,$Y584+$Z584)</f>
        <v>962.70066666666673</v>
      </c>
      <c r="AU584" s="27">
        <f>IF($O584&gt;=AU$1,$S584+$Y584+$Z584,$Y584+$Z584)</f>
        <v>962.70066666666673</v>
      </c>
      <c r="AV584" s="27">
        <f>IF($O584&gt;=AV$1,$S584+$Y584+$Z584,$Y584+$Z584)</f>
        <v>962.70066666666673</v>
      </c>
      <c r="AW584" s="27">
        <f>IF($O584&gt;=AW$1,$S584+$Y584+$Z584,$Y584+$Z584)</f>
        <v>962.70066666666673</v>
      </c>
      <c r="AX584" s="27">
        <f>IF($O584&gt;=AX$1,$S584+$Y584+$Z584,$Y584+$Z584)</f>
        <v>962.70066666666673</v>
      </c>
      <c r="AY584" s="27">
        <f>IF($O584&gt;=AY$1,$S584+$Y584+$Z584,$Y584+$Z584)</f>
        <v>962.70066666666673</v>
      </c>
      <c r="AZ584" s="27">
        <f>IF($O584&gt;=AZ$1,$S584+$Y584+$Z584,$Y584+$Z584)</f>
        <v>962.70066666666673</v>
      </c>
      <c r="BA584" s="27">
        <f>IF($O584&gt;=BA$1,$S584+$Y584+$Z584,$Y584+$Z584)</f>
        <v>962.70066666666673</v>
      </c>
      <c r="BB584" s="27">
        <f>IF($O584&gt;=BB$1,$S584+$Y584+$Z584,$Y584+$Z584)</f>
        <v>962.70066666666673</v>
      </c>
      <c r="BC584" s="27">
        <f>IF($O584&gt;=BC$1,$S584+$Y584+$Z584,$Y584+$Z584)</f>
        <v>962.70066666666673</v>
      </c>
      <c r="BD584" s="27">
        <f>IF($O584&gt;=BD$1,$S584+$Y584+$Z584,$Y584+$Z584)</f>
        <v>962.70066666666673</v>
      </c>
      <c r="BE584" s="27">
        <f>IF($O584&gt;=BE$1,$S584+$Y584+$Z584,$Y584+$Z584)</f>
        <v>962.70066666666673</v>
      </c>
      <c r="BF584" s="27">
        <f>IF($O584&gt;=BF$1,$S584+$Y584+$Z584,$Y584+$Z584)</f>
        <v>962.70066666666673</v>
      </c>
      <c r="BG584" s="27">
        <f>IF($O584&gt;=BG$1,$S584+$Y584+$Z584,$Y584+$Z584)</f>
        <v>962.70066666666673</v>
      </c>
      <c r="BH584" s="27">
        <f>IF($O584&gt;=BH$1,$S584+$Y584+$Z584,$Y584+$Z584)</f>
        <v>962.70066666666673</v>
      </c>
      <c r="BI584" s="27">
        <f>IF($O584&gt;=BI$1,$S584+$Y584+$Z584,$Y584+$Z584)</f>
        <v>962.70066666666673</v>
      </c>
      <c r="BJ584" s="27">
        <f>IF($O584&gt;=BJ$1,$S584+$Y584+$Z584,$Y584+$Z584)</f>
        <v>962.70066666666673</v>
      </c>
      <c r="BK584" s="27">
        <f>IF($O584&gt;=BK$1,$S584+$Y584+$Z584,$Y584+$Z584)</f>
        <v>962.70066666666673</v>
      </c>
      <c r="BL584" s="27">
        <f>IF($O584&gt;=BL$1,$S584+$Y584+$Z584,$Y584+$Z584)</f>
        <v>962.70066666666673</v>
      </c>
      <c r="BM584" s="27">
        <f>IF($O584&gt;=BM$1,$S584+$Y584+$Z584,$Y584+$Z584)</f>
        <v>962.70066666666673</v>
      </c>
      <c r="BN584" s="27">
        <f>IF($O584&gt;=BN$1,$S584+$Y584+$Z584,$Y584+$Z584)</f>
        <v>962.70066666666673</v>
      </c>
      <c r="BO584" s="27">
        <f>IF($O584&gt;=BO$1,$S584+$Y584+$Z584,$Y584+$Z584)</f>
        <v>962.70066666666673</v>
      </c>
      <c r="BP584" s="27">
        <f>IF($O584&gt;=BP$1,$S584+$Y584+$Z584,$Y584+$Z584)</f>
        <v>962.70066666666673</v>
      </c>
      <c r="BQ584" s="27">
        <f>IF($O584&gt;=BQ$1,$S584+$Y584+$Z584,$Y584+$Z584)</f>
        <v>962.70066666666673</v>
      </c>
      <c r="BR584" s="27">
        <f>IF($O584&gt;=BR$1,$S584+$Y584+$Z584,$Y584+$Z584)</f>
        <v>962.70066666666673</v>
      </c>
      <c r="BS584" s="27">
        <f>IF($O584&gt;=BS$1,$S584+$Y584+$Z584,$Y584+$Z584)</f>
        <v>962.70066666666673</v>
      </c>
      <c r="BT584" s="27">
        <f>IF($O584&gt;=BT$1,$S584+$Y584+$Z584,$Y584+$Z584)</f>
        <v>962.70066666666673</v>
      </c>
      <c r="BU584" s="27">
        <f>IF($O584&gt;=BU$1,$S584+$Y584+$Z584,$Y584+$Z584)</f>
        <v>962.70066666666673</v>
      </c>
      <c r="BV584" s="27">
        <f>IF($O584&gt;=BV$1,$S584+$Y584+$Z584,$Y584+$Z584)</f>
        <v>962.70066666666673</v>
      </c>
      <c r="BW584" s="27">
        <f>IF($O584&gt;=BW$1,$S584+$Y584+$Z584,$Y584+$Z584)</f>
        <v>962.70066666666673</v>
      </c>
      <c r="BX584" s="27">
        <f>IF($O584&gt;=BX$1,$S584+$Y584+$Z584,$Y584+$Z584)</f>
        <v>962.70066666666673</v>
      </c>
      <c r="BY584" s="27">
        <f>IF($O584&gt;=BY$1,$S584+$Y584+$Z584,$Y584+$Z584)</f>
        <v>962.70066666666673</v>
      </c>
      <c r="BZ584" s="27">
        <f>IF($O584&gt;=BZ$1,$S584+$Y584+$Z584,$Y584+$Z584)</f>
        <v>962.70066666666673</v>
      </c>
      <c r="CA584" s="27">
        <f>IF($O584&gt;=CA$1,$S584+$Y584+$Z584,$Y584+$Z584)</f>
        <v>962.70066666666673</v>
      </c>
      <c r="CB584" s="27">
        <f>IF($O584&gt;=CB$1,$S584+$Y584+$Z584,$Y584+$Z584)</f>
        <v>962.70066666666673</v>
      </c>
      <c r="CC584" s="27">
        <f>IF($O584&gt;=CC$1,$S584+$Y584+$Z584,$Y584+$Z584)</f>
        <v>962.70066666666673</v>
      </c>
      <c r="CD584" s="27">
        <f>IF($O584&gt;=CD$1,$S584+$Y584+$Z584,$Y584+$Z584)</f>
        <v>962.70066666666673</v>
      </c>
      <c r="CE584" s="27">
        <f>IF($O584&gt;=CE$1,$S584+$Y584+$Z584,$Y584+$Z584)</f>
        <v>962.70066666666673</v>
      </c>
      <c r="CF584" s="27">
        <f>IF($O584&gt;=CF$1,$S584+$Y584+$Z584,$Y584+$Z584)</f>
        <v>962.70066666666673</v>
      </c>
      <c r="CG584" s="27">
        <f>IF($O584&gt;=CG$1,$S584+$Y584+$Z584,$Y584+$Z584)</f>
        <v>962.70066666666673</v>
      </c>
      <c r="CH584" s="27">
        <f>IF($O584&gt;=CH$1,$S584+$Y584+$Z584,$Y584+$Z584)</f>
        <v>962.70066666666673</v>
      </c>
      <c r="CI584" s="27">
        <f>IF($O584&gt;=CI$1,$S584+$Y584+$Z584,$Y584+$Z584)</f>
        <v>962.70066666666673</v>
      </c>
      <c r="CJ584" s="27">
        <f>IF($O584&gt;=CJ$1,$S584+$Y584+$Z584,$Y584+$Z584)</f>
        <v>962.70066666666673</v>
      </c>
      <c r="CK584" s="27">
        <f>IF($O584&gt;=CK$1,$S584+$Y584+$Z584,$Y584+$Z584)</f>
        <v>962.70066666666673</v>
      </c>
      <c r="CL584" s="27">
        <f>IF($O584&gt;=CL$1,$S584+$Y584+$Z584,$Y584+$Z584)</f>
        <v>962.70066666666673</v>
      </c>
      <c r="CM584" s="27">
        <f>IF($O584&gt;=CM$1,$S584+$Y584+$Z584,$Y584+$Z584)</f>
        <v>962.70066666666673</v>
      </c>
      <c r="CN584" s="27">
        <f>IF($O584&gt;=CN$1,$S584+$Y584,$Y584)</f>
        <v>562.70066666666673</v>
      </c>
      <c r="CO584" s="27">
        <f>IF($O584&gt;=CO$1,$S584+$Y584,$Y584)</f>
        <v>562.70066666666673</v>
      </c>
      <c r="CP584" s="27">
        <f>IF($O584&gt;=CP$1,$S584+$Y584,$Y584)</f>
        <v>562.70066666666673</v>
      </c>
      <c r="CQ584" s="27">
        <f>IF($O584&gt;=CQ$1,$S584+$Y584,$Y584)</f>
        <v>562.70066666666673</v>
      </c>
      <c r="CR584" s="27">
        <f>IF($O584&gt;=CR$1,$S584+$Y584,$Y584)</f>
        <v>562.70066666666673</v>
      </c>
      <c r="CS584" s="27">
        <f>IF($O584&gt;=CS$1,$S584+$Y584,$Y584)</f>
        <v>562.70066666666673</v>
      </c>
      <c r="CT584" s="27">
        <f>IF($O584&gt;=CT$1,$S584+$Y584,$Y584)</f>
        <v>562.70066666666673</v>
      </c>
      <c r="CU584" s="27">
        <f>IF($O584&gt;=CU$1,$S584+$Y584,$Y584)</f>
        <v>562.70066666666673</v>
      </c>
      <c r="CV584" s="27">
        <f>IF($O584&gt;=CV$1,$S584+$Y584,$Y584)</f>
        <v>562.70066666666673</v>
      </c>
      <c r="CW584" s="27">
        <f>IF($O584&gt;=CW$1,$S584+$Y584,$Y584)</f>
        <v>562.70066666666673</v>
      </c>
      <c r="CX584" s="27">
        <f>IF($O584&gt;=CX$1,$S584+$Y584,$Y584)</f>
        <v>562.70066666666673</v>
      </c>
      <c r="CY584" s="27">
        <f>IF($O584&gt;=CY$1,$S584+$Y584,$Y584)</f>
        <v>562.70066666666673</v>
      </c>
      <c r="CZ584" s="27">
        <f>IF($O584&gt;=CZ$1,$S584+$Y584,$Y584)</f>
        <v>562.70066666666673</v>
      </c>
      <c r="DA584" s="27">
        <f>IF($O584&gt;=DA$1,$S584+$Y584,$Y584)</f>
        <v>562.70066666666673</v>
      </c>
      <c r="DB584" s="27">
        <f>IF($O584&gt;=DB$1,$S584+$Y584,$Y584)</f>
        <v>562.70066666666673</v>
      </c>
      <c r="DC584" s="27">
        <f>IF($O584&gt;=DC$1,$S584+$Y584,$Y584)</f>
        <v>562.70066666666673</v>
      </c>
      <c r="DD584" s="27">
        <f>IF($O584&gt;=DD$1,$S584+$Y584,$Y584)</f>
        <v>562.70066666666673</v>
      </c>
      <c r="DE584" s="27">
        <f>IF($O584&gt;=DE$1,$S584+$Y584,$Y584)</f>
        <v>562.70066666666673</v>
      </c>
      <c r="DF584" s="27">
        <f>IF($O584&gt;=DF$1,$S584+$Y584,$Y584)</f>
        <v>562.70066666666673</v>
      </c>
      <c r="DG584" s="27">
        <f>IF($O584&gt;=DG$1,$S584+$Y584,$Y584)</f>
        <v>562.70066666666673</v>
      </c>
      <c r="DH584" s="27">
        <f>IF($O584&gt;=DH$1,$S584+$Y584,$Y584)</f>
        <v>562.70066666666673</v>
      </c>
      <c r="DI584" s="27">
        <f>IF($O584&gt;=DI$1,$S584+$Y584,$Y584)</f>
        <v>562.70066666666673</v>
      </c>
      <c r="DJ584" s="27">
        <f>IF($O584&gt;=DJ$1,$S584+$Y584,$Y584)</f>
        <v>562.70066666666673</v>
      </c>
      <c r="DK584" s="27">
        <f>IF($O584&gt;=DK$1,$S584+$Y584,$Y584)</f>
        <v>562.70066666666673</v>
      </c>
      <c r="DL584" s="27">
        <f>IF($O584&gt;=DL$1,$S584+$Y584,$Y584)</f>
        <v>562.70066666666673</v>
      </c>
      <c r="DM584" s="27">
        <f>IF($O584&gt;=DM$1,$S584+$Y584,$Y584)</f>
        <v>562.70066666666673</v>
      </c>
      <c r="DN584" s="27">
        <f>IF($O584&gt;=DN$1,$S584+$Y584,$Y584)</f>
        <v>562.70066666666673</v>
      </c>
      <c r="DO584" s="27">
        <f>IF($O584&gt;=DO$1,$S584+$Y584,$Y584)</f>
        <v>562.70066666666673</v>
      </c>
      <c r="DP584" s="27">
        <f>IF($O584&gt;=DP$1,$S584+$Y584,$Y584)</f>
        <v>562.70066666666673</v>
      </c>
      <c r="DQ584" s="27">
        <f>IF($O584&gt;=DQ$1,$S584+$Y584,$Y584)</f>
        <v>562.70066666666673</v>
      </c>
      <c r="DR584" s="27">
        <f>IF($O584&gt;=DR$1,$S584+$Y584,$Y584)</f>
        <v>562.70066666666673</v>
      </c>
      <c r="DS584" s="27">
        <f>IF($O584&gt;=DS$1,$S584+$Y584,$Y584)</f>
        <v>562.70066666666673</v>
      </c>
      <c r="DT584" s="27">
        <f>IF($O584&gt;=DT$1,$S584+$Y584,$Y584)</f>
        <v>562.70066666666673</v>
      </c>
      <c r="DU584" s="27">
        <f>IF($O584&gt;=DU$1,$S584+$Y584,$Y584)</f>
        <v>562.70066666666673</v>
      </c>
      <c r="DV584" s="27">
        <f>IF($O584&gt;=DV$1,$S584+$Y584,$Y584)</f>
        <v>562.70066666666673</v>
      </c>
      <c r="DW584" s="27">
        <f>IF($O584&gt;=DW$1,$S584+$Y584,$Y584)</f>
        <v>562.70066666666673</v>
      </c>
      <c r="DX584" s="27">
        <f>IF($O584&gt;=DX$1,$S584+$Y584,$Y584)</f>
        <v>562.70066666666673</v>
      </c>
      <c r="DY584" s="27">
        <f>IF($O584&gt;=DY$1,$S584+$Y584,$Y584)</f>
        <v>562.70066666666673</v>
      </c>
      <c r="DZ584" s="27">
        <f>IF($O584&gt;=DZ$1,$S584+$Y584,$Y584)</f>
        <v>562.70066666666673</v>
      </c>
      <c r="EA584" s="27">
        <f>IF($O584&gt;=EA$1,$S584+$Y584,$Y584)</f>
        <v>562.70066666666673</v>
      </c>
      <c r="EB584" s="27">
        <f>IF($O584&gt;=EB$1,$S584+$Y584,$Y584)</f>
        <v>562.70066666666673</v>
      </c>
      <c r="EC584" s="27">
        <f>IF($O584&gt;=EC$1,$S584+$Y584,$Y584)</f>
        <v>562.70066666666673</v>
      </c>
      <c r="ED584" s="27">
        <f>IF($O584&gt;=ED$1,$S584+$Y584,$Y584)</f>
        <v>562.70066666666673</v>
      </c>
      <c r="EE584" s="27">
        <f>IF($O584&gt;=EE$1,$S584+$Y584,$Y584)</f>
        <v>562.70066666666673</v>
      </c>
      <c r="EF584" s="27">
        <f>IF($O584&gt;=EF$1,$S584+$Y584,$Y584)</f>
        <v>562.70066666666673</v>
      </c>
      <c r="EG584" s="27">
        <f>IF($O584&gt;=EG$1,$S584+$Y584,$Y584)</f>
        <v>562.70066666666673</v>
      </c>
      <c r="EH584" s="27">
        <f>IF($O584&gt;=EH$1,$S584+$Y584,$Y584)</f>
        <v>562.70066666666673</v>
      </c>
      <c r="EI584" s="27">
        <f>IF($O584&gt;=EI$1,$S584+$Y584,$Y584)</f>
        <v>562.70066666666673</v>
      </c>
      <c r="EJ584" s="27">
        <f>IF($O584&gt;=EJ$1,$S584+$Y584,$Y584)</f>
        <v>562.70066666666673</v>
      </c>
      <c r="EK584" s="27">
        <f>IF($O584&gt;=EK$1,$S584+$Y584,$Y584)</f>
        <v>562.70066666666673</v>
      </c>
      <c r="EL584" s="27">
        <f>IF($O584&gt;=EL$1,$S584+$Y584,$Y584)</f>
        <v>562.70066666666673</v>
      </c>
      <c r="EM584" s="27">
        <f>IF($O584&gt;=EM$1,$S584+$Y584,$Y584)</f>
        <v>562.70066666666673</v>
      </c>
      <c r="EN584" s="27">
        <f>IF($O584&gt;=EN$1,$S584+$Y584,$Y584)</f>
        <v>562.70066666666673</v>
      </c>
      <c r="EO584" s="27">
        <f>IF($O584&gt;=EO$1,$S584+$Y584,$Y584)</f>
        <v>562.70066666666673</v>
      </c>
      <c r="EP584" s="27">
        <f>IF($O584&gt;=EP$1,$S584+$Y584,$Y584)</f>
        <v>562.70066666666673</v>
      </c>
      <c r="EQ584" s="27">
        <f>IF($O584&gt;=EQ$1,$S584+$Y584,$Y584)</f>
        <v>562.70066666666673</v>
      </c>
      <c r="ER584" s="27">
        <f>IF($O584&gt;=ER$1,$S584+$Y584,$Y584)</f>
        <v>562.70066666666673</v>
      </c>
      <c r="ES584" s="27">
        <f>IF($O584&gt;=ES$1,$S584+$Y584,$Y584)</f>
        <v>562.70066666666673</v>
      </c>
      <c r="ET584" s="27">
        <f>IF($O584&gt;=ET$1,$S584+$Y584,$Y584)</f>
        <v>562.70066666666673</v>
      </c>
      <c r="EU584" s="27">
        <f>IF($O584&gt;=EU$1,$S584+$Y584,$Y584)</f>
        <v>562.70066666666673</v>
      </c>
      <c r="EV584" s="27">
        <f>IF($O584&gt;=EV$1,$S584,0)</f>
        <v>0</v>
      </c>
      <c r="EW584" s="27">
        <f>IF($O584&gt;=EW$1,$S584,0)</f>
        <v>0</v>
      </c>
      <c r="EX584" s="27">
        <f>IF($O584&gt;=EX$1,$S584,0)</f>
        <v>0</v>
      </c>
      <c r="EY584" s="27">
        <f>IF($O584&gt;=EY$1,$S584,0)</f>
        <v>0</v>
      </c>
      <c r="EZ584" s="27">
        <f>IF($O584&gt;=EZ$1,$S584,0)</f>
        <v>0</v>
      </c>
      <c r="FA584" s="27">
        <f>IF($O584&gt;=FA$1,$S584,0)</f>
        <v>0</v>
      </c>
      <c r="FB584" s="27">
        <f>IF($O584&gt;=FB$1,$S584,0)</f>
        <v>0</v>
      </c>
      <c r="FC584" s="27">
        <f>IF($O584&gt;=FC$1,$S584,0)</f>
        <v>0</v>
      </c>
      <c r="FD584" s="27">
        <f>IF($O584&gt;=FD$1,$S584,0)</f>
        <v>0</v>
      </c>
      <c r="FE584" s="27">
        <f>IF($O584&gt;=FE$1,$S584,0)</f>
        <v>0</v>
      </c>
      <c r="FF584" s="27">
        <f>IF($O584&gt;=FF$1,$S584,0)</f>
        <v>0</v>
      </c>
      <c r="FG584" s="27">
        <f>IF($O584&gt;=FG$1,$S584,0)</f>
        <v>0</v>
      </c>
      <c r="FH584" s="27">
        <f>IF($O584&gt;=FH$1,$S584,0)</f>
        <v>0</v>
      </c>
      <c r="FI584" s="27">
        <f>IF($O584&gt;=FI$1,$S584,0)</f>
        <v>0</v>
      </c>
      <c r="FJ584" s="27">
        <f>IF($O584&gt;=FJ$1,$S584,0)</f>
        <v>0</v>
      </c>
      <c r="FK584" s="27">
        <f>IF($O584&gt;=FK$1,$S584,0)</f>
        <v>0</v>
      </c>
      <c r="FL584" s="27">
        <f>IF($O584&gt;=FL$1,$S584,0)</f>
        <v>0</v>
      </c>
      <c r="FM584" s="27">
        <f>IF($O584&gt;=FM$1,$S584,0)</f>
        <v>0</v>
      </c>
      <c r="FN584" s="27">
        <f>IF($O584&gt;=FN$1,$S584,0)</f>
        <v>0</v>
      </c>
      <c r="FO584" s="27">
        <f>IF($O584&gt;=FO$1,$S584,0)</f>
        <v>0</v>
      </c>
      <c r="FP584" s="27">
        <f>IF($O584&gt;=FP$1,$S584,0)</f>
        <v>0</v>
      </c>
      <c r="FQ584" s="27">
        <f>IF($O584&gt;=FQ$1,$S584,0)</f>
        <v>0</v>
      </c>
      <c r="FR584" s="27">
        <f>IF($O584&gt;=FR$1,$S584,0)</f>
        <v>0</v>
      </c>
      <c r="FS584" s="27">
        <f>IF($O584&gt;=FS$1,$S584,0)</f>
        <v>0</v>
      </c>
      <c r="FT584" s="27">
        <f>IF($O584&gt;=FT$1,$S584,0)</f>
        <v>0</v>
      </c>
      <c r="FU584" s="27">
        <f>IF($O584&gt;=FU$1,$S584,0)</f>
        <v>0</v>
      </c>
      <c r="FV584" s="27">
        <f>IF($O584&gt;=FV$1,$S584,0)</f>
        <v>0</v>
      </c>
      <c r="FW584" s="27">
        <f>IF($O584&gt;=FW$1,$S584,0)</f>
        <v>0</v>
      </c>
      <c r="FX584" s="27">
        <f>IF($O584&gt;=FX$1,$S584,0)</f>
        <v>0</v>
      </c>
      <c r="FY584" s="27">
        <f>IF($O584&gt;=FY$1,$S584,0)</f>
        <v>0</v>
      </c>
      <c r="FZ584" s="27">
        <f>IF($O584&gt;=FZ$1,$S584,0)</f>
        <v>0</v>
      </c>
      <c r="GA584" s="27">
        <f>IF($O584&gt;=GA$1,$S584,0)</f>
        <v>0</v>
      </c>
      <c r="GB584" s="27">
        <f>IF($O584&gt;=GB$1,$S584,0)</f>
        <v>0</v>
      </c>
      <c r="GC584" s="27">
        <f>IF($O584&gt;=GC$1,$S584,0)</f>
        <v>0</v>
      </c>
      <c r="GD584" s="27">
        <f>IF($O584&gt;=GD$1,$S584,0)</f>
        <v>0</v>
      </c>
      <c r="GE584" s="27">
        <f>IF($O584&gt;=GE$1,$S584,0)</f>
        <v>0</v>
      </c>
      <c r="GF584" s="27">
        <f>IF($O584&gt;=GF$1,$S584,0)</f>
        <v>0</v>
      </c>
      <c r="GG584" s="27">
        <f>IF($O584&gt;=GG$1,$S584,0)</f>
        <v>0</v>
      </c>
      <c r="GH584" s="27">
        <f>IF($O584&gt;=GH$1,$S584,0)</f>
        <v>0</v>
      </c>
      <c r="GI584" s="27">
        <f>IF($O584&gt;=GI$1,$S584,0)</f>
        <v>0</v>
      </c>
      <c r="GJ584" s="27">
        <f>IF($O584&gt;=GJ$1,$S584,0)</f>
        <v>0</v>
      </c>
      <c r="GK584" s="27">
        <f>IF($O584&gt;=GK$1,$S584,0)</f>
        <v>0</v>
      </c>
      <c r="GL584" s="27">
        <f>IF($O584&gt;=GL$1,$S584,0)</f>
        <v>0</v>
      </c>
      <c r="GM584" s="27">
        <f>IF($O584&gt;=GM$1,$S584,0)</f>
        <v>0</v>
      </c>
      <c r="GN584" s="27">
        <f>IF($O584&gt;=GN$1,$S584,0)</f>
        <v>0</v>
      </c>
      <c r="GO584" s="27">
        <f>IF($O584&gt;=GO$1,$S584,0)</f>
        <v>0</v>
      </c>
      <c r="GP584" s="27">
        <f>IF($O584&gt;=GP$1,$S584,0)</f>
        <v>0</v>
      </c>
      <c r="GQ584" s="27">
        <f>IF($O584&gt;=GQ$1,$S584,0)</f>
        <v>0</v>
      </c>
      <c r="GR584" s="27">
        <f>IF($O584&gt;=GR$1,$S584,0)</f>
        <v>0</v>
      </c>
      <c r="GS584" s="27">
        <f>IF($O584&gt;=GS$1,$S584,0)</f>
        <v>0</v>
      </c>
      <c r="GT584" s="27">
        <f>IF($O584&gt;=GT$1,$S584,0)</f>
        <v>0</v>
      </c>
      <c r="GU584" s="27">
        <f>IF($O584&gt;=GU$1,$S584,0)</f>
        <v>0</v>
      </c>
      <c r="GV584" s="27">
        <f>IF($O584&gt;=GV$1,$S584,0)</f>
        <v>0</v>
      </c>
      <c r="GW584" s="27">
        <f>IF($O584&gt;=GW$1,$S584,0)</f>
        <v>0</v>
      </c>
      <c r="GX584" s="27">
        <f>IF($O584&gt;=GX$1,$S584,0)</f>
        <v>0</v>
      </c>
      <c r="GY584" s="27">
        <f>IF($O584&gt;=GY$1,$S584,0)</f>
        <v>0</v>
      </c>
      <c r="GZ584" s="27">
        <f>IF($O584&gt;=GZ$1,$S584,0)</f>
        <v>0</v>
      </c>
      <c r="HA584" s="27">
        <f>IF($O584&gt;=HA$1,$S584,0)</f>
        <v>0</v>
      </c>
      <c r="HB584" s="27">
        <f>IF($O584&gt;=HB$1,$S584,0)</f>
        <v>0</v>
      </c>
      <c r="HC584" s="27">
        <f>IF($O584&gt;=HC$1,$S584,0)</f>
        <v>0</v>
      </c>
    </row>
    <row r="585" spans="1:211">
      <c r="A585" s="3">
        <v>51390</v>
      </c>
      <c r="B585" s="3" t="s">
        <v>573</v>
      </c>
      <c r="C585" s="3" t="s">
        <v>12</v>
      </c>
      <c r="D585" s="3">
        <v>65</v>
      </c>
      <c r="E585" s="4">
        <v>34060</v>
      </c>
      <c r="F585" s="5">
        <v>25.235616438356164</v>
      </c>
      <c r="G585" s="3" t="s">
        <v>446</v>
      </c>
      <c r="H585" s="4">
        <v>19364</v>
      </c>
      <c r="I585" s="9" t="s">
        <v>816</v>
      </c>
      <c r="J585" s="5">
        <v>3161.61</v>
      </c>
      <c r="K585" s="31">
        <v>14346</v>
      </c>
      <c r="L585" s="32">
        <v>25</v>
      </c>
      <c r="M585" s="33">
        <f>VLOOKUP(L585,FIND,3,TRUE)</f>
        <v>1.5</v>
      </c>
      <c r="N585" s="32">
        <f>IF(L585&gt;30,180,VLOOKUP(L585,TEMPO,2,FALSE))</f>
        <v>150</v>
      </c>
      <c r="O585" s="32">
        <f>IF(R585&gt;0,4,N585)</f>
        <v>150</v>
      </c>
      <c r="P585" s="96">
        <f>J585*M585*L585</f>
        <v>118560.375</v>
      </c>
      <c r="Q585" s="96">
        <f>10934.45*2</f>
        <v>21868.9</v>
      </c>
      <c r="R585" s="96">
        <f>IF(P585&lt;=Q585,P585/4,0)</f>
        <v>0</v>
      </c>
      <c r="S585" s="5">
        <f>IF(P585&gt;=Q585,P585/N585,0)</f>
        <v>790.40250000000003</v>
      </c>
      <c r="T585" s="3"/>
      <c r="U585" s="3">
        <f>IF(T585="",1,0)</f>
        <v>1</v>
      </c>
      <c r="V585" s="3">
        <v>82</v>
      </c>
      <c r="W585" s="5">
        <v>0</v>
      </c>
      <c r="X585" s="5">
        <v>402.65</v>
      </c>
      <c r="Y585" s="5">
        <f>X585*W585</f>
        <v>0</v>
      </c>
      <c r="Z585" s="5">
        <v>400</v>
      </c>
      <c r="AA585" s="5">
        <f>S585+Y585+Z585</f>
        <v>1190.4025000000001</v>
      </c>
      <c r="AB585" s="39">
        <f>(J585/12+J585/12*1.3333333333+450/12+J585/30*6/12+J585)*1.3+Y585+Z585+153.9</f>
        <v>5580.4292999885829</v>
      </c>
      <c r="AC585" s="39" t="s">
        <v>12</v>
      </c>
      <c r="AD585" s="39">
        <f>J585*1.3+400+153.9</f>
        <v>4663.9930000000004</v>
      </c>
      <c r="AE585" s="39">
        <f>SUMIFS('CUSTO MENSAL FUNC NOVO'!H:H,'CUSTO MENSAL FUNC NOVO'!A:A,'VALORES MENSAIS'!AC585)</f>
        <v>2265.9090000000001</v>
      </c>
      <c r="AF585" s="27">
        <f>IF($R585&gt;0,$R585,$S585)+$Y585+$Z585</f>
        <v>1190.4025000000001</v>
      </c>
      <c r="AG585" s="27">
        <f>IF($R585&gt;0,$R585,$S585)+$Y585+$Z585</f>
        <v>1190.4025000000001</v>
      </c>
      <c r="AH585" s="27">
        <f>IF($R585&gt;0,$R585,$S585)+$Y585+$Z585</f>
        <v>1190.4025000000001</v>
      </c>
      <c r="AI585" s="27">
        <f>IF($R585&gt;0,$R585,$S585)+$Y585+$Z585</f>
        <v>1190.4025000000001</v>
      </c>
      <c r="AJ585" s="27">
        <f>IF($O585&gt;=AJ$1,$S585+$Y585+$Z585,$Y585+$Z585)</f>
        <v>1190.4025000000001</v>
      </c>
      <c r="AK585" s="27">
        <f>IF($O585&gt;=AK$1,$S585+$Y585+$Z585,$Y585+$Z585)</f>
        <v>1190.4025000000001</v>
      </c>
      <c r="AL585" s="27">
        <f>IF($O585&gt;=AL$1,$S585+$Y585+$Z585,$Y585+$Z585)</f>
        <v>1190.4025000000001</v>
      </c>
      <c r="AM585" s="27">
        <f>IF($O585&gt;=AM$1,$S585+$Y585+$Z585,$Y585+$Z585)</f>
        <v>1190.4025000000001</v>
      </c>
      <c r="AN585" s="27">
        <f>IF($O585&gt;=AN$1,$S585+$Y585+$Z585,$Y585+$Z585)</f>
        <v>1190.4025000000001</v>
      </c>
      <c r="AO585" s="27">
        <f>IF($O585&gt;=AO$1,$S585+$Y585+$Z585,$Y585+$Z585)</f>
        <v>1190.4025000000001</v>
      </c>
      <c r="AP585" s="27">
        <f>IF($O585&gt;=AP$1,$S585+$Y585+$Z585,$Y585+$Z585)</f>
        <v>1190.4025000000001</v>
      </c>
      <c r="AQ585" s="27">
        <f>IF($O585&gt;=AQ$1,$S585+$Y585+$Z585,$Y585+$Z585)</f>
        <v>1190.4025000000001</v>
      </c>
      <c r="AR585" s="27">
        <f>IF($O585&gt;=AR$1,$S585+$Y585+$Z585,$Y585+$Z585)</f>
        <v>1190.4025000000001</v>
      </c>
      <c r="AS585" s="27">
        <f>IF($O585&gt;=AS$1,$S585+$Y585+$Z585,$Y585+$Z585)</f>
        <v>1190.4025000000001</v>
      </c>
      <c r="AT585" s="27">
        <f>IF($O585&gt;=AT$1,$S585+$Y585+$Z585,$Y585+$Z585)</f>
        <v>1190.4025000000001</v>
      </c>
      <c r="AU585" s="27">
        <f>IF($O585&gt;=AU$1,$S585+$Y585+$Z585,$Y585+$Z585)</f>
        <v>1190.4025000000001</v>
      </c>
      <c r="AV585" s="27">
        <f>IF($O585&gt;=AV$1,$S585+$Y585+$Z585,$Y585+$Z585)</f>
        <v>1190.4025000000001</v>
      </c>
      <c r="AW585" s="27">
        <f>IF($O585&gt;=AW$1,$S585+$Y585+$Z585,$Y585+$Z585)</f>
        <v>1190.4025000000001</v>
      </c>
      <c r="AX585" s="27">
        <f>IF($O585&gt;=AX$1,$S585+$Y585+$Z585,$Y585+$Z585)</f>
        <v>1190.4025000000001</v>
      </c>
      <c r="AY585" s="27">
        <f>IF($O585&gt;=AY$1,$S585+$Y585+$Z585,$Y585+$Z585)</f>
        <v>1190.4025000000001</v>
      </c>
      <c r="AZ585" s="27">
        <f>IF($O585&gt;=AZ$1,$S585+$Y585+$Z585,$Y585+$Z585)</f>
        <v>1190.4025000000001</v>
      </c>
      <c r="BA585" s="27">
        <f>IF($O585&gt;=BA$1,$S585+$Y585+$Z585,$Y585+$Z585)</f>
        <v>1190.4025000000001</v>
      </c>
      <c r="BB585" s="27">
        <f>IF($O585&gt;=BB$1,$S585+$Y585+$Z585,$Y585+$Z585)</f>
        <v>1190.4025000000001</v>
      </c>
      <c r="BC585" s="27">
        <f>IF($O585&gt;=BC$1,$S585+$Y585+$Z585,$Y585+$Z585)</f>
        <v>1190.4025000000001</v>
      </c>
      <c r="BD585" s="27">
        <f>IF($O585&gt;=BD$1,$S585+$Y585+$Z585,$Y585+$Z585)</f>
        <v>1190.4025000000001</v>
      </c>
      <c r="BE585" s="27">
        <f>IF($O585&gt;=BE$1,$S585+$Y585+$Z585,$Y585+$Z585)</f>
        <v>1190.4025000000001</v>
      </c>
      <c r="BF585" s="27">
        <f>IF($O585&gt;=BF$1,$S585+$Y585+$Z585,$Y585+$Z585)</f>
        <v>1190.4025000000001</v>
      </c>
      <c r="BG585" s="27">
        <f>IF($O585&gt;=BG$1,$S585+$Y585+$Z585,$Y585+$Z585)</f>
        <v>1190.4025000000001</v>
      </c>
      <c r="BH585" s="27">
        <f>IF($O585&gt;=BH$1,$S585+$Y585+$Z585,$Y585+$Z585)</f>
        <v>1190.4025000000001</v>
      </c>
      <c r="BI585" s="27">
        <f>IF($O585&gt;=BI$1,$S585+$Y585+$Z585,$Y585+$Z585)</f>
        <v>1190.4025000000001</v>
      </c>
      <c r="BJ585" s="27">
        <f>IF($O585&gt;=BJ$1,$S585+$Y585+$Z585,$Y585+$Z585)</f>
        <v>1190.4025000000001</v>
      </c>
      <c r="BK585" s="27">
        <f>IF($O585&gt;=BK$1,$S585+$Y585+$Z585,$Y585+$Z585)</f>
        <v>1190.4025000000001</v>
      </c>
      <c r="BL585" s="27">
        <f>IF($O585&gt;=BL$1,$S585+$Y585+$Z585,$Y585+$Z585)</f>
        <v>1190.4025000000001</v>
      </c>
      <c r="BM585" s="27">
        <f>IF($O585&gt;=BM$1,$S585+$Y585+$Z585,$Y585+$Z585)</f>
        <v>1190.4025000000001</v>
      </c>
      <c r="BN585" s="27">
        <f>IF($O585&gt;=BN$1,$S585+$Y585+$Z585,$Y585+$Z585)</f>
        <v>1190.4025000000001</v>
      </c>
      <c r="BO585" s="27">
        <f>IF($O585&gt;=BO$1,$S585+$Y585+$Z585,$Y585+$Z585)</f>
        <v>1190.4025000000001</v>
      </c>
      <c r="BP585" s="27">
        <f>IF($O585&gt;=BP$1,$S585+$Y585+$Z585,$Y585+$Z585)</f>
        <v>1190.4025000000001</v>
      </c>
      <c r="BQ585" s="27">
        <f>IF($O585&gt;=BQ$1,$S585+$Y585+$Z585,$Y585+$Z585)</f>
        <v>1190.4025000000001</v>
      </c>
      <c r="BR585" s="27">
        <f>IF($O585&gt;=BR$1,$S585+$Y585+$Z585,$Y585+$Z585)</f>
        <v>1190.4025000000001</v>
      </c>
      <c r="BS585" s="27">
        <f>IF($O585&gt;=BS$1,$S585+$Y585+$Z585,$Y585+$Z585)</f>
        <v>1190.4025000000001</v>
      </c>
      <c r="BT585" s="27">
        <f>IF($O585&gt;=BT$1,$S585+$Y585+$Z585,$Y585+$Z585)</f>
        <v>1190.4025000000001</v>
      </c>
      <c r="BU585" s="27">
        <f>IF($O585&gt;=BU$1,$S585+$Y585+$Z585,$Y585+$Z585)</f>
        <v>1190.4025000000001</v>
      </c>
      <c r="BV585" s="27">
        <f>IF($O585&gt;=BV$1,$S585+$Y585+$Z585,$Y585+$Z585)</f>
        <v>1190.4025000000001</v>
      </c>
      <c r="BW585" s="27">
        <f>IF($O585&gt;=BW$1,$S585+$Y585+$Z585,$Y585+$Z585)</f>
        <v>1190.4025000000001</v>
      </c>
      <c r="BX585" s="27">
        <f>IF($O585&gt;=BX$1,$S585+$Y585+$Z585,$Y585+$Z585)</f>
        <v>1190.4025000000001</v>
      </c>
      <c r="BY585" s="27">
        <f>IF($O585&gt;=BY$1,$S585+$Y585+$Z585,$Y585+$Z585)</f>
        <v>1190.4025000000001</v>
      </c>
      <c r="BZ585" s="27">
        <f>IF($O585&gt;=BZ$1,$S585+$Y585+$Z585,$Y585+$Z585)</f>
        <v>1190.4025000000001</v>
      </c>
      <c r="CA585" s="27">
        <f>IF($O585&gt;=CA$1,$S585+$Y585+$Z585,$Y585+$Z585)</f>
        <v>1190.4025000000001</v>
      </c>
      <c r="CB585" s="27">
        <f>IF($O585&gt;=CB$1,$S585+$Y585+$Z585,$Y585+$Z585)</f>
        <v>1190.4025000000001</v>
      </c>
      <c r="CC585" s="27">
        <f>IF($O585&gt;=CC$1,$S585+$Y585+$Z585,$Y585+$Z585)</f>
        <v>1190.4025000000001</v>
      </c>
      <c r="CD585" s="27">
        <f>IF($O585&gt;=CD$1,$S585+$Y585+$Z585,$Y585+$Z585)</f>
        <v>1190.4025000000001</v>
      </c>
      <c r="CE585" s="27">
        <f>IF($O585&gt;=CE$1,$S585+$Y585+$Z585,$Y585+$Z585)</f>
        <v>1190.4025000000001</v>
      </c>
      <c r="CF585" s="27">
        <f>IF($O585&gt;=CF$1,$S585+$Y585+$Z585,$Y585+$Z585)</f>
        <v>1190.4025000000001</v>
      </c>
      <c r="CG585" s="27">
        <f>IF($O585&gt;=CG$1,$S585+$Y585+$Z585,$Y585+$Z585)</f>
        <v>1190.4025000000001</v>
      </c>
      <c r="CH585" s="27">
        <f>IF($O585&gt;=CH$1,$S585+$Y585+$Z585,$Y585+$Z585)</f>
        <v>1190.4025000000001</v>
      </c>
      <c r="CI585" s="27">
        <f>IF($O585&gt;=CI$1,$S585+$Y585+$Z585,$Y585+$Z585)</f>
        <v>1190.4025000000001</v>
      </c>
      <c r="CJ585" s="27">
        <f>IF($O585&gt;=CJ$1,$S585+$Y585+$Z585,$Y585+$Z585)</f>
        <v>1190.4025000000001</v>
      </c>
      <c r="CK585" s="27">
        <f>IF($O585&gt;=CK$1,$S585+$Y585+$Z585,$Y585+$Z585)</f>
        <v>1190.4025000000001</v>
      </c>
      <c r="CL585" s="27">
        <f>IF($O585&gt;=CL$1,$S585+$Y585+$Z585,$Y585+$Z585)</f>
        <v>1190.4025000000001</v>
      </c>
      <c r="CM585" s="27">
        <f>IF($O585&gt;=CM$1,$S585+$Y585+$Z585,$Y585+$Z585)</f>
        <v>1190.4025000000001</v>
      </c>
      <c r="CN585" s="27">
        <f>IF($O585&gt;=CN$1,$S585+$Y585,$Y585)</f>
        <v>790.40250000000003</v>
      </c>
      <c r="CO585" s="27">
        <f>IF($O585&gt;=CO$1,$S585+$Y585,$Y585)</f>
        <v>790.40250000000003</v>
      </c>
      <c r="CP585" s="27">
        <f>IF($O585&gt;=CP$1,$S585+$Y585,$Y585)</f>
        <v>790.40250000000003</v>
      </c>
      <c r="CQ585" s="27">
        <f>IF($O585&gt;=CQ$1,$S585+$Y585,$Y585)</f>
        <v>790.40250000000003</v>
      </c>
      <c r="CR585" s="27">
        <f>IF($O585&gt;=CR$1,$S585+$Y585,$Y585)</f>
        <v>790.40250000000003</v>
      </c>
      <c r="CS585" s="27">
        <f>IF($O585&gt;=CS$1,$S585+$Y585,$Y585)</f>
        <v>790.40250000000003</v>
      </c>
      <c r="CT585" s="27">
        <f>IF($O585&gt;=CT$1,$S585+$Y585,$Y585)</f>
        <v>790.40250000000003</v>
      </c>
      <c r="CU585" s="27">
        <f>IF($O585&gt;=CU$1,$S585+$Y585,$Y585)</f>
        <v>790.40250000000003</v>
      </c>
      <c r="CV585" s="27">
        <f>IF($O585&gt;=CV$1,$S585+$Y585,$Y585)</f>
        <v>790.40250000000003</v>
      </c>
      <c r="CW585" s="27">
        <f>IF($O585&gt;=CW$1,$S585+$Y585,$Y585)</f>
        <v>790.40250000000003</v>
      </c>
      <c r="CX585" s="27">
        <f>IF($O585&gt;=CX$1,$S585+$Y585,$Y585)</f>
        <v>790.40250000000003</v>
      </c>
      <c r="CY585" s="27">
        <f>IF($O585&gt;=CY$1,$S585+$Y585,$Y585)</f>
        <v>790.40250000000003</v>
      </c>
      <c r="CZ585" s="27">
        <f>IF($O585&gt;=CZ$1,$S585+$Y585,$Y585)</f>
        <v>790.40250000000003</v>
      </c>
      <c r="DA585" s="27">
        <f>IF($O585&gt;=DA$1,$S585+$Y585,$Y585)</f>
        <v>790.40250000000003</v>
      </c>
      <c r="DB585" s="27">
        <f>IF($O585&gt;=DB$1,$S585+$Y585,$Y585)</f>
        <v>790.40250000000003</v>
      </c>
      <c r="DC585" s="27">
        <f>IF($O585&gt;=DC$1,$S585+$Y585,$Y585)</f>
        <v>790.40250000000003</v>
      </c>
      <c r="DD585" s="27">
        <f>IF($O585&gt;=DD$1,$S585+$Y585,$Y585)</f>
        <v>790.40250000000003</v>
      </c>
      <c r="DE585" s="27">
        <f>IF($O585&gt;=DE$1,$S585+$Y585,$Y585)</f>
        <v>790.40250000000003</v>
      </c>
      <c r="DF585" s="27">
        <f>IF($O585&gt;=DF$1,$S585+$Y585,$Y585)</f>
        <v>790.40250000000003</v>
      </c>
      <c r="DG585" s="27">
        <f>IF($O585&gt;=DG$1,$S585+$Y585,$Y585)</f>
        <v>790.40250000000003</v>
      </c>
      <c r="DH585" s="27">
        <f>IF($O585&gt;=DH$1,$S585+$Y585,$Y585)</f>
        <v>790.40250000000003</v>
      </c>
      <c r="DI585" s="27">
        <f>IF($O585&gt;=DI$1,$S585+$Y585,$Y585)</f>
        <v>790.40250000000003</v>
      </c>
      <c r="DJ585" s="27">
        <f>IF($O585&gt;=DJ$1,$S585+$Y585,$Y585)</f>
        <v>790.40250000000003</v>
      </c>
      <c r="DK585" s="27">
        <f>IF($O585&gt;=DK$1,$S585+$Y585,$Y585)</f>
        <v>790.40250000000003</v>
      </c>
      <c r="DL585" s="27">
        <f>IF($O585&gt;=DL$1,$S585+$Y585,$Y585)</f>
        <v>790.40250000000003</v>
      </c>
      <c r="DM585" s="27">
        <f>IF($O585&gt;=DM$1,$S585+$Y585,$Y585)</f>
        <v>790.40250000000003</v>
      </c>
      <c r="DN585" s="27">
        <f>IF($O585&gt;=DN$1,$S585+$Y585,$Y585)</f>
        <v>790.40250000000003</v>
      </c>
      <c r="DO585" s="27">
        <f>IF($O585&gt;=DO$1,$S585+$Y585,$Y585)</f>
        <v>790.40250000000003</v>
      </c>
      <c r="DP585" s="27">
        <f>IF($O585&gt;=DP$1,$S585+$Y585,$Y585)</f>
        <v>790.40250000000003</v>
      </c>
      <c r="DQ585" s="27">
        <f>IF($O585&gt;=DQ$1,$S585+$Y585,$Y585)</f>
        <v>790.40250000000003</v>
      </c>
      <c r="DR585" s="27">
        <f>IF($O585&gt;=DR$1,$S585+$Y585,$Y585)</f>
        <v>790.40250000000003</v>
      </c>
      <c r="DS585" s="27">
        <f>IF($O585&gt;=DS$1,$S585+$Y585,$Y585)</f>
        <v>790.40250000000003</v>
      </c>
      <c r="DT585" s="27">
        <f>IF($O585&gt;=DT$1,$S585+$Y585,$Y585)</f>
        <v>790.40250000000003</v>
      </c>
      <c r="DU585" s="27">
        <f>IF($O585&gt;=DU$1,$S585+$Y585,$Y585)</f>
        <v>790.40250000000003</v>
      </c>
      <c r="DV585" s="27">
        <f>IF($O585&gt;=DV$1,$S585+$Y585,$Y585)</f>
        <v>790.40250000000003</v>
      </c>
      <c r="DW585" s="27">
        <f>IF($O585&gt;=DW$1,$S585+$Y585,$Y585)</f>
        <v>790.40250000000003</v>
      </c>
      <c r="DX585" s="27">
        <f>IF($O585&gt;=DX$1,$S585+$Y585,$Y585)</f>
        <v>790.40250000000003</v>
      </c>
      <c r="DY585" s="27">
        <f>IF($O585&gt;=DY$1,$S585+$Y585,$Y585)</f>
        <v>790.40250000000003</v>
      </c>
      <c r="DZ585" s="27">
        <f>IF($O585&gt;=DZ$1,$S585+$Y585,$Y585)</f>
        <v>790.40250000000003</v>
      </c>
      <c r="EA585" s="27">
        <f>IF($O585&gt;=EA$1,$S585+$Y585,$Y585)</f>
        <v>790.40250000000003</v>
      </c>
      <c r="EB585" s="27">
        <f>IF($O585&gt;=EB$1,$S585+$Y585,$Y585)</f>
        <v>790.40250000000003</v>
      </c>
      <c r="EC585" s="27">
        <f>IF($O585&gt;=EC$1,$S585+$Y585,$Y585)</f>
        <v>790.40250000000003</v>
      </c>
      <c r="ED585" s="27">
        <f>IF($O585&gt;=ED$1,$S585+$Y585,$Y585)</f>
        <v>790.40250000000003</v>
      </c>
      <c r="EE585" s="27">
        <f>IF($O585&gt;=EE$1,$S585+$Y585,$Y585)</f>
        <v>790.40250000000003</v>
      </c>
      <c r="EF585" s="27">
        <f>IF($O585&gt;=EF$1,$S585+$Y585,$Y585)</f>
        <v>790.40250000000003</v>
      </c>
      <c r="EG585" s="27">
        <f>IF($O585&gt;=EG$1,$S585+$Y585,$Y585)</f>
        <v>790.40250000000003</v>
      </c>
      <c r="EH585" s="27">
        <f>IF($O585&gt;=EH$1,$S585+$Y585,$Y585)</f>
        <v>790.40250000000003</v>
      </c>
      <c r="EI585" s="27">
        <f>IF($O585&gt;=EI$1,$S585+$Y585,$Y585)</f>
        <v>790.40250000000003</v>
      </c>
      <c r="EJ585" s="27">
        <f>IF($O585&gt;=EJ$1,$S585+$Y585,$Y585)</f>
        <v>790.40250000000003</v>
      </c>
      <c r="EK585" s="27">
        <f>IF($O585&gt;=EK$1,$S585+$Y585,$Y585)</f>
        <v>790.40250000000003</v>
      </c>
      <c r="EL585" s="27">
        <f>IF($O585&gt;=EL$1,$S585+$Y585,$Y585)</f>
        <v>790.40250000000003</v>
      </c>
      <c r="EM585" s="27">
        <f>IF($O585&gt;=EM$1,$S585+$Y585,$Y585)</f>
        <v>790.40250000000003</v>
      </c>
      <c r="EN585" s="27">
        <f>IF($O585&gt;=EN$1,$S585+$Y585,$Y585)</f>
        <v>790.40250000000003</v>
      </c>
      <c r="EO585" s="27">
        <f>IF($O585&gt;=EO$1,$S585+$Y585,$Y585)</f>
        <v>790.40250000000003</v>
      </c>
      <c r="EP585" s="27">
        <f>IF($O585&gt;=EP$1,$S585+$Y585,$Y585)</f>
        <v>790.40250000000003</v>
      </c>
      <c r="EQ585" s="27">
        <f>IF($O585&gt;=EQ$1,$S585+$Y585,$Y585)</f>
        <v>790.40250000000003</v>
      </c>
      <c r="ER585" s="27">
        <f>IF($O585&gt;=ER$1,$S585+$Y585,$Y585)</f>
        <v>790.40250000000003</v>
      </c>
      <c r="ES585" s="27">
        <f>IF($O585&gt;=ES$1,$S585+$Y585,$Y585)</f>
        <v>790.40250000000003</v>
      </c>
      <c r="ET585" s="27">
        <f>IF($O585&gt;=ET$1,$S585+$Y585,$Y585)</f>
        <v>790.40250000000003</v>
      </c>
      <c r="EU585" s="27">
        <f>IF($O585&gt;=EU$1,$S585+$Y585,$Y585)</f>
        <v>790.40250000000003</v>
      </c>
      <c r="EV585" s="27">
        <f>IF($O585&gt;=EV$1,$S585,0)</f>
        <v>790.40250000000003</v>
      </c>
      <c r="EW585" s="27">
        <f>IF($O585&gt;=EW$1,$S585,0)</f>
        <v>790.40250000000003</v>
      </c>
      <c r="EX585" s="27">
        <f>IF($O585&gt;=EX$1,$S585,0)</f>
        <v>790.40250000000003</v>
      </c>
      <c r="EY585" s="27">
        <f>IF($O585&gt;=EY$1,$S585,0)</f>
        <v>790.40250000000003</v>
      </c>
      <c r="EZ585" s="27">
        <f>IF($O585&gt;=EZ$1,$S585,0)</f>
        <v>790.40250000000003</v>
      </c>
      <c r="FA585" s="27">
        <f>IF($O585&gt;=FA$1,$S585,0)</f>
        <v>790.40250000000003</v>
      </c>
      <c r="FB585" s="27">
        <f>IF($O585&gt;=FB$1,$S585,0)</f>
        <v>790.40250000000003</v>
      </c>
      <c r="FC585" s="27">
        <f>IF($O585&gt;=FC$1,$S585,0)</f>
        <v>790.40250000000003</v>
      </c>
      <c r="FD585" s="27">
        <f>IF($O585&gt;=FD$1,$S585,0)</f>
        <v>790.40250000000003</v>
      </c>
      <c r="FE585" s="27">
        <f>IF($O585&gt;=FE$1,$S585,0)</f>
        <v>790.40250000000003</v>
      </c>
      <c r="FF585" s="27">
        <f>IF($O585&gt;=FF$1,$S585,0)</f>
        <v>790.40250000000003</v>
      </c>
      <c r="FG585" s="27">
        <f>IF($O585&gt;=FG$1,$S585,0)</f>
        <v>790.40250000000003</v>
      </c>
      <c r="FH585" s="27">
        <f>IF($O585&gt;=FH$1,$S585,0)</f>
        <v>790.40250000000003</v>
      </c>
      <c r="FI585" s="27">
        <f>IF($O585&gt;=FI$1,$S585,0)</f>
        <v>790.40250000000003</v>
      </c>
      <c r="FJ585" s="27">
        <f>IF($O585&gt;=FJ$1,$S585,0)</f>
        <v>790.40250000000003</v>
      </c>
      <c r="FK585" s="27">
        <f>IF($O585&gt;=FK$1,$S585,0)</f>
        <v>790.40250000000003</v>
      </c>
      <c r="FL585" s="27">
        <f>IF($O585&gt;=FL$1,$S585,0)</f>
        <v>790.40250000000003</v>
      </c>
      <c r="FM585" s="27">
        <f>IF($O585&gt;=FM$1,$S585,0)</f>
        <v>790.40250000000003</v>
      </c>
      <c r="FN585" s="27">
        <f>IF($O585&gt;=FN$1,$S585,0)</f>
        <v>790.40250000000003</v>
      </c>
      <c r="FO585" s="27">
        <f>IF($O585&gt;=FO$1,$S585,0)</f>
        <v>790.40250000000003</v>
      </c>
      <c r="FP585" s="27">
        <f>IF($O585&gt;=FP$1,$S585,0)</f>
        <v>790.40250000000003</v>
      </c>
      <c r="FQ585" s="27">
        <f>IF($O585&gt;=FQ$1,$S585,0)</f>
        <v>790.40250000000003</v>
      </c>
      <c r="FR585" s="27">
        <f>IF($O585&gt;=FR$1,$S585,0)</f>
        <v>790.40250000000003</v>
      </c>
      <c r="FS585" s="27">
        <f>IF($O585&gt;=FS$1,$S585,0)</f>
        <v>790.40250000000003</v>
      </c>
      <c r="FT585" s="27">
        <f>IF($O585&gt;=FT$1,$S585,0)</f>
        <v>790.40250000000003</v>
      </c>
      <c r="FU585" s="27">
        <f>IF($O585&gt;=FU$1,$S585,0)</f>
        <v>790.40250000000003</v>
      </c>
      <c r="FV585" s="27">
        <f>IF($O585&gt;=FV$1,$S585,0)</f>
        <v>790.40250000000003</v>
      </c>
      <c r="FW585" s="27">
        <f>IF($O585&gt;=FW$1,$S585,0)</f>
        <v>790.40250000000003</v>
      </c>
      <c r="FX585" s="27">
        <f>IF($O585&gt;=FX$1,$S585,0)</f>
        <v>790.40250000000003</v>
      </c>
      <c r="FY585" s="27">
        <f>IF($O585&gt;=FY$1,$S585,0)</f>
        <v>790.40250000000003</v>
      </c>
      <c r="FZ585" s="27">
        <f>IF($O585&gt;=FZ$1,$S585,0)</f>
        <v>0</v>
      </c>
      <c r="GA585" s="27">
        <f>IF($O585&gt;=GA$1,$S585,0)</f>
        <v>0</v>
      </c>
      <c r="GB585" s="27">
        <f>IF($O585&gt;=GB$1,$S585,0)</f>
        <v>0</v>
      </c>
      <c r="GC585" s="27">
        <f>IF($O585&gt;=GC$1,$S585,0)</f>
        <v>0</v>
      </c>
      <c r="GD585" s="27">
        <f>IF($O585&gt;=GD$1,$S585,0)</f>
        <v>0</v>
      </c>
      <c r="GE585" s="27">
        <f>IF($O585&gt;=GE$1,$S585,0)</f>
        <v>0</v>
      </c>
      <c r="GF585" s="27">
        <f>IF($O585&gt;=GF$1,$S585,0)</f>
        <v>0</v>
      </c>
      <c r="GG585" s="27">
        <f>IF($O585&gt;=GG$1,$S585,0)</f>
        <v>0</v>
      </c>
      <c r="GH585" s="27">
        <f>IF($O585&gt;=GH$1,$S585,0)</f>
        <v>0</v>
      </c>
      <c r="GI585" s="27">
        <f>IF($O585&gt;=GI$1,$S585,0)</f>
        <v>0</v>
      </c>
      <c r="GJ585" s="27">
        <f>IF($O585&gt;=GJ$1,$S585,0)</f>
        <v>0</v>
      </c>
      <c r="GK585" s="27">
        <f>IF($O585&gt;=GK$1,$S585,0)</f>
        <v>0</v>
      </c>
      <c r="GL585" s="27">
        <f>IF($O585&gt;=GL$1,$S585,0)</f>
        <v>0</v>
      </c>
      <c r="GM585" s="27">
        <f>IF($O585&gt;=GM$1,$S585,0)</f>
        <v>0</v>
      </c>
      <c r="GN585" s="27">
        <f>IF($O585&gt;=GN$1,$S585,0)</f>
        <v>0</v>
      </c>
      <c r="GO585" s="27">
        <f>IF($O585&gt;=GO$1,$S585,0)</f>
        <v>0</v>
      </c>
      <c r="GP585" s="27">
        <f>IF($O585&gt;=GP$1,$S585,0)</f>
        <v>0</v>
      </c>
      <c r="GQ585" s="27">
        <f>IF($O585&gt;=GQ$1,$S585,0)</f>
        <v>0</v>
      </c>
      <c r="GR585" s="27">
        <f>IF($O585&gt;=GR$1,$S585,0)</f>
        <v>0</v>
      </c>
      <c r="GS585" s="27">
        <f>IF($O585&gt;=GS$1,$S585,0)</f>
        <v>0</v>
      </c>
      <c r="GT585" s="27">
        <f>IF($O585&gt;=GT$1,$S585,0)</f>
        <v>0</v>
      </c>
      <c r="GU585" s="27">
        <f>IF($O585&gt;=GU$1,$S585,0)</f>
        <v>0</v>
      </c>
      <c r="GV585" s="27">
        <f>IF($O585&gt;=GV$1,$S585,0)</f>
        <v>0</v>
      </c>
      <c r="GW585" s="27">
        <f>IF($O585&gt;=GW$1,$S585,0)</f>
        <v>0</v>
      </c>
      <c r="GX585" s="27">
        <f>IF($O585&gt;=GX$1,$S585,0)</f>
        <v>0</v>
      </c>
      <c r="GY585" s="27">
        <f>IF($O585&gt;=GY$1,$S585,0)</f>
        <v>0</v>
      </c>
      <c r="GZ585" s="27">
        <f>IF($O585&gt;=GZ$1,$S585,0)</f>
        <v>0</v>
      </c>
      <c r="HA585" s="27">
        <f>IF($O585&gt;=HA$1,$S585,0)</f>
        <v>0</v>
      </c>
      <c r="HB585" s="27">
        <f>IF($O585&gt;=HB$1,$S585,0)</f>
        <v>0</v>
      </c>
      <c r="HC585" s="27">
        <f>IF($O585&gt;=HC$1,$S585,0)</f>
        <v>0</v>
      </c>
    </row>
    <row r="586" spans="1:211">
      <c r="A586" s="3">
        <v>49697</v>
      </c>
      <c r="B586" s="3" t="s">
        <v>574</v>
      </c>
      <c r="C586" s="3" t="s">
        <v>45</v>
      </c>
      <c r="D586" s="3">
        <v>60</v>
      </c>
      <c r="E586" s="4">
        <v>33875</v>
      </c>
      <c r="F586" s="5">
        <v>25.742465753424657</v>
      </c>
      <c r="G586" s="3" t="s">
        <v>446</v>
      </c>
      <c r="H586" s="4">
        <v>21518</v>
      </c>
      <c r="I586" s="9" t="s">
        <v>816</v>
      </c>
      <c r="J586" s="5">
        <v>2166.41</v>
      </c>
      <c r="K586" s="31">
        <v>14346</v>
      </c>
      <c r="L586" s="32">
        <v>26</v>
      </c>
      <c r="M586" s="33">
        <f>VLOOKUP(L586,FIND,3,TRUE)</f>
        <v>1.5</v>
      </c>
      <c r="N586" s="32">
        <f>IF(L586&gt;30,180,VLOOKUP(L586,TEMPO,2,FALSE))</f>
        <v>156</v>
      </c>
      <c r="O586" s="32">
        <f>IF(R586&gt;0,4,N586)</f>
        <v>156</v>
      </c>
      <c r="P586" s="96">
        <f>J586*M586*L586</f>
        <v>84489.989999999991</v>
      </c>
      <c r="Q586" s="96">
        <f>10934.45*2</f>
        <v>21868.9</v>
      </c>
      <c r="R586" s="96">
        <f>IF(P586&lt;=Q586,P586/4,0)</f>
        <v>0</v>
      </c>
      <c r="S586" s="5">
        <f>IF(P586&gt;=Q586,P586/N586,0)</f>
        <v>541.60249999999996</v>
      </c>
      <c r="T586" s="3"/>
      <c r="U586" s="3">
        <f>IF(T586="",1,0)</f>
        <v>1</v>
      </c>
      <c r="V586" s="3">
        <v>41</v>
      </c>
      <c r="W586" s="5">
        <v>0</v>
      </c>
      <c r="X586" s="5">
        <v>402.65</v>
      </c>
      <c r="Y586" s="5">
        <f>X586*W586</f>
        <v>0</v>
      </c>
      <c r="Z586" s="5">
        <v>400</v>
      </c>
      <c r="AA586" s="5">
        <f>S586+Y586+Z586</f>
        <v>941.60249999999996</v>
      </c>
      <c r="AB586" s="39">
        <f>(J586/12+J586/12*1.3333333333+450/12+J586/30*6/12+J586)*1.3+Y586+Z586+153.9</f>
        <v>4013.5421888810656</v>
      </c>
      <c r="AC586" s="39" t="s">
        <v>45</v>
      </c>
      <c r="AD586" s="39">
        <f>J586*1.3+400+153.9</f>
        <v>3370.2330000000002</v>
      </c>
      <c r="AE586" s="39">
        <f>SUMIFS('CUSTO MENSAL FUNC NOVO'!H:H,'CUSTO MENSAL FUNC NOVO'!A:A,'VALORES MENSAIS'!AC586)</f>
        <v>2013.943</v>
      </c>
      <c r="AF586" s="27">
        <f>IF($R586&gt;0,$R586,$S586)+$Y586+$Z586</f>
        <v>941.60249999999996</v>
      </c>
      <c r="AG586" s="27">
        <f>IF($R586&gt;0,$R586,$S586)+$Y586+$Z586</f>
        <v>941.60249999999996</v>
      </c>
      <c r="AH586" s="27">
        <f>IF($R586&gt;0,$R586,$S586)+$Y586+$Z586</f>
        <v>941.60249999999996</v>
      </c>
      <c r="AI586" s="27">
        <f>IF($R586&gt;0,$R586,$S586)+$Y586+$Z586</f>
        <v>941.60249999999996</v>
      </c>
      <c r="AJ586" s="27">
        <f>IF($O586&gt;=AJ$1,$S586+$Y586+$Z586,$Y586+$Z586)</f>
        <v>941.60249999999996</v>
      </c>
      <c r="AK586" s="27">
        <f>IF($O586&gt;=AK$1,$S586+$Y586+$Z586,$Y586+$Z586)</f>
        <v>941.60249999999996</v>
      </c>
      <c r="AL586" s="27">
        <f>IF($O586&gt;=AL$1,$S586+$Y586+$Z586,$Y586+$Z586)</f>
        <v>941.60249999999996</v>
      </c>
      <c r="AM586" s="27">
        <f>IF($O586&gt;=AM$1,$S586+$Y586+$Z586,$Y586+$Z586)</f>
        <v>941.60249999999996</v>
      </c>
      <c r="AN586" s="27">
        <f>IF($O586&gt;=AN$1,$S586+$Y586+$Z586,$Y586+$Z586)</f>
        <v>941.60249999999996</v>
      </c>
      <c r="AO586" s="27">
        <f>IF($O586&gt;=AO$1,$S586+$Y586+$Z586,$Y586+$Z586)</f>
        <v>941.60249999999996</v>
      </c>
      <c r="AP586" s="27">
        <f>IF($O586&gt;=AP$1,$S586+$Y586+$Z586,$Y586+$Z586)</f>
        <v>941.60249999999996</v>
      </c>
      <c r="AQ586" s="27">
        <f>IF($O586&gt;=AQ$1,$S586+$Y586+$Z586,$Y586+$Z586)</f>
        <v>941.60249999999996</v>
      </c>
      <c r="AR586" s="27">
        <f>IF($O586&gt;=AR$1,$S586+$Y586+$Z586,$Y586+$Z586)</f>
        <v>941.60249999999996</v>
      </c>
      <c r="AS586" s="27">
        <f>IF($O586&gt;=AS$1,$S586+$Y586+$Z586,$Y586+$Z586)</f>
        <v>941.60249999999996</v>
      </c>
      <c r="AT586" s="27">
        <f>IF($O586&gt;=AT$1,$S586+$Y586+$Z586,$Y586+$Z586)</f>
        <v>941.60249999999996</v>
      </c>
      <c r="AU586" s="27">
        <f>IF($O586&gt;=AU$1,$S586+$Y586+$Z586,$Y586+$Z586)</f>
        <v>941.60249999999996</v>
      </c>
      <c r="AV586" s="27">
        <f>IF($O586&gt;=AV$1,$S586+$Y586+$Z586,$Y586+$Z586)</f>
        <v>941.60249999999996</v>
      </c>
      <c r="AW586" s="27">
        <f>IF($O586&gt;=AW$1,$S586+$Y586+$Z586,$Y586+$Z586)</f>
        <v>941.60249999999996</v>
      </c>
      <c r="AX586" s="27">
        <f>IF($O586&gt;=AX$1,$S586+$Y586+$Z586,$Y586+$Z586)</f>
        <v>941.60249999999996</v>
      </c>
      <c r="AY586" s="27">
        <f>IF($O586&gt;=AY$1,$S586+$Y586+$Z586,$Y586+$Z586)</f>
        <v>941.60249999999996</v>
      </c>
      <c r="AZ586" s="27">
        <f>IF($O586&gt;=AZ$1,$S586+$Y586+$Z586,$Y586+$Z586)</f>
        <v>941.60249999999996</v>
      </c>
      <c r="BA586" s="27">
        <f>IF($O586&gt;=BA$1,$S586+$Y586+$Z586,$Y586+$Z586)</f>
        <v>941.60249999999996</v>
      </c>
      <c r="BB586" s="27">
        <f>IF($O586&gt;=BB$1,$S586+$Y586+$Z586,$Y586+$Z586)</f>
        <v>941.60249999999996</v>
      </c>
      <c r="BC586" s="27">
        <f>IF($O586&gt;=BC$1,$S586+$Y586+$Z586,$Y586+$Z586)</f>
        <v>941.60249999999996</v>
      </c>
      <c r="BD586" s="27">
        <f>IF($O586&gt;=BD$1,$S586+$Y586+$Z586,$Y586+$Z586)</f>
        <v>941.60249999999996</v>
      </c>
      <c r="BE586" s="27">
        <f>IF($O586&gt;=BE$1,$S586+$Y586+$Z586,$Y586+$Z586)</f>
        <v>941.60249999999996</v>
      </c>
      <c r="BF586" s="27">
        <f>IF($O586&gt;=BF$1,$S586+$Y586+$Z586,$Y586+$Z586)</f>
        <v>941.60249999999996</v>
      </c>
      <c r="BG586" s="27">
        <f>IF($O586&gt;=BG$1,$S586+$Y586+$Z586,$Y586+$Z586)</f>
        <v>941.60249999999996</v>
      </c>
      <c r="BH586" s="27">
        <f>IF($O586&gt;=BH$1,$S586+$Y586+$Z586,$Y586+$Z586)</f>
        <v>941.60249999999996</v>
      </c>
      <c r="BI586" s="27">
        <f>IF($O586&gt;=BI$1,$S586+$Y586+$Z586,$Y586+$Z586)</f>
        <v>941.60249999999996</v>
      </c>
      <c r="BJ586" s="27">
        <f>IF($O586&gt;=BJ$1,$S586+$Y586+$Z586,$Y586+$Z586)</f>
        <v>941.60249999999996</v>
      </c>
      <c r="BK586" s="27">
        <f>IF($O586&gt;=BK$1,$S586+$Y586+$Z586,$Y586+$Z586)</f>
        <v>941.60249999999996</v>
      </c>
      <c r="BL586" s="27">
        <f>IF($O586&gt;=BL$1,$S586+$Y586+$Z586,$Y586+$Z586)</f>
        <v>941.60249999999996</v>
      </c>
      <c r="BM586" s="27">
        <f>IF($O586&gt;=BM$1,$S586+$Y586+$Z586,$Y586+$Z586)</f>
        <v>941.60249999999996</v>
      </c>
      <c r="BN586" s="27">
        <f>IF($O586&gt;=BN$1,$S586+$Y586+$Z586,$Y586+$Z586)</f>
        <v>941.60249999999996</v>
      </c>
      <c r="BO586" s="27">
        <f>IF($O586&gt;=BO$1,$S586+$Y586+$Z586,$Y586+$Z586)</f>
        <v>941.60249999999996</v>
      </c>
      <c r="BP586" s="27">
        <f>IF($O586&gt;=BP$1,$S586+$Y586+$Z586,$Y586+$Z586)</f>
        <v>941.60249999999996</v>
      </c>
      <c r="BQ586" s="27">
        <f>IF($O586&gt;=BQ$1,$S586+$Y586+$Z586,$Y586+$Z586)</f>
        <v>941.60249999999996</v>
      </c>
      <c r="BR586" s="27">
        <f>IF($O586&gt;=BR$1,$S586+$Y586+$Z586,$Y586+$Z586)</f>
        <v>941.60249999999996</v>
      </c>
      <c r="BS586" s="27">
        <f>IF($O586&gt;=BS$1,$S586+$Y586+$Z586,$Y586+$Z586)</f>
        <v>941.60249999999996</v>
      </c>
      <c r="BT586" s="27">
        <f>IF($O586&gt;=BT$1,$S586+$Y586+$Z586,$Y586+$Z586)</f>
        <v>941.60249999999996</v>
      </c>
      <c r="BU586" s="27">
        <f>IF($O586&gt;=BU$1,$S586+$Y586+$Z586,$Y586+$Z586)</f>
        <v>941.60249999999996</v>
      </c>
      <c r="BV586" s="27">
        <f>IF($O586&gt;=BV$1,$S586+$Y586+$Z586,$Y586+$Z586)</f>
        <v>941.60249999999996</v>
      </c>
      <c r="BW586" s="27">
        <f>IF($O586&gt;=BW$1,$S586+$Y586+$Z586,$Y586+$Z586)</f>
        <v>941.60249999999996</v>
      </c>
      <c r="BX586" s="27">
        <f>IF($O586&gt;=BX$1,$S586+$Y586+$Z586,$Y586+$Z586)</f>
        <v>941.60249999999996</v>
      </c>
      <c r="BY586" s="27">
        <f>IF($O586&gt;=BY$1,$S586+$Y586+$Z586,$Y586+$Z586)</f>
        <v>941.60249999999996</v>
      </c>
      <c r="BZ586" s="27">
        <f>IF($O586&gt;=BZ$1,$S586+$Y586+$Z586,$Y586+$Z586)</f>
        <v>941.60249999999996</v>
      </c>
      <c r="CA586" s="27">
        <f>IF($O586&gt;=CA$1,$S586+$Y586+$Z586,$Y586+$Z586)</f>
        <v>941.60249999999996</v>
      </c>
      <c r="CB586" s="27">
        <f>IF($O586&gt;=CB$1,$S586+$Y586+$Z586,$Y586+$Z586)</f>
        <v>941.60249999999996</v>
      </c>
      <c r="CC586" s="27">
        <f>IF($O586&gt;=CC$1,$S586+$Y586+$Z586,$Y586+$Z586)</f>
        <v>941.60249999999996</v>
      </c>
      <c r="CD586" s="27">
        <f>IF($O586&gt;=CD$1,$S586+$Y586+$Z586,$Y586+$Z586)</f>
        <v>941.60249999999996</v>
      </c>
      <c r="CE586" s="27">
        <f>IF($O586&gt;=CE$1,$S586+$Y586+$Z586,$Y586+$Z586)</f>
        <v>941.60249999999996</v>
      </c>
      <c r="CF586" s="27">
        <f>IF($O586&gt;=CF$1,$S586+$Y586+$Z586,$Y586+$Z586)</f>
        <v>941.60249999999996</v>
      </c>
      <c r="CG586" s="27">
        <f>IF($O586&gt;=CG$1,$S586+$Y586+$Z586,$Y586+$Z586)</f>
        <v>941.60249999999996</v>
      </c>
      <c r="CH586" s="27">
        <f>IF($O586&gt;=CH$1,$S586+$Y586+$Z586,$Y586+$Z586)</f>
        <v>941.60249999999996</v>
      </c>
      <c r="CI586" s="27">
        <f>IF($O586&gt;=CI$1,$S586+$Y586+$Z586,$Y586+$Z586)</f>
        <v>941.60249999999996</v>
      </c>
      <c r="CJ586" s="27">
        <f>IF($O586&gt;=CJ$1,$S586+$Y586+$Z586,$Y586+$Z586)</f>
        <v>941.60249999999996</v>
      </c>
      <c r="CK586" s="27">
        <f>IF($O586&gt;=CK$1,$S586+$Y586+$Z586,$Y586+$Z586)</f>
        <v>941.60249999999996</v>
      </c>
      <c r="CL586" s="27">
        <f>IF($O586&gt;=CL$1,$S586+$Y586+$Z586,$Y586+$Z586)</f>
        <v>941.60249999999996</v>
      </c>
      <c r="CM586" s="27">
        <f>IF($O586&gt;=CM$1,$S586+$Y586+$Z586,$Y586+$Z586)</f>
        <v>941.60249999999996</v>
      </c>
      <c r="CN586" s="27">
        <f>IF($O586&gt;=CN$1,$S586+$Y586,$Y586)</f>
        <v>541.60249999999996</v>
      </c>
      <c r="CO586" s="27">
        <f>IF($O586&gt;=CO$1,$S586+$Y586,$Y586)</f>
        <v>541.60249999999996</v>
      </c>
      <c r="CP586" s="27">
        <f>IF($O586&gt;=CP$1,$S586+$Y586,$Y586)</f>
        <v>541.60249999999996</v>
      </c>
      <c r="CQ586" s="27">
        <f>IF($O586&gt;=CQ$1,$S586+$Y586,$Y586)</f>
        <v>541.60249999999996</v>
      </c>
      <c r="CR586" s="27">
        <f>IF($O586&gt;=CR$1,$S586+$Y586,$Y586)</f>
        <v>541.60249999999996</v>
      </c>
      <c r="CS586" s="27">
        <f>IF($O586&gt;=CS$1,$S586+$Y586,$Y586)</f>
        <v>541.60249999999996</v>
      </c>
      <c r="CT586" s="27">
        <f>IF($O586&gt;=CT$1,$S586+$Y586,$Y586)</f>
        <v>541.60249999999996</v>
      </c>
      <c r="CU586" s="27">
        <f>IF($O586&gt;=CU$1,$S586+$Y586,$Y586)</f>
        <v>541.60249999999996</v>
      </c>
      <c r="CV586" s="27">
        <f>IF($O586&gt;=CV$1,$S586+$Y586,$Y586)</f>
        <v>541.60249999999996</v>
      </c>
      <c r="CW586" s="27">
        <f>IF($O586&gt;=CW$1,$S586+$Y586,$Y586)</f>
        <v>541.60249999999996</v>
      </c>
      <c r="CX586" s="27">
        <f>IF($O586&gt;=CX$1,$S586+$Y586,$Y586)</f>
        <v>541.60249999999996</v>
      </c>
      <c r="CY586" s="27">
        <f>IF($O586&gt;=CY$1,$S586+$Y586,$Y586)</f>
        <v>541.60249999999996</v>
      </c>
      <c r="CZ586" s="27">
        <f>IF($O586&gt;=CZ$1,$S586+$Y586,$Y586)</f>
        <v>541.60249999999996</v>
      </c>
      <c r="DA586" s="27">
        <f>IF($O586&gt;=DA$1,$S586+$Y586,$Y586)</f>
        <v>541.60249999999996</v>
      </c>
      <c r="DB586" s="27">
        <f>IF($O586&gt;=DB$1,$S586+$Y586,$Y586)</f>
        <v>541.60249999999996</v>
      </c>
      <c r="DC586" s="27">
        <f>IF($O586&gt;=DC$1,$S586+$Y586,$Y586)</f>
        <v>541.60249999999996</v>
      </c>
      <c r="DD586" s="27">
        <f>IF($O586&gt;=DD$1,$S586+$Y586,$Y586)</f>
        <v>541.60249999999996</v>
      </c>
      <c r="DE586" s="27">
        <f>IF($O586&gt;=DE$1,$S586+$Y586,$Y586)</f>
        <v>541.60249999999996</v>
      </c>
      <c r="DF586" s="27">
        <f>IF($O586&gt;=DF$1,$S586+$Y586,$Y586)</f>
        <v>541.60249999999996</v>
      </c>
      <c r="DG586" s="27">
        <f>IF($O586&gt;=DG$1,$S586+$Y586,$Y586)</f>
        <v>541.60249999999996</v>
      </c>
      <c r="DH586" s="27">
        <f>IF($O586&gt;=DH$1,$S586+$Y586,$Y586)</f>
        <v>541.60249999999996</v>
      </c>
      <c r="DI586" s="27">
        <f>IF($O586&gt;=DI$1,$S586+$Y586,$Y586)</f>
        <v>541.60249999999996</v>
      </c>
      <c r="DJ586" s="27">
        <f>IF($O586&gt;=DJ$1,$S586+$Y586,$Y586)</f>
        <v>541.60249999999996</v>
      </c>
      <c r="DK586" s="27">
        <f>IF($O586&gt;=DK$1,$S586+$Y586,$Y586)</f>
        <v>541.60249999999996</v>
      </c>
      <c r="DL586" s="27">
        <f>IF($O586&gt;=DL$1,$S586+$Y586,$Y586)</f>
        <v>541.60249999999996</v>
      </c>
      <c r="DM586" s="27">
        <f>IF($O586&gt;=DM$1,$S586+$Y586,$Y586)</f>
        <v>541.60249999999996</v>
      </c>
      <c r="DN586" s="27">
        <f>IF($O586&gt;=DN$1,$S586+$Y586,$Y586)</f>
        <v>541.60249999999996</v>
      </c>
      <c r="DO586" s="27">
        <f>IF($O586&gt;=DO$1,$S586+$Y586,$Y586)</f>
        <v>541.60249999999996</v>
      </c>
      <c r="DP586" s="27">
        <f>IF($O586&gt;=DP$1,$S586+$Y586,$Y586)</f>
        <v>541.60249999999996</v>
      </c>
      <c r="DQ586" s="27">
        <f>IF($O586&gt;=DQ$1,$S586+$Y586,$Y586)</f>
        <v>541.60249999999996</v>
      </c>
      <c r="DR586" s="27">
        <f>IF($O586&gt;=DR$1,$S586+$Y586,$Y586)</f>
        <v>541.60249999999996</v>
      </c>
      <c r="DS586" s="27">
        <f>IF($O586&gt;=DS$1,$S586+$Y586,$Y586)</f>
        <v>541.60249999999996</v>
      </c>
      <c r="DT586" s="27">
        <f>IF($O586&gt;=DT$1,$S586+$Y586,$Y586)</f>
        <v>541.60249999999996</v>
      </c>
      <c r="DU586" s="27">
        <f>IF($O586&gt;=DU$1,$S586+$Y586,$Y586)</f>
        <v>541.60249999999996</v>
      </c>
      <c r="DV586" s="27">
        <f>IF($O586&gt;=DV$1,$S586+$Y586,$Y586)</f>
        <v>541.60249999999996</v>
      </c>
      <c r="DW586" s="27">
        <f>IF($O586&gt;=DW$1,$S586+$Y586,$Y586)</f>
        <v>541.60249999999996</v>
      </c>
      <c r="DX586" s="27">
        <f>IF($O586&gt;=DX$1,$S586+$Y586,$Y586)</f>
        <v>541.60249999999996</v>
      </c>
      <c r="DY586" s="27">
        <f>IF($O586&gt;=DY$1,$S586+$Y586,$Y586)</f>
        <v>541.60249999999996</v>
      </c>
      <c r="DZ586" s="27">
        <f>IF($O586&gt;=DZ$1,$S586+$Y586,$Y586)</f>
        <v>541.60249999999996</v>
      </c>
      <c r="EA586" s="27">
        <f>IF($O586&gt;=EA$1,$S586+$Y586,$Y586)</f>
        <v>541.60249999999996</v>
      </c>
      <c r="EB586" s="27">
        <f>IF($O586&gt;=EB$1,$S586+$Y586,$Y586)</f>
        <v>541.60249999999996</v>
      </c>
      <c r="EC586" s="27">
        <f>IF($O586&gt;=EC$1,$S586+$Y586,$Y586)</f>
        <v>541.60249999999996</v>
      </c>
      <c r="ED586" s="27">
        <f>IF($O586&gt;=ED$1,$S586+$Y586,$Y586)</f>
        <v>541.60249999999996</v>
      </c>
      <c r="EE586" s="27">
        <f>IF($O586&gt;=EE$1,$S586+$Y586,$Y586)</f>
        <v>541.60249999999996</v>
      </c>
      <c r="EF586" s="27">
        <f>IF($O586&gt;=EF$1,$S586+$Y586,$Y586)</f>
        <v>541.60249999999996</v>
      </c>
      <c r="EG586" s="27">
        <f>IF($O586&gt;=EG$1,$S586+$Y586,$Y586)</f>
        <v>541.60249999999996</v>
      </c>
      <c r="EH586" s="27">
        <f>IF($O586&gt;=EH$1,$S586+$Y586,$Y586)</f>
        <v>541.60249999999996</v>
      </c>
      <c r="EI586" s="27">
        <f>IF($O586&gt;=EI$1,$S586+$Y586,$Y586)</f>
        <v>541.60249999999996</v>
      </c>
      <c r="EJ586" s="27">
        <f>IF($O586&gt;=EJ$1,$S586+$Y586,$Y586)</f>
        <v>541.60249999999996</v>
      </c>
      <c r="EK586" s="27">
        <f>IF($O586&gt;=EK$1,$S586+$Y586,$Y586)</f>
        <v>541.60249999999996</v>
      </c>
      <c r="EL586" s="27">
        <f>IF($O586&gt;=EL$1,$S586+$Y586,$Y586)</f>
        <v>541.60249999999996</v>
      </c>
      <c r="EM586" s="27">
        <f>IF($O586&gt;=EM$1,$S586+$Y586,$Y586)</f>
        <v>541.60249999999996</v>
      </c>
      <c r="EN586" s="27">
        <f>IF($O586&gt;=EN$1,$S586+$Y586,$Y586)</f>
        <v>541.60249999999996</v>
      </c>
      <c r="EO586" s="27">
        <f>IF($O586&gt;=EO$1,$S586+$Y586,$Y586)</f>
        <v>541.60249999999996</v>
      </c>
      <c r="EP586" s="27">
        <f>IF($O586&gt;=EP$1,$S586+$Y586,$Y586)</f>
        <v>541.60249999999996</v>
      </c>
      <c r="EQ586" s="27">
        <f>IF($O586&gt;=EQ$1,$S586+$Y586,$Y586)</f>
        <v>541.60249999999996</v>
      </c>
      <c r="ER586" s="27">
        <f>IF($O586&gt;=ER$1,$S586+$Y586,$Y586)</f>
        <v>541.60249999999996</v>
      </c>
      <c r="ES586" s="27">
        <f>IF($O586&gt;=ES$1,$S586+$Y586,$Y586)</f>
        <v>541.60249999999996</v>
      </c>
      <c r="ET586" s="27">
        <f>IF($O586&gt;=ET$1,$S586+$Y586,$Y586)</f>
        <v>541.60249999999996</v>
      </c>
      <c r="EU586" s="27">
        <f>IF($O586&gt;=EU$1,$S586+$Y586,$Y586)</f>
        <v>541.60249999999996</v>
      </c>
      <c r="EV586" s="27">
        <f>IF($O586&gt;=EV$1,$S586,0)</f>
        <v>541.60249999999996</v>
      </c>
      <c r="EW586" s="27">
        <f>IF($O586&gt;=EW$1,$S586,0)</f>
        <v>541.60249999999996</v>
      </c>
      <c r="EX586" s="27">
        <f>IF($O586&gt;=EX$1,$S586,0)</f>
        <v>541.60249999999996</v>
      </c>
      <c r="EY586" s="27">
        <f>IF($O586&gt;=EY$1,$S586,0)</f>
        <v>541.60249999999996</v>
      </c>
      <c r="EZ586" s="27">
        <f>IF($O586&gt;=EZ$1,$S586,0)</f>
        <v>541.60249999999996</v>
      </c>
      <c r="FA586" s="27">
        <f>IF($O586&gt;=FA$1,$S586,0)</f>
        <v>541.60249999999996</v>
      </c>
      <c r="FB586" s="27">
        <f>IF($O586&gt;=FB$1,$S586,0)</f>
        <v>541.60249999999996</v>
      </c>
      <c r="FC586" s="27">
        <f>IF($O586&gt;=FC$1,$S586,0)</f>
        <v>541.60249999999996</v>
      </c>
      <c r="FD586" s="27">
        <f>IF($O586&gt;=FD$1,$S586,0)</f>
        <v>541.60249999999996</v>
      </c>
      <c r="FE586" s="27">
        <f>IF($O586&gt;=FE$1,$S586,0)</f>
        <v>541.60249999999996</v>
      </c>
      <c r="FF586" s="27">
        <f>IF($O586&gt;=FF$1,$S586,0)</f>
        <v>541.60249999999996</v>
      </c>
      <c r="FG586" s="27">
        <f>IF($O586&gt;=FG$1,$S586,0)</f>
        <v>541.60249999999996</v>
      </c>
      <c r="FH586" s="27">
        <f>IF($O586&gt;=FH$1,$S586,0)</f>
        <v>541.60249999999996</v>
      </c>
      <c r="FI586" s="27">
        <f>IF($O586&gt;=FI$1,$S586,0)</f>
        <v>541.60249999999996</v>
      </c>
      <c r="FJ586" s="27">
        <f>IF($O586&gt;=FJ$1,$S586,0)</f>
        <v>541.60249999999996</v>
      </c>
      <c r="FK586" s="27">
        <f>IF($O586&gt;=FK$1,$S586,0)</f>
        <v>541.60249999999996</v>
      </c>
      <c r="FL586" s="27">
        <f>IF($O586&gt;=FL$1,$S586,0)</f>
        <v>541.60249999999996</v>
      </c>
      <c r="FM586" s="27">
        <f>IF($O586&gt;=FM$1,$S586,0)</f>
        <v>541.60249999999996</v>
      </c>
      <c r="FN586" s="27">
        <f>IF($O586&gt;=FN$1,$S586,0)</f>
        <v>541.60249999999996</v>
      </c>
      <c r="FO586" s="27">
        <f>IF($O586&gt;=FO$1,$S586,0)</f>
        <v>541.60249999999996</v>
      </c>
      <c r="FP586" s="27">
        <f>IF($O586&gt;=FP$1,$S586,0)</f>
        <v>541.60249999999996</v>
      </c>
      <c r="FQ586" s="27">
        <f>IF($O586&gt;=FQ$1,$S586,0)</f>
        <v>541.60249999999996</v>
      </c>
      <c r="FR586" s="27">
        <f>IF($O586&gt;=FR$1,$S586,0)</f>
        <v>541.60249999999996</v>
      </c>
      <c r="FS586" s="27">
        <f>IF($O586&gt;=FS$1,$S586,0)</f>
        <v>541.60249999999996</v>
      </c>
      <c r="FT586" s="27">
        <f>IF($O586&gt;=FT$1,$S586,0)</f>
        <v>541.60249999999996</v>
      </c>
      <c r="FU586" s="27">
        <f>IF($O586&gt;=FU$1,$S586,0)</f>
        <v>541.60249999999996</v>
      </c>
      <c r="FV586" s="27">
        <f>IF($O586&gt;=FV$1,$S586,0)</f>
        <v>541.60249999999996</v>
      </c>
      <c r="FW586" s="27">
        <f>IF($O586&gt;=FW$1,$S586,0)</f>
        <v>541.60249999999996</v>
      </c>
      <c r="FX586" s="27">
        <f>IF($O586&gt;=FX$1,$S586,0)</f>
        <v>541.60249999999996</v>
      </c>
      <c r="FY586" s="27">
        <f>IF($O586&gt;=FY$1,$S586,0)</f>
        <v>541.60249999999996</v>
      </c>
      <c r="FZ586" s="27">
        <f>IF($O586&gt;=FZ$1,$S586,0)</f>
        <v>541.60249999999996</v>
      </c>
      <c r="GA586" s="27">
        <f>IF($O586&gt;=GA$1,$S586,0)</f>
        <v>541.60249999999996</v>
      </c>
      <c r="GB586" s="27">
        <f>IF($O586&gt;=GB$1,$S586,0)</f>
        <v>541.60249999999996</v>
      </c>
      <c r="GC586" s="27">
        <f>IF($O586&gt;=GC$1,$S586,0)</f>
        <v>541.60249999999996</v>
      </c>
      <c r="GD586" s="27">
        <f>IF($O586&gt;=GD$1,$S586,0)</f>
        <v>541.60249999999996</v>
      </c>
      <c r="GE586" s="27">
        <f>IF($O586&gt;=GE$1,$S586,0)</f>
        <v>541.60249999999996</v>
      </c>
      <c r="GF586" s="27">
        <f>IF($O586&gt;=GF$1,$S586,0)</f>
        <v>0</v>
      </c>
      <c r="GG586" s="27">
        <f>IF($O586&gt;=GG$1,$S586,0)</f>
        <v>0</v>
      </c>
      <c r="GH586" s="27">
        <f>IF($O586&gt;=GH$1,$S586,0)</f>
        <v>0</v>
      </c>
      <c r="GI586" s="27">
        <f>IF($O586&gt;=GI$1,$S586,0)</f>
        <v>0</v>
      </c>
      <c r="GJ586" s="27">
        <f>IF($O586&gt;=GJ$1,$S586,0)</f>
        <v>0</v>
      </c>
      <c r="GK586" s="27">
        <f>IF($O586&gt;=GK$1,$S586,0)</f>
        <v>0</v>
      </c>
      <c r="GL586" s="27">
        <f>IF($O586&gt;=GL$1,$S586,0)</f>
        <v>0</v>
      </c>
      <c r="GM586" s="27">
        <f>IF($O586&gt;=GM$1,$S586,0)</f>
        <v>0</v>
      </c>
      <c r="GN586" s="27">
        <f>IF($O586&gt;=GN$1,$S586,0)</f>
        <v>0</v>
      </c>
      <c r="GO586" s="27">
        <f>IF($O586&gt;=GO$1,$S586,0)</f>
        <v>0</v>
      </c>
      <c r="GP586" s="27">
        <f>IF($O586&gt;=GP$1,$S586,0)</f>
        <v>0</v>
      </c>
      <c r="GQ586" s="27">
        <f>IF($O586&gt;=GQ$1,$S586,0)</f>
        <v>0</v>
      </c>
      <c r="GR586" s="27">
        <f>IF($O586&gt;=GR$1,$S586,0)</f>
        <v>0</v>
      </c>
      <c r="GS586" s="27">
        <f>IF($O586&gt;=GS$1,$S586,0)</f>
        <v>0</v>
      </c>
      <c r="GT586" s="27">
        <f>IF($O586&gt;=GT$1,$S586,0)</f>
        <v>0</v>
      </c>
      <c r="GU586" s="27">
        <f>IF($O586&gt;=GU$1,$S586,0)</f>
        <v>0</v>
      </c>
      <c r="GV586" s="27">
        <f>IF($O586&gt;=GV$1,$S586,0)</f>
        <v>0</v>
      </c>
      <c r="GW586" s="27">
        <f>IF($O586&gt;=GW$1,$S586,0)</f>
        <v>0</v>
      </c>
      <c r="GX586" s="27">
        <f>IF($O586&gt;=GX$1,$S586,0)</f>
        <v>0</v>
      </c>
      <c r="GY586" s="27">
        <f>IF($O586&gt;=GY$1,$S586,0)</f>
        <v>0</v>
      </c>
      <c r="GZ586" s="27">
        <f>IF($O586&gt;=GZ$1,$S586,0)</f>
        <v>0</v>
      </c>
      <c r="HA586" s="27">
        <f>IF($O586&gt;=HA$1,$S586,0)</f>
        <v>0</v>
      </c>
      <c r="HB586" s="27">
        <f>IF($O586&gt;=HB$1,$S586,0)</f>
        <v>0</v>
      </c>
      <c r="HC586" s="27">
        <f>IF($O586&gt;=HC$1,$S586,0)</f>
        <v>0</v>
      </c>
    </row>
    <row r="587" spans="1:211">
      <c r="A587" s="3">
        <v>11827</v>
      </c>
      <c r="B587" s="3" t="s">
        <v>645</v>
      </c>
      <c r="C587" s="3" t="s">
        <v>450</v>
      </c>
      <c r="D587" s="3">
        <v>65</v>
      </c>
      <c r="E587" s="4">
        <v>31476</v>
      </c>
      <c r="F587" s="5">
        <v>32.315068493150683</v>
      </c>
      <c r="G587" s="3" t="s">
        <v>446</v>
      </c>
      <c r="H587" s="4">
        <v>19693</v>
      </c>
      <c r="I587" s="9" t="s">
        <v>816</v>
      </c>
      <c r="J587" s="5">
        <v>3407.78</v>
      </c>
      <c r="K587" s="31">
        <v>14346</v>
      </c>
      <c r="L587" s="32">
        <v>32</v>
      </c>
      <c r="M587" s="33">
        <f>VLOOKUP(L587,FIND,3,TRUE)</f>
        <v>1.5</v>
      </c>
      <c r="N587" s="32">
        <f>IF(L587&gt;30,180,VLOOKUP(L587,TEMPO,2,FALSE))</f>
        <v>180</v>
      </c>
      <c r="O587" s="32">
        <f>IF(R587&gt;0,4,N587)</f>
        <v>180</v>
      </c>
      <c r="P587" s="96">
        <f>J587*M587*L587</f>
        <v>163573.44</v>
      </c>
      <c r="Q587" s="96">
        <f>10934.45*2</f>
        <v>21868.9</v>
      </c>
      <c r="R587" s="96">
        <f>IF(P587&lt;=Q587,P587/4,0)</f>
        <v>0</v>
      </c>
      <c r="S587" s="5">
        <f>IF(P587&gt;=Q587,P587/N587,0)</f>
        <v>908.74133333333339</v>
      </c>
      <c r="T587" s="3"/>
      <c r="U587" s="3">
        <f>IF(T587="",1,0)</f>
        <v>1</v>
      </c>
      <c r="V587" s="3">
        <v>90</v>
      </c>
      <c r="W587" s="5">
        <v>0</v>
      </c>
      <c r="X587" s="5">
        <v>402.65</v>
      </c>
      <c r="Y587" s="5">
        <f>X587*W587</f>
        <v>0</v>
      </c>
      <c r="Z587" s="5">
        <v>400</v>
      </c>
      <c r="AA587" s="5">
        <f>S587+Y587+Z587</f>
        <v>1308.7413333333334</v>
      </c>
      <c r="AB587" s="39">
        <f>(J587/12+J587/12*1.3333333333+450/12+J587/30*6/12+J587)*1.3+Y587+Z587+153.9</f>
        <v>5968.0102888765832</v>
      </c>
      <c r="AC587" s="39" t="s">
        <v>450</v>
      </c>
      <c r="AD587" s="39">
        <f>J587*1.3+400+153.9</f>
        <v>4984.0140000000001</v>
      </c>
      <c r="AE587" s="39">
        <f>SUMIFS('CUSTO MENSAL FUNC NOVO'!H:H,'CUSTO MENSAL FUNC NOVO'!A:A,'VALORES MENSAIS'!AC587)</f>
        <v>3296.25</v>
      </c>
      <c r="AF587" s="27">
        <f>IF($R587&gt;0,$R587,$S587)+$Y587+$Z587</f>
        <v>1308.7413333333334</v>
      </c>
      <c r="AG587" s="27">
        <f>IF($R587&gt;0,$R587,$S587)+$Y587+$Z587</f>
        <v>1308.7413333333334</v>
      </c>
      <c r="AH587" s="27">
        <f>IF($R587&gt;0,$R587,$S587)+$Y587+$Z587</f>
        <v>1308.7413333333334</v>
      </c>
      <c r="AI587" s="27">
        <f>IF($R587&gt;0,$R587,$S587)+$Y587+$Z587</f>
        <v>1308.7413333333334</v>
      </c>
      <c r="AJ587" s="27">
        <f>IF($O587&gt;=AJ$1,$S587+$Y587+$Z587,$Y587+$Z587)</f>
        <v>1308.7413333333334</v>
      </c>
      <c r="AK587" s="27">
        <f>IF($O587&gt;=AK$1,$S587+$Y587+$Z587,$Y587+$Z587)</f>
        <v>1308.7413333333334</v>
      </c>
      <c r="AL587" s="27">
        <f>IF($O587&gt;=AL$1,$S587+$Y587+$Z587,$Y587+$Z587)</f>
        <v>1308.7413333333334</v>
      </c>
      <c r="AM587" s="27">
        <f>IF($O587&gt;=AM$1,$S587+$Y587+$Z587,$Y587+$Z587)</f>
        <v>1308.7413333333334</v>
      </c>
      <c r="AN587" s="27">
        <f>IF($O587&gt;=AN$1,$S587+$Y587+$Z587,$Y587+$Z587)</f>
        <v>1308.7413333333334</v>
      </c>
      <c r="AO587" s="27">
        <f>IF($O587&gt;=AO$1,$S587+$Y587+$Z587,$Y587+$Z587)</f>
        <v>1308.7413333333334</v>
      </c>
      <c r="AP587" s="27">
        <f>IF($O587&gt;=AP$1,$S587+$Y587+$Z587,$Y587+$Z587)</f>
        <v>1308.7413333333334</v>
      </c>
      <c r="AQ587" s="27">
        <f>IF($O587&gt;=AQ$1,$S587+$Y587+$Z587,$Y587+$Z587)</f>
        <v>1308.7413333333334</v>
      </c>
      <c r="AR587" s="27">
        <f>IF($O587&gt;=AR$1,$S587+$Y587+$Z587,$Y587+$Z587)</f>
        <v>1308.7413333333334</v>
      </c>
      <c r="AS587" s="27">
        <f>IF($O587&gt;=AS$1,$S587+$Y587+$Z587,$Y587+$Z587)</f>
        <v>1308.7413333333334</v>
      </c>
      <c r="AT587" s="27">
        <f>IF($O587&gt;=AT$1,$S587+$Y587+$Z587,$Y587+$Z587)</f>
        <v>1308.7413333333334</v>
      </c>
      <c r="AU587" s="27">
        <f>IF($O587&gt;=AU$1,$S587+$Y587+$Z587,$Y587+$Z587)</f>
        <v>1308.7413333333334</v>
      </c>
      <c r="AV587" s="27">
        <f>IF($O587&gt;=AV$1,$S587+$Y587+$Z587,$Y587+$Z587)</f>
        <v>1308.7413333333334</v>
      </c>
      <c r="AW587" s="27">
        <f>IF($O587&gt;=AW$1,$S587+$Y587+$Z587,$Y587+$Z587)</f>
        <v>1308.7413333333334</v>
      </c>
      <c r="AX587" s="27">
        <f>IF($O587&gt;=AX$1,$S587+$Y587+$Z587,$Y587+$Z587)</f>
        <v>1308.7413333333334</v>
      </c>
      <c r="AY587" s="27">
        <f>IF($O587&gt;=AY$1,$S587+$Y587+$Z587,$Y587+$Z587)</f>
        <v>1308.7413333333334</v>
      </c>
      <c r="AZ587" s="27">
        <f>IF($O587&gt;=AZ$1,$S587+$Y587+$Z587,$Y587+$Z587)</f>
        <v>1308.7413333333334</v>
      </c>
      <c r="BA587" s="27">
        <f>IF($O587&gt;=BA$1,$S587+$Y587+$Z587,$Y587+$Z587)</f>
        <v>1308.7413333333334</v>
      </c>
      <c r="BB587" s="27">
        <f>IF($O587&gt;=BB$1,$S587+$Y587+$Z587,$Y587+$Z587)</f>
        <v>1308.7413333333334</v>
      </c>
      <c r="BC587" s="27">
        <f>IF($O587&gt;=BC$1,$S587+$Y587+$Z587,$Y587+$Z587)</f>
        <v>1308.7413333333334</v>
      </c>
      <c r="BD587" s="27">
        <f>IF($O587&gt;=BD$1,$S587+$Y587+$Z587,$Y587+$Z587)</f>
        <v>1308.7413333333334</v>
      </c>
      <c r="BE587" s="27">
        <f>IF($O587&gt;=BE$1,$S587+$Y587+$Z587,$Y587+$Z587)</f>
        <v>1308.7413333333334</v>
      </c>
      <c r="BF587" s="27">
        <f>IF($O587&gt;=BF$1,$S587+$Y587+$Z587,$Y587+$Z587)</f>
        <v>1308.7413333333334</v>
      </c>
      <c r="BG587" s="27">
        <f>IF($O587&gt;=BG$1,$S587+$Y587+$Z587,$Y587+$Z587)</f>
        <v>1308.7413333333334</v>
      </c>
      <c r="BH587" s="27">
        <f>IF($O587&gt;=BH$1,$S587+$Y587+$Z587,$Y587+$Z587)</f>
        <v>1308.7413333333334</v>
      </c>
      <c r="BI587" s="27">
        <f>IF($O587&gt;=BI$1,$S587+$Y587+$Z587,$Y587+$Z587)</f>
        <v>1308.7413333333334</v>
      </c>
      <c r="BJ587" s="27">
        <f>IF($O587&gt;=BJ$1,$S587+$Y587+$Z587,$Y587+$Z587)</f>
        <v>1308.7413333333334</v>
      </c>
      <c r="BK587" s="27">
        <f>IF($O587&gt;=BK$1,$S587+$Y587+$Z587,$Y587+$Z587)</f>
        <v>1308.7413333333334</v>
      </c>
      <c r="BL587" s="27">
        <f>IF($O587&gt;=BL$1,$S587+$Y587+$Z587,$Y587+$Z587)</f>
        <v>1308.7413333333334</v>
      </c>
      <c r="BM587" s="27">
        <f>IF($O587&gt;=BM$1,$S587+$Y587+$Z587,$Y587+$Z587)</f>
        <v>1308.7413333333334</v>
      </c>
      <c r="BN587" s="27">
        <f>IF($O587&gt;=BN$1,$S587+$Y587+$Z587,$Y587+$Z587)</f>
        <v>1308.7413333333334</v>
      </c>
      <c r="BO587" s="27">
        <f>IF($O587&gt;=BO$1,$S587+$Y587+$Z587,$Y587+$Z587)</f>
        <v>1308.7413333333334</v>
      </c>
      <c r="BP587" s="27">
        <f>IF($O587&gt;=BP$1,$S587+$Y587+$Z587,$Y587+$Z587)</f>
        <v>1308.7413333333334</v>
      </c>
      <c r="BQ587" s="27">
        <f>IF($O587&gt;=BQ$1,$S587+$Y587+$Z587,$Y587+$Z587)</f>
        <v>1308.7413333333334</v>
      </c>
      <c r="BR587" s="27">
        <f>IF($O587&gt;=BR$1,$S587+$Y587+$Z587,$Y587+$Z587)</f>
        <v>1308.7413333333334</v>
      </c>
      <c r="BS587" s="27">
        <f>IF($O587&gt;=BS$1,$S587+$Y587+$Z587,$Y587+$Z587)</f>
        <v>1308.7413333333334</v>
      </c>
      <c r="BT587" s="27">
        <f>IF($O587&gt;=BT$1,$S587+$Y587+$Z587,$Y587+$Z587)</f>
        <v>1308.7413333333334</v>
      </c>
      <c r="BU587" s="27">
        <f>IF($O587&gt;=BU$1,$S587+$Y587+$Z587,$Y587+$Z587)</f>
        <v>1308.7413333333334</v>
      </c>
      <c r="BV587" s="27">
        <f>IF($O587&gt;=BV$1,$S587+$Y587+$Z587,$Y587+$Z587)</f>
        <v>1308.7413333333334</v>
      </c>
      <c r="BW587" s="27">
        <f>IF($O587&gt;=BW$1,$S587+$Y587+$Z587,$Y587+$Z587)</f>
        <v>1308.7413333333334</v>
      </c>
      <c r="BX587" s="27">
        <f>IF($O587&gt;=BX$1,$S587+$Y587+$Z587,$Y587+$Z587)</f>
        <v>1308.7413333333334</v>
      </c>
      <c r="BY587" s="27">
        <f>IF($O587&gt;=BY$1,$S587+$Y587+$Z587,$Y587+$Z587)</f>
        <v>1308.7413333333334</v>
      </c>
      <c r="BZ587" s="27">
        <f>IF($O587&gt;=BZ$1,$S587+$Y587+$Z587,$Y587+$Z587)</f>
        <v>1308.7413333333334</v>
      </c>
      <c r="CA587" s="27">
        <f>IF($O587&gt;=CA$1,$S587+$Y587+$Z587,$Y587+$Z587)</f>
        <v>1308.7413333333334</v>
      </c>
      <c r="CB587" s="27">
        <f>IF($O587&gt;=CB$1,$S587+$Y587+$Z587,$Y587+$Z587)</f>
        <v>1308.7413333333334</v>
      </c>
      <c r="CC587" s="27">
        <f>IF($O587&gt;=CC$1,$S587+$Y587+$Z587,$Y587+$Z587)</f>
        <v>1308.7413333333334</v>
      </c>
      <c r="CD587" s="27">
        <f>IF($O587&gt;=CD$1,$S587+$Y587+$Z587,$Y587+$Z587)</f>
        <v>1308.7413333333334</v>
      </c>
      <c r="CE587" s="27">
        <f>IF($O587&gt;=CE$1,$S587+$Y587+$Z587,$Y587+$Z587)</f>
        <v>1308.7413333333334</v>
      </c>
      <c r="CF587" s="27">
        <f>IF($O587&gt;=CF$1,$S587+$Y587+$Z587,$Y587+$Z587)</f>
        <v>1308.7413333333334</v>
      </c>
      <c r="CG587" s="27">
        <f>IF($O587&gt;=CG$1,$S587+$Y587+$Z587,$Y587+$Z587)</f>
        <v>1308.7413333333334</v>
      </c>
      <c r="CH587" s="27">
        <f>IF($O587&gt;=CH$1,$S587+$Y587+$Z587,$Y587+$Z587)</f>
        <v>1308.7413333333334</v>
      </c>
      <c r="CI587" s="27">
        <f>IF($O587&gt;=CI$1,$S587+$Y587+$Z587,$Y587+$Z587)</f>
        <v>1308.7413333333334</v>
      </c>
      <c r="CJ587" s="27">
        <f>IF($O587&gt;=CJ$1,$S587+$Y587+$Z587,$Y587+$Z587)</f>
        <v>1308.7413333333334</v>
      </c>
      <c r="CK587" s="27">
        <f>IF($O587&gt;=CK$1,$S587+$Y587+$Z587,$Y587+$Z587)</f>
        <v>1308.7413333333334</v>
      </c>
      <c r="CL587" s="27">
        <f>IF($O587&gt;=CL$1,$S587+$Y587+$Z587,$Y587+$Z587)</f>
        <v>1308.7413333333334</v>
      </c>
      <c r="CM587" s="27">
        <f>IF($O587&gt;=CM$1,$S587+$Y587+$Z587,$Y587+$Z587)</f>
        <v>1308.7413333333334</v>
      </c>
      <c r="CN587" s="27">
        <f>IF($O587&gt;=CN$1,$S587+$Y587,$Y587)</f>
        <v>908.74133333333339</v>
      </c>
      <c r="CO587" s="27">
        <f>IF($O587&gt;=CO$1,$S587+$Y587,$Y587)</f>
        <v>908.74133333333339</v>
      </c>
      <c r="CP587" s="27">
        <f>IF($O587&gt;=CP$1,$S587+$Y587,$Y587)</f>
        <v>908.74133333333339</v>
      </c>
      <c r="CQ587" s="27">
        <f>IF($O587&gt;=CQ$1,$S587+$Y587,$Y587)</f>
        <v>908.74133333333339</v>
      </c>
      <c r="CR587" s="27">
        <f>IF($O587&gt;=CR$1,$S587+$Y587,$Y587)</f>
        <v>908.74133333333339</v>
      </c>
      <c r="CS587" s="27">
        <f>IF($O587&gt;=CS$1,$S587+$Y587,$Y587)</f>
        <v>908.74133333333339</v>
      </c>
      <c r="CT587" s="27">
        <f>IF($O587&gt;=CT$1,$S587+$Y587,$Y587)</f>
        <v>908.74133333333339</v>
      </c>
      <c r="CU587" s="27">
        <f>IF($O587&gt;=CU$1,$S587+$Y587,$Y587)</f>
        <v>908.74133333333339</v>
      </c>
      <c r="CV587" s="27">
        <f>IF($O587&gt;=CV$1,$S587+$Y587,$Y587)</f>
        <v>908.74133333333339</v>
      </c>
      <c r="CW587" s="27">
        <f>IF($O587&gt;=CW$1,$S587+$Y587,$Y587)</f>
        <v>908.74133333333339</v>
      </c>
      <c r="CX587" s="27">
        <f>IF($O587&gt;=CX$1,$S587+$Y587,$Y587)</f>
        <v>908.74133333333339</v>
      </c>
      <c r="CY587" s="27">
        <f>IF($O587&gt;=CY$1,$S587+$Y587,$Y587)</f>
        <v>908.74133333333339</v>
      </c>
      <c r="CZ587" s="27">
        <f>IF($O587&gt;=CZ$1,$S587+$Y587,$Y587)</f>
        <v>908.74133333333339</v>
      </c>
      <c r="DA587" s="27">
        <f>IF($O587&gt;=DA$1,$S587+$Y587,$Y587)</f>
        <v>908.74133333333339</v>
      </c>
      <c r="DB587" s="27">
        <f>IF($O587&gt;=DB$1,$S587+$Y587,$Y587)</f>
        <v>908.74133333333339</v>
      </c>
      <c r="DC587" s="27">
        <f>IF($O587&gt;=DC$1,$S587+$Y587,$Y587)</f>
        <v>908.74133333333339</v>
      </c>
      <c r="DD587" s="27">
        <f>IF($O587&gt;=DD$1,$S587+$Y587,$Y587)</f>
        <v>908.74133333333339</v>
      </c>
      <c r="DE587" s="27">
        <f>IF($O587&gt;=DE$1,$S587+$Y587,$Y587)</f>
        <v>908.74133333333339</v>
      </c>
      <c r="DF587" s="27">
        <f>IF($O587&gt;=DF$1,$S587+$Y587,$Y587)</f>
        <v>908.74133333333339</v>
      </c>
      <c r="DG587" s="27">
        <f>IF($O587&gt;=DG$1,$S587+$Y587,$Y587)</f>
        <v>908.74133333333339</v>
      </c>
      <c r="DH587" s="27">
        <f>IF($O587&gt;=DH$1,$S587+$Y587,$Y587)</f>
        <v>908.74133333333339</v>
      </c>
      <c r="DI587" s="27">
        <f>IF($O587&gt;=DI$1,$S587+$Y587,$Y587)</f>
        <v>908.74133333333339</v>
      </c>
      <c r="DJ587" s="27">
        <f>IF($O587&gt;=DJ$1,$S587+$Y587,$Y587)</f>
        <v>908.74133333333339</v>
      </c>
      <c r="DK587" s="27">
        <f>IF($O587&gt;=DK$1,$S587+$Y587,$Y587)</f>
        <v>908.74133333333339</v>
      </c>
      <c r="DL587" s="27">
        <f>IF($O587&gt;=DL$1,$S587+$Y587,$Y587)</f>
        <v>908.74133333333339</v>
      </c>
      <c r="DM587" s="27">
        <f>IF($O587&gt;=DM$1,$S587+$Y587,$Y587)</f>
        <v>908.74133333333339</v>
      </c>
      <c r="DN587" s="27">
        <f>IF($O587&gt;=DN$1,$S587+$Y587,$Y587)</f>
        <v>908.74133333333339</v>
      </c>
      <c r="DO587" s="27">
        <f>IF($O587&gt;=DO$1,$S587+$Y587,$Y587)</f>
        <v>908.74133333333339</v>
      </c>
      <c r="DP587" s="27">
        <f>IF($O587&gt;=DP$1,$S587+$Y587,$Y587)</f>
        <v>908.74133333333339</v>
      </c>
      <c r="DQ587" s="27">
        <f>IF($O587&gt;=DQ$1,$S587+$Y587,$Y587)</f>
        <v>908.74133333333339</v>
      </c>
      <c r="DR587" s="27">
        <f>IF($O587&gt;=DR$1,$S587+$Y587,$Y587)</f>
        <v>908.74133333333339</v>
      </c>
      <c r="DS587" s="27">
        <f>IF($O587&gt;=DS$1,$S587+$Y587,$Y587)</f>
        <v>908.74133333333339</v>
      </c>
      <c r="DT587" s="27">
        <f>IF($O587&gt;=DT$1,$S587+$Y587,$Y587)</f>
        <v>908.74133333333339</v>
      </c>
      <c r="DU587" s="27">
        <f>IF($O587&gt;=DU$1,$S587+$Y587,$Y587)</f>
        <v>908.74133333333339</v>
      </c>
      <c r="DV587" s="27">
        <f>IF($O587&gt;=DV$1,$S587+$Y587,$Y587)</f>
        <v>908.74133333333339</v>
      </c>
      <c r="DW587" s="27">
        <f>IF($O587&gt;=DW$1,$S587+$Y587,$Y587)</f>
        <v>908.74133333333339</v>
      </c>
      <c r="DX587" s="27">
        <f>IF($O587&gt;=DX$1,$S587+$Y587,$Y587)</f>
        <v>908.74133333333339</v>
      </c>
      <c r="DY587" s="27">
        <f>IF($O587&gt;=DY$1,$S587+$Y587,$Y587)</f>
        <v>908.74133333333339</v>
      </c>
      <c r="DZ587" s="27">
        <f>IF($O587&gt;=DZ$1,$S587+$Y587,$Y587)</f>
        <v>908.74133333333339</v>
      </c>
      <c r="EA587" s="27">
        <f>IF($O587&gt;=EA$1,$S587+$Y587,$Y587)</f>
        <v>908.74133333333339</v>
      </c>
      <c r="EB587" s="27">
        <f>IF($O587&gt;=EB$1,$S587+$Y587,$Y587)</f>
        <v>908.74133333333339</v>
      </c>
      <c r="EC587" s="27">
        <f>IF($O587&gt;=EC$1,$S587+$Y587,$Y587)</f>
        <v>908.74133333333339</v>
      </c>
      <c r="ED587" s="27">
        <f>IF($O587&gt;=ED$1,$S587+$Y587,$Y587)</f>
        <v>908.74133333333339</v>
      </c>
      <c r="EE587" s="27">
        <f>IF($O587&gt;=EE$1,$S587+$Y587,$Y587)</f>
        <v>908.74133333333339</v>
      </c>
      <c r="EF587" s="27">
        <f>IF($O587&gt;=EF$1,$S587+$Y587,$Y587)</f>
        <v>908.74133333333339</v>
      </c>
      <c r="EG587" s="27">
        <f>IF($O587&gt;=EG$1,$S587+$Y587,$Y587)</f>
        <v>908.74133333333339</v>
      </c>
      <c r="EH587" s="27">
        <f>IF($O587&gt;=EH$1,$S587+$Y587,$Y587)</f>
        <v>908.74133333333339</v>
      </c>
      <c r="EI587" s="27">
        <f>IF($O587&gt;=EI$1,$S587+$Y587,$Y587)</f>
        <v>908.74133333333339</v>
      </c>
      <c r="EJ587" s="27">
        <f>IF($O587&gt;=EJ$1,$S587+$Y587,$Y587)</f>
        <v>908.74133333333339</v>
      </c>
      <c r="EK587" s="27">
        <f>IF($O587&gt;=EK$1,$S587+$Y587,$Y587)</f>
        <v>908.74133333333339</v>
      </c>
      <c r="EL587" s="27">
        <f>IF($O587&gt;=EL$1,$S587+$Y587,$Y587)</f>
        <v>908.74133333333339</v>
      </c>
      <c r="EM587" s="27">
        <f>IF($O587&gt;=EM$1,$S587+$Y587,$Y587)</f>
        <v>908.74133333333339</v>
      </c>
      <c r="EN587" s="27">
        <f>IF($O587&gt;=EN$1,$S587+$Y587,$Y587)</f>
        <v>908.74133333333339</v>
      </c>
      <c r="EO587" s="27">
        <f>IF($O587&gt;=EO$1,$S587+$Y587,$Y587)</f>
        <v>908.74133333333339</v>
      </c>
      <c r="EP587" s="27">
        <f>IF($O587&gt;=EP$1,$S587+$Y587,$Y587)</f>
        <v>908.74133333333339</v>
      </c>
      <c r="EQ587" s="27">
        <f>IF($O587&gt;=EQ$1,$S587+$Y587,$Y587)</f>
        <v>908.74133333333339</v>
      </c>
      <c r="ER587" s="27">
        <f>IF($O587&gt;=ER$1,$S587+$Y587,$Y587)</f>
        <v>908.74133333333339</v>
      </c>
      <c r="ES587" s="27">
        <f>IF($O587&gt;=ES$1,$S587+$Y587,$Y587)</f>
        <v>908.74133333333339</v>
      </c>
      <c r="ET587" s="27">
        <f>IF($O587&gt;=ET$1,$S587+$Y587,$Y587)</f>
        <v>908.74133333333339</v>
      </c>
      <c r="EU587" s="27">
        <f>IF($O587&gt;=EU$1,$S587+$Y587,$Y587)</f>
        <v>908.74133333333339</v>
      </c>
      <c r="EV587" s="27">
        <f>IF($O587&gt;=EV$1,$S587,0)</f>
        <v>908.74133333333339</v>
      </c>
      <c r="EW587" s="27">
        <f>IF($O587&gt;=EW$1,$S587,0)</f>
        <v>908.74133333333339</v>
      </c>
      <c r="EX587" s="27">
        <f>IF($O587&gt;=EX$1,$S587,0)</f>
        <v>908.74133333333339</v>
      </c>
      <c r="EY587" s="27">
        <f>IF($O587&gt;=EY$1,$S587,0)</f>
        <v>908.74133333333339</v>
      </c>
      <c r="EZ587" s="27">
        <f>IF($O587&gt;=EZ$1,$S587,0)</f>
        <v>908.74133333333339</v>
      </c>
      <c r="FA587" s="27">
        <f>IF($O587&gt;=FA$1,$S587,0)</f>
        <v>908.74133333333339</v>
      </c>
      <c r="FB587" s="27">
        <f>IF($O587&gt;=FB$1,$S587,0)</f>
        <v>908.74133333333339</v>
      </c>
      <c r="FC587" s="27">
        <f>IF($O587&gt;=FC$1,$S587,0)</f>
        <v>908.74133333333339</v>
      </c>
      <c r="FD587" s="27">
        <f>IF($O587&gt;=FD$1,$S587,0)</f>
        <v>908.74133333333339</v>
      </c>
      <c r="FE587" s="27">
        <f>IF($O587&gt;=FE$1,$S587,0)</f>
        <v>908.74133333333339</v>
      </c>
      <c r="FF587" s="27">
        <f>IF($O587&gt;=FF$1,$S587,0)</f>
        <v>908.74133333333339</v>
      </c>
      <c r="FG587" s="27">
        <f>IF($O587&gt;=FG$1,$S587,0)</f>
        <v>908.74133333333339</v>
      </c>
      <c r="FH587" s="27">
        <f>IF($O587&gt;=FH$1,$S587,0)</f>
        <v>908.74133333333339</v>
      </c>
      <c r="FI587" s="27">
        <f>IF($O587&gt;=FI$1,$S587,0)</f>
        <v>908.74133333333339</v>
      </c>
      <c r="FJ587" s="27">
        <f>IF($O587&gt;=FJ$1,$S587,0)</f>
        <v>908.74133333333339</v>
      </c>
      <c r="FK587" s="27">
        <f>IF($O587&gt;=FK$1,$S587,0)</f>
        <v>908.74133333333339</v>
      </c>
      <c r="FL587" s="27">
        <f>IF($O587&gt;=FL$1,$S587,0)</f>
        <v>908.74133333333339</v>
      </c>
      <c r="FM587" s="27">
        <f>IF($O587&gt;=FM$1,$S587,0)</f>
        <v>908.74133333333339</v>
      </c>
      <c r="FN587" s="27">
        <f>IF($O587&gt;=FN$1,$S587,0)</f>
        <v>908.74133333333339</v>
      </c>
      <c r="FO587" s="27">
        <f>IF($O587&gt;=FO$1,$S587,0)</f>
        <v>908.74133333333339</v>
      </c>
      <c r="FP587" s="27">
        <f>IF($O587&gt;=FP$1,$S587,0)</f>
        <v>908.74133333333339</v>
      </c>
      <c r="FQ587" s="27">
        <f>IF($O587&gt;=FQ$1,$S587,0)</f>
        <v>908.74133333333339</v>
      </c>
      <c r="FR587" s="27">
        <f>IF($O587&gt;=FR$1,$S587,0)</f>
        <v>908.74133333333339</v>
      </c>
      <c r="FS587" s="27">
        <f>IF($O587&gt;=FS$1,$S587,0)</f>
        <v>908.74133333333339</v>
      </c>
      <c r="FT587" s="27">
        <f>IF($O587&gt;=FT$1,$S587,0)</f>
        <v>908.74133333333339</v>
      </c>
      <c r="FU587" s="27">
        <f>IF($O587&gt;=FU$1,$S587,0)</f>
        <v>908.74133333333339</v>
      </c>
      <c r="FV587" s="27">
        <f>IF($O587&gt;=FV$1,$S587,0)</f>
        <v>908.74133333333339</v>
      </c>
      <c r="FW587" s="27">
        <f>IF($O587&gt;=FW$1,$S587,0)</f>
        <v>908.74133333333339</v>
      </c>
      <c r="FX587" s="27">
        <f>IF($O587&gt;=FX$1,$S587,0)</f>
        <v>908.74133333333339</v>
      </c>
      <c r="FY587" s="27">
        <f>IF($O587&gt;=FY$1,$S587,0)</f>
        <v>908.74133333333339</v>
      </c>
      <c r="FZ587" s="27">
        <f>IF($O587&gt;=FZ$1,$S587,0)</f>
        <v>908.74133333333339</v>
      </c>
      <c r="GA587" s="27">
        <f>IF($O587&gt;=GA$1,$S587,0)</f>
        <v>908.74133333333339</v>
      </c>
      <c r="GB587" s="27">
        <f>IF($O587&gt;=GB$1,$S587,0)</f>
        <v>908.74133333333339</v>
      </c>
      <c r="GC587" s="27">
        <f>IF($O587&gt;=GC$1,$S587,0)</f>
        <v>908.74133333333339</v>
      </c>
      <c r="GD587" s="27">
        <f>IF($O587&gt;=GD$1,$S587,0)</f>
        <v>908.74133333333339</v>
      </c>
      <c r="GE587" s="27">
        <f>IF($O587&gt;=GE$1,$S587,0)</f>
        <v>908.74133333333339</v>
      </c>
      <c r="GF587" s="27">
        <f>IF($O587&gt;=GF$1,$S587,0)</f>
        <v>908.74133333333339</v>
      </c>
      <c r="GG587" s="27">
        <f>IF($O587&gt;=GG$1,$S587,0)</f>
        <v>908.74133333333339</v>
      </c>
      <c r="GH587" s="27">
        <f>IF($O587&gt;=GH$1,$S587,0)</f>
        <v>908.74133333333339</v>
      </c>
      <c r="GI587" s="27">
        <f>IF($O587&gt;=GI$1,$S587,0)</f>
        <v>908.74133333333339</v>
      </c>
      <c r="GJ587" s="27">
        <f>IF($O587&gt;=GJ$1,$S587,0)</f>
        <v>908.74133333333339</v>
      </c>
      <c r="GK587" s="27">
        <f>IF($O587&gt;=GK$1,$S587,0)</f>
        <v>908.74133333333339</v>
      </c>
      <c r="GL587" s="27">
        <f>IF($O587&gt;=GL$1,$S587,0)</f>
        <v>908.74133333333339</v>
      </c>
      <c r="GM587" s="27">
        <f>IF($O587&gt;=GM$1,$S587,0)</f>
        <v>908.74133333333339</v>
      </c>
      <c r="GN587" s="27">
        <f>IF($O587&gt;=GN$1,$S587,0)</f>
        <v>908.74133333333339</v>
      </c>
      <c r="GO587" s="27">
        <f>IF($O587&gt;=GO$1,$S587,0)</f>
        <v>908.74133333333339</v>
      </c>
      <c r="GP587" s="27">
        <f>IF($O587&gt;=GP$1,$S587,0)</f>
        <v>908.74133333333339</v>
      </c>
      <c r="GQ587" s="27">
        <f>IF($O587&gt;=GQ$1,$S587,0)</f>
        <v>908.74133333333339</v>
      </c>
      <c r="GR587" s="27">
        <f>IF($O587&gt;=GR$1,$S587,0)</f>
        <v>908.74133333333339</v>
      </c>
      <c r="GS587" s="27">
        <f>IF($O587&gt;=GS$1,$S587,0)</f>
        <v>908.74133333333339</v>
      </c>
      <c r="GT587" s="27">
        <f>IF($O587&gt;=GT$1,$S587,0)</f>
        <v>908.74133333333339</v>
      </c>
      <c r="GU587" s="27">
        <f>IF($O587&gt;=GU$1,$S587,0)</f>
        <v>908.74133333333339</v>
      </c>
      <c r="GV587" s="27">
        <f>IF($O587&gt;=GV$1,$S587,0)</f>
        <v>908.74133333333339</v>
      </c>
      <c r="GW587" s="27">
        <f>IF($O587&gt;=GW$1,$S587,0)</f>
        <v>908.74133333333339</v>
      </c>
      <c r="GX587" s="27">
        <f>IF($O587&gt;=GX$1,$S587,0)</f>
        <v>908.74133333333339</v>
      </c>
      <c r="GY587" s="27">
        <f>IF($O587&gt;=GY$1,$S587,0)</f>
        <v>908.74133333333339</v>
      </c>
      <c r="GZ587" s="27">
        <f>IF($O587&gt;=GZ$1,$S587,0)</f>
        <v>908.74133333333339</v>
      </c>
      <c r="HA587" s="27">
        <f>IF($O587&gt;=HA$1,$S587,0)</f>
        <v>908.74133333333339</v>
      </c>
      <c r="HB587" s="27">
        <f>IF($O587&gt;=HB$1,$S587,0)</f>
        <v>908.74133333333339</v>
      </c>
      <c r="HC587" s="27">
        <f>IF($O587&gt;=HC$1,$S587,0)</f>
        <v>908.74133333333339</v>
      </c>
    </row>
    <row r="588" spans="1:211">
      <c r="A588" s="3">
        <v>36200</v>
      </c>
      <c r="B588" s="3" t="s">
        <v>629</v>
      </c>
      <c r="C588" s="3" t="s">
        <v>450</v>
      </c>
      <c r="D588" s="3">
        <v>53</v>
      </c>
      <c r="E588" s="4">
        <v>32660</v>
      </c>
      <c r="F588" s="5">
        <v>29.07123287671233</v>
      </c>
      <c r="G588" s="3" t="s">
        <v>446</v>
      </c>
      <c r="H588" s="4">
        <v>23774</v>
      </c>
      <c r="I588" s="9" t="s">
        <v>816</v>
      </c>
      <c r="J588" s="5">
        <v>3313.17</v>
      </c>
      <c r="K588" s="31">
        <v>14346</v>
      </c>
      <c r="L588" s="32">
        <v>29</v>
      </c>
      <c r="M588" s="33">
        <f>VLOOKUP(L588,FIND,3,TRUE)</f>
        <v>1.5</v>
      </c>
      <c r="N588" s="32">
        <f>IF(L588&gt;30,180,VLOOKUP(L588,TEMPO,2,FALSE))</f>
        <v>174</v>
      </c>
      <c r="O588" s="32">
        <f>IF(R588&gt;0,4,N588)</f>
        <v>174</v>
      </c>
      <c r="P588" s="96">
        <f>J588*M588*L588</f>
        <v>144122.89499999999</v>
      </c>
      <c r="Q588" s="96">
        <f>10934.45*2</f>
        <v>21868.9</v>
      </c>
      <c r="R588" s="96">
        <f>IF(P588&lt;=Q588,P588/4,0)</f>
        <v>0</v>
      </c>
      <c r="S588" s="5">
        <f>IF(P588&gt;=Q588,P588/N588,0)</f>
        <v>828.2924999999999</v>
      </c>
      <c r="T588" s="3"/>
      <c r="U588" s="3">
        <f>IF(T588="",1,0)</f>
        <v>1</v>
      </c>
      <c r="V588" s="3">
        <v>87</v>
      </c>
      <c r="W588" s="5">
        <v>0</v>
      </c>
      <c r="X588" s="5">
        <v>203.3</v>
      </c>
      <c r="Y588" s="5">
        <f>X588*W588</f>
        <v>0</v>
      </c>
      <c r="Z588" s="5">
        <v>400</v>
      </c>
      <c r="AA588" s="5">
        <f>S588+Y588+Z588</f>
        <v>1228.2925</v>
      </c>
      <c r="AB588" s="39">
        <f>(J588/12+J588/12*1.3333333333+450/12+J588/30*6/12+J588)*1.3+Y588+Z588+153.9</f>
        <v>5819.0520999880355</v>
      </c>
      <c r="AC588" s="39" t="s">
        <v>450</v>
      </c>
      <c r="AD588" s="39">
        <f>J588*1.3+400+153.9</f>
        <v>4861.0209999999997</v>
      </c>
      <c r="AE588" s="39">
        <f>SUMIFS('CUSTO MENSAL FUNC NOVO'!H:H,'CUSTO MENSAL FUNC NOVO'!A:A,'VALORES MENSAIS'!AC588)</f>
        <v>3296.25</v>
      </c>
      <c r="AF588" s="27">
        <f>IF($R588&gt;0,$R588,$S588)+$Y588+$Z588</f>
        <v>1228.2925</v>
      </c>
      <c r="AG588" s="27">
        <f>IF($R588&gt;0,$R588,$S588)+$Y588+$Z588</f>
        <v>1228.2925</v>
      </c>
      <c r="AH588" s="27">
        <f>IF($R588&gt;0,$R588,$S588)+$Y588+$Z588</f>
        <v>1228.2925</v>
      </c>
      <c r="AI588" s="27">
        <f>IF($R588&gt;0,$R588,$S588)+$Y588+$Z588</f>
        <v>1228.2925</v>
      </c>
      <c r="AJ588" s="27">
        <f>IF($O588&gt;=AJ$1,$S588+$Y588+$Z588,$Y588+$Z588)</f>
        <v>1228.2925</v>
      </c>
      <c r="AK588" s="27">
        <f>IF($O588&gt;=AK$1,$S588+$Y588+$Z588,$Y588+$Z588)</f>
        <v>1228.2925</v>
      </c>
      <c r="AL588" s="27">
        <f>IF($O588&gt;=AL$1,$S588+$Y588+$Z588,$Y588+$Z588)</f>
        <v>1228.2925</v>
      </c>
      <c r="AM588" s="27">
        <f>IF($O588&gt;=AM$1,$S588+$Y588+$Z588,$Y588+$Z588)</f>
        <v>1228.2925</v>
      </c>
      <c r="AN588" s="27">
        <f>IF($O588&gt;=AN$1,$S588+$Y588+$Z588,$Y588+$Z588)</f>
        <v>1228.2925</v>
      </c>
      <c r="AO588" s="27">
        <f>IF($O588&gt;=AO$1,$S588+$Y588+$Z588,$Y588+$Z588)</f>
        <v>1228.2925</v>
      </c>
      <c r="AP588" s="27">
        <f>IF($O588&gt;=AP$1,$S588+$Y588+$Z588,$Y588+$Z588)</f>
        <v>1228.2925</v>
      </c>
      <c r="AQ588" s="27">
        <f>IF($O588&gt;=AQ$1,$S588+$Y588+$Z588,$Y588+$Z588)</f>
        <v>1228.2925</v>
      </c>
      <c r="AR588" s="27">
        <f>IF($O588&gt;=AR$1,$S588+$Y588+$Z588,$Y588+$Z588)</f>
        <v>1228.2925</v>
      </c>
      <c r="AS588" s="27">
        <f>IF($O588&gt;=AS$1,$S588+$Y588+$Z588,$Y588+$Z588)</f>
        <v>1228.2925</v>
      </c>
      <c r="AT588" s="27">
        <f>IF($O588&gt;=AT$1,$S588+$Y588+$Z588,$Y588+$Z588)</f>
        <v>1228.2925</v>
      </c>
      <c r="AU588" s="27">
        <f>IF($O588&gt;=AU$1,$S588+$Y588+$Z588,$Y588+$Z588)</f>
        <v>1228.2925</v>
      </c>
      <c r="AV588" s="27">
        <f>IF($O588&gt;=AV$1,$S588+$Y588+$Z588,$Y588+$Z588)</f>
        <v>1228.2925</v>
      </c>
      <c r="AW588" s="27">
        <f>IF($O588&gt;=AW$1,$S588+$Y588+$Z588,$Y588+$Z588)</f>
        <v>1228.2925</v>
      </c>
      <c r="AX588" s="27">
        <f>IF($O588&gt;=AX$1,$S588+$Y588+$Z588,$Y588+$Z588)</f>
        <v>1228.2925</v>
      </c>
      <c r="AY588" s="27">
        <f>IF($O588&gt;=AY$1,$S588+$Y588+$Z588,$Y588+$Z588)</f>
        <v>1228.2925</v>
      </c>
      <c r="AZ588" s="27">
        <f>IF($O588&gt;=AZ$1,$S588+$Y588+$Z588,$Y588+$Z588)</f>
        <v>1228.2925</v>
      </c>
      <c r="BA588" s="27">
        <f>IF($O588&gt;=BA$1,$S588+$Y588+$Z588,$Y588+$Z588)</f>
        <v>1228.2925</v>
      </c>
      <c r="BB588" s="27">
        <f>IF($O588&gt;=BB$1,$S588+$Y588+$Z588,$Y588+$Z588)</f>
        <v>1228.2925</v>
      </c>
      <c r="BC588" s="27">
        <f>IF($O588&gt;=BC$1,$S588+$Y588+$Z588,$Y588+$Z588)</f>
        <v>1228.2925</v>
      </c>
      <c r="BD588" s="27">
        <f>IF($O588&gt;=BD$1,$S588+$Y588+$Z588,$Y588+$Z588)</f>
        <v>1228.2925</v>
      </c>
      <c r="BE588" s="27">
        <f>IF($O588&gt;=BE$1,$S588+$Y588+$Z588,$Y588+$Z588)</f>
        <v>1228.2925</v>
      </c>
      <c r="BF588" s="27">
        <f>IF($O588&gt;=BF$1,$S588+$Y588+$Z588,$Y588+$Z588)</f>
        <v>1228.2925</v>
      </c>
      <c r="BG588" s="27">
        <f>IF($O588&gt;=BG$1,$S588+$Y588+$Z588,$Y588+$Z588)</f>
        <v>1228.2925</v>
      </c>
      <c r="BH588" s="27">
        <f>IF($O588&gt;=BH$1,$S588+$Y588+$Z588,$Y588+$Z588)</f>
        <v>1228.2925</v>
      </c>
      <c r="BI588" s="27">
        <f>IF($O588&gt;=BI$1,$S588+$Y588+$Z588,$Y588+$Z588)</f>
        <v>1228.2925</v>
      </c>
      <c r="BJ588" s="27">
        <f>IF($O588&gt;=BJ$1,$S588+$Y588+$Z588,$Y588+$Z588)</f>
        <v>1228.2925</v>
      </c>
      <c r="BK588" s="27">
        <f>IF($O588&gt;=BK$1,$S588+$Y588+$Z588,$Y588+$Z588)</f>
        <v>1228.2925</v>
      </c>
      <c r="BL588" s="27">
        <f>IF($O588&gt;=BL$1,$S588+$Y588+$Z588,$Y588+$Z588)</f>
        <v>1228.2925</v>
      </c>
      <c r="BM588" s="27">
        <f>IF($O588&gt;=BM$1,$S588+$Y588+$Z588,$Y588+$Z588)</f>
        <v>1228.2925</v>
      </c>
      <c r="BN588" s="27">
        <f>IF($O588&gt;=BN$1,$S588+$Y588+$Z588,$Y588+$Z588)</f>
        <v>1228.2925</v>
      </c>
      <c r="BO588" s="27">
        <f>IF($O588&gt;=BO$1,$S588+$Y588+$Z588,$Y588+$Z588)</f>
        <v>1228.2925</v>
      </c>
      <c r="BP588" s="27">
        <f>IF($O588&gt;=BP$1,$S588+$Y588+$Z588,$Y588+$Z588)</f>
        <v>1228.2925</v>
      </c>
      <c r="BQ588" s="27">
        <f>IF($O588&gt;=BQ$1,$S588+$Y588+$Z588,$Y588+$Z588)</f>
        <v>1228.2925</v>
      </c>
      <c r="BR588" s="27">
        <f>IF($O588&gt;=BR$1,$S588+$Y588+$Z588,$Y588+$Z588)</f>
        <v>1228.2925</v>
      </c>
      <c r="BS588" s="27">
        <f>IF($O588&gt;=BS$1,$S588+$Y588+$Z588,$Y588+$Z588)</f>
        <v>1228.2925</v>
      </c>
      <c r="BT588" s="27">
        <f>IF($O588&gt;=BT$1,$S588+$Y588+$Z588,$Y588+$Z588)</f>
        <v>1228.2925</v>
      </c>
      <c r="BU588" s="27">
        <f>IF($O588&gt;=BU$1,$S588+$Y588+$Z588,$Y588+$Z588)</f>
        <v>1228.2925</v>
      </c>
      <c r="BV588" s="27">
        <f>IF($O588&gt;=BV$1,$S588+$Y588+$Z588,$Y588+$Z588)</f>
        <v>1228.2925</v>
      </c>
      <c r="BW588" s="27">
        <f>IF($O588&gt;=BW$1,$S588+$Y588+$Z588,$Y588+$Z588)</f>
        <v>1228.2925</v>
      </c>
      <c r="BX588" s="27">
        <f>IF($O588&gt;=BX$1,$S588+$Y588+$Z588,$Y588+$Z588)</f>
        <v>1228.2925</v>
      </c>
      <c r="BY588" s="27">
        <f>IF($O588&gt;=BY$1,$S588+$Y588+$Z588,$Y588+$Z588)</f>
        <v>1228.2925</v>
      </c>
      <c r="BZ588" s="27">
        <f>IF($O588&gt;=BZ$1,$S588+$Y588+$Z588,$Y588+$Z588)</f>
        <v>1228.2925</v>
      </c>
      <c r="CA588" s="27">
        <f>IF($O588&gt;=CA$1,$S588+$Y588+$Z588,$Y588+$Z588)</f>
        <v>1228.2925</v>
      </c>
      <c r="CB588" s="27">
        <f>IF($O588&gt;=CB$1,$S588+$Y588+$Z588,$Y588+$Z588)</f>
        <v>1228.2925</v>
      </c>
      <c r="CC588" s="27">
        <f>IF($O588&gt;=CC$1,$S588+$Y588+$Z588,$Y588+$Z588)</f>
        <v>1228.2925</v>
      </c>
      <c r="CD588" s="27">
        <f>IF($O588&gt;=CD$1,$S588+$Y588+$Z588,$Y588+$Z588)</f>
        <v>1228.2925</v>
      </c>
      <c r="CE588" s="27">
        <f>IF($O588&gt;=CE$1,$S588+$Y588+$Z588,$Y588+$Z588)</f>
        <v>1228.2925</v>
      </c>
      <c r="CF588" s="27">
        <f>IF($O588&gt;=CF$1,$S588+$Y588+$Z588,$Y588+$Z588)</f>
        <v>1228.2925</v>
      </c>
      <c r="CG588" s="27">
        <f>IF($O588&gt;=CG$1,$S588+$Y588+$Z588,$Y588+$Z588)</f>
        <v>1228.2925</v>
      </c>
      <c r="CH588" s="27">
        <f>IF($O588&gt;=CH$1,$S588+$Y588+$Z588,$Y588+$Z588)</f>
        <v>1228.2925</v>
      </c>
      <c r="CI588" s="27">
        <f>IF($O588&gt;=CI$1,$S588+$Y588+$Z588,$Y588+$Z588)</f>
        <v>1228.2925</v>
      </c>
      <c r="CJ588" s="27">
        <f>IF($O588&gt;=CJ$1,$S588+$Y588+$Z588,$Y588+$Z588)</f>
        <v>1228.2925</v>
      </c>
      <c r="CK588" s="27">
        <f>IF($O588&gt;=CK$1,$S588+$Y588+$Z588,$Y588+$Z588)</f>
        <v>1228.2925</v>
      </c>
      <c r="CL588" s="27">
        <f>IF($O588&gt;=CL$1,$S588+$Y588+$Z588,$Y588+$Z588)</f>
        <v>1228.2925</v>
      </c>
      <c r="CM588" s="27">
        <f>IF($O588&gt;=CM$1,$S588+$Y588+$Z588,$Y588+$Z588)</f>
        <v>1228.2925</v>
      </c>
      <c r="CN588" s="27">
        <f>IF($O588&gt;=CN$1,$S588+$Y588,$Y588)</f>
        <v>828.2924999999999</v>
      </c>
      <c r="CO588" s="27">
        <f>IF($O588&gt;=CO$1,$S588+$Y588,$Y588)</f>
        <v>828.2924999999999</v>
      </c>
      <c r="CP588" s="27">
        <f>IF($O588&gt;=CP$1,$S588+$Y588,$Y588)</f>
        <v>828.2924999999999</v>
      </c>
      <c r="CQ588" s="27">
        <f>IF($O588&gt;=CQ$1,$S588+$Y588,$Y588)</f>
        <v>828.2924999999999</v>
      </c>
      <c r="CR588" s="27">
        <f>IF($O588&gt;=CR$1,$S588+$Y588,$Y588)</f>
        <v>828.2924999999999</v>
      </c>
      <c r="CS588" s="27">
        <f>IF($O588&gt;=CS$1,$S588+$Y588,$Y588)</f>
        <v>828.2924999999999</v>
      </c>
      <c r="CT588" s="27">
        <f>IF($O588&gt;=CT$1,$S588+$Y588,$Y588)</f>
        <v>828.2924999999999</v>
      </c>
      <c r="CU588" s="27">
        <f>IF($O588&gt;=CU$1,$S588+$Y588,$Y588)</f>
        <v>828.2924999999999</v>
      </c>
      <c r="CV588" s="27">
        <f>IF($O588&gt;=CV$1,$S588+$Y588,$Y588)</f>
        <v>828.2924999999999</v>
      </c>
      <c r="CW588" s="27">
        <f>IF($O588&gt;=CW$1,$S588+$Y588,$Y588)</f>
        <v>828.2924999999999</v>
      </c>
      <c r="CX588" s="27">
        <f>IF($O588&gt;=CX$1,$S588+$Y588,$Y588)</f>
        <v>828.2924999999999</v>
      </c>
      <c r="CY588" s="27">
        <f>IF($O588&gt;=CY$1,$S588+$Y588,$Y588)</f>
        <v>828.2924999999999</v>
      </c>
      <c r="CZ588" s="27">
        <f>IF($O588&gt;=CZ$1,$S588+$Y588,$Y588)</f>
        <v>828.2924999999999</v>
      </c>
      <c r="DA588" s="27">
        <f>IF($O588&gt;=DA$1,$S588+$Y588,$Y588)</f>
        <v>828.2924999999999</v>
      </c>
      <c r="DB588" s="27">
        <f>IF($O588&gt;=DB$1,$S588+$Y588,$Y588)</f>
        <v>828.2924999999999</v>
      </c>
      <c r="DC588" s="27">
        <f>IF($O588&gt;=DC$1,$S588+$Y588,$Y588)</f>
        <v>828.2924999999999</v>
      </c>
      <c r="DD588" s="27">
        <f>IF($O588&gt;=DD$1,$S588+$Y588,$Y588)</f>
        <v>828.2924999999999</v>
      </c>
      <c r="DE588" s="27">
        <f>IF($O588&gt;=DE$1,$S588+$Y588,$Y588)</f>
        <v>828.2924999999999</v>
      </c>
      <c r="DF588" s="27">
        <f>IF($O588&gt;=DF$1,$S588+$Y588,$Y588)</f>
        <v>828.2924999999999</v>
      </c>
      <c r="DG588" s="27">
        <f>IF($O588&gt;=DG$1,$S588+$Y588,$Y588)</f>
        <v>828.2924999999999</v>
      </c>
      <c r="DH588" s="27">
        <f>IF($O588&gt;=DH$1,$S588+$Y588,$Y588)</f>
        <v>828.2924999999999</v>
      </c>
      <c r="DI588" s="27">
        <f>IF($O588&gt;=DI$1,$S588+$Y588,$Y588)</f>
        <v>828.2924999999999</v>
      </c>
      <c r="DJ588" s="27">
        <f>IF($O588&gt;=DJ$1,$S588+$Y588,$Y588)</f>
        <v>828.2924999999999</v>
      </c>
      <c r="DK588" s="27">
        <f>IF($O588&gt;=DK$1,$S588+$Y588,$Y588)</f>
        <v>828.2924999999999</v>
      </c>
      <c r="DL588" s="27">
        <f>IF($O588&gt;=DL$1,$S588+$Y588,$Y588)</f>
        <v>828.2924999999999</v>
      </c>
      <c r="DM588" s="27">
        <f>IF($O588&gt;=DM$1,$S588+$Y588,$Y588)</f>
        <v>828.2924999999999</v>
      </c>
      <c r="DN588" s="27">
        <f>IF($O588&gt;=DN$1,$S588+$Y588,$Y588)</f>
        <v>828.2924999999999</v>
      </c>
      <c r="DO588" s="27">
        <f>IF($O588&gt;=DO$1,$S588+$Y588,$Y588)</f>
        <v>828.2924999999999</v>
      </c>
      <c r="DP588" s="27">
        <f>IF($O588&gt;=DP$1,$S588+$Y588,$Y588)</f>
        <v>828.2924999999999</v>
      </c>
      <c r="DQ588" s="27">
        <f>IF($O588&gt;=DQ$1,$S588+$Y588,$Y588)</f>
        <v>828.2924999999999</v>
      </c>
      <c r="DR588" s="27">
        <f>IF($O588&gt;=DR$1,$S588+$Y588,$Y588)</f>
        <v>828.2924999999999</v>
      </c>
      <c r="DS588" s="27">
        <f>IF($O588&gt;=DS$1,$S588+$Y588,$Y588)</f>
        <v>828.2924999999999</v>
      </c>
      <c r="DT588" s="27">
        <f>IF($O588&gt;=DT$1,$S588+$Y588,$Y588)</f>
        <v>828.2924999999999</v>
      </c>
      <c r="DU588" s="27">
        <f>IF($O588&gt;=DU$1,$S588+$Y588,$Y588)</f>
        <v>828.2924999999999</v>
      </c>
      <c r="DV588" s="27">
        <f>IF($O588&gt;=DV$1,$S588+$Y588,$Y588)</f>
        <v>828.2924999999999</v>
      </c>
      <c r="DW588" s="27">
        <f>IF($O588&gt;=DW$1,$S588+$Y588,$Y588)</f>
        <v>828.2924999999999</v>
      </c>
      <c r="DX588" s="27">
        <f>IF($O588&gt;=DX$1,$S588+$Y588,$Y588)</f>
        <v>828.2924999999999</v>
      </c>
      <c r="DY588" s="27">
        <f>IF($O588&gt;=DY$1,$S588+$Y588,$Y588)</f>
        <v>828.2924999999999</v>
      </c>
      <c r="DZ588" s="27">
        <f>IF($O588&gt;=DZ$1,$S588+$Y588,$Y588)</f>
        <v>828.2924999999999</v>
      </c>
      <c r="EA588" s="27">
        <f>IF($O588&gt;=EA$1,$S588+$Y588,$Y588)</f>
        <v>828.2924999999999</v>
      </c>
      <c r="EB588" s="27">
        <f>IF($O588&gt;=EB$1,$S588+$Y588,$Y588)</f>
        <v>828.2924999999999</v>
      </c>
      <c r="EC588" s="27">
        <f>IF($O588&gt;=EC$1,$S588+$Y588,$Y588)</f>
        <v>828.2924999999999</v>
      </c>
      <c r="ED588" s="27">
        <f>IF($O588&gt;=ED$1,$S588+$Y588,$Y588)</f>
        <v>828.2924999999999</v>
      </c>
      <c r="EE588" s="27">
        <f>IF($O588&gt;=EE$1,$S588+$Y588,$Y588)</f>
        <v>828.2924999999999</v>
      </c>
      <c r="EF588" s="27">
        <f>IF($O588&gt;=EF$1,$S588+$Y588,$Y588)</f>
        <v>828.2924999999999</v>
      </c>
      <c r="EG588" s="27">
        <f>IF($O588&gt;=EG$1,$S588+$Y588,$Y588)</f>
        <v>828.2924999999999</v>
      </c>
      <c r="EH588" s="27">
        <f>IF($O588&gt;=EH$1,$S588+$Y588,$Y588)</f>
        <v>828.2924999999999</v>
      </c>
      <c r="EI588" s="27">
        <f>IF($O588&gt;=EI$1,$S588+$Y588,$Y588)</f>
        <v>828.2924999999999</v>
      </c>
      <c r="EJ588" s="27">
        <f>IF($O588&gt;=EJ$1,$S588+$Y588,$Y588)</f>
        <v>828.2924999999999</v>
      </c>
      <c r="EK588" s="27">
        <f>IF($O588&gt;=EK$1,$S588+$Y588,$Y588)</f>
        <v>828.2924999999999</v>
      </c>
      <c r="EL588" s="27">
        <f>IF($O588&gt;=EL$1,$S588+$Y588,$Y588)</f>
        <v>828.2924999999999</v>
      </c>
      <c r="EM588" s="27">
        <f>IF($O588&gt;=EM$1,$S588+$Y588,$Y588)</f>
        <v>828.2924999999999</v>
      </c>
      <c r="EN588" s="27">
        <f>IF($O588&gt;=EN$1,$S588+$Y588,$Y588)</f>
        <v>828.2924999999999</v>
      </c>
      <c r="EO588" s="27">
        <f>IF($O588&gt;=EO$1,$S588+$Y588,$Y588)</f>
        <v>828.2924999999999</v>
      </c>
      <c r="EP588" s="27">
        <f>IF($O588&gt;=EP$1,$S588+$Y588,$Y588)</f>
        <v>828.2924999999999</v>
      </c>
      <c r="EQ588" s="27">
        <f>IF($O588&gt;=EQ$1,$S588+$Y588,$Y588)</f>
        <v>828.2924999999999</v>
      </c>
      <c r="ER588" s="27">
        <f>IF($O588&gt;=ER$1,$S588+$Y588,$Y588)</f>
        <v>828.2924999999999</v>
      </c>
      <c r="ES588" s="27">
        <f>IF($O588&gt;=ES$1,$S588+$Y588,$Y588)</f>
        <v>828.2924999999999</v>
      </c>
      <c r="ET588" s="27">
        <f>IF($O588&gt;=ET$1,$S588+$Y588,$Y588)</f>
        <v>828.2924999999999</v>
      </c>
      <c r="EU588" s="27">
        <f>IF($O588&gt;=EU$1,$S588+$Y588,$Y588)</f>
        <v>828.2924999999999</v>
      </c>
      <c r="EV588" s="27">
        <f>IF($O588&gt;=EV$1,$S588,0)</f>
        <v>828.2924999999999</v>
      </c>
      <c r="EW588" s="27">
        <f>IF($O588&gt;=EW$1,$S588,0)</f>
        <v>828.2924999999999</v>
      </c>
      <c r="EX588" s="27">
        <f>IF($O588&gt;=EX$1,$S588,0)</f>
        <v>828.2924999999999</v>
      </c>
      <c r="EY588" s="27">
        <f>IF($O588&gt;=EY$1,$S588,0)</f>
        <v>828.2924999999999</v>
      </c>
      <c r="EZ588" s="27">
        <f>IF($O588&gt;=EZ$1,$S588,0)</f>
        <v>828.2924999999999</v>
      </c>
      <c r="FA588" s="27">
        <f>IF($O588&gt;=FA$1,$S588,0)</f>
        <v>828.2924999999999</v>
      </c>
      <c r="FB588" s="27">
        <f>IF($O588&gt;=FB$1,$S588,0)</f>
        <v>828.2924999999999</v>
      </c>
      <c r="FC588" s="27">
        <f>IF($O588&gt;=FC$1,$S588,0)</f>
        <v>828.2924999999999</v>
      </c>
      <c r="FD588" s="27">
        <f>IF($O588&gt;=FD$1,$S588,0)</f>
        <v>828.2924999999999</v>
      </c>
      <c r="FE588" s="27">
        <f>IF($O588&gt;=FE$1,$S588,0)</f>
        <v>828.2924999999999</v>
      </c>
      <c r="FF588" s="27">
        <f>IF($O588&gt;=FF$1,$S588,0)</f>
        <v>828.2924999999999</v>
      </c>
      <c r="FG588" s="27">
        <f>IF($O588&gt;=FG$1,$S588,0)</f>
        <v>828.2924999999999</v>
      </c>
      <c r="FH588" s="27">
        <f>IF($O588&gt;=FH$1,$S588,0)</f>
        <v>828.2924999999999</v>
      </c>
      <c r="FI588" s="27">
        <f>IF($O588&gt;=FI$1,$S588,0)</f>
        <v>828.2924999999999</v>
      </c>
      <c r="FJ588" s="27">
        <f>IF($O588&gt;=FJ$1,$S588,0)</f>
        <v>828.2924999999999</v>
      </c>
      <c r="FK588" s="27">
        <f>IF($O588&gt;=FK$1,$S588,0)</f>
        <v>828.2924999999999</v>
      </c>
      <c r="FL588" s="27">
        <f>IF($O588&gt;=FL$1,$S588,0)</f>
        <v>828.2924999999999</v>
      </c>
      <c r="FM588" s="27">
        <f>IF($O588&gt;=FM$1,$S588,0)</f>
        <v>828.2924999999999</v>
      </c>
      <c r="FN588" s="27">
        <f>IF($O588&gt;=FN$1,$S588,0)</f>
        <v>828.2924999999999</v>
      </c>
      <c r="FO588" s="27">
        <f>IF($O588&gt;=FO$1,$S588,0)</f>
        <v>828.2924999999999</v>
      </c>
      <c r="FP588" s="27">
        <f>IF($O588&gt;=FP$1,$S588,0)</f>
        <v>828.2924999999999</v>
      </c>
      <c r="FQ588" s="27">
        <f>IF($O588&gt;=FQ$1,$S588,0)</f>
        <v>828.2924999999999</v>
      </c>
      <c r="FR588" s="27">
        <f>IF($O588&gt;=FR$1,$S588,0)</f>
        <v>828.2924999999999</v>
      </c>
      <c r="FS588" s="27">
        <f>IF($O588&gt;=FS$1,$S588,0)</f>
        <v>828.2924999999999</v>
      </c>
      <c r="FT588" s="27">
        <f>IF($O588&gt;=FT$1,$S588,0)</f>
        <v>828.2924999999999</v>
      </c>
      <c r="FU588" s="27">
        <f>IF($O588&gt;=FU$1,$S588,0)</f>
        <v>828.2924999999999</v>
      </c>
      <c r="FV588" s="27">
        <f>IF($O588&gt;=FV$1,$S588,0)</f>
        <v>828.2924999999999</v>
      </c>
      <c r="FW588" s="27">
        <f>IF($O588&gt;=FW$1,$S588,0)</f>
        <v>828.2924999999999</v>
      </c>
      <c r="FX588" s="27">
        <f>IF($O588&gt;=FX$1,$S588,0)</f>
        <v>828.2924999999999</v>
      </c>
      <c r="FY588" s="27">
        <f>IF($O588&gt;=FY$1,$S588,0)</f>
        <v>828.2924999999999</v>
      </c>
      <c r="FZ588" s="27">
        <f>IF($O588&gt;=FZ$1,$S588,0)</f>
        <v>828.2924999999999</v>
      </c>
      <c r="GA588" s="27">
        <f>IF($O588&gt;=GA$1,$S588,0)</f>
        <v>828.2924999999999</v>
      </c>
      <c r="GB588" s="27">
        <f>IF($O588&gt;=GB$1,$S588,0)</f>
        <v>828.2924999999999</v>
      </c>
      <c r="GC588" s="27">
        <f>IF($O588&gt;=GC$1,$S588,0)</f>
        <v>828.2924999999999</v>
      </c>
      <c r="GD588" s="27">
        <f>IF($O588&gt;=GD$1,$S588,0)</f>
        <v>828.2924999999999</v>
      </c>
      <c r="GE588" s="27">
        <f>IF($O588&gt;=GE$1,$S588,0)</f>
        <v>828.2924999999999</v>
      </c>
      <c r="GF588" s="27">
        <f>IF($O588&gt;=GF$1,$S588,0)</f>
        <v>828.2924999999999</v>
      </c>
      <c r="GG588" s="27">
        <f>IF($O588&gt;=GG$1,$S588,0)</f>
        <v>828.2924999999999</v>
      </c>
      <c r="GH588" s="27">
        <f>IF($O588&gt;=GH$1,$S588,0)</f>
        <v>828.2924999999999</v>
      </c>
      <c r="GI588" s="27">
        <f>IF($O588&gt;=GI$1,$S588,0)</f>
        <v>828.2924999999999</v>
      </c>
      <c r="GJ588" s="27">
        <f>IF($O588&gt;=GJ$1,$S588,0)</f>
        <v>828.2924999999999</v>
      </c>
      <c r="GK588" s="27">
        <f>IF($O588&gt;=GK$1,$S588,0)</f>
        <v>828.2924999999999</v>
      </c>
      <c r="GL588" s="27">
        <f>IF($O588&gt;=GL$1,$S588,0)</f>
        <v>828.2924999999999</v>
      </c>
      <c r="GM588" s="27">
        <f>IF($O588&gt;=GM$1,$S588,0)</f>
        <v>828.2924999999999</v>
      </c>
      <c r="GN588" s="27">
        <f>IF($O588&gt;=GN$1,$S588,0)</f>
        <v>828.2924999999999</v>
      </c>
      <c r="GO588" s="27">
        <f>IF($O588&gt;=GO$1,$S588,0)</f>
        <v>828.2924999999999</v>
      </c>
      <c r="GP588" s="27">
        <f>IF($O588&gt;=GP$1,$S588,0)</f>
        <v>828.2924999999999</v>
      </c>
      <c r="GQ588" s="27">
        <f>IF($O588&gt;=GQ$1,$S588,0)</f>
        <v>828.2924999999999</v>
      </c>
      <c r="GR588" s="27">
        <f>IF($O588&gt;=GR$1,$S588,0)</f>
        <v>828.2924999999999</v>
      </c>
      <c r="GS588" s="27">
        <f>IF($O588&gt;=GS$1,$S588,0)</f>
        <v>828.2924999999999</v>
      </c>
      <c r="GT588" s="27">
        <f>IF($O588&gt;=GT$1,$S588,0)</f>
        <v>828.2924999999999</v>
      </c>
      <c r="GU588" s="27">
        <f>IF($O588&gt;=GU$1,$S588,0)</f>
        <v>828.2924999999999</v>
      </c>
      <c r="GV588" s="27">
        <f>IF($O588&gt;=GV$1,$S588,0)</f>
        <v>828.2924999999999</v>
      </c>
      <c r="GW588" s="27">
        <f>IF($O588&gt;=GW$1,$S588,0)</f>
        <v>828.2924999999999</v>
      </c>
      <c r="GX588" s="27">
        <f>IF($O588&gt;=GX$1,$S588,0)</f>
        <v>0</v>
      </c>
      <c r="GY588" s="27">
        <f>IF($O588&gt;=GY$1,$S588,0)</f>
        <v>0</v>
      </c>
      <c r="GZ588" s="27">
        <f>IF($O588&gt;=GZ$1,$S588,0)</f>
        <v>0</v>
      </c>
      <c r="HA588" s="27">
        <f>IF($O588&gt;=HA$1,$S588,0)</f>
        <v>0</v>
      </c>
      <c r="HB588" s="27">
        <f>IF($O588&gt;=HB$1,$S588,0)</f>
        <v>0</v>
      </c>
      <c r="HC588" s="27">
        <f>IF($O588&gt;=HC$1,$S588,0)</f>
        <v>0</v>
      </c>
    </row>
    <row r="589" spans="1:211">
      <c r="A589" s="3">
        <v>43419</v>
      </c>
      <c r="B589" s="3" t="s">
        <v>595</v>
      </c>
      <c r="C589" s="3" t="s">
        <v>450</v>
      </c>
      <c r="D589" s="3">
        <v>62</v>
      </c>
      <c r="E589" s="4">
        <v>33473</v>
      </c>
      <c r="F589" s="5">
        <v>26.843835616438355</v>
      </c>
      <c r="G589" s="3" t="s">
        <v>446</v>
      </c>
      <c r="H589" s="4">
        <v>20681</v>
      </c>
      <c r="I589" s="9" t="s">
        <v>816</v>
      </c>
      <c r="J589" s="5">
        <v>3394.18</v>
      </c>
      <c r="K589" s="31">
        <v>14346</v>
      </c>
      <c r="L589" s="32">
        <v>27</v>
      </c>
      <c r="M589" s="33">
        <f>VLOOKUP(L589,FIND,3,TRUE)</f>
        <v>1.5</v>
      </c>
      <c r="N589" s="32">
        <f>IF(L589&gt;30,180,VLOOKUP(L589,TEMPO,2,FALSE))</f>
        <v>162</v>
      </c>
      <c r="O589" s="32">
        <f>IF(R589&gt;0,4,N589)</f>
        <v>162</v>
      </c>
      <c r="P589" s="96">
        <f>J589*M589*L589</f>
        <v>137464.28999999998</v>
      </c>
      <c r="Q589" s="96">
        <f>10934.45*2</f>
        <v>21868.9</v>
      </c>
      <c r="R589" s="96">
        <f>IF(P589&lt;=Q589,P589/4,0)</f>
        <v>0</v>
      </c>
      <c r="S589" s="5">
        <f>IF(P589&gt;=Q589,P589/N589,0)</f>
        <v>848.54499999999985</v>
      </c>
      <c r="T589" s="3"/>
      <c r="U589" s="3">
        <f>IF(T589="",1,0)</f>
        <v>1</v>
      </c>
      <c r="V589" s="3">
        <v>88</v>
      </c>
      <c r="W589" s="5">
        <v>0</v>
      </c>
      <c r="X589" s="5">
        <v>402.65</v>
      </c>
      <c r="Y589" s="5">
        <f>X589*W589</f>
        <v>0</v>
      </c>
      <c r="Z589" s="5">
        <v>400</v>
      </c>
      <c r="AA589" s="5">
        <f>S589+Y589+Z589</f>
        <v>1248.5449999999998</v>
      </c>
      <c r="AB589" s="39">
        <f>(J589/12+J589/12*1.3333333333+450/12+J589/30*6/12+J589)*1.3+Y589+Z589+153.9</f>
        <v>5946.5978444321881</v>
      </c>
      <c r="AC589" s="39" t="s">
        <v>450</v>
      </c>
      <c r="AD589" s="39">
        <f>J589*1.3+400+153.9</f>
        <v>4966.3339999999998</v>
      </c>
      <c r="AE589" s="39">
        <f>SUMIFS('CUSTO MENSAL FUNC NOVO'!H:H,'CUSTO MENSAL FUNC NOVO'!A:A,'VALORES MENSAIS'!AC589)</f>
        <v>3296.25</v>
      </c>
      <c r="AF589" s="27">
        <f>IF($R589&gt;0,$R589,$S589)+$Y589+$Z589</f>
        <v>1248.5449999999998</v>
      </c>
      <c r="AG589" s="27">
        <f>IF($R589&gt;0,$R589,$S589)+$Y589+$Z589</f>
        <v>1248.5449999999998</v>
      </c>
      <c r="AH589" s="27">
        <f>IF($R589&gt;0,$R589,$S589)+$Y589+$Z589</f>
        <v>1248.5449999999998</v>
      </c>
      <c r="AI589" s="27">
        <f>IF($R589&gt;0,$R589,$S589)+$Y589+$Z589</f>
        <v>1248.5449999999998</v>
      </c>
      <c r="AJ589" s="27">
        <f>IF($O589&gt;=AJ$1,$S589+$Y589+$Z589,$Y589+$Z589)</f>
        <v>1248.5449999999998</v>
      </c>
      <c r="AK589" s="27">
        <f>IF($O589&gt;=AK$1,$S589+$Y589+$Z589,$Y589+$Z589)</f>
        <v>1248.5449999999998</v>
      </c>
      <c r="AL589" s="27">
        <f>IF($O589&gt;=AL$1,$S589+$Y589+$Z589,$Y589+$Z589)</f>
        <v>1248.5449999999998</v>
      </c>
      <c r="AM589" s="27">
        <f>IF($O589&gt;=AM$1,$S589+$Y589+$Z589,$Y589+$Z589)</f>
        <v>1248.5449999999998</v>
      </c>
      <c r="AN589" s="27">
        <f>IF($O589&gt;=AN$1,$S589+$Y589+$Z589,$Y589+$Z589)</f>
        <v>1248.5449999999998</v>
      </c>
      <c r="AO589" s="27">
        <f>IF($O589&gt;=AO$1,$S589+$Y589+$Z589,$Y589+$Z589)</f>
        <v>1248.5449999999998</v>
      </c>
      <c r="AP589" s="27">
        <f>IF($O589&gt;=AP$1,$S589+$Y589+$Z589,$Y589+$Z589)</f>
        <v>1248.5449999999998</v>
      </c>
      <c r="AQ589" s="27">
        <f>IF($O589&gt;=AQ$1,$S589+$Y589+$Z589,$Y589+$Z589)</f>
        <v>1248.5449999999998</v>
      </c>
      <c r="AR589" s="27">
        <f>IF($O589&gt;=AR$1,$S589+$Y589+$Z589,$Y589+$Z589)</f>
        <v>1248.5449999999998</v>
      </c>
      <c r="AS589" s="27">
        <f>IF($O589&gt;=AS$1,$S589+$Y589+$Z589,$Y589+$Z589)</f>
        <v>1248.5449999999998</v>
      </c>
      <c r="AT589" s="27">
        <f>IF($O589&gt;=AT$1,$S589+$Y589+$Z589,$Y589+$Z589)</f>
        <v>1248.5449999999998</v>
      </c>
      <c r="AU589" s="27">
        <f>IF($O589&gt;=AU$1,$S589+$Y589+$Z589,$Y589+$Z589)</f>
        <v>1248.5449999999998</v>
      </c>
      <c r="AV589" s="27">
        <f>IF($O589&gt;=AV$1,$S589+$Y589+$Z589,$Y589+$Z589)</f>
        <v>1248.5449999999998</v>
      </c>
      <c r="AW589" s="27">
        <f>IF($O589&gt;=AW$1,$S589+$Y589+$Z589,$Y589+$Z589)</f>
        <v>1248.5449999999998</v>
      </c>
      <c r="AX589" s="27">
        <f>IF($O589&gt;=AX$1,$S589+$Y589+$Z589,$Y589+$Z589)</f>
        <v>1248.5449999999998</v>
      </c>
      <c r="AY589" s="27">
        <f>IF($O589&gt;=AY$1,$S589+$Y589+$Z589,$Y589+$Z589)</f>
        <v>1248.5449999999998</v>
      </c>
      <c r="AZ589" s="27">
        <f>IF($O589&gt;=AZ$1,$S589+$Y589+$Z589,$Y589+$Z589)</f>
        <v>1248.5449999999998</v>
      </c>
      <c r="BA589" s="27">
        <f>IF($O589&gt;=BA$1,$S589+$Y589+$Z589,$Y589+$Z589)</f>
        <v>1248.5449999999998</v>
      </c>
      <c r="BB589" s="27">
        <f>IF($O589&gt;=BB$1,$S589+$Y589+$Z589,$Y589+$Z589)</f>
        <v>1248.5449999999998</v>
      </c>
      <c r="BC589" s="27">
        <f>IF($O589&gt;=BC$1,$S589+$Y589+$Z589,$Y589+$Z589)</f>
        <v>1248.5449999999998</v>
      </c>
      <c r="BD589" s="27">
        <f>IF($O589&gt;=BD$1,$S589+$Y589+$Z589,$Y589+$Z589)</f>
        <v>1248.5449999999998</v>
      </c>
      <c r="BE589" s="27">
        <f>IF($O589&gt;=BE$1,$S589+$Y589+$Z589,$Y589+$Z589)</f>
        <v>1248.5449999999998</v>
      </c>
      <c r="BF589" s="27">
        <f>IF($O589&gt;=BF$1,$S589+$Y589+$Z589,$Y589+$Z589)</f>
        <v>1248.5449999999998</v>
      </c>
      <c r="BG589" s="27">
        <f>IF($O589&gt;=BG$1,$S589+$Y589+$Z589,$Y589+$Z589)</f>
        <v>1248.5449999999998</v>
      </c>
      <c r="BH589" s="27">
        <f>IF($O589&gt;=BH$1,$S589+$Y589+$Z589,$Y589+$Z589)</f>
        <v>1248.5449999999998</v>
      </c>
      <c r="BI589" s="27">
        <f>IF($O589&gt;=BI$1,$S589+$Y589+$Z589,$Y589+$Z589)</f>
        <v>1248.5449999999998</v>
      </c>
      <c r="BJ589" s="27">
        <f>IF($O589&gt;=BJ$1,$S589+$Y589+$Z589,$Y589+$Z589)</f>
        <v>1248.5449999999998</v>
      </c>
      <c r="BK589" s="27">
        <f>IF($O589&gt;=BK$1,$S589+$Y589+$Z589,$Y589+$Z589)</f>
        <v>1248.5449999999998</v>
      </c>
      <c r="BL589" s="27">
        <f>IF($O589&gt;=BL$1,$S589+$Y589+$Z589,$Y589+$Z589)</f>
        <v>1248.5449999999998</v>
      </c>
      <c r="BM589" s="27">
        <f>IF($O589&gt;=BM$1,$S589+$Y589+$Z589,$Y589+$Z589)</f>
        <v>1248.5449999999998</v>
      </c>
      <c r="BN589" s="27">
        <f>IF($O589&gt;=BN$1,$S589+$Y589+$Z589,$Y589+$Z589)</f>
        <v>1248.5449999999998</v>
      </c>
      <c r="BO589" s="27">
        <f>IF($O589&gt;=BO$1,$S589+$Y589+$Z589,$Y589+$Z589)</f>
        <v>1248.5449999999998</v>
      </c>
      <c r="BP589" s="27">
        <f>IF($O589&gt;=BP$1,$S589+$Y589+$Z589,$Y589+$Z589)</f>
        <v>1248.5449999999998</v>
      </c>
      <c r="BQ589" s="27">
        <f>IF($O589&gt;=BQ$1,$S589+$Y589+$Z589,$Y589+$Z589)</f>
        <v>1248.5449999999998</v>
      </c>
      <c r="BR589" s="27">
        <f>IF($O589&gt;=BR$1,$S589+$Y589+$Z589,$Y589+$Z589)</f>
        <v>1248.5449999999998</v>
      </c>
      <c r="BS589" s="27">
        <f>IF($O589&gt;=BS$1,$S589+$Y589+$Z589,$Y589+$Z589)</f>
        <v>1248.5449999999998</v>
      </c>
      <c r="BT589" s="27">
        <f>IF($O589&gt;=BT$1,$S589+$Y589+$Z589,$Y589+$Z589)</f>
        <v>1248.5449999999998</v>
      </c>
      <c r="BU589" s="27">
        <f>IF($O589&gt;=BU$1,$S589+$Y589+$Z589,$Y589+$Z589)</f>
        <v>1248.5449999999998</v>
      </c>
      <c r="BV589" s="27">
        <f>IF($O589&gt;=BV$1,$S589+$Y589+$Z589,$Y589+$Z589)</f>
        <v>1248.5449999999998</v>
      </c>
      <c r="BW589" s="27">
        <f>IF($O589&gt;=BW$1,$S589+$Y589+$Z589,$Y589+$Z589)</f>
        <v>1248.5449999999998</v>
      </c>
      <c r="BX589" s="27">
        <f>IF($O589&gt;=BX$1,$S589+$Y589+$Z589,$Y589+$Z589)</f>
        <v>1248.5449999999998</v>
      </c>
      <c r="BY589" s="27">
        <f>IF($O589&gt;=BY$1,$S589+$Y589+$Z589,$Y589+$Z589)</f>
        <v>1248.5449999999998</v>
      </c>
      <c r="BZ589" s="27">
        <f>IF($O589&gt;=BZ$1,$S589+$Y589+$Z589,$Y589+$Z589)</f>
        <v>1248.5449999999998</v>
      </c>
      <c r="CA589" s="27">
        <f>IF($O589&gt;=CA$1,$S589+$Y589+$Z589,$Y589+$Z589)</f>
        <v>1248.5449999999998</v>
      </c>
      <c r="CB589" s="27">
        <f>IF($O589&gt;=CB$1,$S589+$Y589+$Z589,$Y589+$Z589)</f>
        <v>1248.5449999999998</v>
      </c>
      <c r="CC589" s="27">
        <f>IF($O589&gt;=CC$1,$S589+$Y589+$Z589,$Y589+$Z589)</f>
        <v>1248.5449999999998</v>
      </c>
      <c r="CD589" s="27">
        <f>IF($O589&gt;=CD$1,$S589+$Y589+$Z589,$Y589+$Z589)</f>
        <v>1248.5449999999998</v>
      </c>
      <c r="CE589" s="27">
        <f>IF($O589&gt;=CE$1,$S589+$Y589+$Z589,$Y589+$Z589)</f>
        <v>1248.5449999999998</v>
      </c>
      <c r="CF589" s="27">
        <f>IF($O589&gt;=CF$1,$S589+$Y589+$Z589,$Y589+$Z589)</f>
        <v>1248.5449999999998</v>
      </c>
      <c r="CG589" s="27">
        <f>IF($O589&gt;=CG$1,$S589+$Y589+$Z589,$Y589+$Z589)</f>
        <v>1248.5449999999998</v>
      </c>
      <c r="CH589" s="27">
        <f>IF($O589&gt;=CH$1,$S589+$Y589+$Z589,$Y589+$Z589)</f>
        <v>1248.5449999999998</v>
      </c>
      <c r="CI589" s="27">
        <f>IF($O589&gt;=CI$1,$S589+$Y589+$Z589,$Y589+$Z589)</f>
        <v>1248.5449999999998</v>
      </c>
      <c r="CJ589" s="27">
        <f>IF($O589&gt;=CJ$1,$S589+$Y589+$Z589,$Y589+$Z589)</f>
        <v>1248.5449999999998</v>
      </c>
      <c r="CK589" s="27">
        <f>IF($O589&gt;=CK$1,$S589+$Y589+$Z589,$Y589+$Z589)</f>
        <v>1248.5449999999998</v>
      </c>
      <c r="CL589" s="27">
        <f>IF($O589&gt;=CL$1,$S589+$Y589+$Z589,$Y589+$Z589)</f>
        <v>1248.5449999999998</v>
      </c>
      <c r="CM589" s="27">
        <f>IF($O589&gt;=CM$1,$S589+$Y589+$Z589,$Y589+$Z589)</f>
        <v>1248.5449999999998</v>
      </c>
      <c r="CN589" s="27">
        <f>IF($O589&gt;=CN$1,$S589+$Y589,$Y589)</f>
        <v>848.54499999999985</v>
      </c>
      <c r="CO589" s="27">
        <f>IF($O589&gt;=CO$1,$S589+$Y589,$Y589)</f>
        <v>848.54499999999985</v>
      </c>
      <c r="CP589" s="27">
        <f>IF($O589&gt;=CP$1,$S589+$Y589,$Y589)</f>
        <v>848.54499999999985</v>
      </c>
      <c r="CQ589" s="27">
        <f>IF($O589&gt;=CQ$1,$S589+$Y589,$Y589)</f>
        <v>848.54499999999985</v>
      </c>
      <c r="CR589" s="27">
        <f>IF($O589&gt;=CR$1,$S589+$Y589,$Y589)</f>
        <v>848.54499999999985</v>
      </c>
      <c r="CS589" s="27">
        <f>IF($O589&gt;=CS$1,$S589+$Y589,$Y589)</f>
        <v>848.54499999999985</v>
      </c>
      <c r="CT589" s="27">
        <f>IF($O589&gt;=CT$1,$S589+$Y589,$Y589)</f>
        <v>848.54499999999985</v>
      </c>
      <c r="CU589" s="27">
        <f>IF($O589&gt;=CU$1,$S589+$Y589,$Y589)</f>
        <v>848.54499999999985</v>
      </c>
      <c r="CV589" s="27">
        <f>IF($O589&gt;=CV$1,$S589+$Y589,$Y589)</f>
        <v>848.54499999999985</v>
      </c>
      <c r="CW589" s="27">
        <f>IF($O589&gt;=CW$1,$S589+$Y589,$Y589)</f>
        <v>848.54499999999985</v>
      </c>
      <c r="CX589" s="27">
        <f>IF($O589&gt;=CX$1,$S589+$Y589,$Y589)</f>
        <v>848.54499999999985</v>
      </c>
      <c r="CY589" s="27">
        <f>IF($O589&gt;=CY$1,$S589+$Y589,$Y589)</f>
        <v>848.54499999999985</v>
      </c>
      <c r="CZ589" s="27">
        <f>IF($O589&gt;=CZ$1,$S589+$Y589,$Y589)</f>
        <v>848.54499999999985</v>
      </c>
      <c r="DA589" s="27">
        <f>IF($O589&gt;=DA$1,$S589+$Y589,$Y589)</f>
        <v>848.54499999999985</v>
      </c>
      <c r="DB589" s="27">
        <f>IF($O589&gt;=DB$1,$S589+$Y589,$Y589)</f>
        <v>848.54499999999985</v>
      </c>
      <c r="DC589" s="27">
        <f>IF($O589&gt;=DC$1,$S589+$Y589,$Y589)</f>
        <v>848.54499999999985</v>
      </c>
      <c r="DD589" s="27">
        <f>IF($O589&gt;=DD$1,$S589+$Y589,$Y589)</f>
        <v>848.54499999999985</v>
      </c>
      <c r="DE589" s="27">
        <f>IF($O589&gt;=DE$1,$S589+$Y589,$Y589)</f>
        <v>848.54499999999985</v>
      </c>
      <c r="DF589" s="27">
        <f>IF($O589&gt;=DF$1,$S589+$Y589,$Y589)</f>
        <v>848.54499999999985</v>
      </c>
      <c r="DG589" s="27">
        <f>IF($O589&gt;=DG$1,$S589+$Y589,$Y589)</f>
        <v>848.54499999999985</v>
      </c>
      <c r="DH589" s="27">
        <f>IF($O589&gt;=DH$1,$S589+$Y589,$Y589)</f>
        <v>848.54499999999985</v>
      </c>
      <c r="DI589" s="27">
        <f>IF($O589&gt;=DI$1,$S589+$Y589,$Y589)</f>
        <v>848.54499999999985</v>
      </c>
      <c r="DJ589" s="27">
        <f>IF($O589&gt;=DJ$1,$S589+$Y589,$Y589)</f>
        <v>848.54499999999985</v>
      </c>
      <c r="DK589" s="27">
        <f>IF($O589&gt;=DK$1,$S589+$Y589,$Y589)</f>
        <v>848.54499999999985</v>
      </c>
      <c r="DL589" s="27">
        <f>IF($O589&gt;=DL$1,$S589+$Y589,$Y589)</f>
        <v>848.54499999999985</v>
      </c>
      <c r="DM589" s="27">
        <f>IF($O589&gt;=DM$1,$S589+$Y589,$Y589)</f>
        <v>848.54499999999985</v>
      </c>
      <c r="DN589" s="27">
        <f>IF($O589&gt;=DN$1,$S589+$Y589,$Y589)</f>
        <v>848.54499999999985</v>
      </c>
      <c r="DO589" s="27">
        <f>IF($O589&gt;=DO$1,$S589+$Y589,$Y589)</f>
        <v>848.54499999999985</v>
      </c>
      <c r="DP589" s="27">
        <f>IF($O589&gt;=DP$1,$S589+$Y589,$Y589)</f>
        <v>848.54499999999985</v>
      </c>
      <c r="DQ589" s="27">
        <f>IF($O589&gt;=DQ$1,$S589+$Y589,$Y589)</f>
        <v>848.54499999999985</v>
      </c>
      <c r="DR589" s="27">
        <f>IF($O589&gt;=DR$1,$S589+$Y589,$Y589)</f>
        <v>848.54499999999985</v>
      </c>
      <c r="DS589" s="27">
        <f>IF($O589&gt;=DS$1,$S589+$Y589,$Y589)</f>
        <v>848.54499999999985</v>
      </c>
      <c r="DT589" s="27">
        <f>IF($O589&gt;=DT$1,$S589+$Y589,$Y589)</f>
        <v>848.54499999999985</v>
      </c>
      <c r="DU589" s="27">
        <f>IF($O589&gt;=DU$1,$S589+$Y589,$Y589)</f>
        <v>848.54499999999985</v>
      </c>
      <c r="DV589" s="27">
        <f>IF($O589&gt;=DV$1,$S589+$Y589,$Y589)</f>
        <v>848.54499999999985</v>
      </c>
      <c r="DW589" s="27">
        <f>IF($O589&gt;=DW$1,$S589+$Y589,$Y589)</f>
        <v>848.54499999999985</v>
      </c>
      <c r="DX589" s="27">
        <f>IF($O589&gt;=DX$1,$S589+$Y589,$Y589)</f>
        <v>848.54499999999985</v>
      </c>
      <c r="DY589" s="27">
        <f>IF($O589&gt;=DY$1,$S589+$Y589,$Y589)</f>
        <v>848.54499999999985</v>
      </c>
      <c r="DZ589" s="27">
        <f>IF($O589&gt;=DZ$1,$S589+$Y589,$Y589)</f>
        <v>848.54499999999985</v>
      </c>
      <c r="EA589" s="27">
        <f>IF($O589&gt;=EA$1,$S589+$Y589,$Y589)</f>
        <v>848.54499999999985</v>
      </c>
      <c r="EB589" s="27">
        <f>IF($O589&gt;=EB$1,$S589+$Y589,$Y589)</f>
        <v>848.54499999999985</v>
      </c>
      <c r="EC589" s="27">
        <f>IF($O589&gt;=EC$1,$S589+$Y589,$Y589)</f>
        <v>848.54499999999985</v>
      </c>
      <c r="ED589" s="27">
        <f>IF($O589&gt;=ED$1,$S589+$Y589,$Y589)</f>
        <v>848.54499999999985</v>
      </c>
      <c r="EE589" s="27">
        <f>IF($O589&gt;=EE$1,$S589+$Y589,$Y589)</f>
        <v>848.54499999999985</v>
      </c>
      <c r="EF589" s="27">
        <f>IF($O589&gt;=EF$1,$S589+$Y589,$Y589)</f>
        <v>848.54499999999985</v>
      </c>
      <c r="EG589" s="27">
        <f>IF($O589&gt;=EG$1,$S589+$Y589,$Y589)</f>
        <v>848.54499999999985</v>
      </c>
      <c r="EH589" s="27">
        <f>IF($O589&gt;=EH$1,$S589+$Y589,$Y589)</f>
        <v>848.54499999999985</v>
      </c>
      <c r="EI589" s="27">
        <f>IF($O589&gt;=EI$1,$S589+$Y589,$Y589)</f>
        <v>848.54499999999985</v>
      </c>
      <c r="EJ589" s="27">
        <f>IF($O589&gt;=EJ$1,$S589+$Y589,$Y589)</f>
        <v>848.54499999999985</v>
      </c>
      <c r="EK589" s="27">
        <f>IF($O589&gt;=EK$1,$S589+$Y589,$Y589)</f>
        <v>848.54499999999985</v>
      </c>
      <c r="EL589" s="27">
        <f>IF($O589&gt;=EL$1,$S589+$Y589,$Y589)</f>
        <v>848.54499999999985</v>
      </c>
      <c r="EM589" s="27">
        <f>IF($O589&gt;=EM$1,$S589+$Y589,$Y589)</f>
        <v>848.54499999999985</v>
      </c>
      <c r="EN589" s="27">
        <f>IF($O589&gt;=EN$1,$S589+$Y589,$Y589)</f>
        <v>848.54499999999985</v>
      </c>
      <c r="EO589" s="27">
        <f>IF($O589&gt;=EO$1,$S589+$Y589,$Y589)</f>
        <v>848.54499999999985</v>
      </c>
      <c r="EP589" s="27">
        <f>IF($O589&gt;=EP$1,$S589+$Y589,$Y589)</f>
        <v>848.54499999999985</v>
      </c>
      <c r="EQ589" s="27">
        <f>IF($O589&gt;=EQ$1,$S589+$Y589,$Y589)</f>
        <v>848.54499999999985</v>
      </c>
      <c r="ER589" s="27">
        <f>IF($O589&gt;=ER$1,$S589+$Y589,$Y589)</f>
        <v>848.54499999999985</v>
      </c>
      <c r="ES589" s="27">
        <f>IF($O589&gt;=ES$1,$S589+$Y589,$Y589)</f>
        <v>848.54499999999985</v>
      </c>
      <c r="ET589" s="27">
        <f>IF($O589&gt;=ET$1,$S589+$Y589,$Y589)</f>
        <v>848.54499999999985</v>
      </c>
      <c r="EU589" s="27">
        <f>IF($O589&gt;=EU$1,$S589+$Y589,$Y589)</f>
        <v>848.54499999999985</v>
      </c>
      <c r="EV589" s="27">
        <f>IF($O589&gt;=EV$1,$S589,0)</f>
        <v>848.54499999999985</v>
      </c>
      <c r="EW589" s="27">
        <f>IF($O589&gt;=EW$1,$S589,0)</f>
        <v>848.54499999999985</v>
      </c>
      <c r="EX589" s="27">
        <f>IF($O589&gt;=EX$1,$S589,0)</f>
        <v>848.54499999999985</v>
      </c>
      <c r="EY589" s="27">
        <f>IF($O589&gt;=EY$1,$S589,0)</f>
        <v>848.54499999999985</v>
      </c>
      <c r="EZ589" s="27">
        <f>IF($O589&gt;=EZ$1,$S589,0)</f>
        <v>848.54499999999985</v>
      </c>
      <c r="FA589" s="27">
        <f>IF($O589&gt;=FA$1,$S589,0)</f>
        <v>848.54499999999985</v>
      </c>
      <c r="FB589" s="27">
        <f>IF($O589&gt;=FB$1,$S589,0)</f>
        <v>848.54499999999985</v>
      </c>
      <c r="FC589" s="27">
        <f>IF($O589&gt;=FC$1,$S589,0)</f>
        <v>848.54499999999985</v>
      </c>
      <c r="FD589" s="27">
        <f>IF($O589&gt;=FD$1,$S589,0)</f>
        <v>848.54499999999985</v>
      </c>
      <c r="FE589" s="27">
        <f>IF($O589&gt;=FE$1,$S589,0)</f>
        <v>848.54499999999985</v>
      </c>
      <c r="FF589" s="27">
        <f>IF($O589&gt;=FF$1,$S589,0)</f>
        <v>848.54499999999985</v>
      </c>
      <c r="FG589" s="27">
        <f>IF($O589&gt;=FG$1,$S589,0)</f>
        <v>848.54499999999985</v>
      </c>
      <c r="FH589" s="27">
        <f>IF($O589&gt;=FH$1,$S589,0)</f>
        <v>848.54499999999985</v>
      </c>
      <c r="FI589" s="27">
        <f>IF($O589&gt;=FI$1,$S589,0)</f>
        <v>848.54499999999985</v>
      </c>
      <c r="FJ589" s="27">
        <f>IF($O589&gt;=FJ$1,$S589,0)</f>
        <v>848.54499999999985</v>
      </c>
      <c r="FK589" s="27">
        <f>IF($O589&gt;=FK$1,$S589,0)</f>
        <v>848.54499999999985</v>
      </c>
      <c r="FL589" s="27">
        <f>IF($O589&gt;=FL$1,$S589,0)</f>
        <v>848.54499999999985</v>
      </c>
      <c r="FM589" s="27">
        <f>IF($O589&gt;=FM$1,$S589,0)</f>
        <v>848.54499999999985</v>
      </c>
      <c r="FN589" s="27">
        <f>IF($O589&gt;=FN$1,$S589,0)</f>
        <v>848.54499999999985</v>
      </c>
      <c r="FO589" s="27">
        <f>IF($O589&gt;=FO$1,$S589,0)</f>
        <v>848.54499999999985</v>
      </c>
      <c r="FP589" s="27">
        <f>IF($O589&gt;=FP$1,$S589,0)</f>
        <v>848.54499999999985</v>
      </c>
      <c r="FQ589" s="27">
        <f>IF($O589&gt;=FQ$1,$S589,0)</f>
        <v>848.54499999999985</v>
      </c>
      <c r="FR589" s="27">
        <f>IF($O589&gt;=FR$1,$S589,0)</f>
        <v>848.54499999999985</v>
      </c>
      <c r="FS589" s="27">
        <f>IF($O589&gt;=FS$1,$S589,0)</f>
        <v>848.54499999999985</v>
      </c>
      <c r="FT589" s="27">
        <f>IF($O589&gt;=FT$1,$S589,0)</f>
        <v>848.54499999999985</v>
      </c>
      <c r="FU589" s="27">
        <f>IF($O589&gt;=FU$1,$S589,0)</f>
        <v>848.54499999999985</v>
      </c>
      <c r="FV589" s="27">
        <f>IF($O589&gt;=FV$1,$S589,0)</f>
        <v>848.54499999999985</v>
      </c>
      <c r="FW589" s="27">
        <f>IF($O589&gt;=FW$1,$S589,0)</f>
        <v>848.54499999999985</v>
      </c>
      <c r="FX589" s="27">
        <f>IF($O589&gt;=FX$1,$S589,0)</f>
        <v>848.54499999999985</v>
      </c>
      <c r="FY589" s="27">
        <f>IF($O589&gt;=FY$1,$S589,0)</f>
        <v>848.54499999999985</v>
      </c>
      <c r="FZ589" s="27">
        <f>IF($O589&gt;=FZ$1,$S589,0)</f>
        <v>848.54499999999985</v>
      </c>
      <c r="GA589" s="27">
        <f>IF($O589&gt;=GA$1,$S589,0)</f>
        <v>848.54499999999985</v>
      </c>
      <c r="GB589" s="27">
        <f>IF($O589&gt;=GB$1,$S589,0)</f>
        <v>848.54499999999985</v>
      </c>
      <c r="GC589" s="27">
        <f>IF($O589&gt;=GC$1,$S589,0)</f>
        <v>848.54499999999985</v>
      </c>
      <c r="GD589" s="27">
        <f>IF($O589&gt;=GD$1,$S589,0)</f>
        <v>848.54499999999985</v>
      </c>
      <c r="GE589" s="27">
        <f>IF($O589&gt;=GE$1,$S589,0)</f>
        <v>848.54499999999985</v>
      </c>
      <c r="GF589" s="27">
        <f>IF($O589&gt;=GF$1,$S589,0)</f>
        <v>848.54499999999985</v>
      </c>
      <c r="GG589" s="27">
        <f>IF($O589&gt;=GG$1,$S589,0)</f>
        <v>848.54499999999985</v>
      </c>
      <c r="GH589" s="27">
        <f>IF($O589&gt;=GH$1,$S589,0)</f>
        <v>848.54499999999985</v>
      </c>
      <c r="GI589" s="27">
        <f>IF($O589&gt;=GI$1,$S589,0)</f>
        <v>848.54499999999985</v>
      </c>
      <c r="GJ589" s="27">
        <f>IF($O589&gt;=GJ$1,$S589,0)</f>
        <v>848.54499999999985</v>
      </c>
      <c r="GK589" s="27">
        <f>IF($O589&gt;=GK$1,$S589,0)</f>
        <v>848.54499999999985</v>
      </c>
      <c r="GL589" s="27">
        <f>IF($O589&gt;=GL$1,$S589,0)</f>
        <v>0</v>
      </c>
      <c r="GM589" s="27">
        <f>IF($O589&gt;=GM$1,$S589,0)</f>
        <v>0</v>
      </c>
      <c r="GN589" s="27">
        <f>IF($O589&gt;=GN$1,$S589,0)</f>
        <v>0</v>
      </c>
      <c r="GO589" s="27">
        <f>IF($O589&gt;=GO$1,$S589,0)</f>
        <v>0</v>
      </c>
      <c r="GP589" s="27">
        <f>IF($O589&gt;=GP$1,$S589,0)</f>
        <v>0</v>
      </c>
      <c r="GQ589" s="27">
        <f>IF($O589&gt;=GQ$1,$S589,0)</f>
        <v>0</v>
      </c>
      <c r="GR589" s="27">
        <f>IF($O589&gt;=GR$1,$S589,0)</f>
        <v>0</v>
      </c>
      <c r="GS589" s="27">
        <f>IF($O589&gt;=GS$1,$S589,0)</f>
        <v>0</v>
      </c>
      <c r="GT589" s="27">
        <f>IF($O589&gt;=GT$1,$S589,0)</f>
        <v>0</v>
      </c>
      <c r="GU589" s="27">
        <f>IF($O589&gt;=GU$1,$S589,0)</f>
        <v>0</v>
      </c>
      <c r="GV589" s="27">
        <f>IF($O589&gt;=GV$1,$S589,0)</f>
        <v>0</v>
      </c>
      <c r="GW589" s="27">
        <f>IF($O589&gt;=GW$1,$S589,0)</f>
        <v>0</v>
      </c>
      <c r="GX589" s="27">
        <f>IF($O589&gt;=GX$1,$S589,0)</f>
        <v>0</v>
      </c>
      <c r="GY589" s="27">
        <f>IF($O589&gt;=GY$1,$S589,0)</f>
        <v>0</v>
      </c>
      <c r="GZ589" s="27">
        <f>IF($O589&gt;=GZ$1,$S589,0)</f>
        <v>0</v>
      </c>
      <c r="HA589" s="27">
        <f>IF($O589&gt;=HA$1,$S589,0)</f>
        <v>0</v>
      </c>
      <c r="HB589" s="27">
        <f>IF($O589&gt;=HB$1,$S589,0)</f>
        <v>0</v>
      </c>
      <c r="HC589" s="27">
        <f>IF($O589&gt;=HC$1,$S589,0)</f>
        <v>0</v>
      </c>
    </row>
    <row r="590" spans="1:211">
      <c r="A590" s="3">
        <v>143359</v>
      </c>
      <c r="B590" s="3" t="s">
        <v>457</v>
      </c>
      <c r="C590" s="3" t="s">
        <v>45</v>
      </c>
      <c r="D590" s="3">
        <v>59</v>
      </c>
      <c r="E590" s="4">
        <v>39398</v>
      </c>
      <c r="F590" s="5">
        <v>10.610958904109589</v>
      </c>
      <c r="G590" s="3" t="s">
        <v>446</v>
      </c>
      <c r="H590" s="4">
        <v>21578</v>
      </c>
      <c r="I590" s="9" t="s">
        <v>816</v>
      </c>
      <c r="J590" s="5">
        <v>1515.33</v>
      </c>
      <c r="K590" s="31">
        <v>14346</v>
      </c>
      <c r="L590" s="32">
        <v>11</v>
      </c>
      <c r="M590" s="33">
        <f>VLOOKUP(L590,FIND,3,TRUE)</f>
        <v>1.1000000000000001</v>
      </c>
      <c r="N590" s="32">
        <f>IF(L590&gt;30,180,VLOOKUP(L590,TEMPO,2,FALSE))</f>
        <v>66</v>
      </c>
      <c r="O590" s="32">
        <f>IF(R590&gt;0,4,N590)</f>
        <v>4</v>
      </c>
      <c r="P590" s="96">
        <f>J590*M590*L590</f>
        <v>18335.493000000002</v>
      </c>
      <c r="Q590" s="96">
        <f>10934.45*2</f>
        <v>21868.9</v>
      </c>
      <c r="R590" s="96">
        <f>IF(P590&lt;=Q590,P590/4,0)</f>
        <v>4583.8732500000006</v>
      </c>
      <c r="S590" s="5">
        <f>IF(P590&gt;=Q590,P590/N590,0)</f>
        <v>0</v>
      </c>
      <c r="T590" s="3"/>
      <c r="U590" s="3">
        <f>IF(T590="",1,0)</f>
        <v>1</v>
      </c>
      <c r="V590" s="3">
        <v>15</v>
      </c>
      <c r="W590" s="5">
        <v>0.6</v>
      </c>
      <c r="X590" s="5">
        <v>402.65</v>
      </c>
      <c r="Y590" s="5">
        <f>X590*W590</f>
        <v>241.58999999999997</v>
      </c>
      <c r="Z590" s="5">
        <v>400</v>
      </c>
      <c r="AA590" s="5">
        <f>S590+Y590+Z590</f>
        <v>641.58999999999992</v>
      </c>
      <c r="AB590" s="39">
        <f>(J590/12+J590/12*1.3333333333+450/12+J590/30*6/12+J590)*1.3+Y590+Z590+153.9</f>
        <v>3230.0428999945279</v>
      </c>
      <c r="AC590" s="39" t="s">
        <v>45</v>
      </c>
      <c r="AD590" s="39">
        <f>J590*1.3+400+153.9</f>
        <v>2523.8290000000002</v>
      </c>
      <c r="AE590" s="39">
        <f>SUMIFS('CUSTO MENSAL FUNC NOVO'!H:H,'CUSTO MENSAL FUNC NOVO'!A:A,'VALORES MENSAIS'!AC590)</f>
        <v>2013.943</v>
      </c>
      <c r="AF590" s="27">
        <f>IF($R590&gt;0,$R590,$S590)+$Y590+$Z590</f>
        <v>5225.4632500000007</v>
      </c>
      <c r="AG590" s="27">
        <f>IF($R590&gt;0,$R590,$S590)+$Y590+$Z590</f>
        <v>5225.4632500000007</v>
      </c>
      <c r="AH590" s="27">
        <f>IF($R590&gt;0,$R590,$S590)+$Y590+$Z590</f>
        <v>5225.4632500000007</v>
      </c>
      <c r="AI590" s="27">
        <f>IF($R590&gt;0,$R590,$S590)+$Y590+$Z590</f>
        <v>5225.4632500000007</v>
      </c>
      <c r="AJ590" s="27">
        <f>IF($O590&gt;=AJ$1,$S590+$Y590+$Z590,$Y590+$Z590)</f>
        <v>641.58999999999992</v>
      </c>
      <c r="AK590" s="27">
        <f>IF($O590&gt;=AK$1,$S590+$Y590+$Z590,$Y590+$Z590)</f>
        <v>641.58999999999992</v>
      </c>
      <c r="AL590" s="27">
        <f>IF($O590&gt;=AL$1,$S590+$Y590+$Z590,$Y590+$Z590)</f>
        <v>641.58999999999992</v>
      </c>
      <c r="AM590" s="27">
        <f>IF($O590&gt;=AM$1,$S590+$Y590+$Z590,$Y590+$Z590)</f>
        <v>641.58999999999992</v>
      </c>
      <c r="AN590" s="27">
        <f>IF($O590&gt;=AN$1,$S590+$Y590+$Z590,$Y590+$Z590)</f>
        <v>641.58999999999992</v>
      </c>
      <c r="AO590" s="27">
        <f>IF($O590&gt;=AO$1,$S590+$Y590+$Z590,$Y590+$Z590)</f>
        <v>641.58999999999992</v>
      </c>
      <c r="AP590" s="27">
        <f>IF($O590&gt;=AP$1,$S590+$Y590+$Z590,$Y590+$Z590)</f>
        <v>641.58999999999992</v>
      </c>
      <c r="AQ590" s="27">
        <f>IF($O590&gt;=AQ$1,$S590+$Y590+$Z590,$Y590+$Z590)</f>
        <v>641.58999999999992</v>
      </c>
      <c r="AR590" s="27">
        <f>IF($O590&gt;=AR$1,$S590+$Y590+$Z590,$Y590+$Z590)</f>
        <v>641.58999999999992</v>
      </c>
      <c r="AS590" s="27">
        <f>IF($O590&gt;=AS$1,$S590+$Y590+$Z590,$Y590+$Z590)</f>
        <v>641.58999999999992</v>
      </c>
      <c r="AT590" s="27">
        <f>IF($O590&gt;=AT$1,$S590+$Y590+$Z590,$Y590+$Z590)</f>
        <v>641.58999999999992</v>
      </c>
      <c r="AU590" s="27">
        <f>IF($O590&gt;=AU$1,$S590+$Y590+$Z590,$Y590+$Z590)</f>
        <v>641.58999999999992</v>
      </c>
      <c r="AV590" s="27">
        <f>IF($O590&gt;=AV$1,$S590+$Y590+$Z590,$Y590+$Z590)</f>
        <v>641.58999999999992</v>
      </c>
      <c r="AW590" s="27">
        <f>IF($O590&gt;=AW$1,$S590+$Y590+$Z590,$Y590+$Z590)</f>
        <v>641.58999999999992</v>
      </c>
      <c r="AX590" s="27">
        <f>IF($O590&gt;=AX$1,$S590+$Y590+$Z590,$Y590+$Z590)</f>
        <v>641.58999999999992</v>
      </c>
      <c r="AY590" s="27">
        <f>IF($O590&gt;=AY$1,$S590+$Y590+$Z590,$Y590+$Z590)</f>
        <v>641.58999999999992</v>
      </c>
      <c r="AZ590" s="27">
        <f>IF($O590&gt;=AZ$1,$S590+$Y590+$Z590,$Y590+$Z590)</f>
        <v>641.58999999999992</v>
      </c>
      <c r="BA590" s="27">
        <f>IF($O590&gt;=BA$1,$S590+$Y590+$Z590,$Y590+$Z590)</f>
        <v>641.58999999999992</v>
      </c>
      <c r="BB590" s="27">
        <f>IF($O590&gt;=BB$1,$S590+$Y590+$Z590,$Y590+$Z590)</f>
        <v>641.58999999999992</v>
      </c>
      <c r="BC590" s="27">
        <f>IF($O590&gt;=BC$1,$S590+$Y590+$Z590,$Y590+$Z590)</f>
        <v>641.58999999999992</v>
      </c>
      <c r="BD590" s="27">
        <f>IF($O590&gt;=BD$1,$S590+$Y590+$Z590,$Y590+$Z590)</f>
        <v>641.58999999999992</v>
      </c>
      <c r="BE590" s="27">
        <f>IF($O590&gt;=BE$1,$S590+$Y590+$Z590,$Y590+$Z590)</f>
        <v>641.58999999999992</v>
      </c>
      <c r="BF590" s="27">
        <f>IF($O590&gt;=BF$1,$S590+$Y590+$Z590,$Y590+$Z590)</f>
        <v>641.58999999999992</v>
      </c>
      <c r="BG590" s="27">
        <f>IF($O590&gt;=BG$1,$S590+$Y590+$Z590,$Y590+$Z590)</f>
        <v>641.58999999999992</v>
      </c>
      <c r="BH590" s="27">
        <f>IF($O590&gt;=BH$1,$S590+$Y590+$Z590,$Y590+$Z590)</f>
        <v>641.58999999999992</v>
      </c>
      <c r="BI590" s="27">
        <f>IF($O590&gt;=BI$1,$S590+$Y590+$Z590,$Y590+$Z590)</f>
        <v>641.58999999999992</v>
      </c>
      <c r="BJ590" s="27">
        <f>IF($O590&gt;=BJ$1,$S590+$Y590+$Z590,$Y590+$Z590)</f>
        <v>641.58999999999992</v>
      </c>
      <c r="BK590" s="27">
        <f>IF($O590&gt;=BK$1,$S590+$Y590+$Z590,$Y590+$Z590)</f>
        <v>641.58999999999992</v>
      </c>
      <c r="BL590" s="27">
        <f>IF($O590&gt;=BL$1,$S590+$Y590+$Z590,$Y590+$Z590)</f>
        <v>641.58999999999992</v>
      </c>
      <c r="BM590" s="27">
        <f>IF($O590&gt;=BM$1,$S590+$Y590+$Z590,$Y590+$Z590)</f>
        <v>641.58999999999992</v>
      </c>
      <c r="BN590" s="27">
        <f>IF($O590&gt;=BN$1,$S590+$Y590+$Z590,$Y590+$Z590)</f>
        <v>641.58999999999992</v>
      </c>
      <c r="BO590" s="27">
        <f>IF($O590&gt;=BO$1,$S590+$Y590+$Z590,$Y590+$Z590)</f>
        <v>641.58999999999992</v>
      </c>
      <c r="BP590" s="27">
        <f>IF($O590&gt;=BP$1,$S590+$Y590+$Z590,$Y590+$Z590)</f>
        <v>641.58999999999992</v>
      </c>
      <c r="BQ590" s="27">
        <f>IF($O590&gt;=BQ$1,$S590+$Y590+$Z590,$Y590+$Z590)</f>
        <v>641.58999999999992</v>
      </c>
      <c r="BR590" s="27">
        <f>IF($O590&gt;=BR$1,$S590+$Y590+$Z590,$Y590+$Z590)</f>
        <v>641.58999999999992</v>
      </c>
      <c r="BS590" s="27">
        <f>IF($O590&gt;=BS$1,$S590+$Y590+$Z590,$Y590+$Z590)</f>
        <v>641.58999999999992</v>
      </c>
      <c r="BT590" s="27">
        <f>IF($O590&gt;=BT$1,$S590+$Y590+$Z590,$Y590+$Z590)</f>
        <v>641.58999999999992</v>
      </c>
      <c r="BU590" s="27">
        <f>IF($O590&gt;=BU$1,$S590+$Y590+$Z590,$Y590+$Z590)</f>
        <v>641.58999999999992</v>
      </c>
      <c r="BV590" s="27">
        <f>IF($O590&gt;=BV$1,$S590+$Y590+$Z590,$Y590+$Z590)</f>
        <v>641.58999999999992</v>
      </c>
      <c r="BW590" s="27">
        <f>IF($O590&gt;=BW$1,$S590+$Y590+$Z590,$Y590+$Z590)</f>
        <v>641.58999999999992</v>
      </c>
      <c r="BX590" s="27">
        <f>IF($O590&gt;=BX$1,$S590+$Y590+$Z590,$Y590+$Z590)</f>
        <v>641.58999999999992</v>
      </c>
      <c r="BY590" s="27">
        <f>IF($O590&gt;=BY$1,$S590+$Y590+$Z590,$Y590+$Z590)</f>
        <v>641.58999999999992</v>
      </c>
      <c r="BZ590" s="27">
        <f>IF($O590&gt;=BZ$1,$S590+$Y590+$Z590,$Y590+$Z590)</f>
        <v>641.58999999999992</v>
      </c>
      <c r="CA590" s="27">
        <f>IF($O590&gt;=CA$1,$S590+$Y590+$Z590,$Y590+$Z590)</f>
        <v>641.58999999999992</v>
      </c>
      <c r="CB590" s="27">
        <f>IF($O590&gt;=CB$1,$S590+$Y590+$Z590,$Y590+$Z590)</f>
        <v>641.58999999999992</v>
      </c>
      <c r="CC590" s="27">
        <f>IF($O590&gt;=CC$1,$S590+$Y590+$Z590,$Y590+$Z590)</f>
        <v>641.58999999999992</v>
      </c>
      <c r="CD590" s="27">
        <f>IF($O590&gt;=CD$1,$S590+$Y590+$Z590,$Y590+$Z590)</f>
        <v>641.58999999999992</v>
      </c>
      <c r="CE590" s="27">
        <f>IF($O590&gt;=CE$1,$S590+$Y590+$Z590,$Y590+$Z590)</f>
        <v>641.58999999999992</v>
      </c>
      <c r="CF590" s="27">
        <f>IF($O590&gt;=CF$1,$S590+$Y590+$Z590,$Y590+$Z590)</f>
        <v>641.58999999999992</v>
      </c>
      <c r="CG590" s="27">
        <f>IF($O590&gt;=CG$1,$S590+$Y590+$Z590,$Y590+$Z590)</f>
        <v>641.58999999999992</v>
      </c>
      <c r="CH590" s="27">
        <f>IF($O590&gt;=CH$1,$S590+$Y590+$Z590,$Y590+$Z590)</f>
        <v>641.58999999999992</v>
      </c>
      <c r="CI590" s="27">
        <f>IF($O590&gt;=CI$1,$S590+$Y590+$Z590,$Y590+$Z590)</f>
        <v>641.58999999999992</v>
      </c>
      <c r="CJ590" s="27">
        <f>IF($O590&gt;=CJ$1,$S590+$Y590+$Z590,$Y590+$Z590)</f>
        <v>641.58999999999992</v>
      </c>
      <c r="CK590" s="27">
        <f>IF($O590&gt;=CK$1,$S590+$Y590+$Z590,$Y590+$Z590)</f>
        <v>641.58999999999992</v>
      </c>
      <c r="CL590" s="27">
        <f>IF($O590&gt;=CL$1,$S590+$Y590+$Z590,$Y590+$Z590)</f>
        <v>641.58999999999992</v>
      </c>
      <c r="CM590" s="27">
        <f>IF($O590&gt;=CM$1,$S590+$Y590+$Z590,$Y590+$Z590)</f>
        <v>641.58999999999992</v>
      </c>
      <c r="CN590" s="27">
        <f>IF($O590&gt;=CN$1,$S590+$Y590,$Y590)</f>
        <v>241.58999999999997</v>
      </c>
      <c r="CO590" s="27">
        <f>IF($O590&gt;=CO$1,$S590+$Y590,$Y590)</f>
        <v>241.58999999999997</v>
      </c>
      <c r="CP590" s="27">
        <f>IF($O590&gt;=CP$1,$S590+$Y590,$Y590)</f>
        <v>241.58999999999997</v>
      </c>
      <c r="CQ590" s="27">
        <f>IF($O590&gt;=CQ$1,$S590+$Y590,$Y590)</f>
        <v>241.58999999999997</v>
      </c>
      <c r="CR590" s="27">
        <f>IF($O590&gt;=CR$1,$S590+$Y590,$Y590)</f>
        <v>241.58999999999997</v>
      </c>
      <c r="CS590" s="27">
        <f>IF($O590&gt;=CS$1,$S590+$Y590,$Y590)</f>
        <v>241.58999999999997</v>
      </c>
      <c r="CT590" s="27">
        <f>IF($O590&gt;=CT$1,$S590+$Y590,$Y590)</f>
        <v>241.58999999999997</v>
      </c>
      <c r="CU590" s="27">
        <f>IF($O590&gt;=CU$1,$S590+$Y590,$Y590)</f>
        <v>241.58999999999997</v>
      </c>
      <c r="CV590" s="27">
        <f>IF($O590&gt;=CV$1,$S590+$Y590,$Y590)</f>
        <v>241.58999999999997</v>
      </c>
      <c r="CW590" s="27">
        <f>IF($O590&gt;=CW$1,$S590+$Y590,$Y590)</f>
        <v>241.58999999999997</v>
      </c>
      <c r="CX590" s="27">
        <f>IF($O590&gt;=CX$1,$S590+$Y590,$Y590)</f>
        <v>241.58999999999997</v>
      </c>
      <c r="CY590" s="27">
        <f>IF($O590&gt;=CY$1,$S590+$Y590,$Y590)</f>
        <v>241.58999999999997</v>
      </c>
      <c r="CZ590" s="27">
        <f>IF($O590&gt;=CZ$1,$S590+$Y590,$Y590)</f>
        <v>241.58999999999997</v>
      </c>
      <c r="DA590" s="27">
        <f>IF($O590&gt;=DA$1,$S590+$Y590,$Y590)</f>
        <v>241.58999999999997</v>
      </c>
      <c r="DB590" s="27">
        <f>IF($O590&gt;=DB$1,$S590+$Y590,$Y590)</f>
        <v>241.58999999999997</v>
      </c>
      <c r="DC590" s="27">
        <f>IF($O590&gt;=DC$1,$S590+$Y590,$Y590)</f>
        <v>241.58999999999997</v>
      </c>
      <c r="DD590" s="27">
        <f>IF($O590&gt;=DD$1,$S590+$Y590,$Y590)</f>
        <v>241.58999999999997</v>
      </c>
      <c r="DE590" s="27">
        <f>IF($O590&gt;=DE$1,$S590+$Y590,$Y590)</f>
        <v>241.58999999999997</v>
      </c>
      <c r="DF590" s="27">
        <f>IF($O590&gt;=DF$1,$S590+$Y590,$Y590)</f>
        <v>241.58999999999997</v>
      </c>
      <c r="DG590" s="27">
        <f>IF($O590&gt;=DG$1,$S590+$Y590,$Y590)</f>
        <v>241.58999999999997</v>
      </c>
      <c r="DH590" s="27">
        <f>IF($O590&gt;=DH$1,$S590+$Y590,$Y590)</f>
        <v>241.58999999999997</v>
      </c>
      <c r="DI590" s="27">
        <f>IF($O590&gt;=DI$1,$S590+$Y590,$Y590)</f>
        <v>241.58999999999997</v>
      </c>
      <c r="DJ590" s="27">
        <f>IF($O590&gt;=DJ$1,$S590+$Y590,$Y590)</f>
        <v>241.58999999999997</v>
      </c>
      <c r="DK590" s="27">
        <f>IF($O590&gt;=DK$1,$S590+$Y590,$Y590)</f>
        <v>241.58999999999997</v>
      </c>
      <c r="DL590" s="27">
        <f>IF($O590&gt;=DL$1,$S590+$Y590,$Y590)</f>
        <v>241.58999999999997</v>
      </c>
      <c r="DM590" s="27">
        <f>IF($O590&gt;=DM$1,$S590+$Y590,$Y590)</f>
        <v>241.58999999999997</v>
      </c>
      <c r="DN590" s="27">
        <f>IF($O590&gt;=DN$1,$S590+$Y590,$Y590)</f>
        <v>241.58999999999997</v>
      </c>
      <c r="DO590" s="27">
        <f>IF($O590&gt;=DO$1,$S590+$Y590,$Y590)</f>
        <v>241.58999999999997</v>
      </c>
      <c r="DP590" s="27">
        <f>IF($O590&gt;=DP$1,$S590+$Y590,$Y590)</f>
        <v>241.58999999999997</v>
      </c>
      <c r="DQ590" s="27">
        <f>IF($O590&gt;=DQ$1,$S590+$Y590,$Y590)</f>
        <v>241.58999999999997</v>
      </c>
      <c r="DR590" s="27">
        <f>IF($O590&gt;=DR$1,$S590+$Y590,$Y590)</f>
        <v>241.58999999999997</v>
      </c>
      <c r="DS590" s="27">
        <f>IF($O590&gt;=DS$1,$S590+$Y590,$Y590)</f>
        <v>241.58999999999997</v>
      </c>
      <c r="DT590" s="27">
        <f>IF($O590&gt;=DT$1,$S590+$Y590,$Y590)</f>
        <v>241.58999999999997</v>
      </c>
      <c r="DU590" s="27">
        <f>IF($O590&gt;=DU$1,$S590+$Y590,$Y590)</f>
        <v>241.58999999999997</v>
      </c>
      <c r="DV590" s="27">
        <f>IF($O590&gt;=DV$1,$S590+$Y590,$Y590)</f>
        <v>241.58999999999997</v>
      </c>
      <c r="DW590" s="27">
        <f>IF($O590&gt;=DW$1,$S590+$Y590,$Y590)</f>
        <v>241.58999999999997</v>
      </c>
      <c r="DX590" s="27">
        <f>IF($O590&gt;=DX$1,$S590+$Y590,$Y590)</f>
        <v>241.58999999999997</v>
      </c>
      <c r="DY590" s="27">
        <f>IF($O590&gt;=DY$1,$S590+$Y590,$Y590)</f>
        <v>241.58999999999997</v>
      </c>
      <c r="DZ590" s="27">
        <f>IF($O590&gt;=DZ$1,$S590+$Y590,$Y590)</f>
        <v>241.58999999999997</v>
      </c>
      <c r="EA590" s="27">
        <f>IF($O590&gt;=EA$1,$S590+$Y590,$Y590)</f>
        <v>241.58999999999997</v>
      </c>
      <c r="EB590" s="27">
        <f>IF($O590&gt;=EB$1,$S590+$Y590,$Y590)</f>
        <v>241.58999999999997</v>
      </c>
      <c r="EC590" s="27">
        <f>IF($O590&gt;=EC$1,$S590+$Y590,$Y590)</f>
        <v>241.58999999999997</v>
      </c>
      <c r="ED590" s="27">
        <f>IF($O590&gt;=ED$1,$S590+$Y590,$Y590)</f>
        <v>241.58999999999997</v>
      </c>
      <c r="EE590" s="27">
        <f>IF($O590&gt;=EE$1,$S590+$Y590,$Y590)</f>
        <v>241.58999999999997</v>
      </c>
      <c r="EF590" s="27">
        <f>IF($O590&gt;=EF$1,$S590+$Y590,$Y590)</f>
        <v>241.58999999999997</v>
      </c>
      <c r="EG590" s="27">
        <f>IF($O590&gt;=EG$1,$S590+$Y590,$Y590)</f>
        <v>241.58999999999997</v>
      </c>
      <c r="EH590" s="27">
        <f>IF($O590&gt;=EH$1,$S590+$Y590,$Y590)</f>
        <v>241.58999999999997</v>
      </c>
      <c r="EI590" s="27">
        <f>IF($O590&gt;=EI$1,$S590+$Y590,$Y590)</f>
        <v>241.58999999999997</v>
      </c>
      <c r="EJ590" s="27">
        <f>IF($O590&gt;=EJ$1,$S590+$Y590,$Y590)</f>
        <v>241.58999999999997</v>
      </c>
      <c r="EK590" s="27">
        <f>IF($O590&gt;=EK$1,$S590+$Y590,$Y590)</f>
        <v>241.58999999999997</v>
      </c>
      <c r="EL590" s="27">
        <f>IF($O590&gt;=EL$1,$S590+$Y590,$Y590)</f>
        <v>241.58999999999997</v>
      </c>
      <c r="EM590" s="27">
        <f>IF($O590&gt;=EM$1,$S590+$Y590,$Y590)</f>
        <v>241.58999999999997</v>
      </c>
      <c r="EN590" s="27">
        <f>IF($O590&gt;=EN$1,$S590+$Y590,$Y590)</f>
        <v>241.58999999999997</v>
      </c>
      <c r="EO590" s="27">
        <f>IF($O590&gt;=EO$1,$S590+$Y590,$Y590)</f>
        <v>241.58999999999997</v>
      </c>
      <c r="EP590" s="27">
        <f>IF($O590&gt;=EP$1,$S590+$Y590,$Y590)</f>
        <v>241.58999999999997</v>
      </c>
      <c r="EQ590" s="27">
        <f>IF($O590&gt;=EQ$1,$S590+$Y590,$Y590)</f>
        <v>241.58999999999997</v>
      </c>
      <c r="ER590" s="27">
        <f>IF($O590&gt;=ER$1,$S590+$Y590,$Y590)</f>
        <v>241.58999999999997</v>
      </c>
      <c r="ES590" s="27">
        <f>IF($O590&gt;=ES$1,$S590+$Y590,$Y590)</f>
        <v>241.58999999999997</v>
      </c>
      <c r="ET590" s="27">
        <f>IF($O590&gt;=ET$1,$S590+$Y590,$Y590)</f>
        <v>241.58999999999997</v>
      </c>
      <c r="EU590" s="27">
        <f>IF($O590&gt;=EU$1,$S590+$Y590,$Y590)</f>
        <v>241.58999999999997</v>
      </c>
      <c r="EV590" s="27">
        <f>IF($O590&gt;=EV$1,$S590,0)</f>
        <v>0</v>
      </c>
      <c r="EW590" s="27">
        <f>IF($O590&gt;=EW$1,$S590,0)</f>
        <v>0</v>
      </c>
      <c r="EX590" s="27">
        <f>IF($O590&gt;=EX$1,$S590,0)</f>
        <v>0</v>
      </c>
      <c r="EY590" s="27">
        <f>IF($O590&gt;=EY$1,$S590,0)</f>
        <v>0</v>
      </c>
      <c r="EZ590" s="27">
        <f>IF($O590&gt;=EZ$1,$S590,0)</f>
        <v>0</v>
      </c>
      <c r="FA590" s="27">
        <f>IF($O590&gt;=FA$1,$S590,0)</f>
        <v>0</v>
      </c>
      <c r="FB590" s="27">
        <f>IF($O590&gt;=FB$1,$S590,0)</f>
        <v>0</v>
      </c>
      <c r="FC590" s="27">
        <f>IF($O590&gt;=FC$1,$S590,0)</f>
        <v>0</v>
      </c>
      <c r="FD590" s="27">
        <f>IF($O590&gt;=FD$1,$S590,0)</f>
        <v>0</v>
      </c>
      <c r="FE590" s="27">
        <f>IF($O590&gt;=FE$1,$S590,0)</f>
        <v>0</v>
      </c>
      <c r="FF590" s="27">
        <f>IF($O590&gt;=FF$1,$S590,0)</f>
        <v>0</v>
      </c>
      <c r="FG590" s="27">
        <f>IF($O590&gt;=FG$1,$S590,0)</f>
        <v>0</v>
      </c>
      <c r="FH590" s="27">
        <f>IF($O590&gt;=FH$1,$S590,0)</f>
        <v>0</v>
      </c>
      <c r="FI590" s="27">
        <f>IF($O590&gt;=FI$1,$S590,0)</f>
        <v>0</v>
      </c>
      <c r="FJ590" s="27">
        <f>IF($O590&gt;=FJ$1,$S590,0)</f>
        <v>0</v>
      </c>
      <c r="FK590" s="27">
        <f>IF($O590&gt;=FK$1,$S590,0)</f>
        <v>0</v>
      </c>
      <c r="FL590" s="27">
        <f>IF($O590&gt;=FL$1,$S590,0)</f>
        <v>0</v>
      </c>
      <c r="FM590" s="27">
        <f>IF($O590&gt;=FM$1,$S590,0)</f>
        <v>0</v>
      </c>
      <c r="FN590" s="27">
        <f>IF($O590&gt;=FN$1,$S590,0)</f>
        <v>0</v>
      </c>
      <c r="FO590" s="27">
        <f>IF($O590&gt;=FO$1,$S590,0)</f>
        <v>0</v>
      </c>
      <c r="FP590" s="27">
        <f>IF($O590&gt;=FP$1,$S590,0)</f>
        <v>0</v>
      </c>
      <c r="FQ590" s="27">
        <f>IF($O590&gt;=FQ$1,$S590,0)</f>
        <v>0</v>
      </c>
      <c r="FR590" s="27">
        <f>IF($O590&gt;=FR$1,$S590,0)</f>
        <v>0</v>
      </c>
      <c r="FS590" s="27">
        <f>IF($O590&gt;=FS$1,$S590,0)</f>
        <v>0</v>
      </c>
      <c r="FT590" s="27">
        <f>IF($O590&gt;=FT$1,$S590,0)</f>
        <v>0</v>
      </c>
      <c r="FU590" s="27">
        <f>IF($O590&gt;=FU$1,$S590,0)</f>
        <v>0</v>
      </c>
      <c r="FV590" s="27">
        <f>IF($O590&gt;=FV$1,$S590,0)</f>
        <v>0</v>
      </c>
      <c r="FW590" s="27">
        <f>IF($O590&gt;=FW$1,$S590,0)</f>
        <v>0</v>
      </c>
      <c r="FX590" s="27">
        <f>IF($O590&gt;=FX$1,$S590,0)</f>
        <v>0</v>
      </c>
      <c r="FY590" s="27">
        <f>IF($O590&gt;=FY$1,$S590,0)</f>
        <v>0</v>
      </c>
      <c r="FZ590" s="27">
        <f>IF($O590&gt;=FZ$1,$S590,0)</f>
        <v>0</v>
      </c>
      <c r="GA590" s="27">
        <f>IF($O590&gt;=GA$1,$S590,0)</f>
        <v>0</v>
      </c>
      <c r="GB590" s="27">
        <f>IF($O590&gt;=GB$1,$S590,0)</f>
        <v>0</v>
      </c>
      <c r="GC590" s="27">
        <f>IF($O590&gt;=GC$1,$S590,0)</f>
        <v>0</v>
      </c>
      <c r="GD590" s="27">
        <f>IF($O590&gt;=GD$1,$S590,0)</f>
        <v>0</v>
      </c>
      <c r="GE590" s="27">
        <f>IF($O590&gt;=GE$1,$S590,0)</f>
        <v>0</v>
      </c>
      <c r="GF590" s="27">
        <f>IF($O590&gt;=GF$1,$S590,0)</f>
        <v>0</v>
      </c>
      <c r="GG590" s="27">
        <f>IF($O590&gt;=GG$1,$S590,0)</f>
        <v>0</v>
      </c>
      <c r="GH590" s="27">
        <f>IF($O590&gt;=GH$1,$S590,0)</f>
        <v>0</v>
      </c>
      <c r="GI590" s="27">
        <f>IF($O590&gt;=GI$1,$S590,0)</f>
        <v>0</v>
      </c>
      <c r="GJ590" s="27">
        <f>IF($O590&gt;=GJ$1,$S590,0)</f>
        <v>0</v>
      </c>
      <c r="GK590" s="27">
        <f>IF($O590&gt;=GK$1,$S590,0)</f>
        <v>0</v>
      </c>
      <c r="GL590" s="27">
        <f>IF($O590&gt;=GL$1,$S590,0)</f>
        <v>0</v>
      </c>
      <c r="GM590" s="27">
        <f>IF($O590&gt;=GM$1,$S590,0)</f>
        <v>0</v>
      </c>
      <c r="GN590" s="27">
        <f>IF($O590&gt;=GN$1,$S590,0)</f>
        <v>0</v>
      </c>
      <c r="GO590" s="27">
        <f>IF($O590&gt;=GO$1,$S590,0)</f>
        <v>0</v>
      </c>
      <c r="GP590" s="27">
        <f>IF($O590&gt;=GP$1,$S590,0)</f>
        <v>0</v>
      </c>
      <c r="GQ590" s="27">
        <f>IF($O590&gt;=GQ$1,$S590,0)</f>
        <v>0</v>
      </c>
      <c r="GR590" s="27">
        <f>IF($O590&gt;=GR$1,$S590,0)</f>
        <v>0</v>
      </c>
      <c r="GS590" s="27">
        <f>IF($O590&gt;=GS$1,$S590,0)</f>
        <v>0</v>
      </c>
      <c r="GT590" s="27">
        <f>IF($O590&gt;=GT$1,$S590,0)</f>
        <v>0</v>
      </c>
      <c r="GU590" s="27">
        <f>IF($O590&gt;=GU$1,$S590,0)</f>
        <v>0</v>
      </c>
      <c r="GV590" s="27">
        <f>IF($O590&gt;=GV$1,$S590,0)</f>
        <v>0</v>
      </c>
      <c r="GW590" s="27">
        <f>IF($O590&gt;=GW$1,$S590,0)</f>
        <v>0</v>
      </c>
      <c r="GX590" s="27">
        <f>IF($O590&gt;=GX$1,$S590,0)</f>
        <v>0</v>
      </c>
      <c r="GY590" s="27">
        <f>IF($O590&gt;=GY$1,$S590,0)</f>
        <v>0</v>
      </c>
      <c r="GZ590" s="27">
        <f>IF($O590&gt;=GZ$1,$S590,0)</f>
        <v>0</v>
      </c>
      <c r="HA590" s="27">
        <f>IF($O590&gt;=HA$1,$S590,0)</f>
        <v>0</v>
      </c>
      <c r="HB590" s="27">
        <f>IF($O590&gt;=HB$1,$S590,0)</f>
        <v>0</v>
      </c>
      <c r="HC590" s="27">
        <f>IF($O590&gt;=HC$1,$S590,0)</f>
        <v>0</v>
      </c>
    </row>
    <row r="591" spans="1:211">
      <c r="A591" s="3">
        <v>43478</v>
      </c>
      <c r="B591" s="3" t="s">
        <v>598</v>
      </c>
      <c r="C591" s="3" t="s">
        <v>450</v>
      </c>
      <c r="D591" s="3">
        <v>62</v>
      </c>
      <c r="E591" s="4">
        <v>33469</v>
      </c>
      <c r="F591" s="5">
        <v>26.854794520547944</v>
      </c>
      <c r="G591" s="3" t="s">
        <v>446</v>
      </c>
      <c r="H591" s="4">
        <v>20521</v>
      </c>
      <c r="I591" s="9" t="s">
        <v>816</v>
      </c>
      <c r="J591" s="5">
        <v>3344.39</v>
      </c>
      <c r="K591" s="31">
        <v>14346</v>
      </c>
      <c r="L591" s="32">
        <v>27</v>
      </c>
      <c r="M591" s="33">
        <f>VLOOKUP(L591,FIND,3,TRUE)</f>
        <v>1.5</v>
      </c>
      <c r="N591" s="32">
        <f>IF(L591&gt;30,180,VLOOKUP(L591,TEMPO,2,FALSE))</f>
        <v>162</v>
      </c>
      <c r="O591" s="32">
        <f>IF(R591&gt;0,4,N591)</f>
        <v>162</v>
      </c>
      <c r="P591" s="96">
        <f>J591*M591*L591</f>
        <v>135447.79500000001</v>
      </c>
      <c r="Q591" s="96">
        <f>10934.45*2</f>
        <v>21868.9</v>
      </c>
      <c r="R591" s="96">
        <f>IF(P591&lt;=Q591,P591/4,0)</f>
        <v>0</v>
      </c>
      <c r="S591" s="5">
        <f>IF(P591&gt;=Q591,P591/N591,0)</f>
        <v>836.09750000000008</v>
      </c>
      <c r="T591" s="3"/>
      <c r="U591" s="3">
        <f>IF(T591="",1,0)</f>
        <v>1</v>
      </c>
      <c r="V591" s="3">
        <v>88</v>
      </c>
      <c r="W591" s="5">
        <v>0</v>
      </c>
      <c r="X591" s="5">
        <v>402.65</v>
      </c>
      <c r="Y591" s="5">
        <f>X591*W591</f>
        <v>0</v>
      </c>
      <c r="Z591" s="5">
        <v>400</v>
      </c>
      <c r="AA591" s="5">
        <f>S591+Y591+Z591</f>
        <v>1236.0975000000001</v>
      </c>
      <c r="AB591" s="39">
        <f>(J591/12+J591/12*1.3333333333+450/12+J591/30*6/12+J591)*1.3+Y591+Z591+153.9</f>
        <v>5868.2062555434786</v>
      </c>
      <c r="AC591" s="39" t="s">
        <v>450</v>
      </c>
      <c r="AD591" s="39">
        <f>J591*1.3+400+153.9</f>
        <v>4901.607</v>
      </c>
      <c r="AE591" s="39">
        <f>SUMIFS('CUSTO MENSAL FUNC NOVO'!H:H,'CUSTO MENSAL FUNC NOVO'!A:A,'VALORES MENSAIS'!AC591)</f>
        <v>3296.25</v>
      </c>
      <c r="AF591" s="27">
        <f>IF($R591&gt;0,$R591,$S591)+$Y591+$Z591</f>
        <v>1236.0975000000001</v>
      </c>
      <c r="AG591" s="27">
        <f>IF($R591&gt;0,$R591,$S591)+$Y591+$Z591</f>
        <v>1236.0975000000001</v>
      </c>
      <c r="AH591" s="27">
        <f>IF($R591&gt;0,$R591,$S591)+$Y591+$Z591</f>
        <v>1236.0975000000001</v>
      </c>
      <c r="AI591" s="27">
        <f>IF($R591&gt;0,$R591,$S591)+$Y591+$Z591</f>
        <v>1236.0975000000001</v>
      </c>
      <c r="AJ591" s="27">
        <f>IF($O591&gt;=AJ$1,$S591+$Y591+$Z591,$Y591+$Z591)</f>
        <v>1236.0975000000001</v>
      </c>
      <c r="AK591" s="27">
        <f>IF($O591&gt;=AK$1,$S591+$Y591+$Z591,$Y591+$Z591)</f>
        <v>1236.0975000000001</v>
      </c>
      <c r="AL591" s="27">
        <f>IF($O591&gt;=AL$1,$S591+$Y591+$Z591,$Y591+$Z591)</f>
        <v>1236.0975000000001</v>
      </c>
      <c r="AM591" s="27">
        <f>IF($O591&gt;=AM$1,$S591+$Y591+$Z591,$Y591+$Z591)</f>
        <v>1236.0975000000001</v>
      </c>
      <c r="AN591" s="27">
        <f>IF($O591&gt;=AN$1,$S591+$Y591+$Z591,$Y591+$Z591)</f>
        <v>1236.0975000000001</v>
      </c>
      <c r="AO591" s="27">
        <f>IF($O591&gt;=AO$1,$S591+$Y591+$Z591,$Y591+$Z591)</f>
        <v>1236.0975000000001</v>
      </c>
      <c r="AP591" s="27">
        <f>IF($O591&gt;=AP$1,$S591+$Y591+$Z591,$Y591+$Z591)</f>
        <v>1236.0975000000001</v>
      </c>
      <c r="AQ591" s="27">
        <f>IF($O591&gt;=AQ$1,$S591+$Y591+$Z591,$Y591+$Z591)</f>
        <v>1236.0975000000001</v>
      </c>
      <c r="AR591" s="27">
        <f>IF($O591&gt;=AR$1,$S591+$Y591+$Z591,$Y591+$Z591)</f>
        <v>1236.0975000000001</v>
      </c>
      <c r="AS591" s="27">
        <f>IF($O591&gt;=AS$1,$S591+$Y591+$Z591,$Y591+$Z591)</f>
        <v>1236.0975000000001</v>
      </c>
      <c r="AT591" s="27">
        <f>IF($O591&gt;=AT$1,$S591+$Y591+$Z591,$Y591+$Z591)</f>
        <v>1236.0975000000001</v>
      </c>
      <c r="AU591" s="27">
        <f>IF($O591&gt;=AU$1,$S591+$Y591+$Z591,$Y591+$Z591)</f>
        <v>1236.0975000000001</v>
      </c>
      <c r="AV591" s="27">
        <f>IF($O591&gt;=AV$1,$S591+$Y591+$Z591,$Y591+$Z591)</f>
        <v>1236.0975000000001</v>
      </c>
      <c r="AW591" s="27">
        <f>IF($O591&gt;=AW$1,$S591+$Y591+$Z591,$Y591+$Z591)</f>
        <v>1236.0975000000001</v>
      </c>
      <c r="AX591" s="27">
        <f>IF($O591&gt;=AX$1,$S591+$Y591+$Z591,$Y591+$Z591)</f>
        <v>1236.0975000000001</v>
      </c>
      <c r="AY591" s="27">
        <f>IF($O591&gt;=AY$1,$S591+$Y591+$Z591,$Y591+$Z591)</f>
        <v>1236.0975000000001</v>
      </c>
      <c r="AZ591" s="27">
        <f>IF($O591&gt;=AZ$1,$S591+$Y591+$Z591,$Y591+$Z591)</f>
        <v>1236.0975000000001</v>
      </c>
      <c r="BA591" s="27">
        <f>IF($O591&gt;=BA$1,$S591+$Y591+$Z591,$Y591+$Z591)</f>
        <v>1236.0975000000001</v>
      </c>
      <c r="BB591" s="27">
        <f>IF($O591&gt;=BB$1,$S591+$Y591+$Z591,$Y591+$Z591)</f>
        <v>1236.0975000000001</v>
      </c>
      <c r="BC591" s="27">
        <f>IF($O591&gt;=BC$1,$S591+$Y591+$Z591,$Y591+$Z591)</f>
        <v>1236.0975000000001</v>
      </c>
      <c r="BD591" s="27">
        <f>IF($O591&gt;=BD$1,$S591+$Y591+$Z591,$Y591+$Z591)</f>
        <v>1236.0975000000001</v>
      </c>
      <c r="BE591" s="27">
        <f>IF($O591&gt;=BE$1,$S591+$Y591+$Z591,$Y591+$Z591)</f>
        <v>1236.0975000000001</v>
      </c>
      <c r="BF591" s="27">
        <f>IF($O591&gt;=BF$1,$S591+$Y591+$Z591,$Y591+$Z591)</f>
        <v>1236.0975000000001</v>
      </c>
      <c r="BG591" s="27">
        <f>IF($O591&gt;=BG$1,$S591+$Y591+$Z591,$Y591+$Z591)</f>
        <v>1236.0975000000001</v>
      </c>
      <c r="BH591" s="27">
        <f>IF($O591&gt;=BH$1,$S591+$Y591+$Z591,$Y591+$Z591)</f>
        <v>1236.0975000000001</v>
      </c>
      <c r="BI591" s="27">
        <f>IF($O591&gt;=BI$1,$S591+$Y591+$Z591,$Y591+$Z591)</f>
        <v>1236.0975000000001</v>
      </c>
      <c r="BJ591" s="27">
        <f>IF($O591&gt;=BJ$1,$S591+$Y591+$Z591,$Y591+$Z591)</f>
        <v>1236.0975000000001</v>
      </c>
      <c r="BK591" s="27">
        <f>IF($O591&gt;=BK$1,$S591+$Y591+$Z591,$Y591+$Z591)</f>
        <v>1236.0975000000001</v>
      </c>
      <c r="BL591" s="27">
        <f>IF($O591&gt;=BL$1,$S591+$Y591+$Z591,$Y591+$Z591)</f>
        <v>1236.0975000000001</v>
      </c>
      <c r="BM591" s="27">
        <f>IF($O591&gt;=BM$1,$S591+$Y591+$Z591,$Y591+$Z591)</f>
        <v>1236.0975000000001</v>
      </c>
      <c r="BN591" s="27">
        <f>IF($O591&gt;=BN$1,$S591+$Y591+$Z591,$Y591+$Z591)</f>
        <v>1236.0975000000001</v>
      </c>
      <c r="BO591" s="27">
        <f>IF($O591&gt;=BO$1,$S591+$Y591+$Z591,$Y591+$Z591)</f>
        <v>1236.0975000000001</v>
      </c>
      <c r="BP591" s="27">
        <f>IF($O591&gt;=BP$1,$S591+$Y591+$Z591,$Y591+$Z591)</f>
        <v>1236.0975000000001</v>
      </c>
      <c r="BQ591" s="27">
        <f>IF($O591&gt;=BQ$1,$S591+$Y591+$Z591,$Y591+$Z591)</f>
        <v>1236.0975000000001</v>
      </c>
      <c r="BR591" s="27">
        <f>IF($O591&gt;=BR$1,$S591+$Y591+$Z591,$Y591+$Z591)</f>
        <v>1236.0975000000001</v>
      </c>
      <c r="BS591" s="27">
        <f>IF($O591&gt;=BS$1,$S591+$Y591+$Z591,$Y591+$Z591)</f>
        <v>1236.0975000000001</v>
      </c>
      <c r="BT591" s="27">
        <f>IF($O591&gt;=BT$1,$S591+$Y591+$Z591,$Y591+$Z591)</f>
        <v>1236.0975000000001</v>
      </c>
      <c r="BU591" s="27">
        <f>IF($O591&gt;=BU$1,$S591+$Y591+$Z591,$Y591+$Z591)</f>
        <v>1236.0975000000001</v>
      </c>
      <c r="BV591" s="27">
        <f>IF($O591&gt;=BV$1,$S591+$Y591+$Z591,$Y591+$Z591)</f>
        <v>1236.0975000000001</v>
      </c>
      <c r="BW591" s="27">
        <f>IF($O591&gt;=BW$1,$S591+$Y591+$Z591,$Y591+$Z591)</f>
        <v>1236.0975000000001</v>
      </c>
      <c r="BX591" s="27">
        <f>IF($O591&gt;=BX$1,$S591+$Y591+$Z591,$Y591+$Z591)</f>
        <v>1236.0975000000001</v>
      </c>
      <c r="BY591" s="27">
        <f>IF($O591&gt;=BY$1,$S591+$Y591+$Z591,$Y591+$Z591)</f>
        <v>1236.0975000000001</v>
      </c>
      <c r="BZ591" s="27">
        <f>IF($O591&gt;=BZ$1,$S591+$Y591+$Z591,$Y591+$Z591)</f>
        <v>1236.0975000000001</v>
      </c>
      <c r="CA591" s="27">
        <f>IF($O591&gt;=CA$1,$S591+$Y591+$Z591,$Y591+$Z591)</f>
        <v>1236.0975000000001</v>
      </c>
      <c r="CB591" s="27">
        <f>IF($O591&gt;=CB$1,$S591+$Y591+$Z591,$Y591+$Z591)</f>
        <v>1236.0975000000001</v>
      </c>
      <c r="CC591" s="27">
        <f>IF($O591&gt;=CC$1,$S591+$Y591+$Z591,$Y591+$Z591)</f>
        <v>1236.0975000000001</v>
      </c>
      <c r="CD591" s="27">
        <f>IF($O591&gt;=CD$1,$S591+$Y591+$Z591,$Y591+$Z591)</f>
        <v>1236.0975000000001</v>
      </c>
      <c r="CE591" s="27">
        <f>IF($O591&gt;=CE$1,$S591+$Y591+$Z591,$Y591+$Z591)</f>
        <v>1236.0975000000001</v>
      </c>
      <c r="CF591" s="27">
        <f>IF($O591&gt;=CF$1,$S591+$Y591+$Z591,$Y591+$Z591)</f>
        <v>1236.0975000000001</v>
      </c>
      <c r="CG591" s="27">
        <f>IF($O591&gt;=CG$1,$S591+$Y591+$Z591,$Y591+$Z591)</f>
        <v>1236.0975000000001</v>
      </c>
      <c r="CH591" s="27">
        <f>IF($O591&gt;=CH$1,$S591+$Y591+$Z591,$Y591+$Z591)</f>
        <v>1236.0975000000001</v>
      </c>
      <c r="CI591" s="27">
        <f>IF($O591&gt;=CI$1,$S591+$Y591+$Z591,$Y591+$Z591)</f>
        <v>1236.0975000000001</v>
      </c>
      <c r="CJ591" s="27">
        <f>IF($O591&gt;=CJ$1,$S591+$Y591+$Z591,$Y591+$Z591)</f>
        <v>1236.0975000000001</v>
      </c>
      <c r="CK591" s="27">
        <f>IF($O591&gt;=CK$1,$S591+$Y591+$Z591,$Y591+$Z591)</f>
        <v>1236.0975000000001</v>
      </c>
      <c r="CL591" s="27">
        <f>IF($O591&gt;=CL$1,$S591+$Y591+$Z591,$Y591+$Z591)</f>
        <v>1236.0975000000001</v>
      </c>
      <c r="CM591" s="27">
        <f>IF($O591&gt;=CM$1,$S591+$Y591+$Z591,$Y591+$Z591)</f>
        <v>1236.0975000000001</v>
      </c>
      <c r="CN591" s="27">
        <f>IF($O591&gt;=CN$1,$S591+$Y591,$Y591)</f>
        <v>836.09750000000008</v>
      </c>
      <c r="CO591" s="27">
        <f>IF($O591&gt;=CO$1,$S591+$Y591,$Y591)</f>
        <v>836.09750000000008</v>
      </c>
      <c r="CP591" s="27">
        <f>IF($O591&gt;=CP$1,$S591+$Y591,$Y591)</f>
        <v>836.09750000000008</v>
      </c>
      <c r="CQ591" s="27">
        <f>IF($O591&gt;=CQ$1,$S591+$Y591,$Y591)</f>
        <v>836.09750000000008</v>
      </c>
      <c r="CR591" s="27">
        <f>IF($O591&gt;=CR$1,$S591+$Y591,$Y591)</f>
        <v>836.09750000000008</v>
      </c>
      <c r="CS591" s="27">
        <f>IF($O591&gt;=CS$1,$S591+$Y591,$Y591)</f>
        <v>836.09750000000008</v>
      </c>
      <c r="CT591" s="27">
        <f>IF($O591&gt;=CT$1,$S591+$Y591,$Y591)</f>
        <v>836.09750000000008</v>
      </c>
      <c r="CU591" s="27">
        <f>IF($O591&gt;=CU$1,$S591+$Y591,$Y591)</f>
        <v>836.09750000000008</v>
      </c>
      <c r="CV591" s="27">
        <f>IF($O591&gt;=CV$1,$S591+$Y591,$Y591)</f>
        <v>836.09750000000008</v>
      </c>
      <c r="CW591" s="27">
        <f>IF($O591&gt;=CW$1,$S591+$Y591,$Y591)</f>
        <v>836.09750000000008</v>
      </c>
      <c r="CX591" s="27">
        <f>IF($O591&gt;=CX$1,$S591+$Y591,$Y591)</f>
        <v>836.09750000000008</v>
      </c>
      <c r="CY591" s="27">
        <f>IF($O591&gt;=CY$1,$S591+$Y591,$Y591)</f>
        <v>836.09750000000008</v>
      </c>
      <c r="CZ591" s="27">
        <f>IF($O591&gt;=CZ$1,$S591+$Y591,$Y591)</f>
        <v>836.09750000000008</v>
      </c>
      <c r="DA591" s="27">
        <f>IF($O591&gt;=DA$1,$S591+$Y591,$Y591)</f>
        <v>836.09750000000008</v>
      </c>
      <c r="DB591" s="27">
        <f>IF($O591&gt;=DB$1,$S591+$Y591,$Y591)</f>
        <v>836.09750000000008</v>
      </c>
      <c r="DC591" s="27">
        <f>IF($O591&gt;=DC$1,$S591+$Y591,$Y591)</f>
        <v>836.09750000000008</v>
      </c>
      <c r="DD591" s="27">
        <f>IF($O591&gt;=DD$1,$S591+$Y591,$Y591)</f>
        <v>836.09750000000008</v>
      </c>
      <c r="DE591" s="27">
        <f>IF($O591&gt;=DE$1,$S591+$Y591,$Y591)</f>
        <v>836.09750000000008</v>
      </c>
      <c r="DF591" s="27">
        <f>IF($O591&gt;=DF$1,$S591+$Y591,$Y591)</f>
        <v>836.09750000000008</v>
      </c>
      <c r="DG591" s="27">
        <f>IF($O591&gt;=DG$1,$S591+$Y591,$Y591)</f>
        <v>836.09750000000008</v>
      </c>
      <c r="DH591" s="27">
        <f>IF($O591&gt;=DH$1,$S591+$Y591,$Y591)</f>
        <v>836.09750000000008</v>
      </c>
      <c r="DI591" s="27">
        <f>IF($O591&gt;=DI$1,$S591+$Y591,$Y591)</f>
        <v>836.09750000000008</v>
      </c>
      <c r="DJ591" s="27">
        <f>IF($O591&gt;=DJ$1,$S591+$Y591,$Y591)</f>
        <v>836.09750000000008</v>
      </c>
      <c r="DK591" s="27">
        <f>IF($O591&gt;=DK$1,$S591+$Y591,$Y591)</f>
        <v>836.09750000000008</v>
      </c>
      <c r="DL591" s="27">
        <f>IF($O591&gt;=DL$1,$S591+$Y591,$Y591)</f>
        <v>836.09750000000008</v>
      </c>
      <c r="DM591" s="27">
        <f>IF($O591&gt;=DM$1,$S591+$Y591,$Y591)</f>
        <v>836.09750000000008</v>
      </c>
      <c r="DN591" s="27">
        <f>IF($O591&gt;=DN$1,$S591+$Y591,$Y591)</f>
        <v>836.09750000000008</v>
      </c>
      <c r="DO591" s="27">
        <f>IF($O591&gt;=DO$1,$S591+$Y591,$Y591)</f>
        <v>836.09750000000008</v>
      </c>
      <c r="DP591" s="27">
        <f>IF($O591&gt;=DP$1,$S591+$Y591,$Y591)</f>
        <v>836.09750000000008</v>
      </c>
      <c r="DQ591" s="27">
        <f>IF($O591&gt;=DQ$1,$S591+$Y591,$Y591)</f>
        <v>836.09750000000008</v>
      </c>
      <c r="DR591" s="27">
        <f>IF($O591&gt;=DR$1,$S591+$Y591,$Y591)</f>
        <v>836.09750000000008</v>
      </c>
      <c r="DS591" s="27">
        <f>IF($O591&gt;=DS$1,$S591+$Y591,$Y591)</f>
        <v>836.09750000000008</v>
      </c>
      <c r="DT591" s="27">
        <f>IF($O591&gt;=DT$1,$S591+$Y591,$Y591)</f>
        <v>836.09750000000008</v>
      </c>
      <c r="DU591" s="27">
        <f>IF($O591&gt;=DU$1,$S591+$Y591,$Y591)</f>
        <v>836.09750000000008</v>
      </c>
      <c r="DV591" s="27">
        <f>IF($O591&gt;=DV$1,$S591+$Y591,$Y591)</f>
        <v>836.09750000000008</v>
      </c>
      <c r="DW591" s="27">
        <f>IF($O591&gt;=DW$1,$S591+$Y591,$Y591)</f>
        <v>836.09750000000008</v>
      </c>
      <c r="DX591" s="27">
        <f>IF($O591&gt;=DX$1,$S591+$Y591,$Y591)</f>
        <v>836.09750000000008</v>
      </c>
      <c r="DY591" s="27">
        <f>IF($O591&gt;=DY$1,$S591+$Y591,$Y591)</f>
        <v>836.09750000000008</v>
      </c>
      <c r="DZ591" s="27">
        <f>IF($O591&gt;=DZ$1,$S591+$Y591,$Y591)</f>
        <v>836.09750000000008</v>
      </c>
      <c r="EA591" s="27">
        <f>IF($O591&gt;=EA$1,$S591+$Y591,$Y591)</f>
        <v>836.09750000000008</v>
      </c>
      <c r="EB591" s="27">
        <f>IF($O591&gt;=EB$1,$S591+$Y591,$Y591)</f>
        <v>836.09750000000008</v>
      </c>
      <c r="EC591" s="27">
        <f>IF($O591&gt;=EC$1,$S591+$Y591,$Y591)</f>
        <v>836.09750000000008</v>
      </c>
      <c r="ED591" s="27">
        <f>IF($O591&gt;=ED$1,$S591+$Y591,$Y591)</f>
        <v>836.09750000000008</v>
      </c>
      <c r="EE591" s="27">
        <f>IF($O591&gt;=EE$1,$S591+$Y591,$Y591)</f>
        <v>836.09750000000008</v>
      </c>
      <c r="EF591" s="27">
        <f>IF($O591&gt;=EF$1,$S591+$Y591,$Y591)</f>
        <v>836.09750000000008</v>
      </c>
      <c r="EG591" s="27">
        <f>IF($O591&gt;=EG$1,$S591+$Y591,$Y591)</f>
        <v>836.09750000000008</v>
      </c>
      <c r="EH591" s="27">
        <f>IF($O591&gt;=EH$1,$S591+$Y591,$Y591)</f>
        <v>836.09750000000008</v>
      </c>
      <c r="EI591" s="27">
        <f>IF($O591&gt;=EI$1,$S591+$Y591,$Y591)</f>
        <v>836.09750000000008</v>
      </c>
      <c r="EJ591" s="27">
        <f>IF($O591&gt;=EJ$1,$S591+$Y591,$Y591)</f>
        <v>836.09750000000008</v>
      </c>
      <c r="EK591" s="27">
        <f>IF($O591&gt;=EK$1,$S591+$Y591,$Y591)</f>
        <v>836.09750000000008</v>
      </c>
      <c r="EL591" s="27">
        <f>IF($O591&gt;=EL$1,$S591+$Y591,$Y591)</f>
        <v>836.09750000000008</v>
      </c>
      <c r="EM591" s="27">
        <f>IF($O591&gt;=EM$1,$S591+$Y591,$Y591)</f>
        <v>836.09750000000008</v>
      </c>
      <c r="EN591" s="27">
        <f>IF($O591&gt;=EN$1,$S591+$Y591,$Y591)</f>
        <v>836.09750000000008</v>
      </c>
      <c r="EO591" s="27">
        <f>IF($O591&gt;=EO$1,$S591+$Y591,$Y591)</f>
        <v>836.09750000000008</v>
      </c>
      <c r="EP591" s="27">
        <f>IF($O591&gt;=EP$1,$S591+$Y591,$Y591)</f>
        <v>836.09750000000008</v>
      </c>
      <c r="EQ591" s="27">
        <f>IF($O591&gt;=EQ$1,$S591+$Y591,$Y591)</f>
        <v>836.09750000000008</v>
      </c>
      <c r="ER591" s="27">
        <f>IF($O591&gt;=ER$1,$S591+$Y591,$Y591)</f>
        <v>836.09750000000008</v>
      </c>
      <c r="ES591" s="27">
        <f>IF($O591&gt;=ES$1,$S591+$Y591,$Y591)</f>
        <v>836.09750000000008</v>
      </c>
      <c r="ET591" s="27">
        <f>IF($O591&gt;=ET$1,$S591+$Y591,$Y591)</f>
        <v>836.09750000000008</v>
      </c>
      <c r="EU591" s="27">
        <f>IF($O591&gt;=EU$1,$S591+$Y591,$Y591)</f>
        <v>836.09750000000008</v>
      </c>
      <c r="EV591" s="27">
        <f>IF($O591&gt;=EV$1,$S591,0)</f>
        <v>836.09750000000008</v>
      </c>
      <c r="EW591" s="27">
        <f>IF($O591&gt;=EW$1,$S591,0)</f>
        <v>836.09750000000008</v>
      </c>
      <c r="EX591" s="27">
        <f>IF($O591&gt;=EX$1,$S591,0)</f>
        <v>836.09750000000008</v>
      </c>
      <c r="EY591" s="27">
        <f>IF($O591&gt;=EY$1,$S591,0)</f>
        <v>836.09750000000008</v>
      </c>
      <c r="EZ591" s="27">
        <f>IF($O591&gt;=EZ$1,$S591,0)</f>
        <v>836.09750000000008</v>
      </c>
      <c r="FA591" s="27">
        <f>IF($O591&gt;=FA$1,$S591,0)</f>
        <v>836.09750000000008</v>
      </c>
      <c r="FB591" s="27">
        <f>IF($O591&gt;=FB$1,$S591,0)</f>
        <v>836.09750000000008</v>
      </c>
      <c r="FC591" s="27">
        <f>IF($O591&gt;=FC$1,$S591,0)</f>
        <v>836.09750000000008</v>
      </c>
      <c r="FD591" s="27">
        <f>IF($O591&gt;=FD$1,$S591,0)</f>
        <v>836.09750000000008</v>
      </c>
      <c r="FE591" s="27">
        <f>IF($O591&gt;=FE$1,$S591,0)</f>
        <v>836.09750000000008</v>
      </c>
      <c r="FF591" s="27">
        <f>IF($O591&gt;=FF$1,$S591,0)</f>
        <v>836.09750000000008</v>
      </c>
      <c r="FG591" s="27">
        <f>IF($O591&gt;=FG$1,$S591,0)</f>
        <v>836.09750000000008</v>
      </c>
      <c r="FH591" s="27">
        <f>IF($O591&gt;=FH$1,$S591,0)</f>
        <v>836.09750000000008</v>
      </c>
      <c r="FI591" s="27">
        <f>IF($O591&gt;=FI$1,$S591,0)</f>
        <v>836.09750000000008</v>
      </c>
      <c r="FJ591" s="27">
        <f>IF($O591&gt;=FJ$1,$S591,0)</f>
        <v>836.09750000000008</v>
      </c>
      <c r="FK591" s="27">
        <f>IF($O591&gt;=FK$1,$S591,0)</f>
        <v>836.09750000000008</v>
      </c>
      <c r="FL591" s="27">
        <f>IF($O591&gt;=FL$1,$S591,0)</f>
        <v>836.09750000000008</v>
      </c>
      <c r="FM591" s="27">
        <f>IF($O591&gt;=FM$1,$S591,0)</f>
        <v>836.09750000000008</v>
      </c>
      <c r="FN591" s="27">
        <f>IF($O591&gt;=FN$1,$S591,0)</f>
        <v>836.09750000000008</v>
      </c>
      <c r="FO591" s="27">
        <f>IF($O591&gt;=FO$1,$S591,0)</f>
        <v>836.09750000000008</v>
      </c>
      <c r="FP591" s="27">
        <f>IF($O591&gt;=FP$1,$S591,0)</f>
        <v>836.09750000000008</v>
      </c>
      <c r="FQ591" s="27">
        <f>IF($O591&gt;=FQ$1,$S591,0)</f>
        <v>836.09750000000008</v>
      </c>
      <c r="FR591" s="27">
        <f>IF($O591&gt;=FR$1,$S591,0)</f>
        <v>836.09750000000008</v>
      </c>
      <c r="FS591" s="27">
        <f>IF($O591&gt;=FS$1,$S591,0)</f>
        <v>836.09750000000008</v>
      </c>
      <c r="FT591" s="27">
        <f>IF($O591&gt;=FT$1,$S591,0)</f>
        <v>836.09750000000008</v>
      </c>
      <c r="FU591" s="27">
        <f>IF($O591&gt;=FU$1,$S591,0)</f>
        <v>836.09750000000008</v>
      </c>
      <c r="FV591" s="27">
        <f>IF($O591&gt;=FV$1,$S591,0)</f>
        <v>836.09750000000008</v>
      </c>
      <c r="FW591" s="27">
        <f>IF($O591&gt;=FW$1,$S591,0)</f>
        <v>836.09750000000008</v>
      </c>
      <c r="FX591" s="27">
        <f>IF($O591&gt;=FX$1,$S591,0)</f>
        <v>836.09750000000008</v>
      </c>
      <c r="FY591" s="27">
        <f>IF($O591&gt;=FY$1,$S591,0)</f>
        <v>836.09750000000008</v>
      </c>
      <c r="FZ591" s="27">
        <f>IF($O591&gt;=FZ$1,$S591,0)</f>
        <v>836.09750000000008</v>
      </c>
      <c r="GA591" s="27">
        <f>IF($O591&gt;=GA$1,$S591,0)</f>
        <v>836.09750000000008</v>
      </c>
      <c r="GB591" s="27">
        <f>IF($O591&gt;=GB$1,$S591,0)</f>
        <v>836.09750000000008</v>
      </c>
      <c r="GC591" s="27">
        <f>IF($O591&gt;=GC$1,$S591,0)</f>
        <v>836.09750000000008</v>
      </c>
      <c r="GD591" s="27">
        <f>IF($O591&gt;=GD$1,$S591,0)</f>
        <v>836.09750000000008</v>
      </c>
      <c r="GE591" s="27">
        <f>IF($O591&gt;=GE$1,$S591,0)</f>
        <v>836.09750000000008</v>
      </c>
      <c r="GF591" s="27">
        <f>IF($O591&gt;=GF$1,$S591,0)</f>
        <v>836.09750000000008</v>
      </c>
      <c r="GG591" s="27">
        <f>IF($O591&gt;=GG$1,$S591,0)</f>
        <v>836.09750000000008</v>
      </c>
      <c r="GH591" s="27">
        <f>IF($O591&gt;=GH$1,$S591,0)</f>
        <v>836.09750000000008</v>
      </c>
      <c r="GI591" s="27">
        <f>IF($O591&gt;=GI$1,$S591,0)</f>
        <v>836.09750000000008</v>
      </c>
      <c r="GJ591" s="27">
        <f>IF($O591&gt;=GJ$1,$S591,0)</f>
        <v>836.09750000000008</v>
      </c>
      <c r="GK591" s="27">
        <f>IF($O591&gt;=GK$1,$S591,0)</f>
        <v>836.09750000000008</v>
      </c>
      <c r="GL591" s="27">
        <f>IF($O591&gt;=GL$1,$S591,0)</f>
        <v>0</v>
      </c>
      <c r="GM591" s="27">
        <f>IF($O591&gt;=GM$1,$S591,0)</f>
        <v>0</v>
      </c>
      <c r="GN591" s="27">
        <f>IF($O591&gt;=GN$1,$S591,0)</f>
        <v>0</v>
      </c>
      <c r="GO591" s="27">
        <f>IF($O591&gt;=GO$1,$S591,0)</f>
        <v>0</v>
      </c>
      <c r="GP591" s="27">
        <f>IF($O591&gt;=GP$1,$S591,0)</f>
        <v>0</v>
      </c>
      <c r="GQ591" s="27">
        <f>IF($O591&gt;=GQ$1,$S591,0)</f>
        <v>0</v>
      </c>
      <c r="GR591" s="27">
        <f>IF($O591&gt;=GR$1,$S591,0)</f>
        <v>0</v>
      </c>
      <c r="GS591" s="27">
        <f>IF($O591&gt;=GS$1,$S591,0)</f>
        <v>0</v>
      </c>
      <c r="GT591" s="27">
        <f>IF($O591&gt;=GT$1,$S591,0)</f>
        <v>0</v>
      </c>
      <c r="GU591" s="27">
        <f>IF($O591&gt;=GU$1,$S591,0)</f>
        <v>0</v>
      </c>
      <c r="GV591" s="27">
        <f>IF($O591&gt;=GV$1,$S591,0)</f>
        <v>0</v>
      </c>
      <c r="GW591" s="27">
        <f>IF($O591&gt;=GW$1,$S591,0)</f>
        <v>0</v>
      </c>
      <c r="GX591" s="27">
        <f>IF($O591&gt;=GX$1,$S591,0)</f>
        <v>0</v>
      </c>
      <c r="GY591" s="27">
        <f>IF($O591&gt;=GY$1,$S591,0)</f>
        <v>0</v>
      </c>
      <c r="GZ591" s="27">
        <f>IF($O591&gt;=GZ$1,$S591,0)</f>
        <v>0</v>
      </c>
      <c r="HA591" s="27">
        <f>IF($O591&gt;=HA$1,$S591,0)</f>
        <v>0</v>
      </c>
      <c r="HB591" s="27">
        <f>IF($O591&gt;=HB$1,$S591,0)</f>
        <v>0</v>
      </c>
      <c r="HC591" s="27">
        <f>IF($O591&gt;=HC$1,$S591,0)</f>
        <v>0</v>
      </c>
    </row>
    <row r="592" spans="1:211">
      <c r="A592" s="3">
        <v>44180</v>
      </c>
      <c r="B592" s="3" t="s">
        <v>589</v>
      </c>
      <c r="C592" s="3" t="s">
        <v>450</v>
      </c>
      <c r="D592" s="3">
        <v>63</v>
      </c>
      <c r="E592" s="4">
        <v>33513</v>
      </c>
      <c r="F592" s="5">
        <v>26.734246575342464</v>
      </c>
      <c r="G592" s="3" t="s">
        <v>446</v>
      </c>
      <c r="H592" s="4">
        <v>20112</v>
      </c>
      <c r="I592" s="9" t="s">
        <v>816</v>
      </c>
      <c r="J592" s="5">
        <v>3407.78</v>
      </c>
      <c r="K592" s="31">
        <v>14346</v>
      </c>
      <c r="L592" s="32">
        <v>27</v>
      </c>
      <c r="M592" s="33">
        <f>VLOOKUP(L592,FIND,3,TRUE)</f>
        <v>1.5</v>
      </c>
      <c r="N592" s="32">
        <f>IF(L592&gt;30,180,VLOOKUP(L592,TEMPO,2,FALSE))</f>
        <v>162</v>
      </c>
      <c r="O592" s="32">
        <f>IF(R592&gt;0,4,N592)</f>
        <v>162</v>
      </c>
      <c r="P592" s="96">
        <f>J592*M592*L592</f>
        <v>138015.09</v>
      </c>
      <c r="Q592" s="96">
        <f>10934.45*2</f>
        <v>21868.9</v>
      </c>
      <c r="R592" s="96">
        <f>IF(P592&lt;=Q592,P592/4,0)</f>
        <v>0</v>
      </c>
      <c r="S592" s="5">
        <f>IF(P592&gt;=Q592,P592/N592,0)</f>
        <v>851.94499999999994</v>
      </c>
      <c r="T592" s="3"/>
      <c r="U592" s="3">
        <f>IF(T592="",1,0)</f>
        <v>1</v>
      </c>
      <c r="V592" s="3">
        <v>90</v>
      </c>
      <c r="W592" s="5">
        <v>0</v>
      </c>
      <c r="X592" s="5">
        <v>402.65</v>
      </c>
      <c r="Y592" s="5">
        <f>X592*W592</f>
        <v>0</v>
      </c>
      <c r="Z592" s="5">
        <v>400</v>
      </c>
      <c r="AA592" s="5">
        <f>S592+Y592+Z592</f>
        <v>1251.9449999999999</v>
      </c>
      <c r="AB592" s="39">
        <f>(J592/12+J592/12*1.3333333333+450/12+J592/30*6/12+J592)*1.3+Y592+Z592+153.9</f>
        <v>5968.0102888765832</v>
      </c>
      <c r="AC592" s="39" t="s">
        <v>450</v>
      </c>
      <c r="AD592" s="39">
        <f>J592*1.3+400+153.9</f>
        <v>4984.0140000000001</v>
      </c>
      <c r="AE592" s="39">
        <f>SUMIFS('CUSTO MENSAL FUNC NOVO'!H:H,'CUSTO MENSAL FUNC NOVO'!A:A,'VALORES MENSAIS'!AC592)</f>
        <v>3296.25</v>
      </c>
      <c r="AF592" s="27">
        <f>IF($R592&gt;0,$R592,$S592)+$Y592+$Z592</f>
        <v>1251.9449999999999</v>
      </c>
      <c r="AG592" s="27">
        <f>IF($R592&gt;0,$R592,$S592)+$Y592+$Z592</f>
        <v>1251.9449999999999</v>
      </c>
      <c r="AH592" s="27">
        <f>IF($R592&gt;0,$R592,$S592)+$Y592+$Z592</f>
        <v>1251.9449999999999</v>
      </c>
      <c r="AI592" s="27">
        <f>IF($R592&gt;0,$R592,$S592)+$Y592+$Z592</f>
        <v>1251.9449999999999</v>
      </c>
      <c r="AJ592" s="27">
        <f>IF($O592&gt;=AJ$1,$S592+$Y592+$Z592,$Y592+$Z592)</f>
        <v>1251.9449999999999</v>
      </c>
      <c r="AK592" s="27">
        <f>IF($O592&gt;=AK$1,$S592+$Y592+$Z592,$Y592+$Z592)</f>
        <v>1251.9449999999999</v>
      </c>
      <c r="AL592" s="27">
        <f>IF($O592&gt;=AL$1,$S592+$Y592+$Z592,$Y592+$Z592)</f>
        <v>1251.9449999999999</v>
      </c>
      <c r="AM592" s="27">
        <f>IF($O592&gt;=AM$1,$S592+$Y592+$Z592,$Y592+$Z592)</f>
        <v>1251.9449999999999</v>
      </c>
      <c r="AN592" s="27">
        <f>IF($O592&gt;=AN$1,$S592+$Y592+$Z592,$Y592+$Z592)</f>
        <v>1251.9449999999999</v>
      </c>
      <c r="AO592" s="27">
        <f>IF($O592&gt;=AO$1,$S592+$Y592+$Z592,$Y592+$Z592)</f>
        <v>1251.9449999999999</v>
      </c>
      <c r="AP592" s="27">
        <f>IF($O592&gt;=AP$1,$S592+$Y592+$Z592,$Y592+$Z592)</f>
        <v>1251.9449999999999</v>
      </c>
      <c r="AQ592" s="27">
        <f>IF($O592&gt;=AQ$1,$S592+$Y592+$Z592,$Y592+$Z592)</f>
        <v>1251.9449999999999</v>
      </c>
      <c r="AR592" s="27">
        <f>IF($O592&gt;=AR$1,$S592+$Y592+$Z592,$Y592+$Z592)</f>
        <v>1251.9449999999999</v>
      </c>
      <c r="AS592" s="27">
        <f>IF($O592&gt;=AS$1,$S592+$Y592+$Z592,$Y592+$Z592)</f>
        <v>1251.9449999999999</v>
      </c>
      <c r="AT592" s="27">
        <f>IF($O592&gt;=AT$1,$S592+$Y592+$Z592,$Y592+$Z592)</f>
        <v>1251.9449999999999</v>
      </c>
      <c r="AU592" s="27">
        <f>IF($O592&gt;=AU$1,$S592+$Y592+$Z592,$Y592+$Z592)</f>
        <v>1251.9449999999999</v>
      </c>
      <c r="AV592" s="27">
        <f>IF($O592&gt;=AV$1,$S592+$Y592+$Z592,$Y592+$Z592)</f>
        <v>1251.9449999999999</v>
      </c>
      <c r="AW592" s="27">
        <f>IF($O592&gt;=AW$1,$S592+$Y592+$Z592,$Y592+$Z592)</f>
        <v>1251.9449999999999</v>
      </c>
      <c r="AX592" s="27">
        <f>IF($O592&gt;=AX$1,$S592+$Y592+$Z592,$Y592+$Z592)</f>
        <v>1251.9449999999999</v>
      </c>
      <c r="AY592" s="27">
        <f>IF($O592&gt;=AY$1,$S592+$Y592+$Z592,$Y592+$Z592)</f>
        <v>1251.9449999999999</v>
      </c>
      <c r="AZ592" s="27">
        <f>IF($O592&gt;=AZ$1,$S592+$Y592+$Z592,$Y592+$Z592)</f>
        <v>1251.9449999999999</v>
      </c>
      <c r="BA592" s="27">
        <f>IF($O592&gt;=BA$1,$S592+$Y592+$Z592,$Y592+$Z592)</f>
        <v>1251.9449999999999</v>
      </c>
      <c r="BB592" s="27">
        <f>IF($O592&gt;=BB$1,$S592+$Y592+$Z592,$Y592+$Z592)</f>
        <v>1251.9449999999999</v>
      </c>
      <c r="BC592" s="27">
        <f>IF($O592&gt;=BC$1,$S592+$Y592+$Z592,$Y592+$Z592)</f>
        <v>1251.9449999999999</v>
      </c>
      <c r="BD592" s="27">
        <f>IF($O592&gt;=BD$1,$S592+$Y592+$Z592,$Y592+$Z592)</f>
        <v>1251.9449999999999</v>
      </c>
      <c r="BE592" s="27">
        <f>IF($O592&gt;=BE$1,$S592+$Y592+$Z592,$Y592+$Z592)</f>
        <v>1251.9449999999999</v>
      </c>
      <c r="BF592" s="27">
        <f>IF($O592&gt;=BF$1,$S592+$Y592+$Z592,$Y592+$Z592)</f>
        <v>1251.9449999999999</v>
      </c>
      <c r="BG592" s="27">
        <f>IF($O592&gt;=BG$1,$S592+$Y592+$Z592,$Y592+$Z592)</f>
        <v>1251.9449999999999</v>
      </c>
      <c r="BH592" s="27">
        <f>IF($O592&gt;=BH$1,$S592+$Y592+$Z592,$Y592+$Z592)</f>
        <v>1251.9449999999999</v>
      </c>
      <c r="BI592" s="27">
        <f>IF($O592&gt;=BI$1,$S592+$Y592+$Z592,$Y592+$Z592)</f>
        <v>1251.9449999999999</v>
      </c>
      <c r="BJ592" s="27">
        <f>IF($O592&gt;=BJ$1,$S592+$Y592+$Z592,$Y592+$Z592)</f>
        <v>1251.9449999999999</v>
      </c>
      <c r="BK592" s="27">
        <f>IF($O592&gt;=BK$1,$S592+$Y592+$Z592,$Y592+$Z592)</f>
        <v>1251.9449999999999</v>
      </c>
      <c r="BL592" s="27">
        <f>IF($O592&gt;=BL$1,$S592+$Y592+$Z592,$Y592+$Z592)</f>
        <v>1251.9449999999999</v>
      </c>
      <c r="BM592" s="27">
        <f>IF($O592&gt;=BM$1,$S592+$Y592+$Z592,$Y592+$Z592)</f>
        <v>1251.9449999999999</v>
      </c>
      <c r="BN592" s="27">
        <f>IF($O592&gt;=BN$1,$S592+$Y592+$Z592,$Y592+$Z592)</f>
        <v>1251.9449999999999</v>
      </c>
      <c r="BO592" s="27">
        <f>IF($O592&gt;=BO$1,$S592+$Y592+$Z592,$Y592+$Z592)</f>
        <v>1251.9449999999999</v>
      </c>
      <c r="BP592" s="27">
        <f>IF($O592&gt;=BP$1,$S592+$Y592+$Z592,$Y592+$Z592)</f>
        <v>1251.9449999999999</v>
      </c>
      <c r="BQ592" s="27">
        <f>IF($O592&gt;=BQ$1,$S592+$Y592+$Z592,$Y592+$Z592)</f>
        <v>1251.9449999999999</v>
      </c>
      <c r="BR592" s="27">
        <f>IF($O592&gt;=BR$1,$S592+$Y592+$Z592,$Y592+$Z592)</f>
        <v>1251.9449999999999</v>
      </c>
      <c r="BS592" s="27">
        <f>IF($O592&gt;=BS$1,$S592+$Y592+$Z592,$Y592+$Z592)</f>
        <v>1251.9449999999999</v>
      </c>
      <c r="BT592" s="27">
        <f>IF($O592&gt;=BT$1,$S592+$Y592+$Z592,$Y592+$Z592)</f>
        <v>1251.9449999999999</v>
      </c>
      <c r="BU592" s="27">
        <f>IF($O592&gt;=BU$1,$S592+$Y592+$Z592,$Y592+$Z592)</f>
        <v>1251.9449999999999</v>
      </c>
      <c r="BV592" s="27">
        <f>IF($O592&gt;=BV$1,$S592+$Y592+$Z592,$Y592+$Z592)</f>
        <v>1251.9449999999999</v>
      </c>
      <c r="BW592" s="27">
        <f>IF($O592&gt;=BW$1,$S592+$Y592+$Z592,$Y592+$Z592)</f>
        <v>1251.9449999999999</v>
      </c>
      <c r="BX592" s="27">
        <f>IF($O592&gt;=BX$1,$S592+$Y592+$Z592,$Y592+$Z592)</f>
        <v>1251.9449999999999</v>
      </c>
      <c r="BY592" s="27">
        <f>IF($O592&gt;=BY$1,$S592+$Y592+$Z592,$Y592+$Z592)</f>
        <v>1251.9449999999999</v>
      </c>
      <c r="BZ592" s="27">
        <f>IF($O592&gt;=BZ$1,$S592+$Y592+$Z592,$Y592+$Z592)</f>
        <v>1251.9449999999999</v>
      </c>
      <c r="CA592" s="27">
        <f>IF($O592&gt;=CA$1,$S592+$Y592+$Z592,$Y592+$Z592)</f>
        <v>1251.9449999999999</v>
      </c>
      <c r="CB592" s="27">
        <f>IF($O592&gt;=CB$1,$S592+$Y592+$Z592,$Y592+$Z592)</f>
        <v>1251.9449999999999</v>
      </c>
      <c r="CC592" s="27">
        <f>IF($O592&gt;=CC$1,$S592+$Y592+$Z592,$Y592+$Z592)</f>
        <v>1251.9449999999999</v>
      </c>
      <c r="CD592" s="27">
        <f>IF($O592&gt;=CD$1,$S592+$Y592+$Z592,$Y592+$Z592)</f>
        <v>1251.9449999999999</v>
      </c>
      <c r="CE592" s="27">
        <f>IF($O592&gt;=CE$1,$S592+$Y592+$Z592,$Y592+$Z592)</f>
        <v>1251.9449999999999</v>
      </c>
      <c r="CF592" s="27">
        <f>IF($O592&gt;=CF$1,$S592+$Y592+$Z592,$Y592+$Z592)</f>
        <v>1251.9449999999999</v>
      </c>
      <c r="CG592" s="27">
        <f>IF($O592&gt;=CG$1,$S592+$Y592+$Z592,$Y592+$Z592)</f>
        <v>1251.9449999999999</v>
      </c>
      <c r="CH592" s="27">
        <f>IF($O592&gt;=CH$1,$S592+$Y592+$Z592,$Y592+$Z592)</f>
        <v>1251.9449999999999</v>
      </c>
      <c r="CI592" s="27">
        <f>IF($O592&gt;=CI$1,$S592+$Y592+$Z592,$Y592+$Z592)</f>
        <v>1251.9449999999999</v>
      </c>
      <c r="CJ592" s="27">
        <f>IF($O592&gt;=CJ$1,$S592+$Y592+$Z592,$Y592+$Z592)</f>
        <v>1251.9449999999999</v>
      </c>
      <c r="CK592" s="27">
        <f>IF($O592&gt;=CK$1,$S592+$Y592+$Z592,$Y592+$Z592)</f>
        <v>1251.9449999999999</v>
      </c>
      <c r="CL592" s="27">
        <f>IF($O592&gt;=CL$1,$S592+$Y592+$Z592,$Y592+$Z592)</f>
        <v>1251.9449999999999</v>
      </c>
      <c r="CM592" s="27">
        <f>IF($O592&gt;=CM$1,$S592+$Y592+$Z592,$Y592+$Z592)</f>
        <v>1251.9449999999999</v>
      </c>
      <c r="CN592" s="27">
        <f>IF($O592&gt;=CN$1,$S592+$Y592,$Y592)</f>
        <v>851.94499999999994</v>
      </c>
      <c r="CO592" s="27">
        <f>IF($O592&gt;=CO$1,$S592+$Y592,$Y592)</f>
        <v>851.94499999999994</v>
      </c>
      <c r="CP592" s="27">
        <f>IF($O592&gt;=CP$1,$S592+$Y592,$Y592)</f>
        <v>851.94499999999994</v>
      </c>
      <c r="CQ592" s="27">
        <f>IF($O592&gt;=CQ$1,$S592+$Y592,$Y592)</f>
        <v>851.94499999999994</v>
      </c>
      <c r="CR592" s="27">
        <f>IF($O592&gt;=CR$1,$S592+$Y592,$Y592)</f>
        <v>851.94499999999994</v>
      </c>
      <c r="CS592" s="27">
        <f>IF($O592&gt;=CS$1,$S592+$Y592,$Y592)</f>
        <v>851.94499999999994</v>
      </c>
      <c r="CT592" s="27">
        <f>IF($O592&gt;=CT$1,$S592+$Y592,$Y592)</f>
        <v>851.94499999999994</v>
      </c>
      <c r="CU592" s="27">
        <f>IF($O592&gt;=CU$1,$S592+$Y592,$Y592)</f>
        <v>851.94499999999994</v>
      </c>
      <c r="CV592" s="27">
        <f>IF($O592&gt;=CV$1,$S592+$Y592,$Y592)</f>
        <v>851.94499999999994</v>
      </c>
      <c r="CW592" s="27">
        <f>IF($O592&gt;=CW$1,$S592+$Y592,$Y592)</f>
        <v>851.94499999999994</v>
      </c>
      <c r="CX592" s="27">
        <f>IF($O592&gt;=CX$1,$S592+$Y592,$Y592)</f>
        <v>851.94499999999994</v>
      </c>
      <c r="CY592" s="27">
        <f>IF($O592&gt;=CY$1,$S592+$Y592,$Y592)</f>
        <v>851.94499999999994</v>
      </c>
      <c r="CZ592" s="27">
        <f>IF($O592&gt;=CZ$1,$S592+$Y592,$Y592)</f>
        <v>851.94499999999994</v>
      </c>
      <c r="DA592" s="27">
        <f>IF($O592&gt;=DA$1,$S592+$Y592,$Y592)</f>
        <v>851.94499999999994</v>
      </c>
      <c r="DB592" s="27">
        <f>IF($O592&gt;=DB$1,$S592+$Y592,$Y592)</f>
        <v>851.94499999999994</v>
      </c>
      <c r="DC592" s="27">
        <f>IF($O592&gt;=DC$1,$S592+$Y592,$Y592)</f>
        <v>851.94499999999994</v>
      </c>
      <c r="DD592" s="27">
        <f>IF($O592&gt;=DD$1,$S592+$Y592,$Y592)</f>
        <v>851.94499999999994</v>
      </c>
      <c r="DE592" s="27">
        <f>IF($O592&gt;=DE$1,$S592+$Y592,$Y592)</f>
        <v>851.94499999999994</v>
      </c>
      <c r="DF592" s="27">
        <f>IF($O592&gt;=DF$1,$S592+$Y592,$Y592)</f>
        <v>851.94499999999994</v>
      </c>
      <c r="DG592" s="27">
        <f>IF($O592&gt;=DG$1,$S592+$Y592,$Y592)</f>
        <v>851.94499999999994</v>
      </c>
      <c r="DH592" s="27">
        <f>IF($O592&gt;=DH$1,$S592+$Y592,$Y592)</f>
        <v>851.94499999999994</v>
      </c>
      <c r="DI592" s="27">
        <f>IF($O592&gt;=DI$1,$S592+$Y592,$Y592)</f>
        <v>851.94499999999994</v>
      </c>
      <c r="DJ592" s="27">
        <f>IF($O592&gt;=DJ$1,$S592+$Y592,$Y592)</f>
        <v>851.94499999999994</v>
      </c>
      <c r="DK592" s="27">
        <f>IF($O592&gt;=DK$1,$S592+$Y592,$Y592)</f>
        <v>851.94499999999994</v>
      </c>
      <c r="DL592" s="27">
        <f>IF($O592&gt;=DL$1,$S592+$Y592,$Y592)</f>
        <v>851.94499999999994</v>
      </c>
      <c r="DM592" s="27">
        <f>IF($O592&gt;=DM$1,$S592+$Y592,$Y592)</f>
        <v>851.94499999999994</v>
      </c>
      <c r="DN592" s="27">
        <f>IF($O592&gt;=DN$1,$S592+$Y592,$Y592)</f>
        <v>851.94499999999994</v>
      </c>
      <c r="DO592" s="27">
        <f>IF($O592&gt;=DO$1,$S592+$Y592,$Y592)</f>
        <v>851.94499999999994</v>
      </c>
      <c r="DP592" s="27">
        <f>IF($O592&gt;=DP$1,$S592+$Y592,$Y592)</f>
        <v>851.94499999999994</v>
      </c>
      <c r="DQ592" s="27">
        <f>IF($O592&gt;=DQ$1,$S592+$Y592,$Y592)</f>
        <v>851.94499999999994</v>
      </c>
      <c r="DR592" s="27">
        <f>IF($O592&gt;=DR$1,$S592+$Y592,$Y592)</f>
        <v>851.94499999999994</v>
      </c>
      <c r="DS592" s="27">
        <f>IF($O592&gt;=DS$1,$S592+$Y592,$Y592)</f>
        <v>851.94499999999994</v>
      </c>
      <c r="DT592" s="27">
        <f>IF($O592&gt;=DT$1,$S592+$Y592,$Y592)</f>
        <v>851.94499999999994</v>
      </c>
      <c r="DU592" s="27">
        <f>IF($O592&gt;=DU$1,$S592+$Y592,$Y592)</f>
        <v>851.94499999999994</v>
      </c>
      <c r="DV592" s="27">
        <f>IF($O592&gt;=DV$1,$S592+$Y592,$Y592)</f>
        <v>851.94499999999994</v>
      </c>
      <c r="DW592" s="27">
        <f>IF($O592&gt;=DW$1,$S592+$Y592,$Y592)</f>
        <v>851.94499999999994</v>
      </c>
      <c r="DX592" s="27">
        <f>IF($O592&gt;=DX$1,$S592+$Y592,$Y592)</f>
        <v>851.94499999999994</v>
      </c>
      <c r="DY592" s="27">
        <f>IF($O592&gt;=DY$1,$S592+$Y592,$Y592)</f>
        <v>851.94499999999994</v>
      </c>
      <c r="DZ592" s="27">
        <f>IF($O592&gt;=DZ$1,$S592+$Y592,$Y592)</f>
        <v>851.94499999999994</v>
      </c>
      <c r="EA592" s="27">
        <f>IF($O592&gt;=EA$1,$S592+$Y592,$Y592)</f>
        <v>851.94499999999994</v>
      </c>
      <c r="EB592" s="27">
        <f>IF($O592&gt;=EB$1,$S592+$Y592,$Y592)</f>
        <v>851.94499999999994</v>
      </c>
      <c r="EC592" s="27">
        <f>IF($O592&gt;=EC$1,$S592+$Y592,$Y592)</f>
        <v>851.94499999999994</v>
      </c>
      <c r="ED592" s="27">
        <f>IF($O592&gt;=ED$1,$S592+$Y592,$Y592)</f>
        <v>851.94499999999994</v>
      </c>
      <c r="EE592" s="27">
        <f>IF($O592&gt;=EE$1,$S592+$Y592,$Y592)</f>
        <v>851.94499999999994</v>
      </c>
      <c r="EF592" s="27">
        <f>IF($O592&gt;=EF$1,$S592+$Y592,$Y592)</f>
        <v>851.94499999999994</v>
      </c>
      <c r="EG592" s="27">
        <f>IF($O592&gt;=EG$1,$S592+$Y592,$Y592)</f>
        <v>851.94499999999994</v>
      </c>
      <c r="EH592" s="27">
        <f>IF($O592&gt;=EH$1,$S592+$Y592,$Y592)</f>
        <v>851.94499999999994</v>
      </c>
      <c r="EI592" s="27">
        <f>IF($O592&gt;=EI$1,$S592+$Y592,$Y592)</f>
        <v>851.94499999999994</v>
      </c>
      <c r="EJ592" s="27">
        <f>IF($O592&gt;=EJ$1,$S592+$Y592,$Y592)</f>
        <v>851.94499999999994</v>
      </c>
      <c r="EK592" s="27">
        <f>IF($O592&gt;=EK$1,$S592+$Y592,$Y592)</f>
        <v>851.94499999999994</v>
      </c>
      <c r="EL592" s="27">
        <f>IF($O592&gt;=EL$1,$S592+$Y592,$Y592)</f>
        <v>851.94499999999994</v>
      </c>
      <c r="EM592" s="27">
        <f>IF($O592&gt;=EM$1,$S592+$Y592,$Y592)</f>
        <v>851.94499999999994</v>
      </c>
      <c r="EN592" s="27">
        <f>IF($O592&gt;=EN$1,$S592+$Y592,$Y592)</f>
        <v>851.94499999999994</v>
      </c>
      <c r="EO592" s="27">
        <f>IF($O592&gt;=EO$1,$S592+$Y592,$Y592)</f>
        <v>851.94499999999994</v>
      </c>
      <c r="EP592" s="27">
        <f>IF($O592&gt;=EP$1,$S592+$Y592,$Y592)</f>
        <v>851.94499999999994</v>
      </c>
      <c r="EQ592" s="27">
        <f>IF($O592&gt;=EQ$1,$S592+$Y592,$Y592)</f>
        <v>851.94499999999994</v>
      </c>
      <c r="ER592" s="27">
        <f>IF($O592&gt;=ER$1,$S592+$Y592,$Y592)</f>
        <v>851.94499999999994</v>
      </c>
      <c r="ES592" s="27">
        <f>IF($O592&gt;=ES$1,$S592+$Y592,$Y592)</f>
        <v>851.94499999999994</v>
      </c>
      <c r="ET592" s="27">
        <f>IF($O592&gt;=ET$1,$S592+$Y592,$Y592)</f>
        <v>851.94499999999994</v>
      </c>
      <c r="EU592" s="27">
        <f>IF($O592&gt;=EU$1,$S592+$Y592,$Y592)</f>
        <v>851.94499999999994</v>
      </c>
      <c r="EV592" s="27">
        <f>IF($O592&gt;=EV$1,$S592,0)</f>
        <v>851.94499999999994</v>
      </c>
      <c r="EW592" s="27">
        <f>IF($O592&gt;=EW$1,$S592,0)</f>
        <v>851.94499999999994</v>
      </c>
      <c r="EX592" s="27">
        <f>IF($O592&gt;=EX$1,$S592,0)</f>
        <v>851.94499999999994</v>
      </c>
      <c r="EY592" s="27">
        <f>IF($O592&gt;=EY$1,$S592,0)</f>
        <v>851.94499999999994</v>
      </c>
      <c r="EZ592" s="27">
        <f>IF($O592&gt;=EZ$1,$S592,0)</f>
        <v>851.94499999999994</v>
      </c>
      <c r="FA592" s="27">
        <f>IF($O592&gt;=FA$1,$S592,0)</f>
        <v>851.94499999999994</v>
      </c>
      <c r="FB592" s="27">
        <f>IF($O592&gt;=FB$1,$S592,0)</f>
        <v>851.94499999999994</v>
      </c>
      <c r="FC592" s="27">
        <f>IF($O592&gt;=FC$1,$S592,0)</f>
        <v>851.94499999999994</v>
      </c>
      <c r="FD592" s="27">
        <f>IF($O592&gt;=FD$1,$S592,0)</f>
        <v>851.94499999999994</v>
      </c>
      <c r="FE592" s="27">
        <f>IF($O592&gt;=FE$1,$S592,0)</f>
        <v>851.94499999999994</v>
      </c>
      <c r="FF592" s="27">
        <f>IF($O592&gt;=FF$1,$S592,0)</f>
        <v>851.94499999999994</v>
      </c>
      <c r="FG592" s="27">
        <f>IF($O592&gt;=FG$1,$S592,0)</f>
        <v>851.94499999999994</v>
      </c>
      <c r="FH592" s="27">
        <f>IF($O592&gt;=FH$1,$S592,0)</f>
        <v>851.94499999999994</v>
      </c>
      <c r="FI592" s="27">
        <f>IF($O592&gt;=FI$1,$S592,0)</f>
        <v>851.94499999999994</v>
      </c>
      <c r="FJ592" s="27">
        <f>IF($O592&gt;=FJ$1,$S592,0)</f>
        <v>851.94499999999994</v>
      </c>
      <c r="FK592" s="27">
        <f>IF($O592&gt;=FK$1,$S592,0)</f>
        <v>851.94499999999994</v>
      </c>
      <c r="FL592" s="27">
        <f>IF($O592&gt;=FL$1,$S592,0)</f>
        <v>851.94499999999994</v>
      </c>
      <c r="FM592" s="27">
        <f>IF($O592&gt;=FM$1,$S592,0)</f>
        <v>851.94499999999994</v>
      </c>
      <c r="FN592" s="27">
        <f>IF($O592&gt;=FN$1,$S592,0)</f>
        <v>851.94499999999994</v>
      </c>
      <c r="FO592" s="27">
        <f>IF($O592&gt;=FO$1,$S592,0)</f>
        <v>851.94499999999994</v>
      </c>
      <c r="FP592" s="27">
        <f>IF($O592&gt;=FP$1,$S592,0)</f>
        <v>851.94499999999994</v>
      </c>
      <c r="FQ592" s="27">
        <f>IF($O592&gt;=FQ$1,$S592,0)</f>
        <v>851.94499999999994</v>
      </c>
      <c r="FR592" s="27">
        <f>IF($O592&gt;=FR$1,$S592,0)</f>
        <v>851.94499999999994</v>
      </c>
      <c r="FS592" s="27">
        <f>IF($O592&gt;=FS$1,$S592,0)</f>
        <v>851.94499999999994</v>
      </c>
      <c r="FT592" s="27">
        <f>IF($O592&gt;=FT$1,$S592,0)</f>
        <v>851.94499999999994</v>
      </c>
      <c r="FU592" s="27">
        <f>IF($O592&gt;=FU$1,$S592,0)</f>
        <v>851.94499999999994</v>
      </c>
      <c r="FV592" s="27">
        <f>IF($O592&gt;=FV$1,$S592,0)</f>
        <v>851.94499999999994</v>
      </c>
      <c r="FW592" s="27">
        <f>IF($O592&gt;=FW$1,$S592,0)</f>
        <v>851.94499999999994</v>
      </c>
      <c r="FX592" s="27">
        <f>IF($O592&gt;=FX$1,$S592,0)</f>
        <v>851.94499999999994</v>
      </c>
      <c r="FY592" s="27">
        <f>IF($O592&gt;=FY$1,$S592,0)</f>
        <v>851.94499999999994</v>
      </c>
      <c r="FZ592" s="27">
        <f>IF($O592&gt;=FZ$1,$S592,0)</f>
        <v>851.94499999999994</v>
      </c>
      <c r="GA592" s="27">
        <f>IF($O592&gt;=GA$1,$S592,0)</f>
        <v>851.94499999999994</v>
      </c>
      <c r="GB592" s="27">
        <f>IF($O592&gt;=GB$1,$S592,0)</f>
        <v>851.94499999999994</v>
      </c>
      <c r="GC592" s="27">
        <f>IF($O592&gt;=GC$1,$S592,0)</f>
        <v>851.94499999999994</v>
      </c>
      <c r="GD592" s="27">
        <f>IF($O592&gt;=GD$1,$S592,0)</f>
        <v>851.94499999999994</v>
      </c>
      <c r="GE592" s="27">
        <f>IF($O592&gt;=GE$1,$S592,0)</f>
        <v>851.94499999999994</v>
      </c>
      <c r="GF592" s="27">
        <f>IF($O592&gt;=GF$1,$S592,0)</f>
        <v>851.94499999999994</v>
      </c>
      <c r="GG592" s="27">
        <f>IF($O592&gt;=GG$1,$S592,0)</f>
        <v>851.94499999999994</v>
      </c>
      <c r="GH592" s="27">
        <f>IF($O592&gt;=GH$1,$S592,0)</f>
        <v>851.94499999999994</v>
      </c>
      <c r="GI592" s="27">
        <f>IF($O592&gt;=GI$1,$S592,0)</f>
        <v>851.94499999999994</v>
      </c>
      <c r="GJ592" s="27">
        <f>IF($O592&gt;=GJ$1,$S592,0)</f>
        <v>851.94499999999994</v>
      </c>
      <c r="GK592" s="27">
        <f>IF($O592&gt;=GK$1,$S592,0)</f>
        <v>851.94499999999994</v>
      </c>
      <c r="GL592" s="27">
        <f>IF($O592&gt;=GL$1,$S592,0)</f>
        <v>0</v>
      </c>
      <c r="GM592" s="27">
        <f>IF($O592&gt;=GM$1,$S592,0)</f>
        <v>0</v>
      </c>
      <c r="GN592" s="27">
        <f>IF($O592&gt;=GN$1,$S592,0)</f>
        <v>0</v>
      </c>
      <c r="GO592" s="27">
        <f>IF($O592&gt;=GO$1,$S592,0)</f>
        <v>0</v>
      </c>
      <c r="GP592" s="27">
        <f>IF($O592&gt;=GP$1,$S592,0)</f>
        <v>0</v>
      </c>
      <c r="GQ592" s="27">
        <f>IF($O592&gt;=GQ$1,$S592,0)</f>
        <v>0</v>
      </c>
      <c r="GR592" s="27">
        <f>IF($O592&gt;=GR$1,$S592,0)</f>
        <v>0</v>
      </c>
      <c r="GS592" s="27">
        <f>IF($O592&gt;=GS$1,$S592,0)</f>
        <v>0</v>
      </c>
      <c r="GT592" s="27">
        <f>IF($O592&gt;=GT$1,$S592,0)</f>
        <v>0</v>
      </c>
      <c r="GU592" s="27">
        <f>IF($O592&gt;=GU$1,$S592,0)</f>
        <v>0</v>
      </c>
      <c r="GV592" s="27">
        <f>IF($O592&gt;=GV$1,$S592,0)</f>
        <v>0</v>
      </c>
      <c r="GW592" s="27">
        <f>IF($O592&gt;=GW$1,$S592,0)</f>
        <v>0</v>
      </c>
      <c r="GX592" s="27">
        <f>IF($O592&gt;=GX$1,$S592,0)</f>
        <v>0</v>
      </c>
      <c r="GY592" s="27">
        <f>IF($O592&gt;=GY$1,$S592,0)</f>
        <v>0</v>
      </c>
      <c r="GZ592" s="27">
        <f>IF($O592&gt;=GZ$1,$S592,0)</f>
        <v>0</v>
      </c>
      <c r="HA592" s="27">
        <f>IF($O592&gt;=HA$1,$S592,0)</f>
        <v>0</v>
      </c>
      <c r="HB592" s="27">
        <f>IF($O592&gt;=HB$1,$S592,0)</f>
        <v>0</v>
      </c>
      <c r="HC592" s="27">
        <f>IF($O592&gt;=HC$1,$S592,0)</f>
        <v>0</v>
      </c>
    </row>
    <row r="593" spans="1:211">
      <c r="A593" s="3">
        <v>105210</v>
      </c>
      <c r="B593" s="3" t="s">
        <v>486</v>
      </c>
      <c r="C593" s="3" t="s">
        <v>450</v>
      </c>
      <c r="D593" s="3">
        <v>55</v>
      </c>
      <c r="E593" s="4">
        <v>37929</v>
      </c>
      <c r="F593" s="5">
        <v>14.635616438356164</v>
      </c>
      <c r="G593" s="3" t="s">
        <v>446</v>
      </c>
      <c r="H593" s="4">
        <v>23339</v>
      </c>
      <c r="I593" s="9" t="s">
        <v>816</v>
      </c>
      <c r="J593" s="5">
        <v>2512.9</v>
      </c>
      <c r="K593" s="31">
        <v>14346</v>
      </c>
      <c r="L593" s="32">
        <v>15</v>
      </c>
      <c r="M593" s="33">
        <f>VLOOKUP(L593,FIND,3,TRUE)</f>
        <v>1.1000000000000001</v>
      </c>
      <c r="N593" s="32">
        <f>IF(L593&gt;30,180,VLOOKUP(L593,TEMPO,2,FALSE))</f>
        <v>90</v>
      </c>
      <c r="O593" s="32">
        <f>IF(R593&gt;0,4,N593)</f>
        <v>90</v>
      </c>
      <c r="P593" s="96">
        <f>J593*M593*L593</f>
        <v>41462.850000000006</v>
      </c>
      <c r="Q593" s="96">
        <f>10934.45*2</f>
        <v>21868.9</v>
      </c>
      <c r="R593" s="96">
        <f>IF(P593&lt;=Q593,P593/4,0)</f>
        <v>0</v>
      </c>
      <c r="S593" s="5">
        <f>IF(P593&gt;=Q593,P593/N593,0)</f>
        <v>460.69833333333338</v>
      </c>
      <c r="T593" s="3"/>
      <c r="U593" s="3">
        <f>IF(T593="",1,0)</f>
        <v>1</v>
      </c>
      <c r="V593" s="3">
        <v>82</v>
      </c>
      <c r="W593" s="5">
        <v>0</v>
      </c>
      <c r="X593" s="5">
        <v>245.73</v>
      </c>
      <c r="Y593" s="5">
        <f>X593*W593</f>
        <v>0</v>
      </c>
      <c r="Z593" s="5">
        <v>400</v>
      </c>
      <c r="AA593" s="5">
        <f>S593+Y593+Z593</f>
        <v>860.69833333333338</v>
      </c>
      <c r="AB593" s="39">
        <f>(J593/12+J593/12*1.3333333333+450/12+J593/30*6/12+J593)*1.3+Y593+Z593+153.9</f>
        <v>4559.0714444353698</v>
      </c>
      <c r="AC593" s="39" t="s">
        <v>450</v>
      </c>
      <c r="AD593" s="39">
        <f>J593*1.3+400+153.9</f>
        <v>3820.6700000000005</v>
      </c>
      <c r="AE593" s="39">
        <f>SUMIFS('CUSTO MENSAL FUNC NOVO'!H:H,'CUSTO MENSAL FUNC NOVO'!A:A,'VALORES MENSAIS'!AC593)</f>
        <v>3296.25</v>
      </c>
      <c r="AF593" s="27">
        <f>IF($R593&gt;0,$R593,$S593)+$Y593+$Z593</f>
        <v>860.69833333333338</v>
      </c>
      <c r="AG593" s="27">
        <f>IF($R593&gt;0,$R593,$S593)+$Y593+$Z593</f>
        <v>860.69833333333338</v>
      </c>
      <c r="AH593" s="27">
        <f>IF($R593&gt;0,$R593,$S593)+$Y593+$Z593</f>
        <v>860.69833333333338</v>
      </c>
      <c r="AI593" s="27">
        <f>IF($R593&gt;0,$R593,$S593)+$Y593+$Z593</f>
        <v>860.69833333333338</v>
      </c>
      <c r="AJ593" s="27">
        <f>IF($O593&gt;=AJ$1,$S593+$Y593+$Z593,$Y593+$Z593)</f>
        <v>860.69833333333338</v>
      </c>
      <c r="AK593" s="27">
        <f>IF($O593&gt;=AK$1,$S593+$Y593+$Z593,$Y593+$Z593)</f>
        <v>860.69833333333338</v>
      </c>
      <c r="AL593" s="27">
        <f>IF($O593&gt;=AL$1,$S593+$Y593+$Z593,$Y593+$Z593)</f>
        <v>860.69833333333338</v>
      </c>
      <c r="AM593" s="27">
        <f>IF($O593&gt;=AM$1,$S593+$Y593+$Z593,$Y593+$Z593)</f>
        <v>860.69833333333338</v>
      </c>
      <c r="AN593" s="27">
        <f>IF($O593&gt;=AN$1,$S593+$Y593+$Z593,$Y593+$Z593)</f>
        <v>860.69833333333338</v>
      </c>
      <c r="AO593" s="27">
        <f>IF($O593&gt;=AO$1,$S593+$Y593+$Z593,$Y593+$Z593)</f>
        <v>860.69833333333338</v>
      </c>
      <c r="AP593" s="27">
        <f>IF($O593&gt;=AP$1,$S593+$Y593+$Z593,$Y593+$Z593)</f>
        <v>860.69833333333338</v>
      </c>
      <c r="AQ593" s="27">
        <f>IF($O593&gt;=AQ$1,$S593+$Y593+$Z593,$Y593+$Z593)</f>
        <v>860.69833333333338</v>
      </c>
      <c r="AR593" s="27">
        <f>IF($O593&gt;=AR$1,$S593+$Y593+$Z593,$Y593+$Z593)</f>
        <v>860.69833333333338</v>
      </c>
      <c r="AS593" s="27">
        <f>IF($O593&gt;=AS$1,$S593+$Y593+$Z593,$Y593+$Z593)</f>
        <v>860.69833333333338</v>
      </c>
      <c r="AT593" s="27">
        <f>IF($O593&gt;=AT$1,$S593+$Y593+$Z593,$Y593+$Z593)</f>
        <v>860.69833333333338</v>
      </c>
      <c r="AU593" s="27">
        <f>IF($O593&gt;=AU$1,$S593+$Y593+$Z593,$Y593+$Z593)</f>
        <v>860.69833333333338</v>
      </c>
      <c r="AV593" s="27">
        <f>IF($O593&gt;=AV$1,$S593+$Y593+$Z593,$Y593+$Z593)</f>
        <v>860.69833333333338</v>
      </c>
      <c r="AW593" s="27">
        <f>IF($O593&gt;=AW$1,$S593+$Y593+$Z593,$Y593+$Z593)</f>
        <v>860.69833333333338</v>
      </c>
      <c r="AX593" s="27">
        <f>IF($O593&gt;=AX$1,$S593+$Y593+$Z593,$Y593+$Z593)</f>
        <v>860.69833333333338</v>
      </c>
      <c r="AY593" s="27">
        <f>IF($O593&gt;=AY$1,$S593+$Y593+$Z593,$Y593+$Z593)</f>
        <v>860.69833333333338</v>
      </c>
      <c r="AZ593" s="27">
        <f>IF($O593&gt;=AZ$1,$S593+$Y593+$Z593,$Y593+$Z593)</f>
        <v>860.69833333333338</v>
      </c>
      <c r="BA593" s="27">
        <f>IF($O593&gt;=BA$1,$S593+$Y593+$Z593,$Y593+$Z593)</f>
        <v>860.69833333333338</v>
      </c>
      <c r="BB593" s="27">
        <f>IF($O593&gt;=BB$1,$S593+$Y593+$Z593,$Y593+$Z593)</f>
        <v>860.69833333333338</v>
      </c>
      <c r="BC593" s="27">
        <f>IF($O593&gt;=BC$1,$S593+$Y593+$Z593,$Y593+$Z593)</f>
        <v>860.69833333333338</v>
      </c>
      <c r="BD593" s="27">
        <f>IF($O593&gt;=BD$1,$S593+$Y593+$Z593,$Y593+$Z593)</f>
        <v>860.69833333333338</v>
      </c>
      <c r="BE593" s="27">
        <f>IF($O593&gt;=BE$1,$S593+$Y593+$Z593,$Y593+$Z593)</f>
        <v>860.69833333333338</v>
      </c>
      <c r="BF593" s="27">
        <f>IF($O593&gt;=BF$1,$S593+$Y593+$Z593,$Y593+$Z593)</f>
        <v>860.69833333333338</v>
      </c>
      <c r="BG593" s="27">
        <f>IF($O593&gt;=BG$1,$S593+$Y593+$Z593,$Y593+$Z593)</f>
        <v>860.69833333333338</v>
      </c>
      <c r="BH593" s="27">
        <f>IF($O593&gt;=BH$1,$S593+$Y593+$Z593,$Y593+$Z593)</f>
        <v>860.69833333333338</v>
      </c>
      <c r="BI593" s="27">
        <f>IF($O593&gt;=BI$1,$S593+$Y593+$Z593,$Y593+$Z593)</f>
        <v>860.69833333333338</v>
      </c>
      <c r="BJ593" s="27">
        <f>IF($O593&gt;=BJ$1,$S593+$Y593+$Z593,$Y593+$Z593)</f>
        <v>860.69833333333338</v>
      </c>
      <c r="BK593" s="27">
        <f>IF($O593&gt;=BK$1,$S593+$Y593+$Z593,$Y593+$Z593)</f>
        <v>860.69833333333338</v>
      </c>
      <c r="BL593" s="27">
        <f>IF($O593&gt;=BL$1,$S593+$Y593+$Z593,$Y593+$Z593)</f>
        <v>860.69833333333338</v>
      </c>
      <c r="BM593" s="27">
        <f>IF($O593&gt;=BM$1,$S593+$Y593+$Z593,$Y593+$Z593)</f>
        <v>860.69833333333338</v>
      </c>
      <c r="BN593" s="27">
        <f>IF($O593&gt;=BN$1,$S593+$Y593+$Z593,$Y593+$Z593)</f>
        <v>860.69833333333338</v>
      </c>
      <c r="BO593" s="27">
        <f>IF($O593&gt;=BO$1,$S593+$Y593+$Z593,$Y593+$Z593)</f>
        <v>860.69833333333338</v>
      </c>
      <c r="BP593" s="27">
        <f>IF($O593&gt;=BP$1,$S593+$Y593+$Z593,$Y593+$Z593)</f>
        <v>860.69833333333338</v>
      </c>
      <c r="BQ593" s="27">
        <f>IF($O593&gt;=BQ$1,$S593+$Y593+$Z593,$Y593+$Z593)</f>
        <v>860.69833333333338</v>
      </c>
      <c r="BR593" s="27">
        <f>IF($O593&gt;=BR$1,$S593+$Y593+$Z593,$Y593+$Z593)</f>
        <v>860.69833333333338</v>
      </c>
      <c r="BS593" s="27">
        <f>IF($O593&gt;=BS$1,$S593+$Y593+$Z593,$Y593+$Z593)</f>
        <v>860.69833333333338</v>
      </c>
      <c r="BT593" s="27">
        <f>IF($O593&gt;=BT$1,$S593+$Y593+$Z593,$Y593+$Z593)</f>
        <v>860.69833333333338</v>
      </c>
      <c r="BU593" s="27">
        <f>IF($O593&gt;=BU$1,$S593+$Y593+$Z593,$Y593+$Z593)</f>
        <v>860.69833333333338</v>
      </c>
      <c r="BV593" s="27">
        <f>IF($O593&gt;=BV$1,$S593+$Y593+$Z593,$Y593+$Z593)</f>
        <v>860.69833333333338</v>
      </c>
      <c r="BW593" s="27">
        <f>IF($O593&gt;=BW$1,$S593+$Y593+$Z593,$Y593+$Z593)</f>
        <v>860.69833333333338</v>
      </c>
      <c r="BX593" s="27">
        <f>IF($O593&gt;=BX$1,$S593+$Y593+$Z593,$Y593+$Z593)</f>
        <v>860.69833333333338</v>
      </c>
      <c r="BY593" s="27">
        <f>IF($O593&gt;=BY$1,$S593+$Y593+$Z593,$Y593+$Z593)</f>
        <v>860.69833333333338</v>
      </c>
      <c r="BZ593" s="27">
        <f>IF($O593&gt;=BZ$1,$S593+$Y593+$Z593,$Y593+$Z593)</f>
        <v>860.69833333333338</v>
      </c>
      <c r="CA593" s="27">
        <f>IF($O593&gt;=CA$1,$S593+$Y593+$Z593,$Y593+$Z593)</f>
        <v>860.69833333333338</v>
      </c>
      <c r="CB593" s="27">
        <f>IF($O593&gt;=CB$1,$S593+$Y593+$Z593,$Y593+$Z593)</f>
        <v>860.69833333333338</v>
      </c>
      <c r="CC593" s="27">
        <f>IF($O593&gt;=CC$1,$S593+$Y593+$Z593,$Y593+$Z593)</f>
        <v>860.69833333333338</v>
      </c>
      <c r="CD593" s="27">
        <f>IF($O593&gt;=CD$1,$S593+$Y593+$Z593,$Y593+$Z593)</f>
        <v>860.69833333333338</v>
      </c>
      <c r="CE593" s="27">
        <f>IF($O593&gt;=CE$1,$S593+$Y593+$Z593,$Y593+$Z593)</f>
        <v>860.69833333333338</v>
      </c>
      <c r="CF593" s="27">
        <f>IF($O593&gt;=CF$1,$S593+$Y593+$Z593,$Y593+$Z593)</f>
        <v>860.69833333333338</v>
      </c>
      <c r="CG593" s="27">
        <f>IF($O593&gt;=CG$1,$S593+$Y593+$Z593,$Y593+$Z593)</f>
        <v>860.69833333333338</v>
      </c>
      <c r="CH593" s="27">
        <f>IF($O593&gt;=CH$1,$S593+$Y593+$Z593,$Y593+$Z593)</f>
        <v>860.69833333333338</v>
      </c>
      <c r="CI593" s="27">
        <f>IF($O593&gt;=CI$1,$S593+$Y593+$Z593,$Y593+$Z593)</f>
        <v>860.69833333333338</v>
      </c>
      <c r="CJ593" s="27">
        <f>IF($O593&gt;=CJ$1,$S593+$Y593+$Z593,$Y593+$Z593)</f>
        <v>860.69833333333338</v>
      </c>
      <c r="CK593" s="27">
        <f>IF($O593&gt;=CK$1,$S593+$Y593+$Z593,$Y593+$Z593)</f>
        <v>860.69833333333338</v>
      </c>
      <c r="CL593" s="27">
        <f>IF($O593&gt;=CL$1,$S593+$Y593+$Z593,$Y593+$Z593)</f>
        <v>860.69833333333338</v>
      </c>
      <c r="CM593" s="27">
        <f>IF($O593&gt;=CM$1,$S593+$Y593+$Z593,$Y593+$Z593)</f>
        <v>860.69833333333338</v>
      </c>
      <c r="CN593" s="27">
        <f>IF($O593&gt;=CN$1,$S593+$Y593,$Y593)</f>
        <v>460.69833333333338</v>
      </c>
      <c r="CO593" s="27">
        <f>IF($O593&gt;=CO$1,$S593+$Y593,$Y593)</f>
        <v>460.69833333333338</v>
      </c>
      <c r="CP593" s="27">
        <f>IF($O593&gt;=CP$1,$S593+$Y593,$Y593)</f>
        <v>460.69833333333338</v>
      </c>
      <c r="CQ593" s="27">
        <f>IF($O593&gt;=CQ$1,$S593+$Y593,$Y593)</f>
        <v>460.69833333333338</v>
      </c>
      <c r="CR593" s="27">
        <f>IF($O593&gt;=CR$1,$S593+$Y593,$Y593)</f>
        <v>460.69833333333338</v>
      </c>
      <c r="CS593" s="27">
        <f>IF($O593&gt;=CS$1,$S593+$Y593,$Y593)</f>
        <v>460.69833333333338</v>
      </c>
      <c r="CT593" s="27">
        <f>IF($O593&gt;=CT$1,$S593+$Y593,$Y593)</f>
        <v>460.69833333333338</v>
      </c>
      <c r="CU593" s="27">
        <f>IF($O593&gt;=CU$1,$S593+$Y593,$Y593)</f>
        <v>460.69833333333338</v>
      </c>
      <c r="CV593" s="27">
        <f>IF($O593&gt;=CV$1,$S593+$Y593,$Y593)</f>
        <v>460.69833333333338</v>
      </c>
      <c r="CW593" s="27">
        <f>IF($O593&gt;=CW$1,$S593+$Y593,$Y593)</f>
        <v>460.69833333333338</v>
      </c>
      <c r="CX593" s="27">
        <f>IF($O593&gt;=CX$1,$S593+$Y593,$Y593)</f>
        <v>460.69833333333338</v>
      </c>
      <c r="CY593" s="27">
        <f>IF($O593&gt;=CY$1,$S593+$Y593,$Y593)</f>
        <v>460.69833333333338</v>
      </c>
      <c r="CZ593" s="27">
        <f>IF($O593&gt;=CZ$1,$S593+$Y593,$Y593)</f>
        <v>460.69833333333338</v>
      </c>
      <c r="DA593" s="27">
        <f>IF($O593&gt;=DA$1,$S593+$Y593,$Y593)</f>
        <v>460.69833333333338</v>
      </c>
      <c r="DB593" s="27">
        <f>IF($O593&gt;=DB$1,$S593+$Y593,$Y593)</f>
        <v>460.69833333333338</v>
      </c>
      <c r="DC593" s="27">
        <f>IF($O593&gt;=DC$1,$S593+$Y593,$Y593)</f>
        <v>460.69833333333338</v>
      </c>
      <c r="DD593" s="27">
        <f>IF($O593&gt;=DD$1,$S593+$Y593,$Y593)</f>
        <v>460.69833333333338</v>
      </c>
      <c r="DE593" s="27">
        <f>IF($O593&gt;=DE$1,$S593+$Y593,$Y593)</f>
        <v>460.69833333333338</v>
      </c>
      <c r="DF593" s="27">
        <f>IF($O593&gt;=DF$1,$S593+$Y593,$Y593)</f>
        <v>460.69833333333338</v>
      </c>
      <c r="DG593" s="27">
        <f>IF($O593&gt;=DG$1,$S593+$Y593,$Y593)</f>
        <v>460.69833333333338</v>
      </c>
      <c r="DH593" s="27">
        <f>IF($O593&gt;=DH$1,$S593+$Y593,$Y593)</f>
        <v>460.69833333333338</v>
      </c>
      <c r="DI593" s="27">
        <f>IF($O593&gt;=DI$1,$S593+$Y593,$Y593)</f>
        <v>460.69833333333338</v>
      </c>
      <c r="DJ593" s="27">
        <f>IF($O593&gt;=DJ$1,$S593+$Y593,$Y593)</f>
        <v>460.69833333333338</v>
      </c>
      <c r="DK593" s="27">
        <f>IF($O593&gt;=DK$1,$S593+$Y593,$Y593)</f>
        <v>460.69833333333338</v>
      </c>
      <c r="DL593" s="27">
        <f>IF($O593&gt;=DL$1,$S593+$Y593,$Y593)</f>
        <v>460.69833333333338</v>
      </c>
      <c r="DM593" s="27">
        <f>IF($O593&gt;=DM$1,$S593+$Y593,$Y593)</f>
        <v>460.69833333333338</v>
      </c>
      <c r="DN593" s="27">
        <f>IF($O593&gt;=DN$1,$S593+$Y593,$Y593)</f>
        <v>460.69833333333338</v>
      </c>
      <c r="DO593" s="27">
        <f>IF($O593&gt;=DO$1,$S593+$Y593,$Y593)</f>
        <v>460.69833333333338</v>
      </c>
      <c r="DP593" s="27">
        <f>IF($O593&gt;=DP$1,$S593+$Y593,$Y593)</f>
        <v>460.69833333333338</v>
      </c>
      <c r="DQ593" s="27">
        <f>IF($O593&gt;=DQ$1,$S593+$Y593,$Y593)</f>
        <v>460.69833333333338</v>
      </c>
      <c r="DR593" s="27">
        <f>IF($O593&gt;=DR$1,$S593+$Y593,$Y593)</f>
        <v>0</v>
      </c>
      <c r="DS593" s="27">
        <f>IF($O593&gt;=DS$1,$S593+$Y593,$Y593)</f>
        <v>0</v>
      </c>
      <c r="DT593" s="27">
        <f>IF($O593&gt;=DT$1,$S593+$Y593,$Y593)</f>
        <v>0</v>
      </c>
      <c r="DU593" s="27">
        <f>IF($O593&gt;=DU$1,$S593+$Y593,$Y593)</f>
        <v>0</v>
      </c>
      <c r="DV593" s="27">
        <f>IF($O593&gt;=DV$1,$S593+$Y593,$Y593)</f>
        <v>0</v>
      </c>
      <c r="DW593" s="27">
        <f>IF($O593&gt;=DW$1,$S593+$Y593,$Y593)</f>
        <v>0</v>
      </c>
      <c r="DX593" s="27">
        <f>IF($O593&gt;=DX$1,$S593+$Y593,$Y593)</f>
        <v>0</v>
      </c>
      <c r="DY593" s="27">
        <f>IF($O593&gt;=DY$1,$S593+$Y593,$Y593)</f>
        <v>0</v>
      </c>
      <c r="DZ593" s="27">
        <f>IF($O593&gt;=DZ$1,$S593+$Y593,$Y593)</f>
        <v>0</v>
      </c>
      <c r="EA593" s="27">
        <f>IF($O593&gt;=EA$1,$S593+$Y593,$Y593)</f>
        <v>0</v>
      </c>
      <c r="EB593" s="27">
        <f>IF($O593&gt;=EB$1,$S593+$Y593,$Y593)</f>
        <v>0</v>
      </c>
      <c r="EC593" s="27">
        <f>IF($O593&gt;=EC$1,$S593+$Y593,$Y593)</f>
        <v>0</v>
      </c>
      <c r="ED593" s="27">
        <f>IF($O593&gt;=ED$1,$S593+$Y593,$Y593)</f>
        <v>0</v>
      </c>
      <c r="EE593" s="27">
        <f>IF($O593&gt;=EE$1,$S593+$Y593,$Y593)</f>
        <v>0</v>
      </c>
      <c r="EF593" s="27">
        <f>IF($O593&gt;=EF$1,$S593+$Y593,$Y593)</f>
        <v>0</v>
      </c>
      <c r="EG593" s="27">
        <f>IF($O593&gt;=EG$1,$S593+$Y593,$Y593)</f>
        <v>0</v>
      </c>
      <c r="EH593" s="27">
        <f>IF($O593&gt;=EH$1,$S593+$Y593,$Y593)</f>
        <v>0</v>
      </c>
      <c r="EI593" s="27">
        <f>IF($O593&gt;=EI$1,$S593+$Y593,$Y593)</f>
        <v>0</v>
      </c>
      <c r="EJ593" s="27">
        <f>IF($O593&gt;=EJ$1,$S593+$Y593,$Y593)</f>
        <v>0</v>
      </c>
      <c r="EK593" s="27">
        <f>IF($O593&gt;=EK$1,$S593+$Y593,$Y593)</f>
        <v>0</v>
      </c>
      <c r="EL593" s="27">
        <f>IF($O593&gt;=EL$1,$S593+$Y593,$Y593)</f>
        <v>0</v>
      </c>
      <c r="EM593" s="27">
        <f>IF($O593&gt;=EM$1,$S593+$Y593,$Y593)</f>
        <v>0</v>
      </c>
      <c r="EN593" s="27">
        <f>IF($O593&gt;=EN$1,$S593+$Y593,$Y593)</f>
        <v>0</v>
      </c>
      <c r="EO593" s="27">
        <f>IF($O593&gt;=EO$1,$S593+$Y593,$Y593)</f>
        <v>0</v>
      </c>
      <c r="EP593" s="27">
        <f>IF($O593&gt;=EP$1,$S593+$Y593,$Y593)</f>
        <v>0</v>
      </c>
      <c r="EQ593" s="27">
        <f>IF($O593&gt;=EQ$1,$S593+$Y593,$Y593)</f>
        <v>0</v>
      </c>
      <c r="ER593" s="27">
        <f>IF($O593&gt;=ER$1,$S593+$Y593,$Y593)</f>
        <v>0</v>
      </c>
      <c r="ES593" s="27">
        <f>IF($O593&gt;=ES$1,$S593+$Y593,$Y593)</f>
        <v>0</v>
      </c>
      <c r="ET593" s="27">
        <f>IF($O593&gt;=ET$1,$S593+$Y593,$Y593)</f>
        <v>0</v>
      </c>
      <c r="EU593" s="27">
        <f>IF($O593&gt;=EU$1,$S593+$Y593,$Y593)</f>
        <v>0</v>
      </c>
      <c r="EV593" s="27">
        <f>IF($O593&gt;=EV$1,$S593,0)</f>
        <v>0</v>
      </c>
      <c r="EW593" s="27">
        <f>IF($O593&gt;=EW$1,$S593,0)</f>
        <v>0</v>
      </c>
      <c r="EX593" s="27">
        <f>IF($O593&gt;=EX$1,$S593,0)</f>
        <v>0</v>
      </c>
      <c r="EY593" s="27">
        <f>IF($O593&gt;=EY$1,$S593,0)</f>
        <v>0</v>
      </c>
      <c r="EZ593" s="27">
        <f>IF($O593&gt;=EZ$1,$S593,0)</f>
        <v>0</v>
      </c>
      <c r="FA593" s="27">
        <f>IF($O593&gt;=FA$1,$S593,0)</f>
        <v>0</v>
      </c>
      <c r="FB593" s="27">
        <f>IF($O593&gt;=FB$1,$S593,0)</f>
        <v>0</v>
      </c>
      <c r="FC593" s="27">
        <f>IF($O593&gt;=FC$1,$S593,0)</f>
        <v>0</v>
      </c>
      <c r="FD593" s="27">
        <f>IF($O593&gt;=FD$1,$S593,0)</f>
        <v>0</v>
      </c>
      <c r="FE593" s="27">
        <f>IF($O593&gt;=FE$1,$S593,0)</f>
        <v>0</v>
      </c>
      <c r="FF593" s="27">
        <f>IF($O593&gt;=FF$1,$S593,0)</f>
        <v>0</v>
      </c>
      <c r="FG593" s="27">
        <f>IF($O593&gt;=FG$1,$S593,0)</f>
        <v>0</v>
      </c>
      <c r="FH593" s="27">
        <f>IF($O593&gt;=FH$1,$S593,0)</f>
        <v>0</v>
      </c>
      <c r="FI593" s="27">
        <f>IF($O593&gt;=FI$1,$S593,0)</f>
        <v>0</v>
      </c>
      <c r="FJ593" s="27">
        <f>IF($O593&gt;=FJ$1,$S593,0)</f>
        <v>0</v>
      </c>
      <c r="FK593" s="27">
        <f>IF($O593&gt;=FK$1,$S593,0)</f>
        <v>0</v>
      </c>
      <c r="FL593" s="27">
        <f>IF($O593&gt;=FL$1,$S593,0)</f>
        <v>0</v>
      </c>
      <c r="FM593" s="27">
        <f>IF($O593&gt;=FM$1,$S593,0)</f>
        <v>0</v>
      </c>
      <c r="FN593" s="27">
        <f>IF($O593&gt;=FN$1,$S593,0)</f>
        <v>0</v>
      </c>
      <c r="FO593" s="27">
        <f>IF($O593&gt;=FO$1,$S593,0)</f>
        <v>0</v>
      </c>
      <c r="FP593" s="27">
        <f>IF($O593&gt;=FP$1,$S593,0)</f>
        <v>0</v>
      </c>
      <c r="FQ593" s="27">
        <f>IF($O593&gt;=FQ$1,$S593,0)</f>
        <v>0</v>
      </c>
      <c r="FR593" s="27">
        <f>IF($O593&gt;=FR$1,$S593,0)</f>
        <v>0</v>
      </c>
      <c r="FS593" s="27">
        <f>IF($O593&gt;=FS$1,$S593,0)</f>
        <v>0</v>
      </c>
      <c r="FT593" s="27">
        <f>IF($O593&gt;=FT$1,$S593,0)</f>
        <v>0</v>
      </c>
      <c r="FU593" s="27">
        <f>IF($O593&gt;=FU$1,$S593,0)</f>
        <v>0</v>
      </c>
      <c r="FV593" s="27">
        <f>IF($O593&gt;=FV$1,$S593,0)</f>
        <v>0</v>
      </c>
      <c r="FW593" s="27">
        <f>IF($O593&gt;=FW$1,$S593,0)</f>
        <v>0</v>
      </c>
      <c r="FX593" s="27">
        <f>IF($O593&gt;=FX$1,$S593,0)</f>
        <v>0</v>
      </c>
      <c r="FY593" s="27">
        <f>IF($O593&gt;=FY$1,$S593,0)</f>
        <v>0</v>
      </c>
      <c r="FZ593" s="27">
        <f>IF($O593&gt;=FZ$1,$S593,0)</f>
        <v>0</v>
      </c>
      <c r="GA593" s="27">
        <f>IF($O593&gt;=GA$1,$S593,0)</f>
        <v>0</v>
      </c>
      <c r="GB593" s="27">
        <f>IF($O593&gt;=GB$1,$S593,0)</f>
        <v>0</v>
      </c>
      <c r="GC593" s="27">
        <f>IF($O593&gt;=GC$1,$S593,0)</f>
        <v>0</v>
      </c>
      <c r="GD593" s="27">
        <f>IF($O593&gt;=GD$1,$S593,0)</f>
        <v>0</v>
      </c>
      <c r="GE593" s="27">
        <f>IF($O593&gt;=GE$1,$S593,0)</f>
        <v>0</v>
      </c>
      <c r="GF593" s="27">
        <f>IF($O593&gt;=GF$1,$S593,0)</f>
        <v>0</v>
      </c>
      <c r="GG593" s="27">
        <f>IF($O593&gt;=GG$1,$S593,0)</f>
        <v>0</v>
      </c>
      <c r="GH593" s="27">
        <f>IF($O593&gt;=GH$1,$S593,0)</f>
        <v>0</v>
      </c>
      <c r="GI593" s="27">
        <f>IF($O593&gt;=GI$1,$S593,0)</f>
        <v>0</v>
      </c>
      <c r="GJ593" s="27">
        <f>IF($O593&gt;=GJ$1,$S593,0)</f>
        <v>0</v>
      </c>
      <c r="GK593" s="27">
        <f>IF($O593&gt;=GK$1,$S593,0)</f>
        <v>0</v>
      </c>
      <c r="GL593" s="27">
        <f>IF($O593&gt;=GL$1,$S593,0)</f>
        <v>0</v>
      </c>
      <c r="GM593" s="27">
        <f>IF($O593&gt;=GM$1,$S593,0)</f>
        <v>0</v>
      </c>
      <c r="GN593" s="27">
        <f>IF($O593&gt;=GN$1,$S593,0)</f>
        <v>0</v>
      </c>
      <c r="GO593" s="27">
        <f>IF($O593&gt;=GO$1,$S593,0)</f>
        <v>0</v>
      </c>
      <c r="GP593" s="27">
        <f>IF($O593&gt;=GP$1,$S593,0)</f>
        <v>0</v>
      </c>
      <c r="GQ593" s="27">
        <f>IF($O593&gt;=GQ$1,$S593,0)</f>
        <v>0</v>
      </c>
      <c r="GR593" s="27">
        <f>IF($O593&gt;=GR$1,$S593,0)</f>
        <v>0</v>
      </c>
      <c r="GS593" s="27">
        <f>IF($O593&gt;=GS$1,$S593,0)</f>
        <v>0</v>
      </c>
      <c r="GT593" s="27">
        <f>IF($O593&gt;=GT$1,$S593,0)</f>
        <v>0</v>
      </c>
      <c r="GU593" s="27">
        <f>IF($O593&gt;=GU$1,$S593,0)</f>
        <v>0</v>
      </c>
      <c r="GV593" s="27">
        <f>IF($O593&gt;=GV$1,$S593,0)</f>
        <v>0</v>
      </c>
      <c r="GW593" s="27">
        <f>IF($O593&gt;=GW$1,$S593,0)</f>
        <v>0</v>
      </c>
      <c r="GX593" s="27">
        <f>IF($O593&gt;=GX$1,$S593,0)</f>
        <v>0</v>
      </c>
      <c r="GY593" s="27">
        <f>IF($O593&gt;=GY$1,$S593,0)</f>
        <v>0</v>
      </c>
      <c r="GZ593" s="27">
        <f>IF($O593&gt;=GZ$1,$S593,0)</f>
        <v>0</v>
      </c>
      <c r="HA593" s="27">
        <f>IF($O593&gt;=HA$1,$S593,0)</f>
        <v>0</v>
      </c>
      <c r="HB593" s="27">
        <f>IF($O593&gt;=HB$1,$S593,0)</f>
        <v>0</v>
      </c>
      <c r="HC593" s="27">
        <f>IF($O593&gt;=HC$1,$S593,0)</f>
        <v>0</v>
      </c>
    </row>
    <row r="594" spans="1:211">
      <c r="A594" s="3">
        <v>63428</v>
      </c>
      <c r="B594" s="3" t="s">
        <v>547</v>
      </c>
      <c r="C594" s="3" t="s">
        <v>18</v>
      </c>
      <c r="D594" s="3">
        <v>62</v>
      </c>
      <c r="E594" s="4">
        <v>34862</v>
      </c>
      <c r="F594" s="5">
        <v>23.038356164383561</v>
      </c>
      <c r="G594" s="3" t="s">
        <v>446</v>
      </c>
      <c r="H594" s="4">
        <v>20809</v>
      </c>
      <c r="I594" s="9" t="s">
        <v>816</v>
      </c>
      <c r="J594" s="5">
        <v>1954.1</v>
      </c>
      <c r="K594" s="31">
        <v>14346</v>
      </c>
      <c r="L594" s="32">
        <v>23</v>
      </c>
      <c r="M594" s="33">
        <f>VLOOKUP(L594,FIND,3,TRUE)</f>
        <v>1.3</v>
      </c>
      <c r="N594" s="32">
        <f>IF(L594&gt;30,180,VLOOKUP(L594,TEMPO,2,FALSE))</f>
        <v>138</v>
      </c>
      <c r="O594" s="32">
        <f>IF(R594&gt;0,4,N594)</f>
        <v>138</v>
      </c>
      <c r="P594" s="96">
        <f>J594*M594*L594</f>
        <v>58427.59</v>
      </c>
      <c r="Q594" s="96">
        <f>10934.45*2</f>
        <v>21868.9</v>
      </c>
      <c r="R594" s="96">
        <f>IF(P594&lt;=Q594,P594/4,0)</f>
        <v>0</v>
      </c>
      <c r="S594" s="5">
        <f>IF(P594&gt;=Q594,P594/N594,0)</f>
        <v>423.38833333333332</v>
      </c>
      <c r="T594" s="3"/>
      <c r="U594" s="3">
        <f>IF(T594="",1,0)</f>
        <v>1</v>
      </c>
      <c r="V594" s="3">
        <v>28</v>
      </c>
      <c r="W594" s="5">
        <v>0.6</v>
      </c>
      <c r="X594" s="5">
        <v>402.65</v>
      </c>
      <c r="Y594" s="5">
        <f>X594*W594</f>
        <v>241.58999999999997</v>
      </c>
      <c r="Z594" s="5">
        <v>400</v>
      </c>
      <c r="AA594" s="5">
        <f>S594+Y594+Z594</f>
        <v>1064.9783333333332</v>
      </c>
      <c r="AB594" s="39">
        <f>(J594/12+J594/12*1.3333333333+450/12+J594/30*6/12+J594)*1.3+Y594+Z594+153.9</f>
        <v>3920.8618888818328</v>
      </c>
      <c r="AC594" s="39" t="s">
        <v>18</v>
      </c>
      <c r="AD594" s="39">
        <f>J594*1.3+400+153.9</f>
        <v>3094.23</v>
      </c>
      <c r="AE594" s="39">
        <f>SUMIFS('CUSTO MENSAL FUNC NOVO'!H:H,'CUSTO MENSAL FUNC NOVO'!A:A,'VALORES MENSAIS'!AC594)</f>
        <v>1902.2210000000002</v>
      </c>
      <c r="AF594" s="27">
        <f>IF($R594&gt;0,$R594,$S594)+$Y594+$Z594</f>
        <v>1064.9783333333332</v>
      </c>
      <c r="AG594" s="27">
        <f>IF($R594&gt;0,$R594,$S594)+$Y594+$Z594</f>
        <v>1064.9783333333332</v>
      </c>
      <c r="AH594" s="27">
        <f>IF($R594&gt;0,$R594,$S594)+$Y594+$Z594</f>
        <v>1064.9783333333332</v>
      </c>
      <c r="AI594" s="27">
        <f>IF($R594&gt;0,$R594,$S594)+$Y594+$Z594</f>
        <v>1064.9783333333332</v>
      </c>
      <c r="AJ594" s="27">
        <f>IF($O594&gt;=AJ$1,$S594+$Y594+$Z594,$Y594+$Z594)</f>
        <v>1064.9783333333332</v>
      </c>
      <c r="AK594" s="27">
        <f>IF($O594&gt;=AK$1,$S594+$Y594+$Z594,$Y594+$Z594)</f>
        <v>1064.9783333333332</v>
      </c>
      <c r="AL594" s="27">
        <f>IF($O594&gt;=AL$1,$S594+$Y594+$Z594,$Y594+$Z594)</f>
        <v>1064.9783333333332</v>
      </c>
      <c r="AM594" s="27">
        <f>IF($O594&gt;=AM$1,$S594+$Y594+$Z594,$Y594+$Z594)</f>
        <v>1064.9783333333332</v>
      </c>
      <c r="AN594" s="27">
        <f>IF($O594&gt;=AN$1,$S594+$Y594+$Z594,$Y594+$Z594)</f>
        <v>1064.9783333333332</v>
      </c>
      <c r="AO594" s="27">
        <f>IF($O594&gt;=AO$1,$S594+$Y594+$Z594,$Y594+$Z594)</f>
        <v>1064.9783333333332</v>
      </c>
      <c r="AP594" s="27">
        <f>IF($O594&gt;=AP$1,$S594+$Y594+$Z594,$Y594+$Z594)</f>
        <v>1064.9783333333332</v>
      </c>
      <c r="AQ594" s="27">
        <f>IF($O594&gt;=AQ$1,$S594+$Y594+$Z594,$Y594+$Z594)</f>
        <v>1064.9783333333332</v>
      </c>
      <c r="AR594" s="27">
        <f>IF($O594&gt;=AR$1,$S594+$Y594+$Z594,$Y594+$Z594)</f>
        <v>1064.9783333333332</v>
      </c>
      <c r="AS594" s="27">
        <f>IF($O594&gt;=AS$1,$S594+$Y594+$Z594,$Y594+$Z594)</f>
        <v>1064.9783333333332</v>
      </c>
      <c r="AT594" s="27">
        <f>IF($O594&gt;=AT$1,$S594+$Y594+$Z594,$Y594+$Z594)</f>
        <v>1064.9783333333332</v>
      </c>
      <c r="AU594" s="27">
        <f>IF($O594&gt;=AU$1,$S594+$Y594+$Z594,$Y594+$Z594)</f>
        <v>1064.9783333333332</v>
      </c>
      <c r="AV594" s="27">
        <f>IF($O594&gt;=AV$1,$S594+$Y594+$Z594,$Y594+$Z594)</f>
        <v>1064.9783333333332</v>
      </c>
      <c r="AW594" s="27">
        <f>IF($O594&gt;=AW$1,$S594+$Y594+$Z594,$Y594+$Z594)</f>
        <v>1064.9783333333332</v>
      </c>
      <c r="AX594" s="27">
        <f>IF($O594&gt;=AX$1,$S594+$Y594+$Z594,$Y594+$Z594)</f>
        <v>1064.9783333333332</v>
      </c>
      <c r="AY594" s="27">
        <f>IF($O594&gt;=AY$1,$S594+$Y594+$Z594,$Y594+$Z594)</f>
        <v>1064.9783333333332</v>
      </c>
      <c r="AZ594" s="27">
        <f>IF($O594&gt;=AZ$1,$S594+$Y594+$Z594,$Y594+$Z594)</f>
        <v>1064.9783333333332</v>
      </c>
      <c r="BA594" s="27">
        <f>IF($O594&gt;=BA$1,$S594+$Y594+$Z594,$Y594+$Z594)</f>
        <v>1064.9783333333332</v>
      </c>
      <c r="BB594" s="27">
        <f>IF($O594&gt;=BB$1,$S594+$Y594+$Z594,$Y594+$Z594)</f>
        <v>1064.9783333333332</v>
      </c>
      <c r="BC594" s="27">
        <f>IF($O594&gt;=BC$1,$S594+$Y594+$Z594,$Y594+$Z594)</f>
        <v>1064.9783333333332</v>
      </c>
      <c r="BD594" s="27">
        <f>IF($O594&gt;=BD$1,$S594+$Y594+$Z594,$Y594+$Z594)</f>
        <v>1064.9783333333332</v>
      </c>
      <c r="BE594" s="27">
        <f>IF($O594&gt;=BE$1,$S594+$Y594+$Z594,$Y594+$Z594)</f>
        <v>1064.9783333333332</v>
      </c>
      <c r="BF594" s="27">
        <f>IF($O594&gt;=BF$1,$S594+$Y594+$Z594,$Y594+$Z594)</f>
        <v>1064.9783333333332</v>
      </c>
      <c r="BG594" s="27">
        <f>IF($O594&gt;=BG$1,$S594+$Y594+$Z594,$Y594+$Z594)</f>
        <v>1064.9783333333332</v>
      </c>
      <c r="BH594" s="27">
        <f>IF($O594&gt;=BH$1,$S594+$Y594+$Z594,$Y594+$Z594)</f>
        <v>1064.9783333333332</v>
      </c>
      <c r="BI594" s="27">
        <f>IF($O594&gt;=BI$1,$S594+$Y594+$Z594,$Y594+$Z594)</f>
        <v>1064.9783333333332</v>
      </c>
      <c r="BJ594" s="27">
        <f>IF($O594&gt;=BJ$1,$S594+$Y594+$Z594,$Y594+$Z594)</f>
        <v>1064.9783333333332</v>
      </c>
      <c r="BK594" s="27">
        <f>IF($O594&gt;=BK$1,$S594+$Y594+$Z594,$Y594+$Z594)</f>
        <v>1064.9783333333332</v>
      </c>
      <c r="BL594" s="27">
        <f>IF($O594&gt;=BL$1,$S594+$Y594+$Z594,$Y594+$Z594)</f>
        <v>1064.9783333333332</v>
      </c>
      <c r="BM594" s="27">
        <f>IF($O594&gt;=BM$1,$S594+$Y594+$Z594,$Y594+$Z594)</f>
        <v>1064.9783333333332</v>
      </c>
      <c r="BN594" s="27">
        <f>IF($O594&gt;=BN$1,$S594+$Y594+$Z594,$Y594+$Z594)</f>
        <v>1064.9783333333332</v>
      </c>
      <c r="BO594" s="27">
        <f>IF($O594&gt;=BO$1,$S594+$Y594+$Z594,$Y594+$Z594)</f>
        <v>1064.9783333333332</v>
      </c>
      <c r="BP594" s="27">
        <f>IF($O594&gt;=BP$1,$S594+$Y594+$Z594,$Y594+$Z594)</f>
        <v>1064.9783333333332</v>
      </c>
      <c r="BQ594" s="27">
        <f>IF($O594&gt;=BQ$1,$S594+$Y594+$Z594,$Y594+$Z594)</f>
        <v>1064.9783333333332</v>
      </c>
      <c r="BR594" s="27">
        <f>IF($O594&gt;=BR$1,$S594+$Y594+$Z594,$Y594+$Z594)</f>
        <v>1064.9783333333332</v>
      </c>
      <c r="BS594" s="27">
        <f>IF($O594&gt;=BS$1,$S594+$Y594+$Z594,$Y594+$Z594)</f>
        <v>1064.9783333333332</v>
      </c>
      <c r="BT594" s="27">
        <f>IF($O594&gt;=BT$1,$S594+$Y594+$Z594,$Y594+$Z594)</f>
        <v>1064.9783333333332</v>
      </c>
      <c r="BU594" s="27">
        <f>IF($O594&gt;=BU$1,$S594+$Y594+$Z594,$Y594+$Z594)</f>
        <v>1064.9783333333332</v>
      </c>
      <c r="BV594" s="27">
        <f>IF($O594&gt;=BV$1,$S594+$Y594+$Z594,$Y594+$Z594)</f>
        <v>1064.9783333333332</v>
      </c>
      <c r="BW594" s="27">
        <f>IF($O594&gt;=BW$1,$S594+$Y594+$Z594,$Y594+$Z594)</f>
        <v>1064.9783333333332</v>
      </c>
      <c r="BX594" s="27">
        <f>IF($O594&gt;=BX$1,$S594+$Y594+$Z594,$Y594+$Z594)</f>
        <v>1064.9783333333332</v>
      </c>
      <c r="BY594" s="27">
        <f>IF($O594&gt;=BY$1,$S594+$Y594+$Z594,$Y594+$Z594)</f>
        <v>1064.9783333333332</v>
      </c>
      <c r="BZ594" s="27">
        <f>IF($O594&gt;=BZ$1,$S594+$Y594+$Z594,$Y594+$Z594)</f>
        <v>1064.9783333333332</v>
      </c>
      <c r="CA594" s="27">
        <f>IF($O594&gt;=CA$1,$S594+$Y594+$Z594,$Y594+$Z594)</f>
        <v>1064.9783333333332</v>
      </c>
      <c r="CB594" s="27">
        <f>IF($O594&gt;=CB$1,$S594+$Y594+$Z594,$Y594+$Z594)</f>
        <v>1064.9783333333332</v>
      </c>
      <c r="CC594" s="27">
        <f>IF($O594&gt;=CC$1,$S594+$Y594+$Z594,$Y594+$Z594)</f>
        <v>1064.9783333333332</v>
      </c>
      <c r="CD594" s="27">
        <f>IF($O594&gt;=CD$1,$S594+$Y594+$Z594,$Y594+$Z594)</f>
        <v>1064.9783333333332</v>
      </c>
      <c r="CE594" s="27">
        <f>IF($O594&gt;=CE$1,$S594+$Y594+$Z594,$Y594+$Z594)</f>
        <v>1064.9783333333332</v>
      </c>
      <c r="CF594" s="27">
        <f>IF($O594&gt;=CF$1,$S594+$Y594+$Z594,$Y594+$Z594)</f>
        <v>1064.9783333333332</v>
      </c>
      <c r="CG594" s="27">
        <f>IF($O594&gt;=CG$1,$S594+$Y594+$Z594,$Y594+$Z594)</f>
        <v>1064.9783333333332</v>
      </c>
      <c r="CH594" s="27">
        <f>IF($O594&gt;=CH$1,$S594+$Y594+$Z594,$Y594+$Z594)</f>
        <v>1064.9783333333332</v>
      </c>
      <c r="CI594" s="27">
        <f>IF($O594&gt;=CI$1,$S594+$Y594+$Z594,$Y594+$Z594)</f>
        <v>1064.9783333333332</v>
      </c>
      <c r="CJ594" s="27">
        <f>IF($O594&gt;=CJ$1,$S594+$Y594+$Z594,$Y594+$Z594)</f>
        <v>1064.9783333333332</v>
      </c>
      <c r="CK594" s="27">
        <f>IF($O594&gt;=CK$1,$S594+$Y594+$Z594,$Y594+$Z594)</f>
        <v>1064.9783333333332</v>
      </c>
      <c r="CL594" s="27">
        <f>IF($O594&gt;=CL$1,$S594+$Y594+$Z594,$Y594+$Z594)</f>
        <v>1064.9783333333332</v>
      </c>
      <c r="CM594" s="27">
        <f>IF($O594&gt;=CM$1,$S594+$Y594+$Z594,$Y594+$Z594)</f>
        <v>1064.9783333333332</v>
      </c>
      <c r="CN594" s="27">
        <f>IF($O594&gt;=CN$1,$S594+$Y594,$Y594)</f>
        <v>664.97833333333324</v>
      </c>
      <c r="CO594" s="27">
        <f>IF($O594&gt;=CO$1,$S594+$Y594,$Y594)</f>
        <v>664.97833333333324</v>
      </c>
      <c r="CP594" s="27">
        <f>IF($O594&gt;=CP$1,$S594+$Y594,$Y594)</f>
        <v>664.97833333333324</v>
      </c>
      <c r="CQ594" s="27">
        <f>IF($O594&gt;=CQ$1,$S594+$Y594,$Y594)</f>
        <v>664.97833333333324</v>
      </c>
      <c r="CR594" s="27">
        <f>IF($O594&gt;=CR$1,$S594+$Y594,$Y594)</f>
        <v>664.97833333333324</v>
      </c>
      <c r="CS594" s="27">
        <f>IF($O594&gt;=CS$1,$S594+$Y594,$Y594)</f>
        <v>664.97833333333324</v>
      </c>
      <c r="CT594" s="27">
        <f>IF($O594&gt;=CT$1,$S594+$Y594,$Y594)</f>
        <v>664.97833333333324</v>
      </c>
      <c r="CU594" s="27">
        <f>IF($O594&gt;=CU$1,$S594+$Y594,$Y594)</f>
        <v>664.97833333333324</v>
      </c>
      <c r="CV594" s="27">
        <f>IF($O594&gt;=CV$1,$S594+$Y594,$Y594)</f>
        <v>664.97833333333324</v>
      </c>
      <c r="CW594" s="27">
        <f>IF($O594&gt;=CW$1,$S594+$Y594,$Y594)</f>
        <v>664.97833333333324</v>
      </c>
      <c r="CX594" s="27">
        <f>IF($O594&gt;=CX$1,$S594+$Y594,$Y594)</f>
        <v>664.97833333333324</v>
      </c>
      <c r="CY594" s="27">
        <f>IF($O594&gt;=CY$1,$S594+$Y594,$Y594)</f>
        <v>664.97833333333324</v>
      </c>
      <c r="CZ594" s="27">
        <f>IF($O594&gt;=CZ$1,$S594+$Y594,$Y594)</f>
        <v>664.97833333333324</v>
      </c>
      <c r="DA594" s="27">
        <f>IF($O594&gt;=DA$1,$S594+$Y594,$Y594)</f>
        <v>664.97833333333324</v>
      </c>
      <c r="DB594" s="27">
        <f>IF($O594&gt;=DB$1,$S594+$Y594,$Y594)</f>
        <v>664.97833333333324</v>
      </c>
      <c r="DC594" s="27">
        <f>IF($O594&gt;=DC$1,$S594+$Y594,$Y594)</f>
        <v>664.97833333333324</v>
      </c>
      <c r="DD594" s="27">
        <f>IF($O594&gt;=DD$1,$S594+$Y594,$Y594)</f>
        <v>664.97833333333324</v>
      </c>
      <c r="DE594" s="27">
        <f>IF($O594&gt;=DE$1,$S594+$Y594,$Y594)</f>
        <v>664.97833333333324</v>
      </c>
      <c r="DF594" s="27">
        <f>IF($O594&gt;=DF$1,$S594+$Y594,$Y594)</f>
        <v>664.97833333333324</v>
      </c>
      <c r="DG594" s="27">
        <f>IF($O594&gt;=DG$1,$S594+$Y594,$Y594)</f>
        <v>664.97833333333324</v>
      </c>
      <c r="DH594" s="27">
        <f>IF($O594&gt;=DH$1,$S594+$Y594,$Y594)</f>
        <v>664.97833333333324</v>
      </c>
      <c r="DI594" s="27">
        <f>IF($O594&gt;=DI$1,$S594+$Y594,$Y594)</f>
        <v>664.97833333333324</v>
      </c>
      <c r="DJ594" s="27">
        <f>IF($O594&gt;=DJ$1,$S594+$Y594,$Y594)</f>
        <v>664.97833333333324</v>
      </c>
      <c r="DK594" s="27">
        <f>IF($O594&gt;=DK$1,$S594+$Y594,$Y594)</f>
        <v>664.97833333333324</v>
      </c>
      <c r="DL594" s="27">
        <f>IF($O594&gt;=DL$1,$S594+$Y594,$Y594)</f>
        <v>664.97833333333324</v>
      </c>
      <c r="DM594" s="27">
        <f>IF($O594&gt;=DM$1,$S594+$Y594,$Y594)</f>
        <v>664.97833333333324</v>
      </c>
      <c r="DN594" s="27">
        <f>IF($O594&gt;=DN$1,$S594+$Y594,$Y594)</f>
        <v>664.97833333333324</v>
      </c>
      <c r="DO594" s="27">
        <f>IF($O594&gt;=DO$1,$S594+$Y594,$Y594)</f>
        <v>664.97833333333324</v>
      </c>
      <c r="DP594" s="27">
        <f>IF($O594&gt;=DP$1,$S594+$Y594,$Y594)</f>
        <v>664.97833333333324</v>
      </c>
      <c r="DQ594" s="27">
        <f>IF($O594&gt;=DQ$1,$S594+$Y594,$Y594)</f>
        <v>664.97833333333324</v>
      </c>
      <c r="DR594" s="27">
        <f>IF($O594&gt;=DR$1,$S594+$Y594,$Y594)</f>
        <v>664.97833333333324</v>
      </c>
      <c r="DS594" s="27">
        <f>IF($O594&gt;=DS$1,$S594+$Y594,$Y594)</f>
        <v>664.97833333333324</v>
      </c>
      <c r="DT594" s="27">
        <f>IF($O594&gt;=DT$1,$S594+$Y594,$Y594)</f>
        <v>664.97833333333324</v>
      </c>
      <c r="DU594" s="27">
        <f>IF($O594&gt;=DU$1,$S594+$Y594,$Y594)</f>
        <v>664.97833333333324</v>
      </c>
      <c r="DV594" s="27">
        <f>IF($O594&gt;=DV$1,$S594+$Y594,$Y594)</f>
        <v>664.97833333333324</v>
      </c>
      <c r="DW594" s="27">
        <f>IF($O594&gt;=DW$1,$S594+$Y594,$Y594)</f>
        <v>664.97833333333324</v>
      </c>
      <c r="DX594" s="27">
        <f>IF($O594&gt;=DX$1,$S594+$Y594,$Y594)</f>
        <v>664.97833333333324</v>
      </c>
      <c r="DY594" s="27">
        <f>IF($O594&gt;=DY$1,$S594+$Y594,$Y594)</f>
        <v>664.97833333333324</v>
      </c>
      <c r="DZ594" s="27">
        <f>IF($O594&gt;=DZ$1,$S594+$Y594,$Y594)</f>
        <v>664.97833333333324</v>
      </c>
      <c r="EA594" s="27">
        <f>IF($O594&gt;=EA$1,$S594+$Y594,$Y594)</f>
        <v>664.97833333333324</v>
      </c>
      <c r="EB594" s="27">
        <f>IF($O594&gt;=EB$1,$S594+$Y594,$Y594)</f>
        <v>664.97833333333324</v>
      </c>
      <c r="EC594" s="27">
        <f>IF($O594&gt;=EC$1,$S594+$Y594,$Y594)</f>
        <v>664.97833333333324</v>
      </c>
      <c r="ED594" s="27">
        <f>IF($O594&gt;=ED$1,$S594+$Y594,$Y594)</f>
        <v>664.97833333333324</v>
      </c>
      <c r="EE594" s="27">
        <f>IF($O594&gt;=EE$1,$S594+$Y594,$Y594)</f>
        <v>664.97833333333324</v>
      </c>
      <c r="EF594" s="27">
        <f>IF($O594&gt;=EF$1,$S594+$Y594,$Y594)</f>
        <v>664.97833333333324</v>
      </c>
      <c r="EG594" s="27">
        <f>IF($O594&gt;=EG$1,$S594+$Y594,$Y594)</f>
        <v>664.97833333333324</v>
      </c>
      <c r="EH594" s="27">
        <f>IF($O594&gt;=EH$1,$S594+$Y594,$Y594)</f>
        <v>664.97833333333324</v>
      </c>
      <c r="EI594" s="27">
        <f>IF($O594&gt;=EI$1,$S594+$Y594,$Y594)</f>
        <v>664.97833333333324</v>
      </c>
      <c r="EJ594" s="27">
        <f>IF($O594&gt;=EJ$1,$S594+$Y594,$Y594)</f>
        <v>664.97833333333324</v>
      </c>
      <c r="EK594" s="27">
        <f>IF($O594&gt;=EK$1,$S594+$Y594,$Y594)</f>
        <v>664.97833333333324</v>
      </c>
      <c r="EL594" s="27">
        <f>IF($O594&gt;=EL$1,$S594+$Y594,$Y594)</f>
        <v>664.97833333333324</v>
      </c>
      <c r="EM594" s="27">
        <f>IF($O594&gt;=EM$1,$S594+$Y594,$Y594)</f>
        <v>664.97833333333324</v>
      </c>
      <c r="EN594" s="27">
        <f>IF($O594&gt;=EN$1,$S594+$Y594,$Y594)</f>
        <v>664.97833333333324</v>
      </c>
      <c r="EO594" s="27">
        <f>IF($O594&gt;=EO$1,$S594+$Y594,$Y594)</f>
        <v>664.97833333333324</v>
      </c>
      <c r="EP594" s="27">
        <f>IF($O594&gt;=EP$1,$S594+$Y594,$Y594)</f>
        <v>664.97833333333324</v>
      </c>
      <c r="EQ594" s="27">
        <f>IF($O594&gt;=EQ$1,$S594+$Y594,$Y594)</f>
        <v>664.97833333333324</v>
      </c>
      <c r="ER594" s="27">
        <f>IF($O594&gt;=ER$1,$S594+$Y594,$Y594)</f>
        <v>664.97833333333324</v>
      </c>
      <c r="ES594" s="27">
        <f>IF($O594&gt;=ES$1,$S594+$Y594,$Y594)</f>
        <v>664.97833333333324</v>
      </c>
      <c r="ET594" s="27">
        <f>IF($O594&gt;=ET$1,$S594+$Y594,$Y594)</f>
        <v>664.97833333333324</v>
      </c>
      <c r="EU594" s="27">
        <f>IF($O594&gt;=EU$1,$S594+$Y594,$Y594)</f>
        <v>664.97833333333324</v>
      </c>
      <c r="EV594" s="27">
        <f>IF($O594&gt;=EV$1,$S594,0)</f>
        <v>423.38833333333332</v>
      </c>
      <c r="EW594" s="27">
        <f>IF($O594&gt;=EW$1,$S594,0)</f>
        <v>423.38833333333332</v>
      </c>
      <c r="EX594" s="27">
        <f>IF($O594&gt;=EX$1,$S594,0)</f>
        <v>423.38833333333332</v>
      </c>
      <c r="EY594" s="27">
        <f>IF($O594&gt;=EY$1,$S594,0)</f>
        <v>423.38833333333332</v>
      </c>
      <c r="EZ594" s="27">
        <f>IF($O594&gt;=EZ$1,$S594,0)</f>
        <v>423.38833333333332</v>
      </c>
      <c r="FA594" s="27">
        <f>IF($O594&gt;=FA$1,$S594,0)</f>
        <v>423.38833333333332</v>
      </c>
      <c r="FB594" s="27">
        <f>IF($O594&gt;=FB$1,$S594,0)</f>
        <v>423.38833333333332</v>
      </c>
      <c r="FC594" s="27">
        <f>IF($O594&gt;=FC$1,$S594,0)</f>
        <v>423.38833333333332</v>
      </c>
      <c r="FD594" s="27">
        <f>IF($O594&gt;=FD$1,$S594,0)</f>
        <v>423.38833333333332</v>
      </c>
      <c r="FE594" s="27">
        <f>IF($O594&gt;=FE$1,$S594,0)</f>
        <v>423.38833333333332</v>
      </c>
      <c r="FF594" s="27">
        <f>IF($O594&gt;=FF$1,$S594,0)</f>
        <v>423.38833333333332</v>
      </c>
      <c r="FG594" s="27">
        <f>IF($O594&gt;=FG$1,$S594,0)</f>
        <v>423.38833333333332</v>
      </c>
      <c r="FH594" s="27">
        <f>IF($O594&gt;=FH$1,$S594,0)</f>
        <v>423.38833333333332</v>
      </c>
      <c r="FI594" s="27">
        <f>IF($O594&gt;=FI$1,$S594,0)</f>
        <v>423.38833333333332</v>
      </c>
      <c r="FJ594" s="27">
        <f>IF($O594&gt;=FJ$1,$S594,0)</f>
        <v>423.38833333333332</v>
      </c>
      <c r="FK594" s="27">
        <f>IF($O594&gt;=FK$1,$S594,0)</f>
        <v>423.38833333333332</v>
      </c>
      <c r="FL594" s="27">
        <f>IF($O594&gt;=FL$1,$S594,0)</f>
        <v>423.38833333333332</v>
      </c>
      <c r="FM594" s="27">
        <f>IF($O594&gt;=FM$1,$S594,0)</f>
        <v>423.38833333333332</v>
      </c>
      <c r="FN594" s="27">
        <f>IF($O594&gt;=FN$1,$S594,0)</f>
        <v>0</v>
      </c>
      <c r="FO594" s="27">
        <f>IF($O594&gt;=FO$1,$S594,0)</f>
        <v>0</v>
      </c>
      <c r="FP594" s="27">
        <f>IF($O594&gt;=FP$1,$S594,0)</f>
        <v>0</v>
      </c>
      <c r="FQ594" s="27">
        <f>IF($O594&gt;=FQ$1,$S594,0)</f>
        <v>0</v>
      </c>
      <c r="FR594" s="27">
        <f>IF($O594&gt;=FR$1,$S594,0)</f>
        <v>0</v>
      </c>
      <c r="FS594" s="27">
        <f>IF($O594&gt;=FS$1,$S594,0)</f>
        <v>0</v>
      </c>
      <c r="FT594" s="27">
        <f>IF($O594&gt;=FT$1,$S594,0)</f>
        <v>0</v>
      </c>
      <c r="FU594" s="27">
        <f>IF($O594&gt;=FU$1,$S594,0)</f>
        <v>0</v>
      </c>
      <c r="FV594" s="27">
        <f>IF($O594&gt;=FV$1,$S594,0)</f>
        <v>0</v>
      </c>
      <c r="FW594" s="27">
        <f>IF($O594&gt;=FW$1,$S594,0)</f>
        <v>0</v>
      </c>
      <c r="FX594" s="27">
        <f>IF($O594&gt;=FX$1,$S594,0)</f>
        <v>0</v>
      </c>
      <c r="FY594" s="27">
        <f>IF($O594&gt;=FY$1,$S594,0)</f>
        <v>0</v>
      </c>
      <c r="FZ594" s="27">
        <f>IF($O594&gt;=FZ$1,$S594,0)</f>
        <v>0</v>
      </c>
      <c r="GA594" s="27">
        <f>IF($O594&gt;=GA$1,$S594,0)</f>
        <v>0</v>
      </c>
      <c r="GB594" s="27">
        <f>IF($O594&gt;=GB$1,$S594,0)</f>
        <v>0</v>
      </c>
      <c r="GC594" s="27">
        <f>IF($O594&gt;=GC$1,$S594,0)</f>
        <v>0</v>
      </c>
      <c r="GD594" s="27">
        <f>IF($O594&gt;=GD$1,$S594,0)</f>
        <v>0</v>
      </c>
      <c r="GE594" s="27">
        <f>IF($O594&gt;=GE$1,$S594,0)</f>
        <v>0</v>
      </c>
      <c r="GF594" s="27">
        <f>IF($O594&gt;=GF$1,$S594,0)</f>
        <v>0</v>
      </c>
      <c r="GG594" s="27">
        <f>IF($O594&gt;=GG$1,$S594,0)</f>
        <v>0</v>
      </c>
      <c r="GH594" s="27">
        <f>IF($O594&gt;=GH$1,$S594,0)</f>
        <v>0</v>
      </c>
      <c r="GI594" s="27">
        <f>IF($O594&gt;=GI$1,$S594,0)</f>
        <v>0</v>
      </c>
      <c r="GJ594" s="27">
        <f>IF($O594&gt;=GJ$1,$S594,0)</f>
        <v>0</v>
      </c>
      <c r="GK594" s="27">
        <f>IF($O594&gt;=GK$1,$S594,0)</f>
        <v>0</v>
      </c>
      <c r="GL594" s="27">
        <f>IF($O594&gt;=GL$1,$S594,0)</f>
        <v>0</v>
      </c>
      <c r="GM594" s="27">
        <f>IF($O594&gt;=GM$1,$S594,0)</f>
        <v>0</v>
      </c>
      <c r="GN594" s="27">
        <f>IF($O594&gt;=GN$1,$S594,0)</f>
        <v>0</v>
      </c>
      <c r="GO594" s="27">
        <f>IF($O594&gt;=GO$1,$S594,0)</f>
        <v>0</v>
      </c>
      <c r="GP594" s="27">
        <f>IF($O594&gt;=GP$1,$S594,0)</f>
        <v>0</v>
      </c>
      <c r="GQ594" s="27">
        <f>IF($O594&gt;=GQ$1,$S594,0)</f>
        <v>0</v>
      </c>
      <c r="GR594" s="27">
        <f>IF($O594&gt;=GR$1,$S594,0)</f>
        <v>0</v>
      </c>
      <c r="GS594" s="27">
        <f>IF($O594&gt;=GS$1,$S594,0)</f>
        <v>0</v>
      </c>
      <c r="GT594" s="27">
        <f>IF($O594&gt;=GT$1,$S594,0)</f>
        <v>0</v>
      </c>
      <c r="GU594" s="27">
        <f>IF($O594&gt;=GU$1,$S594,0)</f>
        <v>0</v>
      </c>
      <c r="GV594" s="27">
        <f>IF($O594&gt;=GV$1,$S594,0)</f>
        <v>0</v>
      </c>
      <c r="GW594" s="27">
        <f>IF($O594&gt;=GW$1,$S594,0)</f>
        <v>0</v>
      </c>
      <c r="GX594" s="27">
        <f>IF($O594&gt;=GX$1,$S594,0)</f>
        <v>0</v>
      </c>
      <c r="GY594" s="27">
        <f>IF($O594&gt;=GY$1,$S594,0)</f>
        <v>0</v>
      </c>
      <c r="GZ594" s="27">
        <f>IF($O594&gt;=GZ$1,$S594,0)</f>
        <v>0</v>
      </c>
      <c r="HA594" s="27">
        <f>IF($O594&gt;=HA$1,$S594,0)</f>
        <v>0</v>
      </c>
      <c r="HB594" s="27">
        <f>IF($O594&gt;=HB$1,$S594,0)</f>
        <v>0</v>
      </c>
      <c r="HC594" s="27">
        <f>IF($O594&gt;=HC$1,$S594,0)</f>
        <v>0</v>
      </c>
    </row>
    <row r="595" spans="1:211">
      <c r="A595" s="3">
        <v>44229</v>
      </c>
      <c r="B595" s="3" t="s">
        <v>587</v>
      </c>
      <c r="C595" s="3" t="s">
        <v>450</v>
      </c>
      <c r="D595" s="3">
        <v>67</v>
      </c>
      <c r="E595" s="4">
        <v>33525</v>
      </c>
      <c r="F595" s="5">
        <v>26.701369863013699</v>
      </c>
      <c r="G595" s="3" t="s">
        <v>446</v>
      </c>
      <c r="H595" s="4">
        <v>18792</v>
      </c>
      <c r="I595" s="9" t="s">
        <v>816</v>
      </c>
      <c r="J595" s="5">
        <v>3269.18</v>
      </c>
      <c r="K595" s="31">
        <v>14346</v>
      </c>
      <c r="L595" s="32">
        <v>27</v>
      </c>
      <c r="M595" s="33">
        <f>VLOOKUP(L595,FIND,3,TRUE)</f>
        <v>1.5</v>
      </c>
      <c r="N595" s="32">
        <f>IF(L595&gt;30,180,VLOOKUP(L595,TEMPO,2,FALSE))</f>
        <v>162</v>
      </c>
      <c r="O595" s="32">
        <f>IF(R595&gt;0,4,N595)</f>
        <v>162</v>
      </c>
      <c r="P595" s="96">
        <f>J595*M595*L595</f>
        <v>132401.78999999998</v>
      </c>
      <c r="Q595" s="96">
        <f>10934.45*2</f>
        <v>21868.9</v>
      </c>
      <c r="R595" s="96">
        <f>IF(P595&lt;=Q595,P595/4,0)</f>
        <v>0</v>
      </c>
      <c r="S595" s="5">
        <f>IF(P595&gt;=Q595,P595/N595,0)</f>
        <v>817.29499999999985</v>
      </c>
      <c r="T595" s="3"/>
      <c r="U595" s="3">
        <f>IF(T595="",1,0)</f>
        <v>1</v>
      </c>
      <c r="V595" s="3">
        <v>85</v>
      </c>
      <c r="W595" s="5">
        <v>0</v>
      </c>
      <c r="X595" s="5">
        <v>402.65</v>
      </c>
      <c r="Y595" s="5">
        <f>X595*W595</f>
        <v>0</v>
      </c>
      <c r="Z595" s="5">
        <v>400</v>
      </c>
      <c r="AA595" s="5">
        <f>S595+Y595+Z595</f>
        <v>1217.2949999999998</v>
      </c>
      <c r="AB595" s="39">
        <f>(J595/12+J595/12*1.3333333333+450/12+J595/30*6/12+J595)*1.3+Y595+Z595+153.9</f>
        <v>5749.7922888770827</v>
      </c>
      <c r="AC595" s="39" t="s">
        <v>450</v>
      </c>
      <c r="AD595" s="39">
        <f>J595*1.3+400+153.9</f>
        <v>4803.8339999999998</v>
      </c>
      <c r="AE595" s="39">
        <f>SUMIFS('CUSTO MENSAL FUNC NOVO'!H:H,'CUSTO MENSAL FUNC NOVO'!A:A,'VALORES MENSAIS'!AC595)</f>
        <v>3296.25</v>
      </c>
      <c r="AF595" s="27">
        <f>IF($R595&gt;0,$R595,$S595)+$Y595+$Z595</f>
        <v>1217.2949999999998</v>
      </c>
      <c r="AG595" s="27">
        <f>IF($R595&gt;0,$R595,$S595)+$Y595+$Z595</f>
        <v>1217.2949999999998</v>
      </c>
      <c r="AH595" s="27">
        <f>IF($R595&gt;0,$R595,$S595)+$Y595+$Z595</f>
        <v>1217.2949999999998</v>
      </c>
      <c r="AI595" s="27">
        <f>IF($R595&gt;0,$R595,$S595)+$Y595+$Z595</f>
        <v>1217.2949999999998</v>
      </c>
      <c r="AJ595" s="27">
        <f>IF($O595&gt;=AJ$1,$S595+$Y595+$Z595,$Y595+$Z595)</f>
        <v>1217.2949999999998</v>
      </c>
      <c r="AK595" s="27">
        <f>IF($O595&gt;=AK$1,$S595+$Y595+$Z595,$Y595+$Z595)</f>
        <v>1217.2949999999998</v>
      </c>
      <c r="AL595" s="27">
        <f>IF($O595&gt;=AL$1,$S595+$Y595+$Z595,$Y595+$Z595)</f>
        <v>1217.2949999999998</v>
      </c>
      <c r="AM595" s="27">
        <f>IF($O595&gt;=AM$1,$S595+$Y595+$Z595,$Y595+$Z595)</f>
        <v>1217.2949999999998</v>
      </c>
      <c r="AN595" s="27">
        <f>IF($O595&gt;=AN$1,$S595+$Y595+$Z595,$Y595+$Z595)</f>
        <v>1217.2949999999998</v>
      </c>
      <c r="AO595" s="27">
        <f>IF($O595&gt;=AO$1,$S595+$Y595+$Z595,$Y595+$Z595)</f>
        <v>1217.2949999999998</v>
      </c>
      <c r="AP595" s="27">
        <f>IF($O595&gt;=AP$1,$S595+$Y595+$Z595,$Y595+$Z595)</f>
        <v>1217.2949999999998</v>
      </c>
      <c r="AQ595" s="27">
        <f>IF($O595&gt;=AQ$1,$S595+$Y595+$Z595,$Y595+$Z595)</f>
        <v>1217.2949999999998</v>
      </c>
      <c r="AR595" s="27">
        <f>IF($O595&gt;=AR$1,$S595+$Y595+$Z595,$Y595+$Z595)</f>
        <v>1217.2949999999998</v>
      </c>
      <c r="AS595" s="27">
        <f>IF($O595&gt;=AS$1,$S595+$Y595+$Z595,$Y595+$Z595)</f>
        <v>1217.2949999999998</v>
      </c>
      <c r="AT595" s="27">
        <f>IF($O595&gt;=AT$1,$S595+$Y595+$Z595,$Y595+$Z595)</f>
        <v>1217.2949999999998</v>
      </c>
      <c r="AU595" s="27">
        <f>IF($O595&gt;=AU$1,$S595+$Y595+$Z595,$Y595+$Z595)</f>
        <v>1217.2949999999998</v>
      </c>
      <c r="AV595" s="27">
        <f>IF($O595&gt;=AV$1,$S595+$Y595+$Z595,$Y595+$Z595)</f>
        <v>1217.2949999999998</v>
      </c>
      <c r="AW595" s="27">
        <f>IF($O595&gt;=AW$1,$S595+$Y595+$Z595,$Y595+$Z595)</f>
        <v>1217.2949999999998</v>
      </c>
      <c r="AX595" s="27">
        <f>IF($O595&gt;=AX$1,$S595+$Y595+$Z595,$Y595+$Z595)</f>
        <v>1217.2949999999998</v>
      </c>
      <c r="AY595" s="27">
        <f>IF($O595&gt;=AY$1,$S595+$Y595+$Z595,$Y595+$Z595)</f>
        <v>1217.2949999999998</v>
      </c>
      <c r="AZ595" s="27">
        <f>IF($O595&gt;=AZ$1,$S595+$Y595+$Z595,$Y595+$Z595)</f>
        <v>1217.2949999999998</v>
      </c>
      <c r="BA595" s="27">
        <f>IF($O595&gt;=BA$1,$S595+$Y595+$Z595,$Y595+$Z595)</f>
        <v>1217.2949999999998</v>
      </c>
      <c r="BB595" s="27">
        <f>IF($O595&gt;=BB$1,$S595+$Y595+$Z595,$Y595+$Z595)</f>
        <v>1217.2949999999998</v>
      </c>
      <c r="BC595" s="27">
        <f>IF($O595&gt;=BC$1,$S595+$Y595+$Z595,$Y595+$Z595)</f>
        <v>1217.2949999999998</v>
      </c>
      <c r="BD595" s="27">
        <f>IF($O595&gt;=BD$1,$S595+$Y595+$Z595,$Y595+$Z595)</f>
        <v>1217.2949999999998</v>
      </c>
      <c r="BE595" s="27">
        <f>IF($O595&gt;=BE$1,$S595+$Y595+$Z595,$Y595+$Z595)</f>
        <v>1217.2949999999998</v>
      </c>
      <c r="BF595" s="27">
        <f>IF($O595&gt;=BF$1,$S595+$Y595+$Z595,$Y595+$Z595)</f>
        <v>1217.2949999999998</v>
      </c>
      <c r="BG595" s="27">
        <f>IF($O595&gt;=BG$1,$S595+$Y595+$Z595,$Y595+$Z595)</f>
        <v>1217.2949999999998</v>
      </c>
      <c r="BH595" s="27">
        <f>IF($O595&gt;=BH$1,$S595+$Y595+$Z595,$Y595+$Z595)</f>
        <v>1217.2949999999998</v>
      </c>
      <c r="BI595" s="27">
        <f>IF($O595&gt;=BI$1,$S595+$Y595+$Z595,$Y595+$Z595)</f>
        <v>1217.2949999999998</v>
      </c>
      <c r="BJ595" s="27">
        <f>IF($O595&gt;=BJ$1,$S595+$Y595+$Z595,$Y595+$Z595)</f>
        <v>1217.2949999999998</v>
      </c>
      <c r="BK595" s="27">
        <f>IF($O595&gt;=BK$1,$S595+$Y595+$Z595,$Y595+$Z595)</f>
        <v>1217.2949999999998</v>
      </c>
      <c r="BL595" s="27">
        <f>IF($O595&gt;=BL$1,$S595+$Y595+$Z595,$Y595+$Z595)</f>
        <v>1217.2949999999998</v>
      </c>
      <c r="BM595" s="27">
        <f>IF($O595&gt;=BM$1,$S595+$Y595+$Z595,$Y595+$Z595)</f>
        <v>1217.2949999999998</v>
      </c>
      <c r="BN595" s="27">
        <f>IF($O595&gt;=BN$1,$S595+$Y595+$Z595,$Y595+$Z595)</f>
        <v>1217.2949999999998</v>
      </c>
      <c r="BO595" s="27">
        <f>IF($O595&gt;=BO$1,$S595+$Y595+$Z595,$Y595+$Z595)</f>
        <v>1217.2949999999998</v>
      </c>
      <c r="BP595" s="27">
        <f>IF($O595&gt;=BP$1,$S595+$Y595+$Z595,$Y595+$Z595)</f>
        <v>1217.2949999999998</v>
      </c>
      <c r="BQ595" s="27">
        <f>IF($O595&gt;=BQ$1,$S595+$Y595+$Z595,$Y595+$Z595)</f>
        <v>1217.2949999999998</v>
      </c>
      <c r="BR595" s="27">
        <f>IF($O595&gt;=BR$1,$S595+$Y595+$Z595,$Y595+$Z595)</f>
        <v>1217.2949999999998</v>
      </c>
      <c r="BS595" s="27">
        <f>IF($O595&gt;=BS$1,$S595+$Y595+$Z595,$Y595+$Z595)</f>
        <v>1217.2949999999998</v>
      </c>
      <c r="BT595" s="27">
        <f>IF($O595&gt;=BT$1,$S595+$Y595+$Z595,$Y595+$Z595)</f>
        <v>1217.2949999999998</v>
      </c>
      <c r="BU595" s="27">
        <f>IF($O595&gt;=BU$1,$S595+$Y595+$Z595,$Y595+$Z595)</f>
        <v>1217.2949999999998</v>
      </c>
      <c r="BV595" s="27">
        <f>IF($O595&gt;=BV$1,$S595+$Y595+$Z595,$Y595+$Z595)</f>
        <v>1217.2949999999998</v>
      </c>
      <c r="BW595" s="27">
        <f>IF($O595&gt;=BW$1,$S595+$Y595+$Z595,$Y595+$Z595)</f>
        <v>1217.2949999999998</v>
      </c>
      <c r="BX595" s="27">
        <f>IF($O595&gt;=BX$1,$S595+$Y595+$Z595,$Y595+$Z595)</f>
        <v>1217.2949999999998</v>
      </c>
      <c r="BY595" s="27">
        <f>IF($O595&gt;=BY$1,$S595+$Y595+$Z595,$Y595+$Z595)</f>
        <v>1217.2949999999998</v>
      </c>
      <c r="BZ595" s="27">
        <f>IF($O595&gt;=BZ$1,$S595+$Y595+$Z595,$Y595+$Z595)</f>
        <v>1217.2949999999998</v>
      </c>
      <c r="CA595" s="27">
        <f>IF($O595&gt;=CA$1,$S595+$Y595+$Z595,$Y595+$Z595)</f>
        <v>1217.2949999999998</v>
      </c>
      <c r="CB595" s="27">
        <f>IF($O595&gt;=CB$1,$S595+$Y595+$Z595,$Y595+$Z595)</f>
        <v>1217.2949999999998</v>
      </c>
      <c r="CC595" s="27">
        <f>IF($O595&gt;=CC$1,$S595+$Y595+$Z595,$Y595+$Z595)</f>
        <v>1217.2949999999998</v>
      </c>
      <c r="CD595" s="27">
        <f>IF($O595&gt;=CD$1,$S595+$Y595+$Z595,$Y595+$Z595)</f>
        <v>1217.2949999999998</v>
      </c>
      <c r="CE595" s="27">
        <f>IF($O595&gt;=CE$1,$S595+$Y595+$Z595,$Y595+$Z595)</f>
        <v>1217.2949999999998</v>
      </c>
      <c r="CF595" s="27">
        <f>IF($O595&gt;=CF$1,$S595+$Y595+$Z595,$Y595+$Z595)</f>
        <v>1217.2949999999998</v>
      </c>
      <c r="CG595" s="27">
        <f>IF($O595&gt;=CG$1,$S595+$Y595+$Z595,$Y595+$Z595)</f>
        <v>1217.2949999999998</v>
      </c>
      <c r="CH595" s="27">
        <f>IF($O595&gt;=CH$1,$S595+$Y595+$Z595,$Y595+$Z595)</f>
        <v>1217.2949999999998</v>
      </c>
      <c r="CI595" s="27">
        <f>IF($O595&gt;=CI$1,$S595+$Y595+$Z595,$Y595+$Z595)</f>
        <v>1217.2949999999998</v>
      </c>
      <c r="CJ595" s="27">
        <f>IF($O595&gt;=CJ$1,$S595+$Y595+$Z595,$Y595+$Z595)</f>
        <v>1217.2949999999998</v>
      </c>
      <c r="CK595" s="27">
        <f>IF($O595&gt;=CK$1,$S595+$Y595+$Z595,$Y595+$Z595)</f>
        <v>1217.2949999999998</v>
      </c>
      <c r="CL595" s="27">
        <f>IF($O595&gt;=CL$1,$S595+$Y595+$Z595,$Y595+$Z595)</f>
        <v>1217.2949999999998</v>
      </c>
      <c r="CM595" s="27">
        <f>IF($O595&gt;=CM$1,$S595+$Y595+$Z595,$Y595+$Z595)</f>
        <v>1217.2949999999998</v>
      </c>
      <c r="CN595" s="27">
        <f>IF($O595&gt;=CN$1,$S595+$Y595,$Y595)</f>
        <v>817.29499999999985</v>
      </c>
      <c r="CO595" s="27">
        <f>IF($O595&gt;=CO$1,$S595+$Y595,$Y595)</f>
        <v>817.29499999999985</v>
      </c>
      <c r="CP595" s="27">
        <f>IF($O595&gt;=CP$1,$S595+$Y595,$Y595)</f>
        <v>817.29499999999985</v>
      </c>
      <c r="CQ595" s="27">
        <f>IF($O595&gt;=CQ$1,$S595+$Y595,$Y595)</f>
        <v>817.29499999999985</v>
      </c>
      <c r="CR595" s="27">
        <f>IF($O595&gt;=CR$1,$S595+$Y595,$Y595)</f>
        <v>817.29499999999985</v>
      </c>
      <c r="CS595" s="27">
        <f>IF($O595&gt;=CS$1,$S595+$Y595,$Y595)</f>
        <v>817.29499999999985</v>
      </c>
      <c r="CT595" s="27">
        <f>IF($O595&gt;=CT$1,$S595+$Y595,$Y595)</f>
        <v>817.29499999999985</v>
      </c>
      <c r="CU595" s="27">
        <f>IF($O595&gt;=CU$1,$S595+$Y595,$Y595)</f>
        <v>817.29499999999985</v>
      </c>
      <c r="CV595" s="27">
        <f>IF($O595&gt;=CV$1,$S595+$Y595,$Y595)</f>
        <v>817.29499999999985</v>
      </c>
      <c r="CW595" s="27">
        <f>IF($O595&gt;=CW$1,$S595+$Y595,$Y595)</f>
        <v>817.29499999999985</v>
      </c>
      <c r="CX595" s="27">
        <f>IF($O595&gt;=CX$1,$S595+$Y595,$Y595)</f>
        <v>817.29499999999985</v>
      </c>
      <c r="CY595" s="27">
        <f>IF($O595&gt;=CY$1,$S595+$Y595,$Y595)</f>
        <v>817.29499999999985</v>
      </c>
      <c r="CZ595" s="27">
        <f>IF($O595&gt;=CZ$1,$S595+$Y595,$Y595)</f>
        <v>817.29499999999985</v>
      </c>
      <c r="DA595" s="27">
        <f>IF($O595&gt;=DA$1,$S595+$Y595,$Y595)</f>
        <v>817.29499999999985</v>
      </c>
      <c r="DB595" s="27">
        <f>IF($O595&gt;=DB$1,$S595+$Y595,$Y595)</f>
        <v>817.29499999999985</v>
      </c>
      <c r="DC595" s="27">
        <f>IF($O595&gt;=DC$1,$S595+$Y595,$Y595)</f>
        <v>817.29499999999985</v>
      </c>
      <c r="DD595" s="27">
        <f>IF($O595&gt;=DD$1,$S595+$Y595,$Y595)</f>
        <v>817.29499999999985</v>
      </c>
      <c r="DE595" s="27">
        <f>IF($O595&gt;=DE$1,$S595+$Y595,$Y595)</f>
        <v>817.29499999999985</v>
      </c>
      <c r="DF595" s="27">
        <f>IF($O595&gt;=DF$1,$S595+$Y595,$Y595)</f>
        <v>817.29499999999985</v>
      </c>
      <c r="DG595" s="27">
        <f>IF($O595&gt;=DG$1,$S595+$Y595,$Y595)</f>
        <v>817.29499999999985</v>
      </c>
      <c r="DH595" s="27">
        <f>IF($O595&gt;=DH$1,$S595+$Y595,$Y595)</f>
        <v>817.29499999999985</v>
      </c>
      <c r="DI595" s="27">
        <f>IF($O595&gt;=DI$1,$S595+$Y595,$Y595)</f>
        <v>817.29499999999985</v>
      </c>
      <c r="DJ595" s="27">
        <f>IF($O595&gt;=DJ$1,$S595+$Y595,$Y595)</f>
        <v>817.29499999999985</v>
      </c>
      <c r="DK595" s="27">
        <f>IF($O595&gt;=DK$1,$S595+$Y595,$Y595)</f>
        <v>817.29499999999985</v>
      </c>
      <c r="DL595" s="27">
        <f>IF($O595&gt;=DL$1,$S595+$Y595,$Y595)</f>
        <v>817.29499999999985</v>
      </c>
      <c r="DM595" s="27">
        <f>IF($O595&gt;=DM$1,$S595+$Y595,$Y595)</f>
        <v>817.29499999999985</v>
      </c>
      <c r="DN595" s="27">
        <f>IF($O595&gt;=DN$1,$S595+$Y595,$Y595)</f>
        <v>817.29499999999985</v>
      </c>
      <c r="DO595" s="27">
        <f>IF($O595&gt;=DO$1,$S595+$Y595,$Y595)</f>
        <v>817.29499999999985</v>
      </c>
      <c r="DP595" s="27">
        <f>IF($O595&gt;=DP$1,$S595+$Y595,$Y595)</f>
        <v>817.29499999999985</v>
      </c>
      <c r="DQ595" s="27">
        <f>IF($O595&gt;=DQ$1,$S595+$Y595,$Y595)</f>
        <v>817.29499999999985</v>
      </c>
      <c r="DR595" s="27">
        <f>IF($O595&gt;=DR$1,$S595+$Y595,$Y595)</f>
        <v>817.29499999999985</v>
      </c>
      <c r="DS595" s="27">
        <f>IF($O595&gt;=DS$1,$S595+$Y595,$Y595)</f>
        <v>817.29499999999985</v>
      </c>
      <c r="DT595" s="27">
        <f>IF($O595&gt;=DT$1,$S595+$Y595,$Y595)</f>
        <v>817.29499999999985</v>
      </c>
      <c r="DU595" s="27">
        <f>IF($O595&gt;=DU$1,$S595+$Y595,$Y595)</f>
        <v>817.29499999999985</v>
      </c>
      <c r="DV595" s="27">
        <f>IF($O595&gt;=DV$1,$S595+$Y595,$Y595)</f>
        <v>817.29499999999985</v>
      </c>
      <c r="DW595" s="27">
        <f>IF($O595&gt;=DW$1,$S595+$Y595,$Y595)</f>
        <v>817.29499999999985</v>
      </c>
      <c r="DX595" s="27">
        <f>IF($O595&gt;=DX$1,$S595+$Y595,$Y595)</f>
        <v>817.29499999999985</v>
      </c>
      <c r="DY595" s="27">
        <f>IF($O595&gt;=DY$1,$S595+$Y595,$Y595)</f>
        <v>817.29499999999985</v>
      </c>
      <c r="DZ595" s="27">
        <f>IF($O595&gt;=DZ$1,$S595+$Y595,$Y595)</f>
        <v>817.29499999999985</v>
      </c>
      <c r="EA595" s="27">
        <f>IF($O595&gt;=EA$1,$S595+$Y595,$Y595)</f>
        <v>817.29499999999985</v>
      </c>
      <c r="EB595" s="27">
        <f>IF($O595&gt;=EB$1,$S595+$Y595,$Y595)</f>
        <v>817.29499999999985</v>
      </c>
      <c r="EC595" s="27">
        <f>IF($O595&gt;=EC$1,$S595+$Y595,$Y595)</f>
        <v>817.29499999999985</v>
      </c>
      <c r="ED595" s="27">
        <f>IF($O595&gt;=ED$1,$S595+$Y595,$Y595)</f>
        <v>817.29499999999985</v>
      </c>
      <c r="EE595" s="27">
        <f>IF($O595&gt;=EE$1,$S595+$Y595,$Y595)</f>
        <v>817.29499999999985</v>
      </c>
      <c r="EF595" s="27">
        <f>IF($O595&gt;=EF$1,$S595+$Y595,$Y595)</f>
        <v>817.29499999999985</v>
      </c>
      <c r="EG595" s="27">
        <f>IF($O595&gt;=EG$1,$S595+$Y595,$Y595)</f>
        <v>817.29499999999985</v>
      </c>
      <c r="EH595" s="27">
        <f>IF($O595&gt;=EH$1,$S595+$Y595,$Y595)</f>
        <v>817.29499999999985</v>
      </c>
      <c r="EI595" s="27">
        <f>IF($O595&gt;=EI$1,$S595+$Y595,$Y595)</f>
        <v>817.29499999999985</v>
      </c>
      <c r="EJ595" s="27">
        <f>IF($O595&gt;=EJ$1,$S595+$Y595,$Y595)</f>
        <v>817.29499999999985</v>
      </c>
      <c r="EK595" s="27">
        <f>IF($O595&gt;=EK$1,$S595+$Y595,$Y595)</f>
        <v>817.29499999999985</v>
      </c>
      <c r="EL595" s="27">
        <f>IF($O595&gt;=EL$1,$S595+$Y595,$Y595)</f>
        <v>817.29499999999985</v>
      </c>
      <c r="EM595" s="27">
        <f>IF($O595&gt;=EM$1,$S595+$Y595,$Y595)</f>
        <v>817.29499999999985</v>
      </c>
      <c r="EN595" s="27">
        <f>IF($O595&gt;=EN$1,$S595+$Y595,$Y595)</f>
        <v>817.29499999999985</v>
      </c>
      <c r="EO595" s="27">
        <f>IF($O595&gt;=EO$1,$S595+$Y595,$Y595)</f>
        <v>817.29499999999985</v>
      </c>
      <c r="EP595" s="27">
        <f>IF($O595&gt;=EP$1,$S595+$Y595,$Y595)</f>
        <v>817.29499999999985</v>
      </c>
      <c r="EQ595" s="27">
        <f>IF($O595&gt;=EQ$1,$S595+$Y595,$Y595)</f>
        <v>817.29499999999985</v>
      </c>
      <c r="ER595" s="27">
        <f>IF($O595&gt;=ER$1,$S595+$Y595,$Y595)</f>
        <v>817.29499999999985</v>
      </c>
      <c r="ES595" s="27">
        <f>IF($O595&gt;=ES$1,$S595+$Y595,$Y595)</f>
        <v>817.29499999999985</v>
      </c>
      <c r="ET595" s="27">
        <f>IF($O595&gt;=ET$1,$S595+$Y595,$Y595)</f>
        <v>817.29499999999985</v>
      </c>
      <c r="EU595" s="27">
        <f>IF($O595&gt;=EU$1,$S595+$Y595,$Y595)</f>
        <v>817.29499999999985</v>
      </c>
      <c r="EV595" s="27">
        <f>IF($O595&gt;=EV$1,$S595,0)</f>
        <v>817.29499999999985</v>
      </c>
      <c r="EW595" s="27">
        <f>IF($O595&gt;=EW$1,$S595,0)</f>
        <v>817.29499999999985</v>
      </c>
      <c r="EX595" s="27">
        <f>IF($O595&gt;=EX$1,$S595,0)</f>
        <v>817.29499999999985</v>
      </c>
      <c r="EY595" s="27">
        <f>IF($O595&gt;=EY$1,$S595,0)</f>
        <v>817.29499999999985</v>
      </c>
      <c r="EZ595" s="27">
        <f>IF($O595&gt;=EZ$1,$S595,0)</f>
        <v>817.29499999999985</v>
      </c>
      <c r="FA595" s="27">
        <f>IF($O595&gt;=FA$1,$S595,0)</f>
        <v>817.29499999999985</v>
      </c>
      <c r="FB595" s="27">
        <f>IF($O595&gt;=FB$1,$S595,0)</f>
        <v>817.29499999999985</v>
      </c>
      <c r="FC595" s="27">
        <f>IF($O595&gt;=FC$1,$S595,0)</f>
        <v>817.29499999999985</v>
      </c>
      <c r="FD595" s="27">
        <f>IF($O595&gt;=FD$1,$S595,0)</f>
        <v>817.29499999999985</v>
      </c>
      <c r="FE595" s="27">
        <f>IF($O595&gt;=FE$1,$S595,0)</f>
        <v>817.29499999999985</v>
      </c>
      <c r="FF595" s="27">
        <f>IF($O595&gt;=FF$1,$S595,0)</f>
        <v>817.29499999999985</v>
      </c>
      <c r="FG595" s="27">
        <f>IF($O595&gt;=FG$1,$S595,0)</f>
        <v>817.29499999999985</v>
      </c>
      <c r="FH595" s="27">
        <f>IF($O595&gt;=FH$1,$S595,0)</f>
        <v>817.29499999999985</v>
      </c>
      <c r="FI595" s="27">
        <f>IF($O595&gt;=FI$1,$S595,0)</f>
        <v>817.29499999999985</v>
      </c>
      <c r="FJ595" s="27">
        <f>IF($O595&gt;=FJ$1,$S595,0)</f>
        <v>817.29499999999985</v>
      </c>
      <c r="FK595" s="27">
        <f>IF($O595&gt;=FK$1,$S595,0)</f>
        <v>817.29499999999985</v>
      </c>
      <c r="FL595" s="27">
        <f>IF($O595&gt;=FL$1,$S595,0)</f>
        <v>817.29499999999985</v>
      </c>
      <c r="FM595" s="27">
        <f>IF($O595&gt;=FM$1,$S595,0)</f>
        <v>817.29499999999985</v>
      </c>
      <c r="FN595" s="27">
        <f>IF($O595&gt;=FN$1,$S595,0)</f>
        <v>817.29499999999985</v>
      </c>
      <c r="FO595" s="27">
        <f>IF($O595&gt;=FO$1,$S595,0)</f>
        <v>817.29499999999985</v>
      </c>
      <c r="FP595" s="27">
        <f>IF($O595&gt;=FP$1,$S595,0)</f>
        <v>817.29499999999985</v>
      </c>
      <c r="FQ595" s="27">
        <f>IF($O595&gt;=FQ$1,$S595,0)</f>
        <v>817.29499999999985</v>
      </c>
      <c r="FR595" s="27">
        <f>IF($O595&gt;=FR$1,$S595,0)</f>
        <v>817.29499999999985</v>
      </c>
      <c r="FS595" s="27">
        <f>IF($O595&gt;=FS$1,$S595,0)</f>
        <v>817.29499999999985</v>
      </c>
      <c r="FT595" s="27">
        <f>IF($O595&gt;=FT$1,$S595,0)</f>
        <v>817.29499999999985</v>
      </c>
      <c r="FU595" s="27">
        <f>IF($O595&gt;=FU$1,$S595,0)</f>
        <v>817.29499999999985</v>
      </c>
      <c r="FV595" s="27">
        <f>IF($O595&gt;=FV$1,$S595,0)</f>
        <v>817.29499999999985</v>
      </c>
      <c r="FW595" s="27">
        <f>IF($O595&gt;=FW$1,$S595,0)</f>
        <v>817.29499999999985</v>
      </c>
      <c r="FX595" s="27">
        <f>IF($O595&gt;=FX$1,$S595,0)</f>
        <v>817.29499999999985</v>
      </c>
      <c r="FY595" s="27">
        <f>IF($O595&gt;=FY$1,$S595,0)</f>
        <v>817.29499999999985</v>
      </c>
      <c r="FZ595" s="27">
        <f>IF($O595&gt;=FZ$1,$S595,0)</f>
        <v>817.29499999999985</v>
      </c>
      <c r="GA595" s="27">
        <f>IF($O595&gt;=GA$1,$S595,0)</f>
        <v>817.29499999999985</v>
      </c>
      <c r="GB595" s="27">
        <f>IF($O595&gt;=GB$1,$S595,0)</f>
        <v>817.29499999999985</v>
      </c>
      <c r="GC595" s="27">
        <f>IF($O595&gt;=GC$1,$S595,0)</f>
        <v>817.29499999999985</v>
      </c>
      <c r="GD595" s="27">
        <f>IF($O595&gt;=GD$1,$S595,0)</f>
        <v>817.29499999999985</v>
      </c>
      <c r="GE595" s="27">
        <f>IF($O595&gt;=GE$1,$S595,0)</f>
        <v>817.29499999999985</v>
      </c>
      <c r="GF595" s="27">
        <f>IF($O595&gt;=GF$1,$S595,0)</f>
        <v>817.29499999999985</v>
      </c>
      <c r="GG595" s="27">
        <f>IF($O595&gt;=GG$1,$S595,0)</f>
        <v>817.29499999999985</v>
      </c>
      <c r="GH595" s="27">
        <f>IF($O595&gt;=GH$1,$S595,0)</f>
        <v>817.29499999999985</v>
      </c>
      <c r="GI595" s="27">
        <f>IF($O595&gt;=GI$1,$S595,0)</f>
        <v>817.29499999999985</v>
      </c>
      <c r="GJ595" s="27">
        <f>IF($O595&gt;=GJ$1,$S595,0)</f>
        <v>817.29499999999985</v>
      </c>
      <c r="GK595" s="27">
        <f>IF($O595&gt;=GK$1,$S595,0)</f>
        <v>817.29499999999985</v>
      </c>
      <c r="GL595" s="27">
        <f>IF($O595&gt;=GL$1,$S595,0)</f>
        <v>0</v>
      </c>
      <c r="GM595" s="27">
        <f>IF($O595&gt;=GM$1,$S595,0)</f>
        <v>0</v>
      </c>
      <c r="GN595" s="27">
        <f>IF($O595&gt;=GN$1,$S595,0)</f>
        <v>0</v>
      </c>
      <c r="GO595" s="27">
        <f>IF($O595&gt;=GO$1,$S595,0)</f>
        <v>0</v>
      </c>
      <c r="GP595" s="27">
        <f>IF($O595&gt;=GP$1,$S595,0)</f>
        <v>0</v>
      </c>
      <c r="GQ595" s="27">
        <f>IF($O595&gt;=GQ$1,$S595,0)</f>
        <v>0</v>
      </c>
      <c r="GR595" s="27">
        <f>IF($O595&gt;=GR$1,$S595,0)</f>
        <v>0</v>
      </c>
      <c r="GS595" s="27">
        <f>IF($O595&gt;=GS$1,$S595,0)</f>
        <v>0</v>
      </c>
      <c r="GT595" s="27">
        <f>IF($O595&gt;=GT$1,$S595,0)</f>
        <v>0</v>
      </c>
      <c r="GU595" s="27">
        <f>IF($O595&gt;=GU$1,$S595,0)</f>
        <v>0</v>
      </c>
      <c r="GV595" s="27">
        <f>IF($O595&gt;=GV$1,$S595,0)</f>
        <v>0</v>
      </c>
      <c r="GW595" s="27">
        <f>IF($O595&gt;=GW$1,$S595,0)</f>
        <v>0</v>
      </c>
      <c r="GX595" s="27">
        <f>IF($O595&gt;=GX$1,$S595,0)</f>
        <v>0</v>
      </c>
      <c r="GY595" s="27">
        <f>IF($O595&gt;=GY$1,$S595,0)</f>
        <v>0</v>
      </c>
      <c r="GZ595" s="27">
        <f>IF($O595&gt;=GZ$1,$S595,0)</f>
        <v>0</v>
      </c>
      <c r="HA595" s="27">
        <f>IF($O595&gt;=HA$1,$S595,0)</f>
        <v>0</v>
      </c>
      <c r="HB595" s="27">
        <f>IF($O595&gt;=HB$1,$S595,0)</f>
        <v>0</v>
      </c>
      <c r="HC595" s="27">
        <f>IF($O595&gt;=HC$1,$S595,0)</f>
        <v>0</v>
      </c>
    </row>
    <row r="596" spans="1:211">
      <c r="A596" s="3">
        <v>88730</v>
      </c>
      <c r="B596" s="3" t="s">
        <v>502</v>
      </c>
      <c r="C596" s="3" t="s">
        <v>45</v>
      </c>
      <c r="D596" s="3">
        <v>67</v>
      </c>
      <c r="E596" s="4">
        <v>37018</v>
      </c>
      <c r="F596" s="5">
        <v>17.13150684931507</v>
      </c>
      <c r="G596" s="3" t="s">
        <v>446</v>
      </c>
      <c r="H596" s="4">
        <v>18696</v>
      </c>
      <c r="I596" s="9" t="s">
        <v>816</v>
      </c>
      <c r="J596" s="5">
        <v>1852.82</v>
      </c>
      <c r="K596" s="31">
        <v>14346</v>
      </c>
      <c r="L596" s="32">
        <v>17</v>
      </c>
      <c r="M596" s="33">
        <f>VLOOKUP(L596,FIND,3,TRUE)</f>
        <v>1.2</v>
      </c>
      <c r="N596" s="32">
        <f>IF(L596&gt;30,180,VLOOKUP(L596,TEMPO,2,FALSE))</f>
        <v>102</v>
      </c>
      <c r="O596" s="32">
        <f>IF(R596&gt;0,4,N596)</f>
        <v>102</v>
      </c>
      <c r="P596" s="96">
        <f>J596*M596*L596</f>
        <v>37797.527999999998</v>
      </c>
      <c r="Q596" s="96">
        <f>10934.45*2</f>
        <v>21868.9</v>
      </c>
      <c r="R596" s="96">
        <f>IF(P596&lt;=Q596,P596/4,0)</f>
        <v>0</v>
      </c>
      <c r="S596" s="5">
        <f>IF(P596&gt;=Q596,P596/N596,0)</f>
        <v>370.56399999999996</v>
      </c>
      <c r="T596" s="3"/>
      <c r="U596" s="3">
        <f>IF(T596="",1,0)</f>
        <v>1</v>
      </c>
      <c r="V596" s="3">
        <v>36</v>
      </c>
      <c r="W596" s="5">
        <v>0</v>
      </c>
      <c r="X596" s="5">
        <v>402.65</v>
      </c>
      <c r="Y596" s="5">
        <f>X596*W596</f>
        <v>0</v>
      </c>
      <c r="Z596" s="5">
        <v>400</v>
      </c>
      <c r="AA596" s="5">
        <f>S596+Y596+Z596</f>
        <v>770.56399999999996</v>
      </c>
      <c r="AB596" s="39">
        <f>(J596/12+J596/12*1.3333333333+450/12+J596/30*6/12+J596)*1.3+Y596+Z596+153.9</f>
        <v>3519.8121555488651</v>
      </c>
      <c r="AC596" s="39" t="s">
        <v>45</v>
      </c>
      <c r="AD596" s="39">
        <f>J596*1.3+400+153.9</f>
        <v>2962.5660000000003</v>
      </c>
      <c r="AE596" s="39">
        <f>SUMIFS('CUSTO MENSAL FUNC NOVO'!H:H,'CUSTO MENSAL FUNC NOVO'!A:A,'VALORES MENSAIS'!AC596)</f>
        <v>2013.943</v>
      </c>
      <c r="AF596" s="27">
        <f>IF($R596&gt;0,$R596,$S596)+$Y596+$Z596</f>
        <v>770.56399999999996</v>
      </c>
      <c r="AG596" s="27">
        <f>IF($R596&gt;0,$R596,$S596)+$Y596+$Z596</f>
        <v>770.56399999999996</v>
      </c>
      <c r="AH596" s="27">
        <f>IF($R596&gt;0,$R596,$S596)+$Y596+$Z596</f>
        <v>770.56399999999996</v>
      </c>
      <c r="AI596" s="27">
        <f>IF($R596&gt;0,$R596,$S596)+$Y596+$Z596</f>
        <v>770.56399999999996</v>
      </c>
      <c r="AJ596" s="27">
        <f>IF($O596&gt;=AJ$1,$S596+$Y596+$Z596,$Y596+$Z596)</f>
        <v>770.56399999999996</v>
      </c>
      <c r="AK596" s="27">
        <f>IF($O596&gt;=AK$1,$S596+$Y596+$Z596,$Y596+$Z596)</f>
        <v>770.56399999999996</v>
      </c>
      <c r="AL596" s="27">
        <f>IF($O596&gt;=AL$1,$S596+$Y596+$Z596,$Y596+$Z596)</f>
        <v>770.56399999999996</v>
      </c>
      <c r="AM596" s="27">
        <f>IF($O596&gt;=AM$1,$S596+$Y596+$Z596,$Y596+$Z596)</f>
        <v>770.56399999999996</v>
      </c>
      <c r="AN596" s="27">
        <f>IF($O596&gt;=AN$1,$S596+$Y596+$Z596,$Y596+$Z596)</f>
        <v>770.56399999999996</v>
      </c>
      <c r="AO596" s="27">
        <f>IF($O596&gt;=AO$1,$S596+$Y596+$Z596,$Y596+$Z596)</f>
        <v>770.56399999999996</v>
      </c>
      <c r="AP596" s="27">
        <f>IF($O596&gt;=AP$1,$S596+$Y596+$Z596,$Y596+$Z596)</f>
        <v>770.56399999999996</v>
      </c>
      <c r="AQ596" s="27">
        <f>IF($O596&gt;=AQ$1,$S596+$Y596+$Z596,$Y596+$Z596)</f>
        <v>770.56399999999996</v>
      </c>
      <c r="AR596" s="27">
        <f>IF($O596&gt;=AR$1,$S596+$Y596+$Z596,$Y596+$Z596)</f>
        <v>770.56399999999996</v>
      </c>
      <c r="AS596" s="27">
        <f>IF($O596&gt;=AS$1,$S596+$Y596+$Z596,$Y596+$Z596)</f>
        <v>770.56399999999996</v>
      </c>
      <c r="AT596" s="27">
        <f>IF($O596&gt;=AT$1,$S596+$Y596+$Z596,$Y596+$Z596)</f>
        <v>770.56399999999996</v>
      </c>
      <c r="AU596" s="27">
        <f>IF($O596&gt;=AU$1,$S596+$Y596+$Z596,$Y596+$Z596)</f>
        <v>770.56399999999996</v>
      </c>
      <c r="AV596" s="27">
        <f>IF($O596&gt;=AV$1,$S596+$Y596+$Z596,$Y596+$Z596)</f>
        <v>770.56399999999996</v>
      </c>
      <c r="AW596" s="27">
        <f>IF($O596&gt;=AW$1,$S596+$Y596+$Z596,$Y596+$Z596)</f>
        <v>770.56399999999996</v>
      </c>
      <c r="AX596" s="27">
        <f>IF($O596&gt;=AX$1,$S596+$Y596+$Z596,$Y596+$Z596)</f>
        <v>770.56399999999996</v>
      </c>
      <c r="AY596" s="27">
        <f>IF($O596&gt;=AY$1,$S596+$Y596+$Z596,$Y596+$Z596)</f>
        <v>770.56399999999996</v>
      </c>
      <c r="AZ596" s="27">
        <f>IF($O596&gt;=AZ$1,$S596+$Y596+$Z596,$Y596+$Z596)</f>
        <v>770.56399999999996</v>
      </c>
      <c r="BA596" s="27">
        <f>IF($O596&gt;=BA$1,$S596+$Y596+$Z596,$Y596+$Z596)</f>
        <v>770.56399999999996</v>
      </c>
      <c r="BB596" s="27">
        <f>IF($O596&gt;=BB$1,$S596+$Y596+$Z596,$Y596+$Z596)</f>
        <v>770.56399999999996</v>
      </c>
      <c r="BC596" s="27">
        <f>IF($O596&gt;=BC$1,$S596+$Y596+$Z596,$Y596+$Z596)</f>
        <v>770.56399999999996</v>
      </c>
      <c r="BD596" s="27">
        <f>IF($O596&gt;=BD$1,$S596+$Y596+$Z596,$Y596+$Z596)</f>
        <v>770.56399999999996</v>
      </c>
      <c r="BE596" s="27">
        <f>IF($O596&gt;=BE$1,$S596+$Y596+$Z596,$Y596+$Z596)</f>
        <v>770.56399999999996</v>
      </c>
      <c r="BF596" s="27">
        <f>IF($O596&gt;=BF$1,$S596+$Y596+$Z596,$Y596+$Z596)</f>
        <v>770.56399999999996</v>
      </c>
      <c r="BG596" s="27">
        <f>IF($O596&gt;=BG$1,$S596+$Y596+$Z596,$Y596+$Z596)</f>
        <v>770.56399999999996</v>
      </c>
      <c r="BH596" s="27">
        <f>IF($O596&gt;=BH$1,$S596+$Y596+$Z596,$Y596+$Z596)</f>
        <v>770.56399999999996</v>
      </c>
      <c r="BI596" s="27">
        <f>IF($O596&gt;=BI$1,$S596+$Y596+$Z596,$Y596+$Z596)</f>
        <v>770.56399999999996</v>
      </c>
      <c r="BJ596" s="27">
        <f>IF($O596&gt;=BJ$1,$S596+$Y596+$Z596,$Y596+$Z596)</f>
        <v>770.56399999999996</v>
      </c>
      <c r="BK596" s="27">
        <f>IF($O596&gt;=BK$1,$S596+$Y596+$Z596,$Y596+$Z596)</f>
        <v>770.56399999999996</v>
      </c>
      <c r="BL596" s="27">
        <f>IF($O596&gt;=BL$1,$S596+$Y596+$Z596,$Y596+$Z596)</f>
        <v>770.56399999999996</v>
      </c>
      <c r="BM596" s="27">
        <f>IF($O596&gt;=BM$1,$S596+$Y596+$Z596,$Y596+$Z596)</f>
        <v>770.56399999999996</v>
      </c>
      <c r="BN596" s="27">
        <f>IF($O596&gt;=BN$1,$S596+$Y596+$Z596,$Y596+$Z596)</f>
        <v>770.56399999999996</v>
      </c>
      <c r="BO596" s="27">
        <f>IF($O596&gt;=BO$1,$S596+$Y596+$Z596,$Y596+$Z596)</f>
        <v>770.56399999999996</v>
      </c>
      <c r="BP596" s="27">
        <f>IF($O596&gt;=BP$1,$S596+$Y596+$Z596,$Y596+$Z596)</f>
        <v>770.56399999999996</v>
      </c>
      <c r="BQ596" s="27">
        <f>IF($O596&gt;=BQ$1,$S596+$Y596+$Z596,$Y596+$Z596)</f>
        <v>770.56399999999996</v>
      </c>
      <c r="BR596" s="27">
        <f>IF($O596&gt;=BR$1,$S596+$Y596+$Z596,$Y596+$Z596)</f>
        <v>770.56399999999996</v>
      </c>
      <c r="BS596" s="27">
        <f>IF($O596&gt;=BS$1,$S596+$Y596+$Z596,$Y596+$Z596)</f>
        <v>770.56399999999996</v>
      </c>
      <c r="BT596" s="27">
        <f>IF($O596&gt;=BT$1,$S596+$Y596+$Z596,$Y596+$Z596)</f>
        <v>770.56399999999996</v>
      </c>
      <c r="BU596" s="27">
        <f>IF($O596&gt;=BU$1,$S596+$Y596+$Z596,$Y596+$Z596)</f>
        <v>770.56399999999996</v>
      </c>
      <c r="BV596" s="27">
        <f>IF($O596&gt;=BV$1,$S596+$Y596+$Z596,$Y596+$Z596)</f>
        <v>770.56399999999996</v>
      </c>
      <c r="BW596" s="27">
        <f>IF($O596&gt;=BW$1,$S596+$Y596+$Z596,$Y596+$Z596)</f>
        <v>770.56399999999996</v>
      </c>
      <c r="BX596" s="27">
        <f>IF($O596&gt;=BX$1,$S596+$Y596+$Z596,$Y596+$Z596)</f>
        <v>770.56399999999996</v>
      </c>
      <c r="BY596" s="27">
        <f>IF($O596&gt;=BY$1,$S596+$Y596+$Z596,$Y596+$Z596)</f>
        <v>770.56399999999996</v>
      </c>
      <c r="BZ596" s="27">
        <f>IF($O596&gt;=BZ$1,$S596+$Y596+$Z596,$Y596+$Z596)</f>
        <v>770.56399999999996</v>
      </c>
      <c r="CA596" s="27">
        <f>IF($O596&gt;=CA$1,$S596+$Y596+$Z596,$Y596+$Z596)</f>
        <v>770.56399999999996</v>
      </c>
      <c r="CB596" s="27">
        <f>IF($O596&gt;=CB$1,$S596+$Y596+$Z596,$Y596+$Z596)</f>
        <v>770.56399999999996</v>
      </c>
      <c r="CC596" s="27">
        <f>IF($O596&gt;=CC$1,$S596+$Y596+$Z596,$Y596+$Z596)</f>
        <v>770.56399999999996</v>
      </c>
      <c r="CD596" s="27">
        <f>IF($O596&gt;=CD$1,$S596+$Y596+$Z596,$Y596+$Z596)</f>
        <v>770.56399999999996</v>
      </c>
      <c r="CE596" s="27">
        <f>IF($O596&gt;=CE$1,$S596+$Y596+$Z596,$Y596+$Z596)</f>
        <v>770.56399999999996</v>
      </c>
      <c r="CF596" s="27">
        <f>IF($O596&gt;=CF$1,$S596+$Y596+$Z596,$Y596+$Z596)</f>
        <v>770.56399999999996</v>
      </c>
      <c r="CG596" s="27">
        <f>IF($O596&gt;=CG$1,$S596+$Y596+$Z596,$Y596+$Z596)</f>
        <v>770.56399999999996</v>
      </c>
      <c r="CH596" s="27">
        <f>IF($O596&gt;=CH$1,$S596+$Y596+$Z596,$Y596+$Z596)</f>
        <v>770.56399999999996</v>
      </c>
      <c r="CI596" s="27">
        <f>IF($O596&gt;=CI$1,$S596+$Y596+$Z596,$Y596+$Z596)</f>
        <v>770.56399999999996</v>
      </c>
      <c r="CJ596" s="27">
        <f>IF($O596&gt;=CJ$1,$S596+$Y596+$Z596,$Y596+$Z596)</f>
        <v>770.56399999999996</v>
      </c>
      <c r="CK596" s="27">
        <f>IF($O596&gt;=CK$1,$S596+$Y596+$Z596,$Y596+$Z596)</f>
        <v>770.56399999999996</v>
      </c>
      <c r="CL596" s="27">
        <f>IF($O596&gt;=CL$1,$S596+$Y596+$Z596,$Y596+$Z596)</f>
        <v>770.56399999999996</v>
      </c>
      <c r="CM596" s="27">
        <f>IF($O596&gt;=CM$1,$S596+$Y596+$Z596,$Y596+$Z596)</f>
        <v>770.56399999999996</v>
      </c>
      <c r="CN596" s="27">
        <f>IF($O596&gt;=CN$1,$S596+$Y596,$Y596)</f>
        <v>370.56399999999996</v>
      </c>
      <c r="CO596" s="27">
        <f>IF($O596&gt;=CO$1,$S596+$Y596,$Y596)</f>
        <v>370.56399999999996</v>
      </c>
      <c r="CP596" s="27">
        <f>IF($O596&gt;=CP$1,$S596+$Y596,$Y596)</f>
        <v>370.56399999999996</v>
      </c>
      <c r="CQ596" s="27">
        <f>IF($O596&gt;=CQ$1,$S596+$Y596,$Y596)</f>
        <v>370.56399999999996</v>
      </c>
      <c r="CR596" s="27">
        <f>IF($O596&gt;=CR$1,$S596+$Y596,$Y596)</f>
        <v>370.56399999999996</v>
      </c>
      <c r="CS596" s="27">
        <f>IF($O596&gt;=CS$1,$S596+$Y596,$Y596)</f>
        <v>370.56399999999996</v>
      </c>
      <c r="CT596" s="27">
        <f>IF($O596&gt;=CT$1,$S596+$Y596,$Y596)</f>
        <v>370.56399999999996</v>
      </c>
      <c r="CU596" s="27">
        <f>IF($O596&gt;=CU$1,$S596+$Y596,$Y596)</f>
        <v>370.56399999999996</v>
      </c>
      <c r="CV596" s="27">
        <f>IF($O596&gt;=CV$1,$S596+$Y596,$Y596)</f>
        <v>370.56399999999996</v>
      </c>
      <c r="CW596" s="27">
        <f>IF($O596&gt;=CW$1,$S596+$Y596,$Y596)</f>
        <v>370.56399999999996</v>
      </c>
      <c r="CX596" s="27">
        <f>IF($O596&gt;=CX$1,$S596+$Y596,$Y596)</f>
        <v>370.56399999999996</v>
      </c>
      <c r="CY596" s="27">
        <f>IF($O596&gt;=CY$1,$S596+$Y596,$Y596)</f>
        <v>370.56399999999996</v>
      </c>
      <c r="CZ596" s="27">
        <f>IF($O596&gt;=CZ$1,$S596+$Y596,$Y596)</f>
        <v>370.56399999999996</v>
      </c>
      <c r="DA596" s="27">
        <f>IF($O596&gt;=DA$1,$S596+$Y596,$Y596)</f>
        <v>370.56399999999996</v>
      </c>
      <c r="DB596" s="27">
        <f>IF($O596&gt;=DB$1,$S596+$Y596,$Y596)</f>
        <v>370.56399999999996</v>
      </c>
      <c r="DC596" s="27">
        <f>IF($O596&gt;=DC$1,$S596+$Y596,$Y596)</f>
        <v>370.56399999999996</v>
      </c>
      <c r="DD596" s="27">
        <f>IF($O596&gt;=DD$1,$S596+$Y596,$Y596)</f>
        <v>370.56399999999996</v>
      </c>
      <c r="DE596" s="27">
        <f>IF($O596&gt;=DE$1,$S596+$Y596,$Y596)</f>
        <v>370.56399999999996</v>
      </c>
      <c r="DF596" s="27">
        <f>IF($O596&gt;=DF$1,$S596+$Y596,$Y596)</f>
        <v>370.56399999999996</v>
      </c>
      <c r="DG596" s="27">
        <f>IF($O596&gt;=DG$1,$S596+$Y596,$Y596)</f>
        <v>370.56399999999996</v>
      </c>
      <c r="DH596" s="27">
        <f>IF($O596&gt;=DH$1,$S596+$Y596,$Y596)</f>
        <v>370.56399999999996</v>
      </c>
      <c r="DI596" s="27">
        <f>IF($O596&gt;=DI$1,$S596+$Y596,$Y596)</f>
        <v>370.56399999999996</v>
      </c>
      <c r="DJ596" s="27">
        <f>IF($O596&gt;=DJ$1,$S596+$Y596,$Y596)</f>
        <v>370.56399999999996</v>
      </c>
      <c r="DK596" s="27">
        <f>IF($O596&gt;=DK$1,$S596+$Y596,$Y596)</f>
        <v>370.56399999999996</v>
      </c>
      <c r="DL596" s="27">
        <f>IF($O596&gt;=DL$1,$S596+$Y596,$Y596)</f>
        <v>370.56399999999996</v>
      </c>
      <c r="DM596" s="27">
        <f>IF($O596&gt;=DM$1,$S596+$Y596,$Y596)</f>
        <v>370.56399999999996</v>
      </c>
      <c r="DN596" s="27">
        <f>IF($O596&gt;=DN$1,$S596+$Y596,$Y596)</f>
        <v>370.56399999999996</v>
      </c>
      <c r="DO596" s="27">
        <f>IF($O596&gt;=DO$1,$S596+$Y596,$Y596)</f>
        <v>370.56399999999996</v>
      </c>
      <c r="DP596" s="27">
        <f>IF($O596&gt;=DP$1,$S596+$Y596,$Y596)</f>
        <v>370.56399999999996</v>
      </c>
      <c r="DQ596" s="27">
        <f>IF($O596&gt;=DQ$1,$S596+$Y596,$Y596)</f>
        <v>370.56399999999996</v>
      </c>
      <c r="DR596" s="27">
        <f>IF($O596&gt;=DR$1,$S596+$Y596,$Y596)</f>
        <v>370.56399999999996</v>
      </c>
      <c r="DS596" s="27">
        <f>IF($O596&gt;=DS$1,$S596+$Y596,$Y596)</f>
        <v>370.56399999999996</v>
      </c>
      <c r="DT596" s="27">
        <f>IF($O596&gt;=DT$1,$S596+$Y596,$Y596)</f>
        <v>370.56399999999996</v>
      </c>
      <c r="DU596" s="27">
        <f>IF($O596&gt;=DU$1,$S596+$Y596,$Y596)</f>
        <v>370.56399999999996</v>
      </c>
      <c r="DV596" s="27">
        <f>IF($O596&gt;=DV$1,$S596+$Y596,$Y596)</f>
        <v>370.56399999999996</v>
      </c>
      <c r="DW596" s="27">
        <f>IF($O596&gt;=DW$1,$S596+$Y596,$Y596)</f>
        <v>370.56399999999996</v>
      </c>
      <c r="DX596" s="27">
        <f>IF($O596&gt;=DX$1,$S596+$Y596,$Y596)</f>
        <v>370.56399999999996</v>
      </c>
      <c r="DY596" s="27">
        <f>IF($O596&gt;=DY$1,$S596+$Y596,$Y596)</f>
        <v>370.56399999999996</v>
      </c>
      <c r="DZ596" s="27">
        <f>IF($O596&gt;=DZ$1,$S596+$Y596,$Y596)</f>
        <v>370.56399999999996</v>
      </c>
      <c r="EA596" s="27">
        <f>IF($O596&gt;=EA$1,$S596+$Y596,$Y596)</f>
        <v>370.56399999999996</v>
      </c>
      <c r="EB596" s="27">
        <f>IF($O596&gt;=EB$1,$S596+$Y596,$Y596)</f>
        <v>370.56399999999996</v>
      </c>
      <c r="EC596" s="27">
        <f>IF($O596&gt;=EC$1,$S596+$Y596,$Y596)</f>
        <v>370.56399999999996</v>
      </c>
      <c r="ED596" s="27">
        <f>IF($O596&gt;=ED$1,$S596+$Y596,$Y596)</f>
        <v>0</v>
      </c>
      <c r="EE596" s="27">
        <f>IF($O596&gt;=EE$1,$S596+$Y596,$Y596)</f>
        <v>0</v>
      </c>
      <c r="EF596" s="27">
        <f>IF($O596&gt;=EF$1,$S596+$Y596,$Y596)</f>
        <v>0</v>
      </c>
      <c r="EG596" s="27">
        <f>IF($O596&gt;=EG$1,$S596+$Y596,$Y596)</f>
        <v>0</v>
      </c>
      <c r="EH596" s="27">
        <f>IF($O596&gt;=EH$1,$S596+$Y596,$Y596)</f>
        <v>0</v>
      </c>
      <c r="EI596" s="27">
        <f>IF($O596&gt;=EI$1,$S596+$Y596,$Y596)</f>
        <v>0</v>
      </c>
      <c r="EJ596" s="27">
        <f>IF($O596&gt;=EJ$1,$S596+$Y596,$Y596)</f>
        <v>0</v>
      </c>
      <c r="EK596" s="27">
        <f>IF($O596&gt;=EK$1,$S596+$Y596,$Y596)</f>
        <v>0</v>
      </c>
      <c r="EL596" s="27">
        <f>IF($O596&gt;=EL$1,$S596+$Y596,$Y596)</f>
        <v>0</v>
      </c>
      <c r="EM596" s="27">
        <f>IF($O596&gt;=EM$1,$S596+$Y596,$Y596)</f>
        <v>0</v>
      </c>
      <c r="EN596" s="27">
        <f>IF($O596&gt;=EN$1,$S596+$Y596,$Y596)</f>
        <v>0</v>
      </c>
      <c r="EO596" s="27">
        <f>IF($O596&gt;=EO$1,$S596+$Y596,$Y596)</f>
        <v>0</v>
      </c>
      <c r="EP596" s="27">
        <f>IF($O596&gt;=EP$1,$S596+$Y596,$Y596)</f>
        <v>0</v>
      </c>
      <c r="EQ596" s="27">
        <f>IF($O596&gt;=EQ$1,$S596+$Y596,$Y596)</f>
        <v>0</v>
      </c>
      <c r="ER596" s="27">
        <f>IF($O596&gt;=ER$1,$S596+$Y596,$Y596)</f>
        <v>0</v>
      </c>
      <c r="ES596" s="27">
        <f>IF($O596&gt;=ES$1,$S596+$Y596,$Y596)</f>
        <v>0</v>
      </c>
      <c r="ET596" s="27">
        <f>IF($O596&gt;=ET$1,$S596+$Y596,$Y596)</f>
        <v>0</v>
      </c>
      <c r="EU596" s="27">
        <f>IF($O596&gt;=EU$1,$S596+$Y596,$Y596)</f>
        <v>0</v>
      </c>
      <c r="EV596" s="27">
        <f>IF($O596&gt;=EV$1,$S596,0)</f>
        <v>0</v>
      </c>
      <c r="EW596" s="27">
        <f>IF($O596&gt;=EW$1,$S596,0)</f>
        <v>0</v>
      </c>
      <c r="EX596" s="27">
        <f>IF($O596&gt;=EX$1,$S596,0)</f>
        <v>0</v>
      </c>
      <c r="EY596" s="27">
        <f>IF($O596&gt;=EY$1,$S596,0)</f>
        <v>0</v>
      </c>
      <c r="EZ596" s="27">
        <f>IF($O596&gt;=EZ$1,$S596,0)</f>
        <v>0</v>
      </c>
      <c r="FA596" s="27">
        <f>IF($O596&gt;=FA$1,$S596,0)</f>
        <v>0</v>
      </c>
      <c r="FB596" s="27">
        <f>IF($O596&gt;=FB$1,$S596,0)</f>
        <v>0</v>
      </c>
      <c r="FC596" s="27">
        <f>IF($O596&gt;=FC$1,$S596,0)</f>
        <v>0</v>
      </c>
      <c r="FD596" s="27">
        <f>IF($O596&gt;=FD$1,$S596,0)</f>
        <v>0</v>
      </c>
      <c r="FE596" s="27">
        <f>IF($O596&gt;=FE$1,$S596,0)</f>
        <v>0</v>
      </c>
      <c r="FF596" s="27">
        <f>IF($O596&gt;=FF$1,$S596,0)</f>
        <v>0</v>
      </c>
      <c r="FG596" s="27">
        <f>IF($O596&gt;=FG$1,$S596,0)</f>
        <v>0</v>
      </c>
      <c r="FH596" s="27">
        <f>IF($O596&gt;=FH$1,$S596,0)</f>
        <v>0</v>
      </c>
      <c r="FI596" s="27">
        <f>IF($O596&gt;=FI$1,$S596,0)</f>
        <v>0</v>
      </c>
      <c r="FJ596" s="27">
        <f>IF($O596&gt;=FJ$1,$S596,0)</f>
        <v>0</v>
      </c>
      <c r="FK596" s="27">
        <f>IF($O596&gt;=FK$1,$S596,0)</f>
        <v>0</v>
      </c>
      <c r="FL596" s="27">
        <f>IF($O596&gt;=FL$1,$S596,0)</f>
        <v>0</v>
      </c>
      <c r="FM596" s="27">
        <f>IF($O596&gt;=FM$1,$S596,0)</f>
        <v>0</v>
      </c>
      <c r="FN596" s="27">
        <f>IF($O596&gt;=FN$1,$S596,0)</f>
        <v>0</v>
      </c>
      <c r="FO596" s="27">
        <f>IF($O596&gt;=FO$1,$S596,0)</f>
        <v>0</v>
      </c>
      <c r="FP596" s="27">
        <f>IF($O596&gt;=FP$1,$S596,0)</f>
        <v>0</v>
      </c>
      <c r="FQ596" s="27">
        <f>IF($O596&gt;=FQ$1,$S596,0)</f>
        <v>0</v>
      </c>
      <c r="FR596" s="27">
        <f>IF($O596&gt;=FR$1,$S596,0)</f>
        <v>0</v>
      </c>
      <c r="FS596" s="27">
        <f>IF($O596&gt;=FS$1,$S596,0)</f>
        <v>0</v>
      </c>
      <c r="FT596" s="27">
        <f>IF($O596&gt;=FT$1,$S596,0)</f>
        <v>0</v>
      </c>
      <c r="FU596" s="27">
        <f>IF($O596&gt;=FU$1,$S596,0)</f>
        <v>0</v>
      </c>
      <c r="FV596" s="27">
        <f>IF($O596&gt;=FV$1,$S596,0)</f>
        <v>0</v>
      </c>
      <c r="FW596" s="27">
        <f>IF($O596&gt;=FW$1,$S596,0)</f>
        <v>0</v>
      </c>
      <c r="FX596" s="27">
        <f>IF($O596&gt;=FX$1,$S596,0)</f>
        <v>0</v>
      </c>
      <c r="FY596" s="27">
        <f>IF($O596&gt;=FY$1,$S596,0)</f>
        <v>0</v>
      </c>
      <c r="FZ596" s="27">
        <f>IF($O596&gt;=FZ$1,$S596,0)</f>
        <v>0</v>
      </c>
      <c r="GA596" s="27">
        <f>IF($O596&gt;=GA$1,$S596,0)</f>
        <v>0</v>
      </c>
      <c r="GB596" s="27">
        <f>IF($O596&gt;=GB$1,$S596,0)</f>
        <v>0</v>
      </c>
      <c r="GC596" s="27">
        <f>IF($O596&gt;=GC$1,$S596,0)</f>
        <v>0</v>
      </c>
      <c r="GD596" s="27">
        <f>IF($O596&gt;=GD$1,$S596,0)</f>
        <v>0</v>
      </c>
      <c r="GE596" s="27">
        <f>IF($O596&gt;=GE$1,$S596,0)</f>
        <v>0</v>
      </c>
      <c r="GF596" s="27">
        <f>IF($O596&gt;=GF$1,$S596,0)</f>
        <v>0</v>
      </c>
      <c r="GG596" s="27">
        <f>IF($O596&gt;=GG$1,$S596,0)</f>
        <v>0</v>
      </c>
      <c r="GH596" s="27">
        <f>IF($O596&gt;=GH$1,$S596,0)</f>
        <v>0</v>
      </c>
      <c r="GI596" s="27">
        <f>IF($O596&gt;=GI$1,$S596,0)</f>
        <v>0</v>
      </c>
      <c r="GJ596" s="27">
        <f>IF($O596&gt;=GJ$1,$S596,0)</f>
        <v>0</v>
      </c>
      <c r="GK596" s="27">
        <f>IF($O596&gt;=GK$1,$S596,0)</f>
        <v>0</v>
      </c>
      <c r="GL596" s="27">
        <f>IF($O596&gt;=GL$1,$S596,0)</f>
        <v>0</v>
      </c>
      <c r="GM596" s="27">
        <f>IF($O596&gt;=GM$1,$S596,0)</f>
        <v>0</v>
      </c>
      <c r="GN596" s="27">
        <f>IF($O596&gt;=GN$1,$S596,0)</f>
        <v>0</v>
      </c>
      <c r="GO596" s="27">
        <f>IF($O596&gt;=GO$1,$S596,0)</f>
        <v>0</v>
      </c>
      <c r="GP596" s="27">
        <f>IF($O596&gt;=GP$1,$S596,0)</f>
        <v>0</v>
      </c>
      <c r="GQ596" s="27">
        <f>IF($O596&gt;=GQ$1,$S596,0)</f>
        <v>0</v>
      </c>
      <c r="GR596" s="27">
        <f>IF($O596&gt;=GR$1,$S596,0)</f>
        <v>0</v>
      </c>
      <c r="GS596" s="27">
        <f>IF($O596&gt;=GS$1,$S596,0)</f>
        <v>0</v>
      </c>
      <c r="GT596" s="27">
        <f>IF($O596&gt;=GT$1,$S596,0)</f>
        <v>0</v>
      </c>
      <c r="GU596" s="27">
        <f>IF($O596&gt;=GU$1,$S596,0)</f>
        <v>0</v>
      </c>
      <c r="GV596" s="27">
        <f>IF($O596&gt;=GV$1,$S596,0)</f>
        <v>0</v>
      </c>
      <c r="GW596" s="27">
        <f>IF($O596&gt;=GW$1,$S596,0)</f>
        <v>0</v>
      </c>
      <c r="GX596" s="27">
        <f>IF($O596&gt;=GX$1,$S596,0)</f>
        <v>0</v>
      </c>
      <c r="GY596" s="27">
        <f>IF($O596&gt;=GY$1,$S596,0)</f>
        <v>0</v>
      </c>
      <c r="GZ596" s="27">
        <f>IF($O596&gt;=GZ$1,$S596,0)</f>
        <v>0</v>
      </c>
      <c r="HA596" s="27">
        <f>IF($O596&gt;=HA$1,$S596,0)</f>
        <v>0</v>
      </c>
      <c r="HB596" s="27">
        <f>IF($O596&gt;=HB$1,$S596,0)</f>
        <v>0</v>
      </c>
      <c r="HC596" s="27">
        <f>IF($O596&gt;=HC$1,$S596,0)</f>
        <v>0</v>
      </c>
    </row>
    <row r="597" spans="1:211">
      <c r="A597" s="3">
        <v>41440</v>
      </c>
      <c r="B597" s="3" t="s">
        <v>609</v>
      </c>
      <c r="C597" s="3" t="s">
        <v>450</v>
      </c>
      <c r="D597" s="3">
        <v>56</v>
      </c>
      <c r="E597" s="4">
        <v>33203</v>
      </c>
      <c r="F597" s="5">
        <v>27.583561643835615</v>
      </c>
      <c r="G597" s="3" t="s">
        <v>446</v>
      </c>
      <c r="H597" s="4">
        <v>23005</v>
      </c>
      <c r="I597" s="9" t="s">
        <v>816</v>
      </c>
      <c r="J597" s="5">
        <v>3153.81</v>
      </c>
      <c r="K597" s="31">
        <v>14346</v>
      </c>
      <c r="L597" s="32">
        <v>27</v>
      </c>
      <c r="M597" s="33">
        <f>VLOOKUP(L597,FIND,3,TRUE)</f>
        <v>1.5</v>
      </c>
      <c r="N597" s="32">
        <f>IF(L597&gt;30,180,VLOOKUP(L597,TEMPO,2,FALSE))</f>
        <v>162</v>
      </c>
      <c r="O597" s="32">
        <f>IF(R597&gt;0,4,N597)</f>
        <v>162</v>
      </c>
      <c r="P597" s="96">
        <f>J597*M597*L597</f>
        <v>127729.30500000001</v>
      </c>
      <c r="Q597" s="96">
        <f>10934.45*2</f>
        <v>21868.9</v>
      </c>
      <c r="R597" s="96">
        <f>IF(P597&lt;=Q597,P597/4,0)</f>
        <v>0</v>
      </c>
      <c r="S597" s="5">
        <f>IF(P597&gt;=Q597,P597/N597,0)</f>
        <v>788.4525000000001</v>
      </c>
      <c r="T597" s="3"/>
      <c r="U597" s="3">
        <f>IF(T597="",1,0)</f>
        <v>1</v>
      </c>
      <c r="V597" s="3">
        <v>90</v>
      </c>
      <c r="W597" s="5">
        <v>0</v>
      </c>
      <c r="X597" s="5">
        <v>245.73</v>
      </c>
      <c r="Y597" s="5">
        <f>X597*W597</f>
        <v>0</v>
      </c>
      <c r="Z597" s="5">
        <v>400</v>
      </c>
      <c r="AA597" s="5">
        <f>S597+Y597+Z597</f>
        <v>1188.4525000000001</v>
      </c>
      <c r="AB597" s="39">
        <f>(J597/12+J597/12*1.3333333333+450/12+J597/30*6/12+J597)*1.3+Y597+Z597+153.9</f>
        <v>5568.1486333219445</v>
      </c>
      <c r="AC597" s="39" t="s">
        <v>450</v>
      </c>
      <c r="AD597" s="39">
        <f>J597*1.3+400+153.9</f>
        <v>4653.8530000000001</v>
      </c>
      <c r="AE597" s="39">
        <f>SUMIFS('CUSTO MENSAL FUNC NOVO'!H:H,'CUSTO MENSAL FUNC NOVO'!A:A,'VALORES MENSAIS'!AC597)</f>
        <v>3296.25</v>
      </c>
      <c r="AF597" s="27">
        <f>IF($R597&gt;0,$R597,$S597)+$Y597+$Z597</f>
        <v>1188.4525000000001</v>
      </c>
      <c r="AG597" s="27">
        <f>IF($R597&gt;0,$R597,$S597)+$Y597+$Z597</f>
        <v>1188.4525000000001</v>
      </c>
      <c r="AH597" s="27">
        <f>IF($R597&gt;0,$R597,$S597)+$Y597+$Z597</f>
        <v>1188.4525000000001</v>
      </c>
      <c r="AI597" s="27">
        <f>IF($R597&gt;0,$R597,$S597)+$Y597+$Z597</f>
        <v>1188.4525000000001</v>
      </c>
      <c r="AJ597" s="27">
        <f>IF($O597&gt;=AJ$1,$S597+$Y597+$Z597,$Y597+$Z597)</f>
        <v>1188.4525000000001</v>
      </c>
      <c r="AK597" s="27">
        <f>IF($O597&gt;=AK$1,$S597+$Y597+$Z597,$Y597+$Z597)</f>
        <v>1188.4525000000001</v>
      </c>
      <c r="AL597" s="27">
        <f>IF($O597&gt;=AL$1,$S597+$Y597+$Z597,$Y597+$Z597)</f>
        <v>1188.4525000000001</v>
      </c>
      <c r="AM597" s="27">
        <f>IF($O597&gt;=AM$1,$S597+$Y597+$Z597,$Y597+$Z597)</f>
        <v>1188.4525000000001</v>
      </c>
      <c r="AN597" s="27">
        <f>IF($O597&gt;=AN$1,$S597+$Y597+$Z597,$Y597+$Z597)</f>
        <v>1188.4525000000001</v>
      </c>
      <c r="AO597" s="27">
        <f>IF($O597&gt;=AO$1,$S597+$Y597+$Z597,$Y597+$Z597)</f>
        <v>1188.4525000000001</v>
      </c>
      <c r="AP597" s="27">
        <f>IF($O597&gt;=AP$1,$S597+$Y597+$Z597,$Y597+$Z597)</f>
        <v>1188.4525000000001</v>
      </c>
      <c r="AQ597" s="27">
        <f>IF($O597&gt;=AQ$1,$S597+$Y597+$Z597,$Y597+$Z597)</f>
        <v>1188.4525000000001</v>
      </c>
      <c r="AR597" s="27">
        <f>IF($O597&gt;=AR$1,$S597+$Y597+$Z597,$Y597+$Z597)</f>
        <v>1188.4525000000001</v>
      </c>
      <c r="AS597" s="27">
        <f>IF($O597&gt;=AS$1,$S597+$Y597+$Z597,$Y597+$Z597)</f>
        <v>1188.4525000000001</v>
      </c>
      <c r="AT597" s="27">
        <f>IF($O597&gt;=AT$1,$S597+$Y597+$Z597,$Y597+$Z597)</f>
        <v>1188.4525000000001</v>
      </c>
      <c r="AU597" s="27">
        <f>IF($O597&gt;=AU$1,$S597+$Y597+$Z597,$Y597+$Z597)</f>
        <v>1188.4525000000001</v>
      </c>
      <c r="AV597" s="27">
        <f>IF($O597&gt;=AV$1,$S597+$Y597+$Z597,$Y597+$Z597)</f>
        <v>1188.4525000000001</v>
      </c>
      <c r="AW597" s="27">
        <f>IF($O597&gt;=AW$1,$S597+$Y597+$Z597,$Y597+$Z597)</f>
        <v>1188.4525000000001</v>
      </c>
      <c r="AX597" s="27">
        <f>IF($O597&gt;=AX$1,$S597+$Y597+$Z597,$Y597+$Z597)</f>
        <v>1188.4525000000001</v>
      </c>
      <c r="AY597" s="27">
        <f>IF($O597&gt;=AY$1,$S597+$Y597+$Z597,$Y597+$Z597)</f>
        <v>1188.4525000000001</v>
      </c>
      <c r="AZ597" s="27">
        <f>IF($O597&gt;=AZ$1,$S597+$Y597+$Z597,$Y597+$Z597)</f>
        <v>1188.4525000000001</v>
      </c>
      <c r="BA597" s="27">
        <f>IF($O597&gt;=BA$1,$S597+$Y597+$Z597,$Y597+$Z597)</f>
        <v>1188.4525000000001</v>
      </c>
      <c r="BB597" s="27">
        <f>IF($O597&gt;=BB$1,$S597+$Y597+$Z597,$Y597+$Z597)</f>
        <v>1188.4525000000001</v>
      </c>
      <c r="BC597" s="27">
        <f>IF($O597&gt;=BC$1,$S597+$Y597+$Z597,$Y597+$Z597)</f>
        <v>1188.4525000000001</v>
      </c>
      <c r="BD597" s="27">
        <f>IF($O597&gt;=BD$1,$S597+$Y597+$Z597,$Y597+$Z597)</f>
        <v>1188.4525000000001</v>
      </c>
      <c r="BE597" s="27">
        <f>IF($O597&gt;=BE$1,$S597+$Y597+$Z597,$Y597+$Z597)</f>
        <v>1188.4525000000001</v>
      </c>
      <c r="BF597" s="27">
        <f>IF($O597&gt;=BF$1,$S597+$Y597+$Z597,$Y597+$Z597)</f>
        <v>1188.4525000000001</v>
      </c>
      <c r="BG597" s="27">
        <f>IF($O597&gt;=BG$1,$S597+$Y597+$Z597,$Y597+$Z597)</f>
        <v>1188.4525000000001</v>
      </c>
      <c r="BH597" s="27">
        <f>IF($O597&gt;=BH$1,$S597+$Y597+$Z597,$Y597+$Z597)</f>
        <v>1188.4525000000001</v>
      </c>
      <c r="BI597" s="27">
        <f>IF($O597&gt;=BI$1,$S597+$Y597+$Z597,$Y597+$Z597)</f>
        <v>1188.4525000000001</v>
      </c>
      <c r="BJ597" s="27">
        <f>IF($O597&gt;=BJ$1,$S597+$Y597+$Z597,$Y597+$Z597)</f>
        <v>1188.4525000000001</v>
      </c>
      <c r="BK597" s="27">
        <f>IF($O597&gt;=BK$1,$S597+$Y597+$Z597,$Y597+$Z597)</f>
        <v>1188.4525000000001</v>
      </c>
      <c r="BL597" s="27">
        <f>IF($O597&gt;=BL$1,$S597+$Y597+$Z597,$Y597+$Z597)</f>
        <v>1188.4525000000001</v>
      </c>
      <c r="BM597" s="27">
        <f>IF($O597&gt;=BM$1,$S597+$Y597+$Z597,$Y597+$Z597)</f>
        <v>1188.4525000000001</v>
      </c>
      <c r="BN597" s="27">
        <f>IF($O597&gt;=BN$1,$S597+$Y597+$Z597,$Y597+$Z597)</f>
        <v>1188.4525000000001</v>
      </c>
      <c r="BO597" s="27">
        <f>IF($O597&gt;=BO$1,$S597+$Y597+$Z597,$Y597+$Z597)</f>
        <v>1188.4525000000001</v>
      </c>
      <c r="BP597" s="27">
        <f>IF($O597&gt;=BP$1,$S597+$Y597+$Z597,$Y597+$Z597)</f>
        <v>1188.4525000000001</v>
      </c>
      <c r="BQ597" s="27">
        <f>IF($O597&gt;=BQ$1,$S597+$Y597+$Z597,$Y597+$Z597)</f>
        <v>1188.4525000000001</v>
      </c>
      <c r="BR597" s="27">
        <f>IF($O597&gt;=BR$1,$S597+$Y597+$Z597,$Y597+$Z597)</f>
        <v>1188.4525000000001</v>
      </c>
      <c r="BS597" s="27">
        <f>IF($O597&gt;=BS$1,$S597+$Y597+$Z597,$Y597+$Z597)</f>
        <v>1188.4525000000001</v>
      </c>
      <c r="BT597" s="27">
        <f>IF($O597&gt;=BT$1,$S597+$Y597+$Z597,$Y597+$Z597)</f>
        <v>1188.4525000000001</v>
      </c>
      <c r="BU597" s="27">
        <f>IF($O597&gt;=BU$1,$S597+$Y597+$Z597,$Y597+$Z597)</f>
        <v>1188.4525000000001</v>
      </c>
      <c r="BV597" s="27">
        <f>IF($O597&gt;=BV$1,$S597+$Y597+$Z597,$Y597+$Z597)</f>
        <v>1188.4525000000001</v>
      </c>
      <c r="BW597" s="27">
        <f>IF($O597&gt;=BW$1,$S597+$Y597+$Z597,$Y597+$Z597)</f>
        <v>1188.4525000000001</v>
      </c>
      <c r="BX597" s="27">
        <f>IF($O597&gt;=BX$1,$S597+$Y597+$Z597,$Y597+$Z597)</f>
        <v>1188.4525000000001</v>
      </c>
      <c r="BY597" s="27">
        <f>IF($O597&gt;=BY$1,$S597+$Y597+$Z597,$Y597+$Z597)</f>
        <v>1188.4525000000001</v>
      </c>
      <c r="BZ597" s="27">
        <f>IF($O597&gt;=BZ$1,$S597+$Y597+$Z597,$Y597+$Z597)</f>
        <v>1188.4525000000001</v>
      </c>
      <c r="CA597" s="27">
        <f>IF($O597&gt;=CA$1,$S597+$Y597+$Z597,$Y597+$Z597)</f>
        <v>1188.4525000000001</v>
      </c>
      <c r="CB597" s="27">
        <f>IF($O597&gt;=CB$1,$S597+$Y597+$Z597,$Y597+$Z597)</f>
        <v>1188.4525000000001</v>
      </c>
      <c r="CC597" s="27">
        <f>IF($O597&gt;=CC$1,$S597+$Y597+$Z597,$Y597+$Z597)</f>
        <v>1188.4525000000001</v>
      </c>
      <c r="CD597" s="27">
        <f>IF($O597&gt;=CD$1,$S597+$Y597+$Z597,$Y597+$Z597)</f>
        <v>1188.4525000000001</v>
      </c>
      <c r="CE597" s="27">
        <f>IF($O597&gt;=CE$1,$S597+$Y597+$Z597,$Y597+$Z597)</f>
        <v>1188.4525000000001</v>
      </c>
      <c r="CF597" s="27">
        <f>IF($O597&gt;=CF$1,$S597+$Y597+$Z597,$Y597+$Z597)</f>
        <v>1188.4525000000001</v>
      </c>
      <c r="CG597" s="27">
        <f>IF($O597&gt;=CG$1,$S597+$Y597+$Z597,$Y597+$Z597)</f>
        <v>1188.4525000000001</v>
      </c>
      <c r="CH597" s="27">
        <f>IF($O597&gt;=CH$1,$S597+$Y597+$Z597,$Y597+$Z597)</f>
        <v>1188.4525000000001</v>
      </c>
      <c r="CI597" s="27">
        <f>IF($O597&gt;=CI$1,$S597+$Y597+$Z597,$Y597+$Z597)</f>
        <v>1188.4525000000001</v>
      </c>
      <c r="CJ597" s="27">
        <f>IF($O597&gt;=CJ$1,$S597+$Y597+$Z597,$Y597+$Z597)</f>
        <v>1188.4525000000001</v>
      </c>
      <c r="CK597" s="27">
        <f>IF($O597&gt;=CK$1,$S597+$Y597+$Z597,$Y597+$Z597)</f>
        <v>1188.4525000000001</v>
      </c>
      <c r="CL597" s="27">
        <f>IF($O597&gt;=CL$1,$S597+$Y597+$Z597,$Y597+$Z597)</f>
        <v>1188.4525000000001</v>
      </c>
      <c r="CM597" s="27">
        <f>IF($O597&gt;=CM$1,$S597+$Y597+$Z597,$Y597+$Z597)</f>
        <v>1188.4525000000001</v>
      </c>
      <c r="CN597" s="27">
        <f>IF($O597&gt;=CN$1,$S597+$Y597,$Y597)</f>
        <v>788.4525000000001</v>
      </c>
      <c r="CO597" s="27">
        <f>IF($O597&gt;=CO$1,$S597+$Y597,$Y597)</f>
        <v>788.4525000000001</v>
      </c>
      <c r="CP597" s="27">
        <f>IF($O597&gt;=CP$1,$S597+$Y597,$Y597)</f>
        <v>788.4525000000001</v>
      </c>
      <c r="CQ597" s="27">
        <f>IF($O597&gt;=CQ$1,$S597+$Y597,$Y597)</f>
        <v>788.4525000000001</v>
      </c>
      <c r="CR597" s="27">
        <f>IF($O597&gt;=CR$1,$S597+$Y597,$Y597)</f>
        <v>788.4525000000001</v>
      </c>
      <c r="CS597" s="27">
        <f>IF($O597&gt;=CS$1,$S597+$Y597,$Y597)</f>
        <v>788.4525000000001</v>
      </c>
      <c r="CT597" s="27">
        <f>IF($O597&gt;=CT$1,$S597+$Y597,$Y597)</f>
        <v>788.4525000000001</v>
      </c>
      <c r="CU597" s="27">
        <f>IF($O597&gt;=CU$1,$S597+$Y597,$Y597)</f>
        <v>788.4525000000001</v>
      </c>
      <c r="CV597" s="27">
        <f>IF($O597&gt;=CV$1,$S597+$Y597,$Y597)</f>
        <v>788.4525000000001</v>
      </c>
      <c r="CW597" s="27">
        <f>IF($O597&gt;=CW$1,$S597+$Y597,$Y597)</f>
        <v>788.4525000000001</v>
      </c>
      <c r="CX597" s="27">
        <f>IF($O597&gt;=CX$1,$S597+$Y597,$Y597)</f>
        <v>788.4525000000001</v>
      </c>
      <c r="CY597" s="27">
        <f>IF($O597&gt;=CY$1,$S597+$Y597,$Y597)</f>
        <v>788.4525000000001</v>
      </c>
      <c r="CZ597" s="27">
        <f>IF($O597&gt;=CZ$1,$S597+$Y597,$Y597)</f>
        <v>788.4525000000001</v>
      </c>
      <c r="DA597" s="27">
        <f>IF($O597&gt;=DA$1,$S597+$Y597,$Y597)</f>
        <v>788.4525000000001</v>
      </c>
      <c r="DB597" s="27">
        <f>IF($O597&gt;=DB$1,$S597+$Y597,$Y597)</f>
        <v>788.4525000000001</v>
      </c>
      <c r="DC597" s="27">
        <f>IF($O597&gt;=DC$1,$S597+$Y597,$Y597)</f>
        <v>788.4525000000001</v>
      </c>
      <c r="DD597" s="27">
        <f>IF($O597&gt;=DD$1,$S597+$Y597,$Y597)</f>
        <v>788.4525000000001</v>
      </c>
      <c r="DE597" s="27">
        <f>IF($O597&gt;=DE$1,$S597+$Y597,$Y597)</f>
        <v>788.4525000000001</v>
      </c>
      <c r="DF597" s="27">
        <f>IF($O597&gt;=DF$1,$S597+$Y597,$Y597)</f>
        <v>788.4525000000001</v>
      </c>
      <c r="DG597" s="27">
        <f>IF($O597&gt;=DG$1,$S597+$Y597,$Y597)</f>
        <v>788.4525000000001</v>
      </c>
      <c r="DH597" s="27">
        <f>IF($O597&gt;=DH$1,$S597+$Y597,$Y597)</f>
        <v>788.4525000000001</v>
      </c>
      <c r="DI597" s="27">
        <f>IF($O597&gt;=DI$1,$S597+$Y597,$Y597)</f>
        <v>788.4525000000001</v>
      </c>
      <c r="DJ597" s="27">
        <f>IF($O597&gt;=DJ$1,$S597+$Y597,$Y597)</f>
        <v>788.4525000000001</v>
      </c>
      <c r="DK597" s="27">
        <f>IF($O597&gt;=DK$1,$S597+$Y597,$Y597)</f>
        <v>788.4525000000001</v>
      </c>
      <c r="DL597" s="27">
        <f>IF($O597&gt;=DL$1,$S597+$Y597,$Y597)</f>
        <v>788.4525000000001</v>
      </c>
      <c r="DM597" s="27">
        <f>IF($O597&gt;=DM$1,$S597+$Y597,$Y597)</f>
        <v>788.4525000000001</v>
      </c>
      <c r="DN597" s="27">
        <f>IF($O597&gt;=DN$1,$S597+$Y597,$Y597)</f>
        <v>788.4525000000001</v>
      </c>
      <c r="DO597" s="27">
        <f>IF($O597&gt;=DO$1,$S597+$Y597,$Y597)</f>
        <v>788.4525000000001</v>
      </c>
      <c r="DP597" s="27">
        <f>IF($O597&gt;=DP$1,$S597+$Y597,$Y597)</f>
        <v>788.4525000000001</v>
      </c>
      <c r="DQ597" s="27">
        <f>IF($O597&gt;=DQ$1,$S597+$Y597,$Y597)</f>
        <v>788.4525000000001</v>
      </c>
      <c r="DR597" s="27">
        <f>IF($O597&gt;=DR$1,$S597+$Y597,$Y597)</f>
        <v>788.4525000000001</v>
      </c>
      <c r="DS597" s="27">
        <f>IF($O597&gt;=DS$1,$S597+$Y597,$Y597)</f>
        <v>788.4525000000001</v>
      </c>
      <c r="DT597" s="27">
        <f>IF($O597&gt;=DT$1,$S597+$Y597,$Y597)</f>
        <v>788.4525000000001</v>
      </c>
      <c r="DU597" s="27">
        <f>IF($O597&gt;=DU$1,$S597+$Y597,$Y597)</f>
        <v>788.4525000000001</v>
      </c>
      <c r="DV597" s="27">
        <f>IF($O597&gt;=DV$1,$S597+$Y597,$Y597)</f>
        <v>788.4525000000001</v>
      </c>
      <c r="DW597" s="27">
        <f>IF($O597&gt;=DW$1,$S597+$Y597,$Y597)</f>
        <v>788.4525000000001</v>
      </c>
      <c r="DX597" s="27">
        <f>IF($O597&gt;=DX$1,$S597+$Y597,$Y597)</f>
        <v>788.4525000000001</v>
      </c>
      <c r="DY597" s="27">
        <f>IF($O597&gt;=DY$1,$S597+$Y597,$Y597)</f>
        <v>788.4525000000001</v>
      </c>
      <c r="DZ597" s="27">
        <f>IF($O597&gt;=DZ$1,$S597+$Y597,$Y597)</f>
        <v>788.4525000000001</v>
      </c>
      <c r="EA597" s="27">
        <f>IF($O597&gt;=EA$1,$S597+$Y597,$Y597)</f>
        <v>788.4525000000001</v>
      </c>
      <c r="EB597" s="27">
        <f>IF($O597&gt;=EB$1,$S597+$Y597,$Y597)</f>
        <v>788.4525000000001</v>
      </c>
      <c r="EC597" s="27">
        <f>IF($O597&gt;=EC$1,$S597+$Y597,$Y597)</f>
        <v>788.4525000000001</v>
      </c>
      <c r="ED597" s="27">
        <f>IF($O597&gt;=ED$1,$S597+$Y597,$Y597)</f>
        <v>788.4525000000001</v>
      </c>
      <c r="EE597" s="27">
        <f>IF($O597&gt;=EE$1,$S597+$Y597,$Y597)</f>
        <v>788.4525000000001</v>
      </c>
      <c r="EF597" s="27">
        <f>IF($O597&gt;=EF$1,$S597+$Y597,$Y597)</f>
        <v>788.4525000000001</v>
      </c>
      <c r="EG597" s="27">
        <f>IF($O597&gt;=EG$1,$S597+$Y597,$Y597)</f>
        <v>788.4525000000001</v>
      </c>
      <c r="EH597" s="27">
        <f>IF($O597&gt;=EH$1,$S597+$Y597,$Y597)</f>
        <v>788.4525000000001</v>
      </c>
      <c r="EI597" s="27">
        <f>IF($O597&gt;=EI$1,$S597+$Y597,$Y597)</f>
        <v>788.4525000000001</v>
      </c>
      <c r="EJ597" s="27">
        <f>IF($O597&gt;=EJ$1,$S597+$Y597,$Y597)</f>
        <v>788.4525000000001</v>
      </c>
      <c r="EK597" s="27">
        <f>IF($O597&gt;=EK$1,$S597+$Y597,$Y597)</f>
        <v>788.4525000000001</v>
      </c>
      <c r="EL597" s="27">
        <f>IF($O597&gt;=EL$1,$S597+$Y597,$Y597)</f>
        <v>788.4525000000001</v>
      </c>
      <c r="EM597" s="27">
        <f>IF($O597&gt;=EM$1,$S597+$Y597,$Y597)</f>
        <v>788.4525000000001</v>
      </c>
      <c r="EN597" s="27">
        <f>IF($O597&gt;=EN$1,$S597+$Y597,$Y597)</f>
        <v>788.4525000000001</v>
      </c>
      <c r="EO597" s="27">
        <f>IF($O597&gt;=EO$1,$S597+$Y597,$Y597)</f>
        <v>788.4525000000001</v>
      </c>
      <c r="EP597" s="27">
        <f>IF($O597&gt;=EP$1,$S597+$Y597,$Y597)</f>
        <v>788.4525000000001</v>
      </c>
      <c r="EQ597" s="27">
        <f>IF($O597&gt;=EQ$1,$S597+$Y597,$Y597)</f>
        <v>788.4525000000001</v>
      </c>
      <c r="ER597" s="27">
        <f>IF($O597&gt;=ER$1,$S597+$Y597,$Y597)</f>
        <v>788.4525000000001</v>
      </c>
      <c r="ES597" s="27">
        <f>IF($O597&gt;=ES$1,$S597+$Y597,$Y597)</f>
        <v>788.4525000000001</v>
      </c>
      <c r="ET597" s="27">
        <f>IF($O597&gt;=ET$1,$S597+$Y597,$Y597)</f>
        <v>788.4525000000001</v>
      </c>
      <c r="EU597" s="27">
        <f>IF($O597&gt;=EU$1,$S597+$Y597,$Y597)</f>
        <v>788.4525000000001</v>
      </c>
      <c r="EV597" s="27">
        <f>IF($O597&gt;=EV$1,$S597,0)</f>
        <v>788.4525000000001</v>
      </c>
      <c r="EW597" s="27">
        <f>IF($O597&gt;=EW$1,$S597,0)</f>
        <v>788.4525000000001</v>
      </c>
      <c r="EX597" s="27">
        <f>IF($O597&gt;=EX$1,$S597,0)</f>
        <v>788.4525000000001</v>
      </c>
      <c r="EY597" s="27">
        <f>IF($O597&gt;=EY$1,$S597,0)</f>
        <v>788.4525000000001</v>
      </c>
      <c r="EZ597" s="27">
        <f>IF($O597&gt;=EZ$1,$S597,0)</f>
        <v>788.4525000000001</v>
      </c>
      <c r="FA597" s="27">
        <f>IF($O597&gt;=FA$1,$S597,0)</f>
        <v>788.4525000000001</v>
      </c>
      <c r="FB597" s="27">
        <f>IF($O597&gt;=FB$1,$S597,0)</f>
        <v>788.4525000000001</v>
      </c>
      <c r="FC597" s="27">
        <f>IF($O597&gt;=FC$1,$S597,0)</f>
        <v>788.4525000000001</v>
      </c>
      <c r="FD597" s="27">
        <f>IF($O597&gt;=FD$1,$S597,0)</f>
        <v>788.4525000000001</v>
      </c>
      <c r="FE597" s="27">
        <f>IF($O597&gt;=FE$1,$S597,0)</f>
        <v>788.4525000000001</v>
      </c>
      <c r="FF597" s="27">
        <f>IF($O597&gt;=FF$1,$S597,0)</f>
        <v>788.4525000000001</v>
      </c>
      <c r="FG597" s="27">
        <f>IF($O597&gt;=FG$1,$S597,0)</f>
        <v>788.4525000000001</v>
      </c>
      <c r="FH597" s="27">
        <f>IF($O597&gt;=FH$1,$S597,0)</f>
        <v>788.4525000000001</v>
      </c>
      <c r="FI597" s="27">
        <f>IF($O597&gt;=FI$1,$S597,0)</f>
        <v>788.4525000000001</v>
      </c>
      <c r="FJ597" s="27">
        <f>IF($O597&gt;=FJ$1,$S597,0)</f>
        <v>788.4525000000001</v>
      </c>
      <c r="FK597" s="27">
        <f>IF($O597&gt;=FK$1,$S597,0)</f>
        <v>788.4525000000001</v>
      </c>
      <c r="FL597" s="27">
        <f>IF($O597&gt;=FL$1,$S597,0)</f>
        <v>788.4525000000001</v>
      </c>
      <c r="FM597" s="27">
        <f>IF($O597&gt;=FM$1,$S597,0)</f>
        <v>788.4525000000001</v>
      </c>
      <c r="FN597" s="27">
        <f>IF($O597&gt;=FN$1,$S597,0)</f>
        <v>788.4525000000001</v>
      </c>
      <c r="FO597" s="27">
        <f>IF($O597&gt;=FO$1,$S597,0)</f>
        <v>788.4525000000001</v>
      </c>
      <c r="FP597" s="27">
        <f>IF($O597&gt;=FP$1,$S597,0)</f>
        <v>788.4525000000001</v>
      </c>
      <c r="FQ597" s="27">
        <f>IF($O597&gt;=FQ$1,$S597,0)</f>
        <v>788.4525000000001</v>
      </c>
      <c r="FR597" s="27">
        <f>IF($O597&gt;=FR$1,$S597,0)</f>
        <v>788.4525000000001</v>
      </c>
      <c r="FS597" s="27">
        <f>IF($O597&gt;=FS$1,$S597,0)</f>
        <v>788.4525000000001</v>
      </c>
      <c r="FT597" s="27">
        <f>IF($O597&gt;=FT$1,$S597,0)</f>
        <v>788.4525000000001</v>
      </c>
      <c r="FU597" s="27">
        <f>IF($O597&gt;=FU$1,$S597,0)</f>
        <v>788.4525000000001</v>
      </c>
      <c r="FV597" s="27">
        <f>IF($O597&gt;=FV$1,$S597,0)</f>
        <v>788.4525000000001</v>
      </c>
      <c r="FW597" s="27">
        <f>IF($O597&gt;=FW$1,$S597,0)</f>
        <v>788.4525000000001</v>
      </c>
      <c r="FX597" s="27">
        <f>IF($O597&gt;=FX$1,$S597,0)</f>
        <v>788.4525000000001</v>
      </c>
      <c r="FY597" s="27">
        <f>IF($O597&gt;=FY$1,$S597,0)</f>
        <v>788.4525000000001</v>
      </c>
      <c r="FZ597" s="27">
        <f>IF($O597&gt;=FZ$1,$S597,0)</f>
        <v>788.4525000000001</v>
      </c>
      <c r="GA597" s="27">
        <f>IF($O597&gt;=GA$1,$S597,0)</f>
        <v>788.4525000000001</v>
      </c>
      <c r="GB597" s="27">
        <f>IF($O597&gt;=GB$1,$S597,0)</f>
        <v>788.4525000000001</v>
      </c>
      <c r="GC597" s="27">
        <f>IF($O597&gt;=GC$1,$S597,0)</f>
        <v>788.4525000000001</v>
      </c>
      <c r="GD597" s="27">
        <f>IF($O597&gt;=GD$1,$S597,0)</f>
        <v>788.4525000000001</v>
      </c>
      <c r="GE597" s="27">
        <f>IF($O597&gt;=GE$1,$S597,0)</f>
        <v>788.4525000000001</v>
      </c>
      <c r="GF597" s="27">
        <f>IF($O597&gt;=GF$1,$S597,0)</f>
        <v>788.4525000000001</v>
      </c>
      <c r="GG597" s="27">
        <f>IF($O597&gt;=GG$1,$S597,0)</f>
        <v>788.4525000000001</v>
      </c>
      <c r="GH597" s="27">
        <f>IF($O597&gt;=GH$1,$S597,0)</f>
        <v>788.4525000000001</v>
      </c>
      <c r="GI597" s="27">
        <f>IF($O597&gt;=GI$1,$S597,0)</f>
        <v>788.4525000000001</v>
      </c>
      <c r="GJ597" s="27">
        <f>IF($O597&gt;=GJ$1,$S597,0)</f>
        <v>788.4525000000001</v>
      </c>
      <c r="GK597" s="27">
        <f>IF($O597&gt;=GK$1,$S597,0)</f>
        <v>788.4525000000001</v>
      </c>
      <c r="GL597" s="27">
        <f>IF($O597&gt;=GL$1,$S597,0)</f>
        <v>0</v>
      </c>
      <c r="GM597" s="27">
        <f>IF($O597&gt;=GM$1,$S597,0)</f>
        <v>0</v>
      </c>
      <c r="GN597" s="27">
        <f>IF($O597&gt;=GN$1,$S597,0)</f>
        <v>0</v>
      </c>
      <c r="GO597" s="27">
        <f>IF($O597&gt;=GO$1,$S597,0)</f>
        <v>0</v>
      </c>
      <c r="GP597" s="27">
        <f>IF($O597&gt;=GP$1,$S597,0)</f>
        <v>0</v>
      </c>
      <c r="GQ597" s="27">
        <f>IF($O597&gt;=GQ$1,$S597,0)</f>
        <v>0</v>
      </c>
      <c r="GR597" s="27">
        <f>IF($O597&gt;=GR$1,$S597,0)</f>
        <v>0</v>
      </c>
      <c r="GS597" s="27">
        <f>IF($O597&gt;=GS$1,$S597,0)</f>
        <v>0</v>
      </c>
      <c r="GT597" s="27">
        <f>IF($O597&gt;=GT$1,$S597,0)</f>
        <v>0</v>
      </c>
      <c r="GU597" s="27">
        <f>IF($O597&gt;=GU$1,$S597,0)</f>
        <v>0</v>
      </c>
      <c r="GV597" s="27">
        <f>IF($O597&gt;=GV$1,$S597,0)</f>
        <v>0</v>
      </c>
      <c r="GW597" s="27">
        <f>IF($O597&gt;=GW$1,$S597,0)</f>
        <v>0</v>
      </c>
      <c r="GX597" s="27">
        <f>IF($O597&gt;=GX$1,$S597,0)</f>
        <v>0</v>
      </c>
      <c r="GY597" s="27">
        <f>IF($O597&gt;=GY$1,$S597,0)</f>
        <v>0</v>
      </c>
      <c r="GZ597" s="27">
        <f>IF($O597&gt;=GZ$1,$S597,0)</f>
        <v>0</v>
      </c>
      <c r="HA597" s="27">
        <f>IF($O597&gt;=HA$1,$S597,0)</f>
        <v>0</v>
      </c>
      <c r="HB597" s="27">
        <f>IF($O597&gt;=HB$1,$S597,0)</f>
        <v>0</v>
      </c>
      <c r="HC597" s="27">
        <f>IF($O597&gt;=HC$1,$S597,0)</f>
        <v>0</v>
      </c>
    </row>
    <row r="598" spans="1:211">
      <c r="A598" s="3">
        <v>61220</v>
      </c>
      <c r="B598" s="3" t="s">
        <v>553</v>
      </c>
      <c r="C598" s="3" t="s">
        <v>450</v>
      </c>
      <c r="D598" s="3">
        <v>53</v>
      </c>
      <c r="E598" s="4">
        <v>34716</v>
      </c>
      <c r="F598" s="5">
        <v>23.438356164383563</v>
      </c>
      <c r="G598" s="3" t="s">
        <v>446</v>
      </c>
      <c r="H598" s="4">
        <v>23907</v>
      </c>
      <c r="I598" s="9" t="s">
        <v>816</v>
      </c>
      <c r="J598" s="5">
        <v>3251.64</v>
      </c>
      <c r="K598" s="31">
        <v>14346</v>
      </c>
      <c r="L598" s="32">
        <v>23</v>
      </c>
      <c r="M598" s="33">
        <f>VLOOKUP(L598,FIND,3,TRUE)</f>
        <v>1.3</v>
      </c>
      <c r="N598" s="32">
        <f>IF(L598&gt;30,180,VLOOKUP(L598,TEMPO,2,FALSE))</f>
        <v>138</v>
      </c>
      <c r="O598" s="32">
        <f>IF(R598&gt;0,4,N598)</f>
        <v>138</v>
      </c>
      <c r="P598" s="96">
        <f>J598*M598*L598</f>
        <v>97224.035999999993</v>
      </c>
      <c r="Q598" s="96">
        <f>10934.45*2</f>
        <v>21868.9</v>
      </c>
      <c r="R598" s="96">
        <f>IF(P598&lt;=Q598,P598/4,0)</f>
        <v>0</v>
      </c>
      <c r="S598" s="5">
        <f>IF(P598&gt;=Q598,P598/N598,0)</f>
        <v>704.52199999999993</v>
      </c>
      <c r="T598" s="3"/>
      <c r="U598" s="3">
        <f>IF(T598="",1,0)</f>
        <v>1</v>
      </c>
      <c r="V598" s="3">
        <v>85</v>
      </c>
      <c r="W598" s="5">
        <v>0</v>
      </c>
      <c r="X598" s="5">
        <v>203.3</v>
      </c>
      <c r="Y598" s="5">
        <f>X598*W598</f>
        <v>0</v>
      </c>
      <c r="Z598" s="5">
        <v>400</v>
      </c>
      <c r="AA598" s="5">
        <f>S598+Y598+Z598</f>
        <v>1104.5219999999999</v>
      </c>
      <c r="AB598" s="39">
        <f>(J598/12+J598/12*1.3333333333+450/12+J598/30*6/12+J598)*1.3+Y598+Z598+153.9</f>
        <v>5722.1765333215908</v>
      </c>
      <c r="AC598" s="39" t="s">
        <v>450</v>
      </c>
      <c r="AD598" s="39">
        <f>J598*1.3+400+153.9</f>
        <v>4781.0319999999992</v>
      </c>
      <c r="AE598" s="39">
        <f>SUMIFS('CUSTO MENSAL FUNC NOVO'!H:H,'CUSTO MENSAL FUNC NOVO'!A:A,'VALORES MENSAIS'!AC598)</f>
        <v>3296.25</v>
      </c>
      <c r="AF598" s="27">
        <f>IF($R598&gt;0,$R598,$S598)+$Y598+$Z598</f>
        <v>1104.5219999999999</v>
      </c>
      <c r="AG598" s="27">
        <f>IF($R598&gt;0,$R598,$S598)+$Y598+$Z598</f>
        <v>1104.5219999999999</v>
      </c>
      <c r="AH598" s="27">
        <f>IF($R598&gt;0,$R598,$S598)+$Y598+$Z598</f>
        <v>1104.5219999999999</v>
      </c>
      <c r="AI598" s="27">
        <f>IF($R598&gt;0,$R598,$S598)+$Y598+$Z598</f>
        <v>1104.5219999999999</v>
      </c>
      <c r="AJ598" s="27">
        <f>IF($O598&gt;=AJ$1,$S598+$Y598+$Z598,$Y598+$Z598)</f>
        <v>1104.5219999999999</v>
      </c>
      <c r="AK598" s="27">
        <f>IF($O598&gt;=AK$1,$S598+$Y598+$Z598,$Y598+$Z598)</f>
        <v>1104.5219999999999</v>
      </c>
      <c r="AL598" s="27">
        <f>IF($O598&gt;=AL$1,$S598+$Y598+$Z598,$Y598+$Z598)</f>
        <v>1104.5219999999999</v>
      </c>
      <c r="AM598" s="27">
        <f>IF($O598&gt;=AM$1,$S598+$Y598+$Z598,$Y598+$Z598)</f>
        <v>1104.5219999999999</v>
      </c>
      <c r="AN598" s="27">
        <f>IF($O598&gt;=AN$1,$S598+$Y598+$Z598,$Y598+$Z598)</f>
        <v>1104.5219999999999</v>
      </c>
      <c r="AO598" s="27">
        <f>IF($O598&gt;=AO$1,$S598+$Y598+$Z598,$Y598+$Z598)</f>
        <v>1104.5219999999999</v>
      </c>
      <c r="AP598" s="27">
        <f>IF($O598&gt;=AP$1,$S598+$Y598+$Z598,$Y598+$Z598)</f>
        <v>1104.5219999999999</v>
      </c>
      <c r="AQ598" s="27">
        <f>IF($O598&gt;=AQ$1,$S598+$Y598+$Z598,$Y598+$Z598)</f>
        <v>1104.5219999999999</v>
      </c>
      <c r="AR598" s="27">
        <f>IF($O598&gt;=AR$1,$S598+$Y598+$Z598,$Y598+$Z598)</f>
        <v>1104.5219999999999</v>
      </c>
      <c r="AS598" s="27">
        <f>IF($O598&gt;=AS$1,$S598+$Y598+$Z598,$Y598+$Z598)</f>
        <v>1104.5219999999999</v>
      </c>
      <c r="AT598" s="27">
        <f>IF($O598&gt;=AT$1,$S598+$Y598+$Z598,$Y598+$Z598)</f>
        <v>1104.5219999999999</v>
      </c>
      <c r="AU598" s="27">
        <f>IF($O598&gt;=AU$1,$S598+$Y598+$Z598,$Y598+$Z598)</f>
        <v>1104.5219999999999</v>
      </c>
      <c r="AV598" s="27">
        <f>IF($O598&gt;=AV$1,$S598+$Y598+$Z598,$Y598+$Z598)</f>
        <v>1104.5219999999999</v>
      </c>
      <c r="AW598" s="27">
        <f>IF($O598&gt;=AW$1,$S598+$Y598+$Z598,$Y598+$Z598)</f>
        <v>1104.5219999999999</v>
      </c>
      <c r="AX598" s="27">
        <f>IF($O598&gt;=AX$1,$S598+$Y598+$Z598,$Y598+$Z598)</f>
        <v>1104.5219999999999</v>
      </c>
      <c r="AY598" s="27">
        <f>IF($O598&gt;=AY$1,$S598+$Y598+$Z598,$Y598+$Z598)</f>
        <v>1104.5219999999999</v>
      </c>
      <c r="AZ598" s="27">
        <f>IF($O598&gt;=AZ$1,$S598+$Y598+$Z598,$Y598+$Z598)</f>
        <v>1104.5219999999999</v>
      </c>
      <c r="BA598" s="27">
        <f>IF($O598&gt;=BA$1,$S598+$Y598+$Z598,$Y598+$Z598)</f>
        <v>1104.5219999999999</v>
      </c>
      <c r="BB598" s="27">
        <f>IF($O598&gt;=BB$1,$S598+$Y598+$Z598,$Y598+$Z598)</f>
        <v>1104.5219999999999</v>
      </c>
      <c r="BC598" s="27">
        <f>IF($O598&gt;=BC$1,$S598+$Y598+$Z598,$Y598+$Z598)</f>
        <v>1104.5219999999999</v>
      </c>
      <c r="BD598" s="27">
        <f>IF($O598&gt;=BD$1,$S598+$Y598+$Z598,$Y598+$Z598)</f>
        <v>1104.5219999999999</v>
      </c>
      <c r="BE598" s="27">
        <f>IF($O598&gt;=BE$1,$S598+$Y598+$Z598,$Y598+$Z598)</f>
        <v>1104.5219999999999</v>
      </c>
      <c r="BF598" s="27">
        <f>IF($O598&gt;=BF$1,$S598+$Y598+$Z598,$Y598+$Z598)</f>
        <v>1104.5219999999999</v>
      </c>
      <c r="BG598" s="27">
        <f>IF($O598&gt;=BG$1,$S598+$Y598+$Z598,$Y598+$Z598)</f>
        <v>1104.5219999999999</v>
      </c>
      <c r="BH598" s="27">
        <f>IF($O598&gt;=BH$1,$S598+$Y598+$Z598,$Y598+$Z598)</f>
        <v>1104.5219999999999</v>
      </c>
      <c r="BI598" s="27">
        <f>IF($O598&gt;=BI$1,$S598+$Y598+$Z598,$Y598+$Z598)</f>
        <v>1104.5219999999999</v>
      </c>
      <c r="BJ598" s="27">
        <f>IF($O598&gt;=BJ$1,$S598+$Y598+$Z598,$Y598+$Z598)</f>
        <v>1104.5219999999999</v>
      </c>
      <c r="BK598" s="27">
        <f>IF($O598&gt;=BK$1,$S598+$Y598+$Z598,$Y598+$Z598)</f>
        <v>1104.5219999999999</v>
      </c>
      <c r="BL598" s="27">
        <f>IF($O598&gt;=BL$1,$S598+$Y598+$Z598,$Y598+$Z598)</f>
        <v>1104.5219999999999</v>
      </c>
      <c r="BM598" s="27">
        <f>IF($O598&gt;=BM$1,$S598+$Y598+$Z598,$Y598+$Z598)</f>
        <v>1104.5219999999999</v>
      </c>
      <c r="BN598" s="27">
        <f>IF($O598&gt;=BN$1,$S598+$Y598+$Z598,$Y598+$Z598)</f>
        <v>1104.5219999999999</v>
      </c>
      <c r="BO598" s="27">
        <f>IF($O598&gt;=BO$1,$S598+$Y598+$Z598,$Y598+$Z598)</f>
        <v>1104.5219999999999</v>
      </c>
      <c r="BP598" s="27">
        <f>IF($O598&gt;=BP$1,$S598+$Y598+$Z598,$Y598+$Z598)</f>
        <v>1104.5219999999999</v>
      </c>
      <c r="BQ598" s="27">
        <f>IF($O598&gt;=BQ$1,$S598+$Y598+$Z598,$Y598+$Z598)</f>
        <v>1104.5219999999999</v>
      </c>
      <c r="BR598" s="27">
        <f>IF($O598&gt;=BR$1,$S598+$Y598+$Z598,$Y598+$Z598)</f>
        <v>1104.5219999999999</v>
      </c>
      <c r="BS598" s="27">
        <f>IF($O598&gt;=BS$1,$S598+$Y598+$Z598,$Y598+$Z598)</f>
        <v>1104.5219999999999</v>
      </c>
      <c r="BT598" s="27">
        <f>IF($O598&gt;=BT$1,$S598+$Y598+$Z598,$Y598+$Z598)</f>
        <v>1104.5219999999999</v>
      </c>
      <c r="BU598" s="27">
        <f>IF($O598&gt;=BU$1,$S598+$Y598+$Z598,$Y598+$Z598)</f>
        <v>1104.5219999999999</v>
      </c>
      <c r="BV598" s="27">
        <f>IF($O598&gt;=BV$1,$S598+$Y598+$Z598,$Y598+$Z598)</f>
        <v>1104.5219999999999</v>
      </c>
      <c r="BW598" s="27">
        <f>IF($O598&gt;=BW$1,$S598+$Y598+$Z598,$Y598+$Z598)</f>
        <v>1104.5219999999999</v>
      </c>
      <c r="BX598" s="27">
        <f>IF($O598&gt;=BX$1,$S598+$Y598+$Z598,$Y598+$Z598)</f>
        <v>1104.5219999999999</v>
      </c>
      <c r="BY598" s="27">
        <f>IF($O598&gt;=BY$1,$S598+$Y598+$Z598,$Y598+$Z598)</f>
        <v>1104.5219999999999</v>
      </c>
      <c r="BZ598" s="27">
        <f>IF($O598&gt;=BZ$1,$S598+$Y598+$Z598,$Y598+$Z598)</f>
        <v>1104.5219999999999</v>
      </c>
      <c r="CA598" s="27">
        <f>IF($O598&gt;=CA$1,$S598+$Y598+$Z598,$Y598+$Z598)</f>
        <v>1104.5219999999999</v>
      </c>
      <c r="CB598" s="27">
        <f>IF($O598&gt;=CB$1,$S598+$Y598+$Z598,$Y598+$Z598)</f>
        <v>1104.5219999999999</v>
      </c>
      <c r="CC598" s="27">
        <f>IF($O598&gt;=CC$1,$S598+$Y598+$Z598,$Y598+$Z598)</f>
        <v>1104.5219999999999</v>
      </c>
      <c r="CD598" s="27">
        <f>IF($O598&gt;=CD$1,$S598+$Y598+$Z598,$Y598+$Z598)</f>
        <v>1104.5219999999999</v>
      </c>
      <c r="CE598" s="27">
        <f>IF($O598&gt;=CE$1,$S598+$Y598+$Z598,$Y598+$Z598)</f>
        <v>1104.5219999999999</v>
      </c>
      <c r="CF598" s="27">
        <f>IF($O598&gt;=CF$1,$S598+$Y598+$Z598,$Y598+$Z598)</f>
        <v>1104.5219999999999</v>
      </c>
      <c r="CG598" s="27">
        <f>IF($O598&gt;=CG$1,$S598+$Y598+$Z598,$Y598+$Z598)</f>
        <v>1104.5219999999999</v>
      </c>
      <c r="CH598" s="27">
        <f>IF($O598&gt;=CH$1,$S598+$Y598+$Z598,$Y598+$Z598)</f>
        <v>1104.5219999999999</v>
      </c>
      <c r="CI598" s="27">
        <f>IF($O598&gt;=CI$1,$S598+$Y598+$Z598,$Y598+$Z598)</f>
        <v>1104.5219999999999</v>
      </c>
      <c r="CJ598" s="27">
        <f>IF($O598&gt;=CJ$1,$S598+$Y598+$Z598,$Y598+$Z598)</f>
        <v>1104.5219999999999</v>
      </c>
      <c r="CK598" s="27">
        <f>IF($O598&gt;=CK$1,$S598+$Y598+$Z598,$Y598+$Z598)</f>
        <v>1104.5219999999999</v>
      </c>
      <c r="CL598" s="27">
        <f>IF($O598&gt;=CL$1,$S598+$Y598+$Z598,$Y598+$Z598)</f>
        <v>1104.5219999999999</v>
      </c>
      <c r="CM598" s="27">
        <f>IF($O598&gt;=CM$1,$S598+$Y598+$Z598,$Y598+$Z598)</f>
        <v>1104.5219999999999</v>
      </c>
      <c r="CN598" s="27">
        <f>IF($O598&gt;=CN$1,$S598+$Y598,$Y598)</f>
        <v>704.52199999999993</v>
      </c>
      <c r="CO598" s="27">
        <f>IF($O598&gt;=CO$1,$S598+$Y598,$Y598)</f>
        <v>704.52199999999993</v>
      </c>
      <c r="CP598" s="27">
        <f>IF($O598&gt;=CP$1,$S598+$Y598,$Y598)</f>
        <v>704.52199999999993</v>
      </c>
      <c r="CQ598" s="27">
        <f>IF($O598&gt;=CQ$1,$S598+$Y598,$Y598)</f>
        <v>704.52199999999993</v>
      </c>
      <c r="CR598" s="27">
        <f>IF($O598&gt;=CR$1,$S598+$Y598,$Y598)</f>
        <v>704.52199999999993</v>
      </c>
      <c r="CS598" s="27">
        <f>IF($O598&gt;=CS$1,$S598+$Y598,$Y598)</f>
        <v>704.52199999999993</v>
      </c>
      <c r="CT598" s="27">
        <f>IF($O598&gt;=CT$1,$S598+$Y598,$Y598)</f>
        <v>704.52199999999993</v>
      </c>
      <c r="CU598" s="27">
        <f>IF($O598&gt;=CU$1,$S598+$Y598,$Y598)</f>
        <v>704.52199999999993</v>
      </c>
      <c r="CV598" s="27">
        <f>IF($O598&gt;=CV$1,$S598+$Y598,$Y598)</f>
        <v>704.52199999999993</v>
      </c>
      <c r="CW598" s="27">
        <f>IF($O598&gt;=CW$1,$S598+$Y598,$Y598)</f>
        <v>704.52199999999993</v>
      </c>
      <c r="CX598" s="27">
        <f>IF($O598&gt;=CX$1,$S598+$Y598,$Y598)</f>
        <v>704.52199999999993</v>
      </c>
      <c r="CY598" s="27">
        <f>IF($O598&gt;=CY$1,$S598+$Y598,$Y598)</f>
        <v>704.52199999999993</v>
      </c>
      <c r="CZ598" s="27">
        <f>IF($O598&gt;=CZ$1,$S598+$Y598,$Y598)</f>
        <v>704.52199999999993</v>
      </c>
      <c r="DA598" s="27">
        <f>IF($O598&gt;=DA$1,$S598+$Y598,$Y598)</f>
        <v>704.52199999999993</v>
      </c>
      <c r="DB598" s="27">
        <f>IF($O598&gt;=DB$1,$S598+$Y598,$Y598)</f>
        <v>704.52199999999993</v>
      </c>
      <c r="DC598" s="27">
        <f>IF($O598&gt;=DC$1,$S598+$Y598,$Y598)</f>
        <v>704.52199999999993</v>
      </c>
      <c r="DD598" s="27">
        <f>IF($O598&gt;=DD$1,$S598+$Y598,$Y598)</f>
        <v>704.52199999999993</v>
      </c>
      <c r="DE598" s="27">
        <f>IF($O598&gt;=DE$1,$S598+$Y598,$Y598)</f>
        <v>704.52199999999993</v>
      </c>
      <c r="DF598" s="27">
        <f>IF($O598&gt;=DF$1,$S598+$Y598,$Y598)</f>
        <v>704.52199999999993</v>
      </c>
      <c r="DG598" s="27">
        <f>IF($O598&gt;=DG$1,$S598+$Y598,$Y598)</f>
        <v>704.52199999999993</v>
      </c>
      <c r="DH598" s="27">
        <f>IF($O598&gt;=DH$1,$S598+$Y598,$Y598)</f>
        <v>704.52199999999993</v>
      </c>
      <c r="DI598" s="27">
        <f>IF($O598&gt;=DI$1,$S598+$Y598,$Y598)</f>
        <v>704.52199999999993</v>
      </c>
      <c r="DJ598" s="27">
        <f>IF($O598&gt;=DJ$1,$S598+$Y598,$Y598)</f>
        <v>704.52199999999993</v>
      </c>
      <c r="DK598" s="27">
        <f>IF($O598&gt;=DK$1,$S598+$Y598,$Y598)</f>
        <v>704.52199999999993</v>
      </c>
      <c r="DL598" s="27">
        <f>IF($O598&gt;=DL$1,$S598+$Y598,$Y598)</f>
        <v>704.52199999999993</v>
      </c>
      <c r="DM598" s="27">
        <f>IF($O598&gt;=DM$1,$S598+$Y598,$Y598)</f>
        <v>704.52199999999993</v>
      </c>
      <c r="DN598" s="27">
        <f>IF($O598&gt;=DN$1,$S598+$Y598,$Y598)</f>
        <v>704.52199999999993</v>
      </c>
      <c r="DO598" s="27">
        <f>IF($O598&gt;=DO$1,$S598+$Y598,$Y598)</f>
        <v>704.52199999999993</v>
      </c>
      <c r="DP598" s="27">
        <f>IF($O598&gt;=DP$1,$S598+$Y598,$Y598)</f>
        <v>704.52199999999993</v>
      </c>
      <c r="DQ598" s="27">
        <f>IF($O598&gt;=DQ$1,$S598+$Y598,$Y598)</f>
        <v>704.52199999999993</v>
      </c>
      <c r="DR598" s="27">
        <f>IF($O598&gt;=DR$1,$S598+$Y598,$Y598)</f>
        <v>704.52199999999993</v>
      </c>
      <c r="DS598" s="27">
        <f>IF($O598&gt;=DS$1,$S598+$Y598,$Y598)</f>
        <v>704.52199999999993</v>
      </c>
      <c r="DT598" s="27">
        <f>IF($O598&gt;=DT$1,$S598+$Y598,$Y598)</f>
        <v>704.52199999999993</v>
      </c>
      <c r="DU598" s="27">
        <f>IF($O598&gt;=DU$1,$S598+$Y598,$Y598)</f>
        <v>704.52199999999993</v>
      </c>
      <c r="DV598" s="27">
        <f>IF($O598&gt;=DV$1,$S598+$Y598,$Y598)</f>
        <v>704.52199999999993</v>
      </c>
      <c r="DW598" s="27">
        <f>IF($O598&gt;=DW$1,$S598+$Y598,$Y598)</f>
        <v>704.52199999999993</v>
      </c>
      <c r="DX598" s="27">
        <f>IF($O598&gt;=DX$1,$S598+$Y598,$Y598)</f>
        <v>704.52199999999993</v>
      </c>
      <c r="DY598" s="27">
        <f>IF($O598&gt;=DY$1,$S598+$Y598,$Y598)</f>
        <v>704.52199999999993</v>
      </c>
      <c r="DZ598" s="27">
        <f>IF($O598&gt;=DZ$1,$S598+$Y598,$Y598)</f>
        <v>704.52199999999993</v>
      </c>
      <c r="EA598" s="27">
        <f>IF($O598&gt;=EA$1,$S598+$Y598,$Y598)</f>
        <v>704.52199999999993</v>
      </c>
      <c r="EB598" s="27">
        <f>IF($O598&gt;=EB$1,$S598+$Y598,$Y598)</f>
        <v>704.52199999999993</v>
      </c>
      <c r="EC598" s="27">
        <f>IF($O598&gt;=EC$1,$S598+$Y598,$Y598)</f>
        <v>704.52199999999993</v>
      </c>
      <c r="ED598" s="27">
        <f>IF($O598&gt;=ED$1,$S598+$Y598,$Y598)</f>
        <v>704.52199999999993</v>
      </c>
      <c r="EE598" s="27">
        <f>IF($O598&gt;=EE$1,$S598+$Y598,$Y598)</f>
        <v>704.52199999999993</v>
      </c>
      <c r="EF598" s="27">
        <f>IF($O598&gt;=EF$1,$S598+$Y598,$Y598)</f>
        <v>704.52199999999993</v>
      </c>
      <c r="EG598" s="27">
        <f>IF($O598&gt;=EG$1,$S598+$Y598,$Y598)</f>
        <v>704.52199999999993</v>
      </c>
      <c r="EH598" s="27">
        <f>IF($O598&gt;=EH$1,$S598+$Y598,$Y598)</f>
        <v>704.52199999999993</v>
      </c>
      <c r="EI598" s="27">
        <f>IF($O598&gt;=EI$1,$S598+$Y598,$Y598)</f>
        <v>704.52199999999993</v>
      </c>
      <c r="EJ598" s="27">
        <f>IF($O598&gt;=EJ$1,$S598+$Y598,$Y598)</f>
        <v>704.52199999999993</v>
      </c>
      <c r="EK598" s="27">
        <f>IF($O598&gt;=EK$1,$S598+$Y598,$Y598)</f>
        <v>704.52199999999993</v>
      </c>
      <c r="EL598" s="27">
        <f>IF($O598&gt;=EL$1,$S598+$Y598,$Y598)</f>
        <v>704.52199999999993</v>
      </c>
      <c r="EM598" s="27">
        <f>IF($O598&gt;=EM$1,$S598+$Y598,$Y598)</f>
        <v>704.52199999999993</v>
      </c>
      <c r="EN598" s="27">
        <f>IF($O598&gt;=EN$1,$S598+$Y598,$Y598)</f>
        <v>704.52199999999993</v>
      </c>
      <c r="EO598" s="27">
        <f>IF($O598&gt;=EO$1,$S598+$Y598,$Y598)</f>
        <v>704.52199999999993</v>
      </c>
      <c r="EP598" s="27">
        <f>IF($O598&gt;=EP$1,$S598+$Y598,$Y598)</f>
        <v>704.52199999999993</v>
      </c>
      <c r="EQ598" s="27">
        <f>IF($O598&gt;=EQ$1,$S598+$Y598,$Y598)</f>
        <v>704.52199999999993</v>
      </c>
      <c r="ER598" s="27">
        <f>IF($O598&gt;=ER$1,$S598+$Y598,$Y598)</f>
        <v>704.52199999999993</v>
      </c>
      <c r="ES598" s="27">
        <f>IF($O598&gt;=ES$1,$S598+$Y598,$Y598)</f>
        <v>704.52199999999993</v>
      </c>
      <c r="ET598" s="27">
        <f>IF($O598&gt;=ET$1,$S598+$Y598,$Y598)</f>
        <v>704.52199999999993</v>
      </c>
      <c r="EU598" s="27">
        <f>IF($O598&gt;=EU$1,$S598+$Y598,$Y598)</f>
        <v>704.52199999999993</v>
      </c>
      <c r="EV598" s="27">
        <f>IF($O598&gt;=EV$1,$S598,0)</f>
        <v>704.52199999999993</v>
      </c>
      <c r="EW598" s="27">
        <f>IF($O598&gt;=EW$1,$S598,0)</f>
        <v>704.52199999999993</v>
      </c>
      <c r="EX598" s="27">
        <f>IF($O598&gt;=EX$1,$S598,0)</f>
        <v>704.52199999999993</v>
      </c>
      <c r="EY598" s="27">
        <f>IF($O598&gt;=EY$1,$S598,0)</f>
        <v>704.52199999999993</v>
      </c>
      <c r="EZ598" s="27">
        <f>IF($O598&gt;=EZ$1,$S598,0)</f>
        <v>704.52199999999993</v>
      </c>
      <c r="FA598" s="27">
        <f>IF($O598&gt;=FA$1,$S598,0)</f>
        <v>704.52199999999993</v>
      </c>
      <c r="FB598" s="27">
        <f>IF($O598&gt;=FB$1,$S598,0)</f>
        <v>704.52199999999993</v>
      </c>
      <c r="FC598" s="27">
        <f>IF($O598&gt;=FC$1,$S598,0)</f>
        <v>704.52199999999993</v>
      </c>
      <c r="FD598" s="27">
        <f>IF($O598&gt;=FD$1,$S598,0)</f>
        <v>704.52199999999993</v>
      </c>
      <c r="FE598" s="27">
        <f>IF($O598&gt;=FE$1,$S598,0)</f>
        <v>704.52199999999993</v>
      </c>
      <c r="FF598" s="27">
        <f>IF($O598&gt;=FF$1,$S598,0)</f>
        <v>704.52199999999993</v>
      </c>
      <c r="FG598" s="27">
        <f>IF($O598&gt;=FG$1,$S598,0)</f>
        <v>704.52199999999993</v>
      </c>
      <c r="FH598" s="27">
        <f>IF($O598&gt;=FH$1,$S598,0)</f>
        <v>704.52199999999993</v>
      </c>
      <c r="FI598" s="27">
        <f>IF($O598&gt;=FI$1,$S598,0)</f>
        <v>704.52199999999993</v>
      </c>
      <c r="FJ598" s="27">
        <f>IF($O598&gt;=FJ$1,$S598,0)</f>
        <v>704.52199999999993</v>
      </c>
      <c r="FK598" s="27">
        <f>IF($O598&gt;=FK$1,$S598,0)</f>
        <v>704.52199999999993</v>
      </c>
      <c r="FL598" s="27">
        <f>IF($O598&gt;=FL$1,$S598,0)</f>
        <v>704.52199999999993</v>
      </c>
      <c r="FM598" s="27">
        <f>IF($O598&gt;=FM$1,$S598,0)</f>
        <v>704.52199999999993</v>
      </c>
      <c r="FN598" s="27">
        <f>IF($O598&gt;=FN$1,$S598,0)</f>
        <v>0</v>
      </c>
      <c r="FO598" s="27">
        <f>IF($O598&gt;=FO$1,$S598,0)</f>
        <v>0</v>
      </c>
      <c r="FP598" s="27">
        <f>IF($O598&gt;=FP$1,$S598,0)</f>
        <v>0</v>
      </c>
      <c r="FQ598" s="27">
        <f>IF($O598&gt;=FQ$1,$S598,0)</f>
        <v>0</v>
      </c>
      <c r="FR598" s="27">
        <f>IF($O598&gt;=FR$1,$S598,0)</f>
        <v>0</v>
      </c>
      <c r="FS598" s="27">
        <f>IF($O598&gt;=FS$1,$S598,0)</f>
        <v>0</v>
      </c>
      <c r="FT598" s="27">
        <f>IF($O598&gt;=FT$1,$S598,0)</f>
        <v>0</v>
      </c>
      <c r="FU598" s="27">
        <f>IF($O598&gt;=FU$1,$S598,0)</f>
        <v>0</v>
      </c>
      <c r="FV598" s="27">
        <f>IF($O598&gt;=FV$1,$S598,0)</f>
        <v>0</v>
      </c>
      <c r="FW598" s="27">
        <f>IF($O598&gt;=FW$1,$S598,0)</f>
        <v>0</v>
      </c>
      <c r="FX598" s="27">
        <f>IF($O598&gt;=FX$1,$S598,0)</f>
        <v>0</v>
      </c>
      <c r="FY598" s="27">
        <f>IF($O598&gt;=FY$1,$S598,0)</f>
        <v>0</v>
      </c>
      <c r="FZ598" s="27">
        <f>IF($O598&gt;=FZ$1,$S598,0)</f>
        <v>0</v>
      </c>
      <c r="GA598" s="27">
        <f>IF($O598&gt;=GA$1,$S598,0)</f>
        <v>0</v>
      </c>
      <c r="GB598" s="27">
        <f>IF($O598&gt;=GB$1,$S598,0)</f>
        <v>0</v>
      </c>
      <c r="GC598" s="27">
        <f>IF($O598&gt;=GC$1,$S598,0)</f>
        <v>0</v>
      </c>
      <c r="GD598" s="27">
        <f>IF($O598&gt;=GD$1,$S598,0)</f>
        <v>0</v>
      </c>
      <c r="GE598" s="27">
        <f>IF($O598&gt;=GE$1,$S598,0)</f>
        <v>0</v>
      </c>
      <c r="GF598" s="27">
        <f>IF($O598&gt;=GF$1,$S598,0)</f>
        <v>0</v>
      </c>
      <c r="GG598" s="27">
        <f>IF($O598&gt;=GG$1,$S598,0)</f>
        <v>0</v>
      </c>
      <c r="GH598" s="27">
        <f>IF($O598&gt;=GH$1,$S598,0)</f>
        <v>0</v>
      </c>
      <c r="GI598" s="27">
        <f>IF($O598&gt;=GI$1,$S598,0)</f>
        <v>0</v>
      </c>
      <c r="GJ598" s="27">
        <f>IF($O598&gt;=GJ$1,$S598,0)</f>
        <v>0</v>
      </c>
      <c r="GK598" s="27">
        <f>IF($O598&gt;=GK$1,$S598,0)</f>
        <v>0</v>
      </c>
      <c r="GL598" s="27">
        <f>IF($O598&gt;=GL$1,$S598,0)</f>
        <v>0</v>
      </c>
      <c r="GM598" s="27">
        <f>IF($O598&gt;=GM$1,$S598,0)</f>
        <v>0</v>
      </c>
      <c r="GN598" s="27">
        <f>IF($O598&gt;=GN$1,$S598,0)</f>
        <v>0</v>
      </c>
      <c r="GO598" s="27">
        <f>IF($O598&gt;=GO$1,$S598,0)</f>
        <v>0</v>
      </c>
      <c r="GP598" s="27">
        <f>IF($O598&gt;=GP$1,$S598,0)</f>
        <v>0</v>
      </c>
      <c r="GQ598" s="27">
        <f>IF($O598&gt;=GQ$1,$S598,0)</f>
        <v>0</v>
      </c>
      <c r="GR598" s="27">
        <f>IF($O598&gt;=GR$1,$S598,0)</f>
        <v>0</v>
      </c>
      <c r="GS598" s="27">
        <f>IF($O598&gt;=GS$1,$S598,0)</f>
        <v>0</v>
      </c>
      <c r="GT598" s="27">
        <f>IF($O598&gt;=GT$1,$S598,0)</f>
        <v>0</v>
      </c>
      <c r="GU598" s="27">
        <f>IF($O598&gt;=GU$1,$S598,0)</f>
        <v>0</v>
      </c>
      <c r="GV598" s="27">
        <f>IF($O598&gt;=GV$1,$S598,0)</f>
        <v>0</v>
      </c>
      <c r="GW598" s="27">
        <f>IF($O598&gt;=GW$1,$S598,0)</f>
        <v>0</v>
      </c>
      <c r="GX598" s="27">
        <f>IF($O598&gt;=GX$1,$S598,0)</f>
        <v>0</v>
      </c>
      <c r="GY598" s="27">
        <f>IF($O598&gt;=GY$1,$S598,0)</f>
        <v>0</v>
      </c>
      <c r="GZ598" s="27">
        <f>IF($O598&gt;=GZ$1,$S598,0)</f>
        <v>0</v>
      </c>
      <c r="HA598" s="27">
        <f>IF($O598&gt;=HA$1,$S598,0)</f>
        <v>0</v>
      </c>
      <c r="HB598" s="27">
        <f>IF($O598&gt;=HB$1,$S598,0)</f>
        <v>0</v>
      </c>
      <c r="HC598" s="27">
        <f>IF($O598&gt;=HC$1,$S598,0)</f>
        <v>0</v>
      </c>
    </row>
    <row r="599" spans="1:211">
      <c r="A599" s="3">
        <v>78700</v>
      </c>
      <c r="B599" s="3" t="s">
        <v>518</v>
      </c>
      <c r="C599" s="3" t="s">
        <v>450</v>
      </c>
      <c r="D599" s="3">
        <v>62</v>
      </c>
      <c r="E599" s="4">
        <v>36122</v>
      </c>
      <c r="F599" s="5">
        <v>19.586301369863012</v>
      </c>
      <c r="G599" s="3" t="s">
        <v>446</v>
      </c>
      <c r="H599" s="4">
        <v>20686</v>
      </c>
      <c r="I599" s="9" t="s">
        <v>816</v>
      </c>
      <c r="J599" s="5">
        <v>2680.41</v>
      </c>
      <c r="K599" s="31">
        <v>14346</v>
      </c>
      <c r="L599" s="32">
        <v>20</v>
      </c>
      <c r="M599" s="33">
        <f>VLOOKUP(L599,FIND,3,TRUE)</f>
        <v>1.3</v>
      </c>
      <c r="N599" s="32">
        <f>IF(L599&gt;30,180,VLOOKUP(L599,TEMPO,2,FALSE))</f>
        <v>120</v>
      </c>
      <c r="O599" s="32">
        <f>IF(R599&gt;0,4,N599)</f>
        <v>120</v>
      </c>
      <c r="P599" s="96">
        <f>J599*M599*L599</f>
        <v>69690.66</v>
      </c>
      <c r="Q599" s="96">
        <f>10934.45*2</f>
        <v>21868.9</v>
      </c>
      <c r="R599" s="96">
        <f>IF(P599&lt;=Q599,P599/4,0)</f>
        <v>0</v>
      </c>
      <c r="S599" s="5">
        <f>IF(P599&gt;=Q599,P599/N599,0)</f>
        <v>580.75549999999998</v>
      </c>
      <c r="T599" s="3"/>
      <c r="U599" s="3">
        <f>IF(T599="",1,0)</f>
        <v>1</v>
      </c>
      <c r="V599" s="3">
        <v>88</v>
      </c>
      <c r="W599" s="5">
        <v>0</v>
      </c>
      <c r="X599" s="5">
        <v>402.65</v>
      </c>
      <c r="Y599" s="5">
        <f>X599*W599</f>
        <v>0</v>
      </c>
      <c r="Z599" s="5">
        <v>400</v>
      </c>
      <c r="AA599" s="5">
        <f>S599+Y599+Z599</f>
        <v>980.75549999999998</v>
      </c>
      <c r="AB599" s="39">
        <f>(J599/12+J599/12*1.3333333333+450/12+J599/30*6/12+J599)*1.3+Y599+Z599+153.9</f>
        <v>4822.8066333236538</v>
      </c>
      <c r="AC599" s="39" t="s">
        <v>450</v>
      </c>
      <c r="AD599" s="39">
        <f>J599*1.3+400+153.9</f>
        <v>4038.433</v>
      </c>
      <c r="AE599" s="39">
        <f>SUMIFS('CUSTO MENSAL FUNC NOVO'!H:H,'CUSTO MENSAL FUNC NOVO'!A:A,'VALORES MENSAIS'!AC599)</f>
        <v>3296.25</v>
      </c>
      <c r="AF599" s="27">
        <f>IF($R599&gt;0,$R599,$S599)+$Y599+$Z599</f>
        <v>980.75549999999998</v>
      </c>
      <c r="AG599" s="27">
        <f>IF($R599&gt;0,$R599,$S599)+$Y599+$Z599</f>
        <v>980.75549999999998</v>
      </c>
      <c r="AH599" s="27">
        <f>IF($R599&gt;0,$R599,$S599)+$Y599+$Z599</f>
        <v>980.75549999999998</v>
      </c>
      <c r="AI599" s="27">
        <f>IF($R599&gt;0,$R599,$S599)+$Y599+$Z599</f>
        <v>980.75549999999998</v>
      </c>
      <c r="AJ599" s="27">
        <f>IF($O599&gt;=AJ$1,$S599+$Y599+$Z599,$Y599+$Z599)</f>
        <v>980.75549999999998</v>
      </c>
      <c r="AK599" s="27">
        <f>IF($O599&gt;=AK$1,$S599+$Y599+$Z599,$Y599+$Z599)</f>
        <v>980.75549999999998</v>
      </c>
      <c r="AL599" s="27">
        <f>IF($O599&gt;=AL$1,$S599+$Y599+$Z599,$Y599+$Z599)</f>
        <v>980.75549999999998</v>
      </c>
      <c r="AM599" s="27">
        <f>IF($O599&gt;=AM$1,$S599+$Y599+$Z599,$Y599+$Z599)</f>
        <v>980.75549999999998</v>
      </c>
      <c r="AN599" s="27">
        <f>IF($O599&gt;=AN$1,$S599+$Y599+$Z599,$Y599+$Z599)</f>
        <v>980.75549999999998</v>
      </c>
      <c r="AO599" s="27">
        <f>IF($O599&gt;=AO$1,$S599+$Y599+$Z599,$Y599+$Z599)</f>
        <v>980.75549999999998</v>
      </c>
      <c r="AP599" s="27">
        <f>IF($O599&gt;=AP$1,$S599+$Y599+$Z599,$Y599+$Z599)</f>
        <v>980.75549999999998</v>
      </c>
      <c r="AQ599" s="27">
        <f>IF($O599&gt;=AQ$1,$S599+$Y599+$Z599,$Y599+$Z599)</f>
        <v>980.75549999999998</v>
      </c>
      <c r="AR599" s="27">
        <f>IF($O599&gt;=AR$1,$S599+$Y599+$Z599,$Y599+$Z599)</f>
        <v>980.75549999999998</v>
      </c>
      <c r="AS599" s="27">
        <f>IF($O599&gt;=AS$1,$S599+$Y599+$Z599,$Y599+$Z599)</f>
        <v>980.75549999999998</v>
      </c>
      <c r="AT599" s="27">
        <f>IF($O599&gt;=AT$1,$S599+$Y599+$Z599,$Y599+$Z599)</f>
        <v>980.75549999999998</v>
      </c>
      <c r="AU599" s="27">
        <f>IF($O599&gt;=AU$1,$S599+$Y599+$Z599,$Y599+$Z599)</f>
        <v>980.75549999999998</v>
      </c>
      <c r="AV599" s="27">
        <f>IF($O599&gt;=AV$1,$S599+$Y599+$Z599,$Y599+$Z599)</f>
        <v>980.75549999999998</v>
      </c>
      <c r="AW599" s="27">
        <f>IF($O599&gt;=AW$1,$S599+$Y599+$Z599,$Y599+$Z599)</f>
        <v>980.75549999999998</v>
      </c>
      <c r="AX599" s="27">
        <f>IF($O599&gt;=AX$1,$S599+$Y599+$Z599,$Y599+$Z599)</f>
        <v>980.75549999999998</v>
      </c>
      <c r="AY599" s="27">
        <f>IF($O599&gt;=AY$1,$S599+$Y599+$Z599,$Y599+$Z599)</f>
        <v>980.75549999999998</v>
      </c>
      <c r="AZ599" s="27">
        <f>IF($O599&gt;=AZ$1,$S599+$Y599+$Z599,$Y599+$Z599)</f>
        <v>980.75549999999998</v>
      </c>
      <c r="BA599" s="27">
        <f>IF($O599&gt;=BA$1,$S599+$Y599+$Z599,$Y599+$Z599)</f>
        <v>980.75549999999998</v>
      </c>
      <c r="BB599" s="27">
        <f>IF($O599&gt;=BB$1,$S599+$Y599+$Z599,$Y599+$Z599)</f>
        <v>980.75549999999998</v>
      </c>
      <c r="BC599" s="27">
        <f>IF($O599&gt;=BC$1,$S599+$Y599+$Z599,$Y599+$Z599)</f>
        <v>980.75549999999998</v>
      </c>
      <c r="BD599" s="27">
        <f>IF($O599&gt;=BD$1,$S599+$Y599+$Z599,$Y599+$Z599)</f>
        <v>980.75549999999998</v>
      </c>
      <c r="BE599" s="27">
        <f>IF($O599&gt;=BE$1,$S599+$Y599+$Z599,$Y599+$Z599)</f>
        <v>980.75549999999998</v>
      </c>
      <c r="BF599" s="27">
        <f>IF($O599&gt;=BF$1,$S599+$Y599+$Z599,$Y599+$Z599)</f>
        <v>980.75549999999998</v>
      </c>
      <c r="BG599" s="27">
        <f>IF($O599&gt;=BG$1,$S599+$Y599+$Z599,$Y599+$Z599)</f>
        <v>980.75549999999998</v>
      </c>
      <c r="BH599" s="27">
        <f>IF($O599&gt;=BH$1,$S599+$Y599+$Z599,$Y599+$Z599)</f>
        <v>980.75549999999998</v>
      </c>
      <c r="BI599" s="27">
        <f>IF($O599&gt;=BI$1,$S599+$Y599+$Z599,$Y599+$Z599)</f>
        <v>980.75549999999998</v>
      </c>
      <c r="BJ599" s="27">
        <f>IF($O599&gt;=BJ$1,$S599+$Y599+$Z599,$Y599+$Z599)</f>
        <v>980.75549999999998</v>
      </c>
      <c r="BK599" s="27">
        <f>IF($O599&gt;=BK$1,$S599+$Y599+$Z599,$Y599+$Z599)</f>
        <v>980.75549999999998</v>
      </c>
      <c r="BL599" s="27">
        <f>IF($O599&gt;=BL$1,$S599+$Y599+$Z599,$Y599+$Z599)</f>
        <v>980.75549999999998</v>
      </c>
      <c r="BM599" s="27">
        <f>IF($O599&gt;=BM$1,$S599+$Y599+$Z599,$Y599+$Z599)</f>
        <v>980.75549999999998</v>
      </c>
      <c r="BN599" s="27">
        <f>IF($O599&gt;=BN$1,$S599+$Y599+$Z599,$Y599+$Z599)</f>
        <v>980.75549999999998</v>
      </c>
      <c r="BO599" s="27">
        <f>IF($O599&gt;=BO$1,$S599+$Y599+$Z599,$Y599+$Z599)</f>
        <v>980.75549999999998</v>
      </c>
      <c r="BP599" s="27">
        <f>IF($O599&gt;=BP$1,$S599+$Y599+$Z599,$Y599+$Z599)</f>
        <v>980.75549999999998</v>
      </c>
      <c r="BQ599" s="27">
        <f>IF($O599&gt;=BQ$1,$S599+$Y599+$Z599,$Y599+$Z599)</f>
        <v>980.75549999999998</v>
      </c>
      <c r="BR599" s="27">
        <f>IF($O599&gt;=BR$1,$S599+$Y599+$Z599,$Y599+$Z599)</f>
        <v>980.75549999999998</v>
      </c>
      <c r="BS599" s="27">
        <f>IF($O599&gt;=BS$1,$S599+$Y599+$Z599,$Y599+$Z599)</f>
        <v>980.75549999999998</v>
      </c>
      <c r="BT599" s="27">
        <f>IF($O599&gt;=BT$1,$S599+$Y599+$Z599,$Y599+$Z599)</f>
        <v>980.75549999999998</v>
      </c>
      <c r="BU599" s="27">
        <f>IF($O599&gt;=BU$1,$S599+$Y599+$Z599,$Y599+$Z599)</f>
        <v>980.75549999999998</v>
      </c>
      <c r="BV599" s="27">
        <f>IF($O599&gt;=BV$1,$S599+$Y599+$Z599,$Y599+$Z599)</f>
        <v>980.75549999999998</v>
      </c>
      <c r="BW599" s="27">
        <f>IF($O599&gt;=BW$1,$S599+$Y599+$Z599,$Y599+$Z599)</f>
        <v>980.75549999999998</v>
      </c>
      <c r="BX599" s="27">
        <f>IF($O599&gt;=BX$1,$S599+$Y599+$Z599,$Y599+$Z599)</f>
        <v>980.75549999999998</v>
      </c>
      <c r="BY599" s="27">
        <f>IF($O599&gt;=BY$1,$S599+$Y599+$Z599,$Y599+$Z599)</f>
        <v>980.75549999999998</v>
      </c>
      <c r="BZ599" s="27">
        <f>IF($O599&gt;=BZ$1,$S599+$Y599+$Z599,$Y599+$Z599)</f>
        <v>980.75549999999998</v>
      </c>
      <c r="CA599" s="27">
        <f>IF($O599&gt;=CA$1,$S599+$Y599+$Z599,$Y599+$Z599)</f>
        <v>980.75549999999998</v>
      </c>
      <c r="CB599" s="27">
        <f>IF($O599&gt;=CB$1,$S599+$Y599+$Z599,$Y599+$Z599)</f>
        <v>980.75549999999998</v>
      </c>
      <c r="CC599" s="27">
        <f>IF($O599&gt;=CC$1,$S599+$Y599+$Z599,$Y599+$Z599)</f>
        <v>980.75549999999998</v>
      </c>
      <c r="CD599" s="27">
        <f>IF($O599&gt;=CD$1,$S599+$Y599+$Z599,$Y599+$Z599)</f>
        <v>980.75549999999998</v>
      </c>
      <c r="CE599" s="27">
        <f>IF($O599&gt;=CE$1,$S599+$Y599+$Z599,$Y599+$Z599)</f>
        <v>980.75549999999998</v>
      </c>
      <c r="CF599" s="27">
        <f>IF($O599&gt;=CF$1,$S599+$Y599+$Z599,$Y599+$Z599)</f>
        <v>980.75549999999998</v>
      </c>
      <c r="CG599" s="27">
        <f>IF($O599&gt;=CG$1,$S599+$Y599+$Z599,$Y599+$Z599)</f>
        <v>980.75549999999998</v>
      </c>
      <c r="CH599" s="27">
        <f>IF($O599&gt;=CH$1,$S599+$Y599+$Z599,$Y599+$Z599)</f>
        <v>980.75549999999998</v>
      </c>
      <c r="CI599" s="27">
        <f>IF($O599&gt;=CI$1,$S599+$Y599+$Z599,$Y599+$Z599)</f>
        <v>980.75549999999998</v>
      </c>
      <c r="CJ599" s="27">
        <f>IF($O599&gt;=CJ$1,$S599+$Y599+$Z599,$Y599+$Z599)</f>
        <v>980.75549999999998</v>
      </c>
      <c r="CK599" s="27">
        <f>IF($O599&gt;=CK$1,$S599+$Y599+$Z599,$Y599+$Z599)</f>
        <v>980.75549999999998</v>
      </c>
      <c r="CL599" s="27">
        <f>IF($O599&gt;=CL$1,$S599+$Y599+$Z599,$Y599+$Z599)</f>
        <v>980.75549999999998</v>
      </c>
      <c r="CM599" s="27">
        <f>IF($O599&gt;=CM$1,$S599+$Y599+$Z599,$Y599+$Z599)</f>
        <v>980.75549999999998</v>
      </c>
      <c r="CN599" s="27">
        <f>IF($O599&gt;=CN$1,$S599+$Y599,$Y599)</f>
        <v>580.75549999999998</v>
      </c>
      <c r="CO599" s="27">
        <f>IF($O599&gt;=CO$1,$S599+$Y599,$Y599)</f>
        <v>580.75549999999998</v>
      </c>
      <c r="CP599" s="27">
        <f>IF($O599&gt;=CP$1,$S599+$Y599,$Y599)</f>
        <v>580.75549999999998</v>
      </c>
      <c r="CQ599" s="27">
        <f>IF($O599&gt;=CQ$1,$S599+$Y599,$Y599)</f>
        <v>580.75549999999998</v>
      </c>
      <c r="CR599" s="27">
        <f>IF($O599&gt;=CR$1,$S599+$Y599,$Y599)</f>
        <v>580.75549999999998</v>
      </c>
      <c r="CS599" s="27">
        <f>IF($O599&gt;=CS$1,$S599+$Y599,$Y599)</f>
        <v>580.75549999999998</v>
      </c>
      <c r="CT599" s="27">
        <f>IF($O599&gt;=CT$1,$S599+$Y599,$Y599)</f>
        <v>580.75549999999998</v>
      </c>
      <c r="CU599" s="27">
        <f>IF($O599&gt;=CU$1,$S599+$Y599,$Y599)</f>
        <v>580.75549999999998</v>
      </c>
      <c r="CV599" s="27">
        <f>IF($O599&gt;=CV$1,$S599+$Y599,$Y599)</f>
        <v>580.75549999999998</v>
      </c>
      <c r="CW599" s="27">
        <f>IF($O599&gt;=CW$1,$S599+$Y599,$Y599)</f>
        <v>580.75549999999998</v>
      </c>
      <c r="CX599" s="27">
        <f>IF($O599&gt;=CX$1,$S599+$Y599,$Y599)</f>
        <v>580.75549999999998</v>
      </c>
      <c r="CY599" s="27">
        <f>IF($O599&gt;=CY$1,$S599+$Y599,$Y599)</f>
        <v>580.75549999999998</v>
      </c>
      <c r="CZ599" s="27">
        <f>IF($O599&gt;=CZ$1,$S599+$Y599,$Y599)</f>
        <v>580.75549999999998</v>
      </c>
      <c r="DA599" s="27">
        <f>IF($O599&gt;=DA$1,$S599+$Y599,$Y599)</f>
        <v>580.75549999999998</v>
      </c>
      <c r="DB599" s="27">
        <f>IF($O599&gt;=DB$1,$S599+$Y599,$Y599)</f>
        <v>580.75549999999998</v>
      </c>
      <c r="DC599" s="27">
        <f>IF($O599&gt;=DC$1,$S599+$Y599,$Y599)</f>
        <v>580.75549999999998</v>
      </c>
      <c r="DD599" s="27">
        <f>IF($O599&gt;=DD$1,$S599+$Y599,$Y599)</f>
        <v>580.75549999999998</v>
      </c>
      <c r="DE599" s="27">
        <f>IF($O599&gt;=DE$1,$S599+$Y599,$Y599)</f>
        <v>580.75549999999998</v>
      </c>
      <c r="DF599" s="27">
        <f>IF($O599&gt;=DF$1,$S599+$Y599,$Y599)</f>
        <v>580.75549999999998</v>
      </c>
      <c r="DG599" s="27">
        <f>IF($O599&gt;=DG$1,$S599+$Y599,$Y599)</f>
        <v>580.75549999999998</v>
      </c>
      <c r="DH599" s="27">
        <f>IF($O599&gt;=DH$1,$S599+$Y599,$Y599)</f>
        <v>580.75549999999998</v>
      </c>
      <c r="DI599" s="27">
        <f>IF($O599&gt;=DI$1,$S599+$Y599,$Y599)</f>
        <v>580.75549999999998</v>
      </c>
      <c r="DJ599" s="27">
        <f>IF($O599&gt;=DJ$1,$S599+$Y599,$Y599)</f>
        <v>580.75549999999998</v>
      </c>
      <c r="DK599" s="27">
        <f>IF($O599&gt;=DK$1,$S599+$Y599,$Y599)</f>
        <v>580.75549999999998</v>
      </c>
      <c r="DL599" s="27">
        <f>IF($O599&gt;=DL$1,$S599+$Y599,$Y599)</f>
        <v>580.75549999999998</v>
      </c>
      <c r="DM599" s="27">
        <f>IF($O599&gt;=DM$1,$S599+$Y599,$Y599)</f>
        <v>580.75549999999998</v>
      </c>
      <c r="DN599" s="27">
        <f>IF($O599&gt;=DN$1,$S599+$Y599,$Y599)</f>
        <v>580.75549999999998</v>
      </c>
      <c r="DO599" s="27">
        <f>IF($O599&gt;=DO$1,$S599+$Y599,$Y599)</f>
        <v>580.75549999999998</v>
      </c>
      <c r="DP599" s="27">
        <f>IF($O599&gt;=DP$1,$S599+$Y599,$Y599)</f>
        <v>580.75549999999998</v>
      </c>
      <c r="DQ599" s="27">
        <f>IF($O599&gt;=DQ$1,$S599+$Y599,$Y599)</f>
        <v>580.75549999999998</v>
      </c>
      <c r="DR599" s="27">
        <f>IF($O599&gt;=DR$1,$S599+$Y599,$Y599)</f>
        <v>580.75549999999998</v>
      </c>
      <c r="DS599" s="27">
        <f>IF($O599&gt;=DS$1,$S599+$Y599,$Y599)</f>
        <v>580.75549999999998</v>
      </c>
      <c r="DT599" s="27">
        <f>IF($O599&gt;=DT$1,$S599+$Y599,$Y599)</f>
        <v>580.75549999999998</v>
      </c>
      <c r="DU599" s="27">
        <f>IF($O599&gt;=DU$1,$S599+$Y599,$Y599)</f>
        <v>580.75549999999998</v>
      </c>
      <c r="DV599" s="27">
        <f>IF($O599&gt;=DV$1,$S599+$Y599,$Y599)</f>
        <v>580.75549999999998</v>
      </c>
      <c r="DW599" s="27">
        <f>IF($O599&gt;=DW$1,$S599+$Y599,$Y599)</f>
        <v>580.75549999999998</v>
      </c>
      <c r="DX599" s="27">
        <f>IF($O599&gt;=DX$1,$S599+$Y599,$Y599)</f>
        <v>580.75549999999998</v>
      </c>
      <c r="DY599" s="27">
        <f>IF($O599&gt;=DY$1,$S599+$Y599,$Y599)</f>
        <v>580.75549999999998</v>
      </c>
      <c r="DZ599" s="27">
        <f>IF($O599&gt;=DZ$1,$S599+$Y599,$Y599)</f>
        <v>580.75549999999998</v>
      </c>
      <c r="EA599" s="27">
        <f>IF($O599&gt;=EA$1,$S599+$Y599,$Y599)</f>
        <v>580.75549999999998</v>
      </c>
      <c r="EB599" s="27">
        <f>IF($O599&gt;=EB$1,$S599+$Y599,$Y599)</f>
        <v>580.75549999999998</v>
      </c>
      <c r="EC599" s="27">
        <f>IF($O599&gt;=EC$1,$S599+$Y599,$Y599)</f>
        <v>580.75549999999998</v>
      </c>
      <c r="ED599" s="27">
        <f>IF($O599&gt;=ED$1,$S599+$Y599,$Y599)</f>
        <v>580.75549999999998</v>
      </c>
      <c r="EE599" s="27">
        <f>IF($O599&gt;=EE$1,$S599+$Y599,$Y599)</f>
        <v>580.75549999999998</v>
      </c>
      <c r="EF599" s="27">
        <f>IF($O599&gt;=EF$1,$S599+$Y599,$Y599)</f>
        <v>580.75549999999998</v>
      </c>
      <c r="EG599" s="27">
        <f>IF($O599&gt;=EG$1,$S599+$Y599,$Y599)</f>
        <v>580.75549999999998</v>
      </c>
      <c r="EH599" s="27">
        <f>IF($O599&gt;=EH$1,$S599+$Y599,$Y599)</f>
        <v>580.75549999999998</v>
      </c>
      <c r="EI599" s="27">
        <f>IF($O599&gt;=EI$1,$S599+$Y599,$Y599)</f>
        <v>580.75549999999998</v>
      </c>
      <c r="EJ599" s="27">
        <f>IF($O599&gt;=EJ$1,$S599+$Y599,$Y599)</f>
        <v>580.75549999999998</v>
      </c>
      <c r="EK599" s="27">
        <f>IF($O599&gt;=EK$1,$S599+$Y599,$Y599)</f>
        <v>580.75549999999998</v>
      </c>
      <c r="EL599" s="27">
        <f>IF($O599&gt;=EL$1,$S599+$Y599,$Y599)</f>
        <v>580.75549999999998</v>
      </c>
      <c r="EM599" s="27">
        <f>IF($O599&gt;=EM$1,$S599+$Y599,$Y599)</f>
        <v>580.75549999999998</v>
      </c>
      <c r="EN599" s="27">
        <f>IF($O599&gt;=EN$1,$S599+$Y599,$Y599)</f>
        <v>580.75549999999998</v>
      </c>
      <c r="EO599" s="27">
        <f>IF($O599&gt;=EO$1,$S599+$Y599,$Y599)</f>
        <v>580.75549999999998</v>
      </c>
      <c r="EP599" s="27">
        <f>IF($O599&gt;=EP$1,$S599+$Y599,$Y599)</f>
        <v>580.75549999999998</v>
      </c>
      <c r="EQ599" s="27">
        <f>IF($O599&gt;=EQ$1,$S599+$Y599,$Y599)</f>
        <v>580.75549999999998</v>
      </c>
      <c r="ER599" s="27">
        <f>IF($O599&gt;=ER$1,$S599+$Y599,$Y599)</f>
        <v>580.75549999999998</v>
      </c>
      <c r="ES599" s="27">
        <f>IF($O599&gt;=ES$1,$S599+$Y599,$Y599)</f>
        <v>580.75549999999998</v>
      </c>
      <c r="ET599" s="27">
        <f>IF($O599&gt;=ET$1,$S599+$Y599,$Y599)</f>
        <v>580.75549999999998</v>
      </c>
      <c r="EU599" s="27">
        <f>IF($O599&gt;=EU$1,$S599+$Y599,$Y599)</f>
        <v>580.75549999999998</v>
      </c>
      <c r="EV599" s="27">
        <f>IF($O599&gt;=EV$1,$S599,0)</f>
        <v>0</v>
      </c>
      <c r="EW599" s="27">
        <f>IF($O599&gt;=EW$1,$S599,0)</f>
        <v>0</v>
      </c>
      <c r="EX599" s="27">
        <f>IF($O599&gt;=EX$1,$S599,0)</f>
        <v>0</v>
      </c>
      <c r="EY599" s="27">
        <f>IF($O599&gt;=EY$1,$S599,0)</f>
        <v>0</v>
      </c>
      <c r="EZ599" s="27">
        <f>IF($O599&gt;=EZ$1,$S599,0)</f>
        <v>0</v>
      </c>
      <c r="FA599" s="27">
        <f>IF($O599&gt;=FA$1,$S599,0)</f>
        <v>0</v>
      </c>
      <c r="FB599" s="27">
        <f>IF($O599&gt;=FB$1,$S599,0)</f>
        <v>0</v>
      </c>
      <c r="FC599" s="27">
        <f>IF($O599&gt;=FC$1,$S599,0)</f>
        <v>0</v>
      </c>
      <c r="FD599" s="27">
        <f>IF($O599&gt;=FD$1,$S599,0)</f>
        <v>0</v>
      </c>
      <c r="FE599" s="27">
        <f>IF($O599&gt;=FE$1,$S599,0)</f>
        <v>0</v>
      </c>
      <c r="FF599" s="27">
        <f>IF($O599&gt;=FF$1,$S599,0)</f>
        <v>0</v>
      </c>
      <c r="FG599" s="27">
        <f>IF($O599&gt;=FG$1,$S599,0)</f>
        <v>0</v>
      </c>
      <c r="FH599" s="27">
        <f>IF($O599&gt;=FH$1,$S599,0)</f>
        <v>0</v>
      </c>
      <c r="FI599" s="27">
        <f>IF($O599&gt;=FI$1,$S599,0)</f>
        <v>0</v>
      </c>
      <c r="FJ599" s="27">
        <f>IF($O599&gt;=FJ$1,$S599,0)</f>
        <v>0</v>
      </c>
      <c r="FK599" s="27">
        <f>IF($O599&gt;=FK$1,$S599,0)</f>
        <v>0</v>
      </c>
      <c r="FL599" s="27">
        <f>IF($O599&gt;=FL$1,$S599,0)</f>
        <v>0</v>
      </c>
      <c r="FM599" s="27">
        <f>IF($O599&gt;=FM$1,$S599,0)</f>
        <v>0</v>
      </c>
      <c r="FN599" s="27">
        <f>IF($O599&gt;=FN$1,$S599,0)</f>
        <v>0</v>
      </c>
      <c r="FO599" s="27">
        <f>IF($O599&gt;=FO$1,$S599,0)</f>
        <v>0</v>
      </c>
      <c r="FP599" s="27">
        <f>IF($O599&gt;=FP$1,$S599,0)</f>
        <v>0</v>
      </c>
      <c r="FQ599" s="27">
        <f>IF($O599&gt;=FQ$1,$S599,0)</f>
        <v>0</v>
      </c>
      <c r="FR599" s="27">
        <f>IF($O599&gt;=FR$1,$S599,0)</f>
        <v>0</v>
      </c>
      <c r="FS599" s="27">
        <f>IF($O599&gt;=FS$1,$S599,0)</f>
        <v>0</v>
      </c>
      <c r="FT599" s="27">
        <f>IF($O599&gt;=FT$1,$S599,0)</f>
        <v>0</v>
      </c>
      <c r="FU599" s="27">
        <f>IF($O599&gt;=FU$1,$S599,0)</f>
        <v>0</v>
      </c>
      <c r="FV599" s="27">
        <f>IF($O599&gt;=FV$1,$S599,0)</f>
        <v>0</v>
      </c>
      <c r="FW599" s="27">
        <f>IF($O599&gt;=FW$1,$S599,0)</f>
        <v>0</v>
      </c>
      <c r="FX599" s="27">
        <f>IF($O599&gt;=FX$1,$S599,0)</f>
        <v>0</v>
      </c>
      <c r="FY599" s="27">
        <f>IF($O599&gt;=FY$1,$S599,0)</f>
        <v>0</v>
      </c>
      <c r="FZ599" s="27">
        <f>IF($O599&gt;=FZ$1,$S599,0)</f>
        <v>0</v>
      </c>
      <c r="GA599" s="27">
        <f>IF($O599&gt;=GA$1,$S599,0)</f>
        <v>0</v>
      </c>
      <c r="GB599" s="27">
        <f>IF($O599&gt;=GB$1,$S599,0)</f>
        <v>0</v>
      </c>
      <c r="GC599" s="27">
        <f>IF($O599&gt;=GC$1,$S599,0)</f>
        <v>0</v>
      </c>
      <c r="GD599" s="27">
        <f>IF($O599&gt;=GD$1,$S599,0)</f>
        <v>0</v>
      </c>
      <c r="GE599" s="27">
        <f>IF($O599&gt;=GE$1,$S599,0)</f>
        <v>0</v>
      </c>
      <c r="GF599" s="27">
        <f>IF($O599&gt;=GF$1,$S599,0)</f>
        <v>0</v>
      </c>
      <c r="GG599" s="27">
        <f>IF($O599&gt;=GG$1,$S599,0)</f>
        <v>0</v>
      </c>
      <c r="GH599" s="27">
        <f>IF($O599&gt;=GH$1,$S599,0)</f>
        <v>0</v>
      </c>
      <c r="GI599" s="27">
        <f>IF($O599&gt;=GI$1,$S599,0)</f>
        <v>0</v>
      </c>
      <c r="GJ599" s="27">
        <f>IF($O599&gt;=GJ$1,$S599,0)</f>
        <v>0</v>
      </c>
      <c r="GK599" s="27">
        <f>IF($O599&gt;=GK$1,$S599,0)</f>
        <v>0</v>
      </c>
      <c r="GL599" s="27">
        <f>IF($O599&gt;=GL$1,$S599,0)</f>
        <v>0</v>
      </c>
      <c r="GM599" s="27">
        <f>IF($O599&gt;=GM$1,$S599,0)</f>
        <v>0</v>
      </c>
      <c r="GN599" s="27">
        <f>IF($O599&gt;=GN$1,$S599,0)</f>
        <v>0</v>
      </c>
      <c r="GO599" s="27">
        <f>IF($O599&gt;=GO$1,$S599,0)</f>
        <v>0</v>
      </c>
      <c r="GP599" s="27">
        <f>IF($O599&gt;=GP$1,$S599,0)</f>
        <v>0</v>
      </c>
      <c r="GQ599" s="27">
        <f>IF($O599&gt;=GQ$1,$S599,0)</f>
        <v>0</v>
      </c>
      <c r="GR599" s="27">
        <f>IF($O599&gt;=GR$1,$S599,0)</f>
        <v>0</v>
      </c>
      <c r="GS599" s="27">
        <f>IF($O599&gt;=GS$1,$S599,0)</f>
        <v>0</v>
      </c>
      <c r="GT599" s="27">
        <f>IF($O599&gt;=GT$1,$S599,0)</f>
        <v>0</v>
      </c>
      <c r="GU599" s="27">
        <f>IF($O599&gt;=GU$1,$S599,0)</f>
        <v>0</v>
      </c>
      <c r="GV599" s="27">
        <f>IF($O599&gt;=GV$1,$S599,0)</f>
        <v>0</v>
      </c>
      <c r="GW599" s="27">
        <f>IF($O599&gt;=GW$1,$S599,0)</f>
        <v>0</v>
      </c>
      <c r="GX599" s="27">
        <f>IF($O599&gt;=GX$1,$S599,0)</f>
        <v>0</v>
      </c>
      <c r="GY599" s="27">
        <f>IF($O599&gt;=GY$1,$S599,0)</f>
        <v>0</v>
      </c>
      <c r="GZ599" s="27">
        <f>IF($O599&gt;=GZ$1,$S599,0)</f>
        <v>0</v>
      </c>
      <c r="HA599" s="27">
        <f>IF($O599&gt;=HA$1,$S599,0)</f>
        <v>0</v>
      </c>
      <c r="HB599" s="27">
        <f>IF($O599&gt;=HB$1,$S599,0)</f>
        <v>0</v>
      </c>
      <c r="HC599" s="27">
        <f>IF($O599&gt;=HC$1,$S599,0)</f>
        <v>0</v>
      </c>
    </row>
    <row r="600" spans="1:211">
      <c r="A600" s="3">
        <v>111651</v>
      </c>
      <c r="B600" s="3" t="s">
        <v>481</v>
      </c>
      <c r="C600" s="3" t="s">
        <v>450</v>
      </c>
      <c r="D600" s="3">
        <v>64</v>
      </c>
      <c r="E600" s="4">
        <v>38117</v>
      </c>
      <c r="F600" s="5">
        <v>14.12054794520548</v>
      </c>
      <c r="G600" s="3" t="s">
        <v>446</v>
      </c>
      <c r="H600" s="4">
        <v>19862</v>
      </c>
      <c r="I600" s="9" t="s">
        <v>816</v>
      </c>
      <c r="J600" s="5">
        <v>2929.37</v>
      </c>
      <c r="K600" s="31">
        <v>14346</v>
      </c>
      <c r="L600" s="32">
        <v>14</v>
      </c>
      <c r="M600" s="33">
        <f>VLOOKUP(L600,FIND,3,TRUE)</f>
        <v>1.1000000000000001</v>
      </c>
      <c r="N600" s="32">
        <f>IF(L600&gt;30,180,VLOOKUP(L600,TEMPO,2,FALSE))</f>
        <v>84</v>
      </c>
      <c r="O600" s="32">
        <f>IF(R600&gt;0,4,N600)</f>
        <v>84</v>
      </c>
      <c r="P600" s="96">
        <f>J600*M600*L600</f>
        <v>45112.298000000003</v>
      </c>
      <c r="Q600" s="96">
        <f>10934.45*2</f>
        <v>21868.9</v>
      </c>
      <c r="R600" s="96">
        <f>IF(P600&lt;=Q600,P600/4,0)</f>
        <v>0</v>
      </c>
      <c r="S600" s="5">
        <f>IF(P600&gt;=Q600,P600/N600,0)</f>
        <v>537.05116666666675</v>
      </c>
      <c r="T600" s="3"/>
      <c r="U600" s="3">
        <f>IF(T600="",1,0)</f>
        <v>1</v>
      </c>
      <c r="V600" s="3">
        <v>88</v>
      </c>
      <c r="W600" s="5">
        <v>0</v>
      </c>
      <c r="X600" s="5">
        <v>402.65</v>
      </c>
      <c r="Y600" s="5">
        <f>X600*W600</f>
        <v>0</v>
      </c>
      <c r="Z600" s="5">
        <v>400</v>
      </c>
      <c r="AA600" s="5">
        <f>S600+Y600+Z600</f>
        <v>937.05116666666675</v>
      </c>
      <c r="AB600" s="39">
        <f>(J600/12+J600/12*1.3333333333+450/12+J600/30*6/12+J600)*1.3+Y600+Z600+153.9</f>
        <v>5214.7803222116436</v>
      </c>
      <c r="AC600" s="39" t="s">
        <v>450</v>
      </c>
      <c r="AD600" s="39">
        <f>J600*1.3+400+153.9</f>
        <v>4362.0810000000001</v>
      </c>
      <c r="AE600" s="39">
        <f>SUMIFS('CUSTO MENSAL FUNC NOVO'!H:H,'CUSTO MENSAL FUNC NOVO'!A:A,'VALORES MENSAIS'!AC600)</f>
        <v>3296.25</v>
      </c>
      <c r="AF600" s="27">
        <f>IF($R600&gt;0,$R600,$S600)+$Y600+$Z600</f>
        <v>937.05116666666675</v>
      </c>
      <c r="AG600" s="27">
        <f>IF($R600&gt;0,$R600,$S600)+$Y600+$Z600</f>
        <v>937.05116666666675</v>
      </c>
      <c r="AH600" s="27">
        <f>IF($R600&gt;0,$R600,$S600)+$Y600+$Z600</f>
        <v>937.05116666666675</v>
      </c>
      <c r="AI600" s="27">
        <f>IF($R600&gt;0,$R600,$S600)+$Y600+$Z600</f>
        <v>937.05116666666675</v>
      </c>
      <c r="AJ600" s="27">
        <f>IF($O600&gt;=AJ$1,$S600+$Y600+$Z600,$Y600+$Z600)</f>
        <v>937.05116666666675</v>
      </c>
      <c r="AK600" s="27">
        <f>IF($O600&gt;=AK$1,$S600+$Y600+$Z600,$Y600+$Z600)</f>
        <v>937.05116666666675</v>
      </c>
      <c r="AL600" s="27">
        <f>IF($O600&gt;=AL$1,$S600+$Y600+$Z600,$Y600+$Z600)</f>
        <v>937.05116666666675</v>
      </c>
      <c r="AM600" s="27">
        <f>IF($O600&gt;=AM$1,$S600+$Y600+$Z600,$Y600+$Z600)</f>
        <v>937.05116666666675</v>
      </c>
      <c r="AN600" s="27">
        <f>IF($O600&gt;=AN$1,$S600+$Y600+$Z600,$Y600+$Z600)</f>
        <v>937.05116666666675</v>
      </c>
      <c r="AO600" s="27">
        <f>IF($O600&gt;=AO$1,$S600+$Y600+$Z600,$Y600+$Z600)</f>
        <v>937.05116666666675</v>
      </c>
      <c r="AP600" s="27">
        <f>IF($O600&gt;=AP$1,$S600+$Y600+$Z600,$Y600+$Z600)</f>
        <v>937.05116666666675</v>
      </c>
      <c r="AQ600" s="27">
        <f>IF($O600&gt;=AQ$1,$S600+$Y600+$Z600,$Y600+$Z600)</f>
        <v>937.05116666666675</v>
      </c>
      <c r="AR600" s="27">
        <f>IF($O600&gt;=AR$1,$S600+$Y600+$Z600,$Y600+$Z600)</f>
        <v>937.05116666666675</v>
      </c>
      <c r="AS600" s="27">
        <f>IF($O600&gt;=AS$1,$S600+$Y600+$Z600,$Y600+$Z600)</f>
        <v>937.05116666666675</v>
      </c>
      <c r="AT600" s="27">
        <f>IF($O600&gt;=AT$1,$S600+$Y600+$Z600,$Y600+$Z600)</f>
        <v>937.05116666666675</v>
      </c>
      <c r="AU600" s="27">
        <f>IF($O600&gt;=AU$1,$S600+$Y600+$Z600,$Y600+$Z600)</f>
        <v>937.05116666666675</v>
      </c>
      <c r="AV600" s="27">
        <f>IF($O600&gt;=AV$1,$S600+$Y600+$Z600,$Y600+$Z600)</f>
        <v>937.05116666666675</v>
      </c>
      <c r="AW600" s="27">
        <f>IF($O600&gt;=AW$1,$S600+$Y600+$Z600,$Y600+$Z600)</f>
        <v>937.05116666666675</v>
      </c>
      <c r="AX600" s="27">
        <f>IF($O600&gt;=AX$1,$S600+$Y600+$Z600,$Y600+$Z600)</f>
        <v>937.05116666666675</v>
      </c>
      <c r="AY600" s="27">
        <f>IF($O600&gt;=AY$1,$S600+$Y600+$Z600,$Y600+$Z600)</f>
        <v>937.05116666666675</v>
      </c>
      <c r="AZ600" s="27">
        <f>IF($O600&gt;=AZ$1,$S600+$Y600+$Z600,$Y600+$Z600)</f>
        <v>937.05116666666675</v>
      </c>
      <c r="BA600" s="27">
        <f>IF($O600&gt;=BA$1,$S600+$Y600+$Z600,$Y600+$Z600)</f>
        <v>937.05116666666675</v>
      </c>
      <c r="BB600" s="27">
        <f>IF($O600&gt;=BB$1,$S600+$Y600+$Z600,$Y600+$Z600)</f>
        <v>937.05116666666675</v>
      </c>
      <c r="BC600" s="27">
        <f>IF($O600&gt;=BC$1,$S600+$Y600+$Z600,$Y600+$Z600)</f>
        <v>937.05116666666675</v>
      </c>
      <c r="BD600" s="27">
        <f>IF($O600&gt;=BD$1,$S600+$Y600+$Z600,$Y600+$Z600)</f>
        <v>937.05116666666675</v>
      </c>
      <c r="BE600" s="27">
        <f>IF($O600&gt;=BE$1,$S600+$Y600+$Z600,$Y600+$Z600)</f>
        <v>937.05116666666675</v>
      </c>
      <c r="BF600" s="27">
        <f>IF($O600&gt;=BF$1,$S600+$Y600+$Z600,$Y600+$Z600)</f>
        <v>937.05116666666675</v>
      </c>
      <c r="BG600" s="27">
        <f>IF($O600&gt;=BG$1,$S600+$Y600+$Z600,$Y600+$Z600)</f>
        <v>937.05116666666675</v>
      </c>
      <c r="BH600" s="27">
        <f>IF($O600&gt;=BH$1,$S600+$Y600+$Z600,$Y600+$Z600)</f>
        <v>937.05116666666675</v>
      </c>
      <c r="BI600" s="27">
        <f>IF($O600&gt;=BI$1,$S600+$Y600+$Z600,$Y600+$Z600)</f>
        <v>937.05116666666675</v>
      </c>
      <c r="BJ600" s="27">
        <f>IF($O600&gt;=BJ$1,$S600+$Y600+$Z600,$Y600+$Z600)</f>
        <v>937.05116666666675</v>
      </c>
      <c r="BK600" s="27">
        <f>IF($O600&gt;=BK$1,$S600+$Y600+$Z600,$Y600+$Z600)</f>
        <v>937.05116666666675</v>
      </c>
      <c r="BL600" s="27">
        <f>IF($O600&gt;=BL$1,$S600+$Y600+$Z600,$Y600+$Z600)</f>
        <v>937.05116666666675</v>
      </c>
      <c r="BM600" s="27">
        <f>IF($O600&gt;=BM$1,$S600+$Y600+$Z600,$Y600+$Z600)</f>
        <v>937.05116666666675</v>
      </c>
      <c r="BN600" s="27">
        <f>IF($O600&gt;=BN$1,$S600+$Y600+$Z600,$Y600+$Z600)</f>
        <v>937.05116666666675</v>
      </c>
      <c r="BO600" s="27">
        <f>IF($O600&gt;=BO$1,$S600+$Y600+$Z600,$Y600+$Z600)</f>
        <v>937.05116666666675</v>
      </c>
      <c r="BP600" s="27">
        <f>IF($O600&gt;=BP$1,$S600+$Y600+$Z600,$Y600+$Z600)</f>
        <v>937.05116666666675</v>
      </c>
      <c r="BQ600" s="27">
        <f>IF($O600&gt;=BQ$1,$S600+$Y600+$Z600,$Y600+$Z600)</f>
        <v>937.05116666666675</v>
      </c>
      <c r="BR600" s="27">
        <f>IF($O600&gt;=BR$1,$S600+$Y600+$Z600,$Y600+$Z600)</f>
        <v>937.05116666666675</v>
      </c>
      <c r="BS600" s="27">
        <f>IF($O600&gt;=BS$1,$S600+$Y600+$Z600,$Y600+$Z600)</f>
        <v>937.05116666666675</v>
      </c>
      <c r="BT600" s="27">
        <f>IF($O600&gt;=BT$1,$S600+$Y600+$Z600,$Y600+$Z600)</f>
        <v>937.05116666666675</v>
      </c>
      <c r="BU600" s="27">
        <f>IF($O600&gt;=BU$1,$S600+$Y600+$Z600,$Y600+$Z600)</f>
        <v>937.05116666666675</v>
      </c>
      <c r="BV600" s="27">
        <f>IF($O600&gt;=BV$1,$S600+$Y600+$Z600,$Y600+$Z600)</f>
        <v>937.05116666666675</v>
      </c>
      <c r="BW600" s="27">
        <f>IF($O600&gt;=BW$1,$S600+$Y600+$Z600,$Y600+$Z600)</f>
        <v>937.05116666666675</v>
      </c>
      <c r="BX600" s="27">
        <f>IF($O600&gt;=BX$1,$S600+$Y600+$Z600,$Y600+$Z600)</f>
        <v>937.05116666666675</v>
      </c>
      <c r="BY600" s="27">
        <f>IF($O600&gt;=BY$1,$S600+$Y600+$Z600,$Y600+$Z600)</f>
        <v>937.05116666666675</v>
      </c>
      <c r="BZ600" s="27">
        <f>IF($O600&gt;=BZ$1,$S600+$Y600+$Z600,$Y600+$Z600)</f>
        <v>937.05116666666675</v>
      </c>
      <c r="CA600" s="27">
        <f>IF($O600&gt;=CA$1,$S600+$Y600+$Z600,$Y600+$Z600)</f>
        <v>937.05116666666675</v>
      </c>
      <c r="CB600" s="27">
        <f>IF($O600&gt;=CB$1,$S600+$Y600+$Z600,$Y600+$Z600)</f>
        <v>937.05116666666675</v>
      </c>
      <c r="CC600" s="27">
        <f>IF($O600&gt;=CC$1,$S600+$Y600+$Z600,$Y600+$Z600)</f>
        <v>937.05116666666675</v>
      </c>
      <c r="CD600" s="27">
        <f>IF($O600&gt;=CD$1,$S600+$Y600+$Z600,$Y600+$Z600)</f>
        <v>937.05116666666675</v>
      </c>
      <c r="CE600" s="27">
        <f>IF($O600&gt;=CE$1,$S600+$Y600+$Z600,$Y600+$Z600)</f>
        <v>937.05116666666675</v>
      </c>
      <c r="CF600" s="27">
        <f>IF($O600&gt;=CF$1,$S600+$Y600+$Z600,$Y600+$Z600)</f>
        <v>937.05116666666675</v>
      </c>
      <c r="CG600" s="27">
        <f>IF($O600&gt;=CG$1,$S600+$Y600+$Z600,$Y600+$Z600)</f>
        <v>937.05116666666675</v>
      </c>
      <c r="CH600" s="27">
        <f>IF($O600&gt;=CH$1,$S600+$Y600+$Z600,$Y600+$Z600)</f>
        <v>937.05116666666675</v>
      </c>
      <c r="CI600" s="27">
        <f>IF($O600&gt;=CI$1,$S600+$Y600+$Z600,$Y600+$Z600)</f>
        <v>937.05116666666675</v>
      </c>
      <c r="CJ600" s="27">
        <f>IF($O600&gt;=CJ$1,$S600+$Y600+$Z600,$Y600+$Z600)</f>
        <v>937.05116666666675</v>
      </c>
      <c r="CK600" s="27">
        <f>IF($O600&gt;=CK$1,$S600+$Y600+$Z600,$Y600+$Z600)</f>
        <v>937.05116666666675</v>
      </c>
      <c r="CL600" s="27">
        <f>IF($O600&gt;=CL$1,$S600+$Y600+$Z600,$Y600+$Z600)</f>
        <v>937.05116666666675</v>
      </c>
      <c r="CM600" s="27">
        <f>IF($O600&gt;=CM$1,$S600+$Y600+$Z600,$Y600+$Z600)</f>
        <v>937.05116666666675</v>
      </c>
      <c r="CN600" s="27">
        <f>IF($O600&gt;=CN$1,$S600+$Y600,$Y600)</f>
        <v>537.05116666666675</v>
      </c>
      <c r="CO600" s="27">
        <f>IF($O600&gt;=CO$1,$S600+$Y600,$Y600)</f>
        <v>537.05116666666675</v>
      </c>
      <c r="CP600" s="27">
        <f>IF($O600&gt;=CP$1,$S600+$Y600,$Y600)</f>
        <v>537.05116666666675</v>
      </c>
      <c r="CQ600" s="27">
        <f>IF($O600&gt;=CQ$1,$S600+$Y600,$Y600)</f>
        <v>537.05116666666675</v>
      </c>
      <c r="CR600" s="27">
        <f>IF($O600&gt;=CR$1,$S600+$Y600,$Y600)</f>
        <v>537.05116666666675</v>
      </c>
      <c r="CS600" s="27">
        <f>IF($O600&gt;=CS$1,$S600+$Y600,$Y600)</f>
        <v>537.05116666666675</v>
      </c>
      <c r="CT600" s="27">
        <f>IF($O600&gt;=CT$1,$S600+$Y600,$Y600)</f>
        <v>537.05116666666675</v>
      </c>
      <c r="CU600" s="27">
        <f>IF($O600&gt;=CU$1,$S600+$Y600,$Y600)</f>
        <v>537.05116666666675</v>
      </c>
      <c r="CV600" s="27">
        <f>IF($O600&gt;=CV$1,$S600+$Y600,$Y600)</f>
        <v>537.05116666666675</v>
      </c>
      <c r="CW600" s="27">
        <f>IF($O600&gt;=CW$1,$S600+$Y600,$Y600)</f>
        <v>537.05116666666675</v>
      </c>
      <c r="CX600" s="27">
        <f>IF($O600&gt;=CX$1,$S600+$Y600,$Y600)</f>
        <v>537.05116666666675</v>
      </c>
      <c r="CY600" s="27">
        <f>IF($O600&gt;=CY$1,$S600+$Y600,$Y600)</f>
        <v>537.05116666666675</v>
      </c>
      <c r="CZ600" s="27">
        <f>IF($O600&gt;=CZ$1,$S600+$Y600,$Y600)</f>
        <v>537.05116666666675</v>
      </c>
      <c r="DA600" s="27">
        <f>IF($O600&gt;=DA$1,$S600+$Y600,$Y600)</f>
        <v>537.05116666666675</v>
      </c>
      <c r="DB600" s="27">
        <f>IF($O600&gt;=DB$1,$S600+$Y600,$Y600)</f>
        <v>537.05116666666675</v>
      </c>
      <c r="DC600" s="27">
        <f>IF($O600&gt;=DC$1,$S600+$Y600,$Y600)</f>
        <v>537.05116666666675</v>
      </c>
      <c r="DD600" s="27">
        <f>IF($O600&gt;=DD$1,$S600+$Y600,$Y600)</f>
        <v>537.05116666666675</v>
      </c>
      <c r="DE600" s="27">
        <f>IF($O600&gt;=DE$1,$S600+$Y600,$Y600)</f>
        <v>537.05116666666675</v>
      </c>
      <c r="DF600" s="27">
        <f>IF($O600&gt;=DF$1,$S600+$Y600,$Y600)</f>
        <v>537.05116666666675</v>
      </c>
      <c r="DG600" s="27">
        <f>IF($O600&gt;=DG$1,$S600+$Y600,$Y600)</f>
        <v>537.05116666666675</v>
      </c>
      <c r="DH600" s="27">
        <f>IF($O600&gt;=DH$1,$S600+$Y600,$Y600)</f>
        <v>537.05116666666675</v>
      </c>
      <c r="DI600" s="27">
        <f>IF($O600&gt;=DI$1,$S600+$Y600,$Y600)</f>
        <v>537.05116666666675</v>
      </c>
      <c r="DJ600" s="27">
        <f>IF($O600&gt;=DJ$1,$S600+$Y600,$Y600)</f>
        <v>537.05116666666675</v>
      </c>
      <c r="DK600" s="27">
        <f>IF($O600&gt;=DK$1,$S600+$Y600,$Y600)</f>
        <v>537.05116666666675</v>
      </c>
      <c r="DL600" s="27">
        <f>IF($O600&gt;=DL$1,$S600+$Y600,$Y600)</f>
        <v>0</v>
      </c>
      <c r="DM600" s="27">
        <f>IF($O600&gt;=DM$1,$S600+$Y600,$Y600)</f>
        <v>0</v>
      </c>
      <c r="DN600" s="27">
        <f>IF($O600&gt;=DN$1,$S600+$Y600,$Y600)</f>
        <v>0</v>
      </c>
      <c r="DO600" s="27">
        <f>IF($O600&gt;=DO$1,$S600+$Y600,$Y600)</f>
        <v>0</v>
      </c>
      <c r="DP600" s="27">
        <f>IF($O600&gt;=DP$1,$S600+$Y600,$Y600)</f>
        <v>0</v>
      </c>
      <c r="DQ600" s="27">
        <f>IF($O600&gt;=DQ$1,$S600+$Y600,$Y600)</f>
        <v>0</v>
      </c>
      <c r="DR600" s="27">
        <f>IF($O600&gt;=DR$1,$S600+$Y600,$Y600)</f>
        <v>0</v>
      </c>
      <c r="DS600" s="27">
        <f>IF($O600&gt;=DS$1,$S600+$Y600,$Y600)</f>
        <v>0</v>
      </c>
      <c r="DT600" s="27">
        <f>IF($O600&gt;=DT$1,$S600+$Y600,$Y600)</f>
        <v>0</v>
      </c>
      <c r="DU600" s="27">
        <f>IF($O600&gt;=DU$1,$S600+$Y600,$Y600)</f>
        <v>0</v>
      </c>
      <c r="DV600" s="27">
        <f>IF($O600&gt;=DV$1,$S600+$Y600,$Y600)</f>
        <v>0</v>
      </c>
      <c r="DW600" s="27">
        <f>IF($O600&gt;=DW$1,$S600+$Y600,$Y600)</f>
        <v>0</v>
      </c>
      <c r="DX600" s="27">
        <f>IF($O600&gt;=DX$1,$S600+$Y600,$Y600)</f>
        <v>0</v>
      </c>
      <c r="DY600" s="27">
        <f>IF($O600&gt;=DY$1,$S600+$Y600,$Y600)</f>
        <v>0</v>
      </c>
      <c r="DZ600" s="27">
        <f>IF($O600&gt;=DZ$1,$S600+$Y600,$Y600)</f>
        <v>0</v>
      </c>
      <c r="EA600" s="27">
        <f>IF($O600&gt;=EA$1,$S600+$Y600,$Y600)</f>
        <v>0</v>
      </c>
      <c r="EB600" s="27">
        <f>IF($O600&gt;=EB$1,$S600+$Y600,$Y600)</f>
        <v>0</v>
      </c>
      <c r="EC600" s="27">
        <f>IF($O600&gt;=EC$1,$S600+$Y600,$Y600)</f>
        <v>0</v>
      </c>
      <c r="ED600" s="27">
        <f>IF($O600&gt;=ED$1,$S600+$Y600,$Y600)</f>
        <v>0</v>
      </c>
      <c r="EE600" s="27">
        <f>IF($O600&gt;=EE$1,$S600+$Y600,$Y600)</f>
        <v>0</v>
      </c>
      <c r="EF600" s="27">
        <f>IF($O600&gt;=EF$1,$S600+$Y600,$Y600)</f>
        <v>0</v>
      </c>
      <c r="EG600" s="27">
        <f>IF($O600&gt;=EG$1,$S600+$Y600,$Y600)</f>
        <v>0</v>
      </c>
      <c r="EH600" s="27">
        <f>IF($O600&gt;=EH$1,$S600+$Y600,$Y600)</f>
        <v>0</v>
      </c>
      <c r="EI600" s="27">
        <f>IF($O600&gt;=EI$1,$S600+$Y600,$Y600)</f>
        <v>0</v>
      </c>
      <c r="EJ600" s="27">
        <f>IF($O600&gt;=EJ$1,$S600+$Y600,$Y600)</f>
        <v>0</v>
      </c>
      <c r="EK600" s="27">
        <f>IF($O600&gt;=EK$1,$S600+$Y600,$Y600)</f>
        <v>0</v>
      </c>
      <c r="EL600" s="27">
        <f>IF($O600&gt;=EL$1,$S600+$Y600,$Y600)</f>
        <v>0</v>
      </c>
      <c r="EM600" s="27">
        <f>IF($O600&gt;=EM$1,$S600+$Y600,$Y600)</f>
        <v>0</v>
      </c>
      <c r="EN600" s="27">
        <f>IF($O600&gt;=EN$1,$S600+$Y600,$Y600)</f>
        <v>0</v>
      </c>
      <c r="EO600" s="27">
        <f>IF($O600&gt;=EO$1,$S600+$Y600,$Y600)</f>
        <v>0</v>
      </c>
      <c r="EP600" s="27">
        <f>IF($O600&gt;=EP$1,$S600+$Y600,$Y600)</f>
        <v>0</v>
      </c>
      <c r="EQ600" s="27">
        <f>IF($O600&gt;=EQ$1,$S600+$Y600,$Y600)</f>
        <v>0</v>
      </c>
      <c r="ER600" s="27">
        <f>IF($O600&gt;=ER$1,$S600+$Y600,$Y600)</f>
        <v>0</v>
      </c>
      <c r="ES600" s="27">
        <f>IF($O600&gt;=ES$1,$S600+$Y600,$Y600)</f>
        <v>0</v>
      </c>
      <c r="ET600" s="27">
        <f>IF($O600&gt;=ET$1,$S600+$Y600,$Y600)</f>
        <v>0</v>
      </c>
      <c r="EU600" s="27">
        <f>IF($O600&gt;=EU$1,$S600+$Y600,$Y600)</f>
        <v>0</v>
      </c>
      <c r="EV600" s="27">
        <f>IF($O600&gt;=EV$1,$S600,0)</f>
        <v>0</v>
      </c>
      <c r="EW600" s="27">
        <f>IF($O600&gt;=EW$1,$S600,0)</f>
        <v>0</v>
      </c>
      <c r="EX600" s="27">
        <f>IF($O600&gt;=EX$1,$S600,0)</f>
        <v>0</v>
      </c>
      <c r="EY600" s="27">
        <f>IF($O600&gt;=EY$1,$S600,0)</f>
        <v>0</v>
      </c>
      <c r="EZ600" s="27">
        <f>IF($O600&gt;=EZ$1,$S600,0)</f>
        <v>0</v>
      </c>
      <c r="FA600" s="27">
        <f>IF($O600&gt;=FA$1,$S600,0)</f>
        <v>0</v>
      </c>
      <c r="FB600" s="27">
        <f>IF($O600&gt;=FB$1,$S600,0)</f>
        <v>0</v>
      </c>
      <c r="FC600" s="27">
        <f>IF($O600&gt;=FC$1,$S600,0)</f>
        <v>0</v>
      </c>
      <c r="FD600" s="27">
        <f>IF($O600&gt;=FD$1,$S600,0)</f>
        <v>0</v>
      </c>
      <c r="FE600" s="27">
        <f>IF($O600&gt;=FE$1,$S600,0)</f>
        <v>0</v>
      </c>
      <c r="FF600" s="27">
        <f>IF($O600&gt;=FF$1,$S600,0)</f>
        <v>0</v>
      </c>
      <c r="FG600" s="27">
        <f>IF($O600&gt;=FG$1,$S600,0)</f>
        <v>0</v>
      </c>
      <c r="FH600" s="27">
        <f>IF($O600&gt;=FH$1,$S600,0)</f>
        <v>0</v>
      </c>
      <c r="FI600" s="27">
        <f>IF($O600&gt;=FI$1,$S600,0)</f>
        <v>0</v>
      </c>
      <c r="FJ600" s="27">
        <f>IF($O600&gt;=FJ$1,$S600,0)</f>
        <v>0</v>
      </c>
      <c r="FK600" s="27">
        <f>IF($O600&gt;=FK$1,$S600,0)</f>
        <v>0</v>
      </c>
      <c r="FL600" s="27">
        <f>IF($O600&gt;=FL$1,$S600,0)</f>
        <v>0</v>
      </c>
      <c r="FM600" s="27">
        <f>IF($O600&gt;=FM$1,$S600,0)</f>
        <v>0</v>
      </c>
      <c r="FN600" s="27">
        <f>IF($O600&gt;=FN$1,$S600,0)</f>
        <v>0</v>
      </c>
      <c r="FO600" s="27">
        <f>IF($O600&gt;=FO$1,$S600,0)</f>
        <v>0</v>
      </c>
      <c r="FP600" s="27">
        <f>IF($O600&gt;=FP$1,$S600,0)</f>
        <v>0</v>
      </c>
      <c r="FQ600" s="27">
        <f>IF($O600&gt;=FQ$1,$S600,0)</f>
        <v>0</v>
      </c>
      <c r="FR600" s="27">
        <f>IF($O600&gt;=FR$1,$S600,0)</f>
        <v>0</v>
      </c>
      <c r="FS600" s="27">
        <f>IF($O600&gt;=FS$1,$S600,0)</f>
        <v>0</v>
      </c>
      <c r="FT600" s="27">
        <f>IF($O600&gt;=FT$1,$S600,0)</f>
        <v>0</v>
      </c>
      <c r="FU600" s="27">
        <f>IF($O600&gt;=FU$1,$S600,0)</f>
        <v>0</v>
      </c>
      <c r="FV600" s="27">
        <f>IF($O600&gt;=FV$1,$S600,0)</f>
        <v>0</v>
      </c>
      <c r="FW600" s="27">
        <f>IF($O600&gt;=FW$1,$S600,0)</f>
        <v>0</v>
      </c>
      <c r="FX600" s="27">
        <f>IF($O600&gt;=FX$1,$S600,0)</f>
        <v>0</v>
      </c>
      <c r="FY600" s="27">
        <f>IF($O600&gt;=FY$1,$S600,0)</f>
        <v>0</v>
      </c>
      <c r="FZ600" s="27">
        <f>IF($O600&gt;=FZ$1,$S600,0)</f>
        <v>0</v>
      </c>
      <c r="GA600" s="27">
        <f>IF($O600&gt;=GA$1,$S600,0)</f>
        <v>0</v>
      </c>
      <c r="GB600" s="27">
        <f>IF($O600&gt;=GB$1,$S600,0)</f>
        <v>0</v>
      </c>
      <c r="GC600" s="27">
        <f>IF($O600&gt;=GC$1,$S600,0)</f>
        <v>0</v>
      </c>
      <c r="GD600" s="27">
        <f>IF($O600&gt;=GD$1,$S600,0)</f>
        <v>0</v>
      </c>
      <c r="GE600" s="27">
        <f>IF($O600&gt;=GE$1,$S600,0)</f>
        <v>0</v>
      </c>
      <c r="GF600" s="27">
        <f>IF($O600&gt;=GF$1,$S600,0)</f>
        <v>0</v>
      </c>
      <c r="GG600" s="27">
        <f>IF($O600&gt;=GG$1,$S600,0)</f>
        <v>0</v>
      </c>
      <c r="GH600" s="27">
        <f>IF($O600&gt;=GH$1,$S600,0)</f>
        <v>0</v>
      </c>
      <c r="GI600" s="27">
        <f>IF($O600&gt;=GI$1,$S600,0)</f>
        <v>0</v>
      </c>
      <c r="GJ600" s="27">
        <f>IF($O600&gt;=GJ$1,$S600,0)</f>
        <v>0</v>
      </c>
      <c r="GK600" s="27">
        <f>IF($O600&gt;=GK$1,$S600,0)</f>
        <v>0</v>
      </c>
      <c r="GL600" s="27">
        <f>IF($O600&gt;=GL$1,$S600,0)</f>
        <v>0</v>
      </c>
      <c r="GM600" s="27">
        <f>IF($O600&gt;=GM$1,$S600,0)</f>
        <v>0</v>
      </c>
      <c r="GN600" s="27">
        <f>IF($O600&gt;=GN$1,$S600,0)</f>
        <v>0</v>
      </c>
      <c r="GO600" s="27">
        <f>IF($O600&gt;=GO$1,$S600,0)</f>
        <v>0</v>
      </c>
      <c r="GP600" s="27">
        <f>IF($O600&gt;=GP$1,$S600,0)</f>
        <v>0</v>
      </c>
      <c r="GQ600" s="27">
        <f>IF($O600&gt;=GQ$1,$S600,0)</f>
        <v>0</v>
      </c>
      <c r="GR600" s="27">
        <f>IF($O600&gt;=GR$1,$S600,0)</f>
        <v>0</v>
      </c>
      <c r="GS600" s="27">
        <f>IF($O600&gt;=GS$1,$S600,0)</f>
        <v>0</v>
      </c>
      <c r="GT600" s="27">
        <f>IF($O600&gt;=GT$1,$S600,0)</f>
        <v>0</v>
      </c>
      <c r="GU600" s="27">
        <f>IF($O600&gt;=GU$1,$S600,0)</f>
        <v>0</v>
      </c>
      <c r="GV600" s="27">
        <f>IF($O600&gt;=GV$1,$S600,0)</f>
        <v>0</v>
      </c>
      <c r="GW600" s="27">
        <f>IF($O600&gt;=GW$1,$S600,0)</f>
        <v>0</v>
      </c>
      <c r="GX600" s="27">
        <f>IF($O600&gt;=GX$1,$S600,0)</f>
        <v>0</v>
      </c>
      <c r="GY600" s="27">
        <f>IF($O600&gt;=GY$1,$S600,0)</f>
        <v>0</v>
      </c>
      <c r="GZ600" s="27">
        <f>IF($O600&gt;=GZ$1,$S600,0)</f>
        <v>0</v>
      </c>
      <c r="HA600" s="27">
        <f>IF($O600&gt;=HA$1,$S600,0)</f>
        <v>0</v>
      </c>
      <c r="HB600" s="27">
        <f>IF($O600&gt;=HB$1,$S600,0)</f>
        <v>0</v>
      </c>
      <c r="HC600" s="27">
        <f>IF($O600&gt;=HC$1,$S600,0)</f>
        <v>0</v>
      </c>
    </row>
    <row r="601" spans="1:211">
      <c r="A601" s="3">
        <v>56693</v>
      </c>
      <c r="B601" s="3" t="s">
        <v>561</v>
      </c>
      <c r="C601" s="3" t="s">
        <v>459</v>
      </c>
      <c r="D601" s="3">
        <v>52</v>
      </c>
      <c r="E601" s="4">
        <v>34386</v>
      </c>
      <c r="F601" s="5">
        <v>24.342465753424658</v>
      </c>
      <c r="G601" s="3" t="s">
        <v>446</v>
      </c>
      <c r="H601" s="4">
        <v>24210</v>
      </c>
      <c r="I601" s="9" t="s">
        <v>816</v>
      </c>
      <c r="J601" s="5">
        <v>4388.2</v>
      </c>
      <c r="K601" s="31">
        <v>14346</v>
      </c>
      <c r="L601" s="32">
        <v>24</v>
      </c>
      <c r="M601" s="33">
        <f>VLOOKUP(L601,FIND,3,TRUE)</f>
        <v>1.3</v>
      </c>
      <c r="N601" s="32">
        <f>IF(L601&gt;30,180,VLOOKUP(L601,TEMPO,2,FALSE))</f>
        <v>144</v>
      </c>
      <c r="O601" s="32">
        <f>IF(R601&gt;0,4,N601)</f>
        <v>144</v>
      </c>
      <c r="P601" s="96">
        <f>J601*M601*L601</f>
        <v>136911.84</v>
      </c>
      <c r="Q601" s="96">
        <f>10934.45*2</f>
        <v>21868.9</v>
      </c>
      <c r="R601" s="96">
        <f>IF(P601&lt;=Q601,P601/4,0)</f>
        <v>0</v>
      </c>
      <c r="S601" s="5">
        <f>IF(P601&gt;=Q601,P601/N601,0)</f>
        <v>950.77666666666664</v>
      </c>
      <c r="T601" s="3"/>
      <c r="U601" s="3">
        <f>IF(T601="",1,0)</f>
        <v>1</v>
      </c>
      <c r="V601" s="3">
        <v>126</v>
      </c>
      <c r="W601" s="5">
        <v>0</v>
      </c>
      <c r="X601" s="5">
        <v>203.3</v>
      </c>
      <c r="Y601" s="5">
        <f>X601*W601</f>
        <v>0</v>
      </c>
      <c r="Z601" s="5">
        <v>400</v>
      </c>
      <c r="AA601" s="5">
        <f>S601+Y601+Z601</f>
        <v>1350.7766666666666</v>
      </c>
      <c r="AB601" s="39">
        <f>(J601/12+J601/12*1.3333333333+450/12+J601/30*6/12+J601)*1.3+Y601+Z601+153.9</f>
        <v>7511.6271110952639</v>
      </c>
      <c r="AC601" s="39" t="s">
        <v>459</v>
      </c>
      <c r="AD601" s="39">
        <f>J601*1.3+400+153.9</f>
        <v>6258.5599999999995</v>
      </c>
      <c r="AE601" s="39">
        <f>SUMIFS('CUSTO MENSAL FUNC NOVO'!H:H,'CUSTO MENSAL FUNC NOVO'!A:A,'VALORES MENSAIS'!AC601)</f>
        <v>4337.2250000000004</v>
      </c>
      <c r="AF601" s="27">
        <f>IF($R601&gt;0,$R601,$S601)+$Y601+$Z601</f>
        <v>1350.7766666666666</v>
      </c>
      <c r="AG601" s="27">
        <f>IF($R601&gt;0,$R601,$S601)+$Y601+$Z601</f>
        <v>1350.7766666666666</v>
      </c>
      <c r="AH601" s="27">
        <f>IF($R601&gt;0,$R601,$S601)+$Y601+$Z601</f>
        <v>1350.7766666666666</v>
      </c>
      <c r="AI601" s="27">
        <f>IF($R601&gt;0,$R601,$S601)+$Y601+$Z601</f>
        <v>1350.7766666666666</v>
      </c>
      <c r="AJ601" s="27">
        <f>IF($O601&gt;=AJ$1,$S601+$Y601+$Z601,$Y601+$Z601)</f>
        <v>1350.7766666666666</v>
      </c>
      <c r="AK601" s="27">
        <f>IF($O601&gt;=AK$1,$S601+$Y601+$Z601,$Y601+$Z601)</f>
        <v>1350.7766666666666</v>
      </c>
      <c r="AL601" s="27">
        <f>IF($O601&gt;=AL$1,$S601+$Y601+$Z601,$Y601+$Z601)</f>
        <v>1350.7766666666666</v>
      </c>
      <c r="AM601" s="27">
        <f>IF($O601&gt;=AM$1,$S601+$Y601+$Z601,$Y601+$Z601)</f>
        <v>1350.7766666666666</v>
      </c>
      <c r="AN601" s="27">
        <f>IF($O601&gt;=AN$1,$S601+$Y601+$Z601,$Y601+$Z601)</f>
        <v>1350.7766666666666</v>
      </c>
      <c r="AO601" s="27">
        <f>IF($O601&gt;=AO$1,$S601+$Y601+$Z601,$Y601+$Z601)</f>
        <v>1350.7766666666666</v>
      </c>
      <c r="AP601" s="27">
        <f>IF($O601&gt;=AP$1,$S601+$Y601+$Z601,$Y601+$Z601)</f>
        <v>1350.7766666666666</v>
      </c>
      <c r="AQ601" s="27">
        <f>IF($O601&gt;=AQ$1,$S601+$Y601+$Z601,$Y601+$Z601)</f>
        <v>1350.7766666666666</v>
      </c>
      <c r="AR601" s="27">
        <f>IF($O601&gt;=AR$1,$S601+$Y601+$Z601,$Y601+$Z601)</f>
        <v>1350.7766666666666</v>
      </c>
      <c r="AS601" s="27">
        <f>IF($O601&gt;=AS$1,$S601+$Y601+$Z601,$Y601+$Z601)</f>
        <v>1350.7766666666666</v>
      </c>
      <c r="AT601" s="27">
        <f>IF($O601&gt;=AT$1,$S601+$Y601+$Z601,$Y601+$Z601)</f>
        <v>1350.7766666666666</v>
      </c>
      <c r="AU601" s="27">
        <f>IF($O601&gt;=AU$1,$S601+$Y601+$Z601,$Y601+$Z601)</f>
        <v>1350.7766666666666</v>
      </c>
      <c r="AV601" s="27">
        <f>IF($O601&gt;=AV$1,$S601+$Y601+$Z601,$Y601+$Z601)</f>
        <v>1350.7766666666666</v>
      </c>
      <c r="AW601" s="27">
        <f>IF($O601&gt;=AW$1,$S601+$Y601+$Z601,$Y601+$Z601)</f>
        <v>1350.7766666666666</v>
      </c>
      <c r="AX601" s="27">
        <f>IF($O601&gt;=AX$1,$S601+$Y601+$Z601,$Y601+$Z601)</f>
        <v>1350.7766666666666</v>
      </c>
      <c r="AY601" s="27">
        <f>IF($O601&gt;=AY$1,$S601+$Y601+$Z601,$Y601+$Z601)</f>
        <v>1350.7766666666666</v>
      </c>
      <c r="AZ601" s="27">
        <f>IF($O601&gt;=AZ$1,$S601+$Y601+$Z601,$Y601+$Z601)</f>
        <v>1350.7766666666666</v>
      </c>
      <c r="BA601" s="27">
        <f>IF($O601&gt;=BA$1,$S601+$Y601+$Z601,$Y601+$Z601)</f>
        <v>1350.7766666666666</v>
      </c>
      <c r="BB601" s="27">
        <f>IF($O601&gt;=BB$1,$S601+$Y601+$Z601,$Y601+$Z601)</f>
        <v>1350.7766666666666</v>
      </c>
      <c r="BC601" s="27">
        <f>IF($O601&gt;=BC$1,$S601+$Y601+$Z601,$Y601+$Z601)</f>
        <v>1350.7766666666666</v>
      </c>
      <c r="BD601" s="27">
        <f>IF($O601&gt;=BD$1,$S601+$Y601+$Z601,$Y601+$Z601)</f>
        <v>1350.7766666666666</v>
      </c>
      <c r="BE601" s="27">
        <f>IF($O601&gt;=BE$1,$S601+$Y601+$Z601,$Y601+$Z601)</f>
        <v>1350.7766666666666</v>
      </c>
      <c r="BF601" s="27">
        <f>IF($O601&gt;=BF$1,$S601+$Y601+$Z601,$Y601+$Z601)</f>
        <v>1350.7766666666666</v>
      </c>
      <c r="BG601" s="27">
        <f>IF($O601&gt;=BG$1,$S601+$Y601+$Z601,$Y601+$Z601)</f>
        <v>1350.7766666666666</v>
      </c>
      <c r="BH601" s="27">
        <f>IF($O601&gt;=BH$1,$S601+$Y601+$Z601,$Y601+$Z601)</f>
        <v>1350.7766666666666</v>
      </c>
      <c r="BI601" s="27">
        <f>IF($O601&gt;=BI$1,$S601+$Y601+$Z601,$Y601+$Z601)</f>
        <v>1350.7766666666666</v>
      </c>
      <c r="BJ601" s="27">
        <f>IF($O601&gt;=BJ$1,$S601+$Y601+$Z601,$Y601+$Z601)</f>
        <v>1350.7766666666666</v>
      </c>
      <c r="BK601" s="27">
        <f>IF($O601&gt;=BK$1,$S601+$Y601+$Z601,$Y601+$Z601)</f>
        <v>1350.7766666666666</v>
      </c>
      <c r="BL601" s="27">
        <f>IF($O601&gt;=BL$1,$S601+$Y601+$Z601,$Y601+$Z601)</f>
        <v>1350.7766666666666</v>
      </c>
      <c r="BM601" s="27">
        <f>IF($O601&gt;=BM$1,$S601+$Y601+$Z601,$Y601+$Z601)</f>
        <v>1350.7766666666666</v>
      </c>
      <c r="BN601" s="27">
        <f>IF($O601&gt;=BN$1,$S601+$Y601+$Z601,$Y601+$Z601)</f>
        <v>1350.7766666666666</v>
      </c>
      <c r="BO601" s="27">
        <f>IF($O601&gt;=BO$1,$S601+$Y601+$Z601,$Y601+$Z601)</f>
        <v>1350.7766666666666</v>
      </c>
      <c r="BP601" s="27">
        <f>IF($O601&gt;=BP$1,$S601+$Y601+$Z601,$Y601+$Z601)</f>
        <v>1350.7766666666666</v>
      </c>
      <c r="BQ601" s="27">
        <f>IF($O601&gt;=BQ$1,$S601+$Y601+$Z601,$Y601+$Z601)</f>
        <v>1350.7766666666666</v>
      </c>
      <c r="BR601" s="27">
        <f>IF($O601&gt;=BR$1,$S601+$Y601+$Z601,$Y601+$Z601)</f>
        <v>1350.7766666666666</v>
      </c>
      <c r="BS601" s="27">
        <f>IF($O601&gt;=BS$1,$S601+$Y601+$Z601,$Y601+$Z601)</f>
        <v>1350.7766666666666</v>
      </c>
      <c r="BT601" s="27">
        <f>IF($O601&gt;=BT$1,$S601+$Y601+$Z601,$Y601+$Z601)</f>
        <v>1350.7766666666666</v>
      </c>
      <c r="BU601" s="27">
        <f>IF($O601&gt;=BU$1,$S601+$Y601+$Z601,$Y601+$Z601)</f>
        <v>1350.7766666666666</v>
      </c>
      <c r="BV601" s="27">
        <f>IF($O601&gt;=BV$1,$S601+$Y601+$Z601,$Y601+$Z601)</f>
        <v>1350.7766666666666</v>
      </c>
      <c r="BW601" s="27">
        <f>IF($O601&gt;=BW$1,$S601+$Y601+$Z601,$Y601+$Z601)</f>
        <v>1350.7766666666666</v>
      </c>
      <c r="BX601" s="27">
        <f>IF($O601&gt;=BX$1,$S601+$Y601+$Z601,$Y601+$Z601)</f>
        <v>1350.7766666666666</v>
      </c>
      <c r="BY601" s="27">
        <f>IF($O601&gt;=BY$1,$S601+$Y601+$Z601,$Y601+$Z601)</f>
        <v>1350.7766666666666</v>
      </c>
      <c r="BZ601" s="27">
        <f>IF($O601&gt;=BZ$1,$S601+$Y601+$Z601,$Y601+$Z601)</f>
        <v>1350.7766666666666</v>
      </c>
      <c r="CA601" s="27">
        <f>IF($O601&gt;=CA$1,$S601+$Y601+$Z601,$Y601+$Z601)</f>
        <v>1350.7766666666666</v>
      </c>
      <c r="CB601" s="27">
        <f>IF($O601&gt;=CB$1,$S601+$Y601+$Z601,$Y601+$Z601)</f>
        <v>1350.7766666666666</v>
      </c>
      <c r="CC601" s="27">
        <f>IF($O601&gt;=CC$1,$S601+$Y601+$Z601,$Y601+$Z601)</f>
        <v>1350.7766666666666</v>
      </c>
      <c r="CD601" s="27">
        <f>IF($O601&gt;=CD$1,$S601+$Y601+$Z601,$Y601+$Z601)</f>
        <v>1350.7766666666666</v>
      </c>
      <c r="CE601" s="27">
        <f>IF($O601&gt;=CE$1,$S601+$Y601+$Z601,$Y601+$Z601)</f>
        <v>1350.7766666666666</v>
      </c>
      <c r="CF601" s="27">
        <f>IF($O601&gt;=CF$1,$S601+$Y601+$Z601,$Y601+$Z601)</f>
        <v>1350.7766666666666</v>
      </c>
      <c r="CG601" s="27">
        <f>IF($O601&gt;=CG$1,$S601+$Y601+$Z601,$Y601+$Z601)</f>
        <v>1350.7766666666666</v>
      </c>
      <c r="CH601" s="27">
        <f>IF($O601&gt;=CH$1,$S601+$Y601+$Z601,$Y601+$Z601)</f>
        <v>1350.7766666666666</v>
      </c>
      <c r="CI601" s="27">
        <f>IF($O601&gt;=CI$1,$S601+$Y601+$Z601,$Y601+$Z601)</f>
        <v>1350.7766666666666</v>
      </c>
      <c r="CJ601" s="27">
        <f>IF($O601&gt;=CJ$1,$S601+$Y601+$Z601,$Y601+$Z601)</f>
        <v>1350.7766666666666</v>
      </c>
      <c r="CK601" s="27">
        <f>IF($O601&gt;=CK$1,$S601+$Y601+$Z601,$Y601+$Z601)</f>
        <v>1350.7766666666666</v>
      </c>
      <c r="CL601" s="27">
        <f>IF($O601&gt;=CL$1,$S601+$Y601+$Z601,$Y601+$Z601)</f>
        <v>1350.7766666666666</v>
      </c>
      <c r="CM601" s="27">
        <f>IF($O601&gt;=CM$1,$S601+$Y601+$Z601,$Y601+$Z601)</f>
        <v>1350.7766666666666</v>
      </c>
      <c r="CN601" s="27">
        <f>IF($O601&gt;=CN$1,$S601+$Y601,$Y601)</f>
        <v>950.77666666666664</v>
      </c>
      <c r="CO601" s="27">
        <f>IF($O601&gt;=CO$1,$S601+$Y601,$Y601)</f>
        <v>950.77666666666664</v>
      </c>
      <c r="CP601" s="27">
        <f>IF($O601&gt;=CP$1,$S601+$Y601,$Y601)</f>
        <v>950.77666666666664</v>
      </c>
      <c r="CQ601" s="27">
        <f>IF($O601&gt;=CQ$1,$S601+$Y601,$Y601)</f>
        <v>950.77666666666664</v>
      </c>
      <c r="CR601" s="27">
        <f>IF($O601&gt;=CR$1,$S601+$Y601,$Y601)</f>
        <v>950.77666666666664</v>
      </c>
      <c r="CS601" s="27">
        <f>IF($O601&gt;=CS$1,$S601+$Y601,$Y601)</f>
        <v>950.77666666666664</v>
      </c>
      <c r="CT601" s="27">
        <f>IF($O601&gt;=CT$1,$S601+$Y601,$Y601)</f>
        <v>950.77666666666664</v>
      </c>
      <c r="CU601" s="27">
        <f>IF($O601&gt;=CU$1,$S601+$Y601,$Y601)</f>
        <v>950.77666666666664</v>
      </c>
      <c r="CV601" s="27">
        <f>IF($O601&gt;=CV$1,$S601+$Y601,$Y601)</f>
        <v>950.77666666666664</v>
      </c>
      <c r="CW601" s="27">
        <f>IF($O601&gt;=CW$1,$S601+$Y601,$Y601)</f>
        <v>950.77666666666664</v>
      </c>
      <c r="CX601" s="27">
        <f>IF($O601&gt;=CX$1,$S601+$Y601,$Y601)</f>
        <v>950.77666666666664</v>
      </c>
      <c r="CY601" s="27">
        <f>IF($O601&gt;=CY$1,$S601+$Y601,$Y601)</f>
        <v>950.77666666666664</v>
      </c>
      <c r="CZ601" s="27">
        <f>IF($O601&gt;=CZ$1,$S601+$Y601,$Y601)</f>
        <v>950.77666666666664</v>
      </c>
      <c r="DA601" s="27">
        <f>IF($O601&gt;=DA$1,$S601+$Y601,$Y601)</f>
        <v>950.77666666666664</v>
      </c>
      <c r="DB601" s="27">
        <f>IF($O601&gt;=DB$1,$S601+$Y601,$Y601)</f>
        <v>950.77666666666664</v>
      </c>
      <c r="DC601" s="27">
        <f>IF($O601&gt;=DC$1,$S601+$Y601,$Y601)</f>
        <v>950.77666666666664</v>
      </c>
      <c r="DD601" s="27">
        <f>IF($O601&gt;=DD$1,$S601+$Y601,$Y601)</f>
        <v>950.77666666666664</v>
      </c>
      <c r="DE601" s="27">
        <f>IF($O601&gt;=DE$1,$S601+$Y601,$Y601)</f>
        <v>950.77666666666664</v>
      </c>
      <c r="DF601" s="27">
        <f>IF($O601&gt;=DF$1,$S601+$Y601,$Y601)</f>
        <v>950.77666666666664</v>
      </c>
      <c r="DG601" s="27">
        <f>IF($O601&gt;=DG$1,$S601+$Y601,$Y601)</f>
        <v>950.77666666666664</v>
      </c>
      <c r="DH601" s="27">
        <f>IF($O601&gt;=DH$1,$S601+$Y601,$Y601)</f>
        <v>950.77666666666664</v>
      </c>
      <c r="DI601" s="27">
        <f>IF($O601&gt;=DI$1,$S601+$Y601,$Y601)</f>
        <v>950.77666666666664</v>
      </c>
      <c r="DJ601" s="27">
        <f>IF($O601&gt;=DJ$1,$S601+$Y601,$Y601)</f>
        <v>950.77666666666664</v>
      </c>
      <c r="DK601" s="27">
        <f>IF($O601&gt;=DK$1,$S601+$Y601,$Y601)</f>
        <v>950.77666666666664</v>
      </c>
      <c r="DL601" s="27">
        <f>IF($O601&gt;=DL$1,$S601+$Y601,$Y601)</f>
        <v>950.77666666666664</v>
      </c>
      <c r="DM601" s="27">
        <f>IF($O601&gt;=DM$1,$S601+$Y601,$Y601)</f>
        <v>950.77666666666664</v>
      </c>
      <c r="DN601" s="27">
        <f>IF($O601&gt;=DN$1,$S601+$Y601,$Y601)</f>
        <v>950.77666666666664</v>
      </c>
      <c r="DO601" s="27">
        <f>IF($O601&gt;=DO$1,$S601+$Y601,$Y601)</f>
        <v>950.77666666666664</v>
      </c>
      <c r="DP601" s="27">
        <f>IF($O601&gt;=DP$1,$S601+$Y601,$Y601)</f>
        <v>950.77666666666664</v>
      </c>
      <c r="DQ601" s="27">
        <f>IF($O601&gt;=DQ$1,$S601+$Y601,$Y601)</f>
        <v>950.77666666666664</v>
      </c>
      <c r="DR601" s="27">
        <f>IF($O601&gt;=DR$1,$S601+$Y601,$Y601)</f>
        <v>950.77666666666664</v>
      </c>
      <c r="DS601" s="27">
        <f>IF($O601&gt;=DS$1,$S601+$Y601,$Y601)</f>
        <v>950.77666666666664</v>
      </c>
      <c r="DT601" s="27">
        <f>IF($O601&gt;=DT$1,$S601+$Y601,$Y601)</f>
        <v>950.77666666666664</v>
      </c>
      <c r="DU601" s="27">
        <f>IF($O601&gt;=DU$1,$S601+$Y601,$Y601)</f>
        <v>950.77666666666664</v>
      </c>
      <c r="DV601" s="27">
        <f>IF($O601&gt;=DV$1,$S601+$Y601,$Y601)</f>
        <v>950.77666666666664</v>
      </c>
      <c r="DW601" s="27">
        <f>IF($O601&gt;=DW$1,$S601+$Y601,$Y601)</f>
        <v>950.77666666666664</v>
      </c>
      <c r="DX601" s="27">
        <f>IF($O601&gt;=DX$1,$S601+$Y601,$Y601)</f>
        <v>950.77666666666664</v>
      </c>
      <c r="DY601" s="27">
        <f>IF($O601&gt;=DY$1,$S601+$Y601,$Y601)</f>
        <v>950.77666666666664</v>
      </c>
      <c r="DZ601" s="27">
        <f>IF($O601&gt;=DZ$1,$S601+$Y601,$Y601)</f>
        <v>950.77666666666664</v>
      </c>
      <c r="EA601" s="27">
        <f>IF($O601&gt;=EA$1,$S601+$Y601,$Y601)</f>
        <v>950.77666666666664</v>
      </c>
      <c r="EB601" s="27">
        <f>IF($O601&gt;=EB$1,$S601+$Y601,$Y601)</f>
        <v>950.77666666666664</v>
      </c>
      <c r="EC601" s="27">
        <f>IF($O601&gt;=EC$1,$S601+$Y601,$Y601)</f>
        <v>950.77666666666664</v>
      </c>
      <c r="ED601" s="27">
        <f>IF($O601&gt;=ED$1,$S601+$Y601,$Y601)</f>
        <v>950.77666666666664</v>
      </c>
      <c r="EE601" s="27">
        <f>IF($O601&gt;=EE$1,$S601+$Y601,$Y601)</f>
        <v>950.77666666666664</v>
      </c>
      <c r="EF601" s="27">
        <f>IF($O601&gt;=EF$1,$S601+$Y601,$Y601)</f>
        <v>950.77666666666664</v>
      </c>
      <c r="EG601" s="27">
        <f>IF($O601&gt;=EG$1,$S601+$Y601,$Y601)</f>
        <v>950.77666666666664</v>
      </c>
      <c r="EH601" s="27">
        <f>IF($O601&gt;=EH$1,$S601+$Y601,$Y601)</f>
        <v>950.77666666666664</v>
      </c>
      <c r="EI601" s="27">
        <f>IF($O601&gt;=EI$1,$S601+$Y601,$Y601)</f>
        <v>950.77666666666664</v>
      </c>
      <c r="EJ601" s="27">
        <f>IF($O601&gt;=EJ$1,$S601+$Y601,$Y601)</f>
        <v>950.77666666666664</v>
      </c>
      <c r="EK601" s="27">
        <f>IF($O601&gt;=EK$1,$S601+$Y601,$Y601)</f>
        <v>950.77666666666664</v>
      </c>
      <c r="EL601" s="27">
        <f>IF($O601&gt;=EL$1,$S601+$Y601,$Y601)</f>
        <v>950.77666666666664</v>
      </c>
      <c r="EM601" s="27">
        <f>IF($O601&gt;=EM$1,$S601+$Y601,$Y601)</f>
        <v>950.77666666666664</v>
      </c>
      <c r="EN601" s="27">
        <f>IF($O601&gt;=EN$1,$S601+$Y601,$Y601)</f>
        <v>950.77666666666664</v>
      </c>
      <c r="EO601" s="27">
        <f>IF($O601&gt;=EO$1,$S601+$Y601,$Y601)</f>
        <v>950.77666666666664</v>
      </c>
      <c r="EP601" s="27">
        <f>IF($O601&gt;=EP$1,$S601+$Y601,$Y601)</f>
        <v>950.77666666666664</v>
      </c>
      <c r="EQ601" s="27">
        <f>IF($O601&gt;=EQ$1,$S601+$Y601,$Y601)</f>
        <v>950.77666666666664</v>
      </c>
      <c r="ER601" s="27">
        <f>IF($O601&gt;=ER$1,$S601+$Y601,$Y601)</f>
        <v>950.77666666666664</v>
      </c>
      <c r="ES601" s="27">
        <f>IF($O601&gt;=ES$1,$S601+$Y601,$Y601)</f>
        <v>950.77666666666664</v>
      </c>
      <c r="ET601" s="27">
        <f>IF($O601&gt;=ET$1,$S601+$Y601,$Y601)</f>
        <v>950.77666666666664</v>
      </c>
      <c r="EU601" s="27">
        <f>IF($O601&gt;=EU$1,$S601+$Y601,$Y601)</f>
        <v>950.77666666666664</v>
      </c>
      <c r="EV601" s="27">
        <f>IF($O601&gt;=EV$1,$S601,0)</f>
        <v>950.77666666666664</v>
      </c>
      <c r="EW601" s="27">
        <f>IF($O601&gt;=EW$1,$S601,0)</f>
        <v>950.77666666666664</v>
      </c>
      <c r="EX601" s="27">
        <f>IF($O601&gt;=EX$1,$S601,0)</f>
        <v>950.77666666666664</v>
      </c>
      <c r="EY601" s="27">
        <f>IF($O601&gt;=EY$1,$S601,0)</f>
        <v>950.77666666666664</v>
      </c>
      <c r="EZ601" s="27">
        <f>IF($O601&gt;=EZ$1,$S601,0)</f>
        <v>950.77666666666664</v>
      </c>
      <c r="FA601" s="27">
        <f>IF($O601&gt;=FA$1,$S601,0)</f>
        <v>950.77666666666664</v>
      </c>
      <c r="FB601" s="27">
        <f>IF($O601&gt;=FB$1,$S601,0)</f>
        <v>950.77666666666664</v>
      </c>
      <c r="FC601" s="27">
        <f>IF($O601&gt;=FC$1,$S601,0)</f>
        <v>950.77666666666664</v>
      </c>
      <c r="FD601" s="27">
        <f>IF($O601&gt;=FD$1,$S601,0)</f>
        <v>950.77666666666664</v>
      </c>
      <c r="FE601" s="27">
        <f>IF($O601&gt;=FE$1,$S601,0)</f>
        <v>950.77666666666664</v>
      </c>
      <c r="FF601" s="27">
        <f>IF($O601&gt;=FF$1,$S601,0)</f>
        <v>950.77666666666664</v>
      </c>
      <c r="FG601" s="27">
        <f>IF($O601&gt;=FG$1,$S601,0)</f>
        <v>950.77666666666664</v>
      </c>
      <c r="FH601" s="27">
        <f>IF($O601&gt;=FH$1,$S601,0)</f>
        <v>950.77666666666664</v>
      </c>
      <c r="FI601" s="27">
        <f>IF($O601&gt;=FI$1,$S601,0)</f>
        <v>950.77666666666664</v>
      </c>
      <c r="FJ601" s="27">
        <f>IF($O601&gt;=FJ$1,$S601,0)</f>
        <v>950.77666666666664</v>
      </c>
      <c r="FK601" s="27">
        <f>IF($O601&gt;=FK$1,$S601,0)</f>
        <v>950.77666666666664</v>
      </c>
      <c r="FL601" s="27">
        <f>IF($O601&gt;=FL$1,$S601,0)</f>
        <v>950.77666666666664</v>
      </c>
      <c r="FM601" s="27">
        <f>IF($O601&gt;=FM$1,$S601,0)</f>
        <v>950.77666666666664</v>
      </c>
      <c r="FN601" s="27">
        <f>IF($O601&gt;=FN$1,$S601,0)</f>
        <v>950.77666666666664</v>
      </c>
      <c r="FO601" s="27">
        <f>IF($O601&gt;=FO$1,$S601,0)</f>
        <v>950.77666666666664</v>
      </c>
      <c r="FP601" s="27">
        <f>IF($O601&gt;=FP$1,$S601,0)</f>
        <v>950.77666666666664</v>
      </c>
      <c r="FQ601" s="27">
        <f>IF($O601&gt;=FQ$1,$S601,0)</f>
        <v>950.77666666666664</v>
      </c>
      <c r="FR601" s="27">
        <f>IF($O601&gt;=FR$1,$S601,0)</f>
        <v>950.77666666666664</v>
      </c>
      <c r="FS601" s="27">
        <f>IF($O601&gt;=FS$1,$S601,0)</f>
        <v>950.77666666666664</v>
      </c>
      <c r="FT601" s="27">
        <f>IF($O601&gt;=FT$1,$S601,0)</f>
        <v>0</v>
      </c>
      <c r="FU601" s="27">
        <f>IF($O601&gt;=FU$1,$S601,0)</f>
        <v>0</v>
      </c>
      <c r="FV601" s="27">
        <f>IF($O601&gt;=FV$1,$S601,0)</f>
        <v>0</v>
      </c>
      <c r="FW601" s="27">
        <f>IF($O601&gt;=FW$1,$S601,0)</f>
        <v>0</v>
      </c>
      <c r="FX601" s="27">
        <f>IF($O601&gt;=FX$1,$S601,0)</f>
        <v>0</v>
      </c>
      <c r="FY601" s="27">
        <f>IF($O601&gt;=FY$1,$S601,0)</f>
        <v>0</v>
      </c>
      <c r="FZ601" s="27">
        <f>IF($O601&gt;=FZ$1,$S601,0)</f>
        <v>0</v>
      </c>
      <c r="GA601" s="27">
        <f>IF($O601&gt;=GA$1,$S601,0)</f>
        <v>0</v>
      </c>
      <c r="GB601" s="27">
        <f>IF($O601&gt;=GB$1,$S601,0)</f>
        <v>0</v>
      </c>
      <c r="GC601" s="27">
        <f>IF($O601&gt;=GC$1,$S601,0)</f>
        <v>0</v>
      </c>
      <c r="GD601" s="27">
        <f>IF($O601&gt;=GD$1,$S601,0)</f>
        <v>0</v>
      </c>
      <c r="GE601" s="27">
        <f>IF($O601&gt;=GE$1,$S601,0)</f>
        <v>0</v>
      </c>
      <c r="GF601" s="27">
        <f>IF($O601&gt;=GF$1,$S601,0)</f>
        <v>0</v>
      </c>
      <c r="GG601" s="27">
        <f>IF($O601&gt;=GG$1,$S601,0)</f>
        <v>0</v>
      </c>
      <c r="GH601" s="27">
        <f>IF($O601&gt;=GH$1,$S601,0)</f>
        <v>0</v>
      </c>
      <c r="GI601" s="27">
        <f>IF($O601&gt;=GI$1,$S601,0)</f>
        <v>0</v>
      </c>
      <c r="GJ601" s="27">
        <f>IF($O601&gt;=GJ$1,$S601,0)</f>
        <v>0</v>
      </c>
      <c r="GK601" s="27">
        <f>IF($O601&gt;=GK$1,$S601,0)</f>
        <v>0</v>
      </c>
      <c r="GL601" s="27">
        <f>IF($O601&gt;=GL$1,$S601,0)</f>
        <v>0</v>
      </c>
      <c r="GM601" s="27">
        <f>IF($O601&gt;=GM$1,$S601,0)</f>
        <v>0</v>
      </c>
      <c r="GN601" s="27">
        <f>IF($O601&gt;=GN$1,$S601,0)</f>
        <v>0</v>
      </c>
      <c r="GO601" s="27">
        <f>IF($O601&gt;=GO$1,$S601,0)</f>
        <v>0</v>
      </c>
      <c r="GP601" s="27">
        <f>IF($O601&gt;=GP$1,$S601,0)</f>
        <v>0</v>
      </c>
      <c r="GQ601" s="27">
        <f>IF($O601&gt;=GQ$1,$S601,0)</f>
        <v>0</v>
      </c>
      <c r="GR601" s="27">
        <f>IF($O601&gt;=GR$1,$S601,0)</f>
        <v>0</v>
      </c>
      <c r="GS601" s="27">
        <f>IF($O601&gt;=GS$1,$S601,0)</f>
        <v>0</v>
      </c>
      <c r="GT601" s="27">
        <f>IF($O601&gt;=GT$1,$S601,0)</f>
        <v>0</v>
      </c>
      <c r="GU601" s="27">
        <f>IF($O601&gt;=GU$1,$S601,0)</f>
        <v>0</v>
      </c>
      <c r="GV601" s="27">
        <f>IF($O601&gt;=GV$1,$S601,0)</f>
        <v>0</v>
      </c>
      <c r="GW601" s="27">
        <f>IF($O601&gt;=GW$1,$S601,0)</f>
        <v>0</v>
      </c>
      <c r="GX601" s="27">
        <f>IF($O601&gt;=GX$1,$S601,0)</f>
        <v>0</v>
      </c>
      <c r="GY601" s="27">
        <f>IF($O601&gt;=GY$1,$S601,0)</f>
        <v>0</v>
      </c>
      <c r="GZ601" s="27">
        <f>IF($O601&gt;=GZ$1,$S601,0)</f>
        <v>0</v>
      </c>
      <c r="HA601" s="27">
        <f>IF($O601&gt;=HA$1,$S601,0)</f>
        <v>0</v>
      </c>
      <c r="HB601" s="27">
        <f>IF($O601&gt;=HB$1,$S601,0)</f>
        <v>0</v>
      </c>
      <c r="HC601" s="27">
        <f>IF($O601&gt;=HC$1,$S601,0)</f>
        <v>0</v>
      </c>
    </row>
    <row r="602" spans="1:211">
      <c r="A602" s="3">
        <v>12173</v>
      </c>
      <c r="B602" s="3" t="s">
        <v>652</v>
      </c>
      <c r="C602" s="3" t="s">
        <v>450</v>
      </c>
      <c r="D602" s="3">
        <v>65</v>
      </c>
      <c r="E602" s="4">
        <v>30784</v>
      </c>
      <c r="F602" s="5">
        <v>34.210958904109589</v>
      </c>
      <c r="G602" s="3" t="s">
        <v>446</v>
      </c>
      <c r="H602" s="4">
        <v>19619</v>
      </c>
      <c r="I602" s="9" t="s">
        <v>816</v>
      </c>
      <c r="J602" s="5">
        <v>3251.64</v>
      </c>
      <c r="K602" s="31">
        <v>14346</v>
      </c>
      <c r="L602" s="32">
        <v>34</v>
      </c>
      <c r="M602" s="33">
        <f>VLOOKUP(L602,FIND,3,TRUE)</f>
        <v>1.5</v>
      </c>
      <c r="N602" s="32">
        <f>IF(L602&gt;30,180,VLOOKUP(L602,TEMPO,2,FALSE))</f>
        <v>180</v>
      </c>
      <c r="O602" s="32">
        <f>IF(R602&gt;0,4,N602)</f>
        <v>180</v>
      </c>
      <c r="P602" s="96">
        <f>J602*M602*L602</f>
        <v>165833.64000000001</v>
      </c>
      <c r="Q602" s="96">
        <f>10934.45*2</f>
        <v>21868.9</v>
      </c>
      <c r="R602" s="96">
        <f>IF(P602&lt;=Q602,P602/4,0)</f>
        <v>0</v>
      </c>
      <c r="S602" s="5">
        <f>IF(P602&gt;=Q602,P602/N602,0)</f>
        <v>921.29800000000012</v>
      </c>
      <c r="T602" s="3"/>
      <c r="U602" s="3">
        <f>IF(T602="",1,0)</f>
        <v>1</v>
      </c>
      <c r="V602" s="3">
        <v>85</v>
      </c>
      <c r="W602" s="5">
        <v>0</v>
      </c>
      <c r="X602" s="5">
        <v>402.65</v>
      </c>
      <c r="Y602" s="5">
        <f>X602*W602</f>
        <v>0</v>
      </c>
      <c r="Z602" s="5">
        <v>400</v>
      </c>
      <c r="AA602" s="5">
        <f>S602+Y602+Z602</f>
        <v>1321.2980000000002</v>
      </c>
      <c r="AB602" s="39">
        <f>(J602/12+J602/12*1.3333333333+450/12+J602/30*6/12+J602)*1.3+Y602+Z602+153.9</f>
        <v>5722.1765333215908</v>
      </c>
      <c r="AC602" s="39" t="s">
        <v>450</v>
      </c>
      <c r="AD602" s="39">
        <f>J602*1.3+400+153.9</f>
        <v>4781.0319999999992</v>
      </c>
      <c r="AE602" s="39">
        <f>SUMIFS('CUSTO MENSAL FUNC NOVO'!H:H,'CUSTO MENSAL FUNC NOVO'!A:A,'VALORES MENSAIS'!AC602)</f>
        <v>3296.25</v>
      </c>
      <c r="AF602" s="27">
        <f>IF($R602&gt;0,$R602,$S602)+$Y602+$Z602</f>
        <v>1321.2980000000002</v>
      </c>
      <c r="AG602" s="27">
        <f>IF($R602&gt;0,$R602,$S602)+$Y602+$Z602</f>
        <v>1321.2980000000002</v>
      </c>
      <c r="AH602" s="27">
        <f>IF($R602&gt;0,$R602,$S602)+$Y602+$Z602</f>
        <v>1321.2980000000002</v>
      </c>
      <c r="AI602" s="27">
        <f>IF($R602&gt;0,$R602,$S602)+$Y602+$Z602</f>
        <v>1321.2980000000002</v>
      </c>
      <c r="AJ602" s="27">
        <f>IF($O602&gt;=AJ$1,$S602+$Y602+$Z602,$Y602+$Z602)</f>
        <v>1321.2980000000002</v>
      </c>
      <c r="AK602" s="27">
        <f>IF($O602&gt;=AK$1,$S602+$Y602+$Z602,$Y602+$Z602)</f>
        <v>1321.2980000000002</v>
      </c>
      <c r="AL602" s="27">
        <f>IF($O602&gt;=AL$1,$S602+$Y602+$Z602,$Y602+$Z602)</f>
        <v>1321.2980000000002</v>
      </c>
      <c r="AM602" s="27">
        <f>IF($O602&gt;=AM$1,$S602+$Y602+$Z602,$Y602+$Z602)</f>
        <v>1321.2980000000002</v>
      </c>
      <c r="AN602" s="27">
        <f>IF($O602&gt;=AN$1,$S602+$Y602+$Z602,$Y602+$Z602)</f>
        <v>1321.2980000000002</v>
      </c>
      <c r="AO602" s="27">
        <f>IF($O602&gt;=AO$1,$S602+$Y602+$Z602,$Y602+$Z602)</f>
        <v>1321.2980000000002</v>
      </c>
      <c r="AP602" s="27">
        <f>IF($O602&gt;=AP$1,$S602+$Y602+$Z602,$Y602+$Z602)</f>
        <v>1321.2980000000002</v>
      </c>
      <c r="AQ602" s="27">
        <f>IF($O602&gt;=AQ$1,$S602+$Y602+$Z602,$Y602+$Z602)</f>
        <v>1321.2980000000002</v>
      </c>
      <c r="AR602" s="27">
        <f>IF($O602&gt;=AR$1,$S602+$Y602+$Z602,$Y602+$Z602)</f>
        <v>1321.2980000000002</v>
      </c>
      <c r="AS602" s="27">
        <f>IF($O602&gt;=AS$1,$S602+$Y602+$Z602,$Y602+$Z602)</f>
        <v>1321.2980000000002</v>
      </c>
      <c r="AT602" s="27">
        <f>IF($O602&gt;=AT$1,$S602+$Y602+$Z602,$Y602+$Z602)</f>
        <v>1321.2980000000002</v>
      </c>
      <c r="AU602" s="27">
        <f>IF($O602&gt;=AU$1,$S602+$Y602+$Z602,$Y602+$Z602)</f>
        <v>1321.2980000000002</v>
      </c>
      <c r="AV602" s="27">
        <f>IF($O602&gt;=AV$1,$S602+$Y602+$Z602,$Y602+$Z602)</f>
        <v>1321.2980000000002</v>
      </c>
      <c r="AW602" s="27">
        <f>IF($O602&gt;=AW$1,$S602+$Y602+$Z602,$Y602+$Z602)</f>
        <v>1321.2980000000002</v>
      </c>
      <c r="AX602" s="27">
        <f>IF($O602&gt;=AX$1,$S602+$Y602+$Z602,$Y602+$Z602)</f>
        <v>1321.2980000000002</v>
      </c>
      <c r="AY602" s="27">
        <f>IF($O602&gt;=AY$1,$S602+$Y602+$Z602,$Y602+$Z602)</f>
        <v>1321.2980000000002</v>
      </c>
      <c r="AZ602" s="27">
        <f>IF($O602&gt;=AZ$1,$S602+$Y602+$Z602,$Y602+$Z602)</f>
        <v>1321.2980000000002</v>
      </c>
      <c r="BA602" s="27">
        <f>IF($O602&gt;=BA$1,$S602+$Y602+$Z602,$Y602+$Z602)</f>
        <v>1321.2980000000002</v>
      </c>
      <c r="BB602" s="27">
        <f>IF($O602&gt;=BB$1,$S602+$Y602+$Z602,$Y602+$Z602)</f>
        <v>1321.2980000000002</v>
      </c>
      <c r="BC602" s="27">
        <f>IF($O602&gt;=BC$1,$S602+$Y602+$Z602,$Y602+$Z602)</f>
        <v>1321.2980000000002</v>
      </c>
      <c r="BD602" s="27">
        <f>IF($O602&gt;=BD$1,$S602+$Y602+$Z602,$Y602+$Z602)</f>
        <v>1321.2980000000002</v>
      </c>
      <c r="BE602" s="27">
        <f>IF($O602&gt;=BE$1,$S602+$Y602+$Z602,$Y602+$Z602)</f>
        <v>1321.2980000000002</v>
      </c>
      <c r="BF602" s="27">
        <f>IF($O602&gt;=BF$1,$S602+$Y602+$Z602,$Y602+$Z602)</f>
        <v>1321.2980000000002</v>
      </c>
      <c r="BG602" s="27">
        <f>IF($O602&gt;=BG$1,$S602+$Y602+$Z602,$Y602+$Z602)</f>
        <v>1321.2980000000002</v>
      </c>
      <c r="BH602" s="27">
        <f>IF($O602&gt;=BH$1,$S602+$Y602+$Z602,$Y602+$Z602)</f>
        <v>1321.2980000000002</v>
      </c>
      <c r="BI602" s="27">
        <f>IF($O602&gt;=BI$1,$S602+$Y602+$Z602,$Y602+$Z602)</f>
        <v>1321.2980000000002</v>
      </c>
      <c r="BJ602" s="27">
        <f>IF($O602&gt;=BJ$1,$S602+$Y602+$Z602,$Y602+$Z602)</f>
        <v>1321.2980000000002</v>
      </c>
      <c r="BK602" s="27">
        <f>IF($O602&gt;=BK$1,$S602+$Y602+$Z602,$Y602+$Z602)</f>
        <v>1321.2980000000002</v>
      </c>
      <c r="BL602" s="27">
        <f>IF($O602&gt;=BL$1,$S602+$Y602+$Z602,$Y602+$Z602)</f>
        <v>1321.2980000000002</v>
      </c>
      <c r="BM602" s="27">
        <f>IF($O602&gt;=BM$1,$S602+$Y602+$Z602,$Y602+$Z602)</f>
        <v>1321.2980000000002</v>
      </c>
      <c r="BN602" s="27">
        <f>IF($O602&gt;=BN$1,$S602+$Y602+$Z602,$Y602+$Z602)</f>
        <v>1321.2980000000002</v>
      </c>
      <c r="BO602" s="27">
        <f>IF($O602&gt;=BO$1,$S602+$Y602+$Z602,$Y602+$Z602)</f>
        <v>1321.2980000000002</v>
      </c>
      <c r="BP602" s="27">
        <f>IF($O602&gt;=BP$1,$S602+$Y602+$Z602,$Y602+$Z602)</f>
        <v>1321.2980000000002</v>
      </c>
      <c r="BQ602" s="27">
        <f>IF($O602&gt;=BQ$1,$S602+$Y602+$Z602,$Y602+$Z602)</f>
        <v>1321.2980000000002</v>
      </c>
      <c r="BR602" s="27">
        <f>IF($O602&gt;=BR$1,$S602+$Y602+$Z602,$Y602+$Z602)</f>
        <v>1321.2980000000002</v>
      </c>
      <c r="BS602" s="27">
        <f>IF($O602&gt;=BS$1,$S602+$Y602+$Z602,$Y602+$Z602)</f>
        <v>1321.2980000000002</v>
      </c>
      <c r="BT602" s="27">
        <f>IF($O602&gt;=BT$1,$S602+$Y602+$Z602,$Y602+$Z602)</f>
        <v>1321.2980000000002</v>
      </c>
      <c r="BU602" s="27">
        <f>IF($O602&gt;=BU$1,$S602+$Y602+$Z602,$Y602+$Z602)</f>
        <v>1321.2980000000002</v>
      </c>
      <c r="BV602" s="27">
        <f>IF($O602&gt;=BV$1,$S602+$Y602+$Z602,$Y602+$Z602)</f>
        <v>1321.2980000000002</v>
      </c>
      <c r="BW602" s="27">
        <f>IF($O602&gt;=BW$1,$S602+$Y602+$Z602,$Y602+$Z602)</f>
        <v>1321.2980000000002</v>
      </c>
      <c r="BX602" s="27">
        <f>IF($O602&gt;=BX$1,$S602+$Y602+$Z602,$Y602+$Z602)</f>
        <v>1321.2980000000002</v>
      </c>
      <c r="BY602" s="27">
        <f>IF($O602&gt;=BY$1,$S602+$Y602+$Z602,$Y602+$Z602)</f>
        <v>1321.2980000000002</v>
      </c>
      <c r="BZ602" s="27">
        <f>IF($O602&gt;=BZ$1,$S602+$Y602+$Z602,$Y602+$Z602)</f>
        <v>1321.2980000000002</v>
      </c>
      <c r="CA602" s="27">
        <f>IF($O602&gt;=CA$1,$S602+$Y602+$Z602,$Y602+$Z602)</f>
        <v>1321.2980000000002</v>
      </c>
      <c r="CB602" s="27">
        <f>IF($O602&gt;=CB$1,$S602+$Y602+$Z602,$Y602+$Z602)</f>
        <v>1321.2980000000002</v>
      </c>
      <c r="CC602" s="27">
        <f>IF($O602&gt;=CC$1,$S602+$Y602+$Z602,$Y602+$Z602)</f>
        <v>1321.2980000000002</v>
      </c>
      <c r="CD602" s="27">
        <f>IF($O602&gt;=CD$1,$S602+$Y602+$Z602,$Y602+$Z602)</f>
        <v>1321.2980000000002</v>
      </c>
      <c r="CE602" s="27">
        <f>IF($O602&gt;=CE$1,$S602+$Y602+$Z602,$Y602+$Z602)</f>
        <v>1321.2980000000002</v>
      </c>
      <c r="CF602" s="27">
        <f>IF($O602&gt;=CF$1,$S602+$Y602+$Z602,$Y602+$Z602)</f>
        <v>1321.2980000000002</v>
      </c>
      <c r="CG602" s="27">
        <f>IF($O602&gt;=CG$1,$S602+$Y602+$Z602,$Y602+$Z602)</f>
        <v>1321.2980000000002</v>
      </c>
      <c r="CH602" s="27">
        <f>IF($O602&gt;=CH$1,$S602+$Y602+$Z602,$Y602+$Z602)</f>
        <v>1321.2980000000002</v>
      </c>
      <c r="CI602" s="27">
        <f>IF($O602&gt;=CI$1,$S602+$Y602+$Z602,$Y602+$Z602)</f>
        <v>1321.2980000000002</v>
      </c>
      <c r="CJ602" s="27">
        <f>IF($O602&gt;=CJ$1,$S602+$Y602+$Z602,$Y602+$Z602)</f>
        <v>1321.2980000000002</v>
      </c>
      <c r="CK602" s="27">
        <f>IF($O602&gt;=CK$1,$S602+$Y602+$Z602,$Y602+$Z602)</f>
        <v>1321.2980000000002</v>
      </c>
      <c r="CL602" s="27">
        <f>IF($O602&gt;=CL$1,$S602+$Y602+$Z602,$Y602+$Z602)</f>
        <v>1321.2980000000002</v>
      </c>
      <c r="CM602" s="27">
        <f>IF($O602&gt;=CM$1,$S602+$Y602+$Z602,$Y602+$Z602)</f>
        <v>1321.2980000000002</v>
      </c>
      <c r="CN602" s="27">
        <f>IF($O602&gt;=CN$1,$S602+$Y602,$Y602)</f>
        <v>921.29800000000012</v>
      </c>
      <c r="CO602" s="27">
        <f>IF($O602&gt;=CO$1,$S602+$Y602,$Y602)</f>
        <v>921.29800000000012</v>
      </c>
      <c r="CP602" s="27">
        <f>IF($O602&gt;=CP$1,$S602+$Y602,$Y602)</f>
        <v>921.29800000000012</v>
      </c>
      <c r="CQ602" s="27">
        <f>IF($O602&gt;=CQ$1,$S602+$Y602,$Y602)</f>
        <v>921.29800000000012</v>
      </c>
      <c r="CR602" s="27">
        <f>IF($O602&gt;=CR$1,$S602+$Y602,$Y602)</f>
        <v>921.29800000000012</v>
      </c>
      <c r="CS602" s="27">
        <f>IF($O602&gt;=CS$1,$S602+$Y602,$Y602)</f>
        <v>921.29800000000012</v>
      </c>
      <c r="CT602" s="27">
        <f>IF($O602&gt;=CT$1,$S602+$Y602,$Y602)</f>
        <v>921.29800000000012</v>
      </c>
      <c r="CU602" s="27">
        <f>IF($O602&gt;=CU$1,$S602+$Y602,$Y602)</f>
        <v>921.29800000000012</v>
      </c>
      <c r="CV602" s="27">
        <f>IF($O602&gt;=CV$1,$S602+$Y602,$Y602)</f>
        <v>921.29800000000012</v>
      </c>
      <c r="CW602" s="27">
        <f>IF($O602&gt;=CW$1,$S602+$Y602,$Y602)</f>
        <v>921.29800000000012</v>
      </c>
      <c r="CX602" s="27">
        <f>IF($O602&gt;=CX$1,$S602+$Y602,$Y602)</f>
        <v>921.29800000000012</v>
      </c>
      <c r="CY602" s="27">
        <f>IF($O602&gt;=CY$1,$S602+$Y602,$Y602)</f>
        <v>921.29800000000012</v>
      </c>
      <c r="CZ602" s="27">
        <f>IF($O602&gt;=CZ$1,$S602+$Y602,$Y602)</f>
        <v>921.29800000000012</v>
      </c>
      <c r="DA602" s="27">
        <f>IF($O602&gt;=DA$1,$S602+$Y602,$Y602)</f>
        <v>921.29800000000012</v>
      </c>
      <c r="DB602" s="27">
        <f>IF($O602&gt;=DB$1,$S602+$Y602,$Y602)</f>
        <v>921.29800000000012</v>
      </c>
      <c r="DC602" s="27">
        <f>IF($O602&gt;=DC$1,$S602+$Y602,$Y602)</f>
        <v>921.29800000000012</v>
      </c>
      <c r="DD602" s="27">
        <f>IF($O602&gt;=DD$1,$S602+$Y602,$Y602)</f>
        <v>921.29800000000012</v>
      </c>
      <c r="DE602" s="27">
        <f>IF($O602&gt;=DE$1,$S602+$Y602,$Y602)</f>
        <v>921.29800000000012</v>
      </c>
      <c r="DF602" s="27">
        <f>IF($O602&gt;=DF$1,$S602+$Y602,$Y602)</f>
        <v>921.29800000000012</v>
      </c>
      <c r="DG602" s="27">
        <f>IF($O602&gt;=DG$1,$S602+$Y602,$Y602)</f>
        <v>921.29800000000012</v>
      </c>
      <c r="DH602" s="27">
        <f>IF($O602&gt;=DH$1,$S602+$Y602,$Y602)</f>
        <v>921.29800000000012</v>
      </c>
      <c r="DI602" s="27">
        <f>IF($O602&gt;=DI$1,$S602+$Y602,$Y602)</f>
        <v>921.29800000000012</v>
      </c>
      <c r="DJ602" s="27">
        <f>IF($O602&gt;=DJ$1,$S602+$Y602,$Y602)</f>
        <v>921.29800000000012</v>
      </c>
      <c r="DK602" s="27">
        <f>IF($O602&gt;=DK$1,$S602+$Y602,$Y602)</f>
        <v>921.29800000000012</v>
      </c>
      <c r="DL602" s="27">
        <f>IF($O602&gt;=DL$1,$S602+$Y602,$Y602)</f>
        <v>921.29800000000012</v>
      </c>
      <c r="DM602" s="27">
        <f>IF($O602&gt;=DM$1,$S602+$Y602,$Y602)</f>
        <v>921.29800000000012</v>
      </c>
      <c r="DN602" s="27">
        <f>IF($O602&gt;=DN$1,$S602+$Y602,$Y602)</f>
        <v>921.29800000000012</v>
      </c>
      <c r="DO602" s="27">
        <f>IF($O602&gt;=DO$1,$S602+$Y602,$Y602)</f>
        <v>921.29800000000012</v>
      </c>
      <c r="DP602" s="27">
        <f>IF($O602&gt;=DP$1,$S602+$Y602,$Y602)</f>
        <v>921.29800000000012</v>
      </c>
      <c r="DQ602" s="27">
        <f>IF($O602&gt;=DQ$1,$S602+$Y602,$Y602)</f>
        <v>921.29800000000012</v>
      </c>
      <c r="DR602" s="27">
        <f>IF($O602&gt;=DR$1,$S602+$Y602,$Y602)</f>
        <v>921.29800000000012</v>
      </c>
      <c r="DS602" s="27">
        <f>IF($O602&gt;=DS$1,$S602+$Y602,$Y602)</f>
        <v>921.29800000000012</v>
      </c>
      <c r="DT602" s="27">
        <f>IF($O602&gt;=DT$1,$S602+$Y602,$Y602)</f>
        <v>921.29800000000012</v>
      </c>
      <c r="DU602" s="27">
        <f>IF($O602&gt;=DU$1,$S602+$Y602,$Y602)</f>
        <v>921.29800000000012</v>
      </c>
      <c r="DV602" s="27">
        <f>IF($O602&gt;=DV$1,$S602+$Y602,$Y602)</f>
        <v>921.29800000000012</v>
      </c>
      <c r="DW602" s="27">
        <f>IF($O602&gt;=DW$1,$S602+$Y602,$Y602)</f>
        <v>921.29800000000012</v>
      </c>
      <c r="DX602" s="27">
        <f>IF($O602&gt;=DX$1,$S602+$Y602,$Y602)</f>
        <v>921.29800000000012</v>
      </c>
      <c r="DY602" s="27">
        <f>IF($O602&gt;=DY$1,$S602+$Y602,$Y602)</f>
        <v>921.29800000000012</v>
      </c>
      <c r="DZ602" s="27">
        <f>IF($O602&gt;=DZ$1,$S602+$Y602,$Y602)</f>
        <v>921.29800000000012</v>
      </c>
      <c r="EA602" s="27">
        <f>IF($O602&gt;=EA$1,$S602+$Y602,$Y602)</f>
        <v>921.29800000000012</v>
      </c>
      <c r="EB602" s="27">
        <f>IF($O602&gt;=EB$1,$S602+$Y602,$Y602)</f>
        <v>921.29800000000012</v>
      </c>
      <c r="EC602" s="27">
        <f>IF($O602&gt;=EC$1,$S602+$Y602,$Y602)</f>
        <v>921.29800000000012</v>
      </c>
      <c r="ED602" s="27">
        <f>IF($O602&gt;=ED$1,$S602+$Y602,$Y602)</f>
        <v>921.29800000000012</v>
      </c>
      <c r="EE602" s="27">
        <f>IF($O602&gt;=EE$1,$S602+$Y602,$Y602)</f>
        <v>921.29800000000012</v>
      </c>
      <c r="EF602" s="27">
        <f>IF($O602&gt;=EF$1,$S602+$Y602,$Y602)</f>
        <v>921.29800000000012</v>
      </c>
      <c r="EG602" s="27">
        <f>IF($O602&gt;=EG$1,$S602+$Y602,$Y602)</f>
        <v>921.29800000000012</v>
      </c>
      <c r="EH602" s="27">
        <f>IF($O602&gt;=EH$1,$S602+$Y602,$Y602)</f>
        <v>921.29800000000012</v>
      </c>
      <c r="EI602" s="27">
        <f>IF($O602&gt;=EI$1,$S602+$Y602,$Y602)</f>
        <v>921.29800000000012</v>
      </c>
      <c r="EJ602" s="27">
        <f>IF($O602&gt;=EJ$1,$S602+$Y602,$Y602)</f>
        <v>921.29800000000012</v>
      </c>
      <c r="EK602" s="27">
        <f>IF($O602&gt;=EK$1,$S602+$Y602,$Y602)</f>
        <v>921.29800000000012</v>
      </c>
      <c r="EL602" s="27">
        <f>IF($O602&gt;=EL$1,$S602+$Y602,$Y602)</f>
        <v>921.29800000000012</v>
      </c>
      <c r="EM602" s="27">
        <f>IF($O602&gt;=EM$1,$S602+$Y602,$Y602)</f>
        <v>921.29800000000012</v>
      </c>
      <c r="EN602" s="27">
        <f>IF($O602&gt;=EN$1,$S602+$Y602,$Y602)</f>
        <v>921.29800000000012</v>
      </c>
      <c r="EO602" s="27">
        <f>IF($O602&gt;=EO$1,$S602+$Y602,$Y602)</f>
        <v>921.29800000000012</v>
      </c>
      <c r="EP602" s="27">
        <f>IF($O602&gt;=EP$1,$S602+$Y602,$Y602)</f>
        <v>921.29800000000012</v>
      </c>
      <c r="EQ602" s="27">
        <f>IF($O602&gt;=EQ$1,$S602+$Y602,$Y602)</f>
        <v>921.29800000000012</v>
      </c>
      <c r="ER602" s="27">
        <f>IF($O602&gt;=ER$1,$S602+$Y602,$Y602)</f>
        <v>921.29800000000012</v>
      </c>
      <c r="ES602" s="27">
        <f>IF($O602&gt;=ES$1,$S602+$Y602,$Y602)</f>
        <v>921.29800000000012</v>
      </c>
      <c r="ET602" s="27">
        <f>IF($O602&gt;=ET$1,$S602+$Y602,$Y602)</f>
        <v>921.29800000000012</v>
      </c>
      <c r="EU602" s="27">
        <f>IF($O602&gt;=EU$1,$S602+$Y602,$Y602)</f>
        <v>921.29800000000012</v>
      </c>
      <c r="EV602" s="27">
        <f>IF($O602&gt;=EV$1,$S602,0)</f>
        <v>921.29800000000012</v>
      </c>
      <c r="EW602" s="27">
        <f>IF($O602&gt;=EW$1,$S602,0)</f>
        <v>921.29800000000012</v>
      </c>
      <c r="EX602" s="27">
        <f>IF($O602&gt;=EX$1,$S602,0)</f>
        <v>921.29800000000012</v>
      </c>
      <c r="EY602" s="27">
        <f>IF($O602&gt;=EY$1,$S602,0)</f>
        <v>921.29800000000012</v>
      </c>
      <c r="EZ602" s="27">
        <f>IF($O602&gt;=EZ$1,$S602,0)</f>
        <v>921.29800000000012</v>
      </c>
      <c r="FA602" s="27">
        <f>IF($O602&gt;=FA$1,$S602,0)</f>
        <v>921.29800000000012</v>
      </c>
      <c r="FB602" s="27">
        <f>IF($O602&gt;=FB$1,$S602,0)</f>
        <v>921.29800000000012</v>
      </c>
      <c r="FC602" s="27">
        <f>IF($O602&gt;=FC$1,$S602,0)</f>
        <v>921.29800000000012</v>
      </c>
      <c r="FD602" s="27">
        <f>IF($O602&gt;=FD$1,$S602,0)</f>
        <v>921.29800000000012</v>
      </c>
      <c r="FE602" s="27">
        <f>IF($O602&gt;=FE$1,$S602,0)</f>
        <v>921.29800000000012</v>
      </c>
      <c r="FF602" s="27">
        <f>IF($O602&gt;=FF$1,$S602,0)</f>
        <v>921.29800000000012</v>
      </c>
      <c r="FG602" s="27">
        <f>IF($O602&gt;=FG$1,$S602,0)</f>
        <v>921.29800000000012</v>
      </c>
      <c r="FH602" s="27">
        <f>IF($O602&gt;=FH$1,$S602,0)</f>
        <v>921.29800000000012</v>
      </c>
      <c r="FI602" s="27">
        <f>IF($O602&gt;=FI$1,$S602,0)</f>
        <v>921.29800000000012</v>
      </c>
      <c r="FJ602" s="27">
        <f>IF($O602&gt;=FJ$1,$S602,0)</f>
        <v>921.29800000000012</v>
      </c>
      <c r="FK602" s="27">
        <f>IF($O602&gt;=FK$1,$S602,0)</f>
        <v>921.29800000000012</v>
      </c>
      <c r="FL602" s="27">
        <f>IF($O602&gt;=FL$1,$S602,0)</f>
        <v>921.29800000000012</v>
      </c>
      <c r="FM602" s="27">
        <f>IF($O602&gt;=FM$1,$S602,0)</f>
        <v>921.29800000000012</v>
      </c>
      <c r="FN602" s="27">
        <f>IF($O602&gt;=FN$1,$S602,0)</f>
        <v>921.29800000000012</v>
      </c>
      <c r="FO602" s="27">
        <f>IF($O602&gt;=FO$1,$S602,0)</f>
        <v>921.29800000000012</v>
      </c>
      <c r="FP602" s="27">
        <f>IF($O602&gt;=FP$1,$S602,0)</f>
        <v>921.29800000000012</v>
      </c>
      <c r="FQ602" s="27">
        <f>IF($O602&gt;=FQ$1,$S602,0)</f>
        <v>921.29800000000012</v>
      </c>
      <c r="FR602" s="27">
        <f>IF($O602&gt;=FR$1,$S602,0)</f>
        <v>921.29800000000012</v>
      </c>
      <c r="FS602" s="27">
        <f>IF($O602&gt;=FS$1,$S602,0)</f>
        <v>921.29800000000012</v>
      </c>
      <c r="FT602" s="27">
        <f>IF($O602&gt;=FT$1,$S602,0)</f>
        <v>921.29800000000012</v>
      </c>
      <c r="FU602" s="27">
        <f>IF($O602&gt;=FU$1,$S602,0)</f>
        <v>921.29800000000012</v>
      </c>
      <c r="FV602" s="27">
        <f>IF($O602&gt;=FV$1,$S602,0)</f>
        <v>921.29800000000012</v>
      </c>
      <c r="FW602" s="27">
        <f>IF($O602&gt;=FW$1,$S602,0)</f>
        <v>921.29800000000012</v>
      </c>
      <c r="FX602" s="27">
        <f>IF($O602&gt;=FX$1,$S602,0)</f>
        <v>921.29800000000012</v>
      </c>
      <c r="FY602" s="27">
        <f>IF($O602&gt;=FY$1,$S602,0)</f>
        <v>921.29800000000012</v>
      </c>
      <c r="FZ602" s="27">
        <f>IF($O602&gt;=FZ$1,$S602,0)</f>
        <v>921.29800000000012</v>
      </c>
      <c r="GA602" s="27">
        <f>IF($O602&gt;=GA$1,$S602,0)</f>
        <v>921.29800000000012</v>
      </c>
      <c r="GB602" s="27">
        <f>IF($O602&gt;=GB$1,$S602,0)</f>
        <v>921.29800000000012</v>
      </c>
      <c r="GC602" s="27">
        <f>IF($O602&gt;=GC$1,$S602,0)</f>
        <v>921.29800000000012</v>
      </c>
      <c r="GD602" s="27">
        <f>IF($O602&gt;=GD$1,$S602,0)</f>
        <v>921.29800000000012</v>
      </c>
      <c r="GE602" s="27">
        <f>IF($O602&gt;=GE$1,$S602,0)</f>
        <v>921.29800000000012</v>
      </c>
      <c r="GF602" s="27">
        <f>IF($O602&gt;=GF$1,$S602,0)</f>
        <v>921.29800000000012</v>
      </c>
      <c r="GG602" s="27">
        <f>IF($O602&gt;=GG$1,$S602,0)</f>
        <v>921.29800000000012</v>
      </c>
      <c r="GH602" s="27">
        <f>IF($O602&gt;=GH$1,$S602,0)</f>
        <v>921.29800000000012</v>
      </c>
      <c r="GI602" s="27">
        <f>IF($O602&gt;=GI$1,$S602,0)</f>
        <v>921.29800000000012</v>
      </c>
      <c r="GJ602" s="27">
        <f>IF($O602&gt;=GJ$1,$S602,0)</f>
        <v>921.29800000000012</v>
      </c>
      <c r="GK602" s="27">
        <f>IF($O602&gt;=GK$1,$S602,0)</f>
        <v>921.29800000000012</v>
      </c>
      <c r="GL602" s="27">
        <f>IF($O602&gt;=GL$1,$S602,0)</f>
        <v>921.29800000000012</v>
      </c>
      <c r="GM602" s="27">
        <f>IF($O602&gt;=GM$1,$S602,0)</f>
        <v>921.29800000000012</v>
      </c>
      <c r="GN602" s="27">
        <f>IF($O602&gt;=GN$1,$S602,0)</f>
        <v>921.29800000000012</v>
      </c>
      <c r="GO602" s="27">
        <f>IF($O602&gt;=GO$1,$S602,0)</f>
        <v>921.29800000000012</v>
      </c>
      <c r="GP602" s="27">
        <f>IF($O602&gt;=GP$1,$S602,0)</f>
        <v>921.29800000000012</v>
      </c>
      <c r="GQ602" s="27">
        <f>IF($O602&gt;=GQ$1,$S602,0)</f>
        <v>921.29800000000012</v>
      </c>
      <c r="GR602" s="27">
        <f>IF($O602&gt;=GR$1,$S602,0)</f>
        <v>921.29800000000012</v>
      </c>
      <c r="GS602" s="27">
        <f>IF($O602&gt;=GS$1,$S602,0)</f>
        <v>921.29800000000012</v>
      </c>
      <c r="GT602" s="27">
        <f>IF($O602&gt;=GT$1,$S602,0)</f>
        <v>921.29800000000012</v>
      </c>
      <c r="GU602" s="27">
        <f>IF($O602&gt;=GU$1,$S602,0)</f>
        <v>921.29800000000012</v>
      </c>
      <c r="GV602" s="27">
        <f>IF($O602&gt;=GV$1,$S602,0)</f>
        <v>921.29800000000012</v>
      </c>
      <c r="GW602" s="27">
        <f>IF($O602&gt;=GW$1,$S602,0)</f>
        <v>921.29800000000012</v>
      </c>
      <c r="GX602" s="27">
        <f>IF($O602&gt;=GX$1,$S602,0)</f>
        <v>921.29800000000012</v>
      </c>
      <c r="GY602" s="27">
        <f>IF($O602&gt;=GY$1,$S602,0)</f>
        <v>921.29800000000012</v>
      </c>
      <c r="GZ602" s="27">
        <f>IF($O602&gt;=GZ$1,$S602,0)</f>
        <v>921.29800000000012</v>
      </c>
      <c r="HA602" s="27">
        <f>IF($O602&gt;=HA$1,$S602,0)</f>
        <v>921.29800000000012</v>
      </c>
      <c r="HB602" s="27">
        <f>IF($O602&gt;=HB$1,$S602,0)</f>
        <v>921.29800000000012</v>
      </c>
      <c r="HC602" s="27">
        <f>IF($O602&gt;=HC$1,$S602,0)</f>
        <v>921.29800000000012</v>
      </c>
    </row>
    <row r="603" spans="1:211">
      <c r="A603" s="3">
        <v>137286</v>
      </c>
      <c r="B603" s="3" t="s">
        <v>460</v>
      </c>
      <c r="C603" s="3" t="s">
        <v>35</v>
      </c>
      <c r="D603" s="3">
        <v>57</v>
      </c>
      <c r="E603" s="4">
        <v>39217</v>
      </c>
      <c r="F603" s="5">
        <v>11.106849315068493</v>
      </c>
      <c r="G603" s="3" t="s">
        <v>446</v>
      </c>
      <c r="H603" s="4">
        <v>22606</v>
      </c>
      <c r="I603" s="9" t="s">
        <v>816</v>
      </c>
      <c r="J603" s="5">
        <v>3382.95</v>
      </c>
      <c r="K603" s="31">
        <v>14346</v>
      </c>
      <c r="L603" s="32">
        <v>11</v>
      </c>
      <c r="M603" s="33">
        <f>VLOOKUP(L603,FIND,3,TRUE)</f>
        <v>1.1000000000000001</v>
      </c>
      <c r="N603" s="32">
        <f>IF(L603&gt;30,180,VLOOKUP(L603,TEMPO,2,FALSE))</f>
        <v>66</v>
      </c>
      <c r="O603" s="32">
        <f>IF(R603&gt;0,4,N603)</f>
        <v>66</v>
      </c>
      <c r="P603" s="96">
        <f>J603*M603*L603</f>
        <v>40933.695</v>
      </c>
      <c r="Q603" s="96">
        <f>10934.45*2</f>
        <v>21868.9</v>
      </c>
      <c r="R603" s="96">
        <f>IF(P603&lt;=Q603,P603/4,0)</f>
        <v>0</v>
      </c>
      <c r="S603" s="5">
        <f>IF(P603&gt;=Q603,P603/N603,0)</f>
        <v>620.20749999999998</v>
      </c>
      <c r="T603" s="3"/>
      <c r="U603" s="3">
        <f>IF(T603="",1,0)</f>
        <v>1</v>
      </c>
      <c r="V603" s="3">
        <v>86</v>
      </c>
      <c r="W603" s="5">
        <v>0</v>
      </c>
      <c r="X603" s="5">
        <v>245.73</v>
      </c>
      <c r="Y603" s="5">
        <f>X603*W603</f>
        <v>0</v>
      </c>
      <c r="Z603" s="5">
        <v>400</v>
      </c>
      <c r="AA603" s="5">
        <f>S603+Y603+Z603</f>
        <v>1020.2075</v>
      </c>
      <c r="AB603" s="39">
        <f>(J603/12+J603/12*1.3333333333+450/12+J603/30*6/12+J603)*1.3+Y603+Z603+153.9</f>
        <v>5928.9168333211173</v>
      </c>
      <c r="AC603" s="39" t="s">
        <v>35</v>
      </c>
      <c r="AD603" s="39">
        <f>J603*1.3+400+153.9</f>
        <v>4951.7349999999997</v>
      </c>
      <c r="AE603" s="39">
        <f>SUMIFS('CUSTO MENSAL FUNC NOVO'!H:H,'CUSTO MENSAL FUNC NOVO'!A:A,'VALORES MENSAIS'!AC603)</f>
        <v>3052.63</v>
      </c>
      <c r="AF603" s="27">
        <f>IF($R603&gt;0,$R603,$S603)+$Y603+$Z603</f>
        <v>1020.2075</v>
      </c>
      <c r="AG603" s="27">
        <f>IF($R603&gt;0,$R603,$S603)+$Y603+$Z603</f>
        <v>1020.2075</v>
      </c>
      <c r="AH603" s="27">
        <f>IF($R603&gt;0,$R603,$S603)+$Y603+$Z603</f>
        <v>1020.2075</v>
      </c>
      <c r="AI603" s="27">
        <f>IF($R603&gt;0,$R603,$S603)+$Y603+$Z603</f>
        <v>1020.2075</v>
      </c>
      <c r="AJ603" s="27">
        <f>IF($O603&gt;=AJ$1,$S603+$Y603+$Z603,$Y603+$Z603)</f>
        <v>1020.2075</v>
      </c>
      <c r="AK603" s="27">
        <f>IF($O603&gt;=AK$1,$S603+$Y603+$Z603,$Y603+$Z603)</f>
        <v>1020.2075</v>
      </c>
      <c r="AL603" s="27">
        <f>IF($O603&gt;=AL$1,$S603+$Y603+$Z603,$Y603+$Z603)</f>
        <v>1020.2075</v>
      </c>
      <c r="AM603" s="27">
        <f>IF($O603&gt;=AM$1,$S603+$Y603+$Z603,$Y603+$Z603)</f>
        <v>1020.2075</v>
      </c>
      <c r="AN603" s="27">
        <f>IF($O603&gt;=AN$1,$S603+$Y603+$Z603,$Y603+$Z603)</f>
        <v>1020.2075</v>
      </c>
      <c r="AO603" s="27">
        <f>IF($O603&gt;=AO$1,$S603+$Y603+$Z603,$Y603+$Z603)</f>
        <v>1020.2075</v>
      </c>
      <c r="AP603" s="27">
        <f>IF($O603&gt;=AP$1,$S603+$Y603+$Z603,$Y603+$Z603)</f>
        <v>1020.2075</v>
      </c>
      <c r="AQ603" s="27">
        <f>IF($O603&gt;=AQ$1,$S603+$Y603+$Z603,$Y603+$Z603)</f>
        <v>1020.2075</v>
      </c>
      <c r="AR603" s="27">
        <f>IF($O603&gt;=AR$1,$S603+$Y603+$Z603,$Y603+$Z603)</f>
        <v>1020.2075</v>
      </c>
      <c r="AS603" s="27">
        <f>IF($O603&gt;=AS$1,$S603+$Y603+$Z603,$Y603+$Z603)</f>
        <v>1020.2075</v>
      </c>
      <c r="AT603" s="27">
        <f>IF($O603&gt;=AT$1,$S603+$Y603+$Z603,$Y603+$Z603)</f>
        <v>1020.2075</v>
      </c>
      <c r="AU603" s="27">
        <f>IF($O603&gt;=AU$1,$S603+$Y603+$Z603,$Y603+$Z603)</f>
        <v>1020.2075</v>
      </c>
      <c r="AV603" s="27">
        <f>IF($O603&gt;=AV$1,$S603+$Y603+$Z603,$Y603+$Z603)</f>
        <v>1020.2075</v>
      </c>
      <c r="AW603" s="27">
        <f>IF($O603&gt;=AW$1,$S603+$Y603+$Z603,$Y603+$Z603)</f>
        <v>1020.2075</v>
      </c>
      <c r="AX603" s="27">
        <f>IF($O603&gt;=AX$1,$S603+$Y603+$Z603,$Y603+$Z603)</f>
        <v>1020.2075</v>
      </c>
      <c r="AY603" s="27">
        <f>IF($O603&gt;=AY$1,$S603+$Y603+$Z603,$Y603+$Z603)</f>
        <v>1020.2075</v>
      </c>
      <c r="AZ603" s="27">
        <f>IF($O603&gt;=AZ$1,$S603+$Y603+$Z603,$Y603+$Z603)</f>
        <v>1020.2075</v>
      </c>
      <c r="BA603" s="27">
        <f>IF($O603&gt;=BA$1,$S603+$Y603+$Z603,$Y603+$Z603)</f>
        <v>1020.2075</v>
      </c>
      <c r="BB603" s="27">
        <f>IF($O603&gt;=BB$1,$S603+$Y603+$Z603,$Y603+$Z603)</f>
        <v>1020.2075</v>
      </c>
      <c r="BC603" s="27">
        <f>IF($O603&gt;=BC$1,$S603+$Y603+$Z603,$Y603+$Z603)</f>
        <v>1020.2075</v>
      </c>
      <c r="BD603" s="27">
        <f>IF($O603&gt;=BD$1,$S603+$Y603+$Z603,$Y603+$Z603)</f>
        <v>1020.2075</v>
      </c>
      <c r="BE603" s="27">
        <f>IF($O603&gt;=BE$1,$S603+$Y603+$Z603,$Y603+$Z603)</f>
        <v>1020.2075</v>
      </c>
      <c r="BF603" s="27">
        <f>IF($O603&gt;=BF$1,$S603+$Y603+$Z603,$Y603+$Z603)</f>
        <v>1020.2075</v>
      </c>
      <c r="BG603" s="27">
        <f>IF($O603&gt;=BG$1,$S603+$Y603+$Z603,$Y603+$Z603)</f>
        <v>1020.2075</v>
      </c>
      <c r="BH603" s="27">
        <f>IF($O603&gt;=BH$1,$S603+$Y603+$Z603,$Y603+$Z603)</f>
        <v>1020.2075</v>
      </c>
      <c r="BI603" s="27">
        <f>IF($O603&gt;=BI$1,$S603+$Y603+$Z603,$Y603+$Z603)</f>
        <v>1020.2075</v>
      </c>
      <c r="BJ603" s="27">
        <f>IF($O603&gt;=BJ$1,$S603+$Y603+$Z603,$Y603+$Z603)</f>
        <v>1020.2075</v>
      </c>
      <c r="BK603" s="27">
        <f>IF($O603&gt;=BK$1,$S603+$Y603+$Z603,$Y603+$Z603)</f>
        <v>1020.2075</v>
      </c>
      <c r="BL603" s="27">
        <f>IF($O603&gt;=BL$1,$S603+$Y603+$Z603,$Y603+$Z603)</f>
        <v>1020.2075</v>
      </c>
      <c r="BM603" s="27">
        <f>IF($O603&gt;=BM$1,$S603+$Y603+$Z603,$Y603+$Z603)</f>
        <v>1020.2075</v>
      </c>
      <c r="BN603" s="27">
        <f>IF($O603&gt;=BN$1,$S603+$Y603+$Z603,$Y603+$Z603)</f>
        <v>1020.2075</v>
      </c>
      <c r="BO603" s="27">
        <f>IF($O603&gt;=BO$1,$S603+$Y603+$Z603,$Y603+$Z603)</f>
        <v>1020.2075</v>
      </c>
      <c r="BP603" s="27">
        <f>IF($O603&gt;=BP$1,$S603+$Y603+$Z603,$Y603+$Z603)</f>
        <v>1020.2075</v>
      </c>
      <c r="BQ603" s="27">
        <f>IF($O603&gt;=BQ$1,$S603+$Y603+$Z603,$Y603+$Z603)</f>
        <v>1020.2075</v>
      </c>
      <c r="BR603" s="27">
        <f>IF($O603&gt;=BR$1,$S603+$Y603+$Z603,$Y603+$Z603)</f>
        <v>1020.2075</v>
      </c>
      <c r="BS603" s="27">
        <f>IF($O603&gt;=BS$1,$S603+$Y603+$Z603,$Y603+$Z603)</f>
        <v>1020.2075</v>
      </c>
      <c r="BT603" s="27">
        <f>IF($O603&gt;=BT$1,$S603+$Y603+$Z603,$Y603+$Z603)</f>
        <v>1020.2075</v>
      </c>
      <c r="BU603" s="27">
        <f>IF($O603&gt;=BU$1,$S603+$Y603+$Z603,$Y603+$Z603)</f>
        <v>1020.2075</v>
      </c>
      <c r="BV603" s="27">
        <f>IF($O603&gt;=BV$1,$S603+$Y603+$Z603,$Y603+$Z603)</f>
        <v>1020.2075</v>
      </c>
      <c r="BW603" s="27">
        <f>IF($O603&gt;=BW$1,$S603+$Y603+$Z603,$Y603+$Z603)</f>
        <v>1020.2075</v>
      </c>
      <c r="BX603" s="27">
        <f>IF($O603&gt;=BX$1,$S603+$Y603+$Z603,$Y603+$Z603)</f>
        <v>1020.2075</v>
      </c>
      <c r="BY603" s="27">
        <f>IF($O603&gt;=BY$1,$S603+$Y603+$Z603,$Y603+$Z603)</f>
        <v>1020.2075</v>
      </c>
      <c r="BZ603" s="27">
        <f>IF($O603&gt;=BZ$1,$S603+$Y603+$Z603,$Y603+$Z603)</f>
        <v>1020.2075</v>
      </c>
      <c r="CA603" s="27">
        <f>IF($O603&gt;=CA$1,$S603+$Y603+$Z603,$Y603+$Z603)</f>
        <v>1020.2075</v>
      </c>
      <c r="CB603" s="27">
        <f>IF($O603&gt;=CB$1,$S603+$Y603+$Z603,$Y603+$Z603)</f>
        <v>1020.2075</v>
      </c>
      <c r="CC603" s="27">
        <f>IF($O603&gt;=CC$1,$S603+$Y603+$Z603,$Y603+$Z603)</f>
        <v>1020.2075</v>
      </c>
      <c r="CD603" s="27">
        <f>IF($O603&gt;=CD$1,$S603+$Y603+$Z603,$Y603+$Z603)</f>
        <v>1020.2075</v>
      </c>
      <c r="CE603" s="27">
        <f>IF($O603&gt;=CE$1,$S603+$Y603+$Z603,$Y603+$Z603)</f>
        <v>1020.2075</v>
      </c>
      <c r="CF603" s="27">
        <f>IF($O603&gt;=CF$1,$S603+$Y603+$Z603,$Y603+$Z603)</f>
        <v>1020.2075</v>
      </c>
      <c r="CG603" s="27">
        <f>IF($O603&gt;=CG$1,$S603+$Y603+$Z603,$Y603+$Z603)</f>
        <v>1020.2075</v>
      </c>
      <c r="CH603" s="27">
        <f>IF($O603&gt;=CH$1,$S603+$Y603+$Z603,$Y603+$Z603)</f>
        <v>1020.2075</v>
      </c>
      <c r="CI603" s="27">
        <f>IF($O603&gt;=CI$1,$S603+$Y603+$Z603,$Y603+$Z603)</f>
        <v>1020.2075</v>
      </c>
      <c r="CJ603" s="27">
        <f>IF($O603&gt;=CJ$1,$S603+$Y603+$Z603,$Y603+$Z603)</f>
        <v>1020.2075</v>
      </c>
      <c r="CK603" s="27">
        <f>IF($O603&gt;=CK$1,$S603+$Y603+$Z603,$Y603+$Z603)</f>
        <v>1020.2075</v>
      </c>
      <c r="CL603" s="27">
        <f>IF($O603&gt;=CL$1,$S603+$Y603+$Z603,$Y603+$Z603)</f>
        <v>1020.2075</v>
      </c>
      <c r="CM603" s="27">
        <f>IF($O603&gt;=CM$1,$S603+$Y603+$Z603,$Y603+$Z603)</f>
        <v>1020.2075</v>
      </c>
      <c r="CN603" s="27">
        <f>IF($O603&gt;=CN$1,$S603+$Y603,$Y603)</f>
        <v>620.20749999999998</v>
      </c>
      <c r="CO603" s="27">
        <f>IF($O603&gt;=CO$1,$S603+$Y603,$Y603)</f>
        <v>620.20749999999998</v>
      </c>
      <c r="CP603" s="27">
        <f>IF($O603&gt;=CP$1,$S603+$Y603,$Y603)</f>
        <v>620.20749999999998</v>
      </c>
      <c r="CQ603" s="27">
        <f>IF($O603&gt;=CQ$1,$S603+$Y603,$Y603)</f>
        <v>620.20749999999998</v>
      </c>
      <c r="CR603" s="27">
        <f>IF($O603&gt;=CR$1,$S603+$Y603,$Y603)</f>
        <v>620.20749999999998</v>
      </c>
      <c r="CS603" s="27">
        <f>IF($O603&gt;=CS$1,$S603+$Y603,$Y603)</f>
        <v>620.20749999999998</v>
      </c>
      <c r="CT603" s="27">
        <f>IF($O603&gt;=CT$1,$S603+$Y603,$Y603)</f>
        <v>0</v>
      </c>
      <c r="CU603" s="27">
        <f>IF($O603&gt;=CU$1,$S603+$Y603,$Y603)</f>
        <v>0</v>
      </c>
      <c r="CV603" s="27">
        <f>IF($O603&gt;=CV$1,$S603+$Y603,$Y603)</f>
        <v>0</v>
      </c>
      <c r="CW603" s="27">
        <f>IF($O603&gt;=CW$1,$S603+$Y603,$Y603)</f>
        <v>0</v>
      </c>
      <c r="CX603" s="27">
        <f>IF($O603&gt;=CX$1,$S603+$Y603,$Y603)</f>
        <v>0</v>
      </c>
      <c r="CY603" s="27">
        <f>IF($O603&gt;=CY$1,$S603+$Y603,$Y603)</f>
        <v>0</v>
      </c>
      <c r="CZ603" s="27">
        <f>IF($O603&gt;=CZ$1,$S603+$Y603,$Y603)</f>
        <v>0</v>
      </c>
      <c r="DA603" s="27">
        <f>IF($O603&gt;=DA$1,$S603+$Y603,$Y603)</f>
        <v>0</v>
      </c>
      <c r="DB603" s="27">
        <f>IF($O603&gt;=DB$1,$S603+$Y603,$Y603)</f>
        <v>0</v>
      </c>
      <c r="DC603" s="27">
        <f>IF($O603&gt;=DC$1,$S603+$Y603,$Y603)</f>
        <v>0</v>
      </c>
      <c r="DD603" s="27">
        <f>IF($O603&gt;=DD$1,$S603+$Y603,$Y603)</f>
        <v>0</v>
      </c>
      <c r="DE603" s="27">
        <f>IF($O603&gt;=DE$1,$S603+$Y603,$Y603)</f>
        <v>0</v>
      </c>
      <c r="DF603" s="27">
        <f>IF($O603&gt;=DF$1,$S603+$Y603,$Y603)</f>
        <v>0</v>
      </c>
      <c r="DG603" s="27">
        <f>IF($O603&gt;=DG$1,$S603+$Y603,$Y603)</f>
        <v>0</v>
      </c>
      <c r="DH603" s="27">
        <f>IF($O603&gt;=DH$1,$S603+$Y603,$Y603)</f>
        <v>0</v>
      </c>
      <c r="DI603" s="27">
        <f>IF($O603&gt;=DI$1,$S603+$Y603,$Y603)</f>
        <v>0</v>
      </c>
      <c r="DJ603" s="27">
        <f>IF($O603&gt;=DJ$1,$S603+$Y603,$Y603)</f>
        <v>0</v>
      </c>
      <c r="DK603" s="27">
        <f>IF($O603&gt;=DK$1,$S603+$Y603,$Y603)</f>
        <v>0</v>
      </c>
      <c r="DL603" s="27">
        <f>IF($O603&gt;=DL$1,$S603+$Y603,$Y603)</f>
        <v>0</v>
      </c>
      <c r="DM603" s="27">
        <f>IF($O603&gt;=DM$1,$S603+$Y603,$Y603)</f>
        <v>0</v>
      </c>
      <c r="DN603" s="27">
        <f>IF($O603&gt;=DN$1,$S603+$Y603,$Y603)</f>
        <v>0</v>
      </c>
      <c r="DO603" s="27">
        <f>IF($O603&gt;=DO$1,$S603+$Y603,$Y603)</f>
        <v>0</v>
      </c>
      <c r="DP603" s="27">
        <f>IF($O603&gt;=DP$1,$S603+$Y603,$Y603)</f>
        <v>0</v>
      </c>
      <c r="DQ603" s="27">
        <f>IF($O603&gt;=DQ$1,$S603+$Y603,$Y603)</f>
        <v>0</v>
      </c>
      <c r="DR603" s="27">
        <f>IF($O603&gt;=DR$1,$S603+$Y603,$Y603)</f>
        <v>0</v>
      </c>
      <c r="DS603" s="27">
        <f>IF($O603&gt;=DS$1,$S603+$Y603,$Y603)</f>
        <v>0</v>
      </c>
      <c r="DT603" s="27">
        <f>IF($O603&gt;=DT$1,$S603+$Y603,$Y603)</f>
        <v>0</v>
      </c>
      <c r="DU603" s="27">
        <f>IF($O603&gt;=DU$1,$S603+$Y603,$Y603)</f>
        <v>0</v>
      </c>
      <c r="DV603" s="27">
        <f>IF($O603&gt;=DV$1,$S603+$Y603,$Y603)</f>
        <v>0</v>
      </c>
      <c r="DW603" s="27">
        <f>IF($O603&gt;=DW$1,$S603+$Y603,$Y603)</f>
        <v>0</v>
      </c>
      <c r="DX603" s="27">
        <f>IF($O603&gt;=DX$1,$S603+$Y603,$Y603)</f>
        <v>0</v>
      </c>
      <c r="DY603" s="27">
        <f>IF($O603&gt;=DY$1,$S603+$Y603,$Y603)</f>
        <v>0</v>
      </c>
      <c r="DZ603" s="27">
        <f>IF($O603&gt;=DZ$1,$S603+$Y603,$Y603)</f>
        <v>0</v>
      </c>
      <c r="EA603" s="27">
        <f>IF($O603&gt;=EA$1,$S603+$Y603,$Y603)</f>
        <v>0</v>
      </c>
      <c r="EB603" s="27">
        <f>IF($O603&gt;=EB$1,$S603+$Y603,$Y603)</f>
        <v>0</v>
      </c>
      <c r="EC603" s="27">
        <f>IF($O603&gt;=EC$1,$S603+$Y603,$Y603)</f>
        <v>0</v>
      </c>
      <c r="ED603" s="27">
        <f>IF($O603&gt;=ED$1,$S603+$Y603,$Y603)</f>
        <v>0</v>
      </c>
      <c r="EE603" s="27">
        <f>IF($O603&gt;=EE$1,$S603+$Y603,$Y603)</f>
        <v>0</v>
      </c>
      <c r="EF603" s="27">
        <f>IF($O603&gt;=EF$1,$S603+$Y603,$Y603)</f>
        <v>0</v>
      </c>
      <c r="EG603" s="27">
        <f>IF($O603&gt;=EG$1,$S603+$Y603,$Y603)</f>
        <v>0</v>
      </c>
      <c r="EH603" s="27">
        <f>IF($O603&gt;=EH$1,$S603+$Y603,$Y603)</f>
        <v>0</v>
      </c>
      <c r="EI603" s="27">
        <f>IF($O603&gt;=EI$1,$S603+$Y603,$Y603)</f>
        <v>0</v>
      </c>
      <c r="EJ603" s="27">
        <f>IF($O603&gt;=EJ$1,$S603+$Y603,$Y603)</f>
        <v>0</v>
      </c>
      <c r="EK603" s="27">
        <f>IF($O603&gt;=EK$1,$S603+$Y603,$Y603)</f>
        <v>0</v>
      </c>
      <c r="EL603" s="27">
        <f>IF($O603&gt;=EL$1,$S603+$Y603,$Y603)</f>
        <v>0</v>
      </c>
      <c r="EM603" s="27">
        <f>IF($O603&gt;=EM$1,$S603+$Y603,$Y603)</f>
        <v>0</v>
      </c>
      <c r="EN603" s="27">
        <f>IF($O603&gt;=EN$1,$S603+$Y603,$Y603)</f>
        <v>0</v>
      </c>
      <c r="EO603" s="27">
        <f>IF($O603&gt;=EO$1,$S603+$Y603,$Y603)</f>
        <v>0</v>
      </c>
      <c r="EP603" s="27">
        <f>IF($O603&gt;=EP$1,$S603+$Y603,$Y603)</f>
        <v>0</v>
      </c>
      <c r="EQ603" s="27">
        <f>IF($O603&gt;=EQ$1,$S603+$Y603,$Y603)</f>
        <v>0</v>
      </c>
      <c r="ER603" s="27">
        <f>IF($O603&gt;=ER$1,$S603+$Y603,$Y603)</f>
        <v>0</v>
      </c>
      <c r="ES603" s="27">
        <f>IF($O603&gt;=ES$1,$S603+$Y603,$Y603)</f>
        <v>0</v>
      </c>
      <c r="ET603" s="27">
        <f>IF($O603&gt;=ET$1,$S603+$Y603,$Y603)</f>
        <v>0</v>
      </c>
      <c r="EU603" s="27">
        <f>IF($O603&gt;=EU$1,$S603+$Y603,$Y603)</f>
        <v>0</v>
      </c>
      <c r="EV603" s="27">
        <f>IF($O603&gt;=EV$1,$S603,0)</f>
        <v>0</v>
      </c>
      <c r="EW603" s="27">
        <f>IF($O603&gt;=EW$1,$S603,0)</f>
        <v>0</v>
      </c>
      <c r="EX603" s="27">
        <f>IF($O603&gt;=EX$1,$S603,0)</f>
        <v>0</v>
      </c>
      <c r="EY603" s="27">
        <f>IF($O603&gt;=EY$1,$S603,0)</f>
        <v>0</v>
      </c>
      <c r="EZ603" s="27">
        <f>IF($O603&gt;=EZ$1,$S603,0)</f>
        <v>0</v>
      </c>
      <c r="FA603" s="27">
        <f>IF($O603&gt;=FA$1,$S603,0)</f>
        <v>0</v>
      </c>
      <c r="FB603" s="27">
        <f>IF($O603&gt;=FB$1,$S603,0)</f>
        <v>0</v>
      </c>
      <c r="FC603" s="27">
        <f>IF($O603&gt;=FC$1,$S603,0)</f>
        <v>0</v>
      </c>
      <c r="FD603" s="27">
        <f>IF($O603&gt;=FD$1,$S603,0)</f>
        <v>0</v>
      </c>
      <c r="FE603" s="27">
        <f>IF($O603&gt;=FE$1,$S603,0)</f>
        <v>0</v>
      </c>
      <c r="FF603" s="27">
        <f>IF($O603&gt;=FF$1,$S603,0)</f>
        <v>0</v>
      </c>
      <c r="FG603" s="27">
        <f>IF($O603&gt;=FG$1,$S603,0)</f>
        <v>0</v>
      </c>
      <c r="FH603" s="27">
        <f>IF($O603&gt;=FH$1,$S603,0)</f>
        <v>0</v>
      </c>
      <c r="FI603" s="27">
        <f>IF($O603&gt;=FI$1,$S603,0)</f>
        <v>0</v>
      </c>
      <c r="FJ603" s="27">
        <f>IF($O603&gt;=FJ$1,$S603,0)</f>
        <v>0</v>
      </c>
      <c r="FK603" s="27">
        <f>IF($O603&gt;=FK$1,$S603,0)</f>
        <v>0</v>
      </c>
      <c r="FL603" s="27">
        <f>IF($O603&gt;=FL$1,$S603,0)</f>
        <v>0</v>
      </c>
      <c r="FM603" s="27">
        <f>IF($O603&gt;=FM$1,$S603,0)</f>
        <v>0</v>
      </c>
      <c r="FN603" s="27">
        <f>IF($O603&gt;=FN$1,$S603,0)</f>
        <v>0</v>
      </c>
      <c r="FO603" s="27">
        <f>IF($O603&gt;=FO$1,$S603,0)</f>
        <v>0</v>
      </c>
      <c r="FP603" s="27">
        <f>IF($O603&gt;=FP$1,$S603,0)</f>
        <v>0</v>
      </c>
      <c r="FQ603" s="27">
        <f>IF($O603&gt;=FQ$1,$S603,0)</f>
        <v>0</v>
      </c>
      <c r="FR603" s="27">
        <f>IF($O603&gt;=FR$1,$S603,0)</f>
        <v>0</v>
      </c>
      <c r="FS603" s="27">
        <f>IF($O603&gt;=FS$1,$S603,0)</f>
        <v>0</v>
      </c>
      <c r="FT603" s="27">
        <f>IF($O603&gt;=FT$1,$S603,0)</f>
        <v>0</v>
      </c>
      <c r="FU603" s="27">
        <f>IF($O603&gt;=FU$1,$S603,0)</f>
        <v>0</v>
      </c>
      <c r="FV603" s="27">
        <f>IF($O603&gt;=FV$1,$S603,0)</f>
        <v>0</v>
      </c>
      <c r="FW603" s="27">
        <f>IF($O603&gt;=FW$1,$S603,0)</f>
        <v>0</v>
      </c>
      <c r="FX603" s="27">
        <f>IF($O603&gt;=FX$1,$S603,0)</f>
        <v>0</v>
      </c>
      <c r="FY603" s="27">
        <f>IF($O603&gt;=FY$1,$S603,0)</f>
        <v>0</v>
      </c>
      <c r="FZ603" s="27">
        <f>IF($O603&gt;=FZ$1,$S603,0)</f>
        <v>0</v>
      </c>
      <c r="GA603" s="27">
        <f>IF($O603&gt;=GA$1,$S603,0)</f>
        <v>0</v>
      </c>
      <c r="GB603" s="27">
        <f>IF($O603&gt;=GB$1,$S603,0)</f>
        <v>0</v>
      </c>
      <c r="GC603" s="27">
        <f>IF($O603&gt;=GC$1,$S603,0)</f>
        <v>0</v>
      </c>
      <c r="GD603" s="27">
        <f>IF($O603&gt;=GD$1,$S603,0)</f>
        <v>0</v>
      </c>
      <c r="GE603" s="27">
        <f>IF($O603&gt;=GE$1,$S603,0)</f>
        <v>0</v>
      </c>
      <c r="GF603" s="27">
        <f>IF($O603&gt;=GF$1,$S603,0)</f>
        <v>0</v>
      </c>
      <c r="GG603" s="27">
        <f>IF($O603&gt;=GG$1,$S603,0)</f>
        <v>0</v>
      </c>
      <c r="GH603" s="27">
        <f>IF($O603&gt;=GH$1,$S603,0)</f>
        <v>0</v>
      </c>
      <c r="GI603" s="27">
        <f>IF($O603&gt;=GI$1,$S603,0)</f>
        <v>0</v>
      </c>
      <c r="GJ603" s="27">
        <f>IF($O603&gt;=GJ$1,$S603,0)</f>
        <v>0</v>
      </c>
      <c r="GK603" s="27">
        <f>IF($O603&gt;=GK$1,$S603,0)</f>
        <v>0</v>
      </c>
      <c r="GL603" s="27">
        <f>IF($O603&gt;=GL$1,$S603,0)</f>
        <v>0</v>
      </c>
      <c r="GM603" s="27">
        <f>IF($O603&gt;=GM$1,$S603,0)</f>
        <v>0</v>
      </c>
      <c r="GN603" s="27">
        <f>IF($O603&gt;=GN$1,$S603,0)</f>
        <v>0</v>
      </c>
      <c r="GO603" s="27">
        <f>IF($O603&gt;=GO$1,$S603,0)</f>
        <v>0</v>
      </c>
      <c r="GP603" s="27">
        <f>IF($O603&gt;=GP$1,$S603,0)</f>
        <v>0</v>
      </c>
      <c r="GQ603" s="27">
        <f>IF($O603&gt;=GQ$1,$S603,0)</f>
        <v>0</v>
      </c>
      <c r="GR603" s="27">
        <f>IF($O603&gt;=GR$1,$S603,0)</f>
        <v>0</v>
      </c>
      <c r="GS603" s="27">
        <f>IF($O603&gt;=GS$1,$S603,0)</f>
        <v>0</v>
      </c>
      <c r="GT603" s="27">
        <f>IF($O603&gt;=GT$1,$S603,0)</f>
        <v>0</v>
      </c>
      <c r="GU603" s="27">
        <f>IF($O603&gt;=GU$1,$S603,0)</f>
        <v>0</v>
      </c>
      <c r="GV603" s="27">
        <f>IF($O603&gt;=GV$1,$S603,0)</f>
        <v>0</v>
      </c>
      <c r="GW603" s="27">
        <f>IF($O603&gt;=GW$1,$S603,0)</f>
        <v>0</v>
      </c>
      <c r="GX603" s="27">
        <f>IF($O603&gt;=GX$1,$S603,0)</f>
        <v>0</v>
      </c>
      <c r="GY603" s="27">
        <f>IF($O603&gt;=GY$1,$S603,0)</f>
        <v>0</v>
      </c>
      <c r="GZ603" s="27">
        <f>IF($O603&gt;=GZ$1,$S603,0)</f>
        <v>0</v>
      </c>
      <c r="HA603" s="27">
        <f>IF($O603&gt;=HA$1,$S603,0)</f>
        <v>0</v>
      </c>
      <c r="HB603" s="27">
        <f>IF($O603&gt;=HB$1,$S603,0)</f>
        <v>0</v>
      </c>
      <c r="HC603" s="27">
        <f>IF($O603&gt;=HC$1,$S603,0)</f>
        <v>0</v>
      </c>
    </row>
    <row r="604" spans="1:211">
      <c r="A604" s="3">
        <v>80799</v>
      </c>
      <c r="B604" s="3" t="s">
        <v>514</v>
      </c>
      <c r="C604" s="3" t="s">
        <v>450</v>
      </c>
      <c r="D604" s="3">
        <v>67</v>
      </c>
      <c r="E604" s="4">
        <v>36283</v>
      </c>
      <c r="F604" s="5">
        <v>19.145205479452056</v>
      </c>
      <c r="G604" s="3" t="s">
        <v>446</v>
      </c>
      <c r="H604" s="4">
        <v>18709</v>
      </c>
      <c r="I604" s="9" t="s">
        <v>816</v>
      </c>
      <c r="J604" s="5">
        <v>2607.19</v>
      </c>
      <c r="K604" s="31">
        <v>14346</v>
      </c>
      <c r="L604" s="32">
        <v>19</v>
      </c>
      <c r="M604" s="33">
        <f>VLOOKUP(L604,FIND,3,TRUE)</f>
        <v>1.2</v>
      </c>
      <c r="N604" s="32">
        <f>IF(L604&gt;30,180,VLOOKUP(L604,TEMPO,2,FALSE))</f>
        <v>114</v>
      </c>
      <c r="O604" s="32">
        <f>IF(R604&gt;0,4,N604)</f>
        <v>114</v>
      </c>
      <c r="P604" s="96">
        <f>J604*M604*L604</f>
        <v>59443.932000000001</v>
      </c>
      <c r="Q604" s="96">
        <f>10934.45*2</f>
        <v>21868.9</v>
      </c>
      <c r="R604" s="96">
        <f>IF(P604&lt;=Q604,P604/4,0)</f>
        <v>0</v>
      </c>
      <c r="S604" s="5">
        <f>IF(P604&gt;=Q604,P604/N604,0)</f>
        <v>521.43799999999999</v>
      </c>
      <c r="T604" s="3"/>
      <c r="U604" s="3">
        <f>IF(T604="",1,0)</f>
        <v>1</v>
      </c>
      <c r="V604" s="3">
        <v>85</v>
      </c>
      <c r="W604" s="5">
        <v>0</v>
      </c>
      <c r="X604" s="5">
        <v>402.65</v>
      </c>
      <c r="Y604" s="5">
        <f>X604*W604</f>
        <v>0</v>
      </c>
      <c r="Z604" s="5">
        <v>400</v>
      </c>
      <c r="AA604" s="5">
        <f>S604+Y604+Z604</f>
        <v>921.43799999999999</v>
      </c>
      <c r="AB604" s="39">
        <f>(J604/12+J604/12*1.3333333333+450/12+J604/30*6/12+J604)*1.3+Y604+Z604+153.9</f>
        <v>4707.5258111016956</v>
      </c>
      <c r="AC604" s="39" t="s">
        <v>450</v>
      </c>
      <c r="AD604" s="39">
        <f>J604*1.3+400+153.9</f>
        <v>3943.2470000000003</v>
      </c>
      <c r="AE604" s="39">
        <f>SUMIFS('CUSTO MENSAL FUNC NOVO'!H:H,'CUSTO MENSAL FUNC NOVO'!A:A,'VALORES MENSAIS'!AC604)</f>
        <v>3296.25</v>
      </c>
      <c r="AF604" s="27">
        <f>IF($R604&gt;0,$R604,$S604)+$Y604+$Z604</f>
        <v>921.43799999999999</v>
      </c>
      <c r="AG604" s="27">
        <f>IF($R604&gt;0,$R604,$S604)+$Y604+$Z604</f>
        <v>921.43799999999999</v>
      </c>
      <c r="AH604" s="27">
        <f>IF($R604&gt;0,$R604,$S604)+$Y604+$Z604</f>
        <v>921.43799999999999</v>
      </c>
      <c r="AI604" s="27">
        <f>IF($R604&gt;0,$R604,$S604)+$Y604+$Z604</f>
        <v>921.43799999999999</v>
      </c>
      <c r="AJ604" s="27">
        <f>IF($O604&gt;=AJ$1,$S604+$Y604+$Z604,$Y604+$Z604)</f>
        <v>921.43799999999999</v>
      </c>
      <c r="AK604" s="27">
        <f>IF($O604&gt;=AK$1,$S604+$Y604+$Z604,$Y604+$Z604)</f>
        <v>921.43799999999999</v>
      </c>
      <c r="AL604" s="27">
        <f>IF($O604&gt;=AL$1,$S604+$Y604+$Z604,$Y604+$Z604)</f>
        <v>921.43799999999999</v>
      </c>
      <c r="AM604" s="27">
        <f>IF($O604&gt;=AM$1,$S604+$Y604+$Z604,$Y604+$Z604)</f>
        <v>921.43799999999999</v>
      </c>
      <c r="AN604" s="27">
        <f>IF($O604&gt;=AN$1,$S604+$Y604+$Z604,$Y604+$Z604)</f>
        <v>921.43799999999999</v>
      </c>
      <c r="AO604" s="27">
        <f>IF($O604&gt;=AO$1,$S604+$Y604+$Z604,$Y604+$Z604)</f>
        <v>921.43799999999999</v>
      </c>
      <c r="AP604" s="27">
        <f>IF($O604&gt;=AP$1,$S604+$Y604+$Z604,$Y604+$Z604)</f>
        <v>921.43799999999999</v>
      </c>
      <c r="AQ604" s="27">
        <f>IF($O604&gt;=AQ$1,$S604+$Y604+$Z604,$Y604+$Z604)</f>
        <v>921.43799999999999</v>
      </c>
      <c r="AR604" s="27">
        <f>IF($O604&gt;=AR$1,$S604+$Y604+$Z604,$Y604+$Z604)</f>
        <v>921.43799999999999</v>
      </c>
      <c r="AS604" s="27">
        <f>IF($O604&gt;=AS$1,$S604+$Y604+$Z604,$Y604+$Z604)</f>
        <v>921.43799999999999</v>
      </c>
      <c r="AT604" s="27">
        <f>IF($O604&gt;=AT$1,$S604+$Y604+$Z604,$Y604+$Z604)</f>
        <v>921.43799999999999</v>
      </c>
      <c r="AU604" s="27">
        <f>IF($O604&gt;=AU$1,$S604+$Y604+$Z604,$Y604+$Z604)</f>
        <v>921.43799999999999</v>
      </c>
      <c r="AV604" s="27">
        <f>IF($O604&gt;=AV$1,$S604+$Y604+$Z604,$Y604+$Z604)</f>
        <v>921.43799999999999</v>
      </c>
      <c r="AW604" s="27">
        <f>IF($O604&gt;=AW$1,$S604+$Y604+$Z604,$Y604+$Z604)</f>
        <v>921.43799999999999</v>
      </c>
      <c r="AX604" s="27">
        <f>IF($O604&gt;=AX$1,$S604+$Y604+$Z604,$Y604+$Z604)</f>
        <v>921.43799999999999</v>
      </c>
      <c r="AY604" s="27">
        <f>IF($O604&gt;=AY$1,$S604+$Y604+$Z604,$Y604+$Z604)</f>
        <v>921.43799999999999</v>
      </c>
      <c r="AZ604" s="27">
        <f>IF($O604&gt;=AZ$1,$S604+$Y604+$Z604,$Y604+$Z604)</f>
        <v>921.43799999999999</v>
      </c>
      <c r="BA604" s="27">
        <f>IF($O604&gt;=BA$1,$S604+$Y604+$Z604,$Y604+$Z604)</f>
        <v>921.43799999999999</v>
      </c>
      <c r="BB604" s="27">
        <f>IF($O604&gt;=BB$1,$S604+$Y604+$Z604,$Y604+$Z604)</f>
        <v>921.43799999999999</v>
      </c>
      <c r="BC604" s="27">
        <f>IF($O604&gt;=BC$1,$S604+$Y604+$Z604,$Y604+$Z604)</f>
        <v>921.43799999999999</v>
      </c>
      <c r="BD604" s="27">
        <f>IF($O604&gt;=BD$1,$S604+$Y604+$Z604,$Y604+$Z604)</f>
        <v>921.43799999999999</v>
      </c>
      <c r="BE604" s="27">
        <f>IF($O604&gt;=BE$1,$S604+$Y604+$Z604,$Y604+$Z604)</f>
        <v>921.43799999999999</v>
      </c>
      <c r="BF604" s="27">
        <f>IF($O604&gt;=BF$1,$S604+$Y604+$Z604,$Y604+$Z604)</f>
        <v>921.43799999999999</v>
      </c>
      <c r="BG604" s="27">
        <f>IF($O604&gt;=BG$1,$S604+$Y604+$Z604,$Y604+$Z604)</f>
        <v>921.43799999999999</v>
      </c>
      <c r="BH604" s="27">
        <f>IF($O604&gt;=BH$1,$S604+$Y604+$Z604,$Y604+$Z604)</f>
        <v>921.43799999999999</v>
      </c>
      <c r="BI604" s="27">
        <f>IF($O604&gt;=BI$1,$S604+$Y604+$Z604,$Y604+$Z604)</f>
        <v>921.43799999999999</v>
      </c>
      <c r="BJ604" s="27">
        <f>IF($O604&gt;=BJ$1,$S604+$Y604+$Z604,$Y604+$Z604)</f>
        <v>921.43799999999999</v>
      </c>
      <c r="BK604" s="27">
        <f>IF($O604&gt;=BK$1,$S604+$Y604+$Z604,$Y604+$Z604)</f>
        <v>921.43799999999999</v>
      </c>
      <c r="BL604" s="27">
        <f>IF($O604&gt;=BL$1,$S604+$Y604+$Z604,$Y604+$Z604)</f>
        <v>921.43799999999999</v>
      </c>
      <c r="BM604" s="27">
        <f>IF($O604&gt;=BM$1,$S604+$Y604+$Z604,$Y604+$Z604)</f>
        <v>921.43799999999999</v>
      </c>
      <c r="BN604" s="27">
        <f>IF($O604&gt;=BN$1,$S604+$Y604+$Z604,$Y604+$Z604)</f>
        <v>921.43799999999999</v>
      </c>
      <c r="BO604" s="27">
        <f>IF($O604&gt;=BO$1,$S604+$Y604+$Z604,$Y604+$Z604)</f>
        <v>921.43799999999999</v>
      </c>
      <c r="BP604" s="27">
        <f>IF($O604&gt;=BP$1,$S604+$Y604+$Z604,$Y604+$Z604)</f>
        <v>921.43799999999999</v>
      </c>
      <c r="BQ604" s="27">
        <f>IF($O604&gt;=BQ$1,$S604+$Y604+$Z604,$Y604+$Z604)</f>
        <v>921.43799999999999</v>
      </c>
      <c r="BR604" s="27">
        <f>IF($O604&gt;=BR$1,$S604+$Y604+$Z604,$Y604+$Z604)</f>
        <v>921.43799999999999</v>
      </c>
      <c r="BS604" s="27">
        <f>IF($O604&gt;=BS$1,$S604+$Y604+$Z604,$Y604+$Z604)</f>
        <v>921.43799999999999</v>
      </c>
      <c r="BT604" s="27">
        <f>IF($O604&gt;=BT$1,$S604+$Y604+$Z604,$Y604+$Z604)</f>
        <v>921.43799999999999</v>
      </c>
      <c r="BU604" s="27">
        <f>IF($O604&gt;=BU$1,$S604+$Y604+$Z604,$Y604+$Z604)</f>
        <v>921.43799999999999</v>
      </c>
      <c r="BV604" s="27">
        <f>IF($O604&gt;=BV$1,$S604+$Y604+$Z604,$Y604+$Z604)</f>
        <v>921.43799999999999</v>
      </c>
      <c r="BW604" s="27">
        <f>IF($O604&gt;=BW$1,$S604+$Y604+$Z604,$Y604+$Z604)</f>
        <v>921.43799999999999</v>
      </c>
      <c r="BX604" s="27">
        <f>IF($O604&gt;=BX$1,$S604+$Y604+$Z604,$Y604+$Z604)</f>
        <v>921.43799999999999</v>
      </c>
      <c r="BY604" s="27">
        <f>IF($O604&gt;=BY$1,$S604+$Y604+$Z604,$Y604+$Z604)</f>
        <v>921.43799999999999</v>
      </c>
      <c r="BZ604" s="27">
        <f>IF($O604&gt;=BZ$1,$S604+$Y604+$Z604,$Y604+$Z604)</f>
        <v>921.43799999999999</v>
      </c>
      <c r="CA604" s="27">
        <f>IF($O604&gt;=CA$1,$S604+$Y604+$Z604,$Y604+$Z604)</f>
        <v>921.43799999999999</v>
      </c>
      <c r="CB604" s="27">
        <f>IF($O604&gt;=CB$1,$S604+$Y604+$Z604,$Y604+$Z604)</f>
        <v>921.43799999999999</v>
      </c>
      <c r="CC604" s="27">
        <f>IF($O604&gt;=CC$1,$S604+$Y604+$Z604,$Y604+$Z604)</f>
        <v>921.43799999999999</v>
      </c>
      <c r="CD604" s="27">
        <f>IF($O604&gt;=CD$1,$S604+$Y604+$Z604,$Y604+$Z604)</f>
        <v>921.43799999999999</v>
      </c>
      <c r="CE604" s="27">
        <f>IF($O604&gt;=CE$1,$S604+$Y604+$Z604,$Y604+$Z604)</f>
        <v>921.43799999999999</v>
      </c>
      <c r="CF604" s="27">
        <f>IF($O604&gt;=CF$1,$S604+$Y604+$Z604,$Y604+$Z604)</f>
        <v>921.43799999999999</v>
      </c>
      <c r="CG604" s="27">
        <f>IF($O604&gt;=CG$1,$S604+$Y604+$Z604,$Y604+$Z604)</f>
        <v>921.43799999999999</v>
      </c>
      <c r="CH604" s="27">
        <f>IF($O604&gt;=CH$1,$S604+$Y604+$Z604,$Y604+$Z604)</f>
        <v>921.43799999999999</v>
      </c>
      <c r="CI604" s="27">
        <f>IF($O604&gt;=CI$1,$S604+$Y604+$Z604,$Y604+$Z604)</f>
        <v>921.43799999999999</v>
      </c>
      <c r="CJ604" s="27">
        <f>IF($O604&gt;=CJ$1,$S604+$Y604+$Z604,$Y604+$Z604)</f>
        <v>921.43799999999999</v>
      </c>
      <c r="CK604" s="27">
        <f>IF($O604&gt;=CK$1,$S604+$Y604+$Z604,$Y604+$Z604)</f>
        <v>921.43799999999999</v>
      </c>
      <c r="CL604" s="27">
        <f>IF($O604&gt;=CL$1,$S604+$Y604+$Z604,$Y604+$Z604)</f>
        <v>921.43799999999999</v>
      </c>
      <c r="CM604" s="27">
        <f>IF($O604&gt;=CM$1,$S604+$Y604+$Z604,$Y604+$Z604)</f>
        <v>921.43799999999999</v>
      </c>
      <c r="CN604" s="27">
        <f>IF($O604&gt;=CN$1,$S604+$Y604,$Y604)</f>
        <v>521.43799999999999</v>
      </c>
      <c r="CO604" s="27">
        <f>IF($O604&gt;=CO$1,$S604+$Y604,$Y604)</f>
        <v>521.43799999999999</v>
      </c>
      <c r="CP604" s="27">
        <f>IF($O604&gt;=CP$1,$S604+$Y604,$Y604)</f>
        <v>521.43799999999999</v>
      </c>
      <c r="CQ604" s="27">
        <f>IF($O604&gt;=CQ$1,$S604+$Y604,$Y604)</f>
        <v>521.43799999999999</v>
      </c>
      <c r="CR604" s="27">
        <f>IF($O604&gt;=CR$1,$S604+$Y604,$Y604)</f>
        <v>521.43799999999999</v>
      </c>
      <c r="CS604" s="27">
        <f>IF($O604&gt;=CS$1,$S604+$Y604,$Y604)</f>
        <v>521.43799999999999</v>
      </c>
      <c r="CT604" s="27">
        <f>IF($O604&gt;=CT$1,$S604+$Y604,$Y604)</f>
        <v>521.43799999999999</v>
      </c>
      <c r="CU604" s="27">
        <f>IF($O604&gt;=CU$1,$S604+$Y604,$Y604)</f>
        <v>521.43799999999999</v>
      </c>
      <c r="CV604" s="27">
        <f>IF($O604&gt;=CV$1,$S604+$Y604,$Y604)</f>
        <v>521.43799999999999</v>
      </c>
      <c r="CW604" s="27">
        <f>IF($O604&gt;=CW$1,$S604+$Y604,$Y604)</f>
        <v>521.43799999999999</v>
      </c>
      <c r="CX604" s="27">
        <f>IF($O604&gt;=CX$1,$S604+$Y604,$Y604)</f>
        <v>521.43799999999999</v>
      </c>
      <c r="CY604" s="27">
        <f>IF($O604&gt;=CY$1,$S604+$Y604,$Y604)</f>
        <v>521.43799999999999</v>
      </c>
      <c r="CZ604" s="27">
        <f>IF($O604&gt;=CZ$1,$S604+$Y604,$Y604)</f>
        <v>521.43799999999999</v>
      </c>
      <c r="DA604" s="27">
        <f>IF($O604&gt;=DA$1,$S604+$Y604,$Y604)</f>
        <v>521.43799999999999</v>
      </c>
      <c r="DB604" s="27">
        <f>IF($O604&gt;=DB$1,$S604+$Y604,$Y604)</f>
        <v>521.43799999999999</v>
      </c>
      <c r="DC604" s="27">
        <f>IF($O604&gt;=DC$1,$S604+$Y604,$Y604)</f>
        <v>521.43799999999999</v>
      </c>
      <c r="DD604" s="27">
        <f>IF($O604&gt;=DD$1,$S604+$Y604,$Y604)</f>
        <v>521.43799999999999</v>
      </c>
      <c r="DE604" s="27">
        <f>IF($O604&gt;=DE$1,$S604+$Y604,$Y604)</f>
        <v>521.43799999999999</v>
      </c>
      <c r="DF604" s="27">
        <f>IF($O604&gt;=DF$1,$S604+$Y604,$Y604)</f>
        <v>521.43799999999999</v>
      </c>
      <c r="DG604" s="27">
        <f>IF($O604&gt;=DG$1,$S604+$Y604,$Y604)</f>
        <v>521.43799999999999</v>
      </c>
      <c r="DH604" s="27">
        <f>IF($O604&gt;=DH$1,$S604+$Y604,$Y604)</f>
        <v>521.43799999999999</v>
      </c>
      <c r="DI604" s="27">
        <f>IF($O604&gt;=DI$1,$S604+$Y604,$Y604)</f>
        <v>521.43799999999999</v>
      </c>
      <c r="DJ604" s="27">
        <f>IF($O604&gt;=DJ$1,$S604+$Y604,$Y604)</f>
        <v>521.43799999999999</v>
      </c>
      <c r="DK604" s="27">
        <f>IF($O604&gt;=DK$1,$S604+$Y604,$Y604)</f>
        <v>521.43799999999999</v>
      </c>
      <c r="DL604" s="27">
        <f>IF($O604&gt;=DL$1,$S604+$Y604,$Y604)</f>
        <v>521.43799999999999</v>
      </c>
      <c r="DM604" s="27">
        <f>IF($O604&gt;=DM$1,$S604+$Y604,$Y604)</f>
        <v>521.43799999999999</v>
      </c>
      <c r="DN604" s="27">
        <f>IF($O604&gt;=DN$1,$S604+$Y604,$Y604)</f>
        <v>521.43799999999999</v>
      </c>
      <c r="DO604" s="27">
        <f>IF($O604&gt;=DO$1,$S604+$Y604,$Y604)</f>
        <v>521.43799999999999</v>
      </c>
      <c r="DP604" s="27">
        <f>IF($O604&gt;=DP$1,$S604+$Y604,$Y604)</f>
        <v>521.43799999999999</v>
      </c>
      <c r="DQ604" s="27">
        <f>IF($O604&gt;=DQ$1,$S604+$Y604,$Y604)</f>
        <v>521.43799999999999</v>
      </c>
      <c r="DR604" s="27">
        <f>IF($O604&gt;=DR$1,$S604+$Y604,$Y604)</f>
        <v>521.43799999999999</v>
      </c>
      <c r="DS604" s="27">
        <f>IF($O604&gt;=DS$1,$S604+$Y604,$Y604)</f>
        <v>521.43799999999999</v>
      </c>
      <c r="DT604" s="27">
        <f>IF($O604&gt;=DT$1,$S604+$Y604,$Y604)</f>
        <v>521.43799999999999</v>
      </c>
      <c r="DU604" s="27">
        <f>IF($O604&gt;=DU$1,$S604+$Y604,$Y604)</f>
        <v>521.43799999999999</v>
      </c>
      <c r="DV604" s="27">
        <f>IF($O604&gt;=DV$1,$S604+$Y604,$Y604)</f>
        <v>521.43799999999999</v>
      </c>
      <c r="DW604" s="27">
        <f>IF($O604&gt;=DW$1,$S604+$Y604,$Y604)</f>
        <v>521.43799999999999</v>
      </c>
      <c r="DX604" s="27">
        <f>IF($O604&gt;=DX$1,$S604+$Y604,$Y604)</f>
        <v>521.43799999999999</v>
      </c>
      <c r="DY604" s="27">
        <f>IF($O604&gt;=DY$1,$S604+$Y604,$Y604)</f>
        <v>521.43799999999999</v>
      </c>
      <c r="DZ604" s="27">
        <f>IF($O604&gt;=DZ$1,$S604+$Y604,$Y604)</f>
        <v>521.43799999999999</v>
      </c>
      <c r="EA604" s="27">
        <f>IF($O604&gt;=EA$1,$S604+$Y604,$Y604)</f>
        <v>521.43799999999999</v>
      </c>
      <c r="EB604" s="27">
        <f>IF($O604&gt;=EB$1,$S604+$Y604,$Y604)</f>
        <v>521.43799999999999</v>
      </c>
      <c r="EC604" s="27">
        <f>IF($O604&gt;=EC$1,$S604+$Y604,$Y604)</f>
        <v>521.43799999999999</v>
      </c>
      <c r="ED604" s="27">
        <f>IF($O604&gt;=ED$1,$S604+$Y604,$Y604)</f>
        <v>521.43799999999999</v>
      </c>
      <c r="EE604" s="27">
        <f>IF($O604&gt;=EE$1,$S604+$Y604,$Y604)</f>
        <v>521.43799999999999</v>
      </c>
      <c r="EF604" s="27">
        <f>IF($O604&gt;=EF$1,$S604+$Y604,$Y604)</f>
        <v>521.43799999999999</v>
      </c>
      <c r="EG604" s="27">
        <f>IF($O604&gt;=EG$1,$S604+$Y604,$Y604)</f>
        <v>521.43799999999999</v>
      </c>
      <c r="EH604" s="27">
        <f>IF($O604&gt;=EH$1,$S604+$Y604,$Y604)</f>
        <v>521.43799999999999</v>
      </c>
      <c r="EI604" s="27">
        <f>IF($O604&gt;=EI$1,$S604+$Y604,$Y604)</f>
        <v>521.43799999999999</v>
      </c>
      <c r="EJ604" s="27">
        <f>IF($O604&gt;=EJ$1,$S604+$Y604,$Y604)</f>
        <v>521.43799999999999</v>
      </c>
      <c r="EK604" s="27">
        <f>IF($O604&gt;=EK$1,$S604+$Y604,$Y604)</f>
        <v>521.43799999999999</v>
      </c>
      <c r="EL604" s="27">
        <f>IF($O604&gt;=EL$1,$S604+$Y604,$Y604)</f>
        <v>521.43799999999999</v>
      </c>
      <c r="EM604" s="27">
        <f>IF($O604&gt;=EM$1,$S604+$Y604,$Y604)</f>
        <v>521.43799999999999</v>
      </c>
      <c r="EN604" s="27">
        <f>IF($O604&gt;=EN$1,$S604+$Y604,$Y604)</f>
        <v>521.43799999999999</v>
      </c>
      <c r="EO604" s="27">
        <f>IF($O604&gt;=EO$1,$S604+$Y604,$Y604)</f>
        <v>521.43799999999999</v>
      </c>
      <c r="EP604" s="27">
        <f>IF($O604&gt;=EP$1,$S604+$Y604,$Y604)</f>
        <v>0</v>
      </c>
      <c r="EQ604" s="27">
        <f>IF($O604&gt;=EQ$1,$S604+$Y604,$Y604)</f>
        <v>0</v>
      </c>
      <c r="ER604" s="27">
        <f>IF($O604&gt;=ER$1,$S604+$Y604,$Y604)</f>
        <v>0</v>
      </c>
      <c r="ES604" s="27">
        <f>IF($O604&gt;=ES$1,$S604+$Y604,$Y604)</f>
        <v>0</v>
      </c>
      <c r="ET604" s="27">
        <f>IF($O604&gt;=ET$1,$S604+$Y604,$Y604)</f>
        <v>0</v>
      </c>
      <c r="EU604" s="27">
        <f>IF($O604&gt;=EU$1,$S604+$Y604,$Y604)</f>
        <v>0</v>
      </c>
      <c r="EV604" s="27">
        <f>IF($O604&gt;=EV$1,$S604,0)</f>
        <v>0</v>
      </c>
      <c r="EW604" s="27">
        <f>IF($O604&gt;=EW$1,$S604,0)</f>
        <v>0</v>
      </c>
      <c r="EX604" s="27">
        <f>IF($O604&gt;=EX$1,$S604,0)</f>
        <v>0</v>
      </c>
      <c r="EY604" s="27">
        <f>IF($O604&gt;=EY$1,$S604,0)</f>
        <v>0</v>
      </c>
      <c r="EZ604" s="27">
        <f>IF($O604&gt;=EZ$1,$S604,0)</f>
        <v>0</v>
      </c>
      <c r="FA604" s="27">
        <f>IF($O604&gt;=FA$1,$S604,0)</f>
        <v>0</v>
      </c>
      <c r="FB604" s="27">
        <f>IF($O604&gt;=FB$1,$S604,0)</f>
        <v>0</v>
      </c>
      <c r="FC604" s="27">
        <f>IF($O604&gt;=FC$1,$S604,0)</f>
        <v>0</v>
      </c>
      <c r="FD604" s="27">
        <f>IF($O604&gt;=FD$1,$S604,0)</f>
        <v>0</v>
      </c>
      <c r="FE604" s="27">
        <f>IF($O604&gt;=FE$1,$S604,0)</f>
        <v>0</v>
      </c>
      <c r="FF604" s="27">
        <f>IF($O604&gt;=FF$1,$S604,0)</f>
        <v>0</v>
      </c>
      <c r="FG604" s="27">
        <f>IF($O604&gt;=FG$1,$S604,0)</f>
        <v>0</v>
      </c>
      <c r="FH604" s="27">
        <f>IF($O604&gt;=FH$1,$S604,0)</f>
        <v>0</v>
      </c>
      <c r="FI604" s="27">
        <f>IF($O604&gt;=FI$1,$S604,0)</f>
        <v>0</v>
      </c>
      <c r="FJ604" s="27">
        <f>IF($O604&gt;=FJ$1,$S604,0)</f>
        <v>0</v>
      </c>
      <c r="FK604" s="27">
        <f>IF($O604&gt;=FK$1,$S604,0)</f>
        <v>0</v>
      </c>
      <c r="FL604" s="27">
        <f>IF($O604&gt;=FL$1,$S604,0)</f>
        <v>0</v>
      </c>
      <c r="FM604" s="27">
        <f>IF($O604&gt;=FM$1,$S604,0)</f>
        <v>0</v>
      </c>
      <c r="FN604" s="27">
        <f>IF($O604&gt;=FN$1,$S604,0)</f>
        <v>0</v>
      </c>
      <c r="FO604" s="27">
        <f>IF($O604&gt;=FO$1,$S604,0)</f>
        <v>0</v>
      </c>
      <c r="FP604" s="27">
        <f>IF($O604&gt;=FP$1,$S604,0)</f>
        <v>0</v>
      </c>
      <c r="FQ604" s="27">
        <f>IF($O604&gt;=FQ$1,$S604,0)</f>
        <v>0</v>
      </c>
      <c r="FR604" s="27">
        <f>IF($O604&gt;=FR$1,$S604,0)</f>
        <v>0</v>
      </c>
      <c r="FS604" s="27">
        <f>IF($O604&gt;=FS$1,$S604,0)</f>
        <v>0</v>
      </c>
      <c r="FT604" s="27">
        <f>IF($O604&gt;=FT$1,$S604,0)</f>
        <v>0</v>
      </c>
      <c r="FU604" s="27">
        <f>IF($O604&gt;=FU$1,$S604,0)</f>
        <v>0</v>
      </c>
      <c r="FV604" s="27">
        <f>IF($O604&gt;=FV$1,$S604,0)</f>
        <v>0</v>
      </c>
      <c r="FW604" s="27">
        <f>IF($O604&gt;=FW$1,$S604,0)</f>
        <v>0</v>
      </c>
      <c r="FX604" s="27">
        <f>IF($O604&gt;=FX$1,$S604,0)</f>
        <v>0</v>
      </c>
      <c r="FY604" s="27">
        <f>IF($O604&gt;=FY$1,$S604,0)</f>
        <v>0</v>
      </c>
      <c r="FZ604" s="27">
        <f>IF($O604&gt;=FZ$1,$S604,0)</f>
        <v>0</v>
      </c>
      <c r="GA604" s="27">
        <f>IF($O604&gt;=GA$1,$S604,0)</f>
        <v>0</v>
      </c>
      <c r="GB604" s="27">
        <f>IF($O604&gt;=GB$1,$S604,0)</f>
        <v>0</v>
      </c>
      <c r="GC604" s="27">
        <f>IF($O604&gt;=GC$1,$S604,0)</f>
        <v>0</v>
      </c>
      <c r="GD604" s="27">
        <f>IF($O604&gt;=GD$1,$S604,0)</f>
        <v>0</v>
      </c>
      <c r="GE604" s="27">
        <f>IF($O604&gt;=GE$1,$S604,0)</f>
        <v>0</v>
      </c>
      <c r="GF604" s="27">
        <f>IF($O604&gt;=GF$1,$S604,0)</f>
        <v>0</v>
      </c>
      <c r="GG604" s="27">
        <f>IF($O604&gt;=GG$1,$S604,0)</f>
        <v>0</v>
      </c>
      <c r="GH604" s="27">
        <f>IF($O604&gt;=GH$1,$S604,0)</f>
        <v>0</v>
      </c>
      <c r="GI604" s="27">
        <f>IF($O604&gt;=GI$1,$S604,0)</f>
        <v>0</v>
      </c>
      <c r="GJ604" s="27">
        <f>IF($O604&gt;=GJ$1,$S604,0)</f>
        <v>0</v>
      </c>
      <c r="GK604" s="27">
        <f>IF($O604&gt;=GK$1,$S604,0)</f>
        <v>0</v>
      </c>
      <c r="GL604" s="27">
        <f>IF($O604&gt;=GL$1,$S604,0)</f>
        <v>0</v>
      </c>
      <c r="GM604" s="27">
        <f>IF($O604&gt;=GM$1,$S604,0)</f>
        <v>0</v>
      </c>
      <c r="GN604" s="27">
        <f>IF($O604&gt;=GN$1,$S604,0)</f>
        <v>0</v>
      </c>
      <c r="GO604" s="27">
        <f>IF($O604&gt;=GO$1,$S604,0)</f>
        <v>0</v>
      </c>
      <c r="GP604" s="27">
        <f>IF($O604&gt;=GP$1,$S604,0)</f>
        <v>0</v>
      </c>
      <c r="GQ604" s="27">
        <f>IF($O604&gt;=GQ$1,$S604,0)</f>
        <v>0</v>
      </c>
      <c r="GR604" s="27">
        <f>IF($O604&gt;=GR$1,$S604,0)</f>
        <v>0</v>
      </c>
      <c r="GS604" s="27">
        <f>IF($O604&gt;=GS$1,$S604,0)</f>
        <v>0</v>
      </c>
      <c r="GT604" s="27">
        <f>IF($O604&gt;=GT$1,$S604,0)</f>
        <v>0</v>
      </c>
      <c r="GU604" s="27">
        <f>IF($O604&gt;=GU$1,$S604,0)</f>
        <v>0</v>
      </c>
      <c r="GV604" s="27">
        <f>IF($O604&gt;=GV$1,$S604,0)</f>
        <v>0</v>
      </c>
      <c r="GW604" s="27">
        <f>IF($O604&gt;=GW$1,$S604,0)</f>
        <v>0</v>
      </c>
      <c r="GX604" s="27">
        <f>IF($O604&gt;=GX$1,$S604,0)</f>
        <v>0</v>
      </c>
      <c r="GY604" s="27">
        <f>IF($O604&gt;=GY$1,$S604,0)</f>
        <v>0</v>
      </c>
      <c r="GZ604" s="27">
        <f>IF($O604&gt;=GZ$1,$S604,0)</f>
        <v>0</v>
      </c>
      <c r="HA604" s="27">
        <f>IF($O604&gt;=HA$1,$S604,0)</f>
        <v>0</v>
      </c>
      <c r="HB604" s="27">
        <f>IF($O604&gt;=HB$1,$S604,0)</f>
        <v>0</v>
      </c>
      <c r="HC604" s="27">
        <f>IF($O604&gt;=HC$1,$S604,0)</f>
        <v>0</v>
      </c>
    </row>
    <row r="605" spans="1:211">
      <c r="A605" s="3">
        <v>43052</v>
      </c>
      <c r="B605" s="3" t="s">
        <v>601</v>
      </c>
      <c r="C605" s="3" t="s">
        <v>450</v>
      </c>
      <c r="D605" s="3">
        <v>61</v>
      </c>
      <c r="E605" s="4">
        <v>33463</v>
      </c>
      <c r="F605" s="5">
        <v>26.87123287671233</v>
      </c>
      <c r="G605" s="3" t="s">
        <v>446</v>
      </c>
      <c r="H605" s="4">
        <v>21151</v>
      </c>
      <c r="I605" s="9" t="s">
        <v>816</v>
      </c>
      <c r="J605" s="5">
        <v>3221.33</v>
      </c>
      <c r="K605" s="31">
        <v>14346</v>
      </c>
      <c r="L605" s="32">
        <v>27</v>
      </c>
      <c r="M605" s="33">
        <f>VLOOKUP(L605,FIND,3,TRUE)</f>
        <v>1.5</v>
      </c>
      <c r="N605" s="32">
        <f>IF(L605&gt;30,180,VLOOKUP(L605,TEMPO,2,FALSE))</f>
        <v>162</v>
      </c>
      <c r="O605" s="32">
        <f>IF(R605&gt;0,4,N605)</f>
        <v>162</v>
      </c>
      <c r="P605" s="96">
        <f>J605*M605*L605</f>
        <v>130463.86499999999</v>
      </c>
      <c r="Q605" s="96">
        <f>10934.45*2</f>
        <v>21868.9</v>
      </c>
      <c r="R605" s="96">
        <f>IF(P605&lt;=Q605,P605/4,0)</f>
        <v>0</v>
      </c>
      <c r="S605" s="5">
        <f>IF(P605&gt;=Q605,P605/N605,0)</f>
        <v>805.33249999999998</v>
      </c>
      <c r="T605" s="3"/>
      <c r="U605" s="3">
        <f>IF(T605="",1,0)</f>
        <v>1</v>
      </c>
      <c r="V605" s="3">
        <v>85</v>
      </c>
      <c r="W605" s="5">
        <v>0</v>
      </c>
      <c r="X605" s="5">
        <v>402.65</v>
      </c>
      <c r="Y605" s="5">
        <f>X605*W605</f>
        <v>0</v>
      </c>
      <c r="Z605" s="5">
        <v>400</v>
      </c>
      <c r="AA605" s="5">
        <f>S605+Y605+Z605</f>
        <v>1205.3325</v>
      </c>
      <c r="AB605" s="39">
        <f>(J605/12+J605/12*1.3333333333+450/12+J605/30*6/12+J605)*1.3+Y605+Z605+153.9</f>
        <v>5674.4551222105893</v>
      </c>
      <c r="AC605" s="39" t="s">
        <v>450</v>
      </c>
      <c r="AD605" s="39">
        <f>J605*1.3+400+153.9</f>
        <v>4741.6289999999999</v>
      </c>
      <c r="AE605" s="39">
        <f>SUMIFS('CUSTO MENSAL FUNC NOVO'!H:H,'CUSTO MENSAL FUNC NOVO'!A:A,'VALORES MENSAIS'!AC605)</f>
        <v>3296.25</v>
      </c>
      <c r="AF605" s="27">
        <f>IF($R605&gt;0,$R605,$S605)+$Y605+$Z605</f>
        <v>1205.3325</v>
      </c>
      <c r="AG605" s="27">
        <f>IF($R605&gt;0,$R605,$S605)+$Y605+$Z605</f>
        <v>1205.3325</v>
      </c>
      <c r="AH605" s="27">
        <f>IF($R605&gt;0,$R605,$S605)+$Y605+$Z605</f>
        <v>1205.3325</v>
      </c>
      <c r="AI605" s="27">
        <f>IF($R605&gt;0,$R605,$S605)+$Y605+$Z605</f>
        <v>1205.3325</v>
      </c>
      <c r="AJ605" s="27">
        <f>IF($O605&gt;=AJ$1,$S605+$Y605+$Z605,$Y605+$Z605)</f>
        <v>1205.3325</v>
      </c>
      <c r="AK605" s="27">
        <f>IF($O605&gt;=AK$1,$S605+$Y605+$Z605,$Y605+$Z605)</f>
        <v>1205.3325</v>
      </c>
      <c r="AL605" s="27">
        <f>IF($O605&gt;=AL$1,$S605+$Y605+$Z605,$Y605+$Z605)</f>
        <v>1205.3325</v>
      </c>
      <c r="AM605" s="27">
        <f>IF($O605&gt;=AM$1,$S605+$Y605+$Z605,$Y605+$Z605)</f>
        <v>1205.3325</v>
      </c>
      <c r="AN605" s="27">
        <f>IF($O605&gt;=AN$1,$S605+$Y605+$Z605,$Y605+$Z605)</f>
        <v>1205.3325</v>
      </c>
      <c r="AO605" s="27">
        <f>IF($O605&gt;=AO$1,$S605+$Y605+$Z605,$Y605+$Z605)</f>
        <v>1205.3325</v>
      </c>
      <c r="AP605" s="27">
        <f>IF($O605&gt;=AP$1,$S605+$Y605+$Z605,$Y605+$Z605)</f>
        <v>1205.3325</v>
      </c>
      <c r="AQ605" s="27">
        <f>IF($O605&gt;=AQ$1,$S605+$Y605+$Z605,$Y605+$Z605)</f>
        <v>1205.3325</v>
      </c>
      <c r="AR605" s="27">
        <f>IF($O605&gt;=AR$1,$S605+$Y605+$Z605,$Y605+$Z605)</f>
        <v>1205.3325</v>
      </c>
      <c r="AS605" s="27">
        <f>IF($O605&gt;=AS$1,$S605+$Y605+$Z605,$Y605+$Z605)</f>
        <v>1205.3325</v>
      </c>
      <c r="AT605" s="27">
        <f>IF($O605&gt;=AT$1,$S605+$Y605+$Z605,$Y605+$Z605)</f>
        <v>1205.3325</v>
      </c>
      <c r="AU605" s="27">
        <f>IF($O605&gt;=AU$1,$S605+$Y605+$Z605,$Y605+$Z605)</f>
        <v>1205.3325</v>
      </c>
      <c r="AV605" s="27">
        <f>IF($O605&gt;=AV$1,$S605+$Y605+$Z605,$Y605+$Z605)</f>
        <v>1205.3325</v>
      </c>
      <c r="AW605" s="27">
        <f>IF($O605&gt;=AW$1,$S605+$Y605+$Z605,$Y605+$Z605)</f>
        <v>1205.3325</v>
      </c>
      <c r="AX605" s="27">
        <f>IF($O605&gt;=AX$1,$S605+$Y605+$Z605,$Y605+$Z605)</f>
        <v>1205.3325</v>
      </c>
      <c r="AY605" s="27">
        <f>IF($O605&gt;=AY$1,$S605+$Y605+$Z605,$Y605+$Z605)</f>
        <v>1205.3325</v>
      </c>
      <c r="AZ605" s="27">
        <f>IF($O605&gt;=AZ$1,$S605+$Y605+$Z605,$Y605+$Z605)</f>
        <v>1205.3325</v>
      </c>
      <c r="BA605" s="27">
        <f>IF($O605&gt;=BA$1,$S605+$Y605+$Z605,$Y605+$Z605)</f>
        <v>1205.3325</v>
      </c>
      <c r="BB605" s="27">
        <f>IF($O605&gt;=BB$1,$S605+$Y605+$Z605,$Y605+$Z605)</f>
        <v>1205.3325</v>
      </c>
      <c r="BC605" s="27">
        <f>IF($O605&gt;=BC$1,$S605+$Y605+$Z605,$Y605+$Z605)</f>
        <v>1205.3325</v>
      </c>
      <c r="BD605" s="27">
        <f>IF($O605&gt;=BD$1,$S605+$Y605+$Z605,$Y605+$Z605)</f>
        <v>1205.3325</v>
      </c>
      <c r="BE605" s="27">
        <f>IF($O605&gt;=BE$1,$S605+$Y605+$Z605,$Y605+$Z605)</f>
        <v>1205.3325</v>
      </c>
      <c r="BF605" s="27">
        <f>IF($O605&gt;=BF$1,$S605+$Y605+$Z605,$Y605+$Z605)</f>
        <v>1205.3325</v>
      </c>
      <c r="BG605" s="27">
        <f>IF($O605&gt;=BG$1,$S605+$Y605+$Z605,$Y605+$Z605)</f>
        <v>1205.3325</v>
      </c>
      <c r="BH605" s="27">
        <f>IF($O605&gt;=BH$1,$S605+$Y605+$Z605,$Y605+$Z605)</f>
        <v>1205.3325</v>
      </c>
      <c r="BI605" s="27">
        <f>IF($O605&gt;=BI$1,$S605+$Y605+$Z605,$Y605+$Z605)</f>
        <v>1205.3325</v>
      </c>
      <c r="BJ605" s="27">
        <f>IF($O605&gt;=BJ$1,$S605+$Y605+$Z605,$Y605+$Z605)</f>
        <v>1205.3325</v>
      </c>
      <c r="BK605" s="27">
        <f>IF($O605&gt;=BK$1,$S605+$Y605+$Z605,$Y605+$Z605)</f>
        <v>1205.3325</v>
      </c>
      <c r="BL605" s="27">
        <f>IF($O605&gt;=BL$1,$S605+$Y605+$Z605,$Y605+$Z605)</f>
        <v>1205.3325</v>
      </c>
      <c r="BM605" s="27">
        <f>IF($O605&gt;=BM$1,$S605+$Y605+$Z605,$Y605+$Z605)</f>
        <v>1205.3325</v>
      </c>
      <c r="BN605" s="27">
        <f>IF($O605&gt;=BN$1,$S605+$Y605+$Z605,$Y605+$Z605)</f>
        <v>1205.3325</v>
      </c>
      <c r="BO605" s="27">
        <f>IF($O605&gt;=BO$1,$S605+$Y605+$Z605,$Y605+$Z605)</f>
        <v>1205.3325</v>
      </c>
      <c r="BP605" s="27">
        <f>IF($O605&gt;=BP$1,$S605+$Y605+$Z605,$Y605+$Z605)</f>
        <v>1205.3325</v>
      </c>
      <c r="BQ605" s="27">
        <f>IF($O605&gt;=BQ$1,$S605+$Y605+$Z605,$Y605+$Z605)</f>
        <v>1205.3325</v>
      </c>
      <c r="BR605" s="27">
        <f>IF($O605&gt;=BR$1,$S605+$Y605+$Z605,$Y605+$Z605)</f>
        <v>1205.3325</v>
      </c>
      <c r="BS605" s="27">
        <f>IF($O605&gt;=BS$1,$S605+$Y605+$Z605,$Y605+$Z605)</f>
        <v>1205.3325</v>
      </c>
      <c r="BT605" s="27">
        <f>IF($O605&gt;=BT$1,$S605+$Y605+$Z605,$Y605+$Z605)</f>
        <v>1205.3325</v>
      </c>
      <c r="BU605" s="27">
        <f>IF($O605&gt;=BU$1,$S605+$Y605+$Z605,$Y605+$Z605)</f>
        <v>1205.3325</v>
      </c>
      <c r="BV605" s="27">
        <f>IF($O605&gt;=BV$1,$S605+$Y605+$Z605,$Y605+$Z605)</f>
        <v>1205.3325</v>
      </c>
      <c r="BW605" s="27">
        <f>IF($O605&gt;=BW$1,$S605+$Y605+$Z605,$Y605+$Z605)</f>
        <v>1205.3325</v>
      </c>
      <c r="BX605" s="27">
        <f>IF($O605&gt;=BX$1,$S605+$Y605+$Z605,$Y605+$Z605)</f>
        <v>1205.3325</v>
      </c>
      <c r="BY605" s="27">
        <f>IF($O605&gt;=BY$1,$S605+$Y605+$Z605,$Y605+$Z605)</f>
        <v>1205.3325</v>
      </c>
      <c r="BZ605" s="27">
        <f>IF($O605&gt;=BZ$1,$S605+$Y605+$Z605,$Y605+$Z605)</f>
        <v>1205.3325</v>
      </c>
      <c r="CA605" s="27">
        <f>IF($O605&gt;=CA$1,$S605+$Y605+$Z605,$Y605+$Z605)</f>
        <v>1205.3325</v>
      </c>
      <c r="CB605" s="27">
        <f>IF($O605&gt;=CB$1,$S605+$Y605+$Z605,$Y605+$Z605)</f>
        <v>1205.3325</v>
      </c>
      <c r="CC605" s="27">
        <f>IF($O605&gt;=CC$1,$S605+$Y605+$Z605,$Y605+$Z605)</f>
        <v>1205.3325</v>
      </c>
      <c r="CD605" s="27">
        <f>IF($O605&gt;=CD$1,$S605+$Y605+$Z605,$Y605+$Z605)</f>
        <v>1205.3325</v>
      </c>
      <c r="CE605" s="27">
        <f>IF($O605&gt;=CE$1,$S605+$Y605+$Z605,$Y605+$Z605)</f>
        <v>1205.3325</v>
      </c>
      <c r="CF605" s="27">
        <f>IF($O605&gt;=CF$1,$S605+$Y605+$Z605,$Y605+$Z605)</f>
        <v>1205.3325</v>
      </c>
      <c r="CG605" s="27">
        <f>IF($O605&gt;=CG$1,$S605+$Y605+$Z605,$Y605+$Z605)</f>
        <v>1205.3325</v>
      </c>
      <c r="CH605" s="27">
        <f>IF($O605&gt;=CH$1,$S605+$Y605+$Z605,$Y605+$Z605)</f>
        <v>1205.3325</v>
      </c>
      <c r="CI605" s="27">
        <f>IF($O605&gt;=CI$1,$S605+$Y605+$Z605,$Y605+$Z605)</f>
        <v>1205.3325</v>
      </c>
      <c r="CJ605" s="27">
        <f>IF($O605&gt;=CJ$1,$S605+$Y605+$Z605,$Y605+$Z605)</f>
        <v>1205.3325</v>
      </c>
      <c r="CK605" s="27">
        <f>IF($O605&gt;=CK$1,$S605+$Y605+$Z605,$Y605+$Z605)</f>
        <v>1205.3325</v>
      </c>
      <c r="CL605" s="27">
        <f>IF($O605&gt;=CL$1,$S605+$Y605+$Z605,$Y605+$Z605)</f>
        <v>1205.3325</v>
      </c>
      <c r="CM605" s="27">
        <f>IF($O605&gt;=CM$1,$S605+$Y605+$Z605,$Y605+$Z605)</f>
        <v>1205.3325</v>
      </c>
      <c r="CN605" s="27">
        <f>IF($O605&gt;=CN$1,$S605+$Y605,$Y605)</f>
        <v>805.33249999999998</v>
      </c>
      <c r="CO605" s="27">
        <f>IF($O605&gt;=CO$1,$S605+$Y605,$Y605)</f>
        <v>805.33249999999998</v>
      </c>
      <c r="CP605" s="27">
        <f>IF($O605&gt;=CP$1,$S605+$Y605,$Y605)</f>
        <v>805.33249999999998</v>
      </c>
      <c r="CQ605" s="27">
        <f>IF($O605&gt;=CQ$1,$S605+$Y605,$Y605)</f>
        <v>805.33249999999998</v>
      </c>
      <c r="CR605" s="27">
        <f>IF($O605&gt;=CR$1,$S605+$Y605,$Y605)</f>
        <v>805.33249999999998</v>
      </c>
      <c r="CS605" s="27">
        <f>IF($O605&gt;=CS$1,$S605+$Y605,$Y605)</f>
        <v>805.33249999999998</v>
      </c>
      <c r="CT605" s="27">
        <f>IF($O605&gt;=CT$1,$S605+$Y605,$Y605)</f>
        <v>805.33249999999998</v>
      </c>
      <c r="CU605" s="27">
        <f>IF($O605&gt;=CU$1,$S605+$Y605,$Y605)</f>
        <v>805.33249999999998</v>
      </c>
      <c r="CV605" s="27">
        <f>IF($O605&gt;=CV$1,$S605+$Y605,$Y605)</f>
        <v>805.33249999999998</v>
      </c>
      <c r="CW605" s="27">
        <f>IF($O605&gt;=CW$1,$S605+$Y605,$Y605)</f>
        <v>805.33249999999998</v>
      </c>
      <c r="CX605" s="27">
        <f>IF($O605&gt;=CX$1,$S605+$Y605,$Y605)</f>
        <v>805.33249999999998</v>
      </c>
      <c r="CY605" s="27">
        <f>IF($O605&gt;=CY$1,$S605+$Y605,$Y605)</f>
        <v>805.33249999999998</v>
      </c>
      <c r="CZ605" s="27">
        <f>IF($O605&gt;=CZ$1,$S605+$Y605,$Y605)</f>
        <v>805.33249999999998</v>
      </c>
      <c r="DA605" s="27">
        <f>IF($O605&gt;=DA$1,$S605+$Y605,$Y605)</f>
        <v>805.33249999999998</v>
      </c>
      <c r="DB605" s="27">
        <f>IF($O605&gt;=DB$1,$S605+$Y605,$Y605)</f>
        <v>805.33249999999998</v>
      </c>
      <c r="DC605" s="27">
        <f>IF($O605&gt;=DC$1,$S605+$Y605,$Y605)</f>
        <v>805.33249999999998</v>
      </c>
      <c r="DD605" s="27">
        <f>IF($O605&gt;=DD$1,$S605+$Y605,$Y605)</f>
        <v>805.33249999999998</v>
      </c>
      <c r="DE605" s="27">
        <f>IF($O605&gt;=DE$1,$S605+$Y605,$Y605)</f>
        <v>805.33249999999998</v>
      </c>
      <c r="DF605" s="27">
        <f>IF($O605&gt;=DF$1,$S605+$Y605,$Y605)</f>
        <v>805.33249999999998</v>
      </c>
      <c r="DG605" s="27">
        <f>IF($O605&gt;=DG$1,$S605+$Y605,$Y605)</f>
        <v>805.33249999999998</v>
      </c>
      <c r="DH605" s="27">
        <f>IF($O605&gt;=DH$1,$S605+$Y605,$Y605)</f>
        <v>805.33249999999998</v>
      </c>
      <c r="DI605" s="27">
        <f>IF($O605&gt;=DI$1,$S605+$Y605,$Y605)</f>
        <v>805.33249999999998</v>
      </c>
      <c r="DJ605" s="27">
        <f>IF($O605&gt;=DJ$1,$S605+$Y605,$Y605)</f>
        <v>805.33249999999998</v>
      </c>
      <c r="DK605" s="27">
        <f>IF($O605&gt;=DK$1,$S605+$Y605,$Y605)</f>
        <v>805.33249999999998</v>
      </c>
      <c r="DL605" s="27">
        <f>IF($O605&gt;=DL$1,$S605+$Y605,$Y605)</f>
        <v>805.33249999999998</v>
      </c>
      <c r="DM605" s="27">
        <f>IF($O605&gt;=DM$1,$S605+$Y605,$Y605)</f>
        <v>805.33249999999998</v>
      </c>
      <c r="DN605" s="27">
        <f>IF($O605&gt;=DN$1,$S605+$Y605,$Y605)</f>
        <v>805.33249999999998</v>
      </c>
      <c r="DO605" s="27">
        <f>IF($O605&gt;=DO$1,$S605+$Y605,$Y605)</f>
        <v>805.33249999999998</v>
      </c>
      <c r="DP605" s="27">
        <f>IF($O605&gt;=DP$1,$S605+$Y605,$Y605)</f>
        <v>805.33249999999998</v>
      </c>
      <c r="DQ605" s="27">
        <f>IF($O605&gt;=DQ$1,$S605+$Y605,$Y605)</f>
        <v>805.33249999999998</v>
      </c>
      <c r="DR605" s="27">
        <f>IF($O605&gt;=DR$1,$S605+$Y605,$Y605)</f>
        <v>805.33249999999998</v>
      </c>
      <c r="DS605" s="27">
        <f>IF($O605&gt;=DS$1,$S605+$Y605,$Y605)</f>
        <v>805.33249999999998</v>
      </c>
      <c r="DT605" s="27">
        <f>IF($O605&gt;=DT$1,$S605+$Y605,$Y605)</f>
        <v>805.33249999999998</v>
      </c>
      <c r="DU605" s="27">
        <f>IF($O605&gt;=DU$1,$S605+$Y605,$Y605)</f>
        <v>805.33249999999998</v>
      </c>
      <c r="DV605" s="27">
        <f>IF($O605&gt;=DV$1,$S605+$Y605,$Y605)</f>
        <v>805.33249999999998</v>
      </c>
      <c r="DW605" s="27">
        <f>IF($O605&gt;=DW$1,$S605+$Y605,$Y605)</f>
        <v>805.33249999999998</v>
      </c>
      <c r="DX605" s="27">
        <f>IF($O605&gt;=DX$1,$S605+$Y605,$Y605)</f>
        <v>805.33249999999998</v>
      </c>
      <c r="DY605" s="27">
        <f>IF($O605&gt;=DY$1,$S605+$Y605,$Y605)</f>
        <v>805.33249999999998</v>
      </c>
      <c r="DZ605" s="27">
        <f>IF($O605&gt;=DZ$1,$S605+$Y605,$Y605)</f>
        <v>805.33249999999998</v>
      </c>
      <c r="EA605" s="27">
        <f>IF($O605&gt;=EA$1,$S605+$Y605,$Y605)</f>
        <v>805.33249999999998</v>
      </c>
      <c r="EB605" s="27">
        <f>IF($O605&gt;=EB$1,$S605+$Y605,$Y605)</f>
        <v>805.33249999999998</v>
      </c>
      <c r="EC605" s="27">
        <f>IF($O605&gt;=EC$1,$S605+$Y605,$Y605)</f>
        <v>805.33249999999998</v>
      </c>
      <c r="ED605" s="27">
        <f>IF($O605&gt;=ED$1,$S605+$Y605,$Y605)</f>
        <v>805.33249999999998</v>
      </c>
      <c r="EE605" s="27">
        <f>IF($O605&gt;=EE$1,$S605+$Y605,$Y605)</f>
        <v>805.33249999999998</v>
      </c>
      <c r="EF605" s="27">
        <f>IF($O605&gt;=EF$1,$S605+$Y605,$Y605)</f>
        <v>805.33249999999998</v>
      </c>
      <c r="EG605" s="27">
        <f>IF($O605&gt;=EG$1,$S605+$Y605,$Y605)</f>
        <v>805.33249999999998</v>
      </c>
      <c r="EH605" s="27">
        <f>IF($O605&gt;=EH$1,$S605+$Y605,$Y605)</f>
        <v>805.33249999999998</v>
      </c>
      <c r="EI605" s="27">
        <f>IF($O605&gt;=EI$1,$S605+$Y605,$Y605)</f>
        <v>805.33249999999998</v>
      </c>
      <c r="EJ605" s="27">
        <f>IF($O605&gt;=EJ$1,$S605+$Y605,$Y605)</f>
        <v>805.33249999999998</v>
      </c>
      <c r="EK605" s="27">
        <f>IF($O605&gt;=EK$1,$S605+$Y605,$Y605)</f>
        <v>805.33249999999998</v>
      </c>
      <c r="EL605" s="27">
        <f>IF($O605&gt;=EL$1,$S605+$Y605,$Y605)</f>
        <v>805.33249999999998</v>
      </c>
      <c r="EM605" s="27">
        <f>IF($O605&gt;=EM$1,$S605+$Y605,$Y605)</f>
        <v>805.33249999999998</v>
      </c>
      <c r="EN605" s="27">
        <f>IF($O605&gt;=EN$1,$S605+$Y605,$Y605)</f>
        <v>805.33249999999998</v>
      </c>
      <c r="EO605" s="27">
        <f>IF($O605&gt;=EO$1,$S605+$Y605,$Y605)</f>
        <v>805.33249999999998</v>
      </c>
      <c r="EP605" s="27">
        <f>IF($O605&gt;=EP$1,$S605+$Y605,$Y605)</f>
        <v>805.33249999999998</v>
      </c>
      <c r="EQ605" s="27">
        <f>IF($O605&gt;=EQ$1,$S605+$Y605,$Y605)</f>
        <v>805.33249999999998</v>
      </c>
      <c r="ER605" s="27">
        <f>IF($O605&gt;=ER$1,$S605+$Y605,$Y605)</f>
        <v>805.33249999999998</v>
      </c>
      <c r="ES605" s="27">
        <f>IF($O605&gt;=ES$1,$S605+$Y605,$Y605)</f>
        <v>805.33249999999998</v>
      </c>
      <c r="ET605" s="27">
        <f>IF($O605&gt;=ET$1,$S605+$Y605,$Y605)</f>
        <v>805.33249999999998</v>
      </c>
      <c r="EU605" s="27">
        <f>IF($O605&gt;=EU$1,$S605+$Y605,$Y605)</f>
        <v>805.33249999999998</v>
      </c>
      <c r="EV605" s="27">
        <f>IF($O605&gt;=EV$1,$S605,0)</f>
        <v>805.33249999999998</v>
      </c>
      <c r="EW605" s="27">
        <f>IF($O605&gt;=EW$1,$S605,0)</f>
        <v>805.33249999999998</v>
      </c>
      <c r="EX605" s="27">
        <f>IF($O605&gt;=EX$1,$S605,0)</f>
        <v>805.33249999999998</v>
      </c>
      <c r="EY605" s="27">
        <f>IF($O605&gt;=EY$1,$S605,0)</f>
        <v>805.33249999999998</v>
      </c>
      <c r="EZ605" s="27">
        <f>IF($O605&gt;=EZ$1,$S605,0)</f>
        <v>805.33249999999998</v>
      </c>
      <c r="FA605" s="27">
        <f>IF($O605&gt;=FA$1,$S605,0)</f>
        <v>805.33249999999998</v>
      </c>
      <c r="FB605" s="27">
        <f>IF($O605&gt;=FB$1,$S605,0)</f>
        <v>805.33249999999998</v>
      </c>
      <c r="FC605" s="27">
        <f>IF($O605&gt;=FC$1,$S605,0)</f>
        <v>805.33249999999998</v>
      </c>
      <c r="FD605" s="27">
        <f>IF($O605&gt;=FD$1,$S605,0)</f>
        <v>805.33249999999998</v>
      </c>
      <c r="FE605" s="27">
        <f>IF($O605&gt;=FE$1,$S605,0)</f>
        <v>805.33249999999998</v>
      </c>
      <c r="FF605" s="27">
        <f>IF($O605&gt;=FF$1,$S605,0)</f>
        <v>805.33249999999998</v>
      </c>
      <c r="FG605" s="27">
        <f>IF($O605&gt;=FG$1,$S605,0)</f>
        <v>805.33249999999998</v>
      </c>
      <c r="FH605" s="27">
        <f>IF($O605&gt;=FH$1,$S605,0)</f>
        <v>805.33249999999998</v>
      </c>
      <c r="FI605" s="27">
        <f>IF($O605&gt;=FI$1,$S605,0)</f>
        <v>805.33249999999998</v>
      </c>
      <c r="FJ605" s="27">
        <f>IF($O605&gt;=FJ$1,$S605,0)</f>
        <v>805.33249999999998</v>
      </c>
      <c r="FK605" s="27">
        <f>IF($O605&gt;=FK$1,$S605,0)</f>
        <v>805.33249999999998</v>
      </c>
      <c r="FL605" s="27">
        <f>IF($O605&gt;=FL$1,$S605,0)</f>
        <v>805.33249999999998</v>
      </c>
      <c r="FM605" s="27">
        <f>IF($O605&gt;=FM$1,$S605,0)</f>
        <v>805.33249999999998</v>
      </c>
      <c r="FN605" s="27">
        <f>IF($O605&gt;=FN$1,$S605,0)</f>
        <v>805.33249999999998</v>
      </c>
      <c r="FO605" s="27">
        <f>IF($O605&gt;=FO$1,$S605,0)</f>
        <v>805.33249999999998</v>
      </c>
      <c r="FP605" s="27">
        <f>IF($O605&gt;=FP$1,$S605,0)</f>
        <v>805.33249999999998</v>
      </c>
      <c r="FQ605" s="27">
        <f>IF($O605&gt;=FQ$1,$S605,0)</f>
        <v>805.33249999999998</v>
      </c>
      <c r="FR605" s="27">
        <f>IF($O605&gt;=FR$1,$S605,0)</f>
        <v>805.33249999999998</v>
      </c>
      <c r="FS605" s="27">
        <f>IF($O605&gt;=FS$1,$S605,0)</f>
        <v>805.33249999999998</v>
      </c>
      <c r="FT605" s="27">
        <f>IF($O605&gt;=FT$1,$S605,0)</f>
        <v>805.33249999999998</v>
      </c>
      <c r="FU605" s="27">
        <f>IF($O605&gt;=FU$1,$S605,0)</f>
        <v>805.33249999999998</v>
      </c>
      <c r="FV605" s="27">
        <f>IF($O605&gt;=FV$1,$S605,0)</f>
        <v>805.33249999999998</v>
      </c>
      <c r="FW605" s="27">
        <f>IF($O605&gt;=FW$1,$S605,0)</f>
        <v>805.33249999999998</v>
      </c>
      <c r="FX605" s="27">
        <f>IF($O605&gt;=FX$1,$S605,0)</f>
        <v>805.33249999999998</v>
      </c>
      <c r="FY605" s="27">
        <f>IF($O605&gt;=FY$1,$S605,0)</f>
        <v>805.33249999999998</v>
      </c>
      <c r="FZ605" s="27">
        <f>IF($O605&gt;=FZ$1,$S605,0)</f>
        <v>805.33249999999998</v>
      </c>
      <c r="GA605" s="27">
        <f>IF($O605&gt;=GA$1,$S605,0)</f>
        <v>805.33249999999998</v>
      </c>
      <c r="GB605" s="27">
        <f>IF($O605&gt;=GB$1,$S605,0)</f>
        <v>805.33249999999998</v>
      </c>
      <c r="GC605" s="27">
        <f>IF($O605&gt;=GC$1,$S605,0)</f>
        <v>805.33249999999998</v>
      </c>
      <c r="GD605" s="27">
        <f>IF($O605&gt;=GD$1,$S605,0)</f>
        <v>805.33249999999998</v>
      </c>
      <c r="GE605" s="27">
        <f>IF($O605&gt;=GE$1,$S605,0)</f>
        <v>805.33249999999998</v>
      </c>
      <c r="GF605" s="27">
        <f>IF($O605&gt;=GF$1,$S605,0)</f>
        <v>805.33249999999998</v>
      </c>
      <c r="GG605" s="27">
        <f>IF($O605&gt;=GG$1,$S605,0)</f>
        <v>805.33249999999998</v>
      </c>
      <c r="GH605" s="27">
        <f>IF($O605&gt;=GH$1,$S605,0)</f>
        <v>805.33249999999998</v>
      </c>
      <c r="GI605" s="27">
        <f>IF($O605&gt;=GI$1,$S605,0)</f>
        <v>805.33249999999998</v>
      </c>
      <c r="GJ605" s="27">
        <f>IF($O605&gt;=GJ$1,$S605,0)</f>
        <v>805.33249999999998</v>
      </c>
      <c r="GK605" s="27">
        <f>IF($O605&gt;=GK$1,$S605,0)</f>
        <v>805.33249999999998</v>
      </c>
      <c r="GL605" s="27">
        <f>IF($O605&gt;=GL$1,$S605,0)</f>
        <v>0</v>
      </c>
      <c r="GM605" s="27">
        <f>IF($O605&gt;=GM$1,$S605,0)</f>
        <v>0</v>
      </c>
      <c r="GN605" s="27">
        <f>IF($O605&gt;=GN$1,$S605,0)</f>
        <v>0</v>
      </c>
      <c r="GO605" s="27">
        <f>IF($O605&gt;=GO$1,$S605,0)</f>
        <v>0</v>
      </c>
      <c r="GP605" s="27">
        <f>IF($O605&gt;=GP$1,$S605,0)</f>
        <v>0</v>
      </c>
      <c r="GQ605" s="27">
        <f>IF($O605&gt;=GQ$1,$S605,0)</f>
        <v>0</v>
      </c>
      <c r="GR605" s="27">
        <f>IF($O605&gt;=GR$1,$S605,0)</f>
        <v>0</v>
      </c>
      <c r="GS605" s="27">
        <f>IF($O605&gt;=GS$1,$S605,0)</f>
        <v>0</v>
      </c>
      <c r="GT605" s="27">
        <f>IF($O605&gt;=GT$1,$S605,0)</f>
        <v>0</v>
      </c>
      <c r="GU605" s="27">
        <f>IF($O605&gt;=GU$1,$S605,0)</f>
        <v>0</v>
      </c>
      <c r="GV605" s="27">
        <f>IF($O605&gt;=GV$1,$S605,0)</f>
        <v>0</v>
      </c>
      <c r="GW605" s="27">
        <f>IF($O605&gt;=GW$1,$S605,0)</f>
        <v>0</v>
      </c>
      <c r="GX605" s="27">
        <f>IF($O605&gt;=GX$1,$S605,0)</f>
        <v>0</v>
      </c>
      <c r="GY605" s="27">
        <f>IF($O605&gt;=GY$1,$S605,0)</f>
        <v>0</v>
      </c>
      <c r="GZ605" s="27">
        <f>IF($O605&gt;=GZ$1,$S605,0)</f>
        <v>0</v>
      </c>
      <c r="HA605" s="27">
        <f>IF($O605&gt;=HA$1,$S605,0)</f>
        <v>0</v>
      </c>
      <c r="HB605" s="27">
        <f>IF($O605&gt;=HB$1,$S605,0)</f>
        <v>0</v>
      </c>
      <c r="HC605" s="27">
        <f>IF($O605&gt;=HC$1,$S605,0)</f>
        <v>0</v>
      </c>
    </row>
    <row r="606" spans="1:211">
      <c r="A606" s="3">
        <v>138193</v>
      </c>
      <c r="B606" s="3" t="s">
        <v>458</v>
      </c>
      <c r="C606" s="3" t="s">
        <v>459</v>
      </c>
      <c r="D606" s="3">
        <v>63</v>
      </c>
      <c r="E606" s="4">
        <v>39224</v>
      </c>
      <c r="F606" s="5">
        <v>11.087671232876712</v>
      </c>
      <c r="G606" s="3" t="s">
        <v>446</v>
      </c>
      <c r="H606" s="4">
        <v>20197</v>
      </c>
      <c r="I606" s="9" t="s">
        <v>816</v>
      </c>
      <c r="J606" s="5">
        <v>3579.97</v>
      </c>
      <c r="K606" s="31">
        <v>14346</v>
      </c>
      <c r="L606" s="32">
        <v>11</v>
      </c>
      <c r="M606" s="33">
        <f>VLOOKUP(L606,FIND,3,TRUE)</f>
        <v>1.1000000000000001</v>
      </c>
      <c r="N606" s="32">
        <f>IF(L606&gt;30,180,VLOOKUP(L606,TEMPO,2,FALSE))</f>
        <v>66</v>
      </c>
      <c r="O606" s="32">
        <f>IF(R606&gt;0,4,N606)</f>
        <v>66</v>
      </c>
      <c r="P606" s="96">
        <f>J606*M606*L606</f>
        <v>43317.637000000002</v>
      </c>
      <c r="Q606" s="96">
        <f>10934.45*2</f>
        <v>21868.9</v>
      </c>
      <c r="R606" s="96">
        <f>IF(P606&lt;=Q606,P606/4,0)</f>
        <v>0</v>
      </c>
      <c r="S606" s="5">
        <f>IF(P606&gt;=Q606,P606/N606,0)</f>
        <v>656.32783333333339</v>
      </c>
      <c r="T606" s="3"/>
      <c r="U606" s="3">
        <f>IF(T606="",1,0)</f>
        <v>1</v>
      </c>
      <c r="V606" s="3">
        <v>120</v>
      </c>
      <c r="W606" s="5">
        <v>0</v>
      </c>
      <c r="X606" s="5">
        <v>402.65</v>
      </c>
      <c r="Y606" s="5">
        <f>X606*W606</f>
        <v>0</v>
      </c>
      <c r="Z606" s="5">
        <v>400</v>
      </c>
      <c r="AA606" s="5">
        <f>S606+Y606+Z606</f>
        <v>1056.3278333333333</v>
      </c>
      <c r="AB606" s="39">
        <f>(J606/12+J606/12*1.3333333333+450/12+J606/30*6/12+J606)*1.3+Y606+Z606+153.9</f>
        <v>6239.1138777648493</v>
      </c>
      <c r="AC606" s="39" t="s">
        <v>459</v>
      </c>
      <c r="AD606" s="39">
        <f>J606*1.3+400+153.9</f>
        <v>5207.8609999999999</v>
      </c>
      <c r="AE606" s="39">
        <f>SUMIFS('CUSTO MENSAL FUNC NOVO'!H:H,'CUSTO MENSAL FUNC NOVO'!A:A,'VALORES MENSAIS'!AC606)</f>
        <v>4337.2250000000004</v>
      </c>
      <c r="AF606" s="27">
        <f>IF($R606&gt;0,$R606,$S606)+$Y606+$Z606</f>
        <v>1056.3278333333333</v>
      </c>
      <c r="AG606" s="27">
        <f>IF($R606&gt;0,$R606,$S606)+$Y606+$Z606</f>
        <v>1056.3278333333333</v>
      </c>
      <c r="AH606" s="27">
        <f>IF($R606&gt;0,$R606,$S606)+$Y606+$Z606</f>
        <v>1056.3278333333333</v>
      </c>
      <c r="AI606" s="27">
        <f>IF($R606&gt;0,$R606,$S606)+$Y606+$Z606</f>
        <v>1056.3278333333333</v>
      </c>
      <c r="AJ606" s="27">
        <f>IF($O606&gt;=AJ$1,$S606+$Y606+$Z606,$Y606+$Z606)</f>
        <v>1056.3278333333333</v>
      </c>
      <c r="AK606" s="27">
        <f>IF($O606&gt;=AK$1,$S606+$Y606+$Z606,$Y606+$Z606)</f>
        <v>1056.3278333333333</v>
      </c>
      <c r="AL606" s="27">
        <f>IF($O606&gt;=AL$1,$S606+$Y606+$Z606,$Y606+$Z606)</f>
        <v>1056.3278333333333</v>
      </c>
      <c r="AM606" s="27">
        <f>IF($O606&gt;=AM$1,$S606+$Y606+$Z606,$Y606+$Z606)</f>
        <v>1056.3278333333333</v>
      </c>
      <c r="AN606" s="27">
        <f>IF($O606&gt;=AN$1,$S606+$Y606+$Z606,$Y606+$Z606)</f>
        <v>1056.3278333333333</v>
      </c>
      <c r="AO606" s="27">
        <f>IF($O606&gt;=AO$1,$S606+$Y606+$Z606,$Y606+$Z606)</f>
        <v>1056.3278333333333</v>
      </c>
      <c r="AP606" s="27">
        <f>IF($O606&gt;=AP$1,$S606+$Y606+$Z606,$Y606+$Z606)</f>
        <v>1056.3278333333333</v>
      </c>
      <c r="AQ606" s="27">
        <f>IF($O606&gt;=AQ$1,$S606+$Y606+$Z606,$Y606+$Z606)</f>
        <v>1056.3278333333333</v>
      </c>
      <c r="AR606" s="27">
        <f>IF($O606&gt;=AR$1,$S606+$Y606+$Z606,$Y606+$Z606)</f>
        <v>1056.3278333333333</v>
      </c>
      <c r="AS606" s="27">
        <f>IF($O606&gt;=AS$1,$S606+$Y606+$Z606,$Y606+$Z606)</f>
        <v>1056.3278333333333</v>
      </c>
      <c r="AT606" s="27">
        <f>IF($O606&gt;=AT$1,$S606+$Y606+$Z606,$Y606+$Z606)</f>
        <v>1056.3278333333333</v>
      </c>
      <c r="AU606" s="27">
        <f>IF($O606&gt;=AU$1,$S606+$Y606+$Z606,$Y606+$Z606)</f>
        <v>1056.3278333333333</v>
      </c>
      <c r="AV606" s="27">
        <f>IF($O606&gt;=AV$1,$S606+$Y606+$Z606,$Y606+$Z606)</f>
        <v>1056.3278333333333</v>
      </c>
      <c r="AW606" s="27">
        <f>IF($O606&gt;=AW$1,$S606+$Y606+$Z606,$Y606+$Z606)</f>
        <v>1056.3278333333333</v>
      </c>
      <c r="AX606" s="27">
        <f>IF($O606&gt;=AX$1,$S606+$Y606+$Z606,$Y606+$Z606)</f>
        <v>1056.3278333333333</v>
      </c>
      <c r="AY606" s="27">
        <f>IF($O606&gt;=AY$1,$S606+$Y606+$Z606,$Y606+$Z606)</f>
        <v>1056.3278333333333</v>
      </c>
      <c r="AZ606" s="27">
        <f>IF($O606&gt;=AZ$1,$S606+$Y606+$Z606,$Y606+$Z606)</f>
        <v>1056.3278333333333</v>
      </c>
      <c r="BA606" s="27">
        <f>IF($O606&gt;=BA$1,$S606+$Y606+$Z606,$Y606+$Z606)</f>
        <v>1056.3278333333333</v>
      </c>
      <c r="BB606" s="27">
        <f>IF($O606&gt;=BB$1,$S606+$Y606+$Z606,$Y606+$Z606)</f>
        <v>1056.3278333333333</v>
      </c>
      <c r="BC606" s="27">
        <f>IF($O606&gt;=BC$1,$S606+$Y606+$Z606,$Y606+$Z606)</f>
        <v>1056.3278333333333</v>
      </c>
      <c r="BD606" s="27">
        <f>IF($O606&gt;=BD$1,$S606+$Y606+$Z606,$Y606+$Z606)</f>
        <v>1056.3278333333333</v>
      </c>
      <c r="BE606" s="27">
        <f>IF($O606&gt;=BE$1,$S606+$Y606+$Z606,$Y606+$Z606)</f>
        <v>1056.3278333333333</v>
      </c>
      <c r="BF606" s="27">
        <f>IF($O606&gt;=BF$1,$S606+$Y606+$Z606,$Y606+$Z606)</f>
        <v>1056.3278333333333</v>
      </c>
      <c r="BG606" s="27">
        <f>IF($O606&gt;=BG$1,$S606+$Y606+$Z606,$Y606+$Z606)</f>
        <v>1056.3278333333333</v>
      </c>
      <c r="BH606" s="27">
        <f>IF($O606&gt;=BH$1,$S606+$Y606+$Z606,$Y606+$Z606)</f>
        <v>1056.3278333333333</v>
      </c>
      <c r="BI606" s="27">
        <f>IF($O606&gt;=BI$1,$S606+$Y606+$Z606,$Y606+$Z606)</f>
        <v>1056.3278333333333</v>
      </c>
      <c r="BJ606" s="27">
        <f>IF($O606&gt;=BJ$1,$S606+$Y606+$Z606,$Y606+$Z606)</f>
        <v>1056.3278333333333</v>
      </c>
      <c r="BK606" s="27">
        <f>IF($O606&gt;=BK$1,$S606+$Y606+$Z606,$Y606+$Z606)</f>
        <v>1056.3278333333333</v>
      </c>
      <c r="BL606" s="27">
        <f>IF($O606&gt;=BL$1,$S606+$Y606+$Z606,$Y606+$Z606)</f>
        <v>1056.3278333333333</v>
      </c>
      <c r="BM606" s="27">
        <f>IF($O606&gt;=BM$1,$S606+$Y606+$Z606,$Y606+$Z606)</f>
        <v>1056.3278333333333</v>
      </c>
      <c r="BN606" s="27">
        <f>IF($O606&gt;=BN$1,$S606+$Y606+$Z606,$Y606+$Z606)</f>
        <v>1056.3278333333333</v>
      </c>
      <c r="BO606" s="27">
        <f>IF($O606&gt;=BO$1,$S606+$Y606+$Z606,$Y606+$Z606)</f>
        <v>1056.3278333333333</v>
      </c>
      <c r="BP606" s="27">
        <f>IF($O606&gt;=BP$1,$S606+$Y606+$Z606,$Y606+$Z606)</f>
        <v>1056.3278333333333</v>
      </c>
      <c r="BQ606" s="27">
        <f>IF($O606&gt;=BQ$1,$S606+$Y606+$Z606,$Y606+$Z606)</f>
        <v>1056.3278333333333</v>
      </c>
      <c r="BR606" s="27">
        <f>IF($O606&gt;=BR$1,$S606+$Y606+$Z606,$Y606+$Z606)</f>
        <v>1056.3278333333333</v>
      </c>
      <c r="BS606" s="27">
        <f>IF($O606&gt;=BS$1,$S606+$Y606+$Z606,$Y606+$Z606)</f>
        <v>1056.3278333333333</v>
      </c>
      <c r="BT606" s="27">
        <f>IF($O606&gt;=BT$1,$S606+$Y606+$Z606,$Y606+$Z606)</f>
        <v>1056.3278333333333</v>
      </c>
      <c r="BU606" s="27">
        <f>IF($O606&gt;=BU$1,$S606+$Y606+$Z606,$Y606+$Z606)</f>
        <v>1056.3278333333333</v>
      </c>
      <c r="BV606" s="27">
        <f>IF($O606&gt;=BV$1,$S606+$Y606+$Z606,$Y606+$Z606)</f>
        <v>1056.3278333333333</v>
      </c>
      <c r="BW606" s="27">
        <f>IF($O606&gt;=BW$1,$S606+$Y606+$Z606,$Y606+$Z606)</f>
        <v>1056.3278333333333</v>
      </c>
      <c r="BX606" s="27">
        <f>IF($O606&gt;=BX$1,$S606+$Y606+$Z606,$Y606+$Z606)</f>
        <v>1056.3278333333333</v>
      </c>
      <c r="BY606" s="27">
        <f>IF($O606&gt;=BY$1,$S606+$Y606+$Z606,$Y606+$Z606)</f>
        <v>1056.3278333333333</v>
      </c>
      <c r="BZ606" s="27">
        <f>IF($O606&gt;=BZ$1,$S606+$Y606+$Z606,$Y606+$Z606)</f>
        <v>1056.3278333333333</v>
      </c>
      <c r="CA606" s="27">
        <f>IF($O606&gt;=CA$1,$S606+$Y606+$Z606,$Y606+$Z606)</f>
        <v>1056.3278333333333</v>
      </c>
      <c r="CB606" s="27">
        <f>IF($O606&gt;=CB$1,$S606+$Y606+$Z606,$Y606+$Z606)</f>
        <v>1056.3278333333333</v>
      </c>
      <c r="CC606" s="27">
        <f>IF($O606&gt;=CC$1,$S606+$Y606+$Z606,$Y606+$Z606)</f>
        <v>1056.3278333333333</v>
      </c>
      <c r="CD606" s="27">
        <f>IF($O606&gt;=CD$1,$S606+$Y606+$Z606,$Y606+$Z606)</f>
        <v>1056.3278333333333</v>
      </c>
      <c r="CE606" s="27">
        <f>IF($O606&gt;=CE$1,$S606+$Y606+$Z606,$Y606+$Z606)</f>
        <v>1056.3278333333333</v>
      </c>
      <c r="CF606" s="27">
        <f>IF($O606&gt;=CF$1,$S606+$Y606+$Z606,$Y606+$Z606)</f>
        <v>1056.3278333333333</v>
      </c>
      <c r="CG606" s="27">
        <f>IF($O606&gt;=CG$1,$S606+$Y606+$Z606,$Y606+$Z606)</f>
        <v>1056.3278333333333</v>
      </c>
      <c r="CH606" s="27">
        <f>IF($O606&gt;=CH$1,$S606+$Y606+$Z606,$Y606+$Z606)</f>
        <v>1056.3278333333333</v>
      </c>
      <c r="CI606" s="27">
        <f>IF($O606&gt;=CI$1,$S606+$Y606+$Z606,$Y606+$Z606)</f>
        <v>1056.3278333333333</v>
      </c>
      <c r="CJ606" s="27">
        <f>IF($O606&gt;=CJ$1,$S606+$Y606+$Z606,$Y606+$Z606)</f>
        <v>1056.3278333333333</v>
      </c>
      <c r="CK606" s="27">
        <f>IF($O606&gt;=CK$1,$S606+$Y606+$Z606,$Y606+$Z606)</f>
        <v>1056.3278333333333</v>
      </c>
      <c r="CL606" s="27">
        <f>IF($O606&gt;=CL$1,$S606+$Y606+$Z606,$Y606+$Z606)</f>
        <v>1056.3278333333333</v>
      </c>
      <c r="CM606" s="27">
        <f>IF($O606&gt;=CM$1,$S606+$Y606+$Z606,$Y606+$Z606)</f>
        <v>1056.3278333333333</v>
      </c>
      <c r="CN606" s="27">
        <f>IF($O606&gt;=CN$1,$S606+$Y606,$Y606)</f>
        <v>656.32783333333339</v>
      </c>
      <c r="CO606" s="27">
        <f>IF($O606&gt;=CO$1,$S606+$Y606,$Y606)</f>
        <v>656.32783333333339</v>
      </c>
      <c r="CP606" s="27">
        <f>IF($O606&gt;=CP$1,$S606+$Y606,$Y606)</f>
        <v>656.32783333333339</v>
      </c>
      <c r="CQ606" s="27">
        <f>IF($O606&gt;=CQ$1,$S606+$Y606,$Y606)</f>
        <v>656.32783333333339</v>
      </c>
      <c r="CR606" s="27">
        <f>IF($O606&gt;=CR$1,$S606+$Y606,$Y606)</f>
        <v>656.32783333333339</v>
      </c>
      <c r="CS606" s="27">
        <f>IF($O606&gt;=CS$1,$S606+$Y606,$Y606)</f>
        <v>656.32783333333339</v>
      </c>
      <c r="CT606" s="27">
        <f>IF($O606&gt;=CT$1,$S606+$Y606,$Y606)</f>
        <v>0</v>
      </c>
      <c r="CU606" s="27">
        <f>IF($O606&gt;=CU$1,$S606+$Y606,$Y606)</f>
        <v>0</v>
      </c>
      <c r="CV606" s="27">
        <f>IF($O606&gt;=CV$1,$S606+$Y606,$Y606)</f>
        <v>0</v>
      </c>
      <c r="CW606" s="27">
        <f>IF($O606&gt;=CW$1,$S606+$Y606,$Y606)</f>
        <v>0</v>
      </c>
      <c r="CX606" s="27">
        <f>IF($O606&gt;=CX$1,$S606+$Y606,$Y606)</f>
        <v>0</v>
      </c>
      <c r="CY606" s="27">
        <f>IF($O606&gt;=CY$1,$S606+$Y606,$Y606)</f>
        <v>0</v>
      </c>
      <c r="CZ606" s="27">
        <f>IF($O606&gt;=CZ$1,$S606+$Y606,$Y606)</f>
        <v>0</v>
      </c>
      <c r="DA606" s="27">
        <f>IF($O606&gt;=DA$1,$S606+$Y606,$Y606)</f>
        <v>0</v>
      </c>
      <c r="DB606" s="27">
        <f>IF($O606&gt;=DB$1,$S606+$Y606,$Y606)</f>
        <v>0</v>
      </c>
      <c r="DC606" s="27">
        <f>IF($O606&gt;=DC$1,$S606+$Y606,$Y606)</f>
        <v>0</v>
      </c>
      <c r="DD606" s="27">
        <f>IF($O606&gt;=DD$1,$S606+$Y606,$Y606)</f>
        <v>0</v>
      </c>
      <c r="DE606" s="27">
        <f>IF($O606&gt;=DE$1,$S606+$Y606,$Y606)</f>
        <v>0</v>
      </c>
      <c r="DF606" s="27">
        <f>IF($O606&gt;=DF$1,$S606+$Y606,$Y606)</f>
        <v>0</v>
      </c>
      <c r="DG606" s="27">
        <f>IF($O606&gt;=DG$1,$S606+$Y606,$Y606)</f>
        <v>0</v>
      </c>
      <c r="DH606" s="27">
        <f>IF($O606&gt;=DH$1,$S606+$Y606,$Y606)</f>
        <v>0</v>
      </c>
      <c r="DI606" s="27">
        <f>IF($O606&gt;=DI$1,$S606+$Y606,$Y606)</f>
        <v>0</v>
      </c>
      <c r="DJ606" s="27">
        <f>IF($O606&gt;=DJ$1,$S606+$Y606,$Y606)</f>
        <v>0</v>
      </c>
      <c r="DK606" s="27">
        <f>IF($O606&gt;=DK$1,$S606+$Y606,$Y606)</f>
        <v>0</v>
      </c>
      <c r="DL606" s="27">
        <f>IF($O606&gt;=DL$1,$S606+$Y606,$Y606)</f>
        <v>0</v>
      </c>
      <c r="DM606" s="27">
        <f>IF($O606&gt;=DM$1,$S606+$Y606,$Y606)</f>
        <v>0</v>
      </c>
      <c r="DN606" s="27">
        <f>IF($O606&gt;=DN$1,$S606+$Y606,$Y606)</f>
        <v>0</v>
      </c>
      <c r="DO606" s="27">
        <f>IF($O606&gt;=DO$1,$S606+$Y606,$Y606)</f>
        <v>0</v>
      </c>
      <c r="DP606" s="27">
        <f>IF($O606&gt;=DP$1,$S606+$Y606,$Y606)</f>
        <v>0</v>
      </c>
      <c r="DQ606" s="27">
        <f>IF($O606&gt;=DQ$1,$S606+$Y606,$Y606)</f>
        <v>0</v>
      </c>
      <c r="DR606" s="27">
        <f>IF($O606&gt;=DR$1,$S606+$Y606,$Y606)</f>
        <v>0</v>
      </c>
      <c r="DS606" s="27">
        <f>IF($O606&gt;=DS$1,$S606+$Y606,$Y606)</f>
        <v>0</v>
      </c>
      <c r="DT606" s="27">
        <f>IF($O606&gt;=DT$1,$S606+$Y606,$Y606)</f>
        <v>0</v>
      </c>
      <c r="DU606" s="27">
        <f>IF($O606&gt;=DU$1,$S606+$Y606,$Y606)</f>
        <v>0</v>
      </c>
      <c r="DV606" s="27">
        <f>IF($O606&gt;=DV$1,$S606+$Y606,$Y606)</f>
        <v>0</v>
      </c>
      <c r="DW606" s="27">
        <f>IF($O606&gt;=DW$1,$S606+$Y606,$Y606)</f>
        <v>0</v>
      </c>
      <c r="DX606" s="27">
        <f>IF($O606&gt;=DX$1,$S606+$Y606,$Y606)</f>
        <v>0</v>
      </c>
      <c r="DY606" s="27">
        <f>IF($O606&gt;=DY$1,$S606+$Y606,$Y606)</f>
        <v>0</v>
      </c>
      <c r="DZ606" s="27">
        <f>IF($O606&gt;=DZ$1,$S606+$Y606,$Y606)</f>
        <v>0</v>
      </c>
      <c r="EA606" s="27">
        <f>IF($O606&gt;=EA$1,$S606+$Y606,$Y606)</f>
        <v>0</v>
      </c>
      <c r="EB606" s="27">
        <f>IF($O606&gt;=EB$1,$S606+$Y606,$Y606)</f>
        <v>0</v>
      </c>
      <c r="EC606" s="27">
        <f>IF($O606&gt;=EC$1,$S606+$Y606,$Y606)</f>
        <v>0</v>
      </c>
      <c r="ED606" s="27">
        <f>IF($O606&gt;=ED$1,$S606+$Y606,$Y606)</f>
        <v>0</v>
      </c>
      <c r="EE606" s="27">
        <f>IF($O606&gt;=EE$1,$S606+$Y606,$Y606)</f>
        <v>0</v>
      </c>
      <c r="EF606" s="27">
        <f>IF($O606&gt;=EF$1,$S606+$Y606,$Y606)</f>
        <v>0</v>
      </c>
      <c r="EG606" s="27">
        <f>IF($O606&gt;=EG$1,$S606+$Y606,$Y606)</f>
        <v>0</v>
      </c>
      <c r="EH606" s="27">
        <f>IF($O606&gt;=EH$1,$S606+$Y606,$Y606)</f>
        <v>0</v>
      </c>
      <c r="EI606" s="27">
        <f>IF($O606&gt;=EI$1,$S606+$Y606,$Y606)</f>
        <v>0</v>
      </c>
      <c r="EJ606" s="27">
        <f>IF($O606&gt;=EJ$1,$S606+$Y606,$Y606)</f>
        <v>0</v>
      </c>
      <c r="EK606" s="27">
        <f>IF($O606&gt;=EK$1,$S606+$Y606,$Y606)</f>
        <v>0</v>
      </c>
      <c r="EL606" s="27">
        <f>IF($O606&gt;=EL$1,$S606+$Y606,$Y606)</f>
        <v>0</v>
      </c>
      <c r="EM606" s="27">
        <f>IF($O606&gt;=EM$1,$S606+$Y606,$Y606)</f>
        <v>0</v>
      </c>
      <c r="EN606" s="27">
        <f>IF($O606&gt;=EN$1,$S606+$Y606,$Y606)</f>
        <v>0</v>
      </c>
      <c r="EO606" s="27">
        <f>IF($O606&gt;=EO$1,$S606+$Y606,$Y606)</f>
        <v>0</v>
      </c>
      <c r="EP606" s="27">
        <f>IF($O606&gt;=EP$1,$S606+$Y606,$Y606)</f>
        <v>0</v>
      </c>
      <c r="EQ606" s="27">
        <f>IF($O606&gt;=EQ$1,$S606+$Y606,$Y606)</f>
        <v>0</v>
      </c>
      <c r="ER606" s="27">
        <f>IF($O606&gt;=ER$1,$S606+$Y606,$Y606)</f>
        <v>0</v>
      </c>
      <c r="ES606" s="27">
        <f>IF($O606&gt;=ES$1,$S606+$Y606,$Y606)</f>
        <v>0</v>
      </c>
      <c r="ET606" s="27">
        <f>IF($O606&gt;=ET$1,$S606+$Y606,$Y606)</f>
        <v>0</v>
      </c>
      <c r="EU606" s="27">
        <f>IF($O606&gt;=EU$1,$S606+$Y606,$Y606)</f>
        <v>0</v>
      </c>
      <c r="EV606" s="27">
        <f>IF($O606&gt;=EV$1,$S606,0)</f>
        <v>0</v>
      </c>
      <c r="EW606" s="27">
        <f>IF($O606&gt;=EW$1,$S606,0)</f>
        <v>0</v>
      </c>
      <c r="EX606" s="27">
        <f>IF($O606&gt;=EX$1,$S606,0)</f>
        <v>0</v>
      </c>
      <c r="EY606" s="27">
        <f>IF($O606&gt;=EY$1,$S606,0)</f>
        <v>0</v>
      </c>
      <c r="EZ606" s="27">
        <f>IF($O606&gt;=EZ$1,$S606,0)</f>
        <v>0</v>
      </c>
      <c r="FA606" s="27">
        <f>IF($O606&gt;=FA$1,$S606,0)</f>
        <v>0</v>
      </c>
      <c r="FB606" s="27">
        <f>IF($O606&gt;=FB$1,$S606,0)</f>
        <v>0</v>
      </c>
      <c r="FC606" s="27">
        <f>IF($O606&gt;=FC$1,$S606,0)</f>
        <v>0</v>
      </c>
      <c r="FD606" s="27">
        <f>IF($O606&gt;=FD$1,$S606,0)</f>
        <v>0</v>
      </c>
      <c r="FE606" s="27">
        <f>IF($O606&gt;=FE$1,$S606,0)</f>
        <v>0</v>
      </c>
      <c r="FF606" s="27">
        <f>IF($O606&gt;=FF$1,$S606,0)</f>
        <v>0</v>
      </c>
      <c r="FG606" s="27">
        <f>IF($O606&gt;=FG$1,$S606,0)</f>
        <v>0</v>
      </c>
      <c r="FH606" s="27">
        <f>IF($O606&gt;=FH$1,$S606,0)</f>
        <v>0</v>
      </c>
      <c r="FI606" s="27">
        <f>IF($O606&gt;=FI$1,$S606,0)</f>
        <v>0</v>
      </c>
      <c r="FJ606" s="27">
        <f>IF($O606&gt;=FJ$1,$S606,0)</f>
        <v>0</v>
      </c>
      <c r="FK606" s="27">
        <f>IF($O606&gt;=FK$1,$S606,0)</f>
        <v>0</v>
      </c>
      <c r="FL606" s="27">
        <f>IF($O606&gt;=FL$1,$S606,0)</f>
        <v>0</v>
      </c>
      <c r="FM606" s="27">
        <f>IF($O606&gt;=FM$1,$S606,0)</f>
        <v>0</v>
      </c>
      <c r="FN606" s="27">
        <f>IF($O606&gt;=FN$1,$S606,0)</f>
        <v>0</v>
      </c>
      <c r="FO606" s="27">
        <f>IF($O606&gt;=FO$1,$S606,0)</f>
        <v>0</v>
      </c>
      <c r="FP606" s="27">
        <f>IF($O606&gt;=FP$1,$S606,0)</f>
        <v>0</v>
      </c>
      <c r="FQ606" s="27">
        <f>IF($O606&gt;=FQ$1,$S606,0)</f>
        <v>0</v>
      </c>
      <c r="FR606" s="27">
        <f>IF($O606&gt;=FR$1,$S606,0)</f>
        <v>0</v>
      </c>
      <c r="FS606" s="27">
        <f>IF($O606&gt;=FS$1,$S606,0)</f>
        <v>0</v>
      </c>
      <c r="FT606" s="27">
        <f>IF($O606&gt;=FT$1,$S606,0)</f>
        <v>0</v>
      </c>
      <c r="FU606" s="27">
        <f>IF($O606&gt;=FU$1,$S606,0)</f>
        <v>0</v>
      </c>
      <c r="FV606" s="27">
        <f>IF($O606&gt;=FV$1,$S606,0)</f>
        <v>0</v>
      </c>
      <c r="FW606" s="27">
        <f>IF($O606&gt;=FW$1,$S606,0)</f>
        <v>0</v>
      </c>
      <c r="FX606" s="27">
        <f>IF($O606&gt;=FX$1,$S606,0)</f>
        <v>0</v>
      </c>
      <c r="FY606" s="27">
        <f>IF($O606&gt;=FY$1,$S606,0)</f>
        <v>0</v>
      </c>
      <c r="FZ606" s="27">
        <f>IF($O606&gt;=FZ$1,$S606,0)</f>
        <v>0</v>
      </c>
      <c r="GA606" s="27">
        <f>IF($O606&gt;=GA$1,$S606,0)</f>
        <v>0</v>
      </c>
      <c r="GB606" s="27">
        <f>IF($O606&gt;=GB$1,$S606,0)</f>
        <v>0</v>
      </c>
      <c r="GC606" s="27">
        <f>IF($O606&gt;=GC$1,$S606,0)</f>
        <v>0</v>
      </c>
      <c r="GD606" s="27">
        <f>IF($O606&gt;=GD$1,$S606,0)</f>
        <v>0</v>
      </c>
      <c r="GE606" s="27">
        <f>IF($O606&gt;=GE$1,$S606,0)</f>
        <v>0</v>
      </c>
      <c r="GF606" s="27">
        <f>IF($O606&gt;=GF$1,$S606,0)</f>
        <v>0</v>
      </c>
      <c r="GG606" s="27">
        <f>IF($O606&gt;=GG$1,$S606,0)</f>
        <v>0</v>
      </c>
      <c r="GH606" s="27">
        <f>IF($O606&gt;=GH$1,$S606,0)</f>
        <v>0</v>
      </c>
      <c r="GI606" s="27">
        <f>IF($O606&gt;=GI$1,$S606,0)</f>
        <v>0</v>
      </c>
      <c r="GJ606" s="27">
        <f>IF($O606&gt;=GJ$1,$S606,0)</f>
        <v>0</v>
      </c>
      <c r="GK606" s="27">
        <f>IF($O606&gt;=GK$1,$S606,0)</f>
        <v>0</v>
      </c>
      <c r="GL606" s="27">
        <f>IF($O606&gt;=GL$1,$S606,0)</f>
        <v>0</v>
      </c>
      <c r="GM606" s="27">
        <f>IF($O606&gt;=GM$1,$S606,0)</f>
        <v>0</v>
      </c>
      <c r="GN606" s="27">
        <f>IF($O606&gt;=GN$1,$S606,0)</f>
        <v>0</v>
      </c>
      <c r="GO606" s="27">
        <f>IF($O606&gt;=GO$1,$S606,0)</f>
        <v>0</v>
      </c>
      <c r="GP606" s="27">
        <f>IF($O606&gt;=GP$1,$S606,0)</f>
        <v>0</v>
      </c>
      <c r="GQ606" s="27">
        <f>IF($O606&gt;=GQ$1,$S606,0)</f>
        <v>0</v>
      </c>
      <c r="GR606" s="27">
        <f>IF($O606&gt;=GR$1,$S606,0)</f>
        <v>0</v>
      </c>
      <c r="GS606" s="27">
        <f>IF($O606&gt;=GS$1,$S606,0)</f>
        <v>0</v>
      </c>
      <c r="GT606" s="27">
        <f>IF($O606&gt;=GT$1,$S606,0)</f>
        <v>0</v>
      </c>
      <c r="GU606" s="27">
        <f>IF($O606&gt;=GU$1,$S606,0)</f>
        <v>0</v>
      </c>
      <c r="GV606" s="27">
        <f>IF($O606&gt;=GV$1,$S606,0)</f>
        <v>0</v>
      </c>
      <c r="GW606" s="27">
        <f>IF($O606&gt;=GW$1,$S606,0)</f>
        <v>0</v>
      </c>
      <c r="GX606" s="27">
        <f>IF($O606&gt;=GX$1,$S606,0)</f>
        <v>0</v>
      </c>
      <c r="GY606" s="27">
        <f>IF($O606&gt;=GY$1,$S606,0)</f>
        <v>0</v>
      </c>
      <c r="GZ606" s="27">
        <f>IF($O606&gt;=GZ$1,$S606,0)</f>
        <v>0</v>
      </c>
      <c r="HA606" s="27">
        <f>IF($O606&gt;=HA$1,$S606,0)</f>
        <v>0</v>
      </c>
      <c r="HB606" s="27">
        <f>IF($O606&gt;=HB$1,$S606,0)</f>
        <v>0</v>
      </c>
      <c r="HC606" s="27">
        <f>IF($O606&gt;=HC$1,$S606,0)</f>
        <v>0</v>
      </c>
    </row>
    <row r="607" spans="1:211">
      <c r="A607" s="3">
        <v>70130</v>
      </c>
      <c r="B607" s="3" t="s">
        <v>534</v>
      </c>
      <c r="C607" s="3" t="s">
        <v>450</v>
      </c>
      <c r="D607" s="3">
        <v>59</v>
      </c>
      <c r="E607" s="4">
        <v>35247</v>
      </c>
      <c r="F607" s="5">
        <v>21.983561643835618</v>
      </c>
      <c r="G607" s="3" t="s">
        <v>446</v>
      </c>
      <c r="H607" s="4">
        <v>21903</v>
      </c>
      <c r="I607" s="9" t="s">
        <v>816</v>
      </c>
      <c r="J607" s="5">
        <v>3375.92</v>
      </c>
      <c r="K607" s="31">
        <v>14346</v>
      </c>
      <c r="L607" s="32">
        <v>22</v>
      </c>
      <c r="M607" s="33">
        <f>VLOOKUP(L607,FIND,3,TRUE)</f>
        <v>1.3</v>
      </c>
      <c r="N607" s="32">
        <f>IF(L607&gt;30,180,VLOOKUP(L607,TEMPO,2,FALSE))</f>
        <v>132</v>
      </c>
      <c r="O607" s="32">
        <f>IF(R607&gt;0,4,N607)</f>
        <v>132</v>
      </c>
      <c r="P607" s="96">
        <f>J607*M607*L607</f>
        <v>96551.312000000005</v>
      </c>
      <c r="Q607" s="96">
        <f>10934.45*2</f>
        <v>21868.9</v>
      </c>
      <c r="R607" s="96">
        <f>IF(P607&lt;=Q607,P607/4,0)</f>
        <v>0</v>
      </c>
      <c r="S607" s="5">
        <f>IF(P607&gt;=Q607,P607/N607,0)</f>
        <v>731.44933333333336</v>
      </c>
      <c r="T607" s="3"/>
      <c r="U607" s="3">
        <f>IF(T607="",1,0)</f>
        <v>1</v>
      </c>
      <c r="V607" s="3">
        <v>89</v>
      </c>
      <c r="W607" s="5">
        <v>0</v>
      </c>
      <c r="X607" s="5">
        <v>402.65</v>
      </c>
      <c r="Y607" s="5">
        <f>X607*W607</f>
        <v>0</v>
      </c>
      <c r="Z607" s="5">
        <v>400</v>
      </c>
      <c r="AA607" s="5">
        <f>S607+Y607+Z607</f>
        <v>1131.4493333333335</v>
      </c>
      <c r="AB607" s="39">
        <f>(J607/12+J607/12*1.3333333333+450/12+J607/30*6/12+J607)*1.3+Y607+Z607+153.9</f>
        <v>5917.848488876698</v>
      </c>
      <c r="AC607" s="39" t="s">
        <v>450</v>
      </c>
      <c r="AD607" s="39">
        <f>J607*1.3+400+153.9</f>
        <v>4942.5959999999995</v>
      </c>
      <c r="AE607" s="39">
        <f>SUMIFS('CUSTO MENSAL FUNC NOVO'!H:H,'CUSTO MENSAL FUNC NOVO'!A:A,'VALORES MENSAIS'!AC607)</f>
        <v>3296.25</v>
      </c>
      <c r="AF607" s="27">
        <f>IF($R607&gt;0,$R607,$S607)+$Y607+$Z607</f>
        <v>1131.4493333333335</v>
      </c>
      <c r="AG607" s="27">
        <f>IF($R607&gt;0,$R607,$S607)+$Y607+$Z607</f>
        <v>1131.4493333333335</v>
      </c>
      <c r="AH607" s="27">
        <f>IF($R607&gt;0,$R607,$S607)+$Y607+$Z607</f>
        <v>1131.4493333333335</v>
      </c>
      <c r="AI607" s="27">
        <f>IF($R607&gt;0,$R607,$S607)+$Y607+$Z607</f>
        <v>1131.4493333333335</v>
      </c>
      <c r="AJ607" s="27">
        <f>IF($O607&gt;=AJ$1,$S607+$Y607+$Z607,$Y607+$Z607)</f>
        <v>1131.4493333333335</v>
      </c>
      <c r="AK607" s="27">
        <f>IF($O607&gt;=AK$1,$S607+$Y607+$Z607,$Y607+$Z607)</f>
        <v>1131.4493333333335</v>
      </c>
      <c r="AL607" s="27">
        <f>IF($O607&gt;=AL$1,$S607+$Y607+$Z607,$Y607+$Z607)</f>
        <v>1131.4493333333335</v>
      </c>
      <c r="AM607" s="27">
        <f>IF($O607&gt;=AM$1,$S607+$Y607+$Z607,$Y607+$Z607)</f>
        <v>1131.4493333333335</v>
      </c>
      <c r="AN607" s="27">
        <f>IF($O607&gt;=AN$1,$S607+$Y607+$Z607,$Y607+$Z607)</f>
        <v>1131.4493333333335</v>
      </c>
      <c r="AO607" s="27">
        <f>IF($O607&gt;=AO$1,$S607+$Y607+$Z607,$Y607+$Z607)</f>
        <v>1131.4493333333335</v>
      </c>
      <c r="AP607" s="27">
        <f>IF($O607&gt;=AP$1,$S607+$Y607+$Z607,$Y607+$Z607)</f>
        <v>1131.4493333333335</v>
      </c>
      <c r="AQ607" s="27">
        <f>IF($O607&gt;=AQ$1,$S607+$Y607+$Z607,$Y607+$Z607)</f>
        <v>1131.4493333333335</v>
      </c>
      <c r="AR607" s="27">
        <f>IF($O607&gt;=AR$1,$S607+$Y607+$Z607,$Y607+$Z607)</f>
        <v>1131.4493333333335</v>
      </c>
      <c r="AS607" s="27">
        <f>IF($O607&gt;=AS$1,$S607+$Y607+$Z607,$Y607+$Z607)</f>
        <v>1131.4493333333335</v>
      </c>
      <c r="AT607" s="27">
        <f>IF($O607&gt;=AT$1,$S607+$Y607+$Z607,$Y607+$Z607)</f>
        <v>1131.4493333333335</v>
      </c>
      <c r="AU607" s="27">
        <f>IF($O607&gt;=AU$1,$S607+$Y607+$Z607,$Y607+$Z607)</f>
        <v>1131.4493333333335</v>
      </c>
      <c r="AV607" s="27">
        <f>IF($O607&gt;=AV$1,$S607+$Y607+$Z607,$Y607+$Z607)</f>
        <v>1131.4493333333335</v>
      </c>
      <c r="AW607" s="27">
        <f>IF($O607&gt;=AW$1,$S607+$Y607+$Z607,$Y607+$Z607)</f>
        <v>1131.4493333333335</v>
      </c>
      <c r="AX607" s="27">
        <f>IF($O607&gt;=AX$1,$S607+$Y607+$Z607,$Y607+$Z607)</f>
        <v>1131.4493333333335</v>
      </c>
      <c r="AY607" s="27">
        <f>IF($O607&gt;=AY$1,$S607+$Y607+$Z607,$Y607+$Z607)</f>
        <v>1131.4493333333335</v>
      </c>
      <c r="AZ607" s="27">
        <f>IF($O607&gt;=AZ$1,$S607+$Y607+$Z607,$Y607+$Z607)</f>
        <v>1131.4493333333335</v>
      </c>
      <c r="BA607" s="27">
        <f>IF($O607&gt;=BA$1,$S607+$Y607+$Z607,$Y607+$Z607)</f>
        <v>1131.4493333333335</v>
      </c>
      <c r="BB607" s="27">
        <f>IF($O607&gt;=BB$1,$S607+$Y607+$Z607,$Y607+$Z607)</f>
        <v>1131.4493333333335</v>
      </c>
      <c r="BC607" s="27">
        <f>IF($O607&gt;=BC$1,$S607+$Y607+$Z607,$Y607+$Z607)</f>
        <v>1131.4493333333335</v>
      </c>
      <c r="BD607" s="27">
        <f>IF($O607&gt;=BD$1,$S607+$Y607+$Z607,$Y607+$Z607)</f>
        <v>1131.4493333333335</v>
      </c>
      <c r="BE607" s="27">
        <f>IF($O607&gt;=BE$1,$S607+$Y607+$Z607,$Y607+$Z607)</f>
        <v>1131.4493333333335</v>
      </c>
      <c r="BF607" s="27">
        <f>IF($O607&gt;=BF$1,$S607+$Y607+$Z607,$Y607+$Z607)</f>
        <v>1131.4493333333335</v>
      </c>
      <c r="BG607" s="27">
        <f>IF($O607&gt;=BG$1,$S607+$Y607+$Z607,$Y607+$Z607)</f>
        <v>1131.4493333333335</v>
      </c>
      <c r="BH607" s="27">
        <f>IF($O607&gt;=BH$1,$S607+$Y607+$Z607,$Y607+$Z607)</f>
        <v>1131.4493333333335</v>
      </c>
      <c r="BI607" s="27">
        <f>IF($O607&gt;=BI$1,$S607+$Y607+$Z607,$Y607+$Z607)</f>
        <v>1131.4493333333335</v>
      </c>
      <c r="BJ607" s="27">
        <f>IF($O607&gt;=BJ$1,$S607+$Y607+$Z607,$Y607+$Z607)</f>
        <v>1131.4493333333335</v>
      </c>
      <c r="BK607" s="27">
        <f>IF($O607&gt;=BK$1,$S607+$Y607+$Z607,$Y607+$Z607)</f>
        <v>1131.4493333333335</v>
      </c>
      <c r="BL607" s="27">
        <f>IF($O607&gt;=BL$1,$S607+$Y607+$Z607,$Y607+$Z607)</f>
        <v>1131.4493333333335</v>
      </c>
      <c r="BM607" s="27">
        <f>IF($O607&gt;=BM$1,$S607+$Y607+$Z607,$Y607+$Z607)</f>
        <v>1131.4493333333335</v>
      </c>
      <c r="BN607" s="27">
        <f>IF($O607&gt;=BN$1,$S607+$Y607+$Z607,$Y607+$Z607)</f>
        <v>1131.4493333333335</v>
      </c>
      <c r="BO607" s="27">
        <f>IF($O607&gt;=BO$1,$S607+$Y607+$Z607,$Y607+$Z607)</f>
        <v>1131.4493333333335</v>
      </c>
      <c r="BP607" s="27">
        <f>IF($O607&gt;=BP$1,$S607+$Y607+$Z607,$Y607+$Z607)</f>
        <v>1131.4493333333335</v>
      </c>
      <c r="BQ607" s="27">
        <f>IF($O607&gt;=BQ$1,$S607+$Y607+$Z607,$Y607+$Z607)</f>
        <v>1131.4493333333335</v>
      </c>
      <c r="BR607" s="27">
        <f>IF($O607&gt;=BR$1,$S607+$Y607+$Z607,$Y607+$Z607)</f>
        <v>1131.4493333333335</v>
      </c>
      <c r="BS607" s="27">
        <f>IF($O607&gt;=BS$1,$S607+$Y607+$Z607,$Y607+$Z607)</f>
        <v>1131.4493333333335</v>
      </c>
      <c r="BT607" s="27">
        <f>IF($O607&gt;=BT$1,$S607+$Y607+$Z607,$Y607+$Z607)</f>
        <v>1131.4493333333335</v>
      </c>
      <c r="BU607" s="27">
        <f>IF($O607&gt;=BU$1,$S607+$Y607+$Z607,$Y607+$Z607)</f>
        <v>1131.4493333333335</v>
      </c>
      <c r="BV607" s="27">
        <f>IF($O607&gt;=BV$1,$S607+$Y607+$Z607,$Y607+$Z607)</f>
        <v>1131.4493333333335</v>
      </c>
      <c r="BW607" s="27">
        <f>IF($O607&gt;=BW$1,$S607+$Y607+$Z607,$Y607+$Z607)</f>
        <v>1131.4493333333335</v>
      </c>
      <c r="BX607" s="27">
        <f>IF($O607&gt;=BX$1,$S607+$Y607+$Z607,$Y607+$Z607)</f>
        <v>1131.4493333333335</v>
      </c>
      <c r="BY607" s="27">
        <f>IF($O607&gt;=BY$1,$S607+$Y607+$Z607,$Y607+$Z607)</f>
        <v>1131.4493333333335</v>
      </c>
      <c r="BZ607" s="27">
        <f>IF($O607&gt;=BZ$1,$S607+$Y607+$Z607,$Y607+$Z607)</f>
        <v>1131.4493333333335</v>
      </c>
      <c r="CA607" s="27">
        <f>IF($O607&gt;=CA$1,$S607+$Y607+$Z607,$Y607+$Z607)</f>
        <v>1131.4493333333335</v>
      </c>
      <c r="CB607" s="27">
        <f>IF($O607&gt;=CB$1,$S607+$Y607+$Z607,$Y607+$Z607)</f>
        <v>1131.4493333333335</v>
      </c>
      <c r="CC607" s="27">
        <f>IF($O607&gt;=CC$1,$S607+$Y607+$Z607,$Y607+$Z607)</f>
        <v>1131.4493333333335</v>
      </c>
      <c r="CD607" s="27">
        <f>IF($O607&gt;=CD$1,$S607+$Y607+$Z607,$Y607+$Z607)</f>
        <v>1131.4493333333335</v>
      </c>
      <c r="CE607" s="27">
        <f>IF($O607&gt;=CE$1,$S607+$Y607+$Z607,$Y607+$Z607)</f>
        <v>1131.4493333333335</v>
      </c>
      <c r="CF607" s="27">
        <f>IF($O607&gt;=CF$1,$S607+$Y607+$Z607,$Y607+$Z607)</f>
        <v>1131.4493333333335</v>
      </c>
      <c r="CG607" s="27">
        <f>IF($O607&gt;=CG$1,$S607+$Y607+$Z607,$Y607+$Z607)</f>
        <v>1131.4493333333335</v>
      </c>
      <c r="CH607" s="27">
        <f>IF($O607&gt;=CH$1,$S607+$Y607+$Z607,$Y607+$Z607)</f>
        <v>1131.4493333333335</v>
      </c>
      <c r="CI607" s="27">
        <f>IF($O607&gt;=CI$1,$S607+$Y607+$Z607,$Y607+$Z607)</f>
        <v>1131.4493333333335</v>
      </c>
      <c r="CJ607" s="27">
        <f>IF($O607&gt;=CJ$1,$S607+$Y607+$Z607,$Y607+$Z607)</f>
        <v>1131.4493333333335</v>
      </c>
      <c r="CK607" s="27">
        <f>IF($O607&gt;=CK$1,$S607+$Y607+$Z607,$Y607+$Z607)</f>
        <v>1131.4493333333335</v>
      </c>
      <c r="CL607" s="27">
        <f>IF($O607&gt;=CL$1,$S607+$Y607+$Z607,$Y607+$Z607)</f>
        <v>1131.4493333333335</v>
      </c>
      <c r="CM607" s="27">
        <f>IF($O607&gt;=CM$1,$S607+$Y607+$Z607,$Y607+$Z607)</f>
        <v>1131.4493333333335</v>
      </c>
      <c r="CN607" s="27">
        <f>IF($O607&gt;=CN$1,$S607+$Y607,$Y607)</f>
        <v>731.44933333333336</v>
      </c>
      <c r="CO607" s="27">
        <f>IF($O607&gt;=CO$1,$S607+$Y607,$Y607)</f>
        <v>731.44933333333336</v>
      </c>
      <c r="CP607" s="27">
        <f>IF($O607&gt;=CP$1,$S607+$Y607,$Y607)</f>
        <v>731.44933333333336</v>
      </c>
      <c r="CQ607" s="27">
        <f>IF($O607&gt;=CQ$1,$S607+$Y607,$Y607)</f>
        <v>731.44933333333336</v>
      </c>
      <c r="CR607" s="27">
        <f>IF($O607&gt;=CR$1,$S607+$Y607,$Y607)</f>
        <v>731.44933333333336</v>
      </c>
      <c r="CS607" s="27">
        <f>IF($O607&gt;=CS$1,$S607+$Y607,$Y607)</f>
        <v>731.44933333333336</v>
      </c>
      <c r="CT607" s="27">
        <f>IF($O607&gt;=CT$1,$S607+$Y607,$Y607)</f>
        <v>731.44933333333336</v>
      </c>
      <c r="CU607" s="27">
        <f>IF($O607&gt;=CU$1,$S607+$Y607,$Y607)</f>
        <v>731.44933333333336</v>
      </c>
      <c r="CV607" s="27">
        <f>IF($O607&gt;=CV$1,$S607+$Y607,$Y607)</f>
        <v>731.44933333333336</v>
      </c>
      <c r="CW607" s="27">
        <f>IF($O607&gt;=CW$1,$S607+$Y607,$Y607)</f>
        <v>731.44933333333336</v>
      </c>
      <c r="CX607" s="27">
        <f>IF($O607&gt;=CX$1,$S607+$Y607,$Y607)</f>
        <v>731.44933333333336</v>
      </c>
      <c r="CY607" s="27">
        <f>IF($O607&gt;=CY$1,$S607+$Y607,$Y607)</f>
        <v>731.44933333333336</v>
      </c>
      <c r="CZ607" s="27">
        <f>IF($O607&gt;=CZ$1,$S607+$Y607,$Y607)</f>
        <v>731.44933333333336</v>
      </c>
      <c r="DA607" s="27">
        <f>IF($O607&gt;=DA$1,$S607+$Y607,$Y607)</f>
        <v>731.44933333333336</v>
      </c>
      <c r="DB607" s="27">
        <f>IF($O607&gt;=DB$1,$S607+$Y607,$Y607)</f>
        <v>731.44933333333336</v>
      </c>
      <c r="DC607" s="27">
        <f>IF($O607&gt;=DC$1,$S607+$Y607,$Y607)</f>
        <v>731.44933333333336</v>
      </c>
      <c r="DD607" s="27">
        <f>IF($O607&gt;=DD$1,$S607+$Y607,$Y607)</f>
        <v>731.44933333333336</v>
      </c>
      <c r="DE607" s="27">
        <f>IF($O607&gt;=DE$1,$S607+$Y607,$Y607)</f>
        <v>731.44933333333336</v>
      </c>
      <c r="DF607" s="27">
        <f>IF($O607&gt;=DF$1,$S607+$Y607,$Y607)</f>
        <v>731.44933333333336</v>
      </c>
      <c r="DG607" s="27">
        <f>IF($O607&gt;=DG$1,$S607+$Y607,$Y607)</f>
        <v>731.44933333333336</v>
      </c>
      <c r="DH607" s="27">
        <f>IF($O607&gt;=DH$1,$S607+$Y607,$Y607)</f>
        <v>731.44933333333336</v>
      </c>
      <c r="DI607" s="27">
        <f>IF($O607&gt;=DI$1,$S607+$Y607,$Y607)</f>
        <v>731.44933333333336</v>
      </c>
      <c r="DJ607" s="27">
        <f>IF($O607&gt;=DJ$1,$S607+$Y607,$Y607)</f>
        <v>731.44933333333336</v>
      </c>
      <c r="DK607" s="27">
        <f>IF($O607&gt;=DK$1,$S607+$Y607,$Y607)</f>
        <v>731.44933333333336</v>
      </c>
      <c r="DL607" s="27">
        <f>IF($O607&gt;=DL$1,$S607+$Y607,$Y607)</f>
        <v>731.44933333333336</v>
      </c>
      <c r="DM607" s="27">
        <f>IF($O607&gt;=DM$1,$S607+$Y607,$Y607)</f>
        <v>731.44933333333336</v>
      </c>
      <c r="DN607" s="27">
        <f>IF($O607&gt;=DN$1,$S607+$Y607,$Y607)</f>
        <v>731.44933333333336</v>
      </c>
      <c r="DO607" s="27">
        <f>IF($O607&gt;=DO$1,$S607+$Y607,$Y607)</f>
        <v>731.44933333333336</v>
      </c>
      <c r="DP607" s="27">
        <f>IF($O607&gt;=DP$1,$S607+$Y607,$Y607)</f>
        <v>731.44933333333336</v>
      </c>
      <c r="DQ607" s="27">
        <f>IF($O607&gt;=DQ$1,$S607+$Y607,$Y607)</f>
        <v>731.44933333333336</v>
      </c>
      <c r="DR607" s="27">
        <f>IF($O607&gt;=DR$1,$S607+$Y607,$Y607)</f>
        <v>731.44933333333336</v>
      </c>
      <c r="DS607" s="27">
        <f>IF($O607&gt;=DS$1,$S607+$Y607,$Y607)</f>
        <v>731.44933333333336</v>
      </c>
      <c r="DT607" s="27">
        <f>IF($O607&gt;=DT$1,$S607+$Y607,$Y607)</f>
        <v>731.44933333333336</v>
      </c>
      <c r="DU607" s="27">
        <f>IF($O607&gt;=DU$1,$S607+$Y607,$Y607)</f>
        <v>731.44933333333336</v>
      </c>
      <c r="DV607" s="27">
        <f>IF($O607&gt;=DV$1,$S607+$Y607,$Y607)</f>
        <v>731.44933333333336</v>
      </c>
      <c r="DW607" s="27">
        <f>IF($O607&gt;=DW$1,$S607+$Y607,$Y607)</f>
        <v>731.44933333333336</v>
      </c>
      <c r="DX607" s="27">
        <f>IF($O607&gt;=DX$1,$S607+$Y607,$Y607)</f>
        <v>731.44933333333336</v>
      </c>
      <c r="DY607" s="27">
        <f>IF($O607&gt;=DY$1,$S607+$Y607,$Y607)</f>
        <v>731.44933333333336</v>
      </c>
      <c r="DZ607" s="27">
        <f>IF($O607&gt;=DZ$1,$S607+$Y607,$Y607)</f>
        <v>731.44933333333336</v>
      </c>
      <c r="EA607" s="27">
        <f>IF($O607&gt;=EA$1,$S607+$Y607,$Y607)</f>
        <v>731.44933333333336</v>
      </c>
      <c r="EB607" s="27">
        <f>IF($O607&gt;=EB$1,$S607+$Y607,$Y607)</f>
        <v>731.44933333333336</v>
      </c>
      <c r="EC607" s="27">
        <f>IF($O607&gt;=EC$1,$S607+$Y607,$Y607)</f>
        <v>731.44933333333336</v>
      </c>
      <c r="ED607" s="27">
        <f>IF($O607&gt;=ED$1,$S607+$Y607,$Y607)</f>
        <v>731.44933333333336</v>
      </c>
      <c r="EE607" s="27">
        <f>IF($O607&gt;=EE$1,$S607+$Y607,$Y607)</f>
        <v>731.44933333333336</v>
      </c>
      <c r="EF607" s="27">
        <f>IF($O607&gt;=EF$1,$S607+$Y607,$Y607)</f>
        <v>731.44933333333336</v>
      </c>
      <c r="EG607" s="27">
        <f>IF($O607&gt;=EG$1,$S607+$Y607,$Y607)</f>
        <v>731.44933333333336</v>
      </c>
      <c r="EH607" s="27">
        <f>IF($O607&gt;=EH$1,$S607+$Y607,$Y607)</f>
        <v>731.44933333333336</v>
      </c>
      <c r="EI607" s="27">
        <f>IF($O607&gt;=EI$1,$S607+$Y607,$Y607)</f>
        <v>731.44933333333336</v>
      </c>
      <c r="EJ607" s="27">
        <f>IF($O607&gt;=EJ$1,$S607+$Y607,$Y607)</f>
        <v>731.44933333333336</v>
      </c>
      <c r="EK607" s="27">
        <f>IF($O607&gt;=EK$1,$S607+$Y607,$Y607)</f>
        <v>731.44933333333336</v>
      </c>
      <c r="EL607" s="27">
        <f>IF($O607&gt;=EL$1,$S607+$Y607,$Y607)</f>
        <v>731.44933333333336</v>
      </c>
      <c r="EM607" s="27">
        <f>IF($O607&gt;=EM$1,$S607+$Y607,$Y607)</f>
        <v>731.44933333333336</v>
      </c>
      <c r="EN607" s="27">
        <f>IF($O607&gt;=EN$1,$S607+$Y607,$Y607)</f>
        <v>731.44933333333336</v>
      </c>
      <c r="EO607" s="27">
        <f>IF($O607&gt;=EO$1,$S607+$Y607,$Y607)</f>
        <v>731.44933333333336</v>
      </c>
      <c r="EP607" s="27">
        <f>IF($O607&gt;=EP$1,$S607+$Y607,$Y607)</f>
        <v>731.44933333333336</v>
      </c>
      <c r="EQ607" s="27">
        <f>IF($O607&gt;=EQ$1,$S607+$Y607,$Y607)</f>
        <v>731.44933333333336</v>
      </c>
      <c r="ER607" s="27">
        <f>IF($O607&gt;=ER$1,$S607+$Y607,$Y607)</f>
        <v>731.44933333333336</v>
      </c>
      <c r="ES607" s="27">
        <f>IF($O607&gt;=ES$1,$S607+$Y607,$Y607)</f>
        <v>731.44933333333336</v>
      </c>
      <c r="ET607" s="27">
        <f>IF($O607&gt;=ET$1,$S607+$Y607,$Y607)</f>
        <v>731.44933333333336</v>
      </c>
      <c r="EU607" s="27">
        <f>IF($O607&gt;=EU$1,$S607+$Y607,$Y607)</f>
        <v>731.44933333333336</v>
      </c>
      <c r="EV607" s="27">
        <f>IF($O607&gt;=EV$1,$S607,0)</f>
        <v>731.44933333333336</v>
      </c>
      <c r="EW607" s="27">
        <f>IF($O607&gt;=EW$1,$S607,0)</f>
        <v>731.44933333333336</v>
      </c>
      <c r="EX607" s="27">
        <f>IF($O607&gt;=EX$1,$S607,0)</f>
        <v>731.44933333333336</v>
      </c>
      <c r="EY607" s="27">
        <f>IF($O607&gt;=EY$1,$S607,0)</f>
        <v>731.44933333333336</v>
      </c>
      <c r="EZ607" s="27">
        <f>IF($O607&gt;=EZ$1,$S607,0)</f>
        <v>731.44933333333336</v>
      </c>
      <c r="FA607" s="27">
        <f>IF($O607&gt;=FA$1,$S607,0)</f>
        <v>731.44933333333336</v>
      </c>
      <c r="FB607" s="27">
        <f>IF($O607&gt;=FB$1,$S607,0)</f>
        <v>731.44933333333336</v>
      </c>
      <c r="FC607" s="27">
        <f>IF($O607&gt;=FC$1,$S607,0)</f>
        <v>731.44933333333336</v>
      </c>
      <c r="FD607" s="27">
        <f>IF($O607&gt;=FD$1,$S607,0)</f>
        <v>731.44933333333336</v>
      </c>
      <c r="FE607" s="27">
        <f>IF($O607&gt;=FE$1,$S607,0)</f>
        <v>731.44933333333336</v>
      </c>
      <c r="FF607" s="27">
        <f>IF($O607&gt;=FF$1,$S607,0)</f>
        <v>731.44933333333336</v>
      </c>
      <c r="FG607" s="27">
        <f>IF($O607&gt;=FG$1,$S607,0)</f>
        <v>731.44933333333336</v>
      </c>
      <c r="FH607" s="27">
        <f>IF($O607&gt;=FH$1,$S607,0)</f>
        <v>0</v>
      </c>
      <c r="FI607" s="27">
        <f>IF($O607&gt;=FI$1,$S607,0)</f>
        <v>0</v>
      </c>
      <c r="FJ607" s="27">
        <f>IF($O607&gt;=FJ$1,$S607,0)</f>
        <v>0</v>
      </c>
      <c r="FK607" s="27">
        <f>IF($O607&gt;=FK$1,$S607,0)</f>
        <v>0</v>
      </c>
      <c r="FL607" s="27">
        <f>IF($O607&gt;=FL$1,$S607,0)</f>
        <v>0</v>
      </c>
      <c r="FM607" s="27">
        <f>IF($O607&gt;=FM$1,$S607,0)</f>
        <v>0</v>
      </c>
      <c r="FN607" s="27">
        <f>IF($O607&gt;=FN$1,$S607,0)</f>
        <v>0</v>
      </c>
      <c r="FO607" s="27">
        <f>IF($O607&gt;=FO$1,$S607,0)</f>
        <v>0</v>
      </c>
      <c r="FP607" s="27">
        <f>IF($O607&gt;=FP$1,$S607,0)</f>
        <v>0</v>
      </c>
      <c r="FQ607" s="27">
        <f>IF($O607&gt;=FQ$1,$S607,0)</f>
        <v>0</v>
      </c>
      <c r="FR607" s="27">
        <f>IF($O607&gt;=FR$1,$S607,0)</f>
        <v>0</v>
      </c>
      <c r="FS607" s="27">
        <f>IF($O607&gt;=FS$1,$S607,0)</f>
        <v>0</v>
      </c>
      <c r="FT607" s="27">
        <f>IF($O607&gt;=FT$1,$S607,0)</f>
        <v>0</v>
      </c>
      <c r="FU607" s="27">
        <f>IF($O607&gt;=FU$1,$S607,0)</f>
        <v>0</v>
      </c>
      <c r="FV607" s="27">
        <f>IF($O607&gt;=FV$1,$S607,0)</f>
        <v>0</v>
      </c>
      <c r="FW607" s="27">
        <f>IF($O607&gt;=FW$1,$S607,0)</f>
        <v>0</v>
      </c>
      <c r="FX607" s="27">
        <f>IF($O607&gt;=FX$1,$S607,0)</f>
        <v>0</v>
      </c>
      <c r="FY607" s="27">
        <f>IF($O607&gt;=FY$1,$S607,0)</f>
        <v>0</v>
      </c>
      <c r="FZ607" s="27">
        <f>IF($O607&gt;=FZ$1,$S607,0)</f>
        <v>0</v>
      </c>
      <c r="GA607" s="27">
        <f>IF($O607&gt;=GA$1,$S607,0)</f>
        <v>0</v>
      </c>
      <c r="GB607" s="27">
        <f>IF($O607&gt;=GB$1,$S607,0)</f>
        <v>0</v>
      </c>
      <c r="GC607" s="27">
        <f>IF($O607&gt;=GC$1,$S607,0)</f>
        <v>0</v>
      </c>
      <c r="GD607" s="27">
        <f>IF($O607&gt;=GD$1,$S607,0)</f>
        <v>0</v>
      </c>
      <c r="GE607" s="27">
        <f>IF($O607&gt;=GE$1,$S607,0)</f>
        <v>0</v>
      </c>
      <c r="GF607" s="27">
        <f>IF($O607&gt;=GF$1,$S607,0)</f>
        <v>0</v>
      </c>
      <c r="GG607" s="27">
        <f>IF($O607&gt;=GG$1,$S607,0)</f>
        <v>0</v>
      </c>
      <c r="GH607" s="27">
        <f>IF($O607&gt;=GH$1,$S607,0)</f>
        <v>0</v>
      </c>
      <c r="GI607" s="27">
        <f>IF($O607&gt;=GI$1,$S607,0)</f>
        <v>0</v>
      </c>
      <c r="GJ607" s="27">
        <f>IF($O607&gt;=GJ$1,$S607,0)</f>
        <v>0</v>
      </c>
      <c r="GK607" s="27">
        <f>IF($O607&gt;=GK$1,$S607,0)</f>
        <v>0</v>
      </c>
      <c r="GL607" s="27">
        <f>IF($O607&gt;=GL$1,$S607,0)</f>
        <v>0</v>
      </c>
      <c r="GM607" s="27">
        <f>IF($O607&gt;=GM$1,$S607,0)</f>
        <v>0</v>
      </c>
      <c r="GN607" s="27">
        <f>IF($O607&gt;=GN$1,$S607,0)</f>
        <v>0</v>
      </c>
      <c r="GO607" s="27">
        <f>IF($O607&gt;=GO$1,$S607,0)</f>
        <v>0</v>
      </c>
      <c r="GP607" s="27">
        <f>IF($O607&gt;=GP$1,$S607,0)</f>
        <v>0</v>
      </c>
      <c r="GQ607" s="27">
        <f>IF($O607&gt;=GQ$1,$S607,0)</f>
        <v>0</v>
      </c>
      <c r="GR607" s="27">
        <f>IF($O607&gt;=GR$1,$S607,0)</f>
        <v>0</v>
      </c>
      <c r="GS607" s="27">
        <f>IF($O607&gt;=GS$1,$S607,0)</f>
        <v>0</v>
      </c>
      <c r="GT607" s="27">
        <f>IF($O607&gt;=GT$1,$S607,0)</f>
        <v>0</v>
      </c>
      <c r="GU607" s="27">
        <f>IF($O607&gt;=GU$1,$S607,0)</f>
        <v>0</v>
      </c>
      <c r="GV607" s="27">
        <f>IF($O607&gt;=GV$1,$S607,0)</f>
        <v>0</v>
      </c>
      <c r="GW607" s="27">
        <f>IF($O607&gt;=GW$1,$S607,0)</f>
        <v>0</v>
      </c>
      <c r="GX607" s="27">
        <f>IF($O607&gt;=GX$1,$S607,0)</f>
        <v>0</v>
      </c>
      <c r="GY607" s="27">
        <f>IF($O607&gt;=GY$1,$S607,0)</f>
        <v>0</v>
      </c>
      <c r="GZ607" s="27">
        <f>IF($O607&gt;=GZ$1,$S607,0)</f>
        <v>0</v>
      </c>
      <c r="HA607" s="27">
        <f>IF($O607&gt;=HA$1,$S607,0)</f>
        <v>0</v>
      </c>
      <c r="HB607" s="27">
        <f>IF($O607&gt;=HB$1,$S607,0)</f>
        <v>0</v>
      </c>
      <c r="HC607" s="27">
        <f>IF($O607&gt;=HC$1,$S607,0)</f>
        <v>0</v>
      </c>
    </row>
    <row r="608" spans="1:211">
      <c r="A608" s="3">
        <v>95621</v>
      </c>
      <c r="B608" s="3" t="s">
        <v>499</v>
      </c>
      <c r="C608" s="3" t="s">
        <v>452</v>
      </c>
      <c r="D608" s="3">
        <v>58</v>
      </c>
      <c r="E608" s="4">
        <v>37362</v>
      </c>
      <c r="F608" s="5">
        <v>16.18904109589041</v>
      </c>
      <c r="G608" s="3" t="s">
        <v>446</v>
      </c>
      <c r="H608" s="4">
        <v>22202</v>
      </c>
      <c r="I608" s="9" t="s">
        <v>816</v>
      </c>
      <c r="J608" s="5">
        <v>16462.48</v>
      </c>
      <c r="K608" s="31">
        <v>14346</v>
      </c>
      <c r="L608" s="32">
        <v>16</v>
      </c>
      <c r="M608" s="33">
        <f>VLOOKUP(L608,FIND,3,TRUE)</f>
        <v>1.2</v>
      </c>
      <c r="N608" s="32">
        <f>IF(L608&gt;30,180,VLOOKUP(L608,TEMPO,2,FALSE))</f>
        <v>96</v>
      </c>
      <c r="O608" s="32">
        <f>IF(R608&gt;0,4,N608)</f>
        <v>96</v>
      </c>
      <c r="P608" s="96">
        <f>J608*M608*L608</f>
        <v>316079.61599999998</v>
      </c>
      <c r="Q608" s="96">
        <f>10934.45*2</f>
        <v>21868.9</v>
      </c>
      <c r="R608" s="96">
        <f>IF(P608&lt;=Q608,P608/4,0)</f>
        <v>0</v>
      </c>
      <c r="S608" s="5">
        <f>IF(P608&gt;=Q608,P608/N608,0)</f>
        <v>3292.4959999999996</v>
      </c>
      <c r="T608" s="3"/>
      <c r="U608" s="3">
        <f>IF(T608="",1,0)</f>
        <v>1</v>
      </c>
      <c r="V608" s="3">
        <v>926</v>
      </c>
      <c r="W608" s="5">
        <v>0</v>
      </c>
      <c r="X608" s="5">
        <v>245.73</v>
      </c>
      <c r="Y608" s="5">
        <f>X608*W608</f>
        <v>0</v>
      </c>
      <c r="Z608" s="5">
        <v>400</v>
      </c>
      <c r="AA608" s="5">
        <f>S608+Y608+Z608</f>
        <v>3692.4959999999996</v>
      </c>
      <c r="AB608" s="39">
        <f>(J608/12+J608/12*1.3333333333+450/12+J608/30*6/12+J608)*1.3+Y608+Z608+153.9</f>
        <v>26521.910177718328</v>
      </c>
      <c r="AC608" s="39" t="s">
        <v>452</v>
      </c>
      <c r="AD608" s="39">
        <f>J608*1.3+400+153.9</f>
        <v>21955.124000000003</v>
      </c>
      <c r="AE608" s="39">
        <f>SUMIFS('CUSTO MENSAL FUNC NOVO'!H:H,'CUSTO MENSAL FUNC NOVO'!A:A,'VALORES MENSAIS'!AC608)</f>
        <v>14349.89416</v>
      </c>
      <c r="AF608" s="27">
        <f>IF($R608&gt;0,$R608,$S608)+$Y608+$Z608</f>
        <v>3692.4959999999996</v>
      </c>
      <c r="AG608" s="27">
        <f>IF($R608&gt;0,$R608,$S608)+$Y608+$Z608</f>
        <v>3692.4959999999996</v>
      </c>
      <c r="AH608" s="27">
        <f>IF($R608&gt;0,$R608,$S608)+$Y608+$Z608</f>
        <v>3692.4959999999996</v>
      </c>
      <c r="AI608" s="27">
        <f>IF($R608&gt;0,$R608,$S608)+$Y608+$Z608</f>
        <v>3692.4959999999996</v>
      </c>
      <c r="AJ608" s="27">
        <f>IF($O608&gt;=AJ$1,$S608+$Y608+$Z608,$Y608+$Z608)</f>
        <v>3692.4959999999996</v>
      </c>
      <c r="AK608" s="27">
        <f>IF($O608&gt;=AK$1,$S608+$Y608+$Z608,$Y608+$Z608)</f>
        <v>3692.4959999999996</v>
      </c>
      <c r="AL608" s="27">
        <f>IF($O608&gt;=AL$1,$S608+$Y608+$Z608,$Y608+$Z608)</f>
        <v>3692.4959999999996</v>
      </c>
      <c r="AM608" s="27">
        <f>IF($O608&gt;=AM$1,$S608+$Y608+$Z608,$Y608+$Z608)</f>
        <v>3692.4959999999996</v>
      </c>
      <c r="AN608" s="27">
        <f>IF($O608&gt;=AN$1,$S608+$Y608+$Z608,$Y608+$Z608)</f>
        <v>3692.4959999999996</v>
      </c>
      <c r="AO608" s="27">
        <f>IF($O608&gt;=AO$1,$S608+$Y608+$Z608,$Y608+$Z608)</f>
        <v>3692.4959999999996</v>
      </c>
      <c r="AP608" s="27">
        <f>IF($O608&gt;=AP$1,$S608+$Y608+$Z608,$Y608+$Z608)</f>
        <v>3692.4959999999996</v>
      </c>
      <c r="AQ608" s="27">
        <f>IF($O608&gt;=AQ$1,$S608+$Y608+$Z608,$Y608+$Z608)</f>
        <v>3692.4959999999996</v>
      </c>
      <c r="AR608" s="27">
        <f>IF($O608&gt;=AR$1,$S608+$Y608+$Z608,$Y608+$Z608)</f>
        <v>3692.4959999999996</v>
      </c>
      <c r="AS608" s="27">
        <f>IF($O608&gt;=AS$1,$S608+$Y608+$Z608,$Y608+$Z608)</f>
        <v>3692.4959999999996</v>
      </c>
      <c r="AT608" s="27">
        <f>IF($O608&gt;=AT$1,$S608+$Y608+$Z608,$Y608+$Z608)</f>
        <v>3692.4959999999996</v>
      </c>
      <c r="AU608" s="27">
        <f>IF($O608&gt;=AU$1,$S608+$Y608+$Z608,$Y608+$Z608)</f>
        <v>3692.4959999999996</v>
      </c>
      <c r="AV608" s="27">
        <f>IF($O608&gt;=AV$1,$S608+$Y608+$Z608,$Y608+$Z608)</f>
        <v>3692.4959999999996</v>
      </c>
      <c r="AW608" s="27">
        <f>IF($O608&gt;=AW$1,$S608+$Y608+$Z608,$Y608+$Z608)</f>
        <v>3692.4959999999996</v>
      </c>
      <c r="AX608" s="27">
        <f>IF($O608&gt;=AX$1,$S608+$Y608+$Z608,$Y608+$Z608)</f>
        <v>3692.4959999999996</v>
      </c>
      <c r="AY608" s="27">
        <f>IF($O608&gt;=AY$1,$S608+$Y608+$Z608,$Y608+$Z608)</f>
        <v>3692.4959999999996</v>
      </c>
      <c r="AZ608" s="27">
        <f>IF($O608&gt;=AZ$1,$S608+$Y608+$Z608,$Y608+$Z608)</f>
        <v>3692.4959999999996</v>
      </c>
      <c r="BA608" s="27">
        <f>IF($O608&gt;=BA$1,$S608+$Y608+$Z608,$Y608+$Z608)</f>
        <v>3692.4959999999996</v>
      </c>
      <c r="BB608" s="27">
        <f>IF($O608&gt;=BB$1,$S608+$Y608+$Z608,$Y608+$Z608)</f>
        <v>3692.4959999999996</v>
      </c>
      <c r="BC608" s="27">
        <f>IF($O608&gt;=BC$1,$S608+$Y608+$Z608,$Y608+$Z608)</f>
        <v>3692.4959999999996</v>
      </c>
      <c r="BD608" s="27">
        <f>IF($O608&gt;=BD$1,$S608+$Y608+$Z608,$Y608+$Z608)</f>
        <v>3692.4959999999996</v>
      </c>
      <c r="BE608" s="27">
        <f>IF($O608&gt;=BE$1,$S608+$Y608+$Z608,$Y608+$Z608)</f>
        <v>3692.4959999999996</v>
      </c>
      <c r="BF608" s="27">
        <f>IF($O608&gt;=BF$1,$S608+$Y608+$Z608,$Y608+$Z608)</f>
        <v>3692.4959999999996</v>
      </c>
      <c r="BG608" s="27">
        <f>IF($O608&gt;=BG$1,$S608+$Y608+$Z608,$Y608+$Z608)</f>
        <v>3692.4959999999996</v>
      </c>
      <c r="BH608" s="27">
        <f>IF($O608&gt;=BH$1,$S608+$Y608+$Z608,$Y608+$Z608)</f>
        <v>3692.4959999999996</v>
      </c>
      <c r="BI608" s="27">
        <f>IF($O608&gt;=BI$1,$S608+$Y608+$Z608,$Y608+$Z608)</f>
        <v>3692.4959999999996</v>
      </c>
      <c r="BJ608" s="27">
        <f>IF($O608&gt;=BJ$1,$S608+$Y608+$Z608,$Y608+$Z608)</f>
        <v>3692.4959999999996</v>
      </c>
      <c r="BK608" s="27">
        <f>IF($O608&gt;=BK$1,$S608+$Y608+$Z608,$Y608+$Z608)</f>
        <v>3692.4959999999996</v>
      </c>
      <c r="BL608" s="27">
        <f>IF($O608&gt;=BL$1,$S608+$Y608+$Z608,$Y608+$Z608)</f>
        <v>3692.4959999999996</v>
      </c>
      <c r="BM608" s="27">
        <f>IF($O608&gt;=BM$1,$S608+$Y608+$Z608,$Y608+$Z608)</f>
        <v>3692.4959999999996</v>
      </c>
      <c r="BN608" s="27">
        <f>IF($O608&gt;=BN$1,$S608+$Y608+$Z608,$Y608+$Z608)</f>
        <v>3692.4959999999996</v>
      </c>
      <c r="BO608" s="27">
        <f>IF($O608&gt;=BO$1,$S608+$Y608+$Z608,$Y608+$Z608)</f>
        <v>3692.4959999999996</v>
      </c>
      <c r="BP608" s="27">
        <f>IF($O608&gt;=BP$1,$S608+$Y608+$Z608,$Y608+$Z608)</f>
        <v>3692.4959999999996</v>
      </c>
      <c r="BQ608" s="27">
        <f>IF($O608&gt;=BQ$1,$S608+$Y608+$Z608,$Y608+$Z608)</f>
        <v>3692.4959999999996</v>
      </c>
      <c r="BR608" s="27">
        <f>IF($O608&gt;=BR$1,$S608+$Y608+$Z608,$Y608+$Z608)</f>
        <v>3692.4959999999996</v>
      </c>
      <c r="BS608" s="27">
        <f>IF($O608&gt;=BS$1,$S608+$Y608+$Z608,$Y608+$Z608)</f>
        <v>3692.4959999999996</v>
      </c>
      <c r="BT608" s="27">
        <f>IF($O608&gt;=BT$1,$S608+$Y608+$Z608,$Y608+$Z608)</f>
        <v>3692.4959999999996</v>
      </c>
      <c r="BU608" s="27">
        <f>IF($O608&gt;=BU$1,$S608+$Y608+$Z608,$Y608+$Z608)</f>
        <v>3692.4959999999996</v>
      </c>
      <c r="BV608" s="27">
        <f>IF($O608&gt;=BV$1,$S608+$Y608+$Z608,$Y608+$Z608)</f>
        <v>3692.4959999999996</v>
      </c>
      <c r="BW608" s="27">
        <f>IF($O608&gt;=BW$1,$S608+$Y608+$Z608,$Y608+$Z608)</f>
        <v>3692.4959999999996</v>
      </c>
      <c r="BX608" s="27">
        <f>IF($O608&gt;=BX$1,$S608+$Y608+$Z608,$Y608+$Z608)</f>
        <v>3692.4959999999996</v>
      </c>
      <c r="BY608" s="27">
        <f>IF($O608&gt;=BY$1,$S608+$Y608+$Z608,$Y608+$Z608)</f>
        <v>3692.4959999999996</v>
      </c>
      <c r="BZ608" s="27">
        <f>IF($O608&gt;=BZ$1,$S608+$Y608+$Z608,$Y608+$Z608)</f>
        <v>3692.4959999999996</v>
      </c>
      <c r="CA608" s="27">
        <f>IF($O608&gt;=CA$1,$S608+$Y608+$Z608,$Y608+$Z608)</f>
        <v>3692.4959999999996</v>
      </c>
      <c r="CB608" s="27">
        <f>IF($O608&gt;=CB$1,$S608+$Y608+$Z608,$Y608+$Z608)</f>
        <v>3692.4959999999996</v>
      </c>
      <c r="CC608" s="27">
        <f>IF($O608&gt;=CC$1,$S608+$Y608+$Z608,$Y608+$Z608)</f>
        <v>3692.4959999999996</v>
      </c>
      <c r="CD608" s="27">
        <f>IF($O608&gt;=CD$1,$S608+$Y608+$Z608,$Y608+$Z608)</f>
        <v>3692.4959999999996</v>
      </c>
      <c r="CE608" s="27">
        <f>IF($O608&gt;=CE$1,$S608+$Y608+$Z608,$Y608+$Z608)</f>
        <v>3692.4959999999996</v>
      </c>
      <c r="CF608" s="27">
        <f>IF($O608&gt;=CF$1,$S608+$Y608+$Z608,$Y608+$Z608)</f>
        <v>3692.4959999999996</v>
      </c>
      <c r="CG608" s="27">
        <f>IF($O608&gt;=CG$1,$S608+$Y608+$Z608,$Y608+$Z608)</f>
        <v>3692.4959999999996</v>
      </c>
      <c r="CH608" s="27">
        <f>IF($O608&gt;=CH$1,$S608+$Y608+$Z608,$Y608+$Z608)</f>
        <v>3692.4959999999996</v>
      </c>
      <c r="CI608" s="27">
        <f>IF($O608&gt;=CI$1,$S608+$Y608+$Z608,$Y608+$Z608)</f>
        <v>3692.4959999999996</v>
      </c>
      <c r="CJ608" s="27">
        <f>IF($O608&gt;=CJ$1,$S608+$Y608+$Z608,$Y608+$Z608)</f>
        <v>3692.4959999999996</v>
      </c>
      <c r="CK608" s="27">
        <f>IF($O608&gt;=CK$1,$S608+$Y608+$Z608,$Y608+$Z608)</f>
        <v>3692.4959999999996</v>
      </c>
      <c r="CL608" s="27">
        <f>IF($O608&gt;=CL$1,$S608+$Y608+$Z608,$Y608+$Z608)</f>
        <v>3692.4959999999996</v>
      </c>
      <c r="CM608" s="27">
        <f>IF($O608&gt;=CM$1,$S608+$Y608+$Z608,$Y608+$Z608)</f>
        <v>3692.4959999999996</v>
      </c>
      <c r="CN608" s="27">
        <f>IF($O608&gt;=CN$1,$S608+$Y608,$Y608)</f>
        <v>3292.4959999999996</v>
      </c>
      <c r="CO608" s="27">
        <f>IF($O608&gt;=CO$1,$S608+$Y608,$Y608)</f>
        <v>3292.4959999999996</v>
      </c>
      <c r="CP608" s="27">
        <f>IF($O608&gt;=CP$1,$S608+$Y608,$Y608)</f>
        <v>3292.4959999999996</v>
      </c>
      <c r="CQ608" s="27">
        <f>IF($O608&gt;=CQ$1,$S608+$Y608,$Y608)</f>
        <v>3292.4959999999996</v>
      </c>
      <c r="CR608" s="27">
        <f>IF($O608&gt;=CR$1,$S608+$Y608,$Y608)</f>
        <v>3292.4959999999996</v>
      </c>
      <c r="CS608" s="27">
        <f>IF($O608&gt;=CS$1,$S608+$Y608,$Y608)</f>
        <v>3292.4959999999996</v>
      </c>
      <c r="CT608" s="27">
        <f>IF($O608&gt;=CT$1,$S608+$Y608,$Y608)</f>
        <v>3292.4959999999996</v>
      </c>
      <c r="CU608" s="27">
        <f>IF($O608&gt;=CU$1,$S608+$Y608,$Y608)</f>
        <v>3292.4959999999996</v>
      </c>
      <c r="CV608" s="27">
        <f>IF($O608&gt;=CV$1,$S608+$Y608,$Y608)</f>
        <v>3292.4959999999996</v>
      </c>
      <c r="CW608" s="27">
        <f>IF($O608&gt;=CW$1,$S608+$Y608,$Y608)</f>
        <v>3292.4959999999996</v>
      </c>
      <c r="CX608" s="27">
        <f>IF($O608&gt;=CX$1,$S608+$Y608,$Y608)</f>
        <v>3292.4959999999996</v>
      </c>
      <c r="CY608" s="27">
        <f>IF($O608&gt;=CY$1,$S608+$Y608,$Y608)</f>
        <v>3292.4959999999996</v>
      </c>
      <c r="CZ608" s="27">
        <f>IF($O608&gt;=CZ$1,$S608+$Y608,$Y608)</f>
        <v>3292.4959999999996</v>
      </c>
      <c r="DA608" s="27">
        <f>IF($O608&gt;=DA$1,$S608+$Y608,$Y608)</f>
        <v>3292.4959999999996</v>
      </c>
      <c r="DB608" s="27">
        <f>IF($O608&gt;=DB$1,$S608+$Y608,$Y608)</f>
        <v>3292.4959999999996</v>
      </c>
      <c r="DC608" s="27">
        <f>IF($O608&gt;=DC$1,$S608+$Y608,$Y608)</f>
        <v>3292.4959999999996</v>
      </c>
      <c r="DD608" s="27">
        <f>IF($O608&gt;=DD$1,$S608+$Y608,$Y608)</f>
        <v>3292.4959999999996</v>
      </c>
      <c r="DE608" s="27">
        <f>IF($O608&gt;=DE$1,$S608+$Y608,$Y608)</f>
        <v>3292.4959999999996</v>
      </c>
      <c r="DF608" s="27">
        <f>IF($O608&gt;=DF$1,$S608+$Y608,$Y608)</f>
        <v>3292.4959999999996</v>
      </c>
      <c r="DG608" s="27">
        <f>IF($O608&gt;=DG$1,$S608+$Y608,$Y608)</f>
        <v>3292.4959999999996</v>
      </c>
      <c r="DH608" s="27">
        <f>IF($O608&gt;=DH$1,$S608+$Y608,$Y608)</f>
        <v>3292.4959999999996</v>
      </c>
      <c r="DI608" s="27">
        <f>IF($O608&gt;=DI$1,$S608+$Y608,$Y608)</f>
        <v>3292.4959999999996</v>
      </c>
      <c r="DJ608" s="27">
        <f>IF($O608&gt;=DJ$1,$S608+$Y608,$Y608)</f>
        <v>3292.4959999999996</v>
      </c>
      <c r="DK608" s="27">
        <f>IF($O608&gt;=DK$1,$S608+$Y608,$Y608)</f>
        <v>3292.4959999999996</v>
      </c>
      <c r="DL608" s="27">
        <f>IF($O608&gt;=DL$1,$S608+$Y608,$Y608)</f>
        <v>3292.4959999999996</v>
      </c>
      <c r="DM608" s="27">
        <f>IF($O608&gt;=DM$1,$S608+$Y608,$Y608)</f>
        <v>3292.4959999999996</v>
      </c>
      <c r="DN608" s="27">
        <f>IF($O608&gt;=DN$1,$S608+$Y608,$Y608)</f>
        <v>3292.4959999999996</v>
      </c>
      <c r="DO608" s="27">
        <f>IF($O608&gt;=DO$1,$S608+$Y608,$Y608)</f>
        <v>3292.4959999999996</v>
      </c>
      <c r="DP608" s="27">
        <f>IF($O608&gt;=DP$1,$S608+$Y608,$Y608)</f>
        <v>3292.4959999999996</v>
      </c>
      <c r="DQ608" s="27">
        <f>IF($O608&gt;=DQ$1,$S608+$Y608,$Y608)</f>
        <v>3292.4959999999996</v>
      </c>
      <c r="DR608" s="27">
        <f>IF($O608&gt;=DR$1,$S608+$Y608,$Y608)</f>
        <v>3292.4959999999996</v>
      </c>
      <c r="DS608" s="27">
        <f>IF($O608&gt;=DS$1,$S608+$Y608,$Y608)</f>
        <v>3292.4959999999996</v>
      </c>
      <c r="DT608" s="27">
        <f>IF($O608&gt;=DT$1,$S608+$Y608,$Y608)</f>
        <v>3292.4959999999996</v>
      </c>
      <c r="DU608" s="27">
        <f>IF($O608&gt;=DU$1,$S608+$Y608,$Y608)</f>
        <v>3292.4959999999996</v>
      </c>
      <c r="DV608" s="27">
        <f>IF($O608&gt;=DV$1,$S608+$Y608,$Y608)</f>
        <v>3292.4959999999996</v>
      </c>
      <c r="DW608" s="27">
        <f>IF($O608&gt;=DW$1,$S608+$Y608,$Y608)</f>
        <v>3292.4959999999996</v>
      </c>
      <c r="DX608" s="27">
        <f>IF($O608&gt;=DX$1,$S608+$Y608,$Y608)</f>
        <v>0</v>
      </c>
      <c r="DY608" s="27">
        <f>IF($O608&gt;=DY$1,$S608+$Y608,$Y608)</f>
        <v>0</v>
      </c>
      <c r="DZ608" s="27">
        <f>IF($O608&gt;=DZ$1,$S608+$Y608,$Y608)</f>
        <v>0</v>
      </c>
      <c r="EA608" s="27">
        <f>IF($O608&gt;=EA$1,$S608+$Y608,$Y608)</f>
        <v>0</v>
      </c>
      <c r="EB608" s="27">
        <f>IF($O608&gt;=EB$1,$S608+$Y608,$Y608)</f>
        <v>0</v>
      </c>
      <c r="EC608" s="27">
        <f>IF($O608&gt;=EC$1,$S608+$Y608,$Y608)</f>
        <v>0</v>
      </c>
      <c r="ED608" s="27">
        <f>IF($O608&gt;=ED$1,$S608+$Y608,$Y608)</f>
        <v>0</v>
      </c>
      <c r="EE608" s="27">
        <f>IF($O608&gt;=EE$1,$S608+$Y608,$Y608)</f>
        <v>0</v>
      </c>
      <c r="EF608" s="27">
        <f>IF($O608&gt;=EF$1,$S608+$Y608,$Y608)</f>
        <v>0</v>
      </c>
      <c r="EG608" s="27">
        <f>IF($O608&gt;=EG$1,$S608+$Y608,$Y608)</f>
        <v>0</v>
      </c>
      <c r="EH608" s="27">
        <f>IF($O608&gt;=EH$1,$S608+$Y608,$Y608)</f>
        <v>0</v>
      </c>
      <c r="EI608" s="27">
        <f>IF($O608&gt;=EI$1,$S608+$Y608,$Y608)</f>
        <v>0</v>
      </c>
      <c r="EJ608" s="27">
        <f>IF($O608&gt;=EJ$1,$S608+$Y608,$Y608)</f>
        <v>0</v>
      </c>
      <c r="EK608" s="27">
        <f>IF($O608&gt;=EK$1,$S608+$Y608,$Y608)</f>
        <v>0</v>
      </c>
      <c r="EL608" s="27">
        <f>IF($O608&gt;=EL$1,$S608+$Y608,$Y608)</f>
        <v>0</v>
      </c>
      <c r="EM608" s="27">
        <f>IF($O608&gt;=EM$1,$S608+$Y608,$Y608)</f>
        <v>0</v>
      </c>
      <c r="EN608" s="27">
        <f>IF($O608&gt;=EN$1,$S608+$Y608,$Y608)</f>
        <v>0</v>
      </c>
      <c r="EO608" s="27">
        <f>IF($O608&gt;=EO$1,$S608+$Y608,$Y608)</f>
        <v>0</v>
      </c>
      <c r="EP608" s="27">
        <f>IF($O608&gt;=EP$1,$S608+$Y608,$Y608)</f>
        <v>0</v>
      </c>
      <c r="EQ608" s="27">
        <f>IF($O608&gt;=EQ$1,$S608+$Y608,$Y608)</f>
        <v>0</v>
      </c>
      <c r="ER608" s="27">
        <f>IF($O608&gt;=ER$1,$S608+$Y608,$Y608)</f>
        <v>0</v>
      </c>
      <c r="ES608" s="27">
        <f>IF($O608&gt;=ES$1,$S608+$Y608,$Y608)</f>
        <v>0</v>
      </c>
      <c r="ET608" s="27">
        <f>IF($O608&gt;=ET$1,$S608+$Y608,$Y608)</f>
        <v>0</v>
      </c>
      <c r="EU608" s="27">
        <f>IF($O608&gt;=EU$1,$S608+$Y608,$Y608)</f>
        <v>0</v>
      </c>
      <c r="EV608" s="27">
        <f>IF($O608&gt;=EV$1,$S608,0)</f>
        <v>0</v>
      </c>
      <c r="EW608" s="27">
        <f>IF($O608&gt;=EW$1,$S608,0)</f>
        <v>0</v>
      </c>
      <c r="EX608" s="27">
        <f>IF($O608&gt;=EX$1,$S608,0)</f>
        <v>0</v>
      </c>
      <c r="EY608" s="27">
        <f>IF($O608&gt;=EY$1,$S608,0)</f>
        <v>0</v>
      </c>
      <c r="EZ608" s="27">
        <f>IF($O608&gt;=EZ$1,$S608,0)</f>
        <v>0</v>
      </c>
      <c r="FA608" s="27">
        <f>IF($O608&gt;=FA$1,$S608,0)</f>
        <v>0</v>
      </c>
      <c r="FB608" s="27">
        <f>IF($O608&gt;=FB$1,$S608,0)</f>
        <v>0</v>
      </c>
      <c r="FC608" s="27">
        <f>IF($O608&gt;=FC$1,$S608,0)</f>
        <v>0</v>
      </c>
      <c r="FD608" s="27">
        <f>IF($O608&gt;=FD$1,$S608,0)</f>
        <v>0</v>
      </c>
      <c r="FE608" s="27">
        <f>IF($O608&gt;=FE$1,$S608,0)</f>
        <v>0</v>
      </c>
      <c r="FF608" s="27">
        <f>IF($O608&gt;=FF$1,$S608,0)</f>
        <v>0</v>
      </c>
      <c r="FG608" s="27">
        <f>IF($O608&gt;=FG$1,$S608,0)</f>
        <v>0</v>
      </c>
      <c r="FH608" s="27">
        <f>IF($O608&gt;=FH$1,$S608,0)</f>
        <v>0</v>
      </c>
      <c r="FI608" s="27">
        <f>IF($O608&gt;=FI$1,$S608,0)</f>
        <v>0</v>
      </c>
      <c r="FJ608" s="27">
        <f>IF($O608&gt;=FJ$1,$S608,0)</f>
        <v>0</v>
      </c>
      <c r="FK608" s="27">
        <f>IF($O608&gt;=FK$1,$S608,0)</f>
        <v>0</v>
      </c>
      <c r="FL608" s="27">
        <f>IF($O608&gt;=FL$1,$S608,0)</f>
        <v>0</v>
      </c>
      <c r="FM608" s="27">
        <f>IF($O608&gt;=FM$1,$S608,0)</f>
        <v>0</v>
      </c>
      <c r="FN608" s="27">
        <f>IF($O608&gt;=FN$1,$S608,0)</f>
        <v>0</v>
      </c>
      <c r="FO608" s="27">
        <f>IF($O608&gt;=FO$1,$S608,0)</f>
        <v>0</v>
      </c>
      <c r="FP608" s="27">
        <f>IF($O608&gt;=FP$1,$S608,0)</f>
        <v>0</v>
      </c>
      <c r="FQ608" s="27">
        <f>IF($O608&gt;=FQ$1,$S608,0)</f>
        <v>0</v>
      </c>
      <c r="FR608" s="27">
        <f>IF($O608&gt;=FR$1,$S608,0)</f>
        <v>0</v>
      </c>
      <c r="FS608" s="27">
        <f>IF($O608&gt;=FS$1,$S608,0)</f>
        <v>0</v>
      </c>
      <c r="FT608" s="27">
        <f>IF($O608&gt;=FT$1,$S608,0)</f>
        <v>0</v>
      </c>
      <c r="FU608" s="27">
        <f>IF($O608&gt;=FU$1,$S608,0)</f>
        <v>0</v>
      </c>
      <c r="FV608" s="27">
        <f>IF($O608&gt;=FV$1,$S608,0)</f>
        <v>0</v>
      </c>
      <c r="FW608" s="27">
        <f>IF($O608&gt;=FW$1,$S608,0)</f>
        <v>0</v>
      </c>
      <c r="FX608" s="27">
        <f>IF($O608&gt;=FX$1,$S608,0)</f>
        <v>0</v>
      </c>
      <c r="FY608" s="27">
        <f>IF($O608&gt;=FY$1,$S608,0)</f>
        <v>0</v>
      </c>
      <c r="FZ608" s="27">
        <f>IF($O608&gt;=FZ$1,$S608,0)</f>
        <v>0</v>
      </c>
      <c r="GA608" s="27">
        <f>IF($O608&gt;=GA$1,$S608,0)</f>
        <v>0</v>
      </c>
      <c r="GB608" s="27">
        <f>IF($O608&gt;=GB$1,$S608,0)</f>
        <v>0</v>
      </c>
      <c r="GC608" s="27">
        <f>IF($O608&gt;=GC$1,$S608,0)</f>
        <v>0</v>
      </c>
      <c r="GD608" s="27">
        <f>IF($O608&gt;=GD$1,$S608,0)</f>
        <v>0</v>
      </c>
      <c r="GE608" s="27">
        <f>IF($O608&gt;=GE$1,$S608,0)</f>
        <v>0</v>
      </c>
      <c r="GF608" s="27">
        <f>IF($O608&gt;=GF$1,$S608,0)</f>
        <v>0</v>
      </c>
      <c r="GG608" s="27">
        <f>IF($O608&gt;=GG$1,$S608,0)</f>
        <v>0</v>
      </c>
      <c r="GH608" s="27">
        <f>IF($O608&gt;=GH$1,$S608,0)</f>
        <v>0</v>
      </c>
      <c r="GI608" s="27">
        <f>IF($O608&gt;=GI$1,$S608,0)</f>
        <v>0</v>
      </c>
      <c r="GJ608" s="27">
        <f>IF($O608&gt;=GJ$1,$S608,0)</f>
        <v>0</v>
      </c>
      <c r="GK608" s="27">
        <f>IF($O608&gt;=GK$1,$S608,0)</f>
        <v>0</v>
      </c>
      <c r="GL608" s="27">
        <f>IF($O608&gt;=GL$1,$S608,0)</f>
        <v>0</v>
      </c>
      <c r="GM608" s="27">
        <f>IF($O608&gt;=GM$1,$S608,0)</f>
        <v>0</v>
      </c>
      <c r="GN608" s="27">
        <f>IF($O608&gt;=GN$1,$S608,0)</f>
        <v>0</v>
      </c>
      <c r="GO608" s="27">
        <f>IF($O608&gt;=GO$1,$S608,0)</f>
        <v>0</v>
      </c>
      <c r="GP608" s="27">
        <f>IF($O608&gt;=GP$1,$S608,0)</f>
        <v>0</v>
      </c>
      <c r="GQ608" s="27">
        <f>IF($O608&gt;=GQ$1,$S608,0)</f>
        <v>0</v>
      </c>
      <c r="GR608" s="27">
        <f>IF($O608&gt;=GR$1,$S608,0)</f>
        <v>0</v>
      </c>
      <c r="GS608" s="27">
        <f>IF($O608&gt;=GS$1,$S608,0)</f>
        <v>0</v>
      </c>
      <c r="GT608" s="27">
        <f>IF($O608&gt;=GT$1,$S608,0)</f>
        <v>0</v>
      </c>
      <c r="GU608" s="27">
        <f>IF($O608&gt;=GU$1,$S608,0)</f>
        <v>0</v>
      </c>
      <c r="GV608" s="27">
        <f>IF($O608&gt;=GV$1,$S608,0)</f>
        <v>0</v>
      </c>
      <c r="GW608" s="27">
        <f>IF($O608&gt;=GW$1,$S608,0)</f>
        <v>0</v>
      </c>
      <c r="GX608" s="27">
        <f>IF($O608&gt;=GX$1,$S608,0)</f>
        <v>0</v>
      </c>
      <c r="GY608" s="27">
        <f>IF($O608&gt;=GY$1,$S608,0)</f>
        <v>0</v>
      </c>
      <c r="GZ608" s="27">
        <f>IF($O608&gt;=GZ$1,$S608,0)</f>
        <v>0</v>
      </c>
      <c r="HA608" s="27">
        <f>IF($O608&gt;=HA$1,$S608,0)</f>
        <v>0</v>
      </c>
      <c r="HB608" s="27">
        <f>IF($O608&gt;=HB$1,$S608,0)</f>
        <v>0</v>
      </c>
      <c r="HC608" s="27">
        <f>IF($O608&gt;=HC$1,$S608,0)</f>
        <v>0</v>
      </c>
    </row>
    <row r="609" spans="1:211">
      <c r="A609" s="3">
        <v>129631</v>
      </c>
      <c r="B609" s="3" t="s">
        <v>466</v>
      </c>
      <c r="C609" s="3" t="s">
        <v>452</v>
      </c>
      <c r="D609" s="3">
        <v>71</v>
      </c>
      <c r="E609" s="4">
        <v>39007</v>
      </c>
      <c r="F609" s="5">
        <v>11.682191780821919</v>
      </c>
      <c r="G609" s="3" t="s">
        <v>446</v>
      </c>
      <c r="H609" s="4">
        <v>17359</v>
      </c>
      <c r="I609" s="9" t="s">
        <v>816</v>
      </c>
      <c r="J609" s="5">
        <v>16281.71</v>
      </c>
      <c r="K609" s="31">
        <v>14346</v>
      </c>
      <c r="L609" s="32">
        <v>12</v>
      </c>
      <c r="M609" s="33">
        <f>VLOOKUP(L609,FIND,3,TRUE)</f>
        <v>1.1000000000000001</v>
      </c>
      <c r="N609" s="32">
        <f>IF(L609&gt;30,180,VLOOKUP(L609,TEMPO,2,FALSE))</f>
        <v>72</v>
      </c>
      <c r="O609" s="32">
        <f>IF(R609&gt;0,4,N609)</f>
        <v>72</v>
      </c>
      <c r="P609" s="96">
        <f>J609*M609*L609</f>
        <v>214918.57200000001</v>
      </c>
      <c r="Q609" s="96">
        <f>10934.45*2</f>
        <v>21868.9</v>
      </c>
      <c r="R609" s="96">
        <f>IF(P609&lt;=Q609,P609/4,0)</f>
        <v>0</v>
      </c>
      <c r="S609" s="5">
        <f>IF(P609&gt;=Q609,P609/N609,0)</f>
        <v>2984.9801666666667</v>
      </c>
      <c r="T609" s="3"/>
      <c r="U609" s="3">
        <f>IF(T609="",1,0)</f>
        <v>1</v>
      </c>
      <c r="V609" s="3">
        <v>924</v>
      </c>
      <c r="W609" s="5">
        <v>0</v>
      </c>
      <c r="X609" s="5">
        <v>402.65</v>
      </c>
      <c r="Y609" s="5">
        <f>X609*W609</f>
        <v>0</v>
      </c>
      <c r="Z609" s="5">
        <v>400</v>
      </c>
      <c r="AA609" s="5">
        <f>S609+Y609+Z609</f>
        <v>3384.9801666666667</v>
      </c>
      <c r="AB609" s="39">
        <f>(J609/12+J609/12*1.3333333333+450/12+J609/30*6/12+J609)*1.3+Y609+Z609+153.9</f>
        <v>26237.297855496759</v>
      </c>
      <c r="AC609" s="39" t="s">
        <v>452</v>
      </c>
      <c r="AD609" s="39">
        <f>J609*1.3+400+153.9</f>
        <v>21720.123</v>
      </c>
      <c r="AE609" s="39">
        <f>SUMIFS('CUSTO MENSAL FUNC NOVO'!H:H,'CUSTO MENSAL FUNC NOVO'!A:A,'VALORES MENSAIS'!AC609)</f>
        <v>14349.89416</v>
      </c>
      <c r="AF609" s="27">
        <f>IF($R609&gt;0,$R609,$S609)+$Y609+$Z609</f>
        <v>3384.9801666666667</v>
      </c>
      <c r="AG609" s="27">
        <f>IF($R609&gt;0,$R609,$S609)+$Y609+$Z609</f>
        <v>3384.9801666666667</v>
      </c>
      <c r="AH609" s="27">
        <f>IF($R609&gt;0,$R609,$S609)+$Y609+$Z609</f>
        <v>3384.9801666666667</v>
      </c>
      <c r="AI609" s="27">
        <f>IF($R609&gt;0,$R609,$S609)+$Y609+$Z609</f>
        <v>3384.9801666666667</v>
      </c>
      <c r="AJ609" s="27">
        <f>IF($O609&gt;=AJ$1,$S609+$Y609+$Z609,$Y609+$Z609)</f>
        <v>3384.9801666666667</v>
      </c>
      <c r="AK609" s="27">
        <f>IF($O609&gt;=AK$1,$S609+$Y609+$Z609,$Y609+$Z609)</f>
        <v>3384.9801666666667</v>
      </c>
      <c r="AL609" s="27">
        <f>IF($O609&gt;=AL$1,$S609+$Y609+$Z609,$Y609+$Z609)</f>
        <v>3384.9801666666667</v>
      </c>
      <c r="AM609" s="27">
        <f>IF($O609&gt;=AM$1,$S609+$Y609+$Z609,$Y609+$Z609)</f>
        <v>3384.9801666666667</v>
      </c>
      <c r="AN609" s="27">
        <f>IF($O609&gt;=AN$1,$S609+$Y609+$Z609,$Y609+$Z609)</f>
        <v>3384.9801666666667</v>
      </c>
      <c r="AO609" s="27">
        <f>IF($O609&gt;=AO$1,$S609+$Y609+$Z609,$Y609+$Z609)</f>
        <v>3384.9801666666667</v>
      </c>
      <c r="AP609" s="27">
        <f>IF($O609&gt;=AP$1,$S609+$Y609+$Z609,$Y609+$Z609)</f>
        <v>3384.9801666666667</v>
      </c>
      <c r="AQ609" s="27">
        <f>IF($O609&gt;=AQ$1,$S609+$Y609+$Z609,$Y609+$Z609)</f>
        <v>3384.9801666666667</v>
      </c>
      <c r="AR609" s="27">
        <f>IF($O609&gt;=AR$1,$S609+$Y609+$Z609,$Y609+$Z609)</f>
        <v>3384.9801666666667</v>
      </c>
      <c r="AS609" s="27">
        <f>IF($O609&gt;=AS$1,$S609+$Y609+$Z609,$Y609+$Z609)</f>
        <v>3384.9801666666667</v>
      </c>
      <c r="AT609" s="27">
        <f>IF($O609&gt;=AT$1,$S609+$Y609+$Z609,$Y609+$Z609)</f>
        <v>3384.9801666666667</v>
      </c>
      <c r="AU609" s="27">
        <f>IF($O609&gt;=AU$1,$S609+$Y609+$Z609,$Y609+$Z609)</f>
        <v>3384.9801666666667</v>
      </c>
      <c r="AV609" s="27">
        <f>IF($O609&gt;=AV$1,$S609+$Y609+$Z609,$Y609+$Z609)</f>
        <v>3384.9801666666667</v>
      </c>
      <c r="AW609" s="27">
        <f>IF($O609&gt;=AW$1,$S609+$Y609+$Z609,$Y609+$Z609)</f>
        <v>3384.9801666666667</v>
      </c>
      <c r="AX609" s="27">
        <f>IF($O609&gt;=AX$1,$S609+$Y609+$Z609,$Y609+$Z609)</f>
        <v>3384.9801666666667</v>
      </c>
      <c r="AY609" s="27">
        <f>IF($O609&gt;=AY$1,$S609+$Y609+$Z609,$Y609+$Z609)</f>
        <v>3384.9801666666667</v>
      </c>
      <c r="AZ609" s="27">
        <f>IF($O609&gt;=AZ$1,$S609+$Y609+$Z609,$Y609+$Z609)</f>
        <v>3384.9801666666667</v>
      </c>
      <c r="BA609" s="27">
        <f>IF($O609&gt;=BA$1,$S609+$Y609+$Z609,$Y609+$Z609)</f>
        <v>3384.9801666666667</v>
      </c>
      <c r="BB609" s="27">
        <f>IF($O609&gt;=BB$1,$S609+$Y609+$Z609,$Y609+$Z609)</f>
        <v>3384.9801666666667</v>
      </c>
      <c r="BC609" s="27">
        <f>IF($O609&gt;=BC$1,$S609+$Y609+$Z609,$Y609+$Z609)</f>
        <v>3384.9801666666667</v>
      </c>
      <c r="BD609" s="27">
        <f>IF($O609&gt;=BD$1,$S609+$Y609+$Z609,$Y609+$Z609)</f>
        <v>3384.9801666666667</v>
      </c>
      <c r="BE609" s="27">
        <f>IF($O609&gt;=BE$1,$S609+$Y609+$Z609,$Y609+$Z609)</f>
        <v>3384.9801666666667</v>
      </c>
      <c r="BF609" s="27">
        <f>IF($O609&gt;=BF$1,$S609+$Y609+$Z609,$Y609+$Z609)</f>
        <v>3384.9801666666667</v>
      </c>
      <c r="BG609" s="27">
        <f>IF($O609&gt;=BG$1,$S609+$Y609+$Z609,$Y609+$Z609)</f>
        <v>3384.9801666666667</v>
      </c>
      <c r="BH609" s="27">
        <f>IF($O609&gt;=BH$1,$S609+$Y609+$Z609,$Y609+$Z609)</f>
        <v>3384.9801666666667</v>
      </c>
      <c r="BI609" s="27">
        <f>IF($O609&gt;=BI$1,$S609+$Y609+$Z609,$Y609+$Z609)</f>
        <v>3384.9801666666667</v>
      </c>
      <c r="BJ609" s="27">
        <f>IF($O609&gt;=BJ$1,$S609+$Y609+$Z609,$Y609+$Z609)</f>
        <v>3384.9801666666667</v>
      </c>
      <c r="BK609" s="27">
        <f>IF($O609&gt;=BK$1,$S609+$Y609+$Z609,$Y609+$Z609)</f>
        <v>3384.9801666666667</v>
      </c>
      <c r="BL609" s="27">
        <f>IF($O609&gt;=BL$1,$S609+$Y609+$Z609,$Y609+$Z609)</f>
        <v>3384.9801666666667</v>
      </c>
      <c r="BM609" s="27">
        <f>IF($O609&gt;=BM$1,$S609+$Y609+$Z609,$Y609+$Z609)</f>
        <v>3384.9801666666667</v>
      </c>
      <c r="BN609" s="27">
        <f>IF($O609&gt;=BN$1,$S609+$Y609+$Z609,$Y609+$Z609)</f>
        <v>3384.9801666666667</v>
      </c>
      <c r="BO609" s="27">
        <f>IF($O609&gt;=BO$1,$S609+$Y609+$Z609,$Y609+$Z609)</f>
        <v>3384.9801666666667</v>
      </c>
      <c r="BP609" s="27">
        <f>IF($O609&gt;=BP$1,$S609+$Y609+$Z609,$Y609+$Z609)</f>
        <v>3384.9801666666667</v>
      </c>
      <c r="BQ609" s="27">
        <f>IF($O609&gt;=BQ$1,$S609+$Y609+$Z609,$Y609+$Z609)</f>
        <v>3384.9801666666667</v>
      </c>
      <c r="BR609" s="27">
        <f>IF($O609&gt;=BR$1,$S609+$Y609+$Z609,$Y609+$Z609)</f>
        <v>3384.9801666666667</v>
      </c>
      <c r="BS609" s="27">
        <f>IF($O609&gt;=BS$1,$S609+$Y609+$Z609,$Y609+$Z609)</f>
        <v>3384.9801666666667</v>
      </c>
      <c r="BT609" s="27">
        <f>IF($O609&gt;=BT$1,$S609+$Y609+$Z609,$Y609+$Z609)</f>
        <v>3384.9801666666667</v>
      </c>
      <c r="BU609" s="27">
        <f>IF($O609&gt;=BU$1,$S609+$Y609+$Z609,$Y609+$Z609)</f>
        <v>3384.9801666666667</v>
      </c>
      <c r="BV609" s="27">
        <f>IF($O609&gt;=BV$1,$S609+$Y609+$Z609,$Y609+$Z609)</f>
        <v>3384.9801666666667</v>
      </c>
      <c r="BW609" s="27">
        <f>IF($O609&gt;=BW$1,$S609+$Y609+$Z609,$Y609+$Z609)</f>
        <v>3384.9801666666667</v>
      </c>
      <c r="BX609" s="27">
        <f>IF($O609&gt;=BX$1,$S609+$Y609+$Z609,$Y609+$Z609)</f>
        <v>3384.9801666666667</v>
      </c>
      <c r="BY609" s="27">
        <f>IF($O609&gt;=BY$1,$S609+$Y609+$Z609,$Y609+$Z609)</f>
        <v>3384.9801666666667</v>
      </c>
      <c r="BZ609" s="27">
        <f>IF($O609&gt;=BZ$1,$S609+$Y609+$Z609,$Y609+$Z609)</f>
        <v>3384.9801666666667</v>
      </c>
      <c r="CA609" s="27">
        <f>IF($O609&gt;=CA$1,$S609+$Y609+$Z609,$Y609+$Z609)</f>
        <v>3384.9801666666667</v>
      </c>
      <c r="CB609" s="27">
        <f>IF($O609&gt;=CB$1,$S609+$Y609+$Z609,$Y609+$Z609)</f>
        <v>3384.9801666666667</v>
      </c>
      <c r="CC609" s="27">
        <f>IF($O609&gt;=CC$1,$S609+$Y609+$Z609,$Y609+$Z609)</f>
        <v>3384.9801666666667</v>
      </c>
      <c r="CD609" s="27">
        <f>IF($O609&gt;=CD$1,$S609+$Y609+$Z609,$Y609+$Z609)</f>
        <v>3384.9801666666667</v>
      </c>
      <c r="CE609" s="27">
        <f>IF($O609&gt;=CE$1,$S609+$Y609+$Z609,$Y609+$Z609)</f>
        <v>3384.9801666666667</v>
      </c>
      <c r="CF609" s="27">
        <f>IF($O609&gt;=CF$1,$S609+$Y609+$Z609,$Y609+$Z609)</f>
        <v>3384.9801666666667</v>
      </c>
      <c r="CG609" s="27">
        <f>IF($O609&gt;=CG$1,$S609+$Y609+$Z609,$Y609+$Z609)</f>
        <v>3384.9801666666667</v>
      </c>
      <c r="CH609" s="27">
        <f>IF($O609&gt;=CH$1,$S609+$Y609+$Z609,$Y609+$Z609)</f>
        <v>3384.9801666666667</v>
      </c>
      <c r="CI609" s="27">
        <f>IF($O609&gt;=CI$1,$S609+$Y609+$Z609,$Y609+$Z609)</f>
        <v>3384.9801666666667</v>
      </c>
      <c r="CJ609" s="27">
        <f>IF($O609&gt;=CJ$1,$S609+$Y609+$Z609,$Y609+$Z609)</f>
        <v>3384.9801666666667</v>
      </c>
      <c r="CK609" s="27">
        <f>IF($O609&gt;=CK$1,$S609+$Y609+$Z609,$Y609+$Z609)</f>
        <v>3384.9801666666667</v>
      </c>
      <c r="CL609" s="27">
        <f>IF($O609&gt;=CL$1,$S609+$Y609+$Z609,$Y609+$Z609)</f>
        <v>3384.9801666666667</v>
      </c>
      <c r="CM609" s="27">
        <f>IF($O609&gt;=CM$1,$S609+$Y609+$Z609,$Y609+$Z609)</f>
        <v>3384.9801666666667</v>
      </c>
      <c r="CN609" s="27">
        <f>IF($O609&gt;=CN$1,$S609+$Y609,$Y609)</f>
        <v>2984.9801666666667</v>
      </c>
      <c r="CO609" s="27">
        <f>IF($O609&gt;=CO$1,$S609+$Y609,$Y609)</f>
        <v>2984.9801666666667</v>
      </c>
      <c r="CP609" s="27">
        <f>IF($O609&gt;=CP$1,$S609+$Y609,$Y609)</f>
        <v>2984.9801666666667</v>
      </c>
      <c r="CQ609" s="27">
        <f>IF($O609&gt;=CQ$1,$S609+$Y609,$Y609)</f>
        <v>2984.9801666666667</v>
      </c>
      <c r="CR609" s="27">
        <f>IF($O609&gt;=CR$1,$S609+$Y609,$Y609)</f>
        <v>2984.9801666666667</v>
      </c>
      <c r="CS609" s="27">
        <f>IF($O609&gt;=CS$1,$S609+$Y609,$Y609)</f>
        <v>2984.9801666666667</v>
      </c>
      <c r="CT609" s="27">
        <f>IF($O609&gt;=CT$1,$S609+$Y609,$Y609)</f>
        <v>2984.9801666666667</v>
      </c>
      <c r="CU609" s="27">
        <f>IF($O609&gt;=CU$1,$S609+$Y609,$Y609)</f>
        <v>2984.9801666666667</v>
      </c>
      <c r="CV609" s="27">
        <f>IF($O609&gt;=CV$1,$S609+$Y609,$Y609)</f>
        <v>2984.9801666666667</v>
      </c>
      <c r="CW609" s="27">
        <f>IF($O609&gt;=CW$1,$S609+$Y609,$Y609)</f>
        <v>2984.9801666666667</v>
      </c>
      <c r="CX609" s="27">
        <f>IF($O609&gt;=CX$1,$S609+$Y609,$Y609)</f>
        <v>2984.9801666666667</v>
      </c>
      <c r="CY609" s="27">
        <f>IF($O609&gt;=CY$1,$S609+$Y609,$Y609)</f>
        <v>2984.9801666666667</v>
      </c>
      <c r="CZ609" s="27">
        <f>IF($O609&gt;=CZ$1,$S609+$Y609,$Y609)</f>
        <v>0</v>
      </c>
      <c r="DA609" s="27">
        <f>IF($O609&gt;=DA$1,$S609+$Y609,$Y609)</f>
        <v>0</v>
      </c>
      <c r="DB609" s="27">
        <f>IF($O609&gt;=DB$1,$S609+$Y609,$Y609)</f>
        <v>0</v>
      </c>
      <c r="DC609" s="27">
        <f>IF($O609&gt;=DC$1,$S609+$Y609,$Y609)</f>
        <v>0</v>
      </c>
      <c r="DD609" s="27">
        <f>IF($O609&gt;=DD$1,$S609+$Y609,$Y609)</f>
        <v>0</v>
      </c>
      <c r="DE609" s="27">
        <f>IF($O609&gt;=DE$1,$S609+$Y609,$Y609)</f>
        <v>0</v>
      </c>
      <c r="DF609" s="27">
        <f>IF($O609&gt;=DF$1,$S609+$Y609,$Y609)</f>
        <v>0</v>
      </c>
      <c r="DG609" s="27">
        <f>IF($O609&gt;=DG$1,$S609+$Y609,$Y609)</f>
        <v>0</v>
      </c>
      <c r="DH609" s="27">
        <f>IF($O609&gt;=DH$1,$S609+$Y609,$Y609)</f>
        <v>0</v>
      </c>
      <c r="DI609" s="27">
        <f>IF($O609&gt;=DI$1,$S609+$Y609,$Y609)</f>
        <v>0</v>
      </c>
      <c r="DJ609" s="27">
        <f>IF($O609&gt;=DJ$1,$S609+$Y609,$Y609)</f>
        <v>0</v>
      </c>
      <c r="DK609" s="27">
        <f>IF($O609&gt;=DK$1,$S609+$Y609,$Y609)</f>
        <v>0</v>
      </c>
      <c r="DL609" s="27">
        <f>IF($O609&gt;=DL$1,$S609+$Y609,$Y609)</f>
        <v>0</v>
      </c>
      <c r="DM609" s="27">
        <f>IF($O609&gt;=DM$1,$S609+$Y609,$Y609)</f>
        <v>0</v>
      </c>
      <c r="DN609" s="27">
        <f>IF($O609&gt;=DN$1,$S609+$Y609,$Y609)</f>
        <v>0</v>
      </c>
      <c r="DO609" s="27">
        <f>IF($O609&gt;=DO$1,$S609+$Y609,$Y609)</f>
        <v>0</v>
      </c>
      <c r="DP609" s="27">
        <f>IF($O609&gt;=DP$1,$S609+$Y609,$Y609)</f>
        <v>0</v>
      </c>
      <c r="DQ609" s="27">
        <f>IF($O609&gt;=DQ$1,$S609+$Y609,$Y609)</f>
        <v>0</v>
      </c>
      <c r="DR609" s="27">
        <f>IF($O609&gt;=DR$1,$S609+$Y609,$Y609)</f>
        <v>0</v>
      </c>
      <c r="DS609" s="27">
        <f>IF($O609&gt;=DS$1,$S609+$Y609,$Y609)</f>
        <v>0</v>
      </c>
      <c r="DT609" s="27">
        <f>IF($O609&gt;=DT$1,$S609+$Y609,$Y609)</f>
        <v>0</v>
      </c>
      <c r="DU609" s="27">
        <f>IF($O609&gt;=DU$1,$S609+$Y609,$Y609)</f>
        <v>0</v>
      </c>
      <c r="DV609" s="27">
        <f>IF($O609&gt;=DV$1,$S609+$Y609,$Y609)</f>
        <v>0</v>
      </c>
      <c r="DW609" s="27">
        <f>IF($O609&gt;=DW$1,$S609+$Y609,$Y609)</f>
        <v>0</v>
      </c>
      <c r="DX609" s="27">
        <f>IF($O609&gt;=DX$1,$S609+$Y609,$Y609)</f>
        <v>0</v>
      </c>
      <c r="DY609" s="27">
        <f>IF($O609&gt;=DY$1,$S609+$Y609,$Y609)</f>
        <v>0</v>
      </c>
      <c r="DZ609" s="27">
        <f>IF($O609&gt;=DZ$1,$S609+$Y609,$Y609)</f>
        <v>0</v>
      </c>
      <c r="EA609" s="27">
        <f>IF($O609&gt;=EA$1,$S609+$Y609,$Y609)</f>
        <v>0</v>
      </c>
      <c r="EB609" s="27">
        <f>IF($O609&gt;=EB$1,$S609+$Y609,$Y609)</f>
        <v>0</v>
      </c>
      <c r="EC609" s="27">
        <f>IF($O609&gt;=EC$1,$S609+$Y609,$Y609)</f>
        <v>0</v>
      </c>
      <c r="ED609" s="27">
        <f>IF($O609&gt;=ED$1,$S609+$Y609,$Y609)</f>
        <v>0</v>
      </c>
      <c r="EE609" s="27">
        <f>IF($O609&gt;=EE$1,$S609+$Y609,$Y609)</f>
        <v>0</v>
      </c>
      <c r="EF609" s="27">
        <f>IF($O609&gt;=EF$1,$S609+$Y609,$Y609)</f>
        <v>0</v>
      </c>
      <c r="EG609" s="27">
        <f>IF($O609&gt;=EG$1,$S609+$Y609,$Y609)</f>
        <v>0</v>
      </c>
      <c r="EH609" s="27">
        <f>IF($O609&gt;=EH$1,$S609+$Y609,$Y609)</f>
        <v>0</v>
      </c>
      <c r="EI609" s="27">
        <f>IF($O609&gt;=EI$1,$S609+$Y609,$Y609)</f>
        <v>0</v>
      </c>
      <c r="EJ609" s="27">
        <f>IF($O609&gt;=EJ$1,$S609+$Y609,$Y609)</f>
        <v>0</v>
      </c>
      <c r="EK609" s="27">
        <f>IF($O609&gt;=EK$1,$S609+$Y609,$Y609)</f>
        <v>0</v>
      </c>
      <c r="EL609" s="27">
        <f>IF($O609&gt;=EL$1,$S609+$Y609,$Y609)</f>
        <v>0</v>
      </c>
      <c r="EM609" s="27">
        <f>IF($O609&gt;=EM$1,$S609+$Y609,$Y609)</f>
        <v>0</v>
      </c>
      <c r="EN609" s="27">
        <f>IF($O609&gt;=EN$1,$S609+$Y609,$Y609)</f>
        <v>0</v>
      </c>
      <c r="EO609" s="27">
        <f>IF($O609&gt;=EO$1,$S609+$Y609,$Y609)</f>
        <v>0</v>
      </c>
      <c r="EP609" s="27">
        <f>IF($O609&gt;=EP$1,$S609+$Y609,$Y609)</f>
        <v>0</v>
      </c>
      <c r="EQ609" s="27">
        <f>IF($O609&gt;=EQ$1,$S609+$Y609,$Y609)</f>
        <v>0</v>
      </c>
      <c r="ER609" s="27">
        <f>IF($O609&gt;=ER$1,$S609+$Y609,$Y609)</f>
        <v>0</v>
      </c>
      <c r="ES609" s="27">
        <f>IF($O609&gt;=ES$1,$S609+$Y609,$Y609)</f>
        <v>0</v>
      </c>
      <c r="ET609" s="27">
        <f>IF($O609&gt;=ET$1,$S609+$Y609,$Y609)</f>
        <v>0</v>
      </c>
      <c r="EU609" s="27">
        <f>IF($O609&gt;=EU$1,$S609+$Y609,$Y609)</f>
        <v>0</v>
      </c>
      <c r="EV609" s="27">
        <f>IF($O609&gt;=EV$1,$S609,0)</f>
        <v>0</v>
      </c>
      <c r="EW609" s="27">
        <f>IF($O609&gt;=EW$1,$S609,0)</f>
        <v>0</v>
      </c>
      <c r="EX609" s="27">
        <f>IF($O609&gt;=EX$1,$S609,0)</f>
        <v>0</v>
      </c>
      <c r="EY609" s="27">
        <f>IF($O609&gt;=EY$1,$S609,0)</f>
        <v>0</v>
      </c>
      <c r="EZ609" s="27">
        <f>IF($O609&gt;=EZ$1,$S609,0)</f>
        <v>0</v>
      </c>
      <c r="FA609" s="27">
        <f>IF($O609&gt;=FA$1,$S609,0)</f>
        <v>0</v>
      </c>
      <c r="FB609" s="27">
        <f>IF($O609&gt;=FB$1,$S609,0)</f>
        <v>0</v>
      </c>
      <c r="FC609" s="27">
        <f>IF($O609&gt;=FC$1,$S609,0)</f>
        <v>0</v>
      </c>
      <c r="FD609" s="27">
        <f>IF($O609&gt;=FD$1,$S609,0)</f>
        <v>0</v>
      </c>
      <c r="FE609" s="27">
        <f>IF($O609&gt;=FE$1,$S609,0)</f>
        <v>0</v>
      </c>
      <c r="FF609" s="27">
        <f>IF($O609&gt;=FF$1,$S609,0)</f>
        <v>0</v>
      </c>
      <c r="FG609" s="27">
        <f>IF($O609&gt;=FG$1,$S609,0)</f>
        <v>0</v>
      </c>
      <c r="FH609" s="27">
        <f>IF($O609&gt;=FH$1,$S609,0)</f>
        <v>0</v>
      </c>
      <c r="FI609" s="27">
        <f>IF($O609&gt;=FI$1,$S609,0)</f>
        <v>0</v>
      </c>
      <c r="FJ609" s="27">
        <f>IF($O609&gt;=FJ$1,$S609,0)</f>
        <v>0</v>
      </c>
      <c r="FK609" s="27">
        <f>IF($O609&gt;=FK$1,$S609,0)</f>
        <v>0</v>
      </c>
      <c r="FL609" s="27">
        <f>IF($O609&gt;=FL$1,$S609,0)</f>
        <v>0</v>
      </c>
      <c r="FM609" s="27">
        <f>IF($O609&gt;=FM$1,$S609,0)</f>
        <v>0</v>
      </c>
      <c r="FN609" s="27">
        <f>IF($O609&gt;=FN$1,$S609,0)</f>
        <v>0</v>
      </c>
      <c r="FO609" s="27">
        <f>IF($O609&gt;=FO$1,$S609,0)</f>
        <v>0</v>
      </c>
      <c r="FP609" s="27">
        <f>IF($O609&gt;=FP$1,$S609,0)</f>
        <v>0</v>
      </c>
      <c r="FQ609" s="27">
        <f>IF($O609&gt;=FQ$1,$S609,0)</f>
        <v>0</v>
      </c>
      <c r="FR609" s="27">
        <f>IF($O609&gt;=FR$1,$S609,0)</f>
        <v>0</v>
      </c>
      <c r="FS609" s="27">
        <f>IF($O609&gt;=FS$1,$S609,0)</f>
        <v>0</v>
      </c>
      <c r="FT609" s="27">
        <f>IF($O609&gt;=FT$1,$S609,0)</f>
        <v>0</v>
      </c>
      <c r="FU609" s="27">
        <f>IF($O609&gt;=FU$1,$S609,0)</f>
        <v>0</v>
      </c>
      <c r="FV609" s="27">
        <f>IF($O609&gt;=FV$1,$S609,0)</f>
        <v>0</v>
      </c>
      <c r="FW609" s="27">
        <f>IF($O609&gt;=FW$1,$S609,0)</f>
        <v>0</v>
      </c>
      <c r="FX609" s="27">
        <f>IF($O609&gt;=FX$1,$S609,0)</f>
        <v>0</v>
      </c>
      <c r="FY609" s="27">
        <f>IF($O609&gt;=FY$1,$S609,0)</f>
        <v>0</v>
      </c>
      <c r="FZ609" s="27">
        <f>IF($O609&gt;=FZ$1,$S609,0)</f>
        <v>0</v>
      </c>
      <c r="GA609" s="27">
        <f>IF($O609&gt;=GA$1,$S609,0)</f>
        <v>0</v>
      </c>
      <c r="GB609" s="27">
        <f>IF($O609&gt;=GB$1,$S609,0)</f>
        <v>0</v>
      </c>
      <c r="GC609" s="27">
        <f>IF($O609&gt;=GC$1,$S609,0)</f>
        <v>0</v>
      </c>
      <c r="GD609" s="27">
        <f>IF($O609&gt;=GD$1,$S609,0)</f>
        <v>0</v>
      </c>
      <c r="GE609" s="27">
        <f>IF($O609&gt;=GE$1,$S609,0)</f>
        <v>0</v>
      </c>
      <c r="GF609" s="27">
        <f>IF($O609&gt;=GF$1,$S609,0)</f>
        <v>0</v>
      </c>
      <c r="GG609" s="27">
        <f>IF($O609&gt;=GG$1,$S609,0)</f>
        <v>0</v>
      </c>
      <c r="GH609" s="27">
        <f>IF($O609&gt;=GH$1,$S609,0)</f>
        <v>0</v>
      </c>
      <c r="GI609" s="27">
        <f>IF($O609&gt;=GI$1,$S609,0)</f>
        <v>0</v>
      </c>
      <c r="GJ609" s="27">
        <f>IF($O609&gt;=GJ$1,$S609,0)</f>
        <v>0</v>
      </c>
      <c r="GK609" s="27">
        <f>IF($O609&gt;=GK$1,$S609,0)</f>
        <v>0</v>
      </c>
      <c r="GL609" s="27">
        <f>IF($O609&gt;=GL$1,$S609,0)</f>
        <v>0</v>
      </c>
      <c r="GM609" s="27">
        <f>IF($O609&gt;=GM$1,$S609,0)</f>
        <v>0</v>
      </c>
      <c r="GN609" s="27">
        <f>IF($O609&gt;=GN$1,$S609,0)</f>
        <v>0</v>
      </c>
      <c r="GO609" s="27">
        <f>IF($O609&gt;=GO$1,$S609,0)</f>
        <v>0</v>
      </c>
      <c r="GP609" s="27">
        <f>IF($O609&gt;=GP$1,$S609,0)</f>
        <v>0</v>
      </c>
      <c r="GQ609" s="27">
        <f>IF($O609&gt;=GQ$1,$S609,0)</f>
        <v>0</v>
      </c>
      <c r="GR609" s="27">
        <f>IF($O609&gt;=GR$1,$S609,0)</f>
        <v>0</v>
      </c>
      <c r="GS609" s="27">
        <f>IF($O609&gt;=GS$1,$S609,0)</f>
        <v>0</v>
      </c>
      <c r="GT609" s="27">
        <f>IF($O609&gt;=GT$1,$S609,0)</f>
        <v>0</v>
      </c>
      <c r="GU609" s="27">
        <f>IF($O609&gt;=GU$1,$S609,0)</f>
        <v>0</v>
      </c>
      <c r="GV609" s="27">
        <f>IF($O609&gt;=GV$1,$S609,0)</f>
        <v>0</v>
      </c>
      <c r="GW609" s="27">
        <f>IF($O609&gt;=GW$1,$S609,0)</f>
        <v>0</v>
      </c>
      <c r="GX609" s="27">
        <f>IF($O609&gt;=GX$1,$S609,0)</f>
        <v>0</v>
      </c>
      <c r="GY609" s="27">
        <f>IF($O609&gt;=GY$1,$S609,0)</f>
        <v>0</v>
      </c>
      <c r="GZ609" s="27">
        <f>IF($O609&gt;=GZ$1,$S609,0)</f>
        <v>0</v>
      </c>
      <c r="HA609" s="27">
        <f>IF($O609&gt;=HA$1,$S609,0)</f>
        <v>0</v>
      </c>
      <c r="HB609" s="27">
        <f>IF($O609&gt;=HB$1,$S609,0)</f>
        <v>0</v>
      </c>
      <c r="HC609" s="27">
        <f>IF($O609&gt;=HC$1,$S609,0)</f>
        <v>0</v>
      </c>
    </row>
    <row r="610" spans="1:211">
      <c r="A610" s="3">
        <v>53279</v>
      </c>
      <c r="B610" s="3" t="s">
        <v>569</v>
      </c>
      <c r="C610" s="3" t="s">
        <v>45</v>
      </c>
      <c r="D610" s="3">
        <v>56</v>
      </c>
      <c r="E610" s="4">
        <v>34137</v>
      </c>
      <c r="F610" s="5">
        <v>25.024657534246575</v>
      </c>
      <c r="G610" s="3" t="s">
        <v>446</v>
      </c>
      <c r="H610" s="4">
        <v>22716</v>
      </c>
      <c r="I610" s="9" t="s">
        <v>816</v>
      </c>
      <c r="J610" s="5">
        <v>2146.85</v>
      </c>
      <c r="K610" s="31">
        <v>14346</v>
      </c>
      <c r="L610" s="32">
        <v>25</v>
      </c>
      <c r="M610" s="33">
        <f>VLOOKUP(L610,FIND,3,TRUE)</f>
        <v>1.5</v>
      </c>
      <c r="N610" s="32">
        <f>IF(L610&gt;30,180,VLOOKUP(L610,TEMPO,2,FALSE))</f>
        <v>150</v>
      </c>
      <c r="O610" s="32">
        <f>IF(R610&gt;0,4,N610)</f>
        <v>150</v>
      </c>
      <c r="P610" s="96">
        <f>J610*M610*L610</f>
        <v>80506.874999999985</v>
      </c>
      <c r="Q610" s="96">
        <f>10934.45*2</f>
        <v>21868.9</v>
      </c>
      <c r="R610" s="96">
        <f>IF(P610&lt;=Q610,P610/4,0)</f>
        <v>0</v>
      </c>
      <c r="S610" s="5">
        <f>IF(P610&gt;=Q610,P610/N610,0)</f>
        <v>536.71249999999986</v>
      </c>
      <c r="T610" s="3"/>
      <c r="U610" s="3">
        <f>IF(T610="",1,0)</f>
        <v>1</v>
      </c>
      <c r="V610" s="3">
        <v>40</v>
      </c>
      <c r="W610" s="5">
        <v>0</v>
      </c>
      <c r="X610" s="5">
        <v>245.73</v>
      </c>
      <c r="Y610" s="5">
        <f>X610*W610</f>
        <v>0</v>
      </c>
      <c r="Z610" s="5">
        <v>400</v>
      </c>
      <c r="AA610" s="5">
        <f>S610+Y610+Z610</f>
        <v>936.71249999999986</v>
      </c>
      <c r="AB610" s="39">
        <f>(J610/12+J610/12*1.3333333333+450/12+J610/30*6/12+J610)*1.3+Y610+Z610+153.9</f>
        <v>3982.7460555478033</v>
      </c>
      <c r="AC610" s="39" t="s">
        <v>45</v>
      </c>
      <c r="AD610" s="39">
        <f>J610*1.3+400+153.9</f>
        <v>3344.8050000000003</v>
      </c>
      <c r="AE610" s="39">
        <f>SUMIFS('CUSTO MENSAL FUNC NOVO'!H:H,'CUSTO MENSAL FUNC NOVO'!A:A,'VALORES MENSAIS'!AC610)</f>
        <v>2013.943</v>
      </c>
      <c r="AF610" s="27">
        <f>IF($R610&gt;0,$R610,$S610)+$Y610+$Z610</f>
        <v>936.71249999999986</v>
      </c>
      <c r="AG610" s="27">
        <f>IF($R610&gt;0,$R610,$S610)+$Y610+$Z610</f>
        <v>936.71249999999986</v>
      </c>
      <c r="AH610" s="27">
        <f>IF($R610&gt;0,$R610,$S610)+$Y610+$Z610</f>
        <v>936.71249999999986</v>
      </c>
      <c r="AI610" s="27">
        <f>IF($R610&gt;0,$R610,$S610)+$Y610+$Z610</f>
        <v>936.71249999999986</v>
      </c>
      <c r="AJ610" s="27">
        <f>IF($O610&gt;=AJ$1,$S610+$Y610+$Z610,$Y610+$Z610)</f>
        <v>936.71249999999986</v>
      </c>
      <c r="AK610" s="27">
        <f>IF($O610&gt;=AK$1,$S610+$Y610+$Z610,$Y610+$Z610)</f>
        <v>936.71249999999986</v>
      </c>
      <c r="AL610" s="27">
        <f>IF($O610&gt;=AL$1,$S610+$Y610+$Z610,$Y610+$Z610)</f>
        <v>936.71249999999986</v>
      </c>
      <c r="AM610" s="27">
        <f>IF($O610&gt;=AM$1,$S610+$Y610+$Z610,$Y610+$Z610)</f>
        <v>936.71249999999986</v>
      </c>
      <c r="AN610" s="27">
        <f>IF($O610&gt;=AN$1,$S610+$Y610+$Z610,$Y610+$Z610)</f>
        <v>936.71249999999986</v>
      </c>
      <c r="AO610" s="27">
        <f>IF($O610&gt;=AO$1,$S610+$Y610+$Z610,$Y610+$Z610)</f>
        <v>936.71249999999986</v>
      </c>
      <c r="AP610" s="27">
        <f>IF($O610&gt;=AP$1,$S610+$Y610+$Z610,$Y610+$Z610)</f>
        <v>936.71249999999986</v>
      </c>
      <c r="AQ610" s="27">
        <f>IF($O610&gt;=AQ$1,$S610+$Y610+$Z610,$Y610+$Z610)</f>
        <v>936.71249999999986</v>
      </c>
      <c r="AR610" s="27">
        <f>IF($O610&gt;=AR$1,$S610+$Y610+$Z610,$Y610+$Z610)</f>
        <v>936.71249999999986</v>
      </c>
      <c r="AS610" s="27">
        <f>IF($O610&gt;=AS$1,$S610+$Y610+$Z610,$Y610+$Z610)</f>
        <v>936.71249999999986</v>
      </c>
      <c r="AT610" s="27">
        <f>IF($O610&gt;=AT$1,$S610+$Y610+$Z610,$Y610+$Z610)</f>
        <v>936.71249999999986</v>
      </c>
      <c r="AU610" s="27">
        <f>IF($O610&gt;=AU$1,$S610+$Y610+$Z610,$Y610+$Z610)</f>
        <v>936.71249999999986</v>
      </c>
      <c r="AV610" s="27">
        <f>IF($O610&gt;=AV$1,$S610+$Y610+$Z610,$Y610+$Z610)</f>
        <v>936.71249999999986</v>
      </c>
      <c r="AW610" s="27">
        <f>IF($O610&gt;=AW$1,$S610+$Y610+$Z610,$Y610+$Z610)</f>
        <v>936.71249999999986</v>
      </c>
      <c r="AX610" s="27">
        <f>IF($O610&gt;=AX$1,$S610+$Y610+$Z610,$Y610+$Z610)</f>
        <v>936.71249999999986</v>
      </c>
      <c r="AY610" s="27">
        <f>IF($O610&gt;=AY$1,$S610+$Y610+$Z610,$Y610+$Z610)</f>
        <v>936.71249999999986</v>
      </c>
      <c r="AZ610" s="27">
        <f>IF($O610&gt;=AZ$1,$S610+$Y610+$Z610,$Y610+$Z610)</f>
        <v>936.71249999999986</v>
      </c>
      <c r="BA610" s="27">
        <f>IF($O610&gt;=BA$1,$S610+$Y610+$Z610,$Y610+$Z610)</f>
        <v>936.71249999999986</v>
      </c>
      <c r="BB610" s="27">
        <f>IF($O610&gt;=BB$1,$S610+$Y610+$Z610,$Y610+$Z610)</f>
        <v>936.71249999999986</v>
      </c>
      <c r="BC610" s="27">
        <f>IF($O610&gt;=BC$1,$S610+$Y610+$Z610,$Y610+$Z610)</f>
        <v>936.71249999999986</v>
      </c>
      <c r="BD610" s="27">
        <f>IF($O610&gt;=BD$1,$S610+$Y610+$Z610,$Y610+$Z610)</f>
        <v>936.71249999999986</v>
      </c>
      <c r="BE610" s="27">
        <f>IF($O610&gt;=BE$1,$S610+$Y610+$Z610,$Y610+$Z610)</f>
        <v>936.71249999999986</v>
      </c>
      <c r="BF610" s="27">
        <f>IF($O610&gt;=BF$1,$S610+$Y610+$Z610,$Y610+$Z610)</f>
        <v>936.71249999999986</v>
      </c>
      <c r="BG610" s="27">
        <f>IF($O610&gt;=BG$1,$S610+$Y610+$Z610,$Y610+$Z610)</f>
        <v>936.71249999999986</v>
      </c>
      <c r="BH610" s="27">
        <f>IF($O610&gt;=BH$1,$S610+$Y610+$Z610,$Y610+$Z610)</f>
        <v>936.71249999999986</v>
      </c>
      <c r="BI610" s="27">
        <f>IF($O610&gt;=BI$1,$S610+$Y610+$Z610,$Y610+$Z610)</f>
        <v>936.71249999999986</v>
      </c>
      <c r="BJ610" s="27">
        <f>IF($O610&gt;=BJ$1,$S610+$Y610+$Z610,$Y610+$Z610)</f>
        <v>936.71249999999986</v>
      </c>
      <c r="BK610" s="27">
        <f>IF($O610&gt;=BK$1,$S610+$Y610+$Z610,$Y610+$Z610)</f>
        <v>936.71249999999986</v>
      </c>
      <c r="BL610" s="27">
        <f>IF($O610&gt;=BL$1,$S610+$Y610+$Z610,$Y610+$Z610)</f>
        <v>936.71249999999986</v>
      </c>
      <c r="BM610" s="27">
        <f>IF($O610&gt;=BM$1,$S610+$Y610+$Z610,$Y610+$Z610)</f>
        <v>936.71249999999986</v>
      </c>
      <c r="BN610" s="27">
        <f>IF($O610&gt;=BN$1,$S610+$Y610+$Z610,$Y610+$Z610)</f>
        <v>936.71249999999986</v>
      </c>
      <c r="BO610" s="27">
        <f>IF($O610&gt;=BO$1,$S610+$Y610+$Z610,$Y610+$Z610)</f>
        <v>936.71249999999986</v>
      </c>
      <c r="BP610" s="27">
        <f>IF($O610&gt;=BP$1,$S610+$Y610+$Z610,$Y610+$Z610)</f>
        <v>936.71249999999986</v>
      </c>
      <c r="BQ610" s="27">
        <f>IF($O610&gt;=BQ$1,$S610+$Y610+$Z610,$Y610+$Z610)</f>
        <v>936.71249999999986</v>
      </c>
      <c r="BR610" s="27">
        <f>IF($O610&gt;=BR$1,$S610+$Y610+$Z610,$Y610+$Z610)</f>
        <v>936.71249999999986</v>
      </c>
      <c r="BS610" s="27">
        <f>IF($O610&gt;=BS$1,$S610+$Y610+$Z610,$Y610+$Z610)</f>
        <v>936.71249999999986</v>
      </c>
      <c r="BT610" s="27">
        <f>IF($O610&gt;=BT$1,$S610+$Y610+$Z610,$Y610+$Z610)</f>
        <v>936.71249999999986</v>
      </c>
      <c r="BU610" s="27">
        <f>IF($O610&gt;=BU$1,$S610+$Y610+$Z610,$Y610+$Z610)</f>
        <v>936.71249999999986</v>
      </c>
      <c r="BV610" s="27">
        <f>IF($O610&gt;=BV$1,$S610+$Y610+$Z610,$Y610+$Z610)</f>
        <v>936.71249999999986</v>
      </c>
      <c r="BW610" s="27">
        <f>IF($O610&gt;=BW$1,$S610+$Y610+$Z610,$Y610+$Z610)</f>
        <v>936.71249999999986</v>
      </c>
      <c r="BX610" s="27">
        <f>IF($O610&gt;=BX$1,$S610+$Y610+$Z610,$Y610+$Z610)</f>
        <v>936.71249999999986</v>
      </c>
      <c r="BY610" s="27">
        <f>IF($O610&gt;=BY$1,$S610+$Y610+$Z610,$Y610+$Z610)</f>
        <v>936.71249999999986</v>
      </c>
      <c r="BZ610" s="27">
        <f>IF($O610&gt;=BZ$1,$S610+$Y610+$Z610,$Y610+$Z610)</f>
        <v>936.71249999999986</v>
      </c>
      <c r="CA610" s="27">
        <f>IF($O610&gt;=CA$1,$S610+$Y610+$Z610,$Y610+$Z610)</f>
        <v>936.71249999999986</v>
      </c>
      <c r="CB610" s="27">
        <f>IF($O610&gt;=CB$1,$S610+$Y610+$Z610,$Y610+$Z610)</f>
        <v>936.71249999999986</v>
      </c>
      <c r="CC610" s="27">
        <f>IF($O610&gt;=CC$1,$S610+$Y610+$Z610,$Y610+$Z610)</f>
        <v>936.71249999999986</v>
      </c>
      <c r="CD610" s="27">
        <f>IF($O610&gt;=CD$1,$S610+$Y610+$Z610,$Y610+$Z610)</f>
        <v>936.71249999999986</v>
      </c>
      <c r="CE610" s="27">
        <f>IF($O610&gt;=CE$1,$S610+$Y610+$Z610,$Y610+$Z610)</f>
        <v>936.71249999999986</v>
      </c>
      <c r="CF610" s="27">
        <f>IF($O610&gt;=CF$1,$S610+$Y610+$Z610,$Y610+$Z610)</f>
        <v>936.71249999999986</v>
      </c>
      <c r="CG610" s="27">
        <f>IF($O610&gt;=CG$1,$S610+$Y610+$Z610,$Y610+$Z610)</f>
        <v>936.71249999999986</v>
      </c>
      <c r="CH610" s="27">
        <f>IF($O610&gt;=CH$1,$S610+$Y610+$Z610,$Y610+$Z610)</f>
        <v>936.71249999999986</v>
      </c>
      <c r="CI610" s="27">
        <f>IF($O610&gt;=CI$1,$S610+$Y610+$Z610,$Y610+$Z610)</f>
        <v>936.71249999999986</v>
      </c>
      <c r="CJ610" s="27">
        <f>IF($O610&gt;=CJ$1,$S610+$Y610+$Z610,$Y610+$Z610)</f>
        <v>936.71249999999986</v>
      </c>
      <c r="CK610" s="27">
        <f>IF($O610&gt;=CK$1,$S610+$Y610+$Z610,$Y610+$Z610)</f>
        <v>936.71249999999986</v>
      </c>
      <c r="CL610" s="27">
        <f>IF($O610&gt;=CL$1,$S610+$Y610+$Z610,$Y610+$Z610)</f>
        <v>936.71249999999986</v>
      </c>
      <c r="CM610" s="27">
        <f>IF($O610&gt;=CM$1,$S610+$Y610+$Z610,$Y610+$Z610)</f>
        <v>936.71249999999986</v>
      </c>
      <c r="CN610" s="27">
        <f>IF($O610&gt;=CN$1,$S610+$Y610,$Y610)</f>
        <v>536.71249999999986</v>
      </c>
      <c r="CO610" s="27">
        <f>IF($O610&gt;=CO$1,$S610+$Y610,$Y610)</f>
        <v>536.71249999999986</v>
      </c>
      <c r="CP610" s="27">
        <f>IF($O610&gt;=CP$1,$S610+$Y610,$Y610)</f>
        <v>536.71249999999986</v>
      </c>
      <c r="CQ610" s="27">
        <f>IF($O610&gt;=CQ$1,$S610+$Y610,$Y610)</f>
        <v>536.71249999999986</v>
      </c>
      <c r="CR610" s="27">
        <f>IF($O610&gt;=CR$1,$S610+$Y610,$Y610)</f>
        <v>536.71249999999986</v>
      </c>
      <c r="CS610" s="27">
        <f>IF($O610&gt;=CS$1,$S610+$Y610,$Y610)</f>
        <v>536.71249999999986</v>
      </c>
      <c r="CT610" s="27">
        <f>IF($O610&gt;=CT$1,$S610+$Y610,$Y610)</f>
        <v>536.71249999999986</v>
      </c>
      <c r="CU610" s="27">
        <f>IF($O610&gt;=CU$1,$S610+$Y610,$Y610)</f>
        <v>536.71249999999986</v>
      </c>
      <c r="CV610" s="27">
        <f>IF($O610&gt;=CV$1,$S610+$Y610,$Y610)</f>
        <v>536.71249999999986</v>
      </c>
      <c r="CW610" s="27">
        <f>IF($O610&gt;=CW$1,$S610+$Y610,$Y610)</f>
        <v>536.71249999999986</v>
      </c>
      <c r="CX610" s="27">
        <f>IF($O610&gt;=CX$1,$S610+$Y610,$Y610)</f>
        <v>536.71249999999986</v>
      </c>
      <c r="CY610" s="27">
        <f>IF($O610&gt;=CY$1,$S610+$Y610,$Y610)</f>
        <v>536.71249999999986</v>
      </c>
      <c r="CZ610" s="27">
        <f>IF($O610&gt;=CZ$1,$S610+$Y610,$Y610)</f>
        <v>536.71249999999986</v>
      </c>
      <c r="DA610" s="27">
        <f>IF($O610&gt;=DA$1,$S610+$Y610,$Y610)</f>
        <v>536.71249999999986</v>
      </c>
      <c r="DB610" s="27">
        <f>IF($O610&gt;=DB$1,$S610+$Y610,$Y610)</f>
        <v>536.71249999999986</v>
      </c>
      <c r="DC610" s="27">
        <f>IF($O610&gt;=DC$1,$S610+$Y610,$Y610)</f>
        <v>536.71249999999986</v>
      </c>
      <c r="DD610" s="27">
        <f>IF($O610&gt;=DD$1,$S610+$Y610,$Y610)</f>
        <v>536.71249999999986</v>
      </c>
      <c r="DE610" s="27">
        <f>IF($O610&gt;=DE$1,$S610+$Y610,$Y610)</f>
        <v>536.71249999999986</v>
      </c>
      <c r="DF610" s="27">
        <f>IF($O610&gt;=DF$1,$S610+$Y610,$Y610)</f>
        <v>536.71249999999986</v>
      </c>
      <c r="DG610" s="27">
        <f>IF($O610&gt;=DG$1,$S610+$Y610,$Y610)</f>
        <v>536.71249999999986</v>
      </c>
      <c r="DH610" s="27">
        <f>IF($O610&gt;=DH$1,$S610+$Y610,$Y610)</f>
        <v>536.71249999999986</v>
      </c>
      <c r="DI610" s="27">
        <f>IF($O610&gt;=DI$1,$S610+$Y610,$Y610)</f>
        <v>536.71249999999986</v>
      </c>
      <c r="DJ610" s="27">
        <f>IF($O610&gt;=DJ$1,$S610+$Y610,$Y610)</f>
        <v>536.71249999999986</v>
      </c>
      <c r="DK610" s="27">
        <f>IF($O610&gt;=DK$1,$S610+$Y610,$Y610)</f>
        <v>536.71249999999986</v>
      </c>
      <c r="DL610" s="27">
        <f>IF($O610&gt;=DL$1,$S610+$Y610,$Y610)</f>
        <v>536.71249999999986</v>
      </c>
      <c r="DM610" s="27">
        <f>IF($O610&gt;=DM$1,$S610+$Y610,$Y610)</f>
        <v>536.71249999999986</v>
      </c>
      <c r="DN610" s="27">
        <f>IF($O610&gt;=DN$1,$S610+$Y610,$Y610)</f>
        <v>536.71249999999986</v>
      </c>
      <c r="DO610" s="27">
        <f>IF($O610&gt;=DO$1,$S610+$Y610,$Y610)</f>
        <v>536.71249999999986</v>
      </c>
      <c r="DP610" s="27">
        <f>IF($O610&gt;=DP$1,$S610+$Y610,$Y610)</f>
        <v>536.71249999999986</v>
      </c>
      <c r="DQ610" s="27">
        <f>IF($O610&gt;=DQ$1,$S610+$Y610,$Y610)</f>
        <v>536.71249999999986</v>
      </c>
      <c r="DR610" s="27">
        <f>IF($O610&gt;=DR$1,$S610+$Y610,$Y610)</f>
        <v>536.71249999999986</v>
      </c>
      <c r="DS610" s="27">
        <f>IF($O610&gt;=DS$1,$S610+$Y610,$Y610)</f>
        <v>536.71249999999986</v>
      </c>
      <c r="DT610" s="27">
        <f>IF($O610&gt;=DT$1,$S610+$Y610,$Y610)</f>
        <v>536.71249999999986</v>
      </c>
      <c r="DU610" s="27">
        <f>IF($O610&gt;=DU$1,$S610+$Y610,$Y610)</f>
        <v>536.71249999999986</v>
      </c>
      <c r="DV610" s="27">
        <f>IF($O610&gt;=DV$1,$S610+$Y610,$Y610)</f>
        <v>536.71249999999986</v>
      </c>
      <c r="DW610" s="27">
        <f>IF($O610&gt;=DW$1,$S610+$Y610,$Y610)</f>
        <v>536.71249999999986</v>
      </c>
      <c r="DX610" s="27">
        <f>IF($O610&gt;=DX$1,$S610+$Y610,$Y610)</f>
        <v>536.71249999999986</v>
      </c>
      <c r="DY610" s="27">
        <f>IF($O610&gt;=DY$1,$S610+$Y610,$Y610)</f>
        <v>536.71249999999986</v>
      </c>
      <c r="DZ610" s="27">
        <f>IF($O610&gt;=DZ$1,$S610+$Y610,$Y610)</f>
        <v>536.71249999999986</v>
      </c>
      <c r="EA610" s="27">
        <f>IF($O610&gt;=EA$1,$S610+$Y610,$Y610)</f>
        <v>536.71249999999986</v>
      </c>
      <c r="EB610" s="27">
        <f>IF($O610&gt;=EB$1,$S610+$Y610,$Y610)</f>
        <v>536.71249999999986</v>
      </c>
      <c r="EC610" s="27">
        <f>IF($O610&gt;=EC$1,$S610+$Y610,$Y610)</f>
        <v>536.71249999999986</v>
      </c>
      <c r="ED610" s="27">
        <f>IF($O610&gt;=ED$1,$S610+$Y610,$Y610)</f>
        <v>536.71249999999986</v>
      </c>
      <c r="EE610" s="27">
        <f>IF($O610&gt;=EE$1,$S610+$Y610,$Y610)</f>
        <v>536.71249999999986</v>
      </c>
      <c r="EF610" s="27">
        <f>IF($O610&gt;=EF$1,$S610+$Y610,$Y610)</f>
        <v>536.71249999999986</v>
      </c>
      <c r="EG610" s="27">
        <f>IF($O610&gt;=EG$1,$S610+$Y610,$Y610)</f>
        <v>536.71249999999986</v>
      </c>
      <c r="EH610" s="27">
        <f>IF($O610&gt;=EH$1,$S610+$Y610,$Y610)</f>
        <v>536.71249999999986</v>
      </c>
      <c r="EI610" s="27">
        <f>IF($O610&gt;=EI$1,$S610+$Y610,$Y610)</f>
        <v>536.71249999999986</v>
      </c>
      <c r="EJ610" s="27">
        <f>IF($O610&gt;=EJ$1,$S610+$Y610,$Y610)</f>
        <v>536.71249999999986</v>
      </c>
      <c r="EK610" s="27">
        <f>IF($O610&gt;=EK$1,$S610+$Y610,$Y610)</f>
        <v>536.71249999999986</v>
      </c>
      <c r="EL610" s="27">
        <f>IF($O610&gt;=EL$1,$S610+$Y610,$Y610)</f>
        <v>536.71249999999986</v>
      </c>
      <c r="EM610" s="27">
        <f>IF($O610&gt;=EM$1,$S610+$Y610,$Y610)</f>
        <v>536.71249999999986</v>
      </c>
      <c r="EN610" s="27">
        <f>IF($O610&gt;=EN$1,$S610+$Y610,$Y610)</f>
        <v>536.71249999999986</v>
      </c>
      <c r="EO610" s="27">
        <f>IF($O610&gt;=EO$1,$S610+$Y610,$Y610)</f>
        <v>536.71249999999986</v>
      </c>
      <c r="EP610" s="27">
        <f>IF($O610&gt;=EP$1,$S610+$Y610,$Y610)</f>
        <v>536.71249999999986</v>
      </c>
      <c r="EQ610" s="27">
        <f>IF($O610&gt;=EQ$1,$S610+$Y610,$Y610)</f>
        <v>536.71249999999986</v>
      </c>
      <c r="ER610" s="27">
        <f>IF($O610&gt;=ER$1,$S610+$Y610,$Y610)</f>
        <v>536.71249999999986</v>
      </c>
      <c r="ES610" s="27">
        <f>IF($O610&gt;=ES$1,$S610+$Y610,$Y610)</f>
        <v>536.71249999999986</v>
      </c>
      <c r="ET610" s="27">
        <f>IF($O610&gt;=ET$1,$S610+$Y610,$Y610)</f>
        <v>536.71249999999986</v>
      </c>
      <c r="EU610" s="27">
        <f>IF($O610&gt;=EU$1,$S610+$Y610,$Y610)</f>
        <v>536.71249999999986</v>
      </c>
      <c r="EV610" s="27">
        <f>IF($O610&gt;=EV$1,$S610,0)</f>
        <v>536.71249999999986</v>
      </c>
      <c r="EW610" s="27">
        <f>IF($O610&gt;=EW$1,$S610,0)</f>
        <v>536.71249999999986</v>
      </c>
      <c r="EX610" s="27">
        <f>IF($O610&gt;=EX$1,$S610,0)</f>
        <v>536.71249999999986</v>
      </c>
      <c r="EY610" s="27">
        <f>IF($O610&gt;=EY$1,$S610,0)</f>
        <v>536.71249999999986</v>
      </c>
      <c r="EZ610" s="27">
        <f>IF($O610&gt;=EZ$1,$S610,0)</f>
        <v>536.71249999999986</v>
      </c>
      <c r="FA610" s="27">
        <f>IF($O610&gt;=FA$1,$S610,0)</f>
        <v>536.71249999999986</v>
      </c>
      <c r="FB610" s="27">
        <f>IF($O610&gt;=FB$1,$S610,0)</f>
        <v>536.71249999999986</v>
      </c>
      <c r="FC610" s="27">
        <f>IF($O610&gt;=FC$1,$S610,0)</f>
        <v>536.71249999999986</v>
      </c>
      <c r="FD610" s="27">
        <f>IF($O610&gt;=FD$1,$S610,0)</f>
        <v>536.71249999999986</v>
      </c>
      <c r="FE610" s="27">
        <f>IF($O610&gt;=FE$1,$S610,0)</f>
        <v>536.71249999999986</v>
      </c>
      <c r="FF610" s="27">
        <f>IF($O610&gt;=FF$1,$S610,0)</f>
        <v>536.71249999999986</v>
      </c>
      <c r="FG610" s="27">
        <f>IF($O610&gt;=FG$1,$S610,0)</f>
        <v>536.71249999999986</v>
      </c>
      <c r="FH610" s="27">
        <f>IF($O610&gt;=FH$1,$S610,0)</f>
        <v>536.71249999999986</v>
      </c>
      <c r="FI610" s="27">
        <f>IF($O610&gt;=FI$1,$S610,0)</f>
        <v>536.71249999999986</v>
      </c>
      <c r="FJ610" s="27">
        <f>IF($O610&gt;=FJ$1,$S610,0)</f>
        <v>536.71249999999986</v>
      </c>
      <c r="FK610" s="27">
        <f>IF($O610&gt;=FK$1,$S610,0)</f>
        <v>536.71249999999986</v>
      </c>
      <c r="FL610" s="27">
        <f>IF($O610&gt;=FL$1,$S610,0)</f>
        <v>536.71249999999986</v>
      </c>
      <c r="FM610" s="27">
        <f>IF($O610&gt;=FM$1,$S610,0)</f>
        <v>536.71249999999986</v>
      </c>
      <c r="FN610" s="27">
        <f>IF($O610&gt;=FN$1,$S610,0)</f>
        <v>536.71249999999986</v>
      </c>
      <c r="FO610" s="27">
        <f>IF($O610&gt;=FO$1,$S610,0)</f>
        <v>536.71249999999986</v>
      </c>
      <c r="FP610" s="27">
        <f>IF($O610&gt;=FP$1,$S610,0)</f>
        <v>536.71249999999986</v>
      </c>
      <c r="FQ610" s="27">
        <f>IF($O610&gt;=FQ$1,$S610,0)</f>
        <v>536.71249999999986</v>
      </c>
      <c r="FR610" s="27">
        <f>IF($O610&gt;=FR$1,$S610,0)</f>
        <v>536.71249999999986</v>
      </c>
      <c r="FS610" s="27">
        <f>IF($O610&gt;=FS$1,$S610,0)</f>
        <v>536.71249999999986</v>
      </c>
      <c r="FT610" s="27">
        <f>IF($O610&gt;=FT$1,$S610,0)</f>
        <v>536.71249999999986</v>
      </c>
      <c r="FU610" s="27">
        <f>IF($O610&gt;=FU$1,$S610,0)</f>
        <v>536.71249999999986</v>
      </c>
      <c r="FV610" s="27">
        <f>IF($O610&gt;=FV$1,$S610,0)</f>
        <v>536.71249999999986</v>
      </c>
      <c r="FW610" s="27">
        <f>IF($O610&gt;=FW$1,$S610,0)</f>
        <v>536.71249999999986</v>
      </c>
      <c r="FX610" s="27">
        <f>IF($O610&gt;=FX$1,$S610,0)</f>
        <v>536.71249999999986</v>
      </c>
      <c r="FY610" s="27">
        <f>IF($O610&gt;=FY$1,$S610,0)</f>
        <v>536.71249999999986</v>
      </c>
      <c r="FZ610" s="27">
        <f>IF($O610&gt;=FZ$1,$S610,0)</f>
        <v>0</v>
      </c>
      <c r="GA610" s="27">
        <f>IF($O610&gt;=GA$1,$S610,0)</f>
        <v>0</v>
      </c>
      <c r="GB610" s="27">
        <f>IF($O610&gt;=GB$1,$S610,0)</f>
        <v>0</v>
      </c>
      <c r="GC610" s="27">
        <f>IF($O610&gt;=GC$1,$S610,0)</f>
        <v>0</v>
      </c>
      <c r="GD610" s="27">
        <f>IF($O610&gt;=GD$1,$S610,0)</f>
        <v>0</v>
      </c>
      <c r="GE610" s="27">
        <f>IF($O610&gt;=GE$1,$S610,0)</f>
        <v>0</v>
      </c>
      <c r="GF610" s="27">
        <f>IF($O610&gt;=GF$1,$S610,0)</f>
        <v>0</v>
      </c>
      <c r="GG610" s="27">
        <f>IF($O610&gt;=GG$1,$S610,0)</f>
        <v>0</v>
      </c>
      <c r="GH610" s="27">
        <f>IF($O610&gt;=GH$1,$S610,0)</f>
        <v>0</v>
      </c>
      <c r="GI610" s="27">
        <f>IF($O610&gt;=GI$1,$S610,0)</f>
        <v>0</v>
      </c>
      <c r="GJ610" s="27">
        <f>IF($O610&gt;=GJ$1,$S610,0)</f>
        <v>0</v>
      </c>
      <c r="GK610" s="27">
        <f>IF($O610&gt;=GK$1,$S610,0)</f>
        <v>0</v>
      </c>
      <c r="GL610" s="27">
        <f>IF($O610&gt;=GL$1,$S610,0)</f>
        <v>0</v>
      </c>
      <c r="GM610" s="27">
        <f>IF($O610&gt;=GM$1,$S610,0)</f>
        <v>0</v>
      </c>
      <c r="GN610" s="27">
        <f>IF($O610&gt;=GN$1,$S610,0)</f>
        <v>0</v>
      </c>
      <c r="GO610" s="27">
        <f>IF($O610&gt;=GO$1,$S610,0)</f>
        <v>0</v>
      </c>
      <c r="GP610" s="27">
        <f>IF($O610&gt;=GP$1,$S610,0)</f>
        <v>0</v>
      </c>
      <c r="GQ610" s="27">
        <f>IF($O610&gt;=GQ$1,$S610,0)</f>
        <v>0</v>
      </c>
      <c r="GR610" s="27">
        <f>IF($O610&gt;=GR$1,$S610,0)</f>
        <v>0</v>
      </c>
      <c r="GS610" s="27">
        <f>IF($O610&gt;=GS$1,$S610,0)</f>
        <v>0</v>
      </c>
      <c r="GT610" s="27">
        <f>IF($O610&gt;=GT$1,$S610,0)</f>
        <v>0</v>
      </c>
      <c r="GU610" s="27">
        <f>IF($O610&gt;=GU$1,$S610,0)</f>
        <v>0</v>
      </c>
      <c r="GV610" s="27">
        <f>IF($O610&gt;=GV$1,$S610,0)</f>
        <v>0</v>
      </c>
      <c r="GW610" s="27">
        <f>IF($O610&gt;=GW$1,$S610,0)</f>
        <v>0</v>
      </c>
      <c r="GX610" s="27">
        <f>IF($O610&gt;=GX$1,$S610,0)</f>
        <v>0</v>
      </c>
      <c r="GY610" s="27">
        <f>IF($O610&gt;=GY$1,$S610,0)</f>
        <v>0</v>
      </c>
      <c r="GZ610" s="27">
        <f>IF($O610&gt;=GZ$1,$S610,0)</f>
        <v>0</v>
      </c>
      <c r="HA610" s="27">
        <f>IF($O610&gt;=HA$1,$S610,0)</f>
        <v>0</v>
      </c>
      <c r="HB610" s="27">
        <f>IF($O610&gt;=HB$1,$S610,0)</f>
        <v>0</v>
      </c>
      <c r="HC610" s="27">
        <f>IF($O610&gt;=HC$1,$S610,0)</f>
        <v>0</v>
      </c>
    </row>
    <row r="611" spans="1:211">
      <c r="A611" s="3">
        <v>1724</v>
      </c>
      <c r="B611" s="3" t="s">
        <v>655</v>
      </c>
      <c r="C611" s="3" t="s">
        <v>45</v>
      </c>
      <c r="D611" s="3">
        <v>53</v>
      </c>
      <c r="E611" s="4">
        <v>30098</v>
      </c>
      <c r="F611" s="5">
        <v>36.090410958904108</v>
      </c>
      <c r="G611" s="3" t="s">
        <v>446</v>
      </c>
      <c r="H611" s="4">
        <v>23798</v>
      </c>
      <c r="I611" s="9" t="s">
        <v>816</v>
      </c>
      <c r="J611" s="5">
        <v>3074.26</v>
      </c>
      <c r="K611" s="31">
        <v>14346</v>
      </c>
      <c r="L611" s="32">
        <v>36</v>
      </c>
      <c r="M611" s="33">
        <f>VLOOKUP(L611,FIND,3,TRUE)</f>
        <v>1.5</v>
      </c>
      <c r="N611" s="32">
        <f>IF(L611&gt;30,180,VLOOKUP(L611,TEMPO,2,FALSE))</f>
        <v>180</v>
      </c>
      <c r="O611" s="32">
        <f>IF(R611&gt;0,4,N611)</f>
        <v>180</v>
      </c>
      <c r="P611" s="96">
        <f>J611*M611*L611</f>
        <v>166010.04</v>
      </c>
      <c r="Q611" s="96">
        <f>10934.45*2</f>
        <v>21868.9</v>
      </c>
      <c r="R611" s="96">
        <f>IF(P611&lt;=Q611,P611/4,0)</f>
        <v>0</v>
      </c>
      <c r="S611" s="5">
        <f>IF(P611&gt;=Q611,P611/N611,0)</f>
        <v>922.27800000000002</v>
      </c>
      <c r="T611" s="3"/>
      <c r="U611" s="3">
        <f>IF(T611="",1,0)</f>
        <v>1</v>
      </c>
      <c r="V611" s="3">
        <v>79</v>
      </c>
      <c r="W611" s="5">
        <v>0</v>
      </c>
      <c r="X611" s="5">
        <v>203.3</v>
      </c>
      <c r="Y611" s="5">
        <f>X611*W611</f>
        <v>0</v>
      </c>
      <c r="Z611" s="5">
        <v>400</v>
      </c>
      <c r="AA611" s="5">
        <f>S611+Y611+Z611</f>
        <v>1322.278</v>
      </c>
      <c r="AB611" s="39">
        <f>(J611/12+J611/12*1.3333333333+450/12+J611/30*6/12+J611)*1.3+Y611+Z611+153.9</f>
        <v>5442.9015777666764</v>
      </c>
      <c r="AC611" s="39" t="s">
        <v>45</v>
      </c>
      <c r="AD611" s="39">
        <f>J611*1.3+400+153.9</f>
        <v>4550.4380000000001</v>
      </c>
      <c r="AE611" s="39">
        <f>SUMIFS('CUSTO MENSAL FUNC NOVO'!H:H,'CUSTO MENSAL FUNC NOVO'!A:A,'VALORES MENSAIS'!AC611)</f>
        <v>2013.943</v>
      </c>
      <c r="AF611" s="27">
        <f>IF($R611&gt;0,$R611,$S611)+$Y611+$Z611</f>
        <v>1322.278</v>
      </c>
      <c r="AG611" s="27">
        <f>IF($R611&gt;0,$R611,$S611)+$Y611+$Z611</f>
        <v>1322.278</v>
      </c>
      <c r="AH611" s="27">
        <f>IF($R611&gt;0,$R611,$S611)+$Y611+$Z611</f>
        <v>1322.278</v>
      </c>
      <c r="AI611" s="27">
        <f>IF($R611&gt;0,$R611,$S611)+$Y611+$Z611</f>
        <v>1322.278</v>
      </c>
      <c r="AJ611" s="27">
        <f>IF($O611&gt;=AJ$1,$S611+$Y611+$Z611,$Y611+$Z611)</f>
        <v>1322.278</v>
      </c>
      <c r="AK611" s="27">
        <f>IF($O611&gt;=AK$1,$S611+$Y611+$Z611,$Y611+$Z611)</f>
        <v>1322.278</v>
      </c>
      <c r="AL611" s="27">
        <f>IF($O611&gt;=AL$1,$S611+$Y611+$Z611,$Y611+$Z611)</f>
        <v>1322.278</v>
      </c>
      <c r="AM611" s="27">
        <f>IF($O611&gt;=AM$1,$S611+$Y611+$Z611,$Y611+$Z611)</f>
        <v>1322.278</v>
      </c>
      <c r="AN611" s="27">
        <f>IF($O611&gt;=AN$1,$S611+$Y611+$Z611,$Y611+$Z611)</f>
        <v>1322.278</v>
      </c>
      <c r="AO611" s="27">
        <f>IF($O611&gt;=AO$1,$S611+$Y611+$Z611,$Y611+$Z611)</f>
        <v>1322.278</v>
      </c>
      <c r="AP611" s="27">
        <f>IF($O611&gt;=AP$1,$S611+$Y611+$Z611,$Y611+$Z611)</f>
        <v>1322.278</v>
      </c>
      <c r="AQ611" s="27">
        <f>IF($O611&gt;=AQ$1,$S611+$Y611+$Z611,$Y611+$Z611)</f>
        <v>1322.278</v>
      </c>
      <c r="AR611" s="27">
        <f>IF($O611&gt;=AR$1,$S611+$Y611+$Z611,$Y611+$Z611)</f>
        <v>1322.278</v>
      </c>
      <c r="AS611" s="27">
        <f>IF($O611&gt;=AS$1,$S611+$Y611+$Z611,$Y611+$Z611)</f>
        <v>1322.278</v>
      </c>
      <c r="AT611" s="27">
        <f>IF($O611&gt;=AT$1,$S611+$Y611+$Z611,$Y611+$Z611)</f>
        <v>1322.278</v>
      </c>
      <c r="AU611" s="27">
        <f>IF($O611&gt;=AU$1,$S611+$Y611+$Z611,$Y611+$Z611)</f>
        <v>1322.278</v>
      </c>
      <c r="AV611" s="27">
        <f>IF($O611&gt;=AV$1,$S611+$Y611+$Z611,$Y611+$Z611)</f>
        <v>1322.278</v>
      </c>
      <c r="AW611" s="27">
        <f>IF($O611&gt;=AW$1,$S611+$Y611+$Z611,$Y611+$Z611)</f>
        <v>1322.278</v>
      </c>
      <c r="AX611" s="27">
        <f>IF($O611&gt;=AX$1,$S611+$Y611+$Z611,$Y611+$Z611)</f>
        <v>1322.278</v>
      </c>
      <c r="AY611" s="27">
        <f>IF($O611&gt;=AY$1,$S611+$Y611+$Z611,$Y611+$Z611)</f>
        <v>1322.278</v>
      </c>
      <c r="AZ611" s="27">
        <f>IF($O611&gt;=AZ$1,$S611+$Y611+$Z611,$Y611+$Z611)</f>
        <v>1322.278</v>
      </c>
      <c r="BA611" s="27">
        <f>IF($O611&gt;=BA$1,$S611+$Y611+$Z611,$Y611+$Z611)</f>
        <v>1322.278</v>
      </c>
      <c r="BB611" s="27">
        <f>IF($O611&gt;=BB$1,$S611+$Y611+$Z611,$Y611+$Z611)</f>
        <v>1322.278</v>
      </c>
      <c r="BC611" s="27">
        <f>IF($O611&gt;=BC$1,$S611+$Y611+$Z611,$Y611+$Z611)</f>
        <v>1322.278</v>
      </c>
      <c r="BD611" s="27">
        <f>IF($O611&gt;=BD$1,$S611+$Y611+$Z611,$Y611+$Z611)</f>
        <v>1322.278</v>
      </c>
      <c r="BE611" s="27">
        <f>IF($O611&gt;=BE$1,$S611+$Y611+$Z611,$Y611+$Z611)</f>
        <v>1322.278</v>
      </c>
      <c r="BF611" s="27">
        <f>IF($O611&gt;=BF$1,$S611+$Y611+$Z611,$Y611+$Z611)</f>
        <v>1322.278</v>
      </c>
      <c r="BG611" s="27">
        <f>IF($O611&gt;=BG$1,$S611+$Y611+$Z611,$Y611+$Z611)</f>
        <v>1322.278</v>
      </c>
      <c r="BH611" s="27">
        <f>IF($O611&gt;=BH$1,$S611+$Y611+$Z611,$Y611+$Z611)</f>
        <v>1322.278</v>
      </c>
      <c r="BI611" s="27">
        <f>IF($O611&gt;=BI$1,$S611+$Y611+$Z611,$Y611+$Z611)</f>
        <v>1322.278</v>
      </c>
      <c r="BJ611" s="27">
        <f>IF($O611&gt;=BJ$1,$S611+$Y611+$Z611,$Y611+$Z611)</f>
        <v>1322.278</v>
      </c>
      <c r="BK611" s="27">
        <f>IF($O611&gt;=BK$1,$S611+$Y611+$Z611,$Y611+$Z611)</f>
        <v>1322.278</v>
      </c>
      <c r="BL611" s="27">
        <f>IF($O611&gt;=BL$1,$S611+$Y611+$Z611,$Y611+$Z611)</f>
        <v>1322.278</v>
      </c>
      <c r="BM611" s="27">
        <f>IF($O611&gt;=BM$1,$S611+$Y611+$Z611,$Y611+$Z611)</f>
        <v>1322.278</v>
      </c>
      <c r="BN611" s="27">
        <f>IF($O611&gt;=BN$1,$S611+$Y611+$Z611,$Y611+$Z611)</f>
        <v>1322.278</v>
      </c>
      <c r="BO611" s="27">
        <f>IF($O611&gt;=BO$1,$S611+$Y611+$Z611,$Y611+$Z611)</f>
        <v>1322.278</v>
      </c>
      <c r="BP611" s="27">
        <f>IF($O611&gt;=BP$1,$S611+$Y611+$Z611,$Y611+$Z611)</f>
        <v>1322.278</v>
      </c>
      <c r="BQ611" s="27">
        <f>IF($O611&gt;=BQ$1,$S611+$Y611+$Z611,$Y611+$Z611)</f>
        <v>1322.278</v>
      </c>
      <c r="BR611" s="27">
        <f>IF($O611&gt;=BR$1,$S611+$Y611+$Z611,$Y611+$Z611)</f>
        <v>1322.278</v>
      </c>
      <c r="BS611" s="27">
        <f>IF($O611&gt;=BS$1,$S611+$Y611+$Z611,$Y611+$Z611)</f>
        <v>1322.278</v>
      </c>
      <c r="BT611" s="27">
        <f>IF($O611&gt;=BT$1,$S611+$Y611+$Z611,$Y611+$Z611)</f>
        <v>1322.278</v>
      </c>
      <c r="BU611" s="27">
        <f>IF($O611&gt;=BU$1,$S611+$Y611+$Z611,$Y611+$Z611)</f>
        <v>1322.278</v>
      </c>
      <c r="BV611" s="27">
        <f>IF($O611&gt;=BV$1,$S611+$Y611+$Z611,$Y611+$Z611)</f>
        <v>1322.278</v>
      </c>
      <c r="BW611" s="27">
        <f>IF($O611&gt;=BW$1,$S611+$Y611+$Z611,$Y611+$Z611)</f>
        <v>1322.278</v>
      </c>
      <c r="BX611" s="27">
        <f>IF($O611&gt;=BX$1,$S611+$Y611+$Z611,$Y611+$Z611)</f>
        <v>1322.278</v>
      </c>
      <c r="BY611" s="27">
        <f>IF($O611&gt;=BY$1,$S611+$Y611+$Z611,$Y611+$Z611)</f>
        <v>1322.278</v>
      </c>
      <c r="BZ611" s="27">
        <f>IF($O611&gt;=BZ$1,$S611+$Y611+$Z611,$Y611+$Z611)</f>
        <v>1322.278</v>
      </c>
      <c r="CA611" s="27">
        <f>IF($O611&gt;=CA$1,$S611+$Y611+$Z611,$Y611+$Z611)</f>
        <v>1322.278</v>
      </c>
      <c r="CB611" s="27">
        <f>IF($O611&gt;=CB$1,$S611+$Y611+$Z611,$Y611+$Z611)</f>
        <v>1322.278</v>
      </c>
      <c r="CC611" s="27">
        <f>IF($O611&gt;=CC$1,$S611+$Y611+$Z611,$Y611+$Z611)</f>
        <v>1322.278</v>
      </c>
      <c r="CD611" s="27">
        <f>IF($O611&gt;=CD$1,$S611+$Y611+$Z611,$Y611+$Z611)</f>
        <v>1322.278</v>
      </c>
      <c r="CE611" s="27">
        <f>IF($O611&gt;=CE$1,$S611+$Y611+$Z611,$Y611+$Z611)</f>
        <v>1322.278</v>
      </c>
      <c r="CF611" s="27">
        <f>IF($O611&gt;=CF$1,$S611+$Y611+$Z611,$Y611+$Z611)</f>
        <v>1322.278</v>
      </c>
      <c r="CG611" s="27">
        <f>IF($O611&gt;=CG$1,$S611+$Y611+$Z611,$Y611+$Z611)</f>
        <v>1322.278</v>
      </c>
      <c r="CH611" s="27">
        <f>IF($O611&gt;=CH$1,$S611+$Y611+$Z611,$Y611+$Z611)</f>
        <v>1322.278</v>
      </c>
      <c r="CI611" s="27">
        <f>IF($O611&gt;=CI$1,$S611+$Y611+$Z611,$Y611+$Z611)</f>
        <v>1322.278</v>
      </c>
      <c r="CJ611" s="27">
        <f>IF($O611&gt;=CJ$1,$S611+$Y611+$Z611,$Y611+$Z611)</f>
        <v>1322.278</v>
      </c>
      <c r="CK611" s="27">
        <f>IF($O611&gt;=CK$1,$S611+$Y611+$Z611,$Y611+$Z611)</f>
        <v>1322.278</v>
      </c>
      <c r="CL611" s="27">
        <f>IF($O611&gt;=CL$1,$S611+$Y611+$Z611,$Y611+$Z611)</f>
        <v>1322.278</v>
      </c>
      <c r="CM611" s="27">
        <f>IF($O611&gt;=CM$1,$S611+$Y611+$Z611,$Y611+$Z611)</f>
        <v>1322.278</v>
      </c>
      <c r="CN611" s="27">
        <f>IF($O611&gt;=CN$1,$S611+$Y611,$Y611)</f>
        <v>922.27800000000002</v>
      </c>
      <c r="CO611" s="27">
        <f>IF($O611&gt;=CO$1,$S611+$Y611,$Y611)</f>
        <v>922.27800000000002</v>
      </c>
      <c r="CP611" s="27">
        <f>IF($O611&gt;=CP$1,$S611+$Y611,$Y611)</f>
        <v>922.27800000000002</v>
      </c>
      <c r="CQ611" s="27">
        <f>IF($O611&gt;=CQ$1,$S611+$Y611,$Y611)</f>
        <v>922.27800000000002</v>
      </c>
      <c r="CR611" s="27">
        <f>IF($O611&gt;=CR$1,$S611+$Y611,$Y611)</f>
        <v>922.27800000000002</v>
      </c>
      <c r="CS611" s="27">
        <f>IF($O611&gt;=CS$1,$S611+$Y611,$Y611)</f>
        <v>922.27800000000002</v>
      </c>
      <c r="CT611" s="27">
        <f>IF($O611&gt;=CT$1,$S611+$Y611,$Y611)</f>
        <v>922.27800000000002</v>
      </c>
      <c r="CU611" s="27">
        <f>IF($O611&gt;=CU$1,$S611+$Y611,$Y611)</f>
        <v>922.27800000000002</v>
      </c>
      <c r="CV611" s="27">
        <f>IF($O611&gt;=CV$1,$S611+$Y611,$Y611)</f>
        <v>922.27800000000002</v>
      </c>
      <c r="CW611" s="27">
        <f>IF($O611&gt;=CW$1,$S611+$Y611,$Y611)</f>
        <v>922.27800000000002</v>
      </c>
      <c r="CX611" s="27">
        <f>IF($O611&gt;=CX$1,$S611+$Y611,$Y611)</f>
        <v>922.27800000000002</v>
      </c>
      <c r="CY611" s="27">
        <f>IF($O611&gt;=CY$1,$S611+$Y611,$Y611)</f>
        <v>922.27800000000002</v>
      </c>
      <c r="CZ611" s="27">
        <f>IF($O611&gt;=CZ$1,$S611+$Y611,$Y611)</f>
        <v>922.27800000000002</v>
      </c>
      <c r="DA611" s="27">
        <f>IF($O611&gt;=DA$1,$S611+$Y611,$Y611)</f>
        <v>922.27800000000002</v>
      </c>
      <c r="DB611" s="27">
        <f>IF($O611&gt;=DB$1,$S611+$Y611,$Y611)</f>
        <v>922.27800000000002</v>
      </c>
      <c r="DC611" s="27">
        <f>IF($O611&gt;=DC$1,$S611+$Y611,$Y611)</f>
        <v>922.27800000000002</v>
      </c>
      <c r="DD611" s="27">
        <f>IF($O611&gt;=DD$1,$S611+$Y611,$Y611)</f>
        <v>922.27800000000002</v>
      </c>
      <c r="DE611" s="27">
        <f>IF($O611&gt;=DE$1,$S611+$Y611,$Y611)</f>
        <v>922.27800000000002</v>
      </c>
      <c r="DF611" s="27">
        <f>IF($O611&gt;=DF$1,$S611+$Y611,$Y611)</f>
        <v>922.27800000000002</v>
      </c>
      <c r="DG611" s="27">
        <f>IF($O611&gt;=DG$1,$S611+$Y611,$Y611)</f>
        <v>922.27800000000002</v>
      </c>
      <c r="DH611" s="27">
        <f>IF($O611&gt;=DH$1,$S611+$Y611,$Y611)</f>
        <v>922.27800000000002</v>
      </c>
      <c r="DI611" s="27">
        <f>IF($O611&gt;=DI$1,$S611+$Y611,$Y611)</f>
        <v>922.27800000000002</v>
      </c>
      <c r="DJ611" s="27">
        <f>IF($O611&gt;=DJ$1,$S611+$Y611,$Y611)</f>
        <v>922.27800000000002</v>
      </c>
      <c r="DK611" s="27">
        <f>IF($O611&gt;=DK$1,$S611+$Y611,$Y611)</f>
        <v>922.27800000000002</v>
      </c>
      <c r="DL611" s="27">
        <f>IF($O611&gt;=DL$1,$S611+$Y611,$Y611)</f>
        <v>922.27800000000002</v>
      </c>
      <c r="DM611" s="27">
        <f>IF($O611&gt;=DM$1,$S611+$Y611,$Y611)</f>
        <v>922.27800000000002</v>
      </c>
      <c r="DN611" s="27">
        <f>IF($O611&gt;=DN$1,$S611+$Y611,$Y611)</f>
        <v>922.27800000000002</v>
      </c>
      <c r="DO611" s="27">
        <f>IF($O611&gt;=DO$1,$S611+$Y611,$Y611)</f>
        <v>922.27800000000002</v>
      </c>
      <c r="DP611" s="27">
        <f>IF($O611&gt;=DP$1,$S611+$Y611,$Y611)</f>
        <v>922.27800000000002</v>
      </c>
      <c r="DQ611" s="27">
        <f>IF($O611&gt;=DQ$1,$S611+$Y611,$Y611)</f>
        <v>922.27800000000002</v>
      </c>
      <c r="DR611" s="27">
        <f>IF($O611&gt;=DR$1,$S611+$Y611,$Y611)</f>
        <v>922.27800000000002</v>
      </c>
      <c r="DS611" s="27">
        <f>IF($O611&gt;=DS$1,$S611+$Y611,$Y611)</f>
        <v>922.27800000000002</v>
      </c>
      <c r="DT611" s="27">
        <f>IF($O611&gt;=DT$1,$S611+$Y611,$Y611)</f>
        <v>922.27800000000002</v>
      </c>
      <c r="DU611" s="27">
        <f>IF($O611&gt;=DU$1,$S611+$Y611,$Y611)</f>
        <v>922.27800000000002</v>
      </c>
      <c r="DV611" s="27">
        <f>IF($O611&gt;=DV$1,$S611+$Y611,$Y611)</f>
        <v>922.27800000000002</v>
      </c>
      <c r="DW611" s="27">
        <f>IF($O611&gt;=DW$1,$S611+$Y611,$Y611)</f>
        <v>922.27800000000002</v>
      </c>
      <c r="DX611" s="27">
        <f>IF($O611&gt;=DX$1,$S611+$Y611,$Y611)</f>
        <v>922.27800000000002</v>
      </c>
      <c r="DY611" s="27">
        <f>IF($O611&gt;=DY$1,$S611+$Y611,$Y611)</f>
        <v>922.27800000000002</v>
      </c>
      <c r="DZ611" s="27">
        <f>IF($O611&gt;=DZ$1,$S611+$Y611,$Y611)</f>
        <v>922.27800000000002</v>
      </c>
      <c r="EA611" s="27">
        <f>IF($O611&gt;=EA$1,$S611+$Y611,$Y611)</f>
        <v>922.27800000000002</v>
      </c>
      <c r="EB611" s="27">
        <f>IF($O611&gt;=EB$1,$S611+$Y611,$Y611)</f>
        <v>922.27800000000002</v>
      </c>
      <c r="EC611" s="27">
        <f>IF($O611&gt;=EC$1,$S611+$Y611,$Y611)</f>
        <v>922.27800000000002</v>
      </c>
      <c r="ED611" s="27">
        <f>IF($O611&gt;=ED$1,$S611+$Y611,$Y611)</f>
        <v>922.27800000000002</v>
      </c>
      <c r="EE611" s="27">
        <f>IF($O611&gt;=EE$1,$S611+$Y611,$Y611)</f>
        <v>922.27800000000002</v>
      </c>
      <c r="EF611" s="27">
        <f>IF($O611&gt;=EF$1,$S611+$Y611,$Y611)</f>
        <v>922.27800000000002</v>
      </c>
      <c r="EG611" s="27">
        <f>IF($O611&gt;=EG$1,$S611+$Y611,$Y611)</f>
        <v>922.27800000000002</v>
      </c>
      <c r="EH611" s="27">
        <f>IF($O611&gt;=EH$1,$S611+$Y611,$Y611)</f>
        <v>922.27800000000002</v>
      </c>
      <c r="EI611" s="27">
        <f>IF($O611&gt;=EI$1,$S611+$Y611,$Y611)</f>
        <v>922.27800000000002</v>
      </c>
      <c r="EJ611" s="27">
        <f>IF($O611&gt;=EJ$1,$S611+$Y611,$Y611)</f>
        <v>922.27800000000002</v>
      </c>
      <c r="EK611" s="27">
        <f>IF($O611&gt;=EK$1,$S611+$Y611,$Y611)</f>
        <v>922.27800000000002</v>
      </c>
      <c r="EL611" s="27">
        <f>IF($O611&gt;=EL$1,$S611+$Y611,$Y611)</f>
        <v>922.27800000000002</v>
      </c>
      <c r="EM611" s="27">
        <f>IF($O611&gt;=EM$1,$S611+$Y611,$Y611)</f>
        <v>922.27800000000002</v>
      </c>
      <c r="EN611" s="27">
        <f>IF($O611&gt;=EN$1,$S611+$Y611,$Y611)</f>
        <v>922.27800000000002</v>
      </c>
      <c r="EO611" s="27">
        <f>IF($O611&gt;=EO$1,$S611+$Y611,$Y611)</f>
        <v>922.27800000000002</v>
      </c>
      <c r="EP611" s="27">
        <f>IF($O611&gt;=EP$1,$S611+$Y611,$Y611)</f>
        <v>922.27800000000002</v>
      </c>
      <c r="EQ611" s="27">
        <f>IF($O611&gt;=EQ$1,$S611+$Y611,$Y611)</f>
        <v>922.27800000000002</v>
      </c>
      <c r="ER611" s="27">
        <f>IF($O611&gt;=ER$1,$S611+$Y611,$Y611)</f>
        <v>922.27800000000002</v>
      </c>
      <c r="ES611" s="27">
        <f>IF($O611&gt;=ES$1,$S611+$Y611,$Y611)</f>
        <v>922.27800000000002</v>
      </c>
      <c r="ET611" s="27">
        <f>IF($O611&gt;=ET$1,$S611+$Y611,$Y611)</f>
        <v>922.27800000000002</v>
      </c>
      <c r="EU611" s="27">
        <f>IF($O611&gt;=EU$1,$S611+$Y611,$Y611)</f>
        <v>922.27800000000002</v>
      </c>
      <c r="EV611" s="27">
        <f>IF($O611&gt;=EV$1,$S611,0)</f>
        <v>922.27800000000002</v>
      </c>
      <c r="EW611" s="27">
        <f>IF($O611&gt;=EW$1,$S611,0)</f>
        <v>922.27800000000002</v>
      </c>
      <c r="EX611" s="27">
        <f>IF($O611&gt;=EX$1,$S611,0)</f>
        <v>922.27800000000002</v>
      </c>
      <c r="EY611" s="27">
        <f>IF($O611&gt;=EY$1,$S611,0)</f>
        <v>922.27800000000002</v>
      </c>
      <c r="EZ611" s="27">
        <f>IF($O611&gt;=EZ$1,$S611,0)</f>
        <v>922.27800000000002</v>
      </c>
      <c r="FA611" s="27">
        <f>IF($O611&gt;=FA$1,$S611,0)</f>
        <v>922.27800000000002</v>
      </c>
      <c r="FB611" s="27">
        <f>IF($O611&gt;=FB$1,$S611,0)</f>
        <v>922.27800000000002</v>
      </c>
      <c r="FC611" s="27">
        <f>IF($O611&gt;=FC$1,$S611,0)</f>
        <v>922.27800000000002</v>
      </c>
      <c r="FD611" s="27">
        <f>IF($O611&gt;=FD$1,$S611,0)</f>
        <v>922.27800000000002</v>
      </c>
      <c r="FE611" s="27">
        <f>IF($O611&gt;=FE$1,$S611,0)</f>
        <v>922.27800000000002</v>
      </c>
      <c r="FF611" s="27">
        <f>IF($O611&gt;=FF$1,$S611,0)</f>
        <v>922.27800000000002</v>
      </c>
      <c r="FG611" s="27">
        <f>IF($O611&gt;=FG$1,$S611,0)</f>
        <v>922.27800000000002</v>
      </c>
      <c r="FH611" s="27">
        <f>IF($O611&gt;=FH$1,$S611,0)</f>
        <v>922.27800000000002</v>
      </c>
      <c r="FI611" s="27">
        <f>IF($O611&gt;=FI$1,$S611,0)</f>
        <v>922.27800000000002</v>
      </c>
      <c r="FJ611" s="27">
        <f>IF($O611&gt;=FJ$1,$S611,0)</f>
        <v>922.27800000000002</v>
      </c>
      <c r="FK611" s="27">
        <f>IF($O611&gt;=FK$1,$S611,0)</f>
        <v>922.27800000000002</v>
      </c>
      <c r="FL611" s="27">
        <f>IF($O611&gt;=FL$1,$S611,0)</f>
        <v>922.27800000000002</v>
      </c>
      <c r="FM611" s="27">
        <f>IF($O611&gt;=FM$1,$S611,0)</f>
        <v>922.27800000000002</v>
      </c>
      <c r="FN611" s="27">
        <f>IF($O611&gt;=FN$1,$S611,0)</f>
        <v>922.27800000000002</v>
      </c>
      <c r="FO611" s="27">
        <f>IF($O611&gt;=FO$1,$S611,0)</f>
        <v>922.27800000000002</v>
      </c>
      <c r="FP611" s="27">
        <f>IF($O611&gt;=FP$1,$S611,0)</f>
        <v>922.27800000000002</v>
      </c>
      <c r="FQ611" s="27">
        <f>IF($O611&gt;=FQ$1,$S611,0)</f>
        <v>922.27800000000002</v>
      </c>
      <c r="FR611" s="27">
        <f>IF($O611&gt;=FR$1,$S611,0)</f>
        <v>922.27800000000002</v>
      </c>
      <c r="FS611" s="27">
        <f>IF($O611&gt;=FS$1,$S611,0)</f>
        <v>922.27800000000002</v>
      </c>
      <c r="FT611" s="27">
        <f>IF($O611&gt;=FT$1,$S611,0)</f>
        <v>922.27800000000002</v>
      </c>
      <c r="FU611" s="27">
        <f>IF($O611&gt;=FU$1,$S611,0)</f>
        <v>922.27800000000002</v>
      </c>
      <c r="FV611" s="27">
        <f>IF($O611&gt;=FV$1,$S611,0)</f>
        <v>922.27800000000002</v>
      </c>
      <c r="FW611" s="27">
        <f>IF($O611&gt;=FW$1,$S611,0)</f>
        <v>922.27800000000002</v>
      </c>
      <c r="FX611" s="27">
        <f>IF($O611&gt;=FX$1,$S611,0)</f>
        <v>922.27800000000002</v>
      </c>
      <c r="FY611" s="27">
        <f>IF($O611&gt;=FY$1,$S611,0)</f>
        <v>922.27800000000002</v>
      </c>
      <c r="FZ611" s="27">
        <f>IF($O611&gt;=FZ$1,$S611,0)</f>
        <v>922.27800000000002</v>
      </c>
      <c r="GA611" s="27">
        <f>IF($O611&gt;=GA$1,$S611,0)</f>
        <v>922.27800000000002</v>
      </c>
      <c r="GB611" s="27">
        <f>IF($O611&gt;=GB$1,$S611,0)</f>
        <v>922.27800000000002</v>
      </c>
      <c r="GC611" s="27">
        <f>IF($O611&gt;=GC$1,$S611,0)</f>
        <v>922.27800000000002</v>
      </c>
      <c r="GD611" s="27">
        <f>IF($O611&gt;=GD$1,$S611,0)</f>
        <v>922.27800000000002</v>
      </c>
      <c r="GE611" s="27">
        <f>IF($O611&gt;=GE$1,$S611,0)</f>
        <v>922.27800000000002</v>
      </c>
      <c r="GF611" s="27">
        <f>IF($O611&gt;=GF$1,$S611,0)</f>
        <v>922.27800000000002</v>
      </c>
      <c r="GG611" s="27">
        <f>IF($O611&gt;=GG$1,$S611,0)</f>
        <v>922.27800000000002</v>
      </c>
      <c r="GH611" s="27">
        <f>IF($O611&gt;=GH$1,$S611,0)</f>
        <v>922.27800000000002</v>
      </c>
      <c r="GI611" s="27">
        <f>IF($O611&gt;=GI$1,$S611,0)</f>
        <v>922.27800000000002</v>
      </c>
      <c r="GJ611" s="27">
        <f>IF($O611&gt;=GJ$1,$S611,0)</f>
        <v>922.27800000000002</v>
      </c>
      <c r="GK611" s="27">
        <f>IF($O611&gt;=GK$1,$S611,0)</f>
        <v>922.27800000000002</v>
      </c>
      <c r="GL611" s="27">
        <f>IF($O611&gt;=GL$1,$S611,0)</f>
        <v>922.27800000000002</v>
      </c>
      <c r="GM611" s="27">
        <f>IF($O611&gt;=GM$1,$S611,0)</f>
        <v>922.27800000000002</v>
      </c>
      <c r="GN611" s="27">
        <f>IF($O611&gt;=GN$1,$S611,0)</f>
        <v>922.27800000000002</v>
      </c>
      <c r="GO611" s="27">
        <f>IF($O611&gt;=GO$1,$S611,0)</f>
        <v>922.27800000000002</v>
      </c>
      <c r="GP611" s="27">
        <f>IF($O611&gt;=GP$1,$S611,0)</f>
        <v>922.27800000000002</v>
      </c>
      <c r="GQ611" s="27">
        <f>IF($O611&gt;=GQ$1,$S611,0)</f>
        <v>922.27800000000002</v>
      </c>
      <c r="GR611" s="27">
        <f>IF($O611&gt;=GR$1,$S611,0)</f>
        <v>922.27800000000002</v>
      </c>
      <c r="GS611" s="27">
        <f>IF($O611&gt;=GS$1,$S611,0)</f>
        <v>922.27800000000002</v>
      </c>
      <c r="GT611" s="27">
        <f>IF($O611&gt;=GT$1,$S611,0)</f>
        <v>922.27800000000002</v>
      </c>
      <c r="GU611" s="27">
        <f>IF($O611&gt;=GU$1,$S611,0)</f>
        <v>922.27800000000002</v>
      </c>
      <c r="GV611" s="27">
        <f>IF($O611&gt;=GV$1,$S611,0)</f>
        <v>922.27800000000002</v>
      </c>
      <c r="GW611" s="27">
        <f>IF($O611&gt;=GW$1,$S611,0)</f>
        <v>922.27800000000002</v>
      </c>
      <c r="GX611" s="27">
        <f>IF($O611&gt;=GX$1,$S611,0)</f>
        <v>922.27800000000002</v>
      </c>
      <c r="GY611" s="27">
        <f>IF($O611&gt;=GY$1,$S611,0)</f>
        <v>922.27800000000002</v>
      </c>
      <c r="GZ611" s="27">
        <f>IF($O611&gt;=GZ$1,$S611,0)</f>
        <v>922.27800000000002</v>
      </c>
      <c r="HA611" s="27">
        <f>IF($O611&gt;=HA$1,$S611,0)</f>
        <v>922.27800000000002</v>
      </c>
      <c r="HB611" s="27">
        <f>IF($O611&gt;=HB$1,$S611,0)</f>
        <v>922.27800000000002</v>
      </c>
      <c r="HC611" s="27">
        <f>IF($O611&gt;=HC$1,$S611,0)</f>
        <v>922.27800000000002</v>
      </c>
    </row>
    <row r="612" spans="1:211">
      <c r="A612" s="3">
        <v>128422</v>
      </c>
      <c r="B612" s="3" t="s">
        <v>470</v>
      </c>
      <c r="C612" s="3" t="s">
        <v>459</v>
      </c>
      <c r="D612" s="3">
        <v>59</v>
      </c>
      <c r="E612" s="4">
        <v>38936</v>
      </c>
      <c r="F612" s="5">
        <v>11.876712328767123</v>
      </c>
      <c r="G612" s="3" t="s">
        <v>446</v>
      </c>
      <c r="H612" s="4">
        <v>21880</v>
      </c>
      <c r="I612" s="9" t="s">
        <v>816</v>
      </c>
      <c r="J612" s="5">
        <v>3993.82</v>
      </c>
      <c r="K612" s="31">
        <v>14346</v>
      </c>
      <c r="L612" s="32">
        <v>12</v>
      </c>
      <c r="M612" s="33">
        <f>VLOOKUP(L612,FIND,3,TRUE)</f>
        <v>1.1000000000000001</v>
      </c>
      <c r="N612" s="32">
        <f>IF(L612&gt;30,180,VLOOKUP(L612,TEMPO,2,FALSE))</f>
        <v>72</v>
      </c>
      <c r="O612" s="32">
        <f>IF(R612&gt;0,4,N612)</f>
        <v>72</v>
      </c>
      <c r="P612" s="96">
        <f>J612*M612*L612</f>
        <v>52718.423999999999</v>
      </c>
      <c r="Q612" s="96">
        <f>10934.45*2</f>
        <v>21868.9</v>
      </c>
      <c r="R612" s="96">
        <f>IF(P612&lt;=Q612,P612/4,0)</f>
        <v>0</v>
      </c>
      <c r="S612" s="5">
        <f>IF(P612&gt;=Q612,P612/N612,0)</f>
        <v>732.20033333333333</v>
      </c>
      <c r="T612" s="3"/>
      <c r="U612" s="3">
        <f>IF(T612="",1,0)</f>
        <v>1</v>
      </c>
      <c r="V612" s="3">
        <v>121</v>
      </c>
      <c r="W612" s="5">
        <v>0</v>
      </c>
      <c r="X612" s="5">
        <v>402.65</v>
      </c>
      <c r="Y612" s="5">
        <f>X612*W612</f>
        <v>0</v>
      </c>
      <c r="Z612" s="5">
        <v>400</v>
      </c>
      <c r="AA612" s="5">
        <f>S612+Y612+Z612</f>
        <v>1132.2003333333332</v>
      </c>
      <c r="AB612" s="39">
        <f>(J612/12+J612/12*1.3333333333+450/12+J612/30*6/12+J612)*1.3+Y612+Z612+153.9</f>
        <v>6890.6977110966891</v>
      </c>
      <c r="AC612" s="39" t="s">
        <v>459</v>
      </c>
      <c r="AD612" s="39">
        <f>J612*1.3+400+153.9</f>
        <v>5745.866</v>
      </c>
      <c r="AE612" s="39">
        <f>SUMIFS('CUSTO MENSAL FUNC NOVO'!H:H,'CUSTO MENSAL FUNC NOVO'!A:A,'VALORES MENSAIS'!AC612)</f>
        <v>4337.2250000000004</v>
      </c>
      <c r="AF612" s="27">
        <f>IF($R612&gt;0,$R612,$S612)+$Y612+$Z612</f>
        <v>1132.2003333333332</v>
      </c>
      <c r="AG612" s="27">
        <f>IF($R612&gt;0,$R612,$S612)+$Y612+$Z612</f>
        <v>1132.2003333333332</v>
      </c>
      <c r="AH612" s="27">
        <f>IF($R612&gt;0,$R612,$S612)+$Y612+$Z612</f>
        <v>1132.2003333333332</v>
      </c>
      <c r="AI612" s="27">
        <f>IF($R612&gt;0,$R612,$S612)+$Y612+$Z612</f>
        <v>1132.2003333333332</v>
      </c>
      <c r="AJ612" s="27">
        <f>IF($O612&gt;=AJ$1,$S612+$Y612+$Z612,$Y612+$Z612)</f>
        <v>1132.2003333333332</v>
      </c>
      <c r="AK612" s="27">
        <f>IF($O612&gt;=AK$1,$S612+$Y612+$Z612,$Y612+$Z612)</f>
        <v>1132.2003333333332</v>
      </c>
      <c r="AL612" s="27">
        <f>IF($O612&gt;=AL$1,$S612+$Y612+$Z612,$Y612+$Z612)</f>
        <v>1132.2003333333332</v>
      </c>
      <c r="AM612" s="27">
        <f>IF($O612&gt;=AM$1,$S612+$Y612+$Z612,$Y612+$Z612)</f>
        <v>1132.2003333333332</v>
      </c>
      <c r="AN612" s="27">
        <f>IF($O612&gt;=AN$1,$S612+$Y612+$Z612,$Y612+$Z612)</f>
        <v>1132.2003333333332</v>
      </c>
      <c r="AO612" s="27">
        <f>IF($O612&gt;=AO$1,$S612+$Y612+$Z612,$Y612+$Z612)</f>
        <v>1132.2003333333332</v>
      </c>
      <c r="AP612" s="27">
        <f>IF($O612&gt;=AP$1,$S612+$Y612+$Z612,$Y612+$Z612)</f>
        <v>1132.2003333333332</v>
      </c>
      <c r="AQ612" s="27">
        <f>IF($O612&gt;=AQ$1,$S612+$Y612+$Z612,$Y612+$Z612)</f>
        <v>1132.2003333333332</v>
      </c>
      <c r="AR612" s="27">
        <f>IF($O612&gt;=AR$1,$S612+$Y612+$Z612,$Y612+$Z612)</f>
        <v>1132.2003333333332</v>
      </c>
      <c r="AS612" s="27">
        <f>IF($O612&gt;=AS$1,$S612+$Y612+$Z612,$Y612+$Z612)</f>
        <v>1132.2003333333332</v>
      </c>
      <c r="AT612" s="27">
        <f>IF($O612&gt;=AT$1,$S612+$Y612+$Z612,$Y612+$Z612)</f>
        <v>1132.2003333333332</v>
      </c>
      <c r="AU612" s="27">
        <f>IF($O612&gt;=AU$1,$S612+$Y612+$Z612,$Y612+$Z612)</f>
        <v>1132.2003333333332</v>
      </c>
      <c r="AV612" s="27">
        <f>IF($O612&gt;=AV$1,$S612+$Y612+$Z612,$Y612+$Z612)</f>
        <v>1132.2003333333332</v>
      </c>
      <c r="AW612" s="27">
        <f>IF($O612&gt;=AW$1,$S612+$Y612+$Z612,$Y612+$Z612)</f>
        <v>1132.2003333333332</v>
      </c>
      <c r="AX612" s="27">
        <f>IF($O612&gt;=AX$1,$S612+$Y612+$Z612,$Y612+$Z612)</f>
        <v>1132.2003333333332</v>
      </c>
      <c r="AY612" s="27">
        <f>IF($O612&gt;=AY$1,$S612+$Y612+$Z612,$Y612+$Z612)</f>
        <v>1132.2003333333332</v>
      </c>
      <c r="AZ612" s="27">
        <f>IF($O612&gt;=AZ$1,$S612+$Y612+$Z612,$Y612+$Z612)</f>
        <v>1132.2003333333332</v>
      </c>
      <c r="BA612" s="27">
        <f>IF($O612&gt;=BA$1,$S612+$Y612+$Z612,$Y612+$Z612)</f>
        <v>1132.2003333333332</v>
      </c>
      <c r="BB612" s="27">
        <f>IF($O612&gt;=BB$1,$S612+$Y612+$Z612,$Y612+$Z612)</f>
        <v>1132.2003333333332</v>
      </c>
      <c r="BC612" s="27">
        <f>IF($O612&gt;=BC$1,$S612+$Y612+$Z612,$Y612+$Z612)</f>
        <v>1132.2003333333332</v>
      </c>
      <c r="BD612" s="27">
        <f>IF($O612&gt;=BD$1,$S612+$Y612+$Z612,$Y612+$Z612)</f>
        <v>1132.2003333333332</v>
      </c>
      <c r="BE612" s="27">
        <f>IF($O612&gt;=BE$1,$S612+$Y612+$Z612,$Y612+$Z612)</f>
        <v>1132.2003333333332</v>
      </c>
      <c r="BF612" s="27">
        <f>IF($O612&gt;=BF$1,$S612+$Y612+$Z612,$Y612+$Z612)</f>
        <v>1132.2003333333332</v>
      </c>
      <c r="BG612" s="27">
        <f>IF($O612&gt;=BG$1,$S612+$Y612+$Z612,$Y612+$Z612)</f>
        <v>1132.2003333333332</v>
      </c>
      <c r="BH612" s="27">
        <f>IF($O612&gt;=BH$1,$S612+$Y612+$Z612,$Y612+$Z612)</f>
        <v>1132.2003333333332</v>
      </c>
      <c r="BI612" s="27">
        <f>IF($O612&gt;=BI$1,$S612+$Y612+$Z612,$Y612+$Z612)</f>
        <v>1132.2003333333332</v>
      </c>
      <c r="BJ612" s="27">
        <f>IF($O612&gt;=BJ$1,$S612+$Y612+$Z612,$Y612+$Z612)</f>
        <v>1132.2003333333332</v>
      </c>
      <c r="BK612" s="27">
        <f>IF($O612&gt;=BK$1,$S612+$Y612+$Z612,$Y612+$Z612)</f>
        <v>1132.2003333333332</v>
      </c>
      <c r="BL612" s="27">
        <f>IF($O612&gt;=BL$1,$S612+$Y612+$Z612,$Y612+$Z612)</f>
        <v>1132.2003333333332</v>
      </c>
      <c r="BM612" s="27">
        <f>IF($O612&gt;=BM$1,$S612+$Y612+$Z612,$Y612+$Z612)</f>
        <v>1132.2003333333332</v>
      </c>
      <c r="BN612" s="27">
        <f>IF($O612&gt;=BN$1,$S612+$Y612+$Z612,$Y612+$Z612)</f>
        <v>1132.2003333333332</v>
      </c>
      <c r="BO612" s="27">
        <f>IF($O612&gt;=BO$1,$S612+$Y612+$Z612,$Y612+$Z612)</f>
        <v>1132.2003333333332</v>
      </c>
      <c r="BP612" s="27">
        <f>IF($O612&gt;=BP$1,$S612+$Y612+$Z612,$Y612+$Z612)</f>
        <v>1132.2003333333332</v>
      </c>
      <c r="BQ612" s="27">
        <f>IF($O612&gt;=BQ$1,$S612+$Y612+$Z612,$Y612+$Z612)</f>
        <v>1132.2003333333332</v>
      </c>
      <c r="BR612" s="27">
        <f>IF($O612&gt;=BR$1,$S612+$Y612+$Z612,$Y612+$Z612)</f>
        <v>1132.2003333333332</v>
      </c>
      <c r="BS612" s="27">
        <f>IF($O612&gt;=BS$1,$S612+$Y612+$Z612,$Y612+$Z612)</f>
        <v>1132.2003333333332</v>
      </c>
      <c r="BT612" s="27">
        <f>IF($O612&gt;=BT$1,$S612+$Y612+$Z612,$Y612+$Z612)</f>
        <v>1132.2003333333332</v>
      </c>
      <c r="BU612" s="27">
        <f>IF($O612&gt;=BU$1,$S612+$Y612+$Z612,$Y612+$Z612)</f>
        <v>1132.2003333333332</v>
      </c>
      <c r="BV612" s="27">
        <f>IF($O612&gt;=BV$1,$S612+$Y612+$Z612,$Y612+$Z612)</f>
        <v>1132.2003333333332</v>
      </c>
      <c r="BW612" s="27">
        <f>IF($O612&gt;=BW$1,$S612+$Y612+$Z612,$Y612+$Z612)</f>
        <v>1132.2003333333332</v>
      </c>
      <c r="BX612" s="27">
        <f>IF($O612&gt;=BX$1,$S612+$Y612+$Z612,$Y612+$Z612)</f>
        <v>1132.2003333333332</v>
      </c>
      <c r="BY612" s="27">
        <f>IF($O612&gt;=BY$1,$S612+$Y612+$Z612,$Y612+$Z612)</f>
        <v>1132.2003333333332</v>
      </c>
      <c r="BZ612" s="27">
        <f>IF($O612&gt;=BZ$1,$S612+$Y612+$Z612,$Y612+$Z612)</f>
        <v>1132.2003333333332</v>
      </c>
      <c r="CA612" s="27">
        <f>IF($O612&gt;=CA$1,$S612+$Y612+$Z612,$Y612+$Z612)</f>
        <v>1132.2003333333332</v>
      </c>
      <c r="CB612" s="27">
        <f>IF($O612&gt;=CB$1,$S612+$Y612+$Z612,$Y612+$Z612)</f>
        <v>1132.2003333333332</v>
      </c>
      <c r="CC612" s="27">
        <f>IF($O612&gt;=CC$1,$S612+$Y612+$Z612,$Y612+$Z612)</f>
        <v>1132.2003333333332</v>
      </c>
      <c r="CD612" s="27">
        <f>IF($O612&gt;=CD$1,$S612+$Y612+$Z612,$Y612+$Z612)</f>
        <v>1132.2003333333332</v>
      </c>
      <c r="CE612" s="27">
        <f>IF($O612&gt;=CE$1,$S612+$Y612+$Z612,$Y612+$Z612)</f>
        <v>1132.2003333333332</v>
      </c>
      <c r="CF612" s="27">
        <f>IF($O612&gt;=CF$1,$S612+$Y612+$Z612,$Y612+$Z612)</f>
        <v>1132.2003333333332</v>
      </c>
      <c r="CG612" s="27">
        <f>IF($O612&gt;=CG$1,$S612+$Y612+$Z612,$Y612+$Z612)</f>
        <v>1132.2003333333332</v>
      </c>
      <c r="CH612" s="27">
        <f>IF($O612&gt;=CH$1,$S612+$Y612+$Z612,$Y612+$Z612)</f>
        <v>1132.2003333333332</v>
      </c>
      <c r="CI612" s="27">
        <f>IF($O612&gt;=CI$1,$S612+$Y612+$Z612,$Y612+$Z612)</f>
        <v>1132.2003333333332</v>
      </c>
      <c r="CJ612" s="27">
        <f>IF($O612&gt;=CJ$1,$S612+$Y612+$Z612,$Y612+$Z612)</f>
        <v>1132.2003333333332</v>
      </c>
      <c r="CK612" s="27">
        <f>IF($O612&gt;=CK$1,$S612+$Y612+$Z612,$Y612+$Z612)</f>
        <v>1132.2003333333332</v>
      </c>
      <c r="CL612" s="27">
        <f>IF($O612&gt;=CL$1,$S612+$Y612+$Z612,$Y612+$Z612)</f>
        <v>1132.2003333333332</v>
      </c>
      <c r="CM612" s="27">
        <f>IF($O612&gt;=CM$1,$S612+$Y612+$Z612,$Y612+$Z612)</f>
        <v>1132.2003333333332</v>
      </c>
      <c r="CN612" s="27">
        <f>IF($O612&gt;=CN$1,$S612+$Y612,$Y612)</f>
        <v>732.20033333333333</v>
      </c>
      <c r="CO612" s="27">
        <f>IF($O612&gt;=CO$1,$S612+$Y612,$Y612)</f>
        <v>732.20033333333333</v>
      </c>
      <c r="CP612" s="27">
        <f>IF($O612&gt;=CP$1,$S612+$Y612,$Y612)</f>
        <v>732.20033333333333</v>
      </c>
      <c r="CQ612" s="27">
        <f>IF($O612&gt;=CQ$1,$S612+$Y612,$Y612)</f>
        <v>732.20033333333333</v>
      </c>
      <c r="CR612" s="27">
        <f>IF($O612&gt;=CR$1,$S612+$Y612,$Y612)</f>
        <v>732.20033333333333</v>
      </c>
      <c r="CS612" s="27">
        <f>IF($O612&gt;=CS$1,$S612+$Y612,$Y612)</f>
        <v>732.20033333333333</v>
      </c>
      <c r="CT612" s="27">
        <f>IF($O612&gt;=CT$1,$S612+$Y612,$Y612)</f>
        <v>732.20033333333333</v>
      </c>
      <c r="CU612" s="27">
        <f>IF($O612&gt;=CU$1,$S612+$Y612,$Y612)</f>
        <v>732.20033333333333</v>
      </c>
      <c r="CV612" s="27">
        <f>IF($O612&gt;=CV$1,$S612+$Y612,$Y612)</f>
        <v>732.20033333333333</v>
      </c>
      <c r="CW612" s="27">
        <f>IF($O612&gt;=CW$1,$S612+$Y612,$Y612)</f>
        <v>732.20033333333333</v>
      </c>
      <c r="CX612" s="27">
        <f>IF($O612&gt;=CX$1,$S612+$Y612,$Y612)</f>
        <v>732.20033333333333</v>
      </c>
      <c r="CY612" s="27">
        <f>IF($O612&gt;=CY$1,$S612+$Y612,$Y612)</f>
        <v>732.20033333333333</v>
      </c>
      <c r="CZ612" s="27">
        <f>IF($O612&gt;=CZ$1,$S612+$Y612,$Y612)</f>
        <v>0</v>
      </c>
      <c r="DA612" s="27">
        <f>IF($O612&gt;=DA$1,$S612+$Y612,$Y612)</f>
        <v>0</v>
      </c>
      <c r="DB612" s="27">
        <f>IF($O612&gt;=DB$1,$S612+$Y612,$Y612)</f>
        <v>0</v>
      </c>
      <c r="DC612" s="27">
        <f>IF($O612&gt;=DC$1,$S612+$Y612,$Y612)</f>
        <v>0</v>
      </c>
      <c r="DD612" s="27">
        <f>IF($O612&gt;=DD$1,$S612+$Y612,$Y612)</f>
        <v>0</v>
      </c>
      <c r="DE612" s="27">
        <f>IF($O612&gt;=DE$1,$S612+$Y612,$Y612)</f>
        <v>0</v>
      </c>
      <c r="DF612" s="27">
        <f>IF($O612&gt;=DF$1,$S612+$Y612,$Y612)</f>
        <v>0</v>
      </c>
      <c r="DG612" s="27">
        <f>IF($O612&gt;=DG$1,$S612+$Y612,$Y612)</f>
        <v>0</v>
      </c>
      <c r="DH612" s="27">
        <f>IF($O612&gt;=DH$1,$S612+$Y612,$Y612)</f>
        <v>0</v>
      </c>
      <c r="DI612" s="27">
        <f>IF($O612&gt;=DI$1,$S612+$Y612,$Y612)</f>
        <v>0</v>
      </c>
      <c r="DJ612" s="27">
        <f>IF($O612&gt;=DJ$1,$S612+$Y612,$Y612)</f>
        <v>0</v>
      </c>
      <c r="DK612" s="27">
        <f>IF($O612&gt;=DK$1,$S612+$Y612,$Y612)</f>
        <v>0</v>
      </c>
      <c r="DL612" s="27">
        <f>IF($O612&gt;=DL$1,$S612+$Y612,$Y612)</f>
        <v>0</v>
      </c>
      <c r="DM612" s="27">
        <f>IF($O612&gt;=DM$1,$S612+$Y612,$Y612)</f>
        <v>0</v>
      </c>
      <c r="DN612" s="27">
        <f>IF($O612&gt;=DN$1,$S612+$Y612,$Y612)</f>
        <v>0</v>
      </c>
      <c r="DO612" s="27">
        <f>IF($O612&gt;=DO$1,$S612+$Y612,$Y612)</f>
        <v>0</v>
      </c>
      <c r="DP612" s="27">
        <f>IF($O612&gt;=DP$1,$S612+$Y612,$Y612)</f>
        <v>0</v>
      </c>
      <c r="DQ612" s="27">
        <f>IF($O612&gt;=DQ$1,$S612+$Y612,$Y612)</f>
        <v>0</v>
      </c>
      <c r="DR612" s="27">
        <f>IF($O612&gt;=DR$1,$S612+$Y612,$Y612)</f>
        <v>0</v>
      </c>
      <c r="DS612" s="27">
        <f>IF($O612&gt;=DS$1,$S612+$Y612,$Y612)</f>
        <v>0</v>
      </c>
      <c r="DT612" s="27">
        <f>IF($O612&gt;=DT$1,$S612+$Y612,$Y612)</f>
        <v>0</v>
      </c>
      <c r="DU612" s="27">
        <f>IF($O612&gt;=DU$1,$S612+$Y612,$Y612)</f>
        <v>0</v>
      </c>
      <c r="DV612" s="27">
        <f>IF($O612&gt;=DV$1,$S612+$Y612,$Y612)</f>
        <v>0</v>
      </c>
      <c r="DW612" s="27">
        <f>IF($O612&gt;=DW$1,$S612+$Y612,$Y612)</f>
        <v>0</v>
      </c>
      <c r="DX612" s="27">
        <f>IF($O612&gt;=DX$1,$S612+$Y612,$Y612)</f>
        <v>0</v>
      </c>
      <c r="DY612" s="27">
        <f>IF($O612&gt;=DY$1,$S612+$Y612,$Y612)</f>
        <v>0</v>
      </c>
      <c r="DZ612" s="27">
        <f>IF($O612&gt;=DZ$1,$S612+$Y612,$Y612)</f>
        <v>0</v>
      </c>
      <c r="EA612" s="27">
        <f>IF($O612&gt;=EA$1,$S612+$Y612,$Y612)</f>
        <v>0</v>
      </c>
      <c r="EB612" s="27">
        <f>IF($O612&gt;=EB$1,$S612+$Y612,$Y612)</f>
        <v>0</v>
      </c>
      <c r="EC612" s="27">
        <f>IF($O612&gt;=EC$1,$S612+$Y612,$Y612)</f>
        <v>0</v>
      </c>
      <c r="ED612" s="27">
        <f>IF($O612&gt;=ED$1,$S612+$Y612,$Y612)</f>
        <v>0</v>
      </c>
      <c r="EE612" s="27">
        <f>IF($O612&gt;=EE$1,$S612+$Y612,$Y612)</f>
        <v>0</v>
      </c>
      <c r="EF612" s="27">
        <f>IF($O612&gt;=EF$1,$S612+$Y612,$Y612)</f>
        <v>0</v>
      </c>
      <c r="EG612" s="27">
        <f>IF($O612&gt;=EG$1,$S612+$Y612,$Y612)</f>
        <v>0</v>
      </c>
      <c r="EH612" s="27">
        <f>IF($O612&gt;=EH$1,$S612+$Y612,$Y612)</f>
        <v>0</v>
      </c>
      <c r="EI612" s="27">
        <f>IF($O612&gt;=EI$1,$S612+$Y612,$Y612)</f>
        <v>0</v>
      </c>
      <c r="EJ612" s="27">
        <f>IF($O612&gt;=EJ$1,$S612+$Y612,$Y612)</f>
        <v>0</v>
      </c>
      <c r="EK612" s="27">
        <f>IF($O612&gt;=EK$1,$S612+$Y612,$Y612)</f>
        <v>0</v>
      </c>
      <c r="EL612" s="27">
        <f>IF($O612&gt;=EL$1,$S612+$Y612,$Y612)</f>
        <v>0</v>
      </c>
      <c r="EM612" s="27">
        <f>IF($O612&gt;=EM$1,$S612+$Y612,$Y612)</f>
        <v>0</v>
      </c>
      <c r="EN612" s="27">
        <f>IF($O612&gt;=EN$1,$S612+$Y612,$Y612)</f>
        <v>0</v>
      </c>
      <c r="EO612" s="27">
        <f>IF($O612&gt;=EO$1,$S612+$Y612,$Y612)</f>
        <v>0</v>
      </c>
      <c r="EP612" s="27">
        <f>IF($O612&gt;=EP$1,$S612+$Y612,$Y612)</f>
        <v>0</v>
      </c>
      <c r="EQ612" s="27">
        <f>IF($O612&gt;=EQ$1,$S612+$Y612,$Y612)</f>
        <v>0</v>
      </c>
      <c r="ER612" s="27">
        <f>IF($O612&gt;=ER$1,$S612+$Y612,$Y612)</f>
        <v>0</v>
      </c>
      <c r="ES612" s="27">
        <f>IF($O612&gt;=ES$1,$S612+$Y612,$Y612)</f>
        <v>0</v>
      </c>
      <c r="ET612" s="27">
        <f>IF($O612&gt;=ET$1,$S612+$Y612,$Y612)</f>
        <v>0</v>
      </c>
      <c r="EU612" s="27">
        <f>IF($O612&gt;=EU$1,$S612+$Y612,$Y612)</f>
        <v>0</v>
      </c>
      <c r="EV612" s="27">
        <f>IF($O612&gt;=EV$1,$S612,0)</f>
        <v>0</v>
      </c>
      <c r="EW612" s="27">
        <f>IF($O612&gt;=EW$1,$S612,0)</f>
        <v>0</v>
      </c>
      <c r="EX612" s="27">
        <f>IF($O612&gt;=EX$1,$S612,0)</f>
        <v>0</v>
      </c>
      <c r="EY612" s="27">
        <f>IF($O612&gt;=EY$1,$S612,0)</f>
        <v>0</v>
      </c>
      <c r="EZ612" s="27">
        <f>IF($O612&gt;=EZ$1,$S612,0)</f>
        <v>0</v>
      </c>
      <c r="FA612" s="27">
        <f>IF($O612&gt;=FA$1,$S612,0)</f>
        <v>0</v>
      </c>
      <c r="FB612" s="27">
        <f>IF($O612&gt;=FB$1,$S612,0)</f>
        <v>0</v>
      </c>
      <c r="FC612" s="27">
        <f>IF($O612&gt;=FC$1,$S612,0)</f>
        <v>0</v>
      </c>
      <c r="FD612" s="27">
        <f>IF($O612&gt;=FD$1,$S612,0)</f>
        <v>0</v>
      </c>
      <c r="FE612" s="27">
        <f>IF($O612&gt;=FE$1,$S612,0)</f>
        <v>0</v>
      </c>
      <c r="FF612" s="27">
        <f>IF($O612&gt;=FF$1,$S612,0)</f>
        <v>0</v>
      </c>
      <c r="FG612" s="27">
        <f>IF($O612&gt;=FG$1,$S612,0)</f>
        <v>0</v>
      </c>
      <c r="FH612" s="27">
        <f>IF($O612&gt;=FH$1,$S612,0)</f>
        <v>0</v>
      </c>
      <c r="FI612" s="27">
        <f>IF($O612&gt;=FI$1,$S612,0)</f>
        <v>0</v>
      </c>
      <c r="FJ612" s="27">
        <f>IF($O612&gt;=FJ$1,$S612,0)</f>
        <v>0</v>
      </c>
      <c r="FK612" s="27">
        <f>IF($O612&gt;=FK$1,$S612,0)</f>
        <v>0</v>
      </c>
      <c r="FL612" s="27">
        <f>IF($O612&gt;=FL$1,$S612,0)</f>
        <v>0</v>
      </c>
      <c r="FM612" s="27">
        <f>IF($O612&gt;=FM$1,$S612,0)</f>
        <v>0</v>
      </c>
      <c r="FN612" s="27">
        <f>IF($O612&gt;=FN$1,$S612,0)</f>
        <v>0</v>
      </c>
      <c r="FO612" s="27">
        <f>IF($O612&gt;=FO$1,$S612,0)</f>
        <v>0</v>
      </c>
      <c r="FP612" s="27">
        <f>IF($O612&gt;=FP$1,$S612,0)</f>
        <v>0</v>
      </c>
      <c r="FQ612" s="27">
        <f>IF($O612&gt;=FQ$1,$S612,0)</f>
        <v>0</v>
      </c>
      <c r="FR612" s="27">
        <f>IF($O612&gt;=FR$1,$S612,0)</f>
        <v>0</v>
      </c>
      <c r="FS612" s="27">
        <f>IF($O612&gt;=FS$1,$S612,0)</f>
        <v>0</v>
      </c>
      <c r="FT612" s="27">
        <f>IF($O612&gt;=FT$1,$S612,0)</f>
        <v>0</v>
      </c>
      <c r="FU612" s="27">
        <f>IF($O612&gt;=FU$1,$S612,0)</f>
        <v>0</v>
      </c>
      <c r="FV612" s="27">
        <f>IF($O612&gt;=FV$1,$S612,0)</f>
        <v>0</v>
      </c>
      <c r="FW612" s="27">
        <f>IF($O612&gt;=FW$1,$S612,0)</f>
        <v>0</v>
      </c>
      <c r="FX612" s="27">
        <f>IF($O612&gt;=FX$1,$S612,0)</f>
        <v>0</v>
      </c>
      <c r="FY612" s="27">
        <f>IF($O612&gt;=FY$1,$S612,0)</f>
        <v>0</v>
      </c>
      <c r="FZ612" s="27">
        <f>IF($O612&gt;=FZ$1,$S612,0)</f>
        <v>0</v>
      </c>
      <c r="GA612" s="27">
        <f>IF($O612&gt;=GA$1,$S612,0)</f>
        <v>0</v>
      </c>
      <c r="GB612" s="27">
        <f>IF($O612&gt;=GB$1,$S612,0)</f>
        <v>0</v>
      </c>
      <c r="GC612" s="27">
        <f>IF($O612&gt;=GC$1,$S612,0)</f>
        <v>0</v>
      </c>
      <c r="GD612" s="27">
        <f>IF($O612&gt;=GD$1,$S612,0)</f>
        <v>0</v>
      </c>
      <c r="GE612" s="27">
        <f>IF($O612&gt;=GE$1,$S612,0)</f>
        <v>0</v>
      </c>
      <c r="GF612" s="27">
        <f>IF($O612&gt;=GF$1,$S612,0)</f>
        <v>0</v>
      </c>
      <c r="GG612" s="27">
        <f>IF($O612&gt;=GG$1,$S612,0)</f>
        <v>0</v>
      </c>
      <c r="GH612" s="27">
        <f>IF($O612&gt;=GH$1,$S612,0)</f>
        <v>0</v>
      </c>
      <c r="GI612" s="27">
        <f>IF($O612&gt;=GI$1,$S612,0)</f>
        <v>0</v>
      </c>
      <c r="GJ612" s="27">
        <f>IF($O612&gt;=GJ$1,$S612,0)</f>
        <v>0</v>
      </c>
      <c r="GK612" s="27">
        <f>IF($O612&gt;=GK$1,$S612,0)</f>
        <v>0</v>
      </c>
      <c r="GL612" s="27">
        <f>IF($O612&gt;=GL$1,$S612,0)</f>
        <v>0</v>
      </c>
      <c r="GM612" s="27">
        <f>IF($O612&gt;=GM$1,$S612,0)</f>
        <v>0</v>
      </c>
      <c r="GN612" s="27">
        <f>IF($O612&gt;=GN$1,$S612,0)</f>
        <v>0</v>
      </c>
      <c r="GO612" s="27">
        <f>IF($O612&gt;=GO$1,$S612,0)</f>
        <v>0</v>
      </c>
      <c r="GP612" s="27">
        <f>IF($O612&gt;=GP$1,$S612,0)</f>
        <v>0</v>
      </c>
      <c r="GQ612" s="27">
        <f>IF($O612&gt;=GQ$1,$S612,0)</f>
        <v>0</v>
      </c>
      <c r="GR612" s="27">
        <f>IF($O612&gt;=GR$1,$S612,0)</f>
        <v>0</v>
      </c>
      <c r="GS612" s="27">
        <f>IF($O612&gt;=GS$1,$S612,0)</f>
        <v>0</v>
      </c>
      <c r="GT612" s="27">
        <f>IF($O612&gt;=GT$1,$S612,0)</f>
        <v>0</v>
      </c>
      <c r="GU612" s="27">
        <f>IF($O612&gt;=GU$1,$S612,0)</f>
        <v>0</v>
      </c>
      <c r="GV612" s="27">
        <f>IF($O612&gt;=GV$1,$S612,0)</f>
        <v>0</v>
      </c>
      <c r="GW612" s="27">
        <f>IF($O612&gt;=GW$1,$S612,0)</f>
        <v>0</v>
      </c>
      <c r="GX612" s="27">
        <f>IF($O612&gt;=GX$1,$S612,0)</f>
        <v>0</v>
      </c>
      <c r="GY612" s="27">
        <f>IF($O612&gt;=GY$1,$S612,0)</f>
        <v>0</v>
      </c>
      <c r="GZ612" s="27">
        <f>IF($O612&gt;=GZ$1,$S612,0)</f>
        <v>0</v>
      </c>
      <c r="HA612" s="27">
        <f>IF($O612&gt;=HA$1,$S612,0)</f>
        <v>0</v>
      </c>
      <c r="HB612" s="27">
        <f>IF($O612&gt;=HB$1,$S612,0)</f>
        <v>0</v>
      </c>
      <c r="HC612" s="27">
        <f>IF($O612&gt;=HC$1,$S612,0)</f>
        <v>0</v>
      </c>
    </row>
    <row r="613" spans="1:211">
      <c r="A613" s="3">
        <v>16934</v>
      </c>
      <c r="B613" s="3" t="s">
        <v>642</v>
      </c>
      <c r="C613" s="3" t="s">
        <v>9</v>
      </c>
      <c r="D613" s="3">
        <v>52</v>
      </c>
      <c r="E613" s="4">
        <v>31490</v>
      </c>
      <c r="F613" s="5">
        <v>32.276712328767125</v>
      </c>
      <c r="G613" s="3" t="s">
        <v>446</v>
      </c>
      <c r="H613" s="4">
        <v>24394</v>
      </c>
      <c r="I613" s="9" t="s">
        <v>851</v>
      </c>
      <c r="J613" s="5">
        <v>2345.81</v>
      </c>
      <c r="K613" s="31">
        <v>332</v>
      </c>
      <c r="L613" s="32">
        <v>32</v>
      </c>
      <c r="M613" s="33">
        <f>VLOOKUP(L613,FIND,3,TRUE)</f>
        <v>1.5</v>
      </c>
      <c r="N613" s="32">
        <f>IF(L613&gt;30,180,VLOOKUP(L613,TEMPO,2,FALSE))</f>
        <v>180</v>
      </c>
      <c r="O613" s="32">
        <f>IF(R613&gt;0,4,N613)</f>
        <v>180</v>
      </c>
      <c r="P613" s="96">
        <f>J613*M613*L613</f>
        <v>112598.88</v>
      </c>
      <c r="Q613" s="96">
        <f>10934.45*2</f>
        <v>21868.9</v>
      </c>
      <c r="R613" s="96">
        <f>IF(P613&lt;=Q613,P613/4,0)</f>
        <v>0</v>
      </c>
      <c r="S613" s="5">
        <f>IF(P613&gt;=Q613,P613/N613,0)</f>
        <v>625.54933333333338</v>
      </c>
      <c r="T613" s="3"/>
      <c r="U613" s="3">
        <f>IF(T613="",1,0)</f>
        <v>1</v>
      </c>
      <c r="V613" s="3">
        <v>58</v>
      </c>
      <c r="W613" s="5">
        <v>0.6</v>
      </c>
      <c r="X613" s="5">
        <v>203.3</v>
      </c>
      <c r="Y613" s="5">
        <f>X613*W613</f>
        <v>121.98</v>
      </c>
      <c r="Z613" s="5">
        <v>400</v>
      </c>
      <c r="AA613" s="5">
        <f>S613+Y613+Z613</f>
        <v>1147.5293333333334</v>
      </c>
      <c r="AB613" s="39">
        <f>(J613/12+J613/12*1.3333333333+450/12+J613/30*6/12+J613)*1.3+Y613+Z613+153.9</f>
        <v>4417.9775222137505</v>
      </c>
      <c r="AC613" s="39" t="s">
        <v>9</v>
      </c>
      <c r="AD613" s="39">
        <f>J613*1.3+400+153.9</f>
        <v>3603.453</v>
      </c>
      <c r="AE613" s="39">
        <f>SUMIFS('CUSTO MENSAL FUNC NOVO'!H:H,'CUSTO MENSAL FUNC NOVO'!A:A,'VALORES MENSAIS'!AC613)</f>
        <v>2257.5630000000001</v>
      </c>
      <c r="AF613" s="27">
        <f>IF($R613&gt;0,$R613,$S613)+$Y613+$Z613</f>
        <v>1147.5293333333334</v>
      </c>
      <c r="AG613" s="27">
        <f>IF($R613&gt;0,$R613,$S613)+$Y613+$Z613</f>
        <v>1147.5293333333334</v>
      </c>
      <c r="AH613" s="27">
        <f>IF($R613&gt;0,$R613,$S613)+$Y613+$Z613</f>
        <v>1147.5293333333334</v>
      </c>
      <c r="AI613" s="27">
        <f>IF($R613&gt;0,$R613,$S613)+$Y613+$Z613</f>
        <v>1147.5293333333334</v>
      </c>
      <c r="AJ613" s="27">
        <f>IF($O613&gt;=AJ$1,$S613+$Y613+$Z613,$Y613+$Z613)</f>
        <v>1147.5293333333334</v>
      </c>
      <c r="AK613" s="27">
        <f>IF($O613&gt;=AK$1,$S613+$Y613+$Z613,$Y613+$Z613)</f>
        <v>1147.5293333333334</v>
      </c>
      <c r="AL613" s="27">
        <f>IF($O613&gt;=AL$1,$S613+$Y613+$Z613,$Y613+$Z613)</f>
        <v>1147.5293333333334</v>
      </c>
      <c r="AM613" s="27">
        <f>IF($O613&gt;=AM$1,$S613+$Y613+$Z613,$Y613+$Z613)</f>
        <v>1147.5293333333334</v>
      </c>
      <c r="AN613" s="27">
        <f>IF($O613&gt;=AN$1,$S613+$Y613+$Z613,$Y613+$Z613)</f>
        <v>1147.5293333333334</v>
      </c>
      <c r="AO613" s="27">
        <f>IF($O613&gt;=AO$1,$S613+$Y613+$Z613,$Y613+$Z613)</f>
        <v>1147.5293333333334</v>
      </c>
      <c r="AP613" s="27">
        <f>IF($O613&gt;=AP$1,$S613+$Y613+$Z613,$Y613+$Z613)</f>
        <v>1147.5293333333334</v>
      </c>
      <c r="AQ613" s="27">
        <f>IF($O613&gt;=AQ$1,$S613+$Y613+$Z613,$Y613+$Z613)</f>
        <v>1147.5293333333334</v>
      </c>
      <c r="AR613" s="27">
        <f>IF($O613&gt;=AR$1,$S613+$Y613+$Z613,$Y613+$Z613)</f>
        <v>1147.5293333333334</v>
      </c>
      <c r="AS613" s="27">
        <f>IF($O613&gt;=AS$1,$S613+$Y613+$Z613,$Y613+$Z613)</f>
        <v>1147.5293333333334</v>
      </c>
      <c r="AT613" s="27">
        <f>IF($O613&gt;=AT$1,$S613+$Y613+$Z613,$Y613+$Z613)</f>
        <v>1147.5293333333334</v>
      </c>
      <c r="AU613" s="27">
        <f>IF($O613&gt;=AU$1,$S613+$Y613+$Z613,$Y613+$Z613)</f>
        <v>1147.5293333333334</v>
      </c>
      <c r="AV613" s="27">
        <f>IF($O613&gt;=AV$1,$S613+$Y613+$Z613,$Y613+$Z613)</f>
        <v>1147.5293333333334</v>
      </c>
      <c r="AW613" s="27">
        <f>IF($O613&gt;=AW$1,$S613+$Y613+$Z613,$Y613+$Z613)</f>
        <v>1147.5293333333334</v>
      </c>
      <c r="AX613" s="27">
        <f>IF($O613&gt;=AX$1,$S613+$Y613+$Z613,$Y613+$Z613)</f>
        <v>1147.5293333333334</v>
      </c>
      <c r="AY613" s="27">
        <f>IF($O613&gt;=AY$1,$S613+$Y613+$Z613,$Y613+$Z613)</f>
        <v>1147.5293333333334</v>
      </c>
      <c r="AZ613" s="27">
        <f>IF($O613&gt;=AZ$1,$S613+$Y613+$Z613,$Y613+$Z613)</f>
        <v>1147.5293333333334</v>
      </c>
      <c r="BA613" s="27">
        <f>IF($O613&gt;=BA$1,$S613+$Y613+$Z613,$Y613+$Z613)</f>
        <v>1147.5293333333334</v>
      </c>
      <c r="BB613" s="27">
        <f>IF($O613&gt;=BB$1,$S613+$Y613+$Z613,$Y613+$Z613)</f>
        <v>1147.5293333333334</v>
      </c>
      <c r="BC613" s="27">
        <f>IF($O613&gt;=BC$1,$S613+$Y613+$Z613,$Y613+$Z613)</f>
        <v>1147.5293333333334</v>
      </c>
      <c r="BD613" s="27">
        <f>IF($O613&gt;=BD$1,$S613+$Y613+$Z613,$Y613+$Z613)</f>
        <v>1147.5293333333334</v>
      </c>
      <c r="BE613" s="27">
        <f>IF($O613&gt;=BE$1,$S613+$Y613+$Z613,$Y613+$Z613)</f>
        <v>1147.5293333333334</v>
      </c>
      <c r="BF613" s="27">
        <f>IF($O613&gt;=BF$1,$S613+$Y613+$Z613,$Y613+$Z613)</f>
        <v>1147.5293333333334</v>
      </c>
      <c r="BG613" s="27">
        <f>IF($O613&gt;=BG$1,$S613+$Y613+$Z613,$Y613+$Z613)</f>
        <v>1147.5293333333334</v>
      </c>
      <c r="BH613" s="27">
        <f>IF($O613&gt;=BH$1,$S613+$Y613+$Z613,$Y613+$Z613)</f>
        <v>1147.5293333333334</v>
      </c>
      <c r="BI613" s="27">
        <f>IF($O613&gt;=BI$1,$S613+$Y613+$Z613,$Y613+$Z613)</f>
        <v>1147.5293333333334</v>
      </c>
      <c r="BJ613" s="27">
        <f>IF($O613&gt;=BJ$1,$S613+$Y613+$Z613,$Y613+$Z613)</f>
        <v>1147.5293333333334</v>
      </c>
      <c r="BK613" s="27">
        <f>IF($O613&gt;=BK$1,$S613+$Y613+$Z613,$Y613+$Z613)</f>
        <v>1147.5293333333334</v>
      </c>
      <c r="BL613" s="27">
        <f>IF($O613&gt;=BL$1,$S613+$Y613+$Z613,$Y613+$Z613)</f>
        <v>1147.5293333333334</v>
      </c>
      <c r="BM613" s="27">
        <f>IF($O613&gt;=BM$1,$S613+$Y613+$Z613,$Y613+$Z613)</f>
        <v>1147.5293333333334</v>
      </c>
      <c r="BN613" s="27">
        <f>IF($O613&gt;=BN$1,$S613+$Y613+$Z613,$Y613+$Z613)</f>
        <v>1147.5293333333334</v>
      </c>
      <c r="BO613" s="27">
        <f>IF($O613&gt;=BO$1,$S613+$Y613+$Z613,$Y613+$Z613)</f>
        <v>1147.5293333333334</v>
      </c>
      <c r="BP613" s="27">
        <f>IF($O613&gt;=BP$1,$S613+$Y613+$Z613,$Y613+$Z613)</f>
        <v>1147.5293333333334</v>
      </c>
      <c r="BQ613" s="27">
        <f>IF($O613&gt;=BQ$1,$S613+$Y613+$Z613,$Y613+$Z613)</f>
        <v>1147.5293333333334</v>
      </c>
      <c r="BR613" s="27">
        <f>IF($O613&gt;=BR$1,$S613+$Y613+$Z613,$Y613+$Z613)</f>
        <v>1147.5293333333334</v>
      </c>
      <c r="BS613" s="27">
        <f>IF($O613&gt;=BS$1,$S613+$Y613+$Z613,$Y613+$Z613)</f>
        <v>1147.5293333333334</v>
      </c>
      <c r="BT613" s="27">
        <f>IF($O613&gt;=BT$1,$S613+$Y613+$Z613,$Y613+$Z613)</f>
        <v>1147.5293333333334</v>
      </c>
      <c r="BU613" s="27">
        <f>IF($O613&gt;=BU$1,$S613+$Y613+$Z613,$Y613+$Z613)</f>
        <v>1147.5293333333334</v>
      </c>
      <c r="BV613" s="27">
        <f>IF($O613&gt;=BV$1,$S613+$Y613+$Z613,$Y613+$Z613)</f>
        <v>1147.5293333333334</v>
      </c>
      <c r="BW613" s="27">
        <f>IF($O613&gt;=BW$1,$S613+$Y613+$Z613,$Y613+$Z613)</f>
        <v>1147.5293333333334</v>
      </c>
      <c r="BX613" s="27">
        <f>IF($O613&gt;=BX$1,$S613+$Y613+$Z613,$Y613+$Z613)</f>
        <v>1147.5293333333334</v>
      </c>
      <c r="BY613" s="27">
        <f>IF($O613&gt;=BY$1,$S613+$Y613+$Z613,$Y613+$Z613)</f>
        <v>1147.5293333333334</v>
      </c>
      <c r="BZ613" s="27">
        <f>IF($O613&gt;=BZ$1,$S613+$Y613+$Z613,$Y613+$Z613)</f>
        <v>1147.5293333333334</v>
      </c>
      <c r="CA613" s="27">
        <f>IF($O613&gt;=CA$1,$S613+$Y613+$Z613,$Y613+$Z613)</f>
        <v>1147.5293333333334</v>
      </c>
      <c r="CB613" s="27">
        <f>IF($O613&gt;=CB$1,$S613+$Y613+$Z613,$Y613+$Z613)</f>
        <v>1147.5293333333334</v>
      </c>
      <c r="CC613" s="27">
        <f>IF($O613&gt;=CC$1,$S613+$Y613+$Z613,$Y613+$Z613)</f>
        <v>1147.5293333333334</v>
      </c>
      <c r="CD613" s="27">
        <f>IF($O613&gt;=CD$1,$S613+$Y613+$Z613,$Y613+$Z613)</f>
        <v>1147.5293333333334</v>
      </c>
      <c r="CE613" s="27">
        <f>IF($O613&gt;=CE$1,$S613+$Y613+$Z613,$Y613+$Z613)</f>
        <v>1147.5293333333334</v>
      </c>
      <c r="CF613" s="27">
        <f>IF($O613&gt;=CF$1,$S613+$Y613+$Z613,$Y613+$Z613)</f>
        <v>1147.5293333333334</v>
      </c>
      <c r="CG613" s="27">
        <f>IF($O613&gt;=CG$1,$S613+$Y613+$Z613,$Y613+$Z613)</f>
        <v>1147.5293333333334</v>
      </c>
      <c r="CH613" s="27">
        <f>IF($O613&gt;=CH$1,$S613+$Y613+$Z613,$Y613+$Z613)</f>
        <v>1147.5293333333334</v>
      </c>
      <c r="CI613" s="27">
        <f>IF($O613&gt;=CI$1,$S613+$Y613+$Z613,$Y613+$Z613)</f>
        <v>1147.5293333333334</v>
      </c>
      <c r="CJ613" s="27">
        <f>IF($O613&gt;=CJ$1,$S613+$Y613+$Z613,$Y613+$Z613)</f>
        <v>1147.5293333333334</v>
      </c>
      <c r="CK613" s="27">
        <f>IF($O613&gt;=CK$1,$S613+$Y613+$Z613,$Y613+$Z613)</f>
        <v>1147.5293333333334</v>
      </c>
      <c r="CL613" s="27">
        <f>IF($O613&gt;=CL$1,$S613+$Y613+$Z613,$Y613+$Z613)</f>
        <v>1147.5293333333334</v>
      </c>
      <c r="CM613" s="27">
        <f>IF($O613&gt;=CM$1,$S613+$Y613+$Z613,$Y613+$Z613)</f>
        <v>1147.5293333333334</v>
      </c>
      <c r="CN613" s="27">
        <f>IF($O613&gt;=CN$1,$S613+$Y613,$Y613)</f>
        <v>747.5293333333334</v>
      </c>
      <c r="CO613" s="27">
        <f>IF($O613&gt;=CO$1,$S613+$Y613,$Y613)</f>
        <v>747.5293333333334</v>
      </c>
      <c r="CP613" s="27">
        <f>IF($O613&gt;=CP$1,$S613+$Y613,$Y613)</f>
        <v>747.5293333333334</v>
      </c>
      <c r="CQ613" s="27">
        <f>IF($O613&gt;=CQ$1,$S613+$Y613,$Y613)</f>
        <v>747.5293333333334</v>
      </c>
      <c r="CR613" s="27">
        <f>IF($O613&gt;=CR$1,$S613+$Y613,$Y613)</f>
        <v>747.5293333333334</v>
      </c>
      <c r="CS613" s="27">
        <f>IF($O613&gt;=CS$1,$S613+$Y613,$Y613)</f>
        <v>747.5293333333334</v>
      </c>
      <c r="CT613" s="27">
        <f>IF($O613&gt;=CT$1,$S613+$Y613,$Y613)</f>
        <v>747.5293333333334</v>
      </c>
      <c r="CU613" s="27">
        <f>IF($O613&gt;=CU$1,$S613+$Y613,$Y613)</f>
        <v>747.5293333333334</v>
      </c>
      <c r="CV613" s="27">
        <f>IF($O613&gt;=CV$1,$S613+$Y613,$Y613)</f>
        <v>747.5293333333334</v>
      </c>
      <c r="CW613" s="27">
        <f>IF($O613&gt;=CW$1,$S613+$Y613,$Y613)</f>
        <v>747.5293333333334</v>
      </c>
      <c r="CX613" s="27">
        <f>IF($O613&gt;=CX$1,$S613+$Y613,$Y613)</f>
        <v>747.5293333333334</v>
      </c>
      <c r="CY613" s="27">
        <f>IF($O613&gt;=CY$1,$S613+$Y613,$Y613)</f>
        <v>747.5293333333334</v>
      </c>
      <c r="CZ613" s="27">
        <f>IF($O613&gt;=CZ$1,$S613+$Y613,$Y613)</f>
        <v>747.5293333333334</v>
      </c>
      <c r="DA613" s="27">
        <f>IF($O613&gt;=DA$1,$S613+$Y613,$Y613)</f>
        <v>747.5293333333334</v>
      </c>
      <c r="DB613" s="27">
        <f>IF($O613&gt;=DB$1,$S613+$Y613,$Y613)</f>
        <v>747.5293333333334</v>
      </c>
      <c r="DC613" s="27">
        <f>IF($O613&gt;=DC$1,$S613+$Y613,$Y613)</f>
        <v>747.5293333333334</v>
      </c>
      <c r="DD613" s="27">
        <f>IF($O613&gt;=DD$1,$S613+$Y613,$Y613)</f>
        <v>747.5293333333334</v>
      </c>
      <c r="DE613" s="27">
        <f>IF($O613&gt;=DE$1,$S613+$Y613,$Y613)</f>
        <v>747.5293333333334</v>
      </c>
      <c r="DF613" s="27">
        <f>IF($O613&gt;=DF$1,$S613+$Y613,$Y613)</f>
        <v>747.5293333333334</v>
      </c>
      <c r="DG613" s="27">
        <f>IF($O613&gt;=DG$1,$S613+$Y613,$Y613)</f>
        <v>747.5293333333334</v>
      </c>
      <c r="DH613" s="27">
        <f>IF($O613&gt;=DH$1,$S613+$Y613,$Y613)</f>
        <v>747.5293333333334</v>
      </c>
      <c r="DI613" s="27">
        <f>IF($O613&gt;=DI$1,$S613+$Y613,$Y613)</f>
        <v>747.5293333333334</v>
      </c>
      <c r="DJ613" s="27">
        <f>IF($O613&gt;=DJ$1,$S613+$Y613,$Y613)</f>
        <v>747.5293333333334</v>
      </c>
      <c r="DK613" s="27">
        <f>IF($O613&gt;=DK$1,$S613+$Y613,$Y613)</f>
        <v>747.5293333333334</v>
      </c>
      <c r="DL613" s="27">
        <f>IF($O613&gt;=DL$1,$S613+$Y613,$Y613)</f>
        <v>747.5293333333334</v>
      </c>
      <c r="DM613" s="27">
        <f>IF($O613&gt;=DM$1,$S613+$Y613,$Y613)</f>
        <v>747.5293333333334</v>
      </c>
      <c r="DN613" s="27">
        <f>IF($O613&gt;=DN$1,$S613+$Y613,$Y613)</f>
        <v>747.5293333333334</v>
      </c>
      <c r="DO613" s="27">
        <f>IF($O613&gt;=DO$1,$S613+$Y613,$Y613)</f>
        <v>747.5293333333334</v>
      </c>
      <c r="DP613" s="27">
        <f>IF($O613&gt;=DP$1,$S613+$Y613,$Y613)</f>
        <v>747.5293333333334</v>
      </c>
      <c r="DQ613" s="27">
        <f>IF($O613&gt;=DQ$1,$S613+$Y613,$Y613)</f>
        <v>747.5293333333334</v>
      </c>
      <c r="DR613" s="27">
        <f>IF($O613&gt;=DR$1,$S613+$Y613,$Y613)</f>
        <v>747.5293333333334</v>
      </c>
      <c r="DS613" s="27">
        <f>IF($O613&gt;=DS$1,$S613+$Y613,$Y613)</f>
        <v>747.5293333333334</v>
      </c>
      <c r="DT613" s="27">
        <f>IF($O613&gt;=DT$1,$S613+$Y613,$Y613)</f>
        <v>747.5293333333334</v>
      </c>
      <c r="DU613" s="27">
        <f>IF($O613&gt;=DU$1,$S613+$Y613,$Y613)</f>
        <v>747.5293333333334</v>
      </c>
      <c r="DV613" s="27">
        <f>IF($O613&gt;=DV$1,$S613+$Y613,$Y613)</f>
        <v>747.5293333333334</v>
      </c>
      <c r="DW613" s="27">
        <f>IF($O613&gt;=DW$1,$S613+$Y613,$Y613)</f>
        <v>747.5293333333334</v>
      </c>
      <c r="DX613" s="27">
        <f>IF($O613&gt;=DX$1,$S613+$Y613,$Y613)</f>
        <v>747.5293333333334</v>
      </c>
      <c r="DY613" s="27">
        <f>IF($O613&gt;=DY$1,$S613+$Y613,$Y613)</f>
        <v>747.5293333333334</v>
      </c>
      <c r="DZ613" s="27">
        <f>IF($O613&gt;=DZ$1,$S613+$Y613,$Y613)</f>
        <v>747.5293333333334</v>
      </c>
      <c r="EA613" s="27">
        <f>IF($O613&gt;=EA$1,$S613+$Y613,$Y613)</f>
        <v>747.5293333333334</v>
      </c>
      <c r="EB613" s="27">
        <f>IF($O613&gt;=EB$1,$S613+$Y613,$Y613)</f>
        <v>747.5293333333334</v>
      </c>
      <c r="EC613" s="27">
        <f>IF($O613&gt;=EC$1,$S613+$Y613,$Y613)</f>
        <v>747.5293333333334</v>
      </c>
      <c r="ED613" s="27">
        <f>IF($O613&gt;=ED$1,$S613+$Y613,$Y613)</f>
        <v>747.5293333333334</v>
      </c>
      <c r="EE613" s="27">
        <f>IF($O613&gt;=EE$1,$S613+$Y613,$Y613)</f>
        <v>747.5293333333334</v>
      </c>
      <c r="EF613" s="27">
        <f>IF($O613&gt;=EF$1,$S613+$Y613,$Y613)</f>
        <v>747.5293333333334</v>
      </c>
      <c r="EG613" s="27">
        <f>IF($O613&gt;=EG$1,$S613+$Y613,$Y613)</f>
        <v>747.5293333333334</v>
      </c>
      <c r="EH613" s="27">
        <f>IF($O613&gt;=EH$1,$S613+$Y613,$Y613)</f>
        <v>747.5293333333334</v>
      </c>
      <c r="EI613" s="27">
        <f>IF($O613&gt;=EI$1,$S613+$Y613,$Y613)</f>
        <v>747.5293333333334</v>
      </c>
      <c r="EJ613" s="27">
        <f>IF($O613&gt;=EJ$1,$S613+$Y613,$Y613)</f>
        <v>747.5293333333334</v>
      </c>
      <c r="EK613" s="27">
        <f>IF($O613&gt;=EK$1,$S613+$Y613,$Y613)</f>
        <v>747.5293333333334</v>
      </c>
      <c r="EL613" s="27">
        <f>IF($O613&gt;=EL$1,$S613+$Y613,$Y613)</f>
        <v>747.5293333333334</v>
      </c>
      <c r="EM613" s="27">
        <f>IF($O613&gt;=EM$1,$S613+$Y613,$Y613)</f>
        <v>747.5293333333334</v>
      </c>
      <c r="EN613" s="27">
        <f>IF($O613&gt;=EN$1,$S613+$Y613,$Y613)</f>
        <v>747.5293333333334</v>
      </c>
      <c r="EO613" s="27">
        <f>IF($O613&gt;=EO$1,$S613+$Y613,$Y613)</f>
        <v>747.5293333333334</v>
      </c>
      <c r="EP613" s="27">
        <f>IF($O613&gt;=EP$1,$S613+$Y613,$Y613)</f>
        <v>747.5293333333334</v>
      </c>
      <c r="EQ613" s="27">
        <f>IF($O613&gt;=EQ$1,$S613+$Y613,$Y613)</f>
        <v>747.5293333333334</v>
      </c>
      <c r="ER613" s="27">
        <f>IF($O613&gt;=ER$1,$S613+$Y613,$Y613)</f>
        <v>747.5293333333334</v>
      </c>
      <c r="ES613" s="27">
        <f>IF($O613&gt;=ES$1,$S613+$Y613,$Y613)</f>
        <v>747.5293333333334</v>
      </c>
      <c r="ET613" s="27">
        <f>IF($O613&gt;=ET$1,$S613+$Y613,$Y613)</f>
        <v>747.5293333333334</v>
      </c>
      <c r="EU613" s="27">
        <f>IF($O613&gt;=EU$1,$S613+$Y613,$Y613)</f>
        <v>747.5293333333334</v>
      </c>
      <c r="EV613" s="27">
        <f>IF($O613&gt;=EV$1,$S613,0)</f>
        <v>625.54933333333338</v>
      </c>
      <c r="EW613" s="27">
        <f>IF($O613&gt;=EW$1,$S613,0)</f>
        <v>625.54933333333338</v>
      </c>
      <c r="EX613" s="27">
        <f>IF($O613&gt;=EX$1,$S613,0)</f>
        <v>625.54933333333338</v>
      </c>
      <c r="EY613" s="27">
        <f>IF($O613&gt;=EY$1,$S613,0)</f>
        <v>625.54933333333338</v>
      </c>
      <c r="EZ613" s="27">
        <f>IF($O613&gt;=EZ$1,$S613,0)</f>
        <v>625.54933333333338</v>
      </c>
      <c r="FA613" s="27">
        <f>IF($O613&gt;=FA$1,$S613,0)</f>
        <v>625.54933333333338</v>
      </c>
      <c r="FB613" s="27">
        <f>IF($O613&gt;=FB$1,$S613,0)</f>
        <v>625.54933333333338</v>
      </c>
      <c r="FC613" s="27">
        <f>IF($O613&gt;=FC$1,$S613,0)</f>
        <v>625.54933333333338</v>
      </c>
      <c r="FD613" s="27">
        <f>IF($O613&gt;=FD$1,$S613,0)</f>
        <v>625.54933333333338</v>
      </c>
      <c r="FE613" s="27">
        <f>IF($O613&gt;=FE$1,$S613,0)</f>
        <v>625.54933333333338</v>
      </c>
      <c r="FF613" s="27">
        <f>IF($O613&gt;=FF$1,$S613,0)</f>
        <v>625.54933333333338</v>
      </c>
      <c r="FG613" s="27">
        <f>IF($O613&gt;=FG$1,$S613,0)</f>
        <v>625.54933333333338</v>
      </c>
      <c r="FH613" s="27">
        <f>IF($O613&gt;=FH$1,$S613,0)</f>
        <v>625.54933333333338</v>
      </c>
      <c r="FI613" s="27">
        <f>IF($O613&gt;=FI$1,$S613,0)</f>
        <v>625.54933333333338</v>
      </c>
      <c r="FJ613" s="27">
        <f>IF($O613&gt;=FJ$1,$S613,0)</f>
        <v>625.54933333333338</v>
      </c>
      <c r="FK613" s="27">
        <f>IF($O613&gt;=FK$1,$S613,0)</f>
        <v>625.54933333333338</v>
      </c>
      <c r="FL613" s="27">
        <f>IF($O613&gt;=FL$1,$S613,0)</f>
        <v>625.54933333333338</v>
      </c>
      <c r="FM613" s="27">
        <f>IF($O613&gt;=FM$1,$S613,0)</f>
        <v>625.54933333333338</v>
      </c>
      <c r="FN613" s="27">
        <f>IF($O613&gt;=FN$1,$S613,0)</f>
        <v>625.54933333333338</v>
      </c>
      <c r="FO613" s="27">
        <f>IF($O613&gt;=FO$1,$S613,0)</f>
        <v>625.54933333333338</v>
      </c>
      <c r="FP613" s="27">
        <f>IF($O613&gt;=FP$1,$S613,0)</f>
        <v>625.54933333333338</v>
      </c>
      <c r="FQ613" s="27">
        <f>IF($O613&gt;=FQ$1,$S613,0)</f>
        <v>625.54933333333338</v>
      </c>
      <c r="FR613" s="27">
        <f>IF($O613&gt;=FR$1,$S613,0)</f>
        <v>625.54933333333338</v>
      </c>
      <c r="FS613" s="27">
        <f>IF($O613&gt;=FS$1,$S613,0)</f>
        <v>625.54933333333338</v>
      </c>
      <c r="FT613" s="27">
        <f>IF($O613&gt;=FT$1,$S613,0)</f>
        <v>625.54933333333338</v>
      </c>
      <c r="FU613" s="27">
        <f>IF($O613&gt;=FU$1,$S613,0)</f>
        <v>625.54933333333338</v>
      </c>
      <c r="FV613" s="27">
        <f>IF($O613&gt;=FV$1,$S613,0)</f>
        <v>625.54933333333338</v>
      </c>
      <c r="FW613" s="27">
        <f>IF($O613&gt;=FW$1,$S613,0)</f>
        <v>625.54933333333338</v>
      </c>
      <c r="FX613" s="27">
        <f>IF($O613&gt;=FX$1,$S613,0)</f>
        <v>625.54933333333338</v>
      </c>
      <c r="FY613" s="27">
        <f>IF($O613&gt;=FY$1,$S613,0)</f>
        <v>625.54933333333338</v>
      </c>
      <c r="FZ613" s="27">
        <f>IF($O613&gt;=FZ$1,$S613,0)</f>
        <v>625.54933333333338</v>
      </c>
      <c r="GA613" s="27">
        <f>IF($O613&gt;=GA$1,$S613,0)</f>
        <v>625.54933333333338</v>
      </c>
      <c r="GB613" s="27">
        <f>IF($O613&gt;=GB$1,$S613,0)</f>
        <v>625.54933333333338</v>
      </c>
      <c r="GC613" s="27">
        <f>IF($O613&gt;=GC$1,$S613,0)</f>
        <v>625.54933333333338</v>
      </c>
      <c r="GD613" s="27">
        <f>IF($O613&gt;=GD$1,$S613,0)</f>
        <v>625.54933333333338</v>
      </c>
      <c r="GE613" s="27">
        <f>IF($O613&gt;=GE$1,$S613,0)</f>
        <v>625.54933333333338</v>
      </c>
      <c r="GF613" s="27">
        <f>IF($O613&gt;=GF$1,$S613,0)</f>
        <v>625.54933333333338</v>
      </c>
      <c r="GG613" s="27">
        <f>IF($O613&gt;=GG$1,$S613,0)</f>
        <v>625.54933333333338</v>
      </c>
      <c r="GH613" s="27">
        <f>IF($O613&gt;=GH$1,$S613,0)</f>
        <v>625.54933333333338</v>
      </c>
      <c r="GI613" s="27">
        <f>IF($O613&gt;=GI$1,$S613,0)</f>
        <v>625.54933333333338</v>
      </c>
      <c r="GJ613" s="27">
        <f>IF($O613&gt;=GJ$1,$S613,0)</f>
        <v>625.54933333333338</v>
      </c>
      <c r="GK613" s="27">
        <f>IF($O613&gt;=GK$1,$S613,0)</f>
        <v>625.54933333333338</v>
      </c>
      <c r="GL613" s="27">
        <f>IF($O613&gt;=GL$1,$S613,0)</f>
        <v>625.54933333333338</v>
      </c>
      <c r="GM613" s="27">
        <f>IF($O613&gt;=GM$1,$S613,0)</f>
        <v>625.54933333333338</v>
      </c>
      <c r="GN613" s="27">
        <f>IF($O613&gt;=GN$1,$S613,0)</f>
        <v>625.54933333333338</v>
      </c>
      <c r="GO613" s="27">
        <f>IF($O613&gt;=GO$1,$S613,0)</f>
        <v>625.54933333333338</v>
      </c>
      <c r="GP613" s="27">
        <f>IF($O613&gt;=GP$1,$S613,0)</f>
        <v>625.54933333333338</v>
      </c>
      <c r="GQ613" s="27">
        <f>IF($O613&gt;=GQ$1,$S613,0)</f>
        <v>625.54933333333338</v>
      </c>
      <c r="GR613" s="27">
        <f>IF($O613&gt;=GR$1,$S613,0)</f>
        <v>625.54933333333338</v>
      </c>
      <c r="GS613" s="27">
        <f>IF($O613&gt;=GS$1,$S613,0)</f>
        <v>625.54933333333338</v>
      </c>
      <c r="GT613" s="27">
        <f>IF($O613&gt;=GT$1,$S613,0)</f>
        <v>625.54933333333338</v>
      </c>
      <c r="GU613" s="27">
        <f>IF($O613&gt;=GU$1,$S613,0)</f>
        <v>625.54933333333338</v>
      </c>
      <c r="GV613" s="27">
        <f>IF($O613&gt;=GV$1,$S613,0)</f>
        <v>625.54933333333338</v>
      </c>
      <c r="GW613" s="27">
        <f>IF($O613&gt;=GW$1,$S613,0)</f>
        <v>625.54933333333338</v>
      </c>
      <c r="GX613" s="27">
        <f>IF($O613&gt;=GX$1,$S613,0)</f>
        <v>625.54933333333338</v>
      </c>
      <c r="GY613" s="27">
        <f>IF($O613&gt;=GY$1,$S613,0)</f>
        <v>625.54933333333338</v>
      </c>
      <c r="GZ613" s="27">
        <f>IF($O613&gt;=GZ$1,$S613,0)</f>
        <v>625.54933333333338</v>
      </c>
      <c r="HA613" s="27">
        <f>IF($O613&gt;=HA$1,$S613,0)</f>
        <v>625.54933333333338</v>
      </c>
      <c r="HB613" s="27">
        <f>IF($O613&gt;=HB$1,$S613,0)</f>
        <v>625.54933333333338</v>
      </c>
      <c r="HC613" s="27">
        <f>IF($O613&gt;=HC$1,$S613,0)</f>
        <v>625.54933333333338</v>
      </c>
    </row>
    <row r="614" spans="1:211">
      <c r="A614" s="3">
        <v>19445</v>
      </c>
      <c r="B614" s="3" t="s">
        <v>649</v>
      </c>
      <c r="C614" s="3" t="s">
        <v>12</v>
      </c>
      <c r="D614" s="3">
        <v>58</v>
      </c>
      <c r="E614" s="4">
        <v>31309</v>
      </c>
      <c r="F614" s="5">
        <v>32.772602739726025</v>
      </c>
      <c r="G614" s="3" t="s">
        <v>446</v>
      </c>
      <c r="H614" s="4">
        <v>22076</v>
      </c>
      <c r="I614" s="9" t="s">
        <v>851</v>
      </c>
      <c r="J614" s="5">
        <v>2141.6999999999998</v>
      </c>
      <c r="K614" s="31">
        <v>332</v>
      </c>
      <c r="L614" s="32">
        <v>33</v>
      </c>
      <c r="M614" s="33">
        <f>VLOOKUP(L614,FIND,3,TRUE)</f>
        <v>1.5</v>
      </c>
      <c r="N614" s="32">
        <f>IF(L614&gt;30,180,VLOOKUP(L614,TEMPO,2,FALSE))</f>
        <v>180</v>
      </c>
      <c r="O614" s="32">
        <f>IF(R614&gt;0,4,N614)</f>
        <v>180</v>
      </c>
      <c r="P614" s="96">
        <f>J614*M614*L614</f>
        <v>106014.15</v>
      </c>
      <c r="Q614" s="96">
        <f>10934.45*2</f>
        <v>21868.9</v>
      </c>
      <c r="R614" s="96">
        <f>IF(P614&lt;=Q614,P614/4,0)</f>
        <v>0</v>
      </c>
      <c r="S614" s="5">
        <f>IF(P614&gt;=Q614,P614/N614,0)</f>
        <v>588.96749999999997</v>
      </c>
      <c r="T614" s="3"/>
      <c r="U614" s="3">
        <f>IF(T614="",1,0)</f>
        <v>1</v>
      </c>
      <c r="V614" s="3">
        <v>48</v>
      </c>
      <c r="W614" s="5">
        <v>0.6</v>
      </c>
      <c r="X614" s="5">
        <v>245.73</v>
      </c>
      <c r="Y614" s="5">
        <f>X614*W614</f>
        <v>147.43799999999999</v>
      </c>
      <c r="Z614" s="5">
        <v>400</v>
      </c>
      <c r="AA614" s="5">
        <f>S614+Y614+Z614</f>
        <v>1136.4054999999998</v>
      </c>
      <c r="AB614" s="39">
        <f>(J614/12+J614/12*1.3333333333+450/12+J614/30*6/12+J614)*1.3+Y614+Z614+153.9</f>
        <v>4122.0756666589323</v>
      </c>
      <c r="AC614" s="39" t="s">
        <v>12</v>
      </c>
      <c r="AD614" s="39">
        <f>J614*1.3+400+153.9</f>
        <v>3338.11</v>
      </c>
      <c r="AE614" s="39">
        <f>SUMIFS('CUSTO MENSAL FUNC NOVO'!H:H,'CUSTO MENSAL FUNC NOVO'!A:A,'VALORES MENSAIS'!AC614)</f>
        <v>2265.9090000000001</v>
      </c>
      <c r="AF614" s="27">
        <f>IF($R614&gt;0,$R614,$S614)+$Y614+$Z614</f>
        <v>1136.4054999999998</v>
      </c>
      <c r="AG614" s="27">
        <f>IF($R614&gt;0,$R614,$S614)+$Y614+$Z614</f>
        <v>1136.4054999999998</v>
      </c>
      <c r="AH614" s="27">
        <f>IF($R614&gt;0,$R614,$S614)+$Y614+$Z614</f>
        <v>1136.4054999999998</v>
      </c>
      <c r="AI614" s="27">
        <f>IF($R614&gt;0,$R614,$S614)+$Y614+$Z614</f>
        <v>1136.4054999999998</v>
      </c>
      <c r="AJ614" s="27">
        <f>IF($O614&gt;=AJ$1,$S614+$Y614+$Z614,$Y614+$Z614)</f>
        <v>1136.4054999999998</v>
      </c>
      <c r="AK614" s="27">
        <f>IF($O614&gt;=AK$1,$S614+$Y614+$Z614,$Y614+$Z614)</f>
        <v>1136.4054999999998</v>
      </c>
      <c r="AL614" s="27">
        <f>IF($O614&gt;=AL$1,$S614+$Y614+$Z614,$Y614+$Z614)</f>
        <v>1136.4054999999998</v>
      </c>
      <c r="AM614" s="27">
        <f>IF($O614&gt;=AM$1,$S614+$Y614+$Z614,$Y614+$Z614)</f>
        <v>1136.4054999999998</v>
      </c>
      <c r="AN614" s="27">
        <f>IF($O614&gt;=AN$1,$S614+$Y614+$Z614,$Y614+$Z614)</f>
        <v>1136.4054999999998</v>
      </c>
      <c r="AO614" s="27">
        <f>IF($O614&gt;=AO$1,$S614+$Y614+$Z614,$Y614+$Z614)</f>
        <v>1136.4054999999998</v>
      </c>
      <c r="AP614" s="27">
        <f>IF($O614&gt;=AP$1,$S614+$Y614+$Z614,$Y614+$Z614)</f>
        <v>1136.4054999999998</v>
      </c>
      <c r="AQ614" s="27">
        <f>IF($O614&gt;=AQ$1,$S614+$Y614+$Z614,$Y614+$Z614)</f>
        <v>1136.4054999999998</v>
      </c>
      <c r="AR614" s="27">
        <f>IF($O614&gt;=AR$1,$S614+$Y614+$Z614,$Y614+$Z614)</f>
        <v>1136.4054999999998</v>
      </c>
      <c r="AS614" s="27">
        <f>IF($O614&gt;=AS$1,$S614+$Y614+$Z614,$Y614+$Z614)</f>
        <v>1136.4054999999998</v>
      </c>
      <c r="AT614" s="27">
        <f>IF($O614&gt;=AT$1,$S614+$Y614+$Z614,$Y614+$Z614)</f>
        <v>1136.4054999999998</v>
      </c>
      <c r="AU614" s="27">
        <f>IF($O614&gt;=AU$1,$S614+$Y614+$Z614,$Y614+$Z614)</f>
        <v>1136.4054999999998</v>
      </c>
      <c r="AV614" s="27">
        <f>IF($O614&gt;=AV$1,$S614+$Y614+$Z614,$Y614+$Z614)</f>
        <v>1136.4054999999998</v>
      </c>
      <c r="AW614" s="27">
        <f>IF($O614&gt;=AW$1,$S614+$Y614+$Z614,$Y614+$Z614)</f>
        <v>1136.4054999999998</v>
      </c>
      <c r="AX614" s="27">
        <f>IF($O614&gt;=AX$1,$S614+$Y614+$Z614,$Y614+$Z614)</f>
        <v>1136.4054999999998</v>
      </c>
      <c r="AY614" s="27">
        <f>IF($O614&gt;=AY$1,$S614+$Y614+$Z614,$Y614+$Z614)</f>
        <v>1136.4054999999998</v>
      </c>
      <c r="AZ614" s="27">
        <f>IF($O614&gt;=AZ$1,$S614+$Y614+$Z614,$Y614+$Z614)</f>
        <v>1136.4054999999998</v>
      </c>
      <c r="BA614" s="27">
        <f>IF($O614&gt;=BA$1,$S614+$Y614+$Z614,$Y614+$Z614)</f>
        <v>1136.4054999999998</v>
      </c>
      <c r="BB614" s="27">
        <f>IF($O614&gt;=BB$1,$S614+$Y614+$Z614,$Y614+$Z614)</f>
        <v>1136.4054999999998</v>
      </c>
      <c r="BC614" s="27">
        <f>IF($O614&gt;=BC$1,$S614+$Y614+$Z614,$Y614+$Z614)</f>
        <v>1136.4054999999998</v>
      </c>
      <c r="BD614" s="27">
        <f>IF($O614&gt;=BD$1,$S614+$Y614+$Z614,$Y614+$Z614)</f>
        <v>1136.4054999999998</v>
      </c>
      <c r="BE614" s="27">
        <f>IF($O614&gt;=BE$1,$S614+$Y614+$Z614,$Y614+$Z614)</f>
        <v>1136.4054999999998</v>
      </c>
      <c r="BF614" s="27">
        <f>IF($O614&gt;=BF$1,$S614+$Y614+$Z614,$Y614+$Z614)</f>
        <v>1136.4054999999998</v>
      </c>
      <c r="BG614" s="27">
        <f>IF($O614&gt;=BG$1,$S614+$Y614+$Z614,$Y614+$Z614)</f>
        <v>1136.4054999999998</v>
      </c>
      <c r="BH614" s="27">
        <f>IF($O614&gt;=BH$1,$S614+$Y614+$Z614,$Y614+$Z614)</f>
        <v>1136.4054999999998</v>
      </c>
      <c r="BI614" s="27">
        <f>IF($O614&gt;=BI$1,$S614+$Y614+$Z614,$Y614+$Z614)</f>
        <v>1136.4054999999998</v>
      </c>
      <c r="BJ614" s="27">
        <f>IF($O614&gt;=BJ$1,$S614+$Y614+$Z614,$Y614+$Z614)</f>
        <v>1136.4054999999998</v>
      </c>
      <c r="BK614" s="27">
        <f>IF($O614&gt;=BK$1,$S614+$Y614+$Z614,$Y614+$Z614)</f>
        <v>1136.4054999999998</v>
      </c>
      <c r="BL614" s="27">
        <f>IF($O614&gt;=BL$1,$S614+$Y614+$Z614,$Y614+$Z614)</f>
        <v>1136.4054999999998</v>
      </c>
      <c r="BM614" s="27">
        <f>IF($O614&gt;=BM$1,$S614+$Y614+$Z614,$Y614+$Z614)</f>
        <v>1136.4054999999998</v>
      </c>
      <c r="BN614" s="27">
        <f>IF($O614&gt;=BN$1,$S614+$Y614+$Z614,$Y614+$Z614)</f>
        <v>1136.4054999999998</v>
      </c>
      <c r="BO614" s="27">
        <f>IF($O614&gt;=BO$1,$S614+$Y614+$Z614,$Y614+$Z614)</f>
        <v>1136.4054999999998</v>
      </c>
      <c r="BP614" s="27">
        <f>IF($O614&gt;=BP$1,$S614+$Y614+$Z614,$Y614+$Z614)</f>
        <v>1136.4054999999998</v>
      </c>
      <c r="BQ614" s="27">
        <f>IF($O614&gt;=BQ$1,$S614+$Y614+$Z614,$Y614+$Z614)</f>
        <v>1136.4054999999998</v>
      </c>
      <c r="BR614" s="27">
        <f>IF($O614&gt;=BR$1,$S614+$Y614+$Z614,$Y614+$Z614)</f>
        <v>1136.4054999999998</v>
      </c>
      <c r="BS614" s="27">
        <f>IF($O614&gt;=BS$1,$S614+$Y614+$Z614,$Y614+$Z614)</f>
        <v>1136.4054999999998</v>
      </c>
      <c r="BT614" s="27">
        <f>IF($O614&gt;=BT$1,$S614+$Y614+$Z614,$Y614+$Z614)</f>
        <v>1136.4054999999998</v>
      </c>
      <c r="BU614" s="27">
        <f>IF($O614&gt;=BU$1,$S614+$Y614+$Z614,$Y614+$Z614)</f>
        <v>1136.4054999999998</v>
      </c>
      <c r="BV614" s="27">
        <f>IF($O614&gt;=BV$1,$S614+$Y614+$Z614,$Y614+$Z614)</f>
        <v>1136.4054999999998</v>
      </c>
      <c r="BW614" s="27">
        <f>IF($O614&gt;=BW$1,$S614+$Y614+$Z614,$Y614+$Z614)</f>
        <v>1136.4054999999998</v>
      </c>
      <c r="BX614" s="27">
        <f>IF($O614&gt;=BX$1,$S614+$Y614+$Z614,$Y614+$Z614)</f>
        <v>1136.4054999999998</v>
      </c>
      <c r="BY614" s="27">
        <f>IF($O614&gt;=BY$1,$S614+$Y614+$Z614,$Y614+$Z614)</f>
        <v>1136.4054999999998</v>
      </c>
      <c r="BZ614" s="27">
        <f>IF($O614&gt;=BZ$1,$S614+$Y614+$Z614,$Y614+$Z614)</f>
        <v>1136.4054999999998</v>
      </c>
      <c r="CA614" s="27">
        <f>IF($O614&gt;=CA$1,$S614+$Y614+$Z614,$Y614+$Z614)</f>
        <v>1136.4054999999998</v>
      </c>
      <c r="CB614" s="27">
        <f>IF($O614&gt;=CB$1,$S614+$Y614+$Z614,$Y614+$Z614)</f>
        <v>1136.4054999999998</v>
      </c>
      <c r="CC614" s="27">
        <f>IF($O614&gt;=CC$1,$S614+$Y614+$Z614,$Y614+$Z614)</f>
        <v>1136.4054999999998</v>
      </c>
      <c r="CD614" s="27">
        <f>IF($O614&gt;=CD$1,$S614+$Y614+$Z614,$Y614+$Z614)</f>
        <v>1136.4054999999998</v>
      </c>
      <c r="CE614" s="27">
        <f>IF($O614&gt;=CE$1,$S614+$Y614+$Z614,$Y614+$Z614)</f>
        <v>1136.4054999999998</v>
      </c>
      <c r="CF614" s="27">
        <f>IF($O614&gt;=CF$1,$S614+$Y614+$Z614,$Y614+$Z614)</f>
        <v>1136.4054999999998</v>
      </c>
      <c r="CG614" s="27">
        <f>IF($O614&gt;=CG$1,$S614+$Y614+$Z614,$Y614+$Z614)</f>
        <v>1136.4054999999998</v>
      </c>
      <c r="CH614" s="27">
        <f>IF($O614&gt;=CH$1,$S614+$Y614+$Z614,$Y614+$Z614)</f>
        <v>1136.4054999999998</v>
      </c>
      <c r="CI614" s="27">
        <f>IF($O614&gt;=CI$1,$S614+$Y614+$Z614,$Y614+$Z614)</f>
        <v>1136.4054999999998</v>
      </c>
      <c r="CJ614" s="27">
        <f>IF($O614&gt;=CJ$1,$S614+$Y614+$Z614,$Y614+$Z614)</f>
        <v>1136.4054999999998</v>
      </c>
      <c r="CK614" s="27">
        <f>IF($O614&gt;=CK$1,$S614+$Y614+$Z614,$Y614+$Z614)</f>
        <v>1136.4054999999998</v>
      </c>
      <c r="CL614" s="27">
        <f>IF($O614&gt;=CL$1,$S614+$Y614+$Z614,$Y614+$Z614)</f>
        <v>1136.4054999999998</v>
      </c>
      <c r="CM614" s="27">
        <f>IF($O614&gt;=CM$1,$S614+$Y614+$Z614,$Y614+$Z614)</f>
        <v>1136.4054999999998</v>
      </c>
      <c r="CN614" s="27">
        <f>IF($O614&gt;=CN$1,$S614+$Y614,$Y614)</f>
        <v>736.40549999999996</v>
      </c>
      <c r="CO614" s="27">
        <f>IF($O614&gt;=CO$1,$S614+$Y614,$Y614)</f>
        <v>736.40549999999996</v>
      </c>
      <c r="CP614" s="27">
        <f>IF($O614&gt;=CP$1,$S614+$Y614,$Y614)</f>
        <v>736.40549999999996</v>
      </c>
      <c r="CQ614" s="27">
        <f>IF($O614&gt;=CQ$1,$S614+$Y614,$Y614)</f>
        <v>736.40549999999996</v>
      </c>
      <c r="CR614" s="27">
        <f>IF($O614&gt;=CR$1,$S614+$Y614,$Y614)</f>
        <v>736.40549999999996</v>
      </c>
      <c r="CS614" s="27">
        <f>IF($O614&gt;=CS$1,$S614+$Y614,$Y614)</f>
        <v>736.40549999999996</v>
      </c>
      <c r="CT614" s="27">
        <f>IF($O614&gt;=CT$1,$S614+$Y614,$Y614)</f>
        <v>736.40549999999996</v>
      </c>
      <c r="CU614" s="27">
        <f>IF($O614&gt;=CU$1,$S614+$Y614,$Y614)</f>
        <v>736.40549999999996</v>
      </c>
      <c r="CV614" s="27">
        <f>IF($O614&gt;=CV$1,$S614+$Y614,$Y614)</f>
        <v>736.40549999999996</v>
      </c>
      <c r="CW614" s="27">
        <f>IF($O614&gt;=CW$1,$S614+$Y614,$Y614)</f>
        <v>736.40549999999996</v>
      </c>
      <c r="CX614" s="27">
        <f>IF($O614&gt;=CX$1,$S614+$Y614,$Y614)</f>
        <v>736.40549999999996</v>
      </c>
      <c r="CY614" s="27">
        <f>IF($O614&gt;=CY$1,$S614+$Y614,$Y614)</f>
        <v>736.40549999999996</v>
      </c>
      <c r="CZ614" s="27">
        <f>IF($O614&gt;=CZ$1,$S614+$Y614,$Y614)</f>
        <v>736.40549999999996</v>
      </c>
      <c r="DA614" s="27">
        <f>IF($O614&gt;=DA$1,$S614+$Y614,$Y614)</f>
        <v>736.40549999999996</v>
      </c>
      <c r="DB614" s="27">
        <f>IF($O614&gt;=DB$1,$S614+$Y614,$Y614)</f>
        <v>736.40549999999996</v>
      </c>
      <c r="DC614" s="27">
        <f>IF($O614&gt;=DC$1,$S614+$Y614,$Y614)</f>
        <v>736.40549999999996</v>
      </c>
      <c r="DD614" s="27">
        <f>IF($O614&gt;=DD$1,$S614+$Y614,$Y614)</f>
        <v>736.40549999999996</v>
      </c>
      <c r="DE614" s="27">
        <f>IF($O614&gt;=DE$1,$S614+$Y614,$Y614)</f>
        <v>736.40549999999996</v>
      </c>
      <c r="DF614" s="27">
        <f>IF($O614&gt;=DF$1,$S614+$Y614,$Y614)</f>
        <v>736.40549999999996</v>
      </c>
      <c r="DG614" s="27">
        <f>IF($O614&gt;=DG$1,$S614+$Y614,$Y614)</f>
        <v>736.40549999999996</v>
      </c>
      <c r="DH614" s="27">
        <f>IF($O614&gt;=DH$1,$S614+$Y614,$Y614)</f>
        <v>736.40549999999996</v>
      </c>
      <c r="DI614" s="27">
        <f>IF($O614&gt;=DI$1,$S614+$Y614,$Y614)</f>
        <v>736.40549999999996</v>
      </c>
      <c r="DJ614" s="27">
        <f>IF($O614&gt;=DJ$1,$S614+$Y614,$Y614)</f>
        <v>736.40549999999996</v>
      </c>
      <c r="DK614" s="27">
        <f>IF($O614&gt;=DK$1,$S614+$Y614,$Y614)</f>
        <v>736.40549999999996</v>
      </c>
      <c r="DL614" s="27">
        <f>IF($O614&gt;=DL$1,$S614+$Y614,$Y614)</f>
        <v>736.40549999999996</v>
      </c>
      <c r="DM614" s="27">
        <f>IF($O614&gt;=DM$1,$S614+$Y614,$Y614)</f>
        <v>736.40549999999996</v>
      </c>
      <c r="DN614" s="27">
        <f>IF($O614&gt;=DN$1,$S614+$Y614,$Y614)</f>
        <v>736.40549999999996</v>
      </c>
      <c r="DO614" s="27">
        <f>IF($O614&gt;=DO$1,$S614+$Y614,$Y614)</f>
        <v>736.40549999999996</v>
      </c>
      <c r="DP614" s="27">
        <f>IF($O614&gt;=DP$1,$S614+$Y614,$Y614)</f>
        <v>736.40549999999996</v>
      </c>
      <c r="DQ614" s="27">
        <f>IF($O614&gt;=DQ$1,$S614+$Y614,$Y614)</f>
        <v>736.40549999999996</v>
      </c>
      <c r="DR614" s="27">
        <f>IF($O614&gt;=DR$1,$S614+$Y614,$Y614)</f>
        <v>736.40549999999996</v>
      </c>
      <c r="DS614" s="27">
        <f>IF($O614&gt;=DS$1,$S614+$Y614,$Y614)</f>
        <v>736.40549999999996</v>
      </c>
      <c r="DT614" s="27">
        <f>IF($O614&gt;=DT$1,$S614+$Y614,$Y614)</f>
        <v>736.40549999999996</v>
      </c>
      <c r="DU614" s="27">
        <f>IF($O614&gt;=DU$1,$S614+$Y614,$Y614)</f>
        <v>736.40549999999996</v>
      </c>
      <c r="DV614" s="27">
        <f>IF($O614&gt;=DV$1,$S614+$Y614,$Y614)</f>
        <v>736.40549999999996</v>
      </c>
      <c r="DW614" s="27">
        <f>IF($O614&gt;=DW$1,$S614+$Y614,$Y614)</f>
        <v>736.40549999999996</v>
      </c>
      <c r="DX614" s="27">
        <f>IF($O614&gt;=DX$1,$S614+$Y614,$Y614)</f>
        <v>736.40549999999996</v>
      </c>
      <c r="DY614" s="27">
        <f>IF($O614&gt;=DY$1,$S614+$Y614,$Y614)</f>
        <v>736.40549999999996</v>
      </c>
      <c r="DZ614" s="27">
        <f>IF($O614&gt;=DZ$1,$S614+$Y614,$Y614)</f>
        <v>736.40549999999996</v>
      </c>
      <c r="EA614" s="27">
        <f>IF($O614&gt;=EA$1,$S614+$Y614,$Y614)</f>
        <v>736.40549999999996</v>
      </c>
      <c r="EB614" s="27">
        <f>IF($O614&gt;=EB$1,$S614+$Y614,$Y614)</f>
        <v>736.40549999999996</v>
      </c>
      <c r="EC614" s="27">
        <f>IF($O614&gt;=EC$1,$S614+$Y614,$Y614)</f>
        <v>736.40549999999996</v>
      </c>
      <c r="ED614" s="27">
        <f>IF($O614&gt;=ED$1,$S614+$Y614,$Y614)</f>
        <v>736.40549999999996</v>
      </c>
      <c r="EE614" s="27">
        <f>IF($O614&gt;=EE$1,$S614+$Y614,$Y614)</f>
        <v>736.40549999999996</v>
      </c>
      <c r="EF614" s="27">
        <f>IF($O614&gt;=EF$1,$S614+$Y614,$Y614)</f>
        <v>736.40549999999996</v>
      </c>
      <c r="EG614" s="27">
        <f>IF($O614&gt;=EG$1,$S614+$Y614,$Y614)</f>
        <v>736.40549999999996</v>
      </c>
      <c r="EH614" s="27">
        <f>IF($O614&gt;=EH$1,$S614+$Y614,$Y614)</f>
        <v>736.40549999999996</v>
      </c>
      <c r="EI614" s="27">
        <f>IF($O614&gt;=EI$1,$S614+$Y614,$Y614)</f>
        <v>736.40549999999996</v>
      </c>
      <c r="EJ614" s="27">
        <f>IF($O614&gt;=EJ$1,$S614+$Y614,$Y614)</f>
        <v>736.40549999999996</v>
      </c>
      <c r="EK614" s="27">
        <f>IF($O614&gt;=EK$1,$S614+$Y614,$Y614)</f>
        <v>736.40549999999996</v>
      </c>
      <c r="EL614" s="27">
        <f>IF($O614&gt;=EL$1,$S614+$Y614,$Y614)</f>
        <v>736.40549999999996</v>
      </c>
      <c r="EM614" s="27">
        <f>IF($O614&gt;=EM$1,$S614+$Y614,$Y614)</f>
        <v>736.40549999999996</v>
      </c>
      <c r="EN614" s="27">
        <f>IF($O614&gt;=EN$1,$S614+$Y614,$Y614)</f>
        <v>736.40549999999996</v>
      </c>
      <c r="EO614" s="27">
        <f>IF($O614&gt;=EO$1,$S614+$Y614,$Y614)</f>
        <v>736.40549999999996</v>
      </c>
      <c r="EP614" s="27">
        <f>IF($O614&gt;=EP$1,$S614+$Y614,$Y614)</f>
        <v>736.40549999999996</v>
      </c>
      <c r="EQ614" s="27">
        <f>IF($O614&gt;=EQ$1,$S614+$Y614,$Y614)</f>
        <v>736.40549999999996</v>
      </c>
      <c r="ER614" s="27">
        <f>IF($O614&gt;=ER$1,$S614+$Y614,$Y614)</f>
        <v>736.40549999999996</v>
      </c>
      <c r="ES614" s="27">
        <f>IF($O614&gt;=ES$1,$S614+$Y614,$Y614)</f>
        <v>736.40549999999996</v>
      </c>
      <c r="ET614" s="27">
        <f>IF($O614&gt;=ET$1,$S614+$Y614,$Y614)</f>
        <v>736.40549999999996</v>
      </c>
      <c r="EU614" s="27">
        <f>IF($O614&gt;=EU$1,$S614+$Y614,$Y614)</f>
        <v>736.40549999999996</v>
      </c>
      <c r="EV614" s="27">
        <f>IF($O614&gt;=EV$1,$S614,0)</f>
        <v>588.96749999999997</v>
      </c>
      <c r="EW614" s="27">
        <f>IF($O614&gt;=EW$1,$S614,0)</f>
        <v>588.96749999999997</v>
      </c>
      <c r="EX614" s="27">
        <f>IF($O614&gt;=EX$1,$S614,0)</f>
        <v>588.96749999999997</v>
      </c>
      <c r="EY614" s="27">
        <f>IF($O614&gt;=EY$1,$S614,0)</f>
        <v>588.96749999999997</v>
      </c>
      <c r="EZ614" s="27">
        <f>IF($O614&gt;=EZ$1,$S614,0)</f>
        <v>588.96749999999997</v>
      </c>
      <c r="FA614" s="27">
        <f>IF($O614&gt;=FA$1,$S614,0)</f>
        <v>588.96749999999997</v>
      </c>
      <c r="FB614" s="27">
        <f>IF($O614&gt;=FB$1,$S614,0)</f>
        <v>588.96749999999997</v>
      </c>
      <c r="FC614" s="27">
        <f>IF($O614&gt;=FC$1,$S614,0)</f>
        <v>588.96749999999997</v>
      </c>
      <c r="FD614" s="27">
        <f>IF($O614&gt;=FD$1,$S614,0)</f>
        <v>588.96749999999997</v>
      </c>
      <c r="FE614" s="27">
        <f>IF($O614&gt;=FE$1,$S614,0)</f>
        <v>588.96749999999997</v>
      </c>
      <c r="FF614" s="27">
        <f>IF($O614&gt;=FF$1,$S614,0)</f>
        <v>588.96749999999997</v>
      </c>
      <c r="FG614" s="27">
        <f>IF($O614&gt;=FG$1,$S614,0)</f>
        <v>588.96749999999997</v>
      </c>
      <c r="FH614" s="27">
        <f>IF($O614&gt;=FH$1,$S614,0)</f>
        <v>588.96749999999997</v>
      </c>
      <c r="FI614" s="27">
        <f>IF($O614&gt;=FI$1,$S614,0)</f>
        <v>588.96749999999997</v>
      </c>
      <c r="FJ614" s="27">
        <f>IF($O614&gt;=FJ$1,$S614,0)</f>
        <v>588.96749999999997</v>
      </c>
      <c r="FK614" s="27">
        <f>IF($O614&gt;=FK$1,$S614,0)</f>
        <v>588.96749999999997</v>
      </c>
      <c r="FL614" s="27">
        <f>IF($O614&gt;=FL$1,$S614,0)</f>
        <v>588.96749999999997</v>
      </c>
      <c r="FM614" s="27">
        <f>IF($O614&gt;=FM$1,$S614,0)</f>
        <v>588.96749999999997</v>
      </c>
      <c r="FN614" s="27">
        <f>IF($O614&gt;=FN$1,$S614,0)</f>
        <v>588.96749999999997</v>
      </c>
      <c r="FO614" s="27">
        <f>IF($O614&gt;=FO$1,$S614,0)</f>
        <v>588.96749999999997</v>
      </c>
      <c r="FP614" s="27">
        <f>IF($O614&gt;=FP$1,$S614,0)</f>
        <v>588.96749999999997</v>
      </c>
      <c r="FQ614" s="27">
        <f>IF($O614&gt;=FQ$1,$S614,0)</f>
        <v>588.96749999999997</v>
      </c>
      <c r="FR614" s="27">
        <f>IF($O614&gt;=FR$1,$S614,0)</f>
        <v>588.96749999999997</v>
      </c>
      <c r="FS614" s="27">
        <f>IF($O614&gt;=FS$1,$S614,0)</f>
        <v>588.96749999999997</v>
      </c>
      <c r="FT614" s="27">
        <f>IF($O614&gt;=FT$1,$S614,0)</f>
        <v>588.96749999999997</v>
      </c>
      <c r="FU614" s="27">
        <f>IF($O614&gt;=FU$1,$S614,0)</f>
        <v>588.96749999999997</v>
      </c>
      <c r="FV614" s="27">
        <f>IF($O614&gt;=FV$1,$S614,0)</f>
        <v>588.96749999999997</v>
      </c>
      <c r="FW614" s="27">
        <f>IF($O614&gt;=FW$1,$S614,0)</f>
        <v>588.96749999999997</v>
      </c>
      <c r="FX614" s="27">
        <f>IF($O614&gt;=FX$1,$S614,0)</f>
        <v>588.96749999999997</v>
      </c>
      <c r="FY614" s="27">
        <f>IF($O614&gt;=FY$1,$S614,0)</f>
        <v>588.96749999999997</v>
      </c>
      <c r="FZ614" s="27">
        <f>IF($O614&gt;=FZ$1,$S614,0)</f>
        <v>588.96749999999997</v>
      </c>
      <c r="GA614" s="27">
        <f>IF($O614&gt;=GA$1,$S614,0)</f>
        <v>588.96749999999997</v>
      </c>
      <c r="GB614" s="27">
        <f>IF($O614&gt;=GB$1,$S614,0)</f>
        <v>588.96749999999997</v>
      </c>
      <c r="GC614" s="27">
        <f>IF($O614&gt;=GC$1,$S614,0)</f>
        <v>588.96749999999997</v>
      </c>
      <c r="GD614" s="27">
        <f>IF($O614&gt;=GD$1,$S614,0)</f>
        <v>588.96749999999997</v>
      </c>
      <c r="GE614" s="27">
        <f>IF($O614&gt;=GE$1,$S614,0)</f>
        <v>588.96749999999997</v>
      </c>
      <c r="GF614" s="27">
        <f>IF($O614&gt;=GF$1,$S614,0)</f>
        <v>588.96749999999997</v>
      </c>
      <c r="GG614" s="27">
        <f>IF($O614&gt;=GG$1,$S614,0)</f>
        <v>588.96749999999997</v>
      </c>
      <c r="GH614" s="27">
        <f>IF($O614&gt;=GH$1,$S614,0)</f>
        <v>588.96749999999997</v>
      </c>
      <c r="GI614" s="27">
        <f>IF($O614&gt;=GI$1,$S614,0)</f>
        <v>588.96749999999997</v>
      </c>
      <c r="GJ614" s="27">
        <f>IF($O614&gt;=GJ$1,$S614,0)</f>
        <v>588.96749999999997</v>
      </c>
      <c r="GK614" s="27">
        <f>IF($O614&gt;=GK$1,$S614,0)</f>
        <v>588.96749999999997</v>
      </c>
      <c r="GL614" s="27">
        <f>IF($O614&gt;=GL$1,$S614,0)</f>
        <v>588.96749999999997</v>
      </c>
      <c r="GM614" s="27">
        <f>IF($O614&gt;=GM$1,$S614,0)</f>
        <v>588.96749999999997</v>
      </c>
      <c r="GN614" s="27">
        <f>IF($O614&gt;=GN$1,$S614,0)</f>
        <v>588.96749999999997</v>
      </c>
      <c r="GO614" s="27">
        <f>IF($O614&gt;=GO$1,$S614,0)</f>
        <v>588.96749999999997</v>
      </c>
      <c r="GP614" s="27">
        <f>IF($O614&gt;=GP$1,$S614,0)</f>
        <v>588.96749999999997</v>
      </c>
      <c r="GQ614" s="27">
        <f>IF($O614&gt;=GQ$1,$S614,0)</f>
        <v>588.96749999999997</v>
      </c>
      <c r="GR614" s="27">
        <f>IF($O614&gt;=GR$1,$S614,0)</f>
        <v>588.96749999999997</v>
      </c>
      <c r="GS614" s="27">
        <f>IF($O614&gt;=GS$1,$S614,0)</f>
        <v>588.96749999999997</v>
      </c>
      <c r="GT614" s="27">
        <f>IF($O614&gt;=GT$1,$S614,0)</f>
        <v>588.96749999999997</v>
      </c>
      <c r="GU614" s="27">
        <f>IF($O614&gt;=GU$1,$S614,0)</f>
        <v>588.96749999999997</v>
      </c>
      <c r="GV614" s="27">
        <f>IF($O614&gt;=GV$1,$S614,0)</f>
        <v>588.96749999999997</v>
      </c>
      <c r="GW614" s="27">
        <f>IF($O614&gt;=GW$1,$S614,0)</f>
        <v>588.96749999999997</v>
      </c>
      <c r="GX614" s="27">
        <f>IF($O614&gt;=GX$1,$S614,0)</f>
        <v>588.96749999999997</v>
      </c>
      <c r="GY614" s="27">
        <f>IF($O614&gt;=GY$1,$S614,0)</f>
        <v>588.96749999999997</v>
      </c>
      <c r="GZ614" s="27">
        <f>IF($O614&gt;=GZ$1,$S614,0)</f>
        <v>588.96749999999997</v>
      </c>
      <c r="HA614" s="27">
        <f>IF($O614&gt;=HA$1,$S614,0)</f>
        <v>588.96749999999997</v>
      </c>
      <c r="HB614" s="27">
        <f>IF($O614&gt;=HB$1,$S614,0)</f>
        <v>588.96749999999997</v>
      </c>
      <c r="HC614" s="27">
        <f>IF($O614&gt;=HC$1,$S614,0)</f>
        <v>588.96749999999997</v>
      </c>
    </row>
    <row r="615" spans="1:211">
      <c r="A615" s="3">
        <v>12505</v>
      </c>
      <c r="B615" s="3" t="s">
        <v>647</v>
      </c>
      <c r="C615" s="3" t="s">
        <v>9</v>
      </c>
      <c r="D615" s="3">
        <v>58</v>
      </c>
      <c r="E615" s="4">
        <v>31356</v>
      </c>
      <c r="F615" s="5">
        <v>32.643835616438359</v>
      </c>
      <c r="G615" s="3" t="s">
        <v>446</v>
      </c>
      <c r="H615" s="4">
        <v>21922</v>
      </c>
      <c r="I615" s="9" t="s">
        <v>851</v>
      </c>
      <c r="J615" s="5">
        <v>2345.81</v>
      </c>
      <c r="K615" s="31">
        <v>332</v>
      </c>
      <c r="L615" s="32">
        <v>33</v>
      </c>
      <c r="M615" s="33">
        <f>VLOOKUP(L615,FIND,3,TRUE)</f>
        <v>1.5</v>
      </c>
      <c r="N615" s="32">
        <f>IF(L615&gt;30,180,VLOOKUP(L615,TEMPO,2,FALSE))</f>
        <v>180</v>
      </c>
      <c r="O615" s="32">
        <f>IF(R615&gt;0,4,N615)</f>
        <v>180</v>
      </c>
      <c r="P615" s="96">
        <f>J615*M615*L615</f>
        <v>116117.595</v>
      </c>
      <c r="Q615" s="96">
        <f>10934.45*2</f>
        <v>21868.9</v>
      </c>
      <c r="R615" s="96">
        <f>IF(P615&lt;=Q615,P615/4,0)</f>
        <v>0</v>
      </c>
      <c r="S615" s="5">
        <f>IF(P615&gt;=Q615,P615/N615,0)</f>
        <v>645.09775000000002</v>
      </c>
      <c r="T615" s="3"/>
      <c r="U615" s="3">
        <f>IF(T615="",1,0)</f>
        <v>1</v>
      </c>
      <c r="V615" s="3">
        <v>58</v>
      </c>
      <c r="W615" s="5">
        <v>0</v>
      </c>
      <c r="X615" s="5">
        <v>245.73</v>
      </c>
      <c r="Y615" s="5">
        <f>X615*W615</f>
        <v>0</v>
      </c>
      <c r="Z615" s="5">
        <v>400</v>
      </c>
      <c r="AA615" s="5">
        <f>S615+Y615+Z615</f>
        <v>1045.0977499999999</v>
      </c>
      <c r="AB615" s="39">
        <f>(J615/12+J615/12*1.3333333333+450/12+J615/30*6/12+J615)*1.3+Y615+Z615+153.9</f>
        <v>4295.9975222137509</v>
      </c>
      <c r="AC615" s="39" t="s">
        <v>9</v>
      </c>
      <c r="AD615" s="39">
        <f>J615*1.3+400+153.9</f>
        <v>3603.453</v>
      </c>
      <c r="AE615" s="39">
        <f>SUMIFS('CUSTO MENSAL FUNC NOVO'!H:H,'CUSTO MENSAL FUNC NOVO'!A:A,'VALORES MENSAIS'!AC615)</f>
        <v>2257.5630000000001</v>
      </c>
      <c r="AF615" s="27">
        <f>IF($R615&gt;0,$R615,$S615)+$Y615+$Z615</f>
        <v>1045.0977499999999</v>
      </c>
      <c r="AG615" s="27">
        <f>IF($R615&gt;0,$R615,$S615)+$Y615+$Z615</f>
        <v>1045.0977499999999</v>
      </c>
      <c r="AH615" s="27">
        <f>IF($R615&gt;0,$R615,$S615)+$Y615+$Z615</f>
        <v>1045.0977499999999</v>
      </c>
      <c r="AI615" s="27">
        <f>IF($R615&gt;0,$R615,$S615)+$Y615+$Z615</f>
        <v>1045.0977499999999</v>
      </c>
      <c r="AJ615" s="27">
        <f>IF($O615&gt;=AJ$1,$S615+$Y615+$Z615,$Y615+$Z615)</f>
        <v>1045.0977499999999</v>
      </c>
      <c r="AK615" s="27">
        <f>IF($O615&gt;=AK$1,$S615+$Y615+$Z615,$Y615+$Z615)</f>
        <v>1045.0977499999999</v>
      </c>
      <c r="AL615" s="27">
        <f>IF($O615&gt;=AL$1,$S615+$Y615+$Z615,$Y615+$Z615)</f>
        <v>1045.0977499999999</v>
      </c>
      <c r="AM615" s="27">
        <f>IF($O615&gt;=AM$1,$S615+$Y615+$Z615,$Y615+$Z615)</f>
        <v>1045.0977499999999</v>
      </c>
      <c r="AN615" s="27">
        <f>IF($O615&gt;=AN$1,$S615+$Y615+$Z615,$Y615+$Z615)</f>
        <v>1045.0977499999999</v>
      </c>
      <c r="AO615" s="27">
        <f>IF($O615&gt;=AO$1,$S615+$Y615+$Z615,$Y615+$Z615)</f>
        <v>1045.0977499999999</v>
      </c>
      <c r="AP615" s="27">
        <f>IF($O615&gt;=AP$1,$S615+$Y615+$Z615,$Y615+$Z615)</f>
        <v>1045.0977499999999</v>
      </c>
      <c r="AQ615" s="27">
        <f>IF($O615&gt;=AQ$1,$S615+$Y615+$Z615,$Y615+$Z615)</f>
        <v>1045.0977499999999</v>
      </c>
      <c r="AR615" s="27">
        <f>IF($O615&gt;=AR$1,$S615+$Y615+$Z615,$Y615+$Z615)</f>
        <v>1045.0977499999999</v>
      </c>
      <c r="AS615" s="27">
        <f>IF($O615&gt;=AS$1,$S615+$Y615+$Z615,$Y615+$Z615)</f>
        <v>1045.0977499999999</v>
      </c>
      <c r="AT615" s="27">
        <f>IF($O615&gt;=AT$1,$S615+$Y615+$Z615,$Y615+$Z615)</f>
        <v>1045.0977499999999</v>
      </c>
      <c r="AU615" s="27">
        <f>IF($O615&gt;=AU$1,$S615+$Y615+$Z615,$Y615+$Z615)</f>
        <v>1045.0977499999999</v>
      </c>
      <c r="AV615" s="27">
        <f>IF($O615&gt;=AV$1,$S615+$Y615+$Z615,$Y615+$Z615)</f>
        <v>1045.0977499999999</v>
      </c>
      <c r="AW615" s="27">
        <f>IF($O615&gt;=AW$1,$S615+$Y615+$Z615,$Y615+$Z615)</f>
        <v>1045.0977499999999</v>
      </c>
      <c r="AX615" s="27">
        <f>IF($O615&gt;=AX$1,$S615+$Y615+$Z615,$Y615+$Z615)</f>
        <v>1045.0977499999999</v>
      </c>
      <c r="AY615" s="27">
        <f>IF($O615&gt;=AY$1,$S615+$Y615+$Z615,$Y615+$Z615)</f>
        <v>1045.0977499999999</v>
      </c>
      <c r="AZ615" s="27">
        <f>IF($O615&gt;=AZ$1,$S615+$Y615+$Z615,$Y615+$Z615)</f>
        <v>1045.0977499999999</v>
      </c>
      <c r="BA615" s="27">
        <f>IF($O615&gt;=BA$1,$S615+$Y615+$Z615,$Y615+$Z615)</f>
        <v>1045.0977499999999</v>
      </c>
      <c r="BB615" s="27">
        <f>IF($O615&gt;=BB$1,$S615+$Y615+$Z615,$Y615+$Z615)</f>
        <v>1045.0977499999999</v>
      </c>
      <c r="BC615" s="27">
        <f>IF($O615&gt;=BC$1,$S615+$Y615+$Z615,$Y615+$Z615)</f>
        <v>1045.0977499999999</v>
      </c>
      <c r="BD615" s="27">
        <f>IF($O615&gt;=BD$1,$S615+$Y615+$Z615,$Y615+$Z615)</f>
        <v>1045.0977499999999</v>
      </c>
      <c r="BE615" s="27">
        <f>IF($O615&gt;=BE$1,$S615+$Y615+$Z615,$Y615+$Z615)</f>
        <v>1045.0977499999999</v>
      </c>
      <c r="BF615" s="27">
        <f>IF($O615&gt;=BF$1,$S615+$Y615+$Z615,$Y615+$Z615)</f>
        <v>1045.0977499999999</v>
      </c>
      <c r="BG615" s="27">
        <f>IF($O615&gt;=BG$1,$S615+$Y615+$Z615,$Y615+$Z615)</f>
        <v>1045.0977499999999</v>
      </c>
      <c r="BH615" s="27">
        <f>IF($O615&gt;=BH$1,$S615+$Y615+$Z615,$Y615+$Z615)</f>
        <v>1045.0977499999999</v>
      </c>
      <c r="BI615" s="27">
        <f>IF($O615&gt;=BI$1,$S615+$Y615+$Z615,$Y615+$Z615)</f>
        <v>1045.0977499999999</v>
      </c>
      <c r="BJ615" s="27">
        <f>IF($O615&gt;=BJ$1,$S615+$Y615+$Z615,$Y615+$Z615)</f>
        <v>1045.0977499999999</v>
      </c>
      <c r="BK615" s="27">
        <f>IF($O615&gt;=BK$1,$S615+$Y615+$Z615,$Y615+$Z615)</f>
        <v>1045.0977499999999</v>
      </c>
      <c r="BL615" s="27">
        <f>IF($O615&gt;=BL$1,$S615+$Y615+$Z615,$Y615+$Z615)</f>
        <v>1045.0977499999999</v>
      </c>
      <c r="BM615" s="27">
        <f>IF($O615&gt;=BM$1,$S615+$Y615+$Z615,$Y615+$Z615)</f>
        <v>1045.0977499999999</v>
      </c>
      <c r="BN615" s="27">
        <f>IF($O615&gt;=BN$1,$S615+$Y615+$Z615,$Y615+$Z615)</f>
        <v>1045.0977499999999</v>
      </c>
      <c r="BO615" s="27">
        <f>IF($O615&gt;=BO$1,$S615+$Y615+$Z615,$Y615+$Z615)</f>
        <v>1045.0977499999999</v>
      </c>
      <c r="BP615" s="27">
        <f>IF($O615&gt;=BP$1,$S615+$Y615+$Z615,$Y615+$Z615)</f>
        <v>1045.0977499999999</v>
      </c>
      <c r="BQ615" s="27">
        <f>IF($O615&gt;=BQ$1,$S615+$Y615+$Z615,$Y615+$Z615)</f>
        <v>1045.0977499999999</v>
      </c>
      <c r="BR615" s="27">
        <f>IF($O615&gt;=BR$1,$S615+$Y615+$Z615,$Y615+$Z615)</f>
        <v>1045.0977499999999</v>
      </c>
      <c r="BS615" s="27">
        <f>IF($O615&gt;=BS$1,$S615+$Y615+$Z615,$Y615+$Z615)</f>
        <v>1045.0977499999999</v>
      </c>
      <c r="BT615" s="27">
        <f>IF($O615&gt;=BT$1,$S615+$Y615+$Z615,$Y615+$Z615)</f>
        <v>1045.0977499999999</v>
      </c>
      <c r="BU615" s="27">
        <f>IF($O615&gt;=BU$1,$S615+$Y615+$Z615,$Y615+$Z615)</f>
        <v>1045.0977499999999</v>
      </c>
      <c r="BV615" s="27">
        <f>IF($O615&gt;=BV$1,$S615+$Y615+$Z615,$Y615+$Z615)</f>
        <v>1045.0977499999999</v>
      </c>
      <c r="BW615" s="27">
        <f>IF($O615&gt;=BW$1,$S615+$Y615+$Z615,$Y615+$Z615)</f>
        <v>1045.0977499999999</v>
      </c>
      <c r="BX615" s="27">
        <f>IF($O615&gt;=BX$1,$S615+$Y615+$Z615,$Y615+$Z615)</f>
        <v>1045.0977499999999</v>
      </c>
      <c r="BY615" s="27">
        <f>IF($O615&gt;=BY$1,$S615+$Y615+$Z615,$Y615+$Z615)</f>
        <v>1045.0977499999999</v>
      </c>
      <c r="BZ615" s="27">
        <f>IF($O615&gt;=BZ$1,$S615+$Y615+$Z615,$Y615+$Z615)</f>
        <v>1045.0977499999999</v>
      </c>
      <c r="CA615" s="27">
        <f>IF($O615&gt;=CA$1,$S615+$Y615+$Z615,$Y615+$Z615)</f>
        <v>1045.0977499999999</v>
      </c>
      <c r="CB615" s="27">
        <f>IF($O615&gt;=CB$1,$S615+$Y615+$Z615,$Y615+$Z615)</f>
        <v>1045.0977499999999</v>
      </c>
      <c r="CC615" s="27">
        <f>IF($O615&gt;=CC$1,$S615+$Y615+$Z615,$Y615+$Z615)</f>
        <v>1045.0977499999999</v>
      </c>
      <c r="CD615" s="27">
        <f>IF($O615&gt;=CD$1,$S615+$Y615+$Z615,$Y615+$Z615)</f>
        <v>1045.0977499999999</v>
      </c>
      <c r="CE615" s="27">
        <f>IF($O615&gt;=CE$1,$S615+$Y615+$Z615,$Y615+$Z615)</f>
        <v>1045.0977499999999</v>
      </c>
      <c r="CF615" s="27">
        <f>IF($O615&gt;=CF$1,$S615+$Y615+$Z615,$Y615+$Z615)</f>
        <v>1045.0977499999999</v>
      </c>
      <c r="CG615" s="27">
        <f>IF($O615&gt;=CG$1,$S615+$Y615+$Z615,$Y615+$Z615)</f>
        <v>1045.0977499999999</v>
      </c>
      <c r="CH615" s="27">
        <f>IF($O615&gt;=CH$1,$S615+$Y615+$Z615,$Y615+$Z615)</f>
        <v>1045.0977499999999</v>
      </c>
      <c r="CI615" s="27">
        <f>IF($O615&gt;=CI$1,$S615+$Y615+$Z615,$Y615+$Z615)</f>
        <v>1045.0977499999999</v>
      </c>
      <c r="CJ615" s="27">
        <f>IF($O615&gt;=CJ$1,$S615+$Y615+$Z615,$Y615+$Z615)</f>
        <v>1045.0977499999999</v>
      </c>
      <c r="CK615" s="27">
        <f>IF($O615&gt;=CK$1,$S615+$Y615+$Z615,$Y615+$Z615)</f>
        <v>1045.0977499999999</v>
      </c>
      <c r="CL615" s="27">
        <f>IF($O615&gt;=CL$1,$S615+$Y615+$Z615,$Y615+$Z615)</f>
        <v>1045.0977499999999</v>
      </c>
      <c r="CM615" s="27">
        <f>IF($O615&gt;=CM$1,$S615+$Y615+$Z615,$Y615+$Z615)</f>
        <v>1045.0977499999999</v>
      </c>
      <c r="CN615" s="27">
        <f>IF($O615&gt;=CN$1,$S615+$Y615,$Y615)</f>
        <v>645.09775000000002</v>
      </c>
      <c r="CO615" s="27">
        <f>IF($O615&gt;=CO$1,$S615+$Y615,$Y615)</f>
        <v>645.09775000000002</v>
      </c>
      <c r="CP615" s="27">
        <f>IF($O615&gt;=CP$1,$S615+$Y615,$Y615)</f>
        <v>645.09775000000002</v>
      </c>
      <c r="CQ615" s="27">
        <f>IF($O615&gt;=CQ$1,$S615+$Y615,$Y615)</f>
        <v>645.09775000000002</v>
      </c>
      <c r="CR615" s="27">
        <f>IF($O615&gt;=CR$1,$S615+$Y615,$Y615)</f>
        <v>645.09775000000002</v>
      </c>
      <c r="CS615" s="27">
        <f>IF($O615&gt;=CS$1,$S615+$Y615,$Y615)</f>
        <v>645.09775000000002</v>
      </c>
      <c r="CT615" s="27">
        <f>IF($O615&gt;=CT$1,$S615+$Y615,$Y615)</f>
        <v>645.09775000000002</v>
      </c>
      <c r="CU615" s="27">
        <f>IF($O615&gt;=CU$1,$S615+$Y615,$Y615)</f>
        <v>645.09775000000002</v>
      </c>
      <c r="CV615" s="27">
        <f>IF($O615&gt;=CV$1,$S615+$Y615,$Y615)</f>
        <v>645.09775000000002</v>
      </c>
      <c r="CW615" s="27">
        <f>IF($O615&gt;=CW$1,$S615+$Y615,$Y615)</f>
        <v>645.09775000000002</v>
      </c>
      <c r="CX615" s="27">
        <f>IF($O615&gt;=CX$1,$S615+$Y615,$Y615)</f>
        <v>645.09775000000002</v>
      </c>
      <c r="CY615" s="27">
        <f>IF($O615&gt;=CY$1,$S615+$Y615,$Y615)</f>
        <v>645.09775000000002</v>
      </c>
      <c r="CZ615" s="27">
        <f>IF($O615&gt;=CZ$1,$S615+$Y615,$Y615)</f>
        <v>645.09775000000002</v>
      </c>
      <c r="DA615" s="27">
        <f>IF($O615&gt;=DA$1,$S615+$Y615,$Y615)</f>
        <v>645.09775000000002</v>
      </c>
      <c r="DB615" s="27">
        <f>IF($O615&gt;=DB$1,$S615+$Y615,$Y615)</f>
        <v>645.09775000000002</v>
      </c>
      <c r="DC615" s="27">
        <f>IF($O615&gt;=DC$1,$S615+$Y615,$Y615)</f>
        <v>645.09775000000002</v>
      </c>
      <c r="DD615" s="27">
        <f>IF($O615&gt;=DD$1,$S615+$Y615,$Y615)</f>
        <v>645.09775000000002</v>
      </c>
      <c r="DE615" s="27">
        <f>IF($O615&gt;=DE$1,$S615+$Y615,$Y615)</f>
        <v>645.09775000000002</v>
      </c>
      <c r="DF615" s="27">
        <f>IF($O615&gt;=DF$1,$S615+$Y615,$Y615)</f>
        <v>645.09775000000002</v>
      </c>
      <c r="DG615" s="27">
        <f>IF($O615&gt;=DG$1,$S615+$Y615,$Y615)</f>
        <v>645.09775000000002</v>
      </c>
      <c r="DH615" s="27">
        <f>IF($O615&gt;=DH$1,$S615+$Y615,$Y615)</f>
        <v>645.09775000000002</v>
      </c>
      <c r="DI615" s="27">
        <f>IF($O615&gt;=DI$1,$S615+$Y615,$Y615)</f>
        <v>645.09775000000002</v>
      </c>
      <c r="DJ615" s="27">
        <f>IF($O615&gt;=DJ$1,$S615+$Y615,$Y615)</f>
        <v>645.09775000000002</v>
      </c>
      <c r="DK615" s="27">
        <f>IF($O615&gt;=DK$1,$S615+$Y615,$Y615)</f>
        <v>645.09775000000002</v>
      </c>
      <c r="DL615" s="27">
        <f>IF($O615&gt;=DL$1,$S615+$Y615,$Y615)</f>
        <v>645.09775000000002</v>
      </c>
      <c r="DM615" s="27">
        <f>IF($O615&gt;=DM$1,$S615+$Y615,$Y615)</f>
        <v>645.09775000000002</v>
      </c>
      <c r="DN615" s="27">
        <f>IF($O615&gt;=DN$1,$S615+$Y615,$Y615)</f>
        <v>645.09775000000002</v>
      </c>
      <c r="DO615" s="27">
        <f>IF($O615&gt;=DO$1,$S615+$Y615,$Y615)</f>
        <v>645.09775000000002</v>
      </c>
      <c r="DP615" s="27">
        <f>IF($O615&gt;=DP$1,$S615+$Y615,$Y615)</f>
        <v>645.09775000000002</v>
      </c>
      <c r="DQ615" s="27">
        <f>IF($O615&gt;=DQ$1,$S615+$Y615,$Y615)</f>
        <v>645.09775000000002</v>
      </c>
      <c r="DR615" s="27">
        <f>IF($O615&gt;=DR$1,$S615+$Y615,$Y615)</f>
        <v>645.09775000000002</v>
      </c>
      <c r="DS615" s="27">
        <f>IF($O615&gt;=DS$1,$S615+$Y615,$Y615)</f>
        <v>645.09775000000002</v>
      </c>
      <c r="DT615" s="27">
        <f>IF($O615&gt;=DT$1,$S615+$Y615,$Y615)</f>
        <v>645.09775000000002</v>
      </c>
      <c r="DU615" s="27">
        <f>IF($O615&gt;=DU$1,$S615+$Y615,$Y615)</f>
        <v>645.09775000000002</v>
      </c>
      <c r="DV615" s="27">
        <f>IF($O615&gt;=DV$1,$S615+$Y615,$Y615)</f>
        <v>645.09775000000002</v>
      </c>
      <c r="DW615" s="27">
        <f>IF($O615&gt;=DW$1,$S615+$Y615,$Y615)</f>
        <v>645.09775000000002</v>
      </c>
      <c r="DX615" s="27">
        <f>IF($O615&gt;=DX$1,$S615+$Y615,$Y615)</f>
        <v>645.09775000000002</v>
      </c>
      <c r="DY615" s="27">
        <f>IF($O615&gt;=DY$1,$S615+$Y615,$Y615)</f>
        <v>645.09775000000002</v>
      </c>
      <c r="DZ615" s="27">
        <f>IF($O615&gt;=DZ$1,$S615+$Y615,$Y615)</f>
        <v>645.09775000000002</v>
      </c>
      <c r="EA615" s="27">
        <f>IF($O615&gt;=EA$1,$S615+$Y615,$Y615)</f>
        <v>645.09775000000002</v>
      </c>
      <c r="EB615" s="27">
        <f>IF($O615&gt;=EB$1,$S615+$Y615,$Y615)</f>
        <v>645.09775000000002</v>
      </c>
      <c r="EC615" s="27">
        <f>IF($O615&gt;=EC$1,$S615+$Y615,$Y615)</f>
        <v>645.09775000000002</v>
      </c>
      <c r="ED615" s="27">
        <f>IF($O615&gt;=ED$1,$S615+$Y615,$Y615)</f>
        <v>645.09775000000002</v>
      </c>
      <c r="EE615" s="27">
        <f>IF($O615&gt;=EE$1,$S615+$Y615,$Y615)</f>
        <v>645.09775000000002</v>
      </c>
      <c r="EF615" s="27">
        <f>IF($O615&gt;=EF$1,$S615+$Y615,$Y615)</f>
        <v>645.09775000000002</v>
      </c>
      <c r="EG615" s="27">
        <f>IF($O615&gt;=EG$1,$S615+$Y615,$Y615)</f>
        <v>645.09775000000002</v>
      </c>
      <c r="EH615" s="27">
        <f>IF($O615&gt;=EH$1,$S615+$Y615,$Y615)</f>
        <v>645.09775000000002</v>
      </c>
      <c r="EI615" s="27">
        <f>IF($O615&gt;=EI$1,$S615+$Y615,$Y615)</f>
        <v>645.09775000000002</v>
      </c>
      <c r="EJ615" s="27">
        <f>IF($O615&gt;=EJ$1,$S615+$Y615,$Y615)</f>
        <v>645.09775000000002</v>
      </c>
      <c r="EK615" s="27">
        <f>IF($O615&gt;=EK$1,$S615+$Y615,$Y615)</f>
        <v>645.09775000000002</v>
      </c>
      <c r="EL615" s="27">
        <f>IF($O615&gt;=EL$1,$S615+$Y615,$Y615)</f>
        <v>645.09775000000002</v>
      </c>
      <c r="EM615" s="27">
        <f>IF($O615&gt;=EM$1,$S615+$Y615,$Y615)</f>
        <v>645.09775000000002</v>
      </c>
      <c r="EN615" s="27">
        <f>IF($O615&gt;=EN$1,$S615+$Y615,$Y615)</f>
        <v>645.09775000000002</v>
      </c>
      <c r="EO615" s="27">
        <f>IF($O615&gt;=EO$1,$S615+$Y615,$Y615)</f>
        <v>645.09775000000002</v>
      </c>
      <c r="EP615" s="27">
        <f>IF($O615&gt;=EP$1,$S615+$Y615,$Y615)</f>
        <v>645.09775000000002</v>
      </c>
      <c r="EQ615" s="27">
        <f>IF($O615&gt;=EQ$1,$S615+$Y615,$Y615)</f>
        <v>645.09775000000002</v>
      </c>
      <c r="ER615" s="27">
        <f>IF($O615&gt;=ER$1,$S615+$Y615,$Y615)</f>
        <v>645.09775000000002</v>
      </c>
      <c r="ES615" s="27">
        <f>IF($O615&gt;=ES$1,$S615+$Y615,$Y615)</f>
        <v>645.09775000000002</v>
      </c>
      <c r="ET615" s="27">
        <f>IF($O615&gt;=ET$1,$S615+$Y615,$Y615)</f>
        <v>645.09775000000002</v>
      </c>
      <c r="EU615" s="27">
        <f>IF($O615&gt;=EU$1,$S615+$Y615,$Y615)</f>
        <v>645.09775000000002</v>
      </c>
      <c r="EV615" s="27">
        <f>IF($O615&gt;=EV$1,$S615,0)</f>
        <v>645.09775000000002</v>
      </c>
      <c r="EW615" s="27">
        <f>IF($O615&gt;=EW$1,$S615,0)</f>
        <v>645.09775000000002</v>
      </c>
      <c r="EX615" s="27">
        <f>IF($O615&gt;=EX$1,$S615,0)</f>
        <v>645.09775000000002</v>
      </c>
      <c r="EY615" s="27">
        <f>IF($O615&gt;=EY$1,$S615,0)</f>
        <v>645.09775000000002</v>
      </c>
      <c r="EZ615" s="27">
        <f>IF($O615&gt;=EZ$1,$S615,0)</f>
        <v>645.09775000000002</v>
      </c>
      <c r="FA615" s="27">
        <f>IF($O615&gt;=FA$1,$S615,0)</f>
        <v>645.09775000000002</v>
      </c>
      <c r="FB615" s="27">
        <f>IF($O615&gt;=FB$1,$S615,0)</f>
        <v>645.09775000000002</v>
      </c>
      <c r="FC615" s="27">
        <f>IF($O615&gt;=FC$1,$S615,0)</f>
        <v>645.09775000000002</v>
      </c>
      <c r="FD615" s="27">
        <f>IF($O615&gt;=FD$1,$S615,0)</f>
        <v>645.09775000000002</v>
      </c>
      <c r="FE615" s="27">
        <f>IF($O615&gt;=FE$1,$S615,0)</f>
        <v>645.09775000000002</v>
      </c>
      <c r="FF615" s="27">
        <f>IF($O615&gt;=FF$1,$S615,0)</f>
        <v>645.09775000000002</v>
      </c>
      <c r="FG615" s="27">
        <f>IF($O615&gt;=FG$1,$S615,0)</f>
        <v>645.09775000000002</v>
      </c>
      <c r="FH615" s="27">
        <f>IF($O615&gt;=FH$1,$S615,0)</f>
        <v>645.09775000000002</v>
      </c>
      <c r="FI615" s="27">
        <f>IF($O615&gt;=FI$1,$S615,0)</f>
        <v>645.09775000000002</v>
      </c>
      <c r="FJ615" s="27">
        <f>IF($O615&gt;=FJ$1,$S615,0)</f>
        <v>645.09775000000002</v>
      </c>
      <c r="FK615" s="27">
        <f>IF($O615&gt;=FK$1,$S615,0)</f>
        <v>645.09775000000002</v>
      </c>
      <c r="FL615" s="27">
        <f>IF($O615&gt;=FL$1,$S615,0)</f>
        <v>645.09775000000002</v>
      </c>
      <c r="FM615" s="27">
        <f>IF($O615&gt;=FM$1,$S615,0)</f>
        <v>645.09775000000002</v>
      </c>
      <c r="FN615" s="27">
        <f>IF($O615&gt;=FN$1,$S615,0)</f>
        <v>645.09775000000002</v>
      </c>
      <c r="FO615" s="27">
        <f>IF($O615&gt;=FO$1,$S615,0)</f>
        <v>645.09775000000002</v>
      </c>
      <c r="FP615" s="27">
        <f>IF($O615&gt;=FP$1,$S615,0)</f>
        <v>645.09775000000002</v>
      </c>
      <c r="FQ615" s="27">
        <f>IF($O615&gt;=FQ$1,$S615,0)</f>
        <v>645.09775000000002</v>
      </c>
      <c r="FR615" s="27">
        <f>IF($O615&gt;=FR$1,$S615,0)</f>
        <v>645.09775000000002</v>
      </c>
      <c r="FS615" s="27">
        <f>IF($O615&gt;=FS$1,$S615,0)</f>
        <v>645.09775000000002</v>
      </c>
      <c r="FT615" s="27">
        <f>IF($O615&gt;=FT$1,$S615,0)</f>
        <v>645.09775000000002</v>
      </c>
      <c r="FU615" s="27">
        <f>IF($O615&gt;=FU$1,$S615,0)</f>
        <v>645.09775000000002</v>
      </c>
      <c r="FV615" s="27">
        <f>IF($O615&gt;=FV$1,$S615,0)</f>
        <v>645.09775000000002</v>
      </c>
      <c r="FW615" s="27">
        <f>IF($O615&gt;=FW$1,$S615,0)</f>
        <v>645.09775000000002</v>
      </c>
      <c r="FX615" s="27">
        <f>IF($O615&gt;=FX$1,$S615,0)</f>
        <v>645.09775000000002</v>
      </c>
      <c r="FY615" s="27">
        <f>IF($O615&gt;=FY$1,$S615,0)</f>
        <v>645.09775000000002</v>
      </c>
      <c r="FZ615" s="27">
        <f>IF($O615&gt;=FZ$1,$S615,0)</f>
        <v>645.09775000000002</v>
      </c>
      <c r="GA615" s="27">
        <f>IF($O615&gt;=GA$1,$S615,0)</f>
        <v>645.09775000000002</v>
      </c>
      <c r="GB615" s="27">
        <f>IF($O615&gt;=GB$1,$S615,0)</f>
        <v>645.09775000000002</v>
      </c>
      <c r="GC615" s="27">
        <f>IF($O615&gt;=GC$1,$S615,0)</f>
        <v>645.09775000000002</v>
      </c>
      <c r="GD615" s="27">
        <f>IF($O615&gt;=GD$1,$S615,0)</f>
        <v>645.09775000000002</v>
      </c>
      <c r="GE615" s="27">
        <f>IF($O615&gt;=GE$1,$S615,0)</f>
        <v>645.09775000000002</v>
      </c>
      <c r="GF615" s="27">
        <f>IF($O615&gt;=GF$1,$S615,0)</f>
        <v>645.09775000000002</v>
      </c>
      <c r="GG615" s="27">
        <f>IF($O615&gt;=GG$1,$S615,0)</f>
        <v>645.09775000000002</v>
      </c>
      <c r="GH615" s="27">
        <f>IF($O615&gt;=GH$1,$S615,0)</f>
        <v>645.09775000000002</v>
      </c>
      <c r="GI615" s="27">
        <f>IF($O615&gt;=GI$1,$S615,0)</f>
        <v>645.09775000000002</v>
      </c>
      <c r="GJ615" s="27">
        <f>IF($O615&gt;=GJ$1,$S615,0)</f>
        <v>645.09775000000002</v>
      </c>
      <c r="GK615" s="27">
        <f>IF($O615&gt;=GK$1,$S615,0)</f>
        <v>645.09775000000002</v>
      </c>
      <c r="GL615" s="27">
        <f>IF($O615&gt;=GL$1,$S615,0)</f>
        <v>645.09775000000002</v>
      </c>
      <c r="GM615" s="27">
        <f>IF($O615&gt;=GM$1,$S615,0)</f>
        <v>645.09775000000002</v>
      </c>
      <c r="GN615" s="27">
        <f>IF($O615&gt;=GN$1,$S615,0)</f>
        <v>645.09775000000002</v>
      </c>
      <c r="GO615" s="27">
        <f>IF($O615&gt;=GO$1,$S615,0)</f>
        <v>645.09775000000002</v>
      </c>
      <c r="GP615" s="27">
        <f>IF($O615&gt;=GP$1,$S615,0)</f>
        <v>645.09775000000002</v>
      </c>
      <c r="GQ615" s="27">
        <f>IF($O615&gt;=GQ$1,$S615,0)</f>
        <v>645.09775000000002</v>
      </c>
      <c r="GR615" s="27">
        <f>IF($O615&gt;=GR$1,$S615,0)</f>
        <v>645.09775000000002</v>
      </c>
      <c r="GS615" s="27">
        <f>IF($O615&gt;=GS$1,$S615,0)</f>
        <v>645.09775000000002</v>
      </c>
      <c r="GT615" s="27">
        <f>IF($O615&gt;=GT$1,$S615,0)</f>
        <v>645.09775000000002</v>
      </c>
      <c r="GU615" s="27">
        <f>IF($O615&gt;=GU$1,$S615,0)</f>
        <v>645.09775000000002</v>
      </c>
      <c r="GV615" s="27">
        <f>IF($O615&gt;=GV$1,$S615,0)</f>
        <v>645.09775000000002</v>
      </c>
      <c r="GW615" s="27">
        <f>IF($O615&gt;=GW$1,$S615,0)</f>
        <v>645.09775000000002</v>
      </c>
      <c r="GX615" s="27">
        <f>IF($O615&gt;=GX$1,$S615,0)</f>
        <v>645.09775000000002</v>
      </c>
      <c r="GY615" s="27">
        <f>IF($O615&gt;=GY$1,$S615,0)</f>
        <v>645.09775000000002</v>
      </c>
      <c r="GZ615" s="27">
        <f>IF($O615&gt;=GZ$1,$S615,0)</f>
        <v>645.09775000000002</v>
      </c>
      <c r="HA615" s="27">
        <f>IF($O615&gt;=HA$1,$S615,0)</f>
        <v>645.09775000000002</v>
      </c>
      <c r="HB615" s="27">
        <f>IF($O615&gt;=HB$1,$S615,0)</f>
        <v>645.09775000000002</v>
      </c>
      <c r="HC615" s="27">
        <f>IF($O615&gt;=HC$1,$S615,0)</f>
        <v>645.09775000000002</v>
      </c>
    </row>
    <row r="616" spans="1:211">
      <c r="A616" s="3">
        <v>1210</v>
      </c>
      <c r="B616" s="3" t="s">
        <v>651</v>
      </c>
      <c r="C616" s="3" t="s">
        <v>45</v>
      </c>
      <c r="D616" s="3">
        <v>50</v>
      </c>
      <c r="E616" s="4">
        <v>30977</v>
      </c>
      <c r="F616" s="5">
        <v>33.682191780821917</v>
      </c>
      <c r="G616" s="3" t="s">
        <v>446</v>
      </c>
      <c r="H616" s="4">
        <v>24948</v>
      </c>
      <c r="I616" s="9" t="s">
        <v>805</v>
      </c>
      <c r="J616" s="5">
        <v>4178.09</v>
      </c>
      <c r="K616" s="31">
        <v>14346</v>
      </c>
      <c r="L616" s="32">
        <v>34</v>
      </c>
      <c r="M616" s="33">
        <f>VLOOKUP(L616,FIND,3,TRUE)</f>
        <v>1.5</v>
      </c>
      <c r="N616" s="32">
        <f>IF(L616&gt;30,180,VLOOKUP(L616,TEMPO,2,FALSE))</f>
        <v>180</v>
      </c>
      <c r="O616" s="32">
        <f>IF(R616&gt;0,4,N616)</f>
        <v>180</v>
      </c>
      <c r="P616" s="96">
        <f>J616*M616*L616</f>
        <v>213082.59</v>
      </c>
      <c r="Q616" s="96">
        <f>10934.45*2</f>
        <v>21868.9</v>
      </c>
      <c r="R616" s="96">
        <f>IF(P616&lt;=Q616,P616/4,0)</f>
        <v>0</v>
      </c>
      <c r="S616" s="5">
        <f>IF(P616&gt;=Q616,P616/N616,0)</f>
        <v>1183.7921666666666</v>
      </c>
      <c r="T616" s="3"/>
      <c r="U616" s="3">
        <f>IF(T616="",1,0)</f>
        <v>1</v>
      </c>
      <c r="V616" s="3">
        <v>110</v>
      </c>
      <c r="W616" s="5">
        <v>0</v>
      </c>
      <c r="X616" s="5">
        <v>203.3</v>
      </c>
      <c r="Y616" s="5">
        <f>X616*W616</f>
        <v>0</v>
      </c>
      <c r="Z616" s="5">
        <v>400</v>
      </c>
      <c r="AA616" s="5">
        <f>S616+Y616+Z616</f>
        <v>1583.7921666666666</v>
      </c>
      <c r="AB616" s="39">
        <f>(J616/12+J616/12*1.3333333333+450/12+J616/30*6/12+J616)*1.3+Y616+Z616+153.9</f>
        <v>7180.8205888738012</v>
      </c>
      <c r="AC616" s="39" t="s">
        <v>45</v>
      </c>
      <c r="AD616" s="39">
        <f>J616*1.3+400+153.9</f>
        <v>5985.4170000000004</v>
      </c>
      <c r="AE616" s="39">
        <f>SUMIFS('CUSTO MENSAL FUNC NOVO'!H:H,'CUSTO MENSAL FUNC NOVO'!A:A,'VALORES MENSAIS'!AC616)</f>
        <v>2013.943</v>
      </c>
      <c r="AF616" s="27">
        <f>IF($R616&gt;0,$R616,$S616)+$Y616+$Z616</f>
        <v>1583.7921666666666</v>
      </c>
      <c r="AG616" s="27">
        <f>IF($R616&gt;0,$R616,$S616)+$Y616+$Z616</f>
        <v>1583.7921666666666</v>
      </c>
      <c r="AH616" s="27">
        <f>IF($R616&gt;0,$R616,$S616)+$Y616+$Z616</f>
        <v>1583.7921666666666</v>
      </c>
      <c r="AI616" s="27">
        <f>IF($R616&gt;0,$R616,$S616)+$Y616+$Z616</f>
        <v>1583.7921666666666</v>
      </c>
      <c r="AJ616" s="27">
        <f>IF($O616&gt;=AJ$1,$S616+$Y616+$Z616,$Y616+$Z616)</f>
        <v>1583.7921666666666</v>
      </c>
      <c r="AK616" s="27">
        <f>IF($O616&gt;=AK$1,$S616+$Y616+$Z616,$Y616+$Z616)</f>
        <v>1583.7921666666666</v>
      </c>
      <c r="AL616" s="27">
        <f>IF($O616&gt;=AL$1,$S616+$Y616+$Z616,$Y616+$Z616)</f>
        <v>1583.7921666666666</v>
      </c>
      <c r="AM616" s="27">
        <f>IF($O616&gt;=AM$1,$S616+$Y616+$Z616,$Y616+$Z616)</f>
        <v>1583.7921666666666</v>
      </c>
      <c r="AN616" s="27">
        <f>IF($O616&gt;=AN$1,$S616+$Y616+$Z616,$Y616+$Z616)</f>
        <v>1583.7921666666666</v>
      </c>
      <c r="AO616" s="27">
        <f>IF($O616&gt;=AO$1,$S616+$Y616+$Z616,$Y616+$Z616)</f>
        <v>1583.7921666666666</v>
      </c>
      <c r="AP616" s="27">
        <f>IF($O616&gt;=AP$1,$S616+$Y616+$Z616,$Y616+$Z616)</f>
        <v>1583.7921666666666</v>
      </c>
      <c r="AQ616" s="27">
        <f>IF($O616&gt;=AQ$1,$S616+$Y616+$Z616,$Y616+$Z616)</f>
        <v>1583.7921666666666</v>
      </c>
      <c r="AR616" s="27">
        <f>IF($O616&gt;=AR$1,$S616+$Y616+$Z616,$Y616+$Z616)</f>
        <v>1583.7921666666666</v>
      </c>
      <c r="AS616" s="27">
        <f>IF($O616&gt;=AS$1,$S616+$Y616+$Z616,$Y616+$Z616)</f>
        <v>1583.7921666666666</v>
      </c>
      <c r="AT616" s="27">
        <f>IF($O616&gt;=AT$1,$S616+$Y616+$Z616,$Y616+$Z616)</f>
        <v>1583.7921666666666</v>
      </c>
      <c r="AU616" s="27">
        <f>IF($O616&gt;=AU$1,$S616+$Y616+$Z616,$Y616+$Z616)</f>
        <v>1583.7921666666666</v>
      </c>
      <c r="AV616" s="27">
        <f>IF($O616&gt;=AV$1,$S616+$Y616+$Z616,$Y616+$Z616)</f>
        <v>1583.7921666666666</v>
      </c>
      <c r="AW616" s="27">
        <f>IF($O616&gt;=AW$1,$S616+$Y616+$Z616,$Y616+$Z616)</f>
        <v>1583.7921666666666</v>
      </c>
      <c r="AX616" s="27">
        <f>IF($O616&gt;=AX$1,$S616+$Y616+$Z616,$Y616+$Z616)</f>
        <v>1583.7921666666666</v>
      </c>
      <c r="AY616" s="27">
        <f>IF($O616&gt;=AY$1,$S616+$Y616+$Z616,$Y616+$Z616)</f>
        <v>1583.7921666666666</v>
      </c>
      <c r="AZ616" s="27">
        <f>IF($O616&gt;=AZ$1,$S616+$Y616+$Z616,$Y616+$Z616)</f>
        <v>1583.7921666666666</v>
      </c>
      <c r="BA616" s="27">
        <f>IF($O616&gt;=BA$1,$S616+$Y616+$Z616,$Y616+$Z616)</f>
        <v>1583.7921666666666</v>
      </c>
      <c r="BB616" s="27">
        <f>IF($O616&gt;=BB$1,$S616+$Y616+$Z616,$Y616+$Z616)</f>
        <v>1583.7921666666666</v>
      </c>
      <c r="BC616" s="27">
        <f>IF($O616&gt;=BC$1,$S616+$Y616+$Z616,$Y616+$Z616)</f>
        <v>1583.7921666666666</v>
      </c>
      <c r="BD616" s="27">
        <f>IF($O616&gt;=BD$1,$S616+$Y616+$Z616,$Y616+$Z616)</f>
        <v>1583.7921666666666</v>
      </c>
      <c r="BE616" s="27">
        <f>IF($O616&gt;=BE$1,$S616+$Y616+$Z616,$Y616+$Z616)</f>
        <v>1583.7921666666666</v>
      </c>
      <c r="BF616" s="27">
        <f>IF($O616&gt;=BF$1,$S616+$Y616+$Z616,$Y616+$Z616)</f>
        <v>1583.7921666666666</v>
      </c>
      <c r="BG616" s="27">
        <f>IF($O616&gt;=BG$1,$S616+$Y616+$Z616,$Y616+$Z616)</f>
        <v>1583.7921666666666</v>
      </c>
      <c r="BH616" s="27">
        <f>IF($O616&gt;=BH$1,$S616+$Y616+$Z616,$Y616+$Z616)</f>
        <v>1583.7921666666666</v>
      </c>
      <c r="BI616" s="27">
        <f>IF($O616&gt;=BI$1,$S616+$Y616+$Z616,$Y616+$Z616)</f>
        <v>1583.7921666666666</v>
      </c>
      <c r="BJ616" s="27">
        <f>IF($O616&gt;=BJ$1,$S616+$Y616+$Z616,$Y616+$Z616)</f>
        <v>1583.7921666666666</v>
      </c>
      <c r="BK616" s="27">
        <f>IF($O616&gt;=BK$1,$S616+$Y616+$Z616,$Y616+$Z616)</f>
        <v>1583.7921666666666</v>
      </c>
      <c r="BL616" s="27">
        <f>IF($O616&gt;=BL$1,$S616+$Y616+$Z616,$Y616+$Z616)</f>
        <v>1583.7921666666666</v>
      </c>
      <c r="BM616" s="27">
        <f>IF($O616&gt;=BM$1,$S616+$Y616+$Z616,$Y616+$Z616)</f>
        <v>1583.7921666666666</v>
      </c>
      <c r="BN616" s="27">
        <f>IF($O616&gt;=BN$1,$S616+$Y616+$Z616,$Y616+$Z616)</f>
        <v>1583.7921666666666</v>
      </c>
      <c r="BO616" s="27">
        <f>IF($O616&gt;=BO$1,$S616+$Y616+$Z616,$Y616+$Z616)</f>
        <v>1583.7921666666666</v>
      </c>
      <c r="BP616" s="27">
        <f>IF($O616&gt;=BP$1,$S616+$Y616+$Z616,$Y616+$Z616)</f>
        <v>1583.7921666666666</v>
      </c>
      <c r="BQ616" s="27">
        <f>IF($O616&gt;=BQ$1,$S616+$Y616+$Z616,$Y616+$Z616)</f>
        <v>1583.7921666666666</v>
      </c>
      <c r="BR616" s="27">
        <f>IF($O616&gt;=BR$1,$S616+$Y616+$Z616,$Y616+$Z616)</f>
        <v>1583.7921666666666</v>
      </c>
      <c r="BS616" s="27">
        <f>IF($O616&gt;=BS$1,$S616+$Y616+$Z616,$Y616+$Z616)</f>
        <v>1583.7921666666666</v>
      </c>
      <c r="BT616" s="27">
        <f>IF($O616&gt;=BT$1,$S616+$Y616+$Z616,$Y616+$Z616)</f>
        <v>1583.7921666666666</v>
      </c>
      <c r="BU616" s="27">
        <f>IF($O616&gt;=BU$1,$S616+$Y616+$Z616,$Y616+$Z616)</f>
        <v>1583.7921666666666</v>
      </c>
      <c r="BV616" s="27">
        <f>IF($O616&gt;=BV$1,$S616+$Y616+$Z616,$Y616+$Z616)</f>
        <v>1583.7921666666666</v>
      </c>
      <c r="BW616" s="27">
        <f>IF($O616&gt;=BW$1,$S616+$Y616+$Z616,$Y616+$Z616)</f>
        <v>1583.7921666666666</v>
      </c>
      <c r="BX616" s="27">
        <f>IF($O616&gt;=BX$1,$S616+$Y616+$Z616,$Y616+$Z616)</f>
        <v>1583.7921666666666</v>
      </c>
      <c r="BY616" s="27">
        <f>IF($O616&gt;=BY$1,$S616+$Y616+$Z616,$Y616+$Z616)</f>
        <v>1583.7921666666666</v>
      </c>
      <c r="BZ616" s="27">
        <f>IF($O616&gt;=BZ$1,$S616+$Y616+$Z616,$Y616+$Z616)</f>
        <v>1583.7921666666666</v>
      </c>
      <c r="CA616" s="27">
        <f>IF($O616&gt;=CA$1,$S616+$Y616+$Z616,$Y616+$Z616)</f>
        <v>1583.7921666666666</v>
      </c>
      <c r="CB616" s="27">
        <f>IF($O616&gt;=CB$1,$S616+$Y616+$Z616,$Y616+$Z616)</f>
        <v>1583.7921666666666</v>
      </c>
      <c r="CC616" s="27">
        <f>IF($O616&gt;=CC$1,$S616+$Y616+$Z616,$Y616+$Z616)</f>
        <v>1583.7921666666666</v>
      </c>
      <c r="CD616" s="27">
        <f>IF($O616&gt;=CD$1,$S616+$Y616+$Z616,$Y616+$Z616)</f>
        <v>1583.7921666666666</v>
      </c>
      <c r="CE616" s="27">
        <f>IF($O616&gt;=CE$1,$S616+$Y616+$Z616,$Y616+$Z616)</f>
        <v>1583.7921666666666</v>
      </c>
      <c r="CF616" s="27">
        <f>IF($O616&gt;=CF$1,$S616+$Y616+$Z616,$Y616+$Z616)</f>
        <v>1583.7921666666666</v>
      </c>
      <c r="CG616" s="27">
        <f>IF($O616&gt;=CG$1,$S616+$Y616+$Z616,$Y616+$Z616)</f>
        <v>1583.7921666666666</v>
      </c>
      <c r="CH616" s="27">
        <f>IF($O616&gt;=CH$1,$S616+$Y616+$Z616,$Y616+$Z616)</f>
        <v>1583.7921666666666</v>
      </c>
      <c r="CI616" s="27">
        <f>IF($O616&gt;=CI$1,$S616+$Y616+$Z616,$Y616+$Z616)</f>
        <v>1583.7921666666666</v>
      </c>
      <c r="CJ616" s="27">
        <f>IF($O616&gt;=CJ$1,$S616+$Y616+$Z616,$Y616+$Z616)</f>
        <v>1583.7921666666666</v>
      </c>
      <c r="CK616" s="27">
        <f>IF($O616&gt;=CK$1,$S616+$Y616+$Z616,$Y616+$Z616)</f>
        <v>1583.7921666666666</v>
      </c>
      <c r="CL616" s="27">
        <f>IF($O616&gt;=CL$1,$S616+$Y616+$Z616,$Y616+$Z616)</f>
        <v>1583.7921666666666</v>
      </c>
      <c r="CM616" s="27">
        <f>IF($O616&gt;=CM$1,$S616+$Y616+$Z616,$Y616+$Z616)</f>
        <v>1583.7921666666666</v>
      </c>
      <c r="CN616" s="27">
        <f>IF($O616&gt;=CN$1,$S616+$Y616,$Y616)</f>
        <v>1183.7921666666666</v>
      </c>
      <c r="CO616" s="27">
        <f>IF($O616&gt;=CO$1,$S616+$Y616,$Y616)</f>
        <v>1183.7921666666666</v>
      </c>
      <c r="CP616" s="27">
        <f>IF($O616&gt;=CP$1,$S616+$Y616,$Y616)</f>
        <v>1183.7921666666666</v>
      </c>
      <c r="CQ616" s="27">
        <f>IF($O616&gt;=CQ$1,$S616+$Y616,$Y616)</f>
        <v>1183.7921666666666</v>
      </c>
      <c r="CR616" s="27">
        <f>IF($O616&gt;=CR$1,$S616+$Y616,$Y616)</f>
        <v>1183.7921666666666</v>
      </c>
      <c r="CS616" s="27">
        <f>IF($O616&gt;=CS$1,$S616+$Y616,$Y616)</f>
        <v>1183.7921666666666</v>
      </c>
      <c r="CT616" s="27">
        <f>IF($O616&gt;=CT$1,$S616+$Y616,$Y616)</f>
        <v>1183.7921666666666</v>
      </c>
      <c r="CU616" s="27">
        <f>IF($O616&gt;=CU$1,$S616+$Y616,$Y616)</f>
        <v>1183.7921666666666</v>
      </c>
      <c r="CV616" s="27">
        <f>IF($O616&gt;=CV$1,$S616+$Y616,$Y616)</f>
        <v>1183.7921666666666</v>
      </c>
      <c r="CW616" s="27">
        <f>IF($O616&gt;=CW$1,$S616+$Y616,$Y616)</f>
        <v>1183.7921666666666</v>
      </c>
      <c r="CX616" s="27">
        <f>IF($O616&gt;=CX$1,$S616+$Y616,$Y616)</f>
        <v>1183.7921666666666</v>
      </c>
      <c r="CY616" s="27">
        <f>IF($O616&gt;=CY$1,$S616+$Y616,$Y616)</f>
        <v>1183.7921666666666</v>
      </c>
      <c r="CZ616" s="27">
        <f>IF($O616&gt;=CZ$1,$S616+$Y616,$Y616)</f>
        <v>1183.7921666666666</v>
      </c>
      <c r="DA616" s="27">
        <f>IF($O616&gt;=DA$1,$S616+$Y616,$Y616)</f>
        <v>1183.7921666666666</v>
      </c>
      <c r="DB616" s="27">
        <f>IF($O616&gt;=DB$1,$S616+$Y616,$Y616)</f>
        <v>1183.7921666666666</v>
      </c>
      <c r="DC616" s="27">
        <f>IF($O616&gt;=DC$1,$S616+$Y616,$Y616)</f>
        <v>1183.7921666666666</v>
      </c>
      <c r="DD616" s="27">
        <f>IF($O616&gt;=DD$1,$S616+$Y616,$Y616)</f>
        <v>1183.7921666666666</v>
      </c>
      <c r="DE616" s="27">
        <f>IF($O616&gt;=DE$1,$S616+$Y616,$Y616)</f>
        <v>1183.7921666666666</v>
      </c>
      <c r="DF616" s="27">
        <f>IF($O616&gt;=DF$1,$S616+$Y616,$Y616)</f>
        <v>1183.7921666666666</v>
      </c>
      <c r="DG616" s="27">
        <f>IF($O616&gt;=DG$1,$S616+$Y616,$Y616)</f>
        <v>1183.7921666666666</v>
      </c>
      <c r="DH616" s="27">
        <f>IF($O616&gt;=DH$1,$S616+$Y616,$Y616)</f>
        <v>1183.7921666666666</v>
      </c>
      <c r="DI616" s="27">
        <f>IF($O616&gt;=DI$1,$S616+$Y616,$Y616)</f>
        <v>1183.7921666666666</v>
      </c>
      <c r="DJ616" s="27">
        <f>IF($O616&gt;=DJ$1,$S616+$Y616,$Y616)</f>
        <v>1183.7921666666666</v>
      </c>
      <c r="DK616" s="27">
        <f>IF($O616&gt;=DK$1,$S616+$Y616,$Y616)</f>
        <v>1183.7921666666666</v>
      </c>
      <c r="DL616" s="27">
        <f>IF($O616&gt;=DL$1,$S616+$Y616,$Y616)</f>
        <v>1183.7921666666666</v>
      </c>
      <c r="DM616" s="27">
        <f>IF($O616&gt;=DM$1,$S616+$Y616,$Y616)</f>
        <v>1183.7921666666666</v>
      </c>
      <c r="DN616" s="27">
        <f>IF($O616&gt;=DN$1,$S616+$Y616,$Y616)</f>
        <v>1183.7921666666666</v>
      </c>
      <c r="DO616" s="27">
        <f>IF($O616&gt;=DO$1,$S616+$Y616,$Y616)</f>
        <v>1183.7921666666666</v>
      </c>
      <c r="DP616" s="27">
        <f>IF($O616&gt;=DP$1,$S616+$Y616,$Y616)</f>
        <v>1183.7921666666666</v>
      </c>
      <c r="DQ616" s="27">
        <f>IF($O616&gt;=DQ$1,$S616+$Y616,$Y616)</f>
        <v>1183.7921666666666</v>
      </c>
      <c r="DR616" s="27">
        <f>IF($O616&gt;=DR$1,$S616+$Y616,$Y616)</f>
        <v>1183.7921666666666</v>
      </c>
      <c r="DS616" s="27">
        <f>IF($O616&gt;=DS$1,$S616+$Y616,$Y616)</f>
        <v>1183.7921666666666</v>
      </c>
      <c r="DT616" s="27">
        <f>IF($O616&gt;=DT$1,$S616+$Y616,$Y616)</f>
        <v>1183.7921666666666</v>
      </c>
      <c r="DU616" s="27">
        <f>IF($O616&gt;=DU$1,$S616+$Y616,$Y616)</f>
        <v>1183.7921666666666</v>
      </c>
      <c r="DV616" s="27">
        <f>IF($O616&gt;=DV$1,$S616+$Y616,$Y616)</f>
        <v>1183.7921666666666</v>
      </c>
      <c r="DW616" s="27">
        <f>IF($O616&gt;=DW$1,$S616+$Y616,$Y616)</f>
        <v>1183.7921666666666</v>
      </c>
      <c r="DX616" s="27">
        <f>IF($O616&gt;=DX$1,$S616+$Y616,$Y616)</f>
        <v>1183.7921666666666</v>
      </c>
      <c r="DY616" s="27">
        <f>IF($O616&gt;=DY$1,$S616+$Y616,$Y616)</f>
        <v>1183.7921666666666</v>
      </c>
      <c r="DZ616" s="27">
        <f>IF($O616&gt;=DZ$1,$S616+$Y616,$Y616)</f>
        <v>1183.7921666666666</v>
      </c>
      <c r="EA616" s="27">
        <f>IF($O616&gt;=EA$1,$S616+$Y616,$Y616)</f>
        <v>1183.7921666666666</v>
      </c>
      <c r="EB616" s="27">
        <f>IF($O616&gt;=EB$1,$S616+$Y616,$Y616)</f>
        <v>1183.7921666666666</v>
      </c>
      <c r="EC616" s="27">
        <f>IF($O616&gt;=EC$1,$S616+$Y616,$Y616)</f>
        <v>1183.7921666666666</v>
      </c>
      <c r="ED616" s="27">
        <f>IF($O616&gt;=ED$1,$S616+$Y616,$Y616)</f>
        <v>1183.7921666666666</v>
      </c>
      <c r="EE616" s="27">
        <f>IF($O616&gt;=EE$1,$S616+$Y616,$Y616)</f>
        <v>1183.7921666666666</v>
      </c>
      <c r="EF616" s="27">
        <f>IF($O616&gt;=EF$1,$S616+$Y616,$Y616)</f>
        <v>1183.7921666666666</v>
      </c>
      <c r="EG616" s="27">
        <f>IF($O616&gt;=EG$1,$S616+$Y616,$Y616)</f>
        <v>1183.7921666666666</v>
      </c>
      <c r="EH616" s="27">
        <f>IF($O616&gt;=EH$1,$S616+$Y616,$Y616)</f>
        <v>1183.7921666666666</v>
      </c>
      <c r="EI616" s="27">
        <f>IF($O616&gt;=EI$1,$S616+$Y616,$Y616)</f>
        <v>1183.7921666666666</v>
      </c>
      <c r="EJ616" s="27">
        <f>IF($O616&gt;=EJ$1,$S616+$Y616,$Y616)</f>
        <v>1183.7921666666666</v>
      </c>
      <c r="EK616" s="27">
        <f>IF($O616&gt;=EK$1,$S616+$Y616,$Y616)</f>
        <v>1183.7921666666666</v>
      </c>
      <c r="EL616" s="27">
        <f>IF($O616&gt;=EL$1,$S616+$Y616,$Y616)</f>
        <v>1183.7921666666666</v>
      </c>
      <c r="EM616" s="27">
        <f>IF($O616&gt;=EM$1,$S616+$Y616,$Y616)</f>
        <v>1183.7921666666666</v>
      </c>
      <c r="EN616" s="27">
        <f>IF($O616&gt;=EN$1,$S616+$Y616,$Y616)</f>
        <v>1183.7921666666666</v>
      </c>
      <c r="EO616" s="27">
        <f>IF($O616&gt;=EO$1,$S616+$Y616,$Y616)</f>
        <v>1183.7921666666666</v>
      </c>
      <c r="EP616" s="27">
        <f>IF($O616&gt;=EP$1,$S616+$Y616,$Y616)</f>
        <v>1183.7921666666666</v>
      </c>
      <c r="EQ616" s="27">
        <f>IF($O616&gt;=EQ$1,$S616+$Y616,$Y616)</f>
        <v>1183.7921666666666</v>
      </c>
      <c r="ER616" s="27">
        <f>IF($O616&gt;=ER$1,$S616+$Y616,$Y616)</f>
        <v>1183.7921666666666</v>
      </c>
      <c r="ES616" s="27">
        <f>IF($O616&gt;=ES$1,$S616+$Y616,$Y616)</f>
        <v>1183.7921666666666</v>
      </c>
      <c r="ET616" s="27">
        <f>IF($O616&gt;=ET$1,$S616+$Y616,$Y616)</f>
        <v>1183.7921666666666</v>
      </c>
      <c r="EU616" s="27">
        <f>IF($O616&gt;=EU$1,$S616+$Y616,$Y616)</f>
        <v>1183.7921666666666</v>
      </c>
      <c r="EV616" s="27">
        <f>IF($O616&gt;=EV$1,$S616,0)</f>
        <v>1183.7921666666666</v>
      </c>
      <c r="EW616" s="27">
        <f>IF($O616&gt;=EW$1,$S616,0)</f>
        <v>1183.7921666666666</v>
      </c>
      <c r="EX616" s="27">
        <f>IF($O616&gt;=EX$1,$S616,0)</f>
        <v>1183.7921666666666</v>
      </c>
      <c r="EY616" s="27">
        <f>IF($O616&gt;=EY$1,$S616,0)</f>
        <v>1183.7921666666666</v>
      </c>
      <c r="EZ616" s="27">
        <f>IF($O616&gt;=EZ$1,$S616,0)</f>
        <v>1183.7921666666666</v>
      </c>
      <c r="FA616" s="27">
        <f>IF($O616&gt;=FA$1,$S616,0)</f>
        <v>1183.7921666666666</v>
      </c>
      <c r="FB616" s="27">
        <f>IF($O616&gt;=FB$1,$S616,0)</f>
        <v>1183.7921666666666</v>
      </c>
      <c r="FC616" s="27">
        <f>IF($O616&gt;=FC$1,$S616,0)</f>
        <v>1183.7921666666666</v>
      </c>
      <c r="FD616" s="27">
        <f>IF($O616&gt;=FD$1,$S616,0)</f>
        <v>1183.7921666666666</v>
      </c>
      <c r="FE616" s="27">
        <f>IF($O616&gt;=FE$1,$S616,0)</f>
        <v>1183.7921666666666</v>
      </c>
      <c r="FF616" s="27">
        <f>IF($O616&gt;=FF$1,$S616,0)</f>
        <v>1183.7921666666666</v>
      </c>
      <c r="FG616" s="27">
        <f>IF($O616&gt;=FG$1,$S616,0)</f>
        <v>1183.7921666666666</v>
      </c>
      <c r="FH616" s="27">
        <f>IF($O616&gt;=FH$1,$S616,0)</f>
        <v>1183.7921666666666</v>
      </c>
      <c r="FI616" s="27">
        <f>IF($O616&gt;=FI$1,$S616,0)</f>
        <v>1183.7921666666666</v>
      </c>
      <c r="FJ616" s="27">
        <f>IF($O616&gt;=FJ$1,$S616,0)</f>
        <v>1183.7921666666666</v>
      </c>
      <c r="FK616" s="27">
        <f>IF($O616&gt;=FK$1,$S616,0)</f>
        <v>1183.7921666666666</v>
      </c>
      <c r="FL616" s="27">
        <f>IF($O616&gt;=FL$1,$S616,0)</f>
        <v>1183.7921666666666</v>
      </c>
      <c r="FM616" s="27">
        <f>IF($O616&gt;=FM$1,$S616,0)</f>
        <v>1183.7921666666666</v>
      </c>
      <c r="FN616" s="27">
        <f>IF($O616&gt;=FN$1,$S616,0)</f>
        <v>1183.7921666666666</v>
      </c>
      <c r="FO616" s="27">
        <f>IF($O616&gt;=FO$1,$S616,0)</f>
        <v>1183.7921666666666</v>
      </c>
      <c r="FP616" s="27">
        <f>IF($O616&gt;=FP$1,$S616,0)</f>
        <v>1183.7921666666666</v>
      </c>
      <c r="FQ616" s="27">
        <f>IF($O616&gt;=FQ$1,$S616,0)</f>
        <v>1183.7921666666666</v>
      </c>
      <c r="FR616" s="27">
        <f>IF($O616&gt;=FR$1,$S616,0)</f>
        <v>1183.7921666666666</v>
      </c>
      <c r="FS616" s="27">
        <f>IF($O616&gt;=FS$1,$S616,0)</f>
        <v>1183.7921666666666</v>
      </c>
      <c r="FT616" s="27">
        <f>IF($O616&gt;=FT$1,$S616,0)</f>
        <v>1183.7921666666666</v>
      </c>
      <c r="FU616" s="27">
        <f>IF($O616&gt;=FU$1,$S616,0)</f>
        <v>1183.7921666666666</v>
      </c>
      <c r="FV616" s="27">
        <f>IF($O616&gt;=FV$1,$S616,0)</f>
        <v>1183.7921666666666</v>
      </c>
      <c r="FW616" s="27">
        <f>IF($O616&gt;=FW$1,$S616,0)</f>
        <v>1183.7921666666666</v>
      </c>
      <c r="FX616" s="27">
        <f>IF($O616&gt;=FX$1,$S616,0)</f>
        <v>1183.7921666666666</v>
      </c>
      <c r="FY616" s="27">
        <f>IF($O616&gt;=FY$1,$S616,0)</f>
        <v>1183.7921666666666</v>
      </c>
      <c r="FZ616" s="27">
        <f>IF($O616&gt;=FZ$1,$S616,0)</f>
        <v>1183.7921666666666</v>
      </c>
      <c r="GA616" s="27">
        <f>IF($O616&gt;=GA$1,$S616,0)</f>
        <v>1183.7921666666666</v>
      </c>
      <c r="GB616" s="27">
        <f>IF($O616&gt;=GB$1,$S616,0)</f>
        <v>1183.7921666666666</v>
      </c>
      <c r="GC616" s="27">
        <f>IF($O616&gt;=GC$1,$S616,0)</f>
        <v>1183.7921666666666</v>
      </c>
      <c r="GD616" s="27">
        <f>IF($O616&gt;=GD$1,$S616,0)</f>
        <v>1183.7921666666666</v>
      </c>
      <c r="GE616" s="27">
        <f>IF($O616&gt;=GE$1,$S616,0)</f>
        <v>1183.7921666666666</v>
      </c>
      <c r="GF616" s="27">
        <f>IF($O616&gt;=GF$1,$S616,0)</f>
        <v>1183.7921666666666</v>
      </c>
      <c r="GG616" s="27">
        <f>IF($O616&gt;=GG$1,$S616,0)</f>
        <v>1183.7921666666666</v>
      </c>
      <c r="GH616" s="27">
        <f>IF($O616&gt;=GH$1,$S616,0)</f>
        <v>1183.7921666666666</v>
      </c>
      <c r="GI616" s="27">
        <f>IF($O616&gt;=GI$1,$S616,0)</f>
        <v>1183.7921666666666</v>
      </c>
      <c r="GJ616" s="27">
        <f>IF($O616&gt;=GJ$1,$S616,0)</f>
        <v>1183.7921666666666</v>
      </c>
      <c r="GK616" s="27">
        <f>IF($O616&gt;=GK$1,$S616,0)</f>
        <v>1183.7921666666666</v>
      </c>
      <c r="GL616" s="27">
        <f>IF($O616&gt;=GL$1,$S616,0)</f>
        <v>1183.7921666666666</v>
      </c>
      <c r="GM616" s="27">
        <f>IF($O616&gt;=GM$1,$S616,0)</f>
        <v>1183.7921666666666</v>
      </c>
      <c r="GN616" s="27">
        <f>IF($O616&gt;=GN$1,$S616,0)</f>
        <v>1183.7921666666666</v>
      </c>
      <c r="GO616" s="27">
        <f>IF($O616&gt;=GO$1,$S616,0)</f>
        <v>1183.7921666666666</v>
      </c>
      <c r="GP616" s="27">
        <f>IF($O616&gt;=GP$1,$S616,0)</f>
        <v>1183.7921666666666</v>
      </c>
      <c r="GQ616" s="27">
        <f>IF($O616&gt;=GQ$1,$S616,0)</f>
        <v>1183.7921666666666</v>
      </c>
      <c r="GR616" s="27">
        <f>IF($O616&gt;=GR$1,$S616,0)</f>
        <v>1183.7921666666666</v>
      </c>
      <c r="GS616" s="27">
        <f>IF($O616&gt;=GS$1,$S616,0)</f>
        <v>1183.7921666666666</v>
      </c>
      <c r="GT616" s="27">
        <f>IF($O616&gt;=GT$1,$S616,0)</f>
        <v>1183.7921666666666</v>
      </c>
      <c r="GU616" s="27">
        <f>IF($O616&gt;=GU$1,$S616,0)</f>
        <v>1183.7921666666666</v>
      </c>
      <c r="GV616" s="27">
        <f>IF($O616&gt;=GV$1,$S616,0)</f>
        <v>1183.7921666666666</v>
      </c>
      <c r="GW616" s="27">
        <f>IF($O616&gt;=GW$1,$S616,0)</f>
        <v>1183.7921666666666</v>
      </c>
      <c r="GX616" s="27">
        <f>IF($O616&gt;=GX$1,$S616,0)</f>
        <v>1183.7921666666666</v>
      </c>
      <c r="GY616" s="27">
        <f>IF($O616&gt;=GY$1,$S616,0)</f>
        <v>1183.7921666666666</v>
      </c>
      <c r="GZ616" s="27">
        <f>IF($O616&gt;=GZ$1,$S616,0)</f>
        <v>1183.7921666666666</v>
      </c>
      <c r="HA616" s="27">
        <f>IF($O616&gt;=HA$1,$S616,0)</f>
        <v>1183.7921666666666</v>
      </c>
      <c r="HB616" s="27">
        <f>IF($O616&gt;=HB$1,$S616,0)</f>
        <v>1183.7921666666666</v>
      </c>
      <c r="HC616" s="27">
        <f>IF($O616&gt;=HC$1,$S616,0)</f>
        <v>1183.7921666666666</v>
      </c>
    </row>
    <row r="617" spans="1:211">
      <c r="A617" s="3">
        <v>25569</v>
      </c>
      <c r="B617" s="3" t="s">
        <v>640</v>
      </c>
      <c r="C617" s="3" t="s">
        <v>45</v>
      </c>
      <c r="D617" s="3">
        <v>57</v>
      </c>
      <c r="E617" s="4">
        <v>31740</v>
      </c>
      <c r="F617" s="5">
        <v>31.591780821917808</v>
      </c>
      <c r="G617" s="3" t="s">
        <v>446</v>
      </c>
      <c r="H617" s="4">
        <v>22294</v>
      </c>
      <c r="I617" s="9" t="s">
        <v>805</v>
      </c>
      <c r="J617" s="5">
        <v>2267.17</v>
      </c>
      <c r="K617" s="31">
        <v>14346</v>
      </c>
      <c r="L617" s="32">
        <v>31</v>
      </c>
      <c r="M617" s="33">
        <f>VLOOKUP(L617,FIND,3,TRUE)</f>
        <v>1.5</v>
      </c>
      <c r="N617" s="32">
        <f>IF(L617&gt;30,180,VLOOKUP(L617,TEMPO,2,FALSE))</f>
        <v>180</v>
      </c>
      <c r="O617" s="32">
        <f>IF(R617&gt;0,4,N617)</f>
        <v>180</v>
      </c>
      <c r="P617" s="96">
        <f>J617*M617*L617</f>
        <v>105423.405</v>
      </c>
      <c r="Q617" s="96">
        <f>10934.45*2</f>
        <v>21868.9</v>
      </c>
      <c r="R617" s="96">
        <f>IF(P617&lt;=Q617,P617/4,0)</f>
        <v>0</v>
      </c>
      <c r="S617" s="5">
        <f>IF(P617&gt;=Q617,P617/N617,0)</f>
        <v>585.68558333333328</v>
      </c>
      <c r="T617" s="3"/>
      <c r="U617" s="3">
        <f>IF(T617="",1,0)</f>
        <v>1</v>
      </c>
      <c r="V617" s="3">
        <v>46</v>
      </c>
      <c r="W617" s="5">
        <v>0</v>
      </c>
      <c r="X617" s="5">
        <v>245.73</v>
      </c>
      <c r="Y617" s="5">
        <f>X617*W617</f>
        <v>0</v>
      </c>
      <c r="Z617" s="5">
        <v>400</v>
      </c>
      <c r="AA617" s="5">
        <f>S617+Y617+Z617</f>
        <v>985.68558333333328</v>
      </c>
      <c r="AB617" s="39">
        <f>(J617/12+J617/12*1.3333333333+450/12+J617/30*6/12+J617)*1.3+Y617+Z617+153.9</f>
        <v>4172.1832111029244</v>
      </c>
      <c r="AC617" s="39" t="s">
        <v>45</v>
      </c>
      <c r="AD617" s="39">
        <f>J617*1.3+400+153.9</f>
        <v>3501.2210000000005</v>
      </c>
      <c r="AE617" s="39">
        <f>SUMIFS('CUSTO MENSAL FUNC NOVO'!H:H,'CUSTO MENSAL FUNC NOVO'!A:A,'VALORES MENSAIS'!AC617)</f>
        <v>2013.943</v>
      </c>
      <c r="AF617" s="27">
        <f>IF($R617&gt;0,$R617,$S617)+$Y617+$Z617</f>
        <v>985.68558333333328</v>
      </c>
      <c r="AG617" s="27">
        <f>IF($R617&gt;0,$R617,$S617)+$Y617+$Z617</f>
        <v>985.68558333333328</v>
      </c>
      <c r="AH617" s="27">
        <f>IF($R617&gt;0,$R617,$S617)+$Y617+$Z617</f>
        <v>985.68558333333328</v>
      </c>
      <c r="AI617" s="27">
        <f>IF($R617&gt;0,$R617,$S617)+$Y617+$Z617</f>
        <v>985.68558333333328</v>
      </c>
      <c r="AJ617" s="27">
        <f>IF($O617&gt;=AJ$1,$S617+$Y617+$Z617,$Y617+$Z617)</f>
        <v>985.68558333333328</v>
      </c>
      <c r="AK617" s="27">
        <f>IF($O617&gt;=AK$1,$S617+$Y617+$Z617,$Y617+$Z617)</f>
        <v>985.68558333333328</v>
      </c>
      <c r="AL617" s="27">
        <f>IF($O617&gt;=AL$1,$S617+$Y617+$Z617,$Y617+$Z617)</f>
        <v>985.68558333333328</v>
      </c>
      <c r="AM617" s="27">
        <f>IF($O617&gt;=AM$1,$S617+$Y617+$Z617,$Y617+$Z617)</f>
        <v>985.68558333333328</v>
      </c>
      <c r="AN617" s="27">
        <f>IF($O617&gt;=AN$1,$S617+$Y617+$Z617,$Y617+$Z617)</f>
        <v>985.68558333333328</v>
      </c>
      <c r="AO617" s="27">
        <f>IF($O617&gt;=AO$1,$S617+$Y617+$Z617,$Y617+$Z617)</f>
        <v>985.68558333333328</v>
      </c>
      <c r="AP617" s="27">
        <f>IF($O617&gt;=AP$1,$S617+$Y617+$Z617,$Y617+$Z617)</f>
        <v>985.68558333333328</v>
      </c>
      <c r="AQ617" s="27">
        <f>IF($O617&gt;=AQ$1,$S617+$Y617+$Z617,$Y617+$Z617)</f>
        <v>985.68558333333328</v>
      </c>
      <c r="AR617" s="27">
        <f>IF($O617&gt;=AR$1,$S617+$Y617+$Z617,$Y617+$Z617)</f>
        <v>985.68558333333328</v>
      </c>
      <c r="AS617" s="27">
        <f>IF($O617&gt;=AS$1,$S617+$Y617+$Z617,$Y617+$Z617)</f>
        <v>985.68558333333328</v>
      </c>
      <c r="AT617" s="27">
        <f>IF($O617&gt;=AT$1,$S617+$Y617+$Z617,$Y617+$Z617)</f>
        <v>985.68558333333328</v>
      </c>
      <c r="AU617" s="27">
        <f>IF($O617&gt;=AU$1,$S617+$Y617+$Z617,$Y617+$Z617)</f>
        <v>985.68558333333328</v>
      </c>
      <c r="AV617" s="27">
        <f>IF($O617&gt;=AV$1,$S617+$Y617+$Z617,$Y617+$Z617)</f>
        <v>985.68558333333328</v>
      </c>
      <c r="AW617" s="27">
        <f>IF($O617&gt;=AW$1,$S617+$Y617+$Z617,$Y617+$Z617)</f>
        <v>985.68558333333328</v>
      </c>
      <c r="AX617" s="27">
        <f>IF($O617&gt;=AX$1,$S617+$Y617+$Z617,$Y617+$Z617)</f>
        <v>985.68558333333328</v>
      </c>
      <c r="AY617" s="27">
        <f>IF($O617&gt;=AY$1,$S617+$Y617+$Z617,$Y617+$Z617)</f>
        <v>985.68558333333328</v>
      </c>
      <c r="AZ617" s="27">
        <f>IF($O617&gt;=AZ$1,$S617+$Y617+$Z617,$Y617+$Z617)</f>
        <v>985.68558333333328</v>
      </c>
      <c r="BA617" s="27">
        <f>IF($O617&gt;=BA$1,$S617+$Y617+$Z617,$Y617+$Z617)</f>
        <v>985.68558333333328</v>
      </c>
      <c r="BB617" s="27">
        <f>IF($O617&gt;=BB$1,$S617+$Y617+$Z617,$Y617+$Z617)</f>
        <v>985.68558333333328</v>
      </c>
      <c r="BC617" s="27">
        <f>IF($O617&gt;=BC$1,$S617+$Y617+$Z617,$Y617+$Z617)</f>
        <v>985.68558333333328</v>
      </c>
      <c r="BD617" s="27">
        <f>IF($O617&gt;=BD$1,$S617+$Y617+$Z617,$Y617+$Z617)</f>
        <v>985.68558333333328</v>
      </c>
      <c r="BE617" s="27">
        <f>IF($O617&gt;=BE$1,$S617+$Y617+$Z617,$Y617+$Z617)</f>
        <v>985.68558333333328</v>
      </c>
      <c r="BF617" s="27">
        <f>IF($O617&gt;=BF$1,$S617+$Y617+$Z617,$Y617+$Z617)</f>
        <v>985.68558333333328</v>
      </c>
      <c r="BG617" s="27">
        <f>IF($O617&gt;=BG$1,$S617+$Y617+$Z617,$Y617+$Z617)</f>
        <v>985.68558333333328</v>
      </c>
      <c r="BH617" s="27">
        <f>IF($O617&gt;=BH$1,$S617+$Y617+$Z617,$Y617+$Z617)</f>
        <v>985.68558333333328</v>
      </c>
      <c r="BI617" s="27">
        <f>IF($O617&gt;=BI$1,$S617+$Y617+$Z617,$Y617+$Z617)</f>
        <v>985.68558333333328</v>
      </c>
      <c r="BJ617" s="27">
        <f>IF($O617&gt;=BJ$1,$S617+$Y617+$Z617,$Y617+$Z617)</f>
        <v>985.68558333333328</v>
      </c>
      <c r="BK617" s="27">
        <f>IF($O617&gt;=BK$1,$S617+$Y617+$Z617,$Y617+$Z617)</f>
        <v>985.68558333333328</v>
      </c>
      <c r="BL617" s="27">
        <f>IF($O617&gt;=BL$1,$S617+$Y617+$Z617,$Y617+$Z617)</f>
        <v>985.68558333333328</v>
      </c>
      <c r="BM617" s="27">
        <f>IF($O617&gt;=BM$1,$S617+$Y617+$Z617,$Y617+$Z617)</f>
        <v>985.68558333333328</v>
      </c>
      <c r="BN617" s="27">
        <f>IF($O617&gt;=BN$1,$S617+$Y617+$Z617,$Y617+$Z617)</f>
        <v>985.68558333333328</v>
      </c>
      <c r="BO617" s="27">
        <f>IF($O617&gt;=BO$1,$S617+$Y617+$Z617,$Y617+$Z617)</f>
        <v>985.68558333333328</v>
      </c>
      <c r="BP617" s="27">
        <f>IF($O617&gt;=BP$1,$S617+$Y617+$Z617,$Y617+$Z617)</f>
        <v>985.68558333333328</v>
      </c>
      <c r="BQ617" s="27">
        <f>IF($O617&gt;=BQ$1,$S617+$Y617+$Z617,$Y617+$Z617)</f>
        <v>985.68558333333328</v>
      </c>
      <c r="BR617" s="27">
        <f>IF($O617&gt;=BR$1,$S617+$Y617+$Z617,$Y617+$Z617)</f>
        <v>985.68558333333328</v>
      </c>
      <c r="BS617" s="27">
        <f>IF($O617&gt;=BS$1,$S617+$Y617+$Z617,$Y617+$Z617)</f>
        <v>985.68558333333328</v>
      </c>
      <c r="BT617" s="27">
        <f>IF($O617&gt;=BT$1,$S617+$Y617+$Z617,$Y617+$Z617)</f>
        <v>985.68558333333328</v>
      </c>
      <c r="BU617" s="27">
        <f>IF($O617&gt;=BU$1,$S617+$Y617+$Z617,$Y617+$Z617)</f>
        <v>985.68558333333328</v>
      </c>
      <c r="BV617" s="27">
        <f>IF($O617&gt;=BV$1,$S617+$Y617+$Z617,$Y617+$Z617)</f>
        <v>985.68558333333328</v>
      </c>
      <c r="BW617" s="27">
        <f>IF($O617&gt;=BW$1,$S617+$Y617+$Z617,$Y617+$Z617)</f>
        <v>985.68558333333328</v>
      </c>
      <c r="BX617" s="27">
        <f>IF($O617&gt;=BX$1,$S617+$Y617+$Z617,$Y617+$Z617)</f>
        <v>985.68558333333328</v>
      </c>
      <c r="BY617" s="27">
        <f>IF($O617&gt;=BY$1,$S617+$Y617+$Z617,$Y617+$Z617)</f>
        <v>985.68558333333328</v>
      </c>
      <c r="BZ617" s="27">
        <f>IF($O617&gt;=BZ$1,$S617+$Y617+$Z617,$Y617+$Z617)</f>
        <v>985.68558333333328</v>
      </c>
      <c r="CA617" s="27">
        <f>IF($O617&gt;=CA$1,$S617+$Y617+$Z617,$Y617+$Z617)</f>
        <v>985.68558333333328</v>
      </c>
      <c r="CB617" s="27">
        <f>IF($O617&gt;=CB$1,$S617+$Y617+$Z617,$Y617+$Z617)</f>
        <v>985.68558333333328</v>
      </c>
      <c r="CC617" s="27">
        <f>IF($O617&gt;=CC$1,$S617+$Y617+$Z617,$Y617+$Z617)</f>
        <v>985.68558333333328</v>
      </c>
      <c r="CD617" s="27">
        <f>IF($O617&gt;=CD$1,$S617+$Y617+$Z617,$Y617+$Z617)</f>
        <v>985.68558333333328</v>
      </c>
      <c r="CE617" s="27">
        <f>IF($O617&gt;=CE$1,$S617+$Y617+$Z617,$Y617+$Z617)</f>
        <v>985.68558333333328</v>
      </c>
      <c r="CF617" s="27">
        <f>IF($O617&gt;=CF$1,$S617+$Y617+$Z617,$Y617+$Z617)</f>
        <v>985.68558333333328</v>
      </c>
      <c r="CG617" s="27">
        <f>IF($O617&gt;=CG$1,$S617+$Y617+$Z617,$Y617+$Z617)</f>
        <v>985.68558333333328</v>
      </c>
      <c r="CH617" s="27">
        <f>IF($O617&gt;=CH$1,$S617+$Y617+$Z617,$Y617+$Z617)</f>
        <v>985.68558333333328</v>
      </c>
      <c r="CI617" s="27">
        <f>IF($O617&gt;=CI$1,$S617+$Y617+$Z617,$Y617+$Z617)</f>
        <v>985.68558333333328</v>
      </c>
      <c r="CJ617" s="27">
        <f>IF($O617&gt;=CJ$1,$S617+$Y617+$Z617,$Y617+$Z617)</f>
        <v>985.68558333333328</v>
      </c>
      <c r="CK617" s="27">
        <f>IF($O617&gt;=CK$1,$S617+$Y617+$Z617,$Y617+$Z617)</f>
        <v>985.68558333333328</v>
      </c>
      <c r="CL617" s="27">
        <f>IF($O617&gt;=CL$1,$S617+$Y617+$Z617,$Y617+$Z617)</f>
        <v>985.68558333333328</v>
      </c>
      <c r="CM617" s="27">
        <f>IF($O617&gt;=CM$1,$S617+$Y617+$Z617,$Y617+$Z617)</f>
        <v>985.68558333333328</v>
      </c>
      <c r="CN617" s="27">
        <f>IF($O617&gt;=CN$1,$S617+$Y617,$Y617)</f>
        <v>585.68558333333328</v>
      </c>
      <c r="CO617" s="27">
        <f>IF($O617&gt;=CO$1,$S617+$Y617,$Y617)</f>
        <v>585.68558333333328</v>
      </c>
      <c r="CP617" s="27">
        <f>IF($O617&gt;=CP$1,$S617+$Y617,$Y617)</f>
        <v>585.68558333333328</v>
      </c>
      <c r="CQ617" s="27">
        <f>IF($O617&gt;=CQ$1,$S617+$Y617,$Y617)</f>
        <v>585.68558333333328</v>
      </c>
      <c r="CR617" s="27">
        <f>IF($O617&gt;=CR$1,$S617+$Y617,$Y617)</f>
        <v>585.68558333333328</v>
      </c>
      <c r="CS617" s="27">
        <f>IF($O617&gt;=CS$1,$S617+$Y617,$Y617)</f>
        <v>585.68558333333328</v>
      </c>
      <c r="CT617" s="27">
        <f>IF($O617&gt;=CT$1,$S617+$Y617,$Y617)</f>
        <v>585.68558333333328</v>
      </c>
      <c r="CU617" s="27">
        <f>IF($O617&gt;=CU$1,$S617+$Y617,$Y617)</f>
        <v>585.68558333333328</v>
      </c>
      <c r="CV617" s="27">
        <f>IF($O617&gt;=CV$1,$S617+$Y617,$Y617)</f>
        <v>585.68558333333328</v>
      </c>
      <c r="CW617" s="27">
        <f>IF($O617&gt;=CW$1,$S617+$Y617,$Y617)</f>
        <v>585.68558333333328</v>
      </c>
      <c r="CX617" s="27">
        <f>IF($O617&gt;=CX$1,$S617+$Y617,$Y617)</f>
        <v>585.68558333333328</v>
      </c>
      <c r="CY617" s="27">
        <f>IF($O617&gt;=CY$1,$S617+$Y617,$Y617)</f>
        <v>585.68558333333328</v>
      </c>
      <c r="CZ617" s="27">
        <f>IF($O617&gt;=CZ$1,$S617+$Y617,$Y617)</f>
        <v>585.68558333333328</v>
      </c>
      <c r="DA617" s="27">
        <f>IF($O617&gt;=DA$1,$S617+$Y617,$Y617)</f>
        <v>585.68558333333328</v>
      </c>
      <c r="DB617" s="27">
        <f>IF($O617&gt;=DB$1,$S617+$Y617,$Y617)</f>
        <v>585.68558333333328</v>
      </c>
      <c r="DC617" s="27">
        <f>IF($O617&gt;=DC$1,$S617+$Y617,$Y617)</f>
        <v>585.68558333333328</v>
      </c>
      <c r="DD617" s="27">
        <f>IF($O617&gt;=DD$1,$S617+$Y617,$Y617)</f>
        <v>585.68558333333328</v>
      </c>
      <c r="DE617" s="27">
        <f>IF($O617&gt;=DE$1,$S617+$Y617,$Y617)</f>
        <v>585.68558333333328</v>
      </c>
      <c r="DF617" s="27">
        <f>IF($O617&gt;=DF$1,$S617+$Y617,$Y617)</f>
        <v>585.68558333333328</v>
      </c>
      <c r="DG617" s="27">
        <f>IF($O617&gt;=DG$1,$S617+$Y617,$Y617)</f>
        <v>585.68558333333328</v>
      </c>
      <c r="DH617" s="27">
        <f>IF($O617&gt;=DH$1,$S617+$Y617,$Y617)</f>
        <v>585.68558333333328</v>
      </c>
      <c r="DI617" s="27">
        <f>IF($O617&gt;=DI$1,$S617+$Y617,$Y617)</f>
        <v>585.68558333333328</v>
      </c>
      <c r="DJ617" s="27">
        <f>IF($O617&gt;=DJ$1,$S617+$Y617,$Y617)</f>
        <v>585.68558333333328</v>
      </c>
      <c r="DK617" s="27">
        <f>IF($O617&gt;=DK$1,$S617+$Y617,$Y617)</f>
        <v>585.68558333333328</v>
      </c>
      <c r="DL617" s="27">
        <f>IF($O617&gt;=DL$1,$S617+$Y617,$Y617)</f>
        <v>585.68558333333328</v>
      </c>
      <c r="DM617" s="27">
        <f>IF($O617&gt;=DM$1,$S617+$Y617,$Y617)</f>
        <v>585.68558333333328</v>
      </c>
      <c r="DN617" s="27">
        <f>IF($O617&gt;=DN$1,$S617+$Y617,$Y617)</f>
        <v>585.68558333333328</v>
      </c>
      <c r="DO617" s="27">
        <f>IF($O617&gt;=DO$1,$S617+$Y617,$Y617)</f>
        <v>585.68558333333328</v>
      </c>
      <c r="DP617" s="27">
        <f>IF($O617&gt;=DP$1,$S617+$Y617,$Y617)</f>
        <v>585.68558333333328</v>
      </c>
      <c r="DQ617" s="27">
        <f>IF($O617&gt;=DQ$1,$S617+$Y617,$Y617)</f>
        <v>585.68558333333328</v>
      </c>
      <c r="DR617" s="27">
        <f>IF($O617&gt;=DR$1,$S617+$Y617,$Y617)</f>
        <v>585.68558333333328</v>
      </c>
      <c r="DS617" s="27">
        <f>IF($O617&gt;=DS$1,$S617+$Y617,$Y617)</f>
        <v>585.68558333333328</v>
      </c>
      <c r="DT617" s="27">
        <f>IF($O617&gt;=DT$1,$S617+$Y617,$Y617)</f>
        <v>585.68558333333328</v>
      </c>
      <c r="DU617" s="27">
        <f>IF($O617&gt;=DU$1,$S617+$Y617,$Y617)</f>
        <v>585.68558333333328</v>
      </c>
      <c r="DV617" s="27">
        <f>IF($O617&gt;=DV$1,$S617+$Y617,$Y617)</f>
        <v>585.68558333333328</v>
      </c>
      <c r="DW617" s="27">
        <f>IF($O617&gt;=DW$1,$S617+$Y617,$Y617)</f>
        <v>585.68558333333328</v>
      </c>
      <c r="DX617" s="27">
        <f>IF($O617&gt;=DX$1,$S617+$Y617,$Y617)</f>
        <v>585.68558333333328</v>
      </c>
      <c r="DY617" s="27">
        <f>IF($O617&gt;=DY$1,$S617+$Y617,$Y617)</f>
        <v>585.68558333333328</v>
      </c>
      <c r="DZ617" s="27">
        <f>IF($O617&gt;=DZ$1,$S617+$Y617,$Y617)</f>
        <v>585.68558333333328</v>
      </c>
      <c r="EA617" s="27">
        <f>IF($O617&gt;=EA$1,$S617+$Y617,$Y617)</f>
        <v>585.68558333333328</v>
      </c>
      <c r="EB617" s="27">
        <f>IF($O617&gt;=EB$1,$S617+$Y617,$Y617)</f>
        <v>585.68558333333328</v>
      </c>
      <c r="EC617" s="27">
        <f>IF($O617&gt;=EC$1,$S617+$Y617,$Y617)</f>
        <v>585.68558333333328</v>
      </c>
      <c r="ED617" s="27">
        <f>IF($O617&gt;=ED$1,$S617+$Y617,$Y617)</f>
        <v>585.68558333333328</v>
      </c>
      <c r="EE617" s="27">
        <f>IF($O617&gt;=EE$1,$S617+$Y617,$Y617)</f>
        <v>585.68558333333328</v>
      </c>
      <c r="EF617" s="27">
        <f>IF($O617&gt;=EF$1,$S617+$Y617,$Y617)</f>
        <v>585.68558333333328</v>
      </c>
      <c r="EG617" s="27">
        <f>IF($O617&gt;=EG$1,$S617+$Y617,$Y617)</f>
        <v>585.68558333333328</v>
      </c>
      <c r="EH617" s="27">
        <f>IF($O617&gt;=EH$1,$S617+$Y617,$Y617)</f>
        <v>585.68558333333328</v>
      </c>
      <c r="EI617" s="27">
        <f>IF($O617&gt;=EI$1,$S617+$Y617,$Y617)</f>
        <v>585.68558333333328</v>
      </c>
      <c r="EJ617" s="27">
        <f>IF($O617&gt;=EJ$1,$S617+$Y617,$Y617)</f>
        <v>585.68558333333328</v>
      </c>
      <c r="EK617" s="27">
        <f>IF($O617&gt;=EK$1,$S617+$Y617,$Y617)</f>
        <v>585.68558333333328</v>
      </c>
      <c r="EL617" s="27">
        <f>IF($O617&gt;=EL$1,$S617+$Y617,$Y617)</f>
        <v>585.68558333333328</v>
      </c>
      <c r="EM617" s="27">
        <f>IF($O617&gt;=EM$1,$S617+$Y617,$Y617)</f>
        <v>585.68558333333328</v>
      </c>
      <c r="EN617" s="27">
        <f>IF($O617&gt;=EN$1,$S617+$Y617,$Y617)</f>
        <v>585.68558333333328</v>
      </c>
      <c r="EO617" s="27">
        <f>IF($O617&gt;=EO$1,$S617+$Y617,$Y617)</f>
        <v>585.68558333333328</v>
      </c>
      <c r="EP617" s="27">
        <f>IF($O617&gt;=EP$1,$S617+$Y617,$Y617)</f>
        <v>585.68558333333328</v>
      </c>
      <c r="EQ617" s="27">
        <f>IF($O617&gt;=EQ$1,$S617+$Y617,$Y617)</f>
        <v>585.68558333333328</v>
      </c>
      <c r="ER617" s="27">
        <f>IF($O617&gt;=ER$1,$S617+$Y617,$Y617)</f>
        <v>585.68558333333328</v>
      </c>
      <c r="ES617" s="27">
        <f>IF($O617&gt;=ES$1,$S617+$Y617,$Y617)</f>
        <v>585.68558333333328</v>
      </c>
      <c r="ET617" s="27">
        <f>IF($O617&gt;=ET$1,$S617+$Y617,$Y617)</f>
        <v>585.68558333333328</v>
      </c>
      <c r="EU617" s="27">
        <f>IF($O617&gt;=EU$1,$S617+$Y617,$Y617)</f>
        <v>585.68558333333328</v>
      </c>
      <c r="EV617" s="27">
        <f>IF($O617&gt;=EV$1,$S617,0)</f>
        <v>585.68558333333328</v>
      </c>
      <c r="EW617" s="27">
        <f>IF($O617&gt;=EW$1,$S617,0)</f>
        <v>585.68558333333328</v>
      </c>
      <c r="EX617" s="27">
        <f>IF($O617&gt;=EX$1,$S617,0)</f>
        <v>585.68558333333328</v>
      </c>
      <c r="EY617" s="27">
        <f>IF($O617&gt;=EY$1,$S617,0)</f>
        <v>585.68558333333328</v>
      </c>
      <c r="EZ617" s="27">
        <f>IF($O617&gt;=EZ$1,$S617,0)</f>
        <v>585.68558333333328</v>
      </c>
      <c r="FA617" s="27">
        <f>IF($O617&gt;=FA$1,$S617,0)</f>
        <v>585.68558333333328</v>
      </c>
      <c r="FB617" s="27">
        <f>IF($O617&gt;=FB$1,$S617,0)</f>
        <v>585.68558333333328</v>
      </c>
      <c r="FC617" s="27">
        <f>IF($O617&gt;=FC$1,$S617,0)</f>
        <v>585.68558333333328</v>
      </c>
      <c r="FD617" s="27">
        <f>IF($O617&gt;=FD$1,$S617,0)</f>
        <v>585.68558333333328</v>
      </c>
      <c r="FE617" s="27">
        <f>IF($O617&gt;=FE$1,$S617,0)</f>
        <v>585.68558333333328</v>
      </c>
      <c r="FF617" s="27">
        <f>IF($O617&gt;=FF$1,$S617,0)</f>
        <v>585.68558333333328</v>
      </c>
      <c r="FG617" s="27">
        <f>IF($O617&gt;=FG$1,$S617,0)</f>
        <v>585.68558333333328</v>
      </c>
      <c r="FH617" s="27">
        <f>IF($O617&gt;=FH$1,$S617,0)</f>
        <v>585.68558333333328</v>
      </c>
      <c r="FI617" s="27">
        <f>IF($O617&gt;=FI$1,$S617,0)</f>
        <v>585.68558333333328</v>
      </c>
      <c r="FJ617" s="27">
        <f>IF($O617&gt;=FJ$1,$S617,0)</f>
        <v>585.68558333333328</v>
      </c>
      <c r="FK617" s="27">
        <f>IF($O617&gt;=FK$1,$S617,0)</f>
        <v>585.68558333333328</v>
      </c>
      <c r="FL617" s="27">
        <f>IF($O617&gt;=FL$1,$S617,0)</f>
        <v>585.68558333333328</v>
      </c>
      <c r="FM617" s="27">
        <f>IF($O617&gt;=FM$1,$S617,0)</f>
        <v>585.68558333333328</v>
      </c>
      <c r="FN617" s="27">
        <f>IF($O617&gt;=FN$1,$S617,0)</f>
        <v>585.68558333333328</v>
      </c>
      <c r="FO617" s="27">
        <f>IF($O617&gt;=FO$1,$S617,0)</f>
        <v>585.68558333333328</v>
      </c>
      <c r="FP617" s="27">
        <f>IF($O617&gt;=FP$1,$S617,0)</f>
        <v>585.68558333333328</v>
      </c>
      <c r="FQ617" s="27">
        <f>IF($O617&gt;=FQ$1,$S617,0)</f>
        <v>585.68558333333328</v>
      </c>
      <c r="FR617" s="27">
        <f>IF($O617&gt;=FR$1,$S617,0)</f>
        <v>585.68558333333328</v>
      </c>
      <c r="FS617" s="27">
        <f>IF($O617&gt;=FS$1,$S617,0)</f>
        <v>585.68558333333328</v>
      </c>
      <c r="FT617" s="27">
        <f>IF($O617&gt;=FT$1,$S617,0)</f>
        <v>585.68558333333328</v>
      </c>
      <c r="FU617" s="27">
        <f>IF($O617&gt;=FU$1,$S617,0)</f>
        <v>585.68558333333328</v>
      </c>
      <c r="FV617" s="27">
        <f>IF($O617&gt;=FV$1,$S617,0)</f>
        <v>585.68558333333328</v>
      </c>
      <c r="FW617" s="27">
        <f>IF($O617&gt;=FW$1,$S617,0)</f>
        <v>585.68558333333328</v>
      </c>
      <c r="FX617" s="27">
        <f>IF($O617&gt;=FX$1,$S617,0)</f>
        <v>585.68558333333328</v>
      </c>
      <c r="FY617" s="27">
        <f>IF($O617&gt;=FY$1,$S617,0)</f>
        <v>585.68558333333328</v>
      </c>
      <c r="FZ617" s="27">
        <f>IF($O617&gt;=FZ$1,$S617,0)</f>
        <v>585.68558333333328</v>
      </c>
      <c r="GA617" s="27">
        <f>IF($O617&gt;=GA$1,$S617,0)</f>
        <v>585.68558333333328</v>
      </c>
      <c r="GB617" s="27">
        <f>IF($O617&gt;=GB$1,$S617,0)</f>
        <v>585.68558333333328</v>
      </c>
      <c r="GC617" s="27">
        <f>IF($O617&gt;=GC$1,$S617,0)</f>
        <v>585.68558333333328</v>
      </c>
      <c r="GD617" s="27">
        <f>IF($O617&gt;=GD$1,$S617,0)</f>
        <v>585.68558333333328</v>
      </c>
      <c r="GE617" s="27">
        <f>IF($O617&gt;=GE$1,$S617,0)</f>
        <v>585.68558333333328</v>
      </c>
      <c r="GF617" s="27">
        <f>IF($O617&gt;=GF$1,$S617,0)</f>
        <v>585.68558333333328</v>
      </c>
      <c r="GG617" s="27">
        <f>IF($O617&gt;=GG$1,$S617,0)</f>
        <v>585.68558333333328</v>
      </c>
      <c r="GH617" s="27">
        <f>IF($O617&gt;=GH$1,$S617,0)</f>
        <v>585.68558333333328</v>
      </c>
      <c r="GI617" s="27">
        <f>IF($O617&gt;=GI$1,$S617,0)</f>
        <v>585.68558333333328</v>
      </c>
      <c r="GJ617" s="27">
        <f>IF($O617&gt;=GJ$1,$S617,0)</f>
        <v>585.68558333333328</v>
      </c>
      <c r="GK617" s="27">
        <f>IF($O617&gt;=GK$1,$S617,0)</f>
        <v>585.68558333333328</v>
      </c>
      <c r="GL617" s="27">
        <f>IF($O617&gt;=GL$1,$S617,0)</f>
        <v>585.68558333333328</v>
      </c>
      <c r="GM617" s="27">
        <f>IF($O617&gt;=GM$1,$S617,0)</f>
        <v>585.68558333333328</v>
      </c>
      <c r="GN617" s="27">
        <f>IF($O617&gt;=GN$1,$S617,0)</f>
        <v>585.68558333333328</v>
      </c>
      <c r="GO617" s="27">
        <f>IF($O617&gt;=GO$1,$S617,0)</f>
        <v>585.68558333333328</v>
      </c>
      <c r="GP617" s="27">
        <f>IF($O617&gt;=GP$1,$S617,0)</f>
        <v>585.68558333333328</v>
      </c>
      <c r="GQ617" s="27">
        <f>IF($O617&gt;=GQ$1,$S617,0)</f>
        <v>585.68558333333328</v>
      </c>
      <c r="GR617" s="27">
        <f>IF($O617&gt;=GR$1,$S617,0)</f>
        <v>585.68558333333328</v>
      </c>
      <c r="GS617" s="27">
        <f>IF($O617&gt;=GS$1,$S617,0)</f>
        <v>585.68558333333328</v>
      </c>
      <c r="GT617" s="27">
        <f>IF($O617&gt;=GT$1,$S617,0)</f>
        <v>585.68558333333328</v>
      </c>
      <c r="GU617" s="27">
        <f>IF($O617&gt;=GU$1,$S617,0)</f>
        <v>585.68558333333328</v>
      </c>
      <c r="GV617" s="27">
        <f>IF($O617&gt;=GV$1,$S617,0)</f>
        <v>585.68558333333328</v>
      </c>
      <c r="GW617" s="27">
        <f>IF($O617&gt;=GW$1,$S617,0)</f>
        <v>585.68558333333328</v>
      </c>
      <c r="GX617" s="27">
        <f>IF($O617&gt;=GX$1,$S617,0)</f>
        <v>585.68558333333328</v>
      </c>
      <c r="GY617" s="27">
        <f>IF($O617&gt;=GY$1,$S617,0)</f>
        <v>585.68558333333328</v>
      </c>
      <c r="GZ617" s="27">
        <f>IF($O617&gt;=GZ$1,$S617,0)</f>
        <v>585.68558333333328</v>
      </c>
      <c r="HA617" s="27">
        <f>IF($O617&gt;=HA$1,$S617,0)</f>
        <v>585.68558333333328</v>
      </c>
      <c r="HB617" s="27">
        <f>IF($O617&gt;=HB$1,$S617,0)</f>
        <v>585.68558333333328</v>
      </c>
      <c r="HC617" s="27">
        <f>IF($O617&gt;=HC$1,$S617,0)</f>
        <v>585.68558333333328</v>
      </c>
    </row>
    <row r="618" spans="1:211">
      <c r="A618" s="3">
        <v>83615</v>
      </c>
      <c r="B618" s="3" t="s">
        <v>510</v>
      </c>
      <c r="C618" s="3" t="s">
        <v>32</v>
      </c>
      <c r="D618" s="3">
        <v>58</v>
      </c>
      <c r="E618" s="4">
        <v>36570</v>
      </c>
      <c r="F618" s="5">
        <v>18.358904109589041</v>
      </c>
      <c r="G618" s="3" t="s">
        <v>446</v>
      </c>
      <c r="H618" s="4">
        <v>22188</v>
      </c>
      <c r="I618" s="9" t="s">
        <v>800</v>
      </c>
      <c r="J618" s="5">
        <v>4533.97</v>
      </c>
      <c r="K618" s="31">
        <v>685</v>
      </c>
      <c r="L618" s="32">
        <v>18</v>
      </c>
      <c r="M618" s="33">
        <f>VLOOKUP(L618,FIND,3,TRUE)</f>
        <v>1.2</v>
      </c>
      <c r="N618" s="32">
        <f>IF(L618&gt;30,180,VLOOKUP(L618,TEMPO,2,FALSE))</f>
        <v>108</v>
      </c>
      <c r="O618" s="32">
        <f>IF(R618&gt;0,4,N618)</f>
        <v>108</v>
      </c>
      <c r="P618" s="96">
        <f>J618*M618*L618</f>
        <v>97933.752000000008</v>
      </c>
      <c r="Q618" s="96">
        <f>10934.45*2</f>
        <v>21868.9</v>
      </c>
      <c r="R618" s="96">
        <f>IF(P618&lt;=Q618,P618/4,0)</f>
        <v>0</v>
      </c>
      <c r="S618" s="5">
        <f>IF(P618&gt;=Q618,P618/N618,0)</f>
        <v>906.7940000000001</v>
      </c>
      <c r="T618" s="3"/>
      <c r="U618" s="3">
        <f>IF(T618="",1,0)</f>
        <v>1</v>
      </c>
      <c r="V618" s="3">
        <v>125</v>
      </c>
      <c r="W618" s="5">
        <v>0</v>
      </c>
      <c r="X618" s="5">
        <v>245.73</v>
      </c>
      <c r="Y618" s="5">
        <f>X618*W618</f>
        <v>0</v>
      </c>
      <c r="Z618" s="5">
        <v>400</v>
      </c>
      <c r="AA618" s="5">
        <f>S618+Y618+Z618</f>
        <v>1306.7940000000001</v>
      </c>
      <c r="AB618" s="39">
        <f>(J618/12+J618/12*1.3333333333+450/12+J618/30*6/12+J618)*1.3+Y618+Z618+153.9</f>
        <v>7741.1338777614055</v>
      </c>
      <c r="AC618" s="39" t="s">
        <v>26</v>
      </c>
      <c r="AD618" s="39">
        <f>J618*1.3+400+153.9</f>
        <v>6448.0610000000006</v>
      </c>
      <c r="AE618" s="39">
        <f>SUMIFS('CUSTO MENSAL FUNC NOVO'!H:H,'CUSTO MENSAL FUNC NOVO'!A:A,'VALORES MENSAIS'!AC618)</f>
        <v>4093.605</v>
      </c>
      <c r="AF618" s="27">
        <f>IF($R618&gt;0,$R618,$S618)+$Y618+$Z618</f>
        <v>1306.7940000000001</v>
      </c>
      <c r="AG618" s="27">
        <f>IF($R618&gt;0,$R618,$S618)+$Y618+$Z618</f>
        <v>1306.7940000000001</v>
      </c>
      <c r="AH618" s="27">
        <f>IF($R618&gt;0,$R618,$S618)+$Y618+$Z618</f>
        <v>1306.7940000000001</v>
      </c>
      <c r="AI618" s="27">
        <f>IF($R618&gt;0,$R618,$S618)+$Y618+$Z618</f>
        <v>1306.7940000000001</v>
      </c>
      <c r="AJ618" s="27">
        <f>IF($O618&gt;=AJ$1,$S618+$Y618+$Z618,$Y618+$Z618)</f>
        <v>1306.7940000000001</v>
      </c>
      <c r="AK618" s="27">
        <f>IF($O618&gt;=AK$1,$S618+$Y618+$Z618,$Y618+$Z618)</f>
        <v>1306.7940000000001</v>
      </c>
      <c r="AL618" s="27">
        <f>IF($O618&gt;=AL$1,$S618+$Y618+$Z618,$Y618+$Z618)</f>
        <v>1306.7940000000001</v>
      </c>
      <c r="AM618" s="27">
        <f>IF($O618&gt;=AM$1,$S618+$Y618+$Z618,$Y618+$Z618)</f>
        <v>1306.7940000000001</v>
      </c>
      <c r="AN618" s="27">
        <f>IF($O618&gt;=AN$1,$S618+$Y618+$Z618,$Y618+$Z618)</f>
        <v>1306.7940000000001</v>
      </c>
      <c r="AO618" s="27">
        <f>IF($O618&gt;=AO$1,$S618+$Y618+$Z618,$Y618+$Z618)</f>
        <v>1306.7940000000001</v>
      </c>
      <c r="AP618" s="27">
        <f>IF($O618&gt;=AP$1,$S618+$Y618+$Z618,$Y618+$Z618)</f>
        <v>1306.7940000000001</v>
      </c>
      <c r="AQ618" s="27">
        <f>IF($O618&gt;=AQ$1,$S618+$Y618+$Z618,$Y618+$Z618)</f>
        <v>1306.7940000000001</v>
      </c>
      <c r="AR618" s="27">
        <f>IF($O618&gt;=AR$1,$S618+$Y618+$Z618,$Y618+$Z618)</f>
        <v>1306.7940000000001</v>
      </c>
      <c r="AS618" s="27">
        <f>IF($O618&gt;=AS$1,$S618+$Y618+$Z618,$Y618+$Z618)</f>
        <v>1306.7940000000001</v>
      </c>
      <c r="AT618" s="27">
        <f>IF($O618&gt;=AT$1,$S618+$Y618+$Z618,$Y618+$Z618)</f>
        <v>1306.7940000000001</v>
      </c>
      <c r="AU618" s="27">
        <f>IF($O618&gt;=AU$1,$S618+$Y618+$Z618,$Y618+$Z618)</f>
        <v>1306.7940000000001</v>
      </c>
      <c r="AV618" s="27">
        <f>IF($O618&gt;=AV$1,$S618+$Y618+$Z618,$Y618+$Z618)</f>
        <v>1306.7940000000001</v>
      </c>
      <c r="AW618" s="27">
        <f>IF($O618&gt;=AW$1,$S618+$Y618+$Z618,$Y618+$Z618)</f>
        <v>1306.7940000000001</v>
      </c>
      <c r="AX618" s="27">
        <f>IF($O618&gt;=AX$1,$S618+$Y618+$Z618,$Y618+$Z618)</f>
        <v>1306.7940000000001</v>
      </c>
      <c r="AY618" s="27">
        <f>IF($O618&gt;=AY$1,$S618+$Y618+$Z618,$Y618+$Z618)</f>
        <v>1306.7940000000001</v>
      </c>
      <c r="AZ618" s="27">
        <f>IF($O618&gt;=AZ$1,$S618+$Y618+$Z618,$Y618+$Z618)</f>
        <v>1306.7940000000001</v>
      </c>
      <c r="BA618" s="27">
        <f>IF($O618&gt;=BA$1,$S618+$Y618+$Z618,$Y618+$Z618)</f>
        <v>1306.7940000000001</v>
      </c>
      <c r="BB618" s="27">
        <f>IF($O618&gt;=BB$1,$S618+$Y618+$Z618,$Y618+$Z618)</f>
        <v>1306.7940000000001</v>
      </c>
      <c r="BC618" s="27">
        <f>IF($O618&gt;=BC$1,$S618+$Y618+$Z618,$Y618+$Z618)</f>
        <v>1306.7940000000001</v>
      </c>
      <c r="BD618" s="27">
        <f>IF($O618&gt;=BD$1,$S618+$Y618+$Z618,$Y618+$Z618)</f>
        <v>1306.7940000000001</v>
      </c>
      <c r="BE618" s="27">
        <f>IF($O618&gt;=BE$1,$S618+$Y618+$Z618,$Y618+$Z618)</f>
        <v>1306.7940000000001</v>
      </c>
      <c r="BF618" s="27">
        <f>IF($O618&gt;=BF$1,$S618+$Y618+$Z618,$Y618+$Z618)</f>
        <v>1306.7940000000001</v>
      </c>
      <c r="BG618" s="27">
        <f>IF($O618&gt;=BG$1,$S618+$Y618+$Z618,$Y618+$Z618)</f>
        <v>1306.7940000000001</v>
      </c>
      <c r="BH618" s="27">
        <f>IF($O618&gt;=BH$1,$S618+$Y618+$Z618,$Y618+$Z618)</f>
        <v>1306.7940000000001</v>
      </c>
      <c r="BI618" s="27">
        <f>IF($O618&gt;=BI$1,$S618+$Y618+$Z618,$Y618+$Z618)</f>
        <v>1306.7940000000001</v>
      </c>
      <c r="BJ618" s="27">
        <f>IF($O618&gt;=BJ$1,$S618+$Y618+$Z618,$Y618+$Z618)</f>
        <v>1306.7940000000001</v>
      </c>
      <c r="BK618" s="27">
        <f>IF($O618&gt;=BK$1,$S618+$Y618+$Z618,$Y618+$Z618)</f>
        <v>1306.7940000000001</v>
      </c>
      <c r="BL618" s="27">
        <f>IF($O618&gt;=BL$1,$S618+$Y618+$Z618,$Y618+$Z618)</f>
        <v>1306.7940000000001</v>
      </c>
      <c r="BM618" s="27">
        <f>IF($O618&gt;=BM$1,$S618+$Y618+$Z618,$Y618+$Z618)</f>
        <v>1306.7940000000001</v>
      </c>
      <c r="BN618" s="27">
        <f>IF($O618&gt;=BN$1,$S618+$Y618+$Z618,$Y618+$Z618)</f>
        <v>1306.7940000000001</v>
      </c>
      <c r="BO618" s="27">
        <f>IF($O618&gt;=BO$1,$S618+$Y618+$Z618,$Y618+$Z618)</f>
        <v>1306.7940000000001</v>
      </c>
      <c r="BP618" s="27">
        <f>IF($O618&gt;=BP$1,$S618+$Y618+$Z618,$Y618+$Z618)</f>
        <v>1306.7940000000001</v>
      </c>
      <c r="BQ618" s="27">
        <f>IF($O618&gt;=BQ$1,$S618+$Y618+$Z618,$Y618+$Z618)</f>
        <v>1306.7940000000001</v>
      </c>
      <c r="BR618" s="27">
        <f>IF($O618&gt;=BR$1,$S618+$Y618+$Z618,$Y618+$Z618)</f>
        <v>1306.7940000000001</v>
      </c>
      <c r="BS618" s="27">
        <f>IF($O618&gt;=BS$1,$S618+$Y618+$Z618,$Y618+$Z618)</f>
        <v>1306.7940000000001</v>
      </c>
      <c r="BT618" s="27">
        <f>IF($O618&gt;=BT$1,$S618+$Y618+$Z618,$Y618+$Z618)</f>
        <v>1306.7940000000001</v>
      </c>
      <c r="BU618" s="27">
        <f>IF($O618&gt;=BU$1,$S618+$Y618+$Z618,$Y618+$Z618)</f>
        <v>1306.7940000000001</v>
      </c>
      <c r="BV618" s="27">
        <f>IF($O618&gt;=BV$1,$S618+$Y618+$Z618,$Y618+$Z618)</f>
        <v>1306.7940000000001</v>
      </c>
      <c r="BW618" s="27">
        <f>IF($O618&gt;=BW$1,$S618+$Y618+$Z618,$Y618+$Z618)</f>
        <v>1306.7940000000001</v>
      </c>
      <c r="BX618" s="27">
        <f>IF($O618&gt;=BX$1,$S618+$Y618+$Z618,$Y618+$Z618)</f>
        <v>1306.7940000000001</v>
      </c>
      <c r="BY618" s="27">
        <f>IF($O618&gt;=BY$1,$S618+$Y618+$Z618,$Y618+$Z618)</f>
        <v>1306.7940000000001</v>
      </c>
      <c r="BZ618" s="27">
        <f>IF($O618&gt;=BZ$1,$S618+$Y618+$Z618,$Y618+$Z618)</f>
        <v>1306.7940000000001</v>
      </c>
      <c r="CA618" s="27">
        <f>IF($O618&gt;=CA$1,$S618+$Y618+$Z618,$Y618+$Z618)</f>
        <v>1306.7940000000001</v>
      </c>
      <c r="CB618" s="27">
        <f>IF($O618&gt;=CB$1,$S618+$Y618+$Z618,$Y618+$Z618)</f>
        <v>1306.7940000000001</v>
      </c>
      <c r="CC618" s="27">
        <f>IF($O618&gt;=CC$1,$S618+$Y618+$Z618,$Y618+$Z618)</f>
        <v>1306.7940000000001</v>
      </c>
      <c r="CD618" s="27">
        <f>IF($O618&gt;=CD$1,$S618+$Y618+$Z618,$Y618+$Z618)</f>
        <v>1306.7940000000001</v>
      </c>
      <c r="CE618" s="27">
        <f>IF($O618&gt;=CE$1,$S618+$Y618+$Z618,$Y618+$Z618)</f>
        <v>1306.7940000000001</v>
      </c>
      <c r="CF618" s="27">
        <f>IF($O618&gt;=CF$1,$S618+$Y618+$Z618,$Y618+$Z618)</f>
        <v>1306.7940000000001</v>
      </c>
      <c r="CG618" s="27">
        <f>IF($O618&gt;=CG$1,$S618+$Y618+$Z618,$Y618+$Z618)</f>
        <v>1306.7940000000001</v>
      </c>
      <c r="CH618" s="27">
        <f>IF($O618&gt;=CH$1,$S618+$Y618+$Z618,$Y618+$Z618)</f>
        <v>1306.7940000000001</v>
      </c>
      <c r="CI618" s="27">
        <f>IF($O618&gt;=CI$1,$S618+$Y618+$Z618,$Y618+$Z618)</f>
        <v>1306.7940000000001</v>
      </c>
      <c r="CJ618" s="27">
        <f>IF($O618&gt;=CJ$1,$S618+$Y618+$Z618,$Y618+$Z618)</f>
        <v>1306.7940000000001</v>
      </c>
      <c r="CK618" s="27">
        <f>IF($O618&gt;=CK$1,$S618+$Y618+$Z618,$Y618+$Z618)</f>
        <v>1306.7940000000001</v>
      </c>
      <c r="CL618" s="27">
        <f>IF($O618&gt;=CL$1,$S618+$Y618+$Z618,$Y618+$Z618)</f>
        <v>1306.7940000000001</v>
      </c>
      <c r="CM618" s="27">
        <f>IF($O618&gt;=CM$1,$S618+$Y618+$Z618,$Y618+$Z618)</f>
        <v>1306.7940000000001</v>
      </c>
      <c r="CN618" s="27">
        <f>IF($O618&gt;=CN$1,$S618+$Y618,$Y618)</f>
        <v>906.7940000000001</v>
      </c>
      <c r="CO618" s="27">
        <f>IF($O618&gt;=CO$1,$S618+$Y618,$Y618)</f>
        <v>906.7940000000001</v>
      </c>
      <c r="CP618" s="27">
        <f>IF($O618&gt;=CP$1,$S618+$Y618,$Y618)</f>
        <v>906.7940000000001</v>
      </c>
      <c r="CQ618" s="27">
        <f>IF($O618&gt;=CQ$1,$S618+$Y618,$Y618)</f>
        <v>906.7940000000001</v>
      </c>
      <c r="CR618" s="27">
        <f>IF($O618&gt;=CR$1,$S618+$Y618,$Y618)</f>
        <v>906.7940000000001</v>
      </c>
      <c r="CS618" s="27">
        <f>IF($O618&gt;=CS$1,$S618+$Y618,$Y618)</f>
        <v>906.7940000000001</v>
      </c>
      <c r="CT618" s="27">
        <f>IF($O618&gt;=CT$1,$S618+$Y618,$Y618)</f>
        <v>906.7940000000001</v>
      </c>
      <c r="CU618" s="27">
        <f>IF($O618&gt;=CU$1,$S618+$Y618,$Y618)</f>
        <v>906.7940000000001</v>
      </c>
      <c r="CV618" s="27">
        <f>IF($O618&gt;=CV$1,$S618+$Y618,$Y618)</f>
        <v>906.7940000000001</v>
      </c>
      <c r="CW618" s="27">
        <f>IF($O618&gt;=CW$1,$S618+$Y618,$Y618)</f>
        <v>906.7940000000001</v>
      </c>
      <c r="CX618" s="27">
        <f>IF($O618&gt;=CX$1,$S618+$Y618,$Y618)</f>
        <v>906.7940000000001</v>
      </c>
      <c r="CY618" s="27">
        <f>IF($O618&gt;=CY$1,$S618+$Y618,$Y618)</f>
        <v>906.7940000000001</v>
      </c>
      <c r="CZ618" s="27">
        <f>IF($O618&gt;=CZ$1,$S618+$Y618,$Y618)</f>
        <v>906.7940000000001</v>
      </c>
      <c r="DA618" s="27">
        <f>IF($O618&gt;=DA$1,$S618+$Y618,$Y618)</f>
        <v>906.7940000000001</v>
      </c>
      <c r="DB618" s="27">
        <f>IF($O618&gt;=DB$1,$S618+$Y618,$Y618)</f>
        <v>906.7940000000001</v>
      </c>
      <c r="DC618" s="27">
        <f>IF($O618&gt;=DC$1,$S618+$Y618,$Y618)</f>
        <v>906.7940000000001</v>
      </c>
      <c r="DD618" s="27">
        <f>IF($O618&gt;=DD$1,$S618+$Y618,$Y618)</f>
        <v>906.7940000000001</v>
      </c>
      <c r="DE618" s="27">
        <f>IF($O618&gt;=DE$1,$S618+$Y618,$Y618)</f>
        <v>906.7940000000001</v>
      </c>
      <c r="DF618" s="27">
        <f>IF($O618&gt;=DF$1,$S618+$Y618,$Y618)</f>
        <v>906.7940000000001</v>
      </c>
      <c r="DG618" s="27">
        <f>IF($O618&gt;=DG$1,$S618+$Y618,$Y618)</f>
        <v>906.7940000000001</v>
      </c>
      <c r="DH618" s="27">
        <f>IF($O618&gt;=DH$1,$S618+$Y618,$Y618)</f>
        <v>906.7940000000001</v>
      </c>
      <c r="DI618" s="27">
        <f>IF($O618&gt;=DI$1,$S618+$Y618,$Y618)</f>
        <v>906.7940000000001</v>
      </c>
      <c r="DJ618" s="27">
        <f>IF($O618&gt;=DJ$1,$S618+$Y618,$Y618)</f>
        <v>906.7940000000001</v>
      </c>
      <c r="DK618" s="27">
        <f>IF($O618&gt;=DK$1,$S618+$Y618,$Y618)</f>
        <v>906.7940000000001</v>
      </c>
      <c r="DL618" s="27">
        <f>IF($O618&gt;=DL$1,$S618+$Y618,$Y618)</f>
        <v>906.7940000000001</v>
      </c>
      <c r="DM618" s="27">
        <f>IF($O618&gt;=DM$1,$S618+$Y618,$Y618)</f>
        <v>906.7940000000001</v>
      </c>
      <c r="DN618" s="27">
        <f>IF($O618&gt;=DN$1,$S618+$Y618,$Y618)</f>
        <v>906.7940000000001</v>
      </c>
      <c r="DO618" s="27">
        <f>IF($O618&gt;=DO$1,$S618+$Y618,$Y618)</f>
        <v>906.7940000000001</v>
      </c>
      <c r="DP618" s="27">
        <f>IF($O618&gt;=DP$1,$S618+$Y618,$Y618)</f>
        <v>906.7940000000001</v>
      </c>
      <c r="DQ618" s="27">
        <f>IF($O618&gt;=DQ$1,$S618+$Y618,$Y618)</f>
        <v>906.7940000000001</v>
      </c>
      <c r="DR618" s="27">
        <f>IF($O618&gt;=DR$1,$S618+$Y618,$Y618)</f>
        <v>906.7940000000001</v>
      </c>
      <c r="DS618" s="27">
        <f>IF($O618&gt;=DS$1,$S618+$Y618,$Y618)</f>
        <v>906.7940000000001</v>
      </c>
      <c r="DT618" s="27">
        <f>IF($O618&gt;=DT$1,$S618+$Y618,$Y618)</f>
        <v>906.7940000000001</v>
      </c>
      <c r="DU618" s="27">
        <f>IF($O618&gt;=DU$1,$S618+$Y618,$Y618)</f>
        <v>906.7940000000001</v>
      </c>
      <c r="DV618" s="27">
        <f>IF($O618&gt;=DV$1,$S618+$Y618,$Y618)</f>
        <v>906.7940000000001</v>
      </c>
      <c r="DW618" s="27">
        <f>IF($O618&gt;=DW$1,$S618+$Y618,$Y618)</f>
        <v>906.7940000000001</v>
      </c>
      <c r="DX618" s="27">
        <f>IF($O618&gt;=DX$1,$S618+$Y618,$Y618)</f>
        <v>906.7940000000001</v>
      </c>
      <c r="DY618" s="27">
        <f>IF($O618&gt;=DY$1,$S618+$Y618,$Y618)</f>
        <v>906.7940000000001</v>
      </c>
      <c r="DZ618" s="27">
        <f>IF($O618&gt;=DZ$1,$S618+$Y618,$Y618)</f>
        <v>906.7940000000001</v>
      </c>
      <c r="EA618" s="27">
        <f>IF($O618&gt;=EA$1,$S618+$Y618,$Y618)</f>
        <v>906.7940000000001</v>
      </c>
      <c r="EB618" s="27">
        <f>IF($O618&gt;=EB$1,$S618+$Y618,$Y618)</f>
        <v>906.7940000000001</v>
      </c>
      <c r="EC618" s="27">
        <f>IF($O618&gt;=EC$1,$S618+$Y618,$Y618)</f>
        <v>906.7940000000001</v>
      </c>
      <c r="ED618" s="27">
        <f>IF($O618&gt;=ED$1,$S618+$Y618,$Y618)</f>
        <v>906.7940000000001</v>
      </c>
      <c r="EE618" s="27">
        <f>IF($O618&gt;=EE$1,$S618+$Y618,$Y618)</f>
        <v>906.7940000000001</v>
      </c>
      <c r="EF618" s="27">
        <f>IF($O618&gt;=EF$1,$S618+$Y618,$Y618)</f>
        <v>906.7940000000001</v>
      </c>
      <c r="EG618" s="27">
        <f>IF($O618&gt;=EG$1,$S618+$Y618,$Y618)</f>
        <v>906.7940000000001</v>
      </c>
      <c r="EH618" s="27">
        <f>IF($O618&gt;=EH$1,$S618+$Y618,$Y618)</f>
        <v>906.7940000000001</v>
      </c>
      <c r="EI618" s="27">
        <f>IF($O618&gt;=EI$1,$S618+$Y618,$Y618)</f>
        <v>906.7940000000001</v>
      </c>
      <c r="EJ618" s="27">
        <f>IF($O618&gt;=EJ$1,$S618+$Y618,$Y618)</f>
        <v>0</v>
      </c>
      <c r="EK618" s="27">
        <f>IF($O618&gt;=EK$1,$S618+$Y618,$Y618)</f>
        <v>0</v>
      </c>
      <c r="EL618" s="27">
        <f>IF($O618&gt;=EL$1,$S618+$Y618,$Y618)</f>
        <v>0</v>
      </c>
      <c r="EM618" s="27">
        <f>IF($O618&gt;=EM$1,$S618+$Y618,$Y618)</f>
        <v>0</v>
      </c>
      <c r="EN618" s="27">
        <f>IF($O618&gt;=EN$1,$S618+$Y618,$Y618)</f>
        <v>0</v>
      </c>
      <c r="EO618" s="27">
        <f>IF($O618&gt;=EO$1,$S618+$Y618,$Y618)</f>
        <v>0</v>
      </c>
      <c r="EP618" s="27">
        <f>IF($O618&gt;=EP$1,$S618+$Y618,$Y618)</f>
        <v>0</v>
      </c>
      <c r="EQ618" s="27">
        <f>IF($O618&gt;=EQ$1,$S618+$Y618,$Y618)</f>
        <v>0</v>
      </c>
      <c r="ER618" s="27">
        <f>IF($O618&gt;=ER$1,$S618+$Y618,$Y618)</f>
        <v>0</v>
      </c>
      <c r="ES618" s="27">
        <f>IF($O618&gt;=ES$1,$S618+$Y618,$Y618)</f>
        <v>0</v>
      </c>
      <c r="ET618" s="27">
        <f>IF($O618&gt;=ET$1,$S618+$Y618,$Y618)</f>
        <v>0</v>
      </c>
      <c r="EU618" s="27">
        <f>IF($O618&gt;=EU$1,$S618+$Y618,$Y618)</f>
        <v>0</v>
      </c>
      <c r="EV618" s="27">
        <f>IF($O618&gt;=EV$1,$S618,0)</f>
        <v>0</v>
      </c>
      <c r="EW618" s="27">
        <f>IF($O618&gt;=EW$1,$S618,0)</f>
        <v>0</v>
      </c>
      <c r="EX618" s="27">
        <f>IF($O618&gt;=EX$1,$S618,0)</f>
        <v>0</v>
      </c>
      <c r="EY618" s="27">
        <f>IF($O618&gt;=EY$1,$S618,0)</f>
        <v>0</v>
      </c>
      <c r="EZ618" s="27">
        <f>IF($O618&gt;=EZ$1,$S618,0)</f>
        <v>0</v>
      </c>
      <c r="FA618" s="27">
        <f>IF($O618&gt;=FA$1,$S618,0)</f>
        <v>0</v>
      </c>
      <c r="FB618" s="27">
        <f>IF($O618&gt;=FB$1,$S618,0)</f>
        <v>0</v>
      </c>
      <c r="FC618" s="27">
        <f>IF($O618&gt;=FC$1,$S618,0)</f>
        <v>0</v>
      </c>
      <c r="FD618" s="27">
        <f>IF($O618&gt;=FD$1,$S618,0)</f>
        <v>0</v>
      </c>
      <c r="FE618" s="27">
        <f>IF($O618&gt;=FE$1,$S618,0)</f>
        <v>0</v>
      </c>
      <c r="FF618" s="27">
        <f>IF($O618&gt;=FF$1,$S618,0)</f>
        <v>0</v>
      </c>
      <c r="FG618" s="27">
        <f>IF($O618&gt;=FG$1,$S618,0)</f>
        <v>0</v>
      </c>
      <c r="FH618" s="27">
        <f>IF($O618&gt;=FH$1,$S618,0)</f>
        <v>0</v>
      </c>
      <c r="FI618" s="27">
        <f>IF($O618&gt;=FI$1,$S618,0)</f>
        <v>0</v>
      </c>
      <c r="FJ618" s="27">
        <f>IF($O618&gt;=FJ$1,$S618,0)</f>
        <v>0</v>
      </c>
      <c r="FK618" s="27">
        <f>IF($O618&gt;=FK$1,$S618,0)</f>
        <v>0</v>
      </c>
      <c r="FL618" s="27">
        <f>IF($O618&gt;=FL$1,$S618,0)</f>
        <v>0</v>
      </c>
      <c r="FM618" s="27">
        <f>IF($O618&gt;=FM$1,$S618,0)</f>
        <v>0</v>
      </c>
      <c r="FN618" s="27">
        <f>IF($O618&gt;=FN$1,$S618,0)</f>
        <v>0</v>
      </c>
      <c r="FO618" s="27">
        <f>IF($O618&gt;=FO$1,$S618,0)</f>
        <v>0</v>
      </c>
      <c r="FP618" s="27">
        <f>IF($O618&gt;=FP$1,$S618,0)</f>
        <v>0</v>
      </c>
      <c r="FQ618" s="27">
        <f>IF($O618&gt;=FQ$1,$S618,0)</f>
        <v>0</v>
      </c>
      <c r="FR618" s="27">
        <f>IF($O618&gt;=FR$1,$S618,0)</f>
        <v>0</v>
      </c>
      <c r="FS618" s="27">
        <f>IF($O618&gt;=FS$1,$S618,0)</f>
        <v>0</v>
      </c>
      <c r="FT618" s="27">
        <f>IF($O618&gt;=FT$1,$S618,0)</f>
        <v>0</v>
      </c>
      <c r="FU618" s="27">
        <f>IF($O618&gt;=FU$1,$S618,0)</f>
        <v>0</v>
      </c>
      <c r="FV618" s="27">
        <f>IF($O618&gt;=FV$1,$S618,0)</f>
        <v>0</v>
      </c>
      <c r="FW618" s="27">
        <f>IF($O618&gt;=FW$1,$S618,0)</f>
        <v>0</v>
      </c>
      <c r="FX618" s="27">
        <f>IF($O618&gt;=FX$1,$S618,0)</f>
        <v>0</v>
      </c>
      <c r="FY618" s="27">
        <f>IF($O618&gt;=FY$1,$S618,0)</f>
        <v>0</v>
      </c>
      <c r="FZ618" s="27">
        <f>IF($O618&gt;=FZ$1,$S618,0)</f>
        <v>0</v>
      </c>
      <c r="GA618" s="27">
        <f>IF($O618&gt;=GA$1,$S618,0)</f>
        <v>0</v>
      </c>
      <c r="GB618" s="27">
        <f>IF($O618&gt;=GB$1,$S618,0)</f>
        <v>0</v>
      </c>
      <c r="GC618" s="27">
        <f>IF($O618&gt;=GC$1,$S618,0)</f>
        <v>0</v>
      </c>
      <c r="GD618" s="27">
        <f>IF($O618&gt;=GD$1,$S618,0)</f>
        <v>0</v>
      </c>
      <c r="GE618" s="27">
        <f>IF($O618&gt;=GE$1,$S618,0)</f>
        <v>0</v>
      </c>
      <c r="GF618" s="27">
        <f>IF($O618&gt;=GF$1,$S618,0)</f>
        <v>0</v>
      </c>
      <c r="GG618" s="27">
        <f>IF($O618&gt;=GG$1,$S618,0)</f>
        <v>0</v>
      </c>
      <c r="GH618" s="27">
        <f>IF($O618&gt;=GH$1,$S618,0)</f>
        <v>0</v>
      </c>
      <c r="GI618" s="27">
        <f>IF($O618&gt;=GI$1,$S618,0)</f>
        <v>0</v>
      </c>
      <c r="GJ618" s="27">
        <f>IF($O618&gt;=GJ$1,$S618,0)</f>
        <v>0</v>
      </c>
      <c r="GK618" s="27">
        <f>IF($O618&gt;=GK$1,$S618,0)</f>
        <v>0</v>
      </c>
      <c r="GL618" s="27">
        <f>IF($O618&gt;=GL$1,$S618,0)</f>
        <v>0</v>
      </c>
      <c r="GM618" s="27">
        <f>IF($O618&gt;=GM$1,$S618,0)</f>
        <v>0</v>
      </c>
      <c r="GN618" s="27">
        <f>IF($O618&gt;=GN$1,$S618,0)</f>
        <v>0</v>
      </c>
      <c r="GO618" s="27">
        <f>IF($O618&gt;=GO$1,$S618,0)</f>
        <v>0</v>
      </c>
      <c r="GP618" s="27">
        <f>IF($O618&gt;=GP$1,$S618,0)</f>
        <v>0</v>
      </c>
      <c r="GQ618" s="27">
        <f>IF($O618&gt;=GQ$1,$S618,0)</f>
        <v>0</v>
      </c>
      <c r="GR618" s="27">
        <f>IF($O618&gt;=GR$1,$S618,0)</f>
        <v>0</v>
      </c>
      <c r="GS618" s="27">
        <f>IF($O618&gt;=GS$1,$S618,0)</f>
        <v>0</v>
      </c>
      <c r="GT618" s="27">
        <f>IF($O618&gt;=GT$1,$S618,0)</f>
        <v>0</v>
      </c>
      <c r="GU618" s="27">
        <f>IF($O618&gt;=GU$1,$S618,0)</f>
        <v>0</v>
      </c>
      <c r="GV618" s="27">
        <f>IF($O618&gt;=GV$1,$S618,0)</f>
        <v>0</v>
      </c>
      <c r="GW618" s="27">
        <f>IF($O618&gt;=GW$1,$S618,0)</f>
        <v>0</v>
      </c>
      <c r="GX618" s="27">
        <f>IF($O618&gt;=GX$1,$S618,0)</f>
        <v>0</v>
      </c>
      <c r="GY618" s="27">
        <f>IF($O618&gt;=GY$1,$S618,0)</f>
        <v>0</v>
      </c>
      <c r="GZ618" s="27">
        <f>IF($O618&gt;=GZ$1,$S618,0)</f>
        <v>0</v>
      </c>
      <c r="HA618" s="27">
        <f>IF($O618&gt;=HA$1,$S618,0)</f>
        <v>0</v>
      </c>
      <c r="HB618" s="27">
        <f>IF($O618&gt;=HB$1,$S618,0)</f>
        <v>0</v>
      </c>
      <c r="HC618" s="27">
        <f>IF($O618&gt;=HC$1,$S618,0)</f>
        <v>0</v>
      </c>
    </row>
    <row r="619" spans="1:211">
      <c r="A619" s="3">
        <v>884</v>
      </c>
      <c r="B619" s="3" t="s">
        <v>671</v>
      </c>
      <c r="C619" s="3" t="s">
        <v>60</v>
      </c>
      <c r="D619" s="3">
        <v>57</v>
      </c>
      <c r="E619" s="4">
        <v>28863</v>
      </c>
      <c r="F619" s="5">
        <v>39.473972602739728</v>
      </c>
      <c r="G619" s="3" t="s">
        <v>665</v>
      </c>
      <c r="H619" s="4">
        <v>22619</v>
      </c>
      <c r="I619" s="9" t="s">
        <v>792</v>
      </c>
      <c r="J619" s="5">
        <v>12336.5</v>
      </c>
      <c r="K619" s="31">
        <v>1164</v>
      </c>
      <c r="L619" s="32">
        <v>39</v>
      </c>
      <c r="M619" s="33">
        <f>VLOOKUP(L619,FIND,3,TRUE)</f>
        <v>1.5</v>
      </c>
      <c r="N619" s="32">
        <f>IF(L619&gt;30,180,VLOOKUP(L619,TEMPO,2,FALSE))</f>
        <v>180</v>
      </c>
      <c r="O619" s="32">
        <f>IF(R619&gt;0,4,N619)</f>
        <v>180</v>
      </c>
      <c r="P619" s="96">
        <f>J619*M619*L619</f>
        <v>721685.25</v>
      </c>
      <c r="Q619" s="96">
        <f>10934.45*2</f>
        <v>21868.9</v>
      </c>
      <c r="R619" s="96">
        <f>IF(P619&lt;=Q619,P619/4,0)</f>
        <v>0</v>
      </c>
      <c r="S619" s="5">
        <f>IF(P619&gt;=Q619,P619/N619,0)</f>
        <v>4009.3625000000002</v>
      </c>
      <c r="T619" s="3"/>
      <c r="U619" s="3">
        <f>IF(T619="",1,0)</f>
        <v>1</v>
      </c>
      <c r="V619" s="3">
        <v>164</v>
      </c>
      <c r="W619" s="5">
        <v>0</v>
      </c>
      <c r="X619" s="5">
        <v>245.73</v>
      </c>
      <c r="Y619" s="5">
        <f>X619*W619</f>
        <v>0</v>
      </c>
      <c r="Z619" s="5">
        <v>400</v>
      </c>
      <c r="AA619" s="5">
        <f>S619+Y619+Z619</f>
        <v>4409.3625000000002</v>
      </c>
      <c r="AB619" s="39">
        <f>(J619/12+J619/12*1.3333333333+450/12+J619/30*6/12+J619)*1.3+Y619+Z619+153.9</f>
        <v>20025.783888844344</v>
      </c>
      <c r="AC619" s="39" t="s">
        <v>60</v>
      </c>
      <c r="AD619" s="39">
        <f>J619*1.3+400+153.9</f>
        <v>16591.350000000002</v>
      </c>
      <c r="AE619" s="39">
        <f>SUMIFS('CUSTO MENSAL FUNC NOVO'!H:H,'CUSTO MENSAL FUNC NOVO'!A:A,'VALORES MENSAIS'!AC619)</f>
        <v>2013.943</v>
      </c>
      <c r="AF619" s="27">
        <f>IF($R619&gt;0,$R619,$S619)+$Y619+$Z619</f>
        <v>4409.3625000000002</v>
      </c>
      <c r="AG619" s="27">
        <f>IF($R619&gt;0,$R619,$S619)+$Y619+$Z619</f>
        <v>4409.3625000000002</v>
      </c>
      <c r="AH619" s="27">
        <f>IF($R619&gt;0,$R619,$S619)+$Y619+$Z619</f>
        <v>4409.3625000000002</v>
      </c>
      <c r="AI619" s="27">
        <f>IF($R619&gt;0,$R619,$S619)+$Y619+$Z619</f>
        <v>4409.3625000000002</v>
      </c>
      <c r="AJ619" s="27">
        <f>IF($O619&gt;=AJ$1,$S619+$Y619+$Z619,$Y619+$Z619)</f>
        <v>4409.3625000000002</v>
      </c>
      <c r="AK619" s="27">
        <f>IF($O619&gt;=AK$1,$S619+$Y619+$Z619,$Y619+$Z619)</f>
        <v>4409.3625000000002</v>
      </c>
      <c r="AL619" s="27">
        <f>IF($O619&gt;=AL$1,$S619+$Y619+$Z619,$Y619+$Z619)</f>
        <v>4409.3625000000002</v>
      </c>
      <c r="AM619" s="27">
        <f>IF($O619&gt;=AM$1,$S619+$Y619+$Z619,$Y619+$Z619)</f>
        <v>4409.3625000000002</v>
      </c>
      <c r="AN619" s="27">
        <f>IF($O619&gt;=AN$1,$S619+$Y619+$Z619,$Y619+$Z619)</f>
        <v>4409.3625000000002</v>
      </c>
      <c r="AO619" s="27">
        <f>IF($O619&gt;=AO$1,$S619+$Y619+$Z619,$Y619+$Z619)</f>
        <v>4409.3625000000002</v>
      </c>
      <c r="AP619" s="27">
        <f>IF($O619&gt;=AP$1,$S619+$Y619+$Z619,$Y619+$Z619)</f>
        <v>4409.3625000000002</v>
      </c>
      <c r="AQ619" s="27">
        <f>IF($O619&gt;=AQ$1,$S619+$Y619+$Z619,$Y619+$Z619)</f>
        <v>4409.3625000000002</v>
      </c>
      <c r="AR619" s="27">
        <f>IF($O619&gt;=AR$1,$S619+$Y619+$Z619,$Y619+$Z619)</f>
        <v>4409.3625000000002</v>
      </c>
      <c r="AS619" s="27">
        <f>IF($O619&gt;=AS$1,$S619+$Y619+$Z619,$Y619+$Z619)</f>
        <v>4409.3625000000002</v>
      </c>
      <c r="AT619" s="27">
        <f>IF($O619&gt;=AT$1,$S619+$Y619+$Z619,$Y619+$Z619)</f>
        <v>4409.3625000000002</v>
      </c>
      <c r="AU619" s="27">
        <f>IF($O619&gt;=AU$1,$S619+$Y619+$Z619,$Y619+$Z619)</f>
        <v>4409.3625000000002</v>
      </c>
      <c r="AV619" s="27">
        <f>IF($O619&gt;=AV$1,$S619+$Y619+$Z619,$Y619+$Z619)</f>
        <v>4409.3625000000002</v>
      </c>
      <c r="AW619" s="27">
        <f>IF($O619&gt;=AW$1,$S619+$Y619+$Z619,$Y619+$Z619)</f>
        <v>4409.3625000000002</v>
      </c>
      <c r="AX619" s="27">
        <f>IF($O619&gt;=AX$1,$S619+$Y619+$Z619,$Y619+$Z619)</f>
        <v>4409.3625000000002</v>
      </c>
      <c r="AY619" s="27">
        <f>IF($O619&gt;=AY$1,$S619+$Y619+$Z619,$Y619+$Z619)</f>
        <v>4409.3625000000002</v>
      </c>
      <c r="AZ619" s="27">
        <f>IF($O619&gt;=AZ$1,$S619+$Y619+$Z619,$Y619+$Z619)</f>
        <v>4409.3625000000002</v>
      </c>
      <c r="BA619" s="27">
        <f>IF($O619&gt;=BA$1,$S619+$Y619+$Z619,$Y619+$Z619)</f>
        <v>4409.3625000000002</v>
      </c>
      <c r="BB619" s="27">
        <f>IF($O619&gt;=BB$1,$S619+$Y619+$Z619,$Y619+$Z619)</f>
        <v>4409.3625000000002</v>
      </c>
      <c r="BC619" s="27">
        <f>IF($O619&gt;=BC$1,$S619+$Y619+$Z619,$Y619+$Z619)</f>
        <v>4409.3625000000002</v>
      </c>
      <c r="BD619" s="27">
        <f>IF($O619&gt;=BD$1,$S619+$Y619+$Z619,$Y619+$Z619)</f>
        <v>4409.3625000000002</v>
      </c>
      <c r="BE619" s="27">
        <f>IF($O619&gt;=BE$1,$S619+$Y619+$Z619,$Y619+$Z619)</f>
        <v>4409.3625000000002</v>
      </c>
      <c r="BF619" s="27">
        <f>IF($O619&gt;=BF$1,$S619+$Y619+$Z619,$Y619+$Z619)</f>
        <v>4409.3625000000002</v>
      </c>
      <c r="BG619" s="27">
        <f>IF($O619&gt;=BG$1,$S619+$Y619+$Z619,$Y619+$Z619)</f>
        <v>4409.3625000000002</v>
      </c>
      <c r="BH619" s="27">
        <f>IF($O619&gt;=BH$1,$S619+$Y619+$Z619,$Y619+$Z619)</f>
        <v>4409.3625000000002</v>
      </c>
      <c r="BI619" s="27">
        <f>IF($O619&gt;=BI$1,$S619+$Y619+$Z619,$Y619+$Z619)</f>
        <v>4409.3625000000002</v>
      </c>
      <c r="BJ619" s="27">
        <f>IF($O619&gt;=BJ$1,$S619+$Y619+$Z619,$Y619+$Z619)</f>
        <v>4409.3625000000002</v>
      </c>
      <c r="BK619" s="27">
        <f>IF($O619&gt;=BK$1,$S619+$Y619+$Z619,$Y619+$Z619)</f>
        <v>4409.3625000000002</v>
      </c>
      <c r="BL619" s="27">
        <f>IF($O619&gt;=BL$1,$S619+$Y619+$Z619,$Y619+$Z619)</f>
        <v>4409.3625000000002</v>
      </c>
      <c r="BM619" s="27">
        <f>IF($O619&gt;=BM$1,$S619+$Y619+$Z619,$Y619+$Z619)</f>
        <v>4409.3625000000002</v>
      </c>
      <c r="BN619" s="27">
        <f>IF($O619&gt;=BN$1,$S619+$Y619+$Z619,$Y619+$Z619)</f>
        <v>4409.3625000000002</v>
      </c>
      <c r="BO619" s="27">
        <f>IF($O619&gt;=BO$1,$S619+$Y619+$Z619,$Y619+$Z619)</f>
        <v>4409.3625000000002</v>
      </c>
      <c r="BP619" s="27">
        <f>IF($O619&gt;=BP$1,$S619+$Y619+$Z619,$Y619+$Z619)</f>
        <v>4409.3625000000002</v>
      </c>
      <c r="BQ619" s="27">
        <f>IF($O619&gt;=BQ$1,$S619+$Y619+$Z619,$Y619+$Z619)</f>
        <v>4409.3625000000002</v>
      </c>
      <c r="BR619" s="27">
        <f>IF($O619&gt;=BR$1,$S619+$Y619+$Z619,$Y619+$Z619)</f>
        <v>4409.3625000000002</v>
      </c>
      <c r="BS619" s="27">
        <f>IF($O619&gt;=BS$1,$S619+$Y619+$Z619,$Y619+$Z619)</f>
        <v>4409.3625000000002</v>
      </c>
      <c r="BT619" s="27">
        <f>IF($O619&gt;=BT$1,$S619+$Y619+$Z619,$Y619+$Z619)</f>
        <v>4409.3625000000002</v>
      </c>
      <c r="BU619" s="27">
        <f>IF($O619&gt;=BU$1,$S619+$Y619+$Z619,$Y619+$Z619)</f>
        <v>4409.3625000000002</v>
      </c>
      <c r="BV619" s="27">
        <f>IF($O619&gt;=BV$1,$S619+$Y619+$Z619,$Y619+$Z619)</f>
        <v>4409.3625000000002</v>
      </c>
      <c r="BW619" s="27">
        <f>IF($O619&gt;=BW$1,$S619+$Y619+$Z619,$Y619+$Z619)</f>
        <v>4409.3625000000002</v>
      </c>
      <c r="BX619" s="27">
        <f>IF($O619&gt;=BX$1,$S619+$Y619+$Z619,$Y619+$Z619)</f>
        <v>4409.3625000000002</v>
      </c>
      <c r="BY619" s="27">
        <f>IF($O619&gt;=BY$1,$S619+$Y619+$Z619,$Y619+$Z619)</f>
        <v>4409.3625000000002</v>
      </c>
      <c r="BZ619" s="27">
        <f>IF($O619&gt;=BZ$1,$S619+$Y619+$Z619,$Y619+$Z619)</f>
        <v>4409.3625000000002</v>
      </c>
      <c r="CA619" s="27">
        <f>IF($O619&gt;=CA$1,$S619+$Y619+$Z619,$Y619+$Z619)</f>
        <v>4409.3625000000002</v>
      </c>
      <c r="CB619" s="27">
        <f>IF($O619&gt;=CB$1,$S619+$Y619+$Z619,$Y619+$Z619)</f>
        <v>4409.3625000000002</v>
      </c>
      <c r="CC619" s="27">
        <f>IF($O619&gt;=CC$1,$S619+$Y619+$Z619,$Y619+$Z619)</f>
        <v>4409.3625000000002</v>
      </c>
      <c r="CD619" s="27">
        <f>IF($O619&gt;=CD$1,$S619+$Y619+$Z619,$Y619+$Z619)</f>
        <v>4409.3625000000002</v>
      </c>
      <c r="CE619" s="27">
        <f>IF($O619&gt;=CE$1,$S619+$Y619+$Z619,$Y619+$Z619)</f>
        <v>4409.3625000000002</v>
      </c>
      <c r="CF619" s="27">
        <f>IF($O619&gt;=CF$1,$S619+$Y619+$Z619,$Y619+$Z619)</f>
        <v>4409.3625000000002</v>
      </c>
      <c r="CG619" s="27">
        <f>IF($O619&gt;=CG$1,$S619+$Y619+$Z619,$Y619+$Z619)</f>
        <v>4409.3625000000002</v>
      </c>
      <c r="CH619" s="27">
        <f>IF($O619&gt;=CH$1,$S619+$Y619+$Z619,$Y619+$Z619)</f>
        <v>4409.3625000000002</v>
      </c>
      <c r="CI619" s="27">
        <f>IF($O619&gt;=CI$1,$S619+$Y619+$Z619,$Y619+$Z619)</f>
        <v>4409.3625000000002</v>
      </c>
      <c r="CJ619" s="27">
        <f>IF($O619&gt;=CJ$1,$S619+$Y619+$Z619,$Y619+$Z619)</f>
        <v>4409.3625000000002</v>
      </c>
      <c r="CK619" s="27">
        <f>IF($O619&gt;=CK$1,$S619+$Y619+$Z619,$Y619+$Z619)</f>
        <v>4409.3625000000002</v>
      </c>
      <c r="CL619" s="27">
        <f>IF($O619&gt;=CL$1,$S619+$Y619+$Z619,$Y619+$Z619)</f>
        <v>4409.3625000000002</v>
      </c>
      <c r="CM619" s="27">
        <f>IF($O619&gt;=CM$1,$S619+$Y619+$Z619,$Y619+$Z619)</f>
        <v>4409.3625000000002</v>
      </c>
      <c r="CN619" s="27">
        <f>IF($O619&gt;=CN$1,$S619+$Y619,$Y619)</f>
        <v>4009.3625000000002</v>
      </c>
      <c r="CO619" s="27">
        <f>IF($O619&gt;=CO$1,$S619+$Y619,$Y619)</f>
        <v>4009.3625000000002</v>
      </c>
      <c r="CP619" s="27">
        <f>IF($O619&gt;=CP$1,$S619+$Y619,$Y619)</f>
        <v>4009.3625000000002</v>
      </c>
      <c r="CQ619" s="27">
        <f>IF($O619&gt;=CQ$1,$S619+$Y619,$Y619)</f>
        <v>4009.3625000000002</v>
      </c>
      <c r="CR619" s="27">
        <f>IF($O619&gt;=CR$1,$S619+$Y619,$Y619)</f>
        <v>4009.3625000000002</v>
      </c>
      <c r="CS619" s="27">
        <f>IF($O619&gt;=CS$1,$S619+$Y619,$Y619)</f>
        <v>4009.3625000000002</v>
      </c>
      <c r="CT619" s="27">
        <f>IF($O619&gt;=CT$1,$S619+$Y619,$Y619)</f>
        <v>4009.3625000000002</v>
      </c>
      <c r="CU619" s="27">
        <f>IF($O619&gt;=CU$1,$S619+$Y619,$Y619)</f>
        <v>4009.3625000000002</v>
      </c>
      <c r="CV619" s="27">
        <f>IF($O619&gt;=CV$1,$S619+$Y619,$Y619)</f>
        <v>4009.3625000000002</v>
      </c>
      <c r="CW619" s="27">
        <f>IF($O619&gt;=CW$1,$S619+$Y619,$Y619)</f>
        <v>4009.3625000000002</v>
      </c>
      <c r="CX619" s="27">
        <f>IF($O619&gt;=CX$1,$S619+$Y619,$Y619)</f>
        <v>4009.3625000000002</v>
      </c>
      <c r="CY619" s="27">
        <f>IF($O619&gt;=CY$1,$S619+$Y619,$Y619)</f>
        <v>4009.3625000000002</v>
      </c>
      <c r="CZ619" s="27">
        <f>IF($O619&gt;=CZ$1,$S619+$Y619,$Y619)</f>
        <v>4009.3625000000002</v>
      </c>
      <c r="DA619" s="27">
        <f>IF($O619&gt;=DA$1,$S619+$Y619,$Y619)</f>
        <v>4009.3625000000002</v>
      </c>
      <c r="DB619" s="27">
        <f>IF($O619&gt;=DB$1,$S619+$Y619,$Y619)</f>
        <v>4009.3625000000002</v>
      </c>
      <c r="DC619" s="27">
        <f>IF($O619&gt;=DC$1,$S619+$Y619,$Y619)</f>
        <v>4009.3625000000002</v>
      </c>
      <c r="DD619" s="27">
        <f>IF($O619&gt;=DD$1,$S619+$Y619,$Y619)</f>
        <v>4009.3625000000002</v>
      </c>
      <c r="DE619" s="27">
        <f>IF($O619&gt;=DE$1,$S619+$Y619,$Y619)</f>
        <v>4009.3625000000002</v>
      </c>
      <c r="DF619" s="27">
        <f>IF($O619&gt;=DF$1,$S619+$Y619,$Y619)</f>
        <v>4009.3625000000002</v>
      </c>
      <c r="DG619" s="27">
        <f>IF($O619&gt;=DG$1,$S619+$Y619,$Y619)</f>
        <v>4009.3625000000002</v>
      </c>
      <c r="DH619" s="27">
        <f>IF($O619&gt;=DH$1,$S619+$Y619,$Y619)</f>
        <v>4009.3625000000002</v>
      </c>
      <c r="DI619" s="27">
        <f>IF($O619&gt;=DI$1,$S619+$Y619,$Y619)</f>
        <v>4009.3625000000002</v>
      </c>
      <c r="DJ619" s="27">
        <f>IF($O619&gt;=DJ$1,$S619+$Y619,$Y619)</f>
        <v>4009.3625000000002</v>
      </c>
      <c r="DK619" s="27">
        <f>IF($O619&gt;=DK$1,$S619+$Y619,$Y619)</f>
        <v>4009.3625000000002</v>
      </c>
      <c r="DL619" s="27">
        <f>IF($O619&gt;=DL$1,$S619+$Y619,$Y619)</f>
        <v>4009.3625000000002</v>
      </c>
      <c r="DM619" s="27">
        <f>IF($O619&gt;=DM$1,$S619+$Y619,$Y619)</f>
        <v>4009.3625000000002</v>
      </c>
      <c r="DN619" s="27">
        <f>IF($O619&gt;=DN$1,$S619+$Y619,$Y619)</f>
        <v>4009.3625000000002</v>
      </c>
      <c r="DO619" s="27">
        <f>IF($O619&gt;=DO$1,$S619+$Y619,$Y619)</f>
        <v>4009.3625000000002</v>
      </c>
      <c r="DP619" s="27">
        <f>IF($O619&gt;=DP$1,$S619+$Y619,$Y619)</f>
        <v>4009.3625000000002</v>
      </c>
      <c r="DQ619" s="27">
        <f>IF($O619&gt;=DQ$1,$S619+$Y619,$Y619)</f>
        <v>4009.3625000000002</v>
      </c>
      <c r="DR619" s="27">
        <f>IF($O619&gt;=DR$1,$S619+$Y619,$Y619)</f>
        <v>4009.3625000000002</v>
      </c>
      <c r="DS619" s="27">
        <f>IF($O619&gt;=DS$1,$S619+$Y619,$Y619)</f>
        <v>4009.3625000000002</v>
      </c>
      <c r="DT619" s="27">
        <f>IF($O619&gt;=DT$1,$S619+$Y619,$Y619)</f>
        <v>4009.3625000000002</v>
      </c>
      <c r="DU619" s="27">
        <f>IF($O619&gt;=DU$1,$S619+$Y619,$Y619)</f>
        <v>4009.3625000000002</v>
      </c>
      <c r="DV619" s="27">
        <f>IF($O619&gt;=DV$1,$S619+$Y619,$Y619)</f>
        <v>4009.3625000000002</v>
      </c>
      <c r="DW619" s="27">
        <f>IF($O619&gt;=DW$1,$S619+$Y619,$Y619)</f>
        <v>4009.3625000000002</v>
      </c>
      <c r="DX619" s="27">
        <f>IF($O619&gt;=DX$1,$S619+$Y619,$Y619)</f>
        <v>4009.3625000000002</v>
      </c>
      <c r="DY619" s="27">
        <f>IF($O619&gt;=DY$1,$S619+$Y619,$Y619)</f>
        <v>4009.3625000000002</v>
      </c>
      <c r="DZ619" s="27">
        <f>IF($O619&gt;=DZ$1,$S619+$Y619,$Y619)</f>
        <v>4009.3625000000002</v>
      </c>
      <c r="EA619" s="27">
        <f>IF($O619&gt;=EA$1,$S619+$Y619,$Y619)</f>
        <v>4009.3625000000002</v>
      </c>
      <c r="EB619" s="27">
        <f>IF($O619&gt;=EB$1,$S619+$Y619,$Y619)</f>
        <v>4009.3625000000002</v>
      </c>
      <c r="EC619" s="27">
        <f>IF($O619&gt;=EC$1,$S619+$Y619,$Y619)</f>
        <v>4009.3625000000002</v>
      </c>
      <c r="ED619" s="27">
        <f>IF($O619&gt;=ED$1,$S619+$Y619,$Y619)</f>
        <v>4009.3625000000002</v>
      </c>
      <c r="EE619" s="27">
        <f>IF($O619&gt;=EE$1,$S619+$Y619,$Y619)</f>
        <v>4009.3625000000002</v>
      </c>
      <c r="EF619" s="27">
        <f>IF($O619&gt;=EF$1,$S619+$Y619,$Y619)</f>
        <v>4009.3625000000002</v>
      </c>
      <c r="EG619" s="27">
        <f>IF($O619&gt;=EG$1,$S619+$Y619,$Y619)</f>
        <v>4009.3625000000002</v>
      </c>
      <c r="EH619" s="27">
        <f>IF($O619&gt;=EH$1,$S619+$Y619,$Y619)</f>
        <v>4009.3625000000002</v>
      </c>
      <c r="EI619" s="27">
        <f>IF($O619&gt;=EI$1,$S619+$Y619,$Y619)</f>
        <v>4009.3625000000002</v>
      </c>
      <c r="EJ619" s="27">
        <f>IF($O619&gt;=EJ$1,$S619+$Y619,$Y619)</f>
        <v>4009.3625000000002</v>
      </c>
      <c r="EK619" s="27">
        <f>IF($O619&gt;=EK$1,$S619+$Y619,$Y619)</f>
        <v>4009.3625000000002</v>
      </c>
      <c r="EL619" s="27">
        <f>IF($O619&gt;=EL$1,$S619+$Y619,$Y619)</f>
        <v>4009.3625000000002</v>
      </c>
      <c r="EM619" s="27">
        <f>IF($O619&gt;=EM$1,$S619+$Y619,$Y619)</f>
        <v>4009.3625000000002</v>
      </c>
      <c r="EN619" s="27">
        <f>IF($O619&gt;=EN$1,$S619+$Y619,$Y619)</f>
        <v>4009.3625000000002</v>
      </c>
      <c r="EO619" s="27">
        <f>IF($O619&gt;=EO$1,$S619+$Y619,$Y619)</f>
        <v>4009.3625000000002</v>
      </c>
      <c r="EP619" s="27">
        <f>IF($O619&gt;=EP$1,$S619+$Y619,$Y619)</f>
        <v>4009.3625000000002</v>
      </c>
      <c r="EQ619" s="27">
        <f>IF($O619&gt;=EQ$1,$S619+$Y619,$Y619)</f>
        <v>4009.3625000000002</v>
      </c>
      <c r="ER619" s="27">
        <f>IF($O619&gt;=ER$1,$S619+$Y619,$Y619)</f>
        <v>4009.3625000000002</v>
      </c>
      <c r="ES619" s="27">
        <f>IF($O619&gt;=ES$1,$S619+$Y619,$Y619)</f>
        <v>4009.3625000000002</v>
      </c>
      <c r="ET619" s="27">
        <f>IF($O619&gt;=ET$1,$S619+$Y619,$Y619)</f>
        <v>4009.3625000000002</v>
      </c>
      <c r="EU619" s="27">
        <f>IF($O619&gt;=EU$1,$S619+$Y619,$Y619)</f>
        <v>4009.3625000000002</v>
      </c>
      <c r="EV619" s="27">
        <f>IF($O619&gt;=EV$1,$S619,0)</f>
        <v>4009.3625000000002</v>
      </c>
      <c r="EW619" s="27">
        <f>IF($O619&gt;=EW$1,$S619,0)</f>
        <v>4009.3625000000002</v>
      </c>
      <c r="EX619" s="27">
        <f>IF($O619&gt;=EX$1,$S619,0)</f>
        <v>4009.3625000000002</v>
      </c>
      <c r="EY619" s="27">
        <f>IF($O619&gt;=EY$1,$S619,0)</f>
        <v>4009.3625000000002</v>
      </c>
      <c r="EZ619" s="27">
        <f>IF($O619&gt;=EZ$1,$S619,0)</f>
        <v>4009.3625000000002</v>
      </c>
      <c r="FA619" s="27">
        <f>IF($O619&gt;=FA$1,$S619,0)</f>
        <v>4009.3625000000002</v>
      </c>
      <c r="FB619" s="27">
        <f>IF($O619&gt;=FB$1,$S619,0)</f>
        <v>4009.3625000000002</v>
      </c>
      <c r="FC619" s="27">
        <f>IF($O619&gt;=FC$1,$S619,0)</f>
        <v>4009.3625000000002</v>
      </c>
      <c r="FD619" s="27">
        <f>IF($O619&gt;=FD$1,$S619,0)</f>
        <v>4009.3625000000002</v>
      </c>
      <c r="FE619" s="27">
        <f>IF($O619&gt;=FE$1,$S619,0)</f>
        <v>4009.3625000000002</v>
      </c>
      <c r="FF619" s="27">
        <f>IF($O619&gt;=FF$1,$S619,0)</f>
        <v>4009.3625000000002</v>
      </c>
      <c r="FG619" s="27">
        <f>IF($O619&gt;=FG$1,$S619,0)</f>
        <v>4009.3625000000002</v>
      </c>
      <c r="FH619" s="27">
        <f>IF($O619&gt;=FH$1,$S619,0)</f>
        <v>4009.3625000000002</v>
      </c>
      <c r="FI619" s="27">
        <f>IF($O619&gt;=FI$1,$S619,0)</f>
        <v>4009.3625000000002</v>
      </c>
      <c r="FJ619" s="27">
        <f>IF($O619&gt;=FJ$1,$S619,0)</f>
        <v>4009.3625000000002</v>
      </c>
      <c r="FK619" s="27">
        <f>IF($O619&gt;=FK$1,$S619,0)</f>
        <v>4009.3625000000002</v>
      </c>
      <c r="FL619" s="27">
        <f>IF($O619&gt;=FL$1,$S619,0)</f>
        <v>4009.3625000000002</v>
      </c>
      <c r="FM619" s="27">
        <f>IF($O619&gt;=FM$1,$S619,0)</f>
        <v>4009.3625000000002</v>
      </c>
      <c r="FN619" s="27">
        <f>IF($O619&gt;=FN$1,$S619,0)</f>
        <v>4009.3625000000002</v>
      </c>
      <c r="FO619" s="27">
        <f>IF($O619&gt;=FO$1,$S619,0)</f>
        <v>4009.3625000000002</v>
      </c>
      <c r="FP619" s="27">
        <f>IF($O619&gt;=FP$1,$S619,0)</f>
        <v>4009.3625000000002</v>
      </c>
      <c r="FQ619" s="27">
        <f>IF($O619&gt;=FQ$1,$S619,0)</f>
        <v>4009.3625000000002</v>
      </c>
      <c r="FR619" s="27">
        <f>IF($O619&gt;=FR$1,$S619,0)</f>
        <v>4009.3625000000002</v>
      </c>
      <c r="FS619" s="27">
        <f>IF($O619&gt;=FS$1,$S619,0)</f>
        <v>4009.3625000000002</v>
      </c>
      <c r="FT619" s="27">
        <f>IF($O619&gt;=FT$1,$S619,0)</f>
        <v>4009.3625000000002</v>
      </c>
      <c r="FU619" s="27">
        <f>IF($O619&gt;=FU$1,$S619,0)</f>
        <v>4009.3625000000002</v>
      </c>
      <c r="FV619" s="27">
        <f>IF($O619&gt;=FV$1,$S619,0)</f>
        <v>4009.3625000000002</v>
      </c>
      <c r="FW619" s="27">
        <f>IF($O619&gt;=FW$1,$S619,0)</f>
        <v>4009.3625000000002</v>
      </c>
      <c r="FX619" s="27">
        <f>IF($O619&gt;=FX$1,$S619,0)</f>
        <v>4009.3625000000002</v>
      </c>
      <c r="FY619" s="27">
        <f>IF($O619&gt;=FY$1,$S619,0)</f>
        <v>4009.3625000000002</v>
      </c>
      <c r="FZ619" s="27">
        <f>IF($O619&gt;=FZ$1,$S619,0)</f>
        <v>4009.3625000000002</v>
      </c>
      <c r="GA619" s="27">
        <f>IF($O619&gt;=GA$1,$S619,0)</f>
        <v>4009.3625000000002</v>
      </c>
      <c r="GB619" s="27">
        <f>IF($O619&gt;=GB$1,$S619,0)</f>
        <v>4009.3625000000002</v>
      </c>
      <c r="GC619" s="27">
        <f>IF($O619&gt;=GC$1,$S619,0)</f>
        <v>4009.3625000000002</v>
      </c>
      <c r="GD619" s="27">
        <f>IF($O619&gt;=GD$1,$S619,0)</f>
        <v>4009.3625000000002</v>
      </c>
      <c r="GE619" s="27">
        <f>IF($O619&gt;=GE$1,$S619,0)</f>
        <v>4009.3625000000002</v>
      </c>
      <c r="GF619" s="27">
        <f>IF($O619&gt;=GF$1,$S619,0)</f>
        <v>4009.3625000000002</v>
      </c>
      <c r="GG619" s="27">
        <f>IF($O619&gt;=GG$1,$S619,0)</f>
        <v>4009.3625000000002</v>
      </c>
      <c r="GH619" s="27">
        <f>IF($O619&gt;=GH$1,$S619,0)</f>
        <v>4009.3625000000002</v>
      </c>
      <c r="GI619" s="27">
        <f>IF($O619&gt;=GI$1,$S619,0)</f>
        <v>4009.3625000000002</v>
      </c>
      <c r="GJ619" s="27">
        <f>IF($O619&gt;=GJ$1,$S619,0)</f>
        <v>4009.3625000000002</v>
      </c>
      <c r="GK619" s="27">
        <f>IF($O619&gt;=GK$1,$S619,0)</f>
        <v>4009.3625000000002</v>
      </c>
      <c r="GL619" s="27">
        <f>IF($O619&gt;=GL$1,$S619,0)</f>
        <v>4009.3625000000002</v>
      </c>
      <c r="GM619" s="27">
        <f>IF($O619&gt;=GM$1,$S619,0)</f>
        <v>4009.3625000000002</v>
      </c>
      <c r="GN619" s="27">
        <f>IF($O619&gt;=GN$1,$S619,0)</f>
        <v>4009.3625000000002</v>
      </c>
      <c r="GO619" s="27">
        <f>IF($O619&gt;=GO$1,$S619,0)</f>
        <v>4009.3625000000002</v>
      </c>
      <c r="GP619" s="27">
        <f>IF($O619&gt;=GP$1,$S619,0)</f>
        <v>4009.3625000000002</v>
      </c>
      <c r="GQ619" s="27">
        <f>IF($O619&gt;=GQ$1,$S619,0)</f>
        <v>4009.3625000000002</v>
      </c>
      <c r="GR619" s="27">
        <f>IF($O619&gt;=GR$1,$S619,0)</f>
        <v>4009.3625000000002</v>
      </c>
      <c r="GS619" s="27">
        <f>IF($O619&gt;=GS$1,$S619,0)</f>
        <v>4009.3625000000002</v>
      </c>
      <c r="GT619" s="27">
        <f>IF($O619&gt;=GT$1,$S619,0)</f>
        <v>4009.3625000000002</v>
      </c>
      <c r="GU619" s="27">
        <f>IF($O619&gt;=GU$1,$S619,0)</f>
        <v>4009.3625000000002</v>
      </c>
      <c r="GV619" s="27">
        <f>IF($O619&gt;=GV$1,$S619,0)</f>
        <v>4009.3625000000002</v>
      </c>
      <c r="GW619" s="27">
        <f>IF($O619&gt;=GW$1,$S619,0)</f>
        <v>4009.3625000000002</v>
      </c>
      <c r="GX619" s="27">
        <f>IF($O619&gt;=GX$1,$S619,0)</f>
        <v>4009.3625000000002</v>
      </c>
      <c r="GY619" s="27">
        <f>IF($O619&gt;=GY$1,$S619,0)</f>
        <v>4009.3625000000002</v>
      </c>
      <c r="GZ619" s="27">
        <f>IF($O619&gt;=GZ$1,$S619,0)</f>
        <v>4009.3625000000002</v>
      </c>
      <c r="HA619" s="27">
        <f>IF($O619&gt;=HA$1,$S619,0)</f>
        <v>4009.3625000000002</v>
      </c>
      <c r="HB619" s="27">
        <f>IF($O619&gt;=HB$1,$S619,0)</f>
        <v>4009.3625000000002</v>
      </c>
      <c r="HC619" s="27">
        <f>IF($O619&gt;=HC$1,$S619,0)</f>
        <v>4009.3625000000002</v>
      </c>
    </row>
    <row r="620" spans="1:211">
      <c r="A620" s="3">
        <v>98434</v>
      </c>
      <c r="B620" s="3" t="s">
        <v>664</v>
      </c>
      <c r="C620" s="3" t="s">
        <v>45</v>
      </c>
      <c r="D620" s="3">
        <v>55</v>
      </c>
      <c r="E620" s="4">
        <v>37449</v>
      </c>
      <c r="F620" s="5">
        <v>15.950684931506849</v>
      </c>
      <c r="G620" s="3" t="s">
        <v>665</v>
      </c>
      <c r="H620" s="4">
        <v>23334</v>
      </c>
      <c r="I620" s="9" t="s">
        <v>792</v>
      </c>
      <c r="J620" s="5">
        <v>1960.73</v>
      </c>
      <c r="K620" s="31">
        <v>1164</v>
      </c>
      <c r="L620" s="32">
        <v>16</v>
      </c>
      <c r="M620" s="33">
        <f>VLOOKUP(L620,FIND,3,TRUE)</f>
        <v>1.2</v>
      </c>
      <c r="N620" s="32">
        <f>IF(L620&gt;30,180,VLOOKUP(L620,TEMPO,2,FALSE))</f>
        <v>96</v>
      </c>
      <c r="O620" s="32">
        <f>IF(R620&gt;0,4,N620)</f>
        <v>96</v>
      </c>
      <c r="P620" s="96">
        <f>J620*M620*L620</f>
        <v>37646.015999999996</v>
      </c>
      <c r="Q620" s="96">
        <f>10934.45*2</f>
        <v>21868.9</v>
      </c>
      <c r="R620" s="96">
        <f>IF(P620&lt;=Q620,P620/4,0)</f>
        <v>0</v>
      </c>
      <c r="S620" s="5">
        <f>IF(P620&gt;=Q620,P620/N620,0)</f>
        <v>392.14599999999996</v>
      </c>
      <c r="T620" s="3"/>
      <c r="U620" s="3">
        <f>IF(T620="",1,0)</f>
        <v>1</v>
      </c>
      <c r="V620" s="3">
        <v>64</v>
      </c>
      <c r="W620" s="5">
        <v>0</v>
      </c>
      <c r="X620" s="5">
        <v>245.73</v>
      </c>
      <c r="Y620" s="5">
        <f>X620*W620</f>
        <v>0</v>
      </c>
      <c r="Z620" s="5">
        <v>400</v>
      </c>
      <c r="AA620" s="5">
        <f>S620+Y620+Z620</f>
        <v>792.14599999999996</v>
      </c>
      <c r="AB620" s="39">
        <f>(J620/12+J620/12*1.3333333333+450/12+J620/30*6/12+J620)*1.3+Y620+Z620+153.9</f>
        <v>3689.7104555484752</v>
      </c>
      <c r="AC620" s="39" t="s">
        <v>45</v>
      </c>
      <c r="AD620" s="39">
        <f>J620*1.3+400+153.9</f>
        <v>3102.8490000000002</v>
      </c>
      <c r="AE620" s="39">
        <f>SUMIFS('CUSTO MENSAL FUNC NOVO'!H:H,'CUSTO MENSAL FUNC NOVO'!A:A,'VALORES MENSAIS'!AC620)</f>
        <v>2013.943</v>
      </c>
      <c r="AF620" s="27">
        <f>IF($R620&gt;0,$R620,$S620)+$Y620+$Z620</f>
        <v>792.14599999999996</v>
      </c>
      <c r="AG620" s="27">
        <f>IF($R620&gt;0,$R620,$S620)+$Y620+$Z620</f>
        <v>792.14599999999996</v>
      </c>
      <c r="AH620" s="27">
        <f>IF($R620&gt;0,$R620,$S620)+$Y620+$Z620</f>
        <v>792.14599999999996</v>
      </c>
      <c r="AI620" s="27">
        <f>IF($R620&gt;0,$R620,$S620)+$Y620+$Z620</f>
        <v>792.14599999999996</v>
      </c>
      <c r="AJ620" s="27">
        <f>IF($O620&gt;=AJ$1,$S620+$Y620+$Z620,$Y620+$Z620)</f>
        <v>792.14599999999996</v>
      </c>
      <c r="AK620" s="27">
        <f>IF($O620&gt;=AK$1,$S620+$Y620+$Z620,$Y620+$Z620)</f>
        <v>792.14599999999996</v>
      </c>
      <c r="AL620" s="27">
        <f>IF($O620&gt;=AL$1,$S620+$Y620+$Z620,$Y620+$Z620)</f>
        <v>792.14599999999996</v>
      </c>
      <c r="AM620" s="27">
        <f>IF($O620&gt;=AM$1,$S620+$Y620+$Z620,$Y620+$Z620)</f>
        <v>792.14599999999996</v>
      </c>
      <c r="AN620" s="27">
        <f>IF($O620&gt;=AN$1,$S620+$Y620+$Z620,$Y620+$Z620)</f>
        <v>792.14599999999996</v>
      </c>
      <c r="AO620" s="27">
        <f>IF($O620&gt;=AO$1,$S620+$Y620+$Z620,$Y620+$Z620)</f>
        <v>792.14599999999996</v>
      </c>
      <c r="AP620" s="27">
        <f>IF($O620&gt;=AP$1,$S620+$Y620+$Z620,$Y620+$Z620)</f>
        <v>792.14599999999996</v>
      </c>
      <c r="AQ620" s="27">
        <f>IF($O620&gt;=AQ$1,$S620+$Y620+$Z620,$Y620+$Z620)</f>
        <v>792.14599999999996</v>
      </c>
      <c r="AR620" s="27">
        <f>IF($O620&gt;=AR$1,$S620+$Y620+$Z620,$Y620+$Z620)</f>
        <v>792.14599999999996</v>
      </c>
      <c r="AS620" s="27">
        <f>IF($O620&gt;=AS$1,$S620+$Y620+$Z620,$Y620+$Z620)</f>
        <v>792.14599999999996</v>
      </c>
      <c r="AT620" s="27">
        <f>IF($O620&gt;=AT$1,$S620+$Y620+$Z620,$Y620+$Z620)</f>
        <v>792.14599999999996</v>
      </c>
      <c r="AU620" s="27">
        <f>IF($O620&gt;=AU$1,$S620+$Y620+$Z620,$Y620+$Z620)</f>
        <v>792.14599999999996</v>
      </c>
      <c r="AV620" s="27">
        <f>IF($O620&gt;=AV$1,$S620+$Y620+$Z620,$Y620+$Z620)</f>
        <v>792.14599999999996</v>
      </c>
      <c r="AW620" s="27">
        <f>IF($O620&gt;=AW$1,$S620+$Y620+$Z620,$Y620+$Z620)</f>
        <v>792.14599999999996</v>
      </c>
      <c r="AX620" s="27">
        <f>IF($O620&gt;=AX$1,$S620+$Y620+$Z620,$Y620+$Z620)</f>
        <v>792.14599999999996</v>
      </c>
      <c r="AY620" s="27">
        <f>IF($O620&gt;=AY$1,$S620+$Y620+$Z620,$Y620+$Z620)</f>
        <v>792.14599999999996</v>
      </c>
      <c r="AZ620" s="27">
        <f>IF($O620&gt;=AZ$1,$S620+$Y620+$Z620,$Y620+$Z620)</f>
        <v>792.14599999999996</v>
      </c>
      <c r="BA620" s="27">
        <f>IF($O620&gt;=BA$1,$S620+$Y620+$Z620,$Y620+$Z620)</f>
        <v>792.14599999999996</v>
      </c>
      <c r="BB620" s="27">
        <f>IF($O620&gt;=BB$1,$S620+$Y620+$Z620,$Y620+$Z620)</f>
        <v>792.14599999999996</v>
      </c>
      <c r="BC620" s="27">
        <f>IF($O620&gt;=BC$1,$S620+$Y620+$Z620,$Y620+$Z620)</f>
        <v>792.14599999999996</v>
      </c>
      <c r="BD620" s="27">
        <f>IF($O620&gt;=BD$1,$S620+$Y620+$Z620,$Y620+$Z620)</f>
        <v>792.14599999999996</v>
      </c>
      <c r="BE620" s="27">
        <f>IF($O620&gt;=BE$1,$S620+$Y620+$Z620,$Y620+$Z620)</f>
        <v>792.14599999999996</v>
      </c>
      <c r="BF620" s="27">
        <f>IF($O620&gt;=BF$1,$S620+$Y620+$Z620,$Y620+$Z620)</f>
        <v>792.14599999999996</v>
      </c>
      <c r="BG620" s="27">
        <f>IF($O620&gt;=BG$1,$S620+$Y620+$Z620,$Y620+$Z620)</f>
        <v>792.14599999999996</v>
      </c>
      <c r="BH620" s="27">
        <f>IF($O620&gt;=BH$1,$S620+$Y620+$Z620,$Y620+$Z620)</f>
        <v>792.14599999999996</v>
      </c>
      <c r="BI620" s="27">
        <f>IF($O620&gt;=BI$1,$S620+$Y620+$Z620,$Y620+$Z620)</f>
        <v>792.14599999999996</v>
      </c>
      <c r="BJ620" s="27">
        <f>IF($O620&gt;=BJ$1,$S620+$Y620+$Z620,$Y620+$Z620)</f>
        <v>792.14599999999996</v>
      </c>
      <c r="BK620" s="27">
        <f>IF($O620&gt;=BK$1,$S620+$Y620+$Z620,$Y620+$Z620)</f>
        <v>792.14599999999996</v>
      </c>
      <c r="BL620" s="27">
        <f>IF($O620&gt;=BL$1,$S620+$Y620+$Z620,$Y620+$Z620)</f>
        <v>792.14599999999996</v>
      </c>
      <c r="BM620" s="27">
        <f>IF($O620&gt;=BM$1,$S620+$Y620+$Z620,$Y620+$Z620)</f>
        <v>792.14599999999996</v>
      </c>
      <c r="BN620" s="27">
        <f>IF($O620&gt;=BN$1,$S620+$Y620+$Z620,$Y620+$Z620)</f>
        <v>792.14599999999996</v>
      </c>
      <c r="BO620" s="27">
        <f>IF($O620&gt;=BO$1,$S620+$Y620+$Z620,$Y620+$Z620)</f>
        <v>792.14599999999996</v>
      </c>
      <c r="BP620" s="27">
        <f>IF($O620&gt;=BP$1,$S620+$Y620+$Z620,$Y620+$Z620)</f>
        <v>792.14599999999996</v>
      </c>
      <c r="BQ620" s="27">
        <f>IF($O620&gt;=BQ$1,$S620+$Y620+$Z620,$Y620+$Z620)</f>
        <v>792.14599999999996</v>
      </c>
      <c r="BR620" s="27">
        <f>IF($O620&gt;=BR$1,$S620+$Y620+$Z620,$Y620+$Z620)</f>
        <v>792.14599999999996</v>
      </c>
      <c r="BS620" s="27">
        <f>IF($O620&gt;=BS$1,$S620+$Y620+$Z620,$Y620+$Z620)</f>
        <v>792.14599999999996</v>
      </c>
      <c r="BT620" s="27">
        <f>IF($O620&gt;=BT$1,$S620+$Y620+$Z620,$Y620+$Z620)</f>
        <v>792.14599999999996</v>
      </c>
      <c r="BU620" s="27">
        <f>IF($O620&gt;=BU$1,$S620+$Y620+$Z620,$Y620+$Z620)</f>
        <v>792.14599999999996</v>
      </c>
      <c r="BV620" s="27">
        <f>IF($O620&gt;=BV$1,$S620+$Y620+$Z620,$Y620+$Z620)</f>
        <v>792.14599999999996</v>
      </c>
      <c r="BW620" s="27">
        <f>IF($O620&gt;=BW$1,$S620+$Y620+$Z620,$Y620+$Z620)</f>
        <v>792.14599999999996</v>
      </c>
      <c r="BX620" s="27">
        <f>IF($O620&gt;=BX$1,$S620+$Y620+$Z620,$Y620+$Z620)</f>
        <v>792.14599999999996</v>
      </c>
      <c r="BY620" s="27">
        <f>IF($O620&gt;=BY$1,$S620+$Y620+$Z620,$Y620+$Z620)</f>
        <v>792.14599999999996</v>
      </c>
      <c r="BZ620" s="27">
        <f>IF($O620&gt;=BZ$1,$S620+$Y620+$Z620,$Y620+$Z620)</f>
        <v>792.14599999999996</v>
      </c>
      <c r="CA620" s="27">
        <f>IF($O620&gt;=CA$1,$S620+$Y620+$Z620,$Y620+$Z620)</f>
        <v>792.14599999999996</v>
      </c>
      <c r="CB620" s="27">
        <f>IF($O620&gt;=CB$1,$S620+$Y620+$Z620,$Y620+$Z620)</f>
        <v>792.14599999999996</v>
      </c>
      <c r="CC620" s="27">
        <f>IF($O620&gt;=CC$1,$S620+$Y620+$Z620,$Y620+$Z620)</f>
        <v>792.14599999999996</v>
      </c>
      <c r="CD620" s="27">
        <f>IF($O620&gt;=CD$1,$S620+$Y620+$Z620,$Y620+$Z620)</f>
        <v>792.14599999999996</v>
      </c>
      <c r="CE620" s="27">
        <f>IF($O620&gt;=CE$1,$S620+$Y620+$Z620,$Y620+$Z620)</f>
        <v>792.14599999999996</v>
      </c>
      <c r="CF620" s="27">
        <f>IF($O620&gt;=CF$1,$S620+$Y620+$Z620,$Y620+$Z620)</f>
        <v>792.14599999999996</v>
      </c>
      <c r="CG620" s="27">
        <f>IF($O620&gt;=CG$1,$S620+$Y620+$Z620,$Y620+$Z620)</f>
        <v>792.14599999999996</v>
      </c>
      <c r="CH620" s="27">
        <f>IF($O620&gt;=CH$1,$S620+$Y620+$Z620,$Y620+$Z620)</f>
        <v>792.14599999999996</v>
      </c>
      <c r="CI620" s="27">
        <f>IF($O620&gt;=CI$1,$S620+$Y620+$Z620,$Y620+$Z620)</f>
        <v>792.14599999999996</v>
      </c>
      <c r="CJ620" s="27">
        <f>IF($O620&gt;=CJ$1,$S620+$Y620+$Z620,$Y620+$Z620)</f>
        <v>792.14599999999996</v>
      </c>
      <c r="CK620" s="27">
        <f>IF($O620&gt;=CK$1,$S620+$Y620+$Z620,$Y620+$Z620)</f>
        <v>792.14599999999996</v>
      </c>
      <c r="CL620" s="27">
        <f>IF($O620&gt;=CL$1,$S620+$Y620+$Z620,$Y620+$Z620)</f>
        <v>792.14599999999996</v>
      </c>
      <c r="CM620" s="27">
        <f>IF($O620&gt;=CM$1,$S620+$Y620+$Z620,$Y620+$Z620)</f>
        <v>792.14599999999996</v>
      </c>
      <c r="CN620" s="27">
        <f>IF($O620&gt;=CN$1,$S620+$Y620,$Y620)</f>
        <v>392.14599999999996</v>
      </c>
      <c r="CO620" s="27">
        <f>IF($O620&gt;=CO$1,$S620+$Y620,$Y620)</f>
        <v>392.14599999999996</v>
      </c>
      <c r="CP620" s="27">
        <f>IF($O620&gt;=CP$1,$S620+$Y620,$Y620)</f>
        <v>392.14599999999996</v>
      </c>
      <c r="CQ620" s="27">
        <f>IF($O620&gt;=CQ$1,$S620+$Y620,$Y620)</f>
        <v>392.14599999999996</v>
      </c>
      <c r="CR620" s="27">
        <f>IF($O620&gt;=CR$1,$S620+$Y620,$Y620)</f>
        <v>392.14599999999996</v>
      </c>
      <c r="CS620" s="27">
        <f>IF($O620&gt;=CS$1,$S620+$Y620,$Y620)</f>
        <v>392.14599999999996</v>
      </c>
      <c r="CT620" s="27">
        <f>IF($O620&gt;=CT$1,$S620+$Y620,$Y620)</f>
        <v>392.14599999999996</v>
      </c>
      <c r="CU620" s="27">
        <f>IF($O620&gt;=CU$1,$S620+$Y620,$Y620)</f>
        <v>392.14599999999996</v>
      </c>
      <c r="CV620" s="27">
        <f>IF($O620&gt;=CV$1,$S620+$Y620,$Y620)</f>
        <v>392.14599999999996</v>
      </c>
      <c r="CW620" s="27">
        <f>IF($O620&gt;=CW$1,$S620+$Y620,$Y620)</f>
        <v>392.14599999999996</v>
      </c>
      <c r="CX620" s="27">
        <f>IF($O620&gt;=CX$1,$S620+$Y620,$Y620)</f>
        <v>392.14599999999996</v>
      </c>
      <c r="CY620" s="27">
        <f>IF($O620&gt;=CY$1,$S620+$Y620,$Y620)</f>
        <v>392.14599999999996</v>
      </c>
      <c r="CZ620" s="27">
        <f>IF($O620&gt;=CZ$1,$S620+$Y620,$Y620)</f>
        <v>392.14599999999996</v>
      </c>
      <c r="DA620" s="27">
        <f>IF($O620&gt;=DA$1,$S620+$Y620,$Y620)</f>
        <v>392.14599999999996</v>
      </c>
      <c r="DB620" s="27">
        <f>IF($O620&gt;=DB$1,$S620+$Y620,$Y620)</f>
        <v>392.14599999999996</v>
      </c>
      <c r="DC620" s="27">
        <f>IF($O620&gt;=DC$1,$S620+$Y620,$Y620)</f>
        <v>392.14599999999996</v>
      </c>
      <c r="DD620" s="27">
        <f>IF($O620&gt;=DD$1,$S620+$Y620,$Y620)</f>
        <v>392.14599999999996</v>
      </c>
      <c r="DE620" s="27">
        <f>IF($O620&gt;=DE$1,$S620+$Y620,$Y620)</f>
        <v>392.14599999999996</v>
      </c>
      <c r="DF620" s="27">
        <f>IF($O620&gt;=DF$1,$S620+$Y620,$Y620)</f>
        <v>392.14599999999996</v>
      </c>
      <c r="DG620" s="27">
        <f>IF($O620&gt;=DG$1,$S620+$Y620,$Y620)</f>
        <v>392.14599999999996</v>
      </c>
      <c r="DH620" s="27">
        <f>IF($O620&gt;=DH$1,$S620+$Y620,$Y620)</f>
        <v>392.14599999999996</v>
      </c>
      <c r="DI620" s="27">
        <f>IF($O620&gt;=DI$1,$S620+$Y620,$Y620)</f>
        <v>392.14599999999996</v>
      </c>
      <c r="DJ620" s="27">
        <f>IF($O620&gt;=DJ$1,$S620+$Y620,$Y620)</f>
        <v>392.14599999999996</v>
      </c>
      <c r="DK620" s="27">
        <f>IF($O620&gt;=DK$1,$S620+$Y620,$Y620)</f>
        <v>392.14599999999996</v>
      </c>
      <c r="DL620" s="27">
        <f>IF($O620&gt;=DL$1,$S620+$Y620,$Y620)</f>
        <v>392.14599999999996</v>
      </c>
      <c r="DM620" s="27">
        <f>IF($O620&gt;=DM$1,$S620+$Y620,$Y620)</f>
        <v>392.14599999999996</v>
      </c>
      <c r="DN620" s="27">
        <f>IF($O620&gt;=DN$1,$S620+$Y620,$Y620)</f>
        <v>392.14599999999996</v>
      </c>
      <c r="DO620" s="27">
        <f>IF($O620&gt;=DO$1,$S620+$Y620,$Y620)</f>
        <v>392.14599999999996</v>
      </c>
      <c r="DP620" s="27">
        <f>IF($O620&gt;=DP$1,$S620+$Y620,$Y620)</f>
        <v>392.14599999999996</v>
      </c>
      <c r="DQ620" s="27">
        <f>IF($O620&gt;=DQ$1,$S620+$Y620,$Y620)</f>
        <v>392.14599999999996</v>
      </c>
      <c r="DR620" s="27">
        <f>IF($O620&gt;=DR$1,$S620+$Y620,$Y620)</f>
        <v>392.14599999999996</v>
      </c>
      <c r="DS620" s="27">
        <f>IF($O620&gt;=DS$1,$S620+$Y620,$Y620)</f>
        <v>392.14599999999996</v>
      </c>
      <c r="DT620" s="27">
        <f>IF($O620&gt;=DT$1,$S620+$Y620,$Y620)</f>
        <v>392.14599999999996</v>
      </c>
      <c r="DU620" s="27">
        <f>IF($O620&gt;=DU$1,$S620+$Y620,$Y620)</f>
        <v>392.14599999999996</v>
      </c>
      <c r="DV620" s="27">
        <f>IF($O620&gt;=DV$1,$S620+$Y620,$Y620)</f>
        <v>392.14599999999996</v>
      </c>
      <c r="DW620" s="27">
        <f>IF($O620&gt;=DW$1,$S620+$Y620,$Y620)</f>
        <v>392.14599999999996</v>
      </c>
      <c r="DX620" s="27">
        <f>IF($O620&gt;=DX$1,$S620+$Y620,$Y620)</f>
        <v>0</v>
      </c>
      <c r="DY620" s="27">
        <f>IF($O620&gt;=DY$1,$S620+$Y620,$Y620)</f>
        <v>0</v>
      </c>
      <c r="DZ620" s="27">
        <f>IF($O620&gt;=DZ$1,$S620+$Y620,$Y620)</f>
        <v>0</v>
      </c>
      <c r="EA620" s="27">
        <f>IF($O620&gt;=EA$1,$S620+$Y620,$Y620)</f>
        <v>0</v>
      </c>
      <c r="EB620" s="27">
        <f>IF($O620&gt;=EB$1,$S620+$Y620,$Y620)</f>
        <v>0</v>
      </c>
      <c r="EC620" s="27">
        <f>IF($O620&gt;=EC$1,$S620+$Y620,$Y620)</f>
        <v>0</v>
      </c>
      <c r="ED620" s="27">
        <f>IF($O620&gt;=ED$1,$S620+$Y620,$Y620)</f>
        <v>0</v>
      </c>
      <c r="EE620" s="27">
        <f>IF($O620&gt;=EE$1,$S620+$Y620,$Y620)</f>
        <v>0</v>
      </c>
      <c r="EF620" s="27">
        <f>IF($O620&gt;=EF$1,$S620+$Y620,$Y620)</f>
        <v>0</v>
      </c>
      <c r="EG620" s="27">
        <f>IF($O620&gt;=EG$1,$S620+$Y620,$Y620)</f>
        <v>0</v>
      </c>
      <c r="EH620" s="27">
        <f>IF($O620&gt;=EH$1,$S620+$Y620,$Y620)</f>
        <v>0</v>
      </c>
      <c r="EI620" s="27">
        <f>IF($O620&gt;=EI$1,$S620+$Y620,$Y620)</f>
        <v>0</v>
      </c>
      <c r="EJ620" s="27">
        <f>IF($O620&gt;=EJ$1,$S620+$Y620,$Y620)</f>
        <v>0</v>
      </c>
      <c r="EK620" s="27">
        <f>IF($O620&gt;=EK$1,$S620+$Y620,$Y620)</f>
        <v>0</v>
      </c>
      <c r="EL620" s="27">
        <f>IF($O620&gt;=EL$1,$S620+$Y620,$Y620)</f>
        <v>0</v>
      </c>
      <c r="EM620" s="27">
        <f>IF($O620&gt;=EM$1,$S620+$Y620,$Y620)</f>
        <v>0</v>
      </c>
      <c r="EN620" s="27">
        <f>IF($O620&gt;=EN$1,$S620+$Y620,$Y620)</f>
        <v>0</v>
      </c>
      <c r="EO620" s="27">
        <f>IF($O620&gt;=EO$1,$S620+$Y620,$Y620)</f>
        <v>0</v>
      </c>
      <c r="EP620" s="27">
        <f>IF($O620&gt;=EP$1,$S620+$Y620,$Y620)</f>
        <v>0</v>
      </c>
      <c r="EQ620" s="27">
        <f>IF($O620&gt;=EQ$1,$S620+$Y620,$Y620)</f>
        <v>0</v>
      </c>
      <c r="ER620" s="27">
        <f>IF($O620&gt;=ER$1,$S620+$Y620,$Y620)</f>
        <v>0</v>
      </c>
      <c r="ES620" s="27">
        <f>IF($O620&gt;=ES$1,$S620+$Y620,$Y620)</f>
        <v>0</v>
      </c>
      <c r="ET620" s="27">
        <f>IF($O620&gt;=ET$1,$S620+$Y620,$Y620)</f>
        <v>0</v>
      </c>
      <c r="EU620" s="27">
        <f>IF($O620&gt;=EU$1,$S620+$Y620,$Y620)</f>
        <v>0</v>
      </c>
      <c r="EV620" s="27">
        <f>IF($O620&gt;=EV$1,$S620,0)</f>
        <v>0</v>
      </c>
      <c r="EW620" s="27">
        <f>IF($O620&gt;=EW$1,$S620,0)</f>
        <v>0</v>
      </c>
      <c r="EX620" s="27">
        <f>IF($O620&gt;=EX$1,$S620,0)</f>
        <v>0</v>
      </c>
      <c r="EY620" s="27">
        <f>IF($O620&gt;=EY$1,$S620,0)</f>
        <v>0</v>
      </c>
      <c r="EZ620" s="27">
        <f>IF($O620&gt;=EZ$1,$S620,0)</f>
        <v>0</v>
      </c>
      <c r="FA620" s="27">
        <f>IF($O620&gt;=FA$1,$S620,0)</f>
        <v>0</v>
      </c>
      <c r="FB620" s="27">
        <f>IF($O620&gt;=FB$1,$S620,0)</f>
        <v>0</v>
      </c>
      <c r="FC620" s="27">
        <f>IF($O620&gt;=FC$1,$S620,0)</f>
        <v>0</v>
      </c>
      <c r="FD620" s="27">
        <f>IF($O620&gt;=FD$1,$S620,0)</f>
        <v>0</v>
      </c>
      <c r="FE620" s="27">
        <f>IF($O620&gt;=FE$1,$S620,0)</f>
        <v>0</v>
      </c>
      <c r="FF620" s="27">
        <f>IF($O620&gt;=FF$1,$S620,0)</f>
        <v>0</v>
      </c>
      <c r="FG620" s="27">
        <f>IF($O620&gt;=FG$1,$S620,0)</f>
        <v>0</v>
      </c>
      <c r="FH620" s="27">
        <f>IF($O620&gt;=FH$1,$S620,0)</f>
        <v>0</v>
      </c>
      <c r="FI620" s="27">
        <f>IF($O620&gt;=FI$1,$S620,0)</f>
        <v>0</v>
      </c>
      <c r="FJ620" s="27">
        <f>IF($O620&gt;=FJ$1,$S620,0)</f>
        <v>0</v>
      </c>
      <c r="FK620" s="27">
        <f>IF($O620&gt;=FK$1,$S620,0)</f>
        <v>0</v>
      </c>
      <c r="FL620" s="27">
        <f>IF($O620&gt;=FL$1,$S620,0)</f>
        <v>0</v>
      </c>
      <c r="FM620" s="27">
        <f>IF($O620&gt;=FM$1,$S620,0)</f>
        <v>0</v>
      </c>
      <c r="FN620" s="27">
        <f>IF($O620&gt;=FN$1,$S620,0)</f>
        <v>0</v>
      </c>
      <c r="FO620" s="27">
        <f>IF($O620&gt;=FO$1,$S620,0)</f>
        <v>0</v>
      </c>
      <c r="FP620" s="27">
        <f>IF($O620&gt;=FP$1,$S620,0)</f>
        <v>0</v>
      </c>
      <c r="FQ620" s="27">
        <f>IF($O620&gt;=FQ$1,$S620,0)</f>
        <v>0</v>
      </c>
      <c r="FR620" s="27">
        <f>IF($O620&gt;=FR$1,$S620,0)</f>
        <v>0</v>
      </c>
      <c r="FS620" s="27">
        <f>IF($O620&gt;=FS$1,$S620,0)</f>
        <v>0</v>
      </c>
      <c r="FT620" s="27">
        <f>IF($O620&gt;=FT$1,$S620,0)</f>
        <v>0</v>
      </c>
      <c r="FU620" s="27">
        <f>IF($O620&gt;=FU$1,$S620,0)</f>
        <v>0</v>
      </c>
      <c r="FV620" s="27">
        <f>IF($O620&gt;=FV$1,$S620,0)</f>
        <v>0</v>
      </c>
      <c r="FW620" s="27">
        <f>IF($O620&gt;=FW$1,$S620,0)</f>
        <v>0</v>
      </c>
      <c r="FX620" s="27">
        <f>IF($O620&gt;=FX$1,$S620,0)</f>
        <v>0</v>
      </c>
      <c r="FY620" s="27">
        <f>IF($O620&gt;=FY$1,$S620,0)</f>
        <v>0</v>
      </c>
      <c r="FZ620" s="27">
        <f>IF($O620&gt;=FZ$1,$S620,0)</f>
        <v>0</v>
      </c>
      <c r="GA620" s="27">
        <f>IF($O620&gt;=GA$1,$S620,0)</f>
        <v>0</v>
      </c>
      <c r="GB620" s="27">
        <f>IF($O620&gt;=GB$1,$S620,0)</f>
        <v>0</v>
      </c>
      <c r="GC620" s="27">
        <f>IF($O620&gt;=GC$1,$S620,0)</f>
        <v>0</v>
      </c>
      <c r="GD620" s="27">
        <f>IF($O620&gt;=GD$1,$S620,0)</f>
        <v>0</v>
      </c>
      <c r="GE620" s="27">
        <f>IF($O620&gt;=GE$1,$S620,0)</f>
        <v>0</v>
      </c>
      <c r="GF620" s="27">
        <f>IF($O620&gt;=GF$1,$S620,0)</f>
        <v>0</v>
      </c>
      <c r="GG620" s="27">
        <f>IF($O620&gt;=GG$1,$S620,0)</f>
        <v>0</v>
      </c>
      <c r="GH620" s="27">
        <f>IF($O620&gt;=GH$1,$S620,0)</f>
        <v>0</v>
      </c>
      <c r="GI620" s="27">
        <f>IF($O620&gt;=GI$1,$S620,0)</f>
        <v>0</v>
      </c>
      <c r="GJ620" s="27">
        <f>IF($O620&gt;=GJ$1,$S620,0)</f>
        <v>0</v>
      </c>
      <c r="GK620" s="27">
        <f>IF($O620&gt;=GK$1,$S620,0)</f>
        <v>0</v>
      </c>
      <c r="GL620" s="27">
        <f>IF($O620&gt;=GL$1,$S620,0)</f>
        <v>0</v>
      </c>
      <c r="GM620" s="27">
        <f>IF($O620&gt;=GM$1,$S620,0)</f>
        <v>0</v>
      </c>
      <c r="GN620" s="27">
        <f>IF($O620&gt;=GN$1,$S620,0)</f>
        <v>0</v>
      </c>
      <c r="GO620" s="27">
        <f>IF($O620&gt;=GO$1,$S620,0)</f>
        <v>0</v>
      </c>
      <c r="GP620" s="27">
        <f>IF($O620&gt;=GP$1,$S620,0)</f>
        <v>0</v>
      </c>
      <c r="GQ620" s="27">
        <f>IF($O620&gt;=GQ$1,$S620,0)</f>
        <v>0</v>
      </c>
      <c r="GR620" s="27">
        <f>IF($O620&gt;=GR$1,$S620,0)</f>
        <v>0</v>
      </c>
      <c r="GS620" s="27">
        <f>IF($O620&gt;=GS$1,$S620,0)</f>
        <v>0</v>
      </c>
      <c r="GT620" s="27">
        <f>IF($O620&gt;=GT$1,$S620,0)</f>
        <v>0</v>
      </c>
      <c r="GU620" s="27">
        <f>IF($O620&gt;=GU$1,$S620,0)</f>
        <v>0</v>
      </c>
      <c r="GV620" s="27">
        <f>IF($O620&gt;=GV$1,$S620,0)</f>
        <v>0</v>
      </c>
      <c r="GW620" s="27">
        <f>IF($O620&gt;=GW$1,$S620,0)</f>
        <v>0</v>
      </c>
      <c r="GX620" s="27">
        <f>IF($O620&gt;=GX$1,$S620,0)</f>
        <v>0</v>
      </c>
      <c r="GY620" s="27">
        <f>IF($O620&gt;=GY$1,$S620,0)</f>
        <v>0</v>
      </c>
      <c r="GZ620" s="27">
        <f>IF($O620&gt;=GZ$1,$S620,0)</f>
        <v>0</v>
      </c>
      <c r="HA620" s="27">
        <f>IF($O620&gt;=HA$1,$S620,0)</f>
        <v>0</v>
      </c>
      <c r="HB620" s="27">
        <f>IF($O620&gt;=HB$1,$S620,0)</f>
        <v>0</v>
      </c>
      <c r="HC620" s="27">
        <f>IF($O620&gt;=HC$1,$S620,0)</f>
        <v>0</v>
      </c>
    </row>
    <row r="621" spans="1:211">
      <c r="A621" s="3">
        <v>728</v>
      </c>
      <c r="B621" s="3" t="s">
        <v>670</v>
      </c>
      <c r="C621" s="3" t="s">
        <v>35</v>
      </c>
      <c r="D621" s="3">
        <v>54</v>
      </c>
      <c r="E621" s="4">
        <v>29250</v>
      </c>
      <c r="F621" s="5">
        <v>38.413698630136984</v>
      </c>
      <c r="G621" s="3" t="s">
        <v>665</v>
      </c>
      <c r="H621" s="4">
        <v>23495</v>
      </c>
      <c r="I621" s="9" t="s">
        <v>792</v>
      </c>
      <c r="J621" s="5">
        <v>5468.67</v>
      </c>
      <c r="K621" s="31">
        <v>1164</v>
      </c>
      <c r="L621" s="32">
        <v>38</v>
      </c>
      <c r="M621" s="33">
        <f>VLOOKUP(L621,FIND,3,TRUE)</f>
        <v>1.5</v>
      </c>
      <c r="N621" s="32">
        <f>IF(L621&gt;30,180,VLOOKUP(L621,TEMPO,2,FALSE))</f>
        <v>180</v>
      </c>
      <c r="O621" s="32">
        <f>IF(R621&gt;0,4,N621)</f>
        <v>180</v>
      </c>
      <c r="P621" s="96">
        <f>J621*M621*L621</f>
        <v>311714.19000000006</v>
      </c>
      <c r="Q621" s="96">
        <f>10934.45*2</f>
        <v>21868.9</v>
      </c>
      <c r="R621" s="96">
        <f>IF(P621&lt;=Q621,P621/4,0)</f>
        <v>0</v>
      </c>
      <c r="S621" s="5">
        <f>IF(P621&gt;=Q621,P621/N621,0)</f>
        <v>1731.7455000000004</v>
      </c>
      <c r="T621" s="3"/>
      <c r="U621" s="3">
        <f>IF(T621="",1,0)</f>
        <v>1</v>
      </c>
      <c r="V621" s="3">
        <v>116</v>
      </c>
      <c r="W621" s="5">
        <v>0</v>
      </c>
      <c r="X621" s="5">
        <v>245.73</v>
      </c>
      <c r="Y621" s="5">
        <f>X621*W621</f>
        <v>0</v>
      </c>
      <c r="Z621" s="5">
        <v>400</v>
      </c>
      <c r="AA621" s="5">
        <f>S621+Y621+Z621</f>
        <v>2131.7455000000004</v>
      </c>
      <c r="AB621" s="39">
        <f>(J621/12+J621/12*1.3333333333+450/12+J621/30*6/12+J621)*1.3+Y621+Z621+153.9</f>
        <v>9212.7670999802522</v>
      </c>
      <c r="AC621" s="39" t="s">
        <v>35</v>
      </c>
      <c r="AD621" s="39">
        <f>J621*1.3+400+153.9</f>
        <v>7663.1710000000003</v>
      </c>
      <c r="AE621" s="39">
        <f>SUMIFS('CUSTO MENSAL FUNC NOVO'!H:H,'CUSTO MENSAL FUNC NOVO'!A:A,'VALORES MENSAIS'!AC621)</f>
        <v>3052.63</v>
      </c>
      <c r="AF621" s="27">
        <f>IF($R621&gt;0,$R621,$S621)+$Y621+$Z621</f>
        <v>2131.7455000000004</v>
      </c>
      <c r="AG621" s="27">
        <f>IF($R621&gt;0,$R621,$S621)+$Y621+$Z621</f>
        <v>2131.7455000000004</v>
      </c>
      <c r="AH621" s="27">
        <f>IF($R621&gt;0,$R621,$S621)+$Y621+$Z621</f>
        <v>2131.7455000000004</v>
      </c>
      <c r="AI621" s="27">
        <f>IF($R621&gt;0,$R621,$S621)+$Y621+$Z621</f>
        <v>2131.7455000000004</v>
      </c>
      <c r="AJ621" s="27">
        <f>IF($O621&gt;=AJ$1,$S621+$Y621+$Z621,$Y621+$Z621)</f>
        <v>2131.7455000000004</v>
      </c>
      <c r="AK621" s="27">
        <f>IF($O621&gt;=AK$1,$S621+$Y621+$Z621,$Y621+$Z621)</f>
        <v>2131.7455000000004</v>
      </c>
      <c r="AL621" s="27">
        <f>IF($O621&gt;=AL$1,$S621+$Y621+$Z621,$Y621+$Z621)</f>
        <v>2131.7455000000004</v>
      </c>
      <c r="AM621" s="27">
        <f>IF($O621&gt;=AM$1,$S621+$Y621+$Z621,$Y621+$Z621)</f>
        <v>2131.7455000000004</v>
      </c>
      <c r="AN621" s="27">
        <f>IF($O621&gt;=AN$1,$S621+$Y621+$Z621,$Y621+$Z621)</f>
        <v>2131.7455000000004</v>
      </c>
      <c r="AO621" s="27">
        <f>IF($O621&gt;=AO$1,$S621+$Y621+$Z621,$Y621+$Z621)</f>
        <v>2131.7455000000004</v>
      </c>
      <c r="AP621" s="27">
        <f>IF($O621&gt;=AP$1,$S621+$Y621+$Z621,$Y621+$Z621)</f>
        <v>2131.7455000000004</v>
      </c>
      <c r="AQ621" s="27">
        <f>IF($O621&gt;=AQ$1,$S621+$Y621+$Z621,$Y621+$Z621)</f>
        <v>2131.7455000000004</v>
      </c>
      <c r="AR621" s="27">
        <f>IF($O621&gt;=AR$1,$S621+$Y621+$Z621,$Y621+$Z621)</f>
        <v>2131.7455000000004</v>
      </c>
      <c r="AS621" s="27">
        <f>IF($O621&gt;=AS$1,$S621+$Y621+$Z621,$Y621+$Z621)</f>
        <v>2131.7455000000004</v>
      </c>
      <c r="AT621" s="27">
        <f>IF($O621&gt;=AT$1,$S621+$Y621+$Z621,$Y621+$Z621)</f>
        <v>2131.7455000000004</v>
      </c>
      <c r="AU621" s="27">
        <f>IF($O621&gt;=AU$1,$S621+$Y621+$Z621,$Y621+$Z621)</f>
        <v>2131.7455000000004</v>
      </c>
      <c r="AV621" s="27">
        <f>IF($O621&gt;=AV$1,$S621+$Y621+$Z621,$Y621+$Z621)</f>
        <v>2131.7455000000004</v>
      </c>
      <c r="AW621" s="27">
        <f>IF($O621&gt;=AW$1,$S621+$Y621+$Z621,$Y621+$Z621)</f>
        <v>2131.7455000000004</v>
      </c>
      <c r="AX621" s="27">
        <f>IF($O621&gt;=AX$1,$S621+$Y621+$Z621,$Y621+$Z621)</f>
        <v>2131.7455000000004</v>
      </c>
      <c r="AY621" s="27">
        <f>IF($O621&gt;=AY$1,$S621+$Y621+$Z621,$Y621+$Z621)</f>
        <v>2131.7455000000004</v>
      </c>
      <c r="AZ621" s="27">
        <f>IF($O621&gt;=AZ$1,$S621+$Y621+$Z621,$Y621+$Z621)</f>
        <v>2131.7455000000004</v>
      </c>
      <c r="BA621" s="27">
        <f>IF($O621&gt;=BA$1,$S621+$Y621+$Z621,$Y621+$Z621)</f>
        <v>2131.7455000000004</v>
      </c>
      <c r="BB621" s="27">
        <f>IF($O621&gt;=BB$1,$S621+$Y621+$Z621,$Y621+$Z621)</f>
        <v>2131.7455000000004</v>
      </c>
      <c r="BC621" s="27">
        <f>IF($O621&gt;=BC$1,$S621+$Y621+$Z621,$Y621+$Z621)</f>
        <v>2131.7455000000004</v>
      </c>
      <c r="BD621" s="27">
        <f>IF($O621&gt;=BD$1,$S621+$Y621+$Z621,$Y621+$Z621)</f>
        <v>2131.7455000000004</v>
      </c>
      <c r="BE621" s="27">
        <f>IF($O621&gt;=BE$1,$S621+$Y621+$Z621,$Y621+$Z621)</f>
        <v>2131.7455000000004</v>
      </c>
      <c r="BF621" s="27">
        <f>IF($O621&gt;=BF$1,$S621+$Y621+$Z621,$Y621+$Z621)</f>
        <v>2131.7455000000004</v>
      </c>
      <c r="BG621" s="27">
        <f>IF($O621&gt;=BG$1,$S621+$Y621+$Z621,$Y621+$Z621)</f>
        <v>2131.7455000000004</v>
      </c>
      <c r="BH621" s="27">
        <f>IF($O621&gt;=BH$1,$S621+$Y621+$Z621,$Y621+$Z621)</f>
        <v>2131.7455000000004</v>
      </c>
      <c r="BI621" s="27">
        <f>IF($O621&gt;=BI$1,$S621+$Y621+$Z621,$Y621+$Z621)</f>
        <v>2131.7455000000004</v>
      </c>
      <c r="BJ621" s="27">
        <f>IF($O621&gt;=BJ$1,$S621+$Y621+$Z621,$Y621+$Z621)</f>
        <v>2131.7455000000004</v>
      </c>
      <c r="BK621" s="27">
        <f>IF($O621&gt;=BK$1,$S621+$Y621+$Z621,$Y621+$Z621)</f>
        <v>2131.7455000000004</v>
      </c>
      <c r="BL621" s="27">
        <f>IF($O621&gt;=BL$1,$S621+$Y621+$Z621,$Y621+$Z621)</f>
        <v>2131.7455000000004</v>
      </c>
      <c r="BM621" s="27">
        <f>IF($O621&gt;=BM$1,$S621+$Y621+$Z621,$Y621+$Z621)</f>
        <v>2131.7455000000004</v>
      </c>
      <c r="BN621" s="27">
        <f>IF($O621&gt;=BN$1,$S621+$Y621+$Z621,$Y621+$Z621)</f>
        <v>2131.7455000000004</v>
      </c>
      <c r="BO621" s="27">
        <f>IF($O621&gt;=BO$1,$S621+$Y621+$Z621,$Y621+$Z621)</f>
        <v>2131.7455000000004</v>
      </c>
      <c r="BP621" s="27">
        <f>IF($O621&gt;=BP$1,$S621+$Y621+$Z621,$Y621+$Z621)</f>
        <v>2131.7455000000004</v>
      </c>
      <c r="BQ621" s="27">
        <f>IF($O621&gt;=BQ$1,$S621+$Y621+$Z621,$Y621+$Z621)</f>
        <v>2131.7455000000004</v>
      </c>
      <c r="BR621" s="27">
        <f>IF($O621&gt;=BR$1,$S621+$Y621+$Z621,$Y621+$Z621)</f>
        <v>2131.7455000000004</v>
      </c>
      <c r="BS621" s="27">
        <f>IF($O621&gt;=BS$1,$S621+$Y621+$Z621,$Y621+$Z621)</f>
        <v>2131.7455000000004</v>
      </c>
      <c r="BT621" s="27">
        <f>IF($O621&gt;=BT$1,$S621+$Y621+$Z621,$Y621+$Z621)</f>
        <v>2131.7455000000004</v>
      </c>
      <c r="BU621" s="27">
        <f>IF($O621&gt;=BU$1,$S621+$Y621+$Z621,$Y621+$Z621)</f>
        <v>2131.7455000000004</v>
      </c>
      <c r="BV621" s="27">
        <f>IF($O621&gt;=BV$1,$S621+$Y621+$Z621,$Y621+$Z621)</f>
        <v>2131.7455000000004</v>
      </c>
      <c r="BW621" s="27">
        <f>IF($O621&gt;=BW$1,$S621+$Y621+$Z621,$Y621+$Z621)</f>
        <v>2131.7455000000004</v>
      </c>
      <c r="BX621" s="27">
        <f>IF($O621&gt;=BX$1,$S621+$Y621+$Z621,$Y621+$Z621)</f>
        <v>2131.7455000000004</v>
      </c>
      <c r="BY621" s="27">
        <f>IF($O621&gt;=BY$1,$S621+$Y621+$Z621,$Y621+$Z621)</f>
        <v>2131.7455000000004</v>
      </c>
      <c r="BZ621" s="27">
        <f>IF($O621&gt;=BZ$1,$S621+$Y621+$Z621,$Y621+$Z621)</f>
        <v>2131.7455000000004</v>
      </c>
      <c r="CA621" s="27">
        <f>IF($O621&gt;=CA$1,$S621+$Y621+$Z621,$Y621+$Z621)</f>
        <v>2131.7455000000004</v>
      </c>
      <c r="CB621" s="27">
        <f>IF($O621&gt;=CB$1,$S621+$Y621+$Z621,$Y621+$Z621)</f>
        <v>2131.7455000000004</v>
      </c>
      <c r="CC621" s="27">
        <f>IF($O621&gt;=CC$1,$S621+$Y621+$Z621,$Y621+$Z621)</f>
        <v>2131.7455000000004</v>
      </c>
      <c r="CD621" s="27">
        <f>IF($O621&gt;=CD$1,$S621+$Y621+$Z621,$Y621+$Z621)</f>
        <v>2131.7455000000004</v>
      </c>
      <c r="CE621" s="27">
        <f>IF($O621&gt;=CE$1,$S621+$Y621+$Z621,$Y621+$Z621)</f>
        <v>2131.7455000000004</v>
      </c>
      <c r="CF621" s="27">
        <f>IF($O621&gt;=CF$1,$S621+$Y621+$Z621,$Y621+$Z621)</f>
        <v>2131.7455000000004</v>
      </c>
      <c r="CG621" s="27">
        <f>IF($O621&gt;=CG$1,$S621+$Y621+$Z621,$Y621+$Z621)</f>
        <v>2131.7455000000004</v>
      </c>
      <c r="CH621" s="27">
        <f>IF($O621&gt;=CH$1,$S621+$Y621+$Z621,$Y621+$Z621)</f>
        <v>2131.7455000000004</v>
      </c>
      <c r="CI621" s="27">
        <f>IF($O621&gt;=CI$1,$S621+$Y621+$Z621,$Y621+$Z621)</f>
        <v>2131.7455000000004</v>
      </c>
      <c r="CJ621" s="27">
        <f>IF($O621&gt;=CJ$1,$S621+$Y621+$Z621,$Y621+$Z621)</f>
        <v>2131.7455000000004</v>
      </c>
      <c r="CK621" s="27">
        <f>IF($O621&gt;=CK$1,$S621+$Y621+$Z621,$Y621+$Z621)</f>
        <v>2131.7455000000004</v>
      </c>
      <c r="CL621" s="27">
        <f>IF($O621&gt;=CL$1,$S621+$Y621+$Z621,$Y621+$Z621)</f>
        <v>2131.7455000000004</v>
      </c>
      <c r="CM621" s="27">
        <f>IF($O621&gt;=CM$1,$S621+$Y621+$Z621,$Y621+$Z621)</f>
        <v>2131.7455000000004</v>
      </c>
      <c r="CN621" s="27">
        <f>IF($O621&gt;=CN$1,$S621+$Y621,$Y621)</f>
        <v>1731.7455000000004</v>
      </c>
      <c r="CO621" s="27">
        <f>IF($O621&gt;=CO$1,$S621+$Y621,$Y621)</f>
        <v>1731.7455000000004</v>
      </c>
      <c r="CP621" s="27">
        <f>IF($O621&gt;=CP$1,$S621+$Y621,$Y621)</f>
        <v>1731.7455000000004</v>
      </c>
      <c r="CQ621" s="27">
        <f>IF($O621&gt;=CQ$1,$S621+$Y621,$Y621)</f>
        <v>1731.7455000000004</v>
      </c>
      <c r="CR621" s="27">
        <f>IF($O621&gt;=CR$1,$S621+$Y621,$Y621)</f>
        <v>1731.7455000000004</v>
      </c>
      <c r="CS621" s="27">
        <f>IF($O621&gt;=CS$1,$S621+$Y621,$Y621)</f>
        <v>1731.7455000000004</v>
      </c>
      <c r="CT621" s="27">
        <f>IF($O621&gt;=CT$1,$S621+$Y621,$Y621)</f>
        <v>1731.7455000000004</v>
      </c>
      <c r="CU621" s="27">
        <f>IF($O621&gt;=CU$1,$S621+$Y621,$Y621)</f>
        <v>1731.7455000000004</v>
      </c>
      <c r="CV621" s="27">
        <f>IF($O621&gt;=CV$1,$S621+$Y621,$Y621)</f>
        <v>1731.7455000000004</v>
      </c>
      <c r="CW621" s="27">
        <f>IF($O621&gt;=CW$1,$S621+$Y621,$Y621)</f>
        <v>1731.7455000000004</v>
      </c>
      <c r="CX621" s="27">
        <f>IF($O621&gt;=CX$1,$S621+$Y621,$Y621)</f>
        <v>1731.7455000000004</v>
      </c>
      <c r="CY621" s="27">
        <f>IF($O621&gt;=CY$1,$S621+$Y621,$Y621)</f>
        <v>1731.7455000000004</v>
      </c>
      <c r="CZ621" s="27">
        <f>IF($O621&gt;=CZ$1,$S621+$Y621,$Y621)</f>
        <v>1731.7455000000004</v>
      </c>
      <c r="DA621" s="27">
        <f>IF($O621&gt;=DA$1,$S621+$Y621,$Y621)</f>
        <v>1731.7455000000004</v>
      </c>
      <c r="DB621" s="27">
        <f>IF($O621&gt;=DB$1,$S621+$Y621,$Y621)</f>
        <v>1731.7455000000004</v>
      </c>
      <c r="DC621" s="27">
        <f>IF($O621&gt;=DC$1,$S621+$Y621,$Y621)</f>
        <v>1731.7455000000004</v>
      </c>
      <c r="DD621" s="27">
        <f>IF($O621&gt;=DD$1,$S621+$Y621,$Y621)</f>
        <v>1731.7455000000004</v>
      </c>
      <c r="DE621" s="27">
        <f>IF($O621&gt;=DE$1,$S621+$Y621,$Y621)</f>
        <v>1731.7455000000004</v>
      </c>
      <c r="DF621" s="27">
        <f>IF($O621&gt;=DF$1,$S621+$Y621,$Y621)</f>
        <v>1731.7455000000004</v>
      </c>
      <c r="DG621" s="27">
        <f>IF($O621&gt;=DG$1,$S621+$Y621,$Y621)</f>
        <v>1731.7455000000004</v>
      </c>
      <c r="DH621" s="27">
        <f>IF($O621&gt;=DH$1,$S621+$Y621,$Y621)</f>
        <v>1731.7455000000004</v>
      </c>
      <c r="DI621" s="27">
        <f>IF($O621&gt;=DI$1,$S621+$Y621,$Y621)</f>
        <v>1731.7455000000004</v>
      </c>
      <c r="DJ621" s="27">
        <f>IF($O621&gt;=DJ$1,$S621+$Y621,$Y621)</f>
        <v>1731.7455000000004</v>
      </c>
      <c r="DK621" s="27">
        <f>IF($O621&gt;=DK$1,$S621+$Y621,$Y621)</f>
        <v>1731.7455000000004</v>
      </c>
      <c r="DL621" s="27">
        <f>IF($O621&gt;=DL$1,$S621+$Y621,$Y621)</f>
        <v>1731.7455000000004</v>
      </c>
      <c r="DM621" s="27">
        <f>IF($O621&gt;=DM$1,$S621+$Y621,$Y621)</f>
        <v>1731.7455000000004</v>
      </c>
      <c r="DN621" s="27">
        <f>IF($O621&gt;=DN$1,$S621+$Y621,$Y621)</f>
        <v>1731.7455000000004</v>
      </c>
      <c r="DO621" s="27">
        <f>IF($O621&gt;=DO$1,$S621+$Y621,$Y621)</f>
        <v>1731.7455000000004</v>
      </c>
      <c r="DP621" s="27">
        <f>IF($O621&gt;=DP$1,$S621+$Y621,$Y621)</f>
        <v>1731.7455000000004</v>
      </c>
      <c r="DQ621" s="27">
        <f>IF($O621&gt;=DQ$1,$S621+$Y621,$Y621)</f>
        <v>1731.7455000000004</v>
      </c>
      <c r="DR621" s="27">
        <f>IF($O621&gt;=DR$1,$S621+$Y621,$Y621)</f>
        <v>1731.7455000000004</v>
      </c>
      <c r="DS621" s="27">
        <f>IF($O621&gt;=DS$1,$S621+$Y621,$Y621)</f>
        <v>1731.7455000000004</v>
      </c>
      <c r="DT621" s="27">
        <f>IF($O621&gt;=DT$1,$S621+$Y621,$Y621)</f>
        <v>1731.7455000000004</v>
      </c>
      <c r="DU621" s="27">
        <f>IF($O621&gt;=DU$1,$S621+$Y621,$Y621)</f>
        <v>1731.7455000000004</v>
      </c>
      <c r="DV621" s="27">
        <f>IF($O621&gt;=DV$1,$S621+$Y621,$Y621)</f>
        <v>1731.7455000000004</v>
      </c>
      <c r="DW621" s="27">
        <f>IF($O621&gt;=DW$1,$S621+$Y621,$Y621)</f>
        <v>1731.7455000000004</v>
      </c>
      <c r="DX621" s="27">
        <f>IF($O621&gt;=DX$1,$S621+$Y621,$Y621)</f>
        <v>1731.7455000000004</v>
      </c>
      <c r="DY621" s="27">
        <f>IF($O621&gt;=DY$1,$S621+$Y621,$Y621)</f>
        <v>1731.7455000000004</v>
      </c>
      <c r="DZ621" s="27">
        <f>IF($O621&gt;=DZ$1,$S621+$Y621,$Y621)</f>
        <v>1731.7455000000004</v>
      </c>
      <c r="EA621" s="27">
        <f>IF($O621&gt;=EA$1,$S621+$Y621,$Y621)</f>
        <v>1731.7455000000004</v>
      </c>
      <c r="EB621" s="27">
        <f>IF($O621&gt;=EB$1,$S621+$Y621,$Y621)</f>
        <v>1731.7455000000004</v>
      </c>
      <c r="EC621" s="27">
        <f>IF($O621&gt;=EC$1,$S621+$Y621,$Y621)</f>
        <v>1731.7455000000004</v>
      </c>
      <c r="ED621" s="27">
        <f>IF($O621&gt;=ED$1,$S621+$Y621,$Y621)</f>
        <v>1731.7455000000004</v>
      </c>
      <c r="EE621" s="27">
        <f>IF($O621&gt;=EE$1,$S621+$Y621,$Y621)</f>
        <v>1731.7455000000004</v>
      </c>
      <c r="EF621" s="27">
        <f>IF($O621&gt;=EF$1,$S621+$Y621,$Y621)</f>
        <v>1731.7455000000004</v>
      </c>
      <c r="EG621" s="27">
        <f>IF($O621&gt;=EG$1,$S621+$Y621,$Y621)</f>
        <v>1731.7455000000004</v>
      </c>
      <c r="EH621" s="27">
        <f>IF($O621&gt;=EH$1,$S621+$Y621,$Y621)</f>
        <v>1731.7455000000004</v>
      </c>
      <c r="EI621" s="27">
        <f>IF($O621&gt;=EI$1,$S621+$Y621,$Y621)</f>
        <v>1731.7455000000004</v>
      </c>
      <c r="EJ621" s="27">
        <f>IF($O621&gt;=EJ$1,$S621+$Y621,$Y621)</f>
        <v>1731.7455000000004</v>
      </c>
      <c r="EK621" s="27">
        <f>IF($O621&gt;=EK$1,$S621+$Y621,$Y621)</f>
        <v>1731.7455000000004</v>
      </c>
      <c r="EL621" s="27">
        <f>IF($O621&gt;=EL$1,$S621+$Y621,$Y621)</f>
        <v>1731.7455000000004</v>
      </c>
      <c r="EM621" s="27">
        <f>IF($O621&gt;=EM$1,$S621+$Y621,$Y621)</f>
        <v>1731.7455000000004</v>
      </c>
      <c r="EN621" s="27">
        <f>IF($O621&gt;=EN$1,$S621+$Y621,$Y621)</f>
        <v>1731.7455000000004</v>
      </c>
      <c r="EO621" s="27">
        <f>IF($O621&gt;=EO$1,$S621+$Y621,$Y621)</f>
        <v>1731.7455000000004</v>
      </c>
      <c r="EP621" s="27">
        <f>IF($O621&gt;=EP$1,$S621+$Y621,$Y621)</f>
        <v>1731.7455000000004</v>
      </c>
      <c r="EQ621" s="27">
        <f>IF($O621&gt;=EQ$1,$S621+$Y621,$Y621)</f>
        <v>1731.7455000000004</v>
      </c>
      <c r="ER621" s="27">
        <f>IF($O621&gt;=ER$1,$S621+$Y621,$Y621)</f>
        <v>1731.7455000000004</v>
      </c>
      <c r="ES621" s="27">
        <f>IF($O621&gt;=ES$1,$S621+$Y621,$Y621)</f>
        <v>1731.7455000000004</v>
      </c>
      <c r="ET621" s="27">
        <f>IF($O621&gt;=ET$1,$S621+$Y621,$Y621)</f>
        <v>1731.7455000000004</v>
      </c>
      <c r="EU621" s="27">
        <f>IF($O621&gt;=EU$1,$S621+$Y621,$Y621)</f>
        <v>1731.7455000000004</v>
      </c>
      <c r="EV621" s="27">
        <f>IF($O621&gt;=EV$1,$S621,0)</f>
        <v>1731.7455000000004</v>
      </c>
      <c r="EW621" s="27">
        <f>IF($O621&gt;=EW$1,$S621,0)</f>
        <v>1731.7455000000004</v>
      </c>
      <c r="EX621" s="27">
        <f>IF($O621&gt;=EX$1,$S621,0)</f>
        <v>1731.7455000000004</v>
      </c>
      <c r="EY621" s="27">
        <f>IF($O621&gt;=EY$1,$S621,0)</f>
        <v>1731.7455000000004</v>
      </c>
      <c r="EZ621" s="27">
        <f>IF($O621&gt;=EZ$1,$S621,0)</f>
        <v>1731.7455000000004</v>
      </c>
      <c r="FA621" s="27">
        <f>IF($O621&gt;=FA$1,$S621,0)</f>
        <v>1731.7455000000004</v>
      </c>
      <c r="FB621" s="27">
        <f>IF($O621&gt;=FB$1,$S621,0)</f>
        <v>1731.7455000000004</v>
      </c>
      <c r="FC621" s="27">
        <f>IF($O621&gt;=FC$1,$S621,0)</f>
        <v>1731.7455000000004</v>
      </c>
      <c r="FD621" s="27">
        <f>IF($O621&gt;=FD$1,$S621,0)</f>
        <v>1731.7455000000004</v>
      </c>
      <c r="FE621" s="27">
        <f>IF($O621&gt;=FE$1,$S621,0)</f>
        <v>1731.7455000000004</v>
      </c>
      <c r="FF621" s="27">
        <f>IF($O621&gt;=FF$1,$S621,0)</f>
        <v>1731.7455000000004</v>
      </c>
      <c r="FG621" s="27">
        <f>IF($O621&gt;=FG$1,$S621,0)</f>
        <v>1731.7455000000004</v>
      </c>
      <c r="FH621" s="27">
        <f>IF($O621&gt;=FH$1,$S621,0)</f>
        <v>1731.7455000000004</v>
      </c>
      <c r="FI621" s="27">
        <f>IF($O621&gt;=FI$1,$S621,0)</f>
        <v>1731.7455000000004</v>
      </c>
      <c r="FJ621" s="27">
        <f>IF($O621&gt;=FJ$1,$S621,0)</f>
        <v>1731.7455000000004</v>
      </c>
      <c r="FK621" s="27">
        <f>IF($O621&gt;=FK$1,$S621,0)</f>
        <v>1731.7455000000004</v>
      </c>
      <c r="FL621" s="27">
        <f>IF($O621&gt;=FL$1,$S621,0)</f>
        <v>1731.7455000000004</v>
      </c>
      <c r="FM621" s="27">
        <f>IF($O621&gt;=FM$1,$S621,0)</f>
        <v>1731.7455000000004</v>
      </c>
      <c r="FN621" s="27">
        <f>IF($O621&gt;=FN$1,$S621,0)</f>
        <v>1731.7455000000004</v>
      </c>
      <c r="FO621" s="27">
        <f>IF($O621&gt;=FO$1,$S621,0)</f>
        <v>1731.7455000000004</v>
      </c>
      <c r="FP621" s="27">
        <f>IF($O621&gt;=FP$1,$S621,0)</f>
        <v>1731.7455000000004</v>
      </c>
      <c r="FQ621" s="27">
        <f>IF($O621&gt;=FQ$1,$S621,0)</f>
        <v>1731.7455000000004</v>
      </c>
      <c r="FR621" s="27">
        <f>IF($O621&gt;=FR$1,$S621,0)</f>
        <v>1731.7455000000004</v>
      </c>
      <c r="FS621" s="27">
        <f>IF($O621&gt;=FS$1,$S621,0)</f>
        <v>1731.7455000000004</v>
      </c>
      <c r="FT621" s="27">
        <f>IF($O621&gt;=FT$1,$S621,0)</f>
        <v>1731.7455000000004</v>
      </c>
      <c r="FU621" s="27">
        <f>IF($O621&gt;=FU$1,$S621,0)</f>
        <v>1731.7455000000004</v>
      </c>
      <c r="FV621" s="27">
        <f>IF($O621&gt;=FV$1,$S621,0)</f>
        <v>1731.7455000000004</v>
      </c>
      <c r="FW621" s="27">
        <f>IF($O621&gt;=FW$1,$S621,0)</f>
        <v>1731.7455000000004</v>
      </c>
      <c r="FX621" s="27">
        <f>IF($O621&gt;=FX$1,$S621,0)</f>
        <v>1731.7455000000004</v>
      </c>
      <c r="FY621" s="27">
        <f>IF($O621&gt;=FY$1,$S621,0)</f>
        <v>1731.7455000000004</v>
      </c>
      <c r="FZ621" s="27">
        <f>IF($O621&gt;=FZ$1,$S621,0)</f>
        <v>1731.7455000000004</v>
      </c>
      <c r="GA621" s="27">
        <f>IF($O621&gt;=GA$1,$S621,0)</f>
        <v>1731.7455000000004</v>
      </c>
      <c r="GB621" s="27">
        <f>IF($O621&gt;=GB$1,$S621,0)</f>
        <v>1731.7455000000004</v>
      </c>
      <c r="GC621" s="27">
        <f>IF($O621&gt;=GC$1,$S621,0)</f>
        <v>1731.7455000000004</v>
      </c>
      <c r="GD621" s="27">
        <f>IF($O621&gt;=GD$1,$S621,0)</f>
        <v>1731.7455000000004</v>
      </c>
      <c r="GE621" s="27">
        <f>IF($O621&gt;=GE$1,$S621,0)</f>
        <v>1731.7455000000004</v>
      </c>
      <c r="GF621" s="27">
        <f>IF($O621&gt;=GF$1,$S621,0)</f>
        <v>1731.7455000000004</v>
      </c>
      <c r="GG621" s="27">
        <f>IF($O621&gt;=GG$1,$S621,0)</f>
        <v>1731.7455000000004</v>
      </c>
      <c r="GH621" s="27">
        <f>IF($O621&gt;=GH$1,$S621,0)</f>
        <v>1731.7455000000004</v>
      </c>
      <c r="GI621" s="27">
        <f>IF($O621&gt;=GI$1,$S621,0)</f>
        <v>1731.7455000000004</v>
      </c>
      <c r="GJ621" s="27">
        <f>IF($O621&gt;=GJ$1,$S621,0)</f>
        <v>1731.7455000000004</v>
      </c>
      <c r="GK621" s="27">
        <f>IF($O621&gt;=GK$1,$S621,0)</f>
        <v>1731.7455000000004</v>
      </c>
      <c r="GL621" s="27">
        <f>IF($O621&gt;=GL$1,$S621,0)</f>
        <v>1731.7455000000004</v>
      </c>
      <c r="GM621" s="27">
        <f>IF($O621&gt;=GM$1,$S621,0)</f>
        <v>1731.7455000000004</v>
      </c>
      <c r="GN621" s="27">
        <f>IF($O621&gt;=GN$1,$S621,0)</f>
        <v>1731.7455000000004</v>
      </c>
      <c r="GO621" s="27">
        <f>IF($O621&gt;=GO$1,$S621,0)</f>
        <v>1731.7455000000004</v>
      </c>
      <c r="GP621" s="27">
        <f>IF($O621&gt;=GP$1,$S621,0)</f>
        <v>1731.7455000000004</v>
      </c>
      <c r="GQ621" s="27">
        <f>IF($O621&gt;=GQ$1,$S621,0)</f>
        <v>1731.7455000000004</v>
      </c>
      <c r="GR621" s="27">
        <f>IF($O621&gt;=GR$1,$S621,0)</f>
        <v>1731.7455000000004</v>
      </c>
      <c r="GS621" s="27">
        <f>IF($O621&gt;=GS$1,$S621,0)</f>
        <v>1731.7455000000004</v>
      </c>
      <c r="GT621" s="27">
        <f>IF($O621&gt;=GT$1,$S621,0)</f>
        <v>1731.7455000000004</v>
      </c>
      <c r="GU621" s="27">
        <f>IF($O621&gt;=GU$1,$S621,0)</f>
        <v>1731.7455000000004</v>
      </c>
      <c r="GV621" s="27">
        <f>IF($O621&gt;=GV$1,$S621,0)</f>
        <v>1731.7455000000004</v>
      </c>
      <c r="GW621" s="27">
        <f>IF($O621&gt;=GW$1,$S621,0)</f>
        <v>1731.7455000000004</v>
      </c>
      <c r="GX621" s="27">
        <f>IF($O621&gt;=GX$1,$S621,0)</f>
        <v>1731.7455000000004</v>
      </c>
      <c r="GY621" s="27">
        <f>IF($O621&gt;=GY$1,$S621,0)</f>
        <v>1731.7455000000004</v>
      </c>
      <c r="GZ621" s="27">
        <f>IF($O621&gt;=GZ$1,$S621,0)</f>
        <v>1731.7455000000004</v>
      </c>
      <c r="HA621" s="27">
        <f>IF($O621&gt;=HA$1,$S621,0)</f>
        <v>1731.7455000000004</v>
      </c>
      <c r="HB621" s="27">
        <f>IF($O621&gt;=HB$1,$S621,0)</f>
        <v>1731.7455000000004</v>
      </c>
      <c r="HC621" s="27">
        <f>IF($O621&gt;=HC$1,$S621,0)</f>
        <v>1731.7455000000004</v>
      </c>
    </row>
    <row r="622" spans="1:211">
      <c r="A622" s="3">
        <v>73636</v>
      </c>
      <c r="B622" s="3" t="s">
        <v>666</v>
      </c>
      <c r="C622" s="3" t="s">
        <v>60</v>
      </c>
      <c r="D622" s="3">
        <v>59</v>
      </c>
      <c r="E622" s="4">
        <v>33462</v>
      </c>
      <c r="F622" s="5">
        <v>26.873972602739727</v>
      </c>
      <c r="G622" s="3" t="s">
        <v>665</v>
      </c>
      <c r="H622" s="4">
        <v>21681</v>
      </c>
      <c r="I622" s="9" t="s">
        <v>883</v>
      </c>
      <c r="J622" s="5">
        <v>9593.8799999999992</v>
      </c>
      <c r="K622" s="31">
        <v>1164</v>
      </c>
      <c r="L622" s="32">
        <v>27</v>
      </c>
      <c r="M622" s="33">
        <f>VLOOKUP(L622,FIND,3,TRUE)</f>
        <v>1.5</v>
      </c>
      <c r="N622" s="32">
        <f>IF(L622&gt;30,180,VLOOKUP(L622,TEMPO,2,FALSE))</f>
        <v>162</v>
      </c>
      <c r="O622" s="32">
        <f>IF(R622&gt;0,4,N622)</f>
        <v>162</v>
      </c>
      <c r="P622" s="96">
        <f>J622*M622*L622</f>
        <v>388552.14</v>
      </c>
      <c r="Q622" s="96">
        <f>10934.45*2</f>
        <v>21868.9</v>
      </c>
      <c r="R622" s="96">
        <f>IF(P622&lt;=Q622,P622/4,0)</f>
        <v>0</v>
      </c>
      <c r="S622" s="5">
        <f>IF(P622&gt;=Q622,P622/N622,0)</f>
        <v>2398.4700000000003</v>
      </c>
      <c r="T622" s="3"/>
      <c r="U622" s="3">
        <f>IF(T622="",1,0)</f>
        <v>1</v>
      </c>
      <c r="V622" s="3">
        <v>163</v>
      </c>
      <c r="W622" s="5">
        <v>0</v>
      </c>
      <c r="X622" s="5">
        <v>402.65</v>
      </c>
      <c r="Y622" s="5">
        <f>X622*W622</f>
        <v>0</v>
      </c>
      <c r="Z622" s="5">
        <v>400</v>
      </c>
      <c r="AA622" s="5">
        <f>S622+Y622+Z622</f>
        <v>2798.4700000000003</v>
      </c>
      <c r="AB622" s="39">
        <f>(J622/12+J622/12*1.3333333333+450/12+J622/30*6/12+J622)*1.3+Y622+Z622+153.9</f>
        <v>15707.68106663202</v>
      </c>
      <c r="AC622" s="39" t="s">
        <v>60</v>
      </c>
      <c r="AD622" s="39">
        <f>J622*1.3+400+153.9</f>
        <v>13025.944</v>
      </c>
      <c r="AE622" s="39">
        <f>SUMIFS('CUSTO MENSAL FUNC NOVO'!H:H,'CUSTO MENSAL FUNC NOVO'!A:A,'VALORES MENSAIS'!AC622)</f>
        <v>2013.943</v>
      </c>
      <c r="AF622" s="27">
        <f>IF($R622&gt;0,$R622,$S622)+$Y622+$Z622</f>
        <v>2798.4700000000003</v>
      </c>
      <c r="AG622" s="27">
        <f>IF($R622&gt;0,$R622,$S622)+$Y622+$Z622</f>
        <v>2798.4700000000003</v>
      </c>
      <c r="AH622" s="27">
        <f>IF($R622&gt;0,$R622,$S622)+$Y622+$Z622</f>
        <v>2798.4700000000003</v>
      </c>
      <c r="AI622" s="27">
        <f>IF($R622&gt;0,$R622,$S622)+$Y622+$Z622</f>
        <v>2798.4700000000003</v>
      </c>
      <c r="AJ622" s="27">
        <f>IF($O622&gt;=AJ$1,$S622+$Y622+$Z622,$Y622+$Z622)</f>
        <v>2798.4700000000003</v>
      </c>
      <c r="AK622" s="27">
        <f>IF($O622&gt;=AK$1,$S622+$Y622+$Z622,$Y622+$Z622)</f>
        <v>2798.4700000000003</v>
      </c>
      <c r="AL622" s="27">
        <f>IF($O622&gt;=AL$1,$S622+$Y622+$Z622,$Y622+$Z622)</f>
        <v>2798.4700000000003</v>
      </c>
      <c r="AM622" s="27">
        <f>IF($O622&gt;=AM$1,$S622+$Y622+$Z622,$Y622+$Z622)</f>
        <v>2798.4700000000003</v>
      </c>
      <c r="AN622" s="27">
        <f>IF($O622&gt;=AN$1,$S622+$Y622+$Z622,$Y622+$Z622)</f>
        <v>2798.4700000000003</v>
      </c>
      <c r="AO622" s="27">
        <f>IF($O622&gt;=AO$1,$S622+$Y622+$Z622,$Y622+$Z622)</f>
        <v>2798.4700000000003</v>
      </c>
      <c r="AP622" s="27">
        <f>IF($O622&gt;=AP$1,$S622+$Y622+$Z622,$Y622+$Z622)</f>
        <v>2798.4700000000003</v>
      </c>
      <c r="AQ622" s="27">
        <f>IF($O622&gt;=AQ$1,$S622+$Y622+$Z622,$Y622+$Z622)</f>
        <v>2798.4700000000003</v>
      </c>
      <c r="AR622" s="27">
        <f>IF($O622&gt;=AR$1,$S622+$Y622+$Z622,$Y622+$Z622)</f>
        <v>2798.4700000000003</v>
      </c>
      <c r="AS622" s="27">
        <f>IF($O622&gt;=AS$1,$S622+$Y622+$Z622,$Y622+$Z622)</f>
        <v>2798.4700000000003</v>
      </c>
      <c r="AT622" s="27">
        <f>IF($O622&gt;=AT$1,$S622+$Y622+$Z622,$Y622+$Z622)</f>
        <v>2798.4700000000003</v>
      </c>
      <c r="AU622" s="27">
        <f>IF($O622&gt;=AU$1,$S622+$Y622+$Z622,$Y622+$Z622)</f>
        <v>2798.4700000000003</v>
      </c>
      <c r="AV622" s="27">
        <f>IF($O622&gt;=AV$1,$S622+$Y622+$Z622,$Y622+$Z622)</f>
        <v>2798.4700000000003</v>
      </c>
      <c r="AW622" s="27">
        <f>IF($O622&gt;=AW$1,$S622+$Y622+$Z622,$Y622+$Z622)</f>
        <v>2798.4700000000003</v>
      </c>
      <c r="AX622" s="27">
        <f>IF($O622&gt;=AX$1,$S622+$Y622+$Z622,$Y622+$Z622)</f>
        <v>2798.4700000000003</v>
      </c>
      <c r="AY622" s="27">
        <f>IF($O622&gt;=AY$1,$S622+$Y622+$Z622,$Y622+$Z622)</f>
        <v>2798.4700000000003</v>
      </c>
      <c r="AZ622" s="27">
        <f>IF($O622&gt;=AZ$1,$S622+$Y622+$Z622,$Y622+$Z622)</f>
        <v>2798.4700000000003</v>
      </c>
      <c r="BA622" s="27">
        <f>IF($O622&gt;=BA$1,$S622+$Y622+$Z622,$Y622+$Z622)</f>
        <v>2798.4700000000003</v>
      </c>
      <c r="BB622" s="27">
        <f>IF($O622&gt;=BB$1,$S622+$Y622+$Z622,$Y622+$Z622)</f>
        <v>2798.4700000000003</v>
      </c>
      <c r="BC622" s="27">
        <f>IF($O622&gt;=BC$1,$S622+$Y622+$Z622,$Y622+$Z622)</f>
        <v>2798.4700000000003</v>
      </c>
      <c r="BD622" s="27">
        <f>IF($O622&gt;=BD$1,$S622+$Y622+$Z622,$Y622+$Z622)</f>
        <v>2798.4700000000003</v>
      </c>
      <c r="BE622" s="27">
        <f>IF($O622&gt;=BE$1,$S622+$Y622+$Z622,$Y622+$Z622)</f>
        <v>2798.4700000000003</v>
      </c>
      <c r="BF622" s="27">
        <f>IF($O622&gt;=BF$1,$S622+$Y622+$Z622,$Y622+$Z622)</f>
        <v>2798.4700000000003</v>
      </c>
      <c r="BG622" s="27">
        <f>IF($O622&gt;=BG$1,$S622+$Y622+$Z622,$Y622+$Z622)</f>
        <v>2798.4700000000003</v>
      </c>
      <c r="BH622" s="27">
        <f>IF($O622&gt;=BH$1,$S622+$Y622+$Z622,$Y622+$Z622)</f>
        <v>2798.4700000000003</v>
      </c>
      <c r="BI622" s="27">
        <f>IF($O622&gt;=BI$1,$S622+$Y622+$Z622,$Y622+$Z622)</f>
        <v>2798.4700000000003</v>
      </c>
      <c r="BJ622" s="27">
        <f>IF($O622&gt;=BJ$1,$S622+$Y622+$Z622,$Y622+$Z622)</f>
        <v>2798.4700000000003</v>
      </c>
      <c r="BK622" s="27">
        <f>IF($O622&gt;=BK$1,$S622+$Y622+$Z622,$Y622+$Z622)</f>
        <v>2798.4700000000003</v>
      </c>
      <c r="BL622" s="27">
        <f>IF($O622&gt;=BL$1,$S622+$Y622+$Z622,$Y622+$Z622)</f>
        <v>2798.4700000000003</v>
      </c>
      <c r="BM622" s="27">
        <f>IF($O622&gt;=BM$1,$S622+$Y622+$Z622,$Y622+$Z622)</f>
        <v>2798.4700000000003</v>
      </c>
      <c r="BN622" s="27">
        <f>IF($O622&gt;=BN$1,$S622+$Y622+$Z622,$Y622+$Z622)</f>
        <v>2798.4700000000003</v>
      </c>
      <c r="BO622" s="27">
        <f>IF($O622&gt;=BO$1,$S622+$Y622+$Z622,$Y622+$Z622)</f>
        <v>2798.4700000000003</v>
      </c>
      <c r="BP622" s="27">
        <f>IF($O622&gt;=BP$1,$S622+$Y622+$Z622,$Y622+$Z622)</f>
        <v>2798.4700000000003</v>
      </c>
      <c r="BQ622" s="27">
        <f>IF($O622&gt;=BQ$1,$S622+$Y622+$Z622,$Y622+$Z622)</f>
        <v>2798.4700000000003</v>
      </c>
      <c r="BR622" s="27">
        <f>IF($O622&gt;=BR$1,$S622+$Y622+$Z622,$Y622+$Z622)</f>
        <v>2798.4700000000003</v>
      </c>
      <c r="BS622" s="27">
        <f>IF($O622&gt;=BS$1,$S622+$Y622+$Z622,$Y622+$Z622)</f>
        <v>2798.4700000000003</v>
      </c>
      <c r="BT622" s="27">
        <f>IF($O622&gt;=BT$1,$S622+$Y622+$Z622,$Y622+$Z622)</f>
        <v>2798.4700000000003</v>
      </c>
      <c r="BU622" s="27">
        <f>IF($O622&gt;=BU$1,$S622+$Y622+$Z622,$Y622+$Z622)</f>
        <v>2798.4700000000003</v>
      </c>
      <c r="BV622" s="27">
        <f>IF($O622&gt;=BV$1,$S622+$Y622+$Z622,$Y622+$Z622)</f>
        <v>2798.4700000000003</v>
      </c>
      <c r="BW622" s="27">
        <f>IF($O622&gt;=BW$1,$S622+$Y622+$Z622,$Y622+$Z622)</f>
        <v>2798.4700000000003</v>
      </c>
      <c r="BX622" s="27">
        <f>IF($O622&gt;=BX$1,$S622+$Y622+$Z622,$Y622+$Z622)</f>
        <v>2798.4700000000003</v>
      </c>
      <c r="BY622" s="27">
        <f>IF($O622&gt;=BY$1,$S622+$Y622+$Z622,$Y622+$Z622)</f>
        <v>2798.4700000000003</v>
      </c>
      <c r="BZ622" s="27">
        <f>IF($O622&gt;=BZ$1,$S622+$Y622+$Z622,$Y622+$Z622)</f>
        <v>2798.4700000000003</v>
      </c>
      <c r="CA622" s="27">
        <f>IF($O622&gt;=CA$1,$S622+$Y622+$Z622,$Y622+$Z622)</f>
        <v>2798.4700000000003</v>
      </c>
      <c r="CB622" s="27">
        <f>IF($O622&gt;=CB$1,$S622+$Y622+$Z622,$Y622+$Z622)</f>
        <v>2798.4700000000003</v>
      </c>
      <c r="CC622" s="27">
        <f>IF($O622&gt;=CC$1,$S622+$Y622+$Z622,$Y622+$Z622)</f>
        <v>2798.4700000000003</v>
      </c>
      <c r="CD622" s="27">
        <f>IF($O622&gt;=CD$1,$S622+$Y622+$Z622,$Y622+$Z622)</f>
        <v>2798.4700000000003</v>
      </c>
      <c r="CE622" s="27">
        <f>IF($O622&gt;=CE$1,$S622+$Y622+$Z622,$Y622+$Z622)</f>
        <v>2798.4700000000003</v>
      </c>
      <c r="CF622" s="27">
        <f>IF($O622&gt;=CF$1,$S622+$Y622+$Z622,$Y622+$Z622)</f>
        <v>2798.4700000000003</v>
      </c>
      <c r="CG622" s="27">
        <f>IF($O622&gt;=CG$1,$S622+$Y622+$Z622,$Y622+$Z622)</f>
        <v>2798.4700000000003</v>
      </c>
      <c r="CH622" s="27">
        <f>IF($O622&gt;=CH$1,$S622+$Y622+$Z622,$Y622+$Z622)</f>
        <v>2798.4700000000003</v>
      </c>
      <c r="CI622" s="27">
        <f>IF($O622&gt;=CI$1,$S622+$Y622+$Z622,$Y622+$Z622)</f>
        <v>2798.4700000000003</v>
      </c>
      <c r="CJ622" s="27">
        <f>IF($O622&gt;=CJ$1,$S622+$Y622+$Z622,$Y622+$Z622)</f>
        <v>2798.4700000000003</v>
      </c>
      <c r="CK622" s="27">
        <f>IF($O622&gt;=CK$1,$S622+$Y622+$Z622,$Y622+$Z622)</f>
        <v>2798.4700000000003</v>
      </c>
      <c r="CL622" s="27">
        <f>IF($O622&gt;=CL$1,$S622+$Y622+$Z622,$Y622+$Z622)</f>
        <v>2798.4700000000003</v>
      </c>
      <c r="CM622" s="27">
        <f>IF($O622&gt;=CM$1,$S622+$Y622+$Z622,$Y622+$Z622)</f>
        <v>2798.4700000000003</v>
      </c>
      <c r="CN622" s="27">
        <f>IF($O622&gt;=CN$1,$S622+$Y622,$Y622)</f>
        <v>2398.4700000000003</v>
      </c>
      <c r="CO622" s="27">
        <f>IF($O622&gt;=CO$1,$S622+$Y622,$Y622)</f>
        <v>2398.4700000000003</v>
      </c>
      <c r="CP622" s="27">
        <f>IF($O622&gt;=CP$1,$S622+$Y622,$Y622)</f>
        <v>2398.4700000000003</v>
      </c>
      <c r="CQ622" s="27">
        <f>IF($O622&gt;=CQ$1,$S622+$Y622,$Y622)</f>
        <v>2398.4700000000003</v>
      </c>
      <c r="CR622" s="27">
        <f>IF($O622&gt;=CR$1,$S622+$Y622,$Y622)</f>
        <v>2398.4700000000003</v>
      </c>
      <c r="CS622" s="27">
        <f>IF($O622&gt;=CS$1,$S622+$Y622,$Y622)</f>
        <v>2398.4700000000003</v>
      </c>
      <c r="CT622" s="27">
        <f>IF($O622&gt;=CT$1,$S622+$Y622,$Y622)</f>
        <v>2398.4700000000003</v>
      </c>
      <c r="CU622" s="27">
        <f>IF($O622&gt;=CU$1,$S622+$Y622,$Y622)</f>
        <v>2398.4700000000003</v>
      </c>
      <c r="CV622" s="27">
        <f>IF($O622&gt;=CV$1,$S622+$Y622,$Y622)</f>
        <v>2398.4700000000003</v>
      </c>
      <c r="CW622" s="27">
        <f>IF($O622&gt;=CW$1,$S622+$Y622,$Y622)</f>
        <v>2398.4700000000003</v>
      </c>
      <c r="CX622" s="27">
        <f>IF($O622&gt;=CX$1,$S622+$Y622,$Y622)</f>
        <v>2398.4700000000003</v>
      </c>
      <c r="CY622" s="27">
        <f>IF($O622&gt;=CY$1,$S622+$Y622,$Y622)</f>
        <v>2398.4700000000003</v>
      </c>
      <c r="CZ622" s="27">
        <f>IF($O622&gt;=CZ$1,$S622+$Y622,$Y622)</f>
        <v>2398.4700000000003</v>
      </c>
      <c r="DA622" s="27">
        <f>IF($O622&gt;=DA$1,$S622+$Y622,$Y622)</f>
        <v>2398.4700000000003</v>
      </c>
      <c r="DB622" s="27">
        <f>IF($O622&gt;=DB$1,$S622+$Y622,$Y622)</f>
        <v>2398.4700000000003</v>
      </c>
      <c r="DC622" s="27">
        <f>IF($O622&gt;=DC$1,$S622+$Y622,$Y622)</f>
        <v>2398.4700000000003</v>
      </c>
      <c r="DD622" s="27">
        <f>IF($O622&gt;=DD$1,$S622+$Y622,$Y622)</f>
        <v>2398.4700000000003</v>
      </c>
      <c r="DE622" s="27">
        <f>IF($O622&gt;=DE$1,$S622+$Y622,$Y622)</f>
        <v>2398.4700000000003</v>
      </c>
      <c r="DF622" s="27">
        <f>IF($O622&gt;=DF$1,$S622+$Y622,$Y622)</f>
        <v>2398.4700000000003</v>
      </c>
      <c r="DG622" s="27">
        <f>IF($O622&gt;=DG$1,$S622+$Y622,$Y622)</f>
        <v>2398.4700000000003</v>
      </c>
      <c r="DH622" s="27">
        <f>IF($O622&gt;=DH$1,$S622+$Y622,$Y622)</f>
        <v>2398.4700000000003</v>
      </c>
      <c r="DI622" s="27">
        <f>IF($O622&gt;=DI$1,$S622+$Y622,$Y622)</f>
        <v>2398.4700000000003</v>
      </c>
      <c r="DJ622" s="27">
        <f>IF($O622&gt;=DJ$1,$S622+$Y622,$Y622)</f>
        <v>2398.4700000000003</v>
      </c>
      <c r="DK622" s="27">
        <f>IF($O622&gt;=DK$1,$S622+$Y622,$Y622)</f>
        <v>2398.4700000000003</v>
      </c>
      <c r="DL622" s="27">
        <f>IF($O622&gt;=DL$1,$S622+$Y622,$Y622)</f>
        <v>2398.4700000000003</v>
      </c>
      <c r="DM622" s="27">
        <f>IF($O622&gt;=DM$1,$S622+$Y622,$Y622)</f>
        <v>2398.4700000000003</v>
      </c>
      <c r="DN622" s="27">
        <f>IF($O622&gt;=DN$1,$S622+$Y622,$Y622)</f>
        <v>2398.4700000000003</v>
      </c>
      <c r="DO622" s="27">
        <f>IF($O622&gt;=DO$1,$S622+$Y622,$Y622)</f>
        <v>2398.4700000000003</v>
      </c>
      <c r="DP622" s="27">
        <f>IF($O622&gt;=DP$1,$S622+$Y622,$Y622)</f>
        <v>2398.4700000000003</v>
      </c>
      <c r="DQ622" s="27">
        <f>IF($O622&gt;=DQ$1,$S622+$Y622,$Y622)</f>
        <v>2398.4700000000003</v>
      </c>
      <c r="DR622" s="27">
        <f>IF($O622&gt;=DR$1,$S622+$Y622,$Y622)</f>
        <v>2398.4700000000003</v>
      </c>
      <c r="DS622" s="27">
        <f>IF($O622&gt;=DS$1,$S622+$Y622,$Y622)</f>
        <v>2398.4700000000003</v>
      </c>
      <c r="DT622" s="27">
        <f>IF($O622&gt;=DT$1,$S622+$Y622,$Y622)</f>
        <v>2398.4700000000003</v>
      </c>
      <c r="DU622" s="27">
        <f>IF($O622&gt;=DU$1,$S622+$Y622,$Y622)</f>
        <v>2398.4700000000003</v>
      </c>
      <c r="DV622" s="27">
        <f>IF($O622&gt;=DV$1,$S622+$Y622,$Y622)</f>
        <v>2398.4700000000003</v>
      </c>
      <c r="DW622" s="27">
        <f>IF($O622&gt;=DW$1,$S622+$Y622,$Y622)</f>
        <v>2398.4700000000003</v>
      </c>
      <c r="DX622" s="27">
        <f>IF($O622&gt;=DX$1,$S622+$Y622,$Y622)</f>
        <v>2398.4700000000003</v>
      </c>
      <c r="DY622" s="27">
        <f>IF($O622&gt;=DY$1,$S622+$Y622,$Y622)</f>
        <v>2398.4700000000003</v>
      </c>
      <c r="DZ622" s="27">
        <f>IF($O622&gt;=DZ$1,$S622+$Y622,$Y622)</f>
        <v>2398.4700000000003</v>
      </c>
      <c r="EA622" s="27">
        <f>IF($O622&gt;=EA$1,$S622+$Y622,$Y622)</f>
        <v>2398.4700000000003</v>
      </c>
      <c r="EB622" s="27">
        <f>IF($O622&gt;=EB$1,$S622+$Y622,$Y622)</f>
        <v>2398.4700000000003</v>
      </c>
      <c r="EC622" s="27">
        <f>IF($O622&gt;=EC$1,$S622+$Y622,$Y622)</f>
        <v>2398.4700000000003</v>
      </c>
      <c r="ED622" s="27">
        <f>IF($O622&gt;=ED$1,$S622+$Y622,$Y622)</f>
        <v>2398.4700000000003</v>
      </c>
      <c r="EE622" s="27">
        <f>IF($O622&gt;=EE$1,$S622+$Y622,$Y622)</f>
        <v>2398.4700000000003</v>
      </c>
      <c r="EF622" s="27">
        <f>IF($O622&gt;=EF$1,$S622+$Y622,$Y622)</f>
        <v>2398.4700000000003</v>
      </c>
      <c r="EG622" s="27">
        <f>IF($O622&gt;=EG$1,$S622+$Y622,$Y622)</f>
        <v>2398.4700000000003</v>
      </c>
      <c r="EH622" s="27">
        <f>IF($O622&gt;=EH$1,$S622+$Y622,$Y622)</f>
        <v>2398.4700000000003</v>
      </c>
      <c r="EI622" s="27">
        <f>IF($O622&gt;=EI$1,$S622+$Y622,$Y622)</f>
        <v>2398.4700000000003</v>
      </c>
      <c r="EJ622" s="27">
        <f>IF($O622&gt;=EJ$1,$S622+$Y622,$Y622)</f>
        <v>2398.4700000000003</v>
      </c>
      <c r="EK622" s="27">
        <f>IF($O622&gt;=EK$1,$S622+$Y622,$Y622)</f>
        <v>2398.4700000000003</v>
      </c>
      <c r="EL622" s="27">
        <f>IF($O622&gt;=EL$1,$S622+$Y622,$Y622)</f>
        <v>2398.4700000000003</v>
      </c>
      <c r="EM622" s="27">
        <f>IF($O622&gt;=EM$1,$S622+$Y622,$Y622)</f>
        <v>2398.4700000000003</v>
      </c>
      <c r="EN622" s="27">
        <f>IF($O622&gt;=EN$1,$S622+$Y622,$Y622)</f>
        <v>2398.4700000000003</v>
      </c>
      <c r="EO622" s="27">
        <f>IF($O622&gt;=EO$1,$S622+$Y622,$Y622)</f>
        <v>2398.4700000000003</v>
      </c>
      <c r="EP622" s="27">
        <f>IF($O622&gt;=EP$1,$S622+$Y622,$Y622)</f>
        <v>2398.4700000000003</v>
      </c>
      <c r="EQ622" s="27">
        <f>IF($O622&gt;=EQ$1,$S622+$Y622,$Y622)</f>
        <v>2398.4700000000003</v>
      </c>
      <c r="ER622" s="27">
        <f>IF($O622&gt;=ER$1,$S622+$Y622,$Y622)</f>
        <v>2398.4700000000003</v>
      </c>
      <c r="ES622" s="27">
        <f>IF($O622&gt;=ES$1,$S622+$Y622,$Y622)</f>
        <v>2398.4700000000003</v>
      </c>
      <c r="ET622" s="27">
        <f>IF($O622&gt;=ET$1,$S622+$Y622,$Y622)</f>
        <v>2398.4700000000003</v>
      </c>
      <c r="EU622" s="27">
        <f>IF($O622&gt;=EU$1,$S622+$Y622,$Y622)</f>
        <v>2398.4700000000003</v>
      </c>
      <c r="EV622" s="27">
        <f>IF($O622&gt;=EV$1,$S622,0)</f>
        <v>2398.4700000000003</v>
      </c>
      <c r="EW622" s="27">
        <f>IF($O622&gt;=EW$1,$S622,0)</f>
        <v>2398.4700000000003</v>
      </c>
      <c r="EX622" s="27">
        <f>IF($O622&gt;=EX$1,$S622,0)</f>
        <v>2398.4700000000003</v>
      </c>
      <c r="EY622" s="27">
        <f>IF($O622&gt;=EY$1,$S622,0)</f>
        <v>2398.4700000000003</v>
      </c>
      <c r="EZ622" s="27">
        <f>IF($O622&gt;=EZ$1,$S622,0)</f>
        <v>2398.4700000000003</v>
      </c>
      <c r="FA622" s="27">
        <f>IF($O622&gt;=FA$1,$S622,0)</f>
        <v>2398.4700000000003</v>
      </c>
      <c r="FB622" s="27">
        <f>IF($O622&gt;=FB$1,$S622,0)</f>
        <v>2398.4700000000003</v>
      </c>
      <c r="FC622" s="27">
        <f>IF($O622&gt;=FC$1,$S622,0)</f>
        <v>2398.4700000000003</v>
      </c>
      <c r="FD622" s="27">
        <f>IF($O622&gt;=FD$1,$S622,0)</f>
        <v>2398.4700000000003</v>
      </c>
      <c r="FE622" s="27">
        <f>IF($O622&gt;=FE$1,$S622,0)</f>
        <v>2398.4700000000003</v>
      </c>
      <c r="FF622" s="27">
        <f>IF($O622&gt;=FF$1,$S622,0)</f>
        <v>2398.4700000000003</v>
      </c>
      <c r="FG622" s="27">
        <f>IF($O622&gt;=FG$1,$S622,0)</f>
        <v>2398.4700000000003</v>
      </c>
      <c r="FH622" s="27">
        <f>IF($O622&gt;=FH$1,$S622,0)</f>
        <v>2398.4700000000003</v>
      </c>
      <c r="FI622" s="27">
        <f>IF($O622&gt;=FI$1,$S622,0)</f>
        <v>2398.4700000000003</v>
      </c>
      <c r="FJ622" s="27">
        <f>IF($O622&gt;=FJ$1,$S622,0)</f>
        <v>2398.4700000000003</v>
      </c>
      <c r="FK622" s="27">
        <f>IF($O622&gt;=FK$1,$S622,0)</f>
        <v>2398.4700000000003</v>
      </c>
      <c r="FL622" s="27">
        <f>IF($O622&gt;=FL$1,$S622,0)</f>
        <v>2398.4700000000003</v>
      </c>
      <c r="FM622" s="27">
        <f>IF($O622&gt;=FM$1,$S622,0)</f>
        <v>2398.4700000000003</v>
      </c>
      <c r="FN622" s="27">
        <f>IF($O622&gt;=FN$1,$S622,0)</f>
        <v>2398.4700000000003</v>
      </c>
      <c r="FO622" s="27">
        <f>IF($O622&gt;=FO$1,$S622,0)</f>
        <v>2398.4700000000003</v>
      </c>
      <c r="FP622" s="27">
        <f>IF($O622&gt;=FP$1,$S622,0)</f>
        <v>2398.4700000000003</v>
      </c>
      <c r="FQ622" s="27">
        <f>IF($O622&gt;=FQ$1,$S622,0)</f>
        <v>2398.4700000000003</v>
      </c>
      <c r="FR622" s="27">
        <f>IF($O622&gt;=FR$1,$S622,0)</f>
        <v>2398.4700000000003</v>
      </c>
      <c r="FS622" s="27">
        <f>IF($O622&gt;=FS$1,$S622,0)</f>
        <v>2398.4700000000003</v>
      </c>
      <c r="FT622" s="27">
        <f>IF($O622&gt;=FT$1,$S622,0)</f>
        <v>2398.4700000000003</v>
      </c>
      <c r="FU622" s="27">
        <f>IF($O622&gt;=FU$1,$S622,0)</f>
        <v>2398.4700000000003</v>
      </c>
      <c r="FV622" s="27">
        <f>IF($O622&gt;=FV$1,$S622,0)</f>
        <v>2398.4700000000003</v>
      </c>
      <c r="FW622" s="27">
        <f>IF($O622&gt;=FW$1,$S622,0)</f>
        <v>2398.4700000000003</v>
      </c>
      <c r="FX622" s="27">
        <f>IF($O622&gt;=FX$1,$S622,0)</f>
        <v>2398.4700000000003</v>
      </c>
      <c r="FY622" s="27">
        <f>IF($O622&gt;=FY$1,$S622,0)</f>
        <v>2398.4700000000003</v>
      </c>
      <c r="FZ622" s="27">
        <f>IF($O622&gt;=FZ$1,$S622,0)</f>
        <v>2398.4700000000003</v>
      </c>
      <c r="GA622" s="27">
        <f>IF($O622&gt;=GA$1,$S622,0)</f>
        <v>2398.4700000000003</v>
      </c>
      <c r="GB622" s="27">
        <f>IF($O622&gt;=GB$1,$S622,0)</f>
        <v>2398.4700000000003</v>
      </c>
      <c r="GC622" s="27">
        <f>IF($O622&gt;=GC$1,$S622,0)</f>
        <v>2398.4700000000003</v>
      </c>
      <c r="GD622" s="27">
        <f>IF($O622&gt;=GD$1,$S622,0)</f>
        <v>2398.4700000000003</v>
      </c>
      <c r="GE622" s="27">
        <f>IF($O622&gt;=GE$1,$S622,0)</f>
        <v>2398.4700000000003</v>
      </c>
      <c r="GF622" s="27">
        <f>IF($O622&gt;=GF$1,$S622,0)</f>
        <v>2398.4700000000003</v>
      </c>
      <c r="GG622" s="27">
        <f>IF($O622&gt;=GG$1,$S622,0)</f>
        <v>2398.4700000000003</v>
      </c>
      <c r="GH622" s="27">
        <f>IF($O622&gt;=GH$1,$S622,0)</f>
        <v>2398.4700000000003</v>
      </c>
      <c r="GI622" s="27">
        <f>IF($O622&gt;=GI$1,$S622,0)</f>
        <v>2398.4700000000003</v>
      </c>
      <c r="GJ622" s="27">
        <f>IF($O622&gt;=GJ$1,$S622,0)</f>
        <v>2398.4700000000003</v>
      </c>
      <c r="GK622" s="27">
        <f>IF($O622&gt;=GK$1,$S622,0)</f>
        <v>2398.4700000000003</v>
      </c>
      <c r="GL622" s="27">
        <f>IF($O622&gt;=GL$1,$S622,0)</f>
        <v>0</v>
      </c>
      <c r="GM622" s="27">
        <f>IF($O622&gt;=GM$1,$S622,0)</f>
        <v>0</v>
      </c>
      <c r="GN622" s="27">
        <f>IF($O622&gt;=GN$1,$S622,0)</f>
        <v>0</v>
      </c>
      <c r="GO622" s="27">
        <f>IF($O622&gt;=GO$1,$S622,0)</f>
        <v>0</v>
      </c>
      <c r="GP622" s="27">
        <f>IF($O622&gt;=GP$1,$S622,0)</f>
        <v>0</v>
      </c>
      <c r="GQ622" s="27">
        <f>IF($O622&gt;=GQ$1,$S622,0)</f>
        <v>0</v>
      </c>
      <c r="GR622" s="27">
        <f>IF($O622&gt;=GR$1,$S622,0)</f>
        <v>0</v>
      </c>
      <c r="GS622" s="27">
        <f>IF($O622&gt;=GS$1,$S622,0)</f>
        <v>0</v>
      </c>
      <c r="GT622" s="27">
        <f>IF($O622&gt;=GT$1,$S622,0)</f>
        <v>0</v>
      </c>
      <c r="GU622" s="27">
        <f>IF($O622&gt;=GU$1,$S622,0)</f>
        <v>0</v>
      </c>
      <c r="GV622" s="27">
        <f>IF($O622&gt;=GV$1,$S622,0)</f>
        <v>0</v>
      </c>
      <c r="GW622" s="27">
        <f>IF($O622&gt;=GW$1,$S622,0)</f>
        <v>0</v>
      </c>
      <c r="GX622" s="27">
        <f>IF($O622&gt;=GX$1,$S622,0)</f>
        <v>0</v>
      </c>
      <c r="GY622" s="27">
        <f>IF($O622&gt;=GY$1,$S622,0)</f>
        <v>0</v>
      </c>
      <c r="GZ622" s="27">
        <f>IF($O622&gt;=GZ$1,$S622,0)</f>
        <v>0</v>
      </c>
      <c r="HA622" s="27">
        <f>IF($O622&gt;=HA$1,$S622,0)</f>
        <v>0</v>
      </c>
      <c r="HB622" s="27">
        <f>IF($O622&gt;=HB$1,$S622,0)</f>
        <v>0</v>
      </c>
      <c r="HC622" s="27">
        <f>IF($O622&gt;=HC$1,$S622,0)</f>
        <v>0</v>
      </c>
    </row>
    <row r="623" spans="1:211">
      <c r="A623" s="3">
        <v>39829</v>
      </c>
      <c r="B623" s="3" t="s">
        <v>667</v>
      </c>
      <c r="C623" s="3" t="s">
        <v>18</v>
      </c>
      <c r="D623" s="3">
        <v>63</v>
      </c>
      <c r="E623" s="4">
        <v>33021</v>
      </c>
      <c r="F623" s="5">
        <v>28.082191780821919</v>
      </c>
      <c r="G623" s="3" t="s">
        <v>665</v>
      </c>
      <c r="H623" s="4">
        <v>20405</v>
      </c>
      <c r="I623" s="9" t="s">
        <v>794</v>
      </c>
      <c r="J623" s="5">
        <v>1948.94</v>
      </c>
      <c r="K623" s="31">
        <v>1083</v>
      </c>
      <c r="L623" s="32">
        <v>28</v>
      </c>
      <c r="M623" s="33">
        <f>VLOOKUP(L623,FIND,3,TRUE)</f>
        <v>1.5</v>
      </c>
      <c r="N623" s="32">
        <f>IF(L623&gt;30,180,VLOOKUP(L623,TEMPO,2,FALSE))</f>
        <v>168</v>
      </c>
      <c r="O623" s="32">
        <f>IF(R623&gt;0,4,N623)</f>
        <v>168</v>
      </c>
      <c r="P623" s="96">
        <f>J623*M623*L623</f>
        <v>81855.48</v>
      </c>
      <c r="Q623" s="96">
        <f>10934.45*2</f>
        <v>21868.9</v>
      </c>
      <c r="R623" s="96">
        <f>IF(P623&lt;=Q623,P623/4,0)</f>
        <v>0</v>
      </c>
      <c r="S623" s="5">
        <f>IF(P623&gt;=Q623,P623/N623,0)</f>
        <v>487.23499999999996</v>
      </c>
      <c r="T623" s="3"/>
      <c r="U623" s="3">
        <f>IF(T623="",1,0)</f>
        <v>1</v>
      </c>
      <c r="V623" s="3">
        <v>26</v>
      </c>
      <c r="W623" s="5">
        <v>0</v>
      </c>
      <c r="X623" s="5">
        <v>402.65</v>
      </c>
      <c r="Y623" s="5">
        <f>X623*W623</f>
        <v>0</v>
      </c>
      <c r="Z623" s="5">
        <v>400</v>
      </c>
      <c r="AA623" s="5">
        <f>S623+Y623+Z623</f>
        <v>887.2349999999999</v>
      </c>
      <c r="AB623" s="39">
        <f>(J623/12+J623/12*1.3333333333+450/12+J623/30*6/12+J623)*1.3+Y623+Z623+153.9</f>
        <v>3671.1477555485176</v>
      </c>
      <c r="AC623" s="39" t="s">
        <v>18</v>
      </c>
      <c r="AD623" s="39">
        <f>J623*1.3+400+153.9</f>
        <v>3087.5220000000004</v>
      </c>
      <c r="AE623" s="39">
        <f>SUMIFS('CUSTO MENSAL FUNC NOVO'!H:H,'CUSTO MENSAL FUNC NOVO'!A:A,'VALORES MENSAIS'!AC623)</f>
        <v>1902.2210000000002</v>
      </c>
      <c r="AF623" s="27">
        <f>IF($R623&gt;0,$R623,$S623)+$Y623+$Z623</f>
        <v>887.2349999999999</v>
      </c>
      <c r="AG623" s="27">
        <f>IF($R623&gt;0,$R623,$S623)+$Y623+$Z623</f>
        <v>887.2349999999999</v>
      </c>
      <c r="AH623" s="27">
        <f>IF($R623&gt;0,$R623,$S623)+$Y623+$Z623</f>
        <v>887.2349999999999</v>
      </c>
      <c r="AI623" s="27">
        <f>IF($R623&gt;0,$R623,$S623)+$Y623+$Z623</f>
        <v>887.2349999999999</v>
      </c>
      <c r="AJ623" s="27">
        <f>IF($O623&gt;=AJ$1,$S623+$Y623+$Z623,$Y623+$Z623)</f>
        <v>887.2349999999999</v>
      </c>
      <c r="AK623" s="27">
        <f>IF($O623&gt;=AK$1,$S623+$Y623+$Z623,$Y623+$Z623)</f>
        <v>887.2349999999999</v>
      </c>
      <c r="AL623" s="27">
        <f>IF($O623&gt;=AL$1,$S623+$Y623+$Z623,$Y623+$Z623)</f>
        <v>887.2349999999999</v>
      </c>
      <c r="AM623" s="27">
        <f>IF($O623&gt;=AM$1,$S623+$Y623+$Z623,$Y623+$Z623)</f>
        <v>887.2349999999999</v>
      </c>
      <c r="AN623" s="27">
        <f>IF($O623&gt;=AN$1,$S623+$Y623+$Z623,$Y623+$Z623)</f>
        <v>887.2349999999999</v>
      </c>
      <c r="AO623" s="27">
        <f>IF($O623&gt;=AO$1,$S623+$Y623+$Z623,$Y623+$Z623)</f>
        <v>887.2349999999999</v>
      </c>
      <c r="AP623" s="27">
        <f>IF($O623&gt;=AP$1,$S623+$Y623+$Z623,$Y623+$Z623)</f>
        <v>887.2349999999999</v>
      </c>
      <c r="AQ623" s="27">
        <f>IF($O623&gt;=AQ$1,$S623+$Y623+$Z623,$Y623+$Z623)</f>
        <v>887.2349999999999</v>
      </c>
      <c r="AR623" s="27">
        <f>IF($O623&gt;=AR$1,$S623+$Y623+$Z623,$Y623+$Z623)</f>
        <v>887.2349999999999</v>
      </c>
      <c r="AS623" s="27">
        <f>IF($O623&gt;=AS$1,$S623+$Y623+$Z623,$Y623+$Z623)</f>
        <v>887.2349999999999</v>
      </c>
      <c r="AT623" s="27">
        <f>IF($O623&gt;=AT$1,$S623+$Y623+$Z623,$Y623+$Z623)</f>
        <v>887.2349999999999</v>
      </c>
      <c r="AU623" s="27">
        <f>IF($O623&gt;=AU$1,$S623+$Y623+$Z623,$Y623+$Z623)</f>
        <v>887.2349999999999</v>
      </c>
      <c r="AV623" s="27">
        <f>IF($O623&gt;=AV$1,$S623+$Y623+$Z623,$Y623+$Z623)</f>
        <v>887.2349999999999</v>
      </c>
      <c r="AW623" s="27">
        <f>IF($O623&gt;=AW$1,$S623+$Y623+$Z623,$Y623+$Z623)</f>
        <v>887.2349999999999</v>
      </c>
      <c r="AX623" s="27">
        <f>IF($O623&gt;=AX$1,$S623+$Y623+$Z623,$Y623+$Z623)</f>
        <v>887.2349999999999</v>
      </c>
      <c r="AY623" s="27">
        <f>IF($O623&gt;=AY$1,$S623+$Y623+$Z623,$Y623+$Z623)</f>
        <v>887.2349999999999</v>
      </c>
      <c r="AZ623" s="27">
        <f>IF($O623&gt;=AZ$1,$S623+$Y623+$Z623,$Y623+$Z623)</f>
        <v>887.2349999999999</v>
      </c>
      <c r="BA623" s="27">
        <f>IF($O623&gt;=BA$1,$S623+$Y623+$Z623,$Y623+$Z623)</f>
        <v>887.2349999999999</v>
      </c>
      <c r="BB623" s="27">
        <f>IF($O623&gt;=BB$1,$S623+$Y623+$Z623,$Y623+$Z623)</f>
        <v>887.2349999999999</v>
      </c>
      <c r="BC623" s="27">
        <f>IF($O623&gt;=BC$1,$S623+$Y623+$Z623,$Y623+$Z623)</f>
        <v>887.2349999999999</v>
      </c>
      <c r="BD623" s="27">
        <f>IF($O623&gt;=BD$1,$S623+$Y623+$Z623,$Y623+$Z623)</f>
        <v>887.2349999999999</v>
      </c>
      <c r="BE623" s="27">
        <f>IF($O623&gt;=BE$1,$S623+$Y623+$Z623,$Y623+$Z623)</f>
        <v>887.2349999999999</v>
      </c>
      <c r="BF623" s="27">
        <f>IF($O623&gt;=BF$1,$S623+$Y623+$Z623,$Y623+$Z623)</f>
        <v>887.2349999999999</v>
      </c>
      <c r="BG623" s="27">
        <f>IF($O623&gt;=BG$1,$S623+$Y623+$Z623,$Y623+$Z623)</f>
        <v>887.2349999999999</v>
      </c>
      <c r="BH623" s="27">
        <f>IF($O623&gt;=BH$1,$S623+$Y623+$Z623,$Y623+$Z623)</f>
        <v>887.2349999999999</v>
      </c>
      <c r="BI623" s="27">
        <f>IF($O623&gt;=BI$1,$S623+$Y623+$Z623,$Y623+$Z623)</f>
        <v>887.2349999999999</v>
      </c>
      <c r="BJ623" s="27">
        <f>IF($O623&gt;=BJ$1,$S623+$Y623+$Z623,$Y623+$Z623)</f>
        <v>887.2349999999999</v>
      </c>
      <c r="BK623" s="27">
        <f>IF($O623&gt;=BK$1,$S623+$Y623+$Z623,$Y623+$Z623)</f>
        <v>887.2349999999999</v>
      </c>
      <c r="BL623" s="27">
        <f>IF($O623&gt;=BL$1,$S623+$Y623+$Z623,$Y623+$Z623)</f>
        <v>887.2349999999999</v>
      </c>
      <c r="BM623" s="27">
        <f>IF($O623&gt;=BM$1,$S623+$Y623+$Z623,$Y623+$Z623)</f>
        <v>887.2349999999999</v>
      </c>
      <c r="BN623" s="27">
        <f>IF($O623&gt;=BN$1,$S623+$Y623+$Z623,$Y623+$Z623)</f>
        <v>887.2349999999999</v>
      </c>
      <c r="BO623" s="27">
        <f>IF($O623&gt;=BO$1,$S623+$Y623+$Z623,$Y623+$Z623)</f>
        <v>887.2349999999999</v>
      </c>
      <c r="BP623" s="27">
        <f>IF($O623&gt;=BP$1,$S623+$Y623+$Z623,$Y623+$Z623)</f>
        <v>887.2349999999999</v>
      </c>
      <c r="BQ623" s="27">
        <f>IF($O623&gt;=BQ$1,$S623+$Y623+$Z623,$Y623+$Z623)</f>
        <v>887.2349999999999</v>
      </c>
      <c r="BR623" s="27">
        <f>IF($O623&gt;=BR$1,$S623+$Y623+$Z623,$Y623+$Z623)</f>
        <v>887.2349999999999</v>
      </c>
      <c r="BS623" s="27">
        <f>IF($O623&gt;=BS$1,$S623+$Y623+$Z623,$Y623+$Z623)</f>
        <v>887.2349999999999</v>
      </c>
      <c r="BT623" s="27">
        <f>IF($O623&gt;=BT$1,$S623+$Y623+$Z623,$Y623+$Z623)</f>
        <v>887.2349999999999</v>
      </c>
      <c r="BU623" s="27">
        <f>IF($O623&gt;=BU$1,$S623+$Y623+$Z623,$Y623+$Z623)</f>
        <v>887.2349999999999</v>
      </c>
      <c r="BV623" s="27">
        <f>IF($O623&gt;=BV$1,$S623+$Y623+$Z623,$Y623+$Z623)</f>
        <v>887.2349999999999</v>
      </c>
      <c r="BW623" s="27">
        <f>IF($O623&gt;=BW$1,$S623+$Y623+$Z623,$Y623+$Z623)</f>
        <v>887.2349999999999</v>
      </c>
      <c r="BX623" s="27">
        <f>IF($O623&gt;=BX$1,$S623+$Y623+$Z623,$Y623+$Z623)</f>
        <v>887.2349999999999</v>
      </c>
      <c r="BY623" s="27">
        <f>IF($O623&gt;=BY$1,$S623+$Y623+$Z623,$Y623+$Z623)</f>
        <v>887.2349999999999</v>
      </c>
      <c r="BZ623" s="27">
        <f>IF($O623&gt;=BZ$1,$S623+$Y623+$Z623,$Y623+$Z623)</f>
        <v>887.2349999999999</v>
      </c>
      <c r="CA623" s="27">
        <f>IF($O623&gt;=CA$1,$S623+$Y623+$Z623,$Y623+$Z623)</f>
        <v>887.2349999999999</v>
      </c>
      <c r="CB623" s="27">
        <f>IF($O623&gt;=CB$1,$S623+$Y623+$Z623,$Y623+$Z623)</f>
        <v>887.2349999999999</v>
      </c>
      <c r="CC623" s="27">
        <f>IF($O623&gt;=CC$1,$S623+$Y623+$Z623,$Y623+$Z623)</f>
        <v>887.2349999999999</v>
      </c>
      <c r="CD623" s="27">
        <f>IF($O623&gt;=CD$1,$S623+$Y623+$Z623,$Y623+$Z623)</f>
        <v>887.2349999999999</v>
      </c>
      <c r="CE623" s="27">
        <f>IF($O623&gt;=CE$1,$S623+$Y623+$Z623,$Y623+$Z623)</f>
        <v>887.2349999999999</v>
      </c>
      <c r="CF623" s="27">
        <f>IF($O623&gt;=CF$1,$S623+$Y623+$Z623,$Y623+$Z623)</f>
        <v>887.2349999999999</v>
      </c>
      <c r="CG623" s="27">
        <f>IF($O623&gt;=CG$1,$S623+$Y623+$Z623,$Y623+$Z623)</f>
        <v>887.2349999999999</v>
      </c>
      <c r="CH623" s="27">
        <f>IF($O623&gt;=CH$1,$S623+$Y623+$Z623,$Y623+$Z623)</f>
        <v>887.2349999999999</v>
      </c>
      <c r="CI623" s="27">
        <f>IF($O623&gt;=CI$1,$S623+$Y623+$Z623,$Y623+$Z623)</f>
        <v>887.2349999999999</v>
      </c>
      <c r="CJ623" s="27">
        <f>IF($O623&gt;=CJ$1,$S623+$Y623+$Z623,$Y623+$Z623)</f>
        <v>887.2349999999999</v>
      </c>
      <c r="CK623" s="27">
        <f>IF($O623&gt;=CK$1,$S623+$Y623+$Z623,$Y623+$Z623)</f>
        <v>887.2349999999999</v>
      </c>
      <c r="CL623" s="27">
        <f>IF($O623&gt;=CL$1,$S623+$Y623+$Z623,$Y623+$Z623)</f>
        <v>887.2349999999999</v>
      </c>
      <c r="CM623" s="27">
        <f>IF($O623&gt;=CM$1,$S623+$Y623+$Z623,$Y623+$Z623)</f>
        <v>887.2349999999999</v>
      </c>
      <c r="CN623" s="27">
        <f>IF($O623&gt;=CN$1,$S623+$Y623,$Y623)</f>
        <v>487.23499999999996</v>
      </c>
      <c r="CO623" s="27">
        <f>IF($O623&gt;=CO$1,$S623+$Y623,$Y623)</f>
        <v>487.23499999999996</v>
      </c>
      <c r="CP623" s="27">
        <f>IF($O623&gt;=CP$1,$S623+$Y623,$Y623)</f>
        <v>487.23499999999996</v>
      </c>
      <c r="CQ623" s="27">
        <f>IF($O623&gt;=CQ$1,$S623+$Y623,$Y623)</f>
        <v>487.23499999999996</v>
      </c>
      <c r="CR623" s="27">
        <f>IF($O623&gt;=CR$1,$S623+$Y623,$Y623)</f>
        <v>487.23499999999996</v>
      </c>
      <c r="CS623" s="27">
        <f>IF($O623&gt;=CS$1,$S623+$Y623,$Y623)</f>
        <v>487.23499999999996</v>
      </c>
      <c r="CT623" s="27">
        <f>IF($O623&gt;=CT$1,$S623+$Y623,$Y623)</f>
        <v>487.23499999999996</v>
      </c>
      <c r="CU623" s="27">
        <f>IF($O623&gt;=CU$1,$S623+$Y623,$Y623)</f>
        <v>487.23499999999996</v>
      </c>
      <c r="CV623" s="27">
        <f>IF($O623&gt;=CV$1,$S623+$Y623,$Y623)</f>
        <v>487.23499999999996</v>
      </c>
      <c r="CW623" s="27">
        <f>IF($O623&gt;=CW$1,$S623+$Y623,$Y623)</f>
        <v>487.23499999999996</v>
      </c>
      <c r="CX623" s="27">
        <f>IF($O623&gt;=CX$1,$S623+$Y623,$Y623)</f>
        <v>487.23499999999996</v>
      </c>
      <c r="CY623" s="27">
        <f>IF($O623&gt;=CY$1,$S623+$Y623,$Y623)</f>
        <v>487.23499999999996</v>
      </c>
      <c r="CZ623" s="27">
        <f>IF($O623&gt;=CZ$1,$S623+$Y623,$Y623)</f>
        <v>487.23499999999996</v>
      </c>
      <c r="DA623" s="27">
        <f>IF($O623&gt;=DA$1,$S623+$Y623,$Y623)</f>
        <v>487.23499999999996</v>
      </c>
      <c r="DB623" s="27">
        <f>IF($O623&gt;=DB$1,$S623+$Y623,$Y623)</f>
        <v>487.23499999999996</v>
      </c>
      <c r="DC623" s="27">
        <f>IF($O623&gt;=DC$1,$S623+$Y623,$Y623)</f>
        <v>487.23499999999996</v>
      </c>
      <c r="DD623" s="27">
        <f>IF($O623&gt;=DD$1,$S623+$Y623,$Y623)</f>
        <v>487.23499999999996</v>
      </c>
      <c r="DE623" s="27">
        <f>IF($O623&gt;=DE$1,$S623+$Y623,$Y623)</f>
        <v>487.23499999999996</v>
      </c>
      <c r="DF623" s="27">
        <f>IF($O623&gt;=DF$1,$S623+$Y623,$Y623)</f>
        <v>487.23499999999996</v>
      </c>
      <c r="DG623" s="27">
        <f>IF($O623&gt;=DG$1,$S623+$Y623,$Y623)</f>
        <v>487.23499999999996</v>
      </c>
      <c r="DH623" s="27">
        <f>IF($O623&gt;=DH$1,$S623+$Y623,$Y623)</f>
        <v>487.23499999999996</v>
      </c>
      <c r="DI623" s="27">
        <f>IF($O623&gt;=DI$1,$S623+$Y623,$Y623)</f>
        <v>487.23499999999996</v>
      </c>
      <c r="DJ623" s="27">
        <f>IF($O623&gt;=DJ$1,$S623+$Y623,$Y623)</f>
        <v>487.23499999999996</v>
      </c>
      <c r="DK623" s="27">
        <f>IF($O623&gt;=DK$1,$S623+$Y623,$Y623)</f>
        <v>487.23499999999996</v>
      </c>
      <c r="DL623" s="27">
        <f>IF($O623&gt;=DL$1,$S623+$Y623,$Y623)</f>
        <v>487.23499999999996</v>
      </c>
      <c r="DM623" s="27">
        <f>IF($O623&gt;=DM$1,$S623+$Y623,$Y623)</f>
        <v>487.23499999999996</v>
      </c>
      <c r="DN623" s="27">
        <f>IF($O623&gt;=DN$1,$S623+$Y623,$Y623)</f>
        <v>487.23499999999996</v>
      </c>
      <c r="DO623" s="27">
        <f>IF($O623&gt;=DO$1,$S623+$Y623,$Y623)</f>
        <v>487.23499999999996</v>
      </c>
      <c r="DP623" s="27">
        <f>IF($O623&gt;=DP$1,$S623+$Y623,$Y623)</f>
        <v>487.23499999999996</v>
      </c>
      <c r="DQ623" s="27">
        <f>IF($O623&gt;=DQ$1,$S623+$Y623,$Y623)</f>
        <v>487.23499999999996</v>
      </c>
      <c r="DR623" s="27">
        <f>IF($O623&gt;=DR$1,$S623+$Y623,$Y623)</f>
        <v>487.23499999999996</v>
      </c>
      <c r="DS623" s="27">
        <f>IF($O623&gt;=DS$1,$S623+$Y623,$Y623)</f>
        <v>487.23499999999996</v>
      </c>
      <c r="DT623" s="27">
        <f>IF($O623&gt;=DT$1,$S623+$Y623,$Y623)</f>
        <v>487.23499999999996</v>
      </c>
      <c r="DU623" s="27">
        <f>IF($O623&gt;=DU$1,$S623+$Y623,$Y623)</f>
        <v>487.23499999999996</v>
      </c>
      <c r="DV623" s="27">
        <f>IF($O623&gt;=DV$1,$S623+$Y623,$Y623)</f>
        <v>487.23499999999996</v>
      </c>
      <c r="DW623" s="27">
        <f>IF($O623&gt;=DW$1,$S623+$Y623,$Y623)</f>
        <v>487.23499999999996</v>
      </c>
      <c r="DX623" s="27">
        <f>IF($O623&gt;=DX$1,$S623+$Y623,$Y623)</f>
        <v>487.23499999999996</v>
      </c>
      <c r="DY623" s="27">
        <f>IF($O623&gt;=DY$1,$S623+$Y623,$Y623)</f>
        <v>487.23499999999996</v>
      </c>
      <c r="DZ623" s="27">
        <f>IF($O623&gt;=DZ$1,$S623+$Y623,$Y623)</f>
        <v>487.23499999999996</v>
      </c>
      <c r="EA623" s="27">
        <f>IF($O623&gt;=EA$1,$S623+$Y623,$Y623)</f>
        <v>487.23499999999996</v>
      </c>
      <c r="EB623" s="27">
        <f>IF($O623&gt;=EB$1,$S623+$Y623,$Y623)</f>
        <v>487.23499999999996</v>
      </c>
      <c r="EC623" s="27">
        <f>IF($O623&gt;=EC$1,$S623+$Y623,$Y623)</f>
        <v>487.23499999999996</v>
      </c>
      <c r="ED623" s="27">
        <f>IF($O623&gt;=ED$1,$S623+$Y623,$Y623)</f>
        <v>487.23499999999996</v>
      </c>
      <c r="EE623" s="27">
        <f>IF($O623&gt;=EE$1,$S623+$Y623,$Y623)</f>
        <v>487.23499999999996</v>
      </c>
      <c r="EF623" s="27">
        <f>IF($O623&gt;=EF$1,$S623+$Y623,$Y623)</f>
        <v>487.23499999999996</v>
      </c>
      <c r="EG623" s="27">
        <f>IF($O623&gt;=EG$1,$S623+$Y623,$Y623)</f>
        <v>487.23499999999996</v>
      </c>
      <c r="EH623" s="27">
        <f>IF($O623&gt;=EH$1,$S623+$Y623,$Y623)</f>
        <v>487.23499999999996</v>
      </c>
      <c r="EI623" s="27">
        <f>IF($O623&gt;=EI$1,$S623+$Y623,$Y623)</f>
        <v>487.23499999999996</v>
      </c>
      <c r="EJ623" s="27">
        <f>IF($O623&gt;=EJ$1,$S623+$Y623,$Y623)</f>
        <v>487.23499999999996</v>
      </c>
      <c r="EK623" s="27">
        <f>IF($O623&gt;=EK$1,$S623+$Y623,$Y623)</f>
        <v>487.23499999999996</v>
      </c>
      <c r="EL623" s="27">
        <f>IF($O623&gt;=EL$1,$S623+$Y623,$Y623)</f>
        <v>487.23499999999996</v>
      </c>
      <c r="EM623" s="27">
        <f>IF($O623&gt;=EM$1,$S623+$Y623,$Y623)</f>
        <v>487.23499999999996</v>
      </c>
      <c r="EN623" s="27">
        <f>IF($O623&gt;=EN$1,$S623+$Y623,$Y623)</f>
        <v>487.23499999999996</v>
      </c>
      <c r="EO623" s="27">
        <f>IF($O623&gt;=EO$1,$S623+$Y623,$Y623)</f>
        <v>487.23499999999996</v>
      </c>
      <c r="EP623" s="27">
        <f>IF($O623&gt;=EP$1,$S623+$Y623,$Y623)</f>
        <v>487.23499999999996</v>
      </c>
      <c r="EQ623" s="27">
        <f>IF($O623&gt;=EQ$1,$S623+$Y623,$Y623)</f>
        <v>487.23499999999996</v>
      </c>
      <c r="ER623" s="27">
        <f>IF($O623&gt;=ER$1,$S623+$Y623,$Y623)</f>
        <v>487.23499999999996</v>
      </c>
      <c r="ES623" s="27">
        <f>IF($O623&gt;=ES$1,$S623+$Y623,$Y623)</f>
        <v>487.23499999999996</v>
      </c>
      <c r="ET623" s="27">
        <f>IF($O623&gt;=ET$1,$S623+$Y623,$Y623)</f>
        <v>487.23499999999996</v>
      </c>
      <c r="EU623" s="27">
        <f>IF($O623&gt;=EU$1,$S623+$Y623,$Y623)</f>
        <v>487.23499999999996</v>
      </c>
      <c r="EV623" s="27">
        <f>IF($O623&gt;=EV$1,$S623,0)</f>
        <v>487.23499999999996</v>
      </c>
      <c r="EW623" s="27">
        <f>IF($O623&gt;=EW$1,$S623,0)</f>
        <v>487.23499999999996</v>
      </c>
      <c r="EX623" s="27">
        <f>IF($O623&gt;=EX$1,$S623,0)</f>
        <v>487.23499999999996</v>
      </c>
      <c r="EY623" s="27">
        <f>IF($O623&gt;=EY$1,$S623,0)</f>
        <v>487.23499999999996</v>
      </c>
      <c r="EZ623" s="27">
        <f>IF($O623&gt;=EZ$1,$S623,0)</f>
        <v>487.23499999999996</v>
      </c>
      <c r="FA623" s="27">
        <f>IF($O623&gt;=FA$1,$S623,0)</f>
        <v>487.23499999999996</v>
      </c>
      <c r="FB623" s="27">
        <f>IF($O623&gt;=FB$1,$S623,0)</f>
        <v>487.23499999999996</v>
      </c>
      <c r="FC623" s="27">
        <f>IF($O623&gt;=FC$1,$S623,0)</f>
        <v>487.23499999999996</v>
      </c>
      <c r="FD623" s="27">
        <f>IF($O623&gt;=FD$1,$S623,0)</f>
        <v>487.23499999999996</v>
      </c>
      <c r="FE623" s="27">
        <f>IF($O623&gt;=FE$1,$S623,0)</f>
        <v>487.23499999999996</v>
      </c>
      <c r="FF623" s="27">
        <f>IF($O623&gt;=FF$1,$S623,0)</f>
        <v>487.23499999999996</v>
      </c>
      <c r="FG623" s="27">
        <f>IF($O623&gt;=FG$1,$S623,0)</f>
        <v>487.23499999999996</v>
      </c>
      <c r="FH623" s="27">
        <f>IF($O623&gt;=FH$1,$S623,0)</f>
        <v>487.23499999999996</v>
      </c>
      <c r="FI623" s="27">
        <f>IF($O623&gt;=FI$1,$S623,0)</f>
        <v>487.23499999999996</v>
      </c>
      <c r="FJ623" s="27">
        <f>IF($O623&gt;=FJ$1,$S623,0)</f>
        <v>487.23499999999996</v>
      </c>
      <c r="FK623" s="27">
        <f>IF($O623&gt;=FK$1,$S623,0)</f>
        <v>487.23499999999996</v>
      </c>
      <c r="FL623" s="27">
        <f>IF($O623&gt;=FL$1,$S623,0)</f>
        <v>487.23499999999996</v>
      </c>
      <c r="FM623" s="27">
        <f>IF($O623&gt;=FM$1,$S623,0)</f>
        <v>487.23499999999996</v>
      </c>
      <c r="FN623" s="27">
        <f>IF($O623&gt;=FN$1,$S623,0)</f>
        <v>487.23499999999996</v>
      </c>
      <c r="FO623" s="27">
        <f>IF($O623&gt;=FO$1,$S623,0)</f>
        <v>487.23499999999996</v>
      </c>
      <c r="FP623" s="27">
        <f>IF($O623&gt;=FP$1,$S623,0)</f>
        <v>487.23499999999996</v>
      </c>
      <c r="FQ623" s="27">
        <f>IF($O623&gt;=FQ$1,$S623,0)</f>
        <v>487.23499999999996</v>
      </c>
      <c r="FR623" s="27">
        <f>IF($O623&gt;=FR$1,$S623,0)</f>
        <v>487.23499999999996</v>
      </c>
      <c r="FS623" s="27">
        <f>IF($O623&gt;=FS$1,$S623,0)</f>
        <v>487.23499999999996</v>
      </c>
      <c r="FT623" s="27">
        <f>IF($O623&gt;=FT$1,$S623,0)</f>
        <v>487.23499999999996</v>
      </c>
      <c r="FU623" s="27">
        <f>IF($O623&gt;=FU$1,$S623,0)</f>
        <v>487.23499999999996</v>
      </c>
      <c r="FV623" s="27">
        <f>IF($O623&gt;=FV$1,$S623,0)</f>
        <v>487.23499999999996</v>
      </c>
      <c r="FW623" s="27">
        <f>IF($O623&gt;=FW$1,$S623,0)</f>
        <v>487.23499999999996</v>
      </c>
      <c r="FX623" s="27">
        <f>IF($O623&gt;=FX$1,$S623,0)</f>
        <v>487.23499999999996</v>
      </c>
      <c r="FY623" s="27">
        <f>IF($O623&gt;=FY$1,$S623,0)</f>
        <v>487.23499999999996</v>
      </c>
      <c r="FZ623" s="27">
        <f>IF($O623&gt;=FZ$1,$S623,0)</f>
        <v>487.23499999999996</v>
      </c>
      <c r="GA623" s="27">
        <f>IF($O623&gt;=GA$1,$S623,0)</f>
        <v>487.23499999999996</v>
      </c>
      <c r="GB623" s="27">
        <f>IF($O623&gt;=GB$1,$S623,0)</f>
        <v>487.23499999999996</v>
      </c>
      <c r="GC623" s="27">
        <f>IF($O623&gt;=GC$1,$S623,0)</f>
        <v>487.23499999999996</v>
      </c>
      <c r="GD623" s="27">
        <f>IF($O623&gt;=GD$1,$S623,0)</f>
        <v>487.23499999999996</v>
      </c>
      <c r="GE623" s="27">
        <f>IF($O623&gt;=GE$1,$S623,0)</f>
        <v>487.23499999999996</v>
      </c>
      <c r="GF623" s="27">
        <f>IF($O623&gt;=GF$1,$S623,0)</f>
        <v>487.23499999999996</v>
      </c>
      <c r="GG623" s="27">
        <f>IF($O623&gt;=GG$1,$S623,0)</f>
        <v>487.23499999999996</v>
      </c>
      <c r="GH623" s="27">
        <f>IF($O623&gt;=GH$1,$S623,0)</f>
        <v>487.23499999999996</v>
      </c>
      <c r="GI623" s="27">
        <f>IF($O623&gt;=GI$1,$S623,0)</f>
        <v>487.23499999999996</v>
      </c>
      <c r="GJ623" s="27">
        <f>IF($O623&gt;=GJ$1,$S623,0)</f>
        <v>487.23499999999996</v>
      </c>
      <c r="GK623" s="27">
        <f>IF($O623&gt;=GK$1,$S623,0)</f>
        <v>487.23499999999996</v>
      </c>
      <c r="GL623" s="27">
        <f>IF($O623&gt;=GL$1,$S623,0)</f>
        <v>487.23499999999996</v>
      </c>
      <c r="GM623" s="27">
        <f>IF($O623&gt;=GM$1,$S623,0)</f>
        <v>487.23499999999996</v>
      </c>
      <c r="GN623" s="27">
        <f>IF($O623&gt;=GN$1,$S623,0)</f>
        <v>487.23499999999996</v>
      </c>
      <c r="GO623" s="27">
        <f>IF($O623&gt;=GO$1,$S623,0)</f>
        <v>487.23499999999996</v>
      </c>
      <c r="GP623" s="27">
        <f>IF($O623&gt;=GP$1,$S623,0)</f>
        <v>487.23499999999996</v>
      </c>
      <c r="GQ623" s="27">
        <f>IF($O623&gt;=GQ$1,$S623,0)</f>
        <v>487.23499999999996</v>
      </c>
      <c r="GR623" s="27">
        <f>IF($O623&gt;=GR$1,$S623,0)</f>
        <v>0</v>
      </c>
      <c r="GS623" s="27">
        <f>IF($O623&gt;=GS$1,$S623,0)</f>
        <v>0</v>
      </c>
      <c r="GT623" s="27">
        <f>IF($O623&gt;=GT$1,$S623,0)</f>
        <v>0</v>
      </c>
      <c r="GU623" s="27">
        <f>IF($O623&gt;=GU$1,$S623,0)</f>
        <v>0</v>
      </c>
      <c r="GV623" s="27">
        <f>IF($O623&gt;=GV$1,$S623,0)</f>
        <v>0</v>
      </c>
      <c r="GW623" s="27">
        <f>IF($O623&gt;=GW$1,$S623,0)</f>
        <v>0</v>
      </c>
      <c r="GX623" s="27">
        <f>IF($O623&gt;=GX$1,$S623,0)</f>
        <v>0</v>
      </c>
      <c r="GY623" s="27">
        <f>IF($O623&gt;=GY$1,$S623,0)</f>
        <v>0</v>
      </c>
      <c r="GZ623" s="27">
        <f>IF($O623&gt;=GZ$1,$S623,0)</f>
        <v>0</v>
      </c>
      <c r="HA623" s="27">
        <f>IF($O623&gt;=HA$1,$S623,0)</f>
        <v>0</v>
      </c>
      <c r="HB623" s="27">
        <f>IF($O623&gt;=HB$1,$S623,0)</f>
        <v>0</v>
      </c>
      <c r="HC623" s="27">
        <f>IF($O623&gt;=HC$1,$S623,0)</f>
        <v>0</v>
      </c>
    </row>
    <row r="624" spans="1:211">
      <c r="A624" s="3">
        <v>752</v>
      </c>
      <c r="B624" s="3" t="s">
        <v>672</v>
      </c>
      <c r="C624" s="3" t="s">
        <v>20</v>
      </c>
      <c r="D624" s="3">
        <v>58</v>
      </c>
      <c r="E624" s="4">
        <v>27337</v>
      </c>
      <c r="F624" s="5">
        <v>43.654794520547945</v>
      </c>
      <c r="G624" s="3" t="s">
        <v>665</v>
      </c>
      <c r="H624" s="4">
        <v>22261</v>
      </c>
      <c r="I624" s="9" t="s">
        <v>794</v>
      </c>
      <c r="J624" s="5">
        <v>8658.5400000000009</v>
      </c>
      <c r="K624" s="31">
        <v>1083</v>
      </c>
      <c r="L624" s="32">
        <v>44</v>
      </c>
      <c r="M624" s="33">
        <f>VLOOKUP(L624,FIND,3,TRUE)</f>
        <v>1.5</v>
      </c>
      <c r="N624" s="32">
        <f>IF(L624&gt;30,180,VLOOKUP(L624,TEMPO,2,FALSE))</f>
        <v>180</v>
      </c>
      <c r="O624" s="32">
        <f>IF(R624&gt;0,4,N624)</f>
        <v>180</v>
      </c>
      <c r="P624" s="96">
        <f>J624*M624*L624</f>
        <v>571463.64</v>
      </c>
      <c r="Q624" s="96">
        <f>10934.45*2</f>
        <v>21868.9</v>
      </c>
      <c r="R624" s="96">
        <f>IF(P624&lt;=Q624,P624/4,0)</f>
        <v>0</v>
      </c>
      <c r="S624" s="5">
        <f>IF(P624&gt;=Q624,P624/N624,0)</f>
        <v>3174.7980000000002</v>
      </c>
      <c r="T624" s="3"/>
      <c r="U624" s="3">
        <f>IF(T624="",1,0)</f>
        <v>1</v>
      </c>
      <c r="V624" s="3">
        <v>131</v>
      </c>
      <c r="W624" s="5">
        <v>0</v>
      </c>
      <c r="X624" s="5">
        <v>245.73</v>
      </c>
      <c r="Y624" s="5">
        <f>X624*W624</f>
        <v>0</v>
      </c>
      <c r="Z624" s="5">
        <v>400</v>
      </c>
      <c r="AA624" s="5">
        <f>S624+Y624+Z624</f>
        <v>3574.7980000000002</v>
      </c>
      <c r="AB624" s="39">
        <f>(J624/12+J624/12*1.3333333333+450/12+J624/30*6/12+J624)*1.3+Y624+Z624+153.9</f>
        <v>14235.040199968735</v>
      </c>
      <c r="AC624" s="39" t="s">
        <v>20</v>
      </c>
      <c r="AD624" s="39">
        <f>J624*1.3+400+153.9</f>
        <v>11810.002</v>
      </c>
      <c r="AE624" s="39">
        <f>SUMIFS('CUSTO MENSAL FUNC NOVO'!H:H,'CUSTO MENSAL FUNC NOVO'!A:A,'VALORES MENSAIS'!AC624)</f>
        <v>2013.943</v>
      </c>
      <c r="AF624" s="27">
        <f>IF($R624&gt;0,$R624,$S624)+$Y624+$Z624</f>
        <v>3574.7980000000002</v>
      </c>
      <c r="AG624" s="27">
        <f>IF($R624&gt;0,$R624,$S624)+$Y624+$Z624</f>
        <v>3574.7980000000002</v>
      </c>
      <c r="AH624" s="27">
        <f>IF($R624&gt;0,$R624,$S624)+$Y624+$Z624</f>
        <v>3574.7980000000002</v>
      </c>
      <c r="AI624" s="27">
        <f>IF($R624&gt;0,$R624,$S624)+$Y624+$Z624</f>
        <v>3574.7980000000002</v>
      </c>
      <c r="AJ624" s="27">
        <f>IF($O624&gt;=AJ$1,$S624+$Y624+$Z624,$Y624+$Z624)</f>
        <v>3574.7980000000002</v>
      </c>
      <c r="AK624" s="27">
        <f>IF($O624&gt;=AK$1,$S624+$Y624+$Z624,$Y624+$Z624)</f>
        <v>3574.7980000000002</v>
      </c>
      <c r="AL624" s="27">
        <f>IF($O624&gt;=AL$1,$S624+$Y624+$Z624,$Y624+$Z624)</f>
        <v>3574.7980000000002</v>
      </c>
      <c r="AM624" s="27">
        <f>IF($O624&gt;=AM$1,$S624+$Y624+$Z624,$Y624+$Z624)</f>
        <v>3574.7980000000002</v>
      </c>
      <c r="AN624" s="27">
        <f>IF($O624&gt;=AN$1,$S624+$Y624+$Z624,$Y624+$Z624)</f>
        <v>3574.7980000000002</v>
      </c>
      <c r="AO624" s="27">
        <f>IF($O624&gt;=AO$1,$S624+$Y624+$Z624,$Y624+$Z624)</f>
        <v>3574.7980000000002</v>
      </c>
      <c r="AP624" s="27">
        <f>IF($O624&gt;=AP$1,$S624+$Y624+$Z624,$Y624+$Z624)</f>
        <v>3574.7980000000002</v>
      </c>
      <c r="AQ624" s="27">
        <f>IF($O624&gt;=AQ$1,$S624+$Y624+$Z624,$Y624+$Z624)</f>
        <v>3574.7980000000002</v>
      </c>
      <c r="AR624" s="27">
        <f>IF($O624&gt;=AR$1,$S624+$Y624+$Z624,$Y624+$Z624)</f>
        <v>3574.7980000000002</v>
      </c>
      <c r="AS624" s="27">
        <f>IF($O624&gt;=AS$1,$S624+$Y624+$Z624,$Y624+$Z624)</f>
        <v>3574.7980000000002</v>
      </c>
      <c r="AT624" s="27">
        <f>IF($O624&gt;=AT$1,$S624+$Y624+$Z624,$Y624+$Z624)</f>
        <v>3574.7980000000002</v>
      </c>
      <c r="AU624" s="27">
        <f>IF($O624&gt;=AU$1,$S624+$Y624+$Z624,$Y624+$Z624)</f>
        <v>3574.7980000000002</v>
      </c>
      <c r="AV624" s="27">
        <f>IF($O624&gt;=AV$1,$S624+$Y624+$Z624,$Y624+$Z624)</f>
        <v>3574.7980000000002</v>
      </c>
      <c r="AW624" s="27">
        <f>IF($O624&gt;=AW$1,$S624+$Y624+$Z624,$Y624+$Z624)</f>
        <v>3574.7980000000002</v>
      </c>
      <c r="AX624" s="27">
        <f>IF($O624&gt;=AX$1,$S624+$Y624+$Z624,$Y624+$Z624)</f>
        <v>3574.7980000000002</v>
      </c>
      <c r="AY624" s="27">
        <f>IF($O624&gt;=AY$1,$S624+$Y624+$Z624,$Y624+$Z624)</f>
        <v>3574.7980000000002</v>
      </c>
      <c r="AZ624" s="27">
        <f>IF($O624&gt;=AZ$1,$S624+$Y624+$Z624,$Y624+$Z624)</f>
        <v>3574.7980000000002</v>
      </c>
      <c r="BA624" s="27">
        <f>IF($O624&gt;=BA$1,$S624+$Y624+$Z624,$Y624+$Z624)</f>
        <v>3574.7980000000002</v>
      </c>
      <c r="BB624" s="27">
        <f>IF($O624&gt;=BB$1,$S624+$Y624+$Z624,$Y624+$Z624)</f>
        <v>3574.7980000000002</v>
      </c>
      <c r="BC624" s="27">
        <f>IF($O624&gt;=BC$1,$S624+$Y624+$Z624,$Y624+$Z624)</f>
        <v>3574.7980000000002</v>
      </c>
      <c r="BD624" s="27">
        <f>IF($O624&gt;=BD$1,$S624+$Y624+$Z624,$Y624+$Z624)</f>
        <v>3574.7980000000002</v>
      </c>
      <c r="BE624" s="27">
        <f>IF($O624&gt;=BE$1,$S624+$Y624+$Z624,$Y624+$Z624)</f>
        <v>3574.7980000000002</v>
      </c>
      <c r="BF624" s="27">
        <f>IF($O624&gt;=BF$1,$S624+$Y624+$Z624,$Y624+$Z624)</f>
        <v>3574.7980000000002</v>
      </c>
      <c r="BG624" s="27">
        <f>IF($O624&gt;=BG$1,$S624+$Y624+$Z624,$Y624+$Z624)</f>
        <v>3574.7980000000002</v>
      </c>
      <c r="BH624" s="27">
        <f>IF($O624&gt;=BH$1,$S624+$Y624+$Z624,$Y624+$Z624)</f>
        <v>3574.7980000000002</v>
      </c>
      <c r="BI624" s="27">
        <f>IF($O624&gt;=BI$1,$S624+$Y624+$Z624,$Y624+$Z624)</f>
        <v>3574.7980000000002</v>
      </c>
      <c r="BJ624" s="27">
        <f>IF($O624&gt;=BJ$1,$S624+$Y624+$Z624,$Y624+$Z624)</f>
        <v>3574.7980000000002</v>
      </c>
      <c r="BK624" s="27">
        <f>IF($O624&gt;=BK$1,$S624+$Y624+$Z624,$Y624+$Z624)</f>
        <v>3574.7980000000002</v>
      </c>
      <c r="BL624" s="27">
        <f>IF($O624&gt;=BL$1,$S624+$Y624+$Z624,$Y624+$Z624)</f>
        <v>3574.7980000000002</v>
      </c>
      <c r="BM624" s="27">
        <f>IF($O624&gt;=BM$1,$S624+$Y624+$Z624,$Y624+$Z624)</f>
        <v>3574.7980000000002</v>
      </c>
      <c r="BN624" s="27">
        <f>IF($O624&gt;=BN$1,$S624+$Y624+$Z624,$Y624+$Z624)</f>
        <v>3574.7980000000002</v>
      </c>
      <c r="BO624" s="27">
        <f>IF($O624&gt;=BO$1,$S624+$Y624+$Z624,$Y624+$Z624)</f>
        <v>3574.7980000000002</v>
      </c>
      <c r="BP624" s="27">
        <f>IF($O624&gt;=BP$1,$S624+$Y624+$Z624,$Y624+$Z624)</f>
        <v>3574.7980000000002</v>
      </c>
      <c r="BQ624" s="27">
        <f>IF($O624&gt;=BQ$1,$S624+$Y624+$Z624,$Y624+$Z624)</f>
        <v>3574.7980000000002</v>
      </c>
      <c r="BR624" s="27">
        <f>IF($O624&gt;=BR$1,$S624+$Y624+$Z624,$Y624+$Z624)</f>
        <v>3574.7980000000002</v>
      </c>
      <c r="BS624" s="27">
        <f>IF($O624&gt;=BS$1,$S624+$Y624+$Z624,$Y624+$Z624)</f>
        <v>3574.7980000000002</v>
      </c>
      <c r="BT624" s="27">
        <f>IF($O624&gt;=BT$1,$S624+$Y624+$Z624,$Y624+$Z624)</f>
        <v>3574.7980000000002</v>
      </c>
      <c r="BU624" s="27">
        <f>IF($O624&gt;=BU$1,$S624+$Y624+$Z624,$Y624+$Z624)</f>
        <v>3574.7980000000002</v>
      </c>
      <c r="BV624" s="27">
        <f>IF($O624&gt;=BV$1,$S624+$Y624+$Z624,$Y624+$Z624)</f>
        <v>3574.7980000000002</v>
      </c>
      <c r="BW624" s="27">
        <f>IF($O624&gt;=BW$1,$S624+$Y624+$Z624,$Y624+$Z624)</f>
        <v>3574.7980000000002</v>
      </c>
      <c r="BX624" s="27">
        <f>IF($O624&gt;=BX$1,$S624+$Y624+$Z624,$Y624+$Z624)</f>
        <v>3574.7980000000002</v>
      </c>
      <c r="BY624" s="27">
        <f>IF($O624&gt;=BY$1,$S624+$Y624+$Z624,$Y624+$Z624)</f>
        <v>3574.7980000000002</v>
      </c>
      <c r="BZ624" s="27">
        <f>IF($O624&gt;=BZ$1,$S624+$Y624+$Z624,$Y624+$Z624)</f>
        <v>3574.7980000000002</v>
      </c>
      <c r="CA624" s="27">
        <f>IF($O624&gt;=CA$1,$S624+$Y624+$Z624,$Y624+$Z624)</f>
        <v>3574.7980000000002</v>
      </c>
      <c r="CB624" s="27">
        <f>IF($O624&gt;=CB$1,$S624+$Y624+$Z624,$Y624+$Z624)</f>
        <v>3574.7980000000002</v>
      </c>
      <c r="CC624" s="27">
        <f>IF($O624&gt;=CC$1,$S624+$Y624+$Z624,$Y624+$Z624)</f>
        <v>3574.7980000000002</v>
      </c>
      <c r="CD624" s="27">
        <f>IF($O624&gt;=CD$1,$S624+$Y624+$Z624,$Y624+$Z624)</f>
        <v>3574.7980000000002</v>
      </c>
      <c r="CE624" s="27">
        <f>IF($O624&gt;=CE$1,$S624+$Y624+$Z624,$Y624+$Z624)</f>
        <v>3574.7980000000002</v>
      </c>
      <c r="CF624" s="27">
        <f>IF($O624&gt;=CF$1,$S624+$Y624+$Z624,$Y624+$Z624)</f>
        <v>3574.7980000000002</v>
      </c>
      <c r="CG624" s="27">
        <f>IF($O624&gt;=CG$1,$S624+$Y624+$Z624,$Y624+$Z624)</f>
        <v>3574.7980000000002</v>
      </c>
      <c r="CH624" s="27">
        <f>IF($O624&gt;=CH$1,$S624+$Y624+$Z624,$Y624+$Z624)</f>
        <v>3574.7980000000002</v>
      </c>
      <c r="CI624" s="27">
        <f>IF($O624&gt;=CI$1,$S624+$Y624+$Z624,$Y624+$Z624)</f>
        <v>3574.7980000000002</v>
      </c>
      <c r="CJ624" s="27">
        <f>IF($O624&gt;=CJ$1,$S624+$Y624+$Z624,$Y624+$Z624)</f>
        <v>3574.7980000000002</v>
      </c>
      <c r="CK624" s="27">
        <f>IF($O624&gt;=CK$1,$S624+$Y624+$Z624,$Y624+$Z624)</f>
        <v>3574.7980000000002</v>
      </c>
      <c r="CL624" s="27">
        <f>IF($O624&gt;=CL$1,$S624+$Y624+$Z624,$Y624+$Z624)</f>
        <v>3574.7980000000002</v>
      </c>
      <c r="CM624" s="27">
        <f>IF($O624&gt;=CM$1,$S624+$Y624+$Z624,$Y624+$Z624)</f>
        <v>3574.7980000000002</v>
      </c>
      <c r="CN624" s="27">
        <f>IF($O624&gt;=CN$1,$S624+$Y624,$Y624)</f>
        <v>3174.7980000000002</v>
      </c>
      <c r="CO624" s="27">
        <f>IF($O624&gt;=CO$1,$S624+$Y624,$Y624)</f>
        <v>3174.7980000000002</v>
      </c>
      <c r="CP624" s="27">
        <f>IF($O624&gt;=CP$1,$S624+$Y624,$Y624)</f>
        <v>3174.7980000000002</v>
      </c>
      <c r="CQ624" s="27">
        <f>IF($O624&gt;=CQ$1,$S624+$Y624,$Y624)</f>
        <v>3174.7980000000002</v>
      </c>
      <c r="CR624" s="27">
        <f>IF($O624&gt;=CR$1,$S624+$Y624,$Y624)</f>
        <v>3174.7980000000002</v>
      </c>
      <c r="CS624" s="27">
        <f>IF($O624&gt;=CS$1,$S624+$Y624,$Y624)</f>
        <v>3174.7980000000002</v>
      </c>
      <c r="CT624" s="27">
        <f>IF($O624&gt;=CT$1,$S624+$Y624,$Y624)</f>
        <v>3174.7980000000002</v>
      </c>
      <c r="CU624" s="27">
        <f>IF($O624&gt;=CU$1,$S624+$Y624,$Y624)</f>
        <v>3174.7980000000002</v>
      </c>
      <c r="CV624" s="27">
        <f>IF($O624&gt;=CV$1,$S624+$Y624,$Y624)</f>
        <v>3174.7980000000002</v>
      </c>
      <c r="CW624" s="27">
        <f>IF($O624&gt;=CW$1,$S624+$Y624,$Y624)</f>
        <v>3174.7980000000002</v>
      </c>
      <c r="CX624" s="27">
        <f>IF($O624&gt;=CX$1,$S624+$Y624,$Y624)</f>
        <v>3174.7980000000002</v>
      </c>
      <c r="CY624" s="27">
        <f>IF($O624&gt;=CY$1,$S624+$Y624,$Y624)</f>
        <v>3174.7980000000002</v>
      </c>
      <c r="CZ624" s="27">
        <f>IF($O624&gt;=CZ$1,$S624+$Y624,$Y624)</f>
        <v>3174.7980000000002</v>
      </c>
      <c r="DA624" s="27">
        <f>IF($O624&gt;=DA$1,$S624+$Y624,$Y624)</f>
        <v>3174.7980000000002</v>
      </c>
      <c r="DB624" s="27">
        <f>IF($O624&gt;=DB$1,$S624+$Y624,$Y624)</f>
        <v>3174.7980000000002</v>
      </c>
      <c r="DC624" s="27">
        <f>IF($O624&gt;=DC$1,$S624+$Y624,$Y624)</f>
        <v>3174.7980000000002</v>
      </c>
      <c r="DD624" s="27">
        <f>IF($O624&gt;=DD$1,$S624+$Y624,$Y624)</f>
        <v>3174.7980000000002</v>
      </c>
      <c r="DE624" s="27">
        <f>IF($O624&gt;=DE$1,$S624+$Y624,$Y624)</f>
        <v>3174.7980000000002</v>
      </c>
      <c r="DF624" s="27">
        <f>IF($O624&gt;=DF$1,$S624+$Y624,$Y624)</f>
        <v>3174.7980000000002</v>
      </c>
      <c r="DG624" s="27">
        <f>IF($O624&gt;=DG$1,$S624+$Y624,$Y624)</f>
        <v>3174.7980000000002</v>
      </c>
      <c r="DH624" s="27">
        <f>IF($O624&gt;=DH$1,$S624+$Y624,$Y624)</f>
        <v>3174.7980000000002</v>
      </c>
      <c r="DI624" s="27">
        <f>IF($O624&gt;=DI$1,$S624+$Y624,$Y624)</f>
        <v>3174.7980000000002</v>
      </c>
      <c r="DJ624" s="27">
        <f>IF($O624&gt;=DJ$1,$S624+$Y624,$Y624)</f>
        <v>3174.7980000000002</v>
      </c>
      <c r="DK624" s="27">
        <f>IF($O624&gt;=DK$1,$S624+$Y624,$Y624)</f>
        <v>3174.7980000000002</v>
      </c>
      <c r="DL624" s="27">
        <f>IF($O624&gt;=DL$1,$S624+$Y624,$Y624)</f>
        <v>3174.7980000000002</v>
      </c>
      <c r="DM624" s="27">
        <f>IF($O624&gt;=DM$1,$S624+$Y624,$Y624)</f>
        <v>3174.7980000000002</v>
      </c>
      <c r="DN624" s="27">
        <f>IF($O624&gt;=DN$1,$S624+$Y624,$Y624)</f>
        <v>3174.7980000000002</v>
      </c>
      <c r="DO624" s="27">
        <f>IF($O624&gt;=DO$1,$S624+$Y624,$Y624)</f>
        <v>3174.7980000000002</v>
      </c>
      <c r="DP624" s="27">
        <f>IF($O624&gt;=DP$1,$S624+$Y624,$Y624)</f>
        <v>3174.7980000000002</v>
      </c>
      <c r="DQ624" s="27">
        <f>IF($O624&gt;=DQ$1,$S624+$Y624,$Y624)</f>
        <v>3174.7980000000002</v>
      </c>
      <c r="DR624" s="27">
        <f>IF($O624&gt;=DR$1,$S624+$Y624,$Y624)</f>
        <v>3174.7980000000002</v>
      </c>
      <c r="DS624" s="27">
        <f>IF($O624&gt;=DS$1,$S624+$Y624,$Y624)</f>
        <v>3174.7980000000002</v>
      </c>
      <c r="DT624" s="27">
        <f>IF($O624&gt;=DT$1,$S624+$Y624,$Y624)</f>
        <v>3174.7980000000002</v>
      </c>
      <c r="DU624" s="27">
        <f>IF($O624&gt;=DU$1,$S624+$Y624,$Y624)</f>
        <v>3174.7980000000002</v>
      </c>
      <c r="DV624" s="27">
        <f>IF($O624&gt;=DV$1,$S624+$Y624,$Y624)</f>
        <v>3174.7980000000002</v>
      </c>
      <c r="DW624" s="27">
        <f>IF($O624&gt;=DW$1,$S624+$Y624,$Y624)</f>
        <v>3174.7980000000002</v>
      </c>
      <c r="DX624" s="27">
        <f>IF($O624&gt;=DX$1,$S624+$Y624,$Y624)</f>
        <v>3174.7980000000002</v>
      </c>
      <c r="DY624" s="27">
        <f>IF($O624&gt;=DY$1,$S624+$Y624,$Y624)</f>
        <v>3174.7980000000002</v>
      </c>
      <c r="DZ624" s="27">
        <f>IF($O624&gt;=DZ$1,$S624+$Y624,$Y624)</f>
        <v>3174.7980000000002</v>
      </c>
      <c r="EA624" s="27">
        <f>IF($O624&gt;=EA$1,$S624+$Y624,$Y624)</f>
        <v>3174.7980000000002</v>
      </c>
      <c r="EB624" s="27">
        <f>IF($O624&gt;=EB$1,$S624+$Y624,$Y624)</f>
        <v>3174.7980000000002</v>
      </c>
      <c r="EC624" s="27">
        <f>IF($O624&gt;=EC$1,$S624+$Y624,$Y624)</f>
        <v>3174.7980000000002</v>
      </c>
      <c r="ED624" s="27">
        <f>IF($O624&gt;=ED$1,$S624+$Y624,$Y624)</f>
        <v>3174.7980000000002</v>
      </c>
      <c r="EE624" s="27">
        <f>IF($O624&gt;=EE$1,$S624+$Y624,$Y624)</f>
        <v>3174.7980000000002</v>
      </c>
      <c r="EF624" s="27">
        <f>IF($O624&gt;=EF$1,$S624+$Y624,$Y624)</f>
        <v>3174.7980000000002</v>
      </c>
      <c r="EG624" s="27">
        <f>IF($O624&gt;=EG$1,$S624+$Y624,$Y624)</f>
        <v>3174.7980000000002</v>
      </c>
      <c r="EH624" s="27">
        <f>IF($O624&gt;=EH$1,$S624+$Y624,$Y624)</f>
        <v>3174.7980000000002</v>
      </c>
      <c r="EI624" s="27">
        <f>IF($O624&gt;=EI$1,$S624+$Y624,$Y624)</f>
        <v>3174.7980000000002</v>
      </c>
      <c r="EJ624" s="27">
        <f>IF($O624&gt;=EJ$1,$S624+$Y624,$Y624)</f>
        <v>3174.7980000000002</v>
      </c>
      <c r="EK624" s="27">
        <f>IF($O624&gt;=EK$1,$S624+$Y624,$Y624)</f>
        <v>3174.7980000000002</v>
      </c>
      <c r="EL624" s="27">
        <f>IF($O624&gt;=EL$1,$S624+$Y624,$Y624)</f>
        <v>3174.7980000000002</v>
      </c>
      <c r="EM624" s="27">
        <f>IF($O624&gt;=EM$1,$S624+$Y624,$Y624)</f>
        <v>3174.7980000000002</v>
      </c>
      <c r="EN624" s="27">
        <f>IF($O624&gt;=EN$1,$S624+$Y624,$Y624)</f>
        <v>3174.7980000000002</v>
      </c>
      <c r="EO624" s="27">
        <f>IF($O624&gt;=EO$1,$S624+$Y624,$Y624)</f>
        <v>3174.7980000000002</v>
      </c>
      <c r="EP624" s="27">
        <f>IF($O624&gt;=EP$1,$S624+$Y624,$Y624)</f>
        <v>3174.7980000000002</v>
      </c>
      <c r="EQ624" s="27">
        <f>IF($O624&gt;=EQ$1,$S624+$Y624,$Y624)</f>
        <v>3174.7980000000002</v>
      </c>
      <c r="ER624" s="27">
        <f>IF($O624&gt;=ER$1,$S624+$Y624,$Y624)</f>
        <v>3174.7980000000002</v>
      </c>
      <c r="ES624" s="27">
        <f>IF($O624&gt;=ES$1,$S624+$Y624,$Y624)</f>
        <v>3174.7980000000002</v>
      </c>
      <c r="ET624" s="27">
        <f>IF($O624&gt;=ET$1,$S624+$Y624,$Y624)</f>
        <v>3174.7980000000002</v>
      </c>
      <c r="EU624" s="27">
        <f>IF($O624&gt;=EU$1,$S624+$Y624,$Y624)</f>
        <v>3174.7980000000002</v>
      </c>
      <c r="EV624" s="27">
        <f>IF($O624&gt;=EV$1,$S624,0)</f>
        <v>3174.7980000000002</v>
      </c>
      <c r="EW624" s="27">
        <f>IF($O624&gt;=EW$1,$S624,0)</f>
        <v>3174.7980000000002</v>
      </c>
      <c r="EX624" s="27">
        <f>IF($O624&gt;=EX$1,$S624,0)</f>
        <v>3174.7980000000002</v>
      </c>
      <c r="EY624" s="27">
        <f>IF($O624&gt;=EY$1,$S624,0)</f>
        <v>3174.7980000000002</v>
      </c>
      <c r="EZ624" s="27">
        <f>IF($O624&gt;=EZ$1,$S624,0)</f>
        <v>3174.7980000000002</v>
      </c>
      <c r="FA624" s="27">
        <f>IF($O624&gt;=FA$1,$S624,0)</f>
        <v>3174.7980000000002</v>
      </c>
      <c r="FB624" s="27">
        <f>IF($O624&gt;=FB$1,$S624,0)</f>
        <v>3174.7980000000002</v>
      </c>
      <c r="FC624" s="27">
        <f>IF($O624&gt;=FC$1,$S624,0)</f>
        <v>3174.7980000000002</v>
      </c>
      <c r="FD624" s="27">
        <f>IF($O624&gt;=FD$1,$S624,0)</f>
        <v>3174.7980000000002</v>
      </c>
      <c r="FE624" s="27">
        <f>IF($O624&gt;=FE$1,$S624,0)</f>
        <v>3174.7980000000002</v>
      </c>
      <c r="FF624" s="27">
        <f>IF($O624&gt;=FF$1,$S624,0)</f>
        <v>3174.7980000000002</v>
      </c>
      <c r="FG624" s="27">
        <f>IF($O624&gt;=FG$1,$S624,0)</f>
        <v>3174.7980000000002</v>
      </c>
      <c r="FH624" s="27">
        <f>IF($O624&gt;=FH$1,$S624,0)</f>
        <v>3174.7980000000002</v>
      </c>
      <c r="FI624" s="27">
        <f>IF($O624&gt;=FI$1,$S624,0)</f>
        <v>3174.7980000000002</v>
      </c>
      <c r="FJ624" s="27">
        <f>IF($O624&gt;=FJ$1,$S624,0)</f>
        <v>3174.7980000000002</v>
      </c>
      <c r="FK624" s="27">
        <f>IF($O624&gt;=FK$1,$S624,0)</f>
        <v>3174.7980000000002</v>
      </c>
      <c r="FL624" s="27">
        <f>IF($O624&gt;=FL$1,$S624,0)</f>
        <v>3174.7980000000002</v>
      </c>
      <c r="FM624" s="27">
        <f>IF($O624&gt;=FM$1,$S624,0)</f>
        <v>3174.7980000000002</v>
      </c>
      <c r="FN624" s="27">
        <f>IF($O624&gt;=FN$1,$S624,0)</f>
        <v>3174.7980000000002</v>
      </c>
      <c r="FO624" s="27">
        <f>IF($O624&gt;=FO$1,$S624,0)</f>
        <v>3174.7980000000002</v>
      </c>
      <c r="FP624" s="27">
        <f>IF($O624&gt;=FP$1,$S624,0)</f>
        <v>3174.7980000000002</v>
      </c>
      <c r="FQ624" s="27">
        <f>IF($O624&gt;=FQ$1,$S624,0)</f>
        <v>3174.7980000000002</v>
      </c>
      <c r="FR624" s="27">
        <f>IF($O624&gt;=FR$1,$S624,0)</f>
        <v>3174.7980000000002</v>
      </c>
      <c r="FS624" s="27">
        <f>IF($O624&gt;=FS$1,$S624,0)</f>
        <v>3174.7980000000002</v>
      </c>
      <c r="FT624" s="27">
        <f>IF($O624&gt;=FT$1,$S624,0)</f>
        <v>3174.7980000000002</v>
      </c>
      <c r="FU624" s="27">
        <f>IF($O624&gt;=FU$1,$S624,0)</f>
        <v>3174.7980000000002</v>
      </c>
      <c r="FV624" s="27">
        <f>IF($O624&gt;=FV$1,$S624,0)</f>
        <v>3174.7980000000002</v>
      </c>
      <c r="FW624" s="27">
        <f>IF($O624&gt;=FW$1,$S624,0)</f>
        <v>3174.7980000000002</v>
      </c>
      <c r="FX624" s="27">
        <f>IF($O624&gt;=FX$1,$S624,0)</f>
        <v>3174.7980000000002</v>
      </c>
      <c r="FY624" s="27">
        <f>IF($O624&gt;=FY$1,$S624,0)</f>
        <v>3174.7980000000002</v>
      </c>
      <c r="FZ624" s="27">
        <f>IF($O624&gt;=FZ$1,$S624,0)</f>
        <v>3174.7980000000002</v>
      </c>
      <c r="GA624" s="27">
        <f>IF($O624&gt;=GA$1,$S624,0)</f>
        <v>3174.7980000000002</v>
      </c>
      <c r="GB624" s="27">
        <f>IF($O624&gt;=GB$1,$S624,0)</f>
        <v>3174.7980000000002</v>
      </c>
      <c r="GC624" s="27">
        <f>IF($O624&gt;=GC$1,$S624,0)</f>
        <v>3174.7980000000002</v>
      </c>
      <c r="GD624" s="27">
        <f>IF($O624&gt;=GD$1,$S624,0)</f>
        <v>3174.7980000000002</v>
      </c>
      <c r="GE624" s="27">
        <f>IF($O624&gt;=GE$1,$S624,0)</f>
        <v>3174.7980000000002</v>
      </c>
      <c r="GF624" s="27">
        <f>IF($O624&gt;=GF$1,$S624,0)</f>
        <v>3174.7980000000002</v>
      </c>
      <c r="GG624" s="27">
        <f>IF($O624&gt;=GG$1,$S624,0)</f>
        <v>3174.7980000000002</v>
      </c>
      <c r="GH624" s="27">
        <f>IF($O624&gt;=GH$1,$S624,0)</f>
        <v>3174.7980000000002</v>
      </c>
      <c r="GI624" s="27">
        <f>IF($O624&gt;=GI$1,$S624,0)</f>
        <v>3174.7980000000002</v>
      </c>
      <c r="GJ624" s="27">
        <f>IF($O624&gt;=GJ$1,$S624,0)</f>
        <v>3174.7980000000002</v>
      </c>
      <c r="GK624" s="27">
        <f>IF($O624&gt;=GK$1,$S624,0)</f>
        <v>3174.7980000000002</v>
      </c>
      <c r="GL624" s="27">
        <f>IF($O624&gt;=GL$1,$S624,0)</f>
        <v>3174.7980000000002</v>
      </c>
      <c r="GM624" s="27">
        <f>IF($O624&gt;=GM$1,$S624,0)</f>
        <v>3174.7980000000002</v>
      </c>
      <c r="GN624" s="27">
        <f>IF($O624&gt;=GN$1,$S624,0)</f>
        <v>3174.7980000000002</v>
      </c>
      <c r="GO624" s="27">
        <f>IF($O624&gt;=GO$1,$S624,0)</f>
        <v>3174.7980000000002</v>
      </c>
      <c r="GP624" s="27">
        <f>IF($O624&gt;=GP$1,$S624,0)</f>
        <v>3174.7980000000002</v>
      </c>
      <c r="GQ624" s="27">
        <f>IF($O624&gt;=GQ$1,$S624,0)</f>
        <v>3174.7980000000002</v>
      </c>
      <c r="GR624" s="27">
        <f>IF($O624&gt;=GR$1,$S624,0)</f>
        <v>3174.7980000000002</v>
      </c>
      <c r="GS624" s="27">
        <f>IF($O624&gt;=GS$1,$S624,0)</f>
        <v>3174.7980000000002</v>
      </c>
      <c r="GT624" s="27">
        <f>IF($O624&gt;=GT$1,$S624,0)</f>
        <v>3174.7980000000002</v>
      </c>
      <c r="GU624" s="27">
        <f>IF($O624&gt;=GU$1,$S624,0)</f>
        <v>3174.7980000000002</v>
      </c>
      <c r="GV624" s="27">
        <f>IF($O624&gt;=GV$1,$S624,0)</f>
        <v>3174.7980000000002</v>
      </c>
      <c r="GW624" s="27">
        <f>IF($O624&gt;=GW$1,$S624,0)</f>
        <v>3174.7980000000002</v>
      </c>
      <c r="GX624" s="27">
        <f>IF($O624&gt;=GX$1,$S624,0)</f>
        <v>3174.7980000000002</v>
      </c>
      <c r="GY624" s="27">
        <f>IF($O624&gt;=GY$1,$S624,0)</f>
        <v>3174.7980000000002</v>
      </c>
      <c r="GZ624" s="27">
        <f>IF($O624&gt;=GZ$1,$S624,0)</f>
        <v>3174.7980000000002</v>
      </c>
      <c r="HA624" s="27">
        <f>IF($O624&gt;=HA$1,$S624,0)</f>
        <v>3174.7980000000002</v>
      </c>
      <c r="HB624" s="27">
        <f>IF($O624&gt;=HB$1,$S624,0)</f>
        <v>3174.7980000000002</v>
      </c>
      <c r="HC624" s="27">
        <f>IF($O624&gt;=HC$1,$S624,0)</f>
        <v>3174.7980000000002</v>
      </c>
    </row>
    <row r="625" spans="1:211">
      <c r="A625" s="3">
        <v>744</v>
      </c>
      <c r="B625" s="3" t="s">
        <v>668</v>
      </c>
      <c r="C625" s="3" t="s">
        <v>18</v>
      </c>
      <c r="D625" s="3">
        <v>65</v>
      </c>
      <c r="E625" s="4">
        <v>31400</v>
      </c>
      <c r="F625" s="5">
        <v>32.523287671232879</v>
      </c>
      <c r="G625" s="3" t="s">
        <v>665</v>
      </c>
      <c r="H625" s="4">
        <v>19662</v>
      </c>
      <c r="I625" s="9" t="s">
        <v>799</v>
      </c>
      <c r="J625" s="5">
        <v>4297.46</v>
      </c>
      <c r="K625" s="31">
        <v>1083</v>
      </c>
      <c r="L625" s="32">
        <v>32</v>
      </c>
      <c r="M625" s="33">
        <f>VLOOKUP(L625,FIND,3,TRUE)</f>
        <v>1.5</v>
      </c>
      <c r="N625" s="32">
        <f>IF(L625&gt;30,180,VLOOKUP(L625,TEMPO,2,FALSE))</f>
        <v>180</v>
      </c>
      <c r="O625" s="32">
        <f>IF(R625&gt;0,4,N625)</f>
        <v>180</v>
      </c>
      <c r="P625" s="96">
        <f>J625*M625*L625</f>
        <v>206278.08000000002</v>
      </c>
      <c r="Q625" s="96">
        <f>10934.45*2</f>
        <v>21868.9</v>
      </c>
      <c r="R625" s="96">
        <f>IF(P625&lt;=Q625,P625/4,0)</f>
        <v>0</v>
      </c>
      <c r="S625" s="5">
        <f>IF(P625&gt;=Q625,P625/N625,0)</f>
        <v>1145.9893333333334</v>
      </c>
      <c r="T625" s="3"/>
      <c r="U625" s="3">
        <f>IF(T625="",1,0)</f>
        <v>1</v>
      </c>
      <c r="V625" s="3">
        <v>101</v>
      </c>
      <c r="W625" s="5">
        <v>0</v>
      </c>
      <c r="X625" s="5">
        <v>402.65</v>
      </c>
      <c r="Y625" s="5">
        <f>X625*W625</f>
        <v>0</v>
      </c>
      <c r="Z625" s="5">
        <v>400</v>
      </c>
      <c r="AA625" s="5">
        <f>S625+Y625+Z625</f>
        <v>1545.9893333333334</v>
      </c>
      <c r="AB625" s="39">
        <f>(J625/12+J625/12*1.3333333333+450/12+J625/30*6/12+J625)*1.3+Y625+Z625+153.9</f>
        <v>7368.7620222067035</v>
      </c>
      <c r="AC625" s="39" t="s">
        <v>18</v>
      </c>
      <c r="AD625" s="39">
        <f>J625*1.3+400+153.9</f>
        <v>6140.598</v>
      </c>
      <c r="AE625" s="39">
        <f>SUMIFS('CUSTO MENSAL FUNC NOVO'!H:H,'CUSTO MENSAL FUNC NOVO'!A:A,'VALORES MENSAIS'!AC625)</f>
        <v>1902.2210000000002</v>
      </c>
      <c r="AF625" s="27">
        <f>IF($R625&gt;0,$R625,$S625)+$Y625+$Z625</f>
        <v>1545.9893333333334</v>
      </c>
      <c r="AG625" s="27">
        <f>IF($R625&gt;0,$R625,$S625)+$Y625+$Z625</f>
        <v>1545.9893333333334</v>
      </c>
      <c r="AH625" s="27">
        <f>IF($R625&gt;0,$R625,$S625)+$Y625+$Z625</f>
        <v>1545.9893333333334</v>
      </c>
      <c r="AI625" s="27">
        <f>IF($R625&gt;0,$R625,$S625)+$Y625+$Z625</f>
        <v>1545.9893333333334</v>
      </c>
      <c r="AJ625" s="27">
        <f>IF($O625&gt;=AJ$1,$S625+$Y625+$Z625,$Y625+$Z625)</f>
        <v>1545.9893333333334</v>
      </c>
      <c r="AK625" s="27">
        <f>IF($O625&gt;=AK$1,$S625+$Y625+$Z625,$Y625+$Z625)</f>
        <v>1545.9893333333334</v>
      </c>
      <c r="AL625" s="27">
        <f>IF($O625&gt;=AL$1,$S625+$Y625+$Z625,$Y625+$Z625)</f>
        <v>1545.9893333333334</v>
      </c>
      <c r="AM625" s="27">
        <f>IF($O625&gt;=AM$1,$S625+$Y625+$Z625,$Y625+$Z625)</f>
        <v>1545.9893333333334</v>
      </c>
      <c r="AN625" s="27">
        <f>IF($O625&gt;=AN$1,$S625+$Y625+$Z625,$Y625+$Z625)</f>
        <v>1545.9893333333334</v>
      </c>
      <c r="AO625" s="27">
        <f>IF($O625&gt;=AO$1,$S625+$Y625+$Z625,$Y625+$Z625)</f>
        <v>1545.9893333333334</v>
      </c>
      <c r="AP625" s="27">
        <f>IF($O625&gt;=AP$1,$S625+$Y625+$Z625,$Y625+$Z625)</f>
        <v>1545.9893333333334</v>
      </c>
      <c r="AQ625" s="27">
        <f>IF($O625&gt;=AQ$1,$S625+$Y625+$Z625,$Y625+$Z625)</f>
        <v>1545.9893333333334</v>
      </c>
      <c r="AR625" s="27">
        <f>IF($O625&gt;=AR$1,$S625+$Y625+$Z625,$Y625+$Z625)</f>
        <v>1545.9893333333334</v>
      </c>
      <c r="AS625" s="27">
        <f>IF($O625&gt;=AS$1,$S625+$Y625+$Z625,$Y625+$Z625)</f>
        <v>1545.9893333333334</v>
      </c>
      <c r="AT625" s="27">
        <f>IF($O625&gt;=AT$1,$S625+$Y625+$Z625,$Y625+$Z625)</f>
        <v>1545.9893333333334</v>
      </c>
      <c r="AU625" s="27">
        <f>IF($O625&gt;=AU$1,$S625+$Y625+$Z625,$Y625+$Z625)</f>
        <v>1545.9893333333334</v>
      </c>
      <c r="AV625" s="27">
        <f>IF($O625&gt;=AV$1,$S625+$Y625+$Z625,$Y625+$Z625)</f>
        <v>1545.9893333333334</v>
      </c>
      <c r="AW625" s="27">
        <f>IF($O625&gt;=AW$1,$S625+$Y625+$Z625,$Y625+$Z625)</f>
        <v>1545.9893333333334</v>
      </c>
      <c r="AX625" s="27">
        <f>IF($O625&gt;=AX$1,$S625+$Y625+$Z625,$Y625+$Z625)</f>
        <v>1545.9893333333334</v>
      </c>
      <c r="AY625" s="27">
        <f>IF($O625&gt;=AY$1,$S625+$Y625+$Z625,$Y625+$Z625)</f>
        <v>1545.9893333333334</v>
      </c>
      <c r="AZ625" s="27">
        <f>IF($O625&gt;=AZ$1,$S625+$Y625+$Z625,$Y625+$Z625)</f>
        <v>1545.9893333333334</v>
      </c>
      <c r="BA625" s="27">
        <f>IF($O625&gt;=BA$1,$S625+$Y625+$Z625,$Y625+$Z625)</f>
        <v>1545.9893333333334</v>
      </c>
      <c r="BB625" s="27">
        <f>IF($O625&gt;=BB$1,$S625+$Y625+$Z625,$Y625+$Z625)</f>
        <v>1545.9893333333334</v>
      </c>
      <c r="BC625" s="27">
        <f>IF($O625&gt;=BC$1,$S625+$Y625+$Z625,$Y625+$Z625)</f>
        <v>1545.9893333333334</v>
      </c>
      <c r="BD625" s="27">
        <f>IF($O625&gt;=BD$1,$S625+$Y625+$Z625,$Y625+$Z625)</f>
        <v>1545.9893333333334</v>
      </c>
      <c r="BE625" s="27">
        <f>IF($O625&gt;=BE$1,$S625+$Y625+$Z625,$Y625+$Z625)</f>
        <v>1545.9893333333334</v>
      </c>
      <c r="BF625" s="27">
        <f>IF($O625&gt;=BF$1,$S625+$Y625+$Z625,$Y625+$Z625)</f>
        <v>1545.9893333333334</v>
      </c>
      <c r="BG625" s="27">
        <f>IF($O625&gt;=BG$1,$S625+$Y625+$Z625,$Y625+$Z625)</f>
        <v>1545.9893333333334</v>
      </c>
      <c r="BH625" s="27">
        <f>IF($O625&gt;=BH$1,$S625+$Y625+$Z625,$Y625+$Z625)</f>
        <v>1545.9893333333334</v>
      </c>
      <c r="BI625" s="27">
        <f>IF($O625&gt;=BI$1,$S625+$Y625+$Z625,$Y625+$Z625)</f>
        <v>1545.9893333333334</v>
      </c>
      <c r="BJ625" s="27">
        <f>IF($O625&gt;=BJ$1,$S625+$Y625+$Z625,$Y625+$Z625)</f>
        <v>1545.9893333333334</v>
      </c>
      <c r="BK625" s="27">
        <f>IF($O625&gt;=BK$1,$S625+$Y625+$Z625,$Y625+$Z625)</f>
        <v>1545.9893333333334</v>
      </c>
      <c r="BL625" s="27">
        <f>IF($O625&gt;=BL$1,$S625+$Y625+$Z625,$Y625+$Z625)</f>
        <v>1545.9893333333334</v>
      </c>
      <c r="BM625" s="27">
        <f>IF($O625&gt;=BM$1,$S625+$Y625+$Z625,$Y625+$Z625)</f>
        <v>1545.9893333333334</v>
      </c>
      <c r="BN625" s="27">
        <f>IF($O625&gt;=BN$1,$S625+$Y625+$Z625,$Y625+$Z625)</f>
        <v>1545.9893333333334</v>
      </c>
      <c r="BO625" s="27">
        <f>IF($O625&gt;=BO$1,$S625+$Y625+$Z625,$Y625+$Z625)</f>
        <v>1545.9893333333334</v>
      </c>
      <c r="BP625" s="27">
        <f>IF($O625&gt;=BP$1,$S625+$Y625+$Z625,$Y625+$Z625)</f>
        <v>1545.9893333333334</v>
      </c>
      <c r="BQ625" s="27">
        <f>IF($O625&gt;=BQ$1,$S625+$Y625+$Z625,$Y625+$Z625)</f>
        <v>1545.9893333333334</v>
      </c>
      <c r="BR625" s="27">
        <f>IF($O625&gt;=BR$1,$S625+$Y625+$Z625,$Y625+$Z625)</f>
        <v>1545.9893333333334</v>
      </c>
      <c r="BS625" s="27">
        <f>IF($O625&gt;=BS$1,$S625+$Y625+$Z625,$Y625+$Z625)</f>
        <v>1545.9893333333334</v>
      </c>
      <c r="BT625" s="27">
        <f>IF($O625&gt;=BT$1,$S625+$Y625+$Z625,$Y625+$Z625)</f>
        <v>1545.9893333333334</v>
      </c>
      <c r="BU625" s="27">
        <f>IF($O625&gt;=BU$1,$S625+$Y625+$Z625,$Y625+$Z625)</f>
        <v>1545.9893333333334</v>
      </c>
      <c r="BV625" s="27">
        <f>IF($O625&gt;=BV$1,$S625+$Y625+$Z625,$Y625+$Z625)</f>
        <v>1545.9893333333334</v>
      </c>
      <c r="BW625" s="27">
        <f>IF($O625&gt;=BW$1,$S625+$Y625+$Z625,$Y625+$Z625)</f>
        <v>1545.9893333333334</v>
      </c>
      <c r="BX625" s="27">
        <f>IF($O625&gt;=BX$1,$S625+$Y625+$Z625,$Y625+$Z625)</f>
        <v>1545.9893333333334</v>
      </c>
      <c r="BY625" s="27">
        <f>IF($O625&gt;=BY$1,$S625+$Y625+$Z625,$Y625+$Z625)</f>
        <v>1545.9893333333334</v>
      </c>
      <c r="BZ625" s="27">
        <f>IF($O625&gt;=BZ$1,$S625+$Y625+$Z625,$Y625+$Z625)</f>
        <v>1545.9893333333334</v>
      </c>
      <c r="CA625" s="27">
        <f>IF($O625&gt;=CA$1,$S625+$Y625+$Z625,$Y625+$Z625)</f>
        <v>1545.9893333333334</v>
      </c>
      <c r="CB625" s="27">
        <f>IF($O625&gt;=CB$1,$S625+$Y625+$Z625,$Y625+$Z625)</f>
        <v>1545.9893333333334</v>
      </c>
      <c r="CC625" s="27">
        <f>IF($O625&gt;=CC$1,$S625+$Y625+$Z625,$Y625+$Z625)</f>
        <v>1545.9893333333334</v>
      </c>
      <c r="CD625" s="27">
        <f>IF($O625&gt;=CD$1,$S625+$Y625+$Z625,$Y625+$Z625)</f>
        <v>1545.9893333333334</v>
      </c>
      <c r="CE625" s="27">
        <f>IF($O625&gt;=CE$1,$S625+$Y625+$Z625,$Y625+$Z625)</f>
        <v>1545.9893333333334</v>
      </c>
      <c r="CF625" s="27">
        <f>IF($O625&gt;=CF$1,$S625+$Y625+$Z625,$Y625+$Z625)</f>
        <v>1545.9893333333334</v>
      </c>
      <c r="CG625" s="27">
        <f>IF($O625&gt;=CG$1,$S625+$Y625+$Z625,$Y625+$Z625)</f>
        <v>1545.9893333333334</v>
      </c>
      <c r="CH625" s="27">
        <f>IF($O625&gt;=CH$1,$S625+$Y625+$Z625,$Y625+$Z625)</f>
        <v>1545.9893333333334</v>
      </c>
      <c r="CI625" s="27">
        <f>IF($O625&gt;=CI$1,$S625+$Y625+$Z625,$Y625+$Z625)</f>
        <v>1545.9893333333334</v>
      </c>
      <c r="CJ625" s="27">
        <f>IF($O625&gt;=CJ$1,$S625+$Y625+$Z625,$Y625+$Z625)</f>
        <v>1545.9893333333334</v>
      </c>
      <c r="CK625" s="27">
        <f>IF($O625&gt;=CK$1,$S625+$Y625+$Z625,$Y625+$Z625)</f>
        <v>1545.9893333333334</v>
      </c>
      <c r="CL625" s="27">
        <f>IF($O625&gt;=CL$1,$S625+$Y625+$Z625,$Y625+$Z625)</f>
        <v>1545.9893333333334</v>
      </c>
      <c r="CM625" s="27">
        <f>IF($O625&gt;=CM$1,$S625+$Y625+$Z625,$Y625+$Z625)</f>
        <v>1545.9893333333334</v>
      </c>
      <c r="CN625" s="27">
        <f>IF($O625&gt;=CN$1,$S625+$Y625,$Y625)</f>
        <v>1145.9893333333334</v>
      </c>
      <c r="CO625" s="27">
        <f>IF($O625&gt;=CO$1,$S625+$Y625,$Y625)</f>
        <v>1145.9893333333334</v>
      </c>
      <c r="CP625" s="27">
        <f>IF($O625&gt;=CP$1,$S625+$Y625,$Y625)</f>
        <v>1145.9893333333334</v>
      </c>
      <c r="CQ625" s="27">
        <f>IF($O625&gt;=CQ$1,$S625+$Y625,$Y625)</f>
        <v>1145.9893333333334</v>
      </c>
      <c r="CR625" s="27">
        <f>IF($O625&gt;=CR$1,$S625+$Y625,$Y625)</f>
        <v>1145.9893333333334</v>
      </c>
      <c r="CS625" s="27">
        <f>IF($O625&gt;=CS$1,$S625+$Y625,$Y625)</f>
        <v>1145.9893333333334</v>
      </c>
      <c r="CT625" s="27">
        <f>IF($O625&gt;=CT$1,$S625+$Y625,$Y625)</f>
        <v>1145.9893333333334</v>
      </c>
      <c r="CU625" s="27">
        <f>IF($O625&gt;=CU$1,$S625+$Y625,$Y625)</f>
        <v>1145.9893333333334</v>
      </c>
      <c r="CV625" s="27">
        <f>IF($O625&gt;=CV$1,$S625+$Y625,$Y625)</f>
        <v>1145.9893333333334</v>
      </c>
      <c r="CW625" s="27">
        <f>IF($O625&gt;=CW$1,$S625+$Y625,$Y625)</f>
        <v>1145.9893333333334</v>
      </c>
      <c r="CX625" s="27">
        <f>IF($O625&gt;=CX$1,$S625+$Y625,$Y625)</f>
        <v>1145.9893333333334</v>
      </c>
      <c r="CY625" s="27">
        <f>IF($O625&gt;=CY$1,$S625+$Y625,$Y625)</f>
        <v>1145.9893333333334</v>
      </c>
      <c r="CZ625" s="27">
        <f>IF($O625&gt;=CZ$1,$S625+$Y625,$Y625)</f>
        <v>1145.9893333333334</v>
      </c>
      <c r="DA625" s="27">
        <f>IF($O625&gt;=DA$1,$S625+$Y625,$Y625)</f>
        <v>1145.9893333333334</v>
      </c>
      <c r="DB625" s="27">
        <f>IF($O625&gt;=DB$1,$S625+$Y625,$Y625)</f>
        <v>1145.9893333333334</v>
      </c>
      <c r="DC625" s="27">
        <f>IF($O625&gt;=DC$1,$S625+$Y625,$Y625)</f>
        <v>1145.9893333333334</v>
      </c>
      <c r="DD625" s="27">
        <f>IF($O625&gt;=DD$1,$S625+$Y625,$Y625)</f>
        <v>1145.9893333333334</v>
      </c>
      <c r="DE625" s="27">
        <f>IF($O625&gt;=DE$1,$S625+$Y625,$Y625)</f>
        <v>1145.9893333333334</v>
      </c>
      <c r="DF625" s="27">
        <f>IF($O625&gt;=DF$1,$S625+$Y625,$Y625)</f>
        <v>1145.9893333333334</v>
      </c>
      <c r="DG625" s="27">
        <f>IF($O625&gt;=DG$1,$S625+$Y625,$Y625)</f>
        <v>1145.9893333333334</v>
      </c>
      <c r="DH625" s="27">
        <f>IF($O625&gt;=DH$1,$S625+$Y625,$Y625)</f>
        <v>1145.9893333333334</v>
      </c>
      <c r="DI625" s="27">
        <f>IF($O625&gt;=DI$1,$S625+$Y625,$Y625)</f>
        <v>1145.9893333333334</v>
      </c>
      <c r="DJ625" s="27">
        <f>IF($O625&gt;=DJ$1,$S625+$Y625,$Y625)</f>
        <v>1145.9893333333334</v>
      </c>
      <c r="DK625" s="27">
        <f>IF($O625&gt;=DK$1,$S625+$Y625,$Y625)</f>
        <v>1145.9893333333334</v>
      </c>
      <c r="DL625" s="27">
        <f>IF($O625&gt;=DL$1,$S625+$Y625,$Y625)</f>
        <v>1145.9893333333334</v>
      </c>
      <c r="DM625" s="27">
        <f>IF($O625&gt;=DM$1,$S625+$Y625,$Y625)</f>
        <v>1145.9893333333334</v>
      </c>
      <c r="DN625" s="27">
        <f>IF($O625&gt;=DN$1,$S625+$Y625,$Y625)</f>
        <v>1145.9893333333334</v>
      </c>
      <c r="DO625" s="27">
        <f>IF($O625&gt;=DO$1,$S625+$Y625,$Y625)</f>
        <v>1145.9893333333334</v>
      </c>
      <c r="DP625" s="27">
        <f>IF($O625&gt;=DP$1,$S625+$Y625,$Y625)</f>
        <v>1145.9893333333334</v>
      </c>
      <c r="DQ625" s="27">
        <f>IF($O625&gt;=DQ$1,$S625+$Y625,$Y625)</f>
        <v>1145.9893333333334</v>
      </c>
      <c r="DR625" s="27">
        <f>IF($O625&gt;=DR$1,$S625+$Y625,$Y625)</f>
        <v>1145.9893333333334</v>
      </c>
      <c r="DS625" s="27">
        <f>IF($O625&gt;=DS$1,$S625+$Y625,$Y625)</f>
        <v>1145.9893333333334</v>
      </c>
      <c r="DT625" s="27">
        <f>IF($O625&gt;=DT$1,$S625+$Y625,$Y625)</f>
        <v>1145.9893333333334</v>
      </c>
      <c r="DU625" s="27">
        <f>IF($O625&gt;=DU$1,$S625+$Y625,$Y625)</f>
        <v>1145.9893333333334</v>
      </c>
      <c r="DV625" s="27">
        <f>IF($O625&gt;=DV$1,$S625+$Y625,$Y625)</f>
        <v>1145.9893333333334</v>
      </c>
      <c r="DW625" s="27">
        <f>IF($O625&gt;=DW$1,$S625+$Y625,$Y625)</f>
        <v>1145.9893333333334</v>
      </c>
      <c r="DX625" s="27">
        <f>IF($O625&gt;=DX$1,$S625+$Y625,$Y625)</f>
        <v>1145.9893333333334</v>
      </c>
      <c r="DY625" s="27">
        <f>IF($O625&gt;=DY$1,$S625+$Y625,$Y625)</f>
        <v>1145.9893333333334</v>
      </c>
      <c r="DZ625" s="27">
        <f>IF($O625&gt;=DZ$1,$S625+$Y625,$Y625)</f>
        <v>1145.9893333333334</v>
      </c>
      <c r="EA625" s="27">
        <f>IF($O625&gt;=EA$1,$S625+$Y625,$Y625)</f>
        <v>1145.9893333333334</v>
      </c>
      <c r="EB625" s="27">
        <f>IF($O625&gt;=EB$1,$S625+$Y625,$Y625)</f>
        <v>1145.9893333333334</v>
      </c>
      <c r="EC625" s="27">
        <f>IF($O625&gt;=EC$1,$S625+$Y625,$Y625)</f>
        <v>1145.9893333333334</v>
      </c>
      <c r="ED625" s="27">
        <f>IF($O625&gt;=ED$1,$S625+$Y625,$Y625)</f>
        <v>1145.9893333333334</v>
      </c>
      <c r="EE625" s="27">
        <f>IF($O625&gt;=EE$1,$S625+$Y625,$Y625)</f>
        <v>1145.9893333333334</v>
      </c>
      <c r="EF625" s="27">
        <f>IF($O625&gt;=EF$1,$S625+$Y625,$Y625)</f>
        <v>1145.9893333333334</v>
      </c>
      <c r="EG625" s="27">
        <f>IF($O625&gt;=EG$1,$S625+$Y625,$Y625)</f>
        <v>1145.9893333333334</v>
      </c>
      <c r="EH625" s="27">
        <f>IF($O625&gt;=EH$1,$S625+$Y625,$Y625)</f>
        <v>1145.9893333333334</v>
      </c>
      <c r="EI625" s="27">
        <f>IF($O625&gt;=EI$1,$S625+$Y625,$Y625)</f>
        <v>1145.9893333333334</v>
      </c>
      <c r="EJ625" s="27">
        <f>IF($O625&gt;=EJ$1,$S625+$Y625,$Y625)</f>
        <v>1145.9893333333334</v>
      </c>
      <c r="EK625" s="27">
        <f>IF($O625&gt;=EK$1,$S625+$Y625,$Y625)</f>
        <v>1145.9893333333334</v>
      </c>
      <c r="EL625" s="27">
        <f>IF($O625&gt;=EL$1,$S625+$Y625,$Y625)</f>
        <v>1145.9893333333334</v>
      </c>
      <c r="EM625" s="27">
        <f>IF($O625&gt;=EM$1,$S625+$Y625,$Y625)</f>
        <v>1145.9893333333334</v>
      </c>
      <c r="EN625" s="27">
        <f>IF($O625&gt;=EN$1,$S625+$Y625,$Y625)</f>
        <v>1145.9893333333334</v>
      </c>
      <c r="EO625" s="27">
        <f>IF($O625&gt;=EO$1,$S625+$Y625,$Y625)</f>
        <v>1145.9893333333334</v>
      </c>
      <c r="EP625" s="27">
        <f>IF($O625&gt;=EP$1,$S625+$Y625,$Y625)</f>
        <v>1145.9893333333334</v>
      </c>
      <c r="EQ625" s="27">
        <f>IF($O625&gt;=EQ$1,$S625+$Y625,$Y625)</f>
        <v>1145.9893333333334</v>
      </c>
      <c r="ER625" s="27">
        <f>IF($O625&gt;=ER$1,$S625+$Y625,$Y625)</f>
        <v>1145.9893333333334</v>
      </c>
      <c r="ES625" s="27">
        <f>IF($O625&gt;=ES$1,$S625+$Y625,$Y625)</f>
        <v>1145.9893333333334</v>
      </c>
      <c r="ET625" s="27">
        <f>IF($O625&gt;=ET$1,$S625+$Y625,$Y625)</f>
        <v>1145.9893333333334</v>
      </c>
      <c r="EU625" s="27">
        <f>IF($O625&gt;=EU$1,$S625+$Y625,$Y625)</f>
        <v>1145.9893333333334</v>
      </c>
      <c r="EV625" s="27">
        <f>IF($O625&gt;=EV$1,$S625,0)</f>
        <v>1145.9893333333334</v>
      </c>
      <c r="EW625" s="27">
        <f>IF($O625&gt;=EW$1,$S625,0)</f>
        <v>1145.9893333333334</v>
      </c>
      <c r="EX625" s="27">
        <f>IF($O625&gt;=EX$1,$S625,0)</f>
        <v>1145.9893333333334</v>
      </c>
      <c r="EY625" s="27">
        <f>IF($O625&gt;=EY$1,$S625,0)</f>
        <v>1145.9893333333334</v>
      </c>
      <c r="EZ625" s="27">
        <f>IF($O625&gt;=EZ$1,$S625,0)</f>
        <v>1145.9893333333334</v>
      </c>
      <c r="FA625" s="27">
        <f>IF($O625&gt;=FA$1,$S625,0)</f>
        <v>1145.9893333333334</v>
      </c>
      <c r="FB625" s="27">
        <f>IF($O625&gt;=FB$1,$S625,0)</f>
        <v>1145.9893333333334</v>
      </c>
      <c r="FC625" s="27">
        <f>IF($O625&gt;=FC$1,$S625,0)</f>
        <v>1145.9893333333334</v>
      </c>
      <c r="FD625" s="27">
        <f>IF($O625&gt;=FD$1,$S625,0)</f>
        <v>1145.9893333333334</v>
      </c>
      <c r="FE625" s="27">
        <f>IF($O625&gt;=FE$1,$S625,0)</f>
        <v>1145.9893333333334</v>
      </c>
      <c r="FF625" s="27">
        <f>IF($O625&gt;=FF$1,$S625,0)</f>
        <v>1145.9893333333334</v>
      </c>
      <c r="FG625" s="27">
        <f>IF($O625&gt;=FG$1,$S625,0)</f>
        <v>1145.9893333333334</v>
      </c>
      <c r="FH625" s="27">
        <f>IF($O625&gt;=FH$1,$S625,0)</f>
        <v>1145.9893333333334</v>
      </c>
      <c r="FI625" s="27">
        <f>IF($O625&gt;=FI$1,$S625,0)</f>
        <v>1145.9893333333334</v>
      </c>
      <c r="FJ625" s="27">
        <f>IF($O625&gt;=FJ$1,$S625,0)</f>
        <v>1145.9893333333334</v>
      </c>
      <c r="FK625" s="27">
        <f>IF($O625&gt;=FK$1,$S625,0)</f>
        <v>1145.9893333333334</v>
      </c>
      <c r="FL625" s="27">
        <f>IF($O625&gt;=FL$1,$S625,0)</f>
        <v>1145.9893333333334</v>
      </c>
      <c r="FM625" s="27">
        <f>IF($O625&gt;=FM$1,$S625,0)</f>
        <v>1145.9893333333334</v>
      </c>
      <c r="FN625" s="27">
        <f>IF($O625&gt;=FN$1,$S625,0)</f>
        <v>1145.9893333333334</v>
      </c>
      <c r="FO625" s="27">
        <f>IF($O625&gt;=FO$1,$S625,0)</f>
        <v>1145.9893333333334</v>
      </c>
      <c r="FP625" s="27">
        <f>IF($O625&gt;=FP$1,$S625,0)</f>
        <v>1145.9893333333334</v>
      </c>
      <c r="FQ625" s="27">
        <f>IF($O625&gt;=FQ$1,$S625,0)</f>
        <v>1145.9893333333334</v>
      </c>
      <c r="FR625" s="27">
        <f>IF($O625&gt;=FR$1,$S625,0)</f>
        <v>1145.9893333333334</v>
      </c>
      <c r="FS625" s="27">
        <f>IF($O625&gt;=FS$1,$S625,0)</f>
        <v>1145.9893333333334</v>
      </c>
      <c r="FT625" s="27">
        <f>IF($O625&gt;=FT$1,$S625,0)</f>
        <v>1145.9893333333334</v>
      </c>
      <c r="FU625" s="27">
        <f>IF($O625&gt;=FU$1,$S625,0)</f>
        <v>1145.9893333333334</v>
      </c>
      <c r="FV625" s="27">
        <f>IF($O625&gt;=FV$1,$S625,0)</f>
        <v>1145.9893333333334</v>
      </c>
      <c r="FW625" s="27">
        <f>IF($O625&gt;=FW$1,$S625,0)</f>
        <v>1145.9893333333334</v>
      </c>
      <c r="FX625" s="27">
        <f>IF($O625&gt;=FX$1,$S625,0)</f>
        <v>1145.9893333333334</v>
      </c>
      <c r="FY625" s="27">
        <f>IF($O625&gt;=FY$1,$S625,0)</f>
        <v>1145.9893333333334</v>
      </c>
      <c r="FZ625" s="27">
        <f>IF($O625&gt;=FZ$1,$S625,0)</f>
        <v>1145.9893333333334</v>
      </c>
      <c r="GA625" s="27">
        <f>IF($O625&gt;=GA$1,$S625,0)</f>
        <v>1145.9893333333334</v>
      </c>
      <c r="GB625" s="27">
        <f>IF($O625&gt;=GB$1,$S625,0)</f>
        <v>1145.9893333333334</v>
      </c>
      <c r="GC625" s="27">
        <f>IF($O625&gt;=GC$1,$S625,0)</f>
        <v>1145.9893333333334</v>
      </c>
      <c r="GD625" s="27">
        <f>IF($O625&gt;=GD$1,$S625,0)</f>
        <v>1145.9893333333334</v>
      </c>
      <c r="GE625" s="27">
        <f>IF($O625&gt;=GE$1,$S625,0)</f>
        <v>1145.9893333333334</v>
      </c>
      <c r="GF625" s="27">
        <f>IF($O625&gt;=GF$1,$S625,0)</f>
        <v>1145.9893333333334</v>
      </c>
      <c r="GG625" s="27">
        <f>IF($O625&gt;=GG$1,$S625,0)</f>
        <v>1145.9893333333334</v>
      </c>
      <c r="GH625" s="27">
        <f>IF($O625&gt;=GH$1,$S625,0)</f>
        <v>1145.9893333333334</v>
      </c>
      <c r="GI625" s="27">
        <f>IF($O625&gt;=GI$1,$S625,0)</f>
        <v>1145.9893333333334</v>
      </c>
      <c r="GJ625" s="27">
        <f>IF($O625&gt;=GJ$1,$S625,0)</f>
        <v>1145.9893333333334</v>
      </c>
      <c r="GK625" s="27">
        <f>IF($O625&gt;=GK$1,$S625,0)</f>
        <v>1145.9893333333334</v>
      </c>
      <c r="GL625" s="27">
        <f>IF($O625&gt;=GL$1,$S625,0)</f>
        <v>1145.9893333333334</v>
      </c>
      <c r="GM625" s="27">
        <f>IF($O625&gt;=GM$1,$S625,0)</f>
        <v>1145.9893333333334</v>
      </c>
      <c r="GN625" s="27">
        <f>IF($O625&gt;=GN$1,$S625,0)</f>
        <v>1145.9893333333334</v>
      </c>
      <c r="GO625" s="27">
        <f>IF($O625&gt;=GO$1,$S625,0)</f>
        <v>1145.9893333333334</v>
      </c>
      <c r="GP625" s="27">
        <f>IF($O625&gt;=GP$1,$S625,0)</f>
        <v>1145.9893333333334</v>
      </c>
      <c r="GQ625" s="27">
        <f>IF($O625&gt;=GQ$1,$S625,0)</f>
        <v>1145.9893333333334</v>
      </c>
      <c r="GR625" s="27">
        <f>IF($O625&gt;=GR$1,$S625,0)</f>
        <v>1145.9893333333334</v>
      </c>
      <c r="GS625" s="27">
        <f>IF($O625&gt;=GS$1,$S625,0)</f>
        <v>1145.9893333333334</v>
      </c>
      <c r="GT625" s="27">
        <f>IF($O625&gt;=GT$1,$S625,0)</f>
        <v>1145.9893333333334</v>
      </c>
      <c r="GU625" s="27">
        <f>IF($O625&gt;=GU$1,$S625,0)</f>
        <v>1145.9893333333334</v>
      </c>
      <c r="GV625" s="27">
        <f>IF($O625&gt;=GV$1,$S625,0)</f>
        <v>1145.9893333333334</v>
      </c>
      <c r="GW625" s="27">
        <f>IF($O625&gt;=GW$1,$S625,0)</f>
        <v>1145.9893333333334</v>
      </c>
      <c r="GX625" s="27">
        <f>IF($O625&gt;=GX$1,$S625,0)</f>
        <v>1145.9893333333334</v>
      </c>
      <c r="GY625" s="27">
        <f>IF($O625&gt;=GY$1,$S625,0)</f>
        <v>1145.9893333333334</v>
      </c>
      <c r="GZ625" s="27">
        <f>IF($O625&gt;=GZ$1,$S625,0)</f>
        <v>1145.9893333333334</v>
      </c>
      <c r="HA625" s="27">
        <f>IF($O625&gt;=HA$1,$S625,0)</f>
        <v>1145.9893333333334</v>
      </c>
      <c r="HB625" s="27">
        <f>IF($O625&gt;=HB$1,$S625,0)</f>
        <v>1145.9893333333334</v>
      </c>
      <c r="HC625" s="27">
        <f>IF($O625&gt;=HC$1,$S625,0)</f>
        <v>1145.9893333333334</v>
      </c>
    </row>
    <row r="626" spans="1:211">
      <c r="A626" s="3">
        <v>736</v>
      </c>
      <c r="B626" s="3" t="s">
        <v>669</v>
      </c>
      <c r="C626" s="3" t="s">
        <v>53</v>
      </c>
      <c r="D626" s="3">
        <v>61</v>
      </c>
      <c r="E626" s="4">
        <v>29496</v>
      </c>
      <c r="F626" s="5">
        <v>37.739726027397261</v>
      </c>
      <c r="G626" s="3" t="s">
        <v>665</v>
      </c>
      <c r="H626" s="4">
        <v>20881</v>
      </c>
      <c r="I626" s="9" t="s">
        <v>798</v>
      </c>
      <c r="J626" s="5">
        <v>21627.68</v>
      </c>
      <c r="K626" s="31">
        <v>1083</v>
      </c>
      <c r="L626" s="32">
        <v>38</v>
      </c>
      <c r="M626" s="33">
        <f>VLOOKUP(L626,FIND,3,TRUE)</f>
        <v>1.5</v>
      </c>
      <c r="N626" s="32">
        <f>IF(L626&gt;30,180,VLOOKUP(L626,TEMPO,2,FALSE))</f>
        <v>180</v>
      </c>
      <c r="O626" s="32">
        <f>IF(R626&gt;0,4,N626)</f>
        <v>180</v>
      </c>
      <c r="P626" s="96">
        <f>J626*M626*L626</f>
        <v>1232777.76</v>
      </c>
      <c r="Q626" s="96">
        <f>10934.45*2</f>
        <v>21868.9</v>
      </c>
      <c r="R626" s="96">
        <f>IF(P626&lt;=Q626,P626/4,0)</f>
        <v>0</v>
      </c>
      <c r="S626" s="5">
        <f>IF(P626&gt;=Q626,P626/N626,0)</f>
        <v>6848.7653333333337</v>
      </c>
      <c r="T626" s="3"/>
      <c r="U626" s="3">
        <f>IF(T626="",1,0)</f>
        <v>1</v>
      </c>
      <c r="V626" s="3" t="s">
        <v>897</v>
      </c>
      <c r="W626" s="5">
        <v>0</v>
      </c>
      <c r="X626" s="5">
        <v>402.65</v>
      </c>
      <c r="Y626" s="5">
        <f>X626*W626</f>
        <v>0</v>
      </c>
      <c r="Z626" s="5">
        <v>400</v>
      </c>
      <c r="AA626" s="5">
        <f>S626+Y626+Z626</f>
        <v>7248.7653333333337</v>
      </c>
      <c r="AB626" s="39">
        <f>(J626/12+J626/12*1.3333333333+450/12+J626/30*6/12+J626)*1.3+Y626+Z626+153.9</f>
        <v>34654.230622144125</v>
      </c>
      <c r="AC626" s="39" t="s">
        <v>82</v>
      </c>
      <c r="AD626" s="39">
        <f>J626*1.3+400+153.9</f>
        <v>28669.884000000002</v>
      </c>
      <c r="AE626" s="39">
        <f>SUMIFS('CUSTO MENSAL FUNC NOVO'!H:H,'CUSTO MENSAL FUNC NOVO'!A:A,'VALORES MENSAIS'!AC626)</f>
        <v>2013.943</v>
      </c>
      <c r="AF626" s="27">
        <f>IF($R626&gt;0,$R626,$S626)+$Y626+$Z626</f>
        <v>7248.7653333333337</v>
      </c>
      <c r="AG626" s="27">
        <f>IF($R626&gt;0,$R626,$S626)+$Y626+$Z626</f>
        <v>7248.7653333333337</v>
      </c>
      <c r="AH626" s="27">
        <f>IF($R626&gt;0,$R626,$S626)+$Y626+$Z626</f>
        <v>7248.7653333333337</v>
      </c>
      <c r="AI626" s="27">
        <f>IF($R626&gt;0,$R626,$S626)+$Y626+$Z626</f>
        <v>7248.7653333333337</v>
      </c>
      <c r="AJ626" s="27">
        <f>IF($O626&gt;=AJ$1,$S626+$Y626+$Z626,$Y626+$Z626)</f>
        <v>7248.7653333333337</v>
      </c>
      <c r="AK626" s="27">
        <f>IF($O626&gt;=AK$1,$S626+$Y626+$Z626,$Y626+$Z626)</f>
        <v>7248.7653333333337</v>
      </c>
      <c r="AL626" s="27">
        <f>IF($O626&gt;=AL$1,$S626+$Y626+$Z626,$Y626+$Z626)</f>
        <v>7248.7653333333337</v>
      </c>
      <c r="AM626" s="27">
        <f>IF($O626&gt;=AM$1,$S626+$Y626+$Z626,$Y626+$Z626)</f>
        <v>7248.7653333333337</v>
      </c>
      <c r="AN626" s="27">
        <f>IF($O626&gt;=AN$1,$S626+$Y626+$Z626,$Y626+$Z626)</f>
        <v>7248.7653333333337</v>
      </c>
      <c r="AO626" s="27">
        <f>IF($O626&gt;=AO$1,$S626+$Y626+$Z626,$Y626+$Z626)</f>
        <v>7248.7653333333337</v>
      </c>
      <c r="AP626" s="27">
        <f>IF($O626&gt;=AP$1,$S626+$Y626+$Z626,$Y626+$Z626)</f>
        <v>7248.7653333333337</v>
      </c>
      <c r="AQ626" s="27">
        <f>IF($O626&gt;=AQ$1,$S626+$Y626+$Z626,$Y626+$Z626)</f>
        <v>7248.7653333333337</v>
      </c>
      <c r="AR626" s="27">
        <f>IF($O626&gt;=AR$1,$S626+$Y626+$Z626,$Y626+$Z626)</f>
        <v>7248.7653333333337</v>
      </c>
      <c r="AS626" s="27">
        <f>IF($O626&gt;=AS$1,$S626+$Y626+$Z626,$Y626+$Z626)</f>
        <v>7248.7653333333337</v>
      </c>
      <c r="AT626" s="27">
        <f>IF($O626&gt;=AT$1,$S626+$Y626+$Z626,$Y626+$Z626)</f>
        <v>7248.7653333333337</v>
      </c>
      <c r="AU626" s="27">
        <f>IF($O626&gt;=AU$1,$S626+$Y626+$Z626,$Y626+$Z626)</f>
        <v>7248.7653333333337</v>
      </c>
      <c r="AV626" s="27">
        <f>IF($O626&gt;=AV$1,$S626+$Y626+$Z626,$Y626+$Z626)</f>
        <v>7248.7653333333337</v>
      </c>
      <c r="AW626" s="27">
        <f>IF($O626&gt;=AW$1,$S626+$Y626+$Z626,$Y626+$Z626)</f>
        <v>7248.7653333333337</v>
      </c>
      <c r="AX626" s="27">
        <f>IF($O626&gt;=AX$1,$S626+$Y626+$Z626,$Y626+$Z626)</f>
        <v>7248.7653333333337</v>
      </c>
      <c r="AY626" s="27">
        <f>IF($O626&gt;=AY$1,$S626+$Y626+$Z626,$Y626+$Z626)</f>
        <v>7248.7653333333337</v>
      </c>
      <c r="AZ626" s="27">
        <f>IF($O626&gt;=AZ$1,$S626+$Y626+$Z626,$Y626+$Z626)</f>
        <v>7248.7653333333337</v>
      </c>
      <c r="BA626" s="27">
        <f>IF($O626&gt;=BA$1,$S626+$Y626+$Z626,$Y626+$Z626)</f>
        <v>7248.7653333333337</v>
      </c>
      <c r="BB626" s="27">
        <f>IF($O626&gt;=BB$1,$S626+$Y626+$Z626,$Y626+$Z626)</f>
        <v>7248.7653333333337</v>
      </c>
      <c r="BC626" s="27">
        <f>IF($O626&gt;=BC$1,$S626+$Y626+$Z626,$Y626+$Z626)</f>
        <v>7248.7653333333337</v>
      </c>
      <c r="BD626" s="27">
        <f>IF($O626&gt;=BD$1,$S626+$Y626+$Z626,$Y626+$Z626)</f>
        <v>7248.7653333333337</v>
      </c>
      <c r="BE626" s="27">
        <f>IF($O626&gt;=BE$1,$S626+$Y626+$Z626,$Y626+$Z626)</f>
        <v>7248.7653333333337</v>
      </c>
      <c r="BF626" s="27">
        <f>IF($O626&gt;=BF$1,$S626+$Y626+$Z626,$Y626+$Z626)</f>
        <v>7248.7653333333337</v>
      </c>
      <c r="BG626" s="27">
        <f>IF($O626&gt;=BG$1,$S626+$Y626+$Z626,$Y626+$Z626)</f>
        <v>7248.7653333333337</v>
      </c>
      <c r="BH626" s="27">
        <f>IF($O626&gt;=BH$1,$S626+$Y626+$Z626,$Y626+$Z626)</f>
        <v>7248.7653333333337</v>
      </c>
      <c r="BI626" s="27">
        <f>IF($O626&gt;=BI$1,$S626+$Y626+$Z626,$Y626+$Z626)</f>
        <v>7248.7653333333337</v>
      </c>
      <c r="BJ626" s="27">
        <f>IF($O626&gt;=BJ$1,$S626+$Y626+$Z626,$Y626+$Z626)</f>
        <v>7248.7653333333337</v>
      </c>
      <c r="BK626" s="27">
        <f>IF($O626&gt;=BK$1,$S626+$Y626+$Z626,$Y626+$Z626)</f>
        <v>7248.7653333333337</v>
      </c>
      <c r="BL626" s="27">
        <f>IF($O626&gt;=BL$1,$S626+$Y626+$Z626,$Y626+$Z626)</f>
        <v>7248.7653333333337</v>
      </c>
      <c r="BM626" s="27">
        <f>IF($O626&gt;=BM$1,$S626+$Y626+$Z626,$Y626+$Z626)</f>
        <v>7248.7653333333337</v>
      </c>
      <c r="BN626" s="27">
        <f>IF($O626&gt;=BN$1,$S626+$Y626+$Z626,$Y626+$Z626)</f>
        <v>7248.7653333333337</v>
      </c>
      <c r="BO626" s="27">
        <f>IF($O626&gt;=BO$1,$S626+$Y626+$Z626,$Y626+$Z626)</f>
        <v>7248.7653333333337</v>
      </c>
      <c r="BP626" s="27">
        <f>IF($O626&gt;=BP$1,$S626+$Y626+$Z626,$Y626+$Z626)</f>
        <v>7248.7653333333337</v>
      </c>
      <c r="BQ626" s="27">
        <f>IF($O626&gt;=BQ$1,$S626+$Y626+$Z626,$Y626+$Z626)</f>
        <v>7248.7653333333337</v>
      </c>
      <c r="BR626" s="27">
        <f>IF($O626&gt;=BR$1,$S626+$Y626+$Z626,$Y626+$Z626)</f>
        <v>7248.7653333333337</v>
      </c>
      <c r="BS626" s="27">
        <f>IF($O626&gt;=BS$1,$S626+$Y626+$Z626,$Y626+$Z626)</f>
        <v>7248.7653333333337</v>
      </c>
      <c r="BT626" s="27">
        <f>IF($O626&gt;=BT$1,$S626+$Y626+$Z626,$Y626+$Z626)</f>
        <v>7248.7653333333337</v>
      </c>
      <c r="BU626" s="27">
        <f>IF($O626&gt;=BU$1,$S626+$Y626+$Z626,$Y626+$Z626)</f>
        <v>7248.7653333333337</v>
      </c>
      <c r="BV626" s="27">
        <f>IF($O626&gt;=BV$1,$S626+$Y626+$Z626,$Y626+$Z626)</f>
        <v>7248.7653333333337</v>
      </c>
      <c r="BW626" s="27">
        <f>IF($O626&gt;=BW$1,$S626+$Y626+$Z626,$Y626+$Z626)</f>
        <v>7248.7653333333337</v>
      </c>
      <c r="BX626" s="27">
        <f>IF($O626&gt;=BX$1,$S626+$Y626+$Z626,$Y626+$Z626)</f>
        <v>7248.7653333333337</v>
      </c>
      <c r="BY626" s="27">
        <f>IF($O626&gt;=BY$1,$S626+$Y626+$Z626,$Y626+$Z626)</f>
        <v>7248.7653333333337</v>
      </c>
      <c r="BZ626" s="27">
        <f>IF($O626&gt;=BZ$1,$S626+$Y626+$Z626,$Y626+$Z626)</f>
        <v>7248.7653333333337</v>
      </c>
      <c r="CA626" s="27">
        <f>IF($O626&gt;=CA$1,$S626+$Y626+$Z626,$Y626+$Z626)</f>
        <v>7248.7653333333337</v>
      </c>
      <c r="CB626" s="27">
        <f>IF($O626&gt;=CB$1,$S626+$Y626+$Z626,$Y626+$Z626)</f>
        <v>7248.7653333333337</v>
      </c>
      <c r="CC626" s="27">
        <f>IF($O626&gt;=CC$1,$S626+$Y626+$Z626,$Y626+$Z626)</f>
        <v>7248.7653333333337</v>
      </c>
      <c r="CD626" s="27">
        <f>IF($O626&gt;=CD$1,$S626+$Y626+$Z626,$Y626+$Z626)</f>
        <v>7248.7653333333337</v>
      </c>
      <c r="CE626" s="27">
        <f>IF($O626&gt;=CE$1,$S626+$Y626+$Z626,$Y626+$Z626)</f>
        <v>7248.7653333333337</v>
      </c>
      <c r="CF626" s="27">
        <f>IF($O626&gt;=CF$1,$S626+$Y626+$Z626,$Y626+$Z626)</f>
        <v>7248.7653333333337</v>
      </c>
      <c r="CG626" s="27">
        <f>IF($O626&gt;=CG$1,$S626+$Y626+$Z626,$Y626+$Z626)</f>
        <v>7248.7653333333337</v>
      </c>
      <c r="CH626" s="27">
        <f>IF($O626&gt;=CH$1,$S626+$Y626+$Z626,$Y626+$Z626)</f>
        <v>7248.7653333333337</v>
      </c>
      <c r="CI626" s="27">
        <f>IF($O626&gt;=CI$1,$S626+$Y626+$Z626,$Y626+$Z626)</f>
        <v>7248.7653333333337</v>
      </c>
      <c r="CJ626" s="27">
        <f>IF($O626&gt;=CJ$1,$S626+$Y626+$Z626,$Y626+$Z626)</f>
        <v>7248.7653333333337</v>
      </c>
      <c r="CK626" s="27">
        <f>IF($O626&gt;=CK$1,$S626+$Y626+$Z626,$Y626+$Z626)</f>
        <v>7248.7653333333337</v>
      </c>
      <c r="CL626" s="27">
        <f>IF($O626&gt;=CL$1,$S626+$Y626+$Z626,$Y626+$Z626)</f>
        <v>7248.7653333333337</v>
      </c>
      <c r="CM626" s="27">
        <f>IF($O626&gt;=CM$1,$S626+$Y626+$Z626,$Y626+$Z626)</f>
        <v>7248.7653333333337</v>
      </c>
      <c r="CN626" s="27">
        <f>IF($O626&gt;=CN$1,$S626+$Y626,$Y626)</f>
        <v>6848.7653333333337</v>
      </c>
      <c r="CO626" s="27">
        <f>IF($O626&gt;=CO$1,$S626+$Y626,$Y626)</f>
        <v>6848.7653333333337</v>
      </c>
      <c r="CP626" s="27">
        <f>IF($O626&gt;=CP$1,$S626+$Y626,$Y626)</f>
        <v>6848.7653333333337</v>
      </c>
      <c r="CQ626" s="27">
        <f>IF($O626&gt;=CQ$1,$S626+$Y626,$Y626)</f>
        <v>6848.7653333333337</v>
      </c>
      <c r="CR626" s="27">
        <f>IF($O626&gt;=CR$1,$S626+$Y626,$Y626)</f>
        <v>6848.7653333333337</v>
      </c>
      <c r="CS626" s="27">
        <f>IF($O626&gt;=CS$1,$S626+$Y626,$Y626)</f>
        <v>6848.7653333333337</v>
      </c>
      <c r="CT626" s="27">
        <f>IF($O626&gt;=CT$1,$S626+$Y626,$Y626)</f>
        <v>6848.7653333333337</v>
      </c>
      <c r="CU626" s="27">
        <f>IF($O626&gt;=CU$1,$S626+$Y626,$Y626)</f>
        <v>6848.7653333333337</v>
      </c>
      <c r="CV626" s="27">
        <f>IF($O626&gt;=CV$1,$S626+$Y626,$Y626)</f>
        <v>6848.7653333333337</v>
      </c>
      <c r="CW626" s="27">
        <f>IF($O626&gt;=CW$1,$S626+$Y626,$Y626)</f>
        <v>6848.7653333333337</v>
      </c>
      <c r="CX626" s="27">
        <f>IF($O626&gt;=CX$1,$S626+$Y626,$Y626)</f>
        <v>6848.7653333333337</v>
      </c>
      <c r="CY626" s="27">
        <f>IF($O626&gt;=CY$1,$S626+$Y626,$Y626)</f>
        <v>6848.7653333333337</v>
      </c>
      <c r="CZ626" s="27">
        <f>IF($O626&gt;=CZ$1,$S626+$Y626,$Y626)</f>
        <v>6848.7653333333337</v>
      </c>
      <c r="DA626" s="27">
        <f>IF($O626&gt;=DA$1,$S626+$Y626,$Y626)</f>
        <v>6848.7653333333337</v>
      </c>
      <c r="DB626" s="27">
        <f>IF($O626&gt;=DB$1,$S626+$Y626,$Y626)</f>
        <v>6848.7653333333337</v>
      </c>
      <c r="DC626" s="27">
        <f>IF($O626&gt;=DC$1,$S626+$Y626,$Y626)</f>
        <v>6848.7653333333337</v>
      </c>
      <c r="DD626" s="27">
        <f>IF($O626&gt;=DD$1,$S626+$Y626,$Y626)</f>
        <v>6848.7653333333337</v>
      </c>
      <c r="DE626" s="27">
        <f>IF($O626&gt;=DE$1,$S626+$Y626,$Y626)</f>
        <v>6848.7653333333337</v>
      </c>
      <c r="DF626" s="27">
        <f>IF($O626&gt;=DF$1,$S626+$Y626,$Y626)</f>
        <v>6848.7653333333337</v>
      </c>
      <c r="DG626" s="27">
        <f>IF($O626&gt;=DG$1,$S626+$Y626,$Y626)</f>
        <v>6848.7653333333337</v>
      </c>
      <c r="DH626" s="27">
        <f>IF($O626&gt;=DH$1,$S626+$Y626,$Y626)</f>
        <v>6848.7653333333337</v>
      </c>
      <c r="DI626" s="27">
        <f>IF($O626&gt;=DI$1,$S626+$Y626,$Y626)</f>
        <v>6848.7653333333337</v>
      </c>
      <c r="DJ626" s="27">
        <f>IF($O626&gt;=DJ$1,$S626+$Y626,$Y626)</f>
        <v>6848.7653333333337</v>
      </c>
      <c r="DK626" s="27">
        <f>IF($O626&gt;=DK$1,$S626+$Y626,$Y626)</f>
        <v>6848.7653333333337</v>
      </c>
      <c r="DL626" s="27">
        <f>IF($O626&gt;=DL$1,$S626+$Y626,$Y626)</f>
        <v>6848.7653333333337</v>
      </c>
      <c r="DM626" s="27">
        <f>IF($O626&gt;=DM$1,$S626+$Y626,$Y626)</f>
        <v>6848.7653333333337</v>
      </c>
      <c r="DN626" s="27">
        <f>IF($O626&gt;=DN$1,$S626+$Y626,$Y626)</f>
        <v>6848.7653333333337</v>
      </c>
      <c r="DO626" s="27">
        <f>IF($O626&gt;=DO$1,$S626+$Y626,$Y626)</f>
        <v>6848.7653333333337</v>
      </c>
      <c r="DP626" s="27">
        <f>IF($O626&gt;=DP$1,$S626+$Y626,$Y626)</f>
        <v>6848.7653333333337</v>
      </c>
      <c r="DQ626" s="27">
        <f>IF($O626&gt;=DQ$1,$S626+$Y626,$Y626)</f>
        <v>6848.7653333333337</v>
      </c>
      <c r="DR626" s="27">
        <f>IF($O626&gt;=DR$1,$S626+$Y626,$Y626)</f>
        <v>6848.7653333333337</v>
      </c>
      <c r="DS626" s="27">
        <f>IF($O626&gt;=DS$1,$S626+$Y626,$Y626)</f>
        <v>6848.7653333333337</v>
      </c>
      <c r="DT626" s="27">
        <f>IF($O626&gt;=DT$1,$S626+$Y626,$Y626)</f>
        <v>6848.7653333333337</v>
      </c>
      <c r="DU626" s="27">
        <f>IF($O626&gt;=DU$1,$S626+$Y626,$Y626)</f>
        <v>6848.7653333333337</v>
      </c>
      <c r="DV626" s="27">
        <f>IF($O626&gt;=DV$1,$S626+$Y626,$Y626)</f>
        <v>6848.7653333333337</v>
      </c>
      <c r="DW626" s="27">
        <f>IF($O626&gt;=DW$1,$S626+$Y626,$Y626)</f>
        <v>6848.7653333333337</v>
      </c>
      <c r="DX626" s="27">
        <f>IF($O626&gt;=DX$1,$S626+$Y626,$Y626)</f>
        <v>6848.7653333333337</v>
      </c>
      <c r="DY626" s="27">
        <f>IF($O626&gt;=DY$1,$S626+$Y626,$Y626)</f>
        <v>6848.7653333333337</v>
      </c>
      <c r="DZ626" s="27">
        <f>IF($O626&gt;=DZ$1,$S626+$Y626,$Y626)</f>
        <v>6848.7653333333337</v>
      </c>
      <c r="EA626" s="27">
        <f>IF($O626&gt;=EA$1,$S626+$Y626,$Y626)</f>
        <v>6848.7653333333337</v>
      </c>
      <c r="EB626" s="27">
        <f>IF($O626&gt;=EB$1,$S626+$Y626,$Y626)</f>
        <v>6848.7653333333337</v>
      </c>
      <c r="EC626" s="27">
        <f>IF($O626&gt;=EC$1,$S626+$Y626,$Y626)</f>
        <v>6848.7653333333337</v>
      </c>
      <c r="ED626" s="27">
        <f>IF($O626&gt;=ED$1,$S626+$Y626,$Y626)</f>
        <v>6848.7653333333337</v>
      </c>
      <c r="EE626" s="27">
        <f>IF($O626&gt;=EE$1,$S626+$Y626,$Y626)</f>
        <v>6848.7653333333337</v>
      </c>
      <c r="EF626" s="27">
        <f>IF($O626&gt;=EF$1,$S626+$Y626,$Y626)</f>
        <v>6848.7653333333337</v>
      </c>
      <c r="EG626" s="27">
        <f>IF($O626&gt;=EG$1,$S626+$Y626,$Y626)</f>
        <v>6848.7653333333337</v>
      </c>
      <c r="EH626" s="27">
        <f>IF($O626&gt;=EH$1,$S626+$Y626,$Y626)</f>
        <v>6848.7653333333337</v>
      </c>
      <c r="EI626" s="27">
        <f>IF($O626&gt;=EI$1,$S626+$Y626,$Y626)</f>
        <v>6848.7653333333337</v>
      </c>
      <c r="EJ626" s="27">
        <f>IF($O626&gt;=EJ$1,$S626+$Y626,$Y626)</f>
        <v>6848.7653333333337</v>
      </c>
      <c r="EK626" s="27">
        <f>IF($O626&gt;=EK$1,$S626+$Y626,$Y626)</f>
        <v>6848.7653333333337</v>
      </c>
      <c r="EL626" s="27">
        <f>IF($O626&gt;=EL$1,$S626+$Y626,$Y626)</f>
        <v>6848.7653333333337</v>
      </c>
      <c r="EM626" s="27">
        <f>IF($O626&gt;=EM$1,$S626+$Y626,$Y626)</f>
        <v>6848.7653333333337</v>
      </c>
      <c r="EN626" s="27">
        <f>IF($O626&gt;=EN$1,$S626+$Y626,$Y626)</f>
        <v>6848.7653333333337</v>
      </c>
      <c r="EO626" s="27">
        <f>IF($O626&gt;=EO$1,$S626+$Y626,$Y626)</f>
        <v>6848.7653333333337</v>
      </c>
      <c r="EP626" s="27">
        <f>IF($O626&gt;=EP$1,$S626+$Y626,$Y626)</f>
        <v>6848.7653333333337</v>
      </c>
      <c r="EQ626" s="27">
        <f>IF($O626&gt;=EQ$1,$S626+$Y626,$Y626)</f>
        <v>6848.7653333333337</v>
      </c>
      <c r="ER626" s="27">
        <f>IF($O626&gt;=ER$1,$S626+$Y626,$Y626)</f>
        <v>6848.7653333333337</v>
      </c>
      <c r="ES626" s="27">
        <f>IF($O626&gt;=ES$1,$S626+$Y626,$Y626)</f>
        <v>6848.7653333333337</v>
      </c>
      <c r="ET626" s="27">
        <f>IF($O626&gt;=ET$1,$S626+$Y626,$Y626)</f>
        <v>6848.7653333333337</v>
      </c>
      <c r="EU626" s="27">
        <f>IF($O626&gt;=EU$1,$S626+$Y626,$Y626)</f>
        <v>6848.7653333333337</v>
      </c>
      <c r="EV626" s="27">
        <f>IF($O626&gt;=EV$1,$S626,0)</f>
        <v>6848.7653333333337</v>
      </c>
      <c r="EW626" s="27">
        <f>IF($O626&gt;=EW$1,$S626,0)</f>
        <v>6848.7653333333337</v>
      </c>
      <c r="EX626" s="27">
        <f>IF($O626&gt;=EX$1,$S626,0)</f>
        <v>6848.7653333333337</v>
      </c>
      <c r="EY626" s="27">
        <f>IF($O626&gt;=EY$1,$S626,0)</f>
        <v>6848.7653333333337</v>
      </c>
      <c r="EZ626" s="27">
        <f>IF($O626&gt;=EZ$1,$S626,0)</f>
        <v>6848.7653333333337</v>
      </c>
      <c r="FA626" s="27">
        <f>IF($O626&gt;=FA$1,$S626,0)</f>
        <v>6848.7653333333337</v>
      </c>
      <c r="FB626" s="27">
        <f>IF($O626&gt;=FB$1,$S626,0)</f>
        <v>6848.7653333333337</v>
      </c>
      <c r="FC626" s="27">
        <f>IF($O626&gt;=FC$1,$S626,0)</f>
        <v>6848.7653333333337</v>
      </c>
      <c r="FD626" s="27">
        <f>IF($O626&gt;=FD$1,$S626,0)</f>
        <v>6848.7653333333337</v>
      </c>
      <c r="FE626" s="27">
        <f>IF($O626&gt;=FE$1,$S626,0)</f>
        <v>6848.7653333333337</v>
      </c>
      <c r="FF626" s="27">
        <f>IF($O626&gt;=FF$1,$S626,0)</f>
        <v>6848.7653333333337</v>
      </c>
      <c r="FG626" s="27">
        <f>IF($O626&gt;=FG$1,$S626,0)</f>
        <v>6848.7653333333337</v>
      </c>
      <c r="FH626" s="27">
        <f>IF($O626&gt;=FH$1,$S626,0)</f>
        <v>6848.7653333333337</v>
      </c>
      <c r="FI626" s="27">
        <f>IF($O626&gt;=FI$1,$S626,0)</f>
        <v>6848.7653333333337</v>
      </c>
      <c r="FJ626" s="27">
        <f>IF($O626&gt;=FJ$1,$S626,0)</f>
        <v>6848.7653333333337</v>
      </c>
      <c r="FK626" s="27">
        <f>IF($O626&gt;=FK$1,$S626,0)</f>
        <v>6848.7653333333337</v>
      </c>
      <c r="FL626" s="27">
        <f>IF($O626&gt;=FL$1,$S626,0)</f>
        <v>6848.7653333333337</v>
      </c>
      <c r="FM626" s="27">
        <f>IF($O626&gt;=FM$1,$S626,0)</f>
        <v>6848.7653333333337</v>
      </c>
      <c r="FN626" s="27">
        <f>IF($O626&gt;=FN$1,$S626,0)</f>
        <v>6848.7653333333337</v>
      </c>
      <c r="FO626" s="27">
        <f>IF($O626&gt;=FO$1,$S626,0)</f>
        <v>6848.7653333333337</v>
      </c>
      <c r="FP626" s="27">
        <f>IF($O626&gt;=FP$1,$S626,0)</f>
        <v>6848.7653333333337</v>
      </c>
      <c r="FQ626" s="27">
        <f>IF($O626&gt;=FQ$1,$S626,0)</f>
        <v>6848.7653333333337</v>
      </c>
      <c r="FR626" s="27">
        <f>IF($O626&gt;=FR$1,$S626,0)</f>
        <v>6848.7653333333337</v>
      </c>
      <c r="FS626" s="27">
        <f>IF($O626&gt;=FS$1,$S626,0)</f>
        <v>6848.7653333333337</v>
      </c>
      <c r="FT626" s="27">
        <f>IF($O626&gt;=FT$1,$S626,0)</f>
        <v>6848.7653333333337</v>
      </c>
      <c r="FU626" s="27">
        <f>IF($O626&gt;=FU$1,$S626,0)</f>
        <v>6848.7653333333337</v>
      </c>
      <c r="FV626" s="27">
        <f>IF($O626&gt;=FV$1,$S626,0)</f>
        <v>6848.7653333333337</v>
      </c>
      <c r="FW626" s="27">
        <f>IF($O626&gt;=FW$1,$S626,0)</f>
        <v>6848.7653333333337</v>
      </c>
      <c r="FX626" s="27">
        <f>IF($O626&gt;=FX$1,$S626,0)</f>
        <v>6848.7653333333337</v>
      </c>
      <c r="FY626" s="27">
        <f>IF($O626&gt;=FY$1,$S626,0)</f>
        <v>6848.7653333333337</v>
      </c>
      <c r="FZ626" s="27">
        <f>IF($O626&gt;=FZ$1,$S626,0)</f>
        <v>6848.7653333333337</v>
      </c>
      <c r="GA626" s="27">
        <f>IF($O626&gt;=GA$1,$S626,0)</f>
        <v>6848.7653333333337</v>
      </c>
      <c r="GB626" s="27">
        <f>IF($O626&gt;=GB$1,$S626,0)</f>
        <v>6848.7653333333337</v>
      </c>
      <c r="GC626" s="27">
        <f>IF($O626&gt;=GC$1,$S626,0)</f>
        <v>6848.7653333333337</v>
      </c>
      <c r="GD626" s="27">
        <f>IF($O626&gt;=GD$1,$S626,0)</f>
        <v>6848.7653333333337</v>
      </c>
      <c r="GE626" s="27">
        <f>IF($O626&gt;=GE$1,$S626,0)</f>
        <v>6848.7653333333337</v>
      </c>
      <c r="GF626" s="27">
        <f>IF($O626&gt;=GF$1,$S626,0)</f>
        <v>6848.7653333333337</v>
      </c>
      <c r="GG626" s="27">
        <f>IF($O626&gt;=GG$1,$S626,0)</f>
        <v>6848.7653333333337</v>
      </c>
      <c r="GH626" s="27">
        <f>IF($O626&gt;=GH$1,$S626,0)</f>
        <v>6848.7653333333337</v>
      </c>
      <c r="GI626" s="27">
        <f>IF($O626&gt;=GI$1,$S626,0)</f>
        <v>6848.7653333333337</v>
      </c>
      <c r="GJ626" s="27">
        <f>IF($O626&gt;=GJ$1,$S626,0)</f>
        <v>6848.7653333333337</v>
      </c>
      <c r="GK626" s="27">
        <f>IF($O626&gt;=GK$1,$S626,0)</f>
        <v>6848.7653333333337</v>
      </c>
      <c r="GL626" s="27">
        <f>IF($O626&gt;=GL$1,$S626,0)</f>
        <v>6848.7653333333337</v>
      </c>
      <c r="GM626" s="27">
        <f>IF($O626&gt;=GM$1,$S626,0)</f>
        <v>6848.7653333333337</v>
      </c>
      <c r="GN626" s="27">
        <f>IF($O626&gt;=GN$1,$S626,0)</f>
        <v>6848.7653333333337</v>
      </c>
      <c r="GO626" s="27">
        <f>IF($O626&gt;=GO$1,$S626,0)</f>
        <v>6848.7653333333337</v>
      </c>
      <c r="GP626" s="27">
        <f>IF($O626&gt;=GP$1,$S626,0)</f>
        <v>6848.7653333333337</v>
      </c>
      <c r="GQ626" s="27">
        <f>IF($O626&gt;=GQ$1,$S626,0)</f>
        <v>6848.7653333333337</v>
      </c>
      <c r="GR626" s="27">
        <f>IF($O626&gt;=GR$1,$S626,0)</f>
        <v>6848.7653333333337</v>
      </c>
      <c r="GS626" s="27">
        <f>IF($O626&gt;=GS$1,$S626,0)</f>
        <v>6848.7653333333337</v>
      </c>
      <c r="GT626" s="27">
        <f>IF($O626&gt;=GT$1,$S626,0)</f>
        <v>6848.7653333333337</v>
      </c>
      <c r="GU626" s="27">
        <f>IF($O626&gt;=GU$1,$S626,0)</f>
        <v>6848.7653333333337</v>
      </c>
      <c r="GV626" s="27">
        <f>IF($O626&gt;=GV$1,$S626,0)</f>
        <v>6848.7653333333337</v>
      </c>
      <c r="GW626" s="27">
        <f>IF($O626&gt;=GW$1,$S626,0)</f>
        <v>6848.7653333333337</v>
      </c>
      <c r="GX626" s="27">
        <f>IF($O626&gt;=GX$1,$S626,0)</f>
        <v>6848.7653333333337</v>
      </c>
      <c r="GY626" s="27">
        <f>IF($O626&gt;=GY$1,$S626,0)</f>
        <v>6848.7653333333337</v>
      </c>
      <c r="GZ626" s="27">
        <f>IF($O626&gt;=GZ$1,$S626,0)</f>
        <v>6848.7653333333337</v>
      </c>
      <c r="HA626" s="27">
        <f>IF($O626&gt;=HA$1,$S626,0)</f>
        <v>6848.7653333333337</v>
      </c>
      <c r="HB626" s="27">
        <f>IF($O626&gt;=HB$1,$S626,0)</f>
        <v>6848.7653333333337</v>
      </c>
      <c r="HC626" s="27">
        <f>IF($O626&gt;=HC$1,$S626,0)</f>
        <v>6848.7653333333337</v>
      </c>
    </row>
    <row r="627" spans="1:211">
      <c r="A627" s="3">
        <v>35181</v>
      </c>
      <c r="B627" s="3" t="s">
        <v>695</v>
      </c>
      <c r="C627" s="3" t="s">
        <v>45</v>
      </c>
      <c r="D627" s="3">
        <v>59</v>
      </c>
      <c r="E627" s="4">
        <v>32636</v>
      </c>
      <c r="F627" s="5">
        <v>29.136986301369863</v>
      </c>
      <c r="G627" s="3" t="s">
        <v>674</v>
      </c>
      <c r="H627" s="4">
        <v>21651</v>
      </c>
      <c r="I627" s="9" t="s">
        <v>801</v>
      </c>
      <c r="J627" s="5">
        <v>3176.75</v>
      </c>
      <c r="K627" s="31">
        <v>427</v>
      </c>
      <c r="L627" s="32">
        <v>29</v>
      </c>
      <c r="M627" s="33">
        <f>VLOOKUP(L627,FIND,3,TRUE)</f>
        <v>1.5</v>
      </c>
      <c r="N627" s="32">
        <f>IF(L627&gt;30,180,VLOOKUP(L627,TEMPO,2,FALSE))</f>
        <v>174</v>
      </c>
      <c r="O627" s="32">
        <f>IF(R627&gt;0,4,N627)</f>
        <v>174</v>
      </c>
      <c r="P627" s="96">
        <f>J627*M627*L627</f>
        <v>138188.625</v>
      </c>
      <c r="Q627" s="96">
        <f>10934.45*2</f>
        <v>21868.9</v>
      </c>
      <c r="R627" s="96">
        <f>IF(P627&lt;=Q627,P627/4,0)</f>
        <v>0</v>
      </c>
      <c r="S627" s="5">
        <f>IF(P627&gt;=Q627,P627/N627,0)</f>
        <v>794.1875</v>
      </c>
      <c r="T627" s="3"/>
      <c r="U627" s="3">
        <f>IF(T627="",1,0)</f>
        <v>1</v>
      </c>
      <c r="V627" s="3">
        <v>97</v>
      </c>
      <c r="W627" s="5">
        <v>0</v>
      </c>
      <c r="X627" s="5">
        <v>402.65</v>
      </c>
      <c r="Y627" s="5">
        <f>X627*W627</f>
        <v>0</v>
      </c>
      <c r="Z627" s="5">
        <v>400</v>
      </c>
      <c r="AA627" s="5">
        <f>S627+Y627+Z627</f>
        <v>1194.1875</v>
      </c>
      <c r="AB627" s="39">
        <f>(J627/12+J627/12*1.3333333333+450/12+J627/30*6/12+J627)*1.3+Y627+Z627+153.9</f>
        <v>5604.2663888774168</v>
      </c>
      <c r="AC627" s="39" t="s">
        <v>45</v>
      </c>
      <c r="AD627" s="39">
        <f>J627*1.3+400+153.9</f>
        <v>4683.6750000000002</v>
      </c>
      <c r="AE627" s="39">
        <f>SUMIFS('CUSTO MENSAL FUNC NOVO'!H:H,'CUSTO MENSAL FUNC NOVO'!A:A,'VALORES MENSAIS'!AC627)</f>
        <v>2013.943</v>
      </c>
      <c r="AF627" s="27">
        <f>IF($R627&gt;0,$R627,$S627)+$Y627+$Z627</f>
        <v>1194.1875</v>
      </c>
      <c r="AG627" s="27">
        <f>IF($R627&gt;0,$R627,$S627)+$Y627+$Z627</f>
        <v>1194.1875</v>
      </c>
      <c r="AH627" s="27">
        <f>IF($R627&gt;0,$R627,$S627)+$Y627+$Z627</f>
        <v>1194.1875</v>
      </c>
      <c r="AI627" s="27">
        <f>IF($R627&gt;0,$R627,$S627)+$Y627+$Z627</f>
        <v>1194.1875</v>
      </c>
      <c r="AJ627" s="27">
        <f>IF($O627&gt;=AJ$1,$S627+$Y627+$Z627,$Y627+$Z627)</f>
        <v>1194.1875</v>
      </c>
      <c r="AK627" s="27">
        <f>IF($O627&gt;=AK$1,$S627+$Y627+$Z627,$Y627+$Z627)</f>
        <v>1194.1875</v>
      </c>
      <c r="AL627" s="27">
        <f>IF($O627&gt;=AL$1,$S627+$Y627+$Z627,$Y627+$Z627)</f>
        <v>1194.1875</v>
      </c>
      <c r="AM627" s="27">
        <f>IF($O627&gt;=AM$1,$S627+$Y627+$Z627,$Y627+$Z627)</f>
        <v>1194.1875</v>
      </c>
      <c r="AN627" s="27">
        <f>IF($O627&gt;=AN$1,$S627+$Y627+$Z627,$Y627+$Z627)</f>
        <v>1194.1875</v>
      </c>
      <c r="AO627" s="27">
        <f>IF($O627&gt;=AO$1,$S627+$Y627+$Z627,$Y627+$Z627)</f>
        <v>1194.1875</v>
      </c>
      <c r="AP627" s="27">
        <f>IF($O627&gt;=AP$1,$S627+$Y627+$Z627,$Y627+$Z627)</f>
        <v>1194.1875</v>
      </c>
      <c r="AQ627" s="27">
        <f>IF($O627&gt;=AQ$1,$S627+$Y627+$Z627,$Y627+$Z627)</f>
        <v>1194.1875</v>
      </c>
      <c r="AR627" s="27">
        <f>IF($O627&gt;=AR$1,$S627+$Y627+$Z627,$Y627+$Z627)</f>
        <v>1194.1875</v>
      </c>
      <c r="AS627" s="27">
        <f>IF($O627&gt;=AS$1,$S627+$Y627+$Z627,$Y627+$Z627)</f>
        <v>1194.1875</v>
      </c>
      <c r="AT627" s="27">
        <f>IF($O627&gt;=AT$1,$S627+$Y627+$Z627,$Y627+$Z627)</f>
        <v>1194.1875</v>
      </c>
      <c r="AU627" s="27">
        <f>IF($O627&gt;=AU$1,$S627+$Y627+$Z627,$Y627+$Z627)</f>
        <v>1194.1875</v>
      </c>
      <c r="AV627" s="27">
        <f>IF($O627&gt;=AV$1,$S627+$Y627+$Z627,$Y627+$Z627)</f>
        <v>1194.1875</v>
      </c>
      <c r="AW627" s="27">
        <f>IF($O627&gt;=AW$1,$S627+$Y627+$Z627,$Y627+$Z627)</f>
        <v>1194.1875</v>
      </c>
      <c r="AX627" s="27">
        <f>IF($O627&gt;=AX$1,$S627+$Y627+$Z627,$Y627+$Z627)</f>
        <v>1194.1875</v>
      </c>
      <c r="AY627" s="27">
        <f>IF($O627&gt;=AY$1,$S627+$Y627+$Z627,$Y627+$Z627)</f>
        <v>1194.1875</v>
      </c>
      <c r="AZ627" s="27">
        <f>IF($O627&gt;=AZ$1,$S627+$Y627+$Z627,$Y627+$Z627)</f>
        <v>1194.1875</v>
      </c>
      <c r="BA627" s="27">
        <f>IF($O627&gt;=BA$1,$S627+$Y627+$Z627,$Y627+$Z627)</f>
        <v>1194.1875</v>
      </c>
      <c r="BB627" s="27">
        <f>IF($O627&gt;=BB$1,$S627+$Y627+$Z627,$Y627+$Z627)</f>
        <v>1194.1875</v>
      </c>
      <c r="BC627" s="27">
        <f>IF($O627&gt;=BC$1,$S627+$Y627+$Z627,$Y627+$Z627)</f>
        <v>1194.1875</v>
      </c>
      <c r="BD627" s="27">
        <f>IF($O627&gt;=BD$1,$S627+$Y627+$Z627,$Y627+$Z627)</f>
        <v>1194.1875</v>
      </c>
      <c r="BE627" s="27">
        <f>IF($O627&gt;=BE$1,$S627+$Y627+$Z627,$Y627+$Z627)</f>
        <v>1194.1875</v>
      </c>
      <c r="BF627" s="27">
        <f>IF($O627&gt;=BF$1,$S627+$Y627+$Z627,$Y627+$Z627)</f>
        <v>1194.1875</v>
      </c>
      <c r="BG627" s="27">
        <f>IF($O627&gt;=BG$1,$S627+$Y627+$Z627,$Y627+$Z627)</f>
        <v>1194.1875</v>
      </c>
      <c r="BH627" s="27">
        <f>IF($O627&gt;=BH$1,$S627+$Y627+$Z627,$Y627+$Z627)</f>
        <v>1194.1875</v>
      </c>
      <c r="BI627" s="27">
        <f>IF($O627&gt;=BI$1,$S627+$Y627+$Z627,$Y627+$Z627)</f>
        <v>1194.1875</v>
      </c>
      <c r="BJ627" s="27">
        <f>IF($O627&gt;=BJ$1,$S627+$Y627+$Z627,$Y627+$Z627)</f>
        <v>1194.1875</v>
      </c>
      <c r="BK627" s="27">
        <f>IF($O627&gt;=BK$1,$S627+$Y627+$Z627,$Y627+$Z627)</f>
        <v>1194.1875</v>
      </c>
      <c r="BL627" s="27">
        <f>IF($O627&gt;=BL$1,$S627+$Y627+$Z627,$Y627+$Z627)</f>
        <v>1194.1875</v>
      </c>
      <c r="BM627" s="27">
        <f>IF($O627&gt;=BM$1,$S627+$Y627+$Z627,$Y627+$Z627)</f>
        <v>1194.1875</v>
      </c>
      <c r="BN627" s="27">
        <f>IF($O627&gt;=BN$1,$S627+$Y627+$Z627,$Y627+$Z627)</f>
        <v>1194.1875</v>
      </c>
      <c r="BO627" s="27">
        <f>IF($O627&gt;=BO$1,$S627+$Y627+$Z627,$Y627+$Z627)</f>
        <v>1194.1875</v>
      </c>
      <c r="BP627" s="27">
        <f>IF($O627&gt;=BP$1,$S627+$Y627+$Z627,$Y627+$Z627)</f>
        <v>1194.1875</v>
      </c>
      <c r="BQ627" s="27">
        <f>IF($O627&gt;=BQ$1,$S627+$Y627+$Z627,$Y627+$Z627)</f>
        <v>1194.1875</v>
      </c>
      <c r="BR627" s="27">
        <f>IF($O627&gt;=BR$1,$S627+$Y627+$Z627,$Y627+$Z627)</f>
        <v>1194.1875</v>
      </c>
      <c r="BS627" s="27">
        <f>IF($O627&gt;=BS$1,$S627+$Y627+$Z627,$Y627+$Z627)</f>
        <v>1194.1875</v>
      </c>
      <c r="BT627" s="27">
        <f>IF($O627&gt;=BT$1,$S627+$Y627+$Z627,$Y627+$Z627)</f>
        <v>1194.1875</v>
      </c>
      <c r="BU627" s="27">
        <f>IF($O627&gt;=BU$1,$S627+$Y627+$Z627,$Y627+$Z627)</f>
        <v>1194.1875</v>
      </c>
      <c r="BV627" s="27">
        <f>IF($O627&gt;=BV$1,$S627+$Y627+$Z627,$Y627+$Z627)</f>
        <v>1194.1875</v>
      </c>
      <c r="BW627" s="27">
        <f>IF($O627&gt;=BW$1,$S627+$Y627+$Z627,$Y627+$Z627)</f>
        <v>1194.1875</v>
      </c>
      <c r="BX627" s="27">
        <f>IF($O627&gt;=BX$1,$S627+$Y627+$Z627,$Y627+$Z627)</f>
        <v>1194.1875</v>
      </c>
      <c r="BY627" s="27">
        <f>IF($O627&gt;=BY$1,$S627+$Y627+$Z627,$Y627+$Z627)</f>
        <v>1194.1875</v>
      </c>
      <c r="BZ627" s="27">
        <f>IF($O627&gt;=BZ$1,$S627+$Y627+$Z627,$Y627+$Z627)</f>
        <v>1194.1875</v>
      </c>
      <c r="CA627" s="27">
        <f>IF($O627&gt;=CA$1,$S627+$Y627+$Z627,$Y627+$Z627)</f>
        <v>1194.1875</v>
      </c>
      <c r="CB627" s="27">
        <f>IF($O627&gt;=CB$1,$S627+$Y627+$Z627,$Y627+$Z627)</f>
        <v>1194.1875</v>
      </c>
      <c r="CC627" s="27">
        <f>IF($O627&gt;=CC$1,$S627+$Y627+$Z627,$Y627+$Z627)</f>
        <v>1194.1875</v>
      </c>
      <c r="CD627" s="27">
        <f>IF($O627&gt;=CD$1,$S627+$Y627+$Z627,$Y627+$Z627)</f>
        <v>1194.1875</v>
      </c>
      <c r="CE627" s="27">
        <f>IF($O627&gt;=CE$1,$S627+$Y627+$Z627,$Y627+$Z627)</f>
        <v>1194.1875</v>
      </c>
      <c r="CF627" s="27">
        <f>IF($O627&gt;=CF$1,$S627+$Y627+$Z627,$Y627+$Z627)</f>
        <v>1194.1875</v>
      </c>
      <c r="CG627" s="27">
        <f>IF($O627&gt;=CG$1,$S627+$Y627+$Z627,$Y627+$Z627)</f>
        <v>1194.1875</v>
      </c>
      <c r="CH627" s="27">
        <f>IF($O627&gt;=CH$1,$S627+$Y627+$Z627,$Y627+$Z627)</f>
        <v>1194.1875</v>
      </c>
      <c r="CI627" s="27">
        <f>IF($O627&gt;=CI$1,$S627+$Y627+$Z627,$Y627+$Z627)</f>
        <v>1194.1875</v>
      </c>
      <c r="CJ627" s="27">
        <f>IF($O627&gt;=CJ$1,$S627+$Y627+$Z627,$Y627+$Z627)</f>
        <v>1194.1875</v>
      </c>
      <c r="CK627" s="27">
        <f>IF($O627&gt;=CK$1,$S627+$Y627+$Z627,$Y627+$Z627)</f>
        <v>1194.1875</v>
      </c>
      <c r="CL627" s="27">
        <f>IF($O627&gt;=CL$1,$S627+$Y627+$Z627,$Y627+$Z627)</f>
        <v>1194.1875</v>
      </c>
      <c r="CM627" s="27">
        <f>IF($O627&gt;=CM$1,$S627+$Y627+$Z627,$Y627+$Z627)</f>
        <v>1194.1875</v>
      </c>
      <c r="CN627" s="27">
        <f>IF($O627&gt;=CN$1,$S627+$Y627,$Y627)</f>
        <v>794.1875</v>
      </c>
      <c r="CO627" s="27">
        <f>IF($O627&gt;=CO$1,$S627+$Y627,$Y627)</f>
        <v>794.1875</v>
      </c>
      <c r="CP627" s="27">
        <f>IF($O627&gt;=CP$1,$S627+$Y627,$Y627)</f>
        <v>794.1875</v>
      </c>
      <c r="CQ627" s="27">
        <f>IF($O627&gt;=CQ$1,$S627+$Y627,$Y627)</f>
        <v>794.1875</v>
      </c>
      <c r="CR627" s="27">
        <f>IF($O627&gt;=CR$1,$S627+$Y627,$Y627)</f>
        <v>794.1875</v>
      </c>
      <c r="CS627" s="27">
        <f>IF($O627&gt;=CS$1,$S627+$Y627,$Y627)</f>
        <v>794.1875</v>
      </c>
      <c r="CT627" s="27">
        <f>IF($O627&gt;=CT$1,$S627+$Y627,$Y627)</f>
        <v>794.1875</v>
      </c>
      <c r="CU627" s="27">
        <f>IF($O627&gt;=CU$1,$S627+$Y627,$Y627)</f>
        <v>794.1875</v>
      </c>
      <c r="CV627" s="27">
        <f>IF($O627&gt;=CV$1,$S627+$Y627,$Y627)</f>
        <v>794.1875</v>
      </c>
      <c r="CW627" s="27">
        <f>IF($O627&gt;=CW$1,$S627+$Y627,$Y627)</f>
        <v>794.1875</v>
      </c>
      <c r="CX627" s="27">
        <f>IF($O627&gt;=CX$1,$S627+$Y627,$Y627)</f>
        <v>794.1875</v>
      </c>
      <c r="CY627" s="27">
        <f>IF($O627&gt;=CY$1,$S627+$Y627,$Y627)</f>
        <v>794.1875</v>
      </c>
      <c r="CZ627" s="27">
        <f>IF($O627&gt;=CZ$1,$S627+$Y627,$Y627)</f>
        <v>794.1875</v>
      </c>
      <c r="DA627" s="27">
        <f>IF($O627&gt;=DA$1,$S627+$Y627,$Y627)</f>
        <v>794.1875</v>
      </c>
      <c r="DB627" s="27">
        <f>IF($O627&gt;=DB$1,$S627+$Y627,$Y627)</f>
        <v>794.1875</v>
      </c>
      <c r="DC627" s="27">
        <f>IF($O627&gt;=DC$1,$S627+$Y627,$Y627)</f>
        <v>794.1875</v>
      </c>
      <c r="DD627" s="27">
        <f>IF($O627&gt;=DD$1,$S627+$Y627,$Y627)</f>
        <v>794.1875</v>
      </c>
      <c r="DE627" s="27">
        <f>IF($O627&gt;=DE$1,$S627+$Y627,$Y627)</f>
        <v>794.1875</v>
      </c>
      <c r="DF627" s="27">
        <f>IF($O627&gt;=DF$1,$S627+$Y627,$Y627)</f>
        <v>794.1875</v>
      </c>
      <c r="DG627" s="27">
        <f>IF($O627&gt;=DG$1,$S627+$Y627,$Y627)</f>
        <v>794.1875</v>
      </c>
      <c r="DH627" s="27">
        <f>IF($O627&gt;=DH$1,$S627+$Y627,$Y627)</f>
        <v>794.1875</v>
      </c>
      <c r="DI627" s="27">
        <f>IF($O627&gt;=DI$1,$S627+$Y627,$Y627)</f>
        <v>794.1875</v>
      </c>
      <c r="DJ627" s="27">
        <f>IF($O627&gt;=DJ$1,$S627+$Y627,$Y627)</f>
        <v>794.1875</v>
      </c>
      <c r="DK627" s="27">
        <f>IF($O627&gt;=DK$1,$S627+$Y627,$Y627)</f>
        <v>794.1875</v>
      </c>
      <c r="DL627" s="27">
        <f>IF($O627&gt;=DL$1,$S627+$Y627,$Y627)</f>
        <v>794.1875</v>
      </c>
      <c r="DM627" s="27">
        <f>IF($O627&gt;=DM$1,$S627+$Y627,$Y627)</f>
        <v>794.1875</v>
      </c>
      <c r="DN627" s="27">
        <f>IF($O627&gt;=DN$1,$S627+$Y627,$Y627)</f>
        <v>794.1875</v>
      </c>
      <c r="DO627" s="27">
        <f>IF($O627&gt;=DO$1,$S627+$Y627,$Y627)</f>
        <v>794.1875</v>
      </c>
      <c r="DP627" s="27">
        <f>IF($O627&gt;=DP$1,$S627+$Y627,$Y627)</f>
        <v>794.1875</v>
      </c>
      <c r="DQ627" s="27">
        <f>IF($O627&gt;=DQ$1,$S627+$Y627,$Y627)</f>
        <v>794.1875</v>
      </c>
      <c r="DR627" s="27">
        <f>IF($O627&gt;=DR$1,$S627+$Y627,$Y627)</f>
        <v>794.1875</v>
      </c>
      <c r="DS627" s="27">
        <f>IF($O627&gt;=DS$1,$S627+$Y627,$Y627)</f>
        <v>794.1875</v>
      </c>
      <c r="DT627" s="27">
        <f>IF($O627&gt;=DT$1,$S627+$Y627,$Y627)</f>
        <v>794.1875</v>
      </c>
      <c r="DU627" s="27">
        <f>IF($O627&gt;=DU$1,$S627+$Y627,$Y627)</f>
        <v>794.1875</v>
      </c>
      <c r="DV627" s="27">
        <f>IF($O627&gt;=DV$1,$S627+$Y627,$Y627)</f>
        <v>794.1875</v>
      </c>
      <c r="DW627" s="27">
        <f>IF($O627&gt;=DW$1,$S627+$Y627,$Y627)</f>
        <v>794.1875</v>
      </c>
      <c r="DX627" s="27">
        <f>IF($O627&gt;=DX$1,$S627+$Y627,$Y627)</f>
        <v>794.1875</v>
      </c>
      <c r="DY627" s="27">
        <f>IF($O627&gt;=DY$1,$S627+$Y627,$Y627)</f>
        <v>794.1875</v>
      </c>
      <c r="DZ627" s="27">
        <f>IF($O627&gt;=DZ$1,$S627+$Y627,$Y627)</f>
        <v>794.1875</v>
      </c>
      <c r="EA627" s="27">
        <f>IF($O627&gt;=EA$1,$S627+$Y627,$Y627)</f>
        <v>794.1875</v>
      </c>
      <c r="EB627" s="27">
        <f>IF($O627&gt;=EB$1,$S627+$Y627,$Y627)</f>
        <v>794.1875</v>
      </c>
      <c r="EC627" s="27">
        <f>IF($O627&gt;=EC$1,$S627+$Y627,$Y627)</f>
        <v>794.1875</v>
      </c>
      <c r="ED627" s="27">
        <f>IF($O627&gt;=ED$1,$S627+$Y627,$Y627)</f>
        <v>794.1875</v>
      </c>
      <c r="EE627" s="27">
        <f>IF($O627&gt;=EE$1,$S627+$Y627,$Y627)</f>
        <v>794.1875</v>
      </c>
      <c r="EF627" s="27">
        <f>IF($O627&gt;=EF$1,$S627+$Y627,$Y627)</f>
        <v>794.1875</v>
      </c>
      <c r="EG627" s="27">
        <f>IF($O627&gt;=EG$1,$S627+$Y627,$Y627)</f>
        <v>794.1875</v>
      </c>
      <c r="EH627" s="27">
        <f>IF($O627&gt;=EH$1,$S627+$Y627,$Y627)</f>
        <v>794.1875</v>
      </c>
      <c r="EI627" s="27">
        <f>IF($O627&gt;=EI$1,$S627+$Y627,$Y627)</f>
        <v>794.1875</v>
      </c>
      <c r="EJ627" s="27">
        <f>IF($O627&gt;=EJ$1,$S627+$Y627,$Y627)</f>
        <v>794.1875</v>
      </c>
      <c r="EK627" s="27">
        <f>IF($O627&gt;=EK$1,$S627+$Y627,$Y627)</f>
        <v>794.1875</v>
      </c>
      <c r="EL627" s="27">
        <f>IF($O627&gt;=EL$1,$S627+$Y627,$Y627)</f>
        <v>794.1875</v>
      </c>
      <c r="EM627" s="27">
        <f>IF($O627&gt;=EM$1,$S627+$Y627,$Y627)</f>
        <v>794.1875</v>
      </c>
      <c r="EN627" s="27">
        <f>IF($O627&gt;=EN$1,$S627+$Y627,$Y627)</f>
        <v>794.1875</v>
      </c>
      <c r="EO627" s="27">
        <f>IF($O627&gt;=EO$1,$S627+$Y627,$Y627)</f>
        <v>794.1875</v>
      </c>
      <c r="EP627" s="27">
        <f>IF($O627&gt;=EP$1,$S627+$Y627,$Y627)</f>
        <v>794.1875</v>
      </c>
      <c r="EQ627" s="27">
        <f>IF($O627&gt;=EQ$1,$S627+$Y627,$Y627)</f>
        <v>794.1875</v>
      </c>
      <c r="ER627" s="27">
        <f>IF($O627&gt;=ER$1,$S627+$Y627,$Y627)</f>
        <v>794.1875</v>
      </c>
      <c r="ES627" s="27">
        <f>IF($O627&gt;=ES$1,$S627+$Y627,$Y627)</f>
        <v>794.1875</v>
      </c>
      <c r="ET627" s="27">
        <f>IF($O627&gt;=ET$1,$S627+$Y627,$Y627)</f>
        <v>794.1875</v>
      </c>
      <c r="EU627" s="27">
        <f>IF($O627&gt;=EU$1,$S627+$Y627,$Y627)</f>
        <v>794.1875</v>
      </c>
      <c r="EV627" s="27">
        <f>IF($O627&gt;=EV$1,$S627,0)</f>
        <v>794.1875</v>
      </c>
      <c r="EW627" s="27">
        <f>IF($O627&gt;=EW$1,$S627,0)</f>
        <v>794.1875</v>
      </c>
      <c r="EX627" s="27">
        <f>IF($O627&gt;=EX$1,$S627,0)</f>
        <v>794.1875</v>
      </c>
      <c r="EY627" s="27">
        <f>IF($O627&gt;=EY$1,$S627,0)</f>
        <v>794.1875</v>
      </c>
      <c r="EZ627" s="27">
        <f>IF($O627&gt;=EZ$1,$S627,0)</f>
        <v>794.1875</v>
      </c>
      <c r="FA627" s="27">
        <f>IF($O627&gt;=FA$1,$S627,0)</f>
        <v>794.1875</v>
      </c>
      <c r="FB627" s="27">
        <f>IF($O627&gt;=FB$1,$S627,0)</f>
        <v>794.1875</v>
      </c>
      <c r="FC627" s="27">
        <f>IF($O627&gt;=FC$1,$S627,0)</f>
        <v>794.1875</v>
      </c>
      <c r="FD627" s="27">
        <f>IF($O627&gt;=FD$1,$S627,0)</f>
        <v>794.1875</v>
      </c>
      <c r="FE627" s="27">
        <f>IF($O627&gt;=FE$1,$S627,0)</f>
        <v>794.1875</v>
      </c>
      <c r="FF627" s="27">
        <f>IF($O627&gt;=FF$1,$S627,0)</f>
        <v>794.1875</v>
      </c>
      <c r="FG627" s="27">
        <f>IF($O627&gt;=FG$1,$S627,0)</f>
        <v>794.1875</v>
      </c>
      <c r="FH627" s="27">
        <f>IF($O627&gt;=FH$1,$S627,0)</f>
        <v>794.1875</v>
      </c>
      <c r="FI627" s="27">
        <f>IF($O627&gt;=FI$1,$S627,0)</f>
        <v>794.1875</v>
      </c>
      <c r="FJ627" s="27">
        <f>IF($O627&gt;=FJ$1,$S627,0)</f>
        <v>794.1875</v>
      </c>
      <c r="FK627" s="27">
        <f>IF($O627&gt;=FK$1,$S627,0)</f>
        <v>794.1875</v>
      </c>
      <c r="FL627" s="27">
        <f>IF($O627&gt;=FL$1,$S627,0)</f>
        <v>794.1875</v>
      </c>
      <c r="FM627" s="27">
        <f>IF($O627&gt;=FM$1,$S627,0)</f>
        <v>794.1875</v>
      </c>
      <c r="FN627" s="27">
        <f>IF($O627&gt;=FN$1,$S627,0)</f>
        <v>794.1875</v>
      </c>
      <c r="FO627" s="27">
        <f>IF($O627&gt;=FO$1,$S627,0)</f>
        <v>794.1875</v>
      </c>
      <c r="FP627" s="27">
        <f>IF($O627&gt;=FP$1,$S627,0)</f>
        <v>794.1875</v>
      </c>
      <c r="FQ627" s="27">
        <f>IF($O627&gt;=FQ$1,$S627,0)</f>
        <v>794.1875</v>
      </c>
      <c r="FR627" s="27">
        <f>IF($O627&gt;=FR$1,$S627,0)</f>
        <v>794.1875</v>
      </c>
      <c r="FS627" s="27">
        <f>IF($O627&gt;=FS$1,$S627,0)</f>
        <v>794.1875</v>
      </c>
      <c r="FT627" s="27">
        <f>IF($O627&gt;=FT$1,$S627,0)</f>
        <v>794.1875</v>
      </c>
      <c r="FU627" s="27">
        <f>IF($O627&gt;=FU$1,$S627,0)</f>
        <v>794.1875</v>
      </c>
      <c r="FV627" s="27">
        <f>IF($O627&gt;=FV$1,$S627,0)</f>
        <v>794.1875</v>
      </c>
      <c r="FW627" s="27">
        <f>IF($O627&gt;=FW$1,$S627,0)</f>
        <v>794.1875</v>
      </c>
      <c r="FX627" s="27">
        <f>IF($O627&gt;=FX$1,$S627,0)</f>
        <v>794.1875</v>
      </c>
      <c r="FY627" s="27">
        <f>IF($O627&gt;=FY$1,$S627,0)</f>
        <v>794.1875</v>
      </c>
      <c r="FZ627" s="27">
        <f>IF($O627&gt;=FZ$1,$S627,0)</f>
        <v>794.1875</v>
      </c>
      <c r="GA627" s="27">
        <f>IF($O627&gt;=GA$1,$S627,0)</f>
        <v>794.1875</v>
      </c>
      <c r="GB627" s="27">
        <f>IF($O627&gt;=GB$1,$S627,0)</f>
        <v>794.1875</v>
      </c>
      <c r="GC627" s="27">
        <f>IF($O627&gt;=GC$1,$S627,0)</f>
        <v>794.1875</v>
      </c>
      <c r="GD627" s="27">
        <f>IF($O627&gt;=GD$1,$S627,0)</f>
        <v>794.1875</v>
      </c>
      <c r="GE627" s="27">
        <f>IF($O627&gt;=GE$1,$S627,0)</f>
        <v>794.1875</v>
      </c>
      <c r="GF627" s="27">
        <f>IF($O627&gt;=GF$1,$S627,0)</f>
        <v>794.1875</v>
      </c>
      <c r="GG627" s="27">
        <f>IF($O627&gt;=GG$1,$S627,0)</f>
        <v>794.1875</v>
      </c>
      <c r="GH627" s="27">
        <f>IF($O627&gt;=GH$1,$S627,0)</f>
        <v>794.1875</v>
      </c>
      <c r="GI627" s="27">
        <f>IF($O627&gt;=GI$1,$S627,0)</f>
        <v>794.1875</v>
      </c>
      <c r="GJ627" s="27">
        <f>IF($O627&gt;=GJ$1,$S627,0)</f>
        <v>794.1875</v>
      </c>
      <c r="GK627" s="27">
        <f>IF($O627&gt;=GK$1,$S627,0)</f>
        <v>794.1875</v>
      </c>
      <c r="GL627" s="27">
        <f>IF($O627&gt;=GL$1,$S627,0)</f>
        <v>794.1875</v>
      </c>
      <c r="GM627" s="27">
        <f>IF($O627&gt;=GM$1,$S627,0)</f>
        <v>794.1875</v>
      </c>
      <c r="GN627" s="27">
        <f>IF($O627&gt;=GN$1,$S627,0)</f>
        <v>794.1875</v>
      </c>
      <c r="GO627" s="27">
        <f>IF($O627&gt;=GO$1,$S627,0)</f>
        <v>794.1875</v>
      </c>
      <c r="GP627" s="27">
        <f>IF($O627&gt;=GP$1,$S627,0)</f>
        <v>794.1875</v>
      </c>
      <c r="GQ627" s="27">
        <f>IF($O627&gt;=GQ$1,$S627,0)</f>
        <v>794.1875</v>
      </c>
      <c r="GR627" s="27">
        <f>IF($O627&gt;=GR$1,$S627,0)</f>
        <v>794.1875</v>
      </c>
      <c r="GS627" s="27">
        <f>IF($O627&gt;=GS$1,$S627,0)</f>
        <v>794.1875</v>
      </c>
      <c r="GT627" s="27">
        <f>IF($O627&gt;=GT$1,$S627,0)</f>
        <v>794.1875</v>
      </c>
      <c r="GU627" s="27">
        <f>IF($O627&gt;=GU$1,$S627,0)</f>
        <v>794.1875</v>
      </c>
      <c r="GV627" s="27">
        <f>IF($O627&gt;=GV$1,$S627,0)</f>
        <v>794.1875</v>
      </c>
      <c r="GW627" s="27">
        <f>IF($O627&gt;=GW$1,$S627,0)</f>
        <v>794.1875</v>
      </c>
      <c r="GX627" s="27">
        <f>IF($O627&gt;=GX$1,$S627,0)</f>
        <v>0</v>
      </c>
      <c r="GY627" s="27">
        <f>IF($O627&gt;=GY$1,$S627,0)</f>
        <v>0</v>
      </c>
      <c r="GZ627" s="27">
        <f>IF($O627&gt;=GZ$1,$S627,0)</f>
        <v>0</v>
      </c>
      <c r="HA627" s="27">
        <f>IF($O627&gt;=HA$1,$S627,0)</f>
        <v>0</v>
      </c>
      <c r="HB627" s="27">
        <f>IF($O627&gt;=HB$1,$S627,0)</f>
        <v>0</v>
      </c>
      <c r="HC627" s="27">
        <f>IF($O627&gt;=HC$1,$S627,0)</f>
        <v>0</v>
      </c>
    </row>
    <row r="628" spans="1:211">
      <c r="A628" s="3">
        <v>161721</v>
      </c>
      <c r="B628" s="3" t="s">
        <v>673</v>
      </c>
      <c r="C628" s="3" t="s">
        <v>35</v>
      </c>
      <c r="D628" s="3">
        <v>75</v>
      </c>
      <c r="E628" s="4">
        <v>40008</v>
      </c>
      <c r="F628" s="5">
        <v>8.9397260273972599</v>
      </c>
      <c r="G628" s="3" t="s">
        <v>674</v>
      </c>
      <c r="H628" s="4">
        <v>15759</v>
      </c>
      <c r="I628" s="9" t="s">
        <v>801</v>
      </c>
      <c r="J628" s="5">
        <v>2000.14</v>
      </c>
      <c r="K628" s="31">
        <v>427</v>
      </c>
      <c r="L628" s="32">
        <v>9</v>
      </c>
      <c r="M628" s="33">
        <f>VLOOKUP(L628,FIND,3,TRUE)</f>
        <v>1</v>
      </c>
      <c r="N628" s="32">
        <f>IF(L628&gt;30,180,VLOOKUP(L628,TEMPO,2,FALSE))</f>
        <v>54</v>
      </c>
      <c r="O628" s="32">
        <f>IF(R628&gt;0,4,N628)</f>
        <v>4</v>
      </c>
      <c r="P628" s="96">
        <f>J628*M628*L628</f>
        <v>18001.260000000002</v>
      </c>
      <c r="Q628" s="96">
        <f>10934.45*2</f>
        <v>21868.9</v>
      </c>
      <c r="R628" s="96">
        <f>IF(P628&lt;=Q628,P628/4,0)</f>
        <v>4500.3150000000005</v>
      </c>
      <c r="S628" s="5">
        <f>IF(P628&gt;=Q628,P628/N628,0)</f>
        <v>0</v>
      </c>
      <c r="T628" s="3"/>
      <c r="U628" s="3">
        <f>IF(T628="",1,0)</f>
        <v>1</v>
      </c>
      <c r="V628" s="3">
        <v>67</v>
      </c>
      <c r="W628" s="5">
        <v>0</v>
      </c>
      <c r="X628" s="5">
        <v>402.65</v>
      </c>
      <c r="Y628" s="5">
        <f>X628*W628</f>
        <v>0</v>
      </c>
      <c r="Z628" s="5">
        <v>400</v>
      </c>
      <c r="AA628" s="5">
        <f>S628+Y628+Z628</f>
        <v>400</v>
      </c>
      <c r="AB628" s="39">
        <f>(J628/12+J628/12*1.3333333333+450/12+J628/30*6/12+J628)*1.3+Y628+Z628+153.9</f>
        <v>3751.7593111038886</v>
      </c>
      <c r="AC628" s="39" t="s">
        <v>35</v>
      </c>
      <c r="AD628" s="39">
        <f>J628*1.3+400+153.9</f>
        <v>3154.0820000000003</v>
      </c>
      <c r="AE628" s="39">
        <f>SUMIFS('CUSTO MENSAL FUNC NOVO'!H:H,'CUSTO MENSAL FUNC NOVO'!A:A,'VALORES MENSAIS'!AC628)</f>
        <v>3052.63</v>
      </c>
      <c r="AF628" s="27">
        <f>IF($R628&gt;0,$R628,$S628)+$Y628+$Z628</f>
        <v>4900.3150000000005</v>
      </c>
      <c r="AG628" s="27">
        <f>IF($R628&gt;0,$R628,$S628)+$Y628+$Z628</f>
        <v>4900.3150000000005</v>
      </c>
      <c r="AH628" s="27">
        <f>IF($R628&gt;0,$R628,$S628)+$Y628+$Z628</f>
        <v>4900.3150000000005</v>
      </c>
      <c r="AI628" s="27">
        <f>IF($R628&gt;0,$R628,$S628)+$Y628+$Z628</f>
        <v>4900.3150000000005</v>
      </c>
      <c r="AJ628" s="27">
        <f>IF($O628&gt;=AJ$1,$S628+$Y628+$Z628,$Y628+$Z628)</f>
        <v>400</v>
      </c>
      <c r="AK628" s="27">
        <f>IF($O628&gt;=AK$1,$S628+$Y628+$Z628,$Y628+$Z628)</f>
        <v>400</v>
      </c>
      <c r="AL628" s="27">
        <f>IF($O628&gt;=AL$1,$S628+$Y628+$Z628,$Y628+$Z628)</f>
        <v>400</v>
      </c>
      <c r="AM628" s="27">
        <f>IF($O628&gt;=AM$1,$S628+$Y628+$Z628,$Y628+$Z628)</f>
        <v>400</v>
      </c>
      <c r="AN628" s="27">
        <f>IF($O628&gt;=AN$1,$S628+$Y628+$Z628,$Y628+$Z628)</f>
        <v>400</v>
      </c>
      <c r="AO628" s="27">
        <f>IF($O628&gt;=AO$1,$S628+$Y628+$Z628,$Y628+$Z628)</f>
        <v>400</v>
      </c>
      <c r="AP628" s="27">
        <f>IF($O628&gt;=AP$1,$S628+$Y628+$Z628,$Y628+$Z628)</f>
        <v>400</v>
      </c>
      <c r="AQ628" s="27">
        <f>IF($O628&gt;=AQ$1,$S628+$Y628+$Z628,$Y628+$Z628)</f>
        <v>400</v>
      </c>
      <c r="AR628" s="27">
        <f>IF($O628&gt;=AR$1,$S628+$Y628+$Z628,$Y628+$Z628)</f>
        <v>400</v>
      </c>
      <c r="AS628" s="27">
        <f>IF($O628&gt;=AS$1,$S628+$Y628+$Z628,$Y628+$Z628)</f>
        <v>400</v>
      </c>
      <c r="AT628" s="27">
        <f>IF($O628&gt;=AT$1,$S628+$Y628+$Z628,$Y628+$Z628)</f>
        <v>400</v>
      </c>
      <c r="AU628" s="27">
        <f>IF($O628&gt;=AU$1,$S628+$Y628+$Z628,$Y628+$Z628)</f>
        <v>400</v>
      </c>
      <c r="AV628" s="27">
        <f>IF($O628&gt;=AV$1,$S628+$Y628+$Z628,$Y628+$Z628)</f>
        <v>400</v>
      </c>
      <c r="AW628" s="27">
        <f>IF($O628&gt;=AW$1,$S628+$Y628+$Z628,$Y628+$Z628)</f>
        <v>400</v>
      </c>
      <c r="AX628" s="27">
        <f>IF($O628&gt;=AX$1,$S628+$Y628+$Z628,$Y628+$Z628)</f>
        <v>400</v>
      </c>
      <c r="AY628" s="27">
        <f>IF($O628&gt;=AY$1,$S628+$Y628+$Z628,$Y628+$Z628)</f>
        <v>400</v>
      </c>
      <c r="AZ628" s="27">
        <f>IF($O628&gt;=AZ$1,$S628+$Y628+$Z628,$Y628+$Z628)</f>
        <v>400</v>
      </c>
      <c r="BA628" s="27">
        <f>IF($O628&gt;=BA$1,$S628+$Y628+$Z628,$Y628+$Z628)</f>
        <v>400</v>
      </c>
      <c r="BB628" s="27">
        <f>IF($O628&gt;=BB$1,$S628+$Y628+$Z628,$Y628+$Z628)</f>
        <v>400</v>
      </c>
      <c r="BC628" s="27">
        <f>IF($O628&gt;=BC$1,$S628+$Y628+$Z628,$Y628+$Z628)</f>
        <v>400</v>
      </c>
      <c r="BD628" s="27">
        <f>IF($O628&gt;=BD$1,$S628+$Y628+$Z628,$Y628+$Z628)</f>
        <v>400</v>
      </c>
      <c r="BE628" s="27">
        <f>IF($O628&gt;=BE$1,$S628+$Y628+$Z628,$Y628+$Z628)</f>
        <v>400</v>
      </c>
      <c r="BF628" s="27">
        <f>IF($O628&gt;=BF$1,$S628+$Y628+$Z628,$Y628+$Z628)</f>
        <v>400</v>
      </c>
      <c r="BG628" s="27">
        <f>IF($O628&gt;=BG$1,$S628+$Y628+$Z628,$Y628+$Z628)</f>
        <v>400</v>
      </c>
      <c r="BH628" s="27">
        <f>IF($O628&gt;=BH$1,$S628+$Y628+$Z628,$Y628+$Z628)</f>
        <v>400</v>
      </c>
      <c r="BI628" s="27">
        <f>IF($O628&gt;=BI$1,$S628+$Y628+$Z628,$Y628+$Z628)</f>
        <v>400</v>
      </c>
      <c r="BJ628" s="27">
        <f>IF($O628&gt;=BJ$1,$S628+$Y628+$Z628,$Y628+$Z628)</f>
        <v>400</v>
      </c>
      <c r="BK628" s="27">
        <f>IF($O628&gt;=BK$1,$S628+$Y628+$Z628,$Y628+$Z628)</f>
        <v>400</v>
      </c>
      <c r="BL628" s="27">
        <f>IF($O628&gt;=BL$1,$S628+$Y628+$Z628,$Y628+$Z628)</f>
        <v>400</v>
      </c>
      <c r="BM628" s="27">
        <f>IF($O628&gt;=BM$1,$S628+$Y628+$Z628,$Y628+$Z628)</f>
        <v>400</v>
      </c>
      <c r="BN628" s="27">
        <f>IF($O628&gt;=BN$1,$S628+$Y628+$Z628,$Y628+$Z628)</f>
        <v>400</v>
      </c>
      <c r="BO628" s="27">
        <f>IF($O628&gt;=BO$1,$S628+$Y628+$Z628,$Y628+$Z628)</f>
        <v>400</v>
      </c>
      <c r="BP628" s="27">
        <f>IF($O628&gt;=BP$1,$S628+$Y628+$Z628,$Y628+$Z628)</f>
        <v>400</v>
      </c>
      <c r="BQ628" s="27">
        <f>IF($O628&gt;=BQ$1,$S628+$Y628+$Z628,$Y628+$Z628)</f>
        <v>400</v>
      </c>
      <c r="BR628" s="27">
        <f>IF($O628&gt;=BR$1,$S628+$Y628+$Z628,$Y628+$Z628)</f>
        <v>400</v>
      </c>
      <c r="BS628" s="27">
        <f>IF($O628&gt;=BS$1,$S628+$Y628+$Z628,$Y628+$Z628)</f>
        <v>400</v>
      </c>
      <c r="BT628" s="27">
        <f>IF($O628&gt;=BT$1,$S628+$Y628+$Z628,$Y628+$Z628)</f>
        <v>400</v>
      </c>
      <c r="BU628" s="27">
        <f>IF($O628&gt;=BU$1,$S628+$Y628+$Z628,$Y628+$Z628)</f>
        <v>400</v>
      </c>
      <c r="BV628" s="27">
        <f>IF($O628&gt;=BV$1,$S628+$Y628+$Z628,$Y628+$Z628)</f>
        <v>400</v>
      </c>
      <c r="BW628" s="27">
        <f>IF($O628&gt;=BW$1,$S628+$Y628+$Z628,$Y628+$Z628)</f>
        <v>400</v>
      </c>
      <c r="BX628" s="27">
        <f>IF($O628&gt;=BX$1,$S628+$Y628+$Z628,$Y628+$Z628)</f>
        <v>400</v>
      </c>
      <c r="BY628" s="27">
        <f>IF($O628&gt;=BY$1,$S628+$Y628+$Z628,$Y628+$Z628)</f>
        <v>400</v>
      </c>
      <c r="BZ628" s="27">
        <f>IF($O628&gt;=BZ$1,$S628+$Y628+$Z628,$Y628+$Z628)</f>
        <v>400</v>
      </c>
      <c r="CA628" s="27">
        <f>IF($O628&gt;=CA$1,$S628+$Y628+$Z628,$Y628+$Z628)</f>
        <v>400</v>
      </c>
      <c r="CB628" s="27">
        <f>IF($O628&gt;=CB$1,$S628+$Y628+$Z628,$Y628+$Z628)</f>
        <v>400</v>
      </c>
      <c r="CC628" s="27">
        <f>IF($O628&gt;=CC$1,$S628+$Y628+$Z628,$Y628+$Z628)</f>
        <v>400</v>
      </c>
      <c r="CD628" s="27">
        <f>IF($O628&gt;=CD$1,$S628+$Y628+$Z628,$Y628+$Z628)</f>
        <v>400</v>
      </c>
      <c r="CE628" s="27">
        <f>IF($O628&gt;=CE$1,$S628+$Y628+$Z628,$Y628+$Z628)</f>
        <v>400</v>
      </c>
      <c r="CF628" s="27">
        <f>IF($O628&gt;=CF$1,$S628+$Y628+$Z628,$Y628+$Z628)</f>
        <v>400</v>
      </c>
      <c r="CG628" s="27">
        <f>IF($O628&gt;=CG$1,$S628+$Y628+$Z628,$Y628+$Z628)</f>
        <v>400</v>
      </c>
      <c r="CH628" s="27">
        <f>IF($O628&gt;=CH$1,$S628+$Y628+$Z628,$Y628+$Z628)</f>
        <v>400</v>
      </c>
      <c r="CI628" s="27">
        <f>IF($O628&gt;=CI$1,$S628+$Y628+$Z628,$Y628+$Z628)</f>
        <v>400</v>
      </c>
      <c r="CJ628" s="27">
        <f>IF($O628&gt;=CJ$1,$S628+$Y628+$Z628,$Y628+$Z628)</f>
        <v>400</v>
      </c>
      <c r="CK628" s="27">
        <f>IF($O628&gt;=CK$1,$S628+$Y628+$Z628,$Y628+$Z628)</f>
        <v>400</v>
      </c>
      <c r="CL628" s="27">
        <f>IF($O628&gt;=CL$1,$S628+$Y628+$Z628,$Y628+$Z628)</f>
        <v>400</v>
      </c>
      <c r="CM628" s="27">
        <f>IF($O628&gt;=CM$1,$S628+$Y628+$Z628,$Y628+$Z628)</f>
        <v>400</v>
      </c>
      <c r="CN628" s="27">
        <f>IF($O628&gt;=CN$1,$S628+$Y628,$Y628)</f>
        <v>0</v>
      </c>
      <c r="CO628" s="27">
        <f>IF($O628&gt;=CO$1,$S628+$Y628,$Y628)</f>
        <v>0</v>
      </c>
      <c r="CP628" s="27">
        <f>IF($O628&gt;=CP$1,$S628+$Y628,$Y628)</f>
        <v>0</v>
      </c>
      <c r="CQ628" s="27">
        <f>IF($O628&gt;=CQ$1,$S628+$Y628,$Y628)</f>
        <v>0</v>
      </c>
      <c r="CR628" s="27">
        <f>IF($O628&gt;=CR$1,$S628+$Y628,$Y628)</f>
        <v>0</v>
      </c>
      <c r="CS628" s="27">
        <f>IF($O628&gt;=CS$1,$S628+$Y628,$Y628)</f>
        <v>0</v>
      </c>
      <c r="CT628" s="27">
        <f>IF($O628&gt;=CT$1,$S628+$Y628,$Y628)</f>
        <v>0</v>
      </c>
      <c r="CU628" s="27">
        <f>IF($O628&gt;=CU$1,$S628+$Y628,$Y628)</f>
        <v>0</v>
      </c>
      <c r="CV628" s="27">
        <f>IF($O628&gt;=CV$1,$S628+$Y628,$Y628)</f>
        <v>0</v>
      </c>
      <c r="CW628" s="27">
        <f>IF($O628&gt;=CW$1,$S628+$Y628,$Y628)</f>
        <v>0</v>
      </c>
      <c r="CX628" s="27">
        <f>IF($O628&gt;=CX$1,$S628+$Y628,$Y628)</f>
        <v>0</v>
      </c>
      <c r="CY628" s="27">
        <f>IF($O628&gt;=CY$1,$S628+$Y628,$Y628)</f>
        <v>0</v>
      </c>
      <c r="CZ628" s="27">
        <f>IF($O628&gt;=CZ$1,$S628+$Y628,$Y628)</f>
        <v>0</v>
      </c>
      <c r="DA628" s="27">
        <f>IF($O628&gt;=DA$1,$S628+$Y628,$Y628)</f>
        <v>0</v>
      </c>
      <c r="DB628" s="27">
        <f>IF($O628&gt;=DB$1,$S628+$Y628,$Y628)</f>
        <v>0</v>
      </c>
      <c r="DC628" s="27">
        <f>IF($O628&gt;=DC$1,$S628+$Y628,$Y628)</f>
        <v>0</v>
      </c>
      <c r="DD628" s="27">
        <f>IF($O628&gt;=DD$1,$S628+$Y628,$Y628)</f>
        <v>0</v>
      </c>
      <c r="DE628" s="27">
        <f>IF($O628&gt;=DE$1,$S628+$Y628,$Y628)</f>
        <v>0</v>
      </c>
      <c r="DF628" s="27">
        <f>IF($O628&gt;=DF$1,$S628+$Y628,$Y628)</f>
        <v>0</v>
      </c>
      <c r="DG628" s="27">
        <f>IF($O628&gt;=DG$1,$S628+$Y628,$Y628)</f>
        <v>0</v>
      </c>
      <c r="DH628" s="27">
        <f>IF($O628&gt;=DH$1,$S628+$Y628,$Y628)</f>
        <v>0</v>
      </c>
      <c r="DI628" s="27">
        <f>IF($O628&gt;=DI$1,$S628+$Y628,$Y628)</f>
        <v>0</v>
      </c>
      <c r="DJ628" s="27">
        <f>IF($O628&gt;=DJ$1,$S628+$Y628,$Y628)</f>
        <v>0</v>
      </c>
      <c r="DK628" s="27">
        <f>IF($O628&gt;=DK$1,$S628+$Y628,$Y628)</f>
        <v>0</v>
      </c>
      <c r="DL628" s="27">
        <f>IF($O628&gt;=DL$1,$S628+$Y628,$Y628)</f>
        <v>0</v>
      </c>
      <c r="DM628" s="27">
        <f>IF($O628&gt;=DM$1,$S628+$Y628,$Y628)</f>
        <v>0</v>
      </c>
      <c r="DN628" s="27">
        <f>IF($O628&gt;=DN$1,$S628+$Y628,$Y628)</f>
        <v>0</v>
      </c>
      <c r="DO628" s="27">
        <f>IF($O628&gt;=DO$1,$S628+$Y628,$Y628)</f>
        <v>0</v>
      </c>
      <c r="DP628" s="27">
        <f>IF($O628&gt;=DP$1,$S628+$Y628,$Y628)</f>
        <v>0</v>
      </c>
      <c r="DQ628" s="27">
        <f>IF($O628&gt;=DQ$1,$S628+$Y628,$Y628)</f>
        <v>0</v>
      </c>
      <c r="DR628" s="27">
        <f>IF($O628&gt;=DR$1,$S628+$Y628,$Y628)</f>
        <v>0</v>
      </c>
      <c r="DS628" s="27">
        <f>IF($O628&gt;=DS$1,$S628+$Y628,$Y628)</f>
        <v>0</v>
      </c>
      <c r="DT628" s="27">
        <f>IF($O628&gt;=DT$1,$S628+$Y628,$Y628)</f>
        <v>0</v>
      </c>
      <c r="DU628" s="27">
        <f>IF($O628&gt;=DU$1,$S628+$Y628,$Y628)</f>
        <v>0</v>
      </c>
      <c r="DV628" s="27">
        <f>IF($O628&gt;=DV$1,$S628+$Y628,$Y628)</f>
        <v>0</v>
      </c>
      <c r="DW628" s="27">
        <f>IF($O628&gt;=DW$1,$S628+$Y628,$Y628)</f>
        <v>0</v>
      </c>
      <c r="DX628" s="27">
        <f>IF($O628&gt;=DX$1,$S628+$Y628,$Y628)</f>
        <v>0</v>
      </c>
      <c r="DY628" s="27">
        <f>IF($O628&gt;=DY$1,$S628+$Y628,$Y628)</f>
        <v>0</v>
      </c>
      <c r="DZ628" s="27">
        <f>IF($O628&gt;=DZ$1,$S628+$Y628,$Y628)</f>
        <v>0</v>
      </c>
      <c r="EA628" s="27">
        <f>IF($O628&gt;=EA$1,$S628+$Y628,$Y628)</f>
        <v>0</v>
      </c>
      <c r="EB628" s="27">
        <f>IF($O628&gt;=EB$1,$S628+$Y628,$Y628)</f>
        <v>0</v>
      </c>
      <c r="EC628" s="27">
        <f>IF($O628&gt;=EC$1,$S628+$Y628,$Y628)</f>
        <v>0</v>
      </c>
      <c r="ED628" s="27">
        <f>IF($O628&gt;=ED$1,$S628+$Y628,$Y628)</f>
        <v>0</v>
      </c>
      <c r="EE628" s="27">
        <f>IF($O628&gt;=EE$1,$S628+$Y628,$Y628)</f>
        <v>0</v>
      </c>
      <c r="EF628" s="27">
        <f>IF($O628&gt;=EF$1,$S628+$Y628,$Y628)</f>
        <v>0</v>
      </c>
      <c r="EG628" s="27">
        <f>IF($O628&gt;=EG$1,$S628+$Y628,$Y628)</f>
        <v>0</v>
      </c>
      <c r="EH628" s="27">
        <f>IF($O628&gt;=EH$1,$S628+$Y628,$Y628)</f>
        <v>0</v>
      </c>
      <c r="EI628" s="27">
        <f>IF($O628&gt;=EI$1,$S628+$Y628,$Y628)</f>
        <v>0</v>
      </c>
      <c r="EJ628" s="27">
        <f>IF($O628&gt;=EJ$1,$S628+$Y628,$Y628)</f>
        <v>0</v>
      </c>
      <c r="EK628" s="27">
        <f>IF($O628&gt;=EK$1,$S628+$Y628,$Y628)</f>
        <v>0</v>
      </c>
      <c r="EL628" s="27">
        <f>IF($O628&gt;=EL$1,$S628+$Y628,$Y628)</f>
        <v>0</v>
      </c>
      <c r="EM628" s="27">
        <f>IF($O628&gt;=EM$1,$S628+$Y628,$Y628)</f>
        <v>0</v>
      </c>
      <c r="EN628" s="27">
        <f>IF($O628&gt;=EN$1,$S628+$Y628,$Y628)</f>
        <v>0</v>
      </c>
      <c r="EO628" s="27">
        <f>IF($O628&gt;=EO$1,$S628+$Y628,$Y628)</f>
        <v>0</v>
      </c>
      <c r="EP628" s="27">
        <f>IF($O628&gt;=EP$1,$S628+$Y628,$Y628)</f>
        <v>0</v>
      </c>
      <c r="EQ628" s="27">
        <f>IF($O628&gt;=EQ$1,$S628+$Y628,$Y628)</f>
        <v>0</v>
      </c>
      <c r="ER628" s="27">
        <f>IF($O628&gt;=ER$1,$S628+$Y628,$Y628)</f>
        <v>0</v>
      </c>
      <c r="ES628" s="27">
        <f>IF($O628&gt;=ES$1,$S628+$Y628,$Y628)</f>
        <v>0</v>
      </c>
      <c r="ET628" s="27">
        <f>IF($O628&gt;=ET$1,$S628+$Y628,$Y628)</f>
        <v>0</v>
      </c>
      <c r="EU628" s="27">
        <f>IF($O628&gt;=EU$1,$S628+$Y628,$Y628)</f>
        <v>0</v>
      </c>
      <c r="EV628" s="27">
        <f>IF($O628&gt;=EV$1,$S628,0)</f>
        <v>0</v>
      </c>
      <c r="EW628" s="27">
        <f>IF($O628&gt;=EW$1,$S628,0)</f>
        <v>0</v>
      </c>
      <c r="EX628" s="27">
        <f>IF($O628&gt;=EX$1,$S628,0)</f>
        <v>0</v>
      </c>
      <c r="EY628" s="27">
        <f>IF($O628&gt;=EY$1,$S628,0)</f>
        <v>0</v>
      </c>
      <c r="EZ628" s="27">
        <f>IF($O628&gt;=EZ$1,$S628,0)</f>
        <v>0</v>
      </c>
      <c r="FA628" s="27">
        <f>IF($O628&gt;=FA$1,$S628,0)</f>
        <v>0</v>
      </c>
      <c r="FB628" s="27">
        <f>IF($O628&gt;=FB$1,$S628,0)</f>
        <v>0</v>
      </c>
      <c r="FC628" s="27">
        <f>IF($O628&gt;=FC$1,$S628,0)</f>
        <v>0</v>
      </c>
      <c r="FD628" s="27">
        <f>IF($O628&gt;=FD$1,$S628,0)</f>
        <v>0</v>
      </c>
      <c r="FE628" s="27">
        <f>IF($O628&gt;=FE$1,$S628,0)</f>
        <v>0</v>
      </c>
      <c r="FF628" s="27">
        <f>IF($O628&gt;=FF$1,$S628,0)</f>
        <v>0</v>
      </c>
      <c r="FG628" s="27">
        <f>IF($O628&gt;=FG$1,$S628,0)</f>
        <v>0</v>
      </c>
      <c r="FH628" s="27">
        <f>IF($O628&gt;=FH$1,$S628,0)</f>
        <v>0</v>
      </c>
      <c r="FI628" s="27">
        <f>IF($O628&gt;=FI$1,$S628,0)</f>
        <v>0</v>
      </c>
      <c r="FJ628" s="27">
        <f>IF($O628&gt;=FJ$1,$S628,0)</f>
        <v>0</v>
      </c>
      <c r="FK628" s="27">
        <f>IF($O628&gt;=FK$1,$S628,0)</f>
        <v>0</v>
      </c>
      <c r="FL628" s="27">
        <f>IF($O628&gt;=FL$1,$S628,0)</f>
        <v>0</v>
      </c>
      <c r="FM628" s="27">
        <f>IF($O628&gt;=FM$1,$S628,0)</f>
        <v>0</v>
      </c>
      <c r="FN628" s="27">
        <f>IF($O628&gt;=FN$1,$S628,0)</f>
        <v>0</v>
      </c>
      <c r="FO628" s="27">
        <f>IF($O628&gt;=FO$1,$S628,0)</f>
        <v>0</v>
      </c>
      <c r="FP628" s="27">
        <f>IF($O628&gt;=FP$1,$S628,0)</f>
        <v>0</v>
      </c>
      <c r="FQ628" s="27">
        <f>IF($O628&gt;=FQ$1,$S628,0)</f>
        <v>0</v>
      </c>
      <c r="FR628" s="27">
        <f>IF($O628&gt;=FR$1,$S628,0)</f>
        <v>0</v>
      </c>
      <c r="FS628" s="27">
        <f>IF($O628&gt;=FS$1,$S628,0)</f>
        <v>0</v>
      </c>
      <c r="FT628" s="27">
        <f>IF($O628&gt;=FT$1,$S628,0)</f>
        <v>0</v>
      </c>
      <c r="FU628" s="27">
        <f>IF($O628&gt;=FU$1,$S628,0)</f>
        <v>0</v>
      </c>
      <c r="FV628" s="27">
        <f>IF($O628&gt;=FV$1,$S628,0)</f>
        <v>0</v>
      </c>
      <c r="FW628" s="27">
        <f>IF($O628&gt;=FW$1,$S628,0)</f>
        <v>0</v>
      </c>
      <c r="FX628" s="27">
        <f>IF($O628&gt;=FX$1,$S628,0)</f>
        <v>0</v>
      </c>
      <c r="FY628" s="27">
        <f>IF($O628&gt;=FY$1,$S628,0)</f>
        <v>0</v>
      </c>
      <c r="FZ628" s="27">
        <f>IF($O628&gt;=FZ$1,$S628,0)</f>
        <v>0</v>
      </c>
      <c r="GA628" s="27">
        <f>IF($O628&gt;=GA$1,$S628,0)</f>
        <v>0</v>
      </c>
      <c r="GB628" s="27">
        <f>IF($O628&gt;=GB$1,$S628,0)</f>
        <v>0</v>
      </c>
      <c r="GC628" s="27">
        <f>IF($O628&gt;=GC$1,$S628,0)</f>
        <v>0</v>
      </c>
      <c r="GD628" s="27">
        <f>IF($O628&gt;=GD$1,$S628,0)</f>
        <v>0</v>
      </c>
      <c r="GE628" s="27">
        <f>IF($O628&gt;=GE$1,$S628,0)</f>
        <v>0</v>
      </c>
      <c r="GF628" s="27">
        <f>IF($O628&gt;=GF$1,$S628,0)</f>
        <v>0</v>
      </c>
      <c r="GG628" s="27">
        <f>IF($O628&gt;=GG$1,$S628,0)</f>
        <v>0</v>
      </c>
      <c r="GH628" s="27">
        <f>IF($O628&gt;=GH$1,$S628,0)</f>
        <v>0</v>
      </c>
      <c r="GI628" s="27">
        <f>IF($O628&gt;=GI$1,$S628,0)</f>
        <v>0</v>
      </c>
      <c r="GJ628" s="27">
        <f>IF($O628&gt;=GJ$1,$S628,0)</f>
        <v>0</v>
      </c>
      <c r="GK628" s="27">
        <f>IF($O628&gt;=GK$1,$S628,0)</f>
        <v>0</v>
      </c>
      <c r="GL628" s="27">
        <f>IF($O628&gt;=GL$1,$S628,0)</f>
        <v>0</v>
      </c>
      <c r="GM628" s="27">
        <f>IF($O628&gt;=GM$1,$S628,0)</f>
        <v>0</v>
      </c>
      <c r="GN628" s="27">
        <f>IF($O628&gt;=GN$1,$S628,0)</f>
        <v>0</v>
      </c>
      <c r="GO628" s="27">
        <f>IF($O628&gt;=GO$1,$S628,0)</f>
        <v>0</v>
      </c>
      <c r="GP628" s="27">
        <f>IF($O628&gt;=GP$1,$S628,0)</f>
        <v>0</v>
      </c>
      <c r="GQ628" s="27">
        <f>IF($O628&gt;=GQ$1,$S628,0)</f>
        <v>0</v>
      </c>
      <c r="GR628" s="27">
        <f>IF($O628&gt;=GR$1,$S628,0)</f>
        <v>0</v>
      </c>
      <c r="GS628" s="27">
        <f>IF($O628&gt;=GS$1,$S628,0)</f>
        <v>0</v>
      </c>
      <c r="GT628" s="27">
        <f>IF($O628&gt;=GT$1,$S628,0)</f>
        <v>0</v>
      </c>
      <c r="GU628" s="27">
        <f>IF($O628&gt;=GU$1,$S628,0)</f>
        <v>0</v>
      </c>
      <c r="GV628" s="27">
        <f>IF($O628&gt;=GV$1,$S628,0)</f>
        <v>0</v>
      </c>
      <c r="GW628" s="27">
        <f>IF($O628&gt;=GW$1,$S628,0)</f>
        <v>0</v>
      </c>
      <c r="GX628" s="27">
        <f>IF($O628&gt;=GX$1,$S628,0)</f>
        <v>0</v>
      </c>
      <c r="GY628" s="27">
        <f>IF($O628&gt;=GY$1,$S628,0)</f>
        <v>0</v>
      </c>
      <c r="GZ628" s="27">
        <f>IF($O628&gt;=GZ$1,$S628,0)</f>
        <v>0</v>
      </c>
      <c r="HA628" s="27">
        <f>IF($O628&gt;=HA$1,$S628,0)</f>
        <v>0</v>
      </c>
      <c r="HB628" s="27">
        <f>IF($O628&gt;=HB$1,$S628,0)</f>
        <v>0</v>
      </c>
      <c r="HC628" s="27">
        <f>IF($O628&gt;=HC$1,$S628,0)</f>
        <v>0</v>
      </c>
    </row>
    <row r="629" spans="1:211">
      <c r="A629" s="3">
        <v>61182</v>
      </c>
      <c r="B629" s="3" t="s">
        <v>688</v>
      </c>
      <c r="C629" s="3" t="s">
        <v>689</v>
      </c>
      <c r="D629" s="3">
        <v>60</v>
      </c>
      <c r="E629" s="4">
        <v>34716</v>
      </c>
      <c r="F629" s="5">
        <v>23.438356164383563</v>
      </c>
      <c r="G629" s="3" t="s">
        <v>674</v>
      </c>
      <c r="H629" s="4">
        <v>21221</v>
      </c>
      <c r="I629" s="9" t="s">
        <v>801</v>
      </c>
      <c r="J629" s="5">
        <v>6633.82</v>
      </c>
      <c r="K629" s="31">
        <v>427</v>
      </c>
      <c r="L629" s="32">
        <v>23</v>
      </c>
      <c r="M629" s="33">
        <f>VLOOKUP(L629,FIND,3,TRUE)</f>
        <v>1.3</v>
      </c>
      <c r="N629" s="32">
        <f>IF(L629&gt;30,180,VLOOKUP(L629,TEMPO,2,FALSE))</f>
        <v>138</v>
      </c>
      <c r="O629" s="32">
        <f>IF(R629&gt;0,4,N629)</f>
        <v>138</v>
      </c>
      <c r="P629" s="96">
        <f>J629*M629*L629</f>
        <v>198351.21799999999</v>
      </c>
      <c r="Q629" s="96">
        <f>10934.45*2</f>
        <v>21868.9</v>
      </c>
      <c r="R629" s="96">
        <f>IF(P629&lt;=Q629,P629/4,0)</f>
        <v>0</v>
      </c>
      <c r="S629" s="5">
        <f>IF(P629&gt;=Q629,P629/N629,0)</f>
        <v>1437.3276666666666</v>
      </c>
      <c r="T629" s="3"/>
      <c r="U629" s="3">
        <f>IF(T629="",1,0)</f>
        <v>1</v>
      </c>
      <c r="V629" s="3">
        <v>171</v>
      </c>
      <c r="W629" s="5">
        <v>0</v>
      </c>
      <c r="X629" s="5">
        <v>402.65</v>
      </c>
      <c r="Y629" s="5">
        <f>X629*W629</f>
        <v>0</v>
      </c>
      <c r="Z629" s="5">
        <v>400</v>
      </c>
      <c r="AA629" s="5">
        <f>S629+Y629+Z629</f>
        <v>1837.3276666666666</v>
      </c>
      <c r="AB629" s="39">
        <f>(J629/12+J629/12*1.3333333333+450/12+J629/30*6/12+J629)*1.3+Y629+Z629+153.9</f>
        <v>11047.231044420489</v>
      </c>
      <c r="AC629" s="39" t="s">
        <v>689</v>
      </c>
      <c r="AD629" s="39">
        <f>J629*1.3+400+153.9</f>
        <v>9177.866</v>
      </c>
      <c r="AE629" s="39">
        <f>SUMIFS('CUSTO MENSAL FUNC NOVO'!H:H,'CUSTO MENSAL FUNC NOVO'!A:A,'VALORES MENSAIS'!AC629)</f>
        <v>8833.5454000000009</v>
      </c>
      <c r="AF629" s="27">
        <f>IF($R629&gt;0,$R629,$S629)+$Y629+$Z629</f>
        <v>1837.3276666666666</v>
      </c>
      <c r="AG629" s="27">
        <f>IF($R629&gt;0,$R629,$S629)+$Y629+$Z629</f>
        <v>1837.3276666666666</v>
      </c>
      <c r="AH629" s="27">
        <f>IF($R629&gt;0,$R629,$S629)+$Y629+$Z629</f>
        <v>1837.3276666666666</v>
      </c>
      <c r="AI629" s="27">
        <f>IF($R629&gt;0,$R629,$S629)+$Y629+$Z629</f>
        <v>1837.3276666666666</v>
      </c>
      <c r="AJ629" s="27">
        <f>IF($O629&gt;=AJ$1,$S629+$Y629+$Z629,$Y629+$Z629)</f>
        <v>1837.3276666666666</v>
      </c>
      <c r="AK629" s="27">
        <f>IF($O629&gt;=AK$1,$S629+$Y629+$Z629,$Y629+$Z629)</f>
        <v>1837.3276666666666</v>
      </c>
      <c r="AL629" s="27">
        <f>IF($O629&gt;=AL$1,$S629+$Y629+$Z629,$Y629+$Z629)</f>
        <v>1837.3276666666666</v>
      </c>
      <c r="AM629" s="27">
        <f>IF($O629&gt;=AM$1,$S629+$Y629+$Z629,$Y629+$Z629)</f>
        <v>1837.3276666666666</v>
      </c>
      <c r="AN629" s="27">
        <f>IF($O629&gt;=AN$1,$S629+$Y629+$Z629,$Y629+$Z629)</f>
        <v>1837.3276666666666</v>
      </c>
      <c r="AO629" s="27">
        <f>IF($O629&gt;=AO$1,$S629+$Y629+$Z629,$Y629+$Z629)</f>
        <v>1837.3276666666666</v>
      </c>
      <c r="AP629" s="27">
        <f>IF($O629&gt;=AP$1,$S629+$Y629+$Z629,$Y629+$Z629)</f>
        <v>1837.3276666666666</v>
      </c>
      <c r="AQ629" s="27">
        <f>IF($O629&gt;=AQ$1,$S629+$Y629+$Z629,$Y629+$Z629)</f>
        <v>1837.3276666666666</v>
      </c>
      <c r="AR629" s="27">
        <f>IF($O629&gt;=AR$1,$S629+$Y629+$Z629,$Y629+$Z629)</f>
        <v>1837.3276666666666</v>
      </c>
      <c r="AS629" s="27">
        <f>IF($O629&gt;=AS$1,$S629+$Y629+$Z629,$Y629+$Z629)</f>
        <v>1837.3276666666666</v>
      </c>
      <c r="AT629" s="27">
        <f>IF($O629&gt;=AT$1,$S629+$Y629+$Z629,$Y629+$Z629)</f>
        <v>1837.3276666666666</v>
      </c>
      <c r="AU629" s="27">
        <f>IF($O629&gt;=AU$1,$S629+$Y629+$Z629,$Y629+$Z629)</f>
        <v>1837.3276666666666</v>
      </c>
      <c r="AV629" s="27">
        <f>IF($O629&gt;=AV$1,$S629+$Y629+$Z629,$Y629+$Z629)</f>
        <v>1837.3276666666666</v>
      </c>
      <c r="AW629" s="27">
        <f>IF($O629&gt;=AW$1,$S629+$Y629+$Z629,$Y629+$Z629)</f>
        <v>1837.3276666666666</v>
      </c>
      <c r="AX629" s="27">
        <f>IF($O629&gt;=AX$1,$S629+$Y629+$Z629,$Y629+$Z629)</f>
        <v>1837.3276666666666</v>
      </c>
      <c r="AY629" s="27">
        <f>IF($O629&gt;=AY$1,$S629+$Y629+$Z629,$Y629+$Z629)</f>
        <v>1837.3276666666666</v>
      </c>
      <c r="AZ629" s="27">
        <f>IF($O629&gt;=AZ$1,$S629+$Y629+$Z629,$Y629+$Z629)</f>
        <v>1837.3276666666666</v>
      </c>
      <c r="BA629" s="27">
        <f>IF($O629&gt;=BA$1,$S629+$Y629+$Z629,$Y629+$Z629)</f>
        <v>1837.3276666666666</v>
      </c>
      <c r="BB629" s="27">
        <f>IF($O629&gt;=BB$1,$S629+$Y629+$Z629,$Y629+$Z629)</f>
        <v>1837.3276666666666</v>
      </c>
      <c r="BC629" s="27">
        <f>IF($O629&gt;=BC$1,$S629+$Y629+$Z629,$Y629+$Z629)</f>
        <v>1837.3276666666666</v>
      </c>
      <c r="BD629" s="27">
        <f>IF($O629&gt;=BD$1,$S629+$Y629+$Z629,$Y629+$Z629)</f>
        <v>1837.3276666666666</v>
      </c>
      <c r="BE629" s="27">
        <f>IF($O629&gt;=BE$1,$S629+$Y629+$Z629,$Y629+$Z629)</f>
        <v>1837.3276666666666</v>
      </c>
      <c r="BF629" s="27">
        <f>IF($O629&gt;=BF$1,$S629+$Y629+$Z629,$Y629+$Z629)</f>
        <v>1837.3276666666666</v>
      </c>
      <c r="BG629" s="27">
        <f>IF($O629&gt;=BG$1,$S629+$Y629+$Z629,$Y629+$Z629)</f>
        <v>1837.3276666666666</v>
      </c>
      <c r="BH629" s="27">
        <f>IF($O629&gt;=BH$1,$S629+$Y629+$Z629,$Y629+$Z629)</f>
        <v>1837.3276666666666</v>
      </c>
      <c r="BI629" s="27">
        <f>IF($O629&gt;=BI$1,$S629+$Y629+$Z629,$Y629+$Z629)</f>
        <v>1837.3276666666666</v>
      </c>
      <c r="BJ629" s="27">
        <f>IF($O629&gt;=BJ$1,$S629+$Y629+$Z629,$Y629+$Z629)</f>
        <v>1837.3276666666666</v>
      </c>
      <c r="BK629" s="27">
        <f>IF($O629&gt;=BK$1,$S629+$Y629+$Z629,$Y629+$Z629)</f>
        <v>1837.3276666666666</v>
      </c>
      <c r="BL629" s="27">
        <f>IF($O629&gt;=BL$1,$S629+$Y629+$Z629,$Y629+$Z629)</f>
        <v>1837.3276666666666</v>
      </c>
      <c r="BM629" s="27">
        <f>IF($O629&gt;=BM$1,$S629+$Y629+$Z629,$Y629+$Z629)</f>
        <v>1837.3276666666666</v>
      </c>
      <c r="BN629" s="27">
        <f>IF($O629&gt;=BN$1,$S629+$Y629+$Z629,$Y629+$Z629)</f>
        <v>1837.3276666666666</v>
      </c>
      <c r="BO629" s="27">
        <f>IF($O629&gt;=BO$1,$S629+$Y629+$Z629,$Y629+$Z629)</f>
        <v>1837.3276666666666</v>
      </c>
      <c r="BP629" s="27">
        <f>IF($O629&gt;=BP$1,$S629+$Y629+$Z629,$Y629+$Z629)</f>
        <v>1837.3276666666666</v>
      </c>
      <c r="BQ629" s="27">
        <f>IF($O629&gt;=BQ$1,$S629+$Y629+$Z629,$Y629+$Z629)</f>
        <v>1837.3276666666666</v>
      </c>
      <c r="BR629" s="27">
        <f>IF($O629&gt;=BR$1,$S629+$Y629+$Z629,$Y629+$Z629)</f>
        <v>1837.3276666666666</v>
      </c>
      <c r="BS629" s="27">
        <f>IF($O629&gt;=BS$1,$S629+$Y629+$Z629,$Y629+$Z629)</f>
        <v>1837.3276666666666</v>
      </c>
      <c r="BT629" s="27">
        <f>IF($O629&gt;=BT$1,$S629+$Y629+$Z629,$Y629+$Z629)</f>
        <v>1837.3276666666666</v>
      </c>
      <c r="BU629" s="27">
        <f>IF($O629&gt;=BU$1,$S629+$Y629+$Z629,$Y629+$Z629)</f>
        <v>1837.3276666666666</v>
      </c>
      <c r="BV629" s="27">
        <f>IF($O629&gt;=BV$1,$S629+$Y629+$Z629,$Y629+$Z629)</f>
        <v>1837.3276666666666</v>
      </c>
      <c r="BW629" s="27">
        <f>IF($O629&gt;=BW$1,$S629+$Y629+$Z629,$Y629+$Z629)</f>
        <v>1837.3276666666666</v>
      </c>
      <c r="BX629" s="27">
        <f>IF($O629&gt;=BX$1,$S629+$Y629+$Z629,$Y629+$Z629)</f>
        <v>1837.3276666666666</v>
      </c>
      <c r="BY629" s="27">
        <f>IF($O629&gt;=BY$1,$S629+$Y629+$Z629,$Y629+$Z629)</f>
        <v>1837.3276666666666</v>
      </c>
      <c r="BZ629" s="27">
        <f>IF($O629&gt;=BZ$1,$S629+$Y629+$Z629,$Y629+$Z629)</f>
        <v>1837.3276666666666</v>
      </c>
      <c r="CA629" s="27">
        <f>IF($O629&gt;=CA$1,$S629+$Y629+$Z629,$Y629+$Z629)</f>
        <v>1837.3276666666666</v>
      </c>
      <c r="CB629" s="27">
        <f>IF($O629&gt;=CB$1,$S629+$Y629+$Z629,$Y629+$Z629)</f>
        <v>1837.3276666666666</v>
      </c>
      <c r="CC629" s="27">
        <f>IF($O629&gt;=CC$1,$S629+$Y629+$Z629,$Y629+$Z629)</f>
        <v>1837.3276666666666</v>
      </c>
      <c r="CD629" s="27">
        <f>IF($O629&gt;=CD$1,$S629+$Y629+$Z629,$Y629+$Z629)</f>
        <v>1837.3276666666666</v>
      </c>
      <c r="CE629" s="27">
        <f>IF($O629&gt;=CE$1,$S629+$Y629+$Z629,$Y629+$Z629)</f>
        <v>1837.3276666666666</v>
      </c>
      <c r="CF629" s="27">
        <f>IF($O629&gt;=CF$1,$S629+$Y629+$Z629,$Y629+$Z629)</f>
        <v>1837.3276666666666</v>
      </c>
      <c r="CG629" s="27">
        <f>IF($O629&gt;=CG$1,$S629+$Y629+$Z629,$Y629+$Z629)</f>
        <v>1837.3276666666666</v>
      </c>
      <c r="CH629" s="27">
        <f>IF($O629&gt;=CH$1,$S629+$Y629+$Z629,$Y629+$Z629)</f>
        <v>1837.3276666666666</v>
      </c>
      <c r="CI629" s="27">
        <f>IF($O629&gt;=CI$1,$S629+$Y629+$Z629,$Y629+$Z629)</f>
        <v>1837.3276666666666</v>
      </c>
      <c r="CJ629" s="27">
        <f>IF($O629&gt;=CJ$1,$S629+$Y629+$Z629,$Y629+$Z629)</f>
        <v>1837.3276666666666</v>
      </c>
      <c r="CK629" s="27">
        <f>IF($O629&gt;=CK$1,$S629+$Y629+$Z629,$Y629+$Z629)</f>
        <v>1837.3276666666666</v>
      </c>
      <c r="CL629" s="27">
        <f>IF($O629&gt;=CL$1,$S629+$Y629+$Z629,$Y629+$Z629)</f>
        <v>1837.3276666666666</v>
      </c>
      <c r="CM629" s="27">
        <f>IF($O629&gt;=CM$1,$S629+$Y629+$Z629,$Y629+$Z629)</f>
        <v>1837.3276666666666</v>
      </c>
      <c r="CN629" s="27">
        <f>IF($O629&gt;=CN$1,$S629+$Y629,$Y629)</f>
        <v>1437.3276666666666</v>
      </c>
      <c r="CO629" s="27">
        <f>IF($O629&gt;=CO$1,$S629+$Y629,$Y629)</f>
        <v>1437.3276666666666</v>
      </c>
      <c r="CP629" s="27">
        <f>IF($O629&gt;=CP$1,$S629+$Y629,$Y629)</f>
        <v>1437.3276666666666</v>
      </c>
      <c r="CQ629" s="27">
        <f>IF($O629&gt;=CQ$1,$S629+$Y629,$Y629)</f>
        <v>1437.3276666666666</v>
      </c>
      <c r="CR629" s="27">
        <f>IF($O629&gt;=CR$1,$S629+$Y629,$Y629)</f>
        <v>1437.3276666666666</v>
      </c>
      <c r="CS629" s="27">
        <f>IF($O629&gt;=CS$1,$S629+$Y629,$Y629)</f>
        <v>1437.3276666666666</v>
      </c>
      <c r="CT629" s="27">
        <f>IF($O629&gt;=CT$1,$S629+$Y629,$Y629)</f>
        <v>1437.3276666666666</v>
      </c>
      <c r="CU629" s="27">
        <f>IF($O629&gt;=CU$1,$S629+$Y629,$Y629)</f>
        <v>1437.3276666666666</v>
      </c>
      <c r="CV629" s="27">
        <f>IF($O629&gt;=CV$1,$S629+$Y629,$Y629)</f>
        <v>1437.3276666666666</v>
      </c>
      <c r="CW629" s="27">
        <f>IF($O629&gt;=CW$1,$S629+$Y629,$Y629)</f>
        <v>1437.3276666666666</v>
      </c>
      <c r="CX629" s="27">
        <f>IF($O629&gt;=CX$1,$S629+$Y629,$Y629)</f>
        <v>1437.3276666666666</v>
      </c>
      <c r="CY629" s="27">
        <f>IF($O629&gt;=CY$1,$S629+$Y629,$Y629)</f>
        <v>1437.3276666666666</v>
      </c>
      <c r="CZ629" s="27">
        <f>IF($O629&gt;=CZ$1,$S629+$Y629,$Y629)</f>
        <v>1437.3276666666666</v>
      </c>
      <c r="DA629" s="27">
        <f>IF($O629&gt;=DA$1,$S629+$Y629,$Y629)</f>
        <v>1437.3276666666666</v>
      </c>
      <c r="DB629" s="27">
        <f>IF($O629&gt;=DB$1,$S629+$Y629,$Y629)</f>
        <v>1437.3276666666666</v>
      </c>
      <c r="DC629" s="27">
        <f>IF($O629&gt;=DC$1,$S629+$Y629,$Y629)</f>
        <v>1437.3276666666666</v>
      </c>
      <c r="DD629" s="27">
        <f>IF($O629&gt;=DD$1,$S629+$Y629,$Y629)</f>
        <v>1437.3276666666666</v>
      </c>
      <c r="DE629" s="27">
        <f>IF($O629&gt;=DE$1,$S629+$Y629,$Y629)</f>
        <v>1437.3276666666666</v>
      </c>
      <c r="DF629" s="27">
        <f>IF($O629&gt;=DF$1,$S629+$Y629,$Y629)</f>
        <v>1437.3276666666666</v>
      </c>
      <c r="DG629" s="27">
        <f>IF($O629&gt;=DG$1,$S629+$Y629,$Y629)</f>
        <v>1437.3276666666666</v>
      </c>
      <c r="DH629" s="27">
        <f>IF($O629&gt;=DH$1,$S629+$Y629,$Y629)</f>
        <v>1437.3276666666666</v>
      </c>
      <c r="DI629" s="27">
        <f>IF($O629&gt;=DI$1,$S629+$Y629,$Y629)</f>
        <v>1437.3276666666666</v>
      </c>
      <c r="DJ629" s="27">
        <f>IF($O629&gt;=DJ$1,$S629+$Y629,$Y629)</f>
        <v>1437.3276666666666</v>
      </c>
      <c r="DK629" s="27">
        <f>IF($O629&gt;=DK$1,$S629+$Y629,$Y629)</f>
        <v>1437.3276666666666</v>
      </c>
      <c r="DL629" s="27">
        <f>IF($O629&gt;=DL$1,$S629+$Y629,$Y629)</f>
        <v>1437.3276666666666</v>
      </c>
      <c r="DM629" s="27">
        <f>IF($O629&gt;=DM$1,$S629+$Y629,$Y629)</f>
        <v>1437.3276666666666</v>
      </c>
      <c r="DN629" s="27">
        <f>IF($O629&gt;=DN$1,$S629+$Y629,$Y629)</f>
        <v>1437.3276666666666</v>
      </c>
      <c r="DO629" s="27">
        <f>IF($O629&gt;=DO$1,$S629+$Y629,$Y629)</f>
        <v>1437.3276666666666</v>
      </c>
      <c r="DP629" s="27">
        <f>IF($O629&gt;=DP$1,$S629+$Y629,$Y629)</f>
        <v>1437.3276666666666</v>
      </c>
      <c r="DQ629" s="27">
        <f>IF($O629&gt;=DQ$1,$S629+$Y629,$Y629)</f>
        <v>1437.3276666666666</v>
      </c>
      <c r="DR629" s="27">
        <f>IF($O629&gt;=DR$1,$S629+$Y629,$Y629)</f>
        <v>1437.3276666666666</v>
      </c>
      <c r="DS629" s="27">
        <f>IF($O629&gt;=DS$1,$S629+$Y629,$Y629)</f>
        <v>1437.3276666666666</v>
      </c>
      <c r="DT629" s="27">
        <f>IF($O629&gt;=DT$1,$S629+$Y629,$Y629)</f>
        <v>1437.3276666666666</v>
      </c>
      <c r="DU629" s="27">
        <f>IF($O629&gt;=DU$1,$S629+$Y629,$Y629)</f>
        <v>1437.3276666666666</v>
      </c>
      <c r="DV629" s="27">
        <f>IF($O629&gt;=DV$1,$S629+$Y629,$Y629)</f>
        <v>1437.3276666666666</v>
      </c>
      <c r="DW629" s="27">
        <f>IF($O629&gt;=DW$1,$S629+$Y629,$Y629)</f>
        <v>1437.3276666666666</v>
      </c>
      <c r="DX629" s="27">
        <f>IF($O629&gt;=DX$1,$S629+$Y629,$Y629)</f>
        <v>1437.3276666666666</v>
      </c>
      <c r="DY629" s="27">
        <f>IF($O629&gt;=DY$1,$S629+$Y629,$Y629)</f>
        <v>1437.3276666666666</v>
      </c>
      <c r="DZ629" s="27">
        <f>IF($O629&gt;=DZ$1,$S629+$Y629,$Y629)</f>
        <v>1437.3276666666666</v>
      </c>
      <c r="EA629" s="27">
        <f>IF($O629&gt;=EA$1,$S629+$Y629,$Y629)</f>
        <v>1437.3276666666666</v>
      </c>
      <c r="EB629" s="27">
        <f>IF($O629&gt;=EB$1,$S629+$Y629,$Y629)</f>
        <v>1437.3276666666666</v>
      </c>
      <c r="EC629" s="27">
        <f>IF($O629&gt;=EC$1,$S629+$Y629,$Y629)</f>
        <v>1437.3276666666666</v>
      </c>
      <c r="ED629" s="27">
        <f>IF($O629&gt;=ED$1,$S629+$Y629,$Y629)</f>
        <v>1437.3276666666666</v>
      </c>
      <c r="EE629" s="27">
        <f>IF($O629&gt;=EE$1,$S629+$Y629,$Y629)</f>
        <v>1437.3276666666666</v>
      </c>
      <c r="EF629" s="27">
        <f>IF($O629&gt;=EF$1,$S629+$Y629,$Y629)</f>
        <v>1437.3276666666666</v>
      </c>
      <c r="EG629" s="27">
        <f>IF($O629&gt;=EG$1,$S629+$Y629,$Y629)</f>
        <v>1437.3276666666666</v>
      </c>
      <c r="EH629" s="27">
        <f>IF($O629&gt;=EH$1,$S629+$Y629,$Y629)</f>
        <v>1437.3276666666666</v>
      </c>
      <c r="EI629" s="27">
        <f>IF($O629&gt;=EI$1,$S629+$Y629,$Y629)</f>
        <v>1437.3276666666666</v>
      </c>
      <c r="EJ629" s="27">
        <f>IF($O629&gt;=EJ$1,$S629+$Y629,$Y629)</f>
        <v>1437.3276666666666</v>
      </c>
      <c r="EK629" s="27">
        <f>IF($O629&gt;=EK$1,$S629+$Y629,$Y629)</f>
        <v>1437.3276666666666</v>
      </c>
      <c r="EL629" s="27">
        <f>IF($O629&gt;=EL$1,$S629+$Y629,$Y629)</f>
        <v>1437.3276666666666</v>
      </c>
      <c r="EM629" s="27">
        <f>IF($O629&gt;=EM$1,$S629+$Y629,$Y629)</f>
        <v>1437.3276666666666</v>
      </c>
      <c r="EN629" s="27">
        <f>IF($O629&gt;=EN$1,$S629+$Y629,$Y629)</f>
        <v>1437.3276666666666</v>
      </c>
      <c r="EO629" s="27">
        <f>IF($O629&gt;=EO$1,$S629+$Y629,$Y629)</f>
        <v>1437.3276666666666</v>
      </c>
      <c r="EP629" s="27">
        <f>IF($O629&gt;=EP$1,$S629+$Y629,$Y629)</f>
        <v>1437.3276666666666</v>
      </c>
      <c r="EQ629" s="27">
        <f>IF($O629&gt;=EQ$1,$S629+$Y629,$Y629)</f>
        <v>1437.3276666666666</v>
      </c>
      <c r="ER629" s="27">
        <f>IF($O629&gt;=ER$1,$S629+$Y629,$Y629)</f>
        <v>1437.3276666666666</v>
      </c>
      <c r="ES629" s="27">
        <f>IF($O629&gt;=ES$1,$S629+$Y629,$Y629)</f>
        <v>1437.3276666666666</v>
      </c>
      <c r="ET629" s="27">
        <f>IF($O629&gt;=ET$1,$S629+$Y629,$Y629)</f>
        <v>1437.3276666666666</v>
      </c>
      <c r="EU629" s="27">
        <f>IF($O629&gt;=EU$1,$S629+$Y629,$Y629)</f>
        <v>1437.3276666666666</v>
      </c>
      <c r="EV629" s="27">
        <f>IF($O629&gt;=EV$1,$S629,0)</f>
        <v>1437.3276666666666</v>
      </c>
      <c r="EW629" s="27">
        <f>IF($O629&gt;=EW$1,$S629,0)</f>
        <v>1437.3276666666666</v>
      </c>
      <c r="EX629" s="27">
        <f>IF($O629&gt;=EX$1,$S629,0)</f>
        <v>1437.3276666666666</v>
      </c>
      <c r="EY629" s="27">
        <f>IF($O629&gt;=EY$1,$S629,0)</f>
        <v>1437.3276666666666</v>
      </c>
      <c r="EZ629" s="27">
        <f>IF($O629&gt;=EZ$1,$S629,0)</f>
        <v>1437.3276666666666</v>
      </c>
      <c r="FA629" s="27">
        <f>IF($O629&gt;=FA$1,$S629,0)</f>
        <v>1437.3276666666666</v>
      </c>
      <c r="FB629" s="27">
        <f>IF($O629&gt;=FB$1,$S629,0)</f>
        <v>1437.3276666666666</v>
      </c>
      <c r="FC629" s="27">
        <f>IF($O629&gt;=FC$1,$S629,0)</f>
        <v>1437.3276666666666</v>
      </c>
      <c r="FD629" s="27">
        <f>IF($O629&gt;=FD$1,$S629,0)</f>
        <v>1437.3276666666666</v>
      </c>
      <c r="FE629" s="27">
        <f>IF($O629&gt;=FE$1,$S629,0)</f>
        <v>1437.3276666666666</v>
      </c>
      <c r="FF629" s="27">
        <f>IF($O629&gt;=FF$1,$S629,0)</f>
        <v>1437.3276666666666</v>
      </c>
      <c r="FG629" s="27">
        <f>IF($O629&gt;=FG$1,$S629,0)</f>
        <v>1437.3276666666666</v>
      </c>
      <c r="FH629" s="27">
        <f>IF($O629&gt;=FH$1,$S629,0)</f>
        <v>1437.3276666666666</v>
      </c>
      <c r="FI629" s="27">
        <f>IF($O629&gt;=FI$1,$S629,0)</f>
        <v>1437.3276666666666</v>
      </c>
      <c r="FJ629" s="27">
        <f>IF($O629&gt;=FJ$1,$S629,0)</f>
        <v>1437.3276666666666</v>
      </c>
      <c r="FK629" s="27">
        <f>IF($O629&gt;=FK$1,$S629,0)</f>
        <v>1437.3276666666666</v>
      </c>
      <c r="FL629" s="27">
        <f>IF($O629&gt;=FL$1,$S629,0)</f>
        <v>1437.3276666666666</v>
      </c>
      <c r="FM629" s="27">
        <f>IF($O629&gt;=FM$1,$S629,0)</f>
        <v>1437.3276666666666</v>
      </c>
      <c r="FN629" s="27">
        <f>IF($O629&gt;=FN$1,$S629,0)</f>
        <v>0</v>
      </c>
      <c r="FO629" s="27">
        <f>IF($O629&gt;=FO$1,$S629,0)</f>
        <v>0</v>
      </c>
      <c r="FP629" s="27">
        <f>IF($O629&gt;=FP$1,$S629,0)</f>
        <v>0</v>
      </c>
      <c r="FQ629" s="27">
        <f>IF($O629&gt;=FQ$1,$S629,0)</f>
        <v>0</v>
      </c>
      <c r="FR629" s="27">
        <f>IF($O629&gt;=FR$1,$S629,0)</f>
        <v>0</v>
      </c>
      <c r="FS629" s="27">
        <f>IF($O629&gt;=FS$1,$S629,0)</f>
        <v>0</v>
      </c>
      <c r="FT629" s="27">
        <f>IF($O629&gt;=FT$1,$S629,0)</f>
        <v>0</v>
      </c>
      <c r="FU629" s="27">
        <f>IF($O629&gt;=FU$1,$S629,0)</f>
        <v>0</v>
      </c>
      <c r="FV629" s="27">
        <f>IF($O629&gt;=FV$1,$S629,0)</f>
        <v>0</v>
      </c>
      <c r="FW629" s="27">
        <f>IF($O629&gt;=FW$1,$S629,0)</f>
        <v>0</v>
      </c>
      <c r="FX629" s="27">
        <f>IF($O629&gt;=FX$1,$S629,0)</f>
        <v>0</v>
      </c>
      <c r="FY629" s="27">
        <f>IF($O629&gt;=FY$1,$S629,0)</f>
        <v>0</v>
      </c>
      <c r="FZ629" s="27">
        <f>IF($O629&gt;=FZ$1,$S629,0)</f>
        <v>0</v>
      </c>
      <c r="GA629" s="27">
        <f>IF($O629&gt;=GA$1,$S629,0)</f>
        <v>0</v>
      </c>
      <c r="GB629" s="27">
        <f>IF($O629&gt;=GB$1,$S629,0)</f>
        <v>0</v>
      </c>
      <c r="GC629" s="27">
        <f>IF($O629&gt;=GC$1,$S629,0)</f>
        <v>0</v>
      </c>
      <c r="GD629" s="27">
        <f>IF($O629&gt;=GD$1,$S629,0)</f>
        <v>0</v>
      </c>
      <c r="GE629" s="27">
        <f>IF($O629&gt;=GE$1,$S629,0)</f>
        <v>0</v>
      </c>
      <c r="GF629" s="27">
        <f>IF($O629&gt;=GF$1,$S629,0)</f>
        <v>0</v>
      </c>
      <c r="GG629" s="27">
        <f>IF($O629&gt;=GG$1,$S629,0)</f>
        <v>0</v>
      </c>
      <c r="GH629" s="27">
        <f>IF($O629&gt;=GH$1,$S629,0)</f>
        <v>0</v>
      </c>
      <c r="GI629" s="27">
        <f>IF($O629&gt;=GI$1,$S629,0)</f>
        <v>0</v>
      </c>
      <c r="GJ629" s="27">
        <f>IF($O629&gt;=GJ$1,$S629,0)</f>
        <v>0</v>
      </c>
      <c r="GK629" s="27">
        <f>IF($O629&gt;=GK$1,$S629,0)</f>
        <v>0</v>
      </c>
      <c r="GL629" s="27">
        <f>IF($O629&gt;=GL$1,$S629,0)</f>
        <v>0</v>
      </c>
      <c r="GM629" s="27">
        <f>IF($O629&gt;=GM$1,$S629,0)</f>
        <v>0</v>
      </c>
      <c r="GN629" s="27">
        <f>IF($O629&gt;=GN$1,$S629,0)</f>
        <v>0</v>
      </c>
      <c r="GO629" s="27">
        <f>IF($O629&gt;=GO$1,$S629,0)</f>
        <v>0</v>
      </c>
      <c r="GP629" s="27">
        <f>IF($O629&gt;=GP$1,$S629,0)</f>
        <v>0</v>
      </c>
      <c r="GQ629" s="27">
        <f>IF($O629&gt;=GQ$1,$S629,0)</f>
        <v>0</v>
      </c>
      <c r="GR629" s="27">
        <f>IF($O629&gt;=GR$1,$S629,0)</f>
        <v>0</v>
      </c>
      <c r="GS629" s="27">
        <f>IF($O629&gt;=GS$1,$S629,0)</f>
        <v>0</v>
      </c>
      <c r="GT629" s="27">
        <f>IF($O629&gt;=GT$1,$S629,0)</f>
        <v>0</v>
      </c>
      <c r="GU629" s="27">
        <f>IF($O629&gt;=GU$1,$S629,0)</f>
        <v>0</v>
      </c>
      <c r="GV629" s="27">
        <f>IF($O629&gt;=GV$1,$S629,0)</f>
        <v>0</v>
      </c>
      <c r="GW629" s="27">
        <f>IF($O629&gt;=GW$1,$S629,0)</f>
        <v>0</v>
      </c>
      <c r="GX629" s="27">
        <f>IF($O629&gt;=GX$1,$S629,0)</f>
        <v>0</v>
      </c>
      <c r="GY629" s="27">
        <f>IF($O629&gt;=GY$1,$S629,0)</f>
        <v>0</v>
      </c>
      <c r="GZ629" s="27">
        <f>IF($O629&gt;=GZ$1,$S629,0)</f>
        <v>0</v>
      </c>
      <c r="HA629" s="27">
        <f>IF($O629&gt;=HA$1,$S629,0)</f>
        <v>0</v>
      </c>
      <c r="HB629" s="27">
        <f>IF($O629&gt;=HB$1,$S629,0)</f>
        <v>0</v>
      </c>
      <c r="HC629" s="27">
        <f>IF($O629&gt;=HC$1,$S629,0)</f>
        <v>0</v>
      </c>
    </row>
    <row r="630" spans="1:211">
      <c r="A630" s="3">
        <v>1473</v>
      </c>
      <c r="B630" s="3" t="s">
        <v>721</v>
      </c>
      <c r="C630" s="3" t="s">
        <v>53</v>
      </c>
      <c r="D630" s="3">
        <v>58</v>
      </c>
      <c r="E630" s="4">
        <v>28445</v>
      </c>
      <c r="F630" s="5">
        <v>40.61917808219178</v>
      </c>
      <c r="G630" s="3" t="s">
        <v>674</v>
      </c>
      <c r="H630" s="4">
        <v>22024</v>
      </c>
      <c r="I630" s="9" t="s">
        <v>801</v>
      </c>
      <c r="J630" s="5">
        <v>10153.51</v>
      </c>
      <c r="K630" s="31">
        <v>427</v>
      </c>
      <c r="L630" s="32">
        <v>41</v>
      </c>
      <c r="M630" s="33">
        <f>VLOOKUP(L630,FIND,3,TRUE)</f>
        <v>1.5</v>
      </c>
      <c r="N630" s="32">
        <f>IF(L630&gt;30,180,VLOOKUP(L630,TEMPO,2,FALSE))</f>
        <v>180</v>
      </c>
      <c r="O630" s="32">
        <f>IF(R630&gt;0,4,N630)</f>
        <v>180</v>
      </c>
      <c r="P630" s="96">
        <f>J630*M630*L630</f>
        <v>624440.86499999999</v>
      </c>
      <c r="Q630" s="96">
        <f>10934.45*2</f>
        <v>21868.9</v>
      </c>
      <c r="R630" s="96">
        <f>IF(P630&lt;=Q630,P630/4,0)</f>
        <v>0</v>
      </c>
      <c r="S630" s="5">
        <f>IF(P630&gt;=Q630,P630/N630,0)</f>
        <v>3469.1159166666666</v>
      </c>
      <c r="T630" s="3"/>
      <c r="U630" s="3">
        <f>IF(T630="",1,0)</f>
        <v>1</v>
      </c>
      <c r="V630" s="3">
        <v>129</v>
      </c>
      <c r="W630" s="5">
        <v>0</v>
      </c>
      <c r="X630" s="5">
        <v>245.73</v>
      </c>
      <c r="Y630" s="5">
        <f>X630*W630</f>
        <v>0</v>
      </c>
      <c r="Z630" s="5">
        <v>400</v>
      </c>
      <c r="AA630" s="5">
        <f>S630+Y630+Z630</f>
        <v>3869.1159166666666</v>
      </c>
      <c r="AB630" s="39">
        <f>(J630/12+J630/12*1.3333333333+450/12+J630/30*6/12+J630)*1.3+Y630+Z630+153.9</f>
        <v>16588.787411074449</v>
      </c>
      <c r="AC630" s="39" t="s">
        <v>20</v>
      </c>
      <c r="AD630" s="39">
        <f>J630*1.3+400+153.9</f>
        <v>13753.463</v>
      </c>
      <c r="AE630" s="39">
        <f>SUMIFS('CUSTO MENSAL FUNC NOVO'!H:H,'CUSTO MENSAL FUNC NOVO'!A:A,'VALORES MENSAIS'!AC630)</f>
        <v>2013.943</v>
      </c>
      <c r="AF630" s="27">
        <f>IF($R630&gt;0,$R630,$S630)+$Y630+$Z630</f>
        <v>3869.1159166666666</v>
      </c>
      <c r="AG630" s="27">
        <f>IF($R630&gt;0,$R630,$S630)+$Y630+$Z630</f>
        <v>3869.1159166666666</v>
      </c>
      <c r="AH630" s="27">
        <f>IF($R630&gt;0,$R630,$S630)+$Y630+$Z630</f>
        <v>3869.1159166666666</v>
      </c>
      <c r="AI630" s="27">
        <f>IF($R630&gt;0,$R630,$S630)+$Y630+$Z630</f>
        <v>3869.1159166666666</v>
      </c>
      <c r="AJ630" s="27">
        <f>IF($O630&gt;=AJ$1,$S630+$Y630+$Z630,$Y630+$Z630)</f>
        <v>3869.1159166666666</v>
      </c>
      <c r="AK630" s="27">
        <f>IF($O630&gt;=AK$1,$S630+$Y630+$Z630,$Y630+$Z630)</f>
        <v>3869.1159166666666</v>
      </c>
      <c r="AL630" s="27">
        <f>IF($O630&gt;=AL$1,$S630+$Y630+$Z630,$Y630+$Z630)</f>
        <v>3869.1159166666666</v>
      </c>
      <c r="AM630" s="27">
        <f>IF($O630&gt;=AM$1,$S630+$Y630+$Z630,$Y630+$Z630)</f>
        <v>3869.1159166666666</v>
      </c>
      <c r="AN630" s="27">
        <f>IF($O630&gt;=AN$1,$S630+$Y630+$Z630,$Y630+$Z630)</f>
        <v>3869.1159166666666</v>
      </c>
      <c r="AO630" s="27">
        <f>IF($O630&gt;=AO$1,$S630+$Y630+$Z630,$Y630+$Z630)</f>
        <v>3869.1159166666666</v>
      </c>
      <c r="AP630" s="27">
        <f>IF($O630&gt;=AP$1,$S630+$Y630+$Z630,$Y630+$Z630)</f>
        <v>3869.1159166666666</v>
      </c>
      <c r="AQ630" s="27">
        <f>IF($O630&gt;=AQ$1,$S630+$Y630+$Z630,$Y630+$Z630)</f>
        <v>3869.1159166666666</v>
      </c>
      <c r="AR630" s="27">
        <f>IF($O630&gt;=AR$1,$S630+$Y630+$Z630,$Y630+$Z630)</f>
        <v>3869.1159166666666</v>
      </c>
      <c r="AS630" s="27">
        <f>IF($O630&gt;=AS$1,$S630+$Y630+$Z630,$Y630+$Z630)</f>
        <v>3869.1159166666666</v>
      </c>
      <c r="AT630" s="27">
        <f>IF($O630&gt;=AT$1,$S630+$Y630+$Z630,$Y630+$Z630)</f>
        <v>3869.1159166666666</v>
      </c>
      <c r="AU630" s="27">
        <f>IF($O630&gt;=AU$1,$S630+$Y630+$Z630,$Y630+$Z630)</f>
        <v>3869.1159166666666</v>
      </c>
      <c r="AV630" s="27">
        <f>IF($O630&gt;=AV$1,$S630+$Y630+$Z630,$Y630+$Z630)</f>
        <v>3869.1159166666666</v>
      </c>
      <c r="AW630" s="27">
        <f>IF($O630&gt;=AW$1,$S630+$Y630+$Z630,$Y630+$Z630)</f>
        <v>3869.1159166666666</v>
      </c>
      <c r="AX630" s="27">
        <f>IF($O630&gt;=AX$1,$S630+$Y630+$Z630,$Y630+$Z630)</f>
        <v>3869.1159166666666</v>
      </c>
      <c r="AY630" s="27">
        <f>IF($O630&gt;=AY$1,$S630+$Y630+$Z630,$Y630+$Z630)</f>
        <v>3869.1159166666666</v>
      </c>
      <c r="AZ630" s="27">
        <f>IF($O630&gt;=AZ$1,$S630+$Y630+$Z630,$Y630+$Z630)</f>
        <v>3869.1159166666666</v>
      </c>
      <c r="BA630" s="27">
        <f>IF($O630&gt;=BA$1,$S630+$Y630+$Z630,$Y630+$Z630)</f>
        <v>3869.1159166666666</v>
      </c>
      <c r="BB630" s="27">
        <f>IF($O630&gt;=BB$1,$S630+$Y630+$Z630,$Y630+$Z630)</f>
        <v>3869.1159166666666</v>
      </c>
      <c r="BC630" s="27">
        <f>IF($O630&gt;=BC$1,$S630+$Y630+$Z630,$Y630+$Z630)</f>
        <v>3869.1159166666666</v>
      </c>
      <c r="BD630" s="27">
        <f>IF($O630&gt;=BD$1,$S630+$Y630+$Z630,$Y630+$Z630)</f>
        <v>3869.1159166666666</v>
      </c>
      <c r="BE630" s="27">
        <f>IF($O630&gt;=BE$1,$S630+$Y630+$Z630,$Y630+$Z630)</f>
        <v>3869.1159166666666</v>
      </c>
      <c r="BF630" s="27">
        <f>IF($O630&gt;=BF$1,$S630+$Y630+$Z630,$Y630+$Z630)</f>
        <v>3869.1159166666666</v>
      </c>
      <c r="BG630" s="27">
        <f>IF($O630&gt;=BG$1,$S630+$Y630+$Z630,$Y630+$Z630)</f>
        <v>3869.1159166666666</v>
      </c>
      <c r="BH630" s="27">
        <f>IF($O630&gt;=BH$1,$S630+$Y630+$Z630,$Y630+$Z630)</f>
        <v>3869.1159166666666</v>
      </c>
      <c r="BI630" s="27">
        <f>IF($O630&gt;=BI$1,$S630+$Y630+$Z630,$Y630+$Z630)</f>
        <v>3869.1159166666666</v>
      </c>
      <c r="BJ630" s="27">
        <f>IF($O630&gt;=BJ$1,$S630+$Y630+$Z630,$Y630+$Z630)</f>
        <v>3869.1159166666666</v>
      </c>
      <c r="BK630" s="27">
        <f>IF($O630&gt;=BK$1,$S630+$Y630+$Z630,$Y630+$Z630)</f>
        <v>3869.1159166666666</v>
      </c>
      <c r="BL630" s="27">
        <f>IF($O630&gt;=BL$1,$S630+$Y630+$Z630,$Y630+$Z630)</f>
        <v>3869.1159166666666</v>
      </c>
      <c r="BM630" s="27">
        <f>IF($O630&gt;=BM$1,$S630+$Y630+$Z630,$Y630+$Z630)</f>
        <v>3869.1159166666666</v>
      </c>
      <c r="BN630" s="27">
        <f>IF($O630&gt;=BN$1,$S630+$Y630+$Z630,$Y630+$Z630)</f>
        <v>3869.1159166666666</v>
      </c>
      <c r="BO630" s="27">
        <f>IF($O630&gt;=BO$1,$S630+$Y630+$Z630,$Y630+$Z630)</f>
        <v>3869.1159166666666</v>
      </c>
      <c r="BP630" s="27">
        <f>IF($O630&gt;=BP$1,$S630+$Y630+$Z630,$Y630+$Z630)</f>
        <v>3869.1159166666666</v>
      </c>
      <c r="BQ630" s="27">
        <f>IF($O630&gt;=BQ$1,$S630+$Y630+$Z630,$Y630+$Z630)</f>
        <v>3869.1159166666666</v>
      </c>
      <c r="BR630" s="27">
        <f>IF($O630&gt;=BR$1,$S630+$Y630+$Z630,$Y630+$Z630)</f>
        <v>3869.1159166666666</v>
      </c>
      <c r="BS630" s="27">
        <f>IF($O630&gt;=BS$1,$S630+$Y630+$Z630,$Y630+$Z630)</f>
        <v>3869.1159166666666</v>
      </c>
      <c r="BT630" s="27">
        <f>IF($O630&gt;=BT$1,$S630+$Y630+$Z630,$Y630+$Z630)</f>
        <v>3869.1159166666666</v>
      </c>
      <c r="BU630" s="27">
        <f>IF($O630&gt;=BU$1,$S630+$Y630+$Z630,$Y630+$Z630)</f>
        <v>3869.1159166666666</v>
      </c>
      <c r="BV630" s="27">
        <f>IF($O630&gt;=BV$1,$S630+$Y630+$Z630,$Y630+$Z630)</f>
        <v>3869.1159166666666</v>
      </c>
      <c r="BW630" s="27">
        <f>IF($O630&gt;=BW$1,$S630+$Y630+$Z630,$Y630+$Z630)</f>
        <v>3869.1159166666666</v>
      </c>
      <c r="BX630" s="27">
        <f>IF($O630&gt;=BX$1,$S630+$Y630+$Z630,$Y630+$Z630)</f>
        <v>3869.1159166666666</v>
      </c>
      <c r="BY630" s="27">
        <f>IF($O630&gt;=BY$1,$S630+$Y630+$Z630,$Y630+$Z630)</f>
        <v>3869.1159166666666</v>
      </c>
      <c r="BZ630" s="27">
        <f>IF($O630&gt;=BZ$1,$S630+$Y630+$Z630,$Y630+$Z630)</f>
        <v>3869.1159166666666</v>
      </c>
      <c r="CA630" s="27">
        <f>IF($O630&gt;=CA$1,$S630+$Y630+$Z630,$Y630+$Z630)</f>
        <v>3869.1159166666666</v>
      </c>
      <c r="CB630" s="27">
        <f>IF($O630&gt;=CB$1,$S630+$Y630+$Z630,$Y630+$Z630)</f>
        <v>3869.1159166666666</v>
      </c>
      <c r="CC630" s="27">
        <f>IF($O630&gt;=CC$1,$S630+$Y630+$Z630,$Y630+$Z630)</f>
        <v>3869.1159166666666</v>
      </c>
      <c r="CD630" s="27">
        <f>IF($O630&gt;=CD$1,$S630+$Y630+$Z630,$Y630+$Z630)</f>
        <v>3869.1159166666666</v>
      </c>
      <c r="CE630" s="27">
        <f>IF($O630&gt;=CE$1,$S630+$Y630+$Z630,$Y630+$Z630)</f>
        <v>3869.1159166666666</v>
      </c>
      <c r="CF630" s="27">
        <f>IF($O630&gt;=CF$1,$S630+$Y630+$Z630,$Y630+$Z630)</f>
        <v>3869.1159166666666</v>
      </c>
      <c r="CG630" s="27">
        <f>IF($O630&gt;=CG$1,$S630+$Y630+$Z630,$Y630+$Z630)</f>
        <v>3869.1159166666666</v>
      </c>
      <c r="CH630" s="27">
        <f>IF($O630&gt;=CH$1,$S630+$Y630+$Z630,$Y630+$Z630)</f>
        <v>3869.1159166666666</v>
      </c>
      <c r="CI630" s="27">
        <f>IF($O630&gt;=CI$1,$S630+$Y630+$Z630,$Y630+$Z630)</f>
        <v>3869.1159166666666</v>
      </c>
      <c r="CJ630" s="27">
        <f>IF($O630&gt;=CJ$1,$S630+$Y630+$Z630,$Y630+$Z630)</f>
        <v>3869.1159166666666</v>
      </c>
      <c r="CK630" s="27">
        <f>IF($O630&gt;=CK$1,$S630+$Y630+$Z630,$Y630+$Z630)</f>
        <v>3869.1159166666666</v>
      </c>
      <c r="CL630" s="27">
        <f>IF($O630&gt;=CL$1,$S630+$Y630+$Z630,$Y630+$Z630)</f>
        <v>3869.1159166666666</v>
      </c>
      <c r="CM630" s="27">
        <f>IF($O630&gt;=CM$1,$S630+$Y630+$Z630,$Y630+$Z630)</f>
        <v>3869.1159166666666</v>
      </c>
      <c r="CN630" s="27">
        <f>IF($O630&gt;=CN$1,$S630+$Y630,$Y630)</f>
        <v>3469.1159166666666</v>
      </c>
      <c r="CO630" s="27">
        <f>IF($O630&gt;=CO$1,$S630+$Y630,$Y630)</f>
        <v>3469.1159166666666</v>
      </c>
      <c r="CP630" s="27">
        <f>IF($O630&gt;=CP$1,$S630+$Y630,$Y630)</f>
        <v>3469.1159166666666</v>
      </c>
      <c r="CQ630" s="27">
        <f>IF($O630&gt;=CQ$1,$S630+$Y630,$Y630)</f>
        <v>3469.1159166666666</v>
      </c>
      <c r="CR630" s="27">
        <f>IF($O630&gt;=CR$1,$S630+$Y630,$Y630)</f>
        <v>3469.1159166666666</v>
      </c>
      <c r="CS630" s="27">
        <f>IF($O630&gt;=CS$1,$S630+$Y630,$Y630)</f>
        <v>3469.1159166666666</v>
      </c>
      <c r="CT630" s="27">
        <f>IF($O630&gt;=CT$1,$S630+$Y630,$Y630)</f>
        <v>3469.1159166666666</v>
      </c>
      <c r="CU630" s="27">
        <f>IF($O630&gt;=CU$1,$S630+$Y630,$Y630)</f>
        <v>3469.1159166666666</v>
      </c>
      <c r="CV630" s="27">
        <f>IF($O630&gt;=CV$1,$S630+$Y630,$Y630)</f>
        <v>3469.1159166666666</v>
      </c>
      <c r="CW630" s="27">
        <f>IF($O630&gt;=CW$1,$S630+$Y630,$Y630)</f>
        <v>3469.1159166666666</v>
      </c>
      <c r="CX630" s="27">
        <f>IF($O630&gt;=CX$1,$S630+$Y630,$Y630)</f>
        <v>3469.1159166666666</v>
      </c>
      <c r="CY630" s="27">
        <f>IF($O630&gt;=CY$1,$S630+$Y630,$Y630)</f>
        <v>3469.1159166666666</v>
      </c>
      <c r="CZ630" s="27">
        <f>IF($O630&gt;=CZ$1,$S630+$Y630,$Y630)</f>
        <v>3469.1159166666666</v>
      </c>
      <c r="DA630" s="27">
        <f>IF($O630&gt;=DA$1,$S630+$Y630,$Y630)</f>
        <v>3469.1159166666666</v>
      </c>
      <c r="DB630" s="27">
        <f>IF($O630&gt;=DB$1,$S630+$Y630,$Y630)</f>
        <v>3469.1159166666666</v>
      </c>
      <c r="DC630" s="27">
        <f>IF($O630&gt;=DC$1,$S630+$Y630,$Y630)</f>
        <v>3469.1159166666666</v>
      </c>
      <c r="DD630" s="27">
        <f>IF($O630&gt;=DD$1,$S630+$Y630,$Y630)</f>
        <v>3469.1159166666666</v>
      </c>
      <c r="DE630" s="27">
        <f>IF($O630&gt;=DE$1,$S630+$Y630,$Y630)</f>
        <v>3469.1159166666666</v>
      </c>
      <c r="DF630" s="27">
        <f>IF($O630&gt;=DF$1,$S630+$Y630,$Y630)</f>
        <v>3469.1159166666666</v>
      </c>
      <c r="DG630" s="27">
        <f>IF($O630&gt;=DG$1,$S630+$Y630,$Y630)</f>
        <v>3469.1159166666666</v>
      </c>
      <c r="DH630" s="27">
        <f>IF($O630&gt;=DH$1,$S630+$Y630,$Y630)</f>
        <v>3469.1159166666666</v>
      </c>
      <c r="DI630" s="27">
        <f>IF($O630&gt;=DI$1,$S630+$Y630,$Y630)</f>
        <v>3469.1159166666666</v>
      </c>
      <c r="DJ630" s="27">
        <f>IF($O630&gt;=DJ$1,$S630+$Y630,$Y630)</f>
        <v>3469.1159166666666</v>
      </c>
      <c r="DK630" s="27">
        <f>IF($O630&gt;=DK$1,$S630+$Y630,$Y630)</f>
        <v>3469.1159166666666</v>
      </c>
      <c r="DL630" s="27">
        <f>IF($O630&gt;=DL$1,$S630+$Y630,$Y630)</f>
        <v>3469.1159166666666</v>
      </c>
      <c r="DM630" s="27">
        <f>IF($O630&gt;=DM$1,$S630+$Y630,$Y630)</f>
        <v>3469.1159166666666</v>
      </c>
      <c r="DN630" s="27">
        <f>IF($O630&gt;=DN$1,$S630+$Y630,$Y630)</f>
        <v>3469.1159166666666</v>
      </c>
      <c r="DO630" s="27">
        <f>IF($O630&gt;=DO$1,$S630+$Y630,$Y630)</f>
        <v>3469.1159166666666</v>
      </c>
      <c r="DP630" s="27">
        <f>IF($O630&gt;=DP$1,$S630+$Y630,$Y630)</f>
        <v>3469.1159166666666</v>
      </c>
      <c r="DQ630" s="27">
        <f>IF($O630&gt;=DQ$1,$S630+$Y630,$Y630)</f>
        <v>3469.1159166666666</v>
      </c>
      <c r="DR630" s="27">
        <f>IF($O630&gt;=DR$1,$S630+$Y630,$Y630)</f>
        <v>3469.1159166666666</v>
      </c>
      <c r="DS630" s="27">
        <f>IF($O630&gt;=DS$1,$S630+$Y630,$Y630)</f>
        <v>3469.1159166666666</v>
      </c>
      <c r="DT630" s="27">
        <f>IF($O630&gt;=DT$1,$S630+$Y630,$Y630)</f>
        <v>3469.1159166666666</v>
      </c>
      <c r="DU630" s="27">
        <f>IF($O630&gt;=DU$1,$S630+$Y630,$Y630)</f>
        <v>3469.1159166666666</v>
      </c>
      <c r="DV630" s="27">
        <f>IF($O630&gt;=DV$1,$S630+$Y630,$Y630)</f>
        <v>3469.1159166666666</v>
      </c>
      <c r="DW630" s="27">
        <f>IF($O630&gt;=DW$1,$S630+$Y630,$Y630)</f>
        <v>3469.1159166666666</v>
      </c>
      <c r="DX630" s="27">
        <f>IF($O630&gt;=DX$1,$S630+$Y630,$Y630)</f>
        <v>3469.1159166666666</v>
      </c>
      <c r="DY630" s="27">
        <f>IF($O630&gt;=DY$1,$S630+$Y630,$Y630)</f>
        <v>3469.1159166666666</v>
      </c>
      <c r="DZ630" s="27">
        <f>IF($O630&gt;=DZ$1,$S630+$Y630,$Y630)</f>
        <v>3469.1159166666666</v>
      </c>
      <c r="EA630" s="27">
        <f>IF($O630&gt;=EA$1,$S630+$Y630,$Y630)</f>
        <v>3469.1159166666666</v>
      </c>
      <c r="EB630" s="27">
        <f>IF($O630&gt;=EB$1,$S630+$Y630,$Y630)</f>
        <v>3469.1159166666666</v>
      </c>
      <c r="EC630" s="27">
        <f>IF($O630&gt;=EC$1,$S630+$Y630,$Y630)</f>
        <v>3469.1159166666666</v>
      </c>
      <c r="ED630" s="27">
        <f>IF($O630&gt;=ED$1,$S630+$Y630,$Y630)</f>
        <v>3469.1159166666666</v>
      </c>
      <c r="EE630" s="27">
        <f>IF($O630&gt;=EE$1,$S630+$Y630,$Y630)</f>
        <v>3469.1159166666666</v>
      </c>
      <c r="EF630" s="27">
        <f>IF($O630&gt;=EF$1,$S630+$Y630,$Y630)</f>
        <v>3469.1159166666666</v>
      </c>
      <c r="EG630" s="27">
        <f>IF($O630&gt;=EG$1,$S630+$Y630,$Y630)</f>
        <v>3469.1159166666666</v>
      </c>
      <c r="EH630" s="27">
        <f>IF($O630&gt;=EH$1,$S630+$Y630,$Y630)</f>
        <v>3469.1159166666666</v>
      </c>
      <c r="EI630" s="27">
        <f>IF($O630&gt;=EI$1,$S630+$Y630,$Y630)</f>
        <v>3469.1159166666666</v>
      </c>
      <c r="EJ630" s="27">
        <f>IF($O630&gt;=EJ$1,$S630+$Y630,$Y630)</f>
        <v>3469.1159166666666</v>
      </c>
      <c r="EK630" s="27">
        <f>IF($O630&gt;=EK$1,$S630+$Y630,$Y630)</f>
        <v>3469.1159166666666</v>
      </c>
      <c r="EL630" s="27">
        <f>IF($O630&gt;=EL$1,$S630+$Y630,$Y630)</f>
        <v>3469.1159166666666</v>
      </c>
      <c r="EM630" s="27">
        <f>IF($O630&gt;=EM$1,$S630+$Y630,$Y630)</f>
        <v>3469.1159166666666</v>
      </c>
      <c r="EN630" s="27">
        <f>IF($O630&gt;=EN$1,$S630+$Y630,$Y630)</f>
        <v>3469.1159166666666</v>
      </c>
      <c r="EO630" s="27">
        <f>IF($O630&gt;=EO$1,$S630+$Y630,$Y630)</f>
        <v>3469.1159166666666</v>
      </c>
      <c r="EP630" s="27">
        <f>IF($O630&gt;=EP$1,$S630+$Y630,$Y630)</f>
        <v>3469.1159166666666</v>
      </c>
      <c r="EQ630" s="27">
        <f>IF($O630&gt;=EQ$1,$S630+$Y630,$Y630)</f>
        <v>3469.1159166666666</v>
      </c>
      <c r="ER630" s="27">
        <f>IF($O630&gt;=ER$1,$S630+$Y630,$Y630)</f>
        <v>3469.1159166666666</v>
      </c>
      <c r="ES630" s="27">
        <f>IF($O630&gt;=ES$1,$S630+$Y630,$Y630)</f>
        <v>3469.1159166666666</v>
      </c>
      <c r="ET630" s="27">
        <f>IF($O630&gt;=ET$1,$S630+$Y630,$Y630)</f>
        <v>3469.1159166666666</v>
      </c>
      <c r="EU630" s="27">
        <f>IF($O630&gt;=EU$1,$S630+$Y630,$Y630)</f>
        <v>3469.1159166666666</v>
      </c>
      <c r="EV630" s="27">
        <f>IF($O630&gt;=EV$1,$S630,0)</f>
        <v>3469.1159166666666</v>
      </c>
      <c r="EW630" s="27">
        <f>IF($O630&gt;=EW$1,$S630,0)</f>
        <v>3469.1159166666666</v>
      </c>
      <c r="EX630" s="27">
        <f>IF($O630&gt;=EX$1,$S630,0)</f>
        <v>3469.1159166666666</v>
      </c>
      <c r="EY630" s="27">
        <f>IF($O630&gt;=EY$1,$S630,0)</f>
        <v>3469.1159166666666</v>
      </c>
      <c r="EZ630" s="27">
        <f>IF($O630&gt;=EZ$1,$S630,0)</f>
        <v>3469.1159166666666</v>
      </c>
      <c r="FA630" s="27">
        <f>IF($O630&gt;=FA$1,$S630,0)</f>
        <v>3469.1159166666666</v>
      </c>
      <c r="FB630" s="27">
        <f>IF($O630&gt;=FB$1,$S630,0)</f>
        <v>3469.1159166666666</v>
      </c>
      <c r="FC630" s="27">
        <f>IF($O630&gt;=FC$1,$S630,0)</f>
        <v>3469.1159166666666</v>
      </c>
      <c r="FD630" s="27">
        <f>IF($O630&gt;=FD$1,$S630,0)</f>
        <v>3469.1159166666666</v>
      </c>
      <c r="FE630" s="27">
        <f>IF($O630&gt;=FE$1,$S630,0)</f>
        <v>3469.1159166666666</v>
      </c>
      <c r="FF630" s="27">
        <f>IF($O630&gt;=FF$1,$S630,0)</f>
        <v>3469.1159166666666</v>
      </c>
      <c r="FG630" s="27">
        <f>IF($O630&gt;=FG$1,$S630,0)</f>
        <v>3469.1159166666666</v>
      </c>
      <c r="FH630" s="27">
        <f>IF($O630&gt;=FH$1,$S630,0)</f>
        <v>3469.1159166666666</v>
      </c>
      <c r="FI630" s="27">
        <f>IF($O630&gt;=FI$1,$S630,0)</f>
        <v>3469.1159166666666</v>
      </c>
      <c r="FJ630" s="27">
        <f>IF($O630&gt;=FJ$1,$S630,0)</f>
        <v>3469.1159166666666</v>
      </c>
      <c r="FK630" s="27">
        <f>IF($O630&gt;=FK$1,$S630,0)</f>
        <v>3469.1159166666666</v>
      </c>
      <c r="FL630" s="27">
        <f>IF($O630&gt;=FL$1,$S630,0)</f>
        <v>3469.1159166666666</v>
      </c>
      <c r="FM630" s="27">
        <f>IF($O630&gt;=FM$1,$S630,0)</f>
        <v>3469.1159166666666</v>
      </c>
      <c r="FN630" s="27">
        <f>IF($O630&gt;=FN$1,$S630,0)</f>
        <v>3469.1159166666666</v>
      </c>
      <c r="FO630" s="27">
        <f>IF($O630&gt;=FO$1,$S630,0)</f>
        <v>3469.1159166666666</v>
      </c>
      <c r="FP630" s="27">
        <f>IF($O630&gt;=FP$1,$S630,0)</f>
        <v>3469.1159166666666</v>
      </c>
      <c r="FQ630" s="27">
        <f>IF($O630&gt;=FQ$1,$S630,0)</f>
        <v>3469.1159166666666</v>
      </c>
      <c r="FR630" s="27">
        <f>IF($O630&gt;=FR$1,$S630,0)</f>
        <v>3469.1159166666666</v>
      </c>
      <c r="FS630" s="27">
        <f>IF($O630&gt;=FS$1,$S630,0)</f>
        <v>3469.1159166666666</v>
      </c>
      <c r="FT630" s="27">
        <f>IF($O630&gt;=FT$1,$S630,0)</f>
        <v>3469.1159166666666</v>
      </c>
      <c r="FU630" s="27">
        <f>IF($O630&gt;=FU$1,$S630,0)</f>
        <v>3469.1159166666666</v>
      </c>
      <c r="FV630" s="27">
        <f>IF($O630&gt;=FV$1,$S630,0)</f>
        <v>3469.1159166666666</v>
      </c>
      <c r="FW630" s="27">
        <f>IF($O630&gt;=FW$1,$S630,0)</f>
        <v>3469.1159166666666</v>
      </c>
      <c r="FX630" s="27">
        <f>IF($O630&gt;=FX$1,$S630,0)</f>
        <v>3469.1159166666666</v>
      </c>
      <c r="FY630" s="27">
        <f>IF($O630&gt;=FY$1,$S630,0)</f>
        <v>3469.1159166666666</v>
      </c>
      <c r="FZ630" s="27">
        <f>IF($O630&gt;=FZ$1,$S630,0)</f>
        <v>3469.1159166666666</v>
      </c>
      <c r="GA630" s="27">
        <f>IF($O630&gt;=GA$1,$S630,0)</f>
        <v>3469.1159166666666</v>
      </c>
      <c r="GB630" s="27">
        <f>IF($O630&gt;=GB$1,$S630,0)</f>
        <v>3469.1159166666666</v>
      </c>
      <c r="GC630" s="27">
        <f>IF($O630&gt;=GC$1,$S630,0)</f>
        <v>3469.1159166666666</v>
      </c>
      <c r="GD630" s="27">
        <f>IF($O630&gt;=GD$1,$S630,0)</f>
        <v>3469.1159166666666</v>
      </c>
      <c r="GE630" s="27">
        <f>IF($O630&gt;=GE$1,$S630,0)</f>
        <v>3469.1159166666666</v>
      </c>
      <c r="GF630" s="27">
        <f>IF($O630&gt;=GF$1,$S630,0)</f>
        <v>3469.1159166666666</v>
      </c>
      <c r="GG630" s="27">
        <f>IF($O630&gt;=GG$1,$S630,0)</f>
        <v>3469.1159166666666</v>
      </c>
      <c r="GH630" s="27">
        <f>IF($O630&gt;=GH$1,$S630,0)</f>
        <v>3469.1159166666666</v>
      </c>
      <c r="GI630" s="27">
        <f>IF($O630&gt;=GI$1,$S630,0)</f>
        <v>3469.1159166666666</v>
      </c>
      <c r="GJ630" s="27">
        <f>IF($O630&gt;=GJ$1,$S630,0)</f>
        <v>3469.1159166666666</v>
      </c>
      <c r="GK630" s="27">
        <f>IF($O630&gt;=GK$1,$S630,0)</f>
        <v>3469.1159166666666</v>
      </c>
      <c r="GL630" s="27">
        <f>IF($O630&gt;=GL$1,$S630,0)</f>
        <v>3469.1159166666666</v>
      </c>
      <c r="GM630" s="27">
        <f>IF($O630&gt;=GM$1,$S630,0)</f>
        <v>3469.1159166666666</v>
      </c>
      <c r="GN630" s="27">
        <f>IF($O630&gt;=GN$1,$S630,0)</f>
        <v>3469.1159166666666</v>
      </c>
      <c r="GO630" s="27">
        <f>IF($O630&gt;=GO$1,$S630,0)</f>
        <v>3469.1159166666666</v>
      </c>
      <c r="GP630" s="27">
        <f>IF($O630&gt;=GP$1,$S630,0)</f>
        <v>3469.1159166666666</v>
      </c>
      <c r="GQ630" s="27">
        <f>IF($O630&gt;=GQ$1,$S630,0)</f>
        <v>3469.1159166666666</v>
      </c>
      <c r="GR630" s="27">
        <f>IF($O630&gt;=GR$1,$S630,0)</f>
        <v>3469.1159166666666</v>
      </c>
      <c r="GS630" s="27">
        <f>IF($O630&gt;=GS$1,$S630,0)</f>
        <v>3469.1159166666666</v>
      </c>
      <c r="GT630" s="27">
        <f>IF($O630&gt;=GT$1,$S630,0)</f>
        <v>3469.1159166666666</v>
      </c>
      <c r="GU630" s="27">
        <f>IF($O630&gt;=GU$1,$S630,0)</f>
        <v>3469.1159166666666</v>
      </c>
      <c r="GV630" s="27">
        <f>IF($O630&gt;=GV$1,$S630,0)</f>
        <v>3469.1159166666666</v>
      </c>
      <c r="GW630" s="27">
        <f>IF($O630&gt;=GW$1,$S630,0)</f>
        <v>3469.1159166666666</v>
      </c>
      <c r="GX630" s="27">
        <f>IF($O630&gt;=GX$1,$S630,0)</f>
        <v>3469.1159166666666</v>
      </c>
      <c r="GY630" s="27">
        <f>IF($O630&gt;=GY$1,$S630,0)</f>
        <v>3469.1159166666666</v>
      </c>
      <c r="GZ630" s="27">
        <f>IF($O630&gt;=GZ$1,$S630,0)</f>
        <v>3469.1159166666666</v>
      </c>
      <c r="HA630" s="27">
        <f>IF($O630&gt;=HA$1,$S630,0)</f>
        <v>3469.1159166666666</v>
      </c>
      <c r="HB630" s="27">
        <f>IF($O630&gt;=HB$1,$S630,0)</f>
        <v>3469.1159166666666</v>
      </c>
      <c r="HC630" s="27">
        <f>IF($O630&gt;=HC$1,$S630,0)</f>
        <v>3469.1159166666666</v>
      </c>
    </row>
    <row r="631" spans="1:211">
      <c r="A631" s="3">
        <v>922</v>
      </c>
      <c r="B631" s="3" t="s">
        <v>708</v>
      </c>
      <c r="C631" s="3" t="s">
        <v>35</v>
      </c>
      <c r="D631" s="3">
        <v>56</v>
      </c>
      <c r="E631" s="4">
        <v>29843</v>
      </c>
      <c r="F631" s="5">
        <v>36.789041095890411</v>
      </c>
      <c r="G631" s="3" t="s">
        <v>674</v>
      </c>
      <c r="H631" s="4">
        <v>22725</v>
      </c>
      <c r="I631" s="9" t="s">
        <v>801</v>
      </c>
      <c r="J631" s="5">
        <v>3799.86</v>
      </c>
      <c r="K631" s="31">
        <v>427</v>
      </c>
      <c r="L631" s="32">
        <v>37</v>
      </c>
      <c r="M631" s="33">
        <f>VLOOKUP(L631,FIND,3,TRUE)</f>
        <v>1.5</v>
      </c>
      <c r="N631" s="32">
        <f>IF(L631&gt;30,180,VLOOKUP(L631,TEMPO,2,FALSE))</f>
        <v>180</v>
      </c>
      <c r="O631" s="32">
        <f>IF(R631&gt;0,4,N631)</f>
        <v>180</v>
      </c>
      <c r="P631" s="96">
        <f>J631*M631*L631</f>
        <v>210892.23</v>
      </c>
      <c r="Q631" s="96">
        <f>10934.45*2</f>
        <v>21868.9</v>
      </c>
      <c r="R631" s="96">
        <f>IF(P631&lt;=Q631,P631/4,0)</f>
        <v>0</v>
      </c>
      <c r="S631" s="5">
        <f>IF(P631&gt;=Q631,P631/N631,0)</f>
        <v>1171.6235000000001</v>
      </c>
      <c r="T631" s="3"/>
      <c r="U631" s="3">
        <f>IF(T631="",1,0)</f>
        <v>1</v>
      </c>
      <c r="V631" s="3">
        <v>115</v>
      </c>
      <c r="W631" s="5">
        <v>0</v>
      </c>
      <c r="X631" s="5">
        <v>245.73</v>
      </c>
      <c r="Y631" s="5">
        <f>X631*W631</f>
        <v>0</v>
      </c>
      <c r="Z631" s="5">
        <v>400</v>
      </c>
      <c r="AA631" s="5">
        <f>S631+Y631+Z631</f>
        <v>1571.6235000000001</v>
      </c>
      <c r="AB631" s="39">
        <f>(J631/12+J631/12*1.3333333333+450/12+J631/30*6/12+J631)*1.3+Y631+Z631+153.9</f>
        <v>6585.3184666529451</v>
      </c>
      <c r="AC631" s="39" t="s">
        <v>35</v>
      </c>
      <c r="AD631" s="39">
        <f>J631*1.3+400+153.9</f>
        <v>5493.7179999999998</v>
      </c>
      <c r="AE631" s="39">
        <f>SUMIFS('CUSTO MENSAL FUNC NOVO'!H:H,'CUSTO MENSAL FUNC NOVO'!A:A,'VALORES MENSAIS'!AC631)</f>
        <v>3052.63</v>
      </c>
      <c r="AF631" s="27">
        <f>IF($R631&gt;0,$R631,$S631)+$Y631+$Z631</f>
        <v>1571.6235000000001</v>
      </c>
      <c r="AG631" s="27">
        <f>IF($R631&gt;0,$R631,$S631)+$Y631+$Z631</f>
        <v>1571.6235000000001</v>
      </c>
      <c r="AH631" s="27">
        <f>IF($R631&gt;0,$R631,$S631)+$Y631+$Z631</f>
        <v>1571.6235000000001</v>
      </c>
      <c r="AI631" s="27">
        <f>IF($R631&gt;0,$R631,$S631)+$Y631+$Z631</f>
        <v>1571.6235000000001</v>
      </c>
      <c r="AJ631" s="27">
        <f>IF($O631&gt;=AJ$1,$S631+$Y631+$Z631,$Y631+$Z631)</f>
        <v>1571.6235000000001</v>
      </c>
      <c r="AK631" s="27">
        <f>IF($O631&gt;=AK$1,$S631+$Y631+$Z631,$Y631+$Z631)</f>
        <v>1571.6235000000001</v>
      </c>
      <c r="AL631" s="27">
        <f>IF($O631&gt;=AL$1,$S631+$Y631+$Z631,$Y631+$Z631)</f>
        <v>1571.6235000000001</v>
      </c>
      <c r="AM631" s="27">
        <f>IF($O631&gt;=AM$1,$S631+$Y631+$Z631,$Y631+$Z631)</f>
        <v>1571.6235000000001</v>
      </c>
      <c r="AN631" s="27">
        <f>IF($O631&gt;=AN$1,$S631+$Y631+$Z631,$Y631+$Z631)</f>
        <v>1571.6235000000001</v>
      </c>
      <c r="AO631" s="27">
        <f>IF($O631&gt;=AO$1,$S631+$Y631+$Z631,$Y631+$Z631)</f>
        <v>1571.6235000000001</v>
      </c>
      <c r="AP631" s="27">
        <f>IF($O631&gt;=AP$1,$S631+$Y631+$Z631,$Y631+$Z631)</f>
        <v>1571.6235000000001</v>
      </c>
      <c r="AQ631" s="27">
        <f>IF($O631&gt;=AQ$1,$S631+$Y631+$Z631,$Y631+$Z631)</f>
        <v>1571.6235000000001</v>
      </c>
      <c r="AR631" s="27">
        <f>IF($O631&gt;=AR$1,$S631+$Y631+$Z631,$Y631+$Z631)</f>
        <v>1571.6235000000001</v>
      </c>
      <c r="AS631" s="27">
        <f>IF($O631&gt;=AS$1,$S631+$Y631+$Z631,$Y631+$Z631)</f>
        <v>1571.6235000000001</v>
      </c>
      <c r="AT631" s="27">
        <f>IF($O631&gt;=AT$1,$S631+$Y631+$Z631,$Y631+$Z631)</f>
        <v>1571.6235000000001</v>
      </c>
      <c r="AU631" s="27">
        <f>IF($O631&gt;=AU$1,$S631+$Y631+$Z631,$Y631+$Z631)</f>
        <v>1571.6235000000001</v>
      </c>
      <c r="AV631" s="27">
        <f>IF($O631&gt;=AV$1,$S631+$Y631+$Z631,$Y631+$Z631)</f>
        <v>1571.6235000000001</v>
      </c>
      <c r="AW631" s="27">
        <f>IF($O631&gt;=AW$1,$S631+$Y631+$Z631,$Y631+$Z631)</f>
        <v>1571.6235000000001</v>
      </c>
      <c r="AX631" s="27">
        <f>IF($O631&gt;=AX$1,$S631+$Y631+$Z631,$Y631+$Z631)</f>
        <v>1571.6235000000001</v>
      </c>
      <c r="AY631" s="27">
        <f>IF($O631&gt;=AY$1,$S631+$Y631+$Z631,$Y631+$Z631)</f>
        <v>1571.6235000000001</v>
      </c>
      <c r="AZ631" s="27">
        <f>IF($O631&gt;=AZ$1,$S631+$Y631+$Z631,$Y631+$Z631)</f>
        <v>1571.6235000000001</v>
      </c>
      <c r="BA631" s="27">
        <f>IF($O631&gt;=BA$1,$S631+$Y631+$Z631,$Y631+$Z631)</f>
        <v>1571.6235000000001</v>
      </c>
      <c r="BB631" s="27">
        <f>IF($O631&gt;=BB$1,$S631+$Y631+$Z631,$Y631+$Z631)</f>
        <v>1571.6235000000001</v>
      </c>
      <c r="BC631" s="27">
        <f>IF($O631&gt;=BC$1,$S631+$Y631+$Z631,$Y631+$Z631)</f>
        <v>1571.6235000000001</v>
      </c>
      <c r="BD631" s="27">
        <f>IF($O631&gt;=BD$1,$S631+$Y631+$Z631,$Y631+$Z631)</f>
        <v>1571.6235000000001</v>
      </c>
      <c r="BE631" s="27">
        <f>IF($O631&gt;=BE$1,$S631+$Y631+$Z631,$Y631+$Z631)</f>
        <v>1571.6235000000001</v>
      </c>
      <c r="BF631" s="27">
        <f>IF($O631&gt;=BF$1,$S631+$Y631+$Z631,$Y631+$Z631)</f>
        <v>1571.6235000000001</v>
      </c>
      <c r="BG631" s="27">
        <f>IF($O631&gt;=BG$1,$S631+$Y631+$Z631,$Y631+$Z631)</f>
        <v>1571.6235000000001</v>
      </c>
      <c r="BH631" s="27">
        <f>IF($O631&gt;=BH$1,$S631+$Y631+$Z631,$Y631+$Z631)</f>
        <v>1571.6235000000001</v>
      </c>
      <c r="BI631" s="27">
        <f>IF($O631&gt;=BI$1,$S631+$Y631+$Z631,$Y631+$Z631)</f>
        <v>1571.6235000000001</v>
      </c>
      <c r="BJ631" s="27">
        <f>IF($O631&gt;=BJ$1,$S631+$Y631+$Z631,$Y631+$Z631)</f>
        <v>1571.6235000000001</v>
      </c>
      <c r="BK631" s="27">
        <f>IF($O631&gt;=BK$1,$S631+$Y631+$Z631,$Y631+$Z631)</f>
        <v>1571.6235000000001</v>
      </c>
      <c r="BL631" s="27">
        <f>IF($O631&gt;=BL$1,$S631+$Y631+$Z631,$Y631+$Z631)</f>
        <v>1571.6235000000001</v>
      </c>
      <c r="BM631" s="27">
        <f>IF($O631&gt;=BM$1,$S631+$Y631+$Z631,$Y631+$Z631)</f>
        <v>1571.6235000000001</v>
      </c>
      <c r="BN631" s="27">
        <f>IF($O631&gt;=BN$1,$S631+$Y631+$Z631,$Y631+$Z631)</f>
        <v>1571.6235000000001</v>
      </c>
      <c r="BO631" s="27">
        <f>IF($O631&gt;=BO$1,$S631+$Y631+$Z631,$Y631+$Z631)</f>
        <v>1571.6235000000001</v>
      </c>
      <c r="BP631" s="27">
        <f>IF($O631&gt;=BP$1,$S631+$Y631+$Z631,$Y631+$Z631)</f>
        <v>1571.6235000000001</v>
      </c>
      <c r="BQ631" s="27">
        <f>IF($O631&gt;=BQ$1,$S631+$Y631+$Z631,$Y631+$Z631)</f>
        <v>1571.6235000000001</v>
      </c>
      <c r="BR631" s="27">
        <f>IF($O631&gt;=BR$1,$S631+$Y631+$Z631,$Y631+$Z631)</f>
        <v>1571.6235000000001</v>
      </c>
      <c r="BS631" s="27">
        <f>IF($O631&gt;=BS$1,$S631+$Y631+$Z631,$Y631+$Z631)</f>
        <v>1571.6235000000001</v>
      </c>
      <c r="BT631" s="27">
        <f>IF($O631&gt;=BT$1,$S631+$Y631+$Z631,$Y631+$Z631)</f>
        <v>1571.6235000000001</v>
      </c>
      <c r="BU631" s="27">
        <f>IF($O631&gt;=BU$1,$S631+$Y631+$Z631,$Y631+$Z631)</f>
        <v>1571.6235000000001</v>
      </c>
      <c r="BV631" s="27">
        <f>IF($O631&gt;=BV$1,$S631+$Y631+$Z631,$Y631+$Z631)</f>
        <v>1571.6235000000001</v>
      </c>
      <c r="BW631" s="27">
        <f>IF($O631&gt;=BW$1,$S631+$Y631+$Z631,$Y631+$Z631)</f>
        <v>1571.6235000000001</v>
      </c>
      <c r="BX631" s="27">
        <f>IF($O631&gt;=BX$1,$S631+$Y631+$Z631,$Y631+$Z631)</f>
        <v>1571.6235000000001</v>
      </c>
      <c r="BY631" s="27">
        <f>IF($O631&gt;=BY$1,$S631+$Y631+$Z631,$Y631+$Z631)</f>
        <v>1571.6235000000001</v>
      </c>
      <c r="BZ631" s="27">
        <f>IF($O631&gt;=BZ$1,$S631+$Y631+$Z631,$Y631+$Z631)</f>
        <v>1571.6235000000001</v>
      </c>
      <c r="CA631" s="27">
        <f>IF($O631&gt;=CA$1,$S631+$Y631+$Z631,$Y631+$Z631)</f>
        <v>1571.6235000000001</v>
      </c>
      <c r="CB631" s="27">
        <f>IF($O631&gt;=CB$1,$S631+$Y631+$Z631,$Y631+$Z631)</f>
        <v>1571.6235000000001</v>
      </c>
      <c r="CC631" s="27">
        <f>IF($O631&gt;=CC$1,$S631+$Y631+$Z631,$Y631+$Z631)</f>
        <v>1571.6235000000001</v>
      </c>
      <c r="CD631" s="27">
        <f>IF($O631&gt;=CD$1,$S631+$Y631+$Z631,$Y631+$Z631)</f>
        <v>1571.6235000000001</v>
      </c>
      <c r="CE631" s="27">
        <f>IF($O631&gt;=CE$1,$S631+$Y631+$Z631,$Y631+$Z631)</f>
        <v>1571.6235000000001</v>
      </c>
      <c r="CF631" s="27">
        <f>IF($O631&gt;=CF$1,$S631+$Y631+$Z631,$Y631+$Z631)</f>
        <v>1571.6235000000001</v>
      </c>
      <c r="CG631" s="27">
        <f>IF($O631&gt;=CG$1,$S631+$Y631+$Z631,$Y631+$Z631)</f>
        <v>1571.6235000000001</v>
      </c>
      <c r="CH631" s="27">
        <f>IF($O631&gt;=CH$1,$S631+$Y631+$Z631,$Y631+$Z631)</f>
        <v>1571.6235000000001</v>
      </c>
      <c r="CI631" s="27">
        <f>IF($O631&gt;=CI$1,$S631+$Y631+$Z631,$Y631+$Z631)</f>
        <v>1571.6235000000001</v>
      </c>
      <c r="CJ631" s="27">
        <f>IF($O631&gt;=CJ$1,$S631+$Y631+$Z631,$Y631+$Z631)</f>
        <v>1571.6235000000001</v>
      </c>
      <c r="CK631" s="27">
        <f>IF($O631&gt;=CK$1,$S631+$Y631+$Z631,$Y631+$Z631)</f>
        <v>1571.6235000000001</v>
      </c>
      <c r="CL631" s="27">
        <f>IF($O631&gt;=CL$1,$S631+$Y631+$Z631,$Y631+$Z631)</f>
        <v>1571.6235000000001</v>
      </c>
      <c r="CM631" s="27">
        <f>IF($O631&gt;=CM$1,$S631+$Y631+$Z631,$Y631+$Z631)</f>
        <v>1571.6235000000001</v>
      </c>
      <c r="CN631" s="27">
        <f>IF($O631&gt;=CN$1,$S631+$Y631,$Y631)</f>
        <v>1171.6235000000001</v>
      </c>
      <c r="CO631" s="27">
        <f>IF($O631&gt;=CO$1,$S631+$Y631,$Y631)</f>
        <v>1171.6235000000001</v>
      </c>
      <c r="CP631" s="27">
        <f>IF($O631&gt;=CP$1,$S631+$Y631,$Y631)</f>
        <v>1171.6235000000001</v>
      </c>
      <c r="CQ631" s="27">
        <f>IF($O631&gt;=CQ$1,$S631+$Y631,$Y631)</f>
        <v>1171.6235000000001</v>
      </c>
      <c r="CR631" s="27">
        <f>IF($O631&gt;=CR$1,$S631+$Y631,$Y631)</f>
        <v>1171.6235000000001</v>
      </c>
      <c r="CS631" s="27">
        <f>IF($O631&gt;=CS$1,$S631+$Y631,$Y631)</f>
        <v>1171.6235000000001</v>
      </c>
      <c r="CT631" s="27">
        <f>IF($O631&gt;=CT$1,$S631+$Y631,$Y631)</f>
        <v>1171.6235000000001</v>
      </c>
      <c r="CU631" s="27">
        <f>IF($O631&gt;=CU$1,$S631+$Y631,$Y631)</f>
        <v>1171.6235000000001</v>
      </c>
      <c r="CV631" s="27">
        <f>IF($O631&gt;=CV$1,$S631+$Y631,$Y631)</f>
        <v>1171.6235000000001</v>
      </c>
      <c r="CW631" s="27">
        <f>IF($O631&gt;=CW$1,$S631+$Y631,$Y631)</f>
        <v>1171.6235000000001</v>
      </c>
      <c r="CX631" s="27">
        <f>IF($O631&gt;=CX$1,$S631+$Y631,$Y631)</f>
        <v>1171.6235000000001</v>
      </c>
      <c r="CY631" s="27">
        <f>IF($O631&gt;=CY$1,$S631+$Y631,$Y631)</f>
        <v>1171.6235000000001</v>
      </c>
      <c r="CZ631" s="27">
        <f>IF($O631&gt;=CZ$1,$S631+$Y631,$Y631)</f>
        <v>1171.6235000000001</v>
      </c>
      <c r="DA631" s="27">
        <f>IF($O631&gt;=DA$1,$S631+$Y631,$Y631)</f>
        <v>1171.6235000000001</v>
      </c>
      <c r="DB631" s="27">
        <f>IF($O631&gt;=DB$1,$S631+$Y631,$Y631)</f>
        <v>1171.6235000000001</v>
      </c>
      <c r="DC631" s="27">
        <f>IF($O631&gt;=DC$1,$S631+$Y631,$Y631)</f>
        <v>1171.6235000000001</v>
      </c>
      <c r="DD631" s="27">
        <f>IF($O631&gt;=DD$1,$S631+$Y631,$Y631)</f>
        <v>1171.6235000000001</v>
      </c>
      <c r="DE631" s="27">
        <f>IF($O631&gt;=DE$1,$S631+$Y631,$Y631)</f>
        <v>1171.6235000000001</v>
      </c>
      <c r="DF631" s="27">
        <f>IF($O631&gt;=DF$1,$S631+$Y631,$Y631)</f>
        <v>1171.6235000000001</v>
      </c>
      <c r="DG631" s="27">
        <f>IF($O631&gt;=DG$1,$S631+$Y631,$Y631)</f>
        <v>1171.6235000000001</v>
      </c>
      <c r="DH631" s="27">
        <f>IF($O631&gt;=DH$1,$S631+$Y631,$Y631)</f>
        <v>1171.6235000000001</v>
      </c>
      <c r="DI631" s="27">
        <f>IF($O631&gt;=DI$1,$S631+$Y631,$Y631)</f>
        <v>1171.6235000000001</v>
      </c>
      <c r="DJ631" s="27">
        <f>IF($O631&gt;=DJ$1,$S631+$Y631,$Y631)</f>
        <v>1171.6235000000001</v>
      </c>
      <c r="DK631" s="27">
        <f>IF($O631&gt;=DK$1,$S631+$Y631,$Y631)</f>
        <v>1171.6235000000001</v>
      </c>
      <c r="DL631" s="27">
        <f>IF($O631&gt;=DL$1,$S631+$Y631,$Y631)</f>
        <v>1171.6235000000001</v>
      </c>
      <c r="DM631" s="27">
        <f>IF($O631&gt;=DM$1,$S631+$Y631,$Y631)</f>
        <v>1171.6235000000001</v>
      </c>
      <c r="DN631" s="27">
        <f>IF($O631&gt;=DN$1,$S631+$Y631,$Y631)</f>
        <v>1171.6235000000001</v>
      </c>
      <c r="DO631" s="27">
        <f>IF($O631&gt;=DO$1,$S631+$Y631,$Y631)</f>
        <v>1171.6235000000001</v>
      </c>
      <c r="DP631" s="27">
        <f>IF($O631&gt;=DP$1,$S631+$Y631,$Y631)</f>
        <v>1171.6235000000001</v>
      </c>
      <c r="DQ631" s="27">
        <f>IF($O631&gt;=DQ$1,$S631+$Y631,$Y631)</f>
        <v>1171.6235000000001</v>
      </c>
      <c r="DR631" s="27">
        <f>IF($O631&gt;=DR$1,$S631+$Y631,$Y631)</f>
        <v>1171.6235000000001</v>
      </c>
      <c r="DS631" s="27">
        <f>IF($O631&gt;=DS$1,$S631+$Y631,$Y631)</f>
        <v>1171.6235000000001</v>
      </c>
      <c r="DT631" s="27">
        <f>IF($O631&gt;=DT$1,$S631+$Y631,$Y631)</f>
        <v>1171.6235000000001</v>
      </c>
      <c r="DU631" s="27">
        <f>IF($O631&gt;=DU$1,$S631+$Y631,$Y631)</f>
        <v>1171.6235000000001</v>
      </c>
      <c r="DV631" s="27">
        <f>IF($O631&gt;=DV$1,$S631+$Y631,$Y631)</f>
        <v>1171.6235000000001</v>
      </c>
      <c r="DW631" s="27">
        <f>IF($O631&gt;=DW$1,$S631+$Y631,$Y631)</f>
        <v>1171.6235000000001</v>
      </c>
      <c r="DX631" s="27">
        <f>IF($O631&gt;=DX$1,$S631+$Y631,$Y631)</f>
        <v>1171.6235000000001</v>
      </c>
      <c r="DY631" s="27">
        <f>IF($O631&gt;=DY$1,$S631+$Y631,$Y631)</f>
        <v>1171.6235000000001</v>
      </c>
      <c r="DZ631" s="27">
        <f>IF($O631&gt;=DZ$1,$S631+$Y631,$Y631)</f>
        <v>1171.6235000000001</v>
      </c>
      <c r="EA631" s="27">
        <f>IF($O631&gt;=EA$1,$S631+$Y631,$Y631)</f>
        <v>1171.6235000000001</v>
      </c>
      <c r="EB631" s="27">
        <f>IF($O631&gt;=EB$1,$S631+$Y631,$Y631)</f>
        <v>1171.6235000000001</v>
      </c>
      <c r="EC631" s="27">
        <f>IF($O631&gt;=EC$1,$S631+$Y631,$Y631)</f>
        <v>1171.6235000000001</v>
      </c>
      <c r="ED631" s="27">
        <f>IF($O631&gt;=ED$1,$S631+$Y631,$Y631)</f>
        <v>1171.6235000000001</v>
      </c>
      <c r="EE631" s="27">
        <f>IF($O631&gt;=EE$1,$S631+$Y631,$Y631)</f>
        <v>1171.6235000000001</v>
      </c>
      <c r="EF631" s="27">
        <f>IF($O631&gt;=EF$1,$S631+$Y631,$Y631)</f>
        <v>1171.6235000000001</v>
      </c>
      <c r="EG631" s="27">
        <f>IF($O631&gt;=EG$1,$S631+$Y631,$Y631)</f>
        <v>1171.6235000000001</v>
      </c>
      <c r="EH631" s="27">
        <f>IF($O631&gt;=EH$1,$S631+$Y631,$Y631)</f>
        <v>1171.6235000000001</v>
      </c>
      <c r="EI631" s="27">
        <f>IF($O631&gt;=EI$1,$S631+$Y631,$Y631)</f>
        <v>1171.6235000000001</v>
      </c>
      <c r="EJ631" s="27">
        <f>IF($O631&gt;=EJ$1,$S631+$Y631,$Y631)</f>
        <v>1171.6235000000001</v>
      </c>
      <c r="EK631" s="27">
        <f>IF($O631&gt;=EK$1,$S631+$Y631,$Y631)</f>
        <v>1171.6235000000001</v>
      </c>
      <c r="EL631" s="27">
        <f>IF($O631&gt;=EL$1,$S631+$Y631,$Y631)</f>
        <v>1171.6235000000001</v>
      </c>
      <c r="EM631" s="27">
        <f>IF($O631&gt;=EM$1,$S631+$Y631,$Y631)</f>
        <v>1171.6235000000001</v>
      </c>
      <c r="EN631" s="27">
        <f>IF($O631&gt;=EN$1,$S631+$Y631,$Y631)</f>
        <v>1171.6235000000001</v>
      </c>
      <c r="EO631" s="27">
        <f>IF($O631&gt;=EO$1,$S631+$Y631,$Y631)</f>
        <v>1171.6235000000001</v>
      </c>
      <c r="EP631" s="27">
        <f>IF($O631&gt;=EP$1,$S631+$Y631,$Y631)</f>
        <v>1171.6235000000001</v>
      </c>
      <c r="EQ631" s="27">
        <f>IF($O631&gt;=EQ$1,$S631+$Y631,$Y631)</f>
        <v>1171.6235000000001</v>
      </c>
      <c r="ER631" s="27">
        <f>IF($O631&gt;=ER$1,$S631+$Y631,$Y631)</f>
        <v>1171.6235000000001</v>
      </c>
      <c r="ES631" s="27">
        <f>IF($O631&gt;=ES$1,$S631+$Y631,$Y631)</f>
        <v>1171.6235000000001</v>
      </c>
      <c r="ET631" s="27">
        <f>IF($O631&gt;=ET$1,$S631+$Y631,$Y631)</f>
        <v>1171.6235000000001</v>
      </c>
      <c r="EU631" s="27">
        <f>IF($O631&gt;=EU$1,$S631+$Y631,$Y631)</f>
        <v>1171.6235000000001</v>
      </c>
      <c r="EV631" s="27">
        <f>IF($O631&gt;=EV$1,$S631,0)</f>
        <v>1171.6235000000001</v>
      </c>
      <c r="EW631" s="27">
        <f>IF($O631&gt;=EW$1,$S631,0)</f>
        <v>1171.6235000000001</v>
      </c>
      <c r="EX631" s="27">
        <f>IF($O631&gt;=EX$1,$S631,0)</f>
        <v>1171.6235000000001</v>
      </c>
      <c r="EY631" s="27">
        <f>IF($O631&gt;=EY$1,$S631,0)</f>
        <v>1171.6235000000001</v>
      </c>
      <c r="EZ631" s="27">
        <f>IF($O631&gt;=EZ$1,$S631,0)</f>
        <v>1171.6235000000001</v>
      </c>
      <c r="FA631" s="27">
        <f>IF($O631&gt;=FA$1,$S631,0)</f>
        <v>1171.6235000000001</v>
      </c>
      <c r="FB631" s="27">
        <f>IF($O631&gt;=FB$1,$S631,0)</f>
        <v>1171.6235000000001</v>
      </c>
      <c r="FC631" s="27">
        <f>IF($O631&gt;=FC$1,$S631,0)</f>
        <v>1171.6235000000001</v>
      </c>
      <c r="FD631" s="27">
        <f>IF($O631&gt;=FD$1,$S631,0)</f>
        <v>1171.6235000000001</v>
      </c>
      <c r="FE631" s="27">
        <f>IF($O631&gt;=FE$1,$S631,0)</f>
        <v>1171.6235000000001</v>
      </c>
      <c r="FF631" s="27">
        <f>IF($O631&gt;=FF$1,$S631,0)</f>
        <v>1171.6235000000001</v>
      </c>
      <c r="FG631" s="27">
        <f>IF($O631&gt;=FG$1,$S631,0)</f>
        <v>1171.6235000000001</v>
      </c>
      <c r="FH631" s="27">
        <f>IF($O631&gt;=FH$1,$S631,0)</f>
        <v>1171.6235000000001</v>
      </c>
      <c r="FI631" s="27">
        <f>IF($O631&gt;=FI$1,$S631,0)</f>
        <v>1171.6235000000001</v>
      </c>
      <c r="FJ631" s="27">
        <f>IF($O631&gt;=FJ$1,$S631,0)</f>
        <v>1171.6235000000001</v>
      </c>
      <c r="FK631" s="27">
        <f>IF($O631&gt;=FK$1,$S631,0)</f>
        <v>1171.6235000000001</v>
      </c>
      <c r="FL631" s="27">
        <f>IF($O631&gt;=FL$1,$S631,0)</f>
        <v>1171.6235000000001</v>
      </c>
      <c r="FM631" s="27">
        <f>IF($O631&gt;=FM$1,$S631,0)</f>
        <v>1171.6235000000001</v>
      </c>
      <c r="FN631" s="27">
        <f>IF($O631&gt;=FN$1,$S631,0)</f>
        <v>1171.6235000000001</v>
      </c>
      <c r="FO631" s="27">
        <f>IF($O631&gt;=FO$1,$S631,0)</f>
        <v>1171.6235000000001</v>
      </c>
      <c r="FP631" s="27">
        <f>IF($O631&gt;=FP$1,$S631,0)</f>
        <v>1171.6235000000001</v>
      </c>
      <c r="FQ631" s="27">
        <f>IF($O631&gt;=FQ$1,$S631,0)</f>
        <v>1171.6235000000001</v>
      </c>
      <c r="FR631" s="27">
        <f>IF($O631&gt;=FR$1,$S631,0)</f>
        <v>1171.6235000000001</v>
      </c>
      <c r="FS631" s="27">
        <f>IF($O631&gt;=FS$1,$S631,0)</f>
        <v>1171.6235000000001</v>
      </c>
      <c r="FT631" s="27">
        <f>IF($O631&gt;=FT$1,$S631,0)</f>
        <v>1171.6235000000001</v>
      </c>
      <c r="FU631" s="27">
        <f>IF($O631&gt;=FU$1,$S631,0)</f>
        <v>1171.6235000000001</v>
      </c>
      <c r="FV631" s="27">
        <f>IF($O631&gt;=FV$1,$S631,0)</f>
        <v>1171.6235000000001</v>
      </c>
      <c r="FW631" s="27">
        <f>IF($O631&gt;=FW$1,$S631,0)</f>
        <v>1171.6235000000001</v>
      </c>
      <c r="FX631" s="27">
        <f>IF($O631&gt;=FX$1,$S631,0)</f>
        <v>1171.6235000000001</v>
      </c>
      <c r="FY631" s="27">
        <f>IF($O631&gt;=FY$1,$S631,0)</f>
        <v>1171.6235000000001</v>
      </c>
      <c r="FZ631" s="27">
        <f>IF($O631&gt;=FZ$1,$S631,0)</f>
        <v>1171.6235000000001</v>
      </c>
      <c r="GA631" s="27">
        <f>IF($O631&gt;=GA$1,$S631,0)</f>
        <v>1171.6235000000001</v>
      </c>
      <c r="GB631" s="27">
        <f>IF($O631&gt;=GB$1,$S631,0)</f>
        <v>1171.6235000000001</v>
      </c>
      <c r="GC631" s="27">
        <f>IF($O631&gt;=GC$1,$S631,0)</f>
        <v>1171.6235000000001</v>
      </c>
      <c r="GD631" s="27">
        <f>IF($O631&gt;=GD$1,$S631,0)</f>
        <v>1171.6235000000001</v>
      </c>
      <c r="GE631" s="27">
        <f>IF($O631&gt;=GE$1,$S631,0)</f>
        <v>1171.6235000000001</v>
      </c>
      <c r="GF631" s="27">
        <f>IF($O631&gt;=GF$1,$S631,0)</f>
        <v>1171.6235000000001</v>
      </c>
      <c r="GG631" s="27">
        <f>IF($O631&gt;=GG$1,$S631,0)</f>
        <v>1171.6235000000001</v>
      </c>
      <c r="GH631" s="27">
        <f>IF($O631&gt;=GH$1,$S631,0)</f>
        <v>1171.6235000000001</v>
      </c>
      <c r="GI631" s="27">
        <f>IF($O631&gt;=GI$1,$S631,0)</f>
        <v>1171.6235000000001</v>
      </c>
      <c r="GJ631" s="27">
        <f>IF($O631&gt;=GJ$1,$S631,0)</f>
        <v>1171.6235000000001</v>
      </c>
      <c r="GK631" s="27">
        <f>IF($O631&gt;=GK$1,$S631,0)</f>
        <v>1171.6235000000001</v>
      </c>
      <c r="GL631" s="27">
        <f>IF($O631&gt;=GL$1,$S631,0)</f>
        <v>1171.6235000000001</v>
      </c>
      <c r="GM631" s="27">
        <f>IF($O631&gt;=GM$1,$S631,0)</f>
        <v>1171.6235000000001</v>
      </c>
      <c r="GN631" s="27">
        <f>IF($O631&gt;=GN$1,$S631,0)</f>
        <v>1171.6235000000001</v>
      </c>
      <c r="GO631" s="27">
        <f>IF($O631&gt;=GO$1,$S631,0)</f>
        <v>1171.6235000000001</v>
      </c>
      <c r="GP631" s="27">
        <f>IF($O631&gt;=GP$1,$S631,0)</f>
        <v>1171.6235000000001</v>
      </c>
      <c r="GQ631" s="27">
        <f>IF($O631&gt;=GQ$1,$S631,0)</f>
        <v>1171.6235000000001</v>
      </c>
      <c r="GR631" s="27">
        <f>IF($O631&gt;=GR$1,$S631,0)</f>
        <v>1171.6235000000001</v>
      </c>
      <c r="GS631" s="27">
        <f>IF($O631&gt;=GS$1,$S631,0)</f>
        <v>1171.6235000000001</v>
      </c>
      <c r="GT631" s="27">
        <f>IF($O631&gt;=GT$1,$S631,0)</f>
        <v>1171.6235000000001</v>
      </c>
      <c r="GU631" s="27">
        <f>IF($O631&gt;=GU$1,$S631,0)</f>
        <v>1171.6235000000001</v>
      </c>
      <c r="GV631" s="27">
        <f>IF($O631&gt;=GV$1,$S631,0)</f>
        <v>1171.6235000000001</v>
      </c>
      <c r="GW631" s="27">
        <f>IF($O631&gt;=GW$1,$S631,0)</f>
        <v>1171.6235000000001</v>
      </c>
      <c r="GX631" s="27">
        <f>IF($O631&gt;=GX$1,$S631,0)</f>
        <v>1171.6235000000001</v>
      </c>
      <c r="GY631" s="27">
        <f>IF($O631&gt;=GY$1,$S631,0)</f>
        <v>1171.6235000000001</v>
      </c>
      <c r="GZ631" s="27">
        <f>IF($O631&gt;=GZ$1,$S631,0)</f>
        <v>1171.6235000000001</v>
      </c>
      <c r="HA631" s="27">
        <f>IF($O631&gt;=HA$1,$S631,0)</f>
        <v>1171.6235000000001</v>
      </c>
      <c r="HB631" s="27">
        <f>IF($O631&gt;=HB$1,$S631,0)</f>
        <v>1171.6235000000001</v>
      </c>
      <c r="HC631" s="27">
        <f>IF($O631&gt;=HC$1,$S631,0)</f>
        <v>1171.6235000000001</v>
      </c>
    </row>
    <row r="632" spans="1:211">
      <c r="A632" s="3">
        <v>1732</v>
      </c>
      <c r="B632" s="3" t="s">
        <v>710</v>
      </c>
      <c r="C632" s="3" t="s">
        <v>689</v>
      </c>
      <c r="D632" s="3">
        <v>55</v>
      </c>
      <c r="E632" s="4">
        <v>29720</v>
      </c>
      <c r="F632" s="5">
        <v>37.126027397260273</v>
      </c>
      <c r="G632" s="3" t="s">
        <v>674</v>
      </c>
      <c r="H632" s="4">
        <v>23175</v>
      </c>
      <c r="I632" s="9" t="s">
        <v>801</v>
      </c>
      <c r="J632" s="5">
        <v>7401.15</v>
      </c>
      <c r="K632" s="31">
        <v>427</v>
      </c>
      <c r="L632" s="32">
        <v>37</v>
      </c>
      <c r="M632" s="33">
        <f>VLOOKUP(L632,FIND,3,TRUE)</f>
        <v>1.5</v>
      </c>
      <c r="N632" s="32">
        <f>IF(L632&gt;30,180,VLOOKUP(L632,TEMPO,2,FALSE))</f>
        <v>180</v>
      </c>
      <c r="O632" s="32">
        <f>IF(R632&gt;0,4,N632)</f>
        <v>180</v>
      </c>
      <c r="P632" s="96">
        <f>J632*M632*L632</f>
        <v>410763.82499999995</v>
      </c>
      <c r="Q632" s="96">
        <f>10934.45*2</f>
        <v>21868.9</v>
      </c>
      <c r="R632" s="96">
        <f>IF(P632&lt;=Q632,P632/4,0)</f>
        <v>0</v>
      </c>
      <c r="S632" s="5">
        <f>IF(P632&gt;=Q632,P632/N632,0)</f>
        <v>2282.0212499999998</v>
      </c>
      <c r="T632" s="3"/>
      <c r="U632" s="3">
        <f>IF(T632="",1,0)</f>
        <v>1</v>
      </c>
      <c r="V632" s="3">
        <v>182</v>
      </c>
      <c r="W632" s="5">
        <v>0</v>
      </c>
      <c r="X632" s="5">
        <v>245.73</v>
      </c>
      <c r="Y632" s="5">
        <f>X632*W632</f>
        <v>0</v>
      </c>
      <c r="Z632" s="5">
        <v>400</v>
      </c>
      <c r="AA632" s="5">
        <f>S632+Y632+Z632</f>
        <v>2682.0212499999998</v>
      </c>
      <c r="AB632" s="39">
        <f>(J632/12+J632/12*1.3333333333+450/12+J632/30*6/12+J632)*1.3+Y632+Z632+153.9</f>
        <v>12255.349499973272</v>
      </c>
      <c r="AC632" s="39" t="s">
        <v>689</v>
      </c>
      <c r="AD632" s="39">
        <f>J632*1.3+400+153.9</f>
        <v>10175.394999999999</v>
      </c>
      <c r="AE632" s="39">
        <f>SUMIFS('CUSTO MENSAL FUNC NOVO'!H:H,'CUSTO MENSAL FUNC NOVO'!A:A,'VALORES MENSAIS'!AC632)</f>
        <v>8833.5454000000009</v>
      </c>
      <c r="AF632" s="27">
        <f>IF($R632&gt;0,$R632,$S632)+$Y632+$Z632</f>
        <v>2682.0212499999998</v>
      </c>
      <c r="AG632" s="27">
        <f>IF($R632&gt;0,$R632,$S632)+$Y632+$Z632</f>
        <v>2682.0212499999998</v>
      </c>
      <c r="AH632" s="27">
        <f>IF($R632&gt;0,$R632,$S632)+$Y632+$Z632</f>
        <v>2682.0212499999998</v>
      </c>
      <c r="AI632" s="27">
        <f>IF($R632&gt;0,$R632,$S632)+$Y632+$Z632</f>
        <v>2682.0212499999998</v>
      </c>
      <c r="AJ632" s="27">
        <f>IF($O632&gt;=AJ$1,$S632+$Y632+$Z632,$Y632+$Z632)</f>
        <v>2682.0212499999998</v>
      </c>
      <c r="AK632" s="27">
        <f>IF($O632&gt;=AK$1,$S632+$Y632+$Z632,$Y632+$Z632)</f>
        <v>2682.0212499999998</v>
      </c>
      <c r="AL632" s="27">
        <f>IF($O632&gt;=AL$1,$S632+$Y632+$Z632,$Y632+$Z632)</f>
        <v>2682.0212499999998</v>
      </c>
      <c r="AM632" s="27">
        <f>IF($O632&gt;=AM$1,$S632+$Y632+$Z632,$Y632+$Z632)</f>
        <v>2682.0212499999998</v>
      </c>
      <c r="AN632" s="27">
        <f>IF($O632&gt;=AN$1,$S632+$Y632+$Z632,$Y632+$Z632)</f>
        <v>2682.0212499999998</v>
      </c>
      <c r="AO632" s="27">
        <f>IF($O632&gt;=AO$1,$S632+$Y632+$Z632,$Y632+$Z632)</f>
        <v>2682.0212499999998</v>
      </c>
      <c r="AP632" s="27">
        <f>IF($O632&gt;=AP$1,$S632+$Y632+$Z632,$Y632+$Z632)</f>
        <v>2682.0212499999998</v>
      </c>
      <c r="AQ632" s="27">
        <f>IF($O632&gt;=AQ$1,$S632+$Y632+$Z632,$Y632+$Z632)</f>
        <v>2682.0212499999998</v>
      </c>
      <c r="AR632" s="27">
        <f>IF($O632&gt;=AR$1,$S632+$Y632+$Z632,$Y632+$Z632)</f>
        <v>2682.0212499999998</v>
      </c>
      <c r="AS632" s="27">
        <f>IF($O632&gt;=AS$1,$S632+$Y632+$Z632,$Y632+$Z632)</f>
        <v>2682.0212499999998</v>
      </c>
      <c r="AT632" s="27">
        <f>IF($O632&gt;=AT$1,$S632+$Y632+$Z632,$Y632+$Z632)</f>
        <v>2682.0212499999998</v>
      </c>
      <c r="AU632" s="27">
        <f>IF($O632&gt;=AU$1,$S632+$Y632+$Z632,$Y632+$Z632)</f>
        <v>2682.0212499999998</v>
      </c>
      <c r="AV632" s="27">
        <f>IF($O632&gt;=AV$1,$S632+$Y632+$Z632,$Y632+$Z632)</f>
        <v>2682.0212499999998</v>
      </c>
      <c r="AW632" s="27">
        <f>IF($O632&gt;=AW$1,$S632+$Y632+$Z632,$Y632+$Z632)</f>
        <v>2682.0212499999998</v>
      </c>
      <c r="AX632" s="27">
        <f>IF($O632&gt;=AX$1,$S632+$Y632+$Z632,$Y632+$Z632)</f>
        <v>2682.0212499999998</v>
      </c>
      <c r="AY632" s="27">
        <f>IF($O632&gt;=AY$1,$S632+$Y632+$Z632,$Y632+$Z632)</f>
        <v>2682.0212499999998</v>
      </c>
      <c r="AZ632" s="27">
        <f>IF($O632&gt;=AZ$1,$S632+$Y632+$Z632,$Y632+$Z632)</f>
        <v>2682.0212499999998</v>
      </c>
      <c r="BA632" s="27">
        <f>IF($O632&gt;=BA$1,$S632+$Y632+$Z632,$Y632+$Z632)</f>
        <v>2682.0212499999998</v>
      </c>
      <c r="BB632" s="27">
        <f>IF($O632&gt;=BB$1,$S632+$Y632+$Z632,$Y632+$Z632)</f>
        <v>2682.0212499999998</v>
      </c>
      <c r="BC632" s="27">
        <f>IF($O632&gt;=BC$1,$S632+$Y632+$Z632,$Y632+$Z632)</f>
        <v>2682.0212499999998</v>
      </c>
      <c r="BD632" s="27">
        <f>IF($O632&gt;=BD$1,$S632+$Y632+$Z632,$Y632+$Z632)</f>
        <v>2682.0212499999998</v>
      </c>
      <c r="BE632" s="27">
        <f>IF($O632&gt;=BE$1,$S632+$Y632+$Z632,$Y632+$Z632)</f>
        <v>2682.0212499999998</v>
      </c>
      <c r="BF632" s="27">
        <f>IF($O632&gt;=BF$1,$S632+$Y632+$Z632,$Y632+$Z632)</f>
        <v>2682.0212499999998</v>
      </c>
      <c r="BG632" s="27">
        <f>IF($O632&gt;=BG$1,$S632+$Y632+$Z632,$Y632+$Z632)</f>
        <v>2682.0212499999998</v>
      </c>
      <c r="BH632" s="27">
        <f>IF($O632&gt;=BH$1,$S632+$Y632+$Z632,$Y632+$Z632)</f>
        <v>2682.0212499999998</v>
      </c>
      <c r="BI632" s="27">
        <f>IF($O632&gt;=BI$1,$S632+$Y632+$Z632,$Y632+$Z632)</f>
        <v>2682.0212499999998</v>
      </c>
      <c r="BJ632" s="27">
        <f>IF($O632&gt;=BJ$1,$S632+$Y632+$Z632,$Y632+$Z632)</f>
        <v>2682.0212499999998</v>
      </c>
      <c r="BK632" s="27">
        <f>IF($O632&gt;=BK$1,$S632+$Y632+$Z632,$Y632+$Z632)</f>
        <v>2682.0212499999998</v>
      </c>
      <c r="BL632" s="27">
        <f>IF($O632&gt;=BL$1,$S632+$Y632+$Z632,$Y632+$Z632)</f>
        <v>2682.0212499999998</v>
      </c>
      <c r="BM632" s="27">
        <f>IF($O632&gt;=BM$1,$S632+$Y632+$Z632,$Y632+$Z632)</f>
        <v>2682.0212499999998</v>
      </c>
      <c r="BN632" s="27">
        <f>IF($O632&gt;=BN$1,$S632+$Y632+$Z632,$Y632+$Z632)</f>
        <v>2682.0212499999998</v>
      </c>
      <c r="BO632" s="27">
        <f>IF($O632&gt;=BO$1,$S632+$Y632+$Z632,$Y632+$Z632)</f>
        <v>2682.0212499999998</v>
      </c>
      <c r="BP632" s="27">
        <f>IF($O632&gt;=BP$1,$S632+$Y632+$Z632,$Y632+$Z632)</f>
        <v>2682.0212499999998</v>
      </c>
      <c r="BQ632" s="27">
        <f>IF($O632&gt;=BQ$1,$S632+$Y632+$Z632,$Y632+$Z632)</f>
        <v>2682.0212499999998</v>
      </c>
      <c r="BR632" s="27">
        <f>IF($O632&gt;=BR$1,$S632+$Y632+$Z632,$Y632+$Z632)</f>
        <v>2682.0212499999998</v>
      </c>
      <c r="BS632" s="27">
        <f>IF($O632&gt;=BS$1,$S632+$Y632+$Z632,$Y632+$Z632)</f>
        <v>2682.0212499999998</v>
      </c>
      <c r="BT632" s="27">
        <f>IF($O632&gt;=BT$1,$S632+$Y632+$Z632,$Y632+$Z632)</f>
        <v>2682.0212499999998</v>
      </c>
      <c r="BU632" s="27">
        <f>IF($O632&gt;=BU$1,$S632+$Y632+$Z632,$Y632+$Z632)</f>
        <v>2682.0212499999998</v>
      </c>
      <c r="BV632" s="27">
        <f>IF($O632&gt;=BV$1,$S632+$Y632+$Z632,$Y632+$Z632)</f>
        <v>2682.0212499999998</v>
      </c>
      <c r="BW632" s="27">
        <f>IF($O632&gt;=BW$1,$S632+$Y632+$Z632,$Y632+$Z632)</f>
        <v>2682.0212499999998</v>
      </c>
      <c r="BX632" s="27">
        <f>IF($O632&gt;=BX$1,$S632+$Y632+$Z632,$Y632+$Z632)</f>
        <v>2682.0212499999998</v>
      </c>
      <c r="BY632" s="27">
        <f>IF($O632&gt;=BY$1,$S632+$Y632+$Z632,$Y632+$Z632)</f>
        <v>2682.0212499999998</v>
      </c>
      <c r="BZ632" s="27">
        <f>IF($O632&gt;=BZ$1,$S632+$Y632+$Z632,$Y632+$Z632)</f>
        <v>2682.0212499999998</v>
      </c>
      <c r="CA632" s="27">
        <f>IF($O632&gt;=CA$1,$S632+$Y632+$Z632,$Y632+$Z632)</f>
        <v>2682.0212499999998</v>
      </c>
      <c r="CB632" s="27">
        <f>IF($O632&gt;=CB$1,$S632+$Y632+$Z632,$Y632+$Z632)</f>
        <v>2682.0212499999998</v>
      </c>
      <c r="CC632" s="27">
        <f>IF($O632&gt;=CC$1,$S632+$Y632+$Z632,$Y632+$Z632)</f>
        <v>2682.0212499999998</v>
      </c>
      <c r="CD632" s="27">
        <f>IF($O632&gt;=CD$1,$S632+$Y632+$Z632,$Y632+$Z632)</f>
        <v>2682.0212499999998</v>
      </c>
      <c r="CE632" s="27">
        <f>IF($O632&gt;=CE$1,$S632+$Y632+$Z632,$Y632+$Z632)</f>
        <v>2682.0212499999998</v>
      </c>
      <c r="CF632" s="27">
        <f>IF($O632&gt;=CF$1,$S632+$Y632+$Z632,$Y632+$Z632)</f>
        <v>2682.0212499999998</v>
      </c>
      <c r="CG632" s="27">
        <f>IF($O632&gt;=CG$1,$S632+$Y632+$Z632,$Y632+$Z632)</f>
        <v>2682.0212499999998</v>
      </c>
      <c r="CH632" s="27">
        <f>IF($O632&gt;=CH$1,$S632+$Y632+$Z632,$Y632+$Z632)</f>
        <v>2682.0212499999998</v>
      </c>
      <c r="CI632" s="27">
        <f>IF($O632&gt;=CI$1,$S632+$Y632+$Z632,$Y632+$Z632)</f>
        <v>2682.0212499999998</v>
      </c>
      <c r="CJ632" s="27">
        <f>IF($O632&gt;=CJ$1,$S632+$Y632+$Z632,$Y632+$Z632)</f>
        <v>2682.0212499999998</v>
      </c>
      <c r="CK632" s="27">
        <f>IF($O632&gt;=CK$1,$S632+$Y632+$Z632,$Y632+$Z632)</f>
        <v>2682.0212499999998</v>
      </c>
      <c r="CL632" s="27">
        <f>IF($O632&gt;=CL$1,$S632+$Y632+$Z632,$Y632+$Z632)</f>
        <v>2682.0212499999998</v>
      </c>
      <c r="CM632" s="27">
        <f>IF($O632&gt;=CM$1,$S632+$Y632+$Z632,$Y632+$Z632)</f>
        <v>2682.0212499999998</v>
      </c>
      <c r="CN632" s="27">
        <f>IF($O632&gt;=CN$1,$S632+$Y632,$Y632)</f>
        <v>2282.0212499999998</v>
      </c>
      <c r="CO632" s="27">
        <f>IF($O632&gt;=CO$1,$S632+$Y632,$Y632)</f>
        <v>2282.0212499999998</v>
      </c>
      <c r="CP632" s="27">
        <f>IF($O632&gt;=CP$1,$S632+$Y632,$Y632)</f>
        <v>2282.0212499999998</v>
      </c>
      <c r="CQ632" s="27">
        <f>IF($O632&gt;=CQ$1,$S632+$Y632,$Y632)</f>
        <v>2282.0212499999998</v>
      </c>
      <c r="CR632" s="27">
        <f>IF($O632&gt;=CR$1,$S632+$Y632,$Y632)</f>
        <v>2282.0212499999998</v>
      </c>
      <c r="CS632" s="27">
        <f>IF($O632&gt;=CS$1,$S632+$Y632,$Y632)</f>
        <v>2282.0212499999998</v>
      </c>
      <c r="CT632" s="27">
        <f>IF($O632&gt;=CT$1,$S632+$Y632,$Y632)</f>
        <v>2282.0212499999998</v>
      </c>
      <c r="CU632" s="27">
        <f>IF($O632&gt;=CU$1,$S632+$Y632,$Y632)</f>
        <v>2282.0212499999998</v>
      </c>
      <c r="CV632" s="27">
        <f>IF($O632&gt;=CV$1,$S632+$Y632,$Y632)</f>
        <v>2282.0212499999998</v>
      </c>
      <c r="CW632" s="27">
        <f>IF($O632&gt;=CW$1,$S632+$Y632,$Y632)</f>
        <v>2282.0212499999998</v>
      </c>
      <c r="CX632" s="27">
        <f>IF($O632&gt;=CX$1,$S632+$Y632,$Y632)</f>
        <v>2282.0212499999998</v>
      </c>
      <c r="CY632" s="27">
        <f>IF($O632&gt;=CY$1,$S632+$Y632,$Y632)</f>
        <v>2282.0212499999998</v>
      </c>
      <c r="CZ632" s="27">
        <f>IF($O632&gt;=CZ$1,$S632+$Y632,$Y632)</f>
        <v>2282.0212499999998</v>
      </c>
      <c r="DA632" s="27">
        <f>IF($O632&gt;=DA$1,$S632+$Y632,$Y632)</f>
        <v>2282.0212499999998</v>
      </c>
      <c r="DB632" s="27">
        <f>IF($O632&gt;=DB$1,$S632+$Y632,$Y632)</f>
        <v>2282.0212499999998</v>
      </c>
      <c r="DC632" s="27">
        <f>IF($O632&gt;=DC$1,$S632+$Y632,$Y632)</f>
        <v>2282.0212499999998</v>
      </c>
      <c r="DD632" s="27">
        <f>IF($O632&gt;=DD$1,$S632+$Y632,$Y632)</f>
        <v>2282.0212499999998</v>
      </c>
      <c r="DE632" s="27">
        <f>IF($O632&gt;=DE$1,$S632+$Y632,$Y632)</f>
        <v>2282.0212499999998</v>
      </c>
      <c r="DF632" s="27">
        <f>IF($O632&gt;=DF$1,$S632+$Y632,$Y632)</f>
        <v>2282.0212499999998</v>
      </c>
      <c r="DG632" s="27">
        <f>IF($O632&gt;=DG$1,$S632+$Y632,$Y632)</f>
        <v>2282.0212499999998</v>
      </c>
      <c r="DH632" s="27">
        <f>IF($O632&gt;=DH$1,$S632+$Y632,$Y632)</f>
        <v>2282.0212499999998</v>
      </c>
      <c r="DI632" s="27">
        <f>IF($O632&gt;=DI$1,$S632+$Y632,$Y632)</f>
        <v>2282.0212499999998</v>
      </c>
      <c r="DJ632" s="27">
        <f>IF($O632&gt;=DJ$1,$S632+$Y632,$Y632)</f>
        <v>2282.0212499999998</v>
      </c>
      <c r="DK632" s="27">
        <f>IF($O632&gt;=DK$1,$S632+$Y632,$Y632)</f>
        <v>2282.0212499999998</v>
      </c>
      <c r="DL632" s="27">
        <f>IF($O632&gt;=DL$1,$S632+$Y632,$Y632)</f>
        <v>2282.0212499999998</v>
      </c>
      <c r="DM632" s="27">
        <f>IF($O632&gt;=DM$1,$S632+$Y632,$Y632)</f>
        <v>2282.0212499999998</v>
      </c>
      <c r="DN632" s="27">
        <f>IF($O632&gt;=DN$1,$S632+$Y632,$Y632)</f>
        <v>2282.0212499999998</v>
      </c>
      <c r="DO632" s="27">
        <f>IF($O632&gt;=DO$1,$S632+$Y632,$Y632)</f>
        <v>2282.0212499999998</v>
      </c>
      <c r="DP632" s="27">
        <f>IF($O632&gt;=DP$1,$S632+$Y632,$Y632)</f>
        <v>2282.0212499999998</v>
      </c>
      <c r="DQ632" s="27">
        <f>IF($O632&gt;=DQ$1,$S632+$Y632,$Y632)</f>
        <v>2282.0212499999998</v>
      </c>
      <c r="DR632" s="27">
        <f>IF($O632&gt;=DR$1,$S632+$Y632,$Y632)</f>
        <v>2282.0212499999998</v>
      </c>
      <c r="DS632" s="27">
        <f>IF($O632&gt;=DS$1,$S632+$Y632,$Y632)</f>
        <v>2282.0212499999998</v>
      </c>
      <c r="DT632" s="27">
        <f>IF($O632&gt;=DT$1,$S632+$Y632,$Y632)</f>
        <v>2282.0212499999998</v>
      </c>
      <c r="DU632" s="27">
        <f>IF($O632&gt;=DU$1,$S632+$Y632,$Y632)</f>
        <v>2282.0212499999998</v>
      </c>
      <c r="DV632" s="27">
        <f>IF($O632&gt;=DV$1,$S632+$Y632,$Y632)</f>
        <v>2282.0212499999998</v>
      </c>
      <c r="DW632" s="27">
        <f>IF($O632&gt;=DW$1,$S632+$Y632,$Y632)</f>
        <v>2282.0212499999998</v>
      </c>
      <c r="DX632" s="27">
        <f>IF($O632&gt;=DX$1,$S632+$Y632,$Y632)</f>
        <v>2282.0212499999998</v>
      </c>
      <c r="DY632" s="27">
        <f>IF($O632&gt;=DY$1,$S632+$Y632,$Y632)</f>
        <v>2282.0212499999998</v>
      </c>
      <c r="DZ632" s="27">
        <f>IF($O632&gt;=DZ$1,$S632+$Y632,$Y632)</f>
        <v>2282.0212499999998</v>
      </c>
      <c r="EA632" s="27">
        <f>IF($O632&gt;=EA$1,$S632+$Y632,$Y632)</f>
        <v>2282.0212499999998</v>
      </c>
      <c r="EB632" s="27">
        <f>IF($O632&gt;=EB$1,$S632+$Y632,$Y632)</f>
        <v>2282.0212499999998</v>
      </c>
      <c r="EC632" s="27">
        <f>IF($O632&gt;=EC$1,$S632+$Y632,$Y632)</f>
        <v>2282.0212499999998</v>
      </c>
      <c r="ED632" s="27">
        <f>IF($O632&gt;=ED$1,$S632+$Y632,$Y632)</f>
        <v>2282.0212499999998</v>
      </c>
      <c r="EE632" s="27">
        <f>IF($O632&gt;=EE$1,$S632+$Y632,$Y632)</f>
        <v>2282.0212499999998</v>
      </c>
      <c r="EF632" s="27">
        <f>IF($O632&gt;=EF$1,$S632+$Y632,$Y632)</f>
        <v>2282.0212499999998</v>
      </c>
      <c r="EG632" s="27">
        <f>IF($O632&gt;=EG$1,$S632+$Y632,$Y632)</f>
        <v>2282.0212499999998</v>
      </c>
      <c r="EH632" s="27">
        <f>IF($O632&gt;=EH$1,$S632+$Y632,$Y632)</f>
        <v>2282.0212499999998</v>
      </c>
      <c r="EI632" s="27">
        <f>IF($O632&gt;=EI$1,$S632+$Y632,$Y632)</f>
        <v>2282.0212499999998</v>
      </c>
      <c r="EJ632" s="27">
        <f>IF($O632&gt;=EJ$1,$S632+$Y632,$Y632)</f>
        <v>2282.0212499999998</v>
      </c>
      <c r="EK632" s="27">
        <f>IF($O632&gt;=EK$1,$S632+$Y632,$Y632)</f>
        <v>2282.0212499999998</v>
      </c>
      <c r="EL632" s="27">
        <f>IF($O632&gt;=EL$1,$S632+$Y632,$Y632)</f>
        <v>2282.0212499999998</v>
      </c>
      <c r="EM632" s="27">
        <f>IF($O632&gt;=EM$1,$S632+$Y632,$Y632)</f>
        <v>2282.0212499999998</v>
      </c>
      <c r="EN632" s="27">
        <f>IF($O632&gt;=EN$1,$S632+$Y632,$Y632)</f>
        <v>2282.0212499999998</v>
      </c>
      <c r="EO632" s="27">
        <f>IF($O632&gt;=EO$1,$S632+$Y632,$Y632)</f>
        <v>2282.0212499999998</v>
      </c>
      <c r="EP632" s="27">
        <f>IF($O632&gt;=EP$1,$S632+$Y632,$Y632)</f>
        <v>2282.0212499999998</v>
      </c>
      <c r="EQ632" s="27">
        <f>IF($O632&gt;=EQ$1,$S632+$Y632,$Y632)</f>
        <v>2282.0212499999998</v>
      </c>
      <c r="ER632" s="27">
        <f>IF($O632&gt;=ER$1,$S632+$Y632,$Y632)</f>
        <v>2282.0212499999998</v>
      </c>
      <c r="ES632" s="27">
        <f>IF($O632&gt;=ES$1,$S632+$Y632,$Y632)</f>
        <v>2282.0212499999998</v>
      </c>
      <c r="ET632" s="27">
        <f>IF($O632&gt;=ET$1,$S632+$Y632,$Y632)</f>
        <v>2282.0212499999998</v>
      </c>
      <c r="EU632" s="27">
        <f>IF($O632&gt;=EU$1,$S632+$Y632,$Y632)</f>
        <v>2282.0212499999998</v>
      </c>
      <c r="EV632" s="27">
        <f>IF($O632&gt;=EV$1,$S632,0)</f>
        <v>2282.0212499999998</v>
      </c>
      <c r="EW632" s="27">
        <f>IF($O632&gt;=EW$1,$S632,0)</f>
        <v>2282.0212499999998</v>
      </c>
      <c r="EX632" s="27">
        <f>IF($O632&gt;=EX$1,$S632,0)</f>
        <v>2282.0212499999998</v>
      </c>
      <c r="EY632" s="27">
        <f>IF($O632&gt;=EY$1,$S632,0)</f>
        <v>2282.0212499999998</v>
      </c>
      <c r="EZ632" s="27">
        <f>IF($O632&gt;=EZ$1,$S632,0)</f>
        <v>2282.0212499999998</v>
      </c>
      <c r="FA632" s="27">
        <f>IF($O632&gt;=FA$1,$S632,0)</f>
        <v>2282.0212499999998</v>
      </c>
      <c r="FB632" s="27">
        <f>IF($O632&gt;=FB$1,$S632,0)</f>
        <v>2282.0212499999998</v>
      </c>
      <c r="FC632" s="27">
        <f>IF($O632&gt;=FC$1,$S632,0)</f>
        <v>2282.0212499999998</v>
      </c>
      <c r="FD632" s="27">
        <f>IF($O632&gt;=FD$1,$S632,0)</f>
        <v>2282.0212499999998</v>
      </c>
      <c r="FE632" s="27">
        <f>IF($O632&gt;=FE$1,$S632,0)</f>
        <v>2282.0212499999998</v>
      </c>
      <c r="FF632" s="27">
        <f>IF($O632&gt;=FF$1,$S632,0)</f>
        <v>2282.0212499999998</v>
      </c>
      <c r="FG632" s="27">
        <f>IF($O632&gt;=FG$1,$S632,0)</f>
        <v>2282.0212499999998</v>
      </c>
      <c r="FH632" s="27">
        <f>IF($O632&gt;=FH$1,$S632,0)</f>
        <v>2282.0212499999998</v>
      </c>
      <c r="FI632" s="27">
        <f>IF($O632&gt;=FI$1,$S632,0)</f>
        <v>2282.0212499999998</v>
      </c>
      <c r="FJ632" s="27">
        <f>IF($O632&gt;=FJ$1,$S632,0)</f>
        <v>2282.0212499999998</v>
      </c>
      <c r="FK632" s="27">
        <f>IF($O632&gt;=FK$1,$S632,0)</f>
        <v>2282.0212499999998</v>
      </c>
      <c r="FL632" s="27">
        <f>IF($O632&gt;=FL$1,$S632,0)</f>
        <v>2282.0212499999998</v>
      </c>
      <c r="FM632" s="27">
        <f>IF($O632&gt;=FM$1,$S632,0)</f>
        <v>2282.0212499999998</v>
      </c>
      <c r="FN632" s="27">
        <f>IF($O632&gt;=FN$1,$S632,0)</f>
        <v>2282.0212499999998</v>
      </c>
      <c r="FO632" s="27">
        <f>IF($O632&gt;=FO$1,$S632,0)</f>
        <v>2282.0212499999998</v>
      </c>
      <c r="FP632" s="27">
        <f>IF($O632&gt;=FP$1,$S632,0)</f>
        <v>2282.0212499999998</v>
      </c>
      <c r="FQ632" s="27">
        <f>IF($O632&gt;=FQ$1,$S632,0)</f>
        <v>2282.0212499999998</v>
      </c>
      <c r="FR632" s="27">
        <f>IF($O632&gt;=FR$1,$S632,0)</f>
        <v>2282.0212499999998</v>
      </c>
      <c r="FS632" s="27">
        <f>IF($O632&gt;=FS$1,$S632,0)</f>
        <v>2282.0212499999998</v>
      </c>
      <c r="FT632" s="27">
        <f>IF($O632&gt;=FT$1,$S632,0)</f>
        <v>2282.0212499999998</v>
      </c>
      <c r="FU632" s="27">
        <f>IF($O632&gt;=FU$1,$S632,0)</f>
        <v>2282.0212499999998</v>
      </c>
      <c r="FV632" s="27">
        <f>IF($O632&gt;=FV$1,$S632,0)</f>
        <v>2282.0212499999998</v>
      </c>
      <c r="FW632" s="27">
        <f>IF($O632&gt;=FW$1,$S632,0)</f>
        <v>2282.0212499999998</v>
      </c>
      <c r="FX632" s="27">
        <f>IF($O632&gt;=FX$1,$S632,0)</f>
        <v>2282.0212499999998</v>
      </c>
      <c r="FY632" s="27">
        <f>IF($O632&gt;=FY$1,$S632,0)</f>
        <v>2282.0212499999998</v>
      </c>
      <c r="FZ632" s="27">
        <f>IF($O632&gt;=FZ$1,$S632,0)</f>
        <v>2282.0212499999998</v>
      </c>
      <c r="GA632" s="27">
        <f>IF($O632&gt;=GA$1,$S632,0)</f>
        <v>2282.0212499999998</v>
      </c>
      <c r="GB632" s="27">
        <f>IF($O632&gt;=GB$1,$S632,0)</f>
        <v>2282.0212499999998</v>
      </c>
      <c r="GC632" s="27">
        <f>IF($O632&gt;=GC$1,$S632,0)</f>
        <v>2282.0212499999998</v>
      </c>
      <c r="GD632" s="27">
        <f>IF($O632&gt;=GD$1,$S632,0)</f>
        <v>2282.0212499999998</v>
      </c>
      <c r="GE632" s="27">
        <f>IF($O632&gt;=GE$1,$S632,0)</f>
        <v>2282.0212499999998</v>
      </c>
      <c r="GF632" s="27">
        <f>IF($O632&gt;=GF$1,$S632,0)</f>
        <v>2282.0212499999998</v>
      </c>
      <c r="GG632" s="27">
        <f>IF($O632&gt;=GG$1,$S632,0)</f>
        <v>2282.0212499999998</v>
      </c>
      <c r="GH632" s="27">
        <f>IF($O632&gt;=GH$1,$S632,0)</f>
        <v>2282.0212499999998</v>
      </c>
      <c r="GI632" s="27">
        <f>IF($O632&gt;=GI$1,$S632,0)</f>
        <v>2282.0212499999998</v>
      </c>
      <c r="GJ632" s="27">
        <f>IF($O632&gt;=GJ$1,$S632,0)</f>
        <v>2282.0212499999998</v>
      </c>
      <c r="GK632" s="27">
        <f>IF($O632&gt;=GK$1,$S632,0)</f>
        <v>2282.0212499999998</v>
      </c>
      <c r="GL632" s="27">
        <f>IF($O632&gt;=GL$1,$S632,0)</f>
        <v>2282.0212499999998</v>
      </c>
      <c r="GM632" s="27">
        <f>IF($O632&gt;=GM$1,$S632,0)</f>
        <v>2282.0212499999998</v>
      </c>
      <c r="GN632" s="27">
        <f>IF($O632&gt;=GN$1,$S632,0)</f>
        <v>2282.0212499999998</v>
      </c>
      <c r="GO632" s="27">
        <f>IF($O632&gt;=GO$1,$S632,0)</f>
        <v>2282.0212499999998</v>
      </c>
      <c r="GP632" s="27">
        <f>IF($O632&gt;=GP$1,$S632,0)</f>
        <v>2282.0212499999998</v>
      </c>
      <c r="GQ632" s="27">
        <f>IF($O632&gt;=GQ$1,$S632,0)</f>
        <v>2282.0212499999998</v>
      </c>
      <c r="GR632" s="27">
        <f>IF($O632&gt;=GR$1,$S632,0)</f>
        <v>2282.0212499999998</v>
      </c>
      <c r="GS632" s="27">
        <f>IF($O632&gt;=GS$1,$S632,0)</f>
        <v>2282.0212499999998</v>
      </c>
      <c r="GT632" s="27">
        <f>IF($O632&gt;=GT$1,$S632,0)</f>
        <v>2282.0212499999998</v>
      </c>
      <c r="GU632" s="27">
        <f>IF($O632&gt;=GU$1,$S632,0)</f>
        <v>2282.0212499999998</v>
      </c>
      <c r="GV632" s="27">
        <f>IF($O632&gt;=GV$1,$S632,0)</f>
        <v>2282.0212499999998</v>
      </c>
      <c r="GW632" s="27">
        <f>IF($O632&gt;=GW$1,$S632,0)</f>
        <v>2282.0212499999998</v>
      </c>
      <c r="GX632" s="27">
        <f>IF($O632&gt;=GX$1,$S632,0)</f>
        <v>2282.0212499999998</v>
      </c>
      <c r="GY632" s="27">
        <f>IF($O632&gt;=GY$1,$S632,0)</f>
        <v>2282.0212499999998</v>
      </c>
      <c r="GZ632" s="27">
        <f>IF($O632&gt;=GZ$1,$S632,0)</f>
        <v>2282.0212499999998</v>
      </c>
      <c r="HA632" s="27">
        <f>IF($O632&gt;=HA$1,$S632,0)</f>
        <v>2282.0212499999998</v>
      </c>
      <c r="HB632" s="27">
        <f>IF($O632&gt;=HB$1,$S632,0)</f>
        <v>2282.0212499999998</v>
      </c>
      <c r="HC632" s="27">
        <f>IF($O632&gt;=HC$1,$S632,0)</f>
        <v>2282.0212499999998</v>
      </c>
    </row>
    <row r="633" spans="1:211">
      <c r="A633" s="3">
        <v>1660</v>
      </c>
      <c r="B633" s="3" t="s">
        <v>718</v>
      </c>
      <c r="C633" s="3" t="s">
        <v>719</v>
      </c>
      <c r="D633" s="3">
        <v>55</v>
      </c>
      <c r="E633" s="4">
        <v>28865</v>
      </c>
      <c r="F633" s="5">
        <v>39.468493150684928</v>
      </c>
      <c r="G633" s="3" t="s">
        <v>674</v>
      </c>
      <c r="H633" s="4">
        <v>23291</v>
      </c>
      <c r="I633" s="9" t="s">
        <v>810</v>
      </c>
      <c r="J633" s="5">
        <v>12809.43</v>
      </c>
      <c r="K633" s="31">
        <v>427</v>
      </c>
      <c r="L633" s="32">
        <v>39</v>
      </c>
      <c r="M633" s="33">
        <f>VLOOKUP(L633,FIND,3,TRUE)</f>
        <v>1.5</v>
      </c>
      <c r="N633" s="32">
        <f>IF(L633&gt;30,180,VLOOKUP(L633,TEMPO,2,FALSE))</f>
        <v>180</v>
      </c>
      <c r="O633" s="32">
        <f>IF(R633&gt;0,4,N633)</f>
        <v>180</v>
      </c>
      <c r="P633" s="96">
        <f>J633*M633*L633</f>
        <v>749351.65500000003</v>
      </c>
      <c r="Q633" s="96">
        <f>10934.45*2</f>
        <v>21868.9</v>
      </c>
      <c r="R633" s="96">
        <f>IF(P633&lt;=Q633,P633/4,0)</f>
        <v>0</v>
      </c>
      <c r="S633" s="5">
        <f>IF(P633&gt;=Q633,P633/N633,0)</f>
        <v>4163.0647500000005</v>
      </c>
      <c r="T633" s="3"/>
      <c r="U633" s="3">
        <f>IF(T633="",1,0)</f>
        <v>1</v>
      </c>
      <c r="V633" s="3" t="s">
        <v>897</v>
      </c>
      <c r="W633" s="5">
        <v>0</v>
      </c>
      <c r="X633" s="5">
        <v>245.73</v>
      </c>
      <c r="Y633" s="5">
        <f>X633*W633</f>
        <v>0</v>
      </c>
      <c r="Z633" s="5">
        <v>400</v>
      </c>
      <c r="AA633" s="5">
        <f>S633+Y633+Z633</f>
        <v>4563.0647500000005</v>
      </c>
      <c r="AB633" s="39">
        <f>(J633/12+J633/12*1.3333333333+450/12+J633/30*6/12+J633)*1.3+Y633+Z633+153.9</f>
        <v>20770.385899953748</v>
      </c>
      <c r="AC633" s="39" t="s">
        <v>82</v>
      </c>
      <c r="AD633" s="39">
        <f>J633*1.3+400+153.9</f>
        <v>17206.159000000003</v>
      </c>
      <c r="AE633" s="39">
        <f>SUMIFS('CUSTO MENSAL FUNC NOVO'!H:H,'CUSTO MENSAL FUNC NOVO'!A:A,'VALORES MENSAIS'!AC633)</f>
        <v>2013.943</v>
      </c>
      <c r="AF633" s="27">
        <f>IF($R633&gt;0,$R633,$S633)+$Y633+$Z633</f>
        <v>4563.0647500000005</v>
      </c>
      <c r="AG633" s="27">
        <f>IF($R633&gt;0,$R633,$S633)+$Y633+$Z633</f>
        <v>4563.0647500000005</v>
      </c>
      <c r="AH633" s="27">
        <f>IF($R633&gt;0,$R633,$S633)+$Y633+$Z633</f>
        <v>4563.0647500000005</v>
      </c>
      <c r="AI633" s="27">
        <f>IF($R633&gt;0,$R633,$S633)+$Y633+$Z633</f>
        <v>4563.0647500000005</v>
      </c>
      <c r="AJ633" s="27">
        <f>IF($O633&gt;=AJ$1,$S633+$Y633+$Z633,$Y633+$Z633)</f>
        <v>4563.0647500000005</v>
      </c>
      <c r="AK633" s="27">
        <f>IF($O633&gt;=AK$1,$S633+$Y633+$Z633,$Y633+$Z633)</f>
        <v>4563.0647500000005</v>
      </c>
      <c r="AL633" s="27">
        <f>IF($O633&gt;=AL$1,$S633+$Y633+$Z633,$Y633+$Z633)</f>
        <v>4563.0647500000005</v>
      </c>
      <c r="AM633" s="27">
        <f>IF($O633&gt;=AM$1,$S633+$Y633+$Z633,$Y633+$Z633)</f>
        <v>4563.0647500000005</v>
      </c>
      <c r="AN633" s="27">
        <f>IF($O633&gt;=AN$1,$S633+$Y633+$Z633,$Y633+$Z633)</f>
        <v>4563.0647500000005</v>
      </c>
      <c r="AO633" s="27">
        <f>IF($O633&gt;=AO$1,$S633+$Y633+$Z633,$Y633+$Z633)</f>
        <v>4563.0647500000005</v>
      </c>
      <c r="AP633" s="27">
        <f>IF($O633&gt;=AP$1,$S633+$Y633+$Z633,$Y633+$Z633)</f>
        <v>4563.0647500000005</v>
      </c>
      <c r="AQ633" s="27">
        <f>IF($O633&gt;=AQ$1,$S633+$Y633+$Z633,$Y633+$Z633)</f>
        <v>4563.0647500000005</v>
      </c>
      <c r="AR633" s="27">
        <f>IF($O633&gt;=AR$1,$S633+$Y633+$Z633,$Y633+$Z633)</f>
        <v>4563.0647500000005</v>
      </c>
      <c r="AS633" s="27">
        <f>IF($O633&gt;=AS$1,$S633+$Y633+$Z633,$Y633+$Z633)</f>
        <v>4563.0647500000005</v>
      </c>
      <c r="AT633" s="27">
        <f>IF($O633&gt;=AT$1,$S633+$Y633+$Z633,$Y633+$Z633)</f>
        <v>4563.0647500000005</v>
      </c>
      <c r="AU633" s="27">
        <f>IF($O633&gt;=AU$1,$S633+$Y633+$Z633,$Y633+$Z633)</f>
        <v>4563.0647500000005</v>
      </c>
      <c r="AV633" s="27">
        <f>IF($O633&gt;=AV$1,$S633+$Y633+$Z633,$Y633+$Z633)</f>
        <v>4563.0647500000005</v>
      </c>
      <c r="AW633" s="27">
        <f>IF($O633&gt;=AW$1,$S633+$Y633+$Z633,$Y633+$Z633)</f>
        <v>4563.0647500000005</v>
      </c>
      <c r="AX633" s="27">
        <f>IF($O633&gt;=AX$1,$S633+$Y633+$Z633,$Y633+$Z633)</f>
        <v>4563.0647500000005</v>
      </c>
      <c r="AY633" s="27">
        <f>IF($O633&gt;=AY$1,$S633+$Y633+$Z633,$Y633+$Z633)</f>
        <v>4563.0647500000005</v>
      </c>
      <c r="AZ633" s="27">
        <f>IF($O633&gt;=AZ$1,$S633+$Y633+$Z633,$Y633+$Z633)</f>
        <v>4563.0647500000005</v>
      </c>
      <c r="BA633" s="27">
        <f>IF($O633&gt;=BA$1,$S633+$Y633+$Z633,$Y633+$Z633)</f>
        <v>4563.0647500000005</v>
      </c>
      <c r="BB633" s="27">
        <f>IF($O633&gt;=BB$1,$S633+$Y633+$Z633,$Y633+$Z633)</f>
        <v>4563.0647500000005</v>
      </c>
      <c r="BC633" s="27">
        <f>IF($O633&gt;=BC$1,$S633+$Y633+$Z633,$Y633+$Z633)</f>
        <v>4563.0647500000005</v>
      </c>
      <c r="BD633" s="27">
        <f>IF($O633&gt;=BD$1,$S633+$Y633+$Z633,$Y633+$Z633)</f>
        <v>4563.0647500000005</v>
      </c>
      <c r="BE633" s="27">
        <f>IF($O633&gt;=BE$1,$S633+$Y633+$Z633,$Y633+$Z633)</f>
        <v>4563.0647500000005</v>
      </c>
      <c r="BF633" s="27">
        <f>IF($O633&gt;=BF$1,$S633+$Y633+$Z633,$Y633+$Z633)</f>
        <v>4563.0647500000005</v>
      </c>
      <c r="BG633" s="27">
        <f>IF($O633&gt;=BG$1,$S633+$Y633+$Z633,$Y633+$Z633)</f>
        <v>4563.0647500000005</v>
      </c>
      <c r="BH633" s="27">
        <f>IF($O633&gt;=BH$1,$S633+$Y633+$Z633,$Y633+$Z633)</f>
        <v>4563.0647500000005</v>
      </c>
      <c r="BI633" s="27">
        <f>IF($O633&gt;=BI$1,$S633+$Y633+$Z633,$Y633+$Z633)</f>
        <v>4563.0647500000005</v>
      </c>
      <c r="BJ633" s="27">
        <f>IF($O633&gt;=BJ$1,$S633+$Y633+$Z633,$Y633+$Z633)</f>
        <v>4563.0647500000005</v>
      </c>
      <c r="BK633" s="27">
        <f>IF($O633&gt;=BK$1,$S633+$Y633+$Z633,$Y633+$Z633)</f>
        <v>4563.0647500000005</v>
      </c>
      <c r="BL633" s="27">
        <f>IF($O633&gt;=BL$1,$S633+$Y633+$Z633,$Y633+$Z633)</f>
        <v>4563.0647500000005</v>
      </c>
      <c r="BM633" s="27">
        <f>IF($O633&gt;=BM$1,$S633+$Y633+$Z633,$Y633+$Z633)</f>
        <v>4563.0647500000005</v>
      </c>
      <c r="BN633" s="27">
        <f>IF($O633&gt;=BN$1,$S633+$Y633+$Z633,$Y633+$Z633)</f>
        <v>4563.0647500000005</v>
      </c>
      <c r="BO633" s="27">
        <f>IF($O633&gt;=BO$1,$S633+$Y633+$Z633,$Y633+$Z633)</f>
        <v>4563.0647500000005</v>
      </c>
      <c r="BP633" s="27">
        <f>IF($O633&gt;=BP$1,$S633+$Y633+$Z633,$Y633+$Z633)</f>
        <v>4563.0647500000005</v>
      </c>
      <c r="BQ633" s="27">
        <f>IF($O633&gt;=BQ$1,$S633+$Y633+$Z633,$Y633+$Z633)</f>
        <v>4563.0647500000005</v>
      </c>
      <c r="BR633" s="27">
        <f>IF($O633&gt;=BR$1,$S633+$Y633+$Z633,$Y633+$Z633)</f>
        <v>4563.0647500000005</v>
      </c>
      <c r="BS633" s="27">
        <f>IF($O633&gt;=BS$1,$S633+$Y633+$Z633,$Y633+$Z633)</f>
        <v>4563.0647500000005</v>
      </c>
      <c r="BT633" s="27">
        <f>IF($O633&gt;=BT$1,$S633+$Y633+$Z633,$Y633+$Z633)</f>
        <v>4563.0647500000005</v>
      </c>
      <c r="BU633" s="27">
        <f>IF($O633&gt;=BU$1,$S633+$Y633+$Z633,$Y633+$Z633)</f>
        <v>4563.0647500000005</v>
      </c>
      <c r="BV633" s="27">
        <f>IF($O633&gt;=BV$1,$S633+$Y633+$Z633,$Y633+$Z633)</f>
        <v>4563.0647500000005</v>
      </c>
      <c r="BW633" s="27">
        <f>IF($O633&gt;=BW$1,$S633+$Y633+$Z633,$Y633+$Z633)</f>
        <v>4563.0647500000005</v>
      </c>
      <c r="BX633" s="27">
        <f>IF($O633&gt;=BX$1,$S633+$Y633+$Z633,$Y633+$Z633)</f>
        <v>4563.0647500000005</v>
      </c>
      <c r="BY633" s="27">
        <f>IF($O633&gt;=BY$1,$S633+$Y633+$Z633,$Y633+$Z633)</f>
        <v>4563.0647500000005</v>
      </c>
      <c r="BZ633" s="27">
        <f>IF($O633&gt;=BZ$1,$S633+$Y633+$Z633,$Y633+$Z633)</f>
        <v>4563.0647500000005</v>
      </c>
      <c r="CA633" s="27">
        <f>IF($O633&gt;=CA$1,$S633+$Y633+$Z633,$Y633+$Z633)</f>
        <v>4563.0647500000005</v>
      </c>
      <c r="CB633" s="27">
        <f>IF($O633&gt;=CB$1,$S633+$Y633+$Z633,$Y633+$Z633)</f>
        <v>4563.0647500000005</v>
      </c>
      <c r="CC633" s="27">
        <f>IF($O633&gt;=CC$1,$S633+$Y633+$Z633,$Y633+$Z633)</f>
        <v>4563.0647500000005</v>
      </c>
      <c r="CD633" s="27">
        <f>IF($O633&gt;=CD$1,$S633+$Y633+$Z633,$Y633+$Z633)</f>
        <v>4563.0647500000005</v>
      </c>
      <c r="CE633" s="27">
        <f>IF($O633&gt;=CE$1,$S633+$Y633+$Z633,$Y633+$Z633)</f>
        <v>4563.0647500000005</v>
      </c>
      <c r="CF633" s="27">
        <f>IF($O633&gt;=CF$1,$S633+$Y633+$Z633,$Y633+$Z633)</f>
        <v>4563.0647500000005</v>
      </c>
      <c r="CG633" s="27">
        <f>IF($O633&gt;=CG$1,$S633+$Y633+$Z633,$Y633+$Z633)</f>
        <v>4563.0647500000005</v>
      </c>
      <c r="CH633" s="27">
        <f>IF($O633&gt;=CH$1,$S633+$Y633+$Z633,$Y633+$Z633)</f>
        <v>4563.0647500000005</v>
      </c>
      <c r="CI633" s="27">
        <f>IF($O633&gt;=CI$1,$S633+$Y633+$Z633,$Y633+$Z633)</f>
        <v>4563.0647500000005</v>
      </c>
      <c r="CJ633" s="27">
        <f>IF($O633&gt;=CJ$1,$S633+$Y633+$Z633,$Y633+$Z633)</f>
        <v>4563.0647500000005</v>
      </c>
      <c r="CK633" s="27">
        <f>IF($O633&gt;=CK$1,$S633+$Y633+$Z633,$Y633+$Z633)</f>
        <v>4563.0647500000005</v>
      </c>
      <c r="CL633" s="27">
        <f>IF($O633&gt;=CL$1,$S633+$Y633+$Z633,$Y633+$Z633)</f>
        <v>4563.0647500000005</v>
      </c>
      <c r="CM633" s="27">
        <f>IF($O633&gt;=CM$1,$S633+$Y633+$Z633,$Y633+$Z633)</f>
        <v>4563.0647500000005</v>
      </c>
      <c r="CN633" s="27">
        <f>IF($O633&gt;=CN$1,$S633+$Y633,$Y633)</f>
        <v>4163.0647500000005</v>
      </c>
      <c r="CO633" s="27">
        <f>IF($O633&gt;=CO$1,$S633+$Y633,$Y633)</f>
        <v>4163.0647500000005</v>
      </c>
      <c r="CP633" s="27">
        <f>IF($O633&gt;=CP$1,$S633+$Y633,$Y633)</f>
        <v>4163.0647500000005</v>
      </c>
      <c r="CQ633" s="27">
        <f>IF($O633&gt;=CQ$1,$S633+$Y633,$Y633)</f>
        <v>4163.0647500000005</v>
      </c>
      <c r="CR633" s="27">
        <f>IF($O633&gt;=CR$1,$S633+$Y633,$Y633)</f>
        <v>4163.0647500000005</v>
      </c>
      <c r="CS633" s="27">
        <f>IF($O633&gt;=CS$1,$S633+$Y633,$Y633)</f>
        <v>4163.0647500000005</v>
      </c>
      <c r="CT633" s="27">
        <f>IF($O633&gt;=CT$1,$S633+$Y633,$Y633)</f>
        <v>4163.0647500000005</v>
      </c>
      <c r="CU633" s="27">
        <f>IF($O633&gt;=CU$1,$S633+$Y633,$Y633)</f>
        <v>4163.0647500000005</v>
      </c>
      <c r="CV633" s="27">
        <f>IF($O633&gt;=CV$1,$S633+$Y633,$Y633)</f>
        <v>4163.0647500000005</v>
      </c>
      <c r="CW633" s="27">
        <f>IF($O633&gt;=CW$1,$S633+$Y633,$Y633)</f>
        <v>4163.0647500000005</v>
      </c>
      <c r="CX633" s="27">
        <f>IF($O633&gt;=CX$1,$S633+$Y633,$Y633)</f>
        <v>4163.0647500000005</v>
      </c>
      <c r="CY633" s="27">
        <f>IF($O633&gt;=CY$1,$S633+$Y633,$Y633)</f>
        <v>4163.0647500000005</v>
      </c>
      <c r="CZ633" s="27">
        <f>IF($O633&gt;=CZ$1,$S633+$Y633,$Y633)</f>
        <v>4163.0647500000005</v>
      </c>
      <c r="DA633" s="27">
        <f>IF($O633&gt;=DA$1,$S633+$Y633,$Y633)</f>
        <v>4163.0647500000005</v>
      </c>
      <c r="DB633" s="27">
        <f>IF($O633&gt;=DB$1,$S633+$Y633,$Y633)</f>
        <v>4163.0647500000005</v>
      </c>
      <c r="DC633" s="27">
        <f>IF($O633&gt;=DC$1,$S633+$Y633,$Y633)</f>
        <v>4163.0647500000005</v>
      </c>
      <c r="DD633" s="27">
        <f>IF($O633&gt;=DD$1,$S633+$Y633,$Y633)</f>
        <v>4163.0647500000005</v>
      </c>
      <c r="DE633" s="27">
        <f>IF($O633&gt;=DE$1,$S633+$Y633,$Y633)</f>
        <v>4163.0647500000005</v>
      </c>
      <c r="DF633" s="27">
        <f>IF($O633&gt;=DF$1,$S633+$Y633,$Y633)</f>
        <v>4163.0647500000005</v>
      </c>
      <c r="DG633" s="27">
        <f>IF($O633&gt;=DG$1,$S633+$Y633,$Y633)</f>
        <v>4163.0647500000005</v>
      </c>
      <c r="DH633" s="27">
        <f>IF($O633&gt;=DH$1,$S633+$Y633,$Y633)</f>
        <v>4163.0647500000005</v>
      </c>
      <c r="DI633" s="27">
        <f>IF($O633&gt;=DI$1,$S633+$Y633,$Y633)</f>
        <v>4163.0647500000005</v>
      </c>
      <c r="DJ633" s="27">
        <f>IF($O633&gt;=DJ$1,$S633+$Y633,$Y633)</f>
        <v>4163.0647500000005</v>
      </c>
      <c r="DK633" s="27">
        <f>IF($O633&gt;=DK$1,$S633+$Y633,$Y633)</f>
        <v>4163.0647500000005</v>
      </c>
      <c r="DL633" s="27">
        <f>IF($O633&gt;=DL$1,$S633+$Y633,$Y633)</f>
        <v>4163.0647500000005</v>
      </c>
      <c r="DM633" s="27">
        <f>IF($O633&gt;=DM$1,$S633+$Y633,$Y633)</f>
        <v>4163.0647500000005</v>
      </c>
      <c r="DN633" s="27">
        <f>IF($O633&gt;=DN$1,$S633+$Y633,$Y633)</f>
        <v>4163.0647500000005</v>
      </c>
      <c r="DO633" s="27">
        <f>IF($O633&gt;=DO$1,$S633+$Y633,$Y633)</f>
        <v>4163.0647500000005</v>
      </c>
      <c r="DP633" s="27">
        <f>IF($O633&gt;=DP$1,$S633+$Y633,$Y633)</f>
        <v>4163.0647500000005</v>
      </c>
      <c r="DQ633" s="27">
        <f>IF($O633&gt;=DQ$1,$S633+$Y633,$Y633)</f>
        <v>4163.0647500000005</v>
      </c>
      <c r="DR633" s="27">
        <f>IF($O633&gt;=DR$1,$S633+$Y633,$Y633)</f>
        <v>4163.0647500000005</v>
      </c>
      <c r="DS633" s="27">
        <f>IF($O633&gt;=DS$1,$S633+$Y633,$Y633)</f>
        <v>4163.0647500000005</v>
      </c>
      <c r="DT633" s="27">
        <f>IF($O633&gt;=DT$1,$S633+$Y633,$Y633)</f>
        <v>4163.0647500000005</v>
      </c>
      <c r="DU633" s="27">
        <f>IF($O633&gt;=DU$1,$S633+$Y633,$Y633)</f>
        <v>4163.0647500000005</v>
      </c>
      <c r="DV633" s="27">
        <f>IF($O633&gt;=DV$1,$S633+$Y633,$Y633)</f>
        <v>4163.0647500000005</v>
      </c>
      <c r="DW633" s="27">
        <f>IF($O633&gt;=DW$1,$S633+$Y633,$Y633)</f>
        <v>4163.0647500000005</v>
      </c>
      <c r="DX633" s="27">
        <f>IF($O633&gt;=DX$1,$S633+$Y633,$Y633)</f>
        <v>4163.0647500000005</v>
      </c>
      <c r="DY633" s="27">
        <f>IF($O633&gt;=DY$1,$S633+$Y633,$Y633)</f>
        <v>4163.0647500000005</v>
      </c>
      <c r="DZ633" s="27">
        <f>IF($O633&gt;=DZ$1,$S633+$Y633,$Y633)</f>
        <v>4163.0647500000005</v>
      </c>
      <c r="EA633" s="27">
        <f>IF($O633&gt;=EA$1,$S633+$Y633,$Y633)</f>
        <v>4163.0647500000005</v>
      </c>
      <c r="EB633" s="27">
        <f>IF($O633&gt;=EB$1,$S633+$Y633,$Y633)</f>
        <v>4163.0647500000005</v>
      </c>
      <c r="EC633" s="27">
        <f>IF($O633&gt;=EC$1,$S633+$Y633,$Y633)</f>
        <v>4163.0647500000005</v>
      </c>
      <c r="ED633" s="27">
        <f>IF($O633&gt;=ED$1,$S633+$Y633,$Y633)</f>
        <v>4163.0647500000005</v>
      </c>
      <c r="EE633" s="27">
        <f>IF($O633&gt;=EE$1,$S633+$Y633,$Y633)</f>
        <v>4163.0647500000005</v>
      </c>
      <c r="EF633" s="27">
        <f>IF($O633&gt;=EF$1,$S633+$Y633,$Y633)</f>
        <v>4163.0647500000005</v>
      </c>
      <c r="EG633" s="27">
        <f>IF($O633&gt;=EG$1,$S633+$Y633,$Y633)</f>
        <v>4163.0647500000005</v>
      </c>
      <c r="EH633" s="27">
        <f>IF($O633&gt;=EH$1,$S633+$Y633,$Y633)</f>
        <v>4163.0647500000005</v>
      </c>
      <c r="EI633" s="27">
        <f>IF($O633&gt;=EI$1,$S633+$Y633,$Y633)</f>
        <v>4163.0647500000005</v>
      </c>
      <c r="EJ633" s="27">
        <f>IF($O633&gt;=EJ$1,$S633+$Y633,$Y633)</f>
        <v>4163.0647500000005</v>
      </c>
      <c r="EK633" s="27">
        <f>IF($O633&gt;=EK$1,$S633+$Y633,$Y633)</f>
        <v>4163.0647500000005</v>
      </c>
      <c r="EL633" s="27">
        <f>IF($O633&gt;=EL$1,$S633+$Y633,$Y633)</f>
        <v>4163.0647500000005</v>
      </c>
      <c r="EM633" s="27">
        <f>IF($O633&gt;=EM$1,$S633+$Y633,$Y633)</f>
        <v>4163.0647500000005</v>
      </c>
      <c r="EN633" s="27">
        <f>IF($O633&gt;=EN$1,$S633+$Y633,$Y633)</f>
        <v>4163.0647500000005</v>
      </c>
      <c r="EO633" s="27">
        <f>IF($O633&gt;=EO$1,$S633+$Y633,$Y633)</f>
        <v>4163.0647500000005</v>
      </c>
      <c r="EP633" s="27">
        <f>IF($O633&gt;=EP$1,$S633+$Y633,$Y633)</f>
        <v>4163.0647500000005</v>
      </c>
      <c r="EQ633" s="27">
        <f>IF($O633&gt;=EQ$1,$S633+$Y633,$Y633)</f>
        <v>4163.0647500000005</v>
      </c>
      <c r="ER633" s="27">
        <f>IF($O633&gt;=ER$1,$S633+$Y633,$Y633)</f>
        <v>4163.0647500000005</v>
      </c>
      <c r="ES633" s="27">
        <f>IF($O633&gt;=ES$1,$S633+$Y633,$Y633)</f>
        <v>4163.0647500000005</v>
      </c>
      <c r="ET633" s="27">
        <f>IF($O633&gt;=ET$1,$S633+$Y633,$Y633)</f>
        <v>4163.0647500000005</v>
      </c>
      <c r="EU633" s="27">
        <f>IF($O633&gt;=EU$1,$S633+$Y633,$Y633)</f>
        <v>4163.0647500000005</v>
      </c>
      <c r="EV633" s="27">
        <f>IF($O633&gt;=EV$1,$S633,0)</f>
        <v>4163.0647500000005</v>
      </c>
      <c r="EW633" s="27">
        <f>IF($O633&gt;=EW$1,$S633,0)</f>
        <v>4163.0647500000005</v>
      </c>
      <c r="EX633" s="27">
        <f>IF($O633&gt;=EX$1,$S633,0)</f>
        <v>4163.0647500000005</v>
      </c>
      <c r="EY633" s="27">
        <f>IF($O633&gt;=EY$1,$S633,0)</f>
        <v>4163.0647500000005</v>
      </c>
      <c r="EZ633" s="27">
        <f>IF($O633&gt;=EZ$1,$S633,0)</f>
        <v>4163.0647500000005</v>
      </c>
      <c r="FA633" s="27">
        <f>IF($O633&gt;=FA$1,$S633,0)</f>
        <v>4163.0647500000005</v>
      </c>
      <c r="FB633" s="27">
        <f>IF($O633&gt;=FB$1,$S633,0)</f>
        <v>4163.0647500000005</v>
      </c>
      <c r="FC633" s="27">
        <f>IF($O633&gt;=FC$1,$S633,0)</f>
        <v>4163.0647500000005</v>
      </c>
      <c r="FD633" s="27">
        <f>IF($O633&gt;=FD$1,$S633,0)</f>
        <v>4163.0647500000005</v>
      </c>
      <c r="FE633" s="27">
        <f>IF($O633&gt;=FE$1,$S633,0)</f>
        <v>4163.0647500000005</v>
      </c>
      <c r="FF633" s="27">
        <f>IF($O633&gt;=FF$1,$S633,0)</f>
        <v>4163.0647500000005</v>
      </c>
      <c r="FG633" s="27">
        <f>IF($O633&gt;=FG$1,$S633,0)</f>
        <v>4163.0647500000005</v>
      </c>
      <c r="FH633" s="27">
        <f>IF($O633&gt;=FH$1,$S633,0)</f>
        <v>4163.0647500000005</v>
      </c>
      <c r="FI633" s="27">
        <f>IF($O633&gt;=FI$1,$S633,0)</f>
        <v>4163.0647500000005</v>
      </c>
      <c r="FJ633" s="27">
        <f>IF($O633&gt;=FJ$1,$S633,0)</f>
        <v>4163.0647500000005</v>
      </c>
      <c r="FK633" s="27">
        <f>IF($O633&gt;=FK$1,$S633,0)</f>
        <v>4163.0647500000005</v>
      </c>
      <c r="FL633" s="27">
        <f>IF($O633&gt;=FL$1,$S633,0)</f>
        <v>4163.0647500000005</v>
      </c>
      <c r="FM633" s="27">
        <f>IF($O633&gt;=FM$1,$S633,0)</f>
        <v>4163.0647500000005</v>
      </c>
      <c r="FN633" s="27">
        <f>IF($O633&gt;=FN$1,$S633,0)</f>
        <v>4163.0647500000005</v>
      </c>
      <c r="FO633" s="27">
        <f>IF($O633&gt;=FO$1,$S633,0)</f>
        <v>4163.0647500000005</v>
      </c>
      <c r="FP633" s="27">
        <f>IF($O633&gt;=FP$1,$S633,0)</f>
        <v>4163.0647500000005</v>
      </c>
      <c r="FQ633" s="27">
        <f>IF($O633&gt;=FQ$1,$S633,0)</f>
        <v>4163.0647500000005</v>
      </c>
      <c r="FR633" s="27">
        <f>IF($O633&gt;=FR$1,$S633,0)</f>
        <v>4163.0647500000005</v>
      </c>
      <c r="FS633" s="27">
        <f>IF($O633&gt;=FS$1,$S633,0)</f>
        <v>4163.0647500000005</v>
      </c>
      <c r="FT633" s="27">
        <f>IF($O633&gt;=FT$1,$S633,0)</f>
        <v>4163.0647500000005</v>
      </c>
      <c r="FU633" s="27">
        <f>IF($O633&gt;=FU$1,$S633,0)</f>
        <v>4163.0647500000005</v>
      </c>
      <c r="FV633" s="27">
        <f>IF($O633&gt;=FV$1,$S633,0)</f>
        <v>4163.0647500000005</v>
      </c>
      <c r="FW633" s="27">
        <f>IF($O633&gt;=FW$1,$S633,0)</f>
        <v>4163.0647500000005</v>
      </c>
      <c r="FX633" s="27">
        <f>IF($O633&gt;=FX$1,$S633,0)</f>
        <v>4163.0647500000005</v>
      </c>
      <c r="FY633" s="27">
        <f>IF($O633&gt;=FY$1,$S633,0)</f>
        <v>4163.0647500000005</v>
      </c>
      <c r="FZ633" s="27">
        <f>IF($O633&gt;=FZ$1,$S633,0)</f>
        <v>4163.0647500000005</v>
      </c>
      <c r="GA633" s="27">
        <f>IF($O633&gt;=GA$1,$S633,0)</f>
        <v>4163.0647500000005</v>
      </c>
      <c r="GB633" s="27">
        <f>IF($O633&gt;=GB$1,$S633,0)</f>
        <v>4163.0647500000005</v>
      </c>
      <c r="GC633" s="27">
        <f>IF($O633&gt;=GC$1,$S633,0)</f>
        <v>4163.0647500000005</v>
      </c>
      <c r="GD633" s="27">
        <f>IF($O633&gt;=GD$1,$S633,0)</f>
        <v>4163.0647500000005</v>
      </c>
      <c r="GE633" s="27">
        <f>IF($O633&gt;=GE$1,$S633,0)</f>
        <v>4163.0647500000005</v>
      </c>
      <c r="GF633" s="27">
        <f>IF($O633&gt;=GF$1,$S633,0)</f>
        <v>4163.0647500000005</v>
      </c>
      <c r="GG633" s="27">
        <f>IF($O633&gt;=GG$1,$S633,0)</f>
        <v>4163.0647500000005</v>
      </c>
      <c r="GH633" s="27">
        <f>IF($O633&gt;=GH$1,$S633,0)</f>
        <v>4163.0647500000005</v>
      </c>
      <c r="GI633" s="27">
        <f>IF($O633&gt;=GI$1,$S633,0)</f>
        <v>4163.0647500000005</v>
      </c>
      <c r="GJ633" s="27">
        <f>IF($O633&gt;=GJ$1,$S633,0)</f>
        <v>4163.0647500000005</v>
      </c>
      <c r="GK633" s="27">
        <f>IF($O633&gt;=GK$1,$S633,0)</f>
        <v>4163.0647500000005</v>
      </c>
      <c r="GL633" s="27">
        <f>IF($O633&gt;=GL$1,$S633,0)</f>
        <v>4163.0647500000005</v>
      </c>
      <c r="GM633" s="27">
        <f>IF($O633&gt;=GM$1,$S633,0)</f>
        <v>4163.0647500000005</v>
      </c>
      <c r="GN633" s="27">
        <f>IF($O633&gt;=GN$1,$S633,0)</f>
        <v>4163.0647500000005</v>
      </c>
      <c r="GO633" s="27">
        <f>IF($O633&gt;=GO$1,$S633,0)</f>
        <v>4163.0647500000005</v>
      </c>
      <c r="GP633" s="27">
        <f>IF($O633&gt;=GP$1,$S633,0)</f>
        <v>4163.0647500000005</v>
      </c>
      <c r="GQ633" s="27">
        <f>IF($O633&gt;=GQ$1,$S633,0)</f>
        <v>4163.0647500000005</v>
      </c>
      <c r="GR633" s="27">
        <f>IF($O633&gt;=GR$1,$S633,0)</f>
        <v>4163.0647500000005</v>
      </c>
      <c r="GS633" s="27">
        <f>IF($O633&gt;=GS$1,$S633,0)</f>
        <v>4163.0647500000005</v>
      </c>
      <c r="GT633" s="27">
        <f>IF($O633&gt;=GT$1,$S633,0)</f>
        <v>4163.0647500000005</v>
      </c>
      <c r="GU633" s="27">
        <f>IF($O633&gt;=GU$1,$S633,0)</f>
        <v>4163.0647500000005</v>
      </c>
      <c r="GV633" s="27">
        <f>IF($O633&gt;=GV$1,$S633,0)</f>
        <v>4163.0647500000005</v>
      </c>
      <c r="GW633" s="27">
        <f>IF($O633&gt;=GW$1,$S633,0)</f>
        <v>4163.0647500000005</v>
      </c>
      <c r="GX633" s="27">
        <f>IF($O633&gt;=GX$1,$S633,0)</f>
        <v>4163.0647500000005</v>
      </c>
      <c r="GY633" s="27">
        <f>IF($O633&gt;=GY$1,$S633,0)</f>
        <v>4163.0647500000005</v>
      </c>
      <c r="GZ633" s="27">
        <f>IF($O633&gt;=GZ$1,$S633,0)</f>
        <v>4163.0647500000005</v>
      </c>
      <c r="HA633" s="27">
        <f>IF($O633&gt;=HA$1,$S633,0)</f>
        <v>4163.0647500000005</v>
      </c>
      <c r="HB633" s="27">
        <f>IF($O633&gt;=HB$1,$S633,0)</f>
        <v>4163.0647500000005</v>
      </c>
      <c r="HC633" s="27">
        <f>IF($O633&gt;=HC$1,$S633,0)</f>
        <v>4163.0647500000005</v>
      </c>
    </row>
    <row r="634" spans="1:211">
      <c r="A634" s="3">
        <v>14419</v>
      </c>
      <c r="B634" s="3" t="s">
        <v>703</v>
      </c>
      <c r="C634" s="3" t="s">
        <v>18</v>
      </c>
      <c r="D634" s="3">
        <v>59</v>
      </c>
      <c r="E634" s="4">
        <v>31131</v>
      </c>
      <c r="F634" s="5">
        <v>33.260273972602739</v>
      </c>
      <c r="G634" s="3" t="s">
        <v>674</v>
      </c>
      <c r="H634" s="4">
        <v>21783</v>
      </c>
      <c r="I634" s="9" t="s">
        <v>814</v>
      </c>
      <c r="J634" s="5">
        <v>1819.64</v>
      </c>
      <c r="K634" s="31">
        <v>469</v>
      </c>
      <c r="L634" s="32">
        <v>33</v>
      </c>
      <c r="M634" s="33">
        <f>VLOOKUP(L634,FIND,3,TRUE)</f>
        <v>1.5</v>
      </c>
      <c r="N634" s="32">
        <f>IF(L634&gt;30,180,VLOOKUP(L634,TEMPO,2,FALSE))</f>
        <v>180</v>
      </c>
      <c r="O634" s="32">
        <f>IF(R634&gt;0,4,N634)</f>
        <v>180</v>
      </c>
      <c r="P634" s="96">
        <f>J634*M634*L634</f>
        <v>90072.180000000008</v>
      </c>
      <c r="Q634" s="96">
        <f>10934.45*2</f>
        <v>21868.9</v>
      </c>
      <c r="R634" s="96">
        <f>IF(P634&lt;=Q634,P634/4,0)</f>
        <v>0</v>
      </c>
      <c r="S634" s="5">
        <f>IF(P634&gt;=Q634,P634/N634,0)</f>
        <v>500.40100000000007</v>
      </c>
      <c r="T634" s="3"/>
      <c r="U634" s="3">
        <f>IF(T634="",1,0)</f>
        <v>1</v>
      </c>
      <c r="V634" s="3">
        <v>42</v>
      </c>
      <c r="W634" s="5">
        <v>0</v>
      </c>
      <c r="X634" s="5">
        <v>402.65</v>
      </c>
      <c r="Y634" s="5">
        <f>X634*W634</f>
        <v>0</v>
      </c>
      <c r="Z634" s="5">
        <v>400</v>
      </c>
      <c r="AA634" s="5">
        <f>S634+Y634+Z634</f>
        <v>900.40100000000007</v>
      </c>
      <c r="AB634" s="39">
        <f>(J634/12+J634/12*1.3333333333+450/12+J634/30*6/12+J634)*1.3+Y634+Z634+153.9</f>
        <v>3467.5720888823184</v>
      </c>
      <c r="AC634" s="39" t="s">
        <v>18</v>
      </c>
      <c r="AD634" s="39">
        <f>J634*1.3+400+153.9</f>
        <v>2919.4320000000002</v>
      </c>
      <c r="AE634" s="39">
        <f>SUMIFS('CUSTO MENSAL FUNC NOVO'!H:H,'CUSTO MENSAL FUNC NOVO'!A:A,'VALORES MENSAIS'!AC634)</f>
        <v>1902.2210000000002</v>
      </c>
      <c r="AF634" s="27">
        <f>IF($R634&gt;0,$R634,$S634)+$Y634+$Z634</f>
        <v>900.40100000000007</v>
      </c>
      <c r="AG634" s="27">
        <f>IF($R634&gt;0,$R634,$S634)+$Y634+$Z634</f>
        <v>900.40100000000007</v>
      </c>
      <c r="AH634" s="27">
        <f>IF($R634&gt;0,$R634,$S634)+$Y634+$Z634</f>
        <v>900.40100000000007</v>
      </c>
      <c r="AI634" s="27">
        <f>IF($R634&gt;0,$R634,$S634)+$Y634+$Z634</f>
        <v>900.40100000000007</v>
      </c>
      <c r="AJ634" s="27">
        <f>IF($O634&gt;=AJ$1,$S634+$Y634+$Z634,$Y634+$Z634)</f>
        <v>900.40100000000007</v>
      </c>
      <c r="AK634" s="27">
        <f>IF($O634&gt;=AK$1,$S634+$Y634+$Z634,$Y634+$Z634)</f>
        <v>900.40100000000007</v>
      </c>
      <c r="AL634" s="27">
        <f>IF($O634&gt;=AL$1,$S634+$Y634+$Z634,$Y634+$Z634)</f>
        <v>900.40100000000007</v>
      </c>
      <c r="AM634" s="27">
        <f>IF($O634&gt;=AM$1,$S634+$Y634+$Z634,$Y634+$Z634)</f>
        <v>900.40100000000007</v>
      </c>
      <c r="AN634" s="27">
        <f>IF($O634&gt;=AN$1,$S634+$Y634+$Z634,$Y634+$Z634)</f>
        <v>900.40100000000007</v>
      </c>
      <c r="AO634" s="27">
        <f>IF($O634&gt;=AO$1,$S634+$Y634+$Z634,$Y634+$Z634)</f>
        <v>900.40100000000007</v>
      </c>
      <c r="AP634" s="27">
        <f>IF($O634&gt;=AP$1,$S634+$Y634+$Z634,$Y634+$Z634)</f>
        <v>900.40100000000007</v>
      </c>
      <c r="AQ634" s="27">
        <f>IF($O634&gt;=AQ$1,$S634+$Y634+$Z634,$Y634+$Z634)</f>
        <v>900.40100000000007</v>
      </c>
      <c r="AR634" s="27">
        <f>IF($O634&gt;=AR$1,$S634+$Y634+$Z634,$Y634+$Z634)</f>
        <v>900.40100000000007</v>
      </c>
      <c r="AS634" s="27">
        <f>IF($O634&gt;=AS$1,$S634+$Y634+$Z634,$Y634+$Z634)</f>
        <v>900.40100000000007</v>
      </c>
      <c r="AT634" s="27">
        <f>IF($O634&gt;=AT$1,$S634+$Y634+$Z634,$Y634+$Z634)</f>
        <v>900.40100000000007</v>
      </c>
      <c r="AU634" s="27">
        <f>IF($O634&gt;=AU$1,$S634+$Y634+$Z634,$Y634+$Z634)</f>
        <v>900.40100000000007</v>
      </c>
      <c r="AV634" s="27">
        <f>IF($O634&gt;=AV$1,$S634+$Y634+$Z634,$Y634+$Z634)</f>
        <v>900.40100000000007</v>
      </c>
      <c r="AW634" s="27">
        <f>IF($O634&gt;=AW$1,$S634+$Y634+$Z634,$Y634+$Z634)</f>
        <v>900.40100000000007</v>
      </c>
      <c r="AX634" s="27">
        <f>IF($O634&gt;=AX$1,$S634+$Y634+$Z634,$Y634+$Z634)</f>
        <v>900.40100000000007</v>
      </c>
      <c r="AY634" s="27">
        <f>IF($O634&gt;=AY$1,$S634+$Y634+$Z634,$Y634+$Z634)</f>
        <v>900.40100000000007</v>
      </c>
      <c r="AZ634" s="27">
        <f>IF($O634&gt;=AZ$1,$S634+$Y634+$Z634,$Y634+$Z634)</f>
        <v>900.40100000000007</v>
      </c>
      <c r="BA634" s="27">
        <f>IF($O634&gt;=BA$1,$S634+$Y634+$Z634,$Y634+$Z634)</f>
        <v>900.40100000000007</v>
      </c>
      <c r="BB634" s="27">
        <f>IF($O634&gt;=BB$1,$S634+$Y634+$Z634,$Y634+$Z634)</f>
        <v>900.40100000000007</v>
      </c>
      <c r="BC634" s="27">
        <f>IF($O634&gt;=BC$1,$S634+$Y634+$Z634,$Y634+$Z634)</f>
        <v>900.40100000000007</v>
      </c>
      <c r="BD634" s="27">
        <f>IF($O634&gt;=BD$1,$S634+$Y634+$Z634,$Y634+$Z634)</f>
        <v>900.40100000000007</v>
      </c>
      <c r="BE634" s="27">
        <f>IF($O634&gt;=BE$1,$S634+$Y634+$Z634,$Y634+$Z634)</f>
        <v>900.40100000000007</v>
      </c>
      <c r="BF634" s="27">
        <f>IF($O634&gt;=BF$1,$S634+$Y634+$Z634,$Y634+$Z634)</f>
        <v>900.40100000000007</v>
      </c>
      <c r="BG634" s="27">
        <f>IF($O634&gt;=BG$1,$S634+$Y634+$Z634,$Y634+$Z634)</f>
        <v>900.40100000000007</v>
      </c>
      <c r="BH634" s="27">
        <f>IF($O634&gt;=BH$1,$S634+$Y634+$Z634,$Y634+$Z634)</f>
        <v>900.40100000000007</v>
      </c>
      <c r="BI634" s="27">
        <f>IF($O634&gt;=BI$1,$S634+$Y634+$Z634,$Y634+$Z634)</f>
        <v>900.40100000000007</v>
      </c>
      <c r="BJ634" s="27">
        <f>IF($O634&gt;=BJ$1,$S634+$Y634+$Z634,$Y634+$Z634)</f>
        <v>900.40100000000007</v>
      </c>
      <c r="BK634" s="27">
        <f>IF($O634&gt;=BK$1,$S634+$Y634+$Z634,$Y634+$Z634)</f>
        <v>900.40100000000007</v>
      </c>
      <c r="BL634" s="27">
        <f>IF($O634&gt;=BL$1,$S634+$Y634+$Z634,$Y634+$Z634)</f>
        <v>900.40100000000007</v>
      </c>
      <c r="BM634" s="27">
        <f>IF($O634&gt;=BM$1,$S634+$Y634+$Z634,$Y634+$Z634)</f>
        <v>900.40100000000007</v>
      </c>
      <c r="BN634" s="27">
        <f>IF($O634&gt;=BN$1,$S634+$Y634+$Z634,$Y634+$Z634)</f>
        <v>900.40100000000007</v>
      </c>
      <c r="BO634" s="27">
        <f>IF($O634&gt;=BO$1,$S634+$Y634+$Z634,$Y634+$Z634)</f>
        <v>900.40100000000007</v>
      </c>
      <c r="BP634" s="27">
        <f>IF($O634&gt;=BP$1,$S634+$Y634+$Z634,$Y634+$Z634)</f>
        <v>900.40100000000007</v>
      </c>
      <c r="BQ634" s="27">
        <f>IF($O634&gt;=BQ$1,$S634+$Y634+$Z634,$Y634+$Z634)</f>
        <v>900.40100000000007</v>
      </c>
      <c r="BR634" s="27">
        <f>IF($O634&gt;=BR$1,$S634+$Y634+$Z634,$Y634+$Z634)</f>
        <v>900.40100000000007</v>
      </c>
      <c r="BS634" s="27">
        <f>IF($O634&gt;=BS$1,$S634+$Y634+$Z634,$Y634+$Z634)</f>
        <v>900.40100000000007</v>
      </c>
      <c r="BT634" s="27">
        <f>IF($O634&gt;=BT$1,$S634+$Y634+$Z634,$Y634+$Z634)</f>
        <v>900.40100000000007</v>
      </c>
      <c r="BU634" s="27">
        <f>IF($O634&gt;=BU$1,$S634+$Y634+$Z634,$Y634+$Z634)</f>
        <v>900.40100000000007</v>
      </c>
      <c r="BV634" s="27">
        <f>IF($O634&gt;=BV$1,$S634+$Y634+$Z634,$Y634+$Z634)</f>
        <v>900.40100000000007</v>
      </c>
      <c r="BW634" s="27">
        <f>IF($O634&gt;=BW$1,$S634+$Y634+$Z634,$Y634+$Z634)</f>
        <v>900.40100000000007</v>
      </c>
      <c r="BX634" s="27">
        <f>IF($O634&gt;=BX$1,$S634+$Y634+$Z634,$Y634+$Z634)</f>
        <v>900.40100000000007</v>
      </c>
      <c r="BY634" s="27">
        <f>IF($O634&gt;=BY$1,$S634+$Y634+$Z634,$Y634+$Z634)</f>
        <v>900.40100000000007</v>
      </c>
      <c r="BZ634" s="27">
        <f>IF($O634&gt;=BZ$1,$S634+$Y634+$Z634,$Y634+$Z634)</f>
        <v>900.40100000000007</v>
      </c>
      <c r="CA634" s="27">
        <f>IF($O634&gt;=CA$1,$S634+$Y634+$Z634,$Y634+$Z634)</f>
        <v>900.40100000000007</v>
      </c>
      <c r="CB634" s="27">
        <f>IF($O634&gt;=CB$1,$S634+$Y634+$Z634,$Y634+$Z634)</f>
        <v>900.40100000000007</v>
      </c>
      <c r="CC634" s="27">
        <f>IF($O634&gt;=CC$1,$S634+$Y634+$Z634,$Y634+$Z634)</f>
        <v>900.40100000000007</v>
      </c>
      <c r="CD634" s="27">
        <f>IF($O634&gt;=CD$1,$S634+$Y634+$Z634,$Y634+$Z634)</f>
        <v>900.40100000000007</v>
      </c>
      <c r="CE634" s="27">
        <f>IF($O634&gt;=CE$1,$S634+$Y634+$Z634,$Y634+$Z634)</f>
        <v>900.40100000000007</v>
      </c>
      <c r="CF634" s="27">
        <f>IF($O634&gt;=CF$1,$S634+$Y634+$Z634,$Y634+$Z634)</f>
        <v>900.40100000000007</v>
      </c>
      <c r="CG634" s="27">
        <f>IF($O634&gt;=CG$1,$S634+$Y634+$Z634,$Y634+$Z634)</f>
        <v>900.40100000000007</v>
      </c>
      <c r="CH634" s="27">
        <f>IF($O634&gt;=CH$1,$S634+$Y634+$Z634,$Y634+$Z634)</f>
        <v>900.40100000000007</v>
      </c>
      <c r="CI634" s="27">
        <f>IF($O634&gt;=CI$1,$S634+$Y634+$Z634,$Y634+$Z634)</f>
        <v>900.40100000000007</v>
      </c>
      <c r="CJ634" s="27">
        <f>IF($O634&gt;=CJ$1,$S634+$Y634+$Z634,$Y634+$Z634)</f>
        <v>900.40100000000007</v>
      </c>
      <c r="CK634" s="27">
        <f>IF($O634&gt;=CK$1,$S634+$Y634+$Z634,$Y634+$Z634)</f>
        <v>900.40100000000007</v>
      </c>
      <c r="CL634" s="27">
        <f>IF($O634&gt;=CL$1,$S634+$Y634+$Z634,$Y634+$Z634)</f>
        <v>900.40100000000007</v>
      </c>
      <c r="CM634" s="27">
        <f>IF($O634&gt;=CM$1,$S634+$Y634+$Z634,$Y634+$Z634)</f>
        <v>900.40100000000007</v>
      </c>
      <c r="CN634" s="27">
        <f>IF($O634&gt;=CN$1,$S634+$Y634,$Y634)</f>
        <v>500.40100000000007</v>
      </c>
      <c r="CO634" s="27">
        <f>IF($O634&gt;=CO$1,$S634+$Y634,$Y634)</f>
        <v>500.40100000000007</v>
      </c>
      <c r="CP634" s="27">
        <f>IF($O634&gt;=CP$1,$S634+$Y634,$Y634)</f>
        <v>500.40100000000007</v>
      </c>
      <c r="CQ634" s="27">
        <f>IF($O634&gt;=CQ$1,$S634+$Y634,$Y634)</f>
        <v>500.40100000000007</v>
      </c>
      <c r="CR634" s="27">
        <f>IF($O634&gt;=CR$1,$S634+$Y634,$Y634)</f>
        <v>500.40100000000007</v>
      </c>
      <c r="CS634" s="27">
        <f>IF($O634&gt;=CS$1,$S634+$Y634,$Y634)</f>
        <v>500.40100000000007</v>
      </c>
      <c r="CT634" s="27">
        <f>IF($O634&gt;=CT$1,$S634+$Y634,$Y634)</f>
        <v>500.40100000000007</v>
      </c>
      <c r="CU634" s="27">
        <f>IF($O634&gt;=CU$1,$S634+$Y634,$Y634)</f>
        <v>500.40100000000007</v>
      </c>
      <c r="CV634" s="27">
        <f>IF($O634&gt;=CV$1,$S634+$Y634,$Y634)</f>
        <v>500.40100000000007</v>
      </c>
      <c r="CW634" s="27">
        <f>IF($O634&gt;=CW$1,$S634+$Y634,$Y634)</f>
        <v>500.40100000000007</v>
      </c>
      <c r="CX634" s="27">
        <f>IF($O634&gt;=CX$1,$S634+$Y634,$Y634)</f>
        <v>500.40100000000007</v>
      </c>
      <c r="CY634" s="27">
        <f>IF($O634&gt;=CY$1,$S634+$Y634,$Y634)</f>
        <v>500.40100000000007</v>
      </c>
      <c r="CZ634" s="27">
        <f>IF($O634&gt;=CZ$1,$S634+$Y634,$Y634)</f>
        <v>500.40100000000007</v>
      </c>
      <c r="DA634" s="27">
        <f>IF($O634&gt;=DA$1,$S634+$Y634,$Y634)</f>
        <v>500.40100000000007</v>
      </c>
      <c r="DB634" s="27">
        <f>IF($O634&gt;=DB$1,$S634+$Y634,$Y634)</f>
        <v>500.40100000000007</v>
      </c>
      <c r="DC634" s="27">
        <f>IF($O634&gt;=DC$1,$S634+$Y634,$Y634)</f>
        <v>500.40100000000007</v>
      </c>
      <c r="DD634" s="27">
        <f>IF($O634&gt;=DD$1,$S634+$Y634,$Y634)</f>
        <v>500.40100000000007</v>
      </c>
      <c r="DE634" s="27">
        <f>IF($O634&gt;=DE$1,$S634+$Y634,$Y634)</f>
        <v>500.40100000000007</v>
      </c>
      <c r="DF634" s="27">
        <f>IF($O634&gt;=DF$1,$S634+$Y634,$Y634)</f>
        <v>500.40100000000007</v>
      </c>
      <c r="DG634" s="27">
        <f>IF($O634&gt;=DG$1,$S634+$Y634,$Y634)</f>
        <v>500.40100000000007</v>
      </c>
      <c r="DH634" s="27">
        <f>IF($O634&gt;=DH$1,$S634+$Y634,$Y634)</f>
        <v>500.40100000000007</v>
      </c>
      <c r="DI634" s="27">
        <f>IF($O634&gt;=DI$1,$S634+$Y634,$Y634)</f>
        <v>500.40100000000007</v>
      </c>
      <c r="DJ634" s="27">
        <f>IF($O634&gt;=DJ$1,$S634+$Y634,$Y634)</f>
        <v>500.40100000000007</v>
      </c>
      <c r="DK634" s="27">
        <f>IF($O634&gt;=DK$1,$S634+$Y634,$Y634)</f>
        <v>500.40100000000007</v>
      </c>
      <c r="DL634" s="27">
        <f>IF($O634&gt;=DL$1,$S634+$Y634,$Y634)</f>
        <v>500.40100000000007</v>
      </c>
      <c r="DM634" s="27">
        <f>IF($O634&gt;=DM$1,$S634+$Y634,$Y634)</f>
        <v>500.40100000000007</v>
      </c>
      <c r="DN634" s="27">
        <f>IF($O634&gt;=DN$1,$S634+$Y634,$Y634)</f>
        <v>500.40100000000007</v>
      </c>
      <c r="DO634" s="27">
        <f>IF($O634&gt;=DO$1,$S634+$Y634,$Y634)</f>
        <v>500.40100000000007</v>
      </c>
      <c r="DP634" s="27">
        <f>IF($O634&gt;=DP$1,$S634+$Y634,$Y634)</f>
        <v>500.40100000000007</v>
      </c>
      <c r="DQ634" s="27">
        <f>IF($O634&gt;=DQ$1,$S634+$Y634,$Y634)</f>
        <v>500.40100000000007</v>
      </c>
      <c r="DR634" s="27">
        <f>IF($O634&gt;=DR$1,$S634+$Y634,$Y634)</f>
        <v>500.40100000000007</v>
      </c>
      <c r="DS634" s="27">
        <f>IF($O634&gt;=DS$1,$S634+$Y634,$Y634)</f>
        <v>500.40100000000007</v>
      </c>
      <c r="DT634" s="27">
        <f>IF($O634&gt;=DT$1,$S634+$Y634,$Y634)</f>
        <v>500.40100000000007</v>
      </c>
      <c r="DU634" s="27">
        <f>IF($O634&gt;=DU$1,$S634+$Y634,$Y634)</f>
        <v>500.40100000000007</v>
      </c>
      <c r="DV634" s="27">
        <f>IF($O634&gt;=DV$1,$S634+$Y634,$Y634)</f>
        <v>500.40100000000007</v>
      </c>
      <c r="DW634" s="27">
        <f>IF($O634&gt;=DW$1,$S634+$Y634,$Y634)</f>
        <v>500.40100000000007</v>
      </c>
      <c r="DX634" s="27">
        <f>IF($O634&gt;=DX$1,$S634+$Y634,$Y634)</f>
        <v>500.40100000000007</v>
      </c>
      <c r="DY634" s="27">
        <f>IF($O634&gt;=DY$1,$S634+$Y634,$Y634)</f>
        <v>500.40100000000007</v>
      </c>
      <c r="DZ634" s="27">
        <f>IF($O634&gt;=DZ$1,$S634+$Y634,$Y634)</f>
        <v>500.40100000000007</v>
      </c>
      <c r="EA634" s="27">
        <f>IF($O634&gt;=EA$1,$S634+$Y634,$Y634)</f>
        <v>500.40100000000007</v>
      </c>
      <c r="EB634" s="27">
        <f>IF($O634&gt;=EB$1,$S634+$Y634,$Y634)</f>
        <v>500.40100000000007</v>
      </c>
      <c r="EC634" s="27">
        <f>IF($O634&gt;=EC$1,$S634+$Y634,$Y634)</f>
        <v>500.40100000000007</v>
      </c>
      <c r="ED634" s="27">
        <f>IF($O634&gt;=ED$1,$S634+$Y634,$Y634)</f>
        <v>500.40100000000007</v>
      </c>
      <c r="EE634" s="27">
        <f>IF($O634&gt;=EE$1,$S634+$Y634,$Y634)</f>
        <v>500.40100000000007</v>
      </c>
      <c r="EF634" s="27">
        <f>IF($O634&gt;=EF$1,$S634+$Y634,$Y634)</f>
        <v>500.40100000000007</v>
      </c>
      <c r="EG634" s="27">
        <f>IF($O634&gt;=EG$1,$S634+$Y634,$Y634)</f>
        <v>500.40100000000007</v>
      </c>
      <c r="EH634" s="27">
        <f>IF($O634&gt;=EH$1,$S634+$Y634,$Y634)</f>
        <v>500.40100000000007</v>
      </c>
      <c r="EI634" s="27">
        <f>IF($O634&gt;=EI$1,$S634+$Y634,$Y634)</f>
        <v>500.40100000000007</v>
      </c>
      <c r="EJ634" s="27">
        <f>IF($O634&gt;=EJ$1,$S634+$Y634,$Y634)</f>
        <v>500.40100000000007</v>
      </c>
      <c r="EK634" s="27">
        <f>IF($O634&gt;=EK$1,$S634+$Y634,$Y634)</f>
        <v>500.40100000000007</v>
      </c>
      <c r="EL634" s="27">
        <f>IF($O634&gt;=EL$1,$S634+$Y634,$Y634)</f>
        <v>500.40100000000007</v>
      </c>
      <c r="EM634" s="27">
        <f>IF($O634&gt;=EM$1,$S634+$Y634,$Y634)</f>
        <v>500.40100000000007</v>
      </c>
      <c r="EN634" s="27">
        <f>IF($O634&gt;=EN$1,$S634+$Y634,$Y634)</f>
        <v>500.40100000000007</v>
      </c>
      <c r="EO634" s="27">
        <f>IF($O634&gt;=EO$1,$S634+$Y634,$Y634)</f>
        <v>500.40100000000007</v>
      </c>
      <c r="EP634" s="27">
        <f>IF($O634&gt;=EP$1,$S634+$Y634,$Y634)</f>
        <v>500.40100000000007</v>
      </c>
      <c r="EQ634" s="27">
        <f>IF($O634&gt;=EQ$1,$S634+$Y634,$Y634)</f>
        <v>500.40100000000007</v>
      </c>
      <c r="ER634" s="27">
        <f>IF($O634&gt;=ER$1,$S634+$Y634,$Y634)</f>
        <v>500.40100000000007</v>
      </c>
      <c r="ES634" s="27">
        <f>IF($O634&gt;=ES$1,$S634+$Y634,$Y634)</f>
        <v>500.40100000000007</v>
      </c>
      <c r="ET634" s="27">
        <f>IF($O634&gt;=ET$1,$S634+$Y634,$Y634)</f>
        <v>500.40100000000007</v>
      </c>
      <c r="EU634" s="27">
        <f>IF($O634&gt;=EU$1,$S634+$Y634,$Y634)</f>
        <v>500.40100000000007</v>
      </c>
      <c r="EV634" s="27">
        <f>IF($O634&gt;=EV$1,$S634,0)</f>
        <v>500.40100000000007</v>
      </c>
      <c r="EW634" s="27">
        <f>IF($O634&gt;=EW$1,$S634,0)</f>
        <v>500.40100000000007</v>
      </c>
      <c r="EX634" s="27">
        <f>IF($O634&gt;=EX$1,$S634,0)</f>
        <v>500.40100000000007</v>
      </c>
      <c r="EY634" s="27">
        <f>IF($O634&gt;=EY$1,$S634,0)</f>
        <v>500.40100000000007</v>
      </c>
      <c r="EZ634" s="27">
        <f>IF($O634&gt;=EZ$1,$S634,0)</f>
        <v>500.40100000000007</v>
      </c>
      <c r="FA634" s="27">
        <f>IF($O634&gt;=FA$1,$S634,0)</f>
        <v>500.40100000000007</v>
      </c>
      <c r="FB634" s="27">
        <f>IF($O634&gt;=FB$1,$S634,0)</f>
        <v>500.40100000000007</v>
      </c>
      <c r="FC634" s="27">
        <f>IF($O634&gt;=FC$1,$S634,0)</f>
        <v>500.40100000000007</v>
      </c>
      <c r="FD634" s="27">
        <f>IF($O634&gt;=FD$1,$S634,0)</f>
        <v>500.40100000000007</v>
      </c>
      <c r="FE634" s="27">
        <f>IF($O634&gt;=FE$1,$S634,0)</f>
        <v>500.40100000000007</v>
      </c>
      <c r="FF634" s="27">
        <f>IF($O634&gt;=FF$1,$S634,0)</f>
        <v>500.40100000000007</v>
      </c>
      <c r="FG634" s="27">
        <f>IF($O634&gt;=FG$1,$S634,0)</f>
        <v>500.40100000000007</v>
      </c>
      <c r="FH634" s="27">
        <f>IF($O634&gt;=FH$1,$S634,0)</f>
        <v>500.40100000000007</v>
      </c>
      <c r="FI634" s="27">
        <f>IF($O634&gt;=FI$1,$S634,0)</f>
        <v>500.40100000000007</v>
      </c>
      <c r="FJ634" s="27">
        <f>IF($O634&gt;=FJ$1,$S634,0)</f>
        <v>500.40100000000007</v>
      </c>
      <c r="FK634" s="27">
        <f>IF($O634&gt;=FK$1,$S634,0)</f>
        <v>500.40100000000007</v>
      </c>
      <c r="FL634" s="27">
        <f>IF($O634&gt;=FL$1,$S634,0)</f>
        <v>500.40100000000007</v>
      </c>
      <c r="FM634" s="27">
        <f>IF($O634&gt;=FM$1,$S634,0)</f>
        <v>500.40100000000007</v>
      </c>
      <c r="FN634" s="27">
        <f>IF($O634&gt;=FN$1,$S634,0)</f>
        <v>500.40100000000007</v>
      </c>
      <c r="FO634" s="27">
        <f>IF($O634&gt;=FO$1,$S634,0)</f>
        <v>500.40100000000007</v>
      </c>
      <c r="FP634" s="27">
        <f>IF($O634&gt;=FP$1,$S634,0)</f>
        <v>500.40100000000007</v>
      </c>
      <c r="FQ634" s="27">
        <f>IF($O634&gt;=FQ$1,$S634,0)</f>
        <v>500.40100000000007</v>
      </c>
      <c r="FR634" s="27">
        <f>IF($O634&gt;=FR$1,$S634,0)</f>
        <v>500.40100000000007</v>
      </c>
      <c r="FS634" s="27">
        <f>IF($O634&gt;=FS$1,$S634,0)</f>
        <v>500.40100000000007</v>
      </c>
      <c r="FT634" s="27">
        <f>IF($O634&gt;=FT$1,$S634,0)</f>
        <v>500.40100000000007</v>
      </c>
      <c r="FU634" s="27">
        <f>IF($O634&gt;=FU$1,$S634,0)</f>
        <v>500.40100000000007</v>
      </c>
      <c r="FV634" s="27">
        <f>IF($O634&gt;=FV$1,$S634,0)</f>
        <v>500.40100000000007</v>
      </c>
      <c r="FW634" s="27">
        <f>IF($O634&gt;=FW$1,$S634,0)</f>
        <v>500.40100000000007</v>
      </c>
      <c r="FX634" s="27">
        <f>IF($O634&gt;=FX$1,$S634,0)</f>
        <v>500.40100000000007</v>
      </c>
      <c r="FY634" s="27">
        <f>IF($O634&gt;=FY$1,$S634,0)</f>
        <v>500.40100000000007</v>
      </c>
      <c r="FZ634" s="27">
        <f>IF($O634&gt;=FZ$1,$S634,0)</f>
        <v>500.40100000000007</v>
      </c>
      <c r="GA634" s="27">
        <f>IF($O634&gt;=GA$1,$S634,0)</f>
        <v>500.40100000000007</v>
      </c>
      <c r="GB634" s="27">
        <f>IF($O634&gt;=GB$1,$S634,0)</f>
        <v>500.40100000000007</v>
      </c>
      <c r="GC634" s="27">
        <f>IF($O634&gt;=GC$1,$S634,0)</f>
        <v>500.40100000000007</v>
      </c>
      <c r="GD634" s="27">
        <f>IF($O634&gt;=GD$1,$S634,0)</f>
        <v>500.40100000000007</v>
      </c>
      <c r="GE634" s="27">
        <f>IF($O634&gt;=GE$1,$S634,0)</f>
        <v>500.40100000000007</v>
      </c>
      <c r="GF634" s="27">
        <f>IF($O634&gt;=GF$1,$S634,0)</f>
        <v>500.40100000000007</v>
      </c>
      <c r="GG634" s="27">
        <f>IF($O634&gt;=GG$1,$S634,0)</f>
        <v>500.40100000000007</v>
      </c>
      <c r="GH634" s="27">
        <f>IF($O634&gt;=GH$1,$S634,0)</f>
        <v>500.40100000000007</v>
      </c>
      <c r="GI634" s="27">
        <f>IF($O634&gt;=GI$1,$S634,0)</f>
        <v>500.40100000000007</v>
      </c>
      <c r="GJ634" s="27">
        <f>IF($O634&gt;=GJ$1,$S634,0)</f>
        <v>500.40100000000007</v>
      </c>
      <c r="GK634" s="27">
        <f>IF($O634&gt;=GK$1,$S634,0)</f>
        <v>500.40100000000007</v>
      </c>
      <c r="GL634" s="27">
        <f>IF($O634&gt;=GL$1,$S634,0)</f>
        <v>500.40100000000007</v>
      </c>
      <c r="GM634" s="27">
        <f>IF($O634&gt;=GM$1,$S634,0)</f>
        <v>500.40100000000007</v>
      </c>
      <c r="GN634" s="27">
        <f>IF($O634&gt;=GN$1,$S634,0)</f>
        <v>500.40100000000007</v>
      </c>
      <c r="GO634" s="27">
        <f>IF($O634&gt;=GO$1,$S634,0)</f>
        <v>500.40100000000007</v>
      </c>
      <c r="GP634" s="27">
        <f>IF($O634&gt;=GP$1,$S634,0)</f>
        <v>500.40100000000007</v>
      </c>
      <c r="GQ634" s="27">
        <f>IF($O634&gt;=GQ$1,$S634,0)</f>
        <v>500.40100000000007</v>
      </c>
      <c r="GR634" s="27">
        <f>IF($O634&gt;=GR$1,$S634,0)</f>
        <v>500.40100000000007</v>
      </c>
      <c r="GS634" s="27">
        <f>IF($O634&gt;=GS$1,$S634,0)</f>
        <v>500.40100000000007</v>
      </c>
      <c r="GT634" s="27">
        <f>IF($O634&gt;=GT$1,$S634,0)</f>
        <v>500.40100000000007</v>
      </c>
      <c r="GU634" s="27">
        <f>IF($O634&gt;=GU$1,$S634,0)</f>
        <v>500.40100000000007</v>
      </c>
      <c r="GV634" s="27">
        <f>IF($O634&gt;=GV$1,$S634,0)</f>
        <v>500.40100000000007</v>
      </c>
      <c r="GW634" s="27">
        <f>IF($O634&gt;=GW$1,$S634,0)</f>
        <v>500.40100000000007</v>
      </c>
      <c r="GX634" s="27">
        <f>IF($O634&gt;=GX$1,$S634,0)</f>
        <v>500.40100000000007</v>
      </c>
      <c r="GY634" s="27">
        <f>IF($O634&gt;=GY$1,$S634,0)</f>
        <v>500.40100000000007</v>
      </c>
      <c r="GZ634" s="27">
        <f>IF($O634&gt;=GZ$1,$S634,0)</f>
        <v>500.40100000000007</v>
      </c>
      <c r="HA634" s="27">
        <f>IF($O634&gt;=HA$1,$S634,0)</f>
        <v>500.40100000000007</v>
      </c>
      <c r="HB634" s="27">
        <f>IF($O634&gt;=HB$1,$S634,0)</f>
        <v>500.40100000000007</v>
      </c>
      <c r="HC634" s="27">
        <f>IF($O634&gt;=HC$1,$S634,0)</f>
        <v>500.40100000000007</v>
      </c>
    </row>
    <row r="635" spans="1:211">
      <c r="A635" s="3">
        <v>1961</v>
      </c>
      <c r="B635" s="3" t="s">
        <v>707</v>
      </c>
      <c r="C635" s="3" t="s">
        <v>53</v>
      </c>
      <c r="D635" s="3">
        <v>55</v>
      </c>
      <c r="E635" s="4">
        <v>30043</v>
      </c>
      <c r="F635" s="5">
        <v>36.241095890410961</v>
      </c>
      <c r="G635" s="3" t="s">
        <v>674</v>
      </c>
      <c r="H635" s="4">
        <v>23260</v>
      </c>
      <c r="I635" s="9" t="s">
        <v>814</v>
      </c>
      <c r="J635" s="5">
        <v>9870.17</v>
      </c>
      <c r="K635" s="31">
        <v>469</v>
      </c>
      <c r="L635" s="32">
        <v>36</v>
      </c>
      <c r="M635" s="33">
        <f>VLOOKUP(L635,FIND,3,TRUE)</f>
        <v>1.5</v>
      </c>
      <c r="N635" s="32">
        <f>IF(L635&gt;30,180,VLOOKUP(L635,TEMPO,2,FALSE))</f>
        <v>180</v>
      </c>
      <c r="O635" s="32">
        <f>IF(R635&gt;0,4,N635)</f>
        <v>180</v>
      </c>
      <c r="P635" s="96">
        <f>J635*M635*L635</f>
        <v>532989.18000000005</v>
      </c>
      <c r="Q635" s="96">
        <f>10934.45*2</f>
        <v>21868.9</v>
      </c>
      <c r="R635" s="96">
        <f>IF(P635&lt;=Q635,P635/4,0)</f>
        <v>0</v>
      </c>
      <c r="S635" s="5">
        <f>IF(P635&gt;=Q635,P635/N635,0)</f>
        <v>2961.0510000000004</v>
      </c>
      <c r="T635" s="3"/>
      <c r="U635" s="3">
        <f>IF(T635="",1,0)</f>
        <v>1</v>
      </c>
      <c r="V635" s="3">
        <v>125</v>
      </c>
      <c r="W635" s="5">
        <v>0</v>
      </c>
      <c r="X635" s="5">
        <v>245.73</v>
      </c>
      <c r="Y635" s="5">
        <f>X635*W635</f>
        <v>0</v>
      </c>
      <c r="Z635" s="5">
        <v>400</v>
      </c>
      <c r="AA635" s="5">
        <f>S635+Y635+Z635</f>
        <v>3361.0510000000004</v>
      </c>
      <c r="AB635" s="39">
        <f>(J635/12+J635/12*1.3333333333+450/12+J635/30*6/12+J635)*1.3+Y635+Z635+153.9</f>
        <v>16142.68432218658</v>
      </c>
      <c r="AC635" s="39" t="s">
        <v>20</v>
      </c>
      <c r="AD635" s="39">
        <f>J635*1.3+400+153.9</f>
        <v>13385.121000000001</v>
      </c>
      <c r="AE635" s="39">
        <f>SUMIFS('CUSTO MENSAL FUNC NOVO'!H:H,'CUSTO MENSAL FUNC NOVO'!A:A,'VALORES MENSAIS'!AC635)</f>
        <v>2013.943</v>
      </c>
      <c r="AF635" s="27">
        <f>IF($R635&gt;0,$R635,$S635)+$Y635+$Z635</f>
        <v>3361.0510000000004</v>
      </c>
      <c r="AG635" s="27">
        <f>IF($R635&gt;0,$R635,$S635)+$Y635+$Z635</f>
        <v>3361.0510000000004</v>
      </c>
      <c r="AH635" s="27">
        <f>IF($R635&gt;0,$R635,$S635)+$Y635+$Z635</f>
        <v>3361.0510000000004</v>
      </c>
      <c r="AI635" s="27">
        <f>IF($R635&gt;0,$R635,$S635)+$Y635+$Z635</f>
        <v>3361.0510000000004</v>
      </c>
      <c r="AJ635" s="27">
        <f>IF($O635&gt;=AJ$1,$S635+$Y635+$Z635,$Y635+$Z635)</f>
        <v>3361.0510000000004</v>
      </c>
      <c r="AK635" s="27">
        <f>IF($O635&gt;=AK$1,$S635+$Y635+$Z635,$Y635+$Z635)</f>
        <v>3361.0510000000004</v>
      </c>
      <c r="AL635" s="27">
        <f>IF($O635&gt;=AL$1,$S635+$Y635+$Z635,$Y635+$Z635)</f>
        <v>3361.0510000000004</v>
      </c>
      <c r="AM635" s="27">
        <f>IF($O635&gt;=AM$1,$S635+$Y635+$Z635,$Y635+$Z635)</f>
        <v>3361.0510000000004</v>
      </c>
      <c r="AN635" s="27">
        <f>IF($O635&gt;=AN$1,$S635+$Y635+$Z635,$Y635+$Z635)</f>
        <v>3361.0510000000004</v>
      </c>
      <c r="AO635" s="27">
        <f>IF($O635&gt;=AO$1,$S635+$Y635+$Z635,$Y635+$Z635)</f>
        <v>3361.0510000000004</v>
      </c>
      <c r="AP635" s="27">
        <f>IF($O635&gt;=AP$1,$S635+$Y635+$Z635,$Y635+$Z635)</f>
        <v>3361.0510000000004</v>
      </c>
      <c r="AQ635" s="27">
        <f>IF($O635&gt;=AQ$1,$S635+$Y635+$Z635,$Y635+$Z635)</f>
        <v>3361.0510000000004</v>
      </c>
      <c r="AR635" s="27">
        <f>IF($O635&gt;=AR$1,$S635+$Y635+$Z635,$Y635+$Z635)</f>
        <v>3361.0510000000004</v>
      </c>
      <c r="AS635" s="27">
        <f>IF($O635&gt;=AS$1,$S635+$Y635+$Z635,$Y635+$Z635)</f>
        <v>3361.0510000000004</v>
      </c>
      <c r="AT635" s="27">
        <f>IF($O635&gt;=AT$1,$S635+$Y635+$Z635,$Y635+$Z635)</f>
        <v>3361.0510000000004</v>
      </c>
      <c r="AU635" s="27">
        <f>IF($O635&gt;=AU$1,$S635+$Y635+$Z635,$Y635+$Z635)</f>
        <v>3361.0510000000004</v>
      </c>
      <c r="AV635" s="27">
        <f>IF($O635&gt;=AV$1,$S635+$Y635+$Z635,$Y635+$Z635)</f>
        <v>3361.0510000000004</v>
      </c>
      <c r="AW635" s="27">
        <f>IF($O635&gt;=AW$1,$S635+$Y635+$Z635,$Y635+$Z635)</f>
        <v>3361.0510000000004</v>
      </c>
      <c r="AX635" s="27">
        <f>IF($O635&gt;=AX$1,$S635+$Y635+$Z635,$Y635+$Z635)</f>
        <v>3361.0510000000004</v>
      </c>
      <c r="AY635" s="27">
        <f>IF($O635&gt;=AY$1,$S635+$Y635+$Z635,$Y635+$Z635)</f>
        <v>3361.0510000000004</v>
      </c>
      <c r="AZ635" s="27">
        <f>IF($O635&gt;=AZ$1,$S635+$Y635+$Z635,$Y635+$Z635)</f>
        <v>3361.0510000000004</v>
      </c>
      <c r="BA635" s="27">
        <f>IF($O635&gt;=BA$1,$S635+$Y635+$Z635,$Y635+$Z635)</f>
        <v>3361.0510000000004</v>
      </c>
      <c r="BB635" s="27">
        <f>IF($O635&gt;=BB$1,$S635+$Y635+$Z635,$Y635+$Z635)</f>
        <v>3361.0510000000004</v>
      </c>
      <c r="BC635" s="27">
        <f>IF($O635&gt;=BC$1,$S635+$Y635+$Z635,$Y635+$Z635)</f>
        <v>3361.0510000000004</v>
      </c>
      <c r="BD635" s="27">
        <f>IF($O635&gt;=BD$1,$S635+$Y635+$Z635,$Y635+$Z635)</f>
        <v>3361.0510000000004</v>
      </c>
      <c r="BE635" s="27">
        <f>IF($O635&gt;=BE$1,$S635+$Y635+$Z635,$Y635+$Z635)</f>
        <v>3361.0510000000004</v>
      </c>
      <c r="BF635" s="27">
        <f>IF($O635&gt;=BF$1,$S635+$Y635+$Z635,$Y635+$Z635)</f>
        <v>3361.0510000000004</v>
      </c>
      <c r="BG635" s="27">
        <f>IF($O635&gt;=BG$1,$S635+$Y635+$Z635,$Y635+$Z635)</f>
        <v>3361.0510000000004</v>
      </c>
      <c r="BH635" s="27">
        <f>IF($O635&gt;=BH$1,$S635+$Y635+$Z635,$Y635+$Z635)</f>
        <v>3361.0510000000004</v>
      </c>
      <c r="BI635" s="27">
        <f>IF($O635&gt;=BI$1,$S635+$Y635+$Z635,$Y635+$Z635)</f>
        <v>3361.0510000000004</v>
      </c>
      <c r="BJ635" s="27">
        <f>IF($O635&gt;=BJ$1,$S635+$Y635+$Z635,$Y635+$Z635)</f>
        <v>3361.0510000000004</v>
      </c>
      <c r="BK635" s="27">
        <f>IF($O635&gt;=BK$1,$S635+$Y635+$Z635,$Y635+$Z635)</f>
        <v>3361.0510000000004</v>
      </c>
      <c r="BL635" s="27">
        <f>IF($O635&gt;=BL$1,$S635+$Y635+$Z635,$Y635+$Z635)</f>
        <v>3361.0510000000004</v>
      </c>
      <c r="BM635" s="27">
        <f>IF($O635&gt;=BM$1,$S635+$Y635+$Z635,$Y635+$Z635)</f>
        <v>3361.0510000000004</v>
      </c>
      <c r="BN635" s="27">
        <f>IF($O635&gt;=BN$1,$S635+$Y635+$Z635,$Y635+$Z635)</f>
        <v>3361.0510000000004</v>
      </c>
      <c r="BO635" s="27">
        <f>IF($O635&gt;=BO$1,$S635+$Y635+$Z635,$Y635+$Z635)</f>
        <v>3361.0510000000004</v>
      </c>
      <c r="BP635" s="27">
        <f>IF($O635&gt;=BP$1,$S635+$Y635+$Z635,$Y635+$Z635)</f>
        <v>3361.0510000000004</v>
      </c>
      <c r="BQ635" s="27">
        <f>IF($O635&gt;=BQ$1,$S635+$Y635+$Z635,$Y635+$Z635)</f>
        <v>3361.0510000000004</v>
      </c>
      <c r="BR635" s="27">
        <f>IF($O635&gt;=BR$1,$S635+$Y635+$Z635,$Y635+$Z635)</f>
        <v>3361.0510000000004</v>
      </c>
      <c r="BS635" s="27">
        <f>IF($O635&gt;=BS$1,$S635+$Y635+$Z635,$Y635+$Z635)</f>
        <v>3361.0510000000004</v>
      </c>
      <c r="BT635" s="27">
        <f>IF($O635&gt;=BT$1,$S635+$Y635+$Z635,$Y635+$Z635)</f>
        <v>3361.0510000000004</v>
      </c>
      <c r="BU635" s="27">
        <f>IF($O635&gt;=BU$1,$S635+$Y635+$Z635,$Y635+$Z635)</f>
        <v>3361.0510000000004</v>
      </c>
      <c r="BV635" s="27">
        <f>IF($O635&gt;=BV$1,$S635+$Y635+$Z635,$Y635+$Z635)</f>
        <v>3361.0510000000004</v>
      </c>
      <c r="BW635" s="27">
        <f>IF($O635&gt;=BW$1,$S635+$Y635+$Z635,$Y635+$Z635)</f>
        <v>3361.0510000000004</v>
      </c>
      <c r="BX635" s="27">
        <f>IF($O635&gt;=BX$1,$S635+$Y635+$Z635,$Y635+$Z635)</f>
        <v>3361.0510000000004</v>
      </c>
      <c r="BY635" s="27">
        <f>IF($O635&gt;=BY$1,$S635+$Y635+$Z635,$Y635+$Z635)</f>
        <v>3361.0510000000004</v>
      </c>
      <c r="BZ635" s="27">
        <f>IF($O635&gt;=BZ$1,$S635+$Y635+$Z635,$Y635+$Z635)</f>
        <v>3361.0510000000004</v>
      </c>
      <c r="CA635" s="27">
        <f>IF($O635&gt;=CA$1,$S635+$Y635+$Z635,$Y635+$Z635)</f>
        <v>3361.0510000000004</v>
      </c>
      <c r="CB635" s="27">
        <f>IF($O635&gt;=CB$1,$S635+$Y635+$Z635,$Y635+$Z635)</f>
        <v>3361.0510000000004</v>
      </c>
      <c r="CC635" s="27">
        <f>IF($O635&gt;=CC$1,$S635+$Y635+$Z635,$Y635+$Z635)</f>
        <v>3361.0510000000004</v>
      </c>
      <c r="CD635" s="27">
        <f>IF($O635&gt;=CD$1,$S635+$Y635+$Z635,$Y635+$Z635)</f>
        <v>3361.0510000000004</v>
      </c>
      <c r="CE635" s="27">
        <f>IF($O635&gt;=CE$1,$S635+$Y635+$Z635,$Y635+$Z635)</f>
        <v>3361.0510000000004</v>
      </c>
      <c r="CF635" s="27">
        <f>IF($O635&gt;=CF$1,$S635+$Y635+$Z635,$Y635+$Z635)</f>
        <v>3361.0510000000004</v>
      </c>
      <c r="CG635" s="27">
        <f>IF($O635&gt;=CG$1,$S635+$Y635+$Z635,$Y635+$Z635)</f>
        <v>3361.0510000000004</v>
      </c>
      <c r="CH635" s="27">
        <f>IF($O635&gt;=CH$1,$S635+$Y635+$Z635,$Y635+$Z635)</f>
        <v>3361.0510000000004</v>
      </c>
      <c r="CI635" s="27">
        <f>IF($O635&gt;=CI$1,$S635+$Y635+$Z635,$Y635+$Z635)</f>
        <v>3361.0510000000004</v>
      </c>
      <c r="CJ635" s="27">
        <f>IF($O635&gt;=CJ$1,$S635+$Y635+$Z635,$Y635+$Z635)</f>
        <v>3361.0510000000004</v>
      </c>
      <c r="CK635" s="27">
        <f>IF($O635&gt;=CK$1,$S635+$Y635+$Z635,$Y635+$Z635)</f>
        <v>3361.0510000000004</v>
      </c>
      <c r="CL635" s="27">
        <f>IF($O635&gt;=CL$1,$S635+$Y635+$Z635,$Y635+$Z635)</f>
        <v>3361.0510000000004</v>
      </c>
      <c r="CM635" s="27">
        <f>IF($O635&gt;=CM$1,$S635+$Y635+$Z635,$Y635+$Z635)</f>
        <v>3361.0510000000004</v>
      </c>
      <c r="CN635" s="27">
        <f>IF($O635&gt;=CN$1,$S635+$Y635,$Y635)</f>
        <v>2961.0510000000004</v>
      </c>
      <c r="CO635" s="27">
        <f>IF($O635&gt;=CO$1,$S635+$Y635,$Y635)</f>
        <v>2961.0510000000004</v>
      </c>
      <c r="CP635" s="27">
        <f>IF($O635&gt;=CP$1,$S635+$Y635,$Y635)</f>
        <v>2961.0510000000004</v>
      </c>
      <c r="CQ635" s="27">
        <f>IF($O635&gt;=CQ$1,$S635+$Y635,$Y635)</f>
        <v>2961.0510000000004</v>
      </c>
      <c r="CR635" s="27">
        <f>IF($O635&gt;=CR$1,$S635+$Y635,$Y635)</f>
        <v>2961.0510000000004</v>
      </c>
      <c r="CS635" s="27">
        <f>IF($O635&gt;=CS$1,$S635+$Y635,$Y635)</f>
        <v>2961.0510000000004</v>
      </c>
      <c r="CT635" s="27">
        <f>IF($O635&gt;=CT$1,$S635+$Y635,$Y635)</f>
        <v>2961.0510000000004</v>
      </c>
      <c r="CU635" s="27">
        <f>IF($O635&gt;=CU$1,$S635+$Y635,$Y635)</f>
        <v>2961.0510000000004</v>
      </c>
      <c r="CV635" s="27">
        <f>IF($O635&gt;=CV$1,$S635+$Y635,$Y635)</f>
        <v>2961.0510000000004</v>
      </c>
      <c r="CW635" s="27">
        <f>IF($O635&gt;=CW$1,$S635+$Y635,$Y635)</f>
        <v>2961.0510000000004</v>
      </c>
      <c r="CX635" s="27">
        <f>IF($O635&gt;=CX$1,$S635+$Y635,$Y635)</f>
        <v>2961.0510000000004</v>
      </c>
      <c r="CY635" s="27">
        <f>IF($O635&gt;=CY$1,$S635+$Y635,$Y635)</f>
        <v>2961.0510000000004</v>
      </c>
      <c r="CZ635" s="27">
        <f>IF($O635&gt;=CZ$1,$S635+$Y635,$Y635)</f>
        <v>2961.0510000000004</v>
      </c>
      <c r="DA635" s="27">
        <f>IF($O635&gt;=DA$1,$S635+$Y635,$Y635)</f>
        <v>2961.0510000000004</v>
      </c>
      <c r="DB635" s="27">
        <f>IF($O635&gt;=DB$1,$S635+$Y635,$Y635)</f>
        <v>2961.0510000000004</v>
      </c>
      <c r="DC635" s="27">
        <f>IF($O635&gt;=DC$1,$S635+$Y635,$Y635)</f>
        <v>2961.0510000000004</v>
      </c>
      <c r="DD635" s="27">
        <f>IF($O635&gt;=DD$1,$S635+$Y635,$Y635)</f>
        <v>2961.0510000000004</v>
      </c>
      <c r="DE635" s="27">
        <f>IF($O635&gt;=DE$1,$S635+$Y635,$Y635)</f>
        <v>2961.0510000000004</v>
      </c>
      <c r="DF635" s="27">
        <f>IF($O635&gt;=DF$1,$S635+$Y635,$Y635)</f>
        <v>2961.0510000000004</v>
      </c>
      <c r="DG635" s="27">
        <f>IF($O635&gt;=DG$1,$S635+$Y635,$Y635)</f>
        <v>2961.0510000000004</v>
      </c>
      <c r="DH635" s="27">
        <f>IF($O635&gt;=DH$1,$S635+$Y635,$Y635)</f>
        <v>2961.0510000000004</v>
      </c>
      <c r="DI635" s="27">
        <f>IF($O635&gt;=DI$1,$S635+$Y635,$Y635)</f>
        <v>2961.0510000000004</v>
      </c>
      <c r="DJ635" s="27">
        <f>IF($O635&gt;=DJ$1,$S635+$Y635,$Y635)</f>
        <v>2961.0510000000004</v>
      </c>
      <c r="DK635" s="27">
        <f>IF($O635&gt;=DK$1,$S635+$Y635,$Y635)</f>
        <v>2961.0510000000004</v>
      </c>
      <c r="DL635" s="27">
        <f>IF($O635&gt;=DL$1,$S635+$Y635,$Y635)</f>
        <v>2961.0510000000004</v>
      </c>
      <c r="DM635" s="27">
        <f>IF($O635&gt;=DM$1,$S635+$Y635,$Y635)</f>
        <v>2961.0510000000004</v>
      </c>
      <c r="DN635" s="27">
        <f>IF($O635&gt;=DN$1,$S635+$Y635,$Y635)</f>
        <v>2961.0510000000004</v>
      </c>
      <c r="DO635" s="27">
        <f>IF($O635&gt;=DO$1,$S635+$Y635,$Y635)</f>
        <v>2961.0510000000004</v>
      </c>
      <c r="DP635" s="27">
        <f>IF($O635&gt;=DP$1,$S635+$Y635,$Y635)</f>
        <v>2961.0510000000004</v>
      </c>
      <c r="DQ635" s="27">
        <f>IF($O635&gt;=DQ$1,$S635+$Y635,$Y635)</f>
        <v>2961.0510000000004</v>
      </c>
      <c r="DR635" s="27">
        <f>IF($O635&gt;=DR$1,$S635+$Y635,$Y635)</f>
        <v>2961.0510000000004</v>
      </c>
      <c r="DS635" s="27">
        <f>IF($O635&gt;=DS$1,$S635+$Y635,$Y635)</f>
        <v>2961.0510000000004</v>
      </c>
      <c r="DT635" s="27">
        <f>IF($O635&gt;=DT$1,$S635+$Y635,$Y635)</f>
        <v>2961.0510000000004</v>
      </c>
      <c r="DU635" s="27">
        <f>IF($O635&gt;=DU$1,$S635+$Y635,$Y635)</f>
        <v>2961.0510000000004</v>
      </c>
      <c r="DV635" s="27">
        <f>IF($O635&gt;=DV$1,$S635+$Y635,$Y635)</f>
        <v>2961.0510000000004</v>
      </c>
      <c r="DW635" s="27">
        <f>IF($O635&gt;=DW$1,$S635+$Y635,$Y635)</f>
        <v>2961.0510000000004</v>
      </c>
      <c r="DX635" s="27">
        <f>IF($O635&gt;=DX$1,$S635+$Y635,$Y635)</f>
        <v>2961.0510000000004</v>
      </c>
      <c r="DY635" s="27">
        <f>IF($O635&gt;=DY$1,$S635+$Y635,$Y635)</f>
        <v>2961.0510000000004</v>
      </c>
      <c r="DZ635" s="27">
        <f>IF($O635&gt;=DZ$1,$S635+$Y635,$Y635)</f>
        <v>2961.0510000000004</v>
      </c>
      <c r="EA635" s="27">
        <f>IF($O635&gt;=EA$1,$S635+$Y635,$Y635)</f>
        <v>2961.0510000000004</v>
      </c>
      <c r="EB635" s="27">
        <f>IF($O635&gt;=EB$1,$S635+$Y635,$Y635)</f>
        <v>2961.0510000000004</v>
      </c>
      <c r="EC635" s="27">
        <f>IF($O635&gt;=EC$1,$S635+$Y635,$Y635)</f>
        <v>2961.0510000000004</v>
      </c>
      <c r="ED635" s="27">
        <f>IF($O635&gt;=ED$1,$S635+$Y635,$Y635)</f>
        <v>2961.0510000000004</v>
      </c>
      <c r="EE635" s="27">
        <f>IF($O635&gt;=EE$1,$S635+$Y635,$Y635)</f>
        <v>2961.0510000000004</v>
      </c>
      <c r="EF635" s="27">
        <f>IF($O635&gt;=EF$1,$S635+$Y635,$Y635)</f>
        <v>2961.0510000000004</v>
      </c>
      <c r="EG635" s="27">
        <f>IF($O635&gt;=EG$1,$S635+$Y635,$Y635)</f>
        <v>2961.0510000000004</v>
      </c>
      <c r="EH635" s="27">
        <f>IF($O635&gt;=EH$1,$S635+$Y635,$Y635)</f>
        <v>2961.0510000000004</v>
      </c>
      <c r="EI635" s="27">
        <f>IF($O635&gt;=EI$1,$S635+$Y635,$Y635)</f>
        <v>2961.0510000000004</v>
      </c>
      <c r="EJ635" s="27">
        <f>IF($O635&gt;=EJ$1,$S635+$Y635,$Y635)</f>
        <v>2961.0510000000004</v>
      </c>
      <c r="EK635" s="27">
        <f>IF($O635&gt;=EK$1,$S635+$Y635,$Y635)</f>
        <v>2961.0510000000004</v>
      </c>
      <c r="EL635" s="27">
        <f>IF($O635&gt;=EL$1,$S635+$Y635,$Y635)</f>
        <v>2961.0510000000004</v>
      </c>
      <c r="EM635" s="27">
        <f>IF($O635&gt;=EM$1,$S635+$Y635,$Y635)</f>
        <v>2961.0510000000004</v>
      </c>
      <c r="EN635" s="27">
        <f>IF($O635&gt;=EN$1,$S635+$Y635,$Y635)</f>
        <v>2961.0510000000004</v>
      </c>
      <c r="EO635" s="27">
        <f>IF($O635&gt;=EO$1,$S635+$Y635,$Y635)</f>
        <v>2961.0510000000004</v>
      </c>
      <c r="EP635" s="27">
        <f>IF($O635&gt;=EP$1,$S635+$Y635,$Y635)</f>
        <v>2961.0510000000004</v>
      </c>
      <c r="EQ635" s="27">
        <f>IF($O635&gt;=EQ$1,$S635+$Y635,$Y635)</f>
        <v>2961.0510000000004</v>
      </c>
      <c r="ER635" s="27">
        <f>IF($O635&gt;=ER$1,$S635+$Y635,$Y635)</f>
        <v>2961.0510000000004</v>
      </c>
      <c r="ES635" s="27">
        <f>IF($O635&gt;=ES$1,$S635+$Y635,$Y635)</f>
        <v>2961.0510000000004</v>
      </c>
      <c r="ET635" s="27">
        <f>IF($O635&gt;=ET$1,$S635+$Y635,$Y635)</f>
        <v>2961.0510000000004</v>
      </c>
      <c r="EU635" s="27">
        <f>IF($O635&gt;=EU$1,$S635+$Y635,$Y635)</f>
        <v>2961.0510000000004</v>
      </c>
      <c r="EV635" s="27">
        <f>IF($O635&gt;=EV$1,$S635,0)</f>
        <v>2961.0510000000004</v>
      </c>
      <c r="EW635" s="27">
        <f>IF($O635&gt;=EW$1,$S635,0)</f>
        <v>2961.0510000000004</v>
      </c>
      <c r="EX635" s="27">
        <f>IF($O635&gt;=EX$1,$S635,0)</f>
        <v>2961.0510000000004</v>
      </c>
      <c r="EY635" s="27">
        <f>IF($O635&gt;=EY$1,$S635,0)</f>
        <v>2961.0510000000004</v>
      </c>
      <c r="EZ635" s="27">
        <f>IF($O635&gt;=EZ$1,$S635,0)</f>
        <v>2961.0510000000004</v>
      </c>
      <c r="FA635" s="27">
        <f>IF($O635&gt;=FA$1,$S635,0)</f>
        <v>2961.0510000000004</v>
      </c>
      <c r="FB635" s="27">
        <f>IF($O635&gt;=FB$1,$S635,0)</f>
        <v>2961.0510000000004</v>
      </c>
      <c r="FC635" s="27">
        <f>IF($O635&gt;=FC$1,$S635,0)</f>
        <v>2961.0510000000004</v>
      </c>
      <c r="FD635" s="27">
        <f>IF($O635&gt;=FD$1,$S635,0)</f>
        <v>2961.0510000000004</v>
      </c>
      <c r="FE635" s="27">
        <f>IF($O635&gt;=FE$1,$S635,0)</f>
        <v>2961.0510000000004</v>
      </c>
      <c r="FF635" s="27">
        <f>IF($O635&gt;=FF$1,$S635,0)</f>
        <v>2961.0510000000004</v>
      </c>
      <c r="FG635" s="27">
        <f>IF($O635&gt;=FG$1,$S635,0)</f>
        <v>2961.0510000000004</v>
      </c>
      <c r="FH635" s="27">
        <f>IF($O635&gt;=FH$1,$S635,0)</f>
        <v>2961.0510000000004</v>
      </c>
      <c r="FI635" s="27">
        <f>IF($O635&gt;=FI$1,$S635,0)</f>
        <v>2961.0510000000004</v>
      </c>
      <c r="FJ635" s="27">
        <f>IF($O635&gt;=FJ$1,$S635,0)</f>
        <v>2961.0510000000004</v>
      </c>
      <c r="FK635" s="27">
        <f>IF($O635&gt;=FK$1,$S635,0)</f>
        <v>2961.0510000000004</v>
      </c>
      <c r="FL635" s="27">
        <f>IF($O635&gt;=FL$1,$S635,0)</f>
        <v>2961.0510000000004</v>
      </c>
      <c r="FM635" s="27">
        <f>IF($O635&gt;=FM$1,$S635,0)</f>
        <v>2961.0510000000004</v>
      </c>
      <c r="FN635" s="27">
        <f>IF($O635&gt;=FN$1,$S635,0)</f>
        <v>2961.0510000000004</v>
      </c>
      <c r="FO635" s="27">
        <f>IF($O635&gt;=FO$1,$S635,0)</f>
        <v>2961.0510000000004</v>
      </c>
      <c r="FP635" s="27">
        <f>IF($O635&gt;=FP$1,$S635,0)</f>
        <v>2961.0510000000004</v>
      </c>
      <c r="FQ635" s="27">
        <f>IF($O635&gt;=FQ$1,$S635,0)</f>
        <v>2961.0510000000004</v>
      </c>
      <c r="FR635" s="27">
        <f>IF($O635&gt;=FR$1,$S635,0)</f>
        <v>2961.0510000000004</v>
      </c>
      <c r="FS635" s="27">
        <f>IF($O635&gt;=FS$1,$S635,0)</f>
        <v>2961.0510000000004</v>
      </c>
      <c r="FT635" s="27">
        <f>IF($O635&gt;=FT$1,$S635,0)</f>
        <v>2961.0510000000004</v>
      </c>
      <c r="FU635" s="27">
        <f>IF($O635&gt;=FU$1,$S635,0)</f>
        <v>2961.0510000000004</v>
      </c>
      <c r="FV635" s="27">
        <f>IF($O635&gt;=FV$1,$S635,0)</f>
        <v>2961.0510000000004</v>
      </c>
      <c r="FW635" s="27">
        <f>IF($O635&gt;=FW$1,$S635,0)</f>
        <v>2961.0510000000004</v>
      </c>
      <c r="FX635" s="27">
        <f>IF($O635&gt;=FX$1,$S635,0)</f>
        <v>2961.0510000000004</v>
      </c>
      <c r="FY635" s="27">
        <f>IF($O635&gt;=FY$1,$S635,0)</f>
        <v>2961.0510000000004</v>
      </c>
      <c r="FZ635" s="27">
        <f>IF($O635&gt;=FZ$1,$S635,0)</f>
        <v>2961.0510000000004</v>
      </c>
      <c r="GA635" s="27">
        <f>IF($O635&gt;=GA$1,$S635,0)</f>
        <v>2961.0510000000004</v>
      </c>
      <c r="GB635" s="27">
        <f>IF($O635&gt;=GB$1,$S635,0)</f>
        <v>2961.0510000000004</v>
      </c>
      <c r="GC635" s="27">
        <f>IF($O635&gt;=GC$1,$S635,0)</f>
        <v>2961.0510000000004</v>
      </c>
      <c r="GD635" s="27">
        <f>IF($O635&gt;=GD$1,$S635,0)</f>
        <v>2961.0510000000004</v>
      </c>
      <c r="GE635" s="27">
        <f>IF($O635&gt;=GE$1,$S635,0)</f>
        <v>2961.0510000000004</v>
      </c>
      <c r="GF635" s="27">
        <f>IF($O635&gt;=GF$1,$S635,0)</f>
        <v>2961.0510000000004</v>
      </c>
      <c r="GG635" s="27">
        <f>IF($O635&gt;=GG$1,$S635,0)</f>
        <v>2961.0510000000004</v>
      </c>
      <c r="GH635" s="27">
        <f>IF($O635&gt;=GH$1,$S635,0)</f>
        <v>2961.0510000000004</v>
      </c>
      <c r="GI635" s="27">
        <f>IF($O635&gt;=GI$1,$S635,0)</f>
        <v>2961.0510000000004</v>
      </c>
      <c r="GJ635" s="27">
        <f>IF($O635&gt;=GJ$1,$S635,0)</f>
        <v>2961.0510000000004</v>
      </c>
      <c r="GK635" s="27">
        <f>IF($O635&gt;=GK$1,$S635,0)</f>
        <v>2961.0510000000004</v>
      </c>
      <c r="GL635" s="27">
        <f>IF($O635&gt;=GL$1,$S635,0)</f>
        <v>2961.0510000000004</v>
      </c>
      <c r="GM635" s="27">
        <f>IF($O635&gt;=GM$1,$S635,0)</f>
        <v>2961.0510000000004</v>
      </c>
      <c r="GN635" s="27">
        <f>IF($O635&gt;=GN$1,$S635,0)</f>
        <v>2961.0510000000004</v>
      </c>
      <c r="GO635" s="27">
        <f>IF($O635&gt;=GO$1,$S635,0)</f>
        <v>2961.0510000000004</v>
      </c>
      <c r="GP635" s="27">
        <f>IF($O635&gt;=GP$1,$S635,0)</f>
        <v>2961.0510000000004</v>
      </c>
      <c r="GQ635" s="27">
        <f>IF($O635&gt;=GQ$1,$S635,0)</f>
        <v>2961.0510000000004</v>
      </c>
      <c r="GR635" s="27">
        <f>IF($O635&gt;=GR$1,$S635,0)</f>
        <v>2961.0510000000004</v>
      </c>
      <c r="GS635" s="27">
        <f>IF($O635&gt;=GS$1,$S635,0)</f>
        <v>2961.0510000000004</v>
      </c>
      <c r="GT635" s="27">
        <f>IF($O635&gt;=GT$1,$S635,0)</f>
        <v>2961.0510000000004</v>
      </c>
      <c r="GU635" s="27">
        <f>IF($O635&gt;=GU$1,$S635,0)</f>
        <v>2961.0510000000004</v>
      </c>
      <c r="GV635" s="27">
        <f>IF($O635&gt;=GV$1,$S635,0)</f>
        <v>2961.0510000000004</v>
      </c>
      <c r="GW635" s="27">
        <f>IF($O635&gt;=GW$1,$S635,0)</f>
        <v>2961.0510000000004</v>
      </c>
      <c r="GX635" s="27">
        <f>IF($O635&gt;=GX$1,$S635,0)</f>
        <v>2961.0510000000004</v>
      </c>
      <c r="GY635" s="27">
        <f>IF($O635&gt;=GY$1,$S635,0)</f>
        <v>2961.0510000000004</v>
      </c>
      <c r="GZ635" s="27">
        <f>IF($O635&gt;=GZ$1,$S635,0)</f>
        <v>2961.0510000000004</v>
      </c>
      <c r="HA635" s="27">
        <f>IF($O635&gt;=HA$1,$S635,0)</f>
        <v>2961.0510000000004</v>
      </c>
      <c r="HB635" s="27">
        <f>IF($O635&gt;=HB$1,$S635,0)</f>
        <v>2961.0510000000004</v>
      </c>
      <c r="HC635" s="27">
        <f>IF($O635&gt;=HC$1,$S635,0)</f>
        <v>2961.0510000000004</v>
      </c>
    </row>
    <row r="636" spans="1:211">
      <c r="A636" s="3">
        <v>46469</v>
      </c>
      <c r="B636" s="3" t="s">
        <v>691</v>
      </c>
      <c r="C636" s="3" t="s">
        <v>53</v>
      </c>
      <c r="D636" s="3">
        <v>52</v>
      </c>
      <c r="E636" s="4">
        <v>33791</v>
      </c>
      <c r="F636" s="5">
        <v>25.972602739726028</v>
      </c>
      <c r="G636" s="3" t="s">
        <v>674</v>
      </c>
      <c r="H636" s="4">
        <v>24446</v>
      </c>
      <c r="I636" s="9" t="s">
        <v>790</v>
      </c>
      <c r="J636" s="5">
        <v>9904.2999999999993</v>
      </c>
      <c r="K636" s="31">
        <v>545</v>
      </c>
      <c r="L636" s="32">
        <v>26</v>
      </c>
      <c r="M636" s="33">
        <f>VLOOKUP(L636,FIND,3,TRUE)</f>
        <v>1.5</v>
      </c>
      <c r="N636" s="32">
        <f>IF(L636&gt;30,180,VLOOKUP(L636,TEMPO,2,FALSE))</f>
        <v>156</v>
      </c>
      <c r="O636" s="32">
        <f>IF(R636&gt;0,4,N636)</f>
        <v>156</v>
      </c>
      <c r="P636" s="96">
        <f>J636*M636*L636</f>
        <v>386267.69999999995</v>
      </c>
      <c r="Q636" s="96">
        <f>10934.45*2</f>
        <v>21868.9</v>
      </c>
      <c r="R636" s="96">
        <f>IF(P636&lt;=Q636,P636/4,0)</f>
        <v>0</v>
      </c>
      <c r="S636" s="5">
        <f>IF(P636&gt;=Q636,P636/N636,0)</f>
        <v>2476.0749999999998</v>
      </c>
      <c r="T636" s="3"/>
      <c r="U636" s="3">
        <f>IF(T636="",1,0)</f>
        <v>1</v>
      </c>
      <c r="V636" s="3">
        <v>125</v>
      </c>
      <c r="W636" s="5">
        <v>0</v>
      </c>
      <c r="X636" s="5">
        <v>203.3</v>
      </c>
      <c r="Y636" s="5">
        <f>X636*W636</f>
        <v>0</v>
      </c>
      <c r="Z636" s="5">
        <v>400</v>
      </c>
      <c r="AA636" s="5">
        <f>S636+Y636+Z636</f>
        <v>2876.0749999999998</v>
      </c>
      <c r="AB636" s="39">
        <f>(J636/12+J636/12*1.3333333333+450/12+J636/30*6/12+J636)*1.3+Y636+Z636+153.9</f>
        <v>16196.420111075346</v>
      </c>
      <c r="AC636" s="39" t="s">
        <v>20</v>
      </c>
      <c r="AD636" s="39">
        <f>J636*1.3+400+153.9</f>
        <v>13429.49</v>
      </c>
      <c r="AE636" s="39">
        <f>SUMIFS('CUSTO MENSAL FUNC NOVO'!H:H,'CUSTO MENSAL FUNC NOVO'!A:A,'VALORES MENSAIS'!AC636)</f>
        <v>2013.943</v>
      </c>
      <c r="AF636" s="27">
        <f>IF($R636&gt;0,$R636,$S636)+$Y636+$Z636</f>
        <v>2876.0749999999998</v>
      </c>
      <c r="AG636" s="27">
        <f>IF($R636&gt;0,$R636,$S636)+$Y636+$Z636</f>
        <v>2876.0749999999998</v>
      </c>
      <c r="AH636" s="27">
        <f>IF($R636&gt;0,$R636,$S636)+$Y636+$Z636</f>
        <v>2876.0749999999998</v>
      </c>
      <c r="AI636" s="27">
        <f>IF($R636&gt;0,$R636,$S636)+$Y636+$Z636</f>
        <v>2876.0749999999998</v>
      </c>
      <c r="AJ636" s="27">
        <f>IF($O636&gt;=AJ$1,$S636+$Y636+$Z636,$Y636+$Z636)</f>
        <v>2876.0749999999998</v>
      </c>
      <c r="AK636" s="27">
        <f>IF($O636&gt;=AK$1,$S636+$Y636+$Z636,$Y636+$Z636)</f>
        <v>2876.0749999999998</v>
      </c>
      <c r="AL636" s="27">
        <f>IF($O636&gt;=AL$1,$S636+$Y636+$Z636,$Y636+$Z636)</f>
        <v>2876.0749999999998</v>
      </c>
      <c r="AM636" s="27">
        <f>IF($O636&gt;=AM$1,$S636+$Y636+$Z636,$Y636+$Z636)</f>
        <v>2876.0749999999998</v>
      </c>
      <c r="AN636" s="27">
        <f>IF($O636&gt;=AN$1,$S636+$Y636+$Z636,$Y636+$Z636)</f>
        <v>2876.0749999999998</v>
      </c>
      <c r="AO636" s="27">
        <f>IF($O636&gt;=AO$1,$S636+$Y636+$Z636,$Y636+$Z636)</f>
        <v>2876.0749999999998</v>
      </c>
      <c r="AP636" s="27">
        <f>IF($O636&gt;=AP$1,$S636+$Y636+$Z636,$Y636+$Z636)</f>
        <v>2876.0749999999998</v>
      </c>
      <c r="AQ636" s="27">
        <f>IF($O636&gt;=AQ$1,$S636+$Y636+$Z636,$Y636+$Z636)</f>
        <v>2876.0749999999998</v>
      </c>
      <c r="AR636" s="27">
        <f>IF($O636&gt;=AR$1,$S636+$Y636+$Z636,$Y636+$Z636)</f>
        <v>2876.0749999999998</v>
      </c>
      <c r="AS636" s="27">
        <f>IF($O636&gt;=AS$1,$S636+$Y636+$Z636,$Y636+$Z636)</f>
        <v>2876.0749999999998</v>
      </c>
      <c r="AT636" s="27">
        <f>IF($O636&gt;=AT$1,$S636+$Y636+$Z636,$Y636+$Z636)</f>
        <v>2876.0749999999998</v>
      </c>
      <c r="AU636" s="27">
        <f>IF($O636&gt;=AU$1,$S636+$Y636+$Z636,$Y636+$Z636)</f>
        <v>2876.0749999999998</v>
      </c>
      <c r="AV636" s="27">
        <f>IF($O636&gt;=AV$1,$S636+$Y636+$Z636,$Y636+$Z636)</f>
        <v>2876.0749999999998</v>
      </c>
      <c r="AW636" s="27">
        <f>IF($O636&gt;=AW$1,$S636+$Y636+$Z636,$Y636+$Z636)</f>
        <v>2876.0749999999998</v>
      </c>
      <c r="AX636" s="27">
        <f>IF($O636&gt;=AX$1,$S636+$Y636+$Z636,$Y636+$Z636)</f>
        <v>2876.0749999999998</v>
      </c>
      <c r="AY636" s="27">
        <f>IF($O636&gt;=AY$1,$S636+$Y636+$Z636,$Y636+$Z636)</f>
        <v>2876.0749999999998</v>
      </c>
      <c r="AZ636" s="27">
        <f>IF($O636&gt;=AZ$1,$S636+$Y636+$Z636,$Y636+$Z636)</f>
        <v>2876.0749999999998</v>
      </c>
      <c r="BA636" s="27">
        <f>IF($O636&gt;=BA$1,$S636+$Y636+$Z636,$Y636+$Z636)</f>
        <v>2876.0749999999998</v>
      </c>
      <c r="BB636" s="27">
        <f>IF($O636&gt;=BB$1,$S636+$Y636+$Z636,$Y636+$Z636)</f>
        <v>2876.0749999999998</v>
      </c>
      <c r="BC636" s="27">
        <f>IF($O636&gt;=BC$1,$S636+$Y636+$Z636,$Y636+$Z636)</f>
        <v>2876.0749999999998</v>
      </c>
      <c r="BD636" s="27">
        <f>IF($O636&gt;=BD$1,$S636+$Y636+$Z636,$Y636+$Z636)</f>
        <v>2876.0749999999998</v>
      </c>
      <c r="BE636" s="27">
        <f>IF($O636&gt;=BE$1,$S636+$Y636+$Z636,$Y636+$Z636)</f>
        <v>2876.0749999999998</v>
      </c>
      <c r="BF636" s="27">
        <f>IF($O636&gt;=BF$1,$S636+$Y636+$Z636,$Y636+$Z636)</f>
        <v>2876.0749999999998</v>
      </c>
      <c r="BG636" s="27">
        <f>IF($O636&gt;=BG$1,$S636+$Y636+$Z636,$Y636+$Z636)</f>
        <v>2876.0749999999998</v>
      </c>
      <c r="BH636" s="27">
        <f>IF($O636&gt;=BH$1,$S636+$Y636+$Z636,$Y636+$Z636)</f>
        <v>2876.0749999999998</v>
      </c>
      <c r="BI636" s="27">
        <f>IF($O636&gt;=BI$1,$S636+$Y636+$Z636,$Y636+$Z636)</f>
        <v>2876.0749999999998</v>
      </c>
      <c r="BJ636" s="27">
        <f>IF($O636&gt;=BJ$1,$S636+$Y636+$Z636,$Y636+$Z636)</f>
        <v>2876.0749999999998</v>
      </c>
      <c r="BK636" s="27">
        <f>IF($O636&gt;=BK$1,$S636+$Y636+$Z636,$Y636+$Z636)</f>
        <v>2876.0749999999998</v>
      </c>
      <c r="BL636" s="27">
        <f>IF($O636&gt;=BL$1,$S636+$Y636+$Z636,$Y636+$Z636)</f>
        <v>2876.0749999999998</v>
      </c>
      <c r="BM636" s="27">
        <f>IF($O636&gt;=BM$1,$S636+$Y636+$Z636,$Y636+$Z636)</f>
        <v>2876.0749999999998</v>
      </c>
      <c r="BN636" s="27">
        <f>IF($O636&gt;=BN$1,$S636+$Y636+$Z636,$Y636+$Z636)</f>
        <v>2876.0749999999998</v>
      </c>
      <c r="BO636" s="27">
        <f>IF($O636&gt;=BO$1,$S636+$Y636+$Z636,$Y636+$Z636)</f>
        <v>2876.0749999999998</v>
      </c>
      <c r="BP636" s="27">
        <f>IF($O636&gt;=BP$1,$S636+$Y636+$Z636,$Y636+$Z636)</f>
        <v>2876.0749999999998</v>
      </c>
      <c r="BQ636" s="27">
        <f>IF($O636&gt;=BQ$1,$S636+$Y636+$Z636,$Y636+$Z636)</f>
        <v>2876.0749999999998</v>
      </c>
      <c r="BR636" s="27">
        <f>IF($O636&gt;=BR$1,$S636+$Y636+$Z636,$Y636+$Z636)</f>
        <v>2876.0749999999998</v>
      </c>
      <c r="BS636" s="27">
        <f>IF($O636&gt;=BS$1,$S636+$Y636+$Z636,$Y636+$Z636)</f>
        <v>2876.0749999999998</v>
      </c>
      <c r="BT636" s="27">
        <f>IF($O636&gt;=BT$1,$S636+$Y636+$Z636,$Y636+$Z636)</f>
        <v>2876.0749999999998</v>
      </c>
      <c r="BU636" s="27">
        <f>IF($O636&gt;=BU$1,$S636+$Y636+$Z636,$Y636+$Z636)</f>
        <v>2876.0749999999998</v>
      </c>
      <c r="BV636" s="27">
        <f>IF($O636&gt;=BV$1,$S636+$Y636+$Z636,$Y636+$Z636)</f>
        <v>2876.0749999999998</v>
      </c>
      <c r="BW636" s="27">
        <f>IF($O636&gt;=BW$1,$S636+$Y636+$Z636,$Y636+$Z636)</f>
        <v>2876.0749999999998</v>
      </c>
      <c r="BX636" s="27">
        <f>IF($O636&gt;=BX$1,$S636+$Y636+$Z636,$Y636+$Z636)</f>
        <v>2876.0749999999998</v>
      </c>
      <c r="BY636" s="27">
        <f>IF($O636&gt;=BY$1,$S636+$Y636+$Z636,$Y636+$Z636)</f>
        <v>2876.0749999999998</v>
      </c>
      <c r="BZ636" s="27">
        <f>IF($O636&gt;=BZ$1,$S636+$Y636+$Z636,$Y636+$Z636)</f>
        <v>2876.0749999999998</v>
      </c>
      <c r="CA636" s="27">
        <f>IF($O636&gt;=CA$1,$S636+$Y636+$Z636,$Y636+$Z636)</f>
        <v>2876.0749999999998</v>
      </c>
      <c r="CB636" s="27">
        <f>IF($O636&gt;=CB$1,$S636+$Y636+$Z636,$Y636+$Z636)</f>
        <v>2876.0749999999998</v>
      </c>
      <c r="CC636" s="27">
        <f>IF($O636&gt;=CC$1,$S636+$Y636+$Z636,$Y636+$Z636)</f>
        <v>2876.0749999999998</v>
      </c>
      <c r="CD636" s="27">
        <f>IF($O636&gt;=CD$1,$S636+$Y636+$Z636,$Y636+$Z636)</f>
        <v>2876.0749999999998</v>
      </c>
      <c r="CE636" s="27">
        <f>IF($O636&gt;=CE$1,$S636+$Y636+$Z636,$Y636+$Z636)</f>
        <v>2876.0749999999998</v>
      </c>
      <c r="CF636" s="27">
        <f>IF($O636&gt;=CF$1,$S636+$Y636+$Z636,$Y636+$Z636)</f>
        <v>2876.0749999999998</v>
      </c>
      <c r="CG636" s="27">
        <f>IF($O636&gt;=CG$1,$S636+$Y636+$Z636,$Y636+$Z636)</f>
        <v>2876.0749999999998</v>
      </c>
      <c r="CH636" s="27">
        <f>IF($O636&gt;=CH$1,$S636+$Y636+$Z636,$Y636+$Z636)</f>
        <v>2876.0749999999998</v>
      </c>
      <c r="CI636" s="27">
        <f>IF($O636&gt;=CI$1,$S636+$Y636+$Z636,$Y636+$Z636)</f>
        <v>2876.0749999999998</v>
      </c>
      <c r="CJ636" s="27">
        <f>IF($O636&gt;=CJ$1,$S636+$Y636+$Z636,$Y636+$Z636)</f>
        <v>2876.0749999999998</v>
      </c>
      <c r="CK636" s="27">
        <f>IF($O636&gt;=CK$1,$S636+$Y636+$Z636,$Y636+$Z636)</f>
        <v>2876.0749999999998</v>
      </c>
      <c r="CL636" s="27">
        <f>IF($O636&gt;=CL$1,$S636+$Y636+$Z636,$Y636+$Z636)</f>
        <v>2876.0749999999998</v>
      </c>
      <c r="CM636" s="27">
        <f>IF($O636&gt;=CM$1,$S636+$Y636+$Z636,$Y636+$Z636)</f>
        <v>2876.0749999999998</v>
      </c>
      <c r="CN636" s="27">
        <f>IF($O636&gt;=CN$1,$S636+$Y636,$Y636)</f>
        <v>2476.0749999999998</v>
      </c>
      <c r="CO636" s="27">
        <f>IF($O636&gt;=CO$1,$S636+$Y636,$Y636)</f>
        <v>2476.0749999999998</v>
      </c>
      <c r="CP636" s="27">
        <f>IF($O636&gt;=CP$1,$S636+$Y636,$Y636)</f>
        <v>2476.0749999999998</v>
      </c>
      <c r="CQ636" s="27">
        <f>IF($O636&gt;=CQ$1,$S636+$Y636,$Y636)</f>
        <v>2476.0749999999998</v>
      </c>
      <c r="CR636" s="27">
        <f>IF($O636&gt;=CR$1,$S636+$Y636,$Y636)</f>
        <v>2476.0749999999998</v>
      </c>
      <c r="CS636" s="27">
        <f>IF($O636&gt;=CS$1,$S636+$Y636,$Y636)</f>
        <v>2476.0749999999998</v>
      </c>
      <c r="CT636" s="27">
        <f>IF($O636&gt;=CT$1,$S636+$Y636,$Y636)</f>
        <v>2476.0749999999998</v>
      </c>
      <c r="CU636" s="27">
        <f>IF($O636&gt;=CU$1,$S636+$Y636,$Y636)</f>
        <v>2476.0749999999998</v>
      </c>
      <c r="CV636" s="27">
        <f>IF($O636&gt;=CV$1,$S636+$Y636,$Y636)</f>
        <v>2476.0749999999998</v>
      </c>
      <c r="CW636" s="27">
        <f>IF($O636&gt;=CW$1,$S636+$Y636,$Y636)</f>
        <v>2476.0749999999998</v>
      </c>
      <c r="CX636" s="27">
        <f>IF($O636&gt;=CX$1,$S636+$Y636,$Y636)</f>
        <v>2476.0749999999998</v>
      </c>
      <c r="CY636" s="27">
        <f>IF($O636&gt;=CY$1,$S636+$Y636,$Y636)</f>
        <v>2476.0749999999998</v>
      </c>
      <c r="CZ636" s="27">
        <f>IF($O636&gt;=CZ$1,$S636+$Y636,$Y636)</f>
        <v>2476.0749999999998</v>
      </c>
      <c r="DA636" s="27">
        <f>IF($O636&gt;=DA$1,$S636+$Y636,$Y636)</f>
        <v>2476.0749999999998</v>
      </c>
      <c r="DB636" s="27">
        <f>IF($O636&gt;=DB$1,$S636+$Y636,$Y636)</f>
        <v>2476.0749999999998</v>
      </c>
      <c r="DC636" s="27">
        <f>IF($O636&gt;=DC$1,$S636+$Y636,$Y636)</f>
        <v>2476.0749999999998</v>
      </c>
      <c r="DD636" s="27">
        <f>IF($O636&gt;=DD$1,$S636+$Y636,$Y636)</f>
        <v>2476.0749999999998</v>
      </c>
      <c r="DE636" s="27">
        <f>IF($O636&gt;=DE$1,$S636+$Y636,$Y636)</f>
        <v>2476.0749999999998</v>
      </c>
      <c r="DF636" s="27">
        <f>IF($O636&gt;=DF$1,$S636+$Y636,$Y636)</f>
        <v>2476.0749999999998</v>
      </c>
      <c r="DG636" s="27">
        <f>IF($O636&gt;=DG$1,$S636+$Y636,$Y636)</f>
        <v>2476.0749999999998</v>
      </c>
      <c r="DH636" s="27">
        <f>IF($O636&gt;=DH$1,$S636+$Y636,$Y636)</f>
        <v>2476.0749999999998</v>
      </c>
      <c r="DI636" s="27">
        <f>IF($O636&gt;=DI$1,$S636+$Y636,$Y636)</f>
        <v>2476.0749999999998</v>
      </c>
      <c r="DJ636" s="27">
        <f>IF($O636&gt;=DJ$1,$S636+$Y636,$Y636)</f>
        <v>2476.0749999999998</v>
      </c>
      <c r="DK636" s="27">
        <f>IF($O636&gt;=DK$1,$S636+$Y636,$Y636)</f>
        <v>2476.0749999999998</v>
      </c>
      <c r="DL636" s="27">
        <f>IF($O636&gt;=DL$1,$S636+$Y636,$Y636)</f>
        <v>2476.0749999999998</v>
      </c>
      <c r="DM636" s="27">
        <f>IF($O636&gt;=DM$1,$S636+$Y636,$Y636)</f>
        <v>2476.0749999999998</v>
      </c>
      <c r="DN636" s="27">
        <f>IF($O636&gt;=DN$1,$S636+$Y636,$Y636)</f>
        <v>2476.0749999999998</v>
      </c>
      <c r="DO636" s="27">
        <f>IF($O636&gt;=DO$1,$S636+$Y636,$Y636)</f>
        <v>2476.0749999999998</v>
      </c>
      <c r="DP636" s="27">
        <f>IF($O636&gt;=DP$1,$S636+$Y636,$Y636)</f>
        <v>2476.0749999999998</v>
      </c>
      <c r="DQ636" s="27">
        <f>IF($O636&gt;=DQ$1,$S636+$Y636,$Y636)</f>
        <v>2476.0749999999998</v>
      </c>
      <c r="DR636" s="27">
        <f>IF($O636&gt;=DR$1,$S636+$Y636,$Y636)</f>
        <v>2476.0749999999998</v>
      </c>
      <c r="DS636" s="27">
        <f>IF($O636&gt;=DS$1,$S636+$Y636,$Y636)</f>
        <v>2476.0749999999998</v>
      </c>
      <c r="DT636" s="27">
        <f>IF($O636&gt;=DT$1,$S636+$Y636,$Y636)</f>
        <v>2476.0749999999998</v>
      </c>
      <c r="DU636" s="27">
        <f>IF($O636&gt;=DU$1,$S636+$Y636,$Y636)</f>
        <v>2476.0749999999998</v>
      </c>
      <c r="DV636" s="27">
        <f>IF($O636&gt;=DV$1,$S636+$Y636,$Y636)</f>
        <v>2476.0749999999998</v>
      </c>
      <c r="DW636" s="27">
        <f>IF($O636&gt;=DW$1,$S636+$Y636,$Y636)</f>
        <v>2476.0749999999998</v>
      </c>
      <c r="DX636" s="27">
        <f>IF($O636&gt;=DX$1,$S636+$Y636,$Y636)</f>
        <v>2476.0749999999998</v>
      </c>
      <c r="DY636" s="27">
        <f>IF($O636&gt;=DY$1,$S636+$Y636,$Y636)</f>
        <v>2476.0749999999998</v>
      </c>
      <c r="DZ636" s="27">
        <f>IF($O636&gt;=DZ$1,$S636+$Y636,$Y636)</f>
        <v>2476.0749999999998</v>
      </c>
      <c r="EA636" s="27">
        <f>IF($O636&gt;=EA$1,$S636+$Y636,$Y636)</f>
        <v>2476.0749999999998</v>
      </c>
      <c r="EB636" s="27">
        <f>IF($O636&gt;=EB$1,$S636+$Y636,$Y636)</f>
        <v>2476.0749999999998</v>
      </c>
      <c r="EC636" s="27">
        <f>IF($O636&gt;=EC$1,$S636+$Y636,$Y636)</f>
        <v>2476.0749999999998</v>
      </c>
      <c r="ED636" s="27">
        <f>IF($O636&gt;=ED$1,$S636+$Y636,$Y636)</f>
        <v>2476.0749999999998</v>
      </c>
      <c r="EE636" s="27">
        <f>IF($O636&gt;=EE$1,$S636+$Y636,$Y636)</f>
        <v>2476.0749999999998</v>
      </c>
      <c r="EF636" s="27">
        <f>IF($O636&gt;=EF$1,$S636+$Y636,$Y636)</f>
        <v>2476.0749999999998</v>
      </c>
      <c r="EG636" s="27">
        <f>IF($O636&gt;=EG$1,$S636+$Y636,$Y636)</f>
        <v>2476.0749999999998</v>
      </c>
      <c r="EH636" s="27">
        <f>IF($O636&gt;=EH$1,$S636+$Y636,$Y636)</f>
        <v>2476.0749999999998</v>
      </c>
      <c r="EI636" s="27">
        <f>IF($O636&gt;=EI$1,$S636+$Y636,$Y636)</f>
        <v>2476.0749999999998</v>
      </c>
      <c r="EJ636" s="27">
        <f>IF($O636&gt;=EJ$1,$S636+$Y636,$Y636)</f>
        <v>2476.0749999999998</v>
      </c>
      <c r="EK636" s="27">
        <f>IF($O636&gt;=EK$1,$S636+$Y636,$Y636)</f>
        <v>2476.0749999999998</v>
      </c>
      <c r="EL636" s="27">
        <f>IF($O636&gt;=EL$1,$S636+$Y636,$Y636)</f>
        <v>2476.0749999999998</v>
      </c>
      <c r="EM636" s="27">
        <f>IF($O636&gt;=EM$1,$S636+$Y636,$Y636)</f>
        <v>2476.0749999999998</v>
      </c>
      <c r="EN636" s="27">
        <f>IF($O636&gt;=EN$1,$S636+$Y636,$Y636)</f>
        <v>2476.0749999999998</v>
      </c>
      <c r="EO636" s="27">
        <f>IF($O636&gt;=EO$1,$S636+$Y636,$Y636)</f>
        <v>2476.0749999999998</v>
      </c>
      <c r="EP636" s="27">
        <f>IF($O636&gt;=EP$1,$S636+$Y636,$Y636)</f>
        <v>2476.0749999999998</v>
      </c>
      <c r="EQ636" s="27">
        <f>IF($O636&gt;=EQ$1,$S636+$Y636,$Y636)</f>
        <v>2476.0749999999998</v>
      </c>
      <c r="ER636" s="27">
        <f>IF($O636&gt;=ER$1,$S636+$Y636,$Y636)</f>
        <v>2476.0749999999998</v>
      </c>
      <c r="ES636" s="27">
        <f>IF($O636&gt;=ES$1,$S636+$Y636,$Y636)</f>
        <v>2476.0749999999998</v>
      </c>
      <c r="ET636" s="27">
        <f>IF($O636&gt;=ET$1,$S636+$Y636,$Y636)</f>
        <v>2476.0749999999998</v>
      </c>
      <c r="EU636" s="27">
        <f>IF($O636&gt;=EU$1,$S636+$Y636,$Y636)</f>
        <v>2476.0749999999998</v>
      </c>
      <c r="EV636" s="27">
        <f>IF($O636&gt;=EV$1,$S636,0)</f>
        <v>2476.0749999999998</v>
      </c>
      <c r="EW636" s="27">
        <f>IF($O636&gt;=EW$1,$S636,0)</f>
        <v>2476.0749999999998</v>
      </c>
      <c r="EX636" s="27">
        <f>IF($O636&gt;=EX$1,$S636,0)</f>
        <v>2476.0749999999998</v>
      </c>
      <c r="EY636" s="27">
        <f>IF($O636&gt;=EY$1,$S636,0)</f>
        <v>2476.0749999999998</v>
      </c>
      <c r="EZ636" s="27">
        <f>IF($O636&gt;=EZ$1,$S636,0)</f>
        <v>2476.0749999999998</v>
      </c>
      <c r="FA636" s="27">
        <f>IF($O636&gt;=FA$1,$S636,0)</f>
        <v>2476.0749999999998</v>
      </c>
      <c r="FB636" s="27">
        <f>IF($O636&gt;=FB$1,$S636,0)</f>
        <v>2476.0749999999998</v>
      </c>
      <c r="FC636" s="27">
        <f>IF($O636&gt;=FC$1,$S636,0)</f>
        <v>2476.0749999999998</v>
      </c>
      <c r="FD636" s="27">
        <f>IF($O636&gt;=FD$1,$S636,0)</f>
        <v>2476.0749999999998</v>
      </c>
      <c r="FE636" s="27">
        <f>IF($O636&gt;=FE$1,$S636,0)</f>
        <v>2476.0749999999998</v>
      </c>
      <c r="FF636" s="27">
        <f>IF($O636&gt;=FF$1,$S636,0)</f>
        <v>2476.0749999999998</v>
      </c>
      <c r="FG636" s="27">
        <f>IF($O636&gt;=FG$1,$S636,0)</f>
        <v>2476.0749999999998</v>
      </c>
      <c r="FH636" s="27">
        <f>IF($O636&gt;=FH$1,$S636,0)</f>
        <v>2476.0749999999998</v>
      </c>
      <c r="FI636" s="27">
        <f>IF($O636&gt;=FI$1,$S636,0)</f>
        <v>2476.0749999999998</v>
      </c>
      <c r="FJ636" s="27">
        <f>IF($O636&gt;=FJ$1,$S636,0)</f>
        <v>2476.0749999999998</v>
      </c>
      <c r="FK636" s="27">
        <f>IF($O636&gt;=FK$1,$S636,0)</f>
        <v>2476.0749999999998</v>
      </c>
      <c r="FL636" s="27">
        <f>IF($O636&gt;=FL$1,$S636,0)</f>
        <v>2476.0749999999998</v>
      </c>
      <c r="FM636" s="27">
        <f>IF($O636&gt;=FM$1,$S636,0)</f>
        <v>2476.0749999999998</v>
      </c>
      <c r="FN636" s="27">
        <f>IF($O636&gt;=FN$1,$S636,0)</f>
        <v>2476.0749999999998</v>
      </c>
      <c r="FO636" s="27">
        <f>IF($O636&gt;=FO$1,$S636,0)</f>
        <v>2476.0749999999998</v>
      </c>
      <c r="FP636" s="27">
        <f>IF($O636&gt;=FP$1,$S636,0)</f>
        <v>2476.0749999999998</v>
      </c>
      <c r="FQ636" s="27">
        <f>IF($O636&gt;=FQ$1,$S636,0)</f>
        <v>2476.0749999999998</v>
      </c>
      <c r="FR636" s="27">
        <f>IF($O636&gt;=FR$1,$S636,0)</f>
        <v>2476.0749999999998</v>
      </c>
      <c r="FS636" s="27">
        <f>IF($O636&gt;=FS$1,$S636,0)</f>
        <v>2476.0749999999998</v>
      </c>
      <c r="FT636" s="27">
        <f>IF($O636&gt;=FT$1,$S636,0)</f>
        <v>2476.0749999999998</v>
      </c>
      <c r="FU636" s="27">
        <f>IF($O636&gt;=FU$1,$S636,0)</f>
        <v>2476.0749999999998</v>
      </c>
      <c r="FV636" s="27">
        <f>IF($O636&gt;=FV$1,$S636,0)</f>
        <v>2476.0749999999998</v>
      </c>
      <c r="FW636" s="27">
        <f>IF($O636&gt;=FW$1,$S636,0)</f>
        <v>2476.0749999999998</v>
      </c>
      <c r="FX636" s="27">
        <f>IF($O636&gt;=FX$1,$S636,0)</f>
        <v>2476.0749999999998</v>
      </c>
      <c r="FY636" s="27">
        <f>IF($O636&gt;=FY$1,$S636,0)</f>
        <v>2476.0749999999998</v>
      </c>
      <c r="FZ636" s="27">
        <f>IF($O636&gt;=FZ$1,$S636,0)</f>
        <v>2476.0749999999998</v>
      </c>
      <c r="GA636" s="27">
        <f>IF($O636&gt;=GA$1,$S636,0)</f>
        <v>2476.0749999999998</v>
      </c>
      <c r="GB636" s="27">
        <f>IF($O636&gt;=GB$1,$S636,0)</f>
        <v>2476.0749999999998</v>
      </c>
      <c r="GC636" s="27">
        <f>IF($O636&gt;=GC$1,$S636,0)</f>
        <v>2476.0749999999998</v>
      </c>
      <c r="GD636" s="27">
        <f>IF($O636&gt;=GD$1,$S636,0)</f>
        <v>2476.0749999999998</v>
      </c>
      <c r="GE636" s="27">
        <f>IF($O636&gt;=GE$1,$S636,0)</f>
        <v>2476.0749999999998</v>
      </c>
      <c r="GF636" s="27">
        <f>IF($O636&gt;=GF$1,$S636,0)</f>
        <v>0</v>
      </c>
      <c r="GG636" s="27">
        <f>IF($O636&gt;=GG$1,$S636,0)</f>
        <v>0</v>
      </c>
      <c r="GH636" s="27">
        <f>IF($O636&gt;=GH$1,$S636,0)</f>
        <v>0</v>
      </c>
      <c r="GI636" s="27">
        <f>IF($O636&gt;=GI$1,$S636,0)</f>
        <v>0</v>
      </c>
      <c r="GJ636" s="27">
        <f>IF($O636&gt;=GJ$1,$S636,0)</f>
        <v>0</v>
      </c>
      <c r="GK636" s="27">
        <f>IF($O636&gt;=GK$1,$S636,0)</f>
        <v>0</v>
      </c>
      <c r="GL636" s="27">
        <f>IF($O636&gt;=GL$1,$S636,0)</f>
        <v>0</v>
      </c>
      <c r="GM636" s="27">
        <f>IF($O636&gt;=GM$1,$S636,0)</f>
        <v>0</v>
      </c>
      <c r="GN636" s="27">
        <f>IF($O636&gt;=GN$1,$S636,0)</f>
        <v>0</v>
      </c>
      <c r="GO636" s="27">
        <f>IF($O636&gt;=GO$1,$S636,0)</f>
        <v>0</v>
      </c>
      <c r="GP636" s="27">
        <f>IF($O636&gt;=GP$1,$S636,0)</f>
        <v>0</v>
      </c>
      <c r="GQ636" s="27">
        <f>IF($O636&gt;=GQ$1,$S636,0)</f>
        <v>0</v>
      </c>
      <c r="GR636" s="27">
        <f>IF($O636&gt;=GR$1,$S636,0)</f>
        <v>0</v>
      </c>
      <c r="GS636" s="27">
        <f>IF($O636&gt;=GS$1,$S636,0)</f>
        <v>0</v>
      </c>
      <c r="GT636" s="27">
        <f>IF($O636&gt;=GT$1,$S636,0)</f>
        <v>0</v>
      </c>
      <c r="GU636" s="27">
        <f>IF($O636&gt;=GU$1,$S636,0)</f>
        <v>0</v>
      </c>
      <c r="GV636" s="27">
        <f>IF($O636&gt;=GV$1,$S636,0)</f>
        <v>0</v>
      </c>
      <c r="GW636" s="27">
        <f>IF($O636&gt;=GW$1,$S636,0)</f>
        <v>0</v>
      </c>
      <c r="GX636" s="27">
        <f>IF($O636&gt;=GX$1,$S636,0)</f>
        <v>0</v>
      </c>
      <c r="GY636" s="27">
        <f>IF($O636&gt;=GY$1,$S636,0)</f>
        <v>0</v>
      </c>
      <c r="GZ636" s="27">
        <f>IF($O636&gt;=GZ$1,$S636,0)</f>
        <v>0</v>
      </c>
      <c r="HA636" s="27">
        <f>IF($O636&gt;=HA$1,$S636,0)</f>
        <v>0</v>
      </c>
      <c r="HB636" s="27">
        <f>IF($O636&gt;=HB$1,$S636,0)</f>
        <v>0</v>
      </c>
      <c r="HC636" s="27">
        <f>IF($O636&gt;=HC$1,$S636,0)</f>
        <v>0</v>
      </c>
    </row>
    <row r="637" spans="1:211">
      <c r="A637" s="3">
        <v>20125</v>
      </c>
      <c r="B637" s="3" t="s">
        <v>711</v>
      </c>
      <c r="C637" s="3" t="s">
        <v>18</v>
      </c>
      <c r="D637" s="3">
        <v>62</v>
      </c>
      <c r="E637" s="4">
        <v>29686</v>
      </c>
      <c r="F637" s="5">
        <v>37.219178082191782</v>
      </c>
      <c r="G637" s="3" t="s">
        <v>674</v>
      </c>
      <c r="H637" s="4">
        <v>20632</v>
      </c>
      <c r="I637" s="9" t="s">
        <v>790</v>
      </c>
      <c r="J637" s="5">
        <v>1990.11</v>
      </c>
      <c r="K637" s="31">
        <v>545</v>
      </c>
      <c r="L637" s="32">
        <v>37</v>
      </c>
      <c r="M637" s="33">
        <f>VLOOKUP(L637,FIND,3,TRUE)</f>
        <v>1.5</v>
      </c>
      <c r="N637" s="32">
        <f>IF(L637&gt;30,180,VLOOKUP(L637,TEMPO,2,FALSE))</f>
        <v>180</v>
      </c>
      <c r="O637" s="32">
        <f>IF(R637&gt;0,4,N637)</f>
        <v>180</v>
      </c>
      <c r="P637" s="96">
        <f>J637*M637*L637</f>
        <v>110451.105</v>
      </c>
      <c r="Q637" s="96">
        <f>10934.45*2</f>
        <v>21868.9</v>
      </c>
      <c r="R637" s="96">
        <f>IF(P637&lt;=Q637,P637/4,0)</f>
        <v>0</v>
      </c>
      <c r="S637" s="5">
        <f>IF(P637&gt;=Q637,P637/N637,0)</f>
        <v>613.61725000000001</v>
      </c>
      <c r="T637" s="3"/>
      <c r="U637" s="3">
        <f>IF(T637="",1,0)</f>
        <v>1</v>
      </c>
      <c r="V637" s="3">
        <v>50</v>
      </c>
      <c r="W637" s="5">
        <v>0</v>
      </c>
      <c r="X637" s="5">
        <v>402.65</v>
      </c>
      <c r="Y637" s="5">
        <f>X637*W637</f>
        <v>0</v>
      </c>
      <c r="Z637" s="5">
        <v>400</v>
      </c>
      <c r="AA637" s="5">
        <f>S637+Y637+Z637</f>
        <v>1013.61725</v>
      </c>
      <c r="AB637" s="39">
        <f>(J637/12+J637/12*1.3333333333+450/12+J637/30*6/12+J637)*1.3+Y637+Z637+153.9</f>
        <v>3735.9676333261468</v>
      </c>
      <c r="AC637" s="39" t="s">
        <v>18</v>
      </c>
      <c r="AD637" s="39">
        <f>J637*1.3+400+153.9</f>
        <v>3141.0430000000001</v>
      </c>
      <c r="AE637" s="39">
        <f>SUMIFS('CUSTO MENSAL FUNC NOVO'!H:H,'CUSTO MENSAL FUNC NOVO'!A:A,'VALORES MENSAIS'!AC637)</f>
        <v>1902.2210000000002</v>
      </c>
      <c r="AF637" s="27">
        <f>IF($R637&gt;0,$R637,$S637)+$Y637+$Z637</f>
        <v>1013.61725</v>
      </c>
      <c r="AG637" s="27">
        <f>IF($R637&gt;0,$R637,$S637)+$Y637+$Z637</f>
        <v>1013.61725</v>
      </c>
      <c r="AH637" s="27">
        <f>IF($R637&gt;0,$R637,$S637)+$Y637+$Z637</f>
        <v>1013.61725</v>
      </c>
      <c r="AI637" s="27">
        <f>IF($R637&gt;0,$R637,$S637)+$Y637+$Z637</f>
        <v>1013.61725</v>
      </c>
      <c r="AJ637" s="27">
        <f>IF($O637&gt;=AJ$1,$S637+$Y637+$Z637,$Y637+$Z637)</f>
        <v>1013.61725</v>
      </c>
      <c r="AK637" s="27">
        <f>IF($O637&gt;=AK$1,$S637+$Y637+$Z637,$Y637+$Z637)</f>
        <v>1013.61725</v>
      </c>
      <c r="AL637" s="27">
        <f>IF($O637&gt;=AL$1,$S637+$Y637+$Z637,$Y637+$Z637)</f>
        <v>1013.61725</v>
      </c>
      <c r="AM637" s="27">
        <f>IF($O637&gt;=AM$1,$S637+$Y637+$Z637,$Y637+$Z637)</f>
        <v>1013.61725</v>
      </c>
      <c r="AN637" s="27">
        <f>IF($O637&gt;=AN$1,$S637+$Y637+$Z637,$Y637+$Z637)</f>
        <v>1013.61725</v>
      </c>
      <c r="AO637" s="27">
        <f>IF($O637&gt;=AO$1,$S637+$Y637+$Z637,$Y637+$Z637)</f>
        <v>1013.61725</v>
      </c>
      <c r="AP637" s="27">
        <f>IF($O637&gt;=AP$1,$S637+$Y637+$Z637,$Y637+$Z637)</f>
        <v>1013.61725</v>
      </c>
      <c r="AQ637" s="27">
        <f>IF($O637&gt;=AQ$1,$S637+$Y637+$Z637,$Y637+$Z637)</f>
        <v>1013.61725</v>
      </c>
      <c r="AR637" s="27">
        <f>IF($O637&gt;=AR$1,$S637+$Y637+$Z637,$Y637+$Z637)</f>
        <v>1013.61725</v>
      </c>
      <c r="AS637" s="27">
        <f>IF($O637&gt;=AS$1,$S637+$Y637+$Z637,$Y637+$Z637)</f>
        <v>1013.61725</v>
      </c>
      <c r="AT637" s="27">
        <f>IF($O637&gt;=AT$1,$S637+$Y637+$Z637,$Y637+$Z637)</f>
        <v>1013.61725</v>
      </c>
      <c r="AU637" s="27">
        <f>IF($O637&gt;=AU$1,$S637+$Y637+$Z637,$Y637+$Z637)</f>
        <v>1013.61725</v>
      </c>
      <c r="AV637" s="27">
        <f>IF($O637&gt;=AV$1,$S637+$Y637+$Z637,$Y637+$Z637)</f>
        <v>1013.61725</v>
      </c>
      <c r="AW637" s="27">
        <f>IF($O637&gt;=AW$1,$S637+$Y637+$Z637,$Y637+$Z637)</f>
        <v>1013.61725</v>
      </c>
      <c r="AX637" s="27">
        <f>IF($O637&gt;=AX$1,$S637+$Y637+$Z637,$Y637+$Z637)</f>
        <v>1013.61725</v>
      </c>
      <c r="AY637" s="27">
        <f>IF($O637&gt;=AY$1,$S637+$Y637+$Z637,$Y637+$Z637)</f>
        <v>1013.61725</v>
      </c>
      <c r="AZ637" s="27">
        <f>IF($O637&gt;=AZ$1,$S637+$Y637+$Z637,$Y637+$Z637)</f>
        <v>1013.61725</v>
      </c>
      <c r="BA637" s="27">
        <f>IF($O637&gt;=BA$1,$S637+$Y637+$Z637,$Y637+$Z637)</f>
        <v>1013.61725</v>
      </c>
      <c r="BB637" s="27">
        <f>IF($O637&gt;=BB$1,$S637+$Y637+$Z637,$Y637+$Z637)</f>
        <v>1013.61725</v>
      </c>
      <c r="BC637" s="27">
        <f>IF($O637&gt;=BC$1,$S637+$Y637+$Z637,$Y637+$Z637)</f>
        <v>1013.61725</v>
      </c>
      <c r="BD637" s="27">
        <f>IF($O637&gt;=BD$1,$S637+$Y637+$Z637,$Y637+$Z637)</f>
        <v>1013.61725</v>
      </c>
      <c r="BE637" s="27">
        <f>IF($O637&gt;=BE$1,$S637+$Y637+$Z637,$Y637+$Z637)</f>
        <v>1013.61725</v>
      </c>
      <c r="BF637" s="27">
        <f>IF($O637&gt;=BF$1,$S637+$Y637+$Z637,$Y637+$Z637)</f>
        <v>1013.61725</v>
      </c>
      <c r="BG637" s="27">
        <f>IF($O637&gt;=BG$1,$S637+$Y637+$Z637,$Y637+$Z637)</f>
        <v>1013.61725</v>
      </c>
      <c r="BH637" s="27">
        <f>IF($O637&gt;=BH$1,$S637+$Y637+$Z637,$Y637+$Z637)</f>
        <v>1013.61725</v>
      </c>
      <c r="BI637" s="27">
        <f>IF($O637&gt;=BI$1,$S637+$Y637+$Z637,$Y637+$Z637)</f>
        <v>1013.61725</v>
      </c>
      <c r="BJ637" s="27">
        <f>IF($O637&gt;=BJ$1,$S637+$Y637+$Z637,$Y637+$Z637)</f>
        <v>1013.61725</v>
      </c>
      <c r="BK637" s="27">
        <f>IF($O637&gt;=BK$1,$S637+$Y637+$Z637,$Y637+$Z637)</f>
        <v>1013.61725</v>
      </c>
      <c r="BL637" s="27">
        <f>IF($O637&gt;=BL$1,$S637+$Y637+$Z637,$Y637+$Z637)</f>
        <v>1013.61725</v>
      </c>
      <c r="BM637" s="27">
        <f>IF($O637&gt;=BM$1,$S637+$Y637+$Z637,$Y637+$Z637)</f>
        <v>1013.61725</v>
      </c>
      <c r="BN637" s="27">
        <f>IF($O637&gt;=BN$1,$S637+$Y637+$Z637,$Y637+$Z637)</f>
        <v>1013.61725</v>
      </c>
      <c r="BO637" s="27">
        <f>IF($O637&gt;=BO$1,$S637+$Y637+$Z637,$Y637+$Z637)</f>
        <v>1013.61725</v>
      </c>
      <c r="BP637" s="27">
        <f>IF($O637&gt;=BP$1,$S637+$Y637+$Z637,$Y637+$Z637)</f>
        <v>1013.61725</v>
      </c>
      <c r="BQ637" s="27">
        <f>IF($O637&gt;=BQ$1,$S637+$Y637+$Z637,$Y637+$Z637)</f>
        <v>1013.61725</v>
      </c>
      <c r="BR637" s="27">
        <f>IF($O637&gt;=BR$1,$S637+$Y637+$Z637,$Y637+$Z637)</f>
        <v>1013.61725</v>
      </c>
      <c r="BS637" s="27">
        <f>IF($O637&gt;=BS$1,$S637+$Y637+$Z637,$Y637+$Z637)</f>
        <v>1013.61725</v>
      </c>
      <c r="BT637" s="27">
        <f>IF($O637&gt;=BT$1,$S637+$Y637+$Z637,$Y637+$Z637)</f>
        <v>1013.61725</v>
      </c>
      <c r="BU637" s="27">
        <f>IF($O637&gt;=BU$1,$S637+$Y637+$Z637,$Y637+$Z637)</f>
        <v>1013.61725</v>
      </c>
      <c r="BV637" s="27">
        <f>IF($O637&gt;=BV$1,$S637+$Y637+$Z637,$Y637+$Z637)</f>
        <v>1013.61725</v>
      </c>
      <c r="BW637" s="27">
        <f>IF($O637&gt;=BW$1,$S637+$Y637+$Z637,$Y637+$Z637)</f>
        <v>1013.61725</v>
      </c>
      <c r="BX637" s="27">
        <f>IF($O637&gt;=BX$1,$S637+$Y637+$Z637,$Y637+$Z637)</f>
        <v>1013.61725</v>
      </c>
      <c r="BY637" s="27">
        <f>IF($O637&gt;=BY$1,$S637+$Y637+$Z637,$Y637+$Z637)</f>
        <v>1013.61725</v>
      </c>
      <c r="BZ637" s="27">
        <f>IF($O637&gt;=BZ$1,$S637+$Y637+$Z637,$Y637+$Z637)</f>
        <v>1013.61725</v>
      </c>
      <c r="CA637" s="27">
        <f>IF($O637&gt;=CA$1,$S637+$Y637+$Z637,$Y637+$Z637)</f>
        <v>1013.61725</v>
      </c>
      <c r="CB637" s="27">
        <f>IF($O637&gt;=CB$1,$S637+$Y637+$Z637,$Y637+$Z637)</f>
        <v>1013.61725</v>
      </c>
      <c r="CC637" s="27">
        <f>IF($O637&gt;=CC$1,$S637+$Y637+$Z637,$Y637+$Z637)</f>
        <v>1013.61725</v>
      </c>
      <c r="CD637" s="27">
        <f>IF($O637&gt;=CD$1,$S637+$Y637+$Z637,$Y637+$Z637)</f>
        <v>1013.61725</v>
      </c>
      <c r="CE637" s="27">
        <f>IF($O637&gt;=CE$1,$S637+$Y637+$Z637,$Y637+$Z637)</f>
        <v>1013.61725</v>
      </c>
      <c r="CF637" s="27">
        <f>IF($O637&gt;=CF$1,$S637+$Y637+$Z637,$Y637+$Z637)</f>
        <v>1013.61725</v>
      </c>
      <c r="CG637" s="27">
        <f>IF($O637&gt;=CG$1,$S637+$Y637+$Z637,$Y637+$Z637)</f>
        <v>1013.61725</v>
      </c>
      <c r="CH637" s="27">
        <f>IF($O637&gt;=CH$1,$S637+$Y637+$Z637,$Y637+$Z637)</f>
        <v>1013.61725</v>
      </c>
      <c r="CI637" s="27">
        <f>IF($O637&gt;=CI$1,$S637+$Y637+$Z637,$Y637+$Z637)</f>
        <v>1013.61725</v>
      </c>
      <c r="CJ637" s="27">
        <f>IF($O637&gt;=CJ$1,$S637+$Y637+$Z637,$Y637+$Z637)</f>
        <v>1013.61725</v>
      </c>
      <c r="CK637" s="27">
        <f>IF($O637&gt;=CK$1,$S637+$Y637+$Z637,$Y637+$Z637)</f>
        <v>1013.61725</v>
      </c>
      <c r="CL637" s="27">
        <f>IF($O637&gt;=CL$1,$S637+$Y637+$Z637,$Y637+$Z637)</f>
        <v>1013.61725</v>
      </c>
      <c r="CM637" s="27">
        <f>IF($O637&gt;=CM$1,$S637+$Y637+$Z637,$Y637+$Z637)</f>
        <v>1013.61725</v>
      </c>
      <c r="CN637" s="27">
        <f>IF($O637&gt;=CN$1,$S637+$Y637,$Y637)</f>
        <v>613.61725000000001</v>
      </c>
      <c r="CO637" s="27">
        <f>IF($O637&gt;=CO$1,$S637+$Y637,$Y637)</f>
        <v>613.61725000000001</v>
      </c>
      <c r="CP637" s="27">
        <f>IF($O637&gt;=CP$1,$S637+$Y637,$Y637)</f>
        <v>613.61725000000001</v>
      </c>
      <c r="CQ637" s="27">
        <f>IF($O637&gt;=CQ$1,$S637+$Y637,$Y637)</f>
        <v>613.61725000000001</v>
      </c>
      <c r="CR637" s="27">
        <f>IF($O637&gt;=CR$1,$S637+$Y637,$Y637)</f>
        <v>613.61725000000001</v>
      </c>
      <c r="CS637" s="27">
        <f>IF($O637&gt;=CS$1,$S637+$Y637,$Y637)</f>
        <v>613.61725000000001</v>
      </c>
      <c r="CT637" s="27">
        <f>IF($O637&gt;=CT$1,$S637+$Y637,$Y637)</f>
        <v>613.61725000000001</v>
      </c>
      <c r="CU637" s="27">
        <f>IF($O637&gt;=CU$1,$S637+$Y637,$Y637)</f>
        <v>613.61725000000001</v>
      </c>
      <c r="CV637" s="27">
        <f>IF($O637&gt;=CV$1,$S637+$Y637,$Y637)</f>
        <v>613.61725000000001</v>
      </c>
      <c r="CW637" s="27">
        <f>IF($O637&gt;=CW$1,$S637+$Y637,$Y637)</f>
        <v>613.61725000000001</v>
      </c>
      <c r="CX637" s="27">
        <f>IF($O637&gt;=CX$1,$S637+$Y637,$Y637)</f>
        <v>613.61725000000001</v>
      </c>
      <c r="CY637" s="27">
        <f>IF($O637&gt;=CY$1,$S637+$Y637,$Y637)</f>
        <v>613.61725000000001</v>
      </c>
      <c r="CZ637" s="27">
        <f>IF($O637&gt;=CZ$1,$S637+$Y637,$Y637)</f>
        <v>613.61725000000001</v>
      </c>
      <c r="DA637" s="27">
        <f>IF($O637&gt;=DA$1,$S637+$Y637,$Y637)</f>
        <v>613.61725000000001</v>
      </c>
      <c r="DB637" s="27">
        <f>IF($O637&gt;=DB$1,$S637+$Y637,$Y637)</f>
        <v>613.61725000000001</v>
      </c>
      <c r="DC637" s="27">
        <f>IF($O637&gt;=DC$1,$S637+$Y637,$Y637)</f>
        <v>613.61725000000001</v>
      </c>
      <c r="DD637" s="27">
        <f>IF($O637&gt;=DD$1,$S637+$Y637,$Y637)</f>
        <v>613.61725000000001</v>
      </c>
      <c r="DE637" s="27">
        <f>IF($O637&gt;=DE$1,$S637+$Y637,$Y637)</f>
        <v>613.61725000000001</v>
      </c>
      <c r="DF637" s="27">
        <f>IF($O637&gt;=DF$1,$S637+$Y637,$Y637)</f>
        <v>613.61725000000001</v>
      </c>
      <c r="DG637" s="27">
        <f>IF($O637&gt;=DG$1,$S637+$Y637,$Y637)</f>
        <v>613.61725000000001</v>
      </c>
      <c r="DH637" s="27">
        <f>IF($O637&gt;=DH$1,$S637+$Y637,$Y637)</f>
        <v>613.61725000000001</v>
      </c>
      <c r="DI637" s="27">
        <f>IF($O637&gt;=DI$1,$S637+$Y637,$Y637)</f>
        <v>613.61725000000001</v>
      </c>
      <c r="DJ637" s="27">
        <f>IF($O637&gt;=DJ$1,$S637+$Y637,$Y637)</f>
        <v>613.61725000000001</v>
      </c>
      <c r="DK637" s="27">
        <f>IF($O637&gt;=DK$1,$S637+$Y637,$Y637)</f>
        <v>613.61725000000001</v>
      </c>
      <c r="DL637" s="27">
        <f>IF($O637&gt;=DL$1,$S637+$Y637,$Y637)</f>
        <v>613.61725000000001</v>
      </c>
      <c r="DM637" s="27">
        <f>IF($O637&gt;=DM$1,$S637+$Y637,$Y637)</f>
        <v>613.61725000000001</v>
      </c>
      <c r="DN637" s="27">
        <f>IF($O637&gt;=DN$1,$S637+$Y637,$Y637)</f>
        <v>613.61725000000001</v>
      </c>
      <c r="DO637" s="27">
        <f>IF($O637&gt;=DO$1,$S637+$Y637,$Y637)</f>
        <v>613.61725000000001</v>
      </c>
      <c r="DP637" s="27">
        <f>IF($O637&gt;=DP$1,$S637+$Y637,$Y637)</f>
        <v>613.61725000000001</v>
      </c>
      <c r="DQ637" s="27">
        <f>IF($O637&gt;=DQ$1,$S637+$Y637,$Y637)</f>
        <v>613.61725000000001</v>
      </c>
      <c r="DR637" s="27">
        <f>IF($O637&gt;=DR$1,$S637+$Y637,$Y637)</f>
        <v>613.61725000000001</v>
      </c>
      <c r="DS637" s="27">
        <f>IF($O637&gt;=DS$1,$S637+$Y637,$Y637)</f>
        <v>613.61725000000001</v>
      </c>
      <c r="DT637" s="27">
        <f>IF($O637&gt;=DT$1,$S637+$Y637,$Y637)</f>
        <v>613.61725000000001</v>
      </c>
      <c r="DU637" s="27">
        <f>IF($O637&gt;=DU$1,$S637+$Y637,$Y637)</f>
        <v>613.61725000000001</v>
      </c>
      <c r="DV637" s="27">
        <f>IF($O637&gt;=DV$1,$S637+$Y637,$Y637)</f>
        <v>613.61725000000001</v>
      </c>
      <c r="DW637" s="27">
        <f>IF($O637&gt;=DW$1,$S637+$Y637,$Y637)</f>
        <v>613.61725000000001</v>
      </c>
      <c r="DX637" s="27">
        <f>IF($O637&gt;=DX$1,$S637+$Y637,$Y637)</f>
        <v>613.61725000000001</v>
      </c>
      <c r="DY637" s="27">
        <f>IF($O637&gt;=DY$1,$S637+$Y637,$Y637)</f>
        <v>613.61725000000001</v>
      </c>
      <c r="DZ637" s="27">
        <f>IF($O637&gt;=DZ$1,$S637+$Y637,$Y637)</f>
        <v>613.61725000000001</v>
      </c>
      <c r="EA637" s="27">
        <f>IF($O637&gt;=EA$1,$S637+$Y637,$Y637)</f>
        <v>613.61725000000001</v>
      </c>
      <c r="EB637" s="27">
        <f>IF($O637&gt;=EB$1,$S637+$Y637,$Y637)</f>
        <v>613.61725000000001</v>
      </c>
      <c r="EC637" s="27">
        <f>IF($O637&gt;=EC$1,$S637+$Y637,$Y637)</f>
        <v>613.61725000000001</v>
      </c>
      <c r="ED637" s="27">
        <f>IF($O637&gt;=ED$1,$S637+$Y637,$Y637)</f>
        <v>613.61725000000001</v>
      </c>
      <c r="EE637" s="27">
        <f>IF($O637&gt;=EE$1,$S637+$Y637,$Y637)</f>
        <v>613.61725000000001</v>
      </c>
      <c r="EF637" s="27">
        <f>IF($O637&gt;=EF$1,$S637+$Y637,$Y637)</f>
        <v>613.61725000000001</v>
      </c>
      <c r="EG637" s="27">
        <f>IF($O637&gt;=EG$1,$S637+$Y637,$Y637)</f>
        <v>613.61725000000001</v>
      </c>
      <c r="EH637" s="27">
        <f>IF($O637&gt;=EH$1,$S637+$Y637,$Y637)</f>
        <v>613.61725000000001</v>
      </c>
      <c r="EI637" s="27">
        <f>IF($O637&gt;=EI$1,$S637+$Y637,$Y637)</f>
        <v>613.61725000000001</v>
      </c>
      <c r="EJ637" s="27">
        <f>IF($O637&gt;=EJ$1,$S637+$Y637,$Y637)</f>
        <v>613.61725000000001</v>
      </c>
      <c r="EK637" s="27">
        <f>IF($O637&gt;=EK$1,$S637+$Y637,$Y637)</f>
        <v>613.61725000000001</v>
      </c>
      <c r="EL637" s="27">
        <f>IF($O637&gt;=EL$1,$S637+$Y637,$Y637)</f>
        <v>613.61725000000001</v>
      </c>
      <c r="EM637" s="27">
        <f>IF($O637&gt;=EM$1,$S637+$Y637,$Y637)</f>
        <v>613.61725000000001</v>
      </c>
      <c r="EN637" s="27">
        <f>IF($O637&gt;=EN$1,$S637+$Y637,$Y637)</f>
        <v>613.61725000000001</v>
      </c>
      <c r="EO637" s="27">
        <f>IF($O637&gt;=EO$1,$S637+$Y637,$Y637)</f>
        <v>613.61725000000001</v>
      </c>
      <c r="EP637" s="27">
        <f>IF($O637&gt;=EP$1,$S637+$Y637,$Y637)</f>
        <v>613.61725000000001</v>
      </c>
      <c r="EQ637" s="27">
        <f>IF($O637&gt;=EQ$1,$S637+$Y637,$Y637)</f>
        <v>613.61725000000001</v>
      </c>
      <c r="ER637" s="27">
        <f>IF($O637&gt;=ER$1,$S637+$Y637,$Y637)</f>
        <v>613.61725000000001</v>
      </c>
      <c r="ES637" s="27">
        <f>IF($O637&gt;=ES$1,$S637+$Y637,$Y637)</f>
        <v>613.61725000000001</v>
      </c>
      <c r="ET637" s="27">
        <f>IF($O637&gt;=ET$1,$S637+$Y637,$Y637)</f>
        <v>613.61725000000001</v>
      </c>
      <c r="EU637" s="27">
        <f>IF($O637&gt;=EU$1,$S637+$Y637,$Y637)</f>
        <v>613.61725000000001</v>
      </c>
      <c r="EV637" s="27">
        <f>IF($O637&gt;=EV$1,$S637,0)</f>
        <v>613.61725000000001</v>
      </c>
      <c r="EW637" s="27">
        <f>IF($O637&gt;=EW$1,$S637,0)</f>
        <v>613.61725000000001</v>
      </c>
      <c r="EX637" s="27">
        <f>IF($O637&gt;=EX$1,$S637,0)</f>
        <v>613.61725000000001</v>
      </c>
      <c r="EY637" s="27">
        <f>IF($O637&gt;=EY$1,$S637,0)</f>
        <v>613.61725000000001</v>
      </c>
      <c r="EZ637" s="27">
        <f>IF($O637&gt;=EZ$1,$S637,0)</f>
        <v>613.61725000000001</v>
      </c>
      <c r="FA637" s="27">
        <f>IF($O637&gt;=FA$1,$S637,0)</f>
        <v>613.61725000000001</v>
      </c>
      <c r="FB637" s="27">
        <f>IF($O637&gt;=FB$1,$S637,0)</f>
        <v>613.61725000000001</v>
      </c>
      <c r="FC637" s="27">
        <f>IF($O637&gt;=FC$1,$S637,0)</f>
        <v>613.61725000000001</v>
      </c>
      <c r="FD637" s="27">
        <f>IF($O637&gt;=FD$1,$S637,0)</f>
        <v>613.61725000000001</v>
      </c>
      <c r="FE637" s="27">
        <f>IF($O637&gt;=FE$1,$S637,0)</f>
        <v>613.61725000000001</v>
      </c>
      <c r="FF637" s="27">
        <f>IF($O637&gt;=FF$1,$S637,0)</f>
        <v>613.61725000000001</v>
      </c>
      <c r="FG637" s="27">
        <f>IF($O637&gt;=FG$1,$S637,0)</f>
        <v>613.61725000000001</v>
      </c>
      <c r="FH637" s="27">
        <f>IF($O637&gt;=FH$1,$S637,0)</f>
        <v>613.61725000000001</v>
      </c>
      <c r="FI637" s="27">
        <f>IF($O637&gt;=FI$1,$S637,0)</f>
        <v>613.61725000000001</v>
      </c>
      <c r="FJ637" s="27">
        <f>IF($O637&gt;=FJ$1,$S637,0)</f>
        <v>613.61725000000001</v>
      </c>
      <c r="FK637" s="27">
        <f>IF($O637&gt;=FK$1,$S637,0)</f>
        <v>613.61725000000001</v>
      </c>
      <c r="FL637" s="27">
        <f>IF($O637&gt;=FL$1,$S637,0)</f>
        <v>613.61725000000001</v>
      </c>
      <c r="FM637" s="27">
        <f>IF($O637&gt;=FM$1,$S637,0)</f>
        <v>613.61725000000001</v>
      </c>
      <c r="FN637" s="27">
        <f>IF($O637&gt;=FN$1,$S637,0)</f>
        <v>613.61725000000001</v>
      </c>
      <c r="FO637" s="27">
        <f>IF($O637&gt;=FO$1,$S637,0)</f>
        <v>613.61725000000001</v>
      </c>
      <c r="FP637" s="27">
        <f>IF($O637&gt;=FP$1,$S637,0)</f>
        <v>613.61725000000001</v>
      </c>
      <c r="FQ637" s="27">
        <f>IF($O637&gt;=FQ$1,$S637,0)</f>
        <v>613.61725000000001</v>
      </c>
      <c r="FR637" s="27">
        <f>IF($O637&gt;=FR$1,$S637,0)</f>
        <v>613.61725000000001</v>
      </c>
      <c r="FS637" s="27">
        <f>IF($O637&gt;=FS$1,$S637,0)</f>
        <v>613.61725000000001</v>
      </c>
      <c r="FT637" s="27">
        <f>IF($O637&gt;=FT$1,$S637,0)</f>
        <v>613.61725000000001</v>
      </c>
      <c r="FU637" s="27">
        <f>IF($O637&gt;=FU$1,$S637,0)</f>
        <v>613.61725000000001</v>
      </c>
      <c r="FV637" s="27">
        <f>IF($O637&gt;=FV$1,$S637,0)</f>
        <v>613.61725000000001</v>
      </c>
      <c r="FW637" s="27">
        <f>IF($O637&gt;=FW$1,$S637,0)</f>
        <v>613.61725000000001</v>
      </c>
      <c r="FX637" s="27">
        <f>IF($O637&gt;=FX$1,$S637,0)</f>
        <v>613.61725000000001</v>
      </c>
      <c r="FY637" s="27">
        <f>IF($O637&gt;=FY$1,$S637,0)</f>
        <v>613.61725000000001</v>
      </c>
      <c r="FZ637" s="27">
        <f>IF($O637&gt;=FZ$1,$S637,0)</f>
        <v>613.61725000000001</v>
      </c>
      <c r="GA637" s="27">
        <f>IF($O637&gt;=GA$1,$S637,0)</f>
        <v>613.61725000000001</v>
      </c>
      <c r="GB637" s="27">
        <f>IF($O637&gt;=GB$1,$S637,0)</f>
        <v>613.61725000000001</v>
      </c>
      <c r="GC637" s="27">
        <f>IF($O637&gt;=GC$1,$S637,0)</f>
        <v>613.61725000000001</v>
      </c>
      <c r="GD637" s="27">
        <f>IF($O637&gt;=GD$1,$S637,0)</f>
        <v>613.61725000000001</v>
      </c>
      <c r="GE637" s="27">
        <f>IF($O637&gt;=GE$1,$S637,0)</f>
        <v>613.61725000000001</v>
      </c>
      <c r="GF637" s="27">
        <f>IF($O637&gt;=GF$1,$S637,0)</f>
        <v>613.61725000000001</v>
      </c>
      <c r="GG637" s="27">
        <f>IF($O637&gt;=GG$1,$S637,0)</f>
        <v>613.61725000000001</v>
      </c>
      <c r="GH637" s="27">
        <f>IF($O637&gt;=GH$1,$S637,0)</f>
        <v>613.61725000000001</v>
      </c>
      <c r="GI637" s="27">
        <f>IF($O637&gt;=GI$1,$S637,0)</f>
        <v>613.61725000000001</v>
      </c>
      <c r="GJ637" s="27">
        <f>IF($O637&gt;=GJ$1,$S637,0)</f>
        <v>613.61725000000001</v>
      </c>
      <c r="GK637" s="27">
        <f>IF($O637&gt;=GK$1,$S637,0)</f>
        <v>613.61725000000001</v>
      </c>
      <c r="GL637" s="27">
        <f>IF($O637&gt;=GL$1,$S637,0)</f>
        <v>613.61725000000001</v>
      </c>
      <c r="GM637" s="27">
        <f>IF($O637&gt;=GM$1,$S637,0)</f>
        <v>613.61725000000001</v>
      </c>
      <c r="GN637" s="27">
        <f>IF($O637&gt;=GN$1,$S637,0)</f>
        <v>613.61725000000001</v>
      </c>
      <c r="GO637" s="27">
        <f>IF($O637&gt;=GO$1,$S637,0)</f>
        <v>613.61725000000001</v>
      </c>
      <c r="GP637" s="27">
        <f>IF($O637&gt;=GP$1,$S637,0)</f>
        <v>613.61725000000001</v>
      </c>
      <c r="GQ637" s="27">
        <f>IF($O637&gt;=GQ$1,$S637,0)</f>
        <v>613.61725000000001</v>
      </c>
      <c r="GR637" s="27">
        <f>IF($O637&gt;=GR$1,$S637,0)</f>
        <v>613.61725000000001</v>
      </c>
      <c r="GS637" s="27">
        <f>IF($O637&gt;=GS$1,$S637,0)</f>
        <v>613.61725000000001</v>
      </c>
      <c r="GT637" s="27">
        <f>IF($O637&gt;=GT$1,$S637,0)</f>
        <v>613.61725000000001</v>
      </c>
      <c r="GU637" s="27">
        <f>IF($O637&gt;=GU$1,$S637,0)</f>
        <v>613.61725000000001</v>
      </c>
      <c r="GV637" s="27">
        <f>IF($O637&gt;=GV$1,$S637,0)</f>
        <v>613.61725000000001</v>
      </c>
      <c r="GW637" s="27">
        <f>IF($O637&gt;=GW$1,$S637,0)</f>
        <v>613.61725000000001</v>
      </c>
      <c r="GX637" s="27">
        <f>IF($O637&gt;=GX$1,$S637,0)</f>
        <v>613.61725000000001</v>
      </c>
      <c r="GY637" s="27">
        <f>IF($O637&gt;=GY$1,$S637,0)</f>
        <v>613.61725000000001</v>
      </c>
      <c r="GZ637" s="27">
        <f>IF($O637&gt;=GZ$1,$S637,0)</f>
        <v>613.61725000000001</v>
      </c>
      <c r="HA637" s="27">
        <f>IF($O637&gt;=HA$1,$S637,0)</f>
        <v>613.61725000000001</v>
      </c>
      <c r="HB637" s="27">
        <f>IF($O637&gt;=HB$1,$S637,0)</f>
        <v>613.61725000000001</v>
      </c>
      <c r="HC637" s="27">
        <f>IF($O637&gt;=HC$1,$S637,0)</f>
        <v>613.61725000000001</v>
      </c>
    </row>
    <row r="638" spans="1:211">
      <c r="A638" s="3">
        <v>52230</v>
      </c>
      <c r="B638" s="3" t="s">
        <v>690</v>
      </c>
      <c r="C638" s="3" t="s">
        <v>18</v>
      </c>
      <c r="D638" s="3">
        <v>61</v>
      </c>
      <c r="E638" s="4">
        <v>34099</v>
      </c>
      <c r="F638" s="5">
        <v>25.12876712328767</v>
      </c>
      <c r="G638" s="3" t="s">
        <v>674</v>
      </c>
      <c r="H638" s="4">
        <v>20871</v>
      </c>
      <c r="I638" s="9" t="s">
        <v>790</v>
      </c>
      <c r="J638" s="5">
        <v>1801.63</v>
      </c>
      <c r="K638" s="31">
        <v>545</v>
      </c>
      <c r="L638" s="32">
        <v>25</v>
      </c>
      <c r="M638" s="33">
        <f>VLOOKUP(L638,FIND,3,TRUE)</f>
        <v>1.5</v>
      </c>
      <c r="N638" s="32">
        <f>IF(L638&gt;30,180,VLOOKUP(L638,TEMPO,2,FALSE))</f>
        <v>150</v>
      </c>
      <c r="O638" s="32">
        <f>IF(R638&gt;0,4,N638)</f>
        <v>150</v>
      </c>
      <c r="P638" s="96">
        <f>J638*M638*L638</f>
        <v>67561.125</v>
      </c>
      <c r="Q638" s="96">
        <f>10934.45*2</f>
        <v>21868.9</v>
      </c>
      <c r="R638" s="96">
        <f>IF(P638&lt;=Q638,P638/4,0)</f>
        <v>0</v>
      </c>
      <c r="S638" s="5">
        <f>IF(P638&gt;=Q638,P638/N638,0)</f>
        <v>450.40750000000003</v>
      </c>
      <c r="T638" s="3"/>
      <c r="U638" s="3">
        <f>IF(T638="",1,0)</f>
        <v>1</v>
      </c>
      <c r="V638" s="3">
        <v>40</v>
      </c>
      <c r="W638" s="5">
        <v>0</v>
      </c>
      <c r="X638" s="5">
        <v>402.65</v>
      </c>
      <c r="Y638" s="5">
        <f>X638*W638</f>
        <v>0</v>
      </c>
      <c r="Z638" s="5">
        <v>400</v>
      </c>
      <c r="AA638" s="5">
        <f>S638+Y638+Z638</f>
        <v>850.40750000000003</v>
      </c>
      <c r="AB638" s="39">
        <f>(J638/12+J638/12*1.3333333333+450/12+J638/30*6/12+J638)*1.3+Y638+Z638+153.9</f>
        <v>3439.2163444379389</v>
      </c>
      <c r="AC638" s="39" t="s">
        <v>18</v>
      </c>
      <c r="AD638" s="39">
        <f>J638*1.3+400+153.9</f>
        <v>2896.0190000000002</v>
      </c>
      <c r="AE638" s="39">
        <f>SUMIFS('CUSTO MENSAL FUNC NOVO'!H:H,'CUSTO MENSAL FUNC NOVO'!A:A,'VALORES MENSAIS'!AC638)</f>
        <v>1902.2210000000002</v>
      </c>
      <c r="AF638" s="27">
        <f>IF($R638&gt;0,$R638,$S638)+$Y638+$Z638</f>
        <v>850.40750000000003</v>
      </c>
      <c r="AG638" s="27">
        <f>IF($R638&gt;0,$R638,$S638)+$Y638+$Z638</f>
        <v>850.40750000000003</v>
      </c>
      <c r="AH638" s="27">
        <f>IF($R638&gt;0,$R638,$S638)+$Y638+$Z638</f>
        <v>850.40750000000003</v>
      </c>
      <c r="AI638" s="27">
        <f>IF($R638&gt;0,$R638,$S638)+$Y638+$Z638</f>
        <v>850.40750000000003</v>
      </c>
      <c r="AJ638" s="27">
        <f>IF($O638&gt;=AJ$1,$S638+$Y638+$Z638,$Y638+$Z638)</f>
        <v>850.40750000000003</v>
      </c>
      <c r="AK638" s="27">
        <f>IF($O638&gt;=AK$1,$S638+$Y638+$Z638,$Y638+$Z638)</f>
        <v>850.40750000000003</v>
      </c>
      <c r="AL638" s="27">
        <f>IF($O638&gt;=AL$1,$S638+$Y638+$Z638,$Y638+$Z638)</f>
        <v>850.40750000000003</v>
      </c>
      <c r="AM638" s="27">
        <f>IF($O638&gt;=AM$1,$S638+$Y638+$Z638,$Y638+$Z638)</f>
        <v>850.40750000000003</v>
      </c>
      <c r="AN638" s="27">
        <f>IF($O638&gt;=AN$1,$S638+$Y638+$Z638,$Y638+$Z638)</f>
        <v>850.40750000000003</v>
      </c>
      <c r="AO638" s="27">
        <f>IF($O638&gt;=AO$1,$S638+$Y638+$Z638,$Y638+$Z638)</f>
        <v>850.40750000000003</v>
      </c>
      <c r="AP638" s="27">
        <f>IF($O638&gt;=AP$1,$S638+$Y638+$Z638,$Y638+$Z638)</f>
        <v>850.40750000000003</v>
      </c>
      <c r="AQ638" s="27">
        <f>IF($O638&gt;=AQ$1,$S638+$Y638+$Z638,$Y638+$Z638)</f>
        <v>850.40750000000003</v>
      </c>
      <c r="AR638" s="27">
        <f>IF($O638&gt;=AR$1,$S638+$Y638+$Z638,$Y638+$Z638)</f>
        <v>850.40750000000003</v>
      </c>
      <c r="AS638" s="27">
        <f>IF($O638&gt;=AS$1,$S638+$Y638+$Z638,$Y638+$Z638)</f>
        <v>850.40750000000003</v>
      </c>
      <c r="AT638" s="27">
        <f>IF($O638&gt;=AT$1,$S638+$Y638+$Z638,$Y638+$Z638)</f>
        <v>850.40750000000003</v>
      </c>
      <c r="AU638" s="27">
        <f>IF($O638&gt;=AU$1,$S638+$Y638+$Z638,$Y638+$Z638)</f>
        <v>850.40750000000003</v>
      </c>
      <c r="AV638" s="27">
        <f>IF($O638&gt;=AV$1,$S638+$Y638+$Z638,$Y638+$Z638)</f>
        <v>850.40750000000003</v>
      </c>
      <c r="AW638" s="27">
        <f>IF($O638&gt;=AW$1,$S638+$Y638+$Z638,$Y638+$Z638)</f>
        <v>850.40750000000003</v>
      </c>
      <c r="AX638" s="27">
        <f>IF($O638&gt;=AX$1,$S638+$Y638+$Z638,$Y638+$Z638)</f>
        <v>850.40750000000003</v>
      </c>
      <c r="AY638" s="27">
        <f>IF($O638&gt;=AY$1,$S638+$Y638+$Z638,$Y638+$Z638)</f>
        <v>850.40750000000003</v>
      </c>
      <c r="AZ638" s="27">
        <f>IF($O638&gt;=AZ$1,$S638+$Y638+$Z638,$Y638+$Z638)</f>
        <v>850.40750000000003</v>
      </c>
      <c r="BA638" s="27">
        <f>IF($O638&gt;=BA$1,$S638+$Y638+$Z638,$Y638+$Z638)</f>
        <v>850.40750000000003</v>
      </c>
      <c r="BB638" s="27">
        <f>IF($O638&gt;=BB$1,$S638+$Y638+$Z638,$Y638+$Z638)</f>
        <v>850.40750000000003</v>
      </c>
      <c r="BC638" s="27">
        <f>IF($O638&gt;=BC$1,$S638+$Y638+$Z638,$Y638+$Z638)</f>
        <v>850.40750000000003</v>
      </c>
      <c r="BD638" s="27">
        <f>IF($O638&gt;=BD$1,$S638+$Y638+$Z638,$Y638+$Z638)</f>
        <v>850.40750000000003</v>
      </c>
      <c r="BE638" s="27">
        <f>IF($O638&gt;=BE$1,$S638+$Y638+$Z638,$Y638+$Z638)</f>
        <v>850.40750000000003</v>
      </c>
      <c r="BF638" s="27">
        <f>IF($O638&gt;=BF$1,$S638+$Y638+$Z638,$Y638+$Z638)</f>
        <v>850.40750000000003</v>
      </c>
      <c r="BG638" s="27">
        <f>IF($O638&gt;=BG$1,$S638+$Y638+$Z638,$Y638+$Z638)</f>
        <v>850.40750000000003</v>
      </c>
      <c r="BH638" s="27">
        <f>IF($O638&gt;=BH$1,$S638+$Y638+$Z638,$Y638+$Z638)</f>
        <v>850.40750000000003</v>
      </c>
      <c r="BI638" s="27">
        <f>IF($O638&gt;=BI$1,$S638+$Y638+$Z638,$Y638+$Z638)</f>
        <v>850.40750000000003</v>
      </c>
      <c r="BJ638" s="27">
        <f>IF($O638&gt;=BJ$1,$S638+$Y638+$Z638,$Y638+$Z638)</f>
        <v>850.40750000000003</v>
      </c>
      <c r="BK638" s="27">
        <f>IF($O638&gt;=BK$1,$S638+$Y638+$Z638,$Y638+$Z638)</f>
        <v>850.40750000000003</v>
      </c>
      <c r="BL638" s="27">
        <f>IF($O638&gt;=BL$1,$S638+$Y638+$Z638,$Y638+$Z638)</f>
        <v>850.40750000000003</v>
      </c>
      <c r="BM638" s="27">
        <f>IF($O638&gt;=BM$1,$S638+$Y638+$Z638,$Y638+$Z638)</f>
        <v>850.40750000000003</v>
      </c>
      <c r="BN638" s="27">
        <f>IF($O638&gt;=BN$1,$S638+$Y638+$Z638,$Y638+$Z638)</f>
        <v>850.40750000000003</v>
      </c>
      <c r="BO638" s="27">
        <f>IF($O638&gt;=BO$1,$S638+$Y638+$Z638,$Y638+$Z638)</f>
        <v>850.40750000000003</v>
      </c>
      <c r="BP638" s="27">
        <f>IF($O638&gt;=BP$1,$S638+$Y638+$Z638,$Y638+$Z638)</f>
        <v>850.40750000000003</v>
      </c>
      <c r="BQ638" s="27">
        <f>IF($O638&gt;=BQ$1,$S638+$Y638+$Z638,$Y638+$Z638)</f>
        <v>850.40750000000003</v>
      </c>
      <c r="BR638" s="27">
        <f>IF($O638&gt;=BR$1,$S638+$Y638+$Z638,$Y638+$Z638)</f>
        <v>850.40750000000003</v>
      </c>
      <c r="BS638" s="27">
        <f>IF($O638&gt;=BS$1,$S638+$Y638+$Z638,$Y638+$Z638)</f>
        <v>850.40750000000003</v>
      </c>
      <c r="BT638" s="27">
        <f>IF($O638&gt;=BT$1,$S638+$Y638+$Z638,$Y638+$Z638)</f>
        <v>850.40750000000003</v>
      </c>
      <c r="BU638" s="27">
        <f>IF($O638&gt;=BU$1,$S638+$Y638+$Z638,$Y638+$Z638)</f>
        <v>850.40750000000003</v>
      </c>
      <c r="BV638" s="27">
        <f>IF($O638&gt;=BV$1,$S638+$Y638+$Z638,$Y638+$Z638)</f>
        <v>850.40750000000003</v>
      </c>
      <c r="BW638" s="27">
        <f>IF($O638&gt;=BW$1,$S638+$Y638+$Z638,$Y638+$Z638)</f>
        <v>850.40750000000003</v>
      </c>
      <c r="BX638" s="27">
        <f>IF($O638&gt;=BX$1,$S638+$Y638+$Z638,$Y638+$Z638)</f>
        <v>850.40750000000003</v>
      </c>
      <c r="BY638" s="27">
        <f>IF($O638&gt;=BY$1,$S638+$Y638+$Z638,$Y638+$Z638)</f>
        <v>850.40750000000003</v>
      </c>
      <c r="BZ638" s="27">
        <f>IF($O638&gt;=BZ$1,$S638+$Y638+$Z638,$Y638+$Z638)</f>
        <v>850.40750000000003</v>
      </c>
      <c r="CA638" s="27">
        <f>IF($O638&gt;=CA$1,$S638+$Y638+$Z638,$Y638+$Z638)</f>
        <v>850.40750000000003</v>
      </c>
      <c r="CB638" s="27">
        <f>IF($O638&gt;=CB$1,$S638+$Y638+$Z638,$Y638+$Z638)</f>
        <v>850.40750000000003</v>
      </c>
      <c r="CC638" s="27">
        <f>IF($O638&gt;=CC$1,$S638+$Y638+$Z638,$Y638+$Z638)</f>
        <v>850.40750000000003</v>
      </c>
      <c r="CD638" s="27">
        <f>IF($O638&gt;=CD$1,$S638+$Y638+$Z638,$Y638+$Z638)</f>
        <v>850.40750000000003</v>
      </c>
      <c r="CE638" s="27">
        <f>IF($O638&gt;=CE$1,$S638+$Y638+$Z638,$Y638+$Z638)</f>
        <v>850.40750000000003</v>
      </c>
      <c r="CF638" s="27">
        <f>IF($O638&gt;=CF$1,$S638+$Y638+$Z638,$Y638+$Z638)</f>
        <v>850.40750000000003</v>
      </c>
      <c r="CG638" s="27">
        <f>IF($O638&gt;=CG$1,$S638+$Y638+$Z638,$Y638+$Z638)</f>
        <v>850.40750000000003</v>
      </c>
      <c r="CH638" s="27">
        <f>IF($O638&gt;=CH$1,$S638+$Y638+$Z638,$Y638+$Z638)</f>
        <v>850.40750000000003</v>
      </c>
      <c r="CI638" s="27">
        <f>IF($O638&gt;=CI$1,$S638+$Y638+$Z638,$Y638+$Z638)</f>
        <v>850.40750000000003</v>
      </c>
      <c r="CJ638" s="27">
        <f>IF($O638&gt;=CJ$1,$S638+$Y638+$Z638,$Y638+$Z638)</f>
        <v>850.40750000000003</v>
      </c>
      <c r="CK638" s="27">
        <f>IF($O638&gt;=CK$1,$S638+$Y638+$Z638,$Y638+$Z638)</f>
        <v>850.40750000000003</v>
      </c>
      <c r="CL638" s="27">
        <f>IF($O638&gt;=CL$1,$S638+$Y638+$Z638,$Y638+$Z638)</f>
        <v>850.40750000000003</v>
      </c>
      <c r="CM638" s="27">
        <f>IF($O638&gt;=CM$1,$S638+$Y638+$Z638,$Y638+$Z638)</f>
        <v>850.40750000000003</v>
      </c>
      <c r="CN638" s="27">
        <f>IF($O638&gt;=CN$1,$S638+$Y638,$Y638)</f>
        <v>450.40750000000003</v>
      </c>
      <c r="CO638" s="27">
        <f>IF($O638&gt;=CO$1,$S638+$Y638,$Y638)</f>
        <v>450.40750000000003</v>
      </c>
      <c r="CP638" s="27">
        <f>IF($O638&gt;=CP$1,$S638+$Y638,$Y638)</f>
        <v>450.40750000000003</v>
      </c>
      <c r="CQ638" s="27">
        <f>IF($O638&gt;=CQ$1,$S638+$Y638,$Y638)</f>
        <v>450.40750000000003</v>
      </c>
      <c r="CR638" s="27">
        <f>IF($O638&gt;=CR$1,$S638+$Y638,$Y638)</f>
        <v>450.40750000000003</v>
      </c>
      <c r="CS638" s="27">
        <f>IF($O638&gt;=CS$1,$S638+$Y638,$Y638)</f>
        <v>450.40750000000003</v>
      </c>
      <c r="CT638" s="27">
        <f>IF($O638&gt;=CT$1,$S638+$Y638,$Y638)</f>
        <v>450.40750000000003</v>
      </c>
      <c r="CU638" s="27">
        <f>IF($O638&gt;=CU$1,$S638+$Y638,$Y638)</f>
        <v>450.40750000000003</v>
      </c>
      <c r="CV638" s="27">
        <f>IF($O638&gt;=CV$1,$S638+$Y638,$Y638)</f>
        <v>450.40750000000003</v>
      </c>
      <c r="CW638" s="27">
        <f>IF($O638&gt;=CW$1,$S638+$Y638,$Y638)</f>
        <v>450.40750000000003</v>
      </c>
      <c r="CX638" s="27">
        <f>IF($O638&gt;=CX$1,$S638+$Y638,$Y638)</f>
        <v>450.40750000000003</v>
      </c>
      <c r="CY638" s="27">
        <f>IF($O638&gt;=CY$1,$S638+$Y638,$Y638)</f>
        <v>450.40750000000003</v>
      </c>
      <c r="CZ638" s="27">
        <f>IF($O638&gt;=CZ$1,$S638+$Y638,$Y638)</f>
        <v>450.40750000000003</v>
      </c>
      <c r="DA638" s="27">
        <f>IF($O638&gt;=DA$1,$S638+$Y638,$Y638)</f>
        <v>450.40750000000003</v>
      </c>
      <c r="DB638" s="27">
        <f>IF($O638&gt;=DB$1,$S638+$Y638,$Y638)</f>
        <v>450.40750000000003</v>
      </c>
      <c r="DC638" s="27">
        <f>IF($O638&gt;=DC$1,$S638+$Y638,$Y638)</f>
        <v>450.40750000000003</v>
      </c>
      <c r="DD638" s="27">
        <f>IF($O638&gt;=DD$1,$S638+$Y638,$Y638)</f>
        <v>450.40750000000003</v>
      </c>
      <c r="DE638" s="27">
        <f>IF($O638&gt;=DE$1,$S638+$Y638,$Y638)</f>
        <v>450.40750000000003</v>
      </c>
      <c r="DF638" s="27">
        <f>IF($O638&gt;=DF$1,$S638+$Y638,$Y638)</f>
        <v>450.40750000000003</v>
      </c>
      <c r="DG638" s="27">
        <f>IF($O638&gt;=DG$1,$S638+$Y638,$Y638)</f>
        <v>450.40750000000003</v>
      </c>
      <c r="DH638" s="27">
        <f>IF($O638&gt;=DH$1,$S638+$Y638,$Y638)</f>
        <v>450.40750000000003</v>
      </c>
      <c r="DI638" s="27">
        <f>IF($O638&gt;=DI$1,$S638+$Y638,$Y638)</f>
        <v>450.40750000000003</v>
      </c>
      <c r="DJ638" s="27">
        <f>IF($O638&gt;=DJ$1,$S638+$Y638,$Y638)</f>
        <v>450.40750000000003</v>
      </c>
      <c r="DK638" s="27">
        <f>IF($O638&gt;=DK$1,$S638+$Y638,$Y638)</f>
        <v>450.40750000000003</v>
      </c>
      <c r="DL638" s="27">
        <f>IF($O638&gt;=DL$1,$S638+$Y638,$Y638)</f>
        <v>450.40750000000003</v>
      </c>
      <c r="DM638" s="27">
        <f>IF($O638&gt;=DM$1,$S638+$Y638,$Y638)</f>
        <v>450.40750000000003</v>
      </c>
      <c r="DN638" s="27">
        <f>IF($O638&gt;=DN$1,$S638+$Y638,$Y638)</f>
        <v>450.40750000000003</v>
      </c>
      <c r="DO638" s="27">
        <f>IF($O638&gt;=DO$1,$S638+$Y638,$Y638)</f>
        <v>450.40750000000003</v>
      </c>
      <c r="DP638" s="27">
        <f>IF($O638&gt;=DP$1,$S638+$Y638,$Y638)</f>
        <v>450.40750000000003</v>
      </c>
      <c r="DQ638" s="27">
        <f>IF($O638&gt;=DQ$1,$S638+$Y638,$Y638)</f>
        <v>450.40750000000003</v>
      </c>
      <c r="DR638" s="27">
        <f>IF($O638&gt;=DR$1,$S638+$Y638,$Y638)</f>
        <v>450.40750000000003</v>
      </c>
      <c r="DS638" s="27">
        <f>IF($O638&gt;=DS$1,$S638+$Y638,$Y638)</f>
        <v>450.40750000000003</v>
      </c>
      <c r="DT638" s="27">
        <f>IF($O638&gt;=DT$1,$S638+$Y638,$Y638)</f>
        <v>450.40750000000003</v>
      </c>
      <c r="DU638" s="27">
        <f>IF($O638&gt;=DU$1,$S638+$Y638,$Y638)</f>
        <v>450.40750000000003</v>
      </c>
      <c r="DV638" s="27">
        <f>IF($O638&gt;=DV$1,$S638+$Y638,$Y638)</f>
        <v>450.40750000000003</v>
      </c>
      <c r="DW638" s="27">
        <f>IF($O638&gt;=DW$1,$S638+$Y638,$Y638)</f>
        <v>450.40750000000003</v>
      </c>
      <c r="DX638" s="27">
        <f>IF($O638&gt;=DX$1,$S638+$Y638,$Y638)</f>
        <v>450.40750000000003</v>
      </c>
      <c r="DY638" s="27">
        <f>IF($O638&gt;=DY$1,$S638+$Y638,$Y638)</f>
        <v>450.40750000000003</v>
      </c>
      <c r="DZ638" s="27">
        <f>IF($O638&gt;=DZ$1,$S638+$Y638,$Y638)</f>
        <v>450.40750000000003</v>
      </c>
      <c r="EA638" s="27">
        <f>IF($O638&gt;=EA$1,$S638+$Y638,$Y638)</f>
        <v>450.40750000000003</v>
      </c>
      <c r="EB638" s="27">
        <f>IF($O638&gt;=EB$1,$S638+$Y638,$Y638)</f>
        <v>450.40750000000003</v>
      </c>
      <c r="EC638" s="27">
        <f>IF($O638&gt;=EC$1,$S638+$Y638,$Y638)</f>
        <v>450.40750000000003</v>
      </c>
      <c r="ED638" s="27">
        <f>IF($O638&gt;=ED$1,$S638+$Y638,$Y638)</f>
        <v>450.40750000000003</v>
      </c>
      <c r="EE638" s="27">
        <f>IF($O638&gt;=EE$1,$S638+$Y638,$Y638)</f>
        <v>450.40750000000003</v>
      </c>
      <c r="EF638" s="27">
        <f>IF($O638&gt;=EF$1,$S638+$Y638,$Y638)</f>
        <v>450.40750000000003</v>
      </c>
      <c r="EG638" s="27">
        <f>IF($O638&gt;=EG$1,$S638+$Y638,$Y638)</f>
        <v>450.40750000000003</v>
      </c>
      <c r="EH638" s="27">
        <f>IF($O638&gt;=EH$1,$S638+$Y638,$Y638)</f>
        <v>450.40750000000003</v>
      </c>
      <c r="EI638" s="27">
        <f>IF($O638&gt;=EI$1,$S638+$Y638,$Y638)</f>
        <v>450.40750000000003</v>
      </c>
      <c r="EJ638" s="27">
        <f>IF($O638&gt;=EJ$1,$S638+$Y638,$Y638)</f>
        <v>450.40750000000003</v>
      </c>
      <c r="EK638" s="27">
        <f>IF($O638&gt;=EK$1,$S638+$Y638,$Y638)</f>
        <v>450.40750000000003</v>
      </c>
      <c r="EL638" s="27">
        <f>IF($O638&gt;=EL$1,$S638+$Y638,$Y638)</f>
        <v>450.40750000000003</v>
      </c>
      <c r="EM638" s="27">
        <f>IF($O638&gt;=EM$1,$S638+$Y638,$Y638)</f>
        <v>450.40750000000003</v>
      </c>
      <c r="EN638" s="27">
        <f>IF($O638&gt;=EN$1,$S638+$Y638,$Y638)</f>
        <v>450.40750000000003</v>
      </c>
      <c r="EO638" s="27">
        <f>IF($O638&gt;=EO$1,$S638+$Y638,$Y638)</f>
        <v>450.40750000000003</v>
      </c>
      <c r="EP638" s="27">
        <f>IF($O638&gt;=EP$1,$S638+$Y638,$Y638)</f>
        <v>450.40750000000003</v>
      </c>
      <c r="EQ638" s="27">
        <f>IF($O638&gt;=EQ$1,$S638+$Y638,$Y638)</f>
        <v>450.40750000000003</v>
      </c>
      <c r="ER638" s="27">
        <f>IF($O638&gt;=ER$1,$S638+$Y638,$Y638)</f>
        <v>450.40750000000003</v>
      </c>
      <c r="ES638" s="27">
        <f>IF($O638&gt;=ES$1,$S638+$Y638,$Y638)</f>
        <v>450.40750000000003</v>
      </c>
      <c r="ET638" s="27">
        <f>IF($O638&gt;=ET$1,$S638+$Y638,$Y638)</f>
        <v>450.40750000000003</v>
      </c>
      <c r="EU638" s="27">
        <f>IF($O638&gt;=EU$1,$S638+$Y638,$Y638)</f>
        <v>450.40750000000003</v>
      </c>
      <c r="EV638" s="27">
        <f>IF($O638&gt;=EV$1,$S638,0)</f>
        <v>450.40750000000003</v>
      </c>
      <c r="EW638" s="27">
        <f>IF($O638&gt;=EW$1,$S638,0)</f>
        <v>450.40750000000003</v>
      </c>
      <c r="EX638" s="27">
        <f>IF($O638&gt;=EX$1,$S638,0)</f>
        <v>450.40750000000003</v>
      </c>
      <c r="EY638" s="27">
        <f>IF($O638&gt;=EY$1,$S638,0)</f>
        <v>450.40750000000003</v>
      </c>
      <c r="EZ638" s="27">
        <f>IF($O638&gt;=EZ$1,$S638,0)</f>
        <v>450.40750000000003</v>
      </c>
      <c r="FA638" s="27">
        <f>IF($O638&gt;=FA$1,$S638,0)</f>
        <v>450.40750000000003</v>
      </c>
      <c r="FB638" s="27">
        <f>IF($O638&gt;=FB$1,$S638,0)</f>
        <v>450.40750000000003</v>
      </c>
      <c r="FC638" s="27">
        <f>IF($O638&gt;=FC$1,$S638,0)</f>
        <v>450.40750000000003</v>
      </c>
      <c r="FD638" s="27">
        <f>IF($O638&gt;=FD$1,$S638,0)</f>
        <v>450.40750000000003</v>
      </c>
      <c r="FE638" s="27">
        <f>IF($O638&gt;=FE$1,$S638,0)</f>
        <v>450.40750000000003</v>
      </c>
      <c r="FF638" s="27">
        <f>IF($O638&gt;=FF$1,$S638,0)</f>
        <v>450.40750000000003</v>
      </c>
      <c r="FG638" s="27">
        <f>IF($O638&gt;=FG$1,$S638,0)</f>
        <v>450.40750000000003</v>
      </c>
      <c r="FH638" s="27">
        <f>IF($O638&gt;=FH$1,$S638,0)</f>
        <v>450.40750000000003</v>
      </c>
      <c r="FI638" s="27">
        <f>IF($O638&gt;=FI$1,$S638,0)</f>
        <v>450.40750000000003</v>
      </c>
      <c r="FJ638" s="27">
        <f>IF($O638&gt;=FJ$1,$S638,0)</f>
        <v>450.40750000000003</v>
      </c>
      <c r="FK638" s="27">
        <f>IF($O638&gt;=FK$1,$S638,0)</f>
        <v>450.40750000000003</v>
      </c>
      <c r="FL638" s="27">
        <f>IF($O638&gt;=FL$1,$S638,0)</f>
        <v>450.40750000000003</v>
      </c>
      <c r="FM638" s="27">
        <f>IF($O638&gt;=FM$1,$S638,0)</f>
        <v>450.40750000000003</v>
      </c>
      <c r="FN638" s="27">
        <f>IF($O638&gt;=FN$1,$S638,0)</f>
        <v>450.40750000000003</v>
      </c>
      <c r="FO638" s="27">
        <f>IF($O638&gt;=FO$1,$S638,0)</f>
        <v>450.40750000000003</v>
      </c>
      <c r="FP638" s="27">
        <f>IF($O638&gt;=FP$1,$S638,0)</f>
        <v>450.40750000000003</v>
      </c>
      <c r="FQ638" s="27">
        <f>IF($O638&gt;=FQ$1,$S638,0)</f>
        <v>450.40750000000003</v>
      </c>
      <c r="FR638" s="27">
        <f>IF($O638&gt;=FR$1,$S638,0)</f>
        <v>450.40750000000003</v>
      </c>
      <c r="FS638" s="27">
        <f>IF($O638&gt;=FS$1,$S638,0)</f>
        <v>450.40750000000003</v>
      </c>
      <c r="FT638" s="27">
        <f>IF($O638&gt;=FT$1,$S638,0)</f>
        <v>450.40750000000003</v>
      </c>
      <c r="FU638" s="27">
        <f>IF($O638&gt;=FU$1,$S638,0)</f>
        <v>450.40750000000003</v>
      </c>
      <c r="FV638" s="27">
        <f>IF($O638&gt;=FV$1,$S638,0)</f>
        <v>450.40750000000003</v>
      </c>
      <c r="FW638" s="27">
        <f>IF($O638&gt;=FW$1,$S638,0)</f>
        <v>450.40750000000003</v>
      </c>
      <c r="FX638" s="27">
        <f>IF($O638&gt;=FX$1,$S638,0)</f>
        <v>450.40750000000003</v>
      </c>
      <c r="FY638" s="27">
        <f>IF($O638&gt;=FY$1,$S638,0)</f>
        <v>450.40750000000003</v>
      </c>
      <c r="FZ638" s="27">
        <f>IF($O638&gt;=FZ$1,$S638,0)</f>
        <v>0</v>
      </c>
      <c r="GA638" s="27">
        <f>IF($O638&gt;=GA$1,$S638,0)</f>
        <v>0</v>
      </c>
      <c r="GB638" s="27">
        <f>IF($O638&gt;=GB$1,$S638,0)</f>
        <v>0</v>
      </c>
      <c r="GC638" s="27">
        <f>IF($O638&gt;=GC$1,$S638,0)</f>
        <v>0</v>
      </c>
      <c r="GD638" s="27">
        <f>IF($O638&gt;=GD$1,$S638,0)</f>
        <v>0</v>
      </c>
      <c r="GE638" s="27">
        <f>IF($O638&gt;=GE$1,$S638,0)</f>
        <v>0</v>
      </c>
      <c r="GF638" s="27">
        <f>IF($O638&gt;=GF$1,$S638,0)</f>
        <v>0</v>
      </c>
      <c r="GG638" s="27">
        <f>IF($O638&gt;=GG$1,$S638,0)</f>
        <v>0</v>
      </c>
      <c r="GH638" s="27">
        <f>IF($O638&gt;=GH$1,$S638,0)</f>
        <v>0</v>
      </c>
      <c r="GI638" s="27">
        <f>IF($O638&gt;=GI$1,$S638,0)</f>
        <v>0</v>
      </c>
      <c r="GJ638" s="27">
        <f>IF($O638&gt;=GJ$1,$S638,0)</f>
        <v>0</v>
      </c>
      <c r="GK638" s="27">
        <f>IF($O638&gt;=GK$1,$S638,0)</f>
        <v>0</v>
      </c>
      <c r="GL638" s="27">
        <f>IF($O638&gt;=GL$1,$S638,0)</f>
        <v>0</v>
      </c>
      <c r="GM638" s="27">
        <f>IF($O638&gt;=GM$1,$S638,0)</f>
        <v>0</v>
      </c>
      <c r="GN638" s="27">
        <f>IF($O638&gt;=GN$1,$S638,0)</f>
        <v>0</v>
      </c>
      <c r="GO638" s="27">
        <f>IF($O638&gt;=GO$1,$S638,0)</f>
        <v>0</v>
      </c>
      <c r="GP638" s="27">
        <f>IF($O638&gt;=GP$1,$S638,0)</f>
        <v>0</v>
      </c>
      <c r="GQ638" s="27">
        <f>IF($O638&gt;=GQ$1,$S638,0)</f>
        <v>0</v>
      </c>
      <c r="GR638" s="27">
        <f>IF($O638&gt;=GR$1,$S638,0)</f>
        <v>0</v>
      </c>
      <c r="GS638" s="27">
        <f>IF($O638&gt;=GS$1,$S638,0)</f>
        <v>0</v>
      </c>
      <c r="GT638" s="27">
        <f>IF($O638&gt;=GT$1,$S638,0)</f>
        <v>0</v>
      </c>
      <c r="GU638" s="27">
        <f>IF($O638&gt;=GU$1,$S638,0)</f>
        <v>0</v>
      </c>
      <c r="GV638" s="27">
        <f>IF($O638&gt;=GV$1,$S638,0)</f>
        <v>0</v>
      </c>
      <c r="GW638" s="27">
        <f>IF($O638&gt;=GW$1,$S638,0)</f>
        <v>0</v>
      </c>
      <c r="GX638" s="27">
        <f>IF($O638&gt;=GX$1,$S638,0)</f>
        <v>0</v>
      </c>
      <c r="GY638" s="27">
        <f>IF($O638&gt;=GY$1,$S638,0)</f>
        <v>0</v>
      </c>
      <c r="GZ638" s="27">
        <f>IF($O638&gt;=GZ$1,$S638,0)</f>
        <v>0</v>
      </c>
      <c r="HA638" s="27">
        <f>IF($O638&gt;=HA$1,$S638,0)</f>
        <v>0</v>
      </c>
      <c r="HB638" s="27">
        <f>IF($O638&gt;=HB$1,$S638,0)</f>
        <v>0</v>
      </c>
      <c r="HC638" s="27">
        <f>IF($O638&gt;=HC$1,$S638,0)</f>
        <v>0</v>
      </c>
    </row>
    <row r="639" spans="1:211">
      <c r="A639" s="3">
        <v>14397</v>
      </c>
      <c r="B639" s="3" t="s">
        <v>713</v>
      </c>
      <c r="C639" s="3" t="s">
        <v>18</v>
      </c>
      <c r="D639" s="3">
        <v>52</v>
      </c>
      <c r="E639" s="4">
        <v>29669</v>
      </c>
      <c r="F639" s="5">
        <v>37.265753424657532</v>
      </c>
      <c r="G639" s="3" t="s">
        <v>674</v>
      </c>
      <c r="H639" s="4">
        <v>24264</v>
      </c>
      <c r="I639" s="9" t="s">
        <v>790</v>
      </c>
      <c r="J639" s="5">
        <v>4926.88</v>
      </c>
      <c r="K639" s="31">
        <v>545</v>
      </c>
      <c r="L639" s="32">
        <v>37</v>
      </c>
      <c r="M639" s="33">
        <f>VLOOKUP(L639,FIND,3,TRUE)</f>
        <v>1.5</v>
      </c>
      <c r="N639" s="32">
        <f>IF(L639&gt;30,180,VLOOKUP(L639,TEMPO,2,FALSE))</f>
        <v>180</v>
      </c>
      <c r="O639" s="32">
        <f>IF(R639&gt;0,4,N639)</f>
        <v>180</v>
      </c>
      <c r="P639" s="96">
        <f>J639*M639*L639</f>
        <v>273441.83999999997</v>
      </c>
      <c r="Q639" s="96">
        <f>10934.45*2</f>
        <v>21868.9</v>
      </c>
      <c r="R639" s="96">
        <f>IF(P639&lt;=Q639,P639/4,0)</f>
        <v>0</v>
      </c>
      <c r="S639" s="5">
        <f>IF(P639&gt;=Q639,P639/N639,0)</f>
        <v>1519.121333333333</v>
      </c>
      <c r="T639" s="3"/>
      <c r="U639" s="3">
        <f>IF(T639="",1,0)</f>
        <v>1</v>
      </c>
      <c r="V639" s="3">
        <v>92</v>
      </c>
      <c r="W639" s="5">
        <v>0</v>
      </c>
      <c r="X639" s="5">
        <v>203.3</v>
      </c>
      <c r="Y639" s="5">
        <f>X639*W639</f>
        <v>0</v>
      </c>
      <c r="Z639" s="5">
        <v>400</v>
      </c>
      <c r="AA639" s="5">
        <f>S639+Y639+Z639</f>
        <v>1919.121333333333</v>
      </c>
      <c r="AB639" s="39">
        <f>(J639/12+J639/12*1.3333333333+450/12+J639/30*6/12+J639)*1.3+Y639+Z639+153.9</f>
        <v>8359.7488444266528</v>
      </c>
      <c r="AC639" s="39" t="s">
        <v>18</v>
      </c>
      <c r="AD639" s="39">
        <f>J639*1.3+400+153.9</f>
        <v>6958.8440000000001</v>
      </c>
      <c r="AE639" s="39">
        <f>SUMIFS('CUSTO MENSAL FUNC NOVO'!H:H,'CUSTO MENSAL FUNC NOVO'!A:A,'VALORES MENSAIS'!AC639)</f>
        <v>1902.2210000000002</v>
      </c>
      <c r="AF639" s="27">
        <f>IF($R639&gt;0,$R639,$S639)+$Y639+$Z639</f>
        <v>1919.121333333333</v>
      </c>
      <c r="AG639" s="27">
        <f>IF($R639&gt;0,$R639,$S639)+$Y639+$Z639</f>
        <v>1919.121333333333</v>
      </c>
      <c r="AH639" s="27">
        <f>IF($R639&gt;0,$R639,$S639)+$Y639+$Z639</f>
        <v>1919.121333333333</v>
      </c>
      <c r="AI639" s="27">
        <f>IF($R639&gt;0,$R639,$S639)+$Y639+$Z639</f>
        <v>1919.121333333333</v>
      </c>
      <c r="AJ639" s="27">
        <f>IF($O639&gt;=AJ$1,$S639+$Y639+$Z639,$Y639+$Z639)</f>
        <v>1919.121333333333</v>
      </c>
      <c r="AK639" s="27">
        <f>IF($O639&gt;=AK$1,$S639+$Y639+$Z639,$Y639+$Z639)</f>
        <v>1919.121333333333</v>
      </c>
      <c r="AL639" s="27">
        <f>IF($O639&gt;=AL$1,$S639+$Y639+$Z639,$Y639+$Z639)</f>
        <v>1919.121333333333</v>
      </c>
      <c r="AM639" s="27">
        <f>IF($O639&gt;=AM$1,$S639+$Y639+$Z639,$Y639+$Z639)</f>
        <v>1919.121333333333</v>
      </c>
      <c r="AN639" s="27">
        <f>IF($O639&gt;=AN$1,$S639+$Y639+$Z639,$Y639+$Z639)</f>
        <v>1919.121333333333</v>
      </c>
      <c r="AO639" s="27">
        <f>IF($O639&gt;=AO$1,$S639+$Y639+$Z639,$Y639+$Z639)</f>
        <v>1919.121333333333</v>
      </c>
      <c r="AP639" s="27">
        <f>IF($O639&gt;=AP$1,$S639+$Y639+$Z639,$Y639+$Z639)</f>
        <v>1919.121333333333</v>
      </c>
      <c r="AQ639" s="27">
        <f>IF($O639&gt;=AQ$1,$S639+$Y639+$Z639,$Y639+$Z639)</f>
        <v>1919.121333333333</v>
      </c>
      <c r="AR639" s="27">
        <f>IF($O639&gt;=AR$1,$S639+$Y639+$Z639,$Y639+$Z639)</f>
        <v>1919.121333333333</v>
      </c>
      <c r="AS639" s="27">
        <f>IF($O639&gt;=AS$1,$S639+$Y639+$Z639,$Y639+$Z639)</f>
        <v>1919.121333333333</v>
      </c>
      <c r="AT639" s="27">
        <f>IF($O639&gt;=AT$1,$S639+$Y639+$Z639,$Y639+$Z639)</f>
        <v>1919.121333333333</v>
      </c>
      <c r="AU639" s="27">
        <f>IF($O639&gt;=AU$1,$S639+$Y639+$Z639,$Y639+$Z639)</f>
        <v>1919.121333333333</v>
      </c>
      <c r="AV639" s="27">
        <f>IF($O639&gt;=AV$1,$S639+$Y639+$Z639,$Y639+$Z639)</f>
        <v>1919.121333333333</v>
      </c>
      <c r="AW639" s="27">
        <f>IF($O639&gt;=AW$1,$S639+$Y639+$Z639,$Y639+$Z639)</f>
        <v>1919.121333333333</v>
      </c>
      <c r="AX639" s="27">
        <f>IF($O639&gt;=AX$1,$S639+$Y639+$Z639,$Y639+$Z639)</f>
        <v>1919.121333333333</v>
      </c>
      <c r="AY639" s="27">
        <f>IF($O639&gt;=AY$1,$S639+$Y639+$Z639,$Y639+$Z639)</f>
        <v>1919.121333333333</v>
      </c>
      <c r="AZ639" s="27">
        <f>IF($O639&gt;=AZ$1,$S639+$Y639+$Z639,$Y639+$Z639)</f>
        <v>1919.121333333333</v>
      </c>
      <c r="BA639" s="27">
        <f>IF($O639&gt;=BA$1,$S639+$Y639+$Z639,$Y639+$Z639)</f>
        <v>1919.121333333333</v>
      </c>
      <c r="BB639" s="27">
        <f>IF($O639&gt;=BB$1,$S639+$Y639+$Z639,$Y639+$Z639)</f>
        <v>1919.121333333333</v>
      </c>
      <c r="BC639" s="27">
        <f>IF($O639&gt;=BC$1,$S639+$Y639+$Z639,$Y639+$Z639)</f>
        <v>1919.121333333333</v>
      </c>
      <c r="BD639" s="27">
        <f>IF($O639&gt;=BD$1,$S639+$Y639+$Z639,$Y639+$Z639)</f>
        <v>1919.121333333333</v>
      </c>
      <c r="BE639" s="27">
        <f>IF($O639&gt;=BE$1,$S639+$Y639+$Z639,$Y639+$Z639)</f>
        <v>1919.121333333333</v>
      </c>
      <c r="BF639" s="27">
        <f>IF($O639&gt;=BF$1,$S639+$Y639+$Z639,$Y639+$Z639)</f>
        <v>1919.121333333333</v>
      </c>
      <c r="BG639" s="27">
        <f>IF($O639&gt;=BG$1,$S639+$Y639+$Z639,$Y639+$Z639)</f>
        <v>1919.121333333333</v>
      </c>
      <c r="BH639" s="27">
        <f>IF($O639&gt;=BH$1,$S639+$Y639+$Z639,$Y639+$Z639)</f>
        <v>1919.121333333333</v>
      </c>
      <c r="BI639" s="27">
        <f>IF($O639&gt;=BI$1,$S639+$Y639+$Z639,$Y639+$Z639)</f>
        <v>1919.121333333333</v>
      </c>
      <c r="BJ639" s="27">
        <f>IF($O639&gt;=BJ$1,$S639+$Y639+$Z639,$Y639+$Z639)</f>
        <v>1919.121333333333</v>
      </c>
      <c r="BK639" s="27">
        <f>IF($O639&gt;=BK$1,$S639+$Y639+$Z639,$Y639+$Z639)</f>
        <v>1919.121333333333</v>
      </c>
      <c r="BL639" s="27">
        <f>IF($O639&gt;=BL$1,$S639+$Y639+$Z639,$Y639+$Z639)</f>
        <v>1919.121333333333</v>
      </c>
      <c r="BM639" s="27">
        <f>IF($O639&gt;=BM$1,$S639+$Y639+$Z639,$Y639+$Z639)</f>
        <v>1919.121333333333</v>
      </c>
      <c r="BN639" s="27">
        <f>IF($O639&gt;=BN$1,$S639+$Y639+$Z639,$Y639+$Z639)</f>
        <v>1919.121333333333</v>
      </c>
      <c r="BO639" s="27">
        <f>IF($O639&gt;=BO$1,$S639+$Y639+$Z639,$Y639+$Z639)</f>
        <v>1919.121333333333</v>
      </c>
      <c r="BP639" s="27">
        <f>IF($O639&gt;=BP$1,$S639+$Y639+$Z639,$Y639+$Z639)</f>
        <v>1919.121333333333</v>
      </c>
      <c r="BQ639" s="27">
        <f>IF($O639&gt;=BQ$1,$S639+$Y639+$Z639,$Y639+$Z639)</f>
        <v>1919.121333333333</v>
      </c>
      <c r="BR639" s="27">
        <f>IF($O639&gt;=BR$1,$S639+$Y639+$Z639,$Y639+$Z639)</f>
        <v>1919.121333333333</v>
      </c>
      <c r="BS639" s="27">
        <f>IF($O639&gt;=BS$1,$S639+$Y639+$Z639,$Y639+$Z639)</f>
        <v>1919.121333333333</v>
      </c>
      <c r="BT639" s="27">
        <f>IF($O639&gt;=BT$1,$S639+$Y639+$Z639,$Y639+$Z639)</f>
        <v>1919.121333333333</v>
      </c>
      <c r="BU639" s="27">
        <f>IF($O639&gt;=BU$1,$S639+$Y639+$Z639,$Y639+$Z639)</f>
        <v>1919.121333333333</v>
      </c>
      <c r="BV639" s="27">
        <f>IF($O639&gt;=BV$1,$S639+$Y639+$Z639,$Y639+$Z639)</f>
        <v>1919.121333333333</v>
      </c>
      <c r="BW639" s="27">
        <f>IF($O639&gt;=BW$1,$S639+$Y639+$Z639,$Y639+$Z639)</f>
        <v>1919.121333333333</v>
      </c>
      <c r="BX639" s="27">
        <f>IF($O639&gt;=BX$1,$S639+$Y639+$Z639,$Y639+$Z639)</f>
        <v>1919.121333333333</v>
      </c>
      <c r="BY639" s="27">
        <f>IF($O639&gt;=BY$1,$S639+$Y639+$Z639,$Y639+$Z639)</f>
        <v>1919.121333333333</v>
      </c>
      <c r="BZ639" s="27">
        <f>IF($O639&gt;=BZ$1,$S639+$Y639+$Z639,$Y639+$Z639)</f>
        <v>1919.121333333333</v>
      </c>
      <c r="CA639" s="27">
        <f>IF($O639&gt;=CA$1,$S639+$Y639+$Z639,$Y639+$Z639)</f>
        <v>1919.121333333333</v>
      </c>
      <c r="CB639" s="27">
        <f>IF($O639&gt;=CB$1,$S639+$Y639+$Z639,$Y639+$Z639)</f>
        <v>1919.121333333333</v>
      </c>
      <c r="CC639" s="27">
        <f>IF($O639&gt;=CC$1,$S639+$Y639+$Z639,$Y639+$Z639)</f>
        <v>1919.121333333333</v>
      </c>
      <c r="CD639" s="27">
        <f>IF($O639&gt;=CD$1,$S639+$Y639+$Z639,$Y639+$Z639)</f>
        <v>1919.121333333333</v>
      </c>
      <c r="CE639" s="27">
        <f>IF($O639&gt;=CE$1,$S639+$Y639+$Z639,$Y639+$Z639)</f>
        <v>1919.121333333333</v>
      </c>
      <c r="CF639" s="27">
        <f>IF($O639&gt;=CF$1,$S639+$Y639+$Z639,$Y639+$Z639)</f>
        <v>1919.121333333333</v>
      </c>
      <c r="CG639" s="27">
        <f>IF($O639&gt;=CG$1,$S639+$Y639+$Z639,$Y639+$Z639)</f>
        <v>1919.121333333333</v>
      </c>
      <c r="CH639" s="27">
        <f>IF($O639&gt;=CH$1,$S639+$Y639+$Z639,$Y639+$Z639)</f>
        <v>1919.121333333333</v>
      </c>
      <c r="CI639" s="27">
        <f>IF($O639&gt;=CI$1,$S639+$Y639+$Z639,$Y639+$Z639)</f>
        <v>1919.121333333333</v>
      </c>
      <c r="CJ639" s="27">
        <f>IF($O639&gt;=CJ$1,$S639+$Y639+$Z639,$Y639+$Z639)</f>
        <v>1919.121333333333</v>
      </c>
      <c r="CK639" s="27">
        <f>IF($O639&gt;=CK$1,$S639+$Y639+$Z639,$Y639+$Z639)</f>
        <v>1919.121333333333</v>
      </c>
      <c r="CL639" s="27">
        <f>IF($O639&gt;=CL$1,$S639+$Y639+$Z639,$Y639+$Z639)</f>
        <v>1919.121333333333</v>
      </c>
      <c r="CM639" s="27">
        <f>IF($O639&gt;=CM$1,$S639+$Y639+$Z639,$Y639+$Z639)</f>
        <v>1919.121333333333</v>
      </c>
      <c r="CN639" s="27">
        <f>IF($O639&gt;=CN$1,$S639+$Y639,$Y639)</f>
        <v>1519.121333333333</v>
      </c>
      <c r="CO639" s="27">
        <f>IF($O639&gt;=CO$1,$S639+$Y639,$Y639)</f>
        <v>1519.121333333333</v>
      </c>
      <c r="CP639" s="27">
        <f>IF($O639&gt;=CP$1,$S639+$Y639,$Y639)</f>
        <v>1519.121333333333</v>
      </c>
      <c r="CQ639" s="27">
        <f>IF($O639&gt;=CQ$1,$S639+$Y639,$Y639)</f>
        <v>1519.121333333333</v>
      </c>
      <c r="CR639" s="27">
        <f>IF($O639&gt;=CR$1,$S639+$Y639,$Y639)</f>
        <v>1519.121333333333</v>
      </c>
      <c r="CS639" s="27">
        <f>IF($O639&gt;=CS$1,$S639+$Y639,$Y639)</f>
        <v>1519.121333333333</v>
      </c>
      <c r="CT639" s="27">
        <f>IF($O639&gt;=CT$1,$S639+$Y639,$Y639)</f>
        <v>1519.121333333333</v>
      </c>
      <c r="CU639" s="27">
        <f>IF($O639&gt;=CU$1,$S639+$Y639,$Y639)</f>
        <v>1519.121333333333</v>
      </c>
      <c r="CV639" s="27">
        <f>IF($O639&gt;=CV$1,$S639+$Y639,$Y639)</f>
        <v>1519.121333333333</v>
      </c>
      <c r="CW639" s="27">
        <f>IF($O639&gt;=CW$1,$S639+$Y639,$Y639)</f>
        <v>1519.121333333333</v>
      </c>
      <c r="CX639" s="27">
        <f>IF($O639&gt;=CX$1,$S639+$Y639,$Y639)</f>
        <v>1519.121333333333</v>
      </c>
      <c r="CY639" s="27">
        <f>IF($O639&gt;=CY$1,$S639+$Y639,$Y639)</f>
        <v>1519.121333333333</v>
      </c>
      <c r="CZ639" s="27">
        <f>IF($O639&gt;=CZ$1,$S639+$Y639,$Y639)</f>
        <v>1519.121333333333</v>
      </c>
      <c r="DA639" s="27">
        <f>IF($O639&gt;=DA$1,$S639+$Y639,$Y639)</f>
        <v>1519.121333333333</v>
      </c>
      <c r="DB639" s="27">
        <f>IF($O639&gt;=DB$1,$S639+$Y639,$Y639)</f>
        <v>1519.121333333333</v>
      </c>
      <c r="DC639" s="27">
        <f>IF($O639&gt;=DC$1,$S639+$Y639,$Y639)</f>
        <v>1519.121333333333</v>
      </c>
      <c r="DD639" s="27">
        <f>IF($O639&gt;=DD$1,$S639+$Y639,$Y639)</f>
        <v>1519.121333333333</v>
      </c>
      <c r="DE639" s="27">
        <f>IF($O639&gt;=DE$1,$S639+$Y639,$Y639)</f>
        <v>1519.121333333333</v>
      </c>
      <c r="DF639" s="27">
        <f>IF($O639&gt;=DF$1,$S639+$Y639,$Y639)</f>
        <v>1519.121333333333</v>
      </c>
      <c r="DG639" s="27">
        <f>IF($O639&gt;=DG$1,$S639+$Y639,$Y639)</f>
        <v>1519.121333333333</v>
      </c>
      <c r="DH639" s="27">
        <f>IF($O639&gt;=DH$1,$S639+$Y639,$Y639)</f>
        <v>1519.121333333333</v>
      </c>
      <c r="DI639" s="27">
        <f>IF($O639&gt;=DI$1,$S639+$Y639,$Y639)</f>
        <v>1519.121333333333</v>
      </c>
      <c r="DJ639" s="27">
        <f>IF($O639&gt;=DJ$1,$S639+$Y639,$Y639)</f>
        <v>1519.121333333333</v>
      </c>
      <c r="DK639" s="27">
        <f>IF($O639&gt;=DK$1,$S639+$Y639,$Y639)</f>
        <v>1519.121333333333</v>
      </c>
      <c r="DL639" s="27">
        <f>IF($O639&gt;=DL$1,$S639+$Y639,$Y639)</f>
        <v>1519.121333333333</v>
      </c>
      <c r="DM639" s="27">
        <f>IF($O639&gt;=DM$1,$S639+$Y639,$Y639)</f>
        <v>1519.121333333333</v>
      </c>
      <c r="DN639" s="27">
        <f>IF($O639&gt;=DN$1,$S639+$Y639,$Y639)</f>
        <v>1519.121333333333</v>
      </c>
      <c r="DO639" s="27">
        <f>IF($O639&gt;=DO$1,$S639+$Y639,$Y639)</f>
        <v>1519.121333333333</v>
      </c>
      <c r="DP639" s="27">
        <f>IF($O639&gt;=DP$1,$S639+$Y639,$Y639)</f>
        <v>1519.121333333333</v>
      </c>
      <c r="DQ639" s="27">
        <f>IF($O639&gt;=DQ$1,$S639+$Y639,$Y639)</f>
        <v>1519.121333333333</v>
      </c>
      <c r="DR639" s="27">
        <f>IF($O639&gt;=DR$1,$S639+$Y639,$Y639)</f>
        <v>1519.121333333333</v>
      </c>
      <c r="DS639" s="27">
        <f>IF($O639&gt;=DS$1,$S639+$Y639,$Y639)</f>
        <v>1519.121333333333</v>
      </c>
      <c r="DT639" s="27">
        <f>IF($O639&gt;=DT$1,$S639+$Y639,$Y639)</f>
        <v>1519.121333333333</v>
      </c>
      <c r="DU639" s="27">
        <f>IF($O639&gt;=DU$1,$S639+$Y639,$Y639)</f>
        <v>1519.121333333333</v>
      </c>
      <c r="DV639" s="27">
        <f>IF($O639&gt;=DV$1,$S639+$Y639,$Y639)</f>
        <v>1519.121333333333</v>
      </c>
      <c r="DW639" s="27">
        <f>IF($O639&gt;=DW$1,$S639+$Y639,$Y639)</f>
        <v>1519.121333333333</v>
      </c>
      <c r="DX639" s="27">
        <f>IF($O639&gt;=DX$1,$S639+$Y639,$Y639)</f>
        <v>1519.121333333333</v>
      </c>
      <c r="DY639" s="27">
        <f>IF($O639&gt;=DY$1,$S639+$Y639,$Y639)</f>
        <v>1519.121333333333</v>
      </c>
      <c r="DZ639" s="27">
        <f>IF($O639&gt;=DZ$1,$S639+$Y639,$Y639)</f>
        <v>1519.121333333333</v>
      </c>
      <c r="EA639" s="27">
        <f>IF($O639&gt;=EA$1,$S639+$Y639,$Y639)</f>
        <v>1519.121333333333</v>
      </c>
      <c r="EB639" s="27">
        <f>IF($O639&gt;=EB$1,$S639+$Y639,$Y639)</f>
        <v>1519.121333333333</v>
      </c>
      <c r="EC639" s="27">
        <f>IF($O639&gt;=EC$1,$S639+$Y639,$Y639)</f>
        <v>1519.121333333333</v>
      </c>
      <c r="ED639" s="27">
        <f>IF($O639&gt;=ED$1,$S639+$Y639,$Y639)</f>
        <v>1519.121333333333</v>
      </c>
      <c r="EE639" s="27">
        <f>IF($O639&gt;=EE$1,$S639+$Y639,$Y639)</f>
        <v>1519.121333333333</v>
      </c>
      <c r="EF639" s="27">
        <f>IF($O639&gt;=EF$1,$S639+$Y639,$Y639)</f>
        <v>1519.121333333333</v>
      </c>
      <c r="EG639" s="27">
        <f>IF($O639&gt;=EG$1,$S639+$Y639,$Y639)</f>
        <v>1519.121333333333</v>
      </c>
      <c r="EH639" s="27">
        <f>IF($O639&gt;=EH$1,$S639+$Y639,$Y639)</f>
        <v>1519.121333333333</v>
      </c>
      <c r="EI639" s="27">
        <f>IF($O639&gt;=EI$1,$S639+$Y639,$Y639)</f>
        <v>1519.121333333333</v>
      </c>
      <c r="EJ639" s="27">
        <f>IF($O639&gt;=EJ$1,$S639+$Y639,$Y639)</f>
        <v>1519.121333333333</v>
      </c>
      <c r="EK639" s="27">
        <f>IF($O639&gt;=EK$1,$S639+$Y639,$Y639)</f>
        <v>1519.121333333333</v>
      </c>
      <c r="EL639" s="27">
        <f>IF($O639&gt;=EL$1,$S639+$Y639,$Y639)</f>
        <v>1519.121333333333</v>
      </c>
      <c r="EM639" s="27">
        <f>IF($O639&gt;=EM$1,$S639+$Y639,$Y639)</f>
        <v>1519.121333333333</v>
      </c>
      <c r="EN639" s="27">
        <f>IF($O639&gt;=EN$1,$S639+$Y639,$Y639)</f>
        <v>1519.121333333333</v>
      </c>
      <c r="EO639" s="27">
        <f>IF($O639&gt;=EO$1,$S639+$Y639,$Y639)</f>
        <v>1519.121333333333</v>
      </c>
      <c r="EP639" s="27">
        <f>IF($O639&gt;=EP$1,$S639+$Y639,$Y639)</f>
        <v>1519.121333333333</v>
      </c>
      <c r="EQ639" s="27">
        <f>IF($O639&gt;=EQ$1,$S639+$Y639,$Y639)</f>
        <v>1519.121333333333</v>
      </c>
      <c r="ER639" s="27">
        <f>IF($O639&gt;=ER$1,$S639+$Y639,$Y639)</f>
        <v>1519.121333333333</v>
      </c>
      <c r="ES639" s="27">
        <f>IF($O639&gt;=ES$1,$S639+$Y639,$Y639)</f>
        <v>1519.121333333333</v>
      </c>
      <c r="ET639" s="27">
        <f>IF($O639&gt;=ET$1,$S639+$Y639,$Y639)</f>
        <v>1519.121333333333</v>
      </c>
      <c r="EU639" s="27">
        <f>IF($O639&gt;=EU$1,$S639+$Y639,$Y639)</f>
        <v>1519.121333333333</v>
      </c>
      <c r="EV639" s="27">
        <f>IF($O639&gt;=EV$1,$S639,0)</f>
        <v>1519.121333333333</v>
      </c>
      <c r="EW639" s="27">
        <f>IF($O639&gt;=EW$1,$S639,0)</f>
        <v>1519.121333333333</v>
      </c>
      <c r="EX639" s="27">
        <f>IF($O639&gt;=EX$1,$S639,0)</f>
        <v>1519.121333333333</v>
      </c>
      <c r="EY639" s="27">
        <f>IF($O639&gt;=EY$1,$S639,0)</f>
        <v>1519.121333333333</v>
      </c>
      <c r="EZ639" s="27">
        <f>IF($O639&gt;=EZ$1,$S639,0)</f>
        <v>1519.121333333333</v>
      </c>
      <c r="FA639" s="27">
        <f>IF($O639&gt;=FA$1,$S639,0)</f>
        <v>1519.121333333333</v>
      </c>
      <c r="FB639" s="27">
        <f>IF($O639&gt;=FB$1,$S639,0)</f>
        <v>1519.121333333333</v>
      </c>
      <c r="FC639" s="27">
        <f>IF($O639&gt;=FC$1,$S639,0)</f>
        <v>1519.121333333333</v>
      </c>
      <c r="FD639" s="27">
        <f>IF($O639&gt;=FD$1,$S639,0)</f>
        <v>1519.121333333333</v>
      </c>
      <c r="FE639" s="27">
        <f>IF($O639&gt;=FE$1,$S639,0)</f>
        <v>1519.121333333333</v>
      </c>
      <c r="FF639" s="27">
        <f>IF($O639&gt;=FF$1,$S639,0)</f>
        <v>1519.121333333333</v>
      </c>
      <c r="FG639" s="27">
        <f>IF($O639&gt;=FG$1,$S639,0)</f>
        <v>1519.121333333333</v>
      </c>
      <c r="FH639" s="27">
        <f>IF($O639&gt;=FH$1,$S639,0)</f>
        <v>1519.121333333333</v>
      </c>
      <c r="FI639" s="27">
        <f>IF($O639&gt;=FI$1,$S639,0)</f>
        <v>1519.121333333333</v>
      </c>
      <c r="FJ639" s="27">
        <f>IF($O639&gt;=FJ$1,$S639,0)</f>
        <v>1519.121333333333</v>
      </c>
      <c r="FK639" s="27">
        <f>IF($O639&gt;=FK$1,$S639,0)</f>
        <v>1519.121333333333</v>
      </c>
      <c r="FL639" s="27">
        <f>IF($O639&gt;=FL$1,$S639,0)</f>
        <v>1519.121333333333</v>
      </c>
      <c r="FM639" s="27">
        <f>IF($O639&gt;=FM$1,$S639,0)</f>
        <v>1519.121333333333</v>
      </c>
      <c r="FN639" s="27">
        <f>IF($O639&gt;=FN$1,$S639,0)</f>
        <v>1519.121333333333</v>
      </c>
      <c r="FO639" s="27">
        <f>IF($O639&gt;=FO$1,$S639,0)</f>
        <v>1519.121333333333</v>
      </c>
      <c r="FP639" s="27">
        <f>IF($O639&gt;=FP$1,$S639,0)</f>
        <v>1519.121333333333</v>
      </c>
      <c r="FQ639" s="27">
        <f>IF($O639&gt;=FQ$1,$S639,0)</f>
        <v>1519.121333333333</v>
      </c>
      <c r="FR639" s="27">
        <f>IF($O639&gt;=FR$1,$S639,0)</f>
        <v>1519.121333333333</v>
      </c>
      <c r="FS639" s="27">
        <f>IF($O639&gt;=FS$1,$S639,0)</f>
        <v>1519.121333333333</v>
      </c>
      <c r="FT639" s="27">
        <f>IF($O639&gt;=FT$1,$S639,0)</f>
        <v>1519.121333333333</v>
      </c>
      <c r="FU639" s="27">
        <f>IF($O639&gt;=FU$1,$S639,0)</f>
        <v>1519.121333333333</v>
      </c>
      <c r="FV639" s="27">
        <f>IF($O639&gt;=FV$1,$S639,0)</f>
        <v>1519.121333333333</v>
      </c>
      <c r="FW639" s="27">
        <f>IF($O639&gt;=FW$1,$S639,0)</f>
        <v>1519.121333333333</v>
      </c>
      <c r="FX639" s="27">
        <f>IF($O639&gt;=FX$1,$S639,0)</f>
        <v>1519.121333333333</v>
      </c>
      <c r="FY639" s="27">
        <f>IF($O639&gt;=FY$1,$S639,0)</f>
        <v>1519.121333333333</v>
      </c>
      <c r="FZ639" s="27">
        <f>IF($O639&gt;=FZ$1,$S639,0)</f>
        <v>1519.121333333333</v>
      </c>
      <c r="GA639" s="27">
        <f>IF($O639&gt;=GA$1,$S639,0)</f>
        <v>1519.121333333333</v>
      </c>
      <c r="GB639" s="27">
        <f>IF($O639&gt;=GB$1,$S639,0)</f>
        <v>1519.121333333333</v>
      </c>
      <c r="GC639" s="27">
        <f>IF($O639&gt;=GC$1,$S639,0)</f>
        <v>1519.121333333333</v>
      </c>
      <c r="GD639" s="27">
        <f>IF($O639&gt;=GD$1,$S639,0)</f>
        <v>1519.121333333333</v>
      </c>
      <c r="GE639" s="27">
        <f>IF($O639&gt;=GE$1,$S639,0)</f>
        <v>1519.121333333333</v>
      </c>
      <c r="GF639" s="27">
        <f>IF($O639&gt;=GF$1,$S639,0)</f>
        <v>1519.121333333333</v>
      </c>
      <c r="GG639" s="27">
        <f>IF($O639&gt;=GG$1,$S639,0)</f>
        <v>1519.121333333333</v>
      </c>
      <c r="GH639" s="27">
        <f>IF($O639&gt;=GH$1,$S639,0)</f>
        <v>1519.121333333333</v>
      </c>
      <c r="GI639" s="27">
        <f>IF($O639&gt;=GI$1,$S639,0)</f>
        <v>1519.121333333333</v>
      </c>
      <c r="GJ639" s="27">
        <f>IF($O639&gt;=GJ$1,$S639,0)</f>
        <v>1519.121333333333</v>
      </c>
      <c r="GK639" s="27">
        <f>IF($O639&gt;=GK$1,$S639,0)</f>
        <v>1519.121333333333</v>
      </c>
      <c r="GL639" s="27">
        <f>IF($O639&gt;=GL$1,$S639,0)</f>
        <v>1519.121333333333</v>
      </c>
      <c r="GM639" s="27">
        <f>IF($O639&gt;=GM$1,$S639,0)</f>
        <v>1519.121333333333</v>
      </c>
      <c r="GN639" s="27">
        <f>IF($O639&gt;=GN$1,$S639,0)</f>
        <v>1519.121333333333</v>
      </c>
      <c r="GO639" s="27">
        <f>IF($O639&gt;=GO$1,$S639,0)</f>
        <v>1519.121333333333</v>
      </c>
      <c r="GP639" s="27">
        <f>IF($O639&gt;=GP$1,$S639,0)</f>
        <v>1519.121333333333</v>
      </c>
      <c r="GQ639" s="27">
        <f>IF($O639&gt;=GQ$1,$S639,0)</f>
        <v>1519.121333333333</v>
      </c>
      <c r="GR639" s="27">
        <f>IF($O639&gt;=GR$1,$S639,0)</f>
        <v>1519.121333333333</v>
      </c>
      <c r="GS639" s="27">
        <f>IF($O639&gt;=GS$1,$S639,0)</f>
        <v>1519.121333333333</v>
      </c>
      <c r="GT639" s="27">
        <f>IF($O639&gt;=GT$1,$S639,0)</f>
        <v>1519.121333333333</v>
      </c>
      <c r="GU639" s="27">
        <f>IF($O639&gt;=GU$1,$S639,0)</f>
        <v>1519.121333333333</v>
      </c>
      <c r="GV639" s="27">
        <f>IF($O639&gt;=GV$1,$S639,0)</f>
        <v>1519.121333333333</v>
      </c>
      <c r="GW639" s="27">
        <f>IF($O639&gt;=GW$1,$S639,0)</f>
        <v>1519.121333333333</v>
      </c>
      <c r="GX639" s="27">
        <f>IF($O639&gt;=GX$1,$S639,0)</f>
        <v>1519.121333333333</v>
      </c>
      <c r="GY639" s="27">
        <f>IF($O639&gt;=GY$1,$S639,0)</f>
        <v>1519.121333333333</v>
      </c>
      <c r="GZ639" s="27">
        <f>IF($O639&gt;=GZ$1,$S639,0)</f>
        <v>1519.121333333333</v>
      </c>
      <c r="HA639" s="27">
        <f>IF($O639&gt;=HA$1,$S639,0)</f>
        <v>1519.121333333333</v>
      </c>
      <c r="HB639" s="27">
        <f>IF($O639&gt;=HB$1,$S639,0)</f>
        <v>1519.121333333333</v>
      </c>
      <c r="HC639" s="27">
        <f>IF($O639&gt;=HC$1,$S639,0)</f>
        <v>1519.121333333333</v>
      </c>
    </row>
    <row r="640" spans="1:211">
      <c r="A640" s="3">
        <v>2550</v>
      </c>
      <c r="B640" s="3" t="s">
        <v>706</v>
      </c>
      <c r="C640" s="3" t="s">
        <v>20</v>
      </c>
      <c r="D640" s="3">
        <v>52</v>
      </c>
      <c r="E640" s="4">
        <v>30184</v>
      </c>
      <c r="F640" s="5">
        <v>35.854794520547948</v>
      </c>
      <c r="G640" s="3" t="s">
        <v>674</v>
      </c>
      <c r="H640" s="4">
        <v>24338</v>
      </c>
      <c r="I640" s="9" t="s">
        <v>790</v>
      </c>
      <c r="J640" s="5">
        <v>6481.96</v>
      </c>
      <c r="K640" s="31">
        <v>545</v>
      </c>
      <c r="L640" s="32">
        <v>36</v>
      </c>
      <c r="M640" s="33">
        <f>VLOOKUP(L640,FIND,3,TRUE)</f>
        <v>1.5</v>
      </c>
      <c r="N640" s="32">
        <f>IF(L640&gt;30,180,VLOOKUP(L640,TEMPO,2,FALSE))</f>
        <v>180</v>
      </c>
      <c r="O640" s="32">
        <f>IF(R640&gt;0,4,N640)</f>
        <v>180</v>
      </c>
      <c r="P640" s="96">
        <f>J640*M640*L640</f>
        <v>350025.84</v>
      </c>
      <c r="Q640" s="96">
        <f>10934.45*2</f>
        <v>21868.9</v>
      </c>
      <c r="R640" s="96">
        <f>IF(P640&lt;=Q640,P640/4,0)</f>
        <v>0</v>
      </c>
      <c r="S640" s="5">
        <f>IF(P640&gt;=Q640,P640/N640,0)</f>
        <v>1944.5880000000002</v>
      </c>
      <c r="T640" s="3"/>
      <c r="U640" s="3">
        <f>IF(T640="",1,0)</f>
        <v>1</v>
      </c>
      <c r="V640" s="3">
        <v>125</v>
      </c>
      <c r="W640" s="5">
        <v>0</v>
      </c>
      <c r="X640" s="5">
        <v>203.3</v>
      </c>
      <c r="Y640" s="5">
        <f>X640*W640</f>
        <v>0</v>
      </c>
      <c r="Z640" s="5">
        <v>400</v>
      </c>
      <c r="AA640" s="5">
        <f>S640+Y640+Z640</f>
        <v>2344.5880000000002</v>
      </c>
      <c r="AB640" s="39">
        <f>(J640/12+J640/12*1.3333333333+450/12+J640/30*6/12+J640)*1.3+Y640+Z640+153.9</f>
        <v>10808.135911087704</v>
      </c>
      <c r="AC640" s="39" t="s">
        <v>20</v>
      </c>
      <c r="AD640" s="39">
        <f>J640*1.3+400+153.9</f>
        <v>8980.4480000000003</v>
      </c>
      <c r="AE640" s="39">
        <f>SUMIFS('CUSTO MENSAL FUNC NOVO'!H:H,'CUSTO MENSAL FUNC NOVO'!A:A,'VALORES MENSAIS'!AC640)</f>
        <v>2013.943</v>
      </c>
      <c r="AF640" s="27">
        <f>IF($R640&gt;0,$R640,$S640)+$Y640+$Z640</f>
        <v>2344.5880000000002</v>
      </c>
      <c r="AG640" s="27">
        <f>IF($R640&gt;0,$R640,$S640)+$Y640+$Z640</f>
        <v>2344.5880000000002</v>
      </c>
      <c r="AH640" s="27">
        <f>IF($R640&gt;0,$R640,$S640)+$Y640+$Z640</f>
        <v>2344.5880000000002</v>
      </c>
      <c r="AI640" s="27">
        <f>IF($R640&gt;0,$R640,$S640)+$Y640+$Z640</f>
        <v>2344.5880000000002</v>
      </c>
      <c r="AJ640" s="27">
        <f>IF($O640&gt;=AJ$1,$S640+$Y640+$Z640,$Y640+$Z640)</f>
        <v>2344.5880000000002</v>
      </c>
      <c r="AK640" s="27">
        <f>IF($O640&gt;=AK$1,$S640+$Y640+$Z640,$Y640+$Z640)</f>
        <v>2344.5880000000002</v>
      </c>
      <c r="AL640" s="27">
        <f>IF($O640&gt;=AL$1,$S640+$Y640+$Z640,$Y640+$Z640)</f>
        <v>2344.5880000000002</v>
      </c>
      <c r="AM640" s="27">
        <f>IF($O640&gt;=AM$1,$S640+$Y640+$Z640,$Y640+$Z640)</f>
        <v>2344.5880000000002</v>
      </c>
      <c r="AN640" s="27">
        <f>IF($O640&gt;=AN$1,$S640+$Y640+$Z640,$Y640+$Z640)</f>
        <v>2344.5880000000002</v>
      </c>
      <c r="AO640" s="27">
        <f>IF($O640&gt;=AO$1,$S640+$Y640+$Z640,$Y640+$Z640)</f>
        <v>2344.5880000000002</v>
      </c>
      <c r="AP640" s="27">
        <f>IF($O640&gt;=AP$1,$S640+$Y640+$Z640,$Y640+$Z640)</f>
        <v>2344.5880000000002</v>
      </c>
      <c r="AQ640" s="27">
        <f>IF($O640&gt;=AQ$1,$S640+$Y640+$Z640,$Y640+$Z640)</f>
        <v>2344.5880000000002</v>
      </c>
      <c r="AR640" s="27">
        <f>IF($O640&gt;=AR$1,$S640+$Y640+$Z640,$Y640+$Z640)</f>
        <v>2344.5880000000002</v>
      </c>
      <c r="AS640" s="27">
        <f>IF($O640&gt;=AS$1,$S640+$Y640+$Z640,$Y640+$Z640)</f>
        <v>2344.5880000000002</v>
      </c>
      <c r="AT640" s="27">
        <f>IF($O640&gt;=AT$1,$S640+$Y640+$Z640,$Y640+$Z640)</f>
        <v>2344.5880000000002</v>
      </c>
      <c r="AU640" s="27">
        <f>IF($O640&gt;=AU$1,$S640+$Y640+$Z640,$Y640+$Z640)</f>
        <v>2344.5880000000002</v>
      </c>
      <c r="AV640" s="27">
        <f>IF($O640&gt;=AV$1,$S640+$Y640+$Z640,$Y640+$Z640)</f>
        <v>2344.5880000000002</v>
      </c>
      <c r="AW640" s="27">
        <f>IF($O640&gt;=AW$1,$S640+$Y640+$Z640,$Y640+$Z640)</f>
        <v>2344.5880000000002</v>
      </c>
      <c r="AX640" s="27">
        <f>IF($O640&gt;=AX$1,$S640+$Y640+$Z640,$Y640+$Z640)</f>
        <v>2344.5880000000002</v>
      </c>
      <c r="AY640" s="27">
        <f>IF($O640&gt;=AY$1,$S640+$Y640+$Z640,$Y640+$Z640)</f>
        <v>2344.5880000000002</v>
      </c>
      <c r="AZ640" s="27">
        <f>IF($O640&gt;=AZ$1,$S640+$Y640+$Z640,$Y640+$Z640)</f>
        <v>2344.5880000000002</v>
      </c>
      <c r="BA640" s="27">
        <f>IF($O640&gt;=BA$1,$S640+$Y640+$Z640,$Y640+$Z640)</f>
        <v>2344.5880000000002</v>
      </c>
      <c r="BB640" s="27">
        <f>IF($O640&gt;=BB$1,$S640+$Y640+$Z640,$Y640+$Z640)</f>
        <v>2344.5880000000002</v>
      </c>
      <c r="BC640" s="27">
        <f>IF($O640&gt;=BC$1,$S640+$Y640+$Z640,$Y640+$Z640)</f>
        <v>2344.5880000000002</v>
      </c>
      <c r="BD640" s="27">
        <f>IF($O640&gt;=BD$1,$S640+$Y640+$Z640,$Y640+$Z640)</f>
        <v>2344.5880000000002</v>
      </c>
      <c r="BE640" s="27">
        <f>IF($O640&gt;=BE$1,$S640+$Y640+$Z640,$Y640+$Z640)</f>
        <v>2344.5880000000002</v>
      </c>
      <c r="BF640" s="27">
        <f>IF($O640&gt;=BF$1,$S640+$Y640+$Z640,$Y640+$Z640)</f>
        <v>2344.5880000000002</v>
      </c>
      <c r="BG640" s="27">
        <f>IF($O640&gt;=BG$1,$S640+$Y640+$Z640,$Y640+$Z640)</f>
        <v>2344.5880000000002</v>
      </c>
      <c r="BH640" s="27">
        <f>IF($O640&gt;=BH$1,$S640+$Y640+$Z640,$Y640+$Z640)</f>
        <v>2344.5880000000002</v>
      </c>
      <c r="BI640" s="27">
        <f>IF($O640&gt;=BI$1,$S640+$Y640+$Z640,$Y640+$Z640)</f>
        <v>2344.5880000000002</v>
      </c>
      <c r="BJ640" s="27">
        <f>IF($O640&gt;=BJ$1,$S640+$Y640+$Z640,$Y640+$Z640)</f>
        <v>2344.5880000000002</v>
      </c>
      <c r="BK640" s="27">
        <f>IF($O640&gt;=BK$1,$S640+$Y640+$Z640,$Y640+$Z640)</f>
        <v>2344.5880000000002</v>
      </c>
      <c r="BL640" s="27">
        <f>IF($O640&gt;=BL$1,$S640+$Y640+$Z640,$Y640+$Z640)</f>
        <v>2344.5880000000002</v>
      </c>
      <c r="BM640" s="27">
        <f>IF($O640&gt;=BM$1,$S640+$Y640+$Z640,$Y640+$Z640)</f>
        <v>2344.5880000000002</v>
      </c>
      <c r="BN640" s="27">
        <f>IF($O640&gt;=BN$1,$S640+$Y640+$Z640,$Y640+$Z640)</f>
        <v>2344.5880000000002</v>
      </c>
      <c r="BO640" s="27">
        <f>IF($O640&gt;=BO$1,$S640+$Y640+$Z640,$Y640+$Z640)</f>
        <v>2344.5880000000002</v>
      </c>
      <c r="BP640" s="27">
        <f>IF($O640&gt;=BP$1,$S640+$Y640+$Z640,$Y640+$Z640)</f>
        <v>2344.5880000000002</v>
      </c>
      <c r="BQ640" s="27">
        <f>IF($O640&gt;=BQ$1,$S640+$Y640+$Z640,$Y640+$Z640)</f>
        <v>2344.5880000000002</v>
      </c>
      <c r="BR640" s="27">
        <f>IF($O640&gt;=BR$1,$S640+$Y640+$Z640,$Y640+$Z640)</f>
        <v>2344.5880000000002</v>
      </c>
      <c r="BS640" s="27">
        <f>IF($O640&gt;=BS$1,$S640+$Y640+$Z640,$Y640+$Z640)</f>
        <v>2344.5880000000002</v>
      </c>
      <c r="BT640" s="27">
        <f>IF($O640&gt;=BT$1,$S640+$Y640+$Z640,$Y640+$Z640)</f>
        <v>2344.5880000000002</v>
      </c>
      <c r="BU640" s="27">
        <f>IF($O640&gt;=BU$1,$S640+$Y640+$Z640,$Y640+$Z640)</f>
        <v>2344.5880000000002</v>
      </c>
      <c r="BV640" s="27">
        <f>IF($O640&gt;=BV$1,$S640+$Y640+$Z640,$Y640+$Z640)</f>
        <v>2344.5880000000002</v>
      </c>
      <c r="BW640" s="27">
        <f>IF($O640&gt;=BW$1,$S640+$Y640+$Z640,$Y640+$Z640)</f>
        <v>2344.5880000000002</v>
      </c>
      <c r="BX640" s="27">
        <f>IF($O640&gt;=BX$1,$S640+$Y640+$Z640,$Y640+$Z640)</f>
        <v>2344.5880000000002</v>
      </c>
      <c r="BY640" s="27">
        <f>IF($O640&gt;=BY$1,$S640+$Y640+$Z640,$Y640+$Z640)</f>
        <v>2344.5880000000002</v>
      </c>
      <c r="BZ640" s="27">
        <f>IF($O640&gt;=BZ$1,$S640+$Y640+$Z640,$Y640+$Z640)</f>
        <v>2344.5880000000002</v>
      </c>
      <c r="CA640" s="27">
        <f>IF($O640&gt;=CA$1,$S640+$Y640+$Z640,$Y640+$Z640)</f>
        <v>2344.5880000000002</v>
      </c>
      <c r="CB640" s="27">
        <f>IF($O640&gt;=CB$1,$S640+$Y640+$Z640,$Y640+$Z640)</f>
        <v>2344.5880000000002</v>
      </c>
      <c r="CC640" s="27">
        <f>IF($O640&gt;=CC$1,$S640+$Y640+$Z640,$Y640+$Z640)</f>
        <v>2344.5880000000002</v>
      </c>
      <c r="CD640" s="27">
        <f>IF($O640&gt;=CD$1,$S640+$Y640+$Z640,$Y640+$Z640)</f>
        <v>2344.5880000000002</v>
      </c>
      <c r="CE640" s="27">
        <f>IF($O640&gt;=CE$1,$S640+$Y640+$Z640,$Y640+$Z640)</f>
        <v>2344.5880000000002</v>
      </c>
      <c r="CF640" s="27">
        <f>IF($O640&gt;=CF$1,$S640+$Y640+$Z640,$Y640+$Z640)</f>
        <v>2344.5880000000002</v>
      </c>
      <c r="CG640" s="27">
        <f>IF($O640&gt;=CG$1,$S640+$Y640+$Z640,$Y640+$Z640)</f>
        <v>2344.5880000000002</v>
      </c>
      <c r="CH640" s="27">
        <f>IF($O640&gt;=CH$1,$S640+$Y640+$Z640,$Y640+$Z640)</f>
        <v>2344.5880000000002</v>
      </c>
      <c r="CI640" s="27">
        <f>IF($O640&gt;=CI$1,$S640+$Y640+$Z640,$Y640+$Z640)</f>
        <v>2344.5880000000002</v>
      </c>
      <c r="CJ640" s="27">
        <f>IF($O640&gt;=CJ$1,$S640+$Y640+$Z640,$Y640+$Z640)</f>
        <v>2344.5880000000002</v>
      </c>
      <c r="CK640" s="27">
        <f>IF($O640&gt;=CK$1,$S640+$Y640+$Z640,$Y640+$Z640)</f>
        <v>2344.5880000000002</v>
      </c>
      <c r="CL640" s="27">
        <f>IF($O640&gt;=CL$1,$S640+$Y640+$Z640,$Y640+$Z640)</f>
        <v>2344.5880000000002</v>
      </c>
      <c r="CM640" s="27">
        <f>IF($O640&gt;=CM$1,$S640+$Y640+$Z640,$Y640+$Z640)</f>
        <v>2344.5880000000002</v>
      </c>
      <c r="CN640" s="27">
        <f>IF($O640&gt;=CN$1,$S640+$Y640,$Y640)</f>
        <v>1944.5880000000002</v>
      </c>
      <c r="CO640" s="27">
        <f>IF($O640&gt;=CO$1,$S640+$Y640,$Y640)</f>
        <v>1944.5880000000002</v>
      </c>
      <c r="CP640" s="27">
        <f>IF($O640&gt;=CP$1,$S640+$Y640,$Y640)</f>
        <v>1944.5880000000002</v>
      </c>
      <c r="CQ640" s="27">
        <f>IF($O640&gt;=CQ$1,$S640+$Y640,$Y640)</f>
        <v>1944.5880000000002</v>
      </c>
      <c r="CR640" s="27">
        <f>IF($O640&gt;=CR$1,$S640+$Y640,$Y640)</f>
        <v>1944.5880000000002</v>
      </c>
      <c r="CS640" s="27">
        <f>IF($O640&gt;=CS$1,$S640+$Y640,$Y640)</f>
        <v>1944.5880000000002</v>
      </c>
      <c r="CT640" s="27">
        <f>IF($O640&gt;=CT$1,$S640+$Y640,$Y640)</f>
        <v>1944.5880000000002</v>
      </c>
      <c r="CU640" s="27">
        <f>IF($O640&gt;=CU$1,$S640+$Y640,$Y640)</f>
        <v>1944.5880000000002</v>
      </c>
      <c r="CV640" s="27">
        <f>IF($O640&gt;=CV$1,$S640+$Y640,$Y640)</f>
        <v>1944.5880000000002</v>
      </c>
      <c r="CW640" s="27">
        <f>IF($O640&gt;=CW$1,$S640+$Y640,$Y640)</f>
        <v>1944.5880000000002</v>
      </c>
      <c r="CX640" s="27">
        <f>IF($O640&gt;=CX$1,$S640+$Y640,$Y640)</f>
        <v>1944.5880000000002</v>
      </c>
      <c r="CY640" s="27">
        <f>IF($O640&gt;=CY$1,$S640+$Y640,$Y640)</f>
        <v>1944.5880000000002</v>
      </c>
      <c r="CZ640" s="27">
        <f>IF($O640&gt;=CZ$1,$S640+$Y640,$Y640)</f>
        <v>1944.5880000000002</v>
      </c>
      <c r="DA640" s="27">
        <f>IF($O640&gt;=DA$1,$S640+$Y640,$Y640)</f>
        <v>1944.5880000000002</v>
      </c>
      <c r="DB640" s="27">
        <f>IF($O640&gt;=DB$1,$S640+$Y640,$Y640)</f>
        <v>1944.5880000000002</v>
      </c>
      <c r="DC640" s="27">
        <f>IF($O640&gt;=DC$1,$S640+$Y640,$Y640)</f>
        <v>1944.5880000000002</v>
      </c>
      <c r="DD640" s="27">
        <f>IF($O640&gt;=DD$1,$S640+$Y640,$Y640)</f>
        <v>1944.5880000000002</v>
      </c>
      <c r="DE640" s="27">
        <f>IF($O640&gt;=DE$1,$S640+$Y640,$Y640)</f>
        <v>1944.5880000000002</v>
      </c>
      <c r="DF640" s="27">
        <f>IF($O640&gt;=DF$1,$S640+$Y640,$Y640)</f>
        <v>1944.5880000000002</v>
      </c>
      <c r="DG640" s="27">
        <f>IF($O640&gt;=DG$1,$S640+$Y640,$Y640)</f>
        <v>1944.5880000000002</v>
      </c>
      <c r="DH640" s="27">
        <f>IF($O640&gt;=DH$1,$S640+$Y640,$Y640)</f>
        <v>1944.5880000000002</v>
      </c>
      <c r="DI640" s="27">
        <f>IF($O640&gt;=DI$1,$S640+$Y640,$Y640)</f>
        <v>1944.5880000000002</v>
      </c>
      <c r="DJ640" s="27">
        <f>IF($O640&gt;=DJ$1,$S640+$Y640,$Y640)</f>
        <v>1944.5880000000002</v>
      </c>
      <c r="DK640" s="27">
        <f>IF($O640&gt;=DK$1,$S640+$Y640,$Y640)</f>
        <v>1944.5880000000002</v>
      </c>
      <c r="DL640" s="27">
        <f>IF($O640&gt;=DL$1,$S640+$Y640,$Y640)</f>
        <v>1944.5880000000002</v>
      </c>
      <c r="DM640" s="27">
        <f>IF($O640&gt;=DM$1,$S640+$Y640,$Y640)</f>
        <v>1944.5880000000002</v>
      </c>
      <c r="DN640" s="27">
        <f>IF($O640&gt;=DN$1,$S640+$Y640,$Y640)</f>
        <v>1944.5880000000002</v>
      </c>
      <c r="DO640" s="27">
        <f>IF($O640&gt;=DO$1,$S640+$Y640,$Y640)</f>
        <v>1944.5880000000002</v>
      </c>
      <c r="DP640" s="27">
        <f>IF($O640&gt;=DP$1,$S640+$Y640,$Y640)</f>
        <v>1944.5880000000002</v>
      </c>
      <c r="DQ640" s="27">
        <f>IF($O640&gt;=DQ$1,$S640+$Y640,$Y640)</f>
        <v>1944.5880000000002</v>
      </c>
      <c r="DR640" s="27">
        <f>IF($O640&gt;=DR$1,$S640+$Y640,$Y640)</f>
        <v>1944.5880000000002</v>
      </c>
      <c r="DS640" s="27">
        <f>IF($O640&gt;=DS$1,$S640+$Y640,$Y640)</f>
        <v>1944.5880000000002</v>
      </c>
      <c r="DT640" s="27">
        <f>IF($O640&gt;=DT$1,$S640+$Y640,$Y640)</f>
        <v>1944.5880000000002</v>
      </c>
      <c r="DU640" s="27">
        <f>IF($O640&gt;=DU$1,$S640+$Y640,$Y640)</f>
        <v>1944.5880000000002</v>
      </c>
      <c r="DV640" s="27">
        <f>IF($O640&gt;=DV$1,$S640+$Y640,$Y640)</f>
        <v>1944.5880000000002</v>
      </c>
      <c r="DW640" s="27">
        <f>IF($O640&gt;=DW$1,$S640+$Y640,$Y640)</f>
        <v>1944.5880000000002</v>
      </c>
      <c r="DX640" s="27">
        <f>IF($O640&gt;=DX$1,$S640+$Y640,$Y640)</f>
        <v>1944.5880000000002</v>
      </c>
      <c r="DY640" s="27">
        <f>IF($O640&gt;=DY$1,$S640+$Y640,$Y640)</f>
        <v>1944.5880000000002</v>
      </c>
      <c r="DZ640" s="27">
        <f>IF($O640&gt;=DZ$1,$S640+$Y640,$Y640)</f>
        <v>1944.5880000000002</v>
      </c>
      <c r="EA640" s="27">
        <f>IF($O640&gt;=EA$1,$S640+$Y640,$Y640)</f>
        <v>1944.5880000000002</v>
      </c>
      <c r="EB640" s="27">
        <f>IF($O640&gt;=EB$1,$S640+$Y640,$Y640)</f>
        <v>1944.5880000000002</v>
      </c>
      <c r="EC640" s="27">
        <f>IF($O640&gt;=EC$1,$S640+$Y640,$Y640)</f>
        <v>1944.5880000000002</v>
      </c>
      <c r="ED640" s="27">
        <f>IF($O640&gt;=ED$1,$S640+$Y640,$Y640)</f>
        <v>1944.5880000000002</v>
      </c>
      <c r="EE640" s="27">
        <f>IF($O640&gt;=EE$1,$S640+$Y640,$Y640)</f>
        <v>1944.5880000000002</v>
      </c>
      <c r="EF640" s="27">
        <f>IF($O640&gt;=EF$1,$S640+$Y640,$Y640)</f>
        <v>1944.5880000000002</v>
      </c>
      <c r="EG640" s="27">
        <f>IF($O640&gt;=EG$1,$S640+$Y640,$Y640)</f>
        <v>1944.5880000000002</v>
      </c>
      <c r="EH640" s="27">
        <f>IF($O640&gt;=EH$1,$S640+$Y640,$Y640)</f>
        <v>1944.5880000000002</v>
      </c>
      <c r="EI640" s="27">
        <f>IF($O640&gt;=EI$1,$S640+$Y640,$Y640)</f>
        <v>1944.5880000000002</v>
      </c>
      <c r="EJ640" s="27">
        <f>IF($O640&gt;=EJ$1,$S640+$Y640,$Y640)</f>
        <v>1944.5880000000002</v>
      </c>
      <c r="EK640" s="27">
        <f>IF($O640&gt;=EK$1,$S640+$Y640,$Y640)</f>
        <v>1944.5880000000002</v>
      </c>
      <c r="EL640" s="27">
        <f>IF($O640&gt;=EL$1,$S640+$Y640,$Y640)</f>
        <v>1944.5880000000002</v>
      </c>
      <c r="EM640" s="27">
        <f>IF($O640&gt;=EM$1,$S640+$Y640,$Y640)</f>
        <v>1944.5880000000002</v>
      </c>
      <c r="EN640" s="27">
        <f>IF($O640&gt;=EN$1,$S640+$Y640,$Y640)</f>
        <v>1944.5880000000002</v>
      </c>
      <c r="EO640" s="27">
        <f>IF($O640&gt;=EO$1,$S640+$Y640,$Y640)</f>
        <v>1944.5880000000002</v>
      </c>
      <c r="EP640" s="27">
        <f>IF($O640&gt;=EP$1,$S640+$Y640,$Y640)</f>
        <v>1944.5880000000002</v>
      </c>
      <c r="EQ640" s="27">
        <f>IF($O640&gt;=EQ$1,$S640+$Y640,$Y640)</f>
        <v>1944.5880000000002</v>
      </c>
      <c r="ER640" s="27">
        <f>IF($O640&gt;=ER$1,$S640+$Y640,$Y640)</f>
        <v>1944.5880000000002</v>
      </c>
      <c r="ES640" s="27">
        <f>IF($O640&gt;=ES$1,$S640+$Y640,$Y640)</f>
        <v>1944.5880000000002</v>
      </c>
      <c r="ET640" s="27">
        <f>IF($O640&gt;=ET$1,$S640+$Y640,$Y640)</f>
        <v>1944.5880000000002</v>
      </c>
      <c r="EU640" s="27">
        <f>IF($O640&gt;=EU$1,$S640+$Y640,$Y640)</f>
        <v>1944.5880000000002</v>
      </c>
      <c r="EV640" s="27">
        <f>IF($O640&gt;=EV$1,$S640,0)</f>
        <v>1944.5880000000002</v>
      </c>
      <c r="EW640" s="27">
        <f>IF($O640&gt;=EW$1,$S640,0)</f>
        <v>1944.5880000000002</v>
      </c>
      <c r="EX640" s="27">
        <f>IF($O640&gt;=EX$1,$S640,0)</f>
        <v>1944.5880000000002</v>
      </c>
      <c r="EY640" s="27">
        <f>IF($O640&gt;=EY$1,$S640,0)</f>
        <v>1944.5880000000002</v>
      </c>
      <c r="EZ640" s="27">
        <f>IF($O640&gt;=EZ$1,$S640,0)</f>
        <v>1944.5880000000002</v>
      </c>
      <c r="FA640" s="27">
        <f>IF($O640&gt;=FA$1,$S640,0)</f>
        <v>1944.5880000000002</v>
      </c>
      <c r="FB640" s="27">
        <f>IF($O640&gt;=FB$1,$S640,0)</f>
        <v>1944.5880000000002</v>
      </c>
      <c r="FC640" s="27">
        <f>IF($O640&gt;=FC$1,$S640,0)</f>
        <v>1944.5880000000002</v>
      </c>
      <c r="FD640" s="27">
        <f>IF($O640&gt;=FD$1,$S640,0)</f>
        <v>1944.5880000000002</v>
      </c>
      <c r="FE640" s="27">
        <f>IF($O640&gt;=FE$1,$S640,0)</f>
        <v>1944.5880000000002</v>
      </c>
      <c r="FF640" s="27">
        <f>IF($O640&gt;=FF$1,$S640,0)</f>
        <v>1944.5880000000002</v>
      </c>
      <c r="FG640" s="27">
        <f>IF($O640&gt;=FG$1,$S640,0)</f>
        <v>1944.5880000000002</v>
      </c>
      <c r="FH640" s="27">
        <f>IF($O640&gt;=FH$1,$S640,0)</f>
        <v>1944.5880000000002</v>
      </c>
      <c r="FI640" s="27">
        <f>IF($O640&gt;=FI$1,$S640,0)</f>
        <v>1944.5880000000002</v>
      </c>
      <c r="FJ640" s="27">
        <f>IF($O640&gt;=FJ$1,$S640,0)</f>
        <v>1944.5880000000002</v>
      </c>
      <c r="FK640" s="27">
        <f>IF($O640&gt;=FK$1,$S640,0)</f>
        <v>1944.5880000000002</v>
      </c>
      <c r="FL640" s="27">
        <f>IF($O640&gt;=FL$1,$S640,0)</f>
        <v>1944.5880000000002</v>
      </c>
      <c r="FM640" s="27">
        <f>IF($O640&gt;=FM$1,$S640,0)</f>
        <v>1944.5880000000002</v>
      </c>
      <c r="FN640" s="27">
        <f>IF($O640&gt;=FN$1,$S640,0)</f>
        <v>1944.5880000000002</v>
      </c>
      <c r="FO640" s="27">
        <f>IF($O640&gt;=FO$1,$S640,0)</f>
        <v>1944.5880000000002</v>
      </c>
      <c r="FP640" s="27">
        <f>IF($O640&gt;=FP$1,$S640,0)</f>
        <v>1944.5880000000002</v>
      </c>
      <c r="FQ640" s="27">
        <f>IF($O640&gt;=FQ$1,$S640,0)</f>
        <v>1944.5880000000002</v>
      </c>
      <c r="FR640" s="27">
        <f>IF($O640&gt;=FR$1,$S640,0)</f>
        <v>1944.5880000000002</v>
      </c>
      <c r="FS640" s="27">
        <f>IF($O640&gt;=FS$1,$S640,0)</f>
        <v>1944.5880000000002</v>
      </c>
      <c r="FT640" s="27">
        <f>IF($O640&gt;=FT$1,$S640,0)</f>
        <v>1944.5880000000002</v>
      </c>
      <c r="FU640" s="27">
        <f>IF($O640&gt;=FU$1,$S640,0)</f>
        <v>1944.5880000000002</v>
      </c>
      <c r="FV640" s="27">
        <f>IF($O640&gt;=FV$1,$S640,0)</f>
        <v>1944.5880000000002</v>
      </c>
      <c r="FW640" s="27">
        <f>IF($O640&gt;=FW$1,$S640,0)</f>
        <v>1944.5880000000002</v>
      </c>
      <c r="FX640" s="27">
        <f>IF($O640&gt;=FX$1,$S640,0)</f>
        <v>1944.5880000000002</v>
      </c>
      <c r="FY640" s="27">
        <f>IF($O640&gt;=FY$1,$S640,0)</f>
        <v>1944.5880000000002</v>
      </c>
      <c r="FZ640" s="27">
        <f>IF($O640&gt;=FZ$1,$S640,0)</f>
        <v>1944.5880000000002</v>
      </c>
      <c r="GA640" s="27">
        <f>IF($O640&gt;=GA$1,$S640,0)</f>
        <v>1944.5880000000002</v>
      </c>
      <c r="GB640" s="27">
        <f>IF($O640&gt;=GB$1,$S640,0)</f>
        <v>1944.5880000000002</v>
      </c>
      <c r="GC640" s="27">
        <f>IF($O640&gt;=GC$1,$S640,0)</f>
        <v>1944.5880000000002</v>
      </c>
      <c r="GD640" s="27">
        <f>IF($O640&gt;=GD$1,$S640,0)</f>
        <v>1944.5880000000002</v>
      </c>
      <c r="GE640" s="27">
        <f>IF($O640&gt;=GE$1,$S640,0)</f>
        <v>1944.5880000000002</v>
      </c>
      <c r="GF640" s="27">
        <f>IF($O640&gt;=GF$1,$S640,0)</f>
        <v>1944.5880000000002</v>
      </c>
      <c r="GG640" s="27">
        <f>IF($O640&gt;=GG$1,$S640,0)</f>
        <v>1944.5880000000002</v>
      </c>
      <c r="GH640" s="27">
        <f>IF($O640&gt;=GH$1,$S640,0)</f>
        <v>1944.5880000000002</v>
      </c>
      <c r="GI640" s="27">
        <f>IF($O640&gt;=GI$1,$S640,0)</f>
        <v>1944.5880000000002</v>
      </c>
      <c r="GJ640" s="27">
        <f>IF($O640&gt;=GJ$1,$S640,0)</f>
        <v>1944.5880000000002</v>
      </c>
      <c r="GK640" s="27">
        <f>IF($O640&gt;=GK$1,$S640,0)</f>
        <v>1944.5880000000002</v>
      </c>
      <c r="GL640" s="27">
        <f>IF($O640&gt;=GL$1,$S640,0)</f>
        <v>1944.5880000000002</v>
      </c>
      <c r="GM640" s="27">
        <f>IF($O640&gt;=GM$1,$S640,0)</f>
        <v>1944.5880000000002</v>
      </c>
      <c r="GN640" s="27">
        <f>IF($O640&gt;=GN$1,$S640,0)</f>
        <v>1944.5880000000002</v>
      </c>
      <c r="GO640" s="27">
        <f>IF($O640&gt;=GO$1,$S640,0)</f>
        <v>1944.5880000000002</v>
      </c>
      <c r="GP640" s="27">
        <f>IF($O640&gt;=GP$1,$S640,0)</f>
        <v>1944.5880000000002</v>
      </c>
      <c r="GQ640" s="27">
        <f>IF($O640&gt;=GQ$1,$S640,0)</f>
        <v>1944.5880000000002</v>
      </c>
      <c r="GR640" s="27">
        <f>IF($O640&gt;=GR$1,$S640,0)</f>
        <v>1944.5880000000002</v>
      </c>
      <c r="GS640" s="27">
        <f>IF($O640&gt;=GS$1,$S640,0)</f>
        <v>1944.5880000000002</v>
      </c>
      <c r="GT640" s="27">
        <f>IF($O640&gt;=GT$1,$S640,0)</f>
        <v>1944.5880000000002</v>
      </c>
      <c r="GU640" s="27">
        <f>IF($O640&gt;=GU$1,$S640,0)</f>
        <v>1944.5880000000002</v>
      </c>
      <c r="GV640" s="27">
        <f>IF($O640&gt;=GV$1,$S640,0)</f>
        <v>1944.5880000000002</v>
      </c>
      <c r="GW640" s="27">
        <f>IF($O640&gt;=GW$1,$S640,0)</f>
        <v>1944.5880000000002</v>
      </c>
      <c r="GX640" s="27">
        <f>IF($O640&gt;=GX$1,$S640,0)</f>
        <v>1944.5880000000002</v>
      </c>
      <c r="GY640" s="27">
        <f>IF($O640&gt;=GY$1,$S640,0)</f>
        <v>1944.5880000000002</v>
      </c>
      <c r="GZ640" s="27">
        <f>IF($O640&gt;=GZ$1,$S640,0)</f>
        <v>1944.5880000000002</v>
      </c>
      <c r="HA640" s="27">
        <f>IF($O640&gt;=HA$1,$S640,0)</f>
        <v>1944.5880000000002</v>
      </c>
      <c r="HB640" s="27">
        <f>IF($O640&gt;=HB$1,$S640,0)</f>
        <v>1944.5880000000002</v>
      </c>
      <c r="HC640" s="27">
        <f>IF($O640&gt;=HC$1,$S640,0)</f>
        <v>1944.5880000000002</v>
      </c>
    </row>
    <row r="641" spans="1:211">
      <c r="A641" s="3">
        <v>80110</v>
      </c>
      <c r="B641" s="3" t="s">
        <v>685</v>
      </c>
      <c r="C641" s="3" t="s">
        <v>18</v>
      </c>
      <c r="D641" s="3">
        <v>66</v>
      </c>
      <c r="E641" s="4">
        <v>36227</v>
      </c>
      <c r="F641" s="5">
        <v>19.298630136986301</v>
      </c>
      <c r="G641" s="3" t="s">
        <v>674</v>
      </c>
      <c r="H641" s="4">
        <v>19282</v>
      </c>
      <c r="I641" s="9" t="s">
        <v>790</v>
      </c>
      <c r="J641" s="5">
        <v>1356.84</v>
      </c>
      <c r="K641" s="31">
        <v>545</v>
      </c>
      <c r="L641" s="32">
        <v>19</v>
      </c>
      <c r="M641" s="33">
        <f>VLOOKUP(L641,FIND,3,TRUE)</f>
        <v>1.2</v>
      </c>
      <c r="N641" s="32">
        <f>IF(L641&gt;30,180,VLOOKUP(L641,TEMPO,2,FALSE))</f>
        <v>114</v>
      </c>
      <c r="O641" s="32">
        <f>IF(R641&gt;0,4,N641)</f>
        <v>114</v>
      </c>
      <c r="P641" s="96">
        <f>J641*M641*L641</f>
        <v>30935.951999999997</v>
      </c>
      <c r="Q641" s="96">
        <f>10934.45*2</f>
        <v>21868.9</v>
      </c>
      <c r="R641" s="96">
        <f>IF(P641&lt;=Q641,P641/4,0)</f>
        <v>0</v>
      </c>
      <c r="S641" s="5">
        <f>IF(P641&gt;=Q641,P641/N641,0)</f>
        <v>271.36799999999999</v>
      </c>
      <c r="T641" s="3"/>
      <c r="U641" s="3">
        <f>IF(T641="",1,0)</f>
        <v>1</v>
      </c>
      <c r="V641" s="3">
        <v>28</v>
      </c>
      <c r="W641" s="5">
        <v>0</v>
      </c>
      <c r="X641" s="5">
        <v>402.65</v>
      </c>
      <c r="Y641" s="5">
        <f>X641*W641</f>
        <v>0</v>
      </c>
      <c r="Z641" s="5">
        <v>400</v>
      </c>
      <c r="AA641" s="5">
        <f>S641+Y641+Z641</f>
        <v>671.36799999999994</v>
      </c>
      <c r="AB641" s="39">
        <f>(J641/12+J641/12*1.3333333333+450/12+J641/30*6/12+J641)*1.3+Y641+Z641+153.9</f>
        <v>2738.9191999951004</v>
      </c>
      <c r="AC641" s="39" t="s">
        <v>18</v>
      </c>
      <c r="AD641" s="39">
        <f>J641*1.3+400+153.9</f>
        <v>2317.7919999999999</v>
      </c>
      <c r="AE641" s="39">
        <f>SUMIFS('CUSTO MENSAL FUNC NOVO'!H:H,'CUSTO MENSAL FUNC NOVO'!A:A,'VALORES MENSAIS'!AC641)</f>
        <v>1902.2210000000002</v>
      </c>
      <c r="AF641" s="27">
        <f>IF($R641&gt;0,$R641,$S641)+$Y641+$Z641</f>
        <v>671.36799999999994</v>
      </c>
      <c r="AG641" s="27">
        <f>IF($R641&gt;0,$R641,$S641)+$Y641+$Z641</f>
        <v>671.36799999999994</v>
      </c>
      <c r="AH641" s="27">
        <f>IF($R641&gt;0,$R641,$S641)+$Y641+$Z641</f>
        <v>671.36799999999994</v>
      </c>
      <c r="AI641" s="27">
        <f>IF($R641&gt;0,$R641,$S641)+$Y641+$Z641</f>
        <v>671.36799999999994</v>
      </c>
      <c r="AJ641" s="27">
        <f>IF($O641&gt;=AJ$1,$S641+$Y641+$Z641,$Y641+$Z641)</f>
        <v>671.36799999999994</v>
      </c>
      <c r="AK641" s="27">
        <f>IF($O641&gt;=AK$1,$S641+$Y641+$Z641,$Y641+$Z641)</f>
        <v>671.36799999999994</v>
      </c>
      <c r="AL641" s="27">
        <f>IF($O641&gt;=AL$1,$S641+$Y641+$Z641,$Y641+$Z641)</f>
        <v>671.36799999999994</v>
      </c>
      <c r="AM641" s="27">
        <f>IF($O641&gt;=AM$1,$S641+$Y641+$Z641,$Y641+$Z641)</f>
        <v>671.36799999999994</v>
      </c>
      <c r="AN641" s="27">
        <f>IF($O641&gt;=AN$1,$S641+$Y641+$Z641,$Y641+$Z641)</f>
        <v>671.36799999999994</v>
      </c>
      <c r="AO641" s="27">
        <f>IF($O641&gt;=AO$1,$S641+$Y641+$Z641,$Y641+$Z641)</f>
        <v>671.36799999999994</v>
      </c>
      <c r="AP641" s="27">
        <f>IF($O641&gt;=AP$1,$S641+$Y641+$Z641,$Y641+$Z641)</f>
        <v>671.36799999999994</v>
      </c>
      <c r="AQ641" s="27">
        <f>IF($O641&gt;=AQ$1,$S641+$Y641+$Z641,$Y641+$Z641)</f>
        <v>671.36799999999994</v>
      </c>
      <c r="AR641" s="27">
        <f>IF($O641&gt;=AR$1,$S641+$Y641+$Z641,$Y641+$Z641)</f>
        <v>671.36799999999994</v>
      </c>
      <c r="AS641" s="27">
        <f>IF($O641&gt;=AS$1,$S641+$Y641+$Z641,$Y641+$Z641)</f>
        <v>671.36799999999994</v>
      </c>
      <c r="AT641" s="27">
        <f>IF($O641&gt;=AT$1,$S641+$Y641+$Z641,$Y641+$Z641)</f>
        <v>671.36799999999994</v>
      </c>
      <c r="AU641" s="27">
        <f>IF($O641&gt;=AU$1,$S641+$Y641+$Z641,$Y641+$Z641)</f>
        <v>671.36799999999994</v>
      </c>
      <c r="AV641" s="27">
        <f>IF($O641&gt;=AV$1,$S641+$Y641+$Z641,$Y641+$Z641)</f>
        <v>671.36799999999994</v>
      </c>
      <c r="AW641" s="27">
        <f>IF($O641&gt;=AW$1,$S641+$Y641+$Z641,$Y641+$Z641)</f>
        <v>671.36799999999994</v>
      </c>
      <c r="AX641" s="27">
        <f>IF($O641&gt;=AX$1,$S641+$Y641+$Z641,$Y641+$Z641)</f>
        <v>671.36799999999994</v>
      </c>
      <c r="AY641" s="27">
        <f>IF($O641&gt;=AY$1,$S641+$Y641+$Z641,$Y641+$Z641)</f>
        <v>671.36799999999994</v>
      </c>
      <c r="AZ641" s="27">
        <f>IF($O641&gt;=AZ$1,$S641+$Y641+$Z641,$Y641+$Z641)</f>
        <v>671.36799999999994</v>
      </c>
      <c r="BA641" s="27">
        <f>IF($O641&gt;=BA$1,$S641+$Y641+$Z641,$Y641+$Z641)</f>
        <v>671.36799999999994</v>
      </c>
      <c r="BB641" s="27">
        <f>IF($O641&gt;=BB$1,$S641+$Y641+$Z641,$Y641+$Z641)</f>
        <v>671.36799999999994</v>
      </c>
      <c r="BC641" s="27">
        <f>IF($O641&gt;=BC$1,$S641+$Y641+$Z641,$Y641+$Z641)</f>
        <v>671.36799999999994</v>
      </c>
      <c r="BD641" s="27">
        <f>IF($O641&gt;=BD$1,$S641+$Y641+$Z641,$Y641+$Z641)</f>
        <v>671.36799999999994</v>
      </c>
      <c r="BE641" s="27">
        <f>IF($O641&gt;=BE$1,$S641+$Y641+$Z641,$Y641+$Z641)</f>
        <v>671.36799999999994</v>
      </c>
      <c r="BF641" s="27">
        <f>IF($O641&gt;=BF$1,$S641+$Y641+$Z641,$Y641+$Z641)</f>
        <v>671.36799999999994</v>
      </c>
      <c r="BG641" s="27">
        <f>IF($O641&gt;=BG$1,$S641+$Y641+$Z641,$Y641+$Z641)</f>
        <v>671.36799999999994</v>
      </c>
      <c r="BH641" s="27">
        <f>IF($O641&gt;=BH$1,$S641+$Y641+$Z641,$Y641+$Z641)</f>
        <v>671.36799999999994</v>
      </c>
      <c r="BI641" s="27">
        <f>IF($O641&gt;=BI$1,$S641+$Y641+$Z641,$Y641+$Z641)</f>
        <v>671.36799999999994</v>
      </c>
      <c r="BJ641" s="27">
        <f>IF($O641&gt;=BJ$1,$S641+$Y641+$Z641,$Y641+$Z641)</f>
        <v>671.36799999999994</v>
      </c>
      <c r="BK641" s="27">
        <f>IF($O641&gt;=BK$1,$S641+$Y641+$Z641,$Y641+$Z641)</f>
        <v>671.36799999999994</v>
      </c>
      <c r="BL641" s="27">
        <f>IF($O641&gt;=BL$1,$S641+$Y641+$Z641,$Y641+$Z641)</f>
        <v>671.36799999999994</v>
      </c>
      <c r="BM641" s="27">
        <f>IF($O641&gt;=BM$1,$S641+$Y641+$Z641,$Y641+$Z641)</f>
        <v>671.36799999999994</v>
      </c>
      <c r="BN641" s="27">
        <f>IF($O641&gt;=BN$1,$S641+$Y641+$Z641,$Y641+$Z641)</f>
        <v>671.36799999999994</v>
      </c>
      <c r="BO641" s="27">
        <f>IF($O641&gt;=BO$1,$S641+$Y641+$Z641,$Y641+$Z641)</f>
        <v>671.36799999999994</v>
      </c>
      <c r="BP641" s="27">
        <f>IF($O641&gt;=BP$1,$S641+$Y641+$Z641,$Y641+$Z641)</f>
        <v>671.36799999999994</v>
      </c>
      <c r="BQ641" s="27">
        <f>IF($O641&gt;=BQ$1,$S641+$Y641+$Z641,$Y641+$Z641)</f>
        <v>671.36799999999994</v>
      </c>
      <c r="BR641" s="27">
        <f>IF($O641&gt;=BR$1,$S641+$Y641+$Z641,$Y641+$Z641)</f>
        <v>671.36799999999994</v>
      </c>
      <c r="BS641" s="27">
        <f>IF($O641&gt;=BS$1,$S641+$Y641+$Z641,$Y641+$Z641)</f>
        <v>671.36799999999994</v>
      </c>
      <c r="BT641" s="27">
        <f>IF($O641&gt;=BT$1,$S641+$Y641+$Z641,$Y641+$Z641)</f>
        <v>671.36799999999994</v>
      </c>
      <c r="BU641" s="27">
        <f>IF($O641&gt;=BU$1,$S641+$Y641+$Z641,$Y641+$Z641)</f>
        <v>671.36799999999994</v>
      </c>
      <c r="BV641" s="27">
        <f>IF($O641&gt;=BV$1,$S641+$Y641+$Z641,$Y641+$Z641)</f>
        <v>671.36799999999994</v>
      </c>
      <c r="BW641" s="27">
        <f>IF($O641&gt;=BW$1,$S641+$Y641+$Z641,$Y641+$Z641)</f>
        <v>671.36799999999994</v>
      </c>
      <c r="BX641" s="27">
        <f>IF($O641&gt;=BX$1,$S641+$Y641+$Z641,$Y641+$Z641)</f>
        <v>671.36799999999994</v>
      </c>
      <c r="BY641" s="27">
        <f>IF($O641&gt;=BY$1,$S641+$Y641+$Z641,$Y641+$Z641)</f>
        <v>671.36799999999994</v>
      </c>
      <c r="BZ641" s="27">
        <f>IF($O641&gt;=BZ$1,$S641+$Y641+$Z641,$Y641+$Z641)</f>
        <v>671.36799999999994</v>
      </c>
      <c r="CA641" s="27">
        <f>IF($O641&gt;=CA$1,$S641+$Y641+$Z641,$Y641+$Z641)</f>
        <v>671.36799999999994</v>
      </c>
      <c r="CB641" s="27">
        <f>IF($O641&gt;=CB$1,$S641+$Y641+$Z641,$Y641+$Z641)</f>
        <v>671.36799999999994</v>
      </c>
      <c r="CC641" s="27">
        <f>IF($O641&gt;=CC$1,$S641+$Y641+$Z641,$Y641+$Z641)</f>
        <v>671.36799999999994</v>
      </c>
      <c r="CD641" s="27">
        <f>IF($O641&gt;=CD$1,$S641+$Y641+$Z641,$Y641+$Z641)</f>
        <v>671.36799999999994</v>
      </c>
      <c r="CE641" s="27">
        <f>IF($O641&gt;=CE$1,$S641+$Y641+$Z641,$Y641+$Z641)</f>
        <v>671.36799999999994</v>
      </c>
      <c r="CF641" s="27">
        <f>IF($O641&gt;=CF$1,$S641+$Y641+$Z641,$Y641+$Z641)</f>
        <v>671.36799999999994</v>
      </c>
      <c r="CG641" s="27">
        <f>IF($O641&gt;=CG$1,$S641+$Y641+$Z641,$Y641+$Z641)</f>
        <v>671.36799999999994</v>
      </c>
      <c r="CH641" s="27">
        <f>IF($O641&gt;=CH$1,$S641+$Y641+$Z641,$Y641+$Z641)</f>
        <v>671.36799999999994</v>
      </c>
      <c r="CI641" s="27">
        <f>IF($O641&gt;=CI$1,$S641+$Y641+$Z641,$Y641+$Z641)</f>
        <v>671.36799999999994</v>
      </c>
      <c r="CJ641" s="27">
        <f>IF($O641&gt;=CJ$1,$S641+$Y641+$Z641,$Y641+$Z641)</f>
        <v>671.36799999999994</v>
      </c>
      <c r="CK641" s="27">
        <f>IF($O641&gt;=CK$1,$S641+$Y641+$Z641,$Y641+$Z641)</f>
        <v>671.36799999999994</v>
      </c>
      <c r="CL641" s="27">
        <f>IF($O641&gt;=CL$1,$S641+$Y641+$Z641,$Y641+$Z641)</f>
        <v>671.36799999999994</v>
      </c>
      <c r="CM641" s="27">
        <f>IF($O641&gt;=CM$1,$S641+$Y641+$Z641,$Y641+$Z641)</f>
        <v>671.36799999999994</v>
      </c>
      <c r="CN641" s="27">
        <f>IF($O641&gt;=CN$1,$S641+$Y641,$Y641)</f>
        <v>271.36799999999999</v>
      </c>
      <c r="CO641" s="27">
        <f>IF($O641&gt;=CO$1,$S641+$Y641,$Y641)</f>
        <v>271.36799999999999</v>
      </c>
      <c r="CP641" s="27">
        <f>IF($O641&gt;=CP$1,$S641+$Y641,$Y641)</f>
        <v>271.36799999999999</v>
      </c>
      <c r="CQ641" s="27">
        <f>IF($O641&gt;=CQ$1,$S641+$Y641,$Y641)</f>
        <v>271.36799999999999</v>
      </c>
      <c r="CR641" s="27">
        <f>IF($O641&gt;=CR$1,$S641+$Y641,$Y641)</f>
        <v>271.36799999999999</v>
      </c>
      <c r="CS641" s="27">
        <f>IF($O641&gt;=CS$1,$S641+$Y641,$Y641)</f>
        <v>271.36799999999999</v>
      </c>
      <c r="CT641" s="27">
        <f>IF($O641&gt;=CT$1,$S641+$Y641,$Y641)</f>
        <v>271.36799999999999</v>
      </c>
      <c r="CU641" s="27">
        <f>IF($O641&gt;=CU$1,$S641+$Y641,$Y641)</f>
        <v>271.36799999999999</v>
      </c>
      <c r="CV641" s="27">
        <f>IF($O641&gt;=CV$1,$S641+$Y641,$Y641)</f>
        <v>271.36799999999999</v>
      </c>
      <c r="CW641" s="27">
        <f>IF($O641&gt;=CW$1,$S641+$Y641,$Y641)</f>
        <v>271.36799999999999</v>
      </c>
      <c r="CX641" s="27">
        <f>IF($O641&gt;=CX$1,$S641+$Y641,$Y641)</f>
        <v>271.36799999999999</v>
      </c>
      <c r="CY641" s="27">
        <f>IF($O641&gt;=CY$1,$S641+$Y641,$Y641)</f>
        <v>271.36799999999999</v>
      </c>
      <c r="CZ641" s="27">
        <f>IF($O641&gt;=CZ$1,$S641+$Y641,$Y641)</f>
        <v>271.36799999999999</v>
      </c>
      <c r="DA641" s="27">
        <f>IF($O641&gt;=DA$1,$S641+$Y641,$Y641)</f>
        <v>271.36799999999999</v>
      </c>
      <c r="DB641" s="27">
        <f>IF($O641&gt;=DB$1,$S641+$Y641,$Y641)</f>
        <v>271.36799999999999</v>
      </c>
      <c r="DC641" s="27">
        <f>IF($O641&gt;=DC$1,$S641+$Y641,$Y641)</f>
        <v>271.36799999999999</v>
      </c>
      <c r="DD641" s="27">
        <f>IF($O641&gt;=DD$1,$S641+$Y641,$Y641)</f>
        <v>271.36799999999999</v>
      </c>
      <c r="DE641" s="27">
        <f>IF($O641&gt;=DE$1,$S641+$Y641,$Y641)</f>
        <v>271.36799999999999</v>
      </c>
      <c r="DF641" s="27">
        <f>IF($O641&gt;=DF$1,$S641+$Y641,$Y641)</f>
        <v>271.36799999999999</v>
      </c>
      <c r="DG641" s="27">
        <f>IF($O641&gt;=DG$1,$S641+$Y641,$Y641)</f>
        <v>271.36799999999999</v>
      </c>
      <c r="DH641" s="27">
        <f>IF($O641&gt;=DH$1,$S641+$Y641,$Y641)</f>
        <v>271.36799999999999</v>
      </c>
      <c r="DI641" s="27">
        <f>IF($O641&gt;=DI$1,$S641+$Y641,$Y641)</f>
        <v>271.36799999999999</v>
      </c>
      <c r="DJ641" s="27">
        <f>IF($O641&gt;=DJ$1,$S641+$Y641,$Y641)</f>
        <v>271.36799999999999</v>
      </c>
      <c r="DK641" s="27">
        <f>IF($O641&gt;=DK$1,$S641+$Y641,$Y641)</f>
        <v>271.36799999999999</v>
      </c>
      <c r="DL641" s="27">
        <f>IF($O641&gt;=DL$1,$S641+$Y641,$Y641)</f>
        <v>271.36799999999999</v>
      </c>
      <c r="DM641" s="27">
        <f>IF($O641&gt;=DM$1,$S641+$Y641,$Y641)</f>
        <v>271.36799999999999</v>
      </c>
      <c r="DN641" s="27">
        <f>IF($O641&gt;=DN$1,$S641+$Y641,$Y641)</f>
        <v>271.36799999999999</v>
      </c>
      <c r="DO641" s="27">
        <f>IF($O641&gt;=DO$1,$S641+$Y641,$Y641)</f>
        <v>271.36799999999999</v>
      </c>
      <c r="DP641" s="27">
        <f>IF($O641&gt;=DP$1,$S641+$Y641,$Y641)</f>
        <v>271.36799999999999</v>
      </c>
      <c r="DQ641" s="27">
        <f>IF($O641&gt;=DQ$1,$S641+$Y641,$Y641)</f>
        <v>271.36799999999999</v>
      </c>
      <c r="DR641" s="27">
        <f>IF($O641&gt;=DR$1,$S641+$Y641,$Y641)</f>
        <v>271.36799999999999</v>
      </c>
      <c r="DS641" s="27">
        <f>IF($O641&gt;=DS$1,$S641+$Y641,$Y641)</f>
        <v>271.36799999999999</v>
      </c>
      <c r="DT641" s="27">
        <f>IF($O641&gt;=DT$1,$S641+$Y641,$Y641)</f>
        <v>271.36799999999999</v>
      </c>
      <c r="DU641" s="27">
        <f>IF($O641&gt;=DU$1,$S641+$Y641,$Y641)</f>
        <v>271.36799999999999</v>
      </c>
      <c r="DV641" s="27">
        <f>IF($O641&gt;=DV$1,$S641+$Y641,$Y641)</f>
        <v>271.36799999999999</v>
      </c>
      <c r="DW641" s="27">
        <f>IF($O641&gt;=DW$1,$S641+$Y641,$Y641)</f>
        <v>271.36799999999999</v>
      </c>
      <c r="DX641" s="27">
        <f>IF($O641&gt;=DX$1,$S641+$Y641,$Y641)</f>
        <v>271.36799999999999</v>
      </c>
      <c r="DY641" s="27">
        <f>IF($O641&gt;=DY$1,$S641+$Y641,$Y641)</f>
        <v>271.36799999999999</v>
      </c>
      <c r="DZ641" s="27">
        <f>IF($O641&gt;=DZ$1,$S641+$Y641,$Y641)</f>
        <v>271.36799999999999</v>
      </c>
      <c r="EA641" s="27">
        <f>IF($O641&gt;=EA$1,$S641+$Y641,$Y641)</f>
        <v>271.36799999999999</v>
      </c>
      <c r="EB641" s="27">
        <f>IF($O641&gt;=EB$1,$S641+$Y641,$Y641)</f>
        <v>271.36799999999999</v>
      </c>
      <c r="EC641" s="27">
        <f>IF($O641&gt;=EC$1,$S641+$Y641,$Y641)</f>
        <v>271.36799999999999</v>
      </c>
      <c r="ED641" s="27">
        <f>IF($O641&gt;=ED$1,$S641+$Y641,$Y641)</f>
        <v>271.36799999999999</v>
      </c>
      <c r="EE641" s="27">
        <f>IF($O641&gt;=EE$1,$S641+$Y641,$Y641)</f>
        <v>271.36799999999999</v>
      </c>
      <c r="EF641" s="27">
        <f>IF($O641&gt;=EF$1,$S641+$Y641,$Y641)</f>
        <v>271.36799999999999</v>
      </c>
      <c r="EG641" s="27">
        <f>IF($O641&gt;=EG$1,$S641+$Y641,$Y641)</f>
        <v>271.36799999999999</v>
      </c>
      <c r="EH641" s="27">
        <f>IF($O641&gt;=EH$1,$S641+$Y641,$Y641)</f>
        <v>271.36799999999999</v>
      </c>
      <c r="EI641" s="27">
        <f>IF($O641&gt;=EI$1,$S641+$Y641,$Y641)</f>
        <v>271.36799999999999</v>
      </c>
      <c r="EJ641" s="27">
        <f>IF($O641&gt;=EJ$1,$S641+$Y641,$Y641)</f>
        <v>271.36799999999999</v>
      </c>
      <c r="EK641" s="27">
        <f>IF($O641&gt;=EK$1,$S641+$Y641,$Y641)</f>
        <v>271.36799999999999</v>
      </c>
      <c r="EL641" s="27">
        <f>IF($O641&gt;=EL$1,$S641+$Y641,$Y641)</f>
        <v>271.36799999999999</v>
      </c>
      <c r="EM641" s="27">
        <f>IF($O641&gt;=EM$1,$S641+$Y641,$Y641)</f>
        <v>271.36799999999999</v>
      </c>
      <c r="EN641" s="27">
        <f>IF($O641&gt;=EN$1,$S641+$Y641,$Y641)</f>
        <v>271.36799999999999</v>
      </c>
      <c r="EO641" s="27">
        <f>IF($O641&gt;=EO$1,$S641+$Y641,$Y641)</f>
        <v>271.36799999999999</v>
      </c>
      <c r="EP641" s="27">
        <f>IF($O641&gt;=EP$1,$S641+$Y641,$Y641)</f>
        <v>0</v>
      </c>
      <c r="EQ641" s="27">
        <f>IF($O641&gt;=EQ$1,$S641+$Y641,$Y641)</f>
        <v>0</v>
      </c>
      <c r="ER641" s="27">
        <f>IF($O641&gt;=ER$1,$S641+$Y641,$Y641)</f>
        <v>0</v>
      </c>
      <c r="ES641" s="27">
        <f>IF($O641&gt;=ES$1,$S641+$Y641,$Y641)</f>
        <v>0</v>
      </c>
      <c r="ET641" s="27">
        <f>IF($O641&gt;=ET$1,$S641+$Y641,$Y641)</f>
        <v>0</v>
      </c>
      <c r="EU641" s="27">
        <f>IF($O641&gt;=EU$1,$S641+$Y641,$Y641)</f>
        <v>0</v>
      </c>
      <c r="EV641" s="27">
        <f>IF($O641&gt;=EV$1,$S641,0)</f>
        <v>0</v>
      </c>
      <c r="EW641" s="27">
        <f>IF($O641&gt;=EW$1,$S641,0)</f>
        <v>0</v>
      </c>
      <c r="EX641" s="27">
        <f>IF($O641&gt;=EX$1,$S641,0)</f>
        <v>0</v>
      </c>
      <c r="EY641" s="27">
        <f>IF($O641&gt;=EY$1,$S641,0)</f>
        <v>0</v>
      </c>
      <c r="EZ641" s="27">
        <f>IF($O641&gt;=EZ$1,$S641,0)</f>
        <v>0</v>
      </c>
      <c r="FA641" s="27">
        <f>IF($O641&gt;=FA$1,$S641,0)</f>
        <v>0</v>
      </c>
      <c r="FB641" s="27">
        <f>IF($O641&gt;=FB$1,$S641,0)</f>
        <v>0</v>
      </c>
      <c r="FC641" s="27">
        <f>IF($O641&gt;=FC$1,$S641,0)</f>
        <v>0</v>
      </c>
      <c r="FD641" s="27">
        <f>IF($O641&gt;=FD$1,$S641,0)</f>
        <v>0</v>
      </c>
      <c r="FE641" s="27">
        <f>IF($O641&gt;=FE$1,$S641,0)</f>
        <v>0</v>
      </c>
      <c r="FF641" s="27">
        <f>IF($O641&gt;=FF$1,$S641,0)</f>
        <v>0</v>
      </c>
      <c r="FG641" s="27">
        <f>IF($O641&gt;=FG$1,$S641,0)</f>
        <v>0</v>
      </c>
      <c r="FH641" s="27">
        <f>IF($O641&gt;=FH$1,$S641,0)</f>
        <v>0</v>
      </c>
      <c r="FI641" s="27">
        <f>IF($O641&gt;=FI$1,$S641,0)</f>
        <v>0</v>
      </c>
      <c r="FJ641" s="27">
        <f>IF($O641&gt;=FJ$1,$S641,0)</f>
        <v>0</v>
      </c>
      <c r="FK641" s="27">
        <f>IF($O641&gt;=FK$1,$S641,0)</f>
        <v>0</v>
      </c>
      <c r="FL641" s="27">
        <f>IF($O641&gt;=FL$1,$S641,0)</f>
        <v>0</v>
      </c>
      <c r="FM641" s="27">
        <f>IF($O641&gt;=FM$1,$S641,0)</f>
        <v>0</v>
      </c>
      <c r="FN641" s="27">
        <f>IF($O641&gt;=FN$1,$S641,0)</f>
        <v>0</v>
      </c>
      <c r="FO641" s="27">
        <f>IF($O641&gt;=FO$1,$S641,0)</f>
        <v>0</v>
      </c>
      <c r="FP641" s="27">
        <f>IF($O641&gt;=FP$1,$S641,0)</f>
        <v>0</v>
      </c>
      <c r="FQ641" s="27">
        <f>IF($O641&gt;=FQ$1,$S641,0)</f>
        <v>0</v>
      </c>
      <c r="FR641" s="27">
        <f>IF($O641&gt;=FR$1,$S641,0)</f>
        <v>0</v>
      </c>
      <c r="FS641" s="27">
        <f>IF($O641&gt;=FS$1,$S641,0)</f>
        <v>0</v>
      </c>
      <c r="FT641" s="27">
        <f>IF($O641&gt;=FT$1,$S641,0)</f>
        <v>0</v>
      </c>
      <c r="FU641" s="27">
        <f>IF($O641&gt;=FU$1,$S641,0)</f>
        <v>0</v>
      </c>
      <c r="FV641" s="27">
        <f>IF($O641&gt;=FV$1,$S641,0)</f>
        <v>0</v>
      </c>
      <c r="FW641" s="27">
        <f>IF($O641&gt;=FW$1,$S641,0)</f>
        <v>0</v>
      </c>
      <c r="FX641" s="27">
        <f>IF($O641&gt;=FX$1,$S641,0)</f>
        <v>0</v>
      </c>
      <c r="FY641" s="27">
        <f>IF($O641&gt;=FY$1,$S641,0)</f>
        <v>0</v>
      </c>
      <c r="FZ641" s="27">
        <f>IF($O641&gt;=FZ$1,$S641,0)</f>
        <v>0</v>
      </c>
      <c r="GA641" s="27">
        <f>IF($O641&gt;=GA$1,$S641,0)</f>
        <v>0</v>
      </c>
      <c r="GB641" s="27">
        <f>IF($O641&gt;=GB$1,$S641,0)</f>
        <v>0</v>
      </c>
      <c r="GC641" s="27">
        <f>IF($O641&gt;=GC$1,$S641,0)</f>
        <v>0</v>
      </c>
      <c r="GD641" s="27">
        <f>IF($O641&gt;=GD$1,$S641,0)</f>
        <v>0</v>
      </c>
      <c r="GE641" s="27">
        <f>IF($O641&gt;=GE$1,$S641,0)</f>
        <v>0</v>
      </c>
      <c r="GF641" s="27">
        <f>IF($O641&gt;=GF$1,$S641,0)</f>
        <v>0</v>
      </c>
      <c r="GG641" s="27">
        <f>IF($O641&gt;=GG$1,$S641,0)</f>
        <v>0</v>
      </c>
      <c r="GH641" s="27">
        <f>IF($O641&gt;=GH$1,$S641,0)</f>
        <v>0</v>
      </c>
      <c r="GI641" s="27">
        <f>IF($O641&gt;=GI$1,$S641,0)</f>
        <v>0</v>
      </c>
      <c r="GJ641" s="27">
        <f>IF($O641&gt;=GJ$1,$S641,0)</f>
        <v>0</v>
      </c>
      <c r="GK641" s="27">
        <f>IF($O641&gt;=GK$1,$S641,0)</f>
        <v>0</v>
      </c>
      <c r="GL641" s="27">
        <f>IF($O641&gt;=GL$1,$S641,0)</f>
        <v>0</v>
      </c>
      <c r="GM641" s="27">
        <f>IF($O641&gt;=GM$1,$S641,0)</f>
        <v>0</v>
      </c>
      <c r="GN641" s="27">
        <f>IF($O641&gt;=GN$1,$S641,0)</f>
        <v>0</v>
      </c>
      <c r="GO641" s="27">
        <f>IF($O641&gt;=GO$1,$S641,0)</f>
        <v>0</v>
      </c>
      <c r="GP641" s="27">
        <f>IF($O641&gt;=GP$1,$S641,0)</f>
        <v>0</v>
      </c>
      <c r="GQ641" s="27">
        <f>IF($O641&gt;=GQ$1,$S641,0)</f>
        <v>0</v>
      </c>
      <c r="GR641" s="27">
        <f>IF($O641&gt;=GR$1,$S641,0)</f>
        <v>0</v>
      </c>
      <c r="GS641" s="27">
        <f>IF($O641&gt;=GS$1,$S641,0)</f>
        <v>0</v>
      </c>
      <c r="GT641" s="27">
        <f>IF($O641&gt;=GT$1,$S641,0)</f>
        <v>0</v>
      </c>
      <c r="GU641" s="27">
        <f>IF($O641&gt;=GU$1,$S641,0)</f>
        <v>0</v>
      </c>
      <c r="GV641" s="27">
        <f>IF($O641&gt;=GV$1,$S641,0)</f>
        <v>0</v>
      </c>
      <c r="GW641" s="27">
        <f>IF($O641&gt;=GW$1,$S641,0)</f>
        <v>0</v>
      </c>
      <c r="GX641" s="27">
        <f>IF($O641&gt;=GX$1,$S641,0)</f>
        <v>0</v>
      </c>
      <c r="GY641" s="27">
        <f>IF($O641&gt;=GY$1,$S641,0)</f>
        <v>0</v>
      </c>
      <c r="GZ641" s="27">
        <f>IF($O641&gt;=GZ$1,$S641,0)</f>
        <v>0</v>
      </c>
      <c r="HA641" s="27">
        <f>IF($O641&gt;=HA$1,$S641,0)</f>
        <v>0</v>
      </c>
      <c r="HB641" s="27">
        <f>IF($O641&gt;=HB$1,$S641,0)</f>
        <v>0</v>
      </c>
      <c r="HC641" s="27">
        <f>IF($O641&gt;=HC$1,$S641,0)</f>
        <v>0</v>
      </c>
    </row>
    <row r="642" spans="1:211">
      <c r="A642" s="3">
        <v>19577</v>
      </c>
      <c r="B642" s="3" t="s">
        <v>714</v>
      </c>
      <c r="C642" s="3" t="s">
        <v>45</v>
      </c>
      <c r="D642" s="3">
        <v>58</v>
      </c>
      <c r="E642" s="4">
        <v>29627</v>
      </c>
      <c r="F642" s="5">
        <v>37.38082191780822</v>
      </c>
      <c r="G642" s="3" t="s">
        <v>674</v>
      </c>
      <c r="H642" s="4">
        <v>22045</v>
      </c>
      <c r="I642" s="9" t="s">
        <v>790</v>
      </c>
      <c r="J642" s="5">
        <v>1990.11</v>
      </c>
      <c r="K642" s="31">
        <v>545</v>
      </c>
      <c r="L642" s="32">
        <v>37</v>
      </c>
      <c r="M642" s="33">
        <f>VLOOKUP(L642,FIND,3,TRUE)</f>
        <v>1.5</v>
      </c>
      <c r="N642" s="32">
        <f>IF(L642&gt;30,180,VLOOKUP(L642,TEMPO,2,FALSE))</f>
        <v>180</v>
      </c>
      <c r="O642" s="32">
        <f>IF(R642&gt;0,4,N642)</f>
        <v>180</v>
      </c>
      <c r="P642" s="96">
        <f>J642*M642*L642</f>
        <v>110451.105</v>
      </c>
      <c r="Q642" s="96">
        <f>10934.45*2</f>
        <v>21868.9</v>
      </c>
      <c r="R642" s="96">
        <f>IF(P642&lt;=Q642,P642/4,0)</f>
        <v>0</v>
      </c>
      <c r="S642" s="5">
        <f>IF(P642&gt;=Q642,P642/N642,0)</f>
        <v>613.61725000000001</v>
      </c>
      <c r="T642" s="3"/>
      <c r="U642" s="3">
        <f>IF(T642="",1,0)</f>
        <v>1</v>
      </c>
      <c r="V642" s="3">
        <v>50</v>
      </c>
      <c r="W642" s="5">
        <v>0</v>
      </c>
      <c r="X642" s="5">
        <v>245.73</v>
      </c>
      <c r="Y642" s="5">
        <f>X642*W642</f>
        <v>0</v>
      </c>
      <c r="Z642" s="5">
        <v>400</v>
      </c>
      <c r="AA642" s="5">
        <f>S642+Y642+Z642</f>
        <v>1013.61725</v>
      </c>
      <c r="AB642" s="39">
        <f>(J642/12+J642/12*1.3333333333+450/12+J642/30*6/12+J642)*1.3+Y642+Z642+153.9</f>
        <v>3735.9676333261468</v>
      </c>
      <c r="AC642" s="39" t="s">
        <v>45</v>
      </c>
      <c r="AD642" s="39">
        <f>J642*1.3+400+153.9</f>
        <v>3141.0430000000001</v>
      </c>
      <c r="AE642" s="39">
        <f>SUMIFS('CUSTO MENSAL FUNC NOVO'!H:H,'CUSTO MENSAL FUNC NOVO'!A:A,'VALORES MENSAIS'!AC642)</f>
        <v>2013.943</v>
      </c>
      <c r="AF642" s="27">
        <f>IF($R642&gt;0,$R642,$S642)+$Y642+$Z642</f>
        <v>1013.61725</v>
      </c>
      <c r="AG642" s="27">
        <f>IF($R642&gt;0,$R642,$S642)+$Y642+$Z642</f>
        <v>1013.61725</v>
      </c>
      <c r="AH642" s="27">
        <f>IF($R642&gt;0,$R642,$S642)+$Y642+$Z642</f>
        <v>1013.61725</v>
      </c>
      <c r="AI642" s="27">
        <f>IF($R642&gt;0,$R642,$S642)+$Y642+$Z642</f>
        <v>1013.61725</v>
      </c>
      <c r="AJ642" s="27">
        <f>IF($O642&gt;=AJ$1,$S642+$Y642+$Z642,$Y642+$Z642)</f>
        <v>1013.61725</v>
      </c>
      <c r="AK642" s="27">
        <f>IF($O642&gt;=AK$1,$S642+$Y642+$Z642,$Y642+$Z642)</f>
        <v>1013.61725</v>
      </c>
      <c r="AL642" s="27">
        <f>IF($O642&gt;=AL$1,$S642+$Y642+$Z642,$Y642+$Z642)</f>
        <v>1013.61725</v>
      </c>
      <c r="AM642" s="27">
        <f>IF($O642&gt;=AM$1,$S642+$Y642+$Z642,$Y642+$Z642)</f>
        <v>1013.61725</v>
      </c>
      <c r="AN642" s="27">
        <f>IF($O642&gt;=AN$1,$S642+$Y642+$Z642,$Y642+$Z642)</f>
        <v>1013.61725</v>
      </c>
      <c r="AO642" s="27">
        <f>IF($O642&gt;=AO$1,$S642+$Y642+$Z642,$Y642+$Z642)</f>
        <v>1013.61725</v>
      </c>
      <c r="AP642" s="27">
        <f>IF($O642&gt;=AP$1,$S642+$Y642+$Z642,$Y642+$Z642)</f>
        <v>1013.61725</v>
      </c>
      <c r="AQ642" s="27">
        <f>IF($O642&gt;=AQ$1,$S642+$Y642+$Z642,$Y642+$Z642)</f>
        <v>1013.61725</v>
      </c>
      <c r="AR642" s="27">
        <f>IF($O642&gt;=AR$1,$S642+$Y642+$Z642,$Y642+$Z642)</f>
        <v>1013.61725</v>
      </c>
      <c r="AS642" s="27">
        <f>IF($O642&gt;=AS$1,$S642+$Y642+$Z642,$Y642+$Z642)</f>
        <v>1013.61725</v>
      </c>
      <c r="AT642" s="27">
        <f>IF($O642&gt;=AT$1,$S642+$Y642+$Z642,$Y642+$Z642)</f>
        <v>1013.61725</v>
      </c>
      <c r="AU642" s="27">
        <f>IF($O642&gt;=AU$1,$S642+$Y642+$Z642,$Y642+$Z642)</f>
        <v>1013.61725</v>
      </c>
      <c r="AV642" s="27">
        <f>IF($O642&gt;=AV$1,$S642+$Y642+$Z642,$Y642+$Z642)</f>
        <v>1013.61725</v>
      </c>
      <c r="AW642" s="27">
        <f>IF($O642&gt;=AW$1,$S642+$Y642+$Z642,$Y642+$Z642)</f>
        <v>1013.61725</v>
      </c>
      <c r="AX642" s="27">
        <f>IF($O642&gt;=AX$1,$S642+$Y642+$Z642,$Y642+$Z642)</f>
        <v>1013.61725</v>
      </c>
      <c r="AY642" s="27">
        <f>IF($O642&gt;=AY$1,$S642+$Y642+$Z642,$Y642+$Z642)</f>
        <v>1013.61725</v>
      </c>
      <c r="AZ642" s="27">
        <f>IF($O642&gt;=AZ$1,$S642+$Y642+$Z642,$Y642+$Z642)</f>
        <v>1013.61725</v>
      </c>
      <c r="BA642" s="27">
        <f>IF($O642&gt;=BA$1,$S642+$Y642+$Z642,$Y642+$Z642)</f>
        <v>1013.61725</v>
      </c>
      <c r="BB642" s="27">
        <f>IF($O642&gt;=BB$1,$S642+$Y642+$Z642,$Y642+$Z642)</f>
        <v>1013.61725</v>
      </c>
      <c r="BC642" s="27">
        <f>IF($O642&gt;=BC$1,$S642+$Y642+$Z642,$Y642+$Z642)</f>
        <v>1013.61725</v>
      </c>
      <c r="BD642" s="27">
        <f>IF($O642&gt;=BD$1,$S642+$Y642+$Z642,$Y642+$Z642)</f>
        <v>1013.61725</v>
      </c>
      <c r="BE642" s="27">
        <f>IF($O642&gt;=BE$1,$S642+$Y642+$Z642,$Y642+$Z642)</f>
        <v>1013.61725</v>
      </c>
      <c r="BF642" s="27">
        <f>IF($O642&gt;=BF$1,$S642+$Y642+$Z642,$Y642+$Z642)</f>
        <v>1013.61725</v>
      </c>
      <c r="BG642" s="27">
        <f>IF($O642&gt;=BG$1,$S642+$Y642+$Z642,$Y642+$Z642)</f>
        <v>1013.61725</v>
      </c>
      <c r="BH642" s="27">
        <f>IF($O642&gt;=BH$1,$S642+$Y642+$Z642,$Y642+$Z642)</f>
        <v>1013.61725</v>
      </c>
      <c r="BI642" s="27">
        <f>IF($O642&gt;=BI$1,$S642+$Y642+$Z642,$Y642+$Z642)</f>
        <v>1013.61725</v>
      </c>
      <c r="BJ642" s="27">
        <f>IF($O642&gt;=BJ$1,$S642+$Y642+$Z642,$Y642+$Z642)</f>
        <v>1013.61725</v>
      </c>
      <c r="BK642" s="27">
        <f>IF($O642&gt;=BK$1,$S642+$Y642+$Z642,$Y642+$Z642)</f>
        <v>1013.61725</v>
      </c>
      <c r="BL642" s="27">
        <f>IF($O642&gt;=BL$1,$S642+$Y642+$Z642,$Y642+$Z642)</f>
        <v>1013.61725</v>
      </c>
      <c r="BM642" s="27">
        <f>IF($O642&gt;=BM$1,$S642+$Y642+$Z642,$Y642+$Z642)</f>
        <v>1013.61725</v>
      </c>
      <c r="BN642" s="27">
        <f>IF($O642&gt;=BN$1,$S642+$Y642+$Z642,$Y642+$Z642)</f>
        <v>1013.61725</v>
      </c>
      <c r="BO642" s="27">
        <f>IF($O642&gt;=BO$1,$S642+$Y642+$Z642,$Y642+$Z642)</f>
        <v>1013.61725</v>
      </c>
      <c r="BP642" s="27">
        <f>IF($O642&gt;=BP$1,$S642+$Y642+$Z642,$Y642+$Z642)</f>
        <v>1013.61725</v>
      </c>
      <c r="BQ642" s="27">
        <f>IF($O642&gt;=BQ$1,$S642+$Y642+$Z642,$Y642+$Z642)</f>
        <v>1013.61725</v>
      </c>
      <c r="BR642" s="27">
        <f>IF($O642&gt;=BR$1,$S642+$Y642+$Z642,$Y642+$Z642)</f>
        <v>1013.61725</v>
      </c>
      <c r="BS642" s="27">
        <f>IF($O642&gt;=BS$1,$S642+$Y642+$Z642,$Y642+$Z642)</f>
        <v>1013.61725</v>
      </c>
      <c r="BT642" s="27">
        <f>IF($O642&gt;=BT$1,$S642+$Y642+$Z642,$Y642+$Z642)</f>
        <v>1013.61725</v>
      </c>
      <c r="BU642" s="27">
        <f>IF($O642&gt;=BU$1,$S642+$Y642+$Z642,$Y642+$Z642)</f>
        <v>1013.61725</v>
      </c>
      <c r="BV642" s="27">
        <f>IF($O642&gt;=BV$1,$S642+$Y642+$Z642,$Y642+$Z642)</f>
        <v>1013.61725</v>
      </c>
      <c r="BW642" s="27">
        <f>IF($O642&gt;=BW$1,$S642+$Y642+$Z642,$Y642+$Z642)</f>
        <v>1013.61725</v>
      </c>
      <c r="BX642" s="27">
        <f>IF($O642&gt;=BX$1,$S642+$Y642+$Z642,$Y642+$Z642)</f>
        <v>1013.61725</v>
      </c>
      <c r="BY642" s="27">
        <f>IF($O642&gt;=BY$1,$S642+$Y642+$Z642,$Y642+$Z642)</f>
        <v>1013.61725</v>
      </c>
      <c r="BZ642" s="27">
        <f>IF($O642&gt;=BZ$1,$S642+$Y642+$Z642,$Y642+$Z642)</f>
        <v>1013.61725</v>
      </c>
      <c r="CA642" s="27">
        <f>IF($O642&gt;=CA$1,$S642+$Y642+$Z642,$Y642+$Z642)</f>
        <v>1013.61725</v>
      </c>
      <c r="CB642" s="27">
        <f>IF($O642&gt;=CB$1,$S642+$Y642+$Z642,$Y642+$Z642)</f>
        <v>1013.61725</v>
      </c>
      <c r="CC642" s="27">
        <f>IF($O642&gt;=CC$1,$S642+$Y642+$Z642,$Y642+$Z642)</f>
        <v>1013.61725</v>
      </c>
      <c r="CD642" s="27">
        <f>IF($O642&gt;=CD$1,$S642+$Y642+$Z642,$Y642+$Z642)</f>
        <v>1013.61725</v>
      </c>
      <c r="CE642" s="27">
        <f>IF($O642&gt;=CE$1,$S642+$Y642+$Z642,$Y642+$Z642)</f>
        <v>1013.61725</v>
      </c>
      <c r="CF642" s="27">
        <f>IF($O642&gt;=CF$1,$S642+$Y642+$Z642,$Y642+$Z642)</f>
        <v>1013.61725</v>
      </c>
      <c r="CG642" s="27">
        <f>IF($O642&gt;=CG$1,$S642+$Y642+$Z642,$Y642+$Z642)</f>
        <v>1013.61725</v>
      </c>
      <c r="CH642" s="27">
        <f>IF($O642&gt;=CH$1,$S642+$Y642+$Z642,$Y642+$Z642)</f>
        <v>1013.61725</v>
      </c>
      <c r="CI642" s="27">
        <f>IF($O642&gt;=CI$1,$S642+$Y642+$Z642,$Y642+$Z642)</f>
        <v>1013.61725</v>
      </c>
      <c r="CJ642" s="27">
        <f>IF($O642&gt;=CJ$1,$S642+$Y642+$Z642,$Y642+$Z642)</f>
        <v>1013.61725</v>
      </c>
      <c r="CK642" s="27">
        <f>IF($O642&gt;=CK$1,$S642+$Y642+$Z642,$Y642+$Z642)</f>
        <v>1013.61725</v>
      </c>
      <c r="CL642" s="27">
        <f>IF($O642&gt;=CL$1,$S642+$Y642+$Z642,$Y642+$Z642)</f>
        <v>1013.61725</v>
      </c>
      <c r="CM642" s="27">
        <f>IF($O642&gt;=CM$1,$S642+$Y642+$Z642,$Y642+$Z642)</f>
        <v>1013.61725</v>
      </c>
      <c r="CN642" s="27">
        <f>IF($O642&gt;=CN$1,$S642+$Y642,$Y642)</f>
        <v>613.61725000000001</v>
      </c>
      <c r="CO642" s="27">
        <f>IF($O642&gt;=CO$1,$S642+$Y642,$Y642)</f>
        <v>613.61725000000001</v>
      </c>
      <c r="CP642" s="27">
        <f>IF($O642&gt;=CP$1,$S642+$Y642,$Y642)</f>
        <v>613.61725000000001</v>
      </c>
      <c r="CQ642" s="27">
        <f>IF($O642&gt;=CQ$1,$S642+$Y642,$Y642)</f>
        <v>613.61725000000001</v>
      </c>
      <c r="CR642" s="27">
        <f>IF($O642&gt;=CR$1,$S642+$Y642,$Y642)</f>
        <v>613.61725000000001</v>
      </c>
      <c r="CS642" s="27">
        <f>IF($O642&gt;=CS$1,$S642+$Y642,$Y642)</f>
        <v>613.61725000000001</v>
      </c>
      <c r="CT642" s="27">
        <f>IF($O642&gt;=CT$1,$S642+$Y642,$Y642)</f>
        <v>613.61725000000001</v>
      </c>
      <c r="CU642" s="27">
        <f>IF($O642&gt;=CU$1,$S642+$Y642,$Y642)</f>
        <v>613.61725000000001</v>
      </c>
      <c r="CV642" s="27">
        <f>IF($O642&gt;=CV$1,$S642+$Y642,$Y642)</f>
        <v>613.61725000000001</v>
      </c>
      <c r="CW642" s="27">
        <f>IF($O642&gt;=CW$1,$S642+$Y642,$Y642)</f>
        <v>613.61725000000001</v>
      </c>
      <c r="CX642" s="27">
        <f>IF($O642&gt;=CX$1,$S642+$Y642,$Y642)</f>
        <v>613.61725000000001</v>
      </c>
      <c r="CY642" s="27">
        <f>IF($O642&gt;=CY$1,$S642+$Y642,$Y642)</f>
        <v>613.61725000000001</v>
      </c>
      <c r="CZ642" s="27">
        <f>IF($O642&gt;=CZ$1,$S642+$Y642,$Y642)</f>
        <v>613.61725000000001</v>
      </c>
      <c r="DA642" s="27">
        <f>IF($O642&gt;=DA$1,$S642+$Y642,$Y642)</f>
        <v>613.61725000000001</v>
      </c>
      <c r="DB642" s="27">
        <f>IF($O642&gt;=DB$1,$S642+$Y642,$Y642)</f>
        <v>613.61725000000001</v>
      </c>
      <c r="DC642" s="27">
        <f>IF($O642&gt;=DC$1,$S642+$Y642,$Y642)</f>
        <v>613.61725000000001</v>
      </c>
      <c r="DD642" s="27">
        <f>IF($O642&gt;=DD$1,$S642+$Y642,$Y642)</f>
        <v>613.61725000000001</v>
      </c>
      <c r="DE642" s="27">
        <f>IF($O642&gt;=DE$1,$S642+$Y642,$Y642)</f>
        <v>613.61725000000001</v>
      </c>
      <c r="DF642" s="27">
        <f>IF($O642&gt;=DF$1,$S642+$Y642,$Y642)</f>
        <v>613.61725000000001</v>
      </c>
      <c r="DG642" s="27">
        <f>IF($O642&gt;=DG$1,$S642+$Y642,$Y642)</f>
        <v>613.61725000000001</v>
      </c>
      <c r="DH642" s="27">
        <f>IF($O642&gt;=DH$1,$S642+$Y642,$Y642)</f>
        <v>613.61725000000001</v>
      </c>
      <c r="DI642" s="27">
        <f>IF($O642&gt;=DI$1,$S642+$Y642,$Y642)</f>
        <v>613.61725000000001</v>
      </c>
      <c r="DJ642" s="27">
        <f>IF($O642&gt;=DJ$1,$S642+$Y642,$Y642)</f>
        <v>613.61725000000001</v>
      </c>
      <c r="DK642" s="27">
        <f>IF($O642&gt;=DK$1,$S642+$Y642,$Y642)</f>
        <v>613.61725000000001</v>
      </c>
      <c r="DL642" s="27">
        <f>IF($O642&gt;=DL$1,$S642+$Y642,$Y642)</f>
        <v>613.61725000000001</v>
      </c>
      <c r="DM642" s="27">
        <f>IF($O642&gt;=DM$1,$S642+$Y642,$Y642)</f>
        <v>613.61725000000001</v>
      </c>
      <c r="DN642" s="27">
        <f>IF($O642&gt;=DN$1,$S642+$Y642,$Y642)</f>
        <v>613.61725000000001</v>
      </c>
      <c r="DO642" s="27">
        <f>IF($O642&gt;=DO$1,$S642+$Y642,$Y642)</f>
        <v>613.61725000000001</v>
      </c>
      <c r="DP642" s="27">
        <f>IF($O642&gt;=DP$1,$S642+$Y642,$Y642)</f>
        <v>613.61725000000001</v>
      </c>
      <c r="DQ642" s="27">
        <f>IF($O642&gt;=DQ$1,$S642+$Y642,$Y642)</f>
        <v>613.61725000000001</v>
      </c>
      <c r="DR642" s="27">
        <f>IF($O642&gt;=DR$1,$S642+$Y642,$Y642)</f>
        <v>613.61725000000001</v>
      </c>
      <c r="DS642" s="27">
        <f>IF($O642&gt;=DS$1,$S642+$Y642,$Y642)</f>
        <v>613.61725000000001</v>
      </c>
      <c r="DT642" s="27">
        <f>IF($O642&gt;=DT$1,$S642+$Y642,$Y642)</f>
        <v>613.61725000000001</v>
      </c>
      <c r="DU642" s="27">
        <f>IF($O642&gt;=DU$1,$S642+$Y642,$Y642)</f>
        <v>613.61725000000001</v>
      </c>
      <c r="DV642" s="27">
        <f>IF($O642&gt;=DV$1,$S642+$Y642,$Y642)</f>
        <v>613.61725000000001</v>
      </c>
      <c r="DW642" s="27">
        <f>IF($O642&gt;=DW$1,$S642+$Y642,$Y642)</f>
        <v>613.61725000000001</v>
      </c>
      <c r="DX642" s="27">
        <f>IF($O642&gt;=DX$1,$S642+$Y642,$Y642)</f>
        <v>613.61725000000001</v>
      </c>
      <c r="DY642" s="27">
        <f>IF($O642&gt;=DY$1,$S642+$Y642,$Y642)</f>
        <v>613.61725000000001</v>
      </c>
      <c r="DZ642" s="27">
        <f>IF($O642&gt;=DZ$1,$S642+$Y642,$Y642)</f>
        <v>613.61725000000001</v>
      </c>
      <c r="EA642" s="27">
        <f>IF($O642&gt;=EA$1,$S642+$Y642,$Y642)</f>
        <v>613.61725000000001</v>
      </c>
      <c r="EB642" s="27">
        <f>IF($O642&gt;=EB$1,$S642+$Y642,$Y642)</f>
        <v>613.61725000000001</v>
      </c>
      <c r="EC642" s="27">
        <f>IF($O642&gt;=EC$1,$S642+$Y642,$Y642)</f>
        <v>613.61725000000001</v>
      </c>
      <c r="ED642" s="27">
        <f>IF($O642&gt;=ED$1,$S642+$Y642,$Y642)</f>
        <v>613.61725000000001</v>
      </c>
      <c r="EE642" s="27">
        <f>IF($O642&gt;=EE$1,$S642+$Y642,$Y642)</f>
        <v>613.61725000000001</v>
      </c>
      <c r="EF642" s="27">
        <f>IF($O642&gt;=EF$1,$S642+$Y642,$Y642)</f>
        <v>613.61725000000001</v>
      </c>
      <c r="EG642" s="27">
        <f>IF($O642&gt;=EG$1,$S642+$Y642,$Y642)</f>
        <v>613.61725000000001</v>
      </c>
      <c r="EH642" s="27">
        <f>IF($O642&gt;=EH$1,$S642+$Y642,$Y642)</f>
        <v>613.61725000000001</v>
      </c>
      <c r="EI642" s="27">
        <f>IF($O642&gt;=EI$1,$S642+$Y642,$Y642)</f>
        <v>613.61725000000001</v>
      </c>
      <c r="EJ642" s="27">
        <f>IF($O642&gt;=EJ$1,$S642+$Y642,$Y642)</f>
        <v>613.61725000000001</v>
      </c>
      <c r="EK642" s="27">
        <f>IF($O642&gt;=EK$1,$S642+$Y642,$Y642)</f>
        <v>613.61725000000001</v>
      </c>
      <c r="EL642" s="27">
        <f>IF($O642&gt;=EL$1,$S642+$Y642,$Y642)</f>
        <v>613.61725000000001</v>
      </c>
      <c r="EM642" s="27">
        <f>IF($O642&gt;=EM$1,$S642+$Y642,$Y642)</f>
        <v>613.61725000000001</v>
      </c>
      <c r="EN642" s="27">
        <f>IF($O642&gt;=EN$1,$S642+$Y642,$Y642)</f>
        <v>613.61725000000001</v>
      </c>
      <c r="EO642" s="27">
        <f>IF($O642&gt;=EO$1,$S642+$Y642,$Y642)</f>
        <v>613.61725000000001</v>
      </c>
      <c r="EP642" s="27">
        <f>IF($O642&gt;=EP$1,$S642+$Y642,$Y642)</f>
        <v>613.61725000000001</v>
      </c>
      <c r="EQ642" s="27">
        <f>IF($O642&gt;=EQ$1,$S642+$Y642,$Y642)</f>
        <v>613.61725000000001</v>
      </c>
      <c r="ER642" s="27">
        <f>IF($O642&gt;=ER$1,$S642+$Y642,$Y642)</f>
        <v>613.61725000000001</v>
      </c>
      <c r="ES642" s="27">
        <f>IF($O642&gt;=ES$1,$S642+$Y642,$Y642)</f>
        <v>613.61725000000001</v>
      </c>
      <c r="ET642" s="27">
        <f>IF($O642&gt;=ET$1,$S642+$Y642,$Y642)</f>
        <v>613.61725000000001</v>
      </c>
      <c r="EU642" s="27">
        <f>IF($O642&gt;=EU$1,$S642+$Y642,$Y642)</f>
        <v>613.61725000000001</v>
      </c>
      <c r="EV642" s="27">
        <f>IF($O642&gt;=EV$1,$S642,0)</f>
        <v>613.61725000000001</v>
      </c>
      <c r="EW642" s="27">
        <f>IF($O642&gt;=EW$1,$S642,0)</f>
        <v>613.61725000000001</v>
      </c>
      <c r="EX642" s="27">
        <f>IF($O642&gt;=EX$1,$S642,0)</f>
        <v>613.61725000000001</v>
      </c>
      <c r="EY642" s="27">
        <f>IF($O642&gt;=EY$1,$S642,0)</f>
        <v>613.61725000000001</v>
      </c>
      <c r="EZ642" s="27">
        <f>IF($O642&gt;=EZ$1,$S642,0)</f>
        <v>613.61725000000001</v>
      </c>
      <c r="FA642" s="27">
        <f>IF($O642&gt;=FA$1,$S642,0)</f>
        <v>613.61725000000001</v>
      </c>
      <c r="FB642" s="27">
        <f>IF($O642&gt;=FB$1,$S642,0)</f>
        <v>613.61725000000001</v>
      </c>
      <c r="FC642" s="27">
        <f>IF($O642&gt;=FC$1,$S642,0)</f>
        <v>613.61725000000001</v>
      </c>
      <c r="FD642" s="27">
        <f>IF($O642&gt;=FD$1,$S642,0)</f>
        <v>613.61725000000001</v>
      </c>
      <c r="FE642" s="27">
        <f>IF($O642&gt;=FE$1,$S642,0)</f>
        <v>613.61725000000001</v>
      </c>
      <c r="FF642" s="27">
        <f>IF($O642&gt;=FF$1,$S642,0)</f>
        <v>613.61725000000001</v>
      </c>
      <c r="FG642" s="27">
        <f>IF($O642&gt;=FG$1,$S642,0)</f>
        <v>613.61725000000001</v>
      </c>
      <c r="FH642" s="27">
        <f>IF($O642&gt;=FH$1,$S642,0)</f>
        <v>613.61725000000001</v>
      </c>
      <c r="FI642" s="27">
        <f>IF($O642&gt;=FI$1,$S642,0)</f>
        <v>613.61725000000001</v>
      </c>
      <c r="FJ642" s="27">
        <f>IF($O642&gt;=FJ$1,$S642,0)</f>
        <v>613.61725000000001</v>
      </c>
      <c r="FK642" s="27">
        <f>IF($O642&gt;=FK$1,$S642,0)</f>
        <v>613.61725000000001</v>
      </c>
      <c r="FL642" s="27">
        <f>IF($O642&gt;=FL$1,$S642,0)</f>
        <v>613.61725000000001</v>
      </c>
      <c r="FM642" s="27">
        <f>IF($O642&gt;=FM$1,$S642,0)</f>
        <v>613.61725000000001</v>
      </c>
      <c r="FN642" s="27">
        <f>IF($O642&gt;=FN$1,$S642,0)</f>
        <v>613.61725000000001</v>
      </c>
      <c r="FO642" s="27">
        <f>IF($O642&gt;=FO$1,$S642,0)</f>
        <v>613.61725000000001</v>
      </c>
      <c r="FP642" s="27">
        <f>IF($O642&gt;=FP$1,$S642,0)</f>
        <v>613.61725000000001</v>
      </c>
      <c r="FQ642" s="27">
        <f>IF($O642&gt;=FQ$1,$S642,0)</f>
        <v>613.61725000000001</v>
      </c>
      <c r="FR642" s="27">
        <f>IF($O642&gt;=FR$1,$S642,0)</f>
        <v>613.61725000000001</v>
      </c>
      <c r="FS642" s="27">
        <f>IF($O642&gt;=FS$1,$S642,0)</f>
        <v>613.61725000000001</v>
      </c>
      <c r="FT642" s="27">
        <f>IF($O642&gt;=FT$1,$S642,0)</f>
        <v>613.61725000000001</v>
      </c>
      <c r="FU642" s="27">
        <f>IF($O642&gt;=FU$1,$S642,0)</f>
        <v>613.61725000000001</v>
      </c>
      <c r="FV642" s="27">
        <f>IF($O642&gt;=FV$1,$S642,0)</f>
        <v>613.61725000000001</v>
      </c>
      <c r="FW642" s="27">
        <f>IF($O642&gt;=FW$1,$S642,0)</f>
        <v>613.61725000000001</v>
      </c>
      <c r="FX642" s="27">
        <f>IF($O642&gt;=FX$1,$S642,0)</f>
        <v>613.61725000000001</v>
      </c>
      <c r="FY642" s="27">
        <f>IF($O642&gt;=FY$1,$S642,0)</f>
        <v>613.61725000000001</v>
      </c>
      <c r="FZ642" s="27">
        <f>IF($O642&gt;=FZ$1,$S642,0)</f>
        <v>613.61725000000001</v>
      </c>
      <c r="GA642" s="27">
        <f>IF($O642&gt;=GA$1,$S642,0)</f>
        <v>613.61725000000001</v>
      </c>
      <c r="GB642" s="27">
        <f>IF($O642&gt;=GB$1,$S642,0)</f>
        <v>613.61725000000001</v>
      </c>
      <c r="GC642" s="27">
        <f>IF($O642&gt;=GC$1,$S642,0)</f>
        <v>613.61725000000001</v>
      </c>
      <c r="GD642" s="27">
        <f>IF($O642&gt;=GD$1,$S642,0)</f>
        <v>613.61725000000001</v>
      </c>
      <c r="GE642" s="27">
        <f>IF($O642&gt;=GE$1,$S642,0)</f>
        <v>613.61725000000001</v>
      </c>
      <c r="GF642" s="27">
        <f>IF($O642&gt;=GF$1,$S642,0)</f>
        <v>613.61725000000001</v>
      </c>
      <c r="GG642" s="27">
        <f>IF($O642&gt;=GG$1,$S642,0)</f>
        <v>613.61725000000001</v>
      </c>
      <c r="GH642" s="27">
        <f>IF($O642&gt;=GH$1,$S642,0)</f>
        <v>613.61725000000001</v>
      </c>
      <c r="GI642" s="27">
        <f>IF($O642&gt;=GI$1,$S642,0)</f>
        <v>613.61725000000001</v>
      </c>
      <c r="GJ642" s="27">
        <f>IF($O642&gt;=GJ$1,$S642,0)</f>
        <v>613.61725000000001</v>
      </c>
      <c r="GK642" s="27">
        <f>IF($O642&gt;=GK$1,$S642,0)</f>
        <v>613.61725000000001</v>
      </c>
      <c r="GL642" s="27">
        <f>IF($O642&gt;=GL$1,$S642,0)</f>
        <v>613.61725000000001</v>
      </c>
      <c r="GM642" s="27">
        <f>IF($O642&gt;=GM$1,$S642,0)</f>
        <v>613.61725000000001</v>
      </c>
      <c r="GN642" s="27">
        <f>IF($O642&gt;=GN$1,$S642,0)</f>
        <v>613.61725000000001</v>
      </c>
      <c r="GO642" s="27">
        <f>IF($O642&gt;=GO$1,$S642,0)</f>
        <v>613.61725000000001</v>
      </c>
      <c r="GP642" s="27">
        <f>IF($O642&gt;=GP$1,$S642,0)</f>
        <v>613.61725000000001</v>
      </c>
      <c r="GQ642" s="27">
        <f>IF($O642&gt;=GQ$1,$S642,0)</f>
        <v>613.61725000000001</v>
      </c>
      <c r="GR642" s="27">
        <f>IF($O642&gt;=GR$1,$S642,0)</f>
        <v>613.61725000000001</v>
      </c>
      <c r="GS642" s="27">
        <f>IF($O642&gt;=GS$1,$S642,0)</f>
        <v>613.61725000000001</v>
      </c>
      <c r="GT642" s="27">
        <f>IF($O642&gt;=GT$1,$S642,0)</f>
        <v>613.61725000000001</v>
      </c>
      <c r="GU642" s="27">
        <f>IF($O642&gt;=GU$1,$S642,0)</f>
        <v>613.61725000000001</v>
      </c>
      <c r="GV642" s="27">
        <f>IF($O642&gt;=GV$1,$S642,0)</f>
        <v>613.61725000000001</v>
      </c>
      <c r="GW642" s="27">
        <f>IF($O642&gt;=GW$1,$S642,0)</f>
        <v>613.61725000000001</v>
      </c>
      <c r="GX642" s="27">
        <f>IF($O642&gt;=GX$1,$S642,0)</f>
        <v>613.61725000000001</v>
      </c>
      <c r="GY642" s="27">
        <f>IF($O642&gt;=GY$1,$S642,0)</f>
        <v>613.61725000000001</v>
      </c>
      <c r="GZ642" s="27">
        <f>IF($O642&gt;=GZ$1,$S642,0)</f>
        <v>613.61725000000001</v>
      </c>
      <c r="HA642" s="27">
        <f>IF($O642&gt;=HA$1,$S642,0)</f>
        <v>613.61725000000001</v>
      </c>
      <c r="HB642" s="27">
        <f>IF($O642&gt;=HB$1,$S642,0)</f>
        <v>613.61725000000001</v>
      </c>
      <c r="HC642" s="27">
        <f>IF($O642&gt;=HC$1,$S642,0)</f>
        <v>613.61725000000001</v>
      </c>
    </row>
    <row r="643" spans="1:211">
      <c r="A643" s="3">
        <v>65595</v>
      </c>
      <c r="B643" s="3" t="s">
        <v>687</v>
      </c>
      <c r="C643" s="3" t="s">
        <v>56</v>
      </c>
      <c r="D643" s="3">
        <v>59</v>
      </c>
      <c r="E643" s="4">
        <v>34946</v>
      </c>
      <c r="F643" s="5">
        <v>22.80821917808219</v>
      </c>
      <c r="G643" s="3" t="s">
        <v>674</v>
      </c>
      <c r="H643" s="4">
        <v>21633</v>
      </c>
      <c r="I643" s="9" t="s">
        <v>790</v>
      </c>
      <c r="J643" s="5">
        <v>2891.88</v>
      </c>
      <c r="K643" s="31">
        <v>545</v>
      </c>
      <c r="L643" s="32">
        <v>23</v>
      </c>
      <c r="M643" s="33">
        <f>VLOOKUP(L643,FIND,3,TRUE)</f>
        <v>1.3</v>
      </c>
      <c r="N643" s="32">
        <f>IF(L643&gt;30,180,VLOOKUP(L643,TEMPO,2,FALSE))</f>
        <v>138</v>
      </c>
      <c r="O643" s="32">
        <f>IF(R643&gt;0,4,N643)</f>
        <v>138</v>
      </c>
      <c r="P643" s="96">
        <f>J643*M643*L643</f>
        <v>86467.212000000014</v>
      </c>
      <c r="Q643" s="96">
        <f>10934.45*2</f>
        <v>21868.9</v>
      </c>
      <c r="R643" s="96">
        <f>IF(P643&lt;=Q643,P643/4,0)</f>
        <v>0</v>
      </c>
      <c r="S643" s="5">
        <f>IF(P643&gt;=Q643,P643/N643,0)</f>
        <v>626.57400000000007</v>
      </c>
      <c r="T643" s="3"/>
      <c r="U643" s="3">
        <f>IF(T643="",1,0)</f>
        <v>1</v>
      </c>
      <c r="V643" s="3">
        <v>68</v>
      </c>
      <c r="W643" s="5">
        <v>0</v>
      </c>
      <c r="X643" s="5">
        <v>402.65</v>
      </c>
      <c r="Y643" s="5">
        <f>X643*W643</f>
        <v>0</v>
      </c>
      <c r="Z643" s="5">
        <v>400</v>
      </c>
      <c r="AA643" s="5">
        <f>S643+Y643+Z643</f>
        <v>1026.5740000000001</v>
      </c>
      <c r="AB643" s="39">
        <f>(J643/12+J643/12*1.3333333333+450/12+J643/30*6/12+J643)*1.3+Y643+Z643+153.9</f>
        <v>5155.754399989557</v>
      </c>
      <c r="AC643" s="39" t="s">
        <v>943</v>
      </c>
      <c r="AD643" s="39">
        <f>J643*1.3+400+153.9</f>
        <v>4313.3440000000001</v>
      </c>
      <c r="AE643" s="39">
        <f>SUMIFS('CUSTO MENSAL FUNC NOVO'!H:H,'CUSTO MENSAL FUNC NOVO'!A:A,'VALORES MENSAIS'!AC643)</f>
        <v>2013.943</v>
      </c>
      <c r="AF643" s="27">
        <f>IF($R643&gt;0,$R643,$S643)+$Y643+$Z643</f>
        <v>1026.5740000000001</v>
      </c>
      <c r="AG643" s="27">
        <f>IF($R643&gt;0,$R643,$S643)+$Y643+$Z643</f>
        <v>1026.5740000000001</v>
      </c>
      <c r="AH643" s="27">
        <f>IF($R643&gt;0,$R643,$S643)+$Y643+$Z643</f>
        <v>1026.5740000000001</v>
      </c>
      <c r="AI643" s="27">
        <f>IF($R643&gt;0,$R643,$S643)+$Y643+$Z643</f>
        <v>1026.5740000000001</v>
      </c>
      <c r="AJ643" s="27">
        <f>IF($O643&gt;=AJ$1,$S643+$Y643+$Z643,$Y643+$Z643)</f>
        <v>1026.5740000000001</v>
      </c>
      <c r="AK643" s="27">
        <f>IF($O643&gt;=AK$1,$S643+$Y643+$Z643,$Y643+$Z643)</f>
        <v>1026.5740000000001</v>
      </c>
      <c r="AL643" s="27">
        <f>IF($O643&gt;=AL$1,$S643+$Y643+$Z643,$Y643+$Z643)</f>
        <v>1026.5740000000001</v>
      </c>
      <c r="AM643" s="27">
        <f>IF($O643&gt;=AM$1,$S643+$Y643+$Z643,$Y643+$Z643)</f>
        <v>1026.5740000000001</v>
      </c>
      <c r="AN643" s="27">
        <f>IF($O643&gt;=AN$1,$S643+$Y643+$Z643,$Y643+$Z643)</f>
        <v>1026.5740000000001</v>
      </c>
      <c r="AO643" s="27">
        <f>IF($O643&gt;=AO$1,$S643+$Y643+$Z643,$Y643+$Z643)</f>
        <v>1026.5740000000001</v>
      </c>
      <c r="AP643" s="27">
        <f>IF($O643&gt;=AP$1,$S643+$Y643+$Z643,$Y643+$Z643)</f>
        <v>1026.5740000000001</v>
      </c>
      <c r="AQ643" s="27">
        <f>IF($O643&gt;=AQ$1,$S643+$Y643+$Z643,$Y643+$Z643)</f>
        <v>1026.5740000000001</v>
      </c>
      <c r="AR643" s="27">
        <f>IF($O643&gt;=AR$1,$S643+$Y643+$Z643,$Y643+$Z643)</f>
        <v>1026.5740000000001</v>
      </c>
      <c r="AS643" s="27">
        <f>IF($O643&gt;=AS$1,$S643+$Y643+$Z643,$Y643+$Z643)</f>
        <v>1026.5740000000001</v>
      </c>
      <c r="AT643" s="27">
        <f>IF($O643&gt;=AT$1,$S643+$Y643+$Z643,$Y643+$Z643)</f>
        <v>1026.5740000000001</v>
      </c>
      <c r="AU643" s="27">
        <f>IF($O643&gt;=AU$1,$S643+$Y643+$Z643,$Y643+$Z643)</f>
        <v>1026.5740000000001</v>
      </c>
      <c r="AV643" s="27">
        <f>IF($O643&gt;=AV$1,$S643+$Y643+$Z643,$Y643+$Z643)</f>
        <v>1026.5740000000001</v>
      </c>
      <c r="AW643" s="27">
        <f>IF($O643&gt;=AW$1,$S643+$Y643+$Z643,$Y643+$Z643)</f>
        <v>1026.5740000000001</v>
      </c>
      <c r="AX643" s="27">
        <f>IF($O643&gt;=AX$1,$S643+$Y643+$Z643,$Y643+$Z643)</f>
        <v>1026.5740000000001</v>
      </c>
      <c r="AY643" s="27">
        <f>IF($O643&gt;=AY$1,$S643+$Y643+$Z643,$Y643+$Z643)</f>
        <v>1026.5740000000001</v>
      </c>
      <c r="AZ643" s="27">
        <f>IF($O643&gt;=AZ$1,$S643+$Y643+$Z643,$Y643+$Z643)</f>
        <v>1026.5740000000001</v>
      </c>
      <c r="BA643" s="27">
        <f>IF($O643&gt;=BA$1,$S643+$Y643+$Z643,$Y643+$Z643)</f>
        <v>1026.5740000000001</v>
      </c>
      <c r="BB643" s="27">
        <f>IF($O643&gt;=BB$1,$S643+$Y643+$Z643,$Y643+$Z643)</f>
        <v>1026.5740000000001</v>
      </c>
      <c r="BC643" s="27">
        <f>IF($O643&gt;=BC$1,$S643+$Y643+$Z643,$Y643+$Z643)</f>
        <v>1026.5740000000001</v>
      </c>
      <c r="BD643" s="27">
        <f>IF($O643&gt;=BD$1,$S643+$Y643+$Z643,$Y643+$Z643)</f>
        <v>1026.5740000000001</v>
      </c>
      <c r="BE643" s="27">
        <f>IF($O643&gt;=BE$1,$S643+$Y643+$Z643,$Y643+$Z643)</f>
        <v>1026.5740000000001</v>
      </c>
      <c r="BF643" s="27">
        <f>IF($O643&gt;=BF$1,$S643+$Y643+$Z643,$Y643+$Z643)</f>
        <v>1026.5740000000001</v>
      </c>
      <c r="BG643" s="27">
        <f>IF($O643&gt;=BG$1,$S643+$Y643+$Z643,$Y643+$Z643)</f>
        <v>1026.5740000000001</v>
      </c>
      <c r="BH643" s="27">
        <f>IF($O643&gt;=BH$1,$S643+$Y643+$Z643,$Y643+$Z643)</f>
        <v>1026.5740000000001</v>
      </c>
      <c r="BI643" s="27">
        <f>IF($O643&gt;=BI$1,$S643+$Y643+$Z643,$Y643+$Z643)</f>
        <v>1026.5740000000001</v>
      </c>
      <c r="BJ643" s="27">
        <f>IF($O643&gt;=BJ$1,$S643+$Y643+$Z643,$Y643+$Z643)</f>
        <v>1026.5740000000001</v>
      </c>
      <c r="BK643" s="27">
        <f>IF($O643&gt;=BK$1,$S643+$Y643+$Z643,$Y643+$Z643)</f>
        <v>1026.5740000000001</v>
      </c>
      <c r="BL643" s="27">
        <f>IF($O643&gt;=BL$1,$S643+$Y643+$Z643,$Y643+$Z643)</f>
        <v>1026.5740000000001</v>
      </c>
      <c r="BM643" s="27">
        <f>IF($O643&gt;=BM$1,$S643+$Y643+$Z643,$Y643+$Z643)</f>
        <v>1026.5740000000001</v>
      </c>
      <c r="BN643" s="27">
        <f>IF($O643&gt;=BN$1,$S643+$Y643+$Z643,$Y643+$Z643)</f>
        <v>1026.5740000000001</v>
      </c>
      <c r="BO643" s="27">
        <f>IF($O643&gt;=BO$1,$S643+$Y643+$Z643,$Y643+$Z643)</f>
        <v>1026.5740000000001</v>
      </c>
      <c r="BP643" s="27">
        <f>IF($O643&gt;=BP$1,$S643+$Y643+$Z643,$Y643+$Z643)</f>
        <v>1026.5740000000001</v>
      </c>
      <c r="BQ643" s="27">
        <f>IF($O643&gt;=BQ$1,$S643+$Y643+$Z643,$Y643+$Z643)</f>
        <v>1026.5740000000001</v>
      </c>
      <c r="BR643" s="27">
        <f>IF($O643&gt;=BR$1,$S643+$Y643+$Z643,$Y643+$Z643)</f>
        <v>1026.5740000000001</v>
      </c>
      <c r="BS643" s="27">
        <f>IF($O643&gt;=BS$1,$S643+$Y643+$Z643,$Y643+$Z643)</f>
        <v>1026.5740000000001</v>
      </c>
      <c r="BT643" s="27">
        <f>IF($O643&gt;=BT$1,$S643+$Y643+$Z643,$Y643+$Z643)</f>
        <v>1026.5740000000001</v>
      </c>
      <c r="BU643" s="27">
        <f>IF($O643&gt;=BU$1,$S643+$Y643+$Z643,$Y643+$Z643)</f>
        <v>1026.5740000000001</v>
      </c>
      <c r="BV643" s="27">
        <f>IF($O643&gt;=BV$1,$S643+$Y643+$Z643,$Y643+$Z643)</f>
        <v>1026.5740000000001</v>
      </c>
      <c r="BW643" s="27">
        <f>IF($O643&gt;=BW$1,$S643+$Y643+$Z643,$Y643+$Z643)</f>
        <v>1026.5740000000001</v>
      </c>
      <c r="BX643" s="27">
        <f>IF($O643&gt;=BX$1,$S643+$Y643+$Z643,$Y643+$Z643)</f>
        <v>1026.5740000000001</v>
      </c>
      <c r="BY643" s="27">
        <f>IF($O643&gt;=BY$1,$S643+$Y643+$Z643,$Y643+$Z643)</f>
        <v>1026.5740000000001</v>
      </c>
      <c r="BZ643" s="27">
        <f>IF($O643&gt;=BZ$1,$S643+$Y643+$Z643,$Y643+$Z643)</f>
        <v>1026.5740000000001</v>
      </c>
      <c r="CA643" s="27">
        <f>IF($O643&gt;=CA$1,$S643+$Y643+$Z643,$Y643+$Z643)</f>
        <v>1026.5740000000001</v>
      </c>
      <c r="CB643" s="27">
        <f>IF($O643&gt;=CB$1,$S643+$Y643+$Z643,$Y643+$Z643)</f>
        <v>1026.5740000000001</v>
      </c>
      <c r="CC643" s="27">
        <f>IF($O643&gt;=CC$1,$S643+$Y643+$Z643,$Y643+$Z643)</f>
        <v>1026.5740000000001</v>
      </c>
      <c r="CD643" s="27">
        <f>IF($O643&gt;=CD$1,$S643+$Y643+$Z643,$Y643+$Z643)</f>
        <v>1026.5740000000001</v>
      </c>
      <c r="CE643" s="27">
        <f>IF($O643&gt;=CE$1,$S643+$Y643+$Z643,$Y643+$Z643)</f>
        <v>1026.5740000000001</v>
      </c>
      <c r="CF643" s="27">
        <f>IF($O643&gt;=CF$1,$S643+$Y643+$Z643,$Y643+$Z643)</f>
        <v>1026.5740000000001</v>
      </c>
      <c r="CG643" s="27">
        <f>IF($O643&gt;=CG$1,$S643+$Y643+$Z643,$Y643+$Z643)</f>
        <v>1026.5740000000001</v>
      </c>
      <c r="CH643" s="27">
        <f>IF($O643&gt;=CH$1,$S643+$Y643+$Z643,$Y643+$Z643)</f>
        <v>1026.5740000000001</v>
      </c>
      <c r="CI643" s="27">
        <f>IF($O643&gt;=CI$1,$S643+$Y643+$Z643,$Y643+$Z643)</f>
        <v>1026.5740000000001</v>
      </c>
      <c r="CJ643" s="27">
        <f>IF($O643&gt;=CJ$1,$S643+$Y643+$Z643,$Y643+$Z643)</f>
        <v>1026.5740000000001</v>
      </c>
      <c r="CK643" s="27">
        <f>IF($O643&gt;=CK$1,$S643+$Y643+$Z643,$Y643+$Z643)</f>
        <v>1026.5740000000001</v>
      </c>
      <c r="CL643" s="27">
        <f>IF($O643&gt;=CL$1,$S643+$Y643+$Z643,$Y643+$Z643)</f>
        <v>1026.5740000000001</v>
      </c>
      <c r="CM643" s="27">
        <f>IF($O643&gt;=CM$1,$S643+$Y643+$Z643,$Y643+$Z643)</f>
        <v>1026.5740000000001</v>
      </c>
      <c r="CN643" s="27">
        <f>IF($O643&gt;=CN$1,$S643+$Y643,$Y643)</f>
        <v>626.57400000000007</v>
      </c>
      <c r="CO643" s="27">
        <f>IF($O643&gt;=CO$1,$S643+$Y643,$Y643)</f>
        <v>626.57400000000007</v>
      </c>
      <c r="CP643" s="27">
        <f>IF($O643&gt;=CP$1,$S643+$Y643,$Y643)</f>
        <v>626.57400000000007</v>
      </c>
      <c r="CQ643" s="27">
        <f>IF($O643&gt;=CQ$1,$S643+$Y643,$Y643)</f>
        <v>626.57400000000007</v>
      </c>
      <c r="CR643" s="27">
        <f>IF($O643&gt;=CR$1,$S643+$Y643,$Y643)</f>
        <v>626.57400000000007</v>
      </c>
      <c r="CS643" s="27">
        <f>IF($O643&gt;=CS$1,$S643+$Y643,$Y643)</f>
        <v>626.57400000000007</v>
      </c>
      <c r="CT643" s="27">
        <f>IF($O643&gt;=CT$1,$S643+$Y643,$Y643)</f>
        <v>626.57400000000007</v>
      </c>
      <c r="CU643" s="27">
        <f>IF($O643&gt;=CU$1,$S643+$Y643,$Y643)</f>
        <v>626.57400000000007</v>
      </c>
      <c r="CV643" s="27">
        <f>IF($O643&gt;=CV$1,$S643+$Y643,$Y643)</f>
        <v>626.57400000000007</v>
      </c>
      <c r="CW643" s="27">
        <f>IF($O643&gt;=CW$1,$S643+$Y643,$Y643)</f>
        <v>626.57400000000007</v>
      </c>
      <c r="CX643" s="27">
        <f>IF($O643&gt;=CX$1,$S643+$Y643,$Y643)</f>
        <v>626.57400000000007</v>
      </c>
      <c r="CY643" s="27">
        <f>IF($O643&gt;=CY$1,$S643+$Y643,$Y643)</f>
        <v>626.57400000000007</v>
      </c>
      <c r="CZ643" s="27">
        <f>IF($O643&gt;=CZ$1,$S643+$Y643,$Y643)</f>
        <v>626.57400000000007</v>
      </c>
      <c r="DA643" s="27">
        <f>IF($O643&gt;=DA$1,$S643+$Y643,$Y643)</f>
        <v>626.57400000000007</v>
      </c>
      <c r="DB643" s="27">
        <f>IF($O643&gt;=DB$1,$S643+$Y643,$Y643)</f>
        <v>626.57400000000007</v>
      </c>
      <c r="DC643" s="27">
        <f>IF($O643&gt;=DC$1,$S643+$Y643,$Y643)</f>
        <v>626.57400000000007</v>
      </c>
      <c r="DD643" s="27">
        <f>IF($O643&gt;=DD$1,$S643+$Y643,$Y643)</f>
        <v>626.57400000000007</v>
      </c>
      <c r="DE643" s="27">
        <f>IF($O643&gt;=DE$1,$S643+$Y643,$Y643)</f>
        <v>626.57400000000007</v>
      </c>
      <c r="DF643" s="27">
        <f>IF($O643&gt;=DF$1,$S643+$Y643,$Y643)</f>
        <v>626.57400000000007</v>
      </c>
      <c r="DG643" s="27">
        <f>IF($O643&gt;=DG$1,$S643+$Y643,$Y643)</f>
        <v>626.57400000000007</v>
      </c>
      <c r="DH643" s="27">
        <f>IF($O643&gt;=DH$1,$S643+$Y643,$Y643)</f>
        <v>626.57400000000007</v>
      </c>
      <c r="DI643" s="27">
        <f>IF($O643&gt;=DI$1,$S643+$Y643,$Y643)</f>
        <v>626.57400000000007</v>
      </c>
      <c r="DJ643" s="27">
        <f>IF($O643&gt;=DJ$1,$S643+$Y643,$Y643)</f>
        <v>626.57400000000007</v>
      </c>
      <c r="DK643" s="27">
        <f>IF($O643&gt;=DK$1,$S643+$Y643,$Y643)</f>
        <v>626.57400000000007</v>
      </c>
      <c r="DL643" s="27">
        <f>IF($O643&gt;=DL$1,$S643+$Y643,$Y643)</f>
        <v>626.57400000000007</v>
      </c>
      <c r="DM643" s="27">
        <f>IF($O643&gt;=DM$1,$S643+$Y643,$Y643)</f>
        <v>626.57400000000007</v>
      </c>
      <c r="DN643" s="27">
        <f>IF($O643&gt;=DN$1,$S643+$Y643,$Y643)</f>
        <v>626.57400000000007</v>
      </c>
      <c r="DO643" s="27">
        <f>IF($O643&gt;=DO$1,$S643+$Y643,$Y643)</f>
        <v>626.57400000000007</v>
      </c>
      <c r="DP643" s="27">
        <f>IF($O643&gt;=DP$1,$S643+$Y643,$Y643)</f>
        <v>626.57400000000007</v>
      </c>
      <c r="DQ643" s="27">
        <f>IF($O643&gt;=DQ$1,$S643+$Y643,$Y643)</f>
        <v>626.57400000000007</v>
      </c>
      <c r="DR643" s="27">
        <f>IF($O643&gt;=DR$1,$S643+$Y643,$Y643)</f>
        <v>626.57400000000007</v>
      </c>
      <c r="DS643" s="27">
        <f>IF($O643&gt;=DS$1,$S643+$Y643,$Y643)</f>
        <v>626.57400000000007</v>
      </c>
      <c r="DT643" s="27">
        <f>IF($O643&gt;=DT$1,$S643+$Y643,$Y643)</f>
        <v>626.57400000000007</v>
      </c>
      <c r="DU643" s="27">
        <f>IF($O643&gt;=DU$1,$S643+$Y643,$Y643)</f>
        <v>626.57400000000007</v>
      </c>
      <c r="DV643" s="27">
        <f>IF($O643&gt;=DV$1,$S643+$Y643,$Y643)</f>
        <v>626.57400000000007</v>
      </c>
      <c r="DW643" s="27">
        <f>IF($O643&gt;=DW$1,$S643+$Y643,$Y643)</f>
        <v>626.57400000000007</v>
      </c>
      <c r="DX643" s="27">
        <f>IF($O643&gt;=DX$1,$S643+$Y643,$Y643)</f>
        <v>626.57400000000007</v>
      </c>
      <c r="DY643" s="27">
        <f>IF($O643&gt;=DY$1,$S643+$Y643,$Y643)</f>
        <v>626.57400000000007</v>
      </c>
      <c r="DZ643" s="27">
        <f>IF($O643&gt;=DZ$1,$S643+$Y643,$Y643)</f>
        <v>626.57400000000007</v>
      </c>
      <c r="EA643" s="27">
        <f>IF($O643&gt;=EA$1,$S643+$Y643,$Y643)</f>
        <v>626.57400000000007</v>
      </c>
      <c r="EB643" s="27">
        <f>IF($O643&gt;=EB$1,$S643+$Y643,$Y643)</f>
        <v>626.57400000000007</v>
      </c>
      <c r="EC643" s="27">
        <f>IF($O643&gt;=EC$1,$S643+$Y643,$Y643)</f>
        <v>626.57400000000007</v>
      </c>
      <c r="ED643" s="27">
        <f>IF($O643&gt;=ED$1,$S643+$Y643,$Y643)</f>
        <v>626.57400000000007</v>
      </c>
      <c r="EE643" s="27">
        <f>IF($O643&gt;=EE$1,$S643+$Y643,$Y643)</f>
        <v>626.57400000000007</v>
      </c>
      <c r="EF643" s="27">
        <f>IF($O643&gt;=EF$1,$S643+$Y643,$Y643)</f>
        <v>626.57400000000007</v>
      </c>
      <c r="EG643" s="27">
        <f>IF($O643&gt;=EG$1,$S643+$Y643,$Y643)</f>
        <v>626.57400000000007</v>
      </c>
      <c r="EH643" s="27">
        <f>IF($O643&gt;=EH$1,$S643+$Y643,$Y643)</f>
        <v>626.57400000000007</v>
      </c>
      <c r="EI643" s="27">
        <f>IF($O643&gt;=EI$1,$S643+$Y643,$Y643)</f>
        <v>626.57400000000007</v>
      </c>
      <c r="EJ643" s="27">
        <f>IF($O643&gt;=EJ$1,$S643+$Y643,$Y643)</f>
        <v>626.57400000000007</v>
      </c>
      <c r="EK643" s="27">
        <f>IF($O643&gt;=EK$1,$S643+$Y643,$Y643)</f>
        <v>626.57400000000007</v>
      </c>
      <c r="EL643" s="27">
        <f>IF($O643&gt;=EL$1,$S643+$Y643,$Y643)</f>
        <v>626.57400000000007</v>
      </c>
      <c r="EM643" s="27">
        <f>IF($O643&gt;=EM$1,$S643+$Y643,$Y643)</f>
        <v>626.57400000000007</v>
      </c>
      <c r="EN643" s="27">
        <f>IF($O643&gt;=EN$1,$S643+$Y643,$Y643)</f>
        <v>626.57400000000007</v>
      </c>
      <c r="EO643" s="27">
        <f>IF($O643&gt;=EO$1,$S643+$Y643,$Y643)</f>
        <v>626.57400000000007</v>
      </c>
      <c r="EP643" s="27">
        <f>IF($O643&gt;=EP$1,$S643+$Y643,$Y643)</f>
        <v>626.57400000000007</v>
      </c>
      <c r="EQ643" s="27">
        <f>IF($O643&gt;=EQ$1,$S643+$Y643,$Y643)</f>
        <v>626.57400000000007</v>
      </c>
      <c r="ER643" s="27">
        <f>IF($O643&gt;=ER$1,$S643+$Y643,$Y643)</f>
        <v>626.57400000000007</v>
      </c>
      <c r="ES643" s="27">
        <f>IF($O643&gt;=ES$1,$S643+$Y643,$Y643)</f>
        <v>626.57400000000007</v>
      </c>
      <c r="ET643" s="27">
        <f>IF($O643&gt;=ET$1,$S643+$Y643,$Y643)</f>
        <v>626.57400000000007</v>
      </c>
      <c r="EU643" s="27">
        <f>IF($O643&gt;=EU$1,$S643+$Y643,$Y643)</f>
        <v>626.57400000000007</v>
      </c>
      <c r="EV643" s="27">
        <f>IF($O643&gt;=EV$1,$S643,0)</f>
        <v>626.57400000000007</v>
      </c>
      <c r="EW643" s="27">
        <f>IF($O643&gt;=EW$1,$S643,0)</f>
        <v>626.57400000000007</v>
      </c>
      <c r="EX643" s="27">
        <f>IF($O643&gt;=EX$1,$S643,0)</f>
        <v>626.57400000000007</v>
      </c>
      <c r="EY643" s="27">
        <f>IF($O643&gt;=EY$1,$S643,0)</f>
        <v>626.57400000000007</v>
      </c>
      <c r="EZ643" s="27">
        <f>IF($O643&gt;=EZ$1,$S643,0)</f>
        <v>626.57400000000007</v>
      </c>
      <c r="FA643" s="27">
        <f>IF($O643&gt;=FA$1,$S643,0)</f>
        <v>626.57400000000007</v>
      </c>
      <c r="FB643" s="27">
        <f>IF($O643&gt;=FB$1,$S643,0)</f>
        <v>626.57400000000007</v>
      </c>
      <c r="FC643" s="27">
        <f>IF($O643&gt;=FC$1,$S643,0)</f>
        <v>626.57400000000007</v>
      </c>
      <c r="FD643" s="27">
        <f>IF($O643&gt;=FD$1,$S643,0)</f>
        <v>626.57400000000007</v>
      </c>
      <c r="FE643" s="27">
        <f>IF($O643&gt;=FE$1,$S643,0)</f>
        <v>626.57400000000007</v>
      </c>
      <c r="FF643" s="27">
        <f>IF($O643&gt;=FF$1,$S643,0)</f>
        <v>626.57400000000007</v>
      </c>
      <c r="FG643" s="27">
        <f>IF($O643&gt;=FG$1,$S643,0)</f>
        <v>626.57400000000007</v>
      </c>
      <c r="FH643" s="27">
        <f>IF($O643&gt;=FH$1,$S643,0)</f>
        <v>626.57400000000007</v>
      </c>
      <c r="FI643" s="27">
        <f>IF($O643&gt;=FI$1,$S643,0)</f>
        <v>626.57400000000007</v>
      </c>
      <c r="FJ643" s="27">
        <f>IF($O643&gt;=FJ$1,$S643,0)</f>
        <v>626.57400000000007</v>
      </c>
      <c r="FK643" s="27">
        <f>IF($O643&gt;=FK$1,$S643,0)</f>
        <v>626.57400000000007</v>
      </c>
      <c r="FL643" s="27">
        <f>IF($O643&gt;=FL$1,$S643,0)</f>
        <v>626.57400000000007</v>
      </c>
      <c r="FM643" s="27">
        <f>IF($O643&gt;=FM$1,$S643,0)</f>
        <v>626.57400000000007</v>
      </c>
      <c r="FN643" s="27">
        <f>IF($O643&gt;=FN$1,$S643,0)</f>
        <v>0</v>
      </c>
      <c r="FO643" s="27">
        <f>IF($O643&gt;=FO$1,$S643,0)</f>
        <v>0</v>
      </c>
      <c r="FP643" s="27">
        <f>IF($O643&gt;=FP$1,$S643,0)</f>
        <v>0</v>
      </c>
      <c r="FQ643" s="27">
        <f>IF($O643&gt;=FQ$1,$S643,0)</f>
        <v>0</v>
      </c>
      <c r="FR643" s="27">
        <f>IF($O643&gt;=FR$1,$S643,0)</f>
        <v>0</v>
      </c>
      <c r="FS643" s="27">
        <f>IF($O643&gt;=FS$1,$S643,0)</f>
        <v>0</v>
      </c>
      <c r="FT643" s="27">
        <f>IF($O643&gt;=FT$1,$S643,0)</f>
        <v>0</v>
      </c>
      <c r="FU643" s="27">
        <f>IF($O643&gt;=FU$1,$S643,0)</f>
        <v>0</v>
      </c>
      <c r="FV643" s="27">
        <f>IF($O643&gt;=FV$1,$S643,0)</f>
        <v>0</v>
      </c>
      <c r="FW643" s="27">
        <f>IF($O643&gt;=FW$1,$S643,0)</f>
        <v>0</v>
      </c>
      <c r="FX643" s="27">
        <f>IF($O643&gt;=FX$1,$S643,0)</f>
        <v>0</v>
      </c>
      <c r="FY643" s="27">
        <f>IF($O643&gt;=FY$1,$S643,0)</f>
        <v>0</v>
      </c>
      <c r="FZ643" s="27">
        <f>IF($O643&gt;=FZ$1,$S643,0)</f>
        <v>0</v>
      </c>
      <c r="GA643" s="27">
        <f>IF($O643&gt;=GA$1,$S643,0)</f>
        <v>0</v>
      </c>
      <c r="GB643" s="27">
        <f>IF($O643&gt;=GB$1,$S643,0)</f>
        <v>0</v>
      </c>
      <c r="GC643" s="27">
        <f>IF($O643&gt;=GC$1,$S643,0)</f>
        <v>0</v>
      </c>
      <c r="GD643" s="27">
        <f>IF($O643&gt;=GD$1,$S643,0)</f>
        <v>0</v>
      </c>
      <c r="GE643" s="27">
        <f>IF($O643&gt;=GE$1,$S643,0)</f>
        <v>0</v>
      </c>
      <c r="GF643" s="27">
        <f>IF($O643&gt;=GF$1,$S643,0)</f>
        <v>0</v>
      </c>
      <c r="GG643" s="27">
        <f>IF($O643&gt;=GG$1,$S643,0)</f>
        <v>0</v>
      </c>
      <c r="GH643" s="27">
        <f>IF($O643&gt;=GH$1,$S643,0)</f>
        <v>0</v>
      </c>
      <c r="GI643" s="27">
        <f>IF($O643&gt;=GI$1,$S643,0)</f>
        <v>0</v>
      </c>
      <c r="GJ643" s="27">
        <f>IF($O643&gt;=GJ$1,$S643,0)</f>
        <v>0</v>
      </c>
      <c r="GK643" s="27">
        <f>IF($O643&gt;=GK$1,$S643,0)</f>
        <v>0</v>
      </c>
      <c r="GL643" s="27">
        <f>IF($O643&gt;=GL$1,$S643,0)</f>
        <v>0</v>
      </c>
      <c r="GM643" s="27">
        <f>IF($O643&gt;=GM$1,$S643,0)</f>
        <v>0</v>
      </c>
      <c r="GN643" s="27">
        <f>IF($O643&gt;=GN$1,$S643,0)</f>
        <v>0</v>
      </c>
      <c r="GO643" s="27">
        <f>IF($O643&gt;=GO$1,$S643,0)</f>
        <v>0</v>
      </c>
      <c r="GP643" s="27">
        <f>IF($O643&gt;=GP$1,$S643,0)</f>
        <v>0</v>
      </c>
      <c r="GQ643" s="27">
        <f>IF($O643&gt;=GQ$1,$S643,0)</f>
        <v>0</v>
      </c>
      <c r="GR643" s="27">
        <f>IF($O643&gt;=GR$1,$S643,0)</f>
        <v>0</v>
      </c>
      <c r="GS643" s="27">
        <f>IF($O643&gt;=GS$1,$S643,0)</f>
        <v>0</v>
      </c>
      <c r="GT643" s="27">
        <f>IF($O643&gt;=GT$1,$S643,0)</f>
        <v>0</v>
      </c>
      <c r="GU643" s="27">
        <f>IF($O643&gt;=GU$1,$S643,0)</f>
        <v>0</v>
      </c>
      <c r="GV643" s="27">
        <f>IF($O643&gt;=GV$1,$S643,0)</f>
        <v>0</v>
      </c>
      <c r="GW643" s="27">
        <f>IF($O643&gt;=GW$1,$S643,0)</f>
        <v>0</v>
      </c>
      <c r="GX643" s="27">
        <f>IF($O643&gt;=GX$1,$S643,0)</f>
        <v>0</v>
      </c>
      <c r="GY643" s="27">
        <f>IF($O643&gt;=GY$1,$S643,0)</f>
        <v>0</v>
      </c>
      <c r="GZ643" s="27">
        <f>IF($O643&gt;=GZ$1,$S643,0)</f>
        <v>0</v>
      </c>
      <c r="HA643" s="27">
        <f>IF($O643&gt;=HA$1,$S643,0)</f>
        <v>0</v>
      </c>
      <c r="HB643" s="27">
        <f>IF($O643&gt;=HB$1,$S643,0)</f>
        <v>0</v>
      </c>
      <c r="HC643" s="27">
        <f>IF($O643&gt;=HC$1,$S643,0)</f>
        <v>0</v>
      </c>
    </row>
    <row r="644" spans="1:211">
      <c r="A644" s="3">
        <v>329</v>
      </c>
      <c r="B644" s="3" t="s">
        <v>709</v>
      </c>
      <c r="C644" s="3" t="s">
        <v>45</v>
      </c>
      <c r="D644" s="3">
        <v>57</v>
      </c>
      <c r="E644" s="4">
        <v>29773</v>
      </c>
      <c r="F644" s="5">
        <v>36.980821917808221</v>
      </c>
      <c r="G644" s="3" t="s">
        <v>674</v>
      </c>
      <c r="H644" s="4">
        <v>22619</v>
      </c>
      <c r="I644" s="9" t="s">
        <v>790</v>
      </c>
      <c r="J644" s="5">
        <v>3799.86</v>
      </c>
      <c r="K644" s="31">
        <v>545</v>
      </c>
      <c r="L644" s="32">
        <v>37</v>
      </c>
      <c r="M644" s="33">
        <f>VLOOKUP(L644,FIND,3,TRUE)</f>
        <v>1.5</v>
      </c>
      <c r="N644" s="32">
        <f>IF(L644&gt;30,180,VLOOKUP(L644,TEMPO,2,FALSE))</f>
        <v>180</v>
      </c>
      <c r="O644" s="32">
        <f>IF(R644&gt;0,4,N644)</f>
        <v>180</v>
      </c>
      <c r="P644" s="96">
        <f>J644*M644*L644</f>
        <v>210892.23</v>
      </c>
      <c r="Q644" s="96">
        <f>10934.45*2</f>
        <v>21868.9</v>
      </c>
      <c r="R644" s="96">
        <f>IF(P644&lt;=Q644,P644/4,0)</f>
        <v>0</v>
      </c>
      <c r="S644" s="5">
        <f>IF(P644&gt;=Q644,P644/N644,0)</f>
        <v>1171.6235000000001</v>
      </c>
      <c r="T644" s="3"/>
      <c r="U644" s="3">
        <f>IF(T644="",1,0)</f>
        <v>1</v>
      </c>
      <c r="V644" s="3">
        <v>115</v>
      </c>
      <c r="W644" s="5">
        <v>0.1</v>
      </c>
      <c r="X644" s="5">
        <v>245.73</v>
      </c>
      <c r="Y644" s="5">
        <f>X644*W644</f>
        <v>24.573</v>
      </c>
      <c r="Z644" s="5">
        <v>400</v>
      </c>
      <c r="AA644" s="5">
        <f>S644+Y644+Z644</f>
        <v>1596.1965000000002</v>
      </c>
      <c r="AB644" s="39">
        <f>(J644/12+J644/12*1.3333333333+450/12+J644/30*6/12+J644)*1.3+Y644+Z644+153.9</f>
        <v>6609.8914666529454</v>
      </c>
      <c r="AC644" s="39" t="s">
        <v>45</v>
      </c>
      <c r="AD644" s="39">
        <f>J644*1.3+400+153.9</f>
        <v>5493.7179999999998</v>
      </c>
      <c r="AE644" s="39">
        <f>SUMIFS('CUSTO MENSAL FUNC NOVO'!H:H,'CUSTO MENSAL FUNC NOVO'!A:A,'VALORES MENSAIS'!AC644)</f>
        <v>2013.943</v>
      </c>
      <c r="AF644" s="27">
        <f>IF($R644&gt;0,$R644,$S644)+$Y644+$Z644</f>
        <v>1596.1965000000002</v>
      </c>
      <c r="AG644" s="27">
        <f>IF($R644&gt;0,$R644,$S644)+$Y644+$Z644</f>
        <v>1596.1965000000002</v>
      </c>
      <c r="AH644" s="27">
        <f>IF($R644&gt;0,$R644,$S644)+$Y644+$Z644</f>
        <v>1596.1965000000002</v>
      </c>
      <c r="AI644" s="27">
        <f>IF($R644&gt;0,$R644,$S644)+$Y644+$Z644</f>
        <v>1596.1965000000002</v>
      </c>
      <c r="AJ644" s="27">
        <f>IF($O644&gt;=AJ$1,$S644+$Y644+$Z644,$Y644+$Z644)</f>
        <v>1596.1965000000002</v>
      </c>
      <c r="AK644" s="27">
        <f>IF($O644&gt;=AK$1,$S644+$Y644+$Z644,$Y644+$Z644)</f>
        <v>1596.1965000000002</v>
      </c>
      <c r="AL644" s="27">
        <f>IF($O644&gt;=AL$1,$S644+$Y644+$Z644,$Y644+$Z644)</f>
        <v>1596.1965000000002</v>
      </c>
      <c r="AM644" s="27">
        <f>IF($O644&gt;=AM$1,$S644+$Y644+$Z644,$Y644+$Z644)</f>
        <v>1596.1965000000002</v>
      </c>
      <c r="AN644" s="27">
        <f>IF($O644&gt;=AN$1,$S644+$Y644+$Z644,$Y644+$Z644)</f>
        <v>1596.1965000000002</v>
      </c>
      <c r="AO644" s="27">
        <f>IF($O644&gt;=AO$1,$S644+$Y644+$Z644,$Y644+$Z644)</f>
        <v>1596.1965000000002</v>
      </c>
      <c r="AP644" s="27">
        <f>IF($O644&gt;=AP$1,$S644+$Y644+$Z644,$Y644+$Z644)</f>
        <v>1596.1965000000002</v>
      </c>
      <c r="AQ644" s="27">
        <f>IF($O644&gt;=AQ$1,$S644+$Y644+$Z644,$Y644+$Z644)</f>
        <v>1596.1965000000002</v>
      </c>
      <c r="AR644" s="27">
        <f>IF($O644&gt;=AR$1,$S644+$Y644+$Z644,$Y644+$Z644)</f>
        <v>1596.1965000000002</v>
      </c>
      <c r="AS644" s="27">
        <f>IF($O644&gt;=AS$1,$S644+$Y644+$Z644,$Y644+$Z644)</f>
        <v>1596.1965000000002</v>
      </c>
      <c r="AT644" s="27">
        <f>IF($O644&gt;=AT$1,$S644+$Y644+$Z644,$Y644+$Z644)</f>
        <v>1596.1965000000002</v>
      </c>
      <c r="AU644" s="27">
        <f>IF($O644&gt;=AU$1,$S644+$Y644+$Z644,$Y644+$Z644)</f>
        <v>1596.1965000000002</v>
      </c>
      <c r="AV644" s="27">
        <f>IF($O644&gt;=AV$1,$S644+$Y644+$Z644,$Y644+$Z644)</f>
        <v>1596.1965000000002</v>
      </c>
      <c r="AW644" s="27">
        <f>IF($O644&gt;=AW$1,$S644+$Y644+$Z644,$Y644+$Z644)</f>
        <v>1596.1965000000002</v>
      </c>
      <c r="AX644" s="27">
        <f>IF($O644&gt;=AX$1,$S644+$Y644+$Z644,$Y644+$Z644)</f>
        <v>1596.1965000000002</v>
      </c>
      <c r="AY644" s="27">
        <f>IF($O644&gt;=AY$1,$S644+$Y644+$Z644,$Y644+$Z644)</f>
        <v>1596.1965000000002</v>
      </c>
      <c r="AZ644" s="27">
        <f>IF($O644&gt;=AZ$1,$S644+$Y644+$Z644,$Y644+$Z644)</f>
        <v>1596.1965000000002</v>
      </c>
      <c r="BA644" s="27">
        <f>IF($O644&gt;=BA$1,$S644+$Y644+$Z644,$Y644+$Z644)</f>
        <v>1596.1965000000002</v>
      </c>
      <c r="BB644" s="27">
        <f>IF($O644&gt;=BB$1,$S644+$Y644+$Z644,$Y644+$Z644)</f>
        <v>1596.1965000000002</v>
      </c>
      <c r="BC644" s="27">
        <f>IF($O644&gt;=BC$1,$S644+$Y644+$Z644,$Y644+$Z644)</f>
        <v>1596.1965000000002</v>
      </c>
      <c r="BD644" s="27">
        <f>IF($O644&gt;=BD$1,$S644+$Y644+$Z644,$Y644+$Z644)</f>
        <v>1596.1965000000002</v>
      </c>
      <c r="BE644" s="27">
        <f>IF($O644&gt;=BE$1,$S644+$Y644+$Z644,$Y644+$Z644)</f>
        <v>1596.1965000000002</v>
      </c>
      <c r="BF644" s="27">
        <f>IF($O644&gt;=BF$1,$S644+$Y644+$Z644,$Y644+$Z644)</f>
        <v>1596.1965000000002</v>
      </c>
      <c r="BG644" s="27">
        <f>IF($O644&gt;=BG$1,$S644+$Y644+$Z644,$Y644+$Z644)</f>
        <v>1596.1965000000002</v>
      </c>
      <c r="BH644" s="27">
        <f>IF($O644&gt;=BH$1,$S644+$Y644+$Z644,$Y644+$Z644)</f>
        <v>1596.1965000000002</v>
      </c>
      <c r="BI644" s="27">
        <f>IF($O644&gt;=BI$1,$S644+$Y644+$Z644,$Y644+$Z644)</f>
        <v>1596.1965000000002</v>
      </c>
      <c r="BJ644" s="27">
        <f>IF($O644&gt;=BJ$1,$S644+$Y644+$Z644,$Y644+$Z644)</f>
        <v>1596.1965000000002</v>
      </c>
      <c r="BK644" s="27">
        <f>IF($O644&gt;=BK$1,$S644+$Y644+$Z644,$Y644+$Z644)</f>
        <v>1596.1965000000002</v>
      </c>
      <c r="BL644" s="27">
        <f>IF($O644&gt;=BL$1,$S644+$Y644+$Z644,$Y644+$Z644)</f>
        <v>1596.1965000000002</v>
      </c>
      <c r="BM644" s="27">
        <f>IF($O644&gt;=BM$1,$S644+$Y644+$Z644,$Y644+$Z644)</f>
        <v>1596.1965000000002</v>
      </c>
      <c r="BN644" s="27">
        <f>IF($O644&gt;=BN$1,$S644+$Y644+$Z644,$Y644+$Z644)</f>
        <v>1596.1965000000002</v>
      </c>
      <c r="BO644" s="27">
        <f>IF($O644&gt;=BO$1,$S644+$Y644+$Z644,$Y644+$Z644)</f>
        <v>1596.1965000000002</v>
      </c>
      <c r="BP644" s="27">
        <f>IF($O644&gt;=BP$1,$S644+$Y644+$Z644,$Y644+$Z644)</f>
        <v>1596.1965000000002</v>
      </c>
      <c r="BQ644" s="27">
        <f>IF($O644&gt;=BQ$1,$S644+$Y644+$Z644,$Y644+$Z644)</f>
        <v>1596.1965000000002</v>
      </c>
      <c r="BR644" s="27">
        <f>IF($O644&gt;=BR$1,$S644+$Y644+$Z644,$Y644+$Z644)</f>
        <v>1596.1965000000002</v>
      </c>
      <c r="BS644" s="27">
        <f>IF($O644&gt;=BS$1,$S644+$Y644+$Z644,$Y644+$Z644)</f>
        <v>1596.1965000000002</v>
      </c>
      <c r="BT644" s="27">
        <f>IF($O644&gt;=BT$1,$S644+$Y644+$Z644,$Y644+$Z644)</f>
        <v>1596.1965000000002</v>
      </c>
      <c r="BU644" s="27">
        <f>IF($O644&gt;=BU$1,$S644+$Y644+$Z644,$Y644+$Z644)</f>
        <v>1596.1965000000002</v>
      </c>
      <c r="BV644" s="27">
        <f>IF($O644&gt;=BV$1,$S644+$Y644+$Z644,$Y644+$Z644)</f>
        <v>1596.1965000000002</v>
      </c>
      <c r="BW644" s="27">
        <f>IF($O644&gt;=BW$1,$S644+$Y644+$Z644,$Y644+$Z644)</f>
        <v>1596.1965000000002</v>
      </c>
      <c r="BX644" s="27">
        <f>IF($O644&gt;=BX$1,$S644+$Y644+$Z644,$Y644+$Z644)</f>
        <v>1596.1965000000002</v>
      </c>
      <c r="BY644" s="27">
        <f>IF($O644&gt;=BY$1,$S644+$Y644+$Z644,$Y644+$Z644)</f>
        <v>1596.1965000000002</v>
      </c>
      <c r="BZ644" s="27">
        <f>IF($O644&gt;=BZ$1,$S644+$Y644+$Z644,$Y644+$Z644)</f>
        <v>1596.1965000000002</v>
      </c>
      <c r="CA644" s="27">
        <f>IF($O644&gt;=CA$1,$S644+$Y644+$Z644,$Y644+$Z644)</f>
        <v>1596.1965000000002</v>
      </c>
      <c r="CB644" s="27">
        <f>IF($O644&gt;=CB$1,$S644+$Y644+$Z644,$Y644+$Z644)</f>
        <v>1596.1965000000002</v>
      </c>
      <c r="CC644" s="27">
        <f>IF($O644&gt;=CC$1,$S644+$Y644+$Z644,$Y644+$Z644)</f>
        <v>1596.1965000000002</v>
      </c>
      <c r="CD644" s="27">
        <f>IF($O644&gt;=CD$1,$S644+$Y644+$Z644,$Y644+$Z644)</f>
        <v>1596.1965000000002</v>
      </c>
      <c r="CE644" s="27">
        <f>IF($O644&gt;=CE$1,$S644+$Y644+$Z644,$Y644+$Z644)</f>
        <v>1596.1965000000002</v>
      </c>
      <c r="CF644" s="27">
        <f>IF($O644&gt;=CF$1,$S644+$Y644+$Z644,$Y644+$Z644)</f>
        <v>1596.1965000000002</v>
      </c>
      <c r="CG644" s="27">
        <f>IF($O644&gt;=CG$1,$S644+$Y644+$Z644,$Y644+$Z644)</f>
        <v>1596.1965000000002</v>
      </c>
      <c r="CH644" s="27">
        <f>IF($O644&gt;=CH$1,$S644+$Y644+$Z644,$Y644+$Z644)</f>
        <v>1596.1965000000002</v>
      </c>
      <c r="CI644" s="27">
        <f>IF($O644&gt;=CI$1,$S644+$Y644+$Z644,$Y644+$Z644)</f>
        <v>1596.1965000000002</v>
      </c>
      <c r="CJ644" s="27">
        <f>IF($O644&gt;=CJ$1,$S644+$Y644+$Z644,$Y644+$Z644)</f>
        <v>1596.1965000000002</v>
      </c>
      <c r="CK644" s="27">
        <f>IF($O644&gt;=CK$1,$S644+$Y644+$Z644,$Y644+$Z644)</f>
        <v>1596.1965000000002</v>
      </c>
      <c r="CL644" s="27">
        <f>IF($O644&gt;=CL$1,$S644+$Y644+$Z644,$Y644+$Z644)</f>
        <v>1596.1965000000002</v>
      </c>
      <c r="CM644" s="27">
        <f>IF($O644&gt;=CM$1,$S644+$Y644+$Z644,$Y644+$Z644)</f>
        <v>1596.1965000000002</v>
      </c>
      <c r="CN644" s="27">
        <f>IF($O644&gt;=CN$1,$S644+$Y644,$Y644)</f>
        <v>1196.1965000000002</v>
      </c>
      <c r="CO644" s="27">
        <f>IF($O644&gt;=CO$1,$S644+$Y644,$Y644)</f>
        <v>1196.1965000000002</v>
      </c>
      <c r="CP644" s="27">
        <f>IF($O644&gt;=CP$1,$S644+$Y644,$Y644)</f>
        <v>1196.1965000000002</v>
      </c>
      <c r="CQ644" s="27">
        <f>IF($O644&gt;=CQ$1,$S644+$Y644,$Y644)</f>
        <v>1196.1965000000002</v>
      </c>
      <c r="CR644" s="27">
        <f>IF($O644&gt;=CR$1,$S644+$Y644,$Y644)</f>
        <v>1196.1965000000002</v>
      </c>
      <c r="CS644" s="27">
        <f>IF($O644&gt;=CS$1,$S644+$Y644,$Y644)</f>
        <v>1196.1965000000002</v>
      </c>
      <c r="CT644" s="27">
        <f>IF($O644&gt;=CT$1,$S644+$Y644,$Y644)</f>
        <v>1196.1965000000002</v>
      </c>
      <c r="CU644" s="27">
        <f>IF($O644&gt;=CU$1,$S644+$Y644,$Y644)</f>
        <v>1196.1965000000002</v>
      </c>
      <c r="CV644" s="27">
        <f>IF($O644&gt;=CV$1,$S644+$Y644,$Y644)</f>
        <v>1196.1965000000002</v>
      </c>
      <c r="CW644" s="27">
        <f>IF($O644&gt;=CW$1,$S644+$Y644,$Y644)</f>
        <v>1196.1965000000002</v>
      </c>
      <c r="CX644" s="27">
        <f>IF($O644&gt;=CX$1,$S644+$Y644,$Y644)</f>
        <v>1196.1965000000002</v>
      </c>
      <c r="CY644" s="27">
        <f>IF($O644&gt;=CY$1,$S644+$Y644,$Y644)</f>
        <v>1196.1965000000002</v>
      </c>
      <c r="CZ644" s="27">
        <f>IF($O644&gt;=CZ$1,$S644+$Y644,$Y644)</f>
        <v>1196.1965000000002</v>
      </c>
      <c r="DA644" s="27">
        <f>IF($O644&gt;=DA$1,$S644+$Y644,$Y644)</f>
        <v>1196.1965000000002</v>
      </c>
      <c r="DB644" s="27">
        <f>IF($O644&gt;=DB$1,$S644+$Y644,$Y644)</f>
        <v>1196.1965000000002</v>
      </c>
      <c r="DC644" s="27">
        <f>IF($O644&gt;=DC$1,$S644+$Y644,$Y644)</f>
        <v>1196.1965000000002</v>
      </c>
      <c r="DD644" s="27">
        <f>IF($O644&gt;=DD$1,$S644+$Y644,$Y644)</f>
        <v>1196.1965000000002</v>
      </c>
      <c r="DE644" s="27">
        <f>IF($O644&gt;=DE$1,$S644+$Y644,$Y644)</f>
        <v>1196.1965000000002</v>
      </c>
      <c r="DF644" s="27">
        <f>IF($O644&gt;=DF$1,$S644+$Y644,$Y644)</f>
        <v>1196.1965000000002</v>
      </c>
      <c r="DG644" s="27">
        <f>IF($O644&gt;=DG$1,$S644+$Y644,$Y644)</f>
        <v>1196.1965000000002</v>
      </c>
      <c r="DH644" s="27">
        <f>IF($O644&gt;=DH$1,$S644+$Y644,$Y644)</f>
        <v>1196.1965000000002</v>
      </c>
      <c r="DI644" s="27">
        <f>IF($O644&gt;=DI$1,$S644+$Y644,$Y644)</f>
        <v>1196.1965000000002</v>
      </c>
      <c r="DJ644" s="27">
        <f>IF($O644&gt;=DJ$1,$S644+$Y644,$Y644)</f>
        <v>1196.1965000000002</v>
      </c>
      <c r="DK644" s="27">
        <f>IF($O644&gt;=DK$1,$S644+$Y644,$Y644)</f>
        <v>1196.1965000000002</v>
      </c>
      <c r="DL644" s="27">
        <f>IF($O644&gt;=DL$1,$S644+$Y644,$Y644)</f>
        <v>1196.1965000000002</v>
      </c>
      <c r="DM644" s="27">
        <f>IF($O644&gt;=DM$1,$S644+$Y644,$Y644)</f>
        <v>1196.1965000000002</v>
      </c>
      <c r="DN644" s="27">
        <f>IF($O644&gt;=DN$1,$S644+$Y644,$Y644)</f>
        <v>1196.1965000000002</v>
      </c>
      <c r="DO644" s="27">
        <f>IF($O644&gt;=DO$1,$S644+$Y644,$Y644)</f>
        <v>1196.1965000000002</v>
      </c>
      <c r="DP644" s="27">
        <f>IF($O644&gt;=DP$1,$S644+$Y644,$Y644)</f>
        <v>1196.1965000000002</v>
      </c>
      <c r="DQ644" s="27">
        <f>IF($O644&gt;=DQ$1,$S644+$Y644,$Y644)</f>
        <v>1196.1965000000002</v>
      </c>
      <c r="DR644" s="27">
        <f>IF($O644&gt;=DR$1,$S644+$Y644,$Y644)</f>
        <v>1196.1965000000002</v>
      </c>
      <c r="DS644" s="27">
        <f>IF($O644&gt;=DS$1,$S644+$Y644,$Y644)</f>
        <v>1196.1965000000002</v>
      </c>
      <c r="DT644" s="27">
        <f>IF($O644&gt;=DT$1,$S644+$Y644,$Y644)</f>
        <v>1196.1965000000002</v>
      </c>
      <c r="DU644" s="27">
        <f>IF($O644&gt;=DU$1,$S644+$Y644,$Y644)</f>
        <v>1196.1965000000002</v>
      </c>
      <c r="DV644" s="27">
        <f>IF($O644&gt;=DV$1,$S644+$Y644,$Y644)</f>
        <v>1196.1965000000002</v>
      </c>
      <c r="DW644" s="27">
        <f>IF($O644&gt;=DW$1,$S644+$Y644,$Y644)</f>
        <v>1196.1965000000002</v>
      </c>
      <c r="DX644" s="27">
        <f>IF($O644&gt;=DX$1,$S644+$Y644,$Y644)</f>
        <v>1196.1965000000002</v>
      </c>
      <c r="DY644" s="27">
        <f>IF($O644&gt;=DY$1,$S644+$Y644,$Y644)</f>
        <v>1196.1965000000002</v>
      </c>
      <c r="DZ644" s="27">
        <f>IF($O644&gt;=DZ$1,$S644+$Y644,$Y644)</f>
        <v>1196.1965000000002</v>
      </c>
      <c r="EA644" s="27">
        <f>IF($O644&gt;=EA$1,$S644+$Y644,$Y644)</f>
        <v>1196.1965000000002</v>
      </c>
      <c r="EB644" s="27">
        <f>IF($O644&gt;=EB$1,$S644+$Y644,$Y644)</f>
        <v>1196.1965000000002</v>
      </c>
      <c r="EC644" s="27">
        <f>IF($O644&gt;=EC$1,$S644+$Y644,$Y644)</f>
        <v>1196.1965000000002</v>
      </c>
      <c r="ED644" s="27">
        <f>IF($O644&gt;=ED$1,$S644+$Y644,$Y644)</f>
        <v>1196.1965000000002</v>
      </c>
      <c r="EE644" s="27">
        <f>IF($O644&gt;=EE$1,$S644+$Y644,$Y644)</f>
        <v>1196.1965000000002</v>
      </c>
      <c r="EF644" s="27">
        <f>IF($O644&gt;=EF$1,$S644+$Y644,$Y644)</f>
        <v>1196.1965000000002</v>
      </c>
      <c r="EG644" s="27">
        <f>IF($O644&gt;=EG$1,$S644+$Y644,$Y644)</f>
        <v>1196.1965000000002</v>
      </c>
      <c r="EH644" s="27">
        <f>IF($O644&gt;=EH$1,$S644+$Y644,$Y644)</f>
        <v>1196.1965000000002</v>
      </c>
      <c r="EI644" s="27">
        <f>IF($O644&gt;=EI$1,$S644+$Y644,$Y644)</f>
        <v>1196.1965000000002</v>
      </c>
      <c r="EJ644" s="27">
        <f>IF($O644&gt;=EJ$1,$S644+$Y644,$Y644)</f>
        <v>1196.1965000000002</v>
      </c>
      <c r="EK644" s="27">
        <f>IF($O644&gt;=EK$1,$S644+$Y644,$Y644)</f>
        <v>1196.1965000000002</v>
      </c>
      <c r="EL644" s="27">
        <f>IF($O644&gt;=EL$1,$S644+$Y644,$Y644)</f>
        <v>1196.1965000000002</v>
      </c>
      <c r="EM644" s="27">
        <f>IF($O644&gt;=EM$1,$S644+$Y644,$Y644)</f>
        <v>1196.1965000000002</v>
      </c>
      <c r="EN644" s="27">
        <f>IF($O644&gt;=EN$1,$S644+$Y644,$Y644)</f>
        <v>1196.1965000000002</v>
      </c>
      <c r="EO644" s="27">
        <f>IF($O644&gt;=EO$1,$S644+$Y644,$Y644)</f>
        <v>1196.1965000000002</v>
      </c>
      <c r="EP644" s="27">
        <f>IF($O644&gt;=EP$1,$S644+$Y644,$Y644)</f>
        <v>1196.1965000000002</v>
      </c>
      <c r="EQ644" s="27">
        <f>IF($O644&gt;=EQ$1,$S644+$Y644,$Y644)</f>
        <v>1196.1965000000002</v>
      </c>
      <c r="ER644" s="27">
        <f>IF($O644&gt;=ER$1,$S644+$Y644,$Y644)</f>
        <v>1196.1965000000002</v>
      </c>
      <c r="ES644" s="27">
        <f>IF($O644&gt;=ES$1,$S644+$Y644,$Y644)</f>
        <v>1196.1965000000002</v>
      </c>
      <c r="ET644" s="27">
        <f>IF($O644&gt;=ET$1,$S644+$Y644,$Y644)</f>
        <v>1196.1965000000002</v>
      </c>
      <c r="EU644" s="27">
        <f>IF($O644&gt;=EU$1,$S644+$Y644,$Y644)</f>
        <v>1196.1965000000002</v>
      </c>
      <c r="EV644" s="27">
        <f>IF($O644&gt;=EV$1,$S644,0)</f>
        <v>1171.6235000000001</v>
      </c>
      <c r="EW644" s="27">
        <f>IF($O644&gt;=EW$1,$S644,0)</f>
        <v>1171.6235000000001</v>
      </c>
      <c r="EX644" s="27">
        <f>IF($O644&gt;=EX$1,$S644,0)</f>
        <v>1171.6235000000001</v>
      </c>
      <c r="EY644" s="27">
        <f>IF($O644&gt;=EY$1,$S644,0)</f>
        <v>1171.6235000000001</v>
      </c>
      <c r="EZ644" s="27">
        <f>IF($O644&gt;=EZ$1,$S644,0)</f>
        <v>1171.6235000000001</v>
      </c>
      <c r="FA644" s="27">
        <f>IF($O644&gt;=FA$1,$S644,0)</f>
        <v>1171.6235000000001</v>
      </c>
      <c r="FB644" s="27">
        <f>IF($O644&gt;=FB$1,$S644,0)</f>
        <v>1171.6235000000001</v>
      </c>
      <c r="FC644" s="27">
        <f>IF($O644&gt;=FC$1,$S644,0)</f>
        <v>1171.6235000000001</v>
      </c>
      <c r="FD644" s="27">
        <f>IF($O644&gt;=FD$1,$S644,0)</f>
        <v>1171.6235000000001</v>
      </c>
      <c r="FE644" s="27">
        <f>IF($O644&gt;=FE$1,$S644,0)</f>
        <v>1171.6235000000001</v>
      </c>
      <c r="FF644" s="27">
        <f>IF($O644&gt;=FF$1,$S644,0)</f>
        <v>1171.6235000000001</v>
      </c>
      <c r="FG644" s="27">
        <f>IF($O644&gt;=FG$1,$S644,0)</f>
        <v>1171.6235000000001</v>
      </c>
      <c r="FH644" s="27">
        <f>IF($O644&gt;=FH$1,$S644,0)</f>
        <v>1171.6235000000001</v>
      </c>
      <c r="FI644" s="27">
        <f>IF($O644&gt;=FI$1,$S644,0)</f>
        <v>1171.6235000000001</v>
      </c>
      <c r="FJ644" s="27">
        <f>IF($O644&gt;=FJ$1,$S644,0)</f>
        <v>1171.6235000000001</v>
      </c>
      <c r="FK644" s="27">
        <f>IF($O644&gt;=FK$1,$S644,0)</f>
        <v>1171.6235000000001</v>
      </c>
      <c r="FL644" s="27">
        <f>IF($O644&gt;=FL$1,$S644,0)</f>
        <v>1171.6235000000001</v>
      </c>
      <c r="FM644" s="27">
        <f>IF($O644&gt;=FM$1,$S644,0)</f>
        <v>1171.6235000000001</v>
      </c>
      <c r="FN644" s="27">
        <f>IF($O644&gt;=FN$1,$S644,0)</f>
        <v>1171.6235000000001</v>
      </c>
      <c r="FO644" s="27">
        <f>IF($O644&gt;=FO$1,$S644,0)</f>
        <v>1171.6235000000001</v>
      </c>
      <c r="FP644" s="27">
        <f>IF($O644&gt;=FP$1,$S644,0)</f>
        <v>1171.6235000000001</v>
      </c>
      <c r="FQ644" s="27">
        <f>IF($O644&gt;=FQ$1,$S644,0)</f>
        <v>1171.6235000000001</v>
      </c>
      <c r="FR644" s="27">
        <f>IF($O644&gt;=FR$1,$S644,0)</f>
        <v>1171.6235000000001</v>
      </c>
      <c r="FS644" s="27">
        <f>IF($O644&gt;=FS$1,$S644,0)</f>
        <v>1171.6235000000001</v>
      </c>
      <c r="FT644" s="27">
        <f>IF($O644&gt;=FT$1,$S644,0)</f>
        <v>1171.6235000000001</v>
      </c>
      <c r="FU644" s="27">
        <f>IF($O644&gt;=FU$1,$S644,0)</f>
        <v>1171.6235000000001</v>
      </c>
      <c r="FV644" s="27">
        <f>IF($O644&gt;=FV$1,$S644,0)</f>
        <v>1171.6235000000001</v>
      </c>
      <c r="FW644" s="27">
        <f>IF($O644&gt;=FW$1,$S644,0)</f>
        <v>1171.6235000000001</v>
      </c>
      <c r="FX644" s="27">
        <f>IF($O644&gt;=FX$1,$S644,0)</f>
        <v>1171.6235000000001</v>
      </c>
      <c r="FY644" s="27">
        <f>IF($O644&gt;=FY$1,$S644,0)</f>
        <v>1171.6235000000001</v>
      </c>
      <c r="FZ644" s="27">
        <f>IF($O644&gt;=FZ$1,$S644,0)</f>
        <v>1171.6235000000001</v>
      </c>
      <c r="GA644" s="27">
        <f>IF($O644&gt;=GA$1,$S644,0)</f>
        <v>1171.6235000000001</v>
      </c>
      <c r="GB644" s="27">
        <f>IF($O644&gt;=GB$1,$S644,0)</f>
        <v>1171.6235000000001</v>
      </c>
      <c r="GC644" s="27">
        <f>IF($O644&gt;=GC$1,$S644,0)</f>
        <v>1171.6235000000001</v>
      </c>
      <c r="GD644" s="27">
        <f>IF($O644&gt;=GD$1,$S644,0)</f>
        <v>1171.6235000000001</v>
      </c>
      <c r="GE644" s="27">
        <f>IF($O644&gt;=GE$1,$S644,0)</f>
        <v>1171.6235000000001</v>
      </c>
      <c r="GF644" s="27">
        <f>IF($O644&gt;=GF$1,$S644,0)</f>
        <v>1171.6235000000001</v>
      </c>
      <c r="GG644" s="27">
        <f>IF($O644&gt;=GG$1,$S644,0)</f>
        <v>1171.6235000000001</v>
      </c>
      <c r="GH644" s="27">
        <f>IF($O644&gt;=GH$1,$S644,0)</f>
        <v>1171.6235000000001</v>
      </c>
      <c r="GI644" s="27">
        <f>IF($O644&gt;=GI$1,$S644,0)</f>
        <v>1171.6235000000001</v>
      </c>
      <c r="GJ644" s="27">
        <f>IF($O644&gt;=GJ$1,$S644,0)</f>
        <v>1171.6235000000001</v>
      </c>
      <c r="GK644" s="27">
        <f>IF($O644&gt;=GK$1,$S644,0)</f>
        <v>1171.6235000000001</v>
      </c>
      <c r="GL644" s="27">
        <f>IF($O644&gt;=GL$1,$S644,0)</f>
        <v>1171.6235000000001</v>
      </c>
      <c r="GM644" s="27">
        <f>IF($O644&gt;=GM$1,$S644,0)</f>
        <v>1171.6235000000001</v>
      </c>
      <c r="GN644" s="27">
        <f>IF($O644&gt;=GN$1,$S644,0)</f>
        <v>1171.6235000000001</v>
      </c>
      <c r="GO644" s="27">
        <f>IF($O644&gt;=GO$1,$S644,0)</f>
        <v>1171.6235000000001</v>
      </c>
      <c r="GP644" s="27">
        <f>IF($O644&gt;=GP$1,$S644,0)</f>
        <v>1171.6235000000001</v>
      </c>
      <c r="GQ644" s="27">
        <f>IF($O644&gt;=GQ$1,$S644,0)</f>
        <v>1171.6235000000001</v>
      </c>
      <c r="GR644" s="27">
        <f>IF($O644&gt;=GR$1,$S644,0)</f>
        <v>1171.6235000000001</v>
      </c>
      <c r="GS644" s="27">
        <f>IF($O644&gt;=GS$1,$S644,0)</f>
        <v>1171.6235000000001</v>
      </c>
      <c r="GT644" s="27">
        <f>IF($O644&gt;=GT$1,$S644,0)</f>
        <v>1171.6235000000001</v>
      </c>
      <c r="GU644" s="27">
        <f>IF($O644&gt;=GU$1,$S644,0)</f>
        <v>1171.6235000000001</v>
      </c>
      <c r="GV644" s="27">
        <f>IF($O644&gt;=GV$1,$S644,0)</f>
        <v>1171.6235000000001</v>
      </c>
      <c r="GW644" s="27">
        <f>IF($O644&gt;=GW$1,$S644,0)</f>
        <v>1171.6235000000001</v>
      </c>
      <c r="GX644" s="27">
        <f>IF($O644&gt;=GX$1,$S644,0)</f>
        <v>1171.6235000000001</v>
      </c>
      <c r="GY644" s="27">
        <f>IF($O644&gt;=GY$1,$S644,0)</f>
        <v>1171.6235000000001</v>
      </c>
      <c r="GZ644" s="27">
        <f>IF($O644&gt;=GZ$1,$S644,0)</f>
        <v>1171.6235000000001</v>
      </c>
      <c r="HA644" s="27">
        <f>IF($O644&gt;=HA$1,$S644,0)</f>
        <v>1171.6235000000001</v>
      </c>
      <c r="HB644" s="27">
        <f>IF($O644&gt;=HB$1,$S644,0)</f>
        <v>1171.6235000000001</v>
      </c>
      <c r="HC644" s="27">
        <f>IF($O644&gt;=HC$1,$S644,0)</f>
        <v>1171.6235000000001</v>
      </c>
    </row>
    <row r="645" spans="1:211">
      <c r="A645" s="3">
        <v>17809</v>
      </c>
      <c r="B645" s="3" t="s">
        <v>717</v>
      </c>
      <c r="C645" s="3" t="s">
        <v>45</v>
      </c>
      <c r="D645" s="3">
        <v>53</v>
      </c>
      <c r="E645" s="4">
        <v>29032</v>
      </c>
      <c r="F645" s="5">
        <v>39.010958904109586</v>
      </c>
      <c r="G645" s="3" t="s">
        <v>674</v>
      </c>
      <c r="H645" s="4">
        <v>23872</v>
      </c>
      <c r="I645" s="9" t="s">
        <v>790</v>
      </c>
      <c r="J645" s="5">
        <v>3639.35</v>
      </c>
      <c r="K645" s="31">
        <v>545</v>
      </c>
      <c r="L645" s="32">
        <v>39</v>
      </c>
      <c r="M645" s="33">
        <f>VLOOKUP(L645,FIND,3,TRUE)</f>
        <v>1.5</v>
      </c>
      <c r="N645" s="32">
        <f>IF(L645&gt;30,180,VLOOKUP(L645,TEMPO,2,FALSE))</f>
        <v>180</v>
      </c>
      <c r="O645" s="32">
        <f>IF(R645&gt;0,4,N645)</f>
        <v>180</v>
      </c>
      <c r="P645" s="96">
        <f>J645*M645*L645</f>
        <v>212901.97499999998</v>
      </c>
      <c r="Q645" s="96">
        <f>10934.45*2</f>
        <v>21868.9</v>
      </c>
      <c r="R645" s="96">
        <f>IF(P645&lt;=Q645,P645/4,0)</f>
        <v>0</v>
      </c>
      <c r="S645" s="5">
        <f>IF(P645&gt;=Q645,P645/N645,0)</f>
        <v>1182.7887499999999</v>
      </c>
      <c r="T645" s="3"/>
      <c r="U645" s="3">
        <f>IF(T645="",1,0)</f>
        <v>1</v>
      </c>
      <c r="V645" s="3">
        <v>52</v>
      </c>
      <c r="W645" s="5">
        <v>0</v>
      </c>
      <c r="X645" s="5">
        <v>203.3</v>
      </c>
      <c r="Y645" s="5">
        <f>X645*W645</f>
        <v>0</v>
      </c>
      <c r="Z645" s="5">
        <v>400</v>
      </c>
      <c r="AA645" s="5">
        <f>S645+Y645+Z645</f>
        <v>1582.7887499999999</v>
      </c>
      <c r="AB645" s="39">
        <f>(J645/12+J645/12*1.3333333333+450/12+J645/30*6/12+J645)*1.3+Y645+Z645+153.9</f>
        <v>6332.6043888757467</v>
      </c>
      <c r="AC645" s="39" t="s">
        <v>45</v>
      </c>
      <c r="AD645" s="39">
        <f>J645*1.3+400+153.9</f>
        <v>5285.0549999999994</v>
      </c>
      <c r="AE645" s="39">
        <f>SUMIFS('CUSTO MENSAL FUNC NOVO'!H:H,'CUSTO MENSAL FUNC NOVO'!A:A,'VALORES MENSAIS'!AC645)</f>
        <v>2013.943</v>
      </c>
      <c r="AF645" s="27">
        <f>IF($R645&gt;0,$R645,$S645)+$Y645+$Z645</f>
        <v>1582.7887499999999</v>
      </c>
      <c r="AG645" s="27">
        <f>IF($R645&gt;0,$R645,$S645)+$Y645+$Z645</f>
        <v>1582.7887499999999</v>
      </c>
      <c r="AH645" s="27">
        <f>IF($R645&gt;0,$R645,$S645)+$Y645+$Z645</f>
        <v>1582.7887499999999</v>
      </c>
      <c r="AI645" s="27">
        <f>IF($R645&gt;0,$R645,$S645)+$Y645+$Z645</f>
        <v>1582.7887499999999</v>
      </c>
      <c r="AJ645" s="27">
        <f>IF($O645&gt;=AJ$1,$S645+$Y645+$Z645,$Y645+$Z645)</f>
        <v>1582.7887499999999</v>
      </c>
      <c r="AK645" s="27">
        <f>IF($O645&gt;=AK$1,$S645+$Y645+$Z645,$Y645+$Z645)</f>
        <v>1582.7887499999999</v>
      </c>
      <c r="AL645" s="27">
        <f>IF($O645&gt;=AL$1,$S645+$Y645+$Z645,$Y645+$Z645)</f>
        <v>1582.7887499999999</v>
      </c>
      <c r="AM645" s="27">
        <f>IF($O645&gt;=AM$1,$S645+$Y645+$Z645,$Y645+$Z645)</f>
        <v>1582.7887499999999</v>
      </c>
      <c r="AN645" s="27">
        <f>IF($O645&gt;=AN$1,$S645+$Y645+$Z645,$Y645+$Z645)</f>
        <v>1582.7887499999999</v>
      </c>
      <c r="AO645" s="27">
        <f>IF($O645&gt;=AO$1,$S645+$Y645+$Z645,$Y645+$Z645)</f>
        <v>1582.7887499999999</v>
      </c>
      <c r="AP645" s="27">
        <f>IF($O645&gt;=AP$1,$S645+$Y645+$Z645,$Y645+$Z645)</f>
        <v>1582.7887499999999</v>
      </c>
      <c r="AQ645" s="27">
        <f>IF($O645&gt;=AQ$1,$S645+$Y645+$Z645,$Y645+$Z645)</f>
        <v>1582.7887499999999</v>
      </c>
      <c r="AR645" s="27">
        <f>IF($O645&gt;=AR$1,$S645+$Y645+$Z645,$Y645+$Z645)</f>
        <v>1582.7887499999999</v>
      </c>
      <c r="AS645" s="27">
        <f>IF($O645&gt;=AS$1,$S645+$Y645+$Z645,$Y645+$Z645)</f>
        <v>1582.7887499999999</v>
      </c>
      <c r="AT645" s="27">
        <f>IF($O645&gt;=AT$1,$S645+$Y645+$Z645,$Y645+$Z645)</f>
        <v>1582.7887499999999</v>
      </c>
      <c r="AU645" s="27">
        <f>IF($O645&gt;=AU$1,$S645+$Y645+$Z645,$Y645+$Z645)</f>
        <v>1582.7887499999999</v>
      </c>
      <c r="AV645" s="27">
        <f>IF($O645&gt;=AV$1,$S645+$Y645+$Z645,$Y645+$Z645)</f>
        <v>1582.7887499999999</v>
      </c>
      <c r="AW645" s="27">
        <f>IF($O645&gt;=AW$1,$S645+$Y645+$Z645,$Y645+$Z645)</f>
        <v>1582.7887499999999</v>
      </c>
      <c r="AX645" s="27">
        <f>IF($O645&gt;=AX$1,$S645+$Y645+$Z645,$Y645+$Z645)</f>
        <v>1582.7887499999999</v>
      </c>
      <c r="AY645" s="27">
        <f>IF($O645&gt;=AY$1,$S645+$Y645+$Z645,$Y645+$Z645)</f>
        <v>1582.7887499999999</v>
      </c>
      <c r="AZ645" s="27">
        <f>IF($O645&gt;=AZ$1,$S645+$Y645+$Z645,$Y645+$Z645)</f>
        <v>1582.7887499999999</v>
      </c>
      <c r="BA645" s="27">
        <f>IF($O645&gt;=BA$1,$S645+$Y645+$Z645,$Y645+$Z645)</f>
        <v>1582.7887499999999</v>
      </c>
      <c r="BB645" s="27">
        <f>IF($O645&gt;=BB$1,$S645+$Y645+$Z645,$Y645+$Z645)</f>
        <v>1582.7887499999999</v>
      </c>
      <c r="BC645" s="27">
        <f>IF($O645&gt;=BC$1,$S645+$Y645+$Z645,$Y645+$Z645)</f>
        <v>1582.7887499999999</v>
      </c>
      <c r="BD645" s="27">
        <f>IF($O645&gt;=BD$1,$S645+$Y645+$Z645,$Y645+$Z645)</f>
        <v>1582.7887499999999</v>
      </c>
      <c r="BE645" s="27">
        <f>IF($O645&gt;=BE$1,$S645+$Y645+$Z645,$Y645+$Z645)</f>
        <v>1582.7887499999999</v>
      </c>
      <c r="BF645" s="27">
        <f>IF($O645&gt;=BF$1,$S645+$Y645+$Z645,$Y645+$Z645)</f>
        <v>1582.7887499999999</v>
      </c>
      <c r="BG645" s="27">
        <f>IF($O645&gt;=BG$1,$S645+$Y645+$Z645,$Y645+$Z645)</f>
        <v>1582.7887499999999</v>
      </c>
      <c r="BH645" s="27">
        <f>IF($O645&gt;=BH$1,$S645+$Y645+$Z645,$Y645+$Z645)</f>
        <v>1582.7887499999999</v>
      </c>
      <c r="BI645" s="27">
        <f>IF($O645&gt;=BI$1,$S645+$Y645+$Z645,$Y645+$Z645)</f>
        <v>1582.7887499999999</v>
      </c>
      <c r="BJ645" s="27">
        <f>IF($O645&gt;=BJ$1,$S645+$Y645+$Z645,$Y645+$Z645)</f>
        <v>1582.7887499999999</v>
      </c>
      <c r="BK645" s="27">
        <f>IF($O645&gt;=BK$1,$S645+$Y645+$Z645,$Y645+$Z645)</f>
        <v>1582.7887499999999</v>
      </c>
      <c r="BL645" s="27">
        <f>IF($O645&gt;=BL$1,$S645+$Y645+$Z645,$Y645+$Z645)</f>
        <v>1582.7887499999999</v>
      </c>
      <c r="BM645" s="27">
        <f>IF($O645&gt;=BM$1,$S645+$Y645+$Z645,$Y645+$Z645)</f>
        <v>1582.7887499999999</v>
      </c>
      <c r="BN645" s="27">
        <f>IF($O645&gt;=BN$1,$S645+$Y645+$Z645,$Y645+$Z645)</f>
        <v>1582.7887499999999</v>
      </c>
      <c r="BO645" s="27">
        <f>IF($O645&gt;=BO$1,$S645+$Y645+$Z645,$Y645+$Z645)</f>
        <v>1582.7887499999999</v>
      </c>
      <c r="BP645" s="27">
        <f>IF($O645&gt;=BP$1,$S645+$Y645+$Z645,$Y645+$Z645)</f>
        <v>1582.7887499999999</v>
      </c>
      <c r="BQ645" s="27">
        <f>IF($O645&gt;=BQ$1,$S645+$Y645+$Z645,$Y645+$Z645)</f>
        <v>1582.7887499999999</v>
      </c>
      <c r="BR645" s="27">
        <f>IF($O645&gt;=BR$1,$S645+$Y645+$Z645,$Y645+$Z645)</f>
        <v>1582.7887499999999</v>
      </c>
      <c r="BS645" s="27">
        <f>IF($O645&gt;=BS$1,$S645+$Y645+$Z645,$Y645+$Z645)</f>
        <v>1582.7887499999999</v>
      </c>
      <c r="BT645" s="27">
        <f>IF($O645&gt;=BT$1,$S645+$Y645+$Z645,$Y645+$Z645)</f>
        <v>1582.7887499999999</v>
      </c>
      <c r="BU645" s="27">
        <f>IF($O645&gt;=BU$1,$S645+$Y645+$Z645,$Y645+$Z645)</f>
        <v>1582.7887499999999</v>
      </c>
      <c r="BV645" s="27">
        <f>IF($O645&gt;=BV$1,$S645+$Y645+$Z645,$Y645+$Z645)</f>
        <v>1582.7887499999999</v>
      </c>
      <c r="BW645" s="27">
        <f>IF($O645&gt;=BW$1,$S645+$Y645+$Z645,$Y645+$Z645)</f>
        <v>1582.7887499999999</v>
      </c>
      <c r="BX645" s="27">
        <f>IF($O645&gt;=BX$1,$S645+$Y645+$Z645,$Y645+$Z645)</f>
        <v>1582.7887499999999</v>
      </c>
      <c r="BY645" s="27">
        <f>IF($O645&gt;=BY$1,$S645+$Y645+$Z645,$Y645+$Z645)</f>
        <v>1582.7887499999999</v>
      </c>
      <c r="BZ645" s="27">
        <f>IF($O645&gt;=BZ$1,$S645+$Y645+$Z645,$Y645+$Z645)</f>
        <v>1582.7887499999999</v>
      </c>
      <c r="CA645" s="27">
        <f>IF($O645&gt;=CA$1,$S645+$Y645+$Z645,$Y645+$Z645)</f>
        <v>1582.7887499999999</v>
      </c>
      <c r="CB645" s="27">
        <f>IF($O645&gt;=CB$1,$S645+$Y645+$Z645,$Y645+$Z645)</f>
        <v>1582.7887499999999</v>
      </c>
      <c r="CC645" s="27">
        <f>IF($O645&gt;=CC$1,$S645+$Y645+$Z645,$Y645+$Z645)</f>
        <v>1582.7887499999999</v>
      </c>
      <c r="CD645" s="27">
        <f>IF($O645&gt;=CD$1,$S645+$Y645+$Z645,$Y645+$Z645)</f>
        <v>1582.7887499999999</v>
      </c>
      <c r="CE645" s="27">
        <f>IF($O645&gt;=CE$1,$S645+$Y645+$Z645,$Y645+$Z645)</f>
        <v>1582.7887499999999</v>
      </c>
      <c r="CF645" s="27">
        <f>IF($O645&gt;=CF$1,$S645+$Y645+$Z645,$Y645+$Z645)</f>
        <v>1582.7887499999999</v>
      </c>
      <c r="CG645" s="27">
        <f>IF($O645&gt;=CG$1,$S645+$Y645+$Z645,$Y645+$Z645)</f>
        <v>1582.7887499999999</v>
      </c>
      <c r="CH645" s="27">
        <f>IF($O645&gt;=CH$1,$S645+$Y645+$Z645,$Y645+$Z645)</f>
        <v>1582.7887499999999</v>
      </c>
      <c r="CI645" s="27">
        <f>IF($O645&gt;=CI$1,$S645+$Y645+$Z645,$Y645+$Z645)</f>
        <v>1582.7887499999999</v>
      </c>
      <c r="CJ645" s="27">
        <f>IF($O645&gt;=CJ$1,$S645+$Y645+$Z645,$Y645+$Z645)</f>
        <v>1582.7887499999999</v>
      </c>
      <c r="CK645" s="27">
        <f>IF($O645&gt;=CK$1,$S645+$Y645+$Z645,$Y645+$Z645)</f>
        <v>1582.7887499999999</v>
      </c>
      <c r="CL645" s="27">
        <f>IF($O645&gt;=CL$1,$S645+$Y645+$Z645,$Y645+$Z645)</f>
        <v>1582.7887499999999</v>
      </c>
      <c r="CM645" s="27">
        <f>IF($O645&gt;=CM$1,$S645+$Y645+$Z645,$Y645+$Z645)</f>
        <v>1582.7887499999999</v>
      </c>
      <c r="CN645" s="27">
        <f>IF($O645&gt;=CN$1,$S645+$Y645,$Y645)</f>
        <v>1182.7887499999999</v>
      </c>
      <c r="CO645" s="27">
        <f>IF($O645&gt;=CO$1,$S645+$Y645,$Y645)</f>
        <v>1182.7887499999999</v>
      </c>
      <c r="CP645" s="27">
        <f>IF($O645&gt;=CP$1,$S645+$Y645,$Y645)</f>
        <v>1182.7887499999999</v>
      </c>
      <c r="CQ645" s="27">
        <f>IF($O645&gt;=CQ$1,$S645+$Y645,$Y645)</f>
        <v>1182.7887499999999</v>
      </c>
      <c r="CR645" s="27">
        <f>IF($O645&gt;=CR$1,$S645+$Y645,$Y645)</f>
        <v>1182.7887499999999</v>
      </c>
      <c r="CS645" s="27">
        <f>IF($O645&gt;=CS$1,$S645+$Y645,$Y645)</f>
        <v>1182.7887499999999</v>
      </c>
      <c r="CT645" s="27">
        <f>IF($O645&gt;=CT$1,$S645+$Y645,$Y645)</f>
        <v>1182.7887499999999</v>
      </c>
      <c r="CU645" s="27">
        <f>IF($O645&gt;=CU$1,$S645+$Y645,$Y645)</f>
        <v>1182.7887499999999</v>
      </c>
      <c r="CV645" s="27">
        <f>IF($O645&gt;=CV$1,$S645+$Y645,$Y645)</f>
        <v>1182.7887499999999</v>
      </c>
      <c r="CW645" s="27">
        <f>IF($O645&gt;=CW$1,$S645+$Y645,$Y645)</f>
        <v>1182.7887499999999</v>
      </c>
      <c r="CX645" s="27">
        <f>IF($O645&gt;=CX$1,$S645+$Y645,$Y645)</f>
        <v>1182.7887499999999</v>
      </c>
      <c r="CY645" s="27">
        <f>IF($O645&gt;=CY$1,$S645+$Y645,$Y645)</f>
        <v>1182.7887499999999</v>
      </c>
      <c r="CZ645" s="27">
        <f>IF($O645&gt;=CZ$1,$S645+$Y645,$Y645)</f>
        <v>1182.7887499999999</v>
      </c>
      <c r="DA645" s="27">
        <f>IF($O645&gt;=DA$1,$S645+$Y645,$Y645)</f>
        <v>1182.7887499999999</v>
      </c>
      <c r="DB645" s="27">
        <f>IF($O645&gt;=DB$1,$S645+$Y645,$Y645)</f>
        <v>1182.7887499999999</v>
      </c>
      <c r="DC645" s="27">
        <f>IF($O645&gt;=DC$1,$S645+$Y645,$Y645)</f>
        <v>1182.7887499999999</v>
      </c>
      <c r="DD645" s="27">
        <f>IF($O645&gt;=DD$1,$S645+$Y645,$Y645)</f>
        <v>1182.7887499999999</v>
      </c>
      <c r="DE645" s="27">
        <f>IF($O645&gt;=DE$1,$S645+$Y645,$Y645)</f>
        <v>1182.7887499999999</v>
      </c>
      <c r="DF645" s="27">
        <f>IF($O645&gt;=DF$1,$S645+$Y645,$Y645)</f>
        <v>1182.7887499999999</v>
      </c>
      <c r="DG645" s="27">
        <f>IF($O645&gt;=DG$1,$S645+$Y645,$Y645)</f>
        <v>1182.7887499999999</v>
      </c>
      <c r="DH645" s="27">
        <f>IF($O645&gt;=DH$1,$S645+$Y645,$Y645)</f>
        <v>1182.7887499999999</v>
      </c>
      <c r="DI645" s="27">
        <f>IF($O645&gt;=DI$1,$S645+$Y645,$Y645)</f>
        <v>1182.7887499999999</v>
      </c>
      <c r="DJ645" s="27">
        <f>IF($O645&gt;=DJ$1,$S645+$Y645,$Y645)</f>
        <v>1182.7887499999999</v>
      </c>
      <c r="DK645" s="27">
        <f>IF($O645&gt;=DK$1,$S645+$Y645,$Y645)</f>
        <v>1182.7887499999999</v>
      </c>
      <c r="DL645" s="27">
        <f>IF($O645&gt;=DL$1,$S645+$Y645,$Y645)</f>
        <v>1182.7887499999999</v>
      </c>
      <c r="DM645" s="27">
        <f>IF($O645&gt;=DM$1,$S645+$Y645,$Y645)</f>
        <v>1182.7887499999999</v>
      </c>
      <c r="DN645" s="27">
        <f>IF($O645&gt;=DN$1,$S645+$Y645,$Y645)</f>
        <v>1182.7887499999999</v>
      </c>
      <c r="DO645" s="27">
        <f>IF($O645&gt;=DO$1,$S645+$Y645,$Y645)</f>
        <v>1182.7887499999999</v>
      </c>
      <c r="DP645" s="27">
        <f>IF($O645&gt;=DP$1,$S645+$Y645,$Y645)</f>
        <v>1182.7887499999999</v>
      </c>
      <c r="DQ645" s="27">
        <f>IF($O645&gt;=DQ$1,$S645+$Y645,$Y645)</f>
        <v>1182.7887499999999</v>
      </c>
      <c r="DR645" s="27">
        <f>IF($O645&gt;=DR$1,$S645+$Y645,$Y645)</f>
        <v>1182.7887499999999</v>
      </c>
      <c r="DS645" s="27">
        <f>IF($O645&gt;=DS$1,$S645+$Y645,$Y645)</f>
        <v>1182.7887499999999</v>
      </c>
      <c r="DT645" s="27">
        <f>IF($O645&gt;=DT$1,$S645+$Y645,$Y645)</f>
        <v>1182.7887499999999</v>
      </c>
      <c r="DU645" s="27">
        <f>IF($O645&gt;=DU$1,$S645+$Y645,$Y645)</f>
        <v>1182.7887499999999</v>
      </c>
      <c r="DV645" s="27">
        <f>IF($O645&gt;=DV$1,$S645+$Y645,$Y645)</f>
        <v>1182.7887499999999</v>
      </c>
      <c r="DW645" s="27">
        <f>IF($O645&gt;=DW$1,$S645+$Y645,$Y645)</f>
        <v>1182.7887499999999</v>
      </c>
      <c r="DX645" s="27">
        <f>IF($O645&gt;=DX$1,$S645+$Y645,$Y645)</f>
        <v>1182.7887499999999</v>
      </c>
      <c r="DY645" s="27">
        <f>IF($O645&gt;=DY$1,$S645+$Y645,$Y645)</f>
        <v>1182.7887499999999</v>
      </c>
      <c r="DZ645" s="27">
        <f>IF($O645&gt;=DZ$1,$S645+$Y645,$Y645)</f>
        <v>1182.7887499999999</v>
      </c>
      <c r="EA645" s="27">
        <f>IF($O645&gt;=EA$1,$S645+$Y645,$Y645)</f>
        <v>1182.7887499999999</v>
      </c>
      <c r="EB645" s="27">
        <f>IF($O645&gt;=EB$1,$S645+$Y645,$Y645)</f>
        <v>1182.7887499999999</v>
      </c>
      <c r="EC645" s="27">
        <f>IF($O645&gt;=EC$1,$S645+$Y645,$Y645)</f>
        <v>1182.7887499999999</v>
      </c>
      <c r="ED645" s="27">
        <f>IF($O645&gt;=ED$1,$S645+$Y645,$Y645)</f>
        <v>1182.7887499999999</v>
      </c>
      <c r="EE645" s="27">
        <f>IF($O645&gt;=EE$1,$S645+$Y645,$Y645)</f>
        <v>1182.7887499999999</v>
      </c>
      <c r="EF645" s="27">
        <f>IF($O645&gt;=EF$1,$S645+$Y645,$Y645)</f>
        <v>1182.7887499999999</v>
      </c>
      <c r="EG645" s="27">
        <f>IF($O645&gt;=EG$1,$S645+$Y645,$Y645)</f>
        <v>1182.7887499999999</v>
      </c>
      <c r="EH645" s="27">
        <f>IF($O645&gt;=EH$1,$S645+$Y645,$Y645)</f>
        <v>1182.7887499999999</v>
      </c>
      <c r="EI645" s="27">
        <f>IF($O645&gt;=EI$1,$S645+$Y645,$Y645)</f>
        <v>1182.7887499999999</v>
      </c>
      <c r="EJ645" s="27">
        <f>IF($O645&gt;=EJ$1,$S645+$Y645,$Y645)</f>
        <v>1182.7887499999999</v>
      </c>
      <c r="EK645" s="27">
        <f>IF($O645&gt;=EK$1,$S645+$Y645,$Y645)</f>
        <v>1182.7887499999999</v>
      </c>
      <c r="EL645" s="27">
        <f>IF($O645&gt;=EL$1,$S645+$Y645,$Y645)</f>
        <v>1182.7887499999999</v>
      </c>
      <c r="EM645" s="27">
        <f>IF($O645&gt;=EM$1,$S645+$Y645,$Y645)</f>
        <v>1182.7887499999999</v>
      </c>
      <c r="EN645" s="27">
        <f>IF($O645&gt;=EN$1,$S645+$Y645,$Y645)</f>
        <v>1182.7887499999999</v>
      </c>
      <c r="EO645" s="27">
        <f>IF($O645&gt;=EO$1,$S645+$Y645,$Y645)</f>
        <v>1182.7887499999999</v>
      </c>
      <c r="EP645" s="27">
        <f>IF($O645&gt;=EP$1,$S645+$Y645,$Y645)</f>
        <v>1182.7887499999999</v>
      </c>
      <c r="EQ645" s="27">
        <f>IF($O645&gt;=EQ$1,$S645+$Y645,$Y645)</f>
        <v>1182.7887499999999</v>
      </c>
      <c r="ER645" s="27">
        <f>IF($O645&gt;=ER$1,$S645+$Y645,$Y645)</f>
        <v>1182.7887499999999</v>
      </c>
      <c r="ES645" s="27">
        <f>IF($O645&gt;=ES$1,$S645+$Y645,$Y645)</f>
        <v>1182.7887499999999</v>
      </c>
      <c r="ET645" s="27">
        <f>IF($O645&gt;=ET$1,$S645+$Y645,$Y645)</f>
        <v>1182.7887499999999</v>
      </c>
      <c r="EU645" s="27">
        <f>IF($O645&gt;=EU$1,$S645+$Y645,$Y645)</f>
        <v>1182.7887499999999</v>
      </c>
      <c r="EV645" s="27">
        <f>IF($O645&gt;=EV$1,$S645,0)</f>
        <v>1182.7887499999999</v>
      </c>
      <c r="EW645" s="27">
        <f>IF($O645&gt;=EW$1,$S645,0)</f>
        <v>1182.7887499999999</v>
      </c>
      <c r="EX645" s="27">
        <f>IF($O645&gt;=EX$1,$S645,0)</f>
        <v>1182.7887499999999</v>
      </c>
      <c r="EY645" s="27">
        <f>IF($O645&gt;=EY$1,$S645,0)</f>
        <v>1182.7887499999999</v>
      </c>
      <c r="EZ645" s="27">
        <f>IF($O645&gt;=EZ$1,$S645,0)</f>
        <v>1182.7887499999999</v>
      </c>
      <c r="FA645" s="27">
        <f>IF($O645&gt;=FA$1,$S645,0)</f>
        <v>1182.7887499999999</v>
      </c>
      <c r="FB645" s="27">
        <f>IF($O645&gt;=FB$1,$S645,0)</f>
        <v>1182.7887499999999</v>
      </c>
      <c r="FC645" s="27">
        <f>IF($O645&gt;=FC$1,$S645,0)</f>
        <v>1182.7887499999999</v>
      </c>
      <c r="FD645" s="27">
        <f>IF($O645&gt;=FD$1,$S645,0)</f>
        <v>1182.7887499999999</v>
      </c>
      <c r="FE645" s="27">
        <f>IF($O645&gt;=FE$1,$S645,0)</f>
        <v>1182.7887499999999</v>
      </c>
      <c r="FF645" s="27">
        <f>IF($O645&gt;=FF$1,$S645,0)</f>
        <v>1182.7887499999999</v>
      </c>
      <c r="FG645" s="27">
        <f>IF($O645&gt;=FG$1,$S645,0)</f>
        <v>1182.7887499999999</v>
      </c>
      <c r="FH645" s="27">
        <f>IF($O645&gt;=FH$1,$S645,0)</f>
        <v>1182.7887499999999</v>
      </c>
      <c r="FI645" s="27">
        <f>IF($O645&gt;=FI$1,$S645,0)</f>
        <v>1182.7887499999999</v>
      </c>
      <c r="FJ645" s="27">
        <f>IF($O645&gt;=FJ$1,$S645,0)</f>
        <v>1182.7887499999999</v>
      </c>
      <c r="FK645" s="27">
        <f>IF($O645&gt;=FK$1,$S645,0)</f>
        <v>1182.7887499999999</v>
      </c>
      <c r="FL645" s="27">
        <f>IF($O645&gt;=FL$1,$S645,0)</f>
        <v>1182.7887499999999</v>
      </c>
      <c r="FM645" s="27">
        <f>IF($O645&gt;=FM$1,$S645,0)</f>
        <v>1182.7887499999999</v>
      </c>
      <c r="FN645" s="27">
        <f>IF($O645&gt;=FN$1,$S645,0)</f>
        <v>1182.7887499999999</v>
      </c>
      <c r="FO645" s="27">
        <f>IF($O645&gt;=FO$1,$S645,0)</f>
        <v>1182.7887499999999</v>
      </c>
      <c r="FP645" s="27">
        <f>IF($O645&gt;=FP$1,$S645,0)</f>
        <v>1182.7887499999999</v>
      </c>
      <c r="FQ645" s="27">
        <f>IF($O645&gt;=FQ$1,$S645,0)</f>
        <v>1182.7887499999999</v>
      </c>
      <c r="FR645" s="27">
        <f>IF($O645&gt;=FR$1,$S645,0)</f>
        <v>1182.7887499999999</v>
      </c>
      <c r="FS645" s="27">
        <f>IF($O645&gt;=FS$1,$S645,0)</f>
        <v>1182.7887499999999</v>
      </c>
      <c r="FT645" s="27">
        <f>IF($O645&gt;=FT$1,$S645,0)</f>
        <v>1182.7887499999999</v>
      </c>
      <c r="FU645" s="27">
        <f>IF($O645&gt;=FU$1,$S645,0)</f>
        <v>1182.7887499999999</v>
      </c>
      <c r="FV645" s="27">
        <f>IF($O645&gt;=FV$1,$S645,0)</f>
        <v>1182.7887499999999</v>
      </c>
      <c r="FW645" s="27">
        <f>IF($O645&gt;=FW$1,$S645,0)</f>
        <v>1182.7887499999999</v>
      </c>
      <c r="FX645" s="27">
        <f>IF($O645&gt;=FX$1,$S645,0)</f>
        <v>1182.7887499999999</v>
      </c>
      <c r="FY645" s="27">
        <f>IF($O645&gt;=FY$1,$S645,0)</f>
        <v>1182.7887499999999</v>
      </c>
      <c r="FZ645" s="27">
        <f>IF($O645&gt;=FZ$1,$S645,0)</f>
        <v>1182.7887499999999</v>
      </c>
      <c r="GA645" s="27">
        <f>IF($O645&gt;=GA$1,$S645,0)</f>
        <v>1182.7887499999999</v>
      </c>
      <c r="GB645" s="27">
        <f>IF($O645&gt;=GB$1,$S645,0)</f>
        <v>1182.7887499999999</v>
      </c>
      <c r="GC645" s="27">
        <f>IF($O645&gt;=GC$1,$S645,0)</f>
        <v>1182.7887499999999</v>
      </c>
      <c r="GD645" s="27">
        <f>IF($O645&gt;=GD$1,$S645,0)</f>
        <v>1182.7887499999999</v>
      </c>
      <c r="GE645" s="27">
        <f>IF($O645&gt;=GE$1,$S645,0)</f>
        <v>1182.7887499999999</v>
      </c>
      <c r="GF645" s="27">
        <f>IF($O645&gt;=GF$1,$S645,0)</f>
        <v>1182.7887499999999</v>
      </c>
      <c r="GG645" s="27">
        <f>IF($O645&gt;=GG$1,$S645,0)</f>
        <v>1182.7887499999999</v>
      </c>
      <c r="GH645" s="27">
        <f>IF($O645&gt;=GH$1,$S645,0)</f>
        <v>1182.7887499999999</v>
      </c>
      <c r="GI645" s="27">
        <f>IF($O645&gt;=GI$1,$S645,0)</f>
        <v>1182.7887499999999</v>
      </c>
      <c r="GJ645" s="27">
        <f>IF($O645&gt;=GJ$1,$S645,0)</f>
        <v>1182.7887499999999</v>
      </c>
      <c r="GK645" s="27">
        <f>IF($O645&gt;=GK$1,$S645,0)</f>
        <v>1182.7887499999999</v>
      </c>
      <c r="GL645" s="27">
        <f>IF($O645&gt;=GL$1,$S645,0)</f>
        <v>1182.7887499999999</v>
      </c>
      <c r="GM645" s="27">
        <f>IF($O645&gt;=GM$1,$S645,0)</f>
        <v>1182.7887499999999</v>
      </c>
      <c r="GN645" s="27">
        <f>IF($O645&gt;=GN$1,$S645,0)</f>
        <v>1182.7887499999999</v>
      </c>
      <c r="GO645" s="27">
        <f>IF($O645&gt;=GO$1,$S645,0)</f>
        <v>1182.7887499999999</v>
      </c>
      <c r="GP645" s="27">
        <f>IF($O645&gt;=GP$1,$S645,0)</f>
        <v>1182.7887499999999</v>
      </c>
      <c r="GQ645" s="27">
        <f>IF($O645&gt;=GQ$1,$S645,0)</f>
        <v>1182.7887499999999</v>
      </c>
      <c r="GR645" s="27">
        <f>IF($O645&gt;=GR$1,$S645,0)</f>
        <v>1182.7887499999999</v>
      </c>
      <c r="GS645" s="27">
        <f>IF($O645&gt;=GS$1,$S645,0)</f>
        <v>1182.7887499999999</v>
      </c>
      <c r="GT645" s="27">
        <f>IF($O645&gt;=GT$1,$S645,0)</f>
        <v>1182.7887499999999</v>
      </c>
      <c r="GU645" s="27">
        <f>IF($O645&gt;=GU$1,$S645,0)</f>
        <v>1182.7887499999999</v>
      </c>
      <c r="GV645" s="27">
        <f>IF($O645&gt;=GV$1,$S645,0)</f>
        <v>1182.7887499999999</v>
      </c>
      <c r="GW645" s="27">
        <f>IF($O645&gt;=GW$1,$S645,0)</f>
        <v>1182.7887499999999</v>
      </c>
      <c r="GX645" s="27">
        <f>IF($O645&gt;=GX$1,$S645,0)</f>
        <v>1182.7887499999999</v>
      </c>
      <c r="GY645" s="27">
        <f>IF($O645&gt;=GY$1,$S645,0)</f>
        <v>1182.7887499999999</v>
      </c>
      <c r="GZ645" s="27">
        <f>IF($O645&gt;=GZ$1,$S645,0)</f>
        <v>1182.7887499999999</v>
      </c>
      <c r="HA645" s="27">
        <f>IF($O645&gt;=HA$1,$S645,0)</f>
        <v>1182.7887499999999</v>
      </c>
      <c r="HB645" s="27">
        <f>IF($O645&gt;=HB$1,$S645,0)</f>
        <v>1182.7887499999999</v>
      </c>
      <c r="HC645" s="27">
        <f>IF($O645&gt;=HC$1,$S645,0)</f>
        <v>1182.7887499999999</v>
      </c>
    </row>
    <row r="646" spans="1:211">
      <c r="A646" s="3">
        <v>25682</v>
      </c>
      <c r="B646" s="3" t="s">
        <v>698</v>
      </c>
      <c r="C646" s="3" t="s">
        <v>45</v>
      </c>
      <c r="D646" s="3">
        <v>52</v>
      </c>
      <c r="E646" s="4">
        <v>31750</v>
      </c>
      <c r="F646" s="5">
        <v>31.564383561643837</v>
      </c>
      <c r="G646" s="3" t="s">
        <v>674</v>
      </c>
      <c r="H646" s="4">
        <v>24356</v>
      </c>
      <c r="I646" s="9" t="s">
        <v>791</v>
      </c>
      <c r="J646" s="5">
        <v>2629.52</v>
      </c>
      <c r="K646" s="31">
        <v>545</v>
      </c>
      <c r="L646" s="32">
        <v>31</v>
      </c>
      <c r="M646" s="33">
        <f>VLOOKUP(L646,FIND,3,TRUE)</f>
        <v>1.5</v>
      </c>
      <c r="N646" s="32">
        <f>IF(L646&gt;30,180,VLOOKUP(L646,TEMPO,2,FALSE))</f>
        <v>180</v>
      </c>
      <c r="O646" s="32">
        <f>IF(R646&gt;0,4,N646)</f>
        <v>180</v>
      </c>
      <c r="P646" s="96">
        <f>J646*M646*L646</f>
        <v>122272.68</v>
      </c>
      <c r="Q646" s="96">
        <f>10934.45*2</f>
        <v>21868.9</v>
      </c>
      <c r="R646" s="96">
        <f>IF(P646&lt;=Q646,P646/4,0)</f>
        <v>0</v>
      </c>
      <c r="S646" s="5">
        <f>IF(P646&gt;=Q646,P646/N646,0)</f>
        <v>679.29266666666661</v>
      </c>
      <c r="T646" s="3"/>
      <c r="U646" s="3">
        <f>IF(T646="",1,0)</f>
        <v>1</v>
      </c>
      <c r="V646" s="3">
        <v>78</v>
      </c>
      <c r="W646" s="5">
        <v>0</v>
      </c>
      <c r="X646" s="5">
        <v>203.3</v>
      </c>
      <c r="Y646" s="5">
        <f>X646*W646</f>
        <v>0</v>
      </c>
      <c r="Z646" s="5">
        <v>400</v>
      </c>
      <c r="AA646" s="5">
        <f>S646+Y646+Z646</f>
        <v>1079.2926666666667</v>
      </c>
      <c r="AB646" s="39">
        <f>(J646/12+J646/12*1.3333333333+450/12+J646/30*6/12+J646)*1.3+Y646+Z646+153.9</f>
        <v>4742.6831555460594</v>
      </c>
      <c r="AC646" s="39" t="s">
        <v>45</v>
      </c>
      <c r="AD646" s="39">
        <f>J646*1.3+400+153.9</f>
        <v>3972.2760000000003</v>
      </c>
      <c r="AE646" s="39">
        <f>SUMIFS('CUSTO MENSAL FUNC NOVO'!H:H,'CUSTO MENSAL FUNC NOVO'!A:A,'VALORES MENSAIS'!AC646)</f>
        <v>2013.943</v>
      </c>
      <c r="AF646" s="27">
        <f>IF($R646&gt;0,$R646,$S646)+$Y646+$Z646</f>
        <v>1079.2926666666667</v>
      </c>
      <c r="AG646" s="27">
        <f>IF($R646&gt;0,$R646,$S646)+$Y646+$Z646</f>
        <v>1079.2926666666667</v>
      </c>
      <c r="AH646" s="27">
        <f>IF($R646&gt;0,$R646,$S646)+$Y646+$Z646</f>
        <v>1079.2926666666667</v>
      </c>
      <c r="AI646" s="27">
        <f>IF($R646&gt;0,$R646,$S646)+$Y646+$Z646</f>
        <v>1079.2926666666667</v>
      </c>
      <c r="AJ646" s="27">
        <f>IF($O646&gt;=AJ$1,$S646+$Y646+$Z646,$Y646+$Z646)</f>
        <v>1079.2926666666667</v>
      </c>
      <c r="AK646" s="27">
        <f>IF($O646&gt;=AK$1,$S646+$Y646+$Z646,$Y646+$Z646)</f>
        <v>1079.2926666666667</v>
      </c>
      <c r="AL646" s="27">
        <f>IF($O646&gt;=AL$1,$S646+$Y646+$Z646,$Y646+$Z646)</f>
        <v>1079.2926666666667</v>
      </c>
      <c r="AM646" s="27">
        <f>IF($O646&gt;=AM$1,$S646+$Y646+$Z646,$Y646+$Z646)</f>
        <v>1079.2926666666667</v>
      </c>
      <c r="AN646" s="27">
        <f>IF($O646&gt;=AN$1,$S646+$Y646+$Z646,$Y646+$Z646)</f>
        <v>1079.2926666666667</v>
      </c>
      <c r="AO646" s="27">
        <f>IF($O646&gt;=AO$1,$S646+$Y646+$Z646,$Y646+$Z646)</f>
        <v>1079.2926666666667</v>
      </c>
      <c r="AP646" s="27">
        <f>IF($O646&gt;=AP$1,$S646+$Y646+$Z646,$Y646+$Z646)</f>
        <v>1079.2926666666667</v>
      </c>
      <c r="AQ646" s="27">
        <f>IF($O646&gt;=AQ$1,$S646+$Y646+$Z646,$Y646+$Z646)</f>
        <v>1079.2926666666667</v>
      </c>
      <c r="AR646" s="27">
        <f>IF($O646&gt;=AR$1,$S646+$Y646+$Z646,$Y646+$Z646)</f>
        <v>1079.2926666666667</v>
      </c>
      <c r="AS646" s="27">
        <f>IF($O646&gt;=AS$1,$S646+$Y646+$Z646,$Y646+$Z646)</f>
        <v>1079.2926666666667</v>
      </c>
      <c r="AT646" s="27">
        <f>IF($O646&gt;=AT$1,$S646+$Y646+$Z646,$Y646+$Z646)</f>
        <v>1079.2926666666667</v>
      </c>
      <c r="AU646" s="27">
        <f>IF($O646&gt;=AU$1,$S646+$Y646+$Z646,$Y646+$Z646)</f>
        <v>1079.2926666666667</v>
      </c>
      <c r="AV646" s="27">
        <f>IF($O646&gt;=AV$1,$S646+$Y646+$Z646,$Y646+$Z646)</f>
        <v>1079.2926666666667</v>
      </c>
      <c r="AW646" s="27">
        <f>IF($O646&gt;=AW$1,$S646+$Y646+$Z646,$Y646+$Z646)</f>
        <v>1079.2926666666667</v>
      </c>
      <c r="AX646" s="27">
        <f>IF($O646&gt;=AX$1,$S646+$Y646+$Z646,$Y646+$Z646)</f>
        <v>1079.2926666666667</v>
      </c>
      <c r="AY646" s="27">
        <f>IF($O646&gt;=AY$1,$S646+$Y646+$Z646,$Y646+$Z646)</f>
        <v>1079.2926666666667</v>
      </c>
      <c r="AZ646" s="27">
        <f>IF($O646&gt;=AZ$1,$S646+$Y646+$Z646,$Y646+$Z646)</f>
        <v>1079.2926666666667</v>
      </c>
      <c r="BA646" s="27">
        <f>IF($O646&gt;=BA$1,$S646+$Y646+$Z646,$Y646+$Z646)</f>
        <v>1079.2926666666667</v>
      </c>
      <c r="BB646" s="27">
        <f>IF($O646&gt;=BB$1,$S646+$Y646+$Z646,$Y646+$Z646)</f>
        <v>1079.2926666666667</v>
      </c>
      <c r="BC646" s="27">
        <f>IF($O646&gt;=BC$1,$S646+$Y646+$Z646,$Y646+$Z646)</f>
        <v>1079.2926666666667</v>
      </c>
      <c r="BD646" s="27">
        <f>IF($O646&gt;=BD$1,$S646+$Y646+$Z646,$Y646+$Z646)</f>
        <v>1079.2926666666667</v>
      </c>
      <c r="BE646" s="27">
        <f>IF($O646&gt;=BE$1,$S646+$Y646+$Z646,$Y646+$Z646)</f>
        <v>1079.2926666666667</v>
      </c>
      <c r="BF646" s="27">
        <f>IF($O646&gt;=BF$1,$S646+$Y646+$Z646,$Y646+$Z646)</f>
        <v>1079.2926666666667</v>
      </c>
      <c r="BG646" s="27">
        <f>IF($O646&gt;=BG$1,$S646+$Y646+$Z646,$Y646+$Z646)</f>
        <v>1079.2926666666667</v>
      </c>
      <c r="BH646" s="27">
        <f>IF($O646&gt;=BH$1,$S646+$Y646+$Z646,$Y646+$Z646)</f>
        <v>1079.2926666666667</v>
      </c>
      <c r="BI646" s="27">
        <f>IF($O646&gt;=BI$1,$S646+$Y646+$Z646,$Y646+$Z646)</f>
        <v>1079.2926666666667</v>
      </c>
      <c r="BJ646" s="27">
        <f>IF($O646&gt;=BJ$1,$S646+$Y646+$Z646,$Y646+$Z646)</f>
        <v>1079.2926666666667</v>
      </c>
      <c r="BK646" s="27">
        <f>IF($O646&gt;=BK$1,$S646+$Y646+$Z646,$Y646+$Z646)</f>
        <v>1079.2926666666667</v>
      </c>
      <c r="BL646" s="27">
        <f>IF($O646&gt;=BL$1,$S646+$Y646+$Z646,$Y646+$Z646)</f>
        <v>1079.2926666666667</v>
      </c>
      <c r="BM646" s="27">
        <f>IF($O646&gt;=BM$1,$S646+$Y646+$Z646,$Y646+$Z646)</f>
        <v>1079.2926666666667</v>
      </c>
      <c r="BN646" s="27">
        <f>IF($O646&gt;=BN$1,$S646+$Y646+$Z646,$Y646+$Z646)</f>
        <v>1079.2926666666667</v>
      </c>
      <c r="BO646" s="27">
        <f>IF($O646&gt;=BO$1,$S646+$Y646+$Z646,$Y646+$Z646)</f>
        <v>1079.2926666666667</v>
      </c>
      <c r="BP646" s="27">
        <f>IF($O646&gt;=BP$1,$S646+$Y646+$Z646,$Y646+$Z646)</f>
        <v>1079.2926666666667</v>
      </c>
      <c r="BQ646" s="27">
        <f>IF($O646&gt;=BQ$1,$S646+$Y646+$Z646,$Y646+$Z646)</f>
        <v>1079.2926666666667</v>
      </c>
      <c r="BR646" s="27">
        <f>IF($O646&gt;=BR$1,$S646+$Y646+$Z646,$Y646+$Z646)</f>
        <v>1079.2926666666667</v>
      </c>
      <c r="BS646" s="27">
        <f>IF($O646&gt;=BS$1,$S646+$Y646+$Z646,$Y646+$Z646)</f>
        <v>1079.2926666666667</v>
      </c>
      <c r="BT646" s="27">
        <f>IF($O646&gt;=BT$1,$S646+$Y646+$Z646,$Y646+$Z646)</f>
        <v>1079.2926666666667</v>
      </c>
      <c r="BU646" s="27">
        <f>IF($O646&gt;=BU$1,$S646+$Y646+$Z646,$Y646+$Z646)</f>
        <v>1079.2926666666667</v>
      </c>
      <c r="BV646" s="27">
        <f>IF($O646&gt;=BV$1,$S646+$Y646+$Z646,$Y646+$Z646)</f>
        <v>1079.2926666666667</v>
      </c>
      <c r="BW646" s="27">
        <f>IF($O646&gt;=BW$1,$S646+$Y646+$Z646,$Y646+$Z646)</f>
        <v>1079.2926666666667</v>
      </c>
      <c r="BX646" s="27">
        <f>IF($O646&gt;=BX$1,$S646+$Y646+$Z646,$Y646+$Z646)</f>
        <v>1079.2926666666667</v>
      </c>
      <c r="BY646" s="27">
        <f>IF($O646&gt;=BY$1,$S646+$Y646+$Z646,$Y646+$Z646)</f>
        <v>1079.2926666666667</v>
      </c>
      <c r="BZ646" s="27">
        <f>IF($O646&gt;=BZ$1,$S646+$Y646+$Z646,$Y646+$Z646)</f>
        <v>1079.2926666666667</v>
      </c>
      <c r="CA646" s="27">
        <f>IF($O646&gt;=CA$1,$S646+$Y646+$Z646,$Y646+$Z646)</f>
        <v>1079.2926666666667</v>
      </c>
      <c r="CB646" s="27">
        <f>IF($O646&gt;=CB$1,$S646+$Y646+$Z646,$Y646+$Z646)</f>
        <v>1079.2926666666667</v>
      </c>
      <c r="CC646" s="27">
        <f>IF($O646&gt;=CC$1,$S646+$Y646+$Z646,$Y646+$Z646)</f>
        <v>1079.2926666666667</v>
      </c>
      <c r="CD646" s="27">
        <f>IF($O646&gt;=CD$1,$S646+$Y646+$Z646,$Y646+$Z646)</f>
        <v>1079.2926666666667</v>
      </c>
      <c r="CE646" s="27">
        <f>IF($O646&gt;=CE$1,$S646+$Y646+$Z646,$Y646+$Z646)</f>
        <v>1079.2926666666667</v>
      </c>
      <c r="CF646" s="27">
        <f>IF($O646&gt;=CF$1,$S646+$Y646+$Z646,$Y646+$Z646)</f>
        <v>1079.2926666666667</v>
      </c>
      <c r="CG646" s="27">
        <f>IF($O646&gt;=CG$1,$S646+$Y646+$Z646,$Y646+$Z646)</f>
        <v>1079.2926666666667</v>
      </c>
      <c r="CH646" s="27">
        <f>IF($O646&gt;=CH$1,$S646+$Y646+$Z646,$Y646+$Z646)</f>
        <v>1079.2926666666667</v>
      </c>
      <c r="CI646" s="27">
        <f>IF($O646&gt;=CI$1,$S646+$Y646+$Z646,$Y646+$Z646)</f>
        <v>1079.2926666666667</v>
      </c>
      <c r="CJ646" s="27">
        <f>IF($O646&gt;=CJ$1,$S646+$Y646+$Z646,$Y646+$Z646)</f>
        <v>1079.2926666666667</v>
      </c>
      <c r="CK646" s="27">
        <f>IF($O646&gt;=CK$1,$S646+$Y646+$Z646,$Y646+$Z646)</f>
        <v>1079.2926666666667</v>
      </c>
      <c r="CL646" s="27">
        <f>IF($O646&gt;=CL$1,$S646+$Y646+$Z646,$Y646+$Z646)</f>
        <v>1079.2926666666667</v>
      </c>
      <c r="CM646" s="27">
        <f>IF($O646&gt;=CM$1,$S646+$Y646+$Z646,$Y646+$Z646)</f>
        <v>1079.2926666666667</v>
      </c>
      <c r="CN646" s="27">
        <f>IF($O646&gt;=CN$1,$S646+$Y646,$Y646)</f>
        <v>679.29266666666661</v>
      </c>
      <c r="CO646" s="27">
        <f>IF($O646&gt;=CO$1,$S646+$Y646,$Y646)</f>
        <v>679.29266666666661</v>
      </c>
      <c r="CP646" s="27">
        <f>IF($O646&gt;=CP$1,$S646+$Y646,$Y646)</f>
        <v>679.29266666666661</v>
      </c>
      <c r="CQ646" s="27">
        <f>IF($O646&gt;=CQ$1,$S646+$Y646,$Y646)</f>
        <v>679.29266666666661</v>
      </c>
      <c r="CR646" s="27">
        <f>IF($O646&gt;=CR$1,$S646+$Y646,$Y646)</f>
        <v>679.29266666666661</v>
      </c>
      <c r="CS646" s="27">
        <f>IF($O646&gt;=CS$1,$S646+$Y646,$Y646)</f>
        <v>679.29266666666661</v>
      </c>
      <c r="CT646" s="27">
        <f>IF($O646&gt;=CT$1,$S646+$Y646,$Y646)</f>
        <v>679.29266666666661</v>
      </c>
      <c r="CU646" s="27">
        <f>IF($O646&gt;=CU$1,$S646+$Y646,$Y646)</f>
        <v>679.29266666666661</v>
      </c>
      <c r="CV646" s="27">
        <f>IF($O646&gt;=CV$1,$S646+$Y646,$Y646)</f>
        <v>679.29266666666661</v>
      </c>
      <c r="CW646" s="27">
        <f>IF($O646&gt;=CW$1,$S646+$Y646,$Y646)</f>
        <v>679.29266666666661</v>
      </c>
      <c r="CX646" s="27">
        <f>IF($O646&gt;=CX$1,$S646+$Y646,$Y646)</f>
        <v>679.29266666666661</v>
      </c>
      <c r="CY646" s="27">
        <f>IF($O646&gt;=CY$1,$S646+$Y646,$Y646)</f>
        <v>679.29266666666661</v>
      </c>
      <c r="CZ646" s="27">
        <f>IF($O646&gt;=CZ$1,$S646+$Y646,$Y646)</f>
        <v>679.29266666666661</v>
      </c>
      <c r="DA646" s="27">
        <f>IF($O646&gt;=DA$1,$S646+$Y646,$Y646)</f>
        <v>679.29266666666661</v>
      </c>
      <c r="DB646" s="27">
        <f>IF($O646&gt;=DB$1,$S646+$Y646,$Y646)</f>
        <v>679.29266666666661</v>
      </c>
      <c r="DC646" s="27">
        <f>IF($O646&gt;=DC$1,$S646+$Y646,$Y646)</f>
        <v>679.29266666666661</v>
      </c>
      <c r="DD646" s="27">
        <f>IF($O646&gt;=DD$1,$S646+$Y646,$Y646)</f>
        <v>679.29266666666661</v>
      </c>
      <c r="DE646" s="27">
        <f>IF($O646&gt;=DE$1,$S646+$Y646,$Y646)</f>
        <v>679.29266666666661</v>
      </c>
      <c r="DF646" s="27">
        <f>IF($O646&gt;=DF$1,$S646+$Y646,$Y646)</f>
        <v>679.29266666666661</v>
      </c>
      <c r="DG646" s="27">
        <f>IF($O646&gt;=DG$1,$S646+$Y646,$Y646)</f>
        <v>679.29266666666661</v>
      </c>
      <c r="DH646" s="27">
        <f>IF($O646&gt;=DH$1,$S646+$Y646,$Y646)</f>
        <v>679.29266666666661</v>
      </c>
      <c r="DI646" s="27">
        <f>IF($O646&gt;=DI$1,$S646+$Y646,$Y646)</f>
        <v>679.29266666666661</v>
      </c>
      <c r="DJ646" s="27">
        <f>IF($O646&gt;=DJ$1,$S646+$Y646,$Y646)</f>
        <v>679.29266666666661</v>
      </c>
      <c r="DK646" s="27">
        <f>IF($O646&gt;=DK$1,$S646+$Y646,$Y646)</f>
        <v>679.29266666666661</v>
      </c>
      <c r="DL646" s="27">
        <f>IF($O646&gt;=DL$1,$S646+$Y646,$Y646)</f>
        <v>679.29266666666661</v>
      </c>
      <c r="DM646" s="27">
        <f>IF($O646&gt;=DM$1,$S646+$Y646,$Y646)</f>
        <v>679.29266666666661</v>
      </c>
      <c r="DN646" s="27">
        <f>IF($O646&gt;=DN$1,$S646+$Y646,$Y646)</f>
        <v>679.29266666666661</v>
      </c>
      <c r="DO646" s="27">
        <f>IF($O646&gt;=DO$1,$S646+$Y646,$Y646)</f>
        <v>679.29266666666661</v>
      </c>
      <c r="DP646" s="27">
        <f>IF($O646&gt;=DP$1,$S646+$Y646,$Y646)</f>
        <v>679.29266666666661</v>
      </c>
      <c r="DQ646" s="27">
        <f>IF($O646&gt;=DQ$1,$S646+$Y646,$Y646)</f>
        <v>679.29266666666661</v>
      </c>
      <c r="DR646" s="27">
        <f>IF($O646&gt;=DR$1,$S646+$Y646,$Y646)</f>
        <v>679.29266666666661</v>
      </c>
      <c r="DS646" s="27">
        <f>IF($O646&gt;=DS$1,$S646+$Y646,$Y646)</f>
        <v>679.29266666666661</v>
      </c>
      <c r="DT646" s="27">
        <f>IF($O646&gt;=DT$1,$S646+$Y646,$Y646)</f>
        <v>679.29266666666661</v>
      </c>
      <c r="DU646" s="27">
        <f>IF($O646&gt;=DU$1,$S646+$Y646,$Y646)</f>
        <v>679.29266666666661</v>
      </c>
      <c r="DV646" s="27">
        <f>IF($O646&gt;=DV$1,$S646+$Y646,$Y646)</f>
        <v>679.29266666666661</v>
      </c>
      <c r="DW646" s="27">
        <f>IF($O646&gt;=DW$1,$S646+$Y646,$Y646)</f>
        <v>679.29266666666661</v>
      </c>
      <c r="DX646" s="27">
        <f>IF($O646&gt;=DX$1,$S646+$Y646,$Y646)</f>
        <v>679.29266666666661</v>
      </c>
      <c r="DY646" s="27">
        <f>IF($O646&gt;=DY$1,$S646+$Y646,$Y646)</f>
        <v>679.29266666666661</v>
      </c>
      <c r="DZ646" s="27">
        <f>IF($O646&gt;=DZ$1,$S646+$Y646,$Y646)</f>
        <v>679.29266666666661</v>
      </c>
      <c r="EA646" s="27">
        <f>IF($O646&gt;=EA$1,$S646+$Y646,$Y646)</f>
        <v>679.29266666666661</v>
      </c>
      <c r="EB646" s="27">
        <f>IF($O646&gt;=EB$1,$S646+$Y646,$Y646)</f>
        <v>679.29266666666661</v>
      </c>
      <c r="EC646" s="27">
        <f>IF($O646&gt;=EC$1,$S646+$Y646,$Y646)</f>
        <v>679.29266666666661</v>
      </c>
      <c r="ED646" s="27">
        <f>IF($O646&gt;=ED$1,$S646+$Y646,$Y646)</f>
        <v>679.29266666666661</v>
      </c>
      <c r="EE646" s="27">
        <f>IF($O646&gt;=EE$1,$S646+$Y646,$Y646)</f>
        <v>679.29266666666661</v>
      </c>
      <c r="EF646" s="27">
        <f>IF($O646&gt;=EF$1,$S646+$Y646,$Y646)</f>
        <v>679.29266666666661</v>
      </c>
      <c r="EG646" s="27">
        <f>IF($O646&gt;=EG$1,$S646+$Y646,$Y646)</f>
        <v>679.29266666666661</v>
      </c>
      <c r="EH646" s="27">
        <f>IF($O646&gt;=EH$1,$S646+$Y646,$Y646)</f>
        <v>679.29266666666661</v>
      </c>
      <c r="EI646" s="27">
        <f>IF($O646&gt;=EI$1,$S646+$Y646,$Y646)</f>
        <v>679.29266666666661</v>
      </c>
      <c r="EJ646" s="27">
        <f>IF($O646&gt;=EJ$1,$S646+$Y646,$Y646)</f>
        <v>679.29266666666661</v>
      </c>
      <c r="EK646" s="27">
        <f>IF($O646&gt;=EK$1,$S646+$Y646,$Y646)</f>
        <v>679.29266666666661</v>
      </c>
      <c r="EL646" s="27">
        <f>IF($O646&gt;=EL$1,$S646+$Y646,$Y646)</f>
        <v>679.29266666666661</v>
      </c>
      <c r="EM646" s="27">
        <f>IF($O646&gt;=EM$1,$S646+$Y646,$Y646)</f>
        <v>679.29266666666661</v>
      </c>
      <c r="EN646" s="27">
        <f>IF($O646&gt;=EN$1,$S646+$Y646,$Y646)</f>
        <v>679.29266666666661</v>
      </c>
      <c r="EO646" s="27">
        <f>IF($O646&gt;=EO$1,$S646+$Y646,$Y646)</f>
        <v>679.29266666666661</v>
      </c>
      <c r="EP646" s="27">
        <f>IF($O646&gt;=EP$1,$S646+$Y646,$Y646)</f>
        <v>679.29266666666661</v>
      </c>
      <c r="EQ646" s="27">
        <f>IF($O646&gt;=EQ$1,$S646+$Y646,$Y646)</f>
        <v>679.29266666666661</v>
      </c>
      <c r="ER646" s="27">
        <f>IF($O646&gt;=ER$1,$S646+$Y646,$Y646)</f>
        <v>679.29266666666661</v>
      </c>
      <c r="ES646" s="27">
        <f>IF($O646&gt;=ES$1,$S646+$Y646,$Y646)</f>
        <v>679.29266666666661</v>
      </c>
      <c r="ET646" s="27">
        <f>IF($O646&gt;=ET$1,$S646+$Y646,$Y646)</f>
        <v>679.29266666666661</v>
      </c>
      <c r="EU646" s="27">
        <f>IF($O646&gt;=EU$1,$S646+$Y646,$Y646)</f>
        <v>679.29266666666661</v>
      </c>
      <c r="EV646" s="27">
        <f>IF($O646&gt;=EV$1,$S646,0)</f>
        <v>679.29266666666661</v>
      </c>
      <c r="EW646" s="27">
        <f>IF($O646&gt;=EW$1,$S646,0)</f>
        <v>679.29266666666661</v>
      </c>
      <c r="EX646" s="27">
        <f>IF($O646&gt;=EX$1,$S646,0)</f>
        <v>679.29266666666661</v>
      </c>
      <c r="EY646" s="27">
        <f>IF($O646&gt;=EY$1,$S646,0)</f>
        <v>679.29266666666661</v>
      </c>
      <c r="EZ646" s="27">
        <f>IF($O646&gt;=EZ$1,$S646,0)</f>
        <v>679.29266666666661</v>
      </c>
      <c r="FA646" s="27">
        <f>IF($O646&gt;=FA$1,$S646,0)</f>
        <v>679.29266666666661</v>
      </c>
      <c r="FB646" s="27">
        <f>IF($O646&gt;=FB$1,$S646,0)</f>
        <v>679.29266666666661</v>
      </c>
      <c r="FC646" s="27">
        <f>IF($O646&gt;=FC$1,$S646,0)</f>
        <v>679.29266666666661</v>
      </c>
      <c r="FD646" s="27">
        <f>IF($O646&gt;=FD$1,$S646,0)</f>
        <v>679.29266666666661</v>
      </c>
      <c r="FE646" s="27">
        <f>IF($O646&gt;=FE$1,$S646,0)</f>
        <v>679.29266666666661</v>
      </c>
      <c r="FF646" s="27">
        <f>IF($O646&gt;=FF$1,$S646,0)</f>
        <v>679.29266666666661</v>
      </c>
      <c r="FG646" s="27">
        <f>IF($O646&gt;=FG$1,$S646,0)</f>
        <v>679.29266666666661</v>
      </c>
      <c r="FH646" s="27">
        <f>IF($O646&gt;=FH$1,$S646,0)</f>
        <v>679.29266666666661</v>
      </c>
      <c r="FI646" s="27">
        <f>IF($O646&gt;=FI$1,$S646,0)</f>
        <v>679.29266666666661</v>
      </c>
      <c r="FJ646" s="27">
        <f>IF($O646&gt;=FJ$1,$S646,0)</f>
        <v>679.29266666666661</v>
      </c>
      <c r="FK646" s="27">
        <f>IF($O646&gt;=FK$1,$S646,0)</f>
        <v>679.29266666666661</v>
      </c>
      <c r="FL646" s="27">
        <f>IF($O646&gt;=FL$1,$S646,0)</f>
        <v>679.29266666666661</v>
      </c>
      <c r="FM646" s="27">
        <f>IF($O646&gt;=FM$1,$S646,0)</f>
        <v>679.29266666666661</v>
      </c>
      <c r="FN646" s="27">
        <f>IF($O646&gt;=FN$1,$S646,0)</f>
        <v>679.29266666666661</v>
      </c>
      <c r="FO646" s="27">
        <f>IF($O646&gt;=FO$1,$S646,0)</f>
        <v>679.29266666666661</v>
      </c>
      <c r="FP646" s="27">
        <f>IF($O646&gt;=FP$1,$S646,0)</f>
        <v>679.29266666666661</v>
      </c>
      <c r="FQ646" s="27">
        <f>IF($O646&gt;=FQ$1,$S646,0)</f>
        <v>679.29266666666661</v>
      </c>
      <c r="FR646" s="27">
        <f>IF($O646&gt;=FR$1,$S646,0)</f>
        <v>679.29266666666661</v>
      </c>
      <c r="FS646" s="27">
        <f>IF($O646&gt;=FS$1,$S646,0)</f>
        <v>679.29266666666661</v>
      </c>
      <c r="FT646" s="27">
        <f>IF($O646&gt;=FT$1,$S646,0)</f>
        <v>679.29266666666661</v>
      </c>
      <c r="FU646" s="27">
        <f>IF($O646&gt;=FU$1,$S646,0)</f>
        <v>679.29266666666661</v>
      </c>
      <c r="FV646" s="27">
        <f>IF($O646&gt;=FV$1,$S646,0)</f>
        <v>679.29266666666661</v>
      </c>
      <c r="FW646" s="27">
        <f>IF($O646&gt;=FW$1,$S646,0)</f>
        <v>679.29266666666661</v>
      </c>
      <c r="FX646" s="27">
        <f>IF($O646&gt;=FX$1,$S646,0)</f>
        <v>679.29266666666661</v>
      </c>
      <c r="FY646" s="27">
        <f>IF($O646&gt;=FY$1,$S646,0)</f>
        <v>679.29266666666661</v>
      </c>
      <c r="FZ646" s="27">
        <f>IF($O646&gt;=FZ$1,$S646,0)</f>
        <v>679.29266666666661</v>
      </c>
      <c r="GA646" s="27">
        <f>IF($O646&gt;=GA$1,$S646,0)</f>
        <v>679.29266666666661</v>
      </c>
      <c r="GB646" s="27">
        <f>IF($O646&gt;=GB$1,$S646,0)</f>
        <v>679.29266666666661</v>
      </c>
      <c r="GC646" s="27">
        <f>IF($O646&gt;=GC$1,$S646,0)</f>
        <v>679.29266666666661</v>
      </c>
      <c r="GD646" s="27">
        <f>IF($O646&gt;=GD$1,$S646,0)</f>
        <v>679.29266666666661</v>
      </c>
      <c r="GE646" s="27">
        <f>IF($O646&gt;=GE$1,$S646,0)</f>
        <v>679.29266666666661</v>
      </c>
      <c r="GF646" s="27">
        <f>IF($O646&gt;=GF$1,$S646,0)</f>
        <v>679.29266666666661</v>
      </c>
      <c r="GG646" s="27">
        <f>IF($O646&gt;=GG$1,$S646,0)</f>
        <v>679.29266666666661</v>
      </c>
      <c r="GH646" s="27">
        <f>IF($O646&gt;=GH$1,$S646,0)</f>
        <v>679.29266666666661</v>
      </c>
      <c r="GI646" s="27">
        <f>IF($O646&gt;=GI$1,$S646,0)</f>
        <v>679.29266666666661</v>
      </c>
      <c r="GJ646" s="27">
        <f>IF($O646&gt;=GJ$1,$S646,0)</f>
        <v>679.29266666666661</v>
      </c>
      <c r="GK646" s="27">
        <f>IF($O646&gt;=GK$1,$S646,0)</f>
        <v>679.29266666666661</v>
      </c>
      <c r="GL646" s="27">
        <f>IF($O646&gt;=GL$1,$S646,0)</f>
        <v>679.29266666666661</v>
      </c>
      <c r="GM646" s="27">
        <f>IF($O646&gt;=GM$1,$S646,0)</f>
        <v>679.29266666666661</v>
      </c>
      <c r="GN646" s="27">
        <f>IF($O646&gt;=GN$1,$S646,0)</f>
        <v>679.29266666666661</v>
      </c>
      <c r="GO646" s="27">
        <f>IF($O646&gt;=GO$1,$S646,0)</f>
        <v>679.29266666666661</v>
      </c>
      <c r="GP646" s="27">
        <f>IF($O646&gt;=GP$1,$S646,0)</f>
        <v>679.29266666666661</v>
      </c>
      <c r="GQ646" s="27">
        <f>IF($O646&gt;=GQ$1,$S646,0)</f>
        <v>679.29266666666661</v>
      </c>
      <c r="GR646" s="27">
        <f>IF($O646&gt;=GR$1,$S646,0)</f>
        <v>679.29266666666661</v>
      </c>
      <c r="GS646" s="27">
        <f>IF($O646&gt;=GS$1,$S646,0)</f>
        <v>679.29266666666661</v>
      </c>
      <c r="GT646" s="27">
        <f>IF($O646&gt;=GT$1,$S646,0)</f>
        <v>679.29266666666661</v>
      </c>
      <c r="GU646" s="27">
        <f>IF($O646&gt;=GU$1,$S646,0)</f>
        <v>679.29266666666661</v>
      </c>
      <c r="GV646" s="27">
        <f>IF($O646&gt;=GV$1,$S646,0)</f>
        <v>679.29266666666661</v>
      </c>
      <c r="GW646" s="27">
        <f>IF($O646&gt;=GW$1,$S646,0)</f>
        <v>679.29266666666661</v>
      </c>
      <c r="GX646" s="27">
        <f>IF($O646&gt;=GX$1,$S646,0)</f>
        <v>679.29266666666661</v>
      </c>
      <c r="GY646" s="27">
        <f>IF($O646&gt;=GY$1,$S646,0)</f>
        <v>679.29266666666661</v>
      </c>
      <c r="GZ646" s="27">
        <f>IF($O646&gt;=GZ$1,$S646,0)</f>
        <v>679.29266666666661</v>
      </c>
      <c r="HA646" s="27">
        <f>IF($O646&gt;=HA$1,$S646,0)</f>
        <v>679.29266666666661</v>
      </c>
      <c r="HB646" s="27">
        <f>IF($O646&gt;=HB$1,$S646,0)</f>
        <v>679.29266666666661</v>
      </c>
      <c r="HC646" s="27">
        <f>IF($O646&gt;=HC$1,$S646,0)</f>
        <v>679.29266666666661</v>
      </c>
    </row>
    <row r="647" spans="1:211">
      <c r="A647" s="3">
        <v>280</v>
      </c>
      <c r="B647" s="3" t="s">
        <v>701</v>
      </c>
      <c r="C647" s="3" t="s">
        <v>18</v>
      </c>
      <c r="D647" s="3">
        <v>66</v>
      </c>
      <c r="E647" s="4">
        <v>31253</v>
      </c>
      <c r="F647" s="5">
        <v>32.926027397260277</v>
      </c>
      <c r="G647" s="3" t="s">
        <v>674</v>
      </c>
      <c r="H647" s="4">
        <v>19264</v>
      </c>
      <c r="I647" s="9" t="s">
        <v>791</v>
      </c>
      <c r="J647" s="5">
        <v>1614.84</v>
      </c>
      <c r="K647" s="31">
        <v>545</v>
      </c>
      <c r="L647" s="32">
        <v>33</v>
      </c>
      <c r="M647" s="33">
        <f>VLOOKUP(L647,FIND,3,TRUE)</f>
        <v>1.5</v>
      </c>
      <c r="N647" s="32">
        <f>IF(L647&gt;30,180,VLOOKUP(L647,TEMPO,2,FALSE))</f>
        <v>180</v>
      </c>
      <c r="O647" s="32">
        <f>IF(R647&gt;0,4,N647)</f>
        <v>180</v>
      </c>
      <c r="P647" s="96">
        <f>J647*M647*L647</f>
        <v>79934.579999999987</v>
      </c>
      <c r="Q647" s="96">
        <f>10934.45*2</f>
        <v>21868.9</v>
      </c>
      <c r="R647" s="96">
        <f>IF(P647&lt;=Q647,P647/4,0)</f>
        <v>0</v>
      </c>
      <c r="S647" s="5">
        <f>IF(P647&gt;=Q647,P647/N647,0)</f>
        <v>444.0809999999999</v>
      </c>
      <c r="T647" s="3"/>
      <c r="U647" s="3">
        <f>IF(T647="",1,0)</f>
        <v>1</v>
      </c>
      <c r="V647" s="3">
        <v>29</v>
      </c>
      <c r="W647" s="5">
        <v>0.6</v>
      </c>
      <c r="X647" s="5">
        <v>402.65</v>
      </c>
      <c r="Y647" s="5">
        <f>X647*W647</f>
        <v>241.58999999999997</v>
      </c>
      <c r="Z647" s="5">
        <v>400</v>
      </c>
      <c r="AA647" s="5">
        <f>S647+Y647+Z647</f>
        <v>1085.6709999999998</v>
      </c>
      <c r="AB647" s="39">
        <f>(J647/12+J647/12*1.3333333333+450/12+J647/30*6/12+J647)*1.3+Y647+Z647+153.9</f>
        <v>3386.7158666608357</v>
      </c>
      <c r="AC647" s="39" t="s">
        <v>18</v>
      </c>
      <c r="AD647" s="39">
        <f>J647*1.3+400+153.9</f>
        <v>2653.192</v>
      </c>
      <c r="AE647" s="39">
        <f>SUMIFS('CUSTO MENSAL FUNC NOVO'!H:H,'CUSTO MENSAL FUNC NOVO'!A:A,'VALORES MENSAIS'!AC647)</f>
        <v>1902.2210000000002</v>
      </c>
      <c r="AF647" s="27">
        <f>IF($R647&gt;0,$R647,$S647)+$Y647+$Z647</f>
        <v>1085.6709999999998</v>
      </c>
      <c r="AG647" s="27">
        <f>IF($R647&gt;0,$R647,$S647)+$Y647+$Z647</f>
        <v>1085.6709999999998</v>
      </c>
      <c r="AH647" s="27">
        <f>IF($R647&gt;0,$R647,$S647)+$Y647+$Z647</f>
        <v>1085.6709999999998</v>
      </c>
      <c r="AI647" s="27">
        <f>IF($R647&gt;0,$R647,$S647)+$Y647+$Z647</f>
        <v>1085.6709999999998</v>
      </c>
      <c r="AJ647" s="27">
        <f>IF($O647&gt;=AJ$1,$S647+$Y647+$Z647,$Y647+$Z647)</f>
        <v>1085.6709999999998</v>
      </c>
      <c r="AK647" s="27">
        <f>IF($O647&gt;=AK$1,$S647+$Y647+$Z647,$Y647+$Z647)</f>
        <v>1085.6709999999998</v>
      </c>
      <c r="AL647" s="27">
        <f>IF($O647&gt;=AL$1,$S647+$Y647+$Z647,$Y647+$Z647)</f>
        <v>1085.6709999999998</v>
      </c>
      <c r="AM647" s="27">
        <f>IF($O647&gt;=AM$1,$S647+$Y647+$Z647,$Y647+$Z647)</f>
        <v>1085.6709999999998</v>
      </c>
      <c r="AN647" s="27">
        <f>IF($O647&gt;=AN$1,$S647+$Y647+$Z647,$Y647+$Z647)</f>
        <v>1085.6709999999998</v>
      </c>
      <c r="AO647" s="27">
        <f>IF($O647&gt;=AO$1,$S647+$Y647+$Z647,$Y647+$Z647)</f>
        <v>1085.6709999999998</v>
      </c>
      <c r="AP647" s="27">
        <f>IF($O647&gt;=AP$1,$S647+$Y647+$Z647,$Y647+$Z647)</f>
        <v>1085.6709999999998</v>
      </c>
      <c r="AQ647" s="27">
        <f>IF($O647&gt;=AQ$1,$S647+$Y647+$Z647,$Y647+$Z647)</f>
        <v>1085.6709999999998</v>
      </c>
      <c r="AR647" s="27">
        <f>IF($O647&gt;=AR$1,$S647+$Y647+$Z647,$Y647+$Z647)</f>
        <v>1085.6709999999998</v>
      </c>
      <c r="AS647" s="27">
        <f>IF($O647&gt;=AS$1,$S647+$Y647+$Z647,$Y647+$Z647)</f>
        <v>1085.6709999999998</v>
      </c>
      <c r="AT647" s="27">
        <f>IF($O647&gt;=AT$1,$S647+$Y647+$Z647,$Y647+$Z647)</f>
        <v>1085.6709999999998</v>
      </c>
      <c r="AU647" s="27">
        <f>IF($O647&gt;=AU$1,$S647+$Y647+$Z647,$Y647+$Z647)</f>
        <v>1085.6709999999998</v>
      </c>
      <c r="AV647" s="27">
        <f>IF($O647&gt;=AV$1,$S647+$Y647+$Z647,$Y647+$Z647)</f>
        <v>1085.6709999999998</v>
      </c>
      <c r="AW647" s="27">
        <f>IF($O647&gt;=AW$1,$S647+$Y647+$Z647,$Y647+$Z647)</f>
        <v>1085.6709999999998</v>
      </c>
      <c r="AX647" s="27">
        <f>IF($O647&gt;=AX$1,$S647+$Y647+$Z647,$Y647+$Z647)</f>
        <v>1085.6709999999998</v>
      </c>
      <c r="AY647" s="27">
        <f>IF($O647&gt;=AY$1,$S647+$Y647+$Z647,$Y647+$Z647)</f>
        <v>1085.6709999999998</v>
      </c>
      <c r="AZ647" s="27">
        <f>IF($O647&gt;=AZ$1,$S647+$Y647+$Z647,$Y647+$Z647)</f>
        <v>1085.6709999999998</v>
      </c>
      <c r="BA647" s="27">
        <f>IF($O647&gt;=BA$1,$S647+$Y647+$Z647,$Y647+$Z647)</f>
        <v>1085.6709999999998</v>
      </c>
      <c r="BB647" s="27">
        <f>IF($O647&gt;=BB$1,$S647+$Y647+$Z647,$Y647+$Z647)</f>
        <v>1085.6709999999998</v>
      </c>
      <c r="BC647" s="27">
        <f>IF($O647&gt;=BC$1,$S647+$Y647+$Z647,$Y647+$Z647)</f>
        <v>1085.6709999999998</v>
      </c>
      <c r="BD647" s="27">
        <f>IF($O647&gt;=BD$1,$S647+$Y647+$Z647,$Y647+$Z647)</f>
        <v>1085.6709999999998</v>
      </c>
      <c r="BE647" s="27">
        <f>IF($O647&gt;=BE$1,$S647+$Y647+$Z647,$Y647+$Z647)</f>
        <v>1085.6709999999998</v>
      </c>
      <c r="BF647" s="27">
        <f>IF($O647&gt;=BF$1,$S647+$Y647+$Z647,$Y647+$Z647)</f>
        <v>1085.6709999999998</v>
      </c>
      <c r="BG647" s="27">
        <f>IF($O647&gt;=BG$1,$S647+$Y647+$Z647,$Y647+$Z647)</f>
        <v>1085.6709999999998</v>
      </c>
      <c r="BH647" s="27">
        <f>IF($O647&gt;=BH$1,$S647+$Y647+$Z647,$Y647+$Z647)</f>
        <v>1085.6709999999998</v>
      </c>
      <c r="BI647" s="27">
        <f>IF($O647&gt;=BI$1,$S647+$Y647+$Z647,$Y647+$Z647)</f>
        <v>1085.6709999999998</v>
      </c>
      <c r="BJ647" s="27">
        <f>IF($O647&gt;=BJ$1,$S647+$Y647+$Z647,$Y647+$Z647)</f>
        <v>1085.6709999999998</v>
      </c>
      <c r="BK647" s="27">
        <f>IF($O647&gt;=BK$1,$S647+$Y647+$Z647,$Y647+$Z647)</f>
        <v>1085.6709999999998</v>
      </c>
      <c r="BL647" s="27">
        <f>IF($O647&gt;=BL$1,$S647+$Y647+$Z647,$Y647+$Z647)</f>
        <v>1085.6709999999998</v>
      </c>
      <c r="BM647" s="27">
        <f>IF($O647&gt;=BM$1,$S647+$Y647+$Z647,$Y647+$Z647)</f>
        <v>1085.6709999999998</v>
      </c>
      <c r="BN647" s="27">
        <f>IF($O647&gt;=BN$1,$S647+$Y647+$Z647,$Y647+$Z647)</f>
        <v>1085.6709999999998</v>
      </c>
      <c r="BO647" s="27">
        <f>IF($O647&gt;=BO$1,$S647+$Y647+$Z647,$Y647+$Z647)</f>
        <v>1085.6709999999998</v>
      </c>
      <c r="BP647" s="27">
        <f>IF($O647&gt;=BP$1,$S647+$Y647+$Z647,$Y647+$Z647)</f>
        <v>1085.6709999999998</v>
      </c>
      <c r="BQ647" s="27">
        <f>IF($O647&gt;=BQ$1,$S647+$Y647+$Z647,$Y647+$Z647)</f>
        <v>1085.6709999999998</v>
      </c>
      <c r="BR647" s="27">
        <f>IF($O647&gt;=BR$1,$S647+$Y647+$Z647,$Y647+$Z647)</f>
        <v>1085.6709999999998</v>
      </c>
      <c r="BS647" s="27">
        <f>IF($O647&gt;=BS$1,$S647+$Y647+$Z647,$Y647+$Z647)</f>
        <v>1085.6709999999998</v>
      </c>
      <c r="BT647" s="27">
        <f>IF($O647&gt;=BT$1,$S647+$Y647+$Z647,$Y647+$Z647)</f>
        <v>1085.6709999999998</v>
      </c>
      <c r="BU647" s="27">
        <f>IF($O647&gt;=BU$1,$S647+$Y647+$Z647,$Y647+$Z647)</f>
        <v>1085.6709999999998</v>
      </c>
      <c r="BV647" s="27">
        <f>IF($O647&gt;=BV$1,$S647+$Y647+$Z647,$Y647+$Z647)</f>
        <v>1085.6709999999998</v>
      </c>
      <c r="BW647" s="27">
        <f>IF($O647&gt;=BW$1,$S647+$Y647+$Z647,$Y647+$Z647)</f>
        <v>1085.6709999999998</v>
      </c>
      <c r="BX647" s="27">
        <f>IF($O647&gt;=BX$1,$S647+$Y647+$Z647,$Y647+$Z647)</f>
        <v>1085.6709999999998</v>
      </c>
      <c r="BY647" s="27">
        <f>IF($O647&gt;=BY$1,$S647+$Y647+$Z647,$Y647+$Z647)</f>
        <v>1085.6709999999998</v>
      </c>
      <c r="BZ647" s="27">
        <f>IF($O647&gt;=BZ$1,$S647+$Y647+$Z647,$Y647+$Z647)</f>
        <v>1085.6709999999998</v>
      </c>
      <c r="CA647" s="27">
        <f>IF($O647&gt;=CA$1,$S647+$Y647+$Z647,$Y647+$Z647)</f>
        <v>1085.6709999999998</v>
      </c>
      <c r="CB647" s="27">
        <f>IF($O647&gt;=CB$1,$S647+$Y647+$Z647,$Y647+$Z647)</f>
        <v>1085.6709999999998</v>
      </c>
      <c r="CC647" s="27">
        <f>IF($O647&gt;=CC$1,$S647+$Y647+$Z647,$Y647+$Z647)</f>
        <v>1085.6709999999998</v>
      </c>
      <c r="CD647" s="27">
        <f>IF($O647&gt;=CD$1,$S647+$Y647+$Z647,$Y647+$Z647)</f>
        <v>1085.6709999999998</v>
      </c>
      <c r="CE647" s="27">
        <f>IF($O647&gt;=CE$1,$S647+$Y647+$Z647,$Y647+$Z647)</f>
        <v>1085.6709999999998</v>
      </c>
      <c r="CF647" s="27">
        <f>IF($O647&gt;=CF$1,$S647+$Y647+$Z647,$Y647+$Z647)</f>
        <v>1085.6709999999998</v>
      </c>
      <c r="CG647" s="27">
        <f>IF($O647&gt;=CG$1,$S647+$Y647+$Z647,$Y647+$Z647)</f>
        <v>1085.6709999999998</v>
      </c>
      <c r="CH647" s="27">
        <f>IF($O647&gt;=CH$1,$S647+$Y647+$Z647,$Y647+$Z647)</f>
        <v>1085.6709999999998</v>
      </c>
      <c r="CI647" s="27">
        <f>IF($O647&gt;=CI$1,$S647+$Y647+$Z647,$Y647+$Z647)</f>
        <v>1085.6709999999998</v>
      </c>
      <c r="CJ647" s="27">
        <f>IF($O647&gt;=CJ$1,$S647+$Y647+$Z647,$Y647+$Z647)</f>
        <v>1085.6709999999998</v>
      </c>
      <c r="CK647" s="27">
        <f>IF($O647&gt;=CK$1,$S647+$Y647+$Z647,$Y647+$Z647)</f>
        <v>1085.6709999999998</v>
      </c>
      <c r="CL647" s="27">
        <f>IF($O647&gt;=CL$1,$S647+$Y647+$Z647,$Y647+$Z647)</f>
        <v>1085.6709999999998</v>
      </c>
      <c r="CM647" s="27">
        <f>IF($O647&gt;=CM$1,$S647+$Y647+$Z647,$Y647+$Z647)</f>
        <v>1085.6709999999998</v>
      </c>
      <c r="CN647" s="27">
        <f>IF($O647&gt;=CN$1,$S647+$Y647,$Y647)</f>
        <v>685.67099999999982</v>
      </c>
      <c r="CO647" s="27">
        <f>IF($O647&gt;=CO$1,$S647+$Y647,$Y647)</f>
        <v>685.67099999999982</v>
      </c>
      <c r="CP647" s="27">
        <f>IF($O647&gt;=CP$1,$S647+$Y647,$Y647)</f>
        <v>685.67099999999982</v>
      </c>
      <c r="CQ647" s="27">
        <f>IF($O647&gt;=CQ$1,$S647+$Y647,$Y647)</f>
        <v>685.67099999999982</v>
      </c>
      <c r="CR647" s="27">
        <f>IF($O647&gt;=CR$1,$S647+$Y647,$Y647)</f>
        <v>685.67099999999982</v>
      </c>
      <c r="CS647" s="27">
        <f>IF($O647&gt;=CS$1,$S647+$Y647,$Y647)</f>
        <v>685.67099999999982</v>
      </c>
      <c r="CT647" s="27">
        <f>IF($O647&gt;=CT$1,$S647+$Y647,$Y647)</f>
        <v>685.67099999999982</v>
      </c>
      <c r="CU647" s="27">
        <f>IF($O647&gt;=CU$1,$S647+$Y647,$Y647)</f>
        <v>685.67099999999982</v>
      </c>
      <c r="CV647" s="27">
        <f>IF($O647&gt;=CV$1,$S647+$Y647,$Y647)</f>
        <v>685.67099999999982</v>
      </c>
      <c r="CW647" s="27">
        <f>IF($O647&gt;=CW$1,$S647+$Y647,$Y647)</f>
        <v>685.67099999999982</v>
      </c>
      <c r="CX647" s="27">
        <f>IF($O647&gt;=CX$1,$S647+$Y647,$Y647)</f>
        <v>685.67099999999982</v>
      </c>
      <c r="CY647" s="27">
        <f>IF($O647&gt;=CY$1,$S647+$Y647,$Y647)</f>
        <v>685.67099999999982</v>
      </c>
      <c r="CZ647" s="27">
        <f>IF($O647&gt;=CZ$1,$S647+$Y647,$Y647)</f>
        <v>685.67099999999982</v>
      </c>
      <c r="DA647" s="27">
        <f>IF($O647&gt;=DA$1,$S647+$Y647,$Y647)</f>
        <v>685.67099999999982</v>
      </c>
      <c r="DB647" s="27">
        <f>IF($O647&gt;=DB$1,$S647+$Y647,$Y647)</f>
        <v>685.67099999999982</v>
      </c>
      <c r="DC647" s="27">
        <f>IF($O647&gt;=DC$1,$S647+$Y647,$Y647)</f>
        <v>685.67099999999982</v>
      </c>
      <c r="DD647" s="27">
        <f>IF($O647&gt;=DD$1,$S647+$Y647,$Y647)</f>
        <v>685.67099999999982</v>
      </c>
      <c r="DE647" s="27">
        <f>IF($O647&gt;=DE$1,$S647+$Y647,$Y647)</f>
        <v>685.67099999999982</v>
      </c>
      <c r="DF647" s="27">
        <f>IF($O647&gt;=DF$1,$S647+$Y647,$Y647)</f>
        <v>685.67099999999982</v>
      </c>
      <c r="DG647" s="27">
        <f>IF($O647&gt;=DG$1,$S647+$Y647,$Y647)</f>
        <v>685.67099999999982</v>
      </c>
      <c r="DH647" s="27">
        <f>IF($O647&gt;=DH$1,$S647+$Y647,$Y647)</f>
        <v>685.67099999999982</v>
      </c>
      <c r="DI647" s="27">
        <f>IF($O647&gt;=DI$1,$S647+$Y647,$Y647)</f>
        <v>685.67099999999982</v>
      </c>
      <c r="DJ647" s="27">
        <f>IF($O647&gt;=DJ$1,$S647+$Y647,$Y647)</f>
        <v>685.67099999999982</v>
      </c>
      <c r="DK647" s="27">
        <f>IF($O647&gt;=DK$1,$S647+$Y647,$Y647)</f>
        <v>685.67099999999982</v>
      </c>
      <c r="DL647" s="27">
        <f>IF($O647&gt;=DL$1,$S647+$Y647,$Y647)</f>
        <v>685.67099999999982</v>
      </c>
      <c r="DM647" s="27">
        <f>IF($O647&gt;=DM$1,$S647+$Y647,$Y647)</f>
        <v>685.67099999999982</v>
      </c>
      <c r="DN647" s="27">
        <f>IF($O647&gt;=DN$1,$S647+$Y647,$Y647)</f>
        <v>685.67099999999982</v>
      </c>
      <c r="DO647" s="27">
        <f>IF($O647&gt;=DO$1,$S647+$Y647,$Y647)</f>
        <v>685.67099999999982</v>
      </c>
      <c r="DP647" s="27">
        <f>IF($O647&gt;=DP$1,$S647+$Y647,$Y647)</f>
        <v>685.67099999999982</v>
      </c>
      <c r="DQ647" s="27">
        <f>IF($O647&gt;=DQ$1,$S647+$Y647,$Y647)</f>
        <v>685.67099999999982</v>
      </c>
      <c r="DR647" s="27">
        <f>IF($O647&gt;=DR$1,$S647+$Y647,$Y647)</f>
        <v>685.67099999999982</v>
      </c>
      <c r="DS647" s="27">
        <f>IF($O647&gt;=DS$1,$S647+$Y647,$Y647)</f>
        <v>685.67099999999982</v>
      </c>
      <c r="DT647" s="27">
        <f>IF($O647&gt;=DT$1,$S647+$Y647,$Y647)</f>
        <v>685.67099999999982</v>
      </c>
      <c r="DU647" s="27">
        <f>IF($O647&gt;=DU$1,$S647+$Y647,$Y647)</f>
        <v>685.67099999999982</v>
      </c>
      <c r="DV647" s="27">
        <f>IF($O647&gt;=DV$1,$S647+$Y647,$Y647)</f>
        <v>685.67099999999982</v>
      </c>
      <c r="DW647" s="27">
        <f>IF($O647&gt;=DW$1,$S647+$Y647,$Y647)</f>
        <v>685.67099999999982</v>
      </c>
      <c r="DX647" s="27">
        <f>IF($O647&gt;=DX$1,$S647+$Y647,$Y647)</f>
        <v>685.67099999999982</v>
      </c>
      <c r="DY647" s="27">
        <f>IF($O647&gt;=DY$1,$S647+$Y647,$Y647)</f>
        <v>685.67099999999982</v>
      </c>
      <c r="DZ647" s="27">
        <f>IF($O647&gt;=DZ$1,$S647+$Y647,$Y647)</f>
        <v>685.67099999999982</v>
      </c>
      <c r="EA647" s="27">
        <f>IF($O647&gt;=EA$1,$S647+$Y647,$Y647)</f>
        <v>685.67099999999982</v>
      </c>
      <c r="EB647" s="27">
        <f>IF($O647&gt;=EB$1,$S647+$Y647,$Y647)</f>
        <v>685.67099999999982</v>
      </c>
      <c r="EC647" s="27">
        <f>IF($O647&gt;=EC$1,$S647+$Y647,$Y647)</f>
        <v>685.67099999999982</v>
      </c>
      <c r="ED647" s="27">
        <f>IF($O647&gt;=ED$1,$S647+$Y647,$Y647)</f>
        <v>685.67099999999982</v>
      </c>
      <c r="EE647" s="27">
        <f>IF($O647&gt;=EE$1,$S647+$Y647,$Y647)</f>
        <v>685.67099999999982</v>
      </c>
      <c r="EF647" s="27">
        <f>IF($O647&gt;=EF$1,$S647+$Y647,$Y647)</f>
        <v>685.67099999999982</v>
      </c>
      <c r="EG647" s="27">
        <f>IF($O647&gt;=EG$1,$S647+$Y647,$Y647)</f>
        <v>685.67099999999982</v>
      </c>
      <c r="EH647" s="27">
        <f>IF($O647&gt;=EH$1,$S647+$Y647,$Y647)</f>
        <v>685.67099999999982</v>
      </c>
      <c r="EI647" s="27">
        <f>IF($O647&gt;=EI$1,$S647+$Y647,$Y647)</f>
        <v>685.67099999999982</v>
      </c>
      <c r="EJ647" s="27">
        <f>IF($O647&gt;=EJ$1,$S647+$Y647,$Y647)</f>
        <v>685.67099999999982</v>
      </c>
      <c r="EK647" s="27">
        <f>IF($O647&gt;=EK$1,$S647+$Y647,$Y647)</f>
        <v>685.67099999999982</v>
      </c>
      <c r="EL647" s="27">
        <f>IF($O647&gt;=EL$1,$S647+$Y647,$Y647)</f>
        <v>685.67099999999982</v>
      </c>
      <c r="EM647" s="27">
        <f>IF($O647&gt;=EM$1,$S647+$Y647,$Y647)</f>
        <v>685.67099999999982</v>
      </c>
      <c r="EN647" s="27">
        <f>IF($O647&gt;=EN$1,$S647+$Y647,$Y647)</f>
        <v>685.67099999999982</v>
      </c>
      <c r="EO647" s="27">
        <f>IF($O647&gt;=EO$1,$S647+$Y647,$Y647)</f>
        <v>685.67099999999982</v>
      </c>
      <c r="EP647" s="27">
        <f>IF($O647&gt;=EP$1,$S647+$Y647,$Y647)</f>
        <v>685.67099999999982</v>
      </c>
      <c r="EQ647" s="27">
        <f>IF($O647&gt;=EQ$1,$S647+$Y647,$Y647)</f>
        <v>685.67099999999982</v>
      </c>
      <c r="ER647" s="27">
        <f>IF($O647&gt;=ER$1,$S647+$Y647,$Y647)</f>
        <v>685.67099999999982</v>
      </c>
      <c r="ES647" s="27">
        <f>IF($O647&gt;=ES$1,$S647+$Y647,$Y647)</f>
        <v>685.67099999999982</v>
      </c>
      <c r="ET647" s="27">
        <f>IF($O647&gt;=ET$1,$S647+$Y647,$Y647)</f>
        <v>685.67099999999982</v>
      </c>
      <c r="EU647" s="27">
        <f>IF($O647&gt;=EU$1,$S647+$Y647,$Y647)</f>
        <v>685.67099999999982</v>
      </c>
      <c r="EV647" s="27">
        <f>IF($O647&gt;=EV$1,$S647,0)</f>
        <v>444.0809999999999</v>
      </c>
      <c r="EW647" s="27">
        <f>IF($O647&gt;=EW$1,$S647,0)</f>
        <v>444.0809999999999</v>
      </c>
      <c r="EX647" s="27">
        <f>IF($O647&gt;=EX$1,$S647,0)</f>
        <v>444.0809999999999</v>
      </c>
      <c r="EY647" s="27">
        <f>IF($O647&gt;=EY$1,$S647,0)</f>
        <v>444.0809999999999</v>
      </c>
      <c r="EZ647" s="27">
        <f>IF($O647&gt;=EZ$1,$S647,0)</f>
        <v>444.0809999999999</v>
      </c>
      <c r="FA647" s="27">
        <f>IF($O647&gt;=FA$1,$S647,0)</f>
        <v>444.0809999999999</v>
      </c>
      <c r="FB647" s="27">
        <f>IF($O647&gt;=FB$1,$S647,0)</f>
        <v>444.0809999999999</v>
      </c>
      <c r="FC647" s="27">
        <f>IF($O647&gt;=FC$1,$S647,0)</f>
        <v>444.0809999999999</v>
      </c>
      <c r="FD647" s="27">
        <f>IF($O647&gt;=FD$1,$S647,0)</f>
        <v>444.0809999999999</v>
      </c>
      <c r="FE647" s="27">
        <f>IF($O647&gt;=FE$1,$S647,0)</f>
        <v>444.0809999999999</v>
      </c>
      <c r="FF647" s="27">
        <f>IF($O647&gt;=FF$1,$S647,0)</f>
        <v>444.0809999999999</v>
      </c>
      <c r="FG647" s="27">
        <f>IF($O647&gt;=FG$1,$S647,0)</f>
        <v>444.0809999999999</v>
      </c>
      <c r="FH647" s="27">
        <f>IF($O647&gt;=FH$1,$S647,0)</f>
        <v>444.0809999999999</v>
      </c>
      <c r="FI647" s="27">
        <f>IF($O647&gt;=FI$1,$S647,0)</f>
        <v>444.0809999999999</v>
      </c>
      <c r="FJ647" s="27">
        <f>IF($O647&gt;=FJ$1,$S647,0)</f>
        <v>444.0809999999999</v>
      </c>
      <c r="FK647" s="27">
        <f>IF($O647&gt;=FK$1,$S647,0)</f>
        <v>444.0809999999999</v>
      </c>
      <c r="FL647" s="27">
        <f>IF($O647&gt;=FL$1,$S647,0)</f>
        <v>444.0809999999999</v>
      </c>
      <c r="FM647" s="27">
        <f>IF($O647&gt;=FM$1,$S647,0)</f>
        <v>444.0809999999999</v>
      </c>
      <c r="FN647" s="27">
        <f>IF($O647&gt;=FN$1,$S647,0)</f>
        <v>444.0809999999999</v>
      </c>
      <c r="FO647" s="27">
        <f>IF($O647&gt;=FO$1,$S647,0)</f>
        <v>444.0809999999999</v>
      </c>
      <c r="FP647" s="27">
        <f>IF($O647&gt;=FP$1,$S647,0)</f>
        <v>444.0809999999999</v>
      </c>
      <c r="FQ647" s="27">
        <f>IF($O647&gt;=FQ$1,$S647,0)</f>
        <v>444.0809999999999</v>
      </c>
      <c r="FR647" s="27">
        <f>IF($O647&gt;=FR$1,$S647,0)</f>
        <v>444.0809999999999</v>
      </c>
      <c r="FS647" s="27">
        <f>IF($O647&gt;=FS$1,$S647,0)</f>
        <v>444.0809999999999</v>
      </c>
      <c r="FT647" s="27">
        <f>IF($O647&gt;=FT$1,$S647,0)</f>
        <v>444.0809999999999</v>
      </c>
      <c r="FU647" s="27">
        <f>IF($O647&gt;=FU$1,$S647,0)</f>
        <v>444.0809999999999</v>
      </c>
      <c r="FV647" s="27">
        <f>IF($O647&gt;=FV$1,$S647,0)</f>
        <v>444.0809999999999</v>
      </c>
      <c r="FW647" s="27">
        <f>IF($O647&gt;=FW$1,$S647,0)</f>
        <v>444.0809999999999</v>
      </c>
      <c r="FX647" s="27">
        <f>IF($O647&gt;=FX$1,$S647,0)</f>
        <v>444.0809999999999</v>
      </c>
      <c r="FY647" s="27">
        <f>IF($O647&gt;=FY$1,$S647,0)</f>
        <v>444.0809999999999</v>
      </c>
      <c r="FZ647" s="27">
        <f>IF($O647&gt;=FZ$1,$S647,0)</f>
        <v>444.0809999999999</v>
      </c>
      <c r="GA647" s="27">
        <f>IF($O647&gt;=GA$1,$S647,0)</f>
        <v>444.0809999999999</v>
      </c>
      <c r="GB647" s="27">
        <f>IF($O647&gt;=GB$1,$S647,0)</f>
        <v>444.0809999999999</v>
      </c>
      <c r="GC647" s="27">
        <f>IF($O647&gt;=GC$1,$S647,0)</f>
        <v>444.0809999999999</v>
      </c>
      <c r="GD647" s="27">
        <f>IF($O647&gt;=GD$1,$S647,0)</f>
        <v>444.0809999999999</v>
      </c>
      <c r="GE647" s="27">
        <f>IF($O647&gt;=GE$1,$S647,0)</f>
        <v>444.0809999999999</v>
      </c>
      <c r="GF647" s="27">
        <f>IF($O647&gt;=GF$1,$S647,0)</f>
        <v>444.0809999999999</v>
      </c>
      <c r="GG647" s="27">
        <f>IF($O647&gt;=GG$1,$S647,0)</f>
        <v>444.0809999999999</v>
      </c>
      <c r="GH647" s="27">
        <f>IF($O647&gt;=GH$1,$S647,0)</f>
        <v>444.0809999999999</v>
      </c>
      <c r="GI647" s="27">
        <f>IF($O647&gt;=GI$1,$S647,0)</f>
        <v>444.0809999999999</v>
      </c>
      <c r="GJ647" s="27">
        <f>IF($O647&gt;=GJ$1,$S647,0)</f>
        <v>444.0809999999999</v>
      </c>
      <c r="GK647" s="27">
        <f>IF($O647&gt;=GK$1,$S647,0)</f>
        <v>444.0809999999999</v>
      </c>
      <c r="GL647" s="27">
        <f>IF($O647&gt;=GL$1,$S647,0)</f>
        <v>444.0809999999999</v>
      </c>
      <c r="GM647" s="27">
        <f>IF($O647&gt;=GM$1,$S647,0)</f>
        <v>444.0809999999999</v>
      </c>
      <c r="GN647" s="27">
        <f>IF($O647&gt;=GN$1,$S647,0)</f>
        <v>444.0809999999999</v>
      </c>
      <c r="GO647" s="27">
        <f>IF($O647&gt;=GO$1,$S647,0)</f>
        <v>444.0809999999999</v>
      </c>
      <c r="GP647" s="27">
        <f>IF($O647&gt;=GP$1,$S647,0)</f>
        <v>444.0809999999999</v>
      </c>
      <c r="GQ647" s="27">
        <f>IF($O647&gt;=GQ$1,$S647,0)</f>
        <v>444.0809999999999</v>
      </c>
      <c r="GR647" s="27">
        <f>IF($O647&gt;=GR$1,$S647,0)</f>
        <v>444.0809999999999</v>
      </c>
      <c r="GS647" s="27">
        <f>IF($O647&gt;=GS$1,$S647,0)</f>
        <v>444.0809999999999</v>
      </c>
      <c r="GT647" s="27">
        <f>IF($O647&gt;=GT$1,$S647,0)</f>
        <v>444.0809999999999</v>
      </c>
      <c r="GU647" s="27">
        <f>IF($O647&gt;=GU$1,$S647,0)</f>
        <v>444.0809999999999</v>
      </c>
      <c r="GV647" s="27">
        <f>IF($O647&gt;=GV$1,$S647,0)</f>
        <v>444.0809999999999</v>
      </c>
      <c r="GW647" s="27">
        <f>IF($O647&gt;=GW$1,$S647,0)</f>
        <v>444.0809999999999</v>
      </c>
      <c r="GX647" s="27">
        <f>IF($O647&gt;=GX$1,$S647,0)</f>
        <v>444.0809999999999</v>
      </c>
      <c r="GY647" s="27">
        <f>IF($O647&gt;=GY$1,$S647,0)</f>
        <v>444.0809999999999</v>
      </c>
      <c r="GZ647" s="27">
        <f>IF($O647&gt;=GZ$1,$S647,0)</f>
        <v>444.0809999999999</v>
      </c>
      <c r="HA647" s="27">
        <f>IF($O647&gt;=HA$1,$S647,0)</f>
        <v>444.0809999999999</v>
      </c>
      <c r="HB647" s="27">
        <f>IF($O647&gt;=HB$1,$S647,0)</f>
        <v>444.0809999999999</v>
      </c>
      <c r="HC647" s="27">
        <f>IF($O647&gt;=HC$1,$S647,0)</f>
        <v>444.0809999999999</v>
      </c>
    </row>
    <row r="648" spans="1:211">
      <c r="A648" s="3">
        <v>29637</v>
      </c>
      <c r="B648" s="3" t="s">
        <v>697</v>
      </c>
      <c r="C648" s="3" t="s">
        <v>18</v>
      </c>
      <c r="D648" s="3">
        <v>70</v>
      </c>
      <c r="E648" s="4">
        <v>31903</v>
      </c>
      <c r="F648" s="5">
        <v>31.145205479452056</v>
      </c>
      <c r="G648" s="3" t="s">
        <v>674</v>
      </c>
      <c r="H648" s="4">
        <v>17765</v>
      </c>
      <c r="I648" s="9" t="s">
        <v>791</v>
      </c>
      <c r="J648" s="5">
        <v>2010.01</v>
      </c>
      <c r="K648" s="31">
        <v>545</v>
      </c>
      <c r="L648" s="32">
        <v>31</v>
      </c>
      <c r="M648" s="33">
        <f>VLOOKUP(L648,FIND,3,TRUE)</f>
        <v>1.5</v>
      </c>
      <c r="N648" s="32">
        <f>IF(L648&gt;30,180,VLOOKUP(L648,TEMPO,2,FALSE))</f>
        <v>180</v>
      </c>
      <c r="O648" s="32">
        <f>IF(R648&gt;0,4,N648)</f>
        <v>180</v>
      </c>
      <c r="P648" s="96">
        <f>J648*M648*L648</f>
        <v>93465.464999999997</v>
      </c>
      <c r="Q648" s="96">
        <f>10934.45*2</f>
        <v>21868.9</v>
      </c>
      <c r="R648" s="96">
        <f>IF(P648&lt;=Q648,P648/4,0)</f>
        <v>0</v>
      </c>
      <c r="S648" s="5">
        <f>IF(P648&gt;=Q648,P648/N648,0)</f>
        <v>519.25258333333329</v>
      </c>
      <c r="T648" s="3"/>
      <c r="U648" s="3">
        <f>IF(T648="",1,0)</f>
        <v>1</v>
      </c>
      <c r="V648" s="3">
        <v>51</v>
      </c>
      <c r="W648" s="5">
        <v>0</v>
      </c>
      <c r="X648" s="5">
        <v>402.65</v>
      </c>
      <c r="Y648" s="5">
        <f>X648*W648</f>
        <v>0</v>
      </c>
      <c r="Z648" s="5">
        <v>400</v>
      </c>
      <c r="AA648" s="5">
        <f>S648+Y648+Z648</f>
        <v>919.25258333333329</v>
      </c>
      <c r="AB648" s="39">
        <f>(J648/12+J648/12*1.3333333333+450/12+J648/30*6/12+J648)*1.3+Y648+Z648+153.9</f>
        <v>3767.299077770519</v>
      </c>
      <c r="AC648" s="39" t="s">
        <v>18</v>
      </c>
      <c r="AD648" s="39">
        <f>J648*1.3+400+153.9</f>
        <v>3166.913</v>
      </c>
      <c r="AE648" s="39">
        <f>SUMIFS('CUSTO MENSAL FUNC NOVO'!H:H,'CUSTO MENSAL FUNC NOVO'!A:A,'VALORES MENSAIS'!AC648)</f>
        <v>1902.2210000000002</v>
      </c>
      <c r="AF648" s="27">
        <f>IF($R648&gt;0,$R648,$S648)+$Y648+$Z648</f>
        <v>919.25258333333329</v>
      </c>
      <c r="AG648" s="27">
        <f>IF($R648&gt;0,$R648,$S648)+$Y648+$Z648</f>
        <v>919.25258333333329</v>
      </c>
      <c r="AH648" s="27">
        <f>IF($R648&gt;0,$R648,$S648)+$Y648+$Z648</f>
        <v>919.25258333333329</v>
      </c>
      <c r="AI648" s="27">
        <f>IF($R648&gt;0,$R648,$S648)+$Y648+$Z648</f>
        <v>919.25258333333329</v>
      </c>
      <c r="AJ648" s="27">
        <f>IF($O648&gt;=AJ$1,$S648+$Y648+$Z648,$Y648+$Z648)</f>
        <v>919.25258333333329</v>
      </c>
      <c r="AK648" s="27">
        <f>IF($O648&gt;=AK$1,$S648+$Y648+$Z648,$Y648+$Z648)</f>
        <v>919.25258333333329</v>
      </c>
      <c r="AL648" s="27">
        <f>IF($O648&gt;=AL$1,$S648+$Y648+$Z648,$Y648+$Z648)</f>
        <v>919.25258333333329</v>
      </c>
      <c r="AM648" s="27">
        <f>IF($O648&gt;=AM$1,$S648+$Y648+$Z648,$Y648+$Z648)</f>
        <v>919.25258333333329</v>
      </c>
      <c r="AN648" s="27">
        <f>IF($O648&gt;=AN$1,$S648+$Y648+$Z648,$Y648+$Z648)</f>
        <v>919.25258333333329</v>
      </c>
      <c r="AO648" s="27">
        <f>IF($O648&gt;=AO$1,$S648+$Y648+$Z648,$Y648+$Z648)</f>
        <v>919.25258333333329</v>
      </c>
      <c r="AP648" s="27">
        <f>IF($O648&gt;=AP$1,$S648+$Y648+$Z648,$Y648+$Z648)</f>
        <v>919.25258333333329</v>
      </c>
      <c r="AQ648" s="27">
        <f>IF($O648&gt;=AQ$1,$S648+$Y648+$Z648,$Y648+$Z648)</f>
        <v>919.25258333333329</v>
      </c>
      <c r="AR648" s="27">
        <f>IF($O648&gt;=AR$1,$S648+$Y648+$Z648,$Y648+$Z648)</f>
        <v>919.25258333333329</v>
      </c>
      <c r="AS648" s="27">
        <f>IF($O648&gt;=AS$1,$S648+$Y648+$Z648,$Y648+$Z648)</f>
        <v>919.25258333333329</v>
      </c>
      <c r="AT648" s="27">
        <f>IF($O648&gt;=AT$1,$S648+$Y648+$Z648,$Y648+$Z648)</f>
        <v>919.25258333333329</v>
      </c>
      <c r="AU648" s="27">
        <f>IF($O648&gt;=AU$1,$S648+$Y648+$Z648,$Y648+$Z648)</f>
        <v>919.25258333333329</v>
      </c>
      <c r="AV648" s="27">
        <f>IF($O648&gt;=AV$1,$S648+$Y648+$Z648,$Y648+$Z648)</f>
        <v>919.25258333333329</v>
      </c>
      <c r="AW648" s="27">
        <f>IF($O648&gt;=AW$1,$S648+$Y648+$Z648,$Y648+$Z648)</f>
        <v>919.25258333333329</v>
      </c>
      <c r="AX648" s="27">
        <f>IF($O648&gt;=AX$1,$S648+$Y648+$Z648,$Y648+$Z648)</f>
        <v>919.25258333333329</v>
      </c>
      <c r="AY648" s="27">
        <f>IF($O648&gt;=AY$1,$S648+$Y648+$Z648,$Y648+$Z648)</f>
        <v>919.25258333333329</v>
      </c>
      <c r="AZ648" s="27">
        <f>IF($O648&gt;=AZ$1,$S648+$Y648+$Z648,$Y648+$Z648)</f>
        <v>919.25258333333329</v>
      </c>
      <c r="BA648" s="27">
        <f>IF($O648&gt;=BA$1,$S648+$Y648+$Z648,$Y648+$Z648)</f>
        <v>919.25258333333329</v>
      </c>
      <c r="BB648" s="27">
        <f>IF($O648&gt;=BB$1,$S648+$Y648+$Z648,$Y648+$Z648)</f>
        <v>919.25258333333329</v>
      </c>
      <c r="BC648" s="27">
        <f>IF($O648&gt;=BC$1,$S648+$Y648+$Z648,$Y648+$Z648)</f>
        <v>919.25258333333329</v>
      </c>
      <c r="BD648" s="27">
        <f>IF($O648&gt;=BD$1,$S648+$Y648+$Z648,$Y648+$Z648)</f>
        <v>919.25258333333329</v>
      </c>
      <c r="BE648" s="27">
        <f>IF($O648&gt;=BE$1,$S648+$Y648+$Z648,$Y648+$Z648)</f>
        <v>919.25258333333329</v>
      </c>
      <c r="BF648" s="27">
        <f>IF($O648&gt;=BF$1,$S648+$Y648+$Z648,$Y648+$Z648)</f>
        <v>919.25258333333329</v>
      </c>
      <c r="BG648" s="27">
        <f>IF($O648&gt;=BG$1,$S648+$Y648+$Z648,$Y648+$Z648)</f>
        <v>919.25258333333329</v>
      </c>
      <c r="BH648" s="27">
        <f>IF($O648&gt;=BH$1,$S648+$Y648+$Z648,$Y648+$Z648)</f>
        <v>919.25258333333329</v>
      </c>
      <c r="BI648" s="27">
        <f>IF($O648&gt;=BI$1,$S648+$Y648+$Z648,$Y648+$Z648)</f>
        <v>919.25258333333329</v>
      </c>
      <c r="BJ648" s="27">
        <f>IF($O648&gt;=BJ$1,$S648+$Y648+$Z648,$Y648+$Z648)</f>
        <v>919.25258333333329</v>
      </c>
      <c r="BK648" s="27">
        <f>IF($O648&gt;=BK$1,$S648+$Y648+$Z648,$Y648+$Z648)</f>
        <v>919.25258333333329</v>
      </c>
      <c r="BL648" s="27">
        <f>IF($O648&gt;=BL$1,$S648+$Y648+$Z648,$Y648+$Z648)</f>
        <v>919.25258333333329</v>
      </c>
      <c r="BM648" s="27">
        <f>IF($O648&gt;=BM$1,$S648+$Y648+$Z648,$Y648+$Z648)</f>
        <v>919.25258333333329</v>
      </c>
      <c r="BN648" s="27">
        <f>IF($O648&gt;=BN$1,$S648+$Y648+$Z648,$Y648+$Z648)</f>
        <v>919.25258333333329</v>
      </c>
      <c r="BO648" s="27">
        <f>IF($O648&gt;=BO$1,$S648+$Y648+$Z648,$Y648+$Z648)</f>
        <v>919.25258333333329</v>
      </c>
      <c r="BP648" s="27">
        <f>IF($O648&gt;=BP$1,$S648+$Y648+$Z648,$Y648+$Z648)</f>
        <v>919.25258333333329</v>
      </c>
      <c r="BQ648" s="27">
        <f>IF($O648&gt;=BQ$1,$S648+$Y648+$Z648,$Y648+$Z648)</f>
        <v>919.25258333333329</v>
      </c>
      <c r="BR648" s="27">
        <f>IF($O648&gt;=BR$1,$S648+$Y648+$Z648,$Y648+$Z648)</f>
        <v>919.25258333333329</v>
      </c>
      <c r="BS648" s="27">
        <f>IF($O648&gt;=BS$1,$S648+$Y648+$Z648,$Y648+$Z648)</f>
        <v>919.25258333333329</v>
      </c>
      <c r="BT648" s="27">
        <f>IF($O648&gt;=BT$1,$S648+$Y648+$Z648,$Y648+$Z648)</f>
        <v>919.25258333333329</v>
      </c>
      <c r="BU648" s="27">
        <f>IF($O648&gt;=BU$1,$S648+$Y648+$Z648,$Y648+$Z648)</f>
        <v>919.25258333333329</v>
      </c>
      <c r="BV648" s="27">
        <f>IF($O648&gt;=BV$1,$S648+$Y648+$Z648,$Y648+$Z648)</f>
        <v>919.25258333333329</v>
      </c>
      <c r="BW648" s="27">
        <f>IF($O648&gt;=BW$1,$S648+$Y648+$Z648,$Y648+$Z648)</f>
        <v>919.25258333333329</v>
      </c>
      <c r="BX648" s="27">
        <f>IF($O648&gt;=BX$1,$S648+$Y648+$Z648,$Y648+$Z648)</f>
        <v>919.25258333333329</v>
      </c>
      <c r="BY648" s="27">
        <f>IF($O648&gt;=BY$1,$S648+$Y648+$Z648,$Y648+$Z648)</f>
        <v>919.25258333333329</v>
      </c>
      <c r="BZ648" s="27">
        <f>IF($O648&gt;=BZ$1,$S648+$Y648+$Z648,$Y648+$Z648)</f>
        <v>919.25258333333329</v>
      </c>
      <c r="CA648" s="27">
        <f>IF($O648&gt;=CA$1,$S648+$Y648+$Z648,$Y648+$Z648)</f>
        <v>919.25258333333329</v>
      </c>
      <c r="CB648" s="27">
        <f>IF($O648&gt;=CB$1,$S648+$Y648+$Z648,$Y648+$Z648)</f>
        <v>919.25258333333329</v>
      </c>
      <c r="CC648" s="27">
        <f>IF($O648&gt;=CC$1,$S648+$Y648+$Z648,$Y648+$Z648)</f>
        <v>919.25258333333329</v>
      </c>
      <c r="CD648" s="27">
        <f>IF($O648&gt;=CD$1,$S648+$Y648+$Z648,$Y648+$Z648)</f>
        <v>919.25258333333329</v>
      </c>
      <c r="CE648" s="27">
        <f>IF($O648&gt;=CE$1,$S648+$Y648+$Z648,$Y648+$Z648)</f>
        <v>919.25258333333329</v>
      </c>
      <c r="CF648" s="27">
        <f>IF($O648&gt;=CF$1,$S648+$Y648+$Z648,$Y648+$Z648)</f>
        <v>919.25258333333329</v>
      </c>
      <c r="CG648" s="27">
        <f>IF($O648&gt;=CG$1,$S648+$Y648+$Z648,$Y648+$Z648)</f>
        <v>919.25258333333329</v>
      </c>
      <c r="CH648" s="27">
        <f>IF($O648&gt;=CH$1,$S648+$Y648+$Z648,$Y648+$Z648)</f>
        <v>919.25258333333329</v>
      </c>
      <c r="CI648" s="27">
        <f>IF($O648&gt;=CI$1,$S648+$Y648+$Z648,$Y648+$Z648)</f>
        <v>919.25258333333329</v>
      </c>
      <c r="CJ648" s="27">
        <f>IF($O648&gt;=CJ$1,$S648+$Y648+$Z648,$Y648+$Z648)</f>
        <v>919.25258333333329</v>
      </c>
      <c r="CK648" s="27">
        <f>IF($O648&gt;=CK$1,$S648+$Y648+$Z648,$Y648+$Z648)</f>
        <v>919.25258333333329</v>
      </c>
      <c r="CL648" s="27">
        <f>IF($O648&gt;=CL$1,$S648+$Y648+$Z648,$Y648+$Z648)</f>
        <v>919.25258333333329</v>
      </c>
      <c r="CM648" s="27">
        <f>IF($O648&gt;=CM$1,$S648+$Y648+$Z648,$Y648+$Z648)</f>
        <v>919.25258333333329</v>
      </c>
      <c r="CN648" s="27">
        <f>IF($O648&gt;=CN$1,$S648+$Y648,$Y648)</f>
        <v>519.25258333333329</v>
      </c>
      <c r="CO648" s="27">
        <f>IF($O648&gt;=CO$1,$S648+$Y648,$Y648)</f>
        <v>519.25258333333329</v>
      </c>
      <c r="CP648" s="27">
        <f>IF($O648&gt;=CP$1,$S648+$Y648,$Y648)</f>
        <v>519.25258333333329</v>
      </c>
      <c r="CQ648" s="27">
        <f>IF($O648&gt;=CQ$1,$S648+$Y648,$Y648)</f>
        <v>519.25258333333329</v>
      </c>
      <c r="CR648" s="27">
        <f>IF($O648&gt;=CR$1,$S648+$Y648,$Y648)</f>
        <v>519.25258333333329</v>
      </c>
      <c r="CS648" s="27">
        <f>IF($O648&gt;=CS$1,$S648+$Y648,$Y648)</f>
        <v>519.25258333333329</v>
      </c>
      <c r="CT648" s="27">
        <f>IF($O648&gt;=CT$1,$S648+$Y648,$Y648)</f>
        <v>519.25258333333329</v>
      </c>
      <c r="CU648" s="27">
        <f>IF($O648&gt;=CU$1,$S648+$Y648,$Y648)</f>
        <v>519.25258333333329</v>
      </c>
      <c r="CV648" s="27">
        <f>IF($O648&gt;=CV$1,$S648+$Y648,$Y648)</f>
        <v>519.25258333333329</v>
      </c>
      <c r="CW648" s="27">
        <f>IF($O648&gt;=CW$1,$S648+$Y648,$Y648)</f>
        <v>519.25258333333329</v>
      </c>
      <c r="CX648" s="27">
        <f>IF($O648&gt;=CX$1,$S648+$Y648,$Y648)</f>
        <v>519.25258333333329</v>
      </c>
      <c r="CY648" s="27">
        <f>IF($O648&gt;=CY$1,$S648+$Y648,$Y648)</f>
        <v>519.25258333333329</v>
      </c>
      <c r="CZ648" s="27">
        <f>IF($O648&gt;=CZ$1,$S648+$Y648,$Y648)</f>
        <v>519.25258333333329</v>
      </c>
      <c r="DA648" s="27">
        <f>IF($O648&gt;=DA$1,$S648+$Y648,$Y648)</f>
        <v>519.25258333333329</v>
      </c>
      <c r="DB648" s="27">
        <f>IF($O648&gt;=DB$1,$S648+$Y648,$Y648)</f>
        <v>519.25258333333329</v>
      </c>
      <c r="DC648" s="27">
        <f>IF($O648&gt;=DC$1,$S648+$Y648,$Y648)</f>
        <v>519.25258333333329</v>
      </c>
      <c r="DD648" s="27">
        <f>IF($O648&gt;=DD$1,$S648+$Y648,$Y648)</f>
        <v>519.25258333333329</v>
      </c>
      <c r="DE648" s="27">
        <f>IF($O648&gt;=DE$1,$S648+$Y648,$Y648)</f>
        <v>519.25258333333329</v>
      </c>
      <c r="DF648" s="27">
        <f>IF($O648&gt;=DF$1,$S648+$Y648,$Y648)</f>
        <v>519.25258333333329</v>
      </c>
      <c r="DG648" s="27">
        <f>IF($O648&gt;=DG$1,$S648+$Y648,$Y648)</f>
        <v>519.25258333333329</v>
      </c>
      <c r="DH648" s="27">
        <f>IF($O648&gt;=DH$1,$S648+$Y648,$Y648)</f>
        <v>519.25258333333329</v>
      </c>
      <c r="DI648" s="27">
        <f>IF($O648&gt;=DI$1,$S648+$Y648,$Y648)</f>
        <v>519.25258333333329</v>
      </c>
      <c r="DJ648" s="27">
        <f>IF($O648&gt;=DJ$1,$S648+$Y648,$Y648)</f>
        <v>519.25258333333329</v>
      </c>
      <c r="DK648" s="27">
        <f>IF($O648&gt;=DK$1,$S648+$Y648,$Y648)</f>
        <v>519.25258333333329</v>
      </c>
      <c r="DL648" s="27">
        <f>IF($O648&gt;=DL$1,$S648+$Y648,$Y648)</f>
        <v>519.25258333333329</v>
      </c>
      <c r="DM648" s="27">
        <f>IF($O648&gt;=DM$1,$S648+$Y648,$Y648)</f>
        <v>519.25258333333329</v>
      </c>
      <c r="DN648" s="27">
        <f>IF($O648&gt;=DN$1,$S648+$Y648,$Y648)</f>
        <v>519.25258333333329</v>
      </c>
      <c r="DO648" s="27">
        <f>IF($O648&gt;=DO$1,$S648+$Y648,$Y648)</f>
        <v>519.25258333333329</v>
      </c>
      <c r="DP648" s="27">
        <f>IF($O648&gt;=DP$1,$S648+$Y648,$Y648)</f>
        <v>519.25258333333329</v>
      </c>
      <c r="DQ648" s="27">
        <f>IF($O648&gt;=DQ$1,$S648+$Y648,$Y648)</f>
        <v>519.25258333333329</v>
      </c>
      <c r="DR648" s="27">
        <f>IF($O648&gt;=DR$1,$S648+$Y648,$Y648)</f>
        <v>519.25258333333329</v>
      </c>
      <c r="DS648" s="27">
        <f>IF($O648&gt;=DS$1,$S648+$Y648,$Y648)</f>
        <v>519.25258333333329</v>
      </c>
      <c r="DT648" s="27">
        <f>IF($O648&gt;=DT$1,$S648+$Y648,$Y648)</f>
        <v>519.25258333333329</v>
      </c>
      <c r="DU648" s="27">
        <f>IF($O648&gt;=DU$1,$S648+$Y648,$Y648)</f>
        <v>519.25258333333329</v>
      </c>
      <c r="DV648" s="27">
        <f>IF($O648&gt;=DV$1,$S648+$Y648,$Y648)</f>
        <v>519.25258333333329</v>
      </c>
      <c r="DW648" s="27">
        <f>IF($O648&gt;=DW$1,$S648+$Y648,$Y648)</f>
        <v>519.25258333333329</v>
      </c>
      <c r="DX648" s="27">
        <f>IF($O648&gt;=DX$1,$S648+$Y648,$Y648)</f>
        <v>519.25258333333329</v>
      </c>
      <c r="DY648" s="27">
        <f>IF($O648&gt;=DY$1,$S648+$Y648,$Y648)</f>
        <v>519.25258333333329</v>
      </c>
      <c r="DZ648" s="27">
        <f>IF($O648&gt;=DZ$1,$S648+$Y648,$Y648)</f>
        <v>519.25258333333329</v>
      </c>
      <c r="EA648" s="27">
        <f>IF($O648&gt;=EA$1,$S648+$Y648,$Y648)</f>
        <v>519.25258333333329</v>
      </c>
      <c r="EB648" s="27">
        <f>IF($O648&gt;=EB$1,$S648+$Y648,$Y648)</f>
        <v>519.25258333333329</v>
      </c>
      <c r="EC648" s="27">
        <f>IF($O648&gt;=EC$1,$S648+$Y648,$Y648)</f>
        <v>519.25258333333329</v>
      </c>
      <c r="ED648" s="27">
        <f>IF($O648&gt;=ED$1,$S648+$Y648,$Y648)</f>
        <v>519.25258333333329</v>
      </c>
      <c r="EE648" s="27">
        <f>IF($O648&gt;=EE$1,$S648+$Y648,$Y648)</f>
        <v>519.25258333333329</v>
      </c>
      <c r="EF648" s="27">
        <f>IF($O648&gt;=EF$1,$S648+$Y648,$Y648)</f>
        <v>519.25258333333329</v>
      </c>
      <c r="EG648" s="27">
        <f>IF($O648&gt;=EG$1,$S648+$Y648,$Y648)</f>
        <v>519.25258333333329</v>
      </c>
      <c r="EH648" s="27">
        <f>IF($O648&gt;=EH$1,$S648+$Y648,$Y648)</f>
        <v>519.25258333333329</v>
      </c>
      <c r="EI648" s="27">
        <f>IF($O648&gt;=EI$1,$S648+$Y648,$Y648)</f>
        <v>519.25258333333329</v>
      </c>
      <c r="EJ648" s="27">
        <f>IF($O648&gt;=EJ$1,$S648+$Y648,$Y648)</f>
        <v>519.25258333333329</v>
      </c>
      <c r="EK648" s="27">
        <f>IF($O648&gt;=EK$1,$S648+$Y648,$Y648)</f>
        <v>519.25258333333329</v>
      </c>
      <c r="EL648" s="27">
        <f>IF($O648&gt;=EL$1,$S648+$Y648,$Y648)</f>
        <v>519.25258333333329</v>
      </c>
      <c r="EM648" s="27">
        <f>IF($O648&gt;=EM$1,$S648+$Y648,$Y648)</f>
        <v>519.25258333333329</v>
      </c>
      <c r="EN648" s="27">
        <f>IF($O648&gt;=EN$1,$S648+$Y648,$Y648)</f>
        <v>519.25258333333329</v>
      </c>
      <c r="EO648" s="27">
        <f>IF($O648&gt;=EO$1,$S648+$Y648,$Y648)</f>
        <v>519.25258333333329</v>
      </c>
      <c r="EP648" s="27">
        <f>IF($O648&gt;=EP$1,$S648+$Y648,$Y648)</f>
        <v>519.25258333333329</v>
      </c>
      <c r="EQ648" s="27">
        <f>IF($O648&gt;=EQ$1,$S648+$Y648,$Y648)</f>
        <v>519.25258333333329</v>
      </c>
      <c r="ER648" s="27">
        <f>IF($O648&gt;=ER$1,$S648+$Y648,$Y648)</f>
        <v>519.25258333333329</v>
      </c>
      <c r="ES648" s="27">
        <f>IF($O648&gt;=ES$1,$S648+$Y648,$Y648)</f>
        <v>519.25258333333329</v>
      </c>
      <c r="ET648" s="27">
        <f>IF($O648&gt;=ET$1,$S648+$Y648,$Y648)</f>
        <v>519.25258333333329</v>
      </c>
      <c r="EU648" s="27">
        <f>IF($O648&gt;=EU$1,$S648+$Y648,$Y648)</f>
        <v>519.25258333333329</v>
      </c>
      <c r="EV648" s="27">
        <f>IF($O648&gt;=EV$1,$S648,0)</f>
        <v>519.25258333333329</v>
      </c>
      <c r="EW648" s="27">
        <f>IF($O648&gt;=EW$1,$S648,0)</f>
        <v>519.25258333333329</v>
      </c>
      <c r="EX648" s="27">
        <f>IF($O648&gt;=EX$1,$S648,0)</f>
        <v>519.25258333333329</v>
      </c>
      <c r="EY648" s="27">
        <f>IF($O648&gt;=EY$1,$S648,0)</f>
        <v>519.25258333333329</v>
      </c>
      <c r="EZ648" s="27">
        <f>IF($O648&gt;=EZ$1,$S648,0)</f>
        <v>519.25258333333329</v>
      </c>
      <c r="FA648" s="27">
        <f>IF($O648&gt;=FA$1,$S648,0)</f>
        <v>519.25258333333329</v>
      </c>
      <c r="FB648" s="27">
        <f>IF($O648&gt;=FB$1,$S648,0)</f>
        <v>519.25258333333329</v>
      </c>
      <c r="FC648" s="27">
        <f>IF($O648&gt;=FC$1,$S648,0)</f>
        <v>519.25258333333329</v>
      </c>
      <c r="FD648" s="27">
        <f>IF($O648&gt;=FD$1,$S648,0)</f>
        <v>519.25258333333329</v>
      </c>
      <c r="FE648" s="27">
        <f>IF($O648&gt;=FE$1,$S648,0)</f>
        <v>519.25258333333329</v>
      </c>
      <c r="FF648" s="27">
        <f>IF($O648&gt;=FF$1,$S648,0)</f>
        <v>519.25258333333329</v>
      </c>
      <c r="FG648" s="27">
        <f>IF($O648&gt;=FG$1,$S648,0)</f>
        <v>519.25258333333329</v>
      </c>
      <c r="FH648" s="27">
        <f>IF($O648&gt;=FH$1,$S648,0)</f>
        <v>519.25258333333329</v>
      </c>
      <c r="FI648" s="27">
        <f>IF($O648&gt;=FI$1,$S648,0)</f>
        <v>519.25258333333329</v>
      </c>
      <c r="FJ648" s="27">
        <f>IF($O648&gt;=FJ$1,$S648,0)</f>
        <v>519.25258333333329</v>
      </c>
      <c r="FK648" s="27">
        <f>IF($O648&gt;=FK$1,$S648,0)</f>
        <v>519.25258333333329</v>
      </c>
      <c r="FL648" s="27">
        <f>IF($O648&gt;=FL$1,$S648,0)</f>
        <v>519.25258333333329</v>
      </c>
      <c r="FM648" s="27">
        <f>IF($O648&gt;=FM$1,$S648,0)</f>
        <v>519.25258333333329</v>
      </c>
      <c r="FN648" s="27">
        <f>IF($O648&gt;=FN$1,$S648,0)</f>
        <v>519.25258333333329</v>
      </c>
      <c r="FO648" s="27">
        <f>IF($O648&gt;=FO$1,$S648,0)</f>
        <v>519.25258333333329</v>
      </c>
      <c r="FP648" s="27">
        <f>IF($O648&gt;=FP$1,$S648,0)</f>
        <v>519.25258333333329</v>
      </c>
      <c r="FQ648" s="27">
        <f>IF($O648&gt;=FQ$1,$S648,0)</f>
        <v>519.25258333333329</v>
      </c>
      <c r="FR648" s="27">
        <f>IF($O648&gt;=FR$1,$S648,0)</f>
        <v>519.25258333333329</v>
      </c>
      <c r="FS648" s="27">
        <f>IF($O648&gt;=FS$1,$S648,0)</f>
        <v>519.25258333333329</v>
      </c>
      <c r="FT648" s="27">
        <f>IF($O648&gt;=FT$1,$S648,0)</f>
        <v>519.25258333333329</v>
      </c>
      <c r="FU648" s="27">
        <f>IF($O648&gt;=FU$1,$S648,0)</f>
        <v>519.25258333333329</v>
      </c>
      <c r="FV648" s="27">
        <f>IF($O648&gt;=FV$1,$S648,0)</f>
        <v>519.25258333333329</v>
      </c>
      <c r="FW648" s="27">
        <f>IF($O648&gt;=FW$1,$S648,0)</f>
        <v>519.25258333333329</v>
      </c>
      <c r="FX648" s="27">
        <f>IF($O648&gt;=FX$1,$S648,0)</f>
        <v>519.25258333333329</v>
      </c>
      <c r="FY648" s="27">
        <f>IF($O648&gt;=FY$1,$S648,0)</f>
        <v>519.25258333333329</v>
      </c>
      <c r="FZ648" s="27">
        <f>IF($O648&gt;=FZ$1,$S648,0)</f>
        <v>519.25258333333329</v>
      </c>
      <c r="GA648" s="27">
        <f>IF($O648&gt;=GA$1,$S648,0)</f>
        <v>519.25258333333329</v>
      </c>
      <c r="GB648" s="27">
        <f>IF($O648&gt;=GB$1,$S648,0)</f>
        <v>519.25258333333329</v>
      </c>
      <c r="GC648" s="27">
        <f>IF($O648&gt;=GC$1,$S648,0)</f>
        <v>519.25258333333329</v>
      </c>
      <c r="GD648" s="27">
        <f>IF($O648&gt;=GD$1,$S648,0)</f>
        <v>519.25258333333329</v>
      </c>
      <c r="GE648" s="27">
        <f>IF($O648&gt;=GE$1,$S648,0)</f>
        <v>519.25258333333329</v>
      </c>
      <c r="GF648" s="27">
        <f>IF($O648&gt;=GF$1,$S648,0)</f>
        <v>519.25258333333329</v>
      </c>
      <c r="GG648" s="27">
        <f>IF($O648&gt;=GG$1,$S648,0)</f>
        <v>519.25258333333329</v>
      </c>
      <c r="GH648" s="27">
        <f>IF($O648&gt;=GH$1,$S648,0)</f>
        <v>519.25258333333329</v>
      </c>
      <c r="GI648" s="27">
        <f>IF($O648&gt;=GI$1,$S648,0)</f>
        <v>519.25258333333329</v>
      </c>
      <c r="GJ648" s="27">
        <f>IF($O648&gt;=GJ$1,$S648,0)</f>
        <v>519.25258333333329</v>
      </c>
      <c r="GK648" s="27">
        <f>IF($O648&gt;=GK$1,$S648,0)</f>
        <v>519.25258333333329</v>
      </c>
      <c r="GL648" s="27">
        <f>IF($O648&gt;=GL$1,$S648,0)</f>
        <v>519.25258333333329</v>
      </c>
      <c r="GM648" s="27">
        <f>IF($O648&gt;=GM$1,$S648,0)</f>
        <v>519.25258333333329</v>
      </c>
      <c r="GN648" s="27">
        <f>IF($O648&gt;=GN$1,$S648,0)</f>
        <v>519.25258333333329</v>
      </c>
      <c r="GO648" s="27">
        <f>IF($O648&gt;=GO$1,$S648,0)</f>
        <v>519.25258333333329</v>
      </c>
      <c r="GP648" s="27">
        <f>IF($O648&gt;=GP$1,$S648,0)</f>
        <v>519.25258333333329</v>
      </c>
      <c r="GQ648" s="27">
        <f>IF($O648&gt;=GQ$1,$S648,0)</f>
        <v>519.25258333333329</v>
      </c>
      <c r="GR648" s="27">
        <f>IF($O648&gt;=GR$1,$S648,0)</f>
        <v>519.25258333333329</v>
      </c>
      <c r="GS648" s="27">
        <f>IF($O648&gt;=GS$1,$S648,0)</f>
        <v>519.25258333333329</v>
      </c>
      <c r="GT648" s="27">
        <f>IF($O648&gt;=GT$1,$S648,0)</f>
        <v>519.25258333333329</v>
      </c>
      <c r="GU648" s="27">
        <f>IF($O648&gt;=GU$1,$S648,0)</f>
        <v>519.25258333333329</v>
      </c>
      <c r="GV648" s="27">
        <f>IF($O648&gt;=GV$1,$S648,0)</f>
        <v>519.25258333333329</v>
      </c>
      <c r="GW648" s="27">
        <f>IF($O648&gt;=GW$1,$S648,0)</f>
        <v>519.25258333333329</v>
      </c>
      <c r="GX648" s="27">
        <f>IF($O648&gt;=GX$1,$S648,0)</f>
        <v>519.25258333333329</v>
      </c>
      <c r="GY648" s="27">
        <f>IF($O648&gt;=GY$1,$S648,0)</f>
        <v>519.25258333333329</v>
      </c>
      <c r="GZ648" s="27">
        <f>IF($O648&gt;=GZ$1,$S648,0)</f>
        <v>519.25258333333329</v>
      </c>
      <c r="HA648" s="27">
        <f>IF($O648&gt;=HA$1,$S648,0)</f>
        <v>519.25258333333329</v>
      </c>
      <c r="HB648" s="27">
        <f>IF($O648&gt;=HB$1,$S648,0)</f>
        <v>519.25258333333329</v>
      </c>
      <c r="HC648" s="27">
        <f>IF($O648&gt;=HC$1,$S648,0)</f>
        <v>519.25258333333329</v>
      </c>
    </row>
    <row r="649" spans="1:211">
      <c r="A649" s="3">
        <v>25224</v>
      </c>
      <c r="B649" s="3" t="s">
        <v>699</v>
      </c>
      <c r="C649" s="3" t="s">
        <v>45</v>
      </c>
      <c r="D649" s="3">
        <v>56</v>
      </c>
      <c r="E649" s="4">
        <v>31713</v>
      </c>
      <c r="F649" s="5">
        <v>31.665753424657535</v>
      </c>
      <c r="G649" s="3" t="s">
        <v>674</v>
      </c>
      <c r="H649" s="4">
        <v>22824</v>
      </c>
      <c r="I649" s="9" t="s">
        <v>791</v>
      </c>
      <c r="J649" s="5">
        <v>1893.53</v>
      </c>
      <c r="K649" s="31">
        <v>545</v>
      </c>
      <c r="L649" s="32">
        <v>32</v>
      </c>
      <c r="M649" s="33">
        <f>VLOOKUP(L649,FIND,3,TRUE)</f>
        <v>1.5</v>
      </c>
      <c r="N649" s="32">
        <f>IF(L649&gt;30,180,VLOOKUP(L649,TEMPO,2,FALSE))</f>
        <v>180</v>
      </c>
      <c r="O649" s="32">
        <f>IF(R649&gt;0,4,N649)</f>
        <v>180</v>
      </c>
      <c r="P649" s="96">
        <f>J649*M649*L649</f>
        <v>90889.44</v>
      </c>
      <c r="Q649" s="96">
        <f>10934.45*2</f>
        <v>21868.9</v>
      </c>
      <c r="R649" s="96">
        <f>IF(P649&lt;=Q649,P649/4,0)</f>
        <v>0</v>
      </c>
      <c r="S649" s="5">
        <f>IF(P649&gt;=Q649,P649/N649,0)</f>
        <v>504.94133333333332</v>
      </c>
      <c r="T649" s="3"/>
      <c r="U649" s="3">
        <f>IF(T649="",1,0)</f>
        <v>1</v>
      </c>
      <c r="V649" s="3">
        <v>45</v>
      </c>
      <c r="W649" s="5">
        <v>0.6</v>
      </c>
      <c r="X649" s="5">
        <v>245.73</v>
      </c>
      <c r="Y649" s="5">
        <f>X649*W649</f>
        <v>147.43799999999999</v>
      </c>
      <c r="Z649" s="5">
        <v>400</v>
      </c>
      <c r="AA649" s="5">
        <f>S649+Y649+Z649</f>
        <v>1052.3793333333333</v>
      </c>
      <c r="AB649" s="39">
        <f>(J649/12+J649/12*1.3333333333+450/12+J649/30*6/12+J649)*1.3+Y649+Z649+153.9</f>
        <v>3731.3457888820517</v>
      </c>
      <c r="AC649" s="39" t="s">
        <v>45</v>
      </c>
      <c r="AD649" s="39">
        <f>J649*1.3+400+153.9</f>
        <v>3015.489</v>
      </c>
      <c r="AE649" s="39">
        <f>SUMIFS('CUSTO MENSAL FUNC NOVO'!H:H,'CUSTO MENSAL FUNC NOVO'!A:A,'VALORES MENSAIS'!AC649)</f>
        <v>2013.943</v>
      </c>
      <c r="AF649" s="27">
        <f>IF($R649&gt;0,$R649,$S649)+$Y649+$Z649</f>
        <v>1052.3793333333333</v>
      </c>
      <c r="AG649" s="27">
        <f>IF($R649&gt;0,$R649,$S649)+$Y649+$Z649</f>
        <v>1052.3793333333333</v>
      </c>
      <c r="AH649" s="27">
        <f>IF($R649&gt;0,$R649,$S649)+$Y649+$Z649</f>
        <v>1052.3793333333333</v>
      </c>
      <c r="AI649" s="27">
        <f>IF($R649&gt;0,$R649,$S649)+$Y649+$Z649</f>
        <v>1052.3793333333333</v>
      </c>
      <c r="AJ649" s="27">
        <f>IF($O649&gt;=AJ$1,$S649+$Y649+$Z649,$Y649+$Z649)</f>
        <v>1052.3793333333333</v>
      </c>
      <c r="AK649" s="27">
        <f>IF($O649&gt;=AK$1,$S649+$Y649+$Z649,$Y649+$Z649)</f>
        <v>1052.3793333333333</v>
      </c>
      <c r="AL649" s="27">
        <f>IF($O649&gt;=AL$1,$S649+$Y649+$Z649,$Y649+$Z649)</f>
        <v>1052.3793333333333</v>
      </c>
      <c r="AM649" s="27">
        <f>IF($O649&gt;=AM$1,$S649+$Y649+$Z649,$Y649+$Z649)</f>
        <v>1052.3793333333333</v>
      </c>
      <c r="AN649" s="27">
        <f>IF($O649&gt;=AN$1,$S649+$Y649+$Z649,$Y649+$Z649)</f>
        <v>1052.3793333333333</v>
      </c>
      <c r="AO649" s="27">
        <f>IF($O649&gt;=AO$1,$S649+$Y649+$Z649,$Y649+$Z649)</f>
        <v>1052.3793333333333</v>
      </c>
      <c r="AP649" s="27">
        <f>IF($O649&gt;=AP$1,$S649+$Y649+$Z649,$Y649+$Z649)</f>
        <v>1052.3793333333333</v>
      </c>
      <c r="AQ649" s="27">
        <f>IF($O649&gt;=AQ$1,$S649+$Y649+$Z649,$Y649+$Z649)</f>
        <v>1052.3793333333333</v>
      </c>
      <c r="AR649" s="27">
        <f>IF($O649&gt;=AR$1,$S649+$Y649+$Z649,$Y649+$Z649)</f>
        <v>1052.3793333333333</v>
      </c>
      <c r="AS649" s="27">
        <f>IF($O649&gt;=AS$1,$S649+$Y649+$Z649,$Y649+$Z649)</f>
        <v>1052.3793333333333</v>
      </c>
      <c r="AT649" s="27">
        <f>IF($O649&gt;=AT$1,$S649+$Y649+$Z649,$Y649+$Z649)</f>
        <v>1052.3793333333333</v>
      </c>
      <c r="AU649" s="27">
        <f>IF($O649&gt;=AU$1,$S649+$Y649+$Z649,$Y649+$Z649)</f>
        <v>1052.3793333333333</v>
      </c>
      <c r="AV649" s="27">
        <f>IF($O649&gt;=AV$1,$S649+$Y649+$Z649,$Y649+$Z649)</f>
        <v>1052.3793333333333</v>
      </c>
      <c r="AW649" s="27">
        <f>IF($O649&gt;=AW$1,$S649+$Y649+$Z649,$Y649+$Z649)</f>
        <v>1052.3793333333333</v>
      </c>
      <c r="AX649" s="27">
        <f>IF($O649&gt;=AX$1,$S649+$Y649+$Z649,$Y649+$Z649)</f>
        <v>1052.3793333333333</v>
      </c>
      <c r="AY649" s="27">
        <f>IF($O649&gt;=AY$1,$S649+$Y649+$Z649,$Y649+$Z649)</f>
        <v>1052.3793333333333</v>
      </c>
      <c r="AZ649" s="27">
        <f>IF($O649&gt;=AZ$1,$S649+$Y649+$Z649,$Y649+$Z649)</f>
        <v>1052.3793333333333</v>
      </c>
      <c r="BA649" s="27">
        <f>IF($O649&gt;=BA$1,$S649+$Y649+$Z649,$Y649+$Z649)</f>
        <v>1052.3793333333333</v>
      </c>
      <c r="BB649" s="27">
        <f>IF($O649&gt;=BB$1,$S649+$Y649+$Z649,$Y649+$Z649)</f>
        <v>1052.3793333333333</v>
      </c>
      <c r="BC649" s="27">
        <f>IF($O649&gt;=BC$1,$S649+$Y649+$Z649,$Y649+$Z649)</f>
        <v>1052.3793333333333</v>
      </c>
      <c r="BD649" s="27">
        <f>IF($O649&gt;=BD$1,$S649+$Y649+$Z649,$Y649+$Z649)</f>
        <v>1052.3793333333333</v>
      </c>
      <c r="BE649" s="27">
        <f>IF($O649&gt;=BE$1,$S649+$Y649+$Z649,$Y649+$Z649)</f>
        <v>1052.3793333333333</v>
      </c>
      <c r="BF649" s="27">
        <f>IF($O649&gt;=BF$1,$S649+$Y649+$Z649,$Y649+$Z649)</f>
        <v>1052.3793333333333</v>
      </c>
      <c r="BG649" s="27">
        <f>IF($O649&gt;=BG$1,$S649+$Y649+$Z649,$Y649+$Z649)</f>
        <v>1052.3793333333333</v>
      </c>
      <c r="BH649" s="27">
        <f>IF($O649&gt;=BH$1,$S649+$Y649+$Z649,$Y649+$Z649)</f>
        <v>1052.3793333333333</v>
      </c>
      <c r="BI649" s="27">
        <f>IF($O649&gt;=BI$1,$S649+$Y649+$Z649,$Y649+$Z649)</f>
        <v>1052.3793333333333</v>
      </c>
      <c r="BJ649" s="27">
        <f>IF($O649&gt;=BJ$1,$S649+$Y649+$Z649,$Y649+$Z649)</f>
        <v>1052.3793333333333</v>
      </c>
      <c r="BK649" s="27">
        <f>IF($O649&gt;=BK$1,$S649+$Y649+$Z649,$Y649+$Z649)</f>
        <v>1052.3793333333333</v>
      </c>
      <c r="BL649" s="27">
        <f>IF($O649&gt;=BL$1,$S649+$Y649+$Z649,$Y649+$Z649)</f>
        <v>1052.3793333333333</v>
      </c>
      <c r="BM649" s="27">
        <f>IF($O649&gt;=BM$1,$S649+$Y649+$Z649,$Y649+$Z649)</f>
        <v>1052.3793333333333</v>
      </c>
      <c r="BN649" s="27">
        <f>IF($O649&gt;=BN$1,$S649+$Y649+$Z649,$Y649+$Z649)</f>
        <v>1052.3793333333333</v>
      </c>
      <c r="BO649" s="27">
        <f>IF($O649&gt;=BO$1,$S649+$Y649+$Z649,$Y649+$Z649)</f>
        <v>1052.3793333333333</v>
      </c>
      <c r="BP649" s="27">
        <f>IF($O649&gt;=BP$1,$S649+$Y649+$Z649,$Y649+$Z649)</f>
        <v>1052.3793333333333</v>
      </c>
      <c r="BQ649" s="27">
        <f>IF($O649&gt;=BQ$1,$S649+$Y649+$Z649,$Y649+$Z649)</f>
        <v>1052.3793333333333</v>
      </c>
      <c r="BR649" s="27">
        <f>IF($O649&gt;=BR$1,$S649+$Y649+$Z649,$Y649+$Z649)</f>
        <v>1052.3793333333333</v>
      </c>
      <c r="BS649" s="27">
        <f>IF($O649&gt;=BS$1,$S649+$Y649+$Z649,$Y649+$Z649)</f>
        <v>1052.3793333333333</v>
      </c>
      <c r="BT649" s="27">
        <f>IF($O649&gt;=BT$1,$S649+$Y649+$Z649,$Y649+$Z649)</f>
        <v>1052.3793333333333</v>
      </c>
      <c r="BU649" s="27">
        <f>IF($O649&gt;=BU$1,$S649+$Y649+$Z649,$Y649+$Z649)</f>
        <v>1052.3793333333333</v>
      </c>
      <c r="BV649" s="27">
        <f>IF($O649&gt;=BV$1,$S649+$Y649+$Z649,$Y649+$Z649)</f>
        <v>1052.3793333333333</v>
      </c>
      <c r="BW649" s="27">
        <f>IF($O649&gt;=BW$1,$S649+$Y649+$Z649,$Y649+$Z649)</f>
        <v>1052.3793333333333</v>
      </c>
      <c r="BX649" s="27">
        <f>IF($O649&gt;=BX$1,$S649+$Y649+$Z649,$Y649+$Z649)</f>
        <v>1052.3793333333333</v>
      </c>
      <c r="BY649" s="27">
        <f>IF($O649&gt;=BY$1,$S649+$Y649+$Z649,$Y649+$Z649)</f>
        <v>1052.3793333333333</v>
      </c>
      <c r="BZ649" s="27">
        <f>IF($O649&gt;=BZ$1,$S649+$Y649+$Z649,$Y649+$Z649)</f>
        <v>1052.3793333333333</v>
      </c>
      <c r="CA649" s="27">
        <f>IF($O649&gt;=CA$1,$S649+$Y649+$Z649,$Y649+$Z649)</f>
        <v>1052.3793333333333</v>
      </c>
      <c r="CB649" s="27">
        <f>IF($O649&gt;=CB$1,$S649+$Y649+$Z649,$Y649+$Z649)</f>
        <v>1052.3793333333333</v>
      </c>
      <c r="CC649" s="27">
        <f>IF($O649&gt;=CC$1,$S649+$Y649+$Z649,$Y649+$Z649)</f>
        <v>1052.3793333333333</v>
      </c>
      <c r="CD649" s="27">
        <f>IF($O649&gt;=CD$1,$S649+$Y649+$Z649,$Y649+$Z649)</f>
        <v>1052.3793333333333</v>
      </c>
      <c r="CE649" s="27">
        <f>IF($O649&gt;=CE$1,$S649+$Y649+$Z649,$Y649+$Z649)</f>
        <v>1052.3793333333333</v>
      </c>
      <c r="CF649" s="27">
        <f>IF($O649&gt;=CF$1,$S649+$Y649+$Z649,$Y649+$Z649)</f>
        <v>1052.3793333333333</v>
      </c>
      <c r="CG649" s="27">
        <f>IF($O649&gt;=CG$1,$S649+$Y649+$Z649,$Y649+$Z649)</f>
        <v>1052.3793333333333</v>
      </c>
      <c r="CH649" s="27">
        <f>IF($O649&gt;=CH$1,$S649+$Y649+$Z649,$Y649+$Z649)</f>
        <v>1052.3793333333333</v>
      </c>
      <c r="CI649" s="27">
        <f>IF($O649&gt;=CI$1,$S649+$Y649+$Z649,$Y649+$Z649)</f>
        <v>1052.3793333333333</v>
      </c>
      <c r="CJ649" s="27">
        <f>IF($O649&gt;=CJ$1,$S649+$Y649+$Z649,$Y649+$Z649)</f>
        <v>1052.3793333333333</v>
      </c>
      <c r="CK649" s="27">
        <f>IF($O649&gt;=CK$1,$S649+$Y649+$Z649,$Y649+$Z649)</f>
        <v>1052.3793333333333</v>
      </c>
      <c r="CL649" s="27">
        <f>IF($O649&gt;=CL$1,$S649+$Y649+$Z649,$Y649+$Z649)</f>
        <v>1052.3793333333333</v>
      </c>
      <c r="CM649" s="27">
        <f>IF($O649&gt;=CM$1,$S649+$Y649+$Z649,$Y649+$Z649)</f>
        <v>1052.3793333333333</v>
      </c>
      <c r="CN649" s="27">
        <f>IF($O649&gt;=CN$1,$S649+$Y649,$Y649)</f>
        <v>652.37933333333331</v>
      </c>
      <c r="CO649" s="27">
        <f>IF($O649&gt;=CO$1,$S649+$Y649,$Y649)</f>
        <v>652.37933333333331</v>
      </c>
      <c r="CP649" s="27">
        <f>IF($O649&gt;=CP$1,$S649+$Y649,$Y649)</f>
        <v>652.37933333333331</v>
      </c>
      <c r="CQ649" s="27">
        <f>IF($O649&gt;=CQ$1,$S649+$Y649,$Y649)</f>
        <v>652.37933333333331</v>
      </c>
      <c r="CR649" s="27">
        <f>IF($O649&gt;=CR$1,$S649+$Y649,$Y649)</f>
        <v>652.37933333333331</v>
      </c>
      <c r="CS649" s="27">
        <f>IF($O649&gt;=CS$1,$S649+$Y649,$Y649)</f>
        <v>652.37933333333331</v>
      </c>
      <c r="CT649" s="27">
        <f>IF($O649&gt;=CT$1,$S649+$Y649,$Y649)</f>
        <v>652.37933333333331</v>
      </c>
      <c r="CU649" s="27">
        <f>IF($O649&gt;=CU$1,$S649+$Y649,$Y649)</f>
        <v>652.37933333333331</v>
      </c>
      <c r="CV649" s="27">
        <f>IF($O649&gt;=CV$1,$S649+$Y649,$Y649)</f>
        <v>652.37933333333331</v>
      </c>
      <c r="CW649" s="27">
        <f>IF($O649&gt;=CW$1,$S649+$Y649,$Y649)</f>
        <v>652.37933333333331</v>
      </c>
      <c r="CX649" s="27">
        <f>IF($O649&gt;=CX$1,$S649+$Y649,$Y649)</f>
        <v>652.37933333333331</v>
      </c>
      <c r="CY649" s="27">
        <f>IF($O649&gt;=CY$1,$S649+$Y649,$Y649)</f>
        <v>652.37933333333331</v>
      </c>
      <c r="CZ649" s="27">
        <f>IF($O649&gt;=CZ$1,$S649+$Y649,$Y649)</f>
        <v>652.37933333333331</v>
      </c>
      <c r="DA649" s="27">
        <f>IF($O649&gt;=DA$1,$S649+$Y649,$Y649)</f>
        <v>652.37933333333331</v>
      </c>
      <c r="DB649" s="27">
        <f>IF($O649&gt;=DB$1,$S649+$Y649,$Y649)</f>
        <v>652.37933333333331</v>
      </c>
      <c r="DC649" s="27">
        <f>IF($O649&gt;=DC$1,$S649+$Y649,$Y649)</f>
        <v>652.37933333333331</v>
      </c>
      <c r="DD649" s="27">
        <f>IF($O649&gt;=DD$1,$S649+$Y649,$Y649)</f>
        <v>652.37933333333331</v>
      </c>
      <c r="DE649" s="27">
        <f>IF($O649&gt;=DE$1,$S649+$Y649,$Y649)</f>
        <v>652.37933333333331</v>
      </c>
      <c r="DF649" s="27">
        <f>IF($O649&gt;=DF$1,$S649+$Y649,$Y649)</f>
        <v>652.37933333333331</v>
      </c>
      <c r="DG649" s="27">
        <f>IF($O649&gt;=DG$1,$S649+$Y649,$Y649)</f>
        <v>652.37933333333331</v>
      </c>
      <c r="DH649" s="27">
        <f>IF($O649&gt;=DH$1,$S649+$Y649,$Y649)</f>
        <v>652.37933333333331</v>
      </c>
      <c r="DI649" s="27">
        <f>IF($O649&gt;=DI$1,$S649+$Y649,$Y649)</f>
        <v>652.37933333333331</v>
      </c>
      <c r="DJ649" s="27">
        <f>IF($O649&gt;=DJ$1,$S649+$Y649,$Y649)</f>
        <v>652.37933333333331</v>
      </c>
      <c r="DK649" s="27">
        <f>IF($O649&gt;=DK$1,$S649+$Y649,$Y649)</f>
        <v>652.37933333333331</v>
      </c>
      <c r="DL649" s="27">
        <f>IF($O649&gt;=DL$1,$S649+$Y649,$Y649)</f>
        <v>652.37933333333331</v>
      </c>
      <c r="DM649" s="27">
        <f>IF($O649&gt;=DM$1,$S649+$Y649,$Y649)</f>
        <v>652.37933333333331</v>
      </c>
      <c r="DN649" s="27">
        <f>IF($O649&gt;=DN$1,$S649+$Y649,$Y649)</f>
        <v>652.37933333333331</v>
      </c>
      <c r="DO649" s="27">
        <f>IF($O649&gt;=DO$1,$S649+$Y649,$Y649)</f>
        <v>652.37933333333331</v>
      </c>
      <c r="DP649" s="27">
        <f>IF($O649&gt;=DP$1,$S649+$Y649,$Y649)</f>
        <v>652.37933333333331</v>
      </c>
      <c r="DQ649" s="27">
        <f>IF($O649&gt;=DQ$1,$S649+$Y649,$Y649)</f>
        <v>652.37933333333331</v>
      </c>
      <c r="DR649" s="27">
        <f>IF($O649&gt;=DR$1,$S649+$Y649,$Y649)</f>
        <v>652.37933333333331</v>
      </c>
      <c r="DS649" s="27">
        <f>IF($O649&gt;=DS$1,$S649+$Y649,$Y649)</f>
        <v>652.37933333333331</v>
      </c>
      <c r="DT649" s="27">
        <f>IF($O649&gt;=DT$1,$S649+$Y649,$Y649)</f>
        <v>652.37933333333331</v>
      </c>
      <c r="DU649" s="27">
        <f>IF($O649&gt;=DU$1,$S649+$Y649,$Y649)</f>
        <v>652.37933333333331</v>
      </c>
      <c r="DV649" s="27">
        <f>IF($O649&gt;=DV$1,$S649+$Y649,$Y649)</f>
        <v>652.37933333333331</v>
      </c>
      <c r="DW649" s="27">
        <f>IF($O649&gt;=DW$1,$S649+$Y649,$Y649)</f>
        <v>652.37933333333331</v>
      </c>
      <c r="DX649" s="27">
        <f>IF($O649&gt;=DX$1,$S649+$Y649,$Y649)</f>
        <v>652.37933333333331</v>
      </c>
      <c r="DY649" s="27">
        <f>IF($O649&gt;=DY$1,$S649+$Y649,$Y649)</f>
        <v>652.37933333333331</v>
      </c>
      <c r="DZ649" s="27">
        <f>IF($O649&gt;=DZ$1,$S649+$Y649,$Y649)</f>
        <v>652.37933333333331</v>
      </c>
      <c r="EA649" s="27">
        <f>IF($O649&gt;=EA$1,$S649+$Y649,$Y649)</f>
        <v>652.37933333333331</v>
      </c>
      <c r="EB649" s="27">
        <f>IF($O649&gt;=EB$1,$S649+$Y649,$Y649)</f>
        <v>652.37933333333331</v>
      </c>
      <c r="EC649" s="27">
        <f>IF($O649&gt;=EC$1,$S649+$Y649,$Y649)</f>
        <v>652.37933333333331</v>
      </c>
      <c r="ED649" s="27">
        <f>IF($O649&gt;=ED$1,$S649+$Y649,$Y649)</f>
        <v>652.37933333333331</v>
      </c>
      <c r="EE649" s="27">
        <f>IF($O649&gt;=EE$1,$S649+$Y649,$Y649)</f>
        <v>652.37933333333331</v>
      </c>
      <c r="EF649" s="27">
        <f>IF($O649&gt;=EF$1,$S649+$Y649,$Y649)</f>
        <v>652.37933333333331</v>
      </c>
      <c r="EG649" s="27">
        <f>IF($O649&gt;=EG$1,$S649+$Y649,$Y649)</f>
        <v>652.37933333333331</v>
      </c>
      <c r="EH649" s="27">
        <f>IF($O649&gt;=EH$1,$S649+$Y649,$Y649)</f>
        <v>652.37933333333331</v>
      </c>
      <c r="EI649" s="27">
        <f>IF($O649&gt;=EI$1,$S649+$Y649,$Y649)</f>
        <v>652.37933333333331</v>
      </c>
      <c r="EJ649" s="27">
        <f>IF($O649&gt;=EJ$1,$S649+$Y649,$Y649)</f>
        <v>652.37933333333331</v>
      </c>
      <c r="EK649" s="27">
        <f>IF($O649&gt;=EK$1,$S649+$Y649,$Y649)</f>
        <v>652.37933333333331</v>
      </c>
      <c r="EL649" s="27">
        <f>IF($O649&gt;=EL$1,$S649+$Y649,$Y649)</f>
        <v>652.37933333333331</v>
      </c>
      <c r="EM649" s="27">
        <f>IF($O649&gt;=EM$1,$S649+$Y649,$Y649)</f>
        <v>652.37933333333331</v>
      </c>
      <c r="EN649" s="27">
        <f>IF($O649&gt;=EN$1,$S649+$Y649,$Y649)</f>
        <v>652.37933333333331</v>
      </c>
      <c r="EO649" s="27">
        <f>IF($O649&gt;=EO$1,$S649+$Y649,$Y649)</f>
        <v>652.37933333333331</v>
      </c>
      <c r="EP649" s="27">
        <f>IF($O649&gt;=EP$1,$S649+$Y649,$Y649)</f>
        <v>652.37933333333331</v>
      </c>
      <c r="EQ649" s="27">
        <f>IF($O649&gt;=EQ$1,$S649+$Y649,$Y649)</f>
        <v>652.37933333333331</v>
      </c>
      <c r="ER649" s="27">
        <f>IF($O649&gt;=ER$1,$S649+$Y649,$Y649)</f>
        <v>652.37933333333331</v>
      </c>
      <c r="ES649" s="27">
        <f>IF($O649&gt;=ES$1,$S649+$Y649,$Y649)</f>
        <v>652.37933333333331</v>
      </c>
      <c r="ET649" s="27">
        <f>IF($O649&gt;=ET$1,$S649+$Y649,$Y649)</f>
        <v>652.37933333333331</v>
      </c>
      <c r="EU649" s="27">
        <f>IF($O649&gt;=EU$1,$S649+$Y649,$Y649)</f>
        <v>652.37933333333331</v>
      </c>
      <c r="EV649" s="27">
        <f>IF($O649&gt;=EV$1,$S649,0)</f>
        <v>504.94133333333332</v>
      </c>
      <c r="EW649" s="27">
        <f>IF($O649&gt;=EW$1,$S649,0)</f>
        <v>504.94133333333332</v>
      </c>
      <c r="EX649" s="27">
        <f>IF($O649&gt;=EX$1,$S649,0)</f>
        <v>504.94133333333332</v>
      </c>
      <c r="EY649" s="27">
        <f>IF($O649&gt;=EY$1,$S649,0)</f>
        <v>504.94133333333332</v>
      </c>
      <c r="EZ649" s="27">
        <f>IF($O649&gt;=EZ$1,$S649,0)</f>
        <v>504.94133333333332</v>
      </c>
      <c r="FA649" s="27">
        <f>IF($O649&gt;=FA$1,$S649,0)</f>
        <v>504.94133333333332</v>
      </c>
      <c r="FB649" s="27">
        <f>IF($O649&gt;=FB$1,$S649,0)</f>
        <v>504.94133333333332</v>
      </c>
      <c r="FC649" s="27">
        <f>IF($O649&gt;=FC$1,$S649,0)</f>
        <v>504.94133333333332</v>
      </c>
      <c r="FD649" s="27">
        <f>IF($O649&gt;=FD$1,$S649,0)</f>
        <v>504.94133333333332</v>
      </c>
      <c r="FE649" s="27">
        <f>IF($O649&gt;=FE$1,$S649,0)</f>
        <v>504.94133333333332</v>
      </c>
      <c r="FF649" s="27">
        <f>IF($O649&gt;=FF$1,$S649,0)</f>
        <v>504.94133333333332</v>
      </c>
      <c r="FG649" s="27">
        <f>IF($O649&gt;=FG$1,$S649,0)</f>
        <v>504.94133333333332</v>
      </c>
      <c r="FH649" s="27">
        <f>IF($O649&gt;=FH$1,$S649,0)</f>
        <v>504.94133333333332</v>
      </c>
      <c r="FI649" s="27">
        <f>IF($O649&gt;=FI$1,$S649,0)</f>
        <v>504.94133333333332</v>
      </c>
      <c r="FJ649" s="27">
        <f>IF($O649&gt;=FJ$1,$S649,0)</f>
        <v>504.94133333333332</v>
      </c>
      <c r="FK649" s="27">
        <f>IF($O649&gt;=FK$1,$S649,0)</f>
        <v>504.94133333333332</v>
      </c>
      <c r="FL649" s="27">
        <f>IF($O649&gt;=FL$1,$S649,0)</f>
        <v>504.94133333333332</v>
      </c>
      <c r="FM649" s="27">
        <f>IF($O649&gt;=FM$1,$S649,0)</f>
        <v>504.94133333333332</v>
      </c>
      <c r="FN649" s="27">
        <f>IF($O649&gt;=FN$1,$S649,0)</f>
        <v>504.94133333333332</v>
      </c>
      <c r="FO649" s="27">
        <f>IF($O649&gt;=FO$1,$S649,0)</f>
        <v>504.94133333333332</v>
      </c>
      <c r="FP649" s="27">
        <f>IF($O649&gt;=FP$1,$S649,0)</f>
        <v>504.94133333333332</v>
      </c>
      <c r="FQ649" s="27">
        <f>IF($O649&gt;=FQ$1,$S649,0)</f>
        <v>504.94133333333332</v>
      </c>
      <c r="FR649" s="27">
        <f>IF($O649&gt;=FR$1,$S649,0)</f>
        <v>504.94133333333332</v>
      </c>
      <c r="FS649" s="27">
        <f>IF($O649&gt;=FS$1,$S649,0)</f>
        <v>504.94133333333332</v>
      </c>
      <c r="FT649" s="27">
        <f>IF($O649&gt;=FT$1,$S649,0)</f>
        <v>504.94133333333332</v>
      </c>
      <c r="FU649" s="27">
        <f>IF($O649&gt;=FU$1,$S649,0)</f>
        <v>504.94133333333332</v>
      </c>
      <c r="FV649" s="27">
        <f>IF($O649&gt;=FV$1,$S649,0)</f>
        <v>504.94133333333332</v>
      </c>
      <c r="FW649" s="27">
        <f>IF($O649&gt;=FW$1,$S649,0)</f>
        <v>504.94133333333332</v>
      </c>
      <c r="FX649" s="27">
        <f>IF($O649&gt;=FX$1,$S649,0)</f>
        <v>504.94133333333332</v>
      </c>
      <c r="FY649" s="27">
        <f>IF($O649&gt;=FY$1,$S649,0)</f>
        <v>504.94133333333332</v>
      </c>
      <c r="FZ649" s="27">
        <f>IF($O649&gt;=FZ$1,$S649,0)</f>
        <v>504.94133333333332</v>
      </c>
      <c r="GA649" s="27">
        <f>IF($O649&gt;=GA$1,$S649,0)</f>
        <v>504.94133333333332</v>
      </c>
      <c r="GB649" s="27">
        <f>IF($O649&gt;=GB$1,$S649,0)</f>
        <v>504.94133333333332</v>
      </c>
      <c r="GC649" s="27">
        <f>IF($O649&gt;=GC$1,$S649,0)</f>
        <v>504.94133333333332</v>
      </c>
      <c r="GD649" s="27">
        <f>IF($O649&gt;=GD$1,$S649,0)</f>
        <v>504.94133333333332</v>
      </c>
      <c r="GE649" s="27">
        <f>IF($O649&gt;=GE$1,$S649,0)</f>
        <v>504.94133333333332</v>
      </c>
      <c r="GF649" s="27">
        <f>IF($O649&gt;=GF$1,$S649,0)</f>
        <v>504.94133333333332</v>
      </c>
      <c r="GG649" s="27">
        <f>IF($O649&gt;=GG$1,$S649,0)</f>
        <v>504.94133333333332</v>
      </c>
      <c r="GH649" s="27">
        <f>IF($O649&gt;=GH$1,$S649,0)</f>
        <v>504.94133333333332</v>
      </c>
      <c r="GI649" s="27">
        <f>IF($O649&gt;=GI$1,$S649,0)</f>
        <v>504.94133333333332</v>
      </c>
      <c r="GJ649" s="27">
        <f>IF($O649&gt;=GJ$1,$S649,0)</f>
        <v>504.94133333333332</v>
      </c>
      <c r="GK649" s="27">
        <f>IF($O649&gt;=GK$1,$S649,0)</f>
        <v>504.94133333333332</v>
      </c>
      <c r="GL649" s="27">
        <f>IF($O649&gt;=GL$1,$S649,0)</f>
        <v>504.94133333333332</v>
      </c>
      <c r="GM649" s="27">
        <f>IF($O649&gt;=GM$1,$S649,0)</f>
        <v>504.94133333333332</v>
      </c>
      <c r="GN649" s="27">
        <f>IF($O649&gt;=GN$1,$S649,0)</f>
        <v>504.94133333333332</v>
      </c>
      <c r="GO649" s="27">
        <f>IF($O649&gt;=GO$1,$S649,0)</f>
        <v>504.94133333333332</v>
      </c>
      <c r="GP649" s="27">
        <f>IF($O649&gt;=GP$1,$S649,0)</f>
        <v>504.94133333333332</v>
      </c>
      <c r="GQ649" s="27">
        <f>IF($O649&gt;=GQ$1,$S649,0)</f>
        <v>504.94133333333332</v>
      </c>
      <c r="GR649" s="27">
        <f>IF($O649&gt;=GR$1,$S649,0)</f>
        <v>504.94133333333332</v>
      </c>
      <c r="GS649" s="27">
        <f>IF($O649&gt;=GS$1,$S649,0)</f>
        <v>504.94133333333332</v>
      </c>
      <c r="GT649" s="27">
        <f>IF($O649&gt;=GT$1,$S649,0)</f>
        <v>504.94133333333332</v>
      </c>
      <c r="GU649" s="27">
        <f>IF($O649&gt;=GU$1,$S649,0)</f>
        <v>504.94133333333332</v>
      </c>
      <c r="GV649" s="27">
        <f>IF($O649&gt;=GV$1,$S649,0)</f>
        <v>504.94133333333332</v>
      </c>
      <c r="GW649" s="27">
        <f>IF($O649&gt;=GW$1,$S649,0)</f>
        <v>504.94133333333332</v>
      </c>
      <c r="GX649" s="27">
        <f>IF($O649&gt;=GX$1,$S649,0)</f>
        <v>504.94133333333332</v>
      </c>
      <c r="GY649" s="27">
        <f>IF($O649&gt;=GY$1,$S649,0)</f>
        <v>504.94133333333332</v>
      </c>
      <c r="GZ649" s="27">
        <f>IF($O649&gt;=GZ$1,$S649,0)</f>
        <v>504.94133333333332</v>
      </c>
      <c r="HA649" s="27">
        <f>IF($O649&gt;=HA$1,$S649,0)</f>
        <v>504.94133333333332</v>
      </c>
      <c r="HB649" s="27">
        <f>IF($O649&gt;=HB$1,$S649,0)</f>
        <v>504.94133333333332</v>
      </c>
      <c r="HC649" s="27">
        <f>IF($O649&gt;=HC$1,$S649,0)</f>
        <v>504.94133333333332</v>
      </c>
    </row>
    <row r="650" spans="1:211">
      <c r="A650" s="3">
        <v>10138</v>
      </c>
      <c r="B650" s="3" t="s">
        <v>704</v>
      </c>
      <c r="C650" s="3" t="s">
        <v>45</v>
      </c>
      <c r="D650" s="3">
        <v>60</v>
      </c>
      <c r="E650" s="4">
        <v>30925</v>
      </c>
      <c r="F650" s="5">
        <v>33.824657534246576</v>
      </c>
      <c r="G650" s="3" t="s">
        <v>674</v>
      </c>
      <c r="H650" s="4">
        <v>21322</v>
      </c>
      <c r="I650" s="9" t="s">
        <v>791</v>
      </c>
      <c r="J650" s="5">
        <v>4636.4399999999996</v>
      </c>
      <c r="K650" s="31">
        <v>545</v>
      </c>
      <c r="L650" s="32">
        <v>34</v>
      </c>
      <c r="M650" s="33">
        <f>VLOOKUP(L650,FIND,3,TRUE)</f>
        <v>1.5</v>
      </c>
      <c r="N650" s="32">
        <f>IF(L650&gt;30,180,VLOOKUP(L650,TEMPO,2,FALSE))</f>
        <v>180</v>
      </c>
      <c r="O650" s="32">
        <f>IF(R650&gt;0,4,N650)</f>
        <v>180</v>
      </c>
      <c r="P650" s="96">
        <f>J650*M650*L650</f>
        <v>236458.44</v>
      </c>
      <c r="Q650" s="96">
        <f>10934.45*2</f>
        <v>21868.9</v>
      </c>
      <c r="R650" s="96">
        <f>IF(P650&lt;=Q650,P650/4,0)</f>
        <v>0</v>
      </c>
      <c r="S650" s="5">
        <f>IF(P650&gt;=Q650,P650/N650,0)</f>
        <v>1313.6579999999999</v>
      </c>
      <c r="T650" s="3"/>
      <c r="U650" s="3">
        <f>IF(T650="",1,0)</f>
        <v>1</v>
      </c>
      <c r="V650" s="3">
        <v>112</v>
      </c>
      <c r="W650" s="5">
        <v>0</v>
      </c>
      <c r="X650" s="5">
        <v>402.65</v>
      </c>
      <c r="Y650" s="5">
        <f>X650*W650</f>
        <v>0</v>
      </c>
      <c r="Z650" s="5">
        <v>400</v>
      </c>
      <c r="AA650" s="5">
        <f>S650+Y650+Z650</f>
        <v>1713.6579999999999</v>
      </c>
      <c r="AB650" s="39">
        <f>(J650/12+J650/12*1.3333333333+450/12+J650/30*6/12+J650)*1.3+Y650+Z650+153.9</f>
        <v>7902.4671999832563</v>
      </c>
      <c r="AC650" s="39" t="s">
        <v>45</v>
      </c>
      <c r="AD650" s="39">
        <f>J650*1.3+400+153.9</f>
        <v>6581.271999999999</v>
      </c>
      <c r="AE650" s="39">
        <f>SUMIFS('CUSTO MENSAL FUNC NOVO'!H:H,'CUSTO MENSAL FUNC NOVO'!A:A,'VALORES MENSAIS'!AC650)</f>
        <v>2013.943</v>
      </c>
      <c r="AF650" s="27">
        <f>IF($R650&gt;0,$R650,$S650)+$Y650+$Z650</f>
        <v>1713.6579999999999</v>
      </c>
      <c r="AG650" s="27">
        <f>IF($R650&gt;0,$R650,$S650)+$Y650+$Z650</f>
        <v>1713.6579999999999</v>
      </c>
      <c r="AH650" s="27">
        <f>IF($R650&gt;0,$R650,$S650)+$Y650+$Z650</f>
        <v>1713.6579999999999</v>
      </c>
      <c r="AI650" s="27">
        <f>IF($R650&gt;0,$R650,$S650)+$Y650+$Z650</f>
        <v>1713.6579999999999</v>
      </c>
      <c r="AJ650" s="27">
        <f>IF($O650&gt;=AJ$1,$S650+$Y650+$Z650,$Y650+$Z650)</f>
        <v>1713.6579999999999</v>
      </c>
      <c r="AK650" s="27">
        <f>IF($O650&gt;=AK$1,$S650+$Y650+$Z650,$Y650+$Z650)</f>
        <v>1713.6579999999999</v>
      </c>
      <c r="AL650" s="27">
        <f>IF($O650&gt;=AL$1,$S650+$Y650+$Z650,$Y650+$Z650)</f>
        <v>1713.6579999999999</v>
      </c>
      <c r="AM650" s="27">
        <f>IF($O650&gt;=AM$1,$S650+$Y650+$Z650,$Y650+$Z650)</f>
        <v>1713.6579999999999</v>
      </c>
      <c r="AN650" s="27">
        <f>IF($O650&gt;=AN$1,$S650+$Y650+$Z650,$Y650+$Z650)</f>
        <v>1713.6579999999999</v>
      </c>
      <c r="AO650" s="27">
        <f>IF($O650&gt;=AO$1,$S650+$Y650+$Z650,$Y650+$Z650)</f>
        <v>1713.6579999999999</v>
      </c>
      <c r="AP650" s="27">
        <f>IF($O650&gt;=AP$1,$S650+$Y650+$Z650,$Y650+$Z650)</f>
        <v>1713.6579999999999</v>
      </c>
      <c r="AQ650" s="27">
        <f>IF($O650&gt;=AQ$1,$S650+$Y650+$Z650,$Y650+$Z650)</f>
        <v>1713.6579999999999</v>
      </c>
      <c r="AR650" s="27">
        <f>IF($O650&gt;=AR$1,$S650+$Y650+$Z650,$Y650+$Z650)</f>
        <v>1713.6579999999999</v>
      </c>
      <c r="AS650" s="27">
        <f>IF($O650&gt;=AS$1,$S650+$Y650+$Z650,$Y650+$Z650)</f>
        <v>1713.6579999999999</v>
      </c>
      <c r="AT650" s="27">
        <f>IF($O650&gt;=AT$1,$S650+$Y650+$Z650,$Y650+$Z650)</f>
        <v>1713.6579999999999</v>
      </c>
      <c r="AU650" s="27">
        <f>IF($O650&gt;=AU$1,$S650+$Y650+$Z650,$Y650+$Z650)</f>
        <v>1713.6579999999999</v>
      </c>
      <c r="AV650" s="27">
        <f>IF($O650&gt;=AV$1,$S650+$Y650+$Z650,$Y650+$Z650)</f>
        <v>1713.6579999999999</v>
      </c>
      <c r="AW650" s="27">
        <f>IF($O650&gt;=AW$1,$S650+$Y650+$Z650,$Y650+$Z650)</f>
        <v>1713.6579999999999</v>
      </c>
      <c r="AX650" s="27">
        <f>IF($O650&gt;=AX$1,$S650+$Y650+$Z650,$Y650+$Z650)</f>
        <v>1713.6579999999999</v>
      </c>
      <c r="AY650" s="27">
        <f>IF($O650&gt;=AY$1,$S650+$Y650+$Z650,$Y650+$Z650)</f>
        <v>1713.6579999999999</v>
      </c>
      <c r="AZ650" s="27">
        <f>IF($O650&gt;=AZ$1,$S650+$Y650+$Z650,$Y650+$Z650)</f>
        <v>1713.6579999999999</v>
      </c>
      <c r="BA650" s="27">
        <f>IF($O650&gt;=BA$1,$S650+$Y650+$Z650,$Y650+$Z650)</f>
        <v>1713.6579999999999</v>
      </c>
      <c r="BB650" s="27">
        <f>IF($O650&gt;=BB$1,$S650+$Y650+$Z650,$Y650+$Z650)</f>
        <v>1713.6579999999999</v>
      </c>
      <c r="BC650" s="27">
        <f>IF($O650&gt;=BC$1,$S650+$Y650+$Z650,$Y650+$Z650)</f>
        <v>1713.6579999999999</v>
      </c>
      <c r="BD650" s="27">
        <f>IF($O650&gt;=BD$1,$S650+$Y650+$Z650,$Y650+$Z650)</f>
        <v>1713.6579999999999</v>
      </c>
      <c r="BE650" s="27">
        <f>IF($O650&gt;=BE$1,$S650+$Y650+$Z650,$Y650+$Z650)</f>
        <v>1713.6579999999999</v>
      </c>
      <c r="BF650" s="27">
        <f>IF($O650&gt;=BF$1,$S650+$Y650+$Z650,$Y650+$Z650)</f>
        <v>1713.6579999999999</v>
      </c>
      <c r="BG650" s="27">
        <f>IF($O650&gt;=BG$1,$S650+$Y650+$Z650,$Y650+$Z650)</f>
        <v>1713.6579999999999</v>
      </c>
      <c r="BH650" s="27">
        <f>IF($O650&gt;=BH$1,$S650+$Y650+$Z650,$Y650+$Z650)</f>
        <v>1713.6579999999999</v>
      </c>
      <c r="BI650" s="27">
        <f>IF($O650&gt;=BI$1,$S650+$Y650+$Z650,$Y650+$Z650)</f>
        <v>1713.6579999999999</v>
      </c>
      <c r="BJ650" s="27">
        <f>IF($O650&gt;=BJ$1,$S650+$Y650+$Z650,$Y650+$Z650)</f>
        <v>1713.6579999999999</v>
      </c>
      <c r="BK650" s="27">
        <f>IF($O650&gt;=BK$1,$S650+$Y650+$Z650,$Y650+$Z650)</f>
        <v>1713.6579999999999</v>
      </c>
      <c r="BL650" s="27">
        <f>IF($O650&gt;=BL$1,$S650+$Y650+$Z650,$Y650+$Z650)</f>
        <v>1713.6579999999999</v>
      </c>
      <c r="BM650" s="27">
        <f>IF($O650&gt;=BM$1,$S650+$Y650+$Z650,$Y650+$Z650)</f>
        <v>1713.6579999999999</v>
      </c>
      <c r="BN650" s="27">
        <f>IF($O650&gt;=BN$1,$S650+$Y650+$Z650,$Y650+$Z650)</f>
        <v>1713.6579999999999</v>
      </c>
      <c r="BO650" s="27">
        <f>IF($O650&gt;=BO$1,$S650+$Y650+$Z650,$Y650+$Z650)</f>
        <v>1713.6579999999999</v>
      </c>
      <c r="BP650" s="27">
        <f>IF($O650&gt;=BP$1,$S650+$Y650+$Z650,$Y650+$Z650)</f>
        <v>1713.6579999999999</v>
      </c>
      <c r="BQ650" s="27">
        <f>IF($O650&gt;=BQ$1,$S650+$Y650+$Z650,$Y650+$Z650)</f>
        <v>1713.6579999999999</v>
      </c>
      <c r="BR650" s="27">
        <f>IF($O650&gt;=BR$1,$S650+$Y650+$Z650,$Y650+$Z650)</f>
        <v>1713.6579999999999</v>
      </c>
      <c r="BS650" s="27">
        <f>IF($O650&gt;=BS$1,$S650+$Y650+$Z650,$Y650+$Z650)</f>
        <v>1713.6579999999999</v>
      </c>
      <c r="BT650" s="27">
        <f>IF($O650&gt;=BT$1,$S650+$Y650+$Z650,$Y650+$Z650)</f>
        <v>1713.6579999999999</v>
      </c>
      <c r="BU650" s="27">
        <f>IF($O650&gt;=BU$1,$S650+$Y650+$Z650,$Y650+$Z650)</f>
        <v>1713.6579999999999</v>
      </c>
      <c r="BV650" s="27">
        <f>IF($O650&gt;=BV$1,$S650+$Y650+$Z650,$Y650+$Z650)</f>
        <v>1713.6579999999999</v>
      </c>
      <c r="BW650" s="27">
        <f>IF($O650&gt;=BW$1,$S650+$Y650+$Z650,$Y650+$Z650)</f>
        <v>1713.6579999999999</v>
      </c>
      <c r="BX650" s="27">
        <f>IF($O650&gt;=BX$1,$S650+$Y650+$Z650,$Y650+$Z650)</f>
        <v>1713.6579999999999</v>
      </c>
      <c r="BY650" s="27">
        <f>IF($O650&gt;=BY$1,$S650+$Y650+$Z650,$Y650+$Z650)</f>
        <v>1713.6579999999999</v>
      </c>
      <c r="BZ650" s="27">
        <f>IF($O650&gt;=BZ$1,$S650+$Y650+$Z650,$Y650+$Z650)</f>
        <v>1713.6579999999999</v>
      </c>
      <c r="CA650" s="27">
        <f>IF($O650&gt;=CA$1,$S650+$Y650+$Z650,$Y650+$Z650)</f>
        <v>1713.6579999999999</v>
      </c>
      <c r="CB650" s="27">
        <f>IF($O650&gt;=CB$1,$S650+$Y650+$Z650,$Y650+$Z650)</f>
        <v>1713.6579999999999</v>
      </c>
      <c r="CC650" s="27">
        <f>IF($O650&gt;=CC$1,$S650+$Y650+$Z650,$Y650+$Z650)</f>
        <v>1713.6579999999999</v>
      </c>
      <c r="CD650" s="27">
        <f>IF($O650&gt;=CD$1,$S650+$Y650+$Z650,$Y650+$Z650)</f>
        <v>1713.6579999999999</v>
      </c>
      <c r="CE650" s="27">
        <f>IF($O650&gt;=CE$1,$S650+$Y650+$Z650,$Y650+$Z650)</f>
        <v>1713.6579999999999</v>
      </c>
      <c r="CF650" s="27">
        <f>IF($O650&gt;=CF$1,$S650+$Y650+$Z650,$Y650+$Z650)</f>
        <v>1713.6579999999999</v>
      </c>
      <c r="CG650" s="27">
        <f>IF($O650&gt;=CG$1,$S650+$Y650+$Z650,$Y650+$Z650)</f>
        <v>1713.6579999999999</v>
      </c>
      <c r="CH650" s="27">
        <f>IF($O650&gt;=CH$1,$S650+$Y650+$Z650,$Y650+$Z650)</f>
        <v>1713.6579999999999</v>
      </c>
      <c r="CI650" s="27">
        <f>IF($O650&gt;=CI$1,$S650+$Y650+$Z650,$Y650+$Z650)</f>
        <v>1713.6579999999999</v>
      </c>
      <c r="CJ650" s="27">
        <f>IF($O650&gt;=CJ$1,$S650+$Y650+$Z650,$Y650+$Z650)</f>
        <v>1713.6579999999999</v>
      </c>
      <c r="CK650" s="27">
        <f>IF($O650&gt;=CK$1,$S650+$Y650+$Z650,$Y650+$Z650)</f>
        <v>1713.6579999999999</v>
      </c>
      <c r="CL650" s="27">
        <f>IF($O650&gt;=CL$1,$S650+$Y650+$Z650,$Y650+$Z650)</f>
        <v>1713.6579999999999</v>
      </c>
      <c r="CM650" s="27">
        <f>IF($O650&gt;=CM$1,$S650+$Y650+$Z650,$Y650+$Z650)</f>
        <v>1713.6579999999999</v>
      </c>
      <c r="CN650" s="27">
        <f>IF($O650&gt;=CN$1,$S650+$Y650,$Y650)</f>
        <v>1313.6579999999999</v>
      </c>
      <c r="CO650" s="27">
        <f>IF($O650&gt;=CO$1,$S650+$Y650,$Y650)</f>
        <v>1313.6579999999999</v>
      </c>
      <c r="CP650" s="27">
        <f>IF($O650&gt;=CP$1,$S650+$Y650,$Y650)</f>
        <v>1313.6579999999999</v>
      </c>
      <c r="CQ650" s="27">
        <f>IF($O650&gt;=CQ$1,$S650+$Y650,$Y650)</f>
        <v>1313.6579999999999</v>
      </c>
      <c r="CR650" s="27">
        <f>IF($O650&gt;=CR$1,$S650+$Y650,$Y650)</f>
        <v>1313.6579999999999</v>
      </c>
      <c r="CS650" s="27">
        <f>IF($O650&gt;=CS$1,$S650+$Y650,$Y650)</f>
        <v>1313.6579999999999</v>
      </c>
      <c r="CT650" s="27">
        <f>IF($O650&gt;=CT$1,$S650+$Y650,$Y650)</f>
        <v>1313.6579999999999</v>
      </c>
      <c r="CU650" s="27">
        <f>IF($O650&gt;=CU$1,$S650+$Y650,$Y650)</f>
        <v>1313.6579999999999</v>
      </c>
      <c r="CV650" s="27">
        <f>IF($O650&gt;=CV$1,$S650+$Y650,$Y650)</f>
        <v>1313.6579999999999</v>
      </c>
      <c r="CW650" s="27">
        <f>IF($O650&gt;=CW$1,$S650+$Y650,$Y650)</f>
        <v>1313.6579999999999</v>
      </c>
      <c r="CX650" s="27">
        <f>IF($O650&gt;=CX$1,$S650+$Y650,$Y650)</f>
        <v>1313.6579999999999</v>
      </c>
      <c r="CY650" s="27">
        <f>IF($O650&gt;=CY$1,$S650+$Y650,$Y650)</f>
        <v>1313.6579999999999</v>
      </c>
      <c r="CZ650" s="27">
        <f>IF($O650&gt;=CZ$1,$S650+$Y650,$Y650)</f>
        <v>1313.6579999999999</v>
      </c>
      <c r="DA650" s="27">
        <f>IF($O650&gt;=DA$1,$S650+$Y650,$Y650)</f>
        <v>1313.6579999999999</v>
      </c>
      <c r="DB650" s="27">
        <f>IF($O650&gt;=DB$1,$S650+$Y650,$Y650)</f>
        <v>1313.6579999999999</v>
      </c>
      <c r="DC650" s="27">
        <f>IF($O650&gt;=DC$1,$S650+$Y650,$Y650)</f>
        <v>1313.6579999999999</v>
      </c>
      <c r="DD650" s="27">
        <f>IF($O650&gt;=DD$1,$S650+$Y650,$Y650)</f>
        <v>1313.6579999999999</v>
      </c>
      <c r="DE650" s="27">
        <f>IF($O650&gt;=DE$1,$S650+$Y650,$Y650)</f>
        <v>1313.6579999999999</v>
      </c>
      <c r="DF650" s="27">
        <f>IF($O650&gt;=DF$1,$S650+$Y650,$Y650)</f>
        <v>1313.6579999999999</v>
      </c>
      <c r="DG650" s="27">
        <f>IF($O650&gt;=DG$1,$S650+$Y650,$Y650)</f>
        <v>1313.6579999999999</v>
      </c>
      <c r="DH650" s="27">
        <f>IF($O650&gt;=DH$1,$S650+$Y650,$Y650)</f>
        <v>1313.6579999999999</v>
      </c>
      <c r="DI650" s="27">
        <f>IF($O650&gt;=DI$1,$S650+$Y650,$Y650)</f>
        <v>1313.6579999999999</v>
      </c>
      <c r="DJ650" s="27">
        <f>IF($O650&gt;=DJ$1,$S650+$Y650,$Y650)</f>
        <v>1313.6579999999999</v>
      </c>
      <c r="DK650" s="27">
        <f>IF($O650&gt;=DK$1,$S650+$Y650,$Y650)</f>
        <v>1313.6579999999999</v>
      </c>
      <c r="DL650" s="27">
        <f>IF($O650&gt;=DL$1,$S650+$Y650,$Y650)</f>
        <v>1313.6579999999999</v>
      </c>
      <c r="DM650" s="27">
        <f>IF($O650&gt;=DM$1,$S650+$Y650,$Y650)</f>
        <v>1313.6579999999999</v>
      </c>
      <c r="DN650" s="27">
        <f>IF($O650&gt;=DN$1,$S650+$Y650,$Y650)</f>
        <v>1313.6579999999999</v>
      </c>
      <c r="DO650" s="27">
        <f>IF($O650&gt;=DO$1,$S650+$Y650,$Y650)</f>
        <v>1313.6579999999999</v>
      </c>
      <c r="DP650" s="27">
        <f>IF($O650&gt;=DP$1,$S650+$Y650,$Y650)</f>
        <v>1313.6579999999999</v>
      </c>
      <c r="DQ650" s="27">
        <f>IF($O650&gt;=DQ$1,$S650+$Y650,$Y650)</f>
        <v>1313.6579999999999</v>
      </c>
      <c r="DR650" s="27">
        <f>IF($O650&gt;=DR$1,$S650+$Y650,$Y650)</f>
        <v>1313.6579999999999</v>
      </c>
      <c r="DS650" s="27">
        <f>IF($O650&gt;=DS$1,$S650+$Y650,$Y650)</f>
        <v>1313.6579999999999</v>
      </c>
      <c r="DT650" s="27">
        <f>IF($O650&gt;=DT$1,$S650+$Y650,$Y650)</f>
        <v>1313.6579999999999</v>
      </c>
      <c r="DU650" s="27">
        <f>IF($O650&gt;=DU$1,$S650+$Y650,$Y650)</f>
        <v>1313.6579999999999</v>
      </c>
      <c r="DV650" s="27">
        <f>IF($O650&gt;=DV$1,$S650+$Y650,$Y650)</f>
        <v>1313.6579999999999</v>
      </c>
      <c r="DW650" s="27">
        <f>IF($O650&gt;=DW$1,$S650+$Y650,$Y650)</f>
        <v>1313.6579999999999</v>
      </c>
      <c r="DX650" s="27">
        <f>IF($O650&gt;=DX$1,$S650+$Y650,$Y650)</f>
        <v>1313.6579999999999</v>
      </c>
      <c r="DY650" s="27">
        <f>IF($O650&gt;=DY$1,$S650+$Y650,$Y650)</f>
        <v>1313.6579999999999</v>
      </c>
      <c r="DZ650" s="27">
        <f>IF($O650&gt;=DZ$1,$S650+$Y650,$Y650)</f>
        <v>1313.6579999999999</v>
      </c>
      <c r="EA650" s="27">
        <f>IF($O650&gt;=EA$1,$S650+$Y650,$Y650)</f>
        <v>1313.6579999999999</v>
      </c>
      <c r="EB650" s="27">
        <f>IF($O650&gt;=EB$1,$S650+$Y650,$Y650)</f>
        <v>1313.6579999999999</v>
      </c>
      <c r="EC650" s="27">
        <f>IF($O650&gt;=EC$1,$S650+$Y650,$Y650)</f>
        <v>1313.6579999999999</v>
      </c>
      <c r="ED650" s="27">
        <f>IF($O650&gt;=ED$1,$S650+$Y650,$Y650)</f>
        <v>1313.6579999999999</v>
      </c>
      <c r="EE650" s="27">
        <f>IF($O650&gt;=EE$1,$S650+$Y650,$Y650)</f>
        <v>1313.6579999999999</v>
      </c>
      <c r="EF650" s="27">
        <f>IF($O650&gt;=EF$1,$S650+$Y650,$Y650)</f>
        <v>1313.6579999999999</v>
      </c>
      <c r="EG650" s="27">
        <f>IF($O650&gt;=EG$1,$S650+$Y650,$Y650)</f>
        <v>1313.6579999999999</v>
      </c>
      <c r="EH650" s="27">
        <f>IF($O650&gt;=EH$1,$S650+$Y650,$Y650)</f>
        <v>1313.6579999999999</v>
      </c>
      <c r="EI650" s="27">
        <f>IF($O650&gt;=EI$1,$S650+$Y650,$Y650)</f>
        <v>1313.6579999999999</v>
      </c>
      <c r="EJ650" s="27">
        <f>IF($O650&gt;=EJ$1,$S650+$Y650,$Y650)</f>
        <v>1313.6579999999999</v>
      </c>
      <c r="EK650" s="27">
        <f>IF($O650&gt;=EK$1,$S650+$Y650,$Y650)</f>
        <v>1313.6579999999999</v>
      </c>
      <c r="EL650" s="27">
        <f>IF($O650&gt;=EL$1,$S650+$Y650,$Y650)</f>
        <v>1313.6579999999999</v>
      </c>
      <c r="EM650" s="27">
        <f>IF($O650&gt;=EM$1,$S650+$Y650,$Y650)</f>
        <v>1313.6579999999999</v>
      </c>
      <c r="EN650" s="27">
        <f>IF($O650&gt;=EN$1,$S650+$Y650,$Y650)</f>
        <v>1313.6579999999999</v>
      </c>
      <c r="EO650" s="27">
        <f>IF($O650&gt;=EO$1,$S650+$Y650,$Y650)</f>
        <v>1313.6579999999999</v>
      </c>
      <c r="EP650" s="27">
        <f>IF($O650&gt;=EP$1,$S650+$Y650,$Y650)</f>
        <v>1313.6579999999999</v>
      </c>
      <c r="EQ650" s="27">
        <f>IF($O650&gt;=EQ$1,$S650+$Y650,$Y650)</f>
        <v>1313.6579999999999</v>
      </c>
      <c r="ER650" s="27">
        <f>IF($O650&gt;=ER$1,$S650+$Y650,$Y650)</f>
        <v>1313.6579999999999</v>
      </c>
      <c r="ES650" s="27">
        <f>IF($O650&gt;=ES$1,$S650+$Y650,$Y650)</f>
        <v>1313.6579999999999</v>
      </c>
      <c r="ET650" s="27">
        <f>IF($O650&gt;=ET$1,$S650+$Y650,$Y650)</f>
        <v>1313.6579999999999</v>
      </c>
      <c r="EU650" s="27">
        <f>IF($O650&gt;=EU$1,$S650+$Y650,$Y650)</f>
        <v>1313.6579999999999</v>
      </c>
      <c r="EV650" s="27">
        <f>IF($O650&gt;=EV$1,$S650,0)</f>
        <v>1313.6579999999999</v>
      </c>
      <c r="EW650" s="27">
        <f>IF($O650&gt;=EW$1,$S650,0)</f>
        <v>1313.6579999999999</v>
      </c>
      <c r="EX650" s="27">
        <f>IF($O650&gt;=EX$1,$S650,0)</f>
        <v>1313.6579999999999</v>
      </c>
      <c r="EY650" s="27">
        <f>IF($O650&gt;=EY$1,$S650,0)</f>
        <v>1313.6579999999999</v>
      </c>
      <c r="EZ650" s="27">
        <f>IF($O650&gt;=EZ$1,$S650,0)</f>
        <v>1313.6579999999999</v>
      </c>
      <c r="FA650" s="27">
        <f>IF($O650&gt;=FA$1,$S650,0)</f>
        <v>1313.6579999999999</v>
      </c>
      <c r="FB650" s="27">
        <f>IF($O650&gt;=FB$1,$S650,0)</f>
        <v>1313.6579999999999</v>
      </c>
      <c r="FC650" s="27">
        <f>IF($O650&gt;=FC$1,$S650,0)</f>
        <v>1313.6579999999999</v>
      </c>
      <c r="FD650" s="27">
        <f>IF($O650&gt;=FD$1,$S650,0)</f>
        <v>1313.6579999999999</v>
      </c>
      <c r="FE650" s="27">
        <f>IF($O650&gt;=FE$1,$S650,0)</f>
        <v>1313.6579999999999</v>
      </c>
      <c r="FF650" s="27">
        <f>IF($O650&gt;=FF$1,$S650,0)</f>
        <v>1313.6579999999999</v>
      </c>
      <c r="FG650" s="27">
        <f>IF($O650&gt;=FG$1,$S650,0)</f>
        <v>1313.6579999999999</v>
      </c>
      <c r="FH650" s="27">
        <f>IF($O650&gt;=FH$1,$S650,0)</f>
        <v>1313.6579999999999</v>
      </c>
      <c r="FI650" s="27">
        <f>IF($O650&gt;=FI$1,$S650,0)</f>
        <v>1313.6579999999999</v>
      </c>
      <c r="FJ650" s="27">
        <f>IF($O650&gt;=FJ$1,$S650,0)</f>
        <v>1313.6579999999999</v>
      </c>
      <c r="FK650" s="27">
        <f>IF($O650&gt;=FK$1,$S650,0)</f>
        <v>1313.6579999999999</v>
      </c>
      <c r="FL650" s="27">
        <f>IF($O650&gt;=FL$1,$S650,0)</f>
        <v>1313.6579999999999</v>
      </c>
      <c r="FM650" s="27">
        <f>IF($O650&gt;=FM$1,$S650,0)</f>
        <v>1313.6579999999999</v>
      </c>
      <c r="FN650" s="27">
        <f>IF($O650&gt;=FN$1,$S650,0)</f>
        <v>1313.6579999999999</v>
      </c>
      <c r="FO650" s="27">
        <f>IF($O650&gt;=FO$1,$S650,0)</f>
        <v>1313.6579999999999</v>
      </c>
      <c r="FP650" s="27">
        <f>IF($O650&gt;=FP$1,$S650,0)</f>
        <v>1313.6579999999999</v>
      </c>
      <c r="FQ650" s="27">
        <f>IF($O650&gt;=FQ$1,$S650,0)</f>
        <v>1313.6579999999999</v>
      </c>
      <c r="FR650" s="27">
        <f>IF($O650&gt;=FR$1,$S650,0)</f>
        <v>1313.6579999999999</v>
      </c>
      <c r="FS650" s="27">
        <f>IF($O650&gt;=FS$1,$S650,0)</f>
        <v>1313.6579999999999</v>
      </c>
      <c r="FT650" s="27">
        <f>IF($O650&gt;=FT$1,$S650,0)</f>
        <v>1313.6579999999999</v>
      </c>
      <c r="FU650" s="27">
        <f>IF($O650&gt;=FU$1,$S650,0)</f>
        <v>1313.6579999999999</v>
      </c>
      <c r="FV650" s="27">
        <f>IF($O650&gt;=FV$1,$S650,0)</f>
        <v>1313.6579999999999</v>
      </c>
      <c r="FW650" s="27">
        <f>IF($O650&gt;=FW$1,$S650,0)</f>
        <v>1313.6579999999999</v>
      </c>
      <c r="FX650" s="27">
        <f>IF($O650&gt;=FX$1,$S650,0)</f>
        <v>1313.6579999999999</v>
      </c>
      <c r="FY650" s="27">
        <f>IF($O650&gt;=FY$1,$S650,0)</f>
        <v>1313.6579999999999</v>
      </c>
      <c r="FZ650" s="27">
        <f>IF($O650&gt;=FZ$1,$S650,0)</f>
        <v>1313.6579999999999</v>
      </c>
      <c r="GA650" s="27">
        <f>IF($O650&gt;=GA$1,$S650,0)</f>
        <v>1313.6579999999999</v>
      </c>
      <c r="GB650" s="27">
        <f>IF($O650&gt;=GB$1,$S650,0)</f>
        <v>1313.6579999999999</v>
      </c>
      <c r="GC650" s="27">
        <f>IF($O650&gt;=GC$1,$S650,0)</f>
        <v>1313.6579999999999</v>
      </c>
      <c r="GD650" s="27">
        <f>IF($O650&gt;=GD$1,$S650,0)</f>
        <v>1313.6579999999999</v>
      </c>
      <c r="GE650" s="27">
        <f>IF($O650&gt;=GE$1,$S650,0)</f>
        <v>1313.6579999999999</v>
      </c>
      <c r="GF650" s="27">
        <f>IF($O650&gt;=GF$1,$S650,0)</f>
        <v>1313.6579999999999</v>
      </c>
      <c r="GG650" s="27">
        <f>IF($O650&gt;=GG$1,$S650,0)</f>
        <v>1313.6579999999999</v>
      </c>
      <c r="GH650" s="27">
        <f>IF($O650&gt;=GH$1,$S650,0)</f>
        <v>1313.6579999999999</v>
      </c>
      <c r="GI650" s="27">
        <f>IF($O650&gt;=GI$1,$S650,0)</f>
        <v>1313.6579999999999</v>
      </c>
      <c r="GJ650" s="27">
        <f>IF($O650&gt;=GJ$1,$S650,0)</f>
        <v>1313.6579999999999</v>
      </c>
      <c r="GK650" s="27">
        <f>IF($O650&gt;=GK$1,$S650,0)</f>
        <v>1313.6579999999999</v>
      </c>
      <c r="GL650" s="27">
        <f>IF($O650&gt;=GL$1,$S650,0)</f>
        <v>1313.6579999999999</v>
      </c>
      <c r="GM650" s="27">
        <f>IF($O650&gt;=GM$1,$S650,0)</f>
        <v>1313.6579999999999</v>
      </c>
      <c r="GN650" s="27">
        <f>IF($O650&gt;=GN$1,$S650,0)</f>
        <v>1313.6579999999999</v>
      </c>
      <c r="GO650" s="27">
        <f>IF($O650&gt;=GO$1,$S650,0)</f>
        <v>1313.6579999999999</v>
      </c>
      <c r="GP650" s="27">
        <f>IF($O650&gt;=GP$1,$S650,0)</f>
        <v>1313.6579999999999</v>
      </c>
      <c r="GQ650" s="27">
        <f>IF($O650&gt;=GQ$1,$S650,0)</f>
        <v>1313.6579999999999</v>
      </c>
      <c r="GR650" s="27">
        <f>IF($O650&gt;=GR$1,$S650,0)</f>
        <v>1313.6579999999999</v>
      </c>
      <c r="GS650" s="27">
        <f>IF($O650&gt;=GS$1,$S650,0)</f>
        <v>1313.6579999999999</v>
      </c>
      <c r="GT650" s="27">
        <f>IF($O650&gt;=GT$1,$S650,0)</f>
        <v>1313.6579999999999</v>
      </c>
      <c r="GU650" s="27">
        <f>IF($O650&gt;=GU$1,$S650,0)</f>
        <v>1313.6579999999999</v>
      </c>
      <c r="GV650" s="27">
        <f>IF($O650&gt;=GV$1,$S650,0)</f>
        <v>1313.6579999999999</v>
      </c>
      <c r="GW650" s="27">
        <f>IF($O650&gt;=GW$1,$S650,0)</f>
        <v>1313.6579999999999</v>
      </c>
      <c r="GX650" s="27">
        <f>IF($O650&gt;=GX$1,$S650,0)</f>
        <v>1313.6579999999999</v>
      </c>
      <c r="GY650" s="27">
        <f>IF($O650&gt;=GY$1,$S650,0)</f>
        <v>1313.6579999999999</v>
      </c>
      <c r="GZ650" s="27">
        <f>IF($O650&gt;=GZ$1,$S650,0)</f>
        <v>1313.6579999999999</v>
      </c>
      <c r="HA650" s="27">
        <f>IF($O650&gt;=HA$1,$S650,0)</f>
        <v>1313.6579999999999</v>
      </c>
      <c r="HB650" s="27">
        <f>IF($O650&gt;=HB$1,$S650,0)</f>
        <v>1313.6579999999999</v>
      </c>
      <c r="HC650" s="27">
        <f>IF($O650&gt;=HC$1,$S650,0)</f>
        <v>1313.6579999999999</v>
      </c>
    </row>
    <row r="651" spans="1:211">
      <c r="A651" s="3">
        <v>103349</v>
      </c>
      <c r="B651" s="3" t="s">
        <v>677</v>
      </c>
      <c r="C651" s="3" t="s">
        <v>18</v>
      </c>
      <c r="D651" s="3">
        <v>57</v>
      </c>
      <c r="E651" s="4">
        <v>37803</v>
      </c>
      <c r="F651" s="5">
        <v>14.980821917808219</v>
      </c>
      <c r="G651" s="3" t="s">
        <v>674</v>
      </c>
      <c r="H651" s="4">
        <v>22418</v>
      </c>
      <c r="I651" s="9" t="s">
        <v>829</v>
      </c>
      <c r="J651" s="5">
        <v>2595.08</v>
      </c>
      <c r="K651" s="31">
        <v>745</v>
      </c>
      <c r="L651" s="32">
        <v>15</v>
      </c>
      <c r="M651" s="33">
        <f>VLOOKUP(L651,FIND,3,TRUE)</f>
        <v>1.1000000000000001</v>
      </c>
      <c r="N651" s="32">
        <f>IF(L651&gt;30,180,VLOOKUP(L651,TEMPO,2,FALSE))</f>
        <v>90</v>
      </c>
      <c r="O651" s="32">
        <f>IF(R651&gt;0,4,N651)</f>
        <v>90</v>
      </c>
      <c r="P651" s="96">
        <f>J651*M651*L651</f>
        <v>42818.82</v>
      </c>
      <c r="Q651" s="96">
        <f>10934.45*2</f>
        <v>21868.9</v>
      </c>
      <c r="R651" s="96">
        <f>IF(P651&lt;=Q651,P651/4,0)</f>
        <v>0</v>
      </c>
      <c r="S651" s="5">
        <f>IF(P651&gt;=Q651,P651/N651,0)</f>
        <v>475.76466666666664</v>
      </c>
      <c r="T651" s="3"/>
      <c r="U651" s="3">
        <f>IF(T651="",1,0)</f>
        <v>1</v>
      </c>
      <c r="V651" s="3">
        <v>69</v>
      </c>
      <c r="W651" s="5">
        <v>0.4</v>
      </c>
      <c r="X651" s="5">
        <v>245.73</v>
      </c>
      <c r="Y651" s="5">
        <f>X651*W651</f>
        <v>98.292000000000002</v>
      </c>
      <c r="Z651" s="5">
        <v>400</v>
      </c>
      <c r="AA651" s="5">
        <f>S651+Y651+Z651</f>
        <v>974.05666666666662</v>
      </c>
      <c r="AB651" s="39">
        <f>(J651/12+J651/12*1.3333333333+450/12+J651/30*6/12+J651)*1.3+Y651+Z651+153.9</f>
        <v>4786.7512888795181</v>
      </c>
      <c r="AC651" s="39" t="s">
        <v>18</v>
      </c>
      <c r="AD651" s="39">
        <f>J651*1.3+400+153.9</f>
        <v>3927.5039999999999</v>
      </c>
      <c r="AE651" s="39">
        <f>SUMIFS('CUSTO MENSAL FUNC NOVO'!H:H,'CUSTO MENSAL FUNC NOVO'!A:A,'VALORES MENSAIS'!AC651)</f>
        <v>1902.2210000000002</v>
      </c>
      <c r="AF651" s="27">
        <f>IF($R651&gt;0,$R651,$S651)+$Y651+$Z651</f>
        <v>974.05666666666662</v>
      </c>
      <c r="AG651" s="27">
        <f>IF($R651&gt;0,$R651,$S651)+$Y651+$Z651</f>
        <v>974.05666666666662</v>
      </c>
      <c r="AH651" s="27">
        <f>IF($R651&gt;0,$R651,$S651)+$Y651+$Z651</f>
        <v>974.05666666666662</v>
      </c>
      <c r="AI651" s="27">
        <f>IF($R651&gt;0,$R651,$S651)+$Y651+$Z651</f>
        <v>974.05666666666662</v>
      </c>
      <c r="AJ651" s="27">
        <f>IF($O651&gt;=AJ$1,$S651+$Y651+$Z651,$Y651+$Z651)</f>
        <v>974.05666666666662</v>
      </c>
      <c r="AK651" s="27">
        <f>IF($O651&gt;=AK$1,$S651+$Y651+$Z651,$Y651+$Z651)</f>
        <v>974.05666666666662</v>
      </c>
      <c r="AL651" s="27">
        <f>IF($O651&gt;=AL$1,$S651+$Y651+$Z651,$Y651+$Z651)</f>
        <v>974.05666666666662</v>
      </c>
      <c r="AM651" s="27">
        <f>IF($O651&gt;=AM$1,$S651+$Y651+$Z651,$Y651+$Z651)</f>
        <v>974.05666666666662</v>
      </c>
      <c r="AN651" s="27">
        <f>IF($O651&gt;=AN$1,$S651+$Y651+$Z651,$Y651+$Z651)</f>
        <v>974.05666666666662</v>
      </c>
      <c r="AO651" s="27">
        <f>IF($O651&gt;=AO$1,$S651+$Y651+$Z651,$Y651+$Z651)</f>
        <v>974.05666666666662</v>
      </c>
      <c r="AP651" s="27">
        <f>IF($O651&gt;=AP$1,$S651+$Y651+$Z651,$Y651+$Z651)</f>
        <v>974.05666666666662</v>
      </c>
      <c r="AQ651" s="27">
        <f>IF($O651&gt;=AQ$1,$S651+$Y651+$Z651,$Y651+$Z651)</f>
        <v>974.05666666666662</v>
      </c>
      <c r="AR651" s="27">
        <f>IF($O651&gt;=AR$1,$S651+$Y651+$Z651,$Y651+$Z651)</f>
        <v>974.05666666666662</v>
      </c>
      <c r="AS651" s="27">
        <f>IF($O651&gt;=AS$1,$S651+$Y651+$Z651,$Y651+$Z651)</f>
        <v>974.05666666666662</v>
      </c>
      <c r="AT651" s="27">
        <f>IF($O651&gt;=AT$1,$S651+$Y651+$Z651,$Y651+$Z651)</f>
        <v>974.05666666666662</v>
      </c>
      <c r="AU651" s="27">
        <f>IF($O651&gt;=AU$1,$S651+$Y651+$Z651,$Y651+$Z651)</f>
        <v>974.05666666666662</v>
      </c>
      <c r="AV651" s="27">
        <f>IF($O651&gt;=AV$1,$S651+$Y651+$Z651,$Y651+$Z651)</f>
        <v>974.05666666666662</v>
      </c>
      <c r="AW651" s="27">
        <f>IF($O651&gt;=AW$1,$S651+$Y651+$Z651,$Y651+$Z651)</f>
        <v>974.05666666666662</v>
      </c>
      <c r="AX651" s="27">
        <f>IF($O651&gt;=AX$1,$S651+$Y651+$Z651,$Y651+$Z651)</f>
        <v>974.05666666666662</v>
      </c>
      <c r="AY651" s="27">
        <f>IF($O651&gt;=AY$1,$S651+$Y651+$Z651,$Y651+$Z651)</f>
        <v>974.05666666666662</v>
      </c>
      <c r="AZ651" s="27">
        <f>IF($O651&gt;=AZ$1,$S651+$Y651+$Z651,$Y651+$Z651)</f>
        <v>974.05666666666662</v>
      </c>
      <c r="BA651" s="27">
        <f>IF($O651&gt;=BA$1,$S651+$Y651+$Z651,$Y651+$Z651)</f>
        <v>974.05666666666662</v>
      </c>
      <c r="BB651" s="27">
        <f>IF($O651&gt;=BB$1,$S651+$Y651+$Z651,$Y651+$Z651)</f>
        <v>974.05666666666662</v>
      </c>
      <c r="BC651" s="27">
        <f>IF($O651&gt;=BC$1,$S651+$Y651+$Z651,$Y651+$Z651)</f>
        <v>974.05666666666662</v>
      </c>
      <c r="BD651" s="27">
        <f>IF($O651&gt;=BD$1,$S651+$Y651+$Z651,$Y651+$Z651)</f>
        <v>974.05666666666662</v>
      </c>
      <c r="BE651" s="27">
        <f>IF($O651&gt;=BE$1,$S651+$Y651+$Z651,$Y651+$Z651)</f>
        <v>974.05666666666662</v>
      </c>
      <c r="BF651" s="27">
        <f>IF($O651&gt;=BF$1,$S651+$Y651+$Z651,$Y651+$Z651)</f>
        <v>974.05666666666662</v>
      </c>
      <c r="BG651" s="27">
        <f>IF($O651&gt;=BG$1,$S651+$Y651+$Z651,$Y651+$Z651)</f>
        <v>974.05666666666662</v>
      </c>
      <c r="BH651" s="27">
        <f>IF($O651&gt;=BH$1,$S651+$Y651+$Z651,$Y651+$Z651)</f>
        <v>974.05666666666662</v>
      </c>
      <c r="BI651" s="27">
        <f>IF($O651&gt;=BI$1,$S651+$Y651+$Z651,$Y651+$Z651)</f>
        <v>974.05666666666662</v>
      </c>
      <c r="BJ651" s="27">
        <f>IF($O651&gt;=BJ$1,$S651+$Y651+$Z651,$Y651+$Z651)</f>
        <v>974.05666666666662</v>
      </c>
      <c r="BK651" s="27">
        <f>IF($O651&gt;=BK$1,$S651+$Y651+$Z651,$Y651+$Z651)</f>
        <v>974.05666666666662</v>
      </c>
      <c r="BL651" s="27">
        <f>IF($O651&gt;=BL$1,$S651+$Y651+$Z651,$Y651+$Z651)</f>
        <v>974.05666666666662</v>
      </c>
      <c r="BM651" s="27">
        <f>IF($O651&gt;=BM$1,$S651+$Y651+$Z651,$Y651+$Z651)</f>
        <v>974.05666666666662</v>
      </c>
      <c r="BN651" s="27">
        <f>IF($O651&gt;=BN$1,$S651+$Y651+$Z651,$Y651+$Z651)</f>
        <v>974.05666666666662</v>
      </c>
      <c r="BO651" s="27">
        <f>IF($O651&gt;=BO$1,$S651+$Y651+$Z651,$Y651+$Z651)</f>
        <v>974.05666666666662</v>
      </c>
      <c r="BP651" s="27">
        <f>IF($O651&gt;=BP$1,$S651+$Y651+$Z651,$Y651+$Z651)</f>
        <v>974.05666666666662</v>
      </c>
      <c r="BQ651" s="27">
        <f>IF($O651&gt;=BQ$1,$S651+$Y651+$Z651,$Y651+$Z651)</f>
        <v>974.05666666666662</v>
      </c>
      <c r="BR651" s="27">
        <f>IF($O651&gt;=BR$1,$S651+$Y651+$Z651,$Y651+$Z651)</f>
        <v>974.05666666666662</v>
      </c>
      <c r="BS651" s="27">
        <f>IF($O651&gt;=BS$1,$S651+$Y651+$Z651,$Y651+$Z651)</f>
        <v>974.05666666666662</v>
      </c>
      <c r="BT651" s="27">
        <f>IF($O651&gt;=BT$1,$S651+$Y651+$Z651,$Y651+$Z651)</f>
        <v>974.05666666666662</v>
      </c>
      <c r="BU651" s="27">
        <f>IF($O651&gt;=BU$1,$S651+$Y651+$Z651,$Y651+$Z651)</f>
        <v>974.05666666666662</v>
      </c>
      <c r="BV651" s="27">
        <f>IF($O651&gt;=BV$1,$S651+$Y651+$Z651,$Y651+$Z651)</f>
        <v>974.05666666666662</v>
      </c>
      <c r="BW651" s="27">
        <f>IF($O651&gt;=BW$1,$S651+$Y651+$Z651,$Y651+$Z651)</f>
        <v>974.05666666666662</v>
      </c>
      <c r="BX651" s="27">
        <f>IF($O651&gt;=BX$1,$S651+$Y651+$Z651,$Y651+$Z651)</f>
        <v>974.05666666666662</v>
      </c>
      <c r="BY651" s="27">
        <f>IF($O651&gt;=BY$1,$S651+$Y651+$Z651,$Y651+$Z651)</f>
        <v>974.05666666666662</v>
      </c>
      <c r="BZ651" s="27">
        <f>IF($O651&gt;=BZ$1,$S651+$Y651+$Z651,$Y651+$Z651)</f>
        <v>974.05666666666662</v>
      </c>
      <c r="CA651" s="27">
        <f>IF($O651&gt;=CA$1,$S651+$Y651+$Z651,$Y651+$Z651)</f>
        <v>974.05666666666662</v>
      </c>
      <c r="CB651" s="27">
        <f>IF($O651&gt;=CB$1,$S651+$Y651+$Z651,$Y651+$Z651)</f>
        <v>974.05666666666662</v>
      </c>
      <c r="CC651" s="27">
        <f>IF($O651&gt;=CC$1,$S651+$Y651+$Z651,$Y651+$Z651)</f>
        <v>974.05666666666662</v>
      </c>
      <c r="CD651" s="27">
        <f>IF($O651&gt;=CD$1,$S651+$Y651+$Z651,$Y651+$Z651)</f>
        <v>974.05666666666662</v>
      </c>
      <c r="CE651" s="27">
        <f>IF($O651&gt;=CE$1,$S651+$Y651+$Z651,$Y651+$Z651)</f>
        <v>974.05666666666662</v>
      </c>
      <c r="CF651" s="27">
        <f>IF($O651&gt;=CF$1,$S651+$Y651+$Z651,$Y651+$Z651)</f>
        <v>974.05666666666662</v>
      </c>
      <c r="CG651" s="27">
        <f>IF($O651&gt;=CG$1,$S651+$Y651+$Z651,$Y651+$Z651)</f>
        <v>974.05666666666662</v>
      </c>
      <c r="CH651" s="27">
        <f>IF($O651&gt;=CH$1,$S651+$Y651+$Z651,$Y651+$Z651)</f>
        <v>974.05666666666662</v>
      </c>
      <c r="CI651" s="27">
        <f>IF($O651&gt;=CI$1,$S651+$Y651+$Z651,$Y651+$Z651)</f>
        <v>974.05666666666662</v>
      </c>
      <c r="CJ651" s="27">
        <f>IF($O651&gt;=CJ$1,$S651+$Y651+$Z651,$Y651+$Z651)</f>
        <v>974.05666666666662</v>
      </c>
      <c r="CK651" s="27">
        <f>IF($O651&gt;=CK$1,$S651+$Y651+$Z651,$Y651+$Z651)</f>
        <v>974.05666666666662</v>
      </c>
      <c r="CL651" s="27">
        <f>IF($O651&gt;=CL$1,$S651+$Y651+$Z651,$Y651+$Z651)</f>
        <v>974.05666666666662</v>
      </c>
      <c r="CM651" s="27">
        <f>IF($O651&gt;=CM$1,$S651+$Y651+$Z651,$Y651+$Z651)</f>
        <v>974.05666666666662</v>
      </c>
      <c r="CN651" s="27">
        <f>IF($O651&gt;=CN$1,$S651+$Y651,$Y651)</f>
        <v>574.05666666666662</v>
      </c>
      <c r="CO651" s="27">
        <f>IF($O651&gt;=CO$1,$S651+$Y651,$Y651)</f>
        <v>574.05666666666662</v>
      </c>
      <c r="CP651" s="27">
        <f>IF($O651&gt;=CP$1,$S651+$Y651,$Y651)</f>
        <v>574.05666666666662</v>
      </c>
      <c r="CQ651" s="27">
        <f>IF($O651&gt;=CQ$1,$S651+$Y651,$Y651)</f>
        <v>574.05666666666662</v>
      </c>
      <c r="CR651" s="27">
        <f>IF($O651&gt;=CR$1,$S651+$Y651,$Y651)</f>
        <v>574.05666666666662</v>
      </c>
      <c r="CS651" s="27">
        <f>IF($O651&gt;=CS$1,$S651+$Y651,$Y651)</f>
        <v>574.05666666666662</v>
      </c>
      <c r="CT651" s="27">
        <f>IF($O651&gt;=CT$1,$S651+$Y651,$Y651)</f>
        <v>574.05666666666662</v>
      </c>
      <c r="CU651" s="27">
        <f>IF($O651&gt;=CU$1,$S651+$Y651,$Y651)</f>
        <v>574.05666666666662</v>
      </c>
      <c r="CV651" s="27">
        <f>IF($O651&gt;=CV$1,$S651+$Y651,$Y651)</f>
        <v>574.05666666666662</v>
      </c>
      <c r="CW651" s="27">
        <f>IF($O651&gt;=CW$1,$S651+$Y651,$Y651)</f>
        <v>574.05666666666662</v>
      </c>
      <c r="CX651" s="27">
        <f>IF($O651&gt;=CX$1,$S651+$Y651,$Y651)</f>
        <v>574.05666666666662</v>
      </c>
      <c r="CY651" s="27">
        <f>IF($O651&gt;=CY$1,$S651+$Y651,$Y651)</f>
        <v>574.05666666666662</v>
      </c>
      <c r="CZ651" s="27">
        <f>IF($O651&gt;=CZ$1,$S651+$Y651,$Y651)</f>
        <v>574.05666666666662</v>
      </c>
      <c r="DA651" s="27">
        <f>IF($O651&gt;=DA$1,$S651+$Y651,$Y651)</f>
        <v>574.05666666666662</v>
      </c>
      <c r="DB651" s="27">
        <f>IF($O651&gt;=DB$1,$S651+$Y651,$Y651)</f>
        <v>574.05666666666662</v>
      </c>
      <c r="DC651" s="27">
        <f>IF($O651&gt;=DC$1,$S651+$Y651,$Y651)</f>
        <v>574.05666666666662</v>
      </c>
      <c r="DD651" s="27">
        <f>IF($O651&gt;=DD$1,$S651+$Y651,$Y651)</f>
        <v>574.05666666666662</v>
      </c>
      <c r="DE651" s="27">
        <f>IF($O651&gt;=DE$1,$S651+$Y651,$Y651)</f>
        <v>574.05666666666662</v>
      </c>
      <c r="DF651" s="27">
        <f>IF($O651&gt;=DF$1,$S651+$Y651,$Y651)</f>
        <v>574.05666666666662</v>
      </c>
      <c r="DG651" s="27">
        <f>IF($O651&gt;=DG$1,$S651+$Y651,$Y651)</f>
        <v>574.05666666666662</v>
      </c>
      <c r="DH651" s="27">
        <f>IF($O651&gt;=DH$1,$S651+$Y651,$Y651)</f>
        <v>574.05666666666662</v>
      </c>
      <c r="DI651" s="27">
        <f>IF($O651&gt;=DI$1,$S651+$Y651,$Y651)</f>
        <v>574.05666666666662</v>
      </c>
      <c r="DJ651" s="27">
        <f>IF($O651&gt;=DJ$1,$S651+$Y651,$Y651)</f>
        <v>574.05666666666662</v>
      </c>
      <c r="DK651" s="27">
        <f>IF($O651&gt;=DK$1,$S651+$Y651,$Y651)</f>
        <v>574.05666666666662</v>
      </c>
      <c r="DL651" s="27">
        <f>IF($O651&gt;=DL$1,$S651+$Y651,$Y651)</f>
        <v>574.05666666666662</v>
      </c>
      <c r="DM651" s="27">
        <f>IF($O651&gt;=DM$1,$S651+$Y651,$Y651)</f>
        <v>574.05666666666662</v>
      </c>
      <c r="DN651" s="27">
        <f>IF($O651&gt;=DN$1,$S651+$Y651,$Y651)</f>
        <v>574.05666666666662</v>
      </c>
      <c r="DO651" s="27">
        <f>IF($O651&gt;=DO$1,$S651+$Y651,$Y651)</f>
        <v>574.05666666666662</v>
      </c>
      <c r="DP651" s="27">
        <f>IF($O651&gt;=DP$1,$S651+$Y651,$Y651)</f>
        <v>574.05666666666662</v>
      </c>
      <c r="DQ651" s="27">
        <f>IF($O651&gt;=DQ$1,$S651+$Y651,$Y651)</f>
        <v>574.05666666666662</v>
      </c>
      <c r="DR651" s="27">
        <f>IF($O651&gt;=DR$1,$S651+$Y651,$Y651)</f>
        <v>98.292000000000002</v>
      </c>
      <c r="DS651" s="27">
        <f>IF($O651&gt;=DS$1,$S651+$Y651,$Y651)</f>
        <v>98.292000000000002</v>
      </c>
      <c r="DT651" s="27">
        <f>IF($O651&gt;=DT$1,$S651+$Y651,$Y651)</f>
        <v>98.292000000000002</v>
      </c>
      <c r="DU651" s="27">
        <f>IF($O651&gt;=DU$1,$S651+$Y651,$Y651)</f>
        <v>98.292000000000002</v>
      </c>
      <c r="DV651" s="27">
        <f>IF($O651&gt;=DV$1,$S651+$Y651,$Y651)</f>
        <v>98.292000000000002</v>
      </c>
      <c r="DW651" s="27">
        <f>IF($O651&gt;=DW$1,$S651+$Y651,$Y651)</f>
        <v>98.292000000000002</v>
      </c>
      <c r="DX651" s="27">
        <f>IF($O651&gt;=DX$1,$S651+$Y651,$Y651)</f>
        <v>98.292000000000002</v>
      </c>
      <c r="DY651" s="27">
        <f>IF($O651&gt;=DY$1,$S651+$Y651,$Y651)</f>
        <v>98.292000000000002</v>
      </c>
      <c r="DZ651" s="27">
        <f>IF($O651&gt;=DZ$1,$S651+$Y651,$Y651)</f>
        <v>98.292000000000002</v>
      </c>
      <c r="EA651" s="27">
        <f>IF($O651&gt;=EA$1,$S651+$Y651,$Y651)</f>
        <v>98.292000000000002</v>
      </c>
      <c r="EB651" s="27">
        <f>IF($O651&gt;=EB$1,$S651+$Y651,$Y651)</f>
        <v>98.292000000000002</v>
      </c>
      <c r="EC651" s="27">
        <f>IF($O651&gt;=EC$1,$S651+$Y651,$Y651)</f>
        <v>98.292000000000002</v>
      </c>
      <c r="ED651" s="27">
        <f>IF($O651&gt;=ED$1,$S651+$Y651,$Y651)</f>
        <v>98.292000000000002</v>
      </c>
      <c r="EE651" s="27">
        <f>IF($O651&gt;=EE$1,$S651+$Y651,$Y651)</f>
        <v>98.292000000000002</v>
      </c>
      <c r="EF651" s="27">
        <f>IF($O651&gt;=EF$1,$S651+$Y651,$Y651)</f>
        <v>98.292000000000002</v>
      </c>
      <c r="EG651" s="27">
        <f>IF($O651&gt;=EG$1,$S651+$Y651,$Y651)</f>
        <v>98.292000000000002</v>
      </c>
      <c r="EH651" s="27">
        <f>IF($O651&gt;=EH$1,$S651+$Y651,$Y651)</f>
        <v>98.292000000000002</v>
      </c>
      <c r="EI651" s="27">
        <f>IF($O651&gt;=EI$1,$S651+$Y651,$Y651)</f>
        <v>98.292000000000002</v>
      </c>
      <c r="EJ651" s="27">
        <f>IF($O651&gt;=EJ$1,$S651+$Y651,$Y651)</f>
        <v>98.292000000000002</v>
      </c>
      <c r="EK651" s="27">
        <f>IF($O651&gt;=EK$1,$S651+$Y651,$Y651)</f>
        <v>98.292000000000002</v>
      </c>
      <c r="EL651" s="27">
        <f>IF($O651&gt;=EL$1,$S651+$Y651,$Y651)</f>
        <v>98.292000000000002</v>
      </c>
      <c r="EM651" s="27">
        <f>IF($O651&gt;=EM$1,$S651+$Y651,$Y651)</f>
        <v>98.292000000000002</v>
      </c>
      <c r="EN651" s="27">
        <f>IF($O651&gt;=EN$1,$S651+$Y651,$Y651)</f>
        <v>98.292000000000002</v>
      </c>
      <c r="EO651" s="27">
        <f>IF($O651&gt;=EO$1,$S651+$Y651,$Y651)</f>
        <v>98.292000000000002</v>
      </c>
      <c r="EP651" s="27">
        <f>IF($O651&gt;=EP$1,$S651+$Y651,$Y651)</f>
        <v>98.292000000000002</v>
      </c>
      <c r="EQ651" s="27">
        <f>IF($O651&gt;=EQ$1,$S651+$Y651,$Y651)</f>
        <v>98.292000000000002</v>
      </c>
      <c r="ER651" s="27">
        <f>IF($O651&gt;=ER$1,$S651+$Y651,$Y651)</f>
        <v>98.292000000000002</v>
      </c>
      <c r="ES651" s="27">
        <f>IF($O651&gt;=ES$1,$S651+$Y651,$Y651)</f>
        <v>98.292000000000002</v>
      </c>
      <c r="ET651" s="27">
        <f>IF($O651&gt;=ET$1,$S651+$Y651,$Y651)</f>
        <v>98.292000000000002</v>
      </c>
      <c r="EU651" s="27">
        <f>IF($O651&gt;=EU$1,$S651+$Y651,$Y651)</f>
        <v>98.292000000000002</v>
      </c>
      <c r="EV651" s="27">
        <f>IF($O651&gt;=EV$1,$S651,0)</f>
        <v>0</v>
      </c>
      <c r="EW651" s="27">
        <f>IF($O651&gt;=EW$1,$S651,0)</f>
        <v>0</v>
      </c>
      <c r="EX651" s="27">
        <f>IF($O651&gt;=EX$1,$S651,0)</f>
        <v>0</v>
      </c>
      <c r="EY651" s="27">
        <f>IF($O651&gt;=EY$1,$S651,0)</f>
        <v>0</v>
      </c>
      <c r="EZ651" s="27">
        <f>IF($O651&gt;=EZ$1,$S651,0)</f>
        <v>0</v>
      </c>
      <c r="FA651" s="27">
        <f>IF($O651&gt;=FA$1,$S651,0)</f>
        <v>0</v>
      </c>
      <c r="FB651" s="27">
        <f>IF($O651&gt;=FB$1,$S651,0)</f>
        <v>0</v>
      </c>
      <c r="FC651" s="27">
        <f>IF($O651&gt;=FC$1,$S651,0)</f>
        <v>0</v>
      </c>
      <c r="FD651" s="27">
        <f>IF($O651&gt;=FD$1,$S651,0)</f>
        <v>0</v>
      </c>
      <c r="FE651" s="27">
        <f>IF($O651&gt;=FE$1,$S651,0)</f>
        <v>0</v>
      </c>
      <c r="FF651" s="27">
        <f>IF($O651&gt;=FF$1,$S651,0)</f>
        <v>0</v>
      </c>
      <c r="FG651" s="27">
        <f>IF($O651&gt;=FG$1,$S651,0)</f>
        <v>0</v>
      </c>
      <c r="FH651" s="27">
        <f>IF($O651&gt;=FH$1,$S651,0)</f>
        <v>0</v>
      </c>
      <c r="FI651" s="27">
        <f>IF($O651&gt;=FI$1,$S651,0)</f>
        <v>0</v>
      </c>
      <c r="FJ651" s="27">
        <f>IF($O651&gt;=FJ$1,$S651,0)</f>
        <v>0</v>
      </c>
      <c r="FK651" s="27">
        <f>IF($O651&gt;=FK$1,$S651,0)</f>
        <v>0</v>
      </c>
      <c r="FL651" s="27">
        <f>IF($O651&gt;=FL$1,$S651,0)</f>
        <v>0</v>
      </c>
      <c r="FM651" s="27">
        <f>IF($O651&gt;=FM$1,$S651,0)</f>
        <v>0</v>
      </c>
      <c r="FN651" s="27">
        <f>IF($O651&gt;=FN$1,$S651,0)</f>
        <v>0</v>
      </c>
      <c r="FO651" s="27">
        <f>IF($O651&gt;=FO$1,$S651,0)</f>
        <v>0</v>
      </c>
      <c r="FP651" s="27">
        <f>IF($O651&gt;=FP$1,$S651,0)</f>
        <v>0</v>
      </c>
      <c r="FQ651" s="27">
        <f>IF($O651&gt;=FQ$1,$S651,0)</f>
        <v>0</v>
      </c>
      <c r="FR651" s="27">
        <f>IF($O651&gt;=FR$1,$S651,0)</f>
        <v>0</v>
      </c>
      <c r="FS651" s="27">
        <f>IF($O651&gt;=FS$1,$S651,0)</f>
        <v>0</v>
      </c>
      <c r="FT651" s="27">
        <f>IF($O651&gt;=FT$1,$S651,0)</f>
        <v>0</v>
      </c>
      <c r="FU651" s="27">
        <f>IF($O651&gt;=FU$1,$S651,0)</f>
        <v>0</v>
      </c>
      <c r="FV651" s="27">
        <f>IF($O651&gt;=FV$1,$S651,0)</f>
        <v>0</v>
      </c>
      <c r="FW651" s="27">
        <f>IF($O651&gt;=FW$1,$S651,0)</f>
        <v>0</v>
      </c>
      <c r="FX651" s="27">
        <f>IF($O651&gt;=FX$1,$S651,0)</f>
        <v>0</v>
      </c>
      <c r="FY651" s="27">
        <f>IF($O651&gt;=FY$1,$S651,0)</f>
        <v>0</v>
      </c>
      <c r="FZ651" s="27">
        <f>IF($O651&gt;=FZ$1,$S651,0)</f>
        <v>0</v>
      </c>
      <c r="GA651" s="27">
        <f>IF($O651&gt;=GA$1,$S651,0)</f>
        <v>0</v>
      </c>
      <c r="GB651" s="27">
        <f>IF($O651&gt;=GB$1,$S651,0)</f>
        <v>0</v>
      </c>
      <c r="GC651" s="27">
        <f>IF($O651&gt;=GC$1,$S651,0)</f>
        <v>0</v>
      </c>
      <c r="GD651" s="27">
        <f>IF($O651&gt;=GD$1,$S651,0)</f>
        <v>0</v>
      </c>
      <c r="GE651" s="27">
        <f>IF($O651&gt;=GE$1,$S651,0)</f>
        <v>0</v>
      </c>
      <c r="GF651" s="27">
        <f>IF($O651&gt;=GF$1,$S651,0)</f>
        <v>0</v>
      </c>
      <c r="GG651" s="27">
        <f>IF($O651&gt;=GG$1,$S651,0)</f>
        <v>0</v>
      </c>
      <c r="GH651" s="27">
        <f>IF($O651&gt;=GH$1,$S651,0)</f>
        <v>0</v>
      </c>
      <c r="GI651" s="27">
        <f>IF($O651&gt;=GI$1,$S651,0)</f>
        <v>0</v>
      </c>
      <c r="GJ651" s="27">
        <f>IF($O651&gt;=GJ$1,$S651,0)</f>
        <v>0</v>
      </c>
      <c r="GK651" s="27">
        <f>IF($O651&gt;=GK$1,$S651,0)</f>
        <v>0</v>
      </c>
      <c r="GL651" s="27">
        <f>IF($O651&gt;=GL$1,$S651,0)</f>
        <v>0</v>
      </c>
      <c r="GM651" s="27">
        <f>IF($O651&gt;=GM$1,$S651,0)</f>
        <v>0</v>
      </c>
      <c r="GN651" s="27">
        <f>IF($O651&gt;=GN$1,$S651,0)</f>
        <v>0</v>
      </c>
      <c r="GO651" s="27">
        <f>IF($O651&gt;=GO$1,$S651,0)</f>
        <v>0</v>
      </c>
      <c r="GP651" s="27">
        <f>IF($O651&gt;=GP$1,$S651,0)</f>
        <v>0</v>
      </c>
      <c r="GQ651" s="27">
        <f>IF($O651&gt;=GQ$1,$S651,0)</f>
        <v>0</v>
      </c>
      <c r="GR651" s="27">
        <f>IF($O651&gt;=GR$1,$S651,0)</f>
        <v>0</v>
      </c>
      <c r="GS651" s="27">
        <f>IF($O651&gt;=GS$1,$S651,0)</f>
        <v>0</v>
      </c>
      <c r="GT651" s="27">
        <f>IF($O651&gt;=GT$1,$S651,0)</f>
        <v>0</v>
      </c>
      <c r="GU651" s="27">
        <f>IF($O651&gt;=GU$1,$S651,0)</f>
        <v>0</v>
      </c>
      <c r="GV651" s="27">
        <f>IF($O651&gt;=GV$1,$S651,0)</f>
        <v>0</v>
      </c>
      <c r="GW651" s="27">
        <f>IF($O651&gt;=GW$1,$S651,0)</f>
        <v>0</v>
      </c>
      <c r="GX651" s="27">
        <f>IF($O651&gt;=GX$1,$S651,0)</f>
        <v>0</v>
      </c>
      <c r="GY651" s="27">
        <f>IF($O651&gt;=GY$1,$S651,0)</f>
        <v>0</v>
      </c>
      <c r="GZ651" s="27">
        <f>IF($O651&gt;=GZ$1,$S651,0)</f>
        <v>0</v>
      </c>
      <c r="HA651" s="27">
        <f>IF($O651&gt;=HA$1,$S651,0)</f>
        <v>0</v>
      </c>
      <c r="HB651" s="27">
        <f>IF($O651&gt;=HB$1,$S651,0)</f>
        <v>0</v>
      </c>
      <c r="HC651" s="27">
        <f>IF($O651&gt;=HC$1,$S651,0)</f>
        <v>0</v>
      </c>
    </row>
    <row r="652" spans="1:211">
      <c r="A652" s="3">
        <v>77356</v>
      </c>
      <c r="B652" s="3" t="s">
        <v>686</v>
      </c>
      <c r="C652" s="3" t="s">
        <v>12</v>
      </c>
      <c r="D652" s="3">
        <v>69</v>
      </c>
      <c r="E652" s="4">
        <v>35982</v>
      </c>
      <c r="F652" s="5">
        <v>19.969863013698632</v>
      </c>
      <c r="G652" s="3" t="s">
        <v>674</v>
      </c>
      <c r="H652" s="4">
        <v>18117</v>
      </c>
      <c r="I652" s="9" t="s">
        <v>829</v>
      </c>
      <c r="J652" s="5">
        <v>1828.81</v>
      </c>
      <c r="K652" s="31">
        <v>745</v>
      </c>
      <c r="L652" s="32">
        <v>20</v>
      </c>
      <c r="M652" s="33">
        <f>VLOOKUP(L652,FIND,3,TRUE)</f>
        <v>1.3</v>
      </c>
      <c r="N652" s="32">
        <f>IF(L652&gt;30,180,VLOOKUP(L652,TEMPO,2,FALSE))</f>
        <v>120</v>
      </c>
      <c r="O652" s="32">
        <f>IF(R652&gt;0,4,N652)</f>
        <v>120</v>
      </c>
      <c r="P652" s="96">
        <f>J652*M652*L652</f>
        <v>47549.06</v>
      </c>
      <c r="Q652" s="96">
        <f>10934.45*2</f>
        <v>21868.9</v>
      </c>
      <c r="R652" s="96">
        <f>IF(P652&lt;=Q652,P652/4,0)</f>
        <v>0</v>
      </c>
      <c r="S652" s="5">
        <f>IF(P652&gt;=Q652,P652/N652,0)</f>
        <v>396.24216666666666</v>
      </c>
      <c r="T652" s="3"/>
      <c r="U652" s="3">
        <f>IF(T652="",1,0)</f>
        <v>1</v>
      </c>
      <c r="V652" s="3">
        <v>57</v>
      </c>
      <c r="W652" s="5">
        <v>0</v>
      </c>
      <c r="X652" s="5">
        <v>402.65</v>
      </c>
      <c r="Y652" s="5">
        <f>X652*W652</f>
        <v>0</v>
      </c>
      <c r="Z652" s="5">
        <v>400</v>
      </c>
      <c r="AA652" s="5">
        <f>S652+Y652+Z652</f>
        <v>796.24216666666666</v>
      </c>
      <c r="AB652" s="39">
        <f>(J652/12+J652/12*1.3333333333+450/12+J652/30*6/12+J652)*1.3+Y652+Z652+153.9</f>
        <v>3482.0097444378403</v>
      </c>
      <c r="AC652" s="39" t="s">
        <v>12</v>
      </c>
      <c r="AD652" s="39">
        <f>J652*1.3+400+153.9</f>
        <v>2931.3530000000001</v>
      </c>
      <c r="AE652" s="39">
        <f>SUMIFS('CUSTO MENSAL FUNC NOVO'!H:H,'CUSTO MENSAL FUNC NOVO'!A:A,'VALORES MENSAIS'!AC652)</f>
        <v>2265.9090000000001</v>
      </c>
      <c r="AF652" s="27">
        <f>IF($R652&gt;0,$R652,$S652)+$Y652+$Z652</f>
        <v>796.24216666666666</v>
      </c>
      <c r="AG652" s="27">
        <f>IF($R652&gt;0,$R652,$S652)+$Y652+$Z652</f>
        <v>796.24216666666666</v>
      </c>
      <c r="AH652" s="27">
        <f>IF($R652&gt;0,$R652,$S652)+$Y652+$Z652</f>
        <v>796.24216666666666</v>
      </c>
      <c r="AI652" s="27">
        <f>IF($R652&gt;0,$R652,$S652)+$Y652+$Z652</f>
        <v>796.24216666666666</v>
      </c>
      <c r="AJ652" s="27">
        <f>IF($O652&gt;=AJ$1,$S652+$Y652+$Z652,$Y652+$Z652)</f>
        <v>796.24216666666666</v>
      </c>
      <c r="AK652" s="27">
        <f>IF($O652&gt;=AK$1,$S652+$Y652+$Z652,$Y652+$Z652)</f>
        <v>796.24216666666666</v>
      </c>
      <c r="AL652" s="27">
        <f>IF($O652&gt;=AL$1,$S652+$Y652+$Z652,$Y652+$Z652)</f>
        <v>796.24216666666666</v>
      </c>
      <c r="AM652" s="27">
        <f>IF($O652&gt;=AM$1,$S652+$Y652+$Z652,$Y652+$Z652)</f>
        <v>796.24216666666666</v>
      </c>
      <c r="AN652" s="27">
        <f>IF($O652&gt;=AN$1,$S652+$Y652+$Z652,$Y652+$Z652)</f>
        <v>796.24216666666666</v>
      </c>
      <c r="AO652" s="27">
        <f>IF($O652&gt;=AO$1,$S652+$Y652+$Z652,$Y652+$Z652)</f>
        <v>796.24216666666666</v>
      </c>
      <c r="AP652" s="27">
        <f>IF($O652&gt;=AP$1,$S652+$Y652+$Z652,$Y652+$Z652)</f>
        <v>796.24216666666666</v>
      </c>
      <c r="AQ652" s="27">
        <f>IF($O652&gt;=AQ$1,$S652+$Y652+$Z652,$Y652+$Z652)</f>
        <v>796.24216666666666</v>
      </c>
      <c r="AR652" s="27">
        <f>IF($O652&gt;=AR$1,$S652+$Y652+$Z652,$Y652+$Z652)</f>
        <v>796.24216666666666</v>
      </c>
      <c r="AS652" s="27">
        <f>IF($O652&gt;=AS$1,$S652+$Y652+$Z652,$Y652+$Z652)</f>
        <v>796.24216666666666</v>
      </c>
      <c r="AT652" s="27">
        <f>IF($O652&gt;=AT$1,$S652+$Y652+$Z652,$Y652+$Z652)</f>
        <v>796.24216666666666</v>
      </c>
      <c r="AU652" s="27">
        <f>IF($O652&gt;=AU$1,$S652+$Y652+$Z652,$Y652+$Z652)</f>
        <v>796.24216666666666</v>
      </c>
      <c r="AV652" s="27">
        <f>IF($O652&gt;=AV$1,$S652+$Y652+$Z652,$Y652+$Z652)</f>
        <v>796.24216666666666</v>
      </c>
      <c r="AW652" s="27">
        <f>IF($O652&gt;=AW$1,$S652+$Y652+$Z652,$Y652+$Z652)</f>
        <v>796.24216666666666</v>
      </c>
      <c r="AX652" s="27">
        <f>IF($O652&gt;=AX$1,$S652+$Y652+$Z652,$Y652+$Z652)</f>
        <v>796.24216666666666</v>
      </c>
      <c r="AY652" s="27">
        <f>IF($O652&gt;=AY$1,$S652+$Y652+$Z652,$Y652+$Z652)</f>
        <v>796.24216666666666</v>
      </c>
      <c r="AZ652" s="27">
        <f>IF($O652&gt;=AZ$1,$S652+$Y652+$Z652,$Y652+$Z652)</f>
        <v>796.24216666666666</v>
      </c>
      <c r="BA652" s="27">
        <f>IF($O652&gt;=BA$1,$S652+$Y652+$Z652,$Y652+$Z652)</f>
        <v>796.24216666666666</v>
      </c>
      <c r="BB652" s="27">
        <f>IF($O652&gt;=BB$1,$S652+$Y652+$Z652,$Y652+$Z652)</f>
        <v>796.24216666666666</v>
      </c>
      <c r="BC652" s="27">
        <f>IF($O652&gt;=BC$1,$S652+$Y652+$Z652,$Y652+$Z652)</f>
        <v>796.24216666666666</v>
      </c>
      <c r="BD652" s="27">
        <f>IF($O652&gt;=BD$1,$S652+$Y652+$Z652,$Y652+$Z652)</f>
        <v>796.24216666666666</v>
      </c>
      <c r="BE652" s="27">
        <f>IF($O652&gt;=BE$1,$S652+$Y652+$Z652,$Y652+$Z652)</f>
        <v>796.24216666666666</v>
      </c>
      <c r="BF652" s="27">
        <f>IF($O652&gt;=BF$1,$S652+$Y652+$Z652,$Y652+$Z652)</f>
        <v>796.24216666666666</v>
      </c>
      <c r="BG652" s="27">
        <f>IF($O652&gt;=BG$1,$S652+$Y652+$Z652,$Y652+$Z652)</f>
        <v>796.24216666666666</v>
      </c>
      <c r="BH652" s="27">
        <f>IF($O652&gt;=BH$1,$S652+$Y652+$Z652,$Y652+$Z652)</f>
        <v>796.24216666666666</v>
      </c>
      <c r="BI652" s="27">
        <f>IF($O652&gt;=BI$1,$S652+$Y652+$Z652,$Y652+$Z652)</f>
        <v>796.24216666666666</v>
      </c>
      <c r="BJ652" s="27">
        <f>IF($O652&gt;=BJ$1,$S652+$Y652+$Z652,$Y652+$Z652)</f>
        <v>796.24216666666666</v>
      </c>
      <c r="BK652" s="27">
        <f>IF($O652&gt;=BK$1,$S652+$Y652+$Z652,$Y652+$Z652)</f>
        <v>796.24216666666666</v>
      </c>
      <c r="BL652" s="27">
        <f>IF($O652&gt;=BL$1,$S652+$Y652+$Z652,$Y652+$Z652)</f>
        <v>796.24216666666666</v>
      </c>
      <c r="BM652" s="27">
        <f>IF($O652&gt;=BM$1,$S652+$Y652+$Z652,$Y652+$Z652)</f>
        <v>796.24216666666666</v>
      </c>
      <c r="BN652" s="27">
        <f>IF($O652&gt;=BN$1,$S652+$Y652+$Z652,$Y652+$Z652)</f>
        <v>796.24216666666666</v>
      </c>
      <c r="BO652" s="27">
        <f>IF($O652&gt;=BO$1,$S652+$Y652+$Z652,$Y652+$Z652)</f>
        <v>796.24216666666666</v>
      </c>
      <c r="BP652" s="27">
        <f>IF($O652&gt;=BP$1,$S652+$Y652+$Z652,$Y652+$Z652)</f>
        <v>796.24216666666666</v>
      </c>
      <c r="BQ652" s="27">
        <f>IF($O652&gt;=BQ$1,$S652+$Y652+$Z652,$Y652+$Z652)</f>
        <v>796.24216666666666</v>
      </c>
      <c r="BR652" s="27">
        <f>IF($O652&gt;=BR$1,$S652+$Y652+$Z652,$Y652+$Z652)</f>
        <v>796.24216666666666</v>
      </c>
      <c r="BS652" s="27">
        <f>IF($O652&gt;=BS$1,$S652+$Y652+$Z652,$Y652+$Z652)</f>
        <v>796.24216666666666</v>
      </c>
      <c r="BT652" s="27">
        <f>IF($O652&gt;=BT$1,$S652+$Y652+$Z652,$Y652+$Z652)</f>
        <v>796.24216666666666</v>
      </c>
      <c r="BU652" s="27">
        <f>IF($O652&gt;=BU$1,$S652+$Y652+$Z652,$Y652+$Z652)</f>
        <v>796.24216666666666</v>
      </c>
      <c r="BV652" s="27">
        <f>IF($O652&gt;=BV$1,$S652+$Y652+$Z652,$Y652+$Z652)</f>
        <v>796.24216666666666</v>
      </c>
      <c r="BW652" s="27">
        <f>IF($O652&gt;=BW$1,$S652+$Y652+$Z652,$Y652+$Z652)</f>
        <v>796.24216666666666</v>
      </c>
      <c r="BX652" s="27">
        <f>IF($O652&gt;=BX$1,$S652+$Y652+$Z652,$Y652+$Z652)</f>
        <v>796.24216666666666</v>
      </c>
      <c r="BY652" s="27">
        <f>IF($O652&gt;=BY$1,$S652+$Y652+$Z652,$Y652+$Z652)</f>
        <v>796.24216666666666</v>
      </c>
      <c r="BZ652" s="27">
        <f>IF($O652&gt;=BZ$1,$S652+$Y652+$Z652,$Y652+$Z652)</f>
        <v>796.24216666666666</v>
      </c>
      <c r="CA652" s="27">
        <f>IF($O652&gt;=CA$1,$S652+$Y652+$Z652,$Y652+$Z652)</f>
        <v>796.24216666666666</v>
      </c>
      <c r="CB652" s="27">
        <f>IF($O652&gt;=CB$1,$S652+$Y652+$Z652,$Y652+$Z652)</f>
        <v>796.24216666666666</v>
      </c>
      <c r="CC652" s="27">
        <f>IF($O652&gt;=CC$1,$S652+$Y652+$Z652,$Y652+$Z652)</f>
        <v>796.24216666666666</v>
      </c>
      <c r="CD652" s="27">
        <f>IF($O652&gt;=CD$1,$S652+$Y652+$Z652,$Y652+$Z652)</f>
        <v>796.24216666666666</v>
      </c>
      <c r="CE652" s="27">
        <f>IF($O652&gt;=CE$1,$S652+$Y652+$Z652,$Y652+$Z652)</f>
        <v>796.24216666666666</v>
      </c>
      <c r="CF652" s="27">
        <f>IF($O652&gt;=CF$1,$S652+$Y652+$Z652,$Y652+$Z652)</f>
        <v>796.24216666666666</v>
      </c>
      <c r="CG652" s="27">
        <f>IF($O652&gt;=CG$1,$S652+$Y652+$Z652,$Y652+$Z652)</f>
        <v>796.24216666666666</v>
      </c>
      <c r="CH652" s="27">
        <f>IF($O652&gt;=CH$1,$S652+$Y652+$Z652,$Y652+$Z652)</f>
        <v>796.24216666666666</v>
      </c>
      <c r="CI652" s="27">
        <f>IF($O652&gt;=CI$1,$S652+$Y652+$Z652,$Y652+$Z652)</f>
        <v>796.24216666666666</v>
      </c>
      <c r="CJ652" s="27">
        <f>IF($O652&gt;=CJ$1,$S652+$Y652+$Z652,$Y652+$Z652)</f>
        <v>796.24216666666666</v>
      </c>
      <c r="CK652" s="27">
        <f>IF($O652&gt;=CK$1,$S652+$Y652+$Z652,$Y652+$Z652)</f>
        <v>796.24216666666666</v>
      </c>
      <c r="CL652" s="27">
        <f>IF($O652&gt;=CL$1,$S652+$Y652+$Z652,$Y652+$Z652)</f>
        <v>796.24216666666666</v>
      </c>
      <c r="CM652" s="27">
        <f>IF($O652&gt;=CM$1,$S652+$Y652+$Z652,$Y652+$Z652)</f>
        <v>796.24216666666666</v>
      </c>
      <c r="CN652" s="27">
        <f>IF($O652&gt;=CN$1,$S652+$Y652,$Y652)</f>
        <v>396.24216666666666</v>
      </c>
      <c r="CO652" s="27">
        <f>IF($O652&gt;=CO$1,$S652+$Y652,$Y652)</f>
        <v>396.24216666666666</v>
      </c>
      <c r="CP652" s="27">
        <f>IF($O652&gt;=CP$1,$S652+$Y652,$Y652)</f>
        <v>396.24216666666666</v>
      </c>
      <c r="CQ652" s="27">
        <f>IF($O652&gt;=CQ$1,$S652+$Y652,$Y652)</f>
        <v>396.24216666666666</v>
      </c>
      <c r="CR652" s="27">
        <f>IF($O652&gt;=CR$1,$S652+$Y652,$Y652)</f>
        <v>396.24216666666666</v>
      </c>
      <c r="CS652" s="27">
        <f>IF($O652&gt;=CS$1,$S652+$Y652,$Y652)</f>
        <v>396.24216666666666</v>
      </c>
      <c r="CT652" s="27">
        <f>IF($O652&gt;=CT$1,$S652+$Y652,$Y652)</f>
        <v>396.24216666666666</v>
      </c>
      <c r="CU652" s="27">
        <f>IF($O652&gt;=CU$1,$S652+$Y652,$Y652)</f>
        <v>396.24216666666666</v>
      </c>
      <c r="CV652" s="27">
        <f>IF($O652&gt;=CV$1,$S652+$Y652,$Y652)</f>
        <v>396.24216666666666</v>
      </c>
      <c r="CW652" s="27">
        <f>IF($O652&gt;=CW$1,$S652+$Y652,$Y652)</f>
        <v>396.24216666666666</v>
      </c>
      <c r="CX652" s="27">
        <f>IF($O652&gt;=CX$1,$S652+$Y652,$Y652)</f>
        <v>396.24216666666666</v>
      </c>
      <c r="CY652" s="27">
        <f>IF($O652&gt;=CY$1,$S652+$Y652,$Y652)</f>
        <v>396.24216666666666</v>
      </c>
      <c r="CZ652" s="27">
        <f>IF($O652&gt;=CZ$1,$S652+$Y652,$Y652)</f>
        <v>396.24216666666666</v>
      </c>
      <c r="DA652" s="27">
        <f>IF($O652&gt;=DA$1,$S652+$Y652,$Y652)</f>
        <v>396.24216666666666</v>
      </c>
      <c r="DB652" s="27">
        <f>IF($O652&gt;=DB$1,$S652+$Y652,$Y652)</f>
        <v>396.24216666666666</v>
      </c>
      <c r="DC652" s="27">
        <f>IF($O652&gt;=DC$1,$S652+$Y652,$Y652)</f>
        <v>396.24216666666666</v>
      </c>
      <c r="DD652" s="27">
        <f>IF($O652&gt;=DD$1,$S652+$Y652,$Y652)</f>
        <v>396.24216666666666</v>
      </c>
      <c r="DE652" s="27">
        <f>IF($O652&gt;=DE$1,$S652+$Y652,$Y652)</f>
        <v>396.24216666666666</v>
      </c>
      <c r="DF652" s="27">
        <f>IF($O652&gt;=DF$1,$S652+$Y652,$Y652)</f>
        <v>396.24216666666666</v>
      </c>
      <c r="DG652" s="27">
        <f>IF($O652&gt;=DG$1,$S652+$Y652,$Y652)</f>
        <v>396.24216666666666</v>
      </c>
      <c r="DH652" s="27">
        <f>IF($O652&gt;=DH$1,$S652+$Y652,$Y652)</f>
        <v>396.24216666666666</v>
      </c>
      <c r="DI652" s="27">
        <f>IF($O652&gt;=DI$1,$S652+$Y652,$Y652)</f>
        <v>396.24216666666666</v>
      </c>
      <c r="DJ652" s="27">
        <f>IF($O652&gt;=DJ$1,$S652+$Y652,$Y652)</f>
        <v>396.24216666666666</v>
      </c>
      <c r="DK652" s="27">
        <f>IF($O652&gt;=DK$1,$S652+$Y652,$Y652)</f>
        <v>396.24216666666666</v>
      </c>
      <c r="DL652" s="27">
        <f>IF($O652&gt;=DL$1,$S652+$Y652,$Y652)</f>
        <v>396.24216666666666</v>
      </c>
      <c r="DM652" s="27">
        <f>IF($O652&gt;=DM$1,$S652+$Y652,$Y652)</f>
        <v>396.24216666666666</v>
      </c>
      <c r="DN652" s="27">
        <f>IF($O652&gt;=DN$1,$S652+$Y652,$Y652)</f>
        <v>396.24216666666666</v>
      </c>
      <c r="DO652" s="27">
        <f>IF($O652&gt;=DO$1,$S652+$Y652,$Y652)</f>
        <v>396.24216666666666</v>
      </c>
      <c r="DP652" s="27">
        <f>IF($O652&gt;=DP$1,$S652+$Y652,$Y652)</f>
        <v>396.24216666666666</v>
      </c>
      <c r="DQ652" s="27">
        <f>IF($O652&gt;=DQ$1,$S652+$Y652,$Y652)</f>
        <v>396.24216666666666</v>
      </c>
      <c r="DR652" s="27">
        <f>IF($O652&gt;=DR$1,$S652+$Y652,$Y652)</f>
        <v>396.24216666666666</v>
      </c>
      <c r="DS652" s="27">
        <f>IF($O652&gt;=DS$1,$S652+$Y652,$Y652)</f>
        <v>396.24216666666666</v>
      </c>
      <c r="DT652" s="27">
        <f>IF($O652&gt;=DT$1,$S652+$Y652,$Y652)</f>
        <v>396.24216666666666</v>
      </c>
      <c r="DU652" s="27">
        <f>IF($O652&gt;=DU$1,$S652+$Y652,$Y652)</f>
        <v>396.24216666666666</v>
      </c>
      <c r="DV652" s="27">
        <f>IF($O652&gt;=DV$1,$S652+$Y652,$Y652)</f>
        <v>396.24216666666666</v>
      </c>
      <c r="DW652" s="27">
        <f>IF($O652&gt;=DW$1,$S652+$Y652,$Y652)</f>
        <v>396.24216666666666</v>
      </c>
      <c r="DX652" s="27">
        <f>IF($O652&gt;=DX$1,$S652+$Y652,$Y652)</f>
        <v>396.24216666666666</v>
      </c>
      <c r="DY652" s="27">
        <f>IF($O652&gt;=DY$1,$S652+$Y652,$Y652)</f>
        <v>396.24216666666666</v>
      </c>
      <c r="DZ652" s="27">
        <f>IF($O652&gt;=DZ$1,$S652+$Y652,$Y652)</f>
        <v>396.24216666666666</v>
      </c>
      <c r="EA652" s="27">
        <f>IF($O652&gt;=EA$1,$S652+$Y652,$Y652)</f>
        <v>396.24216666666666</v>
      </c>
      <c r="EB652" s="27">
        <f>IF($O652&gt;=EB$1,$S652+$Y652,$Y652)</f>
        <v>396.24216666666666</v>
      </c>
      <c r="EC652" s="27">
        <f>IF($O652&gt;=EC$1,$S652+$Y652,$Y652)</f>
        <v>396.24216666666666</v>
      </c>
      <c r="ED652" s="27">
        <f>IF($O652&gt;=ED$1,$S652+$Y652,$Y652)</f>
        <v>396.24216666666666</v>
      </c>
      <c r="EE652" s="27">
        <f>IF($O652&gt;=EE$1,$S652+$Y652,$Y652)</f>
        <v>396.24216666666666</v>
      </c>
      <c r="EF652" s="27">
        <f>IF($O652&gt;=EF$1,$S652+$Y652,$Y652)</f>
        <v>396.24216666666666</v>
      </c>
      <c r="EG652" s="27">
        <f>IF($O652&gt;=EG$1,$S652+$Y652,$Y652)</f>
        <v>396.24216666666666</v>
      </c>
      <c r="EH652" s="27">
        <f>IF($O652&gt;=EH$1,$S652+$Y652,$Y652)</f>
        <v>396.24216666666666</v>
      </c>
      <c r="EI652" s="27">
        <f>IF($O652&gt;=EI$1,$S652+$Y652,$Y652)</f>
        <v>396.24216666666666</v>
      </c>
      <c r="EJ652" s="27">
        <f>IF($O652&gt;=EJ$1,$S652+$Y652,$Y652)</f>
        <v>396.24216666666666</v>
      </c>
      <c r="EK652" s="27">
        <f>IF($O652&gt;=EK$1,$S652+$Y652,$Y652)</f>
        <v>396.24216666666666</v>
      </c>
      <c r="EL652" s="27">
        <f>IF($O652&gt;=EL$1,$S652+$Y652,$Y652)</f>
        <v>396.24216666666666</v>
      </c>
      <c r="EM652" s="27">
        <f>IF($O652&gt;=EM$1,$S652+$Y652,$Y652)</f>
        <v>396.24216666666666</v>
      </c>
      <c r="EN652" s="27">
        <f>IF($O652&gt;=EN$1,$S652+$Y652,$Y652)</f>
        <v>396.24216666666666</v>
      </c>
      <c r="EO652" s="27">
        <f>IF($O652&gt;=EO$1,$S652+$Y652,$Y652)</f>
        <v>396.24216666666666</v>
      </c>
      <c r="EP652" s="27">
        <f>IF($O652&gt;=EP$1,$S652+$Y652,$Y652)</f>
        <v>396.24216666666666</v>
      </c>
      <c r="EQ652" s="27">
        <f>IF($O652&gt;=EQ$1,$S652+$Y652,$Y652)</f>
        <v>396.24216666666666</v>
      </c>
      <c r="ER652" s="27">
        <f>IF($O652&gt;=ER$1,$S652+$Y652,$Y652)</f>
        <v>396.24216666666666</v>
      </c>
      <c r="ES652" s="27">
        <f>IF($O652&gt;=ES$1,$S652+$Y652,$Y652)</f>
        <v>396.24216666666666</v>
      </c>
      <c r="ET652" s="27">
        <f>IF($O652&gt;=ET$1,$S652+$Y652,$Y652)</f>
        <v>396.24216666666666</v>
      </c>
      <c r="EU652" s="27">
        <f>IF($O652&gt;=EU$1,$S652+$Y652,$Y652)</f>
        <v>396.24216666666666</v>
      </c>
      <c r="EV652" s="27">
        <f>IF($O652&gt;=EV$1,$S652,0)</f>
        <v>0</v>
      </c>
      <c r="EW652" s="27">
        <f>IF($O652&gt;=EW$1,$S652,0)</f>
        <v>0</v>
      </c>
      <c r="EX652" s="27">
        <f>IF($O652&gt;=EX$1,$S652,0)</f>
        <v>0</v>
      </c>
      <c r="EY652" s="27">
        <f>IF($O652&gt;=EY$1,$S652,0)</f>
        <v>0</v>
      </c>
      <c r="EZ652" s="27">
        <f>IF($O652&gt;=EZ$1,$S652,0)</f>
        <v>0</v>
      </c>
      <c r="FA652" s="27">
        <f>IF($O652&gt;=FA$1,$S652,0)</f>
        <v>0</v>
      </c>
      <c r="FB652" s="27">
        <f>IF($O652&gt;=FB$1,$S652,0)</f>
        <v>0</v>
      </c>
      <c r="FC652" s="27">
        <f>IF($O652&gt;=FC$1,$S652,0)</f>
        <v>0</v>
      </c>
      <c r="FD652" s="27">
        <f>IF($O652&gt;=FD$1,$S652,0)</f>
        <v>0</v>
      </c>
      <c r="FE652" s="27">
        <f>IF($O652&gt;=FE$1,$S652,0)</f>
        <v>0</v>
      </c>
      <c r="FF652" s="27">
        <f>IF($O652&gt;=FF$1,$S652,0)</f>
        <v>0</v>
      </c>
      <c r="FG652" s="27">
        <f>IF($O652&gt;=FG$1,$S652,0)</f>
        <v>0</v>
      </c>
      <c r="FH652" s="27">
        <f>IF($O652&gt;=FH$1,$S652,0)</f>
        <v>0</v>
      </c>
      <c r="FI652" s="27">
        <f>IF($O652&gt;=FI$1,$S652,0)</f>
        <v>0</v>
      </c>
      <c r="FJ652" s="27">
        <f>IF($O652&gt;=FJ$1,$S652,0)</f>
        <v>0</v>
      </c>
      <c r="FK652" s="27">
        <f>IF($O652&gt;=FK$1,$S652,0)</f>
        <v>0</v>
      </c>
      <c r="FL652" s="27">
        <f>IF($O652&gt;=FL$1,$S652,0)</f>
        <v>0</v>
      </c>
      <c r="FM652" s="27">
        <f>IF($O652&gt;=FM$1,$S652,0)</f>
        <v>0</v>
      </c>
      <c r="FN652" s="27">
        <f>IF($O652&gt;=FN$1,$S652,0)</f>
        <v>0</v>
      </c>
      <c r="FO652" s="27">
        <f>IF($O652&gt;=FO$1,$S652,0)</f>
        <v>0</v>
      </c>
      <c r="FP652" s="27">
        <f>IF($O652&gt;=FP$1,$S652,0)</f>
        <v>0</v>
      </c>
      <c r="FQ652" s="27">
        <f>IF($O652&gt;=FQ$1,$S652,0)</f>
        <v>0</v>
      </c>
      <c r="FR652" s="27">
        <f>IF($O652&gt;=FR$1,$S652,0)</f>
        <v>0</v>
      </c>
      <c r="FS652" s="27">
        <f>IF($O652&gt;=FS$1,$S652,0)</f>
        <v>0</v>
      </c>
      <c r="FT652" s="27">
        <f>IF($O652&gt;=FT$1,$S652,0)</f>
        <v>0</v>
      </c>
      <c r="FU652" s="27">
        <f>IF($O652&gt;=FU$1,$S652,0)</f>
        <v>0</v>
      </c>
      <c r="FV652" s="27">
        <f>IF($O652&gt;=FV$1,$S652,0)</f>
        <v>0</v>
      </c>
      <c r="FW652" s="27">
        <f>IF($O652&gt;=FW$1,$S652,0)</f>
        <v>0</v>
      </c>
      <c r="FX652" s="27">
        <f>IF($O652&gt;=FX$1,$S652,0)</f>
        <v>0</v>
      </c>
      <c r="FY652" s="27">
        <f>IF($O652&gt;=FY$1,$S652,0)</f>
        <v>0</v>
      </c>
      <c r="FZ652" s="27">
        <f>IF($O652&gt;=FZ$1,$S652,0)</f>
        <v>0</v>
      </c>
      <c r="GA652" s="27">
        <f>IF($O652&gt;=GA$1,$S652,0)</f>
        <v>0</v>
      </c>
      <c r="GB652" s="27">
        <f>IF($O652&gt;=GB$1,$S652,0)</f>
        <v>0</v>
      </c>
      <c r="GC652" s="27">
        <f>IF($O652&gt;=GC$1,$S652,0)</f>
        <v>0</v>
      </c>
      <c r="GD652" s="27">
        <f>IF($O652&gt;=GD$1,$S652,0)</f>
        <v>0</v>
      </c>
      <c r="GE652" s="27">
        <f>IF($O652&gt;=GE$1,$S652,0)</f>
        <v>0</v>
      </c>
      <c r="GF652" s="27">
        <f>IF($O652&gt;=GF$1,$S652,0)</f>
        <v>0</v>
      </c>
      <c r="GG652" s="27">
        <f>IF($O652&gt;=GG$1,$S652,0)</f>
        <v>0</v>
      </c>
      <c r="GH652" s="27">
        <f>IF($O652&gt;=GH$1,$S652,0)</f>
        <v>0</v>
      </c>
      <c r="GI652" s="27">
        <f>IF($O652&gt;=GI$1,$S652,0)</f>
        <v>0</v>
      </c>
      <c r="GJ652" s="27">
        <f>IF($O652&gt;=GJ$1,$S652,0)</f>
        <v>0</v>
      </c>
      <c r="GK652" s="27">
        <f>IF($O652&gt;=GK$1,$S652,0)</f>
        <v>0</v>
      </c>
      <c r="GL652" s="27">
        <f>IF($O652&gt;=GL$1,$S652,0)</f>
        <v>0</v>
      </c>
      <c r="GM652" s="27">
        <f>IF($O652&gt;=GM$1,$S652,0)</f>
        <v>0</v>
      </c>
      <c r="GN652" s="27">
        <f>IF($O652&gt;=GN$1,$S652,0)</f>
        <v>0</v>
      </c>
      <c r="GO652" s="27">
        <f>IF($O652&gt;=GO$1,$S652,0)</f>
        <v>0</v>
      </c>
      <c r="GP652" s="27">
        <f>IF($O652&gt;=GP$1,$S652,0)</f>
        <v>0</v>
      </c>
      <c r="GQ652" s="27">
        <f>IF($O652&gt;=GQ$1,$S652,0)</f>
        <v>0</v>
      </c>
      <c r="GR652" s="27">
        <f>IF($O652&gt;=GR$1,$S652,0)</f>
        <v>0</v>
      </c>
      <c r="GS652" s="27">
        <f>IF($O652&gt;=GS$1,$S652,0)</f>
        <v>0</v>
      </c>
      <c r="GT652" s="27">
        <f>IF($O652&gt;=GT$1,$S652,0)</f>
        <v>0</v>
      </c>
      <c r="GU652" s="27">
        <f>IF($O652&gt;=GU$1,$S652,0)</f>
        <v>0</v>
      </c>
      <c r="GV652" s="27">
        <f>IF($O652&gt;=GV$1,$S652,0)</f>
        <v>0</v>
      </c>
      <c r="GW652" s="27">
        <f>IF($O652&gt;=GW$1,$S652,0)</f>
        <v>0</v>
      </c>
      <c r="GX652" s="27">
        <f>IF($O652&gt;=GX$1,$S652,0)</f>
        <v>0</v>
      </c>
      <c r="GY652" s="27">
        <f>IF($O652&gt;=GY$1,$S652,0)</f>
        <v>0</v>
      </c>
      <c r="GZ652" s="27">
        <f>IF($O652&gt;=GZ$1,$S652,0)</f>
        <v>0</v>
      </c>
      <c r="HA652" s="27">
        <f>IF($O652&gt;=HA$1,$S652,0)</f>
        <v>0</v>
      </c>
      <c r="HB652" s="27">
        <f>IF($O652&gt;=HB$1,$S652,0)</f>
        <v>0</v>
      </c>
      <c r="HC652" s="27">
        <f>IF($O652&gt;=HC$1,$S652,0)</f>
        <v>0</v>
      </c>
    </row>
    <row r="653" spans="1:211">
      <c r="A653" s="3">
        <v>120430</v>
      </c>
      <c r="B653" s="3" t="s">
        <v>676</v>
      </c>
      <c r="C653" s="3" t="s">
        <v>18</v>
      </c>
      <c r="D653" s="3">
        <v>67</v>
      </c>
      <c r="E653" s="4">
        <v>38649</v>
      </c>
      <c r="F653" s="5">
        <v>12.663013698630136</v>
      </c>
      <c r="G653" s="3" t="s">
        <v>674</v>
      </c>
      <c r="H653" s="4">
        <v>18773</v>
      </c>
      <c r="I653" s="9" t="s">
        <v>829</v>
      </c>
      <c r="J653" s="5">
        <v>2231.14</v>
      </c>
      <c r="K653" s="31">
        <v>745</v>
      </c>
      <c r="L653" s="32">
        <v>13</v>
      </c>
      <c r="M653" s="33">
        <f>VLOOKUP(L653,FIND,3,TRUE)</f>
        <v>1.1000000000000001</v>
      </c>
      <c r="N653" s="32">
        <f>IF(L653&gt;30,180,VLOOKUP(L653,TEMPO,2,FALSE))</f>
        <v>78</v>
      </c>
      <c r="O653" s="32">
        <f>IF(R653&gt;0,4,N653)</f>
        <v>78</v>
      </c>
      <c r="P653" s="96">
        <f>J653*M653*L653</f>
        <v>31905.302</v>
      </c>
      <c r="Q653" s="96">
        <f>10934.45*2</f>
        <v>21868.9</v>
      </c>
      <c r="R653" s="96">
        <f>IF(P653&lt;=Q653,P653/4,0)</f>
        <v>0</v>
      </c>
      <c r="S653" s="5">
        <f>IF(P653&gt;=Q653,P653/N653,0)</f>
        <v>409.04233333333332</v>
      </c>
      <c r="T653" s="3"/>
      <c r="U653" s="3">
        <f>IF(T653="",1,0)</f>
        <v>1</v>
      </c>
      <c r="V653" s="3">
        <v>68</v>
      </c>
      <c r="W653" s="5">
        <v>0</v>
      </c>
      <c r="X653" s="5">
        <v>402.65</v>
      </c>
      <c r="Y653" s="5">
        <f>X653*W653</f>
        <v>0</v>
      </c>
      <c r="Z653" s="5">
        <v>400</v>
      </c>
      <c r="AA653" s="5">
        <f>S653+Y653+Z653</f>
        <v>809.04233333333332</v>
      </c>
      <c r="AB653" s="39">
        <f>(J653/12+J653/12*1.3333333333+450/12+J653/30*6/12+J653)*1.3+Y653+Z653+153.9</f>
        <v>4115.4559777697204</v>
      </c>
      <c r="AC653" s="39" t="s">
        <v>18</v>
      </c>
      <c r="AD653" s="39">
        <f>J653*1.3+400+153.9</f>
        <v>3454.3820000000001</v>
      </c>
      <c r="AE653" s="39">
        <f>SUMIFS('CUSTO MENSAL FUNC NOVO'!H:H,'CUSTO MENSAL FUNC NOVO'!A:A,'VALORES MENSAIS'!AC653)</f>
        <v>1902.2210000000002</v>
      </c>
      <c r="AF653" s="27">
        <f>IF($R653&gt;0,$R653,$S653)+$Y653+$Z653</f>
        <v>809.04233333333332</v>
      </c>
      <c r="AG653" s="27">
        <f>IF($R653&gt;0,$R653,$S653)+$Y653+$Z653</f>
        <v>809.04233333333332</v>
      </c>
      <c r="AH653" s="27">
        <f>IF($R653&gt;0,$R653,$S653)+$Y653+$Z653</f>
        <v>809.04233333333332</v>
      </c>
      <c r="AI653" s="27">
        <f>IF($R653&gt;0,$R653,$S653)+$Y653+$Z653</f>
        <v>809.04233333333332</v>
      </c>
      <c r="AJ653" s="27">
        <f>IF($O653&gt;=AJ$1,$S653+$Y653+$Z653,$Y653+$Z653)</f>
        <v>809.04233333333332</v>
      </c>
      <c r="AK653" s="27">
        <f>IF($O653&gt;=AK$1,$S653+$Y653+$Z653,$Y653+$Z653)</f>
        <v>809.04233333333332</v>
      </c>
      <c r="AL653" s="27">
        <f>IF($O653&gt;=AL$1,$S653+$Y653+$Z653,$Y653+$Z653)</f>
        <v>809.04233333333332</v>
      </c>
      <c r="AM653" s="27">
        <f>IF($O653&gt;=AM$1,$S653+$Y653+$Z653,$Y653+$Z653)</f>
        <v>809.04233333333332</v>
      </c>
      <c r="AN653" s="27">
        <f>IF($O653&gt;=AN$1,$S653+$Y653+$Z653,$Y653+$Z653)</f>
        <v>809.04233333333332</v>
      </c>
      <c r="AO653" s="27">
        <f>IF($O653&gt;=AO$1,$S653+$Y653+$Z653,$Y653+$Z653)</f>
        <v>809.04233333333332</v>
      </c>
      <c r="AP653" s="27">
        <f>IF($O653&gt;=AP$1,$S653+$Y653+$Z653,$Y653+$Z653)</f>
        <v>809.04233333333332</v>
      </c>
      <c r="AQ653" s="27">
        <f>IF($O653&gt;=AQ$1,$S653+$Y653+$Z653,$Y653+$Z653)</f>
        <v>809.04233333333332</v>
      </c>
      <c r="AR653" s="27">
        <f>IF($O653&gt;=AR$1,$S653+$Y653+$Z653,$Y653+$Z653)</f>
        <v>809.04233333333332</v>
      </c>
      <c r="AS653" s="27">
        <f>IF($O653&gt;=AS$1,$S653+$Y653+$Z653,$Y653+$Z653)</f>
        <v>809.04233333333332</v>
      </c>
      <c r="AT653" s="27">
        <f>IF($O653&gt;=AT$1,$S653+$Y653+$Z653,$Y653+$Z653)</f>
        <v>809.04233333333332</v>
      </c>
      <c r="AU653" s="27">
        <f>IF($O653&gt;=AU$1,$S653+$Y653+$Z653,$Y653+$Z653)</f>
        <v>809.04233333333332</v>
      </c>
      <c r="AV653" s="27">
        <f>IF($O653&gt;=AV$1,$S653+$Y653+$Z653,$Y653+$Z653)</f>
        <v>809.04233333333332</v>
      </c>
      <c r="AW653" s="27">
        <f>IF($O653&gt;=AW$1,$S653+$Y653+$Z653,$Y653+$Z653)</f>
        <v>809.04233333333332</v>
      </c>
      <c r="AX653" s="27">
        <f>IF($O653&gt;=AX$1,$S653+$Y653+$Z653,$Y653+$Z653)</f>
        <v>809.04233333333332</v>
      </c>
      <c r="AY653" s="27">
        <f>IF($O653&gt;=AY$1,$S653+$Y653+$Z653,$Y653+$Z653)</f>
        <v>809.04233333333332</v>
      </c>
      <c r="AZ653" s="27">
        <f>IF($O653&gt;=AZ$1,$S653+$Y653+$Z653,$Y653+$Z653)</f>
        <v>809.04233333333332</v>
      </c>
      <c r="BA653" s="27">
        <f>IF($O653&gt;=BA$1,$S653+$Y653+$Z653,$Y653+$Z653)</f>
        <v>809.04233333333332</v>
      </c>
      <c r="BB653" s="27">
        <f>IF($O653&gt;=BB$1,$S653+$Y653+$Z653,$Y653+$Z653)</f>
        <v>809.04233333333332</v>
      </c>
      <c r="BC653" s="27">
        <f>IF($O653&gt;=BC$1,$S653+$Y653+$Z653,$Y653+$Z653)</f>
        <v>809.04233333333332</v>
      </c>
      <c r="BD653" s="27">
        <f>IF($O653&gt;=BD$1,$S653+$Y653+$Z653,$Y653+$Z653)</f>
        <v>809.04233333333332</v>
      </c>
      <c r="BE653" s="27">
        <f>IF($O653&gt;=BE$1,$S653+$Y653+$Z653,$Y653+$Z653)</f>
        <v>809.04233333333332</v>
      </c>
      <c r="BF653" s="27">
        <f>IF($O653&gt;=BF$1,$S653+$Y653+$Z653,$Y653+$Z653)</f>
        <v>809.04233333333332</v>
      </c>
      <c r="BG653" s="27">
        <f>IF($O653&gt;=BG$1,$S653+$Y653+$Z653,$Y653+$Z653)</f>
        <v>809.04233333333332</v>
      </c>
      <c r="BH653" s="27">
        <f>IF($O653&gt;=BH$1,$S653+$Y653+$Z653,$Y653+$Z653)</f>
        <v>809.04233333333332</v>
      </c>
      <c r="BI653" s="27">
        <f>IF($O653&gt;=BI$1,$S653+$Y653+$Z653,$Y653+$Z653)</f>
        <v>809.04233333333332</v>
      </c>
      <c r="BJ653" s="27">
        <f>IF($O653&gt;=BJ$1,$S653+$Y653+$Z653,$Y653+$Z653)</f>
        <v>809.04233333333332</v>
      </c>
      <c r="BK653" s="27">
        <f>IF($O653&gt;=BK$1,$S653+$Y653+$Z653,$Y653+$Z653)</f>
        <v>809.04233333333332</v>
      </c>
      <c r="BL653" s="27">
        <f>IF($O653&gt;=BL$1,$S653+$Y653+$Z653,$Y653+$Z653)</f>
        <v>809.04233333333332</v>
      </c>
      <c r="BM653" s="27">
        <f>IF($O653&gt;=BM$1,$S653+$Y653+$Z653,$Y653+$Z653)</f>
        <v>809.04233333333332</v>
      </c>
      <c r="BN653" s="27">
        <f>IF($O653&gt;=BN$1,$S653+$Y653+$Z653,$Y653+$Z653)</f>
        <v>809.04233333333332</v>
      </c>
      <c r="BO653" s="27">
        <f>IF($O653&gt;=BO$1,$S653+$Y653+$Z653,$Y653+$Z653)</f>
        <v>809.04233333333332</v>
      </c>
      <c r="BP653" s="27">
        <f>IF($O653&gt;=BP$1,$S653+$Y653+$Z653,$Y653+$Z653)</f>
        <v>809.04233333333332</v>
      </c>
      <c r="BQ653" s="27">
        <f>IF($O653&gt;=BQ$1,$S653+$Y653+$Z653,$Y653+$Z653)</f>
        <v>809.04233333333332</v>
      </c>
      <c r="BR653" s="27">
        <f>IF($O653&gt;=BR$1,$S653+$Y653+$Z653,$Y653+$Z653)</f>
        <v>809.04233333333332</v>
      </c>
      <c r="BS653" s="27">
        <f>IF($O653&gt;=BS$1,$S653+$Y653+$Z653,$Y653+$Z653)</f>
        <v>809.04233333333332</v>
      </c>
      <c r="BT653" s="27">
        <f>IF($O653&gt;=BT$1,$S653+$Y653+$Z653,$Y653+$Z653)</f>
        <v>809.04233333333332</v>
      </c>
      <c r="BU653" s="27">
        <f>IF($O653&gt;=BU$1,$S653+$Y653+$Z653,$Y653+$Z653)</f>
        <v>809.04233333333332</v>
      </c>
      <c r="BV653" s="27">
        <f>IF($O653&gt;=BV$1,$S653+$Y653+$Z653,$Y653+$Z653)</f>
        <v>809.04233333333332</v>
      </c>
      <c r="BW653" s="27">
        <f>IF($O653&gt;=BW$1,$S653+$Y653+$Z653,$Y653+$Z653)</f>
        <v>809.04233333333332</v>
      </c>
      <c r="BX653" s="27">
        <f>IF($O653&gt;=BX$1,$S653+$Y653+$Z653,$Y653+$Z653)</f>
        <v>809.04233333333332</v>
      </c>
      <c r="BY653" s="27">
        <f>IF($O653&gt;=BY$1,$S653+$Y653+$Z653,$Y653+$Z653)</f>
        <v>809.04233333333332</v>
      </c>
      <c r="BZ653" s="27">
        <f>IF($O653&gt;=BZ$1,$S653+$Y653+$Z653,$Y653+$Z653)</f>
        <v>809.04233333333332</v>
      </c>
      <c r="CA653" s="27">
        <f>IF($O653&gt;=CA$1,$S653+$Y653+$Z653,$Y653+$Z653)</f>
        <v>809.04233333333332</v>
      </c>
      <c r="CB653" s="27">
        <f>IF($O653&gt;=CB$1,$S653+$Y653+$Z653,$Y653+$Z653)</f>
        <v>809.04233333333332</v>
      </c>
      <c r="CC653" s="27">
        <f>IF($O653&gt;=CC$1,$S653+$Y653+$Z653,$Y653+$Z653)</f>
        <v>809.04233333333332</v>
      </c>
      <c r="CD653" s="27">
        <f>IF($O653&gt;=CD$1,$S653+$Y653+$Z653,$Y653+$Z653)</f>
        <v>809.04233333333332</v>
      </c>
      <c r="CE653" s="27">
        <f>IF($O653&gt;=CE$1,$S653+$Y653+$Z653,$Y653+$Z653)</f>
        <v>809.04233333333332</v>
      </c>
      <c r="CF653" s="27">
        <f>IF($O653&gt;=CF$1,$S653+$Y653+$Z653,$Y653+$Z653)</f>
        <v>809.04233333333332</v>
      </c>
      <c r="CG653" s="27">
        <f>IF($O653&gt;=CG$1,$S653+$Y653+$Z653,$Y653+$Z653)</f>
        <v>809.04233333333332</v>
      </c>
      <c r="CH653" s="27">
        <f>IF($O653&gt;=CH$1,$S653+$Y653+$Z653,$Y653+$Z653)</f>
        <v>809.04233333333332</v>
      </c>
      <c r="CI653" s="27">
        <f>IF($O653&gt;=CI$1,$S653+$Y653+$Z653,$Y653+$Z653)</f>
        <v>809.04233333333332</v>
      </c>
      <c r="CJ653" s="27">
        <f>IF($O653&gt;=CJ$1,$S653+$Y653+$Z653,$Y653+$Z653)</f>
        <v>809.04233333333332</v>
      </c>
      <c r="CK653" s="27">
        <f>IF($O653&gt;=CK$1,$S653+$Y653+$Z653,$Y653+$Z653)</f>
        <v>809.04233333333332</v>
      </c>
      <c r="CL653" s="27">
        <f>IF($O653&gt;=CL$1,$S653+$Y653+$Z653,$Y653+$Z653)</f>
        <v>809.04233333333332</v>
      </c>
      <c r="CM653" s="27">
        <f>IF($O653&gt;=CM$1,$S653+$Y653+$Z653,$Y653+$Z653)</f>
        <v>809.04233333333332</v>
      </c>
      <c r="CN653" s="27">
        <f>IF($O653&gt;=CN$1,$S653+$Y653,$Y653)</f>
        <v>409.04233333333332</v>
      </c>
      <c r="CO653" s="27">
        <f>IF($O653&gt;=CO$1,$S653+$Y653,$Y653)</f>
        <v>409.04233333333332</v>
      </c>
      <c r="CP653" s="27">
        <f>IF($O653&gt;=CP$1,$S653+$Y653,$Y653)</f>
        <v>409.04233333333332</v>
      </c>
      <c r="CQ653" s="27">
        <f>IF($O653&gt;=CQ$1,$S653+$Y653,$Y653)</f>
        <v>409.04233333333332</v>
      </c>
      <c r="CR653" s="27">
        <f>IF($O653&gt;=CR$1,$S653+$Y653,$Y653)</f>
        <v>409.04233333333332</v>
      </c>
      <c r="CS653" s="27">
        <f>IF($O653&gt;=CS$1,$S653+$Y653,$Y653)</f>
        <v>409.04233333333332</v>
      </c>
      <c r="CT653" s="27">
        <f>IF($O653&gt;=CT$1,$S653+$Y653,$Y653)</f>
        <v>409.04233333333332</v>
      </c>
      <c r="CU653" s="27">
        <f>IF($O653&gt;=CU$1,$S653+$Y653,$Y653)</f>
        <v>409.04233333333332</v>
      </c>
      <c r="CV653" s="27">
        <f>IF($O653&gt;=CV$1,$S653+$Y653,$Y653)</f>
        <v>409.04233333333332</v>
      </c>
      <c r="CW653" s="27">
        <f>IF($O653&gt;=CW$1,$S653+$Y653,$Y653)</f>
        <v>409.04233333333332</v>
      </c>
      <c r="CX653" s="27">
        <f>IF($O653&gt;=CX$1,$S653+$Y653,$Y653)</f>
        <v>409.04233333333332</v>
      </c>
      <c r="CY653" s="27">
        <f>IF($O653&gt;=CY$1,$S653+$Y653,$Y653)</f>
        <v>409.04233333333332</v>
      </c>
      <c r="CZ653" s="27">
        <f>IF($O653&gt;=CZ$1,$S653+$Y653,$Y653)</f>
        <v>409.04233333333332</v>
      </c>
      <c r="DA653" s="27">
        <f>IF($O653&gt;=DA$1,$S653+$Y653,$Y653)</f>
        <v>409.04233333333332</v>
      </c>
      <c r="DB653" s="27">
        <f>IF($O653&gt;=DB$1,$S653+$Y653,$Y653)</f>
        <v>409.04233333333332</v>
      </c>
      <c r="DC653" s="27">
        <f>IF($O653&gt;=DC$1,$S653+$Y653,$Y653)</f>
        <v>409.04233333333332</v>
      </c>
      <c r="DD653" s="27">
        <f>IF($O653&gt;=DD$1,$S653+$Y653,$Y653)</f>
        <v>409.04233333333332</v>
      </c>
      <c r="DE653" s="27">
        <f>IF($O653&gt;=DE$1,$S653+$Y653,$Y653)</f>
        <v>409.04233333333332</v>
      </c>
      <c r="DF653" s="27">
        <f>IF($O653&gt;=DF$1,$S653+$Y653,$Y653)</f>
        <v>0</v>
      </c>
      <c r="DG653" s="27">
        <f>IF($O653&gt;=DG$1,$S653+$Y653,$Y653)</f>
        <v>0</v>
      </c>
      <c r="DH653" s="27">
        <f>IF($O653&gt;=DH$1,$S653+$Y653,$Y653)</f>
        <v>0</v>
      </c>
      <c r="DI653" s="27">
        <f>IF($O653&gt;=DI$1,$S653+$Y653,$Y653)</f>
        <v>0</v>
      </c>
      <c r="DJ653" s="27">
        <f>IF($O653&gt;=DJ$1,$S653+$Y653,$Y653)</f>
        <v>0</v>
      </c>
      <c r="DK653" s="27">
        <f>IF($O653&gt;=DK$1,$S653+$Y653,$Y653)</f>
        <v>0</v>
      </c>
      <c r="DL653" s="27">
        <f>IF($O653&gt;=DL$1,$S653+$Y653,$Y653)</f>
        <v>0</v>
      </c>
      <c r="DM653" s="27">
        <f>IF($O653&gt;=DM$1,$S653+$Y653,$Y653)</f>
        <v>0</v>
      </c>
      <c r="DN653" s="27">
        <f>IF($O653&gt;=DN$1,$S653+$Y653,$Y653)</f>
        <v>0</v>
      </c>
      <c r="DO653" s="27">
        <f>IF($O653&gt;=DO$1,$S653+$Y653,$Y653)</f>
        <v>0</v>
      </c>
      <c r="DP653" s="27">
        <f>IF($O653&gt;=DP$1,$S653+$Y653,$Y653)</f>
        <v>0</v>
      </c>
      <c r="DQ653" s="27">
        <f>IF($O653&gt;=DQ$1,$S653+$Y653,$Y653)</f>
        <v>0</v>
      </c>
      <c r="DR653" s="27">
        <f>IF($O653&gt;=DR$1,$S653+$Y653,$Y653)</f>
        <v>0</v>
      </c>
      <c r="DS653" s="27">
        <f>IF($O653&gt;=DS$1,$S653+$Y653,$Y653)</f>
        <v>0</v>
      </c>
      <c r="DT653" s="27">
        <f>IF($O653&gt;=DT$1,$S653+$Y653,$Y653)</f>
        <v>0</v>
      </c>
      <c r="DU653" s="27">
        <f>IF($O653&gt;=DU$1,$S653+$Y653,$Y653)</f>
        <v>0</v>
      </c>
      <c r="DV653" s="27">
        <f>IF($O653&gt;=DV$1,$S653+$Y653,$Y653)</f>
        <v>0</v>
      </c>
      <c r="DW653" s="27">
        <f>IF($O653&gt;=DW$1,$S653+$Y653,$Y653)</f>
        <v>0</v>
      </c>
      <c r="DX653" s="27">
        <f>IF($O653&gt;=DX$1,$S653+$Y653,$Y653)</f>
        <v>0</v>
      </c>
      <c r="DY653" s="27">
        <f>IF($O653&gt;=DY$1,$S653+$Y653,$Y653)</f>
        <v>0</v>
      </c>
      <c r="DZ653" s="27">
        <f>IF($O653&gt;=DZ$1,$S653+$Y653,$Y653)</f>
        <v>0</v>
      </c>
      <c r="EA653" s="27">
        <f>IF($O653&gt;=EA$1,$S653+$Y653,$Y653)</f>
        <v>0</v>
      </c>
      <c r="EB653" s="27">
        <f>IF($O653&gt;=EB$1,$S653+$Y653,$Y653)</f>
        <v>0</v>
      </c>
      <c r="EC653" s="27">
        <f>IF($O653&gt;=EC$1,$S653+$Y653,$Y653)</f>
        <v>0</v>
      </c>
      <c r="ED653" s="27">
        <f>IF($O653&gt;=ED$1,$S653+$Y653,$Y653)</f>
        <v>0</v>
      </c>
      <c r="EE653" s="27">
        <f>IF($O653&gt;=EE$1,$S653+$Y653,$Y653)</f>
        <v>0</v>
      </c>
      <c r="EF653" s="27">
        <f>IF($O653&gt;=EF$1,$S653+$Y653,$Y653)</f>
        <v>0</v>
      </c>
      <c r="EG653" s="27">
        <f>IF($O653&gt;=EG$1,$S653+$Y653,$Y653)</f>
        <v>0</v>
      </c>
      <c r="EH653" s="27">
        <f>IF($O653&gt;=EH$1,$S653+$Y653,$Y653)</f>
        <v>0</v>
      </c>
      <c r="EI653" s="27">
        <f>IF($O653&gt;=EI$1,$S653+$Y653,$Y653)</f>
        <v>0</v>
      </c>
      <c r="EJ653" s="27">
        <f>IF($O653&gt;=EJ$1,$S653+$Y653,$Y653)</f>
        <v>0</v>
      </c>
      <c r="EK653" s="27">
        <f>IF($O653&gt;=EK$1,$S653+$Y653,$Y653)</f>
        <v>0</v>
      </c>
      <c r="EL653" s="27">
        <f>IF($O653&gt;=EL$1,$S653+$Y653,$Y653)</f>
        <v>0</v>
      </c>
      <c r="EM653" s="27">
        <f>IF($O653&gt;=EM$1,$S653+$Y653,$Y653)</f>
        <v>0</v>
      </c>
      <c r="EN653" s="27">
        <f>IF($O653&gt;=EN$1,$S653+$Y653,$Y653)</f>
        <v>0</v>
      </c>
      <c r="EO653" s="27">
        <f>IF($O653&gt;=EO$1,$S653+$Y653,$Y653)</f>
        <v>0</v>
      </c>
      <c r="EP653" s="27">
        <f>IF($O653&gt;=EP$1,$S653+$Y653,$Y653)</f>
        <v>0</v>
      </c>
      <c r="EQ653" s="27">
        <f>IF($O653&gt;=EQ$1,$S653+$Y653,$Y653)</f>
        <v>0</v>
      </c>
      <c r="ER653" s="27">
        <f>IF($O653&gt;=ER$1,$S653+$Y653,$Y653)</f>
        <v>0</v>
      </c>
      <c r="ES653" s="27">
        <f>IF($O653&gt;=ES$1,$S653+$Y653,$Y653)</f>
        <v>0</v>
      </c>
      <c r="ET653" s="27">
        <f>IF($O653&gt;=ET$1,$S653+$Y653,$Y653)</f>
        <v>0</v>
      </c>
      <c r="EU653" s="27">
        <f>IF($O653&gt;=EU$1,$S653+$Y653,$Y653)</f>
        <v>0</v>
      </c>
      <c r="EV653" s="27">
        <f>IF($O653&gt;=EV$1,$S653,0)</f>
        <v>0</v>
      </c>
      <c r="EW653" s="27">
        <f>IF($O653&gt;=EW$1,$S653,0)</f>
        <v>0</v>
      </c>
      <c r="EX653" s="27">
        <f>IF($O653&gt;=EX$1,$S653,0)</f>
        <v>0</v>
      </c>
      <c r="EY653" s="27">
        <f>IF($O653&gt;=EY$1,$S653,0)</f>
        <v>0</v>
      </c>
      <c r="EZ653" s="27">
        <f>IF($O653&gt;=EZ$1,$S653,0)</f>
        <v>0</v>
      </c>
      <c r="FA653" s="27">
        <f>IF($O653&gt;=FA$1,$S653,0)</f>
        <v>0</v>
      </c>
      <c r="FB653" s="27">
        <f>IF($O653&gt;=FB$1,$S653,0)</f>
        <v>0</v>
      </c>
      <c r="FC653" s="27">
        <f>IF($O653&gt;=FC$1,$S653,0)</f>
        <v>0</v>
      </c>
      <c r="FD653" s="27">
        <f>IF($O653&gt;=FD$1,$S653,0)</f>
        <v>0</v>
      </c>
      <c r="FE653" s="27">
        <f>IF($O653&gt;=FE$1,$S653,0)</f>
        <v>0</v>
      </c>
      <c r="FF653" s="27">
        <f>IF($O653&gt;=FF$1,$S653,0)</f>
        <v>0</v>
      </c>
      <c r="FG653" s="27">
        <f>IF($O653&gt;=FG$1,$S653,0)</f>
        <v>0</v>
      </c>
      <c r="FH653" s="27">
        <f>IF($O653&gt;=FH$1,$S653,0)</f>
        <v>0</v>
      </c>
      <c r="FI653" s="27">
        <f>IF($O653&gt;=FI$1,$S653,0)</f>
        <v>0</v>
      </c>
      <c r="FJ653" s="27">
        <f>IF($O653&gt;=FJ$1,$S653,0)</f>
        <v>0</v>
      </c>
      <c r="FK653" s="27">
        <f>IF($O653&gt;=FK$1,$S653,0)</f>
        <v>0</v>
      </c>
      <c r="FL653" s="27">
        <f>IF($O653&gt;=FL$1,$S653,0)</f>
        <v>0</v>
      </c>
      <c r="FM653" s="27">
        <f>IF($O653&gt;=FM$1,$S653,0)</f>
        <v>0</v>
      </c>
      <c r="FN653" s="27">
        <f>IF($O653&gt;=FN$1,$S653,0)</f>
        <v>0</v>
      </c>
      <c r="FO653" s="27">
        <f>IF($O653&gt;=FO$1,$S653,0)</f>
        <v>0</v>
      </c>
      <c r="FP653" s="27">
        <f>IF($O653&gt;=FP$1,$S653,0)</f>
        <v>0</v>
      </c>
      <c r="FQ653" s="27">
        <f>IF($O653&gt;=FQ$1,$S653,0)</f>
        <v>0</v>
      </c>
      <c r="FR653" s="27">
        <f>IF($O653&gt;=FR$1,$S653,0)</f>
        <v>0</v>
      </c>
      <c r="FS653" s="27">
        <f>IF($O653&gt;=FS$1,$S653,0)</f>
        <v>0</v>
      </c>
      <c r="FT653" s="27">
        <f>IF($O653&gt;=FT$1,$S653,0)</f>
        <v>0</v>
      </c>
      <c r="FU653" s="27">
        <f>IF($O653&gt;=FU$1,$S653,0)</f>
        <v>0</v>
      </c>
      <c r="FV653" s="27">
        <f>IF($O653&gt;=FV$1,$S653,0)</f>
        <v>0</v>
      </c>
      <c r="FW653" s="27">
        <f>IF($O653&gt;=FW$1,$S653,0)</f>
        <v>0</v>
      </c>
      <c r="FX653" s="27">
        <f>IF($O653&gt;=FX$1,$S653,0)</f>
        <v>0</v>
      </c>
      <c r="FY653" s="27">
        <f>IF($O653&gt;=FY$1,$S653,0)</f>
        <v>0</v>
      </c>
      <c r="FZ653" s="27">
        <f>IF($O653&gt;=FZ$1,$S653,0)</f>
        <v>0</v>
      </c>
      <c r="GA653" s="27">
        <f>IF($O653&gt;=GA$1,$S653,0)</f>
        <v>0</v>
      </c>
      <c r="GB653" s="27">
        <f>IF($O653&gt;=GB$1,$S653,0)</f>
        <v>0</v>
      </c>
      <c r="GC653" s="27">
        <f>IF($O653&gt;=GC$1,$S653,0)</f>
        <v>0</v>
      </c>
      <c r="GD653" s="27">
        <f>IF($O653&gt;=GD$1,$S653,0)</f>
        <v>0</v>
      </c>
      <c r="GE653" s="27">
        <f>IF($O653&gt;=GE$1,$S653,0)</f>
        <v>0</v>
      </c>
      <c r="GF653" s="27">
        <f>IF($O653&gt;=GF$1,$S653,0)</f>
        <v>0</v>
      </c>
      <c r="GG653" s="27">
        <f>IF($O653&gt;=GG$1,$S653,0)</f>
        <v>0</v>
      </c>
      <c r="GH653" s="27">
        <f>IF($O653&gt;=GH$1,$S653,0)</f>
        <v>0</v>
      </c>
      <c r="GI653" s="27">
        <f>IF($O653&gt;=GI$1,$S653,0)</f>
        <v>0</v>
      </c>
      <c r="GJ653" s="27">
        <f>IF($O653&gt;=GJ$1,$S653,0)</f>
        <v>0</v>
      </c>
      <c r="GK653" s="27">
        <f>IF($O653&gt;=GK$1,$S653,0)</f>
        <v>0</v>
      </c>
      <c r="GL653" s="27">
        <f>IF($O653&gt;=GL$1,$S653,0)</f>
        <v>0</v>
      </c>
      <c r="GM653" s="27">
        <f>IF($O653&gt;=GM$1,$S653,0)</f>
        <v>0</v>
      </c>
      <c r="GN653" s="27">
        <f>IF($O653&gt;=GN$1,$S653,0)</f>
        <v>0</v>
      </c>
      <c r="GO653" s="27">
        <f>IF($O653&gt;=GO$1,$S653,0)</f>
        <v>0</v>
      </c>
      <c r="GP653" s="27">
        <f>IF($O653&gt;=GP$1,$S653,0)</f>
        <v>0</v>
      </c>
      <c r="GQ653" s="27">
        <f>IF($O653&gt;=GQ$1,$S653,0)</f>
        <v>0</v>
      </c>
      <c r="GR653" s="27">
        <f>IF($O653&gt;=GR$1,$S653,0)</f>
        <v>0</v>
      </c>
      <c r="GS653" s="27">
        <f>IF($O653&gt;=GS$1,$S653,0)</f>
        <v>0</v>
      </c>
      <c r="GT653" s="27">
        <f>IF($O653&gt;=GT$1,$S653,0)</f>
        <v>0</v>
      </c>
      <c r="GU653" s="27">
        <f>IF($O653&gt;=GU$1,$S653,0)</f>
        <v>0</v>
      </c>
      <c r="GV653" s="27">
        <f>IF($O653&gt;=GV$1,$S653,0)</f>
        <v>0</v>
      </c>
      <c r="GW653" s="27">
        <f>IF($O653&gt;=GW$1,$S653,0)</f>
        <v>0</v>
      </c>
      <c r="GX653" s="27">
        <f>IF($O653&gt;=GX$1,$S653,0)</f>
        <v>0</v>
      </c>
      <c r="GY653" s="27">
        <f>IF($O653&gt;=GY$1,$S653,0)</f>
        <v>0</v>
      </c>
      <c r="GZ653" s="27">
        <f>IF($O653&gt;=GZ$1,$S653,0)</f>
        <v>0</v>
      </c>
      <c r="HA653" s="27">
        <f>IF($O653&gt;=HA$1,$S653,0)</f>
        <v>0</v>
      </c>
      <c r="HB653" s="27">
        <f>IF($O653&gt;=HB$1,$S653,0)</f>
        <v>0</v>
      </c>
      <c r="HC653" s="27">
        <f>IF($O653&gt;=HC$1,$S653,0)</f>
        <v>0</v>
      </c>
    </row>
    <row r="654" spans="1:211">
      <c r="A654" s="3">
        <v>82490</v>
      </c>
      <c r="B654" s="3" t="s">
        <v>682</v>
      </c>
      <c r="C654" s="3" t="s">
        <v>12</v>
      </c>
      <c r="D654" s="3">
        <v>58</v>
      </c>
      <c r="E654" s="4">
        <v>36438</v>
      </c>
      <c r="F654" s="5">
        <v>18.720547945205478</v>
      </c>
      <c r="G654" s="3" t="s">
        <v>674</v>
      </c>
      <c r="H654" s="4">
        <v>22271</v>
      </c>
      <c r="I654" s="9" t="s">
        <v>829</v>
      </c>
      <c r="J654" s="5">
        <v>2156.62</v>
      </c>
      <c r="K654" s="31">
        <v>745</v>
      </c>
      <c r="L654" s="32">
        <v>19</v>
      </c>
      <c r="M654" s="33">
        <f>VLOOKUP(L654,FIND,3,TRUE)</f>
        <v>1.2</v>
      </c>
      <c r="N654" s="32">
        <f>IF(L654&gt;30,180,VLOOKUP(L654,TEMPO,2,FALSE))</f>
        <v>114</v>
      </c>
      <c r="O654" s="32">
        <f>IF(R654&gt;0,4,N654)</f>
        <v>114</v>
      </c>
      <c r="P654" s="96">
        <f>J654*M654*L654</f>
        <v>49170.936000000002</v>
      </c>
      <c r="Q654" s="96">
        <f>10934.45*2</f>
        <v>21868.9</v>
      </c>
      <c r="R654" s="96">
        <f>IF(P654&lt;=Q654,P654/4,0)</f>
        <v>0</v>
      </c>
      <c r="S654" s="5">
        <f>IF(P654&gt;=Q654,P654/N654,0)</f>
        <v>431.32400000000001</v>
      </c>
      <c r="T654" s="3"/>
      <c r="U654" s="3">
        <f>IF(T654="",1,0)</f>
        <v>1</v>
      </c>
      <c r="V654" s="3">
        <v>55</v>
      </c>
      <c r="W654" s="5">
        <v>0</v>
      </c>
      <c r="X654" s="5">
        <v>245.73</v>
      </c>
      <c r="Y654" s="5">
        <f>X654*W654</f>
        <v>0</v>
      </c>
      <c r="Z654" s="5">
        <v>400</v>
      </c>
      <c r="AA654" s="5">
        <f>S654+Y654+Z654</f>
        <v>831.32400000000007</v>
      </c>
      <c r="AB654" s="39">
        <f>(J654/12+J654/12*1.3333333333+450/12+J654/30*6/12+J654)*1.3+Y654+Z654+153.9</f>
        <v>3998.1283777699905</v>
      </c>
      <c r="AC654" s="39" t="s">
        <v>12</v>
      </c>
      <c r="AD654" s="39">
        <f>J654*1.3+400+153.9</f>
        <v>3357.5059999999999</v>
      </c>
      <c r="AE654" s="39">
        <f>SUMIFS('CUSTO MENSAL FUNC NOVO'!H:H,'CUSTO MENSAL FUNC NOVO'!A:A,'VALORES MENSAIS'!AC654)</f>
        <v>2265.9090000000001</v>
      </c>
      <c r="AF654" s="27">
        <f>IF($R654&gt;0,$R654,$S654)+$Y654+$Z654</f>
        <v>831.32400000000007</v>
      </c>
      <c r="AG654" s="27">
        <f>IF($R654&gt;0,$R654,$S654)+$Y654+$Z654</f>
        <v>831.32400000000007</v>
      </c>
      <c r="AH654" s="27">
        <f>IF($R654&gt;0,$R654,$S654)+$Y654+$Z654</f>
        <v>831.32400000000007</v>
      </c>
      <c r="AI654" s="27">
        <f>IF($R654&gt;0,$R654,$S654)+$Y654+$Z654</f>
        <v>831.32400000000007</v>
      </c>
      <c r="AJ654" s="27">
        <f>IF($O654&gt;=AJ$1,$S654+$Y654+$Z654,$Y654+$Z654)</f>
        <v>831.32400000000007</v>
      </c>
      <c r="AK654" s="27">
        <f>IF($O654&gt;=AK$1,$S654+$Y654+$Z654,$Y654+$Z654)</f>
        <v>831.32400000000007</v>
      </c>
      <c r="AL654" s="27">
        <f>IF($O654&gt;=AL$1,$S654+$Y654+$Z654,$Y654+$Z654)</f>
        <v>831.32400000000007</v>
      </c>
      <c r="AM654" s="27">
        <f>IF($O654&gt;=AM$1,$S654+$Y654+$Z654,$Y654+$Z654)</f>
        <v>831.32400000000007</v>
      </c>
      <c r="AN654" s="27">
        <f>IF($O654&gt;=AN$1,$S654+$Y654+$Z654,$Y654+$Z654)</f>
        <v>831.32400000000007</v>
      </c>
      <c r="AO654" s="27">
        <f>IF($O654&gt;=AO$1,$S654+$Y654+$Z654,$Y654+$Z654)</f>
        <v>831.32400000000007</v>
      </c>
      <c r="AP654" s="27">
        <f>IF($O654&gt;=AP$1,$S654+$Y654+$Z654,$Y654+$Z654)</f>
        <v>831.32400000000007</v>
      </c>
      <c r="AQ654" s="27">
        <f>IF($O654&gt;=AQ$1,$S654+$Y654+$Z654,$Y654+$Z654)</f>
        <v>831.32400000000007</v>
      </c>
      <c r="AR654" s="27">
        <f>IF($O654&gt;=AR$1,$S654+$Y654+$Z654,$Y654+$Z654)</f>
        <v>831.32400000000007</v>
      </c>
      <c r="AS654" s="27">
        <f>IF($O654&gt;=AS$1,$S654+$Y654+$Z654,$Y654+$Z654)</f>
        <v>831.32400000000007</v>
      </c>
      <c r="AT654" s="27">
        <f>IF($O654&gt;=AT$1,$S654+$Y654+$Z654,$Y654+$Z654)</f>
        <v>831.32400000000007</v>
      </c>
      <c r="AU654" s="27">
        <f>IF($O654&gt;=AU$1,$S654+$Y654+$Z654,$Y654+$Z654)</f>
        <v>831.32400000000007</v>
      </c>
      <c r="AV654" s="27">
        <f>IF($O654&gt;=AV$1,$S654+$Y654+$Z654,$Y654+$Z654)</f>
        <v>831.32400000000007</v>
      </c>
      <c r="AW654" s="27">
        <f>IF($O654&gt;=AW$1,$S654+$Y654+$Z654,$Y654+$Z654)</f>
        <v>831.32400000000007</v>
      </c>
      <c r="AX654" s="27">
        <f>IF($O654&gt;=AX$1,$S654+$Y654+$Z654,$Y654+$Z654)</f>
        <v>831.32400000000007</v>
      </c>
      <c r="AY654" s="27">
        <f>IF($O654&gt;=AY$1,$S654+$Y654+$Z654,$Y654+$Z654)</f>
        <v>831.32400000000007</v>
      </c>
      <c r="AZ654" s="27">
        <f>IF($O654&gt;=AZ$1,$S654+$Y654+$Z654,$Y654+$Z654)</f>
        <v>831.32400000000007</v>
      </c>
      <c r="BA654" s="27">
        <f>IF($O654&gt;=BA$1,$S654+$Y654+$Z654,$Y654+$Z654)</f>
        <v>831.32400000000007</v>
      </c>
      <c r="BB654" s="27">
        <f>IF($O654&gt;=BB$1,$S654+$Y654+$Z654,$Y654+$Z654)</f>
        <v>831.32400000000007</v>
      </c>
      <c r="BC654" s="27">
        <f>IF($O654&gt;=BC$1,$S654+$Y654+$Z654,$Y654+$Z654)</f>
        <v>831.32400000000007</v>
      </c>
      <c r="BD654" s="27">
        <f>IF($O654&gt;=BD$1,$S654+$Y654+$Z654,$Y654+$Z654)</f>
        <v>831.32400000000007</v>
      </c>
      <c r="BE654" s="27">
        <f>IF($O654&gt;=BE$1,$S654+$Y654+$Z654,$Y654+$Z654)</f>
        <v>831.32400000000007</v>
      </c>
      <c r="BF654" s="27">
        <f>IF($O654&gt;=BF$1,$S654+$Y654+$Z654,$Y654+$Z654)</f>
        <v>831.32400000000007</v>
      </c>
      <c r="BG654" s="27">
        <f>IF($O654&gt;=BG$1,$S654+$Y654+$Z654,$Y654+$Z654)</f>
        <v>831.32400000000007</v>
      </c>
      <c r="BH654" s="27">
        <f>IF($O654&gt;=BH$1,$S654+$Y654+$Z654,$Y654+$Z654)</f>
        <v>831.32400000000007</v>
      </c>
      <c r="BI654" s="27">
        <f>IF($O654&gt;=BI$1,$S654+$Y654+$Z654,$Y654+$Z654)</f>
        <v>831.32400000000007</v>
      </c>
      <c r="BJ654" s="27">
        <f>IF($O654&gt;=BJ$1,$S654+$Y654+$Z654,$Y654+$Z654)</f>
        <v>831.32400000000007</v>
      </c>
      <c r="BK654" s="27">
        <f>IF($O654&gt;=BK$1,$S654+$Y654+$Z654,$Y654+$Z654)</f>
        <v>831.32400000000007</v>
      </c>
      <c r="BL654" s="27">
        <f>IF($O654&gt;=BL$1,$S654+$Y654+$Z654,$Y654+$Z654)</f>
        <v>831.32400000000007</v>
      </c>
      <c r="BM654" s="27">
        <f>IF($O654&gt;=BM$1,$S654+$Y654+$Z654,$Y654+$Z654)</f>
        <v>831.32400000000007</v>
      </c>
      <c r="BN654" s="27">
        <f>IF($O654&gt;=BN$1,$S654+$Y654+$Z654,$Y654+$Z654)</f>
        <v>831.32400000000007</v>
      </c>
      <c r="BO654" s="27">
        <f>IF($O654&gt;=BO$1,$S654+$Y654+$Z654,$Y654+$Z654)</f>
        <v>831.32400000000007</v>
      </c>
      <c r="BP654" s="27">
        <f>IF($O654&gt;=BP$1,$S654+$Y654+$Z654,$Y654+$Z654)</f>
        <v>831.32400000000007</v>
      </c>
      <c r="BQ654" s="27">
        <f>IF($O654&gt;=BQ$1,$S654+$Y654+$Z654,$Y654+$Z654)</f>
        <v>831.32400000000007</v>
      </c>
      <c r="BR654" s="27">
        <f>IF($O654&gt;=BR$1,$S654+$Y654+$Z654,$Y654+$Z654)</f>
        <v>831.32400000000007</v>
      </c>
      <c r="BS654" s="27">
        <f>IF($O654&gt;=BS$1,$S654+$Y654+$Z654,$Y654+$Z654)</f>
        <v>831.32400000000007</v>
      </c>
      <c r="BT654" s="27">
        <f>IF($O654&gt;=BT$1,$S654+$Y654+$Z654,$Y654+$Z654)</f>
        <v>831.32400000000007</v>
      </c>
      <c r="BU654" s="27">
        <f>IF($O654&gt;=BU$1,$S654+$Y654+$Z654,$Y654+$Z654)</f>
        <v>831.32400000000007</v>
      </c>
      <c r="BV654" s="27">
        <f>IF($O654&gt;=BV$1,$S654+$Y654+$Z654,$Y654+$Z654)</f>
        <v>831.32400000000007</v>
      </c>
      <c r="BW654" s="27">
        <f>IF($O654&gt;=BW$1,$S654+$Y654+$Z654,$Y654+$Z654)</f>
        <v>831.32400000000007</v>
      </c>
      <c r="BX654" s="27">
        <f>IF($O654&gt;=BX$1,$S654+$Y654+$Z654,$Y654+$Z654)</f>
        <v>831.32400000000007</v>
      </c>
      <c r="BY654" s="27">
        <f>IF($O654&gt;=BY$1,$S654+$Y654+$Z654,$Y654+$Z654)</f>
        <v>831.32400000000007</v>
      </c>
      <c r="BZ654" s="27">
        <f>IF($O654&gt;=BZ$1,$S654+$Y654+$Z654,$Y654+$Z654)</f>
        <v>831.32400000000007</v>
      </c>
      <c r="CA654" s="27">
        <f>IF($O654&gt;=CA$1,$S654+$Y654+$Z654,$Y654+$Z654)</f>
        <v>831.32400000000007</v>
      </c>
      <c r="CB654" s="27">
        <f>IF($O654&gt;=CB$1,$S654+$Y654+$Z654,$Y654+$Z654)</f>
        <v>831.32400000000007</v>
      </c>
      <c r="CC654" s="27">
        <f>IF($O654&gt;=CC$1,$S654+$Y654+$Z654,$Y654+$Z654)</f>
        <v>831.32400000000007</v>
      </c>
      <c r="CD654" s="27">
        <f>IF($O654&gt;=CD$1,$S654+$Y654+$Z654,$Y654+$Z654)</f>
        <v>831.32400000000007</v>
      </c>
      <c r="CE654" s="27">
        <f>IF($O654&gt;=CE$1,$S654+$Y654+$Z654,$Y654+$Z654)</f>
        <v>831.32400000000007</v>
      </c>
      <c r="CF654" s="27">
        <f>IF($O654&gt;=CF$1,$S654+$Y654+$Z654,$Y654+$Z654)</f>
        <v>831.32400000000007</v>
      </c>
      <c r="CG654" s="27">
        <f>IF($O654&gt;=CG$1,$S654+$Y654+$Z654,$Y654+$Z654)</f>
        <v>831.32400000000007</v>
      </c>
      <c r="CH654" s="27">
        <f>IF($O654&gt;=CH$1,$S654+$Y654+$Z654,$Y654+$Z654)</f>
        <v>831.32400000000007</v>
      </c>
      <c r="CI654" s="27">
        <f>IF($O654&gt;=CI$1,$S654+$Y654+$Z654,$Y654+$Z654)</f>
        <v>831.32400000000007</v>
      </c>
      <c r="CJ654" s="27">
        <f>IF($O654&gt;=CJ$1,$S654+$Y654+$Z654,$Y654+$Z654)</f>
        <v>831.32400000000007</v>
      </c>
      <c r="CK654" s="27">
        <f>IF($O654&gt;=CK$1,$S654+$Y654+$Z654,$Y654+$Z654)</f>
        <v>831.32400000000007</v>
      </c>
      <c r="CL654" s="27">
        <f>IF($O654&gt;=CL$1,$S654+$Y654+$Z654,$Y654+$Z654)</f>
        <v>831.32400000000007</v>
      </c>
      <c r="CM654" s="27">
        <f>IF($O654&gt;=CM$1,$S654+$Y654+$Z654,$Y654+$Z654)</f>
        <v>831.32400000000007</v>
      </c>
      <c r="CN654" s="27">
        <f>IF($O654&gt;=CN$1,$S654+$Y654,$Y654)</f>
        <v>431.32400000000001</v>
      </c>
      <c r="CO654" s="27">
        <f>IF($O654&gt;=CO$1,$S654+$Y654,$Y654)</f>
        <v>431.32400000000001</v>
      </c>
      <c r="CP654" s="27">
        <f>IF($O654&gt;=CP$1,$S654+$Y654,$Y654)</f>
        <v>431.32400000000001</v>
      </c>
      <c r="CQ654" s="27">
        <f>IF($O654&gt;=CQ$1,$S654+$Y654,$Y654)</f>
        <v>431.32400000000001</v>
      </c>
      <c r="CR654" s="27">
        <f>IF($O654&gt;=CR$1,$S654+$Y654,$Y654)</f>
        <v>431.32400000000001</v>
      </c>
      <c r="CS654" s="27">
        <f>IF($O654&gt;=CS$1,$S654+$Y654,$Y654)</f>
        <v>431.32400000000001</v>
      </c>
      <c r="CT654" s="27">
        <f>IF($O654&gt;=CT$1,$S654+$Y654,$Y654)</f>
        <v>431.32400000000001</v>
      </c>
      <c r="CU654" s="27">
        <f>IF($O654&gt;=CU$1,$S654+$Y654,$Y654)</f>
        <v>431.32400000000001</v>
      </c>
      <c r="CV654" s="27">
        <f>IF($O654&gt;=CV$1,$S654+$Y654,$Y654)</f>
        <v>431.32400000000001</v>
      </c>
      <c r="CW654" s="27">
        <f>IF($O654&gt;=CW$1,$S654+$Y654,$Y654)</f>
        <v>431.32400000000001</v>
      </c>
      <c r="CX654" s="27">
        <f>IF($O654&gt;=CX$1,$S654+$Y654,$Y654)</f>
        <v>431.32400000000001</v>
      </c>
      <c r="CY654" s="27">
        <f>IF($O654&gt;=CY$1,$S654+$Y654,$Y654)</f>
        <v>431.32400000000001</v>
      </c>
      <c r="CZ654" s="27">
        <f>IF($O654&gt;=CZ$1,$S654+$Y654,$Y654)</f>
        <v>431.32400000000001</v>
      </c>
      <c r="DA654" s="27">
        <f>IF($O654&gt;=DA$1,$S654+$Y654,$Y654)</f>
        <v>431.32400000000001</v>
      </c>
      <c r="DB654" s="27">
        <f>IF($O654&gt;=DB$1,$S654+$Y654,$Y654)</f>
        <v>431.32400000000001</v>
      </c>
      <c r="DC654" s="27">
        <f>IF($O654&gt;=DC$1,$S654+$Y654,$Y654)</f>
        <v>431.32400000000001</v>
      </c>
      <c r="DD654" s="27">
        <f>IF($O654&gt;=DD$1,$S654+$Y654,$Y654)</f>
        <v>431.32400000000001</v>
      </c>
      <c r="DE654" s="27">
        <f>IF($O654&gt;=DE$1,$S654+$Y654,$Y654)</f>
        <v>431.32400000000001</v>
      </c>
      <c r="DF654" s="27">
        <f>IF($O654&gt;=DF$1,$S654+$Y654,$Y654)</f>
        <v>431.32400000000001</v>
      </c>
      <c r="DG654" s="27">
        <f>IF($O654&gt;=DG$1,$S654+$Y654,$Y654)</f>
        <v>431.32400000000001</v>
      </c>
      <c r="DH654" s="27">
        <f>IF($O654&gt;=DH$1,$S654+$Y654,$Y654)</f>
        <v>431.32400000000001</v>
      </c>
      <c r="DI654" s="27">
        <f>IF($O654&gt;=DI$1,$S654+$Y654,$Y654)</f>
        <v>431.32400000000001</v>
      </c>
      <c r="DJ654" s="27">
        <f>IF($O654&gt;=DJ$1,$S654+$Y654,$Y654)</f>
        <v>431.32400000000001</v>
      </c>
      <c r="DK654" s="27">
        <f>IF($O654&gt;=DK$1,$S654+$Y654,$Y654)</f>
        <v>431.32400000000001</v>
      </c>
      <c r="DL654" s="27">
        <f>IF($O654&gt;=DL$1,$S654+$Y654,$Y654)</f>
        <v>431.32400000000001</v>
      </c>
      <c r="DM654" s="27">
        <f>IF($O654&gt;=DM$1,$S654+$Y654,$Y654)</f>
        <v>431.32400000000001</v>
      </c>
      <c r="DN654" s="27">
        <f>IF($O654&gt;=DN$1,$S654+$Y654,$Y654)</f>
        <v>431.32400000000001</v>
      </c>
      <c r="DO654" s="27">
        <f>IF($O654&gt;=DO$1,$S654+$Y654,$Y654)</f>
        <v>431.32400000000001</v>
      </c>
      <c r="DP654" s="27">
        <f>IF($O654&gt;=DP$1,$S654+$Y654,$Y654)</f>
        <v>431.32400000000001</v>
      </c>
      <c r="DQ654" s="27">
        <f>IF($O654&gt;=DQ$1,$S654+$Y654,$Y654)</f>
        <v>431.32400000000001</v>
      </c>
      <c r="DR654" s="27">
        <f>IF($O654&gt;=DR$1,$S654+$Y654,$Y654)</f>
        <v>431.32400000000001</v>
      </c>
      <c r="DS654" s="27">
        <f>IF($O654&gt;=DS$1,$S654+$Y654,$Y654)</f>
        <v>431.32400000000001</v>
      </c>
      <c r="DT654" s="27">
        <f>IF($O654&gt;=DT$1,$S654+$Y654,$Y654)</f>
        <v>431.32400000000001</v>
      </c>
      <c r="DU654" s="27">
        <f>IF($O654&gt;=DU$1,$S654+$Y654,$Y654)</f>
        <v>431.32400000000001</v>
      </c>
      <c r="DV654" s="27">
        <f>IF($O654&gt;=DV$1,$S654+$Y654,$Y654)</f>
        <v>431.32400000000001</v>
      </c>
      <c r="DW654" s="27">
        <f>IF($O654&gt;=DW$1,$S654+$Y654,$Y654)</f>
        <v>431.32400000000001</v>
      </c>
      <c r="DX654" s="27">
        <f>IF($O654&gt;=DX$1,$S654+$Y654,$Y654)</f>
        <v>431.32400000000001</v>
      </c>
      <c r="DY654" s="27">
        <f>IF($O654&gt;=DY$1,$S654+$Y654,$Y654)</f>
        <v>431.32400000000001</v>
      </c>
      <c r="DZ654" s="27">
        <f>IF($O654&gt;=DZ$1,$S654+$Y654,$Y654)</f>
        <v>431.32400000000001</v>
      </c>
      <c r="EA654" s="27">
        <f>IF($O654&gt;=EA$1,$S654+$Y654,$Y654)</f>
        <v>431.32400000000001</v>
      </c>
      <c r="EB654" s="27">
        <f>IF($O654&gt;=EB$1,$S654+$Y654,$Y654)</f>
        <v>431.32400000000001</v>
      </c>
      <c r="EC654" s="27">
        <f>IF($O654&gt;=EC$1,$S654+$Y654,$Y654)</f>
        <v>431.32400000000001</v>
      </c>
      <c r="ED654" s="27">
        <f>IF($O654&gt;=ED$1,$S654+$Y654,$Y654)</f>
        <v>431.32400000000001</v>
      </c>
      <c r="EE654" s="27">
        <f>IF($O654&gt;=EE$1,$S654+$Y654,$Y654)</f>
        <v>431.32400000000001</v>
      </c>
      <c r="EF654" s="27">
        <f>IF($O654&gt;=EF$1,$S654+$Y654,$Y654)</f>
        <v>431.32400000000001</v>
      </c>
      <c r="EG654" s="27">
        <f>IF($O654&gt;=EG$1,$S654+$Y654,$Y654)</f>
        <v>431.32400000000001</v>
      </c>
      <c r="EH654" s="27">
        <f>IF($O654&gt;=EH$1,$S654+$Y654,$Y654)</f>
        <v>431.32400000000001</v>
      </c>
      <c r="EI654" s="27">
        <f>IF($O654&gt;=EI$1,$S654+$Y654,$Y654)</f>
        <v>431.32400000000001</v>
      </c>
      <c r="EJ654" s="27">
        <f>IF($O654&gt;=EJ$1,$S654+$Y654,$Y654)</f>
        <v>431.32400000000001</v>
      </c>
      <c r="EK654" s="27">
        <f>IF($O654&gt;=EK$1,$S654+$Y654,$Y654)</f>
        <v>431.32400000000001</v>
      </c>
      <c r="EL654" s="27">
        <f>IF($O654&gt;=EL$1,$S654+$Y654,$Y654)</f>
        <v>431.32400000000001</v>
      </c>
      <c r="EM654" s="27">
        <f>IF($O654&gt;=EM$1,$S654+$Y654,$Y654)</f>
        <v>431.32400000000001</v>
      </c>
      <c r="EN654" s="27">
        <f>IF($O654&gt;=EN$1,$S654+$Y654,$Y654)</f>
        <v>431.32400000000001</v>
      </c>
      <c r="EO654" s="27">
        <f>IF($O654&gt;=EO$1,$S654+$Y654,$Y654)</f>
        <v>431.32400000000001</v>
      </c>
      <c r="EP654" s="27">
        <f>IF($O654&gt;=EP$1,$S654+$Y654,$Y654)</f>
        <v>0</v>
      </c>
      <c r="EQ654" s="27">
        <f>IF($O654&gt;=EQ$1,$S654+$Y654,$Y654)</f>
        <v>0</v>
      </c>
      <c r="ER654" s="27">
        <f>IF($O654&gt;=ER$1,$S654+$Y654,$Y654)</f>
        <v>0</v>
      </c>
      <c r="ES654" s="27">
        <f>IF($O654&gt;=ES$1,$S654+$Y654,$Y654)</f>
        <v>0</v>
      </c>
      <c r="ET654" s="27">
        <f>IF($O654&gt;=ET$1,$S654+$Y654,$Y654)</f>
        <v>0</v>
      </c>
      <c r="EU654" s="27">
        <f>IF($O654&gt;=EU$1,$S654+$Y654,$Y654)</f>
        <v>0</v>
      </c>
      <c r="EV654" s="27">
        <f>IF($O654&gt;=EV$1,$S654,0)</f>
        <v>0</v>
      </c>
      <c r="EW654" s="27">
        <f>IF($O654&gt;=EW$1,$S654,0)</f>
        <v>0</v>
      </c>
      <c r="EX654" s="27">
        <f>IF($O654&gt;=EX$1,$S654,0)</f>
        <v>0</v>
      </c>
      <c r="EY654" s="27">
        <f>IF($O654&gt;=EY$1,$S654,0)</f>
        <v>0</v>
      </c>
      <c r="EZ654" s="27">
        <f>IF($O654&gt;=EZ$1,$S654,0)</f>
        <v>0</v>
      </c>
      <c r="FA654" s="27">
        <f>IF($O654&gt;=FA$1,$S654,0)</f>
        <v>0</v>
      </c>
      <c r="FB654" s="27">
        <f>IF($O654&gt;=FB$1,$S654,0)</f>
        <v>0</v>
      </c>
      <c r="FC654" s="27">
        <f>IF($O654&gt;=FC$1,$S654,0)</f>
        <v>0</v>
      </c>
      <c r="FD654" s="27">
        <f>IF($O654&gt;=FD$1,$S654,0)</f>
        <v>0</v>
      </c>
      <c r="FE654" s="27">
        <f>IF($O654&gt;=FE$1,$S654,0)</f>
        <v>0</v>
      </c>
      <c r="FF654" s="27">
        <f>IF($O654&gt;=FF$1,$S654,0)</f>
        <v>0</v>
      </c>
      <c r="FG654" s="27">
        <f>IF($O654&gt;=FG$1,$S654,0)</f>
        <v>0</v>
      </c>
      <c r="FH654" s="27">
        <f>IF($O654&gt;=FH$1,$S654,0)</f>
        <v>0</v>
      </c>
      <c r="FI654" s="27">
        <f>IF($O654&gt;=FI$1,$S654,0)</f>
        <v>0</v>
      </c>
      <c r="FJ654" s="27">
        <f>IF($O654&gt;=FJ$1,$S654,0)</f>
        <v>0</v>
      </c>
      <c r="FK654" s="27">
        <f>IF($O654&gt;=FK$1,$S654,0)</f>
        <v>0</v>
      </c>
      <c r="FL654" s="27">
        <f>IF($O654&gt;=FL$1,$S654,0)</f>
        <v>0</v>
      </c>
      <c r="FM654" s="27">
        <f>IF($O654&gt;=FM$1,$S654,0)</f>
        <v>0</v>
      </c>
      <c r="FN654" s="27">
        <f>IF($O654&gt;=FN$1,$S654,0)</f>
        <v>0</v>
      </c>
      <c r="FO654" s="27">
        <f>IF($O654&gt;=FO$1,$S654,0)</f>
        <v>0</v>
      </c>
      <c r="FP654" s="27">
        <f>IF($O654&gt;=FP$1,$S654,0)</f>
        <v>0</v>
      </c>
      <c r="FQ654" s="27">
        <f>IF($O654&gt;=FQ$1,$S654,0)</f>
        <v>0</v>
      </c>
      <c r="FR654" s="27">
        <f>IF($O654&gt;=FR$1,$S654,0)</f>
        <v>0</v>
      </c>
      <c r="FS654" s="27">
        <f>IF($O654&gt;=FS$1,$S654,0)</f>
        <v>0</v>
      </c>
      <c r="FT654" s="27">
        <f>IF($O654&gt;=FT$1,$S654,0)</f>
        <v>0</v>
      </c>
      <c r="FU654" s="27">
        <f>IF($O654&gt;=FU$1,$S654,0)</f>
        <v>0</v>
      </c>
      <c r="FV654" s="27">
        <f>IF($O654&gt;=FV$1,$S654,0)</f>
        <v>0</v>
      </c>
      <c r="FW654" s="27">
        <f>IF($O654&gt;=FW$1,$S654,0)</f>
        <v>0</v>
      </c>
      <c r="FX654" s="27">
        <f>IF($O654&gt;=FX$1,$S654,0)</f>
        <v>0</v>
      </c>
      <c r="FY654" s="27">
        <f>IF($O654&gt;=FY$1,$S654,0)</f>
        <v>0</v>
      </c>
      <c r="FZ654" s="27">
        <f>IF($O654&gt;=FZ$1,$S654,0)</f>
        <v>0</v>
      </c>
      <c r="GA654" s="27">
        <f>IF($O654&gt;=GA$1,$S654,0)</f>
        <v>0</v>
      </c>
      <c r="GB654" s="27">
        <f>IF($O654&gt;=GB$1,$S654,0)</f>
        <v>0</v>
      </c>
      <c r="GC654" s="27">
        <f>IF($O654&gt;=GC$1,$S654,0)</f>
        <v>0</v>
      </c>
      <c r="GD654" s="27">
        <f>IF($O654&gt;=GD$1,$S654,0)</f>
        <v>0</v>
      </c>
      <c r="GE654" s="27">
        <f>IF($O654&gt;=GE$1,$S654,0)</f>
        <v>0</v>
      </c>
      <c r="GF654" s="27">
        <f>IF($O654&gt;=GF$1,$S654,0)</f>
        <v>0</v>
      </c>
      <c r="GG654" s="27">
        <f>IF($O654&gt;=GG$1,$S654,0)</f>
        <v>0</v>
      </c>
      <c r="GH654" s="27">
        <f>IF($O654&gt;=GH$1,$S654,0)</f>
        <v>0</v>
      </c>
      <c r="GI654" s="27">
        <f>IF($O654&gt;=GI$1,$S654,0)</f>
        <v>0</v>
      </c>
      <c r="GJ654" s="27">
        <f>IF($O654&gt;=GJ$1,$S654,0)</f>
        <v>0</v>
      </c>
      <c r="GK654" s="27">
        <f>IF($O654&gt;=GK$1,$S654,0)</f>
        <v>0</v>
      </c>
      <c r="GL654" s="27">
        <f>IF($O654&gt;=GL$1,$S654,0)</f>
        <v>0</v>
      </c>
      <c r="GM654" s="27">
        <f>IF($O654&gt;=GM$1,$S654,0)</f>
        <v>0</v>
      </c>
      <c r="GN654" s="27">
        <f>IF($O654&gt;=GN$1,$S654,0)</f>
        <v>0</v>
      </c>
      <c r="GO654" s="27">
        <f>IF($O654&gt;=GO$1,$S654,0)</f>
        <v>0</v>
      </c>
      <c r="GP654" s="27">
        <f>IF($O654&gt;=GP$1,$S654,0)</f>
        <v>0</v>
      </c>
      <c r="GQ654" s="27">
        <f>IF($O654&gt;=GQ$1,$S654,0)</f>
        <v>0</v>
      </c>
      <c r="GR654" s="27">
        <f>IF($O654&gt;=GR$1,$S654,0)</f>
        <v>0</v>
      </c>
      <c r="GS654" s="27">
        <f>IF($O654&gt;=GS$1,$S654,0)</f>
        <v>0</v>
      </c>
      <c r="GT654" s="27">
        <f>IF($O654&gt;=GT$1,$S654,0)</f>
        <v>0</v>
      </c>
      <c r="GU654" s="27">
        <f>IF($O654&gt;=GU$1,$S654,0)</f>
        <v>0</v>
      </c>
      <c r="GV654" s="27">
        <f>IF($O654&gt;=GV$1,$S654,0)</f>
        <v>0</v>
      </c>
      <c r="GW654" s="27">
        <f>IF($O654&gt;=GW$1,$S654,0)</f>
        <v>0</v>
      </c>
      <c r="GX654" s="27">
        <f>IF($O654&gt;=GX$1,$S654,0)</f>
        <v>0</v>
      </c>
      <c r="GY654" s="27">
        <f>IF($O654&gt;=GY$1,$S654,0)</f>
        <v>0</v>
      </c>
      <c r="GZ654" s="27">
        <f>IF($O654&gt;=GZ$1,$S654,0)</f>
        <v>0</v>
      </c>
      <c r="HA654" s="27">
        <f>IF($O654&gt;=HA$1,$S654,0)</f>
        <v>0</v>
      </c>
      <c r="HB654" s="27">
        <f>IF($O654&gt;=HB$1,$S654,0)</f>
        <v>0</v>
      </c>
      <c r="HC654" s="27">
        <f>IF($O654&gt;=HC$1,$S654,0)</f>
        <v>0</v>
      </c>
    </row>
    <row r="655" spans="1:211">
      <c r="A655" s="3">
        <v>35670</v>
      </c>
      <c r="B655" s="3" t="s">
        <v>694</v>
      </c>
      <c r="C655" s="3" t="s">
        <v>18</v>
      </c>
      <c r="D655" s="3">
        <v>53</v>
      </c>
      <c r="E655" s="4">
        <v>32651</v>
      </c>
      <c r="F655" s="5">
        <v>29.095890410958905</v>
      </c>
      <c r="G655" s="3" t="s">
        <v>674</v>
      </c>
      <c r="H655" s="4">
        <v>23827</v>
      </c>
      <c r="I655" s="9" t="s">
        <v>829</v>
      </c>
      <c r="J655" s="5">
        <v>2047.02</v>
      </c>
      <c r="K655" s="31">
        <v>745</v>
      </c>
      <c r="L655" s="32">
        <v>29</v>
      </c>
      <c r="M655" s="33">
        <f>VLOOKUP(L655,FIND,3,TRUE)</f>
        <v>1.5</v>
      </c>
      <c r="N655" s="32">
        <f>IF(L655&gt;30,180,VLOOKUP(L655,TEMPO,2,FALSE))</f>
        <v>174</v>
      </c>
      <c r="O655" s="32">
        <f>IF(R655&gt;0,4,N655)</f>
        <v>174</v>
      </c>
      <c r="P655" s="96">
        <f>J655*M655*L655</f>
        <v>89045.37</v>
      </c>
      <c r="Q655" s="96">
        <f>10934.45*2</f>
        <v>21868.9</v>
      </c>
      <c r="R655" s="96">
        <f>IF(P655&lt;=Q655,P655/4,0)</f>
        <v>0</v>
      </c>
      <c r="S655" s="5">
        <f>IF(P655&gt;=Q655,P655/N655,0)</f>
        <v>511.755</v>
      </c>
      <c r="T655" s="3"/>
      <c r="U655" s="3">
        <f>IF(T655="",1,0)</f>
        <v>1</v>
      </c>
      <c r="V655" s="3">
        <v>43</v>
      </c>
      <c r="W655" s="5">
        <v>0.6</v>
      </c>
      <c r="X655" s="5">
        <v>203.3</v>
      </c>
      <c r="Y655" s="5">
        <f>X655*W655</f>
        <v>121.98</v>
      </c>
      <c r="Z655" s="5">
        <v>400</v>
      </c>
      <c r="AA655" s="5">
        <f>S655+Y655+Z655</f>
        <v>1033.7350000000001</v>
      </c>
      <c r="AB655" s="39">
        <f>(J655/12+J655/12*1.3333333333+450/12+J655/30*6/12+J655)*1.3+Y655+Z655+153.9</f>
        <v>3947.5492666592745</v>
      </c>
      <c r="AC655" s="39" t="s">
        <v>18</v>
      </c>
      <c r="AD655" s="39">
        <f>J655*1.3+400+153.9</f>
        <v>3215.0260000000003</v>
      </c>
      <c r="AE655" s="39">
        <f>SUMIFS('CUSTO MENSAL FUNC NOVO'!H:H,'CUSTO MENSAL FUNC NOVO'!A:A,'VALORES MENSAIS'!AC655)</f>
        <v>1902.2210000000002</v>
      </c>
      <c r="AF655" s="27">
        <f>IF($R655&gt;0,$R655,$S655)+$Y655+$Z655</f>
        <v>1033.7350000000001</v>
      </c>
      <c r="AG655" s="27">
        <f>IF($R655&gt;0,$R655,$S655)+$Y655+$Z655</f>
        <v>1033.7350000000001</v>
      </c>
      <c r="AH655" s="27">
        <f>IF($R655&gt;0,$R655,$S655)+$Y655+$Z655</f>
        <v>1033.7350000000001</v>
      </c>
      <c r="AI655" s="27">
        <f>IF($R655&gt;0,$R655,$S655)+$Y655+$Z655</f>
        <v>1033.7350000000001</v>
      </c>
      <c r="AJ655" s="27">
        <f>IF($O655&gt;=AJ$1,$S655+$Y655+$Z655,$Y655+$Z655)</f>
        <v>1033.7350000000001</v>
      </c>
      <c r="AK655" s="27">
        <f>IF($O655&gt;=AK$1,$S655+$Y655+$Z655,$Y655+$Z655)</f>
        <v>1033.7350000000001</v>
      </c>
      <c r="AL655" s="27">
        <f>IF($O655&gt;=AL$1,$S655+$Y655+$Z655,$Y655+$Z655)</f>
        <v>1033.7350000000001</v>
      </c>
      <c r="AM655" s="27">
        <f>IF($O655&gt;=AM$1,$S655+$Y655+$Z655,$Y655+$Z655)</f>
        <v>1033.7350000000001</v>
      </c>
      <c r="AN655" s="27">
        <f>IF($O655&gt;=AN$1,$S655+$Y655+$Z655,$Y655+$Z655)</f>
        <v>1033.7350000000001</v>
      </c>
      <c r="AO655" s="27">
        <f>IF($O655&gt;=AO$1,$S655+$Y655+$Z655,$Y655+$Z655)</f>
        <v>1033.7350000000001</v>
      </c>
      <c r="AP655" s="27">
        <f>IF($O655&gt;=AP$1,$S655+$Y655+$Z655,$Y655+$Z655)</f>
        <v>1033.7350000000001</v>
      </c>
      <c r="AQ655" s="27">
        <f>IF($O655&gt;=AQ$1,$S655+$Y655+$Z655,$Y655+$Z655)</f>
        <v>1033.7350000000001</v>
      </c>
      <c r="AR655" s="27">
        <f>IF($O655&gt;=AR$1,$S655+$Y655+$Z655,$Y655+$Z655)</f>
        <v>1033.7350000000001</v>
      </c>
      <c r="AS655" s="27">
        <f>IF($O655&gt;=AS$1,$S655+$Y655+$Z655,$Y655+$Z655)</f>
        <v>1033.7350000000001</v>
      </c>
      <c r="AT655" s="27">
        <f>IF($O655&gt;=AT$1,$S655+$Y655+$Z655,$Y655+$Z655)</f>
        <v>1033.7350000000001</v>
      </c>
      <c r="AU655" s="27">
        <f>IF($O655&gt;=AU$1,$S655+$Y655+$Z655,$Y655+$Z655)</f>
        <v>1033.7350000000001</v>
      </c>
      <c r="AV655" s="27">
        <f>IF($O655&gt;=AV$1,$S655+$Y655+$Z655,$Y655+$Z655)</f>
        <v>1033.7350000000001</v>
      </c>
      <c r="AW655" s="27">
        <f>IF($O655&gt;=AW$1,$S655+$Y655+$Z655,$Y655+$Z655)</f>
        <v>1033.7350000000001</v>
      </c>
      <c r="AX655" s="27">
        <f>IF($O655&gt;=AX$1,$S655+$Y655+$Z655,$Y655+$Z655)</f>
        <v>1033.7350000000001</v>
      </c>
      <c r="AY655" s="27">
        <f>IF($O655&gt;=AY$1,$S655+$Y655+$Z655,$Y655+$Z655)</f>
        <v>1033.7350000000001</v>
      </c>
      <c r="AZ655" s="27">
        <f>IF($O655&gt;=AZ$1,$S655+$Y655+$Z655,$Y655+$Z655)</f>
        <v>1033.7350000000001</v>
      </c>
      <c r="BA655" s="27">
        <f>IF($O655&gt;=BA$1,$S655+$Y655+$Z655,$Y655+$Z655)</f>
        <v>1033.7350000000001</v>
      </c>
      <c r="BB655" s="27">
        <f>IF($O655&gt;=BB$1,$S655+$Y655+$Z655,$Y655+$Z655)</f>
        <v>1033.7350000000001</v>
      </c>
      <c r="BC655" s="27">
        <f>IF($O655&gt;=BC$1,$S655+$Y655+$Z655,$Y655+$Z655)</f>
        <v>1033.7350000000001</v>
      </c>
      <c r="BD655" s="27">
        <f>IF($O655&gt;=BD$1,$S655+$Y655+$Z655,$Y655+$Z655)</f>
        <v>1033.7350000000001</v>
      </c>
      <c r="BE655" s="27">
        <f>IF($O655&gt;=BE$1,$S655+$Y655+$Z655,$Y655+$Z655)</f>
        <v>1033.7350000000001</v>
      </c>
      <c r="BF655" s="27">
        <f>IF($O655&gt;=BF$1,$S655+$Y655+$Z655,$Y655+$Z655)</f>
        <v>1033.7350000000001</v>
      </c>
      <c r="BG655" s="27">
        <f>IF($O655&gt;=BG$1,$S655+$Y655+$Z655,$Y655+$Z655)</f>
        <v>1033.7350000000001</v>
      </c>
      <c r="BH655" s="27">
        <f>IF($O655&gt;=BH$1,$S655+$Y655+$Z655,$Y655+$Z655)</f>
        <v>1033.7350000000001</v>
      </c>
      <c r="BI655" s="27">
        <f>IF($O655&gt;=BI$1,$S655+$Y655+$Z655,$Y655+$Z655)</f>
        <v>1033.7350000000001</v>
      </c>
      <c r="BJ655" s="27">
        <f>IF($O655&gt;=BJ$1,$S655+$Y655+$Z655,$Y655+$Z655)</f>
        <v>1033.7350000000001</v>
      </c>
      <c r="BK655" s="27">
        <f>IF($O655&gt;=BK$1,$S655+$Y655+$Z655,$Y655+$Z655)</f>
        <v>1033.7350000000001</v>
      </c>
      <c r="BL655" s="27">
        <f>IF($O655&gt;=BL$1,$S655+$Y655+$Z655,$Y655+$Z655)</f>
        <v>1033.7350000000001</v>
      </c>
      <c r="BM655" s="27">
        <f>IF($O655&gt;=BM$1,$S655+$Y655+$Z655,$Y655+$Z655)</f>
        <v>1033.7350000000001</v>
      </c>
      <c r="BN655" s="27">
        <f>IF($O655&gt;=BN$1,$S655+$Y655+$Z655,$Y655+$Z655)</f>
        <v>1033.7350000000001</v>
      </c>
      <c r="BO655" s="27">
        <f>IF($O655&gt;=BO$1,$S655+$Y655+$Z655,$Y655+$Z655)</f>
        <v>1033.7350000000001</v>
      </c>
      <c r="BP655" s="27">
        <f>IF($O655&gt;=BP$1,$S655+$Y655+$Z655,$Y655+$Z655)</f>
        <v>1033.7350000000001</v>
      </c>
      <c r="BQ655" s="27">
        <f>IF($O655&gt;=BQ$1,$S655+$Y655+$Z655,$Y655+$Z655)</f>
        <v>1033.7350000000001</v>
      </c>
      <c r="BR655" s="27">
        <f>IF($O655&gt;=BR$1,$S655+$Y655+$Z655,$Y655+$Z655)</f>
        <v>1033.7350000000001</v>
      </c>
      <c r="BS655" s="27">
        <f>IF($O655&gt;=BS$1,$S655+$Y655+$Z655,$Y655+$Z655)</f>
        <v>1033.7350000000001</v>
      </c>
      <c r="BT655" s="27">
        <f>IF($O655&gt;=BT$1,$S655+$Y655+$Z655,$Y655+$Z655)</f>
        <v>1033.7350000000001</v>
      </c>
      <c r="BU655" s="27">
        <f>IF($O655&gt;=BU$1,$S655+$Y655+$Z655,$Y655+$Z655)</f>
        <v>1033.7350000000001</v>
      </c>
      <c r="BV655" s="27">
        <f>IF($O655&gt;=BV$1,$S655+$Y655+$Z655,$Y655+$Z655)</f>
        <v>1033.7350000000001</v>
      </c>
      <c r="BW655" s="27">
        <f>IF($O655&gt;=BW$1,$S655+$Y655+$Z655,$Y655+$Z655)</f>
        <v>1033.7350000000001</v>
      </c>
      <c r="BX655" s="27">
        <f>IF($O655&gt;=BX$1,$S655+$Y655+$Z655,$Y655+$Z655)</f>
        <v>1033.7350000000001</v>
      </c>
      <c r="BY655" s="27">
        <f>IF($O655&gt;=BY$1,$S655+$Y655+$Z655,$Y655+$Z655)</f>
        <v>1033.7350000000001</v>
      </c>
      <c r="BZ655" s="27">
        <f>IF($O655&gt;=BZ$1,$S655+$Y655+$Z655,$Y655+$Z655)</f>
        <v>1033.7350000000001</v>
      </c>
      <c r="CA655" s="27">
        <f>IF($O655&gt;=CA$1,$S655+$Y655+$Z655,$Y655+$Z655)</f>
        <v>1033.7350000000001</v>
      </c>
      <c r="CB655" s="27">
        <f>IF($O655&gt;=CB$1,$S655+$Y655+$Z655,$Y655+$Z655)</f>
        <v>1033.7350000000001</v>
      </c>
      <c r="CC655" s="27">
        <f>IF($O655&gt;=CC$1,$S655+$Y655+$Z655,$Y655+$Z655)</f>
        <v>1033.7350000000001</v>
      </c>
      <c r="CD655" s="27">
        <f>IF($O655&gt;=CD$1,$S655+$Y655+$Z655,$Y655+$Z655)</f>
        <v>1033.7350000000001</v>
      </c>
      <c r="CE655" s="27">
        <f>IF($O655&gt;=CE$1,$S655+$Y655+$Z655,$Y655+$Z655)</f>
        <v>1033.7350000000001</v>
      </c>
      <c r="CF655" s="27">
        <f>IF($O655&gt;=CF$1,$S655+$Y655+$Z655,$Y655+$Z655)</f>
        <v>1033.7350000000001</v>
      </c>
      <c r="CG655" s="27">
        <f>IF($O655&gt;=CG$1,$S655+$Y655+$Z655,$Y655+$Z655)</f>
        <v>1033.7350000000001</v>
      </c>
      <c r="CH655" s="27">
        <f>IF($O655&gt;=CH$1,$S655+$Y655+$Z655,$Y655+$Z655)</f>
        <v>1033.7350000000001</v>
      </c>
      <c r="CI655" s="27">
        <f>IF($O655&gt;=CI$1,$S655+$Y655+$Z655,$Y655+$Z655)</f>
        <v>1033.7350000000001</v>
      </c>
      <c r="CJ655" s="27">
        <f>IF($O655&gt;=CJ$1,$S655+$Y655+$Z655,$Y655+$Z655)</f>
        <v>1033.7350000000001</v>
      </c>
      <c r="CK655" s="27">
        <f>IF($O655&gt;=CK$1,$S655+$Y655+$Z655,$Y655+$Z655)</f>
        <v>1033.7350000000001</v>
      </c>
      <c r="CL655" s="27">
        <f>IF($O655&gt;=CL$1,$S655+$Y655+$Z655,$Y655+$Z655)</f>
        <v>1033.7350000000001</v>
      </c>
      <c r="CM655" s="27">
        <f>IF($O655&gt;=CM$1,$S655+$Y655+$Z655,$Y655+$Z655)</f>
        <v>1033.7350000000001</v>
      </c>
      <c r="CN655" s="27">
        <f>IF($O655&gt;=CN$1,$S655+$Y655,$Y655)</f>
        <v>633.73500000000001</v>
      </c>
      <c r="CO655" s="27">
        <f>IF($O655&gt;=CO$1,$S655+$Y655,$Y655)</f>
        <v>633.73500000000001</v>
      </c>
      <c r="CP655" s="27">
        <f>IF($O655&gt;=CP$1,$S655+$Y655,$Y655)</f>
        <v>633.73500000000001</v>
      </c>
      <c r="CQ655" s="27">
        <f>IF($O655&gt;=CQ$1,$S655+$Y655,$Y655)</f>
        <v>633.73500000000001</v>
      </c>
      <c r="CR655" s="27">
        <f>IF($O655&gt;=CR$1,$S655+$Y655,$Y655)</f>
        <v>633.73500000000001</v>
      </c>
      <c r="CS655" s="27">
        <f>IF($O655&gt;=CS$1,$S655+$Y655,$Y655)</f>
        <v>633.73500000000001</v>
      </c>
      <c r="CT655" s="27">
        <f>IF($O655&gt;=CT$1,$S655+$Y655,$Y655)</f>
        <v>633.73500000000001</v>
      </c>
      <c r="CU655" s="27">
        <f>IF($O655&gt;=CU$1,$S655+$Y655,$Y655)</f>
        <v>633.73500000000001</v>
      </c>
      <c r="CV655" s="27">
        <f>IF($O655&gt;=CV$1,$S655+$Y655,$Y655)</f>
        <v>633.73500000000001</v>
      </c>
      <c r="CW655" s="27">
        <f>IF($O655&gt;=CW$1,$S655+$Y655,$Y655)</f>
        <v>633.73500000000001</v>
      </c>
      <c r="CX655" s="27">
        <f>IF($O655&gt;=CX$1,$S655+$Y655,$Y655)</f>
        <v>633.73500000000001</v>
      </c>
      <c r="CY655" s="27">
        <f>IF($O655&gt;=CY$1,$S655+$Y655,$Y655)</f>
        <v>633.73500000000001</v>
      </c>
      <c r="CZ655" s="27">
        <f>IF($O655&gt;=CZ$1,$S655+$Y655,$Y655)</f>
        <v>633.73500000000001</v>
      </c>
      <c r="DA655" s="27">
        <f>IF($O655&gt;=DA$1,$S655+$Y655,$Y655)</f>
        <v>633.73500000000001</v>
      </c>
      <c r="DB655" s="27">
        <f>IF($O655&gt;=DB$1,$S655+$Y655,$Y655)</f>
        <v>633.73500000000001</v>
      </c>
      <c r="DC655" s="27">
        <f>IF($O655&gt;=DC$1,$S655+$Y655,$Y655)</f>
        <v>633.73500000000001</v>
      </c>
      <c r="DD655" s="27">
        <f>IF($O655&gt;=DD$1,$S655+$Y655,$Y655)</f>
        <v>633.73500000000001</v>
      </c>
      <c r="DE655" s="27">
        <f>IF($O655&gt;=DE$1,$S655+$Y655,$Y655)</f>
        <v>633.73500000000001</v>
      </c>
      <c r="DF655" s="27">
        <f>IF($O655&gt;=DF$1,$S655+$Y655,$Y655)</f>
        <v>633.73500000000001</v>
      </c>
      <c r="DG655" s="27">
        <f>IF($O655&gt;=DG$1,$S655+$Y655,$Y655)</f>
        <v>633.73500000000001</v>
      </c>
      <c r="DH655" s="27">
        <f>IF($O655&gt;=DH$1,$S655+$Y655,$Y655)</f>
        <v>633.73500000000001</v>
      </c>
      <c r="DI655" s="27">
        <f>IF($O655&gt;=DI$1,$S655+$Y655,$Y655)</f>
        <v>633.73500000000001</v>
      </c>
      <c r="DJ655" s="27">
        <f>IF($O655&gt;=DJ$1,$S655+$Y655,$Y655)</f>
        <v>633.73500000000001</v>
      </c>
      <c r="DK655" s="27">
        <f>IF($O655&gt;=DK$1,$S655+$Y655,$Y655)</f>
        <v>633.73500000000001</v>
      </c>
      <c r="DL655" s="27">
        <f>IF($O655&gt;=DL$1,$S655+$Y655,$Y655)</f>
        <v>633.73500000000001</v>
      </c>
      <c r="DM655" s="27">
        <f>IF($O655&gt;=DM$1,$S655+$Y655,$Y655)</f>
        <v>633.73500000000001</v>
      </c>
      <c r="DN655" s="27">
        <f>IF($O655&gt;=DN$1,$S655+$Y655,$Y655)</f>
        <v>633.73500000000001</v>
      </c>
      <c r="DO655" s="27">
        <f>IF($O655&gt;=DO$1,$S655+$Y655,$Y655)</f>
        <v>633.73500000000001</v>
      </c>
      <c r="DP655" s="27">
        <f>IF($O655&gt;=DP$1,$S655+$Y655,$Y655)</f>
        <v>633.73500000000001</v>
      </c>
      <c r="DQ655" s="27">
        <f>IF($O655&gt;=DQ$1,$S655+$Y655,$Y655)</f>
        <v>633.73500000000001</v>
      </c>
      <c r="DR655" s="27">
        <f>IF($O655&gt;=DR$1,$S655+$Y655,$Y655)</f>
        <v>633.73500000000001</v>
      </c>
      <c r="DS655" s="27">
        <f>IF($O655&gt;=DS$1,$S655+$Y655,$Y655)</f>
        <v>633.73500000000001</v>
      </c>
      <c r="DT655" s="27">
        <f>IF($O655&gt;=DT$1,$S655+$Y655,$Y655)</f>
        <v>633.73500000000001</v>
      </c>
      <c r="DU655" s="27">
        <f>IF($O655&gt;=DU$1,$S655+$Y655,$Y655)</f>
        <v>633.73500000000001</v>
      </c>
      <c r="DV655" s="27">
        <f>IF($O655&gt;=DV$1,$S655+$Y655,$Y655)</f>
        <v>633.73500000000001</v>
      </c>
      <c r="DW655" s="27">
        <f>IF($O655&gt;=DW$1,$S655+$Y655,$Y655)</f>
        <v>633.73500000000001</v>
      </c>
      <c r="DX655" s="27">
        <f>IF($O655&gt;=DX$1,$S655+$Y655,$Y655)</f>
        <v>633.73500000000001</v>
      </c>
      <c r="DY655" s="27">
        <f>IF($O655&gt;=DY$1,$S655+$Y655,$Y655)</f>
        <v>633.73500000000001</v>
      </c>
      <c r="DZ655" s="27">
        <f>IF($O655&gt;=DZ$1,$S655+$Y655,$Y655)</f>
        <v>633.73500000000001</v>
      </c>
      <c r="EA655" s="27">
        <f>IF($O655&gt;=EA$1,$S655+$Y655,$Y655)</f>
        <v>633.73500000000001</v>
      </c>
      <c r="EB655" s="27">
        <f>IF($O655&gt;=EB$1,$S655+$Y655,$Y655)</f>
        <v>633.73500000000001</v>
      </c>
      <c r="EC655" s="27">
        <f>IF($O655&gt;=EC$1,$S655+$Y655,$Y655)</f>
        <v>633.73500000000001</v>
      </c>
      <c r="ED655" s="27">
        <f>IF($O655&gt;=ED$1,$S655+$Y655,$Y655)</f>
        <v>633.73500000000001</v>
      </c>
      <c r="EE655" s="27">
        <f>IF($O655&gt;=EE$1,$S655+$Y655,$Y655)</f>
        <v>633.73500000000001</v>
      </c>
      <c r="EF655" s="27">
        <f>IF($O655&gt;=EF$1,$S655+$Y655,$Y655)</f>
        <v>633.73500000000001</v>
      </c>
      <c r="EG655" s="27">
        <f>IF($O655&gt;=EG$1,$S655+$Y655,$Y655)</f>
        <v>633.73500000000001</v>
      </c>
      <c r="EH655" s="27">
        <f>IF($O655&gt;=EH$1,$S655+$Y655,$Y655)</f>
        <v>633.73500000000001</v>
      </c>
      <c r="EI655" s="27">
        <f>IF($O655&gt;=EI$1,$S655+$Y655,$Y655)</f>
        <v>633.73500000000001</v>
      </c>
      <c r="EJ655" s="27">
        <f>IF($O655&gt;=EJ$1,$S655+$Y655,$Y655)</f>
        <v>633.73500000000001</v>
      </c>
      <c r="EK655" s="27">
        <f>IF($O655&gt;=EK$1,$S655+$Y655,$Y655)</f>
        <v>633.73500000000001</v>
      </c>
      <c r="EL655" s="27">
        <f>IF($O655&gt;=EL$1,$S655+$Y655,$Y655)</f>
        <v>633.73500000000001</v>
      </c>
      <c r="EM655" s="27">
        <f>IF($O655&gt;=EM$1,$S655+$Y655,$Y655)</f>
        <v>633.73500000000001</v>
      </c>
      <c r="EN655" s="27">
        <f>IF($O655&gt;=EN$1,$S655+$Y655,$Y655)</f>
        <v>633.73500000000001</v>
      </c>
      <c r="EO655" s="27">
        <f>IF($O655&gt;=EO$1,$S655+$Y655,$Y655)</f>
        <v>633.73500000000001</v>
      </c>
      <c r="EP655" s="27">
        <f>IF($O655&gt;=EP$1,$S655+$Y655,$Y655)</f>
        <v>633.73500000000001</v>
      </c>
      <c r="EQ655" s="27">
        <f>IF($O655&gt;=EQ$1,$S655+$Y655,$Y655)</f>
        <v>633.73500000000001</v>
      </c>
      <c r="ER655" s="27">
        <f>IF($O655&gt;=ER$1,$S655+$Y655,$Y655)</f>
        <v>633.73500000000001</v>
      </c>
      <c r="ES655" s="27">
        <f>IF($O655&gt;=ES$1,$S655+$Y655,$Y655)</f>
        <v>633.73500000000001</v>
      </c>
      <c r="ET655" s="27">
        <f>IF($O655&gt;=ET$1,$S655+$Y655,$Y655)</f>
        <v>633.73500000000001</v>
      </c>
      <c r="EU655" s="27">
        <f>IF($O655&gt;=EU$1,$S655+$Y655,$Y655)</f>
        <v>633.73500000000001</v>
      </c>
      <c r="EV655" s="27">
        <f>IF($O655&gt;=EV$1,$S655,0)</f>
        <v>511.755</v>
      </c>
      <c r="EW655" s="27">
        <f>IF($O655&gt;=EW$1,$S655,0)</f>
        <v>511.755</v>
      </c>
      <c r="EX655" s="27">
        <f>IF($O655&gt;=EX$1,$S655,0)</f>
        <v>511.755</v>
      </c>
      <c r="EY655" s="27">
        <f>IF($O655&gt;=EY$1,$S655,0)</f>
        <v>511.755</v>
      </c>
      <c r="EZ655" s="27">
        <f>IF($O655&gt;=EZ$1,$S655,0)</f>
        <v>511.755</v>
      </c>
      <c r="FA655" s="27">
        <f>IF($O655&gt;=FA$1,$S655,0)</f>
        <v>511.755</v>
      </c>
      <c r="FB655" s="27">
        <f>IF($O655&gt;=FB$1,$S655,0)</f>
        <v>511.755</v>
      </c>
      <c r="FC655" s="27">
        <f>IF($O655&gt;=FC$1,$S655,0)</f>
        <v>511.755</v>
      </c>
      <c r="FD655" s="27">
        <f>IF($O655&gt;=FD$1,$S655,0)</f>
        <v>511.755</v>
      </c>
      <c r="FE655" s="27">
        <f>IF($O655&gt;=FE$1,$S655,0)</f>
        <v>511.755</v>
      </c>
      <c r="FF655" s="27">
        <f>IF($O655&gt;=FF$1,$S655,0)</f>
        <v>511.755</v>
      </c>
      <c r="FG655" s="27">
        <f>IF($O655&gt;=FG$1,$S655,0)</f>
        <v>511.755</v>
      </c>
      <c r="FH655" s="27">
        <f>IF($O655&gt;=FH$1,$S655,0)</f>
        <v>511.755</v>
      </c>
      <c r="FI655" s="27">
        <f>IF($O655&gt;=FI$1,$S655,0)</f>
        <v>511.755</v>
      </c>
      <c r="FJ655" s="27">
        <f>IF($O655&gt;=FJ$1,$S655,0)</f>
        <v>511.755</v>
      </c>
      <c r="FK655" s="27">
        <f>IF($O655&gt;=FK$1,$S655,0)</f>
        <v>511.755</v>
      </c>
      <c r="FL655" s="27">
        <f>IF($O655&gt;=FL$1,$S655,0)</f>
        <v>511.755</v>
      </c>
      <c r="FM655" s="27">
        <f>IF($O655&gt;=FM$1,$S655,0)</f>
        <v>511.755</v>
      </c>
      <c r="FN655" s="27">
        <f>IF($O655&gt;=FN$1,$S655,0)</f>
        <v>511.755</v>
      </c>
      <c r="FO655" s="27">
        <f>IF($O655&gt;=FO$1,$S655,0)</f>
        <v>511.755</v>
      </c>
      <c r="FP655" s="27">
        <f>IF($O655&gt;=FP$1,$S655,0)</f>
        <v>511.755</v>
      </c>
      <c r="FQ655" s="27">
        <f>IF($O655&gt;=FQ$1,$S655,0)</f>
        <v>511.755</v>
      </c>
      <c r="FR655" s="27">
        <f>IF($O655&gt;=FR$1,$S655,0)</f>
        <v>511.755</v>
      </c>
      <c r="FS655" s="27">
        <f>IF($O655&gt;=FS$1,$S655,0)</f>
        <v>511.755</v>
      </c>
      <c r="FT655" s="27">
        <f>IF($O655&gt;=FT$1,$S655,0)</f>
        <v>511.755</v>
      </c>
      <c r="FU655" s="27">
        <f>IF($O655&gt;=FU$1,$S655,0)</f>
        <v>511.755</v>
      </c>
      <c r="FV655" s="27">
        <f>IF($O655&gt;=FV$1,$S655,0)</f>
        <v>511.755</v>
      </c>
      <c r="FW655" s="27">
        <f>IF($O655&gt;=FW$1,$S655,0)</f>
        <v>511.755</v>
      </c>
      <c r="FX655" s="27">
        <f>IF($O655&gt;=FX$1,$S655,0)</f>
        <v>511.755</v>
      </c>
      <c r="FY655" s="27">
        <f>IF($O655&gt;=FY$1,$S655,0)</f>
        <v>511.755</v>
      </c>
      <c r="FZ655" s="27">
        <f>IF($O655&gt;=FZ$1,$S655,0)</f>
        <v>511.755</v>
      </c>
      <c r="GA655" s="27">
        <f>IF($O655&gt;=GA$1,$S655,0)</f>
        <v>511.755</v>
      </c>
      <c r="GB655" s="27">
        <f>IF($O655&gt;=GB$1,$S655,0)</f>
        <v>511.755</v>
      </c>
      <c r="GC655" s="27">
        <f>IF($O655&gt;=GC$1,$S655,0)</f>
        <v>511.755</v>
      </c>
      <c r="GD655" s="27">
        <f>IF($O655&gt;=GD$1,$S655,0)</f>
        <v>511.755</v>
      </c>
      <c r="GE655" s="27">
        <f>IF($O655&gt;=GE$1,$S655,0)</f>
        <v>511.755</v>
      </c>
      <c r="GF655" s="27">
        <f>IF($O655&gt;=GF$1,$S655,0)</f>
        <v>511.755</v>
      </c>
      <c r="GG655" s="27">
        <f>IF($O655&gt;=GG$1,$S655,0)</f>
        <v>511.755</v>
      </c>
      <c r="GH655" s="27">
        <f>IF($O655&gt;=GH$1,$S655,0)</f>
        <v>511.755</v>
      </c>
      <c r="GI655" s="27">
        <f>IF($O655&gt;=GI$1,$S655,0)</f>
        <v>511.755</v>
      </c>
      <c r="GJ655" s="27">
        <f>IF($O655&gt;=GJ$1,$S655,0)</f>
        <v>511.755</v>
      </c>
      <c r="GK655" s="27">
        <f>IF($O655&gt;=GK$1,$S655,0)</f>
        <v>511.755</v>
      </c>
      <c r="GL655" s="27">
        <f>IF($O655&gt;=GL$1,$S655,0)</f>
        <v>511.755</v>
      </c>
      <c r="GM655" s="27">
        <f>IF($O655&gt;=GM$1,$S655,0)</f>
        <v>511.755</v>
      </c>
      <c r="GN655" s="27">
        <f>IF($O655&gt;=GN$1,$S655,0)</f>
        <v>511.755</v>
      </c>
      <c r="GO655" s="27">
        <f>IF($O655&gt;=GO$1,$S655,0)</f>
        <v>511.755</v>
      </c>
      <c r="GP655" s="27">
        <f>IF($O655&gt;=GP$1,$S655,0)</f>
        <v>511.755</v>
      </c>
      <c r="GQ655" s="27">
        <f>IF($O655&gt;=GQ$1,$S655,0)</f>
        <v>511.755</v>
      </c>
      <c r="GR655" s="27">
        <f>IF($O655&gt;=GR$1,$S655,0)</f>
        <v>511.755</v>
      </c>
      <c r="GS655" s="27">
        <f>IF($O655&gt;=GS$1,$S655,0)</f>
        <v>511.755</v>
      </c>
      <c r="GT655" s="27">
        <f>IF($O655&gt;=GT$1,$S655,0)</f>
        <v>511.755</v>
      </c>
      <c r="GU655" s="27">
        <f>IF($O655&gt;=GU$1,$S655,0)</f>
        <v>511.755</v>
      </c>
      <c r="GV655" s="27">
        <f>IF($O655&gt;=GV$1,$S655,0)</f>
        <v>511.755</v>
      </c>
      <c r="GW655" s="27">
        <f>IF($O655&gt;=GW$1,$S655,0)</f>
        <v>511.755</v>
      </c>
      <c r="GX655" s="27">
        <f>IF($O655&gt;=GX$1,$S655,0)</f>
        <v>0</v>
      </c>
      <c r="GY655" s="27">
        <f>IF($O655&gt;=GY$1,$S655,0)</f>
        <v>0</v>
      </c>
      <c r="GZ655" s="27">
        <f>IF($O655&gt;=GZ$1,$S655,0)</f>
        <v>0</v>
      </c>
      <c r="HA655" s="27">
        <f>IF($O655&gt;=HA$1,$S655,0)</f>
        <v>0</v>
      </c>
      <c r="HB655" s="27">
        <f>IF($O655&gt;=HB$1,$S655,0)</f>
        <v>0</v>
      </c>
      <c r="HC655" s="27">
        <f>IF($O655&gt;=HC$1,$S655,0)</f>
        <v>0</v>
      </c>
    </row>
    <row r="656" spans="1:211">
      <c r="A656" s="3">
        <v>80381</v>
      </c>
      <c r="B656" s="3" t="s">
        <v>684</v>
      </c>
      <c r="C656" s="3" t="s">
        <v>12</v>
      </c>
      <c r="D656" s="3">
        <v>67</v>
      </c>
      <c r="E656" s="4">
        <v>36257</v>
      </c>
      <c r="F656" s="5">
        <v>19.216438356164385</v>
      </c>
      <c r="G656" s="3" t="s">
        <v>674</v>
      </c>
      <c r="H656" s="4">
        <v>18892</v>
      </c>
      <c r="I656" s="9" t="s">
        <v>829</v>
      </c>
      <c r="J656" s="5">
        <v>2019.61</v>
      </c>
      <c r="K656" s="31">
        <v>745</v>
      </c>
      <c r="L656" s="32">
        <v>19</v>
      </c>
      <c r="M656" s="33">
        <f>VLOOKUP(L656,FIND,3,TRUE)</f>
        <v>1.2</v>
      </c>
      <c r="N656" s="32">
        <f>IF(L656&gt;30,180,VLOOKUP(L656,TEMPO,2,FALSE))</f>
        <v>114</v>
      </c>
      <c r="O656" s="32">
        <f>IF(R656&gt;0,4,N656)</f>
        <v>114</v>
      </c>
      <c r="P656" s="96">
        <f>J656*M656*L656</f>
        <v>46047.107999999993</v>
      </c>
      <c r="Q656" s="96">
        <f>10934.45*2</f>
        <v>21868.9</v>
      </c>
      <c r="R656" s="96">
        <f>IF(P656&lt;=Q656,P656/4,0)</f>
        <v>0</v>
      </c>
      <c r="S656" s="5">
        <f>IF(P656&gt;=Q656,P656/N656,0)</f>
        <v>403.92199999999991</v>
      </c>
      <c r="T656" s="3"/>
      <c r="U656" s="3">
        <f>IF(T656="",1,0)</f>
        <v>1</v>
      </c>
      <c r="V656" s="3">
        <v>57</v>
      </c>
      <c r="W656" s="5">
        <v>0</v>
      </c>
      <c r="X656" s="5">
        <v>402.65</v>
      </c>
      <c r="Y656" s="5">
        <f>X656*W656</f>
        <v>0</v>
      </c>
      <c r="Z656" s="5">
        <v>400</v>
      </c>
      <c r="AA656" s="5">
        <f>S656+Y656+Z656</f>
        <v>803.92199999999991</v>
      </c>
      <c r="AB656" s="39">
        <f>(J656/12+J656/12*1.3333333333+450/12+J656/30*6/12+J656)*1.3+Y656+Z656+153.9</f>
        <v>3782.4137444371513</v>
      </c>
      <c r="AC656" s="39" t="s">
        <v>12</v>
      </c>
      <c r="AD656" s="39">
        <f>J656*1.3+400+153.9</f>
        <v>3179.393</v>
      </c>
      <c r="AE656" s="39">
        <f>SUMIFS('CUSTO MENSAL FUNC NOVO'!H:H,'CUSTO MENSAL FUNC NOVO'!A:A,'VALORES MENSAIS'!AC656)</f>
        <v>2265.9090000000001</v>
      </c>
      <c r="AF656" s="27">
        <f>IF($R656&gt;0,$R656,$S656)+$Y656+$Z656</f>
        <v>803.92199999999991</v>
      </c>
      <c r="AG656" s="27">
        <f>IF($R656&gt;0,$R656,$S656)+$Y656+$Z656</f>
        <v>803.92199999999991</v>
      </c>
      <c r="AH656" s="27">
        <f>IF($R656&gt;0,$R656,$S656)+$Y656+$Z656</f>
        <v>803.92199999999991</v>
      </c>
      <c r="AI656" s="27">
        <f>IF($R656&gt;0,$R656,$S656)+$Y656+$Z656</f>
        <v>803.92199999999991</v>
      </c>
      <c r="AJ656" s="27">
        <f>IF($O656&gt;=AJ$1,$S656+$Y656+$Z656,$Y656+$Z656)</f>
        <v>803.92199999999991</v>
      </c>
      <c r="AK656" s="27">
        <f>IF($O656&gt;=AK$1,$S656+$Y656+$Z656,$Y656+$Z656)</f>
        <v>803.92199999999991</v>
      </c>
      <c r="AL656" s="27">
        <f>IF($O656&gt;=AL$1,$S656+$Y656+$Z656,$Y656+$Z656)</f>
        <v>803.92199999999991</v>
      </c>
      <c r="AM656" s="27">
        <f>IF($O656&gt;=AM$1,$S656+$Y656+$Z656,$Y656+$Z656)</f>
        <v>803.92199999999991</v>
      </c>
      <c r="AN656" s="27">
        <f>IF($O656&gt;=AN$1,$S656+$Y656+$Z656,$Y656+$Z656)</f>
        <v>803.92199999999991</v>
      </c>
      <c r="AO656" s="27">
        <f>IF($O656&gt;=AO$1,$S656+$Y656+$Z656,$Y656+$Z656)</f>
        <v>803.92199999999991</v>
      </c>
      <c r="AP656" s="27">
        <f>IF($O656&gt;=AP$1,$S656+$Y656+$Z656,$Y656+$Z656)</f>
        <v>803.92199999999991</v>
      </c>
      <c r="AQ656" s="27">
        <f>IF($O656&gt;=AQ$1,$S656+$Y656+$Z656,$Y656+$Z656)</f>
        <v>803.92199999999991</v>
      </c>
      <c r="AR656" s="27">
        <f>IF($O656&gt;=AR$1,$S656+$Y656+$Z656,$Y656+$Z656)</f>
        <v>803.92199999999991</v>
      </c>
      <c r="AS656" s="27">
        <f>IF($O656&gt;=AS$1,$S656+$Y656+$Z656,$Y656+$Z656)</f>
        <v>803.92199999999991</v>
      </c>
      <c r="AT656" s="27">
        <f>IF($O656&gt;=AT$1,$S656+$Y656+$Z656,$Y656+$Z656)</f>
        <v>803.92199999999991</v>
      </c>
      <c r="AU656" s="27">
        <f>IF($O656&gt;=AU$1,$S656+$Y656+$Z656,$Y656+$Z656)</f>
        <v>803.92199999999991</v>
      </c>
      <c r="AV656" s="27">
        <f>IF($O656&gt;=AV$1,$S656+$Y656+$Z656,$Y656+$Z656)</f>
        <v>803.92199999999991</v>
      </c>
      <c r="AW656" s="27">
        <f>IF($O656&gt;=AW$1,$S656+$Y656+$Z656,$Y656+$Z656)</f>
        <v>803.92199999999991</v>
      </c>
      <c r="AX656" s="27">
        <f>IF($O656&gt;=AX$1,$S656+$Y656+$Z656,$Y656+$Z656)</f>
        <v>803.92199999999991</v>
      </c>
      <c r="AY656" s="27">
        <f>IF($O656&gt;=AY$1,$S656+$Y656+$Z656,$Y656+$Z656)</f>
        <v>803.92199999999991</v>
      </c>
      <c r="AZ656" s="27">
        <f>IF($O656&gt;=AZ$1,$S656+$Y656+$Z656,$Y656+$Z656)</f>
        <v>803.92199999999991</v>
      </c>
      <c r="BA656" s="27">
        <f>IF($O656&gt;=BA$1,$S656+$Y656+$Z656,$Y656+$Z656)</f>
        <v>803.92199999999991</v>
      </c>
      <c r="BB656" s="27">
        <f>IF($O656&gt;=BB$1,$S656+$Y656+$Z656,$Y656+$Z656)</f>
        <v>803.92199999999991</v>
      </c>
      <c r="BC656" s="27">
        <f>IF($O656&gt;=BC$1,$S656+$Y656+$Z656,$Y656+$Z656)</f>
        <v>803.92199999999991</v>
      </c>
      <c r="BD656" s="27">
        <f>IF($O656&gt;=BD$1,$S656+$Y656+$Z656,$Y656+$Z656)</f>
        <v>803.92199999999991</v>
      </c>
      <c r="BE656" s="27">
        <f>IF($O656&gt;=BE$1,$S656+$Y656+$Z656,$Y656+$Z656)</f>
        <v>803.92199999999991</v>
      </c>
      <c r="BF656" s="27">
        <f>IF($O656&gt;=BF$1,$S656+$Y656+$Z656,$Y656+$Z656)</f>
        <v>803.92199999999991</v>
      </c>
      <c r="BG656" s="27">
        <f>IF($O656&gt;=BG$1,$S656+$Y656+$Z656,$Y656+$Z656)</f>
        <v>803.92199999999991</v>
      </c>
      <c r="BH656" s="27">
        <f>IF($O656&gt;=BH$1,$S656+$Y656+$Z656,$Y656+$Z656)</f>
        <v>803.92199999999991</v>
      </c>
      <c r="BI656" s="27">
        <f>IF($O656&gt;=BI$1,$S656+$Y656+$Z656,$Y656+$Z656)</f>
        <v>803.92199999999991</v>
      </c>
      <c r="BJ656" s="27">
        <f>IF($O656&gt;=BJ$1,$S656+$Y656+$Z656,$Y656+$Z656)</f>
        <v>803.92199999999991</v>
      </c>
      <c r="BK656" s="27">
        <f>IF($O656&gt;=BK$1,$S656+$Y656+$Z656,$Y656+$Z656)</f>
        <v>803.92199999999991</v>
      </c>
      <c r="BL656" s="27">
        <f>IF($O656&gt;=BL$1,$S656+$Y656+$Z656,$Y656+$Z656)</f>
        <v>803.92199999999991</v>
      </c>
      <c r="BM656" s="27">
        <f>IF($O656&gt;=BM$1,$S656+$Y656+$Z656,$Y656+$Z656)</f>
        <v>803.92199999999991</v>
      </c>
      <c r="BN656" s="27">
        <f>IF($O656&gt;=BN$1,$S656+$Y656+$Z656,$Y656+$Z656)</f>
        <v>803.92199999999991</v>
      </c>
      <c r="BO656" s="27">
        <f>IF($O656&gt;=BO$1,$S656+$Y656+$Z656,$Y656+$Z656)</f>
        <v>803.92199999999991</v>
      </c>
      <c r="BP656" s="27">
        <f>IF($O656&gt;=BP$1,$S656+$Y656+$Z656,$Y656+$Z656)</f>
        <v>803.92199999999991</v>
      </c>
      <c r="BQ656" s="27">
        <f>IF($O656&gt;=BQ$1,$S656+$Y656+$Z656,$Y656+$Z656)</f>
        <v>803.92199999999991</v>
      </c>
      <c r="BR656" s="27">
        <f>IF($O656&gt;=BR$1,$S656+$Y656+$Z656,$Y656+$Z656)</f>
        <v>803.92199999999991</v>
      </c>
      <c r="BS656" s="27">
        <f>IF($O656&gt;=BS$1,$S656+$Y656+$Z656,$Y656+$Z656)</f>
        <v>803.92199999999991</v>
      </c>
      <c r="BT656" s="27">
        <f>IF($O656&gt;=BT$1,$S656+$Y656+$Z656,$Y656+$Z656)</f>
        <v>803.92199999999991</v>
      </c>
      <c r="BU656" s="27">
        <f>IF($O656&gt;=BU$1,$S656+$Y656+$Z656,$Y656+$Z656)</f>
        <v>803.92199999999991</v>
      </c>
      <c r="BV656" s="27">
        <f>IF($O656&gt;=BV$1,$S656+$Y656+$Z656,$Y656+$Z656)</f>
        <v>803.92199999999991</v>
      </c>
      <c r="BW656" s="27">
        <f>IF($O656&gt;=BW$1,$S656+$Y656+$Z656,$Y656+$Z656)</f>
        <v>803.92199999999991</v>
      </c>
      <c r="BX656" s="27">
        <f>IF($O656&gt;=BX$1,$S656+$Y656+$Z656,$Y656+$Z656)</f>
        <v>803.92199999999991</v>
      </c>
      <c r="BY656" s="27">
        <f>IF($O656&gt;=BY$1,$S656+$Y656+$Z656,$Y656+$Z656)</f>
        <v>803.92199999999991</v>
      </c>
      <c r="BZ656" s="27">
        <f>IF($O656&gt;=BZ$1,$S656+$Y656+$Z656,$Y656+$Z656)</f>
        <v>803.92199999999991</v>
      </c>
      <c r="CA656" s="27">
        <f>IF($O656&gt;=CA$1,$S656+$Y656+$Z656,$Y656+$Z656)</f>
        <v>803.92199999999991</v>
      </c>
      <c r="CB656" s="27">
        <f>IF($O656&gt;=CB$1,$S656+$Y656+$Z656,$Y656+$Z656)</f>
        <v>803.92199999999991</v>
      </c>
      <c r="CC656" s="27">
        <f>IF($O656&gt;=CC$1,$S656+$Y656+$Z656,$Y656+$Z656)</f>
        <v>803.92199999999991</v>
      </c>
      <c r="CD656" s="27">
        <f>IF($O656&gt;=CD$1,$S656+$Y656+$Z656,$Y656+$Z656)</f>
        <v>803.92199999999991</v>
      </c>
      <c r="CE656" s="27">
        <f>IF($O656&gt;=CE$1,$S656+$Y656+$Z656,$Y656+$Z656)</f>
        <v>803.92199999999991</v>
      </c>
      <c r="CF656" s="27">
        <f>IF($O656&gt;=CF$1,$S656+$Y656+$Z656,$Y656+$Z656)</f>
        <v>803.92199999999991</v>
      </c>
      <c r="CG656" s="27">
        <f>IF($O656&gt;=CG$1,$S656+$Y656+$Z656,$Y656+$Z656)</f>
        <v>803.92199999999991</v>
      </c>
      <c r="CH656" s="27">
        <f>IF($O656&gt;=CH$1,$S656+$Y656+$Z656,$Y656+$Z656)</f>
        <v>803.92199999999991</v>
      </c>
      <c r="CI656" s="27">
        <f>IF($O656&gt;=CI$1,$S656+$Y656+$Z656,$Y656+$Z656)</f>
        <v>803.92199999999991</v>
      </c>
      <c r="CJ656" s="27">
        <f>IF($O656&gt;=CJ$1,$S656+$Y656+$Z656,$Y656+$Z656)</f>
        <v>803.92199999999991</v>
      </c>
      <c r="CK656" s="27">
        <f>IF($O656&gt;=CK$1,$S656+$Y656+$Z656,$Y656+$Z656)</f>
        <v>803.92199999999991</v>
      </c>
      <c r="CL656" s="27">
        <f>IF($O656&gt;=CL$1,$S656+$Y656+$Z656,$Y656+$Z656)</f>
        <v>803.92199999999991</v>
      </c>
      <c r="CM656" s="27">
        <f>IF($O656&gt;=CM$1,$S656+$Y656+$Z656,$Y656+$Z656)</f>
        <v>803.92199999999991</v>
      </c>
      <c r="CN656" s="27">
        <f>IF($O656&gt;=CN$1,$S656+$Y656,$Y656)</f>
        <v>403.92199999999991</v>
      </c>
      <c r="CO656" s="27">
        <f>IF($O656&gt;=CO$1,$S656+$Y656,$Y656)</f>
        <v>403.92199999999991</v>
      </c>
      <c r="CP656" s="27">
        <f>IF($O656&gt;=CP$1,$S656+$Y656,$Y656)</f>
        <v>403.92199999999991</v>
      </c>
      <c r="CQ656" s="27">
        <f>IF($O656&gt;=CQ$1,$S656+$Y656,$Y656)</f>
        <v>403.92199999999991</v>
      </c>
      <c r="CR656" s="27">
        <f>IF($O656&gt;=CR$1,$S656+$Y656,$Y656)</f>
        <v>403.92199999999991</v>
      </c>
      <c r="CS656" s="27">
        <f>IF($O656&gt;=CS$1,$S656+$Y656,$Y656)</f>
        <v>403.92199999999991</v>
      </c>
      <c r="CT656" s="27">
        <f>IF($O656&gt;=CT$1,$S656+$Y656,$Y656)</f>
        <v>403.92199999999991</v>
      </c>
      <c r="CU656" s="27">
        <f>IF($O656&gt;=CU$1,$S656+$Y656,$Y656)</f>
        <v>403.92199999999991</v>
      </c>
      <c r="CV656" s="27">
        <f>IF($O656&gt;=CV$1,$S656+$Y656,$Y656)</f>
        <v>403.92199999999991</v>
      </c>
      <c r="CW656" s="27">
        <f>IF($O656&gt;=CW$1,$S656+$Y656,$Y656)</f>
        <v>403.92199999999991</v>
      </c>
      <c r="CX656" s="27">
        <f>IF($O656&gt;=CX$1,$S656+$Y656,$Y656)</f>
        <v>403.92199999999991</v>
      </c>
      <c r="CY656" s="27">
        <f>IF($O656&gt;=CY$1,$S656+$Y656,$Y656)</f>
        <v>403.92199999999991</v>
      </c>
      <c r="CZ656" s="27">
        <f>IF($O656&gt;=CZ$1,$S656+$Y656,$Y656)</f>
        <v>403.92199999999991</v>
      </c>
      <c r="DA656" s="27">
        <f>IF($O656&gt;=DA$1,$S656+$Y656,$Y656)</f>
        <v>403.92199999999991</v>
      </c>
      <c r="DB656" s="27">
        <f>IF($O656&gt;=DB$1,$S656+$Y656,$Y656)</f>
        <v>403.92199999999991</v>
      </c>
      <c r="DC656" s="27">
        <f>IF($O656&gt;=DC$1,$S656+$Y656,$Y656)</f>
        <v>403.92199999999991</v>
      </c>
      <c r="DD656" s="27">
        <f>IF($O656&gt;=DD$1,$S656+$Y656,$Y656)</f>
        <v>403.92199999999991</v>
      </c>
      <c r="DE656" s="27">
        <f>IF($O656&gt;=DE$1,$S656+$Y656,$Y656)</f>
        <v>403.92199999999991</v>
      </c>
      <c r="DF656" s="27">
        <f>IF($O656&gt;=DF$1,$S656+$Y656,$Y656)</f>
        <v>403.92199999999991</v>
      </c>
      <c r="DG656" s="27">
        <f>IF($O656&gt;=DG$1,$S656+$Y656,$Y656)</f>
        <v>403.92199999999991</v>
      </c>
      <c r="DH656" s="27">
        <f>IF($O656&gt;=DH$1,$S656+$Y656,$Y656)</f>
        <v>403.92199999999991</v>
      </c>
      <c r="DI656" s="27">
        <f>IF($O656&gt;=DI$1,$S656+$Y656,$Y656)</f>
        <v>403.92199999999991</v>
      </c>
      <c r="DJ656" s="27">
        <f>IF($O656&gt;=DJ$1,$S656+$Y656,$Y656)</f>
        <v>403.92199999999991</v>
      </c>
      <c r="DK656" s="27">
        <f>IF($O656&gt;=DK$1,$S656+$Y656,$Y656)</f>
        <v>403.92199999999991</v>
      </c>
      <c r="DL656" s="27">
        <f>IF($O656&gt;=DL$1,$S656+$Y656,$Y656)</f>
        <v>403.92199999999991</v>
      </c>
      <c r="DM656" s="27">
        <f>IF($O656&gt;=DM$1,$S656+$Y656,$Y656)</f>
        <v>403.92199999999991</v>
      </c>
      <c r="DN656" s="27">
        <f>IF($O656&gt;=DN$1,$S656+$Y656,$Y656)</f>
        <v>403.92199999999991</v>
      </c>
      <c r="DO656" s="27">
        <f>IF($O656&gt;=DO$1,$S656+$Y656,$Y656)</f>
        <v>403.92199999999991</v>
      </c>
      <c r="DP656" s="27">
        <f>IF($O656&gt;=DP$1,$S656+$Y656,$Y656)</f>
        <v>403.92199999999991</v>
      </c>
      <c r="DQ656" s="27">
        <f>IF($O656&gt;=DQ$1,$S656+$Y656,$Y656)</f>
        <v>403.92199999999991</v>
      </c>
      <c r="DR656" s="27">
        <f>IF($O656&gt;=DR$1,$S656+$Y656,$Y656)</f>
        <v>403.92199999999991</v>
      </c>
      <c r="DS656" s="27">
        <f>IF($O656&gt;=DS$1,$S656+$Y656,$Y656)</f>
        <v>403.92199999999991</v>
      </c>
      <c r="DT656" s="27">
        <f>IF($O656&gt;=DT$1,$S656+$Y656,$Y656)</f>
        <v>403.92199999999991</v>
      </c>
      <c r="DU656" s="27">
        <f>IF($O656&gt;=DU$1,$S656+$Y656,$Y656)</f>
        <v>403.92199999999991</v>
      </c>
      <c r="DV656" s="27">
        <f>IF($O656&gt;=DV$1,$S656+$Y656,$Y656)</f>
        <v>403.92199999999991</v>
      </c>
      <c r="DW656" s="27">
        <f>IF($O656&gt;=DW$1,$S656+$Y656,$Y656)</f>
        <v>403.92199999999991</v>
      </c>
      <c r="DX656" s="27">
        <f>IF($O656&gt;=DX$1,$S656+$Y656,$Y656)</f>
        <v>403.92199999999991</v>
      </c>
      <c r="DY656" s="27">
        <f>IF($O656&gt;=DY$1,$S656+$Y656,$Y656)</f>
        <v>403.92199999999991</v>
      </c>
      <c r="DZ656" s="27">
        <f>IF($O656&gt;=DZ$1,$S656+$Y656,$Y656)</f>
        <v>403.92199999999991</v>
      </c>
      <c r="EA656" s="27">
        <f>IF($O656&gt;=EA$1,$S656+$Y656,$Y656)</f>
        <v>403.92199999999991</v>
      </c>
      <c r="EB656" s="27">
        <f>IF($O656&gt;=EB$1,$S656+$Y656,$Y656)</f>
        <v>403.92199999999991</v>
      </c>
      <c r="EC656" s="27">
        <f>IF($O656&gt;=EC$1,$S656+$Y656,$Y656)</f>
        <v>403.92199999999991</v>
      </c>
      <c r="ED656" s="27">
        <f>IF($O656&gt;=ED$1,$S656+$Y656,$Y656)</f>
        <v>403.92199999999991</v>
      </c>
      <c r="EE656" s="27">
        <f>IF($O656&gt;=EE$1,$S656+$Y656,$Y656)</f>
        <v>403.92199999999991</v>
      </c>
      <c r="EF656" s="27">
        <f>IF($O656&gt;=EF$1,$S656+$Y656,$Y656)</f>
        <v>403.92199999999991</v>
      </c>
      <c r="EG656" s="27">
        <f>IF($O656&gt;=EG$1,$S656+$Y656,$Y656)</f>
        <v>403.92199999999991</v>
      </c>
      <c r="EH656" s="27">
        <f>IF($O656&gt;=EH$1,$S656+$Y656,$Y656)</f>
        <v>403.92199999999991</v>
      </c>
      <c r="EI656" s="27">
        <f>IF($O656&gt;=EI$1,$S656+$Y656,$Y656)</f>
        <v>403.92199999999991</v>
      </c>
      <c r="EJ656" s="27">
        <f>IF($O656&gt;=EJ$1,$S656+$Y656,$Y656)</f>
        <v>403.92199999999991</v>
      </c>
      <c r="EK656" s="27">
        <f>IF($O656&gt;=EK$1,$S656+$Y656,$Y656)</f>
        <v>403.92199999999991</v>
      </c>
      <c r="EL656" s="27">
        <f>IF($O656&gt;=EL$1,$S656+$Y656,$Y656)</f>
        <v>403.92199999999991</v>
      </c>
      <c r="EM656" s="27">
        <f>IF($O656&gt;=EM$1,$S656+$Y656,$Y656)</f>
        <v>403.92199999999991</v>
      </c>
      <c r="EN656" s="27">
        <f>IF($O656&gt;=EN$1,$S656+$Y656,$Y656)</f>
        <v>403.92199999999991</v>
      </c>
      <c r="EO656" s="27">
        <f>IF($O656&gt;=EO$1,$S656+$Y656,$Y656)</f>
        <v>403.92199999999991</v>
      </c>
      <c r="EP656" s="27">
        <f>IF($O656&gt;=EP$1,$S656+$Y656,$Y656)</f>
        <v>0</v>
      </c>
      <c r="EQ656" s="27">
        <f>IF($O656&gt;=EQ$1,$S656+$Y656,$Y656)</f>
        <v>0</v>
      </c>
      <c r="ER656" s="27">
        <f>IF($O656&gt;=ER$1,$S656+$Y656,$Y656)</f>
        <v>0</v>
      </c>
      <c r="ES656" s="27">
        <f>IF($O656&gt;=ES$1,$S656+$Y656,$Y656)</f>
        <v>0</v>
      </c>
      <c r="ET656" s="27">
        <f>IF($O656&gt;=ET$1,$S656+$Y656,$Y656)</f>
        <v>0</v>
      </c>
      <c r="EU656" s="27">
        <f>IF($O656&gt;=EU$1,$S656+$Y656,$Y656)</f>
        <v>0</v>
      </c>
      <c r="EV656" s="27">
        <f>IF($O656&gt;=EV$1,$S656,0)</f>
        <v>0</v>
      </c>
      <c r="EW656" s="27">
        <f>IF($O656&gt;=EW$1,$S656,0)</f>
        <v>0</v>
      </c>
      <c r="EX656" s="27">
        <f>IF($O656&gt;=EX$1,$S656,0)</f>
        <v>0</v>
      </c>
      <c r="EY656" s="27">
        <f>IF($O656&gt;=EY$1,$S656,0)</f>
        <v>0</v>
      </c>
      <c r="EZ656" s="27">
        <f>IF($O656&gt;=EZ$1,$S656,0)</f>
        <v>0</v>
      </c>
      <c r="FA656" s="27">
        <f>IF($O656&gt;=FA$1,$S656,0)</f>
        <v>0</v>
      </c>
      <c r="FB656" s="27">
        <f>IF($O656&gt;=FB$1,$S656,0)</f>
        <v>0</v>
      </c>
      <c r="FC656" s="27">
        <f>IF($O656&gt;=FC$1,$S656,0)</f>
        <v>0</v>
      </c>
      <c r="FD656" s="27">
        <f>IF($O656&gt;=FD$1,$S656,0)</f>
        <v>0</v>
      </c>
      <c r="FE656" s="27">
        <f>IF($O656&gt;=FE$1,$S656,0)</f>
        <v>0</v>
      </c>
      <c r="FF656" s="27">
        <f>IF($O656&gt;=FF$1,$S656,0)</f>
        <v>0</v>
      </c>
      <c r="FG656" s="27">
        <f>IF($O656&gt;=FG$1,$S656,0)</f>
        <v>0</v>
      </c>
      <c r="FH656" s="27">
        <f>IF($O656&gt;=FH$1,$S656,0)</f>
        <v>0</v>
      </c>
      <c r="FI656" s="27">
        <f>IF($O656&gt;=FI$1,$S656,0)</f>
        <v>0</v>
      </c>
      <c r="FJ656" s="27">
        <f>IF($O656&gt;=FJ$1,$S656,0)</f>
        <v>0</v>
      </c>
      <c r="FK656" s="27">
        <f>IF($O656&gt;=FK$1,$S656,0)</f>
        <v>0</v>
      </c>
      <c r="FL656" s="27">
        <f>IF($O656&gt;=FL$1,$S656,0)</f>
        <v>0</v>
      </c>
      <c r="FM656" s="27">
        <f>IF($O656&gt;=FM$1,$S656,0)</f>
        <v>0</v>
      </c>
      <c r="FN656" s="27">
        <f>IF($O656&gt;=FN$1,$S656,0)</f>
        <v>0</v>
      </c>
      <c r="FO656" s="27">
        <f>IF($O656&gt;=FO$1,$S656,0)</f>
        <v>0</v>
      </c>
      <c r="FP656" s="27">
        <f>IF($O656&gt;=FP$1,$S656,0)</f>
        <v>0</v>
      </c>
      <c r="FQ656" s="27">
        <f>IF($O656&gt;=FQ$1,$S656,0)</f>
        <v>0</v>
      </c>
      <c r="FR656" s="27">
        <f>IF($O656&gt;=FR$1,$S656,0)</f>
        <v>0</v>
      </c>
      <c r="FS656" s="27">
        <f>IF($O656&gt;=FS$1,$S656,0)</f>
        <v>0</v>
      </c>
      <c r="FT656" s="27">
        <f>IF($O656&gt;=FT$1,$S656,0)</f>
        <v>0</v>
      </c>
      <c r="FU656" s="27">
        <f>IF($O656&gt;=FU$1,$S656,0)</f>
        <v>0</v>
      </c>
      <c r="FV656" s="27">
        <f>IF($O656&gt;=FV$1,$S656,0)</f>
        <v>0</v>
      </c>
      <c r="FW656" s="27">
        <f>IF($O656&gt;=FW$1,$S656,0)</f>
        <v>0</v>
      </c>
      <c r="FX656" s="27">
        <f>IF($O656&gt;=FX$1,$S656,0)</f>
        <v>0</v>
      </c>
      <c r="FY656" s="27">
        <f>IF($O656&gt;=FY$1,$S656,0)</f>
        <v>0</v>
      </c>
      <c r="FZ656" s="27">
        <f>IF($O656&gt;=FZ$1,$S656,0)</f>
        <v>0</v>
      </c>
      <c r="GA656" s="27">
        <f>IF($O656&gt;=GA$1,$S656,0)</f>
        <v>0</v>
      </c>
      <c r="GB656" s="27">
        <f>IF($O656&gt;=GB$1,$S656,0)</f>
        <v>0</v>
      </c>
      <c r="GC656" s="27">
        <f>IF($O656&gt;=GC$1,$S656,0)</f>
        <v>0</v>
      </c>
      <c r="GD656" s="27">
        <f>IF($O656&gt;=GD$1,$S656,0)</f>
        <v>0</v>
      </c>
      <c r="GE656" s="27">
        <f>IF($O656&gt;=GE$1,$S656,0)</f>
        <v>0</v>
      </c>
      <c r="GF656" s="27">
        <f>IF($O656&gt;=GF$1,$S656,0)</f>
        <v>0</v>
      </c>
      <c r="GG656" s="27">
        <f>IF($O656&gt;=GG$1,$S656,0)</f>
        <v>0</v>
      </c>
      <c r="GH656" s="27">
        <f>IF($O656&gt;=GH$1,$S656,0)</f>
        <v>0</v>
      </c>
      <c r="GI656" s="27">
        <f>IF($O656&gt;=GI$1,$S656,0)</f>
        <v>0</v>
      </c>
      <c r="GJ656" s="27">
        <f>IF($O656&gt;=GJ$1,$S656,0)</f>
        <v>0</v>
      </c>
      <c r="GK656" s="27">
        <f>IF($O656&gt;=GK$1,$S656,0)</f>
        <v>0</v>
      </c>
      <c r="GL656" s="27">
        <f>IF($O656&gt;=GL$1,$S656,0)</f>
        <v>0</v>
      </c>
      <c r="GM656" s="27">
        <f>IF($O656&gt;=GM$1,$S656,0)</f>
        <v>0</v>
      </c>
      <c r="GN656" s="27">
        <f>IF($O656&gt;=GN$1,$S656,0)</f>
        <v>0</v>
      </c>
      <c r="GO656" s="27">
        <f>IF($O656&gt;=GO$1,$S656,0)</f>
        <v>0</v>
      </c>
      <c r="GP656" s="27">
        <f>IF($O656&gt;=GP$1,$S656,0)</f>
        <v>0</v>
      </c>
      <c r="GQ656" s="27">
        <f>IF($O656&gt;=GQ$1,$S656,0)</f>
        <v>0</v>
      </c>
      <c r="GR656" s="27">
        <f>IF($O656&gt;=GR$1,$S656,0)</f>
        <v>0</v>
      </c>
      <c r="GS656" s="27">
        <f>IF($O656&gt;=GS$1,$S656,0)</f>
        <v>0</v>
      </c>
      <c r="GT656" s="27">
        <f>IF($O656&gt;=GT$1,$S656,0)</f>
        <v>0</v>
      </c>
      <c r="GU656" s="27">
        <f>IF($O656&gt;=GU$1,$S656,0)</f>
        <v>0</v>
      </c>
      <c r="GV656" s="27">
        <f>IF($O656&gt;=GV$1,$S656,0)</f>
        <v>0</v>
      </c>
      <c r="GW656" s="27">
        <f>IF($O656&gt;=GW$1,$S656,0)</f>
        <v>0</v>
      </c>
      <c r="GX656" s="27">
        <f>IF($O656&gt;=GX$1,$S656,0)</f>
        <v>0</v>
      </c>
      <c r="GY656" s="27">
        <f>IF($O656&gt;=GY$1,$S656,0)</f>
        <v>0</v>
      </c>
      <c r="GZ656" s="27">
        <f>IF($O656&gt;=GZ$1,$S656,0)</f>
        <v>0</v>
      </c>
      <c r="HA656" s="27">
        <f>IF($O656&gt;=HA$1,$S656,0)</f>
        <v>0</v>
      </c>
      <c r="HB656" s="27">
        <f>IF($O656&gt;=HB$1,$S656,0)</f>
        <v>0</v>
      </c>
      <c r="HC656" s="27">
        <f>IF($O656&gt;=HC$1,$S656,0)</f>
        <v>0</v>
      </c>
    </row>
    <row r="657" spans="1:211">
      <c r="A657" s="3">
        <v>3271</v>
      </c>
      <c r="B657" s="3" t="s">
        <v>715</v>
      </c>
      <c r="C657" s="3" t="s">
        <v>12</v>
      </c>
      <c r="D657" s="3">
        <v>63</v>
      </c>
      <c r="E657" s="4">
        <v>29531</v>
      </c>
      <c r="F657" s="5">
        <v>37.643835616438359</v>
      </c>
      <c r="G657" s="3" t="s">
        <v>674</v>
      </c>
      <c r="H657" s="4">
        <v>20300</v>
      </c>
      <c r="I657" s="9" t="s">
        <v>829</v>
      </c>
      <c r="J657" s="5">
        <v>2477.13</v>
      </c>
      <c r="K657" s="31">
        <v>745</v>
      </c>
      <c r="L657" s="32">
        <v>38</v>
      </c>
      <c r="M657" s="33">
        <f>VLOOKUP(L657,FIND,3,TRUE)</f>
        <v>1.5</v>
      </c>
      <c r="N657" s="32">
        <f>IF(L657&gt;30,180,VLOOKUP(L657,TEMPO,2,FALSE))</f>
        <v>180</v>
      </c>
      <c r="O657" s="32">
        <f>IF(R657&gt;0,4,N657)</f>
        <v>180</v>
      </c>
      <c r="P657" s="96">
        <f>J657*M657*L657</f>
        <v>141196.41</v>
      </c>
      <c r="Q657" s="96">
        <f>10934.45*2</f>
        <v>21868.9</v>
      </c>
      <c r="R657" s="96">
        <f>IF(P657&lt;=Q657,P657/4,0)</f>
        <v>0</v>
      </c>
      <c r="S657" s="5">
        <f>IF(P657&gt;=Q657,P657/N657,0)</f>
        <v>784.42449999999997</v>
      </c>
      <c r="T657" s="3"/>
      <c r="U657" s="3">
        <f>IF(T657="",1,0)</f>
        <v>1</v>
      </c>
      <c r="V657" s="3">
        <v>72</v>
      </c>
      <c r="W657" s="5">
        <v>0</v>
      </c>
      <c r="X657" s="5">
        <v>402.65</v>
      </c>
      <c r="Y657" s="5">
        <f>X657*W657</f>
        <v>0</v>
      </c>
      <c r="Z657" s="5">
        <v>400</v>
      </c>
      <c r="AA657" s="5">
        <f>S657+Y657+Z657</f>
        <v>1184.4245000000001</v>
      </c>
      <c r="AB657" s="39">
        <f>(J657/12+J657/12*1.3333333333+450/12+J657/30*6/12+J657)*1.3+Y657+Z657+153.9</f>
        <v>4502.7535666577214</v>
      </c>
      <c r="AC657" s="39" t="s">
        <v>12</v>
      </c>
      <c r="AD657" s="39">
        <f>J657*1.3+400+153.9</f>
        <v>3774.1690000000003</v>
      </c>
      <c r="AE657" s="39">
        <f>SUMIFS('CUSTO MENSAL FUNC NOVO'!H:H,'CUSTO MENSAL FUNC NOVO'!A:A,'VALORES MENSAIS'!AC657)</f>
        <v>2265.9090000000001</v>
      </c>
      <c r="AF657" s="27">
        <f>IF($R657&gt;0,$R657,$S657)+$Y657+$Z657</f>
        <v>1184.4245000000001</v>
      </c>
      <c r="AG657" s="27">
        <f>IF($R657&gt;0,$R657,$S657)+$Y657+$Z657</f>
        <v>1184.4245000000001</v>
      </c>
      <c r="AH657" s="27">
        <f>IF($R657&gt;0,$R657,$S657)+$Y657+$Z657</f>
        <v>1184.4245000000001</v>
      </c>
      <c r="AI657" s="27">
        <f>IF($R657&gt;0,$R657,$S657)+$Y657+$Z657</f>
        <v>1184.4245000000001</v>
      </c>
      <c r="AJ657" s="27">
        <f>IF($O657&gt;=AJ$1,$S657+$Y657+$Z657,$Y657+$Z657)</f>
        <v>1184.4245000000001</v>
      </c>
      <c r="AK657" s="27">
        <f>IF($O657&gt;=AK$1,$S657+$Y657+$Z657,$Y657+$Z657)</f>
        <v>1184.4245000000001</v>
      </c>
      <c r="AL657" s="27">
        <f>IF($O657&gt;=AL$1,$S657+$Y657+$Z657,$Y657+$Z657)</f>
        <v>1184.4245000000001</v>
      </c>
      <c r="AM657" s="27">
        <f>IF($O657&gt;=AM$1,$S657+$Y657+$Z657,$Y657+$Z657)</f>
        <v>1184.4245000000001</v>
      </c>
      <c r="AN657" s="27">
        <f>IF($O657&gt;=AN$1,$S657+$Y657+$Z657,$Y657+$Z657)</f>
        <v>1184.4245000000001</v>
      </c>
      <c r="AO657" s="27">
        <f>IF($O657&gt;=AO$1,$S657+$Y657+$Z657,$Y657+$Z657)</f>
        <v>1184.4245000000001</v>
      </c>
      <c r="AP657" s="27">
        <f>IF($O657&gt;=AP$1,$S657+$Y657+$Z657,$Y657+$Z657)</f>
        <v>1184.4245000000001</v>
      </c>
      <c r="AQ657" s="27">
        <f>IF($O657&gt;=AQ$1,$S657+$Y657+$Z657,$Y657+$Z657)</f>
        <v>1184.4245000000001</v>
      </c>
      <c r="AR657" s="27">
        <f>IF($O657&gt;=AR$1,$S657+$Y657+$Z657,$Y657+$Z657)</f>
        <v>1184.4245000000001</v>
      </c>
      <c r="AS657" s="27">
        <f>IF($O657&gt;=AS$1,$S657+$Y657+$Z657,$Y657+$Z657)</f>
        <v>1184.4245000000001</v>
      </c>
      <c r="AT657" s="27">
        <f>IF($O657&gt;=AT$1,$S657+$Y657+$Z657,$Y657+$Z657)</f>
        <v>1184.4245000000001</v>
      </c>
      <c r="AU657" s="27">
        <f>IF($O657&gt;=AU$1,$S657+$Y657+$Z657,$Y657+$Z657)</f>
        <v>1184.4245000000001</v>
      </c>
      <c r="AV657" s="27">
        <f>IF($O657&gt;=AV$1,$S657+$Y657+$Z657,$Y657+$Z657)</f>
        <v>1184.4245000000001</v>
      </c>
      <c r="AW657" s="27">
        <f>IF($O657&gt;=AW$1,$S657+$Y657+$Z657,$Y657+$Z657)</f>
        <v>1184.4245000000001</v>
      </c>
      <c r="AX657" s="27">
        <f>IF($O657&gt;=AX$1,$S657+$Y657+$Z657,$Y657+$Z657)</f>
        <v>1184.4245000000001</v>
      </c>
      <c r="AY657" s="27">
        <f>IF($O657&gt;=AY$1,$S657+$Y657+$Z657,$Y657+$Z657)</f>
        <v>1184.4245000000001</v>
      </c>
      <c r="AZ657" s="27">
        <f>IF($O657&gt;=AZ$1,$S657+$Y657+$Z657,$Y657+$Z657)</f>
        <v>1184.4245000000001</v>
      </c>
      <c r="BA657" s="27">
        <f>IF($O657&gt;=BA$1,$S657+$Y657+$Z657,$Y657+$Z657)</f>
        <v>1184.4245000000001</v>
      </c>
      <c r="BB657" s="27">
        <f>IF($O657&gt;=BB$1,$S657+$Y657+$Z657,$Y657+$Z657)</f>
        <v>1184.4245000000001</v>
      </c>
      <c r="BC657" s="27">
        <f>IF($O657&gt;=BC$1,$S657+$Y657+$Z657,$Y657+$Z657)</f>
        <v>1184.4245000000001</v>
      </c>
      <c r="BD657" s="27">
        <f>IF($O657&gt;=BD$1,$S657+$Y657+$Z657,$Y657+$Z657)</f>
        <v>1184.4245000000001</v>
      </c>
      <c r="BE657" s="27">
        <f>IF($O657&gt;=BE$1,$S657+$Y657+$Z657,$Y657+$Z657)</f>
        <v>1184.4245000000001</v>
      </c>
      <c r="BF657" s="27">
        <f>IF($O657&gt;=BF$1,$S657+$Y657+$Z657,$Y657+$Z657)</f>
        <v>1184.4245000000001</v>
      </c>
      <c r="BG657" s="27">
        <f>IF($O657&gt;=BG$1,$S657+$Y657+$Z657,$Y657+$Z657)</f>
        <v>1184.4245000000001</v>
      </c>
      <c r="BH657" s="27">
        <f>IF($O657&gt;=BH$1,$S657+$Y657+$Z657,$Y657+$Z657)</f>
        <v>1184.4245000000001</v>
      </c>
      <c r="BI657" s="27">
        <f>IF($O657&gt;=BI$1,$S657+$Y657+$Z657,$Y657+$Z657)</f>
        <v>1184.4245000000001</v>
      </c>
      <c r="BJ657" s="27">
        <f>IF($O657&gt;=BJ$1,$S657+$Y657+$Z657,$Y657+$Z657)</f>
        <v>1184.4245000000001</v>
      </c>
      <c r="BK657" s="27">
        <f>IF($O657&gt;=BK$1,$S657+$Y657+$Z657,$Y657+$Z657)</f>
        <v>1184.4245000000001</v>
      </c>
      <c r="BL657" s="27">
        <f>IF($O657&gt;=BL$1,$S657+$Y657+$Z657,$Y657+$Z657)</f>
        <v>1184.4245000000001</v>
      </c>
      <c r="BM657" s="27">
        <f>IF($O657&gt;=BM$1,$S657+$Y657+$Z657,$Y657+$Z657)</f>
        <v>1184.4245000000001</v>
      </c>
      <c r="BN657" s="27">
        <f>IF($O657&gt;=BN$1,$S657+$Y657+$Z657,$Y657+$Z657)</f>
        <v>1184.4245000000001</v>
      </c>
      <c r="BO657" s="27">
        <f>IF($O657&gt;=BO$1,$S657+$Y657+$Z657,$Y657+$Z657)</f>
        <v>1184.4245000000001</v>
      </c>
      <c r="BP657" s="27">
        <f>IF($O657&gt;=BP$1,$S657+$Y657+$Z657,$Y657+$Z657)</f>
        <v>1184.4245000000001</v>
      </c>
      <c r="BQ657" s="27">
        <f>IF($O657&gt;=BQ$1,$S657+$Y657+$Z657,$Y657+$Z657)</f>
        <v>1184.4245000000001</v>
      </c>
      <c r="BR657" s="27">
        <f>IF($O657&gt;=BR$1,$S657+$Y657+$Z657,$Y657+$Z657)</f>
        <v>1184.4245000000001</v>
      </c>
      <c r="BS657" s="27">
        <f>IF($O657&gt;=BS$1,$S657+$Y657+$Z657,$Y657+$Z657)</f>
        <v>1184.4245000000001</v>
      </c>
      <c r="BT657" s="27">
        <f>IF($O657&gt;=BT$1,$S657+$Y657+$Z657,$Y657+$Z657)</f>
        <v>1184.4245000000001</v>
      </c>
      <c r="BU657" s="27">
        <f>IF($O657&gt;=BU$1,$S657+$Y657+$Z657,$Y657+$Z657)</f>
        <v>1184.4245000000001</v>
      </c>
      <c r="BV657" s="27">
        <f>IF($O657&gt;=BV$1,$S657+$Y657+$Z657,$Y657+$Z657)</f>
        <v>1184.4245000000001</v>
      </c>
      <c r="BW657" s="27">
        <f>IF($O657&gt;=BW$1,$S657+$Y657+$Z657,$Y657+$Z657)</f>
        <v>1184.4245000000001</v>
      </c>
      <c r="BX657" s="27">
        <f>IF($O657&gt;=BX$1,$S657+$Y657+$Z657,$Y657+$Z657)</f>
        <v>1184.4245000000001</v>
      </c>
      <c r="BY657" s="27">
        <f>IF($O657&gt;=BY$1,$S657+$Y657+$Z657,$Y657+$Z657)</f>
        <v>1184.4245000000001</v>
      </c>
      <c r="BZ657" s="27">
        <f>IF($O657&gt;=BZ$1,$S657+$Y657+$Z657,$Y657+$Z657)</f>
        <v>1184.4245000000001</v>
      </c>
      <c r="CA657" s="27">
        <f>IF($O657&gt;=CA$1,$S657+$Y657+$Z657,$Y657+$Z657)</f>
        <v>1184.4245000000001</v>
      </c>
      <c r="CB657" s="27">
        <f>IF($O657&gt;=CB$1,$S657+$Y657+$Z657,$Y657+$Z657)</f>
        <v>1184.4245000000001</v>
      </c>
      <c r="CC657" s="27">
        <f>IF($O657&gt;=CC$1,$S657+$Y657+$Z657,$Y657+$Z657)</f>
        <v>1184.4245000000001</v>
      </c>
      <c r="CD657" s="27">
        <f>IF($O657&gt;=CD$1,$S657+$Y657+$Z657,$Y657+$Z657)</f>
        <v>1184.4245000000001</v>
      </c>
      <c r="CE657" s="27">
        <f>IF($O657&gt;=CE$1,$S657+$Y657+$Z657,$Y657+$Z657)</f>
        <v>1184.4245000000001</v>
      </c>
      <c r="CF657" s="27">
        <f>IF($O657&gt;=CF$1,$S657+$Y657+$Z657,$Y657+$Z657)</f>
        <v>1184.4245000000001</v>
      </c>
      <c r="CG657" s="27">
        <f>IF($O657&gt;=CG$1,$S657+$Y657+$Z657,$Y657+$Z657)</f>
        <v>1184.4245000000001</v>
      </c>
      <c r="CH657" s="27">
        <f>IF($O657&gt;=CH$1,$S657+$Y657+$Z657,$Y657+$Z657)</f>
        <v>1184.4245000000001</v>
      </c>
      <c r="CI657" s="27">
        <f>IF($O657&gt;=CI$1,$S657+$Y657+$Z657,$Y657+$Z657)</f>
        <v>1184.4245000000001</v>
      </c>
      <c r="CJ657" s="27">
        <f>IF($O657&gt;=CJ$1,$S657+$Y657+$Z657,$Y657+$Z657)</f>
        <v>1184.4245000000001</v>
      </c>
      <c r="CK657" s="27">
        <f>IF($O657&gt;=CK$1,$S657+$Y657+$Z657,$Y657+$Z657)</f>
        <v>1184.4245000000001</v>
      </c>
      <c r="CL657" s="27">
        <f>IF($O657&gt;=CL$1,$S657+$Y657+$Z657,$Y657+$Z657)</f>
        <v>1184.4245000000001</v>
      </c>
      <c r="CM657" s="27">
        <f>IF($O657&gt;=CM$1,$S657+$Y657+$Z657,$Y657+$Z657)</f>
        <v>1184.4245000000001</v>
      </c>
      <c r="CN657" s="27">
        <f>IF($O657&gt;=CN$1,$S657+$Y657,$Y657)</f>
        <v>784.42449999999997</v>
      </c>
      <c r="CO657" s="27">
        <f>IF($O657&gt;=CO$1,$S657+$Y657,$Y657)</f>
        <v>784.42449999999997</v>
      </c>
      <c r="CP657" s="27">
        <f>IF($O657&gt;=CP$1,$S657+$Y657,$Y657)</f>
        <v>784.42449999999997</v>
      </c>
      <c r="CQ657" s="27">
        <f>IF($O657&gt;=CQ$1,$S657+$Y657,$Y657)</f>
        <v>784.42449999999997</v>
      </c>
      <c r="CR657" s="27">
        <f>IF($O657&gt;=CR$1,$S657+$Y657,$Y657)</f>
        <v>784.42449999999997</v>
      </c>
      <c r="CS657" s="27">
        <f>IF($O657&gt;=CS$1,$S657+$Y657,$Y657)</f>
        <v>784.42449999999997</v>
      </c>
      <c r="CT657" s="27">
        <f>IF($O657&gt;=CT$1,$S657+$Y657,$Y657)</f>
        <v>784.42449999999997</v>
      </c>
      <c r="CU657" s="27">
        <f>IF($O657&gt;=CU$1,$S657+$Y657,$Y657)</f>
        <v>784.42449999999997</v>
      </c>
      <c r="CV657" s="27">
        <f>IF($O657&gt;=CV$1,$S657+$Y657,$Y657)</f>
        <v>784.42449999999997</v>
      </c>
      <c r="CW657" s="27">
        <f>IF($O657&gt;=CW$1,$S657+$Y657,$Y657)</f>
        <v>784.42449999999997</v>
      </c>
      <c r="CX657" s="27">
        <f>IF($O657&gt;=CX$1,$S657+$Y657,$Y657)</f>
        <v>784.42449999999997</v>
      </c>
      <c r="CY657" s="27">
        <f>IF($O657&gt;=CY$1,$S657+$Y657,$Y657)</f>
        <v>784.42449999999997</v>
      </c>
      <c r="CZ657" s="27">
        <f>IF($O657&gt;=CZ$1,$S657+$Y657,$Y657)</f>
        <v>784.42449999999997</v>
      </c>
      <c r="DA657" s="27">
        <f>IF($O657&gt;=DA$1,$S657+$Y657,$Y657)</f>
        <v>784.42449999999997</v>
      </c>
      <c r="DB657" s="27">
        <f>IF($O657&gt;=DB$1,$S657+$Y657,$Y657)</f>
        <v>784.42449999999997</v>
      </c>
      <c r="DC657" s="27">
        <f>IF($O657&gt;=DC$1,$S657+$Y657,$Y657)</f>
        <v>784.42449999999997</v>
      </c>
      <c r="DD657" s="27">
        <f>IF($O657&gt;=DD$1,$S657+$Y657,$Y657)</f>
        <v>784.42449999999997</v>
      </c>
      <c r="DE657" s="27">
        <f>IF($O657&gt;=DE$1,$S657+$Y657,$Y657)</f>
        <v>784.42449999999997</v>
      </c>
      <c r="DF657" s="27">
        <f>IF($O657&gt;=DF$1,$S657+$Y657,$Y657)</f>
        <v>784.42449999999997</v>
      </c>
      <c r="DG657" s="27">
        <f>IF($O657&gt;=DG$1,$S657+$Y657,$Y657)</f>
        <v>784.42449999999997</v>
      </c>
      <c r="DH657" s="27">
        <f>IF($O657&gt;=DH$1,$S657+$Y657,$Y657)</f>
        <v>784.42449999999997</v>
      </c>
      <c r="DI657" s="27">
        <f>IF($O657&gt;=DI$1,$S657+$Y657,$Y657)</f>
        <v>784.42449999999997</v>
      </c>
      <c r="DJ657" s="27">
        <f>IF($O657&gt;=DJ$1,$S657+$Y657,$Y657)</f>
        <v>784.42449999999997</v>
      </c>
      <c r="DK657" s="27">
        <f>IF($O657&gt;=DK$1,$S657+$Y657,$Y657)</f>
        <v>784.42449999999997</v>
      </c>
      <c r="DL657" s="27">
        <f>IF($O657&gt;=DL$1,$S657+$Y657,$Y657)</f>
        <v>784.42449999999997</v>
      </c>
      <c r="DM657" s="27">
        <f>IF($O657&gt;=DM$1,$S657+$Y657,$Y657)</f>
        <v>784.42449999999997</v>
      </c>
      <c r="DN657" s="27">
        <f>IF($O657&gt;=DN$1,$S657+$Y657,$Y657)</f>
        <v>784.42449999999997</v>
      </c>
      <c r="DO657" s="27">
        <f>IF($O657&gt;=DO$1,$S657+$Y657,$Y657)</f>
        <v>784.42449999999997</v>
      </c>
      <c r="DP657" s="27">
        <f>IF($O657&gt;=DP$1,$S657+$Y657,$Y657)</f>
        <v>784.42449999999997</v>
      </c>
      <c r="DQ657" s="27">
        <f>IF($O657&gt;=DQ$1,$S657+$Y657,$Y657)</f>
        <v>784.42449999999997</v>
      </c>
      <c r="DR657" s="27">
        <f>IF($O657&gt;=DR$1,$S657+$Y657,$Y657)</f>
        <v>784.42449999999997</v>
      </c>
      <c r="DS657" s="27">
        <f>IF($O657&gt;=DS$1,$S657+$Y657,$Y657)</f>
        <v>784.42449999999997</v>
      </c>
      <c r="DT657" s="27">
        <f>IF($O657&gt;=DT$1,$S657+$Y657,$Y657)</f>
        <v>784.42449999999997</v>
      </c>
      <c r="DU657" s="27">
        <f>IF($O657&gt;=DU$1,$S657+$Y657,$Y657)</f>
        <v>784.42449999999997</v>
      </c>
      <c r="DV657" s="27">
        <f>IF($O657&gt;=DV$1,$S657+$Y657,$Y657)</f>
        <v>784.42449999999997</v>
      </c>
      <c r="DW657" s="27">
        <f>IF($O657&gt;=DW$1,$S657+$Y657,$Y657)</f>
        <v>784.42449999999997</v>
      </c>
      <c r="DX657" s="27">
        <f>IF($O657&gt;=DX$1,$S657+$Y657,$Y657)</f>
        <v>784.42449999999997</v>
      </c>
      <c r="DY657" s="27">
        <f>IF($O657&gt;=DY$1,$S657+$Y657,$Y657)</f>
        <v>784.42449999999997</v>
      </c>
      <c r="DZ657" s="27">
        <f>IF($O657&gt;=DZ$1,$S657+$Y657,$Y657)</f>
        <v>784.42449999999997</v>
      </c>
      <c r="EA657" s="27">
        <f>IF($O657&gt;=EA$1,$S657+$Y657,$Y657)</f>
        <v>784.42449999999997</v>
      </c>
      <c r="EB657" s="27">
        <f>IF($O657&gt;=EB$1,$S657+$Y657,$Y657)</f>
        <v>784.42449999999997</v>
      </c>
      <c r="EC657" s="27">
        <f>IF($O657&gt;=EC$1,$S657+$Y657,$Y657)</f>
        <v>784.42449999999997</v>
      </c>
      <c r="ED657" s="27">
        <f>IF($O657&gt;=ED$1,$S657+$Y657,$Y657)</f>
        <v>784.42449999999997</v>
      </c>
      <c r="EE657" s="27">
        <f>IF($O657&gt;=EE$1,$S657+$Y657,$Y657)</f>
        <v>784.42449999999997</v>
      </c>
      <c r="EF657" s="27">
        <f>IF($O657&gt;=EF$1,$S657+$Y657,$Y657)</f>
        <v>784.42449999999997</v>
      </c>
      <c r="EG657" s="27">
        <f>IF($O657&gt;=EG$1,$S657+$Y657,$Y657)</f>
        <v>784.42449999999997</v>
      </c>
      <c r="EH657" s="27">
        <f>IF($O657&gt;=EH$1,$S657+$Y657,$Y657)</f>
        <v>784.42449999999997</v>
      </c>
      <c r="EI657" s="27">
        <f>IF($O657&gt;=EI$1,$S657+$Y657,$Y657)</f>
        <v>784.42449999999997</v>
      </c>
      <c r="EJ657" s="27">
        <f>IF($O657&gt;=EJ$1,$S657+$Y657,$Y657)</f>
        <v>784.42449999999997</v>
      </c>
      <c r="EK657" s="27">
        <f>IF($O657&gt;=EK$1,$S657+$Y657,$Y657)</f>
        <v>784.42449999999997</v>
      </c>
      <c r="EL657" s="27">
        <f>IF($O657&gt;=EL$1,$S657+$Y657,$Y657)</f>
        <v>784.42449999999997</v>
      </c>
      <c r="EM657" s="27">
        <f>IF($O657&gt;=EM$1,$S657+$Y657,$Y657)</f>
        <v>784.42449999999997</v>
      </c>
      <c r="EN657" s="27">
        <f>IF($O657&gt;=EN$1,$S657+$Y657,$Y657)</f>
        <v>784.42449999999997</v>
      </c>
      <c r="EO657" s="27">
        <f>IF($O657&gt;=EO$1,$S657+$Y657,$Y657)</f>
        <v>784.42449999999997</v>
      </c>
      <c r="EP657" s="27">
        <f>IF($O657&gt;=EP$1,$S657+$Y657,$Y657)</f>
        <v>784.42449999999997</v>
      </c>
      <c r="EQ657" s="27">
        <f>IF($O657&gt;=EQ$1,$S657+$Y657,$Y657)</f>
        <v>784.42449999999997</v>
      </c>
      <c r="ER657" s="27">
        <f>IF($O657&gt;=ER$1,$S657+$Y657,$Y657)</f>
        <v>784.42449999999997</v>
      </c>
      <c r="ES657" s="27">
        <f>IF($O657&gt;=ES$1,$S657+$Y657,$Y657)</f>
        <v>784.42449999999997</v>
      </c>
      <c r="ET657" s="27">
        <f>IF($O657&gt;=ET$1,$S657+$Y657,$Y657)</f>
        <v>784.42449999999997</v>
      </c>
      <c r="EU657" s="27">
        <f>IF($O657&gt;=EU$1,$S657+$Y657,$Y657)</f>
        <v>784.42449999999997</v>
      </c>
      <c r="EV657" s="27">
        <f>IF($O657&gt;=EV$1,$S657,0)</f>
        <v>784.42449999999997</v>
      </c>
      <c r="EW657" s="27">
        <f>IF($O657&gt;=EW$1,$S657,0)</f>
        <v>784.42449999999997</v>
      </c>
      <c r="EX657" s="27">
        <f>IF($O657&gt;=EX$1,$S657,0)</f>
        <v>784.42449999999997</v>
      </c>
      <c r="EY657" s="27">
        <f>IF($O657&gt;=EY$1,$S657,0)</f>
        <v>784.42449999999997</v>
      </c>
      <c r="EZ657" s="27">
        <f>IF($O657&gt;=EZ$1,$S657,0)</f>
        <v>784.42449999999997</v>
      </c>
      <c r="FA657" s="27">
        <f>IF($O657&gt;=FA$1,$S657,0)</f>
        <v>784.42449999999997</v>
      </c>
      <c r="FB657" s="27">
        <f>IF($O657&gt;=FB$1,$S657,0)</f>
        <v>784.42449999999997</v>
      </c>
      <c r="FC657" s="27">
        <f>IF($O657&gt;=FC$1,$S657,0)</f>
        <v>784.42449999999997</v>
      </c>
      <c r="FD657" s="27">
        <f>IF($O657&gt;=FD$1,$S657,0)</f>
        <v>784.42449999999997</v>
      </c>
      <c r="FE657" s="27">
        <f>IF($O657&gt;=FE$1,$S657,0)</f>
        <v>784.42449999999997</v>
      </c>
      <c r="FF657" s="27">
        <f>IF($O657&gt;=FF$1,$S657,0)</f>
        <v>784.42449999999997</v>
      </c>
      <c r="FG657" s="27">
        <f>IF($O657&gt;=FG$1,$S657,0)</f>
        <v>784.42449999999997</v>
      </c>
      <c r="FH657" s="27">
        <f>IF($O657&gt;=FH$1,$S657,0)</f>
        <v>784.42449999999997</v>
      </c>
      <c r="FI657" s="27">
        <f>IF($O657&gt;=FI$1,$S657,0)</f>
        <v>784.42449999999997</v>
      </c>
      <c r="FJ657" s="27">
        <f>IF($O657&gt;=FJ$1,$S657,0)</f>
        <v>784.42449999999997</v>
      </c>
      <c r="FK657" s="27">
        <f>IF($O657&gt;=FK$1,$S657,0)</f>
        <v>784.42449999999997</v>
      </c>
      <c r="FL657" s="27">
        <f>IF($O657&gt;=FL$1,$S657,0)</f>
        <v>784.42449999999997</v>
      </c>
      <c r="FM657" s="27">
        <f>IF($O657&gt;=FM$1,$S657,0)</f>
        <v>784.42449999999997</v>
      </c>
      <c r="FN657" s="27">
        <f>IF($O657&gt;=FN$1,$S657,0)</f>
        <v>784.42449999999997</v>
      </c>
      <c r="FO657" s="27">
        <f>IF($O657&gt;=FO$1,$S657,0)</f>
        <v>784.42449999999997</v>
      </c>
      <c r="FP657" s="27">
        <f>IF($O657&gt;=FP$1,$S657,0)</f>
        <v>784.42449999999997</v>
      </c>
      <c r="FQ657" s="27">
        <f>IF($O657&gt;=FQ$1,$S657,0)</f>
        <v>784.42449999999997</v>
      </c>
      <c r="FR657" s="27">
        <f>IF($O657&gt;=FR$1,$S657,0)</f>
        <v>784.42449999999997</v>
      </c>
      <c r="FS657" s="27">
        <f>IF($O657&gt;=FS$1,$S657,0)</f>
        <v>784.42449999999997</v>
      </c>
      <c r="FT657" s="27">
        <f>IF($O657&gt;=FT$1,$S657,0)</f>
        <v>784.42449999999997</v>
      </c>
      <c r="FU657" s="27">
        <f>IF($O657&gt;=FU$1,$S657,0)</f>
        <v>784.42449999999997</v>
      </c>
      <c r="FV657" s="27">
        <f>IF($O657&gt;=FV$1,$S657,0)</f>
        <v>784.42449999999997</v>
      </c>
      <c r="FW657" s="27">
        <f>IF($O657&gt;=FW$1,$S657,0)</f>
        <v>784.42449999999997</v>
      </c>
      <c r="FX657" s="27">
        <f>IF($O657&gt;=FX$1,$S657,0)</f>
        <v>784.42449999999997</v>
      </c>
      <c r="FY657" s="27">
        <f>IF($O657&gt;=FY$1,$S657,0)</f>
        <v>784.42449999999997</v>
      </c>
      <c r="FZ657" s="27">
        <f>IF($O657&gt;=FZ$1,$S657,0)</f>
        <v>784.42449999999997</v>
      </c>
      <c r="GA657" s="27">
        <f>IF($O657&gt;=GA$1,$S657,0)</f>
        <v>784.42449999999997</v>
      </c>
      <c r="GB657" s="27">
        <f>IF($O657&gt;=GB$1,$S657,0)</f>
        <v>784.42449999999997</v>
      </c>
      <c r="GC657" s="27">
        <f>IF($O657&gt;=GC$1,$S657,0)</f>
        <v>784.42449999999997</v>
      </c>
      <c r="GD657" s="27">
        <f>IF($O657&gt;=GD$1,$S657,0)</f>
        <v>784.42449999999997</v>
      </c>
      <c r="GE657" s="27">
        <f>IF($O657&gt;=GE$1,$S657,0)</f>
        <v>784.42449999999997</v>
      </c>
      <c r="GF657" s="27">
        <f>IF($O657&gt;=GF$1,$S657,0)</f>
        <v>784.42449999999997</v>
      </c>
      <c r="GG657" s="27">
        <f>IF($O657&gt;=GG$1,$S657,0)</f>
        <v>784.42449999999997</v>
      </c>
      <c r="GH657" s="27">
        <f>IF($O657&gt;=GH$1,$S657,0)</f>
        <v>784.42449999999997</v>
      </c>
      <c r="GI657" s="27">
        <f>IF($O657&gt;=GI$1,$S657,0)</f>
        <v>784.42449999999997</v>
      </c>
      <c r="GJ657" s="27">
        <f>IF($O657&gt;=GJ$1,$S657,0)</f>
        <v>784.42449999999997</v>
      </c>
      <c r="GK657" s="27">
        <f>IF($O657&gt;=GK$1,$S657,0)</f>
        <v>784.42449999999997</v>
      </c>
      <c r="GL657" s="27">
        <f>IF($O657&gt;=GL$1,$S657,0)</f>
        <v>784.42449999999997</v>
      </c>
      <c r="GM657" s="27">
        <f>IF($O657&gt;=GM$1,$S657,0)</f>
        <v>784.42449999999997</v>
      </c>
      <c r="GN657" s="27">
        <f>IF($O657&gt;=GN$1,$S657,0)</f>
        <v>784.42449999999997</v>
      </c>
      <c r="GO657" s="27">
        <f>IF($O657&gt;=GO$1,$S657,0)</f>
        <v>784.42449999999997</v>
      </c>
      <c r="GP657" s="27">
        <f>IF($O657&gt;=GP$1,$S657,0)</f>
        <v>784.42449999999997</v>
      </c>
      <c r="GQ657" s="27">
        <f>IF($O657&gt;=GQ$1,$S657,0)</f>
        <v>784.42449999999997</v>
      </c>
      <c r="GR657" s="27">
        <f>IF($O657&gt;=GR$1,$S657,0)</f>
        <v>784.42449999999997</v>
      </c>
      <c r="GS657" s="27">
        <f>IF($O657&gt;=GS$1,$S657,0)</f>
        <v>784.42449999999997</v>
      </c>
      <c r="GT657" s="27">
        <f>IF($O657&gt;=GT$1,$S657,0)</f>
        <v>784.42449999999997</v>
      </c>
      <c r="GU657" s="27">
        <f>IF($O657&gt;=GU$1,$S657,0)</f>
        <v>784.42449999999997</v>
      </c>
      <c r="GV657" s="27">
        <f>IF($O657&gt;=GV$1,$S657,0)</f>
        <v>784.42449999999997</v>
      </c>
      <c r="GW657" s="27">
        <f>IF($O657&gt;=GW$1,$S657,0)</f>
        <v>784.42449999999997</v>
      </c>
      <c r="GX657" s="27">
        <f>IF($O657&gt;=GX$1,$S657,0)</f>
        <v>784.42449999999997</v>
      </c>
      <c r="GY657" s="27">
        <f>IF($O657&gt;=GY$1,$S657,0)</f>
        <v>784.42449999999997</v>
      </c>
      <c r="GZ657" s="27">
        <f>IF($O657&gt;=GZ$1,$S657,0)</f>
        <v>784.42449999999997</v>
      </c>
      <c r="HA657" s="27">
        <f>IF($O657&gt;=HA$1,$S657,0)</f>
        <v>784.42449999999997</v>
      </c>
      <c r="HB657" s="27">
        <f>IF($O657&gt;=HB$1,$S657,0)</f>
        <v>784.42449999999997</v>
      </c>
      <c r="HC657" s="27">
        <f>IF($O657&gt;=HC$1,$S657,0)</f>
        <v>784.42449999999997</v>
      </c>
    </row>
    <row r="658" spans="1:211">
      <c r="A658" s="3">
        <v>80446</v>
      </c>
      <c r="B658" s="3" t="s">
        <v>683</v>
      </c>
      <c r="C658" s="3" t="s">
        <v>12</v>
      </c>
      <c r="D658" s="3">
        <v>59</v>
      </c>
      <c r="E658" s="4">
        <v>36262</v>
      </c>
      <c r="F658" s="5">
        <v>19.202739726027396</v>
      </c>
      <c r="G658" s="3" t="s">
        <v>674</v>
      </c>
      <c r="H658" s="4">
        <v>21713</v>
      </c>
      <c r="I658" s="9" t="s">
        <v>829</v>
      </c>
      <c r="J658" s="5">
        <v>1810.7</v>
      </c>
      <c r="K658" s="31">
        <v>745</v>
      </c>
      <c r="L658" s="32">
        <v>19</v>
      </c>
      <c r="M658" s="33">
        <f>VLOOKUP(L658,FIND,3,TRUE)</f>
        <v>1.2</v>
      </c>
      <c r="N658" s="32">
        <f>IF(L658&gt;30,180,VLOOKUP(L658,TEMPO,2,FALSE))</f>
        <v>114</v>
      </c>
      <c r="O658" s="32">
        <f>IF(R658&gt;0,4,N658)</f>
        <v>114</v>
      </c>
      <c r="P658" s="96">
        <f>J658*M658*L658</f>
        <v>41283.960000000006</v>
      </c>
      <c r="Q658" s="96">
        <f>10934.45*2</f>
        <v>21868.9</v>
      </c>
      <c r="R658" s="96">
        <f>IF(P658&lt;=Q658,P658/4,0)</f>
        <v>0</v>
      </c>
      <c r="S658" s="5">
        <f>IF(P658&gt;=Q658,P658/N658,0)</f>
        <v>362.14000000000004</v>
      </c>
      <c r="T658" s="3"/>
      <c r="U658" s="3">
        <f>IF(T658="",1,0)</f>
        <v>1</v>
      </c>
      <c r="V658" s="3">
        <v>56</v>
      </c>
      <c r="W658" s="5">
        <v>0.6</v>
      </c>
      <c r="X658" s="5">
        <v>402.65</v>
      </c>
      <c r="Y658" s="5">
        <f>X658*W658</f>
        <v>241.58999999999997</v>
      </c>
      <c r="Z658" s="5">
        <v>400</v>
      </c>
      <c r="AA658" s="5">
        <f>S658+Y658+Z658</f>
        <v>1003.73</v>
      </c>
      <c r="AB658" s="39">
        <f>(J658/12+J658/12*1.3333333333+450/12+J658/30*6/12+J658)*1.3+Y658+Z658+153.9</f>
        <v>3695.0865555490177</v>
      </c>
      <c r="AC658" s="39" t="s">
        <v>12</v>
      </c>
      <c r="AD658" s="39">
        <f>J658*1.3+400+153.9</f>
        <v>2907.8100000000004</v>
      </c>
      <c r="AE658" s="39">
        <f>SUMIFS('CUSTO MENSAL FUNC NOVO'!H:H,'CUSTO MENSAL FUNC NOVO'!A:A,'VALORES MENSAIS'!AC658)</f>
        <v>2265.9090000000001</v>
      </c>
      <c r="AF658" s="27">
        <f>IF($R658&gt;0,$R658,$S658)+$Y658+$Z658</f>
        <v>1003.73</v>
      </c>
      <c r="AG658" s="27">
        <f>IF($R658&gt;0,$R658,$S658)+$Y658+$Z658</f>
        <v>1003.73</v>
      </c>
      <c r="AH658" s="27">
        <f>IF($R658&gt;0,$R658,$S658)+$Y658+$Z658</f>
        <v>1003.73</v>
      </c>
      <c r="AI658" s="27">
        <f>IF($R658&gt;0,$R658,$S658)+$Y658+$Z658</f>
        <v>1003.73</v>
      </c>
      <c r="AJ658" s="27">
        <f>IF($O658&gt;=AJ$1,$S658+$Y658+$Z658,$Y658+$Z658)</f>
        <v>1003.73</v>
      </c>
      <c r="AK658" s="27">
        <f>IF($O658&gt;=AK$1,$S658+$Y658+$Z658,$Y658+$Z658)</f>
        <v>1003.73</v>
      </c>
      <c r="AL658" s="27">
        <f>IF($O658&gt;=AL$1,$S658+$Y658+$Z658,$Y658+$Z658)</f>
        <v>1003.73</v>
      </c>
      <c r="AM658" s="27">
        <f>IF($O658&gt;=AM$1,$S658+$Y658+$Z658,$Y658+$Z658)</f>
        <v>1003.73</v>
      </c>
      <c r="AN658" s="27">
        <f>IF($O658&gt;=AN$1,$S658+$Y658+$Z658,$Y658+$Z658)</f>
        <v>1003.73</v>
      </c>
      <c r="AO658" s="27">
        <f>IF($O658&gt;=AO$1,$S658+$Y658+$Z658,$Y658+$Z658)</f>
        <v>1003.73</v>
      </c>
      <c r="AP658" s="27">
        <f>IF($O658&gt;=AP$1,$S658+$Y658+$Z658,$Y658+$Z658)</f>
        <v>1003.73</v>
      </c>
      <c r="AQ658" s="27">
        <f>IF($O658&gt;=AQ$1,$S658+$Y658+$Z658,$Y658+$Z658)</f>
        <v>1003.73</v>
      </c>
      <c r="AR658" s="27">
        <f>IF($O658&gt;=AR$1,$S658+$Y658+$Z658,$Y658+$Z658)</f>
        <v>1003.73</v>
      </c>
      <c r="AS658" s="27">
        <f>IF($O658&gt;=AS$1,$S658+$Y658+$Z658,$Y658+$Z658)</f>
        <v>1003.73</v>
      </c>
      <c r="AT658" s="27">
        <f>IF($O658&gt;=AT$1,$S658+$Y658+$Z658,$Y658+$Z658)</f>
        <v>1003.73</v>
      </c>
      <c r="AU658" s="27">
        <f>IF($O658&gt;=AU$1,$S658+$Y658+$Z658,$Y658+$Z658)</f>
        <v>1003.73</v>
      </c>
      <c r="AV658" s="27">
        <f>IF($O658&gt;=AV$1,$S658+$Y658+$Z658,$Y658+$Z658)</f>
        <v>1003.73</v>
      </c>
      <c r="AW658" s="27">
        <f>IF($O658&gt;=AW$1,$S658+$Y658+$Z658,$Y658+$Z658)</f>
        <v>1003.73</v>
      </c>
      <c r="AX658" s="27">
        <f>IF($O658&gt;=AX$1,$S658+$Y658+$Z658,$Y658+$Z658)</f>
        <v>1003.73</v>
      </c>
      <c r="AY658" s="27">
        <f>IF($O658&gt;=AY$1,$S658+$Y658+$Z658,$Y658+$Z658)</f>
        <v>1003.73</v>
      </c>
      <c r="AZ658" s="27">
        <f>IF($O658&gt;=AZ$1,$S658+$Y658+$Z658,$Y658+$Z658)</f>
        <v>1003.73</v>
      </c>
      <c r="BA658" s="27">
        <f>IF($O658&gt;=BA$1,$S658+$Y658+$Z658,$Y658+$Z658)</f>
        <v>1003.73</v>
      </c>
      <c r="BB658" s="27">
        <f>IF($O658&gt;=BB$1,$S658+$Y658+$Z658,$Y658+$Z658)</f>
        <v>1003.73</v>
      </c>
      <c r="BC658" s="27">
        <f>IF($O658&gt;=BC$1,$S658+$Y658+$Z658,$Y658+$Z658)</f>
        <v>1003.73</v>
      </c>
      <c r="BD658" s="27">
        <f>IF($O658&gt;=BD$1,$S658+$Y658+$Z658,$Y658+$Z658)</f>
        <v>1003.73</v>
      </c>
      <c r="BE658" s="27">
        <f>IF($O658&gt;=BE$1,$S658+$Y658+$Z658,$Y658+$Z658)</f>
        <v>1003.73</v>
      </c>
      <c r="BF658" s="27">
        <f>IF($O658&gt;=BF$1,$S658+$Y658+$Z658,$Y658+$Z658)</f>
        <v>1003.73</v>
      </c>
      <c r="BG658" s="27">
        <f>IF($O658&gt;=BG$1,$S658+$Y658+$Z658,$Y658+$Z658)</f>
        <v>1003.73</v>
      </c>
      <c r="BH658" s="27">
        <f>IF($O658&gt;=BH$1,$S658+$Y658+$Z658,$Y658+$Z658)</f>
        <v>1003.73</v>
      </c>
      <c r="BI658" s="27">
        <f>IF($O658&gt;=BI$1,$S658+$Y658+$Z658,$Y658+$Z658)</f>
        <v>1003.73</v>
      </c>
      <c r="BJ658" s="27">
        <f>IF($O658&gt;=BJ$1,$S658+$Y658+$Z658,$Y658+$Z658)</f>
        <v>1003.73</v>
      </c>
      <c r="BK658" s="27">
        <f>IF($O658&gt;=BK$1,$S658+$Y658+$Z658,$Y658+$Z658)</f>
        <v>1003.73</v>
      </c>
      <c r="BL658" s="27">
        <f>IF($O658&gt;=BL$1,$S658+$Y658+$Z658,$Y658+$Z658)</f>
        <v>1003.73</v>
      </c>
      <c r="BM658" s="27">
        <f>IF($O658&gt;=BM$1,$S658+$Y658+$Z658,$Y658+$Z658)</f>
        <v>1003.73</v>
      </c>
      <c r="BN658" s="27">
        <f>IF($O658&gt;=BN$1,$S658+$Y658+$Z658,$Y658+$Z658)</f>
        <v>1003.73</v>
      </c>
      <c r="BO658" s="27">
        <f>IF($O658&gt;=BO$1,$S658+$Y658+$Z658,$Y658+$Z658)</f>
        <v>1003.73</v>
      </c>
      <c r="BP658" s="27">
        <f>IF($O658&gt;=BP$1,$S658+$Y658+$Z658,$Y658+$Z658)</f>
        <v>1003.73</v>
      </c>
      <c r="BQ658" s="27">
        <f>IF($O658&gt;=BQ$1,$S658+$Y658+$Z658,$Y658+$Z658)</f>
        <v>1003.73</v>
      </c>
      <c r="BR658" s="27">
        <f>IF($O658&gt;=BR$1,$S658+$Y658+$Z658,$Y658+$Z658)</f>
        <v>1003.73</v>
      </c>
      <c r="BS658" s="27">
        <f>IF($O658&gt;=BS$1,$S658+$Y658+$Z658,$Y658+$Z658)</f>
        <v>1003.73</v>
      </c>
      <c r="BT658" s="27">
        <f>IF($O658&gt;=BT$1,$S658+$Y658+$Z658,$Y658+$Z658)</f>
        <v>1003.73</v>
      </c>
      <c r="BU658" s="27">
        <f>IF($O658&gt;=BU$1,$S658+$Y658+$Z658,$Y658+$Z658)</f>
        <v>1003.73</v>
      </c>
      <c r="BV658" s="27">
        <f>IF($O658&gt;=BV$1,$S658+$Y658+$Z658,$Y658+$Z658)</f>
        <v>1003.73</v>
      </c>
      <c r="BW658" s="27">
        <f>IF($O658&gt;=BW$1,$S658+$Y658+$Z658,$Y658+$Z658)</f>
        <v>1003.73</v>
      </c>
      <c r="BX658" s="27">
        <f>IF($O658&gt;=BX$1,$S658+$Y658+$Z658,$Y658+$Z658)</f>
        <v>1003.73</v>
      </c>
      <c r="BY658" s="27">
        <f>IF($O658&gt;=BY$1,$S658+$Y658+$Z658,$Y658+$Z658)</f>
        <v>1003.73</v>
      </c>
      <c r="BZ658" s="27">
        <f>IF($O658&gt;=BZ$1,$S658+$Y658+$Z658,$Y658+$Z658)</f>
        <v>1003.73</v>
      </c>
      <c r="CA658" s="27">
        <f>IF($O658&gt;=CA$1,$S658+$Y658+$Z658,$Y658+$Z658)</f>
        <v>1003.73</v>
      </c>
      <c r="CB658" s="27">
        <f>IF($O658&gt;=CB$1,$S658+$Y658+$Z658,$Y658+$Z658)</f>
        <v>1003.73</v>
      </c>
      <c r="CC658" s="27">
        <f>IF($O658&gt;=CC$1,$S658+$Y658+$Z658,$Y658+$Z658)</f>
        <v>1003.73</v>
      </c>
      <c r="CD658" s="27">
        <f>IF($O658&gt;=CD$1,$S658+$Y658+$Z658,$Y658+$Z658)</f>
        <v>1003.73</v>
      </c>
      <c r="CE658" s="27">
        <f>IF($O658&gt;=CE$1,$S658+$Y658+$Z658,$Y658+$Z658)</f>
        <v>1003.73</v>
      </c>
      <c r="CF658" s="27">
        <f>IF($O658&gt;=CF$1,$S658+$Y658+$Z658,$Y658+$Z658)</f>
        <v>1003.73</v>
      </c>
      <c r="CG658" s="27">
        <f>IF($O658&gt;=CG$1,$S658+$Y658+$Z658,$Y658+$Z658)</f>
        <v>1003.73</v>
      </c>
      <c r="CH658" s="27">
        <f>IF($O658&gt;=CH$1,$S658+$Y658+$Z658,$Y658+$Z658)</f>
        <v>1003.73</v>
      </c>
      <c r="CI658" s="27">
        <f>IF($O658&gt;=CI$1,$S658+$Y658+$Z658,$Y658+$Z658)</f>
        <v>1003.73</v>
      </c>
      <c r="CJ658" s="27">
        <f>IF($O658&gt;=CJ$1,$S658+$Y658+$Z658,$Y658+$Z658)</f>
        <v>1003.73</v>
      </c>
      <c r="CK658" s="27">
        <f>IF($O658&gt;=CK$1,$S658+$Y658+$Z658,$Y658+$Z658)</f>
        <v>1003.73</v>
      </c>
      <c r="CL658" s="27">
        <f>IF($O658&gt;=CL$1,$S658+$Y658+$Z658,$Y658+$Z658)</f>
        <v>1003.73</v>
      </c>
      <c r="CM658" s="27">
        <f>IF($O658&gt;=CM$1,$S658+$Y658+$Z658,$Y658+$Z658)</f>
        <v>1003.73</v>
      </c>
      <c r="CN658" s="27">
        <f>IF($O658&gt;=CN$1,$S658+$Y658,$Y658)</f>
        <v>603.73</v>
      </c>
      <c r="CO658" s="27">
        <f>IF($O658&gt;=CO$1,$S658+$Y658,$Y658)</f>
        <v>603.73</v>
      </c>
      <c r="CP658" s="27">
        <f>IF($O658&gt;=CP$1,$S658+$Y658,$Y658)</f>
        <v>603.73</v>
      </c>
      <c r="CQ658" s="27">
        <f>IF($O658&gt;=CQ$1,$S658+$Y658,$Y658)</f>
        <v>603.73</v>
      </c>
      <c r="CR658" s="27">
        <f>IF($O658&gt;=CR$1,$S658+$Y658,$Y658)</f>
        <v>603.73</v>
      </c>
      <c r="CS658" s="27">
        <f>IF($O658&gt;=CS$1,$S658+$Y658,$Y658)</f>
        <v>603.73</v>
      </c>
      <c r="CT658" s="27">
        <f>IF($O658&gt;=CT$1,$S658+$Y658,$Y658)</f>
        <v>603.73</v>
      </c>
      <c r="CU658" s="27">
        <f>IF($O658&gt;=CU$1,$S658+$Y658,$Y658)</f>
        <v>603.73</v>
      </c>
      <c r="CV658" s="27">
        <f>IF($O658&gt;=CV$1,$S658+$Y658,$Y658)</f>
        <v>603.73</v>
      </c>
      <c r="CW658" s="27">
        <f>IF($O658&gt;=CW$1,$S658+$Y658,$Y658)</f>
        <v>603.73</v>
      </c>
      <c r="CX658" s="27">
        <f>IF($O658&gt;=CX$1,$S658+$Y658,$Y658)</f>
        <v>603.73</v>
      </c>
      <c r="CY658" s="27">
        <f>IF($O658&gt;=CY$1,$S658+$Y658,$Y658)</f>
        <v>603.73</v>
      </c>
      <c r="CZ658" s="27">
        <f>IF($O658&gt;=CZ$1,$S658+$Y658,$Y658)</f>
        <v>603.73</v>
      </c>
      <c r="DA658" s="27">
        <f>IF($O658&gt;=DA$1,$S658+$Y658,$Y658)</f>
        <v>603.73</v>
      </c>
      <c r="DB658" s="27">
        <f>IF($O658&gt;=DB$1,$S658+$Y658,$Y658)</f>
        <v>603.73</v>
      </c>
      <c r="DC658" s="27">
        <f>IF($O658&gt;=DC$1,$S658+$Y658,$Y658)</f>
        <v>603.73</v>
      </c>
      <c r="DD658" s="27">
        <f>IF($O658&gt;=DD$1,$S658+$Y658,$Y658)</f>
        <v>603.73</v>
      </c>
      <c r="DE658" s="27">
        <f>IF($O658&gt;=DE$1,$S658+$Y658,$Y658)</f>
        <v>603.73</v>
      </c>
      <c r="DF658" s="27">
        <f>IF($O658&gt;=DF$1,$S658+$Y658,$Y658)</f>
        <v>603.73</v>
      </c>
      <c r="DG658" s="27">
        <f>IF($O658&gt;=DG$1,$S658+$Y658,$Y658)</f>
        <v>603.73</v>
      </c>
      <c r="DH658" s="27">
        <f>IF($O658&gt;=DH$1,$S658+$Y658,$Y658)</f>
        <v>603.73</v>
      </c>
      <c r="DI658" s="27">
        <f>IF($O658&gt;=DI$1,$S658+$Y658,$Y658)</f>
        <v>603.73</v>
      </c>
      <c r="DJ658" s="27">
        <f>IF($O658&gt;=DJ$1,$S658+$Y658,$Y658)</f>
        <v>603.73</v>
      </c>
      <c r="DK658" s="27">
        <f>IF($O658&gt;=DK$1,$S658+$Y658,$Y658)</f>
        <v>603.73</v>
      </c>
      <c r="DL658" s="27">
        <f>IF($O658&gt;=DL$1,$S658+$Y658,$Y658)</f>
        <v>603.73</v>
      </c>
      <c r="DM658" s="27">
        <f>IF($O658&gt;=DM$1,$S658+$Y658,$Y658)</f>
        <v>603.73</v>
      </c>
      <c r="DN658" s="27">
        <f>IF($O658&gt;=DN$1,$S658+$Y658,$Y658)</f>
        <v>603.73</v>
      </c>
      <c r="DO658" s="27">
        <f>IF($O658&gt;=DO$1,$S658+$Y658,$Y658)</f>
        <v>603.73</v>
      </c>
      <c r="DP658" s="27">
        <f>IF($O658&gt;=DP$1,$S658+$Y658,$Y658)</f>
        <v>603.73</v>
      </c>
      <c r="DQ658" s="27">
        <f>IF($O658&gt;=DQ$1,$S658+$Y658,$Y658)</f>
        <v>603.73</v>
      </c>
      <c r="DR658" s="27">
        <f>IF($O658&gt;=DR$1,$S658+$Y658,$Y658)</f>
        <v>603.73</v>
      </c>
      <c r="DS658" s="27">
        <f>IF($O658&gt;=DS$1,$S658+$Y658,$Y658)</f>
        <v>603.73</v>
      </c>
      <c r="DT658" s="27">
        <f>IF($O658&gt;=DT$1,$S658+$Y658,$Y658)</f>
        <v>603.73</v>
      </c>
      <c r="DU658" s="27">
        <f>IF($O658&gt;=DU$1,$S658+$Y658,$Y658)</f>
        <v>603.73</v>
      </c>
      <c r="DV658" s="27">
        <f>IF($O658&gt;=DV$1,$S658+$Y658,$Y658)</f>
        <v>603.73</v>
      </c>
      <c r="DW658" s="27">
        <f>IF($O658&gt;=DW$1,$S658+$Y658,$Y658)</f>
        <v>603.73</v>
      </c>
      <c r="DX658" s="27">
        <f>IF($O658&gt;=DX$1,$S658+$Y658,$Y658)</f>
        <v>603.73</v>
      </c>
      <c r="DY658" s="27">
        <f>IF($O658&gt;=DY$1,$S658+$Y658,$Y658)</f>
        <v>603.73</v>
      </c>
      <c r="DZ658" s="27">
        <f>IF($O658&gt;=DZ$1,$S658+$Y658,$Y658)</f>
        <v>603.73</v>
      </c>
      <c r="EA658" s="27">
        <f>IF($O658&gt;=EA$1,$S658+$Y658,$Y658)</f>
        <v>603.73</v>
      </c>
      <c r="EB658" s="27">
        <f>IF($O658&gt;=EB$1,$S658+$Y658,$Y658)</f>
        <v>603.73</v>
      </c>
      <c r="EC658" s="27">
        <f>IF($O658&gt;=EC$1,$S658+$Y658,$Y658)</f>
        <v>603.73</v>
      </c>
      <c r="ED658" s="27">
        <f>IF($O658&gt;=ED$1,$S658+$Y658,$Y658)</f>
        <v>603.73</v>
      </c>
      <c r="EE658" s="27">
        <f>IF($O658&gt;=EE$1,$S658+$Y658,$Y658)</f>
        <v>603.73</v>
      </c>
      <c r="EF658" s="27">
        <f>IF($O658&gt;=EF$1,$S658+$Y658,$Y658)</f>
        <v>603.73</v>
      </c>
      <c r="EG658" s="27">
        <f>IF($O658&gt;=EG$1,$S658+$Y658,$Y658)</f>
        <v>603.73</v>
      </c>
      <c r="EH658" s="27">
        <f>IF($O658&gt;=EH$1,$S658+$Y658,$Y658)</f>
        <v>603.73</v>
      </c>
      <c r="EI658" s="27">
        <f>IF($O658&gt;=EI$1,$S658+$Y658,$Y658)</f>
        <v>603.73</v>
      </c>
      <c r="EJ658" s="27">
        <f>IF($O658&gt;=EJ$1,$S658+$Y658,$Y658)</f>
        <v>603.73</v>
      </c>
      <c r="EK658" s="27">
        <f>IF($O658&gt;=EK$1,$S658+$Y658,$Y658)</f>
        <v>603.73</v>
      </c>
      <c r="EL658" s="27">
        <f>IF($O658&gt;=EL$1,$S658+$Y658,$Y658)</f>
        <v>603.73</v>
      </c>
      <c r="EM658" s="27">
        <f>IF($O658&gt;=EM$1,$S658+$Y658,$Y658)</f>
        <v>603.73</v>
      </c>
      <c r="EN658" s="27">
        <f>IF($O658&gt;=EN$1,$S658+$Y658,$Y658)</f>
        <v>603.73</v>
      </c>
      <c r="EO658" s="27">
        <f>IF($O658&gt;=EO$1,$S658+$Y658,$Y658)</f>
        <v>603.73</v>
      </c>
      <c r="EP658" s="27">
        <f>IF($O658&gt;=EP$1,$S658+$Y658,$Y658)</f>
        <v>241.58999999999997</v>
      </c>
      <c r="EQ658" s="27">
        <f>IF($O658&gt;=EQ$1,$S658+$Y658,$Y658)</f>
        <v>241.58999999999997</v>
      </c>
      <c r="ER658" s="27">
        <f>IF($O658&gt;=ER$1,$S658+$Y658,$Y658)</f>
        <v>241.58999999999997</v>
      </c>
      <c r="ES658" s="27">
        <f>IF($O658&gt;=ES$1,$S658+$Y658,$Y658)</f>
        <v>241.58999999999997</v>
      </c>
      <c r="ET658" s="27">
        <f>IF($O658&gt;=ET$1,$S658+$Y658,$Y658)</f>
        <v>241.58999999999997</v>
      </c>
      <c r="EU658" s="27">
        <f>IF($O658&gt;=EU$1,$S658+$Y658,$Y658)</f>
        <v>241.58999999999997</v>
      </c>
      <c r="EV658" s="27">
        <f>IF($O658&gt;=EV$1,$S658,0)</f>
        <v>0</v>
      </c>
      <c r="EW658" s="27">
        <f>IF($O658&gt;=EW$1,$S658,0)</f>
        <v>0</v>
      </c>
      <c r="EX658" s="27">
        <f>IF($O658&gt;=EX$1,$S658,0)</f>
        <v>0</v>
      </c>
      <c r="EY658" s="27">
        <f>IF($O658&gt;=EY$1,$S658,0)</f>
        <v>0</v>
      </c>
      <c r="EZ658" s="27">
        <f>IF($O658&gt;=EZ$1,$S658,0)</f>
        <v>0</v>
      </c>
      <c r="FA658" s="27">
        <f>IF($O658&gt;=FA$1,$S658,0)</f>
        <v>0</v>
      </c>
      <c r="FB658" s="27">
        <f>IF($O658&gt;=FB$1,$S658,0)</f>
        <v>0</v>
      </c>
      <c r="FC658" s="27">
        <f>IF($O658&gt;=FC$1,$S658,0)</f>
        <v>0</v>
      </c>
      <c r="FD658" s="27">
        <f>IF($O658&gt;=FD$1,$S658,0)</f>
        <v>0</v>
      </c>
      <c r="FE658" s="27">
        <f>IF($O658&gt;=FE$1,$S658,0)</f>
        <v>0</v>
      </c>
      <c r="FF658" s="27">
        <f>IF($O658&gt;=FF$1,$S658,0)</f>
        <v>0</v>
      </c>
      <c r="FG658" s="27">
        <f>IF($O658&gt;=FG$1,$S658,0)</f>
        <v>0</v>
      </c>
      <c r="FH658" s="27">
        <f>IF($O658&gt;=FH$1,$S658,0)</f>
        <v>0</v>
      </c>
      <c r="FI658" s="27">
        <f>IF($O658&gt;=FI$1,$S658,0)</f>
        <v>0</v>
      </c>
      <c r="FJ658" s="27">
        <f>IF($O658&gt;=FJ$1,$S658,0)</f>
        <v>0</v>
      </c>
      <c r="FK658" s="27">
        <f>IF($O658&gt;=FK$1,$S658,0)</f>
        <v>0</v>
      </c>
      <c r="FL658" s="27">
        <f>IF($O658&gt;=FL$1,$S658,0)</f>
        <v>0</v>
      </c>
      <c r="FM658" s="27">
        <f>IF($O658&gt;=FM$1,$S658,0)</f>
        <v>0</v>
      </c>
      <c r="FN658" s="27">
        <f>IF($O658&gt;=FN$1,$S658,0)</f>
        <v>0</v>
      </c>
      <c r="FO658" s="27">
        <f>IF($O658&gt;=FO$1,$S658,0)</f>
        <v>0</v>
      </c>
      <c r="FP658" s="27">
        <f>IF($O658&gt;=FP$1,$S658,0)</f>
        <v>0</v>
      </c>
      <c r="FQ658" s="27">
        <f>IF($O658&gt;=FQ$1,$S658,0)</f>
        <v>0</v>
      </c>
      <c r="FR658" s="27">
        <f>IF($O658&gt;=FR$1,$S658,0)</f>
        <v>0</v>
      </c>
      <c r="FS658" s="27">
        <f>IF($O658&gt;=FS$1,$S658,0)</f>
        <v>0</v>
      </c>
      <c r="FT658" s="27">
        <f>IF($O658&gt;=FT$1,$S658,0)</f>
        <v>0</v>
      </c>
      <c r="FU658" s="27">
        <f>IF($O658&gt;=FU$1,$S658,0)</f>
        <v>0</v>
      </c>
      <c r="FV658" s="27">
        <f>IF($O658&gt;=FV$1,$S658,0)</f>
        <v>0</v>
      </c>
      <c r="FW658" s="27">
        <f>IF($O658&gt;=FW$1,$S658,0)</f>
        <v>0</v>
      </c>
      <c r="FX658" s="27">
        <f>IF($O658&gt;=FX$1,$S658,0)</f>
        <v>0</v>
      </c>
      <c r="FY658" s="27">
        <f>IF($O658&gt;=FY$1,$S658,0)</f>
        <v>0</v>
      </c>
      <c r="FZ658" s="27">
        <f>IF($O658&gt;=FZ$1,$S658,0)</f>
        <v>0</v>
      </c>
      <c r="GA658" s="27">
        <f>IF($O658&gt;=GA$1,$S658,0)</f>
        <v>0</v>
      </c>
      <c r="GB658" s="27">
        <f>IF($O658&gt;=GB$1,$S658,0)</f>
        <v>0</v>
      </c>
      <c r="GC658" s="27">
        <f>IF($O658&gt;=GC$1,$S658,0)</f>
        <v>0</v>
      </c>
      <c r="GD658" s="27">
        <f>IF($O658&gt;=GD$1,$S658,0)</f>
        <v>0</v>
      </c>
      <c r="GE658" s="27">
        <f>IF($O658&gt;=GE$1,$S658,0)</f>
        <v>0</v>
      </c>
      <c r="GF658" s="27">
        <f>IF($O658&gt;=GF$1,$S658,0)</f>
        <v>0</v>
      </c>
      <c r="GG658" s="27">
        <f>IF($O658&gt;=GG$1,$S658,0)</f>
        <v>0</v>
      </c>
      <c r="GH658" s="27">
        <f>IF($O658&gt;=GH$1,$S658,0)</f>
        <v>0</v>
      </c>
      <c r="GI658" s="27">
        <f>IF($O658&gt;=GI$1,$S658,0)</f>
        <v>0</v>
      </c>
      <c r="GJ658" s="27">
        <f>IF($O658&gt;=GJ$1,$S658,0)</f>
        <v>0</v>
      </c>
      <c r="GK658" s="27">
        <f>IF($O658&gt;=GK$1,$S658,0)</f>
        <v>0</v>
      </c>
      <c r="GL658" s="27">
        <f>IF($O658&gt;=GL$1,$S658,0)</f>
        <v>0</v>
      </c>
      <c r="GM658" s="27">
        <f>IF($O658&gt;=GM$1,$S658,0)</f>
        <v>0</v>
      </c>
      <c r="GN658" s="27">
        <f>IF($O658&gt;=GN$1,$S658,0)</f>
        <v>0</v>
      </c>
      <c r="GO658" s="27">
        <f>IF($O658&gt;=GO$1,$S658,0)</f>
        <v>0</v>
      </c>
      <c r="GP658" s="27">
        <f>IF($O658&gt;=GP$1,$S658,0)</f>
        <v>0</v>
      </c>
      <c r="GQ658" s="27">
        <f>IF($O658&gt;=GQ$1,$S658,0)</f>
        <v>0</v>
      </c>
      <c r="GR658" s="27">
        <f>IF($O658&gt;=GR$1,$S658,0)</f>
        <v>0</v>
      </c>
      <c r="GS658" s="27">
        <f>IF($O658&gt;=GS$1,$S658,0)</f>
        <v>0</v>
      </c>
      <c r="GT658" s="27">
        <f>IF($O658&gt;=GT$1,$S658,0)</f>
        <v>0</v>
      </c>
      <c r="GU658" s="27">
        <f>IF($O658&gt;=GU$1,$S658,0)</f>
        <v>0</v>
      </c>
      <c r="GV658" s="27">
        <f>IF($O658&gt;=GV$1,$S658,0)</f>
        <v>0</v>
      </c>
      <c r="GW658" s="27">
        <f>IF($O658&gt;=GW$1,$S658,0)</f>
        <v>0</v>
      </c>
      <c r="GX658" s="27">
        <f>IF($O658&gt;=GX$1,$S658,0)</f>
        <v>0</v>
      </c>
      <c r="GY658" s="27">
        <f>IF($O658&gt;=GY$1,$S658,0)</f>
        <v>0</v>
      </c>
      <c r="GZ658" s="27">
        <f>IF($O658&gt;=GZ$1,$S658,0)</f>
        <v>0</v>
      </c>
      <c r="HA658" s="27">
        <f>IF($O658&gt;=HA$1,$S658,0)</f>
        <v>0</v>
      </c>
      <c r="HB658" s="27">
        <f>IF($O658&gt;=HB$1,$S658,0)</f>
        <v>0</v>
      </c>
      <c r="HC658" s="27">
        <f>IF($O658&gt;=HC$1,$S658,0)</f>
        <v>0</v>
      </c>
    </row>
    <row r="659" spans="1:211">
      <c r="A659" s="3">
        <v>99635</v>
      </c>
      <c r="B659" s="3" t="s">
        <v>678</v>
      </c>
      <c r="C659" s="3" t="s">
        <v>18</v>
      </c>
      <c r="D659" s="3">
        <v>56</v>
      </c>
      <c r="E659" s="4">
        <v>37582</v>
      </c>
      <c r="F659" s="5">
        <v>15.586301369863014</v>
      </c>
      <c r="G659" s="3" t="s">
        <v>674</v>
      </c>
      <c r="H659" s="4">
        <v>22798</v>
      </c>
      <c r="I659" s="9" t="s">
        <v>829</v>
      </c>
      <c r="J659" s="5">
        <v>2070.88</v>
      </c>
      <c r="K659" s="31">
        <v>745</v>
      </c>
      <c r="L659" s="32">
        <v>15</v>
      </c>
      <c r="M659" s="33">
        <f>VLOOKUP(L659,FIND,3,TRUE)</f>
        <v>1.1000000000000001</v>
      </c>
      <c r="N659" s="32">
        <f>IF(L659&gt;30,180,VLOOKUP(L659,TEMPO,2,FALSE))</f>
        <v>90</v>
      </c>
      <c r="O659" s="32">
        <f>IF(R659&gt;0,4,N659)</f>
        <v>90</v>
      </c>
      <c r="P659" s="96">
        <f>J659*M659*L659</f>
        <v>34169.520000000004</v>
      </c>
      <c r="Q659" s="96">
        <f>10934.45*2</f>
        <v>21868.9</v>
      </c>
      <c r="R659" s="96">
        <f>IF(P659&lt;=Q659,P659/4,0)</f>
        <v>0</v>
      </c>
      <c r="S659" s="5">
        <f>IF(P659&gt;=Q659,P659/N659,0)</f>
        <v>379.6613333333334</v>
      </c>
      <c r="T659" s="3"/>
      <c r="U659" s="3">
        <f>IF(T659="",1,0)</f>
        <v>1</v>
      </c>
      <c r="V659" s="3">
        <v>31</v>
      </c>
      <c r="W659" s="5">
        <v>0</v>
      </c>
      <c r="X659" s="5">
        <v>245.73</v>
      </c>
      <c r="Y659" s="5">
        <f>X659*W659</f>
        <v>0</v>
      </c>
      <c r="Z659" s="5">
        <v>400</v>
      </c>
      <c r="AA659" s="5">
        <f>S659+Y659+Z659</f>
        <v>779.66133333333346</v>
      </c>
      <c r="AB659" s="39">
        <f>(J659/12+J659/12*1.3333333333+450/12+J659/30*6/12+J659)*1.3+Y659+Z659+153.9</f>
        <v>3863.1355111036332</v>
      </c>
      <c r="AC659" s="39" t="s">
        <v>18</v>
      </c>
      <c r="AD659" s="39">
        <f>J659*1.3+400+153.9</f>
        <v>3246.0440000000003</v>
      </c>
      <c r="AE659" s="39">
        <f>SUMIFS('CUSTO MENSAL FUNC NOVO'!H:H,'CUSTO MENSAL FUNC NOVO'!A:A,'VALORES MENSAIS'!AC659)</f>
        <v>1902.2210000000002</v>
      </c>
      <c r="AF659" s="27">
        <f>IF($R659&gt;0,$R659,$S659)+$Y659+$Z659</f>
        <v>779.66133333333346</v>
      </c>
      <c r="AG659" s="27">
        <f>IF($R659&gt;0,$R659,$S659)+$Y659+$Z659</f>
        <v>779.66133333333346</v>
      </c>
      <c r="AH659" s="27">
        <f>IF($R659&gt;0,$R659,$S659)+$Y659+$Z659</f>
        <v>779.66133333333346</v>
      </c>
      <c r="AI659" s="27">
        <f>IF($R659&gt;0,$R659,$S659)+$Y659+$Z659</f>
        <v>779.66133333333346</v>
      </c>
      <c r="AJ659" s="27">
        <f>IF($O659&gt;=AJ$1,$S659+$Y659+$Z659,$Y659+$Z659)</f>
        <v>779.66133333333346</v>
      </c>
      <c r="AK659" s="27">
        <f>IF($O659&gt;=AK$1,$S659+$Y659+$Z659,$Y659+$Z659)</f>
        <v>779.66133333333346</v>
      </c>
      <c r="AL659" s="27">
        <f>IF($O659&gt;=AL$1,$S659+$Y659+$Z659,$Y659+$Z659)</f>
        <v>779.66133333333346</v>
      </c>
      <c r="AM659" s="27">
        <f>IF($O659&gt;=AM$1,$S659+$Y659+$Z659,$Y659+$Z659)</f>
        <v>779.66133333333346</v>
      </c>
      <c r="AN659" s="27">
        <f>IF($O659&gt;=AN$1,$S659+$Y659+$Z659,$Y659+$Z659)</f>
        <v>779.66133333333346</v>
      </c>
      <c r="AO659" s="27">
        <f>IF($O659&gt;=AO$1,$S659+$Y659+$Z659,$Y659+$Z659)</f>
        <v>779.66133333333346</v>
      </c>
      <c r="AP659" s="27">
        <f>IF($O659&gt;=AP$1,$S659+$Y659+$Z659,$Y659+$Z659)</f>
        <v>779.66133333333346</v>
      </c>
      <c r="AQ659" s="27">
        <f>IF($O659&gt;=AQ$1,$S659+$Y659+$Z659,$Y659+$Z659)</f>
        <v>779.66133333333346</v>
      </c>
      <c r="AR659" s="27">
        <f>IF($O659&gt;=AR$1,$S659+$Y659+$Z659,$Y659+$Z659)</f>
        <v>779.66133333333346</v>
      </c>
      <c r="AS659" s="27">
        <f>IF($O659&gt;=AS$1,$S659+$Y659+$Z659,$Y659+$Z659)</f>
        <v>779.66133333333346</v>
      </c>
      <c r="AT659" s="27">
        <f>IF($O659&gt;=AT$1,$S659+$Y659+$Z659,$Y659+$Z659)</f>
        <v>779.66133333333346</v>
      </c>
      <c r="AU659" s="27">
        <f>IF($O659&gt;=AU$1,$S659+$Y659+$Z659,$Y659+$Z659)</f>
        <v>779.66133333333346</v>
      </c>
      <c r="AV659" s="27">
        <f>IF($O659&gt;=AV$1,$S659+$Y659+$Z659,$Y659+$Z659)</f>
        <v>779.66133333333346</v>
      </c>
      <c r="AW659" s="27">
        <f>IF($O659&gt;=AW$1,$S659+$Y659+$Z659,$Y659+$Z659)</f>
        <v>779.66133333333346</v>
      </c>
      <c r="AX659" s="27">
        <f>IF($O659&gt;=AX$1,$S659+$Y659+$Z659,$Y659+$Z659)</f>
        <v>779.66133333333346</v>
      </c>
      <c r="AY659" s="27">
        <f>IF($O659&gt;=AY$1,$S659+$Y659+$Z659,$Y659+$Z659)</f>
        <v>779.66133333333346</v>
      </c>
      <c r="AZ659" s="27">
        <f>IF($O659&gt;=AZ$1,$S659+$Y659+$Z659,$Y659+$Z659)</f>
        <v>779.66133333333346</v>
      </c>
      <c r="BA659" s="27">
        <f>IF($O659&gt;=BA$1,$S659+$Y659+$Z659,$Y659+$Z659)</f>
        <v>779.66133333333346</v>
      </c>
      <c r="BB659" s="27">
        <f>IF($O659&gt;=BB$1,$S659+$Y659+$Z659,$Y659+$Z659)</f>
        <v>779.66133333333346</v>
      </c>
      <c r="BC659" s="27">
        <f>IF($O659&gt;=BC$1,$S659+$Y659+$Z659,$Y659+$Z659)</f>
        <v>779.66133333333346</v>
      </c>
      <c r="BD659" s="27">
        <f>IF($O659&gt;=BD$1,$S659+$Y659+$Z659,$Y659+$Z659)</f>
        <v>779.66133333333346</v>
      </c>
      <c r="BE659" s="27">
        <f>IF($O659&gt;=BE$1,$S659+$Y659+$Z659,$Y659+$Z659)</f>
        <v>779.66133333333346</v>
      </c>
      <c r="BF659" s="27">
        <f>IF($O659&gt;=BF$1,$S659+$Y659+$Z659,$Y659+$Z659)</f>
        <v>779.66133333333346</v>
      </c>
      <c r="BG659" s="27">
        <f>IF($O659&gt;=BG$1,$S659+$Y659+$Z659,$Y659+$Z659)</f>
        <v>779.66133333333346</v>
      </c>
      <c r="BH659" s="27">
        <f>IF($O659&gt;=BH$1,$S659+$Y659+$Z659,$Y659+$Z659)</f>
        <v>779.66133333333346</v>
      </c>
      <c r="BI659" s="27">
        <f>IF($O659&gt;=BI$1,$S659+$Y659+$Z659,$Y659+$Z659)</f>
        <v>779.66133333333346</v>
      </c>
      <c r="BJ659" s="27">
        <f>IF($O659&gt;=BJ$1,$S659+$Y659+$Z659,$Y659+$Z659)</f>
        <v>779.66133333333346</v>
      </c>
      <c r="BK659" s="27">
        <f>IF($O659&gt;=BK$1,$S659+$Y659+$Z659,$Y659+$Z659)</f>
        <v>779.66133333333346</v>
      </c>
      <c r="BL659" s="27">
        <f>IF($O659&gt;=BL$1,$S659+$Y659+$Z659,$Y659+$Z659)</f>
        <v>779.66133333333346</v>
      </c>
      <c r="BM659" s="27">
        <f>IF($O659&gt;=BM$1,$S659+$Y659+$Z659,$Y659+$Z659)</f>
        <v>779.66133333333346</v>
      </c>
      <c r="BN659" s="27">
        <f>IF($O659&gt;=BN$1,$S659+$Y659+$Z659,$Y659+$Z659)</f>
        <v>779.66133333333346</v>
      </c>
      <c r="BO659" s="27">
        <f>IF($O659&gt;=BO$1,$S659+$Y659+$Z659,$Y659+$Z659)</f>
        <v>779.66133333333346</v>
      </c>
      <c r="BP659" s="27">
        <f>IF($O659&gt;=BP$1,$S659+$Y659+$Z659,$Y659+$Z659)</f>
        <v>779.66133333333346</v>
      </c>
      <c r="BQ659" s="27">
        <f>IF($O659&gt;=BQ$1,$S659+$Y659+$Z659,$Y659+$Z659)</f>
        <v>779.66133333333346</v>
      </c>
      <c r="BR659" s="27">
        <f>IF($O659&gt;=BR$1,$S659+$Y659+$Z659,$Y659+$Z659)</f>
        <v>779.66133333333346</v>
      </c>
      <c r="BS659" s="27">
        <f>IF($O659&gt;=BS$1,$S659+$Y659+$Z659,$Y659+$Z659)</f>
        <v>779.66133333333346</v>
      </c>
      <c r="BT659" s="27">
        <f>IF($O659&gt;=BT$1,$S659+$Y659+$Z659,$Y659+$Z659)</f>
        <v>779.66133333333346</v>
      </c>
      <c r="BU659" s="27">
        <f>IF($O659&gt;=BU$1,$S659+$Y659+$Z659,$Y659+$Z659)</f>
        <v>779.66133333333346</v>
      </c>
      <c r="BV659" s="27">
        <f>IF($O659&gt;=BV$1,$S659+$Y659+$Z659,$Y659+$Z659)</f>
        <v>779.66133333333346</v>
      </c>
      <c r="BW659" s="27">
        <f>IF($O659&gt;=BW$1,$S659+$Y659+$Z659,$Y659+$Z659)</f>
        <v>779.66133333333346</v>
      </c>
      <c r="BX659" s="27">
        <f>IF($O659&gt;=BX$1,$S659+$Y659+$Z659,$Y659+$Z659)</f>
        <v>779.66133333333346</v>
      </c>
      <c r="BY659" s="27">
        <f>IF($O659&gt;=BY$1,$S659+$Y659+$Z659,$Y659+$Z659)</f>
        <v>779.66133333333346</v>
      </c>
      <c r="BZ659" s="27">
        <f>IF($O659&gt;=BZ$1,$S659+$Y659+$Z659,$Y659+$Z659)</f>
        <v>779.66133333333346</v>
      </c>
      <c r="CA659" s="27">
        <f>IF($O659&gt;=CA$1,$S659+$Y659+$Z659,$Y659+$Z659)</f>
        <v>779.66133333333346</v>
      </c>
      <c r="CB659" s="27">
        <f>IF($O659&gt;=CB$1,$S659+$Y659+$Z659,$Y659+$Z659)</f>
        <v>779.66133333333346</v>
      </c>
      <c r="CC659" s="27">
        <f>IF($O659&gt;=CC$1,$S659+$Y659+$Z659,$Y659+$Z659)</f>
        <v>779.66133333333346</v>
      </c>
      <c r="CD659" s="27">
        <f>IF($O659&gt;=CD$1,$S659+$Y659+$Z659,$Y659+$Z659)</f>
        <v>779.66133333333346</v>
      </c>
      <c r="CE659" s="27">
        <f>IF($O659&gt;=CE$1,$S659+$Y659+$Z659,$Y659+$Z659)</f>
        <v>779.66133333333346</v>
      </c>
      <c r="CF659" s="27">
        <f>IF($O659&gt;=CF$1,$S659+$Y659+$Z659,$Y659+$Z659)</f>
        <v>779.66133333333346</v>
      </c>
      <c r="CG659" s="27">
        <f>IF($O659&gt;=CG$1,$S659+$Y659+$Z659,$Y659+$Z659)</f>
        <v>779.66133333333346</v>
      </c>
      <c r="CH659" s="27">
        <f>IF($O659&gt;=CH$1,$S659+$Y659+$Z659,$Y659+$Z659)</f>
        <v>779.66133333333346</v>
      </c>
      <c r="CI659" s="27">
        <f>IF($O659&gt;=CI$1,$S659+$Y659+$Z659,$Y659+$Z659)</f>
        <v>779.66133333333346</v>
      </c>
      <c r="CJ659" s="27">
        <f>IF($O659&gt;=CJ$1,$S659+$Y659+$Z659,$Y659+$Z659)</f>
        <v>779.66133333333346</v>
      </c>
      <c r="CK659" s="27">
        <f>IF($O659&gt;=CK$1,$S659+$Y659+$Z659,$Y659+$Z659)</f>
        <v>779.66133333333346</v>
      </c>
      <c r="CL659" s="27">
        <f>IF($O659&gt;=CL$1,$S659+$Y659+$Z659,$Y659+$Z659)</f>
        <v>779.66133333333346</v>
      </c>
      <c r="CM659" s="27">
        <f>IF($O659&gt;=CM$1,$S659+$Y659+$Z659,$Y659+$Z659)</f>
        <v>779.66133333333346</v>
      </c>
      <c r="CN659" s="27">
        <f>IF($O659&gt;=CN$1,$S659+$Y659,$Y659)</f>
        <v>379.6613333333334</v>
      </c>
      <c r="CO659" s="27">
        <f>IF($O659&gt;=CO$1,$S659+$Y659,$Y659)</f>
        <v>379.6613333333334</v>
      </c>
      <c r="CP659" s="27">
        <f>IF($O659&gt;=CP$1,$S659+$Y659,$Y659)</f>
        <v>379.6613333333334</v>
      </c>
      <c r="CQ659" s="27">
        <f>IF($O659&gt;=CQ$1,$S659+$Y659,$Y659)</f>
        <v>379.6613333333334</v>
      </c>
      <c r="CR659" s="27">
        <f>IF($O659&gt;=CR$1,$S659+$Y659,$Y659)</f>
        <v>379.6613333333334</v>
      </c>
      <c r="CS659" s="27">
        <f>IF($O659&gt;=CS$1,$S659+$Y659,$Y659)</f>
        <v>379.6613333333334</v>
      </c>
      <c r="CT659" s="27">
        <f>IF($O659&gt;=CT$1,$S659+$Y659,$Y659)</f>
        <v>379.6613333333334</v>
      </c>
      <c r="CU659" s="27">
        <f>IF($O659&gt;=CU$1,$S659+$Y659,$Y659)</f>
        <v>379.6613333333334</v>
      </c>
      <c r="CV659" s="27">
        <f>IF($O659&gt;=CV$1,$S659+$Y659,$Y659)</f>
        <v>379.6613333333334</v>
      </c>
      <c r="CW659" s="27">
        <f>IF($O659&gt;=CW$1,$S659+$Y659,$Y659)</f>
        <v>379.6613333333334</v>
      </c>
      <c r="CX659" s="27">
        <f>IF($O659&gt;=CX$1,$S659+$Y659,$Y659)</f>
        <v>379.6613333333334</v>
      </c>
      <c r="CY659" s="27">
        <f>IF($O659&gt;=CY$1,$S659+$Y659,$Y659)</f>
        <v>379.6613333333334</v>
      </c>
      <c r="CZ659" s="27">
        <f>IF($O659&gt;=CZ$1,$S659+$Y659,$Y659)</f>
        <v>379.6613333333334</v>
      </c>
      <c r="DA659" s="27">
        <f>IF($O659&gt;=DA$1,$S659+$Y659,$Y659)</f>
        <v>379.6613333333334</v>
      </c>
      <c r="DB659" s="27">
        <f>IF($O659&gt;=DB$1,$S659+$Y659,$Y659)</f>
        <v>379.6613333333334</v>
      </c>
      <c r="DC659" s="27">
        <f>IF($O659&gt;=DC$1,$S659+$Y659,$Y659)</f>
        <v>379.6613333333334</v>
      </c>
      <c r="DD659" s="27">
        <f>IF($O659&gt;=DD$1,$S659+$Y659,$Y659)</f>
        <v>379.6613333333334</v>
      </c>
      <c r="DE659" s="27">
        <f>IF($O659&gt;=DE$1,$S659+$Y659,$Y659)</f>
        <v>379.6613333333334</v>
      </c>
      <c r="DF659" s="27">
        <f>IF($O659&gt;=DF$1,$S659+$Y659,$Y659)</f>
        <v>379.6613333333334</v>
      </c>
      <c r="DG659" s="27">
        <f>IF($O659&gt;=DG$1,$S659+$Y659,$Y659)</f>
        <v>379.6613333333334</v>
      </c>
      <c r="DH659" s="27">
        <f>IF($O659&gt;=DH$1,$S659+$Y659,$Y659)</f>
        <v>379.6613333333334</v>
      </c>
      <c r="DI659" s="27">
        <f>IF($O659&gt;=DI$1,$S659+$Y659,$Y659)</f>
        <v>379.6613333333334</v>
      </c>
      <c r="DJ659" s="27">
        <f>IF($O659&gt;=DJ$1,$S659+$Y659,$Y659)</f>
        <v>379.6613333333334</v>
      </c>
      <c r="DK659" s="27">
        <f>IF($O659&gt;=DK$1,$S659+$Y659,$Y659)</f>
        <v>379.6613333333334</v>
      </c>
      <c r="DL659" s="27">
        <f>IF($O659&gt;=DL$1,$S659+$Y659,$Y659)</f>
        <v>379.6613333333334</v>
      </c>
      <c r="DM659" s="27">
        <f>IF($O659&gt;=DM$1,$S659+$Y659,$Y659)</f>
        <v>379.6613333333334</v>
      </c>
      <c r="DN659" s="27">
        <f>IF($O659&gt;=DN$1,$S659+$Y659,$Y659)</f>
        <v>379.6613333333334</v>
      </c>
      <c r="DO659" s="27">
        <f>IF($O659&gt;=DO$1,$S659+$Y659,$Y659)</f>
        <v>379.6613333333334</v>
      </c>
      <c r="DP659" s="27">
        <f>IF($O659&gt;=DP$1,$S659+$Y659,$Y659)</f>
        <v>379.6613333333334</v>
      </c>
      <c r="DQ659" s="27">
        <f>IF($O659&gt;=DQ$1,$S659+$Y659,$Y659)</f>
        <v>379.6613333333334</v>
      </c>
      <c r="DR659" s="27">
        <f>IF($O659&gt;=DR$1,$S659+$Y659,$Y659)</f>
        <v>0</v>
      </c>
      <c r="DS659" s="27">
        <f>IF($O659&gt;=DS$1,$S659+$Y659,$Y659)</f>
        <v>0</v>
      </c>
      <c r="DT659" s="27">
        <f>IF($O659&gt;=DT$1,$S659+$Y659,$Y659)</f>
        <v>0</v>
      </c>
      <c r="DU659" s="27">
        <f>IF($O659&gt;=DU$1,$S659+$Y659,$Y659)</f>
        <v>0</v>
      </c>
      <c r="DV659" s="27">
        <f>IF($O659&gt;=DV$1,$S659+$Y659,$Y659)</f>
        <v>0</v>
      </c>
      <c r="DW659" s="27">
        <f>IF($O659&gt;=DW$1,$S659+$Y659,$Y659)</f>
        <v>0</v>
      </c>
      <c r="DX659" s="27">
        <f>IF($O659&gt;=DX$1,$S659+$Y659,$Y659)</f>
        <v>0</v>
      </c>
      <c r="DY659" s="27">
        <f>IF($O659&gt;=DY$1,$S659+$Y659,$Y659)</f>
        <v>0</v>
      </c>
      <c r="DZ659" s="27">
        <f>IF($O659&gt;=DZ$1,$S659+$Y659,$Y659)</f>
        <v>0</v>
      </c>
      <c r="EA659" s="27">
        <f>IF($O659&gt;=EA$1,$S659+$Y659,$Y659)</f>
        <v>0</v>
      </c>
      <c r="EB659" s="27">
        <f>IF($O659&gt;=EB$1,$S659+$Y659,$Y659)</f>
        <v>0</v>
      </c>
      <c r="EC659" s="27">
        <f>IF($O659&gt;=EC$1,$S659+$Y659,$Y659)</f>
        <v>0</v>
      </c>
      <c r="ED659" s="27">
        <f>IF($O659&gt;=ED$1,$S659+$Y659,$Y659)</f>
        <v>0</v>
      </c>
      <c r="EE659" s="27">
        <f>IF($O659&gt;=EE$1,$S659+$Y659,$Y659)</f>
        <v>0</v>
      </c>
      <c r="EF659" s="27">
        <f>IF($O659&gt;=EF$1,$S659+$Y659,$Y659)</f>
        <v>0</v>
      </c>
      <c r="EG659" s="27">
        <f>IF($O659&gt;=EG$1,$S659+$Y659,$Y659)</f>
        <v>0</v>
      </c>
      <c r="EH659" s="27">
        <f>IF($O659&gt;=EH$1,$S659+$Y659,$Y659)</f>
        <v>0</v>
      </c>
      <c r="EI659" s="27">
        <f>IF($O659&gt;=EI$1,$S659+$Y659,$Y659)</f>
        <v>0</v>
      </c>
      <c r="EJ659" s="27">
        <f>IF($O659&gt;=EJ$1,$S659+$Y659,$Y659)</f>
        <v>0</v>
      </c>
      <c r="EK659" s="27">
        <f>IF($O659&gt;=EK$1,$S659+$Y659,$Y659)</f>
        <v>0</v>
      </c>
      <c r="EL659" s="27">
        <f>IF($O659&gt;=EL$1,$S659+$Y659,$Y659)</f>
        <v>0</v>
      </c>
      <c r="EM659" s="27">
        <f>IF($O659&gt;=EM$1,$S659+$Y659,$Y659)</f>
        <v>0</v>
      </c>
      <c r="EN659" s="27">
        <f>IF($O659&gt;=EN$1,$S659+$Y659,$Y659)</f>
        <v>0</v>
      </c>
      <c r="EO659" s="27">
        <f>IF($O659&gt;=EO$1,$S659+$Y659,$Y659)</f>
        <v>0</v>
      </c>
      <c r="EP659" s="27">
        <f>IF($O659&gt;=EP$1,$S659+$Y659,$Y659)</f>
        <v>0</v>
      </c>
      <c r="EQ659" s="27">
        <f>IF($O659&gt;=EQ$1,$S659+$Y659,$Y659)</f>
        <v>0</v>
      </c>
      <c r="ER659" s="27">
        <f>IF($O659&gt;=ER$1,$S659+$Y659,$Y659)</f>
        <v>0</v>
      </c>
      <c r="ES659" s="27">
        <f>IF($O659&gt;=ES$1,$S659+$Y659,$Y659)</f>
        <v>0</v>
      </c>
      <c r="ET659" s="27">
        <f>IF($O659&gt;=ET$1,$S659+$Y659,$Y659)</f>
        <v>0</v>
      </c>
      <c r="EU659" s="27">
        <f>IF($O659&gt;=EU$1,$S659+$Y659,$Y659)</f>
        <v>0</v>
      </c>
      <c r="EV659" s="27">
        <f>IF($O659&gt;=EV$1,$S659,0)</f>
        <v>0</v>
      </c>
      <c r="EW659" s="27">
        <f>IF($O659&gt;=EW$1,$S659,0)</f>
        <v>0</v>
      </c>
      <c r="EX659" s="27">
        <f>IF($O659&gt;=EX$1,$S659,0)</f>
        <v>0</v>
      </c>
      <c r="EY659" s="27">
        <f>IF($O659&gt;=EY$1,$S659,0)</f>
        <v>0</v>
      </c>
      <c r="EZ659" s="27">
        <f>IF($O659&gt;=EZ$1,$S659,0)</f>
        <v>0</v>
      </c>
      <c r="FA659" s="27">
        <f>IF($O659&gt;=FA$1,$S659,0)</f>
        <v>0</v>
      </c>
      <c r="FB659" s="27">
        <f>IF($O659&gt;=FB$1,$S659,0)</f>
        <v>0</v>
      </c>
      <c r="FC659" s="27">
        <f>IF($O659&gt;=FC$1,$S659,0)</f>
        <v>0</v>
      </c>
      <c r="FD659" s="27">
        <f>IF($O659&gt;=FD$1,$S659,0)</f>
        <v>0</v>
      </c>
      <c r="FE659" s="27">
        <f>IF($O659&gt;=FE$1,$S659,0)</f>
        <v>0</v>
      </c>
      <c r="FF659" s="27">
        <f>IF($O659&gt;=FF$1,$S659,0)</f>
        <v>0</v>
      </c>
      <c r="FG659" s="27">
        <f>IF($O659&gt;=FG$1,$S659,0)</f>
        <v>0</v>
      </c>
      <c r="FH659" s="27">
        <f>IF($O659&gt;=FH$1,$S659,0)</f>
        <v>0</v>
      </c>
      <c r="FI659" s="27">
        <f>IF($O659&gt;=FI$1,$S659,0)</f>
        <v>0</v>
      </c>
      <c r="FJ659" s="27">
        <f>IF($O659&gt;=FJ$1,$S659,0)</f>
        <v>0</v>
      </c>
      <c r="FK659" s="27">
        <f>IF($O659&gt;=FK$1,$S659,0)</f>
        <v>0</v>
      </c>
      <c r="FL659" s="27">
        <f>IF($O659&gt;=FL$1,$S659,0)</f>
        <v>0</v>
      </c>
      <c r="FM659" s="27">
        <f>IF($O659&gt;=FM$1,$S659,0)</f>
        <v>0</v>
      </c>
      <c r="FN659" s="27">
        <f>IF($O659&gt;=FN$1,$S659,0)</f>
        <v>0</v>
      </c>
      <c r="FO659" s="27">
        <f>IF($O659&gt;=FO$1,$S659,0)</f>
        <v>0</v>
      </c>
      <c r="FP659" s="27">
        <f>IF($O659&gt;=FP$1,$S659,0)</f>
        <v>0</v>
      </c>
      <c r="FQ659" s="27">
        <f>IF($O659&gt;=FQ$1,$S659,0)</f>
        <v>0</v>
      </c>
      <c r="FR659" s="27">
        <f>IF($O659&gt;=FR$1,$S659,0)</f>
        <v>0</v>
      </c>
      <c r="FS659" s="27">
        <f>IF($O659&gt;=FS$1,$S659,0)</f>
        <v>0</v>
      </c>
      <c r="FT659" s="27">
        <f>IF($O659&gt;=FT$1,$S659,0)</f>
        <v>0</v>
      </c>
      <c r="FU659" s="27">
        <f>IF($O659&gt;=FU$1,$S659,0)</f>
        <v>0</v>
      </c>
      <c r="FV659" s="27">
        <f>IF($O659&gt;=FV$1,$S659,0)</f>
        <v>0</v>
      </c>
      <c r="FW659" s="27">
        <f>IF($O659&gt;=FW$1,$S659,0)</f>
        <v>0</v>
      </c>
      <c r="FX659" s="27">
        <f>IF($O659&gt;=FX$1,$S659,0)</f>
        <v>0</v>
      </c>
      <c r="FY659" s="27">
        <f>IF($O659&gt;=FY$1,$S659,0)</f>
        <v>0</v>
      </c>
      <c r="FZ659" s="27">
        <f>IF($O659&gt;=FZ$1,$S659,0)</f>
        <v>0</v>
      </c>
      <c r="GA659" s="27">
        <f>IF($O659&gt;=GA$1,$S659,0)</f>
        <v>0</v>
      </c>
      <c r="GB659" s="27">
        <f>IF($O659&gt;=GB$1,$S659,0)</f>
        <v>0</v>
      </c>
      <c r="GC659" s="27">
        <f>IF($O659&gt;=GC$1,$S659,0)</f>
        <v>0</v>
      </c>
      <c r="GD659" s="27">
        <f>IF($O659&gt;=GD$1,$S659,0)</f>
        <v>0</v>
      </c>
      <c r="GE659" s="27">
        <f>IF($O659&gt;=GE$1,$S659,0)</f>
        <v>0</v>
      </c>
      <c r="GF659" s="27">
        <f>IF($O659&gt;=GF$1,$S659,0)</f>
        <v>0</v>
      </c>
      <c r="GG659" s="27">
        <f>IF($O659&gt;=GG$1,$S659,0)</f>
        <v>0</v>
      </c>
      <c r="GH659" s="27">
        <f>IF($O659&gt;=GH$1,$S659,0)</f>
        <v>0</v>
      </c>
      <c r="GI659" s="27">
        <f>IF($O659&gt;=GI$1,$S659,0)</f>
        <v>0</v>
      </c>
      <c r="GJ659" s="27">
        <f>IF($O659&gt;=GJ$1,$S659,0)</f>
        <v>0</v>
      </c>
      <c r="GK659" s="27">
        <f>IF($O659&gt;=GK$1,$S659,0)</f>
        <v>0</v>
      </c>
      <c r="GL659" s="27">
        <f>IF($O659&gt;=GL$1,$S659,0)</f>
        <v>0</v>
      </c>
      <c r="GM659" s="27">
        <f>IF($O659&gt;=GM$1,$S659,0)</f>
        <v>0</v>
      </c>
      <c r="GN659" s="27">
        <f>IF($O659&gt;=GN$1,$S659,0)</f>
        <v>0</v>
      </c>
      <c r="GO659" s="27">
        <f>IF($O659&gt;=GO$1,$S659,0)</f>
        <v>0</v>
      </c>
      <c r="GP659" s="27">
        <f>IF($O659&gt;=GP$1,$S659,0)</f>
        <v>0</v>
      </c>
      <c r="GQ659" s="27">
        <f>IF($O659&gt;=GQ$1,$S659,0)</f>
        <v>0</v>
      </c>
      <c r="GR659" s="27">
        <f>IF($O659&gt;=GR$1,$S659,0)</f>
        <v>0</v>
      </c>
      <c r="GS659" s="27">
        <f>IF($O659&gt;=GS$1,$S659,0)</f>
        <v>0</v>
      </c>
      <c r="GT659" s="27">
        <f>IF($O659&gt;=GT$1,$S659,0)</f>
        <v>0</v>
      </c>
      <c r="GU659" s="27">
        <f>IF($O659&gt;=GU$1,$S659,0)</f>
        <v>0</v>
      </c>
      <c r="GV659" s="27">
        <f>IF($O659&gt;=GV$1,$S659,0)</f>
        <v>0</v>
      </c>
      <c r="GW659" s="27">
        <f>IF($O659&gt;=GW$1,$S659,0)</f>
        <v>0</v>
      </c>
      <c r="GX659" s="27">
        <f>IF($O659&gt;=GX$1,$S659,0)</f>
        <v>0</v>
      </c>
      <c r="GY659" s="27">
        <f>IF($O659&gt;=GY$1,$S659,0)</f>
        <v>0</v>
      </c>
      <c r="GZ659" s="27">
        <f>IF($O659&gt;=GZ$1,$S659,0)</f>
        <v>0</v>
      </c>
      <c r="HA659" s="27">
        <f>IF($O659&gt;=HA$1,$S659,0)</f>
        <v>0</v>
      </c>
      <c r="HB659" s="27">
        <f>IF($O659&gt;=HB$1,$S659,0)</f>
        <v>0</v>
      </c>
      <c r="HC659" s="27">
        <f>IF($O659&gt;=HC$1,$S659,0)</f>
        <v>0</v>
      </c>
    </row>
    <row r="660" spans="1:211">
      <c r="A660" s="3">
        <v>42684</v>
      </c>
      <c r="B660" s="3" t="s">
        <v>693</v>
      </c>
      <c r="C660" s="3" t="s">
        <v>12</v>
      </c>
      <c r="D660" s="3">
        <v>64</v>
      </c>
      <c r="E660" s="4">
        <v>33413</v>
      </c>
      <c r="F660" s="5">
        <v>27.008219178082193</v>
      </c>
      <c r="G660" s="3" t="s">
        <v>674</v>
      </c>
      <c r="H660" s="4">
        <v>19877</v>
      </c>
      <c r="I660" s="9" t="s">
        <v>829</v>
      </c>
      <c r="J660" s="5">
        <v>1931.59</v>
      </c>
      <c r="K660" s="31">
        <v>745</v>
      </c>
      <c r="L660" s="32">
        <v>27</v>
      </c>
      <c r="M660" s="33">
        <f>VLOOKUP(L660,FIND,3,TRUE)</f>
        <v>1.5</v>
      </c>
      <c r="N660" s="32">
        <f>IF(L660&gt;30,180,VLOOKUP(L660,TEMPO,2,FALSE))</f>
        <v>162</v>
      </c>
      <c r="O660" s="32">
        <f>IF(R660&gt;0,4,N660)</f>
        <v>162</v>
      </c>
      <c r="P660" s="96">
        <f>J660*M660*L660</f>
        <v>78229.39499999999</v>
      </c>
      <c r="Q660" s="96">
        <f>10934.45*2</f>
        <v>21868.9</v>
      </c>
      <c r="R660" s="96">
        <f>IF(P660&lt;=Q660,P660/4,0)</f>
        <v>0</v>
      </c>
      <c r="S660" s="5">
        <f>IF(P660&gt;=Q660,P660/N660,0)</f>
        <v>482.89749999999992</v>
      </c>
      <c r="T660" s="3"/>
      <c r="U660" s="3">
        <f>IF(T660="",1,0)</f>
        <v>1</v>
      </c>
      <c r="V660" s="3">
        <v>47</v>
      </c>
      <c r="W660" s="5">
        <v>0</v>
      </c>
      <c r="X660" s="5">
        <v>402.65</v>
      </c>
      <c r="Y660" s="5">
        <f>X660*W660</f>
        <v>0</v>
      </c>
      <c r="Z660" s="5">
        <v>400</v>
      </c>
      <c r="AA660" s="5">
        <f>S660+Y660+Z660</f>
        <v>882.89749999999992</v>
      </c>
      <c r="AB660" s="39">
        <f>(J660/12+J660/12*1.3333333333+450/12+J660/30*6/12+J660)*1.3+Y660+Z660+153.9</f>
        <v>3643.831144437469</v>
      </c>
      <c r="AC660" s="39" t="s">
        <v>12</v>
      </c>
      <c r="AD660" s="39">
        <f>J660*1.3+400+153.9</f>
        <v>3064.9670000000001</v>
      </c>
      <c r="AE660" s="39">
        <f>SUMIFS('CUSTO MENSAL FUNC NOVO'!H:H,'CUSTO MENSAL FUNC NOVO'!A:A,'VALORES MENSAIS'!AC660)</f>
        <v>2265.9090000000001</v>
      </c>
      <c r="AF660" s="27">
        <f>IF($R660&gt;0,$R660,$S660)+$Y660+$Z660</f>
        <v>882.89749999999992</v>
      </c>
      <c r="AG660" s="27">
        <f>IF($R660&gt;0,$R660,$S660)+$Y660+$Z660</f>
        <v>882.89749999999992</v>
      </c>
      <c r="AH660" s="27">
        <f>IF($R660&gt;0,$R660,$S660)+$Y660+$Z660</f>
        <v>882.89749999999992</v>
      </c>
      <c r="AI660" s="27">
        <f>IF($R660&gt;0,$R660,$S660)+$Y660+$Z660</f>
        <v>882.89749999999992</v>
      </c>
      <c r="AJ660" s="27">
        <f>IF($O660&gt;=AJ$1,$S660+$Y660+$Z660,$Y660+$Z660)</f>
        <v>882.89749999999992</v>
      </c>
      <c r="AK660" s="27">
        <f>IF($O660&gt;=AK$1,$S660+$Y660+$Z660,$Y660+$Z660)</f>
        <v>882.89749999999992</v>
      </c>
      <c r="AL660" s="27">
        <f>IF($O660&gt;=AL$1,$S660+$Y660+$Z660,$Y660+$Z660)</f>
        <v>882.89749999999992</v>
      </c>
      <c r="AM660" s="27">
        <f>IF($O660&gt;=AM$1,$S660+$Y660+$Z660,$Y660+$Z660)</f>
        <v>882.89749999999992</v>
      </c>
      <c r="AN660" s="27">
        <f>IF($O660&gt;=AN$1,$S660+$Y660+$Z660,$Y660+$Z660)</f>
        <v>882.89749999999992</v>
      </c>
      <c r="AO660" s="27">
        <f>IF($O660&gt;=AO$1,$S660+$Y660+$Z660,$Y660+$Z660)</f>
        <v>882.89749999999992</v>
      </c>
      <c r="AP660" s="27">
        <f>IF($O660&gt;=AP$1,$S660+$Y660+$Z660,$Y660+$Z660)</f>
        <v>882.89749999999992</v>
      </c>
      <c r="AQ660" s="27">
        <f>IF($O660&gt;=AQ$1,$S660+$Y660+$Z660,$Y660+$Z660)</f>
        <v>882.89749999999992</v>
      </c>
      <c r="AR660" s="27">
        <f>IF($O660&gt;=AR$1,$S660+$Y660+$Z660,$Y660+$Z660)</f>
        <v>882.89749999999992</v>
      </c>
      <c r="AS660" s="27">
        <f>IF($O660&gt;=AS$1,$S660+$Y660+$Z660,$Y660+$Z660)</f>
        <v>882.89749999999992</v>
      </c>
      <c r="AT660" s="27">
        <f>IF($O660&gt;=AT$1,$S660+$Y660+$Z660,$Y660+$Z660)</f>
        <v>882.89749999999992</v>
      </c>
      <c r="AU660" s="27">
        <f>IF($O660&gt;=AU$1,$S660+$Y660+$Z660,$Y660+$Z660)</f>
        <v>882.89749999999992</v>
      </c>
      <c r="AV660" s="27">
        <f>IF($O660&gt;=AV$1,$S660+$Y660+$Z660,$Y660+$Z660)</f>
        <v>882.89749999999992</v>
      </c>
      <c r="AW660" s="27">
        <f>IF($O660&gt;=AW$1,$S660+$Y660+$Z660,$Y660+$Z660)</f>
        <v>882.89749999999992</v>
      </c>
      <c r="AX660" s="27">
        <f>IF($O660&gt;=AX$1,$S660+$Y660+$Z660,$Y660+$Z660)</f>
        <v>882.89749999999992</v>
      </c>
      <c r="AY660" s="27">
        <f>IF($O660&gt;=AY$1,$S660+$Y660+$Z660,$Y660+$Z660)</f>
        <v>882.89749999999992</v>
      </c>
      <c r="AZ660" s="27">
        <f>IF($O660&gt;=AZ$1,$S660+$Y660+$Z660,$Y660+$Z660)</f>
        <v>882.89749999999992</v>
      </c>
      <c r="BA660" s="27">
        <f>IF($O660&gt;=BA$1,$S660+$Y660+$Z660,$Y660+$Z660)</f>
        <v>882.89749999999992</v>
      </c>
      <c r="BB660" s="27">
        <f>IF($O660&gt;=BB$1,$S660+$Y660+$Z660,$Y660+$Z660)</f>
        <v>882.89749999999992</v>
      </c>
      <c r="BC660" s="27">
        <f>IF($O660&gt;=BC$1,$S660+$Y660+$Z660,$Y660+$Z660)</f>
        <v>882.89749999999992</v>
      </c>
      <c r="BD660" s="27">
        <f>IF($O660&gt;=BD$1,$S660+$Y660+$Z660,$Y660+$Z660)</f>
        <v>882.89749999999992</v>
      </c>
      <c r="BE660" s="27">
        <f>IF($O660&gt;=BE$1,$S660+$Y660+$Z660,$Y660+$Z660)</f>
        <v>882.89749999999992</v>
      </c>
      <c r="BF660" s="27">
        <f>IF($O660&gt;=BF$1,$S660+$Y660+$Z660,$Y660+$Z660)</f>
        <v>882.89749999999992</v>
      </c>
      <c r="BG660" s="27">
        <f>IF($O660&gt;=BG$1,$S660+$Y660+$Z660,$Y660+$Z660)</f>
        <v>882.89749999999992</v>
      </c>
      <c r="BH660" s="27">
        <f>IF($O660&gt;=BH$1,$S660+$Y660+$Z660,$Y660+$Z660)</f>
        <v>882.89749999999992</v>
      </c>
      <c r="BI660" s="27">
        <f>IF($O660&gt;=BI$1,$S660+$Y660+$Z660,$Y660+$Z660)</f>
        <v>882.89749999999992</v>
      </c>
      <c r="BJ660" s="27">
        <f>IF($O660&gt;=BJ$1,$S660+$Y660+$Z660,$Y660+$Z660)</f>
        <v>882.89749999999992</v>
      </c>
      <c r="BK660" s="27">
        <f>IF($O660&gt;=BK$1,$S660+$Y660+$Z660,$Y660+$Z660)</f>
        <v>882.89749999999992</v>
      </c>
      <c r="BL660" s="27">
        <f>IF($O660&gt;=BL$1,$S660+$Y660+$Z660,$Y660+$Z660)</f>
        <v>882.89749999999992</v>
      </c>
      <c r="BM660" s="27">
        <f>IF($O660&gt;=BM$1,$S660+$Y660+$Z660,$Y660+$Z660)</f>
        <v>882.89749999999992</v>
      </c>
      <c r="BN660" s="27">
        <f>IF($O660&gt;=BN$1,$S660+$Y660+$Z660,$Y660+$Z660)</f>
        <v>882.89749999999992</v>
      </c>
      <c r="BO660" s="27">
        <f>IF($O660&gt;=BO$1,$S660+$Y660+$Z660,$Y660+$Z660)</f>
        <v>882.89749999999992</v>
      </c>
      <c r="BP660" s="27">
        <f>IF($O660&gt;=BP$1,$S660+$Y660+$Z660,$Y660+$Z660)</f>
        <v>882.89749999999992</v>
      </c>
      <c r="BQ660" s="27">
        <f>IF($O660&gt;=BQ$1,$S660+$Y660+$Z660,$Y660+$Z660)</f>
        <v>882.89749999999992</v>
      </c>
      <c r="BR660" s="27">
        <f>IF($O660&gt;=BR$1,$S660+$Y660+$Z660,$Y660+$Z660)</f>
        <v>882.89749999999992</v>
      </c>
      <c r="BS660" s="27">
        <f>IF($O660&gt;=BS$1,$S660+$Y660+$Z660,$Y660+$Z660)</f>
        <v>882.89749999999992</v>
      </c>
      <c r="BT660" s="27">
        <f>IF($O660&gt;=BT$1,$S660+$Y660+$Z660,$Y660+$Z660)</f>
        <v>882.89749999999992</v>
      </c>
      <c r="BU660" s="27">
        <f>IF($O660&gt;=BU$1,$S660+$Y660+$Z660,$Y660+$Z660)</f>
        <v>882.89749999999992</v>
      </c>
      <c r="BV660" s="27">
        <f>IF($O660&gt;=BV$1,$S660+$Y660+$Z660,$Y660+$Z660)</f>
        <v>882.89749999999992</v>
      </c>
      <c r="BW660" s="27">
        <f>IF($O660&gt;=BW$1,$S660+$Y660+$Z660,$Y660+$Z660)</f>
        <v>882.89749999999992</v>
      </c>
      <c r="BX660" s="27">
        <f>IF($O660&gt;=BX$1,$S660+$Y660+$Z660,$Y660+$Z660)</f>
        <v>882.89749999999992</v>
      </c>
      <c r="BY660" s="27">
        <f>IF($O660&gt;=BY$1,$S660+$Y660+$Z660,$Y660+$Z660)</f>
        <v>882.89749999999992</v>
      </c>
      <c r="BZ660" s="27">
        <f>IF($O660&gt;=BZ$1,$S660+$Y660+$Z660,$Y660+$Z660)</f>
        <v>882.89749999999992</v>
      </c>
      <c r="CA660" s="27">
        <f>IF($O660&gt;=CA$1,$S660+$Y660+$Z660,$Y660+$Z660)</f>
        <v>882.89749999999992</v>
      </c>
      <c r="CB660" s="27">
        <f>IF($O660&gt;=CB$1,$S660+$Y660+$Z660,$Y660+$Z660)</f>
        <v>882.89749999999992</v>
      </c>
      <c r="CC660" s="27">
        <f>IF($O660&gt;=CC$1,$S660+$Y660+$Z660,$Y660+$Z660)</f>
        <v>882.89749999999992</v>
      </c>
      <c r="CD660" s="27">
        <f>IF($O660&gt;=CD$1,$S660+$Y660+$Z660,$Y660+$Z660)</f>
        <v>882.89749999999992</v>
      </c>
      <c r="CE660" s="27">
        <f>IF($O660&gt;=CE$1,$S660+$Y660+$Z660,$Y660+$Z660)</f>
        <v>882.89749999999992</v>
      </c>
      <c r="CF660" s="27">
        <f>IF($O660&gt;=CF$1,$S660+$Y660+$Z660,$Y660+$Z660)</f>
        <v>882.89749999999992</v>
      </c>
      <c r="CG660" s="27">
        <f>IF($O660&gt;=CG$1,$S660+$Y660+$Z660,$Y660+$Z660)</f>
        <v>882.89749999999992</v>
      </c>
      <c r="CH660" s="27">
        <f>IF($O660&gt;=CH$1,$S660+$Y660+$Z660,$Y660+$Z660)</f>
        <v>882.89749999999992</v>
      </c>
      <c r="CI660" s="27">
        <f>IF($O660&gt;=CI$1,$S660+$Y660+$Z660,$Y660+$Z660)</f>
        <v>882.89749999999992</v>
      </c>
      <c r="CJ660" s="27">
        <f>IF($O660&gt;=CJ$1,$S660+$Y660+$Z660,$Y660+$Z660)</f>
        <v>882.89749999999992</v>
      </c>
      <c r="CK660" s="27">
        <f>IF($O660&gt;=CK$1,$S660+$Y660+$Z660,$Y660+$Z660)</f>
        <v>882.89749999999992</v>
      </c>
      <c r="CL660" s="27">
        <f>IF($O660&gt;=CL$1,$S660+$Y660+$Z660,$Y660+$Z660)</f>
        <v>882.89749999999992</v>
      </c>
      <c r="CM660" s="27">
        <f>IF($O660&gt;=CM$1,$S660+$Y660+$Z660,$Y660+$Z660)</f>
        <v>882.89749999999992</v>
      </c>
      <c r="CN660" s="27">
        <f>IF($O660&gt;=CN$1,$S660+$Y660,$Y660)</f>
        <v>482.89749999999992</v>
      </c>
      <c r="CO660" s="27">
        <f>IF($O660&gt;=CO$1,$S660+$Y660,$Y660)</f>
        <v>482.89749999999992</v>
      </c>
      <c r="CP660" s="27">
        <f>IF($O660&gt;=CP$1,$S660+$Y660,$Y660)</f>
        <v>482.89749999999992</v>
      </c>
      <c r="CQ660" s="27">
        <f>IF($O660&gt;=CQ$1,$S660+$Y660,$Y660)</f>
        <v>482.89749999999992</v>
      </c>
      <c r="CR660" s="27">
        <f>IF($O660&gt;=CR$1,$S660+$Y660,$Y660)</f>
        <v>482.89749999999992</v>
      </c>
      <c r="CS660" s="27">
        <f>IF($O660&gt;=CS$1,$S660+$Y660,$Y660)</f>
        <v>482.89749999999992</v>
      </c>
      <c r="CT660" s="27">
        <f>IF($O660&gt;=CT$1,$S660+$Y660,$Y660)</f>
        <v>482.89749999999992</v>
      </c>
      <c r="CU660" s="27">
        <f>IF($O660&gt;=CU$1,$S660+$Y660,$Y660)</f>
        <v>482.89749999999992</v>
      </c>
      <c r="CV660" s="27">
        <f>IF($O660&gt;=CV$1,$S660+$Y660,$Y660)</f>
        <v>482.89749999999992</v>
      </c>
      <c r="CW660" s="27">
        <f>IF($O660&gt;=CW$1,$S660+$Y660,$Y660)</f>
        <v>482.89749999999992</v>
      </c>
      <c r="CX660" s="27">
        <f>IF($O660&gt;=CX$1,$S660+$Y660,$Y660)</f>
        <v>482.89749999999992</v>
      </c>
      <c r="CY660" s="27">
        <f>IF($O660&gt;=CY$1,$S660+$Y660,$Y660)</f>
        <v>482.89749999999992</v>
      </c>
      <c r="CZ660" s="27">
        <f>IF($O660&gt;=CZ$1,$S660+$Y660,$Y660)</f>
        <v>482.89749999999992</v>
      </c>
      <c r="DA660" s="27">
        <f>IF($O660&gt;=DA$1,$S660+$Y660,$Y660)</f>
        <v>482.89749999999992</v>
      </c>
      <c r="DB660" s="27">
        <f>IF($O660&gt;=DB$1,$S660+$Y660,$Y660)</f>
        <v>482.89749999999992</v>
      </c>
      <c r="DC660" s="27">
        <f>IF($O660&gt;=DC$1,$S660+$Y660,$Y660)</f>
        <v>482.89749999999992</v>
      </c>
      <c r="DD660" s="27">
        <f>IF($O660&gt;=DD$1,$S660+$Y660,$Y660)</f>
        <v>482.89749999999992</v>
      </c>
      <c r="DE660" s="27">
        <f>IF($O660&gt;=DE$1,$S660+$Y660,$Y660)</f>
        <v>482.89749999999992</v>
      </c>
      <c r="DF660" s="27">
        <f>IF($O660&gt;=DF$1,$S660+$Y660,$Y660)</f>
        <v>482.89749999999992</v>
      </c>
      <c r="DG660" s="27">
        <f>IF($O660&gt;=DG$1,$S660+$Y660,$Y660)</f>
        <v>482.89749999999992</v>
      </c>
      <c r="DH660" s="27">
        <f>IF($O660&gt;=DH$1,$S660+$Y660,$Y660)</f>
        <v>482.89749999999992</v>
      </c>
      <c r="DI660" s="27">
        <f>IF($O660&gt;=DI$1,$S660+$Y660,$Y660)</f>
        <v>482.89749999999992</v>
      </c>
      <c r="DJ660" s="27">
        <f>IF($O660&gt;=DJ$1,$S660+$Y660,$Y660)</f>
        <v>482.89749999999992</v>
      </c>
      <c r="DK660" s="27">
        <f>IF($O660&gt;=DK$1,$S660+$Y660,$Y660)</f>
        <v>482.89749999999992</v>
      </c>
      <c r="DL660" s="27">
        <f>IF($O660&gt;=DL$1,$S660+$Y660,$Y660)</f>
        <v>482.89749999999992</v>
      </c>
      <c r="DM660" s="27">
        <f>IF($O660&gt;=DM$1,$S660+$Y660,$Y660)</f>
        <v>482.89749999999992</v>
      </c>
      <c r="DN660" s="27">
        <f>IF($O660&gt;=DN$1,$S660+$Y660,$Y660)</f>
        <v>482.89749999999992</v>
      </c>
      <c r="DO660" s="27">
        <f>IF($O660&gt;=DO$1,$S660+$Y660,$Y660)</f>
        <v>482.89749999999992</v>
      </c>
      <c r="DP660" s="27">
        <f>IF($O660&gt;=DP$1,$S660+$Y660,$Y660)</f>
        <v>482.89749999999992</v>
      </c>
      <c r="DQ660" s="27">
        <f>IF($O660&gt;=DQ$1,$S660+$Y660,$Y660)</f>
        <v>482.89749999999992</v>
      </c>
      <c r="DR660" s="27">
        <f>IF($O660&gt;=DR$1,$S660+$Y660,$Y660)</f>
        <v>482.89749999999992</v>
      </c>
      <c r="DS660" s="27">
        <f>IF($O660&gt;=DS$1,$S660+$Y660,$Y660)</f>
        <v>482.89749999999992</v>
      </c>
      <c r="DT660" s="27">
        <f>IF($O660&gt;=DT$1,$S660+$Y660,$Y660)</f>
        <v>482.89749999999992</v>
      </c>
      <c r="DU660" s="27">
        <f>IF($O660&gt;=DU$1,$S660+$Y660,$Y660)</f>
        <v>482.89749999999992</v>
      </c>
      <c r="DV660" s="27">
        <f>IF($O660&gt;=DV$1,$S660+$Y660,$Y660)</f>
        <v>482.89749999999992</v>
      </c>
      <c r="DW660" s="27">
        <f>IF($O660&gt;=DW$1,$S660+$Y660,$Y660)</f>
        <v>482.89749999999992</v>
      </c>
      <c r="DX660" s="27">
        <f>IF($O660&gt;=DX$1,$S660+$Y660,$Y660)</f>
        <v>482.89749999999992</v>
      </c>
      <c r="DY660" s="27">
        <f>IF($O660&gt;=DY$1,$S660+$Y660,$Y660)</f>
        <v>482.89749999999992</v>
      </c>
      <c r="DZ660" s="27">
        <f>IF($O660&gt;=DZ$1,$S660+$Y660,$Y660)</f>
        <v>482.89749999999992</v>
      </c>
      <c r="EA660" s="27">
        <f>IF($O660&gt;=EA$1,$S660+$Y660,$Y660)</f>
        <v>482.89749999999992</v>
      </c>
      <c r="EB660" s="27">
        <f>IF($O660&gt;=EB$1,$S660+$Y660,$Y660)</f>
        <v>482.89749999999992</v>
      </c>
      <c r="EC660" s="27">
        <f>IF($O660&gt;=EC$1,$S660+$Y660,$Y660)</f>
        <v>482.89749999999992</v>
      </c>
      <c r="ED660" s="27">
        <f>IF($O660&gt;=ED$1,$S660+$Y660,$Y660)</f>
        <v>482.89749999999992</v>
      </c>
      <c r="EE660" s="27">
        <f>IF($O660&gt;=EE$1,$S660+$Y660,$Y660)</f>
        <v>482.89749999999992</v>
      </c>
      <c r="EF660" s="27">
        <f>IF($O660&gt;=EF$1,$S660+$Y660,$Y660)</f>
        <v>482.89749999999992</v>
      </c>
      <c r="EG660" s="27">
        <f>IF($O660&gt;=EG$1,$S660+$Y660,$Y660)</f>
        <v>482.89749999999992</v>
      </c>
      <c r="EH660" s="27">
        <f>IF($O660&gt;=EH$1,$S660+$Y660,$Y660)</f>
        <v>482.89749999999992</v>
      </c>
      <c r="EI660" s="27">
        <f>IF($O660&gt;=EI$1,$S660+$Y660,$Y660)</f>
        <v>482.89749999999992</v>
      </c>
      <c r="EJ660" s="27">
        <f>IF($O660&gt;=EJ$1,$S660+$Y660,$Y660)</f>
        <v>482.89749999999992</v>
      </c>
      <c r="EK660" s="27">
        <f>IF($O660&gt;=EK$1,$S660+$Y660,$Y660)</f>
        <v>482.89749999999992</v>
      </c>
      <c r="EL660" s="27">
        <f>IF($O660&gt;=EL$1,$S660+$Y660,$Y660)</f>
        <v>482.89749999999992</v>
      </c>
      <c r="EM660" s="27">
        <f>IF($O660&gt;=EM$1,$S660+$Y660,$Y660)</f>
        <v>482.89749999999992</v>
      </c>
      <c r="EN660" s="27">
        <f>IF($O660&gt;=EN$1,$S660+$Y660,$Y660)</f>
        <v>482.89749999999992</v>
      </c>
      <c r="EO660" s="27">
        <f>IF($O660&gt;=EO$1,$S660+$Y660,$Y660)</f>
        <v>482.89749999999992</v>
      </c>
      <c r="EP660" s="27">
        <f>IF($O660&gt;=EP$1,$S660+$Y660,$Y660)</f>
        <v>482.89749999999992</v>
      </c>
      <c r="EQ660" s="27">
        <f>IF($O660&gt;=EQ$1,$S660+$Y660,$Y660)</f>
        <v>482.89749999999992</v>
      </c>
      <c r="ER660" s="27">
        <f>IF($O660&gt;=ER$1,$S660+$Y660,$Y660)</f>
        <v>482.89749999999992</v>
      </c>
      <c r="ES660" s="27">
        <f>IF($O660&gt;=ES$1,$S660+$Y660,$Y660)</f>
        <v>482.89749999999992</v>
      </c>
      <c r="ET660" s="27">
        <f>IF($O660&gt;=ET$1,$S660+$Y660,$Y660)</f>
        <v>482.89749999999992</v>
      </c>
      <c r="EU660" s="27">
        <f>IF($O660&gt;=EU$1,$S660+$Y660,$Y660)</f>
        <v>482.89749999999992</v>
      </c>
      <c r="EV660" s="27">
        <f>IF($O660&gt;=EV$1,$S660,0)</f>
        <v>482.89749999999992</v>
      </c>
      <c r="EW660" s="27">
        <f>IF($O660&gt;=EW$1,$S660,0)</f>
        <v>482.89749999999992</v>
      </c>
      <c r="EX660" s="27">
        <f>IF($O660&gt;=EX$1,$S660,0)</f>
        <v>482.89749999999992</v>
      </c>
      <c r="EY660" s="27">
        <f>IF($O660&gt;=EY$1,$S660,0)</f>
        <v>482.89749999999992</v>
      </c>
      <c r="EZ660" s="27">
        <f>IF($O660&gt;=EZ$1,$S660,0)</f>
        <v>482.89749999999992</v>
      </c>
      <c r="FA660" s="27">
        <f>IF($O660&gt;=FA$1,$S660,0)</f>
        <v>482.89749999999992</v>
      </c>
      <c r="FB660" s="27">
        <f>IF($O660&gt;=FB$1,$S660,0)</f>
        <v>482.89749999999992</v>
      </c>
      <c r="FC660" s="27">
        <f>IF($O660&gt;=FC$1,$S660,0)</f>
        <v>482.89749999999992</v>
      </c>
      <c r="FD660" s="27">
        <f>IF($O660&gt;=FD$1,$S660,0)</f>
        <v>482.89749999999992</v>
      </c>
      <c r="FE660" s="27">
        <f>IF($O660&gt;=FE$1,$S660,0)</f>
        <v>482.89749999999992</v>
      </c>
      <c r="FF660" s="27">
        <f>IF($O660&gt;=FF$1,$S660,0)</f>
        <v>482.89749999999992</v>
      </c>
      <c r="FG660" s="27">
        <f>IF($O660&gt;=FG$1,$S660,0)</f>
        <v>482.89749999999992</v>
      </c>
      <c r="FH660" s="27">
        <f>IF($O660&gt;=FH$1,$S660,0)</f>
        <v>482.89749999999992</v>
      </c>
      <c r="FI660" s="27">
        <f>IF($O660&gt;=FI$1,$S660,0)</f>
        <v>482.89749999999992</v>
      </c>
      <c r="FJ660" s="27">
        <f>IF($O660&gt;=FJ$1,$S660,0)</f>
        <v>482.89749999999992</v>
      </c>
      <c r="FK660" s="27">
        <f>IF($O660&gt;=FK$1,$S660,0)</f>
        <v>482.89749999999992</v>
      </c>
      <c r="FL660" s="27">
        <f>IF($O660&gt;=FL$1,$S660,0)</f>
        <v>482.89749999999992</v>
      </c>
      <c r="FM660" s="27">
        <f>IF($O660&gt;=FM$1,$S660,0)</f>
        <v>482.89749999999992</v>
      </c>
      <c r="FN660" s="27">
        <f>IF($O660&gt;=FN$1,$S660,0)</f>
        <v>482.89749999999992</v>
      </c>
      <c r="FO660" s="27">
        <f>IF($O660&gt;=FO$1,$S660,0)</f>
        <v>482.89749999999992</v>
      </c>
      <c r="FP660" s="27">
        <f>IF($O660&gt;=FP$1,$S660,0)</f>
        <v>482.89749999999992</v>
      </c>
      <c r="FQ660" s="27">
        <f>IF($O660&gt;=FQ$1,$S660,0)</f>
        <v>482.89749999999992</v>
      </c>
      <c r="FR660" s="27">
        <f>IF($O660&gt;=FR$1,$S660,0)</f>
        <v>482.89749999999992</v>
      </c>
      <c r="FS660" s="27">
        <f>IF($O660&gt;=FS$1,$S660,0)</f>
        <v>482.89749999999992</v>
      </c>
      <c r="FT660" s="27">
        <f>IF($O660&gt;=FT$1,$S660,0)</f>
        <v>482.89749999999992</v>
      </c>
      <c r="FU660" s="27">
        <f>IF($O660&gt;=FU$1,$S660,0)</f>
        <v>482.89749999999992</v>
      </c>
      <c r="FV660" s="27">
        <f>IF($O660&gt;=FV$1,$S660,0)</f>
        <v>482.89749999999992</v>
      </c>
      <c r="FW660" s="27">
        <f>IF($O660&gt;=FW$1,$S660,0)</f>
        <v>482.89749999999992</v>
      </c>
      <c r="FX660" s="27">
        <f>IF($O660&gt;=FX$1,$S660,0)</f>
        <v>482.89749999999992</v>
      </c>
      <c r="FY660" s="27">
        <f>IF($O660&gt;=FY$1,$S660,0)</f>
        <v>482.89749999999992</v>
      </c>
      <c r="FZ660" s="27">
        <f>IF($O660&gt;=FZ$1,$S660,0)</f>
        <v>482.89749999999992</v>
      </c>
      <c r="GA660" s="27">
        <f>IF($O660&gt;=GA$1,$S660,0)</f>
        <v>482.89749999999992</v>
      </c>
      <c r="GB660" s="27">
        <f>IF($O660&gt;=GB$1,$S660,0)</f>
        <v>482.89749999999992</v>
      </c>
      <c r="GC660" s="27">
        <f>IF($O660&gt;=GC$1,$S660,0)</f>
        <v>482.89749999999992</v>
      </c>
      <c r="GD660" s="27">
        <f>IF($O660&gt;=GD$1,$S660,0)</f>
        <v>482.89749999999992</v>
      </c>
      <c r="GE660" s="27">
        <f>IF($O660&gt;=GE$1,$S660,0)</f>
        <v>482.89749999999992</v>
      </c>
      <c r="GF660" s="27">
        <f>IF($O660&gt;=GF$1,$S660,0)</f>
        <v>482.89749999999992</v>
      </c>
      <c r="GG660" s="27">
        <f>IF($O660&gt;=GG$1,$S660,0)</f>
        <v>482.89749999999992</v>
      </c>
      <c r="GH660" s="27">
        <f>IF($O660&gt;=GH$1,$S660,0)</f>
        <v>482.89749999999992</v>
      </c>
      <c r="GI660" s="27">
        <f>IF($O660&gt;=GI$1,$S660,0)</f>
        <v>482.89749999999992</v>
      </c>
      <c r="GJ660" s="27">
        <f>IF($O660&gt;=GJ$1,$S660,0)</f>
        <v>482.89749999999992</v>
      </c>
      <c r="GK660" s="27">
        <f>IF($O660&gt;=GK$1,$S660,0)</f>
        <v>482.89749999999992</v>
      </c>
      <c r="GL660" s="27">
        <f>IF($O660&gt;=GL$1,$S660,0)</f>
        <v>0</v>
      </c>
      <c r="GM660" s="27">
        <f>IF($O660&gt;=GM$1,$S660,0)</f>
        <v>0</v>
      </c>
      <c r="GN660" s="27">
        <f>IF($O660&gt;=GN$1,$S660,0)</f>
        <v>0</v>
      </c>
      <c r="GO660" s="27">
        <f>IF($O660&gt;=GO$1,$S660,0)</f>
        <v>0</v>
      </c>
      <c r="GP660" s="27">
        <f>IF($O660&gt;=GP$1,$S660,0)</f>
        <v>0</v>
      </c>
      <c r="GQ660" s="27">
        <f>IF($O660&gt;=GQ$1,$S660,0)</f>
        <v>0</v>
      </c>
      <c r="GR660" s="27">
        <f>IF($O660&gt;=GR$1,$S660,0)</f>
        <v>0</v>
      </c>
      <c r="GS660" s="27">
        <f>IF($O660&gt;=GS$1,$S660,0)</f>
        <v>0</v>
      </c>
      <c r="GT660" s="27">
        <f>IF($O660&gt;=GT$1,$S660,0)</f>
        <v>0</v>
      </c>
      <c r="GU660" s="27">
        <f>IF($O660&gt;=GU$1,$S660,0)</f>
        <v>0</v>
      </c>
      <c r="GV660" s="27">
        <f>IF($O660&gt;=GV$1,$S660,0)</f>
        <v>0</v>
      </c>
      <c r="GW660" s="27">
        <f>IF($O660&gt;=GW$1,$S660,0)</f>
        <v>0</v>
      </c>
      <c r="GX660" s="27">
        <f>IF($O660&gt;=GX$1,$S660,0)</f>
        <v>0</v>
      </c>
      <c r="GY660" s="27">
        <f>IF($O660&gt;=GY$1,$S660,0)</f>
        <v>0</v>
      </c>
      <c r="GZ660" s="27">
        <f>IF($O660&gt;=GZ$1,$S660,0)</f>
        <v>0</v>
      </c>
      <c r="HA660" s="27">
        <f>IF($O660&gt;=HA$1,$S660,0)</f>
        <v>0</v>
      </c>
      <c r="HB660" s="27">
        <f>IF($O660&gt;=HB$1,$S660,0)</f>
        <v>0</v>
      </c>
      <c r="HC660" s="27">
        <f>IF($O660&gt;=HC$1,$S660,0)</f>
        <v>0</v>
      </c>
    </row>
    <row r="661" spans="1:211">
      <c r="A661" s="3">
        <v>14753</v>
      </c>
      <c r="B661" s="3" t="s">
        <v>712</v>
      </c>
      <c r="C661" s="3" t="s">
        <v>18</v>
      </c>
      <c r="D661" s="3">
        <v>53</v>
      </c>
      <c r="E661" s="4">
        <v>29675</v>
      </c>
      <c r="F661" s="5">
        <v>37.249315068493154</v>
      </c>
      <c r="G661" s="3" t="s">
        <v>674</v>
      </c>
      <c r="H661" s="4">
        <v>23832</v>
      </c>
      <c r="I661" s="9" t="s">
        <v>829</v>
      </c>
      <c r="J661" s="5">
        <v>2927.08</v>
      </c>
      <c r="K661" s="31">
        <v>745</v>
      </c>
      <c r="L661" s="32">
        <v>37</v>
      </c>
      <c r="M661" s="33">
        <f>VLOOKUP(L661,FIND,3,TRUE)</f>
        <v>1.5</v>
      </c>
      <c r="N661" s="32">
        <f>IF(L661&gt;30,180,VLOOKUP(L661,TEMPO,2,FALSE))</f>
        <v>180</v>
      </c>
      <c r="O661" s="32">
        <f>IF(R661&gt;0,4,N661)</f>
        <v>180</v>
      </c>
      <c r="P661" s="96">
        <f>J661*M661*L661</f>
        <v>162452.94</v>
      </c>
      <c r="Q661" s="96">
        <f>10934.45*2</f>
        <v>21868.9</v>
      </c>
      <c r="R661" s="96">
        <f>IF(P661&lt;=Q661,P661/4,0)</f>
        <v>0</v>
      </c>
      <c r="S661" s="5">
        <f>IF(P661&gt;=Q661,P661/N661,0)</f>
        <v>902.51633333333336</v>
      </c>
      <c r="T661" s="3"/>
      <c r="U661" s="3">
        <f>IF(T661="",1,0)</f>
        <v>1</v>
      </c>
      <c r="V661" s="3">
        <v>82</v>
      </c>
      <c r="W661" s="5">
        <v>0</v>
      </c>
      <c r="X661" s="5">
        <v>203.3</v>
      </c>
      <c r="Y661" s="5">
        <f>X661*W661</f>
        <v>0</v>
      </c>
      <c r="Z661" s="5">
        <v>400</v>
      </c>
      <c r="AA661" s="5">
        <f>S661+Y661+Z661</f>
        <v>1302.5163333333335</v>
      </c>
      <c r="AB661" s="39">
        <f>(J661/12+J661/12*1.3333333333+450/12+J661/30*6/12+J661)*1.3+Y661+Z661+153.9</f>
        <v>5211.1748444338746</v>
      </c>
      <c r="AC661" s="39" t="s">
        <v>18</v>
      </c>
      <c r="AD661" s="39">
        <f>J661*1.3+400+153.9</f>
        <v>4359.1039999999994</v>
      </c>
      <c r="AE661" s="39">
        <f>SUMIFS('CUSTO MENSAL FUNC NOVO'!H:H,'CUSTO MENSAL FUNC NOVO'!A:A,'VALORES MENSAIS'!AC661)</f>
        <v>1902.2210000000002</v>
      </c>
      <c r="AF661" s="27">
        <f>IF($R661&gt;0,$R661,$S661)+$Y661+$Z661</f>
        <v>1302.5163333333335</v>
      </c>
      <c r="AG661" s="27">
        <f>IF($R661&gt;0,$R661,$S661)+$Y661+$Z661</f>
        <v>1302.5163333333335</v>
      </c>
      <c r="AH661" s="27">
        <f>IF($R661&gt;0,$R661,$S661)+$Y661+$Z661</f>
        <v>1302.5163333333335</v>
      </c>
      <c r="AI661" s="27">
        <f>IF($R661&gt;0,$R661,$S661)+$Y661+$Z661</f>
        <v>1302.5163333333335</v>
      </c>
      <c r="AJ661" s="27">
        <f>IF($O661&gt;=AJ$1,$S661+$Y661+$Z661,$Y661+$Z661)</f>
        <v>1302.5163333333335</v>
      </c>
      <c r="AK661" s="27">
        <f>IF($O661&gt;=AK$1,$S661+$Y661+$Z661,$Y661+$Z661)</f>
        <v>1302.5163333333335</v>
      </c>
      <c r="AL661" s="27">
        <f>IF($O661&gt;=AL$1,$S661+$Y661+$Z661,$Y661+$Z661)</f>
        <v>1302.5163333333335</v>
      </c>
      <c r="AM661" s="27">
        <f>IF($O661&gt;=AM$1,$S661+$Y661+$Z661,$Y661+$Z661)</f>
        <v>1302.5163333333335</v>
      </c>
      <c r="AN661" s="27">
        <f>IF($O661&gt;=AN$1,$S661+$Y661+$Z661,$Y661+$Z661)</f>
        <v>1302.5163333333335</v>
      </c>
      <c r="AO661" s="27">
        <f>IF($O661&gt;=AO$1,$S661+$Y661+$Z661,$Y661+$Z661)</f>
        <v>1302.5163333333335</v>
      </c>
      <c r="AP661" s="27">
        <f>IF($O661&gt;=AP$1,$S661+$Y661+$Z661,$Y661+$Z661)</f>
        <v>1302.5163333333335</v>
      </c>
      <c r="AQ661" s="27">
        <f>IF($O661&gt;=AQ$1,$S661+$Y661+$Z661,$Y661+$Z661)</f>
        <v>1302.5163333333335</v>
      </c>
      <c r="AR661" s="27">
        <f>IF($O661&gt;=AR$1,$S661+$Y661+$Z661,$Y661+$Z661)</f>
        <v>1302.5163333333335</v>
      </c>
      <c r="AS661" s="27">
        <f>IF($O661&gt;=AS$1,$S661+$Y661+$Z661,$Y661+$Z661)</f>
        <v>1302.5163333333335</v>
      </c>
      <c r="AT661" s="27">
        <f>IF($O661&gt;=AT$1,$S661+$Y661+$Z661,$Y661+$Z661)</f>
        <v>1302.5163333333335</v>
      </c>
      <c r="AU661" s="27">
        <f>IF($O661&gt;=AU$1,$S661+$Y661+$Z661,$Y661+$Z661)</f>
        <v>1302.5163333333335</v>
      </c>
      <c r="AV661" s="27">
        <f>IF($O661&gt;=AV$1,$S661+$Y661+$Z661,$Y661+$Z661)</f>
        <v>1302.5163333333335</v>
      </c>
      <c r="AW661" s="27">
        <f>IF($O661&gt;=AW$1,$S661+$Y661+$Z661,$Y661+$Z661)</f>
        <v>1302.5163333333335</v>
      </c>
      <c r="AX661" s="27">
        <f>IF($O661&gt;=AX$1,$S661+$Y661+$Z661,$Y661+$Z661)</f>
        <v>1302.5163333333335</v>
      </c>
      <c r="AY661" s="27">
        <f>IF($O661&gt;=AY$1,$S661+$Y661+$Z661,$Y661+$Z661)</f>
        <v>1302.5163333333335</v>
      </c>
      <c r="AZ661" s="27">
        <f>IF($O661&gt;=AZ$1,$S661+$Y661+$Z661,$Y661+$Z661)</f>
        <v>1302.5163333333335</v>
      </c>
      <c r="BA661" s="27">
        <f>IF($O661&gt;=BA$1,$S661+$Y661+$Z661,$Y661+$Z661)</f>
        <v>1302.5163333333335</v>
      </c>
      <c r="BB661" s="27">
        <f>IF($O661&gt;=BB$1,$S661+$Y661+$Z661,$Y661+$Z661)</f>
        <v>1302.5163333333335</v>
      </c>
      <c r="BC661" s="27">
        <f>IF($O661&gt;=BC$1,$S661+$Y661+$Z661,$Y661+$Z661)</f>
        <v>1302.5163333333335</v>
      </c>
      <c r="BD661" s="27">
        <f>IF($O661&gt;=BD$1,$S661+$Y661+$Z661,$Y661+$Z661)</f>
        <v>1302.5163333333335</v>
      </c>
      <c r="BE661" s="27">
        <f>IF($O661&gt;=BE$1,$S661+$Y661+$Z661,$Y661+$Z661)</f>
        <v>1302.5163333333335</v>
      </c>
      <c r="BF661" s="27">
        <f>IF($O661&gt;=BF$1,$S661+$Y661+$Z661,$Y661+$Z661)</f>
        <v>1302.5163333333335</v>
      </c>
      <c r="BG661" s="27">
        <f>IF($O661&gt;=BG$1,$S661+$Y661+$Z661,$Y661+$Z661)</f>
        <v>1302.5163333333335</v>
      </c>
      <c r="BH661" s="27">
        <f>IF($O661&gt;=BH$1,$S661+$Y661+$Z661,$Y661+$Z661)</f>
        <v>1302.5163333333335</v>
      </c>
      <c r="BI661" s="27">
        <f>IF($O661&gt;=BI$1,$S661+$Y661+$Z661,$Y661+$Z661)</f>
        <v>1302.5163333333335</v>
      </c>
      <c r="BJ661" s="27">
        <f>IF($O661&gt;=BJ$1,$S661+$Y661+$Z661,$Y661+$Z661)</f>
        <v>1302.5163333333335</v>
      </c>
      <c r="BK661" s="27">
        <f>IF($O661&gt;=BK$1,$S661+$Y661+$Z661,$Y661+$Z661)</f>
        <v>1302.5163333333335</v>
      </c>
      <c r="BL661" s="27">
        <f>IF($O661&gt;=BL$1,$S661+$Y661+$Z661,$Y661+$Z661)</f>
        <v>1302.5163333333335</v>
      </c>
      <c r="BM661" s="27">
        <f>IF($O661&gt;=BM$1,$S661+$Y661+$Z661,$Y661+$Z661)</f>
        <v>1302.5163333333335</v>
      </c>
      <c r="BN661" s="27">
        <f>IF($O661&gt;=BN$1,$S661+$Y661+$Z661,$Y661+$Z661)</f>
        <v>1302.5163333333335</v>
      </c>
      <c r="BO661" s="27">
        <f>IF($O661&gt;=BO$1,$S661+$Y661+$Z661,$Y661+$Z661)</f>
        <v>1302.5163333333335</v>
      </c>
      <c r="BP661" s="27">
        <f>IF($O661&gt;=BP$1,$S661+$Y661+$Z661,$Y661+$Z661)</f>
        <v>1302.5163333333335</v>
      </c>
      <c r="BQ661" s="27">
        <f>IF($O661&gt;=BQ$1,$S661+$Y661+$Z661,$Y661+$Z661)</f>
        <v>1302.5163333333335</v>
      </c>
      <c r="BR661" s="27">
        <f>IF($O661&gt;=BR$1,$S661+$Y661+$Z661,$Y661+$Z661)</f>
        <v>1302.5163333333335</v>
      </c>
      <c r="BS661" s="27">
        <f>IF($O661&gt;=BS$1,$S661+$Y661+$Z661,$Y661+$Z661)</f>
        <v>1302.5163333333335</v>
      </c>
      <c r="BT661" s="27">
        <f>IF($O661&gt;=BT$1,$S661+$Y661+$Z661,$Y661+$Z661)</f>
        <v>1302.5163333333335</v>
      </c>
      <c r="BU661" s="27">
        <f>IF($O661&gt;=BU$1,$S661+$Y661+$Z661,$Y661+$Z661)</f>
        <v>1302.5163333333335</v>
      </c>
      <c r="BV661" s="27">
        <f>IF($O661&gt;=BV$1,$S661+$Y661+$Z661,$Y661+$Z661)</f>
        <v>1302.5163333333335</v>
      </c>
      <c r="BW661" s="27">
        <f>IF($O661&gt;=BW$1,$S661+$Y661+$Z661,$Y661+$Z661)</f>
        <v>1302.5163333333335</v>
      </c>
      <c r="BX661" s="27">
        <f>IF($O661&gt;=BX$1,$S661+$Y661+$Z661,$Y661+$Z661)</f>
        <v>1302.5163333333335</v>
      </c>
      <c r="BY661" s="27">
        <f>IF($O661&gt;=BY$1,$S661+$Y661+$Z661,$Y661+$Z661)</f>
        <v>1302.5163333333335</v>
      </c>
      <c r="BZ661" s="27">
        <f>IF($O661&gt;=BZ$1,$S661+$Y661+$Z661,$Y661+$Z661)</f>
        <v>1302.5163333333335</v>
      </c>
      <c r="CA661" s="27">
        <f>IF($O661&gt;=CA$1,$S661+$Y661+$Z661,$Y661+$Z661)</f>
        <v>1302.5163333333335</v>
      </c>
      <c r="CB661" s="27">
        <f>IF($O661&gt;=CB$1,$S661+$Y661+$Z661,$Y661+$Z661)</f>
        <v>1302.5163333333335</v>
      </c>
      <c r="CC661" s="27">
        <f>IF($O661&gt;=CC$1,$S661+$Y661+$Z661,$Y661+$Z661)</f>
        <v>1302.5163333333335</v>
      </c>
      <c r="CD661" s="27">
        <f>IF($O661&gt;=CD$1,$S661+$Y661+$Z661,$Y661+$Z661)</f>
        <v>1302.5163333333335</v>
      </c>
      <c r="CE661" s="27">
        <f>IF($O661&gt;=CE$1,$S661+$Y661+$Z661,$Y661+$Z661)</f>
        <v>1302.5163333333335</v>
      </c>
      <c r="CF661" s="27">
        <f>IF($O661&gt;=CF$1,$S661+$Y661+$Z661,$Y661+$Z661)</f>
        <v>1302.5163333333335</v>
      </c>
      <c r="CG661" s="27">
        <f>IF($O661&gt;=CG$1,$S661+$Y661+$Z661,$Y661+$Z661)</f>
        <v>1302.5163333333335</v>
      </c>
      <c r="CH661" s="27">
        <f>IF($O661&gt;=CH$1,$S661+$Y661+$Z661,$Y661+$Z661)</f>
        <v>1302.5163333333335</v>
      </c>
      <c r="CI661" s="27">
        <f>IF($O661&gt;=CI$1,$S661+$Y661+$Z661,$Y661+$Z661)</f>
        <v>1302.5163333333335</v>
      </c>
      <c r="CJ661" s="27">
        <f>IF($O661&gt;=CJ$1,$S661+$Y661+$Z661,$Y661+$Z661)</f>
        <v>1302.5163333333335</v>
      </c>
      <c r="CK661" s="27">
        <f>IF($O661&gt;=CK$1,$S661+$Y661+$Z661,$Y661+$Z661)</f>
        <v>1302.5163333333335</v>
      </c>
      <c r="CL661" s="27">
        <f>IF($O661&gt;=CL$1,$S661+$Y661+$Z661,$Y661+$Z661)</f>
        <v>1302.5163333333335</v>
      </c>
      <c r="CM661" s="27">
        <f>IF($O661&gt;=CM$1,$S661+$Y661+$Z661,$Y661+$Z661)</f>
        <v>1302.5163333333335</v>
      </c>
      <c r="CN661" s="27">
        <f>IF($O661&gt;=CN$1,$S661+$Y661,$Y661)</f>
        <v>902.51633333333336</v>
      </c>
      <c r="CO661" s="27">
        <f>IF($O661&gt;=CO$1,$S661+$Y661,$Y661)</f>
        <v>902.51633333333336</v>
      </c>
      <c r="CP661" s="27">
        <f>IF($O661&gt;=CP$1,$S661+$Y661,$Y661)</f>
        <v>902.51633333333336</v>
      </c>
      <c r="CQ661" s="27">
        <f>IF($O661&gt;=CQ$1,$S661+$Y661,$Y661)</f>
        <v>902.51633333333336</v>
      </c>
      <c r="CR661" s="27">
        <f>IF($O661&gt;=CR$1,$S661+$Y661,$Y661)</f>
        <v>902.51633333333336</v>
      </c>
      <c r="CS661" s="27">
        <f>IF($O661&gt;=CS$1,$S661+$Y661,$Y661)</f>
        <v>902.51633333333336</v>
      </c>
      <c r="CT661" s="27">
        <f>IF($O661&gt;=CT$1,$S661+$Y661,$Y661)</f>
        <v>902.51633333333336</v>
      </c>
      <c r="CU661" s="27">
        <f>IF($O661&gt;=CU$1,$S661+$Y661,$Y661)</f>
        <v>902.51633333333336</v>
      </c>
      <c r="CV661" s="27">
        <f>IF($O661&gt;=CV$1,$S661+$Y661,$Y661)</f>
        <v>902.51633333333336</v>
      </c>
      <c r="CW661" s="27">
        <f>IF($O661&gt;=CW$1,$S661+$Y661,$Y661)</f>
        <v>902.51633333333336</v>
      </c>
      <c r="CX661" s="27">
        <f>IF($O661&gt;=CX$1,$S661+$Y661,$Y661)</f>
        <v>902.51633333333336</v>
      </c>
      <c r="CY661" s="27">
        <f>IF($O661&gt;=CY$1,$S661+$Y661,$Y661)</f>
        <v>902.51633333333336</v>
      </c>
      <c r="CZ661" s="27">
        <f>IF($O661&gt;=CZ$1,$S661+$Y661,$Y661)</f>
        <v>902.51633333333336</v>
      </c>
      <c r="DA661" s="27">
        <f>IF($O661&gt;=DA$1,$S661+$Y661,$Y661)</f>
        <v>902.51633333333336</v>
      </c>
      <c r="DB661" s="27">
        <f>IF($O661&gt;=DB$1,$S661+$Y661,$Y661)</f>
        <v>902.51633333333336</v>
      </c>
      <c r="DC661" s="27">
        <f>IF($O661&gt;=DC$1,$S661+$Y661,$Y661)</f>
        <v>902.51633333333336</v>
      </c>
      <c r="DD661" s="27">
        <f>IF($O661&gt;=DD$1,$S661+$Y661,$Y661)</f>
        <v>902.51633333333336</v>
      </c>
      <c r="DE661" s="27">
        <f>IF($O661&gt;=DE$1,$S661+$Y661,$Y661)</f>
        <v>902.51633333333336</v>
      </c>
      <c r="DF661" s="27">
        <f>IF($O661&gt;=DF$1,$S661+$Y661,$Y661)</f>
        <v>902.51633333333336</v>
      </c>
      <c r="DG661" s="27">
        <f>IF($O661&gt;=DG$1,$S661+$Y661,$Y661)</f>
        <v>902.51633333333336</v>
      </c>
      <c r="DH661" s="27">
        <f>IF($O661&gt;=DH$1,$S661+$Y661,$Y661)</f>
        <v>902.51633333333336</v>
      </c>
      <c r="DI661" s="27">
        <f>IF($O661&gt;=DI$1,$S661+$Y661,$Y661)</f>
        <v>902.51633333333336</v>
      </c>
      <c r="DJ661" s="27">
        <f>IF($O661&gt;=DJ$1,$S661+$Y661,$Y661)</f>
        <v>902.51633333333336</v>
      </c>
      <c r="DK661" s="27">
        <f>IF($O661&gt;=DK$1,$S661+$Y661,$Y661)</f>
        <v>902.51633333333336</v>
      </c>
      <c r="DL661" s="27">
        <f>IF($O661&gt;=DL$1,$S661+$Y661,$Y661)</f>
        <v>902.51633333333336</v>
      </c>
      <c r="DM661" s="27">
        <f>IF($O661&gt;=DM$1,$S661+$Y661,$Y661)</f>
        <v>902.51633333333336</v>
      </c>
      <c r="DN661" s="27">
        <f>IF($O661&gt;=DN$1,$S661+$Y661,$Y661)</f>
        <v>902.51633333333336</v>
      </c>
      <c r="DO661" s="27">
        <f>IF($O661&gt;=DO$1,$S661+$Y661,$Y661)</f>
        <v>902.51633333333336</v>
      </c>
      <c r="DP661" s="27">
        <f>IF($O661&gt;=DP$1,$S661+$Y661,$Y661)</f>
        <v>902.51633333333336</v>
      </c>
      <c r="DQ661" s="27">
        <f>IF($O661&gt;=DQ$1,$S661+$Y661,$Y661)</f>
        <v>902.51633333333336</v>
      </c>
      <c r="DR661" s="27">
        <f>IF($O661&gt;=DR$1,$S661+$Y661,$Y661)</f>
        <v>902.51633333333336</v>
      </c>
      <c r="DS661" s="27">
        <f>IF($O661&gt;=DS$1,$S661+$Y661,$Y661)</f>
        <v>902.51633333333336</v>
      </c>
      <c r="DT661" s="27">
        <f>IF($O661&gt;=DT$1,$S661+$Y661,$Y661)</f>
        <v>902.51633333333336</v>
      </c>
      <c r="DU661" s="27">
        <f>IF($O661&gt;=DU$1,$S661+$Y661,$Y661)</f>
        <v>902.51633333333336</v>
      </c>
      <c r="DV661" s="27">
        <f>IF($O661&gt;=DV$1,$S661+$Y661,$Y661)</f>
        <v>902.51633333333336</v>
      </c>
      <c r="DW661" s="27">
        <f>IF($O661&gt;=DW$1,$S661+$Y661,$Y661)</f>
        <v>902.51633333333336</v>
      </c>
      <c r="DX661" s="27">
        <f>IF($O661&gt;=DX$1,$S661+$Y661,$Y661)</f>
        <v>902.51633333333336</v>
      </c>
      <c r="DY661" s="27">
        <f>IF($O661&gt;=DY$1,$S661+$Y661,$Y661)</f>
        <v>902.51633333333336</v>
      </c>
      <c r="DZ661" s="27">
        <f>IF($O661&gt;=DZ$1,$S661+$Y661,$Y661)</f>
        <v>902.51633333333336</v>
      </c>
      <c r="EA661" s="27">
        <f>IF($O661&gt;=EA$1,$S661+$Y661,$Y661)</f>
        <v>902.51633333333336</v>
      </c>
      <c r="EB661" s="27">
        <f>IF($O661&gt;=EB$1,$S661+$Y661,$Y661)</f>
        <v>902.51633333333336</v>
      </c>
      <c r="EC661" s="27">
        <f>IF($O661&gt;=EC$1,$S661+$Y661,$Y661)</f>
        <v>902.51633333333336</v>
      </c>
      <c r="ED661" s="27">
        <f>IF($O661&gt;=ED$1,$S661+$Y661,$Y661)</f>
        <v>902.51633333333336</v>
      </c>
      <c r="EE661" s="27">
        <f>IF($O661&gt;=EE$1,$S661+$Y661,$Y661)</f>
        <v>902.51633333333336</v>
      </c>
      <c r="EF661" s="27">
        <f>IF($O661&gt;=EF$1,$S661+$Y661,$Y661)</f>
        <v>902.51633333333336</v>
      </c>
      <c r="EG661" s="27">
        <f>IF($O661&gt;=EG$1,$S661+$Y661,$Y661)</f>
        <v>902.51633333333336</v>
      </c>
      <c r="EH661" s="27">
        <f>IF($O661&gt;=EH$1,$S661+$Y661,$Y661)</f>
        <v>902.51633333333336</v>
      </c>
      <c r="EI661" s="27">
        <f>IF($O661&gt;=EI$1,$S661+$Y661,$Y661)</f>
        <v>902.51633333333336</v>
      </c>
      <c r="EJ661" s="27">
        <f>IF($O661&gt;=EJ$1,$S661+$Y661,$Y661)</f>
        <v>902.51633333333336</v>
      </c>
      <c r="EK661" s="27">
        <f>IF($O661&gt;=EK$1,$S661+$Y661,$Y661)</f>
        <v>902.51633333333336</v>
      </c>
      <c r="EL661" s="27">
        <f>IF($O661&gt;=EL$1,$S661+$Y661,$Y661)</f>
        <v>902.51633333333336</v>
      </c>
      <c r="EM661" s="27">
        <f>IF($O661&gt;=EM$1,$S661+$Y661,$Y661)</f>
        <v>902.51633333333336</v>
      </c>
      <c r="EN661" s="27">
        <f>IF($O661&gt;=EN$1,$S661+$Y661,$Y661)</f>
        <v>902.51633333333336</v>
      </c>
      <c r="EO661" s="27">
        <f>IF($O661&gt;=EO$1,$S661+$Y661,$Y661)</f>
        <v>902.51633333333336</v>
      </c>
      <c r="EP661" s="27">
        <f>IF($O661&gt;=EP$1,$S661+$Y661,$Y661)</f>
        <v>902.51633333333336</v>
      </c>
      <c r="EQ661" s="27">
        <f>IF($O661&gt;=EQ$1,$S661+$Y661,$Y661)</f>
        <v>902.51633333333336</v>
      </c>
      <c r="ER661" s="27">
        <f>IF($O661&gt;=ER$1,$S661+$Y661,$Y661)</f>
        <v>902.51633333333336</v>
      </c>
      <c r="ES661" s="27">
        <f>IF($O661&gt;=ES$1,$S661+$Y661,$Y661)</f>
        <v>902.51633333333336</v>
      </c>
      <c r="ET661" s="27">
        <f>IF($O661&gt;=ET$1,$S661+$Y661,$Y661)</f>
        <v>902.51633333333336</v>
      </c>
      <c r="EU661" s="27">
        <f>IF($O661&gt;=EU$1,$S661+$Y661,$Y661)</f>
        <v>902.51633333333336</v>
      </c>
      <c r="EV661" s="27">
        <f>IF($O661&gt;=EV$1,$S661,0)</f>
        <v>902.51633333333336</v>
      </c>
      <c r="EW661" s="27">
        <f>IF($O661&gt;=EW$1,$S661,0)</f>
        <v>902.51633333333336</v>
      </c>
      <c r="EX661" s="27">
        <f>IF($O661&gt;=EX$1,$S661,0)</f>
        <v>902.51633333333336</v>
      </c>
      <c r="EY661" s="27">
        <f>IF($O661&gt;=EY$1,$S661,0)</f>
        <v>902.51633333333336</v>
      </c>
      <c r="EZ661" s="27">
        <f>IF($O661&gt;=EZ$1,$S661,0)</f>
        <v>902.51633333333336</v>
      </c>
      <c r="FA661" s="27">
        <f>IF($O661&gt;=FA$1,$S661,0)</f>
        <v>902.51633333333336</v>
      </c>
      <c r="FB661" s="27">
        <f>IF($O661&gt;=FB$1,$S661,0)</f>
        <v>902.51633333333336</v>
      </c>
      <c r="FC661" s="27">
        <f>IF($O661&gt;=FC$1,$S661,0)</f>
        <v>902.51633333333336</v>
      </c>
      <c r="FD661" s="27">
        <f>IF($O661&gt;=FD$1,$S661,0)</f>
        <v>902.51633333333336</v>
      </c>
      <c r="FE661" s="27">
        <f>IF($O661&gt;=FE$1,$S661,0)</f>
        <v>902.51633333333336</v>
      </c>
      <c r="FF661" s="27">
        <f>IF($O661&gt;=FF$1,$S661,0)</f>
        <v>902.51633333333336</v>
      </c>
      <c r="FG661" s="27">
        <f>IF($O661&gt;=FG$1,$S661,0)</f>
        <v>902.51633333333336</v>
      </c>
      <c r="FH661" s="27">
        <f>IF($O661&gt;=FH$1,$S661,0)</f>
        <v>902.51633333333336</v>
      </c>
      <c r="FI661" s="27">
        <f>IF($O661&gt;=FI$1,$S661,0)</f>
        <v>902.51633333333336</v>
      </c>
      <c r="FJ661" s="27">
        <f>IF($O661&gt;=FJ$1,$S661,0)</f>
        <v>902.51633333333336</v>
      </c>
      <c r="FK661" s="27">
        <f>IF($O661&gt;=FK$1,$S661,0)</f>
        <v>902.51633333333336</v>
      </c>
      <c r="FL661" s="27">
        <f>IF($O661&gt;=FL$1,$S661,0)</f>
        <v>902.51633333333336</v>
      </c>
      <c r="FM661" s="27">
        <f>IF($O661&gt;=FM$1,$S661,0)</f>
        <v>902.51633333333336</v>
      </c>
      <c r="FN661" s="27">
        <f>IF($O661&gt;=FN$1,$S661,0)</f>
        <v>902.51633333333336</v>
      </c>
      <c r="FO661" s="27">
        <f>IF($O661&gt;=FO$1,$S661,0)</f>
        <v>902.51633333333336</v>
      </c>
      <c r="FP661" s="27">
        <f>IF($O661&gt;=FP$1,$S661,0)</f>
        <v>902.51633333333336</v>
      </c>
      <c r="FQ661" s="27">
        <f>IF($O661&gt;=FQ$1,$S661,0)</f>
        <v>902.51633333333336</v>
      </c>
      <c r="FR661" s="27">
        <f>IF($O661&gt;=FR$1,$S661,0)</f>
        <v>902.51633333333336</v>
      </c>
      <c r="FS661" s="27">
        <f>IF($O661&gt;=FS$1,$S661,0)</f>
        <v>902.51633333333336</v>
      </c>
      <c r="FT661" s="27">
        <f>IF($O661&gt;=FT$1,$S661,0)</f>
        <v>902.51633333333336</v>
      </c>
      <c r="FU661" s="27">
        <f>IF($O661&gt;=FU$1,$S661,0)</f>
        <v>902.51633333333336</v>
      </c>
      <c r="FV661" s="27">
        <f>IF($O661&gt;=FV$1,$S661,0)</f>
        <v>902.51633333333336</v>
      </c>
      <c r="FW661" s="27">
        <f>IF($O661&gt;=FW$1,$S661,0)</f>
        <v>902.51633333333336</v>
      </c>
      <c r="FX661" s="27">
        <f>IF($O661&gt;=FX$1,$S661,0)</f>
        <v>902.51633333333336</v>
      </c>
      <c r="FY661" s="27">
        <f>IF($O661&gt;=FY$1,$S661,0)</f>
        <v>902.51633333333336</v>
      </c>
      <c r="FZ661" s="27">
        <f>IF($O661&gt;=FZ$1,$S661,0)</f>
        <v>902.51633333333336</v>
      </c>
      <c r="GA661" s="27">
        <f>IF($O661&gt;=GA$1,$S661,0)</f>
        <v>902.51633333333336</v>
      </c>
      <c r="GB661" s="27">
        <f>IF($O661&gt;=GB$1,$S661,0)</f>
        <v>902.51633333333336</v>
      </c>
      <c r="GC661" s="27">
        <f>IF($O661&gt;=GC$1,$S661,0)</f>
        <v>902.51633333333336</v>
      </c>
      <c r="GD661" s="27">
        <f>IF($O661&gt;=GD$1,$S661,0)</f>
        <v>902.51633333333336</v>
      </c>
      <c r="GE661" s="27">
        <f>IF($O661&gt;=GE$1,$S661,0)</f>
        <v>902.51633333333336</v>
      </c>
      <c r="GF661" s="27">
        <f>IF($O661&gt;=GF$1,$S661,0)</f>
        <v>902.51633333333336</v>
      </c>
      <c r="GG661" s="27">
        <f>IF($O661&gt;=GG$1,$S661,0)</f>
        <v>902.51633333333336</v>
      </c>
      <c r="GH661" s="27">
        <f>IF($O661&gt;=GH$1,$S661,0)</f>
        <v>902.51633333333336</v>
      </c>
      <c r="GI661" s="27">
        <f>IF($O661&gt;=GI$1,$S661,0)</f>
        <v>902.51633333333336</v>
      </c>
      <c r="GJ661" s="27">
        <f>IF($O661&gt;=GJ$1,$S661,0)</f>
        <v>902.51633333333336</v>
      </c>
      <c r="GK661" s="27">
        <f>IF($O661&gt;=GK$1,$S661,0)</f>
        <v>902.51633333333336</v>
      </c>
      <c r="GL661" s="27">
        <f>IF($O661&gt;=GL$1,$S661,0)</f>
        <v>902.51633333333336</v>
      </c>
      <c r="GM661" s="27">
        <f>IF($O661&gt;=GM$1,$S661,0)</f>
        <v>902.51633333333336</v>
      </c>
      <c r="GN661" s="27">
        <f>IF($O661&gt;=GN$1,$S661,0)</f>
        <v>902.51633333333336</v>
      </c>
      <c r="GO661" s="27">
        <f>IF($O661&gt;=GO$1,$S661,0)</f>
        <v>902.51633333333336</v>
      </c>
      <c r="GP661" s="27">
        <f>IF($O661&gt;=GP$1,$S661,0)</f>
        <v>902.51633333333336</v>
      </c>
      <c r="GQ661" s="27">
        <f>IF($O661&gt;=GQ$1,$S661,0)</f>
        <v>902.51633333333336</v>
      </c>
      <c r="GR661" s="27">
        <f>IF($O661&gt;=GR$1,$S661,0)</f>
        <v>902.51633333333336</v>
      </c>
      <c r="GS661" s="27">
        <f>IF($O661&gt;=GS$1,$S661,0)</f>
        <v>902.51633333333336</v>
      </c>
      <c r="GT661" s="27">
        <f>IF($O661&gt;=GT$1,$S661,0)</f>
        <v>902.51633333333336</v>
      </c>
      <c r="GU661" s="27">
        <f>IF($O661&gt;=GU$1,$S661,0)</f>
        <v>902.51633333333336</v>
      </c>
      <c r="GV661" s="27">
        <f>IF($O661&gt;=GV$1,$S661,0)</f>
        <v>902.51633333333336</v>
      </c>
      <c r="GW661" s="27">
        <f>IF($O661&gt;=GW$1,$S661,0)</f>
        <v>902.51633333333336</v>
      </c>
      <c r="GX661" s="27">
        <f>IF($O661&gt;=GX$1,$S661,0)</f>
        <v>902.51633333333336</v>
      </c>
      <c r="GY661" s="27">
        <f>IF($O661&gt;=GY$1,$S661,0)</f>
        <v>902.51633333333336</v>
      </c>
      <c r="GZ661" s="27">
        <f>IF($O661&gt;=GZ$1,$S661,0)</f>
        <v>902.51633333333336</v>
      </c>
      <c r="HA661" s="27">
        <f>IF($O661&gt;=HA$1,$S661,0)</f>
        <v>902.51633333333336</v>
      </c>
      <c r="HB661" s="27">
        <f>IF($O661&gt;=HB$1,$S661,0)</f>
        <v>902.51633333333336</v>
      </c>
      <c r="HC661" s="27">
        <f>IF($O661&gt;=HC$1,$S661,0)</f>
        <v>902.51633333333336</v>
      </c>
    </row>
    <row r="662" spans="1:211">
      <c r="A662" s="3">
        <v>17795</v>
      </c>
      <c r="B662" s="3" t="s">
        <v>723</v>
      </c>
      <c r="C662" s="3" t="s">
        <v>12</v>
      </c>
      <c r="D662" s="3">
        <v>56</v>
      </c>
      <c r="E662" s="4">
        <v>27922</v>
      </c>
      <c r="F662" s="5">
        <v>42.052054794520551</v>
      </c>
      <c r="G662" s="3" t="s">
        <v>674</v>
      </c>
      <c r="H662" s="4">
        <v>22955</v>
      </c>
      <c r="I662" s="9" t="s">
        <v>829</v>
      </c>
      <c r="J662" s="5">
        <v>2717.72</v>
      </c>
      <c r="K662" s="31">
        <v>745</v>
      </c>
      <c r="L662" s="32">
        <v>42</v>
      </c>
      <c r="M662" s="33">
        <f>VLOOKUP(L662,FIND,3,TRUE)</f>
        <v>1.5</v>
      </c>
      <c r="N662" s="32">
        <f>IF(L662&gt;30,180,VLOOKUP(L662,TEMPO,2,FALSE))</f>
        <v>180</v>
      </c>
      <c r="O662" s="32">
        <f>IF(R662&gt;0,4,N662)</f>
        <v>180</v>
      </c>
      <c r="P662" s="96">
        <f>J662*M662*L662</f>
        <v>171216.36</v>
      </c>
      <c r="Q662" s="96">
        <f>10934.45*2</f>
        <v>21868.9</v>
      </c>
      <c r="R662" s="96">
        <f>IF(P662&lt;=Q662,P662/4,0)</f>
        <v>0</v>
      </c>
      <c r="S662" s="5">
        <f>IF(P662&gt;=Q662,P662/N662,0)</f>
        <v>951.20199999999988</v>
      </c>
      <c r="T662" s="3"/>
      <c r="U662" s="3">
        <f>IF(T662="",1,0)</f>
        <v>1</v>
      </c>
      <c r="V662" s="3">
        <v>74</v>
      </c>
      <c r="W662" s="5">
        <v>0</v>
      </c>
      <c r="X662" s="5">
        <v>245.73</v>
      </c>
      <c r="Y662" s="5">
        <f>X662*W662</f>
        <v>0</v>
      </c>
      <c r="Z662" s="5">
        <v>400</v>
      </c>
      <c r="AA662" s="5">
        <f>S662+Y662+Z662</f>
        <v>1351.2019999999998</v>
      </c>
      <c r="AB662" s="39">
        <f>(J662/12+J662/12*1.3333333333+450/12+J662/30*6/12+J662)*1.3+Y662+Z662+153.9</f>
        <v>4881.5491555457411</v>
      </c>
      <c r="AC662" s="39" t="s">
        <v>12</v>
      </c>
      <c r="AD662" s="39">
        <f>J662*1.3+400+153.9</f>
        <v>4086.9360000000001</v>
      </c>
      <c r="AE662" s="39">
        <f>SUMIFS('CUSTO MENSAL FUNC NOVO'!H:H,'CUSTO MENSAL FUNC NOVO'!A:A,'VALORES MENSAIS'!AC662)</f>
        <v>2265.9090000000001</v>
      </c>
      <c r="AF662" s="27">
        <f>IF($R662&gt;0,$R662,$S662)+$Y662+$Z662</f>
        <v>1351.2019999999998</v>
      </c>
      <c r="AG662" s="27">
        <f>IF($R662&gt;0,$R662,$S662)+$Y662+$Z662</f>
        <v>1351.2019999999998</v>
      </c>
      <c r="AH662" s="27">
        <f>IF($R662&gt;0,$R662,$S662)+$Y662+$Z662</f>
        <v>1351.2019999999998</v>
      </c>
      <c r="AI662" s="27">
        <f>IF($R662&gt;0,$R662,$S662)+$Y662+$Z662</f>
        <v>1351.2019999999998</v>
      </c>
      <c r="AJ662" s="27">
        <f>IF($O662&gt;=AJ$1,$S662+$Y662+$Z662,$Y662+$Z662)</f>
        <v>1351.2019999999998</v>
      </c>
      <c r="AK662" s="27">
        <f>IF($O662&gt;=AK$1,$S662+$Y662+$Z662,$Y662+$Z662)</f>
        <v>1351.2019999999998</v>
      </c>
      <c r="AL662" s="27">
        <f>IF($O662&gt;=AL$1,$S662+$Y662+$Z662,$Y662+$Z662)</f>
        <v>1351.2019999999998</v>
      </c>
      <c r="AM662" s="27">
        <f>IF($O662&gt;=AM$1,$S662+$Y662+$Z662,$Y662+$Z662)</f>
        <v>1351.2019999999998</v>
      </c>
      <c r="AN662" s="27">
        <f>IF($O662&gt;=AN$1,$S662+$Y662+$Z662,$Y662+$Z662)</f>
        <v>1351.2019999999998</v>
      </c>
      <c r="AO662" s="27">
        <f>IF($O662&gt;=AO$1,$S662+$Y662+$Z662,$Y662+$Z662)</f>
        <v>1351.2019999999998</v>
      </c>
      <c r="AP662" s="27">
        <f>IF($O662&gt;=AP$1,$S662+$Y662+$Z662,$Y662+$Z662)</f>
        <v>1351.2019999999998</v>
      </c>
      <c r="AQ662" s="27">
        <f>IF($O662&gt;=AQ$1,$S662+$Y662+$Z662,$Y662+$Z662)</f>
        <v>1351.2019999999998</v>
      </c>
      <c r="AR662" s="27">
        <f>IF($O662&gt;=AR$1,$S662+$Y662+$Z662,$Y662+$Z662)</f>
        <v>1351.2019999999998</v>
      </c>
      <c r="AS662" s="27">
        <f>IF($O662&gt;=AS$1,$S662+$Y662+$Z662,$Y662+$Z662)</f>
        <v>1351.2019999999998</v>
      </c>
      <c r="AT662" s="27">
        <f>IF($O662&gt;=AT$1,$S662+$Y662+$Z662,$Y662+$Z662)</f>
        <v>1351.2019999999998</v>
      </c>
      <c r="AU662" s="27">
        <f>IF($O662&gt;=AU$1,$S662+$Y662+$Z662,$Y662+$Z662)</f>
        <v>1351.2019999999998</v>
      </c>
      <c r="AV662" s="27">
        <f>IF($O662&gt;=AV$1,$S662+$Y662+$Z662,$Y662+$Z662)</f>
        <v>1351.2019999999998</v>
      </c>
      <c r="AW662" s="27">
        <f>IF($O662&gt;=AW$1,$S662+$Y662+$Z662,$Y662+$Z662)</f>
        <v>1351.2019999999998</v>
      </c>
      <c r="AX662" s="27">
        <f>IF($O662&gt;=AX$1,$S662+$Y662+$Z662,$Y662+$Z662)</f>
        <v>1351.2019999999998</v>
      </c>
      <c r="AY662" s="27">
        <f>IF($O662&gt;=AY$1,$S662+$Y662+$Z662,$Y662+$Z662)</f>
        <v>1351.2019999999998</v>
      </c>
      <c r="AZ662" s="27">
        <f>IF($O662&gt;=AZ$1,$S662+$Y662+$Z662,$Y662+$Z662)</f>
        <v>1351.2019999999998</v>
      </c>
      <c r="BA662" s="27">
        <f>IF($O662&gt;=BA$1,$S662+$Y662+$Z662,$Y662+$Z662)</f>
        <v>1351.2019999999998</v>
      </c>
      <c r="BB662" s="27">
        <f>IF($O662&gt;=BB$1,$S662+$Y662+$Z662,$Y662+$Z662)</f>
        <v>1351.2019999999998</v>
      </c>
      <c r="BC662" s="27">
        <f>IF($O662&gt;=BC$1,$S662+$Y662+$Z662,$Y662+$Z662)</f>
        <v>1351.2019999999998</v>
      </c>
      <c r="BD662" s="27">
        <f>IF($O662&gt;=BD$1,$S662+$Y662+$Z662,$Y662+$Z662)</f>
        <v>1351.2019999999998</v>
      </c>
      <c r="BE662" s="27">
        <f>IF($O662&gt;=BE$1,$S662+$Y662+$Z662,$Y662+$Z662)</f>
        <v>1351.2019999999998</v>
      </c>
      <c r="BF662" s="27">
        <f>IF($O662&gt;=BF$1,$S662+$Y662+$Z662,$Y662+$Z662)</f>
        <v>1351.2019999999998</v>
      </c>
      <c r="BG662" s="27">
        <f>IF($O662&gt;=BG$1,$S662+$Y662+$Z662,$Y662+$Z662)</f>
        <v>1351.2019999999998</v>
      </c>
      <c r="BH662" s="27">
        <f>IF($O662&gt;=BH$1,$S662+$Y662+$Z662,$Y662+$Z662)</f>
        <v>1351.2019999999998</v>
      </c>
      <c r="BI662" s="27">
        <f>IF($O662&gt;=BI$1,$S662+$Y662+$Z662,$Y662+$Z662)</f>
        <v>1351.2019999999998</v>
      </c>
      <c r="BJ662" s="27">
        <f>IF($O662&gt;=BJ$1,$S662+$Y662+$Z662,$Y662+$Z662)</f>
        <v>1351.2019999999998</v>
      </c>
      <c r="BK662" s="27">
        <f>IF($O662&gt;=BK$1,$S662+$Y662+$Z662,$Y662+$Z662)</f>
        <v>1351.2019999999998</v>
      </c>
      <c r="BL662" s="27">
        <f>IF($O662&gt;=BL$1,$S662+$Y662+$Z662,$Y662+$Z662)</f>
        <v>1351.2019999999998</v>
      </c>
      <c r="BM662" s="27">
        <f>IF($O662&gt;=BM$1,$S662+$Y662+$Z662,$Y662+$Z662)</f>
        <v>1351.2019999999998</v>
      </c>
      <c r="BN662" s="27">
        <f>IF($O662&gt;=BN$1,$S662+$Y662+$Z662,$Y662+$Z662)</f>
        <v>1351.2019999999998</v>
      </c>
      <c r="BO662" s="27">
        <f>IF($O662&gt;=BO$1,$S662+$Y662+$Z662,$Y662+$Z662)</f>
        <v>1351.2019999999998</v>
      </c>
      <c r="BP662" s="27">
        <f>IF($O662&gt;=BP$1,$S662+$Y662+$Z662,$Y662+$Z662)</f>
        <v>1351.2019999999998</v>
      </c>
      <c r="BQ662" s="27">
        <f>IF($O662&gt;=BQ$1,$S662+$Y662+$Z662,$Y662+$Z662)</f>
        <v>1351.2019999999998</v>
      </c>
      <c r="BR662" s="27">
        <f>IF($O662&gt;=BR$1,$S662+$Y662+$Z662,$Y662+$Z662)</f>
        <v>1351.2019999999998</v>
      </c>
      <c r="BS662" s="27">
        <f>IF($O662&gt;=BS$1,$S662+$Y662+$Z662,$Y662+$Z662)</f>
        <v>1351.2019999999998</v>
      </c>
      <c r="BT662" s="27">
        <f>IF($O662&gt;=BT$1,$S662+$Y662+$Z662,$Y662+$Z662)</f>
        <v>1351.2019999999998</v>
      </c>
      <c r="BU662" s="27">
        <f>IF($O662&gt;=BU$1,$S662+$Y662+$Z662,$Y662+$Z662)</f>
        <v>1351.2019999999998</v>
      </c>
      <c r="BV662" s="27">
        <f>IF($O662&gt;=BV$1,$S662+$Y662+$Z662,$Y662+$Z662)</f>
        <v>1351.2019999999998</v>
      </c>
      <c r="BW662" s="27">
        <f>IF($O662&gt;=BW$1,$S662+$Y662+$Z662,$Y662+$Z662)</f>
        <v>1351.2019999999998</v>
      </c>
      <c r="BX662" s="27">
        <f>IF($O662&gt;=BX$1,$S662+$Y662+$Z662,$Y662+$Z662)</f>
        <v>1351.2019999999998</v>
      </c>
      <c r="BY662" s="27">
        <f>IF($O662&gt;=BY$1,$S662+$Y662+$Z662,$Y662+$Z662)</f>
        <v>1351.2019999999998</v>
      </c>
      <c r="BZ662" s="27">
        <f>IF($O662&gt;=BZ$1,$S662+$Y662+$Z662,$Y662+$Z662)</f>
        <v>1351.2019999999998</v>
      </c>
      <c r="CA662" s="27">
        <f>IF($O662&gt;=CA$1,$S662+$Y662+$Z662,$Y662+$Z662)</f>
        <v>1351.2019999999998</v>
      </c>
      <c r="CB662" s="27">
        <f>IF($O662&gt;=CB$1,$S662+$Y662+$Z662,$Y662+$Z662)</f>
        <v>1351.2019999999998</v>
      </c>
      <c r="CC662" s="27">
        <f>IF($O662&gt;=CC$1,$S662+$Y662+$Z662,$Y662+$Z662)</f>
        <v>1351.2019999999998</v>
      </c>
      <c r="CD662" s="27">
        <f>IF($O662&gt;=CD$1,$S662+$Y662+$Z662,$Y662+$Z662)</f>
        <v>1351.2019999999998</v>
      </c>
      <c r="CE662" s="27">
        <f>IF($O662&gt;=CE$1,$S662+$Y662+$Z662,$Y662+$Z662)</f>
        <v>1351.2019999999998</v>
      </c>
      <c r="CF662" s="27">
        <f>IF($O662&gt;=CF$1,$S662+$Y662+$Z662,$Y662+$Z662)</f>
        <v>1351.2019999999998</v>
      </c>
      <c r="CG662" s="27">
        <f>IF($O662&gt;=CG$1,$S662+$Y662+$Z662,$Y662+$Z662)</f>
        <v>1351.2019999999998</v>
      </c>
      <c r="CH662" s="27">
        <f>IF($O662&gt;=CH$1,$S662+$Y662+$Z662,$Y662+$Z662)</f>
        <v>1351.2019999999998</v>
      </c>
      <c r="CI662" s="27">
        <f>IF($O662&gt;=CI$1,$S662+$Y662+$Z662,$Y662+$Z662)</f>
        <v>1351.2019999999998</v>
      </c>
      <c r="CJ662" s="27">
        <f>IF($O662&gt;=CJ$1,$S662+$Y662+$Z662,$Y662+$Z662)</f>
        <v>1351.2019999999998</v>
      </c>
      <c r="CK662" s="27">
        <f>IF($O662&gt;=CK$1,$S662+$Y662+$Z662,$Y662+$Z662)</f>
        <v>1351.2019999999998</v>
      </c>
      <c r="CL662" s="27">
        <f>IF($O662&gt;=CL$1,$S662+$Y662+$Z662,$Y662+$Z662)</f>
        <v>1351.2019999999998</v>
      </c>
      <c r="CM662" s="27">
        <f>IF($O662&gt;=CM$1,$S662+$Y662+$Z662,$Y662+$Z662)</f>
        <v>1351.2019999999998</v>
      </c>
      <c r="CN662" s="27">
        <f>IF($O662&gt;=CN$1,$S662+$Y662,$Y662)</f>
        <v>951.20199999999988</v>
      </c>
      <c r="CO662" s="27">
        <f>IF($O662&gt;=CO$1,$S662+$Y662,$Y662)</f>
        <v>951.20199999999988</v>
      </c>
      <c r="CP662" s="27">
        <f>IF($O662&gt;=CP$1,$S662+$Y662,$Y662)</f>
        <v>951.20199999999988</v>
      </c>
      <c r="CQ662" s="27">
        <f>IF($O662&gt;=CQ$1,$S662+$Y662,$Y662)</f>
        <v>951.20199999999988</v>
      </c>
      <c r="CR662" s="27">
        <f>IF($O662&gt;=CR$1,$S662+$Y662,$Y662)</f>
        <v>951.20199999999988</v>
      </c>
      <c r="CS662" s="27">
        <f>IF($O662&gt;=CS$1,$S662+$Y662,$Y662)</f>
        <v>951.20199999999988</v>
      </c>
      <c r="CT662" s="27">
        <f>IF($O662&gt;=CT$1,$S662+$Y662,$Y662)</f>
        <v>951.20199999999988</v>
      </c>
      <c r="CU662" s="27">
        <f>IF($O662&gt;=CU$1,$S662+$Y662,$Y662)</f>
        <v>951.20199999999988</v>
      </c>
      <c r="CV662" s="27">
        <f>IF($O662&gt;=CV$1,$S662+$Y662,$Y662)</f>
        <v>951.20199999999988</v>
      </c>
      <c r="CW662" s="27">
        <f>IF($O662&gt;=CW$1,$S662+$Y662,$Y662)</f>
        <v>951.20199999999988</v>
      </c>
      <c r="CX662" s="27">
        <f>IF($O662&gt;=CX$1,$S662+$Y662,$Y662)</f>
        <v>951.20199999999988</v>
      </c>
      <c r="CY662" s="27">
        <f>IF($O662&gt;=CY$1,$S662+$Y662,$Y662)</f>
        <v>951.20199999999988</v>
      </c>
      <c r="CZ662" s="27">
        <f>IF($O662&gt;=CZ$1,$S662+$Y662,$Y662)</f>
        <v>951.20199999999988</v>
      </c>
      <c r="DA662" s="27">
        <f>IF($O662&gt;=DA$1,$S662+$Y662,$Y662)</f>
        <v>951.20199999999988</v>
      </c>
      <c r="DB662" s="27">
        <f>IF($O662&gt;=DB$1,$S662+$Y662,$Y662)</f>
        <v>951.20199999999988</v>
      </c>
      <c r="DC662" s="27">
        <f>IF($O662&gt;=DC$1,$S662+$Y662,$Y662)</f>
        <v>951.20199999999988</v>
      </c>
      <c r="DD662" s="27">
        <f>IF($O662&gt;=DD$1,$S662+$Y662,$Y662)</f>
        <v>951.20199999999988</v>
      </c>
      <c r="DE662" s="27">
        <f>IF($O662&gt;=DE$1,$S662+$Y662,$Y662)</f>
        <v>951.20199999999988</v>
      </c>
      <c r="DF662" s="27">
        <f>IF($O662&gt;=DF$1,$S662+$Y662,$Y662)</f>
        <v>951.20199999999988</v>
      </c>
      <c r="DG662" s="27">
        <f>IF($O662&gt;=DG$1,$S662+$Y662,$Y662)</f>
        <v>951.20199999999988</v>
      </c>
      <c r="DH662" s="27">
        <f>IF($O662&gt;=DH$1,$S662+$Y662,$Y662)</f>
        <v>951.20199999999988</v>
      </c>
      <c r="DI662" s="27">
        <f>IF($O662&gt;=DI$1,$S662+$Y662,$Y662)</f>
        <v>951.20199999999988</v>
      </c>
      <c r="DJ662" s="27">
        <f>IF($O662&gt;=DJ$1,$S662+$Y662,$Y662)</f>
        <v>951.20199999999988</v>
      </c>
      <c r="DK662" s="27">
        <f>IF($O662&gt;=DK$1,$S662+$Y662,$Y662)</f>
        <v>951.20199999999988</v>
      </c>
      <c r="DL662" s="27">
        <f>IF($O662&gt;=DL$1,$S662+$Y662,$Y662)</f>
        <v>951.20199999999988</v>
      </c>
      <c r="DM662" s="27">
        <f>IF($O662&gt;=DM$1,$S662+$Y662,$Y662)</f>
        <v>951.20199999999988</v>
      </c>
      <c r="DN662" s="27">
        <f>IF($O662&gt;=DN$1,$S662+$Y662,$Y662)</f>
        <v>951.20199999999988</v>
      </c>
      <c r="DO662" s="27">
        <f>IF($O662&gt;=DO$1,$S662+$Y662,$Y662)</f>
        <v>951.20199999999988</v>
      </c>
      <c r="DP662" s="27">
        <f>IF($O662&gt;=DP$1,$S662+$Y662,$Y662)</f>
        <v>951.20199999999988</v>
      </c>
      <c r="DQ662" s="27">
        <f>IF($O662&gt;=DQ$1,$S662+$Y662,$Y662)</f>
        <v>951.20199999999988</v>
      </c>
      <c r="DR662" s="27">
        <f>IF($O662&gt;=DR$1,$S662+$Y662,$Y662)</f>
        <v>951.20199999999988</v>
      </c>
      <c r="DS662" s="27">
        <f>IF($O662&gt;=DS$1,$S662+$Y662,$Y662)</f>
        <v>951.20199999999988</v>
      </c>
      <c r="DT662" s="27">
        <f>IF($O662&gt;=DT$1,$S662+$Y662,$Y662)</f>
        <v>951.20199999999988</v>
      </c>
      <c r="DU662" s="27">
        <f>IF($O662&gt;=DU$1,$S662+$Y662,$Y662)</f>
        <v>951.20199999999988</v>
      </c>
      <c r="DV662" s="27">
        <f>IF($O662&gt;=DV$1,$S662+$Y662,$Y662)</f>
        <v>951.20199999999988</v>
      </c>
      <c r="DW662" s="27">
        <f>IF($O662&gt;=DW$1,$S662+$Y662,$Y662)</f>
        <v>951.20199999999988</v>
      </c>
      <c r="DX662" s="27">
        <f>IF($O662&gt;=DX$1,$S662+$Y662,$Y662)</f>
        <v>951.20199999999988</v>
      </c>
      <c r="DY662" s="27">
        <f>IF($O662&gt;=DY$1,$S662+$Y662,$Y662)</f>
        <v>951.20199999999988</v>
      </c>
      <c r="DZ662" s="27">
        <f>IF($O662&gt;=DZ$1,$S662+$Y662,$Y662)</f>
        <v>951.20199999999988</v>
      </c>
      <c r="EA662" s="27">
        <f>IF($O662&gt;=EA$1,$S662+$Y662,$Y662)</f>
        <v>951.20199999999988</v>
      </c>
      <c r="EB662" s="27">
        <f>IF($O662&gt;=EB$1,$S662+$Y662,$Y662)</f>
        <v>951.20199999999988</v>
      </c>
      <c r="EC662" s="27">
        <f>IF($O662&gt;=EC$1,$S662+$Y662,$Y662)</f>
        <v>951.20199999999988</v>
      </c>
      <c r="ED662" s="27">
        <f>IF($O662&gt;=ED$1,$S662+$Y662,$Y662)</f>
        <v>951.20199999999988</v>
      </c>
      <c r="EE662" s="27">
        <f>IF($O662&gt;=EE$1,$S662+$Y662,$Y662)</f>
        <v>951.20199999999988</v>
      </c>
      <c r="EF662" s="27">
        <f>IF($O662&gt;=EF$1,$S662+$Y662,$Y662)</f>
        <v>951.20199999999988</v>
      </c>
      <c r="EG662" s="27">
        <f>IF($O662&gt;=EG$1,$S662+$Y662,$Y662)</f>
        <v>951.20199999999988</v>
      </c>
      <c r="EH662" s="27">
        <f>IF($O662&gt;=EH$1,$S662+$Y662,$Y662)</f>
        <v>951.20199999999988</v>
      </c>
      <c r="EI662" s="27">
        <f>IF($O662&gt;=EI$1,$S662+$Y662,$Y662)</f>
        <v>951.20199999999988</v>
      </c>
      <c r="EJ662" s="27">
        <f>IF($O662&gt;=EJ$1,$S662+$Y662,$Y662)</f>
        <v>951.20199999999988</v>
      </c>
      <c r="EK662" s="27">
        <f>IF($O662&gt;=EK$1,$S662+$Y662,$Y662)</f>
        <v>951.20199999999988</v>
      </c>
      <c r="EL662" s="27">
        <f>IF($O662&gt;=EL$1,$S662+$Y662,$Y662)</f>
        <v>951.20199999999988</v>
      </c>
      <c r="EM662" s="27">
        <f>IF($O662&gt;=EM$1,$S662+$Y662,$Y662)</f>
        <v>951.20199999999988</v>
      </c>
      <c r="EN662" s="27">
        <f>IF($O662&gt;=EN$1,$S662+$Y662,$Y662)</f>
        <v>951.20199999999988</v>
      </c>
      <c r="EO662" s="27">
        <f>IF($O662&gt;=EO$1,$S662+$Y662,$Y662)</f>
        <v>951.20199999999988</v>
      </c>
      <c r="EP662" s="27">
        <f>IF($O662&gt;=EP$1,$S662+$Y662,$Y662)</f>
        <v>951.20199999999988</v>
      </c>
      <c r="EQ662" s="27">
        <f>IF($O662&gt;=EQ$1,$S662+$Y662,$Y662)</f>
        <v>951.20199999999988</v>
      </c>
      <c r="ER662" s="27">
        <f>IF($O662&gt;=ER$1,$S662+$Y662,$Y662)</f>
        <v>951.20199999999988</v>
      </c>
      <c r="ES662" s="27">
        <f>IF($O662&gt;=ES$1,$S662+$Y662,$Y662)</f>
        <v>951.20199999999988</v>
      </c>
      <c r="ET662" s="27">
        <f>IF($O662&gt;=ET$1,$S662+$Y662,$Y662)</f>
        <v>951.20199999999988</v>
      </c>
      <c r="EU662" s="27">
        <f>IF($O662&gt;=EU$1,$S662+$Y662,$Y662)</f>
        <v>951.20199999999988</v>
      </c>
      <c r="EV662" s="27">
        <f>IF($O662&gt;=EV$1,$S662,0)</f>
        <v>951.20199999999988</v>
      </c>
      <c r="EW662" s="27">
        <f>IF($O662&gt;=EW$1,$S662,0)</f>
        <v>951.20199999999988</v>
      </c>
      <c r="EX662" s="27">
        <f>IF($O662&gt;=EX$1,$S662,0)</f>
        <v>951.20199999999988</v>
      </c>
      <c r="EY662" s="27">
        <f>IF($O662&gt;=EY$1,$S662,0)</f>
        <v>951.20199999999988</v>
      </c>
      <c r="EZ662" s="27">
        <f>IF($O662&gt;=EZ$1,$S662,0)</f>
        <v>951.20199999999988</v>
      </c>
      <c r="FA662" s="27">
        <f>IF($O662&gt;=FA$1,$S662,0)</f>
        <v>951.20199999999988</v>
      </c>
      <c r="FB662" s="27">
        <f>IF($O662&gt;=FB$1,$S662,0)</f>
        <v>951.20199999999988</v>
      </c>
      <c r="FC662" s="27">
        <f>IF($O662&gt;=FC$1,$S662,0)</f>
        <v>951.20199999999988</v>
      </c>
      <c r="FD662" s="27">
        <f>IF($O662&gt;=FD$1,$S662,0)</f>
        <v>951.20199999999988</v>
      </c>
      <c r="FE662" s="27">
        <f>IF($O662&gt;=FE$1,$S662,0)</f>
        <v>951.20199999999988</v>
      </c>
      <c r="FF662" s="27">
        <f>IF($O662&gt;=FF$1,$S662,0)</f>
        <v>951.20199999999988</v>
      </c>
      <c r="FG662" s="27">
        <f>IF($O662&gt;=FG$1,$S662,0)</f>
        <v>951.20199999999988</v>
      </c>
      <c r="FH662" s="27">
        <f>IF($O662&gt;=FH$1,$S662,0)</f>
        <v>951.20199999999988</v>
      </c>
      <c r="FI662" s="27">
        <f>IF($O662&gt;=FI$1,$S662,0)</f>
        <v>951.20199999999988</v>
      </c>
      <c r="FJ662" s="27">
        <f>IF($O662&gt;=FJ$1,$S662,0)</f>
        <v>951.20199999999988</v>
      </c>
      <c r="FK662" s="27">
        <f>IF($O662&gt;=FK$1,$S662,0)</f>
        <v>951.20199999999988</v>
      </c>
      <c r="FL662" s="27">
        <f>IF($O662&gt;=FL$1,$S662,0)</f>
        <v>951.20199999999988</v>
      </c>
      <c r="FM662" s="27">
        <f>IF($O662&gt;=FM$1,$S662,0)</f>
        <v>951.20199999999988</v>
      </c>
      <c r="FN662" s="27">
        <f>IF($O662&gt;=FN$1,$S662,0)</f>
        <v>951.20199999999988</v>
      </c>
      <c r="FO662" s="27">
        <f>IF($O662&gt;=FO$1,$S662,0)</f>
        <v>951.20199999999988</v>
      </c>
      <c r="FP662" s="27">
        <f>IF($O662&gt;=FP$1,$S662,0)</f>
        <v>951.20199999999988</v>
      </c>
      <c r="FQ662" s="27">
        <f>IF($O662&gt;=FQ$1,$S662,0)</f>
        <v>951.20199999999988</v>
      </c>
      <c r="FR662" s="27">
        <f>IF($O662&gt;=FR$1,$S662,0)</f>
        <v>951.20199999999988</v>
      </c>
      <c r="FS662" s="27">
        <f>IF($O662&gt;=FS$1,$S662,0)</f>
        <v>951.20199999999988</v>
      </c>
      <c r="FT662" s="27">
        <f>IF($O662&gt;=FT$1,$S662,0)</f>
        <v>951.20199999999988</v>
      </c>
      <c r="FU662" s="27">
        <f>IF($O662&gt;=FU$1,$S662,0)</f>
        <v>951.20199999999988</v>
      </c>
      <c r="FV662" s="27">
        <f>IF($O662&gt;=FV$1,$S662,0)</f>
        <v>951.20199999999988</v>
      </c>
      <c r="FW662" s="27">
        <f>IF($O662&gt;=FW$1,$S662,0)</f>
        <v>951.20199999999988</v>
      </c>
      <c r="FX662" s="27">
        <f>IF($O662&gt;=FX$1,$S662,0)</f>
        <v>951.20199999999988</v>
      </c>
      <c r="FY662" s="27">
        <f>IF($O662&gt;=FY$1,$S662,0)</f>
        <v>951.20199999999988</v>
      </c>
      <c r="FZ662" s="27">
        <f>IF($O662&gt;=FZ$1,$S662,0)</f>
        <v>951.20199999999988</v>
      </c>
      <c r="GA662" s="27">
        <f>IF($O662&gt;=GA$1,$S662,0)</f>
        <v>951.20199999999988</v>
      </c>
      <c r="GB662" s="27">
        <f>IF($O662&gt;=GB$1,$S662,0)</f>
        <v>951.20199999999988</v>
      </c>
      <c r="GC662" s="27">
        <f>IF($O662&gt;=GC$1,$S662,0)</f>
        <v>951.20199999999988</v>
      </c>
      <c r="GD662" s="27">
        <f>IF($O662&gt;=GD$1,$S662,0)</f>
        <v>951.20199999999988</v>
      </c>
      <c r="GE662" s="27">
        <f>IF($O662&gt;=GE$1,$S662,0)</f>
        <v>951.20199999999988</v>
      </c>
      <c r="GF662" s="27">
        <f>IF($O662&gt;=GF$1,$S662,0)</f>
        <v>951.20199999999988</v>
      </c>
      <c r="GG662" s="27">
        <f>IF($O662&gt;=GG$1,$S662,0)</f>
        <v>951.20199999999988</v>
      </c>
      <c r="GH662" s="27">
        <f>IF($O662&gt;=GH$1,$S662,0)</f>
        <v>951.20199999999988</v>
      </c>
      <c r="GI662" s="27">
        <f>IF($O662&gt;=GI$1,$S662,0)</f>
        <v>951.20199999999988</v>
      </c>
      <c r="GJ662" s="27">
        <f>IF($O662&gt;=GJ$1,$S662,0)</f>
        <v>951.20199999999988</v>
      </c>
      <c r="GK662" s="27">
        <f>IF($O662&gt;=GK$1,$S662,0)</f>
        <v>951.20199999999988</v>
      </c>
      <c r="GL662" s="27">
        <f>IF($O662&gt;=GL$1,$S662,0)</f>
        <v>951.20199999999988</v>
      </c>
      <c r="GM662" s="27">
        <f>IF($O662&gt;=GM$1,$S662,0)</f>
        <v>951.20199999999988</v>
      </c>
      <c r="GN662" s="27">
        <f>IF($O662&gt;=GN$1,$S662,0)</f>
        <v>951.20199999999988</v>
      </c>
      <c r="GO662" s="27">
        <f>IF($O662&gt;=GO$1,$S662,0)</f>
        <v>951.20199999999988</v>
      </c>
      <c r="GP662" s="27">
        <f>IF($O662&gt;=GP$1,$S662,0)</f>
        <v>951.20199999999988</v>
      </c>
      <c r="GQ662" s="27">
        <f>IF($O662&gt;=GQ$1,$S662,0)</f>
        <v>951.20199999999988</v>
      </c>
      <c r="GR662" s="27">
        <f>IF($O662&gt;=GR$1,$S662,0)</f>
        <v>951.20199999999988</v>
      </c>
      <c r="GS662" s="27">
        <f>IF($O662&gt;=GS$1,$S662,0)</f>
        <v>951.20199999999988</v>
      </c>
      <c r="GT662" s="27">
        <f>IF($O662&gt;=GT$1,$S662,0)</f>
        <v>951.20199999999988</v>
      </c>
      <c r="GU662" s="27">
        <f>IF($O662&gt;=GU$1,$S662,0)</f>
        <v>951.20199999999988</v>
      </c>
      <c r="GV662" s="27">
        <f>IF($O662&gt;=GV$1,$S662,0)</f>
        <v>951.20199999999988</v>
      </c>
      <c r="GW662" s="27">
        <f>IF($O662&gt;=GW$1,$S662,0)</f>
        <v>951.20199999999988</v>
      </c>
      <c r="GX662" s="27">
        <f>IF($O662&gt;=GX$1,$S662,0)</f>
        <v>951.20199999999988</v>
      </c>
      <c r="GY662" s="27">
        <f>IF($O662&gt;=GY$1,$S662,0)</f>
        <v>951.20199999999988</v>
      </c>
      <c r="GZ662" s="27">
        <f>IF($O662&gt;=GZ$1,$S662,0)</f>
        <v>951.20199999999988</v>
      </c>
      <c r="HA662" s="27">
        <f>IF($O662&gt;=HA$1,$S662,0)</f>
        <v>951.20199999999988</v>
      </c>
      <c r="HB662" s="27">
        <f>IF($O662&gt;=HB$1,$S662,0)</f>
        <v>951.20199999999988</v>
      </c>
      <c r="HC662" s="27">
        <f>IF($O662&gt;=HC$1,$S662,0)</f>
        <v>951.20199999999988</v>
      </c>
    </row>
    <row r="663" spans="1:211">
      <c r="A663" s="3">
        <v>120464</v>
      </c>
      <c r="B663" s="3" t="s">
        <v>675</v>
      </c>
      <c r="C663" s="3" t="s">
        <v>12</v>
      </c>
      <c r="D663" s="3">
        <v>58</v>
      </c>
      <c r="E663" s="4">
        <v>38649</v>
      </c>
      <c r="F663" s="5">
        <v>12.663013698630136</v>
      </c>
      <c r="G663" s="3" t="s">
        <v>674</v>
      </c>
      <c r="H663" s="4">
        <v>21923</v>
      </c>
      <c r="I663" s="9" t="s">
        <v>829</v>
      </c>
      <c r="J663" s="5">
        <v>2421.94</v>
      </c>
      <c r="K663" s="31">
        <v>745</v>
      </c>
      <c r="L663" s="32">
        <v>13</v>
      </c>
      <c r="M663" s="33">
        <f>VLOOKUP(L663,FIND,3,TRUE)</f>
        <v>1.1000000000000001</v>
      </c>
      <c r="N663" s="32">
        <f>IF(L663&gt;30,180,VLOOKUP(L663,TEMPO,2,FALSE))</f>
        <v>78</v>
      </c>
      <c r="O663" s="32">
        <f>IF(R663&gt;0,4,N663)</f>
        <v>78</v>
      </c>
      <c r="P663" s="96">
        <f>J663*M663*L663</f>
        <v>34633.742000000006</v>
      </c>
      <c r="Q663" s="96">
        <f>10934.45*2</f>
        <v>21868.9</v>
      </c>
      <c r="R663" s="96">
        <f>IF(P663&lt;=Q663,P663/4,0)</f>
        <v>0</v>
      </c>
      <c r="S663" s="5">
        <f>IF(P663&gt;=Q663,P663/N663,0)</f>
        <v>444.02233333333339</v>
      </c>
      <c r="T663" s="3"/>
      <c r="U663" s="3">
        <f>IF(T663="",1,0)</f>
        <v>1</v>
      </c>
      <c r="V663" s="3">
        <v>68</v>
      </c>
      <c r="W663" s="5">
        <v>0</v>
      </c>
      <c r="X663" s="5">
        <v>245.73</v>
      </c>
      <c r="Y663" s="5">
        <f>X663*W663</f>
        <v>0</v>
      </c>
      <c r="Z663" s="5">
        <v>400</v>
      </c>
      <c r="AA663" s="5">
        <f>S663+Y663+Z663</f>
        <v>844.02233333333334</v>
      </c>
      <c r="AB663" s="39">
        <f>(J663/12+J663/12*1.3333333333+450/12+J663/30*6/12+J663)*1.3+Y663+Z663+153.9</f>
        <v>4415.8599777690315</v>
      </c>
      <c r="AC663" s="39" t="s">
        <v>12</v>
      </c>
      <c r="AD663" s="39">
        <f>J663*1.3+400+153.9</f>
        <v>3702.4220000000005</v>
      </c>
      <c r="AE663" s="39">
        <f>SUMIFS('CUSTO MENSAL FUNC NOVO'!H:H,'CUSTO MENSAL FUNC NOVO'!A:A,'VALORES MENSAIS'!AC663)</f>
        <v>2265.9090000000001</v>
      </c>
      <c r="AF663" s="27">
        <f>IF($R663&gt;0,$R663,$S663)+$Y663+$Z663</f>
        <v>844.02233333333334</v>
      </c>
      <c r="AG663" s="27">
        <f>IF($R663&gt;0,$R663,$S663)+$Y663+$Z663</f>
        <v>844.02233333333334</v>
      </c>
      <c r="AH663" s="27">
        <f>IF($R663&gt;0,$R663,$S663)+$Y663+$Z663</f>
        <v>844.02233333333334</v>
      </c>
      <c r="AI663" s="27">
        <f>IF($R663&gt;0,$R663,$S663)+$Y663+$Z663</f>
        <v>844.02233333333334</v>
      </c>
      <c r="AJ663" s="27">
        <f>IF($O663&gt;=AJ$1,$S663+$Y663+$Z663,$Y663+$Z663)</f>
        <v>844.02233333333334</v>
      </c>
      <c r="AK663" s="27">
        <f>IF($O663&gt;=AK$1,$S663+$Y663+$Z663,$Y663+$Z663)</f>
        <v>844.02233333333334</v>
      </c>
      <c r="AL663" s="27">
        <f>IF($O663&gt;=AL$1,$S663+$Y663+$Z663,$Y663+$Z663)</f>
        <v>844.02233333333334</v>
      </c>
      <c r="AM663" s="27">
        <f>IF($O663&gt;=AM$1,$S663+$Y663+$Z663,$Y663+$Z663)</f>
        <v>844.02233333333334</v>
      </c>
      <c r="AN663" s="27">
        <f>IF($O663&gt;=AN$1,$S663+$Y663+$Z663,$Y663+$Z663)</f>
        <v>844.02233333333334</v>
      </c>
      <c r="AO663" s="27">
        <f>IF($O663&gt;=AO$1,$S663+$Y663+$Z663,$Y663+$Z663)</f>
        <v>844.02233333333334</v>
      </c>
      <c r="AP663" s="27">
        <f>IF($O663&gt;=AP$1,$S663+$Y663+$Z663,$Y663+$Z663)</f>
        <v>844.02233333333334</v>
      </c>
      <c r="AQ663" s="27">
        <f>IF($O663&gt;=AQ$1,$S663+$Y663+$Z663,$Y663+$Z663)</f>
        <v>844.02233333333334</v>
      </c>
      <c r="AR663" s="27">
        <f>IF($O663&gt;=AR$1,$S663+$Y663+$Z663,$Y663+$Z663)</f>
        <v>844.02233333333334</v>
      </c>
      <c r="AS663" s="27">
        <f>IF($O663&gt;=AS$1,$S663+$Y663+$Z663,$Y663+$Z663)</f>
        <v>844.02233333333334</v>
      </c>
      <c r="AT663" s="27">
        <f>IF($O663&gt;=AT$1,$S663+$Y663+$Z663,$Y663+$Z663)</f>
        <v>844.02233333333334</v>
      </c>
      <c r="AU663" s="27">
        <f>IF($O663&gt;=AU$1,$S663+$Y663+$Z663,$Y663+$Z663)</f>
        <v>844.02233333333334</v>
      </c>
      <c r="AV663" s="27">
        <f>IF($O663&gt;=AV$1,$S663+$Y663+$Z663,$Y663+$Z663)</f>
        <v>844.02233333333334</v>
      </c>
      <c r="AW663" s="27">
        <f>IF($O663&gt;=AW$1,$S663+$Y663+$Z663,$Y663+$Z663)</f>
        <v>844.02233333333334</v>
      </c>
      <c r="AX663" s="27">
        <f>IF($O663&gt;=AX$1,$S663+$Y663+$Z663,$Y663+$Z663)</f>
        <v>844.02233333333334</v>
      </c>
      <c r="AY663" s="27">
        <f>IF($O663&gt;=AY$1,$S663+$Y663+$Z663,$Y663+$Z663)</f>
        <v>844.02233333333334</v>
      </c>
      <c r="AZ663" s="27">
        <f>IF($O663&gt;=AZ$1,$S663+$Y663+$Z663,$Y663+$Z663)</f>
        <v>844.02233333333334</v>
      </c>
      <c r="BA663" s="27">
        <f>IF($O663&gt;=BA$1,$S663+$Y663+$Z663,$Y663+$Z663)</f>
        <v>844.02233333333334</v>
      </c>
      <c r="BB663" s="27">
        <f>IF($O663&gt;=BB$1,$S663+$Y663+$Z663,$Y663+$Z663)</f>
        <v>844.02233333333334</v>
      </c>
      <c r="BC663" s="27">
        <f>IF($O663&gt;=BC$1,$S663+$Y663+$Z663,$Y663+$Z663)</f>
        <v>844.02233333333334</v>
      </c>
      <c r="BD663" s="27">
        <f>IF($O663&gt;=BD$1,$S663+$Y663+$Z663,$Y663+$Z663)</f>
        <v>844.02233333333334</v>
      </c>
      <c r="BE663" s="27">
        <f>IF($O663&gt;=BE$1,$S663+$Y663+$Z663,$Y663+$Z663)</f>
        <v>844.02233333333334</v>
      </c>
      <c r="BF663" s="27">
        <f>IF($O663&gt;=BF$1,$S663+$Y663+$Z663,$Y663+$Z663)</f>
        <v>844.02233333333334</v>
      </c>
      <c r="BG663" s="27">
        <f>IF($O663&gt;=BG$1,$S663+$Y663+$Z663,$Y663+$Z663)</f>
        <v>844.02233333333334</v>
      </c>
      <c r="BH663" s="27">
        <f>IF($O663&gt;=BH$1,$S663+$Y663+$Z663,$Y663+$Z663)</f>
        <v>844.02233333333334</v>
      </c>
      <c r="BI663" s="27">
        <f>IF($O663&gt;=BI$1,$S663+$Y663+$Z663,$Y663+$Z663)</f>
        <v>844.02233333333334</v>
      </c>
      <c r="BJ663" s="27">
        <f>IF($O663&gt;=BJ$1,$S663+$Y663+$Z663,$Y663+$Z663)</f>
        <v>844.02233333333334</v>
      </c>
      <c r="BK663" s="27">
        <f>IF($O663&gt;=BK$1,$S663+$Y663+$Z663,$Y663+$Z663)</f>
        <v>844.02233333333334</v>
      </c>
      <c r="BL663" s="27">
        <f>IF($O663&gt;=BL$1,$S663+$Y663+$Z663,$Y663+$Z663)</f>
        <v>844.02233333333334</v>
      </c>
      <c r="BM663" s="27">
        <f>IF($O663&gt;=BM$1,$S663+$Y663+$Z663,$Y663+$Z663)</f>
        <v>844.02233333333334</v>
      </c>
      <c r="BN663" s="27">
        <f>IF($O663&gt;=BN$1,$S663+$Y663+$Z663,$Y663+$Z663)</f>
        <v>844.02233333333334</v>
      </c>
      <c r="BO663" s="27">
        <f>IF($O663&gt;=BO$1,$S663+$Y663+$Z663,$Y663+$Z663)</f>
        <v>844.02233333333334</v>
      </c>
      <c r="BP663" s="27">
        <f>IF($O663&gt;=BP$1,$S663+$Y663+$Z663,$Y663+$Z663)</f>
        <v>844.02233333333334</v>
      </c>
      <c r="BQ663" s="27">
        <f>IF($O663&gt;=BQ$1,$S663+$Y663+$Z663,$Y663+$Z663)</f>
        <v>844.02233333333334</v>
      </c>
      <c r="BR663" s="27">
        <f>IF($O663&gt;=BR$1,$S663+$Y663+$Z663,$Y663+$Z663)</f>
        <v>844.02233333333334</v>
      </c>
      <c r="BS663" s="27">
        <f>IF($O663&gt;=BS$1,$S663+$Y663+$Z663,$Y663+$Z663)</f>
        <v>844.02233333333334</v>
      </c>
      <c r="BT663" s="27">
        <f>IF($O663&gt;=BT$1,$S663+$Y663+$Z663,$Y663+$Z663)</f>
        <v>844.02233333333334</v>
      </c>
      <c r="BU663" s="27">
        <f>IF($O663&gt;=BU$1,$S663+$Y663+$Z663,$Y663+$Z663)</f>
        <v>844.02233333333334</v>
      </c>
      <c r="BV663" s="27">
        <f>IF($O663&gt;=BV$1,$S663+$Y663+$Z663,$Y663+$Z663)</f>
        <v>844.02233333333334</v>
      </c>
      <c r="BW663" s="27">
        <f>IF($O663&gt;=BW$1,$S663+$Y663+$Z663,$Y663+$Z663)</f>
        <v>844.02233333333334</v>
      </c>
      <c r="BX663" s="27">
        <f>IF($O663&gt;=BX$1,$S663+$Y663+$Z663,$Y663+$Z663)</f>
        <v>844.02233333333334</v>
      </c>
      <c r="BY663" s="27">
        <f>IF($O663&gt;=BY$1,$S663+$Y663+$Z663,$Y663+$Z663)</f>
        <v>844.02233333333334</v>
      </c>
      <c r="BZ663" s="27">
        <f>IF($O663&gt;=BZ$1,$S663+$Y663+$Z663,$Y663+$Z663)</f>
        <v>844.02233333333334</v>
      </c>
      <c r="CA663" s="27">
        <f>IF($O663&gt;=CA$1,$S663+$Y663+$Z663,$Y663+$Z663)</f>
        <v>844.02233333333334</v>
      </c>
      <c r="CB663" s="27">
        <f>IF($O663&gt;=CB$1,$S663+$Y663+$Z663,$Y663+$Z663)</f>
        <v>844.02233333333334</v>
      </c>
      <c r="CC663" s="27">
        <f>IF($O663&gt;=CC$1,$S663+$Y663+$Z663,$Y663+$Z663)</f>
        <v>844.02233333333334</v>
      </c>
      <c r="CD663" s="27">
        <f>IF($O663&gt;=CD$1,$S663+$Y663+$Z663,$Y663+$Z663)</f>
        <v>844.02233333333334</v>
      </c>
      <c r="CE663" s="27">
        <f>IF($O663&gt;=CE$1,$S663+$Y663+$Z663,$Y663+$Z663)</f>
        <v>844.02233333333334</v>
      </c>
      <c r="CF663" s="27">
        <f>IF($O663&gt;=CF$1,$S663+$Y663+$Z663,$Y663+$Z663)</f>
        <v>844.02233333333334</v>
      </c>
      <c r="CG663" s="27">
        <f>IF($O663&gt;=CG$1,$S663+$Y663+$Z663,$Y663+$Z663)</f>
        <v>844.02233333333334</v>
      </c>
      <c r="CH663" s="27">
        <f>IF($O663&gt;=CH$1,$S663+$Y663+$Z663,$Y663+$Z663)</f>
        <v>844.02233333333334</v>
      </c>
      <c r="CI663" s="27">
        <f>IF($O663&gt;=CI$1,$S663+$Y663+$Z663,$Y663+$Z663)</f>
        <v>844.02233333333334</v>
      </c>
      <c r="CJ663" s="27">
        <f>IF($O663&gt;=CJ$1,$S663+$Y663+$Z663,$Y663+$Z663)</f>
        <v>844.02233333333334</v>
      </c>
      <c r="CK663" s="27">
        <f>IF($O663&gt;=CK$1,$S663+$Y663+$Z663,$Y663+$Z663)</f>
        <v>844.02233333333334</v>
      </c>
      <c r="CL663" s="27">
        <f>IF($O663&gt;=CL$1,$S663+$Y663+$Z663,$Y663+$Z663)</f>
        <v>844.02233333333334</v>
      </c>
      <c r="CM663" s="27">
        <f>IF($O663&gt;=CM$1,$S663+$Y663+$Z663,$Y663+$Z663)</f>
        <v>844.02233333333334</v>
      </c>
      <c r="CN663" s="27">
        <f>IF($O663&gt;=CN$1,$S663+$Y663,$Y663)</f>
        <v>444.02233333333339</v>
      </c>
      <c r="CO663" s="27">
        <f>IF($O663&gt;=CO$1,$S663+$Y663,$Y663)</f>
        <v>444.02233333333339</v>
      </c>
      <c r="CP663" s="27">
        <f>IF($O663&gt;=CP$1,$S663+$Y663,$Y663)</f>
        <v>444.02233333333339</v>
      </c>
      <c r="CQ663" s="27">
        <f>IF($O663&gt;=CQ$1,$S663+$Y663,$Y663)</f>
        <v>444.02233333333339</v>
      </c>
      <c r="CR663" s="27">
        <f>IF($O663&gt;=CR$1,$S663+$Y663,$Y663)</f>
        <v>444.02233333333339</v>
      </c>
      <c r="CS663" s="27">
        <f>IF($O663&gt;=CS$1,$S663+$Y663,$Y663)</f>
        <v>444.02233333333339</v>
      </c>
      <c r="CT663" s="27">
        <f>IF($O663&gt;=CT$1,$S663+$Y663,$Y663)</f>
        <v>444.02233333333339</v>
      </c>
      <c r="CU663" s="27">
        <f>IF($O663&gt;=CU$1,$S663+$Y663,$Y663)</f>
        <v>444.02233333333339</v>
      </c>
      <c r="CV663" s="27">
        <f>IF($O663&gt;=CV$1,$S663+$Y663,$Y663)</f>
        <v>444.02233333333339</v>
      </c>
      <c r="CW663" s="27">
        <f>IF($O663&gt;=CW$1,$S663+$Y663,$Y663)</f>
        <v>444.02233333333339</v>
      </c>
      <c r="CX663" s="27">
        <f>IF($O663&gt;=CX$1,$S663+$Y663,$Y663)</f>
        <v>444.02233333333339</v>
      </c>
      <c r="CY663" s="27">
        <f>IF($O663&gt;=CY$1,$S663+$Y663,$Y663)</f>
        <v>444.02233333333339</v>
      </c>
      <c r="CZ663" s="27">
        <f>IF($O663&gt;=CZ$1,$S663+$Y663,$Y663)</f>
        <v>444.02233333333339</v>
      </c>
      <c r="DA663" s="27">
        <f>IF($O663&gt;=DA$1,$S663+$Y663,$Y663)</f>
        <v>444.02233333333339</v>
      </c>
      <c r="DB663" s="27">
        <f>IF($O663&gt;=DB$1,$S663+$Y663,$Y663)</f>
        <v>444.02233333333339</v>
      </c>
      <c r="DC663" s="27">
        <f>IF($O663&gt;=DC$1,$S663+$Y663,$Y663)</f>
        <v>444.02233333333339</v>
      </c>
      <c r="DD663" s="27">
        <f>IF($O663&gt;=DD$1,$S663+$Y663,$Y663)</f>
        <v>444.02233333333339</v>
      </c>
      <c r="DE663" s="27">
        <f>IF($O663&gt;=DE$1,$S663+$Y663,$Y663)</f>
        <v>444.02233333333339</v>
      </c>
      <c r="DF663" s="27">
        <f>IF($O663&gt;=DF$1,$S663+$Y663,$Y663)</f>
        <v>0</v>
      </c>
      <c r="DG663" s="27">
        <f>IF($O663&gt;=DG$1,$S663+$Y663,$Y663)</f>
        <v>0</v>
      </c>
      <c r="DH663" s="27">
        <f>IF($O663&gt;=DH$1,$S663+$Y663,$Y663)</f>
        <v>0</v>
      </c>
      <c r="DI663" s="27">
        <f>IF($O663&gt;=DI$1,$S663+$Y663,$Y663)</f>
        <v>0</v>
      </c>
      <c r="DJ663" s="27">
        <f>IF($O663&gt;=DJ$1,$S663+$Y663,$Y663)</f>
        <v>0</v>
      </c>
      <c r="DK663" s="27">
        <f>IF($O663&gt;=DK$1,$S663+$Y663,$Y663)</f>
        <v>0</v>
      </c>
      <c r="DL663" s="27">
        <f>IF($O663&gt;=DL$1,$S663+$Y663,$Y663)</f>
        <v>0</v>
      </c>
      <c r="DM663" s="27">
        <f>IF($O663&gt;=DM$1,$S663+$Y663,$Y663)</f>
        <v>0</v>
      </c>
      <c r="DN663" s="27">
        <f>IF($O663&gt;=DN$1,$S663+$Y663,$Y663)</f>
        <v>0</v>
      </c>
      <c r="DO663" s="27">
        <f>IF($O663&gt;=DO$1,$S663+$Y663,$Y663)</f>
        <v>0</v>
      </c>
      <c r="DP663" s="27">
        <f>IF($O663&gt;=DP$1,$S663+$Y663,$Y663)</f>
        <v>0</v>
      </c>
      <c r="DQ663" s="27">
        <f>IF($O663&gt;=DQ$1,$S663+$Y663,$Y663)</f>
        <v>0</v>
      </c>
      <c r="DR663" s="27">
        <f>IF($O663&gt;=DR$1,$S663+$Y663,$Y663)</f>
        <v>0</v>
      </c>
      <c r="DS663" s="27">
        <f>IF($O663&gt;=DS$1,$S663+$Y663,$Y663)</f>
        <v>0</v>
      </c>
      <c r="DT663" s="27">
        <f>IF($O663&gt;=DT$1,$S663+$Y663,$Y663)</f>
        <v>0</v>
      </c>
      <c r="DU663" s="27">
        <f>IF($O663&gt;=DU$1,$S663+$Y663,$Y663)</f>
        <v>0</v>
      </c>
      <c r="DV663" s="27">
        <f>IF($O663&gt;=DV$1,$S663+$Y663,$Y663)</f>
        <v>0</v>
      </c>
      <c r="DW663" s="27">
        <f>IF($O663&gt;=DW$1,$S663+$Y663,$Y663)</f>
        <v>0</v>
      </c>
      <c r="DX663" s="27">
        <f>IF($O663&gt;=DX$1,$S663+$Y663,$Y663)</f>
        <v>0</v>
      </c>
      <c r="DY663" s="27">
        <f>IF($O663&gt;=DY$1,$S663+$Y663,$Y663)</f>
        <v>0</v>
      </c>
      <c r="DZ663" s="27">
        <f>IF($O663&gt;=DZ$1,$S663+$Y663,$Y663)</f>
        <v>0</v>
      </c>
      <c r="EA663" s="27">
        <f>IF($O663&gt;=EA$1,$S663+$Y663,$Y663)</f>
        <v>0</v>
      </c>
      <c r="EB663" s="27">
        <f>IF($O663&gt;=EB$1,$S663+$Y663,$Y663)</f>
        <v>0</v>
      </c>
      <c r="EC663" s="27">
        <f>IF($O663&gt;=EC$1,$S663+$Y663,$Y663)</f>
        <v>0</v>
      </c>
      <c r="ED663" s="27">
        <f>IF($O663&gt;=ED$1,$S663+$Y663,$Y663)</f>
        <v>0</v>
      </c>
      <c r="EE663" s="27">
        <f>IF($O663&gt;=EE$1,$S663+$Y663,$Y663)</f>
        <v>0</v>
      </c>
      <c r="EF663" s="27">
        <f>IF($O663&gt;=EF$1,$S663+$Y663,$Y663)</f>
        <v>0</v>
      </c>
      <c r="EG663" s="27">
        <f>IF($O663&gt;=EG$1,$S663+$Y663,$Y663)</f>
        <v>0</v>
      </c>
      <c r="EH663" s="27">
        <f>IF($O663&gt;=EH$1,$S663+$Y663,$Y663)</f>
        <v>0</v>
      </c>
      <c r="EI663" s="27">
        <f>IF($O663&gt;=EI$1,$S663+$Y663,$Y663)</f>
        <v>0</v>
      </c>
      <c r="EJ663" s="27">
        <f>IF($O663&gt;=EJ$1,$S663+$Y663,$Y663)</f>
        <v>0</v>
      </c>
      <c r="EK663" s="27">
        <f>IF($O663&gt;=EK$1,$S663+$Y663,$Y663)</f>
        <v>0</v>
      </c>
      <c r="EL663" s="27">
        <f>IF($O663&gt;=EL$1,$S663+$Y663,$Y663)</f>
        <v>0</v>
      </c>
      <c r="EM663" s="27">
        <f>IF($O663&gt;=EM$1,$S663+$Y663,$Y663)</f>
        <v>0</v>
      </c>
      <c r="EN663" s="27">
        <f>IF($O663&gt;=EN$1,$S663+$Y663,$Y663)</f>
        <v>0</v>
      </c>
      <c r="EO663" s="27">
        <f>IF($O663&gt;=EO$1,$S663+$Y663,$Y663)</f>
        <v>0</v>
      </c>
      <c r="EP663" s="27">
        <f>IF($O663&gt;=EP$1,$S663+$Y663,$Y663)</f>
        <v>0</v>
      </c>
      <c r="EQ663" s="27">
        <f>IF($O663&gt;=EQ$1,$S663+$Y663,$Y663)</f>
        <v>0</v>
      </c>
      <c r="ER663" s="27">
        <f>IF($O663&gt;=ER$1,$S663+$Y663,$Y663)</f>
        <v>0</v>
      </c>
      <c r="ES663" s="27">
        <f>IF($O663&gt;=ES$1,$S663+$Y663,$Y663)</f>
        <v>0</v>
      </c>
      <c r="ET663" s="27">
        <f>IF($O663&gt;=ET$1,$S663+$Y663,$Y663)</f>
        <v>0</v>
      </c>
      <c r="EU663" s="27">
        <f>IF($O663&gt;=EU$1,$S663+$Y663,$Y663)</f>
        <v>0</v>
      </c>
      <c r="EV663" s="27">
        <f>IF($O663&gt;=EV$1,$S663,0)</f>
        <v>0</v>
      </c>
      <c r="EW663" s="27">
        <f>IF($O663&gt;=EW$1,$S663,0)</f>
        <v>0</v>
      </c>
      <c r="EX663" s="27">
        <f>IF($O663&gt;=EX$1,$S663,0)</f>
        <v>0</v>
      </c>
      <c r="EY663" s="27">
        <f>IF($O663&gt;=EY$1,$S663,0)</f>
        <v>0</v>
      </c>
      <c r="EZ663" s="27">
        <f>IF($O663&gt;=EZ$1,$S663,0)</f>
        <v>0</v>
      </c>
      <c r="FA663" s="27">
        <f>IF($O663&gt;=FA$1,$S663,0)</f>
        <v>0</v>
      </c>
      <c r="FB663" s="27">
        <f>IF($O663&gt;=FB$1,$S663,0)</f>
        <v>0</v>
      </c>
      <c r="FC663" s="27">
        <f>IF($O663&gt;=FC$1,$S663,0)</f>
        <v>0</v>
      </c>
      <c r="FD663" s="27">
        <f>IF($O663&gt;=FD$1,$S663,0)</f>
        <v>0</v>
      </c>
      <c r="FE663" s="27">
        <f>IF($O663&gt;=FE$1,$S663,0)</f>
        <v>0</v>
      </c>
      <c r="FF663" s="27">
        <f>IF($O663&gt;=FF$1,$S663,0)</f>
        <v>0</v>
      </c>
      <c r="FG663" s="27">
        <f>IF($O663&gt;=FG$1,$S663,0)</f>
        <v>0</v>
      </c>
      <c r="FH663" s="27">
        <f>IF($O663&gt;=FH$1,$S663,0)</f>
        <v>0</v>
      </c>
      <c r="FI663" s="27">
        <f>IF($O663&gt;=FI$1,$S663,0)</f>
        <v>0</v>
      </c>
      <c r="FJ663" s="27">
        <f>IF($O663&gt;=FJ$1,$S663,0)</f>
        <v>0</v>
      </c>
      <c r="FK663" s="27">
        <f>IF($O663&gt;=FK$1,$S663,0)</f>
        <v>0</v>
      </c>
      <c r="FL663" s="27">
        <f>IF($O663&gt;=FL$1,$S663,0)</f>
        <v>0</v>
      </c>
      <c r="FM663" s="27">
        <f>IF($O663&gt;=FM$1,$S663,0)</f>
        <v>0</v>
      </c>
      <c r="FN663" s="27">
        <f>IF($O663&gt;=FN$1,$S663,0)</f>
        <v>0</v>
      </c>
      <c r="FO663" s="27">
        <f>IF($O663&gt;=FO$1,$S663,0)</f>
        <v>0</v>
      </c>
      <c r="FP663" s="27">
        <f>IF($O663&gt;=FP$1,$S663,0)</f>
        <v>0</v>
      </c>
      <c r="FQ663" s="27">
        <f>IF($O663&gt;=FQ$1,$S663,0)</f>
        <v>0</v>
      </c>
      <c r="FR663" s="27">
        <f>IF($O663&gt;=FR$1,$S663,0)</f>
        <v>0</v>
      </c>
      <c r="FS663" s="27">
        <f>IF($O663&gt;=FS$1,$S663,0)</f>
        <v>0</v>
      </c>
      <c r="FT663" s="27">
        <f>IF($O663&gt;=FT$1,$S663,0)</f>
        <v>0</v>
      </c>
      <c r="FU663" s="27">
        <f>IF($O663&gt;=FU$1,$S663,0)</f>
        <v>0</v>
      </c>
      <c r="FV663" s="27">
        <f>IF($O663&gt;=FV$1,$S663,0)</f>
        <v>0</v>
      </c>
      <c r="FW663" s="27">
        <f>IF($O663&gt;=FW$1,$S663,0)</f>
        <v>0</v>
      </c>
      <c r="FX663" s="27">
        <f>IF($O663&gt;=FX$1,$S663,0)</f>
        <v>0</v>
      </c>
      <c r="FY663" s="27">
        <f>IF($O663&gt;=FY$1,$S663,0)</f>
        <v>0</v>
      </c>
      <c r="FZ663" s="27">
        <f>IF($O663&gt;=FZ$1,$S663,0)</f>
        <v>0</v>
      </c>
      <c r="GA663" s="27">
        <f>IF($O663&gt;=GA$1,$S663,0)</f>
        <v>0</v>
      </c>
      <c r="GB663" s="27">
        <f>IF($O663&gt;=GB$1,$S663,0)</f>
        <v>0</v>
      </c>
      <c r="GC663" s="27">
        <f>IF($O663&gt;=GC$1,$S663,0)</f>
        <v>0</v>
      </c>
      <c r="GD663" s="27">
        <f>IF($O663&gt;=GD$1,$S663,0)</f>
        <v>0</v>
      </c>
      <c r="GE663" s="27">
        <f>IF($O663&gt;=GE$1,$S663,0)</f>
        <v>0</v>
      </c>
      <c r="GF663" s="27">
        <f>IF($O663&gt;=GF$1,$S663,0)</f>
        <v>0</v>
      </c>
      <c r="GG663" s="27">
        <f>IF($O663&gt;=GG$1,$S663,0)</f>
        <v>0</v>
      </c>
      <c r="GH663" s="27">
        <f>IF($O663&gt;=GH$1,$S663,0)</f>
        <v>0</v>
      </c>
      <c r="GI663" s="27">
        <f>IF($O663&gt;=GI$1,$S663,0)</f>
        <v>0</v>
      </c>
      <c r="GJ663" s="27">
        <f>IF($O663&gt;=GJ$1,$S663,0)</f>
        <v>0</v>
      </c>
      <c r="GK663" s="27">
        <f>IF($O663&gt;=GK$1,$S663,0)</f>
        <v>0</v>
      </c>
      <c r="GL663" s="27">
        <f>IF($O663&gt;=GL$1,$S663,0)</f>
        <v>0</v>
      </c>
      <c r="GM663" s="27">
        <f>IF($O663&gt;=GM$1,$S663,0)</f>
        <v>0</v>
      </c>
      <c r="GN663" s="27">
        <f>IF($O663&gt;=GN$1,$S663,0)</f>
        <v>0</v>
      </c>
      <c r="GO663" s="27">
        <f>IF($O663&gt;=GO$1,$S663,0)</f>
        <v>0</v>
      </c>
      <c r="GP663" s="27">
        <f>IF($O663&gt;=GP$1,$S663,0)</f>
        <v>0</v>
      </c>
      <c r="GQ663" s="27">
        <f>IF($O663&gt;=GQ$1,$S663,0)</f>
        <v>0</v>
      </c>
      <c r="GR663" s="27">
        <f>IF($O663&gt;=GR$1,$S663,0)</f>
        <v>0</v>
      </c>
      <c r="GS663" s="27">
        <f>IF($O663&gt;=GS$1,$S663,0)</f>
        <v>0</v>
      </c>
      <c r="GT663" s="27">
        <f>IF($O663&gt;=GT$1,$S663,0)</f>
        <v>0</v>
      </c>
      <c r="GU663" s="27">
        <f>IF($O663&gt;=GU$1,$S663,0)</f>
        <v>0</v>
      </c>
      <c r="GV663" s="27">
        <f>IF($O663&gt;=GV$1,$S663,0)</f>
        <v>0</v>
      </c>
      <c r="GW663" s="27">
        <f>IF($O663&gt;=GW$1,$S663,0)</f>
        <v>0</v>
      </c>
      <c r="GX663" s="27">
        <f>IF($O663&gt;=GX$1,$S663,0)</f>
        <v>0</v>
      </c>
      <c r="GY663" s="27">
        <f>IF($O663&gt;=GY$1,$S663,0)</f>
        <v>0</v>
      </c>
      <c r="GZ663" s="27">
        <f>IF($O663&gt;=GZ$1,$S663,0)</f>
        <v>0</v>
      </c>
      <c r="HA663" s="27">
        <f>IF($O663&gt;=HA$1,$S663,0)</f>
        <v>0</v>
      </c>
      <c r="HB663" s="27">
        <f>IF($O663&gt;=HB$1,$S663,0)</f>
        <v>0</v>
      </c>
      <c r="HC663" s="27">
        <f>IF($O663&gt;=HC$1,$S663,0)</f>
        <v>0</v>
      </c>
    </row>
    <row r="664" spans="1:211">
      <c r="A664" s="3">
        <v>14877</v>
      </c>
      <c r="B664" s="3" t="s">
        <v>720</v>
      </c>
      <c r="C664" s="3" t="s">
        <v>18</v>
      </c>
      <c r="D664" s="3">
        <v>60</v>
      </c>
      <c r="E664" s="4">
        <v>28789</v>
      </c>
      <c r="F664" s="5">
        <v>39.676712328767124</v>
      </c>
      <c r="G664" s="3" t="s">
        <v>674</v>
      </c>
      <c r="H664" s="4">
        <v>21306</v>
      </c>
      <c r="I664" s="9" t="s">
        <v>829</v>
      </c>
      <c r="J664" s="5">
        <v>4048.41</v>
      </c>
      <c r="K664" s="31">
        <v>745</v>
      </c>
      <c r="L664" s="32">
        <v>40</v>
      </c>
      <c r="M664" s="33">
        <f>VLOOKUP(L664,FIND,3,TRUE)</f>
        <v>1.5</v>
      </c>
      <c r="N664" s="32">
        <f>IF(L664&gt;30,180,VLOOKUP(L664,TEMPO,2,FALSE))</f>
        <v>180</v>
      </c>
      <c r="O664" s="32">
        <f>IF(R664&gt;0,4,N664)</f>
        <v>180</v>
      </c>
      <c r="P664" s="96">
        <f>J664*M664*L664</f>
        <v>242904.59999999998</v>
      </c>
      <c r="Q664" s="96">
        <f>10934.45*2</f>
        <v>21868.9</v>
      </c>
      <c r="R664" s="96">
        <f>IF(P664&lt;=Q664,P664/4,0)</f>
        <v>0</v>
      </c>
      <c r="S664" s="5">
        <f>IF(P664&gt;=Q664,P664/N664,0)</f>
        <v>1349.4699999999998</v>
      </c>
      <c r="T664" s="3"/>
      <c r="U664" s="3">
        <f>IF(T664="",1,0)</f>
        <v>1</v>
      </c>
      <c r="V664" s="3">
        <v>95</v>
      </c>
      <c r="W664" s="5">
        <v>0</v>
      </c>
      <c r="X664" s="5">
        <v>402.65</v>
      </c>
      <c r="Y664" s="5">
        <f>X664*W664</f>
        <v>0</v>
      </c>
      <c r="Z664" s="5">
        <v>400</v>
      </c>
      <c r="AA664" s="5">
        <f>S664+Y664+Z664</f>
        <v>1749.4699999999998</v>
      </c>
      <c r="AB664" s="39">
        <f>(J664/12+J664/12*1.3333333333+450/12+J664/30*6/12+J664)*1.3+Y664+Z664+153.9</f>
        <v>6976.6466333187127</v>
      </c>
      <c r="AC664" s="39" t="s">
        <v>18</v>
      </c>
      <c r="AD664" s="39">
        <f>J664*1.3+400+153.9</f>
        <v>5816.8329999999996</v>
      </c>
      <c r="AE664" s="39">
        <f>SUMIFS('CUSTO MENSAL FUNC NOVO'!H:H,'CUSTO MENSAL FUNC NOVO'!A:A,'VALORES MENSAIS'!AC664)</f>
        <v>1902.2210000000002</v>
      </c>
      <c r="AF664" s="27">
        <f>IF($R664&gt;0,$R664,$S664)+$Y664+$Z664</f>
        <v>1749.4699999999998</v>
      </c>
      <c r="AG664" s="27">
        <f>IF($R664&gt;0,$R664,$S664)+$Y664+$Z664</f>
        <v>1749.4699999999998</v>
      </c>
      <c r="AH664" s="27">
        <f>IF($R664&gt;0,$R664,$S664)+$Y664+$Z664</f>
        <v>1749.4699999999998</v>
      </c>
      <c r="AI664" s="27">
        <f>IF($R664&gt;0,$R664,$S664)+$Y664+$Z664</f>
        <v>1749.4699999999998</v>
      </c>
      <c r="AJ664" s="27">
        <f>IF($O664&gt;=AJ$1,$S664+$Y664+$Z664,$Y664+$Z664)</f>
        <v>1749.4699999999998</v>
      </c>
      <c r="AK664" s="27">
        <f>IF($O664&gt;=AK$1,$S664+$Y664+$Z664,$Y664+$Z664)</f>
        <v>1749.4699999999998</v>
      </c>
      <c r="AL664" s="27">
        <f>IF($O664&gt;=AL$1,$S664+$Y664+$Z664,$Y664+$Z664)</f>
        <v>1749.4699999999998</v>
      </c>
      <c r="AM664" s="27">
        <f>IF($O664&gt;=AM$1,$S664+$Y664+$Z664,$Y664+$Z664)</f>
        <v>1749.4699999999998</v>
      </c>
      <c r="AN664" s="27">
        <f>IF($O664&gt;=AN$1,$S664+$Y664+$Z664,$Y664+$Z664)</f>
        <v>1749.4699999999998</v>
      </c>
      <c r="AO664" s="27">
        <f>IF($O664&gt;=AO$1,$S664+$Y664+$Z664,$Y664+$Z664)</f>
        <v>1749.4699999999998</v>
      </c>
      <c r="AP664" s="27">
        <f>IF($O664&gt;=AP$1,$S664+$Y664+$Z664,$Y664+$Z664)</f>
        <v>1749.4699999999998</v>
      </c>
      <c r="AQ664" s="27">
        <f>IF($O664&gt;=AQ$1,$S664+$Y664+$Z664,$Y664+$Z664)</f>
        <v>1749.4699999999998</v>
      </c>
      <c r="AR664" s="27">
        <f>IF($O664&gt;=AR$1,$S664+$Y664+$Z664,$Y664+$Z664)</f>
        <v>1749.4699999999998</v>
      </c>
      <c r="AS664" s="27">
        <f>IF($O664&gt;=AS$1,$S664+$Y664+$Z664,$Y664+$Z664)</f>
        <v>1749.4699999999998</v>
      </c>
      <c r="AT664" s="27">
        <f>IF($O664&gt;=AT$1,$S664+$Y664+$Z664,$Y664+$Z664)</f>
        <v>1749.4699999999998</v>
      </c>
      <c r="AU664" s="27">
        <f>IF($O664&gt;=AU$1,$S664+$Y664+$Z664,$Y664+$Z664)</f>
        <v>1749.4699999999998</v>
      </c>
      <c r="AV664" s="27">
        <f>IF($O664&gt;=AV$1,$S664+$Y664+$Z664,$Y664+$Z664)</f>
        <v>1749.4699999999998</v>
      </c>
      <c r="AW664" s="27">
        <f>IF($O664&gt;=AW$1,$S664+$Y664+$Z664,$Y664+$Z664)</f>
        <v>1749.4699999999998</v>
      </c>
      <c r="AX664" s="27">
        <f>IF($O664&gt;=AX$1,$S664+$Y664+$Z664,$Y664+$Z664)</f>
        <v>1749.4699999999998</v>
      </c>
      <c r="AY664" s="27">
        <f>IF($O664&gt;=AY$1,$S664+$Y664+$Z664,$Y664+$Z664)</f>
        <v>1749.4699999999998</v>
      </c>
      <c r="AZ664" s="27">
        <f>IF($O664&gt;=AZ$1,$S664+$Y664+$Z664,$Y664+$Z664)</f>
        <v>1749.4699999999998</v>
      </c>
      <c r="BA664" s="27">
        <f>IF($O664&gt;=BA$1,$S664+$Y664+$Z664,$Y664+$Z664)</f>
        <v>1749.4699999999998</v>
      </c>
      <c r="BB664" s="27">
        <f>IF($O664&gt;=BB$1,$S664+$Y664+$Z664,$Y664+$Z664)</f>
        <v>1749.4699999999998</v>
      </c>
      <c r="BC664" s="27">
        <f>IF($O664&gt;=BC$1,$S664+$Y664+$Z664,$Y664+$Z664)</f>
        <v>1749.4699999999998</v>
      </c>
      <c r="BD664" s="27">
        <f>IF($O664&gt;=BD$1,$S664+$Y664+$Z664,$Y664+$Z664)</f>
        <v>1749.4699999999998</v>
      </c>
      <c r="BE664" s="27">
        <f>IF($O664&gt;=BE$1,$S664+$Y664+$Z664,$Y664+$Z664)</f>
        <v>1749.4699999999998</v>
      </c>
      <c r="BF664" s="27">
        <f>IF($O664&gt;=BF$1,$S664+$Y664+$Z664,$Y664+$Z664)</f>
        <v>1749.4699999999998</v>
      </c>
      <c r="BG664" s="27">
        <f>IF($O664&gt;=BG$1,$S664+$Y664+$Z664,$Y664+$Z664)</f>
        <v>1749.4699999999998</v>
      </c>
      <c r="BH664" s="27">
        <f>IF($O664&gt;=BH$1,$S664+$Y664+$Z664,$Y664+$Z664)</f>
        <v>1749.4699999999998</v>
      </c>
      <c r="BI664" s="27">
        <f>IF($O664&gt;=BI$1,$S664+$Y664+$Z664,$Y664+$Z664)</f>
        <v>1749.4699999999998</v>
      </c>
      <c r="BJ664" s="27">
        <f>IF($O664&gt;=BJ$1,$S664+$Y664+$Z664,$Y664+$Z664)</f>
        <v>1749.4699999999998</v>
      </c>
      <c r="BK664" s="27">
        <f>IF($O664&gt;=BK$1,$S664+$Y664+$Z664,$Y664+$Z664)</f>
        <v>1749.4699999999998</v>
      </c>
      <c r="BL664" s="27">
        <f>IF($O664&gt;=BL$1,$S664+$Y664+$Z664,$Y664+$Z664)</f>
        <v>1749.4699999999998</v>
      </c>
      <c r="BM664" s="27">
        <f>IF($O664&gt;=BM$1,$S664+$Y664+$Z664,$Y664+$Z664)</f>
        <v>1749.4699999999998</v>
      </c>
      <c r="BN664" s="27">
        <f>IF($O664&gt;=BN$1,$S664+$Y664+$Z664,$Y664+$Z664)</f>
        <v>1749.4699999999998</v>
      </c>
      <c r="BO664" s="27">
        <f>IF($O664&gt;=BO$1,$S664+$Y664+$Z664,$Y664+$Z664)</f>
        <v>1749.4699999999998</v>
      </c>
      <c r="BP664" s="27">
        <f>IF($O664&gt;=BP$1,$S664+$Y664+$Z664,$Y664+$Z664)</f>
        <v>1749.4699999999998</v>
      </c>
      <c r="BQ664" s="27">
        <f>IF($O664&gt;=BQ$1,$S664+$Y664+$Z664,$Y664+$Z664)</f>
        <v>1749.4699999999998</v>
      </c>
      <c r="BR664" s="27">
        <f>IF($O664&gt;=BR$1,$S664+$Y664+$Z664,$Y664+$Z664)</f>
        <v>1749.4699999999998</v>
      </c>
      <c r="BS664" s="27">
        <f>IF($O664&gt;=BS$1,$S664+$Y664+$Z664,$Y664+$Z664)</f>
        <v>1749.4699999999998</v>
      </c>
      <c r="BT664" s="27">
        <f>IF($O664&gt;=BT$1,$S664+$Y664+$Z664,$Y664+$Z664)</f>
        <v>1749.4699999999998</v>
      </c>
      <c r="BU664" s="27">
        <f>IF($O664&gt;=BU$1,$S664+$Y664+$Z664,$Y664+$Z664)</f>
        <v>1749.4699999999998</v>
      </c>
      <c r="BV664" s="27">
        <f>IF($O664&gt;=BV$1,$S664+$Y664+$Z664,$Y664+$Z664)</f>
        <v>1749.4699999999998</v>
      </c>
      <c r="BW664" s="27">
        <f>IF($O664&gt;=BW$1,$S664+$Y664+$Z664,$Y664+$Z664)</f>
        <v>1749.4699999999998</v>
      </c>
      <c r="BX664" s="27">
        <f>IF($O664&gt;=BX$1,$S664+$Y664+$Z664,$Y664+$Z664)</f>
        <v>1749.4699999999998</v>
      </c>
      <c r="BY664" s="27">
        <f>IF($O664&gt;=BY$1,$S664+$Y664+$Z664,$Y664+$Z664)</f>
        <v>1749.4699999999998</v>
      </c>
      <c r="BZ664" s="27">
        <f>IF($O664&gt;=BZ$1,$S664+$Y664+$Z664,$Y664+$Z664)</f>
        <v>1749.4699999999998</v>
      </c>
      <c r="CA664" s="27">
        <f>IF($O664&gt;=CA$1,$S664+$Y664+$Z664,$Y664+$Z664)</f>
        <v>1749.4699999999998</v>
      </c>
      <c r="CB664" s="27">
        <f>IF($O664&gt;=CB$1,$S664+$Y664+$Z664,$Y664+$Z664)</f>
        <v>1749.4699999999998</v>
      </c>
      <c r="CC664" s="27">
        <f>IF($O664&gt;=CC$1,$S664+$Y664+$Z664,$Y664+$Z664)</f>
        <v>1749.4699999999998</v>
      </c>
      <c r="CD664" s="27">
        <f>IF($O664&gt;=CD$1,$S664+$Y664+$Z664,$Y664+$Z664)</f>
        <v>1749.4699999999998</v>
      </c>
      <c r="CE664" s="27">
        <f>IF($O664&gt;=CE$1,$S664+$Y664+$Z664,$Y664+$Z664)</f>
        <v>1749.4699999999998</v>
      </c>
      <c r="CF664" s="27">
        <f>IF($O664&gt;=CF$1,$S664+$Y664+$Z664,$Y664+$Z664)</f>
        <v>1749.4699999999998</v>
      </c>
      <c r="CG664" s="27">
        <f>IF($O664&gt;=CG$1,$S664+$Y664+$Z664,$Y664+$Z664)</f>
        <v>1749.4699999999998</v>
      </c>
      <c r="CH664" s="27">
        <f>IF($O664&gt;=CH$1,$S664+$Y664+$Z664,$Y664+$Z664)</f>
        <v>1749.4699999999998</v>
      </c>
      <c r="CI664" s="27">
        <f>IF($O664&gt;=CI$1,$S664+$Y664+$Z664,$Y664+$Z664)</f>
        <v>1749.4699999999998</v>
      </c>
      <c r="CJ664" s="27">
        <f>IF($O664&gt;=CJ$1,$S664+$Y664+$Z664,$Y664+$Z664)</f>
        <v>1749.4699999999998</v>
      </c>
      <c r="CK664" s="27">
        <f>IF($O664&gt;=CK$1,$S664+$Y664+$Z664,$Y664+$Z664)</f>
        <v>1749.4699999999998</v>
      </c>
      <c r="CL664" s="27">
        <f>IF($O664&gt;=CL$1,$S664+$Y664+$Z664,$Y664+$Z664)</f>
        <v>1749.4699999999998</v>
      </c>
      <c r="CM664" s="27">
        <f>IF($O664&gt;=CM$1,$S664+$Y664+$Z664,$Y664+$Z664)</f>
        <v>1749.4699999999998</v>
      </c>
      <c r="CN664" s="27">
        <f>IF($O664&gt;=CN$1,$S664+$Y664,$Y664)</f>
        <v>1349.4699999999998</v>
      </c>
      <c r="CO664" s="27">
        <f>IF($O664&gt;=CO$1,$S664+$Y664,$Y664)</f>
        <v>1349.4699999999998</v>
      </c>
      <c r="CP664" s="27">
        <f>IF($O664&gt;=CP$1,$S664+$Y664,$Y664)</f>
        <v>1349.4699999999998</v>
      </c>
      <c r="CQ664" s="27">
        <f>IF($O664&gt;=CQ$1,$S664+$Y664,$Y664)</f>
        <v>1349.4699999999998</v>
      </c>
      <c r="CR664" s="27">
        <f>IF($O664&gt;=CR$1,$S664+$Y664,$Y664)</f>
        <v>1349.4699999999998</v>
      </c>
      <c r="CS664" s="27">
        <f>IF($O664&gt;=CS$1,$S664+$Y664,$Y664)</f>
        <v>1349.4699999999998</v>
      </c>
      <c r="CT664" s="27">
        <f>IF($O664&gt;=CT$1,$S664+$Y664,$Y664)</f>
        <v>1349.4699999999998</v>
      </c>
      <c r="CU664" s="27">
        <f>IF($O664&gt;=CU$1,$S664+$Y664,$Y664)</f>
        <v>1349.4699999999998</v>
      </c>
      <c r="CV664" s="27">
        <f>IF($O664&gt;=CV$1,$S664+$Y664,$Y664)</f>
        <v>1349.4699999999998</v>
      </c>
      <c r="CW664" s="27">
        <f>IF($O664&gt;=CW$1,$S664+$Y664,$Y664)</f>
        <v>1349.4699999999998</v>
      </c>
      <c r="CX664" s="27">
        <f>IF($O664&gt;=CX$1,$S664+$Y664,$Y664)</f>
        <v>1349.4699999999998</v>
      </c>
      <c r="CY664" s="27">
        <f>IF($O664&gt;=CY$1,$S664+$Y664,$Y664)</f>
        <v>1349.4699999999998</v>
      </c>
      <c r="CZ664" s="27">
        <f>IF($O664&gt;=CZ$1,$S664+$Y664,$Y664)</f>
        <v>1349.4699999999998</v>
      </c>
      <c r="DA664" s="27">
        <f>IF($O664&gt;=DA$1,$S664+$Y664,$Y664)</f>
        <v>1349.4699999999998</v>
      </c>
      <c r="DB664" s="27">
        <f>IF($O664&gt;=DB$1,$S664+$Y664,$Y664)</f>
        <v>1349.4699999999998</v>
      </c>
      <c r="DC664" s="27">
        <f>IF($O664&gt;=DC$1,$S664+$Y664,$Y664)</f>
        <v>1349.4699999999998</v>
      </c>
      <c r="DD664" s="27">
        <f>IF($O664&gt;=DD$1,$S664+$Y664,$Y664)</f>
        <v>1349.4699999999998</v>
      </c>
      <c r="DE664" s="27">
        <f>IF($O664&gt;=DE$1,$S664+$Y664,$Y664)</f>
        <v>1349.4699999999998</v>
      </c>
      <c r="DF664" s="27">
        <f>IF($O664&gt;=DF$1,$S664+$Y664,$Y664)</f>
        <v>1349.4699999999998</v>
      </c>
      <c r="DG664" s="27">
        <f>IF($O664&gt;=DG$1,$S664+$Y664,$Y664)</f>
        <v>1349.4699999999998</v>
      </c>
      <c r="DH664" s="27">
        <f>IF($O664&gt;=DH$1,$S664+$Y664,$Y664)</f>
        <v>1349.4699999999998</v>
      </c>
      <c r="DI664" s="27">
        <f>IF($O664&gt;=DI$1,$S664+$Y664,$Y664)</f>
        <v>1349.4699999999998</v>
      </c>
      <c r="DJ664" s="27">
        <f>IF($O664&gt;=DJ$1,$S664+$Y664,$Y664)</f>
        <v>1349.4699999999998</v>
      </c>
      <c r="DK664" s="27">
        <f>IF($O664&gt;=DK$1,$S664+$Y664,$Y664)</f>
        <v>1349.4699999999998</v>
      </c>
      <c r="DL664" s="27">
        <f>IF($O664&gt;=DL$1,$S664+$Y664,$Y664)</f>
        <v>1349.4699999999998</v>
      </c>
      <c r="DM664" s="27">
        <f>IF($O664&gt;=DM$1,$S664+$Y664,$Y664)</f>
        <v>1349.4699999999998</v>
      </c>
      <c r="DN664" s="27">
        <f>IF($O664&gt;=DN$1,$S664+$Y664,$Y664)</f>
        <v>1349.4699999999998</v>
      </c>
      <c r="DO664" s="27">
        <f>IF($O664&gt;=DO$1,$S664+$Y664,$Y664)</f>
        <v>1349.4699999999998</v>
      </c>
      <c r="DP664" s="27">
        <f>IF($O664&gt;=DP$1,$S664+$Y664,$Y664)</f>
        <v>1349.4699999999998</v>
      </c>
      <c r="DQ664" s="27">
        <f>IF($O664&gt;=DQ$1,$S664+$Y664,$Y664)</f>
        <v>1349.4699999999998</v>
      </c>
      <c r="DR664" s="27">
        <f>IF($O664&gt;=DR$1,$S664+$Y664,$Y664)</f>
        <v>1349.4699999999998</v>
      </c>
      <c r="DS664" s="27">
        <f>IF($O664&gt;=DS$1,$S664+$Y664,$Y664)</f>
        <v>1349.4699999999998</v>
      </c>
      <c r="DT664" s="27">
        <f>IF($O664&gt;=DT$1,$S664+$Y664,$Y664)</f>
        <v>1349.4699999999998</v>
      </c>
      <c r="DU664" s="27">
        <f>IF($O664&gt;=DU$1,$S664+$Y664,$Y664)</f>
        <v>1349.4699999999998</v>
      </c>
      <c r="DV664" s="27">
        <f>IF($O664&gt;=DV$1,$S664+$Y664,$Y664)</f>
        <v>1349.4699999999998</v>
      </c>
      <c r="DW664" s="27">
        <f>IF($O664&gt;=DW$1,$S664+$Y664,$Y664)</f>
        <v>1349.4699999999998</v>
      </c>
      <c r="DX664" s="27">
        <f>IF($O664&gt;=DX$1,$S664+$Y664,$Y664)</f>
        <v>1349.4699999999998</v>
      </c>
      <c r="DY664" s="27">
        <f>IF($O664&gt;=DY$1,$S664+$Y664,$Y664)</f>
        <v>1349.4699999999998</v>
      </c>
      <c r="DZ664" s="27">
        <f>IF($O664&gt;=DZ$1,$S664+$Y664,$Y664)</f>
        <v>1349.4699999999998</v>
      </c>
      <c r="EA664" s="27">
        <f>IF($O664&gt;=EA$1,$S664+$Y664,$Y664)</f>
        <v>1349.4699999999998</v>
      </c>
      <c r="EB664" s="27">
        <f>IF($O664&gt;=EB$1,$S664+$Y664,$Y664)</f>
        <v>1349.4699999999998</v>
      </c>
      <c r="EC664" s="27">
        <f>IF($O664&gt;=EC$1,$S664+$Y664,$Y664)</f>
        <v>1349.4699999999998</v>
      </c>
      <c r="ED664" s="27">
        <f>IF($O664&gt;=ED$1,$S664+$Y664,$Y664)</f>
        <v>1349.4699999999998</v>
      </c>
      <c r="EE664" s="27">
        <f>IF($O664&gt;=EE$1,$S664+$Y664,$Y664)</f>
        <v>1349.4699999999998</v>
      </c>
      <c r="EF664" s="27">
        <f>IF($O664&gt;=EF$1,$S664+$Y664,$Y664)</f>
        <v>1349.4699999999998</v>
      </c>
      <c r="EG664" s="27">
        <f>IF($O664&gt;=EG$1,$S664+$Y664,$Y664)</f>
        <v>1349.4699999999998</v>
      </c>
      <c r="EH664" s="27">
        <f>IF($O664&gt;=EH$1,$S664+$Y664,$Y664)</f>
        <v>1349.4699999999998</v>
      </c>
      <c r="EI664" s="27">
        <f>IF($O664&gt;=EI$1,$S664+$Y664,$Y664)</f>
        <v>1349.4699999999998</v>
      </c>
      <c r="EJ664" s="27">
        <f>IF($O664&gt;=EJ$1,$S664+$Y664,$Y664)</f>
        <v>1349.4699999999998</v>
      </c>
      <c r="EK664" s="27">
        <f>IF($O664&gt;=EK$1,$S664+$Y664,$Y664)</f>
        <v>1349.4699999999998</v>
      </c>
      <c r="EL664" s="27">
        <f>IF($O664&gt;=EL$1,$S664+$Y664,$Y664)</f>
        <v>1349.4699999999998</v>
      </c>
      <c r="EM664" s="27">
        <f>IF($O664&gt;=EM$1,$S664+$Y664,$Y664)</f>
        <v>1349.4699999999998</v>
      </c>
      <c r="EN664" s="27">
        <f>IF($O664&gt;=EN$1,$S664+$Y664,$Y664)</f>
        <v>1349.4699999999998</v>
      </c>
      <c r="EO664" s="27">
        <f>IF($O664&gt;=EO$1,$S664+$Y664,$Y664)</f>
        <v>1349.4699999999998</v>
      </c>
      <c r="EP664" s="27">
        <f>IF($O664&gt;=EP$1,$S664+$Y664,$Y664)</f>
        <v>1349.4699999999998</v>
      </c>
      <c r="EQ664" s="27">
        <f>IF($O664&gt;=EQ$1,$S664+$Y664,$Y664)</f>
        <v>1349.4699999999998</v>
      </c>
      <c r="ER664" s="27">
        <f>IF($O664&gt;=ER$1,$S664+$Y664,$Y664)</f>
        <v>1349.4699999999998</v>
      </c>
      <c r="ES664" s="27">
        <f>IF($O664&gt;=ES$1,$S664+$Y664,$Y664)</f>
        <v>1349.4699999999998</v>
      </c>
      <c r="ET664" s="27">
        <f>IF($O664&gt;=ET$1,$S664+$Y664,$Y664)</f>
        <v>1349.4699999999998</v>
      </c>
      <c r="EU664" s="27">
        <f>IF($O664&gt;=EU$1,$S664+$Y664,$Y664)</f>
        <v>1349.4699999999998</v>
      </c>
      <c r="EV664" s="27">
        <f>IF($O664&gt;=EV$1,$S664,0)</f>
        <v>1349.4699999999998</v>
      </c>
      <c r="EW664" s="27">
        <f>IF($O664&gt;=EW$1,$S664,0)</f>
        <v>1349.4699999999998</v>
      </c>
      <c r="EX664" s="27">
        <f>IF($O664&gt;=EX$1,$S664,0)</f>
        <v>1349.4699999999998</v>
      </c>
      <c r="EY664" s="27">
        <f>IF($O664&gt;=EY$1,$S664,0)</f>
        <v>1349.4699999999998</v>
      </c>
      <c r="EZ664" s="27">
        <f>IF($O664&gt;=EZ$1,$S664,0)</f>
        <v>1349.4699999999998</v>
      </c>
      <c r="FA664" s="27">
        <f>IF($O664&gt;=FA$1,$S664,0)</f>
        <v>1349.4699999999998</v>
      </c>
      <c r="FB664" s="27">
        <f>IF($O664&gt;=FB$1,$S664,0)</f>
        <v>1349.4699999999998</v>
      </c>
      <c r="FC664" s="27">
        <f>IF($O664&gt;=FC$1,$S664,0)</f>
        <v>1349.4699999999998</v>
      </c>
      <c r="FD664" s="27">
        <f>IF($O664&gt;=FD$1,$S664,0)</f>
        <v>1349.4699999999998</v>
      </c>
      <c r="FE664" s="27">
        <f>IF($O664&gt;=FE$1,$S664,0)</f>
        <v>1349.4699999999998</v>
      </c>
      <c r="FF664" s="27">
        <f>IF($O664&gt;=FF$1,$S664,0)</f>
        <v>1349.4699999999998</v>
      </c>
      <c r="FG664" s="27">
        <f>IF($O664&gt;=FG$1,$S664,0)</f>
        <v>1349.4699999999998</v>
      </c>
      <c r="FH664" s="27">
        <f>IF($O664&gt;=FH$1,$S664,0)</f>
        <v>1349.4699999999998</v>
      </c>
      <c r="FI664" s="27">
        <f>IF($O664&gt;=FI$1,$S664,0)</f>
        <v>1349.4699999999998</v>
      </c>
      <c r="FJ664" s="27">
        <f>IF($O664&gt;=FJ$1,$S664,0)</f>
        <v>1349.4699999999998</v>
      </c>
      <c r="FK664" s="27">
        <f>IF($O664&gt;=FK$1,$S664,0)</f>
        <v>1349.4699999999998</v>
      </c>
      <c r="FL664" s="27">
        <f>IF($O664&gt;=FL$1,$S664,0)</f>
        <v>1349.4699999999998</v>
      </c>
      <c r="FM664" s="27">
        <f>IF($O664&gt;=FM$1,$S664,0)</f>
        <v>1349.4699999999998</v>
      </c>
      <c r="FN664" s="27">
        <f>IF($O664&gt;=FN$1,$S664,0)</f>
        <v>1349.4699999999998</v>
      </c>
      <c r="FO664" s="27">
        <f>IF($O664&gt;=FO$1,$S664,0)</f>
        <v>1349.4699999999998</v>
      </c>
      <c r="FP664" s="27">
        <f>IF($O664&gt;=FP$1,$S664,0)</f>
        <v>1349.4699999999998</v>
      </c>
      <c r="FQ664" s="27">
        <f>IF($O664&gt;=FQ$1,$S664,0)</f>
        <v>1349.4699999999998</v>
      </c>
      <c r="FR664" s="27">
        <f>IF($O664&gt;=FR$1,$S664,0)</f>
        <v>1349.4699999999998</v>
      </c>
      <c r="FS664" s="27">
        <f>IF($O664&gt;=FS$1,$S664,0)</f>
        <v>1349.4699999999998</v>
      </c>
      <c r="FT664" s="27">
        <f>IF($O664&gt;=FT$1,$S664,0)</f>
        <v>1349.4699999999998</v>
      </c>
      <c r="FU664" s="27">
        <f>IF($O664&gt;=FU$1,$S664,0)</f>
        <v>1349.4699999999998</v>
      </c>
      <c r="FV664" s="27">
        <f>IF($O664&gt;=FV$1,$S664,0)</f>
        <v>1349.4699999999998</v>
      </c>
      <c r="FW664" s="27">
        <f>IF($O664&gt;=FW$1,$S664,0)</f>
        <v>1349.4699999999998</v>
      </c>
      <c r="FX664" s="27">
        <f>IF($O664&gt;=FX$1,$S664,0)</f>
        <v>1349.4699999999998</v>
      </c>
      <c r="FY664" s="27">
        <f>IF($O664&gt;=FY$1,$S664,0)</f>
        <v>1349.4699999999998</v>
      </c>
      <c r="FZ664" s="27">
        <f>IF($O664&gt;=FZ$1,$S664,0)</f>
        <v>1349.4699999999998</v>
      </c>
      <c r="GA664" s="27">
        <f>IF($O664&gt;=GA$1,$S664,0)</f>
        <v>1349.4699999999998</v>
      </c>
      <c r="GB664" s="27">
        <f>IF($O664&gt;=GB$1,$S664,0)</f>
        <v>1349.4699999999998</v>
      </c>
      <c r="GC664" s="27">
        <f>IF($O664&gt;=GC$1,$S664,0)</f>
        <v>1349.4699999999998</v>
      </c>
      <c r="GD664" s="27">
        <f>IF($O664&gt;=GD$1,$S664,0)</f>
        <v>1349.4699999999998</v>
      </c>
      <c r="GE664" s="27">
        <f>IF($O664&gt;=GE$1,$S664,0)</f>
        <v>1349.4699999999998</v>
      </c>
      <c r="GF664" s="27">
        <f>IF($O664&gt;=GF$1,$S664,0)</f>
        <v>1349.4699999999998</v>
      </c>
      <c r="GG664" s="27">
        <f>IF($O664&gt;=GG$1,$S664,0)</f>
        <v>1349.4699999999998</v>
      </c>
      <c r="GH664" s="27">
        <f>IF($O664&gt;=GH$1,$S664,0)</f>
        <v>1349.4699999999998</v>
      </c>
      <c r="GI664" s="27">
        <f>IF($O664&gt;=GI$1,$S664,0)</f>
        <v>1349.4699999999998</v>
      </c>
      <c r="GJ664" s="27">
        <f>IF($O664&gt;=GJ$1,$S664,0)</f>
        <v>1349.4699999999998</v>
      </c>
      <c r="GK664" s="27">
        <f>IF($O664&gt;=GK$1,$S664,0)</f>
        <v>1349.4699999999998</v>
      </c>
      <c r="GL664" s="27">
        <f>IF($O664&gt;=GL$1,$S664,0)</f>
        <v>1349.4699999999998</v>
      </c>
      <c r="GM664" s="27">
        <f>IF($O664&gt;=GM$1,$S664,0)</f>
        <v>1349.4699999999998</v>
      </c>
      <c r="GN664" s="27">
        <f>IF($O664&gt;=GN$1,$S664,0)</f>
        <v>1349.4699999999998</v>
      </c>
      <c r="GO664" s="27">
        <f>IF($O664&gt;=GO$1,$S664,0)</f>
        <v>1349.4699999999998</v>
      </c>
      <c r="GP664" s="27">
        <f>IF($O664&gt;=GP$1,$S664,0)</f>
        <v>1349.4699999999998</v>
      </c>
      <c r="GQ664" s="27">
        <f>IF($O664&gt;=GQ$1,$S664,0)</f>
        <v>1349.4699999999998</v>
      </c>
      <c r="GR664" s="27">
        <f>IF($O664&gt;=GR$1,$S664,0)</f>
        <v>1349.4699999999998</v>
      </c>
      <c r="GS664" s="27">
        <f>IF($O664&gt;=GS$1,$S664,0)</f>
        <v>1349.4699999999998</v>
      </c>
      <c r="GT664" s="27">
        <f>IF($O664&gt;=GT$1,$S664,0)</f>
        <v>1349.4699999999998</v>
      </c>
      <c r="GU664" s="27">
        <f>IF($O664&gt;=GU$1,$S664,0)</f>
        <v>1349.4699999999998</v>
      </c>
      <c r="GV664" s="27">
        <f>IF($O664&gt;=GV$1,$S664,0)</f>
        <v>1349.4699999999998</v>
      </c>
      <c r="GW664" s="27">
        <f>IF($O664&gt;=GW$1,$S664,0)</f>
        <v>1349.4699999999998</v>
      </c>
      <c r="GX664" s="27">
        <f>IF($O664&gt;=GX$1,$S664,0)</f>
        <v>1349.4699999999998</v>
      </c>
      <c r="GY664" s="27">
        <f>IF($O664&gt;=GY$1,$S664,0)</f>
        <v>1349.4699999999998</v>
      </c>
      <c r="GZ664" s="27">
        <f>IF($O664&gt;=GZ$1,$S664,0)</f>
        <v>1349.4699999999998</v>
      </c>
      <c r="HA664" s="27">
        <f>IF($O664&gt;=HA$1,$S664,0)</f>
        <v>1349.4699999999998</v>
      </c>
      <c r="HB664" s="27">
        <f>IF($O664&gt;=HB$1,$S664,0)</f>
        <v>1349.4699999999998</v>
      </c>
      <c r="HC664" s="27">
        <f>IF($O664&gt;=HC$1,$S664,0)</f>
        <v>1349.4699999999998</v>
      </c>
    </row>
    <row r="665" spans="1:211">
      <c r="A665" s="3">
        <v>45888</v>
      </c>
      <c r="B665" s="3" t="s">
        <v>692</v>
      </c>
      <c r="C665" s="3" t="s">
        <v>12</v>
      </c>
      <c r="D665" s="3">
        <v>62</v>
      </c>
      <c r="E665" s="4">
        <v>33696</v>
      </c>
      <c r="F665" s="5">
        <v>26.232876712328768</v>
      </c>
      <c r="G665" s="3" t="s">
        <v>674</v>
      </c>
      <c r="H665" s="4">
        <v>20717</v>
      </c>
      <c r="I665" s="9" t="s">
        <v>829</v>
      </c>
      <c r="J665" s="5">
        <v>2353.91</v>
      </c>
      <c r="K665" s="31">
        <v>745</v>
      </c>
      <c r="L665" s="32">
        <v>26</v>
      </c>
      <c r="M665" s="33">
        <f>VLOOKUP(L665,FIND,3,TRUE)</f>
        <v>1.5</v>
      </c>
      <c r="N665" s="32">
        <f>IF(L665&gt;30,180,VLOOKUP(L665,TEMPO,2,FALSE))</f>
        <v>156</v>
      </c>
      <c r="O665" s="32">
        <f>IF(R665&gt;0,4,N665)</f>
        <v>156</v>
      </c>
      <c r="P665" s="96">
        <f>J665*M665*L665</f>
        <v>91802.489999999991</v>
      </c>
      <c r="Q665" s="96">
        <f>10934.45*2</f>
        <v>21868.9</v>
      </c>
      <c r="R665" s="96">
        <f>IF(P665&lt;=Q665,P665/4,0)</f>
        <v>0</v>
      </c>
      <c r="S665" s="5">
        <f>IF(P665&gt;=Q665,P665/N665,0)</f>
        <v>588.47749999999996</v>
      </c>
      <c r="T665" s="3"/>
      <c r="U665" s="3">
        <f>IF(T665="",1,0)</f>
        <v>1</v>
      </c>
      <c r="V665" s="3">
        <v>57</v>
      </c>
      <c r="W665" s="5">
        <v>0</v>
      </c>
      <c r="X665" s="5">
        <v>402.65</v>
      </c>
      <c r="Y665" s="5">
        <f>X665*W665</f>
        <v>0</v>
      </c>
      <c r="Z665" s="5">
        <v>400</v>
      </c>
      <c r="AA665" s="5">
        <f>S665+Y665+Z665</f>
        <v>988.47749999999996</v>
      </c>
      <c r="AB665" s="39">
        <f>(J665/12+J665/12*1.3333333333+450/12+J665/30*6/12+J665)*1.3+Y665+Z665+153.9</f>
        <v>4308.7505222137206</v>
      </c>
      <c r="AC665" s="39" t="s">
        <v>12</v>
      </c>
      <c r="AD665" s="39">
        <f>J665*1.3+400+153.9</f>
        <v>3613.9830000000002</v>
      </c>
      <c r="AE665" s="39">
        <f>SUMIFS('CUSTO MENSAL FUNC NOVO'!H:H,'CUSTO MENSAL FUNC NOVO'!A:A,'VALORES MENSAIS'!AC665)</f>
        <v>2265.9090000000001</v>
      </c>
      <c r="AF665" s="27">
        <f>IF($R665&gt;0,$R665,$S665)+$Y665+$Z665</f>
        <v>988.47749999999996</v>
      </c>
      <c r="AG665" s="27">
        <f>IF($R665&gt;0,$R665,$S665)+$Y665+$Z665</f>
        <v>988.47749999999996</v>
      </c>
      <c r="AH665" s="27">
        <f>IF($R665&gt;0,$R665,$S665)+$Y665+$Z665</f>
        <v>988.47749999999996</v>
      </c>
      <c r="AI665" s="27">
        <f>IF($R665&gt;0,$R665,$S665)+$Y665+$Z665</f>
        <v>988.47749999999996</v>
      </c>
      <c r="AJ665" s="27">
        <f>IF($O665&gt;=AJ$1,$S665+$Y665+$Z665,$Y665+$Z665)</f>
        <v>988.47749999999996</v>
      </c>
      <c r="AK665" s="27">
        <f>IF($O665&gt;=AK$1,$S665+$Y665+$Z665,$Y665+$Z665)</f>
        <v>988.47749999999996</v>
      </c>
      <c r="AL665" s="27">
        <f>IF($O665&gt;=AL$1,$S665+$Y665+$Z665,$Y665+$Z665)</f>
        <v>988.47749999999996</v>
      </c>
      <c r="AM665" s="27">
        <f>IF($O665&gt;=AM$1,$S665+$Y665+$Z665,$Y665+$Z665)</f>
        <v>988.47749999999996</v>
      </c>
      <c r="AN665" s="27">
        <f>IF($O665&gt;=AN$1,$S665+$Y665+$Z665,$Y665+$Z665)</f>
        <v>988.47749999999996</v>
      </c>
      <c r="AO665" s="27">
        <f>IF($O665&gt;=AO$1,$S665+$Y665+$Z665,$Y665+$Z665)</f>
        <v>988.47749999999996</v>
      </c>
      <c r="AP665" s="27">
        <f>IF($O665&gt;=AP$1,$S665+$Y665+$Z665,$Y665+$Z665)</f>
        <v>988.47749999999996</v>
      </c>
      <c r="AQ665" s="27">
        <f>IF($O665&gt;=AQ$1,$S665+$Y665+$Z665,$Y665+$Z665)</f>
        <v>988.47749999999996</v>
      </c>
      <c r="AR665" s="27">
        <f>IF($O665&gt;=AR$1,$S665+$Y665+$Z665,$Y665+$Z665)</f>
        <v>988.47749999999996</v>
      </c>
      <c r="AS665" s="27">
        <f>IF($O665&gt;=AS$1,$S665+$Y665+$Z665,$Y665+$Z665)</f>
        <v>988.47749999999996</v>
      </c>
      <c r="AT665" s="27">
        <f>IF($O665&gt;=AT$1,$S665+$Y665+$Z665,$Y665+$Z665)</f>
        <v>988.47749999999996</v>
      </c>
      <c r="AU665" s="27">
        <f>IF($O665&gt;=AU$1,$S665+$Y665+$Z665,$Y665+$Z665)</f>
        <v>988.47749999999996</v>
      </c>
      <c r="AV665" s="27">
        <f>IF($O665&gt;=AV$1,$S665+$Y665+$Z665,$Y665+$Z665)</f>
        <v>988.47749999999996</v>
      </c>
      <c r="AW665" s="27">
        <f>IF($O665&gt;=AW$1,$S665+$Y665+$Z665,$Y665+$Z665)</f>
        <v>988.47749999999996</v>
      </c>
      <c r="AX665" s="27">
        <f>IF($O665&gt;=AX$1,$S665+$Y665+$Z665,$Y665+$Z665)</f>
        <v>988.47749999999996</v>
      </c>
      <c r="AY665" s="27">
        <f>IF($O665&gt;=AY$1,$S665+$Y665+$Z665,$Y665+$Z665)</f>
        <v>988.47749999999996</v>
      </c>
      <c r="AZ665" s="27">
        <f>IF($O665&gt;=AZ$1,$S665+$Y665+$Z665,$Y665+$Z665)</f>
        <v>988.47749999999996</v>
      </c>
      <c r="BA665" s="27">
        <f>IF($O665&gt;=BA$1,$S665+$Y665+$Z665,$Y665+$Z665)</f>
        <v>988.47749999999996</v>
      </c>
      <c r="BB665" s="27">
        <f>IF($O665&gt;=BB$1,$S665+$Y665+$Z665,$Y665+$Z665)</f>
        <v>988.47749999999996</v>
      </c>
      <c r="BC665" s="27">
        <f>IF($O665&gt;=BC$1,$S665+$Y665+$Z665,$Y665+$Z665)</f>
        <v>988.47749999999996</v>
      </c>
      <c r="BD665" s="27">
        <f>IF($O665&gt;=BD$1,$S665+$Y665+$Z665,$Y665+$Z665)</f>
        <v>988.47749999999996</v>
      </c>
      <c r="BE665" s="27">
        <f>IF($O665&gt;=BE$1,$S665+$Y665+$Z665,$Y665+$Z665)</f>
        <v>988.47749999999996</v>
      </c>
      <c r="BF665" s="27">
        <f>IF($O665&gt;=BF$1,$S665+$Y665+$Z665,$Y665+$Z665)</f>
        <v>988.47749999999996</v>
      </c>
      <c r="BG665" s="27">
        <f>IF($O665&gt;=BG$1,$S665+$Y665+$Z665,$Y665+$Z665)</f>
        <v>988.47749999999996</v>
      </c>
      <c r="BH665" s="27">
        <f>IF($O665&gt;=BH$1,$S665+$Y665+$Z665,$Y665+$Z665)</f>
        <v>988.47749999999996</v>
      </c>
      <c r="BI665" s="27">
        <f>IF($O665&gt;=BI$1,$S665+$Y665+$Z665,$Y665+$Z665)</f>
        <v>988.47749999999996</v>
      </c>
      <c r="BJ665" s="27">
        <f>IF($O665&gt;=BJ$1,$S665+$Y665+$Z665,$Y665+$Z665)</f>
        <v>988.47749999999996</v>
      </c>
      <c r="BK665" s="27">
        <f>IF($O665&gt;=BK$1,$S665+$Y665+$Z665,$Y665+$Z665)</f>
        <v>988.47749999999996</v>
      </c>
      <c r="BL665" s="27">
        <f>IF($O665&gt;=BL$1,$S665+$Y665+$Z665,$Y665+$Z665)</f>
        <v>988.47749999999996</v>
      </c>
      <c r="BM665" s="27">
        <f>IF($O665&gt;=BM$1,$S665+$Y665+$Z665,$Y665+$Z665)</f>
        <v>988.47749999999996</v>
      </c>
      <c r="BN665" s="27">
        <f>IF($O665&gt;=BN$1,$S665+$Y665+$Z665,$Y665+$Z665)</f>
        <v>988.47749999999996</v>
      </c>
      <c r="BO665" s="27">
        <f>IF($O665&gt;=BO$1,$S665+$Y665+$Z665,$Y665+$Z665)</f>
        <v>988.47749999999996</v>
      </c>
      <c r="BP665" s="27">
        <f>IF($O665&gt;=BP$1,$S665+$Y665+$Z665,$Y665+$Z665)</f>
        <v>988.47749999999996</v>
      </c>
      <c r="BQ665" s="27">
        <f>IF($O665&gt;=BQ$1,$S665+$Y665+$Z665,$Y665+$Z665)</f>
        <v>988.47749999999996</v>
      </c>
      <c r="BR665" s="27">
        <f>IF($O665&gt;=BR$1,$S665+$Y665+$Z665,$Y665+$Z665)</f>
        <v>988.47749999999996</v>
      </c>
      <c r="BS665" s="27">
        <f>IF($O665&gt;=BS$1,$S665+$Y665+$Z665,$Y665+$Z665)</f>
        <v>988.47749999999996</v>
      </c>
      <c r="BT665" s="27">
        <f>IF($O665&gt;=BT$1,$S665+$Y665+$Z665,$Y665+$Z665)</f>
        <v>988.47749999999996</v>
      </c>
      <c r="BU665" s="27">
        <f>IF($O665&gt;=BU$1,$S665+$Y665+$Z665,$Y665+$Z665)</f>
        <v>988.47749999999996</v>
      </c>
      <c r="BV665" s="27">
        <f>IF($O665&gt;=BV$1,$S665+$Y665+$Z665,$Y665+$Z665)</f>
        <v>988.47749999999996</v>
      </c>
      <c r="BW665" s="27">
        <f>IF($O665&gt;=BW$1,$S665+$Y665+$Z665,$Y665+$Z665)</f>
        <v>988.47749999999996</v>
      </c>
      <c r="BX665" s="27">
        <f>IF($O665&gt;=BX$1,$S665+$Y665+$Z665,$Y665+$Z665)</f>
        <v>988.47749999999996</v>
      </c>
      <c r="BY665" s="27">
        <f>IF($O665&gt;=BY$1,$S665+$Y665+$Z665,$Y665+$Z665)</f>
        <v>988.47749999999996</v>
      </c>
      <c r="BZ665" s="27">
        <f>IF($O665&gt;=BZ$1,$S665+$Y665+$Z665,$Y665+$Z665)</f>
        <v>988.47749999999996</v>
      </c>
      <c r="CA665" s="27">
        <f>IF($O665&gt;=CA$1,$S665+$Y665+$Z665,$Y665+$Z665)</f>
        <v>988.47749999999996</v>
      </c>
      <c r="CB665" s="27">
        <f>IF($O665&gt;=CB$1,$S665+$Y665+$Z665,$Y665+$Z665)</f>
        <v>988.47749999999996</v>
      </c>
      <c r="CC665" s="27">
        <f>IF($O665&gt;=CC$1,$S665+$Y665+$Z665,$Y665+$Z665)</f>
        <v>988.47749999999996</v>
      </c>
      <c r="CD665" s="27">
        <f>IF($O665&gt;=CD$1,$S665+$Y665+$Z665,$Y665+$Z665)</f>
        <v>988.47749999999996</v>
      </c>
      <c r="CE665" s="27">
        <f>IF($O665&gt;=CE$1,$S665+$Y665+$Z665,$Y665+$Z665)</f>
        <v>988.47749999999996</v>
      </c>
      <c r="CF665" s="27">
        <f>IF($O665&gt;=CF$1,$S665+$Y665+$Z665,$Y665+$Z665)</f>
        <v>988.47749999999996</v>
      </c>
      <c r="CG665" s="27">
        <f>IF($O665&gt;=CG$1,$S665+$Y665+$Z665,$Y665+$Z665)</f>
        <v>988.47749999999996</v>
      </c>
      <c r="CH665" s="27">
        <f>IF($O665&gt;=CH$1,$S665+$Y665+$Z665,$Y665+$Z665)</f>
        <v>988.47749999999996</v>
      </c>
      <c r="CI665" s="27">
        <f>IF($O665&gt;=CI$1,$S665+$Y665+$Z665,$Y665+$Z665)</f>
        <v>988.47749999999996</v>
      </c>
      <c r="CJ665" s="27">
        <f>IF($O665&gt;=CJ$1,$S665+$Y665+$Z665,$Y665+$Z665)</f>
        <v>988.47749999999996</v>
      </c>
      <c r="CK665" s="27">
        <f>IF($O665&gt;=CK$1,$S665+$Y665+$Z665,$Y665+$Z665)</f>
        <v>988.47749999999996</v>
      </c>
      <c r="CL665" s="27">
        <f>IF($O665&gt;=CL$1,$S665+$Y665+$Z665,$Y665+$Z665)</f>
        <v>988.47749999999996</v>
      </c>
      <c r="CM665" s="27">
        <f>IF($O665&gt;=CM$1,$S665+$Y665+$Z665,$Y665+$Z665)</f>
        <v>988.47749999999996</v>
      </c>
      <c r="CN665" s="27">
        <f>IF($O665&gt;=CN$1,$S665+$Y665,$Y665)</f>
        <v>588.47749999999996</v>
      </c>
      <c r="CO665" s="27">
        <f>IF($O665&gt;=CO$1,$S665+$Y665,$Y665)</f>
        <v>588.47749999999996</v>
      </c>
      <c r="CP665" s="27">
        <f>IF($O665&gt;=CP$1,$S665+$Y665,$Y665)</f>
        <v>588.47749999999996</v>
      </c>
      <c r="CQ665" s="27">
        <f>IF($O665&gt;=CQ$1,$S665+$Y665,$Y665)</f>
        <v>588.47749999999996</v>
      </c>
      <c r="CR665" s="27">
        <f>IF($O665&gt;=CR$1,$S665+$Y665,$Y665)</f>
        <v>588.47749999999996</v>
      </c>
      <c r="CS665" s="27">
        <f>IF($O665&gt;=CS$1,$S665+$Y665,$Y665)</f>
        <v>588.47749999999996</v>
      </c>
      <c r="CT665" s="27">
        <f>IF($O665&gt;=CT$1,$S665+$Y665,$Y665)</f>
        <v>588.47749999999996</v>
      </c>
      <c r="CU665" s="27">
        <f>IF($O665&gt;=CU$1,$S665+$Y665,$Y665)</f>
        <v>588.47749999999996</v>
      </c>
      <c r="CV665" s="27">
        <f>IF($O665&gt;=CV$1,$S665+$Y665,$Y665)</f>
        <v>588.47749999999996</v>
      </c>
      <c r="CW665" s="27">
        <f>IF($O665&gt;=CW$1,$S665+$Y665,$Y665)</f>
        <v>588.47749999999996</v>
      </c>
      <c r="CX665" s="27">
        <f>IF($O665&gt;=CX$1,$S665+$Y665,$Y665)</f>
        <v>588.47749999999996</v>
      </c>
      <c r="CY665" s="27">
        <f>IF($O665&gt;=CY$1,$S665+$Y665,$Y665)</f>
        <v>588.47749999999996</v>
      </c>
      <c r="CZ665" s="27">
        <f>IF($O665&gt;=CZ$1,$S665+$Y665,$Y665)</f>
        <v>588.47749999999996</v>
      </c>
      <c r="DA665" s="27">
        <f>IF($O665&gt;=DA$1,$S665+$Y665,$Y665)</f>
        <v>588.47749999999996</v>
      </c>
      <c r="DB665" s="27">
        <f>IF($O665&gt;=DB$1,$S665+$Y665,$Y665)</f>
        <v>588.47749999999996</v>
      </c>
      <c r="DC665" s="27">
        <f>IF($O665&gt;=DC$1,$S665+$Y665,$Y665)</f>
        <v>588.47749999999996</v>
      </c>
      <c r="DD665" s="27">
        <f>IF($O665&gt;=DD$1,$S665+$Y665,$Y665)</f>
        <v>588.47749999999996</v>
      </c>
      <c r="DE665" s="27">
        <f>IF($O665&gt;=DE$1,$S665+$Y665,$Y665)</f>
        <v>588.47749999999996</v>
      </c>
      <c r="DF665" s="27">
        <f>IF($O665&gt;=DF$1,$S665+$Y665,$Y665)</f>
        <v>588.47749999999996</v>
      </c>
      <c r="DG665" s="27">
        <f>IF($O665&gt;=DG$1,$S665+$Y665,$Y665)</f>
        <v>588.47749999999996</v>
      </c>
      <c r="DH665" s="27">
        <f>IF($O665&gt;=DH$1,$S665+$Y665,$Y665)</f>
        <v>588.47749999999996</v>
      </c>
      <c r="DI665" s="27">
        <f>IF($O665&gt;=DI$1,$S665+$Y665,$Y665)</f>
        <v>588.47749999999996</v>
      </c>
      <c r="DJ665" s="27">
        <f>IF($O665&gt;=DJ$1,$S665+$Y665,$Y665)</f>
        <v>588.47749999999996</v>
      </c>
      <c r="DK665" s="27">
        <f>IF($O665&gt;=DK$1,$S665+$Y665,$Y665)</f>
        <v>588.47749999999996</v>
      </c>
      <c r="DL665" s="27">
        <f>IF($O665&gt;=DL$1,$S665+$Y665,$Y665)</f>
        <v>588.47749999999996</v>
      </c>
      <c r="DM665" s="27">
        <f>IF($O665&gt;=DM$1,$S665+$Y665,$Y665)</f>
        <v>588.47749999999996</v>
      </c>
      <c r="DN665" s="27">
        <f>IF($O665&gt;=DN$1,$S665+$Y665,$Y665)</f>
        <v>588.47749999999996</v>
      </c>
      <c r="DO665" s="27">
        <f>IF($O665&gt;=DO$1,$S665+$Y665,$Y665)</f>
        <v>588.47749999999996</v>
      </c>
      <c r="DP665" s="27">
        <f>IF($O665&gt;=DP$1,$S665+$Y665,$Y665)</f>
        <v>588.47749999999996</v>
      </c>
      <c r="DQ665" s="27">
        <f>IF($O665&gt;=DQ$1,$S665+$Y665,$Y665)</f>
        <v>588.47749999999996</v>
      </c>
      <c r="DR665" s="27">
        <f>IF($O665&gt;=DR$1,$S665+$Y665,$Y665)</f>
        <v>588.47749999999996</v>
      </c>
      <c r="DS665" s="27">
        <f>IF($O665&gt;=DS$1,$S665+$Y665,$Y665)</f>
        <v>588.47749999999996</v>
      </c>
      <c r="DT665" s="27">
        <f>IF($O665&gt;=DT$1,$S665+$Y665,$Y665)</f>
        <v>588.47749999999996</v>
      </c>
      <c r="DU665" s="27">
        <f>IF($O665&gt;=DU$1,$S665+$Y665,$Y665)</f>
        <v>588.47749999999996</v>
      </c>
      <c r="DV665" s="27">
        <f>IF($O665&gt;=DV$1,$S665+$Y665,$Y665)</f>
        <v>588.47749999999996</v>
      </c>
      <c r="DW665" s="27">
        <f>IF($O665&gt;=DW$1,$S665+$Y665,$Y665)</f>
        <v>588.47749999999996</v>
      </c>
      <c r="DX665" s="27">
        <f>IF($O665&gt;=DX$1,$S665+$Y665,$Y665)</f>
        <v>588.47749999999996</v>
      </c>
      <c r="DY665" s="27">
        <f>IF($O665&gt;=DY$1,$S665+$Y665,$Y665)</f>
        <v>588.47749999999996</v>
      </c>
      <c r="DZ665" s="27">
        <f>IF($O665&gt;=DZ$1,$S665+$Y665,$Y665)</f>
        <v>588.47749999999996</v>
      </c>
      <c r="EA665" s="27">
        <f>IF($O665&gt;=EA$1,$S665+$Y665,$Y665)</f>
        <v>588.47749999999996</v>
      </c>
      <c r="EB665" s="27">
        <f>IF($O665&gt;=EB$1,$S665+$Y665,$Y665)</f>
        <v>588.47749999999996</v>
      </c>
      <c r="EC665" s="27">
        <f>IF($O665&gt;=EC$1,$S665+$Y665,$Y665)</f>
        <v>588.47749999999996</v>
      </c>
      <c r="ED665" s="27">
        <f>IF($O665&gt;=ED$1,$S665+$Y665,$Y665)</f>
        <v>588.47749999999996</v>
      </c>
      <c r="EE665" s="27">
        <f>IF($O665&gt;=EE$1,$S665+$Y665,$Y665)</f>
        <v>588.47749999999996</v>
      </c>
      <c r="EF665" s="27">
        <f>IF($O665&gt;=EF$1,$S665+$Y665,$Y665)</f>
        <v>588.47749999999996</v>
      </c>
      <c r="EG665" s="27">
        <f>IF($O665&gt;=EG$1,$S665+$Y665,$Y665)</f>
        <v>588.47749999999996</v>
      </c>
      <c r="EH665" s="27">
        <f>IF($O665&gt;=EH$1,$S665+$Y665,$Y665)</f>
        <v>588.47749999999996</v>
      </c>
      <c r="EI665" s="27">
        <f>IF($O665&gt;=EI$1,$S665+$Y665,$Y665)</f>
        <v>588.47749999999996</v>
      </c>
      <c r="EJ665" s="27">
        <f>IF($O665&gt;=EJ$1,$S665+$Y665,$Y665)</f>
        <v>588.47749999999996</v>
      </c>
      <c r="EK665" s="27">
        <f>IF($O665&gt;=EK$1,$S665+$Y665,$Y665)</f>
        <v>588.47749999999996</v>
      </c>
      <c r="EL665" s="27">
        <f>IF($O665&gt;=EL$1,$S665+$Y665,$Y665)</f>
        <v>588.47749999999996</v>
      </c>
      <c r="EM665" s="27">
        <f>IF($O665&gt;=EM$1,$S665+$Y665,$Y665)</f>
        <v>588.47749999999996</v>
      </c>
      <c r="EN665" s="27">
        <f>IF($O665&gt;=EN$1,$S665+$Y665,$Y665)</f>
        <v>588.47749999999996</v>
      </c>
      <c r="EO665" s="27">
        <f>IF($O665&gt;=EO$1,$S665+$Y665,$Y665)</f>
        <v>588.47749999999996</v>
      </c>
      <c r="EP665" s="27">
        <f>IF($O665&gt;=EP$1,$S665+$Y665,$Y665)</f>
        <v>588.47749999999996</v>
      </c>
      <c r="EQ665" s="27">
        <f>IF($O665&gt;=EQ$1,$S665+$Y665,$Y665)</f>
        <v>588.47749999999996</v>
      </c>
      <c r="ER665" s="27">
        <f>IF($O665&gt;=ER$1,$S665+$Y665,$Y665)</f>
        <v>588.47749999999996</v>
      </c>
      <c r="ES665" s="27">
        <f>IF($O665&gt;=ES$1,$S665+$Y665,$Y665)</f>
        <v>588.47749999999996</v>
      </c>
      <c r="ET665" s="27">
        <f>IF($O665&gt;=ET$1,$S665+$Y665,$Y665)</f>
        <v>588.47749999999996</v>
      </c>
      <c r="EU665" s="27">
        <f>IF($O665&gt;=EU$1,$S665+$Y665,$Y665)</f>
        <v>588.47749999999996</v>
      </c>
      <c r="EV665" s="27">
        <f>IF($O665&gt;=EV$1,$S665,0)</f>
        <v>588.47749999999996</v>
      </c>
      <c r="EW665" s="27">
        <f>IF($O665&gt;=EW$1,$S665,0)</f>
        <v>588.47749999999996</v>
      </c>
      <c r="EX665" s="27">
        <f>IF($O665&gt;=EX$1,$S665,0)</f>
        <v>588.47749999999996</v>
      </c>
      <c r="EY665" s="27">
        <f>IF($O665&gt;=EY$1,$S665,0)</f>
        <v>588.47749999999996</v>
      </c>
      <c r="EZ665" s="27">
        <f>IF($O665&gt;=EZ$1,$S665,0)</f>
        <v>588.47749999999996</v>
      </c>
      <c r="FA665" s="27">
        <f>IF($O665&gt;=FA$1,$S665,0)</f>
        <v>588.47749999999996</v>
      </c>
      <c r="FB665" s="27">
        <f>IF($O665&gt;=FB$1,$S665,0)</f>
        <v>588.47749999999996</v>
      </c>
      <c r="FC665" s="27">
        <f>IF($O665&gt;=FC$1,$S665,0)</f>
        <v>588.47749999999996</v>
      </c>
      <c r="FD665" s="27">
        <f>IF($O665&gt;=FD$1,$S665,0)</f>
        <v>588.47749999999996</v>
      </c>
      <c r="FE665" s="27">
        <f>IF($O665&gt;=FE$1,$S665,0)</f>
        <v>588.47749999999996</v>
      </c>
      <c r="FF665" s="27">
        <f>IF($O665&gt;=FF$1,$S665,0)</f>
        <v>588.47749999999996</v>
      </c>
      <c r="FG665" s="27">
        <f>IF($O665&gt;=FG$1,$S665,0)</f>
        <v>588.47749999999996</v>
      </c>
      <c r="FH665" s="27">
        <f>IF($O665&gt;=FH$1,$S665,0)</f>
        <v>588.47749999999996</v>
      </c>
      <c r="FI665" s="27">
        <f>IF($O665&gt;=FI$1,$S665,0)</f>
        <v>588.47749999999996</v>
      </c>
      <c r="FJ665" s="27">
        <f>IF($O665&gt;=FJ$1,$S665,0)</f>
        <v>588.47749999999996</v>
      </c>
      <c r="FK665" s="27">
        <f>IF($O665&gt;=FK$1,$S665,0)</f>
        <v>588.47749999999996</v>
      </c>
      <c r="FL665" s="27">
        <f>IF($O665&gt;=FL$1,$S665,0)</f>
        <v>588.47749999999996</v>
      </c>
      <c r="FM665" s="27">
        <f>IF($O665&gt;=FM$1,$S665,0)</f>
        <v>588.47749999999996</v>
      </c>
      <c r="FN665" s="27">
        <f>IF($O665&gt;=FN$1,$S665,0)</f>
        <v>588.47749999999996</v>
      </c>
      <c r="FO665" s="27">
        <f>IF($O665&gt;=FO$1,$S665,0)</f>
        <v>588.47749999999996</v>
      </c>
      <c r="FP665" s="27">
        <f>IF($O665&gt;=FP$1,$S665,0)</f>
        <v>588.47749999999996</v>
      </c>
      <c r="FQ665" s="27">
        <f>IF($O665&gt;=FQ$1,$S665,0)</f>
        <v>588.47749999999996</v>
      </c>
      <c r="FR665" s="27">
        <f>IF($O665&gt;=FR$1,$S665,0)</f>
        <v>588.47749999999996</v>
      </c>
      <c r="FS665" s="27">
        <f>IF($O665&gt;=FS$1,$S665,0)</f>
        <v>588.47749999999996</v>
      </c>
      <c r="FT665" s="27">
        <f>IF($O665&gt;=FT$1,$S665,0)</f>
        <v>588.47749999999996</v>
      </c>
      <c r="FU665" s="27">
        <f>IF($O665&gt;=FU$1,$S665,0)</f>
        <v>588.47749999999996</v>
      </c>
      <c r="FV665" s="27">
        <f>IF($O665&gt;=FV$1,$S665,0)</f>
        <v>588.47749999999996</v>
      </c>
      <c r="FW665" s="27">
        <f>IF($O665&gt;=FW$1,$S665,0)</f>
        <v>588.47749999999996</v>
      </c>
      <c r="FX665" s="27">
        <f>IF($O665&gt;=FX$1,$S665,0)</f>
        <v>588.47749999999996</v>
      </c>
      <c r="FY665" s="27">
        <f>IF($O665&gt;=FY$1,$S665,0)</f>
        <v>588.47749999999996</v>
      </c>
      <c r="FZ665" s="27">
        <f>IF($O665&gt;=FZ$1,$S665,0)</f>
        <v>588.47749999999996</v>
      </c>
      <c r="GA665" s="27">
        <f>IF($O665&gt;=GA$1,$S665,0)</f>
        <v>588.47749999999996</v>
      </c>
      <c r="GB665" s="27">
        <f>IF($O665&gt;=GB$1,$S665,0)</f>
        <v>588.47749999999996</v>
      </c>
      <c r="GC665" s="27">
        <f>IF($O665&gt;=GC$1,$S665,0)</f>
        <v>588.47749999999996</v>
      </c>
      <c r="GD665" s="27">
        <f>IF($O665&gt;=GD$1,$S665,0)</f>
        <v>588.47749999999996</v>
      </c>
      <c r="GE665" s="27">
        <f>IF($O665&gt;=GE$1,$S665,0)</f>
        <v>588.47749999999996</v>
      </c>
      <c r="GF665" s="27">
        <f>IF($O665&gt;=GF$1,$S665,0)</f>
        <v>0</v>
      </c>
      <c r="GG665" s="27">
        <f>IF($O665&gt;=GG$1,$S665,0)</f>
        <v>0</v>
      </c>
      <c r="GH665" s="27">
        <f>IF($O665&gt;=GH$1,$S665,0)</f>
        <v>0</v>
      </c>
      <c r="GI665" s="27">
        <f>IF($O665&gt;=GI$1,$S665,0)</f>
        <v>0</v>
      </c>
      <c r="GJ665" s="27">
        <f>IF($O665&gt;=GJ$1,$S665,0)</f>
        <v>0</v>
      </c>
      <c r="GK665" s="27">
        <f>IF($O665&gt;=GK$1,$S665,0)</f>
        <v>0</v>
      </c>
      <c r="GL665" s="27">
        <f>IF($O665&gt;=GL$1,$S665,0)</f>
        <v>0</v>
      </c>
      <c r="GM665" s="27">
        <f>IF($O665&gt;=GM$1,$S665,0)</f>
        <v>0</v>
      </c>
      <c r="GN665" s="27">
        <f>IF($O665&gt;=GN$1,$S665,0)</f>
        <v>0</v>
      </c>
      <c r="GO665" s="27">
        <f>IF($O665&gt;=GO$1,$S665,0)</f>
        <v>0</v>
      </c>
      <c r="GP665" s="27">
        <f>IF($O665&gt;=GP$1,$S665,0)</f>
        <v>0</v>
      </c>
      <c r="GQ665" s="27">
        <f>IF($O665&gt;=GQ$1,$S665,0)</f>
        <v>0</v>
      </c>
      <c r="GR665" s="27">
        <f>IF($O665&gt;=GR$1,$S665,0)</f>
        <v>0</v>
      </c>
      <c r="GS665" s="27">
        <f>IF($O665&gt;=GS$1,$S665,0)</f>
        <v>0</v>
      </c>
      <c r="GT665" s="27">
        <f>IF($O665&gt;=GT$1,$S665,0)</f>
        <v>0</v>
      </c>
      <c r="GU665" s="27">
        <f>IF($O665&gt;=GU$1,$S665,0)</f>
        <v>0</v>
      </c>
      <c r="GV665" s="27">
        <f>IF($O665&gt;=GV$1,$S665,0)</f>
        <v>0</v>
      </c>
      <c r="GW665" s="27">
        <f>IF($O665&gt;=GW$1,$S665,0)</f>
        <v>0</v>
      </c>
      <c r="GX665" s="27">
        <f>IF($O665&gt;=GX$1,$S665,0)</f>
        <v>0</v>
      </c>
      <c r="GY665" s="27">
        <f>IF($O665&gt;=GY$1,$S665,0)</f>
        <v>0</v>
      </c>
      <c r="GZ665" s="27">
        <f>IF($O665&gt;=GZ$1,$S665,0)</f>
        <v>0</v>
      </c>
      <c r="HA665" s="27">
        <f>IF($O665&gt;=HA$1,$S665,0)</f>
        <v>0</v>
      </c>
      <c r="HB665" s="27">
        <f>IF($O665&gt;=HB$1,$S665,0)</f>
        <v>0</v>
      </c>
      <c r="HC665" s="27">
        <f>IF($O665&gt;=HC$1,$S665,0)</f>
        <v>0</v>
      </c>
    </row>
    <row r="666" spans="1:211">
      <c r="A666" s="3">
        <v>17612</v>
      </c>
      <c r="B666" s="3" t="s">
        <v>700</v>
      </c>
      <c r="C666" s="3" t="s">
        <v>18</v>
      </c>
      <c r="D666" s="3">
        <v>60</v>
      </c>
      <c r="E666" s="4">
        <v>31495</v>
      </c>
      <c r="F666" s="5">
        <v>32.263013698630139</v>
      </c>
      <c r="G666" s="3" t="s">
        <v>674</v>
      </c>
      <c r="H666" s="4">
        <v>21282</v>
      </c>
      <c r="I666" s="9" t="s">
        <v>852</v>
      </c>
      <c r="J666" s="5">
        <v>2103.25</v>
      </c>
      <c r="K666" s="31">
        <v>745</v>
      </c>
      <c r="L666" s="32">
        <v>32</v>
      </c>
      <c r="M666" s="33">
        <f>VLOOKUP(L666,FIND,3,TRUE)</f>
        <v>1.5</v>
      </c>
      <c r="N666" s="32">
        <f>IF(L666&gt;30,180,VLOOKUP(L666,TEMPO,2,FALSE))</f>
        <v>180</v>
      </c>
      <c r="O666" s="32">
        <f>IF(R666&gt;0,4,N666)</f>
        <v>180</v>
      </c>
      <c r="P666" s="96">
        <f>J666*M666*L666</f>
        <v>100956</v>
      </c>
      <c r="Q666" s="96">
        <f>10934.45*2</f>
        <v>21868.9</v>
      </c>
      <c r="R666" s="96">
        <f>IF(P666&lt;=Q666,P666/4,0)</f>
        <v>0</v>
      </c>
      <c r="S666" s="5">
        <f>IF(P666&gt;=Q666,P666/N666,0)</f>
        <v>560.86666666666667</v>
      </c>
      <c r="T666" s="3"/>
      <c r="U666" s="3">
        <f>IF(T666="",1,0)</f>
        <v>1</v>
      </c>
      <c r="V666" s="3">
        <v>46</v>
      </c>
      <c r="W666" s="5">
        <v>0.6</v>
      </c>
      <c r="X666" s="5">
        <v>402.65</v>
      </c>
      <c r="Y666" s="5">
        <f>X666*W666</f>
        <v>241.58999999999997</v>
      </c>
      <c r="Z666" s="5">
        <v>400</v>
      </c>
      <c r="AA666" s="5">
        <f>S666+Y666+Z666</f>
        <v>1202.4566666666667</v>
      </c>
      <c r="AB666" s="39">
        <f>(J666/12+J666/12*1.3333333333+450/12+J666/30*6/12+J666)*1.3+Y666+Z666+153.9</f>
        <v>4155.6902777701825</v>
      </c>
      <c r="AC666" s="39" t="s">
        <v>18</v>
      </c>
      <c r="AD666" s="39">
        <f>J666*1.3+400+153.9</f>
        <v>3288.125</v>
      </c>
      <c r="AE666" s="39">
        <f>SUMIFS('CUSTO MENSAL FUNC NOVO'!H:H,'CUSTO MENSAL FUNC NOVO'!A:A,'VALORES MENSAIS'!AC666)</f>
        <v>1902.2210000000002</v>
      </c>
      <c r="AF666" s="27">
        <f>IF($R666&gt;0,$R666,$S666)+$Y666+$Z666</f>
        <v>1202.4566666666667</v>
      </c>
      <c r="AG666" s="27">
        <f>IF($R666&gt;0,$R666,$S666)+$Y666+$Z666</f>
        <v>1202.4566666666667</v>
      </c>
      <c r="AH666" s="27">
        <f>IF($R666&gt;0,$R666,$S666)+$Y666+$Z666</f>
        <v>1202.4566666666667</v>
      </c>
      <c r="AI666" s="27">
        <f>IF($R666&gt;0,$R666,$S666)+$Y666+$Z666</f>
        <v>1202.4566666666667</v>
      </c>
      <c r="AJ666" s="27">
        <f>IF($O666&gt;=AJ$1,$S666+$Y666+$Z666,$Y666+$Z666)</f>
        <v>1202.4566666666667</v>
      </c>
      <c r="AK666" s="27">
        <f>IF($O666&gt;=AK$1,$S666+$Y666+$Z666,$Y666+$Z666)</f>
        <v>1202.4566666666667</v>
      </c>
      <c r="AL666" s="27">
        <f>IF($O666&gt;=AL$1,$S666+$Y666+$Z666,$Y666+$Z666)</f>
        <v>1202.4566666666667</v>
      </c>
      <c r="AM666" s="27">
        <f>IF($O666&gt;=AM$1,$S666+$Y666+$Z666,$Y666+$Z666)</f>
        <v>1202.4566666666667</v>
      </c>
      <c r="AN666" s="27">
        <f>IF($O666&gt;=AN$1,$S666+$Y666+$Z666,$Y666+$Z666)</f>
        <v>1202.4566666666667</v>
      </c>
      <c r="AO666" s="27">
        <f>IF($O666&gt;=AO$1,$S666+$Y666+$Z666,$Y666+$Z666)</f>
        <v>1202.4566666666667</v>
      </c>
      <c r="AP666" s="27">
        <f>IF($O666&gt;=AP$1,$S666+$Y666+$Z666,$Y666+$Z666)</f>
        <v>1202.4566666666667</v>
      </c>
      <c r="AQ666" s="27">
        <f>IF($O666&gt;=AQ$1,$S666+$Y666+$Z666,$Y666+$Z666)</f>
        <v>1202.4566666666667</v>
      </c>
      <c r="AR666" s="27">
        <f>IF($O666&gt;=AR$1,$S666+$Y666+$Z666,$Y666+$Z666)</f>
        <v>1202.4566666666667</v>
      </c>
      <c r="AS666" s="27">
        <f>IF($O666&gt;=AS$1,$S666+$Y666+$Z666,$Y666+$Z666)</f>
        <v>1202.4566666666667</v>
      </c>
      <c r="AT666" s="27">
        <f>IF($O666&gt;=AT$1,$S666+$Y666+$Z666,$Y666+$Z666)</f>
        <v>1202.4566666666667</v>
      </c>
      <c r="AU666" s="27">
        <f>IF($O666&gt;=AU$1,$S666+$Y666+$Z666,$Y666+$Z666)</f>
        <v>1202.4566666666667</v>
      </c>
      <c r="AV666" s="27">
        <f>IF($O666&gt;=AV$1,$S666+$Y666+$Z666,$Y666+$Z666)</f>
        <v>1202.4566666666667</v>
      </c>
      <c r="AW666" s="27">
        <f>IF($O666&gt;=AW$1,$S666+$Y666+$Z666,$Y666+$Z666)</f>
        <v>1202.4566666666667</v>
      </c>
      <c r="AX666" s="27">
        <f>IF($O666&gt;=AX$1,$S666+$Y666+$Z666,$Y666+$Z666)</f>
        <v>1202.4566666666667</v>
      </c>
      <c r="AY666" s="27">
        <f>IF($O666&gt;=AY$1,$S666+$Y666+$Z666,$Y666+$Z666)</f>
        <v>1202.4566666666667</v>
      </c>
      <c r="AZ666" s="27">
        <f>IF($O666&gt;=AZ$1,$S666+$Y666+$Z666,$Y666+$Z666)</f>
        <v>1202.4566666666667</v>
      </c>
      <c r="BA666" s="27">
        <f>IF($O666&gt;=BA$1,$S666+$Y666+$Z666,$Y666+$Z666)</f>
        <v>1202.4566666666667</v>
      </c>
      <c r="BB666" s="27">
        <f>IF($O666&gt;=BB$1,$S666+$Y666+$Z666,$Y666+$Z666)</f>
        <v>1202.4566666666667</v>
      </c>
      <c r="BC666" s="27">
        <f>IF($O666&gt;=BC$1,$S666+$Y666+$Z666,$Y666+$Z666)</f>
        <v>1202.4566666666667</v>
      </c>
      <c r="BD666" s="27">
        <f>IF($O666&gt;=BD$1,$S666+$Y666+$Z666,$Y666+$Z666)</f>
        <v>1202.4566666666667</v>
      </c>
      <c r="BE666" s="27">
        <f>IF($O666&gt;=BE$1,$S666+$Y666+$Z666,$Y666+$Z666)</f>
        <v>1202.4566666666667</v>
      </c>
      <c r="BF666" s="27">
        <f>IF($O666&gt;=BF$1,$S666+$Y666+$Z666,$Y666+$Z666)</f>
        <v>1202.4566666666667</v>
      </c>
      <c r="BG666" s="27">
        <f>IF($O666&gt;=BG$1,$S666+$Y666+$Z666,$Y666+$Z666)</f>
        <v>1202.4566666666667</v>
      </c>
      <c r="BH666" s="27">
        <f>IF($O666&gt;=BH$1,$S666+$Y666+$Z666,$Y666+$Z666)</f>
        <v>1202.4566666666667</v>
      </c>
      <c r="BI666" s="27">
        <f>IF($O666&gt;=BI$1,$S666+$Y666+$Z666,$Y666+$Z666)</f>
        <v>1202.4566666666667</v>
      </c>
      <c r="BJ666" s="27">
        <f>IF($O666&gt;=BJ$1,$S666+$Y666+$Z666,$Y666+$Z666)</f>
        <v>1202.4566666666667</v>
      </c>
      <c r="BK666" s="27">
        <f>IF($O666&gt;=BK$1,$S666+$Y666+$Z666,$Y666+$Z666)</f>
        <v>1202.4566666666667</v>
      </c>
      <c r="BL666" s="27">
        <f>IF($O666&gt;=BL$1,$S666+$Y666+$Z666,$Y666+$Z666)</f>
        <v>1202.4566666666667</v>
      </c>
      <c r="BM666" s="27">
        <f>IF($O666&gt;=BM$1,$S666+$Y666+$Z666,$Y666+$Z666)</f>
        <v>1202.4566666666667</v>
      </c>
      <c r="BN666" s="27">
        <f>IF($O666&gt;=BN$1,$S666+$Y666+$Z666,$Y666+$Z666)</f>
        <v>1202.4566666666667</v>
      </c>
      <c r="BO666" s="27">
        <f>IF($O666&gt;=BO$1,$S666+$Y666+$Z666,$Y666+$Z666)</f>
        <v>1202.4566666666667</v>
      </c>
      <c r="BP666" s="27">
        <f>IF($O666&gt;=BP$1,$S666+$Y666+$Z666,$Y666+$Z666)</f>
        <v>1202.4566666666667</v>
      </c>
      <c r="BQ666" s="27">
        <f>IF($O666&gt;=BQ$1,$S666+$Y666+$Z666,$Y666+$Z666)</f>
        <v>1202.4566666666667</v>
      </c>
      <c r="BR666" s="27">
        <f>IF($O666&gt;=BR$1,$S666+$Y666+$Z666,$Y666+$Z666)</f>
        <v>1202.4566666666667</v>
      </c>
      <c r="BS666" s="27">
        <f>IF($O666&gt;=BS$1,$S666+$Y666+$Z666,$Y666+$Z666)</f>
        <v>1202.4566666666667</v>
      </c>
      <c r="BT666" s="27">
        <f>IF($O666&gt;=BT$1,$S666+$Y666+$Z666,$Y666+$Z666)</f>
        <v>1202.4566666666667</v>
      </c>
      <c r="BU666" s="27">
        <f>IF($O666&gt;=BU$1,$S666+$Y666+$Z666,$Y666+$Z666)</f>
        <v>1202.4566666666667</v>
      </c>
      <c r="BV666" s="27">
        <f>IF($O666&gt;=BV$1,$S666+$Y666+$Z666,$Y666+$Z666)</f>
        <v>1202.4566666666667</v>
      </c>
      <c r="BW666" s="27">
        <f>IF($O666&gt;=BW$1,$S666+$Y666+$Z666,$Y666+$Z666)</f>
        <v>1202.4566666666667</v>
      </c>
      <c r="BX666" s="27">
        <f>IF($O666&gt;=BX$1,$S666+$Y666+$Z666,$Y666+$Z666)</f>
        <v>1202.4566666666667</v>
      </c>
      <c r="BY666" s="27">
        <f>IF($O666&gt;=BY$1,$S666+$Y666+$Z666,$Y666+$Z666)</f>
        <v>1202.4566666666667</v>
      </c>
      <c r="BZ666" s="27">
        <f>IF($O666&gt;=BZ$1,$S666+$Y666+$Z666,$Y666+$Z666)</f>
        <v>1202.4566666666667</v>
      </c>
      <c r="CA666" s="27">
        <f>IF($O666&gt;=CA$1,$S666+$Y666+$Z666,$Y666+$Z666)</f>
        <v>1202.4566666666667</v>
      </c>
      <c r="CB666" s="27">
        <f>IF($O666&gt;=CB$1,$S666+$Y666+$Z666,$Y666+$Z666)</f>
        <v>1202.4566666666667</v>
      </c>
      <c r="CC666" s="27">
        <f>IF($O666&gt;=CC$1,$S666+$Y666+$Z666,$Y666+$Z666)</f>
        <v>1202.4566666666667</v>
      </c>
      <c r="CD666" s="27">
        <f>IF($O666&gt;=CD$1,$S666+$Y666+$Z666,$Y666+$Z666)</f>
        <v>1202.4566666666667</v>
      </c>
      <c r="CE666" s="27">
        <f>IF($O666&gt;=CE$1,$S666+$Y666+$Z666,$Y666+$Z666)</f>
        <v>1202.4566666666667</v>
      </c>
      <c r="CF666" s="27">
        <f>IF($O666&gt;=CF$1,$S666+$Y666+$Z666,$Y666+$Z666)</f>
        <v>1202.4566666666667</v>
      </c>
      <c r="CG666" s="27">
        <f>IF($O666&gt;=CG$1,$S666+$Y666+$Z666,$Y666+$Z666)</f>
        <v>1202.4566666666667</v>
      </c>
      <c r="CH666" s="27">
        <f>IF($O666&gt;=CH$1,$S666+$Y666+$Z666,$Y666+$Z666)</f>
        <v>1202.4566666666667</v>
      </c>
      <c r="CI666" s="27">
        <f>IF($O666&gt;=CI$1,$S666+$Y666+$Z666,$Y666+$Z666)</f>
        <v>1202.4566666666667</v>
      </c>
      <c r="CJ666" s="27">
        <f>IF($O666&gt;=CJ$1,$S666+$Y666+$Z666,$Y666+$Z666)</f>
        <v>1202.4566666666667</v>
      </c>
      <c r="CK666" s="27">
        <f>IF($O666&gt;=CK$1,$S666+$Y666+$Z666,$Y666+$Z666)</f>
        <v>1202.4566666666667</v>
      </c>
      <c r="CL666" s="27">
        <f>IF($O666&gt;=CL$1,$S666+$Y666+$Z666,$Y666+$Z666)</f>
        <v>1202.4566666666667</v>
      </c>
      <c r="CM666" s="27">
        <f>IF($O666&gt;=CM$1,$S666+$Y666+$Z666,$Y666+$Z666)</f>
        <v>1202.4566666666667</v>
      </c>
      <c r="CN666" s="27">
        <f>IF($O666&gt;=CN$1,$S666+$Y666,$Y666)</f>
        <v>802.45666666666671</v>
      </c>
      <c r="CO666" s="27">
        <f>IF($O666&gt;=CO$1,$S666+$Y666,$Y666)</f>
        <v>802.45666666666671</v>
      </c>
      <c r="CP666" s="27">
        <f>IF($O666&gt;=CP$1,$S666+$Y666,$Y666)</f>
        <v>802.45666666666671</v>
      </c>
      <c r="CQ666" s="27">
        <f>IF($O666&gt;=CQ$1,$S666+$Y666,$Y666)</f>
        <v>802.45666666666671</v>
      </c>
      <c r="CR666" s="27">
        <f>IF($O666&gt;=CR$1,$S666+$Y666,$Y666)</f>
        <v>802.45666666666671</v>
      </c>
      <c r="CS666" s="27">
        <f>IF($O666&gt;=CS$1,$S666+$Y666,$Y666)</f>
        <v>802.45666666666671</v>
      </c>
      <c r="CT666" s="27">
        <f>IF($O666&gt;=CT$1,$S666+$Y666,$Y666)</f>
        <v>802.45666666666671</v>
      </c>
      <c r="CU666" s="27">
        <f>IF($O666&gt;=CU$1,$S666+$Y666,$Y666)</f>
        <v>802.45666666666671</v>
      </c>
      <c r="CV666" s="27">
        <f>IF($O666&gt;=CV$1,$S666+$Y666,$Y666)</f>
        <v>802.45666666666671</v>
      </c>
      <c r="CW666" s="27">
        <f>IF($O666&gt;=CW$1,$S666+$Y666,$Y666)</f>
        <v>802.45666666666671</v>
      </c>
      <c r="CX666" s="27">
        <f>IF($O666&gt;=CX$1,$S666+$Y666,$Y666)</f>
        <v>802.45666666666671</v>
      </c>
      <c r="CY666" s="27">
        <f>IF($O666&gt;=CY$1,$S666+$Y666,$Y666)</f>
        <v>802.45666666666671</v>
      </c>
      <c r="CZ666" s="27">
        <f>IF($O666&gt;=CZ$1,$S666+$Y666,$Y666)</f>
        <v>802.45666666666671</v>
      </c>
      <c r="DA666" s="27">
        <f>IF($O666&gt;=DA$1,$S666+$Y666,$Y666)</f>
        <v>802.45666666666671</v>
      </c>
      <c r="DB666" s="27">
        <f>IF($O666&gt;=DB$1,$S666+$Y666,$Y666)</f>
        <v>802.45666666666671</v>
      </c>
      <c r="DC666" s="27">
        <f>IF($O666&gt;=DC$1,$S666+$Y666,$Y666)</f>
        <v>802.45666666666671</v>
      </c>
      <c r="DD666" s="27">
        <f>IF($O666&gt;=DD$1,$S666+$Y666,$Y666)</f>
        <v>802.45666666666671</v>
      </c>
      <c r="DE666" s="27">
        <f>IF($O666&gt;=DE$1,$S666+$Y666,$Y666)</f>
        <v>802.45666666666671</v>
      </c>
      <c r="DF666" s="27">
        <f>IF($O666&gt;=DF$1,$S666+$Y666,$Y666)</f>
        <v>802.45666666666671</v>
      </c>
      <c r="DG666" s="27">
        <f>IF($O666&gt;=DG$1,$S666+$Y666,$Y666)</f>
        <v>802.45666666666671</v>
      </c>
      <c r="DH666" s="27">
        <f>IF($O666&gt;=DH$1,$S666+$Y666,$Y666)</f>
        <v>802.45666666666671</v>
      </c>
      <c r="DI666" s="27">
        <f>IF($O666&gt;=DI$1,$S666+$Y666,$Y666)</f>
        <v>802.45666666666671</v>
      </c>
      <c r="DJ666" s="27">
        <f>IF($O666&gt;=DJ$1,$S666+$Y666,$Y666)</f>
        <v>802.45666666666671</v>
      </c>
      <c r="DK666" s="27">
        <f>IF($O666&gt;=DK$1,$S666+$Y666,$Y666)</f>
        <v>802.45666666666671</v>
      </c>
      <c r="DL666" s="27">
        <f>IF($O666&gt;=DL$1,$S666+$Y666,$Y666)</f>
        <v>802.45666666666671</v>
      </c>
      <c r="DM666" s="27">
        <f>IF($O666&gt;=DM$1,$S666+$Y666,$Y666)</f>
        <v>802.45666666666671</v>
      </c>
      <c r="DN666" s="27">
        <f>IF($O666&gt;=DN$1,$S666+$Y666,$Y666)</f>
        <v>802.45666666666671</v>
      </c>
      <c r="DO666" s="27">
        <f>IF($O666&gt;=DO$1,$S666+$Y666,$Y666)</f>
        <v>802.45666666666671</v>
      </c>
      <c r="DP666" s="27">
        <f>IF($O666&gt;=DP$1,$S666+$Y666,$Y666)</f>
        <v>802.45666666666671</v>
      </c>
      <c r="DQ666" s="27">
        <f>IF($O666&gt;=DQ$1,$S666+$Y666,$Y666)</f>
        <v>802.45666666666671</v>
      </c>
      <c r="DR666" s="27">
        <f>IF($O666&gt;=DR$1,$S666+$Y666,$Y666)</f>
        <v>802.45666666666671</v>
      </c>
      <c r="DS666" s="27">
        <f>IF($O666&gt;=DS$1,$S666+$Y666,$Y666)</f>
        <v>802.45666666666671</v>
      </c>
      <c r="DT666" s="27">
        <f>IF($O666&gt;=DT$1,$S666+$Y666,$Y666)</f>
        <v>802.45666666666671</v>
      </c>
      <c r="DU666" s="27">
        <f>IF($O666&gt;=DU$1,$S666+$Y666,$Y666)</f>
        <v>802.45666666666671</v>
      </c>
      <c r="DV666" s="27">
        <f>IF($O666&gt;=DV$1,$S666+$Y666,$Y666)</f>
        <v>802.45666666666671</v>
      </c>
      <c r="DW666" s="27">
        <f>IF($O666&gt;=DW$1,$S666+$Y666,$Y666)</f>
        <v>802.45666666666671</v>
      </c>
      <c r="DX666" s="27">
        <f>IF($O666&gt;=DX$1,$S666+$Y666,$Y666)</f>
        <v>802.45666666666671</v>
      </c>
      <c r="DY666" s="27">
        <f>IF($O666&gt;=DY$1,$S666+$Y666,$Y666)</f>
        <v>802.45666666666671</v>
      </c>
      <c r="DZ666" s="27">
        <f>IF($O666&gt;=DZ$1,$S666+$Y666,$Y666)</f>
        <v>802.45666666666671</v>
      </c>
      <c r="EA666" s="27">
        <f>IF($O666&gt;=EA$1,$S666+$Y666,$Y666)</f>
        <v>802.45666666666671</v>
      </c>
      <c r="EB666" s="27">
        <f>IF($O666&gt;=EB$1,$S666+$Y666,$Y666)</f>
        <v>802.45666666666671</v>
      </c>
      <c r="EC666" s="27">
        <f>IF($O666&gt;=EC$1,$S666+$Y666,$Y666)</f>
        <v>802.45666666666671</v>
      </c>
      <c r="ED666" s="27">
        <f>IF($O666&gt;=ED$1,$S666+$Y666,$Y666)</f>
        <v>802.45666666666671</v>
      </c>
      <c r="EE666" s="27">
        <f>IF($O666&gt;=EE$1,$S666+$Y666,$Y666)</f>
        <v>802.45666666666671</v>
      </c>
      <c r="EF666" s="27">
        <f>IF($O666&gt;=EF$1,$S666+$Y666,$Y666)</f>
        <v>802.45666666666671</v>
      </c>
      <c r="EG666" s="27">
        <f>IF($O666&gt;=EG$1,$S666+$Y666,$Y666)</f>
        <v>802.45666666666671</v>
      </c>
      <c r="EH666" s="27">
        <f>IF($O666&gt;=EH$1,$S666+$Y666,$Y666)</f>
        <v>802.45666666666671</v>
      </c>
      <c r="EI666" s="27">
        <f>IF($O666&gt;=EI$1,$S666+$Y666,$Y666)</f>
        <v>802.45666666666671</v>
      </c>
      <c r="EJ666" s="27">
        <f>IF($O666&gt;=EJ$1,$S666+$Y666,$Y666)</f>
        <v>802.45666666666671</v>
      </c>
      <c r="EK666" s="27">
        <f>IF($O666&gt;=EK$1,$S666+$Y666,$Y666)</f>
        <v>802.45666666666671</v>
      </c>
      <c r="EL666" s="27">
        <f>IF($O666&gt;=EL$1,$S666+$Y666,$Y666)</f>
        <v>802.45666666666671</v>
      </c>
      <c r="EM666" s="27">
        <f>IF($O666&gt;=EM$1,$S666+$Y666,$Y666)</f>
        <v>802.45666666666671</v>
      </c>
      <c r="EN666" s="27">
        <f>IF($O666&gt;=EN$1,$S666+$Y666,$Y666)</f>
        <v>802.45666666666671</v>
      </c>
      <c r="EO666" s="27">
        <f>IF($O666&gt;=EO$1,$S666+$Y666,$Y666)</f>
        <v>802.45666666666671</v>
      </c>
      <c r="EP666" s="27">
        <f>IF($O666&gt;=EP$1,$S666+$Y666,$Y666)</f>
        <v>802.45666666666671</v>
      </c>
      <c r="EQ666" s="27">
        <f>IF($O666&gt;=EQ$1,$S666+$Y666,$Y666)</f>
        <v>802.45666666666671</v>
      </c>
      <c r="ER666" s="27">
        <f>IF($O666&gt;=ER$1,$S666+$Y666,$Y666)</f>
        <v>802.45666666666671</v>
      </c>
      <c r="ES666" s="27">
        <f>IF($O666&gt;=ES$1,$S666+$Y666,$Y666)</f>
        <v>802.45666666666671</v>
      </c>
      <c r="ET666" s="27">
        <f>IF($O666&gt;=ET$1,$S666+$Y666,$Y666)</f>
        <v>802.45666666666671</v>
      </c>
      <c r="EU666" s="27">
        <f>IF($O666&gt;=EU$1,$S666+$Y666,$Y666)</f>
        <v>802.45666666666671</v>
      </c>
      <c r="EV666" s="27">
        <f>IF($O666&gt;=EV$1,$S666,0)</f>
        <v>560.86666666666667</v>
      </c>
      <c r="EW666" s="27">
        <f>IF($O666&gt;=EW$1,$S666,0)</f>
        <v>560.86666666666667</v>
      </c>
      <c r="EX666" s="27">
        <f>IF($O666&gt;=EX$1,$S666,0)</f>
        <v>560.86666666666667</v>
      </c>
      <c r="EY666" s="27">
        <f>IF($O666&gt;=EY$1,$S666,0)</f>
        <v>560.86666666666667</v>
      </c>
      <c r="EZ666" s="27">
        <f>IF($O666&gt;=EZ$1,$S666,0)</f>
        <v>560.86666666666667</v>
      </c>
      <c r="FA666" s="27">
        <f>IF($O666&gt;=FA$1,$S666,0)</f>
        <v>560.86666666666667</v>
      </c>
      <c r="FB666" s="27">
        <f>IF($O666&gt;=FB$1,$S666,0)</f>
        <v>560.86666666666667</v>
      </c>
      <c r="FC666" s="27">
        <f>IF($O666&gt;=FC$1,$S666,0)</f>
        <v>560.86666666666667</v>
      </c>
      <c r="FD666" s="27">
        <f>IF($O666&gt;=FD$1,$S666,0)</f>
        <v>560.86666666666667</v>
      </c>
      <c r="FE666" s="27">
        <f>IF($O666&gt;=FE$1,$S666,0)</f>
        <v>560.86666666666667</v>
      </c>
      <c r="FF666" s="27">
        <f>IF($O666&gt;=FF$1,$S666,0)</f>
        <v>560.86666666666667</v>
      </c>
      <c r="FG666" s="27">
        <f>IF($O666&gt;=FG$1,$S666,0)</f>
        <v>560.86666666666667</v>
      </c>
      <c r="FH666" s="27">
        <f>IF($O666&gt;=FH$1,$S666,0)</f>
        <v>560.86666666666667</v>
      </c>
      <c r="FI666" s="27">
        <f>IF($O666&gt;=FI$1,$S666,0)</f>
        <v>560.86666666666667</v>
      </c>
      <c r="FJ666" s="27">
        <f>IF($O666&gt;=FJ$1,$S666,0)</f>
        <v>560.86666666666667</v>
      </c>
      <c r="FK666" s="27">
        <f>IF($O666&gt;=FK$1,$S666,0)</f>
        <v>560.86666666666667</v>
      </c>
      <c r="FL666" s="27">
        <f>IF($O666&gt;=FL$1,$S666,0)</f>
        <v>560.86666666666667</v>
      </c>
      <c r="FM666" s="27">
        <f>IF($O666&gt;=FM$1,$S666,0)</f>
        <v>560.86666666666667</v>
      </c>
      <c r="FN666" s="27">
        <f>IF($O666&gt;=FN$1,$S666,0)</f>
        <v>560.86666666666667</v>
      </c>
      <c r="FO666" s="27">
        <f>IF($O666&gt;=FO$1,$S666,0)</f>
        <v>560.86666666666667</v>
      </c>
      <c r="FP666" s="27">
        <f>IF($O666&gt;=FP$1,$S666,0)</f>
        <v>560.86666666666667</v>
      </c>
      <c r="FQ666" s="27">
        <f>IF($O666&gt;=FQ$1,$S666,0)</f>
        <v>560.86666666666667</v>
      </c>
      <c r="FR666" s="27">
        <f>IF($O666&gt;=FR$1,$S666,0)</f>
        <v>560.86666666666667</v>
      </c>
      <c r="FS666" s="27">
        <f>IF($O666&gt;=FS$1,$S666,0)</f>
        <v>560.86666666666667</v>
      </c>
      <c r="FT666" s="27">
        <f>IF($O666&gt;=FT$1,$S666,0)</f>
        <v>560.86666666666667</v>
      </c>
      <c r="FU666" s="27">
        <f>IF($O666&gt;=FU$1,$S666,0)</f>
        <v>560.86666666666667</v>
      </c>
      <c r="FV666" s="27">
        <f>IF($O666&gt;=FV$1,$S666,0)</f>
        <v>560.86666666666667</v>
      </c>
      <c r="FW666" s="27">
        <f>IF($O666&gt;=FW$1,$S666,0)</f>
        <v>560.86666666666667</v>
      </c>
      <c r="FX666" s="27">
        <f>IF($O666&gt;=FX$1,$S666,0)</f>
        <v>560.86666666666667</v>
      </c>
      <c r="FY666" s="27">
        <f>IF($O666&gt;=FY$1,$S666,0)</f>
        <v>560.86666666666667</v>
      </c>
      <c r="FZ666" s="27">
        <f>IF($O666&gt;=FZ$1,$S666,0)</f>
        <v>560.86666666666667</v>
      </c>
      <c r="GA666" s="27">
        <f>IF($O666&gt;=GA$1,$S666,0)</f>
        <v>560.86666666666667</v>
      </c>
      <c r="GB666" s="27">
        <f>IF($O666&gt;=GB$1,$S666,0)</f>
        <v>560.86666666666667</v>
      </c>
      <c r="GC666" s="27">
        <f>IF($O666&gt;=GC$1,$S666,0)</f>
        <v>560.86666666666667</v>
      </c>
      <c r="GD666" s="27">
        <f>IF($O666&gt;=GD$1,$S666,0)</f>
        <v>560.86666666666667</v>
      </c>
      <c r="GE666" s="27">
        <f>IF($O666&gt;=GE$1,$S666,0)</f>
        <v>560.86666666666667</v>
      </c>
      <c r="GF666" s="27">
        <f>IF($O666&gt;=GF$1,$S666,0)</f>
        <v>560.86666666666667</v>
      </c>
      <c r="GG666" s="27">
        <f>IF($O666&gt;=GG$1,$S666,0)</f>
        <v>560.86666666666667</v>
      </c>
      <c r="GH666" s="27">
        <f>IF($O666&gt;=GH$1,$S666,0)</f>
        <v>560.86666666666667</v>
      </c>
      <c r="GI666" s="27">
        <f>IF($O666&gt;=GI$1,$S666,0)</f>
        <v>560.86666666666667</v>
      </c>
      <c r="GJ666" s="27">
        <f>IF($O666&gt;=GJ$1,$S666,0)</f>
        <v>560.86666666666667</v>
      </c>
      <c r="GK666" s="27">
        <f>IF($O666&gt;=GK$1,$S666,0)</f>
        <v>560.86666666666667</v>
      </c>
      <c r="GL666" s="27">
        <f>IF($O666&gt;=GL$1,$S666,0)</f>
        <v>560.86666666666667</v>
      </c>
      <c r="GM666" s="27">
        <f>IF($O666&gt;=GM$1,$S666,0)</f>
        <v>560.86666666666667</v>
      </c>
      <c r="GN666" s="27">
        <f>IF($O666&gt;=GN$1,$S666,0)</f>
        <v>560.86666666666667</v>
      </c>
      <c r="GO666" s="27">
        <f>IF($O666&gt;=GO$1,$S666,0)</f>
        <v>560.86666666666667</v>
      </c>
      <c r="GP666" s="27">
        <f>IF($O666&gt;=GP$1,$S666,0)</f>
        <v>560.86666666666667</v>
      </c>
      <c r="GQ666" s="27">
        <f>IF($O666&gt;=GQ$1,$S666,0)</f>
        <v>560.86666666666667</v>
      </c>
      <c r="GR666" s="27">
        <f>IF($O666&gt;=GR$1,$S666,0)</f>
        <v>560.86666666666667</v>
      </c>
      <c r="GS666" s="27">
        <f>IF($O666&gt;=GS$1,$S666,0)</f>
        <v>560.86666666666667</v>
      </c>
      <c r="GT666" s="27">
        <f>IF($O666&gt;=GT$1,$S666,0)</f>
        <v>560.86666666666667</v>
      </c>
      <c r="GU666" s="27">
        <f>IF($O666&gt;=GU$1,$S666,0)</f>
        <v>560.86666666666667</v>
      </c>
      <c r="GV666" s="27">
        <f>IF($O666&gt;=GV$1,$S666,0)</f>
        <v>560.86666666666667</v>
      </c>
      <c r="GW666" s="27">
        <f>IF($O666&gt;=GW$1,$S666,0)</f>
        <v>560.86666666666667</v>
      </c>
      <c r="GX666" s="27">
        <f>IF($O666&gt;=GX$1,$S666,0)</f>
        <v>560.86666666666667</v>
      </c>
      <c r="GY666" s="27">
        <f>IF($O666&gt;=GY$1,$S666,0)</f>
        <v>560.86666666666667</v>
      </c>
      <c r="GZ666" s="27">
        <f>IF($O666&gt;=GZ$1,$S666,0)</f>
        <v>560.86666666666667</v>
      </c>
      <c r="HA666" s="27">
        <f>IF($O666&gt;=HA$1,$S666,0)</f>
        <v>560.86666666666667</v>
      </c>
      <c r="HB666" s="27">
        <f>IF($O666&gt;=HB$1,$S666,0)</f>
        <v>560.86666666666667</v>
      </c>
      <c r="HC666" s="27">
        <f>IF($O666&gt;=HC$1,$S666,0)</f>
        <v>560.86666666666667</v>
      </c>
    </row>
    <row r="667" spans="1:211">
      <c r="A667" s="3">
        <v>21229</v>
      </c>
      <c r="B667" s="3" t="s">
        <v>705</v>
      </c>
      <c r="C667" s="3" t="s">
        <v>45</v>
      </c>
      <c r="D667" s="3">
        <v>49</v>
      </c>
      <c r="E667" s="4">
        <v>30733</v>
      </c>
      <c r="F667" s="5">
        <v>34.350684931506848</v>
      </c>
      <c r="G667" s="3" t="s">
        <v>674</v>
      </c>
      <c r="H667" s="4">
        <v>25505</v>
      </c>
      <c r="I667" s="9" t="s">
        <v>852</v>
      </c>
      <c r="J667" s="5">
        <v>4197.3100000000004</v>
      </c>
      <c r="K667" s="31">
        <v>745</v>
      </c>
      <c r="L667" s="32">
        <v>34</v>
      </c>
      <c r="M667" s="33">
        <f>VLOOKUP(L667,FIND,3,TRUE)</f>
        <v>1.5</v>
      </c>
      <c r="N667" s="32">
        <f>IF(L667&gt;30,180,VLOOKUP(L667,TEMPO,2,FALSE))</f>
        <v>180</v>
      </c>
      <c r="O667" s="32">
        <f>IF(R667&gt;0,4,N667)</f>
        <v>180</v>
      </c>
      <c r="P667" s="96">
        <f>J667*M667*L667</f>
        <v>214062.81</v>
      </c>
      <c r="Q667" s="96">
        <f>10934.45*2</f>
        <v>21868.9</v>
      </c>
      <c r="R667" s="96">
        <f>IF(P667&lt;=Q667,P667/4,0)</f>
        <v>0</v>
      </c>
      <c r="S667" s="5">
        <f>IF(P667&gt;=Q667,P667/N667,0)</f>
        <v>1189.2378333333334</v>
      </c>
      <c r="T667" s="3"/>
      <c r="U667" s="3">
        <f>IF(T667="",1,0)</f>
        <v>1</v>
      </c>
      <c r="V667" s="3">
        <v>102</v>
      </c>
      <c r="W667" s="5">
        <v>0</v>
      </c>
      <c r="X667" s="5">
        <v>203.3</v>
      </c>
      <c r="Y667" s="5">
        <f>X667*W667</f>
        <v>0</v>
      </c>
      <c r="Z667" s="5">
        <v>400</v>
      </c>
      <c r="AA667" s="5">
        <f>S667+Y667+Z667</f>
        <v>1589.2378333333334</v>
      </c>
      <c r="AB667" s="39">
        <f>(J667/12+J667/12*1.3333333333+450/12+J667/30*6/12+J667)*1.3+Y667+Z667+153.9</f>
        <v>7211.0814110959545</v>
      </c>
      <c r="AC667" s="39" t="s">
        <v>45</v>
      </c>
      <c r="AD667" s="39">
        <f>J667*1.3+400+153.9</f>
        <v>6010.4030000000002</v>
      </c>
      <c r="AE667" s="39">
        <f>SUMIFS('CUSTO MENSAL FUNC NOVO'!H:H,'CUSTO MENSAL FUNC NOVO'!A:A,'VALORES MENSAIS'!AC667)</f>
        <v>2013.943</v>
      </c>
      <c r="AF667" s="27">
        <f>IF($R667&gt;0,$R667,$S667)+$Y667+$Z667</f>
        <v>1589.2378333333334</v>
      </c>
      <c r="AG667" s="27">
        <f>IF($R667&gt;0,$R667,$S667)+$Y667+$Z667</f>
        <v>1589.2378333333334</v>
      </c>
      <c r="AH667" s="27">
        <f>IF($R667&gt;0,$R667,$S667)+$Y667+$Z667</f>
        <v>1589.2378333333334</v>
      </c>
      <c r="AI667" s="27">
        <f>IF($R667&gt;0,$R667,$S667)+$Y667+$Z667</f>
        <v>1589.2378333333334</v>
      </c>
      <c r="AJ667" s="27">
        <f>IF($O667&gt;=AJ$1,$S667+$Y667+$Z667,$Y667+$Z667)</f>
        <v>1589.2378333333334</v>
      </c>
      <c r="AK667" s="27">
        <f>IF($O667&gt;=AK$1,$S667+$Y667+$Z667,$Y667+$Z667)</f>
        <v>1589.2378333333334</v>
      </c>
      <c r="AL667" s="27">
        <f>IF($O667&gt;=AL$1,$S667+$Y667+$Z667,$Y667+$Z667)</f>
        <v>1589.2378333333334</v>
      </c>
      <c r="AM667" s="27">
        <f>IF($O667&gt;=AM$1,$S667+$Y667+$Z667,$Y667+$Z667)</f>
        <v>1589.2378333333334</v>
      </c>
      <c r="AN667" s="27">
        <f>IF($O667&gt;=AN$1,$S667+$Y667+$Z667,$Y667+$Z667)</f>
        <v>1589.2378333333334</v>
      </c>
      <c r="AO667" s="27">
        <f>IF($O667&gt;=AO$1,$S667+$Y667+$Z667,$Y667+$Z667)</f>
        <v>1589.2378333333334</v>
      </c>
      <c r="AP667" s="27">
        <f>IF($O667&gt;=AP$1,$S667+$Y667+$Z667,$Y667+$Z667)</f>
        <v>1589.2378333333334</v>
      </c>
      <c r="AQ667" s="27">
        <f>IF($O667&gt;=AQ$1,$S667+$Y667+$Z667,$Y667+$Z667)</f>
        <v>1589.2378333333334</v>
      </c>
      <c r="AR667" s="27">
        <f>IF($O667&gt;=AR$1,$S667+$Y667+$Z667,$Y667+$Z667)</f>
        <v>1589.2378333333334</v>
      </c>
      <c r="AS667" s="27">
        <f>IF($O667&gt;=AS$1,$S667+$Y667+$Z667,$Y667+$Z667)</f>
        <v>1589.2378333333334</v>
      </c>
      <c r="AT667" s="27">
        <f>IF($O667&gt;=AT$1,$S667+$Y667+$Z667,$Y667+$Z667)</f>
        <v>1589.2378333333334</v>
      </c>
      <c r="AU667" s="27">
        <f>IF($O667&gt;=AU$1,$S667+$Y667+$Z667,$Y667+$Z667)</f>
        <v>1589.2378333333334</v>
      </c>
      <c r="AV667" s="27">
        <f>IF($O667&gt;=AV$1,$S667+$Y667+$Z667,$Y667+$Z667)</f>
        <v>1589.2378333333334</v>
      </c>
      <c r="AW667" s="27">
        <f>IF($O667&gt;=AW$1,$S667+$Y667+$Z667,$Y667+$Z667)</f>
        <v>1589.2378333333334</v>
      </c>
      <c r="AX667" s="27">
        <f>IF($O667&gt;=AX$1,$S667+$Y667+$Z667,$Y667+$Z667)</f>
        <v>1589.2378333333334</v>
      </c>
      <c r="AY667" s="27">
        <f>IF($O667&gt;=AY$1,$S667+$Y667+$Z667,$Y667+$Z667)</f>
        <v>1589.2378333333334</v>
      </c>
      <c r="AZ667" s="27">
        <f>IF($O667&gt;=AZ$1,$S667+$Y667+$Z667,$Y667+$Z667)</f>
        <v>1589.2378333333334</v>
      </c>
      <c r="BA667" s="27">
        <f>IF($O667&gt;=BA$1,$S667+$Y667+$Z667,$Y667+$Z667)</f>
        <v>1589.2378333333334</v>
      </c>
      <c r="BB667" s="27">
        <f>IF($O667&gt;=BB$1,$S667+$Y667+$Z667,$Y667+$Z667)</f>
        <v>1589.2378333333334</v>
      </c>
      <c r="BC667" s="27">
        <f>IF($O667&gt;=BC$1,$S667+$Y667+$Z667,$Y667+$Z667)</f>
        <v>1589.2378333333334</v>
      </c>
      <c r="BD667" s="27">
        <f>IF($O667&gt;=BD$1,$S667+$Y667+$Z667,$Y667+$Z667)</f>
        <v>1589.2378333333334</v>
      </c>
      <c r="BE667" s="27">
        <f>IF($O667&gt;=BE$1,$S667+$Y667+$Z667,$Y667+$Z667)</f>
        <v>1589.2378333333334</v>
      </c>
      <c r="BF667" s="27">
        <f>IF($O667&gt;=BF$1,$S667+$Y667+$Z667,$Y667+$Z667)</f>
        <v>1589.2378333333334</v>
      </c>
      <c r="BG667" s="27">
        <f>IF($O667&gt;=BG$1,$S667+$Y667+$Z667,$Y667+$Z667)</f>
        <v>1589.2378333333334</v>
      </c>
      <c r="BH667" s="27">
        <f>IF($O667&gt;=BH$1,$S667+$Y667+$Z667,$Y667+$Z667)</f>
        <v>1589.2378333333334</v>
      </c>
      <c r="BI667" s="27">
        <f>IF($O667&gt;=BI$1,$S667+$Y667+$Z667,$Y667+$Z667)</f>
        <v>1589.2378333333334</v>
      </c>
      <c r="BJ667" s="27">
        <f>IF($O667&gt;=BJ$1,$S667+$Y667+$Z667,$Y667+$Z667)</f>
        <v>1589.2378333333334</v>
      </c>
      <c r="BK667" s="27">
        <f>IF($O667&gt;=BK$1,$S667+$Y667+$Z667,$Y667+$Z667)</f>
        <v>1589.2378333333334</v>
      </c>
      <c r="BL667" s="27">
        <f>IF($O667&gt;=BL$1,$S667+$Y667+$Z667,$Y667+$Z667)</f>
        <v>1589.2378333333334</v>
      </c>
      <c r="BM667" s="27">
        <f>IF($O667&gt;=BM$1,$S667+$Y667+$Z667,$Y667+$Z667)</f>
        <v>1589.2378333333334</v>
      </c>
      <c r="BN667" s="27">
        <f>IF($O667&gt;=BN$1,$S667+$Y667+$Z667,$Y667+$Z667)</f>
        <v>1589.2378333333334</v>
      </c>
      <c r="BO667" s="27">
        <f>IF($O667&gt;=BO$1,$S667+$Y667+$Z667,$Y667+$Z667)</f>
        <v>1589.2378333333334</v>
      </c>
      <c r="BP667" s="27">
        <f>IF($O667&gt;=BP$1,$S667+$Y667+$Z667,$Y667+$Z667)</f>
        <v>1589.2378333333334</v>
      </c>
      <c r="BQ667" s="27">
        <f>IF($O667&gt;=BQ$1,$S667+$Y667+$Z667,$Y667+$Z667)</f>
        <v>1589.2378333333334</v>
      </c>
      <c r="BR667" s="27">
        <f>IF($O667&gt;=BR$1,$S667+$Y667+$Z667,$Y667+$Z667)</f>
        <v>1589.2378333333334</v>
      </c>
      <c r="BS667" s="27">
        <f>IF($O667&gt;=BS$1,$S667+$Y667+$Z667,$Y667+$Z667)</f>
        <v>1589.2378333333334</v>
      </c>
      <c r="BT667" s="27">
        <f>IF($O667&gt;=BT$1,$S667+$Y667+$Z667,$Y667+$Z667)</f>
        <v>1589.2378333333334</v>
      </c>
      <c r="BU667" s="27">
        <f>IF($O667&gt;=BU$1,$S667+$Y667+$Z667,$Y667+$Z667)</f>
        <v>1589.2378333333334</v>
      </c>
      <c r="BV667" s="27">
        <f>IF($O667&gt;=BV$1,$S667+$Y667+$Z667,$Y667+$Z667)</f>
        <v>1589.2378333333334</v>
      </c>
      <c r="BW667" s="27">
        <f>IF($O667&gt;=BW$1,$S667+$Y667+$Z667,$Y667+$Z667)</f>
        <v>1589.2378333333334</v>
      </c>
      <c r="BX667" s="27">
        <f>IF($O667&gt;=BX$1,$S667+$Y667+$Z667,$Y667+$Z667)</f>
        <v>1589.2378333333334</v>
      </c>
      <c r="BY667" s="27">
        <f>IF($O667&gt;=BY$1,$S667+$Y667+$Z667,$Y667+$Z667)</f>
        <v>1589.2378333333334</v>
      </c>
      <c r="BZ667" s="27">
        <f>IF($O667&gt;=BZ$1,$S667+$Y667+$Z667,$Y667+$Z667)</f>
        <v>1589.2378333333334</v>
      </c>
      <c r="CA667" s="27">
        <f>IF($O667&gt;=CA$1,$S667+$Y667+$Z667,$Y667+$Z667)</f>
        <v>1589.2378333333334</v>
      </c>
      <c r="CB667" s="27">
        <f>IF($O667&gt;=CB$1,$S667+$Y667+$Z667,$Y667+$Z667)</f>
        <v>1589.2378333333334</v>
      </c>
      <c r="CC667" s="27">
        <f>IF($O667&gt;=CC$1,$S667+$Y667+$Z667,$Y667+$Z667)</f>
        <v>1589.2378333333334</v>
      </c>
      <c r="CD667" s="27">
        <f>IF($O667&gt;=CD$1,$S667+$Y667+$Z667,$Y667+$Z667)</f>
        <v>1589.2378333333334</v>
      </c>
      <c r="CE667" s="27">
        <f>IF($O667&gt;=CE$1,$S667+$Y667+$Z667,$Y667+$Z667)</f>
        <v>1589.2378333333334</v>
      </c>
      <c r="CF667" s="27">
        <f>IF($O667&gt;=CF$1,$S667+$Y667+$Z667,$Y667+$Z667)</f>
        <v>1589.2378333333334</v>
      </c>
      <c r="CG667" s="27">
        <f>IF($O667&gt;=CG$1,$S667+$Y667+$Z667,$Y667+$Z667)</f>
        <v>1589.2378333333334</v>
      </c>
      <c r="CH667" s="27">
        <f>IF($O667&gt;=CH$1,$S667+$Y667+$Z667,$Y667+$Z667)</f>
        <v>1589.2378333333334</v>
      </c>
      <c r="CI667" s="27">
        <f>IF($O667&gt;=CI$1,$S667+$Y667+$Z667,$Y667+$Z667)</f>
        <v>1589.2378333333334</v>
      </c>
      <c r="CJ667" s="27">
        <f>IF($O667&gt;=CJ$1,$S667+$Y667+$Z667,$Y667+$Z667)</f>
        <v>1589.2378333333334</v>
      </c>
      <c r="CK667" s="27">
        <f>IF($O667&gt;=CK$1,$S667+$Y667+$Z667,$Y667+$Z667)</f>
        <v>1589.2378333333334</v>
      </c>
      <c r="CL667" s="27">
        <f>IF($O667&gt;=CL$1,$S667+$Y667+$Z667,$Y667+$Z667)</f>
        <v>1589.2378333333334</v>
      </c>
      <c r="CM667" s="27">
        <f>IF($O667&gt;=CM$1,$S667+$Y667+$Z667,$Y667+$Z667)</f>
        <v>1589.2378333333334</v>
      </c>
      <c r="CN667" s="27">
        <f>IF($O667&gt;=CN$1,$S667+$Y667,$Y667)</f>
        <v>1189.2378333333334</v>
      </c>
      <c r="CO667" s="27">
        <f>IF($O667&gt;=CO$1,$S667+$Y667,$Y667)</f>
        <v>1189.2378333333334</v>
      </c>
      <c r="CP667" s="27">
        <f>IF($O667&gt;=CP$1,$S667+$Y667,$Y667)</f>
        <v>1189.2378333333334</v>
      </c>
      <c r="CQ667" s="27">
        <f>IF($O667&gt;=CQ$1,$S667+$Y667,$Y667)</f>
        <v>1189.2378333333334</v>
      </c>
      <c r="CR667" s="27">
        <f>IF($O667&gt;=CR$1,$S667+$Y667,$Y667)</f>
        <v>1189.2378333333334</v>
      </c>
      <c r="CS667" s="27">
        <f>IF($O667&gt;=CS$1,$S667+$Y667,$Y667)</f>
        <v>1189.2378333333334</v>
      </c>
      <c r="CT667" s="27">
        <f>IF($O667&gt;=CT$1,$S667+$Y667,$Y667)</f>
        <v>1189.2378333333334</v>
      </c>
      <c r="CU667" s="27">
        <f>IF($O667&gt;=CU$1,$S667+$Y667,$Y667)</f>
        <v>1189.2378333333334</v>
      </c>
      <c r="CV667" s="27">
        <f>IF($O667&gt;=CV$1,$S667+$Y667,$Y667)</f>
        <v>1189.2378333333334</v>
      </c>
      <c r="CW667" s="27">
        <f>IF($O667&gt;=CW$1,$S667+$Y667,$Y667)</f>
        <v>1189.2378333333334</v>
      </c>
      <c r="CX667" s="27">
        <f>IF($O667&gt;=CX$1,$S667+$Y667,$Y667)</f>
        <v>1189.2378333333334</v>
      </c>
      <c r="CY667" s="27">
        <f>IF($O667&gt;=CY$1,$S667+$Y667,$Y667)</f>
        <v>1189.2378333333334</v>
      </c>
      <c r="CZ667" s="27">
        <f>IF($O667&gt;=CZ$1,$S667+$Y667,$Y667)</f>
        <v>1189.2378333333334</v>
      </c>
      <c r="DA667" s="27">
        <f>IF($O667&gt;=DA$1,$S667+$Y667,$Y667)</f>
        <v>1189.2378333333334</v>
      </c>
      <c r="DB667" s="27">
        <f>IF($O667&gt;=DB$1,$S667+$Y667,$Y667)</f>
        <v>1189.2378333333334</v>
      </c>
      <c r="DC667" s="27">
        <f>IF($O667&gt;=DC$1,$S667+$Y667,$Y667)</f>
        <v>1189.2378333333334</v>
      </c>
      <c r="DD667" s="27">
        <f>IF($O667&gt;=DD$1,$S667+$Y667,$Y667)</f>
        <v>1189.2378333333334</v>
      </c>
      <c r="DE667" s="27">
        <f>IF($O667&gt;=DE$1,$S667+$Y667,$Y667)</f>
        <v>1189.2378333333334</v>
      </c>
      <c r="DF667" s="27">
        <f>IF($O667&gt;=DF$1,$S667+$Y667,$Y667)</f>
        <v>1189.2378333333334</v>
      </c>
      <c r="DG667" s="27">
        <f>IF($O667&gt;=DG$1,$S667+$Y667,$Y667)</f>
        <v>1189.2378333333334</v>
      </c>
      <c r="DH667" s="27">
        <f>IF($O667&gt;=DH$1,$S667+$Y667,$Y667)</f>
        <v>1189.2378333333334</v>
      </c>
      <c r="DI667" s="27">
        <f>IF($O667&gt;=DI$1,$S667+$Y667,$Y667)</f>
        <v>1189.2378333333334</v>
      </c>
      <c r="DJ667" s="27">
        <f>IF($O667&gt;=DJ$1,$S667+$Y667,$Y667)</f>
        <v>1189.2378333333334</v>
      </c>
      <c r="DK667" s="27">
        <f>IF($O667&gt;=DK$1,$S667+$Y667,$Y667)</f>
        <v>1189.2378333333334</v>
      </c>
      <c r="DL667" s="27">
        <f>IF($O667&gt;=DL$1,$S667+$Y667,$Y667)</f>
        <v>1189.2378333333334</v>
      </c>
      <c r="DM667" s="27">
        <f>IF($O667&gt;=DM$1,$S667+$Y667,$Y667)</f>
        <v>1189.2378333333334</v>
      </c>
      <c r="DN667" s="27">
        <f>IF($O667&gt;=DN$1,$S667+$Y667,$Y667)</f>
        <v>1189.2378333333334</v>
      </c>
      <c r="DO667" s="27">
        <f>IF($O667&gt;=DO$1,$S667+$Y667,$Y667)</f>
        <v>1189.2378333333334</v>
      </c>
      <c r="DP667" s="27">
        <f>IF($O667&gt;=DP$1,$S667+$Y667,$Y667)</f>
        <v>1189.2378333333334</v>
      </c>
      <c r="DQ667" s="27">
        <f>IF($O667&gt;=DQ$1,$S667+$Y667,$Y667)</f>
        <v>1189.2378333333334</v>
      </c>
      <c r="DR667" s="27">
        <f>IF($O667&gt;=DR$1,$S667+$Y667,$Y667)</f>
        <v>1189.2378333333334</v>
      </c>
      <c r="DS667" s="27">
        <f>IF($O667&gt;=DS$1,$S667+$Y667,$Y667)</f>
        <v>1189.2378333333334</v>
      </c>
      <c r="DT667" s="27">
        <f>IF($O667&gt;=DT$1,$S667+$Y667,$Y667)</f>
        <v>1189.2378333333334</v>
      </c>
      <c r="DU667" s="27">
        <f>IF($O667&gt;=DU$1,$S667+$Y667,$Y667)</f>
        <v>1189.2378333333334</v>
      </c>
      <c r="DV667" s="27">
        <f>IF($O667&gt;=DV$1,$S667+$Y667,$Y667)</f>
        <v>1189.2378333333334</v>
      </c>
      <c r="DW667" s="27">
        <f>IF($O667&gt;=DW$1,$S667+$Y667,$Y667)</f>
        <v>1189.2378333333334</v>
      </c>
      <c r="DX667" s="27">
        <f>IF($O667&gt;=DX$1,$S667+$Y667,$Y667)</f>
        <v>1189.2378333333334</v>
      </c>
      <c r="DY667" s="27">
        <f>IF($O667&gt;=DY$1,$S667+$Y667,$Y667)</f>
        <v>1189.2378333333334</v>
      </c>
      <c r="DZ667" s="27">
        <f>IF($O667&gt;=DZ$1,$S667+$Y667,$Y667)</f>
        <v>1189.2378333333334</v>
      </c>
      <c r="EA667" s="27">
        <f>IF($O667&gt;=EA$1,$S667+$Y667,$Y667)</f>
        <v>1189.2378333333334</v>
      </c>
      <c r="EB667" s="27">
        <f>IF($O667&gt;=EB$1,$S667+$Y667,$Y667)</f>
        <v>1189.2378333333334</v>
      </c>
      <c r="EC667" s="27">
        <f>IF($O667&gt;=EC$1,$S667+$Y667,$Y667)</f>
        <v>1189.2378333333334</v>
      </c>
      <c r="ED667" s="27">
        <f>IF($O667&gt;=ED$1,$S667+$Y667,$Y667)</f>
        <v>1189.2378333333334</v>
      </c>
      <c r="EE667" s="27">
        <f>IF($O667&gt;=EE$1,$S667+$Y667,$Y667)</f>
        <v>1189.2378333333334</v>
      </c>
      <c r="EF667" s="27">
        <f>IF($O667&gt;=EF$1,$S667+$Y667,$Y667)</f>
        <v>1189.2378333333334</v>
      </c>
      <c r="EG667" s="27">
        <f>IF($O667&gt;=EG$1,$S667+$Y667,$Y667)</f>
        <v>1189.2378333333334</v>
      </c>
      <c r="EH667" s="27">
        <f>IF($O667&gt;=EH$1,$S667+$Y667,$Y667)</f>
        <v>1189.2378333333334</v>
      </c>
      <c r="EI667" s="27">
        <f>IF($O667&gt;=EI$1,$S667+$Y667,$Y667)</f>
        <v>1189.2378333333334</v>
      </c>
      <c r="EJ667" s="27">
        <f>IF($O667&gt;=EJ$1,$S667+$Y667,$Y667)</f>
        <v>1189.2378333333334</v>
      </c>
      <c r="EK667" s="27">
        <f>IF($O667&gt;=EK$1,$S667+$Y667,$Y667)</f>
        <v>1189.2378333333334</v>
      </c>
      <c r="EL667" s="27">
        <f>IF($O667&gt;=EL$1,$S667+$Y667,$Y667)</f>
        <v>1189.2378333333334</v>
      </c>
      <c r="EM667" s="27">
        <f>IF($O667&gt;=EM$1,$S667+$Y667,$Y667)</f>
        <v>1189.2378333333334</v>
      </c>
      <c r="EN667" s="27">
        <f>IF($O667&gt;=EN$1,$S667+$Y667,$Y667)</f>
        <v>1189.2378333333334</v>
      </c>
      <c r="EO667" s="27">
        <f>IF($O667&gt;=EO$1,$S667+$Y667,$Y667)</f>
        <v>1189.2378333333334</v>
      </c>
      <c r="EP667" s="27">
        <f>IF($O667&gt;=EP$1,$S667+$Y667,$Y667)</f>
        <v>1189.2378333333334</v>
      </c>
      <c r="EQ667" s="27">
        <f>IF($O667&gt;=EQ$1,$S667+$Y667,$Y667)</f>
        <v>1189.2378333333334</v>
      </c>
      <c r="ER667" s="27">
        <f>IF($O667&gt;=ER$1,$S667+$Y667,$Y667)</f>
        <v>1189.2378333333334</v>
      </c>
      <c r="ES667" s="27">
        <f>IF($O667&gt;=ES$1,$S667+$Y667,$Y667)</f>
        <v>1189.2378333333334</v>
      </c>
      <c r="ET667" s="27">
        <f>IF($O667&gt;=ET$1,$S667+$Y667,$Y667)</f>
        <v>1189.2378333333334</v>
      </c>
      <c r="EU667" s="27">
        <f>IF($O667&gt;=EU$1,$S667+$Y667,$Y667)</f>
        <v>1189.2378333333334</v>
      </c>
      <c r="EV667" s="27">
        <f>IF($O667&gt;=EV$1,$S667,0)</f>
        <v>1189.2378333333334</v>
      </c>
      <c r="EW667" s="27">
        <f>IF($O667&gt;=EW$1,$S667,0)</f>
        <v>1189.2378333333334</v>
      </c>
      <c r="EX667" s="27">
        <f>IF($O667&gt;=EX$1,$S667,0)</f>
        <v>1189.2378333333334</v>
      </c>
      <c r="EY667" s="27">
        <f>IF($O667&gt;=EY$1,$S667,0)</f>
        <v>1189.2378333333334</v>
      </c>
      <c r="EZ667" s="27">
        <f>IF($O667&gt;=EZ$1,$S667,0)</f>
        <v>1189.2378333333334</v>
      </c>
      <c r="FA667" s="27">
        <f>IF($O667&gt;=FA$1,$S667,0)</f>
        <v>1189.2378333333334</v>
      </c>
      <c r="FB667" s="27">
        <f>IF($O667&gt;=FB$1,$S667,0)</f>
        <v>1189.2378333333334</v>
      </c>
      <c r="FC667" s="27">
        <f>IF($O667&gt;=FC$1,$S667,0)</f>
        <v>1189.2378333333334</v>
      </c>
      <c r="FD667" s="27">
        <f>IF($O667&gt;=FD$1,$S667,0)</f>
        <v>1189.2378333333334</v>
      </c>
      <c r="FE667" s="27">
        <f>IF($O667&gt;=FE$1,$S667,0)</f>
        <v>1189.2378333333334</v>
      </c>
      <c r="FF667" s="27">
        <f>IF($O667&gt;=FF$1,$S667,0)</f>
        <v>1189.2378333333334</v>
      </c>
      <c r="FG667" s="27">
        <f>IF($O667&gt;=FG$1,$S667,0)</f>
        <v>1189.2378333333334</v>
      </c>
      <c r="FH667" s="27">
        <f>IF($O667&gt;=FH$1,$S667,0)</f>
        <v>1189.2378333333334</v>
      </c>
      <c r="FI667" s="27">
        <f>IF($O667&gt;=FI$1,$S667,0)</f>
        <v>1189.2378333333334</v>
      </c>
      <c r="FJ667" s="27">
        <f>IF($O667&gt;=FJ$1,$S667,0)</f>
        <v>1189.2378333333334</v>
      </c>
      <c r="FK667" s="27">
        <f>IF($O667&gt;=FK$1,$S667,0)</f>
        <v>1189.2378333333334</v>
      </c>
      <c r="FL667" s="27">
        <f>IF($O667&gt;=FL$1,$S667,0)</f>
        <v>1189.2378333333334</v>
      </c>
      <c r="FM667" s="27">
        <f>IF($O667&gt;=FM$1,$S667,0)</f>
        <v>1189.2378333333334</v>
      </c>
      <c r="FN667" s="27">
        <f>IF($O667&gt;=FN$1,$S667,0)</f>
        <v>1189.2378333333334</v>
      </c>
      <c r="FO667" s="27">
        <f>IF($O667&gt;=FO$1,$S667,0)</f>
        <v>1189.2378333333334</v>
      </c>
      <c r="FP667" s="27">
        <f>IF($O667&gt;=FP$1,$S667,0)</f>
        <v>1189.2378333333334</v>
      </c>
      <c r="FQ667" s="27">
        <f>IF($O667&gt;=FQ$1,$S667,0)</f>
        <v>1189.2378333333334</v>
      </c>
      <c r="FR667" s="27">
        <f>IF($O667&gt;=FR$1,$S667,0)</f>
        <v>1189.2378333333334</v>
      </c>
      <c r="FS667" s="27">
        <f>IF($O667&gt;=FS$1,$S667,0)</f>
        <v>1189.2378333333334</v>
      </c>
      <c r="FT667" s="27">
        <f>IF($O667&gt;=FT$1,$S667,0)</f>
        <v>1189.2378333333334</v>
      </c>
      <c r="FU667" s="27">
        <f>IF($O667&gt;=FU$1,$S667,0)</f>
        <v>1189.2378333333334</v>
      </c>
      <c r="FV667" s="27">
        <f>IF($O667&gt;=FV$1,$S667,0)</f>
        <v>1189.2378333333334</v>
      </c>
      <c r="FW667" s="27">
        <f>IF($O667&gt;=FW$1,$S667,0)</f>
        <v>1189.2378333333334</v>
      </c>
      <c r="FX667" s="27">
        <f>IF($O667&gt;=FX$1,$S667,0)</f>
        <v>1189.2378333333334</v>
      </c>
      <c r="FY667" s="27">
        <f>IF($O667&gt;=FY$1,$S667,0)</f>
        <v>1189.2378333333334</v>
      </c>
      <c r="FZ667" s="27">
        <f>IF($O667&gt;=FZ$1,$S667,0)</f>
        <v>1189.2378333333334</v>
      </c>
      <c r="GA667" s="27">
        <f>IF($O667&gt;=GA$1,$S667,0)</f>
        <v>1189.2378333333334</v>
      </c>
      <c r="GB667" s="27">
        <f>IF($O667&gt;=GB$1,$S667,0)</f>
        <v>1189.2378333333334</v>
      </c>
      <c r="GC667" s="27">
        <f>IF($O667&gt;=GC$1,$S667,0)</f>
        <v>1189.2378333333334</v>
      </c>
      <c r="GD667" s="27">
        <f>IF($O667&gt;=GD$1,$S667,0)</f>
        <v>1189.2378333333334</v>
      </c>
      <c r="GE667" s="27">
        <f>IF($O667&gt;=GE$1,$S667,0)</f>
        <v>1189.2378333333334</v>
      </c>
      <c r="GF667" s="27">
        <f>IF($O667&gt;=GF$1,$S667,0)</f>
        <v>1189.2378333333334</v>
      </c>
      <c r="GG667" s="27">
        <f>IF($O667&gt;=GG$1,$S667,0)</f>
        <v>1189.2378333333334</v>
      </c>
      <c r="GH667" s="27">
        <f>IF($O667&gt;=GH$1,$S667,0)</f>
        <v>1189.2378333333334</v>
      </c>
      <c r="GI667" s="27">
        <f>IF($O667&gt;=GI$1,$S667,0)</f>
        <v>1189.2378333333334</v>
      </c>
      <c r="GJ667" s="27">
        <f>IF($O667&gt;=GJ$1,$S667,0)</f>
        <v>1189.2378333333334</v>
      </c>
      <c r="GK667" s="27">
        <f>IF($O667&gt;=GK$1,$S667,0)</f>
        <v>1189.2378333333334</v>
      </c>
      <c r="GL667" s="27">
        <f>IF($O667&gt;=GL$1,$S667,0)</f>
        <v>1189.2378333333334</v>
      </c>
      <c r="GM667" s="27">
        <f>IF($O667&gt;=GM$1,$S667,0)</f>
        <v>1189.2378333333334</v>
      </c>
      <c r="GN667" s="27">
        <f>IF($O667&gt;=GN$1,$S667,0)</f>
        <v>1189.2378333333334</v>
      </c>
      <c r="GO667" s="27">
        <f>IF($O667&gt;=GO$1,$S667,0)</f>
        <v>1189.2378333333334</v>
      </c>
      <c r="GP667" s="27">
        <f>IF($O667&gt;=GP$1,$S667,0)</f>
        <v>1189.2378333333334</v>
      </c>
      <c r="GQ667" s="27">
        <f>IF($O667&gt;=GQ$1,$S667,0)</f>
        <v>1189.2378333333334</v>
      </c>
      <c r="GR667" s="27">
        <f>IF($O667&gt;=GR$1,$S667,0)</f>
        <v>1189.2378333333334</v>
      </c>
      <c r="GS667" s="27">
        <f>IF($O667&gt;=GS$1,$S667,0)</f>
        <v>1189.2378333333334</v>
      </c>
      <c r="GT667" s="27">
        <f>IF($O667&gt;=GT$1,$S667,0)</f>
        <v>1189.2378333333334</v>
      </c>
      <c r="GU667" s="27">
        <f>IF($O667&gt;=GU$1,$S667,0)</f>
        <v>1189.2378333333334</v>
      </c>
      <c r="GV667" s="27">
        <f>IF($O667&gt;=GV$1,$S667,0)</f>
        <v>1189.2378333333334</v>
      </c>
      <c r="GW667" s="27">
        <f>IF($O667&gt;=GW$1,$S667,0)</f>
        <v>1189.2378333333334</v>
      </c>
      <c r="GX667" s="27">
        <f>IF($O667&gt;=GX$1,$S667,0)</f>
        <v>1189.2378333333334</v>
      </c>
      <c r="GY667" s="27">
        <f>IF($O667&gt;=GY$1,$S667,0)</f>
        <v>1189.2378333333334</v>
      </c>
      <c r="GZ667" s="27">
        <f>IF($O667&gt;=GZ$1,$S667,0)</f>
        <v>1189.2378333333334</v>
      </c>
      <c r="HA667" s="27">
        <f>IF($O667&gt;=HA$1,$S667,0)</f>
        <v>1189.2378333333334</v>
      </c>
      <c r="HB667" s="27">
        <f>IF($O667&gt;=HB$1,$S667,0)</f>
        <v>1189.2378333333334</v>
      </c>
      <c r="HC667" s="27">
        <f>IF($O667&gt;=HC$1,$S667,0)</f>
        <v>1189.2378333333334</v>
      </c>
    </row>
    <row r="668" spans="1:211">
      <c r="A668" s="3">
        <v>20818</v>
      </c>
      <c r="B668" s="3" t="s">
        <v>702</v>
      </c>
      <c r="C668" s="3" t="s">
        <v>12</v>
      </c>
      <c r="D668" s="3">
        <v>63</v>
      </c>
      <c r="E668" s="4">
        <v>31161</v>
      </c>
      <c r="F668" s="5">
        <v>33.178082191780824</v>
      </c>
      <c r="G668" s="3" t="s">
        <v>674</v>
      </c>
      <c r="H668" s="4">
        <v>20305</v>
      </c>
      <c r="I668" s="9" t="s">
        <v>852</v>
      </c>
      <c r="J668" s="5">
        <v>2962.94</v>
      </c>
      <c r="K668" s="31">
        <v>745</v>
      </c>
      <c r="L668" s="32">
        <v>33</v>
      </c>
      <c r="M668" s="33">
        <f>VLOOKUP(L668,FIND,3,TRUE)</f>
        <v>1.5</v>
      </c>
      <c r="N668" s="32">
        <f>IF(L668&gt;30,180,VLOOKUP(L668,TEMPO,2,FALSE))</f>
        <v>180</v>
      </c>
      <c r="O668" s="32">
        <f>IF(R668&gt;0,4,N668)</f>
        <v>180</v>
      </c>
      <c r="P668" s="96">
        <f>J668*M668*L668</f>
        <v>146665.53</v>
      </c>
      <c r="Q668" s="96">
        <f>10934.45*2</f>
        <v>21868.9</v>
      </c>
      <c r="R668" s="96">
        <f>IF(P668&lt;=Q668,P668/4,0)</f>
        <v>0</v>
      </c>
      <c r="S668" s="5">
        <f>IF(P668&gt;=Q668,P668/N668,0)</f>
        <v>814.80849999999998</v>
      </c>
      <c r="T668" s="3"/>
      <c r="U668" s="3">
        <f>IF(T668="",1,0)</f>
        <v>1</v>
      </c>
      <c r="V668" s="3">
        <v>67</v>
      </c>
      <c r="W668" s="5">
        <v>0</v>
      </c>
      <c r="X668" s="5">
        <v>402.65</v>
      </c>
      <c r="Y668" s="5">
        <f>X668*W668</f>
        <v>0</v>
      </c>
      <c r="Z668" s="5">
        <v>400</v>
      </c>
      <c r="AA668" s="5">
        <f>S668+Y668+Z668</f>
        <v>1214.8085000000001</v>
      </c>
      <c r="AB668" s="39">
        <f>(J668/12+J668/12*1.3333333333+450/12+J668/30*6/12+J668)*1.3+Y668+Z668+153.9</f>
        <v>5267.6344222115222</v>
      </c>
      <c r="AC668" s="39" t="s">
        <v>12</v>
      </c>
      <c r="AD668" s="39">
        <f>J668*1.3+400+153.9</f>
        <v>4405.7219999999998</v>
      </c>
      <c r="AE668" s="39">
        <f>SUMIFS('CUSTO MENSAL FUNC NOVO'!H:H,'CUSTO MENSAL FUNC NOVO'!A:A,'VALORES MENSAIS'!AC668)</f>
        <v>2265.9090000000001</v>
      </c>
      <c r="AF668" s="27">
        <f>IF($R668&gt;0,$R668,$S668)+$Y668+$Z668</f>
        <v>1214.8085000000001</v>
      </c>
      <c r="AG668" s="27">
        <f>IF($R668&gt;0,$R668,$S668)+$Y668+$Z668</f>
        <v>1214.8085000000001</v>
      </c>
      <c r="AH668" s="27">
        <f>IF($R668&gt;0,$R668,$S668)+$Y668+$Z668</f>
        <v>1214.8085000000001</v>
      </c>
      <c r="AI668" s="27">
        <f>IF($R668&gt;0,$R668,$S668)+$Y668+$Z668</f>
        <v>1214.8085000000001</v>
      </c>
      <c r="AJ668" s="27">
        <f>IF($O668&gt;=AJ$1,$S668+$Y668+$Z668,$Y668+$Z668)</f>
        <v>1214.8085000000001</v>
      </c>
      <c r="AK668" s="27">
        <f>IF($O668&gt;=AK$1,$S668+$Y668+$Z668,$Y668+$Z668)</f>
        <v>1214.8085000000001</v>
      </c>
      <c r="AL668" s="27">
        <f>IF($O668&gt;=AL$1,$S668+$Y668+$Z668,$Y668+$Z668)</f>
        <v>1214.8085000000001</v>
      </c>
      <c r="AM668" s="27">
        <f>IF($O668&gt;=AM$1,$S668+$Y668+$Z668,$Y668+$Z668)</f>
        <v>1214.8085000000001</v>
      </c>
      <c r="AN668" s="27">
        <f>IF($O668&gt;=AN$1,$S668+$Y668+$Z668,$Y668+$Z668)</f>
        <v>1214.8085000000001</v>
      </c>
      <c r="AO668" s="27">
        <f>IF($O668&gt;=AO$1,$S668+$Y668+$Z668,$Y668+$Z668)</f>
        <v>1214.8085000000001</v>
      </c>
      <c r="AP668" s="27">
        <f>IF($O668&gt;=AP$1,$S668+$Y668+$Z668,$Y668+$Z668)</f>
        <v>1214.8085000000001</v>
      </c>
      <c r="AQ668" s="27">
        <f>IF($O668&gt;=AQ$1,$S668+$Y668+$Z668,$Y668+$Z668)</f>
        <v>1214.8085000000001</v>
      </c>
      <c r="AR668" s="27">
        <f>IF($O668&gt;=AR$1,$S668+$Y668+$Z668,$Y668+$Z668)</f>
        <v>1214.8085000000001</v>
      </c>
      <c r="AS668" s="27">
        <f>IF($O668&gt;=AS$1,$S668+$Y668+$Z668,$Y668+$Z668)</f>
        <v>1214.8085000000001</v>
      </c>
      <c r="AT668" s="27">
        <f>IF($O668&gt;=AT$1,$S668+$Y668+$Z668,$Y668+$Z668)</f>
        <v>1214.8085000000001</v>
      </c>
      <c r="AU668" s="27">
        <f>IF($O668&gt;=AU$1,$S668+$Y668+$Z668,$Y668+$Z668)</f>
        <v>1214.8085000000001</v>
      </c>
      <c r="AV668" s="27">
        <f>IF($O668&gt;=AV$1,$S668+$Y668+$Z668,$Y668+$Z668)</f>
        <v>1214.8085000000001</v>
      </c>
      <c r="AW668" s="27">
        <f>IF($O668&gt;=AW$1,$S668+$Y668+$Z668,$Y668+$Z668)</f>
        <v>1214.8085000000001</v>
      </c>
      <c r="AX668" s="27">
        <f>IF($O668&gt;=AX$1,$S668+$Y668+$Z668,$Y668+$Z668)</f>
        <v>1214.8085000000001</v>
      </c>
      <c r="AY668" s="27">
        <f>IF($O668&gt;=AY$1,$S668+$Y668+$Z668,$Y668+$Z668)</f>
        <v>1214.8085000000001</v>
      </c>
      <c r="AZ668" s="27">
        <f>IF($O668&gt;=AZ$1,$S668+$Y668+$Z668,$Y668+$Z668)</f>
        <v>1214.8085000000001</v>
      </c>
      <c r="BA668" s="27">
        <f>IF($O668&gt;=BA$1,$S668+$Y668+$Z668,$Y668+$Z668)</f>
        <v>1214.8085000000001</v>
      </c>
      <c r="BB668" s="27">
        <f>IF($O668&gt;=BB$1,$S668+$Y668+$Z668,$Y668+$Z668)</f>
        <v>1214.8085000000001</v>
      </c>
      <c r="BC668" s="27">
        <f>IF($O668&gt;=BC$1,$S668+$Y668+$Z668,$Y668+$Z668)</f>
        <v>1214.8085000000001</v>
      </c>
      <c r="BD668" s="27">
        <f>IF($O668&gt;=BD$1,$S668+$Y668+$Z668,$Y668+$Z668)</f>
        <v>1214.8085000000001</v>
      </c>
      <c r="BE668" s="27">
        <f>IF($O668&gt;=BE$1,$S668+$Y668+$Z668,$Y668+$Z668)</f>
        <v>1214.8085000000001</v>
      </c>
      <c r="BF668" s="27">
        <f>IF($O668&gt;=BF$1,$S668+$Y668+$Z668,$Y668+$Z668)</f>
        <v>1214.8085000000001</v>
      </c>
      <c r="BG668" s="27">
        <f>IF($O668&gt;=BG$1,$S668+$Y668+$Z668,$Y668+$Z668)</f>
        <v>1214.8085000000001</v>
      </c>
      <c r="BH668" s="27">
        <f>IF($O668&gt;=BH$1,$S668+$Y668+$Z668,$Y668+$Z668)</f>
        <v>1214.8085000000001</v>
      </c>
      <c r="BI668" s="27">
        <f>IF($O668&gt;=BI$1,$S668+$Y668+$Z668,$Y668+$Z668)</f>
        <v>1214.8085000000001</v>
      </c>
      <c r="BJ668" s="27">
        <f>IF($O668&gt;=BJ$1,$S668+$Y668+$Z668,$Y668+$Z668)</f>
        <v>1214.8085000000001</v>
      </c>
      <c r="BK668" s="27">
        <f>IF($O668&gt;=BK$1,$S668+$Y668+$Z668,$Y668+$Z668)</f>
        <v>1214.8085000000001</v>
      </c>
      <c r="BL668" s="27">
        <f>IF($O668&gt;=BL$1,$S668+$Y668+$Z668,$Y668+$Z668)</f>
        <v>1214.8085000000001</v>
      </c>
      <c r="BM668" s="27">
        <f>IF($O668&gt;=BM$1,$S668+$Y668+$Z668,$Y668+$Z668)</f>
        <v>1214.8085000000001</v>
      </c>
      <c r="BN668" s="27">
        <f>IF($O668&gt;=BN$1,$S668+$Y668+$Z668,$Y668+$Z668)</f>
        <v>1214.8085000000001</v>
      </c>
      <c r="BO668" s="27">
        <f>IF($O668&gt;=BO$1,$S668+$Y668+$Z668,$Y668+$Z668)</f>
        <v>1214.8085000000001</v>
      </c>
      <c r="BP668" s="27">
        <f>IF($O668&gt;=BP$1,$S668+$Y668+$Z668,$Y668+$Z668)</f>
        <v>1214.8085000000001</v>
      </c>
      <c r="BQ668" s="27">
        <f>IF($O668&gt;=BQ$1,$S668+$Y668+$Z668,$Y668+$Z668)</f>
        <v>1214.8085000000001</v>
      </c>
      <c r="BR668" s="27">
        <f>IF($O668&gt;=BR$1,$S668+$Y668+$Z668,$Y668+$Z668)</f>
        <v>1214.8085000000001</v>
      </c>
      <c r="BS668" s="27">
        <f>IF($O668&gt;=BS$1,$S668+$Y668+$Z668,$Y668+$Z668)</f>
        <v>1214.8085000000001</v>
      </c>
      <c r="BT668" s="27">
        <f>IF($O668&gt;=BT$1,$S668+$Y668+$Z668,$Y668+$Z668)</f>
        <v>1214.8085000000001</v>
      </c>
      <c r="BU668" s="27">
        <f>IF($O668&gt;=BU$1,$S668+$Y668+$Z668,$Y668+$Z668)</f>
        <v>1214.8085000000001</v>
      </c>
      <c r="BV668" s="27">
        <f>IF($O668&gt;=BV$1,$S668+$Y668+$Z668,$Y668+$Z668)</f>
        <v>1214.8085000000001</v>
      </c>
      <c r="BW668" s="27">
        <f>IF($O668&gt;=BW$1,$S668+$Y668+$Z668,$Y668+$Z668)</f>
        <v>1214.8085000000001</v>
      </c>
      <c r="BX668" s="27">
        <f>IF($O668&gt;=BX$1,$S668+$Y668+$Z668,$Y668+$Z668)</f>
        <v>1214.8085000000001</v>
      </c>
      <c r="BY668" s="27">
        <f>IF($O668&gt;=BY$1,$S668+$Y668+$Z668,$Y668+$Z668)</f>
        <v>1214.8085000000001</v>
      </c>
      <c r="BZ668" s="27">
        <f>IF($O668&gt;=BZ$1,$S668+$Y668+$Z668,$Y668+$Z668)</f>
        <v>1214.8085000000001</v>
      </c>
      <c r="CA668" s="27">
        <f>IF($O668&gt;=CA$1,$S668+$Y668+$Z668,$Y668+$Z668)</f>
        <v>1214.8085000000001</v>
      </c>
      <c r="CB668" s="27">
        <f>IF($O668&gt;=CB$1,$S668+$Y668+$Z668,$Y668+$Z668)</f>
        <v>1214.8085000000001</v>
      </c>
      <c r="CC668" s="27">
        <f>IF($O668&gt;=CC$1,$S668+$Y668+$Z668,$Y668+$Z668)</f>
        <v>1214.8085000000001</v>
      </c>
      <c r="CD668" s="27">
        <f>IF($O668&gt;=CD$1,$S668+$Y668+$Z668,$Y668+$Z668)</f>
        <v>1214.8085000000001</v>
      </c>
      <c r="CE668" s="27">
        <f>IF($O668&gt;=CE$1,$S668+$Y668+$Z668,$Y668+$Z668)</f>
        <v>1214.8085000000001</v>
      </c>
      <c r="CF668" s="27">
        <f>IF($O668&gt;=CF$1,$S668+$Y668+$Z668,$Y668+$Z668)</f>
        <v>1214.8085000000001</v>
      </c>
      <c r="CG668" s="27">
        <f>IF($O668&gt;=CG$1,$S668+$Y668+$Z668,$Y668+$Z668)</f>
        <v>1214.8085000000001</v>
      </c>
      <c r="CH668" s="27">
        <f>IF($O668&gt;=CH$1,$S668+$Y668+$Z668,$Y668+$Z668)</f>
        <v>1214.8085000000001</v>
      </c>
      <c r="CI668" s="27">
        <f>IF($O668&gt;=CI$1,$S668+$Y668+$Z668,$Y668+$Z668)</f>
        <v>1214.8085000000001</v>
      </c>
      <c r="CJ668" s="27">
        <f>IF($O668&gt;=CJ$1,$S668+$Y668+$Z668,$Y668+$Z668)</f>
        <v>1214.8085000000001</v>
      </c>
      <c r="CK668" s="27">
        <f>IF($O668&gt;=CK$1,$S668+$Y668+$Z668,$Y668+$Z668)</f>
        <v>1214.8085000000001</v>
      </c>
      <c r="CL668" s="27">
        <f>IF($O668&gt;=CL$1,$S668+$Y668+$Z668,$Y668+$Z668)</f>
        <v>1214.8085000000001</v>
      </c>
      <c r="CM668" s="27">
        <f>IF($O668&gt;=CM$1,$S668+$Y668+$Z668,$Y668+$Z668)</f>
        <v>1214.8085000000001</v>
      </c>
      <c r="CN668" s="27">
        <f>IF($O668&gt;=CN$1,$S668+$Y668,$Y668)</f>
        <v>814.80849999999998</v>
      </c>
      <c r="CO668" s="27">
        <f>IF($O668&gt;=CO$1,$S668+$Y668,$Y668)</f>
        <v>814.80849999999998</v>
      </c>
      <c r="CP668" s="27">
        <f>IF($O668&gt;=CP$1,$S668+$Y668,$Y668)</f>
        <v>814.80849999999998</v>
      </c>
      <c r="CQ668" s="27">
        <f>IF($O668&gt;=CQ$1,$S668+$Y668,$Y668)</f>
        <v>814.80849999999998</v>
      </c>
      <c r="CR668" s="27">
        <f>IF($O668&gt;=CR$1,$S668+$Y668,$Y668)</f>
        <v>814.80849999999998</v>
      </c>
      <c r="CS668" s="27">
        <f>IF($O668&gt;=CS$1,$S668+$Y668,$Y668)</f>
        <v>814.80849999999998</v>
      </c>
      <c r="CT668" s="27">
        <f>IF($O668&gt;=CT$1,$S668+$Y668,$Y668)</f>
        <v>814.80849999999998</v>
      </c>
      <c r="CU668" s="27">
        <f>IF($O668&gt;=CU$1,$S668+$Y668,$Y668)</f>
        <v>814.80849999999998</v>
      </c>
      <c r="CV668" s="27">
        <f>IF($O668&gt;=CV$1,$S668+$Y668,$Y668)</f>
        <v>814.80849999999998</v>
      </c>
      <c r="CW668" s="27">
        <f>IF($O668&gt;=CW$1,$S668+$Y668,$Y668)</f>
        <v>814.80849999999998</v>
      </c>
      <c r="CX668" s="27">
        <f>IF($O668&gt;=CX$1,$S668+$Y668,$Y668)</f>
        <v>814.80849999999998</v>
      </c>
      <c r="CY668" s="27">
        <f>IF($O668&gt;=CY$1,$S668+$Y668,$Y668)</f>
        <v>814.80849999999998</v>
      </c>
      <c r="CZ668" s="27">
        <f>IF($O668&gt;=CZ$1,$S668+$Y668,$Y668)</f>
        <v>814.80849999999998</v>
      </c>
      <c r="DA668" s="27">
        <f>IF($O668&gt;=DA$1,$S668+$Y668,$Y668)</f>
        <v>814.80849999999998</v>
      </c>
      <c r="DB668" s="27">
        <f>IF($O668&gt;=DB$1,$S668+$Y668,$Y668)</f>
        <v>814.80849999999998</v>
      </c>
      <c r="DC668" s="27">
        <f>IF($O668&gt;=DC$1,$S668+$Y668,$Y668)</f>
        <v>814.80849999999998</v>
      </c>
      <c r="DD668" s="27">
        <f>IF($O668&gt;=DD$1,$S668+$Y668,$Y668)</f>
        <v>814.80849999999998</v>
      </c>
      <c r="DE668" s="27">
        <f>IF($O668&gt;=DE$1,$S668+$Y668,$Y668)</f>
        <v>814.80849999999998</v>
      </c>
      <c r="DF668" s="27">
        <f>IF($O668&gt;=DF$1,$S668+$Y668,$Y668)</f>
        <v>814.80849999999998</v>
      </c>
      <c r="DG668" s="27">
        <f>IF($O668&gt;=DG$1,$S668+$Y668,$Y668)</f>
        <v>814.80849999999998</v>
      </c>
      <c r="DH668" s="27">
        <f>IF($O668&gt;=DH$1,$S668+$Y668,$Y668)</f>
        <v>814.80849999999998</v>
      </c>
      <c r="DI668" s="27">
        <f>IF($O668&gt;=DI$1,$S668+$Y668,$Y668)</f>
        <v>814.80849999999998</v>
      </c>
      <c r="DJ668" s="27">
        <f>IF($O668&gt;=DJ$1,$S668+$Y668,$Y668)</f>
        <v>814.80849999999998</v>
      </c>
      <c r="DK668" s="27">
        <f>IF($O668&gt;=DK$1,$S668+$Y668,$Y668)</f>
        <v>814.80849999999998</v>
      </c>
      <c r="DL668" s="27">
        <f>IF($O668&gt;=DL$1,$S668+$Y668,$Y668)</f>
        <v>814.80849999999998</v>
      </c>
      <c r="DM668" s="27">
        <f>IF($O668&gt;=DM$1,$S668+$Y668,$Y668)</f>
        <v>814.80849999999998</v>
      </c>
      <c r="DN668" s="27">
        <f>IF($O668&gt;=DN$1,$S668+$Y668,$Y668)</f>
        <v>814.80849999999998</v>
      </c>
      <c r="DO668" s="27">
        <f>IF($O668&gt;=DO$1,$S668+$Y668,$Y668)</f>
        <v>814.80849999999998</v>
      </c>
      <c r="DP668" s="27">
        <f>IF($O668&gt;=DP$1,$S668+$Y668,$Y668)</f>
        <v>814.80849999999998</v>
      </c>
      <c r="DQ668" s="27">
        <f>IF($O668&gt;=DQ$1,$S668+$Y668,$Y668)</f>
        <v>814.80849999999998</v>
      </c>
      <c r="DR668" s="27">
        <f>IF($O668&gt;=DR$1,$S668+$Y668,$Y668)</f>
        <v>814.80849999999998</v>
      </c>
      <c r="DS668" s="27">
        <f>IF($O668&gt;=DS$1,$S668+$Y668,$Y668)</f>
        <v>814.80849999999998</v>
      </c>
      <c r="DT668" s="27">
        <f>IF($O668&gt;=DT$1,$S668+$Y668,$Y668)</f>
        <v>814.80849999999998</v>
      </c>
      <c r="DU668" s="27">
        <f>IF($O668&gt;=DU$1,$S668+$Y668,$Y668)</f>
        <v>814.80849999999998</v>
      </c>
      <c r="DV668" s="27">
        <f>IF($O668&gt;=DV$1,$S668+$Y668,$Y668)</f>
        <v>814.80849999999998</v>
      </c>
      <c r="DW668" s="27">
        <f>IF($O668&gt;=DW$1,$S668+$Y668,$Y668)</f>
        <v>814.80849999999998</v>
      </c>
      <c r="DX668" s="27">
        <f>IF($O668&gt;=DX$1,$S668+$Y668,$Y668)</f>
        <v>814.80849999999998</v>
      </c>
      <c r="DY668" s="27">
        <f>IF($O668&gt;=DY$1,$S668+$Y668,$Y668)</f>
        <v>814.80849999999998</v>
      </c>
      <c r="DZ668" s="27">
        <f>IF($O668&gt;=DZ$1,$S668+$Y668,$Y668)</f>
        <v>814.80849999999998</v>
      </c>
      <c r="EA668" s="27">
        <f>IF($O668&gt;=EA$1,$S668+$Y668,$Y668)</f>
        <v>814.80849999999998</v>
      </c>
      <c r="EB668" s="27">
        <f>IF($O668&gt;=EB$1,$S668+$Y668,$Y668)</f>
        <v>814.80849999999998</v>
      </c>
      <c r="EC668" s="27">
        <f>IF($O668&gt;=EC$1,$S668+$Y668,$Y668)</f>
        <v>814.80849999999998</v>
      </c>
      <c r="ED668" s="27">
        <f>IF($O668&gt;=ED$1,$S668+$Y668,$Y668)</f>
        <v>814.80849999999998</v>
      </c>
      <c r="EE668" s="27">
        <f>IF($O668&gt;=EE$1,$S668+$Y668,$Y668)</f>
        <v>814.80849999999998</v>
      </c>
      <c r="EF668" s="27">
        <f>IF($O668&gt;=EF$1,$S668+$Y668,$Y668)</f>
        <v>814.80849999999998</v>
      </c>
      <c r="EG668" s="27">
        <f>IF($O668&gt;=EG$1,$S668+$Y668,$Y668)</f>
        <v>814.80849999999998</v>
      </c>
      <c r="EH668" s="27">
        <f>IF($O668&gt;=EH$1,$S668+$Y668,$Y668)</f>
        <v>814.80849999999998</v>
      </c>
      <c r="EI668" s="27">
        <f>IF($O668&gt;=EI$1,$S668+$Y668,$Y668)</f>
        <v>814.80849999999998</v>
      </c>
      <c r="EJ668" s="27">
        <f>IF($O668&gt;=EJ$1,$S668+$Y668,$Y668)</f>
        <v>814.80849999999998</v>
      </c>
      <c r="EK668" s="27">
        <f>IF($O668&gt;=EK$1,$S668+$Y668,$Y668)</f>
        <v>814.80849999999998</v>
      </c>
      <c r="EL668" s="27">
        <f>IF($O668&gt;=EL$1,$S668+$Y668,$Y668)</f>
        <v>814.80849999999998</v>
      </c>
      <c r="EM668" s="27">
        <f>IF($O668&gt;=EM$1,$S668+$Y668,$Y668)</f>
        <v>814.80849999999998</v>
      </c>
      <c r="EN668" s="27">
        <f>IF($O668&gt;=EN$1,$S668+$Y668,$Y668)</f>
        <v>814.80849999999998</v>
      </c>
      <c r="EO668" s="27">
        <f>IF($O668&gt;=EO$1,$S668+$Y668,$Y668)</f>
        <v>814.80849999999998</v>
      </c>
      <c r="EP668" s="27">
        <f>IF($O668&gt;=EP$1,$S668+$Y668,$Y668)</f>
        <v>814.80849999999998</v>
      </c>
      <c r="EQ668" s="27">
        <f>IF($O668&gt;=EQ$1,$S668+$Y668,$Y668)</f>
        <v>814.80849999999998</v>
      </c>
      <c r="ER668" s="27">
        <f>IF($O668&gt;=ER$1,$S668+$Y668,$Y668)</f>
        <v>814.80849999999998</v>
      </c>
      <c r="ES668" s="27">
        <f>IF($O668&gt;=ES$1,$S668+$Y668,$Y668)</f>
        <v>814.80849999999998</v>
      </c>
      <c r="ET668" s="27">
        <f>IF($O668&gt;=ET$1,$S668+$Y668,$Y668)</f>
        <v>814.80849999999998</v>
      </c>
      <c r="EU668" s="27">
        <f>IF($O668&gt;=EU$1,$S668+$Y668,$Y668)</f>
        <v>814.80849999999998</v>
      </c>
      <c r="EV668" s="27">
        <f>IF($O668&gt;=EV$1,$S668,0)</f>
        <v>814.80849999999998</v>
      </c>
      <c r="EW668" s="27">
        <f>IF($O668&gt;=EW$1,$S668,0)</f>
        <v>814.80849999999998</v>
      </c>
      <c r="EX668" s="27">
        <f>IF($O668&gt;=EX$1,$S668,0)</f>
        <v>814.80849999999998</v>
      </c>
      <c r="EY668" s="27">
        <f>IF($O668&gt;=EY$1,$S668,0)</f>
        <v>814.80849999999998</v>
      </c>
      <c r="EZ668" s="27">
        <f>IF($O668&gt;=EZ$1,$S668,0)</f>
        <v>814.80849999999998</v>
      </c>
      <c r="FA668" s="27">
        <f>IF($O668&gt;=FA$1,$S668,0)</f>
        <v>814.80849999999998</v>
      </c>
      <c r="FB668" s="27">
        <f>IF($O668&gt;=FB$1,$S668,0)</f>
        <v>814.80849999999998</v>
      </c>
      <c r="FC668" s="27">
        <f>IF($O668&gt;=FC$1,$S668,0)</f>
        <v>814.80849999999998</v>
      </c>
      <c r="FD668" s="27">
        <f>IF($O668&gt;=FD$1,$S668,0)</f>
        <v>814.80849999999998</v>
      </c>
      <c r="FE668" s="27">
        <f>IF($O668&gt;=FE$1,$S668,0)</f>
        <v>814.80849999999998</v>
      </c>
      <c r="FF668" s="27">
        <f>IF($O668&gt;=FF$1,$S668,0)</f>
        <v>814.80849999999998</v>
      </c>
      <c r="FG668" s="27">
        <f>IF($O668&gt;=FG$1,$S668,0)</f>
        <v>814.80849999999998</v>
      </c>
      <c r="FH668" s="27">
        <f>IF($O668&gt;=FH$1,$S668,0)</f>
        <v>814.80849999999998</v>
      </c>
      <c r="FI668" s="27">
        <f>IF($O668&gt;=FI$1,$S668,0)</f>
        <v>814.80849999999998</v>
      </c>
      <c r="FJ668" s="27">
        <f>IF($O668&gt;=FJ$1,$S668,0)</f>
        <v>814.80849999999998</v>
      </c>
      <c r="FK668" s="27">
        <f>IF($O668&gt;=FK$1,$S668,0)</f>
        <v>814.80849999999998</v>
      </c>
      <c r="FL668" s="27">
        <f>IF($O668&gt;=FL$1,$S668,0)</f>
        <v>814.80849999999998</v>
      </c>
      <c r="FM668" s="27">
        <f>IF($O668&gt;=FM$1,$S668,0)</f>
        <v>814.80849999999998</v>
      </c>
      <c r="FN668" s="27">
        <f>IF($O668&gt;=FN$1,$S668,0)</f>
        <v>814.80849999999998</v>
      </c>
      <c r="FO668" s="27">
        <f>IF($O668&gt;=FO$1,$S668,0)</f>
        <v>814.80849999999998</v>
      </c>
      <c r="FP668" s="27">
        <f>IF($O668&gt;=FP$1,$S668,0)</f>
        <v>814.80849999999998</v>
      </c>
      <c r="FQ668" s="27">
        <f>IF($O668&gt;=FQ$1,$S668,0)</f>
        <v>814.80849999999998</v>
      </c>
      <c r="FR668" s="27">
        <f>IF($O668&gt;=FR$1,$S668,0)</f>
        <v>814.80849999999998</v>
      </c>
      <c r="FS668" s="27">
        <f>IF($O668&gt;=FS$1,$S668,0)</f>
        <v>814.80849999999998</v>
      </c>
      <c r="FT668" s="27">
        <f>IF($O668&gt;=FT$1,$S668,0)</f>
        <v>814.80849999999998</v>
      </c>
      <c r="FU668" s="27">
        <f>IF($O668&gt;=FU$1,$S668,0)</f>
        <v>814.80849999999998</v>
      </c>
      <c r="FV668" s="27">
        <f>IF($O668&gt;=FV$1,$S668,0)</f>
        <v>814.80849999999998</v>
      </c>
      <c r="FW668" s="27">
        <f>IF($O668&gt;=FW$1,$S668,0)</f>
        <v>814.80849999999998</v>
      </c>
      <c r="FX668" s="27">
        <f>IF($O668&gt;=FX$1,$S668,0)</f>
        <v>814.80849999999998</v>
      </c>
      <c r="FY668" s="27">
        <f>IF($O668&gt;=FY$1,$S668,0)</f>
        <v>814.80849999999998</v>
      </c>
      <c r="FZ668" s="27">
        <f>IF($O668&gt;=FZ$1,$S668,0)</f>
        <v>814.80849999999998</v>
      </c>
      <c r="GA668" s="27">
        <f>IF($O668&gt;=GA$1,$S668,0)</f>
        <v>814.80849999999998</v>
      </c>
      <c r="GB668" s="27">
        <f>IF($O668&gt;=GB$1,$S668,0)</f>
        <v>814.80849999999998</v>
      </c>
      <c r="GC668" s="27">
        <f>IF($O668&gt;=GC$1,$S668,0)</f>
        <v>814.80849999999998</v>
      </c>
      <c r="GD668" s="27">
        <f>IF($O668&gt;=GD$1,$S668,0)</f>
        <v>814.80849999999998</v>
      </c>
      <c r="GE668" s="27">
        <f>IF($O668&gt;=GE$1,$S668,0)</f>
        <v>814.80849999999998</v>
      </c>
      <c r="GF668" s="27">
        <f>IF($O668&gt;=GF$1,$S668,0)</f>
        <v>814.80849999999998</v>
      </c>
      <c r="GG668" s="27">
        <f>IF($O668&gt;=GG$1,$S668,0)</f>
        <v>814.80849999999998</v>
      </c>
      <c r="GH668" s="27">
        <f>IF($O668&gt;=GH$1,$S668,0)</f>
        <v>814.80849999999998</v>
      </c>
      <c r="GI668" s="27">
        <f>IF($O668&gt;=GI$1,$S668,0)</f>
        <v>814.80849999999998</v>
      </c>
      <c r="GJ668" s="27">
        <f>IF($O668&gt;=GJ$1,$S668,0)</f>
        <v>814.80849999999998</v>
      </c>
      <c r="GK668" s="27">
        <f>IF($O668&gt;=GK$1,$S668,0)</f>
        <v>814.80849999999998</v>
      </c>
      <c r="GL668" s="27">
        <f>IF($O668&gt;=GL$1,$S668,0)</f>
        <v>814.80849999999998</v>
      </c>
      <c r="GM668" s="27">
        <f>IF($O668&gt;=GM$1,$S668,0)</f>
        <v>814.80849999999998</v>
      </c>
      <c r="GN668" s="27">
        <f>IF($O668&gt;=GN$1,$S668,0)</f>
        <v>814.80849999999998</v>
      </c>
      <c r="GO668" s="27">
        <f>IF($O668&gt;=GO$1,$S668,0)</f>
        <v>814.80849999999998</v>
      </c>
      <c r="GP668" s="27">
        <f>IF($O668&gt;=GP$1,$S668,0)</f>
        <v>814.80849999999998</v>
      </c>
      <c r="GQ668" s="27">
        <f>IF($O668&gt;=GQ$1,$S668,0)</f>
        <v>814.80849999999998</v>
      </c>
      <c r="GR668" s="27">
        <f>IF($O668&gt;=GR$1,$S668,0)</f>
        <v>814.80849999999998</v>
      </c>
      <c r="GS668" s="27">
        <f>IF($O668&gt;=GS$1,$S668,0)</f>
        <v>814.80849999999998</v>
      </c>
      <c r="GT668" s="27">
        <f>IF($O668&gt;=GT$1,$S668,0)</f>
        <v>814.80849999999998</v>
      </c>
      <c r="GU668" s="27">
        <f>IF($O668&gt;=GU$1,$S668,0)</f>
        <v>814.80849999999998</v>
      </c>
      <c r="GV668" s="27">
        <f>IF($O668&gt;=GV$1,$S668,0)</f>
        <v>814.80849999999998</v>
      </c>
      <c r="GW668" s="27">
        <f>IF($O668&gt;=GW$1,$S668,0)</f>
        <v>814.80849999999998</v>
      </c>
      <c r="GX668" s="27">
        <f>IF($O668&gt;=GX$1,$S668,0)</f>
        <v>814.80849999999998</v>
      </c>
      <c r="GY668" s="27">
        <f>IF($O668&gt;=GY$1,$S668,0)</f>
        <v>814.80849999999998</v>
      </c>
      <c r="GZ668" s="27">
        <f>IF($O668&gt;=GZ$1,$S668,0)</f>
        <v>814.80849999999998</v>
      </c>
      <c r="HA668" s="27">
        <f>IF($O668&gt;=HA$1,$S668,0)</f>
        <v>814.80849999999998</v>
      </c>
      <c r="HB668" s="27">
        <f>IF($O668&gt;=HB$1,$S668,0)</f>
        <v>814.80849999999998</v>
      </c>
      <c r="HC668" s="27">
        <f>IF($O668&gt;=HC$1,$S668,0)</f>
        <v>814.80849999999998</v>
      </c>
    </row>
    <row r="669" spans="1:211">
      <c r="A669" s="3">
        <v>93114</v>
      </c>
      <c r="B669" s="3" t="s">
        <v>681</v>
      </c>
      <c r="C669" s="3" t="s">
        <v>32</v>
      </c>
      <c r="D669" s="3">
        <v>64</v>
      </c>
      <c r="E669" s="4">
        <v>37301</v>
      </c>
      <c r="F669" s="5">
        <v>16.356164383561644</v>
      </c>
      <c r="G669" s="3" t="s">
        <v>674</v>
      </c>
      <c r="H669" s="4">
        <v>19994</v>
      </c>
      <c r="I669" s="9" t="s">
        <v>820</v>
      </c>
      <c r="J669" s="5">
        <v>5959.78</v>
      </c>
      <c r="K669" s="31">
        <v>759</v>
      </c>
      <c r="L669" s="32">
        <v>16</v>
      </c>
      <c r="M669" s="33">
        <f>VLOOKUP(L669,FIND,3,TRUE)</f>
        <v>1.2</v>
      </c>
      <c r="N669" s="32">
        <f>IF(L669&gt;30,180,VLOOKUP(L669,TEMPO,2,FALSE))</f>
        <v>96</v>
      </c>
      <c r="O669" s="32">
        <f>IF(R669&gt;0,4,N669)</f>
        <v>96</v>
      </c>
      <c r="P669" s="96">
        <f>J669*M669*L669</f>
        <v>114427.776</v>
      </c>
      <c r="Q669" s="96">
        <f>10934.45*2</f>
        <v>21868.9</v>
      </c>
      <c r="R669" s="96">
        <f>IF(P669&lt;=Q669,P669/4,0)</f>
        <v>0</v>
      </c>
      <c r="S669" s="5">
        <f>IF(P669&gt;=Q669,P669/N669,0)</f>
        <v>1191.9559999999999</v>
      </c>
      <c r="T669" s="3"/>
      <c r="U669" s="3">
        <f>IF(T669="",1,0)</f>
        <v>1</v>
      </c>
      <c r="V669" s="3">
        <v>644</v>
      </c>
      <c r="W669" s="5">
        <v>0</v>
      </c>
      <c r="X669" s="5">
        <v>402.65</v>
      </c>
      <c r="Y669" s="5">
        <f>X669*W669</f>
        <v>0</v>
      </c>
      <c r="Z669" s="5">
        <v>400</v>
      </c>
      <c r="AA669" s="5">
        <f>S669+Y669+Z669</f>
        <v>1591.9559999999999</v>
      </c>
      <c r="AB669" s="39">
        <f>(J669/12+J669/12*1.3333333333+450/12+J669/30*6/12+J669)*1.3+Y669+Z669+153.9</f>
        <v>9985.9925110895892</v>
      </c>
      <c r="AC669" s="39" t="s">
        <v>98</v>
      </c>
      <c r="AD669" s="39">
        <f>J669*1.3+400+153.9</f>
        <v>8301.6139999999996</v>
      </c>
      <c r="AE669" s="39">
        <f>SUMIFS('CUSTO MENSAL FUNC NOVO'!H:H,'CUSTO MENSAL FUNC NOVO'!A:A,'VALORES MENSAIS'!AC669)</f>
        <v>3674.875</v>
      </c>
      <c r="AF669" s="27">
        <f>IF($R669&gt;0,$R669,$S669)+$Y669+$Z669</f>
        <v>1591.9559999999999</v>
      </c>
      <c r="AG669" s="27">
        <f>IF($R669&gt;0,$R669,$S669)+$Y669+$Z669</f>
        <v>1591.9559999999999</v>
      </c>
      <c r="AH669" s="27">
        <f>IF($R669&gt;0,$R669,$S669)+$Y669+$Z669</f>
        <v>1591.9559999999999</v>
      </c>
      <c r="AI669" s="27">
        <f>IF($R669&gt;0,$R669,$S669)+$Y669+$Z669</f>
        <v>1591.9559999999999</v>
      </c>
      <c r="AJ669" s="27">
        <f>IF($O669&gt;=AJ$1,$S669+$Y669+$Z669,$Y669+$Z669)</f>
        <v>1591.9559999999999</v>
      </c>
      <c r="AK669" s="27">
        <f>IF($O669&gt;=AK$1,$S669+$Y669+$Z669,$Y669+$Z669)</f>
        <v>1591.9559999999999</v>
      </c>
      <c r="AL669" s="27">
        <f>IF($O669&gt;=AL$1,$S669+$Y669+$Z669,$Y669+$Z669)</f>
        <v>1591.9559999999999</v>
      </c>
      <c r="AM669" s="27">
        <f>IF($O669&gt;=AM$1,$S669+$Y669+$Z669,$Y669+$Z669)</f>
        <v>1591.9559999999999</v>
      </c>
      <c r="AN669" s="27">
        <f>IF($O669&gt;=AN$1,$S669+$Y669+$Z669,$Y669+$Z669)</f>
        <v>1591.9559999999999</v>
      </c>
      <c r="AO669" s="27">
        <f>IF($O669&gt;=AO$1,$S669+$Y669+$Z669,$Y669+$Z669)</f>
        <v>1591.9559999999999</v>
      </c>
      <c r="AP669" s="27">
        <f>IF($O669&gt;=AP$1,$S669+$Y669+$Z669,$Y669+$Z669)</f>
        <v>1591.9559999999999</v>
      </c>
      <c r="AQ669" s="27">
        <f>IF($O669&gt;=AQ$1,$S669+$Y669+$Z669,$Y669+$Z669)</f>
        <v>1591.9559999999999</v>
      </c>
      <c r="AR669" s="27">
        <f>IF($O669&gt;=AR$1,$S669+$Y669+$Z669,$Y669+$Z669)</f>
        <v>1591.9559999999999</v>
      </c>
      <c r="AS669" s="27">
        <f>IF($O669&gt;=AS$1,$S669+$Y669+$Z669,$Y669+$Z669)</f>
        <v>1591.9559999999999</v>
      </c>
      <c r="AT669" s="27">
        <f>IF($O669&gt;=AT$1,$S669+$Y669+$Z669,$Y669+$Z669)</f>
        <v>1591.9559999999999</v>
      </c>
      <c r="AU669" s="27">
        <f>IF($O669&gt;=AU$1,$S669+$Y669+$Z669,$Y669+$Z669)</f>
        <v>1591.9559999999999</v>
      </c>
      <c r="AV669" s="27">
        <f>IF($O669&gt;=AV$1,$S669+$Y669+$Z669,$Y669+$Z669)</f>
        <v>1591.9559999999999</v>
      </c>
      <c r="AW669" s="27">
        <f>IF($O669&gt;=AW$1,$S669+$Y669+$Z669,$Y669+$Z669)</f>
        <v>1591.9559999999999</v>
      </c>
      <c r="AX669" s="27">
        <f>IF($O669&gt;=AX$1,$S669+$Y669+$Z669,$Y669+$Z669)</f>
        <v>1591.9559999999999</v>
      </c>
      <c r="AY669" s="27">
        <f>IF($O669&gt;=AY$1,$S669+$Y669+$Z669,$Y669+$Z669)</f>
        <v>1591.9559999999999</v>
      </c>
      <c r="AZ669" s="27">
        <f>IF($O669&gt;=AZ$1,$S669+$Y669+$Z669,$Y669+$Z669)</f>
        <v>1591.9559999999999</v>
      </c>
      <c r="BA669" s="27">
        <f>IF($O669&gt;=BA$1,$S669+$Y669+$Z669,$Y669+$Z669)</f>
        <v>1591.9559999999999</v>
      </c>
      <c r="BB669" s="27">
        <f>IF($O669&gt;=BB$1,$S669+$Y669+$Z669,$Y669+$Z669)</f>
        <v>1591.9559999999999</v>
      </c>
      <c r="BC669" s="27">
        <f>IF($O669&gt;=BC$1,$S669+$Y669+$Z669,$Y669+$Z669)</f>
        <v>1591.9559999999999</v>
      </c>
      <c r="BD669" s="27">
        <f>IF($O669&gt;=BD$1,$S669+$Y669+$Z669,$Y669+$Z669)</f>
        <v>1591.9559999999999</v>
      </c>
      <c r="BE669" s="27">
        <f>IF($O669&gt;=BE$1,$S669+$Y669+$Z669,$Y669+$Z669)</f>
        <v>1591.9559999999999</v>
      </c>
      <c r="BF669" s="27">
        <f>IF($O669&gt;=BF$1,$S669+$Y669+$Z669,$Y669+$Z669)</f>
        <v>1591.9559999999999</v>
      </c>
      <c r="BG669" s="27">
        <f>IF($O669&gt;=BG$1,$S669+$Y669+$Z669,$Y669+$Z669)</f>
        <v>1591.9559999999999</v>
      </c>
      <c r="BH669" s="27">
        <f>IF($O669&gt;=BH$1,$S669+$Y669+$Z669,$Y669+$Z669)</f>
        <v>1591.9559999999999</v>
      </c>
      <c r="BI669" s="27">
        <f>IF($O669&gt;=BI$1,$S669+$Y669+$Z669,$Y669+$Z669)</f>
        <v>1591.9559999999999</v>
      </c>
      <c r="BJ669" s="27">
        <f>IF($O669&gt;=BJ$1,$S669+$Y669+$Z669,$Y669+$Z669)</f>
        <v>1591.9559999999999</v>
      </c>
      <c r="BK669" s="27">
        <f>IF($O669&gt;=BK$1,$S669+$Y669+$Z669,$Y669+$Z669)</f>
        <v>1591.9559999999999</v>
      </c>
      <c r="BL669" s="27">
        <f>IF($O669&gt;=BL$1,$S669+$Y669+$Z669,$Y669+$Z669)</f>
        <v>1591.9559999999999</v>
      </c>
      <c r="BM669" s="27">
        <f>IF($O669&gt;=BM$1,$S669+$Y669+$Z669,$Y669+$Z669)</f>
        <v>1591.9559999999999</v>
      </c>
      <c r="BN669" s="27">
        <f>IF($O669&gt;=BN$1,$S669+$Y669+$Z669,$Y669+$Z669)</f>
        <v>1591.9559999999999</v>
      </c>
      <c r="BO669" s="27">
        <f>IF($O669&gt;=BO$1,$S669+$Y669+$Z669,$Y669+$Z669)</f>
        <v>1591.9559999999999</v>
      </c>
      <c r="BP669" s="27">
        <f>IF($O669&gt;=BP$1,$S669+$Y669+$Z669,$Y669+$Z669)</f>
        <v>1591.9559999999999</v>
      </c>
      <c r="BQ669" s="27">
        <f>IF($O669&gt;=BQ$1,$S669+$Y669+$Z669,$Y669+$Z669)</f>
        <v>1591.9559999999999</v>
      </c>
      <c r="BR669" s="27">
        <f>IF($O669&gt;=BR$1,$S669+$Y669+$Z669,$Y669+$Z669)</f>
        <v>1591.9559999999999</v>
      </c>
      <c r="BS669" s="27">
        <f>IF($O669&gt;=BS$1,$S669+$Y669+$Z669,$Y669+$Z669)</f>
        <v>1591.9559999999999</v>
      </c>
      <c r="BT669" s="27">
        <f>IF($O669&gt;=BT$1,$S669+$Y669+$Z669,$Y669+$Z669)</f>
        <v>1591.9559999999999</v>
      </c>
      <c r="BU669" s="27">
        <f>IF($O669&gt;=BU$1,$S669+$Y669+$Z669,$Y669+$Z669)</f>
        <v>1591.9559999999999</v>
      </c>
      <c r="BV669" s="27">
        <f>IF($O669&gt;=BV$1,$S669+$Y669+$Z669,$Y669+$Z669)</f>
        <v>1591.9559999999999</v>
      </c>
      <c r="BW669" s="27">
        <f>IF($O669&gt;=BW$1,$S669+$Y669+$Z669,$Y669+$Z669)</f>
        <v>1591.9559999999999</v>
      </c>
      <c r="BX669" s="27">
        <f>IF($O669&gt;=BX$1,$S669+$Y669+$Z669,$Y669+$Z669)</f>
        <v>1591.9559999999999</v>
      </c>
      <c r="BY669" s="27">
        <f>IF($O669&gt;=BY$1,$S669+$Y669+$Z669,$Y669+$Z669)</f>
        <v>1591.9559999999999</v>
      </c>
      <c r="BZ669" s="27">
        <f>IF($O669&gt;=BZ$1,$S669+$Y669+$Z669,$Y669+$Z669)</f>
        <v>1591.9559999999999</v>
      </c>
      <c r="CA669" s="27">
        <f>IF($O669&gt;=CA$1,$S669+$Y669+$Z669,$Y669+$Z669)</f>
        <v>1591.9559999999999</v>
      </c>
      <c r="CB669" s="27">
        <f>IF($O669&gt;=CB$1,$S669+$Y669+$Z669,$Y669+$Z669)</f>
        <v>1591.9559999999999</v>
      </c>
      <c r="CC669" s="27">
        <f>IF($O669&gt;=CC$1,$S669+$Y669+$Z669,$Y669+$Z669)</f>
        <v>1591.9559999999999</v>
      </c>
      <c r="CD669" s="27">
        <f>IF($O669&gt;=CD$1,$S669+$Y669+$Z669,$Y669+$Z669)</f>
        <v>1591.9559999999999</v>
      </c>
      <c r="CE669" s="27">
        <f>IF($O669&gt;=CE$1,$S669+$Y669+$Z669,$Y669+$Z669)</f>
        <v>1591.9559999999999</v>
      </c>
      <c r="CF669" s="27">
        <f>IF($O669&gt;=CF$1,$S669+$Y669+$Z669,$Y669+$Z669)</f>
        <v>1591.9559999999999</v>
      </c>
      <c r="CG669" s="27">
        <f>IF($O669&gt;=CG$1,$S669+$Y669+$Z669,$Y669+$Z669)</f>
        <v>1591.9559999999999</v>
      </c>
      <c r="CH669" s="27">
        <f>IF($O669&gt;=CH$1,$S669+$Y669+$Z669,$Y669+$Z669)</f>
        <v>1591.9559999999999</v>
      </c>
      <c r="CI669" s="27">
        <f>IF($O669&gt;=CI$1,$S669+$Y669+$Z669,$Y669+$Z669)</f>
        <v>1591.9559999999999</v>
      </c>
      <c r="CJ669" s="27">
        <f>IF($O669&gt;=CJ$1,$S669+$Y669+$Z669,$Y669+$Z669)</f>
        <v>1591.9559999999999</v>
      </c>
      <c r="CK669" s="27">
        <f>IF($O669&gt;=CK$1,$S669+$Y669+$Z669,$Y669+$Z669)</f>
        <v>1591.9559999999999</v>
      </c>
      <c r="CL669" s="27">
        <f>IF($O669&gt;=CL$1,$S669+$Y669+$Z669,$Y669+$Z669)</f>
        <v>1591.9559999999999</v>
      </c>
      <c r="CM669" s="27">
        <f>IF($O669&gt;=CM$1,$S669+$Y669+$Z669,$Y669+$Z669)</f>
        <v>1591.9559999999999</v>
      </c>
      <c r="CN669" s="27">
        <f>IF($O669&gt;=CN$1,$S669+$Y669,$Y669)</f>
        <v>1191.9559999999999</v>
      </c>
      <c r="CO669" s="27">
        <f>IF($O669&gt;=CO$1,$S669+$Y669,$Y669)</f>
        <v>1191.9559999999999</v>
      </c>
      <c r="CP669" s="27">
        <f>IF($O669&gt;=CP$1,$S669+$Y669,$Y669)</f>
        <v>1191.9559999999999</v>
      </c>
      <c r="CQ669" s="27">
        <f>IF($O669&gt;=CQ$1,$S669+$Y669,$Y669)</f>
        <v>1191.9559999999999</v>
      </c>
      <c r="CR669" s="27">
        <f>IF($O669&gt;=CR$1,$S669+$Y669,$Y669)</f>
        <v>1191.9559999999999</v>
      </c>
      <c r="CS669" s="27">
        <f>IF($O669&gt;=CS$1,$S669+$Y669,$Y669)</f>
        <v>1191.9559999999999</v>
      </c>
      <c r="CT669" s="27">
        <f>IF($O669&gt;=CT$1,$S669+$Y669,$Y669)</f>
        <v>1191.9559999999999</v>
      </c>
      <c r="CU669" s="27">
        <f>IF($O669&gt;=CU$1,$S669+$Y669,$Y669)</f>
        <v>1191.9559999999999</v>
      </c>
      <c r="CV669" s="27">
        <f>IF($O669&gt;=CV$1,$S669+$Y669,$Y669)</f>
        <v>1191.9559999999999</v>
      </c>
      <c r="CW669" s="27">
        <f>IF($O669&gt;=CW$1,$S669+$Y669,$Y669)</f>
        <v>1191.9559999999999</v>
      </c>
      <c r="CX669" s="27">
        <f>IF($O669&gt;=CX$1,$S669+$Y669,$Y669)</f>
        <v>1191.9559999999999</v>
      </c>
      <c r="CY669" s="27">
        <f>IF($O669&gt;=CY$1,$S669+$Y669,$Y669)</f>
        <v>1191.9559999999999</v>
      </c>
      <c r="CZ669" s="27">
        <f>IF($O669&gt;=CZ$1,$S669+$Y669,$Y669)</f>
        <v>1191.9559999999999</v>
      </c>
      <c r="DA669" s="27">
        <f>IF($O669&gt;=DA$1,$S669+$Y669,$Y669)</f>
        <v>1191.9559999999999</v>
      </c>
      <c r="DB669" s="27">
        <f>IF($O669&gt;=DB$1,$S669+$Y669,$Y669)</f>
        <v>1191.9559999999999</v>
      </c>
      <c r="DC669" s="27">
        <f>IF($O669&gt;=DC$1,$S669+$Y669,$Y669)</f>
        <v>1191.9559999999999</v>
      </c>
      <c r="DD669" s="27">
        <f>IF($O669&gt;=DD$1,$S669+$Y669,$Y669)</f>
        <v>1191.9559999999999</v>
      </c>
      <c r="DE669" s="27">
        <f>IF($O669&gt;=DE$1,$S669+$Y669,$Y669)</f>
        <v>1191.9559999999999</v>
      </c>
      <c r="DF669" s="27">
        <f>IF($O669&gt;=DF$1,$S669+$Y669,$Y669)</f>
        <v>1191.9559999999999</v>
      </c>
      <c r="DG669" s="27">
        <f>IF($O669&gt;=DG$1,$S669+$Y669,$Y669)</f>
        <v>1191.9559999999999</v>
      </c>
      <c r="DH669" s="27">
        <f>IF($O669&gt;=DH$1,$S669+$Y669,$Y669)</f>
        <v>1191.9559999999999</v>
      </c>
      <c r="DI669" s="27">
        <f>IF($O669&gt;=DI$1,$S669+$Y669,$Y669)</f>
        <v>1191.9559999999999</v>
      </c>
      <c r="DJ669" s="27">
        <f>IF($O669&gt;=DJ$1,$S669+$Y669,$Y669)</f>
        <v>1191.9559999999999</v>
      </c>
      <c r="DK669" s="27">
        <f>IF($O669&gt;=DK$1,$S669+$Y669,$Y669)</f>
        <v>1191.9559999999999</v>
      </c>
      <c r="DL669" s="27">
        <f>IF($O669&gt;=DL$1,$S669+$Y669,$Y669)</f>
        <v>1191.9559999999999</v>
      </c>
      <c r="DM669" s="27">
        <f>IF($O669&gt;=DM$1,$S669+$Y669,$Y669)</f>
        <v>1191.9559999999999</v>
      </c>
      <c r="DN669" s="27">
        <f>IF($O669&gt;=DN$1,$S669+$Y669,$Y669)</f>
        <v>1191.9559999999999</v>
      </c>
      <c r="DO669" s="27">
        <f>IF($O669&gt;=DO$1,$S669+$Y669,$Y669)</f>
        <v>1191.9559999999999</v>
      </c>
      <c r="DP669" s="27">
        <f>IF($O669&gt;=DP$1,$S669+$Y669,$Y669)</f>
        <v>1191.9559999999999</v>
      </c>
      <c r="DQ669" s="27">
        <f>IF($O669&gt;=DQ$1,$S669+$Y669,$Y669)</f>
        <v>1191.9559999999999</v>
      </c>
      <c r="DR669" s="27">
        <f>IF($O669&gt;=DR$1,$S669+$Y669,$Y669)</f>
        <v>1191.9559999999999</v>
      </c>
      <c r="DS669" s="27">
        <f>IF($O669&gt;=DS$1,$S669+$Y669,$Y669)</f>
        <v>1191.9559999999999</v>
      </c>
      <c r="DT669" s="27">
        <f>IF($O669&gt;=DT$1,$S669+$Y669,$Y669)</f>
        <v>1191.9559999999999</v>
      </c>
      <c r="DU669" s="27">
        <f>IF($O669&gt;=DU$1,$S669+$Y669,$Y669)</f>
        <v>1191.9559999999999</v>
      </c>
      <c r="DV669" s="27">
        <f>IF($O669&gt;=DV$1,$S669+$Y669,$Y669)</f>
        <v>1191.9559999999999</v>
      </c>
      <c r="DW669" s="27">
        <f>IF($O669&gt;=DW$1,$S669+$Y669,$Y669)</f>
        <v>1191.9559999999999</v>
      </c>
      <c r="DX669" s="27">
        <f>IF($O669&gt;=DX$1,$S669+$Y669,$Y669)</f>
        <v>0</v>
      </c>
      <c r="DY669" s="27">
        <f>IF($O669&gt;=DY$1,$S669+$Y669,$Y669)</f>
        <v>0</v>
      </c>
      <c r="DZ669" s="27">
        <f>IF($O669&gt;=DZ$1,$S669+$Y669,$Y669)</f>
        <v>0</v>
      </c>
      <c r="EA669" s="27">
        <f>IF($O669&gt;=EA$1,$S669+$Y669,$Y669)</f>
        <v>0</v>
      </c>
      <c r="EB669" s="27">
        <f>IF($O669&gt;=EB$1,$S669+$Y669,$Y669)</f>
        <v>0</v>
      </c>
      <c r="EC669" s="27">
        <f>IF($O669&gt;=EC$1,$S669+$Y669,$Y669)</f>
        <v>0</v>
      </c>
      <c r="ED669" s="27">
        <f>IF($O669&gt;=ED$1,$S669+$Y669,$Y669)</f>
        <v>0</v>
      </c>
      <c r="EE669" s="27">
        <f>IF($O669&gt;=EE$1,$S669+$Y669,$Y669)</f>
        <v>0</v>
      </c>
      <c r="EF669" s="27">
        <f>IF($O669&gt;=EF$1,$S669+$Y669,$Y669)</f>
        <v>0</v>
      </c>
      <c r="EG669" s="27">
        <f>IF($O669&gt;=EG$1,$S669+$Y669,$Y669)</f>
        <v>0</v>
      </c>
      <c r="EH669" s="27">
        <f>IF($O669&gt;=EH$1,$S669+$Y669,$Y669)</f>
        <v>0</v>
      </c>
      <c r="EI669" s="27">
        <f>IF($O669&gt;=EI$1,$S669+$Y669,$Y669)</f>
        <v>0</v>
      </c>
      <c r="EJ669" s="27">
        <f>IF($O669&gt;=EJ$1,$S669+$Y669,$Y669)</f>
        <v>0</v>
      </c>
      <c r="EK669" s="27">
        <f>IF($O669&gt;=EK$1,$S669+$Y669,$Y669)</f>
        <v>0</v>
      </c>
      <c r="EL669" s="27">
        <f>IF($O669&gt;=EL$1,$S669+$Y669,$Y669)</f>
        <v>0</v>
      </c>
      <c r="EM669" s="27">
        <f>IF($O669&gt;=EM$1,$S669+$Y669,$Y669)</f>
        <v>0</v>
      </c>
      <c r="EN669" s="27">
        <f>IF($O669&gt;=EN$1,$S669+$Y669,$Y669)</f>
        <v>0</v>
      </c>
      <c r="EO669" s="27">
        <f>IF($O669&gt;=EO$1,$S669+$Y669,$Y669)</f>
        <v>0</v>
      </c>
      <c r="EP669" s="27">
        <f>IF($O669&gt;=EP$1,$S669+$Y669,$Y669)</f>
        <v>0</v>
      </c>
      <c r="EQ669" s="27">
        <f>IF($O669&gt;=EQ$1,$S669+$Y669,$Y669)</f>
        <v>0</v>
      </c>
      <c r="ER669" s="27">
        <f>IF($O669&gt;=ER$1,$S669+$Y669,$Y669)</f>
        <v>0</v>
      </c>
      <c r="ES669" s="27">
        <f>IF($O669&gt;=ES$1,$S669+$Y669,$Y669)</f>
        <v>0</v>
      </c>
      <c r="ET669" s="27">
        <f>IF($O669&gt;=ET$1,$S669+$Y669,$Y669)</f>
        <v>0</v>
      </c>
      <c r="EU669" s="27">
        <f>IF($O669&gt;=EU$1,$S669+$Y669,$Y669)</f>
        <v>0</v>
      </c>
      <c r="EV669" s="27">
        <f>IF($O669&gt;=EV$1,$S669,0)</f>
        <v>0</v>
      </c>
      <c r="EW669" s="27">
        <f>IF($O669&gt;=EW$1,$S669,0)</f>
        <v>0</v>
      </c>
      <c r="EX669" s="27">
        <f>IF($O669&gt;=EX$1,$S669,0)</f>
        <v>0</v>
      </c>
      <c r="EY669" s="27">
        <f>IF($O669&gt;=EY$1,$S669,0)</f>
        <v>0</v>
      </c>
      <c r="EZ669" s="27">
        <f>IF($O669&gt;=EZ$1,$S669,0)</f>
        <v>0</v>
      </c>
      <c r="FA669" s="27">
        <f>IF($O669&gt;=FA$1,$S669,0)</f>
        <v>0</v>
      </c>
      <c r="FB669" s="27">
        <f>IF($O669&gt;=FB$1,$S669,0)</f>
        <v>0</v>
      </c>
      <c r="FC669" s="27">
        <f>IF($O669&gt;=FC$1,$S669,0)</f>
        <v>0</v>
      </c>
      <c r="FD669" s="27">
        <f>IF($O669&gt;=FD$1,$S669,0)</f>
        <v>0</v>
      </c>
      <c r="FE669" s="27">
        <f>IF($O669&gt;=FE$1,$S669,0)</f>
        <v>0</v>
      </c>
      <c r="FF669" s="27">
        <f>IF($O669&gt;=FF$1,$S669,0)</f>
        <v>0</v>
      </c>
      <c r="FG669" s="27">
        <f>IF($O669&gt;=FG$1,$S669,0)</f>
        <v>0</v>
      </c>
      <c r="FH669" s="27">
        <f>IF($O669&gt;=FH$1,$S669,0)</f>
        <v>0</v>
      </c>
      <c r="FI669" s="27">
        <f>IF($O669&gt;=FI$1,$S669,0)</f>
        <v>0</v>
      </c>
      <c r="FJ669" s="27">
        <f>IF($O669&gt;=FJ$1,$S669,0)</f>
        <v>0</v>
      </c>
      <c r="FK669" s="27">
        <f>IF($O669&gt;=FK$1,$S669,0)</f>
        <v>0</v>
      </c>
      <c r="FL669" s="27">
        <f>IF($O669&gt;=FL$1,$S669,0)</f>
        <v>0</v>
      </c>
      <c r="FM669" s="27">
        <f>IF($O669&gt;=FM$1,$S669,0)</f>
        <v>0</v>
      </c>
      <c r="FN669" s="27">
        <f>IF($O669&gt;=FN$1,$S669,0)</f>
        <v>0</v>
      </c>
      <c r="FO669" s="27">
        <f>IF($O669&gt;=FO$1,$S669,0)</f>
        <v>0</v>
      </c>
      <c r="FP669" s="27">
        <f>IF($O669&gt;=FP$1,$S669,0)</f>
        <v>0</v>
      </c>
      <c r="FQ669" s="27">
        <f>IF($O669&gt;=FQ$1,$S669,0)</f>
        <v>0</v>
      </c>
      <c r="FR669" s="27">
        <f>IF($O669&gt;=FR$1,$S669,0)</f>
        <v>0</v>
      </c>
      <c r="FS669" s="27">
        <f>IF($O669&gt;=FS$1,$S669,0)</f>
        <v>0</v>
      </c>
      <c r="FT669" s="27">
        <f>IF($O669&gt;=FT$1,$S669,0)</f>
        <v>0</v>
      </c>
      <c r="FU669" s="27">
        <f>IF($O669&gt;=FU$1,$S669,0)</f>
        <v>0</v>
      </c>
      <c r="FV669" s="27">
        <f>IF($O669&gt;=FV$1,$S669,0)</f>
        <v>0</v>
      </c>
      <c r="FW669" s="27">
        <f>IF($O669&gt;=FW$1,$S669,0)</f>
        <v>0</v>
      </c>
      <c r="FX669" s="27">
        <f>IF($O669&gt;=FX$1,$S669,0)</f>
        <v>0</v>
      </c>
      <c r="FY669" s="27">
        <f>IF($O669&gt;=FY$1,$S669,0)</f>
        <v>0</v>
      </c>
      <c r="FZ669" s="27">
        <f>IF($O669&gt;=FZ$1,$S669,0)</f>
        <v>0</v>
      </c>
      <c r="GA669" s="27">
        <f>IF($O669&gt;=GA$1,$S669,0)</f>
        <v>0</v>
      </c>
      <c r="GB669" s="27">
        <f>IF($O669&gt;=GB$1,$S669,0)</f>
        <v>0</v>
      </c>
      <c r="GC669" s="27">
        <f>IF($O669&gt;=GC$1,$S669,0)</f>
        <v>0</v>
      </c>
      <c r="GD669" s="27">
        <f>IF($O669&gt;=GD$1,$S669,0)</f>
        <v>0</v>
      </c>
      <c r="GE669" s="27">
        <f>IF($O669&gt;=GE$1,$S669,0)</f>
        <v>0</v>
      </c>
      <c r="GF669" s="27">
        <f>IF($O669&gt;=GF$1,$S669,0)</f>
        <v>0</v>
      </c>
      <c r="GG669" s="27">
        <f>IF($O669&gt;=GG$1,$S669,0)</f>
        <v>0</v>
      </c>
      <c r="GH669" s="27">
        <f>IF($O669&gt;=GH$1,$S669,0)</f>
        <v>0</v>
      </c>
      <c r="GI669" s="27">
        <f>IF($O669&gt;=GI$1,$S669,0)</f>
        <v>0</v>
      </c>
      <c r="GJ669" s="27">
        <f>IF($O669&gt;=GJ$1,$S669,0)</f>
        <v>0</v>
      </c>
      <c r="GK669" s="27">
        <f>IF($O669&gt;=GK$1,$S669,0)</f>
        <v>0</v>
      </c>
      <c r="GL669" s="27">
        <f>IF($O669&gt;=GL$1,$S669,0)</f>
        <v>0</v>
      </c>
      <c r="GM669" s="27">
        <f>IF($O669&gt;=GM$1,$S669,0)</f>
        <v>0</v>
      </c>
      <c r="GN669" s="27">
        <f>IF($O669&gt;=GN$1,$S669,0)</f>
        <v>0</v>
      </c>
      <c r="GO669" s="27">
        <f>IF($O669&gt;=GO$1,$S669,0)</f>
        <v>0</v>
      </c>
      <c r="GP669" s="27">
        <f>IF($O669&gt;=GP$1,$S669,0)</f>
        <v>0</v>
      </c>
      <c r="GQ669" s="27">
        <f>IF($O669&gt;=GQ$1,$S669,0)</f>
        <v>0</v>
      </c>
      <c r="GR669" s="27">
        <f>IF($O669&gt;=GR$1,$S669,0)</f>
        <v>0</v>
      </c>
      <c r="GS669" s="27">
        <f>IF($O669&gt;=GS$1,$S669,0)</f>
        <v>0</v>
      </c>
      <c r="GT669" s="27">
        <f>IF($O669&gt;=GT$1,$S669,0)</f>
        <v>0</v>
      </c>
      <c r="GU669" s="27">
        <f>IF($O669&gt;=GU$1,$S669,0)</f>
        <v>0</v>
      </c>
      <c r="GV669" s="27">
        <f>IF($O669&gt;=GV$1,$S669,0)</f>
        <v>0</v>
      </c>
      <c r="GW669" s="27">
        <f>IF($O669&gt;=GW$1,$S669,0)</f>
        <v>0</v>
      </c>
      <c r="GX669" s="27">
        <f>IF($O669&gt;=GX$1,$S669,0)</f>
        <v>0</v>
      </c>
      <c r="GY669" s="27">
        <f>IF($O669&gt;=GY$1,$S669,0)</f>
        <v>0</v>
      </c>
      <c r="GZ669" s="27">
        <f>IF($O669&gt;=GZ$1,$S669,0)</f>
        <v>0</v>
      </c>
      <c r="HA669" s="27">
        <f>IF($O669&gt;=HA$1,$S669,0)</f>
        <v>0</v>
      </c>
      <c r="HB669" s="27">
        <f>IF($O669&gt;=HB$1,$S669,0)</f>
        <v>0</v>
      </c>
      <c r="HC669" s="27">
        <f>IF($O669&gt;=HC$1,$S669,0)</f>
        <v>0</v>
      </c>
    </row>
    <row r="670" spans="1:211">
      <c r="A670" s="3">
        <v>29947</v>
      </c>
      <c r="B670" s="3" t="s">
        <v>696</v>
      </c>
      <c r="C670" s="3" t="s">
        <v>45</v>
      </c>
      <c r="D670" s="3">
        <v>58</v>
      </c>
      <c r="E670" s="4">
        <v>31993</v>
      </c>
      <c r="F670" s="5">
        <v>30.898630136986302</v>
      </c>
      <c r="G670" s="3" t="s">
        <v>674</v>
      </c>
      <c r="H670" s="4">
        <v>22094</v>
      </c>
      <c r="I670" s="9" t="s">
        <v>820</v>
      </c>
      <c r="J670" s="5">
        <v>4252.1400000000003</v>
      </c>
      <c r="K670" s="31">
        <v>759</v>
      </c>
      <c r="L670" s="32">
        <v>31</v>
      </c>
      <c r="M670" s="33">
        <f>VLOOKUP(L670,FIND,3,TRUE)</f>
        <v>1.5</v>
      </c>
      <c r="N670" s="32">
        <f>IF(L670&gt;30,180,VLOOKUP(L670,TEMPO,2,FALSE))</f>
        <v>180</v>
      </c>
      <c r="O670" s="32">
        <f>IF(R670&gt;0,4,N670)</f>
        <v>180</v>
      </c>
      <c r="P670" s="96">
        <f>J670*M670*L670</f>
        <v>197724.51000000004</v>
      </c>
      <c r="Q670" s="96">
        <f>10934.45*2</f>
        <v>21868.9</v>
      </c>
      <c r="R670" s="96">
        <f>IF(P670&lt;=Q670,P670/4,0)</f>
        <v>0</v>
      </c>
      <c r="S670" s="5">
        <f>IF(P670&gt;=Q670,P670/N670,0)</f>
        <v>1098.4695000000002</v>
      </c>
      <c r="T670" s="3"/>
      <c r="U670" s="3">
        <f>IF(T670="",1,0)</f>
        <v>1</v>
      </c>
      <c r="V670" s="3">
        <v>99</v>
      </c>
      <c r="W670" s="5">
        <v>0.1</v>
      </c>
      <c r="X670" s="5">
        <v>245.73</v>
      </c>
      <c r="Y670" s="5">
        <f>X670*W670</f>
        <v>24.573</v>
      </c>
      <c r="Z670" s="5">
        <v>400</v>
      </c>
      <c r="AA670" s="5">
        <f>S670+Y670+Z670</f>
        <v>1523.0425000000002</v>
      </c>
      <c r="AB670" s="39">
        <f>(J670/12+J670/12*1.3333333333+450/12+J670/30*6/12+J670)*1.3+Y670+Z670+153.9</f>
        <v>7321.9811999846452</v>
      </c>
      <c r="AC670" s="39" t="s">
        <v>45</v>
      </c>
      <c r="AD670" s="39">
        <f>J670*1.3+400+153.9</f>
        <v>6081.6820000000007</v>
      </c>
      <c r="AE670" s="39">
        <f>SUMIFS('CUSTO MENSAL FUNC NOVO'!H:H,'CUSTO MENSAL FUNC NOVO'!A:A,'VALORES MENSAIS'!AC670)</f>
        <v>2013.943</v>
      </c>
      <c r="AF670" s="27">
        <f>IF($R670&gt;0,$R670,$S670)+$Y670+$Z670</f>
        <v>1523.0425000000002</v>
      </c>
      <c r="AG670" s="27">
        <f>IF($R670&gt;0,$R670,$S670)+$Y670+$Z670</f>
        <v>1523.0425000000002</v>
      </c>
      <c r="AH670" s="27">
        <f>IF($R670&gt;0,$R670,$S670)+$Y670+$Z670</f>
        <v>1523.0425000000002</v>
      </c>
      <c r="AI670" s="27">
        <f>IF($R670&gt;0,$R670,$S670)+$Y670+$Z670</f>
        <v>1523.0425000000002</v>
      </c>
      <c r="AJ670" s="27">
        <f>IF($O670&gt;=AJ$1,$S670+$Y670+$Z670,$Y670+$Z670)</f>
        <v>1523.0425000000002</v>
      </c>
      <c r="AK670" s="27">
        <f>IF($O670&gt;=AK$1,$S670+$Y670+$Z670,$Y670+$Z670)</f>
        <v>1523.0425000000002</v>
      </c>
      <c r="AL670" s="27">
        <f>IF($O670&gt;=AL$1,$S670+$Y670+$Z670,$Y670+$Z670)</f>
        <v>1523.0425000000002</v>
      </c>
      <c r="AM670" s="27">
        <f>IF($O670&gt;=AM$1,$S670+$Y670+$Z670,$Y670+$Z670)</f>
        <v>1523.0425000000002</v>
      </c>
      <c r="AN670" s="27">
        <f>IF($O670&gt;=AN$1,$S670+$Y670+$Z670,$Y670+$Z670)</f>
        <v>1523.0425000000002</v>
      </c>
      <c r="AO670" s="27">
        <f>IF($O670&gt;=AO$1,$S670+$Y670+$Z670,$Y670+$Z670)</f>
        <v>1523.0425000000002</v>
      </c>
      <c r="AP670" s="27">
        <f>IF($O670&gt;=AP$1,$S670+$Y670+$Z670,$Y670+$Z670)</f>
        <v>1523.0425000000002</v>
      </c>
      <c r="AQ670" s="27">
        <f>IF($O670&gt;=AQ$1,$S670+$Y670+$Z670,$Y670+$Z670)</f>
        <v>1523.0425000000002</v>
      </c>
      <c r="AR670" s="27">
        <f>IF($O670&gt;=AR$1,$S670+$Y670+$Z670,$Y670+$Z670)</f>
        <v>1523.0425000000002</v>
      </c>
      <c r="AS670" s="27">
        <f>IF($O670&gt;=AS$1,$S670+$Y670+$Z670,$Y670+$Z670)</f>
        <v>1523.0425000000002</v>
      </c>
      <c r="AT670" s="27">
        <f>IF($O670&gt;=AT$1,$S670+$Y670+$Z670,$Y670+$Z670)</f>
        <v>1523.0425000000002</v>
      </c>
      <c r="AU670" s="27">
        <f>IF($O670&gt;=AU$1,$S670+$Y670+$Z670,$Y670+$Z670)</f>
        <v>1523.0425000000002</v>
      </c>
      <c r="AV670" s="27">
        <f>IF($O670&gt;=AV$1,$S670+$Y670+$Z670,$Y670+$Z670)</f>
        <v>1523.0425000000002</v>
      </c>
      <c r="AW670" s="27">
        <f>IF($O670&gt;=AW$1,$S670+$Y670+$Z670,$Y670+$Z670)</f>
        <v>1523.0425000000002</v>
      </c>
      <c r="AX670" s="27">
        <f>IF($O670&gt;=AX$1,$S670+$Y670+$Z670,$Y670+$Z670)</f>
        <v>1523.0425000000002</v>
      </c>
      <c r="AY670" s="27">
        <f>IF($O670&gt;=AY$1,$S670+$Y670+$Z670,$Y670+$Z670)</f>
        <v>1523.0425000000002</v>
      </c>
      <c r="AZ670" s="27">
        <f>IF($O670&gt;=AZ$1,$S670+$Y670+$Z670,$Y670+$Z670)</f>
        <v>1523.0425000000002</v>
      </c>
      <c r="BA670" s="27">
        <f>IF($O670&gt;=BA$1,$S670+$Y670+$Z670,$Y670+$Z670)</f>
        <v>1523.0425000000002</v>
      </c>
      <c r="BB670" s="27">
        <f>IF($O670&gt;=BB$1,$S670+$Y670+$Z670,$Y670+$Z670)</f>
        <v>1523.0425000000002</v>
      </c>
      <c r="BC670" s="27">
        <f>IF($O670&gt;=BC$1,$S670+$Y670+$Z670,$Y670+$Z670)</f>
        <v>1523.0425000000002</v>
      </c>
      <c r="BD670" s="27">
        <f>IF($O670&gt;=BD$1,$S670+$Y670+$Z670,$Y670+$Z670)</f>
        <v>1523.0425000000002</v>
      </c>
      <c r="BE670" s="27">
        <f>IF($O670&gt;=BE$1,$S670+$Y670+$Z670,$Y670+$Z670)</f>
        <v>1523.0425000000002</v>
      </c>
      <c r="BF670" s="27">
        <f>IF($O670&gt;=BF$1,$S670+$Y670+$Z670,$Y670+$Z670)</f>
        <v>1523.0425000000002</v>
      </c>
      <c r="BG670" s="27">
        <f>IF($O670&gt;=BG$1,$S670+$Y670+$Z670,$Y670+$Z670)</f>
        <v>1523.0425000000002</v>
      </c>
      <c r="BH670" s="27">
        <f>IF($O670&gt;=BH$1,$S670+$Y670+$Z670,$Y670+$Z670)</f>
        <v>1523.0425000000002</v>
      </c>
      <c r="BI670" s="27">
        <f>IF($O670&gt;=BI$1,$S670+$Y670+$Z670,$Y670+$Z670)</f>
        <v>1523.0425000000002</v>
      </c>
      <c r="BJ670" s="27">
        <f>IF($O670&gt;=BJ$1,$S670+$Y670+$Z670,$Y670+$Z670)</f>
        <v>1523.0425000000002</v>
      </c>
      <c r="BK670" s="27">
        <f>IF($O670&gt;=BK$1,$S670+$Y670+$Z670,$Y670+$Z670)</f>
        <v>1523.0425000000002</v>
      </c>
      <c r="BL670" s="27">
        <f>IF($O670&gt;=BL$1,$S670+$Y670+$Z670,$Y670+$Z670)</f>
        <v>1523.0425000000002</v>
      </c>
      <c r="BM670" s="27">
        <f>IF($O670&gt;=BM$1,$S670+$Y670+$Z670,$Y670+$Z670)</f>
        <v>1523.0425000000002</v>
      </c>
      <c r="BN670" s="27">
        <f>IF($O670&gt;=BN$1,$S670+$Y670+$Z670,$Y670+$Z670)</f>
        <v>1523.0425000000002</v>
      </c>
      <c r="BO670" s="27">
        <f>IF($O670&gt;=BO$1,$S670+$Y670+$Z670,$Y670+$Z670)</f>
        <v>1523.0425000000002</v>
      </c>
      <c r="BP670" s="27">
        <f>IF($O670&gt;=BP$1,$S670+$Y670+$Z670,$Y670+$Z670)</f>
        <v>1523.0425000000002</v>
      </c>
      <c r="BQ670" s="27">
        <f>IF($O670&gt;=BQ$1,$S670+$Y670+$Z670,$Y670+$Z670)</f>
        <v>1523.0425000000002</v>
      </c>
      <c r="BR670" s="27">
        <f>IF($O670&gt;=BR$1,$S670+$Y670+$Z670,$Y670+$Z670)</f>
        <v>1523.0425000000002</v>
      </c>
      <c r="BS670" s="27">
        <f>IF($O670&gt;=BS$1,$S670+$Y670+$Z670,$Y670+$Z670)</f>
        <v>1523.0425000000002</v>
      </c>
      <c r="BT670" s="27">
        <f>IF($O670&gt;=BT$1,$S670+$Y670+$Z670,$Y670+$Z670)</f>
        <v>1523.0425000000002</v>
      </c>
      <c r="BU670" s="27">
        <f>IF($O670&gt;=BU$1,$S670+$Y670+$Z670,$Y670+$Z670)</f>
        <v>1523.0425000000002</v>
      </c>
      <c r="BV670" s="27">
        <f>IF($O670&gt;=BV$1,$S670+$Y670+$Z670,$Y670+$Z670)</f>
        <v>1523.0425000000002</v>
      </c>
      <c r="BW670" s="27">
        <f>IF($O670&gt;=BW$1,$S670+$Y670+$Z670,$Y670+$Z670)</f>
        <v>1523.0425000000002</v>
      </c>
      <c r="BX670" s="27">
        <f>IF($O670&gt;=BX$1,$S670+$Y670+$Z670,$Y670+$Z670)</f>
        <v>1523.0425000000002</v>
      </c>
      <c r="BY670" s="27">
        <f>IF($O670&gt;=BY$1,$S670+$Y670+$Z670,$Y670+$Z670)</f>
        <v>1523.0425000000002</v>
      </c>
      <c r="BZ670" s="27">
        <f>IF($O670&gt;=BZ$1,$S670+$Y670+$Z670,$Y670+$Z670)</f>
        <v>1523.0425000000002</v>
      </c>
      <c r="CA670" s="27">
        <f>IF($O670&gt;=CA$1,$S670+$Y670+$Z670,$Y670+$Z670)</f>
        <v>1523.0425000000002</v>
      </c>
      <c r="CB670" s="27">
        <f>IF($O670&gt;=CB$1,$S670+$Y670+$Z670,$Y670+$Z670)</f>
        <v>1523.0425000000002</v>
      </c>
      <c r="CC670" s="27">
        <f>IF($O670&gt;=CC$1,$S670+$Y670+$Z670,$Y670+$Z670)</f>
        <v>1523.0425000000002</v>
      </c>
      <c r="CD670" s="27">
        <f>IF($O670&gt;=CD$1,$S670+$Y670+$Z670,$Y670+$Z670)</f>
        <v>1523.0425000000002</v>
      </c>
      <c r="CE670" s="27">
        <f>IF($O670&gt;=CE$1,$S670+$Y670+$Z670,$Y670+$Z670)</f>
        <v>1523.0425000000002</v>
      </c>
      <c r="CF670" s="27">
        <f>IF($O670&gt;=CF$1,$S670+$Y670+$Z670,$Y670+$Z670)</f>
        <v>1523.0425000000002</v>
      </c>
      <c r="CG670" s="27">
        <f>IF($O670&gt;=CG$1,$S670+$Y670+$Z670,$Y670+$Z670)</f>
        <v>1523.0425000000002</v>
      </c>
      <c r="CH670" s="27">
        <f>IF($O670&gt;=CH$1,$S670+$Y670+$Z670,$Y670+$Z670)</f>
        <v>1523.0425000000002</v>
      </c>
      <c r="CI670" s="27">
        <f>IF($O670&gt;=CI$1,$S670+$Y670+$Z670,$Y670+$Z670)</f>
        <v>1523.0425000000002</v>
      </c>
      <c r="CJ670" s="27">
        <f>IF($O670&gt;=CJ$1,$S670+$Y670+$Z670,$Y670+$Z670)</f>
        <v>1523.0425000000002</v>
      </c>
      <c r="CK670" s="27">
        <f>IF($O670&gt;=CK$1,$S670+$Y670+$Z670,$Y670+$Z670)</f>
        <v>1523.0425000000002</v>
      </c>
      <c r="CL670" s="27">
        <f>IF($O670&gt;=CL$1,$S670+$Y670+$Z670,$Y670+$Z670)</f>
        <v>1523.0425000000002</v>
      </c>
      <c r="CM670" s="27">
        <f>IF($O670&gt;=CM$1,$S670+$Y670+$Z670,$Y670+$Z670)</f>
        <v>1523.0425000000002</v>
      </c>
      <c r="CN670" s="27">
        <f>IF($O670&gt;=CN$1,$S670+$Y670,$Y670)</f>
        <v>1123.0425000000002</v>
      </c>
      <c r="CO670" s="27">
        <f>IF($O670&gt;=CO$1,$S670+$Y670,$Y670)</f>
        <v>1123.0425000000002</v>
      </c>
      <c r="CP670" s="27">
        <f>IF($O670&gt;=CP$1,$S670+$Y670,$Y670)</f>
        <v>1123.0425000000002</v>
      </c>
      <c r="CQ670" s="27">
        <f>IF($O670&gt;=CQ$1,$S670+$Y670,$Y670)</f>
        <v>1123.0425000000002</v>
      </c>
      <c r="CR670" s="27">
        <f>IF($O670&gt;=CR$1,$S670+$Y670,$Y670)</f>
        <v>1123.0425000000002</v>
      </c>
      <c r="CS670" s="27">
        <f>IF($O670&gt;=CS$1,$S670+$Y670,$Y670)</f>
        <v>1123.0425000000002</v>
      </c>
      <c r="CT670" s="27">
        <f>IF($O670&gt;=CT$1,$S670+$Y670,$Y670)</f>
        <v>1123.0425000000002</v>
      </c>
      <c r="CU670" s="27">
        <f>IF($O670&gt;=CU$1,$S670+$Y670,$Y670)</f>
        <v>1123.0425000000002</v>
      </c>
      <c r="CV670" s="27">
        <f>IF($O670&gt;=CV$1,$S670+$Y670,$Y670)</f>
        <v>1123.0425000000002</v>
      </c>
      <c r="CW670" s="27">
        <f>IF($O670&gt;=CW$1,$S670+$Y670,$Y670)</f>
        <v>1123.0425000000002</v>
      </c>
      <c r="CX670" s="27">
        <f>IF($O670&gt;=CX$1,$S670+$Y670,$Y670)</f>
        <v>1123.0425000000002</v>
      </c>
      <c r="CY670" s="27">
        <f>IF($O670&gt;=CY$1,$S670+$Y670,$Y670)</f>
        <v>1123.0425000000002</v>
      </c>
      <c r="CZ670" s="27">
        <f>IF($O670&gt;=CZ$1,$S670+$Y670,$Y670)</f>
        <v>1123.0425000000002</v>
      </c>
      <c r="DA670" s="27">
        <f>IF($O670&gt;=DA$1,$S670+$Y670,$Y670)</f>
        <v>1123.0425000000002</v>
      </c>
      <c r="DB670" s="27">
        <f>IF($O670&gt;=DB$1,$S670+$Y670,$Y670)</f>
        <v>1123.0425000000002</v>
      </c>
      <c r="DC670" s="27">
        <f>IF($O670&gt;=DC$1,$S670+$Y670,$Y670)</f>
        <v>1123.0425000000002</v>
      </c>
      <c r="DD670" s="27">
        <f>IF($O670&gt;=DD$1,$S670+$Y670,$Y670)</f>
        <v>1123.0425000000002</v>
      </c>
      <c r="DE670" s="27">
        <f>IF($O670&gt;=DE$1,$S670+$Y670,$Y670)</f>
        <v>1123.0425000000002</v>
      </c>
      <c r="DF670" s="27">
        <f>IF($O670&gt;=DF$1,$S670+$Y670,$Y670)</f>
        <v>1123.0425000000002</v>
      </c>
      <c r="DG670" s="27">
        <f>IF($O670&gt;=DG$1,$S670+$Y670,$Y670)</f>
        <v>1123.0425000000002</v>
      </c>
      <c r="DH670" s="27">
        <f>IF($O670&gt;=DH$1,$S670+$Y670,$Y670)</f>
        <v>1123.0425000000002</v>
      </c>
      <c r="DI670" s="27">
        <f>IF($O670&gt;=DI$1,$S670+$Y670,$Y670)</f>
        <v>1123.0425000000002</v>
      </c>
      <c r="DJ670" s="27">
        <f>IF($O670&gt;=DJ$1,$S670+$Y670,$Y670)</f>
        <v>1123.0425000000002</v>
      </c>
      <c r="DK670" s="27">
        <f>IF($O670&gt;=DK$1,$S670+$Y670,$Y670)</f>
        <v>1123.0425000000002</v>
      </c>
      <c r="DL670" s="27">
        <f>IF($O670&gt;=DL$1,$S670+$Y670,$Y670)</f>
        <v>1123.0425000000002</v>
      </c>
      <c r="DM670" s="27">
        <f>IF($O670&gt;=DM$1,$S670+$Y670,$Y670)</f>
        <v>1123.0425000000002</v>
      </c>
      <c r="DN670" s="27">
        <f>IF($O670&gt;=DN$1,$S670+$Y670,$Y670)</f>
        <v>1123.0425000000002</v>
      </c>
      <c r="DO670" s="27">
        <f>IF($O670&gt;=DO$1,$S670+$Y670,$Y670)</f>
        <v>1123.0425000000002</v>
      </c>
      <c r="DP670" s="27">
        <f>IF($O670&gt;=DP$1,$S670+$Y670,$Y670)</f>
        <v>1123.0425000000002</v>
      </c>
      <c r="DQ670" s="27">
        <f>IF($O670&gt;=DQ$1,$S670+$Y670,$Y670)</f>
        <v>1123.0425000000002</v>
      </c>
      <c r="DR670" s="27">
        <f>IF($O670&gt;=DR$1,$S670+$Y670,$Y670)</f>
        <v>1123.0425000000002</v>
      </c>
      <c r="DS670" s="27">
        <f>IF($O670&gt;=DS$1,$S670+$Y670,$Y670)</f>
        <v>1123.0425000000002</v>
      </c>
      <c r="DT670" s="27">
        <f>IF($O670&gt;=DT$1,$S670+$Y670,$Y670)</f>
        <v>1123.0425000000002</v>
      </c>
      <c r="DU670" s="27">
        <f>IF($O670&gt;=DU$1,$S670+$Y670,$Y670)</f>
        <v>1123.0425000000002</v>
      </c>
      <c r="DV670" s="27">
        <f>IF($O670&gt;=DV$1,$S670+$Y670,$Y670)</f>
        <v>1123.0425000000002</v>
      </c>
      <c r="DW670" s="27">
        <f>IF($O670&gt;=DW$1,$S670+$Y670,$Y670)</f>
        <v>1123.0425000000002</v>
      </c>
      <c r="DX670" s="27">
        <f>IF($O670&gt;=DX$1,$S670+$Y670,$Y670)</f>
        <v>1123.0425000000002</v>
      </c>
      <c r="DY670" s="27">
        <f>IF($O670&gt;=DY$1,$S670+$Y670,$Y670)</f>
        <v>1123.0425000000002</v>
      </c>
      <c r="DZ670" s="27">
        <f>IF($O670&gt;=DZ$1,$S670+$Y670,$Y670)</f>
        <v>1123.0425000000002</v>
      </c>
      <c r="EA670" s="27">
        <f>IF($O670&gt;=EA$1,$S670+$Y670,$Y670)</f>
        <v>1123.0425000000002</v>
      </c>
      <c r="EB670" s="27">
        <f>IF($O670&gt;=EB$1,$S670+$Y670,$Y670)</f>
        <v>1123.0425000000002</v>
      </c>
      <c r="EC670" s="27">
        <f>IF($O670&gt;=EC$1,$S670+$Y670,$Y670)</f>
        <v>1123.0425000000002</v>
      </c>
      <c r="ED670" s="27">
        <f>IF($O670&gt;=ED$1,$S670+$Y670,$Y670)</f>
        <v>1123.0425000000002</v>
      </c>
      <c r="EE670" s="27">
        <f>IF($O670&gt;=EE$1,$S670+$Y670,$Y670)</f>
        <v>1123.0425000000002</v>
      </c>
      <c r="EF670" s="27">
        <f>IF($O670&gt;=EF$1,$S670+$Y670,$Y670)</f>
        <v>1123.0425000000002</v>
      </c>
      <c r="EG670" s="27">
        <f>IF($O670&gt;=EG$1,$S670+$Y670,$Y670)</f>
        <v>1123.0425000000002</v>
      </c>
      <c r="EH670" s="27">
        <f>IF($O670&gt;=EH$1,$S670+$Y670,$Y670)</f>
        <v>1123.0425000000002</v>
      </c>
      <c r="EI670" s="27">
        <f>IF($O670&gt;=EI$1,$S670+$Y670,$Y670)</f>
        <v>1123.0425000000002</v>
      </c>
      <c r="EJ670" s="27">
        <f>IF($O670&gt;=EJ$1,$S670+$Y670,$Y670)</f>
        <v>1123.0425000000002</v>
      </c>
      <c r="EK670" s="27">
        <f>IF($O670&gt;=EK$1,$S670+$Y670,$Y670)</f>
        <v>1123.0425000000002</v>
      </c>
      <c r="EL670" s="27">
        <f>IF($O670&gt;=EL$1,$S670+$Y670,$Y670)</f>
        <v>1123.0425000000002</v>
      </c>
      <c r="EM670" s="27">
        <f>IF($O670&gt;=EM$1,$S670+$Y670,$Y670)</f>
        <v>1123.0425000000002</v>
      </c>
      <c r="EN670" s="27">
        <f>IF($O670&gt;=EN$1,$S670+$Y670,$Y670)</f>
        <v>1123.0425000000002</v>
      </c>
      <c r="EO670" s="27">
        <f>IF($O670&gt;=EO$1,$S670+$Y670,$Y670)</f>
        <v>1123.0425000000002</v>
      </c>
      <c r="EP670" s="27">
        <f>IF($O670&gt;=EP$1,$S670+$Y670,$Y670)</f>
        <v>1123.0425000000002</v>
      </c>
      <c r="EQ670" s="27">
        <f>IF($O670&gt;=EQ$1,$S670+$Y670,$Y670)</f>
        <v>1123.0425000000002</v>
      </c>
      <c r="ER670" s="27">
        <f>IF($O670&gt;=ER$1,$S670+$Y670,$Y670)</f>
        <v>1123.0425000000002</v>
      </c>
      <c r="ES670" s="27">
        <f>IF($O670&gt;=ES$1,$S670+$Y670,$Y670)</f>
        <v>1123.0425000000002</v>
      </c>
      <c r="ET670" s="27">
        <f>IF($O670&gt;=ET$1,$S670+$Y670,$Y670)</f>
        <v>1123.0425000000002</v>
      </c>
      <c r="EU670" s="27">
        <f>IF($O670&gt;=EU$1,$S670+$Y670,$Y670)</f>
        <v>1123.0425000000002</v>
      </c>
      <c r="EV670" s="27">
        <f>IF($O670&gt;=EV$1,$S670,0)</f>
        <v>1098.4695000000002</v>
      </c>
      <c r="EW670" s="27">
        <f>IF($O670&gt;=EW$1,$S670,0)</f>
        <v>1098.4695000000002</v>
      </c>
      <c r="EX670" s="27">
        <f>IF($O670&gt;=EX$1,$S670,0)</f>
        <v>1098.4695000000002</v>
      </c>
      <c r="EY670" s="27">
        <f>IF($O670&gt;=EY$1,$S670,0)</f>
        <v>1098.4695000000002</v>
      </c>
      <c r="EZ670" s="27">
        <f>IF($O670&gt;=EZ$1,$S670,0)</f>
        <v>1098.4695000000002</v>
      </c>
      <c r="FA670" s="27">
        <f>IF($O670&gt;=FA$1,$S670,0)</f>
        <v>1098.4695000000002</v>
      </c>
      <c r="FB670" s="27">
        <f>IF($O670&gt;=FB$1,$S670,0)</f>
        <v>1098.4695000000002</v>
      </c>
      <c r="FC670" s="27">
        <f>IF($O670&gt;=FC$1,$S670,0)</f>
        <v>1098.4695000000002</v>
      </c>
      <c r="FD670" s="27">
        <f>IF($O670&gt;=FD$1,$S670,0)</f>
        <v>1098.4695000000002</v>
      </c>
      <c r="FE670" s="27">
        <f>IF($O670&gt;=FE$1,$S670,0)</f>
        <v>1098.4695000000002</v>
      </c>
      <c r="FF670" s="27">
        <f>IF($O670&gt;=FF$1,$S670,0)</f>
        <v>1098.4695000000002</v>
      </c>
      <c r="FG670" s="27">
        <f>IF($O670&gt;=FG$1,$S670,0)</f>
        <v>1098.4695000000002</v>
      </c>
      <c r="FH670" s="27">
        <f>IF($O670&gt;=FH$1,$S670,0)</f>
        <v>1098.4695000000002</v>
      </c>
      <c r="FI670" s="27">
        <f>IF($O670&gt;=FI$1,$S670,0)</f>
        <v>1098.4695000000002</v>
      </c>
      <c r="FJ670" s="27">
        <f>IF($O670&gt;=FJ$1,$S670,0)</f>
        <v>1098.4695000000002</v>
      </c>
      <c r="FK670" s="27">
        <f>IF($O670&gt;=FK$1,$S670,0)</f>
        <v>1098.4695000000002</v>
      </c>
      <c r="FL670" s="27">
        <f>IF($O670&gt;=FL$1,$S670,0)</f>
        <v>1098.4695000000002</v>
      </c>
      <c r="FM670" s="27">
        <f>IF($O670&gt;=FM$1,$S670,0)</f>
        <v>1098.4695000000002</v>
      </c>
      <c r="FN670" s="27">
        <f>IF($O670&gt;=FN$1,$S670,0)</f>
        <v>1098.4695000000002</v>
      </c>
      <c r="FO670" s="27">
        <f>IF($O670&gt;=FO$1,$S670,0)</f>
        <v>1098.4695000000002</v>
      </c>
      <c r="FP670" s="27">
        <f>IF($O670&gt;=FP$1,$S670,0)</f>
        <v>1098.4695000000002</v>
      </c>
      <c r="FQ670" s="27">
        <f>IF($O670&gt;=FQ$1,$S670,0)</f>
        <v>1098.4695000000002</v>
      </c>
      <c r="FR670" s="27">
        <f>IF($O670&gt;=FR$1,$S670,0)</f>
        <v>1098.4695000000002</v>
      </c>
      <c r="FS670" s="27">
        <f>IF($O670&gt;=FS$1,$S670,0)</f>
        <v>1098.4695000000002</v>
      </c>
      <c r="FT670" s="27">
        <f>IF($O670&gt;=FT$1,$S670,0)</f>
        <v>1098.4695000000002</v>
      </c>
      <c r="FU670" s="27">
        <f>IF($O670&gt;=FU$1,$S670,0)</f>
        <v>1098.4695000000002</v>
      </c>
      <c r="FV670" s="27">
        <f>IF($O670&gt;=FV$1,$S670,0)</f>
        <v>1098.4695000000002</v>
      </c>
      <c r="FW670" s="27">
        <f>IF($O670&gt;=FW$1,$S670,0)</f>
        <v>1098.4695000000002</v>
      </c>
      <c r="FX670" s="27">
        <f>IF($O670&gt;=FX$1,$S670,0)</f>
        <v>1098.4695000000002</v>
      </c>
      <c r="FY670" s="27">
        <f>IF($O670&gt;=FY$1,$S670,0)</f>
        <v>1098.4695000000002</v>
      </c>
      <c r="FZ670" s="27">
        <f>IF($O670&gt;=FZ$1,$S670,0)</f>
        <v>1098.4695000000002</v>
      </c>
      <c r="GA670" s="27">
        <f>IF($O670&gt;=GA$1,$S670,0)</f>
        <v>1098.4695000000002</v>
      </c>
      <c r="GB670" s="27">
        <f>IF($O670&gt;=GB$1,$S670,0)</f>
        <v>1098.4695000000002</v>
      </c>
      <c r="GC670" s="27">
        <f>IF($O670&gt;=GC$1,$S670,0)</f>
        <v>1098.4695000000002</v>
      </c>
      <c r="GD670" s="27">
        <f>IF($O670&gt;=GD$1,$S670,0)</f>
        <v>1098.4695000000002</v>
      </c>
      <c r="GE670" s="27">
        <f>IF($O670&gt;=GE$1,$S670,0)</f>
        <v>1098.4695000000002</v>
      </c>
      <c r="GF670" s="27">
        <f>IF($O670&gt;=GF$1,$S670,0)</f>
        <v>1098.4695000000002</v>
      </c>
      <c r="GG670" s="27">
        <f>IF($O670&gt;=GG$1,$S670,0)</f>
        <v>1098.4695000000002</v>
      </c>
      <c r="GH670" s="27">
        <f>IF($O670&gt;=GH$1,$S670,0)</f>
        <v>1098.4695000000002</v>
      </c>
      <c r="GI670" s="27">
        <f>IF($O670&gt;=GI$1,$S670,0)</f>
        <v>1098.4695000000002</v>
      </c>
      <c r="GJ670" s="27">
        <f>IF($O670&gt;=GJ$1,$S670,0)</f>
        <v>1098.4695000000002</v>
      </c>
      <c r="GK670" s="27">
        <f>IF($O670&gt;=GK$1,$S670,0)</f>
        <v>1098.4695000000002</v>
      </c>
      <c r="GL670" s="27">
        <f>IF($O670&gt;=GL$1,$S670,0)</f>
        <v>1098.4695000000002</v>
      </c>
      <c r="GM670" s="27">
        <f>IF($O670&gt;=GM$1,$S670,0)</f>
        <v>1098.4695000000002</v>
      </c>
      <c r="GN670" s="27">
        <f>IF($O670&gt;=GN$1,$S670,0)</f>
        <v>1098.4695000000002</v>
      </c>
      <c r="GO670" s="27">
        <f>IF($O670&gt;=GO$1,$S670,0)</f>
        <v>1098.4695000000002</v>
      </c>
      <c r="GP670" s="27">
        <f>IF($O670&gt;=GP$1,$S670,0)</f>
        <v>1098.4695000000002</v>
      </c>
      <c r="GQ670" s="27">
        <f>IF($O670&gt;=GQ$1,$S670,0)</f>
        <v>1098.4695000000002</v>
      </c>
      <c r="GR670" s="27">
        <f>IF($O670&gt;=GR$1,$S670,0)</f>
        <v>1098.4695000000002</v>
      </c>
      <c r="GS670" s="27">
        <f>IF($O670&gt;=GS$1,$S670,0)</f>
        <v>1098.4695000000002</v>
      </c>
      <c r="GT670" s="27">
        <f>IF($O670&gt;=GT$1,$S670,0)</f>
        <v>1098.4695000000002</v>
      </c>
      <c r="GU670" s="27">
        <f>IF($O670&gt;=GU$1,$S670,0)</f>
        <v>1098.4695000000002</v>
      </c>
      <c r="GV670" s="27">
        <f>IF($O670&gt;=GV$1,$S670,0)</f>
        <v>1098.4695000000002</v>
      </c>
      <c r="GW670" s="27">
        <f>IF($O670&gt;=GW$1,$S670,0)</f>
        <v>1098.4695000000002</v>
      </c>
      <c r="GX670" s="27">
        <f>IF($O670&gt;=GX$1,$S670,0)</f>
        <v>1098.4695000000002</v>
      </c>
      <c r="GY670" s="27">
        <f>IF($O670&gt;=GY$1,$S670,0)</f>
        <v>1098.4695000000002</v>
      </c>
      <c r="GZ670" s="27">
        <f>IF($O670&gt;=GZ$1,$S670,0)</f>
        <v>1098.4695000000002</v>
      </c>
      <c r="HA670" s="27">
        <f>IF($O670&gt;=HA$1,$S670,0)</f>
        <v>1098.4695000000002</v>
      </c>
      <c r="HB670" s="27">
        <f>IF($O670&gt;=HB$1,$S670,0)</f>
        <v>1098.4695000000002</v>
      </c>
      <c r="HC670" s="27">
        <f>IF($O670&gt;=HC$1,$S670,0)</f>
        <v>1098.4695000000002</v>
      </c>
    </row>
    <row r="671" spans="1:211">
      <c r="A671" s="3">
        <v>99210</v>
      </c>
      <c r="B671" s="3" t="s">
        <v>679</v>
      </c>
      <c r="C671" s="3" t="s">
        <v>680</v>
      </c>
      <c r="D671" s="3">
        <v>66</v>
      </c>
      <c r="E671" s="4">
        <v>37543</v>
      </c>
      <c r="F671" s="5">
        <v>15.693150684931506</v>
      </c>
      <c r="G671" s="3" t="s">
        <v>674</v>
      </c>
      <c r="H671" s="4">
        <v>19038</v>
      </c>
      <c r="I671" s="9" t="s">
        <v>820</v>
      </c>
      <c r="J671" s="5">
        <v>3442.47</v>
      </c>
      <c r="K671" s="31">
        <v>759</v>
      </c>
      <c r="L671" s="32">
        <v>16</v>
      </c>
      <c r="M671" s="33">
        <f>VLOOKUP(L671,FIND,3,TRUE)</f>
        <v>1.2</v>
      </c>
      <c r="N671" s="32">
        <f>IF(L671&gt;30,180,VLOOKUP(L671,TEMPO,2,FALSE))</f>
        <v>96</v>
      </c>
      <c r="O671" s="32">
        <f>IF(R671&gt;0,4,N671)</f>
        <v>96</v>
      </c>
      <c r="P671" s="96">
        <f>J671*M671*L671</f>
        <v>66095.423999999999</v>
      </c>
      <c r="Q671" s="96">
        <f>10934.45*2</f>
        <v>21868.9</v>
      </c>
      <c r="R671" s="96">
        <f>IF(P671&lt;=Q671,P671/4,0)</f>
        <v>0</v>
      </c>
      <c r="S671" s="5">
        <f>IF(P671&gt;=Q671,P671/N671,0)</f>
        <v>688.49400000000003</v>
      </c>
      <c r="T671" s="3"/>
      <c r="U671" s="3">
        <f>IF(T671="",1,0)</f>
        <v>1</v>
      </c>
      <c r="V671" s="3">
        <v>90</v>
      </c>
      <c r="W671" s="5">
        <v>0.3</v>
      </c>
      <c r="X671" s="5">
        <v>402.65</v>
      </c>
      <c r="Y671" s="5">
        <f>X671*W671</f>
        <v>120.79499999999999</v>
      </c>
      <c r="Z671" s="5">
        <v>400</v>
      </c>
      <c r="AA671" s="5">
        <f>S671+Y671+Z671</f>
        <v>1209.289</v>
      </c>
      <c r="AB671" s="39">
        <f>(J671/12+J671/12*1.3333333333+450/12+J671/30*6/12+J671)*1.3+Y671+Z671+153.9</f>
        <v>6143.4227666542356</v>
      </c>
      <c r="AC671" s="39" t="s">
        <v>680</v>
      </c>
      <c r="AD671" s="39">
        <f>J671*1.3+400+153.9</f>
        <v>5029.1109999999999</v>
      </c>
      <c r="AE671" s="39">
        <f>SUMIFS('CUSTO MENSAL FUNC NOVO'!H:H,'CUSTO MENSAL FUNC NOVO'!A:A,'VALORES MENSAIS'!AC671)</f>
        <v>3296.25</v>
      </c>
      <c r="AF671" s="27">
        <f>IF($R671&gt;0,$R671,$S671)+$Y671+$Z671</f>
        <v>1209.289</v>
      </c>
      <c r="AG671" s="27">
        <f>IF($R671&gt;0,$R671,$S671)+$Y671+$Z671</f>
        <v>1209.289</v>
      </c>
      <c r="AH671" s="27">
        <f>IF($R671&gt;0,$R671,$S671)+$Y671+$Z671</f>
        <v>1209.289</v>
      </c>
      <c r="AI671" s="27">
        <f>IF($R671&gt;0,$R671,$S671)+$Y671+$Z671</f>
        <v>1209.289</v>
      </c>
      <c r="AJ671" s="27">
        <f>IF($O671&gt;=AJ$1,$S671+$Y671+$Z671,$Y671+$Z671)</f>
        <v>1209.289</v>
      </c>
      <c r="AK671" s="27">
        <f>IF($O671&gt;=AK$1,$S671+$Y671+$Z671,$Y671+$Z671)</f>
        <v>1209.289</v>
      </c>
      <c r="AL671" s="27">
        <f>IF($O671&gt;=AL$1,$S671+$Y671+$Z671,$Y671+$Z671)</f>
        <v>1209.289</v>
      </c>
      <c r="AM671" s="27">
        <f>IF($O671&gt;=AM$1,$S671+$Y671+$Z671,$Y671+$Z671)</f>
        <v>1209.289</v>
      </c>
      <c r="AN671" s="27">
        <f>IF($O671&gt;=AN$1,$S671+$Y671+$Z671,$Y671+$Z671)</f>
        <v>1209.289</v>
      </c>
      <c r="AO671" s="27">
        <f>IF($O671&gt;=AO$1,$S671+$Y671+$Z671,$Y671+$Z671)</f>
        <v>1209.289</v>
      </c>
      <c r="AP671" s="27">
        <f>IF($O671&gt;=AP$1,$S671+$Y671+$Z671,$Y671+$Z671)</f>
        <v>1209.289</v>
      </c>
      <c r="AQ671" s="27">
        <f>IF($O671&gt;=AQ$1,$S671+$Y671+$Z671,$Y671+$Z671)</f>
        <v>1209.289</v>
      </c>
      <c r="AR671" s="27">
        <f>IF($O671&gt;=AR$1,$S671+$Y671+$Z671,$Y671+$Z671)</f>
        <v>1209.289</v>
      </c>
      <c r="AS671" s="27">
        <f>IF($O671&gt;=AS$1,$S671+$Y671+$Z671,$Y671+$Z671)</f>
        <v>1209.289</v>
      </c>
      <c r="AT671" s="27">
        <f>IF($O671&gt;=AT$1,$S671+$Y671+$Z671,$Y671+$Z671)</f>
        <v>1209.289</v>
      </c>
      <c r="AU671" s="27">
        <f>IF($O671&gt;=AU$1,$S671+$Y671+$Z671,$Y671+$Z671)</f>
        <v>1209.289</v>
      </c>
      <c r="AV671" s="27">
        <f>IF($O671&gt;=AV$1,$S671+$Y671+$Z671,$Y671+$Z671)</f>
        <v>1209.289</v>
      </c>
      <c r="AW671" s="27">
        <f>IF($O671&gt;=AW$1,$S671+$Y671+$Z671,$Y671+$Z671)</f>
        <v>1209.289</v>
      </c>
      <c r="AX671" s="27">
        <f>IF($O671&gt;=AX$1,$S671+$Y671+$Z671,$Y671+$Z671)</f>
        <v>1209.289</v>
      </c>
      <c r="AY671" s="27">
        <f>IF($O671&gt;=AY$1,$S671+$Y671+$Z671,$Y671+$Z671)</f>
        <v>1209.289</v>
      </c>
      <c r="AZ671" s="27">
        <f>IF($O671&gt;=AZ$1,$S671+$Y671+$Z671,$Y671+$Z671)</f>
        <v>1209.289</v>
      </c>
      <c r="BA671" s="27">
        <f>IF($O671&gt;=BA$1,$S671+$Y671+$Z671,$Y671+$Z671)</f>
        <v>1209.289</v>
      </c>
      <c r="BB671" s="27">
        <f>IF($O671&gt;=BB$1,$S671+$Y671+$Z671,$Y671+$Z671)</f>
        <v>1209.289</v>
      </c>
      <c r="BC671" s="27">
        <f>IF($O671&gt;=BC$1,$S671+$Y671+$Z671,$Y671+$Z671)</f>
        <v>1209.289</v>
      </c>
      <c r="BD671" s="27">
        <f>IF($O671&gt;=BD$1,$S671+$Y671+$Z671,$Y671+$Z671)</f>
        <v>1209.289</v>
      </c>
      <c r="BE671" s="27">
        <f>IF($O671&gt;=BE$1,$S671+$Y671+$Z671,$Y671+$Z671)</f>
        <v>1209.289</v>
      </c>
      <c r="BF671" s="27">
        <f>IF($O671&gt;=BF$1,$S671+$Y671+$Z671,$Y671+$Z671)</f>
        <v>1209.289</v>
      </c>
      <c r="BG671" s="27">
        <f>IF($O671&gt;=BG$1,$S671+$Y671+$Z671,$Y671+$Z671)</f>
        <v>1209.289</v>
      </c>
      <c r="BH671" s="27">
        <f>IF($O671&gt;=BH$1,$S671+$Y671+$Z671,$Y671+$Z671)</f>
        <v>1209.289</v>
      </c>
      <c r="BI671" s="27">
        <f>IF($O671&gt;=BI$1,$S671+$Y671+$Z671,$Y671+$Z671)</f>
        <v>1209.289</v>
      </c>
      <c r="BJ671" s="27">
        <f>IF($O671&gt;=BJ$1,$S671+$Y671+$Z671,$Y671+$Z671)</f>
        <v>1209.289</v>
      </c>
      <c r="BK671" s="27">
        <f>IF($O671&gt;=BK$1,$S671+$Y671+$Z671,$Y671+$Z671)</f>
        <v>1209.289</v>
      </c>
      <c r="BL671" s="27">
        <f>IF($O671&gt;=BL$1,$S671+$Y671+$Z671,$Y671+$Z671)</f>
        <v>1209.289</v>
      </c>
      <c r="BM671" s="27">
        <f>IF($O671&gt;=BM$1,$S671+$Y671+$Z671,$Y671+$Z671)</f>
        <v>1209.289</v>
      </c>
      <c r="BN671" s="27">
        <f>IF($O671&gt;=BN$1,$S671+$Y671+$Z671,$Y671+$Z671)</f>
        <v>1209.289</v>
      </c>
      <c r="BO671" s="27">
        <f>IF($O671&gt;=BO$1,$S671+$Y671+$Z671,$Y671+$Z671)</f>
        <v>1209.289</v>
      </c>
      <c r="BP671" s="27">
        <f>IF($O671&gt;=BP$1,$S671+$Y671+$Z671,$Y671+$Z671)</f>
        <v>1209.289</v>
      </c>
      <c r="BQ671" s="27">
        <f>IF($O671&gt;=BQ$1,$S671+$Y671+$Z671,$Y671+$Z671)</f>
        <v>1209.289</v>
      </c>
      <c r="BR671" s="27">
        <f>IF($O671&gt;=BR$1,$S671+$Y671+$Z671,$Y671+$Z671)</f>
        <v>1209.289</v>
      </c>
      <c r="BS671" s="27">
        <f>IF($O671&gt;=BS$1,$S671+$Y671+$Z671,$Y671+$Z671)</f>
        <v>1209.289</v>
      </c>
      <c r="BT671" s="27">
        <f>IF($O671&gt;=BT$1,$S671+$Y671+$Z671,$Y671+$Z671)</f>
        <v>1209.289</v>
      </c>
      <c r="BU671" s="27">
        <f>IF($O671&gt;=BU$1,$S671+$Y671+$Z671,$Y671+$Z671)</f>
        <v>1209.289</v>
      </c>
      <c r="BV671" s="27">
        <f>IF($O671&gt;=BV$1,$S671+$Y671+$Z671,$Y671+$Z671)</f>
        <v>1209.289</v>
      </c>
      <c r="BW671" s="27">
        <f>IF($O671&gt;=BW$1,$S671+$Y671+$Z671,$Y671+$Z671)</f>
        <v>1209.289</v>
      </c>
      <c r="BX671" s="27">
        <f>IF($O671&gt;=BX$1,$S671+$Y671+$Z671,$Y671+$Z671)</f>
        <v>1209.289</v>
      </c>
      <c r="BY671" s="27">
        <f>IF($O671&gt;=BY$1,$S671+$Y671+$Z671,$Y671+$Z671)</f>
        <v>1209.289</v>
      </c>
      <c r="BZ671" s="27">
        <f>IF($O671&gt;=BZ$1,$S671+$Y671+$Z671,$Y671+$Z671)</f>
        <v>1209.289</v>
      </c>
      <c r="CA671" s="27">
        <f>IF($O671&gt;=CA$1,$S671+$Y671+$Z671,$Y671+$Z671)</f>
        <v>1209.289</v>
      </c>
      <c r="CB671" s="27">
        <f>IF($O671&gt;=CB$1,$S671+$Y671+$Z671,$Y671+$Z671)</f>
        <v>1209.289</v>
      </c>
      <c r="CC671" s="27">
        <f>IF($O671&gt;=CC$1,$S671+$Y671+$Z671,$Y671+$Z671)</f>
        <v>1209.289</v>
      </c>
      <c r="CD671" s="27">
        <f>IF($O671&gt;=CD$1,$S671+$Y671+$Z671,$Y671+$Z671)</f>
        <v>1209.289</v>
      </c>
      <c r="CE671" s="27">
        <f>IF($O671&gt;=CE$1,$S671+$Y671+$Z671,$Y671+$Z671)</f>
        <v>1209.289</v>
      </c>
      <c r="CF671" s="27">
        <f>IF($O671&gt;=CF$1,$S671+$Y671+$Z671,$Y671+$Z671)</f>
        <v>1209.289</v>
      </c>
      <c r="CG671" s="27">
        <f>IF($O671&gt;=CG$1,$S671+$Y671+$Z671,$Y671+$Z671)</f>
        <v>1209.289</v>
      </c>
      <c r="CH671" s="27">
        <f>IF($O671&gt;=CH$1,$S671+$Y671+$Z671,$Y671+$Z671)</f>
        <v>1209.289</v>
      </c>
      <c r="CI671" s="27">
        <f>IF($O671&gt;=CI$1,$S671+$Y671+$Z671,$Y671+$Z671)</f>
        <v>1209.289</v>
      </c>
      <c r="CJ671" s="27">
        <f>IF($O671&gt;=CJ$1,$S671+$Y671+$Z671,$Y671+$Z671)</f>
        <v>1209.289</v>
      </c>
      <c r="CK671" s="27">
        <f>IF($O671&gt;=CK$1,$S671+$Y671+$Z671,$Y671+$Z671)</f>
        <v>1209.289</v>
      </c>
      <c r="CL671" s="27">
        <f>IF($O671&gt;=CL$1,$S671+$Y671+$Z671,$Y671+$Z671)</f>
        <v>1209.289</v>
      </c>
      <c r="CM671" s="27">
        <f>IF($O671&gt;=CM$1,$S671+$Y671+$Z671,$Y671+$Z671)</f>
        <v>1209.289</v>
      </c>
      <c r="CN671" s="27">
        <f>IF($O671&gt;=CN$1,$S671+$Y671,$Y671)</f>
        <v>809.28899999999999</v>
      </c>
      <c r="CO671" s="27">
        <f>IF($O671&gt;=CO$1,$S671+$Y671,$Y671)</f>
        <v>809.28899999999999</v>
      </c>
      <c r="CP671" s="27">
        <f>IF($O671&gt;=CP$1,$S671+$Y671,$Y671)</f>
        <v>809.28899999999999</v>
      </c>
      <c r="CQ671" s="27">
        <f>IF($O671&gt;=CQ$1,$S671+$Y671,$Y671)</f>
        <v>809.28899999999999</v>
      </c>
      <c r="CR671" s="27">
        <f>IF($O671&gt;=CR$1,$S671+$Y671,$Y671)</f>
        <v>809.28899999999999</v>
      </c>
      <c r="CS671" s="27">
        <f>IF($O671&gt;=CS$1,$S671+$Y671,$Y671)</f>
        <v>809.28899999999999</v>
      </c>
      <c r="CT671" s="27">
        <f>IF($O671&gt;=CT$1,$S671+$Y671,$Y671)</f>
        <v>809.28899999999999</v>
      </c>
      <c r="CU671" s="27">
        <f>IF($O671&gt;=CU$1,$S671+$Y671,$Y671)</f>
        <v>809.28899999999999</v>
      </c>
      <c r="CV671" s="27">
        <f>IF($O671&gt;=CV$1,$S671+$Y671,$Y671)</f>
        <v>809.28899999999999</v>
      </c>
      <c r="CW671" s="27">
        <f>IF($O671&gt;=CW$1,$S671+$Y671,$Y671)</f>
        <v>809.28899999999999</v>
      </c>
      <c r="CX671" s="27">
        <f>IF($O671&gt;=CX$1,$S671+$Y671,$Y671)</f>
        <v>809.28899999999999</v>
      </c>
      <c r="CY671" s="27">
        <f>IF($O671&gt;=CY$1,$S671+$Y671,$Y671)</f>
        <v>809.28899999999999</v>
      </c>
      <c r="CZ671" s="27">
        <f>IF($O671&gt;=CZ$1,$S671+$Y671,$Y671)</f>
        <v>809.28899999999999</v>
      </c>
      <c r="DA671" s="27">
        <f>IF($O671&gt;=DA$1,$S671+$Y671,$Y671)</f>
        <v>809.28899999999999</v>
      </c>
      <c r="DB671" s="27">
        <f>IF($O671&gt;=DB$1,$S671+$Y671,$Y671)</f>
        <v>809.28899999999999</v>
      </c>
      <c r="DC671" s="27">
        <f>IF($O671&gt;=DC$1,$S671+$Y671,$Y671)</f>
        <v>809.28899999999999</v>
      </c>
      <c r="DD671" s="27">
        <f>IF($O671&gt;=DD$1,$S671+$Y671,$Y671)</f>
        <v>809.28899999999999</v>
      </c>
      <c r="DE671" s="27">
        <f>IF($O671&gt;=DE$1,$S671+$Y671,$Y671)</f>
        <v>809.28899999999999</v>
      </c>
      <c r="DF671" s="27">
        <f>IF($O671&gt;=DF$1,$S671+$Y671,$Y671)</f>
        <v>809.28899999999999</v>
      </c>
      <c r="DG671" s="27">
        <f>IF($O671&gt;=DG$1,$S671+$Y671,$Y671)</f>
        <v>809.28899999999999</v>
      </c>
      <c r="DH671" s="27">
        <f>IF($O671&gt;=DH$1,$S671+$Y671,$Y671)</f>
        <v>809.28899999999999</v>
      </c>
      <c r="DI671" s="27">
        <f>IF($O671&gt;=DI$1,$S671+$Y671,$Y671)</f>
        <v>809.28899999999999</v>
      </c>
      <c r="DJ671" s="27">
        <f>IF($O671&gt;=DJ$1,$S671+$Y671,$Y671)</f>
        <v>809.28899999999999</v>
      </c>
      <c r="DK671" s="27">
        <f>IF($O671&gt;=DK$1,$S671+$Y671,$Y671)</f>
        <v>809.28899999999999</v>
      </c>
      <c r="DL671" s="27">
        <f>IF($O671&gt;=DL$1,$S671+$Y671,$Y671)</f>
        <v>809.28899999999999</v>
      </c>
      <c r="DM671" s="27">
        <f>IF($O671&gt;=DM$1,$S671+$Y671,$Y671)</f>
        <v>809.28899999999999</v>
      </c>
      <c r="DN671" s="27">
        <f>IF($O671&gt;=DN$1,$S671+$Y671,$Y671)</f>
        <v>809.28899999999999</v>
      </c>
      <c r="DO671" s="27">
        <f>IF($O671&gt;=DO$1,$S671+$Y671,$Y671)</f>
        <v>809.28899999999999</v>
      </c>
      <c r="DP671" s="27">
        <f>IF($O671&gt;=DP$1,$S671+$Y671,$Y671)</f>
        <v>809.28899999999999</v>
      </c>
      <c r="DQ671" s="27">
        <f>IF($O671&gt;=DQ$1,$S671+$Y671,$Y671)</f>
        <v>809.28899999999999</v>
      </c>
      <c r="DR671" s="27">
        <f>IF($O671&gt;=DR$1,$S671+$Y671,$Y671)</f>
        <v>809.28899999999999</v>
      </c>
      <c r="DS671" s="27">
        <f>IF($O671&gt;=DS$1,$S671+$Y671,$Y671)</f>
        <v>809.28899999999999</v>
      </c>
      <c r="DT671" s="27">
        <f>IF($O671&gt;=DT$1,$S671+$Y671,$Y671)</f>
        <v>809.28899999999999</v>
      </c>
      <c r="DU671" s="27">
        <f>IF($O671&gt;=DU$1,$S671+$Y671,$Y671)</f>
        <v>809.28899999999999</v>
      </c>
      <c r="DV671" s="27">
        <f>IF($O671&gt;=DV$1,$S671+$Y671,$Y671)</f>
        <v>809.28899999999999</v>
      </c>
      <c r="DW671" s="27">
        <f>IF($O671&gt;=DW$1,$S671+$Y671,$Y671)</f>
        <v>809.28899999999999</v>
      </c>
      <c r="DX671" s="27">
        <f>IF($O671&gt;=DX$1,$S671+$Y671,$Y671)</f>
        <v>120.79499999999999</v>
      </c>
      <c r="DY671" s="27">
        <f>IF($O671&gt;=DY$1,$S671+$Y671,$Y671)</f>
        <v>120.79499999999999</v>
      </c>
      <c r="DZ671" s="27">
        <f>IF($O671&gt;=DZ$1,$S671+$Y671,$Y671)</f>
        <v>120.79499999999999</v>
      </c>
      <c r="EA671" s="27">
        <f>IF($O671&gt;=EA$1,$S671+$Y671,$Y671)</f>
        <v>120.79499999999999</v>
      </c>
      <c r="EB671" s="27">
        <f>IF($O671&gt;=EB$1,$S671+$Y671,$Y671)</f>
        <v>120.79499999999999</v>
      </c>
      <c r="EC671" s="27">
        <f>IF($O671&gt;=EC$1,$S671+$Y671,$Y671)</f>
        <v>120.79499999999999</v>
      </c>
      <c r="ED671" s="27">
        <f>IF($O671&gt;=ED$1,$S671+$Y671,$Y671)</f>
        <v>120.79499999999999</v>
      </c>
      <c r="EE671" s="27">
        <f>IF($O671&gt;=EE$1,$S671+$Y671,$Y671)</f>
        <v>120.79499999999999</v>
      </c>
      <c r="EF671" s="27">
        <f>IF($O671&gt;=EF$1,$S671+$Y671,$Y671)</f>
        <v>120.79499999999999</v>
      </c>
      <c r="EG671" s="27">
        <f>IF($O671&gt;=EG$1,$S671+$Y671,$Y671)</f>
        <v>120.79499999999999</v>
      </c>
      <c r="EH671" s="27">
        <f>IF($O671&gt;=EH$1,$S671+$Y671,$Y671)</f>
        <v>120.79499999999999</v>
      </c>
      <c r="EI671" s="27">
        <f>IF($O671&gt;=EI$1,$S671+$Y671,$Y671)</f>
        <v>120.79499999999999</v>
      </c>
      <c r="EJ671" s="27">
        <f>IF($O671&gt;=EJ$1,$S671+$Y671,$Y671)</f>
        <v>120.79499999999999</v>
      </c>
      <c r="EK671" s="27">
        <f>IF($O671&gt;=EK$1,$S671+$Y671,$Y671)</f>
        <v>120.79499999999999</v>
      </c>
      <c r="EL671" s="27">
        <f>IF($O671&gt;=EL$1,$S671+$Y671,$Y671)</f>
        <v>120.79499999999999</v>
      </c>
      <c r="EM671" s="27">
        <f>IF($O671&gt;=EM$1,$S671+$Y671,$Y671)</f>
        <v>120.79499999999999</v>
      </c>
      <c r="EN671" s="27">
        <f>IF($O671&gt;=EN$1,$S671+$Y671,$Y671)</f>
        <v>120.79499999999999</v>
      </c>
      <c r="EO671" s="27">
        <f>IF($O671&gt;=EO$1,$S671+$Y671,$Y671)</f>
        <v>120.79499999999999</v>
      </c>
      <c r="EP671" s="27">
        <f>IF($O671&gt;=EP$1,$S671+$Y671,$Y671)</f>
        <v>120.79499999999999</v>
      </c>
      <c r="EQ671" s="27">
        <f>IF($O671&gt;=EQ$1,$S671+$Y671,$Y671)</f>
        <v>120.79499999999999</v>
      </c>
      <c r="ER671" s="27">
        <f>IF($O671&gt;=ER$1,$S671+$Y671,$Y671)</f>
        <v>120.79499999999999</v>
      </c>
      <c r="ES671" s="27">
        <f>IF($O671&gt;=ES$1,$S671+$Y671,$Y671)</f>
        <v>120.79499999999999</v>
      </c>
      <c r="ET671" s="27">
        <f>IF($O671&gt;=ET$1,$S671+$Y671,$Y671)</f>
        <v>120.79499999999999</v>
      </c>
      <c r="EU671" s="27">
        <f>IF($O671&gt;=EU$1,$S671+$Y671,$Y671)</f>
        <v>120.79499999999999</v>
      </c>
      <c r="EV671" s="27">
        <f>IF($O671&gt;=EV$1,$S671,0)</f>
        <v>0</v>
      </c>
      <c r="EW671" s="27">
        <f>IF($O671&gt;=EW$1,$S671,0)</f>
        <v>0</v>
      </c>
      <c r="EX671" s="27">
        <f>IF($O671&gt;=EX$1,$S671,0)</f>
        <v>0</v>
      </c>
      <c r="EY671" s="27">
        <f>IF($O671&gt;=EY$1,$S671,0)</f>
        <v>0</v>
      </c>
      <c r="EZ671" s="27">
        <f>IF($O671&gt;=EZ$1,$S671,0)</f>
        <v>0</v>
      </c>
      <c r="FA671" s="27">
        <f>IF($O671&gt;=FA$1,$S671,0)</f>
        <v>0</v>
      </c>
      <c r="FB671" s="27">
        <f>IF($O671&gt;=FB$1,$S671,0)</f>
        <v>0</v>
      </c>
      <c r="FC671" s="27">
        <f>IF($O671&gt;=FC$1,$S671,0)</f>
        <v>0</v>
      </c>
      <c r="FD671" s="27">
        <f>IF($O671&gt;=FD$1,$S671,0)</f>
        <v>0</v>
      </c>
      <c r="FE671" s="27">
        <f>IF($O671&gt;=FE$1,$S671,0)</f>
        <v>0</v>
      </c>
      <c r="FF671" s="27">
        <f>IF($O671&gt;=FF$1,$S671,0)</f>
        <v>0</v>
      </c>
      <c r="FG671" s="27">
        <f>IF($O671&gt;=FG$1,$S671,0)</f>
        <v>0</v>
      </c>
      <c r="FH671" s="27">
        <f>IF($O671&gt;=FH$1,$S671,0)</f>
        <v>0</v>
      </c>
      <c r="FI671" s="27">
        <f>IF($O671&gt;=FI$1,$S671,0)</f>
        <v>0</v>
      </c>
      <c r="FJ671" s="27">
        <f>IF($O671&gt;=FJ$1,$S671,0)</f>
        <v>0</v>
      </c>
      <c r="FK671" s="27">
        <f>IF($O671&gt;=FK$1,$S671,0)</f>
        <v>0</v>
      </c>
      <c r="FL671" s="27">
        <f>IF($O671&gt;=FL$1,$S671,0)</f>
        <v>0</v>
      </c>
      <c r="FM671" s="27">
        <f>IF($O671&gt;=FM$1,$S671,0)</f>
        <v>0</v>
      </c>
      <c r="FN671" s="27">
        <f>IF($O671&gt;=FN$1,$S671,0)</f>
        <v>0</v>
      </c>
      <c r="FO671" s="27">
        <f>IF($O671&gt;=FO$1,$S671,0)</f>
        <v>0</v>
      </c>
      <c r="FP671" s="27">
        <f>IF($O671&gt;=FP$1,$S671,0)</f>
        <v>0</v>
      </c>
      <c r="FQ671" s="27">
        <f>IF($O671&gt;=FQ$1,$S671,0)</f>
        <v>0</v>
      </c>
      <c r="FR671" s="27">
        <f>IF($O671&gt;=FR$1,$S671,0)</f>
        <v>0</v>
      </c>
      <c r="FS671" s="27">
        <f>IF($O671&gt;=FS$1,$S671,0)</f>
        <v>0</v>
      </c>
      <c r="FT671" s="27">
        <f>IF($O671&gt;=FT$1,$S671,0)</f>
        <v>0</v>
      </c>
      <c r="FU671" s="27">
        <f>IF($O671&gt;=FU$1,$S671,0)</f>
        <v>0</v>
      </c>
      <c r="FV671" s="27">
        <f>IF($O671&gt;=FV$1,$S671,0)</f>
        <v>0</v>
      </c>
      <c r="FW671" s="27">
        <f>IF($O671&gt;=FW$1,$S671,0)</f>
        <v>0</v>
      </c>
      <c r="FX671" s="27">
        <f>IF($O671&gt;=FX$1,$S671,0)</f>
        <v>0</v>
      </c>
      <c r="FY671" s="27">
        <f>IF($O671&gt;=FY$1,$S671,0)</f>
        <v>0</v>
      </c>
      <c r="FZ671" s="27">
        <f>IF($O671&gt;=FZ$1,$S671,0)</f>
        <v>0</v>
      </c>
      <c r="GA671" s="27">
        <f>IF($O671&gt;=GA$1,$S671,0)</f>
        <v>0</v>
      </c>
      <c r="GB671" s="27">
        <f>IF($O671&gt;=GB$1,$S671,0)</f>
        <v>0</v>
      </c>
      <c r="GC671" s="27">
        <f>IF($O671&gt;=GC$1,$S671,0)</f>
        <v>0</v>
      </c>
      <c r="GD671" s="27">
        <f>IF($O671&gt;=GD$1,$S671,0)</f>
        <v>0</v>
      </c>
      <c r="GE671" s="27">
        <f>IF($O671&gt;=GE$1,$S671,0)</f>
        <v>0</v>
      </c>
      <c r="GF671" s="27">
        <f>IF($O671&gt;=GF$1,$S671,0)</f>
        <v>0</v>
      </c>
      <c r="GG671" s="27">
        <f>IF($O671&gt;=GG$1,$S671,0)</f>
        <v>0</v>
      </c>
      <c r="GH671" s="27">
        <f>IF($O671&gt;=GH$1,$S671,0)</f>
        <v>0</v>
      </c>
      <c r="GI671" s="27">
        <f>IF($O671&gt;=GI$1,$S671,0)</f>
        <v>0</v>
      </c>
      <c r="GJ671" s="27">
        <f>IF($O671&gt;=GJ$1,$S671,0)</f>
        <v>0</v>
      </c>
      <c r="GK671" s="27">
        <f>IF($O671&gt;=GK$1,$S671,0)</f>
        <v>0</v>
      </c>
      <c r="GL671" s="27">
        <f>IF($O671&gt;=GL$1,$S671,0)</f>
        <v>0</v>
      </c>
      <c r="GM671" s="27">
        <f>IF($O671&gt;=GM$1,$S671,0)</f>
        <v>0</v>
      </c>
      <c r="GN671" s="27">
        <f>IF($O671&gt;=GN$1,$S671,0)</f>
        <v>0</v>
      </c>
      <c r="GO671" s="27">
        <f>IF($O671&gt;=GO$1,$S671,0)</f>
        <v>0</v>
      </c>
      <c r="GP671" s="27">
        <f>IF($O671&gt;=GP$1,$S671,0)</f>
        <v>0</v>
      </c>
      <c r="GQ671" s="27">
        <f>IF($O671&gt;=GQ$1,$S671,0)</f>
        <v>0</v>
      </c>
      <c r="GR671" s="27">
        <f>IF($O671&gt;=GR$1,$S671,0)</f>
        <v>0</v>
      </c>
      <c r="GS671" s="27">
        <f>IF($O671&gt;=GS$1,$S671,0)</f>
        <v>0</v>
      </c>
      <c r="GT671" s="27">
        <f>IF($O671&gt;=GT$1,$S671,0)</f>
        <v>0</v>
      </c>
      <c r="GU671" s="27">
        <f>IF($O671&gt;=GU$1,$S671,0)</f>
        <v>0</v>
      </c>
      <c r="GV671" s="27">
        <f>IF($O671&gt;=GV$1,$S671,0)</f>
        <v>0</v>
      </c>
      <c r="GW671" s="27">
        <f>IF($O671&gt;=GW$1,$S671,0)</f>
        <v>0</v>
      </c>
      <c r="GX671" s="27">
        <f>IF($O671&gt;=GX$1,$S671,0)</f>
        <v>0</v>
      </c>
      <c r="GY671" s="27">
        <f>IF($O671&gt;=GY$1,$S671,0)</f>
        <v>0</v>
      </c>
      <c r="GZ671" s="27">
        <f>IF($O671&gt;=GZ$1,$S671,0)</f>
        <v>0</v>
      </c>
      <c r="HA671" s="27">
        <f>IF($O671&gt;=HA$1,$S671,0)</f>
        <v>0</v>
      </c>
      <c r="HB671" s="27">
        <f>IF($O671&gt;=HB$1,$S671,0)</f>
        <v>0</v>
      </c>
      <c r="HC671" s="27">
        <f>IF($O671&gt;=HC$1,$S671,0)</f>
        <v>0</v>
      </c>
    </row>
    <row r="672" spans="1:211">
      <c r="A672" s="3">
        <v>2216</v>
      </c>
      <c r="B672" s="3" t="s">
        <v>716</v>
      </c>
      <c r="C672" s="3" t="s">
        <v>53</v>
      </c>
      <c r="D672" s="3">
        <v>53</v>
      </c>
      <c r="E672" s="4">
        <v>29294</v>
      </c>
      <c r="F672" s="5">
        <v>38.293150684931504</v>
      </c>
      <c r="G672" s="3" t="s">
        <v>674</v>
      </c>
      <c r="H672" s="4">
        <v>24048</v>
      </c>
      <c r="I672" s="9" t="s">
        <v>802</v>
      </c>
      <c r="J672" s="5">
        <v>6904.17</v>
      </c>
      <c r="K672" s="31">
        <v>456</v>
      </c>
      <c r="L672" s="32">
        <v>38</v>
      </c>
      <c r="M672" s="33">
        <f>VLOOKUP(L672,FIND,3,TRUE)</f>
        <v>1.5</v>
      </c>
      <c r="N672" s="32">
        <f>IF(L672&gt;30,180,VLOOKUP(L672,TEMPO,2,FALSE))</f>
        <v>180</v>
      </c>
      <c r="O672" s="32">
        <f>IF(R672&gt;0,4,N672)</f>
        <v>180</v>
      </c>
      <c r="P672" s="96">
        <f>J672*M672*L672</f>
        <v>393537.69000000006</v>
      </c>
      <c r="Q672" s="96">
        <f>10934.45*2</f>
        <v>21868.9</v>
      </c>
      <c r="R672" s="96">
        <f>IF(P672&lt;=Q672,P672/4,0)</f>
        <v>0</v>
      </c>
      <c r="S672" s="5">
        <f>IF(P672&gt;=Q672,P672/N672,0)</f>
        <v>2186.3205000000003</v>
      </c>
      <c r="T672" s="3"/>
      <c r="U672" s="3">
        <f>IF(T672="",1,0)</f>
        <v>1</v>
      </c>
      <c r="V672" s="3">
        <v>137</v>
      </c>
      <c r="W672" s="5">
        <v>0</v>
      </c>
      <c r="X672" s="5">
        <v>203.3</v>
      </c>
      <c r="Y672" s="5">
        <f>X672*W672</f>
        <v>0</v>
      </c>
      <c r="Z672" s="5">
        <v>400</v>
      </c>
      <c r="AA672" s="5">
        <f>S672+Y672+Z672</f>
        <v>2586.3205000000003</v>
      </c>
      <c r="AB672" s="39">
        <f>(J672/12+J672/12*1.3333333333+450/12+J672/30*6/12+J672)*1.3+Y672+Z672+153.9</f>
        <v>11472.882099975068</v>
      </c>
      <c r="AC672" s="39" t="s">
        <v>722</v>
      </c>
      <c r="AD672" s="39">
        <f>J672*1.3+400+153.9</f>
        <v>9529.3209999999999</v>
      </c>
      <c r="AE672" s="39">
        <f>SUMIFS('CUSTO MENSAL FUNC NOVO'!H:H,'CUSTO MENSAL FUNC NOVO'!A:A,'VALORES MENSAIS'!AC672)</f>
        <v>4093.605</v>
      </c>
      <c r="AF672" s="27">
        <f>IF($R672&gt;0,$R672,$S672)+$Y672+$Z672</f>
        <v>2586.3205000000003</v>
      </c>
      <c r="AG672" s="27">
        <f>IF($R672&gt;0,$R672,$S672)+$Y672+$Z672</f>
        <v>2586.3205000000003</v>
      </c>
      <c r="AH672" s="27">
        <f>IF($R672&gt;0,$R672,$S672)+$Y672+$Z672</f>
        <v>2586.3205000000003</v>
      </c>
      <c r="AI672" s="27">
        <f>IF($R672&gt;0,$R672,$S672)+$Y672+$Z672</f>
        <v>2586.3205000000003</v>
      </c>
      <c r="AJ672" s="27">
        <f>IF($O672&gt;=AJ$1,$S672+$Y672+$Z672,$Y672+$Z672)</f>
        <v>2586.3205000000003</v>
      </c>
      <c r="AK672" s="27">
        <f>IF($O672&gt;=AK$1,$S672+$Y672+$Z672,$Y672+$Z672)</f>
        <v>2586.3205000000003</v>
      </c>
      <c r="AL672" s="27">
        <f>IF($O672&gt;=AL$1,$S672+$Y672+$Z672,$Y672+$Z672)</f>
        <v>2586.3205000000003</v>
      </c>
      <c r="AM672" s="27">
        <f>IF($O672&gt;=AM$1,$S672+$Y672+$Z672,$Y672+$Z672)</f>
        <v>2586.3205000000003</v>
      </c>
      <c r="AN672" s="27">
        <f>IF($O672&gt;=AN$1,$S672+$Y672+$Z672,$Y672+$Z672)</f>
        <v>2586.3205000000003</v>
      </c>
      <c r="AO672" s="27">
        <f>IF($O672&gt;=AO$1,$S672+$Y672+$Z672,$Y672+$Z672)</f>
        <v>2586.3205000000003</v>
      </c>
      <c r="AP672" s="27">
        <f>IF($O672&gt;=AP$1,$S672+$Y672+$Z672,$Y672+$Z672)</f>
        <v>2586.3205000000003</v>
      </c>
      <c r="AQ672" s="27">
        <f>IF($O672&gt;=AQ$1,$S672+$Y672+$Z672,$Y672+$Z672)</f>
        <v>2586.3205000000003</v>
      </c>
      <c r="AR672" s="27">
        <f>IF($O672&gt;=AR$1,$S672+$Y672+$Z672,$Y672+$Z672)</f>
        <v>2586.3205000000003</v>
      </c>
      <c r="AS672" s="27">
        <f>IF($O672&gt;=AS$1,$S672+$Y672+$Z672,$Y672+$Z672)</f>
        <v>2586.3205000000003</v>
      </c>
      <c r="AT672" s="27">
        <f>IF($O672&gt;=AT$1,$S672+$Y672+$Z672,$Y672+$Z672)</f>
        <v>2586.3205000000003</v>
      </c>
      <c r="AU672" s="27">
        <f>IF($O672&gt;=AU$1,$S672+$Y672+$Z672,$Y672+$Z672)</f>
        <v>2586.3205000000003</v>
      </c>
      <c r="AV672" s="27">
        <f>IF($O672&gt;=AV$1,$S672+$Y672+$Z672,$Y672+$Z672)</f>
        <v>2586.3205000000003</v>
      </c>
      <c r="AW672" s="27">
        <f>IF($O672&gt;=AW$1,$S672+$Y672+$Z672,$Y672+$Z672)</f>
        <v>2586.3205000000003</v>
      </c>
      <c r="AX672" s="27">
        <f>IF($O672&gt;=AX$1,$S672+$Y672+$Z672,$Y672+$Z672)</f>
        <v>2586.3205000000003</v>
      </c>
      <c r="AY672" s="27">
        <f>IF($O672&gt;=AY$1,$S672+$Y672+$Z672,$Y672+$Z672)</f>
        <v>2586.3205000000003</v>
      </c>
      <c r="AZ672" s="27">
        <f>IF($O672&gt;=AZ$1,$S672+$Y672+$Z672,$Y672+$Z672)</f>
        <v>2586.3205000000003</v>
      </c>
      <c r="BA672" s="27">
        <f>IF($O672&gt;=BA$1,$S672+$Y672+$Z672,$Y672+$Z672)</f>
        <v>2586.3205000000003</v>
      </c>
      <c r="BB672" s="27">
        <f>IF($O672&gt;=BB$1,$S672+$Y672+$Z672,$Y672+$Z672)</f>
        <v>2586.3205000000003</v>
      </c>
      <c r="BC672" s="27">
        <f>IF($O672&gt;=BC$1,$S672+$Y672+$Z672,$Y672+$Z672)</f>
        <v>2586.3205000000003</v>
      </c>
      <c r="BD672" s="27">
        <f>IF($O672&gt;=BD$1,$S672+$Y672+$Z672,$Y672+$Z672)</f>
        <v>2586.3205000000003</v>
      </c>
      <c r="BE672" s="27">
        <f>IF($O672&gt;=BE$1,$S672+$Y672+$Z672,$Y672+$Z672)</f>
        <v>2586.3205000000003</v>
      </c>
      <c r="BF672" s="27">
        <f>IF($O672&gt;=BF$1,$S672+$Y672+$Z672,$Y672+$Z672)</f>
        <v>2586.3205000000003</v>
      </c>
      <c r="BG672" s="27">
        <f>IF($O672&gt;=BG$1,$S672+$Y672+$Z672,$Y672+$Z672)</f>
        <v>2586.3205000000003</v>
      </c>
      <c r="BH672" s="27">
        <f>IF($O672&gt;=BH$1,$S672+$Y672+$Z672,$Y672+$Z672)</f>
        <v>2586.3205000000003</v>
      </c>
      <c r="BI672" s="27">
        <f>IF($O672&gt;=BI$1,$S672+$Y672+$Z672,$Y672+$Z672)</f>
        <v>2586.3205000000003</v>
      </c>
      <c r="BJ672" s="27">
        <f>IF($O672&gt;=BJ$1,$S672+$Y672+$Z672,$Y672+$Z672)</f>
        <v>2586.3205000000003</v>
      </c>
      <c r="BK672" s="27">
        <f>IF($O672&gt;=BK$1,$S672+$Y672+$Z672,$Y672+$Z672)</f>
        <v>2586.3205000000003</v>
      </c>
      <c r="BL672" s="27">
        <f>IF($O672&gt;=BL$1,$S672+$Y672+$Z672,$Y672+$Z672)</f>
        <v>2586.3205000000003</v>
      </c>
      <c r="BM672" s="27">
        <f>IF($O672&gt;=BM$1,$S672+$Y672+$Z672,$Y672+$Z672)</f>
        <v>2586.3205000000003</v>
      </c>
      <c r="BN672" s="27">
        <f>IF($O672&gt;=BN$1,$S672+$Y672+$Z672,$Y672+$Z672)</f>
        <v>2586.3205000000003</v>
      </c>
      <c r="BO672" s="27">
        <f>IF($O672&gt;=BO$1,$S672+$Y672+$Z672,$Y672+$Z672)</f>
        <v>2586.3205000000003</v>
      </c>
      <c r="BP672" s="27">
        <f>IF($O672&gt;=BP$1,$S672+$Y672+$Z672,$Y672+$Z672)</f>
        <v>2586.3205000000003</v>
      </c>
      <c r="BQ672" s="27">
        <f>IF($O672&gt;=BQ$1,$S672+$Y672+$Z672,$Y672+$Z672)</f>
        <v>2586.3205000000003</v>
      </c>
      <c r="BR672" s="27">
        <f>IF($O672&gt;=BR$1,$S672+$Y672+$Z672,$Y672+$Z672)</f>
        <v>2586.3205000000003</v>
      </c>
      <c r="BS672" s="27">
        <f>IF($O672&gt;=BS$1,$S672+$Y672+$Z672,$Y672+$Z672)</f>
        <v>2586.3205000000003</v>
      </c>
      <c r="BT672" s="27">
        <f>IF($O672&gt;=BT$1,$S672+$Y672+$Z672,$Y672+$Z672)</f>
        <v>2586.3205000000003</v>
      </c>
      <c r="BU672" s="27">
        <f>IF($O672&gt;=BU$1,$S672+$Y672+$Z672,$Y672+$Z672)</f>
        <v>2586.3205000000003</v>
      </c>
      <c r="BV672" s="27">
        <f>IF($O672&gt;=BV$1,$S672+$Y672+$Z672,$Y672+$Z672)</f>
        <v>2586.3205000000003</v>
      </c>
      <c r="BW672" s="27">
        <f>IF($O672&gt;=BW$1,$S672+$Y672+$Z672,$Y672+$Z672)</f>
        <v>2586.3205000000003</v>
      </c>
      <c r="BX672" s="27">
        <f>IF($O672&gt;=BX$1,$S672+$Y672+$Z672,$Y672+$Z672)</f>
        <v>2586.3205000000003</v>
      </c>
      <c r="BY672" s="27">
        <f>IF($O672&gt;=BY$1,$S672+$Y672+$Z672,$Y672+$Z672)</f>
        <v>2586.3205000000003</v>
      </c>
      <c r="BZ672" s="27">
        <f>IF($O672&gt;=BZ$1,$S672+$Y672+$Z672,$Y672+$Z672)</f>
        <v>2586.3205000000003</v>
      </c>
      <c r="CA672" s="27">
        <f>IF($O672&gt;=CA$1,$S672+$Y672+$Z672,$Y672+$Z672)</f>
        <v>2586.3205000000003</v>
      </c>
      <c r="CB672" s="27">
        <f>IF($O672&gt;=CB$1,$S672+$Y672+$Z672,$Y672+$Z672)</f>
        <v>2586.3205000000003</v>
      </c>
      <c r="CC672" s="27">
        <f>IF($O672&gt;=CC$1,$S672+$Y672+$Z672,$Y672+$Z672)</f>
        <v>2586.3205000000003</v>
      </c>
      <c r="CD672" s="27">
        <f>IF($O672&gt;=CD$1,$S672+$Y672+$Z672,$Y672+$Z672)</f>
        <v>2586.3205000000003</v>
      </c>
      <c r="CE672" s="27">
        <f>IF($O672&gt;=CE$1,$S672+$Y672+$Z672,$Y672+$Z672)</f>
        <v>2586.3205000000003</v>
      </c>
      <c r="CF672" s="27">
        <f>IF($O672&gt;=CF$1,$S672+$Y672+$Z672,$Y672+$Z672)</f>
        <v>2586.3205000000003</v>
      </c>
      <c r="CG672" s="27">
        <f>IF($O672&gt;=CG$1,$S672+$Y672+$Z672,$Y672+$Z672)</f>
        <v>2586.3205000000003</v>
      </c>
      <c r="CH672" s="27">
        <f>IF($O672&gt;=CH$1,$S672+$Y672+$Z672,$Y672+$Z672)</f>
        <v>2586.3205000000003</v>
      </c>
      <c r="CI672" s="27">
        <f>IF($O672&gt;=CI$1,$S672+$Y672+$Z672,$Y672+$Z672)</f>
        <v>2586.3205000000003</v>
      </c>
      <c r="CJ672" s="27">
        <f>IF($O672&gt;=CJ$1,$S672+$Y672+$Z672,$Y672+$Z672)</f>
        <v>2586.3205000000003</v>
      </c>
      <c r="CK672" s="27">
        <f>IF($O672&gt;=CK$1,$S672+$Y672+$Z672,$Y672+$Z672)</f>
        <v>2586.3205000000003</v>
      </c>
      <c r="CL672" s="27">
        <f>IF($O672&gt;=CL$1,$S672+$Y672+$Z672,$Y672+$Z672)</f>
        <v>2586.3205000000003</v>
      </c>
      <c r="CM672" s="27">
        <f>IF($O672&gt;=CM$1,$S672+$Y672+$Z672,$Y672+$Z672)</f>
        <v>2586.3205000000003</v>
      </c>
      <c r="CN672" s="27">
        <f>IF($O672&gt;=CN$1,$S672+$Y672,$Y672)</f>
        <v>2186.3205000000003</v>
      </c>
      <c r="CO672" s="27">
        <f>IF($O672&gt;=CO$1,$S672+$Y672,$Y672)</f>
        <v>2186.3205000000003</v>
      </c>
      <c r="CP672" s="27">
        <f>IF($O672&gt;=CP$1,$S672+$Y672,$Y672)</f>
        <v>2186.3205000000003</v>
      </c>
      <c r="CQ672" s="27">
        <f>IF($O672&gt;=CQ$1,$S672+$Y672,$Y672)</f>
        <v>2186.3205000000003</v>
      </c>
      <c r="CR672" s="27">
        <f>IF($O672&gt;=CR$1,$S672+$Y672,$Y672)</f>
        <v>2186.3205000000003</v>
      </c>
      <c r="CS672" s="27">
        <f>IF($O672&gt;=CS$1,$S672+$Y672,$Y672)</f>
        <v>2186.3205000000003</v>
      </c>
      <c r="CT672" s="27">
        <f>IF($O672&gt;=CT$1,$S672+$Y672,$Y672)</f>
        <v>2186.3205000000003</v>
      </c>
      <c r="CU672" s="27">
        <f>IF($O672&gt;=CU$1,$S672+$Y672,$Y672)</f>
        <v>2186.3205000000003</v>
      </c>
      <c r="CV672" s="27">
        <f>IF($O672&gt;=CV$1,$S672+$Y672,$Y672)</f>
        <v>2186.3205000000003</v>
      </c>
      <c r="CW672" s="27">
        <f>IF($O672&gt;=CW$1,$S672+$Y672,$Y672)</f>
        <v>2186.3205000000003</v>
      </c>
      <c r="CX672" s="27">
        <f>IF($O672&gt;=CX$1,$S672+$Y672,$Y672)</f>
        <v>2186.3205000000003</v>
      </c>
      <c r="CY672" s="27">
        <f>IF($O672&gt;=CY$1,$S672+$Y672,$Y672)</f>
        <v>2186.3205000000003</v>
      </c>
      <c r="CZ672" s="27">
        <f>IF($O672&gt;=CZ$1,$S672+$Y672,$Y672)</f>
        <v>2186.3205000000003</v>
      </c>
      <c r="DA672" s="27">
        <f>IF($O672&gt;=DA$1,$S672+$Y672,$Y672)</f>
        <v>2186.3205000000003</v>
      </c>
      <c r="DB672" s="27">
        <f>IF($O672&gt;=DB$1,$S672+$Y672,$Y672)</f>
        <v>2186.3205000000003</v>
      </c>
      <c r="DC672" s="27">
        <f>IF($O672&gt;=DC$1,$S672+$Y672,$Y672)</f>
        <v>2186.3205000000003</v>
      </c>
      <c r="DD672" s="27">
        <f>IF($O672&gt;=DD$1,$S672+$Y672,$Y672)</f>
        <v>2186.3205000000003</v>
      </c>
      <c r="DE672" s="27">
        <f>IF($O672&gt;=DE$1,$S672+$Y672,$Y672)</f>
        <v>2186.3205000000003</v>
      </c>
      <c r="DF672" s="27">
        <f>IF($O672&gt;=DF$1,$S672+$Y672,$Y672)</f>
        <v>2186.3205000000003</v>
      </c>
      <c r="DG672" s="27">
        <f>IF($O672&gt;=DG$1,$S672+$Y672,$Y672)</f>
        <v>2186.3205000000003</v>
      </c>
      <c r="DH672" s="27">
        <f>IF($O672&gt;=DH$1,$S672+$Y672,$Y672)</f>
        <v>2186.3205000000003</v>
      </c>
      <c r="DI672" s="27">
        <f>IF($O672&gt;=DI$1,$S672+$Y672,$Y672)</f>
        <v>2186.3205000000003</v>
      </c>
      <c r="DJ672" s="27">
        <f>IF($O672&gt;=DJ$1,$S672+$Y672,$Y672)</f>
        <v>2186.3205000000003</v>
      </c>
      <c r="DK672" s="27">
        <f>IF($O672&gt;=DK$1,$S672+$Y672,$Y672)</f>
        <v>2186.3205000000003</v>
      </c>
      <c r="DL672" s="27">
        <f>IF($O672&gt;=DL$1,$S672+$Y672,$Y672)</f>
        <v>2186.3205000000003</v>
      </c>
      <c r="DM672" s="27">
        <f>IF($O672&gt;=DM$1,$S672+$Y672,$Y672)</f>
        <v>2186.3205000000003</v>
      </c>
      <c r="DN672" s="27">
        <f>IF($O672&gt;=DN$1,$S672+$Y672,$Y672)</f>
        <v>2186.3205000000003</v>
      </c>
      <c r="DO672" s="27">
        <f>IF($O672&gt;=DO$1,$S672+$Y672,$Y672)</f>
        <v>2186.3205000000003</v>
      </c>
      <c r="DP672" s="27">
        <f>IF($O672&gt;=DP$1,$S672+$Y672,$Y672)</f>
        <v>2186.3205000000003</v>
      </c>
      <c r="DQ672" s="27">
        <f>IF($O672&gt;=DQ$1,$S672+$Y672,$Y672)</f>
        <v>2186.3205000000003</v>
      </c>
      <c r="DR672" s="27">
        <f>IF($O672&gt;=DR$1,$S672+$Y672,$Y672)</f>
        <v>2186.3205000000003</v>
      </c>
      <c r="DS672" s="27">
        <f>IF($O672&gt;=DS$1,$S672+$Y672,$Y672)</f>
        <v>2186.3205000000003</v>
      </c>
      <c r="DT672" s="27">
        <f>IF($O672&gt;=DT$1,$S672+$Y672,$Y672)</f>
        <v>2186.3205000000003</v>
      </c>
      <c r="DU672" s="27">
        <f>IF($O672&gt;=DU$1,$S672+$Y672,$Y672)</f>
        <v>2186.3205000000003</v>
      </c>
      <c r="DV672" s="27">
        <f>IF($O672&gt;=DV$1,$S672+$Y672,$Y672)</f>
        <v>2186.3205000000003</v>
      </c>
      <c r="DW672" s="27">
        <f>IF($O672&gt;=DW$1,$S672+$Y672,$Y672)</f>
        <v>2186.3205000000003</v>
      </c>
      <c r="DX672" s="27">
        <f>IF($O672&gt;=DX$1,$S672+$Y672,$Y672)</f>
        <v>2186.3205000000003</v>
      </c>
      <c r="DY672" s="27">
        <f>IF($O672&gt;=DY$1,$S672+$Y672,$Y672)</f>
        <v>2186.3205000000003</v>
      </c>
      <c r="DZ672" s="27">
        <f>IF($O672&gt;=DZ$1,$S672+$Y672,$Y672)</f>
        <v>2186.3205000000003</v>
      </c>
      <c r="EA672" s="27">
        <f>IF($O672&gt;=EA$1,$S672+$Y672,$Y672)</f>
        <v>2186.3205000000003</v>
      </c>
      <c r="EB672" s="27">
        <f>IF($O672&gt;=EB$1,$S672+$Y672,$Y672)</f>
        <v>2186.3205000000003</v>
      </c>
      <c r="EC672" s="27">
        <f>IF($O672&gt;=EC$1,$S672+$Y672,$Y672)</f>
        <v>2186.3205000000003</v>
      </c>
      <c r="ED672" s="27">
        <f>IF($O672&gt;=ED$1,$S672+$Y672,$Y672)</f>
        <v>2186.3205000000003</v>
      </c>
      <c r="EE672" s="27">
        <f>IF($O672&gt;=EE$1,$S672+$Y672,$Y672)</f>
        <v>2186.3205000000003</v>
      </c>
      <c r="EF672" s="27">
        <f>IF($O672&gt;=EF$1,$S672+$Y672,$Y672)</f>
        <v>2186.3205000000003</v>
      </c>
      <c r="EG672" s="27">
        <f>IF($O672&gt;=EG$1,$S672+$Y672,$Y672)</f>
        <v>2186.3205000000003</v>
      </c>
      <c r="EH672" s="27">
        <f>IF($O672&gt;=EH$1,$S672+$Y672,$Y672)</f>
        <v>2186.3205000000003</v>
      </c>
      <c r="EI672" s="27">
        <f>IF($O672&gt;=EI$1,$S672+$Y672,$Y672)</f>
        <v>2186.3205000000003</v>
      </c>
      <c r="EJ672" s="27">
        <f>IF($O672&gt;=EJ$1,$S672+$Y672,$Y672)</f>
        <v>2186.3205000000003</v>
      </c>
      <c r="EK672" s="27">
        <f>IF($O672&gt;=EK$1,$S672+$Y672,$Y672)</f>
        <v>2186.3205000000003</v>
      </c>
      <c r="EL672" s="27">
        <f>IF($O672&gt;=EL$1,$S672+$Y672,$Y672)</f>
        <v>2186.3205000000003</v>
      </c>
      <c r="EM672" s="27">
        <f>IF($O672&gt;=EM$1,$S672+$Y672,$Y672)</f>
        <v>2186.3205000000003</v>
      </c>
      <c r="EN672" s="27">
        <f>IF($O672&gt;=EN$1,$S672+$Y672,$Y672)</f>
        <v>2186.3205000000003</v>
      </c>
      <c r="EO672" s="27">
        <f>IF($O672&gt;=EO$1,$S672+$Y672,$Y672)</f>
        <v>2186.3205000000003</v>
      </c>
      <c r="EP672" s="27">
        <f>IF($O672&gt;=EP$1,$S672+$Y672,$Y672)</f>
        <v>2186.3205000000003</v>
      </c>
      <c r="EQ672" s="27">
        <f>IF($O672&gt;=EQ$1,$S672+$Y672,$Y672)</f>
        <v>2186.3205000000003</v>
      </c>
      <c r="ER672" s="27">
        <f>IF($O672&gt;=ER$1,$S672+$Y672,$Y672)</f>
        <v>2186.3205000000003</v>
      </c>
      <c r="ES672" s="27">
        <f>IF($O672&gt;=ES$1,$S672+$Y672,$Y672)</f>
        <v>2186.3205000000003</v>
      </c>
      <c r="ET672" s="27">
        <f>IF($O672&gt;=ET$1,$S672+$Y672,$Y672)</f>
        <v>2186.3205000000003</v>
      </c>
      <c r="EU672" s="27">
        <f>IF($O672&gt;=EU$1,$S672+$Y672,$Y672)</f>
        <v>2186.3205000000003</v>
      </c>
      <c r="EV672" s="27">
        <f>IF($O672&gt;=EV$1,$S672,0)</f>
        <v>2186.3205000000003</v>
      </c>
      <c r="EW672" s="27">
        <f>IF($O672&gt;=EW$1,$S672,0)</f>
        <v>2186.3205000000003</v>
      </c>
      <c r="EX672" s="27">
        <f>IF($O672&gt;=EX$1,$S672,0)</f>
        <v>2186.3205000000003</v>
      </c>
      <c r="EY672" s="27">
        <f>IF($O672&gt;=EY$1,$S672,0)</f>
        <v>2186.3205000000003</v>
      </c>
      <c r="EZ672" s="27">
        <f>IF($O672&gt;=EZ$1,$S672,0)</f>
        <v>2186.3205000000003</v>
      </c>
      <c r="FA672" s="27">
        <f>IF($O672&gt;=FA$1,$S672,0)</f>
        <v>2186.3205000000003</v>
      </c>
      <c r="FB672" s="27">
        <f>IF($O672&gt;=FB$1,$S672,0)</f>
        <v>2186.3205000000003</v>
      </c>
      <c r="FC672" s="27">
        <f>IF($O672&gt;=FC$1,$S672,0)</f>
        <v>2186.3205000000003</v>
      </c>
      <c r="FD672" s="27">
        <f>IF($O672&gt;=FD$1,$S672,0)</f>
        <v>2186.3205000000003</v>
      </c>
      <c r="FE672" s="27">
        <f>IF($O672&gt;=FE$1,$S672,0)</f>
        <v>2186.3205000000003</v>
      </c>
      <c r="FF672" s="27">
        <f>IF($O672&gt;=FF$1,$S672,0)</f>
        <v>2186.3205000000003</v>
      </c>
      <c r="FG672" s="27">
        <f>IF($O672&gt;=FG$1,$S672,0)</f>
        <v>2186.3205000000003</v>
      </c>
      <c r="FH672" s="27">
        <f>IF($O672&gt;=FH$1,$S672,0)</f>
        <v>2186.3205000000003</v>
      </c>
      <c r="FI672" s="27">
        <f>IF($O672&gt;=FI$1,$S672,0)</f>
        <v>2186.3205000000003</v>
      </c>
      <c r="FJ672" s="27">
        <f>IF($O672&gt;=FJ$1,$S672,0)</f>
        <v>2186.3205000000003</v>
      </c>
      <c r="FK672" s="27">
        <f>IF($O672&gt;=FK$1,$S672,0)</f>
        <v>2186.3205000000003</v>
      </c>
      <c r="FL672" s="27">
        <f>IF($O672&gt;=FL$1,$S672,0)</f>
        <v>2186.3205000000003</v>
      </c>
      <c r="FM672" s="27">
        <f>IF($O672&gt;=FM$1,$S672,0)</f>
        <v>2186.3205000000003</v>
      </c>
      <c r="FN672" s="27">
        <f>IF($O672&gt;=FN$1,$S672,0)</f>
        <v>2186.3205000000003</v>
      </c>
      <c r="FO672" s="27">
        <f>IF($O672&gt;=FO$1,$S672,0)</f>
        <v>2186.3205000000003</v>
      </c>
      <c r="FP672" s="27">
        <f>IF($O672&gt;=FP$1,$S672,0)</f>
        <v>2186.3205000000003</v>
      </c>
      <c r="FQ672" s="27">
        <f>IF($O672&gt;=FQ$1,$S672,0)</f>
        <v>2186.3205000000003</v>
      </c>
      <c r="FR672" s="27">
        <f>IF($O672&gt;=FR$1,$S672,0)</f>
        <v>2186.3205000000003</v>
      </c>
      <c r="FS672" s="27">
        <f>IF($O672&gt;=FS$1,$S672,0)</f>
        <v>2186.3205000000003</v>
      </c>
      <c r="FT672" s="27">
        <f>IF($O672&gt;=FT$1,$S672,0)</f>
        <v>2186.3205000000003</v>
      </c>
      <c r="FU672" s="27">
        <f>IF($O672&gt;=FU$1,$S672,0)</f>
        <v>2186.3205000000003</v>
      </c>
      <c r="FV672" s="27">
        <f>IF($O672&gt;=FV$1,$S672,0)</f>
        <v>2186.3205000000003</v>
      </c>
      <c r="FW672" s="27">
        <f>IF($O672&gt;=FW$1,$S672,0)</f>
        <v>2186.3205000000003</v>
      </c>
      <c r="FX672" s="27">
        <f>IF($O672&gt;=FX$1,$S672,0)</f>
        <v>2186.3205000000003</v>
      </c>
      <c r="FY672" s="27">
        <f>IF($O672&gt;=FY$1,$S672,0)</f>
        <v>2186.3205000000003</v>
      </c>
      <c r="FZ672" s="27">
        <f>IF($O672&gt;=FZ$1,$S672,0)</f>
        <v>2186.3205000000003</v>
      </c>
      <c r="GA672" s="27">
        <f>IF($O672&gt;=GA$1,$S672,0)</f>
        <v>2186.3205000000003</v>
      </c>
      <c r="GB672" s="27">
        <f>IF($O672&gt;=GB$1,$S672,0)</f>
        <v>2186.3205000000003</v>
      </c>
      <c r="GC672" s="27">
        <f>IF($O672&gt;=GC$1,$S672,0)</f>
        <v>2186.3205000000003</v>
      </c>
      <c r="GD672" s="27">
        <f>IF($O672&gt;=GD$1,$S672,0)</f>
        <v>2186.3205000000003</v>
      </c>
      <c r="GE672" s="27">
        <f>IF($O672&gt;=GE$1,$S672,0)</f>
        <v>2186.3205000000003</v>
      </c>
      <c r="GF672" s="27">
        <f>IF($O672&gt;=GF$1,$S672,0)</f>
        <v>2186.3205000000003</v>
      </c>
      <c r="GG672" s="27">
        <f>IF($O672&gt;=GG$1,$S672,0)</f>
        <v>2186.3205000000003</v>
      </c>
      <c r="GH672" s="27">
        <f>IF($O672&gt;=GH$1,$S672,0)</f>
        <v>2186.3205000000003</v>
      </c>
      <c r="GI672" s="27">
        <f>IF($O672&gt;=GI$1,$S672,0)</f>
        <v>2186.3205000000003</v>
      </c>
      <c r="GJ672" s="27">
        <f>IF($O672&gt;=GJ$1,$S672,0)</f>
        <v>2186.3205000000003</v>
      </c>
      <c r="GK672" s="27">
        <f>IF($O672&gt;=GK$1,$S672,0)</f>
        <v>2186.3205000000003</v>
      </c>
      <c r="GL672" s="27">
        <f>IF($O672&gt;=GL$1,$S672,0)</f>
        <v>2186.3205000000003</v>
      </c>
      <c r="GM672" s="27">
        <f>IF($O672&gt;=GM$1,$S672,0)</f>
        <v>2186.3205000000003</v>
      </c>
      <c r="GN672" s="27">
        <f>IF($O672&gt;=GN$1,$S672,0)</f>
        <v>2186.3205000000003</v>
      </c>
      <c r="GO672" s="27">
        <f>IF($O672&gt;=GO$1,$S672,0)</f>
        <v>2186.3205000000003</v>
      </c>
      <c r="GP672" s="27">
        <f>IF($O672&gt;=GP$1,$S672,0)</f>
        <v>2186.3205000000003</v>
      </c>
      <c r="GQ672" s="27">
        <f>IF($O672&gt;=GQ$1,$S672,0)</f>
        <v>2186.3205000000003</v>
      </c>
      <c r="GR672" s="27">
        <f>IF($O672&gt;=GR$1,$S672,0)</f>
        <v>2186.3205000000003</v>
      </c>
      <c r="GS672" s="27">
        <f>IF($O672&gt;=GS$1,$S672,0)</f>
        <v>2186.3205000000003</v>
      </c>
      <c r="GT672" s="27">
        <f>IF($O672&gt;=GT$1,$S672,0)</f>
        <v>2186.3205000000003</v>
      </c>
      <c r="GU672" s="27">
        <f>IF($O672&gt;=GU$1,$S672,0)</f>
        <v>2186.3205000000003</v>
      </c>
      <c r="GV672" s="27">
        <f>IF($O672&gt;=GV$1,$S672,0)</f>
        <v>2186.3205000000003</v>
      </c>
      <c r="GW672" s="27">
        <f>IF($O672&gt;=GW$1,$S672,0)</f>
        <v>2186.3205000000003</v>
      </c>
      <c r="GX672" s="27">
        <f>IF($O672&gt;=GX$1,$S672,0)</f>
        <v>2186.3205000000003</v>
      </c>
      <c r="GY672" s="27">
        <f>IF($O672&gt;=GY$1,$S672,0)</f>
        <v>2186.3205000000003</v>
      </c>
      <c r="GZ672" s="27">
        <f>IF($O672&gt;=GZ$1,$S672,0)</f>
        <v>2186.3205000000003</v>
      </c>
      <c r="HA672" s="27">
        <f>IF($O672&gt;=HA$1,$S672,0)</f>
        <v>2186.3205000000003</v>
      </c>
      <c r="HB672" s="27">
        <f>IF($O672&gt;=HB$1,$S672,0)</f>
        <v>2186.3205000000003</v>
      </c>
      <c r="HC672" s="27">
        <f>IF($O672&gt;=HC$1,$S672,0)</f>
        <v>2186.3205000000003</v>
      </c>
    </row>
    <row r="673" spans="1:211">
      <c r="A673" s="25">
        <v>1546</v>
      </c>
      <c r="B673" s="25" t="s">
        <v>727</v>
      </c>
      <c r="C673" s="25" t="s">
        <v>45</v>
      </c>
      <c r="D673" s="25">
        <v>56</v>
      </c>
      <c r="E673" s="26">
        <v>29613</v>
      </c>
      <c r="F673" s="24">
        <v>37.419178082191777</v>
      </c>
      <c r="G673" s="25" t="s">
        <v>725</v>
      </c>
      <c r="H673" s="26">
        <v>22701</v>
      </c>
      <c r="I673" s="23" t="s">
        <v>808</v>
      </c>
      <c r="J673" s="24">
        <v>3762.23</v>
      </c>
      <c r="K673" s="34">
        <v>1</v>
      </c>
      <c r="L673" s="35">
        <v>37</v>
      </c>
      <c r="M673" s="33">
        <f>VLOOKUP(L673,FIND,3,TRUE)</f>
        <v>1.5</v>
      </c>
      <c r="N673" s="32">
        <f>IF(L673&gt;30,180,VLOOKUP(L673,TEMPO,2,FALSE))</f>
        <v>180</v>
      </c>
      <c r="O673" s="32">
        <f>IF(R673&gt;0,4,N673)</f>
        <v>180</v>
      </c>
      <c r="P673" s="96">
        <f>J673*M673*L673</f>
        <v>208803.76500000001</v>
      </c>
      <c r="Q673" s="96">
        <f>10934.45*2</f>
        <v>21868.9</v>
      </c>
      <c r="R673" s="96">
        <f>IF(P673&lt;=Q673,P673/4,0)</f>
        <v>0</v>
      </c>
      <c r="S673" s="5">
        <f>IF(P673&gt;=Q673,P673/N673,0)</f>
        <v>1160.0209166666668</v>
      </c>
      <c r="T673" s="3"/>
      <c r="U673" s="3">
        <f>IF(T673="",1,0)</f>
        <v>1</v>
      </c>
      <c r="V673" s="3">
        <v>115</v>
      </c>
      <c r="W673" s="5">
        <v>0</v>
      </c>
      <c r="X673" s="5">
        <v>245.73</v>
      </c>
      <c r="Y673" s="5">
        <f>X673*W673</f>
        <v>0</v>
      </c>
      <c r="Z673" s="5">
        <v>400</v>
      </c>
      <c r="AA673" s="5">
        <f>S673+Y673+Z673</f>
        <v>1560.0209166666668</v>
      </c>
      <c r="AB673" s="39">
        <f>(J673/12+J673/12*1.3333333333+450/12+J673/30*6/12+J673)*1.3+Y673+Z673+153.9</f>
        <v>6526.0721222086368</v>
      </c>
      <c r="AC673" s="39" t="s">
        <v>45</v>
      </c>
      <c r="AD673" s="39">
        <f>J673*1.3+400+153.9</f>
        <v>5444.799</v>
      </c>
      <c r="AE673" s="39">
        <f>SUMIFS('CUSTO MENSAL FUNC NOVO'!H:H,'CUSTO MENSAL FUNC NOVO'!A:A,'VALORES MENSAIS'!AC673)</f>
        <v>2013.943</v>
      </c>
      <c r="AF673" s="27">
        <f>IF($R673&gt;0,$R673,$S673)+$Y673+$Z673</f>
        <v>1560.0209166666668</v>
      </c>
      <c r="AG673" s="27">
        <f>IF($R673&gt;0,$R673,$S673)+$Y673+$Z673</f>
        <v>1560.0209166666668</v>
      </c>
      <c r="AH673" s="27">
        <f>IF($R673&gt;0,$R673,$S673)+$Y673+$Z673</f>
        <v>1560.0209166666668</v>
      </c>
      <c r="AI673" s="27">
        <f>IF($R673&gt;0,$R673,$S673)+$Y673+$Z673</f>
        <v>1560.0209166666668</v>
      </c>
      <c r="AJ673" s="27">
        <f>IF($O673&gt;=AJ$1,$S673+$Y673+$Z673,$Y673+$Z673)</f>
        <v>1560.0209166666668</v>
      </c>
      <c r="AK673" s="27">
        <f>IF($O673&gt;=AK$1,$S673+$Y673+$Z673,$Y673+$Z673)</f>
        <v>1560.0209166666668</v>
      </c>
      <c r="AL673" s="27">
        <f>IF($O673&gt;=AL$1,$S673+$Y673+$Z673,$Y673+$Z673)</f>
        <v>1560.0209166666668</v>
      </c>
      <c r="AM673" s="27">
        <f>IF($O673&gt;=AM$1,$S673+$Y673+$Z673,$Y673+$Z673)</f>
        <v>1560.0209166666668</v>
      </c>
      <c r="AN673" s="27">
        <f>IF($O673&gt;=AN$1,$S673+$Y673+$Z673,$Y673+$Z673)</f>
        <v>1560.0209166666668</v>
      </c>
      <c r="AO673" s="27">
        <f>IF($O673&gt;=AO$1,$S673+$Y673+$Z673,$Y673+$Z673)</f>
        <v>1560.0209166666668</v>
      </c>
      <c r="AP673" s="27">
        <f>IF($O673&gt;=AP$1,$S673+$Y673+$Z673,$Y673+$Z673)</f>
        <v>1560.0209166666668</v>
      </c>
      <c r="AQ673" s="27">
        <f>IF($O673&gt;=AQ$1,$S673+$Y673+$Z673,$Y673+$Z673)</f>
        <v>1560.0209166666668</v>
      </c>
      <c r="AR673" s="27">
        <f>IF($O673&gt;=AR$1,$S673+$Y673+$Z673,$Y673+$Z673)</f>
        <v>1560.0209166666668</v>
      </c>
      <c r="AS673" s="27">
        <f>IF($O673&gt;=AS$1,$S673+$Y673+$Z673,$Y673+$Z673)</f>
        <v>1560.0209166666668</v>
      </c>
      <c r="AT673" s="27">
        <f>IF($O673&gt;=AT$1,$S673+$Y673+$Z673,$Y673+$Z673)</f>
        <v>1560.0209166666668</v>
      </c>
      <c r="AU673" s="27">
        <f>IF($O673&gt;=AU$1,$S673+$Y673+$Z673,$Y673+$Z673)</f>
        <v>1560.0209166666668</v>
      </c>
      <c r="AV673" s="27">
        <f>IF($O673&gt;=AV$1,$S673+$Y673+$Z673,$Y673+$Z673)</f>
        <v>1560.0209166666668</v>
      </c>
      <c r="AW673" s="27">
        <f>IF($O673&gt;=AW$1,$S673+$Y673+$Z673,$Y673+$Z673)</f>
        <v>1560.0209166666668</v>
      </c>
      <c r="AX673" s="27">
        <f>IF($O673&gt;=AX$1,$S673+$Y673+$Z673,$Y673+$Z673)</f>
        <v>1560.0209166666668</v>
      </c>
      <c r="AY673" s="27">
        <f>IF($O673&gt;=AY$1,$S673+$Y673+$Z673,$Y673+$Z673)</f>
        <v>1560.0209166666668</v>
      </c>
      <c r="AZ673" s="27">
        <f>IF($O673&gt;=AZ$1,$S673+$Y673+$Z673,$Y673+$Z673)</f>
        <v>1560.0209166666668</v>
      </c>
      <c r="BA673" s="27">
        <f>IF($O673&gt;=BA$1,$S673+$Y673+$Z673,$Y673+$Z673)</f>
        <v>1560.0209166666668</v>
      </c>
      <c r="BB673" s="27">
        <f>IF($O673&gt;=BB$1,$S673+$Y673+$Z673,$Y673+$Z673)</f>
        <v>1560.0209166666668</v>
      </c>
      <c r="BC673" s="27">
        <f>IF($O673&gt;=BC$1,$S673+$Y673+$Z673,$Y673+$Z673)</f>
        <v>1560.0209166666668</v>
      </c>
      <c r="BD673" s="27">
        <f>IF($O673&gt;=BD$1,$S673+$Y673+$Z673,$Y673+$Z673)</f>
        <v>1560.0209166666668</v>
      </c>
      <c r="BE673" s="27">
        <f>IF($O673&gt;=BE$1,$S673+$Y673+$Z673,$Y673+$Z673)</f>
        <v>1560.0209166666668</v>
      </c>
      <c r="BF673" s="27">
        <f>IF($O673&gt;=BF$1,$S673+$Y673+$Z673,$Y673+$Z673)</f>
        <v>1560.0209166666668</v>
      </c>
      <c r="BG673" s="27">
        <f>IF($O673&gt;=BG$1,$S673+$Y673+$Z673,$Y673+$Z673)</f>
        <v>1560.0209166666668</v>
      </c>
      <c r="BH673" s="27">
        <f>IF($O673&gt;=BH$1,$S673+$Y673+$Z673,$Y673+$Z673)</f>
        <v>1560.0209166666668</v>
      </c>
      <c r="BI673" s="27">
        <f>IF($O673&gt;=BI$1,$S673+$Y673+$Z673,$Y673+$Z673)</f>
        <v>1560.0209166666668</v>
      </c>
      <c r="BJ673" s="27">
        <f>IF($O673&gt;=BJ$1,$S673+$Y673+$Z673,$Y673+$Z673)</f>
        <v>1560.0209166666668</v>
      </c>
      <c r="BK673" s="27">
        <f>IF($O673&gt;=BK$1,$S673+$Y673+$Z673,$Y673+$Z673)</f>
        <v>1560.0209166666668</v>
      </c>
      <c r="BL673" s="27">
        <f>IF($O673&gt;=BL$1,$S673+$Y673+$Z673,$Y673+$Z673)</f>
        <v>1560.0209166666668</v>
      </c>
      <c r="BM673" s="27">
        <f>IF($O673&gt;=BM$1,$S673+$Y673+$Z673,$Y673+$Z673)</f>
        <v>1560.0209166666668</v>
      </c>
      <c r="BN673" s="27">
        <f>IF($O673&gt;=BN$1,$S673+$Y673+$Z673,$Y673+$Z673)</f>
        <v>1560.0209166666668</v>
      </c>
      <c r="BO673" s="27">
        <f>IF($O673&gt;=BO$1,$S673+$Y673+$Z673,$Y673+$Z673)</f>
        <v>1560.0209166666668</v>
      </c>
      <c r="BP673" s="27">
        <f>IF($O673&gt;=BP$1,$S673+$Y673+$Z673,$Y673+$Z673)</f>
        <v>1560.0209166666668</v>
      </c>
      <c r="BQ673" s="27">
        <f>IF($O673&gt;=BQ$1,$S673+$Y673+$Z673,$Y673+$Z673)</f>
        <v>1560.0209166666668</v>
      </c>
      <c r="BR673" s="27">
        <f>IF($O673&gt;=BR$1,$S673+$Y673+$Z673,$Y673+$Z673)</f>
        <v>1560.0209166666668</v>
      </c>
      <c r="BS673" s="27">
        <f>IF($O673&gt;=BS$1,$S673+$Y673+$Z673,$Y673+$Z673)</f>
        <v>1560.0209166666668</v>
      </c>
      <c r="BT673" s="27">
        <f>IF($O673&gt;=BT$1,$S673+$Y673+$Z673,$Y673+$Z673)</f>
        <v>1560.0209166666668</v>
      </c>
      <c r="BU673" s="27">
        <f>IF($O673&gt;=BU$1,$S673+$Y673+$Z673,$Y673+$Z673)</f>
        <v>1560.0209166666668</v>
      </c>
      <c r="BV673" s="27">
        <f>IF($O673&gt;=BV$1,$S673+$Y673+$Z673,$Y673+$Z673)</f>
        <v>1560.0209166666668</v>
      </c>
      <c r="BW673" s="27">
        <f>IF($O673&gt;=BW$1,$S673+$Y673+$Z673,$Y673+$Z673)</f>
        <v>1560.0209166666668</v>
      </c>
      <c r="BX673" s="27">
        <f>IF($O673&gt;=BX$1,$S673+$Y673+$Z673,$Y673+$Z673)</f>
        <v>1560.0209166666668</v>
      </c>
      <c r="BY673" s="27">
        <f>IF($O673&gt;=BY$1,$S673+$Y673+$Z673,$Y673+$Z673)</f>
        <v>1560.0209166666668</v>
      </c>
      <c r="BZ673" s="27">
        <f>IF($O673&gt;=BZ$1,$S673+$Y673+$Z673,$Y673+$Z673)</f>
        <v>1560.0209166666668</v>
      </c>
      <c r="CA673" s="27">
        <f>IF($O673&gt;=CA$1,$S673+$Y673+$Z673,$Y673+$Z673)</f>
        <v>1560.0209166666668</v>
      </c>
      <c r="CB673" s="27">
        <f>IF($O673&gt;=CB$1,$S673+$Y673+$Z673,$Y673+$Z673)</f>
        <v>1560.0209166666668</v>
      </c>
      <c r="CC673" s="27">
        <f>IF($O673&gt;=CC$1,$S673+$Y673+$Z673,$Y673+$Z673)</f>
        <v>1560.0209166666668</v>
      </c>
      <c r="CD673" s="27">
        <f>IF($O673&gt;=CD$1,$S673+$Y673+$Z673,$Y673+$Z673)</f>
        <v>1560.0209166666668</v>
      </c>
      <c r="CE673" s="27">
        <f>IF($O673&gt;=CE$1,$S673+$Y673+$Z673,$Y673+$Z673)</f>
        <v>1560.0209166666668</v>
      </c>
      <c r="CF673" s="27">
        <f>IF($O673&gt;=CF$1,$S673+$Y673+$Z673,$Y673+$Z673)</f>
        <v>1560.0209166666668</v>
      </c>
      <c r="CG673" s="27">
        <f>IF($O673&gt;=CG$1,$S673+$Y673+$Z673,$Y673+$Z673)</f>
        <v>1560.0209166666668</v>
      </c>
      <c r="CH673" s="27">
        <f>IF($O673&gt;=CH$1,$S673+$Y673+$Z673,$Y673+$Z673)</f>
        <v>1560.0209166666668</v>
      </c>
      <c r="CI673" s="27">
        <f>IF($O673&gt;=CI$1,$S673+$Y673+$Z673,$Y673+$Z673)</f>
        <v>1560.0209166666668</v>
      </c>
      <c r="CJ673" s="27">
        <f>IF($O673&gt;=CJ$1,$S673+$Y673+$Z673,$Y673+$Z673)</f>
        <v>1560.0209166666668</v>
      </c>
      <c r="CK673" s="27">
        <f>IF($O673&gt;=CK$1,$S673+$Y673+$Z673,$Y673+$Z673)</f>
        <v>1560.0209166666668</v>
      </c>
      <c r="CL673" s="27">
        <f>IF($O673&gt;=CL$1,$S673+$Y673+$Z673,$Y673+$Z673)</f>
        <v>1560.0209166666668</v>
      </c>
      <c r="CM673" s="27">
        <f>IF($O673&gt;=CM$1,$S673+$Y673+$Z673,$Y673+$Z673)</f>
        <v>1560.0209166666668</v>
      </c>
      <c r="CN673" s="27">
        <f>IF($O673&gt;=CN$1,$S673+$Y673,$Y673)</f>
        <v>1160.0209166666668</v>
      </c>
      <c r="CO673" s="27">
        <f>IF($O673&gt;=CO$1,$S673+$Y673,$Y673)</f>
        <v>1160.0209166666668</v>
      </c>
      <c r="CP673" s="27">
        <f>IF($O673&gt;=CP$1,$S673+$Y673,$Y673)</f>
        <v>1160.0209166666668</v>
      </c>
      <c r="CQ673" s="27">
        <f>IF($O673&gt;=CQ$1,$S673+$Y673,$Y673)</f>
        <v>1160.0209166666668</v>
      </c>
      <c r="CR673" s="27">
        <f>IF($O673&gt;=CR$1,$S673+$Y673,$Y673)</f>
        <v>1160.0209166666668</v>
      </c>
      <c r="CS673" s="27">
        <f>IF($O673&gt;=CS$1,$S673+$Y673,$Y673)</f>
        <v>1160.0209166666668</v>
      </c>
      <c r="CT673" s="27">
        <f>IF($O673&gt;=CT$1,$S673+$Y673,$Y673)</f>
        <v>1160.0209166666668</v>
      </c>
      <c r="CU673" s="27">
        <f>IF($O673&gt;=CU$1,$S673+$Y673,$Y673)</f>
        <v>1160.0209166666668</v>
      </c>
      <c r="CV673" s="27">
        <f>IF($O673&gt;=CV$1,$S673+$Y673,$Y673)</f>
        <v>1160.0209166666668</v>
      </c>
      <c r="CW673" s="27">
        <f>IF($O673&gt;=CW$1,$S673+$Y673,$Y673)</f>
        <v>1160.0209166666668</v>
      </c>
      <c r="CX673" s="27">
        <f>IF($O673&gt;=CX$1,$S673+$Y673,$Y673)</f>
        <v>1160.0209166666668</v>
      </c>
      <c r="CY673" s="27">
        <f>IF($O673&gt;=CY$1,$S673+$Y673,$Y673)</f>
        <v>1160.0209166666668</v>
      </c>
      <c r="CZ673" s="27">
        <f>IF($O673&gt;=CZ$1,$S673+$Y673,$Y673)</f>
        <v>1160.0209166666668</v>
      </c>
      <c r="DA673" s="27">
        <f>IF($O673&gt;=DA$1,$S673+$Y673,$Y673)</f>
        <v>1160.0209166666668</v>
      </c>
      <c r="DB673" s="27">
        <f>IF($O673&gt;=DB$1,$S673+$Y673,$Y673)</f>
        <v>1160.0209166666668</v>
      </c>
      <c r="DC673" s="27">
        <f>IF($O673&gt;=DC$1,$S673+$Y673,$Y673)</f>
        <v>1160.0209166666668</v>
      </c>
      <c r="DD673" s="27">
        <f>IF($O673&gt;=DD$1,$S673+$Y673,$Y673)</f>
        <v>1160.0209166666668</v>
      </c>
      <c r="DE673" s="27">
        <f>IF($O673&gt;=DE$1,$S673+$Y673,$Y673)</f>
        <v>1160.0209166666668</v>
      </c>
      <c r="DF673" s="27">
        <f>IF($O673&gt;=DF$1,$S673+$Y673,$Y673)</f>
        <v>1160.0209166666668</v>
      </c>
      <c r="DG673" s="27">
        <f>IF($O673&gt;=DG$1,$S673+$Y673,$Y673)</f>
        <v>1160.0209166666668</v>
      </c>
      <c r="DH673" s="27">
        <f>IF($O673&gt;=DH$1,$S673+$Y673,$Y673)</f>
        <v>1160.0209166666668</v>
      </c>
      <c r="DI673" s="27">
        <f>IF($O673&gt;=DI$1,$S673+$Y673,$Y673)</f>
        <v>1160.0209166666668</v>
      </c>
      <c r="DJ673" s="27">
        <f>IF($O673&gt;=DJ$1,$S673+$Y673,$Y673)</f>
        <v>1160.0209166666668</v>
      </c>
      <c r="DK673" s="27">
        <f>IF($O673&gt;=DK$1,$S673+$Y673,$Y673)</f>
        <v>1160.0209166666668</v>
      </c>
      <c r="DL673" s="27">
        <f>IF($O673&gt;=DL$1,$S673+$Y673,$Y673)</f>
        <v>1160.0209166666668</v>
      </c>
      <c r="DM673" s="27">
        <f>IF($O673&gt;=DM$1,$S673+$Y673,$Y673)</f>
        <v>1160.0209166666668</v>
      </c>
      <c r="DN673" s="27">
        <f>IF($O673&gt;=DN$1,$S673+$Y673,$Y673)</f>
        <v>1160.0209166666668</v>
      </c>
      <c r="DO673" s="27">
        <f>IF($O673&gt;=DO$1,$S673+$Y673,$Y673)</f>
        <v>1160.0209166666668</v>
      </c>
      <c r="DP673" s="27">
        <f>IF($O673&gt;=DP$1,$S673+$Y673,$Y673)</f>
        <v>1160.0209166666668</v>
      </c>
      <c r="DQ673" s="27">
        <f>IF($O673&gt;=DQ$1,$S673+$Y673,$Y673)</f>
        <v>1160.0209166666668</v>
      </c>
      <c r="DR673" s="27">
        <f>IF($O673&gt;=DR$1,$S673+$Y673,$Y673)</f>
        <v>1160.0209166666668</v>
      </c>
      <c r="DS673" s="27">
        <f>IF($O673&gt;=DS$1,$S673+$Y673,$Y673)</f>
        <v>1160.0209166666668</v>
      </c>
      <c r="DT673" s="27">
        <f>IF($O673&gt;=DT$1,$S673+$Y673,$Y673)</f>
        <v>1160.0209166666668</v>
      </c>
      <c r="DU673" s="27">
        <f>IF($O673&gt;=DU$1,$S673+$Y673,$Y673)</f>
        <v>1160.0209166666668</v>
      </c>
      <c r="DV673" s="27">
        <f>IF($O673&gt;=DV$1,$S673+$Y673,$Y673)</f>
        <v>1160.0209166666668</v>
      </c>
      <c r="DW673" s="27">
        <f>IF($O673&gt;=DW$1,$S673+$Y673,$Y673)</f>
        <v>1160.0209166666668</v>
      </c>
      <c r="DX673" s="27">
        <f>IF($O673&gt;=DX$1,$S673+$Y673,$Y673)</f>
        <v>1160.0209166666668</v>
      </c>
      <c r="DY673" s="27">
        <f>IF($O673&gt;=DY$1,$S673+$Y673,$Y673)</f>
        <v>1160.0209166666668</v>
      </c>
      <c r="DZ673" s="27">
        <f>IF($O673&gt;=DZ$1,$S673+$Y673,$Y673)</f>
        <v>1160.0209166666668</v>
      </c>
      <c r="EA673" s="27">
        <f>IF($O673&gt;=EA$1,$S673+$Y673,$Y673)</f>
        <v>1160.0209166666668</v>
      </c>
      <c r="EB673" s="27">
        <f>IF($O673&gt;=EB$1,$S673+$Y673,$Y673)</f>
        <v>1160.0209166666668</v>
      </c>
      <c r="EC673" s="27">
        <f>IF($O673&gt;=EC$1,$S673+$Y673,$Y673)</f>
        <v>1160.0209166666668</v>
      </c>
      <c r="ED673" s="27">
        <f>IF($O673&gt;=ED$1,$S673+$Y673,$Y673)</f>
        <v>1160.0209166666668</v>
      </c>
      <c r="EE673" s="27">
        <f>IF($O673&gt;=EE$1,$S673+$Y673,$Y673)</f>
        <v>1160.0209166666668</v>
      </c>
      <c r="EF673" s="27">
        <f>IF($O673&gt;=EF$1,$S673+$Y673,$Y673)</f>
        <v>1160.0209166666668</v>
      </c>
      <c r="EG673" s="27">
        <f>IF($O673&gt;=EG$1,$S673+$Y673,$Y673)</f>
        <v>1160.0209166666668</v>
      </c>
      <c r="EH673" s="27">
        <f>IF($O673&gt;=EH$1,$S673+$Y673,$Y673)</f>
        <v>1160.0209166666668</v>
      </c>
      <c r="EI673" s="27">
        <f>IF($O673&gt;=EI$1,$S673+$Y673,$Y673)</f>
        <v>1160.0209166666668</v>
      </c>
      <c r="EJ673" s="27">
        <f>IF($O673&gt;=EJ$1,$S673+$Y673,$Y673)</f>
        <v>1160.0209166666668</v>
      </c>
      <c r="EK673" s="27">
        <f>IF($O673&gt;=EK$1,$S673+$Y673,$Y673)</f>
        <v>1160.0209166666668</v>
      </c>
      <c r="EL673" s="27">
        <f>IF($O673&gt;=EL$1,$S673+$Y673,$Y673)</f>
        <v>1160.0209166666668</v>
      </c>
      <c r="EM673" s="27">
        <f>IF($O673&gt;=EM$1,$S673+$Y673,$Y673)</f>
        <v>1160.0209166666668</v>
      </c>
      <c r="EN673" s="27">
        <f>IF($O673&gt;=EN$1,$S673+$Y673,$Y673)</f>
        <v>1160.0209166666668</v>
      </c>
      <c r="EO673" s="27">
        <f>IF($O673&gt;=EO$1,$S673+$Y673,$Y673)</f>
        <v>1160.0209166666668</v>
      </c>
      <c r="EP673" s="27">
        <f>IF($O673&gt;=EP$1,$S673+$Y673,$Y673)</f>
        <v>1160.0209166666668</v>
      </c>
      <c r="EQ673" s="27">
        <f>IF($O673&gt;=EQ$1,$S673+$Y673,$Y673)</f>
        <v>1160.0209166666668</v>
      </c>
      <c r="ER673" s="27">
        <f>IF($O673&gt;=ER$1,$S673+$Y673,$Y673)</f>
        <v>1160.0209166666668</v>
      </c>
      <c r="ES673" s="27">
        <f>IF($O673&gt;=ES$1,$S673+$Y673,$Y673)</f>
        <v>1160.0209166666668</v>
      </c>
      <c r="ET673" s="27">
        <f>IF($O673&gt;=ET$1,$S673+$Y673,$Y673)</f>
        <v>1160.0209166666668</v>
      </c>
      <c r="EU673" s="27">
        <f>IF($O673&gt;=EU$1,$S673+$Y673,$Y673)</f>
        <v>1160.0209166666668</v>
      </c>
      <c r="EV673" s="27">
        <f>IF($O673&gt;=EV$1,$S673,0)</f>
        <v>1160.0209166666668</v>
      </c>
      <c r="EW673" s="27">
        <f>IF($O673&gt;=EW$1,$S673,0)</f>
        <v>1160.0209166666668</v>
      </c>
      <c r="EX673" s="27">
        <f>IF($O673&gt;=EX$1,$S673,0)</f>
        <v>1160.0209166666668</v>
      </c>
      <c r="EY673" s="27">
        <f>IF($O673&gt;=EY$1,$S673,0)</f>
        <v>1160.0209166666668</v>
      </c>
      <c r="EZ673" s="27">
        <f>IF($O673&gt;=EZ$1,$S673,0)</f>
        <v>1160.0209166666668</v>
      </c>
      <c r="FA673" s="27">
        <f>IF($O673&gt;=FA$1,$S673,0)</f>
        <v>1160.0209166666668</v>
      </c>
      <c r="FB673" s="27">
        <f>IF($O673&gt;=FB$1,$S673,0)</f>
        <v>1160.0209166666668</v>
      </c>
      <c r="FC673" s="27">
        <f>IF($O673&gt;=FC$1,$S673,0)</f>
        <v>1160.0209166666668</v>
      </c>
      <c r="FD673" s="27">
        <f>IF($O673&gt;=FD$1,$S673,0)</f>
        <v>1160.0209166666668</v>
      </c>
      <c r="FE673" s="27">
        <f>IF($O673&gt;=FE$1,$S673,0)</f>
        <v>1160.0209166666668</v>
      </c>
      <c r="FF673" s="27">
        <f>IF($O673&gt;=FF$1,$S673,0)</f>
        <v>1160.0209166666668</v>
      </c>
      <c r="FG673" s="27">
        <f>IF($O673&gt;=FG$1,$S673,0)</f>
        <v>1160.0209166666668</v>
      </c>
      <c r="FH673" s="27">
        <f>IF($O673&gt;=FH$1,$S673,0)</f>
        <v>1160.0209166666668</v>
      </c>
      <c r="FI673" s="27">
        <f>IF($O673&gt;=FI$1,$S673,0)</f>
        <v>1160.0209166666668</v>
      </c>
      <c r="FJ673" s="27">
        <f>IF($O673&gt;=FJ$1,$S673,0)</f>
        <v>1160.0209166666668</v>
      </c>
      <c r="FK673" s="27">
        <f>IF($O673&gt;=FK$1,$S673,0)</f>
        <v>1160.0209166666668</v>
      </c>
      <c r="FL673" s="27">
        <f>IF($O673&gt;=FL$1,$S673,0)</f>
        <v>1160.0209166666668</v>
      </c>
      <c r="FM673" s="27">
        <f>IF($O673&gt;=FM$1,$S673,0)</f>
        <v>1160.0209166666668</v>
      </c>
      <c r="FN673" s="27">
        <f>IF($O673&gt;=FN$1,$S673,0)</f>
        <v>1160.0209166666668</v>
      </c>
      <c r="FO673" s="27">
        <f>IF($O673&gt;=FO$1,$S673,0)</f>
        <v>1160.0209166666668</v>
      </c>
      <c r="FP673" s="27">
        <f>IF($O673&gt;=FP$1,$S673,0)</f>
        <v>1160.0209166666668</v>
      </c>
      <c r="FQ673" s="27">
        <f>IF($O673&gt;=FQ$1,$S673,0)</f>
        <v>1160.0209166666668</v>
      </c>
      <c r="FR673" s="27">
        <f>IF($O673&gt;=FR$1,$S673,0)</f>
        <v>1160.0209166666668</v>
      </c>
      <c r="FS673" s="27">
        <f>IF($O673&gt;=FS$1,$S673,0)</f>
        <v>1160.0209166666668</v>
      </c>
      <c r="FT673" s="27">
        <f>IF($O673&gt;=FT$1,$S673,0)</f>
        <v>1160.0209166666668</v>
      </c>
      <c r="FU673" s="27">
        <f>IF($O673&gt;=FU$1,$S673,0)</f>
        <v>1160.0209166666668</v>
      </c>
      <c r="FV673" s="27">
        <f>IF($O673&gt;=FV$1,$S673,0)</f>
        <v>1160.0209166666668</v>
      </c>
      <c r="FW673" s="27">
        <f>IF($O673&gt;=FW$1,$S673,0)</f>
        <v>1160.0209166666668</v>
      </c>
      <c r="FX673" s="27">
        <f>IF($O673&gt;=FX$1,$S673,0)</f>
        <v>1160.0209166666668</v>
      </c>
      <c r="FY673" s="27">
        <f>IF($O673&gt;=FY$1,$S673,0)</f>
        <v>1160.0209166666668</v>
      </c>
      <c r="FZ673" s="27">
        <f>IF($O673&gt;=FZ$1,$S673,0)</f>
        <v>1160.0209166666668</v>
      </c>
      <c r="GA673" s="27">
        <f>IF($O673&gt;=GA$1,$S673,0)</f>
        <v>1160.0209166666668</v>
      </c>
      <c r="GB673" s="27">
        <f>IF($O673&gt;=GB$1,$S673,0)</f>
        <v>1160.0209166666668</v>
      </c>
      <c r="GC673" s="27">
        <f>IF($O673&gt;=GC$1,$S673,0)</f>
        <v>1160.0209166666668</v>
      </c>
      <c r="GD673" s="27">
        <f>IF($O673&gt;=GD$1,$S673,0)</f>
        <v>1160.0209166666668</v>
      </c>
      <c r="GE673" s="27">
        <f>IF($O673&gt;=GE$1,$S673,0)</f>
        <v>1160.0209166666668</v>
      </c>
      <c r="GF673" s="27">
        <f>IF($O673&gt;=GF$1,$S673,0)</f>
        <v>1160.0209166666668</v>
      </c>
      <c r="GG673" s="27">
        <f>IF($O673&gt;=GG$1,$S673,0)</f>
        <v>1160.0209166666668</v>
      </c>
      <c r="GH673" s="27">
        <f>IF($O673&gt;=GH$1,$S673,0)</f>
        <v>1160.0209166666668</v>
      </c>
      <c r="GI673" s="27">
        <f>IF($O673&gt;=GI$1,$S673,0)</f>
        <v>1160.0209166666668</v>
      </c>
      <c r="GJ673" s="27">
        <f>IF($O673&gt;=GJ$1,$S673,0)</f>
        <v>1160.0209166666668</v>
      </c>
      <c r="GK673" s="27">
        <f>IF($O673&gt;=GK$1,$S673,0)</f>
        <v>1160.0209166666668</v>
      </c>
      <c r="GL673" s="27">
        <f>IF($O673&gt;=GL$1,$S673,0)</f>
        <v>1160.0209166666668</v>
      </c>
      <c r="GM673" s="27">
        <f>IF($O673&gt;=GM$1,$S673,0)</f>
        <v>1160.0209166666668</v>
      </c>
      <c r="GN673" s="27">
        <f>IF($O673&gt;=GN$1,$S673,0)</f>
        <v>1160.0209166666668</v>
      </c>
      <c r="GO673" s="27">
        <f>IF($O673&gt;=GO$1,$S673,0)</f>
        <v>1160.0209166666668</v>
      </c>
      <c r="GP673" s="27">
        <f>IF($O673&gt;=GP$1,$S673,0)</f>
        <v>1160.0209166666668</v>
      </c>
      <c r="GQ673" s="27">
        <f>IF($O673&gt;=GQ$1,$S673,0)</f>
        <v>1160.0209166666668</v>
      </c>
      <c r="GR673" s="27">
        <f>IF($O673&gt;=GR$1,$S673,0)</f>
        <v>1160.0209166666668</v>
      </c>
      <c r="GS673" s="27">
        <f>IF($O673&gt;=GS$1,$S673,0)</f>
        <v>1160.0209166666668</v>
      </c>
      <c r="GT673" s="27">
        <f>IF($O673&gt;=GT$1,$S673,0)</f>
        <v>1160.0209166666668</v>
      </c>
      <c r="GU673" s="27">
        <f>IF($O673&gt;=GU$1,$S673,0)</f>
        <v>1160.0209166666668</v>
      </c>
      <c r="GV673" s="27">
        <f>IF($O673&gt;=GV$1,$S673,0)</f>
        <v>1160.0209166666668</v>
      </c>
      <c r="GW673" s="27">
        <f>IF($O673&gt;=GW$1,$S673,0)</f>
        <v>1160.0209166666668</v>
      </c>
      <c r="GX673" s="27">
        <f>IF($O673&gt;=GX$1,$S673,0)</f>
        <v>1160.0209166666668</v>
      </c>
      <c r="GY673" s="27">
        <f>IF($O673&gt;=GY$1,$S673,0)</f>
        <v>1160.0209166666668</v>
      </c>
      <c r="GZ673" s="27">
        <f>IF($O673&gt;=GZ$1,$S673,0)</f>
        <v>1160.0209166666668</v>
      </c>
      <c r="HA673" s="27">
        <f>IF($O673&gt;=HA$1,$S673,0)</f>
        <v>1160.0209166666668</v>
      </c>
      <c r="HB673" s="27">
        <f>IF($O673&gt;=HB$1,$S673,0)</f>
        <v>1160.0209166666668</v>
      </c>
      <c r="HC673" s="27">
        <f>IF($O673&gt;=HC$1,$S673,0)</f>
        <v>1160.0209166666668</v>
      </c>
    </row>
    <row r="674" spans="1:211">
      <c r="A674" s="25">
        <v>1376</v>
      </c>
      <c r="B674" s="25" t="s">
        <v>726</v>
      </c>
      <c r="C674" s="25" t="s">
        <v>45</v>
      </c>
      <c r="D674" s="25">
        <v>54</v>
      </c>
      <c r="E674" s="26">
        <v>31292</v>
      </c>
      <c r="F674" s="24">
        <v>32.819178082191783</v>
      </c>
      <c r="G674" s="25" t="s">
        <v>725</v>
      </c>
      <c r="H674" s="26">
        <v>23565</v>
      </c>
      <c r="I674" s="23" t="s">
        <v>804</v>
      </c>
      <c r="J674" s="24">
        <v>4303.92</v>
      </c>
      <c r="K674" s="34">
        <v>1</v>
      </c>
      <c r="L674" s="35">
        <v>33</v>
      </c>
      <c r="M674" s="33">
        <f>VLOOKUP(L674,FIND,3,TRUE)</f>
        <v>1.5</v>
      </c>
      <c r="N674" s="32">
        <f>IF(L674&gt;30,180,VLOOKUP(L674,TEMPO,2,FALSE))</f>
        <v>180</v>
      </c>
      <c r="O674" s="32">
        <f>IF(R674&gt;0,4,N674)</f>
        <v>180</v>
      </c>
      <c r="P674" s="96">
        <f>J674*M674*L674</f>
        <v>213044.04</v>
      </c>
      <c r="Q674" s="96">
        <f>10934.45*2</f>
        <v>21868.9</v>
      </c>
      <c r="R674" s="96">
        <f>IF(P674&lt;=Q674,P674/4,0)</f>
        <v>0</v>
      </c>
      <c r="S674" s="5">
        <f>IF(P674&gt;=Q674,P674/N674,0)</f>
        <v>1183.578</v>
      </c>
      <c r="T674" s="3"/>
      <c r="U674" s="3">
        <f>IF(T674="",1,0)</f>
        <v>1</v>
      </c>
      <c r="V674" s="3">
        <v>111</v>
      </c>
      <c r="W674" s="5">
        <v>0</v>
      </c>
      <c r="X674" s="5">
        <v>245.73</v>
      </c>
      <c r="Y674" s="5">
        <f>X674*W674</f>
        <v>0</v>
      </c>
      <c r="Z674" s="5">
        <v>400</v>
      </c>
      <c r="AA674" s="5">
        <f>S674+Y674+Z674</f>
        <v>1583.578</v>
      </c>
      <c r="AB674" s="39">
        <f>(J674/12+J674/12*1.3333333333+450/12+J674/30*6/12+J674)*1.3+Y674+Z674+153.9</f>
        <v>7378.9329333177911</v>
      </c>
      <c r="AC674" s="39" t="s">
        <v>45</v>
      </c>
      <c r="AD674" s="39">
        <f>J674*1.3+400+153.9</f>
        <v>6148.9960000000001</v>
      </c>
      <c r="AE674" s="39">
        <f>SUMIFS('CUSTO MENSAL FUNC NOVO'!H:H,'CUSTO MENSAL FUNC NOVO'!A:A,'VALORES MENSAIS'!AC674)</f>
        <v>2013.943</v>
      </c>
      <c r="AF674" s="27">
        <f>IF($R674&gt;0,$R674,$S674)+$Y674+$Z674</f>
        <v>1583.578</v>
      </c>
      <c r="AG674" s="27">
        <f>IF($R674&gt;0,$R674,$S674)+$Y674+$Z674</f>
        <v>1583.578</v>
      </c>
      <c r="AH674" s="27">
        <f>IF($R674&gt;0,$R674,$S674)+$Y674+$Z674</f>
        <v>1583.578</v>
      </c>
      <c r="AI674" s="27">
        <f>IF($R674&gt;0,$R674,$S674)+$Y674+$Z674</f>
        <v>1583.578</v>
      </c>
      <c r="AJ674" s="27">
        <f>IF($O674&gt;=AJ$1,$S674+$Y674+$Z674,$Y674+$Z674)</f>
        <v>1583.578</v>
      </c>
      <c r="AK674" s="27">
        <f>IF($O674&gt;=AK$1,$S674+$Y674+$Z674,$Y674+$Z674)</f>
        <v>1583.578</v>
      </c>
      <c r="AL674" s="27">
        <f>IF($O674&gt;=AL$1,$S674+$Y674+$Z674,$Y674+$Z674)</f>
        <v>1583.578</v>
      </c>
      <c r="AM674" s="27">
        <f>IF($O674&gt;=AM$1,$S674+$Y674+$Z674,$Y674+$Z674)</f>
        <v>1583.578</v>
      </c>
      <c r="AN674" s="27">
        <f>IF($O674&gt;=AN$1,$S674+$Y674+$Z674,$Y674+$Z674)</f>
        <v>1583.578</v>
      </c>
      <c r="AO674" s="27">
        <f>IF($O674&gt;=AO$1,$S674+$Y674+$Z674,$Y674+$Z674)</f>
        <v>1583.578</v>
      </c>
      <c r="AP674" s="27">
        <f>IF($O674&gt;=AP$1,$S674+$Y674+$Z674,$Y674+$Z674)</f>
        <v>1583.578</v>
      </c>
      <c r="AQ674" s="27">
        <f>IF($O674&gt;=AQ$1,$S674+$Y674+$Z674,$Y674+$Z674)</f>
        <v>1583.578</v>
      </c>
      <c r="AR674" s="27">
        <f>IF($O674&gt;=AR$1,$S674+$Y674+$Z674,$Y674+$Z674)</f>
        <v>1583.578</v>
      </c>
      <c r="AS674" s="27">
        <f>IF($O674&gt;=AS$1,$S674+$Y674+$Z674,$Y674+$Z674)</f>
        <v>1583.578</v>
      </c>
      <c r="AT674" s="27">
        <f>IF($O674&gt;=AT$1,$S674+$Y674+$Z674,$Y674+$Z674)</f>
        <v>1583.578</v>
      </c>
      <c r="AU674" s="27">
        <f>IF($O674&gt;=AU$1,$S674+$Y674+$Z674,$Y674+$Z674)</f>
        <v>1583.578</v>
      </c>
      <c r="AV674" s="27">
        <f>IF($O674&gt;=AV$1,$S674+$Y674+$Z674,$Y674+$Z674)</f>
        <v>1583.578</v>
      </c>
      <c r="AW674" s="27">
        <f>IF($O674&gt;=AW$1,$S674+$Y674+$Z674,$Y674+$Z674)</f>
        <v>1583.578</v>
      </c>
      <c r="AX674" s="27">
        <f>IF($O674&gt;=AX$1,$S674+$Y674+$Z674,$Y674+$Z674)</f>
        <v>1583.578</v>
      </c>
      <c r="AY674" s="27">
        <f>IF($O674&gt;=AY$1,$S674+$Y674+$Z674,$Y674+$Z674)</f>
        <v>1583.578</v>
      </c>
      <c r="AZ674" s="27">
        <f>IF($O674&gt;=AZ$1,$S674+$Y674+$Z674,$Y674+$Z674)</f>
        <v>1583.578</v>
      </c>
      <c r="BA674" s="27">
        <f>IF($O674&gt;=BA$1,$S674+$Y674+$Z674,$Y674+$Z674)</f>
        <v>1583.578</v>
      </c>
      <c r="BB674" s="27">
        <f>IF($O674&gt;=BB$1,$S674+$Y674+$Z674,$Y674+$Z674)</f>
        <v>1583.578</v>
      </c>
      <c r="BC674" s="27">
        <f>IF($O674&gt;=BC$1,$S674+$Y674+$Z674,$Y674+$Z674)</f>
        <v>1583.578</v>
      </c>
      <c r="BD674" s="27">
        <f>IF($O674&gt;=BD$1,$S674+$Y674+$Z674,$Y674+$Z674)</f>
        <v>1583.578</v>
      </c>
      <c r="BE674" s="27">
        <f>IF($O674&gt;=BE$1,$S674+$Y674+$Z674,$Y674+$Z674)</f>
        <v>1583.578</v>
      </c>
      <c r="BF674" s="27">
        <f>IF($O674&gt;=BF$1,$S674+$Y674+$Z674,$Y674+$Z674)</f>
        <v>1583.578</v>
      </c>
      <c r="BG674" s="27">
        <f>IF($O674&gt;=BG$1,$S674+$Y674+$Z674,$Y674+$Z674)</f>
        <v>1583.578</v>
      </c>
      <c r="BH674" s="27">
        <f>IF($O674&gt;=BH$1,$S674+$Y674+$Z674,$Y674+$Z674)</f>
        <v>1583.578</v>
      </c>
      <c r="BI674" s="27">
        <f>IF($O674&gt;=BI$1,$S674+$Y674+$Z674,$Y674+$Z674)</f>
        <v>1583.578</v>
      </c>
      <c r="BJ674" s="27">
        <f>IF($O674&gt;=BJ$1,$S674+$Y674+$Z674,$Y674+$Z674)</f>
        <v>1583.578</v>
      </c>
      <c r="BK674" s="27">
        <f>IF($O674&gt;=BK$1,$S674+$Y674+$Z674,$Y674+$Z674)</f>
        <v>1583.578</v>
      </c>
      <c r="BL674" s="27">
        <f>IF($O674&gt;=BL$1,$S674+$Y674+$Z674,$Y674+$Z674)</f>
        <v>1583.578</v>
      </c>
      <c r="BM674" s="27">
        <f>IF($O674&gt;=BM$1,$S674+$Y674+$Z674,$Y674+$Z674)</f>
        <v>1583.578</v>
      </c>
      <c r="BN674" s="27">
        <f>IF($O674&gt;=BN$1,$S674+$Y674+$Z674,$Y674+$Z674)</f>
        <v>1583.578</v>
      </c>
      <c r="BO674" s="27">
        <f>IF($O674&gt;=BO$1,$S674+$Y674+$Z674,$Y674+$Z674)</f>
        <v>1583.578</v>
      </c>
      <c r="BP674" s="27">
        <f>IF($O674&gt;=BP$1,$S674+$Y674+$Z674,$Y674+$Z674)</f>
        <v>1583.578</v>
      </c>
      <c r="BQ674" s="27">
        <f>IF($O674&gt;=BQ$1,$S674+$Y674+$Z674,$Y674+$Z674)</f>
        <v>1583.578</v>
      </c>
      <c r="BR674" s="27">
        <f>IF($O674&gt;=BR$1,$S674+$Y674+$Z674,$Y674+$Z674)</f>
        <v>1583.578</v>
      </c>
      <c r="BS674" s="27">
        <f>IF($O674&gt;=BS$1,$S674+$Y674+$Z674,$Y674+$Z674)</f>
        <v>1583.578</v>
      </c>
      <c r="BT674" s="27">
        <f>IF($O674&gt;=BT$1,$S674+$Y674+$Z674,$Y674+$Z674)</f>
        <v>1583.578</v>
      </c>
      <c r="BU674" s="27">
        <f>IF($O674&gt;=BU$1,$S674+$Y674+$Z674,$Y674+$Z674)</f>
        <v>1583.578</v>
      </c>
      <c r="BV674" s="27">
        <f>IF($O674&gt;=BV$1,$S674+$Y674+$Z674,$Y674+$Z674)</f>
        <v>1583.578</v>
      </c>
      <c r="BW674" s="27">
        <f>IF($O674&gt;=BW$1,$S674+$Y674+$Z674,$Y674+$Z674)</f>
        <v>1583.578</v>
      </c>
      <c r="BX674" s="27">
        <f>IF($O674&gt;=BX$1,$S674+$Y674+$Z674,$Y674+$Z674)</f>
        <v>1583.578</v>
      </c>
      <c r="BY674" s="27">
        <f>IF($O674&gt;=BY$1,$S674+$Y674+$Z674,$Y674+$Z674)</f>
        <v>1583.578</v>
      </c>
      <c r="BZ674" s="27">
        <f>IF($O674&gt;=BZ$1,$S674+$Y674+$Z674,$Y674+$Z674)</f>
        <v>1583.578</v>
      </c>
      <c r="CA674" s="27">
        <f>IF($O674&gt;=CA$1,$S674+$Y674+$Z674,$Y674+$Z674)</f>
        <v>1583.578</v>
      </c>
      <c r="CB674" s="27">
        <f>IF($O674&gt;=CB$1,$S674+$Y674+$Z674,$Y674+$Z674)</f>
        <v>1583.578</v>
      </c>
      <c r="CC674" s="27">
        <f>IF($O674&gt;=CC$1,$S674+$Y674+$Z674,$Y674+$Z674)</f>
        <v>1583.578</v>
      </c>
      <c r="CD674" s="27">
        <f>IF($O674&gt;=CD$1,$S674+$Y674+$Z674,$Y674+$Z674)</f>
        <v>1583.578</v>
      </c>
      <c r="CE674" s="27">
        <f>IF($O674&gt;=CE$1,$S674+$Y674+$Z674,$Y674+$Z674)</f>
        <v>1583.578</v>
      </c>
      <c r="CF674" s="27">
        <f>IF($O674&gt;=CF$1,$S674+$Y674+$Z674,$Y674+$Z674)</f>
        <v>1583.578</v>
      </c>
      <c r="CG674" s="27">
        <f>IF($O674&gt;=CG$1,$S674+$Y674+$Z674,$Y674+$Z674)</f>
        <v>1583.578</v>
      </c>
      <c r="CH674" s="27">
        <f>IF($O674&gt;=CH$1,$S674+$Y674+$Z674,$Y674+$Z674)</f>
        <v>1583.578</v>
      </c>
      <c r="CI674" s="27">
        <f>IF($O674&gt;=CI$1,$S674+$Y674+$Z674,$Y674+$Z674)</f>
        <v>1583.578</v>
      </c>
      <c r="CJ674" s="27">
        <f>IF($O674&gt;=CJ$1,$S674+$Y674+$Z674,$Y674+$Z674)</f>
        <v>1583.578</v>
      </c>
      <c r="CK674" s="27">
        <f>IF($O674&gt;=CK$1,$S674+$Y674+$Z674,$Y674+$Z674)</f>
        <v>1583.578</v>
      </c>
      <c r="CL674" s="27">
        <f>IF($O674&gt;=CL$1,$S674+$Y674+$Z674,$Y674+$Z674)</f>
        <v>1583.578</v>
      </c>
      <c r="CM674" s="27">
        <f>IF($O674&gt;=CM$1,$S674+$Y674+$Z674,$Y674+$Z674)</f>
        <v>1583.578</v>
      </c>
      <c r="CN674" s="27">
        <f>IF($O674&gt;=CN$1,$S674+$Y674,$Y674)</f>
        <v>1183.578</v>
      </c>
      <c r="CO674" s="27">
        <f>IF($O674&gt;=CO$1,$S674+$Y674,$Y674)</f>
        <v>1183.578</v>
      </c>
      <c r="CP674" s="27">
        <f>IF($O674&gt;=CP$1,$S674+$Y674,$Y674)</f>
        <v>1183.578</v>
      </c>
      <c r="CQ674" s="27">
        <f>IF($O674&gt;=CQ$1,$S674+$Y674,$Y674)</f>
        <v>1183.578</v>
      </c>
      <c r="CR674" s="27">
        <f>IF($O674&gt;=CR$1,$S674+$Y674,$Y674)</f>
        <v>1183.578</v>
      </c>
      <c r="CS674" s="27">
        <f>IF($O674&gt;=CS$1,$S674+$Y674,$Y674)</f>
        <v>1183.578</v>
      </c>
      <c r="CT674" s="27">
        <f>IF($O674&gt;=CT$1,$S674+$Y674,$Y674)</f>
        <v>1183.578</v>
      </c>
      <c r="CU674" s="27">
        <f>IF($O674&gt;=CU$1,$S674+$Y674,$Y674)</f>
        <v>1183.578</v>
      </c>
      <c r="CV674" s="27">
        <f>IF($O674&gt;=CV$1,$S674+$Y674,$Y674)</f>
        <v>1183.578</v>
      </c>
      <c r="CW674" s="27">
        <f>IF($O674&gt;=CW$1,$S674+$Y674,$Y674)</f>
        <v>1183.578</v>
      </c>
      <c r="CX674" s="27">
        <f>IF($O674&gt;=CX$1,$S674+$Y674,$Y674)</f>
        <v>1183.578</v>
      </c>
      <c r="CY674" s="27">
        <f>IF($O674&gt;=CY$1,$S674+$Y674,$Y674)</f>
        <v>1183.578</v>
      </c>
      <c r="CZ674" s="27">
        <f>IF($O674&gt;=CZ$1,$S674+$Y674,$Y674)</f>
        <v>1183.578</v>
      </c>
      <c r="DA674" s="27">
        <f>IF($O674&gt;=DA$1,$S674+$Y674,$Y674)</f>
        <v>1183.578</v>
      </c>
      <c r="DB674" s="27">
        <f>IF($O674&gt;=DB$1,$S674+$Y674,$Y674)</f>
        <v>1183.578</v>
      </c>
      <c r="DC674" s="27">
        <f>IF($O674&gt;=DC$1,$S674+$Y674,$Y674)</f>
        <v>1183.578</v>
      </c>
      <c r="DD674" s="27">
        <f>IF($O674&gt;=DD$1,$S674+$Y674,$Y674)</f>
        <v>1183.578</v>
      </c>
      <c r="DE674" s="27">
        <f>IF($O674&gt;=DE$1,$S674+$Y674,$Y674)</f>
        <v>1183.578</v>
      </c>
      <c r="DF674" s="27">
        <f>IF($O674&gt;=DF$1,$S674+$Y674,$Y674)</f>
        <v>1183.578</v>
      </c>
      <c r="DG674" s="27">
        <f>IF($O674&gt;=DG$1,$S674+$Y674,$Y674)</f>
        <v>1183.578</v>
      </c>
      <c r="DH674" s="27">
        <f>IF($O674&gt;=DH$1,$S674+$Y674,$Y674)</f>
        <v>1183.578</v>
      </c>
      <c r="DI674" s="27">
        <f>IF($O674&gt;=DI$1,$S674+$Y674,$Y674)</f>
        <v>1183.578</v>
      </c>
      <c r="DJ674" s="27">
        <f>IF($O674&gt;=DJ$1,$S674+$Y674,$Y674)</f>
        <v>1183.578</v>
      </c>
      <c r="DK674" s="27">
        <f>IF($O674&gt;=DK$1,$S674+$Y674,$Y674)</f>
        <v>1183.578</v>
      </c>
      <c r="DL674" s="27">
        <f>IF($O674&gt;=DL$1,$S674+$Y674,$Y674)</f>
        <v>1183.578</v>
      </c>
      <c r="DM674" s="27">
        <f>IF($O674&gt;=DM$1,$S674+$Y674,$Y674)</f>
        <v>1183.578</v>
      </c>
      <c r="DN674" s="27">
        <f>IF($O674&gt;=DN$1,$S674+$Y674,$Y674)</f>
        <v>1183.578</v>
      </c>
      <c r="DO674" s="27">
        <f>IF($O674&gt;=DO$1,$S674+$Y674,$Y674)</f>
        <v>1183.578</v>
      </c>
      <c r="DP674" s="27">
        <f>IF($O674&gt;=DP$1,$S674+$Y674,$Y674)</f>
        <v>1183.578</v>
      </c>
      <c r="DQ674" s="27">
        <f>IF($O674&gt;=DQ$1,$S674+$Y674,$Y674)</f>
        <v>1183.578</v>
      </c>
      <c r="DR674" s="27">
        <f>IF($O674&gt;=DR$1,$S674+$Y674,$Y674)</f>
        <v>1183.578</v>
      </c>
      <c r="DS674" s="27">
        <f>IF($O674&gt;=DS$1,$S674+$Y674,$Y674)</f>
        <v>1183.578</v>
      </c>
      <c r="DT674" s="27">
        <f>IF($O674&gt;=DT$1,$S674+$Y674,$Y674)</f>
        <v>1183.578</v>
      </c>
      <c r="DU674" s="27">
        <f>IF($O674&gt;=DU$1,$S674+$Y674,$Y674)</f>
        <v>1183.578</v>
      </c>
      <c r="DV674" s="27">
        <f>IF($O674&gt;=DV$1,$S674+$Y674,$Y674)</f>
        <v>1183.578</v>
      </c>
      <c r="DW674" s="27">
        <f>IF($O674&gt;=DW$1,$S674+$Y674,$Y674)</f>
        <v>1183.578</v>
      </c>
      <c r="DX674" s="27">
        <f>IF($O674&gt;=DX$1,$S674+$Y674,$Y674)</f>
        <v>1183.578</v>
      </c>
      <c r="DY674" s="27">
        <f>IF($O674&gt;=DY$1,$S674+$Y674,$Y674)</f>
        <v>1183.578</v>
      </c>
      <c r="DZ674" s="27">
        <f>IF($O674&gt;=DZ$1,$S674+$Y674,$Y674)</f>
        <v>1183.578</v>
      </c>
      <c r="EA674" s="27">
        <f>IF($O674&gt;=EA$1,$S674+$Y674,$Y674)</f>
        <v>1183.578</v>
      </c>
      <c r="EB674" s="27">
        <f>IF($O674&gt;=EB$1,$S674+$Y674,$Y674)</f>
        <v>1183.578</v>
      </c>
      <c r="EC674" s="27">
        <f>IF($O674&gt;=EC$1,$S674+$Y674,$Y674)</f>
        <v>1183.578</v>
      </c>
      <c r="ED674" s="27">
        <f>IF($O674&gt;=ED$1,$S674+$Y674,$Y674)</f>
        <v>1183.578</v>
      </c>
      <c r="EE674" s="27">
        <f>IF($O674&gt;=EE$1,$S674+$Y674,$Y674)</f>
        <v>1183.578</v>
      </c>
      <c r="EF674" s="27">
        <f>IF($O674&gt;=EF$1,$S674+$Y674,$Y674)</f>
        <v>1183.578</v>
      </c>
      <c r="EG674" s="27">
        <f>IF($O674&gt;=EG$1,$S674+$Y674,$Y674)</f>
        <v>1183.578</v>
      </c>
      <c r="EH674" s="27">
        <f>IF($O674&gt;=EH$1,$S674+$Y674,$Y674)</f>
        <v>1183.578</v>
      </c>
      <c r="EI674" s="27">
        <f>IF($O674&gt;=EI$1,$S674+$Y674,$Y674)</f>
        <v>1183.578</v>
      </c>
      <c r="EJ674" s="27">
        <f>IF($O674&gt;=EJ$1,$S674+$Y674,$Y674)</f>
        <v>1183.578</v>
      </c>
      <c r="EK674" s="27">
        <f>IF($O674&gt;=EK$1,$S674+$Y674,$Y674)</f>
        <v>1183.578</v>
      </c>
      <c r="EL674" s="27">
        <f>IF($O674&gt;=EL$1,$S674+$Y674,$Y674)</f>
        <v>1183.578</v>
      </c>
      <c r="EM674" s="27">
        <f>IF($O674&gt;=EM$1,$S674+$Y674,$Y674)</f>
        <v>1183.578</v>
      </c>
      <c r="EN674" s="27">
        <f>IF($O674&gt;=EN$1,$S674+$Y674,$Y674)</f>
        <v>1183.578</v>
      </c>
      <c r="EO674" s="27">
        <f>IF($O674&gt;=EO$1,$S674+$Y674,$Y674)</f>
        <v>1183.578</v>
      </c>
      <c r="EP674" s="27">
        <f>IF($O674&gt;=EP$1,$S674+$Y674,$Y674)</f>
        <v>1183.578</v>
      </c>
      <c r="EQ674" s="27">
        <f>IF($O674&gt;=EQ$1,$S674+$Y674,$Y674)</f>
        <v>1183.578</v>
      </c>
      <c r="ER674" s="27">
        <f>IF($O674&gt;=ER$1,$S674+$Y674,$Y674)</f>
        <v>1183.578</v>
      </c>
      <c r="ES674" s="27">
        <f>IF($O674&gt;=ES$1,$S674+$Y674,$Y674)</f>
        <v>1183.578</v>
      </c>
      <c r="ET674" s="27">
        <f>IF($O674&gt;=ET$1,$S674+$Y674,$Y674)</f>
        <v>1183.578</v>
      </c>
      <c r="EU674" s="27">
        <f>IF($O674&gt;=EU$1,$S674+$Y674,$Y674)</f>
        <v>1183.578</v>
      </c>
      <c r="EV674" s="27">
        <f>IF($O674&gt;=EV$1,$S674,0)</f>
        <v>1183.578</v>
      </c>
      <c r="EW674" s="27">
        <f>IF($O674&gt;=EW$1,$S674,0)</f>
        <v>1183.578</v>
      </c>
      <c r="EX674" s="27">
        <f>IF($O674&gt;=EX$1,$S674,0)</f>
        <v>1183.578</v>
      </c>
      <c r="EY674" s="27">
        <f>IF($O674&gt;=EY$1,$S674,0)</f>
        <v>1183.578</v>
      </c>
      <c r="EZ674" s="27">
        <f>IF($O674&gt;=EZ$1,$S674,0)</f>
        <v>1183.578</v>
      </c>
      <c r="FA674" s="27">
        <f>IF($O674&gt;=FA$1,$S674,0)</f>
        <v>1183.578</v>
      </c>
      <c r="FB674" s="27">
        <f>IF($O674&gt;=FB$1,$S674,0)</f>
        <v>1183.578</v>
      </c>
      <c r="FC674" s="27">
        <f>IF($O674&gt;=FC$1,$S674,0)</f>
        <v>1183.578</v>
      </c>
      <c r="FD674" s="27">
        <f>IF($O674&gt;=FD$1,$S674,0)</f>
        <v>1183.578</v>
      </c>
      <c r="FE674" s="27">
        <f>IF($O674&gt;=FE$1,$S674,0)</f>
        <v>1183.578</v>
      </c>
      <c r="FF674" s="27">
        <f>IF($O674&gt;=FF$1,$S674,0)</f>
        <v>1183.578</v>
      </c>
      <c r="FG674" s="27">
        <f>IF($O674&gt;=FG$1,$S674,0)</f>
        <v>1183.578</v>
      </c>
      <c r="FH674" s="27">
        <f>IF($O674&gt;=FH$1,$S674,0)</f>
        <v>1183.578</v>
      </c>
      <c r="FI674" s="27">
        <f>IF($O674&gt;=FI$1,$S674,0)</f>
        <v>1183.578</v>
      </c>
      <c r="FJ674" s="27">
        <f>IF($O674&gt;=FJ$1,$S674,0)</f>
        <v>1183.578</v>
      </c>
      <c r="FK674" s="27">
        <f>IF($O674&gt;=FK$1,$S674,0)</f>
        <v>1183.578</v>
      </c>
      <c r="FL674" s="27">
        <f>IF($O674&gt;=FL$1,$S674,0)</f>
        <v>1183.578</v>
      </c>
      <c r="FM674" s="27">
        <f>IF($O674&gt;=FM$1,$S674,0)</f>
        <v>1183.578</v>
      </c>
      <c r="FN674" s="27">
        <f>IF($O674&gt;=FN$1,$S674,0)</f>
        <v>1183.578</v>
      </c>
      <c r="FO674" s="27">
        <f>IF($O674&gt;=FO$1,$S674,0)</f>
        <v>1183.578</v>
      </c>
      <c r="FP674" s="27">
        <f>IF($O674&gt;=FP$1,$S674,0)</f>
        <v>1183.578</v>
      </c>
      <c r="FQ674" s="27">
        <f>IF($O674&gt;=FQ$1,$S674,0)</f>
        <v>1183.578</v>
      </c>
      <c r="FR674" s="27">
        <f>IF($O674&gt;=FR$1,$S674,0)</f>
        <v>1183.578</v>
      </c>
      <c r="FS674" s="27">
        <f>IF($O674&gt;=FS$1,$S674,0)</f>
        <v>1183.578</v>
      </c>
      <c r="FT674" s="27">
        <f>IF($O674&gt;=FT$1,$S674,0)</f>
        <v>1183.578</v>
      </c>
      <c r="FU674" s="27">
        <f>IF($O674&gt;=FU$1,$S674,0)</f>
        <v>1183.578</v>
      </c>
      <c r="FV674" s="27">
        <f>IF($O674&gt;=FV$1,$S674,0)</f>
        <v>1183.578</v>
      </c>
      <c r="FW674" s="27">
        <f>IF($O674&gt;=FW$1,$S674,0)</f>
        <v>1183.578</v>
      </c>
      <c r="FX674" s="27">
        <f>IF($O674&gt;=FX$1,$S674,0)</f>
        <v>1183.578</v>
      </c>
      <c r="FY674" s="27">
        <f>IF($O674&gt;=FY$1,$S674,0)</f>
        <v>1183.578</v>
      </c>
      <c r="FZ674" s="27">
        <f>IF($O674&gt;=FZ$1,$S674,0)</f>
        <v>1183.578</v>
      </c>
      <c r="GA674" s="27">
        <f>IF($O674&gt;=GA$1,$S674,0)</f>
        <v>1183.578</v>
      </c>
      <c r="GB674" s="27">
        <f>IF($O674&gt;=GB$1,$S674,0)</f>
        <v>1183.578</v>
      </c>
      <c r="GC674" s="27">
        <f>IF($O674&gt;=GC$1,$S674,0)</f>
        <v>1183.578</v>
      </c>
      <c r="GD674" s="27">
        <f>IF($O674&gt;=GD$1,$S674,0)</f>
        <v>1183.578</v>
      </c>
      <c r="GE674" s="27">
        <f>IF($O674&gt;=GE$1,$S674,0)</f>
        <v>1183.578</v>
      </c>
      <c r="GF674" s="27">
        <f>IF($O674&gt;=GF$1,$S674,0)</f>
        <v>1183.578</v>
      </c>
      <c r="GG674" s="27">
        <f>IF($O674&gt;=GG$1,$S674,0)</f>
        <v>1183.578</v>
      </c>
      <c r="GH674" s="27">
        <f>IF($O674&gt;=GH$1,$S674,0)</f>
        <v>1183.578</v>
      </c>
      <c r="GI674" s="27">
        <f>IF($O674&gt;=GI$1,$S674,0)</f>
        <v>1183.578</v>
      </c>
      <c r="GJ674" s="27">
        <f>IF($O674&gt;=GJ$1,$S674,0)</f>
        <v>1183.578</v>
      </c>
      <c r="GK674" s="27">
        <f>IF($O674&gt;=GK$1,$S674,0)</f>
        <v>1183.578</v>
      </c>
      <c r="GL674" s="27">
        <f>IF($O674&gt;=GL$1,$S674,0)</f>
        <v>1183.578</v>
      </c>
      <c r="GM674" s="27">
        <f>IF($O674&gt;=GM$1,$S674,0)</f>
        <v>1183.578</v>
      </c>
      <c r="GN674" s="27">
        <f>IF($O674&gt;=GN$1,$S674,0)</f>
        <v>1183.578</v>
      </c>
      <c r="GO674" s="27">
        <f>IF($O674&gt;=GO$1,$S674,0)</f>
        <v>1183.578</v>
      </c>
      <c r="GP674" s="27">
        <f>IF($O674&gt;=GP$1,$S674,0)</f>
        <v>1183.578</v>
      </c>
      <c r="GQ674" s="27">
        <f>IF($O674&gt;=GQ$1,$S674,0)</f>
        <v>1183.578</v>
      </c>
      <c r="GR674" s="27">
        <f>IF($O674&gt;=GR$1,$S674,0)</f>
        <v>1183.578</v>
      </c>
      <c r="GS674" s="27">
        <f>IF($O674&gt;=GS$1,$S674,0)</f>
        <v>1183.578</v>
      </c>
      <c r="GT674" s="27">
        <f>IF($O674&gt;=GT$1,$S674,0)</f>
        <v>1183.578</v>
      </c>
      <c r="GU674" s="27">
        <f>IF($O674&gt;=GU$1,$S674,0)</f>
        <v>1183.578</v>
      </c>
      <c r="GV674" s="27">
        <f>IF($O674&gt;=GV$1,$S674,0)</f>
        <v>1183.578</v>
      </c>
      <c r="GW674" s="27">
        <f>IF($O674&gt;=GW$1,$S674,0)</f>
        <v>1183.578</v>
      </c>
      <c r="GX674" s="27">
        <f>IF($O674&gt;=GX$1,$S674,0)</f>
        <v>1183.578</v>
      </c>
      <c r="GY674" s="27">
        <f>IF($O674&gt;=GY$1,$S674,0)</f>
        <v>1183.578</v>
      </c>
      <c r="GZ674" s="27">
        <f>IF($O674&gt;=GZ$1,$S674,0)</f>
        <v>1183.578</v>
      </c>
      <c r="HA674" s="27">
        <f>IF($O674&gt;=HA$1,$S674,0)</f>
        <v>1183.578</v>
      </c>
      <c r="HB674" s="27">
        <f>IF($O674&gt;=HB$1,$S674,0)</f>
        <v>1183.578</v>
      </c>
      <c r="HC674" s="27">
        <f>IF($O674&gt;=HC$1,$S674,0)</f>
        <v>1183.578</v>
      </c>
    </row>
    <row r="675" spans="1:211">
      <c r="A675" s="25">
        <v>13838</v>
      </c>
      <c r="B675" s="25" t="s">
        <v>724</v>
      </c>
      <c r="C675" s="25" t="s">
        <v>18</v>
      </c>
      <c r="D675" s="25">
        <v>51</v>
      </c>
      <c r="E675" s="26">
        <v>31496</v>
      </c>
      <c r="F675" s="24">
        <v>32.260273972602739</v>
      </c>
      <c r="G675" s="25" t="s">
        <v>725</v>
      </c>
      <c r="H675" s="26">
        <v>24772</v>
      </c>
      <c r="I675" s="23" t="s">
        <v>804</v>
      </c>
      <c r="J675" s="24">
        <v>2404.21</v>
      </c>
      <c r="K675" s="34">
        <v>1</v>
      </c>
      <c r="L675" s="35">
        <v>32</v>
      </c>
      <c r="M675" s="33">
        <f>VLOOKUP(L675,FIND,3,TRUE)</f>
        <v>1.5</v>
      </c>
      <c r="N675" s="32">
        <f>IF(L675&gt;30,180,VLOOKUP(L675,TEMPO,2,FALSE))</f>
        <v>180</v>
      </c>
      <c r="O675" s="32">
        <f>IF(R675&gt;0,4,N675)</f>
        <v>180</v>
      </c>
      <c r="P675" s="96">
        <f>J675*M675*L675</f>
        <v>115402.08</v>
      </c>
      <c r="Q675" s="96">
        <f>10934.45*2</f>
        <v>21868.9</v>
      </c>
      <c r="R675" s="96">
        <f>IF(P675&lt;=Q675,P675/4,0)</f>
        <v>0</v>
      </c>
      <c r="S675" s="5">
        <f>IF(P675&gt;=Q675,P675/N675,0)</f>
        <v>641.12266666666665</v>
      </c>
      <c r="T675" s="3"/>
      <c r="U675" s="3">
        <f>IF(T675="",1,0)</f>
        <v>1</v>
      </c>
      <c r="V675" s="3">
        <v>46</v>
      </c>
      <c r="W675" s="5">
        <v>0</v>
      </c>
      <c r="X675" s="5">
        <v>203.3</v>
      </c>
      <c r="Y675" s="5">
        <f>X675*W675</f>
        <v>0</v>
      </c>
      <c r="Z675" s="5">
        <v>400</v>
      </c>
      <c r="AA675" s="5">
        <f>S675+Y675+Z675</f>
        <v>1041.1226666666666</v>
      </c>
      <c r="AB675" s="39">
        <f>(J675/12+J675/12*1.3333333333+450/12+J675/30*6/12+J675)*1.3+Y675+Z675+153.9</f>
        <v>4387.9450777690954</v>
      </c>
      <c r="AC675" s="39" t="s">
        <v>18</v>
      </c>
      <c r="AD675" s="39">
        <f>J675*1.3+400+153.9</f>
        <v>3679.373</v>
      </c>
      <c r="AE675" s="39">
        <f>SUMIFS('CUSTO MENSAL FUNC NOVO'!H:H,'CUSTO MENSAL FUNC NOVO'!A:A,'VALORES MENSAIS'!AC675)</f>
        <v>1902.2210000000002</v>
      </c>
      <c r="AF675" s="27">
        <f>IF($R675&gt;0,$R675,$S675)+$Y675+$Z675</f>
        <v>1041.1226666666666</v>
      </c>
      <c r="AG675" s="27">
        <f>IF($R675&gt;0,$R675,$S675)+$Y675+$Z675</f>
        <v>1041.1226666666666</v>
      </c>
      <c r="AH675" s="27">
        <f>IF($R675&gt;0,$R675,$S675)+$Y675+$Z675</f>
        <v>1041.1226666666666</v>
      </c>
      <c r="AI675" s="27">
        <f>IF($R675&gt;0,$R675,$S675)+$Y675+$Z675</f>
        <v>1041.1226666666666</v>
      </c>
      <c r="AJ675" s="27">
        <f>IF($O675&gt;=AJ$1,$S675+$Y675+$Z675,$Y675+$Z675)</f>
        <v>1041.1226666666666</v>
      </c>
      <c r="AK675" s="27">
        <f>IF($O675&gt;=AK$1,$S675+$Y675+$Z675,$Y675+$Z675)</f>
        <v>1041.1226666666666</v>
      </c>
      <c r="AL675" s="27">
        <f>IF($O675&gt;=AL$1,$S675+$Y675+$Z675,$Y675+$Z675)</f>
        <v>1041.1226666666666</v>
      </c>
      <c r="AM675" s="27">
        <f>IF($O675&gt;=AM$1,$S675+$Y675+$Z675,$Y675+$Z675)</f>
        <v>1041.1226666666666</v>
      </c>
      <c r="AN675" s="27">
        <f>IF($O675&gt;=AN$1,$S675+$Y675+$Z675,$Y675+$Z675)</f>
        <v>1041.1226666666666</v>
      </c>
      <c r="AO675" s="27">
        <f>IF($O675&gt;=AO$1,$S675+$Y675+$Z675,$Y675+$Z675)</f>
        <v>1041.1226666666666</v>
      </c>
      <c r="AP675" s="27">
        <f>IF($O675&gt;=AP$1,$S675+$Y675+$Z675,$Y675+$Z675)</f>
        <v>1041.1226666666666</v>
      </c>
      <c r="AQ675" s="27">
        <f>IF($O675&gt;=AQ$1,$S675+$Y675+$Z675,$Y675+$Z675)</f>
        <v>1041.1226666666666</v>
      </c>
      <c r="AR675" s="27">
        <f>IF($O675&gt;=AR$1,$S675+$Y675+$Z675,$Y675+$Z675)</f>
        <v>1041.1226666666666</v>
      </c>
      <c r="AS675" s="27">
        <f>IF($O675&gt;=AS$1,$S675+$Y675+$Z675,$Y675+$Z675)</f>
        <v>1041.1226666666666</v>
      </c>
      <c r="AT675" s="27">
        <f>IF($O675&gt;=AT$1,$S675+$Y675+$Z675,$Y675+$Z675)</f>
        <v>1041.1226666666666</v>
      </c>
      <c r="AU675" s="27">
        <f>IF($O675&gt;=AU$1,$S675+$Y675+$Z675,$Y675+$Z675)</f>
        <v>1041.1226666666666</v>
      </c>
      <c r="AV675" s="27">
        <f>IF($O675&gt;=AV$1,$S675+$Y675+$Z675,$Y675+$Z675)</f>
        <v>1041.1226666666666</v>
      </c>
      <c r="AW675" s="27">
        <f>IF($O675&gt;=AW$1,$S675+$Y675+$Z675,$Y675+$Z675)</f>
        <v>1041.1226666666666</v>
      </c>
      <c r="AX675" s="27">
        <f>IF($O675&gt;=AX$1,$S675+$Y675+$Z675,$Y675+$Z675)</f>
        <v>1041.1226666666666</v>
      </c>
      <c r="AY675" s="27">
        <f>IF($O675&gt;=AY$1,$S675+$Y675+$Z675,$Y675+$Z675)</f>
        <v>1041.1226666666666</v>
      </c>
      <c r="AZ675" s="27">
        <f>IF($O675&gt;=AZ$1,$S675+$Y675+$Z675,$Y675+$Z675)</f>
        <v>1041.1226666666666</v>
      </c>
      <c r="BA675" s="27">
        <f>IF($O675&gt;=BA$1,$S675+$Y675+$Z675,$Y675+$Z675)</f>
        <v>1041.1226666666666</v>
      </c>
      <c r="BB675" s="27">
        <f>IF($O675&gt;=BB$1,$S675+$Y675+$Z675,$Y675+$Z675)</f>
        <v>1041.1226666666666</v>
      </c>
      <c r="BC675" s="27">
        <f>IF($O675&gt;=BC$1,$S675+$Y675+$Z675,$Y675+$Z675)</f>
        <v>1041.1226666666666</v>
      </c>
      <c r="BD675" s="27">
        <f>IF($O675&gt;=BD$1,$S675+$Y675+$Z675,$Y675+$Z675)</f>
        <v>1041.1226666666666</v>
      </c>
      <c r="BE675" s="27">
        <f>IF($O675&gt;=BE$1,$S675+$Y675+$Z675,$Y675+$Z675)</f>
        <v>1041.1226666666666</v>
      </c>
      <c r="BF675" s="27">
        <f>IF($O675&gt;=BF$1,$S675+$Y675+$Z675,$Y675+$Z675)</f>
        <v>1041.1226666666666</v>
      </c>
      <c r="BG675" s="27">
        <f>IF($O675&gt;=BG$1,$S675+$Y675+$Z675,$Y675+$Z675)</f>
        <v>1041.1226666666666</v>
      </c>
      <c r="BH675" s="27">
        <f>IF($O675&gt;=BH$1,$S675+$Y675+$Z675,$Y675+$Z675)</f>
        <v>1041.1226666666666</v>
      </c>
      <c r="BI675" s="27">
        <f>IF($O675&gt;=BI$1,$S675+$Y675+$Z675,$Y675+$Z675)</f>
        <v>1041.1226666666666</v>
      </c>
      <c r="BJ675" s="27">
        <f>IF($O675&gt;=BJ$1,$S675+$Y675+$Z675,$Y675+$Z675)</f>
        <v>1041.1226666666666</v>
      </c>
      <c r="BK675" s="27">
        <f>IF($O675&gt;=BK$1,$S675+$Y675+$Z675,$Y675+$Z675)</f>
        <v>1041.1226666666666</v>
      </c>
      <c r="BL675" s="27">
        <f>IF($O675&gt;=BL$1,$S675+$Y675+$Z675,$Y675+$Z675)</f>
        <v>1041.1226666666666</v>
      </c>
      <c r="BM675" s="27">
        <f>IF($O675&gt;=BM$1,$S675+$Y675+$Z675,$Y675+$Z675)</f>
        <v>1041.1226666666666</v>
      </c>
      <c r="BN675" s="27">
        <f>IF($O675&gt;=BN$1,$S675+$Y675+$Z675,$Y675+$Z675)</f>
        <v>1041.1226666666666</v>
      </c>
      <c r="BO675" s="27">
        <f>IF($O675&gt;=BO$1,$S675+$Y675+$Z675,$Y675+$Z675)</f>
        <v>1041.1226666666666</v>
      </c>
      <c r="BP675" s="27">
        <f>IF($O675&gt;=BP$1,$S675+$Y675+$Z675,$Y675+$Z675)</f>
        <v>1041.1226666666666</v>
      </c>
      <c r="BQ675" s="27">
        <f>IF($O675&gt;=BQ$1,$S675+$Y675+$Z675,$Y675+$Z675)</f>
        <v>1041.1226666666666</v>
      </c>
      <c r="BR675" s="27">
        <f>IF($O675&gt;=BR$1,$S675+$Y675+$Z675,$Y675+$Z675)</f>
        <v>1041.1226666666666</v>
      </c>
      <c r="BS675" s="27">
        <f>IF($O675&gt;=BS$1,$S675+$Y675+$Z675,$Y675+$Z675)</f>
        <v>1041.1226666666666</v>
      </c>
      <c r="BT675" s="27">
        <f>IF($O675&gt;=BT$1,$S675+$Y675+$Z675,$Y675+$Z675)</f>
        <v>1041.1226666666666</v>
      </c>
      <c r="BU675" s="27">
        <f>IF($O675&gt;=BU$1,$S675+$Y675+$Z675,$Y675+$Z675)</f>
        <v>1041.1226666666666</v>
      </c>
      <c r="BV675" s="27">
        <f>IF($O675&gt;=BV$1,$S675+$Y675+$Z675,$Y675+$Z675)</f>
        <v>1041.1226666666666</v>
      </c>
      <c r="BW675" s="27">
        <f>IF($O675&gt;=BW$1,$S675+$Y675+$Z675,$Y675+$Z675)</f>
        <v>1041.1226666666666</v>
      </c>
      <c r="BX675" s="27">
        <f>IF($O675&gt;=BX$1,$S675+$Y675+$Z675,$Y675+$Z675)</f>
        <v>1041.1226666666666</v>
      </c>
      <c r="BY675" s="27">
        <f>IF($O675&gt;=BY$1,$S675+$Y675+$Z675,$Y675+$Z675)</f>
        <v>1041.1226666666666</v>
      </c>
      <c r="BZ675" s="27">
        <f>IF($O675&gt;=BZ$1,$S675+$Y675+$Z675,$Y675+$Z675)</f>
        <v>1041.1226666666666</v>
      </c>
      <c r="CA675" s="27">
        <f>IF($O675&gt;=CA$1,$S675+$Y675+$Z675,$Y675+$Z675)</f>
        <v>1041.1226666666666</v>
      </c>
      <c r="CB675" s="27">
        <f>IF($O675&gt;=CB$1,$S675+$Y675+$Z675,$Y675+$Z675)</f>
        <v>1041.1226666666666</v>
      </c>
      <c r="CC675" s="27">
        <f>IF($O675&gt;=CC$1,$S675+$Y675+$Z675,$Y675+$Z675)</f>
        <v>1041.1226666666666</v>
      </c>
      <c r="CD675" s="27">
        <f>IF($O675&gt;=CD$1,$S675+$Y675+$Z675,$Y675+$Z675)</f>
        <v>1041.1226666666666</v>
      </c>
      <c r="CE675" s="27">
        <f>IF($O675&gt;=CE$1,$S675+$Y675+$Z675,$Y675+$Z675)</f>
        <v>1041.1226666666666</v>
      </c>
      <c r="CF675" s="27">
        <f>IF($O675&gt;=CF$1,$S675+$Y675+$Z675,$Y675+$Z675)</f>
        <v>1041.1226666666666</v>
      </c>
      <c r="CG675" s="27">
        <f>IF($O675&gt;=CG$1,$S675+$Y675+$Z675,$Y675+$Z675)</f>
        <v>1041.1226666666666</v>
      </c>
      <c r="CH675" s="27">
        <f>IF($O675&gt;=CH$1,$S675+$Y675+$Z675,$Y675+$Z675)</f>
        <v>1041.1226666666666</v>
      </c>
      <c r="CI675" s="27">
        <f>IF($O675&gt;=CI$1,$S675+$Y675+$Z675,$Y675+$Z675)</f>
        <v>1041.1226666666666</v>
      </c>
      <c r="CJ675" s="27">
        <f>IF($O675&gt;=CJ$1,$S675+$Y675+$Z675,$Y675+$Z675)</f>
        <v>1041.1226666666666</v>
      </c>
      <c r="CK675" s="27">
        <f>IF($O675&gt;=CK$1,$S675+$Y675+$Z675,$Y675+$Z675)</f>
        <v>1041.1226666666666</v>
      </c>
      <c r="CL675" s="27">
        <f>IF($O675&gt;=CL$1,$S675+$Y675+$Z675,$Y675+$Z675)</f>
        <v>1041.1226666666666</v>
      </c>
      <c r="CM675" s="27">
        <f>IF($O675&gt;=CM$1,$S675+$Y675+$Z675,$Y675+$Z675)</f>
        <v>1041.1226666666666</v>
      </c>
      <c r="CN675" s="27">
        <f>IF($O675&gt;=CN$1,$S675+$Y675,$Y675)</f>
        <v>641.12266666666665</v>
      </c>
      <c r="CO675" s="27">
        <f>IF($O675&gt;=CO$1,$S675+$Y675,$Y675)</f>
        <v>641.12266666666665</v>
      </c>
      <c r="CP675" s="27">
        <f>IF($O675&gt;=CP$1,$S675+$Y675,$Y675)</f>
        <v>641.12266666666665</v>
      </c>
      <c r="CQ675" s="27">
        <f>IF($O675&gt;=CQ$1,$S675+$Y675,$Y675)</f>
        <v>641.12266666666665</v>
      </c>
      <c r="CR675" s="27">
        <f>IF($O675&gt;=CR$1,$S675+$Y675,$Y675)</f>
        <v>641.12266666666665</v>
      </c>
      <c r="CS675" s="27">
        <f>IF($O675&gt;=CS$1,$S675+$Y675,$Y675)</f>
        <v>641.12266666666665</v>
      </c>
      <c r="CT675" s="27">
        <f>IF($O675&gt;=CT$1,$S675+$Y675,$Y675)</f>
        <v>641.12266666666665</v>
      </c>
      <c r="CU675" s="27">
        <f>IF($O675&gt;=CU$1,$S675+$Y675,$Y675)</f>
        <v>641.12266666666665</v>
      </c>
      <c r="CV675" s="27">
        <f>IF($O675&gt;=CV$1,$S675+$Y675,$Y675)</f>
        <v>641.12266666666665</v>
      </c>
      <c r="CW675" s="27">
        <f>IF($O675&gt;=CW$1,$S675+$Y675,$Y675)</f>
        <v>641.12266666666665</v>
      </c>
      <c r="CX675" s="27">
        <f>IF($O675&gt;=CX$1,$S675+$Y675,$Y675)</f>
        <v>641.12266666666665</v>
      </c>
      <c r="CY675" s="27">
        <f>IF($O675&gt;=CY$1,$S675+$Y675,$Y675)</f>
        <v>641.12266666666665</v>
      </c>
      <c r="CZ675" s="27">
        <f>IF($O675&gt;=CZ$1,$S675+$Y675,$Y675)</f>
        <v>641.12266666666665</v>
      </c>
      <c r="DA675" s="27">
        <f>IF($O675&gt;=DA$1,$S675+$Y675,$Y675)</f>
        <v>641.12266666666665</v>
      </c>
      <c r="DB675" s="27">
        <f>IF($O675&gt;=DB$1,$S675+$Y675,$Y675)</f>
        <v>641.12266666666665</v>
      </c>
      <c r="DC675" s="27">
        <f>IF($O675&gt;=DC$1,$S675+$Y675,$Y675)</f>
        <v>641.12266666666665</v>
      </c>
      <c r="DD675" s="27">
        <f>IF($O675&gt;=DD$1,$S675+$Y675,$Y675)</f>
        <v>641.12266666666665</v>
      </c>
      <c r="DE675" s="27">
        <f>IF($O675&gt;=DE$1,$S675+$Y675,$Y675)</f>
        <v>641.12266666666665</v>
      </c>
      <c r="DF675" s="27">
        <f>IF($O675&gt;=DF$1,$S675+$Y675,$Y675)</f>
        <v>641.12266666666665</v>
      </c>
      <c r="DG675" s="27">
        <f>IF($O675&gt;=DG$1,$S675+$Y675,$Y675)</f>
        <v>641.12266666666665</v>
      </c>
      <c r="DH675" s="27">
        <f>IF($O675&gt;=DH$1,$S675+$Y675,$Y675)</f>
        <v>641.12266666666665</v>
      </c>
      <c r="DI675" s="27">
        <f>IF($O675&gt;=DI$1,$S675+$Y675,$Y675)</f>
        <v>641.12266666666665</v>
      </c>
      <c r="DJ675" s="27">
        <f>IF($O675&gt;=DJ$1,$S675+$Y675,$Y675)</f>
        <v>641.12266666666665</v>
      </c>
      <c r="DK675" s="27">
        <f>IF($O675&gt;=DK$1,$S675+$Y675,$Y675)</f>
        <v>641.12266666666665</v>
      </c>
      <c r="DL675" s="27">
        <f>IF($O675&gt;=DL$1,$S675+$Y675,$Y675)</f>
        <v>641.12266666666665</v>
      </c>
      <c r="DM675" s="27">
        <f>IF($O675&gt;=DM$1,$S675+$Y675,$Y675)</f>
        <v>641.12266666666665</v>
      </c>
      <c r="DN675" s="27">
        <f>IF($O675&gt;=DN$1,$S675+$Y675,$Y675)</f>
        <v>641.12266666666665</v>
      </c>
      <c r="DO675" s="27">
        <f>IF($O675&gt;=DO$1,$S675+$Y675,$Y675)</f>
        <v>641.12266666666665</v>
      </c>
      <c r="DP675" s="27">
        <f>IF($O675&gt;=DP$1,$S675+$Y675,$Y675)</f>
        <v>641.12266666666665</v>
      </c>
      <c r="DQ675" s="27">
        <f>IF($O675&gt;=DQ$1,$S675+$Y675,$Y675)</f>
        <v>641.12266666666665</v>
      </c>
      <c r="DR675" s="27">
        <f>IF($O675&gt;=DR$1,$S675+$Y675,$Y675)</f>
        <v>641.12266666666665</v>
      </c>
      <c r="DS675" s="27">
        <f>IF($O675&gt;=DS$1,$S675+$Y675,$Y675)</f>
        <v>641.12266666666665</v>
      </c>
      <c r="DT675" s="27">
        <f>IF($O675&gt;=DT$1,$S675+$Y675,$Y675)</f>
        <v>641.12266666666665</v>
      </c>
      <c r="DU675" s="27">
        <f>IF($O675&gt;=DU$1,$S675+$Y675,$Y675)</f>
        <v>641.12266666666665</v>
      </c>
      <c r="DV675" s="27">
        <f>IF($O675&gt;=DV$1,$S675+$Y675,$Y675)</f>
        <v>641.12266666666665</v>
      </c>
      <c r="DW675" s="27">
        <f>IF($O675&gt;=DW$1,$S675+$Y675,$Y675)</f>
        <v>641.12266666666665</v>
      </c>
      <c r="DX675" s="27">
        <f>IF($O675&gt;=DX$1,$S675+$Y675,$Y675)</f>
        <v>641.12266666666665</v>
      </c>
      <c r="DY675" s="27">
        <f>IF($O675&gt;=DY$1,$S675+$Y675,$Y675)</f>
        <v>641.12266666666665</v>
      </c>
      <c r="DZ675" s="27">
        <f>IF($O675&gt;=DZ$1,$S675+$Y675,$Y675)</f>
        <v>641.12266666666665</v>
      </c>
      <c r="EA675" s="27">
        <f>IF($O675&gt;=EA$1,$S675+$Y675,$Y675)</f>
        <v>641.12266666666665</v>
      </c>
      <c r="EB675" s="27">
        <f>IF($O675&gt;=EB$1,$S675+$Y675,$Y675)</f>
        <v>641.12266666666665</v>
      </c>
      <c r="EC675" s="27">
        <f>IF($O675&gt;=EC$1,$S675+$Y675,$Y675)</f>
        <v>641.12266666666665</v>
      </c>
      <c r="ED675" s="27">
        <f>IF($O675&gt;=ED$1,$S675+$Y675,$Y675)</f>
        <v>641.12266666666665</v>
      </c>
      <c r="EE675" s="27">
        <f>IF($O675&gt;=EE$1,$S675+$Y675,$Y675)</f>
        <v>641.12266666666665</v>
      </c>
      <c r="EF675" s="27">
        <f>IF($O675&gt;=EF$1,$S675+$Y675,$Y675)</f>
        <v>641.12266666666665</v>
      </c>
      <c r="EG675" s="27">
        <f>IF($O675&gt;=EG$1,$S675+$Y675,$Y675)</f>
        <v>641.12266666666665</v>
      </c>
      <c r="EH675" s="27">
        <f>IF($O675&gt;=EH$1,$S675+$Y675,$Y675)</f>
        <v>641.12266666666665</v>
      </c>
      <c r="EI675" s="27">
        <f>IF($O675&gt;=EI$1,$S675+$Y675,$Y675)</f>
        <v>641.12266666666665</v>
      </c>
      <c r="EJ675" s="27">
        <f>IF($O675&gt;=EJ$1,$S675+$Y675,$Y675)</f>
        <v>641.12266666666665</v>
      </c>
      <c r="EK675" s="27">
        <f>IF($O675&gt;=EK$1,$S675+$Y675,$Y675)</f>
        <v>641.12266666666665</v>
      </c>
      <c r="EL675" s="27">
        <f>IF($O675&gt;=EL$1,$S675+$Y675,$Y675)</f>
        <v>641.12266666666665</v>
      </c>
      <c r="EM675" s="27">
        <f>IF($O675&gt;=EM$1,$S675+$Y675,$Y675)</f>
        <v>641.12266666666665</v>
      </c>
      <c r="EN675" s="27">
        <f>IF($O675&gt;=EN$1,$S675+$Y675,$Y675)</f>
        <v>641.12266666666665</v>
      </c>
      <c r="EO675" s="27">
        <f>IF($O675&gt;=EO$1,$S675+$Y675,$Y675)</f>
        <v>641.12266666666665</v>
      </c>
      <c r="EP675" s="27">
        <f>IF($O675&gt;=EP$1,$S675+$Y675,$Y675)</f>
        <v>641.12266666666665</v>
      </c>
      <c r="EQ675" s="27">
        <f>IF($O675&gt;=EQ$1,$S675+$Y675,$Y675)</f>
        <v>641.12266666666665</v>
      </c>
      <c r="ER675" s="27">
        <f>IF($O675&gt;=ER$1,$S675+$Y675,$Y675)</f>
        <v>641.12266666666665</v>
      </c>
      <c r="ES675" s="27">
        <f>IF($O675&gt;=ES$1,$S675+$Y675,$Y675)</f>
        <v>641.12266666666665</v>
      </c>
      <c r="ET675" s="27">
        <f>IF($O675&gt;=ET$1,$S675+$Y675,$Y675)</f>
        <v>641.12266666666665</v>
      </c>
      <c r="EU675" s="27">
        <f>IF($O675&gt;=EU$1,$S675+$Y675,$Y675)</f>
        <v>641.12266666666665</v>
      </c>
      <c r="EV675" s="27">
        <f>IF($O675&gt;=EV$1,$S675,0)</f>
        <v>641.12266666666665</v>
      </c>
      <c r="EW675" s="27">
        <f>IF($O675&gt;=EW$1,$S675,0)</f>
        <v>641.12266666666665</v>
      </c>
      <c r="EX675" s="27">
        <f>IF($O675&gt;=EX$1,$S675,0)</f>
        <v>641.12266666666665</v>
      </c>
      <c r="EY675" s="27">
        <f>IF($O675&gt;=EY$1,$S675,0)</f>
        <v>641.12266666666665</v>
      </c>
      <c r="EZ675" s="27">
        <f>IF($O675&gt;=EZ$1,$S675,0)</f>
        <v>641.12266666666665</v>
      </c>
      <c r="FA675" s="27">
        <f>IF($O675&gt;=FA$1,$S675,0)</f>
        <v>641.12266666666665</v>
      </c>
      <c r="FB675" s="27">
        <f>IF($O675&gt;=FB$1,$S675,0)</f>
        <v>641.12266666666665</v>
      </c>
      <c r="FC675" s="27">
        <f>IF($O675&gt;=FC$1,$S675,0)</f>
        <v>641.12266666666665</v>
      </c>
      <c r="FD675" s="27">
        <f>IF($O675&gt;=FD$1,$S675,0)</f>
        <v>641.12266666666665</v>
      </c>
      <c r="FE675" s="27">
        <f>IF($O675&gt;=FE$1,$S675,0)</f>
        <v>641.12266666666665</v>
      </c>
      <c r="FF675" s="27">
        <f>IF($O675&gt;=FF$1,$S675,0)</f>
        <v>641.12266666666665</v>
      </c>
      <c r="FG675" s="27">
        <f>IF($O675&gt;=FG$1,$S675,0)</f>
        <v>641.12266666666665</v>
      </c>
      <c r="FH675" s="27">
        <f>IF($O675&gt;=FH$1,$S675,0)</f>
        <v>641.12266666666665</v>
      </c>
      <c r="FI675" s="27">
        <f>IF($O675&gt;=FI$1,$S675,0)</f>
        <v>641.12266666666665</v>
      </c>
      <c r="FJ675" s="27">
        <f>IF($O675&gt;=FJ$1,$S675,0)</f>
        <v>641.12266666666665</v>
      </c>
      <c r="FK675" s="27">
        <f>IF($O675&gt;=FK$1,$S675,0)</f>
        <v>641.12266666666665</v>
      </c>
      <c r="FL675" s="27">
        <f>IF($O675&gt;=FL$1,$S675,0)</f>
        <v>641.12266666666665</v>
      </c>
      <c r="FM675" s="27">
        <f>IF($O675&gt;=FM$1,$S675,0)</f>
        <v>641.12266666666665</v>
      </c>
      <c r="FN675" s="27">
        <f>IF($O675&gt;=FN$1,$S675,0)</f>
        <v>641.12266666666665</v>
      </c>
      <c r="FO675" s="27">
        <f>IF($O675&gt;=FO$1,$S675,0)</f>
        <v>641.12266666666665</v>
      </c>
      <c r="FP675" s="27">
        <f>IF($O675&gt;=FP$1,$S675,0)</f>
        <v>641.12266666666665</v>
      </c>
      <c r="FQ675" s="27">
        <f>IF($O675&gt;=FQ$1,$S675,0)</f>
        <v>641.12266666666665</v>
      </c>
      <c r="FR675" s="27">
        <f>IF($O675&gt;=FR$1,$S675,0)</f>
        <v>641.12266666666665</v>
      </c>
      <c r="FS675" s="27">
        <f>IF($O675&gt;=FS$1,$S675,0)</f>
        <v>641.12266666666665</v>
      </c>
      <c r="FT675" s="27">
        <f>IF($O675&gt;=FT$1,$S675,0)</f>
        <v>641.12266666666665</v>
      </c>
      <c r="FU675" s="27">
        <f>IF($O675&gt;=FU$1,$S675,0)</f>
        <v>641.12266666666665</v>
      </c>
      <c r="FV675" s="27">
        <f>IF($O675&gt;=FV$1,$S675,0)</f>
        <v>641.12266666666665</v>
      </c>
      <c r="FW675" s="27">
        <f>IF($O675&gt;=FW$1,$S675,0)</f>
        <v>641.12266666666665</v>
      </c>
      <c r="FX675" s="27">
        <f>IF($O675&gt;=FX$1,$S675,0)</f>
        <v>641.12266666666665</v>
      </c>
      <c r="FY675" s="27">
        <f>IF($O675&gt;=FY$1,$S675,0)</f>
        <v>641.12266666666665</v>
      </c>
      <c r="FZ675" s="27">
        <f>IF($O675&gt;=FZ$1,$S675,0)</f>
        <v>641.12266666666665</v>
      </c>
      <c r="GA675" s="27">
        <f>IF($O675&gt;=GA$1,$S675,0)</f>
        <v>641.12266666666665</v>
      </c>
      <c r="GB675" s="27">
        <f>IF($O675&gt;=GB$1,$S675,0)</f>
        <v>641.12266666666665</v>
      </c>
      <c r="GC675" s="27">
        <f>IF($O675&gt;=GC$1,$S675,0)</f>
        <v>641.12266666666665</v>
      </c>
      <c r="GD675" s="27">
        <f>IF($O675&gt;=GD$1,$S675,0)</f>
        <v>641.12266666666665</v>
      </c>
      <c r="GE675" s="27">
        <f>IF($O675&gt;=GE$1,$S675,0)</f>
        <v>641.12266666666665</v>
      </c>
      <c r="GF675" s="27">
        <f>IF($O675&gt;=GF$1,$S675,0)</f>
        <v>641.12266666666665</v>
      </c>
      <c r="GG675" s="27">
        <f>IF($O675&gt;=GG$1,$S675,0)</f>
        <v>641.12266666666665</v>
      </c>
      <c r="GH675" s="27">
        <f>IF($O675&gt;=GH$1,$S675,0)</f>
        <v>641.12266666666665</v>
      </c>
      <c r="GI675" s="27">
        <f>IF($O675&gt;=GI$1,$S675,0)</f>
        <v>641.12266666666665</v>
      </c>
      <c r="GJ675" s="27">
        <f>IF($O675&gt;=GJ$1,$S675,0)</f>
        <v>641.12266666666665</v>
      </c>
      <c r="GK675" s="27">
        <f>IF($O675&gt;=GK$1,$S675,0)</f>
        <v>641.12266666666665</v>
      </c>
      <c r="GL675" s="27">
        <f>IF($O675&gt;=GL$1,$S675,0)</f>
        <v>641.12266666666665</v>
      </c>
      <c r="GM675" s="27">
        <f>IF($O675&gt;=GM$1,$S675,0)</f>
        <v>641.12266666666665</v>
      </c>
      <c r="GN675" s="27">
        <f>IF($O675&gt;=GN$1,$S675,0)</f>
        <v>641.12266666666665</v>
      </c>
      <c r="GO675" s="27">
        <f>IF($O675&gt;=GO$1,$S675,0)</f>
        <v>641.12266666666665</v>
      </c>
      <c r="GP675" s="27">
        <f>IF($O675&gt;=GP$1,$S675,0)</f>
        <v>641.12266666666665</v>
      </c>
      <c r="GQ675" s="27">
        <f>IF($O675&gt;=GQ$1,$S675,0)</f>
        <v>641.12266666666665</v>
      </c>
      <c r="GR675" s="27">
        <f>IF($O675&gt;=GR$1,$S675,0)</f>
        <v>641.12266666666665</v>
      </c>
      <c r="GS675" s="27">
        <f>IF($O675&gt;=GS$1,$S675,0)</f>
        <v>641.12266666666665</v>
      </c>
      <c r="GT675" s="27">
        <f>IF($O675&gt;=GT$1,$S675,0)</f>
        <v>641.12266666666665</v>
      </c>
      <c r="GU675" s="27">
        <f>IF($O675&gt;=GU$1,$S675,0)</f>
        <v>641.12266666666665</v>
      </c>
      <c r="GV675" s="27">
        <f>IF($O675&gt;=GV$1,$S675,0)</f>
        <v>641.12266666666665</v>
      </c>
      <c r="GW675" s="27">
        <f>IF($O675&gt;=GW$1,$S675,0)</f>
        <v>641.12266666666665</v>
      </c>
      <c r="GX675" s="27">
        <f>IF($O675&gt;=GX$1,$S675,0)</f>
        <v>641.12266666666665</v>
      </c>
      <c r="GY675" s="27">
        <f>IF($O675&gt;=GY$1,$S675,0)</f>
        <v>641.12266666666665</v>
      </c>
      <c r="GZ675" s="27">
        <f>IF($O675&gt;=GZ$1,$S675,0)</f>
        <v>641.12266666666665</v>
      </c>
      <c r="HA675" s="27">
        <f>IF($O675&gt;=HA$1,$S675,0)</f>
        <v>641.12266666666665</v>
      </c>
      <c r="HB675" s="27">
        <f>IF($O675&gt;=HB$1,$S675,0)</f>
        <v>641.12266666666665</v>
      </c>
      <c r="HC675" s="27">
        <f>IF($O675&gt;=HC$1,$S675,0)</f>
        <v>641.12266666666665</v>
      </c>
    </row>
    <row r="676" spans="1:211">
      <c r="A676" s="3">
        <v>50040</v>
      </c>
      <c r="B676" s="3" t="s">
        <v>743</v>
      </c>
      <c r="C676" s="3" t="s">
        <v>18</v>
      </c>
      <c r="D676" s="3">
        <v>66</v>
      </c>
      <c r="E676" s="4">
        <v>33896</v>
      </c>
      <c r="F676" s="5">
        <v>25.684931506849313</v>
      </c>
      <c r="G676" s="3" t="s">
        <v>729</v>
      </c>
      <c r="H676" s="4">
        <v>19134</v>
      </c>
      <c r="I676" s="9" t="s">
        <v>818</v>
      </c>
      <c r="J676" s="5">
        <v>1819.64</v>
      </c>
      <c r="K676" s="31">
        <v>592</v>
      </c>
      <c r="L676" s="32">
        <v>26</v>
      </c>
      <c r="M676" s="33">
        <f>VLOOKUP(L676,FIND,3,TRUE)</f>
        <v>1.5</v>
      </c>
      <c r="N676" s="32">
        <f>IF(L676&gt;30,180,VLOOKUP(L676,TEMPO,2,FALSE))</f>
        <v>156</v>
      </c>
      <c r="O676" s="32">
        <f>IF(R676&gt;0,4,N676)</f>
        <v>156</v>
      </c>
      <c r="P676" s="96">
        <f>J676*M676*L676</f>
        <v>70965.960000000006</v>
      </c>
      <c r="Q676" s="96">
        <f>10934.45*2</f>
        <v>21868.9</v>
      </c>
      <c r="R676" s="96">
        <f>IF(P676&lt;=Q676,P676/4,0)</f>
        <v>0</v>
      </c>
      <c r="S676" s="5">
        <f>IF(P676&gt;=Q676,P676/N676,0)</f>
        <v>454.91</v>
      </c>
      <c r="T676" s="3"/>
      <c r="U676" s="3">
        <f>IF(T676="",1,0)</f>
        <v>1</v>
      </c>
      <c r="V676" s="3">
        <v>41</v>
      </c>
      <c r="W676" s="5">
        <v>0.6</v>
      </c>
      <c r="X676" s="5">
        <v>402.65</v>
      </c>
      <c r="Y676" s="5">
        <f>X676*W676</f>
        <v>241.58999999999997</v>
      </c>
      <c r="Z676" s="5">
        <v>400</v>
      </c>
      <c r="AA676" s="5">
        <f>S676+Y676+Z676</f>
        <v>1096.5</v>
      </c>
      <c r="AB676" s="39">
        <f>(J676/12+J676/12*1.3333333333+450/12+J676/30*6/12+J676)*1.3+Y676+Z676+153.9</f>
        <v>3709.1620888823186</v>
      </c>
      <c r="AC676" s="39" t="s">
        <v>18</v>
      </c>
      <c r="AD676" s="39">
        <f>J676*1.3+400+153.9</f>
        <v>2919.4320000000002</v>
      </c>
      <c r="AE676" s="39">
        <f>SUMIFS('CUSTO MENSAL FUNC NOVO'!H:H,'CUSTO MENSAL FUNC NOVO'!A:A,'VALORES MENSAIS'!AC676)</f>
        <v>1902.2210000000002</v>
      </c>
      <c r="AF676" s="27">
        <f>IF($R676&gt;0,$R676,$S676)+$Y676+$Z676</f>
        <v>1096.5</v>
      </c>
      <c r="AG676" s="27">
        <f>IF($R676&gt;0,$R676,$S676)+$Y676+$Z676</f>
        <v>1096.5</v>
      </c>
      <c r="AH676" s="27">
        <f>IF($R676&gt;0,$R676,$S676)+$Y676+$Z676</f>
        <v>1096.5</v>
      </c>
      <c r="AI676" s="27">
        <f>IF($R676&gt;0,$R676,$S676)+$Y676+$Z676</f>
        <v>1096.5</v>
      </c>
      <c r="AJ676" s="27">
        <f>IF($O676&gt;=AJ$1,$S676+$Y676+$Z676,$Y676+$Z676)</f>
        <v>1096.5</v>
      </c>
      <c r="AK676" s="27">
        <f>IF($O676&gt;=AK$1,$S676+$Y676+$Z676,$Y676+$Z676)</f>
        <v>1096.5</v>
      </c>
      <c r="AL676" s="27">
        <f>IF($O676&gt;=AL$1,$S676+$Y676+$Z676,$Y676+$Z676)</f>
        <v>1096.5</v>
      </c>
      <c r="AM676" s="27">
        <f>IF($O676&gt;=AM$1,$S676+$Y676+$Z676,$Y676+$Z676)</f>
        <v>1096.5</v>
      </c>
      <c r="AN676" s="27">
        <f>IF($O676&gt;=AN$1,$S676+$Y676+$Z676,$Y676+$Z676)</f>
        <v>1096.5</v>
      </c>
      <c r="AO676" s="27">
        <f>IF($O676&gt;=AO$1,$S676+$Y676+$Z676,$Y676+$Z676)</f>
        <v>1096.5</v>
      </c>
      <c r="AP676" s="27">
        <f>IF($O676&gt;=AP$1,$S676+$Y676+$Z676,$Y676+$Z676)</f>
        <v>1096.5</v>
      </c>
      <c r="AQ676" s="27">
        <f>IF($O676&gt;=AQ$1,$S676+$Y676+$Z676,$Y676+$Z676)</f>
        <v>1096.5</v>
      </c>
      <c r="AR676" s="27">
        <f>IF($O676&gt;=AR$1,$S676+$Y676+$Z676,$Y676+$Z676)</f>
        <v>1096.5</v>
      </c>
      <c r="AS676" s="27">
        <f>IF($O676&gt;=AS$1,$S676+$Y676+$Z676,$Y676+$Z676)</f>
        <v>1096.5</v>
      </c>
      <c r="AT676" s="27">
        <f>IF($O676&gt;=AT$1,$S676+$Y676+$Z676,$Y676+$Z676)</f>
        <v>1096.5</v>
      </c>
      <c r="AU676" s="27">
        <f>IF($O676&gt;=AU$1,$S676+$Y676+$Z676,$Y676+$Z676)</f>
        <v>1096.5</v>
      </c>
      <c r="AV676" s="27">
        <f>IF($O676&gt;=AV$1,$S676+$Y676+$Z676,$Y676+$Z676)</f>
        <v>1096.5</v>
      </c>
      <c r="AW676" s="27">
        <f>IF($O676&gt;=AW$1,$S676+$Y676+$Z676,$Y676+$Z676)</f>
        <v>1096.5</v>
      </c>
      <c r="AX676" s="27">
        <f>IF($O676&gt;=AX$1,$S676+$Y676+$Z676,$Y676+$Z676)</f>
        <v>1096.5</v>
      </c>
      <c r="AY676" s="27">
        <f>IF($O676&gt;=AY$1,$S676+$Y676+$Z676,$Y676+$Z676)</f>
        <v>1096.5</v>
      </c>
      <c r="AZ676" s="27">
        <f>IF($O676&gt;=AZ$1,$S676+$Y676+$Z676,$Y676+$Z676)</f>
        <v>1096.5</v>
      </c>
      <c r="BA676" s="27">
        <f>IF($O676&gt;=BA$1,$S676+$Y676+$Z676,$Y676+$Z676)</f>
        <v>1096.5</v>
      </c>
      <c r="BB676" s="27">
        <f>IF($O676&gt;=BB$1,$S676+$Y676+$Z676,$Y676+$Z676)</f>
        <v>1096.5</v>
      </c>
      <c r="BC676" s="27">
        <f>IF($O676&gt;=BC$1,$S676+$Y676+$Z676,$Y676+$Z676)</f>
        <v>1096.5</v>
      </c>
      <c r="BD676" s="27">
        <f>IF($O676&gt;=BD$1,$S676+$Y676+$Z676,$Y676+$Z676)</f>
        <v>1096.5</v>
      </c>
      <c r="BE676" s="27">
        <f>IF($O676&gt;=BE$1,$S676+$Y676+$Z676,$Y676+$Z676)</f>
        <v>1096.5</v>
      </c>
      <c r="BF676" s="27">
        <f>IF($O676&gt;=BF$1,$S676+$Y676+$Z676,$Y676+$Z676)</f>
        <v>1096.5</v>
      </c>
      <c r="BG676" s="27">
        <f>IF($O676&gt;=BG$1,$S676+$Y676+$Z676,$Y676+$Z676)</f>
        <v>1096.5</v>
      </c>
      <c r="BH676" s="27">
        <f>IF($O676&gt;=BH$1,$S676+$Y676+$Z676,$Y676+$Z676)</f>
        <v>1096.5</v>
      </c>
      <c r="BI676" s="27">
        <f>IF($O676&gt;=BI$1,$S676+$Y676+$Z676,$Y676+$Z676)</f>
        <v>1096.5</v>
      </c>
      <c r="BJ676" s="27">
        <f>IF($O676&gt;=BJ$1,$S676+$Y676+$Z676,$Y676+$Z676)</f>
        <v>1096.5</v>
      </c>
      <c r="BK676" s="27">
        <f>IF($O676&gt;=BK$1,$S676+$Y676+$Z676,$Y676+$Z676)</f>
        <v>1096.5</v>
      </c>
      <c r="BL676" s="27">
        <f>IF($O676&gt;=BL$1,$S676+$Y676+$Z676,$Y676+$Z676)</f>
        <v>1096.5</v>
      </c>
      <c r="BM676" s="27">
        <f>IF($O676&gt;=BM$1,$S676+$Y676+$Z676,$Y676+$Z676)</f>
        <v>1096.5</v>
      </c>
      <c r="BN676" s="27">
        <f>IF($O676&gt;=BN$1,$S676+$Y676+$Z676,$Y676+$Z676)</f>
        <v>1096.5</v>
      </c>
      <c r="BO676" s="27">
        <f>IF($O676&gt;=BO$1,$S676+$Y676+$Z676,$Y676+$Z676)</f>
        <v>1096.5</v>
      </c>
      <c r="BP676" s="27">
        <f>IF($O676&gt;=BP$1,$S676+$Y676+$Z676,$Y676+$Z676)</f>
        <v>1096.5</v>
      </c>
      <c r="BQ676" s="27">
        <f>IF($O676&gt;=BQ$1,$S676+$Y676+$Z676,$Y676+$Z676)</f>
        <v>1096.5</v>
      </c>
      <c r="BR676" s="27">
        <f>IF($O676&gt;=BR$1,$S676+$Y676+$Z676,$Y676+$Z676)</f>
        <v>1096.5</v>
      </c>
      <c r="BS676" s="27">
        <f>IF($O676&gt;=BS$1,$S676+$Y676+$Z676,$Y676+$Z676)</f>
        <v>1096.5</v>
      </c>
      <c r="BT676" s="27">
        <f>IF($O676&gt;=BT$1,$S676+$Y676+$Z676,$Y676+$Z676)</f>
        <v>1096.5</v>
      </c>
      <c r="BU676" s="27">
        <f>IF($O676&gt;=BU$1,$S676+$Y676+$Z676,$Y676+$Z676)</f>
        <v>1096.5</v>
      </c>
      <c r="BV676" s="27">
        <f>IF($O676&gt;=BV$1,$S676+$Y676+$Z676,$Y676+$Z676)</f>
        <v>1096.5</v>
      </c>
      <c r="BW676" s="27">
        <f>IF($O676&gt;=BW$1,$S676+$Y676+$Z676,$Y676+$Z676)</f>
        <v>1096.5</v>
      </c>
      <c r="BX676" s="27">
        <f>IF($O676&gt;=BX$1,$S676+$Y676+$Z676,$Y676+$Z676)</f>
        <v>1096.5</v>
      </c>
      <c r="BY676" s="27">
        <f>IF($O676&gt;=BY$1,$S676+$Y676+$Z676,$Y676+$Z676)</f>
        <v>1096.5</v>
      </c>
      <c r="BZ676" s="27">
        <f>IF($O676&gt;=BZ$1,$S676+$Y676+$Z676,$Y676+$Z676)</f>
        <v>1096.5</v>
      </c>
      <c r="CA676" s="27">
        <f>IF($O676&gt;=CA$1,$S676+$Y676+$Z676,$Y676+$Z676)</f>
        <v>1096.5</v>
      </c>
      <c r="CB676" s="27">
        <f>IF($O676&gt;=CB$1,$S676+$Y676+$Z676,$Y676+$Z676)</f>
        <v>1096.5</v>
      </c>
      <c r="CC676" s="27">
        <f>IF($O676&gt;=CC$1,$S676+$Y676+$Z676,$Y676+$Z676)</f>
        <v>1096.5</v>
      </c>
      <c r="CD676" s="27">
        <f>IF($O676&gt;=CD$1,$S676+$Y676+$Z676,$Y676+$Z676)</f>
        <v>1096.5</v>
      </c>
      <c r="CE676" s="27">
        <f>IF($O676&gt;=CE$1,$S676+$Y676+$Z676,$Y676+$Z676)</f>
        <v>1096.5</v>
      </c>
      <c r="CF676" s="27">
        <f>IF($O676&gt;=CF$1,$S676+$Y676+$Z676,$Y676+$Z676)</f>
        <v>1096.5</v>
      </c>
      <c r="CG676" s="27">
        <f>IF($O676&gt;=CG$1,$S676+$Y676+$Z676,$Y676+$Z676)</f>
        <v>1096.5</v>
      </c>
      <c r="CH676" s="27">
        <f>IF($O676&gt;=CH$1,$S676+$Y676+$Z676,$Y676+$Z676)</f>
        <v>1096.5</v>
      </c>
      <c r="CI676" s="27">
        <f>IF($O676&gt;=CI$1,$S676+$Y676+$Z676,$Y676+$Z676)</f>
        <v>1096.5</v>
      </c>
      <c r="CJ676" s="27">
        <f>IF($O676&gt;=CJ$1,$S676+$Y676+$Z676,$Y676+$Z676)</f>
        <v>1096.5</v>
      </c>
      <c r="CK676" s="27">
        <f>IF($O676&gt;=CK$1,$S676+$Y676+$Z676,$Y676+$Z676)</f>
        <v>1096.5</v>
      </c>
      <c r="CL676" s="27">
        <f>IF($O676&gt;=CL$1,$S676+$Y676+$Z676,$Y676+$Z676)</f>
        <v>1096.5</v>
      </c>
      <c r="CM676" s="27">
        <f>IF($O676&gt;=CM$1,$S676+$Y676+$Z676,$Y676+$Z676)</f>
        <v>1096.5</v>
      </c>
      <c r="CN676" s="27">
        <f>IF($O676&gt;=CN$1,$S676+$Y676,$Y676)</f>
        <v>696.5</v>
      </c>
      <c r="CO676" s="27">
        <f>IF($O676&gt;=CO$1,$S676+$Y676,$Y676)</f>
        <v>696.5</v>
      </c>
      <c r="CP676" s="27">
        <f>IF($O676&gt;=CP$1,$S676+$Y676,$Y676)</f>
        <v>696.5</v>
      </c>
      <c r="CQ676" s="27">
        <f>IF($O676&gt;=CQ$1,$S676+$Y676,$Y676)</f>
        <v>696.5</v>
      </c>
      <c r="CR676" s="27">
        <f>IF($O676&gt;=CR$1,$S676+$Y676,$Y676)</f>
        <v>696.5</v>
      </c>
      <c r="CS676" s="27">
        <f>IF($O676&gt;=CS$1,$S676+$Y676,$Y676)</f>
        <v>696.5</v>
      </c>
      <c r="CT676" s="27">
        <f>IF($O676&gt;=CT$1,$S676+$Y676,$Y676)</f>
        <v>696.5</v>
      </c>
      <c r="CU676" s="27">
        <f>IF($O676&gt;=CU$1,$S676+$Y676,$Y676)</f>
        <v>696.5</v>
      </c>
      <c r="CV676" s="27">
        <f>IF($O676&gt;=CV$1,$S676+$Y676,$Y676)</f>
        <v>696.5</v>
      </c>
      <c r="CW676" s="27">
        <f>IF($O676&gt;=CW$1,$S676+$Y676,$Y676)</f>
        <v>696.5</v>
      </c>
      <c r="CX676" s="27">
        <f>IF($O676&gt;=CX$1,$S676+$Y676,$Y676)</f>
        <v>696.5</v>
      </c>
      <c r="CY676" s="27">
        <f>IF($O676&gt;=CY$1,$S676+$Y676,$Y676)</f>
        <v>696.5</v>
      </c>
      <c r="CZ676" s="27">
        <f>IF($O676&gt;=CZ$1,$S676+$Y676,$Y676)</f>
        <v>696.5</v>
      </c>
      <c r="DA676" s="27">
        <f>IF($O676&gt;=DA$1,$S676+$Y676,$Y676)</f>
        <v>696.5</v>
      </c>
      <c r="DB676" s="27">
        <f>IF($O676&gt;=DB$1,$S676+$Y676,$Y676)</f>
        <v>696.5</v>
      </c>
      <c r="DC676" s="27">
        <f>IF($O676&gt;=DC$1,$S676+$Y676,$Y676)</f>
        <v>696.5</v>
      </c>
      <c r="DD676" s="27">
        <f>IF($O676&gt;=DD$1,$S676+$Y676,$Y676)</f>
        <v>696.5</v>
      </c>
      <c r="DE676" s="27">
        <f>IF($O676&gt;=DE$1,$S676+$Y676,$Y676)</f>
        <v>696.5</v>
      </c>
      <c r="DF676" s="27">
        <f>IF($O676&gt;=DF$1,$S676+$Y676,$Y676)</f>
        <v>696.5</v>
      </c>
      <c r="DG676" s="27">
        <f>IF($O676&gt;=DG$1,$S676+$Y676,$Y676)</f>
        <v>696.5</v>
      </c>
      <c r="DH676" s="27">
        <f>IF($O676&gt;=DH$1,$S676+$Y676,$Y676)</f>
        <v>696.5</v>
      </c>
      <c r="DI676" s="27">
        <f>IF($O676&gt;=DI$1,$S676+$Y676,$Y676)</f>
        <v>696.5</v>
      </c>
      <c r="DJ676" s="27">
        <f>IF($O676&gt;=DJ$1,$S676+$Y676,$Y676)</f>
        <v>696.5</v>
      </c>
      <c r="DK676" s="27">
        <f>IF($O676&gt;=DK$1,$S676+$Y676,$Y676)</f>
        <v>696.5</v>
      </c>
      <c r="DL676" s="27">
        <f>IF($O676&gt;=DL$1,$S676+$Y676,$Y676)</f>
        <v>696.5</v>
      </c>
      <c r="DM676" s="27">
        <f>IF($O676&gt;=DM$1,$S676+$Y676,$Y676)</f>
        <v>696.5</v>
      </c>
      <c r="DN676" s="27">
        <f>IF($O676&gt;=DN$1,$S676+$Y676,$Y676)</f>
        <v>696.5</v>
      </c>
      <c r="DO676" s="27">
        <f>IF($O676&gt;=DO$1,$S676+$Y676,$Y676)</f>
        <v>696.5</v>
      </c>
      <c r="DP676" s="27">
        <f>IF($O676&gt;=DP$1,$S676+$Y676,$Y676)</f>
        <v>696.5</v>
      </c>
      <c r="DQ676" s="27">
        <f>IF($O676&gt;=DQ$1,$S676+$Y676,$Y676)</f>
        <v>696.5</v>
      </c>
      <c r="DR676" s="27">
        <f>IF($O676&gt;=DR$1,$S676+$Y676,$Y676)</f>
        <v>696.5</v>
      </c>
      <c r="DS676" s="27">
        <f>IF($O676&gt;=DS$1,$S676+$Y676,$Y676)</f>
        <v>696.5</v>
      </c>
      <c r="DT676" s="27">
        <f>IF($O676&gt;=DT$1,$S676+$Y676,$Y676)</f>
        <v>696.5</v>
      </c>
      <c r="DU676" s="27">
        <f>IF($O676&gt;=DU$1,$S676+$Y676,$Y676)</f>
        <v>696.5</v>
      </c>
      <c r="DV676" s="27">
        <f>IF($O676&gt;=DV$1,$S676+$Y676,$Y676)</f>
        <v>696.5</v>
      </c>
      <c r="DW676" s="27">
        <f>IF($O676&gt;=DW$1,$S676+$Y676,$Y676)</f>
        <v>696.5</v>
      </c>
      <c r="DX676" s="27">
        <f>IF($O676&gt;=DX$1,$S676+$Y676,$Y676)</f>
        <v>696.5</v>
      </c>
      <c r="DY676" s="27">
        <f>IF($O676&gt;=DY$1,$S676+$Y676,$Y676)</f>
        <v>696.5</v>
      </c>
      <c r="DZ676" s="27">
        <f>IF($O676&gt;=DZ$1,$S676+$Y676,$Y676)</f>
        <v>696.5</v>
      </c>
      <c r="EA676" s="27">
        <f>IF($O676&gt;=EA$1,$S676+$Y676,$Y676)</f>
        <v>696.5</v>
      </c>
      <c r="EB676" s="27">
        <f>IF($O676&gt;=EB$1,$S676+$Y676,$Y676)</f>
        <v>696.5</v>
      </c>
      <c r="EC676" s="27">
        <f>IF($O676&gt;=EC$1,$S676+$Y676,$Y676)</f>
        <v>696.5</v>
      </c>
      <c r="ED676" s="27">
        <f>IF($O676&gt;=ED$1,$S676+$Y676,$Y676)</f>
        <v>696.5</v>
      </c>
      <c r="EE676" s="27">
        <f>IF($O676&gt;=EE$1,$S676+$Y676,$Y676)</f>
        <v>696.5</v>
      </c>
      <c r="EF676" s="27">
        <f>IF($O676&gt;=EF$1,$S676+$Y676,$Y676)</f>
        <v>696.5</v>
      </c>
      <c r="EG676" s="27">
        <f>IF($O676&gt;=EG$1,$S676+$Y676,$Y676)</f>
        <v>696.5</v>
      </c>
      <c r="EH676" s="27">
        <f>IF($O676&gt;=EH$1,$S676+$Y676,$Y676)</f>
        <v>696.5</v>
      </c>
      <c r="EI676" s="27">
        <f>IF($O676&gt;=EI$1,$S676+$Y676,$Y676)</f>
        <v>696.5</v>
      </c>
      <c r="EJ676" s="27">
        <f>IF($O676&gt;=EJ$1,$S676+$Y676,$Y676)</f>
        <v>696.5</v>
      </c>
      <c r="EK676" s="27">
        <f>IF($O676&gt;=EK$1,$S676+$Y676,$Y676)</f>
        <v>696.5</v>
      </c>
      <c r="EL676" s="27">
        <f>IF($O676&gt;=EL$1,$S676+$Y676,$Y676)</f>
        <v>696.5</v>
      </c>
      <c r="EM676" s="27">
        <f>IF($O676&gt;=EM$1,$S676+$Y676,$Y676)</f>
        <v>696.5</v>
      </c>
      <c r="EN676" s="27">
        <f>IF($O676&gt;=EN$1,$S676+$Y676,$Y676)</f>
        <v>696.5</v>
      </c>
      <c r="EO676" s="27">
        <f>IF($O676&gt;=EO$1,$S676+$Y676,$Y676)</f>
        <v>696.5</v>
      </c>
      <c r="EP676" s="27">
        <f>IF($O676&gt;=EP$1,$S676+$Y676,$Y676)</f>
        <v>696.5</v>
      </c>
      <c r="EQ676" s="27">
        <f>IF($O676&gt;=EQ$1,$S676+$Y676,$Y676)</f>
        <v>696.5</v>
      </c>
      <c r="ER676" s="27">
        <f>IF($O676&gt;=ER$1,$S676+$Y676,$Y676)</f>
        <v>696.5</v>
      </c>
      <c r="ES676" s="27">
        <f>IF($O676&gt;=ES$1,$S676+$Y676,$Y676)</f>
        <v>696.5</v>
      </c>
      <c r="ET676" s="27">
        <f>IF($O676&gt;=ET$1,$S676+$Y676,$Y676)</f>
        <v>696.5</v>
      </c>
      <c r="EU676" s="27">
        <f>IF($O676&gt;=EU$1,$S676+$Y676,$Y676)</f>
        <v>696.5</v>
      </c>
      <c r="EV676" s="27">
        <f>IF($O676&gt;=EV$1,$S676,0)</f>
        <v>454.91</v>
      </c>
      <c r="EW676" s="27">
        <f>IF($O676&gt;=EW$1,$S676,0)</f>
        <v>454.91</v>
      </c>
      <c r="EX676" s="27">
        <f>IF($O676&gt;=EX$1,$S676,0)</f>
        <v>454.91</v>
      </c>
      <c r="EY676" s="27">
        <f>IF($O676&gt;=EY$1,$S676,0)</f>
        <v>454.91</v>
      </c>
      <c r="EZ676" s="27">
        <f>IF($O676&gt;=EZ$1,$S676,0)</f>
        <v>454.91</v>
      </c>
      <c r="FA676" s="27">
        <f>IF($O676&gt;=FA$1,$S676,0)</f>
        <v>454.91</v>
      </c>
      <c r="FB676" s="27">
        <f>IF($O676&gt;=FB$1,$S676,0)</f>
        <v>454.91</v>
      </c>
      <c r="FC676" s="27">
        <f>IF($O676&gt;=FC$1,$S676,0)</f>
        <v>454.91</v>
      </c>
      <c r="FD676" s="27">
        <f>IF($O676&gt;=FD$1,$S676,0)</f>
        <v>454.91</v>
      </c>
      <c r="FE676" s="27">
        <f>IF($O676&gt;=FE$1,$S676,0)</f>
        <v>454.91</v>
      </c>
      <c r="FF676" s="27">
        <f>IF($O676&gt;=FF$1,$S676,0)</f>
        <v>454.91</v>
      </c>
      <c r="FG676" s="27">
        <f>IF($O676&gt;=FG$1,$S676,0)</f>
        <v>454.91</v>
      </c>
      <c r="FH676" s="27">
        <f>IF($O676&gt;=FH$1,$S676,0)</f>
        <v>454.91</v>
      </c>
      <c r="FI676" s="27">
        <f>IF($O676&gt;=FI$1,$S676,0)</f>
        <v>454.91</v>
      </c>
      <c r="FJ676" s="27">
        <f>IF($O676&gt;=FJ$1,$S676,0)</f>
        <v>454.91</v>
      </c>
      <c r="FK676" s="27">
        <f>IF($O676&gt;=FK$1,$S676,0)</f>
        <v>454.91</v>
      </c>
      <c r="FL676" s="27">
        <f>IF($O676&gt;=FL$1,$S676,0)</f>
        <v>454.91</v>
      </c>
      <c r="FM676" s="27">
        <f>IF($O676&gt;=FM$1,$S676,0)</f>
        <v>454.91</v>
      </c>
      <c r="FN676" s="27">
        <f>IF($O676&gt;=FN$1,$S676,0)</f>
        <v>454.91</v>
      </c>
      <c r="FO676" s="27">
        <f>IF($O676&gt;=FO$1,$S676,0)</f>
        <v>454.91</v>
      </c>
      <c r="FP676" s="27">
        <f>IF($O676&gt;=FP$1,$S676,0)</f>
        <v>454.91</v>
      </c>
      <c r="FQ676" s="27">
        <f>IF($O676&gt;=FQ$1,$S676,0)</f>
        <v>454.91</v>
      </c>
      <c r="FR676" s="27">
        <f>IF($O676&gt;=FR$1,$S676,0)</f>
        <v>454.91</v>
      </c>
      <c r="FS676" s="27">
        <f>IF($O676&gt;=FS$1,$S676,0)</f>
        <v>454.91</v>
      </c>
      <c r="FT676" s="27">
        <f>IF($O676&gt;=FT$1,$S676,0)</f>
        <v>454.91</v>
      </c>
      <c r="FU676" s="27">
        <f>IF($O676&gt;=FU$1,$S676,0)</f>
        <v>454.91</v>
      </c>
      <c r="FV676" s="27">
        <f>IF($O676&gt;=FV$1,$S676,0)</f>
        <v>454.91</v>
      </c>
      <c r="FW676" s="27">
        <f>IF($O676&gt;=FW$1,$S676,0)</f>
        <v>454.91</v>
      </c>
      <c r="FX676" s="27">
        <f>IF($O676&gt;=FX$1,$S676,0)</f>
        <v>454.91</v>
      </c>
      <c r="FY676" s="27">
        <f>IF($O676&gt;=FY$1,$S676,0)</f>
        <v>454.91</v>
      </c>
      <c r="FZ676" s="27">
        <f>IF($O676&gt;=FZ$1,$S676,0)</f>
        <v>454.91</v>
      </c>
      <c r="GA676" s="27">
        <f>IF($O676&gt;=GA$1,$S676,0)</f>
        <v>454.91</v>
      </c>
      <c r="GB676" s="27">
        <f>IF($O676&gt;=GB$1,$S676,0)</f>
        <v>454.91</v>
      </c>
      <c r="GC676" s="27">
        <f>IF($O676&gt;=GC$1,$S676,0)</f>
        <v>454.91</v>
      </c>
      <c r="GD676" s="27">
        <f>IF($O676&gt;=GD$1,$S676,0)</f>
        <v>454.91</v>
      </c>
      <c r="GE676" s="27">
        <f>IF($O676&gt;=GE$1,$S676,0)</f>
        <v>454.91</v>
      </c>
      <c r="GF676" s="27">
        <f>IF($O676&gt;=GF$1,$S676,0)</f>
        <v>0</v>
      </c>
      <c r="GG676" s="27">
        <f>IF($O676&gt;=GG$1,$S676,0)</f>
        <v>0</v>
      </c>
      <c r="GH676" s="27">
        <f>IF($O676&gt;=GH$1,$S676,0)</f>
        <v>0</v>
      </c>
      <c r="GI676" s="27">
        <f>IF($O676&gt;=GI$1,$S676,0)</f>
        <v>0</v>
      </c>
      <c r="GJ676" s="27">
        <f>IF($O676&gt;=GJ$1,$S676,0)</f>
        <v>0</v>
      </c>
      <c r="GK676" s="27">
        <f>IF($O676&gt;=GK$1,$S676,0)</f>
        <v>0</v>
      </c>
      <c r="GL676" s="27">
        <f>IF($O676&gt;=GL$1,$S676,0)</f>
        <v>0</v>
      </c>
      <c r="GM676" s="27">
        <f>IF($O676&gt;=GM$1,$S676,0)</f>
        <v>0</v>
      </c>
      <c r="GN676" s="27">
        <f>IF($O676&gt;=GN$1,$S676,0)</f>
        <v>0</v>
      </c>
      <c r="GO676" s="27">
        <f>IF($O676&gt;=GO$1,$S676,0)</f>
        <v>0</v>
      </c>
      <c r="GP676" s="27">
        <f>IF($O676&gt;=GP$1,$S676,0)</f>
        <v>0</v>
      </c>
      <c r="GQ676" s="27">
        <f>IF($O676&gt;=GQ$1,$S676,0)</f>
        <v>0</v>
      </c>
      <c r="GR676" s="27">
        <f>IF($O676&gt;=GR$1,$S676,0)</f>
        <v>0</v>
      </c>
      <c r="GS676" s="27">
        <f>IF($O676&gt;=GS$1,$S676,0)</f>
        <v>0</v>
      </c>
      <c r="GT676" s="27">
        <f>IF($O676&gt;=GT$1,$S676,0)</f>
        <v>0</v>
      </c>
      <c r="GU676" s="27">
        <f>IF($O676&gt;=GU$1,$S676,0)</f>
        <v>0</v>
      </c>
      <c r="GV676" s="27">
        <f>IF($O676&gt;=GV$1,$S676,0)</f>
        <v>0</v>
      </c>
      <c r="GW676" s="27">
        <f>IF($O676&gt;=GW$1,$S676,0)</f>
        <v>0</v>
      </c>
      <c r="GX676" s="27">
        <f>IF($O676&gt;=GX$1,$S676,0)</f>
        <v>0</v>
      </c>
      <c r="GY676" s="27">
        <f>IF($O676&gt;=GY$1,$S676,0)</f>
        <v>0</v>
      </c>
      <c r="GZ676" s="27">
        <f>IF($O676&gt;=GZ$1,$S676,0)</f>
        <v>0</v>
      </c>
      <c r="HA676" s="27">
        <f>IF($O676&gt;=HA$1,$S676,0)</f>
        <v>0</v>
      </c>
      <c r="HB676" s="27">
        <f>IF($O676&gt;=HB$1,$S676,0)</f>
        <v>0</v>
      </c>
      <c r="HC676" s="27">
        <f>IF($O676&gt;=HC$1,$S676,0)</f>
        <v>0</v>
      </c>
    </row>
    <row r="677" spans="1:211">
      <c r="A677" s="3">
        <v>15482</v>
      </c>
      <c r="B677" s="3" t="s">
        <v>772</v>
      </c>
      <c r="C677" s="3" t="s">
        <v>18</v>
      </c>
      <c r="D677" s="3">
        <v>67</v>
      </c>
      <c r="E677" s="4">
        <v>29895</v>
      </c>
      <c r="F677" s="5">
        <v>36.646575342465752</v>
      </c>
      <c r="G677" s="3" t="s">
        <v>729</v>
      </c>
      <c r="H677" s="4">
        <v>18629</v>
      </c>
      <c r="I677" s="9" t="s">
        <v>818</v>
      </c>
      <c r="J677" s="5">
        <v>1990.11</v>
      </c>
      <c r="K677" s="31">
        <v>592</v>
      </c>
      <c r="L677" s="32">
        <v>37</v>
      </c>
      <c r="M677" s="33">
        <f>VLOOKUP(L677,FIND,3,TRUE)</f>
        <v>1.5</v>
      </c>
      <c r="N677" s="32">
        <f>IF(L677&gt;30,180,VLOOKUP(L677,TEMPO,2,FALSE))</f>
        <v>180</v>
      </c>
      <c r="O677" s="32">
        <f>IF(R677&gt;0,4,N677)</f>
        <v>180</v>
      </c>
      <c r="P677" s="96">
        <f>J677*M677*L677</f>
        <v>110451.105</v>
      </c>
      <c r="Q677" s="96">
        <f>10934.45*2</f>
        <v>21868.9</v>
      </c>
      <c r="R677" s="96">
        <f>IF(P677&lt;=Q677,P677/4,0)</f>
        <v>0</v>
      </c>
      <c r="S677" s="5">
        <f>IF(P677&gt;=Q677,P677/N677,0)</f>
        <v>613.61725000000001</v>
      </c>
      <c r="T677" s="3"/>
      <c r="U677" s="3">
        <f>IF(T677="",1,0)</f>
        <v>1</v>
      </c>
      <c r="V677" s="3">
        <v>50</v>
      </c>
      <c r="W677" s="5">
        <v>0</v>
      </c>
      <c r="X677" s="5">
        <v>402.65</v>
      </c>
      <c r="Y677" s="5">
        <f>X677*W677</f>
        <v>0</v>
      </c>
      <c r="Z677" s="5">
        <v>400</v>
      </c>
      <c r="AA677" s="5">
        <f>S677+Y677+Z677</f>
        <v>1013.61725</v>
      </c>
      <c r="AB677" s="39">
        <f>(J677/12+J677/12*1.3333333333+450/12+J677/30*6/12+J677)*1.3+Y677+Z677+153.9</f>
        <v>3735.9676333261468</v>
      </c>
      <c r="AC677" s="39" t="s">
        <v>18</v>
      </c>
      <c r="AD677" s="39">
        <f>J677*1.3+400+153.9</f>
        <v>3141.0430000000001</v>
      </c>
      <c r="AE677" s="39">
        <f>SUMIFS('CUSTO MENSAL FUNC NOVO'!H:H,'CUSTO MENSAL FUNC NOVO'!A:A,'VALORES MENSAIS'!AC677)</f>
        <v>1902.2210000000002</v>
      </c>
      <c r="AF677" s="27">
        <f>IF($R677&gt;0,$R677,$S677)+$Y677+$Z677</f>
        <v>1013.61725</v>
      </c>
      <c r="AG677" s="27">
        <f>IF($R677&gt;0,$R677,$S677)+$Y677+$Z677</f>
        <v>1013.61725</v>
      </c>
      <c r="AH677" s="27">
        <f>IF($R677&gt;0,$R677,$S677)+$Y677+$Z677</f>
        <v>1013.61725</v>
      </c>
      <c r="AI677" s="27">
        <f>IF($R677&gt;0,$R677,$S677)+$Y677+$Z677</f>
        <v>1013.61725</v>
      </c>
      <c r="AJ677" s="27">
        <f>IF($O677&gt;=AJ$1,$S677+$Y677+$Z677,$Y677+$Z677)</f>
        <v>1013.61725</v>
      </c>
      <c r="AK677" s="27">
        <f>IF($O677&gt;=AK$1,$S677+$Y677+$Z677,$Y677+$Z677)</f>
        <v>1013.61725</v>
      </c>
      <c r="AL677" s="27">
        <f>IF($O677&gt;=AL$1,$S677+$Y677+$Z677,$Y677+$Z677)</f>
        <v>1013.61725</v>
      </c>
      <c r="AM677" s="27">
        <f>IF($O677&gt;=AM$1,$S677+$Y677+$Z677,$Y677+$Z677)</f>
        <v>1013.61725</v>
      </c>
      <c r="AN677" s="27">
        <f>IF($O677&gt;=AN$1,$S677+$Y677+$Z677,$Y677+$Z677)</f>
        <v>1013.61725</v>
      </c>
      <c r="AO677" s="27">
        <f>IF($O677&gt;=AO$1,$S677+$Y677+$Z677,$Y677+$Z677)</f>
        <v>1013.61725</v>
      </c>
      <c r="AP677" s="27">
        <f>IF($O677&gt;=AP$1,$S677+$Y677+$Z677,$Y677+$Z677)</f>
        <v>1013.61725</v>
      </c>
      <c r="AQ677" s="27">
        <f>IF($O677&gt;=AQ$1,$S677+$Y677+$Z677,$Y677+$Z677)</f>
        <v>1013.61725</v>
      </c>
      <c r="AR677" s="27">
        <f>IF($O677&gt;=AR$1,$S677+$Y677+$Z677,$Y677+$Z677)</f>
        <v>1013.61725</v>
      </c>
      <c r="AS677" s="27">
        <f>IF($O677&gt;=AS$1,$S677+$Y677+$Z677,$Y677+$Z677)</f>
        <v>1013.61725</v>
      </c>
      <c r="AT677" s="27">
        <f>IF($O677&gt;=AT$1,$S677+$Y677+$Z677,$Y677+$Z677)</f>
        <v>1013.61725</v>
      </c>
      <c r="AU677" s="27">
        <f>IF($O677&gt;=AU$1,$S677+$Y677+$Z677,$Y677+$Z677)</f>
        <v>1013.61725</v>
      </c>
      <c r="AV677" s="27">
        <f>IF($O677&gt;=AV$1,$S677+$Y677+$Z677,$Y677+$Z677)</f>
        <v>1013.61725</v>
      </c>
      <c r="AW677" s="27">
        <f>IF($O677&gt;=AW$1,$S677+$Y677+$Z677,$Y677+$Z677)</f>
        <v>1013.61725</v>
      </c>
      <c r="AX677" s="27">
        <f>IF($O677&gt;=AX$1,$S677+$Y677+$Z677,$Y677+$Z677)</f>
        <v>1013.61725</v>
      </c>
      <c r="AY677" s="27">
        <f>IF($O677&gt;=AY$1,$S677+$Y677+$Z677,$Y677+$Z677)</f>
        <v>1013.61725</v>
      </c>
      <c r="AZ677" s="27">
        <f>IF($O677&gt;=AZ$1,$S677+$Y677+$Z677,$Y677+$Z677)</f>
        <v>1013.61725</v>
      </c>
      <c r="BA677" s="27">
        <f>IF($O677&gt;=BA$1,$S677+$Y677+$Z677,$Y677+$Z677)</f>
        <v>1013.61725</v>
      </c>
      <c r="BB677" s="27">
        <f>IF($O677&gt;=BB$1,$S677+$Y677+$Z677,$Y677+$Z677)</f>
        <v>1013.61725</v>
      </c>
      <c r="BC677" s="27">
        <f>IF($O677&gt;=BC$1,$S677+$Y677+$Z677,$Y677+$Z677)</f>
        <v>1013.61725</v>
      </c>
      <c r="BD677" s="27">
        <f>IF($O677&gt;=BD$1,$S677+$Y677+$Z677,$Y677+$Z677)</f>
        <v>1013.61725</v>
      </c>
      <c r="BE677" s="27">
        <f>IF($O677&gt;=BE$1,$S677+$Y677+$Z677,$Y677+$Z677)</f>
        <v>1013.61725</v>
      </c>
      <c r="BF677" s="27">
        <f>IF($O677&gt;=BF$1,$S677+$Y677+$Z677,$Y677+$Z677)</f>
        <v>1013.61725</v>
      </c>
      <c r="BG677" s="27">
        <f>IF($O677&gt;=BG$1,$S677+$Y677+$Z677,$Y677+$Z677)</f>
        <v>1013.61725</v>
      </c>
      <c r="BH677" s="27">
        <f>IF($O677&gt;=BH$1,$S677+$Y677+$Z677,$Y677+$Z677)</f>
        <v>1013.61725</v>
      </c>
      <c r="BI677" s="27">
        <f>IF($O677&gt;=BI$1,$S677+$Y677+$Z677,$Y677+$Z677)</f>
        <v>1013.61725</v>
      </c>
      <c r="BJ677" s="27">
        <f>IF($O677&gt;=BJ$1,$S677+$Y677+$Z677,$Y677+$Z677)</f>
        <v>1013.61725</v>
      </c>
      <c r="BK677" s="27">
        <f>IF($O677&gt;=BK$1,$S677+$Y677+$Z677,$Y677+$Z677)</f>
        <v>1013.61725</v>
      </c>
      <c r="BL677" s="27">
        <f>IF($O677&gt;=BL$1,$S677+$Y677+$Z677,$Y677+$Z677)</f>
        <v>1013.61725</v>
      </c>
      <c r="BM677" s="27">
        <f>IF($O677&gt;=BM$1,$S677+$Y677+$Z677,$Y677+$Z677)</f>
        <v>1013.61725</v>
      </c>
      <c r="BN677" s="27">
        <f>IF($O677&gt;=BN$1,$S677+$Y677+$Z677,$Y677+$Z677)</f>
        <v>1013.61725</v>
      </c>
      <c r="BO677" s="27">
        <f>IF($O677&gt;=BO$1,$S677+$Y677+$Z677,$Y677+$Z677)</f>
        <v>1013.61725</v>
      </c>
      <c r="BP677" s="27">
        <f>IF($O677&gt;=BP$1,$S677+$Y677+$Z677,$Y677+$Z677)</f>
        <v>1013.61725</v>
      </c>
      <c r="BQ677" s="27">
        <f>IF($O677&gt;=BQ$1,$S677+$Y677+$Z677,$Y677+$Z677)</f>
        <v>1013.61725</v>
      </c>
      <c r="BR677" s="27">
        <f>IF($O677&gt;=BR$1,$S677+$Y677+$Z677,$Y677+$Z677)</f>
        <v>1013.61725</v>
      </c>
      <c r="BS677" s="27">
        <f>IF($O677&gt;=BS$1,$S677+$Y677+$Z677,$Y677+$Z677)</f>
        <v>1013.61725</v>
      </c>
      <c r="BT677" s="27">
        <f>IF($O677&gt;=BT$1,$S677+$Y677+$Z677,$Y677+$Z677)</f>
        <v>1013.61725</v>
      </c>
      <c r="BU677" s="27">
        <f>IF($O677&gt;=BU$1,$S677+$Y677+$Z677,$Y677+$Z677)</f>
        <v>1013.61725</v>
      </c>
      <c r="BV677" s="27">
        <f>IF($O677&gt;=BV$1,$S677+$Y677+$Z677,$Y677+$Z677)</f>
        <v>1013.61725</v>
      </c>
      <c r="BW677" s="27">
        <f>IF($O677&gt;=BW$1,$S677+$Y677+$Z677,$Y677+$Z677)</f>
        <v>1013.61725</v>
      </c>
      <c r="BX677" s="27">
        <f>IF($O677&gt;=BX$1,$S677+$Y677+$Z677,$Y677+$Z677)</f>
        <v>1013.61725</v>
      </c>
      <c r="BY677" s="27">
        <f>IF($O677&gt;=BY$1,$S677+$Y677+$Z677,$Y677+$Z677)</f>
        <v>1013.61725</v>
      </c>
      <c r="BZ677" s="27">
        <f>IF($O677&gt;=BZ$1,$S677+$Y677+$Z677,$Y677+$Z677)</f>
        <v>1013.61725</v>
      </c>
      <c r="CA677" s="27">
        <f>IF($O677&gt;=CA$1,$S677+$Y677+$Z677,$Y677+$Z677)</f>
        <v>1013.61725</v>
      </c>
      <c r="CB677" s="27">
        <f>IF($O677&gt;=CB$1,$S677+$Y677+$Z677,$Y677+$Z677)</f>
        <v>1013.61725</v>
      </c>
      <c r="CC677" s="27">
        <f>IF($O677&gt;=CC$1,$S677+$Y677+$Z677,$Y677+$Z677)</f>
        <v>1013.61725</v>
      </c>
      <c r="CD677" s="27">
        <f>IF($O677&gt;=CD$1,$S677+$Y677+$Z677,$Y677+$Z677)</f>
        <v>1013.61725</v>
      </c>
      <c r="CE677" s="27">
        <f>IF($O677&gt;=CE$1,$S677+$Y677+$Z677,$Y677+$Z677)</f>
        <v>1013.61725</v>
      </c>
      <c r="CF677" s="27">
        <f>IF($O677&gt;=CF$1,$S677+$Y677+$Z677,$Y677+$Z677)</f>
        <v>1013.61725</v>
      </c>
      <c r="CG677" s="27">
        <f>IF($O677&gt;=CG$1,$S677+$Y677+$Z677,$Y677+$Z677)</f>
        <v>1013.61725</v>
      </c>
      <c r="CH677" s="27">
        <f>IF($O677&gt;=CH$1,$S677+$Y677+$Z677,$Y677+$Z677)</f>
        <v>1013.61725</v>
      </c>
      <c r="CI677" s="27">
        <f>IF($O677&gt;=CI$1,$S677+$Y677+$Z677,$Y677+$Z677)</f>
        <v>1013.61725</v>
      </c>
      <c r="CJ677" s="27">
        <f>IF($O677&gt;=CJ$1,$S677+$Y677+$Z677,$Y677+$Z677)</f>
        <v>1013.61725</v>
      </c>
      <c r="CK677" s="27">
        <f>IF($O677&gt;=CK$1,$S677+$Y677+$Z677,$Y677+$Z677)</f>
        <v>1013.61725</v>
      </c>
      <c r="CL677" s="27">
        <f>IF($O677&gt;=CL$1,$S677+$Y677+$Z677,$Y677+$Z677)</f>
        <v>1013.61725</v>
      </c>
      <c r="CM677" s="27">
        <f>IF($O677&gt;=CM$1,$S677+$Y677+$Z677,$Y677+$Z677)</f>
        <v>1013.61725</v>
      </c>
      <c r="CN677" s="27">
        <f>IF($O677&gt;=CN$1,$S677+$Y677,$Y677)</f>
        <v>613.61725000000001</v>
      </c>
      <c r="CO677" s="27">
        <f>IF($O677&gt;=CO$1,$S677+$Y677,$Y677)</f>
        <v>613.61725000000001</v>
      </c>
      <c r="CP677" s="27">
        <f>IF($O677&gt;=CP$1,$S677+$Y677,$Y677)</f>
        <v>613.61725000000001</v>
      </c>
      <c r="CQ677" s="27">
        <f>IF($O677&gt;=CQ$1,$S677+$Y677,$Y677)</f>
        <v>613.61725000000001</v>
      </c>
      <c r="CR677" s="27">
        <f>IF($O677&gt;=CR$1,$S677+$Y677,$Y677)</f>
        <v>613.61725000000001</v>
      </c>
      <c r="CS677" s="27">
        <f>IF($O677&gt;=CS$1,$S677+$Y677,$Y677)</f>
        <v>613.61725000000001</v>
      </c>
      <c r="CT677" s="27">
        <f>IF($O677&gt;=CT$1,$S677+$Y677,$Y677)</f>
        <v>613.61725000000001</v>
      </c>
      <c r="CU677" s="27">
        <f>IF($O677&gt;=CU$1,$S677+$Y677,$Y677)</f>
        <v>613.61725000000001</v>
      </c>
      <c r="CV677" s="27">
        <f>IF($O677&gt;=CV$1,$S677+$Y677,$Y677)</f>
        <v>613.61725000000001</v>
      </c>
      <c r="CW677" s="27">
        <f>IF($O677&gt;=CW$1,$S677+$Y677,$Y677)</f>
        <v>613.61725000000001</v>
      </c>
      <c r="CX677" s="27">
        <f>IF($O677&gt;=CX$1,$S677+$Y677,$Y677)</f>
        <v>613.61725000000001</v>
      </c>
      <c r="CY677" s="27">
        <f>IF($O677&gt;=CY$1,$S677+$Y677,$Y677)</f>
        <v>613.61725000000001</v>
      </c>
      <c r="CZ677" s="27">
        <f>IF($O677&gt;=CZ$1,$S677+$Y677,$Y677)</f>
        <v>613.61725000000001</v>
      </c>
      <c r="DA677" s="27">
        <f>IF($O677&gt;=DA$1,$S677+$Y677,$Y677)</f>
        <v>613.61725000000001</v>
      </c>
      <c r="DB677" s="27">
        <f>IF($O677&gt;=DB$1,$S677+$Y677,$Y677)</f>
        <v>613.61725000000001</v>
      </c>
      <c r="DC677" s="27">
        <f>IF($O677&gt;=DC$1,$S677+$Y677,$Y677)</f>
        <v>613.61725000000001</v>
      </c>
      <c r="DD677" s="27">
        <f>IF($O677&gt;=DD$1,$S677+$Y677,$Y677)</f>
        <v>613.61725000000001</v>
      </c>
      <c r="DE677" s="27">
        <f>IF($O677&gt;=DE$1,$S677+$Y677,$Y677)</f>
        <v>613.61725000000001</v>
      </c>
      <c r="DF677" s="27">
        <f>IF($O677&gt;=DF$1,$S677+$Y677,$Y677)</f>
        <v>613.61725000000001</v>
      </c>
      <c r="DG677" s="27">
        <f>IF($O677&gt;=DG$1,$S677+$Y677,$Y677)</f>
        <v>613.61725000000001</v>
      </c>
      <c r="DH677" s="27">
        <f>IF($O677&gt;=DH$1,$S677+$Y677,$Y677)</f>
        <v>613.61725000000001</v>
      </c>
      <c r="DI677" s="27">
        <f>IF($O677&gt;=DI$1,$S677+$Y677,$Y677)</f>
        <v>613.61725000000001</v>
      </c>
      <c r="DJ677" s="27">
        <f>IF($O677&gt;=DJ$1,$S677+$Y677,$Y677)</f>
        <v>613.61725000000001</v>
      </c>
      <c r="DK677" s="27">
        <f>IF($O677&gt;=DK$1,$S677+$Y677,$Y677)</f>
        <v>613.61725000000001</v>
      </c>
      <c r="DL677" s="27">
        <f>IF($O677&gt;=DL$1,$S677+$Y677,$Y677)</f>
        <v>613.61725000000001</v>
      </c>
      <c r="DM677" s="27">
        <f>IF($O677&gt;=DM$1,$S677+$Y677,$Y677)</f>
        <v>613.61725000000001</v>
      </c>
      <c r="DN677" s="27">
        <f>IF($O677&gt;=DN$1,$S677+$Y677,$Y677)</f>
        <v>613.61725000000001</v>
      </c>
      <c r="DO677" s="27">
        <f>IF($O677&gt;=DO$1,$S677+$Y677,$Y677)</f>
        <v>613.61725000000001</v>
      </c>
      <c r="DP677" s="27">
        <f>IF($O677&gt;=DP$1,$S677+$Y677,$Y677)</f>
        <v>613.61725000000001</v>
      </c>
      <c r="DQ677" s="27">
        <f>IF($O677&gt;=DQ$1,$S677+$Y677,$Y677)</f>
        <v>613.61725000000001</v>
      </c>
      <c r="DR677" s="27">
        <f>IF($O677&gt;=DR$1,$S677+$Y677,$Y677)</f>
        <v>613.61725000000001</v>
      </c>
      <c r="DS677" s="27">
        <f>IF($O677&gt;=DS$1,$S677+$Y677,$Y677)</f>
        <v>613.61725000000001</v>
      </c>
      <c r="DT677" s="27">
        <f>IF($O677&gt;=DT$1,$S677+$Y677,$Y677)</f>
        <v>613.61725000000001</v>
      </c>
      <c r="DU677" s="27">
        <f>IF($O677&gt;=DU$1,$S677+$Y677,$Y677)</f>
        <v>613.61725000000001</v>
      </c>
      <c r="DV677" s="27">
        <f>IF($O677&gt;=DV$1,$S677+$Y677,$Y677)</f>
        <v>613.61725000000001</v>
      </c>
      <c r="DW677" s="27">
        <f>IF($O677&gt;=DW$1,$S677+$Y677,$Y677)</f>
        <v>613.61725000000001</v>
      </c>
      <c r="DX677" s="27">
        <f>IF($O677&gt;=DX$1,$S677+$Y677,$Y677)</f>
        <v>613.61725000000001</v>
      </c>
      <c r="DY677" s="27">
        <f>IF($O677&gt;=DY$1,$S677+$Y677,$Y677)</f>
        <v>613.61725000000001</v>
      </c>
      <c r="DZ677" s="27">
        <f>IF($O677&gt;=DZ$1,$S677+$Y677,$Y677)</f>
        <v>613.61725000000001</v>
      </c>
      <c r="EA677" s="27">
        <f>IF($O677&gt;=EA$1,$S677+$Y677,$Y677)</f>
        <v>613.61725000000001</v>
      </c>
      <c r="EB677" s="27">
        <f>IF($O677&gt;=EB$1,$S677+$Y677,$Y677)</f>
        <v>613.61725000000001</v>
      </c>
      <c r="EC677" s="27">
        <f>IF($O677&gt;=EC$1,$S677+$Y677,$Y677)</f>
        <v>613.61725000000001</v>
      </c>
      <c r="ED677" s="27">
        <f>IF($O677&gt;=ED$1,$S677+$Y677,$Y677)</f>
        <v>613.61725000000001</v>
      </c>
      <c r="EE677" s="27">
        <f>IF($O677&gt;=EE$1,$S677+$Y677,$Y677)</f>
        <v>613.61725000000001</v>
      </c>
      <c r="EF677" s="27">
        <f>IF($O677&gt;=EF$1,$S677+$Y677,$Y677)</f>
        <v>613.61725000000001</v>
      </c>
      <c r="EG677" s="27">
        <f>IF($O677&gt;=EG$1,$S677+$Y677,$Y677)</f>
        <v>613.61725000000001</v>
      </c>
      <c r="EH677" s="27">
        <f>IF($O677&gt;=EH$1,$S677+$Y677,$Y677)</f>
        <v>613.61725000000001</v>
      </c>
      <c r="EI677" s="27">
        <f>IF($O677&gt;=EI$1,$S677+$Y677,$Y677)</f>
        <v>613.61725000000001</v>
      </c>
      <c r="EJ677" s="27">
        <f>IF($O677&gt;=EJ$1,$S677+$Y677,$Y677)</f>
        <v>613.61725000000001</v>
      </c>
      <c r="EK677" s="27">
        <f>IF($O677&gt;=EK$1,$S677+$Y677,$Y677)</f>
        <v>613.61725000000001</v>
      </c>
      <c r="EL677" s="27">
        <f>IF($O677&gt;=EL$1,$S677+$Y677,$Y677)</f>
        <v>613.61725000000001</v>
      </c>
      <c r="EM677" s="27">
        <f>IF($O677&gt;=EM$1,$S677+$Y677,$Y677)</f>
        <v>613.61725000000001</v>
      </c>
      <c r="EN677" s="27">
        <f>IF($O677&gt;=EN$1,$S677+$Y677,$Y677)</f>
        <v>613.61725000000001</v>
      </c>
      <c r="EO677" s="27">
        <f>IF($O677&gt;=EO$1,$S677+$Y677,$Y677)</f>
        <v>613.61725000000001</v>
      </c>
      <c r="EP677" s="27">
        <f>IF($O677&gt;=EP$1,$S677+$Y677,$Y677)</f>
        <v>613.61725000000001</v>
      </c>
      <c r="EQ677" s="27">
        <f>IF($O677&gt;=EQ$1,$S677+$Y677,$Y677)</f>
        <v>613.61725000000001</v>
      </c>
      <c r="ER677" s="27">
        <f>IF($O677&gt;=ER$1,$S677+$Y677,$Y677)</f>
        <v>613.61725000000001</v>
      </c>
      <c r="ES677" s="27">
        <f>IF($O677&gt;=ES$1,$S677+$Y677,$Y677)</f>
        <v>613.61725000000001</v>
      </c>
      <c r="ET677" s="27">
        <f>IF($O677&gt;=ET$1,$S677+$Y677,$Y677)</f>
        <v>613.61725000000001</v>
      </c>
      <c r="EU677" s="27">
        <f>IF($O677&gt;=EU$1,$S677+$Y677,$Y677)</f>
        <v>613.61725000000001</v>
      </c>
      <c r="EV677" s="27">
        <f>IF($O677&gt;=EV$1,$S677,0)</f>
        <v>613.61725000000001</v>
      </c>
      <c r="EW677" s="27">
        <f>IF($O677&gt;=EW$1,$S677,0)</f>
        <v>613.61725000000001</v>
      </c>
      <c r="EX677" s="27">
        <f>IF($O677&gt;=EX$1,$S677,0)</f>
        <v>613.61725000000001</v>
      </c>
      <c r="EY677" s="27">
        <f>IF($O677&gt;=EY$1,$S677,0)</f>
        <v>613.61725000000001</v>
      </c>
      <c r="EZ677" s="27">
        <f>IF($O677&gt;=EZ$1,$S677,0)</f>
        <v>613.61725000000001</v>
      </c>
      <c r="FA677" s="27">
        <f>IF($O677&gt;=FA$1,$S677,0)</f>
        <v>613.61725000000001</v>
      </c>
      <c r="FB677" s="27">
        <f>IF($O677&gt;=FB$1,$S677,0)</f>
        <v>613.61725000000001</v>
      </c>
      <c r="FC677" s="27">
        <f>IF($O677&gt;=FC$1,$S677,0)</f>
        <v>613.61725000000001</v>
      </c>
      <c r="FD677" s="27">
        <f>IF($O677&gt;=FD$1,$S677,0)</f>
        <v>613.61725000000001</v>
      </c>
      <c r="FE677" s="27">
        <f>IF($O677&gt;=FE$1,$S677,0)</f>
        <v>613.61725000000001</v>
      </c>
      <c r="FF677" s="27">
        <f>IF($O677&gt;=FF$1,$S677,0)</f>
        <v>613.61725000000001</v>
      </c>
      <c r="FG677" s="27">
        <f>IF($O677&gt;=FG$1,$S677,0)</f>
        <v>613.61725000000001</v>
      </c>
      <c r="FH677" s="27">
        <f>IF($O677&gt;=FH$1,$S677,0)</f>
        <v>613.61725000000001</v>
      </c>
      <c r="FI677" s="27">
        <f>IF($O677&gt;=FI$1,$S677,0)</f>
        <v>613.61725000000001</v>
      </c>
      <c r="FJ677" s="27">
        <f>IF($O677&gt;=FJ$1,$S677,0)</f>
        <v>613.61725000000001</v>
      </c>
      <c r="FK677" s="27">
        <f>IF($O677&gt;=FK$1,$S677,0)</f>
        <v>613.61725000000001</v>
      </c>
      <c r="FL677" s="27">
        <f>IF($O677&gt;=FL$1,$S677,0)</f>
        <v>613.61725000000001</v>
      </c>
      <c r="FM677" s="27">
        <f>IF($O677&gt;=FM$1,$S677,0)</f>
        <v>613.61725000000001</v>
      </c>
      <c r="FN677" s="27">
        <f>IF($O677&gt;=FN$1,$S677,0)</f>
        <v>613.61725000000001</v>
      </c>
      <c r="FO677" s="27">
        <f>IF($O677&gt;=FO$1,$S677,0)</f>
        <v>613.61725000000001</v>
      </c>
      <c r="FP677" s="27">
        <f>IF($O677&gt;=FP$1,$S677,0)</f>
        <v>613.61725000000001</v>
      </c>
      <c r="FQ677" s="27">
        <f>IF($O677&gt;=FQ$1,$S677,0)</f>
        <v>613.61725000000001</v>
      </c>
      <c r="FR677" s="27">
        <f>IF($O677&gt;=FR$1,$S677,0)</f>
        <v>613.61725000000001</v>
      </c>
      <c r="FS677" s="27">
        <f>IF($O677&gt;=FS$1,$S677,0)</f>
        <v>613.61725000000001</v>
      </c>
      <c r="FT677" s="27">
        <f>IF($O677&gt;=FT$1,$S677,0)</f>
        <v>613.61725000000001</v>
      </c>
      <c r="FU677" s="27">
        <f>IF($O677&gt;=FU$1,$S677,0)</f>
        <v>613.61725000000001</v>
      </c>
      <c r="FV677" s="27">
        <f>IF($O677&gt;=FV$1,$S677,0)</f>
        <v>613.61725000000001</v>
      </c>
      <c r="FW677" s="27">
        <f>IF($O677&gt;=FW$1,$S677,0)</f>
        <v>613.61725000000001</v>
      </c>
      <c r="FX677" s="27">
        <f>IF($O677&gt;=FX$1,$S677,0)</f>
        <v>613.61725000000001</v>
      </c>
      <c r="FY677" s="27">
        <f>IF($O677&gt;=FY$1,$S677,0)</f>
        <v>613.61725000000001</v>
      </c>
      <c r="FZ677" s="27">
        <f>IF($O677&gt;=FZ$1,$S677,0)</f>
        <v>613.61725000000001</v>
      </c>
      <c r="GA677" s="27">
        <f>IF($O677&gt;=GA$1,$S677,0)</f>
        <v>613.61725000000001</v>
      </c>
      <c r="GB677" s="27">
        <f>IF($O677&gt;=GB$1,$S677,0)</f>
        <v>613.61725000000001</v>
      </c>
      <c r="GC677" s="27">
        <f>IF($O677&gt;=GC$1,$S677,0)</f>
        <v>613.61725000000001</v>
      </c>
      <c r="GD677" s="27">
        <f>IF($O677&gt;=GD$1,$S677,0)</f>
        <v>613.61725000000001</v>
      </c>
      <c r="GE677" s="27">
        <f>IF($O677&gt;=GE$1,$S677,0)</f>
        <v>613.61725000000001</v>
      </c>
      <c r="GF677" s="27">
        <f>IF($O677&gt;=GF$1,$S677,0)</f>
        <v>613.61725000000001</v>
      </c>
      <c r="GG677" s="27">
        <f>IF($O677&gt;=GG$1,$S677,0)</f>
        <v>613.61725000000001</v>
      </c>
      <c r="GH677" s="27">
        <f>IF($O677&gt;=GH$1,$S677,0)</f>
        <v>613.61725000000001</v>
      </c>
      <c r="GI677" s="27">
        <f>IF($O677&gt;=GI$1,$S677,0)</f>
        <v>613.61725000000001</v>
      </c>
      <c r="GJ677" s="27">
        <f>IF($O677&gt;=GJ$1,$S677,0)</f>
        <v>613.61725000000001</v>
      </c>
      <c r="GK677" s="27">
        <f>IF($O677&gt;=GK$1,$S677,0)</f>
        <v>613.61725000000001</v>
      </c>
      <c r="GL677" s="27">
        <f>IF($O677&gt;=GL$1,$S677,0)</f>
        <v>613.61725000000001</v>
      </c>
      <c r="GM677" s="27">
        <f>IF($O677&gt;=GM$1,$S677,0)</f>
        <v>613.61725000000001</v>
      </c>
      <c r="GN677" s="27">
        <f>IF($O677&gt;=GN$1,$S677,0)</f>
        <v>613.61725000000001</v>
      </c>
      <c r="GO677" s="27">
        <f>IF($O677&gt;=GO$1,$S677,0)</f>
        <v>613.61725000000001</v>
      </c>
      <c r="GP677" s="27">
        <f>IF($O677&gt;=GP$1,$S677,0)</f>
        <v>613.61725000000001</v>
      </c>
      <c r="GQ677" s="27">
        <f>IF($O677&gt;=GQ$1,$S677,0)</f>
        <v>613.61725000000001</v>
      </c>
      <c r="GR677" s="27">
        <f>IF($O677&gt;=GR$1,$S677,0)</f>
        <v>613.61725000000001</v>
      </c>
      <c r="GS677" s="27">
        <f>IF($O677&gt;=GS$1,$S677,0)</f>
        <v>613.61725000000001</v>
      </c>
      <c r="GT677" s="27">
        <f>IF($O677&gt;=GT$1,$S677,0)</f>
        <v>613.61725000000001</v>
      </c>
      <c r="GU677" s="27">
        <f>IF($O677&gt;=GU$1,$S677,0)</f>
        <v>613.61725000000001</v>
      </c>
      <c r="GV677" s="27">
        <f>IF($O677&gt;=GV$1,$S677,0)</f>
        <v>613.61725000000001</v>
      </c>
      <c r="GW677" s="27">
        <f>IF($O677&gt;=GW$1,$S677,0)</f>
        <v>613.61725000000001</v>
      </c>
      <c r="GX677" s="27">
        <f>IF($O677&gt;=GX$1,$S677,0)</f>
        <v>613.61725000000001</v>
      </c>
      <c r="GY677" s="27">
        <f>IF($O677&gt;=GY$1,$S677,0)</f>
        <v>613.61725000000001</v>
      </c>
      <c r="GZ677" s="27">
        <f>IF($O677&gt;=GZ$1,$S677,0)</f>
        <v>613.61725000000001</v>
      </c>
      <c r="HA677" s="27">
        <f>IF($O677&gt;=HA$1,$S677,0)</f>
        <v>613.61725000000001</v>
      </c>
      <c r="HB677" s="27">
        <f>IF($O677&gt;=HB$1,$S677,0)</f>
        <v>613.61725000000001</v>
      </c>
      <c r="HC677" s="27">
        <f>IF($O677&gt;=HC$1,$S677,0)</f>
        <v>613.61725000000001</v>
      </c>
    </row>
    <row r="678" spans="1:211">
      <c r="A678" s="3">
        <v>20290</v>
      </c>
      <c r="B678" s="3" t="s">
        <v>757</v>
      </c>
      <c r="C678" s="3" t="s">
        <v>18</v>
      </c>
      <c r="D678" s="3">
        <v>64</v>
      </c>
      <c r="E678" s="4">
        <v>31313</v>
      </c>
      <c r="F678" s="5">
        <v>32.761643835616439</v>
      </c>
      <c r="G678" s="3" t="s">
        <v>729</v>
      </c>
      <c r="H678" s="4">
        <v>19742</v>
      </c>
      <c r="I678" s="9" t="s">
        <v>817</v>
      </c>
      <c r="J678" s="5">
        <v>1931.59</v>
      </c>
      <c r="K678" s="31">
        <v>592</v>
      </c>
      <c r="L678" s="32">
        <v>33</v>
      </c>
      <c r="M678" s="33">
        <f>VLOOKUP(L678,FIND,3,TRUE)</f>
        <v>1.5</v>
      </c>
      <c r="N678" s="32">
        <f>IF(L678&gt;30,180,VLOOKUP(L678,TEMPO,2,FALSE))</f>
        <v>180</v>
      </c>
      <c r="O678" s="32">
        <f>IF(R678&gt;0,4,N678)</f>
        <v>180</v>
      </c>
      <c r="P678" s="96">
        <f>J678*M678*L678</f>
        <v>95613.704999999987</v>
      </c>
      <c r="Q678" s="96">
        <f>10934.45*2</f>
        <v>21868.9</v>
      </c>
      <c r="R678" s="96">
        <f>IF(P678&lt;=Q678,P678/4,0)</f>
        <v>0</v>
      </c>
      <c r="S678" s="5">
        <f>IF(P678&gt;=Q678,P678/N678,0)</f>
        <v>531.18724999999995</v>
      </c>
      <c r="T678" s="3"/>
      <c r="U678" s="3">
        <f>IF(T678="",1,0)</f>
        <v>1</v>
      </c>
      <c r="V678" s="3">
        <v>47</v>
      </c>
      <c r="W678" s="5">
        <v>0</v>
      </c>
      <c r="X678" s="5">
        <v>402.65</v>
      </c>
      <c r="Y678" s="5">
        <f>X678*W678</f>
        <v>0</v>
      </c>
      <c r="Z678" s="5">
        <v>400</v>
      </c>
      <c r="AA678" s="5">
        <f>S678+Y678+Z678</f>
        <v>931.18724999999995</v>
      </c>
      <c r="AB678" s="39">
        <f>(J678/12+J678/12*1.3333333333+450/12+J678/30*6/12+J678)*1.3+Y678+Z678+153.9</f>
        <v>3643.831144437469</v>
      </c>
      <c r="AC678" s="39" t="s">
        <v>18</v>
      </c>
      <c r="AD678" s="39">
        <f>J678*1.3+400+153.9</f>
        <v>3064.9670000000001</v>
      </c>
      <c r="AE678" s="39">
        <f>SUMIFS('CUSTO MENSAL FUNC NOVO'!H:H,'CUSTO MENSAL FUNC NOVO'!A:A,'VALORES MENSAIS'!AC678)</f>
        <v>1902.2210000000002</v>
      </c>
      <c r="AF678" s="27">
        <f>IF($R678&gt;0,$R678,$S678)+$Y678+$Z678</f>
        <v>931.18724999999995</v>
      </c>
      <c r="AG678" s="27">
        <f>IF($R678&gt;0,$R678,$S678)+$Y678+$Z678</f>
        <v>931.18724999999995</v>
      </c>
      <c r="AH678" s="27">
        <f>IF($R678&gt;0,$R678,$S678)+$Y678+$Z678</f>
        <v>931.18724999999995</v>
      </c>
      <c r="AI678" s="27">
        <f>IF($R678&gt;0,$R678,$S678)+$Y678+$Z678</f>
        <v>931.18724999999995</v>
      </c>
      <c r="AJ678" s="27">
        <f>IF($O678&gt;=AJ$1,$S678+$Y678+$Z678,$Y678+$Z678)</f>
        <v>931.18724999999995</v>
      </c>
      <c r="AK678" s="27">
        <f>IF($O678&gt;=AK$1,$S678+$Y678+$Z678,$Y678+$Z678)</f>
        <v>931.18724999999995</v>
      </c>
      <c r="AL678" s="27">
        <f>IF($O678&gt;=AL$1,$S678+$Y678+$Z678,$Y678+$Z678)</f>
        <v>931.18724999999995</v>
      </c>
      <c r="AM678" s="27">
        <f>IF($O678&gt;=AM$1,$S678+$Y678+$Z678,$Y678+$Z678)</f>
        <v>931.18724999999995</v>
      </c>
      <c r="AN678" s="27">
        <f>IF($O678&gt;=AN$1,$S678+$Y678+$Z678,$Y678+$Z678)</f>
        <v>931.18724999999995</v>
      </c>
      <c r="AO678" s="27">
        <f>IF($O678&gt;=AO$1,$S678+$Y678+$Z678,$Y678+$Z678)</f>
        <v>931.18724999999995</v>
      </c>
      <c r="AP678" s="27">
        <f>IF($O678&gt;=AP$1,$S678+$Y678+$Z678,$Y678+$Z678)</f>
        <v>931.18724999999995</v>
      </c>
      <c r="AQ678" s="27">
        <f>IF($O678&gt;=AQ$1,$S678+$Y678+$Z678,$Y678+$Z678)</f>
        <v>931.18724999999995</v>
      </c>
      <c r="AR678" s="27">
        <f>IF($O678&gt;=AR$1,$S678+$Y678+$Z678,$Y678+$Z678)</f>
        <v>931.18724999999995</v>
      </c>
      <c r="AS678" s="27">
        <f>IF($O678&gt;=AS$1,$S678+$Y678+$Z678,$Y678+$Z678)</f>
        <v>931.18724999999995</v>
      </c>
      <c r="AT678" s="27">
        <f>IF($O678&gt;=AT$1,$S678+$Y678+$Z678,$Y678+$Z678)</f>
        <v>931.18724999999995</v>
      </c>
      <c r="AU678" s="27">
        <f>IF($O678&gt;=AU$1,$S678+$Y678+$Z678,$Y678+$Z678)</f>
        <v>931.18724999999995</v>
      </c>
      <c r="AV678" s="27">
        <f>IF($O678&gt;=AV$1,$S678+$Y678+$Z678,$Y678+$Z678)</f>
        <v>931.18724999999995</v>
      </c>
      <c r="AW678" s="27">
        <f>IF($O678&gt;=AW$1,$S678+$Y678+$Z678,$Y678+$Z678)</f>
        <v>931.18724999999995</v>
      </c>
      <c r="AX678" s="27">
        <f>IF($O678&gt;=AX$1,$S678+$Y678+$Z678,$Y678+$Z678)</f>
        <v>931.18724999999995</v>
      </c>
      <c r="AY678" s="27">
        <f>IF($O678&gt;=AY$1,$S678+$Y678+$Z678,$Y678+$Z678)</f>
        <v>931.18724999999995</v>
      </c>
      <c r="AZ678" s="27">
        <f>IF($O678&gt;=AZ$1,$S678+$Y678+$Z678,$Y678+$Z678)</f>
        <v>931.18724999999995</v>
      </c>
      <c r="BA678" s="27">
        <f>IF($O678&gt;=BA$1,$S678+$Y678+$Z678,$Y678+$Z678)</f>
        <v>931.18724999999995</v>
      </c>
      <c r="BB678" s="27">
        <f>IF($O678&gt;=BB$1,$S678+$Y678+$Z678,$Y678+$Z678)</f>
        <v>931.18724999999995</v>
      </c>
      <c r="BC678" s="27">
        <f>IF($O678&gt;=BC$1,$S678+$Y678+$Z678,$Y678+$Z678)</f>
        <v>931.18724999999995</v>
      </c>
      <c r="BD678" s="27">
        <f>IF($O678&gt;=BD$1,$S678+$Y678+$Z678,$Y678+$Z678)</f>
        <v>931.18724999999995</v>
      </c>
      <c r="BE678" s="27">
        <f>IF($O678&gt;=BE$1,$S678+$Y678+$Z678,$Y678+$Z678)</f>
        <v>931.18724999999995</v>
      </c>
      <c r="BF678" s="27">
        <f>IF($O678&gt;=BF$1,$S678+$Y678+$Z678,$Y678+$Z678)</f>
        <v>931.18724999999995</v>
      </c>
      <c r="BG678" s="27">
        <f>IF($O678&gt;=BG$1,$S678+$Y678+$Z678,$Y678+$Z678)</f>
        <v>931.18724999999995</v>
      </c>
      <c r="BH678" s="27">
        <f>IF($O678&gt;=BH$1,$S678+$Y678+$Z678,$Y678+$Z678)</f>
        <v>931.18724999999995</v>
      </c>
      <c r="BI678" s="27">
        <f>IF($O678&gt;=BI$1,$S678+$Y678+$Z678,$Y678+$Z678)</f>
        <v>931.18724999999995</v>
      </c>
      <c r="BJ678" s="27">
        <f>IF($O678&gt;=BJ$1,$S678+$Y678+$Z678,$Y678+$Z678)</f>
        <v>931.18724999999995</v>
      </c>
      <c r="BK678" s="27">
        <f>IF($O678&gt;=BK$1,$S678+$Y678+$Z678,$Y678+$Z678)</f>
        <v>931.18724999999995</v>
      </c>
      <c r="BL678" s="27">
        <f>IF($O678&gt;=BL$1,$S678+$Y678+$Z678,$Y678+$Z678)</f>
        <v>931.18724999999995</v>
      </c>
      <c r="BM678" s="27">
        <f>IF($O678&gt;=BM$1,$S678+$Y678+$Z678,$Y678+$Z678)</f>
        <v>931.18724999999995</v>
      </c>
      <c r="BN678" s="27">
        <f>IF($O678&gt;=BN$1,$S678+$Y678+$Z678,$Y678+$Z678)</f>
        <v>931.18724999999995</v>
      </c>
      <c r="BO678" s="27">
        <f>IF($O678&gt;=BO$1,$S678+$Y678+$Z678,$Y678+$Z678)</f>
        <v>931.18724999999995</v>
      </c>
      <c r="BP678" s="27">
        <f>IF($O678&gt;=BP$1,$S678+$Y678+$Z678,$Y678+$Z678)</f>
        <v>931.18724999999995</v>
      </c>
      <c r="BQ678" s="27">
        <f>IF($O678&gt;=BQ$1,$S678+$Y678+$Z678,$Y678+$Z678)</f>
        <v>931.18724999999995</v>
      </c>
      <c r="BR678" s="27">
        <f>IF($O678&gt;=BR$1,$S678+$Y678+$Z678,$Y678+$Z678)</f>
        <v>931.18724999999995</v>
      </c>
      <c r="BS678" s="27">
        <f>IF($O678&gt;=BS$1,$S678+$Y678+$Z678,$Y678+$Z678)</f>
        <v>931.18724999999995</v>
      </c>
      <c r="BT678" s="27">
        <f>IF($O678&gt;=BT$1,$S678+$Y678+$Z678,$Y678+$Z678)</f>
        <v>931.18724999999995</v>
      </c>
      <c r="BU678" s="27">
        <f>IF($O678&gt;=BU$1,$S678+$Y678+$Z678,$Y678+$Z678)</f>
        <v>931.18724999999995</v>
      </c>
      <c r="BV678" s="27">
        <f>IF($O678&gt;=BV$1,$S678+$Y678+$Z678,$Y678+$Z678)</f>
        <v>931.18724999999995</v>
      </c>
      <c r="BW678" s="27">
        <f>IF($O678&gt;=BW$1,$S678+$Y678+$Z678,$Y678+$Z678)</f>
        <v>931.18724999999995</v>
      </c>
      <c r="BX678" s="27">
        <f>IF($O678&gt;=BX$1,$S678+$Y678+$Z678,$Y678+$Z678)</f>
        <v>931.18724999999995</v>
      </c>
      <c r="BY678" s="27">
        <f>IF($O678&gt;=BY$1,$S678+$Y678+$Z678,$Y678+$Z678)</f>
        <v>931.18724999999995</v>
      </c>
      <c r="BZ678" s="27">
        <f>IF($O678&gt;=BZ$1,$S678+$Y678+$Z678,$Y678+$Z678)</f>
        <v>931.18724999999995</v>
      </c>
      <c r="CA678" s="27">
        <f>IF($O678&gt;=CA$1,$S678+$Y678+$Z678,$Y678+$Z678)</f>
        <v>931.18724999999995</v>
      </c>
      <c r="CB678" s="27">
        <f>IF($O678&gt;=CB$1,$S678+$Y678+$Z678,$Y678+$Z678)</f>
        <v>931.18724999999995</v>
      </c>
      <c r="CC678" s="27">
        <f>IF($O678&gt;=CC$1,$S678+$Y678+$Z678,$Y678+$Z678)</f>
        <v>931.18724999999995</v>
      </c>
      <c r="CD678" s="27">
        <f>IF($O678&gt;=CD$1,$S678+$Y678+$Z678,$Y678+$Z678)</f>
        <v>931.18724999999995</v>
      </c>
      <c r="CE678" s="27">
        <f>IF($O678&gt;=CE$1,$S678+$Y678+$Z678,$Y678+$Z678)</f>
        <v>931.18724999999995</v>
      </c>
      <c r="CF678" s="27">
        <f>IF($O678&gt;=CF$1,$S678+$Y678+$Z678,$Y678+$Z678)</f>
        <v>931.18724999999995</v>
      </c>
      <c r="CG678" s="27">
        <f>IF($O678&gt;=CG$1,$S678+$Y678+$Z678,$Y678+$Z678)</f>
        <v>931.18724999999995</v>
      </c>
      <c r="CH678" s="27">
        <f>IF($O678&gt;=CH$1,$S678+$Y678+$Z678,$Y678+$Z678)</f>
        <v>931.18724999999995</v>
      </c>
      <c r="CI678" s="27">
        <f>IF($O678&gt;=CI$1,$S678+$Y678+$Z678,$Y678+$Z678)</f>
        <v>931.18724999999995</v>
      </c>
      <c r="CJ678" s="27">
        <f>IF($O678&gt;=CJ$1,$S678+$Y678+$Z678,$Y678+$Z678)</f>
        <v>931.18724999999995</v>
      </c>
      <c r="CK678" s="27">
        <f>IF($O678&gt;=CK$1,$S678+$Y678+$Z678,$Y678+$Z678)</f>
        <v>931.18724999999995</v>
      </c>
      <c r="CL678" s="27">
        <f>IF($O678&gt;=CL$1,$S678+$Y678+$Z678,$Y678+$Z678)</f>
        <v>931.18724999999995</v>
      </c>
      <c r="CM678" s="27">
        <f>IF($O678&gt;=CM$1,$S678+$Y678+$Z678,$Y678+$Z678)</f>
        <v>931.18724999999995</v>
      </c>
      <c r="CN678" s="27">
        <f>IF($O678&gt;=CN$1,$S678+$Y678,$Y678)</f>
        <v>531.18724999999995</v>
      </c>
      <c r="CO678" s="27">
        <f>IF($O678&gt;=CO$1,$S678+$Y678,$Y678)</f>
        <v>531.18724999999995</v>
      </c>
      <c r="CP678" s="27">
        <f>IF($O678&gt;=CP$1,$S678+$Y678,$Y678)</f>
        <v>531.18724999999995</v>
      </c>
      <c r="CQ678" s="27">
        <f>IF($O678&gt;=CQ$1,$S678+$Y678,$Y678)</f>
        <v>531.18724999999995</v>
      </c>
      <c r="CR678" s="27">
        <f>IF($O678&gt;=CR$1,$S678+$Y678,$Y678)</f>
        <v>531.18724999999995</v>
      </c>
      <c r="CS678" s="27">
        <f>IF($O678&gt;=CS$1,$S678+$Y678,$Y678)</f>
        <v>531.18724999999995</v>
      </c>
      <c r="CT678" s="27">
        <f>IF($O678&gt;=CT$1,$S678+$Y678,$Y678)</f>
        <v>531.18724999999995</v>
      </c>
      <c r="CU678" s="27">
        <f>IF($O678&gt;=CU$1,$S678+$Y678,$Y678)</f>
        <v>531.18724999999995</v>
      </c>
      <c r="CV678" s="27">
        <f>IF($O678&gt;=CV$1,$S678+$Y678,$Y678)</f>
        <v>531.18724999999995</v>
      </c>
      <c r="CW678" s="27">
        <f>IF($O678&gt;=CW$1,$S678+$Y678,$Y678)</f>
        <v>531.18724999999995</v>
      </c>
      <c r="CX678" s="27">
        <f>IF($O678&gt;=CX$1,$S678+$Y678,$Y678)</f>
        <v>531.18724999999995</v>
      </c>
      <c r="CY678" s="27">
        <f>IF($O678&gt;=CY$1,$S678+$Y678,$Y678)</f>
        <v>531.18724999999995</v>
      </c>
      <c r="CZ678" s="27">
        <f>IF($O678&gt;=CZ$1,$S678+$Y678,$Y678)</f>
        <v>531.18724999999995</v>
      </c>
      <c r="DA678" s="27">
        <f>IF($O678&gt;=DA$1,$S678+$Y678,$Y678)</f>
        <v>531.18724999999995</v>
      </c>
      <c r="DB678" s="27">
        <f>IF($O678&gt;=DB$1,$S678+$Y678,$Y678)</f>
        <v>531.18724999999995</v>
      </c>
      <c r="DC678" s="27">
        <f>IF($O678&gt;=DC$1,$S678+$Y678,$Y678)</f>
        <v>531.18724999999995</v>
      </c>
      <c r="DD678" s="27">
        <f>IF($O678&gt;=DD$1,$S678+$Y678,$Y678)</f>
        <v>531.18724999999995</v>
      </c>
      <c r="DE678" s="27">
        <f>IF($O678&gt;=DE$1,$S678+$Y678,$Y678)</f>
        <v>531.18724999999995</v>
      </c>
      <c r="DF678" s="27">
        <f>IF($O678&gt;=DF$1,$S678+$Y678,$Y678)</f>
        <v>531.18724999999995</v>
      </c>
      <c r="DG678" s="27">
        <f>IF($O678&gt;=DG$1,$S678+$Y678,$Y678)</f>
        <v>531.18724999999995</v>
      </c>
      <c r="DH678" s="27">
        <f>IF($O678&gt;=DH$1,$S678+$Y678,$Y678)</f>
        <v>531.18724999999995</v>
      </c>
      <c r="DI678" s="27">
        <f>IF($O678&gt;=DI$1,$S678+$Y678,$Y678)</f>
        <v>531.18724999999995</v>
      </c>
      <c r="DJ678" s="27">
        <f>IF($O678&gt;=DJ$1,$S678+$Y678,$Y678)</f>
        <v>531.18724999999995</v>
      </c>
      <c r="DK678" s="27">
        <f>IF($O678&gt;=DK$1,$S678+$Y678,$Y678)</f>
        <v>531.18724999999995</v>
      </c>
      <c r="DL678" s="27">
        <f>IF($O678&gt;=DL$1,$S678+$Y678,$Y678)</f>
        <v>531.18724999999995</v>
      </c>
      <c r="DM678" s="27">
        <f>IF($O678&gt;=DM$1,$S678+$Y678,$Y678)</f>
        <v>531.18724999999995</v>
      </c>
      <c r="DN678" s="27">
        <f>IF($O678&gt;=DN$1,$S678+$Y678,$Y678)</f>
        <v>531.18724999999995</v>
      </c>
      <c r="DO678" s="27">
        <f>IF($O678&gt;=DO$1,$S678+$Y678,$Y678)</f>
        <v>531.18724999999995</v>
      </c>
      <c r="DP678" s="27">
        <f>IF($O678&gt;=DP$1,$S678+$Y678,$Y678)</f>
        <v>531.18724999999995</v>
      </c>
      <c r="DQ678" s="27">
        <f>IF($O678&gt;=DQ$1,$S678+$Y678,$Y678)</f>
        <v>531.18724999999995</v>
      </c>
      <c r="DR678" s="27">
        <f>IF($O678&gt;=DR$1,$S678+$Y678,$Y678)</f>
        <v>531.18724999999995</v>
      </c>
      <c r="DS678" s="27">
        <f>IF($O678&gt;=DS$1,$S678+$Y678,$Y678)</f>
        <v>531.18724999999995</v>
      </c>
      <c r="DT678" s="27">
        <f>IF($O678&gt;=DT$1,$S678+$Y678,$Y678)</f>
        <v>531.18724999999995</v>
      </c>
      <c r="DU678" s="27">
        <f>IF($O678&gt;=DU$1,$S678+$Y678,$Y678)</f>
        <v>531.18724999999995</v>
      </c>
      <c r="DV678" s="27">
        <f>IF($O678&gt;=DV$1,$S678+$Y678,$Y678)</f>
        <v>531.18724999999995</v>
      </c>
      <c r="DW678" s="27">
        <f>IF($O678&gt;=DW$1,$S678+$Y678,$Y678)</f>
        <v>531.18724999999995</v>
      </c>
      <c r="DX678" s="27">
        <f>IF($O678&gt;=DX$1,$S678+$Y678,$Y678)</f>
        <v>531.18724999999995</v>
      </c>
      <c r="DY678" s="27">
        <f>IF($O678&gt;=DY$1,$S678+$Y678,$Y678)</f>
        <v>531.18724999999995</v>
      </c>
      <c r="DZ678" s="27">
        <f>IF($O678&gt;=DZ$1,$S678+$Y678,$Y678)</f>
        <v>531.18724999999995</v>
      </c>
      <c r="EA678" s="27">
        <f>IF($O678&gt;=EA$1,$S678+$Y678,$Y678)</f>
        <v>531.18724999999995</v>
      </c>
      <c r="EB678" s="27">
        <f>IF($O678&gt;=EB$1,$S678+$Y678,$Y678)</f>
        <v>531.18724999999995</v>
      </c>
      <c r="EC678" s="27">
        <f>IF($O678&gt;=EC$1,$S678+$Y678,$Y678)</f>
        <v>531.18724999999995</v>
      </c>
      <c r="ED678" s="27">
        <f>IF($O678&gt;=ED$1,$S678+$Y678,$Y678)</f>
        <v>531.18724999999995</v>
      </c>
      <c r="EE678" s="27">
        <f>IF($O678&gt;=EE$1,$S678+$Y678,$Y678)</f>
        <v>531.18724999999995</v>
      </c>
      <c r="EF678" s="27">
        <f>IF($O678&gt;=EF$1,$S678+$Y678,$Y678)</f>
        <v>531.18724999999995</v>
      </c>
      <c r="EG678" s="27">
        <f>IF($O678&gt;=EG$1,$S678+$Y678,$Y678)</f>
        <v>531.18724999999995</v>
      </c>
      <c r="EH678" s="27">
        <f>IF($O678&gt;=EH$1,$S678+$Y678,$Y678)</f>
        <v>531.18724999999995</v>
      </c>
      <c r="EI678" s="27">
        <f>IF($O678&gt;=EI$1,$S678+$Y678,$Y678)</f>
        <v>531.18724999999995</v>
      </c>
      <c r="EJ678" s="27">
        <f>IF($O678&gt;=EJ$1,$S678+$Y678,$Y678)</f>
        <v>531.18724999999995</v>
      </c>
      <c r="EK678" s="27">
        <f>IF($O678&gt;=EK$1,$S678+$Y678,$Y678)</f>
        <v>531.18724999999995</v>
      </c>
      <c r="EL678" s="27">
        <f>IF($O678&gt;=EL$1,$S678+$Y678,$Y678)</f>
        <v>531.18724999999995</v>
      </c>
      <c r="EM678" s="27">
        <f>IF($O678&gt;=EM$1,$S678+$Y678,$Y678)</f>
        <v>531.18724999999995</v>
      </c>
      <c r="EN678" s="27">
        <f>IF($O678&gt;=EN$1,$S678+$Y678,$Y678)</f>
        <v>531.18724999999995</v>
      </c>
      <c r="EO678" s="27">
        <f>IF($O678&gt;=EO$1,$S678+$Y678,$Y678)</f>
        <v>531.18724999999995</v>
      </c>
      <c r="EP678" s="27">
        <f>IF($O678&gt;=EP$1,$S678+$Y678,$Y678)</f>
        <v>531.18724999999995</v>
      </c>
      <c r="EQ678" s="27">
        <f>IF($O678&gt;=EQ$1,$S678+$Y678,$Y678)</f>
        <v>531.18724999999995</v>
      </c>
      <c r="ER678" s="27">
        <f>IF($O678&gt;=ER$1,$S678+$Y678,$Y678)</f>
        <v>531.18724999999995</v>
      </c>
      <c r="ES678" s="27">
        <f>IF($O678&gt;=ES$1,$S678+$Y678,$Y678)</f>
        <v>531.18724999999995</v>
      </c>
      <c r="ET678" s="27">
        <f>IF($O678&gt;=ET$1,$S678+$Y678,$Y678)</f>
        <v>531.18724999999995</v>
      </c>
      <c r="EU678" s="27">
        <f>IF($O678&gt;=EU$1,$S678+$Y678,$Y678)</f>
        <v>531.18724999999995</v>
      </c>
      <c r="EV678" s="27">
        <f>IF($O678&gt;=EV$1,$S678,0)</f>
        <v>531.18724999999995</v>
      </c>
      <c r="EW678" s="27">
        <f>IF($O678&gt;=EW$1,$S678,0)</f>
        <v>531.18724999999995</v>
      </c>
      <c r="EX678" s="27">
        <f>IF($O678&gt;=EX$1,$S678,0)</f>
        <v>531.18724999999995</v>
      </c>
      <c r="EY678" s="27">
        <f>IF($O678&gt;=EY$1,$S678,0)</f>
        <v>531.18724999999995</v>
      </c>
      <c r="EZ678" s="27">
        <f>IF($O678&gt;=EZ$1,$S678,0)</f>
        <v>531.18724999999995</v>
      </c>
      <c r="FA678" s="27">
        <f>IF($O678&gt;=FA$1,$S678,0)</f>
        <v>531.18724999999995</v>
      </c>
      <c r="FB678" s="27">
        <f>IF($O678&gt;=FB$1,$S678,0)</f>
        <v>531.18724999999995</v>
      </c>
      <c r="FC678" s="27">
        <f>IF($O678&gt;=FC$1,$S678,0)</f>
        <v>531.18724999999995</v>
      </c>
      <c r="FD678" s="27">
        <f>IF($O678&gt;=FD$1,$S678,0)</f>
        <v>531.18724999999995</v>
      </c>
      <c r="FE678" s="27">
        <f>IF($O678&gt;=FE$1,$S678,0)</f>
        <v>531.18724999999995</v>
      </c>
      <c r="FF678" s="27">
        <f>IF($O678&gt;=FF$1,$S678,0)</f>
        <v>531.18724999999995</v>
      </c>
      <c r="FG678" s="27">
        <f>IF($O678&gt;=FG$1,$S678,0)</f>
        <v>531.18724999999995</v>
      </c>
      <c r="FH678" s="27">
        <f>IF($O678&gt;=FH$1,$S678,0)</f>
        <v>531.18724999999995</v>
      </c>
      <c r="FI678" s="27">
        <f>IF($O678&gt;=FI$1,$S678,0)</f>
        <v>531.18724999999995</v>
      </c>
      <c r="FJ678" s="27">
        <f>IF($O678&gt;=FJ$1,$S678,0)</f>
        <v>531.18724999999995</v>
      </c>
      <c r="FK678" s="27">
        <f>IF($O678&gt;=FK$1,$S678,0)</f>
        <v>531.18724999999995</v>
      </c>
      <c r="FL678" s="27">
        <f>IF($O678&gt;=FL$1,$S678,0)</f>
        <v>531.18724999999995</v>
      </c>
      <c r="FM678" s="27">
        <f>IF($O678&gt;=FM$1,$S678,0)</f>
        <v>531.18724999999995</v>
      </c>
      <c r="FN678" s="27">
        <f>IF($O678&gt;=FN$1,$S678,0)</f>
        <v>531.18724999999995</v>
      </c>
      <c r="FO678" s="27">
        <f>IF($O678&gt;=FO$1,$S678,0)</f>
        <v>531.18724999999995</v>
      </c>
      <c r="FP678" s="27">
        <f>IF($O678&gt;=FP$1,$S678,0)</f>
        <v>531.18724999999995</v>
      </c>
      <c r="FQ678" s="27">
        <f>IF($O678&gt;=FQ$1,$S678,0)</f>
        <v>531.18724999999995</v>
      </c>
      <c r="FR678" s="27">
        <f>IF($O678&gt;=FR$1,$S678,0)</f>
        <v>531.18724999999995</v>
      </c>
      <c r="FS678" s="27">
        <f>IF($O678&gt;=FS$1,$S678,0)</f>
        <v>531.18724999999995</v>
      </c>
      <c r="FT678" s="27">
        <f>IF($O678&gt;=FT$1,$S678,0)</f>
        <v>531.18724999999995</v>
      </c>
      <c r="FU678" s="27">
        <f>IF($O678&gt;=FU$1,$S678,0)</f>
        <v>531.18724999999995</v>
      </c>
      <c r="FV678" s="27">
        <f>IF($O678&gt;=FV$1,$S678,0)</f>
        <v>531.18724999999995</v>
      </c>
      <c r="FW678" s="27">
        <f>IF($O678&gt;=FW$1,$S678,0)</f>
        <v>531.18724999999995</v>
      </c>
      <c r="FX678" s="27">
        <f>IF($O678&gt;=FX$1,$S678,0)</f>
        <v>531.18724999999995</v>
      </c>
      <c r="FY678" s="27">
        <f>IF($O678&gt;=FY$1,$S678,0)</f>
        <v>531.18724999999995</v>
      </c>
      <c r="FZ678" s="27">
        <f>IF($O678&gt;=FZ$1,$S678,0)</f>
        <v>531.18724999999995</v>
      </c>
      <c r="GA678" s="27">
        <f>IF($O678&gt;=GA$1,$S678,0)</f>
        <v>531.18724999999995</v>
      </c>
      <c r="GB678" s="27">
        <f>IF($O678&gt;=GB$1,$S678,0)</f>
        <v>531.18724999999995</v>
      </c>
      <c r="GC678" s="27">
        <f>IF($O678&gt;=GC$1,$S678,0)</f>
        <v>531.18724999999995</v>
      </c>
      <c r="GD678" s="27">
        <f>IF($O678&gt;=GD$1,$S678,0)</f>
        <v>531.18724999999995</v>
      </c>
      <c r="GE678" s="27">
        <f>IF($O678&gt;=GE$1,$S678,0)</f>
        <v>531.18724999999995</v>
      </c>
      <c r="GF678" s="27">
        <f>IF($O678&gt;=GF$1,$S678,0)</f>
        <v>531.18724999999995</v>
      </c>
      <c r="GG678" s="27">
        <f>IF($O678&gt;=GG$1,$S678,0)</f>
        <v>531.18724999999995</v>
      </c>
      <c r="GH678" s="27">
        <f>IF($O678&gt;=GH$1,$S678,0)</f>
        <v>531.18724999999995</v>
      </c>
      <c r="GI678" s="27">
        <f>IF($O678&gt;=GI$1,$S678,0)</f>
        <v>531.18724999999995</v>
      </c>
      <c r="GJ678" s="27">
        <f>IF($O678&gt;=GJ$1,$S678,0)</f>
        <v>531.18724999999995</v>
      </c>
      <c r="GK678" s="27">
        <f>IF($O678&gt;=GK$1,$S678,0)</f>
        <v>531.18724999999995</v>
      </c>
      <c r="GL678" s="27">
        <f>IF($O678&gt;=GL$1,$S678,0)</f>
        <v>531.18724999999995</v>
      </c>
      <c r="GM678" s="27">
        <f>IF($O678&gt;=GM$1,$S678,0)</f>
        <v>531.18724999999995</v>
      </c>
      <c r="GN678" s="27">
        <f>IF($O678&gt;=GN$1,$S678,0)</f>
        <v>531.18724999999995</v>
      </c>
      <c r="GO678" s="27">
        <f>IF($O678&gt;=GO$1,$S678,0)</f>
        <v>531.18724999999995</v>
      </c>
      <c r="GP678" s="27">
        <f>IF($O678&gt;=GP$1,$S678,0)</f>
        <v>531.18724999999995</v>
      </c>
      <c r="GQ678" s="27">
        <f>IF($O678&gt;=GQ$1,$S678,0)</f>
        <v>531.18724999999995</v>
      </c>
      <c r="GR678" s="27">
        <f>IF($O678&gt;=GR$1,$S678,0)</f>
        <v>531.18724999999995</v>
      </c>
      <c r="GS678" s="27">
        <f>IF($O678&gt;=GS$1,$S678,0)</f>
        <v>531.18724999999995</v>
      </c>
      <c r="GT678" s="27">
        <f>IF($O678&gt;=GT$1,$S678,0)</f>
        <v>531.18724999999995</v>
      </c>
      <c r="GU678" s="27">
        <f>IF($O678&gt;=GU$1,$S678,0)</f>
        <v>531.18724999999995</v>
      </c>
      <c r="GV678" s="27">
        <f>IF($O678&gt;=GV$1,$S678,0)</f>
        <v>531.18724999999995</v>
      </c>
      <c r="GW678" s="27">
        <f>IF($O678&gt;=GW$1,$S678,0)</f>
        <v>531.18724999999995</v>
      </c>
      <c r="GX678" s="27">
        <f>IF($O678&gt;=GX$1,$S678,0)</f>
        <v>531.18724999999995</v>
      </c>
      <c r="GY678" s="27">
        <f>IF($O678&gt;=GY$1,$S678,0)</f>
        <v>531.18724999999995</v>
      </c>
      <c r="GZ678" s="27">
        <f>IF($O678&gt;=GZ$1,$S678,0)</f>
        <v>531.18724999999995</v>
      </c>
      <c r="HA678" s="27">
        <f>IF($O678&gt;=HA$1,$S678,0)</f>
        <v>531.18724999999995</v>
      </c>
      <c r="HB678" s="27">
        <f>IF($O678&gt;=HB$1,$S678,0)</f>
        <v>531.18724999999995</v>
      </c>
      <c r="HC678" s="27">
        <f>IF($O678&gt;=HC$1,$S678,0)</f>
        <v>531.18724999999995</v>
      </c>
    </row>
    <row r="679" spans="1:211">
      <c r="A679" s="3">
        <v>36080</v>
      </c>
      <c r="B679" s="3" t="s">
        <v>748</v>
      </c>
      <c r="C679" s="3" t="s">
        <v>18</v>
      </c>
      <c r="D679" s="3">
        <v>64</v>
      </c>
      <c r="E679" s="4">
        <v>32664</v>
      </c>
      <c r="F679" s="5">
        <v>29.06027397260274</v>
      </c>
      <c r="G679" s="3" t="s">
        <v>729</v>
      </c>
      <c r="H679" s="4">
        <v>19998</v>
      </c>
      <c r="I679" s="9" t="s">
        <v>795</v>
      </c>
      <c r="J679" s="5">
        <v>2065.58</v>
      </c>
      <c r="K679" s="31">
        <v>1004</v>
      </c>
      <c r="L679" s="32">
        <v>29</v>
      </c>
      <c r="M679" s="33">
        <f>VLOOKUP(L679,FIND,3,TRUE)</f>
        <v>1.5</v>
      </c>
      <c r="N679" s="32">
        <f>IF(L679&gt;30,180,VLOOKUP(L679,TEMPO,2,FALSE))</f>
        <v>174</v>
      </c>
      <c r="O679" s="32">
        <f>IF(R679&gt;0,4,N679)</f>
        <v>174</v>
      </c>
      <c r="P679" s="96">
        <f>J679*M679*L679</f>
        <v>89852.73</v>
      </c>
      <c r="Q679" s="96">
        <f>10934.45*2</f>
        <v>21868.9</v>
      </c>
      <c r="R679" s="96">
        <f>IF(P679&lt;=Q679,P679/4,0)</f>
        <v>0</v>
      </c>
      <c r="S679" s="5">
        <f>IF(P679&gt;=Q679,P679/N679,0)</f>
        <v>516.39499999999998</v>
      </c>
      <c r="T679" s="3"/>
      <c r="U679" s="3">
        <f>IF(T679="",1,0)</f>
        <v>1</v>
      </c>
      <c r="V679" s="3">
        <v>44</v>
      </c>
      <c r="W679" s="5">
        <v>0.6</v>
      </c>
      <c r="X679" s="5">
        <v>402.65</v>
      </c>
      <c r="Y679" s="5">
        <f>X679*W679</f>
        <v>241.58999999999997</v>
      </c>
      <c r="Z679" s="5">
        <v>400</v>
      </c>
      <c r="AA679" s="5">
        <f>S679+Y679+Z679</f>
        <v>1157.9849999999999</v>
      </c>
      <c r="AB679" s="39">
        <f>(J679/12+J679/12*1.3333333333+450/12+J679/30*6/12+J679)*1.3+Y679+Z679+153.9</f>
        <v>4096.3809555480966</v>
      </c>
      <c r="AC679" s="39" t="s">
        <v>18</v>
      </c>
      <c r="AD679" s="39">
        <f>J679*1.3+400+153.9</f>
        <v>3239.154</v>
      </c>
      <c r="AE679" s="39">
        <f>SUMIFS('CUSTO MENSAL FUNC NOVO'!H:H,'CUSTO MENSAL FUNC NOVO'!A:A,'VALORES MENSAIS'!AC679)</f>
        <v>1902.2210000000002</v>
      </c>
      <c r="AF679" s="27">
        <f>IF($R679&gt;0,$R679,$S679)+$Y679+$Z679</f>
        <v>1157.9849999999999</v>
      </c>
      <c r="AG679" s="27">
        <f>IF($R679&gt;0,$R679,$S679)+$Y679+$Z679</f>
        <v>1157.9849999999999</v>
      </c>
      <c r="AH679" s="27">
        <f>IF($R679&gt;0,$R679,$S679)+$Y679+$Z679</f>
        <v>1157.9849999999999</v>
      </c>
      <c r="AI679" s="27">
        <f>IF($R679&gt;0,$R679,$S679)+$Y679+$Z679</f>
        <v>1157.9849999999999</v>
      </c>
      <c r="AJ679" s="27">
        <f>IF($O679&gt;=AJ$1,$S679+$Y679+$Z679,$Y679+$Z679)</f>
        <v>1157.9849999999999</v>
      </c>
      <c r="AK679" s="27">
        <f>IF($O679&gt;=AK$1,$S679+$Y679+$Z679,$Y679+$Z679)</f>
        <v>1157.9849999999999</v>
      </c>
      <c r="AL679" s="27">
        <f>IF($O679&gt;=AL$1,$S679+$Y679+$Z679,$Y679+$Z679)</f>
        <v>1157.9849999999999</v>
      </c>
      <c r="AM679" s="27">
        <f>IF($O679&gt;=AM$1,$S679+$Y679+$Z679,$Y679+$Z679)</f>
        <v>1157.9849999999999</v>
      </c>
      <c r="AN679" s="27">
        <f>IF($O679&gt;=AN$1,$S679+$Y679+$Z679,$Y679+$Z679)</f>
        <v>1157.9849999999999</v>
      </c>
      <c r="AO679" s="27">
        <f>IF($O679&gt;=AO$1,$S679+$Y679+$Z679,$Y679+$Z679)</f>
        <v>1157.9849999999999</v>
      </c>
      <c r="AP679" s="27">
        <f>IF($O679&gt;=AP$1,$S679+$Y679+$Z679,$Y679+$Z679)</f>
        <v>1157.9849999999999</v>
      </c>
      <c r="AQ679" s="27">
        <f>IF($O679&gt;=AQ$1,$S679+$Y679+$Z679,$Y679+$Z679)</f>
        <v>1157.9849999999999</v>
      </c>
      <c r="AR679" s="27">
        <f>IF($O679&gt;=AR$1,$S679+$Y679+$Z679,$Y679+$Z679)</f>
        <v>1157.9849999999999</v>
      </c>
      <c r="AS679" s="27">
        <f>IF($O679&gt;=AS$1,$S679+$Y679+$Z679,$Y679+$Z679)</f>
        <v>1157.9849999999999</v>
      </c>
      <c r="AT679" s="27">
        <f>IF($O679&gt;=AT$1,$S679+$Y679+$Z679,$Y679+$Z679)</f>
        <v>1157.9849999999999</v>
      </c>
      <c r="AU679" s="27">
        <f>IF($O679&gt;=AU$1,$S679+$Y679+$Z679,$Y679+$Z679)</f>
        <v>1157.9849999999999</v>
      </c>
      <c r="AV679" s="27">
        <f>IF($O679&gt;=AV$1,$S679+$Y679+$Z679,$Y679+$Z679)</f>
        <v>1157.9849999999999</v>
      </c>
      <c r="AW679" s="27">
        <f>IF($O679&gt;=AW$1,$S679+$Y679+$Z679,$Y679+$Z679)</f>
        <v>1157.9849999999999</v>
      </c>
      <c r="AX679" s="27">
        <f>IF($O679&gt;=AX$1,$S679+$Y679+$Z679,$Y679+$Z679)</f>
        <v>1157.9849999999999</v>
      </c>
      <c r="AY679" s="27">
        <f>IF($O679&gt;=AY$1,$S679+$Y679+$Z679,$Y679+$Z679)</f>
        <v>1157.9849999999999</v>
      </c>
      <c r="AZ679" s="27">
        <f>IF($O679&gt;=AZ$1,$S679+$Y679+$Z679,$Y679+$Z679)</f>
        <v>1157.9849999999999</v>
      </c>
      <c r="BA679" s="27">
        <f>IF($O679&gt;=BA$1,$S679+$Y679+$Z679,$Y679+$Z679)</f>
        <v>1157.9849999999999</v>
      </c>
      <c r="BB679" s="27">
        <f>IF($O679&gt;=BB$1,$S679+$Y679+$Z679,$Y679+$Z679)</f>
        <v>1157.9849999999999</v>
      </c>
      <c r="BC679" s="27">
        <f>IF($O679&gt;=BC$1,$S679+$Y679+$Z679,$Y679+$Z679)</f>
        <v>1157.9849999999999</v>
      </c>
      <c r="BD679" s="27">
        <f>IF($O679&gt;=BD$1,$S679+$Y679+$Z679,$Y679+$Z679)</f>
        <v>1157.9849999999999</v>
      </c>
      <c r="BE679" s="27">
        <f>IF($O679&gt;=BE$1,$S679+$Y679+$Z679,$Y679+$Z679)</f>
        <v>1157.9849999999999</v>
      </c>
      <c r="BF679" s="27">
        <f>IF($O679&gt;=BF$1,$S679+$Y679+$Z679,$Y679+$Z679)</f>
        <v>1157.9849999999999</v>
      </c>
      <c r="BG679" s="27">
        <f>IF($O679&gt;=BG$1,$S679+$Y679+$Z679,$Y679+$Z679)</f>
        <v>1157.9849999999999</v>
      </c>
      <c r="BH679" s="27">
        <f>IF($O679&gt;=BH$1,$S679+$Y679+$Z679,$Y679+$Z679)</f>
        <v>1157.9849999999999</v>
      </c>
      <c r="BI679" s="27">
        <f>IF($O679&gt;=BI$1,$S679+$Y679+$Z679,$Y679+$Z679)</f>
        <v>1157.9849999999999</v>
      </c>
      <c r="BJ679" s="27">
        <f>IF($O679&gt;=BJ$1,$S679+$Y679+$Z679,$Y679+$Z679)</f>
        <v>1157.9849999999999</v>
      </c>
      <c r="BK679" s="27">
        <f>IF($O679&gt;=BK$1,$S679+$Y679+$Z679,$Y679+$Z679)</f>
        <v>1157.9849999999999</v>
      </c>
      <c r="BL679" s="27">
        <f>IF($O679&gt;=BL$1,$S679+$Y679+$Z679,$Y679+$Z679)</f>
        <v>1157.9849999999999</v>
      </c>
      <c r="BM679" s="27">
        <f>IF($O679&gt;=BM$1,$S679+$Y679+$Z679,$Y679+$Z679)</f>
        <v>1157.9849999999999</v>
      </c>
      <c r="BN679" s="27">
        <f>IF($O679&gt;=BN$1,$S679+$Y679+$Z679,$Y679+$Z679)</f>
        <v>1157.9849999999999</v>
      </c>
      <c r="BO679" s="27">
        <f>IF($O679&gt;=BO$1,$S679+$Y679+$Z679,$Y679+$Z679)</f>
        <v>1157.9849999999999</v>
      </c>
      <c r="BP679" s="27">
        <f>IF($O679&gt;=BP$1,$S679+$Y679+$Z679,$Y679+$Z679)</f>
        <v>1157.9849999999999</v>
      </c>
      <c r="BQ679" s="27">
        <f>IF($O679&gt;=BQ$1,$S679+$Y679+$Z679,$Y679+$Z679)</f>
        <v>1157.9849999999999</v>
      </c>
      <c r="BR679" s="27">
        <f>IF($O679&gt;=BR$1,$S679+$Y679+$Z679,$Y679+$Z679)</f>
        <v>1157.9849999999999</v>
      </c>
      <c r="BS679" s="27">
        <f>IF($O679&gt;=BS$1,$S679+$Y679+$Z679,$Y679+$Z679)</f>
        <v>1157.9849999999999</v>
      </c>
      <c r="BT679" s="27">
        <f>IF($O679&gt;=BT$1,$S679+$Y679+$Z679,$Y679+$Z679)</f>
        <v>1157.9849999999999</v>
      </c>
      <c r="BU679" s="27">
        <f>IF($O679&gt;=BU$1,$S679+$Y679+$Z679,$Y679+$Z679)</f>
        <v>1157.9849999999999</v>
      </c>
      <c r="BV679" s="27">
        <f>IF($O679&gt;=BV$1,$S679+$Y679+$Z679,$Y679+$Z679)</f>
        <v>1157.9849999999999</v>
      </c>
      <c r="BW679" s="27">
        <f>IF($O679&gt;=BW$1,$S679+$Y679+$Z679,$Y679+$Z679)</f>
        <v>1157.9849999999999</v>
      </c>
      <c r="BX679" s="27">
        <f>IF($O679&gt;=BX$1,$S679+$Y679+$Z679,$Y679+$Z679)</f>
        <v>1157.9849999999999</v>
      </c>
      <c r="BY679" s="27">
        <f>IF($O679&gt;=BY$1,$S679+$Y679+$Z679,$Y679+$Z679)</f>
        <v>1157.9849999999999</v>
      </c>
      <c r="BZ679" s="27">
        <f>IF($O679&gt;=BZ$1,$S679+$Y679+$Z679,$Y679+$Z679)</f>
        <v>1157.9849999999999</v>
      </c>
      <c r="CA679" s="27">
        <f>IF($O679&gt;=CA$1,$S679+$Y679+$Z679,$Y679+$Z679)</f>
        <v>1157.9849999999999</v>
      </c>
      <c r="CB679" s="27">
        <f>IF($O679&gt;=CB$1,$S679+$Y679+$Z679,$Y679+$Z679)</f>
        <v>1157.9849999999999</v>
      </c>
      <c r="CC679" s="27">
        <f>IF($O679&gt;=CC$1,$S679+$Y679+$Z679,$Y679+$Z679)</f>
        <v>1157.9849999999999</v>
      </c>
      <c r="CD679" s="27">
        <f>IF($O679&gt;=CD$1,$S679+$Y679+$Z679,$Y679+$Z679)</f>
        <v>1157.9849999999999</v>
      </c>
      <c r="CE679" s="27">
        <f>IF($O679&gt;=CE$1,$S679+$Y679+$Z679,$Y679+$Z679)</f>
        <v>1157.9849999999999</v>
      </c>
      <c r="CF679" s="27">
        <f>IF($O679&gt;=CF$1,$S679+$Y679+$Z679,$Y679+$Z679)</f>
        <v>1157.9849999999999</v>
      </c>
      <c r="CG679" s="27">
        <f>IF($O679&gt;=CG$1,$S679+$Y679+$Z679,$Y679+$Z679)</f>
        <v>1157.9849999999999</v>
      </c>
      <c r="CH679" s="27">
        <f>IF($O679&gt;=CH$1,$S679+$Y679+$Z679,$Y679+$Z679)</f>
        <v>1157.9849999999999</v>
      </c>
      <c r="CI679" s="27">
        <f>IF($O679&gt;=CI$1,$S679+$Y679+$Z679,$Y679+$Z679)</f>
        <v>1157.9849999999999</v>
      </c>
      <c r="CJ679" s="27">
        <f>IF($O679&gt;=CJ$1,$S679+$Y679+$Z679,$Y679+$Z679)</f>
        <v>1157.9849999999999</v>
      </c>
      <c r="CK679" s="27">
        <f>IF($O679&gt;=CK$1,$S679+$Y679+$Z679,$Y679+$Z679)</f>
        <v>1157.9849999999999</v>
      </c>
      <c r="CL679" s="27">
        <f>IF($O679&gt;=CL$1,$S679+$Y679+$Z679,$Y679+$Z679)</f>
        <v>1157.9849999999999</v>
      </c>
      <c r="CM679" s="27">
        <f>IF($O679&gt;=CM$1,$S679+$Y679+$Z679,$Y679+$Z679)</f>
        <v>1157.9849999999999</v>
      </c>
      <c r="CN679" s="27">
        <f>IF($O679&gt;=CN$1,$S679+$Y679,$Y679)</f>
        <v>757.9849999999999</v>
      </c>
      <c r="CO679" s="27">
        <f>IF($O679&gt;=CO$1,$S679+$Y679,$Y679)</f>
        <v>757.9849999999999</v>
      </c>
      <c r="CP679" s="27">
        <f>IF($O679&gt;=CP$1,$S679+$Y679,$Y679)</f>
        <v>757.9849999999999</v>
      </c>
      <c r="CQ679" s="27">
        <f>IF($O679&gt;=CQ$1,$S679+$Y679,$Y679)</f>
        <v>757.9849999999999</v>
      </c>
      <c r="CR679" s="27">
        <f>IF($O679&gt;=CR$1,$S679+$Y679,$Y679)</f>
        <v>757.9849999999999</v>
      </c>
      <c r="CS679" s="27">
        <f>IF($O679&gt;=CS$1,$S679+$Y679,$Y679)</f>
        <v>757.9849999999999</v>
      </c>
      <c r="CT679" s="27">
        <f>IF($O679&gt;=CT$1,$S679+$Y679,$Y679)</f>
        <v>757.9849999999999</v>
      </c>
      <c r="CU679" s="27">
        <f>IF($O679&gt;=CU$1,$S679+$Y679,$Y679)</f>
        <v>757.9849999999999</v>
      </c>
      <c r="CV679" s="27">
        <f>IF($O679&gt;=CV$1,$S679+$Y679,$Y679)</f>
        <v>757.9849999999999</v>
      </c>
      <c r="CW679" s="27">
        <f>IF($O679&gt;=CW$1,$S679+$Y679,$Y679)</f>
        <v>757.9849999999999</v>
      </c>
      <c r="CX679" s="27">
        <f>IF($O679&gt;=CX$1,$S679+$Y679,$Y679)</f>
        <v>757.9849999999999</v>
      </c>
      <c r="CY679" s="27">
        <f>IF($O679&gt;=CY$1,$S679+$Y679,$Y679)</f>
        <v>757.9849999999999</v>
      </c>
      <c r="CZ679" s="27">
        <f>IF($O679&gt;=CZ$1,$S679+$Y679,$Y679)</f>
        <v>757.9849999999999</v>
      </c>
      <c r="DA679" s="27">
        <f>IF($O679&gt;=DA$1,$S679+$Y679,$Y679)</f>
        <v>757.9849999999999</v>
      </c>
      <c r="DB679" s="27">
        <f>IF($O679&gt;=DB$1,$S679+$Y679,$Y679)</f>
        <v>757.9849999999999</v>
      </c>
      <c r="DC679" s="27">
        <f>IF($O679&gt;=DC$1,$S679+$Y679,$Y679)</f>
        <v>757.9849999999999</v>
      </c>
      <c r="DD679" s="27">
        <f>IF($O679&gt;=DD$1,$S679+$Y679,$Y679)</f>
        <v>757.9849999999999</v>
      </c>
      <c r="DE679" s="27">
        <f>IF($O679&gt;=DE$1,$S679+$Y679,$Y679)</f>
        <v>757.9849999999999</v>
      </c>
      <c r="DF679" s="27">
        <f>IF($O679&gt;=DF$1,$S679+$Y679,$Y679)</f>
        <v>757.9849999999999</v>
      </c>
      <c r="DG679" s="27">
        <f>IF($O679&gt;=DG$1,$S679+$Y679,$Y679)</f>
        <v>757.9849999999999</v>
      </c>
      <c r="DH679" s="27">
        <f>IF($O679&gt;=DH$1,$S679+$Y679,$Y679)</f>
        <v>757.9849999999999</v>
      </c>
      <c r="DI679" s="27">
        <f>IF($O679&gt;=DI$1,$S679+$Y679,$Y679)</f>
        <v>757.9849999999999</v>
      </c>
      <c r="DJ679" s="27">
        <f>IF($O679&gt;=DJ$1,$S679+$Y679,$Y679)</f>
        <v>757.9849999999999</v>
      </c>
      <c r="DK679" s="27">
        <f>IF($O679&gt;=DK$1,$S679+$Y679,$Y679)</f>
        <v>757.9849999999999</v>
      </c>
      <c r="DL679" s="27">
        <f>IF($O679&gt;=DL$1,$S679+$Y679,$Y679)</f>
        <v>757.9849999999999</v>
      </c>
      <c r="DM679" s="27">
        <f>IF($O679&gt;=DM$1,$S679+$Y679,$Y679)</f>
        <v>757.9849999999999</v>
      </c>
      <c r="DN679" s="27">
        <f>IF($O679&gt;=DN$1,$S679+$Y679,$Y679)</f>
        <v>757.9849999999999</v>
      </c>
      <c r="DO679" s="27">
        <f>IF($O679&gt;=DO$1,$S679+$Y679,$Y679)</f>
        <v>757.9849999999999</v>
      </c>
      <c r="DP679" s="27">
        <f>IF($O679&gt;=DP$1,$S679+$Y679,$Y679)</f>
        <v>757.9849999999999</v>
      </c>
      <c r="DQ679" s="27">
        <f>IF($O679&gt;=DQ$1,$S679+$Y679,$Y679)</f>
        <v>757.9849999999999</v>
      </c>
      <c r="DR679" s="27">
        <f>IF($O679&gt;=DR$1,$S679+$Y679,$Y679)</f>
        <v>757.9849999999999</v>
      </c>
      <c r="DS679" s="27">
        <f>IF($O679&gt;=DS$1,$S679+$Y679,$Y679)</f>
        <v>757.9849999999999</v>
      </c>
      <c r="DT679" s="27">
        <f>IF($O679&gt;=DT$1,$S679+$Y679,$Y679)</f>
        <v>757.9849999999999</v>
      </c>
      <c r="DU679" s="27">
        <f>IF($O679&gt;=DU$1,$S679+$Y679,$Y679)</f>
        <v>757.9849999999999</v>
      </c>
      <c r="DV679" s="27">
        <f>IF($O679&gt;=DV$1,$S679+$Y679,$Y679)</f>
        <v>757.9849999999999</v>
      </c>
      <c r="DW679" s="27">
        <f>IF($O679&gt;=DW$1,$S679+$Y679,$Y679)</f>
        <v>757.9849999999999</v>
      </c>
      <c r="DX679" s="27">
        <f>IF($O679&gt;=DX$1,$S679+$Y679,$Y679)</f>
        <v>757.9849999999999</v>
      </c>
      <c r="DY679" s="27">
        <f>IF($O679&gt;=DY$1,$S679+$Y679,$Y679)</f>
        <v>757.9849999999999</v>
      </c>
      <c r="DZ679" s="27">
        <f>IF($O679&gt;=DZ$1,$S679+$Y679,$Y679)</f>
        <v>757.9849999999999</v>
      </c>
      <c r="EA679" s="27">
        <f>IF($O679&gt;=EA$1,$S679+$Y679,$Y679)</f>
        <v>757.9849999999999</v>
      </c>
      <c r="EB679" s="27">
        <f>IF($O679&gt;=EB$1,$S679+$Y679,$Y679)</f>
        <v>757.9849999999999</v>
      </c>
      <c r="EC679" s="27">
        <f>IF($O679&gt;=EC$1,$S679+$Y679,$Y679)</f>
        <v>757.9849999999999</v>
      </c>
      <c r="ED679" s="27">
        <f>IF($O679&gt;=ED$1,$S679+$Y679,$Y679)</f>
        <v>757.9849999999999</v>
      </c>
      <c r="EE679" s="27">
        <f>IF($O679&gt;=EE$1,$S679+$Y679,$Y679)</f>
        <v>757.9849999999999</v>
      </c>
      <c r="EF679" s="27">
        <f>IF($O679&gt;=EF$1,$S679+$Y679,$Y679)</f>
        <v>757.9849999999999</v>
      </c>
      <c r="EG679" s="27">
        <f>IF($O679&gt;=EG$1,$S679+$Y679,$Y679)</f>
        <v>757.9849999999999</v>
      </c>
      <c r="EH679" s="27">
        <f>IF($O679&gt;=EH$1,$S679+$Y679,$Y679)</f>
        <v>757.9849999999999</v>
      </c>
      <c r="EI679" s="27">
        <f>IF($O679&gt;=EI$1,$S679+$Y679,$Y679)</f>
        <v>757.9849999999999</v>
      </c>
      <c r="EJ679" s="27">
        <f>IF($O679&gt;=EJ$1,$S679+$Y679,$Y679)</f>
        <v>757.9849999999999</v>
      </c>
      <c r="EK679" s="27">
        <f>IF($O679&gt;=EK$1,$S679+$Y679,$Y679)</f>
        <v>757.9849999999999</v>
      </c>
      <c r="EL679" s="27">
        <f>IF($O679&gt;=EL$1,$S679+$Y679,$Y679)</f>
        <v>757.9849999999999</v>
      </c>
      <c r="EM679" s="27">
        <f>IF($O679&gt;=EM$1,$S679+$Y679,$Y679)</f>
        <v>757.9849999999999</v>
      </c>
      <c r="EN679" s="27">
        <f>IF($O679&gt;=EN$1,$S679+$Y679,$Y679)</f>
        <v>757.9849999999999</v>
      </c>
      <c r="EO679" s="27">
        <f>IF($O679&gt;=EO$1,$S679+$Y679,$Y679)</f>
        <v>757.9849999999999</v>
      </c>
      <c r="EP679" s="27">
        <f>IF($O679&gt;=EP$1,$S679+$Y679,$Y679)</f>
        <v>757.9849999999999</v>
      </c>
      <c r="EQ679" s="27">
        <f>IF($O679&gt;=EQ$1,$S679+$Y679,$Y679)</f>
        <v>757.9849999999999</v>
      </c>
      <c r="ER679" s="27">
        <f>IF($O679&gt;=ER$1,$S679+$Y679,$Y679)</f>
        <v>757.9849999999999</v>
      </c>
      <c r="ES679" s="27">
        <f>IF($O679&gt;=ES$1,$S679+$Y679,$Y679)</f>
        <v>757.9849999999999</v>
      </c>
      <c r="ET679" s="27">
        <f>IF($O679&gt;=ET$1,$S679+$Y679,$Y679)</f>
        <v>757.9849999999999</v>
      </c>
      <c r="EU679" s="27">
        <f>IF($O679&gt;=EU$1,$S679+$Y679,$Y679)</f>
        <v>757.9849999999999</v>
      </c>
      <c r="EV679" s="27">
        <f>IF($O679&gt;=EV$1,$S679,0)</f>
        <v>516.39499999999998</v>
      </c>
      <c r="EW679" s="27">
        <f>IF($O679&gt;=EW$1,$S679,0)</f>
        <v>516.39499999999998</v>
      </c>
      <c r="EX679" s="27">
        <f>IF($O679&gt;=EX$1,$S679,0)</f>
        <v>516.39499999999998</v>
      </c>
      <c r="EY679" s="27">
        <f>IF($O679&gt;=EY$1,$S679,0)</f>
        <v>516.39499999999998</v>
      </c>
      <c r="EZ679" s="27">
        <f>IF($O679&gt;=EZ$1,$S679,0)</f>
        <v>516.39499999999998</v>
      </c>
      <c r="FA679" s="27">
        <f>IF($O679&gt;=FA$1,$S679,0)</f>
        <v>516.39499999999998</v>
      </c>
      <c r="FB679" s="27">
        <f>IF($O679&gt;=FB$1,$S679,0)</f>
        <v>516.39499999999998</v>
      </c>
      <c r="FC679" s="27">
        <f>IF($O679&gt;=FC$1,$S679,0)</f>
        <v>516.39499999999998</v>
      </c>
      <c r="FD679" s="27">
        <f>IF($O679&gt;=FD$1,$S679,0)</f>
        <v>516.39499999999998</v>
      </c>
      <c r="FE679" s="27">
        <f>IF($O679&gt;=FE$1,$S679,0)</f>
        <v>516.39499999999998</v>
      </c>
      <c r="FF679" s="27">
        <f>IF($O679&gt;=FF$1,$S679,0)</f>
        <v>516.39499999999998</v>
      </c>
      <c r="FG679" s="27">
        <f>IF($O679&gt;=FG$1,$S679,0)</f>
        <v>516.39499999999998</v>
      </c>
      <c r="FH679" s="27">
        <f>IF($O679&gt;=FH$1,$S679,0)</f>
        <v>516.39499999999998</v>
      </c>
      <c r="FI679" s="27">
        <f>IF($O679&gt;=FI$1,$S679,0)</f>
        <v>516.39499999999998</v>
      </c>
      <c r="FJ679" s="27">
        <f>IF($O679&gt;=FJ$1,$S679,0)</f>
        <v>516.39499999999998</v>
      </c>
      <c r="FK679" s="27">
        <f>IF($O679&gt;=FK$1,$S679,0)</f>
        <v>516.39499999999998</v>
      </c>
      <c r="FL679" s="27">
        <f>IF($O679&gt;=FL$1,$S679,0)</f>
        <v>516.39499999999998</v>
      </c>
      <c r="FM679" s="27">
        <f>IF($O679&gt;=FM$1,$S679,0)</f>
        <v>516.39499999999998</v>
      </c>
      <c r="FN679" s="27">
        <f>IF($O679&gt;=FN$1,$S679,0)</f>
        <v>516.39499999999998</v>
      </c>
      <c r="FO679" s="27">
        <f>IF($O679&gt;=FO$1,$S679,0)</f>
        <v>516.39499999999998</v>
      </c>
      <c r="FP679" s="27">
        <f>IF($O679&gt;=FP$1,$S679,0)</f>
        <v>516.39499999999998</v>
      </c>
      <c r="FQ679" s="27">
        <f>IF($O679&gt;=FQ$1,$S679,0)</f>
        <v>516.39499999999998</v>
      </c>
      <c r="FR679" s="27">
        <f>IF($O679&gt;=FR$1,$S679,0)</f>
        <v>516.39499999999998</v>
      </c>
      <c r="FS679" s="27">
        <f>IF($O679&gt;=FS$1,$S679,0)</f>
        <v>516.39499999999998</v>
      </c>
      <c r="FT679" s="27">
        <f>IF($O679&gt;=FT$1,$S679,0)</f>
        <v>516.39499999999998</v>
      </c>
      <c r="FU679" s="27">
        <f>IF($O679&gt;=FU$1,$S679,0)</f>
        <v>516.39499999999998</v>
      </c>
      <c r="FV679" s="27">
        <f>IF($O679&gt;=FV$1,$S679,0)</f>
        <v>516.39499999999998</v>
      </c>
      <c r="FW679" s="27">
        <f>IF($O679&gt;=FW$1,$S679,0)</f>
        <v>516.39499999999998</v>
      </c>
      <c r="FX679" s="27">
        <f>IF($O679&gt;=FX$1,$S679,0)</f>
        <v>516.39499999999998</v>
      </c>
      <c r="FY679" s="27">
        <f>IF($O679&gt;=FY$1,$S679,0)</f>
        <v>516.39499999999998</v>
      </c>
      <c r="FZ679" s="27">
        <f>IF($O679&gt;=FZ$1,$S679,0)</f>
        <v>516.39499999999998</v>
      </c>
      <c r="GA679" s="27">
        <f>IF($O679&gt;=GA$1,$S679,0)</f>
        <v>516.39499999999998</v>
      </c>
      <c r="GB679" s="27">
        <f>IF($O679&gt;=GB$1,$S679,0)</f>
        <v>516.39499999999998</v>
      </c>
      <c r="GC679" s="27">
        <f>IF($O679&gt;=GC$1,$S679,0)</f>
        <v>516.39499999999998</v>
      </c>
      <c r="GD679" s="27">
        <f>IF($O679&gt;=GD$1,$S679,0)</f>
        <v>516.39499999999998</v>
      </c>
      <c r="GE679" s="27">
        <f>IF($O679&gt;=GE$1,$S679,0)</f>
        <v>516.39499999999998</v>
      </c>
      <c r="GF679" s="27">
        <f>IF($O679&gt;=GF$1,$S679,0)</f>
        <v>516.39499999999998</v>
      </c>
      <c r="GG679" s="27">
        <f>IF($O679&gt;=GG$1,$S679,0)</f>
        <v>516.39499999999998</v>
      </c>
      <c r="GH679" s="27">
        <f>IF($O679&gt;=GH$1,$S679,0)</f>
        <v>516.39499999999998</v>
      </c>
      <c r="GI679" s="27">
        <f>IF($O679&gt;=GI$1,$S679,0)</f>
        <v>516.39499999999998</v>
      </c>
      <c r="GJ679" s="27">
        <f>IF($O679&gt;=GJ$1,$S679,0)</f>
        <v>516.39499999999998</v>
      </c>
      <c r="GK679" s="27">
        <f>IF($O679&gt;=GK$1,$S679,0)</f>
        <v>516.39499999999998</v>
      </c>
      <c r="GL679" s="27">
        <f>IF($O679&gt;=GL$1,$S679,0)</f>
        <v>516.39499999999998</v>
      </c>
      <c r="GM679" s="27">
        <f>IF($O679&gt;=GM$1,$S679,0)</f>
        <v>516.39499999999998</v>
      </c>
      <c r="GN679" s="27">
        <f>IF($O679&gt;=GN$1,$S679,0)</f>
        <v>516.39499999999998</v>
      </c>
      <c r="GO679" s="27">
        <f>IF($O679&gt;=GO$1,$S679,0)</f>
        <v>516.39499999999998</v>
      </c>
      <c r="GP679" s="27">
        <f>IF($O679&gt;=GP$1,$S679,0)</f>
        <v>516.39499999999998</v>
      </c>
      <c r="GQ679" s="27">
        <f>IF($O679&gt;=GQ$1,$S679,0)</f>
        <v>516.39499999999998</v>
      </c>
      <c r="GR679" s="27">
        <f>IF($O679&gt;=GR$1,$S679,0)</f>
        <v>516.39499999999998</v>
      </c>
      <c r="GS679" s="27">
        <f>IF($O679&gt;=GS$1,$S679,0)</f>
        <v>516.39499999999998</v>
      </c>
      <c r="GT679" s="27">
        <f>IF($O679&gt;=GT$1,$S679,0)</f>
        <v>516.39499999999998</v>
      </c>
      <c r="GU679" s="27">
        <f>IF($O679&gt;=GU$1,$S679,0)</f>
        <v>516.39499999999998</v>
      </c>
      <c r="GV679" s="27">
        <f>IF($O679&gt;=GV$1,$S679,0)</f>
        <v>516.39499999999998</v>
      </c>
      <c r="GW679" s="27">
        <f>IF($O679&gt;=GW$1,$S679,0)</f>
        <v>516.39499999999998</v>
      </c>
      <c r="GX679" s="27">
        <f>IF($O679&gt;=GX$1,$S679,0)</f>
        <v>0</v>
      </c>
      <c r="GY679" s="27">
        <f>IF($O679&gt;=GY$1,$S679,0)</f>
        <v>0</v>
      </c>
      <c r="GZ679" s="27">
        <f>IF($O679&gt;=GZ$1,$S679,0)</f>
        <v>0</v>
      </c>
      <c r="HA679" s="27">
        <f>IF($O679&gt;=HA$1,$S679,0)</f>
        <v>0</v>
      </c>
      <c r="HB679" s="27">
        <f>IF($O679&gt;=HB$1,$S679,0)</f>
        <v>0</v>
      </c>
      <c r="HC679" s="27">
        <f>IF($O679&gt;=HC$1,$S679,0)</f>
        <v>0</v>
      </c>
    </row>
    <row r="680" spans="1:211">
      <c r="A680" s="3">
        <v>107727</v>
      </c>
      <c r="B680" s="3" t="s">
        <v>735</v>
      </c>
      <c r="C680" s="3" t="s">
        <v>18</v>
      </c>
      <c r="D680" s="3">
        <v>63</v>
      </c>
      <c r="E680" s="4">
        <v>38005</v>
      </c>
      <c r="F680" s="5">
        <v>14.427397260273972</v>
      </c>
      <c r="G680" s="3" t="s">
        <v>729</v>
      </c>
      <c r="H680" s="4">
        <v>20292</v>
      </c>
      <c r="I680" s="9" t="s">
        <v>795</v>
      </c>
      <c r="J680" s="5">
        <v>1996.44</v>
      </c>
      <c r="K680" s="31">
        <v>1004</v>
      </c>
      <c r="L680" s="32">
        <v>14</v>
      </c>
      <c r="M680" s="33">
        <f>VLOOKUP(L680,FIND,3,TRUE)</f>
        <v>1.1000000000000001</v>
      </c>
      <c r="N680" s="32">
        <f>IF(L680&gt;30,180,VLOOKUP(L680,TEMPO,2,FALSE))</f>
        <v>84</v>
      </c>
      <c r="O680" s="32">
        <f>IF(R680&gt;0,4,N680)</f>
        <v>84</v>
      </c>
      <c r="P680" s="96">
        <f>J680*M680*L680</f>
        <v>30745.176000000003</v>
      </c>
      <c r="Q680" s="96">
        <f>10934.45*2</f>
        <v>21868.9</v>
      </c>
      <c r="R680" s="96">
        <f>IF(P680&lt;=Q680,P680/4,0)</f>
        <v>0</v>
      </c>
      <c r="S680" s="5">
        <f>IF(P680&gt;=Q680,P680/N680,0)</f>
        <v>366.01400000000001</v>
      </c>
      <c r="T680" s="3"/>
      <c r="U680" s="3">
        <f>IF(T680="",1,0)</f>
        <v>1</v>
      </c>
      <c r="V680" s="3">
        <v>29</v>
      </c>
      <c r="W680" s="5">
        <v>0.6</v>
      </c>
      <c r="X680" s="5">
        <v>402.65</v>
      </c>
      <c r="Y680" s="5">
        <f>X680*W680</f>
        <v>241.58999999999997</v>
      </c>
      <c r="Z680" s="5">
        <v>400</v>
      </c>
      <c r="AA680" s="5">
        <f>S680+Y680+Z680</f>
        <v>1007.604</v>
      </c>
      <c r="AB680" s="39">
        <f>(J680/12+J680/12*1.3333333333+450/12+J680/30*6/12+J680)*1.3+Y680+Z680+153.9</f>
        <v>3987.5238666594578</v>
      </c>
      <c r="AC680" s="39" t="s">
        <v>18</v>
      </c>
      <c r="AD680" s="39">
        <f>J680*1.3+400+153.9</f>
        <v>3149.2720000000004</v>
      </c>
      <c r="AE680" s="39">
        <f>SUMIFS('CUSTO MENSAL FUNC NOVO'!H:H,'CUSTO MENSAL FUNC NOVO'!A:A,'VALORES MENSAIS'!AC680)</f>
        <v>1902.2210000000002</v>
      </c>
      <c r="AF680" s="27">
        <f>IF($R680&gt;0,$R680,$S680)+$Y680+$Z680</f>
        <v>1007.604</v>
      </c>
      <c r="AG680" s="27">
        <f>IF($R680&gt;0,$R680,$S680)+$Y680+$Z680</f>
        <v>1007.604</v>
      </c>
      <c r="AH680" s="27">
        <f>IF($R680&gt;0,$R680,$S680)+$Y680+$Z680</f>
        <v>1007.604</v>
      </c>
      <c r="AI680" s="27">
        <f>IF($R680&gt;0,$R680,$S680)+$Y680+$Z680</f>
        <v>1007.604</v>
      </c>
      <c r="AJ680" s="27">
        <f>IF($O680&gt;=AJ$1,$S680+$Y680+$Z680,$Y680+$Z680)</f>
        <v>1007.604</v>
      </c>
      <c r="AK680" s="27">
        <f>IF($O680&gt;=AK$1,$S680+$Y680+$Z680,$Y680+$Z680)</f>
        <v>1007.604</v>
      </c>
      <c r="AL680" s="27">
        <f>IF($O680&gt;=AL$1,$S680+$Y680+$Z680,$Y680+$Z680)</f>
        <v>1007.604</v>
      </c>
      <c r="AM680" s="27">
        <f>IF($O680&gt;=AM$1,$S680+$Y680+$Z680,$Y680+$Z680)</f>
        <v>1007.604</v>
      </c>
      <c r="AN680" s="27">
        <f>IF($O680&gt;=AN$1,$S680+$Y680+$Z680,$Y680+$Z680)</f>
        <v>1007.604</v>
      </c>
      <c r="AO680" s="27">
        <f>IF($O680&gt;=AO$1,$S680+$Y680+$Z680,$Y680+$Z680)</f>
        <v>1007.604</v>
      </c>
      <c r="AP680" s="27">
        <f>IF($O680&gt;=AP$1,$S680+$Y680+$Z680,$Y680+$Z680)</f>
        <v>1007.604</v>
      </c>
      <c r="AQ680" s="27">
        <f>IF($O680&gt;=AQ$1,$S680+$Y680+$Z680,$Y680+$Z680)</f>
        <v>1007.604</v>
      </c>
      <c r="AR680" s="27">
        <f>IF($O680&gt;=AR$1,$S680+$Y680+$Z680,$Y680+$Z680)</f>
        <v>1007.604</v>
      </c>
      <c r="AS680" s="27">
        <f>IF($O680&gt;=AS$1,$S680+$Y680+$Z680,$Y680+$Z680)</f>
        <v>1007.604</v>
      </c>
      <c r="AT680" s="27">
        <f>IF($O680&gt;=AT$1,$S680+$Y680+$Z680,$Y680+$Z680)</f>
        <v>1007.604</v>
      </c>
      <c r="AU680" s="27">
        <f>IF($O680&gt;=AU$1,$S680+$Y680+$Z680,$Y680+$Z680)</f>
        <v>1007.604</v>
      </c>
      <c r="AV680" s="27">
        <f>IF($O680&gt;=AV$1,$S680+$Y680+$Z680,$Y680+$Z680)</f>
        <v>1007.604</v>
      </c>
      <c r="AW680" s="27">
        <f>IF($O680&gt;=AW$1,$S680+$Y680+$Z680,$Y680+$Z680)</f>
        <v>1007.604</v>
      </c>
      <c r="AX680" s="27">
        <f>IF($O680&gt;=AX$1,$S680+$Y680+$Z680,$Y680+$Z680)</f>
        <v>1007.604</v>
      </c>
      <c r="AY680" s="27">
        <f>IF($O680&gt;=AY$1,$S680+$Y680+$Z680,$Y680+$Z680)</f>
        <v>1007.604</v>
      </c>
      <c r="AZ680" s="27">
        <f>IF($O680&gt;=AZ$1,$S680+$Y680+$Z680,$Y680+$Z680)</f>
        <v>1007.604</v>
      </c>
      <c r="BA680" s="27">
        <f>IF($O680&gt;=BA$1,$S680+$Y680+$Z680,$Y680+$Z680)</f>
        <v>1007.604</v>
      </c>
      <c r="BB680" s="27">
        <f>IF($O680&gt;=BB$1,$S680+$Y680+$Z680,$Y680+$Z680)</f>
        <v>1007.604</v>
      </c>
      <c r="BC680" s="27">
        <f>IF($O680&gt;=BC$1,$S680+$Y680+$Z680,$Y680+$Z680)</f>
        <v>1007.604</v>
      </c>
      <c r="BD680" s="27">
        <f>IF($O680&gt;=BD$1,$S680+$Y680+$Z680,$Y680+$Z680)</f>
        <v>1007.604</v>
      </c>
      <c r="BE680" s="27">
        <f>IF($O680&gt;=BE$1,$S680+$Y680+$Z680,$Y680+$Z680)</f>
        <v>1007.604</v>
      </c>
      <c r="BF680" s="27">
        <f>IF($O680&gt;=BF$1,$S680+$Y680+$Z680,$Y680+$Z680)</f>
        <v>1007.604</v>
      </c>
      <c r="BG680" s="27">
        <f>IF($O680&gt;=BG$1,$S680+$Y680+$Z680,$Y680+$Z680)</f>
        <v>1007.604</v>
      </c>
      <c r="BH680" s="27">
        <f>IF($O680&gt;=BH$1,$S680+$Y680+$Z680,$Y680+$Z680)</f>
        <v>1007.604</v>
      </c>
      <c r="BI680" s="27">
        <f>IF($O680&gt;=BI$1,$S680+$Y680+$Z680,$Y680+$Z680)</f>
        <v>1007.604</v>
      </c>
      <c r="BJ680" s="27">
        <f>IF($O680&gt;=BJ$1,$S680+$Y680+$Z680,$Y680+$Z680)</f>
        <v>1007.604</v>
      </c>
      <c r="BK680" s="27">
        <f>IF($O680&gt;=BK$1,$S680+$Y680+$Z680,$Y680+$Z680)</f>
        <v>1007.604</v>
      </c>
      <c r="BL680" s="27">
        <f>IF($O680&gt;=BL$1,$S680+$Y680+$Z680,$Y680+$Z680)</f>
        <v>1007.604</v>
      </c>
      <c r="BM680" s="27">
        <f>IF($O680&gt;=BM$1,$S680+$Y680+$Z680,$Y680+$Z680)</f>
        <v>1007.604</v>
      </c>
      <c r="BN680" s="27">
        <f>IF($O680&gt;=BN$1,$S680+$Y680+$Z680,$Y680+$Z680)</f>
        <v>1007.604</v>
      </c>
      <c r="BO680" s="27">
        <f>IF($O680&gt;=BO$1,$S680+$Y680+$Z680,$Y680+$Z680)</f>
        <v>1007.604</v>
      </c>
      <c r="BP680" s="27">
        <f>IF($O680&gt;=BP$1,$S680+$Y680+$Z680,$Y680+$Z680)</f>
        <v>1007.604</v>
      </c>
      <c r="BQ680" s="27">
        <f>IF($O680&gt;=BQ$1,$S680+$Y680+$Z680,$Y680+$Z680)</f>
        <v>1007.604</v>
      </c>
      <c r="BR680" s="27">
        <f>IF($O680&gt;=BR$1,$S680+$Y680+$Z680,$Y680+$Z680)</f>
        <v>1007.604</v>
      </c>
      <c r="BS680" s="27">
        <f>IF($O680&gt;=BS$1,$S680+$Y680+$Z680,$Y680+$Z680)</f>
        <v>1007.604</v>
      </c>
      <c r="BT680" s="27">
        <f>IF($O680&gt;=BT$1,$S680+$Y680+$Z680,$Y680+$Z680)</f>
        <v>1007.604</v>
      </c>
      <c r="BU680" s="27">
        <f>IF($O680&gt;=BU$1,$S680+$Y680+$Z680,$Y680+$Z680)</f>
        <v>1007.604</v>
      </c>
      <c r="BV680" s="27">
        <f>IF($O680&gt;=BV$1,$S680+$Y680+$Z680,$Y680+$Z680)</f>
        <v>1007.604</v>
      </c>
      <c r="BW680" s="27">
        <f>IF($O680&gt;=BW$1,$S680+$Y680+$Z680,$Y680+$Z680)</f>
        <v>1007.604</v>
      </c>
      <c r="BX680" s="27">
        <f>IF($O680&gt;=BX$1,$S680+$Y680+$Z680,$Y680+$Z680)</f>
        <v>1007.604</v>
      </c>
      <c r="BY680" s="27">
        <f>IF($O680&gt;=BY$1,$S680+$Y680+$Z680,$Y680+$Z680)</f>
        <v>1007.604</v>
      </c>
      <c r="BZ680" s="27">
        <f>IF($O680&gt;=BZ$1,$S680+$Y680+$Z680,$Y680+$Z680)</f>
        <v>1007.604</v>
      </c>
      <c r="CA680" s="27">
        <f>IF($O680&gt;=CA$1,$S680+$Y680+$Z680,$Y680+$Z680)</f>
        <v>1007.604</v>
      </c>
      <c r="CB680" s="27">
        <f>IF($O680&gt;=CB$1,$S680+$Y680+$Z680,$Y680+$Z680)</f>
        <v>1007.604</v>
      </c>
      <c r="CC680" s="27">
        <f>IF($O680&gt;=CC$1,$S680+$Y680+$Z680,$Y680+$Z680)</f>
        <v>1007.604</v>
      </c>
      <c r="CD680" s="27">
        <f>IF($O680&gt;=CD$1,$S680+$Y680+$Z680,$Y680+$Z680)</f>
        <v>1007.604</v>
      </c>
      <c r="CE680" s="27">
        <f>IF($O680&gt;=CE$1,$S680+$Y680+$Z680,$Y680+$Z680)</f>
        <v>1007.604</v>
      </c>
      <c r="CF680" s="27">
        <f>IF($O680&gt;=CF$1,$S680+$Y680+$Z680,$Y680+$Z680)</f>
        <v>1007.604</v>
      </c>
      <c r="CG680" s="27">
        <f>IF($O680&gt;=CG$1,$S680+$Y680+$Z680,$Y680+$Z680)</f>
        <v>1007.604</v>
      </c>
      <c r="CH680" s="27">
        <f>IF($O680&gt;=CH$1,$S680+$Y680+$Z680,$Y680+$Z680)</f>
        <v>1007.604</v>
      </c>
      <c r="CI680" s="27">
        <f>IF($O680&gt;=CI$1,$S680+$Y680+$Z680,$Y680+$Z680)</f>
        <v>1007.604</v>
      </c>
      <c r="CJ680" s="27">
        <f>IF($O680&gt;=CJ$1,$S680+$Y680+$Z680,$Y680+$Z680)</f>
        <v>1007.604</v>
      </c>
      <c r="CK680" s="27">
        <f>IF($O680&gt;=CK$1,$S680+$Y680+$Z680,$Y680+$Z680)</f>
        <v>1007.604</v>
      </c>
      <c r="CL680" s="27">
        <f>IF($O680&gt;=CL$1,$S680+$Y680+$Z680,$Y680+$Z680)</f>
        <v>1007.604</v>
      </c>
      <c r="CM680" s="27">
        <f>IF($O680&gt;=CM$1,$S680+$Y680+$Z680,$Y680+$Z680)</f>
        <v>1007.604</v>
      </c>
      <c r="CN680" s="27">
        <f>IF($O680&gt;=CN$1,$S680+$Y680,$Y680)</f>
        <v>607.60400000000004</v>
      </c>
      <c r="CO680" s="27">
        <f>IF($O680&gt;=CO$1,$S680+$Y680,$Y680)</f>
        <v>607.60400000000004</v>
      </c>
      <c r="CP680" s="27">
        <f>IF($O680&gt;=CP$1,$S680+$Y680,$Y680)</f>
        <v>607.60400000000004</v>
      </c>
      <c r="CQ680" s="27">
        <f>IF($O680&gt;=CQ$1,$S680+$Y680,$Y680)</f>
        <v>607.60400000000004</v>
      </c>
      <c r="CR680" s="27">
        <f>IF($O680&gt;=CR$1,$S680+$Y680,$Y680)</f>
        <v>607.60400000000004</v>
      </c>
      <c r="CS680" s="27">
        <f>IF($O680&gt;=CS$1,$S680+$Y680,$Y680)</f>
        <v>607.60400000000004</v>
      </c>
      <c r="CT680" s="27">
        <f>IF($O680&gt;=CT$1,$S680+$Y680,$Y680)</f>
        <v>607.60400000000004</v>
      </c>
      <c r="CU680" s="27">
        <f>IF($O680&gt;=CU$1,$S680+$Y680,$Y680)</f>
        <v>607.60400000000004</v>
      </c>
      <c r="CV680" s="27">
        <f>IF($O680&gt;=CV$1,$S680+$Y680,$Y680)</f>
        <v>607.60400000000004</v>
      </c>
      <c r="CW680" s="27">
        <f>IF($O680&gt;=CW$1,$S680+$Y680,$Y680)</f>
        <v>607.60400000000004</v>
      </c>
      <c r="CX680" s="27">
        <f>IF($O680&gt;=CX$1,$S680+$Y680,$Y680)</f>
        <v>607.60400000000004</v>
      </c>
      <c r="CY680" s="27">
        <f>IF($O680&gt;=CY$1,$S680+$Y680,$Y680)</f>
        <v>607.60400000000004</v>
      </c>
      <c r="CZ680" s="27">
        <f>IF($O680&gt;=CZ$1,$S680+$Y680,$Y680)</f>
        <v>607.60400000000004</v>
      </c>
      <c r="DA680" s="27">
        <f>IF($O680&gt;=DA$1,$S680+$Y680,$Y680)</f>
        <v>607.60400000000004</v>
      </c>
      <c r="DB680" s="27">
        <f>IF($O680&gt;=DB$1,$S680+$Y680,$Y680)</f>
        <v>607.60400000000004</v>
      </c>
      <c r="DC680" s="27">
        <f>IF($O680&gt;=DC$1,$S680+$Y680,$Y680)</f>
        <v>607.60400000000004</v>
      </c>
      <c r="DD680" s="27">
        <f>IF($O680&gt;=DD$1,$S680+$Y680,$Y680)</f>
        <v>607.60400000000004</v>
      </c>
      <c r="DE680" s="27">
        <f>IF($O680&gt;=DE$1,$S680+$Y680,$Y680)</f>
        <v>607.60400000000004</v>
      </c>
      <c r="DF680" s="27">
        <f>IF($O680&gt;=DF$1,$S680+$Y680,$Y680)</f>
        <v>607.60400000000004</v>
      </c>
      <c r="DG680" s="27">
        <f>IF($O680&gt;=DG$1,$S680+$Y680,$Y680)</f>
        <v>607.60400000000004</v>
      </c>
      <c r="DH680" s="27">
        <f>IF($O680&gt;=DH$1,$S680+$Y680,$Y680)</f>
        <v>607.60400000000004</v>
      </c>
      <c r="DI680" s="27">
        <f>IF($O680&gt;=DI$1,$S680+$Y680,$Y680)</f>
        <v>607.60400000000004</v>
      </c>
      <c r="DJ680" s="27">
        <f>IF($O680&gt;=DJ$1,$S680+$Y680,$Y680)</f>
        <v>607.60400000000004</v>
      </c>
      <c r="DK680" s="27">
        <f>IF($O680&gt;=DK$1,$S680+$Y680,$Y680)</f>
        <v>607.60400000000004</v>
      </c>
      <c r="DL680" s="27">
        <f>IF($O680&gt;=DL$1,$S680+$Y680,$Y680)</f>
        <v>241.58999999999997</v>
      </c>
      <c r="DM680" s="27">
        <f>IF($O680&gt;=DM$1,$S680+$Y680,$Y680)</f>
        <v>241.58999999999997</v>
      </c>
      <c r="DN680" s="27">
        <f>IF($O680&gt;=DN$1,$S680+$Y680,$Y680)</f>
        <v>241.58999999999997</v>
      </c>
      <c r="DO680" s="27">
        <f>IF($O680&gt;=DO$1,$S680+$Y680,$Y680)</f>
        <v>241.58999999999997</v>
      </c>
      <c r="DP680" s="27">
        <f>IF($O680&gt;=DP$1,$S680+$Y680,$Y680)</f>
        <v>241.58999999999997</v>
      </c>
      <c r="DQ680" s="27">
        <f>IF($O680&gt;=DQ$1,$S680+$Y680,$Y680)</f>
        <v>241.58999999999997</v>
      </c>
      <c r="DR680" s="27">
        <f>IF($O680&gt;=DR$1,$S680+$Y680,$Y680)</f>
        <v>241.58999999999997</v>
      </c>
      <c r="DS680" s="27">
        <f>IF($O680&gt;=DS$1,$S680+$Y680,$Y680)</f>
        <v>241.58999999999997</v>
      </c>
      <c r="DT680" s="27">
        <f>IF($O680&gt;=DT$1,$S680+$Y680,$Y680)</f>
        <v>241.58999999999997</v>
      </c>
      <c r="DU680" s="27">
        <f>IF($O680&gt;=DU$1,$S680+$Y680,$Y680)</f>
        <v>241.58999999999997</v>
      </c>
      <c r="DV680" s="27">
        <f>IF($O680&gt;=DV$1,$S680+$Y680,$Y680)</f>
        <v>241.58999999999997</v>
      </c>
      <c r="DW680" s="27">
        <f>IF($O680&gt;=DW$1,$S680+$Y680,$Y680)</f>
        <v>241.58999999999997</v>
      </c>
      <c r="DX680" s="27">
        <f>IF($O680&gt;=DX$1,$S680+$Y680,$Y680)</f>
        <v>241.58999999999997</v>
      </c>
      <c r="DY680" s="27">
        <f>IF($O680&gt;=DY$1,$S680+$Y680,$Y680)</f>
        <v>241.58999999999997</v>
      </c>
      <c r="DZ680" s="27">
        <f>IF($O680&gt;=DZ$1,$S680+$Y680,$Y680)</f>
        <v>241.58999999999997</v>
      </c>
      <c r="EA680" s="27">
        <f>IF($O680&gt;=EA$1,$S680+$Y680,$Y680)</f>
        <v>241.58999999999997</v>
      </c>
      <c r="EB680" s="27">
        <f>IF($O680&gt;=EB$1,$S680+$Y680,$Y680)</f>
        <v>241.58999999999997</v>
      </c>
      <c r="EC680" s="27">
        <f>IF($O680&gt;=EC$1,$S680+$Y680,$Y680)</f>
        <v>241.58999999999997</v>
      </c>
      <c r="ED680" s="27">
        <f>IF($O680&gt;=ED$1,$S680+$Y680,$Y680)</f>
        <v>241.58999999999997</v>
      </c>
      <c r="EE680" s="27">
        <f>IF($O680&gt;=EE$1,$S680+$Y680,$Y680)</f>
        <v>241.58999999999997</v>
      </c>
      <c r="EF680" s="27">
        <f>IF($O680&gt;=EF$1,$S680+$Y680,$Y680)</f>
        <v>241.58999999999997</v>
      </c>
      <c r="EG680" s="27">
        <f>IF($O680&gt;=EG$1,$S680+$Y680,$Y680)</f>
        <v>241.58999999999997</v>
      </c>
      <c r="EH680" s="27">
        <f>IF($O680&gt;=EH$1,$S680+$Y680,$Y680)</f>
        <v>241.58999999999997</v>
      </c>
      <c r="EI680" s="27">
        <f>IF($O680&gt;=EI$1,$S680+$Y680,$Y680)</f>
        <v>241.58999999999997</v>
      </c>
      <c r="EJ680" s="27">
        <f>IF($O680&gt;=EJ$1,$S680+$Y680,$Y680)</f>
        <v>241.58999999999997</v>
      </c>
      <c r="EK680" s="27">
        <f>IF($O680&gt;=EK$1,$S680+$Y680,$Y680)</f>
        <v>241.58999999999997</v>
      </c>
      <c r="EL680" s="27">
        <f>IF($O680&gt;=EL$1,$S680+$Y680,$Y680)</f>
        <v>241.58999999999997</v>
      </c>
      <c r="EM680" s="27">
        <f>IF($O680&gt;=EM$1,$S680+$Y680,$Y680)</f>
        <v>241.58999999999997</v>
      </c>
      <c r="EN680" s="27">
        <f>IF($O680&gt;=EN$1,$S680+$Y680,$Y680)</f>
        <v>241.58999999999997</v>
      </c>
      <c r="EO680" s="27">
        <f>IF($O680&gt;=EO$1,$S680+$Y680,$Y680)</f>
        <v>241.58999999999997</v>
      </c>
      <c r="EP680" s="27">
        <f>IF($O680&gt;=EP$1,$S680+$Y680,$Y680)</f>
        <v>241.58999999999997</v>
      </c>
      <c r="EQ680" s="27">
        <f>IF($O680&gt;=EQ$1,$S680+$Y680,$Y680)</f>
        <v>241.58999999999997</v>
      </c>
      <c r="ER680" s="27">
        <f>IF($O680&gt;=ER$1,$S680+$Y680,$Y680)</f>
        <v>241.58999999999997</v>
      </c>
      <c r="ES680" s="27">
        <f>IF($O680&gt;=ES$1,$S680+$Y680,$Y680)</f>
        <v>241.58999999999997</v>
      </c>
      <c r="ET680" s="27">
        <f>IF($O680&gt;=ET$1,$S680+$Y680,$Y680)</f>
        <v>241.58999999999997</v>
      </c>
      <c r="EU680" s="27">
        <f>IF($O680&gt;=EU$1,$S680+$Y680,$Y680)</f>
        <v>241.58999999999997</v>
      </c>
      <c r="EV680" s="27">
        <f>IF($O680&gt;=EV$1,$S680,0)</f>
        <v>0</v>
      </c>
      <c r="EW680" s="27">
        <f>IF($O680&gt;=EW$1,$S680,0)</f>
        <v>0</v>
      </c>
      <c r="EX680" s="27">
        <f>IF($O680&gt;=EX$1,$S680,0)</f>
        <v>0</v>
      </c>
      <c r="EY680" s="27">
        <f>IF($O680&gt;=EY$1,$S680,0)</f>
        <v>0</v>
      </c>
      <c r="EZ680" s="27">
        <f>IF($O680&gt;=EZ$1,$S680,0)</f>
        <v>0</v>
      </c>
      <c r="FA680" s="27">
        <f>IF($O680&gt;=FA$1,$S680,0)</f>
        <v>0</v>
      </c>
      <c r="FB680" s="27">
        <f>IF($O680&gt;=FB$1,$S680,0)</f>
        <v>0</v>
      </c>
      <c r="FC680" s="27">
        <f>IF($O680&gt;=FC$1,$S680,0)</f>
        <v>0</v>
      </c>
      <c r="FD680" s="27">
        <f>IF($O680&gt;=FD$1,$S680,0)</f>
        <v>0</v>
      </c>
      <c r="FE680" s="27">
        <f>IF($O680&gt;=FE$1,$S680,0)</f>
        <v>0</v>
      </c>
      <c r="FF680" s="27">
        <f>IF($O680&gt;=FF$1,$S680,0)</f>
        <v>0</v>
      </c>
      <c r="FG680" s="27">
        <f>IF($O680&gt;=FG$1,$S680,0)</f>
        <v>0</v>
      </c>
      <c r="FH680" s="27">
        <f>IF($O680&gt;=FH$1,$S680,0)</f>
        <v>0</v>
      </c>
      <c r="FI680" s="27">
        <f>IF($O680&gt;=FI$1,$S680,0)</f>
        <v>0</v>
      </c>
      <c r="FJ680" s="27">
        <f>IF($O680&gt;=FJ$1,$S680,0)</f>
        <v>0</v>
      </c>
      <c r="FK680" s="27">
        <f>IF($O680&gt;=FK$1,$S680,0)</f>
        <v>0</v>
      </c>
      <c r="FL680" s="27">
        <f>IF($O680&gt;=FL$1,$S680,0)</f>
        <v>0</v>
      </c>
      <c r="FM680" s="27">
        <f>IF($O680&gt;=FM$1,$S680,0)</f>
        <v>0</v>
      </c>
      <c r="FN680" s="27">
        <f>IF($O680&gt;=FN$1,$S680,0)</f>
        <v>0</v>
      </c>
      <c r="FO680" s="27">
        <f>IF($O680&gt;=FO$1,$S680,0)</f>
        <v>0</v>
      </c>
      <c r="FP680" s="27">
        <f>IF($O680&gt;=FP$1,$S680,0)</f>
        <v>0</v>
      </c>
      <c r="FQ680" s="27">
        <f>IF($O680&gt;=FQ$1,$S680,0)</f>
        <v>0</v>
      </c>
      <c r="FR680" s="27">
        <f>IF($O680&gt;=FR$1,$S680,0)</f>
        <v>0</v>
      </c>
      <c r="FS680" s="27">
        <f>IF($O680&gt;=FS$1,$S680,0)</f>
        <v>0</v>
      </c>
      <c r="FT680" s="27">
        <f>IF($O680&gt;=FT$1,$S680,0)</f>
        <v>0</v>
      </c>
      <c r="FU680" s="27">
        <f>IF($O680&gt;=FU$1,$S680,0)</f>
        <v>0</v>
      </c>
      <c r="FV680" s="27">
        <f>IF($O680&gt;=FV$1,$S680,0)</f>
        <v>0</v>
      </c>
      <c r="FW680" s="27">
        <f>IF($O680&gt;=FW$1,$S680,0)</f>
        <v>0</v>
      </c>
      <c r="FX680" s="27">
        <f>IF($O680&gt;=FX$1,$S680,0)</f>
        <v>0</v>
      </c>
      <c r="FY680" s="27">
        <f>IF($O680&gt;=FY$1,$S680,0)</f>
        <v>0</v>
      </c>
      <c r="FZ680" s="27">
        <f>IF($O680&gt;=FZ$1,$S680,0)</f>
        <v>0</v>
      </c>
      <c r="GA680" s="27">
        <f>IF($O680&gt;=GA$1,$S680,0)</f>
        <v>0</v>
      </c>
      <c r="GB680" s="27">
        <f>IF($O680&gt;=GB$1,$S680,0)</f>
        <v>0</v>
      </c>
      <c r="GC680" s="27">
        <f>IF($O680&gt;=GC$1,$S680,0)</f>
        <v>0</v>
      </c>
      <c r="GD680" s="27">
        <f>IF($O680&gt;=GD$1,$S680,0)</f>
        <v>0</v>
      </c>
      <c r="GE680" s="27">
        <f>IF($O680&gt;=GE$1,$S680,0)</f>
        <v>0</v>
      </c>
      <c r="GF680" s="27">
        <f>IF($O680&gt;=GF$1,$S680,0)</f>
        <v>0</v>
      </c>
      <c r="GG680" s="27">
        <f>IF($O680&gt;=GG$1,$S680,0)</f>
        <v>0</v>
      </c>
      <c r="GH680" s="27">
        <f>IF($O680&gt;=GH$1,$S680,0)</f>
        <v>0</v>
      </c>
      <c r="GI680" s="27">
        <f>IF($O680&gt;=GI$1,$S680,0)</f>
        <v>0</v>
      </c>
      <c r="GJ680" s="27">
        <f>IF($O680&gt;=GJ$1,$S680,0)</f>
        <v>0</v>
      </c>
      <c r="GK680" s="27">
        <f>IF($O680&gt;=GK$1,$S680,0)</f>
        <v>0</v>
      </c>
      <c r="GL680" s="27">
        <f>IF($O680&gt;=GL$1,$S680,0)</f>
        <v>0</v>
      </c>
      <c r="GM680" s="27">
        <f>IF($O680&gt;=GM$1,$S680,0)</f>
        <v>0</v>
      </c>
      <c r="GN680" s="27">
        <f>IF($O680&gt;=GN$1,$S680,0)</f>
        <v>0</v>
      </c>
      <c r="GO680" s="27">
        <f>IF($O680&gt;=GO$1,$S680,0)</f>
        <v>0</v>
      </c>
      <c r="GP680" s="27">
        <f>IF($O680&gt;=GP$1,$S680,0)</f>
        <v>0</v>
      </c>
      <c r="GQ680" s="27">
        <f>IF($O680&gt;=GQ$1,$S680,0)</f>
        <v>0</v>
      </c>
      <c r="GR680" s="27">
        <f>IF($O680&gt;=GR$1,$S680,0)</f>
        <v>0</v>
      </c>
      <c r="GS680" s="27">
        <f>IF($O680&gt;=GS$1,$S680,0)</f>
        <v>0</v>
      </c>
      <c r="GT680" s="27">
        <f>IF($O680&gt;=GT$1,$S680,0)</f>
        <v>0</v>
      </c>
      <c r="GU680" s="27">
        <f>IF($O680&gt;=GU$1,$S680,0)</f>
        <v>0</v>
      </c>
      <c r="GV680" s="27">
        <f>IF($O680&gt;=GV$1,$S680,0)</f>
        <v>0</v>
      </c>
      <c r="GW680" s="27">
        <f>IF($O680&gt;=GW$1,$S680,0)</f>
        <v>0</v>
      </c>
      <c r="GX680" s="27">
        <f>IF($O680&gt;=GX$1,$S680,0)</f>
        <v>0</v>
      </c>
      <c r="GY680" s="27">
        <f>IF($O680&gt;=GY$1,$S680,0)</f>
        <v>0</v>
      </c>
      <c r="GZ680" s="27">
        <f>IF($O680&gt;=GZ$1,$S680,0)</f>
        <v>0</v>
      </c>
      <c r="HA680" s="27">
        <f>IF($O680&gt;=HA$1,$S680,0)</f>
        <v>0</v>
      </c>
      <c r="HB680" s="27">
        <f>IF($O680&gt;=HB$1,$S680,0)</f>
        <v>0</v>
      </c>
      <c r="HC680" s="27">
        <f>IF($O680&gt;=HC$1,$S680,0)</f>
        <v>0</v>
      </c>
    </row>
    <row r="681" spans="1:211">
      <c r="A681" s="3">
        <v>15180</v>
      </c>
      <c r="B681" s="3" t="s">
        <v>780</v>
      </c>
      <c r="C681" s="3" t="s">
        <v>18</v>
      </c>
      <c r="D681" s="3">
        <v>57</v>
      </c>
      <c r="E681" s="4">
        <v>29237</v>
      </c>
      <c r="F681" s="5">
        <v>38.449315068493149</v>
      </c>
      <c r="G681" s="3" t="s">
        <v>729</v>
      </c>
      <c r="H681" s="4">
        <v>22323</v>
      </c>
      <c r="I681" s="9" t="s">
        <v>795</v>
      </c>
      <c r="J681" s="5">
        <v>5441.1</v>
      </c>
      <c r="K681" s="31">
        <v>1004</v>
      </c>
      <c r="L681" s="32">
        <v>38</v>
      </c>
      <c r="M681" s="33">
        <f>VLOOKUP(L681,FIND,3,TRUE)</f>
        <v>1.5</v>
      </c>
      <c r="N681" s="32">
        <f>IF(L681&gt;30,180,VLOOKUP(L681,TEMPO,2,FALSE))</f>
        <v>180</v>
      </c>
      <c r="O681" s="32">
        <f>IF(R681&gt;0,4,N681)</f>
        <v>180</v>
      </c>
      <c r="P681" s="96">
        <f>J681*M681*L681</f>
        <v>310142.7</v>
      </c>
      <c r="Q681" s="96">
        <f>10934.45*2</f>
        <v>21868.9</v>
      </c>
      <c r="R681" s="96">
        <f>IF(P681&lt;=Q681,P681/4,0)</f>
        <v>0</v>
      </c>
      <c r="S681" s="5">
        <f>IF(P681&gt;=Q681,P681/N681,0)</f>
        <v>1723.0150000000001</v>
      </c>
      <c r="T681" s="3"/>
      <c r="U681" s="3">
        <f>IF(T681="",1,0)</f>
        <v>1</v>
      </c>
      <c r="V681" s="3">
        <v>105</v>
      </c>
      <c r="W681" s="5">
        <v>0</v>
      </c>
      <c r="X681" s="5">
        <v>245.73</v>
      </c>
      <c r="Y681" s="5">
        <f>X681*W681</f>
        <v>0</v>
      </c>
      <c r="Z681" s="5">
        <v>400</v>
      </c>
      <c r="AA681" s="5">
        <f>S681+Y681+Z681</f>
        <v>2123.0150000000003</v>
      </c>
      <c r="AB681" s="39">
        <f>(J681/12+J681/12*1.3333333333+450/12+J681/30*6/12+J681)*1.3+Y681+Z681+153.9</f>
        <v>9169.3596666470185</v>
      </c>
      <c r="AC681" s="39" t="s">
        <v>18</v>
      </c>
      <c r="AD681" s="39">
        <f>J681*1.3+400+153.9</f>
        <v>7627.33</v>
      </c>
      <c r="AE681" s="39">
        <f>SUMIFS('CUSTO MENSAL FUNC NOVO'!H:H,'CUSTO MENSAL FUNC NOVO'!A:A,'VALORES MENSAIS'!AC681)</f>
        <v>1902.2210000000002</v>
      </c>
      <c r="AF681" s="27">
        <f>IF($R681&gt;0,$R681,$S681)+$Y681+$Z681</f>
        <v>2123.0150000000003</v>
      </c>
      <c r="AG681" s="27">
        <f>IF($R681&gt;0,$R681,$S681)+$Y681+$Z681</f>
        <v>2123.0150000000003</v>
      </c>
      <c r="AH681" s="27">
        <f>IF($R681&gt;0,$R681,$S681)+$Y681+$Z681</f>
        <v>2123.0150000000003</v>
      </c>
      <c r="AI681" s="27">
        <f>IF($R681&gt;0,$R681,$S681)+$Y681+$Z681</f>
        <v>2123.0150000000003</v>
      </c>
      <c r="AJ681" s="27">
        <f>IF($O681&gt;=AJ$1,$S681+$Y681+$Z681,$Y681+$Z681)</f>
        <v>2123.0150000000003</v>
      </c>
      <c r="AK681" s="27">
        <f>IF($O681&gt;=AK$1,$S681+$Y681+$Z681,$Y681+$Z681)</f>
        <v>2123.0150000000003</v>
      </c>
      <c r="AL681" s="27">
        <f>IF($O681&gt;=AL$1,$S681+$Y681+$Z681,$Y681+$Z681)</f>
        <v>2123.0150000000003</v>
      </c>
      <c r="AM681" s="27">
        <f>IF($O681&gt;=AM$1,$S681+$Y681+$Z681,$Y681+$Z681)</f>
        <v>2123.0150000000003</v>
      </c>
      <c r="AN681" s="27">
        <f>IF($O681&gt;=AN$1,$S681+$Y681+$Z681,$Y681+$Z681)</f>
        <v>2123.0150000000003</v>
      </c>
      <c r="AO681" s="27">
        <f>IF($O681&gt;=AO$1,$S681+$Y681+$Z681,$Y681+$Z681)</f>
        <v>2123.0150000000003</v>
      </c>
      <c r="AP681" s="27">
        <f>IF($O681&gt;=AP$1,$S681+$Y681+$Z681,$Y681+$Z681)</f>
        <v>2123.0150000000003</v>
      </c>
      <c r="AQ681" s="27">
        <f>IF($O681&gt;=AQ$1,$S681+$Y681+$Z681,$Y681+$Z681)</f>
        <v>2123.0150000000003</v>
      </c>
      <c r="AR681" s="27">
        <f>IF($O681&gt;=AR$1,$S681+$Y681+$Z681,$Y681+$Z681)</f>
        <v>2123.0150000000003</v>
      </c>
      <c r="AS681" s="27">
        <f>IF($O681&gt;=AS$1,$S681+$Y681+$Z681,$Y681+$Z681)</f>
        <v>2123.0150000000003</v>
      </c>
      <c r="AT681" s="27">
        <f>IF($O681&gt;=AT$1,$S681+$Y681+$Z681,$Y681+$Z681)</f>
        <v>2123.0150000000003</v>
      </c>
      <c r="AU681" s="27">
        <f>IF($O681&gt;=AU$1,$S681+$Y681+$Z681,$Y681+$Z681)</f>
        <v>2123.0150000000003</v>
      </c>
      <c r="AV681" s="27">
        <f>IF($O681&gt;=AV$1,$S681+$Y681+$Z681,$Y681+$Z681)</f>
        <v>2123.0150000000003</v>
      </c>
      <c r="AW681" s="27">
        <f>IF($O681&gt;=AW$1,$S681+$Y681+$Z681,$Y681+$Z681)</f>
        <v>2123.0150000000003</v>
      </c>
      <c r="AX681" s="27">
        <f>IF($O681&gt;=AX$1,$S681+$Y681+$Z681,$Y681+$Z681)</f>
        <v>2123.0150000000003</v>
      </c>
      <c r="AY681" s="27">
        <f>IF($O681&gt;=AY$1,$S681+$Y681+$Z681,$Y681+$Z681)</f>
        <v>2123.0150000000003</v>
      </c>
      <c r="AZ681" s="27">
        <f>IF($O681&gt;=AZ$1,$S681+$Y681+$Z681,$Y681+$Z681)</f>
        <v>2123.0150000000003</v>
      </c>
      <c r="BA681" s="27">
        <f>IF($O681&gt;=BA$1,$S681+$Y681+$Z681,$Y681+$Z681)</f>
        <v>2123.0150000000003</v>
      </c>
      <c r="BB681" s="27">
        <f>IF($O681&gt;=BB$1,$S681+$Y681+$Z681,$Y681+$Z681)</f>
        <v>2123.0150000000003</v>
      </c>
      <c r="BC681" s="27">
        <f>IF($O681&gt;=BC$1,$S681+$Y681+$Z681,$Y681+$Z681)</f>
        <v>2123.0150000000003</v>
      </c>
      <c r="BD681" s="27">
        <f>IF($O681&gt;=BD$1,$S681+$Y681+$Z681,$Y681+$Z681)</f>
        <v>2123.0150000000003</v>
      </c>
      <c r="BE681" s="27">
        <f>IF($O681&gt;=BE$1,$S681+$Y681+$Z681,$Y681+$Z681)</f>
        <v>2123.0150000000003</v>
      </c>
      <c r="BF681" s="27">
        <f>IF($O681&gt;=BF$1,$S681+$Y681+$Z681,$Y681+$Z681)</f>
        <v>2123.0150000000003</v>
      </c>
      <c r="BG681" s="27">
        <f>IF($O681&gt;=BG$1,$S681+$Y681+$Z681,$Y681+$Z681)</f>
        <v>2123.0150000000003</v>
      </c>
      <c r="BH681" s="27">
        <f>IF($O681&gt;=BH$1,$S681+$Y681+$Z681,$Y681+$Z681)</f>
        <v>2123.0150000000003</v>
      </c>
      <c r="BI681" s="27">
        <f>IF($O681&gt;=BI$1,$S681+$Y681+$Z681,$Y681+$Z681)</f>
        <v>2123.0150000000003</v>
      </c>
      <c r="BJ681" s="27">
        <f>IF($O681&gt;=BJ$1,$S681+$Y681+$Z681,$Y681+$Z681)</f>
        <v>2123.0150000000003</v>
      </c>
      <c r="BK681" s="27">
        <f>IF($O681&gt;=BK$1,$S681+$Y681+$Z681,$Y681+$Z681)</f>
        <v>2123.0150000000003</v>
      </c>
      <c r="BL681" s="27">
        <f>IF($O681&gt;=BL$1,$S681+$Y681+$Z681,$Y681+$Z681)</f>
        <v>2123.0150000000003</v>
      </c>
      <c r="BM681" s="27">
        <f>IF($O681&gt;=BM$1,$S681+$Y681+$Z681,$Y681+$Z681)</f>
        <v>2123.0150000000003</v>
      </c>
      <c r="BN681" s="27">
        <f>IF($O681&gt;=BN$1,$S681+$Y681+$Z681,$Y681+$Z681)</f>
        <v>2123.0150000000003</v>
      </c>
      <c r="BO681" s="27">
        <f>IF($O681&gt;=BO$1,$S681+$Y681+$Z681,$Y681+$Z681)</f>
        <v>2123.0150000000003</v>
      </c>
      <c r="BP681" s="27">
        <f>IF($O681&gt;=BP$1,$S681+$Y681+$Z681,$Y681+$Z681)</f>
        <v>2123.0150000000003</v>
      </c>
      <c r="BQ681" s="27">
        <f>IF($O681&gt;=BQ$1,$S681+$Y681+$Z681,$Y681+$Z681)</f>
        <v>2123.0150000000003</v>
      </c>
      <c r="BR681" s="27">
        <f>IF($O681&gt;=BR$1,$S681+$Y681+$Z681,$Y681+$Z681)</f>
        <v>2123.0150000000003</v>
      </c>
      <c r="BS681" s="27">
        <f>IF($O681&gt;=BS$1,$S681+$Y681+$Z681,$Y681+$Z681)</f>
        <v>2123.0150000000003</v>
      </c>
      <c r="BT681" s="27">
        <f>IF($O681&gt;=BT$1,$S681+$Y681+$Z681,$Y681+$Z681)</f>
        <v>2123.0150000000003</v>
      </c>
      <c r="BU681" s="27">
        <f>IF($O681&gt;=BU$1,$S681+$Y681+$Z681,$Y681+$Z681)</f>
        <v>2123.0150000000003</v>
      </c>
      <c r="BV681" s="27">
        <f>IF($O681&gt;=BV$1,$S681+$Y681+$Z681,$Y681+$Z681)</f>
        <v>2123.0150000000003</v>
      </c>
      <c r="BW681" s="27">
        <f>IF($O681&gt;=BW$1,$S681+$Y681+$Z681,$Y681+$Z681)</f>
        <v>2123.0150000000003</v>
      </c>
      <c r="BX681" s="27">
        <f>IF($O681&gt;=BX$1,$S681+$Y681+$Z681,$Y681+$Z681)</f>
        <v>2123.0150000000003</v>
      </c>
      <c r="BY681" s="27">
        <f>IF($O681&gt;=BY$1,$S681+$Y681+$Z681,$Y681+$Z681)</f>
        <v>2123.0150000000003</v>
      </c>
      <c r="BZ681" s="27">
        <f>IF($O681&gt;=BZ$1,$S681+$Y681+$Z681,$Y681+$Z681)</f>
        <v>2123.0150000000003</v>
      </c>
      <c r="CA681" s="27">
        <f>IF($O681&gt;=CA$1,$S681+$Y681+$Z681,$Y681+$Z681)</f>
        <v>2123.0150000000003</v>
      </c>
      <c r="CB681" s="27">
        <f>IF($O681&gt;=CB$1,$S681+$Y681+$Z681,$Y681+$Z681)</f>
        <v>2123.0150000000003</v>
      </c>
      <c r="CC681" s="27">
        <f>IF($O681&gt;=CC$1,$S681+$Y681+$Z681,$Y681+$Z681)</f>
        <v>2123.0150000000003</v>
      </c>
      <c r="CD681" s="27">
        <f>IF($O681&gt;=CD$1,$S681+$Y681+$Z681,$Y681+$Z681)</f>
        <v>2123.0150000000003</v>
      </c>
      <c r="CE681" s="27">
        <f>IF($O681&gt;=CE$1,$S681+$Y681+$Z681,$Y681+$Z681)</f>
        <v>2123.0150000000003</v>
      </c>
      <c r="CF681" s="27">
        <f>IF($O681&gt;=CF$1,$S681+$Y681+$Z681,$Y681+$Z681)</f>
        <v>2123.0150000000003</v>
      </c>
      <c r="CG681" s="27">
        <f>IF($O681&gt;=CG$1,$S681+$Y681+$Z681,$Y681+$Z681)</f>
        <v>2123.0150000000003</v>
      </c>
      <c r="CH681" s="27">
        <f>IF($O681&gt;=CH$1,$S681+$Y681+$Z681,$Y681+$Z681)</f>
        <v>2123.0150000000003</v>
      </c>
      <c r="CI681" s="27">
        <f>IF($O681&gt;=CI$1,$S681+$Y681+$Z681,$Y681+$Z681)</f>
        <v>2123.0150000000003</v>
      </c>
      <c r="CJ681" s="27">
        <f>IF($O681&gt;=CJ$1,$S681+$Y681+$Z681,$Y681+$Z681)</f>
        <v>2123.0150000000003</v>
      </c>
      <c r="CK681" s="27">
        <f>IF($O681&gt;=CK$1,$S681+$Y681+$Z681,$Y681+$Z681)</f>
        <v>2123.0150000000003</v>
      </c>
      <c r="CL681" s="27">
        <f>IF($O681&gt;=CL$1,$S681+$Y681+$Z681,$Y681+$Z681)</f>
        <v>2123.0150000000003</v>
      </c>
      <c r="CM681" s="27">
        <f>IF($O681&gt;=CM$1,$S681+$Y681+$Z681,$Y681+$Z681)</f>
        <v>2123.0150000000003</v>
      </c>
      <c r="CN681" s="27">
        <f>IF($O681&gt;=CN$1,$S681+$Y681,$Y681)</f>
        <v>1723.0150000000001</v>
      </c>
      <c r="CO681" s="27">
        <f>IF($O681&gt;=CO$1,$S681+$Y681,$Y681)</f>
        <v>1723.0150000000001</v>
      </c>
      <c r="CP681" s="27">
        <f>IF($O681&gt;=CP$1,$S681+$Y681,$Y681)</f>
        <v>1723.0150000000001</v>
      </c>
      <c r="CQ681" s="27">
        <f>IF($O681&gt;=CQ$1,$S681+$Y681,$Y681)</f>
        <v>1723.0150000000001</v>
      </c>
      <c r="CR681" s="27">
        <f>IF($O681&gt;=CR$1,$S681+$Y681,$Y681)</f>
        <v>1723.0150000000001</v>
      </c>
      <c r="CS681" s="27">
        <f>IF($O681&gt;=CS$1,$S681+$Y681,$Y681)</f>
        <v>1723.0150000000001</v>
      </c>
      <c r="CT681" s="27">
        <f>IF($O681&gt;=CT$1,$S681+$Y681,$Y681)</f>
        <v>1723.0150000000001</v>
      </c>
      <c r="CU681" s="27">
        <f>IF($O681&gt;=CU$1,$S681+$Y681,$Y681)</f>
        <v>1723.0150000000001</v>
      </c>
      <c r="CV681" s="27">
        <f>IF($O681&gt;=CV$1,$S681+$Y681,$Y681)</f>
        <v>1723.0150000000001</v>
      </c>
      <c r="CW681" s="27">
        <f>IF($O681&gt;=CW$1,$S681+$Y681,$Y681)</f>
        <v>1723.0150000000001</v>
      </c>
      <c r="CX681" s="27">
        <f>IF($O681&gt;=CX$1,$S681+$Y681,$Y681)</f>
        <v>1723.0150000000001</v>
      </c>
      <c r="CY681" s="27">
        <f>IF($O681&gt;=CY$1,$S681+$Y681,$Y681)</f>
        <v>1723.0150000000001</v>
      </c>
      <c r="CZ681" s="27">
        <f>IF($O681&gt;=CZ$1,$S681+$Y681,$Y681)</f>
        <v>1723.0150000000001</v>
      </c>
      <c r="DA681" s="27">
        <f>IF($O681&gt;=DA$1,$S681+$Y681,$Y681)</f>
        <v>1723.0150000000001</v>
      </c>
      <c r="DB681" s="27">
        <f>IF($O681&gt;=DB$1,$S681+$Y681,$Y681)</f>
        <v>1723.0150000000001</v>
      </c>
      <c r="DC681" s="27">
        <f>IF($O681&gt;=DC$1,$S681+$Y681,$Y681)</f>
        <v>1723.0150000000001</v>
      </c>
      <c r="DD681" s="27">
        <f>IF($O681&gt;=DD$1,$S681+$Y681,$Y681)</f>
        <v>1723.0150000000001</v>
      </c>
      <c r="DE681" s="27">
        <f>IF($O681&gt;=DE$1,$S681+$Y681,$Y681)</f>
        <v>1723.0150000000001</v>
      </c>
      <c r="DF681" s="27">
        <f>IF($O681&gt;=DF$1,$S681+$Y681,$Y681)</f>
        <v>1723.0150000000001</v>
      </c>
      <c r="DG681" s="27">
        <f>IF($O681&gt;=DG$1,$S681+$Y681,$Y681)</f>
        <v>1723.0150000000001</v>
      </c>
      <c r="DH681" s="27">
        <f>IF($O681&gt;=DH$1,$S681+$Y681,$Y681)</f>
        <v>1723.0150000000001</v>
      </c>
      <c r="DI681" s="27">
        <f>IF($O681&gt;=DI$1,$S681+$Y681,$Y681)</f>
        <v>1723.0150000000001</v>
      </c>
      <c r="DJ681" s="27">
        <f>IF($O681&gt;=DJ$1,$S681+$Y681,$Y681)</f>
        <v>1723.0150000000001</v>
      </c>
      <c r="DK681" s="27">
        <f>IF($O681&gt;=DK$1,$S681+$Y681,$Y681)</f>
        <v>1723.0150000000001</v>
      </c>
      <c r="DL681" s="27">
        <f>IF($O681&gt;=DL$1,$S681+$Y681,$Y681)</f>
        <v>1723.0150000000001</v>
      </c>
      <c r="DM681" s="27">
        <f>IF($O681&gt;=DM$1,$S681+$Y681,$Y681)</f>
        <v>1723.0150000000001</v>
      </c>
      <c r="DN681" s="27">
        <f>IF($O681&gt;=DN$1,$S681+$Y681,$Y681)</f>
        <v>1723.0150000000001</v>
      </c>
      <c r="DO681" s="27">
        <f>IF($O681&gt;=DO$1,$S681+$Y681,$Y681)</f>
        <v>1723.0150000000001</v>
      </c>
      <c r="DP681" s="27">
        <f>IF($O681&gt;=DP$1,$S681+$Y681,$Y681)</f>
        <v>1723.0150000000001</v>
      </c>
      <c r="DQ681" s="27">
        <f>IF($O681&gt;=DQ$1,$S681+$Y681,$Y681)</f>
        <v>1723.0150000000001</v>
      </c>
      <c r="DR681" s="27">
        <f>IF($O681&gt;=DR$1,$S681+$Y681,$Y681)</f>
        <v>1723.0150000000001</v>
      </c>
      <c r="DS681" s="27">
        <f>IF($O681&gt;=DS$1,$S681+$Y681,$Y681)</f>
        <v>1723.0150000000001</v>
      </c>
      <c r="DT681" s="27">
        <f>IF($O681&gt;=DT$1,$S681+$Y681,$Y681)</f>
        <v>1723.0150000000001</v>
      </c>
      <c r="DU681" s="27">
        <f>IF($O681&gt;=DU$1,$S681+$Y681,$Y681)</f>
        <v>1723.0150000000001</v>
      </c>
      <c r="DV681" s="27">
        <f>IF($O681&gt;=DV$1,$S681+$Y681,$Y681)</f>
        <v>1723.0150000000001</v>
      </c>
      <c r="DW681" s="27">
        <f>IF($O681&gt;=DW$1,$S681+$Y681,$Y681)</f>
        <v>1723.0150000000001</v>
      </c>
      <c r="DX681" s="27">
        <f>IF($O681&gt;=DX$1,$S681+$Y681,$Y681)</f>
        <v>1723.0150000000001</v>
      </c>
      <c r="DY681" s="27">
        <f>IF($O681&gt;=DY$1,$S681+$Y681,$Y681)</f>
        <v>1723.0150000000001</v>
      </c>
      <c r="DZ681" s="27">
        <f>IF($O681&gt;=DZ$1,$S681+$Y681,$Y681)</f>
        <v>1723.0150000000001</v>
      </c>
      <c r="EA681" s="27">
        <f>IF($O681&gt;=EA$1,$S681+$Y681,$Y681)</f>
        <v>1723.0150000000001</v>
      </c>
      <c r="EB681" s="27">
        <f>IF($O681&gt;=EB$1,$S681+$Y681,$Y681)</f>
        <v>1723.0150000000001</v>
      </c>
      <c r="EC681" s="27">
        <f>IF($O681&gt;=EC$1,$S681+$Y681,$Y681)</f>
        <v>1723.0150000000001</v>
      </c>
      <c r="ED681" s="27">
        <f>IF($O681&gt;=ED$1,$S681+$Y681,$Y681)</f>
        <v>1723.0150000000001</v>
      </c>
      <c r="EE681" s="27">
        <f>IF($O681&gt;=EE$1,$S681+$Y681,$Y681)</f>
        <v>1723.0150000000001</v>
      </c>
      <c r="EF681" s="27">
        <f>IF($O681&gt;=EF$1,$S681+$Y681,$Y681)</f>
        <v>1723.0150000000001</v>
      </c>
      <c r="EG681" s="27">
        <f>IF($O681&gt;=EG$1,$S681+$Y681,$Y681)</f>
        <v>1723.0150000000001</v>
      </c>
      <c r="EH681" s="27">
        <f>IF($O681&gt;=EH$1,$S681+$Y681,$Y681)</f>
        <v>1723.0150000000001</v>
      </c>
      <c r="EI681" s="27">
        <f>IF($O681&gt;=EI$1,$S681+$Y681,$Y681)</f>
        <v>1723.0150000000001</v>
      </c>
      <c r="EJ681" s="27">
        <f>IF($O681&gt;=EJ$1,$S681+$Y681,$Y681)</f>
        <v>1723.0150000000001</v>
      </c>
      <c r="EK681" s="27">
        <f>IF($O681&gt;=EK$1,$S681+$Y681,$Y681)</f>
        <v>1723.0150000000001</v>
      </c>
      <c r="EL681" s="27">
        <f>IF($O681&gt;=EL$1,$S681+$Y681,$Y681)</f>
        <v>1723.0150000000001</v>
      </c>
      <c r="EM681" s="27">
        <f>IF($O681&gt;=EM$1,$S681+$Y681,$Y681)</f>
        <v>1723.0150000000001</v>
      </c>
      <c r="EN681" s="27">
        <f>IF($O681&gt;=EN$1,$S681+$Y681,$Y681)</f>
        <v>1723.0150000000001</v>
      </c>
      <c r="EO681" s="27">
        <f>IF($O681&gt;=EO$1,$S681+$Y681,$Y681)</f>
        <v>1723.0150000000001</v>
      </c>
      <c r="EP681" s="27">
        <f>IF($O681&gt;=EP$1,$S681+$Y681,$Y681)</f>
        <v>1723.0150000000001</v>
      </c>
      <c r="EQ681" s="27">
        <f>IF($O681&gt;=EQ$1,$S681+$Y681,$Y681)</f>
        <v>1723.0150000000001</v>
      </c>
      <c r="ER681" s="27">
        <f>IF($O681&gt;=ER$1,$S681+$Y681,$Y681)</f>
        <v>1723.0150000000001</v>
      </c>
      <c r="ES681" s="27">
        <f>IF($O681&gt;=ES$1,$S681+$Y681,$Y681)</f>
        <v>1723.0150000000001</v>
      </c>
      <c r="ET681" s="27">
        <f>IF($O681&gt;=ET$1,$S681+$Y681,$Y681)</f>
        <v>1723.0150000000001</v>
      </c>
      <c r="EU681" s="27">
        <f>IF($O681&gt;=EU$1,$S681+$Y681,$Y681)</f>
        <v>1723.0150000000001</v>
      </c>
      <c r="EV681" s="27">
        <f>IF($O681&gt;=EV$1,$S681,0)</f>
        <v>1723.0150000000001</v>
      </c>
      <c r="EW681" s="27">
        <f>IF($O681&gt;=EW$1,$S681,0)</f>
        <v>1723.0150000000001</v>
      </c>
      <c r="EX681" s="27">
        <f>IF($O681&gt;=EX$1,$S681,0)</f>
        <v>1723.0150000000001</v>
      </c>
      <c r="EY681" s="27">
        <f>IF($O681&gt;=EY$1,$S681,0)</f>
        <v>1723.0150000000001</v>
      </c>
      <c r="EZ681" s="27">
        <f>IF($O681&gt;=EZ$1,$S681,0)</f>
        <v>1723.0150000000001</v>
      </c>
      <c r="FA681" s="27">
        <f>IF($O681&gt;=FA$1,$S681,0)</f>
        <v>1723.0150000000001</v>
      </c>
      <c r="FB681" s="27">
        <f>IF($O681&gt;=FB$1,$S681,0)</f>
        <v>1723.0150000000001</v>
      </c>
      <c r="FC681" s="27">
        <f>IF($O681&gt;=FC$1,$S681,0)</f>
        <v>1723.0150000000001</v>
      </c>
      <c r="FD681" s="27">
        <f>IF($O681&gt;=FD$1,$S681,0)</f>
        <v>1723.0150000000001</v>
      </c>
      <c r="FE681" s="27">
        <f>IF($O681&gt;=FE$1,$S681,0)</f>
        <v>1723.0150000000001</v>
      </c>
      <c r="FF681" s="27">
        <f>IF($O681&gt;=FF$1,$S681,0)</f>
        <v>1723.0150000000001</v>
      </c>
      <c r="FG681" s="27">
        <f>IF($O681&gt;=FG$1,$S681,0)</f>
        <v>1723.0150000000001</v>
      </c>
      <c r="FH681" s="27">
        <f>IF($O681&gt;=FH$1,$S681,0)</f>
        <v>1723.0150000000001</v>
      </c>
      <c r="FI681" s="27">
        <f>IF($O681&gt;=FI$1,$S681,0)</f>
        <v>1723.0150000000001</v>
      </c>
      <c r="FJ681" s="27">
        <f>IF($O681&gt;=FJ$1,$S681,0)</f>
        <v>1723.0150000000001</v>
      </c>
      <c r="FK681" s="27">
        <f>IF($O681&gt;=FK$1,$S681,0)</f>
        <v>1723.0150000000001</v>
      </c>
      <c r="FL681" s="27">
        <f>IF($O681&gt;=FL$1,$S681,0)</f>
        <v>1723.0150000000001</v>
      </c>
      <c r="FM681" s="27">
        <f>IF($O681&gt;=FM$1,$S681,0)</f>
        <v>1723.0150000000001</v>
      </c>
      <c r="FN681" s="27">
        <f>IF($O681&gt;=FN$1,$S681,0)</f>
        <v>1723.0150000000001</v>
      </c>
      <c r="FO681" s="27">
        <f>IF($O681&gt;=FO$1,$S681,0)</f>
        <v>1723.0150000000001</v>
      </c>
      <c r="FP681" s="27">
        <f>IF($O681&gt;=FP$1,$S681,0)</f>
        <v>1723.0150000000001</v>
      </c>
      <c r="FQ681" s="27">
        <f>IF($O681&gt;=FQ$1,$S681,0)</f>
        <v>1723.0150000000001</v>
      </c>
      <c r="FR681" s="27">
        <f>IF($O681&gt;=FR$1,$S681,0)</f>
        <v>1723.0150000000001</v>
      </c>
      <c r="FS681" s="27">
        <f>IF($O681&gt;=FS$1,$S681,0)</f>
        <v>1723.0150000000001</v>
      </c>
      <c r="FT681" s="27">
        <f>IF($O681&gt;=FT$1,$S681,0)</f>
        <v>1723.0150000000001</v>
      </c>
      <c r="FU681" s="27">
        <f>IF($O681&gt;=FU$1,$S681,0)</f>
        <v>1723.0150000000001</v>
      </c>
      <c r="FV681" s="27">
        <f>IF($O681&gt;=FV$1,$S681,0)</f>
        <v>1723.0150000000001</v>
      </c>
      <c r="FW681" s="27">
        <f>IF($O681&gt;=FW$1,$S681,0)</f>
        <v>1723.0150000000001</v>
      </c>
      <c r="FX681" s="27">
        <f>IF($O681&gt;=FX$1,$S681,0)</f>
        <v>1723.0150000000001</v>
      </c>
      <c r="FY681" s="27">
        <f>IF($O681&gt;=FY$1,$S681,0)</f>
        <v>1723.0150000000001</v>
      </c>
      <c r="FZ681" s="27">
        <f>IF($O681&gt;=FZ$1,$S681,0)</f>
        <v>1723.0150000000001</v>
      </c>
      <c r="GA681" s="27">
        <f>IF($O681&gt;=GA$1,$S681,0)</f>
        <v>1723.0150000000001</v>
      </c>
      <c r="GB681" s="27">
        <f>IF($O681&gt;=GB$1,$S681,0)</f>
        <v>1723.0150000000001</v>
      </c>
      <c r="GC681" s="27">
        <f>IF($O681&gt;=GC$1,$S681,0)</f>
        <v>1723.0150000000001</v>
      </c>
      <c r="GD681" s="27">
        <f>IF($O681&gt;=GD$1,$S681,0)</f>
        <v>1723.0150000000001</v>
      </c>
      <c r="GE681" s="27">
        <f>IF($O681&gt;=GE$1,$S681,0)</f>
        <v>1723.0150000000001</v>
      </c>
      <c r="GF681" s="27">
        <f>IF($O681&gt;=GF$1,$S681,0)</f>
        <v>1723.0150000000001</v>
      </c>
      <c r="GG681" s="27">
        <f>IF($O681&gt;=GG$1,$S681,0)</f>
        <v>1723.0150000000001</v>
      </c>
      <c r="GH681" s="27">
        <f>IF($O681&gt;=GH$1,$S681,0)</f>
        <v>1723.0150000000001</v>
      </c>
      <c r="GI681" s="27">
        <f>IF($O681&gt;=GI$1,$S681,0)</f>
        <v>1723.0150000000001</v>
      </c>
      <c r="GJ681" s="27">
        <f>IF($O681&gt;=GJ$1,$S681,0)</f>
        <v>1723.0150000000001</v>
      </c>
      <c r="GK681" s="27">
        <f>IF($O681&gt;=GK$1,$S681,0)</f>
        <v>1723.0150000000001</v>
      </c>
      <c r="GL681" s="27">
        <f>IF($O681&gt;=GL$1,$S681,0)</f>
        <v>1723.0150000000001</v>
      </c>
      <c r="GM681" s="27">
        <f>IF($O681&gt;=GM$1,$S681,0)</f>
        <v>1723.0150000000001</v>
      </c>
      <c r="GN681" s="27">
        <f>IF($O681&gt;=GN$1,$S681,0)</f>
        <v>1723.0150000000001</v>
      </c>
      <c r="GO681" s="27">
        <f>IF($O681&gt;=GO$1,$S681,0)</f>
        <v>1723.0150000000001</v>
      </c>
      <c r="GP681" s="27">
        <f>IF($O681&gt;=GP$1,$S681,0)</f>
        <v>1723.0150000000001</v>
      </c>
      <c r="GQ681" s="27">
        <f>IF($O681&gt;=GQ$1,$S681,0)</f>
        <v>1723.0150000000001</v>
      </c>
      <c r="GR681" s="27">
        <f>IF($O681&gt;=GR$1,$S681,0)</f>
        <v>1723.0150000000001</v>
      </c>
      <c r="GS681" s="27">
        <f>IF($O681&gt;=GS$1,$S681,0)</f>
        <v>1723.0150000000001</v>
      </c>
      <c r="GT681" s="27">
        <f>IF($O681&gt;=GT$1,$S681,0)</f>
        <v>1723.0150000000001</v>
      </c>
      <c r="GU681" s="27">
        <f>IF($O681&gt;=GU$1,$S681,0)</f>
        <v>1723.0150000000001</v>
      </c>
      <c r="GV681" s="27">
        <f>IF($O681&gt;=GV$1,$S681,0)</f>
        <v>1723.0150000000001</v>
      </c>
      <c r="GW681" s="27">
        <f>IF($O681&gt;=GW$1,$S681,0)</f>
        <v>1723.0150000000001</v>
      </c>
      <c r="GX681" s="27">
        <f>IF($O681&gt;=GX$1,$S681,0)</f>
        <v>1723.0150000000001</v>
      </c>
      <c r="GY681" s="27">
        <f>IF($O681&gt;=GY$1,$S681,0)</f>
        <v>1723.0150000000001</v>
      </c>
      <c r="GZ681" s="27">
        <f>IF($O681&gt;=GZ$1,$S681,0)</f>
        <v>1723.0150000000001</v>
      </c>
      <c r="HA681" s="27">
        <f>IF($O681&gt;=HA$1,$S681,0)</f>
        <v>1723.0150000000001</v>
      </c>
      <c r="HB681" s="27">
        <f>IF($O681&gt;=HB$1,$S681,0)</f>
        <v>1723.0150000000001</v>
      </c>
      <c r="HC681" s="27">
        <f>IF($O681&gt;=HC$1,$S681,0)</f>
        <v>1723.0150000000001</v>
      </c>
    </row>
    <row r="682" spans="1:211">
      <c r="A682" s="3">
        <v>106615</v>
      </c>
      <c r="B682" s="3" t="s">
        <v>736</v>
      </c>
      <c r="C682" s="3" t="s">
        <v>18</v>
      </c>
      <c r="D682" s="3">
        <v>68</v>
      </c>
      <c r="E682" s="4">
        <v>38002</v>
      </c>
      <c r="F682" s="5">
        <v>14.435616438356165</v>
      </c>
      <c r="G682" s="3" t="s">
        <v>729</v>
      </c>
      <c r="H682" s="4">
        <v>18615</v>
      </c>
      <c r="I682" s="9" t="s">
        <v>795</v>
      </c>
      <c r="J682" s="5">
        <v>1884.22</v>
      </c>
      <c r="K682" s="31">
        <v>1004</v>
      </c>
      <c r="L682" s="32">
        <v>14</v>
      </c>
      <c r="M682" s="33">
        <f>VLOOKUP(L682,FIND,3,TRUE)</f>
        <v>1.1000000000000001</v>
      </c>
      <c r="N682" s="32">
        <f>IF(L682&gt;30,180,VLOOKUP(L682,TEMPO,2,FALSE))</f>
        <v>84</v>
      </c>
      <c r="O682" s="32">
        <f>IF(R682&gt;0,4,N682)</f>
        <v>84</v>
      </c>
      <c r="P682" s="96">
        <f>J682*M682*L682</f>
        <v>29016.988000000005</v>
      </c>
      <c r="Q682" s="96">
        <f>10934.45*2</f>
        <v>21868.9</v>
      </c>
      <c r="R682" s="96">
        <f>IF(P682&lt;=Q682,P682/4,0)</f>
        <v>0</v>
      </c>
      <c r="S682" s="5">
        <f>IF(P682&gt;=Q682,P682/N682,0)</f>
        <v>345.4403333333334</v>
      </c>
      <c r="T682" s="3"/>
      <c r="U682" s="3">
        <f>IF(T682="",1,0)</f>
        <v>1</v>
      </c>
      <c r="V682" s="3">
        <v>60</v>
      </c>
      <c r="W682" s="5">
        <v>0.6</v>
      </c>
      <c r="X682" s="5">
        <v>402.65</v>
      </c>
      <c r="Y682" s="5">
        <f>X682*W682</f>
        <v>241.58999999999997</v>
      </c>
      <c r="Z682" s="5">
        <v>400</v>
      </c>
      <c r="AA682" s="5">
        <f>S682+Y682+Z682</f>
        <v>987.03033333333337</v>
      </c>
      <c r="AB682" s="39">
        <f>(J682/12+J682/12*1.3333333333+450/12+J682/30*6/12+J682)*1.3+Y682+Z682+153.9</f>
        <v>3810.8397111043073</v>
      </c>
      <c r="AC682" s="39" t="s">
        <v>18</v>
      </c>
      <c r="AD682" s="39">
        <f>J682*1.3+400+153.9</f>
        <v>3003.3860000000004</v>
      </c>
      <c r="AE682" s="39">
        <f>SUMIFS('CUSTO MENSAL FUNC NOVO'!H:H,'CUSTO MENSAL FUNC NOVO'!A:A,'VALORES MENSAIS'!AC682)</f>
        <v>1902.2210000000002</v>
      </c>
      <c r="AF682" s="27">
        <f>IF($R682&gt;0,$R682,$S682)+$Y682+$Z682</f>
        <v>987.03033333333337</v>
      </c>
      <c r="AG682" s="27">
        <f>IF($R682&gt;0,$R682,$S682)+$Y682+$Z682</f>
        <v>987.03033333333337</v>
      </c>
      <c r="AH682" s="27">
        <f>IF($R682&gt;0,$R682,$S682)+$Y682+$Z682</f>
        <v>987.03033333333337</v>
      </c>
      <c r="AI682" s="27">
        <f>IF($R682&gt;0,$R682,$S682)+$Y682+$Z682</f>
        <v>987.03033333333337</v>
      </c>
      <c r="AJ682" s="27">
        <f>IF($O682&gt;=AJ$1,$S682+$Y682+$Z682,$Y682+$Z682)</f>
        <v>987.03033333333337</v>
      </c>
      <c r="AK682" s="27">
        <f>IF($O682&gt;=AK$1,$S682+$Y682+$Z682,$Y682+$Z682)</f>
        <v>987.03033333333337</v>
      </c>
      <c r="AL682" s="27">
        <f>IF($O682&gt;=AL$1,$S682+$Y682+$Z682,$Y682+$Z682)</f>
        <v>987.03033333333337</v>
      </c>
      <c r="AM682" s="27">
        <f>IF($O682&gt;=AM$1,$S682+$Y682+$Z682,$Y682+$Z682)</f>
        <v>987.03033333333337</v>
      </c>
      <c r="AN682" s="27">
        <f>IF($O682&gt;=AN$1,$S682+$Y682+$Z682,$Y682+$Z682)</f>
        <v>987.03033333333337</v>
      </c>
      <c r="AO682" s="27">
        <f>IF($O682&gt;=AO$1,$S682+$Y682+$Z682,$Y682+$Z682)</f>
        <v>987.03033333333337</v>
      </c>
      <c r="AP682" s="27">
        <f>IF($O682&gt;=AP$1,$S682+$Y682+$Z682,$Y682+$Z682)</f>
        <v>987.03033333333337</v>
      </c>
      <c r="AQ682" s="27">
        <f>IF($O682&gt;=AQ$1,$S682+$Y682+$Z682,$Y682+$Z682)</f>
        <v>987.03033333333337</v>
      </c>
      <c r="AR682" s="27">
        <f>IF($O682&gt;=AR$1,$S682+$Y682+$Z682,$Y682+$Z682)</f>
        <v>987.03033333333337</v>
      </c>
      <c r="AS682" s="27">
        <f>IF($O682&gt;=AS$1,$S682+$Y682+$Z682,$Y682+$Z682)</f>
        <v>987.03033333333337</v>
      </c>
      <c r="AT682" s="27">
        <f>IF($O682&gt;=AT$1,$S682+$Y682+$Z682,$Y682+$Z682)</f>
        <v>987.03033333333337</v>
      </c>
      <c r="AU682" s="27">
        <f>IF($O682&gt;=AU$1,$S682+$Y682+$Z682,$Y682+$Z682)</f>
        <v>987.03033333333337</v>
      </c>
      <c r="AV682" s="27">
        <f>IF($O682&gt;=AV$1,$S682+$Y682+$Z682,$Y682+$Z682)</f>
        <v>987.03033333333337</v>
      </c>
      <c r="AW682" s="27">
        <f>IF($O682&gt;=AW$1,$S682+$Y682+$Z682,$Y682+$Z682)</f>
        <v>987.03033333333337</v>
      </c>
      <c r="AX682" s="27">
        <f>IF($O682&gt;=AX$1,$S682+$Y682+$Z682,$Y682+$Z682)</f>
        <v>987.03033333333337</v>
      </c>
      <c r="AY682" s="27">
        <f>IF($O682&gt;=AY$1,$S682+$Y682+$Z682,$Y682+$Z682)</f>
        <v>987.03033333333337</v>
      </c>
      <c r="AZ682" s="27">
        <f>IF($O682&gt;=AZ$1,$S682+$Y682+$Z682,$Y682+$Z682)</f>
        <v>987.03033333333337</v>
      </c>
      <c r="BA682" s="27">
        <f>IF($O682&gt;=BA$1,$S682+$Y682+$Z682,$Y682+$Z682)</f>
        <v>987.03033333333337</v>
      </c>
      <c r="BB682" s="27">
        <f>IF($O682&gt;=BB$1,$S682+$Y682+$Z682,$Y682+$Z682)</f>
        <v>987.03033333333337</v>
      </c>
      <c r="BC682" s="27">
        <f>IF($O682&gt;=BC$1,$S682+$Y682+$Z682,$Y682+$Z682)</f>
        <v>987.03033333333337</v>
      </c>
      <c r="BD682" s="27">
        <f>IF($O682&gt;=BD$1,$S682+$Y682+$Z682,$Y682+$Z682)</f>
        <v>987.03033333333337</v>
      </c>
      <c r="BE682" s="27">
        <f>IF($O682&gt;=BE$1,$S682+$Y682+$Z682,$Y682+$Z682)</f>
        <v>987.03033333333337</v>
      </c>
      <c r="BF682" s="27">
        <f>IF($O682&gt;=BF$1,$S682+$Y682+$Z682,$Y682+$Z682)</f>
        <v>987.03033333333337</v>
      </c>
      <c r="BG682" s="27">
        <f>IF($O682&gt;=BG$1,$S682+$Y682+$Z682,$Y682+$Z682)</f>
        <v>987.03033333333337</v>
      </c>
      <c r="BH682" s="27">
        <f>IF($O682&gt;=BH$1,$S682+$Y682+$Z682,$Y682+$Z682)</f>
        <v>987.03033333333337</v>
      </c>
      <c r="BI682" s="27">
        <f>IF($O682&gt;=BI$1,$S682+$Y682+$Z682,$Y682+$Z682)</f>
        <v>987.03033333333337</v>
      </c>
      <c r="BJ682" s="27">
        <f>IF($O682&gt;=BJ$1,$S682+$Y682+$Z682,$Y682+$Z682)</f>
        <v>987.03033333333337</v>
      </c>
      <c r="BK682" s="27">
        <f>IF($O682&gt;=BK$1,$S682+$Y682+$Z682,$Y682+$Z682)</f>
        <v>987.03033333333337</v>
      </c>
      <c r="BL682" s="27">
        <f>IF($O682&gt;=BL$1,$S682+$Y682+$Z682,$Y682+$Z682)</f>
        <v>987.03033333333337</v>
      </c>
      <c r="BM682" s="27">
        <f>IF($O682&gt;=BM$1,$S682+$Y682+$Z682,$Y682+$Z682)</f>
        <v>987.03033333333337</v>
      </c>
      <c r="BN682" s="27">
        <f>IF($O682&gt;=BN$1,$S682+$Y682+$Z682,$Y682+$Z682)</f>
        <v>987.03033333333337</v>
      </c>
      <c r="BO682" s="27">
        <f>IF($O682&gt;=BO$1,$S682+$Y682+$Z682,$Y682+$Z682)</f>
        <v>987.03033333333337</v>
      </c>
      <c r="BP682" s="27">
        <f>IF($O682&gt;=BP$1,$S682+$Y682+$Z682,$Y682+$Z682)</f>
        <v>987.03033333333337</v>
      </c>
      <c r="BQ682" s="27">
        <f>IF($O682&gt;=BQ$1,$S682+$Y682+$Z682,$Y682+$Z682)</f>
        <v>987.03033333333337</v>
      </c>
      <c r="BR682" s="27">
        <f>IF($O682&gt;=BR$1,$S682+$Y682+$Z682,$Y682+$Z682)</f>
        <v>987.03033333333337</v>
      </c>
      <c r="BS682" s="27">
        <f>IF($O682&gt;=BS$1,$S682+$Y682+$Z682,$Y682+$Z682)</f>
        <v>987.03033333333337</v>
      </c>
      <c r="BT682" s="27">
        <f>IF($O682&gt;=BT$1,$S682+$Y682+$Z682,$Y682+$Z682)</f>
        <v>987.03033333333337</v>
      </c>
      <c r="BU682" s="27">
        <f>IF($O682&gt;=BU$1,$S682+$Y682+$Z682,$Y682+$Z682)</f>
        <v>987.03033333333337</v>
      </c>
      <c r="BV682" s="27">
        <f>IF($O682&gt;=BV$1,$S682+$Y682+$Z682,$Y682+$Z682)</f>
        <v>987.03033333333337</v>
      </c>
      <c r="BW682" s="27">
        <f>IF($O682&gt;=BW$1,$S682+$Y682+$Z682,$Y682+$Z682)</f>
        <v>987.03033333333337</v>
      </c>
      <c r="BX682" s="27">
        <f>IF($O682&gt;=BX$1,$S682+$Y682+$Z682,$Y682+$Z682)</f>
        <v>987.03033333333337</v>
      </c>
      <c r="BY682" s="27">
        <f>IF($O682&gt;=BY$1,$S682+$Y682+$Z682,$Y682+$Z682)</f>
        <v>987.03033333333337</v>
      </c>
      <c r="BZ682" s="27">
        <f>IF($O682&gt;=BZ$1,$S682+$Y682+$Z682,$Y682+$Z682)</f>
        <v>987.03033333333337</v>
      </c>
      <c r="CA682" s="27">
        <f>IF($O682&gt;=CA$1,$S682+$Y682+$Z682,$Y682+$Z682)</f>
        <v>987.03033333333337</v>
      </c>
      <c r="CB682" s="27">
        <f>IF($O682&gt;=CB$1,$S682+$Y682+$Z682,$Y682+$Z682)</f>
        <v>987.03033333333337</v>
      </c>
      <c r="CC682" s="27">
        <f>IF($O682&gt;=CC$1,$S682+$Y682+$Z682,$Y682+$Z682)</f>
        <v>987.03033333333337</v>
      </c>
      <c r="CD682" s="27">
        <f>IF($O682&gt;=CD$1,$S682+$Y682+$Z682,$Y682+$Z682)</f>
        <v>987.03033333333337</v>
      </c>
      <c r="CE682" s="27">
        <f>IF($O682&gt;=CE$1,$S682+$Y682+$Z682,$Y682+$Z682)</f>
        <v>987.03033333333337</v>
      </c>
      <c r="CF682" s="27">
        <f>IF($O682&gt;=CF$1,$S682+$Y682+$Z682,$Y682+$Z682)</f>
        <v>987.03033333333337</v>
      </c>
      <c r="CG682" s="27">
        <f>IF($O682&gt;=CG$1,$S682+$Y682+$Z682,$Y682+$Z682)</f>
        <v>987.03033333333337</v>
      </c>
      <c r="CH682" s="27">
        <f>IF($O682&gt;=CH$1,$S682+$Y682+$Z682,$Y682+$Z682)</f>
        <v>987.03033333333337</v>
      </c>
      <c r="CI682" s="27">
        <f>IF($O682&gt;=CI$1,$S682+$Y682+$Z682,$Y682+$Z682)</f>
        <v>987.03033333333337</v>
      </c>
      <c r="CJ682" s="27">
        <f>IF($O682&gt;=CJ$1,$S682+$Y682+$Z682,$Y682+$Z682)</f>
        <v>987.03033333333337</v>
      </c>
      <c r="CK682" s="27">
        <f>IF($O682&gt;=CK$1,$S682+$Y682+$Z682,$Y682+$Z682)</f>
        <v>987.03033333333337</v>
      </c>
      <c r="CL682" s="27">
        <f>IF($O682&gt;=CL$1,$S682+$Y682+$Z682,$Y682+$Z682)</f>
        <v>987.03033333333337</v>
      </c>
      <c r="CM682" s="27">
        <f>IF($O682&gt;=CM$1,$S682+$Y682+$Z682,$Y682+$Z682)</f>
        <v>987.03033333333337</v>
      </c>
      <c r="CN682" s="27">
        <f>IF($O682&gt;=CN$1,$S682+$Y682,$Y682)</f>
        <v>587.03033333333337</v>
      </c>
      <c r="CO682" s="27">
        <f>IF($O682&gt;=CO$1,$S682+$Y682,$Y682)</f>
        <v>587.03033333333337</v>
      </c>
      <c r="CP682" s="27">
        <f>IF($O682&gt;=CP$1,$S682+$Y682,$Y682)</f>
        <v>587.03033333333337</v>
      </c>
      <c r="CQ682" s="27">
        <f>IF($O682&gt;=CQ$1,$S682+$Y682,$Y682)</f>
        <v>587.03033333333337</v>
      </c>
      <c r="CR682" s="27">
        <f>IF($O682&gt;=CR$1,$S682+$Y682,$Y682)</f>
        <v>587.03033333333337</v>
      </c>
      <c r="CS682" s="27">
        <f>IF($O682&gt;=CS$1,$S682+$Y682,$Y682)</f>
        <v>587.03033333333337</v>
      </c>
      <c r="CT682" s="27">
        <f>IF($O682&gt;=CT$1,$S682+$Y682,$Y682)</f>
        <v>587.03033333333337</v>
      </c>
      <c r="CU682" s="27">
        <f>IF($O682&gt;=CU$1,$S682+$Y682,$Y682)</f>
        <v>587.03033333333337</v>
      </c>
      <c r="CV682" s="27">
        <f>IF($O682&gt;=CV$1,$S682+$Y682,$Y682)</f>
        <v>587.03033333333337</v>
      </c>
      <c r="CW682" s="27">
        <f>IF($O682&gt;=CW$1,$S682+$Y682,$Y682)</f>
        <v>587.03033333333337</v>
      </c>
      <c r="CX682" s="27">
        <f>IF($O682&gt;=CX$1,$S682+$Y682,$Y682)</f>
        <v>587.03033333333337</v>
      </c>
      <c r="CY682" s="27">
        <f>IF($O682&gt;=CY$1,$S682+$Y682,$Y682)</f>
        <v>587.03033333333337</v>
      </c>
      <c r="CZ682" s="27">
        <f>IF($O682&gt;=CZ$1,$S682+$Y682,$Y682)</f>
        <v>587.03033333333337</v>
      </c>
      <c r="DA682" s="27">
        <f>IF($O682&gt;=DA$1,$S682+$Y682,$Y682)</f>
        <v>587.03033333333337</v>
      </c>
      <c r="DB682" s="27">
        <f>IF($O682&gt;=DB$1,$S682+$Y682,$Y682)</f>
        <v>587.03033333333337</v>
      </c>
      <c r="DC682" s="27">
        <f>IF($O682&gt;=DC$1,$S682+$Y682,$Y682)</f>
        <v>587.03033333333337</v>
      </c>
      <c r="DD682" s="27">
        <f>IF($O682&gt;=DD$1,$S682+$Y682,$Y682)</f>
        <v>587.03033333333337</v>
      </c>
      <c r="DE682" s="27">
        <f>IF($O682&gt;=DE$1,$S682+$Y682,$Y682)</f>
        <v>587.03033333333337</v>
      </c>
      <c r="DF682" s="27">
        <f>IF($O682&gt;=DF$1,$S682+$Y682,$Y682)</f>
        <v>587.03033333333337</v>
      </c>
      <c r="DG682" s="27">
        <f>IF($O682&gt;=DG$1,$S682+$Y682,$Y682)</f>
        <v>587.03033333333337</v>
      </c>
      <c r="DH682" s="27">
        <f>IF($O682&gt;=DH$1,$S682+$Y682,$Y682)</f>
        <v>587.03033333333337</v>
      </c>
      <c r="DI682" s="27">
        <f>IF($O682&gt;=DI$1,$S682+$Y682,$Y682)</f>
        <v>587.03033333333337</v>
      </c>
      <c r="DJ682" s="27">
        <f>IF($O682&gt;=DJ$1,$S682+$Y682,$Y682)</f>
        <v>587.03033333333337</v>
      </c>
      <c r="DK682" s="27">
        <f>IF($O682&gt;=DK$1,$S682+$Y682,$Y682)</f>
        <v>587.03033333333337</v>
      </c>
      <c r="DL682" s="27">
        <f>IF($O682&gt;=DL$1,$S682+$Y682,$Y682)</f>
        <v>241.58999999999997</v>
      </c>
      <c r="DM682" s="27">
        <f>IF($O682&gt;=DM$1,$S682+$Y682,$Y682)</f>
        <v>241.58999999999997</v>
      </c>
      <c r="DN682" s="27">
        <f>IF($O682&gt;=DN$1,$S682+$Y682,$Y682)</f>
        <v>241.58999999999997</v>
      </c>
      <c r="DO682" s="27">
        <f>IF($O682&gt;=DO$1,$S682+$Y682,$Y682)</f>
        <v>241.58999999999997</v>
      </c>
      <c r="DP682" s="27">
        <f>IF($O682&gt;=DP$1,$S682+$Y682,$Y682)</f>
        <v>241.58999999999997</v>
      </c>
      <c r="DQ682" s="27">
        <f>IF($O682&gt;=DQ$1,$S682+$Y682,$Y682)</f>
        <v>241.58999999999997</v>
      </c>
      <c r="DR682" s="27">
        <f>IF($O682&gt;=DR$1,$S682+$Y682,$Y682)</f>
        <v>241.58999999999997</v>
      </c>
      <c r="DS682" s="27">
        <f>IF($O682&gt;=DS$1,$S682+$Y682,$Y682)</f>
        <v>241.58999999999997</v>
      </c>
      <c r="DT682" s="27">
        <f>IF($O682&gt;=DT$1,$S682+$Y682,$Y682)</f>
        <v>241.58999999999997</v>
      </c>
      <c r="DU682" s="27">
        <f>IF($O682&gt;=DU$1,$S682+$Y682,$Y682)</f>
        <v>241.58999999999997</v>
      </c>
      <c r="DV682" s="27">
        <f>IF($O682&gt;=DV$1,$S682+$Y682,$Y682)</f>
        <v>241.58999999999997</v>
      </c>
      <c r="DW682" s="27">
        <f>IF($O682&gt;=DW$1,$S682+$Y682,$Y682)</f>
        <v>241.58999999999997</v>
      </c>
      <c r="DX682" s="27">
        <f>IF($O682&gt;=DX$1,$S682+$Y682,$Y682)</f>
        <v>241.58999999999997</v>
      </c>
      <c r="DY682" s="27">
        <f>IF($O682&gt;=DY$1,$S682+$Y682,$Y682)</f>
        <v>241.58999999999997</v>
      </c>
      <c r="DZ682" s="27">
        <f>IF($O682&gt;=DZ$1,$S682+$Y682,$Y682)</f>
        <v>241.58999999999997</v>
      </c>
      <c r="EA682" s="27">
        <f>IF($O682&gt;=EA$1,$S682+$Y682,$Y682)</f>
        <v>241.58999999999997</v>
      </c>
      <c r="EB682" s="27">
        <f>IF($O682&gt;=EB$1,$S682+$Y682,$Y682)</f>
        <v>241.58999999999997</v>
      </c>
      <c r="EC682" s="27">
        <f>IF($O682&gt;=EC$1,$S682+$Y682,$Y682)</f>
        <v>241.58999999999997</v>
      </c>
      <c r="ED682" s="27">
        <f>IF($O682&gt;=ED$1,$S682+$Y682,$Y682)</f>
        <v>241.58999999999997</v>
      </c>
      <c r="EE682" s="27">
        <f>IF($O682&gt;=EE$1,$S682+$Y682,$Y682)</f>
        <v>241.58999999999997</v>
      </c>
      <c r="EF682" s="27">
        <f>IF($O682&gt;=EF$1,$S682+$Y682,$Y682)</f>
        <v>241.58999999999997</v>
      </c>
      <c r="EG682" s="27">
        <f>IF($O682&gt;=EG$1,$S682+$Y682,$Y682)</f>
        <v>241.58999999999997</v>
      </c>
      <c r="EH682" s="27">
        <f>IF($O682&gt;=EH$1,$S682+$Y682,$Y682)</f>
        <v>241.58999999999997</v>
      </c>
      <c r="EI682" s="27">
        <f>IF($O682&gt;=EI$1,$S682+$Y682,$Y682)</f>
        <v>241.58999999999997</v>
      </c>
      <c r="EJ682" s="27">
        <f>IF($O682&gt;=EJ$1,$S682+$Y682,$Y682)</f>
        <v>241.58999999999997</v>
      </c>
      <c r="EK682" s="27">
        <f>IF($O682&gt;=EK$1,$S682+$Y682,$Y682)</f>
        <v>241.58999999999997</v>
      </c>
      <c r="EL682" s="27">
        <f>IF($O682&gt;=EL$1,$S682+$Y682,$Y682)</f>
        <v>241.58999999999997</v>
      </c>
      <c r="EM682" s="27">
        <f>IF($O682&gt;=EM$1,$S682+$Y682,$Y682)</f>
        <v>241.58999999999997</v>
      </c>
      <c r="EN682" s="27">
        <f>IF($O682&gt;=EN$1,$S682+$Y682,$Y682)</f>
        <v>241.58999999999997</v>
      </c>
      <c r="EO682" s="27">
        <f>IF($O682&gt;=EO$1,$S682+$Y682,$Y682)</f>
        <v>241.58999999999997</v>
      </c>
      <c r="EP682" s="27">
        <f>IF($O682&gt;=EP$1,$S682+$Y682,$Y682)</f>
        <v>241.58999999999997</v>
      </c>
      <c r="EQ682" s="27">
        <f>IF($O682&gt;=EQ$1,$S682+$Y682,$Y682)</f>
        <v>241.58999999999997</v>
      </c>
      <c r="ER682" s="27">
        <f>IF($O682&gt;=ER$1,$S682+$Y682,$Y682)</f>
        <v>241.58999999999997</v>
      </c>
      <c r="ES682" s="27">
        <f>IF($O682&gt;=ES$1,$S682+$Y682,$Y682)</f>
        <v>241.58999999999997</v>
      </c>
      <c r="ET682" s="27">
        <f>IF($O682&gt;=ET$1,$S682+$Y682,$Y682)</f>
        <v>241.58999999999997</v>
      </c>
      <c r="EU682" s="27">
        <f>IF($O682&gt;=EU$1,$S682+$Y682,$Y682)</f>
        <v>241.58999999999997</v>
      </c>
      <c r="EV682" s="27">
        <f>IF($O682&gt;=EV$1,$S682,0)</f>
        <v>0</v>
      </c>
      <c r="EW682" s="27">
        <f>IF($O682&gt;=EW$1,$S682,0)</f>
        <v>0</v>
      </c>
      <c r="EX682" s="27">
        <f>IF($O682&gt;=EX$1,$S682,0)</f>
        <v>0</v>
      </c>
      <c r="EY682" s="27">
        <f>IF($O682&gt;=EY$1,$S682,0)</f>
        <v>0</v>
      </c>
      <c r="EZ682" s="27">
        <f>IF($O682&gt;=EZ$1,$S682,0)</f>
        <v>0</v>
      </c>
      <c r="FA682" s="27">
        <f>IF($O682&gt;=FA$1,$S682,0)</f>
        <v>0</v>
      </c>
      <c r="FB682" s="27">
        <f>IF($O682&gt;=FB$1,$S682,0)</f>
        <v>0</v>
      </c>
      <c r="FC682" s="27">
        <f>IF($O682&gt;=FC$1,$S682,0)</f>
        <v>0</v>
      </c>
      <c r="FD682" s="27">
        <f>IF($O682&gt;=FD$1,$S682,0)</f>
        <v>0</v>
      </c>
      <c r="FE682" s="27">
        <f>IF($O682&gt;=FE$1,$S682,0)</f>
        <v>0</v>
      </c>
      <c r="FF682" s="27">
        <f>IF($O682&gt;=FF$1,$S682,0)</f>
        <v>0</v>
      </c>
      <c r="FG682" s="27">
        <f>IF($O682&gt;=FG$1,$S682,0)</f>
        <v>0</v>
      </c>
      <c r="FH682" s="27">
        <f>IF($O682&gt;=FH$1,$S682,0)</f>
        <v>0</v>
      </c>
      <c r="FI682" s="27">
        <f>IF($O682&gt;=FI$1,$S682,0)</f>
        <v>0</v>
      </c>
      <c r="FJ682" s="27">
        <f>IF($O682&gt;=FJ$1,$S682,0)</f>
        <v>0</v>
      </c>
      <c r="FK682" s="27">
        <f>IF($O682&gt;=FK$1,$S682,0)</f>
        <v>0</v>
      </c>
      <c r="FL682" s="27">
        <f>IF($O682&gt;=FL$1,$S682,0)</f>
        <v>0</v>
      </c>
      <c r="FM682" s="27">
        <f>IF($O682&gt;=FM$1,$S682,0)</f>
        <v>0</v>
      </c>
      <c r="FN682" s="27">
        <f>IF($O682&gt;=FN$1,$S682,0)</f>
        <v>0</v>
      </c>
      <c r="FO682" s="27">
        <f>IF($O682&gt;=FO$1,$S682,0)</f>
        <v>0</v>
      </c>
      <c r="FP682" s="27">
        <f>IF($O682&gt;=FP$1,$S682,0)</f>
        <v>0</v>
      </c>
      <c r="FQ682" s="27">
        <f>IF($O682&gt;=FQ$1,$S682,0)</f>
        <v>0</v>
      </c>
      <c r="FR682" s="27">
        <f>IF($O682&gt;=FR$1,$S682,0)</f>
        <v>0</v>
      </c>
      <c r="FS682" s="27">
        <f>IF($O682&gt;=FS$1,$S682,0)</f>
        <v>0</v>
      </c>
      <c r="FT682" s="27">
        <f>IF($O682&gt;=FT$1,$S682,0)</f>
        <v>0</v>
      </c>
      <c r="FU682" s="27">
        <f>IF($O682&gt;=FU$1,$S682,0)</f>
        <v>0</v>
      </c>
      <c r="FV682" s="27">
        <f>IF($O682&gt;=FV$1,$S682,0)</f>
        <v>0</v>
      </c>
      <c r="FW682" s="27">
        <f>IF($O682&gt;=FW$1,$S682,0)</f>
        <v>0</v>
      </c>
      <c r="FX682" s="27">
        <f>IF($O682&gt;=FX$1,$S682,0)</f>
        <v>0</v>
      </c>
      <c r="FY682" s="27">
        <f>IF($O682&gt;=FY$1,$S682,0)</f>
        <v>0</v>
      </c>
      <c r="FZ682" s="27">
        <f>IF($O682&gt;=FZ$1,$S682,0)</f>
        <v>0</v>
      </c>
      <c r="GA682" s="27">
        <f>IF($O682&gt;=GA$1,$S682,0)</f>
        <v>0</v>
      </c>
      <c r="GB682" s="27">
        <f>IF($O682&gt;=GB$1,$S682,0)</f>
        <v>0</v>
      </c>
      <c r="GC682" s="27">
        <f>IF($O682&gt;=GC$1,$S682,0)</f>
        <v>0</v>
      </c>
      <c r="GD682" s="27">
        <f>IF($O682&gt;=GD$1,$S682,0)</f>
        <v>0</v>
      </c>
      <c r="GE682" s="27">
        <f>IF($O682&gt;=GE$1,$S682,0)</f>
        <v>0</v>
      </c>
      <c r="GF682" s="27">
        <f>IF($O682&gt;=GF$1,$S682,0)</f>
        <v>0</v>
      </c>
      <c r="GG682" s="27">
        <f>IF($O682&gt;=GG$1,$S682,0)</f>
        <v>0</v>
      </c>
      <c r="GH682" s="27">
        <f>IF($O682&gt;=GH$1,$S682,0)</f>
        <v>0</v>
      </c>
      <c r="GI682" s="27">
        <f>IF($O682&gt;=GI$1,$S682,0)</f>
        <v>0</v>
      </c>
      <c r="GJ682" s="27">
        <f>IF($O682&gt;=GJ$1,$S682,0)</f>
        <v>0</v>
      </c>
      <c r="GK682" s="27">
        <f>IF($O682&gt;=GK$1,$S682,0)</f>
        <v>0</v>
      </c>
      <c r="GL682" s="27">
        <f>IF($O682&gt;=GL$1,$S682,0)</f>
        <v>0</v>
      </c>
      <c r="GM682" s="27">
        <f>IF($O682&gt;=GM$1,$S682,0)</f>
        <v>0</v>
      </c>
      <c r="GN682" s="27">
        <f>IF($O682&gt;=GN$1,$S682,0)</f>
        <v>0</v>
      </c>
      <c r="GO682" s="27">
        <f>IF($O682&gt;=GO$1,$S682,0)</f>
        <v>0</v>
      </c>
      <c r="GP682" s="27">
        <f>IF($O682&gt;=GP$1,$S682,0)</f>
        <v>0</v>
      </c>
      <c r="GQ682" s="27">
        <f>IF($O682&gt;=GQ$1,$S682,0)</f>
        <v>0</v>
      </c>
      <c r="GR682" s="27">
        <f>IF($O682&gt;=GR$1,$S682,0)</f>
        <v>0</v>
      </c>
      <c r="GS682" s="27">
        <f>IF($O682&gt;=GS$1,$S682,0)</f>
        <v>0</v>
      </c>
      <c r="GT682" s="27">
        <f>IF($O682&gt;=GT$1,$S682,0)</f>
        <v>0</v>
      </c>
      <c r="GU682" s="27">
        <f>IF($O682&gt;=GU$1,$S682,0)</f>
        <v>0</v>
      </c>
      <c r="GV682" s="27">
        <f>IF($O682&gt;=GV$1,$S682,0)</f>
        <v>0</v>
      </c>
      <c r="GW682" s="27">
        <f>IF($O682&gt;=GW$1,$S682,0)</f>
        <v>0</v>
      </c>
      <c r="GX682" s="27">
        <f>IF($O682&gt;=GX$1,$S682,0)</f>
        <v>0</v>
      </c>
      <c r="GY682" s="27">
        <f>IF($O682&gt;=GY$1,$S682,0)</f>
        <v>0</v>
      </c>
      <c r="GZ682" s="27">
        <f>IF($O682&gt;=GZ$1,$S682,0)</f>
        <v>0</v>
      </c>
      <c r="HA682" s="27">
        <f>IF($O682&gt;=HA$1,$S682,0)</f>
        <v>0</v>
      </c>
      <c r="HB682" s="27">
        <f>IF($O682&gt;=HB$1,$S682,0)</f>
        <v>0</v>
      </c>
      <c r="HC682" s="27">
        <f>IF($O682&gt;=HC$1,$S682,0)</f>
        <v>0</v>
      </c>
    </row>
    <row r="683" spans="1:211">
      <c r="A683" s="3">
        <v>133507</v>
      </c>
      <c r="B683" s="3" t="s">
        <v>730</v>
      </c>
      <c r="C683" s="3" t="s">
        <v>18</v>
      </c>
      <c r="D683" s="3">
        <v>58</v>
      </c>
      <c r="E683" s="4">
        <v>39153</v>
      </c>
      <c r="F683" s="5">
        <v>11.282191780821918</v>
      </c>
      <c r="G683" s="3" t="s">
        <v>729</v>
      </c>
      <c r="H683" s="4">
        <v>22082</v>
      </c>
      <c r="I683" s="9" t="s">
        <v>795</v>
      </c>
      <c r="J683" s="5">
        <v>1672.58</v>
      </c>
      <c r="K683" s="31">
        <v>1004</v>
      </c>
      <c r="L683" s="32">
        <v>11</v>
      </c>
      <c r="M683" s="33">
        <f>VLOOKUP(L683,FIND,3,TRUE)</f>
        <v>1.1000000000000001</v>
      </c>
      <c r="N683" s="32">
        <f>IF(L683&gt;30,180,VLOOKUP(L683,TEMPO,2,FALSE))</f>
        <v>66</v>
      </c>
      <c r="O683" s="32">
        <f>IF(R683&gt;0,4,N683)</f>
        <v>4</v>
      </c>
      <c r="P683" s="96">
        <f>J683*M683*L683</f>
        <v>20238.218000000001</v>
      </c>
      <c r="Q683" s="96">
        <f>10934.45*2</f>
        <v>21868.9</v>
      </c>
      <c r="R683" s="96">
        <f>IF(P683&lt;=Q683,P683/4,0)</f>
        <v>5059.5545000000002</v>
      </c>
      <c r="S683" s="5">
        <f>IF(P683&gt;=Q683,P683/N683,0)</f>
        <v>0</v>
      </c>
      <c r="T683" s="3"/>
      <c r="U683" s="3">
        <f>IF(T683="",1,0)</f>
        <v>1</v>
      </c>
      <c r="V683" s="3">
        <v>23</v>
      </c>
      <c r="W683" s="5">
        <v>0.6</v>
      </c>
      <c r="X683" s="5">
        <v>245.73</v>
      </c>
      <c r="Y683" s="5">
        <f>X683*W683</f>
        <v>147.43799999999999</v>
      </c>
      <c r="Z683" s="5">
        <v>400</v>
      </c>
      <c r="AA683" s="5">
        <f>S683+Y683+Z683</f>
        <v>547.43799999999999</v>
      </c>
      <c r="AB683" s="39">
        <f>(J683/12+J683/12*1.3333333333+450/12+J683/30*6/12+J683)*1.3+Y683+Z683+153.9</f>
        <v>3383.4722888828492</v>
      </c>
      <c r="AC683" s="39" t="s">
        <v>18</v>
      </c>
      <c r="AD683" s="39">
        <f>J683*1.3+400+153.9</f>
        <v>2728.2539999999999</v>
      </c>
      <c r="AE683" s="39">
        <f>SUMIFS('CUSTO MENSAL FUNC NOVO'!H:H,'CUSTO MENSAL FUNC NOVO'!A:A,'VALORES MENSAIS'!AC683)</f>
        <v>1902.2210000000002</v>
      </c>
      <c r="AF683" s="27">
        <f>IF($R683&gt;0,$R683,$S683)+$Y683+$Z683</f>
        <v>5606.9925000000003</v>
      </c>
      <c r="AG683" s="27">
        <f>IF($R683&gt;0,$R683,$S683)+$Y683+$Z683</f>
        <v>5606.9925000000003</v>
      </c>
      <c r="AH683" s="27">
        <f>IF($R683&gt;0,$R683,$S683)+$Y683+$Z683</f>
        <v>5606.9925000000003</v>
      </c>
      <c r="AI683" s="27">
        <f>IF($R683&gt;0,$R683,$S683)+$Y683+$Z683</f>
        <v>5606.9925000000003</v>
      </c>
      <c r="AJ683" s="27">
        <f>IF($O683&gt;=AJ$1,$S683+$Y683+$Z683,$Y683+$Z683)</f>
        <v>547.43799999999999</v>
      </c>
      <c r="AK683" s="27">
        <f>IF($O683&gt;=AK$1,$S683+$Y683+$Z683,$Y683+$Z683)</f>
        <v>547.43799999999999</v>
      </c>
      <c r="AL683" s="27">
        <f>IF($O683&gt;=AL$1,$S683+$Y683+$Z683,$Y683+$Z683)</f>
        <v>547.43799999999999</v>
      </c>
      <c r="AM683" s="27">
        <f>IF($O683&gt;=AM$1,$S683+$Y683+$Z683,$Y683+$Z683)</f>
        <v>547.43799999999999</v>
      </c>
      <c r="AN683" s="27">
        <f>IF($O683&gt;=AN$1,$S683+$Y683+$Z683,$Y683+$Z683)</f>
        <v>547.43799999999999</v>
      </c>
      <c r="AO683" s="27">
        <f>IF($O683&gt;=AO$1,$S683+$Y683+$Z683,$Y683+$Z683)</f>
        <v>547.43799999999999</v>
      </c>
      <c r="AP683" s="27">
        <f>IF($O683&gt;=AP$1,$S683+$Y683+$Z683,$Y683+$Z683)</f>
        <v>547.43799999999999</v>
      </c>
      <c r="AQ683" s="27">
        <f>IF($O683&gt;=AQ$1,$S683+$Y683+$Z683,$Y683+$Z683)</f>
        <v>547.43799999999999</v>
      </c>
      <c r="AR683" s="27">
        <f>IF($O683&gt;=AR$1,$S683+$Y683+$Z683,$Y683+$Z683)</f>
        <v>547.43799999999999</v>
      </c>
      <c r="AS683" s="27">
        <f>IF($O683&gt;=AS$1,$S683+$Y683+$Z683,$Y683+$Z683)</f>
        <v>547.43799999999999</v>
      </c>
      <c r="AT683" s="27">
        <f>IF($O683&gt;=AT$1,$S683+$Y683+$Z683,$Y683+$Z683)</f>
        <v>547.43799999999999</v>
      </c>
      <c r="AU683" s="27">
        <f>IF($O683&gt;=AU$1,$S683+$Y683+$Z683,$Y683+$Z683)</f>
        <v>547.43799999999999</v>
      </c>
      <c r="AV683" s="27">
        <f>IF($O683&gt;=AV$1,$S683+$Y683+$Z683,$Y683+$Z683)</f>
        <v>547.43799999999999</v>
      </c>
      <c r="AW683" s="27">
        <f>IF($O683&gt;=AW$1,$S683+$Y683+$Z683,$Y683+$Z683)</f>
        <v>547.43799999999999</v>
      </c>
      <c r="AX683" s="27">
        <f>IF($O683&gt;=AX$1,$S683+$Y683+$Z683,$Y683+$Z683)</f>
        <v>547.43799999999999</v>
      </c>
      <c r="AY683" s="27">
        <f>IF($O683&gt;=AY$1,$S683+$Y683+$Z683,$Y683+$Z683)</f>
        <v>547.43799999999999</v>
      </c>
      <c r="AZ683" s="27">
        <f>IF($O683&gt;=AZ$1,$S683+$Y683+$Z683,$Y683+$Z683)</f>
        <v>547.43799999999999</v>
      </c>
      <c r="BA683" s="27">
        <f>IF($O683&gt;=BA$1,$S683+$Y683+$Z683,$Y683+$Z683)</f>
        <v>547.43799999999999</v>
      </c>
      <c r="BB683" s="27">
        <f>IF($O683&gt;=BB$1,$S683+$Y683+$Z683,$Y683+$Z683)</f>
        <v>547.43799999999999</v>
      </c>
      <c r="BC683" s="27">
        <f>IF($O683&gt;=BC$1,$S683+$Y683+$Z683,$Y683+$Z683)</f>
        <v>547.43799999999999</v>
      </c>
      <c r="BD683" s="27">
        <f>IF($O683&gt;=BD$1,$S683+$Y683+$Z683,$Y683+$Z683)</f>
        <v>547.43799999999999</v>
      </c>
      <c r="BE683" s="27">
        <f>IF($O683&gt;=BE$1,$S683+$Y683+$Z683,$Y683+$Z683)</f>
        <v>547.43799999999999</v>
      </c>
      <c r="BF683" s="27">
        <f>IF($O683&gt;=BF$1,$S683+$Y683+$Z683,$Y683+$Z683)</f>
        <v>547.43799999999999</v>
      </c>
      <c r="BG683" s="27">
        <f>IF($O683&gt;=BG$1,$S683+$Y683+$Z683,$Y683+$Z683)</f>
        <v>547.43799999999999</v>
      </c>
      <c r="BH683" s="27">
        <f>IF($O683&gt;=BH$1,$S683+$Y683+$Z683,$Y683+$Z683)</f>
        <v>547.43799999999999</v>
      </c>
      <c r="BI683" s="27">
        <f>IF($O683&gt;=BI$1,$S683+$Y683+$Z683,$Y683+$Z683)</f>
        <v>547.43799999999999</v>
      </c>
      <c r="BJ683" s="27">
        <f>IF($O683&gt;=BJ$1,$S683+$Y683+$Z683,$Y683+$Z683)</f>
        <v>547.43799999999999</v>
      </c>
      <c r="BK683" s="27">
        <f>IF($O683&gt;=BK$1,$S683+$Y683+$Z683,$Y683+$Z683)</f>
        <v>547.43799999999999</v>
      </c>
      <c r="BL683" s="27">
        <f>IF($O683&gt;=BL$1,$S683+$Y683+$Z683,$Y683+$Z683)</f>
        <v>547.43799999999999</v>
      </c>
      <c r="BM683" s="27">
        <f>IF($O683&gt;=BM$1,$S683+$Y683+$Z683,$Y683+$Z683)</f>
        <v>547.43799999999999</v>
      </c>
      <c r="BN683" s="27">
        <f>IF($O683&gt;=BN$1,$S683+$Y683+$Z683,$Y683+$Z683)</f>
        <v>547.43799999999999</v>
      </c>
      <c r="BO683" s="27">
        <f>IF($O683&gt;=BO$1,$S683+$Y683+$Z683,$Y683+$Z683)</f>
        <v>547.43799999999999</v>
      </c>
      <c r="BP683" s="27">
        <f>IF($O683&gt;=BP$1,$S683+$Y683+$Z683,$Y683+$Z683)</f>
        <v>547.43799999999999</v>
      </c>
      <c r="BQ683" s="27">
        <f>IF($O683&gt;=BQ$1,$S683+$Y683+$Z683,$Y683+$Z683)</f>
        <v>547.43799999999999</v>
      </c>
      <c r="BR683" s="27">
        <f>IF($O683&gt;=BR$1,$S683+$Y683+$Z683,$Y683+$Z683)</f>
        <v>547.43799999999999</v>
      </c>
      <c r="BS683" s="27">
        <f>IF($O683&gt;=BS$1,$S683+$Y683+$Z683,$Y683+$Z683)</f>
        <v>547.43799999999999</v>
      </c>
      <c r="BT683" s="27">
        <f>IF($O683&gt;=BT$1,$S683+$Y683+$Z683,$Y683+$Z683)</f>
        <v>547.43799999999999</v>
      </c>
      <c r="BU683" s="27">
        <f>IF($O683&gt;=BU$1,$S683+$Y683+$Z683,$Y683+$Z683)</f>
        <v>547.43799999999999</v>
      </c>
      <c r="BV683" s="27">
        <f>IF($O683&gt;=BV$1,$S683+$Y683+$Z683,$Y683+$Z683)</f>
        <v>547.43799999999999</v>
      </c>
      <c r="BW683" s="27">
        <f>IF($O683&gt;=BW$1,$S683+$Y683+$Z683,$Y683+$Z683)</f>
        <v>547.43799999999999</v>
      </c>
      <c r="BX683" s="27">
        <f>IF($O683&gt;=BX$1,$S683+$Y683+$Z683,$Y683+$Z683)</f>
        <v>547.43799999999999</v>
      </c>
      <c r="BY683" s="27">
        <f>IF($O683&gt;=BY$1,$S683+$Y683+$Z683,$Y683+$Z683)</f>
        <v>547.43799999999999</v>
      </c>
      <c r="BZ683" s="27">
        <f>IF($O683&gt;=BZ$1,$S683+$Y683+$Z683,$Y683+$Z683)</f>
        <v>547.43799999999999</v>
      </c>
      <c r="CA683" s="27">
        <f>IF($O683&gt;=CA$1,$S683+$Y683+$Z683,$Y683+$Z683)</f>
        <v>547.43799999999999</v>
      </c>
      <c r="CB683" s="27">
        <f>IF($O683&gt;=CB$1,$S683+$Y683+$Z683,$Y683+$Z683)</f>
        <v>547.43799999999999</v>
      </c>
      <c r="CC683" s="27">
        <f>IF($O683&gt;=CC$1,$S683+$Y683+$Z683,$Y683+$Z683)</f>
        <v>547.43799999999999</v>
      </c>
      <c r="CD683" s="27">
        <f>IF($O683&gt;=CD$1,$S683+$Y683+$Z683,$Y683+$Z683)</f>
        <v>547.43799999999999</v>
      </c>
      <c r="CE683" s="27">
        <f>IF($O683&gt;=CE$1,$S683+$Y683+$Z683,$Y683+$Z683)</f>
        <v>547.43799999999999</v>
      </c>
      <c r="CF683" s="27">
        <f>IF($O683&gt;=CF$1,$S683+$Y683+$Z683,$Y683+$Z683)</f>
        <v>547.43799999999999</v>
      </c>
      <c r="CG683" s="27">
        <f>IF($O683&gt;=CG$1,$S683+$Y683+$Z683,$Y683+$Z683)</f>
        <v>547.43799999999999</v>
      </c>
      <c r="CH683" s="27">
        <f>IF($O683&gt;=CH$1,$S683+$Y683+$Z683,$Y683+$Z683)</f>
        <v>547.43799999999999</v>
      </c>
      <c r="CI683" s="27">
        <f>IF($O683&gt;=CI$1,$S683+$Y683+$Z683,$Y683+$Z683)</f>
        <v>547.43799999999999</v>
      </c>
      <c r="CJ683" s="27">
        <f>IF($O683&gt;=CJ$1,$S683+$Y683+$Z683,$Y683+$Z683)</f>
        <v>547.43799999999999</v>
      </c>
      <c r="CK683" s="27">
        <f>IF($O683&gt;=CK$1,$S683+$Y683+$Z683,$Y683+$Z683)</f>
        <v>547.43799999999999</v>
      </c>
      <c r="CL683" s="27">
        <f>IF($O683&gt;=CL$1,$S683+$Y683+$Z683,$Y683+$Z683)</f>
        <v>547.43799999999999</v>
      </c>
      <c r="CM683" s="27">
        <f>IF($O683&gt;=CM$1,$S683+$Y683+$Z683,$Y683+$Z683)</f>
        <v>547.43799999999999</v>
      </c>
      <c r="CN683" s="27">
        <f>IF($O683&gt;=CN$1,$S683+$Y683,$Y683)</f>
        <v>147.43799999999999</v>
      </c>
      <c r="CO683" s="27">
        <f>IF($O683&gt;=CO$1,$S683+$Y683,$Y683)</f>
        <v>147.43799999999999</v>
      </c>
      <c r="CP683" s="27">
        <f>IF($O683&gt;=CP$1,$S683+$Y683,$Y683)</f>
        <v>147.43799999999999</v>
      </c>
      <c r="CQ683" s="27">
        <f>IF($O683&gt;=CQ$1,$S683+$Y683,$Y683)</f>
        <v>147.43799999999999</v>
      </c>
      <c r="CR683" s="27">
        <f>IF($O683&gt;=CR$1,$S683+$Y683,$Y683)</f>
        <v>147.43799999999999</v>
      </c>
      <c r="CS683" s="27">
        <f>IF($O683&gt;=CS$1,$S683+$Y683,$Y683)</f>
        <v>147.43799999999999</v>
      </c>
      <c r="CT683" s="27">
        <f>IF($O683&gt;=CT$1,$S683+$Y683,$Y683)</f>
        <v>147.43799999999999</v>
      </c>
      <c r="CU683" s="27">
        <f>IF($O683&gt;=CU$1,$S683+$Y683,$Y683)</f>
        <v>147.43799999999999</v>
      </c>
      <c r="CV683" s="27">
        <f>IF($O683&gt;=CV$1,$S683+$Y683,$Y683)</f>
        <v>147.43799999999999</v>
      </c>
      <c r="CW683" s="27">
        <f>IF($O683&gt;=CW$1,$S683+$Y683,$Y683)</f>
        <v>147.43799999999999</v>
      </c>
      <c r="CX683" s="27">
        <f>IF($O683&gt;=CX$1,$S683+$Y683,$Y683)</f>
        <v>147.43799999999999</v>
      </c>
      <c r="CY683" s="27">
        <f>IF($O683&gt;=CY$1,$S683+$Y683,$Y683)</f>
        <v>147.43799999999999</v>
      </c>
      <c r="CZ683" s="27">
        <f>IF($O683&gt;=CZ$1,$S683+$Y683,$Y683)</f>
        <v>147.43799999999999</v>
      </c>
      <c r="DA683" s="27">
        <f>IF($O683&gt;=DA$1,$S683+$Y683,$Y683)</f>
        <v>147.43799999999999</v>
      </c>
      <c r="DB683" s="27">
        <f>IF($O683&gt;=DB$1,$S683+$Y683,$Y683)</f>
        <v>147.43799999999999</v>
      </c>
      <c r="DC683" s="27">
        <f>IF($O683&gt;=DC$1,$S683+$Y683,$Y683)</f>
        <v>147.43799999999999</v>
      </c>
      <c r="DD683" s="27">
        <f>IF($O683&gt;=DD$1,$S683+$Y683,$Y683)</f>
        <v>147.43799999999999</v>
      </c>
      <c r="DE683" s="27">
        <f>IF($O683&gt;=DE$1,$S683+$Y683,$Y683)</f>
        <v>147.43799999999999</v>
      </c>
      <c r="DF683" s="27">
        <f>IF($O683&gt;=DF$1,$S683+$Y683,$Y683)</f>
        <v>147.43799999999999</v>
      </c>
      <c r="DG683" s="27">
        <f>IF($O683&gt;=DG$1,$S683+$Y683,$Y683)</f>
        <v>147.43799999999999</v>
      </c>
      <c r="DH683" s="27">
        <f>IF($O683&gt;=DH$1,$S683+$Y683,$Y683)</f>
        <v>147.43799999999999</v>
      </c>
      <c r="DI683" s="27">
        <f>IF($O683&gt;=DI$1,$S683+$Y683,$Y683)</f>
        <v>147.43799999999999</v>
      </c>
      <c r="DJ683" s="27">
        <f>IF($O683&gt;=DJ$1,$S683+$Y683,$Y683)</f>
        <v>147.43799999999999</v>
      </c>
      <c r="DK683" s="27">
        <f>IF($O683&gt;=DK$1,$S683+$Y683,$Y683)</f>
        <v>147.43799999999999</v>
      </c>
      <c r="DL683" s="27">
        <f>IF($O683&gt;=DL$1,$S683+$Y683,$Y683)</f>
        <v>147.43799999999999</v>
      </c>
      <c r="DM683" s="27">
        <f>IF($O683&gt;=DM$1,$S683+$Y683,$Y683)</f>
        <v>147.43799999999999</v>
      </c>
      <c r="DN683" s="27">
        <f>IF($O683&gt;=DN$1,$S683+$Y683,$Y683)</f>
        <v>147.43799999999999</v>
      </c>
      <c r="DO683" s="27">
        <f>IF($O683&gt;=DO$1,$S683+$Y683,$Y683)</f>
        <v>147.43799999999999</v>
      </c>
      <c r="DP683" s="27">
        <f>IF($O683&gt;=DP$1,$S683+$Y683,$Y683)</f>
        <v>147.43799999999999</v>
      </c>
      <c r="DQ683" s="27">
        <f>IF($O683&gt;=DQ$1,$S683+$Y683,$Y683)</f>
        <v>147.43799999999999</v>
      </c>
      <c r="DR683" s="27">
        <f>IF($O683&gt;=DR$1,$S683+$Y683,$Y683)</f>
        <v>147.43799999999999</v>
      </c>
      <c r="DS683" s="27">
        <f>IF($O683&gt;=DS$1,$S683+$Y683,$Y683)</f>
        <v>147.43799999999999</v>
      </c>
      <c r="DT683" s="27">
        <f>IF($O683&gt;=DT$1,$S683+$Y683,$Y683)</f>
        <v>147.43799999999999</v>
      </c>
      <c r="DU683" s="27">
        <f>IF($O683&gt;=DU$1,$S683+$Y683,$Y683)</f>
        <v>147.43799999999999</v>
      </c>
      <c r="DV683" s="27">
        <f>IF($O683&gt;=DV$1,$S683+$Y683,$Y683)</f>
        <v>147.43799999999999</v>
      </c>
      <c r="DW683" s="27">
        <f>IF($O683&gt;=DW$1,$S683+$Y683,$Y683)</f>
        <v>147.43799999999999</v>
      </c>
      <c r="DX683" s="27">
        <f>IF($O683&gt;=DX$1,$S683+$Y683,$Y683)</f>
        <v>147.43799999999999</v>
      </c>
      <c r="DY683" s="27">
        <f>IF($O683&gt;=DY$1,$S683+$Y683,$Y683)</f>
        <v>147.43799999999999</v>
      </c>
      <c r="DZ683" s="27">
        <f>IF($O683&gt;=DZ$1,$S683+$Y683,$Y683)</f>
        <v>147.43799999999999</v>
      </c>
      <c r="EA683" s="27">
        <f>IF($O683&gt;=EA$1,$S683+$Y683,$Y683)</f>
        <v>147.43799999999999</v>
      </c>
      <c r="EB683" s="27">
        <f>IF($O683&gt;=EB$1,$S683+$Y683,$Y683)</f>
        <v>147.43799999999999</v>
      </c>
      <c r="EC683" s="27">
        <f>IF($O683&gt;=EC$1,$S683+$Y683,$Y683)</f>
        <v>147.43799999999999</v>
      </c>
      <c r="ED683" s="27">
        <f>IF($O683&gt;=ED$1,$S683+$Y683,$Y683)</f>
        <v>147.43799999999999</v>
      </c>
      <c r="EE683" s="27">
        <f>IF($O683&gt;=EE$1,$S683+$Y683,$Y683)</f>
        <v>147.43799999999999</v>
      </c>
      <c r="EF683" s="27">
        <f>IF($O683&gt;=EF$1,$S683+$Y683,$Y683)</f>
        <v>147.43799999999999</v>
      </c>
      <c r="EG683" s="27">
        <f>IF($O683&gt;=EG$1,$S683+$Y683,$Y683)</f>
        <v>147.43799999999999</v>
      </c>
      <c r="EH683" s="27">
        <f>IF($O683&gt;=EH$1,$S683+$Y683,$Y683)</f>
        <v>147.43799999999999</v>
      </c>
      <c r="EI683" s="27">
        <f>IF($O683&gt;=EI$1,$S683+$Y683,$Y683)</f>
        <v>147.43799999999999</v>
      </c>
      <c r="EJ683" s="27">
        <f>IF($O683&gt;=EJ$1,$S683+$Y683,$Y683)</f>
        <v>147.43799999999999</v>
      </c>
      <c r="EK683" s="27">
        <f>IF($O683&gt;=EK$1,$S683+$Y683,$Y683)</f>
        <v>147.43799999999999</v>
      </c>
      <c r="EL683" s="27">
        <f>IF($O683&gt;=EL$1,$S683+$Y683,$Y683)</f>
        <v>147.43799999999999</v>
      </c>
      <c r="EM683" s="27">
        <f>IF($O683&gt;=EM$1,$S683+$Y683,$Y683)</f>
        <v>147.43799999999999</v>
      </c>
      <c r="EN683" s="27">
        <f>IF($O683&gt;=EN$1,$S683+$Y683,$Y683)</f>
        <v>147.43799999999999</v>
      </c>
      <c r="EO683" s="27">
        <f>IF($O683&gt;=EO$1,$S683+$Y683,$Y683)</f>
        <v>147.43799999999999</v>
      </c>
      <c r="EP683" s="27">
        <f>IF($O683&gt;=EP$1,$S683+$Y683,$Y683)</f>
        <v>147.43799999999999</v>
      </c>
      <c r="EQ683" s="27">
        <f>IF($O683&gt;=EQ$1,$S683+$Y683,$Y683)</f>
        <v>147.43799999999999</v>
      </c>
      <c r="ER683" s="27">
        <f>IF($O683&gt;=ER$1,$S683+$Y683,$Y683)</f>
        <v>147.43799999999999</v>
      </c>
      <c r="ES683" s="27">
        <f>IF($O683&gt;=ES$1,$S683+$Y683,$Y683)</f>
        <v>147.43799999999999</v>
      </c>
      <c r="ET683" s="27">
        <f>IF($O683&gt;=ET$1,$S683+$Y683,$Y683)</f>
        <v>147.43799999999999</v>
      </c>
      <c r="EU683" s="27">
        <f>IF($O683&gt;=EU$1,$S683+$Y683,$Y683)</f>
        <v>147.43799999999999</v>
      </c>
      <c r="EV683" s="27">
        <f>IF($O683&gt;=EV$1,$S683,0)</f>
        <v>0</v>
      </c>
      <c r="EW683" s="27">
        <f>IF($O683&gt;=EW$1,$S683,0)</f>
        <v>0</v>
      </c>
      <c r="EX683" s="27">
        <f>IF($O683&gt;=EX$1,$S683,0)</f>
        <v>0</v>
      </c>
      <c r="EY683" s="27">
        <f>IF($O683&gt;=EY$1,$S683,0)</f>
        <v>0</v>
      </c>
      <c r="EZ683" s="27">
        <f>IF($O683&gt;=EZ$1,$S683,0)</f>
        <v>0</v>
      </c>
      <c r="FA683" s="27">
        <f>IF($O683&gt;=FA$1,$S683,0)</f>
        <v>0</v>
      </c>
      <c r="FB683" s="27">
        <f>IF($O683&gt;=FB$1,$S683,0)</f>
        <v>0</v>
      </c>
      <c r="FC683" s="27">
        <f>IF($O683&gt;=FC$1,$S683,0)</f>
        <v>0</v>
      </c>
      <c r="FD683" s="27">
        <f>IF($O683&gt;=FD$1,$S683,0)</f>
        <v>0</v>
      </c>
      <c r="FE683" s="27">
        <f>IF($O683&gt;=FE$1,$S683,0)</f>
        <v>0</v>
      </c>
      <c r="FF683" s="27">
        <f>IF($O683&gt;=FF$1,$S683,0)</f>
        <v>0</v>
      </c>
      <c r="FG683" s="27">
        <f>IF($O683&gt;=FG$1,$S683,0)</f>
        <v>0</v>
      </c>
      <c r="FH683" s="27">
        <f>IF($O683&gt;=FH$1,$S683,0)</f>
        <v>0</v>
      </c>
      <c r="FI683" s="27">
        <f>IF($O683&gt;=FI$1,$S683,0)</f>
        <v>0</v>
      </c>
      <c r="FJ683" s="27">
        <f>IF($O683&gt;=FJ$1,$S683,0)</f>
        <v>0</v>
      </c>
      <c r="FK683" s="27">
        <f>IF($O683&gt;=FK$1,$S683,0)</f>
        <v>0</v>
      </c>
      <c r="FL683" s="27">
        <f>IF($O683&gt;=FL$1,$S683,0)</f>
        <v>0</v>
      </c>
      <c r="FM683" s="27">
        <f>IF($O683&gt;=FM$1,$S683,0)</f>
        <v>0</v>
      </c>
      <c r="FN683" s="27">
        <f>IF($O683&gt;=FN$1,$S683,0)</f>
        <v>0</v>
      </c>
      <c r="FO683" s="27">
        <f>IF($O683&gt;=FO$1,$S683,0)</f>
        <v>0</v>
      </c>
      <c r="FP683" s="27">
        <f>IF($O683&gt;=FP$1,$S683,0)</f>
        <v>0</v>
      </c>
      <c r="FQ683" s="27">
        <f>IF($O683&gt;=FQ$1,$S683,0)</f>
        <v>0</v>
      </c>
      <c r="FR683" s="27">
        <f>IF($O683&gt;=FR$1,$S683,0)</f>
        <v>0</v>
      </c>
      <c r="FS683" s="27">
        <f>IF($O683&gt;=FS$1,$S683,0)</f>
        <v>0</v>
      </c>
      <c r="FT683" s="27">
        <f>IF($O683&gt;=FT$1,$S683,0)</f>
        <v>0</v>
      </c>
      <c r="FU683" s="27">
        <f>IF($O683&gt;=FU$1,$S683,0)</f>
        <v>0</v>
      </c>
      <c r="FV683" s="27">
        <f>IF($O683&gt;=FV$1,$S683,0)</f>
        <v>0</v>
      </c>
      <c r="FW683" s="27">
        <f>IF($O683&gt;=FW$1,$S683,0)</f>
        <v>0</v>
      </c>
      <c r="FX683" s="27">
        <f>IF($O683&gt;=FX$1,$S683,0)</f>
        <v>0</v>
      </c>
      <c r="FY683" s="27">
        <f>IF($O683&gt;=FY$1,$S683,0)</f>
        <v>0</v>
      </c>
      <c r="FZ683" s="27">
        <f>IF($O683&gt;=FZ$1,$S683,0)</f>
        <v>0</v>
      </c>
      <c r="GA683" s="27">
        <f>IF($O683&gt;=GA$1,$S683,0)</f>
        <v>0</v>
      </c>
      <c r="GB683" s="27">
        <f>IF($O683&gt;=GB$1,$S683,0)</f>
        <v>0</v>
      </c>
      <c r="GC683" s="27">
        <f>IF($O683&gt;=GC$1,$S683,0)</f>
        <v>0</v>
      </c>
      <c r="GD683" s="27">
        <f>IF($O683&gt;=GD$1,$S683,0)</f>
        <v>0</v>
      </c>
      <c r="GE683" s="27">
        <f>IF($O683&gt;=GE$1,$S683,0)</f>
        <v>0</v>
      </c>
      <c r="GF683" s="27">
        <f>IF($O683&gt;=GF$1,$S683,0)</f>
        <v>0</v>
      </c>
      <c r="GG683" s="27">
        <f>IF($O683&gt;=GG$1,$S683,0)</f>
        <v>0</v>
      </c>
      <c r="GH683" s="27">
        <f>IF($O683&gt;=GH$1,$S683,0)</f>
        <v>0</v>
      </c>
      <c r="GI683" s="27">
        <f>IF($O683&gt;=GI$1,$S683,0)</f>
        <v>0</v>
      </c>
      <c r="GJ683" s="27">
        <f>IF($O683&gt;=GJ$1,$S683,0)</f>
        <v>0</v>
      </c>
      <c r="GK683" s="27">
        <f>IF($O683&gt;=GK$1,$S683,0)</f>
        <v>0</v>
      </c>
      <c r="GL683" s="27">
        <f>IF($O683&gt;=GL$1,$S683,0)</f>
        <v>0</v>
      </c>
      <c r="GM683" s="27">
        <f>IF($O683&gt;=GM$1,$S683,0)</f>
        <v>0</v>
      </c>
      <c r="GN683" s="27">
        <f>IF($O683&gt;=GN$1,$S683,0)</f>
        <v>0</v>
      </c>
      <c r="GO683" s="27">
        <f>IF($O683&gt;=GO$1,$S683,0)</f>
        <v>0</v>
      </c>
      <c r="GP683" s="27">
        <f>IF($O683&gt;=GP$1,$S683,0)</f>
        <v>0</v>
      </c>
      <c r="GQ683" s="27">
        <f>IF($O683&gt;=GQ$1,$S683,0)</f>
        <v>0</v>
      </c>
      <c r="GR683" s="27">
        <f>IF($O683&gt;=GR$1,$S683,0)</f>
        <v>0</v>
      </c>
      <c r="GS683" s="27">
        <f>IF($O683&gt;=GS$1,$S683,0)</f>
        <v>0</v>
      </c>
      <c r="GT683" s="27">
        <f>IF($O683&gt;=GT$1,$S683,0)</f>
        <v>0</v>
      </c>
      <c r="GU683" s="27">
        <f>IF($O683&gt;=GU$1,$S683,0)</f>
        <v>0</v>
      </c>
      <c r="GV683" s="27">
        <f>IF($O683&gt;=GV$1,$S683,0)</f>
        <v>0</v>
      </c>
      <c r="GW683" s="27">
        <f>IF($O683&gt;=GW$1,$S683,0)</f>
        <v>0</v>
      </c>
      <c r="GX683" s="27">
        <f>IF($O683&gt;=GX$1,$S683,0)</f>
        <v>0</v>
      </c>
      <c r="GY683" s="27">
        <f>IF($O683&gt;=GY$1,$S683,0)</f>
        <v>0</v>
      </c>
      <c r="GZ683" s="27">
        <f>IF($O683&gt;=GZ$1,$S683,0)</f>
        <v>0</v>
      </c>
      <c r="HA683" s="27">
        <f>IF($O683&gt;=HA$1,$S683,0)</f>
        <v>0</v>
      </c>
      <c r="HB683" s="27">
        <f>IF($O683&gt;=HB$1,$S683,0)</f>
        <v>0</v>
      </c>
      <c r="HC683" s="27">
        <f>IF($O683&gt;=HC$1,$S683,0)</f>
        <v>0</v>
      </c>
    </row>
    <row r="684" spans="1:211">
      <c r="A684" s="3">
        <v>166065</v>
      </c>
      <c r="B684" s="3" t="s">
        <v>728</v>
      </c>
      <c r="C684" s="3" t="s">
        <v>12</v>
      </c>
      <c r="D684" s="3">
        <v>58</v>
      </c>
      <c r="E684" s="4">
        <v>40283</v>
      </c>
      <c r="F684" s="5">
        <v>8.1863013698630134</v>
      </c>
      <c r="G684" s="3" t="s">
        <v>729</v>
      </c>
      <c r="H684" s="4">
        <v>21971</v>
      </c>
      <c r="I684" s="9" t="s">
        <v>795</v>
      </c>
      <c r="J684" s="5">
        <v>1622.98</v>
      </c>
      <c r="K684" s="31">
        <v>1004</v>
      </c>
      <c r="L684" s="32">
        <v>8</v>
      </c>
      <c r="M684" s="33">
        <f>VLOOKUP(L684,FIND,3,TRUE)</f>
        <v>1</v>
      </c>
      <c r="N684" s="32">
        <f>IF(L684&gt;30,180,VLOOKUP(L684,TEMPO,2,FALSE))</f>
        <v>48</v>
      </c>
      <c r="O684" s="32">
        <f>IF(R684&gt;0,4,N684)</f>
        <v>4</v>
      </c>
      <c r="P684" s="96">
        <f>J684*M684*L684</f>
        <v>12983.84</v>
      </c>
      <c r="Q684" s="96">
        <f>10934.45*2</f>
        <v>21868.9</v>
      </c>
      <c r="R684" s="96">
        <f>IF(P684&lt;=Q684,P684/4,0)</f>
        <v>3245.96</v>
      </c>
      <c r="S684" s="5">
        <f>IF(P684&gt;=Q684,P684/N684,0)</f>
        <v>0</v>
      </c>
      <c r="T684" s="3"/>
      <c r="U684" s="3">
        <f>IF(T684="",1,0)</f>
        <v>1</v>
      </c>
      <c r="V684" s="3">
        <v>45</v>
      </c>
      <c r="W684" s="5">
        <v>0.6</v>
      </c>
      <c r="X684" s="5">
        <v>245.73</v>
      </c>
      <c r="Y684" s="5">
        <f>X684*W684</f>
        <v>147.43799999999999</v>
      </c>
      <c r="Z684" s="5">
        <v>400</v>
      </c>
      <c r="AA684" s="5">
        <f>S684+Y684+Z684</f>
        <v>547.43799999999999</v>
      </c>
      <c r="AB684" s="39">
        <f>(J684/12+J684/12*1.3333333333+450/12+J684/30*6/12+J684)*1.3+Y684+Z684+153.9</f>
        <v>3305.3798444385843</v>
      </c>
      <c r="AC684" s="39" t="s">
        <v>12</v>
      </c>
      <c r="AD684" s="39">
        <f>J684*1.3+400+153.9</f>
        <v>2663.7740000000003</v>
      </c>
      <c r="AE684" s="39">
        <f>SUMIFS('CUSTO MENSAL FUNC NOVO'!H:H,'CUSTO MENSAL FUNC NOVO'!A:A,'VALORES MENSAIS'!AC684)</f>
        <v>2265.9090000000001</v>
      </c>
      <c r="AF684" s="27">
        <f>IF($R684&gt;0,$R684,$S684)+$Y684+$Z684</f>
        <v>3793.3980000000001</v>
      </c>
      <c r="AG684" s="27">
        <f>IF($R684&gt;0,$R684,$S684)+$Y684+$Z684</f>
        <v>3793.3980000000001</v>
      </c>
      <c r="AH684" s="27">
        <f>IF($R684&gt;0,$R684,$S684)+$Y684+$Z684</f>
        <v>3793.3980000000001</v>
      </c>
      <c r="AI684" s="27">
        <f>IF($R684&gt;0,$R684,$S684)+$Y684+$Z684</f>
        <v>3793.3980000000001</v>
      </c>
      <c r="AJ684" s="27">
        <f>IF($O684&gt;=AJ$1,$S684+$Y684+$Z684,$Y684+$Z684)</f>
        <v>547.43799999999999</v>
      </c>
      <c r="AK684" s="27">
        <f>IF($O684&gt;=AK$1,$S684+$Y684+$Z684,$Y684+$Z684)</f>
        <v>547.43799999999999</v>
      </c>
      <c r="AL684" s="27">
        <f>IF($O684&gt;=AL$1,$S684+$Y684+$Z684,$Y684+$Z684)</f>
        <v>547.43799999999999</v>
      </c>
      <c r="AM684" s="27">
        <f>IF($O684&gt;=AM$1,$S684+$Y684+$Z684,$Y684+$Z684)</f>
        <v>547.43799999999999</v>
      </c>
      <c r="AN684" s="27">
        <f>IF($O684&gt;=AN$1,$S684+$Y684+$Z684,$Y684+$Z684)</f>
        <v>547.43799999999999</v>
      </c>
      <c r="AO684" s="27">
        <f>IF($O684&gt;=AO$1,$S684+$Y684+$Z684,$Y684+$Z684)</f>
        <v>547.43799999999999</v>
      </c>
      <c r="AP684" s="27">
        <f>IF($O684&gt;=AP$1,$S684+$Y684+$Z684,$Y684+$Z684)</f>
        <v>547.43799999999999</v>
      </c>
      <c r="AQ684" s="27">
        <f>IF($O684&gt;=AQ$1,$S684+$Y684+$Z684,$Y684+$Z684)</f>
        <v>547.43799999999999</v>
      </c>
      <c r="AR684" s="27">
        <f>IF($O684&gt;=AR$1,$S684+$Y684+$Z684,$Y684+$Z684)</f>
        <v>547.43799999999999</v>
      </c>
      <c r="AS684" s="27">
        <f>IF($O684&gt;=AS$1,$S684+$Y684+$Z684,$Y684+$Z684)</f>
        <v>547.43799999999999</v>
      </c>
      <c r="AT684" s="27">
        <f>IF($O684&gt;=AT$1,$S684+$Y684+$Z684,$Y684+$Z684)</f>
        <v>547.43799999999999</v>
      </c>
      <c r="AU684" s="27">
        <f>IF($O684&gt;=AU$1,$S684+$Y684+$Z684,$Y684+$Z684)</f>
        <v>547.43799999999999</v>
      </c>
      <c r="AV684" s="27">
        <f>IF($O684&gt;=AV$1,$S684+$Y684+$Z684,$Y684+$Z684)</f>
        <v>547.43799999999999</v>
      </c>
      <c r="AW684" s="27">
        <f>IF($O684&gt;=AW$1,$S684+$Y684+$Z684,$Y684+$Z684)</f>
        <v>547.43799999999999</v>
      </c>
      <c r="AX684" s="27">
        <f>IF($O684&gt;=AX$1,$S684+$Y684+$Z684,$Y684+$Z684)</f>
        <v>547.43799999999999</v>
      </c>
      <c r="AY684" s="27">
        <f>IF($O684&gt;=AY$1,$S684+$Y684+$Z684,$Y684+$Z684)</f>
        <v>547.43799999999999</v>
      </c>
      <c r="AZ684" s="27">
        <f>IF($O684&gt;=AZ$1,$S684+$Y684+$Z684,$Y684+$Z684)</f>
        <v>547.43799999999999</v>
      </c>
      <c r="BA684" s="27">
        <f>IF($O684&gt;=BA$1,$S684+$Y684+$Z684,$Y684+$Z684)</f>
        <v>547.43799999999999</v>
      </c>
      <c r="BB684" s="27">
        <f>IF($O684&gt;=BB$1,$S684+$Y684+$Z684,$Y684+$Z684)</f>
        <v>547.43799999999999</v>
      </c>
      <c r="BC684" s="27">
        <f>IF($O684&gt;=BC$1,$S684+$Y684+$Z684,$Y684+$Z684)</f>
        <v>547.43799999999999</v>
      </c>
      <c r="BD684" s="27">
        <f>IF($O684&gt;=BD$1,$S684+$Y684+$Z684,$Y684+$Z684)</f>
        <v>547.43799999999999</v>
      </c>
      <c r="BE684" s="27">
        <f>IF($O684&gt;=BE$1,$S684+$Y684+$Z684,$Y684+$Z684)</f>
        <v>547.43799999999999</v>
      </c>
      <c r="BF684" s="27">
        <f>IF($O684&gt;=BF$1,$S684+$Y684+$Z684,$Y684+$Z684)</f>
        <v>547.43799999999999</v>
      </c>
      <c r="BG684" s="27">
        <f>IF($O684&gt;=BG$1,$S684+$Y684+$Z684,$Y684+$Z684)</f>
        <v>547.43799999999999</v>
      </c>
      <c r="BH684" s="27">
        <f>IF($O684&gt;=BH$1,$S684+$Y684+$Z684,$Y684+$Z684)</f>
        <v>547.43799999999999</v>
      </c>
      <c r="BI684" s="27">
        <f>IF($O684&gt;=BI$1,$S684+$Y684+$Z684,$Y684+$Z684)</f>
        <v>547.43799999999999</v>
      </c>
      <c r="BJ684" s="27">
        <f>IF($O684&gt;=BJ$1,$S684+$Y684+$Z684,$Y684+$Z684)</f>
        <v>547.43799999999999</v>
      </c>
      <c r="BK684" s="27">
        <f>IF($O684&gt;=BK$1,$S684+$Y684+$Z684,$Y684+$Z684)</f>
        <v>547.43799999999999</v>
      </c>
      <c r="BL684" s="27">
        <f>IF($O684&gt;=BL$1,$S684+$Y684+$Z684,$Y684+$Z684)</f>
        <v>547.43799999999999</v>
      </c>
      <c r="BM684" s="27">
        <f>IF($O684&gt;=BM$1,$S684+$Y684+$Z684,$Y684+$Z684)</f>
        <v>547.43799999999999</v>
      </c>
      <c r="BN684" s="27">
        <f>IF($O684&gt;=BN$1,$S684+$Y684+$Z684,$Y684+$Z684)</f>
        <v>547.43799999999999</v>
      </c>
      <c r="BO684" s="27">
        <f>IF($O684&gt;=BO$1,$S684+$Y684+$Z684,$Y684+$Z684)</f>
        <v>547.43799999999999</v>
      </c>
      <c r="BP684" s="27">
        <f>IF($O684&gt;=BP$1,$S684+$Y684+$Z684,$Y684+$Z684)</f>
        <v>547.43799999999999</v>
      </c>
      <c r="BQ684" s="27">
        <f>IF($O684&gt;=BQ$1,$S684+$Y684+$Z684,$Y684+$Z684)</f>
        <v>547.43799999999999</v>
      </c>
      <c r="BR684" s="27">
        <f>IF($O684&gt;=BR$1,$S684+$Y684+$Z684,$Y684+$Z684)</f>
        <v>547.43799999999999</v>
      </c>
      <c r="BS684" s="27">
        <f>IF($O684&gt;=BS$1,$S684+$Y684+$Z684,$Y684+$Z684)</f>
        <v>547.43799999999999</v>
      </c>
      <c r="BT684" s="27">
        <f>IF($O684&gt;=BT$1,$S684+$Y684+$Z684,$Y684+$Z684)</f>
        <v>547.43799999999999</v>
      </c>
      <c r="BU684" s="27">
        <f>IF($O684&gt;=BU$1,$S684+$Y684+$Z684,$Y684+$Z684)</f>
        <v>547.43799999999999</v>
      </c>
      <c r="BV684" s="27">
        <f>IF($O684&gt;=BV$1,$S684+$Y684+$Z684,$Y684+$Z684)</f>
        <v>547.43799999999999</v>
      </c>
      <c r="BW684" s="27">
        <f>IF($O684&gt;=BW$1,$S684+$Y684+$Z684,$Y684+$Z684)</f>
        <v>547.43799999999999</v>
      </c>
      <c r="BX684" s="27">
        <f>IF($O684&gt;=BX$1,$S684+$Y684+$Z684,$Y684+$Z684)</f>
        <v>547.43799999999999</v>
      </c>
      <c r="BY684" s="27">
        <f>IF($O684&gt;=BY$1,$S684+$Y684+$Z684,$Y684+$Z684)</f>
        <v>547.43799999999999</v>
      </c>
      <c r="BZ684" s="27">
        <f>IF($O684&gt;=BZ$1,$S684+$Y684+$Z684,$Y684+$Z684)</f>
        <v>547.43799999999999</v>
      </c>
      <c r="CA684" s="27">
        <f>IF($O684&gt;=CA$1,$S684+$Y684+$Z684,$Y684+$Z684)</f>
        <v>547.43799999999999</v>
      </c>
      <c r="CB684" s="27">
        <f>IF($O684&gt;=CB$1,$S684+$Y684+$Z684,$Y684+$Z684)</f>
        <v>547.43799999999999</v>
      </c>
      <c r="CC684" s="27">
        <f>IF($O684&gt;=CC$1,$S684+$Y684+$Z684,$Y684+$Z684)</f>
        <v>547.43799999999999</v>
      </c>
      <c r="CD684" s="27">
        <f>IF($O684&gt;=CD$1,$S684+$Y684+$Z684,$Y684+$Z684)</f>
        <v>547.43799999999999</v>
      </c>
      <c r="CE684" s="27">
        <f>IF($O684&gt;=CE$1,$S684+$Y684+$Z684,$Y684+$Z684)</f>
        <v>547.43799999999999</v>
      </c>
      <c r="CF684" s="27">
        <f>IF($O684&gt;=CF$1,$S684+$Y684+$Z684,$Y684+$Z684)</f>
        <v>547.43799999999999</v>
      </c>
      <c r="CG684" s="27">
        <f>IF($O684&gt;=CG$1,$S684+$Y684+$Z684,$Y684+$Z684)</f>
        <v>547.43799999999999</v>
      </c>
      <c r="CH684" s="27">
        <f>IF($O684&gt;=CH$1,$S684+$Y684+$Z684,$Y684+$Z684)</f>
        <v>547.43799999999999</v>
      </c>
      <c r="CI684" s="27">
        <f>IF($O684&gt;=CI$1,$S684+$Y684+$Z684,$Y684+$Z684)</f>
        <v>547.43799999999999</v>
      </c>
      <c r="CJ684" s="27">
        <f>IF($O684&gt;=CJ$1,$S684+$Y684+$Z684,$Y684+$Z684)</f>
        <v>547.43799999999999</v>
      </c>
      <c r="CK684" s="27">
        <f>IF($O684&gt;=CK$1,$S684+$Y684+$Z684,$Y684+$Z684)</f>
        <v>547.43799999999999</v>
      </c>
      <c r="CL684" s="27">
        <f>IF($O684&gt;=CL$1,$S684+$Y684+$Z684,$Y684+$Z684)</f>
        <v>547.43799999999999</v>
      </c>
      <c r="CM684" s="27">
        <f>IF($O684&gt;=CM$1,$S684+$Y684+$Z684,$Y684+$Z684)</f>
        <v>547.43799999999999</v>
      </c>
      <c r="CN684" s="27">
        <f>IF($O684&gt;=CN$1,$S684+$Y684,$Y684)</f>
        <v>147.43799999999999</v>
      </c>
      <c r="CO684" s="27">
        <f>IF($O684&gt;=CO$1,$S684+$Y684,$Y684)</f>
        <v>147.43799999999999</v>
      </c>
      <c r="CP684" s="27">
        <f>IF($O684&gt;=CP$1,$S684+$Y684,$Y684)</f>
        <v>147.43799999999999</v>
      </c>
      <c r="CQ684" s="27">
        <f>IF($O684&gt;=CQ$1,$S684+$Y684,$Y684)</f>
        <v>147.43799999999999</v>
      </c>
      <c r="CR684" s="27">
        <f>IF($O684&gt;=CR$1,$S684+$Y684,$Y684)</f>
        <v>147.43799999999999</v>
      </c>
      <c r="CS684" s="27">
        <f>IF($O684&gt;=CS$1,$S684+$Y684,$Y684)</f>
        <v>147.43799999999999</v>
      </c>
      <c r="CT684" s="27">
        <f>IF($O684&gt;=CT$1,$S684+$Y684,$Y684)</f>
        <v>147.43799999999999</v>
      </c>
      <c r="CU684" s="27">
        <f>IF($O684&gt;=CU$1,$S684+$Y684,$Y684)</f>
        <v>147.43799999999999</v>
      </c>
      <c r="CV684" s="27">
        <f>IF($O684&gt;=CV$1,$S684+$Y684,$Y684)</f>
        <v>147.43799999999999</v>
      </c>
      <c r="CW684" s="27">
        <f>IF($O684&gt;=CW$1,$S684+$Y684,$Y684)</f>
        <v>147.43799999999999</v>
      </c>
      <c r="CX684" s="27">
        <f>IF($O684&gt;=CX$1,$S684+$Y684,$Y684)</f>
        <v>147.43799999999999</v>
      </c>
      <c r="CY684" s="27">
        <f>IF($O684&gt;=CY$1,$S684+$Y684,$Y684)</f>
        <v>147.43799999999999</v>
      </c>
      <c r="CZ684" s="27">
        <f>IF($O684&gt;=CZ$1,$S684+$Y684,$Y684)</f>
        <v>147.43799999999999</v>
      </c>
      <c r="DA684" s="27">
        <f>IF($O684&gt;=DA$1,$S684+$Y684,$Y684)</f>
        <v>147.43799999999999</v>
      </c>
      <c r="DB684" s="27">
        <f>IF($O684&gt;=DB$1,$S684+$Y684,$Y684)</f>
        <v>147.43799999999999</v>
      </c>
      <c r="DC684" s="27">
        <f>IF($O684&gt;=DC$1,$S684+$Y684,$Y684)</f>
        <v>147.43799999999999</v>
      </c>
      <c r="DD684" s="27">
        <f>IF($O684&gt;=DD$1,$S684+$Y684,$Y684)</f>
        <v>147.43799999999999</v>
      </c>
      <c r="DE684" s="27">
        <f>IF($O684&gt;=DE$1,$S684+$Y684,$Y684)</f>
        <v>147.43799999999999</v>
      </c>
      <c r="DF684" s="27">
        <f>IF($O684&gt;=DF$1,$S684+$Y684,$Y684)</f>
        <v>147.43799999999999</v>
      </c>
      <c r="DG684" s="27">
        <f>IF($O684&gt;=DG$1,$S684+$Y684,$Y684)</f>
        <v>147.43799999999999</v>
      </c>
      <c r="DH684" s="27">
        <f>IF($O684&gt;=DH$1,$S684+$Y684,$Y684)</f>
        <v>147.43799999999999</v>
      </c>
      <c r="DI684" s="27">
        <f>IF($O684&gt;=DI$1,$S684+$Y684,$Y684)</f>
        <v>147.43799999999999</v>
      </c>
      <c r="DJ684" s="27">
        <f>IF($O684&gt;=DJ$1,$S684+$Y684,$Y684)</f>
        <v>147.43799999999999</v>
      </c>
      <c r="DK684" s="27">
        <f>IF($O684&gt;=DK$1,$S684+$Y684,$Y684)</f>
        <v>147.43799999999999</v>
      </c>
      <c r="DL684" s="27">
        <f>IF($O684&gt;=DL$1,$S684+$Y684,$Y684)</f>
        <v>147.43799999999999</v>
      </c>
      <c r="DM684" s="27">
        <f>IF($O684&gt;=DM$1,$S684+$Y684,$Y684)</f>
        <v>147.43799999999999</v>
      </c>
      <c r="DN684" s="27">
        <f>IF($O684&gt;=DN$1,$S684+$Y684,$Y684)</f>
        <v>147.43799999999999</v>
      </c>
      <c r="DO684" s="27">
        <f>IF($O684&gt;=DO$1,$S684+$Y684,$Y684)</f>
        <v>147.43799999999999</v>
      </c>
      <c r="DP684" s="27">
        <f>IF($O684&gt;=DP$1,$S684+$Y684,$Y684)</f>
        <v>147.43799999999999</v>
      </c>
      <c r="DQ684" s="27">
        <f>IF($O684&gt;=DQ$1,$S684+$Y684,$Y684)</f>
        <v>147.43799999999999</v>
      </c>
      <c r="DR684" s="27">
        <f>IF($O684&gt;=DR$1,$S684+$Y684,$Y684)</f>
        <v>147.43799999999999</v>
      </c>
      <c r="DS684" s="27">
        <f>IF($O684&gt;=DS$1,$S684+$Y684,$Y684)</f>
        <v>147.43799999999999</v>
      </c>
      <c r="DT684" s="27">
        <f>IF($O684&gt;=DT$1,$S684+$Y684,$Y684)</f>
        <v>147.43799999999999</v>
      </c>
      <c r="DU684" s="27">
        <f>IF($O684&gt;=DU$1,$S684+$Y684,$Y684)</f>
        <v>147.43799999999999</v>
      </c>
      <c r="DV684" s="27">
        <f>IF($O684&gt;=DV$1,$S684+$Y684,$Y684)</f>
        <v>147.43799999999999</v>
      </c>
      <c r="DW684" s="27">
        <f>IF($O684&gt;=DW$1,$S684+$Y684,$Y684)</f>
        <v>147.43799999999999</v>
      </c>
      <c r="DX684" s="27">
        <f>IF($O684&gt;=DX$1,$S684+$Y684,$Y684)</f>
        <v>147.43799999999999</v>
      </c>
      <c r="DY684" s="27">
        <f>IF($O684&gt;=DY$1,$S684+$Y684,$Y684)</f>
        <v>147.43799999999999</v>
      </c>
      <c r="DZ684" s="27">
        <f>IF($O684&gt;=DZ$1,$S684+$Y684,$Y684)</f>
        <v>147.43799999999999</v>
      </c>
      <c r="EA684" s="27">
        <f>IF($O684&gt;=EA$1,$S684+$Y684,$Y684)</f>
        <v>147.43799999999999</v>
      </c>
      <c r="EB684" s="27">
        <f>IF($O684&gt;=EB$1,$S684+$Y684,$Y684)</f>
        <v>147.43799999999999</v>
      </c>
      <c r="EC684" s="27">
        <f>IF($O684&gt;=EC$1,$S684+$Y684,$Y684)</f>
        <v>147.43799999999999</v>
      </c>
      <c r="ED684" s="27">
        <f>IF($O684&gt;=ED$1,$S684+$Y684,$Y684)</f>
        <v>147.43799999999999</v>
      </c>
      <c r="EE684" s="27">
        <f>IF($O684&gt;=EE$1,$S684+$Y684,$Y684)</f>
        <v>147.43799999999999</v>
      </c>
      <c r="EF684" s="27">
        <f>IF($O684&gt;=EF$1,$S684+$Y684,$Y684)</f>
        <v>147.43799999999999</v>
      </c>
      <c r="EG684" s="27">
        <f>IF($O684&gt;=EG$1,$S684+$Y684,$Y684)</f>
        <v>147.43799999999999</v>
      </c>
      <c r="EH684" s="27">
        <f>IF($O684&gt;=EH$1,$S684+$Y684,$Y684)</f>
        <v>147.43799999999999</v>
      </c>
      <c r="EI684" s="27">
        <f>IF($O684&gt;=EI$1,$S684+$Y684,$Y684)</f>
        <v>147.43799999999999</v>
      </c>
      <c r="EJ684" s="27">
        <f>IF($O684&gt;=EJ$1,$S684+$Y684,$Y684)</f>
        <v>147.43799999999999</v>
      </c>
      <c r="EK684" s="27">
        <f>IF($O684&gt;=EK$1,$S684+$Y684,$Y684)</f>
        <v>147.43799999999999</v>
      </c>
      <c r="EL684" s="27">
        <f>IF($O684&gt;=EL$1,$S684+$Y684,$Y684)</f>
        <v>147.43799999999999</v>
      </c>
      <c r="EM684" s="27">
        <f>IF($O684&gt;=EM$1,$S684+$Y684,$Y684)</f>
        <v>147.43799999999999</v>
      </c>
      <c r="EN684" s="27">
        <f>IF($O684&gt;=EN$1,$S684+$Y684,$Y684)</f>
        <v>147.43799999999999</v>
      </c>
      <c r="EO684" s="27">
        <f>IF($O684&gt;=EO$1,$S684+$Y684,$Y684)</f>
        <v>147.43799999999999</v>
      </c>
      <c r="EP684" s="27">
        <f>IF($O684&gt;=EP$1,$S684+$Y684,$Y684)</f>
        <v>147.43799999999999</v>
      </c>
      <c r="EQ684" s="27">
        <f>IF($O684&gt;=EQ$1,$S684+$Y684,$Y684)</f>
        <v>147.43799999999999</v>
      </c>
      <c r="ER684" s="27">
        <f>IF($O684&gt;=ER$1,$S684+$Y684,$Y684)</f>
        <v>147.43799999999999</v>
      </c>
      <c r="ES684" s="27">
        <f>IF($O684&gt;=ES$1,$S684+$Y684,$Y684)</f>
        <v>147.43799999999999</v>
      </c>
      <c r="ET684" s="27">
        <f>IF($O684&gt;=ET$1,$S684+$Y684,$Y684)</f>
        <v>147.43799999999999</v>
      </c>
      <c r="EU684" s="27">
        <f>IF($O684&gt;=EU$1,$S684+$Y684,$Y684)</f>
        <v>147.43799999999999</v>
      </c>
      <c r="EV684" s="27">
        <f>IF($O684&gt;=EV$1,$S684,0)</f>
        <v>0</v>
      </c>
      <c r="EW684" s="27">
        <f>IF($O684&gt;=EW$1,$S684,0)</f>
        <v>0</v>
      </c>
      <c r="EX684" s="27">
        <f>IF($O684&gt;=EX$1,$S684,0)</f>
        <v>0</v>
      </c>
      <c r="EY684" s="27">
        <f>IF($O684&gt;=EY$1,$S684,0)</f>
        <v>0</v>
      </c>
      <c r="EZ684" s="27">
        <f>IF($O684&gt;=EZ$1,$S684,0)</f>
        <v>0</v>
      </c>
      <c r="FA684" s="27">
        <f>IF($O684&gt;=FA$1,$S684,0)</f>
        <v>0</v>
      </c>
      <c r="FB684" s="27">
        <f>IF($O684&gt;=FB$1,$S684,0)</f>
        <v>0</v>
      </c>
      <c r="FC684" s="27">
        <f>IF($O684&gt;=FC$1,$S684,0)</f>
        <v>0</v>
      </c>
      <c r="FD684" s="27">
        <f>IF($O684&gt;=FD$1,$S684,0)</f>
        <v>0</v>
      </c>
      <c r="FE684" s="27">
        <f>IF($O684&gt;=FE$1,$S684,0)</f>
        <v>0</v>
      </c>
      <c r="FF684" s="27">
        <f>IF($O684&gt;=FF$1,$S684,0)</f>
        <v>0</v>
      </c>
      <c r="FG684" s="27">
        <f>IF($O684&gt;=FG$1,$S684,0)</f>
        <v>0</v>
      </c>
      <c r="FH684" s="27">
        <f>IF($O684&gt;=FH$1,$S684,0)</f>
        <v>0</v>
      </c>
      <c r="FI684" s="27">
        <f>IF($O684&gt;=FI$1,$S684,0)</f>
        <v>0</v>
      </c>
      <c r="FJ684" s="27">
        <f>IF($O684&gt;=FJ$1,$S684,0)</f>
        <v>0</v>
      </c>
      <c r="FK684" s="27">
        <f>IF($O684&gt;=FK$1,$S684,0)</f>
        <v>0</v>
      </c>
      <c r="FL684" s="27">
        <f>IF($O684&gt;=FL$1,$S684,0)</f>
        <v>0</v>
      </c>
      <c r="FM684" s="27">
        <f>IF($O684&gt;=FM$1,$S684,0)</f>
        <v>0</v>
      </c>
      <c r="FN684" s="27">
        <f>IF($O684&gt;=FN$1,$S684,0)</f>
        <v>0</v>
      </c>
      <c r="FO684" s="27">
        <f>IF($O684&gt;=FO$1,$S684,0)</f>
        <v>0</v>
      </c>
      <c r="FP684" s="27">
        <f>IF($O684&gt;=FP$1,$S684,0)</f>
        <v>0</v>
      </c>
      <c r="FQ684" s="27">
        <f>IF($O684&gt;=FQ$1,$S684,0)</f>
        <v>0</v>
      </c>
      <c r="FR684" s="27">
        <f>IF($O684&gt;=FR$1,$S684,0)</f>
        <v>0</v>
      </c>
      <c r="FS684" s="27">
        <f>IF($O684&gt;=FS$1,$S684,0)</f>
        <v>0</v>
      </c>
      <c r="FT684" s="27">
        <f>IF($O684&gt;=FT$1,$S684,0)</f>
        <v>0</v>
      </c>
      <c r="FU684" s="27">
        <f>IF($O684&gt;=FU$1,$S684,0)</f>
        <v>0</v>
      </c>
      <c r="FV684" s="27">
        <f>IF($O684&gt;=FV$1,$S684,0)</f>
        <v>0</v>
      </c>
      <c r="FW684" s="27">
        <f>IF($O684&gt;=FW$1,$S684,0)</f>
        <v>0</v>
      </c>
      <c r="FX684" s="27">
        <f>IF($O684&gt;=FX$1,$S684,0)</f>
        <v>0</v>
      </c>
      <c r="FY684" s="27">
        <f>IF($O684&gt;=FY$1,$S684,0)</f>
        <v>0</v>
      </c>
      <c r="FZ684" s="27">
        <f>IF($O684&gt;=FZ$1,$S684,0)</f>
        <v>0</v>
      </c>
      <c r="GA684" s="27">
        <f>IF($O684&gt;=GA$1,$S684,0)</f>
        <v>0</v>
      </c>
      <c r="GB684" s="27">
        <f>IF($O684&gt;=GB$1,$S684,0)</f>
        <v>0</v>
      </c>
      <c r="GC684" s="27">
        <f>IF($O684&gt;=GC$1,$S684,0)</f>
        <v>0</v>
      </c>
      <c r="GD684" s="27">
        <f>IF($O684&gt;=GD$1,$S684,0)</f>
        <v>0</v>
      </c>
      <c r="GE684" s="27">
        <f>IF($O684&gt;=GE$1,$S684,0)</f>
        <v>0</v>
      </c>
      <c r="GF684" s="27">
        <f>IF($O684&gt;=GF$1,$S684,0)</f>
        <v>0</v>
      </c>
      <c r="GG684" s="27">
        <f>IF($O684&gt;=GG$1,$S684,0)</f>
        <v>0</v>
      </c>
      <c r="GH684" s="27">
        <f>IF($O684&gt;=GH$1,$S684,0)</f>
        <v>0</v>
      </c>
      <c r="GI684" s="27">
        <f>IF($O684&gt;=GI$1,$S684,0)</f>
        <v>0</v>
      </c>
      <c r="GJ684" s="27">
        <f>IF($O684&gt;=GJ$1,$S684,0)</f>
        <v>0</v>
      </c>
      <c r="GK684" s="27">
        <f>IF($O684&gt;=GK$1,$S684,0)</f>
        <v>0</v>
      </c>
      <c r="GL684" s="27">
        <f>IF($O684&gt;=GL$1,$S684,0)</f>
        <v>0</v>
      </c>
      <c r="GM684" s="27">
        <f>IF($O684&gt;=GM$1,$S684,0)</f>
        <v>0</v>
      </c>
      <c r="GN684" s="27">
        <f>IF($O684&gt;=GN$1,$S684,0)</f>
        <v>0</v>
      </c>
      <c r="GO684" s="27">
        <f>IF($O684&gt;=GO$1,$S684,0)</f>
        <v>0</v>
      </c>
      <c r="GP684" s="27">
        <f>IF($O684&gt;=GP$1,$S684,0)</f>
        <v>0</v>
      </c>
      <c r="GQ684" s="27">
        <f>IF($O684&gt;=GQ$1,$S684,0)</f>
        <v>0</v>
      </c>
      <c r="GR684" s="27">
        <f>IF($O684&gt;=GR$1,$S684,0)</f>
        <v>0</v>
      </c>
      <c r="GS684" s="27">
        <f>IF($O684&gt;=GS$1,$S684,0)</f>
        <v>0</v>
      </c>
      <c r="GT684" s="27">
        <f>IF($O684&gt;=GT$1,$S684,0)</f>
        <v>0</v>
      </c>
      <c r="GU684" s="27">
        <f>IF($O684&gt;=GU$1,$S684,0)</f>
        <v>0</v>
      </c>
      <c r="GV684" s="27">
        <f>IF($O684&gt;=GV$1,$S684,0)</f>
        <v>0</v>
      </c>
      <c r="GW684" s="27">
        <f>IF($O684&gt;=GW$1,$S684,0)</f>
        <v>0</v>
      </c>
      <c r="GX684" s="27">
        <f>IF($O684&gt;=GX$1,$S684,0)</f>
        <v>0</v>
      </c>
      <c r="GY684" s="27">
        <f>IF($O684&gt;=GY$1,$S684,0)</f>
        <v>0</v>
      </c>
      <c r="GZ684" s="27">
        <f>IF($O684&gt;=GZ$1,$S684,0)</f>
        <v>0</v>
      </c>
      <c r="HA684" s="27">
        <f>IF($O684&gt;=HA$1,$S684,0)</f>
        <v>0</v>
      </c>
      <c r="HB684" s="27">
        <f>IF($O684&gt;=HB$1,$S684,0)</f>
        <v>0</v>
      </c>
      <c r="HC684" s="27">
        <f>IF($O684&gt;=HC$1,$S684,0)</f>
        <v>0</v>
      </c>
    </row>
    <row r="685" spans="1:211">
      <c r="A685" s="3">
        <v>531</v>
      </c>
      <c r="B685" s="3" t="s">
        <v>784</v>
      </c>
      <c r="C685" s="3" t="s">
        <v>785</v>
      </c>
      <c r="D685" s="3">
        <v>57</v>
      </c>
      <c r="E685" s="4">
        <v>28402</v>
      </c>
      <c r="F685" s="5">
        <v>40.736986301369861</v>
      </c>
      <c r="G685" s="3" t="s">
        <v>729</v>
      </c>
      <c r="H685" s="4">
        <v>22387</v>
      </c>
      <c r="I685" s="9" t="s">
        <v>795</v>
      </c>
      <c r="J685" s="5">
        <v>9455.35</v>
      </c>
      <c r="K685" s="31">
        <v>1004</v>
      </c>
      <c r="L685" s="32">
        <v>41</v>
      </c>
      <c r="M685" s="33">
        <f>VLOOKUP(L685,FIND,3,TRUE)</f>
        <v>1.5</v>
      </c>
      <c r="N685" s="32">
        <f>IF(L685&gt;30,180,VLOOKUP(L685,TEMPO,2,FALSE))</f>
        <v>180</v>
      </c>
      <c r="O685" s="32">
        <f>IF(R685&gt;0,4,N685)</f>
        <v>180</v>
      </c>
      <c r="P685" s="96">
        <f>J685*M685*L685</f>
        <v>581504.02500000002</v>
      </c>
      <c r="Q685" s="96">
        <f>10934.45*2</f>
        <v>21868.9</v>
      </c>
      <c r="R685" s="96">
        <f>IF(P685&lt;=Q685,P685/4,0)</f>
        <v>0</v>
      </c>
      <c r="S685" s="5">
        <f>IF(P685&gt;=Q685,P685/N685,0)</f>
        <v>3230.5779166666666</v>
      </c>
      <c r="T685" s="3"/>
      <c r="U685" s="3">
        <f>IF(T685="",1,0)</f>
        <v>1</v>
      </c>
      <c r="V685" s="3">
        <v>1523</v>
      </c>
      <c r="W685" s="5">
        <v>0</v>
      </c>
      <c r="X685" s="5">
        <v>245.73</v>
      </c>
      <c r="Y685" s="5">
        <f>X685*W685</f>
        <v>0</v>
      </c>
      <c r="Z685" s="5">
        <v>400</v>
      </c>
      <c r="AA685" s="5">
        <f>S685+Y685+Z685</f>
        <v>3630.5779166666666</v>
      </c>
      <c r="AB685" s="39">
        <f>(J685/12+J685/12*1.3333333333+450/12+J685/30*6/12+J685)*1.3+Y685+Z685+153.9</f>
        <v>15489.573277743633</v>
      </c>
      <c r="AC685" s="39" t="s">
        <v>785</v>
      </c>
      <c r="AD685" s="39">
        <f>J685*1.3+400+153.9</f>
        <v>12845.855000000001</v>
      </c>
      <c r="AE685" s="39">
        <f>SUMIFS('CUSTO MENSAL FUNC NOVO'!H:H,'CUSTO MENSAL FUNC NOVO'!A:A,'VALORES MENSAIS'!AC685)</f>
        <v>6943.2569999999996</v>
      </c>
      <c r="AF685" s="27">
        <f>IF($R685&gt;0,$R685,$S685)+$Y685+$Z685</f>
        <v>3630.5779166666666</v>
      </c>
      <c r="AG685" s="27">
        <f>IF($R685&gt;0,$R685,$S685)+$Y685+$Z685</f>
        <v>3630.5779166666666</v>
      </c>
      <c r="AH685" s="27">
        <f>IF($R685&gt;0,$R685,$S685)+$Y685+$Z685</f>
        <v>3630.5779166666666</v>
      </c>
      <c r="AI685" s="27">
        <f>IF($R685&gt;0,$R685,$S685)+$Y685+$Z685</f>
        <v>3630.5779166666666</v>
      </c>
      <c r="AJ685" s="27">
        <f>IF($O685&gt;=AJ$1,$S685+$Y685+$Z685,$Y685+$Z685)</f>
        <v>3630.5779166666666</v>
      </c>
      <c r="AK685" s="27">
        <f>IF($O685&gt;=AK$1,$S685+$Y685+$Z685,$Y685+$Z685)</f>
        <v>3630.5779166666666</v>
      </c>
      <c r="AL685" s="27">
        <f>IF($O685&gt;=AL$1,$S685+$Y685+$Z685,$Y685+$Z685)</f>
        <v>3630.5779166666666</v>
      </c>
      <c r="AM685" s="27">
        <f>IF($O685&gt;=AM$1,$S685+$Y685+$Z685,$Y685+$Z685)</f>
        <v>3630.5779166666666</v>
      </c>
      <c r="AN685" s="27">
        <f>IF($O685&gt;=AN$1,$S685+$Y685+$Z685,$Y685+$Z685)</f>
        <v>3630.5779166666666</v>
      </c>
      <c r="AO685" s="27">
        <f>IF($O685&gt;=AO$1,$S685+$Y685+$Z685,$Y685+$Z685)</f>
        <v>3630.5779166666666</v>
      </c>
      <c r="AP685" s="27">
        <f>IF($O685&gt;=AP$1,$S685+$Y685+$Z685,$Y685+$Z685)</f>
        <v>3630.5779166666666</v>
      </c>
      <c r="AQ685" s="27">
        <f>IF($O685&gt;=AQ$1,$S685+$Y685+$Z685,$Y685+$Z685)</f>
        <v>3630.5779166666666</v>
      </c>
      <c r="AR685" s="27">
        <f>IF($O685&gt;=AR$1,$S685+$Y685+$Z685,$Y685+$Z685)</f>
        <v>3630.5779166666666</v>
      </c>
      <c r="AS685" s="27">
        <f>IF($O685&gt;=AS$1,$S685+$Y685+$Z685,$Y685+$Z685)</f>
        <v>3630.5779166666666</v>
      </c>
      <c r="AT685" s="27">
        <f>IF($O685&gt;=AT$1,$S685+$Y685+$Z685,$Y685+$Z685)</f>
        <v>3630.5779166666666</v>
      </c>
      <c r="AU685" s="27">
        <f>IF($O685&gt;=AU$1,$S685+$Y685+$Z685,$Y685+$Z685)</f>
        <v>3630.5779166666666</v>
      </c>
      <c r="AV685" s="27">
        <f>IF($O685&gt;=AV$1,$S685+$Y685+$Z685,$Y685+$Z685)</f>
        <v>3630.5779166666666</v>
      </c>
      <c r="AW685" s="27">
        <f>IF($O685&gt;=AW$1,$S685+$Y685+$Z685,$Y685+$Z685)</f>
        <v>3630.5779166666666</v>
      </c>
      <c r="AX685" s="27">
        <f>IF($O685&gt;=AX$1,$S685+$Y685+$Z685,$Y685+$Z685)</f>
        <v>3630.5779166666666</v>
      </c>
      <c r="AY685" s="27">
        <f>IF($O685&gt;=AY$1,$S685+$Y685+$Z685,$Y685+$Z685)</f>
        <v>3630.5779166666666</v>
      </c>
      <c r="AZ685" s="27">
        <f>IF($O685&gt;=AZ$1,$S685+$Y685+$Z685,$Y685+$Z685)</f>
        <v>3630.5779166666666</v>
      </c>
      <c r="BA685" s="27">
        <f>IF($O685&gt;=BA$1,$S685+$Y685+$Z685,$Y685+$Z685)</f>
        <v>3630.5779166666666</v>
      </c>
      <c r="BB685" s="27">
        <f>IF($O685&gt;=BB$1,$S685+$Y685+$Z685,$Y685+$Z685)</f>
        <v>3630.5779166666666</v>
      </c>
      <c r="BC685" s="27">
        <f>IF($O685&gt;=BC$1,$S685+$Y685+$Z685,$Y685+$Z685)</f>
        <v>3630.5779166666666</v>
      </c>
      <c r="BD685" s="27">
        <f>IF($O685&gt;=BD$1,$S685+$Y685+$Z685,$Y685+$Z685)</f>
        <v>3630.5779166666666</v>
      </c>
      <c r="BE685" s="27">
        <f>IF($O685&gt;=BE$1,$S685+$Y685+$Z685,$Y685+$Z685)</f>
        <v>3630.5779166666666</v>
      </c>
      <c r="BF685" s="27">
        <f>IF($O685&gt;=BF$1,$S685+$Y685+$Z685,$Y685+$Z685)</f>
        <v>3630.5779166666666</v>
      </c>
      <c r="BG685" s="27">
        <f>IF($O685&gt;=BG$1,$S685+$Y685+$Z685,$Y685+$Z685)</f>
        <v>3630.5779166666666</v>
      </c>
      <c r="BH685" s="27">
        <f>IF($O685&gt;=BH$1,$S685+$Y685+$Z685,$Y685+$Z685)</f>
        <v>3630.5779166666666</v>
      </c>
      <c r="BI685" s="27">
        <f>IF($O685&gt;=BI$1,$S685+$Y685+$Z685,$Y685+$Z685)</f>
        <v>3630.5779166666666</v>
      </c>
      <c r="BJ685" s="27">
        <f>IF($O685&gt;=BJ$1,$S685+$Y685+$Z685,$Y685+$Z685)</f>
        <v>3630.5779166666666</v>
      </c>
      <c r="BK685" s="27">
        <f>IF($O685&gt;=BK$1,$S685+$Y685+$Z685,$Y685+$Z685)</f>
        <v>3630.5779166666666</v>
      </c>
      <c r="BL685" s="27">
        <f>IF($O685&gt;=BL$1,$S685+$Y685+$Z685,$Y685+$Z685)</f>
        <v>3630.5779166666666</v>
      </c>
      <c r="BM685" s="27">
        <f>IF($O685&gt;=BM$1,$S685+$Y685+$Z685,$Y685+$Z685)</f>
        <v>3630.5779166666666</v>
      </c>
      <c r="BN685" s="27">
        <f>IF($O685&gt;=BN$1,$S685+$Y685+$Z685,$Y685+$Z685)</f>
        <v>3630.5779166666666</v>
      </c>
      <c r="BO685" s="27">
        <f>IF($O685&gt;=BO$1,$S685+$Y685+$Z685,$Y685+$Z685)</f>
        <v>3630.5779166666666</v>
      </c>
      <c r="BP685" s="27">
        <f>IF($O685&gt;=BP$1,$S685+$Y685+$Z685,$Y685+$Z685)</f>
        <v>3630.5779166666666</v>
      </c>
      <c r="BQ685" s="27">
        <f>IF($O685&gt;=BQ$1,$S685+$Y685+$Z685,$Y685+$Z685)</f>
        <v>3630.5779166666666</v>
      </c>
      <c r="BR685" s="27">
        <f>IF($O685&gt;=BR$1,$S685+$Y685+$Z685,$Y685+$Z685)</f>
        <v>3630.5779166666666</v>
      </c>
      <c r="BS685" s="27">
        <f>IF($O685&gt;=BS$1,$S685+$Y685+$Z685,$Y685+$Z685)</f>
        <v>3630.5779166666666</v>
      </c>
      <c r="BT685" s="27">
        <f>IF($O685&gt;=BT$1,$S685+$Y685+$Z685,$Y685+$Z685)</f>
        <v>3630.5779166666666</v>
      </c>
      <c r="BU685" s="27">
        <f>IF($O685&gt;=BU$1,$S685+$Y685+$Z685,$Y685+$Z685)</f>
        <v>3630.5779166666666</v>
      </c>
      <c r="BV685" s="27">
        <f>IF($O685&gt;=BV$1,$S685+$Y685+$Z685,$Y685+$Z685)</f>
        <v>3630.5779166666666</v>
      </c>
      <c r="BW685" s="27">
        <f>IF($O685&gt;=BW$1,$S685+$Y685+$Z685,$Y685+$Z685)</f>
        <v>3630.5779166666666</v>
      </c>
      <c r="BX685" s="27">
        <f>IF($O685&gt;=BX$1,$S685+$Y685+$Z685,$Y685+$Z685)</f>
        <v>3630.5779166666666</v>
      </c>
      <c r="BY685" s="27">
        <f>IF($O685&gt;=BY$1,$S685+$Y685+$Z685,$Y685+$Z685)</f>
        <v>3630.5779166666666</v>
      </c>
      <c r="BZ685" s="27">
        <f>IF($O685&gt;=BZ$1,$S685+$Y685+$Z685,$Y685+$Z685)</f>
        <v>3630.5779166666666</v>
      </c>
      <c r="CA685" s="27">
        <f>IF($O685&gt;=CA$1,$S685+$Y685+$Z685,$Y685+$Z685)</f>
        <v>3630.5779166666666</v>
      </c>
      <c r="CB685" s="27">
        <f>IF($O685&gt;=CB$1,$S685+$Y685+$Z685,$Y685+$Z685)</f>
        <v>3630.5779166666666</v>
      </c>
      <c r="CC685" s="27">
        <f>IF($O685&gt;=CC$1,$S685+$Y685+$Z685,$Y685+$Z685)</f>
        <v>3630.5779166666666</v>
      </c>
      <c r="CD685" s="27">
        <f>IF($O685&gt;=CD$1,$S685+$Y685+$Z685,$Y685+$Z685)</f>
        <v>3630.5779166666666</v>
      </c>
      <c r="CE685" s="27">
        <f>IF($O685&gt;=CE$1,$S685+$Y685+$Z685,$Y685+$Z685)</f>
        <v>3630.5779166666666</v>
      </c>
      <c r="CF685" s="27">
        <f>IF($O685&gt;=CF$1,$S685+$Y685+$Z685,$Y685+$Z685)</f>
        <v>3630.5779166666666</v>
      </c>
      <c r="CG685" s="27">
        <f>IF($O685&gt;=CG$1,$S685+$Y685+$Z685,$Y685+$Z685)</f>
        <v>3630.5779166666666</v>
      </c>
      <c r="CH685" s="27">
        <f>IF($O685&gt;=CH$1,$S685+$Y685+$Z685,$Y685+$Z685)</f>
        <v>3630.5779166666666</v>
      </c>
      <c r="CI685" s="27">
        <f>IF($O685&gt;=CI$1,$S685+$Y685+$Z685,$Y685+$Z685)</f>
        <v>3630.5779166666666</v>
      </c>
      <c r="CJ685" s="27">
        <f>IF($O685&gt;=CJ$1,$S685+$Y685+$Z685,$Y685+$Z685)</f>
        <v>3630.5779166666666</v>
      </c>
      <c r="CK685" s="27">
        <f>IF($O685&gt;=CK$1,$S685+$Y685+$Z685,$Y685+$Z685)</f>
        <v>3630.5779166666666</v>
      </c>
      <c r="CL685" s="27">
        <f>IF($O685&gt;=CL$1,$S685+$Y685+$Z685,$Y685+$Z685)</f>
        <v>3630.5779166666666</v>
      </c>
      <c r="CM685" s="27">
        <f>IF($O685&gt;=CM$1,$S685+$Y685+$Z685,$Y685+$Z685)</f>
        <v>3630.5779166666666</v>
      </c>
      <c r="CN685" s="27">
        <f>IF($O685&gt;=CN$1,$S685+$Y685,$Y685)</f>
        <v>3230.5779166666666</v>
      </c>
      <c r="CO685" s="27">
        <f>IF($O685&gt;=CO$1,$S685+$Y685,$Y685)</f>
        <v>3230.5779166666666</v>
      </c>
      <c r="CP685" s="27">
        <f>IF($O685&gt;=CP$1,$S685+$Y685,$Y685)</f>
        <v>3230.5779166666666</v>
      </c>
      <c r="CQ685" s="27">
        <f>IF($O685&gt;=CQ$1,$S685+$Y685,$Y685)</f>
        <v>3230.5779166666666</v>
      </c>
      <c r="CR685" s="27">
        <f>IF($O685&gt;=CR$1,$S685+$Y685,$Y685)</f>
        <v>3230.5779166666666</v>
      </c>
      <c r="CS685" s="27">
        <f>IF($O685&gt;=CS$1,$S685+$Y685,$Y685)</f>
        <v>3230.5779166666666</v>
      </c>
      <c r="CT685" s="27">
        <f>IF($O685&gt;=CT$1,$S685+$Y685,$Y685)</f>
        <v>3230.5779166666666</v>
      </c>
      <c r="CU685" s="27">
        <f>IF($O685&gt;=CU$1,$S685+$Y685,$Y685)</f>
        <v>3230.5779166666666</v>
      </c>
      <c r="CV685" s="27">
        <f>IF($O685&gt;=CV$1,$S685+$Y685,$Y685)</f>
        <v>3230.5779166666666</v>
      </c>
      <c r="CW685" s="27">
        <f>IF($O685&gt;=CW$1,$S685+$Y685,$Y685)</f>
        <v>3230.5779166666666</v>
      </c>
      <c r="CX685" s="27">
        <f>IF($O685&gt;=CX$1,$S685+$Y685,$Y685)</f>
        <v>3230.5779166666666</v>
      </c>
      <c r="CY685" s="27">
        <f>IF($O685&gt;=CY$1,$S685+$Y685,$Y685)</f>
        <v>3230.5779166666666</v>
      </c>
      <c r="CZ685" s="27">
        <f>IF($O685&gt;=CZ$1,$S685+$Y685,$Y685)</f>
        <v>3230.5779166666666</v>
      </c>
      <c r="DA685" s="27">
        <f>IF($O685&gt;=DA$1,$S685+$Y685,$Y685)</f>
        <v>3230.5779166666666</v>
      </c>
      <c r="DB685" s="27">
        <f>IF($O685&gt;=DB$1,$S685+$Y685,$Y685)</f>
        <v>3230.5779166666666</v>
      </c>
      <c r="DC685" s="27">
        <f>IF($O685&gt;=DC$1,$S685+$Y685,$Y685)</f>
        <v>3230.5779166666666</v>
      </c>
      <c r="DD685" s="27">
        <f>IF($O685&gt;=DD$1,$S685+$Y685,$Y685)</f>
        <v>3230.5779166666666</v>
      </c>
      <c r="DE685" s="27">
        <f>IF($O685&gt;=DE$1,$S685+$Y685,$Y685)</f>
        <v>3230.5779166666666</v>
      </c>
      <c r="DF685" s="27">
        <f>IF($O685&gt;=DF$1,$S685+$Y685,$Y685)</f>
        <v>3230.5779166666666</v>
      </c>
      <c r="DG685" s="27">
        <f>IF($O685&gt;=DG$1,$S685+$Y685,$Y685)</f>
        <v>3230.5779166666666</v>
      </c>
      <c r="DH685" s="27">
        <f>IF($O685&gt;=DH$1,$S685+$Y685,$Y685)</f>
        <v>3230.5779166666666</v>
      </c>
      <c r="DI685" s="27">
        <f>IF($O685&gt;=DI$1,$S685+$Y685,$Y685)</f>
        <v>3230.5779166666666</v>
      </c>
      <c r="DJ685" s="27">
        <f>IF($O685&gt;=DJ$1,$S685+$Y685,$Y685)</f>
        <v>3230.5779166666666</v>
      </c>
      <c r="DK685" s="27">
        <f>IF($O685&gt;=DK$1,$S685+$Y685,$Y685)</f>
        <v>3230.5779166666666</v>
      </c>
      <c r="DL685" s="27">
        <f>IF($O685&gt;=DL$1,$S685+$Y685,$Y685)</f>
        <v>3230.5779166666666</v>
      </c>
      <c r="DM685" s="27">
        <f>IF($O685&gt;=DM$1,$S685+$Y685,$Y685)</f>
        <v>3230.5779166666666</v>
      </c>
      <c r="DN685" s="27">
        <f>IF($O685&gt;=DN$1,$S685+$Y685,$Y685)</f>
        <v>3230.5779166666666</v>
      </c>
      <c r="DO685" s="27">
        <f>IF($O685&gt;=DO$1,$S685+$Y685,$Y685)</f>
        <v>3230.5779166666666</v>
      </c>
      <c r="DP685" s="27">
        <f>IF($O685&gt;=DP$1,$S685+$Y685,$Y685)</f>
        <v>3230.5779166666666</v>
      </c>
      <c r="DQ685" s="27">
        <f>IF($O685&gt;=DQ$1,$S685+$Y685,$Y685)</f>
        <v>3230.5779166666666</v>
      </c>
      <c r="DR685" s="27">
        <f>IF($O685&gt;=DR$1,$S685+$Y685,$Y685)</f>
        <v>3230.5779166666666</v>
      </c>
      <c r="DS685" s="27">
        <f>IF($O685&gt;=DS$1,$S685+$Y685,$Y685)</f>
        <v>3230.5779166666666</v>
      </c>
      <c r="DT685" s="27">
        <f>IF($O685&gt;=DT$1,$S685+$Y685,$Y685)</f>
        <v>3230.5779166666666</v>
      </c>
      <c r="DU685" s="27">
        <f>IF($O685&gt;=DU$1,$S685+$Y685,$Y685)</f>
        <v>3230.5779166666666</v>
      </c>
      <c r="DV685" s="27">
        <f>IF($O685&gt;=DV$1,$S685+$Y685,$Y685)</f>
        <v>3230.5779166666666</v>
      </c>
      <c r="DW685" s="27">
        <f>IF($O685&gt;=DW$1,$S685+$Y685,$Y685)</f>
        <v>3230.5779166666666</v>
      </c>
      <c r="DX685" s="27">
        <f>IF($O685&gt;=DX$1,$S685+$Y685,$Y685)</f>
        <v>3230.5779166666666</v>
      </c>
      <c r="DY685" s="27">
        <f>IF($O685&gt;=DY$1,$S685+$Y685,$Y685)</f>
        <v>3230.5779166666666</v>
      </c>
      <c r="DZ685" s="27">
        <f>IF($O685&gt;=DZ$1,$S685+$Y685,$Y685)</f>
        <v>3230.5779166666666</v>
      </c>
      <c r="EA685" s="27">
        <f>IF($O685&gt;=EA$1,$S685+$Y685,$Y685)</f>
        <v>3230.5779166666666</v>
      </c>
      <c r="EB685" s="27">
        <f>IF($O685&gt;=EB$1,$S685+$Y685,$Y685)</f>
        <v>3230.5779166666666</v>
      </c>
      <c r="EC685" s="27">
        <f>IF($O685&gt;=EC$1,$S685+$Y685,$Y685)</f>
        <v>3230.5779166666666</v>
      </c>
      <c r="ED685" s="27">
        <f>IF($O685&gt;=ED$1,$S685+$Y685,$Y685)</f>
        <v>3230.5779166666666</v>
      </c>
      <c r="EE685" s="27">
        <f>IF($O685&gt;=EE$1,$S685+$Y685,$Y685)</f>
        <v>3230.5779166666666</v>
      </c>
      <c r="EF685" s="27">
        <f>IF($O685&gt;=EF$1,$S685+$Y685,$Y685)</f>
        <v>3230.5779166666666</v>
      </c>
      <c r="EG685" s="27">
        <f>IF($O685&gt;=EG$1,$S685+$Y685,$Y685)</f>
        <v>3230.5779166666666</v>
      </c>
      <c r="EH685" s="27">
        <f>IF($O685&gt;=EH$1,$S685+$Y685,$Y685)</f>
        <v>3230.5779166666666</v>
      </c>
      <c r="EI685" s="27">
        <f>IF($O685&gt;=EI$1,$S685+$Y685,$Y685)</f>
        <v>3230.5779166666666</v>
      </c>
      <c r="EJ685" s="27">
        <f>IF($O685&gt;=EJ$1,$S685+$Y685,$Y685)</f>
        <v>3230.5779166666666</v>
      </c>
      <c r="EK685" s="27">
        <f>IF($O685&gt;=EK$1,$S685+$Y685,$Y685)</f>
        <v>3230.5779166666666</v>
      </c>
      <c r="EL685" s="27">
        <f>IF($O685&gt;=EL$1,$S685+$Y685,$Y685)</f>
        <v>3230.5779166666666</v>
      </c>
      <c r="EM685" s="27">
        <f>IF($O685&gt;=EM$1,$S685+$Y685,$Y685)</f>
        <v>3230.5779166666666</v>
      </c>
      <c r="EN685" s="27">
        <f>IF($O685&gt;=EN$1,$S685+$Y685,$Y685)</f>
        <v>3230.5779166666666</v>
      </c>
      <c r="EO685" s="27">
        <f>IF($O685&gt;=EO$1,$S685+$Y685,$Y685)</f>
        <v>3230.5779166666666</v>
      </c>
      <c r="EP685" s="27">
        <f>IF($O685&gt;=EP$1,$S685+$Y685,$Y685)</f>
        <v>3230.5779166666666</v>
      </c>
      <c r="EQ685" s="27">
        <f>IF($O685&gt;=EQ$1,$S685+$Y685,$Y685)</f>
        <v>3230.5779166666666</v>
      </c>
      <c r="ER685" s="27">
        <f>IF($O685&gt;=ER$1,$S685+$Y685,$Y685)</f>
        <v>3230.5779166666666</v>
      </c>
      <c r="ES685" s="27">
        <f>IF($O685&gt;=ES$1,$S685+$Y685,$Y685)</f>
        <v>3230.5779166666666</v>
      </c>
      <c r="ET685" s="27">
        <f>IF($O685&gt;=ET$1,$S685+$Y685,$Y685)</f>
        <v>3230.5779166666666</v>
      </c>
      <c r="EU685" s="27">
        <f>IF($O685&gt;=EU$1,$S685+$Y685,$Y685)</f>
        <v>3230.5779166666666</v>
      </c>
      <c r="EV685" s="27">
        <f>IF($O685&gt;=EV$1,$S685,0)</f>
        <v>3230.5779166666666</v>
      </c>
      <c r="EW685" s="27">
        <f>IF($O685&gt;=EW$1,$S685,0)</f>
        <v>3230.5779166666666</v>
      </c>
      <c r="EX685" s="27">
        <f>IF($O685&gt;=EX$1,$S685,0)</f>
        <v>3230.5779166666666</v>
      </c>
      <c r="EY685" s="27">
        <f>IF($O685&gt;=EY$1,$S685,0)</f>
        <v>3230.5779166666666</v>
      </c>
      <c r="EZ685" s="27">
        <f>IF($O685&gt;=EZ$1,$S685,0)</f>
        <v>3230.5779166666666</v>
      </c>
      <c r="FA685" s="27">
        <f>IF($O685&gt;=FA$1,$S685,0)</f>
        <v>3230.5779166666666</v>
      </c>
      <c r="FB685" s="27">
        <f>IF($O685&gt;=FB$1,$S685,0)</f>
        <v>3230.5779166666666</v>
      </c>
      <c r="FC685" s="27">
        <f>IF($O685&gt;=FC$1,$S685,0)</f>
        <v>3230.5779166666666</v>
      </c>
      <c r="FD685" s="27">
        <f>IF($O685&gt;=FD$1,$S685,0)</f>
        <v>3230.5779166666666</v>
      </c>
      <c r="FE685" s="27">
        <f>IF($O685&gt;=FE$1,$S685,0)</f>
        <v>3230.5779166666666</v>
      </c>
      <c r="FF685" s="27">
        <f>IF($O685&gt;=FF$1,$S685,0)</f>
        <v>3230.5779166666666</v>
      </c>
      <c r="FG685" s="27">
        <f>IF($O685&gt;=FG$1,$S685,0)</f>
        <v>3230.5779166666666</v>
      </c>
      <c r="FH685" s="27">
        <f>IF($O685&gt;=FH$1,$S685,0)</f>
        <v>3230.5779166666666</v>
      </c>
      <c r="FI685" s="27">
        <f>IF($O685&gt;=FI$1,$S685,0)</f>
        <v>3230.5779166666666</v>
      </c>
      <c r="FJ685" s="27">
        <f>IF($O685&gt;=FJ$1,$S685,0)</f>
        <v>3230.5779166666666</v>
      </c>
      <c r="FK685" s="27">
        <f>IF($O685&gt;=FK$1,$S685,0)</f>
        <v>3230.5779166666666</v>
      </c>
      <c r="FL685" s="27">
        <f>IF($O685&gt;=FL$1,$S685,0)</f>
        <v>3230.5779166666666</v>
      </c>
      <c r="FM685" s="27">
        <f>IF($O685&gt;=FM$1,$S685,0)</f>
        <v>3230.5779166666666</v>
      </c>
      <c r="FN685" s="27">
        <f>IF($O685&gt;=FN$1,$S685,0)</f>
        <v>3230.5779166666666</v>
      </c>
      <c r="FO685" s="27">
        <f>IF($O685&gt;=FO$1,$S685,0)</f>
        <v>3230.5779166666666</v>
      </c>
      <c r="FP685" s="27">
        <f>IF($O685&gt;=FP$1,$S685,0)</f>
        <v>3230.5779166666666</v>
      </c>
      <c r="FQ685" s="27">
        <f>IF($O685&gt;=FQ$1,$S685,0)</f>
        <v>3230.5779166666666</v>
      </c>
      <c r="FR685" s="27">
        <f>IF($O685&gt;=FR$1,$S685,0)</f>
        <v>3230.5779166666666</v>
      </c>
      <c r="FS685" s="27">
        <f>IF($O685&gt;=FS$1,$S685,0)</f>
        <v>3230.5779166666666</v>
      </c>
      <c r="FT685" s="27">
        <f>IF($O685&gt;=FT$1,$S685,0)</f>
        <v>3230.5779166666666</v>
      </c>
      <c r="FU685" s="27">
        <f>IF($O685&gt;=FU$1,$S685,0)</f>
        <v>3230.5779166666666</v>
      </c>
      <c r="FV685" s="27">
        <f>IF($O685&gt;=FV$1,$S685,0)</f>
        <v>3230.5779166666666</v>
      </c>
      <c r="FW685" s="27">
        <f>IF($O685&gt;=FW$1,$S685,0)</f>
        <v>3230.5779166666666</v>
      </c>
      <c r="FX685" s="27">
        <f>IF($O685&gt;=FX$1,$S685,0)</f>
        <v>3230.5779166666666</v>
      </c>
      <c r="FY685" s="27">
        <f>IF($O685&gt;=FY$1,$S685,0)</f>
        <v>3230.5779166666666</v>
      </c>
      <c r="FZ685" s="27">
        <f>IF($O685&gt;=FZ$1,$S685,0)</f>
        <v>3230.5779166666666</v>
      </c>
      <c r="GA685" s="27">
        <f>IF($O685&gt;=GA$1,$S685,0)</f>
        <v>3230.5779166666666</v>
      </c>
      <c r="GB685" s="27">
        <f>IF($O685&gt;=GB$1,$S685,0)</f>
        <v>3230.5779166666666</v>
      </c>
      <c r="GC685" s="27">
        <f>IF($O685&gt;=GC$1,$S685,0)</f>
        <v>3230.5779166666666</v>
      </c>
      <c r="GD685" s="27">
        <f>IF($O685&gt;=GD$1,$S685,0)</f>
        <v>3230.5779166666666</v>
      </c>
      <c r="GE685" s="27">
        <f>IF($O685&gt;=GE$1,$S685,0)</f>
        <v>3230.5779166666666</v>
      </c>
      <c r="GF685" s="27">
        <f>IF($O685&gt;=GF$1,$S685,0)</f>
        <v>3230.5779166666666</v>
      </c>
      <c r="GG685" s="27">
        <f>IF($O685&gt;=GG$1,$S685,0)</f>
        <v>3230.5779166666666</v>
      </c>
      <c r="GH685" s="27">
        <f>IF($O685&gt;=GH$1,$S685,0)</f>
        <v>3230.5779166666666</v>
      </c>
      <c r="GI685" s="27">
        <f>IF($O685&gt;=GI$1,$S685,0)</f>
        <v>3230.5779166666666</v>
      </c>
      <c r="GJ685" s="27">
        <f>IF($O685&gt;=GJ$1,$S685,0)</f>
        <v>3230.5779166666666</v>
      </c>
      <c r="GK685" s="27">
        <f>IF($O685&gt;=GK$1,$S685,0)</f>
        <v>3230.5779166666666</v>
      </c>
      <c r="GL685" s="27">
        <f>IF($O685&gt;=GL$1,$S685,0)</f>
        <v>3230.5779166666666</v>
      </c>
      <c r="GM685" s="27">
        <f>IF($O685&gt;=GM$1,$S685,0)</f>
        <v>3230.5779166666666</v>
      </c>
      <c r="GN685" s="27">
        <f>IF($O685&gt;=GN$1,$S685,0)</f>
        <v>3230.5779166666666</v>
      </c>
      <c r="GO685" s="27">
        <f>IF($O685&gt;=GO$1,$S685,0)</f>
        <v>3230.5779166666666</v>
      </c>
      <c r="GP685" s="27">
        <f>IF($O685&gt;=GP$1,$S685,0)</f>
        <v>3230.5779166666666</v>
      </c>
      <c r="GQ685" s="27">
        <f>IF($O685&gt;=GQ$1,$S685,0)</f>
        <v>3230.5779166666666</v>
      </c>
      <c r="GR685" s="27">
        <f>IF($O685&gt;=GR$1,$S685,0)</f>
        <v>3230.5779166666666</v>
      </c>
      <c r="GS685" s="27">
        <f>IF($O685&gt;=GS$1,$S685,0)</f>
        <v>3230.5779166666666</v>
      </c>
      <c r="GT685" s="27">
        <f>IF($O685&gt;=GT$1,$S685,0)</f>
        <v>3230.5779166666666</v>
      </c>
      <c r="GU685" s="27">
        <f>IF($O685&gt;=GU$1,$S685,0)</f>
        <v>3230.5779166666666</v>
      </c>
      <c r="GV685" s="27">
        <f>IF($O685&gt;=GV$1,$S685,0)</f>
        <v>3230.5779166666666</v>
      </c>
      <c r="GW685" s="27">
        <f>IF($O685&gt;=GW$1,$S685,0)</f>
        <v>3230.5779166666666</v>
      </c>
      <c r="GX685" s="27">
        <f>IF($O685&gt;=GX$1,$S685,0)</f>
        <v>3230.5779166666666</v>
      </c>
      <c r="GY685" s="27">
        <f>IF($O685&gt;=GY$1,$S685,0)</f>
        <v>3230.5779166666666</v>
      </c>
      <c r="GZ685" s="27">
        <f>IF($O685&gt;=GZ$1,$S685,0)</f>
        <v>3230.5779166666666</v>
      </c>
      <c r="HA685" s="27">
        <f>IF($O685&gt;=HA$1,$S685,0)</f>
        <v>3230.5779166666666</v>
      </c>
      <c r="HB685" s="27">
        <f>IF($O685&gt;=HB$1,$S685,0)</f>
        <v>3230.5779166666666</v>
      </c>
      <c r="HC685" s="27">
        <f>IF($O685&gt;=HC$1,$S685,0)</f>
        <v>3230.5779166666666</v>
      </c>
    </row>
    <row r="686" spans="1:211">
      <c r="A686" s="3">
        <v>15610</v>
      </c>
      <c r="B686" s="3" t="s">
        <v>770</v>
      </c>
      <c r="C686" s="3" t="s">
        <v>732</v>
      </c>
      <c r="D686" s="3">
        <v>58</v>
      </c>
      <c r="E686" s="4">
        <v>30162</v>
      </c>
      <c r="F686" s="5">
        <v>35.915068493150685</v>
      </c>
      <c r="G686" s="3" t="s">
        <v>729</v>
      </c>
      <c r="H686" s="4">
        <v>22032</v>
      </c>
      <c r="I686" s="9" t="s">
        <v>795</v>
      </c>
      <c r="J686" s="5">
        <v>7600.77</v>
      </c>
      <c r="K686" s="31">
        <v>1004</v>
      </c>
      <c r="L686" s="32">
        <v>36</v>
      </c>
      <c r="M686" s="33">
        <f>VLOOKUP(L686,FIND,3,TRUE)</f>
        <v>1.5</v>
      </c>
      <c r="N686" s="32">
        <f>IF(L686&gt;30,180,VLOOKUP(L686,TEMPO,2,FALSE))</f>
        <v>180</v>
      </c>
      <c r="O686" s="32">
        <f>IF(R686&gt;0,4,N686)</f>
        <v>180</v>
      </c>
      <c r="P686" s="96">
        <f>J686*M686*L686</f>
        <v>410441.58</v>
      </c>
      <c r="Q686" s="96">
        <f>10934.45*2</f>
        <v>21868.9</v>
      </c>
      <c r="R686" s="96">
        <f>IF(P686&lt;=Q686,P686/4,0)</f>
        <v>0</v>
      </c>
      <c r="S686" s="5">
        <f>IF(P686&gt;=Q686,P686/N686,0)</f>
        <v>2280.2310000000002</v>
      </c>
      <c r="T686" s="3"/>
      <c r="U686" s="3">
        <f>IF(T686="",1,0)</f>
        <v>1</v>
      </c>
      <c r="V686" s="3">
        <v>126</v>
      </c>
      <c r="W686" s="5">
        <v>0</v>
      </c>
      <c r="X686" s="5">
        <v>245.73</v>
      </c>
      <c r="Y686" s="5">
        <f>X686*W686</f>
        <v>0</v>
      </c>
      <c r="Z686" s="5">
        <v>400</v>
      </c>
      <c r="AA686" s="5">
        <f>S686+Y686+Z686</f>
        <v>2680.2310000000002</v>
      </c>
      <c r="AB686" s="39">
        <f>(J686/12+J686/12*1.3333333333+450/12+J686/30*6/12+J686)*1.3+Y686+Z686+153.9</f>
        <v>12569.640099972554</v>
      </c>
      <c r="AC686" s="39" t="s">
        <v>20</v>
      </c>
      <c r="AD686" s="39">
        <f>J686*1.3+400+153.9</f>
        <v>10434.901</v>
      </c>
      <c r="AE686" s="39">
        <f>SUMIFS('CUSTO MENSAL FUNC NOVO'!H:H,'CUSTO MENSAL FUNC NOVO'!A:A,'VALORES MENSAIS'!AC686)</f>
        <v>2013.943</v>
      </c>
      <c r="AF686" s="27">
        <f>IF($R686&gt;0,$R686,$S686)+$Y686+$Z686</f>
        <v>2680.2310000000002</v>
      </c>
      <c r="AG686" s="27">
        <f>IF($R686&gt;0,$R686,$S686)+$Y686+$Z686</f>
        <v>2680.2310000000002</v>
      </c>
      <c r="AH686" s="27">
        <f>IF($R686&gt;0,$R686,$S686)+$Y686+$Z686</f>
        <v>2680.2310000000002</v>
      </c>
      <c r="AI686" s="27">
        <f>IF($R686&gt;0,$R686,$S686)+$Y686+$Z686</f>
        <v>2680.2310000000002</v>
      </c>
      <c r="AJ686" s="27">
        <f>IF($O686&gt;=AJ$1,$S686+$Y686+$Z686,$Y686+$Z686)</f>
        <v>2680.2310000000002</v>
      </c>
      <c r="AK686" s="27">
        <f>IF($O686&gt;=AK$1,$S686+$Y686+$Z686,$Y686+$Z686)</f>
        <v>2680.2310000000002</v>
      </c>
      <c r="AL686" s="27">
        <f>IF($O686&gt;=AL$1,$S686+$Y686+$Z686,$Y686+$Z686)</f>
        <v>2680.2310000000002</v>
      </c>
      <c r="AM686" s="27">
        <f>IF($O686&gt;=AM$1,$S686+$Y686+$Z686,$Y686+$Z686)</f>
        <v>2680.2310000000002</v>
      </c>
      <c r="AN686" s="27">
        <f>IF($O686&gt;=AN$1,$S686+$Y686+$Z686,$Y686+$Z686)</f>
        <v>2680.2310000000002</v>
      </c>
      <c r="AO686" s="27">
        <f>IF($O686&gt;=AO$1,$S686+$Y686+$Z686,$Y686+$Z686)</f>
        <v>2680.2310000000002</v>
      </c>
      <c r="AP686" s="27">
        <f>IF($O686&gt;=AP$1,$S686+$Y686+$Z686,$Y686+$Z686)</f>
        <v>2680.2310000000002</v>
      </c>
      <c r="AQ686" s="27">
        <f>IF($O686&gt;=AQ$1,$S686+$Y686+$Z686,$Y686+$Z686)</f>
        <v>2680.2310000000002</v>
      </c>
      <c r="AR686" s="27">
        <f>IF($O686&gt;=AR$1,$S686+$Y686+$Z686,$Y686+$Z686)</f>
        <v>2680.2310000000002</v>
      </c>
      <c r="AS686" s="27">
        <f>IF($O686&gt;=AS$1,$S686+$Y686+$Z686,$Y686+$Z686)</f>
        <v>2680.2310000000002</v>
      </c>
      <c r="AT686" s="27">
        <f>IF($O686&gt;=AT$1,$S686+$Y686+$Z686,$Y686+$Z686)</f>
        <v>2680.2310000000002</v>
      </c>
      <c r="AU686" s="27">
        <f>IF($O686&gt;=AU$1,$S686+$Y686+$Z686,$Y686+$Z686)</f>
        <v>2680.2310000000002</v>
      </c>
      <c r="AV686" s="27">
        <f>IF($O686&gt;=AV$1,$S686+$Y686+$Z686,$Y686+$Z686)</f>
        <v>2680.2310000000002</v>
      </c>
      <c r="AW686" s="27">
        <f>IF($O686&gt;=AW$1,$S686+$Y686+$Z686,$Y686+$Z686)</f>
        <v>2680.2310000000002</v>
      </c>
      <c r="AX686" s="27">
        <f>IF($O686&gt;=AX$1,$S686+$Y686+$Z686,$Y686+$Z686)</f>
        <v>2680.2310000000002</v>
      </c>
      <c r="AY686" s="27">
        <f>IF($O686&gt;=AY$1,$S686+$Y686+$Z686,$Y686+$Z686)</f>
        <v>2680.2310000000002</v>
      </c>
      <c r="AZ686" s="27">
        <f>IF($O686&gt;=AZ$1,$S686+$Y686+$Z686,$Y686+$Z686)</f>
        <v>2680.2310000000002</v>
      </c>
      <c r="BA686" s="27">
        <f>IF($O686&gt;=BA$1,$S686+$Y686+$Z686,$Y686+$Z686)</f>
        <v>2680.2310000000002</v>
      </c>
      <c r="BB686" s="27">
        <f>IF($O686&gt;=BB$1,$S686+$Y686+$Z686,$Y686+$Z686)</f>
        <v>2680.2310000000002</v>
      </c>
      <c r="BC686" s="27">
        <f>IF($O686&gt;=BC$1,$S686+$Y686+$Z686,$Y686+$Z686)</f>
        <v>2680.2310000000002</v>
      </c>
      <c r="BD686" s="27">
        <f>IF($O686&gt;=BD$1,$S686+$Y686+$Z686,$Y686+$Z686)</f>
        <v>2680.2310000000002</v>
      </c>
      <c r="BE686" s="27">
        <f>IF($O686&gt;=BE$1,$S686+$Y686+$Z686,$Y686+$Z686)</f>
        <v>2680.2310000000002</v>
      </c>
      <c r="BF686" s="27">
        <f>IF($O686&gt;=BF$1,$S686+$Y686+$Z686,$Y686+$Z686)</f>
        <v>2680.2310000000002</v>
      </c>
      <c r="BG686" s="27">
        <f>IF($O686&gt;=BG$1,$S686+$Y686+$Z686,$Y686+$Z686)</f>
        <v>2680.2310000000002</v>
      </c>
      <c r="BH686" s="27">
        <f>IF($O686&gt;=BH$1,$S686+$Y686+$Z686,$Y686+$Z686)</f>
        <v>2680.2310000000002</v>
      </c>
      <c r="BI686" s="27">
        <f>IF($O686&gt;=BI$1,$S686+$Y686+$Z686,$Y686+$Z686)</f>
        <v>2680.2310000000002</v>
      </c>
      <c r="BJ686" s="27">
        <f>IF($O686&gt;=BJ$1,$S686+$Y686+$Z686,$Y686+$Z686)</f>
        <v>2680.2310000000002</v>
      </c>
      <c r="BK686" s="27">
        <f>IF($O686&gt;=BK$1,$S686+$Y686+$Z686,$Y686+$Z686)</f>
        <v>2680.2310000000002</v>
      </c>
      <c r="BL686" s="27">
        <f>IF($O686&gt;=BL$1,$S686+$Y686+$Z686,$Y686+$Z686)</f>
        <v>2680.2310000000002</v>
      </c>
      <c r="BM686" s="27">
        <f>IF($O686&gt;=BM$1,$S686+$Y686+$Z686,$Y686+$Z686)</f>
        <v>2680.2310000000002</v>
      </c>
      <c r="BN686" s="27">
        <f>IF($O686&gt;=BN$1,$S686+$Y686+$Z686,$Y686+$Z686)</f>
        <v>2680.2310000000002</v>
      </c>
      <c r="BO686" s="27">
        <f>IF($O686&gt;=BO$1,$S686+$Y686+$Z686,$Y686+$Z686)</f>
        <v>2680.2310000000002</v>
      </c>
      <c r="BP686" s="27">
        <f>IF($O686&gt;=BP$1,$S686+$Y686+$Z686,$Y686+$Z686)</f>
        <v>2680.2310000000002</v>
      </c>
      <c r="BQ686" s="27">
        <f>IF($O686&gt;=BQ$1,$S686+$Y686+$Z686,$Y686+$Z686)</f>
        <v>2680.2310000000002</v>
      </c>
      <c r="BR686" s="27">
        <f>IF($O686&gt;=BR$1,$S686+$Y686+$Z686,$Y686+$Z686)</f>
        <v>2680.2310000000002</v>
      </c>
      <c r="BS686" s="27">
        <f>IF($O686&gt;=BS$1,$S686+$Y686+$Z686,$Y686+$Z686)</f>
        <v>2680.2310000000002</v>
      </c>
      <c r="BT686" s="27">
        <f>IF($O686&gt;=BT$1,$S686+$Y686+$Z686,$Y686+$Z686)</f>
        <v>2680.2310000000002</v>
      </c>
      <c r="BU686" s="27">
        <f>IF($O686&gt;=BU$1,$S686+$Y686+$Z686,$Y686+$Z686)</f>
        <v>2680.2310000000002</v>
      </c>
      <c r="BV686" s="27">
        <f>IF($O686&gt;=BV$1,$S686+$Y686+$Z686,$Y686+$Z686)</f>
        <v>2680.2310000000002</v>
      </c>
      <c r="BW686" s="27">
        <f>IF($O686&gt;=BW$1,$S686+$Y686+$Z686,$Y686+$Z686)</f>
        <v>2680.2310000000002</v>
      </c>
      <c r="BX686" s="27">
        <f>IF($O686&gt;=BX$1,$S686+$Y686+$Z686,$Y686+$Z686)</f>
        <v>2680.2310000000002</v>
      </c>
      <c r="BY686" s="27">
        <f>IF($O686&gt;=BY$1,$S686+$Y686+$Z686,$Y686+$Z686)</f>
        <v>2680.2310000000002</v>
      </c>
      <c r="BZ686" s="27">
        <f>IF($O686&gt;=BZ$1,$S686+$Y686+$Z686,$Y686+$Z686)</f>
        <v>2680.2310000000002</v>
      </c>
      <c r="CA686" s="27">
        <f>IF($O686&gt;=CA$1,$S686+$Y686+$Z686,$Y686+$Z686)</f>
        <v>2680.2310000000002</v>
      </c>
      <c r="CB686" s="27">
        <f>IF($O686&gt;=CB$1,$S686+$Y686+$Z686,$Y686+$Z686)</f>
        <v>2680.2310000000002</v>
      </c>
      <c r="CC686" s="27">
        <f>IF($O686&gt;=CC$1,$S686+$Y686+$Z686,$Y686+$Z686)</f>
        <v>2680.2310000000002</v>
      </c>
      <c r="CD686" s="27">
        <f>IF($O686&gt;=CD$1,$S686+$Y686+$Z686,$Y686+$Z686)</f>
        <v>2680.2310000000002</v>
      </c>
      <c r="CE686" s="27">
        <f>IF($O686&gt;=CE$1,$S686+$Y686+$Z686,$Y686+$Z686)</f>
        <v>2680.2310000000002</v>
      </c>
      <c r="CF686" s="27">
        <f>IF($O686&gt;=CF$1,$S686+$Y686+$Z686,$Y686+$Z686)</f>
        <v>2680.2310000000002</v>
      </c>
      <c r="CG686" s="27">
        <f>IF($O686&gt;=CG$1,$S686+$Y686+$Z686,$Y686+$Z686)</f>
        <v>2680.2310000000002</v>
      </c>
      <c r="CH686" s="27">
        <f>IF($O686&gt;=CH$1,$S686+$Y686+$Z686,$Y686+$Z686)</f>
        <v>2680.2310000000002</v>
      </c>
      <c r="CI686" s="27">
        <f>IF($O686&gt;=CI$1,$S686+$Y686+$Z686,$Y686+$Z686)</f>
        <v>2680.2310000000002</v>
      </c>
      <c r="CJ686" s="27">
        <f>IF($O686&gt;=CJ$1,$S686+$Y686+$Z686,$Y686+$Z686)</f>
        <v>2680.2310000000002</v>
      </c>
      <c r="CK686" s="27">
        <f>IF($O686&gt;=CK$1,$S686+$Y686+$Z686,$Y686+$Z686)</f>
        <v>2680.2310000000002</v>
      </c>
      <c r="CL686" s="27">
        <f>IF($O686&gt;=CL$1,$S686+$Y686+$Z686,$Y686+$Z686)</f>
        <v>2680.2310000000002</v>
      </c>
      <c r="CM686" s="27">
        <f>IF($O686&gt;=CM$1,$S686+$Y686+$Z686,$Y686+$Z686)</f>
        <v>2680.2310000000002</v>
      </c>
      <c r="CN686" s="27">
        <f>IF($O686&gt;=CN$1,$S686+$Y686,$Y686)</f>
        <v>2280.2310000000002</v>
      </c>
      <c r="CO686" s="27">
        <f>IF($O686&gt;=CO$1,$S686+$Y686,$Y686)</f>
        <v>2280.2310000000002</v>
      </c>
      <c r="CP686" s="27">
        <f>IF($O686&gt;=CP$1,$S686+$Y686,$Y686)</f>
        <v>2280.2310000000002</v>
      </c>
      <c r="CQ686" s="27">
        <f>IF($O686&gt;=CQ$1,$S686+$Y686,$Y686)</f>
        <v>2280.2310000000002</v>
      </c>
      <c r="CR686" s="27">
        <f>IF($O686&gt;=CR$1,$S686+$Y686,$Y686)</f>
        <v>2280.2310000000002</v>
      </c>
      <c r="CS686" s="27">
        <f>IF($O686&gt;=CS$1,$S686+$Y686,$Y686)</f>
        <v>2280.2310000000002</v>
      </c>
      <c r="CT686" s="27">
        <f>IF($O686&gt;=CT$1,$S686+$Y686,$Y686)</f>
        <v>2280.2310000000002</v>
      </c>
      <c r="CU686" s="27">
        <f>IF($O686&gt;=CU$1,$S686+$Y686,$Y686)</f>
        <v>2280.2310000000002</v>
      </c>
      <c r="CV686" s="27">
        <f>IF($O686&gt;=CV$1,$S686+$Y686,$Y686)</f>
        <v>2280.2310000000002</v>
      </c>
      <c r="CW686" s="27">
        <f>IF($O686&gt;=CW$1,$S686+$Y686,$Y686)</f>
        <v>2280.2310000000002</v>
      </c>
      <c r="CX686" s="27">
        <f>IF($O686&gt;=CX$1,$S686+$Y686,$Y686)</f>
        <v>2280.2310000000002</v>
      </c>
      <c r="CY686" s="27">
        <f>IF($O686&gt;=CY$1,$S686+$Y686,$Y686)</f>
        <v>2280.2310000000002</v>
      </c>
      <c r="CZ686" s="27">
        <f>IF($O686&gt;=CZ$1,$S686+$Y686,$Y686)</f>
        <v>2280.2310000000002</v>
      </c>
      <c r="DA686" s="27">
        <f>IF($O686&gt;=DA$1,$S686+$Y686,$Y686)</f>
        <v>2280.2310000000002</v>
      </c>
      <c r="DB686" s="27">
        <f>IF($O686&gt;=DB$1,$S686+$Y686,$Y686)</f>
        <v>2280.2310000000002</v>
      </c>
      <c r="DC686" s="27">
        <f>IF($O686&gt;=DC$1,$S686+$Y686,$Y686)</f>
        <v>2280.2310000000002</v>
      </c>
      <c r="DD686" s="27">
        <f>IF($O686&gt;=DD$1,$S686+$Y686,$Y686)</f>
        <v>2280.2310000000002</v>
      </c>
      <c r="DE686" s="27">
        <f>IF($O686&gt;=DE$1,$S686+$Y686,$Y686)</f>
        <v>2280.2310000000002</v>
      </c>
      <c r="DF686" s="27">
        <f>IF($O686&gt;=DF$1,$S686+$Y686,$Y686)</f>
        <v>2280.2310000000002</v>
      </c>
      <c r="DG686" s="27">
        <f>IF($O686&gt;=DG$1,$S686+$Y686,$Y686)</f>
        <v>2280.2310000000002</v>
      </c>
      <c r="DH686" s="27">
        <f>IF($O686&gt;=DH$1,$S686+$Y686,$Y686)</f>
        <v>2280.2310000000002</v>
      </c>
      <c r="DI686" s="27">
        <f>IF($O686&gt;=DI$1,$S686+$Y686,$Y686)</f>
        <v>2280.2310000000002</v>
      </c>
      <c r="DJ686" s="27">
        <f>IF($O686&gt;=DJ$1,$S686+$Y686,$Y686)</f>
        <v>2280.2310000000002</v>
      </c>
      <c r="DK686" s="27">
        <f>IF($O686&gt;=DK$1,$S686+$Y686,$Y686)</f>
        <v>2280.2310000000002</v>
      </c>
      <c r="DL686" s="27">
        <f>IF($O686&gt;=DL$1,$S686+$Y686,$Y686)</f>
        <v>2280.2310000000002</v>
      </c>
      <c r="DM686" s="27">
        <f>IF($O686&gt;=DM$1,$S686+$Y686,$Y686)</f>
        <v>2280.2310000000002</v>
      </c>
      <c r="DN686" s="27">
        <f>IF($O686&gt;=DN$1,$S686+$Y686,$Y686)</f>
        <v>2280.2310000000002</v>
      </c>
      <c r="DO686" s="27">
        <f>IF($O686&gt;=DO$1,$S686+$Y686,$Y686)</f>
        <v>2280.2310000000002</v>
      </c>
      <c r="DP686" s="27">
        <f>IF($O686&gt;=DP$1,$S686+$Y686,$Y686)</f>
        <v>2280.2310000000002</v>
      </c>
      <c r="DQ686" s="27">
        <f>IF($O686&gt;=DQ$1,$S686+$Y686,$Y686)</f>
        <v>2280.2310000000002</v>
      </c>
      <c r="DR686" s="27">
        <f>IF($O686&gt;=DR$1,$S686+$Y686,$Y686)</f>
        <v>2280.2310000000002</v>
      </c>
      <c r="DS686" s="27">
        <f>IF($O686&gt;=DS$1,$S686+$Y686,$Y686)</f>
        <v>2280.2310000000002</v>
      </c>
      <c r="DT686" s="27">
        <f>IF($O686&gt;=DT$1,$S686+$Y686,$Y686)</f>
        <v>2280.2310000000002</v>
      </c>
      <c r="DU686" s="27">
        <f>IF($O686&gt;=DU$1,$S686+$Y686,$Y686)</f>
        <v>2280.2310000000002</v>
      </c>
      <c r="DV686" s="27">
        <f>IF($O686&gt;=DV$1,$S686+$Y686,$Y686)</f>
        <v>2280.2310000000002</v>
      </c>
      <c r="DW686" s="27">
        <f>IF($O686&gt;=DW$1,$S686+$Y686,$Y686)</f>
        <v>2280.2310000000002</v>
      </c>
      <c r="DX686" s="27">
        <f>IF($O686&gt;=DX$1,$S686+$Y686,$Y686)</f>
        <v>2280.2310000000002</v>
      </c>
      <c r="DY686" s="27">
        <f>IF($O686&gt;=DY$1,$S686+$Y686,$Y686)</f>
        <v>2280.2310000000002</v>
      </c>
      <c r="DZ686" s="27">
        <f>IF($O686&gt;=DZ$1,$S686+$Y686,$Y686)</f>
        <v>2280.2310000000002</v>
      </c>
      <c r="EA686" s="27">
        <f>IF($O686&gt;=EA$1,$S686+$Y686,$Y686)</f>
        <v>2280.2310000000002</v>
      </c>
      <c r="EB686" s="27">
        <f>IF($O686&gt;=EB$1,$S686+$Y686,$Y686)</f>
        <v>2280.2310000000002</v>
      </c>
      <c r="EC686" s="27">
        <f>IF($O686&gt;=EC$1,$S686+$Y686,$Y686)</f>
        <v>2280.2310000000002</v>
      </c>
      <c r="ED686" s="27">
        <f>IF($O686&gt;=ED$1,$S686+$Y686,$Y686)</f>
        <v>2280.2310000000002</v>
      </c>
      <c r="EE686" s="27">
        <f>IF($O686&gt;=EE$1,$S686+$Y686,$Y686)</f>
        <v>2280.2310000000002</v>
      </c>
      <c r="EF686" s="27">
        <f>IF($O686&gt;=EF$1,$S686+$Y686,$Y686)</f>
        <v>2280.2310000000002</v>
      </c>
      <c r="EG686" s="27">
        <f>IF($O686&gt;=EG$1,$S686+$Y686,$Y686)</f>
        <v>2280.2310000000002</v>
      </c>
      <c r="EH686" s="27">
        <f>IF($O686&gt;=EH$1,$S686+$Y686,$Y686)</f>
        <v>2280.2310000000002</v>
      </c>
      <c r="EI686" s="27">
        <f>IF($O686&gt;=EI$1,$S686+$Y686,$Y686)</f>
        <v>2280.2310000000002</v>
      </c>
      <c r="EJ686" s="27">
        <f>IF($O686&gt;=EJ$1,$S686+$Y686,$Y686)</f>
        <v>2280.2310000000002</v>
      </c>
      <c r="EK686" s="27">
        <f>IF($O686&gt;=EK$1,$S686+$Y686,$Y686)</f>
        <v>2280.2310000000002</v>
      </c>
      <c r="EL686" s="27">
        <f>IF($O686&gt;=EL$1,$S686+$Y686,$Y686)</f>
        <v>2280.2310000000002</v>
      </c>
      <c r="EM686" s="27">
        <f>IF($O686&gt;=EM$1,$S686+$Y686,$Y686)</f>
        <v>2280.2310000000002</v>
      </c>
      <c r="EN686" s="27">
        <f>IF($O686&gt;=EN$1,$S686+$Y686,$Y686)</f>
        <v>2280.2310000000002</v>
      </c>
      <c r="EO686" s="27">
        <f>IF($O686&gt;=EO$1,$S686+$Y686,$Y686)</f>
        <v>2280.2310000000002</v>
      </c>
      <c r="EP686" s="27">
        <f>IF($O686&gt;=EP$1,$S686+$Y686,$Y686)</f>
        <v>2280.2310000000002</v>
      </c>
      <c r="EQ686" s="27">
        <f>IF($O686&gt;=EQ$1,$S686+$Y686,$Y686)</f>
        <v>2280.2310000000002</v>
      </c>
      <c r="ER686" s="27">
        <f>IF($O686&gt;=ER$1,$S686+$Y686,$Y686)</f>
        <v>2280.2310000000002</v>
      </c>
      <c r="ES686" s="27">
        <f>IF($O686&gt;=ES$1,$S686+$Y686,$Y686)</f>
        <v>2280.2310000000002</v>
      </c>
      <c r="ET686" s="27">
        <f>IF($O686&gt;=ET$1,$S686+$Y686,$Y686)</f>
        <v>2280.2310000000002</v>
      </c>
      <c r="EU686" s="27">
        <f>IF($O686&gt;=EU$1,$S686+$Y686,$Y686)</f>
        <v>2280.2310000000002</v>
      </c>
      <c r="EV686" s="27">
        <f>IF($O686&gt;=EV$1,$S686,0)</f>
        <v>2280.2310000000002</v>
      </c>
      <c r="EW686" s="27">
        <f>IF($O686&gt;=EW$1,$S686,0)</f>
        <v>2280.2310000000002</v>
      </c>
      <c r="EX686" s="27">
        <f>IF($O686&gt;=EX$1,$S686,0)</f>
        <v>2280.2310000000002</v>
      </c>
      <c r="EY686" s="27">
        <f>IF($O686&gt;=EY$1,$S686,0)</f>
        <v>2280.2310000000002</v>
      </c>
      <c r="EZ686" s="27">
        <f>IF($O686&gt;=EZ$1,$S686,0)</f>
        <v>2280.2310000000002</v>
      </c>
      <c r="FA686" s="27">
        <f>IF($O686&gt;=FA$1,$S686,0)</f>
        <v>2280.2310000000002</v>
      </c>
      <c r="FB686" s="27">
        <f>IF($O686&gt;=FB$1,$S686,0)</f>
        <v>2280.2310000000002</v>
      </c>
      <c r="FC686" s="27">
        <f>IF($O686&gt;=FC$1,$S686,0)</f>
        <v>2280.2310000000002</v>
      </c>
      <c r="FD686" s="27">
        <f>IF($O686&gt;=FD$1,$S686,0)</f>
        <v>2280.2310000000002</v>
      </c>
      <c r="FE686" s="27">
        <f>IF($O686&gt;=FE$1,$S686,0)</f>
        <v>2280.2310000000002</v>
      </c>
      <c r="FF686" s="27">
        <f>IF($O686&gt;=FF$1,$S686,0)</f>
        <v>2280.2310000000002</v>
      </c>
      <c r="FG686" s="27">
        <f>IF($O686&gt;=FG$1,$S686,0)</f>
        <v>2280.2310000000002</v>
      </c>
      <c r="FH686" s="27">
        <f>IF($O686&gt;=FH$1,$S686,0)</f>
        <v>2280.2310000000002</v>
      </c>
      <c r="FI686" s="27">
        <f>IF($O686&gt;=FI$1,$S686,0)</f>
        <v>2280.2310000000002</v>
      </c>
      <c r="FJ686" s="27">
        <f>IF($O686&gt;=FJ$1,$S686,0)</f>
        <v>2280.2310000000002</v>
      </c>
      <c r="FK686" s="27">
        <f>IF($O686&gt;=FK$1,$S686,0)</f>
        <v>2280.2310000000002</v>
      </c>
      <c r="FL686" s="27">
        <f>IF($O686&gt;=FL$1,$S686,0)</f>
        <v>2280.2310000000002</v>
      </c>
      <c r="FM686" s="27">
        <f>IF($O686&gt;=FM$1,$S686,0)</f>
        <v>2280.2310000000002</v>
      </c>
      <c r="FN686" s="27">
        <f>IF($O686&gt;=FN$1,$S686,0)</f>
        <v>2280.2310000000002</v>
      </c>
      <c r="FO686" s="27">
        <f>IF($O686&gt;=FO$1,$S686,0)</f>
        <v>2280.2310000000002</v>
      </c>
      <c r="FP686" s="27">
        <f>IF($O686&gt;=FP$1,$S686,0)</f>
        <v>2280.2310000000002</v>
      </c>
      <c r="FQ686" s="27">
        <f>IF($O686&gt;=FQ$1,$S686,0)</f>
        <v>2280.2310000000002</v>
      </c>
      <c r="FR686" s="27">
        <f>IF($O686&gt;=FR$1,$S686,0)</f>
        <v>2280.2310000000002</v>
      </c>
      <c r="FS686" s="27">
        <f>IF($O686&gt;=FS$1,$S686,0)</f>
        <v>2280.2310000000002</v>
      </c>
      <c r="FT686" s="27">
        <f>IF($O686&gt;=FT$1,$S686,0)</f>
        <v>2280.2310000000002</v>
      </c>
      <c r="FU686" s="27">
        <f>IF($O686&gt;=FU$1,$S686,0)</f>
        <v>2280.2310000000002</v>
      </c>
      <c r="FV686" s="27">
        <f>IF($O686&gt;=FV$1,$S686,0)</f>
        <v>2280.2310000000002</v>
      </c>
      <c r="FW686" s="27">
        <f>IF($O686&gt;=FW$1,$S686,0)</f>
        <v>2280.2310000000002</v>
      </c>
      <c r="FX686" s="27">
        <f>IF($O686&gt;=FX$1,$S686,0)</f>
        <v>2280.2310000000002</v>
      </c>
      <c r="FY686" s="27">
        <f>IF($O686&gt;=FY$1,$S686,0)</f>
        <v>2280.2310000000002</v>
      </c>
      <c r="FZ686" s="27">
        <f>IF($O686&gt;=FZ$1,$S686,0)</f>
        <v>2280.2310000000002</v>
      </c>
      <c r="GA686" s="27">
        <f>IF($O686&gt;=GA$1,$S686,0)</f>
        <v>2280.2310000000002</v>
      </c>
      <c r="GB686" s="27">
        <f>IF($O686&gt;=GB$1,$S686,0)</f>
        <v>2280.2310000000002</v>
      </c>
      <c r="GC686" s="27">
        <f>IF($O686&gt;=GC$1,$S686,0)</f>
        <v>2280.2310000000002</v>
      </c>
      <c r="GD686" s="27">
        <f>IF($O686&gt;=GD$1,$S686,0)</f>
        <v>2280.2310000000002</v>
      </c>
      <c r="GE686" s="27">
        <f>IF($O686&gt;=GE$1,$S686,0)</f>
        <v>2280.2310000000002</v>
      </c>
      <c r="GF686" s="27">
        <f>IF($O686&gt;=GF$1,$S686,0)</f>
        <v>2280.2310000000002</v>
      </c>
      <c r="GG686" s="27">
        <f>IF($O686&gt;=GG$1,$S686,0)</f>
        <v>2280.2310000000002</v>
      </c>
      <c r="GH686" s="27">
        <f>IF($O686&gt;=GH$1,$S686,0)</f>
        <v>2280.2310000000002</v>
      </c>
      <c r="GI686" s="27">
        <f>IF($O686&gt;=GI$1,$S686,0)</f>
        <v>2280.2310000000002</v>
      </c>
      <c r="GJ686" s="27">
        <f>IF($O686&gt;=GJ$1,$S686,0)</f>
        <v>2280.2310000000002</v>
      </c>
      <c r="GK686" s="27">
        <f>IF($O686&gt;=GK$1,$S686,0)</f>
        <v>2280.2310000000002</v>
      </c>
      <c r="GL686" s="27">
        <f>IF($O686&gt;=GL$1,$S686,0)</f>
        <v>2280.2310000000002</v>
      </c>
      <c r="GM686" s="27">
        <f>IF($O686&gt;=GM$1,$S686,0)</f>
        <v>2280.2310000000002</v>
      </c>
      <c r="GN686" s="27">
        <f>IF($O686&gt;=GN$1,$S686,0)</f>
        <v>2280.2310000000002</v>
      </c>
      <c r="GO686" s="27">
        <f>IF($O686&gt;=GO$1,$S686,0)</f>
        <v>2280.2310000000002</v>
      </c>
      <c r="GP686" s="27">
        <f>IF($O686&gt;=GP$1,$S686,0)</f>
        <v>2280.2310000000002</v>
      </c>
      <c r="GQ686" s="27">
        <f>IF($O686&gt;=GQ$1,$S686,0)</f>
        <v>2280.2310000000002</v>
      </c>
      <c r="GR686" s="27">
        <f>IF($O686&gt;=GR$1,$S686,0)</f>
        <v>2280.2310000000002</v>
      </c>
      <c r="GS686" s="27">
        <f>IF($O686&gt;=GS$1,$S686,0)</f>
        <v>2280.2310000000002</v>
      </c>
      <c r="GT686" s="27">
        <f>IF($O686&gt;=GT$1,$S686,0)</f>
        <v>2280.2310000000002</v>
      </c>
      <c r="GU686" s="27">
        <f>IF($O686&gt;=GU$1,$S686,0)</f>
        <v>2280.2310000000002</v>
      </c>
      <c r="GV686" s="27">
        <f>IF($O686&gt;=GV$1,$S686,0)</f>
        <v>2280.2310000000002</v>
      </c>
      <c r="GW686" s="27">
        <f>IF($O686&gt;=GW$1,$S686,0)</f>
        <v>2280.2310000000002</v>
      </c>
      <c r="GX686" s="27">
        <f>IF($O686&gt;=GX$1,$S686,0)</f>
        <v>2280.2310000000002</v>
      </c>
      <c r="GY686" s="27">
        <f>IF($O686&gt;=GY$1,$S686,0)</f>
        <v>2280.2310000000002</v>
      </c>
      <c r="GZ686" s="27">
        <f>IF($O686&gt;=GZ$1,$S686,0)</f>
        <v>2280.2310000000002</v>
      </c>
      <c r="HA686" s="27">
        <f>IF($O686&gt;=HA$1,$S686,0)</f>
        <v>2280.2310000000002</v>
      </c>
      <c r="HB686" s="27">
        <f>IF($O686&gt;=HB$1,$S686,0)</f>
        <v>2280.2310000000002</v>
      </c>
      <c r="HC686" s="27">
        <f>IF($O686&gt;=HC$1,$S686,0)</f>
        <v>2280.2310000000002</v>
      </c>
    </row>
    <row r="687" spans="1:211">
      <c r="A687" s="3">
        <v>107751</v>
      </c>
      <c r="B687" s="3" t="s">
        <v>734</v>
      </c>
      <c r="C687" s="3" t="s">
        <v>18</v>
      </c>
      <c r="D687" s="3">
        <v>63</v>
      </c>
      <c r="E687" s="4">
        <v>38008</v>
      </c>
      <c r="F687" s="5">
        <v>14.419178082191781</v>
      </c>
      <c r="G687" s="3" t="s">
        <v>729</v>
      </c>
      <c r="H687" s="4">
        <v>20325</v>
      </c>
      <c r="I687" s="9" t="s">
        <v>795</v>
      </c>
      <c r="J687" s="5">
        <v>1996.44</v>
      </c>
      <c r="K687" s="31">
        <v>1004</v>
      </c>
      <c r="L687" s="32">
        <v>14</v>
      </c>
      <c r="M687" s="33">
        <f>VLOOKUP(L687,FIND,3,TRUE)</f>
        <v>1.1000000000000001</v>
      </c>
      <c r="N687" s="32">
        <f>IF(L687&gt;30,180,VLOOKUP(L687,TEMPO,2,FALSE))</f>
        <v>84</v>
      </c>
      <c r="O687" s="32">
        <f>IF(R687&gt;0,4,N687)</f>
        <v>84</v>
      </c>
      <c r="P687" s="96">
        <f>J687*M687*L687</f>
        <v>30745.176000000003</v>
      </c>
      <c r="Q687" s="96">
        <f>10934.45*2</f>
        <v>21868.9</v>
      </c>
      <c r="R687" s="96">
        <f>IF(P687&lt;=Q687,P687/4,0)</f>
        <v>0</v>
      </c>
      <c r="S687" s="5">
        <f>IF(P687&gt;=Q687,P687/N687,0)</f>
        <v>366.01400000000001</v>
      </c>
      <c r="T687" s="3"/>
      <c r="U687" s="3">
        <f>IF(T687="",1,0)</f>
        <v>1</v>
      </c>
      <c r="V687" s="3">
        <v>29</v>
      </c>
      <c r="W687" s="5">
        <v>0</v>
      </c>
      <c r="X687" s="5">
        <v>402.65</v>
      </c>
      <c r="Y687" s="5">
        <f>X687*W687</f>
        <v>0</v>
      </c>
      <c r="Z687" s="5">
        <v>400</v>
      </c>
      <c r="AA687" s="5">
        <f>S687+Y687+Z687</f>
        <v>766.01400000000001</v>
      </c>
      <c r="AB687" s="39">
        <f>(J687/12+J687/12*1.3333333333+450/12+J687/30*6/12+J687)*1.3+Y687+Z687+153.9</f>
        <v>3745.9338666594576</v>
      </c>
      <c r="AC687" s="39" t="s">
        <v>18</v>
      </c>
      <c r="AD687" s="39">
        <f>J687*1.3+400+153.9</f>
        <v>3149.2720000000004</v>
      </c>
      <c r="AE687" s="39">
        <f>SUMIFS('CUSTO MENSAL FUNC NOVO'!H:H,'CUSTO MENSAL FUNC NOVO'!A:A,'VALORES MENSAIS'!AC687)</f>
        <v>1902.2210000000002</v>
      </c>
      <c r="AF687" s="27">
        <f>IF($R687&gt;0,$R687,$S687)+$Y687+$Z687</f>
        <v>766.01400000000001</v>
      </c>
      <c r="AG687" s="27">
        <f>IF($R687&gt;0,$R687,$S687)+$Y687+$Z687</f>
        <v>766.01400000000001</v>
      </c>
      <c r="AH687" s="27">
        <f>IF($R687&gt;0,$R687,$S687)+$Y687+$Z687</f>
        <v>766.01400000000001</v>
      </c>
      <c r="AI687" s="27">
        <f>IF($R687&gt;0,$R687,$S687)+$Y687+$Z687</f>
        <v>766.01400000000001</v>
      </c>
      <c r="AJ687" s="27">
        <f>IF($O687&gt;=AJ$1,$S687+$Y687+$Z687,$Y687+$Z687)</f>
        <v>766.01400000000001</v>
      </c>
      <c r="AK687" s="27">
        <f>IF($O687&gt;=AK$1,$S687+$Y687+$Z687,$Y687+$Z687)</f>
        <v>766.01400000000001</v>
      </c>
      <c r="AL687" s="27">
        <f>IF($O687&gt;=AL$1,$S687+$Y687+$Z687,$Y687+$Z687)</f>
        <v>766.01400000000001</v>
      </c>
      <c r="AM687" s="27">
        <f>IF($O687&gt;=AM$1,$S687+$Y687+$Z687,$Y687+$Z687)</f>
        <v>766.01400000000001</v>
      </c>
      <c r="AN687" s="27">
        <f>IF($O687&gt;=AN$1,$S687+$Y687+$Z687,$Y687+$Z687)</f>
        <v>766.01400000000001</v>
      </c>
      <c r="AO687" s="27">
        <f>IF($O687&gt;=AO$1,$S687+$Y687+$Z687,$Y687+$Z687)</f>
        <v>766.01400000000001</v>
      </c>
      <c r="AP687" s="27">
        <f>IF($O687&gt;=AP$1,$S687+$Y687+$Z687,$Y687+$Z687)</f>
        <v>766.01400000000001</v>
      </c>
      <c r="AQ687" s="27">
        <f>IF($O687&gt;=AQ$1,$S687+$Y687+$Z687,$Y687+$Z687)</f>
        <v>766.01400000000001</v>
      </c>
      <c r="AR687" s="27">
        <f>IF($O687&gt;=AR$1,$S687+$Y687+$Z687,$Y687+$Z687)</f>
        <v>766.01400000000001</v>
      </c>
      <c r="AS687" s="27">
        <f>IF($O687&gt;=AS$1,$S687+$Y687+$Z687,$Y687+$Z687)</f>
        <v>766.01400000000001</v>
      </c>
      <c r="AT687" s="27">
        <f>IF($O687&gt;=AT$1,$S687+$Y687+$Z687,$Y687+$Z687)</f>
        <v>766.01400000000001</v>
      </c>
      <c r="AU687" s="27">
        <f>IF($O687&gt;=AU$1,$S687+$Y687+$Z687,$Y687+$Z687)</f>
        <v>766.01400000000001</v>
      </c>
      <c r="AV687" s="27">
        <f>IF($O687&gt;=AV$1,$S687+$Y687+$Z687,$Y687+$Z687)</f>
        <v>766.01400000000001</v>
      </c>
      <c r="AW687" s="27">
        <f>IF($O687&gt;=AW$1,$S687+$Y687+$Z687,$Y687+$Z687)</f>
        <v>766.01400000000001</v>
      </c>
      <c r="AX687" s="27">
        <f>IF($O687&gt;=AX$1,$S687+$Y687+$Z687,$Y687+$Z687)</f>
        <v>766.01400000000001</v>
      </c>
      <c r="AY687" s="27">
        <f>IF($O687&gt;=AY$1,$S687+$Y687+$Z687,$Y687+$Z687)</f>
        <v>766.01400000000001</v>
      </c>
      <c r="AZ687" s="27">
        <f>IF($O687&gt;=AZ$1,$S687+$Y687+$Z687,$Y687+$Z687)</f>
        <v>766.01400000000001</v>
      </c>
      <c r="BA687" s="27">
        <f>IF($O687&gt;=BA$1,$S687+$Y687+$Z687,$Y687+$Z687)</f>
        <v>766.01400000000001</v>
      </c>
      <c r="BB687" s="27">
        <f>IF($O687&gt;=BB$1,$S687+$Y687+$Z687,$Y687+$Z687)</f>
        <v>766.01400000000001</v>
      </c>
      <c r="BC687" s="27">
        <f>IF($O687&gt;=BC$1,$S687+$Y687+$Z687,$Y687+$Z687)</f>
        <v>766.01400000000001</v>
      </c>
      <c r="BD687" s="27">
        <f>IF($O687&gt;=BD$1,$S687+$Y687+$Z687,$Y687+$Z687)</f>
        <v>766.01400000000001</v>
      </c>
      <c r="BE687" s="27">
        <f>IF($O687&gt;=BE$1,$S687+$Y687+$Z687,$Y687+$Z687)</f>
        <v>766.01400000000001</v>
      </c>
      <c r="BF687" s="27">
        <f>IF($O687&gt;=BF$1,$S687+$Y687+$Z687,$Y687+$Z687)</f>
        <v>766.01400000000001</v>
      </c>
      <c r="BG687" s="27">
        <f>IF($O687&gt;=BG$1,$S687+$Y687+$Z687,$Y687+$Z687)</f>
        <v>766.01400000000001</v>
      </c>
      <c r="BH687" s="27">
        <f>IF($O687&gt;=BH$1,$S687+$Y687+$Z687,$Y687+$Z687)</f>
        <v>766.01400000000001</v>
      </c>
      <c r="BI687" s="27">
        <f>IF($O687&gt;=BI$1,$S687+$Y687+$Z687,$Y687+$Z687)</f>
        <v>766.01400000000001</v>
      </c>
      <c r="BJ687" s="27">
        <f>IF($O687&gt;=BJ$1,$S687+$Y687+$Z687,$Y687+$Z687)</f>
        <v>766.01400000000001</v>
      </c>
      <c r="BK687" s="27">
        <f>IF($O687&gt;=BK$1,$S687+$Y687+$Z687,$Y687+$Z687)</f>
        <v>766.01400000000001</v>
      </c>
      <c r="BL687" s="27">
        <f>IF($O687&gt;=BL$1,$S687+$Y687+$Z687,$Y687+$Z687)</f>
        <v>766.01400000000001</v>
      </c>
      <c r="BM687" s="27">
        <f>IF($O687&gt;=BM$1,$S687+$Y687+$Z687,$Y687+$Z687)</f>
        <v>766.01400000000001</v>
      </c>
      <c r="BN687" s="27">
        <f>IF($O687&gt;=BN$1,$S687+$Y687+$Z687,$Y687+$Z687)</f>
        <v>766.01400000000001</v>
      </c>
      <c r="BO687" s="27">
        <f>IF($O687&gt;=BO$1,$S687+$Y687+$Z687,$Y687+$Z687)</f>
        <v>766.01400000000001</v>
      </c>
      <c r="BP687" s="27">
        <f>IF($O687&gt;=BP$1,$S687+$Y687+$Z687,$Y687+$Z687)</f>
        <v>766.01400000000001</v>
      </c>
      <c r="BQ687" s="27">
        <f>IF($O687&gt;=BQ$1,$S687+$Y687+$Z687,$Y687+$Z687)</f>
        <v>766.01400000000001</v>
      </c>
      <c r="BR687" s="27">
        <f>IF($O687&gt;=BR$1,$S687+$Y687+$Z687,$Y687+$Z687)</f>
        <v>766.01400000000001</v>
      </c>
      <c r="BS687" s="27">
        <f>IF($O687&gt;=BS$1,$S687+$Y687+$Z687,$Y687+$Z687)</f>
        <v>766.01400000000001</v>
      </c>
      <c r="BT687" s="27">
        <f>IF($O687&gt;=BT$1,$S687+$Y687+$Z687,$Y687+$Z687)</f>
        <v>766.01400000000001</v>
      </c>
      <c r="BU687" s="27">
        <f>IF($O687&gt;=BU$1,$S687+$Y687+$Z687,$Y687+$Z687)</f>
        <v>766.01400000000001</v>
      </c>
      <c r="BV687" s="27">
        <f>IF($O687&gt;=BV$1,$S687+$Y687+$Z687,$Y687+$Z687)</f>
        <v>766.01400000000001</v>
      </c>
      <c r="BW687" s="27">
        <f>IF($O687&gt;=BW$1,$S687+$Y687+$Z687,$Y687+$Z687)</f>
        <v>766.01400000000001</v>
      </c>
      <c r="BX687" s="27">
        <f>IF($O687&gt;=BX$1,$S687+$Y687+$Z687,$Y687+$Z687)</f>
        <v>766.01400000000001</v>
      </c>
      <c r="BY687" s="27">
        <f>IF($O687&gt;=BY$1,$S687+$Y687+$Z687,$Y687+$Z687)</f>
        <v>766.01400000000001</v>
      </c>
      <c r="BZ687" s="27">
        <f>IF($O687&gt;=BZ$1,$S687+$Y687+$Z687,$Y687+$Z687)</f>
        <v>766.01400000000001</v>
      </c>
      <c r="CA687" s="27">
        <f>IF($O687&gt;=CA$1,$S687+$Y687+$Z687,$Y687+$Z687)</f>
        <v>766.01400000000001</v>
      </c>
      <c r="CB687" s="27">
        <f>IF($O687&gt;=CB$1,$S687+$Y687+$Z687,$Y687+$Z687)</f>
        <v>766.01400000000001</v>
      </c>
      <c r="CC687" s="27">
        <f>IF($O687&gt;=CC$1,$S687+$Y687+$Z687,$Y687+$Z687)</f>
        <v>766.01400000000001</v>
      </c>
      <c r="CD687" s="27">
        <f>IF($O687&gt;=CD$1,$S687+$Y687+$Z687,$Y687+$Z687)</f>
        <v>766.01400000000001</v>
      </c>
      <c r="CE687" s="27">
        <f>IF($O687&gt;=CE$1,$S687+$Y687+$Z687,$Y687+$Z687)</f>
        <v>766.01400000000001</v>
      </c>
      <c r="CF687" s="27">
        <f>IF($O687&gt;=CF$1,$S687+$Y687+$Z687,$Y687+$Z687)</f>
        <v>766.01400000000001</v>
      </c>
      <c r="CG687" s="27">
        <f>IF($O687&gt;=CG$1,$S687+$Y687+$Z687,$Y687+$Z687)</f>
        <v>766.01400000000001</v>
      </c>
      <c r="CH687" s="27">
        <f>IF($O687&gt;=CH$1,$S687+$Y687+$Z687,$Y687+$Z687)</f>
        <v>766.01400000000001</v>
      </c>
      <c r="CI687" s="27">
        <f>IF($O687&gt;=CI$1,$S687+$Y687+$Z687,$Y687+$Z687)</f>
        <v>766.01400000000001</v>
      </c>
      <c r="CJ687" s="27">
        <f>IF($O687&gt;=CJ$1,$S687+$Y687+$Z687,$Y687+$Z687)</f>
        <v>766.01400000000001</v>
      </c>
      <c r="CK687" s="27">
        <f>IF($O687&gt;=CK$1,$S687+$Y687+$Z687,$Y687+$Z687)</f>
        <v>766.01400000000001</v>
      </c>
      <c r="CL687" s="27">
        <f>IF($O687&gt;=CL$1,$S687+$Y687+$Z687,$Y687+$Z687)</f>
        <v>766.01400000000001</v>
      </c>
      <c r="CM687" s="27">
        <f>IF($O687&gt;=CM$1,$S687+$Y687+$Z687,$Y687+$Z687)</f>
        <v>766.01400000000001</v>
      </c>
      <c r="CN687" s="27">
        <f>IF($O687&gt;=CN$1,$S687+$Y687,$Y687)</f>
        <v>366.01400000000001</v>
      </c>
      <c r="CO687" s="27">
        <f>IF($O687&gt;=CO$1,$S687+$Y687,$Y687)</f>
        <v>366.01400000000001</v>
      </c>
      <c r="CP687" s="27">
        <f>IF($O687&gt;=CP$1,$S687+$Y687,$Y687)</f>
        <v>366.01400000000001</v>
      </c>
      <c r="CQ687" s="27">
        <f>IF($O687&gt;=CQ$1,$S687+$Y687,$Y687)</f>
        <v>366.01400000000001</v>
      </c>
      <c r="CR687" s="27">
        <f>IF($O687&gt;=CR$1,$S687+$Y687,$Y687)</f>
        <v>366.01400000000001</v>
      </c>
      <c r="CS687" s="27">
        <f>IF($O687&gt;=CS$1,$S687+$Y687,$Y687)</f>
        <v>366.01400000000001</v>
      </c>
      <c r="CT687" s="27">
        <f>IF($O687&gt;=CT$1,$S687+$Y687,$Y687)</f>
        <v>366.01400000000001</v>
      </c>
      <c r="CU687" s="27">
        <f>IF($O687&gt;=CU$1,$S687+$Y687,$Y687)</f>
        <v>366.01400000000001</v>
      </c>
      <c r="CV687" s="27">
        <f>IF($O687&gt;=CV$1,$S687+$Y687,$Y687)</f>
        <v>366.01400000000001</v>
      </c>
      <c r="CW687" s="27">
        <f>IF($O687&gt;=CW$1,$S687+$Y687,$Y687)</f>
        <v>366.01400000000001</v>
      </c>
      <c r="CX687" s="27">
        <f>IF($O687&gt;=CX$1,$S687+$Y687,$Y687)</f>
        <v>366.01400000000001</v>
      </c>
      <c r="CY687" s="27">
        <f>IF($O687&gt;=CY$1,$S687+$Y687,$Y687)</f>
        <v>366.01400000000001</v>
      </c>
      <c r="CZ687" s="27">
        <f>IF($O687&gt;=CZ$1,$S687+$Y687,$Y687)</f>
        <v>366.01400000000001</v>
      </c>
      <c r="DA687" s="27">
        <f>IF($O687&gt;=DA$1,$S687+$Y687,$Y687)</f>
        <v>366.01400000000001</v>
      </c>
      <c r="DB687" s="27">
        <f>IF($O687&gt;=DB$1,$S687+$Y687,$Y687)</f>
        <v>366.01400000000001</v>
      </c>
      <c r="DC687" s="27">
        <f>IF($O687&gt;=DC$1,$S687+$Y687,$Y687)</f>
        <v>366.01400000000001</v>
      </c>
      <c r="DD687" s="27">
        <f>IF($O687&gt;=DD$1,$S687+$Y687,$Y687)</f>
        <v>366.01400000000001</v>
      </c>
      <c r="DE687" s="27">
        <f>IF($O687&gt;=DE$1,$S687+$Y687,$Y687)</f>
        <v>366.01400000000001</v>
      </c>
      <c r="DF687" s="27">
        <f>IF($O687&gt;=DF$1,$S687+$Y687,$Y687)</f>
        <v>366.01400000000001</v>
      </c>
      <c r="DG687" s="27">
        <f>IF($O687&gt;=DG$1,$S687+$Y687,$Y687)</f>
        <v>366.01400000000001</v>
      </c>
      <c r="DH687" s="27">
        <f>IF($O687&gt;=DH$1,$S687+$Y687,$Y687)</f>
        <v>366.01400000000001</v>
      </c>
      <c r="DI687" s="27">
        <f>IF($O687&gt;=DI$1,$S687+$Y687,$Y687)</f>
        <v>366.01400000000001</v>
      </c>
      <c r="DJ687" s="27">
        <f>IF($O687&gt;=DJ$1,$S687+$Y687,$Y687)</f>
        <v>366.01400000000001</v>
      </c>
      <c r="DK687" s="27">
        <f>IF($O687&gt;=DK$1,$S687+$Y687,$Y687)</f>
        <v>366.01400000000001</v>
      </c>
      <c r="DL687" s="27">
        <f>IF($O687&gt;=DL$1,$S687+$Y687,$Y687)</f>
        <v>0</v>
      </c>
      <c r="DM687" s="27">
        <f>IF($O687&gt;=DM$1,$S687+$Y687,$Y687)</f>
        <v>0</v>
      </c>
      <c r="DN687" s="27">
        <f>IF($O687&gt;=DN$1,$S687+$Y687,$Y687)</f>
        <v>0</v>
      </c>
      <c r="DO687" s="27">
        <f>IF($O687&gt;=DO$1,$S687+$Y687,$Y687)</f>
        <v>0</v>
      </c>
      <c r="DP687" s="27">
        <f>IF($O687&gt;=DP$1,$S687+$Y687,$Y687)</f>
        <v>0</v>
      </c>
      <c r="DQ687" s="27">
        <f>IF($O687&gt;=DQ$1,$S687+$Y687,$Y687)</f>
        <v>0</v>
      </c>
      <c r="DR687" s="27">
        <f>IF($O687&gt;=DR$1,$S687+$Y687,$Y687)</f>
        <v>0</v>
      </c>
      <c r="DS687" s="27">
        <f>IF($O687&gt;=DS$1,$S687+$Y687,$Y687)</f>
        <v>0</v>
      </c>
      <c r="DT687" s="27">
        <f>IF($O687&gt;=DT$1,$S687+$Y687,$Y687)</f>
        <v>0</v>
      </c>
      <c r="DU687" s="27">
        <f>IF($O687&gt;=DU$1,$S687+$Y687,$Y687)</f>
        <v>0</v>
      </c>
      <c r="DV687" s="27">
        <f>IF($O687&gt;=DV$1,$S687+$Y687,$Y687)</f>
        <v>0</v>
      </c>
      <c r="DW687" s="27">
        <f>IF($O687&gt;=DW$1,$S687+$Y687,$Y687)</f>
        <v>0</v>
      </c>
      <c r="DX687" s="27">
        <f>IF($O687&gt;=DX$1,$S687+$Y687,$Y687)</f>
        <v>0</v>
      </c>
      <c r="DY687" s="27">
        <f>IF($O687&gt;=DY$1,$S687+$Y687,$Y687)</f>
        <v>0</v>
      </c>
      <c r="DZ687" s="27">
        <f>IF($O687&gt;=DZ$1,$S687+$Y687,$Y687)</f>
        <v>0</v>
      </c>
      <c r="EA687" s="27">
        <f>IF($O687&gt;=EA$1,$S687+$Y687,$Y687)</f>
        <v>0</v>
      </c>
      <c r="EB687" s="27">
        <f>IF($O687&gt;=EB$1,$S687+$Y687,$Y687)</f>
        <v>0</v>
      </c>
      <c r="EC687" s="27">
        <f>IF($O687&gt;=EC$1,$S687+$Y687,$Y687)</f>
        <v>0</v>
      </c>
      <c r="ED687" s="27">
        <f>IF($O687&gt;=ED$1,$S687+$Y687,$Y687)</f>
        <v>0</v>
      </c>
      <c r="EE687" s="27">
        <f>IF($O687&gt;=EE$1,$S687+$Y687,$Y687)</f>
        <v>0</v>
      </c>
      <c r="EF687" s="27">
        <f>IF($O687&gt;=EF$1,$S687+$Y687,$Y687)</f>
        <v>0</v>
      </c>
      <c r="EG687" s="27">
        <f>IF($O687&gt;=EG$1,$S687+$Y687,$Y687)</f>
        <v>0</v>
      </c>
      <c r="EH687" s="27">
        <f>IF($O687&gt;=EH$1,$S687+$Y687,$Y687)</f>
        <v>0</v>
      </c>
      <c r="EI687" s="27">
        <f>IF($O687&gt;=EI$1,$S687+$Y687,$Y687)</f>
        <v>0</v>
      </c>
      <c r="EJ687" s="27">
        <f>IF($O687&gt;=EJ$1,$S687+$Y687,$Y687)</f>
        <v>0</v>
      </c>
      <c r="EK687" s="27">
        <f>IF($O687&gt;=EK$1,$S687+$Y687,$Y687)</f>
        <v>0</v>
      </c>
      <c r="EL687" s="27">
        <f>IF($O687&gt;=EL$1,$S687+$Y687,$Y687)</f>
        <v>0</v>
      </c>
      <c r="EM687" s="27">
        <f>IF($O687&gt;=EM$1,$S687+$Y687,$Y687)</f>
        <v>0</v>
      </c>
      <c r="EN687" s="27">
        <f>IF($O687&gt;=EN$1,$S687+$Y687,$Y687)</f>
        <v>0</v>
      </c>
      <c r="EO687" s="27">
        <f>IF($O687&gt;=EO$1,$S687+$Y687,$Y687)</f>
        <v>0</v>
      </c>
      <c r="EP687" s="27">
        <f>IF($O687&gt;=EP$1,$S687+$Y687,$Y687)</f>
        <v>0</v>
      </c>
      <c r="EQ687" s="27">
        <f>IF($O687&gt;=EQ$1,$S687+$Y687,$Y687)</f>
        <v>0</v>
      </c>
      <c r="ER687" s="27">
        <f>IF($O687&gt;=ER$1,$S687+$Y687,$Y687)</f>
        <v>0</v>
      </c>
      <c r="ES687" s="27">
        <f>IF($O687&gt;=ES$1,$S687+$Y687,$Y687)</f>
        <v>0</v>
      </c>
      <c r="ET687" s="27">
        <f>IF($O687&gt;=ET$1,$S687+$Y687,$Y687)</f>
        <v>0</v>
      </c>
      <c r="EU687" s="27">
        <f>IF($O687&gt;=EU$1,$S687+$Y687,$Y687)</f>
        <v>0</v>
      </c>
      <c r="EV687" s="27">
        <f>IF($O687&gt;=EV$1,$S687,0)</f>
        <v>0</v>
      </c>
      <c r="EW687" s="27">
        <f>IF($O687&gt;=EW$1,$S687,0)</f>
        <v>0</v>
      </c>
      <c r="EX687" s="27">
        <f>IF($O687&gt;=EX$1,$S687,0)</f>
        <v>0</v>
      </c>
      <c r="EY687" s="27">
        <f>IF($O687&gt;=EY$1,$S687,0)</f>
        <v>0</v>
      </c>
      <c r="EZ687" s="27">
        <f>IF($O687&gt;=EZ$1,$S687,0)</f>
        <v>0</v>
      </c>
      <c r="FA687" s="27">
        <f>IF($O687&gt;=FA$1,$S687,0)</f>
        <v>0</v>
      </c>
      <c r="FB687" s="27">
        <f>IF($O687&gt;=FB$1,$S687,0)</f>
        <v>0</v>
      </c>
      <c r="FC687" s="27">
        <f>IF($O687&gt;=FC$1,$S687,0)</f>
        <v>0</v>
      </c>
      <c r="FD687" s="27">
        <f>IF($O687&gt;=FD$1,$S687,0)</f>
        <v>0</v>
      </c>
      <c r="FE687" s="27">
        <f>IF($O687&gt;=FE$1,$S687,0)</f>
        <v>0</v>
      </c>
      <c r="FF687" s="27">
        <f>IF($O687&gt;=FF$1,$S687,0)</f>
        <v>0</v>
      </c>
      <c r="FG687" s="27">
        <f>IF($O687&gt;=FG$1,$S687,0)</f>
        <v>0</v>
      </c>
      <c r="FH687" s="27">
        <f>IF($O687&gt;=FH$1,$S687,0)</f>
        <v>0</v>
      </c>
      <c r="FI687" s="27">
        <f>IF($O687&gt;=FI$1,$S687,0)</f>
        <v>0</v>
      </c>
      <c r="FJ687" s="27">
        <f>IF($O687&gt;=FJ$1,$S687,0)</f>
        <v>0</v>
      </c>
      <c r="FK687" s="27">
        <f>IF($O687&gt;=FK$1,$S687,0)</f>
        <v>0</v>
      </c>
      <c r="FL687" s="27">
        <f>IF($O687&gt;=FL$1,$S687,0)</f>
        <v>0</v>
      </c>
      <c r="FM687" s="27">
        <f>IF($O687&gt;=FM$1,$S687,0)</f>
        <v>0</v>
      </c>
      <c r="FN687" s="27">
        <f>IF($O687&gt;=FN$1,$S687,0)</f>
        <v>0</v>
      </c>
      <c r="FO687" s="27">
        <f>IF($O687&gt;=FO$1,$S687,0)</f>
        <v>0</v>
      </c>
      <c r="FP687" s="27">
        <f>IF($O687&gt;=FP$1,$S687,0)</f>
        <v>0</v>
      </c>
      <c r="FQ687" s="27">
        <f>IF($O687&gt;=FQ$1,$S687,0)</f>
        <v>0</v>
      </c>
      <c r="FR687" s="27">
        <f>IF($O687&gt;=FR$1,$S687,0)</f>
        <v>0</v>
      </c>
      <c r="FS687" s="27">
        <f>IF($O687&gt;=FS$1,$S687,0)</f>
        <v>0</v>
      </c>
      <c r="FT687" s="27">
        <f>IF($O687&gt;=FT$1,$S687,0)</f>
        <v>0</v>
      </c>
      <c r="FU687" s="27">
        <f>IF($O687&gt;=FU$1,$S687,0)</f>
        <v>0</v>
      </c>
      <c r="FV687" s="27">
        <f>IF($O687&gt;=FV$1,$S687,0)</f>
        <v>0</v>
      </c>
      <c r="FW687" s="27">
        <f>IF($O687&gt;=FW$1,$S687,0)</f>
        <v>0</v>
      </c>
      <c r="FX687" s="27">
        <f>IF($O687&gt;=FX$1,$S687,0)</f>
        <v>0</v>
      </c>
      <c r="FY687" s="27">
        <f>IF($O687&gt;=FY$1,$S687,0)</f>
        <v>0</v>
      </c>
      <c r="FZ687" s="27">
        <f>IF($O687&gt;=FZ$1,$S687,0)</f>
        <v>0</v>
      </c>
      <c r="GA687" s="27">
        <f>IF($O687&gt;=GA$1,$S687,0)</f>
        <v>0</v>
      </c>
      <c r="GB687" s="27">
        <f>IF($O687&gt;=GB$1,$S687,0)</f>
        <v>0</v>
      </c>
      <c r="GC687" s="27">
        <f>IF($O687&gt;=GC$1,$S687,0)</f>
        <v>0</v>
      </c>
      <c r="GD687" s="27">
        <f>IF($O687&gt;=GD$1,$S687,0)</f>
        <v>0</v>
      </c>
      <c r="GE687" s="27">
        <f>IF($O687&gt;=GE$1,$S687,0)</f>
        <v>0</v>
      </c>
      <c r="GF687" s="27">
        <f>IF($O687&gt;=GF$1,$S687,0)</f>
        <v>0</v>
      </c>
      <c r="GG687" s="27">
        <f>IF($O687&gt;=GG$1,$S687,0)</f>
        <v>0</v>
      </c>
      <c r="GH687" s="27">
        <f>IF($O687&gt;=GH$1,$S687,0)</f>
        <v>0</v>
      </c>
      <c r="GI687" s="27">
        <f>IF($O687&gt;=GI$1,$S687,0)</f>
        <v>0</v>
      </c>
      <c r="GJ687" s="27">
        <f>IF($O687&gt;=GJ$1,$S687,0)</f>
        <v>0</v>
      </c>
      <c r="GK687" s="27">
        <f>IF($O687&gt;=GK$1,$S687,0)</f>
        <v>0</v>
      </c>
      <c r="GL687" s="27">
        <f>IF($O687&gt;=GL$1,$S687,0)</f>
        <v>0</v>
      </c>
      <c r="GM687" s="27">
        <f>IF($O687&gt;=GM$1,$S687,0)</f>
        <v>0</v>
      </c>
      <c r="GN687" s="27">
        <f>IF($O687&gt;=GN$1,$S687,0)</f>
        <v>0</v>
      </c>
      <c r="GO687" s="27">
        <f>IF($O687&gt;=GO$1,$S687,0)</f>
        <v>0</v>
      </c>
      <c r="GP687" s="27">
        <f>IF($O687&gt;=GP$1,$S687,0)</f>
        <v>0</v>
      </c>
      <c r="GQ687" s="27">
        <f>IF($O687&gt;=GQ$1,$S687,0)</f>
        <v>0</v>
      </c>
      <c r="GR687" s="27">
        <f>IF($O687&gt;=GR$1,$S687,0)</f>
        <v>0</v>
      </c>
      <c r="GS687" s="27">
        <f>IF($O687&gt;=GS$1,$S687,0)</f>
        <v>0</v>
      </c>
      <c r="GT687" s="27">
        <f>IF($O687&gt;=GT$1,$S687,0)</f>
        <v>0</v>
      </c>
      <c r="GU687" s="27">
        <f>IF($O687&gt;=GU$1,$S687,0)</f>
        <v>0</v>
      </c>
      <c r="GV687" s="27">
        <f>IF($O687&gt;=GV$1,$S687,0)</f>
        <v>0</v>
      </c>
      <c r="GW687" s="27">
        <f>IF($O687&gt;=GW$1,$S687,0)</f>
        <v>0</v>
      </c>
      <c r="GX687" s="27">
        <f>IF($O687&gt;=GX$1,$S687,0)</f>
        <v>0</v>
      </c>
      <c r="GY687" s="27">
        <f>IF($O687&gt;=GY$1,$S687,0)</f>
        <v>0</v>
      </c>
      <c r="GZ687" s="27">
        <f>IF($O687&gt;=GZ$1,$S687,0)</f>
        <v>0</v>
      </c>
      <c r="HA687" s="27">
        <f>IF($O687&gt;=HA$1,$S687,0)</f>
        <v>0</v>
      </c>
      <c r="HB687" s="27">
        <f>IF($O687&gt;=HB$1,$S687,0)</f>
        <v>0</v>
      </c>
      <c r="HC687" s="27">
        <f>IF($O687&gt;=HC$1,$S687,0)</f>
        <v>0</v>
      </c>
    </row>
    <row r="688" spans="1:211">
      <c r="A688" s="3">
        <v>26891</v>
      </c>
      <c r="B688" s="3" t="s">
        <v>776</v>
      </c>
      <c r="C688" s="3" t="s">
        <v>60</v>
      </c>
      <c r="D688" s="3">
        <v>56</v>
      </c>
      <c r="E688" s="4">
        <v>29669</v>
      </c>
      <c r="F688" s="5">
        <v>37.265753424657532</v>
      </c>
      <c r="G688" s="3" t="s">
        <v>729</v>
      </c>
      <c r="H688" s="4">
        <v>22726</v>
      </c>
      <c r="I688" s="9" t="s">
        <v>795</v>
      </c>
      <c r="J688" s="5">
        <v>11039.86</v>
      </c>
      <c r="K688" s="31">
        <v>1004</v>
      </c>
      <c r="L688" s="32">
        <v>37</v>
      </c>
      <c r="M688" s="33">
        <f>VLOOKUP(L688,FIND,3,TRUE)</f>
        <v>1.5</v>
      </c>
      <c r="N688" s="32">
        <f>IF(L688&gt;30,180,VLOOKUP(L688,TEMPO,2,FALSE))</f>
        <v>180</v>
      </c>
      <c r="O688" s="32">
        <f>IF(R688&gt;0,4,N688)</f>
        <v>180</v>
      </c>
      <c r="P688" s="96">
        <f>J688*M688*L688</f>
        <v>612712.23</v>
      </c>
      <c r="Q688" s="96">
        <f>10934.45*2</f>
        <v>21868.9</v>
      </c>
      <c r="R688" s="96">
        <f>IF(P688&lt;=Q688,P688/4,0)</f>
        <v>0</v>
      </c>
      <c r="S688" s="5">
        <f>IF(P688&gt;=Q688,P688/N688,0)</f>
        <v>3403.9568333333332</v>
      </c>
      <c r="T688" s="3"/>
      <c r="U688" s="3">
        <f>IF(T688="",1,0)</f>
        <v>1</v>
      </c>
      <c r="V688" s="3">
        <v>164</v>
      </c>
      <c r="W688" s="5">
        <v>0</v>
      </c>
      <c r="X688" s="5">
        <v>245.73</v>
      </c>
      <c r="Y688" s="5">
        <f>X688*W688</f>
        <v>0</v>
      </c>
      <c r="Z688" s="5">
        <v>400</v>
      </c>
      <c r="AA688" s="5">
        <f>S688+Y688+Z688</f>
        <v>3803.9568333333332</v>
      </c>
      <c r="AB688" s="39">
        <f>(J688/12+J688/12*1.3333333333+450/12+J688/30*6/12+J688)*1.3+Y688+Z688+153.9</f>
        <v>17984.296244404581</v>
      </c>
      <c r="AC688" s="39" t="s">
        <v>60</v>
      </c>
      <c r="AD688" s="39">
        <f>J688*1.3+400+153.9</f>
        <v>14905.718000000001</v>
      </c>
      <c r="AE688" s="39">
        <f>SUMIFS('CUSTO MENSAL FUNC NOVO'!H:H,'CUSTO MENSAL FUNC NOVO'!A:A,'VALORES MENSAIS'!AC688)</f>
        <v>2013.943</v>
      </c>
      <c r="AF688" s="27">
        <f>IF($R688&gt;0,$R688,$S688)+$Y688+$Z688</f>
        <v>3803.9568333333332</v>
      </c>
      <c r="AG688" s="27">
        <f>IF($R688&gt;0,$R688,$S688)+$Y688+$Z688</f>
        <v>3803.9568333333332</v>
      </c>
      <c r="AH688" s="27">
        <f>IF($R688&gt;0,$R688,$S688)+$Y688+$Z688</f>
        <v>3803.9568333333332</v>
      </c>
      <c r="AI688" s="27">
        <f>IF($R688&gt;0,$R688,$S688)+$Y688+$Z688</f>
        <v>3803.9568333333332</v>
      </c>
      <c r="AJ688" s="27">
        <f>IF($O688&gt;=AJ$1,$S688+$Y688+$Z688,$Y688+$Z688)</f>
        <v>3803.9568333333332</v>
      </c>
      <c r="AK688" s="27">
        <f>IF($O688&gt;=AK$1,$S688+$Y688+$Z688,$Y688+$Z688)</f>
        <v>3803.9568333333332</v>
      </c>
      <c r="AL688" s="27">
        <f>IF($O688&gt;=AL$1,$S688+$Y688+$Z688,$Y688+$Z688)</f>
        <v>3803.9568333333332</v>
      </c>
      <c r="AM688" s="27">
        <f>IF($O688&gt;=AM$1,$S688+$Y688+$Z688,$Y688+$Z688)</f>
        <v>3803.9568333333332</v>
      </c>
      <c r="AN688" s="27">
        <f>IF($O688&gt;=AN$1,$S688+$Y688+$Z688,$Y688+$Z688)</f>
        <v>3803.9568333333332</v>
      </c>
      <c r="AO688" s="27">
        <f>IF($O688&gt;=AO$1,$S688+$Y688+$Z688,$Y688+$Z688)</f>
        <v>3803.9568333333332</v>
      </c>
      <c r="AP688" s="27">
        <f>IF($O688&gt;=AP$1,$S688+$Y688+$Z688,$Y688+$Z688)</f>
        <v>3803.9568333333332</v>
      </c>
      <c r="AQ688" s="27">
        <f>IF($O688&gt;=AQ$1,$S688+$Y688+$Z688,$Y688+$Z688)</f>
        <v>3803.9568333333332</v>
      </c>
      <c r="AR688" s="27">
        <f>IF($O688&gt;=AR$1,$S688+$Y688+$Z688,$Y688+$Z688)</f>
        <v>3803.9568333333332</v>
      </c>
      <c r="AS688" s="27">
        <f>IF($O688&gt;=AS$1,$S688+$Y688+$Z688,$Y688+$Z688)</f>
        <v>3803.9568333333332</v>
      </c>
      <c r="AT688" s="27">
        <f>IF($O688&gt;=AT$1,$S688+$Y688+$Z688,$Y688+$Z688)</f>
        <v>3803.9568333333332</v>
      </c>
      <c r="AU688" s="27">
        <f>IF($O688&gt;=AU$1,$S688+$Y688+$Z688,$Y688+$Z688)</f>
        <v>3803.9568333333332</v>
      </c>
      <c r="AV688" s="27">
        <f>IF($O688&gt;=AV$1,$S688+$Y688+$Z688,$Y688+$Z688)</f>
        <v>3803.9568333333332</v>
      </c>
      <c r="AW688" s="27">
        <f>IF($O688&gt;=AW$1,$S688+$Y688+$Z688,$Y688+$Z688)</f>
        <v>3803.9568333333332</v>
      </c>
      <c r="AX688" s="27">
        <f>IF($O688&gt;=AX$1,$S688+$Y688+$Z688,$Y688+$Z688)</f>
        <v>3803.9568333333332</v>
      </c>
      <c r="AY688" s="27">
        <f>IF($O688&gt;=AY$1,$S688+$Y688+$Z688,$Y688+$Z688)</f>
        <v>3803.9568333333332</v>
      </c>
      <c r="AZ688" s="27">
        <f>IF($O688&gt;=AZ$1,$S688+$Y688+$Z688,$Y688+$Z688)</f>
        <v>3803.9568333333332</v>
      </c>
      <c r="BA688" s="27">
        <f>IF($O688&gt;=BA$1,$S688+$Y688+$Z688,$Y688+$Z688)</f>
        <v>3803.9568333333332</v>
      </c>
      <c r="BB688" s="27">
        <f>IF($O688&gt;=BB$1,$S688+$Y688+$Z688,$Y688+$Z688)</f>
        <v>3803.9568333333332</v>
      </c>
      <c r="BC688" s="27">
        <f>IF($O688&gt;=BC$1,$S688+$Y688+$Z688,$Y688+$Z688)</f>
        <v>3803.9568333333332</v>
      </c>
      <c r="BD688" s="27">
        <f>IF($O688&gt;=BD$1,$S688+$Y688+$Z688,$Y688+$Z688)</f>
        <v>3803.9568333333332</v>
      </c>
      <c r="BE688" s="27">
        <f>IF($O688&gt;=BE$1,$S688+$Y688+$Z688,$Y688+$Z688)</f>
        <v>3803.9568333333332</v>
      </c>
      <c r="BF688" s="27">
        <f>IF($O688&gt;=BF$1,$S688+$Y688+$Z688,$Y688+$Z688)</f>
        <v>3803.9568333333332</v>
      </c>
      <c r="BG688" s="27">
        <f>IF($O688&gt;=BG$1,$S688+$Y688+$Z688,$Y688+$Z688)</f>
        <v>3803.9568333333332</v>
      </c>
      <c r="BH688" s="27">
        <f>IF($O688&gt;=BH$1,$S688+$Y688+$Z688,$Y688+$Z688)</f>
        <v>3803.9568333333332</v>
      </c>
      <c r="BI688" s="27">
        <f>IF($O688&gt;=BI$1,$S688+$Y688+$Z688,$Y688+$Z688)</f>
        <v>3803.9568333333332</v>
      </c>
      <c r="BJ688" s="27">
        <f>IF($O688&gt;=BJ$1,$S688+$Y688+$Z688,$Y688+$Z688)</f>
        <v>3803.9568333333332</v>
      </c>
      <c r="BK688" s="27">
        <f>IF($O688&gt;=BK$1,$S688+$Y688+$Z688,$Y688+$Z688)</f>
        <v>3803.9568333333332</v>
      </c>
      <c r="BL688" s="27">
        <f>IF($O688&gt;=BL$1,$S688+$Y688+$Z688,$Y688+$Z688)</f>
        <v>3803.9568333333332</v>
      </c>
      <c r="BM688" s="27">
        <f>IF($O688&gt;=BM$1,$S688+$Y688+$Z688,$Y688+$Z688)</f>
        <v>3803.9568333333332</v>
      </c>
      <c r="BN688" s="27">
        <f>IF($O688&gt;=BN$1,$S688+$Y688+$Z688,$Y688+$Z688)</f>
        <v>3803.9568333333332</v>
      </c>
      <c r="BO688" s="27">
        <f>IF($O688&gt;=BO$1,$S688+$Y688+$Z688,$Y688+$Z688)</f>
        <v>3803.9568333333332</v>
      </c>
      <c r="BP688" s="27">
        <f>IF($O688&gt;=BP$1,$S688+$Y688+$Z688,$Y688+$Z688)</f>
        <v>3803.9568333333332</v>
      </c>
      <c r="BQ688" s="27">
        <f>IF($O688&gt;=BQ$1,$S688+$Y688+$Z688,$Y688+$Z688)</f>
        <v>3803.9568333333332</v>
      </c>
      <c r="BR688" s="27">
        <f>IF($O688&gt;=BR$1,$S688+$Y688+$Z688,$Y688+$Z688)</f>
        <v>3803.9568333333332</v>
      </c>
      <c r="BS688" s="27">
        <f>IF($O688&gt;=BS$1,$S688+$Y688+$Z688,$Y688+$Z688)</f>
        <v>3803.9568333333332</v>
      </c>
      <c r="BT688" s="27">
        <f>IF($O688&gt;=BT$1,$S688+$Y688+$Z688,$Y688+$Z688)</f>
        <v>3803.9568333333332</v>
      </c>
      <c r="BU688" s="27">
        <f>IF($O688&gt;=BU$1,$S688+$Y688+$Z688,$Y688+$Z688)</f>
        <v>3803.9568333333332</v>
      </c>
      <c r="BV688" s="27">
        <f>IF($O688&gt;=BV$1,$S688+$Y688+$Z688,$Y688+$Z688)</f>
        <v>3803.9568333333332</v>
      </c>
      <c r="BW688" s="27">
        <f>IF($O688&gt;=BW$1,$S688+$Y688+$Z688,$Y688+$Z688)</f>
        <v>3803.9568333333332</v>
      </c>
      <c r="BX688" s="27">
        <f>IF($O688&gt;=BX$1,$S688+$Y688+$Z688,$Y688+$Z688)</f>
        <v>3803.9568333333332</v>
      </c>
      <c r="BY688" s="27">
        <f>IF($O688&gt;=BY$1,$S688+$Y688+$Z688,$Y688+$Z688)</f>
        <v>3803.9568333333332</v>
      </c>
      <c r="BZ688" s="27">
        <f>IF($O688&gt;=BZ$1,$S688+$Y688+$Z688,$Y688+$Z688)</f>
        <v>3803.9568333333332</v>
      </c>
      <c r="CA688" s="27">
        <f>IF($O688&gt;=CA$1,$S688+$Y688+$Z688,$Y688+$Z688)</f>
        <v>3803.9568333333332</v>
      </c>
      <c r="CB688" s="27">
        <f>IF($O688&gt;=CB$1,$S688+$Y688+$Z688,$Y688+$Z688)</f>
        <v>3803.9568333333332</v>
      </c>
      <c r="CC688" s="27">
        <f>IF($O688&gt;=CC$1,$S688+$Y688+$Z688,$Y688+$Z688)</f>
        <v>3803.9568333333332</v>
      </c>
      <c r="CD688" s="27">
        <f>IF($O688&gt;=CD$1,$S688+$Y688+$Z688,$Y688+$Z688)</f>
        <v>3803.9568333333332</v>
      </c>
      <c r="CE688" s="27">
        <f>IF($O688&gt;=CE$1,$S688+$Y688+$Z688,$Y688+$Z688)</f>
        <v>3803.9568333333332</v>
      </c>
      <c r="CF688" s="27">
        <f>IF($O688&gt;=CF$1,$S688+$Y688+$Z688,$Y688+$Z688)</f>
        <v>3803.9568333333332</v>
      </c>
      <c r="CG688" s="27">
        <f>IF($O688&gt;=CG$1,$S688+$Y688+$Z688,$Y688+$Z688)</f>
        <v>3803.9568333333332</v>
      </c>
      <c r="CH688" s="27">
        <f>IF($O688&gt;=CH$1,$S688+$Y688+$Z688,$Y688+$Z688)</f>
        <v>3803.9568333333332</v>
      </c>
      <c r="CI688" s="27">
        <f>IF($O688&gt;=CI$1,$S688+$Y688+$Z688,$Y688+$Z688)</f>
        <v>3803.9568333333332</v>
      </c>
      <c r="CJ688" s="27">
        <f>IF($O688&gt;=CJ$1,$S688+$Y688+$Z688,$Y688+$Z688)</f>
        <v>3803.9568333333332</v>
      </c>
      <c r="CK688" s="27">
        <f>IF($O688&gt;=CK$1,$S688+$Y688+$Z688,$Y688+$Z688)</f>
        <v>3803.9568333333332</v>
      </c>
      <c r="CL688" s="27">
        <f>IF($O688&gt;=CL$1,$S688+$Y688+$Z688,$Y688+$Z688)</f>
        <v>3803.9568333333332</v>
      </c>
      <c r="CM688" s="27">
        <f>IF($O688&gt;=CM$1,$S688+$Y688+$Z688,$Y688+$Z688)</f>
        <v>3803.9568333333332</v>
      </c>
      <c r="CN688" s="27">
        <f>IF($O688&gt;=CN$1,$S688+$Y688,$Y688)</f>
        <v>3403.9568333333332</v>
      </c>
      <c r="CO688" s="27">
        <f>IF($O688&gt;=CO$1,$S688+$Y688,$Y688)</f>
        <v>3403.9568333333332</v>
      </c>
      <c r="CP688" s="27">
        <f>IF($O688&gt;=CP$1,$S688+$Y688,$Y688)</f>
        <v>3403.9568333333332</v>
      </c>
      <c r="CQ688" s="27">
        <f>IF($O688&gt;=CQ$1,$S688+$Y688,$Y688)</f>
        <v>3403.9568333333332</v>
      </c>
      <c r="CR688" s="27">
        <f>IF($O688&gt;=CR$1,$S688+$Y688,$Y688)</f>
        <v>3403.9568333333332</v>
      </c>
      <c r="CS688" s="27">
        <f>IF($O688&gt;=CS$1,$S688+$Y688,$Y688)</f>
        <v>3403.9568333333332</v>
      </c>
      <c r="CT688" s="27">
        <f>IF($O688&gt;=CT$1,$S688+$Y688,$Y688)</f>
        <v>3403.9568333333332</v>
      </c>
      <c r="CU688" s="27">
        <f>IF($O688&gt;=CU$1,$S688+$Y688,$Y688)</f>
        <v>3403.9568333333332</v>
      </c>
      <c r="CV688" s="27">
        <f>IF($O688&gt;=CV$1,$S688+$Y688,$Y688)</f>
        <v>3403.9568333333332</v>
      </c>
      <c r="CW688" s="27">
        <f>IF($O688&gt;=CW$1,$S688+$Y688,$Y688)</f>
        <v>3403.9568333333332</v>
      </c>
      <c r="CX688" s="27">
        <f>IF($O688&gt;=CX$1,$S688+$Y688,$Y688)</f>
        <v>3403.9568333333332</v>
      </c>
      <c r="CY688" s="27">
        <f>IF($O688&gt;=CY$1,$S688+$Y688,$Y688)</f>
        <v>3403.9568333333332</v>
      </c>
      <c r="CZ688" s="27">
        <f>IF($O688&gt;=CZ$1,$S688+$Y688,$Y688)</f>
        <v>3403.9568333333332</v>
      </c>
      <c r="DA688" s="27">
        <f>IF($O688&gt;=DA$1,$S688+$Y688,$Y688)</f>
        <v>3403.9568333333332</v>
      </c>
      <c r="DB688" s="27">
        <f>IF($O688&gt;=DB$1,$S688+$Y688,$Y688)</f>
        <v>3403.9568333333332</v>
      </c>
      <c r="DC688" s="27">
        <f>IF($O688&gt;=DC$1,$S688+$Y688,$Y688)</f>
        <v>3403.9568333333332</v>
      </c>
      <c r="DD688" s="27">
        <f>IF($O688&gt;=DD$1,$S688+$Y688,$Y688)</f>
        <v>3403.9568333333332</v>
      </c>
      <c r="DE688" s="27">
        <f>IF($O688&gt;=DE$1,$S688+$Y688,$Y688)</f>
        <v>3403.9568333333332</v>
      </c>
      <c r="DF688" s="27">
        <f>IF($O688&gt;=DF$1,$S688+$Y688,$Y688)</f>
        <v>3403.9568333333332</v>
      </c>
      <c r="DG688" s="27">
        <f>IF($O688&gt;=DG$1,$S688+$Y688,$Y688)</f>
        <v>3403.9568333333332</v>
      </c>
      <c r="DH688" s="27">
        <f>IF($O688&gt;=DH$1,$S688+$Y688,$Y688)</f>
        <v>3403.9568333333332</v>
      </c>
      <c r="DI688" s="27">
        <f>IF($O688&gt;=DI$1,$S688+$Y688,$Y688)</f>
        <v>3403.9568333333332</v>
      </c>
      <c r="DJ688" s="27">
        <f>IF($O688&gt;=DJ$1,$S688+$Y688,$Y688)</f>
        <v>3403.9568333333332</v>
      </c>
      <c r="DK688" s="27">
        <f>IF($O688&gt;=DK$1,$S688+$Y688,$Y688)</f>
        <v>3403.9568333333332</v>
      </c>
      <c r="DL688" s="27">
        <f>IF($O688&gt;=DL$1,$S688+$Y688,$Y688)</f>
        <v>3403.9568333333332</v>
      </c>
      <c r="DM688" s="27">
        <f>IF($O688&gt;=DM$1,$S688+$Y688,$Y688)</f>
        <v>3403.9568333333332</v>
      </c>
      <c r="DN688" s="27">
        <f>IF($O688&gt;=DN$1,$S688+$Y688,$Y688)</f>
        <v>3403.9568333333332</v>
      </c>
      <c r="DO688" s="27">
        <f>IF($O688&gt;=DO$1,$S688+$Y688,$Y688)</f>
        <v>3403.9568333333332</v>
      </c>
      <c r="DP688" s="27">
        <f>IF($O688&gt;=DP$1,$S688+$Y688,$Y688)</f>
        <v>3403.9568333333332</v>
      </c>
      <c r="DQ688" s="27">
        <f>IF($O688&gt;=DQ$1,$S688+$Y688,$Y688)</f>
        <v>3403.9568333333332</v>
      </c>
      <c r="DR688" s="27">
        <f>IF($O688&gt;=DR$1,$S688+$Y688,$Y688)</f>
        <v>3403.9568333333332</v>
      </c>
      <c r="DS688" s="27">
        <f>IF($O688&gt;=DS$1,$S688+$Y688,$Y688)</f>
        <v>3403.9568333333332</v>
      </c>
      <c r="DT688" s="27">
        <f>IF($O688&gt;=DT$1,$S688+$Y688,$Y688)</f>
        <v>3403.9568333333332</v>
      </c>
      <c r="DU688" s="27">
        <f>IF($O688&gt;=DU$1,$S688+$Y688,$Y688)</f>
        <v>3403.9568333333332</v>
      </c>
      <c r="DV688" s="27">
        <f>IF($O688&gt;=DV$1,$S688+$Y688,$Y688)</f>
        <v>3403.9568333333332</v>
      </c>
      <c r="DW688" s="27">
        <f>IF($O688&gt;=DW$1,$S688+$Y688,$Y688)</f>
        <v>3403.9568333333332</v>
      </c>
      <c r="DX688" s="27">
        <f>IF($O688&gt;=DX$1,$S688+$Y688,$Y688)</f>
        <v>3403.9568333333332</v>
      </c>
      <c r="DY688" s="27">
        <f>IF($O688&gt;=DY$1,$S688+$Y688,$Y688)</f>
        <v>3403.9568333333332</v>
      </c>
      <c r="DZ688" s="27">
        <f>IF($O688&gt;=DZ$1,$S688+$Y688,$Y688)</f>
        <v>3403.9568333333332</v>
      </c>
      <c r="EA688" s="27">
        <f>IF($O688&gt;=EA$1,$S688+$Y688,$Y688)</f>
        <v>3403.9568333333332</v>
      </c>
      <c r="EB688" s="27">
        <f>IF($O688&gt;=EB$1,$S688+$Y688,$Y688)</f>
        <v>3403.9568333333332</v>
      </c>
      <c r="EC688" s="27">
        <f>IF($O688&gt;=EC$1,$S688+$Y688,$Y688)</f>
        <v>3403.9568333333332</v>
      </c>
      <c r="ED688" s="27">
        <f>IF($O688&gt;=ED$1,$S688+$Y688,$Y688)</f>
        <v>3403.9568333333332</v>
      </c>
      <c r="EE688" s="27">
        <f>IF($O688&gt;=EE$1,$S688+$Y688,$Y688)</f>
        <v>3403.9568333333332</v>
      </c>
      <c r="EF688" s="27">
        <f>IF($O688&gt;=EF$1,$S688+$Y688,$Y688)</f>
        <v>3403.9568333333332</v>
      </c>
      <c r="EG688" s="27">
        <f>IF($O688&gt;=EG$1,$S688+$Y688,$Y688)</f>
        <v>3403.9568333333332</v>
      </c>
      <c r="EH688" s="27">
        <f>IF($O688&gt;=EH$1,$S688+$Y688,$Y688)</f>
        <v>3403.9568333333332</v>
      </c>
      <c r="EI688" s="27">
        <f>IF($O688&gt;=EI$1,$S688+$Y688,$Y688)</f>
        <v>3403.9568333333332</v>
      </c>
      <c r="EJ688" s="27">
        <f>IF($O688&gt;=EJ$1,$S688+$Y688,$Y688)</f>
        <v>3403.9568333333332</v>
      </c>
      <c r="EK688" s="27">
        <f>IF($O688&gt;=EK$1,$S688+$Y688,$Y688)</f>
        <v>3403.9568333333332</v>
      </c>
      <c r="EL688" s="27">
        <f>IF($O688&gt;=EL$1,$S688+$Y688,$Y688)</f>
        <v>3403.9568333333332</v>
      </c>
      <c r="EM688" s="27">
        <f>IF($O688&gt;=EM$1,$S688+$Y688,$Y688)</f>
        <v>3403.9568333333332</v>
      </c>
      <c r="EN688" s="27">
        <f>IF($O688&gt;=EN$1,$S688+$Y688,$Y688)</f>
        <v>3403.9568333333332</v>
      </c>
      <c r="EO688" s="27">
        <f>IF($O688&gt;=EO$1,$S688+$Y688,$Y688)</f>
        <v>3403.9568333333332</v>
      </c>
      <c r="EP688" s="27">
        <f>IF($O688&gt;=EP$1,$S688+$Y688,$Y688)</f>
        <v>3403.9568333333332</v>
      </c>
      <c r="EQ688" s="27">
        <f>IF($O688&gt;=EQ$1,$S688+$Y688,$Y688)</f>
        <v>3403.9568333333332</v>
      </c>
      <c r="ER688" s="27">
        <f>IF($O688&gt;=ER$1,$S688+$Y688,$Y688)</f>
        <v>3403.9568333333332</v>
      </c>
      <c r="ES688" s="27">
        <f>IF($O688&gt;=ES$1,$S688+$Y688,$Y688)</f>
        <v>3403.9568333333332</v>
      </c>
      <c r="ET688" s="27">
        <f>IF($O688&gt;=ET$1,$S688+$Y688,$Y688)</f>
        <v>3403.9568333333332</v>
      </c>
      <c r="EU688" s="27">
        <f>IF($O688&gt;=EU$1,$S688+$Y688,$Y688)</f>
        <v>3403.9568333333332</v>
      </c>
      <c r="EV688" s="27">
        <f>IF($O688&gt;=EV$1,$S688,0)</f>
        <v>3403.9568333333332</v>
      </c>
      <c r="EW688" s="27">
        <f>IF($O688&gt;=EW$1,$S688,0)</f>
        <v>3403.9568333333332</v>
      </c>
      <c r="EX688" s="27">
        <f>IF($O688&gt;=EX$1,$S688,0)</f>
        <v>3403.9568333333332</v>
      </c>
      <c r="EY688" s="27">
        <f>IF($O688&gt;=EY$1,$S688,0)</f>
        <v>3403.9568333333332</v>
      </c>
      <c r="EZ688" s="27">
        <f>IF($O688&gt;=EZ$1,$S688,0)</f>
        <v>3403.9568333333332</v>
      </c>
      <c r="FA688" s="27">
        <f>IF($O688&gt;=FA$1,$S688,0)</f>
        <v>3403.9568333333332</v>
      </c>
      <c r="FB688" s="27">
        <f>IF($O688&gt;=FB$1,$S688,0)</f>
        <v>3403.9568333333332</v>
      </c>
      <c r="FC688" s="27">
        <f>IF($O688&gt;=FC$1,$S688,0)</f>
        <v>3403.9568333333332</v>
      </c>
      <c r="FD688" s="27">
        <f>IF($O688&gt;=FD$1,$S688,0)</f>
        <v>3403.9568333333332</v>
      </c>
      <c r="FE688" s="27">
        <f>IF($O688&gt;=FE$1,$S688,0)</f>
        <v>3403.9568333333332</v>
      </c>
      <c r="FF688" s="27">
        <f>IF($O688&gt;=FF$1,$S688,0)</f>
        <v>3403.9568333333332</v>
      </c>
      <c r="FG688" s="27">
        <f>IF($O688&gt;=FG$1,$S688,0)</f>
        <v>3403.9568333333332</v>
      </c>
      <c r="FH688" s="27">
        <f>IF($O688&gt;=FH$1,$S688,0)</f>
        <v>3403.9568333333332</v>
      </c>
      <c r="FI688" s="27">
        <f>IF($O688&gt;=FI$1,$S688,0)</f>
        <v>3403.9568333333332</v>
      </c>
      <c r="FJ688" s="27">
        <f>IF($O688&gt;=FJ$1,$S688,0)</f>
        <v>3403.9568333333332</v>
      </c>
      <c r="FK688" s="27">
        <f>IF($O688&gt;=FK$1,$S688,0)</f>
        <v>3403.9568333333332</v>
      </c>
      <c r="FL688" s="27">
        <f>IF($O688&gt;=FL$1,$S688,0)</f>
        <v>3403.9568333333332</v>
      </c>
      <c r="FM688" s="27">
        <f>IF($O688&gt;=FM$1,$S688,0)</f>
        <v>3403.9568333333332</v>
      </c>
      <c r="FN688" s="27">
        <f>IF($O688&gt;=FN$1,$S688,0)</f>
        <v>3403.9568333333332</v>
      </c>
      <c r="FO688" s="27">
        <f>IF($O688&gt;=FO$1,$S688,0)</f>
        <v>3403.9568333333332</v>
      </c>
      <c r="FP688" s="27">
        <f>IF($O688&gt;=FP$1,$S688,0)</f>
        <v>3403.9568333333332</v>
      </c>
      <c r="FQ688" s="27">
        <f>IF($O688&gt;=FQ$1,$S688,0)</f>
        <v>3403.9568333333332</v>
      </c>
      <c r="FR688" s="27">
        <f>IF($O688&gt;=FR$1,$S688,0)</f>
        <v>3403.9568333333332</v>
      </c>
      <c r="FS688" s="27">
        <f>IF($O688&gt;=FS$1,$S688,0)</f>
        <v>3403.9568333333332</v>
      </c>
      <c r="FT688" s="27">
        <f>IF($O688&gt;=FT$1,$S688,0)</f>
        <v>3403.9568333333332</v>
      </c>
      <c r="FU688" s="27">
        <f>IF($O688&gt;=FU$1,$S688,0)</f>
        <v>3403.9568333333332</v>
      </c>
      <c r="FV688" s="27">
        <f>IF($O688&gt;=FV$1,$S688,0)</f>
        <v>3403.9568333333332</v>
      </c>
      <c r="FW688" s="27">
        <f>IF($O688&gt;=FW$1,$S688,0)</f>
        <v>3403.9568333333332</v>
      </c>
      <c r="FX688" s="27">
        <f>IF($O688&gt;=FX$1,$S688,0)</f>
        <v>3403.9568333333332</v>
      </c>
      <c r="FY688" s="27">
        <f>IF($O688&gt;=FY$1,$S688,0)</f>
        <v>3403.9568333333332</v>
      </c>
      <c r="FZ688" s="27">
        <f>IF($O688&gt;=FZ$1,$S688,0)</f>
        <v>3403.9568333333332</v>
      </c>
      <c r="GA688" s="27">
        <f>IF($O688&gt;=GA$1,$S688,0)</f>
        <v>3403.9568333333332</v>
      </c>
      <c r="GB688" s="27">
        <f>IF($O688&gt;=GB$1,$S688,0)</f>
        <v>3403.9568333333332</v>
      </c>
      <c r="GC688" s="27">
        <f>IF($O688&gt;=GC$1,$S688,0)</f>
        <v>3403.9568333333332</v>
      </c>
      <c r="GD688" s="27">
        <f>IF($O688&gt;=GD$1,$S688,0)</f>
        <v>3403.9568333333332</v>
      </c>
      <c r="GE688" s="27">
        <f>IF($O688&gt;=GE$1,$S688,0)</f>
        <v>3403.9568333333332</v>
      </c>
      <c r="GF688" s="27">
        <f>IF($O688&gt;=GF$1,$S688,0)</f>
        <v>3403.9568333333332</v>
      </c>
      <c r="GG688" s="27">
        <f>IF($O688&gt;=GG$1,$S688,0)</f>
        <v>3403.9568333333332</v>
      </c>
      <c r="GH688" s="27">
        <f>IF($O688&gt;=GH$1,$S688,0)</f>
        <v>3403.9568333333332</v>
      </c>
      <c r="GI688" s="27">
        <f>IF($O688&gt;=GI$1,$S688,0)</f>
        <v>3403.9568333333332</v>
      </c>
      <c r="GJ688" s="27">
        <f>IF($O688&gt;=GJ$1,$S688,0)</f>
        <v>3403.9568333333332</v>
      </c>
      <c r="GK688" s="27">
        <f>IF($O688&gt;=GK$1,$S688,0)</f>
        <v>3403.9568333333332</v>
      </c>
      <c r="GL688" s="27">
        <f>IF($O688&gt;=GL$1,$S688,0)</f>
        <v>3403.9568333333332</v>
      </c>
      <c r="GM688" s="27">
        <f>IF($O688&gt;=GM$1,$S688,0)</f>
        <v>3403.9568333333332</v>
      </c>
      <c r="GN688" s="27">
        <f>IF($O688&gt;=GN$1,$S688,0)</f>
        <v>3403.9568333333332</v>
      </c>
      <c r="GO688" s="27">
        <f>IF($O688&gt;=GO$1,$S688,0)</f>
        <v>3403.9568333333332</v>
      </c>
      <c r="GP688" s="27">
        <f>IF($O688&gt;=GP$1,$S688,0)</f>
        <v>3403.9568333333332</v>
      </c>
      <c r="GQ688" s="27">
        <f>IF($O688&gt;=GQ$1,$S688,0)</f>
        <v>3403.9568333333332</v>
      </c>
      <c r="GR688" s="27">
        <f>IF($O688&gt;=GR$1,$S688,0)</f>
        <v>3403.9568333333332</v>
      </c>
      <c r="GS688" s="27">
        <f>IF($O688&gt;=GS$1,$S688,0)</f>
        <v>3403.9568333333332</v>
      </c>
      <c r="GT688" s="27">
        <f>IF($O688&gt;=GT$1,$S688,0)</f>
        <v>3403.9568333333332</v>
      </c>
      <c r="GU688" s="27">
        <f>IF($O688&gt;=GU$1,$S688,0)</f>
        <v>3403.9568333333332</v>
      </c>
      <c r="GV688" s="27">
        <f>IF($O688&gt;=GV$1,$S688,0)</f>
        <v>3403.9568333333332</v>
      </c>
      <c r="GW688" s="27">
        <f>IF($O688&gt;=GW$1,$S688,0)</f>
        <v>3403.9568333333332</v>
      </c>
      <c r="GX688" s="27">
        <f>IF($O688&gt;=GX$1,$S688,0)</f>
        <v>3403.9568333333332</v>
      </c>
      <c r="GY688" s="27">
        <f>IF($O688&gt;=GY$1,$S688,0)</f>
        <v>3403.9568333333332</v>
      </c>
      <c r="GZ688" s="27">
        <f>IF($O688&gt;=GZ$1,$S688,0)</f>
        <v>3403.9568333333332</v>
      </c>
      <c r="HA688" s="27">
        <f>IF($O688&gt;=HA$1,$S688,0)</f>
        <v>3403.9568333333332</v>
      </c>
      <c r="HB688" s="27">
        <f>IF($O688&gt;=HB$1,$S688,0)</f>
        <v>3403.9568333333332</v>
      </c>
      <c r="HC688" s="27">
        <f>IF($O688&gt;=HC$1,$S688,0)</f>
        <v>3403.9568333333332</v>
      </c>
    </row>
    <row r="689" spans="1:211">
      <c r="A689" s="3">
        <v>61255</v>
      </c>
      <c r="B689" s="3" t="s">
        <v>741</v>
      </c>
      <c r="C689" s="3" t="s">
        <v>12</v>
      </c>
      <c r="D689" s="3">
        <v>68</v>
      </c>
      <c r="E689" s="4">
        <v>34717</v>
      </c>
      <c r="F689" s="5">
        <v>23.435616438356163</v>
      </c>
      <c r="G689" s="3" t="s">
        <v>729</v>
      </c>
      <c r="H689" s="4">
        <v>18482</v>
      </c>
      <c r="I689" s="9" t="s">
        <v>795</v>
      </c>
      <c r="J689" s="5">
        <v>2294.0500000000002</v>
      </c>
      <c r="K689" s="31">
        <v>1004</v>
      </c>
      <c r="L689" s="32">
        <v>23</v>
      </c>
      <c r="M689" s="33">
        <f>VLOOKUP(L689,FIND,3,TRUE)</f>
        <v>1.3</v>
      </c>
      <c r="N689" s="32">
        <f>IF(L689&gt;30,180,VLOOKUP(L689,TEMPO,2,FALSE))</f>
        <v>138</v>
      </c>
      <c r="O689" s="32">
        <f>IF(R689&gt;0,4,N689)</f>
        <v>138</v>
      </c>
      <c r="P689" s="96">
        <f>J689*M689*L689</f>
        <v>68592.095000000001</v>
      </c>
      <c r="Q689" s="96">
        <f>10934.45*2</f>
        <v>21868.9</v>
      </c>
      <c r="R689" s="96">
        <f>IF(P689&lt;=Q689,P689/4,0)</f>
        <v>0</v>
      </c>
      <c r="S689" s="5">
        <f>IF(P689&gt;=Q689,P689/N689,0)</f>
        <v>497.04416666666668</v>
      </c>
      <c r="T689" s="3"/>
      <c r="U689" s="3">
        <f>IF(T689="",1,0)</f>
        <v>1</v>
      </c>
      <c r="V689" s="3">
        <v>47</v>
      </c>
      <c r="W689" s="5">
        <v>0</v>
      </c>
      <c r="X689" s="5">
        <v>402.65</v>
      </c>
      <c r="Y689" s="5">
        <f>X689*W689</f>
        <v>0</v>
      </c>
      <c r="Z689" s="5">
        <v>400</v>
      </c>
      <c r="AA689" s="5">
        <f>S689+Y689+Z689</f>
        <v>897.04416666666668</v>
      </c>
      <c r="AB689" s="39">
        <f>(J689/12+J689/12*1.3333333333+450/12+J689/30*6/12+J689)*1.3+Y689+Z689+153.9</f>
        <v>4214.5042777694935</v>
      </c>
      <c r="AC689" s="39" t="s">
        <v>12</v>
      </c>
      <c r="AD689" s="39">
        <f>J689*1.3+400+153.9</f>
        <v>3536.1650000000004</v>
      </c>
      <c r="AE689" s="39">
        <f>SUMIFS('CUSTO MENSAL FUNC NOVO'!H:H,'CUSTO MENSAL FUNC NOVO'!A:A,'VALORES MENSAIS'!AC689)</f>
        <v>2265.9090000000001</v>
      </c>
      <c r="AF689" s="27">
        <f>IF($R689&gt;0,$R689,$S689)+$Y689+$Z689</f>
        <v>897.04416666666668</v>
      </c>
      <c r="AG689" s="27">
        <f>IF($R689&gt;0,$R689,$S689)+$Y689+$Z689</f>
        <v>897.04416666666668</v>
      </c>
      <c r="AH689" s="27">
        <f>IF($R689&gt;0,$R689,$S689)+$Y689+$Z689</f>
        <v>897.04416666666668</v>
      </c>
      <c r="AI689" s="27">
        <f>IF($R689&gt;0,$R689,$S689)+$Y689+$Z689</f>
        <v>897.04416666666668</v>
      </c>
      <c r="AJ689" s="27">
        <f>IF($O689&gt;=AJ$1,$S689+$Y689+$Z689,$Y689+$Z689)</f>
        <v>897.04416666666668</v>
      </c>
      <c r="AK689" s="27">
        <f>IF($O689&gt;=AK$1,$S689+$Y689+$Z689,$Y689+$Z689)</f>
        <v>897.04416666666668</v>
      </c>
      <c r="AL689" s="27">
        <f>IF($O689&gt;=AL$1,$S689+$Y689+$Z689,$Y689+$Z689)</f>
        <v>897.04416666666668</v>
      </c>
      <c r="AM689" s="27">
        <f>IF($O689&gt;=AM$1,$S689+$Y689+$Z689,$Y689+$Z689)</f>
        <v>897.04416666666668</v>
      </c>
      <c r="AN689" s="27">
        <f>IF($O689&gt;=AN$1,$S689+$Y689+$Z689,$Y689+$Z689)</f>
        <v>897.04416666666668</v>
      </c>
      <c r="AO689" s="27">
        <f>IF($O689&gt;=AO$1,$S689+$Y689+$Z689,$Y689+$Z689)</f>
        <v>897.04416666666668</v>
      </c>
      <c r="AP689" s="27">
        <f>IF($O689&gt;=AP$1,$S689+$Y689+$Z689,$Y689+$Z689)</f>
        <v>897.04416666666668</v>
      </c>
      <c r="AQ689" s="27">
        <f>IF($O689&gt;=AQ$1,$S689+$Y689+$Z689,$Y689+$Z689)</f>
        <v>897.04416666666668</v>
      </c>
      <c r="AR689" s="27">
        <f>IF($O689&gt;=AR$1,$S689+$Y689+$Z689,$Y689+$Z689)</f>
        <v>897.04416666666668</v>
      </c>
      <c r="AS689" s="27">
        <f>IF($O689&gt;=AS$1,$S689+$Y689+$Z689,$Y689+$Z689)</f>
        <v>897.04416666666668</v>
      </c>
      <c r="AT689" s="27">
        <f>IF($O689&gt;=AT$1,$S689+$Y689+$Z689,$Y689+$Z689)</f>
        <v>897.04416666666668</v>
      </c>
      <c r="AU689" s="27">
        <f>IF($O689&gt;=AU$1,$S689+$Y689+$Z689,$Y689+$Z689)</f>
        <v>897.04416666666668</v>
      </c>
      <c r="AV689" s="27">
        <f>IF($O689&gt;=AV$1,$S689+$Y689+$Z689,$Y689+$Z689)</f>
        <v>897.04416666666668</v>
      </c>
      <c r="AW689" s="27">
        <f>IF($O689&gt;=AW$1,$S689+$Y689+$Z689,$Y689+$Z689)</f>
        <v>897.04416666666668</v>
      </c>
      <c r="AX689" s="27">
        <f>IF($O689&gt;=AX$1,$S689+$Y689+$Z689,$Y689+$Z689)</f>
        <v>897.04416666666668</v>
      </c>
      <c r="AY689" s="27">
        <f>IF($O689&gt;=AY$1,$S689+$Y689+$Z689,$Y689+$Z689)</f>
        <v>897.04416666666668</v>
      </c>
      <c r="AZ689" s="27">
        <f>IF($O689&gt;=AZ$1,$S689+$Y689+$Z689,$Y689+$Z689)</f>
        <v>897.04416666666668</v>
      </c>
      <c r="BA689" s="27">
        <f>IF($O689&gt;=BA$1,$S689+$Y689+$Z689,$Y689+$Z689)</f>
        <v>897.04416666666668</v>
      </c>
      <c r="BB689" s="27">
        <f>IF($O689&gt;=BB$1,$S689+$Y689+$Z689,$Y689+$Z689)</f>
        <v>897.04416666666668</v>
      </c>
      <c r="BC689" s="27">
        <f>IF($O689&gt;=BC$1,$S689+$Y689+$Z689,$Y689+$Z689)</f>
        <v>897.04416666666668</v>
      </c>
      <c r="BD689" s="27">
        <f>IF($O689&gt;=BD$1,$S689+$Y689+$Z689,$Y689+$Z689)</f>
        <v>897.04416666666668</v>
      </c>
      <c r="BE689" s="27">
        <f>IF($O689&gt;=BE$1,$S689+$Y689+$Z689,$Y689+$Z689)</f>
        <v>897.04416666666668</v>
      </c>
      <c r="BF689" s="27">
        <f>IF($O689&gt;=BF$1,$S689+$Y689+$Z689,$Y689+$Z689)</f>
        <v>897.04416666666668</v>
      </c>
      <c r="BG689" s="27">
        <f>IF($O689&gt;=BG$1,$S689+$Y689+$Z689,$Y689+$Z689)</f>
        <v>897.04416666666668</v>
      </c>
      <c r="BH689" s="27">
        <f>IF($O689&gt;=BH$1,$S689+$Y689+$Z689,$Y689+$Z689)</f>
        <v>897.04416666666668</v>
      </c>
      <c r="BI689" s="27">
        <f>IF($O689&gt;=BI$1,$S689+$Y689+$Z689,$Y689+$Z689)</f>
        <v>897.04416666666668</v>
      </c>
      <c r="BJ689" s="27">
        <f>IF($O689&gt;=BJ$1,$S689+$Y689+$Z689,$Y689+$Z689)</f>
        <v>897.04416666666668</v>
      </c>
      <c r="BK689" s="27">
        <f>IF($O689&gt;=BK$1,$S689+$Y689+$Z689,$Y689+$Z689)</f>
        <v>897.04416666666668</v>
      </c>
      <c r="BL689" s="27">
        <f>IF($O689&gt;=BL$1,$S689+$Y689+$Z689,$Y689+$Z689)</f>
        <v>897.04416666666668</v>
      </c>
      <c r="BM689" s="27">
        <f>IF($O689&gt;=BM$1,$S689+$Y689+$Z689,$Y689+$Z689)</f>
        <v>897.04416666666668</v>
      </c>
      <c r="BN689" s="27">
        <f>IF($O689&gt;=BN$1,$S689+$Y689+$Z689,$Y689+$Z689)</f>
        <v>897.04416666666668</v>
      </c>
      <c r="BO689" s="27">
        <f>IF($O689&gt;=BO$1,$S689+$Y689+$Z689,$Y689+$Z689)</f>
        <v>897.04416666666668</v>
      </c>
      <c r="BP689" s="27">
        <f>IF($O689&gt;=BP$1,$S689+$Y689+$Z689,$Y689+$Z689)</f>
        <v>897.04416666666668</v>
      </c>
      <c r="BQ689" s="27">
        <f>IF($O689&gt;=BQ$1,$S689+$Y689+$Z689,$Y689+$Z689)</f>
        <v>897.04416666666668</v>
      </c>
      <c r="BR689" s="27">
        <f>IF($O689&gt;=BR$1,$S689+$Y689+$Z689,$Y689+$Z689)</f>
        <v>897.04416666666668</v>
      </c>
      <c r="BS689" s="27">
        <f>IF($O689&gt;=BS$1,$S689+$Y689+$Z689,$Y689+$Z689)</f>
        <v>897.04416666666668</v>
      </c>
      <c r="BT689" s="27">
        <f>IF($O689&gt;=BT$1,$S689+$Y689+$Z689,$Y689+$Z689)</f>
        <v>897.04416666666668</v>
      </c>
      <c r="BU689" s="27">
        <f>IF($O689&gt;=BU$1,$S689+$Y689+$Z689,$Y689+$Z689)</f>
        <v>897.04416666666668</v>
      </c>
      <c r="BV689" s="27">
        <f>IF($O689&gt;=BV$1,$S689+$Y689+$Z689,$Y689+$Z689)</f>
        <v>897.04416666666668</v>
      </c>
      <c r="BW689" s="27">
        <f>IF($O689&gt;=BW$1,$S689+$Y689+$Z689,$Y689+$Z689)</f>
        <v>897.04416666666668</v>
      </c>
      <c r="BX689" s="27">
        <f>IF($O689&gt;=BX$1,$S689+$Y689+$Z689,$Y689+$Z689)</f>
        <v>897.04416666666668</v>
      </c>
      <c r="BY689" s="27">
        <f>IF($O689&gt;=BY$1,$S689+$Y689+$Z689,$Y689+$Z689)</f>
        <v>897.04416666666668</v>
      </c>
      <c r="BZ689" s="27">
        <f>IF($O689&gt;=BZ$1,$S689+$Y689+$Z689,$Y689+$Z689)</f>
        <v>897.04416666666668</v>
      </c>
      <c r="CA689" s="27">
        <f>IF($O689&gt;=CA$1,$S689+$Y689+$Z689,$Y689+$Z689)</f>
        <v>897.04416666666668</v>
      </c>
      <c r="CB689" s="27">
        <f>IF($O689&gt;=CB$1,$S689+$Y689+$Z689,$Y689+$Z689)</f>
        <v>897.04416666666668</v>
      </c>
      <c r="CC689" s="27">
        <f>IF($O689&gt;=CC$1,$S689+$Y689+$Z689,$Y689+$Z689)</f>
        <v>897.04416666666668</v>
      </c>
      <c r="CD689" s="27">
        <f>IF($O689&gt;=CD$1,$S689+$Y689+$Z689,$Y689+$Z689)</f>
        <v>897.04416666666668</v>
      </c>
      <c r="CE689" s="27">
        <f>IF($O689&gt;=CE$1,$S689+$Y689+$Z689,$Y689+$Z689)</f>
        <v>897.04416666666668</v>
      </c>
      <c r="CF689" s="27">
        <f>IF($O689&gt;=CF$1,$S689+$Y689+$Z689,$Y689+$Z689)</f>
        <v>897.04416666666668</v>
      </c>
      <c r="CG689" s="27">
        <f>IF($O689&gt;=CG$1,$S689+$Y689+$Z689,$Y689+$Z689)</f>
        <v>897.04416666666668</v>
      </c>
      <c r="CH689" s="27">
        <f>IF($O689&gt;=CH$1,$S689+$Y689+$Z689,$Y689+$Z689)</f>
        <v>897.04416666666668</v>
      </c>
      <c r="CI689" s="27">
        <f>IF($O689&gt;=CI$1,$S689+$Y689+$Z689,$Y689+$Z689)</f>
        <v>897.04416666666668</v>
      </c>
      <c r="CJ689" s="27">
        <f>IF($O689&gt;=CJ$1,$S689+$Y689+$Z689,$Y689+$Z689)</f>
        <v>897.04416666666668</v>
      </c>
      <c r="CK689" s="27">
        <f>IF($O689&gt;=CK$1,$S689+$Y689+$Z689,$Y689+$Z689)</f>
        <v>897.04416666666668</v>
      </c>
      <c r="CL689" s="27">
        <f>IF($O689&gt;=CL$1,$S689+$Y689+$Z689,$Y689+$Z689)</f>
        <v>897.04416666666668</v>
      </c>
      <c r="CM689" s="27">
        <f>IF($O689&gt;=CM$1,$S689+$Y689+$Z689,$Y689+$Z689)</f>
        <v>897.04416666666668</v>
      </c>
      <c r="CN689" s="27">
        <f>IF($O689&gt;=CN$1,$S689+$Y689,$Y689)</f>
        <v>497.04416666666668</v>
      </c>
      <c r="CO689" s="27">
        <f>IF($O689&gt;=CO$1,$S689+$Y689,$Y689)</f>
        <v>497.04416666666668</v>
      </c>
      <c r="CP689" s="27">
        <f>IF($O689&gt;=CP$1,$S689+$Y689,$Y689)</f>
        <v>497.04416666666668</v>
      </c>
      <c r="CQ689" s="27">
        <f>IF($O689&gt;=CQ$1,$S689+$Y689,$Y689)</f>
        <v>497.04416666666668</v>
      </c>
      <c r="CR689" s="27">
        <f>IF($O689&gt;=CR$1,$S689+$Y689,$Y689)</f>
        <v>497.04416666666668</v>
      </c>
      <c r="CS689" s="27">
        <f>IF($O689&gt;=CS$1,$S689+$Y689,$Y689)</f>
        <v>497.04416666666668</v>
      </c>
      <c r="CT689" s="27">
        <f>IF($O689&gt;=CT$1,$S689+$Y689,$Y689)</f>
        <v>497.04416666666668</v>
      </c>
      <c r="CU689" s="27">
        <f>IF($O689&gt;=CU$1,$S689+$Y689,$Y689)</f>
        <v>497.04416666666668</v>
      </c>
      <c r="CV689" s="27">
        <f>IF($O689&gt;=CV$1,$S689+$Y689,$Y689)</f>
        <v>497.04416666666668</v>
      </c>
      <c r="CW689" s="27">
        <f>IF($O689&gt;=CW$1,$S689+$Y689,$Y689)</f>
        <v>497.04416666666668</v>
      </c>
      <c r="CX689" s="27">
        <f>IF($O689&gt;=CX$1,$S689+$Y689,$Y689)</f>
        <v>497.04416666666668</v>
      </c>
      <c r="CY689" s="27">
        <f>IF($O689&gt;=CY$1,$S689+$Y689,$Y689)</f>
        <v>497.04416666666668</v>
      </c>
      <c r="CZ689" s="27">
        <f>IF($O689&gt;=CZ$1,$S689+$Y689,$Y689)</f>
        <v>497.04416666666668</v>
      </c>
      <c r="DA689" s="27">
        <f>IF($O689&gt;=DA$1,$S689+$Y689,$Y689)</f>
        <v>497.04416666666668</v>
      </c>
      <c r="DB689" s="27">
        <f>IF($O689&gt;=DB$1,$S689+$Y689,$Y689)</f>
        <v>497.04416666666668</v>
      </c>
      <c r="DC689" s="27">
        <f>IF($O689&gt;=DC$1,$S689+$Y689,$Y689)</f>
        <v>497.04416666666668</v>
      </c>
      <c r="DD689" s="27">
        <f>IF($O689&gt;=DD$1,$S689+$Y689,$Y689)</f>
        <v>497.04416666666668</v>
      </c>
      <c r="DE689" s="27">
        <f>IF($O689&gt;=DE$1,$S689+$Y689,$Y689)</f>
        <v>497.04416666666668</v>
      </c>
      <c r="DF689" s="27">
        <f>IF($O689&gt;=DF$1,$S689+$Y689,$Y689)</f>
        <v>497.04416666666668</v>
      </c>
      <c r="DG689" s="27">
        <f>IF($O689&gt;=DG$1,$S689+$Y689,$Y689)</f>
        <v>497.04416666666668</v>
      </c>
      <c r="DH689" s="27">
        <f>IF($O689&gt;=DH$1,$S689+$Y689,$Y689)</f>
        <v>497.04416666666668</v>
      </c>
      <c r="DI689" s="27">
        <f>IF($O689&gt;=DI$1,$S689+$Y689,$Y689)</f>
        <v>497.04416666666668</v>
      </c>
      <c r="DJ689" s="27">
        <f>IF($O689&gt;=DJ$1,$S689+$Y689,$Y689)</f>
        <v>497.04416666666668</v>
      </c>
      <c r="DK689" s="27">
        <f>IF($O689&gt;=DK$1,$S689+$Y689,$Y689)</f>
        <v>497.04416666666668</v>
      </c>
      <c r="DL689" s="27">
        <f>IF($O689&gt;=DL$1,$S689+$Y689,$Y689)</f>
        <v>497.04416666666668</v>
      </c>
      <c r="DM689" s="27">
        <f>IF($O689&gt;=DM$1,$S689+$Y689,$Y689)</f>
        <v>497.04416666666668</v>
      </c>
      <c r="DN689" s="27">
        <f>IF($O689&gt;=DN$1,$S689+$Y689,$Y689)</f>
        <v>497.04416666666668</v>
      </c>
      <c r="DO689" s="27">
        <f>IF($O689&gt;=DO$1,$S689+$Y689,$Y689)</f>
        <v>497.04416666666668</v>
      </c>
      <c r="DP689" s="27">
        <f>IF($O689&gt;=DP$1,$S689+$Y689,$Y689)</f>
        <v>497.04416666666668</v>
      </c>
      <c r="DQ689" s="27">
        <f>IF($O689&gt;=DQ$1,$S689+$Y689,$Y689)</f>
        <v>497.04416666666668</v>
      </c>
      <c r="DR689" s="27">
        <f>IF($O689&gt;=DR$1,$S689+$Y689,$Y689)</f>
        <v>497.04416666666668</v>
      </c>
      <c r="DS689" s="27">
        <f>IF($O689&gt;=DS$1,$S689+$Y689,$Y689)</f>
        <v>497.04416666666668</v>
      </c>
      <c r="DT689" s="27">
        <f>IF($O689&gt;=DT$1,$S689+$Y689,$Y689)</f>
        <v>497.04416666666668</v>
      </c>
      <c r="DU689" s="27">
        <f>IF($O689&gt;=DU$1,$S689+$Y689,$Y689)</f>
        <v>497.04416666666668</v>
      </c>
      <c r="DV689" s="27">
        <f>IF($O689&gt;=DV$1,$S689+$Y689,$Y689)</f>
        <v>497.04416666666668</v>
      </c>
      <c r="DW689" s="27">
        <f>IF($O689&gt;=DW$1,$S689+$Y689,$Y689)</f>
        <v>497.04416666666668</v>
      </c>
      <c r="DX689" s="27">
        <f>IF($O689&gt;=DX$1,$S689+$Y689,$Y689)</f>
        <v>497.04416666666668</v>
      </c>
      <c r="DY689" s="27">
        <f>IF($O689&gt;=DY$1,$S689+$Y689,$Y689)</f>
        <v>497.04416666666668</v>
      </c>
      <c r="DZ689" s="27">
        <f>IF($O689&gt;=DZ$1,$S689+$Y689,$Y689)</f>
        <v>497.04416666666668</v>
      </c>
      <c r="EA689" s="27">
        <f>IF($O689&gt;=EA$1,$S689+$Y689,$Y689)</f>
        <v>497.04416666666668</v>
      </c>
      <c r="EB689" s="27">
        <f>IF($O689&gt;=EB$1,$S689+$Y689,$Y689)</f>
        <v>497.04416666666668</v>
      </c>
      <c r="EC689" s="27">
        <f>IF($O689&gt;=EC$1,$S689+$Y689,$Y689)</f>
        <v>497.04416666666668</v>
      </c>
      <c r="ED689" s="27">
        <f>IF($O689&gt;=ED$1,$S689+$Y689,$Y689)</f>
        <v>497.04416666666668</v>
      </c>
      <c r="EE689" s="27">
        <f>IF($O689&gt;=EE$1,$S689+$Y689,$Y689)</f>
        <v>497.04416666666668</v>
      </c>
      <c r="EF689" s="27">
        <f>IF($O689&gt;=EF$1,$S689+$Y689,$Y689)</f>
        <v>497.04416666666668</v>
      </c>
      <c r="EG689" s="27">
        <f>IF($O689&gt;=EG$1,$S689+$Y689,$Y689)</f>
        <v>497.04416666666668</v>
      </c>
      <c r="EH689" s="27">
        <f>IF($O689&gt;=EH$1,$S689+$Y689,$Y689)</f>
        <v>497.04416666666668</v>
      </c>
      <c r="EI689" s="27">
        <f>IF($O689&gt;=EI$1,$S689+$Y689,$Y689)</f>
        <v>497.04416666666668</v>
      </c>
      <c r="EJ689" s="27">
        <f>IF($O689&gt;=EJ$1,$S689+$Y689,$Y689)</f>
        <v>497.04416666666668</v>
      </c>
      <c r="EK689" s="27">
        <f>IF($O689&gt;=EK$1,$S689+$Y689,$Y689)</f>
        <v>497.04416666666668</v>
      </c>
      <c r="EL689" s="27">
        <f>IF($O689&gt;=EL$1,$S689+$Y689,$Y689)</f>
        <v>497.04416666666668</v>
      </c>
      <c r="EM689" s="27">
        <f>IF($O689&gt;=EM$1,$S689+$Y689,$Y689)</f>
        <v>497.04416666666668</v>
      </c>
      <c r="EN689" s="27">
        <f>IF($O689&gt;=EN$1,$S689+$Y689,$Y689)</f>
        <v>497.04416666666668</v>
      </c>
      <c r="EO689" s="27">
        <f>IF($O689&gt;=EO$1,$S689+$Y689,$Y689)</f>
        <v>497.04416666666668</v>
      </c>
      <c r="EP689" s="27">
        <f>IF($O689&gt;=EP$1,$S689+$Y689,$Y689)</f>
        <v>497.04416666666668</v>
      </c>
      <c r="EQ689" s="27">
        <f>IF($O689&gt;=EQ$1,$S689+$Y689,$Y689)</f>
        <v>497.04416666666668</v>
      </c>
      <c r="ER689" s="27">
        <f>IF($O689&gt;=ER$1,$S689+$Y689,$Y689)</f>
        <v>497.04416666666668</v>
      </c>
      <c r="ES689" s="27">
        <f>IF($O689&gt;=ES$1,$S689+$Y689,$Y689)</f>
        <v>497.04416666666668</v>
      </c>
      <c r="ET689" s="27">
        <f>IF($O689&gt;=ET$1,$S689+$Y689,$Y689)</f>
        <v>497.04416666666668</v>
      </c>
      <c r="EU689" s="27">
        <f>IF($O689&gt;=EU$1,$S689+$Y689,$Y689)</f>
        <v>497.04416666666668</v>
      </c>
      <c r="EV689" s="27">
        <f>IF($O689&gt;=EV$1,$S689,0)</f>
        <v>497.04416666666668</v>
      </c>
      <c r="EW689" s="27">
        <f>IF($O689&gt;=EW$1,$S689,0)</f>
        <v>497.04416666666668</v>
      </c>
      <c r="EX689" s="27">
        <f>IF($O689&gt;=EX$1,$S689,0)</f>
        <v>497.04416666666668</v>
      </c>
      <c r="EY689" s="27">
        <f>IF($O689&gt;=EY$1,$S689,0)</f>
        <v>497.04416666666668</v>
      </c>
      <c r="EZ689" s="27">
        <f>IF($O689&gt;=EZ$1,$S689,0)</f>
        <v>497.04416666666668</v>
      </c>
      <c r="FA689" s="27">
        <f>IF($O689&gt;=FA$1,$S689,0)</f>
        <v>497.04416666666668</v>
      </c>
      <c r="FB689" s="27">
        <f>IF($O689&gt;=FB$1,$S689,0)</f>
        <v>497.04416666666668</v>
      </c>
      <c r="FC689" s="27">
        <f>IF($O689&gt;=FC$1,$S689,0)</f>
        <v>497.04416666666668</v>
      </c>
      <c r="FD689" s="27">
        <f>IF($O689&gt;=FD$1,$S689,0)</f>
        <v>497.04416666666668</v>
      </c>
      <c r="FE689" s="27">
        <f>IF($O689&gt;=FE$1,$S689,0)</f>
        <v>497.04416666666668</v>
      </c>
      <c r="FF689" s="27">
        <f>IF($O689&gt;=FF$1,$S689,0)</f>
        <v>497.04416666666668</v>
      </c>
      <c r="FG689" s="27">
        <f>IF($O689&gt;=FG$1,$S689,0)</f>
        <v>497.04416666666668</v>
      </c>
      <c r="FH689" s="27">
        <f>IF($O689&gt;=FH$1,$S689,0)</f>
        <v>497.04416666666668</v>
      </c>
      <c r="FI689" s="27">
        <f>IF($O689&gt;=FI$1,$S689,0)</f>
        <v>497.04416666666668</v>
      </c>
      <c r="FJ689" s="27">
        <f>IF($O689&gt;=FJ$1,$S689,0)</f>
        <v>497.04416666666668</v>
      </c>
      <c r="FK689" s="27">
        <f>IF($O689&gt;=FK$1,$S689,0)</f>
        <v>497.04416666666668</v>
      </c>
      <c r="FL689" s="27">
        <f>IF($O689&gt;=FL$1,$S689,0)</f>
        <v>497.04416666666668</v>
      </c>
      <c r="FM689" s="27">
        <f>IF($O689&gt;=FM$1,$S689,0)</f>
        <v>497.04416666666668</v>
      </c>
      <c r="FN689" s="27">
        <f>IF($O689&gt;=FN$1,$S689,0)</f>
        <v>0</v>
      </c>
      <c r="FO689" s="27">
        <f>IF($O689&gt;=FO$1,$S689,0)</f>
        <v>0</v>
      </c>
      <c r="FP689" s="27">
        <f>IF($O689&gt;=FP$1,$S689,0)</f>
        <v>0</v>
      </c>
      <c r="FQ689" s="27">
        <f>IF($O689&gt;=FQ$1,$S689,0)</f>
        <v>0</v>
      </c>
      <c r="FR689" s="27">
        <f>IF($O689&gt;=FR$1,$S689,0)</f>
        <v>0</v>
      </c>
      <c r="FS689" s="27">
        <f>IF($O689&gt;=FS$1,$S689,0)</f>
        <v>0</v>
      </c>
      <c r="FT689" s="27">
        <f>IF($O689&gt;=FT$1,$S689,0)</f>
        <v>0</v>
      </c>
      <c r="FU689" s="27">
        <f>IF($O689&gt;=FU$1,$S689,0)</f>
        <v>0</v>
      </c>
      <c r="FV689" s="27">
        <f>IF($O689&gt;=FV$1,$S689,0)</f>
        <v>0</v>
      </c>
      <c r="FW689" s="27">
        <f>IF($O689&gt;=FW$1,$S689,0)</f>
        <v>0</v>
      </c>
      <c r="FX689" s="27">
        <f>IF($O689&gt;=FX$1,$S689,0)</f>
        <v>0</v>
      </c>
      <c r="FY689" s="27">
        <f>IF($O689&gt;=FY$1,$S689,0)</f>
        <v>0</v>
      </c>
      <c r="FZ689" s="27">
        <f>IF($O689&gt;=FZ$1,$S689,0)</f>
        <v>0</v>
      </c>
      <c r="GA689" s="27">
        <f>IF($O689&gt;=GA$1,$S689,0)</f>
        <v>0</v>
      </c>
      <c r="GB689" s="27">
        <f>IF($O689&gt;=GB$1,$S689,0)</f>
        <v>0</v>
      </c>
      <c r="GC689" s="27">
        <f>IF($O689&gt;=GC$1,$S689,0)</f>
        <v>0</v>
      </c>
      <c r="GD689" s="27">
        <f>IF($O689&gt;=GD$1,$S689,0)</f>
        <v>0</v>
      </c>
      <c r="GE689" s="27">
        <f>IF($O689&gt;=GE$1,$S689,0)</f>
        <v>0</v>
      </c>
      <c r="GF689" s="27">
        <f>IF($O689&gt;=GF$1,$S689,0)</f>
        <v>0</v>
      </c>
      <c r="GG689" s="27">
        <f>IF($O689&gt;=GG$1,$S689,0)</f>
        <v>0</v>
      </c>
      <c r="GH689" s="27">
        <f>IF($O689&gt;=GH$1,$S689,0)</f>
        <v>0</v>
      </c>
      <c r="GI689" s="27">
        <f>IF($O689&gt;=GI$1,$S689,0)</f>
        <v>0</v>
      </c>
      <c r="GJ689" s="27">
        <f>IF($O689&gt;=GJ$1,$S689,0)</f>
        <v>0</v>
      </c>
      <c r="GK689" s="27">
        <f>IF($O689&gt;=GK$1,$S689,0)</f>
        <v>0</v>
      </c>
      <c r="GL689" s="27">
        <f>IF($O689&gt;=GL$1,$S689,0)</f>
        <v>0</v>
      </c>
      <c r="GM689" s="27">
        <f>IF($O689&gt;=GM$1,$S689,0)</f>
        <v>0</v>
      </c>
      <c r="GN689" s="27">
        <f>IF($O689&gt;=GN$1,$S689,0)</f>
        <v>0</v>
      </c>
      <c r="GO689" s="27">
        <f>IF($O689&gt;=GO$1,$S689,0)</f>
        <v>0</v>
      </c>
      <c r="GP689" s="27">
        <f>IF($O689&gt;=GP$1,$S689,0)</f>
        <v>0</v>
      </c>
      <c r="GQ689" s="27">
        <f>IF($O689&gt;=GQ$1,$S689,0)</f>
        <v>0</v>
      </c>
      <c r="GR689" s="27">
        <f>IF($O689&gt;=GR$1,$S689,0)</f>
        <v>0</v>
      </c>
      <c r="GS689" s="27">
        <f>IF($O689&gt;=GS$1,$S689,0)</f>
        <v>0</v>
      </c>
      <c r="GT689" s="27">
        <f>IF($O689&gt;=GT$1,$S689,0)</f>
        <v>0</v>
      </c>
      <c r="GU689" s="27">
        <f>IF($O689&gt;=GU$1,$S689,0)</f>
        <v>0</v>
      </c>
      <c r="GV689" s="27">
        <f>IF($O689&gt;=GV$1,$S689,0)</f>
        <v>0</v>
      </c>
      <c r="GW689" s="27">
        <f>IF($O689&gt;=GW$1,$S689,0)</f>
        <v>0</v>
      </c>
      <c r="GX689" s="27">
        <f>IF($O689&gt;=GX$1,$S689,0)</f>
        <v>0</v>
      </c>
      <c r="GY689" s="27">
        <f>IF($O689&gt;=GY$1,$S689,0)</f>
        <v>0</v>
      </c>
      <c r="GZ689" s="27">
        <f>IF($O689&gt;=GZ$1,$S689,0)</f>
        <v>0</v>
      </c>
      <c r="HA689" s="27">
        <f>IF($O689&gt;=HA$1,$S689,0)</f>
        <v>0</v>
      </c>
      <c r="HB689" s="27">
        <f>IF($O689&gt;=HB$1,$S689,0)</f>
        <v>0</v>
      </c>
      <c r="HC689" s="27">
        <f>IF($O689&gt;=HC$1,$S689,0)</f>
        <v>0</v>
      </c>
    </row>
    <row r="690" spans="1:211">
      <c r="A690" s="3">
        <v>13633</v>
      </c>
      <c r="B690" s="3" t="s">
        <v>779</v>
      </c>
      <c r="C690" s="3" t="s">
        <v>18</v>
      </c>
      <c r="D690" s="3">
        <v>59</v>
      </c>
      <c r="E690" s="4">
        <v>29308</v>
      </c>
      <c r="F690" s="5">
        <v>38.254794520547946</v>
      </c>
      <c r="G690" s="3" t="s">
        <v>729</v>
      </c>
      <c r="H690" s="4">
        <v>21893</v>
      </c>
      <c r="I690" s="9" t="s">
        <v>795</v>
      </c>
      <c r="J690" s="5">
        <v>2264.94</v>
      </c>
      <c r="K690" s="31">
        <v>1004</v>
      </c>
      <c r="L690" s="32">
        <v>38</v>
      </c>
      <c r="M690" s="33">
        <f>VLOOKUP(L690,FIND,3,TRUE)</f>
        <v>1.5</v>
      </c>
      <c r="N690" s="32">
        <f>IF(L690&gt;30,180,VLOOKUP(L690,TEMPO,2,FALSE))</f>
        <v>180</v>
      </c>
      <c r="O690" s="32">
        <f>IF(R690&gt;0,4,N690)</f>
        <v>180</v>
      </c>
      <c r="P690" s="96">
        <f>J690*M690*L690</f>
        <v>129101.57999999999</v>
      </c>
      <c r="Q690" s="96">
        <f>10934.45*2</f>
        <v>21868.9</v>
      </c>
      <c r="R690" s="96">
        <f>IF(P690&lt;=Q690,P690/4,0)</f>
        <v>0</v>
      </c>
      <c r="S690" s="5">
        <f>IF(P690&gt;=Q690,P690/N690,0)</f>
        <v>717.23099999999988</v>
      </c>
      <c r="T690" s="3"/>
      <c r="U690" s="3">
        <f>IF(T690="",1,0)</f>
        <v>1</v>
      </c>
      <c r="V690" s="3">
        <v>63</v>
      </c>
      <c r="W690" s="5">
        <v>0.6</v>
      </c>
      <c r="X690" s="5">
        <v>402.65</v>
      </c>
      <c r="Y690" s="5">
        <f>X690*W690</f>
        <v>241.58999999999997</v>
      </c>
      <c r="Z690" s="5">
        <v>400</v>
      </c>
      <c r="AA690" s="5">
        <f>S690+Y690+Z690</f>
        <v>1358.8209999999999</v>
      </c>
      <c r="AB690" s="39">
        <f>(J690/12+J690/12*1.3333333333+450/12+J690/30*6/12+J690)*1.3+Y690+Z690+153.9</f>
        <v>4410.262199991821</v>
      </c>
      <c r="AC690" s="39" t="s">
        <v>18</v>
      </c>
      <c r="AD690" s="39">
        <f>J690*1.3+400+153.9</f>
        <v>3498.3220000000001</v>
      </c>
      <c r="AE690" s="39">
        <f>SUMIFS('CUSTO MENSAL FUNC NOVO'!H:H,'CUSTO MENSAL FUNC NOVO'!A:A,'VALORES MENSAIS'!AC690)</f>
        <v>1902.2210000000002</v>
      </c>
      <c r="AF690" s="27">
        <f>IF($R690&gt;0,$R690,$S690)+$Y690+$Z690</f>
        <v>1358.8209999999999</v>
      </c>
      <c r="AG690" s="27">
        <f>IF($R690&gt;0,$R690,$S690)+$Y690+$Z690</f>
        <v>1358.8209999999999</v>
      </c>
      <c r="AH690" s="27">
        <f>IF($R690&gt;0,$R690,$S690)+$Y690+$Z690</f>
        <v>1358.8209999999999</v>
      </c>
      <c r="AI690" s="27">
        <f>IF($R690&gt;0,$R690,$S690)+$Y690+$Z690</f>
        <v>1358.8209999999999</v>
      </c>
      <c r="AJ690" s="27">
        <f>IF($O690&gt;=AJ$1,$S690+$Y690+$Z690,$Y690+$Z690)</f>
        <v>1358.8209999999999</v>
      </c>
      <c r="AK690" s="27">
        <f>IF($O690&gt;=AK$1,$S690+$Y690+$Z690,$Y690+$Z690)</f>
        <v>1358.8209999999999</v>
      </c>
      <c r="AL690" s="27">
        <f>IF($O690&gt;=AL$1,$S690+$Y690+$Z690,$Y690+$Z690)</f>
        <v>1358.8209999999999</v>
      </c>
      <c r="AM690" s="27">
        <f>IF($O690&gt;=AM$1,$S690+$Y690+$Z690,$Y690+$Z690)</f>
        <v>1358.8209999999999</v>
      </c>
      <c r="AN690" s="27">
        <f>IF($O690&gt;=AN$1,$S690+$Y690+$Z690,$Y690+$Z690)</f>
        <v>1358.8209999999999</v>
      </c>
      <c r="AO690" s="27">
        <f>IF($O690&gt;=AO$1,$S690+$Y690+$Z690,$Y690+$Z690)</f>
        <v>1358.8209999999999</v>
      </c>
      <c r="AP690" s="27">
        <f>IF($O690&gt;=AP$1,$S690+$Y690+$Z690,$Y690+$Z690)</f>
        <v>1358.8209999999999</v>
      </c>
      <c r="AQ690" s="27">
        <f>IF($O690&gt;=AQ$1,$S690+$Y690+$Z690,$Y690+$Z690)</f>
        <v>1358.8209999999999</v>
      </c>
      <c r="AR690" s="27">
        <f>IF($O690&gt;=AR$1,$S690+$Y690+$Z690,$Y690+$Z690)</f>
        <v>1358.8209999999999</v>
      </c>
      <c r="AS690" s="27">
        <f>IF($O690&gt;=AS$1,$S690+$Y690+$Z690,$Y690+$Z690)</f>
        <v>1358.8209999999999</v>
      </c>
      <c r="AT690" s="27">
        <f>IF($O690&gt;=AT$1,$S690+$Y690+$Z690,$Y690+$Z690)</f>
        <v>1358.8209999999999</v>
      </c>
      <c r="AU690" s="27">
        <f>IF($O690&gt;=AU$1,$S690+$Y690+$Z690,$Y690+$Z690)</f>
        <v>1358.8209999999999</v>
      </c>
      <c r="AV690" s="27">
        <f>IF($O690&gt;=AV$1,$S690+$Y690+$Z690,$Y690+$Z690)</f>
        <v>1358.8209999999999</v>
      </c>
      <c r="AW690" s="27">
        <f>IF($O690&gt;=AW$1,$S690+$Y690+$Z690,$Y690+$Z690)</f>
        <v>1358.8209999999999</v>
      </c>
      <c r="AX690" s="27">
        <f>IF($O690&gt;=AX$1,$S690+$Y690+$Z690,$Y690+$Z690)</f>
        <v>1358.8209999999999</v>
      </c>
      <c r="AY690" s="27">
        <f>IF($O690&gt;=AY$1,$S690+$Y690+$Z690,$Y690+$Z690)</f>
        <v>1358.8209999999999</v>
      </c>
      <c r="AZ690" s="27">
        <f>IF($O690&gt;=AZ$1,$S690+$Y690+$Z690,$Y690+$Z690)</f>
        <v>1358.8209999999999</v>
      </c>
      <c r="BA690" s="27">
        <f>IF($O690&gt;=BA$1,$S690+$Y690+$Z690,$Y690+$Z690)</f>
        <v>1358.8209999999999</v>
      </c>
      <c r="BB690" s="27">
        <f>IF($O690&gt;=BB$1,$S690+$Y690+$Z690,$Y690+$Z690)</f>
        <v>1358.8209999999999</v>
      </c>
      <c r="BC690" s="27">
        <f>IF($O690&gt;=BC$1,$S690+$Y690+$Z690,$Y690+$Z690)</f>
        <v>1358.8209999999999</v>
      </c>
      <c r="BD690" s="27">
        <f>IF($O690&gt;=BD$1,$S690+$Y690+$Z690,$Y690+$Z690)</f>
        <v>1358.8209999999999</v>
      </c>
      <c r="BE690" s="27">
        <f>IF($O690&gt;=BE$1,$S690+$Y690+$Z690,$Y690+$Z690)</f>
        <v>1358.8209999999999</v>
      </c>
      <c r="BF690" s="27">
        <f>IF($O690&gt;=BF$1,$S690+$Y690+$Z690,$Y690+$Z690)</f>
        <v>1358.8209999999999</v>
      </c>
      <c r="BG690" s="27">
        <f>IF($O690&gt;=BG$1,$S690+$Y690+$Z690,$Y690+$Z690)</f>
        <v>1358.8209999999999</v>
      </c>
      <c r="BH690" s="27">
        <f>IF($O690&gt;=BH$1,$S690+$Y690+$Z690,$Y690+$Z690)</f>
        <v>1358.8209999999999</v>
      </c>
      <c r="BI690" s="27">
        <f>IF($O690&gt;=BI$1,$S690+$Y690+$Z690,$Y690+$Z690)</f>
        <v>1358.8209999999999</v>
      </c>
      <c r="BJ690" s="27">
        <f>IF($O690&gt;=BJ$1,$S690+$Y690+$Z690,$Y690+$Z690)</f>
        <v>1358.8209999999999</v>
      </c>
      <c r="BK690" s="27">
        <f>IF($O690&gt;=BK$1,$S690+$Y690+$Z690,$Y690+$Z690)</f>
        <v>1358.8209999999999</v>
      </c>
      <c r="BL690" s="27">
        <f>IF($O690&gt;=BL$1,$S690+$Y690+$Z690,$Y690+$Z690)</f>
        <v>1358.8209999999999</v>
      </c>
      <c r="BM690" s="27">
        <f>IF($O690&gt;=BM$1,$S690+$Y690+$Z690,$Y690+$Z690)</f>
        <v>1358.8209999999999</v>
      </c>
      <c r="BN690" s="27">
        <f>IF($O690&gt;=BN$1,$S690+$Y690+$Z690,$Y690+$Z690)</f>
        <v>1358.8209999999999</v>
      </c>
      <c r="BO690" s="27">
        <f>IF($O690&gt;=BO$1,$S690+$Y690+$Z690,$Y690+$Z690)</f>
        <v>1358.8209999999999</v>
      </c>
      <c r="BP690" s="27">
        <f>IF($O690&gt;=BP$1,$S690+$Y690+$Z690,$Y690+$Z690)</f>
        <v>1358.8209999999999</v>
      </c>
      <c r="BQ690" s="27">
        <f>IF($O690&gt;=BQ$1,$S690+$Y690+$Z690,$Y690+$Z690)</f>
        <v>1358.8209999999999</v>
      </c>
      <c r="BR690" s="27">
        <f>IF($O690&gt;=BR$1,$S690+$Y690+$Z690,$Y690+$Z690)</f>
        <v>1358.8209999999999</v>
      </c>
      <c r="BS690" s="27">
        <f>IF($O690&gt;=BS$1,$S690+$Y690+$Z690,$Y690+$Z690)</f>
        <v>1358.8209999999999</v>
      </c>
      <c r="BT690" s="27">
        <f>IF($O690&gt;=BT$1,$S690+$Y690+$Z690,$Y690+$Z690)</f>
        <v>1358.8209999999999</v>
      </c>
      <c r="BU690" s="27">
        <f>IF($O690&gt;=BU$1,$S690+$Y690+$Z690,$Y690+$Z690)</f>
        <v>1358.8209999999999</v>
      </c>
      <c r="BV690" s="27">
        <f>IF($O690&gt;=BV$1,$S690+$Y690+$Z690,$Y690+$Z690)</f>
        <v>1358.8209999999999</v>
      </c>
      <c r="BW690" s="27">
        <f>IF($O690&gt;=BW$1,$S690+$Y690+$Z690,$Y690+$Z690)</f>
        <v>1358.8209999999999</v>
      </c>
      <c r="BX690" s="27">
        <f>IF($O690&gt;=BX$1,$S690+$Y690+$Z690,$Y690+$Z690)</f>
        <v>1358.8209999999999</v>
      </c>
      <c r="BY690" s="27">
        <f>IF($O690&gt;=BY$1,$S690+$Y690+$Z690,$Y690+$Z690)</f>
        <v>1358.8209999999999</v>
      </c>
      <c r="BZ690" s="27">
        <f>IF($O690&gt;=BZ$1,$S690+$Y690+$Z690,$Y690+$Z690)</f>
        <v>1358.8209999999999</v>
      </c>
      <c r="CA690" s="27">
        <f>IF($O690&gt;=CA$1,$S690+$Y690+$Z690,$Y690+$Z690)</f>
        <v>1358.8209999999999</v>
      </c>
      <c r="CB690" s="27">
        <f>IF($O690&gt;=CB$1,$S690+$Y690+$Z690,$Y690+$Z690)</f>
        <v>1358.8209999999999</v>
      </c>
      <c r="CC690" s="27">
        <f>IF($O690&gt;=CC$1,$S690+$Y690+$Z690,$Y690+$Z690)</f>
        <v>1358.8209999999999</v>
      </c>
      <c r="CD690" s="27">
        <f>IF($O690&gt;=CD$1,$S690+$Y690+$Z690,$Y690+$Z690)</f>
        <v>1358.8209999999999</v>
      </c>
      <c r="CE690" s="27">
        <f>IF($O690&gt;=CE$1,$S690+$Y690+$Z690,$Y690+$Z690)</f>
        <v>1358.8209999999999</v>
      </c>
      <c r="CF690" s="27">
        <f>IF($O690&gt;=CF$1,$S690+$Y690+$Z690,$Y690+$Z690)</f>
        <v>1358.8209999999999</v>
      </c>
      <c r="CG690" s="27">
        <f>IF($O690&gt;=CG$1,$S690+$Y690+$Z690,$Y690+$Z690)</f>
        <v>1358.8209999999999</v>
      </c>
      <c r="CH690" s="27">
        <f>IF($O690&gt;=CH$1,$S690+$Y690+$Z690,$Y690+$Z690)</f>
        <v>1358.8209999999999</v>
      </c>
      <c r="CI690" s="27">
        <f>IF($O690&gt;=CI$1,$S690+$Y690+$Z690,$Y690+$Z690)</f>
        <v>1358.8209999999999</v>
      </c>
      <c r="CJ690" s="27">
        <f>IF($O690&gt;=CJ$1,$S690+$Y690+$Z690,$Y690+$Z690)</f>
        <v>1358.8209999999999</v>
      </c>
      <c r="CK690" s="27">
        <f>IF($O690&gt;=CK$1,$S690+$Y690+$Z690,$Y690+$Z690)</f>
        <v>1358.8209999999999</v>
      </c>
      <c r="CL690" s="27">
        <f>IF($O690&gt;=CL$1,$S690+$Y690+$Z690,$Y690+$Z690)</f>
        <v>1358.8209999999999</v>
      </c>
      <c r="CM690" s="27">
        <f>IF($O690&gt;=CM$1,$S690+$Y690+$Z690,$Y690+$Z690)</f>
        <v>1358.8209999999999</v>
      </c>
      <c r="CN690" s="27">
        <f>IF($O690&gt;=CN$1,$S690+$Y690,$Y690)</f>
        <v>958.82099999999991</v>
      </c>
      <c r="CO690" s="27">
        <f>IF($O690&gt;=CO$1,$S690+$Y690,$Y690)</f>
        <v>958.82099999999991</v>
      </c>
      <c r="CP690" s="27">
        <f>IF($O690&gt;=CP$1,$S690+$Y690,$Y690)</f>
        <v>958.82099999999991</v>
      </c>
      <c r="CQ690" s="27">
        <f>IF($O690&gt;=CQ$1,$S690+$Y690,$Y690)</f>
        <v>958.82099999999991</v>
      </c>
      <c r="CR690" s="27">
        <f>IF($O690&gt;=CR$1,$S690+$Y690,$Y690)</f>
        <v>958.82099999999991</v>
      </c>
      <c r="CS690" s="27">
        <f>IF($O690&gt;=CS$1,$S690+$Y690,$Y690)</f>
        <v>958.82099999999991</v>
      </c>
      <c r="CT690" s="27">
        <f>IF($O690&gt;=CT$1,$S690+$Y690,$Y690)</f>
        <v>958.82099999999991</v>
      </c>
      <c r="CU690" s="27">
        <f>IF($O690&gt;=CU$1,$S690+$Y690,$Y690)</f>
        <v>958.82099999999991</v>
      </c>
      <c r="CV690" s="27">
        <f>IF($O690&gt;=CV$1,$S690+$Y690,$Y690)</f>
        <v>958.82099999999991</v>
      </c>
      <c r="CW690" s="27">
        <f>IF($O690&gt;=CW$1,$S690+$Y690,$Y690)</f>
        <v>958.82099999999991</v>
      </c>
      <c r="CX690" s="27">
        <f>IF($O690&gt;=CX$1,$S690+$Y690,$Y690)</f>
        <v>958.82099999999991</v>
      </c>
      <c r="CY690" s="27">
        <f>IF($O690&gt;=CY$1,$S690+$Y690,$Y690)</f>
        <v>958.82099999999991</v>
      </c>
      <c r="CZ690" s="27">
        <f>IF($O690&gt;=CZ$1,$S690+$Y690,$Y690)</f>
        <v>958.82099999999991</v>
      </c>
      <c r="DA690" s="27">
        <f>IF($O690&gt;=DA$1,$S690+$Y690,$Y690)</f>
        <v>958.82099999999991</v>
      </c>
      <c r="DB690" s="27">
        <f>IF($O690&gt;=DB$1,$S690+$Y690,$Y690)</f>
        <v>958.82099999999991</v>
      </c>
      <c r="DC690" s="27">
        <f>IF($O690&gt;=DC$1,$S690+$Y690,$Y690)</f>
        <v>958.82099999999991</v>
      </c>
      <c r="DD690" s="27">
        <f>IF($O690&gt;=DD$1,$S690+$Y690,$Y690)</f>
        <v>958.82099999999991</v>
      </c>
      <c r="DE690" s="27">
        <f>IF($O690&gt;=DE$1,$S690+$Y690,$Y690)</f>
        <v>958.82099999999991</v>
      </c>
      <c r="DF690" s="27">
        <f>IF($O690&gt;=DF$1,$S690+$Y690,$Y690)</f>
        <v>958.82099999999991</v>
      </c>
      <c r="DG690" s="27">
        <f>IF($O690&gt;=DG$1,$S690+$Y690,$Y690)</f>
        <v>958.82099999999991</v>
      </c>
      <c r="DH690" s="27">
        <f>IF($O690&gt;=DH$1,$S690+$Y690,$Y690)</f>
        <v>958.82099999999991</v>
      </c>
      <c r="DI690" s="27">
        <f>IF($O690&gt;=DI$1,$S690+$Y690,$Y690)</f>
        <v>958.82099999999991</v>
      </c>
      <c r="DJ690" s="27">
        <f>IF($O690&gt;=DJ$1,$S690+$Y690,$Y690)</f>
        <v>958.82099999999991</v>
      </c>
      <c r="DK690" s="27">
        <f>IF($O690&gt;=DK$1,$S690+$Y690,$Y690)</f>
        <v>958.82099999999991</v>
      </c>
      <c r="DL690" s="27">
        <f>IF($O690&gt;=DL$1,$S690+$Y690,$Y690)</f>
        <v>958.82099999999991</v>
      </c>
      <c r="DM690" s="27">
        <f>IF($O690&gt;=DM$1,$S690+$Y690,$Y690)</f>
        <v>958.82099999999991</v>
      </c>
      <c r="DN690" s="27">
        <f>IF($O690&gt;=DN$1,$S690+$Y690,$Y690)</f>
        <v>958.82099999999991</v>
      </c>
      <c r="DO690" s="27">
        <f>IF($O690&gt;=DO$1,$S690+$Y690,$Y690)</f>
        <v>958.82099999999991</v>
      </c>
      <c r="DP690" s="27">
        <f>IF($O690&gt;=DP$1,$S690+$Y690,$Y690)</f>
        <v>958.82099999999991</v>
      </c>
      <c r="DQ690" s="27">
        <f>IF($O690&gt;=DQ$1,$S690+$Y690,$Y690)</f>
        <v>958.82099999999991</v>
      </c>
      <c r="DR690" s="27">
        <f>IF($O690&gt;=DR$1,$S690+$Y690,$Y690)</f>
        <v>958.82099999999991</v>
      </c>
      <c r="DS690" s="27">
        <f>IF($O690&gt;=DS$1,$S690+$Y690,$Y690)</f>
        <v>958.82099999999991</v>
      </c>
      <c r="DT690" s="27">
        <f>IF($O690&gt;=DT$1,$S690+$Y690,$Y690)</f>
        <v>958.82099999999991</v>
      </c>
      <c r="DU690" s="27">
        <f>IF($O690&gt;=DU$1,$S690+$Y690,$Y690)</f>
        <v>958.82099999999991</v>
      </c>
      <c r="DV690" s="27">
        <f>IF($O690&gt;=DV$1,$S690+$Y690,$Y690)</f>
        <v>958.82099999999991</v>
      </c>
      <c r="DW690" s="27">
        <f>IF($O690&gt;=DW$1,$S690+$Y690,$Y690)</f>
        <v>958.82099999999991</v>
      </c>
      <c r="DX690" s="27">
        <f>IF($O690&gt;=DX$1,$S690+$Y690,$Y690)</f>
        <v>958.82099999999991</v>
      </c>
      <c r="DY690" s="27">
        <f>IF($O690&gt;=DY$1,$S690+$Y690,$Y690)</f>
        <v>958.82099999999991</v>
      </c>
      <c r="DZ690" s="27">
        <f>IF($O690&gt;=DZ$1,$S690+$Y690,$Y690)</f>
        <v>958.82099999999991</v>
      </c>
      <c r="EA690" s="27">
        <f>IF($O690&gt;=EA$1,$S690+$Y690,$Y690)</f>
        <v>958.82099999999991</v>
      </c>
      <c r="EB690" s="27">
        <f>IF($O690&gt;=EB$1,$S690+$Y690,$Y690)</f>
        <v>958.82099999999991</v>
      </c>
      <c r="EC690" s="27">
        <f>IF($O690&gt;=EC$1,$S690+$Y690,$Y690)</f>
        <v>958.82099999999991</v>
      </c>
      <c r="ED690" s="27">
        <f>IF($O690&gt;=ED$1,$S690+$Y690,$Y690)</f>
        <v>958.82099999999991</v>
      </c>
      <c r="EE690" s="27">
        <f>IF($O690&gt;=EE$1,$S690+$Y690,$Y690)</f>
        <v>958.82099999999991</v>
      </c>
      <c r="EF690" s="27">
        <f>IF($O690&gt;=EF$1,$S690+$Y690,$Y690)</f>
        <v>958.82099999999991</v>
      </c>
      <c r="EG690" s="27">
        <f>IF($O690&gt;=EG$1,$S690+$Y690,$Y690)</f>
        <v>958.82099999999991</v>
      </c>
      <c r="EH690" s="27">
        <f>IF($O690&gt;=EH$1,$S690+$Y690,$Y690)</f>
        <v>958.82099999999991</v>
      </c>
      <c r="EI690" s="27">
        <f>IF($O690&gt;=EI$1,$S690+$Y690,$Y690)</f>
        <v>958.82099999999991</v>
      </c>
      <c r="EJ690" s="27">
        <f>IF($O690&gt;=EJ$1,$S690+$Y690,$Y690)</f>
        <v>958.82099999999991</v>
      </c>
      <c r="EK690" s="27">
        <f>IF($O690&gt;=EK$1,$S690+$Y690,$Y690)</f>
        <v>958.82099999999991</v>
      </c>
      <c r="EL690" s="27">
        <f>IF($O690&gt;=EL$1,$S690+$Y690,$Y690)</f>
        <v>958.82099999999991</v>
      </c>
      <c r="EM690" s="27">
        <f>IF($O690&gt;=EM$1,$S690+$Y690,$Y690)</f>
        <v>958.82099999999991</v>
      </c>
      <c r="EN690" s="27">
        <f>IF($O690&gt;=EN$1,$S690+$Y690,$Y690)</f>
        <v>958.82099999999991</v>
      </c>
      <c r="EO690" s="27">
        <f>IF($O690&gt;=EO$1,$S690+$Y690,$Y690)</f>
        <v>958.82099999999991</v>
      </c>
      <c r="EP690" s="27">
        <f>IF($O690&gt;=EP$1,$S690+$Y690,$Y690)</f>
        <v>958.82099999999991</v>
      </c>
      <c r="EQ690" s="27">
        <f>IF($O690&gt;=EQ$1,$S690+$Y690,$Y690)</f>
        <v>958.82099999999991</v>
      </c>
      <c r="ER690" s="27">
        <f>IF($O690&gt;=ER$1,$S690+$Y690,$Y690)</f>
        <v>958.82099999999991</v>
      </c>
      <c r="ES690" s="27">
        <f>IF($O690&gt;=ES$1,$S690+$Y690,$Y690)</f>
        <v>958.82099999999991</v>
      </c>
      <c r="ET690" s="27">
        <f>IF($O690&gt;=ET$1,$S690+$Y690,$Y690)</f>
        <v>958.82099999999991</v>
      </c>
      <c r="EU690" s="27">
        <f>IF($O690&gt;=EU$1,$S690+$Y690,$Y690)</f>
        <v>958.82099999999991</v>
      </c>
      <c r="EV690" s="27">
        <f>IF($O690&gt;=EV$1,$S690,0)</f>
        <v>717.23099999999988</v>
      </c>
      <c r="EW690" s="27">
        <f>IF($O690&gt;=EW$1,$S690,0)</f>
        <v>717.23099999999988</v>
      </c>
      <c r="EX690" s="27">
        <f>IF($O690&gt;=EX$1,$S690,0)</f>
        <v>717.23099999999988</v>
      </c>
      <c r="EY690" s="27">
        <f>IF($O690&gt;=EY$1,$S690,0)</f>
        <v>717.23099999999988</v>
      </c>
      <c r="EZ690" s="27">
        <f>IF($O690&gt;=EZ$1,$S690,0)</f>
        <v>717.23099999999988</v>
      </c>
      <c r="FA690" s="27">
        <f>IF($O690&gt;=FA$1,$S690,0)</f>
        <v>717.23099999999988</v>
      </c>
      <c r="FB690" s="27">
        <f>IF($O690&gt;=FB$1,$S690,0)</f>
        <v>717.23099999999988</v>
      </c>
      <c r="FC690" s="27">
        <f>IF($O690&gt;=FC$1,$S690,0)</f>
        <v>717.23099999999988</v>
      </c>
      <c r="FD690" s="27">
        <f>IF($O690&gt;=FD$1,$S690,0)</f>
        <v>717.23099999999988</v>
      </c>
      <c r="FE690" s="27">
        <f>IF($O690&gt;=FE$1,$S690,0)</f>
        <v>717.23099999999988</v>
      </c>
      <c r="FF690" s="27">
        <f>IF($O690&gt;=FF$1,$S690,0)</f>
        <v>717.23099999999988</v>
      </c>
      <c r="FG690" s="27">
        <f>IF($O690&gt;=FG$1,$S690,0)</f>
        <v>717.23099999999988</v>
      </c>
      <c r="FH690" s="27">
        <f>IF($O690&gt;=FH$1,$S690,0)</f>
        <v>717.23099999999988</v>
      </c>
      <c r="FI690" s="27">
        <f>IF($O690&gt;=FI$1,$S690,0)</f>
        <v>717.23099999999988</v>
      </c>
      <c r="FJ690" s="27">
        <f>IF($O690&gt;=FJ$1,$S690,0)</f>
        <v>717.23099999999988</v>
      </c>
      <c r="FK690" s="27">
        <f>IF($O690&gt;=FK$1,$S690,0)</f>
        <v>717.23099999999988</v>
      </c>
      <c r="FL690" s="27">
        <f>IF($O690&gt;=FL$1,$S690,0)</f>
        <v>717.23099999999988</v>
      </c>
      <c r="FM690" s="27">
        <f>IF($O690&gt;=FM$1,$S690,0)</f>
        <v>717.23099999999988</v>
      </c>
      <c r="FN690" s="27">
        <f>IF($O690&gt;=FN$1,$S690,0)</f>
        <v>717.23099999999988</v>
      </c>
      <c r="FO690" s="27">
        <f>IF($O690&gt;=FO$1,$S690,0)</f>
        <v>717.23099999999988</v>
      </c>
      <c r="FP690" s="27">
        <f>IF($O690&gt;=FP$1,$S690,0)</f>
        <v>717.23099999999988</v>
      </c>
      <c r="FQ690" s="27">
        <f>IF($O690&gt;=FQ$1,$S690,0)</f>
        <v>717.23099999999988</v>
      </c>
      <c r="FR690" s="27">
        <f>IF($O690&gt;=FR$1,$S690,0)</f>
        <v>717.23099999999988</v>
      </c>
      <c r="FS690" s="27">
        <f>IF($O690&gt;=FS$1,$S690,0)</f>
        <v>717.23099999999988</v>
      </c>
      <c r="FT690" s="27">
        <f>IF($O690&gt;=FT$1,$S690,0)</f>
        <v>717.23099999999988</v>
      </c>
      <c r="FU690" s="27">
        <f>IF($O690&gt;=FU$1,$S690,0)</f>
        <v>717.23099999999988</v>
      </c>
      <c r="FV690" s="27">
        <f>IF($O690&gt;=FV$1,$S690,0)</f>
        <v>717.23099999999988</v>
      </c>
      <c r="FW690" s="27">
        <f>IF($O690&gt;=FW$1,$S690,0)</f>
        <v>717.23099999999988</v>
      </c>
      <c r="FX690" s="27">
        <f>IF($O690&gt;=FX$1,$S690,0)</f>
        <v>717.23099999999988</v>
      </c>
      <c r="FY690" s="27">
        <f>IF($O690&gt;=FY$1,$S690,0)</f>
        <v>717.23099999999988</v>
      </c>
      <c r="FZ690" s="27">
        <f>IF($O690&gt;=FZ$1,$S690,0)</f>
        <v>717.23099999999988</v>
      </c>
      <c r="GA690" s="27">
        <f>IF($O690&gt;=GA$1,$S690,0)</f>
        <v>717.23099999999988</v>
      </c>
      <c r="GB690" s="27">
        <f>IF($O690&gt;=GB$1,$S690,0)</f>
        <v>717.23099999999988</v>
      </c>
      <c r="GC690" s="27">
        <f>IF($O690&gt;=GC$1,$S690,0)</f>
        <v>717.23099999999988</v>
      </c>
      <c r="GD690" s="27">
        <f>IF($O690&gt;=GD$1,$S690,0)</f>
        <v>717.23099999999988</v>
      </c>
      <c r="GE690" s="27">
        <f>IF($O690&gt;=GE$1,$S690,0)</f>
        <v>717.23099999999988</v>
      </c>
      <c r="GF690" s="27">
        <f>IF($O690&gt;=GF$1,$S690,0)</f>
        <v>717.23099999999988</v>
      </c>
      <c r="GG690" s="27">
        <f>IF($O690&gt;=GG$1,$S690,0)</f>
        <v>717.23099999999988</v>
      </c>
      <c r="GH690" s="27">
        <f>IF($O690&gt;=GH$1,$S690,0)</f>
        <v>717.23099999999988</v>
      </c>
      <c r="GI690" s="27">
        <f>IF($O690&gt;=GI$1,$S690,0)</f>
        <v>717.23099999999988</v>
      </c>
      <c r="GJ690" s="27">
        <f>IF($O690&gt;=GJ$1,$S690,0)</f>
        <v>717.23099999999988</v>
      </c>
      <c r="GK690" s="27">
        <f>IF($O690&gt;=GK$1,$S690,0)</f>
        <v>717.23099999999988</v>
      </c>
      <c r="GL690" s="27">
        <f>IF($O690&gt;=GL$1,$S690,0)</f>
        <v>717.23099999999988</v>
      </c>
      <c r="GM690" s="27">
        <f>IF($O690&gt;=GM$1,$S690,0)</f>
        <v>717.23099999999988</v>
      </c>
      <c r="GN690" s="27">
        <f>IF($O690&gt;=GN$1,$S690,0)</f>
        <v>717.23099999999988</v>
      </c>
      <c r="GO690" s="27">
        <f>IF($O690&gt;=GO$1,$S690,0)</f>
        <v>717.23099999999988</v>
      </c>
      <c r="GP690" s="27">
        <f>IF($O690&gt;=GP$1,$S690,0)</f>
        <v>717.23099999999988</v>
      </c>
      <c r="GQ690" s="27">
        <f>IF($O690&gt;=GQ$1,$S690,0)</f>
        <v>717.23099999999988</v>
      </c>
      <c r="GR690" s="27">
        <f>IF($O690&gt;=GR$1,$S690,0)</f>
        <v>717.23099999999988</v>
      </c>
      <c r="GS690" s="27">
        <f>IF($O690&gt;=GS$1,$S690,0)</f>
        <v>717.23099999999988</v>
      </c>
      <c r="GT690" s="27">
        <f>IF($O690&gt;=GT$1,$S690,0)</f>
        <v>717.23099999999988</v>
      </c>
      <c r="GU690" s="27">
        <f>IF($O690&gt;=GU$1,$S690,0)</f>
        <v>717.23099999999988</v>
      </c>
      <c r="GV690" s="27">
        <f>IF($O690&gt;=GV$1,$S690,0)</f>
        <v>717.23099999999988</v>
      </c>
      <c r="GW690" s="27">
        <f>IF($O690&gt;=GW$1,$S690,0)</f>
        <v>717.23099999999988</v>
      </c>
      <c r="GX690" s="27">
        <f>IF($O690&gt;=GX$1,$S690,0)</f>
        <v>717.23099999999988</v>
      </c>
      <c r="GY690" s="27">
        <f>IF($O690&gt;=GY$1,$S690,0)</f>
        <v>717.23099999999988</v>
      </c>
      <c r="GZ690" s="27">
        <f>IF($O690&gt;=GZ$1,$S690,0)</f>
        <v>717.23099999999988</v>
      </c>
      <c r="HA690" s="27">
        <f>IF($O690&gt;=HA$1,$S690,0)</f>
        <v>717.23099999999988</v>
      </c>
      <c r="HB690" s="27">
        <f>IF($O690&gt;=HB$1,$S690,0)</f>
        <v>717.23099999999988</v>
      </c>
      <c r="HC690" s="27">
        <f>IF($O690&gt;=HC$1,$S690,0)</f>
        <v>717.23099999999988</v>
      </c>
    </row>
    <row r="691" spans="1:211">
      <c r="A691" s="3">
        <v>1481</v>
      </c>
      <c r="B691" s="3" t="s">
        <v>773</v>
      </c>
      <c r="C691" s="3" t="s">
        <v>53</v>
      </c>
      <c r="D691" s="3">
        <v>57</v>
      </c>
      <c r="E691" s="4">
        <v>29781</v>
      </c>
      <c r="F691" s="5">
        <v>36.958904109589042</v>
      </c>
      <c r="G691" s="3" t="s">
        <v>729</v>
      </c>
      <c r="H691" s="4">
        <v>22500</v>
      </c>
      <c r="I691" s="9" t="s">
        <v>795</v>
      </c>
      <c r="J691" s="5">
        <v>12336.52</v>
      </c>
      <c r="K691" s="31">
        <v>1004</v>
      </c>
      <c r="L691" s="32">
        <v>37</v>
      </c>
      <c r="M691" s="33">
        <f>VLOOKUP(L691,FIND,3,TRUE)</f>
        <v>1.5</v>
      </c>
      <c r="N691" s="32">
        <f>IF(L691&gt;30,180,VLOOKUP(L691,TEMPO,2,FALSE))</f>
        <v>180</v>
      </c>
      <c r="O691" s="32">
        <f>IF(R691&gt;0,4,N691)</f>
        <v>180</v>
      </c>
      <c r="P691" s="96">
        <f>J691*M691*L691</f>
        <v>684676.86</v>
      </c>
      <c r="Q691" s="96">
        <f>10934.45*2</f>
        <v>21868.9</v>
      </c>
      <c r="R691" s="96">
        <f>IF(P691&lt;=Q691,P691/4,0)</f>
        <v>0</v>
      </c>
      <c r="S691" s="5">
        <f>IF(P691&gt;=Q691,P691/N691,0)</f>
        <v>3803.7603333333332</v>
      </c>
      <c r="T691" s="3"/>
      <c r="U691" s="3">
        <f>IF(T691="",1,0)</f>
        <v>1</v>
      </c>
      <c r="V691" s="3">
        <v>163</v>
      </c>
      <c r="W691" s="5">
        <v>0</v>
      </c>
      <c r="X691" s="5">
        <v>245.73</v>
      </c>
      <c r="Y691" s="5">
        <f>X691*W691</f>
        <v>0</v>
      </c>
      <c r="Z691" s="5">
        <v>400</v>
      </c>
      <c r="AA691" s="5">
        <f>S691+Y691+Z691</f>
        <v>4203.7603333333336</v>
      </c>
      <c r="AB691" s="39">
        <f>(J691/12+J691/12*1.3333333333+450/12+J691/30*6/12+J691)*1.3+Y691+Z691+153.9</f>
        <v>20025.81537773323</v>
      </c>
      <c r="AC691" s="39" t="s">
        <v>60</v>
      </c>
      <c r="AD691" s="39">
        <f>J691*1.3+400+153.9</f>
        <v>16591.376000000004</v>
      </c>
      <c r="AE691" s="39">
        <f>SUMIFS('CUSTO MENSAL FUNC NOVO'!H:H,'CUSTO MENSAL FUNC NOVO'!A:A,'VALORES MENSAIS'!AC691)</f>
        <v>2013.943</v>
      </c>
      <c r="AF691" s="27">
        <f>IF($R691&gt;0,$R691,$S691)+$Y691+$Z691</f>
        <v>4203.7603333333336</v>
      </c>
      <c r="AG691" s="27">
        <f>IF($R691&gt;0,$R691,$S691)+$Y691+$Z691</f>
        <v>4203.7603333333336</v>
      </c>
      <c r="AH691" s="27">
        <f>IF($R691&gt;0,$R691,$S691)+$Y691+$Z691</f>
        <v>4203.7603333333336</v>
      </c>
      <c r="AI691" s="27">
        <f>IF($R691&gt;0,$R691,$S691)+$Y691+$Z691</f>
        <v>4203.7603333333336</v>
      </c>
      <c r="AJ691" s="27">
        <f>IF($O691&gt;=AJ$1,$S691+$Y691+$Z691,$Y691+$Z691)</f>
        <v>4203.7603333333336</v>
      </c>
      <c r="AK691" s="27">
        <f>IF($O691&gt;=AK$1,$S691+$Y691+$Z691,$Y691+$Z691)</f>
        <v>4203.7603333333336</v>
      </c>
      <c r="AL691" s="27">
        <f>IF($O691&gt;=AL$1,$S691+$Y691+$Z691,$Y691+$Z691)</f>
        <v>4203.7603333333336</v>
      </c>
      <c r="AM691" s="27">
        <f>IF($O691&gt;=AM$1,$S691+$Y691+$Z691,$Y691+$Z691)</f>
        <v>4203.7603333333336</v>
      </c>
      <c r="AN691" s="27">
        <f>IF($O691&gt;=AN$1,$S691+$Y691+$Z691,$Y691+$Z691)</f>
        <v>4203.7603333333336</v>
      </c>
      <c r="AO691" s="27">
        <f>IF($O691&gt;=AO$1,$S691+$Y691+$Z691,$Y691+$Z691)</f>
        <v>4203.7603333333336</v>
      </c>
      <c r="AP691" s="27">
        <f>IF($O691&gt;=AP$1,$S691+$Y691+$Z691,$Y691+$Z691)</f>
        <v>4203.7603333333336</v>
      </c>
      <c r="AQ691" s="27">
        <f>IF($O691&gt;=AQ$1,$S691+$Y691+$Z691,$Y691+$Z691)</f>
        <v>4203.7603333333336</v>
      </c>
      <c r="AR691" s="27">
        <f>IF($O691&gt;=AR$1,$S691+$Y691+$Z691,$Y691+$Z691)</f>
        <v>4203.7603333333336</v>
      </c>
      <c r="AS691" s="27">
        <f>IF($O691&gt;=AS$1,$S691+$Y691+$Z691,$Y691+$Z691)</f>
        <v>4203.7603333333336</v>
      </c>
      <c r="AT691" s="27">
        <f>IF($O691&gt;=AT$1,$S691+$Y691+$Z691,$Y691+$Z691)</f>
        <v>4203.7603333333336</v>
      </c>
      <c r="AU691" s="27">
        <f>IF($O691&gt;=AU$1,$S691+$Y691+$Z691,$Y691+$Z691)</f>
        <v>4203.7603333333336</v>
      </c>
      <c r="AV691" s="27">
        <f>IF($O691&gt;=AV$1,$S691+$Y691+$Z691,$Y691+$Z691)</f>
        <v>4203.7603333333336</v>
      </c>
      <c r="AW691" s="27">
        <f>IF($O691&gt;=AW$1,$S691+$Y691+$Z691,$Y691+$Z691)</f>
        <v>4203.7603333333336</v>
      </c>
      <c r="AX691" s="27">
        <f>IF($O691&gt;=AX$1,$S691+$Y691+$Z691,$Y691+$Z691)</f>
        <v>4203.7603333333336</v>
      </c>
      <c r="AY691" s="27">
        <f>IF($O691&gt;=AY$1,$S691+$Y691+$Z691,$Y691+$Z691)</f>
        <v>4203.7603333333336</v>
      </c>
      <c r="AZ691" s="27">
        <f>IF($O691&gt;=AZ$1,$S691+$Y691+$Z691,$Y691+$Z691)</f>
        <v>4203.7603333333336</v>
      </c>
      <c r="BA691" s="27">
        <f>IF($O691&gt;=BA$1,$S691+$Y691+$Z691,$Y691+$Z691)</f>
        <v>4203.7603333333336</v>
      </c>
      <c r="BB691" s="27">
        <f>IF($O691&gt;=BB$1,$S691+$Y691+$Z691,$Y691+$Z691)</f>
        <v>4203.7603333333336</v>
      </c>
      <c r="BC691" s="27">
        <f>IF($O691&gt;=BC$1,$S691+$Y691+$Z691,$Y691+$Z691)</f>
        <v>4203.7603333333336</v>
      </c>
      <c r="BD691" s="27">
        <f>IF($O691&gt;=BD$1,$S691+$Y691+$Z691,$Y691+$Z691)</f>
        <v>4203.7603333333336</v>
      </c>
      <c r="BE691" s="27">
        <f>IF($O691&gt;=BE$1,$S691+$Y691+$Z691,$Y691+$Z691)</f>
        <v>4203.7603333333336</v>
      </c>
      <c r="BF691" s="27">
        <f>IF($O691&gt;=BF$1,$S691+$Y691+$Z691,$Y691+$Z691)</f>
        <v>4203.7603333333336</v>
      </c>
      <c r="BG691" s="27">
        <f>IF($O691&gt;=BG$1,$S691+$Y691+$Z691,$Y691+$Z691)</f>
        <v>4203.7603333333336</v>
      </c>
      <c r="BH691" s="27">
        <f>IF($O691&gt;=BH$1,$S691+$Y691+$Z691,$Y691+$Z691)</f>
        <v>4203.7603333333336</v>
      </c>
      <c r="BI691" s="27">
        <f>IF($O691&gt;=BI$1,$S691+$Y691+$Z691,$Y691+$Z691)</f>
        <v>4203.7603333333336</v>
      </c>
      <c r="BJ691" s="27">
        <f>IF($O691&gt;=BJ$1,$S691+$Y691+$Z691,$Y691+$Z691)</f>
        <v>4203.7603333333336</v>
      </c>
      <c r="BK691" s="27">
        <f>IF($O691&gt;=BK$1,$S691+$Y691+$Z691,$Y691+$Z691)</f>
        <v>4203.7603333333336</v>
      </c>
      <c r="BL691" s="27">
        <f>IF($O691&gt;=BL$1,$S691+$Y691+$Z691,$Y691+$Z691)</f>
        <v>4203.7603333333336</v>
      </c>
      <c r="BM691" s="27">
        <f>IF($O691&gt;=BM$1,$S691+$Y691+$Z691,$Y691+$Z691)</f>
        <v>4203.7603333333336</v>
      </c>
      <c r="BN691" s="27">
        <f>IF($O691&gt;=BN$1,$S691+$Y691+$Z691,$Y691+$Z691)</f>
        <v>4203.7603333333336</v>
      </c>
      <c r="BO691" s="27">
        <f>IF($O691&gt;=BO$1,$S691+$Y691+$Z691,$Y691+$Z691)</f>
        <v>4203.7603333333336</v>
      </c>
      <c r="BP691" s="27">
        <f>IF($O691&gt;=BP$1,$S691+$Y691+$Z691,$Y691+$Z691)</f>
        <v>4203.7603333333336</v>
      </c>
      <c r="BQ691" s="27">
        <f>IF($O691&gt;=BQ$1,$S691+$Y691+$Z691,$Y691+$Z691)</f>
        <v>4203.7603333333336</v>
      </c>
      <c r="BR691" s="27">
        <f>IF($O691&gt;=BR$1,$S691+$Y691+$Z691,$Y691+$Z691)</f>
        <v>4203.7603333333336</v>
      </c>
      <c r="BS691" s="27">
        <f>IF($O691&gt;=BS$1,$S691+$Y691+$Z691,$Y691+$Z691)</f>
        <v>4203.7603333333336</v>
      </c>
      <c r="BT691" s="27">
        <f>IF($O691&gt;=BT$1,$S691+$Y691+$Z691,$Y691+$Z691)</f>
        <v>4203.7603333333336</v>
      </c>
      <c r="BU691" s="27">
        <f>IF($O691&gt;=BU$1,$S691+$Y691+$Z691,$Y691+$Z691)</f>
        <v>4203.7603333333336</v>
      </c>
      <c r="BV691" s="27">
        <f>IF($O691&gt;=BV$1,$S691+$Y691+$Z691,$Y691+$Z691)</f>
        <v>4203.7603333333336</v>
      </c>
      <c r="BW691" s="27">
        <f>IF($O691&gt;=BW$1,$S691+$Y691+$Z691,$Y691+$Z691)</f>
        <v>4203.7603333333336</v>
      </c>
      <c r="BX691" s="27">
        <f>IF($O691&gt;=BX$1,$S691+$Y691+$Z691,$Y691+$Z691)</f>
        <v>4203.7603333333336</v>
      </c>
      <c r="BY691" s="27">
        <f>IF($O691&gt;=BY$1,$S691+$Y691+$Z691,$Y691+$Z691)</f>
        <v>4203.7603333333336</v>
      </c>
      <c r="BZ691" s="27">
        <f>IF($O691&gt;=BZ$1,$S691+$Y691+$Z691,$Y691+$Z691)</f>
        <v>4203.7603333333336</v>
      </c>
      <c r="CA691" s="27">
        <f>IF($O691&gt;=CA$1,$S691+$Y691+$Z691,$Y691+$Z691)</f>
        <v>4203.7603333333336</v>
      </c>
      <c r="CB691" s="27">
        <f>IF($O691&gt;=CB$1,$S691+$Y691+$Z691,$Y691+$Z691)</f>
        <v>4203.7603333333336</v>
      </c>
      <c r="CC691" s="27">
        <f>IF($O691&gt;=CC$1,$S691+$Y691+$Z691,$Y691+$Z691)</f>
        <v>4203.7603333333336</v>
      </c>
      <c r="CD691" s="27">
        <f>IF($O691&gt;=CD$1,$S691+$Y691+$Z691,$Y691+$Z691)</f>
        <v>4203.7603333333336</v>
      </c>
      <c r="CE691" s="27">
        <f>IF($O691&gt;=CE$1,$S691+$Y691+$Z691,$Y691+$Z691)</f>
        <v>4203.7603333333336</v>
      </c>
      <c r="CF691" s="27">
        <f>IF($O691&gt;=CF$1,$S691+$Y691+$Z691,$Y691+$Z691)</f>
        <v>4203.7603333333336</v>
      </c>
      <c r="CG691" s="27">
        <f>IF($O691&gt;=CG$1,$S691+$Y691+$Z691,$Y691+$Z691)</f>
        <v>4203.7603333333336</v>
      </c>
      <c r="CH691" s="27">
        <f>IF($O691&gt;=CH$1,$S691+$Y691+$Z691,$Y691+$Z691)</f>
        <v>4203.7603333333336</v>
      </c>
      <c r="CI691" s="27">
        <f>IF($O691&gt;=CI$1,$S691+$Y691+$Z691,$Y691+$Z691)</f>
        <v>4203.7603333333336</v>
      </c>
      <c r="CJ691" s="27">
        <f>IF($O691&gt;=CJ$1,$S691+$Y691+$Z691,$Y691+$Z691)</f>
        <v>4203.7603333333336</v>
      </c>
      <c r="CK691" s="27">
        <f>IF($O691&gt;=CK$1,$S691+$Y691+$Z691,$Y691+$Z691)</f>
        <v>4203.7603333333336</v>
      </c>
      <c r="CL691" s="27">
        <f>IF($O691&gt;=CL$1,$S691+$Y691+$Z691,$Y691+$Z691)</f>
        <v>4203.7603333333336</v>
      </c>
      <c r="CM691" s="27">
        <f>IF($O691&gt;=CM$1,$S691+$Y691+$Z691,$Y691+$Z691)</f>
        <v>4203.7603333333336</v>
      </c>
      <c r="CN691" s="27">
        <f>IF($O691&gt;=CN$1,$S691+$Y691,$Y691)</f>
        <v>3803.7603333333332</v>
      </c>
      <c r="CO691" s="27">
        <f>IF($O691&gt;=CO$1,$S691+$Y691,$Y691)</f>
        <v>3803.7603333333332</v>
      </c>
      <c r="CP691" s="27">
        <f>IF($O691&gt;=CP$1,$S691+$Y691,$Y691)</f>
        <v>3803.7603333333332</v>
      </c>
      <c r="CQ691" s="27">
        <f>IF($O691&gt;=CQ$1,$S691+$Y691,$Y691)</f>
        <v>3803.7603333333332</v>
      </c>
      <c r="CR691" s="27">
        <f>IF($O691&gt;=CR$1,$S691+$Y691,$Y691)</f>
        <v>3803.7603333333332</v>
      </c>
      <c r="CS691" s="27">
        <f>IF($O691&gt;=CS$1,$S691+$Y691,$Y691)</f>
        <v>3803.7603333333332</v>
      </c>
      <c r="CT691" s="27">
        <f>IF($O691&gt;=CT$1,$S691+$Y691,$Y691)</f>
        <v>3803.7603333333332</v>
      </c>
      <c r="CU691" s="27">
        <f>IF($O691&gt;=CU$1,$S691+$Y691,$Y691)</f>
        <v>3803.7603333333332</v>
      </c>
      <c r="CV691" s="27">
        <f>IF($O691&gt;=CV$1,$S691+$Y691,$Y691)</f>
        <v>3803.7603333333332</v>
      </c>
      <c r="CW691" s="27">
        <f>IF($O691&gt;=CW$1,$S691+$Y691,$Y691)</f>
        <v>3803.7603333333332</v>
      </c>
      <c r="CX691" s="27">
        <f>IF($O691&gt;=CX$1,$S691+$Y691,$Y691)</f>
        <v>3803.7603333333332</v>
      </c>
      <c r="CY691" s="27">
        <f>IF($O691&gt;=CY$1,$S691+$Y691,$Y691)</f>
        <v>3803.7603333333332</v>
      </c>
      <c r="CZ691" s="27">
        <f>IF($O691&gt;=CZ$1,$S691+$Y691,$Y691)</f>
        <v>3803.7603333333332</v>
      </c>
      <c r="DA691" s="27">
        <f>IF($O691&gt;=DA$1,$S691+$Y691,$Y691)</f>
        <v>3803.7603333333332</v>
      </c>
      <c r="DB691" s="27">
        <f>IF($O691&gt;=DB$1,$S691+$Y691,$Y691)</f>
        <v>3803.7603333333332</v>
      </c>
      <c r="DC691" s="27">
        <f>IF($O691&gt;=DC$1,$S691+$Y691,$Y691)</f>
        <v>3803.7603333333332</v>
      </c>
      <c r="DD691" s="27">
        <f>IF($O691&gt;=DD$1,$S691+$Y691,$Y691)</f>
        <v>3803.7603333333332</v>
      </c>
      <c r="DE691" s="27">
        <f>IF($O691&gt;=DE$1,$S691+$Y691,$Y691)</f>
        <v>3803.7603333333332</v>
      </c>
      <c r="DF691" s="27">
        <f>IF($O691&gt;=DF$1,$S691+$Y691,$Y691)</f>
        <v>3803.7603333333332</v>
      </c>
      <c r="DG691" s="27">
        <f>IF($O691&gt;=DG$1,$S691+$Y691,$Y691)</f>
        <v>3803.7603333333332</v>
      </c>
      <c r="DH691" s="27">
        <f>IF($O691&gt;=DH$1,$S691+$Y691,$Y691)</f>
        <v>3803.7603333333332</v>
      </c>
      <c r="DI691" s="27">
        <f>IF($O691&gt;=DI$1,$S691+$Y691,$Y691)</f>
        <v>3803.7603333333332</v>
      </c>
      <c r="DJ691" s="27">
        <f>IF($O691&gt;=DJ$1,$S691+$Y691,$Y691)</f>
        <v>3803.7603333333332</v>
      </c>
      <c r="DK691" s="27">
        <f>IF($O691&gt;=DK$1,$S691+$Y691,$Y691)</f>
        <v>3803.7603333333332</v>
      </c>
      <c r="DL691" s="27">
        <f>IF($O691&gt;=DL$1,$S691+$Y691,$Y691)</f>
        <v>3803.7603333333332</v>
      </c>
      <c r="DM691" s="27">
        <f>IF($O691&gt;=DM$1,$S691+$Y691,$Y691)</f>
        <v>3803.7603333333332</v>
      </c>
      <c r="DN691" s="27">
        <f>IF($O691&gt;=DN$1,$S691+$Y691,$Y691)</f>
        <v>3803.7603333333332</v>
      </c>
      <c r="DO691" s="27">
        <f>IF($O691&gt;=DO$1,$S691+$Y691,$Y691)</f>
        <v>3803.7603333333332</v>
      </c>
      <c r="DP691" s="27">
        <f>IF($O691&gt;=DP$1,$S691+$Y691,$Y691)</f>
        <v>3803.7603333333332</v>
      </c>
      <c r="DQ691" s="27">
        <f>IF($O691&gt;=DQ$1,$S691+$Y691,$Y691)</f>
        <v>3803.7603333333332</v>
      </c>
      <c r="DR691" s="27">
        <f>IF($O691&gt;=DR$1,$S691+$Y691,$Y691)</f>
        <v>3803.7603333333332</v>
      </c>
      <c r="DS691" s="27">
        <f>IF($O691&gt;=DS$1,$S691+$Y691,$Y691)</f>
        <v>3803.7603333333332</v>
      </c>
      <c r="DT691" s="27">
        <f>IF($O691&gt;=DT$1,$S691+$Y691,$Y691)</f>
        <v>3803.7603333333332</v>
      </c>
      <c r="DU691" s="27">
        <f>IF($O691&gt;=DU$1,$S691+$Y691,$Y691)</f>
        <v>3803.7603333333332</v>
      </c>
      <c r="DV691" s="27">
        <f>IF($O691&gt;=DV$1,$S691+$Y691,$Y691)</f>
        <v>3803.7603333333332</v>
      </c>
      <c r="DW691" s="27">
        <f>IF($O691&gt;=DW$1,$S691+$Y691,$Y691)</f>
        <v>3803.7603333333332</v>
      </c>
      <c r="DX691" s="27">
        <f>IF($O691&gt;=DX$1,$S691+$Y691,$Y691)</f>
        <v>3803.7603333333332</v>
      </c>
      <c r="DY691" s="27">
        <f>IF($O691&gt;=DY$1,$S691+$Y691,$Y691)</f>
        <v>3803.7603333333332</v>
      </c>
      <c r="DZ691" s="27">
        <f>IF($O691&gt;=DZ$1,$S691+$Y691,$Y691)</f>
        <v>3803.7603333333332</v>
      </c>
      <c r="EA691" s="27">
        <f>IF($O691&gt;=EA$1,$S691+$Y691,$Y691)</f>
        <v>3803.7603333333332</v>
      </c>
      <c r="EB691" s="27">
        <f>IF($O691&gt;=EB$1,$S691+$Y691,$Y691)</f>
        <v>3803.7603333333332</v>
      </c>
      <c r="EC691" s="27">
        <f>IF($O691&gt;=EC$1,$S691+$Y691,$Y691)</f>
        <v>3803.7603333333332</v>
      </c>
      <c r="ED691" s="27">
        <f>IF($O691&gt;=ED$1,$S691+$Y691,$Y691)</f>
        <v>3803.7603333333332</v>
      </c>
      <c r="EE691" s="27">
        <f>IF($O691&gt;=EE$1,$S691+$Y691,$Y691)</f>
        <v>3803.7603333333332</v>
      </c>
      <c r="EF691" s="27">
        <f>IF($O691&gt;=EF$1,$S691+$Y691,$Y691)</f>
        <v>3803.7603333333332</v>
      </c>
      <c r="EG691" s="27">
        <f>IF($O691&gt;=EG$1,$S691+$Y691,$Y691)</f>
        <v>3803.7603333333332</v>
      </c>
      <c r="EH691" s="27">
        <f>IF($O691&gt;=EH$1,$S691+$Y691,$Y691)</f>
        <v>3803.7603333333332</v>
      </c>
      <c r="EI691" s="27">
        <f>IF($O691&gt;=EI$1,$S691+$Y691,$Y691)</f>
        <v>3803.7603333333332</v>
      </c>
      <c r="EJ691" s="27">
        <f>IF($O691&gt;=EJ$1,$S691+$Y691,$Y691)</f>
        <v>3803.7603333333332</v>
      </c>
      <c r="EK691" s="27">
        <f>IF($O691&gt;=EK$1,$S691+$Y691,$Y691)</f>
        <v>3803.7603333333332</v>
      </c>
      <c r="EL691" s="27">
        <f>IF($O691&gt;=EL$1,$S691+$Y691,$Y691)</f>
        <v>3803.7603333333332</v>
      </c>
      <c r="EM691" s="27">
        <f>IF($O691&gt;=EM$1,$S691+$Y691,$Y691)</f>
        <v>3803.7603333333332</v>
      </c>
      <c r="EN691" s="27">
        <f>IF($O691&gt;=EN$1,$S691+$Y691,$Y691)</f>
        <v>3803.7603333333332</v>
      </c>
      <c r="EO691" s="27">
        <f>IF($O691&gt;=EO$1,$S691+$Y691,$Y691)</f>
        <v>3803.7603333333332</v>
      </c>
      <c r="EP691" s="27">
        <f>IF($O691&gt;=EP$1,$S691+$Y691,$Y691)</f>
        <v>3803.7603333333332</v>
      </c>
      <c r="EQ691" s="27">
        <f>IF($O691&gt;=EQ$1,$S691+$Y691,$Y691)</f>
        <v>3803.7603333333332</v>
      </c>
      <c r="ER691" s="27">
        <f>IF($O691&gt;=ER$1,$S691+$Y691,$Y691)</f>
        <v>3803.7603333333332</v>
      </c>
      <c r="ES691" s="27">
        <f>IF($O691&gt;=ES$1,$S691+$Y691,$Y691)</f>
        <v>3803.7603333333332</v>
      </c>
      <c r="ET691" s="27">
        <f>IF($O691&gt;=ET$1,$S691+$Y691,$Y691)</f>
        <v>3803.7603333333332</v>
      </c>
      <c r="EU691" s="27">
        <f>IF($O691&gt;=EU$1,$S691+$Y691,$Y691)</f>
        <v>3803.7603333333332</v>
      </c>
      <c r="EV691" s="27">
        <f>IF($O691&gt;=EV$1,$S691,0)</f>
        <v>3803.7603333333332</v>
      </c>
      <c r="EW691" s="27">
        <f>IF($O691&gt;=EW$1,$S691,0)</f>
        <v>3803.7603333333332</v>
      </c>
      <c r="EX691" s="27">
        <f>IF($O691&gt;=EX$1,$S691,0)</f>
        <v>3803.7603333333332</v>
      </c>
      <c r="EY691" s="27">
        <f>IF($O691&gt;=EY$1,$S691,0)</f>
        <v>3803.7603333333332</v>
      </c>
      <c r="EZ691" s="27">
        <f>IF($O691&gt;=EZ$1,$S691,0)</f>
        <v>3803.7603333333332</v>
      </c>
      <c r="FA691" s="27">
        <f>IF($O691&gt;=FA$1,$S691,0)</f>
        <v>3803.7603333333332</v>
      </c>
      <c r="FB691" s="27">
        <f>IF($O691&gt;=FB$1,$S691,0)</f>
        <v>3803.7603333333332</v>
      </c>
      <c r="FC691" s="27">
        <f>IF($O691&gt;=FC$1,$S691,0)</f>
        <v>3803.7603333333332</v>
      </c>
      <c r="FD691" s="27">
        <f>IF($O691&gt;=FD$1,$S691,0)</f>
        <v>3803.7603333333332</v>
      </c>
      <c r="FE691" s="27">
        <f>IF($O691&gt;=FE$1,$S691,0)</f>
        <v>3803.7603333333332</v>
      </c>
      <c r="FF691" s="27">
        <f>IF($O691&gt;=FF$1,$S691,0)</f>
        <v>3803.7603333333332</v>
      </c>
      <c r="FG691" s="27">
        <f>IF($O691&gt;=FG$1,$S691,0)</f>
        <v>3803.7603333333332</v>
      </c>
      <c r="FH691" s="27">
        <f>IF($O691&gt;=FH$1,$S691,0)</f>
        <v>3803.7603333333332</v>
      </c>
      <c r="FI691" s="27">
        <f>IF($O691&gt;=FI$1,$S691,0)</f>
        <v>3803.7603333333332</v>
      </c>
      <c r="FJ691" s="27">
        <f>IF($O691&gt;=FJ$1,$S691,0)</f>
        <v>3803.7603333333332</v>
      </c>
      <c r="FK691" s="27">
        <f>IF($O691&gt;=FK$1,$S691,0)</f>
        <v>3803.7603333333332</v>
      </c>
      <c r="FL691" s="27">
        <f>IF($O691&gt;=FL$1,$S691,0)</f>
        <v>3803.7603333333332</v>
      </c>
      <c r="FM691" s="27">
        <f>IF($O691&gt;=FM$1,$S691,0)</f>
        <v>3803.7603333333332</v>
      </c>
      <c r="FN691" s="27">
        <f>IF($O691&gt;=FN$1,$S691,0)</f>
        <v>3803.7603333333332</v>
      </c>
      <c r="FO691" s="27">
        <f>IF($O691&gt;=FO$1,$S691,0)</f>
        <v>3803.7603333333332</v>
      </c>
      <c r="FP691" s="27">
        <f>IF($O691&gt;=FP$1,$S691,0)</f>
        <v>3803.7603333333332</v>
      </c>
      <c r="FQ691" s="27">
        <f>IF($O691&gt;=FQ$1,$S691,0)</f>
        <v>3803.7603333333332</v>
      </c>
      <c r="FR691" s="27">
        <f>IF($O691&gt;=FR$1,$S691,0)</f>
        <v>3803.7603333333332</v>
      </c>
      <c r="FS691" s="27">
        <f>IF($O691&gt;=FS$1,$S691,0)</f>
        <v>3803.7603333333332</v>
      </c>
      <c r="FT691" s="27">
        <f>IF($O691&gt;=FT$1,$S691,0)</f>
        <v>3803.7603333333332</v>
      </c>
      <c r="FU691" s="27">
        <f>IF($O691&gt;=FU$1,$S691,0)</f>
        <v>3803.7603333333332</v>
      </c>
      <c r="FV691" s="27">
        <f>IF($O691&gt;=FV$1,$S691,0)</f>
        <v>3803.7603333333332</v>
      </c>
      <c r="FW691" s="27">
        <f>IF($O691&gt;=FW$1,$S691,0)</f>
        <v>3803.7603333333332</v>
      </c>
      <c r="FX691" s="27">
        <f>IF($O691&gt;=FX$1,$S691,0)</f>
        <v>3803.7603333333332</v>
      </c>
      <c r="FY691" s="27">
        <f>IF($O691&gt;=FY$1,$S691,0)</f>
        <v>3803.7603333333332</v>
      </c>
      <c r="FZ691" s="27">
        <f>IF($O691&gt;=FZ$1,$S691,0)</f>
        <v>3803.7603333333332</v>
      </c>
      <c r="GA691" s="27">
        <f>IF($O691&gt;=GA$1,$S691,0)</f>
        <v>3803.7603333333332</v>
      </c>
      <c r="GB691" s="27">
        <f>IF($O691&gt;=GB$1,$S691,0)</f>
        <v>3803.7603333333332</v>
      </c>
      <c r="GC691" s="27">
        <f>IF($O691&gt;=GC$1,$S691,0)</f>
        <v>3803.7603333333332</v>
      </c>
      <c r="GD691" s="27">
        <f>IF($O691&gt;=GD$1,$S691,0)</f>
        <v>3803.7603333333332</v>
      </c>
      <c r="GE691" s="27">
        <f>IF($O691&gt;=GE$1,$S691,0)</f>
        <v>3803.7603333333332</v>
      </c>
      <c r="GF691" s="27">
        <f>IF($O691&gt;=GF$1,$S691,0)</f>
        <v>3803.7603333333332</v>
      </c>
      <c r="GG691" s="27">
        <f>IF($O691&gt;=GG$1,$S691,0)</f>
        <v>3803.7603333333332</v>
      </c>
      <c r="GH691" s="27">
        <f>IF($O691&gt;=GH$1,$S691,0)</f>
        <v>3803.7603333333332</v>
      </c>
      <c r="GI691" s="27">
        <f>IF($O691&gt;=GI$1,$S691,0)</f>
        <v>3803.7603333333332</v>
      </c>
      <c r="GJ691" s="27">
        <f>IF($O691&gt;=GJ$1,$S691,0)</f>
        <v>3803.7603333333332</v>
      </c>
      <c r="GK691" s="27">
        <f>IF($O691&gt;=GK$1,$S691,0)</f>
        <v>3803.7603333333332</v>
      </c>
      <c r="GL691" s="27">
        <f>IF($O691&gt;=GL$1,$S691,0)</f>
        <v>3803.7603333333332</v>
      </c>
      <c r="GM691" s="27">
        <f>IF($O691&gt;=GM$1,$S691,0)</f>
        <v>3803.7603333333332</v>
      </c>
      <c r="GN691" s="27">
        <f>IF($O691&gt;=GN$1,$S691,0)</f>
        <v>3803.7603333333332</v>
      </c>
      <c r="GO691" s="27">
        <f>IF($O691&gt;=GO$1,$S691,0)</f>
        <v>3803.7603333333332</v>
      </c>
      <c r="GP691" s="27">
        <f>IF($O691&gt;=GP$1,$S691,0)</f>
        <v>3803.7603333333332</v>
      </c>
      <c r="GQ691" s="27">
        <f>IF($O691&gt;=GQ$1,$S691,0)</f>
        <v>3803.7603333333332</v>
      </c>
      <c r="GR691" s="27">
        <f>IF($O691&gt;=GR$1,$S691,0)</f>
        <v>3803.7603333333332</v>
      </c>
      <c r="GS691" s="27">
        <f>IF($O691&gt;=GS$1,$S691,0)</f>
        <v>3803.7603333333332</v>
      </c>
      <c r="GT691" s="27">
        <f>IF($O691&gt;=GT$1,$S691,0)</f>
        <v>3803.7603333333332</v>
      </c>
      <c r="GU691" s="27">
        <f>IF($O691&gt;=GU$1,$S691,0)</f>
        <v>3803.7603333333332</v>
      </c>
      <c r="GV691" s="27">
        <f>IF($O691&gt;=GV$1,$S691,0)</f>
        <v>3803.7603333333332</v>
      </c>
      <c r="GW691" s="27">
        <f>IF($O691&gt;=GW$1,$S691,0)</f>
        <v>3803.7603333333332</v>
      </c>
      <c r="GX691" s="27">
        <f>IF($O691&gt;=GX$1,$S691,0)</f>
        <v>3803.7603333333332</v>
      </c>
      <c r="GY691" s="27">
        <f>IF($O691&gt;=GY$1,$S691,0)</f>
        <v>3803.7603333333332</v>
      </c>
      <c r="GZ691" s="27">
        <f>IF($O691&gt;=GZ$1,$S691,0)</f>
        <v>3803.7603333333332</v>
      </c>
      <c r="HA691" s="27">
        <f>IF($O691&gt;=HA$1,$S691,0)</f>
        <v>3803.7603333333332</v>
      </c>
      <c r="HB691" s="27">
        <f>IF($O691&gt;=HB$1,$S691,0)</f>
        <v>3803.7603333333332</v>
      </c>
      <c r="HC691" s="27">
        <f>IF($O691&gt;=HC$1,$S691,0)</f>
        <v>3803.7603333333332</v>
      </c>
    </row>
    <row r="692" spans="1:211">
      <c r="A692" s="3">
        <v>119628</v>
      </c>
      <c r="B692" s="3" t="s">
        <v>731</v>
      </c>
      <c r="C692" s="3" t="s">
        <v>732</v>
      </c>
      <c r="D692" s="3">
        <v>54</v>
      </c>
      <c r="E692" s="4">
        <v>38580</v>
      </c>
      <c r="F692" s="5">
        <v>12.852054794520548</v>
      </c>
      <c r="G692" s="3" t="s">
        <v>729</v>
      </c>
      <c r="H692" s="4">
        <v>23509</v>
      </c>
      <c r="I692" s="9" t="s">
        <v>795</v>
      </c>
      <c r="J692" s="5">
        <v>2974.2</v>
      </c>
      <c r="K692" s="31">
        <v>1004</v>
      </c>
      <c r="L692" s="32">
        <v>13</v>
      </c>
      <c r="M692" s="33">
        <f>VLOOKUP(L692,FIND,3,TRUE)</f>
        <v>1.1000000000000001</v>
      </c>
      <c r="N692" s="32">
        <f>IF(L692&gt;30,180,VLOOKUP(L692,TEMPO,2,FALSE))</f>
        <v>78</v>
      </c>
      <c r="O692" s="32">
        <f>IF(R692&gt;0,4,N692)</f>
        <v>78</v>
      </c>
      <c r="P692" s="96">
        <f>J692*M692*L692</f>
        <v>42531.06</v>
      </c>
      <c r="Q692" s="96">
        <f>10934.45*2</f>
        <v>21868.9</v>
      </c>
      <c r="R692" s="96">
        <f>IF(P692&lt;=Q692,P692/4,0)</f>
        <v>0</v>
      </c>
      <c r="S692" s="5">
        <f>IF(P692&gt;=Q692,P692/N692,0)</f>
        <v>545.27</v>
      </c>
      <c r="T692" s="3"/>
      <c r="U692" s="3">
        <f>IF(T692="",1,0)</f>
        <v>1</v>
      </c>
      <c r="V692" s="3">
        <v>58</v>
      </c>
      <c r="W692" s="5">
        <v>0.6</v>
      </c>
      <c r="X692" s="5">
        <v>245.73</v>
      </c>
      <c r="Y692" s="5">
        <f>X692*W692</f>
        <v>147.43799999999999</v>
      </c>
      <c r="Z692" s="5">
        <v>400</v>
      </c>
      <c r="AA692" s="5">
        <f>S692+Y692+Z692</f>
        <v>1092.7080000000001</v>
      </c>
      <c r="AB692" s="39">
        <f>(J692/12+J692/12*1.3333333333+450/12+J692/30*6/12+J692)*1.3+Y692+Z692+153.9</f>
        <v>5432.8006666559259</v>
      </c>
      <c r="AC692" s="39" t="s">
        <v>18</v>
      </c>
      <c r="AD692" s="39">
        <f>J692*1.3+400+153.9</f>
        <v>4420.3599999999997</v>
      </c>
      <c r="AE692" s="39">
        <f>SUMIFS('CUSTO MENSAL FUNC NOVO'!H:H,'CUSTO MENSAL FUNC NOVO'!A:A,'VALORES MENSAIS'!AC692)</f>
        <v>1902.2210000000002</v>
      </c>
      <c r="AF692" s="27">
        <f>IF($R692&gt;0,$R692,$S692)+$Y692+$Z692</f>
        <v>1092.7080000000001</v>
      </c>
      <c r="AG692" s="27">
        <f>IF($R692&gt;0,$R692,$S692)+$Y692+$Z692</f>
        <v>1092.7080000000001</v>
      </c>
      <c r="AH692" s="27">
        <f>IF($R692&gt;0,$R692,$S692)+$Y692+$Z692</f>
        <v>1092.7080000000001</v>
      </c>
      <c r="AI692" s="27">
        <f>IF($R692&gt;0,$R692,$S692)+$Y692+$Z692</f>
        <v>1092.7080000000001</v>
      </c>
      <c r="AJ692" s="27">
        <f>IF($O692&gt;=AJ$1,$S692+$Y692+$Z692,$Y692+$Z692)</f>
        <v>1092.7080000000001</v>
      </c>
      <c r="AK692" s="27">
        <f>IF($O692&gt;=AK$1,$S692+$Y692+$Z692,$Y692+$Z692)</f>
        <v>1092.7080000000001</v>
      </c>
      <c r="AL692" s="27">
        <f>IF($O692&gt;=AL$1,$S692+$Y692+$Z692,$Y692+$Z692)</f>
        <v>1092.7080000000001</v>
      </c>
      <c r="AM692" s="27">
        <f>IF($O692&gt;=AM$1,$S692+$Y692+$Z692,$Y692+$Z692)</f>
        <v>1092.7080000000001</v>
      </c>
      <c r="AN692" s="27">
        <f>IF($O692&gt;=AN$1,$S692+$Y692+$Z692,$Y692+$Z692)</f>
        <v>1092.7080000000001</v>
      </c>
      <c r="AO692" s="27">
        <f>IF($O692&gt;=AO$1,$S692+$Y692+$Z692,$Y692+$Z692)</f>
        <v>1092.7080000000001</v>
      </c>
      <c r="AP692" s="27">
        <f>IF($O692&gt;=AP$1,$S692+$Y692+$Z692,$Y692+$Z692)</f>
        <v>1092.7080000000001</v>
      </c>
      <c r="AQ692" s="27">
        <f>IF($O692&gt;=AQ$1,$S692+$Y692+$Z692,$Y692+$Z692)</f>
        <v>1092.7080000000001</v>
      </c>
      <c r="AR692" s="27">
        <f>IF($O692&gt;=AR$1,$S692+$Y692+$Z692,$Y692+$Z692)</f>
        <v>1092.7080000000001</v>
      </c>
      <c r="AS692" s="27">
        <f>IF($O692&gt;=AS$1,$S692+$Y692+$Z692,$Y692+$Z692)</f>
        <v>1092.7080000000001</v>
      </c>
      <c r="AT692" s="27">
        <f>IF($O692&gt;=AT$1,$S692+$Y692+$Z692,$Y692+$Z692)</f>
        <v>1092.7080000000001</v>
      </c>
      <c r="AU692" s="27">
        <f>IF($O692&gt;=AU$1,$S692+$Y692+$Z692,$Y692+$Z692)</f>
        <v>1092.7080000000001</v>
      </c>
      <c r="AV692" s="27">
        <f>IF($O692&gt;=AV$1,$S692+$Y692+$Z692,$Y692+$Z692)</f>
        <v>1092.7080000000001</v>
      </c>
      <c r="AW692" s="27">
        <f>IF($O692&gt;=AW$1,$S692+$Y692+$Z692,$Y692+$Z692)</f>
        <v>1092.7080000000001</v>
      </c>
      <c r="AX692" s="27">
        <f>IF($O692&gt;=AX$1,$S692+$Y692+$Z692,$Y692+$Z692)</f>
        <v>1092.7080000000001</v>
      </c>
      <c r="AY692" s="27">
        <f>IF($O692&gt;=AY$1,$S692+$Y692+$Z692,$Y692+$Z692)</f>
        <v>1092.7080000000001</v>
      </c>
      <c r="AZ692" s="27">
        <f>IF($O692&gt;=AZ$1,$S692+$Y692+$Z692,$Y692+$Z692)</f>
        <v>1092.7080000000001</v>
      </c>
      <c r="BA692" s="27">
        <f>IF($O692&gt;=BA$1,$S692+$Y692+$Z692,$Y692+$Z692)</f>
        <v>1092.7080000000001</v>
      </c>
      <c r="BB692" s="27">
        <f>IF($O692&gt;=BB$1,$S692+$Y692+$Z692,$Y692+$Z692)</f>
        <v>1092.7080000000001</v>
      </c>
      <c r="BC692" s="27">
        <f>IF($O692&gt;=BC$1,$S692+$Y692+$Z692,$Y692+$Z692)</f>
        <v>1092.7080000000001</v>
      </c>
      <c r="BD692" s="27">
        <f>IF($O692&gt;=BD$1,$S692+$Y692+$Z692,$Y692+$Z692)</f>
        <v>1092.7080000000001</v>
      </c>
      <c r="BE692" s="27">
        <f>IF($O692&gt;=BE$1,$S692+$Y692+$Z692,$Y692+$Z692)</f>
        <v>1092.7080000000001</v>
      </c>
      <c r="BF692" s="27">
        <f>IF($O692&gt;=BF$1,$S692+$Y692+$Z692,$Y692+$Z692)</f>
        <v>1092.7080000000001</v>
      </c>
      <c r="BG692" s="27">
        <f>IF($O692&gt;=BG$1,$S692+$Y692+$Z692,$Y692+$Z692)</f>
        <v>1092.7080000000001</v>
      </c>
      <c r="BH692" s="27">
        <f>IF($O692&gt;=BH$1,$S692+$Y692+$Z692,$Y692+$Z692)</f>
        <v>1092.7080000000001</v>
      </c>
      <c r="BI692" s="27">
        <f>IF($O692&gt;=BI$1,$S692+$Y692+$Z692,$Y692+$Z692)</f>
        <v>1092.7080000000001</v>
      </c>
      <c r="BJ692" s="27">
        <f>IF($O692&gt;=BJ$1,$S692+$Y692+$Z692,$Y692+$Z692)</f>
        <v>1092.7080000000001</v>
      </c>
      <c r="BK692" s="27">
        <f>IF($O692&gt;=BK$1,$S692+$Y692+$Z692,$Y692+$Z692)</f>
        <v>1092.7080000000001</v>
      </c>
      <c r="BL692" s="27">
        <f>IF($O692&gt;=BL$1,$S692+$Y692+$Z692,$Y692+$Z692)</f>
        <v>1092.7080000000001</v>
      </c>
      <c r="BM692" s="27">
        <f>IF($O692&gt;=BM$1,$S692+$Y692+$Z692,$Y692+$Z692)</f>
        <v>1092.7080000000001</v>
      </c>
      <c r="BN692" s="27">
        <f>IF($O692&gt;=BN$1,$S692+$Y692+$Z692,$Y692+$Z692)</f>
        <v>1092.7080000000001</v>
      </c>
      <c r="BO692" s="27">
        <f>IF($O692&gt;=BO$1,$S692+$Y692+$Z692,$Y692+$Z692)</f>
        <v>1092.7080000000001</v>
      </c>
      <c r="BP692" s="27">
        <f>IF($O692&gt;=BP$1,$S692+$Y692+$Z692,$Y692+$Z692)</f>
        <v>1092.7080000000001</v>
      </c>
      <c r="BQ692" s="27">
        <f>IF($O692&gt;=BQ$1,$S692+$Y692+$Z692,$Y692+$Z692)</f>
        <v>1092.7080000000001</v>
      </c>
      <c r="BR692" s="27">
        <f>IF($O692&gt;=BR$1,$S692+$Y692+$Z692,$Y692+$Z692)</f>
        <v>1092.7080000000001</v>
      </c>
      <c r="BS692" s="27">
        <f>IF($O692&gt;=BS$1,$S692+$Y692+$Z692,$Y692+$Z692)</f>
        <v>1092.7080000000001</v>
      </c>
      <c r="BT692" s="27">
        <f>IF($O692&gt;=BT$1,$S692+$Y692+$Z692,$Y692+$Z692)</f>
        <v>1092.7080000000001</v>
      </c>
      <c r="BU692" s="27">
        <f>IF($O692&gt;=BU$1,$S692+$Y692+$Z692,$Y692+$Z692)</f>
        <v>1092.7080000000001</v>
      </c>
      <c r="BV692" s="27">
        <f>IF($O692&gt;=BV$1,$S692+$Y692+$Z692,$Y692+$Z692)</f>
        <v>1092.7080000000001</v>
      </c>
      <c r="BW692" s="27">
        <f>IF($O692&gt;=BW$1,$S692+$Y692+$Z692,$Y692+$Z692)</f>
        <v>1092.7080000000001</v>
      </c>
      <c r="BX692" s="27">
        <f>IF($O692&gt;=BX$1,$S692+$Y692+$Z692,$Y692+$Z692)</f>
        <v>1092.7080000000001</v>
      </c>
      <c r="BY692" s="27">
        <f>IF($O692&gt;=BY$1,$S692+$Y692+$Z692,$Y692+$Z692)</f>
        <v>1092.7080000000001</v>
      </c>
      <c r="BZ692" s="27">
        <f>IF($O692&gt;=BZ$1,$S692+$Y692+$Z692,$Y692+$Z692)</f>
        <v>1092.7080000000001</v>
      </c>
      <c r="CA692" s="27">
        <f>IF($O692&gt;=CA$1,$S692+$Y692+$Z692,$Y692+$Z692)</f>
        <v>1092.7080000000001</v>
      </c>
      <c r="CB692" s="27">
        <f>IF($O692&gt;=CB$1,$S692+$Y692+$Z692,$Y692+$Z692)</f>
        <v>1092.7080000000001</v>
      </c>
      <c r="CC692" s="27">
        <f>IF($O692&gt;=CC$1,$S692+$Y692+$Z692,$Y692+$Z692)</f>
        <v>1092.7080000000001</v>
      </c>
      <c r="CD692" s="27">
        <f>IF($O692&gt;=CD$1,$S692+$Y692+$Z692,$Y692+$Z692)</f>
        <v>1092.7080000000001</v>
      </c>
      <c r="CE692" s="27">
        <f>IF($O692&gt;=CE$1,$S692+$Y692+$Z692,$Y692+$Z692)</f>
        <v>1092.7080000000001</v>
      </c>
      <c r="CF692" s="27">
        <f>IF($O692&gt;=CF$1,$S692+$Y692+$Z692,$Y692+$Z692)</f>
        <v>1092.7080000000001</v>
      </c>
      <c r="CG692" s="27">
        <f>IF($O692&gt;=CG$1,$S692+$Y692+$Z692,$Y692+$Z692)</f>
        <v>1092.7080000000001</v>
      </c>
      <c r="CH692" s="27">
        <f>IF($O692&gt;=CH$1,$S692+$Y692+$Z692,$Y692+$Z692)</f>
        <v>1092.7080000000001</v>
      </c>
      <c r="CI692" s="27">
        <f>IF($O692&gt;=CI$1,$S692+$Y692+$Z692,$Y692+$Z692)</f>
        <v>1092.7080000000001</v>
      </c>
      <c r="CJ692" s="27">
        <f>IF($O692&gt;=CJ$1,$S692+$Y692+$Z692,$Y692+$Z692)</f>
        <v>1092.7080000000001</v>
      </c>
      <c r="CK692" s="27">
        <f>IF($O692&gt;=CK$1,$S692+$Y692+$Z692,$Y692+$Z692)</f>
        <v>1092.7080000000001</v>
      </c>
      <c r="CL692" s="27">
        <f>IF($O692&gt;=CL$1,$S692+$Y692+$Z692,$Y692+$Z692)</f>
        <v>1092.7080000000001</v>
      </c>
      <c r="CM692" s="27">
        <f>IF($O692&gt;=CM$1,$S692+$Y692+$Z692,$Y692+$Z692)</f>
        <v>1092.7080000000001</v>
      </c>
      <c r="CN692" s="27">
        <f>IF($O692&gt;=CN$1,$S692+$Y692,$Y692)</f>
        <v>692.70799999999997</v>
      </c>
      <c r="CO692" s="27">
        <f>IF($O692&gt;=CO$1,$S692+$Y692,$Y692)</f>
        <v>692.70799999999997</v>
      </c>
      <c r="CP692" s="27">
        <f>IF($O692&gt;=CP$1,$S692+$Y692,$Y692)</f>
        <v>692.70799999999997</v>
      </c>
      <c r="CQ692" s="27">
        <f>IF($O692&gt;=CQ$1,$S692+$Y692,$Y692)</f>
        <v>692.70799999999997</v>
      </c>
      <c r="CR692" s="27">
        <f>IF($O692&gt;=CR$1,$S692+$Y692,$Y692)</f>
        <v>692.70799999999997</v>
      </c>
      <c r="CS692" s="27">
        <f>IF($O692&gt;=CS$1,$S692+$Y692,$Y692)</f>
        <v>692.70799999999997</v>
      </c>
      <c r="CT692" s="27">
        <f>IF($O692&gt;=CT$1,$S692+$Y692,$Y692)</f>
        <v>692.70799999999997</v>
      </c>
      <c r="CU692" s="27">
        <f>IF($O692&gt;=CU$1,$S692+$Y692,$Y692)</f>
        <v>692.70799999999997</v>
      </c>
      <c r="CV692" s="27">
        <f>IF($O692&gt;=CV$1,$S692+$Y692,$Y692)</f>
        <v>692.70799999999997</v>
      </c>
      <c r="CW692" s="27">
        <f>IF($O692&gt;=CW$1,$S692+$Y692,$Y692)</f>
        <v>692.70799999999997</v>
      </c>
      <c r="CX692" s="27">
        <f>IF($O692&gt;=CX$1,$S692+$Y692,$Y692)</f>
        <v>692.70799999999997</v>
      </c>
      <c r="CY692" s="27">
        <f>IF($O692&gt;=CY$1,$S692+$Y692,$Y692)</f>
        <v>692.70799999999997</v>
      </c>
      <c r="CZ692" s="27">
        <f>IF($O692&gt;=CZ$1,$S692+$Y692,$Y692)</f>
        <v>692.70799999999997</v>
      </c>
      <c r="DA692" s="27">
        <f>IF($O692&gt;=DA$1,$S692+$Y692,$Y692)</f>
        <v>692.70799999999997</v>
      </c>
      <c r="DB692" s="27">
        <f>IF($O692&gt;=DB$1,$S692+$Y692,$Y692)</f>
        <v>692.70799999999997</v>
      </c>
      <c r="DC692" s="27">
        <f>IF($O692&gt;=DC$1,$S692+$Y692,$Y692)</f>
        <v>692.70799999999997</v>
      </c>
      <c r="DD692" s="27">
        <f>IF($O692&gt;=DD$1,$S692+$Y692,$Y692)</f>
        <v>692.70799999999997</v>
      </c>
      <c r="DE692" s="27">
        <f>IF($O692&gt;=DE$1,$S692+$Y692,$Y692)</f>
        <v>692.70799999999997</v>
      </c>
      <c r="DF692" s="27">
        <f>IF($O692&gt;=DF$1,$S692+$Y692,$Y692)</f>
        <v>147.43799999999999</v>
      </c>
      <c r="DG692" s="27">
        <f>IF($O692&gt;=DG$1,$S692+$Y692,$Y692)</f>
        <v>147.43799999999999</v>
      </c>
      <c r="DH692" s="27">
        <f>IF($O692&gt;=DH$1,$S692+$Y692,$Y692)</f>
        <v>147.43799999999999</v>
      </c>
      <c r="DI692" s="27">
        <f>IF($O692&gt;=DI$1,$S692+$Y692,$Y692)</f>
        <v>147.43799999999999</v>
      </c>
      <c r="DJ692" s="27">
        <f>IF($O692&gt;=DJ$1,$S692+$Y692,$Y692)</f>
        <v>147.43799999999999</v>
      </c>
      <c r="DK692" s="27">
        <f>IF($O692&gt;=DK$1,$S692+$Y692,$Y692)</f>
        <v>147.43799999999999</v>
      </c>
      <c r="DL692" s="27">
        <f>IF($O692&gt;=DL$1,$S692+$Y692,$Y692)</f>
        <v>147.43799999999999</v>
      </c>
      <c r="DM692" s="27">
        <f>IF($O692&gt;=DM$1,$S692+$Y692,$Y692)</f>
        <v>147.43799999999999</v>
      </c>
      <c r="DN692" s="27">
        <f>IF($O692&gt;=DN$1,$S692+$Y692,$Y692)</f>
        <v>147.43799999999999</v>
      </c>
      <c r="DO692" s="27">
        <f>IF($O692&gt;=DO$1,$S692+$Y692,$Y692)</f>
        <v>147.43799999999999</v>
      </c>
      <c r="DP692" s="27">
        <f>IF($O692&gt;=DP$1,$S692+$Y692,$Y692)</f>
        <v>147.43799999999999</v>
      </c>
      <c r="DQ692" s="27">
        <f>IF($O692&gt;=DQ$1,$S692+$Y692,$Y692)</f>
        <v>147.43799999999999</v>
      </c>
      <c r="DR692" s="27">
        <f>IF($O692&gt;=DR$1,$S692+$Y692,$Y692)</f>
        <v>147.43799999999999</v>
      </c>
      <c r="DS692" s="27">
        <f>IF($O692&gt;=DS$1,$S692+$Y692,$Y692)</f>
        <v>147.43799999999999</v>
      </c>
      <c r="DT692" s="27">
        <f>IF($O692&gt;=DT$1,$S692+$Y692,$Y692)</f>
        <v>147.43799999999999</v>
      </c>
      <c r="DU692" s="27">
        <f>IF($O692&gt;=DU$1,$S692+$Y692,$Y692)</f>
        <v>147.43799999999999</v>
      </c>
      <c r="DV692" s="27">
        <f>IF($O692&gt;=DV$1,$S692+$Y692,$Y692)</f>
        <v>147.43799999999999</v>
      </c>
      <c r="DW692" s="27">
        <f>IF($O692&gt;=DW$1,$S692+$Y692,$Y692)</f>
        <v>147.43799999999999</v>
      </c>
      <c r="DX692" s="27">
        <f>IF($O692&gt;=DX$1,$S692+$Y692,$Y692)</f>
        <v>147.43799999999999</v>
      </c>
      <c r="DY692" s="27">
        <f>IF($O692&gt;=DY$1,$S692+$Y692,$Y692)</f>
        <v>147.43799999999999</v>
      </c>
      <c r="DZ692" s="27">
        <f>IF($O692&gt;=DZ$1,$S692+$Y692,$Y692)</f>
        <v>147.43799999999999</v>
      </c>
      <c r="EA692" s="27">
        <f>IF($O692&gt;=EA$1,$S692+$Y692,$Y692)</f>
        <v>147.43799999999999</v>
      </c>
      <c r="EB692" s="27">
        <f>IF($O692&gt;=EB$1,$S692+$Y692,$Y692)</f>
        <v>147.43799999999999</v>
      </c>
      <c r="EC692" s="27">
        <f>IF($O692&gt;=EC$1,$S692+$Y692,$Y692)</f>
        <v>147.43799999999999</v>
      </c>
      <c r="ED692" s="27">
        <f>IF($O692&gt;=ED$1,$S692+$Y692,$Y692)</f>
        <v>147.43799999999999</v>
      </c>
      <c r="EE692" s="27">
        <f>IF($O692&gt;=EE$1,$S692+$Y692,$Y692)</f>
        <v>147.43799999999999</v>
      </c>
      <c r="EF692" s="27">
        <f>IF($O692&gt;=EF$1,$S692+$Y692,$Y692)</f>
        <v>147.43799999999999</v>
      </c>
      <c r="EG692" s="27">
        <f>IF($O692&gt;=EG$1,$S692+$Y692,$Y692)</f>
        <v>147.43799999999999</v>
      </c>
      <c r="EH692" s="27">
        <f>IF($O692&gt;=EH$1,$S692+$Y692,$Y692)</f>
        <v>147.43799999999999</v>
      </c>
      <c r="EI692" s="27">
        <f>IF($O692&gt;=EI$1,$S692+$Y692,$Y692)</f>
        <v>147.43799999999999</v>
      </c>
      <c r="EJ692" s="27">
        <f>IF($O692&gt;=EJ$1,$S692+$Y692,$Y692)</f>
        <v>147.43799999999999</v>
      </c>
      <c r="EK692" s="27">
        <f>IF($O692&gt;=EK$1,$S692+$Y692,$Y692)</f>
        <v>147.43799999999999</v>
      </c>
      <c r="EL692" s="27">
        <f>IF($O692&gt;=EL$1,$S692+$Y692,$Y692)</f>
        <v>147.43799999999999</v>
      </c>
      <c r="EM692" s="27">
        <f>IF($O692&gt;=EM$1,$S692+$Y692,$Y692)</f>
        <v>147.43799999999999</v>
      </c>
      <c r="EN692" s="27">
        <f>IF($O692&gt;=EN$1,$S692+$Y692,$Y692)</f>
        <v>147.43799999999999</v>
      </c>
      <c r="EO692" s="27">
        <f>IF($O692&gt;=EO$1,$S692+$Y692,$Y692)</f>
        <v>147.43799999999999</v>
      </c>
      <c r="EP692" s="27">
        <f>IF($O692&gt;=EP$1,$S692+$Y692,$Y692)</f>
        <v>147.43799999999999</v>
      </c>
      <c r="EQ692" s="27">
        <f>IF($O692&gt;=EQ$1,$S692+$Y692,$Y692)</f>
        <v>147.43799999999999</v>
      </c>
      <c r="ER692" s="27">
        <f>IF($O692&gt;=ER$1,$S692+$Y692,$Y692)</f>
        <v>147.43799999999999</v>
      </c>
      <c r="ES692" s="27">
        <f>IF($O692&gt;=ES$1,$S692+$Y692,$Y692)</f>
        <v>147.43799999999999</v>
      </c>
      <c r="ET692" s="27">
        <f>IF($O692&gt;=ET$1,$S692+$Y692,$Y692)</f>
        <v>147.43799999999999</v>
      </c>
      <c r="EU692" s="27">
        <f>IF($O692&gt;=EU$1,$S692+$Y692,$Y692)</f>
        <v>147.43799999999999</v>
      </c>
      <c r="EV692" s="27">
        <f>IF($O692&gt;=EV$1,$S692,0)</f>
        <v>0</v>
      </c>
      <c r="EW692" s="27">
        <f>IF($O692&gt;=EW$1,$S692,0)</f>
        <v>0</v>
      </c>
      <c r="EX692" s="27">
        <f>IF($O692&gt;=EX$1,$S692,0)</f>
        <v>0</v>
      </c>
      <c r="EY692" s="27">
        <f>IF($O692&gt;=EY$1,$S692,0)</f>
        <v>0</v>
      </c>
      <c r="EZ692" s="27">
        <f>IF($O692&gt;=EZ$1,$S692,0)</f>
        <v>0</v>
      </c>
      <c r="FA692" s="27">
        <f>IF($O692&gt;=FA$1,$S692,0)</f>
        <v>0</v>
      </c>
      <c r="FB692" s="27">
        <f>IF($O692&gt;=FB$1,$S692,0)</f>
        <v>0</v>
      </c>
      <c r="FC692" s="27">
        <f>IF($O692&gt;=FC$1,$S692,0)</f>
        <v>0</v>
      </c>
      <c r="FD692" s="27">
        <f>IF($O692&gt;=FD$1,$S692,0)</f>
        <v>0</v>
      </c>
      <c r="FE692" s="27">
        <f>IF($O692&gt;=FE$1,$S692,0)</f>
        <v>0</v>
      </c>
      <c r="FF692" s="27">
        <f>IF($O692&gt;=FF$1,$S692,0)</f>
        <v>0</v>
      </c>
      <c r="FG692" s="27">
        <f>IF($O692&gt;=FG$1,$S692,0)</f>
        <v>0</v>
      </c>
      <c r="FH692" s="27">
        <f>IF($O692&gt;=FH$1,$S692,0)</f>
        <v>0</v>
      </c>
      <c r="FI692" s="27">
        <f>IF($O692&gt;=FI$1,$S692,0)</f>
        <v>0</v>
      </c>
      <c r="FJ692" s="27">
        <f>IF($O692&gt;=FJ$1,$S692,0)</f>
        <v>0</v>
      </c>
      <c r="FK692" s="27">
        <f>IF($O692&gt;=FK$1,$S692,0)</f>
        <v>0</v>
      </c>
      <c r="FL692" s="27">
        <f>IF($O692&gt;=FL$1,$S692,0)</f>
        <v>0</v>
      </c>
      <c r="FM692" s="27">
        <f>IF($O692&gt;=FM$1,$S692,0)</f>
        <v>0</v>
      </c>
      <c r="FN692" s="27">
        <f>IF($O692&gt;=FN$1,$S692,0)</f>
        <v>0</v>
      </c>
      <c r="FO692" s="27">
        <f>IF($O692&gt;=FO$1,$S692,0)</f>
        <v>0</v>
      </c>
      <c r="FP692" s="27">
        <f>IF($O692&gt;=FP$1,$S692,0)</f>
        <v>0</v>
      </c>
      <c r="FQ692" s="27">
        <f>IF($O692&gt;=FQ$1,$S692,0)</f>
        <v>0</v>
      </c>
      <c r="FR692" s="27">
        <f>IF($O692&gt;=FR$1,$S692,0)</f>
        <v>0</v>
      </c>
      <c r="FS692" s="27">
        <f>IF($O692&gt;=FS$1,$S692,0)</f>
        <v>0</v>
      </c>
      <c r="FT692" s="27">
        <f>IF($O692&gt;=FT$1,$S692,0)</f>
        <v>0</v>
      </c>
      <c r="FU692" s="27">
        <f>IF($O692&gt;=FU$1,$S692,0)</f>
        <v>0</v>
      </c>
      <c r="FV692" s="27">
        <f>IF($O692&gt;=FV$1,$S692,0)</f>
        <v>0</v>
      </c>
      <c r="FW692" s="27">
        <f>IF($O692&gt;=FW$1,$S692,0)</f>
        <v>0</v>
      </c>
      <c r="FX692" s="27">
        <f>IF($O692&gt;=FX$1,$S692,0)</f>
        <v>0</v>
      </c>
      <c r="FY692" s="27">
        <f>IF($O692&gt;=FY$1,$S692,0)</f>
        <v>0</v>
      </c>
      <c r="FZ692" s="27">
        <f>IF($O692&gt;=FZ$1,$S692,0)</f>
        <v>0</v>
      </c>
      <c r="GA692" s="27">
        <f>IF($O692&gt;=GA$1,$S692,0)</f>
        <v>0</v>
      </c>
      <c r="GB692" s="27">
        <f>IF($O692&gt;=GB$1,$S692,0)</f>
        <v>0</v>
      </c>
      <c r="GC692" s="27">
        <f>IF($O692&gt;=GC$1,$S692,0)</f>
        <v>0</v>
      </c>
      <c r="GD692" s="27">
        <f>IF($O692&gt;=GD$1,$S692,0)</f>
        <v>0</v>
      </c>
      <c r="GE692" s="27">
        <f>IF($O692&gt;=GE$1,$S692,0)</f>
        <v>0</v>
      </c>
      <c r="GF692" s="27">
        <f>IF($O692&gt;=GF$1,$S692,0)</f>
        <v>0</v>
      </c>
      <c r="GG692" s="27">
        <f>IF($O692&gt;=GG$1,$S692,0)</f>
        <v>0</v>
      </c>
      <c r="GH692" s="27">
        <f>IF($O692&gt;=GH$1,$S692,0)</f>
        <v>0</v>
      </c>
      <c r="GI692" s="27">
        <f>IF($O692&gt;=GI$1,$S692,0)</f>
        <v>0</v>
      </c>
      <c r="GJ692" s="27">
        <f>IF($O692&gt;=GJ$1,$S692,0)</f>
        <v>0</v>
      </c>
      <c r="GK692" s="27">
        <f>IF($O692&gt;=GK$1,$S692,0)</f>
        <v>0</v>
      </c>
      <c r="GL692" s="27">
        <f>IF($O692&gt;=GL$1,$S692,0)</f>
        <v>0</v>
      </c>
      <c r="GM692" s="27">
        <f>IF($O692&gt;=GM$1,$S692,0)</f>
        <v>0</v>
      </c>
      <c r="GN692" s="27">
        <f>IF($O692&gt;=GN$1,$S692,0)</f>
        <v>0</v>
      </c>
      <c r="GO692" s="27">
        <f>IF($O692&gt;=GO$1,$S692,0)</f>
        <v>0</v>
      </c>
      <c r="GP692" s="27">
        <f>IF($O692&gt;=GP$1,$S692,0)</f>
        <v>0</v>
      </c>
      <c r="GQ692" s="27">
        <f>IF($O692&gt;=GQ$1,$S692,0)</f>
        <v>0</v>
      </c>
      <c r="GR692" s="27">
        <f>IF($O692&gt;=GR$1,$S692,0)</f>
        <v>0</v>
      </c>
      <c r="GS692" s="27">
        <f>IF($O692&gt;=GS$1,$S692,0)</f>
        <v>0</v>
      </c>
      <c r="GT692" s="27">
        <f>IF($O692&gt;=GT$1,$S692,0)</f>
        <v>0</v>
      </c>
      <c r="GU692" s="27">
        <f>IF($O692&gt;=GU$1,$S692,0)</f>
        <v>0</v>
      </c>
      <c r="GV692" s="27">
        <f>IF($O692&gt;=GV$1,$S692,0)</f>
        <v>0</v>
      </c>
      <c r="GW692" s="27">
        <f>IF($O692&gt;=GW$1,$S692,0)</f>
        <v>0</v>
      </c>
      <c r="GX692" s="27">
        <f>IF($O692&gt;=GX$1,$S692,0)</f>
        <v>0</v>
      </c>
      <c r="GY692" s="27">
        <f>IF($O692&gt;=GY$1,$S692,0)</f>
        <v>0</v>
      </c>
      <c r="GZ692" s="27">
        <f>IF($O692&gt;=GZ$1,$S692,0)</f>
        <v>0</v>
      </c>
      <c r="HA692" s="27">
        <f>IF($O692&gt;=HA$1,$S692,0)</f>
        <v>0</v>
      </c>
      <c r="HB692" s="27">
        <f>IF($O692&gt;=HB$1,$S692,0)</f>
        <v>0</v>
      </c>
      <c r="HC692" s="27">
        <f>IF($O692&gt;=HC$1,$S692,0)</f>
        <v>0</v>
      </c>
    </row>
    <row r="693" spans="1:211">
      <c r="A693" s="3">
        <v>36358</v>
      </c>
      <c r="B693" s="3" t="s">
        <v>747</v>
      </c>
      <c r="C693" s="3" t="s">
        <v>18</v>
      </c>
      <c r="D693" s="3">
        <v>60</v>
      </c>
      <c r="E693" s="4">
        <v>32667</v>
      </c>
      <c r="F693" s="5">
        <v>29.052054794520547</v>
      </c>
      <c r="G693" s="3" t="s">
        <v>729</v>
      </c>
      <c r="H693" s="4">
        <v>21353</v>
      </c>
      <c r="I693" s="9" t="s">
        <v>795</v>
      </c>
      <c r="J693" s="5">
        <v>2389.12</v>
      </c>
      <c r="K693" s="31">
        <v>1004</v>
      </c>
      <c r="L693" s="32">
        <v>29</v>
      </c>
      <c r="M693" s="33">
        <f>VLOOKUP(L693,FIND,3,TRUE)</f>
        <v>1.5</v>
      </c>
      <c r="N693" s="32">
        <f>IF(L693&gt;30,180,VLOOKUP(L693,TEMPO,2,FALSE))</f>
        <v>174</v>
      </c>
      <c r="O693" s="32">
        <f>IF(R693&gt;0,4,N693)</f>
        <v>174</v>
      </c>
      <c r="P693" s="96">
        <f>J693*M693*L693</f>
        <v>103926.72</v>
      </c>
      <c r="Q693" s="96">
        <f>10934.45*2</f>
        <v>21868.9</v>
      </c>
      <c r="R693" s="96">
        <f>IF(P693&lt;=Q693,P693/4,0)</f>
        <v>0</v>
      </c>
      <c r="S693" s="5">
        <f>IF(P693&gt;=Q693,P693/N693,0)</f>
        <v>597.28</v>
      </c>
      <c r="T693" s="3"/>
      <c r="U693" s="3">
        <f>IF(T693="",1,0)</f>
        <v>1</v>
      </c>
      <c r="V693" s="3">
        <v>61</v>
      </c>
      <c r="W693" s="5">
        <v>0</v>
      </c>
      <c r="X693" s="5">
        <v>402.65</v>
      </c>
      <c r="Y693" s="5">
        <f>X693*W693</f>
        <v>0</v>
      </c>
      <c r="Z693" s="5">
        <v>400</v>
      </c>
      <c r="AA693" s="5">
        <f>S693+Y693+Z693</f>
        <v>997.28</v>
      </c>
      <c r="AB693" s="39">
        <f>(J693/12+J693/12*1.3333333333+450/12+J693/30*6/12+J693)*1.3+Y693+Z693+153.9</f>
        <v>4364.186711102484</v>
      </c>
      <c r="AC693" s="39" t="s">
        <v>18</v>
      </c>
      <c r="AD693" s="39">
        <f>J693*1.3+400+153.9</f>
        <v>3659.7559999999999</v>
      </c>
      <c r="AE693" s="39">
        <f>SUMIFS('CUSTO MENSAL FUNC NOVO'!H:H,'CUSTO MENSAL FUNC NOVO'!A:A,'VALORES MENSAIS'!AC693)</f>
        <v>1902.2210000000002</v>
      </c>
      <c r="AF693" s="27">
        <f>IF($R693&gt;0,$R693,$S693)+$Y693+$Z693</f>
        <v>997.28</v>
      </c>
      <c r="AG693" s="27">
        <f>IF($R693&gt;0,$R693,$S693)+$Y693+$Z693</f>
        <v>997.28</v>
      </c>
      <c r="AH693" s="27">
        <f>IF($R693&gt;0,$R693,$S693)+$Y693+$Z693</f>
        <v>997.28</v>
      </c>
      <c r="AI693" s="27">
        <f>IF($R693&gt;0,$R693,$S693)+$Y693+$Z693</f>
        <v>997.28</v>
      </c>
      <c r="AJ693" s="27">
        <f>IF($O693&gt;=AJ$1,$S693+$Y693+$Z693,$Y693+$Z693)</f>
        <v>997.28</v>
      </c>
      <c r="AK693" s="27">
        <f>IF($O693&gt;=AK$1,$S693+$Y693+$Z693,$Y693+$Z693)</f>
        <v>997.28</v>
      </c>
      <c r="AL693" s="27">
        <f>IF($O693&gt;=AL$1,$S693+$Y693+$Z693,$Y693+$Z693)</f>
        <v>997.28</v>
      </c>
      <c r="AM693" s="27">
        <f>IF($O693&gt;=AM$1,$S693+$Y693+$Z693,$Y693+$Z693)</f>
        <v>997.28</v>
      </c>
      <c r="AN693" s="27">
        <f>IF($O693&gt;=AN$1,$S693+$Y693+$Z693,$Y693+$Z693)</f>
        <v>997.28</v>
      </c>
      <c r="AO693" s="27">
        <f>IF($O693&gt;=AO$1,$S693+$Y693+$Z693,$Y693+$Z693)</f>
        <v>997.28</v>
      </c>
      <c r="AP693" s="27">
        <f>IF($O693&gt;=AP$1,$S693+$Y693+$Z693,$Y693+$Z693)</f>
        <v>997.28</v>
      </c>
      <c r="AQ693" s="27">
        <f>IF($O693&gt;=AQ$1,$S693+$Y693+$Z693,$Y693+$Z693)</f>
        <v>997.28</v>
      </c>
      <c r="AR693" s="27">
        <f>IF($O693&gt;=AR$1,$S693+$Y693+$Z693,$Y693+$Z693)</f>
        <v>997.28</v>
      </c>
      <c r="AS693" s="27">
        <f>IF($O693&gt;=AS$1,$S693+$Y693+$Z693,$Y693+$Z693)</f>
        <v>997.28</v>
      </c>
      <c r="AT693" s="27">
        <f>IF($O693&gt;=AT$1,$S693+$Y693+$Z693,$Y693+$Z693)</f>
        <v>997.28</v>
      </c>
      <c r="AU693" s="27">
        <f>IF($O693&gt;=AU$1,$S693+$Y693+$Z693,$Y693+$Z693)</f>
        <v>997.28</v>
      </c>
      <c r="AV693" s="27">
        <f>IF($O693&gt;=AV$1,$S693+$Y693+$Z693,$Y693+$Z693)</f>
        <v>997.28</v>
      </c>
      <c r="AW693" s="27">
        <f>IF($O693&gt;=AW$1,$S693+$Y693+$Z693,$Y693+$Z693)</f>
        <v>997.28</v>
      </c>
      <c r="AX693" s="27">
        <f>IF($O693&gt;=AX$1,$S693+$Y693+$Z693,$Y693+$Z693)</f>
        <v>997.28</v>
      </c>
      <c r="AY693" s="27">
        <f>IF($O693&gt;=AY$1,$S693+$Y693+$Z693,$Y693+$Z693)</f>
        <v>997.28</v>
      </c>
      <c r="AZ693" s="27">
        <f>IF($O693&gt;=AZ$1,$S693+$Y693+$Z693,$Y693+$Z693)</f>
        <v>997.28</v>
      </c>
      <c r="BA693" s="27">
        <f>IF($O693&gt;=BA$1,$S693+$Y693+$Z693,$Y693+$Z693)</f>
        <v>997.28</v>
      </c>
      <c r="BB693" s="27">
        <f>IF($O693&gt;=BB$1,$S693+$Y693+$Z693,$Y693+$Z693)</f>
        <v>997.28</v>
      </c>
      <c r="BC693" s="27">
        <f>IF($O693&gt;=BC$1,$S693+$Y693+$Z693,$Y693+$Z693)</f>
        <v>997.28</v>
      </c>
      <c r="BD693" s="27">
        <f>IF($O693&gt;=BD$1,$S693+$Y693+$Z693,$Y693+$Z693)</f>
        <v>997.28</v>
      </c>
      <c r="BE693" s="27">
        <f>IF($O693&gt;=BE$1,$S693+$Y693+$Z693,$Y693+$Z693)</f>
        <v>997.28</v>
      </c>
      <c r="BF693" s="27">
        <f>IF($O693&gt;=BF$1,$S693+$Y693+$Z693,$Y693+$Z693)</f>
        <v>997.28</v>
      </c>
      <c r="BG693" s="27">
        <f>IF($O693&gt;=BG$1,$S693+$Y693+$Z693,$Y693+$Z693)</f>
        <v>997.28</v>
      </c>
      <c r="BH693" s="27">
        <f>IF($O693&gt;=BH$1,$S693+$Y693+$Z693,$Y693+$Z693)</f>
        <v>997.28</v>
      </c>
      <c r="BI693" s="27">
        <f>IF($O693&gt;=BI$1,$S693+$Y693+$Z693,$Y693+$Z693)</f>
        <v>997.28</v>
      </c>
      <c r="BJ693" s="27">
        <f>IF($O693&gt;=BJ$1,$S693+$Y693+$Z693,$Y693+$Z693)</f>
        <v>997.28</v>
      </c>
      <c r="BK693" s="27">
        <f>IF($O693&gt;=BK$1,$S693+$Y693+$Z693,$Y693+$Z693)</f>
        <v>997.28</v>
      </c>
      <c r="BL693" s="27">
        <f>IF($O693&gt;=BL$1,$S693+$Y693+$Z693,$Y693+$Z693)</f>
        <v>997.28</v>
      </c>
      <c r="BM693" s="27">
        <f>IF($O693&gt;=BM$1,$S693+$Y693+$Z693,$Y693+$Z693)</f>
        <v>997.28</v>
      </c>
      <c r="BN693" s="27">
        <f>IF($O693&gt;=BN$1,$S693+$Y693+$Z693,$Y693+$Z693)</f>
        <v>997.28</v>
      </c>
      <c r="BO693" s="27">
        <f>IF($O693&gt;=BO$1,$S693+$Y693+$Z693,$Y693+$Z693)</f>
        <v>997.28</v>
      </c>
      <c r="BP693" s="27">
        <f>IF($O693&gt;=BP$1,$S693+$Y693+$Z693,$Y693+$Z693)</f>
        <v>997.28</v>
      </c>
      <c r="BQ693" s="27">
        <f>IF($O693&gt;=BQ$1,$S693+$Y693+$Z693,$Y693+$Z693)</f>
        <v>997.28</v>
      </c>
      <c r="BR693" s="27">
        <f>IF($O693&gt;=BR$1,$S693+$Y693+$Z693,$Y693+$Z693)</f>
        <v>997.28</v>
      </c>
      <c r="BS693" s="27">
        <f>IF($O693&gt;=BS$1,$S693+$Y693+$Z693,$Y693+$Z693)</f>
        <v>997.28</v>
      </c>
      <c r="BT693" s="27">
        <f>IF($O693&gt;=BT$1,$S693+$Y693+$Z693,$Y693+$Z693)</f>
        <v>997.28</v>
      </c>
      <c r="BU693" s="27">
        <f>IF($O693&gt;=BU$1,$S693+$Y693+$Z693,$Y693+$Z693)</f>
        <v>997.28</v>
      </c>
      <c r="BV693" s="27">
        <f>IF($O693&gt;=BV$1,$S693+$Y693+$Z693,$Y693+$Z693)</f>
        <v>997.28</v>
      </c>
      <c r="BW693" s="27">
        <f>IF($O693&gt;=BW$1,$S693+$Y693+$Z693,$Y693+$Z693)</f>
        <v>997.28</v>
      </c>
      <c r="BX693" s="27">
        <f>IF($O693&gt;=BX$1,$S693+$Y693+$Z693,$Y693+$Z693)</f>
        <v>997.28</v>
      </c>
      <c r="BY693" s="27">
        <f>IF($O693&gt;=BY$1,$S693+$Y693+$Z693,$Y693+$Z693)</f>
        <v>997.28</v>
      </c>
      <c r="BZ693" s="27">
        <f>IF($O693&gt;=BZ$1,$S693+$Y693+$Z693,$Y693+$Z693)</f>
        <v>997.28</v>
      </c>
      <c r="CA693" s="27">
        <f>IF($O693&gt;=CA$1,$S693+$Y693+$Z693,$Y693+$Z693)</f>
        <v>997.28</v>
      </c>
      <c r="CB693" s="27">
        <f>IF($O693&gt;=CB$1,$S693+$Y693+$Z693,$Y693+$Z693)</f>
        <v>997.28</v>
      </c>
      <c r="CC693" s="27">
        <f>IF($O693&gt;=CC$1,$S693+$Y693+$Z693,$Y693+$Z693)</f>
        <v>997.28</v>
      </c>
      <c r="CD693" s="27">
        <f>IF($O693&gt;=CD$1,$S693+$Y693+$Z693,$Y693+$Z693)</f>
        <v>997.28</v>
      </c>
      <c r="CE693" s="27">
        <f>IF($O693&gt;=CE$1,$S693+$Y693+$Z693,$Y693+$Z693)</f>
        <v>997.28</v>
      </c>
      <c r="CF693" s="27">
        <f>IF($O693&gt;=CF$1,$S693+$Y693+$Z693,$Y693+$Z693)</f>
        <v>997.28</v>
      </c>
      <c r="CG693" s="27">
        <f>IF($O693&gt;=CG$1,$S693+$Y693+$Z693,$Y693+$Z693)</f>
        <v>997.28</v>
      </c>
      <c r="CH693" s="27">
        <f>IF($O693&gt;=CH$1,$S693+$Y693+$Z693,$Y693+$Z693)</f>
        <v>997.28</v>
      </c>
      <c r="CI693" s="27">
        <f>IF($O693&gt;=CI$1,$S693+$Y693+$Z693,$Y693+$Z693)</f>
        <v>997.28</v>
      </c>
      <c r="CJ693" s="27">
        <f>IF($O693&gt;=CJ$1,$S693+$Y693+$Z693,$Y693+$Z693)</f>
        <v>997.28</v>
      </c>
      <c r="CK693" s="27">
        <f>IF($O693&gt;=CK$1,$S693+$Y693+$Z693,$Y693+$Z693)</f>
        <v>997.28</v>
      </c>
      <c r="CL693" s="27">
        <f>IF($O693&gt;=CL$1,$S693+$Y693+$Z693,$Y693+$Z693)</f>
        <v>997.28</v>
      </c>
      <c r="CM693" s="27">
        <f>IF($O693&gt;=CM$1,$S693+$Y693+$Z693,$Y693+$Z693)</f>
        <v>997.28</v>
      </c>
      <c r="CN693" s="27">
        <f>IF($O693&gt;=CN$1,$S693+$Y693,$Y693)</f>
        <v>597.28</v>
      </c>
      <c r="CO693" s="27">
        <f>IF($O693&gt;=CO$1,$S693+$Y693,$Y693)</f>
        <v>597.28</v>
      </c>
      <c r="CP693" s="27">
        <f>IF($O693&gt;=CP$1,$S693+$Y693,$Y693)</f>
        <v>597.28</v>
      </c>
      <c r="CQ693" s="27">
        <f>IF($O693&gt;=CQ$1,$S693+$Y693,$Y693)</f>
        <v>597.28</v>
      </c>
      <c r="CR693" s="27">
        <f>IF($O693&gt;=CR$1,$S693+$Y693,$Y693)</f>
        <v>597.28</v>
      </c>
      <c r="CS693" s="27">
        <f>IF($O693&gt;=CS$1,$S693+$Y693,$Y693)</f>
        <v>597.28</v>
      </c>
      <c r="CT693" s="27">
        <f>IF($O693&gt;=CT$1,$S693+$Y693,$Y693)</f>
        <v>597.28</v>
      </c>
      <c r="CU693" s="27">
        <f>IF($O693&gt;=CU$1,$S693+$Y693,$Y693)</f>
        <v>597.28</v>
      </c>
      <c r="CV693" s="27">
        <f>IF($O693&gt;=CV$1,$S693+$Y693,$Y693)</f>
        <v>597.28</v>
      </c>
      <c r="CW693" s="27">
        <f>IF($O693&gt;=CW$1,$S693+$Y693,$Y693)</f>
        <v>597.28</v>
      </c>
      <c r="CX693" s="27">
        <f>IF($O693&gt;=CX$1,$S693+$Y693,$Y693)</f>
        <v>597.28</v>
      </c>
      <c r="CY693" s="27">
        <f>IF($O693&gt;=CY$1,$S693+$Y693,$Y693)</f>
        <v>597.28</v>
      </c>
      <c r="CZ693" s="27">
        <f>IF($O693&gt;=CZ$1,$S693+$Y693,$Y693)</f>
        <v>597.28</v>
      </c>
      <c r="DA693" s="27">
        <f>IF($O693&gt;=DA$1,$S693+$Y693,$Y693)</f>
        <v>597.28</v>
      </c>
      <c r="DB693" s="27">
        <f>IF($O693&gt;=DB$1,$S693+$Y693,$Y693)</f>
        <v>597.28</v>
      </c>
      <c r="DC693" s="27">
        <f>IF($O693&gt;=DC$1,$S693+$Y693,$Y693)</f>
        <v>597.28</v>
      </c>
      <c r="DD693" s="27">
        <f>IF($O693&gt;=DD$1,$S693+$Y693,$Y693)</f>
        <v>597.28</v>
      </c>
      <c r="DE693" s="27">
        <f>IF($O693&gt;=DE$1,$S693+$Y693,$Y693)</f>
        <v>597.28</v>
      </c>
      <c r="DF693" s="27">
        <f>IF($O693&gt;=DF$1,$S693+$Y693,$Y693)</f>
        <v>597.28</v>
      </c>
      <c r="DG693" s="27">
        <f>IF($O693&gt;=DG$1,$S693+$Y693,$Y693)</f>
        <v>597.28</v>
      </c>
      <c r="DH693" s="27">
        <f>IF($O693&gt;=DH$1,$S693+$Y693,$Y693)</f>
        <v>597.28</v>
      </c>
      <c r="DI693" s="27">
        <f>IF($O693&gt;=DI$1,$S693+$Y693,$Y693)</f>
        <v>597.28</v>
      </c>
      <c r="DJ693" s="27">
        <f>IF($O693&gt;=DJ$1,$S693+$Y693,$Y693)</f>
        <v>597.28</v>
      </c>
      <c r="DK693" s="27">
        <f>IF($O693&gt;=DK$1,$S693+$Y693,$Y693)</f>
        <v>597.28</v>
      </c>
      <c r="DL693" s="27">
        <f>IF($O693&gt;=DL$1,$S693+$Y693,$Y693)</f>
        <v>597.28</v>
      </c>
      <c r="DM693" s="27">
        <f>IF($O693&gt;=DM$1,$S693+$Y693,$Y693)</f>
        <v>597.28</v>
      </c>
      <c r="DN693" s="27">
        <f>IF($O693&gt;=DN$1,$S693+$Y693,$Y693)</f>
        <v>597.28</v>
      </c>
      <c r="DO693" s="27">
        <f>IF($O693&gt;=DO$1,$S693+$Y693,$Y693)</f>
        <v>597.28</v>
      </c>
      <c r="DP693" s="27">
        <f>IF($O693&gt;=DP$1,$S693+$Y693,$Y693)</f>
        <v>597.28</v>
      </c>
      <c r="DQ693" s="27">
        <f>IF($O693&gt;=DQ$1,$S693+$Y693,$Y693)</f>
        <v>597.28</v>
      </c>
      <c r="DR693" s="27">
        <f>IF($O693&gt;=DR$1,$S693+$Y693,$Y693)</f>
        <v>597.28</v>
      </c>
      <c r="DS693" s="27">
        <f>IF($O693&gt;=DS$1,$S693+$Y693,$Y693)</f>
        <v>597.28</v>
      </c>
      <c r="DT693" s="27">
        <f>IF($O693&gt;=DT$1,$S693+$Y693,$Y693)</f>
        <v>597.28</v>
      </c>
      <c r="DU693" s="27">
        <f>IF($O693&gt;=DU$1,$S693+$Y693,$Y693)</f>
        <v>597.28</v>
      </c>
      <c r="DV693" s="27">
        <f>IF($O693&gt;=DV$1,$S693+$Y693,$Y693)</f>
        <v>597.28</v>
      </c>
      <c r="DW693" s="27">
        <f>IF($O693&gt;=DW$1,$S693+$Y693,$Y693)</f>
        <v>597.28</v>
      </c>
      <c r="DX693" s="27">
        <f>IF($O693&gt;=DX$1,$S693+$Y693,$Y693)</f>
        <v>597.28</v>
      </c>
      <c r="DY693" s="27">
        <f>IF($O693&gt;=DY$1,$S693+$Y693,$Y693)</f>
        <v>597.28</v>
      </c>
      <c r="DZ693" s="27">
        <f>IF($O693&gt;=DZ$1,$S693+$Y693,$Y693)</f>
        <v>597.28</v>
      </c>
      <c r="EA693" s="27">
        <f>IF($O693&gt;=EA$1,$S693+$Y693,$Y693)</f>
        <v>597.28</v>
      </c>
      <c r="EB693" s="27">
        <f>IF($O693&gt;=EB$1,$S693+$Y693,$Y693)</f>
        <v>597.28</v>
      </c>
      <c r="EC693" s="27">
        <f>IF($O693&gt;=EC$1,$S693+$Y693,$Y693)</f>
        <v>597.28</v>
      </c>
      <c r="ED693" s="27">
        <f>IF($O693&gt;=ED$1,$S693+$Y693,$Y693)</f>
        <v>597.28</v>
      </c>
      <c r="EE693" s="27">
        <f>IF($O693&gt;=EE$1,$S693+$Y693,$Y693)</f>
        <v>597.28</v>
      </c>
      <c r="EF693" s="27">
        <f>IF($O693&gt;=EF$1,$S693+$Y693,$Y693)</f>
        <v>597.28</v>
      </c>
      <c r="EG693" s="27">
        <f>IF($O693&gt;=EG$1,$S693+$Y693,$Y693)</f>
        <v>597.28</v>
      </c>
      <c r="EH693" s="27">
        <f>IF($O693&gt;=EH$1,$S693+$Y693,$Y693)</f>
        <v>597.28</v>
      </c>
      <c r="EI693" s="27">
        <f>IF($O693&gt;=EI$1,$S693+$Y693,$Y693)</f>
        <v>597.28</v>
      </c>
      <c r="EJ693" s="27">
        <f>IF($O693&gt;=EJ$1,$S693+$Y693,$Y693)</f>
        <v>597.28</v>
      </c>
      <c r="EK693" s="27">
        <f>IF($O693&gt;=EK$1,$S693+$Y693,$Y693)</f>
        <v>597.28</v>
      </c>
      <c r="EL693" s="27">
        <f>IF($O693&gt;=EL$1,$S693+$Y693,$Y693)</f>
        <v>597.28</v>
      </c>
      <c r="EM693" s="27">
        <f>IF($O693&gt;=EM$1,$S693+$Y693,$Y693)</f>
        <v>597.28</v>
      </c>
      <c r="EN693" s="27">
        <f>IF($O693&gt;=EN$1,$S693+$Y693,$Y693)</f>
        <v>597.28</v>
      </c>
      <c r="EO693" s="27">
        <f>IF($O693&gt;=EO$1,$S693+$Y693,$Y693)</f>
        <v>597.28</v>
      </c>
      <c r="EP693" s="27">
        <f>IF($O693&gt;=EP$1,$S693+$Y693,$Y693)</f>
        <v>597.28</v>
      </c>
      <c r="EQ693" s="27">
        <f>IF($O693&gt;=EQ$1,$S693+$Y693,$Y693)</f>
        <v>597.28</v>
      </c>
      <c r="ER693" s="27">
        <f>IF($O693&gt;=ER$1,$S693+$Y693,$Y693)</f>
        <v>597.28</v>
      </c>
      <c r="ES693" s="27">
        <f>IF($O693&gt;=ES$1,$S693+$Y693,$Y693)</f>
        <v>597.28</v>
      </c>
      <c r="ET693" s="27">
        <f>IF($O693&gt;=ET$1,$S693+$Y693,$Y693)</f>
        <v>597.28</v>
      </c>
      <c r="EU693" s="27">
        <f>IF($O693&gt;=EU$1,$S693+$Y693,$Y693)</f>
        <v>597.28</v>
      </c>
      <c r="EV693" s="27">
        <f>IF($O693&gt;=EV$1,$S693,0)</f>
        <v>597.28</v>
      </c>
      <c r="EW693" s="27">
        <f>IF($O693&gt;=EW$1,$S693,0)</f>
        <v>597.28</v>
      </c>
      <c r="EX693" s="27">
        <f>IF($O693&gt;=EX$1,$S693,0)</f>
        <v>597.28</v>
      </c>
      <c r="EY693" s="27">
        <f>IF($O693&gt;=EY$1,$S693,0)</f>
        <v>597.28</v>
      </c>
      <c r="EZ693" s="27">
        <f>IF($O693&gt;=EZ$1,$S693,0)</f>
        <v>597.28</v>
      </c>
      <c r="FA693" s="27">
        <f>IF($O693&gt;=FA$1,$S693,0)</f>
        <v>597.28</v>
      </c>
      <c r="FB693" s="27">
        <f>IF($O693&gt;=FB$1,$S693,0)</f>
        <v>597.28</v>
      </c>
      <c r="FC693" s="27">
        <f>IF($O693&gt;=FC$1,$S693,0)</f>
        <v>597.28</v>
      </c>
      <c r="FD693" s="27">
        <f>IF($O693&gt;=FD$1,$S693,0)</f>
        <v>597.28</v>
      </c>
      <c r="FE693" s="27">
        <f>IF($O693&gt;=FE$1,$S693,0)</f>
        <v>597.28</v>
      </c>
      <c r="FF693" s="27">
        <f>IF($O693&gt;=FF$1,$S693,0)</f>
        <v>597.28</v>
      </c>
      <c r="FG693" s="27">
        <f>IF($O693&gt;=FG$1,$S693,0)</f>
        <v>597.28</v>
      </c>
      <c r="FH693" s="27">
        <f>IF($O693&gt;=FH$1,$S693,0)</f>
        <v>597.28</v>
      </c>
      <c r="FI693" s="27">
        <f>IF($O693&gt;=FI$1,$S693,0)</f>
        <v>597.28</v>
      </c>
      <c r="FJ693" s="27">
        <f>IF($O693&gt;=FJ$1,$S693,0)</f>
        <v>597.28</v>
      </c>
      <c r="FK693" s="27">
        <f>IF($O693&gt;=FK$1,$S693,0)</f>
        <v>597.28</v>
      </c>
      <c r="FL693" s="27">
        <f>IF($O693&gt;=FL$1,$S693,0)</f>
        <v>597.28</v>
      </c>
      <c r="FM693" s="27">
        <f>IF($O693&gt;=FM$1,$S693,0)</f>
        <v>597.28</v>
      </c>
      <c r="FN693" s="27">
        <f>IF($O693&gt;=FN$1,$S693,0)</f>
        <v>597.28</v>
      </c>
      <c r="FO693" s="27">
        <f>IF($O693&gt;=FO$1,$S693,0)</f>
        <v>597.28</v>
      </c>
      <c r="FP693" s="27">
        <f>IF($O693&gt;=FP$1,$S693,0)</f>
        <v>597.28</v>
      </c>
      <c r="FQ693" s="27">
        <f>IF($O693&gt;=FQ$1,$S693,0)</f>
        <v>597.28</v>
      </c>
      <c r="FR693" s="27">
        <f>IF($O693&gt;=FR$1,$S693,0)</f>
        <v>597.28</v>
      </c>
      <c r="FS693" s="27">
        <f>IF($O693&gt;=FS$1,$S693,0)</f>
        <v>597.28</v>
      </c>
      <c r="FT693" s="27">
        <f>IF($O693&gt;=FT$1,$S693,0)</f>
        <v>597.28</v>
      </c>
      <c r="FU693" s="27">
        <f>IF($O693&gt;=FU$1,$S693,0)</f>
        <v>597.28</v>
      </c>
      <c r="FV693" s="27">
        <f>IF($O693&gt;=FV$1,$S693,0)</f>
        <v>597.28</v>
      </c>
      <c r="FW693" s="27">
        <f>IF($O693&gt;=FW$1,$S693,0)</f>
        <v>597.28</v>
      </c>
      <c r="FX693" s="27">
        <f>IF($O693&gt;=FX$1,$S693,0)</f>
        <v>597.28</v>
      </c>
      <c r="FY693" s="27">
        <f>IF($O693&gt;=FY$1,$S693,0)</f>
        <v>597.28</v>
      </c>
      <c r="FZ693" s="27">
        <f>IF($O693&gt;=FZ$1,$S693,0)</f>
        <v>597.28</v>
      </c>
      <c r="GA693" s="27">
        <f>IF($O693&gt;=GA$1,$S693,0)</f>
        <v>597.28</v>
      </c>
      <c r="GB693" s="27">
        <f>IF($O693&gt;=GB$1,$S693,0)</f>
        <v>597.28</v>
      </c>
      <c r="GC693" s="27">
        <f>IF($O693&gt;=GC$1,$S693,0)</f>
        <v>597.28</v>
      </c>
      <c r="GD693" s="27">
        <f>IF($O693&gt;=GD$1,$S693,0)</f>
        <v>597.28</v>
      </c>
      <c r="GE693" s="27">
        <f>IF($O693&gt;=GE$1,$S693,0)</f>
        <v>597.28</v>
      </c>
      <c r="GF693" s="27">
        <f>IF($O693&gt;=GF$1,$S693,0)</f>
        <v>597.28</v>
      </c>
      <c r="GG693" s="27">
        <f>IF($O693&gt;=GG$1,$S693,0)</f>
        <v>597.28</v>
      </c>
      <c r="GH693" s="27">
        <f>IF($O693&gt;=GH$1,$S693,0)</f>
        <v>597.28</v>
      </c>
      <c r="GI693" s="27">
        <f>IF($O693&gt;=GI$1,$S693,0)</f>
        <v>597.28</v>
      </c>
      <c r="GJ693" s="27">
        <f>IF($O693&gt;=GJ$1,$S693,0)</f>
        <v>597.28</v>
      </c>
      <c r="GK693" s="27">
        <f>IF($O693&gt;=GK$1,$S693,0)</f>
        <v>597.28</v>
      </c>
      <c r="GL693" s="27">
        <f>IF($O693&gt;=GL$1,$S693,0)</f>
        <v>597.28</v>
      </c>
      <c r="GM693" s="27">
        <f>IF($O693&gt;=GM$1,$S693,0)</f>
        <v>597.28</v>
      </c>
      <c r="GN693" s="27">
        <f>IF($O693&gt;=GN$1,$S693,0)</f>
        <v>597.28</v>
      </c>
      <c r="GO693" s="27">
        <f>IF($O693&gt;=GO$1,$S693,0)</f>
        <v>597.28</v>
      </c>
      <c r="GP693" s="27">
        <f>IF($O693&gt;=GP$1,$S693,0)</f>
        <v>597.28</v>
      </c>
      <c r="GQ693" s="27">
        <f>IF($O693&gt;=GQ$1,$S693,0)</f>
        <v>597.28</v>
      </c>
      <c r="GR693" s="27">
        <f>IF($O693&gt;=GR$1,$S693,0)</f>
        <v>597.28</v>
      </c>
      <c r="GS693" s="27">
        <f>IF($O693&gt;=GS$1,$S693,0)</f>
        <v>597.28</v>
      </c>
      <c r="GT693" s="27">
        <f>IF($O693&gt;=GT$1,$S693,0)</f>
        <v>597.28</v>
      </c>
      <c r="GU693" s="27">
        <f>IF($O693&gt;=GU$1,$S693,0)</f>
        <v>597.28</v>
      </c>
      <c r="GV693" s="27">
        <f>IF($O693&gt;=GV$1,$S693,0)</f>
        <v>597.28</v>
      </c>
      <c r="GW693" s="27">
        <f>IF($O693&gt;=GW$1,$S693,0)</f>
        <v>597.28</v>
      </c>
      <c r="GX693" s="27">
        <f>IF($O693&gt;=GX$1,$S693,0)</f>
        <v>0</v>
      </c>
      <c r="GY693" s="27">
        <f>IF($O693&gt;=GY$1,$S693,0)</f>
        <v>0</v>
      </c>
      <c r="GZ693" s="27">
        <f>IF($O693&gt;=GZ$1,$S693,0)</f>
        <v>0</v>
      </c>
      <c r="HA693" s="27">
        <f>IF($O693&gt;=HA$1,$S693,0)</f>
        <v>0</v>
      </c>
      <c r="HB693" s="27">
        <f>IF($O693&gt;=HB$1,$S693,0)</f>
        <v>0</v>
      </c>
      <c r="HC693" s="27">
        <f>IF($O693&gt;=HC$1,$S693,0)</f>
        <v>0</v>
      </c>
    </row>
    <row r="694" spans="1:211">
      <c r="A694" s="3">
        <v>60054</v>
      </c>
      <c r="B694" s="3" t="s">
        <v>742</v>
      </c>
      <c r="C694" s="3" t="s">
        <v>12</v>
      </c>
      <c r="D694" s="3">
        <v>61</v>
      </c>
      <c r="E694" s="4">
        <v>34617</v>
      </c>
      <c r="F694" s="5">
        <v>23.709589041095889</v>
      </c>
      <c r="G694" s="3" t="s">
        <v>729</v>
      </c>
      <c r="H694" s="4">
        <v>20966</v>
      </c>
      <c r="I694" s="9" t="s">
        <v>795</v>
      </c>
      <c r="J694" s="5">
        <v>2220.31</v>
      </c>
      <c r="K694" s="31">
        <v>1004</v>
      </c>
      <c r="L694" s="32">
        <v>24</v>
      </c>
      <c r="M694" s="33">
        <f>VLOOKUP(L694,FIND,3,TRUE)</f>
        <v>1.3</v>
      </c>
      <c r="N694" s="32">
        <f>IF(L694&gt;30,180,VLOOKUP(L694,TEMPO,2,FALSE))</f>
        <v>144</v>
      </c>
      <c r="O694" s="32">
        <f>IF(R694&gt;0,4,N694)</f>
        <v>144</v>
      </c>
      <c r="P694" s="96">
        <f>J694*M694*L694</f>
        <v>69273.672000000006</v>
      </c>
      <c r="Q694" s="96">
        <f>10934.45*2</f>
        <v>21868.9</v>
      </c>
      <c r="R694" s="96">
        <f>IF(P694&lt;=Q694,P694/4,0)</f>
        <v>0</v>
      </c>
      <c r="S694" s="5">
        <f>IF(P694&gt;=Q694,P694/N694,0)</f>
        <v>481.06716666666671</v>
      </c>
      <c r="T694" s="3"/>
      <c r="U694" s="3">
        <f>IF(T694="",1,0)</f>
        <v>1</v>
      </c>
      <c r="V694" s="3">
        <v>61</v>
      </c>
      <c r="W694" s="5">
        <v>0.6</v>
      </c>
      <c r="X694" s="5">
        <v>402.65</v>
      </c>
      <c r="Y694" s="5">
        <f>X694*W694</f>
        <v>241.58999999999997</v>
      </c>
      <c r="Z694" s="5">
        <v>400</v>
      </c>
      <c r="AA694" s="5">
        <f>S694+Y694+Z694</f>
        <v>1122.6571666666666</v>
      </c>
      <c r="AB694" s="39">
        <f>(J694/12+J694/12*1.3333333333+450/12+J694/30*6/12+J694)*1.3+Y694+Z694+153.9</f>
        <v>4339.9947444364261</v>
      </c>
      <c r="AC694" s="39" t="s">
        <v>12</v>
      </c>
      <c r="AD694" s="39">
        <f>J694*1.3+400+153.9</f>
        <v>3440.3030000000003</v>
      </c>
      <c r="AE694" s="39">
        <f>SUMIFS('CUSTO MENSAL FUNC NOVO'!H:H,'CUSTO MENSAL FUNC NOVO'!A:A,'VALORES MENSAIS'!AC694)</f>
        <v>2265.9090000000001</v>
      </c>
      <c r="AF694" s="27">
        <f>IF($R694&gt;0,$R694,$S694)+$Y694+$Z694</f>
        <v>1122.6571666666666</v>
      </c>
      <c r="AG694" s="27">
        <f>IF($R694&gt;0,$R694,$S694)+$Y694+$Z694</f>
        <v>1122.6571666666666</v>
      </c>
      <c r="AH694" s="27">
        <f>IF($R694&gt;0,$R694,$S694)+$Y694+$Z694</f>
        <v>1122.6571666666666</v>
      </c>
      <c r="AI694" s="27">
        <f>IF($R694&gt;0,$R694,$S694)+$Y694+$Z694</f>
        <v>1122.6571666666666</v>
      </c>
      <c r="AJ694" s="27">
        <f>IF($O694&gt;=AJ$1,$S694+$Y694+$Z694,$Y694+$Z694)</f>
        <v>1122.6571666666666</v>
      </c>
      <c r="AK694" s="27">
        <f>IF($O694&gt;=AK$1,$S694+$Y694+$Z694,$Y694+$Z694)</f>
        <v>1122.6571666666666</v>
      </c>
      <c r="AL694" s="27">
        <f>IF($O694&gt;=AL$1,$S694+$Y694+$Z694,$Y694+$Z694)</f>
        <v>1122.6571666666666</v>
      </c>
      <c r="AM694" s="27">
        <f>IF($O694&gt;=AM$1,$S694+$Y694+$Z694,$Y694+$Z694)</f>
        <v>1122.6571666666666</v>
      </c>
      <c r="AN694" s="27">
        <f>IF($O694&gt;=AN$1,$S694+$Y694+$Z694,$Y694+$Z694)</f>
        <v>1122.6571666666666</v>
      </c>
      <c r="AO694" s="27">
        <f>IF($O694&gt;=AO$1,$S694+$Y694+$Z694,$Y694+$Z694)</f>
        <v>1122.6571666666666</v>
      </c>
      <c r="AP694" s="27">
        <f>IF($O694&gt;=AP$1,$S694+$Y694+$Z694,$Y694+$Z694)</f>
        <v>1122.6571666666666</v>
      </c>
      <c r="AQ694" s="27">
        <f>IF($O694&gt;=AQ$1,$S694+$Y694+$Z694,$Y694+$Z694)</f>
        <v>1122.6571666666666</v>
      </c>
      <c r="AR694" s="27">
        <f>IF($O694&gt;=AR$1,$S694+$Y694+$Z694,$Y694+$Z694)</f>
        <v>1122.6571666666666</v>
      </c>
      <c r="AS694" s="27">
        <f>IF($O694&gt;=AS$1,$S694+$Y694+$Z694,$Y694+$Z694)</f>
        <v>1122.6571666666666</v>
      </c>
      <c r="AT694" s="27">
        <f>IF($O694&gt;=AT$1,$S694+$Y694+$Z694,$Y694+$Z694)</f>
        <v>1122.6571666666666</v>
      </c>
      <c r="AU694" s="27">
        <f>IF($O694&gt;=AU$1,$S694+$Y694+$Z694,$Y694+$Z694)</f>
        <v>1122.6571666666666</v>
      </c>
      <c r="AV694" s="27">
        <f>IF($O694&gt;=AV$1,$S694+$Y694+$Z694,$Y694+$Z694)</f>
        <v>1122.6571666666666</v>
      </c>
      <c r="AW694" s="27">
        <f>IF($O694&gt;=AW$1,$S694+$Y694+$Z694,$Y694+$Z694)</f>
        <v>1122.6571666666666</v>
      </c>
      <c r="AX694" s="27">
        <f>IF($O694&gt;=AX$1,$S694+$Y694+$Z694,$Y694+$Z694)</f>
        <v>1122.6571666666666</v>
      </c>
      <c r="AY694" s="27">
        <f>IF($O694&gt;=AY$1,$S694+$Y694+$Z694,$Y694+$Z694)</f>
        <v>1122.6571666666666</v>
      </c>
      <c r="AZ694" s="27">
        <f>IF($O694&gt;=AZ$1,$S694+$Y694+$Z694,$Y694+$Z694)</f>
        <v>1122.6571666666666</v>
      </c>
      <c r="BA694" s="27">
        <f>IF($O694&gt;=BA$1,$S694+$Y694+$Z694,$Y694+$Z694)</f>
        <v>1122.6571666666666</v>
      </c>
      <c r="BB694" s="27">
        <f>IF($O694&gt;=BB$1,$S694+$Y694+$Z694,$Y694+$Z694)</f>
        <v>1122.6571666666666</v>
      </c>
      <c r="BC694" s="27">
        <f>IF($O694&gt;=BC$1,$S694+$Y694+$Z694,$Y694+$Z694)</f>
        <v>1122.6571666666666</v>
      </c>
      <c r="BD694" s="27">
        <f>IF($O694&gt;=BD$1,$S694+$Y694+$Z694,$Y694+$Z694)</f>
        <v>1122.6571666666666</v>
      </c>
      <c r="BE694" s="27">
        <f>IF($O694&gt;=BE$1,$S694+$Y694+$Z694,$Y694+$Z694)</f>
        <v>1122.6571666666666</v>
      </c>
      <c r="BF694" s="27">
        <f>IF($O694&gt;=BF$1,$S694+$Y694+$Z694,$Y694+$Z694)</f>
        <v>1122.6571666666666</v>
      </c>
      <c r="BG694" s="27">
        <f>IF($O694&gt;=BG$1,$S694+$Y694+$Z694,$Y694+$Z694)</f>
        <v>1122.6571666666666</v>
      </c>
      <c r="BH694" s="27">
        <f>IF($O694&gt;=BH$1,$S694+$Y694+$Z694,$Y694+$Z694)</f>
        <v>1122.6571666666666</v>
      </c>
      <c r="BI694" s="27">
        <f>IF($O694&gt;=BI$1,$S694+$Y694+$Z694,$Y694+$Z694)</f>
        <v>1122.6571666666666</v>
      </c>
      <c r="BJ694" s="27">
        <f>IF($O694&gt;=BJ$1,$S694+$Y694+$Z694,$Y694+$Z694)</f>
        <v>1122.6571666666666</v>
      </c>
      <c r="BK694" s="27">
        <f>IF($O694&gt;=BK$1,$S694+$Y694+$Z694,$Y694+$Z694)</f>
        <v>1122.6571666666666</v>
      </c>
      <c r="BL694" s="27">
        <f>IF($O694&gt;=BL$1,$S694+$Y694+$Z694,$Y694+$Z694)</f>
        <v>1122.6571666666666</v>
      </c>
      <c r="BM694" s="27">
        <f>IF($O694&gt;=BM$1,$S694+$Y694+$Z694,$Y694+$Z694)</f>
        <v>1122.6571666666666</v>
      </c>
      <c r="BN694" s="27">
        <f>IF($O694&gt;=BN$1,$S694+$Y694+$Z694,$Y694+$Z694)</f>
        <v>1122.6571666666666</v>
      </c>
      <c r="BO694" s="27">
        <f>IF($O694&gt;=BO$1,$S694+$Y694+$Z694,$Y694+$Z694)</f>
        <v>1122.6571666666666</v>
      </c>
      <c r="BP694" s="27">
        <f>IF($O694&gt;=BP$1,$S694+$Y694+$Z694,$Y694+$Z694)</f>
        <v>1122.6571666666666</v>
      </c>
      <c r="BQ694" s="27">
        <f>IF($O694&gt;=BQ$1,$S694+$Y694+$Z694,$Y694+$Z694)</f>
        <v>1122.6571666666666</v>
      </c>
      <c r="BR694" s="27">
        <f>IF($O694&gt;=BR$1,$S694+$Y694+$Z694,$Y694+$Z694)</f>
        <v>1122.6571666666666</v>
      </c>
      <c r="BS694" s="27">
        <f>IF($O694&gt;=BS$1,$S694+$Y694+$Z694,$Y694+$Z694)</f>
        <v>1122.6571666666666</v>
      </c>
      <c r="BT694" s="27">
        <f>IF($O694&gt;=BT$1,$S694+$Y694+$Z694,$Y694+$Z694)</f>
        <v>1122.6571666666666</v>
      </c>
      <c r="BU694" s="27">
        <f>IF($O694&gt;=BU$1,$S694+$Y694+$Z694,$Y694+$Z694)</f>
        <v>1122.6571666666666</v>
      </c>
      <c r="BV694" s="27">
        <f>IF($O694&gt;=BV$1,$S694+$Y694+$Z694,$Y694+$Z694)</f>
        <v>1122.6571666666666</v>
      </c>
      <c r="BW694" s="27">
        <f>IF($O694&gt;=BW$1,$S694+$Y694+$Z694,$Y694+$Z694)</f>
        <v>1122.6571666666666</v>
      </c>
      <c r="BX694" s="27">
        <f>IF($O694&gt;=BX$1,$S694+$Y694+$Z694,$Y694+$Z694)</f>
        <v>1122.6571666666666</v>
      </c>
      <c r="BY694" s="27">
        <f>IF($O694&gt;=BY$1,$S694+$Y694+$Z694,$Y694+$Z694)</f>
        <v>1122.6571666666666</v>
      </c>
      <c r="BZ694" s="27">
        <f>IF($O694&gt;=BZ$1,$S694+$Y694+$Z694,$Y694+$Z694)</f>
        <v>1122.6571666666666</v>
      </c>
      <c r="CA694" s="27">
        <f>IF($O694&gt;=CA$1,$S694+$Y694+$Z694,$Y694+$Z694)</f>
        <v>1122.6571666666666</v>
      </c>
      <c r="CB694" s="27">
        <f>IF($O694&gt;=CB$1,$S694+$Y694+$Z694,$Y694+$Z694)</f>
        <v>1122.6571666666666</v>
      </c>
      <c r="CC694" s="27">
        <f>IF($O694&gt;=CC$1,$S694+$Y694+$Z694,$Y694+$Z694)</f>
        <v>1122.6571666666666</v>
      </c>
      <c r="CD694" s="27">
        <f>IF($O694&gt;=CD$1,$S694+$Y694+$Z694,$Y694+$Z694)</f>
        <v>1122.6571666666666</v>
      </c>
      <c r="CE694" s="27">
        <f>IF($O694&gt;=CE$1,$S694+$Y694+$Z694,$Y694+$Z694)</f>
        <v>1122.6571666666666</v>
      </c>
      <c r="CF694" s="27">
        <f>IF($O694&gt;=CF$1,$S694+$Y694+$Z694,$Y694+$Z694)</f>
        <v>1122.6571666666666</v>
      </c>
      <c r="CG694" s="27">
        <f>IF($O694&gt;=CG$1,$S694+$Y694+$Z694,$Y694+$Z694)</f>
        <v>1122.6571666666666</v>
      </c>
      <c r="CH694" s="27">
        <f>IF($O694&gt;=CH$1,$S694+$Y694+$Z694,$Y694+$Z694)</f>
        <v>1122.6571666666666</v>
      </c>
      <c r="CI694" s="27">
        <f>IF($O694&gt;=CI$1,$S694+$Y694+$Z694,$Y694+$Z694)</f>
        <v>1122.6571666666666</v>
      </c>
      <c r="CJ694" s="27">
        <f>IF($O694&gt;=CJ$1,$S694+$Y694+$Z694,$Y694+$Z694)</f>
        <v>1122.6571666666666</v>
      </c>
      <c r="CK694" s="27">
        <f>IF($O694&gt;=CK$1,$S694+$Y694+$Z694,$Y694+$Z694)</f>
        <v>1122.6571666666666</v>
      </c>
      <c r="CL694" s="27">
        <f>IF($O694&gt;=CL$1,$S694+$Y694+$Z694,$Y694+$Z694)</f>
        <v>1122.6571666666666</v>
      </c>
      <c r="CM694" s="27">
        <f>IF($O694&gt;=CM$1,$S694+$Y694+$Z694,$Y694+$Z694)</f>
        <v>1122.6571666666666</v>
      </c>
      <c r="CN694" s="27">
        <f>IF($O694&gt;=CN$1,$S694+$Y694,$Y694)</f>
        <v>722.65716666666663</v>
      </c>
      <c r="CO694" s="27">
        <f>IF($O694&gt;=CO$1,$S694+$Y694,$Y694)</f>
        <v>722.65716666666663</v>
      </c>
      <c r="CP694" s="27">
        <f>IF($O694&gt;=CP$1,$S694+$Y694,$Y694)</f>
        <v>722.65716666666663</v>
      </c>
      <c r="CQ694" s="27">
        <f>IF($O694&gt;=CQ$1,$S694+$Y694,$Y694)</f>
        <v>722.65716666666663</v>
      </c>
      <c r="CR694" s="27">
        <f>IF($O694&gt;=CR$1,$S694+$Y694,$Y694)</f>
        <v>722.65716666666663</v>
      </c>
      <c r="CS694" s="27">
        <f>IF($O694&gt;=CS$1,$S694+$Y694,$Y694)</f>
        <v>722.65716666666663</v>
      </c>
      <c r="CT694" s="27">
        <f>IF($O694&gt;=CT$1,$S694+$Y694,$Y694)</f>
        <v>722.65716666666663</v>
      </c>
      <c r="CU694" s="27">
        <f>IF($O694&gt;=CU$1,$S694+$Y694,$Y694)</f>
        <v>722.65716666666663</v>
      </c>
      <c r="CV694" s="27">
        <f>IF($O694&gt;=CV$1,$S694+$Y694,$Y694)</f>
        <v>722.65716666666663</v>
      </c>
      <c r="CW694" s="27">
        <f>IF($O694&gt;=CW$1,$S694+$Y694,$Y694)</f>
        <v>722.65716666666663</v>
      </c>
      <c r="CX694" s="27">
        <f>IF($O694&gt;=CX$1,$S694+$Y694,$Y694)</f>
        <v>722.65716666666663</v>
      </c>
      <c r="CY694" s="27">
        <f>IF($O694&gt;=CY$1,$S694+$Y694,$Y694)</f>
        <v>722.65716666666663</v>
      </c>
      <c r="CZ694" s="27">
        <f>IF($O694&gt;=CZ$1,$S694+$Y694,$Y694)</f>
        <v>722.65716666666663</v>
      </c>
      <c r="DA694" s="27">
        <f>IF($O694&gt;=DA$1,$S694+$Y694,$Y694)</f>
        <v>722.65716666666663</v>
      </c>
      <c r="DB694" s="27">
        <f>IF($O694&gt;=DB$1,$S694+$Y694,$Y694)</f>
        <v>722.65716666666663</v>
      </c>
      <c r="DC694" s="27">
        <f>IF($O694&gt;=DC$1,$S694+$Y694,$Y694)</f>
        <v>722.65716666666663</v>
      </c>
      <c r="DD694" s="27">
        <f>IF($O694&gt;=DD$1,$S694+$Y694,$Y694)</f>
        <v>722.65716666666663</v>
      </c>
      <c r="DE694" s="27">
        <f>IF($O694&gt;=DE$1,$S694+$Y694,$Y694)</f>
        <v>722.65716666666663</v>
      </c>
      <c r="DF694" s="27">
        <f>IF($O694&gt;=DF$1,$S694+$Y694,$Y694)</f>
        <v>722.65716666666663</v>
      </c>
      <c r="DG694" s="27">
        <f>IF($O694&gt;=DG$1,$S694+$Y694,$Y694)</f>
        <v>722.65716666666663</v>
      </c>
      <c r="DH694" s="27">
        <f>IF($O694&gt;=DH$1,$S694+$Y694,$Y694)</f>
        <v>722.65716666666663</v>
      </c>
      <c r="DI694" s="27">
        <f>IF($O694&gt;=DI$1,$S694+$Y694,$Y694)</f>
        <v>722.65716666666663</v>
      </c>
      <c r="DJ694" s="27">
        <f>IF($O694&gt;=DJ$1,$S694+$Y694,$Y694)</f>
        <v>722.65716666666663</v>
      </c>
      <c r="DK694" s="27">
        <f>IF($O694&gt;=DK$1,$S694+$Y694,$Y694)</f>
        <v>722.65716666666663</v>
      </c>
      <c r="DL694" s="27">
        <f>IF($O694&gt;=DL$1,$S694+$Y694,$Y694)</f>
        <v>722.65716666666663</v>
      </c>
      <c r="DM694" s="27">
        <f>IF($O694&gt;=DM$1,$S694+$Y694,$Y694)</f>
        <v>722.65716666666663</v>
      </c>
      <c r="DN694" s="27">
        <f>IF($O694&gt;=DN$1,$S694+$Y694,$Y694)</f>
        <v>722.65716666666663</v>
      </c>
      <c r="DO694" s="27">
        <f>IF($O694&gt;=DO$1,$S694+$Y694,$Y694)</f>
        <v>722.65716666666663</v>
      </c>
      <c r="DP694" s="27">
        <f>IF($O694&gt;=DP$1,$S694+$Y694,$Y694)</f>
        <v>722.65716666666663</v>
      </c>
      <c r="DQ694" s="27">
        <f>IF($O694&gt;=DQ$1,$S694+$Y694,$Y694)</f>
        <v>722.65716666666663</v>
      </c>
      <c r="DR694" s="27">
        <f>IF($O694&gt;=DR$1,$S694+$Y694,$Y694)</f>
        <v>722.65716666666663</v>
      </c>
      <c r="DS694" s="27">
        <f>IF($O694&gt;=DS$1,$S694+$Y694,$Y694)</f>
        <v>722.65716666666663</v>
      </c>
      <c r="DT694" s="27">
        <f>IF($O694&gt;=DT$1,$S694+$Y694,$Y694)</f>
        <v>722.65716666666663</v>
      </c>
      <c r="DU694" s="27">
        <f>IF($O694&gt;=DU$1,$S694+$Y694,$Y694)</f>
        <v>722.65716666666663</v>
      </c>
      <c r="DV694" s="27">
        <f>IF($O694&gt;=DV$1,$S694+$Y694,$Y694)</f>
        <v>722.65716666666663</v>
      </c>
      <c r="DW694" s="27">
        <f>IF($O694&gt;=DW$1,$S694+$Y694,$Y694)</f>
        <v>722.65716666666663</v>
      </c>
      <c r="DX694" s="27">
        <f>IF($O694&gt;=DX$1,$S694+$Y694,$Y694)</f>
        <v>722.65716666666663</v>
      </c>
      <c r="DY694" s="27">
        <f>IF($O694&gt;=DY$1,$S694+$Y694,$Y694)</f>
        <v>722.65716666666663</v>
      </c>
      <c r="DZ694" s="27">
        <f>IF($O694&gt;=DZ$1,$S694+$Y694,$Y694)</f>
        <v>722.65716666666663</v>
      </c>
      <c r="EA694" s="27">
        <f>IF($O694&gt;=EA$1,$S694+$Y694,$Y694)</f>
        <v>722.65716666666663</v>
      </c>
      <c r="EB694" s="27">
        <f>IF($O694&gt;=EB$1,$S694+$Y694,$Y694)</f>
        <v>722.65716666666663</v>
      </c>
      <c r="EC694" s="27">
        <f>IF($O694&gt;=EC$1,$S694+$Y694,$Y694)</f>
        <v>722.65716666666663</v>
      </c>
      <c r="ED694" s="27">
        <f>IF($O694&gt;=ED$1,$S694+$Y694,$Y694)</f>
        <v>722.65716666666663</v>
      </c>
      <c r="EE694" s="27">
        <f>IF($O694&gt;=EE$1,$S694+$Y694,$Y694)</f>
        <v>722.65716666666663</v>
      </c>
      <c r="EF694" s="27">
        <f>IF($O694&gt;=EF$1,$S694+$Y694,$Y694)</f>
        <v>722.65716666666663</v>
      </c>
      <c r="EG694" s="27">
        <f>IF($O694&gt;=EG$1,$S694+$Y694,$Y694)</f>
        <v>722.65716666666663</v>
      </c>
      <c r="EH694" s="27">
        <f>IF($O694&gt;=EH$1,$S694+$Y694,$Y694)</f>
        <v>722.65716666666663</v>
      </c>
      <c r="EI694" s="27">
        <f>IF($O694&gt;=EI$1,$S694+$Y694,$Y694)</f>
        <v>722.65716666666663</v>
      </c>
      <c r="EJ694" s="27">
        <f>IF($O694&gt;=EJ$1,$S694+$Y694,$Y694)</f>
        <v>722.65716666666663</v>
      </c>
      <c r="EK694" s="27">
        <f>IF($O694&gt;=EK$1,$S694+$Y694,$Y694)</f>
        <v>722.65716666666663</v>
      </c>
      <c r="EL694" s="27">
        <f>IF($O694&gt;=EL$1,$S694+$Y694,$Y694)</f>
        <v>722.65716666666663</v>
      </c>
      <c r="EM694" s="27">
        <f>IF($O694&gt;=EM$1,$S694+$Y694,$Y694)</f>
        <v>722.65716666666663</v>
      </c>
      <c r="EN694" s="27">
        <f>IF($O694&gt;=EN$1,$S694+$Y694,$Y694)</f>
        <v>722.65716666666663</v>
      </c>
      <c r="EO694" s="27">
        <f>IF($O694&gt;=EO$1,$S694+$Y694,$Y694)</f>
        <v>722.65716666666663</v>
      </c>
      <c r="EP694" s="27">
        <f>IF($O694&gt;=EP$1,$S694+$Y694,$Y694)</f>
        <v>722.65716666666663</v>
      </c>
      <c r="EQ694" s="27">
        <f>IF($O694&gt;=EQ$1,$S694+$Y694,$Y694)</f>
        <v>722.65716666666663</v>
      </c>
      <c r="ER694" s="27">
        <f>IF($O694&gt;=ER$1,$S694+$Y694,$Y694)</f>
        <v>722.65716666666663</v>
      </c>
      <c r="ES694" s="27">
        <f>IF($O694&gt;=ES$1,$S694+$Y694,$Y694)</f>
        <v>722.65716666666663</v>
      </c>
      <c r="ET694" s="27">
        <f>IF($O694&gt;=ET$1,$S694+$Y694,$Y694)</f>
        <v>722.65716666666663</v>
      </c>
      <c r="EU694" s="27">
        <f>IF($O694&gt;=EU$1,$S694+$Y694,$Y694)</f>
        <v>722.65716666666663</v>
      </c>
      <c r="EV694" s="27">
        <f>IF($O694&gt;=EV$1,$S694,0)</f>
        <v>481.06716666666671</v>
      </c>
      <c r="EW694" s="27">
        <f>IF($O694&gt;=EW$1,$S694,0)</f>
        <v>481.06716666666671</v>
      </c>
      <c r="EX694" s="27">
        <f>IF($O694&gt;=EX$1,$S694,0)</f>
        <v>481.06716666666671</v>
      </c>
      <c r="EY694" s="27">
        <f>IF($O694&gt;=EY$1,$S694,0)</f>
        <v>481.06716666666671</v>
      </c>
      <c r="EZ694" s="27">
        <f>IF($O694&gt;=EZ$1,$S694,0)</f>
        <v>481.06716666666671</v>
      </c>
      <c r="FA694" s="27">
        <f>IF($O694&gt;=FA$1,$S694,0)</f>
        <v>481.06716666666671</v>
      </c>
      <c r="FB694" s="27">
        <f>IF($O694&gt;=FB$1,$S694,0)</f>
        <v>481.06716666666671</v>
      </c>
      <c r="FC694" s="27">
        <f>IF($O694&gt;=FC$1,$S694,0)</f>
        <v>481.06716666666671</v>
      </c>
      <c r="FD694" s="27">
        <f>IF($O694&gt;=FD$1,$S694,0)</f>
        <v>481.06716666666671</v>
      </c>
      <c r="FE694" s="27">
        <f>IF($O694&gt;=FE$1,$S694,0)</f>
        <v>481.06716666666671</v>
      </c>
      <c r="FF694" s="27">
        <f>IF($O694&gt;=FF$1,$S694,0)</f>
        <v>481.06716666666671</v>
      </c>
      <c r="FG694" s="27">
        <f>IF($O694&gt;=FG$1,$S694,0)</f>
        <v>481.06716666666671</v>
      </c>
      <c r="FH694" s="27">
        <f>IF($O694&gt;=FH$1,$S694,0)</f>
        <v>481.06716666666671</v>
      </c>
      <c r="FI694" s="27">
        <f>IF($O694&gt;=FI$1,$S694,0)</f>
        <v>481.06716666666671</v>
      </c>
      <c r="FJ694" s="27">
        <f>IF($O694&gt;=FJ$1,$S694,0)</f>
        <v>481.06716666666671</v>
      </c>
      <c r="FK694" s="27">
        <f>IF($O694&gt;=FK$1,$S694,0)</f>
        <v>481.06716666666671</v>
      </c>
      <c r="FL694" s="27">
        <f>IF($O694&gt;=FL$1,$S694,0)</f>
        <v>481.06716666666671</v>
      </c>
      <c r="FM694" s="27">
        <f>IF($O694&gt;=FM$1,$S694,0)</f>
        <v>481.06716666666671</v>
      </c>
      <c r="FN694" s="27">
        <f>IF($O694&gt;=FN$1,$S694,0)</f>
        <v>481.06716666666671</v>
      </c>
      <c r="FO694" s="27">
        <f>IF($O694&gt;=FO$1,$S694,0)</f>
        <v>481.06716666666671</v>
      </c>
      <c r="FP694" s="27">
        <f>IF($O694&gt;=FP$1,$S694,0)</f>
        <v>481.06716666666671</v>
      </c>
      <c r="FQ694" s="27">
        <f>IF($O694&gt;=FQ$1,$S694,0)</f>
        <v>481.06716666666671</v>
      </c>
      <c r="FR694" s="27">
        <f>IF($O694&gt;=FR$1,$S694,0)</f>
        <v>481.06716666666671</v>
      </c>
      <c r="FS694" s="27">
        <f>IF($O694&gt;=FS$1,$S694,0)</f>
        <v>481.06716666666671</v>
      </c>
      <c r="FT694" s="27">
        <f>IF($O694&gt;=FT$1,$S694,0)</f>
        <v>0</v>
      </c>
      <c r="FU694" s="27">
        <f>IF($O694&gt;=FU$1,$S694,0)</f>
        <v>0</v>
      </c>
      <c r="FV694" s="27">
        <f>IF($O694&gt;=FV$1,$S694,0)</f>
        <v>0</v>
      </c>
      <c r="FW694" s="27">
        <f>IF($O694&gt;=FW$1,$S694,0)</f>
        <v>0</v>
      </c>
      <c r="FX694" s="27">
        <f>IF($O694&gt;=FX$1,$S694,0)</f>
        <v>0</v>
      </c>
      <c r="FY694" s="27">
        <f>IF($O694&gt;=FY$1,$S694,0)</f>
        <v>0</v>
      </c>
      <c r="FZ694" s="27">
        <f>IF($O694&gt;=FZ$1,$S694,0)</f>
        <v>0</v>
      </c>
      <c r="GA694" s="27">
        <f>IF($O694&gt;=GA$1,$S694,0)</f>
        <v>0</v>
      </c>
      <c r="GB694" s="27">
        <f>IF($O694&gt;=GB$1,$S694,0)</f>
        <v>0</v>
      </c>
      <c r="GC694" s="27">
        <f>IF($O694&gt;=GC$1,$S694,0)</f>
        <v>0</v>
      </c>
      <c r="GD694" s="27">
        <f>IF($O694&gt;=GD$1,$S694,0)</f>
        <v>0</v>
      </c>
      <c r="GE694" s="27">
        <f>IF($O694&gt;=GE$1,$S694,0)</f>
        <v>0</v>
      </c>
      <c r="GF694" s="27">
        <f>IF($O694&gt;=GF$1,$S694,0)</f>
        <v>0</v>
      </c>
      <c r="GG694" s="27">
        <f>IF($O694&gt;=GG$1,$S694,0)</f>
        <v>0</v>
      </c>
      <c r="GH694" s="27">
        <f>IF($O694&gt;=GH$1,$S694,0)</f>
        <v>0</v>
      </c>
      <c r="GI694" s="27">
        <f>IF($O694&gt;=GI$1,$S694,0)</f>
        <v>0</v>
      </c>
      <c r="GJ694" s="27">
        <f>IF($O694&gt;=GJ$1,$S694,0)</f>
        <v>0</v>
      </c>
      <c r="GK694" s="27">
        <f>IF($O694&gt;=GK$1,$S694,0)</f>
        <v>0</v>
      </c>
      <c r="GL694" s="27">
        <f>IF($O694&gt;=GL$1,$S694,0)</f>
        <v>0</v>
      </c>
      <c r="GM694" s="27">
        <f>IF($O694&gt;=GM$1,$S694,0)</f>
        <v>0</v>
      </c>
      <c r="GN694" s="27">
        <f>IF($O694&gt;=GN$1,$S694,0)</f>
        <v>0</v>
      </c>
      <c r="GO694" s="27">
        <f>IF($O694&gt;=GO$1,$S694,0)</f>
        <v>0</v>
      </c>
      <c r="GP694" s="27">
        <f>IF($O694&gt;=GP$1,$S694,0)</f>
        <v>0</v>
      </c>
      <c r="GQ694" s="27">
        <f>IF($O694&gt;=GQ$1,$S694,0)</f>
        <v>0</v>
      </c>
      <c r="GR694" s="27">
        <f>IF($O694&gt;=GR$1,$S694,0)</f>
        <v>0</v>
      </c>
      <c r="GS694" s="27">
        <f>IF($O694&gt;=GS$1,$S694,0)</f>
        <v>0</v>
      </c>
      <c r="GT694" s="27">
        <f>IF($O694&gt;=GT$1,$S694,0)</f>
        <v>0</v>
      </c>
      <c r="GU694" s="27">
        <f>IF($O694&gt;=GU$1,$S694,0)</f>
        <v>0</v>
      </c>
      <c r="GV694" s="27">
        <f>IF($O694&gt;=GV$1,$S694,0)</f>
        <v>0</v>
      </c>
      <c r="GW694" s="27">
        <f>IF($O694&gt;=GW$1,$S694,0)</f>
        <v>0</v>
      </c>
      <c r="GX694" s="27">
        <f>IF($O694&gt;=GX$1,$S694,0)</f>
        <v>0</v>
      </c>
      <c r="GY694" s="27">
        <f>IF($O694&gt;=GY$1,$S694,0)</f>
        <v>0</v>
      </c>
      <c r="GZ694" s="27">
        <f>IF($O694&gt;=GZ$1,$S694,0)</f>
        <v>0</v>
      </c>
      <c r="HA694" s="27">
        <f>IF($O694&gt;=HA$1,$S694,0)</f>
        <v>0</v>
      </c>
      <c r="HB694" s="27">
        <f>IF($O694&gt;=HB$1,$S694,0)</f>
        <v>0</v>
      </c>
      <c r="HC694" s="27">
        <f>IF($O694&gt;=HC$1,$S694,0)</f>
        <v>0</v>
      </c>
    </row>
    <row r="695" spans="1:211">
      <c r="A695" s="3">
        <v>40150</v>
      </c>
      <c r="B695" s="3" t="s">
        <v>745</v>
      </c>
      <c r="C695" s="3" t="s">
        <v>732</v>
      </c>
      <c r="D695" s="3">
        <v>54</v>
      </c>
      <c r="E695" s="4">
        <v>33024</v>
      </c>
      <c r="F695" s="5">
        <v>28.073972602739726</v>
      </c>
      <c r="G695" s="3" t="s">
        <v>729</v>
      </c>
      <c r="H695" s="4">
        <v>23448</v>
      </c>
      <c r="I695" s="9" t="s">
        <v>795</v>
      </c>
      <c r="J695" s="5">
        <v>2774.13</v>
      </c>
      <c r="K695" s="31">
        <v>1004</v>
      </c>
      <c r="L695" s="32">
        <v>28</v>
      </c>
      <c r="M695" s="33">
        <f>VLOOKUP(L695,FIND,3,TRUE)</f>
        <v>1.5</v>
      </c>
      <c r="N695" s="32">
        <f>IF(L695&gt;30,180,VLOOKUP(L695,TEMPO,2,FALSE))</f>
        <v>168</v>
      </c>
      <c r="O695" s="32">
        <f>IF(R695&gt;0,4,N695)</f>
        <v>168</v>
      </c>
      <c r="P695" s="96">
        <f>J695*M695*L695</f>
        <v>116513.45999999999</v>
      </c>
      <c r="Q695" s="96">
        <f>10934.45*2</f>
        <v>21868.9</v>
      </c>
      <c r="R695" s="96">
        <f>IF(P695&lt;=Q695,P695/4,0)</f>
        <v>0</v>
      </c>
      <c r="S695" s="5">
        <f>IF(P695&gt;=Q695,P695/N695,0)</f>
        <v>693.53249999999991</v>
      </c>
      <c r="T695" s="3"/>
      <c r="U695" s="3">
        <f>IF(T695="",1,0)</f>
        <v>1</v>
      </c>
      <c r="V695" s="3">
        <v>42</v>
      </c>
      <c r="W695" s="5">
        <v>0.6</v>
      </c>
      <c r="X695" s="5">
        <v>245.73</v>
      </c>
      <c r="Y695" s="5">
        <f>X695*W695</f>
        <v>147.43799999999999</v>
      </c>
      <c r="Z695" s="5">
        <v>400</v>
      </c>
      <c r="AA695" s="5">
        <f>S695+Y695+Z695</f>
        <v>1240.9704999999999</v>
      </c>
      <c r="AB695" s="39">
        <f>(J695/12+J695/12*1.3333333333+450/12+J695/30*6/12+J695)*1.3+Y695+Z695+153.9</f>
        <v>5117.8015666566489</v>
      </c>
      <c r="AC695" s="39" t="s">
        <v>18</v>
      </c>
      <c r="AD695" s="39">
        <f>J695*1.3+400+153.9</f>
        <v>4160.2690000000002</v>
      </c>
      <c r="AE695" s="39">
        <f>SUMIFS('CUSTO MENSAL FUNC NOVO'!H:H,'CUSTO MENSAL FUNC NOVO'!A:A,'VALORES MENSAIS'!AC695)</f>
        <v>1902.2210000000002</v>
      </c>
      <c r="AF695" s="27">
        <f>IF($R695&gt;0,$R695,$S695)+$Y695+$Z695</f>
        <v>1240.9704999999999</v>
      </c>
      <c r="AG695" s="27">
        <f>IF($R695&gt;0,$R695,$S695)+$Y695+$Z695</f>
        <v>1240.9704999999999</v>
      </c>
      <c r="AH695" s="27">
        <f>IF($R695&gt;0,$R695,$S695)+$Y695+$Z695</f>
        <v>1240.9704999999999</v>
      </c>
      <c r="AI695" s="27">
        <f>IF($R695&gt;0,$R695,$S695)+$Y695+$Z695</f>
        <v>1240.9704999999999</v>
      </c>
      <c r="AJ695" s="27">
        <f>IF($O695&gt;=AJ$1,$S695+$Y695+$Z695,$Y695+$Z695)</f>
        <v>1240.9704999999999</v>
      </c>
      <c r="AK695" s="27">
        <f>IF($O695&gt;=AK$1,$S695+$Y695+$Z695,$Y695+$Z695)</f>
        <v>1240.9704999999999</v>
      </c>
      <c r="AL695" s="27">
        <f>IF($O695&gt;=AL$1,$S695+$Y695+$Z695,$Y695+$Z695)</f>
        <v>1240.9704999999999</v>
      </c>
      <c r="AM695" s="27">
        <f>IF($O695&gt;=AM$1,$S695+$Y695+$Z695,$Y695+$Z695)</f>
        <v>1240.9704999999999</v>
      </c>
      <c r="AN695" s="27">
        <f>IF($O695&gt;=AN$1,$S695+$Y695+$Z695,$Y695+$Z695)</f>
        <v>1240.9704999999999</v>
      </c>
      <c r="AO695" s="27">
        <f>IF($O695&gt;=AO$1,$S695+$Y695+$Z695,$Y695+$Z695)</f>
        <v>1240.9704999999999</v>
      </c>
      <c r="AP695" s="27">
        <f>IF($O695&gt;=AP$1,$S695+$Y695+$Z695,$Y695+$Z695)</f>
        <v>1240.9704999999999</v>
      </c>
      <c r="AQ695" s="27">
        <f>IF($O695&gt;=AQ$1,$S695+$Y695+$Z695,$Y695+$Z695)</f>
        <v>1240.9704999999999</v>
      </c>
      <c r="AR695" s="27">
        <f>IF($O695&gt;=AR$1,$S695+$Y695+$Z695,$Y695+$Z695)</f>
        <v>1240.9704999999999</v>
      </c>
      <c r="AS695" s="27">
        <f>IF($O695&gt;=AS$1,$S695+$Y695+$Z695,$Y695+$Z695)</f>
        <v>1240.9704999999999</v>
      </c>
      <c r="AT695" s="27">
        <f>IF($O695&gt;=AT$1,$S695+$Y695+$Z695,$Y695+$Z695)</f>
        <v>1240.9704999999999</v>
      </c>
      <c r="AU695" s="27">
        <f>IF($O695&gt;=AU$1,$S695+$Y695+$Z695,$Y695+$Z695)</f>
        <v>1240.9704999999999</v>
      </c>
      <c r="AV695" s="27">
        <f>IF($O695&gt;=AV$1,$S695+$Y695+$Z695,$Y695+$Z695)</f>
        <v>1240.9704999999999</v>
      </c>
      <c r="AW695" s="27">
        <f>IF($O695&gt;=AW$1,$S695+$Y695+$Z695,$Y695+$Z695)</f>
        <v>1240.9704999999999</v>
      </c>
      <c r="AX695" s="27">
        <f>IF($O695&gt;=AX$1,$S695+$Y695+$Z695,$Y695+$Z695)</f>
        <v>1240.9704999999999</v>
      </c>
      <c r="AY695" s="27">
        <f>IF($O695&gt;=AY$1,$S695+$Y695+$Z695,$Y695+$Z695)</f>
        <v>1240.9704999999999</v>
      </c>
      <c r="AZ695" s="27">
        <f>IF($O695&gt;=AZ$1,$S695+$Y695+$Z695,$Y695+$Z695)</f>
        <v>1240.9704999999999</v>
      </c>
      <c r="BA695" s="27">
        <f>IF($O695&gt;=BA$1,$S695+$Y695+$Z695,$Y695+$Z695)</f>
        <v>1240.9704999999999</v>
      </c>
      <c r="BB695" s="27">
        <f>IF($O695&gt;=BB$1,$S695+$Y695+$Z695,$Y695+$Z695)</f>
        <v>1240.9704999999999</v>
      </c>
      <c r="BC695" s="27">
        <f>IF($O695&gt;=BC$1,$S695+$Y695+$Z695,$Y695+$Z695)</f>
        <v>1240.9704999999999</v>
      </c>
      <c r="BD695" s="27">
        <f>IF($O695&gt;=BD$1,$S695+$Y695+$Z695,$Y695+$Z695)</f>
        <v>1240.9704999999999</v>
      </c>
      <c r="BE695" s="27">
        <f>IF($O695&gt;=BE$1,$S695+$Y695+$Z695,$Y695+$Z695)</f>
        <v>1240.9704999999999</v>
      </c>
      <c r="BF695" s="27">
        <f>IF($O695&gt;=BF$1,$S695+$Y695+$Z695,$Y695+$Z695)</f>
        <v>1240.9704999999999</v>
      </c>
      <c r="BG695" s="27">
        <f>IF($O695&gt;=BG$1,$S695+$Y695+$Z695,$Y695+$Z695)</f>
        <v>1240.9704999999999</v>
      </c>
      <c r="BH695" s="27">
        <f>IF($O695&gt;=BH$1,$S695+$Y695+$Z695,$Y695+$Z695)</f>
        <v>1240.9704999999999</v>
      </c>
      <c r="BI695" s="27">
        <f>IF($O695&gt;=BI$1,$S695+$Y695+$Z695,$Y695+$Z695)</f>
        <v>1240.9704999999999</v>
      </c>
      <c r="BJ695" s="27">
        <f>IF($O695&gt;=BJ$1,$S695+$Y695+$Z695,$Y695+$Z695)</f>
        <v>1240.9704999999999</v>
      </c>
      <c r="BK695" s="27">
        <f>IF($O695&gt;=BK$1,$S695+$Y695+$Z695,$Y695+$Z695)</f>
        <v>1240.9704999999999</v>
      </c>
      <c r="BL695" s="27">
        <f>IF($O695&gt;=BL$1,$S695+$Y695+$Z695,$Y695+$Z695)</f>
        <v>1240.9704999999999</v>
      </c>
      <c r="BM695" s="27">
        <f>IF($O695&gt;=BM$1,$S695+$Y695+$Z695,$Y695+$Z695)</f>
        <v>1240.9704999999999</v>
      </c>
      <c r="BN695" s="27">
        <f>IF($O695&gt;=BN$1,$S695+$Y695+$Z695,$Y695+$Z695)</f>
        <v>1240.9704999999999</v>
      </c>
      <c r="BO695" s="27">
        <f>IF($O695&gt;=BO$1,$S695+$Y695+$Z695,$Y695+$Z695)</f>
        <v>1240.9704999999999</v>
      </c>
      <c r="BP695" s="27">
        <f>IF($O695&gt;=BP$1,$S695+$Y695+$Z695,$Y695+$Z695)</f>
        <v>1240.9704999999999</v>
      </c>
      <c r="BQ695" s="27">
        <f>IF($O695&gt;=BQ$1,$S695+$Y695+$Z695,$Y695+$Z695)</f>
        <v>1240.9704999999999</v>
      </c>
      <c r="BR695" s="27">
        <f>IF($O695&gt;=BR$1,$S695+$Y695+$Z695,$Y695+$Z695)</f>
        <v>1240.9704999999999</v>
      </c>
      <c r="BS695" s="27">
        <f>IF($O695&gt;=BS$1,$S695+$Y695+$Z695,$Y695+$Z695)</f>
        <v>1240.9704999999999</v>
      </c>
      <c r="BT695" s="27">
        <f>IF($O695&gt;=BT$1,$S695+$Y695+$Z695,$Y695+$Z695)</f>
        <v>1240.9704999999999</v>
      </c>
      <c r="BU695" s="27">
        <f>IF($O695&gt;=BU$1,$S695+$Y695+$Z695,$Y695+$Z695)</f>
        <v>1240.9704999999999</v>
      </c>
      <c r="BV695" s="27">
        <f>IF($O695&gt;=BV$1,$S695+$Y695+$Z695,$Y695+$Z695)</f>
        <v>1240.9704999999999</v>
      </c>
      <c r="BW695" s="27">
        <f>IF($O695&gt;=BW$1,$S695+$Y695+$Z695,$Y695+$Z695)</f>
        <v>1240.9704999999999</v>
      </c>
      <c r="BX695" s="27">
        <f>IF($O695&gt;=BX$1,$S695+$Y695+$Z695,$Y695+$Z695)</f>
        <v>1240.9704999999999</v>
      </c>
      <c r="BY695" s="27">
        <f>IF($O695&gt;=BY$1,$S695+$Y695+$Z695,$Y695+$Z695)</f>
        <v>1240.9704999999999</v>
      </c>
      <c r="BZ695" s="27">
        <f>IF($O695&gt;=BZ$1,$S695+$Y695+$Z695,$Y695+$Z695)</f>
        <v>1240.9704999999999</v>
      </c>
      <c r="CA695" s="27">
        <f>IF($O695&gt;=CA$1,$S695+$Y695+$Z695,$Y695+$Z695)</f>
        <v>1240.9704999999999</v>
      </c>
      <c r="CB695" s="27">
        <f>IF($O695&gt;=CB$1,$S695+$Y695+$Z695,$Y695+$Z695)</f>
        <v>1240.9704999999999</v>
      </c>
      <c r="CC695" s="27">
        <f>IF($O695&gt;=CC$1,$S695+$Y695+$Z695,$Y695+$Z695)</f>
        <v>1240.9704999999999</v>
      </c>
      <c r="CD695" s="27">
        <f>IF($O695&gt;=CD$1,$S695+$Y695+$Z695,$Y695+$Z695)</f>
        <v>1240.9704999999999</v>
      </c>
      <c r="CE695" s="27">
        <f>IF($O695&gt;=CE$1,$S695+$Y695+$Z695,$Y695+$Z695)</f>
        <v>1240.9704999999999</v>
      </c>
      <c r="CF695" s="27">
        <f>IF($O695&gt;=CF$1,$S695+$Y695+$Z695,$Y695+$Z695)</f>
        <v>1240.9704999999999</v>
      </c>
      <c r="CG695" s="27">
        <f>IF($O695&gt;=CG$1,$S695+$Y695+$Z695,$Y695+$Z695)</f>
        <v>1240.9704999999999</v>
      </c>
      <c r="CH695" s="27">
        <f>IF($O695&gt;=CH$1,$S695+$Y695+$Z695,$Y695+$Z695)</f>
        <v>1240.9704999999999</v>
      </c>
      <c r="CI695" s="27">
        <f>IF($O695&gt;=CI$1,$S695+$Y695+$Z695,$Y695+$Z695)</f>
        <v>1240.9704999999999</v>
      </c>
      <c r="CJ695" s="27">
        <f>IF($O695&gt;=CJ$1,$S695+$Y695+$Z695,$Y695+$Z695)</f>
        <v>1240.9704999999999</v>
      </c>
      <c r="CK695" s="27">
        <f>IF($O695&gt;=CK$1,$S695+$Y695+$Z695,$Y695+$Z695)</f>
        <v>1240.9704999999999</v>
      </c>
      <c r="CL695" s="27">
        <f>IF($O695&gt;=CL$1,$S695+$Y695+$Z695,$Y695+$Z695)</f>
        <v>1240.9704999999999</v>
      </c>
      <c r="CM695" s="27">
        <f>IF($O695&gt;=CM$1,$S695+$Y695+$Z695,$Y695+$Z695)</f>
        <v>1240.9704999999999</v>
      </c>
      <c r="CN695" s="27">
        <f>IF($O695&gt;=CN$1,$S695+$Y695,$Y695)</f>
        <v>840.9704999999999</v>
      </c>
      <c r="CO695" s="27">
        <f>IF($O695&gt;=CO$1,$S695+$Y695,$Y695)</f>
        <v>840.9704999999999</v>
      </c>
      <c r="CP695" s="27">
        <f>IF($O695&gt;=CP$1,$S695+$Y695,$Y695)</f>
        <v>840.9704999999999</v>
      </c>
      <c r="CQ695" s="27">
        <f>IF($O695&gt;=CQ$1,$S695+$Y695,$Y695)</f>
        <v>840.9704999999999</v>
      </c>
      <c r="CR695" s="27">
        <f>IF($O695&gt;=CR$1,$S695+$Y695,$Y695)</f>
        <v>840.9704999999999</v>
      </c>
      <c r="CS695" s="27">
        <f>IF($O695&gt;=CS$1,$S695+$Y695,$Y695)</f>
        <v>840.9704999999999</v>
      </c>
      <c r="CT695" s="27">
        <f>IF($O695&gt;=CT$1,$S695+$Y695,$Y695)</f>
        <v>840.9704999999999</v>
      </c>
      <c r="CU695" s="27">
        <f>IF($O695&gt;=CU$1,$S695+$Y695,$Y695)</f>
        <v>840.9704999999999</v>
      </c>
      <c r="CV695" s="27">
        <f>IF($O695&gt;=CV$1,$S695+$Y695,$Y695)</f>
        <v>840.9704999999999</v>
      </c>
      <c r="CW695" s="27">
        <f>IF($O695&gt;=CW$1,$S695+$Y695,$Y695)</f>
        <v>840.9704999999999</v>
      </c>
      <c r="CX695" s="27">
        <f>IF($O695&gt;=CX$1,$S695+$Y695,$Y695)</f>
        <v>840.9704999999999</v>
      </c>
      <c r="CY695" s="27">
        <f>IF($O695&gt;=CY$1,$S695+$Y695,$Y695)</f>
        <v>840.9704999999999</v>
      </c>
      <c r="CZ695" s="27">
        <f>IF($O695&gt;=CZ$1,$S695+$Y695,$Y695)</f>
        <v>840.9704999999999</v>
      </c>
      <c r="DA695" s="27">
        <f>IF($O695&gt;=DA$1,$S695+$Y695,$Y695)</f>
        <v>840.9704999999999</v>
      </c>
      <c r="DB695" s="27">
        <f>IF($O695&gt;=DB$1,$S695+$Y695,$Y695)</f>
        <v>840.9704999999999</v>
      </c>
      <c r="DC695" s="27">
        <f>IF($O695&gt;=DC$1,$S695+$Y695,$Y695)</f>
        <v>840.9704999999999</v>
      </c>
      <c r="DD695" s="27">
        <f>IF($O695&gt;=DD$1,$S695+$Y695,$Y695)</f>
        <v>840.9704999999999</v>
      </c>
      <c r="DE695" s="27">
        <f>IF($O695&gt;=DE$1,$S695+$Y695,$Y695)</f>
        <v>840.9704999999999</v>
      </c>
      <c r="DF695" s="27">
        <f>IF($O695&gt;=DF$1,$S695+$Y695,$Y695)</f>
        <v>840.9704999999999</v>
      </c>
      <c r="DG695" s="27">
        <f>IF($O695&gt;=DG$1,$S695+$Y695,$Y695)</f>
        <v>840.9704999999999</v>
      </c>
      <c r="DH695" s="27">
        <f>IF($O695&gt;=DH$1,$S695+$Y695,$Y695)</f>
        <v>840.9704999999999</v>
      </c>
      <c r="DI695" s="27">
        <f>IF($O695&gt;=DI$1,$S695+$Y695,$Y695)</f>
        <v>840.9704999999999</v>
      </c>
      <c r="DJ695" s="27">
        <f>IF($O695&gt;=DJ$1,$S695+$Y695,$Y695)</f>
        <v>840.9704999999999</v>
      </c>
      <c r="DK695" s="27">
        <f>IF($O695&gt;=DK$1,$S695+$Y695,$Y695)</f>
        <v>840.9704999999999</v>
      </c>
      <c r="DL695" s="27">
        <f>IF($O695&gt;=DL$1,$S695+$Y695,$Y695)</f>
        <v>840.9704999999999</v>
      </c>
      <c r="DM695" s="27">
        <f>IF($O695&gt;=DM$1,$S695+$Y695,$Y695)</f>
        <v>840.9704999999999</v>
      </c>
      <c r="DN695" s="27">
        <f>IF($O695&gt;=DN$1,$S695+$Y695,$Y695)</f>
        <v>840.9704999999999</v>
      </c>
      <c r="DO695" s="27">
        <f>IF($O695&gt;=DO$1,$S695+$Y695,$Y695)</f>
        <v>840.9704999999999</v>
      </c>
      <c r="DP695" s="27">
        <f>IF($O695&gt;=DP$1,$S695+$Y695,$Y695)</f>
        <v>840.9704999999999</v>
      </c>
      <c r="DQ695" s="27">
        <f>IF($O695&gt;=DQ$1,$S695+$Y695,$Y695)</f>
        <v>840.9704999999999</v>
      </c>
      <c r="DR695" s="27">
        <f>IF($O695&gt;=DR$1,$S695+$Y695,$Y695)</f>
        <v>840.9704999999999</v>
      </c>
      <c r="DS695" s="27">
        <f>IF($O695&gt;=DS$1,$S695+$Y695,$Y695)</f>
        <v>840.9704999999999</v>
      </c>
      <c r="DT695" s="27">
        <f>IF($O695&gt;=DT$1,$S695+$Y695,$Y695)</f>
        <v>840.9704999999999</v>
      </c>
      <c r="DU695" s="27">
        <f>IF($O695&gt;=DU$1,$S695+$Y695,$Y695)</f>
        <v>840.9704999999999</v>
      </c>
      <c r="DV695" s="27">
        <f>IF($O695&gt;=DV$1,$S695+$Y695,$Y695)</f>
        <v>840.9704999999999</v>
      </c>
      <c r="DW695" s="27">
        <f>IF($O695&gt;=DW$1,$S695+$Y695,$Y695)</f>
        <v>840.9704999999999</v>
      </c>
      <c r="DX695" s="27">
        <f>IF($O695&gt;=DX$1,$S695+$Y695,$Y695)</f>
        <v>840.9704999999999</v>
      </c>
      <c r="DY695" s="27">
        <f>IF($O695&gt;=DY$1,$S695+$Y695,$Y695)</f>
        <v>840.9704999999999</v>
      </c>
      <c r="DZ695" s="27">
        <f>IF($O695&gt;=DZ$1,$S695+$Y695,$Y695)</f>
        <v>840.9704999999999</v>
      </c>
      <c r="EA695" s="27">
        <f>IF($O695&gt;=EA$1,$S695+$Y695,$Y695)</f>
        <v>840.9704999999999</v>
      </c>
      <c r="EB695" s="27">
        <f>IF($O695&gt;=EB$1,$S695+$Y695,$Y695)</f>
        <v>840.9704999999999</v>
      </c>
      <c r="EC695" s="27">
        <f>IF($O695&gt;=EC$1,$S695+$Y695,$Y695)</f>
        <v>840.9704999999999</v>
      </c>
      <c r="ED695" s="27">
        <f>IF($O695&gt;=ED$1,$S695+$Y695,$Y695)</f>
        <v>840.9704999999999</v>
      </c>
      <c r="EE695" s="27">
        <f>IF($O695&gt;=EE$1,$S695+$Y695,$Y695)</f>
        <v>840.9704999999999</v>
      </c>
      <c r="EF695" s="27">
        <f>IF($O695&gt;=EF$1,$S695+$Y695,$Y695)</f>
        <v>840.9704999999999</v>
      </c>
      <c r="EG695" s="27">
        <f>IF($O695&gt;=EG$1,$S695+$Y695,$Y695)</f>
        <v>840.9704999999999</v>
      </c>
      <c r="EH695" s="27">
        <f>IF($O695&gt;=EH$1,$S695+$Y695,$Y695)</f>
        <v>840.9704999999999</v>
      </c>
      <c r="EI695" s="27">
        <f>IF($O695&gt;=EI$1,$S695+$Y695,$Y695)</f>
        <v>840.9704999999999</v>
      </c>
      <c r="EJ695" s="27">
        <f>IF($O695&gt;=EJ$1,$S695+$Y695,$Y695)</f>
        <v>840.9704999999999</v>
      </c>
      <c r="EK695" s="27">
        <f>IF($O695&gt;=EK$1,$S695+$Y695,$Y695)</f>
        <v>840.9704999999999</v>
      </c>
      <c r="EL695" s="27">
        <f>IF($O695&gt;=EL$1,$S695+$Y695,$Y695)</f>
        <v>840.9704999999999</v>
      </c>
      <c r="EM695" s="27">
        <f>IF($O695&gt;=EM$1,$S695+$Y695,$Y695)</f>
        <v>840.9704999999999</v>
      </c>
      <c r="EN695" s="27">
        <f>IF($O695&gt;=EN$1,$S695+$Y695,$Y695)</f>
        <v>840.9704999999999</v>
      </c>
      <c r="EO695" s="27">
        <f>IF($O695&gt;=EO$1,$S695+$Y695,$Y695)</f>
        <v>840.9704999999999</v>
      </c>
      <c r="EP695" s="27">
        <f>IF($O695&gt;=EP$1,$S695+$Y695,$Y695)</f>
        <v>840.9704999999999</v>
      </c>
      <c r="EQ695" s="27">
        <f>IF($O695&gt;=EQ$1,$S695+$Y695,$Y695)</f>
        <v>840.9704999999999</v>
      </c>
      <c r="ER695" s="27">
        <f>IF($O695&gt;=ER$1,$S695+$Y695,$Y695)</f>
        <v>840.9704999999999</v>
      </c>
      <c r="ES695" s="27">
        <f>IF($O695&gt;=ES$1,$S695+$Y695,$Y695)</f>
        <v>840.9704999999999</v>
      </c>
      <c r="ET695" s="27">
        <f>IF($O695&gt;=ET$1,$S695+$Y695,$Y695)</f>
        <v>840.9704999999999</v>
      </c>
      <c r="EU695" s="27">
        <f>IF($O695&gt;=EU$1,$S695+$Y695,$Y695)</f>
        <v>840.9704999999999</v>
      </c>
      <c r="EV695" s="27">
        <f>IF($O695&gt;=EV$1,$S695,0)</f>
        <v>693.53249999999991</v>
      </c>
      <c r="EW695" s="27">
        <f>IF($O695&gt;=EW$1,$S695,0)</f>
        <v>693.53249999999991</v>
      </c>
      <c r="EX695" s="27">
        <f>IF($O695&gt;=EX$1,$S695,0)</f>
        <v>693.53249999999991</v>
      </c>
      <c r="EY695" s="27">
        <f>IF($O695&gt;=EY$1,$S695,0)</f>
        <v>693.53249999999991</v>
      </c>
      <c r="EZ695" s="27">
        <f>IF($O695&gt;=EZ$1,$S695,0)</f>
        <v>693.53249999999991</v>
      </c>
      <c r="FA695" s="27">
        <f>IF($O695&gt;=FA$1,$S695,0)</f>
        <v>693.53249999999991</v>
      </c>
      <c r="FB695" s="27">
        <f>IF($O695&gt;=FB$1,$S695,0)</f>
        <v>693.53249999999991</v>
      </c>
      <c r="FC695" s="27">
        <f>IF($O695&gt;=FC$1,$S695,0)</f>
        <v>693.53249999999991</v>
      </c>
      <c r="FD695" s="27">
        <f>IF($O695&gt;=FD$1,$S695,0)</f>
        <v>693.53249999999991</v>
      </c>
      <c r="FE695" s="27">
        <f>IF($O695&gt;=FE$1,$S695,0)</f>
        <v>693.53249999999991</v>
      </c>
      <c r="FF695" s="27">
        <f>IF($O695&gt;=FF$1,$S695,0)</f>
        <v>693.53249999999991</v>
      </c>
      <c r="FG695" s="27">
        <f>IF($O695&gt;=FG$1,$S695,0)</f>
        <v>693.53249999999991</v>
      </c>
      <c r="FH695" s="27">
        <f>IF($O695&gt;=FH$1,$S695,0)</f>
        <v>693.53249999999991</v>
      </c>
      <c r="FI695" s="27">
        <f>IF($O695&gt;=FI$1,$S695,0)</f>
        <v>693.53249999999991</v>
      </c>
      <c r="FJ695" s="27">
        <f>IF($O695&gt;=FJ$1,$S695,0)</f>
        <v>693.53249999999991</v>
      </c>
      <c r="FK695" s="27">
        <f>IF($O695&gt;=FK$1,$S695,0)</f>
        <v>693.53249999999991</v>
      </c>
      <c r="FL695" s="27">
        <f>IF($O695&gt;=FL$1,$S695,0)</f>
        <v>693.53249999999991</v>
      </c>
      <c r="FM695" s="27">
        <f>IF($O695&gt;=FM$1,$S695,0)</f>
        <v>693.53249999999991</v>
      </c>
      <c r="FN695" s="27">
        <f>IF($O695&gt;=FN$1,$S695,0)</f>
        <v>693.53249999999991</v>
      </c>
      <c r="FO695" s="27">
        <f>IF($O695&gt;=FO$1,$S695,0)</f>
        <v>693.53249999999991</v>
      </c>
      <c r="FP695" s="27">
        <f>IF($O695&gt;=FP$1,$S695,0)</f>
        <v>693.53249999999991</v>
      </c>
      <c r="FQ695" s="27">
        <f>IF($O695&gt;=FQ$1,$S695,0)</f>
        <v>693.53249999999991</v>
      </c>
      <c r="FR695" s="27">
        <f>IF($O695&gt;=FR$1,$S695,0)</f>
        <v>693.53249999999991</v>
      </c>
      <c r="FS695" s="27">
        <f>IF($O695&gt;=FS$1,$S695,0)</f>
        <v>693.53249999999991</v>
      </c>
      <c r="FT695" s="27">
        <f>IF($O695&gt;=FT$1,$S695,0)</f>
        <v>693.53249999999991</v>
      </c>
      <c r="FU695" s="27">
        <f>IF($O695&gt;=FU$1,$S695,0)</f>
        <v>693.53249999999991</v>
      </c>
      <c r="FV695" s="27">
        <f>IF($O695&gt;=FV$1,$S695,0)</f>
        <v>693.53249999999991</v>
      </c>
      <c r="FW695" s="27">
        <f>IF($O695&gt;=FW$1,$S695,0)</f>
        <v>693.53249999999991</v>
      </c>
      <c r="FX695" s="27">
        <f>IF($O695&gt;=FX$1,$S695,0)</f>
        <v>693.53249999999991</v>
      </c>
      <c r="FY695" s="27">
        <f>IF($O695&gt;=FY$1,$S695,0)</f>
        <v>693.53249999999991</v>
      </c>
      <c r="FZ695" s="27">
        <f>IF($O695&gt;=FZ$1,$S695,0)</f>
        <v>693.53249999999991</v>
      </c>
      <c r="GA695" s="27">
        <f>IF($O695&gt;=GA$1,$S695,0)</f>
        <v>693.53249999999991</v>
      </c>
      <c r="GB695" s="27">
        <f>IF($O695&gt;=GB$1,$S695,0)</f>
        <v>693.53249999999991</v>
      </c>
      <c r="GC695" s="27">
        <f>IF($O695&gt;=GC$1,$S695,0)</f>
        <v>693.53249999999991</v>
      </c>
      <c r="GD695" s="27">
        <f>IF($O695&gt;=GD$1,$S695,0)</f>
        <v>693.53249999999991</v>
      </c>
      <c r="GE695" s="27">
        <f>IF($O695&gt;=GE$1,$S695,0)</f>
        <v>693.53249999999991</v>
      </c>
      <c r="GF695" s="27">
        <f>IF($O695&gt;=GF$1,$S695,0)</f>
        <v>693.53249999999991</v>
      </c>
      <c r="GG695" s="27">
        <f>IF($O695&gt;=GG$1,$S695,0)</f>
        <v>693.53249999999991</v>
      </c>
      <c r="GH695" s="27">
        <f>IF($O695&gt;=GH$1,$S695,0)</f>
        <v>693.53249999999991</v>
      </c>
      <c r="GI695" s="27">
        <f>IF($O695&gt;=GI$1,$S695,0)</f>
        <v>693.53249999999991</v>
      </c>
      <c r="GJ695" s="27">
        <f>IF($O695&gt;=GJ$1,$S695,0)</f>
        <v>693.53249999999991</v>
      </c>
      <c r="GK695" s="27">
        <f>IF($O695&gt;=GK$1,$S695,0)</f>
        <v>693.53249999999991</v>
      </c>
      <c r="GL695" s="27">
        <f>IF($O695&gt;=GL$1,$S695,0)</f>
        <v>693.53249999999991</v>
      </c>
      <c r="GM695" s="27">
        <f>IF($O695&gt;=GM$1,$S695,0)</f>
        <v>693.53249999999991</v>
      </c>
      <c r="GN695" s="27">
        <f>IF($O695&gt;=GN$1,$S695,0)</f>
        <v>693.53249999999991</v>
      </c>
      <c r="GO695" s="27">
        <f>IF($O695&gt;=GO$1,$S695,0)</f>
        <v>693.53249999999991</v>
      </c>
      <c r="GP695" s="27">
        <f>IF($O695&gt;=GP$1,$S695,0)</f>
        <v>693.53249999999991</v>
      </c>
      <c r="GQ695" s="27">
        <f>IF($O695&gt;=GQ$1,$S695,0)</f>
        <v>693.53249999999991</v>
      </c>
      <c r="GR695" s="27">
        <f>IF($O695&gt;=GR$1,$S695,0)</f>
        <v>0</v>
      </c>
      <c r="GS695" s="27">
        <f>IF($O695&gt;=GS$1,$S695,0)</f>
        <v>0</v>
      </c>
      <c r="GT695" s="27">
        <f>IF($O695&gt;=GT$1,$S695,0)</f>
        <v>0</v>
      </c>
      <c r="GU695" s="27">
        <f>IF($O695&gt;=GU$1,$S695,0)</f>
        <v>0</v>
      </c>
      <c r="GV695" s="27">
        <f>IF($O695&gt;=GV$1,$S695,0)</f>
        <v>0</v>
      </c>
      <c r="GW695" s="27">
        <f>IF($O695&gt;=GW$1,$S695,0)</f>
        <v>0</v>
      </c>
      <c r="GX695" s="27">
        <f>IF($O695&gt;=GX$1,$S695,0)</f>
        <v>0</v>
      </c>
      <c r="GY695" s="27">
        <f>IF($O695&gt;=GY$1,$S695,0)</f>
        <v>0</v>
      </c>
      <c r="GZ695" s="27">
        <f>IF($O695&gt;=GZ$1,$S695,0)</f>
        <v>0</v>
      </c>
      <c r="HA695" s="27">
        <f>IF($O695&gt;=HA$1,$S695,0)</f>
        <v>0</v>
      </c>
      <c r="HB695" s="27">
        <f>IF($O695&gt;=HB$1,$S695,0)</f>
        <v>0</v>
      </c>
      <c r="HC695" s="27">
        <f>IF($O695&gt;=HC$1,$S695,0)</f>
        <v>0</v>
      </c>
    </row>
    <row r="696" spans="1:211">
      <c r="A696" s="3">
        <v>99422</v>
      </c>
      <c r="B696" s="3" t="s">
        <v>737</v>
      </c>
      <c r="C696" s="3" t="s">
        <v>18</v>
      </c>
      <c r="D696" s="3">
        <v>59</v>
      </c>
      <c r="E696" s="4">
        <v>37571</v>
      </c>
      <c r="F696" s="5">
        <v>15.616438356164384</v>
      </c>
      <c r="G696" s="3" t="s">
        <v>729</v>
      </c>
      <c r="H696" s="4">
        <v>21697</v>
      </c>
      <c r="I696" s="9" t="s">
        <v>795</v>
      </c>
      <c r="J696" s="5">
        <v>3145.22</v>
      </c>
      <c r="K696" s="31">
        <v>1004</v>
      </c>
      <c r="L696" s="32">
        <v>16</v>
      </c>
      <c r="M696" s="33">
        <f>VLOOKUP(L696,FIND,3,TRUE)</f>
        <v>1.2</v>
      </c>
      <c r="N696" s="32">
        <f>IF(L696&gt;30,180,VLOOKUP(L696,TEMPO,2,FALSE))</f>
        <v>96</v>
      </c>
      <c r="O696" s="32">
        <f>IF(R696&gt;0,4,N696)</f>
        <v>96</v>
      </c>
      <c r="P696" s="96">
        <f>J696*M696*L696</f>
        <v>60388.223999999995</v>
      </c>
      <c r="Q696" s="96">
        <f>10934.45*2</f>
        <v>21868.9</v>
      </c>
      <c r="R696" s="96">
        <f>IF(P696&lt;=Q696,P696/4,0)</f>
        <v>0</v>
      </c>
      <c r="S696" s="5">
        <f>IF(P696&gt;=Q696,P696/N696,0)</f>
        <v>629.04399999999998</v>
      </c>
      <c r="T696" s="3"/>
      <c r="U696" s="3">
        <f>IF(T696="",1,0)</f>
        <v>1</v>
      </c>
      <c r="V696" s="3">
        <v>73</v>
      </c>
      <c r="W696" s="5">
        <v>0</v>
      </c>
      <c r="X696" s="5">
        <v>402.65</v>
      </c>
      <c r="Y696" s="5">
        <f>X696*W696</f>
        <v>0</v>
      </c>
      <c r="Z696" s="5">
        <v>400</v>
      </c>
      <c r="AA696" s="5">
        <f>S696+Y696+Z696</f>
        <v>1029.0439999999999</v>
      </c>
      <c r="AB696" s="39">
        <f>(J696/12+J696/12*1.3333333333+450/12+J696/30*6/12+J696)*1.3+Y696+Z696+153.9</f>
        <v>5554.6241555441975</v>
      </c>
      <c r="AC696" s="39" t="s">
        <v>18</v>
      </c>
      <c r="AD696" s="39">
        <f>J696*1.3+400+153.9</f>
        <v>4642.6859999999997</v>
      </c>
      <c r="AE696" s="39">
        <f>SUMIFS('CUSTO MENSAL FUNC NOVO'!H:H,'CUSTO MENSAL FUNC NOVO'!A:A,'VALORES MENSAIS'!AC696)</f>
        <v>1902.2210000000002</v>
      </c>
      <c r="AF696" s="27">
        <f>IF($R696&gt;0,$R696,$S696)+$Y696+$Z696</f>
        <v>1029.0439999999999</v>
      </c>
      <c r="AG696" s="27">
        <f>IF($R696&gt;0,$R696,$S696)+$Y696+$Z696</f>
        <v>1029.0439999999999</v>
      </c>
      <c r="AH696" s="27">
        <f>IF($R696&gt;0,$R696,$S696)+$Y696+$Z696</f>
        <v>1029.0439999999999</v>
      </c>
      <c r="AI696" s="27">
        <f>IF($R696&gt;0,$R696,$S696)+$Y696+$Z696</f>
        <v>1029.0439999999999</v>
      </c>
      <c r="AJ696" s="27">
        <f>IF($O696&gt;=AJ$1,$S696+$Y696+$Z696,$Y696+$Z696)</f>
        <v>1029.0439999999999</v>
      </c>
      <c r="AK696" s="27">
        <f>IF($O696&gt;=AK$1,$S696+$Y696+$Z696,$Y696+$Z696)</f>
        <v>1029.0439999999999</v>
      </c>
      <c r="AL696" s="27">
        <f>IF($O696&gt;=AL$1,$S696+$Y696+$Z696,$Y696+$Z696)</f>
        <v>1029.0439999999999</v>
      </c>
      <c r="AM696" s="27">
        <f>IF($O696&gt;=AM$1,$S696+$Y696+$Z696,$Y696+$Z696)</f>
        <v>1029.0439999999999</v>
      </c>
      <c r="AN696" s="27">
        <f>IF($O696&gt;=AN$1,$S696+$Y696+$Z696,$Y696+$Z696)</f>
        <v>1029.0439999999999</v>
      </c>
      <c r="AO696" s="27">
        <f>IF($O696&gt;=AO$1,$S696+$Y696+$Z696,$Y696+$Z696)</f>
        <v>1029.0439999999999</v>
      </c>
      <c r="AP696" s="27">
        <f>IF($O696&gt;=AP$1,$S696+$Y696+$Z696,$Y696+$Z696)</f>
        <v>1029.0439999999999</v>
      </c>
      <c r="AQ696" s="27">
        <f>IF($O696&gt;=AQ$1,$S696+$Y696+$Z696,$Y696+$Z696)</f>
        <v>1029.0439999999999</v>
      </c>
      <c r="AR696" s="27">
        <f>IF($O696&gt;=AR$1,$S696+$Y696+$Z696,$Y696+$Z696)</f>
        <v>1029.0439999999999</v>
      </c>
      <c r="AS696" s="27">
        <f>IF($O696&gt;=AS$1,$S696+$Y696+$Z696,$Y696+$Z696)</f>
        <v>1029.0439999999999</v>
      </c>
      <c r="AT696" s="27">
        <f>IF($O696&gt;=AT$1,$S696+$Y696+$Z696,$Y696+$Z696)</f>
        <v>1029.0439999999999</v>
      </c>
      <c r="AU696" s="27">
        <f>IF($O696&gt;=AU$1,$S696+$Y696+$Z696,$Y696+$Z696)</f>
        <v>1029.0439999999999</v>
      </c>
      <c r="AV696" s="27">
        <f>IF($O696&gt;=AV$1,$S696+$Y696+$Z696,$Y696+$Z696)</f>
        <v>1029.0439999999999</v>
      </c>
      <c r="AW696" s="27">
        <f>IF($O696&gt;=AW$1,$S696+$Y696+$Z696,$Y696+$Z696)</f>
        <v>1029.0439999999999</v>
      </c>
      <c r="AX696" s="27">
        <f>IF($O696&gt;=AX$1,$S696+$Y696+$Z696,$Y696+$Z696)</f>
        <v>1029.0439999999999</v>
      </c>
      <c r="AY696" s="27">
        <f>IF($O696&gt;=AY$1,$S696+$Y696+$Z696,$Y696+$Z696)</f>
        <v>1029.0439999999999</v>
      </c>
      <c r="AZ696" s="27">
        <f>IF($O696&gt;=AZ$1,$S696+$Y696+$Z696,$Y696+$Z696)</f>
        <v>1029.0439999999999</v>
      </c>
      <c r="BA696" s="27">
        <f>IF($O696&gt;=BA$1,$S696+$Y696+$Z696,$Y696+$Z696)</f>
        <v>1029.0439999999999</v>
      </c>
      <c r="BB696" s="27">
        <f>IF($O696&gt;=BB$1,$S696+$Y696+$Z696,$Y696+$Z696)</f>
        <v>1029.0439999999999</v>
      </c>
      <c r="BC696" s="27">
        <f>IF($O696&gt;=BC$1,$S696+$Y696+$Z696,$Y696+$Z696)</f>
        <v>1029.0439999999999</v>
      </c>
      <c r="BD696" s="27">
        <f>IF($O696&gt;=BD$1,$S696+$Y696+$Z696,$Y696+$Z696)</f>
        <v>1029.0439999999999</v>
      </c>
      <c r="BE696" s="27">
        <f>IF($O696&gt;=BE$1,$S696+$Y696+$Z696,$Y696+$Z696)</f>
        <v>1029.0439999999999</v>
      </c>
      <c r="BF696" s="27">
        <f>IF($O696&gt;=BF$1,$S696+$Y696+$Z696,$Y696+$Z696)</f>
        <v>1029.0439999999999</v>
      </c>
      <c r="BG696" s="27">
        <f>IF($O696&gt;=BG$1,$S696+$Y696+$Z696,$Y696+$Z696)</f>
        <v>1029.0439999999999</v>
      </c>
      <c r="BH696" s="27">
        <f>IF($O696&gt;=BH$1,$S696+$Y696+$Z696,$Y696+$Z696)</f>
        <v>1029.0439999999999</v>
      </c>
      <c r="BI696" s="27">
        <f>IF($O696&gt;=BI$1,$S696+$Y696+$Z696,$Y696+$Z696)</f>
        <v>1029.0439999999999</v>
      </c>
      <c r="BJ696" s="27">
        <f>IF($O696&gt;=BJ$1,$S696+$Y696+$Z696,$Y696+$Z696)</f>
        <v>1029.0439999999999</v>
      </c>
      <c r="BK696" s="27">
        <f>IF($O696&gt;=BK$1,$S696+$Y696+$Z696,$Y696+$Z696)</f>
        <v>1029.0439999999999</v>
      </c>
      <c r="BL696" s="27">
        <f>IF($O696&gt;=BL$1,$S696+$Y696+$Z696,$Y696+$Z696)</f>
        <v>1029.0439999999999</v>
      </c>
      <c r="BM696" s="27">
        <f>IF($O696&gt;=BM$1,$S696+$Y696+$Z696,$Y696+$Z696)</f>
        <v>1029.0439999999999</v>
      </c>
      <c r="BN696" s="27">
        <f>IF($O696&gt;=BN$1,$S696+$Y696+$Z696,$Y696+$Z696)</f>
        <v>1029.0439999999999</v>
      </c>
      <c r="BO696" s="27">
        <f>IF($O696&gt;=BO$1,$S696+$Y696+$Z696,$Y696+$Z696)</f>
        <v>1029.0439999999999</v>
      </c>
      <c r="BP696" s="27">
        <f>IF($O696&gt;=BP$1,$S696+$Y696+$Z696,$Y696+$Z696)</f>
        <v>1029.0439999999999</v>
      </c>
      <c r="BQ696" s="27">
        <f>IF($O696&gt;=BQ$1,$S696+$Y696+$Z696,$Y696+$Z696)</f>
        <v>1029.0439999999999</v>
      </c>
      <c r="BR696" s="27">
        <f>IF($O696&gt;=BR$1,$S696+$Y696+$Z696,$Y696+$Z696)</f>
        <v>1029.0439999999999</v>
      </c>
      <c r="BS696" s="27">
        <f>IF($O696&gt;=BS$1,$S696+$Y696+$Z696,$Y696+$Z696)</f>
        <v>1029.0439999999999</v>
      </c>
      <c r="BT696" s="27">
        <f>IF($O696&gt;=BT$1,$S696+$Y696+$Z696,$Y696+$Z696)</f>
        <v>1029.0439999999999</v>
      </c>
      <c r="BU696" s="27">
        <f>IF($O696&gt;=BU$1,$S696+$Y696+$Z696,$Y696+$Z696)</f>
        <v>1029.0439999999999</v>
      </c>
      <c r="BV696" s="27">
        <f>IF($O696&gt;=BV$1,$S696+$Y696+$Z696,$Y696+$Z696)</f>
        <v>1029.0439999999999</v>
      </c>
      <c r="BW696" s="27">
        <f>IF($O696&gt;=BW$1,$S696+$Y696+$Z696,$Y696+$Z696)</f>
        <v>1029.0439999999999</v>
      </c>
      <c r="BX696" s="27">
        <f>IF($O696&gt;=BX$1,$S696+$Y696+$Z696,$Y696+$Z696)</f>
        <v>1029.0439999999999</v>
      </c>
      <c r="BY696" s="27">
        <f>IF($O696&gt;=BY$1,$S696+$Y696+$Z696,$Y696+$Z696)</f>
        <v>1029.0439999999999</v>
      </c>
      <c r="BZ696" s="27">
        <f>IF($O696&gt;=BZ$1,$S696+$Y696+$Z696,$Y696+$Z696)</f>
        <v>1029.0439999999999</v>
      </c>
      <c r="CA696" s="27">
        <f>IF($O696&gt;=CA$1,$S696+$Y696+$Z696,$Y696+$Z696)</f>
        <v>1029.0439999999999</v>
      </c>
      <c r="CB696" s="27">
        <f>IF($O696&gt;=CB$1,$S696+$Y696+$Z696,$Y696+$Z696)</f>
        <v>1029.0439999999999</v>
      </c>
      <c r="CC696" s="27">
        <f>IF($O696&gt;=CC$1,$S696+$Y696+$Z696,$Y696+$Z696)</f>
        <v>1029.0439999999999</v>
      </c>
      <c r="CD696" s="27">
        <f>IF($O696&gt;=CD$1,$S696+$Y696+$Z696,$Y696+$Z696)</f>
        <v>1029.0439999999999</v>
      </c>
      <c r="CE696" s="27">
        <f>IF($O696&gt;=CE$1,$S696+$Y696+$Z696,$Y696+$Z696)</f>
        <v>1029.0439999999999</v>
      </c>
      <c r="CF696" s="27">
        <f>IF($O696&gt;=CF$1,$S696+$Y696+$Z696,$Y696+$Z696)</f>
        <v>1029.0439999999999</v>
      </c>
      <c r="CG696" s="27">
        <f>IF($O696&gt;=CG$1,$S696+$Y696+$Z696,$Y696+$Z696)</f>
        <v>1029.0439999999999</v>
      </c>
      <c r="CH696" s="27">
        <f>IF($O696&gt;=CH$1,$S696+$Y696+$Z696,$Y696+$Z696)</f>
        <v>1029.0439999999999</v>
      </c>
      <c r="CI696" s="27">
        <f>IF($O696&gt;=CI$1,$S696+$Y696+$Z696,$Y696+$Z696)</f>
        <v>1029.0439999999999</v>
      </c>
      <c r="CJ696" s="27">
        <f>IF($O696&gt;=CJ$1,$S696+$Y696+$Z696,$Y696+$Z696)</f>
        <v>1029.0439999999999</v>
      </c>
      <c r="CK696" s="27">
        <f>IF($O696&gt;=CK$1,$S696+$Y696+$Z696,$Y696+$Z696)</f>
        <v>1029.0439999999999</v>
      </c>
      <c r="CL696" s="27">
        <f>IF($O696&gt;=CL$1,$S696+$Y696+$Z696,$Y696+$Z696)</f>
        <v>1029.0439999999999</v>
      </c>
      <c r="CM696" s="27">
        <f>IF($O696&gt;=CM$1,$S696+$Y696+$Z696,$Y696+$Z696)</f>
        <v>1029.0439999999999</v>
      </c>
      <c r="CN696" s="27">
        <f>IF($O696&gt;=CN$1,$S696+$Y696,$Y696)</f>
        <v>629.04399999999998</v>
      </c>
      <c r="CO696" s="27">
        <f>IF($O696&gt;=CO$1,$S696+$Y696,$Y696)</f>
        <v>629.04399999999998</v>
      </c>
      <c r="CP696" s="27">
        <f>IF($O696&gt;=CP$1,$S696+$Y696,$Y696)</f>
        <v>629.04399999999998</v>
      </c>
      <c r="CQ696" s="27">
        <f>IF($O696&gt;=CQ$1,$S696+$Y696,$Y696)</f>
        <v>629.04399999999998</v>
      </c>
      <c r="CR696" s="27">
        <f>IF($O696&gt;=CR$1,$S696+$Y696,$Y696)</f>
        <v>629.04399999999998</v>
      </c>
      <c r="CS696" s="27">
        <f>IF($O696&gt;=CS$1,$S696+$Y696,$Y696)</f>
        <v>629.04399999999998</v>
      </c>
      <c r="CT696" s="27">
        <f>IF($O696&gt;=CT$1,$S696+$Y696,$Y696)</f>
        <v>629.04399999999998</v>
      </c>
      <c r="CU696" s="27">
        <f>IF($O696&gt;=CU$1,$S696+$Y696,$Y696)</f>
        <v>629.04399999999998</v>
      </c>
      <c r="CV696" s="27">
        <f>IF($O696&gt;=CV$1,$S696+$Y696,$Y696)</f>
        <v>629.04399999999998</v>
      </c>
      <c r="CW696" s="27">
        <f>IF($O696&gt;=CW$1,$S696+$Y696,$Y696)</f>
        <v>629.04399999999998</v>
      </c>
      <c r="CX696" s="27">
        <f>IF($O696&gt;=CX$1,$S696+$Y696,$Y696)</f>
        <v>629.04399999999998</v>
      </c>
      <c r="CY696" s="27">
        <f>IF($O696&gt;=CY$1,$S696+$Y696,$Y696)</f>
        <v>629.04399999999998</v>
      </c>
      <c r="CZ696" s="27">
        <f>IF($O696&gt;=CZ$1,$S696+$Y696,$Y696)</f>
        <v>629.04399999999998</v>
      </c>
      <c r="DA696" s="27">
        <f>IF($O696&gt;=DA$1,$S696+$Y696,$Y696)</f>
        <v>629.04399999999998</v>
      </c>
      <c r="DB696" s="27">
        <f>IF($O696&gt;=DB$1,$S696+$Y696,$Y696)</f>
        <v>629.04399999999998</v>
      </c>
      <c r="DC696" s="27">
        <f>IF($O696&gt;=DC$1,$S696+$Y696,$Y696)</f>
        <v>629.04399999999998</v>
      </c>
      <c r="DD696" s="27">
        <f>IF($O696&gt;=DD$1,$S696+$Y696,$Y696)</f>
        <v>629.04399999999998</v>
      </c>
      <c r="DE696" s="27">
        <f>IF($O696&gt;=DE$1,$S696+$Y696,$Y696)</f>
        <v>629.04399999999998</v>
      </c>
      <c r="DF696" s="27">
        <f>IF($O696&gt;=DF$1,$S696+$Y696,$Y696)</f>
        <v>629.04399999999998</v>
      </c>
      <c r="DG696" s="27">
        <f>IF($O696&gt;=DG$1,$S696+$Y696,$Y696)</f>
        <v>629.04399999999998</v>
      </c>
      <c r="DH696" s="27">
        <f>IF($O696&gt;=DH$1,$S696+$Y696,$Y696)</f>
        <v>629.04399999999998</v>
      </c>
      <c r="DI696" s="27">
        <f>IF($O696&gt;=DI$1,$S696+$Y696,$Y696)</f>
        <v>629.04399999999998</v>
      </c>
      <c r="DJ696" s="27">
        <f>IF($O696&gt;=DJ$1,$S696+$Y696,$Y696)</f>
        <v>629.04399999999998</v>
      </c>
      <c r="DK696" s="27">
        <f>IF($O696&gt;=DK$1,$S696+$Y696,$Y696)</f>
        <v>629.04399999999998</v>
      </c>
      <c r="DL696" s="27">
        <f>IF($O696&gt;=DL$1,$S696+$Y696,$Y696)</f>
        <v>629.04399999999998</v>
      </c>
      <c r="DM696" s="27">
        <f>IF($O696&gt;=DM$1,$S696+$Y696,$Y696)</f>
        <v>629.04399999999998</v>
      </c>
      <c r="DN696" s="27">
        <f>IF($O696&gt;=DN$1,$S696+$Y696,$Y696)</f>
        <v>629.04399999999998</v>
      </c>
      <c r="DO696" s="27">
        <f>IF($O696&gt;=DO$1,$S696+$Y696,$Y696)</f>
        <v>629.04399999999998</v>
      </c>
      <c r="DP696" s="27">
        <f>IF($O696&gt;=DP$1,$S696+$Y696,$Y696)</f>
        <v>629.04399999999998</v>
      </c>
      <c r="DQ696" s="27">
        <f>IF($O696&gt;=DQ$1,$S696+$Y696,$Y696)</f>
        <v>629.04399999999998</v>
      </c>
      <c r="DR696" s="27">
        <f>IF($O696&gt;=DR$1,$S696+$Y696,$Y696)</f>
        <v>629.04399999999998</v>
      </c>
      <c r="DS696" s="27">
        <f>IF($O696&gt;=DS$1,$S696+$Y696,$Y696)</f>
        <v>629.04399999999998</v>
      </c>
      <c r="DT696" s="27">
        <f>IF($O696&gt;=DT$1,$S696+$Y696,$Y696)</f>
        <v>629.04399999999998</v>
      </c>
      <c r="DU696" s="27">
        <f>IF($O696&gt;=DU$1,$S696+$Y696,$Y696)</f>
        <v>629.04399999999998</v>
      </c>
      <c r="DV696" s="27">
        <f>IF($O696&gt;=DV$1,$S696+$Y696,$Y696)</f>
        <v>629.04399999999998</v>
      </c>
      <c r="DW696" s="27">
        <f>IF($O696&gt;=DW$1,$S696+$Y696,$Y696)</f>
        <v>629.04399999999998</v>
      </c>
      <c r="DX696" s="27">
        <f>IF($O696&gt;=DX$1,$S696+$Y696,$Y696)</f>
        <v>0</v>
      </c>
      <c r="DY696" s="27">
        <f>IF($O696&gt;=DY$1,$S696+$Y696,$Y696)</f>
        <v>0</v>
      </c>
      <c r="DZ696" s="27">
        <f>IF($O696&gt;=DZ$1,$S696+$Y696,$Y696)</f>
        <v>0</v>
      </c>
      <c r="EA696" s="27">
        <f>IF($O696&gt;=EA$1,$S696+$Y696,$Y696)</f>
        <v>0</v>
      </c>
      <c r="EB696" s="27">
        <f>IF($O696&gt;=EB$1,$S696+$Y696,$Y696)</f>
        <v>0</v>
      </c>
      <c r="EC696" s="27">
        <f>IF($O696&gt;=EC$1,$S696+$Y696,$Y696)</f>
        <v>0</v>
      </c>
      <c r="ED696" s="27">
        <f>IF($O696&gt;=ED$1,$S696+$Y696,$Y696)</f>
        <v>0</v>
      </c>
      <c r="EE696" s="27">
        <f>IF($O696&gt;=EE$1,$S696+$Y696,$Y696)</f>
        <v>0</v>
      </c>
      <c r="EF696" s="27">
        <f>IF($O696&gt;=EF$1,$S696+$Y696,$Y696)</f>
        <v>0</v>
      </c>
      <c r="EG696" s="27">
        <f>IF($O696&gt;=EG$1,$S696+$Y696,$Y696)</f>
        <v>0</v>
      </c>
      <c r="EH696" s="27">
        <f>IF($O696&gt;=EH$1,$S696+$Y696,$Y696)</f>
        <v>0</v>
      </c>
      <c r="EI696" s="27">
        <f>IF($O696&gt;=EI$1,$S696+$Y696,$Y696)</f>
        <v>0</v>
      </c>
      <c r="EJ696" s="27">
        <f>IF($O696&gt;=EJ$1,$S696+$Y696,$Y696)</f>
        <v>0</v>
      </c>
      <c r="EK696" s="27">
        <f>IF($O696&gt;=EK$1,$S696+$Y696,$Y696)</f>
        <v>0</v>
      </c>
      <c r="EL696" s="27">
        <f>IF($O696&gt;=EL$1,$S696+$Y696,$Y696)</f>
        <v>0</v>
      </c>
      <c r="EM696" s="27">
        <f>IF($O696&gt;=EM$1,$S696+$Y696,$Y696)</f>
        <v>0</v>
      </c>
      <c r="EN696" s="27">
        <f>IF($O696&gt;=EN$1,$S696+$Y696,$Y696)</f>
        <v>0</v>
      </c>
      <c r="EO696" s="27">
        <f>IF($O696&gt;=EO$1,$S696+$Y696,$Y696)</f>
        <v>0</v>
      </c>
      <c r="EP696" s="27">
        <f>IF($O696&gt;=EP$1,$S696+$Y696,$Y696)</f>
        <v>0</v>
      </c>
      <c r="EQ696" s="27">
        <f>IF($O696&gt;=EQ$1,$S696+$Y696,$Y696)</f>
        <v>0</v>
      </c>
      <c r="ER696" s="27">
        <f>IF($O696&gt;=ER$1,$S696+$Y696,$Y696)</f>
        <v>0</v>
      </c>
      <c r="ES696" s="27">
        <f>IF($O696&gt;=ES$1,$S696+$Y696,$Y696)</f>
        <v>0</v>
      </c>
      <c r="ET696" s="27">
        <f>IF($O696&gt;=ET$1,$S696+$Y696,$Y696)</f>
        <v>0</v>
      </c>
      <c r="EU696" s="27">
        <f>IF($O696&gt;=EU$1,$S696+$Y696,$Y696)</f>
        <v>0</v>
      </c>
      <c r="EV696" s="27">
        <f>IF($O696&gt;=EV$1,$S696,0)</f>
        <v>0</v>
      </c>
      <c r="EW696" s="27">
        <f>IF($O696&gt;=EW$1,$S696,0)</f>
        <v>0</v>
      </c>
      <c r="EX696" s="27">
        <f>IF($O696&gt;=EX$1,$S696,0)</f>
        <v>0</v>
      </c>
      <c r="EY696" s="27">
        <f>IF($O696&gt;=EY$1,$S696,0)</f>
        <v>0</v>
      </c>
      <c r="EZ696" s="27">
        <f>IF($O696&gt;=EZ$1,$S696,0)</f>
        <v>0</v>
      </c>
      <c r="FA696" s="27">
        <f>IF($O696&gt;=FA$1,$S696,0)</f>
        <v>0</v>
      </c>
      <c r="FB696" s="27">
        <f>IF($O696&gt;=FB$1,$S696,0)</f>
        <v>0</v>
      </c>
      <c r="FC696" s="27">
        <f>IF($O696&gt;=FC$1,$S696,0)</f>
        <v>0</v>
      </c>
      <c r="FD696" s="27">
        <f>IF($O696&gt;=FD$1,$S696,0)</f>
        <v>0</v>
      </c>
      <c r="FE696" s="27">
        <f>IF($O696&gt;=FE$1,$S696,0)</f>
        <v>0</v>
      </c>
      <c r="FF696" s="27">
        <f>IF($O696&gt;=FF$1,$S696,0)</f>
        <v>0</v>
      </c>
      <c r="FG696" s="27">
        <f>IF($O696&gt;=FG$1,$S696,0)</f>
        <v>0</v>
      </c>
      <c r="FH696" s="27">
        <f>IF($O696&gt;=FH$1,$S696,0)</f>
        <v>0</v>
      </c>
      <c r="FI696" s="27">
        <f>IF($O696&gt;=FI$1,$S696,0)</f>
        <v>0</v>
      </c>
      <c r="FJ696" s="27">
        <f>IF($O696&gt;=FJ$1,$S696,0)</f>
        <v>0</v>
      </c>
      <c r="FK696" s="27">
        <f>IF($O696&gt;=FK$1,$S696,0)</f>
        <v>0</v>
      </c>
      <c r="FL696" s="27">
        <f>IF($O696&gt;=FL$1,$S696,0)</f>
        <v>0</v>
      </c>
      <c r="FM696" s="27">
        <f>IF($O696&gt;=FM$1,$S696,0)</f>
        <v>0</v>
      </c>
      <c r="FN696" s="27">
        <f>IF($O696&gt;=FN$1,$S696,0)</f>
        <v>0</v>
      </c>
      <c r="FO696" s="27">
        <f>IF($O696&gt;=FO$1,$S696,0)</f>
        <v>0</v>
      </c>
      <c r="FP696" s="27">
        <f>IF($O696&gt;=FP$1,$S696,0)</f>
        <v>0</v>
      </c>
      <c r="FQ696" s="27">
        <f>IF($O696&gt;=FQ$1,$S696,0)</f>
        <v>0</v>
      </c>
      <c r="FR696" s="27">
        <f>IF($O696&gt;=FR$1,$S696,0)</f>
        <v>0</v>
      </c>
      <c r="FS696" s="27">
        <f>IF($O696&gt;=FS$1,$S696,0)</f>
        <v>0</v>
      </c>
      <c r="FT696" s="27">
        <f>IF($O696&gt;=FT$1,$S696,0)</f>
        <v>0</v>
      </c>
      <c r="FU696" s="27">
        <f>IF($O696&gt;=FU$1,$S696,0)</f>
        <v>0</v>
      </c>
      <c r="FV696" s="27">
        <f>IF($O696&gt;=FV$1,$S696,0)</f>
        <v>0</v>
      </c>
      <c r="FW696" s="27">
        <f>IF($O696&gt;=FW$1,$S696,0)</f>
        <v>0</v>
      </c>
      <c r="FX696" s="27">
        <f>IF($O696&gt;=FX$1,$S696,0)</f>
        <v>0</v>
      </c>
      <c r="FY696" s="27">
        <f>IF($O696&gt;=FY$1,$S696,0)</f>
        <v>0</v>
      </c>
      <c r="FZ696" s="27">
        <f>IF($O696&gt;=FZ$1,$S696,0)</f>
        <v>0</v>
      </c>
      <c r="GA696" s="27">
        <f>IF($O696&gt;=GA$1,$S696,0)</f>
        <v>0</v>
      </c>
      <c r="GB696" s="27">
        <f>IF($O696&gt;=GB$1,$S696,0)</f>
        <v>0</v>
      </c>
      <c r="GC696" s="27">
        <f>IF($O696&gt;=GC$1,$S696,0)</f>
        <v>0</v>
      </c>
      <c r="GD696" s="27">
        <f>IF($O696&gt;=GD$1,$S696,0)</f>
        <v>0</v>
      </c>
      <c r="GE696" s="27">
        <f>IF($O696&gt;=GE$1,$S696,0)</f>
        <v>0</v>
      </c>
      <c r="GF696" s="27">
        <f>IF($O696&gt;=GF$1,$S696,0)</f>
        <v>0</v>
      </c>
      <c r="GG696" s="27">
        <f>IF($O696&gt;=GG$1,$S696,0)</f>
        <v>0</v>
      </c>
      <c r="GH696" s="27">
        <f>IF($O696&gt;=GH$1,$S696,0)</f>
        <v>0</v>
      </c>
      <c r="GI696" s="27">
        <f>IF($O696&gt;=GI$1,$S696,0)</f>
        <v>0</v>
      </c>
      <c r="GJ696" s="27">
        <f>IF($O696&gt;=GJ$1,$S696,0)</f>
        <v>0</v>
      </c>
      <c r="GK696" s="27">
        <f>IF($O696&gt;=GK$1,$S696,0)</f>
        <v>0</v>
      </c>
      <c r="GL696" s="27">
        <f>IF($O696&gt;=GL$1,$S696,0)</f>
        <v>0</v>
      </c>
      <c r="GM696" s="27">
        <f>IF($O696&gt;=GM$1,$S696,0)</f>
        <v>0</v>
      </c>
      <c r="GN696" s="27">
        <f>IF($O696&gt;=GN$1,$S696,0)</f>
        <v>0</v>
      </c>
      <c r="GO696" s="27">
        <f>IF($O696&gt;=GO$1,$S696,0)</f>
        <v>0</v>
      </c>
      <c r="GP696" s="27">
        <f>IF($O696&gt;=GP$1,$S696,0)</f>
        <v>0</v>
      </c>
      <c r="GQ696" s="27">
        <f>IF($O696&gt;=GQ$1,$S696,0)</f>
        <v>0</v>
      </c>
      <c r="GR696" s="27">
        <f>IF($O696&gt;=GR$1,$S696,0)</f>
        <v>0</v>
      </c>
      <c r="GS696" s="27">
        <f>IF($O696&gt;=GS$1,$S696,0)</f>
        <v>0</v>
      </c>
      <c r="GT696" s="27">
        <f>IF($O696&gt;=GT$1,$S696,0)</f>
        <v>0</v>
      </c>
      <c r="GU696" s="27">
        <f>IF($O696&gt;=GU$1,$S696,0)</f>
        <v>0</v>
      </c>
      <c r="GV696" s="27">
        <f>IF($O696&gt;=GV$1,$S696,0)</f>
        <v>0</v>
      </c>
      <c r="GW696" s="27">
        <f>IF($O696&gt;=GW$1,$S696,0)</f>
        <v>0</v>
      </c>
      <c r="GX696" s="27">
        <f>IF($O696&gt;=GX$1,$S696,0)</f>
        <v>0</v>
      </c>
      <c r="GY696" s="27">
        <f>IF($O696&gt;=GY$1,$S696,0)</f>
        <v>0</v>
      </c>
      <c r="GZ696" s="27">
        <f>IF($O696&gt;=GZ$1,$S696,0)</f>
        <v>0</v>
      </c>
      <c r="HA696" s="27">
        <f>IF($O696&gt;=HA$1,$S696,0)</f>
        <v>0</v>
      </c>
      <c r="HB696" s="27">
        <f>IF($O696&gt;=HB$1,$S696,0)</f>
        <v>0</v>
      </c>
      <c r="HC696" s="27">
        <f>IF($O696&gt;=HC$1,$S696,0)</f>
        <v>0</v>
      </c>
    </row>
    <row r="697" spans="1:211">
      <c r="A697" s="3">
        <v>15490</v>
      </c>
      <c r="B697" s="3" t="s">
        <v>759</v>
      </c>
      <c r="C697" s="3" t="s">
        <v>18</v>
      </c>
      <c r="D697" s="3">
        <v>60</v>
      </c>
      <c r="E697" s="4">
        <v>31201</v>
      </c>
      <c r="F697" s="5">
        <v>33.06849315068493</v>
      </c>
      <c r="G697" s="3" t="s">
        <v>729</v>
      </c>
      <c r="H697" s="4">
        <v>21454</v>
      </c>
      <c r="I697" s="9" t="s">
        <v>819</v>
      </c>
      <c r="J697" s="5">
        <v>2820.32</v>
      </c>
      <c r="K697" s="31">
        <v>1004</v>
      </c>
      <c r="L697" s="32">
        <v>33</v>
      </c>
      <c r="M697" s="33">
        <f>VLOOKUP(L697,FIND,3,TRUE)</f>
        <v>1.5</v>
      </c>
      <c r="N697" s="32">
        <f>IF(L697&gt;30,180,VLOOKUP(L697,TEMPO,2,FALSE))</f>
        <v>180</v>
      </c>
      <c r="O697" s="32">
        <f>IF(R697&gt;0,4,N697)</f>
        <v>180</v>
      </c>
      <c r="P697" s="96">
        <f>J697*M697*L697</f>
        <v>139605.84000000003</v>
      </c>
      <c r="Q697" s="96">
        <f>10934.45*2</f>
        <v>21868.9</v>
      </c>
      <c r="R697" s="96">
        <f>IF(P697&lt;=Q697,P697/4,0)</f>
        <v>0</v>
      </c>
      <c r="S697" s="5">
        <f>IF(P697&gt;=Q697,P697/N697,0)</f>
        <v>775.58800000000019</v>
      </c>
      <c r="T697" s="3"/>
      <c r="U697" s="3">
        <f>IF(T697="",1,0)</f>
        <v>1</v>
      </c>
      <c r="V697" s="3">
        <v>79</v>
      </c>
      <c r="W697" s="5">
        <v>0</v>
      </c>
      <c r="X697" s="5">
        <v>402.65</v>
      </c>
      <c r="Y697" s="5">
        <f>X697*W697</f>
        <v>0</v>
      </c>
      <c r="Z697" s="5">
        <v>400</v>
      </c>
      <c r="AA697" s="5">
        <f>S697+Y697+Z697</f>
        <v>1175.5880000000002</v>
      </c>
      <c r="AB697" s="39">
        <f>(J697/12+J697/12*1.3333333333+450/12+J697/30*6/12+J697)*1.3+Y697+Z697+153.9</f>
        <v>5043.0871555453705</v>
      </c>
      <c r="AC697" s="39" t="s">
        <v>18</v>
      </c>
      <c r="AD697" s="39">
        <f>J697*1.3+400+153.9</f>
        <v>4220.3159999999998</v>
      </c>
      <c r="AE697" s="39">
        <f>SUMIFS('CUSTO MENSAL FUNC NOVO'!H:H,'CUSTO MENSAL FUNC NOVO'!A:A,'VALORES MENSAIS'!AC697)</f>
        <v>1902.2210000000002</v>
      </c>
      <c r="AF697" s="27">
        <f>IF($R697&gt;0,$R697,$S697)+$Y697+$Z697</f>
        <v>1175.5880000000002</v>
      </c>
      <c r="AG697" s="27">
        <f>IF($R697&gt;0,$R697,$S697)+$Y697+$Z697</f>
        <v>1175.5880000000002</v>
      </c>
      <c r="AH697" s="27">
        <f>IF($R697&gt;0,$R697,$S697)+$Y697+$Z697</f>
        <v>1175.5880000000002</v>
      </c>
      <c r="AI697" s="27">
        <f>IF($R697&gt;0,$R697,$S697)+$Y697+$Z697</f>
        <v>1175.5880000000002</v>
      </c>
      <c r="AJ697" s="27">
        <f>IF($O697&gt;=AJ$1,$S697+$Y697+$Z697,$Y697+$Z697)</f>
        <v>1175.5880000000002</v>
      </c>
      <c r="AK697" s="27">
        <f>IF($O697&gt;=AK$1,$S697+$Y697+$Z697,$Y697+$Z697)</f>
        <v>1175.5880000000002</v>
      </c>
      <c r="AL697" s="27">
        <f>IF($O697&gt;=AL$1,$S697+$Y697+$Z697,$Y697+$Z697)</f>
        <v>1175.5880000000002</v>
      </c>
      <c r="AM697" s="27">
        <f>IF($O697&gt;=AM$1,$S697+$Y697+$Z697,$Y697+$Z697)</f>
        <v>1175.5880000000002</v>
      </c>
      <c r="AN697" s="27">
        <f>IF($O697&gt;=AN$1,$S697+$Y697+$Z697,$Y697+$Z697)</f>
        <v>1175.5880000000002</v>
      </c>
      <c r="AO697" s="27">
        <f>IF($O697&gt;=AO$1,$S697+$Y697+$Z697,$Y697+$Z697)</f>
        <v>1175.5880000000002</v>
      </c>
      <c r="AP697" s="27">
        <f>IF($O697&gt;=AP$1,$S697+$Y697+$Z697,$Y697+$Z697)</f>
        <v>1175.5880000000002</v>
      </c>
      <c r="AQ697" s="27">
        <f>IF($O697&gt;=AQ$1,$S697+$Y697+$Z697,$Y697+$Z697)</f>
        <v>1175.5880000000002</v>
      </c>
      <c r="AR697" s="27">
        <f>IF($O697&gt;=AR$1,$S697+$Y697+$Z697,$Y697+$Z697)</f>
        <v>1175.5880000000002</v>
      </c>
      <c r="AS697" s="27">
        <f>IF($O697&gt;=AS$1,$S697+$Y697+$Z697,$Y697+$Z697)</f>
        <v>1175.5880000000002</v>
      </c>
      <c r="AT697" s="27">
        <f>IF($O697&gt;=AT$1,$S697+$Y697+$Z697,$Y697+$Z697)</f>
        <v>1175.5880000000002</v>
      </c>
      <c r="AU697" s="27">
        <f>IF($O697&gt;=AU$1,$S697+$Y697+$Z697,$Y697+$Z697)</f>
        <v>1175.5880000000002</v>
      </c>
      <c r="AV697" s="27">
        <f>IF($O697&gt;=AV$1,$S697+$Y697+$Z697,$Y697+$Z697)</f>
        <v>1175.5880000000002</v>
      </c>
      <c r="AW697" s="27">
        <f>IF($O697&gt;=AW$1,$S697+$Y697+$Z697,$Y697+$Z697)</f>
        <v>1175.5880000000002</v>
      </c>
      <c r="AX697" s="27">
        <f>IF($O697&gt;=AX$1,$S697+$Y697+$Z697,$Y697+$Z697)</f>
        <v>1175.5880000000002</v>
      </c>
      <c r="AY697" s="27">
        <f>IF($O697&gt;=AY$1,$S697+$Y697+$Z697,$Y697+$Z697)</f>
        <v>1175.5880000000002</v>
      </c>
      <c r="AZ697" s="27">
        <f>IF($O697&gt;=AZ$1,$S697+$Y697+$Z697,$Y697+$Z697)</f>
        <v>1175.5880000000002</v>
      </c>
      <c r="BA697" s="27">
        <f>IF($O697&gt;=BA$1,$S697+$Y697+$Z697,$Y697+$Z697)</f>
        <v>1175.5880000000002</v>
      </c>
      <c r="BB697" s="27">
        <f>IF($O697&gt;=BB$1,$S697+$Y697+$Z697,$Y697+$Z697)</f>
        <v>1175.5880000000002</v>
      </c>
      <c r="BC697" s="27">
        <f>IF($O697&gt;=BC$1,$S697+$Y697+$Z697,$Y697+$Z697)</f>
        <v>1175.5880000000002</v>
      </c>
      <c r="BD697" s="27">
        <f>IF($O697&gt;=BD$1,$S697+$Y697+$Z697,$Y697+$Z697)</f>
        <v>1175.5880000000002</v>
      </c>
      <c r="BE697" s="27">
        <f>IF($O697&gt;=BE$1,$S697+$Y697+$Z697,$Y697+$Z697)</f>
        <v>1175.5880000000002</v>
      </c>
      <c r="BF697" s="27">
        <f>IF($O697&gt;=BF$1,$S697+$Y697+$Z697,$Y697+$Z697)</f>
        <v>1175.5880000000002</v>
      </c>
      <c r="BG697" s="27">
        <f>IF($O697&gt;=BG$1,$S697+$Y697+$Z697,$Y697+$Z697)</f>
        <v>1175.5880000000002</v>
      </c>
      <c r="BH697" s="27">
        <f>IF($O697&gt;=BH$1,$S697+$Y697+$Z697,$Y697+$Z697)</f>
        <v>1175.5880000000002</v>
      </c>
      <c r="BI697" s="27">
        <f>IF($O697&gt;=BI$1,$S697+$Y697+$Z697,$Y697+$Z697)</f>
        <v>1175.5880000000002</v>
      </c>
      <c r="BJ697" s="27">
        <f>IF($O697&gt;=BJ$1,$S697+$Y697+$Z697,$Y697+$Z697)</f>
        <v>1175.5880000000002</v>
      </c>
      <c r="BK697" s="27">
        <f>IF($O697&gt;=BK$1,$S697+$Y697+$Z697,$Y697+$Z697)</f>
        <v>1175.5880000000002</v>
      </c>
      <c r="BL697" s="27">
        <f>IF($O697&gt;=BL$1,$S697+$Y697+$Z697,$Y697+$Z697)</f>
        <v>1175.5880000000002</v>
      </c>
      <c r="BM697" s="27">
        <f>IF($O697&gt;=BM$1,$S697+$Y697+$Z697,$Y697+$Z697)</f>
        <v>1175.5880000000002</v>
      </c>
      <c r="BN697" s="27">
        <f>IF($O697&gt;=BN$1,$S697+$Y697+$Z697,$Y697+$Z697)</f>
        <v>1175.5880000000002</v>
      </c>
      <c r="BO697" s="27">
        <f>IF($O697&gt;=BO$1,$S697+$Y697+$Z697,$Y697+$Z697)</f>
        <v>1175.5880000000002</v>
      </c>
      <c r="BP697" s="27">
        <f>IF($O697&gt;=BP$1,$S697+$Y697+$Z697,$Y697+$Z697)</f>
        <v>1175.5880000000002</v>
      </c>
      <c r="BQ697" s="27">
        <f>IF($O697&gt;=BQ$1,$S697+$Y697+$Z697,$Y697+$Z697)</f>
        <v>1175.5880000000002</v>
      </c>
      <c r="BR697" s="27">
        <f>IF($O697&gt;=BR$1,$S697+$Y697+$Z697,$Y697+$Z697)</f>
        <v>1175.5880000000002</v>
      </c>
      <c r="BS697" s="27">
        <f>IF($O697&gt;=BS$1,$S697+$Y697+$Z697,$Y697+$Z697)</f>
        <v>1175.5880000000002</v>
      </c>
      <c r="BT697" s="27">
        <f>IF($O697&gt;=BT$1,$S697+$Y697+$Z697,$Y697+$Z697)</f>
        <v>1175.5880000000002</v>
      </c>
      <c r="BU697" s="27">
        <f>IF($O697&gt;=BU$1,$S697+$Y697+$Z697,$Y697+$Z697)</f>
        <v>1175.5880000000002</v>
      </c>
      <c r="BV697" s="27">
        <f>IF($O697&gt;=BV$1,$S697+$Y697+$Z697,$Y697+$Z697)</f>
        <v>1175.5880000000002</v>
      </c>
      <c r="BW697" s="27">
        <f>IF($O697&gt;=BW$1,$S697+$Y697+$Z697,$Y697+$Z697)</f>
        <v>1175.5880000000002</v>
      </c>
      <c r="BX697" s="27">
        <f>IF($O697&gt;=BX$1,$S697+$Y697+$Z697,$Y697+$Z697)</f>
        <v>1175.5880000000002</v>
      </c>
      <c r="BY697" s="27">
        <f>IF($O697&gt;=BY$1,$S697+$Y697+$Z697,$Y697+$Z697)</f>
        <v>1175.5880000000002</v>
      </c>
      <c r="BZ697" s="27">
        <f>IF($O697&gt;=BZ$1,$S697+$Y697+$Z697,$Y697+$Z697)</f>
        <v>1175.5880000000002</v>
      </c>
      <c r="CA697" s="27">
        <f>IF($O697&gt;=CA$1,$S697+$Y697+$Z697,$Y697+$Z697)</f>
        <v>1175.5880000000002</v>
      </c>
      <c r="CB697" s="27">
        <f>IF($O697&gt;=CB$1,$S697+$Y697+$Z697,$Y697+$Z697)</f>
        <v>1175.5880000000002</v>
      </c>
      <c r="CC697" s="27">
        <f>IF($O697&gt;=CC$1,$S697+$Y697+$Z697,$Y697+$Z697)</f>
        <v>1175.5880000000002</v>
      </c>
      <c r="CD697" s="27">
        <f>IF($O697&gt;=CD$1,$S697+$Y697+$Z697,$Y697+$Z697)</f>
        <v>1175.5880000000002</v>
      </c>
      <c r="CE697" s="27">
        <f>IF($O697&gt;=CE$1,$S697+$Y697+$Z697,$Y697+$Z697)</f>
        <v>1175.5880000000002</v>
      </c>
      <c r="CF697" s="27">
        <f>IF($O697&gt;=CF$1,$S697+$Y697+$Z697,$Y697+$Z697)</f>
        <v>1175.5880000000002</v>
      </c>
      <c r="CG697" s="27">
        <f>IF($O697&gt;=CG$1,$S697+$Y697+$Z697,$Y697+$Z697)</f>
        <v>1175.5880000000002</v>
      </c>
      <c r="CH697" s="27">
        <f>IF($O697&gt;=CH$1,$S697+$Y697+$Z697,$Y697+$Z697)</f>
        <v>1175.5880000000002</v>
      </c>
      <c r="CI697" s="27">
        <f>IF($O697&gt;=CI$1,$S697+$Y697+$Z697,$Y697+$Z697)</f>
        <v>1175.5880000000002</v>
      </c>
      <c r="CJ697" s="27">
        <f>IF($O697&gt;=CJ$1,$S697+$Y697+$Z697,$Y697+$Z697)</f>
        <v>1175.5880000000002</v>
      </c>
      <c r="CK697" s="27">
        <f>IF($O697&gt;=CK$1,$S697+$Y697+$Z697,$Y697+$Z697)</f>
        <v>1175.5880000000002</v>
      </c>
      <c r="CL697" s="27">
        <f>IF($O697&gt;=CL$1,$S697+$Y697+$Z697,$Y697+$Z697)</f>
        <v>1175.5880000000002</v>
      </c>
      <c r="CM697" s="27">
        <f>IF($O697&gt;=CM$1,$S697+$Y697+$Z697,$Y697+$Z697)</f>
        <v>1175.5880000000002</v>
      </c>
      <c r="CN697" s="27">
        <f>IF($O697&gt;=CN$1,$S697+$Y697,$Y697)</f>
        <v>775.58800000000019</v>
      </c>
      <c r="CO697" s="27">
        <f>IF($O697&gt;=CO$1,$S697+$Y697,$Y697)</f>
        <v>775.58800000000019</v>
      </c>
      <c r="CP697" s="27">
        <f>IF($O697&gt;=CP$1,$S697+$Y697,$Y697)</f>
        <v>775.58800000000019</v>
      </c>
      <c r="CQ697" s="27">
        <f>IF($O697&gt;=CQ$1,$S697+$Y697,$Y697)</f>
        <v>775.58800000000019</v>
      </c>
      <c r="CR697" s="27">
        <f>IF($O697&gt;=CR$1,$S697+$Y697,$Y697)</f>
        <v>775.58800000000019</v>
      </c>
      <c r="CS697" s="27">
        <f>IF($O697&gt;=CS$1,$S697+$Y697,$Y697)</f>
        <v>775.58800000000019</v>
      </c>
      <c r="CT697" s="27">
        <f>IF($O697&gt;=CT$1,$S697+$Y697,$Y697)</f>
        <v>775.58800000000019</v>
      </c>
      <c r="CU697" s="27">
        <f>IF($O697&gt;=CU$1,$S697+$Y697,$Y697)</f>
        <v>775.58800000000019</v>
      </c>
      <c r="CV697" s="27">
        <f>IF($O697&gt;=CV$1,$S697+$Y697,$Y697)</f>
        <v>775.58800000000019</v>
      </c>
      <c r="CW697" s="27">
        <f>IF($O697&gt;=CW$1,$S697+$Y697,$Y697)</f>
        <v>775.58800000000019</v>
      </c>
      <c r="CX697" s="27">
        <f>IF($O697&gt;=CX$1,$S697+$Y697,$Y697)</f>
        <v>775.58800000000019</v>
      </c>
      <c r="CY697" s="27">
        <f>IF($O697&gt;=CY$1,$S697+$Y697,$Y697)</f>
        <v>775.58800000000019</v>
      </c>
      <c r="CZ697" s="27">
        <f>IF($O697&gt;=CZ$1,$S697+$Y697,$Y697)</f>
        <v>775.58800000000019</v>
      </c>
      <c r="DA697" s="27">
        <f>IF($O697&gt;=DA$1,$S697+$Y697,$Y697)</f>
        <v>775.58800000000019</v>
      </c>
      <c r="DB697" s="27">
        <f>IF($O697&gt;=DB$1,$S697+$Y697,$Y697)</f>
        <v>775.58800000000019</v>
      </c>
      <c r="DC697" s="27">
        <f>IF($O697&gt;=DC$1,$S697+$Y697,$Y697)</f>
        <v>775.58800000000019</v>
      </c>
      <c r="DD697" s="27">
        <f>IF($O697&gt;=DD$1,$S697+$Y697,$Y697)</f>
        <v>775.58800000000019</v>
      </c>
      <c r="DE697" s="27">
        <f>IF($O697&gt;=DE$1,$S697+$Y697,$Y697)</f>
        <v>775.58800000000019</v>
      </c>
      <c r="DF697" s="27">
        <f>IF($O697&gt;=DF$1,$S697+$Y697,$Y697)</f>
        <v>775.58800000000019</v>
      </c>
      <c r="DG697" s="27">
        <f>IF($O697&gt;=DG$1,$S697+$Y697,$Y697)</f>
        <v>775.58800000000019</v>
      </c>
      <c r="DH697" s="27">
        <f>IF($O697&gt;=DH$1,$S697+$Y697,$Y697)</f>
        <v>775.58800000000019</v>
      </c>
      <c r="DI697" s="27">
        <f>IF($O697&gt;=DI$1,$S697+$Y697,$Y697)</f>
        <v>775.58800000000019</v>
      </c>
      <c r="DJ697" s="27">
        <f>IF($O697&gt;=DJ$1,$S697+$Y697,$Y697)</f>
        <v>775.58800000000019</v>
      </c>
      <c r="DK697" s="27">
        <f>IF($O697&gt;=DK$1,$S697+$Y697,$Y697)</f>
        <v>775.58800000000019</v>
      </c>
      <c r="DL697" s="27">
        <f>IF($O697&gt;=DL$1,$S697+$Y697,$Y697)</f>
        <v>775.58800000000019</v>
      </c>
      <c r="DM697" s="27">
        <f>IF($O697&gt;=DM$1,$S697+$Y697,$Y697)</f>
        <v>775.58800000000019</v>
      </c>
      <c r="DN697" s="27">
        <f>IF($O697&gt;=DN$1,$S697+$Y697,$Y697)</f>
        <v>775.58800000000019</v>
      </c>
      <c r="DO697" s="27">
        <f>IF($O697&gt;=DO$1,$S697+$Y697,$Y697)</f>
        <v>775.58800000000019</v>
      </c>
      <c r="DP697" s="27">
        <f>IF($O697&gt;=DP$1,$S697+$Y697,$Y697)</f>
        <v>775.58800000000019</v>
      </c>
      <c r="DQ697" s="27">
        <f>IF($O697&gt;=DQ$1,$S697+$Y697,$Y697)</f>
        <v>775.58800000000019</v>
      </c>
      <c r="DR697" s="27">
        <f>IF($O697&gt;=DR$1,$S697+$Y697,$Y697)</f>
        <v>775.58800000000019</v>
      </c>
      <c r="DS697" s="27">
        <f>IF($O697&gt;=DS$1,$S697+$Y697,$Y697)</f>
        <v>775.58800000000019</v>
      </c>
      <c r="DT697" s="27">
        <f>IF($O697&gt;=DT$1,$S697+$Y697,$Y697)</f>
        <v>775.58800000000019</v>
      </c>
      <c r="DU697" s="27">
        <f>IF($O697&gt;=DU$1,$S697+$Y697,$Y697)</f>
        <v>775.58800000000019</v>
      </c>
      <c r="DV697" s="27">
        <f>IF($O697&gt;=DV$1,$S697+$Y697,$Y697)</f>
        <v>775.58800000000019</v>
      </c>
      <c r="DW697" s="27">
        <f>IF($O697&gt;=DW$1,$S697+$Y697,$Y697)</f>
        <v>775.58800000000019</v>
      </c>
      <c r="DX697" s="27">
        <f>IF($O697&gt;=DX$1,$S697+$Y697,$Y697)</f>
        <v>775.58800000000019</v>
      </c>
      <c r="DY697" s="27">
        <f>IF($O697&gt;=DY$1,$S697+$Y697,$Y697)</f>
        <v>775.58800000000019</v>
      </c>
      <c r="DZ697" s="27">
        <f>IF($O697&gt;=DZ$1,$S697+$Y697,$Y697)</f>
        <v>775.58800000000019</v>
      </c>
      <c r="EA697" s="27">
        <f>IF($O697&gt;=EA$1,$S697+$Y697,$Y697)</f>
        <v>775.58800000000019</v>
      </c>
      <c r="EB697" s="27">
        <f>IF($O697&gt;=EB$1,$S697+$Y697,$Y697)</f>
        <v>775.58800000000019</v>
      </c>
      <c r="EC697" s="27">
        <f>IF($O697&gt;=EC$1,$S697+$Y697,$Y697)</f>
        <v>775.58800000000019</v>
      </c>
      <c r="ED697" s="27">
        <f>IF($O697&gt;=ED$1,$S697+$Y697,$Y697)</f>
        <v>775.58800000000019</v>
      </c>
      <c r="EE697" s="27">
        <f>IF($O697&gt;=EE$1,$S697+$Y697,$Y697)</f>
        <v>775.58800000000019</v>
      </c>
      <c r="EF697" s="27">
        <f>IF($O697&gt;=EF$1,$S697+$Y697,$Y697)</f>
        <v>775.58800000000019</v>
      </c>
      <c r="EG697" s="27">
        <f>IF($O697&gt;=EG$1,$S697+$Y697,$Y697)</f>
        <v>775.58800000000019</v>
      </c>
      <c r="EH697" s="27">
        <f>IF($O697&gt;=EH$1,$S697+$Y697,$Y697)</f>
        <v>775.58800000000019</v>
      </c>
      <c r="EI697" s="27">
        <f>IF($O697&gt;=EI$1,$S697+$Y697,$Y697)</f>
        <v>775.58800000000019</v>
      </c>
      <c r="EJ697" s="27">
        <f>IF($O697&gt;=EJ$1,$S697+$Y697,$Y697)</f>
        <v>775.58800000000019</v>
      </c>
      <c r="EK697" s="27">
        <f>IF($O697&gt;=EK$1,$S697+$Y697,$Y697)</f>
        <v>775.58800000000019</v>
      </c>
      <c r="EL697" s="27">
        <f>IF($O697&gt;=EL$1,$S697+$Y697,$Y697)</f>
        <v>775.58800000000019</v>
      </c>
      <c r="EM697" s="27">
        <f>IF($O697&gt;=EM$1,$S697+$Y697,$Y697)</f>
        <v>775.58800000000019</v>
      </c>
      <c r="EN697" s="27">
        <f>IF($O697&gt;=EN$1,$S697+$Y697,$Y697)</f>
        <v>775.58800000000019</v>
      </c>
      <c r="EO697" s="27">
        <f>IF($O697&gt;=EO$1,$S697+$Y697,$Y697)</f>
        <v>775.58800000000019</v>
      </c>
      <c r="EP697" s="27">
        <f>IF($O697&gt;=EP$1,$S697+$Y697,$Y697)</f>
        <v>775.58800000000019</v>
      </c>
      <c r="EQ697" s="27">
        <f>IF($O697&gt;=EQ$1,$S697+$Y697,$Y697)</f>
        <v>775.58800000000019</v>
      </c>
      <c r="ER697" s="27">
        <f>IF($O697&gt;=ER$1,$S697+$Y697,$Y697)</f>
        <v>775.58800000000019</v>
      </c>
      <c r="ES697" s="27">
        <f>IF($O697&gt;=ES$1,$S697+$Y697,$Y697)</f>
        <v>775.58800000000019</v>
      </c>
      <c r="ET697" s="27">
        <f>IF($O697&gt;=ET$1,$S697+$Y697,$Y697)</f>
        <v>775.58800000000019</v>
      </c>
      <c r="EU697" s="27">
        <f>IF($O697&gt;=EU$1,$S697+$Y697,$Y697)</f>
        <v>775.58800000000019</v>
      </c>
      <c r="EV697" s="27">
        <f>IF($O697&gt;=EV$1,$S697,0)</f>
        <v>775.58800000000019</v>
      </c>
      <c r="EW697" s="27">
        <f>IF($O697&gt;=EW$1,$S697,0)</f>
        <v>775.58800000000019</v>
      </c>
      <c r="EX697" s="27">
        <f>IF($O697&gt;=EX$1,$S697,0)</f>
        <v>775.58800000000019</v>
      </c>
      <c r="EY697" s="27">
        <f>IF($O697&gt;=EY$1,$S697,0)</f>
        <v>775.58800000000019</v>
      </c>
      <c r="EZ697" s="27">
        <f>IF($O697&gt;=EZ$1,$S697,0)</f>
        <v>775.58800000000019</v>
      </c>
      <c r="FA697" s="27">
        <f>IF($O697&gt;=FA$1,$S697,0)</f>
        <v>775.58800000000019</v>
      </c>
      <c r="FB697" s="27">
        <f>IF($O697&gt;=FB$1,$S697,0)</f>
        <v>775.58800000000019</v>
      </c>
      <c r="FC697" s="27">
        <f>IF($O697&gt;=FC$1,$S697,0)</f>
        <v>775.58800000000019</v>
      </c>
      <c r="FD697" s="27">
        <f>IF($O697&gt;=FD$1,$S697,0)</f>
        <v>775.58800000000019</v>
      </c>
      <c r="FE697" s="27">
        <f>IF($O697&gt;=FE$1,$S697,0)</f>
        <v>775.58800000000019</v>
      </c>
      <c r="FF697" s="27">
        <f>IF($O697&gt;=FF$1,$S697,0)</f>
        <v>775.58800000000019</v>
      </c>
      <c r="FG697" s="27">
        <f>IF($O697&gt;=FG$1,$S697,0)</f>
        <v>775.58800000000019</v>
      </c>
      <c r="FH697" s="27">
        <f>IF($O697&gt;=FH$1,$S697,0)</f>
        <v>775.58800000000019</v>
      </c>
      <c r="FI697" s="27">
        <f>IF($O697&gt;=FI$1,$S697,0)</f>
        <v>775.58800000000019</v>
      </c>
      <c r="FJ697" s="27">
        <f>IF($O697&gt;=FJ$1,$S697,0)</f>
        <v>775.58800000000019</v>
      </c>
      <c r="FK697" s="27">
        <f>IF($O697&gt;=FK$1,$S697,0)</f>
        <v>775.58800000000019</v>
      </c>
      <c r="FL697" s="27">
        <f>IF($O697&gt;=FL$1,$S697,0)</f>
        <v>775.58800000000019</v>
      </c>
      <c r="FM697" s="27">
        <f>IF($O697&gt;=FM$1,$S697,0)</f>
        <v>775.58800000000019</v>
      </c>
      <c r="FN697" s="27">
        <f>IF($O697&gt;=FN$1,$S697,0)</f>
        <v>775.58800000000019</v>
      </c>
      <c r="FO697" s="27">
        <f>IF($O697&gt;=FO$1,$S697,0)</f>
        <v>775.58800000000019</v>
      </c>
      <c r="FP697" s="27">
        <f>IF($O697&gt;=FP$1,$S697,0)</f>
        <v>775.58800000000019</v>
      </c>
      <c r="FQ697" s="27">
        <f>IF($O697&gt;=FQ$1,$S697,0)</f>
        <v>775.58800000000019</v>
      </c>
      <c r="FR697" s="27">
        <f>IF($O697&gt;=FR$1,$S697,0)</f>
        <v>775.58800000000019</v>
      </c>
      <c r="FS697" s="27">
        <f>IF($O697&gt;=FS$1,$S697,0)</f>
        <v>775.58800000000019</v>
      </c>
      <c r="FT697" s="27">
        <f>IF($O697&gt;=FT$1,$S697,0)</f>
        <v>775.58800000000019</v>
      </c>
      <c r="FU697" s="27">
        <f>IF($O697&gt;=FU$1,$S697,0)</f>
        <v>775.58800000000019</v>
      </c>
      <c r="FV697" s="27">
        <f>IF($O697&gt;=FV$1,$S697,0)</f>
        <v>775.58800000000019</v>
      </c>
      <c r="FW697" s="27">
        <f>IF($O697&gt;=FW$1,$S697,0)</f>
        <v>775.58800000000019</v>
      </c>
      <c r="FX697" s="27">
        <f>IF($O697&gt;=FX$1,$S697,0)</f>
        <v>775.58800000000019</v>
      </c>
      <c r="FY697" s="27">
        <f>IF($O697&gt;=FY$1,$S697,0)</f>
        <v>775.58800000000019</v>
      </c>
      <c r="FZ697" s="27">
        <f>IF($O697&gt;=FZ$1,$S697,0)</f>
        <v>775.58800000000019</v>
      </c>
      <c r="GA697" s="27">
        <f>IF($O697&gt;=GA$1,$S697,0)</f>
        <v>775.58800000000019</v>
      </c>
      <c r="GB697" s="27">
        <f>IF($O697&gt;=GB$1,$S697,0)</f>
        <v>775.58800000000019</v>
      </c>
      <c r="GC697" s="27">
        <f>IF($O697&gt;=GC$1,$S697,0)</f>
        <v>775.58800000000019</v>
      </c>
      <c r="GD697" s="27">
        <f>IF($O697&gt;=GD$1,$S697,0)</f>
        <v>775.58800000000019</v>
      </c>
      <c r="GE697" s="27">
        <f>IF($O697&gt;=GE$1,$S697,0)</f>
        <v>775.58800000000019</v>
      </c>
      <c r="GF697" s="27">
        <f>IF($O697&gt;=GF$1,$S697,0)</f>
        <v>775.58800000000019</v>
      </c>
      <c r="GG697" s="27">
        <f>IF($O697&gt;=GG$1,$S697,0)</f>
        <v>775.58800000000019</v>
      </c>
      <c r="GH697" s="27">
        <f>IF($O697&gt;=GH$1,$S697,0)</f>
        <v>775.58800000000019</v>
      </c>
      <c r="GI697" s="27">
        <f>IF($O697&gt;=GI$1,$S697,0)</f>
        <v>775.58800000000019</v>
      </c>
      <c r="GJ697" s="27">
        <f>IF($O697&gt;=GJ$1,$S697,0)</f>
        <v>775.58800000000019</v>
      </c>
      <c r="GK697" s="27">
        <f>IF($O697&gt;=GK$1,$S697,0)</f>
        <v>775.58800000000019</v>
      </c>
      <c r="GL697" s="27">
        <f>IF($O697&gt;=GL$1,$S697,0)</f>
        <v>775.58800000000019</v>
      </c>
      <c r="GM697" s="27">
        <f>IF($O697&gt;=GM$1,$S697,0)</f>
        <v>775.58800000000019</v>
      </c>
      <c r="GN697" s="27">
        <f>IF($O697&gt;=GN$1,$S697,0)</f>
        <v>775.58800000000019</v>
      </c>
      <c r="GO697" s="27">
        <f>IF($O697&gt;=GO$1,$S697,0)</f>
        <v>775.58800000000019</v>
      </c>
      <c r="GP697" s="27">
        <f>IF($O697&gt;=GP$1,$S697,0)</f>
        <v>775.58800000000019</v>
      </c>
      <c r="GQ697" s="27">
        <f>IF($O697&gt;=GQ$1,$S697,0)</f>
        <v>775.58800000000019</v>
      </c>
      <c r="GR697" s="27">
        <f>IF($O697&gt;=GR$1,$S697,0)</f>
        <v>775.58800000000019</v>
      </c>
      <c r="GS697" s="27">
        <f>IF($O697&gt;=GS$1,$S697,0)</f>
        <v>775.58800000000019</v>
      </c>
      <c r="GT697" s="27">
        <f>IF($O697&gt;=GT$1,$S697,0)</f>
        <v>775.58800000000019</v>
      </c>
      <c r="GU697" s="27">
        <f>IF($O697&gt;=GU$1,$S697,0)</f>
        <v>775.58800000000019</v>
      </c>
      <c r="GV697" s="27">
        <f>IF($O697&gt;=GV$1,$S697,0)</f>
        <v>775.58800000000019</v>
      </c>
      <c r="GW697" s="27">
        <f>IF($O697&gt;=GW$1,$S697,0)</f>
        <v>775.58800000000019</v>
      </c>
      <c r="GX697" s="27">
        <f>IF($O697&gt;=GX$1,$S697,0)</f>
        <v>775.58800000000019</v>
      </c>
      <c r="GY697" s="27">
        <f>IF($O697&gt;=GY$1,$S697,0)</f>
        <v>775.58800000000019</v>
      </c>
      <c r="GZ697" s="27">
        <f>IF($O697&gt;=GZ$1,$S697,0)</f>
        <v>775.58800000000019</v>
      </c>
      <c r="HA697" s="27">
        <f>IF($O697&gt;=HA$1,$S697,0)</f>
        <v>775.58800000000019</v>
      </c>
      <c r="HB697" s="27">
        <f>IF($O697&gt;=HB$1,$S697,0)</f>
        <v>775.58800000000019</v>
      </c>
      <c r="HC697" s="27">
        <f>IF($O697&gt;=HC$1,$S697,0)</f>
        <v>775.58800000000019</v>
      </c>
    </row>
    <row r="698" spans="1:211">
      <c r="A698" s="3">
        <v>2178</v>
      </c>
      <c r="B698" s="3" t="s">
        <v>760</v>
      </c>
      <c r="C698" s="3" t="s">
        <v>732</v>
      </c>
      <c r="D698" s="3">
        <v>60</v>
      </c>
      <c r="E698" s="4">
        <v>31138</v>
      </c>
      <c r="F698" s="5">
        <v>33.241095890410961</v>
      </c>
      <c r="G698" s="3" t="s">
        <v>729</v>
      </c>
      <c r="H698" s="4">
        <v>21460</v>
      </c>
      <c r="I698" s="9" t="s">
        <v>819</v>
      </c>
      <c r="J698" s="5">
        <v>4159.9799999999996</v>
      </c>
      <c r="K698" s="31">
        <v>1004</v>
      </c>
      <c r="L698" s="32">
        <v>33</v>
      </c>
      <c r="M698" s="33">
        <f>VLOOKUP(L698,FIND,3,TRUE)</f>
        <v>1.5</v>
      </c>
      <c r="N698" s="32">
        <f>IF(L698&gt;30,180,VLOOKUP(L698,TEMPO,2,FALSE))</f>
        <v>180</v>
      </c>
      <c r="O698" s="32">
        <f>IF(R698&gt;0,4,N698)</f>
        <v>180</v>
      </c>
      <c r="P698" s="96">
        <f>J698*M698*L698</f>
        <v>205919.00999999998</v>
      </c>
      <c r="Q698" s="96">
        <f>10934.45*2</f>
        <v>21868.9</v>
      </c>
      <c r="R698" s="96">
        <f>IF(P698&lt;=Q698,P698/4,0)</f>
        <v>0</v>
      </c>
      <c r="S698" s="5">
        <f>IF(P698&gt;=Q698,P698/N698,0)</f>
        <v>1143.9944999999998</v>
      </c>
      <c r="T698" s="3"/>
      <c r="U698" s="3">
        <f>IF(T698="",1,0)</f>
        <v>1</v>
      </c>
      <c r="V698" s="3">
        <v>101</v>
      </c>
      <c r="W698" s="5">
        <v>0</v>
      </c>
      <c r="X698" s="5">
        <v>402.65</v>
      </c>
      <c r="Y698" s="5">
        <f>X698*W698</f>
        <v>0</v>
      </c>
      <c r="Z698" s="5">
        <v>400</v>
      </c>
      <c r="AA698" s="5">
        <f>S698+Y698+Z698</f>
        <v>1543.9944999999998</v>
      </c>
      <c r="AB698" s="39">
        <f>(J698/12+J698/12*1.3333333333+450/12+J698/30*6/12+J698)*1.3+Y698+Z698+153.9</f>
        <v>7152.3073999849776</v>
      </c>
      <c r="AC698" s="39" t="s">
        <v>45</v>
      </c>
      <c r="AD698" s="39">
        <f>J698*1.3+400+153.9</f>
        <v>5961.8739999999989</v>
      </c>
      <c r="AE698" s="39">
        <f>SUMIFS('CUSTO MENSAL FUNC NOVO'!H:H,'CUSTO MENSAL FUNC NOVO'!A:A,'VALORES MENSAIS'!AC698)</f>
        <v>2013.943</v>
      </c>
      <c r="AF698" s="27">
        <f>IF($R698&gt;0,$R698,$S698)+$Y698+$Z698</f>
        <v>1543.9944999999998</v>
      </c>
      <c r="AG698" s="27">
        <f>IF($R698&gt;0,$R698,$S698)+$Y698+$Z698</f>
        <v>1543.9944999999998</v>
      </c>
      <c r="AH698" s="27">
        <f>IF($R698&gt;0,$R698,$S698)+$Y698+$Z698</f>
        <v>1543.9944999999998</v>
      </c>
      <c r="AI698" s="27">
        <f>IF($R698&gt;0,$R698,$S698)+$Y698+$Z698</f>
        <v>1543.9944999999998</v>
      </c>
      <c r="AJ698" s="27">
        <f>IF($O698&gt;=AJ$1,$S698+$Y698+$Z698,$Y698+$Z698)</f>
        <v>1543.9944999999998</v>
      </c>
      <c r="AK698" s="27">
        <f>IF($O698&gt;=AK$1,$S698+$Y698+$Z698,$Y698+$Z698)</f>
        <v>1543.9944999999998</v>
      </c>
      <c r="AL698" s="27">
        <f>IF($O698&gt;=AL$1,$S698+$Y698+$Z698,$Y698+$Z698)</f>
        <v>1543.9944999999998</v>
      </c>
      <c r="AM698" s="27">
        <f>IF($O698&gt;=AM$1,$S698+$Y698+$Z698,$Y698+$Z698)</f>
        <v>1543.9944999999998</v>
      </c>
      <c r="AN698" s="27">
        <f>IF($O698&gt;=AN$1,$S698+$Y698+$Z698,$Y698+$Z698)</f>
        <v>1543.9944999999998</v>
      </c>
      <c r="AO698" s="27">
        <f>IF($O698&gt;=AO$1,$S698+$Y698+$Z698,$Y698+$Z698)</f>
        <v>1543.9944999999998</v>
      </c>
      <c r="AP698" s="27">
        <f>IF($O698&gt;=AP$1,$S698+$Y698+$Z698,$Y698+$Z698)</f>
        <v>1543.9944999999998</v>
      </c>
      <c r="AQ698" s="27">
        <f>IF($O698&gt;=AQ$1,$S698+$Y698+$Z698,$Y698+$Z698)</f>
        <v>1543.9944999999998</v>
      </c>
      <c r="AR698" s="27">
        <f>IF($O698&gt;=AR$1,$S698+$Y698+$Z698,$Y698+$Z698)</f>
        <v>1543.9944999999998</v>
      </c>
      <c r="AS698" s="27">
        <f>IF($O698&gt;=AS$1,$S698+$Y698+$Z698,$Y698+$Z698)</f>
        <v>1543.9944999999998</v>
      </c>
      <c r="AT698" s="27">
        <f>IF($O698&gt;=AT$1,$S698+$Y698+$Z698,$Y698+$Z698)</f>
        <v>1543.9944999999998</v>
      </c>
      <c r="AU698" s="27">
        <f>IF($O698&gt;=AU$1,$S698+$Y698+$Z698,$Y698+$Z698)</f>
        <v>1543.9944999999998</v>
      </c>
      <c r="AV698" s="27">
        <f>IF($O698&gt;=AV$1,$S698+$Y698+$Z698,$Y698+$Z698)</f>
        <v>1543.9944999999998</v>
      </c>
      <c r="AW698" s="27">
        <f>IF($O698&gt;=AW$1,$S698+$Y698+$Z698,$Y698+$Z698)</f>
        <v>1543.9944999999998</v>
      </c>
      <c r="AX698" s="27">
        <f>IF($O698&gt;=AX$1,$S698+$Y698+$Z698,$Y698+$Z698)</f>
        <v>1543.9944999999998</v>
      </c>
      <c r="AY698" s="27">
        <f>IF($O698&gt;=AY$1,$S698+$Y698+$Z698,$Y698+$Z698)</f>
        <v>1543.9944999999998</v>
      </c>
      <c r="AZ698" s="27">
        <f>IF($O698&gt;=AZ$1,$S698+$Y698+$Z698,$Y698+$Z698)</f>
        <v>1543.9944999999998</v>
      </c>
      <c r="BA698" s="27">
        <f>IF($O698&gt;=BA$1,$S698+$Y698+$Z698,$Y698+$Z698)</f>
        <v>1543.9944999999998</v>
      </c>
      <c r="BB698" s="27">
        <f>IF($O698&gt;=BB$1,$S698+$Y698+$Z698,$Y698+$Z698)</f>
        <v>1543.9944999999998</v>
      </c>
      <c r="BC698" s="27">
        <f>IF($O698&gt;=BC$1,$S698+$Y698+$Z698,$Y698+$Z698)</f>
        <v>1543.9944999999998</v>
      </c>
      <c r="BD698" s="27">
        <f>IF($O698&gt;=BD$1,$S698+$Y698+$Z698,$Y698+$Z698)</f>
        <v>1543.9944999999998</v>
      </c>
      <c r="BE698" s="27">
        <f>IF($O698&gt;=BE$1,$S698+$Y698+$Z698,$Y698+$Z698)</f>
        <v>1543.9944999999998</v>
      </c>
      <c r="BF698" s="27">
        <f>IF($O698&gt;=BF$1,$S698+$Y698+$Z698,$Y698+$Z698)</f>
        <v>1543.9944999999998</v>
      </c>
      <c r="BG698" s="27">
        <f>IF($O698&gt;=BG$1,$S698+$Y698+$Z698,$Y698+$Z698)</f>
        <v>1543.9944999999998</v>
      </c>
      <c r="BH698" s="27">
        <f>IF($O698&gt;=BH$1,$S698+$Y698+$Z698,$Y698+$Z698)</f>
        <v>1543.9944999999998</v>
      </c>
      <c r="BI698" s="27">
        <f>IF($O698&gt;=BI$1,$S698+$Y698+$Z698,$Y698+$Z698)</f>
        <v>1543.9944999999998</v>
      </c>
      <c r="BJ698" s="27">
        <f>IF($O698&gt;=BJ$1,$S698+$Y698+$Z698,$Y698+$Z698)</f>
        <v>1543.9944999999998</v>
      </c>
      <c r="BK698" s="27">
        <f>IF($O698&gt;=BK$1,$S698+$Y698+$Z698,$Y698+$Z698)</f>
        <v>1543.9944999999998</v>
      </c>
      <c r="BL698" s="27">
        <f>IF($O698&gt;=BL$1,$S698+$Y698+$Z698,$Y698+$Z698)</f>
        <v>1543.9944999999998</v>
      </c>
      <c r="BM698" s="27">
        <f>IF($O698&gt;=BM$1,$S698+$Y698+$Z698,$Y698+$Z698)</f>
        <v>1543.9944999999998</v>
      </c>
      <c r="BN698" s="27">
        <f>IF($O698&gt;=BN$1,$S698+$Y698+$Z698,$Y698+$Z698)</f>
        <v>1543.9944999999998</v>
      </c>
      <c r="BO698" s="27">
        <f>IF($O698&gt;=BO$1,$S698+$Y698+$Z698,$Y698+$Z698)</f>
        <v>1543.9944999999998</v>
      </c>
      <c r="BP698" s="27">
        <f>IF($O698&gt;=BP$1,$S698+$Y698+$Z698,$Y698+$Z698)</f>
        <v>1543.9944999999998</v>
      </c>
      <c r="BQ698" s="27">
        <f>IF($O698&gt;=BQ$1,$S698+$Y698+$Z698,$Y698+$Z698)</f>
        <v>1543.9944999999998</v>
      </c>
      <c r="BR698" s="27">
        <f>IF($O698&gt;=BR$1,$S698+$Y698+$Z698,$Y698+$Z698)</f>
        <v>1543.9944999999998</v>
      </c>
      <c r="BS698" s="27">
        <f>IF($O698&gt;=BS$1,$S698+$Y698+$Z698,$Y698+$Z698)</f>
        <v>1543.9944999999998</v>
      </c>
      <c r="BT698" s="27">
        <f>IF($O698&gt;=BT$1,$S698+$Y698+$Z698,$Y698+$Z698)</f>
        <v>1543.9944999999998</v>
      </c>
      <c r="BU698" s="27">
        <f>IF($O698&gt;=BU$1,$S698+$Y698+$Z698,$Y698+$Z698)</f>
        <v>1543.9944999999998</v>
      </c>
      <c r="BV698" s="27">
        <f>IF($O698&gt;=BV$1,$S698+$Y698+$Z698,$Y698+$Z698)</f>
        <v>1543.9944999999998</v>
      </c>
      <c r="BW698" s="27">
        <f>IF($O698&gt;=BW$1,$S698+$Y698+$Z698,$Y698+$Z698)</f>
        <v>1543.9944999999998</v>
      </c>
      <c r="BX698" s="27">
        <f>IF($O698&gt;=BX$1,$S698+$Y698+$Z698,$Y698+$Z698)</f>
        <v>1543.9944999999998</v>
      </c>
      <c r="BY698" s="27">
        <f>IF($O698&gt;=BY$1,$S698+$Y698+$Z698,$Y698+$Z698)</f>
        <v>1543.9944999999998</v>
      </c>
      <c r="BZ698" s="27">
        <f>IF($O698&gt;=BZ$1,$S698+$Y698+$Z698,$Y698+$Z698)</f>
        <v>1543.9944999999998</v>
      </c>
      <c r="CA698" s="27">
        <f>IF($O698&gt;=CA$1,$S698+$Y698+$Z698,$Y698+$Z698)</f>
        <v>1543.9944999999998</v>
      </c>
      <c r="CB698" s="27">
        <f>IF($O698&gt;=CB$1,$S698+$Y698+$Z698,$Y698+$Z698)</f>
        <v>1543.9944999999998</v>
      </c>
      <c r="CC698" s="27">
        <f>IF($O698&gt;=CC$1,$S698+$Y698+$Z698,$Y698+$Z698)</f>
        <v>1543.9944999999998</v>
      </c>
      <c r="CD698" s="27">
        <f>IF($O698&gt;=CD$1,$S698+$Y698+$Z698,$Y698+$Z698)</f>
        <v>1543.9944999999998</v>
      </c>
      <c r="CE698" s="27">
        <f>IF($O698&gt;=CE$1,$S698+$Y698+$Z698,$Y698+$Z698)</f>
        <v>1543.9944999999998</v>
      </c>
      <c r="CF698" s="27">
        <f>IF($O698&gt;=CF$1,$S698+$Y698+$Z698,$Y698+$Z698)</f>
        <v>1543.9944999999998</v>
      </c>
      <c r="CG698" s="27">
        <f>IF($O698&gt;=CG$1,$S698+$Y698+$Z698,$Y698+$Z698)</f>
        <v>1543.9944999999998</v>
      </c>
      <c r="CH698" s="27">
        <f>IF($O698&gt;=CH$1,$S698+$Y698+$Z698,$Y698+$Z698)</f>
        <v>1543.9944999999998</v>
      </c>
      <c r="CI698" s="27">
        <f>IF($O698&gt;=CI$1,$S698+$Y698+$Z698,$Y698+$Z698)</f>
        <v>1543.9944999999998</v>
      </c>
      <c r="CJ698" s="27">
        <f>IF($O698&gt;=CJ$1,$S698+$Y698+$Z698,$Y698+$Z698)</f>
        <v>1543.9944999999998</v>
      </c>
      <c r="CK698" s="27">
        <f>IF($O698&gt;=CK$1,$S698+$Y698+$Z698,$Y698+$Z698)</f>
        <v>1543.9944999999998</v>
      </c>
      <c r="CL698" s="27">
        <f>IF($O698&gt;=CL$1,$S698+$Y698+$Z698,$Y698+$Z698)</f>
        <v>1543.9944999999998</v>
      </c>
      <c r="CM698" s="27">
        <f>IF($O698&gt;=CM$1,$S698+$Y698+$Z698,$Y698+$Z698)</f>
        <v>1543.9944999999998</v>
      </c>
      <c r="CN698" s="27">
        <f>IF($O698&gt;=CN$1,$S698+$Y698,$Y698)</f>
        <v>1143.9944999999998</v>
      </c>
      <c r="CO698" s="27">
        <f>IF($O698&gt;=CO$1,$S698+$Y698,$Y698)</f>
        <v>1143.9944999999998</v>
      </c>
      <c r="CP698" s="27">
        <f>IF($O698&gt;=CP$1,$S698+$Y698,$Y698)</f>
        <v>1143.9944999999998</v>
      </c>
      <c r="CQ698" s="27">
        <f>IF($O698&gt;=CQ$1,$S698+$Y698,$Y698)</f>
        <v>1143.9944999999998</v>
      </c>
      <c r="CR698" s="27">
        <f>IF($O698&gt;=CR$1,$S698+$Y698,$Y698)</f>
        <v>1143.9944999999998</v>
      </c>
      <c r="CS698" s="27">
        <f>IF($O698&gt;=CS$1,$S698+$Y698,$Y698)</f>
        <v>1143.9944999999998</v>
      </c>
      <c r="CT698" s="27">
        <f>IF($O698&gt;=CT$1,$S698+$Y698,$Y698)</f>
        <v>1143.9944999999998</v>
      </c>
      <c r="CU698" s="27">
        <f>IF($O698&gt;=CU$1,$S698+$Y698,$Y698)</f>
        <v>1143.9944999999998</v>
      </c>
      <c r="CV698" s="27">
        <f>IF($O698&gt;=CV$1,$S698+$Y698,$Y698)</f>
        <v>1143.9944999999998</v>
      </c>
      <c r="CW698" s="27">
        <f>IF($O698&gt;=CW$1,$S698+$Y698,$Y698)</f>
        <v>1143.9944999999998</v>
      </c>
      <c r="CX698" s="27">
        <f>IF($O698&gt;=CX$1,$S698+$Y698,$Y698)</f>
        <v>1143.9944999999998</v>
      </c>
      <c r="CY698" s="27">
        <f>IF($O698&gt;=CY$1,$S698+$Y698,$Y698)</f>
        <v>1143.9944999999998</v>
      </c>
      <c r="CZ698" s="27">
        <f>IF($O698&gt;=CZ$1,$S698+$Y698,$Y698)</f>
        <v>1143.9944999999998</v>
      </c>
      <c r="DA698" s="27">
        <f>IF($O698&gt;=DA$1,$S698+$Y698,$Y698)</f>
        <v>1143.9944999999998</v>
      </c>
      <c r="DB698" s="27">
        <f>IF($O698&gt;=DB$1,$S698+$Y698,$Y698)</f>
        <v>1143.9944999999998</v>
      </c>
      <c r="DC698" s="27">
        <f>IF($O698&gt;=DC$1,$S698+$Y698,$Y698)</f>
        <v>1143.9944999999998</v>
      </c>
      <c r="DD698" s="27">
        <f>IF($O698&gt;=DD$1,$S698+$Y698,$Y698)</f>
        <v>1143.9944999999998</v>
      </c>
      <c r="DE698" s="27">
        <f>IF($O698&gt;=DE$1,$S698+$Y698,$Y698)</f>
        <v>1143.9944999999998</v>
      </c>
      <c r="DF698" s="27">
        <f>IF($O698&gt;=DF$1,$S698+$Y698,$Y698)</f>
        <v>1143.9944999999998</v>
      </c>
      <c r="DG698" s="27">
        <f>IF($O698&gt;=DG$1,$S698+$Y698,$Y698)</f>
        <v>1143.9944999999998</v>
      </c>
      <c r="DH698" s="27">
        <f>IF($O698&gt;=DH$1,$S698+$Y698,$Y698)</f>
        <v>1143.9944999999998</v>
      </c>
      <c r="DI698" s="27">
        <f>IF($O698&gt;=DI$1,$S698+$Y698,$Y698)</f>
        <v>1143.9944999999998</v>
      </c>
      <c r="DJ698" s="27">
        <f>IF($O698&gt;=DJ$1,$S698+$Y698,$Y698)</f>
        <v>1143.9944999999998</v>
      </c>
      <c r="DK698" s="27">
        <f>IF($O698&gt;=DK$1,$S698+$Y698,$Y698)</f>
        <v>1143.9944999999998</v>
      </c>
      <c r="DL698" s="27">
        <f>IF($O698&gt;=DL$1,$S698+$Y698,$Y698)</f>
        <v>1143.9944999999998</v>
      </c>
      <c r="DM698" s="27">
        <f>IF($O698&gt;=DM$1,$S698+$Y698,$Y698)</f>
        <v>1143.9944999999998</v>
      </c>
      <c r="DN698" s="27">
        <f>IF($O698&gt;=DN$1,$S698+$Y698,$Y698)</f>
        <v>1143.9944999999998</v>
      </c>
      <c r="DO698" s="27">
        <f>IF($O698&gt;=DO$1,$S698+$Y698,$Y698)</f>
        <v>1143.9944999999998</v>
      </c>
      <c r="DP698" s="27">
        <f>IF($O698&gt;=DP$1,$S698+$Y698,$Y698)</f>
        <v>1143.9944999999998</v>
      </c>
      <c r="DQ698" s="27">
        <f>IF($O698&gt;=DQ$1,$S698+$Y698,$Y698)</f>
        <v>1143.9944999999998</v>
      </c>
      <c r="DR698" s="27">
        <f>IF($O698&gt;=DR$1,$S698+$Y698,$Y698)</f>
        <v>1143.9944999999998</v>
      </c>
      <c r="DS698" s="27">
        <f>IF($O698&gt;=DS$1,$S698+$Y698,$Y698)</f>
        <v>1143.9944999999998</v>
      </c>
      <c r="DT698" s="27">
        <f>IF($O698&gt;=DT$1,$S698+$Y698,$Y698)</f>
        <v>1143.9944999999998</v>
      </c>
      <c r="DU698" s="27">
        <f>IF($O698&gt;=DU$1,$S698+$Y698,$Y698)</f>
        <v>1143.9944999999998</v>
      </c>
      <c r="DV698" s="27">
        <f>IF($O698&gt;=DV$1,$S698+$Y698,$Y698)</f>
        <v>1143.9944999999998</v>
      </c>
      <c r="DW698" s="27">
        <f>IF($O698&gt;=DW$1,$S698+$Y698,$Y698)</f>
        <v>1143.9944999999998</v>
      </c>
      <c r="DX698" s="27">
        <f>IF($O698&gt;=DX$1,$S698+$Y698,$Y698)</f>
        <v>1143.9944999999998</v>
      </c>
      <c r="DY698" s="27">
        <f>IF($O698&gt;=DY$1,$S698+$Y698,$Y698)</f>
        <v>1143.9944999999998</v>
      </c>
      <c r="DZ698" s="27">
        <f>IF($O698&gt;=DZ$1,$S698+$Y698,$Y698)</f>
        <v>1143.9944999999998</v>
      </c>
      <c r="EA698" s="27">
        <f>IF($O698&gt;=EA$1,$S698+$Y698,$Y698)</f>
        <v>1143.9944999999998</v>
      </c>
      <c r="EB698" s="27">
        <f>IF($O698&gt;=EB$1,$S698+$Y698,$Y698)</f>
        <v>1143.9944999999998</v>
      </c>
      <c r="EC698" s="27">
        <f>IF($O698&gt;=EC$1,$S698+$Y698,$Y698)</f>
        <v>1143.9944999999998</v>
      </c>
      <c r="ED698" s="27">
        <f>IF($O698&gt;=ED$1,$S698+$Y698,$Y698)</f>
        <v>1143.9944999999998</v>
      </c>
      <c r="EE698" s="27">
        <f>IF($O698&gt;=EE$1,$S698+$Y698,$Y698)</f>
        <v>1143.9944999999998</v>
      </c>
      <c r="EF698" s="27">
        <f>IF($O698&gt;=EF$1,$S698+$Y698,$Y698)</f>
        <v>1143.9944999999998</v>
      </c>
      <c r="EG698" s="27">
        <f>IF($O698&gt;=EG$1,$S698+$Y698,$Y698)</f>
        <v>1143.9944999999998</v>
      </c>
      <c r="EH698" s="27">
        <f>IF($O698&gt;=EH$1,$S698+$Y698,$Y698)</f>
        <v>1143.9944999999998</v>
      </c>
      <c r="EI698" s="27">
        <f>IF($O698&gt;=EI$1,$S698+$Y698,$Y698)</f>
        <v>1143.9944999999998</v>
      </c>
      <c r="EJ698" s="27">
        <f>IF($O698&gt;=EJ$1,$S698+$Y698,$Y698)</f>
        <v>1143.9944999999998</v>
      </c>
      <c r="EK698" s="27">
        <f>IF($O698&gt;=EK$1,$S698+$Y698,$Y698)</f>
        <v>1143.9944999999998</v>
      </c>
      <c r="EL698" s="27">
        <f>IF($O698&gt;=EL$1,$S698+$Y698,$Y698)</f>
        <v>1143.9944999999998</v>
      </c>
      <c r="EM698" s="27">
        <f>IF($O698&gt;=EM$1,$S698+$Y698,$Y698)</f>
        <v>1143.9944999999998</v>
      </c>
      <c r="EN698" s="27">
        <f>IF($O698&gt;=EN$1,$S698+$Y698,$Y698)</f>
        <v>1143.9944999999998</v>
      </c>
      <c r="EO698" s="27">
        <f>IF($O698&gt;=EO$1,$S698+$Y698,$Y698)</f>
        <v>1143.9944999999998</v>
      </c>
      <c r="EP698" s="27">
        <f>IF($O698&gt;=EP$1,$S698+$Y698,$Y698)</f>
        <v>1143.9944999999998</v>
      </c>
      <c r="EQ698" s="27">
        <f>IF($O698&gt;=EQ$1,$S698+$Y698,$Y698)</f>
        <v>1143.9944999999998</v>
      </c>
      <c r="ER698" s="27">
        <f>IF($O698&gt;=ER$1,$S698+$Y698,$Y698)</f>
        <v>1143.9944999999998</v>
      </c>
      <c r="ES698" s="27">
        <f>IF($O698&gt;=ES$1,$S698+$Y698,$Y698)</f>
        <v>1143.9944999999998</v>
      </c>
      <c r="ET698" s="27">
        <f>IF($O698&gt;=ET$1,$S698+$Y698,$Y698)</f>
        <v>1143.9944999999998</v>
      </c>
      <c r="EU698" s="27">
        <f>IF($O698&gt;=EU$1,$S698+$Y698,$Y698)</f>
        <v>1143.9944999999998</v>
      </c>
      <c r="EV698" s="27">
        <f>IF($O698&gt;=EV$1,$S698,0)</f>
        <v>1143.9944999999998</v>
      </c>
      <c r="EW698" s="27">
        <f>IF($O698&gt;=EW$1,$S698,0)</f>
        <v>1143.9944999999998</v>
      </c>
      <c r="EX698" s="27">
        <f>IF($O698&gt;=EX$1,$S698,0)</f>
        <v>1143.9944999999998</v>
      </c>
      <c r="EY698" s="27">
        <f>IF($O698&gt;=EY$1,$S698,0)</f>
        <v>1143.9944999999998</v>
      </c>
      <c r="EZ698" s="27">
        <f>IF($O698&gt;=EZ$1,$S698,0)</f>
        <v>1143.9944999999998</v>
      </c>
      <c r="FA698" s="27">
        <f>IF($O698&gt;=FA$1,$S698,0)</f>
        <v>1143.9944999999998</v>
      </c>
      <c r="FB698" s="27">
        <f>IF($O698&gt;=FB$1,$S698,0)</f>
        <v>1143.9944999999998</v>
      </c>
      <c r="FC698" s="27">
        <f>IF($O698&gt;=FC$1,$S698,0)</f>
        <v>1143.9944999999998</v>
      </c>
      <c r="FD698" s="27">
        <f>IF($O698&gt;=FD$1,$S698,0)</f>
        <v>1143.9944999999998</v>
      </c>
      <c r="FE698" s="27">
        <f>IF($O698&gt;=FE$1,$S698,0)</f>
        <v>1143.9944999999998</v>
      </c>
      <c r="FF698" s="27">
        <f>IF($O698&gt;=FF$1,$S698,0)</f>
        <v>1143.9944999999998</v>
      </c>
      <c r="FG698" s="27">
        <f>IF($O698&gt;=FG$1,$S698,0)</f>
        <v>1143.9944999999998</v>
      </c>
      <c r="FH698" s="27">
        <f>IF($O698&gt;=FH$1,$S698,0)</f>
        <v>1143.9944999999998</v>
      </c>
      <c r="FI698" s="27">
        <f>IF($O698&gt;=FI$1,$S698,0)</f>
        <v>1143.9944999999998</v>
      </c>
      <c r="FJ698" s="27">
        <f>IF($O698&gt;=FJ$1,$S698,0)</f>
        <v>1143.9944999999998</v>
      </c>
      <c r="FK698" s="27">
        <f>IF($O698&gt;=FK$1,$S698,0)</f>
        <v>1143.9944999999998</v>
      </c>
      <c r="FL698" s="27">
        <f>IF($O698&gt;=FL$1,$S698,0)</f>
        <v>1143.9944999999998</v>
      </c>
      <c r="FM698" s="27">
        <f>IF($O698&gt;=FM$1,$S698,0)</f>
        <v>1143.9944999999998</v>
      </c>
      <c r="FN698" s="27">
        <f>IF($O698&gt;=FN$1,$S698,0)</f>
        <v>1143.9944999999998</v>
      </c>
      <c r="FO698" s="27">
        <f>IF($O698&gt;=FO$1,$S698,0)</f>
        <v>1143.9944999999998</v>
      </c>
      <c r="FP698" s="27">
        <f>IF($O698&gt;=FP$1,$S698,0)</f>
        <v>1143.9944999999998</v>
      </c>
      <c r="FQ698" s="27">
        <f>IF($O698&gt;=FQ$1,$S698,0)</f>
        <v>1143.9944999999998</v>
      </c>
      <c r="FR698" s="27">
        <f>IF($O698&gt;=FR$1,$S698,0)</f>
        <v>1143.9944999999998</v>
      </c>
      <c r="FS698" s="27">
        <f>IF($O698&gt;=FS$1,$S698,0)</f>
        <v>1143.9944999999998</v>
      </c>
      <c r="FT698" s="27">
        <f>IF($O698&gt;=FT$1,$S698,0)</f>
        <v>1143.9944999999998</v>
      </c>
      <c r="FU698" s="27">
        <f>IF($O698&gt;=FU$1,$S698,0)</f>
        <v>1143.9944999999998</v>
      </c>
      <c r="FV698" s="27">
        <f>IF($O698&gt;=FV$1,$S698,0)</f>
        <v>1143.9944999999998</v>
      </c>
      <c r="FW698" s="27">
        <f>IF($O698&gt;=FW$1,$S698,0)</f>
        <v>1143.9944999999998</v>
      </c>
      <c r="FX698" s="27">
        <f>IF($O698&gt;=FX$1,$S698,0)</f>
        <v>1143.9944999999998</v>
      </c>
      <c r="FY698" s="27">
        <f>IF($O698&gt;=FY$1,$S698,0)</f>
        <v>1143.9944999999998</v>
      </c>
      <c r="FZ698" s="27">
        <f>IF($O698&gt;=FZ$1,$S698,0)</f>
        <v>1143.9944999999998</v>
      </c>
      <c r="GA698" s="27">
        <f>IF($O698&gt;=GA$1,$S698,0)</f>
        <v>1143.9944999999998</v>
      </c>
      <c r="GB698" s="27">
        <f>IF($O698&gt;=GB$1,$S698,0)</f>
        <v>1143.9944999999998</v>
      </c>
      <c r="GC698" s="27">
        <f>IF($O698&gt;=GC$1,$S698,0)</f>
        <v>1143.9944999999998</v>
      </c>
      <c r="GD698" s="27">
        <f>IF($O698&gt;=GD$1,$S698,0)</f>
        <v>1143.9944999999998</v>
      </c>
      <c r="GE698" s="27">
        <f>IF($O698&gt;=GE$1,$S698,0)</f>
        <v>1143.9944999999998</v>
      </c>
      <c r="GF698" s="27">
        <f>IF($O698&gt;=GF$1,$S698,0)</f>
        <v>1143.9944999999998</v>
      </c>
      <c r="GG698" s="27">
        <f>IF($O698&gt;=GG$1,$S698,0)</f>
        <v>1143.9944999999998</v>
      </c>
      <c r="GH698" s="27">
        <f>IF($O698&gt;=GH$1,$S698,0)</f>
        <v>1143.9944999999998</v>
      </c>
      <c r="GI698" s="27">
        <f>IF($O698&gt;=GI$1,$S698,0)</f>
        <v>1143.9944999999998</v>
      </c>
      <c r="GJ698" s="27">
        <f>IF($O698&gt;=GJ$1,$S698,0)</f>
        <v>1143.9944999999998</v>
      </c>
      <c r="GK698" s="27">
        <f>IF($O698&gt;=GK$1,$S698,0)</f>
        <v>1143.9944999999998</v>
      </c>
      <c r="GL698" s="27">
        <f>IF($O698&gt;=GL$1,$S698,0)</f>
        <v>1143.9944999999998</v>
      </c>
      <c r="GM698" s="27">
        <f>IF($O698&gt;=GM$1,$S698,0)</f>
        <v>1143.9944999999998</v>
      </c>
      <c r="GN698" s="27">
        <f>IF($O698&gt;=GN$1,$S698,0)</f>
        <v>1143.9944999999998</v>
      </c>
      <c r="GO698" s="27">
        <f>IF($O698&gt;=GO$1,$S698,0)</f>
        <v>1143.9944999999998</v>
      </c>
      <c r="GP698" s="27">
        <f>IF($O698&gt;=GP$1,$S698,0)</f>
        <v>1143.9944999999998</v>
      </c>
      <c r="GQ698" s="27">
        <f>IF($O698&gt;=GQ$1,$S698,0)</f>
        <v>1143.9944999999998</v>
      </c>
      <c r="GR698" s="27">
        <f>IF($O698&gt;=GR$1,$S698,0)</f>
        <v>1143.9944999999998</v>
      </c>
      <c r="GS698" s="27">
        <f>IF($O698&gt;=GS$1,$S698,0)</f>
        <v>1143.9944999999998</v>
      </c>
      <c r="GT698" s="27">
        <f>IF($O698&gt;=GT$1,$S698,0)</f>
        <v>1143.9944999999998</v>
      </c>
      <c r="GU698" s="27">
        <f>IF($O698&gt;=GU$1,$S698,0)</f>
        <v>1143.9944999999998</v>
      </c>
      <c r="GV698" s="27">
        <f>IF($O698&gt;=GV$1,$S698,0)</f>
        <v>1143.9944999999998</v>
      </c>
      <c r="GW698" s="27">
        <f>IF($O698&gt;=GW$1,$S698,0)</f>
        <v>1143.9944999999998</v>
      </c>
      <c r="GX698" s="27">
        <f>IF($O698&gt;=GX$1,$S698,0)</f>
        <v>1143.9944999999998</v>
      </c>
      <c r="GY698" s="27">
        <f>IF($O698&gt;=GY$1,$S698,0)</f>
        <v>1143.9944999999998</v>
      </c>
      <c r="GZ698" s="27">
        <f>IF($O698&gt;=GZ$1,$S698,0)</f>
        <v>1143.9944999999998</v>
      </c>
      <c r="HA698" s="27">
        <f>IF($O698&gt;=HA$1,$S698,0)</f>
        <v>1143.9944999999998</v>
      </c>
      <c r="HB698" s="27">
        <f>IF($O698&gt;=HB$1,$S698,0)</f>
        <v>1143.9944999999998</v>
      </c>
      <c r="HC698" s="27">
        <f>IF($O698&gt;=HC$1,$S698,0)</f>
        <v>1143.9944999999998</v>
      </c>
    </row>
    <row r="699" spans="1:211">
      <c r="A699" s="3">
        <v>32107</v>
      </c>
      <c r="B699" s="3" t="s">
        <v>750</v>
      </c>
      <c r="C699" s="3" t="s">
        <v>18</v>
      </c>
      <c r="D699" s="3">
        <v>63</v>
      </c>
      <c r="E699" s="4">
        <v>32148</v>
      </c>
      <c r="F699" s="5">
        <v>30.473972602739725</v>
      </c>
      <c r="G699" s="3" t="s">
        <v>729</v>
      </c>
      <c r="H699" s="4">
        <v>20363</v>
      </c>
      <c r="I699" s="9" t="s">
        <v>819</v>
      </c>
      <c r="J699" s="5">
        <v>1874.78</v>
      </c>
      <c r="K699" s="31">
        <v>1004</v>
      </c>
      <c r="L699" s="32">
        <v>30</v>
      </c>
      <c r="M699" s="33">
        <f>VLOOKUP(L699,FIND,3,TRUE)</f>
        <v>1.5</v>
      </c>
      <c r="N699" s="32">
        <f>IF(L699&gt;30,180,VLOOKUP(L699,TEMPO,2,FALSE))</f>
        <v>180</v>
      </c>
      <c r="O699" s="32">
        <f>IF(R699&gt;0,4,N699)</f>
        <v>180</v>
      </c>
      <c r="P699" s="96">
        <f>J699*M699*L699</f>
        <v>84365.1</v>
      </c>
      <c r="Q699" s="96">
        <f>10934.45*2</f>
        <v>21868.9</v>
      </c>
      <c r="R699" s="96">
        <f>IF(P699&lt;=Q699,P699/4,0)</f>
        <v>0</v>
      </c>
      <c r="S699" s="5">
        <f>IF(P699&gt;=Q699,P699/N699,0)</f>
        <v>468.69500000000005</v>
      </c>
      <c r="T699" s="3"/>
      <c r="U699" s="3">
        <f>IF(T699="",1,0)</f>
        <v>1</v>
      </c>
      <c r="V699" s="3">
        <v>45</v>
      </c>
      <c r="W699" s="5">
        <v>0.6</v>
      </c>
      <c r="X699" s="5">
        <v>402.65</v>
      </c>
      <c r="Y699" s="5">
        <f>X699*W699</f>
        <v>241.58999999999997</v>
      </c>
      <c r="Z699" s="5">
        <v>400</v>
      </c>
      <c r="AA699" s="5">
        <f>S699+Y699+Z699</f>
        <v>1110.2850000000001</v>
      </c>
      <c r="AB699" s="39">
        <f>(J699/12+J699/12*1.3333333333+450/12+J699/30*6/12+J699)*1.3+Y699+Z699+153.9</f>
        <v>3795.976955548786</v>
      </c>
      <c r="AC699" s="39" t="s">
        <v>18</v>
      </c>
      <c r="AD699" s="39">
        <f>J699*1.3+400+153.9</f>
        <v>2991.114</v>
      </c>
      <c r="AE699" s="39">
        <f>SUMIFS('CUSTO MENSAL FUNC NOVO'!H:H,'CUSTO MENSAL FUNC NOVO'!A:A,'VALORES MENSAIS'!AC699)</f>
        <v>1902.2210000000002</v>
      </c>
      <c r="AF699" s="27">
        <f>IF($R699&gt;0,$R699,$S699)+$Y699+$Z699</f>
        <v>1110.2850000000001</v>
      </c>
      <c r="AG699" s="27">
        <f>IF($R699&gt;0,$R699,$S699)+$Y699+$Z699</f>
        <v>1110.2850000000001</v>
      </c>
      <c r="AH699" s="27">
        <f>IF($R699&gt;0,$R699,$S699)+$Y699+$Z699</f>
        <v>1110.2850000000001</v>
      </c>
      <c r="AI699" s="27">
        <f>IF($R699&gt;0,$R699,$S699)+$Y699+$Z699</f>
        <v>1110.2850000000001</v>
      </c>
      <c r="AJ699" s="27">
        <f>IF($O699&gt;=AJ$1,$S699+$Y699+$Z699,$Y699+$Z699)</f>
        <v>1110.2850000000001</v>
      </c>
      <c r="AK699" s="27">
        <f>IF($O699&gt;=AK$1,$S699+$Y699+$Z699,$Y699+$Z699)</f>
        <v>1110.2850000000001</v>
      </c>
      <c r="AL699" s="27">
        <f>IF($O699&gt;=AL$1,$S699+$Y699+$Z699,$Y699+$Z699)</f>
        <v>1110.2850000000001</v>
      </c>
      <c r="AM699" s="27">
        <f>IF($O699&gt;=AM$1,$S699+$Y699+$Z699,$Y699+$Z699)</f>
        <v>1110.2850000000001</v>
      </c>
      <c r="AN699" s="27">
        <f>IF($O699&gt;=AN$1,$S699+$Y699+$Z699,$Y699+$Z699)</f>
        <v>1110.2850000000001</v>
      </c>
      <c r="AO699" s="27">
        <f>IF($O699&gt;=AO$1,$S699+$Y699+$Z699,$Y699+$Z699)</f>
        <v>1110.2850000000001</v>
      </c>
      <c r="AP699" s="27">
        <f>IF($O699&gt;=AP$1,$S699+$Y699+$Z699,$Y699+$Z699)</f>
        <v>1110.2850000000001</v>
      </c>
      <c r="AQ699" s="27">
        <f>IF($O699&gt;=AQ$1,$S699+$Y699+$Z699,$Y699+$Z699)</f>
        <v>1110.2850000000001</v>
      </c>
      <c r="AR699" s="27">
        <f>IF($O699&gt;=AR$1,$S699+$Y699+$Z699,$Y699+$Z699)</f>
        <v>1110.2850000000001</v>
      </c>
      <c r="AS699" s="27">
        <f>IF($O699&gt;=AS$1,$S699+$Y699+$Z699,$Y699+$Z699)</f>
        <v>1110.2850000000001</v>
      </c>
      <c r="AT699" s="27">
        <f>IF($O699&gt;=AT$1,$S699+$Y699+$Z699,$Y699+$Z699)</f>
        <v>1110.2850000000001</v>
      </c>
      <c r="AU699" s="27">
        <f>IF($O699&gt;=AU$1,$S699+$Y699+$Z699,$Y699+$Z699)</f>
        <v>1110.2850000000001</v>
      </c>
      <c r="AV699" s="27">
        <f>IF($O699&gt;=AV$1,$S699+$Y699+$Z699,$Y699+$Z699)</f>
        <v>1110.2850000000001</v>
      </c>
      <c r="AW699" s="27">
        <f>IF($O699&gt;=AW$1,$S699+$Y699+$Z699,$Y699+$Z699)</f>
        <v>1110.2850000000001</v>
      </c>
      <c r="AX699" s="27">
        <f>IF($O699&gt;=AX$1,$S699+$Y699+$Z699,$Y699+$Z699)</f>
        <v>1110.2850000000001</v>
      </c>
      <c r="AY699" s="27">
        <f>IF($O699&gt;=AY$1,$S699+$Y699+$Z699,$Y699+$Z699)</f>
        <v>1110.2850000000001</v>
      </c>
      <c r="AZ699" s="27">
        <f>IF($O699&gt;=AZ$1,$S699+$Y699+$Z699,$Y699+$Z699)</f>
        <v>1110.2850000000001</v>
      </c>
      <c r="BA699" s="27">
        <f>IF($O699&gt;=BA$1,$S699+$Y699+$Z699,$Y699+$Z699)</f>
        <v>1110.2850000000001</v>
      </c>
      <c r="BB699" s="27">
        <f>IF($O699&gt;=BB$1,$S699+$Y699+$Z699,$Y699+$Z699)</f>
        <v>1110.2850000000001</v>
      </c>
      <c r="BC699" s="27">
        <f>IF($O699&gt;=BC$1,$S699+$Y699+$Z699,$Y699+$Z699)</f>
        <v>1110.2850000000001</v>
      </c>
      <c r="BD699" s="27">
        <f>IF($O699&gt;=BD$1,$S699+$Y699+$Z699,$Y699+$Z699)</f>
        <v>1110.2850000000001</v>
      </c>
      <c r="BE699" s="27">
        <f>IF($O699&gt;=BE$1,$S699+$Y699+$Z699,$Y699+$Z699)</f>
        <v>1110.2850000000001</v>
      </c>
      <c r="BF699" s="27">
        <f>IF($O699&gt;=BF$1,$S699+$Y699+$Z699,$Y699+$Z699)</f>
        <v>1110.2850000000001</v>
      </c>
      <c r="BG699" s="27">
        <f>IF($O699&gt;=BG$1,$S699+$Y699+$Z699,$Y699+$Z699)</f>
        <v>1110.2850000000001</v>
      </c>
      <c r="BH699" s="27">
        <f>IF($O699&gt;=BH$1,$S699+$Y699+$Z699,$Y699+$Z699)</f>
        <v>1110.2850000000001</v>
      </c>
      <c r="BI699" s="27">
        <f>IF($O699&gt;=BI$1,$S699+$Y699+$Z699,$Y699+$Z699)</f>
        <v>1110.2850000000001</v>
      </c>
      <c r="BJ699" s="27">
        <f>IF($O699&gt;=BJ$1,$S699+$Y699+$Z699,$Y699+$Z699)</f>
        <v>1110.2850000000001</v>
      </c>
      <c r="BK699" s="27">
        <f>IF($O699&gt;=BK$1,$S699+$Y699+$Z699,$Y699+$Z699)</f>
        <v>1110.2850000000001</v>
      </c>
      <c r="BL699" s="27">
        <f>IF($O699&gt;=BL$1,$S699+$Y699+$Z699,$Y699+$Z699)</f>
        <v>1110.2850000000001</v>
      </c>
      <c r="BM699" s="27">
        <f>IF($O699&gt;=BM$1,$S699+$Y699+$Z699,$Y699+$Z699)</f>
        <v>1110.2850000000001</v>
      </c>
      <c r="BN699" s="27">
        <f>IF($O699&gt;=BN$1,$S699+$Y699+$Z699,$Y699+$Z699)</f>
        <v>1110.2850000000001</v>
      </c>
      <c r="BO699" s="27">
        <f>IF($O699&gt;=BO$1,$S699+$Y699+$Z699,$Y699+$Z699)</f>
        <v>1110.2850000000001</v>
      </c>
      <c r="BP699" s="27">
        <f>IF($O699&gt;=BP$1,$S699+$Y699+$Z699,$Y699+$Z699)</f>
        <v>1110.2850000000001</v>
      </c>
      <c r="BQ699" s="27">
        <f>IF($O699&gt;=BQ$1,$S699+$Y699+$Z699,$Y699+$Z699)</f>
        <v>1110.2850000000001</v>
      </c>
      <c r="BR699" s="27">
        <f>IF($O699&gt;=BR$1,$S699+$Y699+$Z699,$Y699+$Z699)</f>
        <v>1110.2850000000001</v>
      </c>
      <c r="BS699" s="27">
        <f>IF($O699&gt;=BS$1,$S699+$Y699+$Z699,$Y699+$Z699)</f>
        <v>1110.2850000000001</v>
      </c>
      <c r="BT699" s="27">
        <f>IF($O699&gt;=BT$1,$S699+$Y699+$Z699,$Y699+$Z699)</f>
        <v>1110.2850000000001</v>
      </c>
      <c r="BU699" s="27">
        <f>IF($O699&gt;=BU$1,$S699+$Y699+$Z699,$Y699+$Z699)</f>
        <v>1110.2850000000001</v>
      </c>
      <c r="BV699" s="27">
        <f>IF($O699&gt;=BV$1,$S699+$Y699+$Z699,$Y699+$Z699)</f>
        <v>1110.2850000000001</v>
      </c>
      <c r="BW699" s="27">
        <f>IF($O699&gt;=BW$1,$S699+$Y699+$Z699,$Y699+$Z699)</f>
        <v>1110.2850000000001</v>
      </c>
      <c r="BX699" s="27">
        <f>IF($O699&gt;=BX$1,$S699+$Y699+$Z699,$Y699+$Z699)</f>
        <v>1110.2850000000001</v>
      </c>
      <c r="BY699" s="27">
        <f>IF($O699&gt;=BY$1,$S699+$Y699+$Z699,$Y699+$Z699)</f>
        <v>1110.2850000000001</v>
      </c>
      <c r="BZ699" s="27">
        <f>IF($O699&gt;=BZ$1,$S699+$Y699+$Z699,$Y699+$Z699)</f>
        <v>1110.2850000000001</v>
      </c>
      <c r="CA699" s="27">
        <f>IF($O699&gt;=CA$1,$S699+$Y699+$Z699,$Y699+$Z699)</f>
        <v>1110.2850000000001</v>
      </c>
      <c r="CB699" s="27">
        <f>IF($O699&gt;=CB$1,$S699+$Y699+$Z699,$Y699+$Z699)</f>
        <v>1110.2850000000001</v>
      </c>
      <c r="CC699" s="27">
        <f>IF($O699&gt;=CC$1,$S699+$Y699+$Z699,$Y699+$Z699)</f>
        <v>1110.2850000000001</v>
      </c>
      <c r="CD699" s="27">
        <f>IF($O699&gt;=CD$1,$S699+$Y699+$Z699,$Y699+$Z699)</f>
        <v>1110.2850000000001</v>
      </c>
      <c r="CE699" s="27">
        <f>IF($O699&gt;=CE$1,$S699+$Y699+$Z699,$Y699+$Z699)</f>
        <v>1110.2850000000001</v>
      </c>
      <c r="CF699" s="27">
        <f>IF($O699&gt;=CF$1,$S699+$Y699+$Z699,$Y699+$Z699)</f>
        <v>1110.2850000000001</v>
      </c>
      <c r="CG699" s="27">
        <f>IF($O699&gt;=CG$1,$S699+$Y699+$Z699,$Y699+$Z699)</f>
        <v>1110.2850000000001</v>
      </c>
      <c r="CH699" s="27">
        <f>IF($O699&gt;=CH$1,$S699+$Y699+$Z699,$Y699+$Z699)</f>
        <v>1110.2850000000001</v>
      </c>
      <c r="CI699" s="27">
        <f>IF($O699&gt;=CI$1,$S699+$Y699+$Z699,$Y699+$Z699)</f>
        <v>1110.2850000000001</v>
      </c>
      <c r="CJ699" s="27">
        <f>IF($O699&gt;=CJ$1,$S699+$Y699+$Z699,$Y699+$Z699)</f>
        <v>1110.2850000000001</v>
      </c>
      <c r="CK699" s="27">
        <f>IF($O699&gt;=CK$1,$S699+$Y699+$Z699,$Y699+$Z699)</f>
        <v>1110.2850000000001</v>
      </c>
      <c r="CL699" s="27">
        <f>IF($O699&gt;=CL$1,$S699+$Y699+$Z699,$Y699+$Z699)</f>
        <v>1110.2850000000001</v>
      </c>
      <c r="CM699" s="27">
        <f>IF($O699&gt;=CM$1,$S699+$Y699+$Z699,$Y699+$Z699)</f>
        <v>1110.2850000000001</v>
      </c>
      <c r="CN699" s="27">
        <f>IF($O699&gt;=CN$1,$S699+$Y699,$Y699)</f>
        <v>710.28500000000008</v>
      </c>
      <c r="CO699" s="27">
        <f>IF($O699&gt;=CO$1,$S699+$Y699,$Y699)</f>
        <v>710.28500000000008</v>
      </c>
      <c r="CP699" s="27">
        <f>IF($O699&gt;=CP$1,$S699+$Y699,$Y699)</f>
        <v>710.28500000000008</v>
      </c>
      <c r="CQ699" s="27">
        <f>IF($O699&gt;=CQ$1,$S699+$Y699,$Y699)</f>
        <v>710.28500000000008</v>
      </c>
      <c r="CR699" s="27">
        <f>IF($O699&gt;=CR$1,$S699+$Y699,$Y699)</f>
        <v>710.28500000000008</v>
      </c>
      <c r="CS699" s="27">
        <f>IF($O699&gt;=CS$1,$S699+$Y699,$Y699)</f>
        <v>710.28500000000008</v>
      </c>
      <c r="CT699" s="27">
        <f>IF($O699&gt;=CT$1,$S699+$Y699,$Y699)</f>
        <v>710.28500000000008</v>
      </c>
      <c r="CU699" s="27">
        <f>IF($O699&gt;=CU$1,$S699+$Y699,$Y699)</f>
        <v>710.28500000000008</v>
      </c>
      <c r="CV699" s="27">
        <f>IF($O699&gt;=CV$1,$S699+$Y699,$Y699)</f>
        <v>710.28500000000008</v>
      </c>
      <c r="CW699" s="27">
        <f>IF($O699&gt;=CW$1,$S699+$Y699,$Y699)</f>
        <v>710.28500000000008</v>
      </c>
      <c r="CX699" s="27">
        <f>IF($O699&gt;=CX$1,$S699+$Y699,$Y699)</f>
        <v>710.28500000000008</v>
      </c>
      <c r="CY699" s="27">
        <f>IF($O699&gt;=CY$1,$S699+$Y699,$Y699)</f>
        <v>710.28500000000008</v>
      </c>
      <c r="CZ699" s="27">
        <f>IF($O699&gt;=CZ$1,$S699+$Y699,$Y699)</f>
        <v>710.28500000000008</v>
      </c>
      <c r="DA699" s="27">
        <f>IF($O699&gt;=DA$1,$S699+$Y699,$Y699)</f>
        <v>710.28500000000008</v>
      </c>
      <c r="DB699" s="27">
        <f>IF($O699&gt;=DB$1,$S699+$Y699,$Y699)</f>
        <v>710.28500000000008</v>
      </c>
      <c r="DC699" s="27">
        <f>IF($O699&gt;=DC$1,$S699+$Y699,$Y699)</f>
        <v>710.28500000000008</v>
      </c>
      <c r="DD699" s="27">
        <f>IF($O699&gt;=DD$1,$S699+$Y699,$Y699)</f>
        <v>710.28500000000008</v>
      </c>
      <c r="DE699" s="27">
        <f>IF($O699&gt;=DE$1,$S699+$Y699,$Y699)</f>
        <v>710.28500000000008</v>
      </c>
      <c r="DF699" s="27">
        <f>IF($O699&gt;=DF$1,$S699+$Y699,$Y699)</f>
        <v>710.28500000000008</v>
      </c>
      <c r="DG699" s="27">
        <f>IF($O699&gt;=DG$1,$S699+$Y699,$Y699)</f>
        <v>710.28500000000008</v>
      </c>
      <c r="DH699" s="27">
        <f>IF($O699&gt;=DH$1,$S699+$Y699,$Y699)</f>
        <v>710.28500000000008</v>
      </c>
      <c r="DI699" s="27">
        <f>IF($O699&gt;=DI$1,$S699+$Y699,$Y699)</f>
        <v>710.28500000000008</v>
      </c>
      <c r="DJ699" s="27">
        <f>IF($O699&gt;=DJ$1,$S699+$Y699,$Y699)</f>
        <v>710.28500000000008</v>
      </c>
      <c r="DK699" s="27">
        <f>IF($O699&gt;=DK$1,$S699+$Y699,$Y699)</f>
        <v>710.28500000000008</v>
      </c>
      <c r="DL699" s="27">
        <f>IF($O699&gt;=DL$1,$S699+$Y699,$Y699)</f>
        <v>710.28500000000008</v>
      </c>
      <c r="DM699" s="27">
        <f>IF($O699&gt;=DM$1,$S699+$Y699,$Y699)</f>
        <v>710.28500000000008</v>
      </c>
      <c r="DN699" s="27">
        <f>IF($O699&gt;=DN$1,$S699+$Y699,$Y699)</f>
        <v>710.28500000000008</v>
      </c>
      <c r="DO699" s="27">
        <f>IF($O699&gt;=DO$1,$S699+$Y699,$Y699)</f>
        <v>710.28500000000008</v>
      </c>
      <c r="DP699" s="27">
        <f>IF($O699&gt;=DP$1,$S699+$Y699,$Y699)</f>
        <v>710.28500000000008</v>
      </c>
      <c r="DQ699" s="27">
        <f>IF($O699&gt;=DQ$1,$S699+$Y699,$Y699)</f>
        <v>710.28500000000008</v>
      </c>
      <c r="DR699" s="27">
        <f>IF($O699&gt;=DR$1,$S699+$Y699,$Y699)</f>
        <v>710.28500000000008</v>
      </c>
      <c r="DS699" s="27">
        <f>IF($O699&gt;=DS$1,$S699+$Y699,$Y699)</f>
        <v>710.28500000000008</v>
      </c>
      <c r="DT699" s="27">
        <f>IF($O699&gt;=DT$1,$S699+$Y699,$Y699)</f>
        <v>710.28500000000008</v>
      </c>
      <c r="DU699" s="27">
        <f>IF($O699&gt;=DU$1,$S699+$Y699,$Y699)</f>
        <v>710.28500000000008</v>
      </c>
      <c r="DV699" s="27">
        <f>IF($O699&gt;=DV$1,$S699+$Y699,$Y699)</f>
        <v>710.28500000000008</v>
      </c>
      <c r="DW699" s="27">
        <f>IF($O699&gt;=DW$1,$S699+$Y699,$Y699)</f>
        <v>710.28500000000008</v>
      </c>
      <c r="DX699" s="27">
        <f>IF($O699&gt;=DX$1,$S699+$Y699,$Y699)</f>
        <v>710.28500000000008</v>
      </c>
      <c r="DY699" s="27">
        <f>IF($O699&gt;=DY$1,$S699+$Y699,$Y699)</f>
        <v>710.28500000000008</v>
      </c>
      <c r="DZ699" s="27">
        <f>IF($O699&gt;=DZ$1,$S699+$Y699,$Y699)</f>
        <v>710.28500000000008</v>
      </c>
      <c r="EA699" s="27">
        <f>IF($O699&gt;=EA$1,$S699+$Y699,$Y699)</f>
        <v>710.28500000000008</v>
      </c>
      <c r="EB699" s="27">
        <f>IF($O699&gt;=EB$1,$S699+$Y699,$Y699)</f>
        <v>710.28500000000008</v>
      </c>
      <c r="EC699" s="27">
        <f>IF($O699&gt;=EC$1,$S699+$Y699,$Y699)</f>
        <v>710.28500000000008</v>
      </c>
      <c r="ED699" s="27">
        <f>IF($O699&gt;=ED$1,$S699+$Y699,$Y699)</f>
        <v>710.28500000000008</v>
      </c>
      <c r="EE699" s="27">
        <f>IF($O699&gt;=EE$1,$S699+$Y699,$Y699)</f>
        <v>710.28500000000008</v>
      </c>
      <c r="EF699" s="27">
        <f>IF($O699&gt;=EF$1,$S699+$Y699,$Y699)</f>
        <v>710.28500000000008</v>
      </c>
      <c r="EG699" s="27">
        <f>IF($O699&gt;=EG$1,$S699+$Y699,$Y699)</f>
        <v>710.28500000000008</v>
      </c>
      <c r="EH699" s="27">
        <f>IF($O699&gt;=EH$1,$S699+$Y699,$Y699)</f>
        <v>710.28500000000008</v>
      </c>
      <c r="EI699" s="27">
        <f>IF($O699&gt;=EI$1,$S699+$Y699,$Y699)</f>
        <v>710.28500000000008</v>
      </c>
      <c r="EJ699" s="27">
        <f>IF($O699&gt;=EJ$1,$S699+$Y699,$Y699)</f>
        <v>710.28500000000008</v>
      </c>
      <c r="EK699" s="27">
        <f>IF($O699&gt;=EK$1,$S699+$Y699,$Y699)</f>
        <v>710.28500000000008</v>
      </c>
      <c r="EL699" s="27">
        <f>IF($O699&gt;=EL$1,$S699+$Y699,$Y699)</f>
        <v>710.28500000000008</v>
      </c>
      <c r="EM699" s="27">
        <f>IF($O699&gt;=EM$1,$S699+$Y699,$Y699)</f>
        <v>710.28500000000008</v>
      </c>
      <c r="EN699" s="27">
        <f>IF($O699&gt;=EN$1,$S699+$Y699,$Y699)</f>
        <v>710.28500000000008</v>
      </c>
      <c r="EO699" s="27">
        <f>IF($O699&gt;=EO$1,$S699+$Y699,$Y699)</f>
        <v>710.28500000000008</v>
      </c>
      <c r="EP699" s="27">
        <f>IF($O699&gt;=EP$1,$S699+$Y699,$Y699)</f>
        <v>710.28500000000008</v>
      </c>
      <c r="EQ699" s="27">
        <f>IF($O699&gt;=EQ$1,$S699+$Y699,$Y699)</f>
        <v>710.28500000000008</v>
      </c>
      <c r="ER699" s="27">
        <f>IF($O699&gt;=ER$1,$S699+$Y699,$Y699)</f>
        <v>710.28500000000008</v>
      </c>
      <c r="ES699" s="27">
        <f>IF($O699&gt;=ES$1,$S699+$Y699,$Y699)</f>
        <v>710.28500000000008</v>
      </c>
      <c r="ET699" s="27">
        <f>IF($O699&gt;=ET$1,$S699+$Y699,$Y699)</f>
        <v>710.28500000000008</v>
      </c>
      <c r="EU699" s="27">
        <f>IF($O699&gt;=EU$1,$S699+$Y699,$Y699)</f>
        <v>710.28500000000008</v>
      </c>
      <c r="EV699" s="27">
        <f>IF($O699&gt;=EV$1,$S699,0)</f>
        <v>468.69500000000005</v>
      </c>
      <c r="EW699" s="27">
        <f>IF($O699&gt;=EW$1,$S699,0)</f>
        <v>468.69500000000005</v>
      </c>
      <c r="EX699" s="27">
        <f>IF($O699&gt;=EX$1,$S699,0)</f>
        <v>468.69500000000005</v>
      </c>
      <c r="EY699" s="27">
        <f>IF($O699&gt;=EY$1,$S699,0)</f>
        <v>468.69500000000005</v>
      </c>
      <c r="EZ699" s="27">
        <f>IF($O699&gt;=EZ$1,$S699,0)</f>
        <v>468.69500000000005</v>
      </c>
      <c r="FA699" s="27">
        <f>IF($O699&gt;=FA$1,$S699,0)</f>
        <v>468.69500000000005</v>
      </c>
      <c r="FB699" s="27">
        <f>IF($O699&gt;=FB$1,$S699,0)</f>
        <v>468.69500000000005</v>
      </c>
      <c r="FC699" s="27">
        <f>IF($O699&gt;=FC$1,$S699,0)</f>
        <v>468.69500000000005</v>
      </c>
      <c r="FD699" s="27">
        <f>IF($O699&gt;=FD$1,$S699,0)</f>
        <v>468.69500000000005</v>
      </c>
      <c r="FE699" s="27">
        <f>IF($O699&gt;=FE$1,$S699,0)</f>
        <v>468.69500000000005</v>
      </c>
      <c r="FF699" s="27">
        <f>IF($O699&gt;=FF$1,$S699,0)</f>
        <v>468.69500000000005</v>
      </c>
      <c r="FG699" s="27">
        <f>IF($O699&gt;=FG$1,$S699,0)</f>
        <v>468.69500000000005</v>
      </c>
      <c r="FH699" s="27">
        <f>IF($O699&gt;=FH$1,$S699,0)</f>
        <v>468.69500000000005</v>
      </c>
      <c r="FI699" s="27">
        <f>IF($O699&gt;=FI$1,$S699,0)</f>
        <v>468.69500000000005</v>
      </c>
      <c r="FJ699" s="27">
        <f>IF($O699&gt;=FJ$1,$S699,0)</f>
        <v>468.69500000000005</v>
      </c>
      <c r="FK699" s="27">
        <f>IF($O699&gt;=FK$1,$S699,0)</f>
        <v>468.69500000000005</v>
      </c>
      <c r="FL699" s="27">
        <f>IF($O699&gt;=FL$1,$S699,0)</f>
        <v>468.69500000000005</v>
      </c>
      <c r="FM699" s="27">
        <f>IF($O699&gt;=FM$1,$S699,0)</f>
        <v>468.69500000000005</v>
      </c>
      <c r="FN699" s="27">
        <f>IF($O699&gt;=FN$1,$S699,0)</f>
        <v>468.69500000000005</v>
      </c>
      <c r="FO699" s="27">
        <f>IF($O699&gt;=FO$1,$S699,0)</f>
        <v>468.69500000000005</v>
      </c>
      <c r="FP699" s="27">
        <f>IF($O699&gt;=FP$1,$S699,0)</f>
        <v>468.69500000000005</v>
      </c>
      <c r="FQ699" s="27">
        <f>IF($O699&gt;=FQ$1,$S699,0)</f>
        <v>468.69500000000005</v>
      </c>
      <c r="FR699" s="27">
        <f>IF($O699&gt;=FR$1,$S699,0)</f>
        <v>468.69500000000005</v>
      </c>
      <c r="FS699" s="27">
        <f>IF($O699&gt;=FS$1,$S699,0)</f>
        <v>468.69500000000005</v>
      </c>
      <c r="FT699" s="27">
        <f>IF($O699&gt;=FT$1,$S699,0)</f>
        <v>468.69500000000005</v>
      </c>
      <c r="FU699" s="27">
        <f>IF($O699&gt;=FU$1,$S699,0)</f>
        <v>468.69500000000005</v>
      </c>
      <c r="FV699" s="27">
        <f>IF($O699&gt;=FV$1,$S699,0)</f>
        <v>468.69500000000005</v>
      </c>
      <c r="FW699" s="27">
        <f>IF($O699&gt;=FW$1,$S699,0)</f>
        <v>468.69500000000005</v>
      </c>
      <c r="FX699" s="27">
        <f>IF($O699&gt;=FX$1,$S699,0)</f>
        <v>468.69500000000005</v>
      </c>
      <c r="FY699" s="27">
        <f>IF($O699&gt;=FY$1,$S699,0)</f>
        <v>468.69500000000005</v>
      </c>
      <c r="FZ699" s="27">
        <f>IF($O699&gt;=FZ$1,$S699,0)</f>
        <v>468.69500000000005</v>
      </c>
      <c r="GA699" s="27">
        <f>IF($O699&gt;=GA$1,$S699,0)</f>
        <v>468.69500000000005</v>
      </c>
      <c r="GB699" s="27">
        <f>IF($O699&gt;=GB$1,$S699,0)</f>
        <v>468.69500000000005</v>
      </c>
      <c r="GC699" s="27">
        <f>IF($O699&gt;=GC$1,$S699,0)</f>
        <v>468.69500000000005</v>
      </c>
      <c r="GD699" s="27">
        <f>IF($O699&gt;=GD$1,$S699,0)</f>
        <v>468.69500000000005</v>
      </c>
      <c r="GE699" s="27">
        <f>IF($O699&gt;=GE$1,$S699,0)</f>
        <v>468.69500000000005</v>
      </c>
      <c r="GF699" s="27">
        <f>IF($O699&gt;=GF$1,$S699,0)</f>
        <v>468.69500000000005</v>
      </c>
      <c r="GG699" s="27">
        <f>IF($O699&gt;=GG$1,$S699,0)</f>
        <v>468.69500000000005</v>
      </c>
      <c r="GH699" s="27">
        <f>IF($O699&gt;=GH$1,$S699,0)</f>
        <v>468.69500000000005</v>
      </c>
      <c r="GI699" s="27">
        <f>IF($O699&gt;=GI$1,$S699,0)</f>
        <v>468.69500000000005</v>
      </c>
      <c r="GJ699" s="27">
        <f>IF($O699&gt;=GJ$1,$S699,0)</f>
        <v>468.69500000000005</v>
      </c>
      <c r="GK699" s="27">
        <f>IF($O699&gt;=GK$1,$S699,0)</f>
        <v>468.69500000000005</v>
      </c>
      <c r="GL699" s="27">
        <f>IF($O699&gt;=GL$1,$S699,0)</f>
        <v>468.69500000000005</v>
      </c>
      <c r="GM699" s="27">
        <f>IF($O699&gt;=GM$1,$S699,0)</f>
        <v>468.69500000000005</v>
      </c>
      <c r="GN699" s="27">
        <f>IF($O699&gt;=GN$1,$S699,0)</f>
        <v>468.69500000000005</v>
      </c>
      <c r="GO699" s="27">
        <f>IF($O699&gt;=GO$1,$S699,0)</f>
        <v>468.69500000000005</v>
      </c>
      <c r="GP699" s="27">
        <f>IF($O699&gt;=GP$1,$S699,0)</f>
        <v>468.69500000000005</v>
      </c>
      <c r="GQ699" s="27">
        <f>IF($O699&gt;=GQ$1,$S699,0)</f>
        <v>468.69500000000005</v>
      </c>
      <c r="GR699" s="27">
        <f>IF($O699&gt;=GR$1,$S699,0)</f>
        <v>468.69500000000005</v>
      </c>
      <c r="GS699" s="27">
        <f>IF($O699&gt;=GS$1,$S699,0)</f>
        <v>468.69500000000005</v>
      </c>
      <c r="GT699" s="27">
        <f>IF($O699&gt;=GT$1,$S699,0)</f>
        <v>468.69500000000005</v>
      </c>
      <c r="GU699" s="27">
        <f>IF($O699&gt;=GU$1,$S699,0)</f>
        <v>468.69500000000005</v>
      </c>
      <c r="GV699" s="27">
        <f>IF($O699&gt;=GV$1,$S699,0)</f>
        <v>468.69500000000005</v>
      </c>
      <c r="GW699" s="27">
        <f>IF($O699&gt;=GW$1,$S699,0)</f>
        <v>468.69500000000005</v>
      </c>
      <c r="GX699" s="27">
        <f>IF($O699&gt;=GX$1,$S699,0)</f>
        <v>468.69500000000005</v>
      </c>
      <c r="GY699" s="27">
        <f>IF($O699&gt;=GY$1,$S699,0)</f>
        <v>468.69500000000005</v>
      </c>
      <c r="GZ699" s="27">
        <f>IF($O699&gt;=GZ$1,$S699,0)</f>
        <v>468.69500000000005</v>
      </c>
      <c r="HA699" s="27">
        <f>IF($O699&gt;=HA$1,$S699,0)</f>
        <v>468.69500000000005</v>
      </c>
      <c r="HB699" s="27">
        <f>IF($O699&gt;=HB$1,$S699,0)</f>
        <v>468.69500000000005</v>
      </c>
      <c r="HC699" s="27">
        <f>IF($O699&gt;=HC$1,$S699,0)</f>
        <v>468.69500000000005</v>
      </c>
    </row>
    <row r="700" spans="1:211">
      <c r="A700" s="3">
        <v>28703</v>
      </c>
      <c r="B700" s="3" t="s">
        <v>753</v>
      </c>
      <c r="C700" s="3" t="s">
        <v>45</v>
      </c>
      <c r="D700" s="3">
        <v>50</v>
      </c>
      <c r="E700" s="4">
        <v>31874</v>
      </c>
      <c r="F700" s="5">
        <v>31.224657534246575</v>
      </c>
      <c r="G700" s="3" t="s">
        <v>729</v>
      </c>
      <c r="H700" s="4">
        <v>24997</v>
      </c>
      <c r="I700" s="9" t="s">
        <v>819</v>
      </c>
      <c r="J700" s="5">
        <v>2526.92</v>
      </c>
      <c r="K700" s="31">
        <v>1004</v>
      </c>
      <c r="L700" s="32">
        <v>31</v>
      </c>
      <c r="M700" s="33">
        <f>VLOOKUP(L700,FIND,3,TRUE)</f>
        <v>1.5</v>
      </c>
      <c r="N700" s="32">
        <f>IF(L700&gt;30,180,VLOOKUP(L700,TEMPO,2,FALSE))</f>
        <v>180</v>
      </c>
      <c r="O700" s="32">
        <f>IF(R700&gt;0,4,N700)</f>
        <v>180</v>
      </c>
      <c r="P700" s="96">
        <f>J700*M700*L700</f>
        <v>117501.78</v>
      </c>
      <c r="Q700" s="96">
        <f>10934.45*2</f>
        <v>21868.9</v>
      </c>
      <c r="R700" s="96">
        <f>IF(P700&lt;=Q700,P700/4,0)</f>
        <v>0</v>
      </c>
      <c r="S700" s="5">
        <f>IF(P700&gt;=Q700,P700/N700,0)</f>
        <v>652.78766666666661</v>
      </c>
      <c r="T700" s="3"/>
      <c r="U700" s="3">
        <f>IF(T700="",1,0)</f>
        <v>1</v>
      </c>
      <c r="V700" s="3">
        <v>74</v>
      </c>
      <c r="W700" s="5">
        <v>0</v>
      </c>
      <c r="X700" s="5">
        <v>203.3</v>
      </c>
      <c r="Y700" s="5">
        <f>X700*W700</f>
        <v>0</v>
      </c>
      <c r="Z700" s="5">
        <v>400</v>
      </c>
      <c r="AA700" s="5">
        <f>S700+Y700+Z700</f>
        <v>1052.7876666666666</v>
      </c>
      <c r="AB700" s="39">
        <f>(J700/12+J700/12*1.3333333333+450/12+J700/30*6/12+J700)*1.3+Y700+Z700+153.9</f>
        <v>4581.14515554643</v>
      </c>
      <c r="AC700" s="39" t="s">
        <v>45</v>
      </c>
      <c r="AD700" s="39">
        <f>J700*1.3+400+153.9</f>
        <v>3838.8960000000002</v>
      </c>
      <c r="AE700" s="39">
        <f>SUMIFS('CUSTO MENSAL FUNC NOVO'!H:H,'CUSTO MENSAL FUNC NOVO'!A:A,'VALORES MENSAIS'!AC700)</f>
        <v>2013.943</v>
      </c>
      <c r="AF700" s="27">
        <f>IF($R700&gt;0,$R700,$S700)+$Y700+$Z700</f>
        <v>1052.7876666666666</v>
      </c>
      <c r="AG700" s="27">
        <f>IF($R700&gt;0,$R700,$S700)+$Y700+$Z700</f>
        <v>1052.7876666666666</v>
      </c>
      <c r="AH700" s="27">
        <f>IF($R700&gt;0,$R700,$S700)+$Y700+$Z700</f>
        <v>1052.7876666666666</v>
      </c>
      <c r="AI700" s="27">
        <f>IF($R700&gt;0,$R700,$S700)+$Y700+$Z700</f>
        <v>1052.7876666666666</v>
      </c>
      <c r="AJ700" s="27">
        <f>IF($O700&gt;=AJ$1,$S700+$Y700+$Z700,$Y700+$Z700)</f>
        <v>1052.7876666666666</v>
      </c>
      <c r="AK700" s="27">
        <f>IF($O700&gt;=AK$1,$S700+$Y700+$Z700,$Y700+$Z700)</f>
        <v>1052.7876666666666</v>
      </c>
      <c r="AL700" s="27">
        <f>IF($O700&gt;=AL$1,$S700+$Y700+$Z700,$Y700+$Z700)</f>
        <v>1052.7876666666666</v>
      </c>
      <c r="AM700" s="27">
        <f>IF($O700&gt;=AM$1,$S700+$Y700+$Z700,$Y700+$Z700)</f>
        <v>1052.7876666666666</v>
      </c>
      <c r="AN700" s="27">
        <f>IF($O700&gt;=AN$1,$S700+$Y700+$Z700,$Y700+$Z700)</f>
        <v>1052.7876666666666</v>
      </c>
      <c r="AO700" s="27">
        <f>IF($O700&gt;=AO$1,$S700+$Y700+$Z700,$Y700+$Z700)</f>
        <v>1052.7876666666666</v>
      </c>
      <c r="AP700" s="27">
        <f>IF($O700&gt;=AP$1,$S700+$Y700+$Z700,$Y700+$Z700)</f>
        <v>1052.7876666666666</v>
      </c>
      <c r="AQ700" s="27">
        <f>IF($O700&gt;=AQ$1,$S700+$Y700+$Z700,$Y700+$Z700)</f>
        <v>1052.7876666666666</v>
      </c>
      <c r="AR700" s="27">
        <f>IF($O700&gt;=AR$1,$S700+$Y700+$Z700,$Y700+$Z700)</f>
        <v>1052.7876666666666</v>
      </c>
      <c r="AS700" s="27">
        <f>IF($O700&gt;=AS$1,$S700+$Y700+$Z700,$Y700+$Z700)</f>
        <v>1052.7876666666666</v>
      </c>
      <c r="AT700" s="27">
        <f>IF($O700&gt;=AT$1,$S700+$Y700+$Z700,$Y700+$Z700)</f>
        <v>1052.7876666666666</v>
      </c>
      <c r="AU700" s="27">
        <f>IF($O700&gt;=AU$1,$S700+$Y700+$Z700,$Y700+$Z700)</f>
        <v>1052.7876666666666</v>
      </c>
      <c r="AV700" s="27">
        <f>IF($O700&gt;=AV$1,$S700+$Y700+$Z700,$Y700+$Z700)</f>
        <v>1052.7876666666666</v>
      </c>
      <c r="AW700" s="27">
        <f>IF($O700&gt;=AW$1,$S700+$Y700+$Z700,$Y700+$Z700)</f>
        <v>1052.7876666666666</v>
      </c>
      <c r="AX700" s="27">
        <f>IF($O700&gt;=AX$1,$S700+$Y700+$Z700,$Y700+$Z700)</f>
        <v>1052.7876666666666</v>
      </c>
      <c r="AY700" s="27">
        <f>IF($O700&gt;=AY$1,$S700+$Y700+$Z700,$Y700+$Z700)</f>
        <v>1052.7876666666666</v>
      </c>
      <c r="AZ700" s="27">
        <f>IF($O700&gt;=AZ$1,$S700+$Y700+$Z700,$Y700+$Z700)</f>
        <v>1052.7876666666666</v>
      </c>
      <c r="BA700" s="27">
        <f>IF($O700&gt;=BA$1,$S700+$Y700+$Z700,$Y700+$Z700)</f>
        <v>1052.7876666666666</v>
      </c>
      <c r="BB700" s="27">
        <f>IF($O700&gt;=BB$1,$S700+$Y700+$Z700,$Y700+$Z700)</f>
        <v>1052.7876666666666</v>
      </c>
      <c r="BC700" s="27">
        <f>IF($O700&gt;=BC$1,$S700+$Y700+$Z700,$Y700+$Z700)</f>
        <v>1052.7876666666666</v>
      </c>
      <c r="BD700" s="27">
        <f>IF($O700&gt;=BD$1,$S700+$Y700+$Z700,$Y700+$Z700)</f>
        <v>1052.7876666666666</v>
      </c>
      <c r="BE700" s="27">
        <f>IF($O700&gt;=BE$1,$S700+$Y700+$Z700,$Y700+$Z700)</f>
        <v>1052.7876666666666</v>
      </c>
      <c r="BF700" s="27">
        <f>IF($O700&gt;=BF$1,$S700+$Y700+$Z700,$Y700+$Z700)</f>
        <v>1052.7876666666666</v>
      </c>
      <c r="BG700" s="27">
        <f>IF($O700&gt;=BG$1,$S700+$Y700+$Z700,$Y700+$Z700)</f>
        <v>1052.7876666666666</v>
      </c>
      <c r="BH700" s="27">
        <f>IF($O700&gt;=BH$1,$S700+$Y700+$Z700,$Y700+$Z700)</f>
        <v>1052.7876666666666</v>
      </c>
      <c r="BI700" s="27">
        <f>IF($O700&gt;=BI$1,$S700+$Y700+$Z700,$Y700+$Z700)</f>
        <v>1052.7876666666666</v>
      </c>
      <c r="BJ700" s="27">
        <f>IF($O700&gt;=BJ$1,$S700+$Y700+$Z700,$Y700+$Z700)</f>
        <v>1052.7876666666666</v>
      </c>
      <c r="BK700" s="27">
        <f>IF($O700&gt;=BK$1,$S700+$Y700+$Z700,$Y700+$Z700)</f>
        <v>1052.7876666666666</v>
      </c>
      <c r="BL700" s="27">
        <f>IF($O700&gt;=BL$1,$S700+$Y700+$Z700,$Y700+$Z700)</f>
        <v>1052.7876666666666</v>
      </c>
      <c r="BM700" s="27">
        <f>IF($O700&gt;=BM$1,$S700+$Y700+$Z700,$Y700+$Z700)</f>
        <v>1052.7876666666666</v>
      </c>
      <c r="BN700" s="27">
        <f>IF($O700&gt;=BN$1,$S700+$Y700+$Z700,$Y700+$Z700)</f>
        <v>1052.7876666666666</v>
      </c>
      <c r="BO700" s="27">
        <f>IF($O700&gt;=BO$1,$S700+$Y700+$Z700,$Y700+$Z700)</f>
        <v>1052.7876666666666</v>
      </c>
      <c r="BP700" s="27">
        <f>IF($O700&gt;=BP$1,$S700+$Y700+$Z700,$Y700+$Z700)</f>
        <v>1052.7876666666666</v>
      </c>
      <c r="BQ700" s="27">
        <f>IF($O700&gt;=BQ$1,$S700+$Y700+$Z700,$Y700+$Z700)</f>
        <v>1052.7876666666666</v>
      </c>
      <c r="BR700" s="27">
        <f>IF($O700&gt;=BR$1,$S700+$Y700+$Z700,$Y700+$Z700)</f>
        <v>1052.7876666666666</v>
      </c>
      <c r="BS700" s="27">
        <f>IF($O700&gt;=BS$1,$S700+$Y700+$Z700,$Y700+$Z700)</f>
        <v>1052.7876666666666</v>
      </c>
      <c r="BT700" s="27">
        <f>IF($O700&gt;=BT$1,$S700+$Y700+$Z700,$Y700+$Z700)</f>
        <v>1052.7876666666666</v>
      </c>
      <c r="BU700" s="27">
        <f>IF($O700&gt;=BU$1,$S700+$Y700+$Z700,$Y700+$Z700)</f>
        <v>1052.7876666666666</v>
      </c>
      <c r="BV700" s="27">
        <f>IF($O700&gt;=BV$1,$S700+$Y700+$Z700,$Y700+$Z700)</f>
        <v>1052.7876666666666</v>
      </c>
      <c r="BW700" s="27">
        <f>IF($O700&gt;=BW$1,$S700+$Y700+$Z700,$Y700+$Z700)</f>
        <v>1052.7876666666666</v>
      </c>
      <c r="BX700" s="27">
        <f>IF($O700&gt;=BX$1,$S700+$Y700+$Z700,$Y700+$Z700)</f>
        <v>1052.7876666666666</v>
      </c>
      <c r="BY700" s="27">
        <f>IF($O700&gt;=BY$1,$S700+$Y700+$Z700,$Y700+$Z700)</f>
        <v>1052.7876666666666</v>
      </c>
      <c r="BZ700" s="27">
        <f>IF($O700&gt;=BZ$1,$S700+$Y700+$Z700,$Y700+$Z700)</f>
        <v>1052.7876666666666</v>
      </c>
      <c r="CA700" s="27">
        <f>IF($O700&gt;=CA$1,$S700+$Y700+$Z700,$Y700+$Z700)</f>
        <v>1052.7876666666666</v>
      </c>
      <c r="CB700" s="27">
        <f>IF($O700&gt;=CB$1,$S700+$Y700+$Z700,$Y700+$Z700)</f>
        <v>1052.7876666666666</v>
      </c>
      <c r="CC700" s="27">
        <f>IF($O700&gt;=CC$1,$S700+$Y700+$Z700,$Y700+$Z700)</f>
        <v>1052.7876666666666</v>
      </c>
      <c r="CD700" s="27">
        <f>IF($O700&gt;=CD$1,$S700+$Y700+$Z700,$Y700+$Z700)</f>
        <v>1052.7876666666666</v>
      </c>
      <c r="CE700" s="27">
        <f>IF($O700&gt;=CE$1,$S700+$Y700+$Z700,$Y700+$Z700)</f>
        <v>1052.7876666666666</v>
      </c>
      <c r="CF700" s="27">
        <f>IF($O700&gt;=CF$1,$S700+$Y700+$Z700,$Y700+$Z700)</f>
        <v>1052.7876666666666</v>
      </c>
      <c r="CG700" s="27">
        <f>IF($O700&gt;=CG$1,$S700+$Y700+$Z700,$Y700+$Z700)</f>
        <v>1052.7876666666666</v>
      </c>
      <c r="CH700" s="27">
        <f>IF($O700&gt;=CH$1,$S700+$Y700+$Z700,$Y700+$Z700)</f>
        <v>1052.7876666666666</v>
      </c>
      <c r="CI700" s="27">
        <f>IF($O700&gt;=CI$1,$S700+$Y700+$Z700,$Y700+$Z700)</f>
        <v>1052.7876666666666</v>
      </c>
      <c r="CJ700" s="27">
        <f>IF($O700&gt;=CJ$1,$S700+$Y700+$Z700,$Y700+$Z700)</f>
        <v>1052.7876666666666</v>
      </c>
      <c r="CK700" s="27">
        <f>IF($O700&gt;=CK$1,$S700+$Y700+$Z700,$Y700+$Z700)</f>
        <v>1052.7876666666666</v>
      </c>
      <c r="CL700" s="27">
        <f>IF($O700&gt;=CL$1,$S700+$Y700+$Z700,$Y700+$Z700)</f>
        <v>1052.7876666666666</v>
      </c>
      <c r="CM700" s="27">
        <f>IF($O700&gt;=CM$1,$S700+$Y700+$Z700,$Y700+$Z700)</f>
        <v>1052.7876666666666</v>
      </c>
      <c r="CN700" s="27">
        <f>IF($O700&gt;=CN$1,$S700+$Y700,$Y700)</f>
        <v>652.78766666666661</v>
      </c>
      <c r="CO700" s="27">
        <f>IF($O700&gt;=CO$1,$S700+$Y700,$Y700)</f>
        <v>652.78766666666661</v>
      </c>
      <c r="CP700" s="27">
        <f>IF($O700&gt;=CP$1,$S700+$Y700,$Y700)</f>
        <v>652.78766666666661</v>
      </c>
      <c r="CQ700" s="27">
        <f>IF($O700&gt;=CQ$1,$S700+$Y700,$Y700)</f>
        <v>652.78766666666661</v>
      </c>
      <c r="CR700" s="27">
        <f>IF($O700&gt;=CR$1,$S700+$Y700,$Y700)</f>
        <v>652.78766666666661</v>
      </c>
      <c r="CS700" s="27">
        <f>IF($O700&gt;=CS$1,$S700+$Y700,$Y700)</f>
        <v>652.78766666666661</v>
      </c>
      <c r="CT700" s="27">
        <f>IF($O700&gt;=CT$1,$S700+$Y700,$Y700)</f>
        <v>652.78766666666661</v>
      </c>
      <c r="CU700" s="27">
        <f>IF($O700&gt;=CU$1,$S700+$Y700,$Y700)</f>
        <v>652.78766666666661</v>
      </c>
      <c r="CV700" s="27">
        <f>IF($O700&gt;=CV$1,$S700+$Y700,$Y700)</f>
        <v>652.78766666666661</v>
      </c>
      <c r="CW700" s="27">
        <f>IF($O700&gt;=CW$1,$S700+$Y700,$Y700)</f>
        <v>652.78766666666661</v>
      </c>
      <c r="CX700" s="27">
        <f>IF($O700&gt;=CX$1,$S700+$Y700,$Y700)</f>
        <v>652.78766666666661</v>
      </c>
      <c r="CY700" s="27">
        <f>IF($O700&gt;=CY$1,$S700+$Y700,$Y700)</f>
        <v>652.78766666666661</v>
      </c>
      <c r="CZ700" s="27">
        <f>IF($O700&gt;=CZ$1,$S700+$Y700,$Y700)</f>
        <v>652.78766666666661</v>
      </c>
      <c r="DA700" s="27">
        <f>IF($O700&gt;=DA$1,$S700+$Y700,$Y700)</f>
        <v>652.78766666666661</v>
      </c>
      <c r="DB700" s="27">
        <f>IF($O700&gt;=DB$1,$S700+$Y700,$Y700)</f>
        <v>652.78766666666661</v>
      </c>
      <c r="DC700" s="27">
        <f>IF($O700&gt;=DC$1,$S700+$Y700,$Y700)</f>
        <v>652.78766666666661</v>
      </c>
      <c r="DD700" s="27">
        <f>IF($O700&gt;=DD$1,$S700+$Y700,$Y700)</f>
        <v>652.78766666666661</v>
      </c>
      <c r="DE700" s="27">
        <f>IF($O700&gt;=DE$1,$S700+$Y700,$Y700)</f>
        <v>652.78766666666661</v>
      </c>
      <c r="DF700" s="27">
        <f>IF($O700&gt;=DF$1,$S700+$Y700,$Y700)</f>
        <v>652.78766666666661</v>
      </c>
      <c r="DG700" s="27">
        <f>IF($O700&gt;=DG$1,$S700+$Y700,$Y700)</f>
        <v>652.78766666666661</v>
      </c>
      <c r="DH700" s="27">
        <f>IF($O700&gt;=DH$1,$S700+$Y700,$Y700)</f>
        <v>652.78766666666661</v>
      </c>
      <c r="DI700" s="27">
        <f>IF($O700&gt;=DI$1,$S700+$Y700,$Y700)</f>
        <v>652.78766666666661</v>
      </c>
      <c r="DJ700" s="27">
        <f>IF($O700&gt;=DJ$1,$S700+$Y700,$Y700)</f>
        <v>652.78766666666661</v>
      </c>
      <c r="DK700" s="27">
        <f>IF($O700&gt;=DK$1,$S700+$Y700,$Y700)</f>
        <v>652.78766666666661</v>
      </c>
      <c r="DL700" s="27">
        <f>IF($O700&gt;=DL$1,$S700+$Y700,$Y700)</f>
        <v>652.78766666666661</v>
      </c>
      <c r="DM700" s="27">
        <f>IF($O700&gt;=DM$1,$S700+$Y700,$Y700)</f>
        <v>652.78766666666661</v>
      </c>
      <c r="DN700" s="27">
        <f>IF($O700&gt;=DN$1,$S700+$Y700,$Y700)</f>
        <v>652.78766666666661</v>
      </c>
      <c r="DO700" s="27">
        <f>IF($O700&gt;=DO$1,$S700+$Y700,$Y700)</f>
        <v>652.78766666666661</v>
      </c>
      <c r="DP700" s="27">
        <f>IF($O700&gt;=DP$1,$S700+$Y700,$Y700)</f>
        <v>652.78766666666661</v>
      </c>
      <c r="DQ700" s="27">
        <f>IF($O700&gt;=DQ$1,$S700+$Y700,$Y700)</f>
        <v>652.78766666666661</v>
      </c>
      <c r="DR700" s="27">
        <f>IF($O700&gt;=DR$1,$S700+$Y700,$Y700)</f>
        <v>652.78766666666661</v>
      </c>
      <c r="DS700" s="27">
        <f>IF($O700&gt;=DS$1,$S700+$Y700,$Y700)</f>
        <v>652.78766666666661</v>
      </c>
      <c r="DT700" s="27">
        <f>IF($O700&gt;=DT$1,$S700+$Y700,$Y700)</f>
        <v>652.78766666666661</v>
      </c>
      <c r="DU700" s="27">
        <f>IF($O700&gt;=DU$1,$S700+$Y700,$Y700)</f>
        <v>652.78766666666661</v>
      </c>
      <c r="DV700" s="27">
        <f>IF($O700&gt;=DV$1,$S700+$Y700,$Y700)</f>
        <v>652.78766666666661</v>
      </c>
      <c r="DW700" s="27">
        <f>IF($O700&gt;=DW$1,$S700+$Y700,$Y700)</f>
        <v>652.78766666666661</v>
      </c>
      <c r="DX700" s="27">
        <f>IF($O700&gt;=DX$1,$S700+$Y700,$Y700)</f>
        <v>652.78766666666661</v>
      </c>
      <c r="DY700" s="27">
        <f>IF($O700&gt;=DY$1,$S700+$Y700,$Y700)</f>
        <v>652.78766666666661</v>
      </c>
      <c r="DZ700" s="27">
        <f>IF($O700&gt;=DZ$1,$S700+$Y700,$Y700)</f>
        <v>652.78766666666661</v>
      </c>
      <c r="EA700" s="27">
        <f>IF($O700&gt;=EA$1,$S700+$Y700,$Y700)</f>
        <v>652.78766666666661</v>
      </c>
      <c r="EB700" s="27">
        <f>IF($O700&gt;=EB$1,$S700+$Y700,$Y700)</f>
        <v>652.78766666666661</v>
      </c>
      <c r="EC700" s="27">
        <f>IF($O700&gt;=EC$1,$S700+$Y700,$Y700)</f>
        <v>652.78766666666661</v>
      </c>
      <c r="ED700" s="27">
        <f>IF($O700&gt;=ED$1,$S700+$Y700,$Y700)</f>
        <v>652.78766666666661</v>
      </c>
      <c r="EE700" s="27">
        <f>IF($O700&gt;=EE$1,$S700+$Y700,$Y700)</f>
        <v>652.78766666666661</v>
      </c>
      <c r="EF700" s="27">
        <f>IF($O700&gt;=EF$1,$S700+$Y700,$Y700)</f>
        <v>652.78766666666661</v>
      </c>
      <c r="EG700" s="27">
        <f>IF($O700&gt;=EG$1,$S700+$Y700,$Y700)</f>
        <v>652.78766666666661</v>
      </c>
      <c r="EH700" s="27">
        <f>IF($O700&gt;=EH$1,$S700+$Y700,$Y700)</f>
        <v>652.78766666666661</v>
      </c>
      <c r="EI700" s="27">
        <f>IF($O700&gt;=EI$1,$S700+$Y700,$Y700)</f>
        <v>652.78766666666661</v>
      </c>
      <c r="EJ700" s="27">
        <f>IF($O700&gt;=EJ$1,$S700+$Y700,$Y700)</f>
        <v>652.78766666666661</v>
      </c>
      <c r="EK700" s="27">
        <f>IF($O700&gt;=EK$1,$S700+$Y700,$Y700)</f>
        <v>652.78766666666661</v>
      </c>
      <c r="EL700" s="27">
        <f>IF($O700&gt;=EL$1,$S700+$Y700,$Y700)</f>
        <v>652.78766666666661</v>
      </c>
      <c r="EM700" s="27">
        <f>IF($O700&gt;=EM$1,$S700+$Y700,$Y700)</f>
        <v>652.78766666666661</v>
      </c>
      <c r="EN700" s="27">
        <f>IF($O700&gt;=EN$1,$S700+$Y700,$Y700)</f>
        <v>652.78766666666661</v>
      </c>
      <c r="EO700" s="27">
        <f>IF($O700&gt;=EO$1,$S700+$Y700,$Y700)</f>
        <v>652.78766666666661</v>
      </c>
      <c r="EP700" s="27">
        <f>IF($O700&gt;=EP$1,$S700+$Y700,$Y700)</f>
        <v>652.78766666666661</v>
      </c>
      <c r="EQ700" s="27">
        <f>IF($O700&gt;=EQ$1,$S700+$Y700,$Y700)</f>
        <v>652.78766666666661</v>
      </c>
      <c r="ER700" s="27">
        <f>IF($O700&gt;=ER$1,$S700+$Y700,$Y700)</f>
        <v>652.78766666666661</v>
      </c>
      <c r="ES700" s="27">
        <f>IF($O700&gt;=ES$1,$S700+$Y700,$Y700)</f>
        <v>652.78766666666661</v>
      </c>
      <c r="ET700" s="27">
        <f>IF($O700&gt;=ET$1,$S700+$Y700,$Y700)</f>
        <v>652.78766666666661</v>
      </c>
      <c r="EU700" s="27">
        <f>IF($O700&gt;=EU$1,$S700+$Y700,$Y700)</f>
        <v>652.78766666666661</v>
      </c>
      <c r="EV700" s="27">
        <f>IF($O700&gt;=EV$1,$S700,0)</f>
        <v>652.78766666666661</v>
      </c>
      <c r="EW700" s="27">
        <f>IF($O700&gt;=EW$1,$S700,0)</f>
        <v>652.78766666666661</v>
      </c>
      <c r="EX700" s="27">
        <f>IF($O700&gt;=EX$1,$S700,0)</f>
        <v>652.78766666666661</v>
      </c>
      <c r="EY700" s="27">
        <f>IF($O700&gt;=EY$1,$S700,0)</f>
        <v>652.78766666666661</v>
      </c>
      <c r="EZ700" s="27">
        <f>IF($O700&gt;=EZ$1,$S700,0)</f>
        <v>652.78766666666661</v>
      </c>
      <c r="FA700" s="27">
        <f>IF($O700&gt;=FA$1,$S700,0)</f>
        <v>652.78766666666661</v>
      </c>
      <c r="FB700" s="27">
        <f>IF($O700&gt;=FB$1,$S700,0)</f>
        <v>652.78766666666661</v>
      </c>
      <c r="FC700" s="27">
        <f>IF($O700&gt;=FC$1,$S700,0)</f>
        <v>652.78766666666661</v>
      </c>
      <c r="FD700" s="27">
        <f>IF($O700&gt;=FD$1,$S700,0)</f>
        <v>652.78766666666661</v>
      </c>
      <c r="FE700" s="27">
        <f>IF($O700&gt;=FE$1,$S700,0)</f>
        <v>652.78766666666661</v>
      </c>
      <c r="FF700" s="27">
        <f>IF($O700&gt;=FF$1,$S700,0)</f>
        <v>652.78766666666661</v>
      </c>
      <c r="FG700" s="27">
        <f>IF($O700&gt;=FG$1,$S700,0)</f>
        <v>652.78766666666661</v>
      </c>
      <c r="FH700" s="27">
        <f>IF($O700&gt;=FH$1,$S700,0)</f>
        <v>652.78766666666661</v>
      </c>
      <c r="FI700" s="27">
        <f>IF($O700&gt;=FI$1,$S700,0)</f>
        <v>652.78766666666661</v>
      </c>
      <c r="FJ700" s="27">
        <f>IF($O700&gt;=FJ$1,$S700,0)</f>
        <v>652.78766666666661</v>
      </c>
      <c r="FK700" s="27">
        <f>IF($O700&gt;=FK$1,$S700,0)</f>
        <v>652.78766666666661</v>
      </c>
      <c r="FL700" s="27">
        <f>IF($O700&gt;=FL$1,$S700,0)</f>
        <v>652.78766666666661</v>
      </c>
      <c r="FM700" s="27">
        <f>IF($O700&gt;=FM$1,$S700,0)</f>
        <v>652.78766666666661</v>
      </c>
      <c r="FN700" s="27">
        <f>IF($O700&gt;=FN$1,$S700,0)</f>
        <v>652.78766666666661</v>
      </c>
      <c r="FO700" s="27">
        <f>IF($O700&gt;=FO$1,$S700,0)</f>
        <v>652.78766666666661</v>
      </c>
      <c r="FP700" s="27">
        <f>IF($O700&gt;=FP$1,$S700,0)</f>
        <v>652.78766666666661</v>
      </c>
      <c r="FQ700" s="27">
        <f>IF($O700&gt;=FQ$1,$S700,0)</f>
        <v>652.78766666666661</v>
      </c>
      <c r="FR700" s="27">
        <f>IF($O700&gt;=FR$1,$S700,0)</f>
        <v>652.78766666666661</v>
      </c>
      <c r="FS700" s="27">
        <f>IF($O700&gt;=FS$1,$S700,0)</f>
        <v>652.78766666666661</v>
      </c>
      <c r="FT700" s="27">
        <f>IF($O700&gt;=FT$1,$S700,0)</f>
        <v>652.78766666666661</v>
      </c>
      <c r="FU700" s="27">
        <f>IF($O700&gt;=FU$1,$S700,0)</f>
        <v>652.78766666666661</v>
      </c>
      <c r="FV700" s="27">
        <f>IF($O700&gt;=FV$1,$S700,0)</f>
        <v>652.78766666666661</v>
      </c>
      <c r="FW700" s="27">
        <f>IF($O700&gt;=FW$1,$S700,0)</f>
        <v>652.78766666666661</v>
      </c>
      <c r="FX700" s="27">
        <f>IF($O700&gt;=FX$1,$S700,0)</f>
        <v>652.78766666666661</v>
      </c>
      <c r="FY700" s="27">
        <f>IF($O700&gt;=FY$1,$S700,0)</f>
        <v>652.78766666666661</v>
      </c>
      <c r="FZ700" s="27">
        <f>IF($O700&gt;=FZ$1,$S700,0)</f>
        <v>652.78766666666661</v>
      </c>
      <c r="GA700" s="27">
        <f>IF($O700&gt;=GA$1,$S700,0)</f>
        <v>652.78766666666661</v>
      </c>
      <c r="GB700" s="27">
        <f>IF($O700&gt;=GB$1,$S700,0)</f>
        <v>652.78766666666661</v>
      </c>
      <c r="GC700" s="27">
        <f>IF($O700&gt;=GC$1,$S700,0)</f>
        <v>652.78766666666661</v>
      </c>
      <c r="GD700" s="27">
        <f>IF($O700&gt;=GD$1,$S700,0)</f>
        <v>652.78766666666661</v>
      </c>
      <c r="GE700" s="27">
        <f>IF($O700&gt;=GE$1,$S700,0)</f>
        <v>652.78766666666661</v>
      </c>
      <c r="GF700" s="27">
        <f>IF($O700&gt;=GF$1,$S700,0)</f>
        <v>652.78766666666661</v>
      </c>
      <c r="GG700" s="27">
        <f>IF($O700&gt;=GG$1,$S700,0)</f>
        <v>652.78766666666661</v>
      </c>
      <c r="GH700" s="27">
        <f>IF($O700&gt;=GH$1,$S700,0)</f>
        <v>652.78766666666661</v>
      </c>
      <c r="GI700" s="27">
        <f>IF($O700&gt;=GI$1,$S700,0)</f>
        <v>652.78766666666661</v>
      </c>
      <c r="GJ700" s="27">
        <f>IF($O700&gt;=GJ$1,$S700,0)</f>
        <v>652.78766666666661</v>
      </c>
      <c r="GK700" s="27">
        <f>IF($O700&gt;=GK$1,$S700,0)</f>
        <v>652.78766666666661</v>
      </c>
      <c r="GL700" s="27">
        <f>IF($O700&gt;=GL$1,$S700,0)</f>
        <v>652.78766666666661</v>
      </c>
      <c r="GM700" s="27">
        <f>IF($O700&gt;=GM$1,$S700,0)</f>
        <v>652.78766666666661</v>
      </c>
      <c r="GN700" s="27">
        <f>IF($O700&gt;=GN$1,$S700,0)</f>
        <v>652.78766666666661</v>
      </c>
      <c r="GO700" s="27">
        <f>IF($O700&gt;=GO$1,$S700,0)</f>
        <v>652.78766666666661</v>
      </c>
      <c r="GP700" s="27">
        <f>IF($O700&gt;=GP$1,$S700,0)</f>
        <v>652.78766666666661</v>
      </c>
      <c r="GQ700" s="27">
        <f>IF($O700&gt;=GQ$1,$S700,0)</f>
        <v>652.78766666666661</v>
      </c>
      <c r="GR700" s="27">
        <f>IF($O700&gt;=GR$1,$S700,0)</f>
        <v>652.78766666666661</v>
      </c>
      <c r="GS700" s="27">
        <f>IF($O700&gt;=GS$1,$S700,0)</f>
        <v>652.78766666666661</v>
      </c>
      <c r="GT700" s="27">
        <f>IF($O700&gt;=GT$1,$S700,0)</f>
        <v>652.78766666666661</v>
      </c>
      <c r="GU700" s="27">
        <f>IF($O700&gt;=GU$1,$S700,0)</f>
        <v>652.78766666666661</v>
      </c>
      <c r="GV700" s="27">
        <f>IF($O700&gt;=GV$1,$S700,0)</f>
        <v>652.78766666666661</v>
      </c>
      <c r="GW700" s="27">
        <f>IF($O700&gt;=GW$1,$S700,0)</f>
        <v>652.78766666666661</v>
      </c>
      <c r="GX700" s="27">
        <f>IF($O700&gt;=GX$1,$S700,0)</f>
        <v>652.78766666666661</v>
      </c>
      <c r="GY700" s="27">
        <f>IF($O700&gt;=GY$1,$S700,0)</f>
        <v>652.78766666666661</v>
      </c>
      <c r="GZ700" s="27">
        <f>IF($O700&gt;=GZ$1,$S700,0)</f>
        <v>652.78766666666661</v>
      </c>
      <c r="HA700" s="27">
        <f>IF($O700&gt;=HA$1,$S700,0)</f>
        <v>652.78766666666661</v>
      </c>
      <c r="HB700" s="27">
        <f>IF($O700&gt;=HB$1,$S700,0)</f>
        <v>652.78766666666661</v>
      </c>
      <c r="HC700" s="27">
        <f>IF($O700&gt;=HC$1,$S700,0)</f>
        <v>652.78766666666661</v>
      </c>
    </row>
    <row r="701" spans="1:211">
      <c r="A701" s="3">
        <v>16110</v>
      </c>
      <c r="B701" s="3" t="s">
        <v>756</v>
      </c>
      <c r="C701" s="3" t="s">
        <v>18</v>
      </c>
      <c r="D701" s="3">
        <v>60</v>
      </c>
      <c r="E701" s="4">
        <v>31601</v>
      </c>
      <c r="F701" s="5">
        <v>31.972602739726028</v>
      </c>
      <c r="G701" s="3" t="s">
        <v>729</v>
      </c>
      <c r="H701" s="4">
        <v>21429</v>
      </c>
      <c r="I701" s="9" t="s">
        <v>819</v>
      </c>
      <c r="J701" s="5">
        <v>2256.38</v>
      </c>
      <c r="K701" s="31">
        <v>1004</v>
      </c>
      <c r="L701" s="32">
        <v>32</v>
      </c>
      <c r="M701" s="33">
        <f>VLOOKUP(L701,FIND,3,TRUE)</f>
        <v>1.5</v>
      </c>
      <c r="N701" s="32">
        <f>IF(L701&gt;30,180,VLOOKUP(L701,TEMPO,2,FALSE))</f>
        <v>180</v>
      </c>
      <c r="O701" s="32">
        <f>IF(R701&gt;0,4,N701)</f>
        <v>180</v>
      </c>
      <c r="P701" s="96">
        <f>J701*M701*L701</f>
        <v>108306.24000000001</v>
      </c>
      <c r="Q701" s="96">
        <f>10934.45*2</f>
        <v>21868.9</v>
      </c>
      <c r="R701" s="96">
        <f>IF(P701&lt;=Q701,P701/4,0)</f>
        <v>0</v>
      </c>
      <c r="S701" s="5">
        <f>IF(P701&gt;=Q701,P701/N701,0)</f>
        <v>601.70133333333331</v>
      </c>
      <c r="T701" s="3"/>
      <c r="U701" s="3">
        <f>IF(T701="",1,0)</f>
        <v>1</v>
      </c>
      <c r="V701" s="3">
        <v>44</v>
      </c>
      <c r="W701" s="5">
        <v>0</v>
      </c>
      <c r="X701" s="5">
        <v>402.65</v>
      </c>
      <c r="Y701" s="5">
        <f>X701*W701</f>
        <v>0</v>
      </c>
      <c r="Z701" s="5">
        <v>400</v>
      </c>
      <c r="AA701" s="5">
        <f>S701+Y701+Z701</f>
        <v>1001.7013333333333</v>
      </c>
      <c r="AB701" s="39">
        <f>(J701/12+J701/12*1.3333333333+450/12+J701/30*6/12+J701)*1.3+Y701+Z701+153.9</f>
        <v>4155.1949555474075</v>
      </c>
      <c r="AC701" s="39" t="s">
        <v>18</v>
      </c>
      <c r="AD701" s="39">
        <f>J701*1.3+400+153.9</f>
        <v>3487.1940000000004</v>
      </c>
      <c r="AE701" s="39">
        <f>SUMIFS('CUSTO MENSAL FUNC NOVO'!H:H,'CUSTO MENSAL FUNC NOVO'!A:A,'VALORES MENSAIS'!AC701)</f>
        <v>1902.2210000000002</v>
      </c>
      <c r="AF701" s="27">
        <f>IF($R701&gt;0,$R701,$S701)+$Y701+$Z701</f>
        <v>1001.7013333333333</v>
      </c>
      <c r="AG701" s="27">
        <f>IF($R701&gt;0,$R701,$S701)+$Y701+$Z701</f>
        <v>1001.7013333333333</v>
      </c>
      <c r="AH701" s="27">
        <f>IF($R701&gt;0,$R701,$S701)+$Y701+$Z701</f>
        <v>1001.7013333333333</v>
      </c>
      <c r="AI701" s="27">
        <f>IF($R701&gt;0,$R701,$S701)+$Y701+$Z701</f>
        <v>1001.7013333333333</v>
      </c>
      <c r="AJ701" s="27">
        <f>IF($O701&gt;=AJ$1,$S701+$Y701+$Z701,$Y701+$Z701)</f>
        <v>1001.7013333333333</v>
      </c>
      <c r="AK701" s="27">
        <f>IF($O701&gt;=AK$1,$S701+$Y701+$Z701,$Y701+$Z701)</f>
        <v>1001.7013333333333</v>
      </c>
      <c r="AL701" s="27">
        <f>IF($O701&gt;=AL$1,$S701+$Y701+$Z701,$Y701+$Z701)</f>
        <v>1001.7013333333333</v>
      </c>
      <c r="AM701" s="27">
        <f>IF($O701&gt;=AM$1,$S701+$Y701+$Z701,$Y701+$Z701)</f>
        <v>1001.7013333333333</v>
      </c>
      <c r="AN701" s="27">
        <f>IF($O701&gt;=AN$1,$S701+$Y701+$Z701,$Y701+$Z701)</f>
        <v>1001.7013333333333</v>
      </c>
      <c r="AO701" s="27">
        <f>IF($O701&gt;=AO$1,$S701+$Y701+$Z701,$Y701+$Z701)</f>
        <v>1001.7013333333333</v>
      </c>
      <c r="AP701" s="27">
        <f>IF($O701&gt;=AP$1,$S701+$Y701+$Z701,$Y701+$Z701)</f>
        <v>1001.7013333333333</v>
      </c>
      <c r="AQ701" s="27">
        <f>IF($O701&gt;=AQ$1,$S701+$Y701+$Z701,$Y701+$Z701)</f>
        <v>1001.7013333333333</v>
      </c>
      <c r="AR701" s="27">
        <f>IF($O701&gt;=AR$1,$S701+$Y701+$Z701,$Y701+$Z701)</f>
        <v>1001.7013333333333</v>
      </c>
      <c r="AS701" s="27">
        <f>IF($O701&gt;=AS$1,$S701+$Y701+$Z701,$Y701+$Z701)</f>
        <v>1001.7013333333333</v>
      </c>
      <c r="AT701" s="27">
        <f>IF($O701&gt;=AT$1,$S701+$Y701+$Z701,$Y701+$Z701)</f>
        <v>1001.7013333333333</v>
      </c>
      <c r="AU701" s="27">
        <f>IF($O701&gt;=AU$1,$S701+$Y701+$Z701,$Y701+$Z701)</f>
        <v>1001.7013333333333</v>
      </c>
      <c r="AV701" s="27">
        <f>IF($O701&gt;=AV$1,$S701+$Y701+$Z701,$Y701+$Z701)</f>
        <v>1001.7013333333333</v>
      </c>
      <c r="AW701" s="27">
        <f>IF($O701&gt;=AW$1,$S701+$Y701+$Z701,$Y701+$Z701)</f>
        <v>1001.7013333333333</v>
      </c>
      <c r="AX701" s="27">
        <f>IF($O701&gt;=AX$1,$S701+$Y701+$Z701,$Y701+$Z701)</f>
        <v>1001.7013333333333</v>
      </c>
      <c r="AY701" s="27">
        <f>IF($O701&gt;=AY$1,$S701+$Y701+$Z701,$Y701+$Z701)</f>
        <v>1001.7013333333333</v>
      </c>
      <c r="AZ701" s="27">
        <f>IF($O701&gt;=AZ$1,$S701+$Y701+$Z701,$Y701+$Z701)</f>
        <v>1001.7013333333333</v>
      </c>
      <c r="BA701" s="27">
        <f>IF($O701&gt;=BA$1,$S701+$Y701+$Z701,$Y701+$Z701)</f>
        <v>1001.7013333333333</v>
      </c>
      <c r="BB701" s="27">
        <f>IF($O701&gt;=BB$1,$S701+$Y701+$Z701,$Y701+$Z701)</f>
        <v>1001.7013333333333</v>
      </c>
      <c r="BC701" s="27">
        <f>IF($O701&gt;=BC$1,$S701+$Y701+$Z701,$Y701+$Z701)</f>
        <v>1001.7013333333333</v>
      </c>
      <c r="BD701" s="27">
        <f>IF($O701&gt;=BD$1,$S701+$Y701+$Z701,$Y701+$Z701)</f>
        <v>1001.7013333333333</v>
      </c>
      <c r="BE701" s="27">
        <f>IF($O701&gt;=BE$1,$S701+$Y701+$Z701,$Y701+$Z701)</f>
        <v>1001.7013333333333</v>
      </c>
      <c r="BF701" s="27">
        <f>IF($O701&gt;=BF$1,$S701+$Y701+$Z701,$Y701+$Z701)</f>
        <v>1001.7013333333333</v>
      </c>
      <c r="BG701" s="27">
        <f>IF($O701&gt;=BG$1,$S701+$Y701+$Z701,$Y701+$Z701)</f>
        <v>1001.7013333333333</v>
      </c>
      <c r="BH701" s="27">
        <f>IF($O701&gt;=BH$1,$S701+$Y701+$Z701,$Y701+$Z701)</f>
        <v>1001.7013333333333</v>
      </c>
      <c r="BI701" s="27">
        <f>IF($O701&gt;=BI$1,$S701+$Y701+$Z701,$Y701+$Z701)</f>
        <v>1001.7013333333333</v>
      </c>
      <c r="BJ701" s="27">
        <f>IF($O701&gt;=BJ$1,$S701+$Y701+$Z701,$Y701+$Z701)</f>
        <v>1001.7013333333333</v>
      </c>
      <c r="BK701" s="27">
        <f>IF($O701&gt;=BK$1,$S701+$Y701+$Z701,$Y701+$Z701)</f>
        <v>1001.7013333333333</v>
      </c>
      <c r="BL701" s="27">
        <f>IF($O701&gt;=BL$1,$S701+$Y701+$Z701,$Y701+$Z701)</f>
        <v>1001.7013333333333</v>
      </c>
      <c r="BM701" s="27">
        <f>IF($O701&gt;=BM$1,$S701+$Y701+$Z701,$Y701+$Z701)</f>
        <v>1001.7013333333333</v>
      </c>
      <c r="BN701" s="27">
        <f>IF($O701&gt;=BN$1,$S701+$Y701+$Z701,$Y701+$Z701)</f>
        <v>1001.7013333333333</v>
      </c>
      <c r="BO701" s="27">
        <f>IF($O701&gt;=BO$1,$S701+$Y701+$Z701,$Y701+$Z701)</f>
        <v>1001.7013333333333</v>
      </c>
      <c r="BP701" s="27">
        <f>IF($O701&gt;=BP$1,$S701+$Y701+$Z701,$Y701+$Z701)</f>
        <v>1001.7013333333333</v>
      </c>
      <c r="BQ701" s="27">
        <f>IF($O701&gt;=BQ$1,$S701+$Y701+$Z701,$Y701+$Z701)</f>
        <v>1001.7013333333333</v>
      </c>
      <c r="BR701" s="27">
        <f>IF($O701&gt;=BR$1,$S701+$Y701+$Z701,$Y701+$Z701)</f>
        <v>1001.7013333333333</v>
      </c>
      <c r="BS701" s="27">
        <f>IF($O701&gt;=BS$1,$S701+$Y701+$Z701,$Y701+$Z701)</f>
        <v>1001.7013333333333</v>
      </c>
      <c r="BT701" s="27">
        <f>IF($O701&gt;=BT$1,$S701+$Y701+$Z701,$Y701+$Z701)</f>
        <v>1001.7013333333333</v>
      </c>
      <c r="BU701" s="27">
        <f>IF($O701&gt;=BU$1,$S701+$Y701+$Z701,$Y701+$Z701)</f>
        <v>1001.7013333333333</v>
      </c>
      <c r="BV701" s="27">
        <f>IF($O701&gt;=BV$1,$S701+$Y701+$Z701,$Y701+$Z701)</f>
        <v>1001.7013333333333</v>
      </c>
      <c r="BW701" s="27">
        <f>IF($O701&gt;=BW$1,$S701+$Y701+$Z701,$Y701+$Z701)</f>
        <v>1001.7013333333333</v>
      </c>
      <c r="BX701" s="27">
        <f>IF($O701&gt;=BX$1,$S701+$Y701+$Z701,$Y701+$Z701)</f>
        <v>1001.7013333333333</v>
      </c>
      <c r="BY701" s="27">
        <f>IF($O701&gt;=BY$1,$S701+$Y701+$Z701,$Y701+$Z701)</f>
        <v>1001.7013333333333</v>
      </c>
      <c r="BZ701" s="27">
        <f>IF($O701&gt;=BZ$1,$S701+$Y701+$Z701,$Y701+$Z701)</f>
        <v>1001.7013333333333</v>
      </c>
      <c r="CA701" s="27">
        <f>IF($O701&gt;=CA$1,$S701+$Y701+$Z701,$Y701+$Z701)</f>
        <v>1001.7013333333333</v>
      </c>
      <c r="CB701" s="27">
        <f>IF($O701&gt;=CB$1,$S701+$Y701+$Z701,$Y701+$Z701)</f>
        <v>1001.7013333333333</v>
      </c>
      <c r="CC701" s="27">
        <f>IF($O701&gt;=CC$1,$S701+$Y701+$Z701,$Y701+$Z701)</f>
        <v>1001.7013333333333</v>
      </c>
      <c r="CD701" s="27">
        <f>IF($O701&gt;=CD$1,$S701+$Y701+$Z701,$Y701+$Z701)</f>
        <v>1001.7013333333333</v>
      </c>
      <c r="CE701" s="27">
        <f>IF($O701&gt;=CE$1,$S701+$Y701+$Z701,$Y701+$Z701)</f>
        <v>1001.7013333333333</v>
      </c>
      <c r="CF701" s="27">
        <f>IF($O701&gt;=CF$1,$S701+$Y701+$Z701,$Y701+$Z701)</f>
        <v>1001.7013333333333</v>
      </c>
      <c r="CG701" s="27">
        <f>IF($O701&gt;=CG$1,$S701+$Y701+$Z701,$Y701+$Z701)</f>
        <v>1001.7013333333333</v>
      </c>
      <c r="CH701" s="27">
        <f>IF($O701&gt;=CH$1,$S701+$Y701+$Z701,$Y701+$Z701)</f>
        <v>1001.7013333333333</v>
      </c>
      <c r="CI701" s="27">
        <f>IF($O701&gt;=CI$1,$S701+$Y701+$Z701,$Y701+$Z701)</f>
        <v>1001.7013333333333</v>
      </c>
      <c r="CJ701" s="27">
        <f>IF($O701&gt;=CJ$1,$S701+$Y701+$Z701,$Y701+$Z701)</f>
        <v>1001.7013333333333</v>
      </c>
      <c r="CK701" s="27">
        <f>IF($O701&gt;=CK$1,$S701+$Y701+$Z701,$Y701+$Z701)</f>
        <v>1001.7013333333333</v>
      </c>
      <c r="CL701" s="27">
        <f>IF($O701&gt;=CL$1,$S701+$Y701+$Z701,$Y701+$Z701)</f>
        <v>1001.7013333333333</v>
      </c>
      <c r="CM701" s="27">
        <f>IF($O701&gt;=CM$1,$S701+$Y701+$Z701,$Y701+$Z701)</f>
        <v>1001.7013333333333</v>
      </c>
      <c r="CN701" s="27">
        <f>IF($O701&gt;=CN$1,$S701+$Y701,$Y701)</f>
        <v>601.70133333333331</v>
      </c>
      <c r="CO701" s="27">
        <f>IF($O701&gt;=CO$1,$S701+$Y701,$Y701)</f>
        <v>601.70133333333331</v>
      </c>
      <c r="CP701" s="27">
        <f>IF($O701&gt;=CP$1,$S701+$Y701,$Y701)</f>
        <v>601.70133333333331</v>
      </c>
      <c r="CQ701" s="27">
        <f>IF($O701&gt;=CQ$1,$S701+$Y701,$Y701)</f>
        <v>601.70133333333331</v>
      </c>
      <c r="CR701" s="27">
        <f>IF($O701&gt;=CR$1,$S701+$Y701,$Y701)</f>
        <v>601.70133333333331</v>
      </c>
      <c r="CS701" s="27">
        <f>IF($O701&gt;=CS$1,$S701+$Y701,$Y701)</f>
        <v>601.70133333333331</v>
      </c>
      <c r="CT701" s="27">
        <f>IF($O701&gt;=CT$1,$S701+$Y701,$Y701)</f>
        <v>601.70133333333331</v>
      </c>
      <c r="CU701" s="27">
        <f>IF($O701&gt;=CU$1,$S701+$Y701,$Y701)</f>
        <v>601.70133333333331</v>
      </c>
      <c r="CV701" s="27">
        <f>IF($O701&gt;=CV$1,$S701+$Y701,$Y701)</f>
        <v>601.70133333333331</v>
      </c>
      <c r="CW701" s="27">
        <f>IF($O701&gt;=CW$1,$S701+$Y701,$Y701)</f>
        <v>601.70133333333331</v>
      </c>
      <c r="CX701" s="27">
        <f>IF($O701&gt;=CX$1,$S701+$Y701,$Y701)</f>
        <v>601.70133333333331</v>
      </c>
      <c r="CY701" s="27">
        <f>IF($O701&gt;=CY$1,$S701+$Y701,$Y701)</f>
        <v>601.70133333333331</v>
      </c>
      <c r="CZ701" s="27">
        <f>IF($O701&gt;=CZ$1,$S701+$Y701,$Y701)</f>
        <v>601.70133333333331</v>
      </c>
      <c r="DA701" s="27">
        <f>IF($O701&gt;=DA$1,$S701+$Y701,$Y701)</f>
        <v>601.70133333333331</v>
      </c>
      <c r="DB701" s="27">
        <f>IF($O701&gt;=DB$1,$S701+$Y701,$Y701)</f>
        <v>601.70133333333331</v>
      </c>
      <c r="DC701" s="27">
        <f>IF($O701&gt;=DC$1,$S701+$Y701,$Y701)</f>
        <v>601.70133333333331</v>
      </c>
      <c r="DD701" s="27">
        <f>IF($O701&gt;=DD$1,$S701+$Y701,$Y701)</f>
        <v>601.70133333333331</v>
      </c>
      <c r="DE701" s="27">
        <f>IF($O701&gt;=DE$1,$S701+$Y701,$Y701)</f>
        <v>601.70133333333331</v>
      </c>
      <c r="DF701" s="27">
        <f>IF($O701&gt;=DF$1,$S701+$Y701,$Y701)</f>
        <v>601.70133333333331</v>
      </c>
      <c r="DG701" s="27">
        <f>IF($O701&gt;=DG$1,$S701+$Y701,$Y701)</f>
        <v>601.70133333333331</v>
      </c>
      <c r="DH701" s="27">
        <f>IF($O701&gt;=DH$1,$S701+$Y701,$Y701)</f>
        <v>601.70133333333331</v>
      </c>
      <c r="DI701" s="27">
        <f>IF($O701&gt;=DI$1,$S701+$Y701,$Y701)</f>
        <v>601.70133333333331</v>
      </c>
      <c r="DJ701" s="27">
        <f>IF($O701&gt;=DJ$1,$S701+$Y701,$Y701)</f>
        <v>601.70133333333331</v>
      </c>
      <c r="DK701" s="27">
        <f>IF($O701&gt;=DK$1,$S701+$Y701,$Y701)</f>
        <v>601.70133333333331</v>
      </c>
      <c r="DL701" s="27">
        <f>IF($O701&gt;=DL$1,$S701+$Y701,$Y701)</f>
        <v>601.70133333333331</v>
      </c>
      <c r="DM701" s="27">
        <f>IF($O701&gt;=DM$1,$S701+$Y701,$Y701)</f>
        <v>601.70133333333331</v>
      </c>
      <c r="DN701" s="27">
        <f>IF($O701&gt;=DN$1,$S701+$Y701,$Y701)</f>
        <v>601.70133333333331</v>
      </c>
      <c r="DO701" s="27">
        <f>IF($O701&gt;=DO$1,$S701+$Y701,$Y701)</f>
        <v>601.70133333333331</v>
      </c>
      <c r="DP701" s="27">
        <f>IF($O701&gt;=DP$1,$S701+$Y701,$Y701)</f>
        <v>601.70133333333331</v>
      </c>
      <c r="DQ701" s="27">
        <f>IF($O701&gt;=DQ$1,$S701+$Y701,$Y701)</f>
        <v>601.70133333333331</v>
      </c>
      <c r="DR701" s="27">
        <f>IF($O701&gt;=DR$1,$S701+$Y701,$Y701)</f>
        <v>601.70133333333331</v>
      </c>
      <c r="DS701" s="27">
        <f>IF($O701&gt;=DS$1,$S701+$Y701,$Y701)</f>
        <v>601.70133333333331</v>
      </c>
      <c r="DT701" s="27">
        <f>IF($O701&gt;=DT$1,$S701+$Y701,$Y701)</f>
        <v>601.70133333333331</v>
      </c>
      <c r="DU701" s="27">
        <f>IF($O701&gt;=DU$1,$S701+$Y701,$Y701)</f>
        <v>601.70133333333331</v>
      </c>
      <c r="DV701" s="27">
        <f>IF($O701&gt;=DV$1,$S701+$Y701,$Y701)</f>
        <v>601.70133333333331</v>
      </c>
      <c r="DW701" s="27">
        <f>IF($O701&gt;=DW$1,$S701+$Y701,$Y701)</f>
        <v>601.70133333333331</v>
      </c>
      <c r="DX701" s="27">
        <f>IF($O701&gt;=DX$1,$S701+$Y701,$Y701)</f>
        <v>601.70133333333331</v>
      </c>
      <c r="DY701" s="27">
        <f>IF($O701&gt;=DY$1,$S701+$Y701,$Y701)</f>
        <v>601.70133333333331</v>
      </c>
      <c r="DZ701" s="27">
        <f>IF($O701&gt;=DZ$1,$S701+$Y701,$Y701)</f>
        <v>601.70133333333331</v>
      </c>
      <c r="EA701" s="27">
        <f>IF($O701&gt;=EA$1,$S701+$Y701,$Y701)</f>
        <v>601.70133333333331</v>
      </c>
      <c r="EB701" s="27">
        <f>IF($O701&gt;=EB$1,$S701+$Y701,$Y701)</f>
        <v>601.70133333333331</v>
      </c>
      <c r="EC701" s="27">
        <f>IF($O701&gt;=EC$1,$S701+$Y701,$Y701)</f>
        <v>601.70133333333331</v>
      </c>
      <c r="ED701" s="27">
        <f>IF($O701&gt;=ED$1,$S701+$Y701,$Y701)</f>
        <v>601.70133333333331</v>
      </c>
      <c r="EE701" s="27">
        <f>IF($O701&gt;=EE$1,$S701+$Y701,$Y701)</f>
        <v>601.70133333333331</v>
      </c>
      <c r="EF701" s="27">
        <f>IF($O701&gt;=EF$1,$S701+$Y701,$Y701)</f>
        <v>601.70133333333331</v>
      </c>
      <c r="EG701" s="27">
        <f>IF($O701&gt;=EG$1,$S701+$Y701,$Y701)</f>
        <v>601.70133333333331</v>
      </c>
      <c r="EH701" s="27">
        <f>IF($O701&gt;=EH$1,$S701+$Y701,$Y701)</f>
        <v>601.70133333333331</v>
      </c>
      <c r="EI701" s="27">
        <f>IF($O701&gt;=EI$1,$S701+$Y701,$Y701)</f>
        <v>601.70133333333331</v>
      </c>
      <c r="EJ701" s="27">
        <f>IF($O701&gt;=EJ$1,$S701+$Y701,$Y701)</f>
        <v>601.70133333333331</v>
      </c>
      <c r="EK701" s="27">
        <f>IF($O701&gt;=EK$1,$S701+$Y701,$Y701)</f>
        <v>601.70133333333331</v>
      </c>
      <c r="EL701" s="27">
        <f>IF($O701&gt;=EL$1,$S701+$Y701,$Y701)</f>
        <v>601.70133333333331</v>
      </c>
      <c r="EM701" s="27">
        <f>IF($O701&gt;=EM$1,$S701+$Y701,$Y701)</f>
        <v>601.70133333333331</v>
      </c>
      <c r="EN701" s="27">
        <f>IF($O701&gt;=EN$1,$S701+$Y701,$Y701)</f>
        <v>601.70133333333331</v>
      </c>
      <c r="EO701" s="27">
        <f>IF($O701&gt;=EO$1,$S701+$Y701,$Y701)</f>
        <v>601.70133333333331</v>
      </c>
      <c r="EP701" s="27">
        <f>IF($O701&gt;=EP$1,$S701+$Y701,$Y701)</f>
        <v>601.70133333333331</v>
      </c>
      <c r="EQ701" s="27">
        <f>IF($O701&gt;=EQ$1,$S701+$Y701,$Y701)</f>
        <v>601.70133333333331</v>
      </c>
      <c r="ER701" s="27">
        <f>IF($O701&gt;=ER$1,$S701+$Y701,$Y701)</f>
        <v>601.70133333333331</v>
      </c>
      <c r="ES701" s="27">
        <f>IF($O701&gt;=ES$1,$S701+$Y701,$Y701)</f>
        <v>601.70133333333331</v>
      </c>
      <c r="ET701" s="27">
        <f>IF($O701&gt;=ET$1,$S701+$Y701,$Y701)</f>
        <v>601.70133333333331</v>
      </c>
      <c r="EU701" s="27">
        <f>IF($O701&gt;=EU$1,$S701+$Y701,$Y701)</f>
        <v>601.70133333333331</v>
      </c>
      <c r="EV701" s="27">
        <f>IF($O701&gt;=EV$1,$S701,0)</f>
        <v>601.70133333333331</v>
      </c>
      <c r="EW701" s="27">
        <f>IF($O701&gt;=EW$1,$S701,0)</f>
        <v>601.70133333333331</v>
      </c>
      <c r="EX701" s="27">
        <f>IF($O701&gt;=EX$1,$S701,0)</f>
        <v>601.70133333333331</v>
      </c>
      <c r="EY701" s="27">
        <f>IF($O701&gt;=EY$1,$S701,0)</f>
        <v>601.70133333333331</v>
      </c>
      <c r="EZ701" s="27">
        <f>IF($O701&gt;=EZ$1,$S701,0)</f>
        <v>601.70133333333331</v>
      </c>
      <c r="FA701" s="27">
        <f>IF($O701&gt;=FA$1,$S701,0)</f>
        <v>601.70133333333331</v>
      </c>
      <c r="FB701" s="27">
        <f>IF($O701&gt;=FB$1,$S701,0)</f>
        <v>601.70133333333331</v>
      </c>
      <c r="FC701" s="27">
        <f>IF($O701&gt;=FC$1,$S701,0)</f>
        <v>601.70133333333331</v>
      </c>
      <c r="FD701" s="27">
        <f>IF($O701&gt;=FD$1,$S701,0)</f>
        <v>601.70133333333331</v>
      </c>
      <c r="FE701" s="27">
        <f>IF($O701&gt;=FE$1,$S701,0)</f>
        <v>601.70133333333331</v>
      </c>
      <c r="FF701" s="27">
        <f>IF($O701&gt;=FF$1,$S701,0)</f>
        <v>601.70133333333331</v>
      </c>
      <c r="FG701" s="27">
        <f>IF($O701&gt;=FG$1,$S701,0)</f>
        <v>601.70133333333331</v>
      </c>
      <c r="FH701" s="27">
        <f>IF($O701&gt;=FH$1,$S701,0)</f>
        <v>601.70133333333331</v>
      </c>
      <c r="FI701" s="27">
        <f>IF($O701&gt;=FI$1,$S701,0)</f>
        <v>601.70133333333331</v>
      </c>
      <c r="FJ701" s="27">
        <f>IF($O701&gt;=FJ$1,$S701,0)</f>
        <v>601.70133333333331</v>
      </c>
      <c r="FK701" s="27">
        <f>IF($O701&gt;=FK$1,$S701,0)</f>
        <v>601.70133333333331</v>
      </c>
      <c r="FL701" s="27">
        <f>IF($O701&gt;=FL$1,$S701,0)</f>
        <v>601.70133333333331</v>
      </c>
      <c r="FM701" s="27">
        <f>IF($O701&gt;=FM$1,$S701,0)</f>
        <v>601.70133333333331</v>
      </c>
      <c r="FN701" s="27">
        <f>IF($O701&gt;=FN$1,$S701,0)</f>
        <v>601.70133333333331</v>
      </c>
      <c r="FO701" s="27">
        <f>IF($O701&gt;=FO$1,$S701,0)</f>
        <v>601.70133333333331</v>
      </c>
      <c r="FP701" s="27">
        <f>IF($O701&gt;=FP$1,$S701,0)</f>
        <v>601.70133333333331</v>
      </c>
      <c r="FQ701" s="27">
        <f>IF($O701&gt;=FQ$1,$S701,0)</f>
        <v>601.70133333333331</v>
      </c>
      <c r="FR701" s="27">
        <f>IF($O701&gt;=FR$1,$S701,0)</f>
        <v>601.70133333333331</v>
      </c>
      <c r="FS701" s="27">
        <f>IF($O701&gt;=FS$1,$S701,0)</f>
        <v>601.70133333333331</v>
      </c>
      <c r="FT701" s="27">
        <f>IF($O701&gt;=FT$1,$S701,0)</f>
        <v>601.70133333333331</v>
      </c>
      <c r="FU701" s="27">
        <f>IF($O701&gt;=FU$1,$S701,0)</f>
        <v>601.70133333333331</v>
      </c>
      <c r="FV701" s="27">
        <f>IF($O701&gt;=FV$1,$S701,0)</f>
        <v>601.70133333333331</v>
      </c>
      <c r="FW701" s="27">
        <f>IF($O701&gt;=FW$1,$S701,0)</f>
        <v>601.70133333333331</v>
      </c>
      <c r="FX701" s="27">
        <f>IF($O701&gt;=FX$1,$S701,0)</f>
        <v>601.70133333333331</v>
      </c>
      <c r="FY701" s="27">
        <f>IF($O701&gt;=FY$1,$S701,0)</f>
        <v>601.70133333333331</v>
      </c>
      <c r="FZ701" s="27">
        <f>IF($O701&gt;=FZ$1,$S701,0)</f>
        <v>601.70133333333331</v>
      </c>
      <c r="GA701" s="27">
        <f>IF($O701&gt;=GA$1,$S701,0)</f>
        <v>601.70133333333331</v>
      </c>
      <c r="GB701" s="27">
        <f>IF($O701&gt;=GB$1,$S701,0)</f>
        <v>601.70133333333331</v>
      </c>
      <c r="GC701" s="27">
        <f>IF($O701&gt;=GC$1,$S701,0)</f>
        <v>601.70133333333331</v>
      </c>
      <c r="GD701" s="27">
        <f>IF($O701&gt;=GD$1,$S701,0)</f>
        <v>601.70133333333331</v>
      </c>
      <c r="GE701" s="27">
        <f>IF($O701&gt;=GE$1,$S701,0)</f>
        <v>601.70133333333331</v>
      </c>
      <c r="GF701" s="27">
        <f>IF($O701&gt;=GF$1,$S701,0)</f>
        <v>601.70133333333331</v>
      </c>
      <c r="GG701" s="27">
        <f>IF($O701&gt;=GG$1,$S701,0)</f>
        <v>601.70133333333331</v>
      </c>
      <c r="GH701" s="27">
        <f>IF($O701&gt;=GH$1,$S701,0)</f>
        <v>601.70133333333331</v>
      </c>
      <c r="GI701" s="27">
        <f>IF($O701&gt;=GI$1,$S701,0)</f>
        <v>601.70133333333331</v>
      </c>
      <c r="GJ701" s="27">
        <f>IF($O701&gt;=GJ$1,$S701,0)</f>
        <v>601.70133333333331</v>
      </c>
      <c r="GK701" s="27">
        <f>IF($O701&gt;=GK$1,$S701,0)</f>
        <v>601.70133333333331</v>
      </c>
      <c r="GL701" s="27">
        <f>IF($O701&gt;=GL$1,$S701,0)</f>
        <v>601.70133333333331</v>
      </c>
      <c r="GM701" s="27">
        <f>IF($O701&gt;=GM$1,$S701,0)</f>
        <v>601.70133333333331</v>
      </c>
      <c r="GN701" s="27">
        <f>IF($O701&gt;=GN$1,$S701,0)</f>
        <v>601.70133333333331</v>
      </c>
      <c r="GO701" s="27">
        <f>IF($O701&gt;=GO$1,$S701,0)</f>
        <v>601.70133333333331</v>
      </c>
      <c r="GP701" s="27">
        <f>IF($O701&gt;=GP$1,$S701,0)</f>
        <v>601.70133333333331</v>
      </c>
      <c r="GQ701" s="27">
        <f>IF($O701&gt;=GQ$1,$S701,0)</f>
        <v>601.70133333333331</v>
      </c>
      <c r="GR701" s="27">
        <f>IF($O701&gt;=GR$1,$S701,0)</f>
        <v>601.70133333333331</v>
      </c>
      <c r="GS701" s="27">
        <f>IF($O701&gt;=GS$1,$S701,0)</f>
        <v>601.70133333333331</v>
      </c>
      <c r="GT701" s="27">
        <f>IF($O701&gt;=GT$1,$S701,0)</f>
        <v>601.70133333333331</v>
      </c>
      <c r="GU701" s="27">
        <f>IF($O701&gt;=GU$1,$S701,0)</f>
        <v>601.70133333333331</v>
      </c>
      <c r="GV701" s="27">
        <f>IF($O701&gt;=GV$1,$S701,0)</f>
        <v>601.70133333333331</v>
      </c>
      <c r="GW701" s="27">
        <f>IF($O701&gt;=GW$1,$S701,0)</f>
        <v>601.70133333333331</v>
      </c>
      <c r="GX701" s="27">
        <f>IF($O701&gt;=GX$1,$S701,0)</f>
        <v>601.70133333333331</v>
      </c>
      <c r="GY701" s="27">
        <f>IF($O701&gt;=GY$1,$S701,0)</f>
        <v>601.70133333333331</v>
      </c>
      <c r="GZ701" s="27">
        <f>IF($O701&gt;=GZ$1,$S701,0)</f>
        <v>601.70133333333331</v>
      </c>
      <c r="HA701" s="27">
        <f>IF($O701&gt;=HA$1,$S701,0)</f>
        <v>601.70133333333331</v>
      </c>
      <c r="HB701" s="27">
        <f>IF($O701&gt;=HB$1,$S701,0)</f>
        <v>601.70133333333331</v>
      </c>
      <c r="HC701" s="27">
        <f>IF($O701&gt;=HC$1,$S701,0)</f>
        <v>601.70133333333331</v>
      </c>
    </row>
    <row r="702" spans="1:211">
      <c r="A702" s="3">
        <v>31461</v>
      </c>
      <c r="B702" s="3" t="s">
        <v>751</v>
      </c>
      <c r="C702" s="3" t="s">
        <v>18</v>
      </c>
      <c r="D702" s="3">
        <v>60</v>
      </c>
      <c r="E702" s="4">
        <v>32105</v>
      </c>
      <c r="F702" s="5">
        <v>30.591780821917808</v>
      </c>
      <c r="G702" s="3" t="s">
        <v>729</v>
      </c>
      <c r="H702" s="4">
        <v>21300</v>
      </c>
      <c r="I702" s="9" t="s">
        <v>819</v>
      </c>
      <c r="J702" s="5">
        <v>2494.14</v>
      </c>
      <c r="K702" s="31">
        <v>1004</v>
      </c>
      <c r="L702" s="32">
        <v>31</v>
      </c>
      <c r="M702" s="33">
        <f>VLOOKUP(L702,FIND,3,TRUE)</f>
        <v>1.5</v>
      </c>
      <c r="N702" s="32">
        <f>IF(L702&gt;30,180,VLOOKUP(L702,TEMPO,2,FALSE))</f>
        <v>180</v>
      </c>
      <c r="O702" s="32">
        <f>IF(R702&gt;0,4,N702)</f>
        <v>180</v>
      </c>
      <c r="P702" s="96">
        <f>J702*M702*L702</f>
        <v>115977.51</v>
      </c>
      <c r="Q702" s="96">
        <f>10934.45*2</f>
        <v>21868.9</v>
      </c>
      <c r="R702" s="96">
        <f>IF(P702&lt;=Q702,P702/4,0)</f>
        <v>0</v>
      </c>
      <c r="S702" s="5">
        <f>IF(P702&gt;=Q702,P702/N702,0)</f>
        <v>644.31949999999995</v>
      </c>
      <c r="T702" s="3"/>
      <c r="U702" s="3">
        <f>IF(T702="",1,0)</f>
        <v>1</v>
      </c>
      <c r="V702" s="3">
        <v>57</v>
      </c>
      <c r="W702" s="5">
        <v>0</v>
      </c>
      <c r="X702" s="5">
        <v>402.65</v>
      </c>
      <c r="Y702" s="5">
        <f>X702*W702</f>
        <v>0</v>
      </c>
      <c r="Z702" s="5">
        <v>400</v>
      </c>
      <c r="AA702" s="5">
        <f>S702+Y702+Z702</f>
        <v>1044.3195000000001</v>
      </c>
      <c r="AB702" s="39">
        <f>(J702/12+J702/12*1.3333333333+450/12+J702/30*6/12+J702)*1.3+Y702+Z702+153.9</f>
        <v>4529.5348666576592</v>
      </c>
      <c r="AC702" s="39" t="s">
        <v>18</v>
      </c>
      <c r="AD702" s="39">
        <f>J702*1.3+400+153.9</f>
        <v>3796.2820000000002</v>
      </c>
      <c r="AE702" s="39">
        <f>SUMIFS('CUSTO MENSAL FUNC NOVO'!H:H,'CUSTO MENSAL FUNC NOVO'!A:A,'VALORES MENSAIS'!AC702)</f>
        <v>1902.2210000000002</v>
      </c>
      <c r="AF702" s="27">
        <f>IF($R702&gt;0,$R702,$S702)+$Y702+$Z702</f>
        <v>1044.3195000000001</v>
      </c>
      <c r="AG702" s="27">
        <f>IF($R702&gt;0,$R702,$S702)+$Y702+$Z702</f>
        <v>1044.3195000000001</v>
      </c>
      <c r="AH702" s="27">
        <f>IF($R702&gt;0,$R702,$S702)+$Y702+$Z702</f>
        <v>1044.3195000000001</v>
      </c>
      <c r="AI702" s="27">
        <f>IF($R702&gt;0,$R702,$S702)+$Y702+$Z702</f>
        <v>1044.3195000000001</v>
      </c>
      <c r="AJ702" s="27">
        <f>IF($O702&gt;=AJ$1,$S702+$Y702+$Z702,$Y702+$Z702)</f>
        <v>1044.3195000000001</v>
      </c>
      <c r="AK702" s="27">
        <f>IF($O702&gt;=AK$1,$S702+$Y702+$Z702,$Y702+$Z702)</f>
        <v>1044.3195000000001</v>
      </c>
      <c r="AL702" s="27">
        <f>IF($O702&gt;=AL$1,$S702+$Y702+$Z702,$Y702+$Z702)</f>
        <v>1044.3195000000001</v>
      </c>
      <c r="AM702" s="27">
        <f>IF($O702&gt;=AM$1,$S702+$Y702+$Z702,$Y702+$Z702)</f>
        <v>1044.3195000000001</v>
      </c>
      <c r="AN702" s="27">
        <f>IF($O702&gt;=AN$1,$S702+$Y702+$Z702,$Y702+$Z702)</f>
        <v>1044.3195000000001</v>
      </c>
      <c r="AO702" s="27">
        <f>IF($O702&gt;=AO$1,$S702+$Y702+$Z702,$Y702+$Z702)</f>
        <v>1044.3195000000001</v>
      </c>
      <c r="AP702" s="27">
        <f>IF($O702&gt;=AP$1,$S702+$Y702+$Z702,$Y702+$Z702)</f>
        <v>1044.3195000000001</v>
      </c>
      <c r="AQ702" s="27">
        <f>IF($O702&gt;=AQ$1,$S702+$Y702+$Z702,$Y702+$Z702)</f>
        <v>1044.3195000000001</v>
      </c>
      <c r="AR702" s="27">
        <f>IF($O702&gt;=AR$1,$S702+$Y702+$Z702,$Y702+$Z702)</f>
        <v>1044.3195000000001</v>
      </c>
      <c r="AS702" s="27">
        <f>IF($O702&gt;=AS$1,$S702+$Y702+$Z702,$Y702+$Z702)</f>
        <v>1044.3195000000001</v>
      </c>
      <c r="AT702" s="27">
        <f>IF($O702&gt;=AT$1,$S702+$Y702+$Z702,$Y702+$Z702)</f>
        <v>1044.3195000000001</v>
      </c>
      <c r="AU702" s="27">
        <f>IF($O702&gt;=AU$1,$S702+$Y702+$Z702,$Y702+$Z702)</f>
        <v>1044.3195000000001</v>
      </c>
      <c r="AV702" s="27">
        <f>IF($O702&gt;=AV$1,$S702+$Y702+$Z702,$Y702+$Z702)</f>
        <v>1044.3195000000001</v>
      </c>
      <c r="AW702" s="27">
        <f>IF($O702&gt;=AW$1,$S702+$Y702+$Z702,$Y702+$Z702)</f>
        <v>1044.3195000000001</v>
      </c>
      <c r="AX702" s="27">
        <f>IF($O702&gt;=AX$1,$S702+$Y702+$Z702,$Y702+$Z702)</f>
        <v>1044.3195000000001</v>
      </c>
      <c r="AY702" s="27">
        <f>IF($O702&gt;=AY$1,$S702+$Y702+$Z702,$Y702+$Z702)</f>
        <v>1044.3195000000001</v>
      </c>
      <c r="AZ702" s="27">
        <f>IF($O702&gt;=AZ$1,$S702+$Y702+$Z702,$Y702+$Z702)</f>
        <v>1044.3195000000001</v>
      </c>
      <c r="BA702" s="27">
        <f>IF($O702&gt;=BA$1,$S702+$Y702+$Z702,$Y702+$Z702)</f>
        <v>1044.3195000000001</v>
      </c>
      <c r="BB702" s="27">
        <f>IF($O702&gt;=BB$1,$S702+$Y702+$Z702,$Y702+$Z702)</f>
        <v>1044.3195000000001</v>
      </c>
      <c r="BC702" s="27">
        <f>IF($O702&gt;=BC$1,$S702+$Y702+$Z702,$Y702+$Z702)</f>
        <v>1044.3195000000001</v>
      </c>
      <c r="BD702" s="27">
        <f>IF($O702&gt;=BD$1,$S702+$Y702+$Z702,$Y702+$Z702)</f>
        <v>1044.3195000000001</v>
      </c>
      <c r="BE702" s="27">
        <f>IF($O702&gt;=BE$1,$S702+$Y702+$Z702,$Y702+$Z702)</f>
        <v>1044.3195000000001</v>
      </c>
      <c r="BF702" s="27">
        <f>IF($O702&gt;=BF$1,$S702+$Y702+$Z702,$Y702+$Z702)</f>
        <v>1044.3195000000001</v>
      </c>
      <c r="BG702" s="27">
        <f>IF($O702&gt;=BG$1,$S702+$Y702+$Z702,$Y702+$Z702)</f>
        <v>1044.3195000000001</v>
      </c>
      <c r="BH702" s="27">
        <f>IF($O702&gt;=BH$1,$S702+$Y702+$Z702,$Y702+$Z702)</f>
        <v>1044.3195000000001</v>
      </c>
      <c r="BI702" s="27">
        <f>IF($O702&gt;=BI$1,$S702+$Y702+$Z702,$Y702+$Z702)</f>
        <v>1044.3195000000001</v>
      </c>
      <c r="BJ702" s="27">
        <f>IF($O702&gt;=BJ$1,$S702+$Y702+$Z702,$Y702+$Z702)</f>
        <v>1044.3195000000001</v>
      </c>
      <c r="BK702" s="27">
        <f>IF($O702&gt;=BK$1,$S702+$Y702+$Z702,$Y702+$Z702)</f>
        <v>1044.3195000000001</v>
      </c>
      <c r="BL702" s="27">
        <f>IF($O702&gt;=BL$1,$S702+$Y702+$Z702,$Y702+$Z702)</f>
        <v>1044.3195000000001</v>
      </c>
      <c r="BM702" s="27">
        <f>IF($O702&gt;=BM$1,$S702+$Y702+$Z702,$Y702+$Z702)</f>
        <v>1044.3195000000001</v>
      </c>
      <c r="BN702" s="27">
        <f>IF($O702&gt;=BN$1,$S702+$Y702+$Z702,$Y702+$Z702)</f>
        <v>1044.3195000000001</v>
      </c>
      <c r="BO702" s="27">
        <f>IF($O702&gt;=BO$1,$S702+$Y702+$Z702,$Y702+$Z702)</f>
        <v>1044.3195000000001</v>
      </c>
      <c r="BP702" s="27">
        <f>IF($O702&gt;=BP$1,$S702+$Y702+$Z702,$Y702+$Z702)</f>
        <v>1044.3195000000001</v>
      </c>
      <c r="BQ702" s="27">
        <f>IF($O702&gt;=BQ$1,$S702+$Y702+$Z702,$Y702+$Z702)</f>
        <v>1044.3195000000001</v>
      </c>
      <c r="BR702" s="27">
        <f>IF($O702&gt;=BR$1,$S702+$Y702+$Z702,$Y702+$Z702)</f>
        <v>1044.3195000000001</v>
      </c>
      <c r="BS702" s="27">
        <f>IF($O702&gt;=BS$1,$S702+$Y702+$Z702,$Y702+$Z702)</f>
        <v>1044.3195000000001</v>
      </c>
      <c r="BT702" s="27">
        <f>IF($O702&gt;=BT$1,$S702+$Y702+$Z702,$Y702+$Z702)</f>
        <v>1044.3195000000001</v>
      </c>
      <c r="BU702" s="27">
        <f>IF($O702&gt;=BU$1,$S702+$Y702+$Z702,$Y702+$Z702)</f>
        <v>1044.3195000000001</v>
      </c>
      <c r="BV702" s="27">
        <f>IF($O702&gt;=BV$1,$S702+$Y702+$Z702,$Y702+$Z702)</f>
        <v>1044.3195000000001</v>
      </c>
      <c r="BW702" s="27">
        <f>IF($O702&gt;=BW$1,$S702+$Y702+$Z702,$Y702+$Z702)</f>
        <v>1044.3195000000001</v>
      </c>
      <c r="BX702" s="27">
        <f>IF($O702&gt;=BX$1,$S702+$Y702+$Z702,$Y702+$Z702)</f>
        <v>1044.3195000000001</v>
      </c>
      <c r="BY702" s="27">
        <f>IF($O702&gt;=BY$1,$S702+$Y702+$Z702,$Y702+$Z702)</f>
        <v>1044.3195000000001</v>
      </c>
      <c r="BZ702" s="27">
        <f>IF($O702&gt;=BZ$1,$S702+$Y702+$Z702,$Y702+$Z702)</f>
        <v>1044.3195000000001</v>
      </c>
      <c r="CA702" s="27">
        <f>IF($O702&gt;=CA$1,$S702+$Y702+$Z702,$Y702+$Z702)</f>
        <v>1044.3195000000001</v>
      </c>
      <c r="CB702" s="27">
        <f>IF($O702&gt;=CB$1,$S702+$Y702+$Z702,$Y702+$Z702)</f>
        <v>1044.3195000000001</v>
      </c>
      <c r="CC702" s="27">
        <f>IF($O702&gt;=CC$1,$S702+$Y702+$Z702,$Y702+$Z702)</f>
        <v>1044.3195000000001</v>
      </c>
      <c r="CD702" s="27">
        <f>IF($O702&gt;=CD$1,$S702+$Y702+$Z702,$Y702+$Z702)</f>
        <v>1044.3195000000001</v>
      </c>
      <c r="CE702" s="27">
        <f>IF($O702&gt;=CE$1,$S702+$Y702+$Z702,$Y702+$Z702)</f>
        <v>1044.3195000000001</v>
      </c>
      <c r="CF702" s="27">
        <f>IF($O702&gt;=CF$1,$S702+$Y702+$Z702,$Y702+$Z702)</f>
        <v>1044.3195000000001</v>
      </c>
      <c r="CG702" s="27">
        <f>IF($O702&gt;=CG$1,$S702+$Y702+$Z702,$Y702+$Z702)</f>
        <v>1044.3195000000001</v>
      </c>
      <c r="CH702" s="27">
        <f>IF($O702&gt;=CH$1,$S702+$Y702+$Z702,$Y702+$Z702)</f>
        <v>1044.3195000000001</v>
      </c>
      <c r="CI702" s="27">
        <f>IF($O702&gt;=CI$1,$S702+$Y702+$Z702,$Y702+$Z702)</f>
        <v>1044.3195000000001</v>
      </c>
      <c r="CJ702" s="27">
        <f>IF($O702&gt;=CJ$1,$S702+$Y702+$Z702,$Y702+$Z702)</f>
        <v>1044.3195000000001</v>
      </c>
      <c r="CK702" s="27">
        <f>IF($O702&gt;=CK$1,$S702+$Y702+$Z702,$Y702+$Z702)</f>
        <v>1044.3195000000001</v>
      </c>
      <c r="CL702" s="27">
        <f>IF($O702&gt;=CL$1,$S702+$Y702+$Z702,$Y702+$Z702)</f>
        <v>1044.3195000000001</v>
      </c>
      <c r="CM702" s="27">
        <f>IF($O702&gt;=CM$1,$S702+$Y702+$Z702,$Y702+$Z702)</f>
        <v>1044.3195000000001</v>
      </c>
      <c r="CN702" s="27">
        <f>IF($O702&gt;=CN$1,$S702+$Y702,$Y702)</f>
        <v>644.31949999999995</v>
      </c>
      <c r="CO702" s="27">
        <f>IF($O702&gt;=CO$1,$S702+$Y702,$Y702)</f>
        <v>644.31949999999995</v>
      </c>
      <c r="CP702" s="27">
        <f>IF($O702&gt;=CP$1,$S702+$Y702,$Y702)</f>
        <v>644.31949999999995</v>
      </c>
      <c r="CQ702" s="27">
        <f>IF($O702&gt;=CQ$1,$S702+$Y702,$Y702)</f>
        <v>644.31949999999995</v>
      </c>
      <c r="CR702" s="27">
        <f>IF($O702&gt;=CR$1,$S702+$Y702,$Y702)</f>
        <v>644.31949999999995</v>
      </c>
      <c r="CS702" s="27">
        <f>IF($O702&gt;=CS$1,$S702+$Y702,$Y702)</f>
        <v>644.31949999999995</v>
      </c>
      <c r="CT702" s="27">
        <f>IF($O702&gt;=CT$1,$S702+$Y702,$Y702)</f>
        <v>644.31949999999995</v>
      </c>
      <c r="CU702" s="27">
        <f>IF($O702&gt;=CU$1,$S702+$Y702,$Y702)</f>
        <v>644.31949999999995</v>
      </c>
      <c r="CV702" s="27">
        <f>IF($O702&gt;=CV$1,$S702+$Y702,$Y702)</f>
        <v>644.31949999999995</v>
      </c>
      <c r="CW702" s="27">
        <f>IF($O702&gt;=CW$1,$S702+$Y702,$Y702)</f>
        <v>644.31949999999995</v>
      </c>
      <c r="CX702" s="27">
        <f>IF($O702&gt;=CX$1,$S702+$Y702,$Y702)</f>
        <v>644.31949999999995</v>
      </c>
      <c r="CY702" s="27">
        <f>IF($O702&gt;=CY$1,$S702+$Y702,$Y702)</f>
        <v>644.31949999999995</v>
      </c>
      <c r="CZ702" s="27">
        <f>IF($O702&gt;=CZ$1,$S702+$Y702,$Y702)</f>
        <v>644.31949999999995</v>
      </c>
      <c r="DA702" s="27">
        <f>IF($O702&gt;=DA$1,$S702+$Y702,$Y702)</f>
        <v>644.31949999999995</v>
      </c>
      <c r="DB702" s="27">
        <f>IF($O702&gt;=DB$1,$S702+$Y702,$Y702)</f>
        <v>644.31949999999995</v>
      </c>
      <c r="DC702" s="27">
        <f>IF($O702&gt;=DC$1,$S702+$Y702,$Y702)</f>
        <v>644.31949999999995</v>
      </c>
      <c r="DD702" s="27">
        <f>IF($O702&gt;=DD$1,$S702+$Y702,$Y702)</f>
        <v>644.31949999999995</v>
      </c>
      <c r="DE702" s="27">
        <f>IF($O702&gt;=DE$1,$S702+$Y702,$Y702)</f>
        <v>644.31949999999995</v>
      </c>
      <c r="DF702" s="27">
        <f>IF($O702&gt;=DF$1,$S702+$Y702,$Y702)</f>
        <v>644.31949999999995</v>
      </c>
      <c r="DG702" s="27">
        <f>IF($O702&gt;=DG$1,$S702+$Y702,$Y702)</f>
        <v>644.31949999999995</v>
      </c>
      <c r="DH702" s="27">
        <f>IF($O702&gt;=DH$1,$S702+$Y702,$Y702)</f>
        <v>644.31949999999995</v>
      </c>
      <c r="DI702" s="27">
        <f>IF($O702&gt;=DI$1,$S702+$Y702,$Y702)</f>
        <v>644.31949999999995</v>
      </c>
      <c r="DJ702" s="27">
        <f>IF($O702&gt;=DJ$1,$S702+$Y702,$Y702)</f>
        <v>644.31949999999995</v>
      </c>
      <c r="DK702" s="27">
        <f>IF($O702&gt;=DK$1,$S702+$Y702,$Y702)</f>
        <v>644.31949999999995</v>
      </c>
      <c r="DL702" s="27">
        <f>IF($O702&gt;=DL$1,$S702+$Y702,$Y702)</f>
        <v>644.31949999999995</v>
      </c>
      <c r="DM702" s="27">
        <f>IF($O702&gt;=DM$1,$S702+$Y702,$Y702)</f>
        <v>644.31949999999995</v>
      </c>
      <c r="DN702" s="27">
        <f>IF($O702&gt;=DN$1,$S702+$Y702,$Y702)</f>
        <v>644.31949999999995</v>
      </c>
      <c r="DO702" s="27">
        <f>IF($O702&gt;=DO$1,$S702+$Y702,$Y702)</f>
        <v>644.31949999999995</v>
      </c>
      <c r="DP702" s="27">
        <f>IF($O702&gt;=DP$1,$S702+$Y702,$Y702)</f>
        <v>644.31949999999995</v>
      </c>
      <c r="DQ702" s="27">
        <f>IF($O702&gt;=DQ$1,$S702+$Y702,$Y702)</f>
        <v>644.31949999999995</v>
      </c>
      <c r="DR702" s="27">
        <f>IF($O702&gt;=DR$1,$S702+$Y702,$Y702)</f>
        <v>644.31949999999995</v>
      </c>
      <c r="DS702" s="27">
        <f>IF($O702&gt;=DS$1,$S702+$Y702,$Y702)</f>
        <v>644.31949999999995</v>
      </c>
      <c r="DT702" s="27">
        <f>IF($O702&gt;=DT$1,$S702+$Y702,$Y702)</f>
        <v>644.31949999999995</v>
      </c>
      <c r="DU702" s="27">
        <f>IF($O702&gt;=DU$1,$S702+$Y702,$Y702)</f>
        <v>644.31949999999995</v>
      </c>
      <c r="DV702" s="27">
        <f>IF($O702&gt;=DV$1,$S702+$Y702,$Y702)</f>
        <v>644.31949999999995</v>
      </c>
      <c r="DW702" s="27">
        <f>IF($O702&gt;=DW$1,$S702+$Y702,$Y702)</f>
        <v>644.31949999999995</v>
      </c>
      <c r="DX702" s="27">
        <f>IF($O702&gt;=DX$1,$S702+$Y702,$Y702)</f>
        <v>644.31949999999995</v>
      </c>
      <c r="DY702" s="27">
        <f>IF($O702&gt;=DY$1,$S702+$Y702,$Y702)</f>
        <v>644.31949999999995</v>
      </c>
      <c r="DZ702" s="27">
        <f>IF($O702&gt;=DZ$1,$S702+$Y702,$Y702)</f>
        <v>644.31949999999995</v>
      </c>
      <c r="EA702" s="27">
        <f>IF($O702&gt;=EA$1,$S702+$Y702,$Y702)</f>
        <v>644.31949999999995</v>
      </c>
      <c r="EB702" s="27">
        <f>IF($O702&gt;=EB$1,$S702+$Y702,$Y702)</f>
        <v>644.31949999999995</v>
      </c>
      <c r="EC702" s="27">
        <f>IF($O702&gt;=EC$1,$S702+$Y702,$Y702)</f>
        <v>644.31949999999995</v>
      </c>
      <c r="ED702" s="27">
        <f>IF($O702&gt;=ED$1,$S702+$Y702,$Y702)</f>
        <v>644.31949999999995</v>
      </c>
      <c r="EE702" s="27">
        <f>IF($O702&gt;=EE$1,$S702+$Y702,$Y702)</f>
        <v>644.31949999999995</v>
      </c>
      <c r="EF702" s="27">
        <f>IF($O702&gt;=EF$1,$S702+$Y702,$Y702)</f>
        <v>644.31949999999995</v>
      </c>
      <c r="EG702" s="27">
        <f>IF($O702&gt;=EG$1,$S702+$Y702,$Y702)</f>
        <v>644.31949999999995</v>
      </c>
      <c r="EH702" s="27">
        <f>IF($O702&gt;=EH$1,$S702+$Y702,$Y702)</f>
        <v>644.31949999999995</v>
      </c>
      <c r="EI702" s="27">
        <f>IF($O702&gt;=EI$1,$S702+$Y702,$Y702)</f>
        <v>644.31949999999995</v>
      </c>
      <c r="EJ702" s="27">
        <f>IF($O702&gt;=EJ$1,$S702+$Y702,$Y702)</f>
        <v>644.31949999999995</v>
      </c>
      <c r="EK702" s="27">
        <f>IF($O702&gt;=EK$1,$S702+$Y702,$Y702)</f>
        <v>644.31949999999995</v>
      </c>
      <c r="EL702" s="27">
        <f>IF($O702&gt;=EL$1,$S702+$Y702,$Y702)</f>
        <v>644.31949999999995</v>
      </c>
      <c r="EM702" s="27">
        <f>IF($O702&gt;=EM$1,$S702+$Y702,$Y702)</f>
        <v>644.31949999999995</v>
      </c>
      <c r="EN702" s="27">
        <f>IF($O702&gt;=EN$1,$S702+$Y702,$Y702)</f>
        <v>644.31949999999995</v>
      </c>
      <c r="EO702" s="27">
        <f>IF($O702&gt;=EO$1,$S702+$Y702,$Y702)</f>
        <v>644.31949999999995</v>
      </c>
      <c r="EP702" s="27">
        <f>IF($O702&gt;=EP$1,$S702+$Y702,$Y702)</f>
        <v>644.31949999999995</v>
      </c>
      <c r="EQ702" s="27">
        <f>IF($O702&gt;=EQ$1,$S702+$Y702,$Y702)</f>
        <v>644.31949999999995</v>
      </c>
      <c r="ER702" s="27">
        <f>IF($O702&gt;=ER$1,$S702+$Y702,$Y702)</f>
        <v>644.31949999999995</v>
      </c>
      <c r="ES702" s="27">
        <f>IF($O702&gt;=ES$1,$S702+$Y702,$Y702)</f>
        <v>644.31949999999995</v>
      </c>
      <c r="ET702" s="27">
        <f>IF($O702&gt;=ET$1,$S702+$Y702,$Y702)</f>
        <v>644.31949999999995</v>
      </c>
      <c r="EU702" s="27">
        <f>IF($O702&gt;=EU$1,$S702+$Y702,$Y702)</f>
        <v>644.31949999999995</v>
      </c>
      <c r="EV702" s="27">
        <f>IF($O702&gt;=EV$1,$S702,0)</f>
        <v>644.31949999999995</v>
      </c>
      <c r="EW702" s="27">
        <f>IF($O702&gt;=EW$1,$S702,0)</f>
        <v>644.31949999999995</v>
      </c>
      <c r="EX702" s="27">
        <f>IF($O702&gt;=EX$1,$S702,0)</f>
        <v>644.31949999999995</v>
      </c>
      <c r="EY702" s="27">
        <f>IF($O702&gt;=EY$1,$S702,0)</f>
        <v>644.31949999999995</v>
      </c>
      <c r="EZ702" s="27">
        <f>IF($O702&gt;=EZ$1,$S702,0)</f>
        <v>644.31949999999995</v>
      </c>
      <c r="FA702" s="27">
        <f>IF($O702&gt;=FA$1,$S702,0)</f>
        <v>644.31949999999995</v>
      </c>
      <c r="FB702" s="27">
        <f>IF($O702&gt;=FB$1,$S702,0)</f>
        <v>644.31949999999995</v>
      </c>
      <c r="FC702" s="27">
        <f>IF($O702&gt;=FC$1,$S702,0)</f>
        <v>644.31949999999995</v>
      </c>
      <c r="FD702" s="27">
        <f>IF($O702&gt;=FD$1,$S702,0)</f>
        <v>644.31949999999995</v>
      </c>
      <c r="FE702" s="27">
        <f>IF($O702&gt;=FE$1,$S702,0)</f>
        <v>644.31949999999995</v>
      </c>
      <c r="FF702" s="27">
        <f>IF($O702&gt;=FF$1,$S702,0)</f>
        <v>644.31949999999995</v>
      </c>
      <c r="FG702" s="27">
        <f>IF($O702&gt;=FG$1,$S702,0)</f>
        <v>644.31949999999995</v>
      </c>
      <c r="FH702" s="27">
        <f>IF($O702&gt;=FH$1,$S702,0)</f>
        <v>644.31949999999995</v>
      </c>
      <c r="FI702" s="27">
        <f>IF($O702&gt;=FI$1,$S702,0)</f>
        <v>644.31949999999995</v>
      </c>
      <c r="FJ702" s="27">
        <f>IF($O702&gt;=FJ$1,$S702,0)</f>
        <v>644.31949999999995</v>
      </c>
      <c r="FK702" s="27">
        <f>IF($O702&gt;=FK$1,$S702,0)</f>
        <v>644.31949999999995</v>
      </c>
      <c r="FL702" s="27">
        <f>IF($O702&gt;=FL$1,$S702,0)</f>
        <v>644.31949999999995</v>
      </c>
      <c r="FM702" s="27">
        <f>IF($O702&gt;=FM$1,$S702,0)</f>
        <v>644.31949999999995</v>
      </c>
      <c r="FN702" s="27">
        <f>IF($O702&gt;=FN$1,$S702,0)</f>
        <v>644.31949999999995</v>
      </c>
      <c r="FO702" s="27">
        <f>IF($O702&gt;=FO$1,$S702,0)</f>
        <v>644.31949999999995</v>
      </c>
      <c r="FP702" s="27">
        <f>IF($O702&gt;=FP$1,$S702,0)</f>
        <v>644.31949999999995</v>
      </c>
      <c r="FQ702" s="27">
        <f>IF($O702&gt;=FQ$1,$S702,0)</f>
        <v>644.31949999999995</v>
      </c>
      <c r="FR702" s="27">
        <f>IF($O702&gt;=FR$1,$S702,0)</f>
        <v>644.31949999999995</v>
      </c>
      <c r="FS702" s="27">
        <f>IF($O702&gt;=FS$1,$S702,0)</f>
        <v>644.31949999999995</v>
      </c>
      <c r="FT702" s="27">
        <f>IF($O702&gt;=FT$1,$S702,0)</f>
        <v>644.31949999999995</v>
      </c>
      <c r="FU702" s="27">
        <f>IF($O702&gt;=FU$1,$S702,0)</f>
        <v>644.31949999999995</v>
      </c>
      <c r="FV702" s="27">
        <f>IF($O702&gt;=FV$1,$S702,0)</f>
        <v>644.31949999999995</v>
      </c>
      <c r="FW702" s="27">
        <f>IF($O702&gt;=FW$1,$S702,0)</f>
        <v>644.31949999999995</v>
      </c>
      <c r="FX702" s="27">
        <f>IF($O702&gt;=FX$1,$S702,0)</f>
        <v>644.31949999999995</v>
      </c>
      <c r="FY702" s="27">
        <f>IF($O702&gt;=FY$1,$S702,0)</f>
        <v>644.31949999999995</v>
      </c>
      <c r="FZ702" s="27">
        <f>IF($O702&gt;=FZ$1,$S702,0)</f>
        <v>644.31949999999995</v>
      </c>
      <c r="GA702" s="27">
        <f>IF($O702&gt;=GA$1,$S702,0)</f>
        <v>644.31949999999995</v>
      </c>
      <c r="GB702" s="27">
        <f>IF($O702&gt;=GB$1,$S702,0)</f>
        <v>644.31949999999995</v>
      </c>
      <c r="GC702" s="27">
        <f>IF($O702&gt;=GC$1,$S702,0)</f>
        <v>644.31949999999995</v>
      </c>
      <c r="GD702" s="27">
        <f>IF($O702&gt;=GD$1,$S702,0)</f>
        <v>644.31949999999995</v>
      </c>
      <c r="GE702" s="27">
        <f>IF($O702&gt;=GE$1,$S702,0)</f>
        <v>644.31949999999995</v>
      </c>
      <c r="GF702" s="27">
        <f>IF($O702&gt;=GF$1,$S702,0)</f>
        <v>644.31949999999995</v>
      </c>
      <c r="GG702" s="27">
        <f>IF($O702&gt;=GG$1,$S702,0)</f>
        <v>644.31949999999995</v>
      </c>
      <c r="GH702" s="27">
        <f>IF($O702&gt;=GH$1,$S702,0)</f>
        <v>644.31949999999995</v>
      </c>
      <c r="GI702" s="27">
        <f>IF($O702&gt;=GI$1,$S702,0)</f>
        <v>644.31949999999995</v>
      </c>
      <c r="GJ702" s="27">
        <f>IF($O702&gt;=GJ$1,$S702,0)</f>
        <v>644.31949999999995</v>
      </c>
      <c r="GK702" s="27">
        <f>IF($O702&gt;=GK$1,$S702,0)</f>
        <v>644.31949999999995</v>
      </c>
      <c r="GL702" s="27">
        <f>IF($O702&gt;=GL$1,$S702,0)</f>
        <v>644.31949999999995</v>
      </c>
      <c r="GM702" s="27">
        <f>IF($O702&gt;=GM$1,$S702,0)</f>
        <v>644.31949999999995</v>
      </c>
      <c r="GN702" s="27">
        <f>IF($O702&gt;=GN$1,$S702,0)</f>
        <v>644.31949999999995</v>
      </c>
      <c r="GO702" s="27">
        <f>IF($O702&gt;=GO$1,$S702,0)</f>
        <v>644.31949999999995</v>
      </c>
      <c r="GP702" s="27">
        <f>IF($O702&gt;=GP$1,$S702,0)</f>
        <v>644.31949999999995</v>
      </c>
      <c r="GQ702" s="27">
        <f>IF($O702&gt;=GQ$1,$S702,0)</f>
        <v>644.31949999999995</v>
      </c>
      <c r="GR702" s="27">
        <f>IF($O702&gt;=GR$1,$S702,0)</f>
        <v>644.31949999999995</v>
      </c>
      <c r="GS702" s="27">
        <f>IF($O702&gt;=GS$1,$S702,0)</f>
        <v>644.31949999999995</v>
      </c>
      <c r="GT702" s="27">
        <f>IF($O702&gt;=GT$1,$S702,0)</f>
        <v>644.31949999999995</v>
      </c>
      <c r="GU702" s="27">
        <f>IF($O702&gt;=GU$1,$S702,0)</f>
        <v>644.31949999999995</v>
      </c>
      <c r="GV702" s="27">
        <f>IF($O702&gt;=GV$1,$S702,0)</f>
        <v>644.31949999999995</v>
      </c>
      <c r="GW702" s="27">
        <f>IF($O702&gt;=GW$1,$S702,0)</f>
        <v>644.31949999999995</v>
      </c>
      <c r="GX702" s="27">
        <f>IF($O702&gt;=GX$1,$S702,0)</f>
        <v>644.31949999999995</v>
      </c>
      <c r="GY702" s="27">
        <f>IF($O702&gt;=GY$1,$S702,0)</f>
        <v>644.31949999999995</v>
      </c>
      <c r="GZ702" s="27">
        <f>IF($O702&gt;=GZ$1,$S702,0)</f>
        <v>644.31949999999995</v>
      </c>
      <c r="HA702" s="27">
        <f>IF($O702&gt;=HA$1,$S702,0)</f>
        <v>644.31949999999995</v>
      </c>
      <c r="HB702" s="27">
        <f>IF($O702&gt;=HB$1,$S702,0)</f>
        <v>644.31949999999995</v>
      </c>
      <c r="HC702" s="27">
        <f>IF($O702&gt;=HC$1,$S702,0)</f>
        <v>644.31949999999995</v>
      </c>
    </row>
    <row r="703" spans="1:211">
      <c r="A703" s="3">
        <v>40312</v>
      </c>
      <c r="B703" s="3" t="s">
        <v>744</v>
      </c>
      <c r="C703" s="3" t="s">
        <v>732</v>
      </c>
      <c r="D703" s="3">
        <v>50</v>
      </c>
      <c r="E703" s="4">
        <v>33043</v>
      </c>
      <c r="F703" s="5">
        <v>28.021917808219179</v>
      </c>
      <c r="G703" s="3" t="s">
        <v>729</v>
      </c>
      <c r="H703" s="4">
        <v>24896</v>
      </c>
      <c r="I703" s="9" t="s">
        <v>855</v>
      </c>
      <c r="J703" s="5">
        <v>2983.32</v>
      </c>
      <c r="K703" s="31">
        <v>1004</v>
      </c>
      <c r="L703" s="32">
        <v>28</v>
      </c>
      <c r="M703" s="33">
        <f>VLOOKUP(L703,FIND,3,TRUE)</f>
        <v>1.5</v>
      </c>
      <c r="N703" s="32">
        <f>IF(L703&gt;30,180,VLOOKUP(L703,TEMPO,2,FALSE))</f>
        <v>168</v>
      </c>
      <c r="O703" s="32">
        <f>IF(R703&gt;0,4,N703)</f>
        <v>168</v>
      </c>
      <c r="P703" s="96">
        <f>J703*M703*L703</f>
        <v>125299.44000000002</v>
      </c>
      <c r="Q703" s="96">
        <f>10934.45*2</f>
        <v>21868.9</v>
      </c>
      <c r="R703" s="96">
        <f>IF(P703&lt;=Q703,P703/4,0)</f>
        <v>0</v>
      </c>
      <c r="S703" s="5">
        <f>IF(P703&gt;=Q703,P703/N703,0)</f>
        <v>745.83000000000015</v>
      </c>
      <c r="T703" s="3"/>
      <c r="U703" s="3">
        <f>IF(T703="",1,0)</f>
        <v>1</v>
      </c>
      <c r="V703" s="3">
        <v>43</v>
      </c>
      <c r="W703" s="5">
        <v>0</v>
      </c>
      <c r="X703" s="5">
        <v>203.3</v>
      </c>
      <c r="Y703" s="5">
        <f>X703*W703</f>
        <v>0</v>
      </c>
      <c r="Z703" s="5">
        <v>400</v>
      </c>
      <c r="AA703" s="5">
        <f>S703+Y703+Z703</f>
        <v>1145.8300000000002</v>
      </c>
      <c r="AB703" s="39">
        <f>(J703/12+J703/12*1.3333333333+450/12+J703/30*6/12+J703)*1.3+Y703+Z703+153.9</f>
        <v>5299.7215999892269</v>
      </c>
      <c r="AC703" s="39" t="s">
        <v>18</v>
      </c>
      <c r="AD703" s="39">
        <f>J703*1.3+400+153.9</f>
        <v>4432.2160000000003</v>
      </c>
      <c r="AE703" s="39">
        <f>SUMIFS('CUSTO MENSAL FUNC NOVO'!H:H,'CUSTO MENSAL FUNC NOVO'!A:A,'VALORES MENSAIS'!AC703)</f>
        <v>1902.2210000000002</v>
      </c>
      <c r="AF703" s="27">
        <f>IF($R703&gt;0,$R703,$S703)+$Y703+$Z703</f>
        <v>1145.8300000000002</v>
      </c>
      <c r="AG703" s="27">
        <f>IF($R703&gt;0,$R703,$S703)+$Y703+$Z703</f>
        <v>1145.8300000000002</v>
      </c>
      <c r="AH703" s="27">
        <f>IF($R703&gt;0,$R703,$S703)+$Y703+$Z703</f>
        <v>1145.8300000000002</v>
      </c>
      <c r="AI703" s="27">
        <f>IF($R703&gt;0,$R703,$S703)+$Y703+$Z703</f>
        <v>1145.8300000000002</v>
      </c>
      <c r="AJ703" s="27">
        <f>IF($O703&gt;=AJ$1,$S703+$Y703+$Z703,$Y703+$Z703)</f>
        <v>1145.8300000000002</v>
      </c>
      <c r="AK703" s="27">
        <f>IF($O703&gt;=AK$1,$S703+$Y703+$Z703,$Y703+$Z703)</f>
        <v>1145.8300000000002</v>
      </c>
      <c r="AL703" s="27">
        <f>IF($O703&gt;=AL$1,$S703+$Y703+$Z703,$Y703+$Z703)</f>
        <v>1145.8300000000002</v>
      </c>
      <c r="AM703" s="27">
        <f>IF($O703&gt;=AM$1,$S703+$Y703+$Z703,$Y703+$Z703)</f>
        <v>1145.8300000000002</v>
      </c>
      <c r="AN703" s="27">
        <f>IF($O703&gt;=AN$1,$S703+$Y703+$Z703,$Y703+$Z703)</f>
        <v>1145.8300000000002</v>
      </c>
      <c r="AO703" s="27">
        <f>IF($O703&gt;=AO$1,$S703+$Y703+$Z703,$Y703+$Z703)</f>
        <v>1145.8300000000002</v>
      </c>
      <c r="AP703" s="27">
        <f>IF($O703&gt;=AP$1,$S703+$Y703+$Z703,$Y703+$Z703)</f>
        <v>1145.8300000000002</v>
      </c>
      <c r="AQ703" s="27">
        <f>IF($O703&gt;=AQ$1,$S703+$Y703+$Z703,$Y703+$Z703)</f>
        <v>1145.8300000000002</v>
      </c>
      <c r="AR703" s="27">
        <f>IF($O703&gt;=AR$1,$S703+$Y703+$Z703,$Y703+$Z703)</f>
        <v>1145.8300000000002</v>
      </c>
      <c r="AS703" s="27">
        <f>IF($O703&gt;=AS$1,$S703+$Y703+$Z703,$Y703+$Z703)</f>
        <v>1145.8300000000002</v>
      </c>
      <c r="AT703" s="27">
        <f>IF($O703&gt;=AT$1,$S703+$Y703+$Z703,$Y703+$Z703)</f>
        <v>1145.8300000000002</v>
      </c>
      <c r="AU703" s="27">
        <f>IF($O703&gt;=AU$1,$S703+$Y703+$Z703,$Y703+$Z703)</f>
        <v>1145.8300000000002</v>
      </c>
      <c r="AV703" s="27">
        <f>IF($O703&gt;=AV$1,$S703+$Y703+$Z703,$Y703+$Z703)</f>
        <v>1145.8300000000002</v>
      </c>
      <c r="AW703" s="27">
        <f>IF($O703&gt;=AW$1,$S703+$Y703+$Z703,$Y703+$Z703)</f>
        <v>1145.8300000000002</v>
      </c>
      <c r="AX703" s="27">
        <f>IF($O703&gt;=AX$1,$S703+$Y703+$Z703,$Y703+$Z703)</f>
        <v>1145.8300000000002</v>
      </c>
      <c r="AY703" s="27">
        <f>IF($O703&gt;=AY$1,$S703+$Y703+$Z703,$Y703+$Z703)</f>
        <v>1145.8300000000002</v>
      </c>
      <c r="AZ703" s="27">
        <f>IF($O703&gt;=AZ$1,$S703+$Y703+$Z703,$Y703+$Z703)</f>
        <v>1145.8300000000002</v>
      </c>
      <c r="BA703" s="27">
        <f>IF($O703&gt;=BA$1,$S703+$Y703+$Z703,$Y703+$Z703)</f>
        <v>1145.8300000000002</v>
      </c>
      <c r="BB703" s="27">
        <f>IF($O703&gt;=BB$1,$S703+$Y703+$Z703,$Y703+$Z703)</f>
        <v>1145.8300000000002</v>
      </c>
      <c r="BC703" s="27">
        <f>IF($O703&gt;=BC$1,$S703+$Y703+$Z703,$Y703+$Z703)</f>
        <v>1145.8300000000002</v>
      </c>
      <c r="BD703" s="27">
        <f>IF($O703&gt;=BD$1,$S703+$Y703+$Z703,$Y703+$Z703)</f>
        <v>1145.8300000000002</v>
      </c>
      <c r="BE703" s="27">
        <f>IF($O703&gt;=BE$1,$S703+$Y703+$Z703,$Y703+$Z703)</f>
        <v>1145.8300000000002</v>
      </c>
      <c r="BF703" s="27">
        <f>IF($O703&gt;=BF$1,$S703+$Y703+$Z703,$Y703+$Z703)</f>
        <v>1145.8300000000002</v>
      </c>
      <c r="BG703" s="27">
        <f>IF($O703&gt;=BG$1,$S703+$Y703+$Z703,$Y703+$Z703)</f>
        <v>1145.8300000000002</v>
      </c>
      <c r="BH703" s="27">
        <f>IF($O703&gt;=BH$1,$S703+$Y703+$Z703,$Y703+$Z703)</f>
        <v>1145.8300000000002</v>
      </c>
      <c r="BI703" s="27">
        <f>IF($O703&gt;=BI$1,$S703+$Y703+$Z703,$Y703+$Z703)</f>
        <v>1145.8300000000002</v>
      </c>
      <c r="BJ703" s="27">
        <f>IF($O703&gt;=BJ$1,$S703+$Y703+$Z703,$Y703+$Z703)</f>
        <v>1145.8300000000002</v>
      </c>
      <c r="BK703" s="27">
        <f>IF($O703&gt;=BK$1,$S703+$Y703+$Z703,$Y703+$Z703)</f>
        <v>1145.8300000000002</v>
      </c>
      <c r="BL703" s="27">
        <f>IF($O703&gt;=BL$1,$S703+$Y703+$Z703,$Y703+$Z703)</f>
        <v>1145.8300000000002</v>
      </c>
      <c r="BM703" s="27">
        <f>IF($O703&gt;=BM$1,$S703+$Y703+$Z703,$Y703+$Z703)</f>
        <v>1145.8300000000002</v>
      </c>
      <c r="BN703" s="27">
        <f>IF($O703&gt;=BN$1,$S703+$Y703+$Z703,$Y703+$Z703)</f>
        <v>1145.8300000000002</v>
      </c>
      <c r="BO703" s="27">
        <f>IF($O703&gt;=BO$1,$S703+$Y703+$Z703,$Y703+$Z703)</f>
        <v>1145.8300000000002</v>
      </c>
      <c r="BP703" s="27">
        <f>IF($O703&gt;=BP$1,$S703+$Y703+$Z703,$Y703+$Z703)</f>
        <v>1145.8300000000002</v>
      </c>
      <c r="BQ703" s="27">
        <f>IF($O703&gt;=BQ$1,$S703+$Y703+$Z703,$Y703+$Z703)</f>
        <v>1145.8300000000002</v>
      </c>
      <c r="BR703" s="27">
        <f>IF($O703&gt;=BR$1,$S703+$Y703+$Z703,$Y703+$Z703)</f>
        <v>1145.8300000000002</v>
      </c>
      <c r="BS703" s="27">
        <f>IF($O703&gt;=BS$1,$S703+$Y703+$Z703,$Y703+$Z703)</f>
        <v>1145.8300000000002</v>
      </c>
      <c r="BT703" s="27">
        <f>IF($O703&gt;=BT$1,$S703+$Y703+$Z703,$Y703+$Z703)</f>
        <v>1145.8300000000002</v>
      </c>
      <c r="BU703" s="27">
        <f>IF($O703&gt;=BU$1,$S703+$Y703+$Z703,$Y703+$Z703)</f>
        <v>1145.8300000000002</v>
      </c>
      <c r="BV703" s="27">
        <f>IF($O703&gt;=BV$1,$S703+$Y703+$Z703,$Y703+$Z703)</f>
        <v>1145.8300000000002</v>
      </c>
      <c r="BW703" s="27">
        <f>IF($O703&gt;=BW$1,$S703+$Y703+$Z703,$Y703+$Z703)</f>
        <v>1145.8300000000002</v>
      </c>
      <c r="BX703" s="27">
        <f>IF($O703&gt;=BX$1,$S703+$Y703+$Z703,$Y703+$Z703)</f>
        <v>1145.8300000000002</v>
      </c>
      <c r="BY703" s="27">
        <f>IF($O703&gt;=BY$1,$S703+$Y703+$Z703,$Y703+$Z703)</f>
        <v>1145.8300000000002</v>
      </c>
      <c r="BZ703" s="27">
        <f>IF($O703&gt;=BZ$1,$S703+$Y703+$Z703,$Y703+$Z703)</f>
        <v>1145.8300000000002</v>
      </c>
      <c r="CA703" s="27">
        <f>IF($O703&gt;=CA$1,$S703+$Y703+$Z703,$Y703+$Z703)</f>
        <v>1145.8300000000002</v>
      </c>
      <c r="CB703" s="27">
        <f>IF($O703&gt;=CB$1,$S703+$Y703+$Z703,$Y703+$Z703)</f>
        <v>1145.8300000000002</v>
      </c>
      <c r="CC703" s="27">
        <f>IF($O703&gt;=CC$1,$S703+$Y703+$Z703,$Y703+$Z703)</f>
        <v>1145.8300000000002</v>
      </c>
      <c r="CD703" s="27">
        <f>IF($O703&gt;=CD$1,$S703+$Y703+$Z703,$Y703+$Z703)</f>
        <v>1145.8300000000002</v>
      </c>
      <c r="CE703" s="27">
        <f>IF($O703&gt;=CE$1,$S703+$Y703+$Z703,$Y703+$Z703)</f>
        <v>1145.8300000000002</v>
      </c>
      <c r="CF703" s="27">
        <f>IF($O703&gt;=CF$1,$S703+$Y703+$Z703,$Y703+$Z703)</f>
        <v>1145.8300000000002</v>
      </c>
      <c r="CG703" s="27">
        <f>IF($O703&gt;=CG$1,$S703+$Y703+$Z703,$Y703+$Z703)</f>
        <v>1145.8300000000002</v>
      </c>
      <c r="CH703" s="27">
        <f>IF($O703&gt;=CH$1,$S703+$Y703+$Z703,$Y703+$Z703)</f>
        <v>1145.8300000000002</v>
      </c>
      <c r="CI703" s="27">
        <f>IF($O703&gt;=CI$1,$S703+$Y703+$Z703,$Y703+$Z703)</f>
        <v>1145.8300000000002</v>
      </c>
      <c r="CJ703" s="27">
        <f>IF($O703&gt;=CJ$1,$S703+$Y703+$Z703,$Y703+$Z703)</f>
        <v>1145.8300000000002</v>
      </c>
      <c r="CK703" s="27">
        <f>IF($O703&gt;=CK$1,$S703+$Y703+$Z703,$Y703+$Z703)</f>
        <v>1145.8300000000002</v>
      </c>
      <c r="CL703" s="27">
        <f>IF($O703&gt;=CL$1,$S703+$Y703+$Z703,$Y703+$Z703)</f>
        <v>1145.8300000000002</v>
      </c>
      <c r="CM703" s="27">
        <f>IF($O703&gt;=CM$1,$S703+$Y703+$Z703,$Y703+$Z703)</f>
        <v>1145.8300000000002</v>
      </c>
      <c r="CN703" s="27">
        <f>IF($O703&gt;=CN$1,$S703+$Y703,$Y703)</f>
        <v>745.83000000000015</v>
      </c>
      <c r="CO703" s="27">
        <f>IF($O703&gt;=CO$1,$S703+$Y703,$Y703)</f>
        <v>745.83000000000015</v>
      </c>
      <c r="CP703" s="27">
        <f>IF($O703&gt;=CP$1,$S703+$Y703,$Y703)</f>
        <v>745.83000000000015</v>
      </c>
      <c r="CQ703" s="27">
        <f>IF($O703&gt;=CQ$1,$S703+$Y703,$Y703)</f>
        <v>745.83000000000015</v>
      </c>
      <c r="CR703" s="27">
        <f>IF($O703&gt;=CR$1,$S703+$Y703,$Y703)</f>
        <v>745.83000000000015</v>
      </c>
      <c r="CS703" s="27">
        <f>IF($O703&gt;=CS$1,$S703+$Y703,$Y703)</f>
        <v>745.83000000000015</v>
      </c>
      <c r="CT703" s="27">
        <f>IF($O703&gt;=CT$1,$S703+$Y703,$Y703)</f>
        <v>745.83000000000015</v>
      </c>
      <c r="CU703" s="27">
        <f>IF($O703&gt;=CU$1,$S703+$Y703,$Y703)</f>
        <v>745.83000000000015</v>
      </c>
      <c r="CV703" s="27">
        <f>IF($O703&gt;=CV$1,$S703+$Y703,$Y703)</f>
        <v>745.83000000000015</v>
      </c>
      <c r="CW703" s="27">
        <f>IF($O703&gt;=CW$1,$S703+$Y703,$Y703)</f>
        <v>745.83000000000015</v>
      </c>
      <c r="CX703" s="27">
        <f>IF($O703&gt;=CX$1,$S703+$Y703,$Y703)</f>
        <v>745.83000000000015</v>
      </c>
      <c r="CY703" s="27">
        <f>IF($O703&gt;=CY$1,$S703+$Y703,$Y703)</f>
        <v>745.83000000000015</v>
      </c>
      <c r="CZ703" s="27">
        <f>IF($O703&gt;=CZ$1,$S703+$Y703,$Y703)</f>
        <v>745.83000000000015</v>
      </c>
      <c r="DA703" s="27">
        <f>IF($O703&gt;=DA$1,$S703+$Y703,$Y703)</f>
        <v>745.83000000000015</v>
      </c>
      <c r="DB703" s="27">
        <f>IF($O703&gt;=DB$1,$S703+$Y703,$Y703)</f>
        <v>745.83000000000015</v>
      </c>
      <c r="DC703" s="27">
        <f>IF($O703&gt;=DC$1,$S703+$Y703,$Y703)</f>
        <v>745.83000000000015</v>
      </c>
      <c r="DD703" s="27">
        <f>IF($O703&gt;=DD$1,$S703+$Y703,$Y703)</f>
        <v>745.83000000000015</v>
      </c>
      <c r="DE703" s="27">
        <f>IF($O703&gt;=DE$1,$S703+$Y703,$Y703)</f>
        <v>745.83000000000015</v>
      </c>
      <c r="DF703" s="27">
        <f>IF($O703&gt;=DF$1,$S703+$Y703,$Y703)</f>
        <v>745.83000000000015</v>
      </c>
      <c r="DG703" s="27">
        <f>IF($O703&gt;=DG$1,$S703+$Y703,$Y703)</f>
        <v>745.83000000000015</v>
      </c>
      <c r="DH703" s="27">
        <f>IF($O703&gt;=DH$1,$S703+$Y703,$Y703)</f>
        <v>745.83000000000015</v>
      </c>
      <c r="DI703" s="27">
        <f>IF($O703&gt;=DI$1,$S703+$Y703,$Y703)</f>
        <v>745.83000000000015</v>
      </c>
      <c r="DJ703" s="27">
        <f>IF($O703&gt;=DJ$1,$S703+$Y703,$Y703)</f>
        <v>745.83000000000015</v>
      </c>
      <c r="DK703" s="27">
        <f>IF($O703&gt;=DK$1,$S703+$Y703,$Y703)</f>
        <v>745.83000000000015</v>
      </c>
      <c r="DL703" s="27">
        <f>IF($O703&gt;=DL$1,$S703+$Y703,$Y703)</f>
        <v>745.83000000000015</v>
      </c>
      <c r="DM703" s="27">
        <f>IF($O703&gt;=DM$1,$S703+$Y703,$Y703)</f>
        <v>745.83000000000015</v>
      </c>
      <c r="DN703" s="27">
        <f>IF($O703&gt;=DN$1,$S703+$Y703,$Y703)</f>
        <v>745.83000000000015</v>
      </c>
      <c r="DO703" s="27">
        <f>IF($O703&gt;=DO$1,$S703+$Y703,$Y703)</f>
        <v>745.83000000000015</v>
      </c>
      <c r="DP703" s="27">
        <f>IF($O703&gt;=DP$1,$S703+$Y703,$Y703)</f>
        <v>745.83000000000015</v>
      </c>
      <c r="DQ703" s="27">
        <f>IF($O703&gt;=DQ$1,$S703+$Y703,$Y703)</f>
        <v>745.83000000000015</v>
      </c>
      <c r="DR703" s="27">
        <f>IF($O703&gt;=DR$1,$S703+$Y703,$Y703)</f>
        <v>745.83000000000015</v>
      </c>
      <c r="DS703" s="27">
        <f>IF($O703&gt;=DS$1,$S703+$Y703,$Y703)</f>
        <v>745.83000000000015</v>
      </c>
      <c r="DT703" s="27">
        <f>IF($O703&gt;=DT$1,$S703+$Y703,$Y703)</f>
        <v>745.83000000000015</v>
      </c>
      <c r="DU703" s="27">
        <f>IF($O703&gt;=DU$1,$S703+$Y703,$Y703)</f>
        <v>745.83000000000015</v>
      </c>
      <c r="DV703" s="27">
        <f>IF($O703&gt;=DV$1,$S703+$Y703,$Y703)</f>
        <v>745.83000000000015</v>
      </c>
      <c r="DW703" s="27">
        <f>IF($O703&gt;=DW$1,$S703+$Y703,$Y703)</f>
        <v>745.83000000000015</v>
      </c>
      <c r="DX703" s="27">
        <f>IF($O703&gt;=DX$1,$S703+$Y703,$Y703)</f>
        <v>745.83000000000015</v>
      </c>
      <c r="DY703" s="27">
        <f>IF($O703&gt;=DY$1,$S703+$Y703,$Y703)</f>
        <v>745.83000000000015</v>
      </c>
      <c r="DZ703" s="27">
        <f>IF($O703&gt;=DZ$1,$S703+$Y703,$Y703)</f>
        <v>745.83000000000015</v>
      </c>
      <c r="EA703" s="27">
        <f>IF($O703&gt;=EA$1,$S703+$Y703,$Y703)</f>
        <v>745.83000000000015</v>
      </c>
      <c r="EB703" s="27">
        <f>IF($O703&gt;=EB$1,$S703+$Y703,$Y703)</f>
        <v>745.83000000000015</v>
      </c>
      <c r="EC703" s="27">
        <f>IF($O703&gt;=EC$1,$S703+$Y703,$Y703)</f>
        <v>745.83000000000015</v>
      </c>
      <c r="ED703" s="27">
        <f>IF($O703&gt;=ED$1,$S703+$Y703,$Y703)</f>
        <v>745.83000000000015</v>
      </c>
      <c r="EE703" s="27">
        <f>IF($O703&gt;=EE$1,$S703+$Y703,$Y703)</f>
        <v>745.83000000000015</v>
      </c>
      <c r="EF703" s="27">
        <f>IF($O703&gt;=EF$1,$S703+$Y703,$Y703)</f>
        <v>745.83000000000015</v>
      </c>
      <c r="EG703" s="27">
        <f>IF($O703&gt;=EG$1,$S703+$Y703,$Y703)</f>
        <v>745.83000000000015</v>
      </c>
      <c r="EH703" s="27">
        <f>IF($O703&gt;=EH$1,$S703+$Y703,$Y703)</f>
        <v>745.83000000000015</v>
      </c>
      <c r="EI703" s="27">
        <f>IF($O703&gt;=EI$1,$S703+$Y703,$Y703)</f>
        <v>745.83000000000015</v>
      </c>
      <c r="EJ703" s="27">
        <f>IF($O703&gt;=EJ$1,$S703+$Y703,$Y703)</f>
        <v>745.83000000000015</v>
      </c>
      <c r="EK703" s="27">
        <f>IF($O703&gt;=EK$1,$S703+$Y703,$Y703)</f>
        <v>745.83000000000015</v>
      </c>
      <c r="EL703" s="27">
        <f>IF($O703&gt;=EL$1,$S703+$Y703,$Y703)</f>
        <v>745.83000000000015</v>
      </c>
      <c r="EM703" s="27">
        <f>IF($O703&gt;=EM$1,$S703+$Y703,$Y703)</f>
        <v>745.83000000000015</v>
      </c>
      <c r="EN703" s="27">
        <f>IF($O703&gt;=EN$1,$S703+$Y703,$Y703)</f>
        <v>745.83000000000015</v>
      </c>
      <c r="EO703" s="27">
        <f>IF($O703&gt;=EO$1,$S703+$Y703,$Y703)</f>
        <v>745.83000000000015</v>
      </c>
      <c r="EP703" s="27">
        <f>IF($O703&gt;=EP$1,$S703+$Y703,$Y703)</f>
        <v>745.83000000000015</v>
      </c>
      <c r="EQ703" s="27">
        <f>IF($O703&gt;=EQ$1,$S703+$Y703,$Y703)</f>
        <v>745.83000000000015</v>
      </c>
      <c r="ER703" s="27">
        <f>IF($O703&gt;=ER$1,$S703+$Y703,$Y703)</f>
        <v>745.83000000000015</v>
      </c>
      <c r="ES703" s="27">
        <f>IF($O703&gt;=ES$1,$S703+$Y703,$Y703)</f>
        <v>745.83000000000015</v>
      </c>
      <c r="ET703" s="27">
        <f>IF($O703&gt;=ET$1,$S703+$Y703,$Y703)</f>
        <v>745.83000000000015</v>
      </c>
      <c r="EU703" s="27">
        <f>IF($O703&gt;=EU$1,$S703+$Y703,$Y703)</f>
        <v>745.83000000000015</v>
      </c>
      <c r="EV703" s="27">
        <f>IF($O703&gt;=EV$1,$S703,0)</f>
        <v>745.83000000000015</v>
      </c>
      <c r="EW703" s="27">
        <f>IF($O703&gt;=EW$1,$S703,0)</f>
        <v>745.83000000000015</v>
      </c>
      <c r="EX703" s="27">
        <f>IF($O703&gt;=EX$1,$S703,0)</f>
        <v>745.83000000000015</v>
      </c>
      <c r="EY703" s="27">
        <f>IF($O703&gt;=EY$1,$S703,0)</f>
        <v>745.83000000000015</v>
      </c>
      <c r="EZ703" s="27">
        <f>IF($O703&gt;=EZ$1,$S703,0)</f>
        <v>745.83000000000015</v>
      </c>
      <c r="FA703" s="27">
        <f>IF($O703&gt;=FA$1,$S703,0)</f>
        <v>745.83000000000015</v>
      </c>
      <c r="FB703" s="27">
        <f>IF($O703&gt;=FB$1,$S703,0)</f>
        <v>745.83000000000015</v>
      </c>
      <c r="FC703" s="27">
        <f>IF($O703&gt;=FC$1,$S703,0)</f>
        <v>745.83000000000015</v>
      </c>
      <c r="FD703" s="27">
        <f>IF($O703&gt;=FD$1,$S703,0)</f>
        <v>745.83000000000015</v>
      </c>
      <c r="FE703" s="27">
        <f>IF($O703&gt;=FE$1,$S703,0)</f>
        <v>745.83000000000015</v>
      </c>
      <c r="FF703" s="27">
        <f>IF($O703&gt;=FF$1,$S703,0)</f>
        <v>745.83000000000015</v>
      </c>
      <c r="FG703" s="27">
        <f>IF($O703&gt;=FG$1,$S703,0)</f>
        <v>745.83000000000015</v>
      </c>
      <c r="FH703" s="27">
        <f>IF($O703&gt;=FH$1,$S703,0)</f>
        <v>745.83000000000015</v>
      </c>
      <c r="FI703" s="27">
        <f>IF($O703&gt;=FI$1,$S703,0)</f>
        <v>745.83000000000015</v>
      </c>
      <c r="FJ703" s="27">
        <f>IF($O703&gt;=FJ$1,$S703,0)</f>
        <v>745.83000000000015</v>
      </c>
      <c r="FK703" s="27">
        <f>IF($O703&gt;=FK$1,$S703,0)</f>
        <v>745.83000000000015</v>
      </c>
      <c r="FL703" s="27">
        <f>IF($O703&gt;=FL$1,$S703,0)</f>
        <v>745.83000000000015</v>
      </c>
      <c r="FM703" s="27">
        <f>IF($O703&gt;=FM$1,$S703,0)</f>
        <v>745.83000000000015</v>
      </c>
      <c r="FN703" s="27">
        <f>IF($O703&gt;=FN$1,$S703,0)</f>
        <v>745.83000000000015</v>
      </c>
      <c r="FO703" s="27">
        <f>IF($O703&gt;=FO$1,$S703,0)</f>
        <v>745.83000000000015</v>
      </c>
      <c r="FP703" s="27">
        <f>IF($O703&gt;=FP$1,$S703,0)</f>
        <v>745.83000000000015</v>
      </c>
      <c r="FQ703" s="27">
        <f>IF($O703&gt;=FQ$1,$S703,0)</f>
        <v>745.83000000000015</v>
      </c>
      <c r="FR703" s="27">
        <f>IF($O703&gt;=FR$1,$S703,0)</f>
        <v>745.83000000000015</v>
      </c>
      <c r="FS703" s="27">
        <f>IF($O703&gt;=FS$1,$S703,0)</f>
        <v>745.83000000000015</v>
      </c>
      <c r="FT703" s="27">
        <f>IF($O703&gt;=FT$1,$S703,0)</f>
        <v>745.83000000000015</v>
      </c>
      <c r="FU703" s="27">
        <f>IF($O703&gt;=FU$1,$S703,0)</f>
        <v>745.83000000000015</v>
      </c>
      <c r="FV703" s="27">
        <f>IF($O703&gt;=FV$1,$S703,0)</f>
        <v>745.83000000000015</v>
      </c>
      <c r="FW703" s="27">
        <f>IF($O703&gt;=FW$1,$S703,0)</f>
        <v>745.83000000000015</v>
      </c>
      <c r="FX703" s="27">
        <f>IF($O703&gt;=FX$1,$S703,0)</f>
        <v>745.83000000000015</v>
      </c>
      <c r="FY703" s="27">
        <f>IF($O703&gt;=FY$1,$S703,0)</f>
        <v>745.83000000000015</v>
      </c>
      <c r="FZ703" s="27">
        <f>IF($O703&gt;=FZ$1,$S703,0)</f>
        <v>745.83000000000015</v>
      </c>
      <c r="GA703" s="27">
        <f>IF($O703&gt;=GA$1,$S703,0)</f>
        <v>745.83000000000015</v>
      </c>
      <c r="GB703" s="27">
        <f>IF($O703&gt;=GB$1,$S703,0)</f>
        <v>745.83000000000015</v>
      </c>
      <c r="GC703" s="27">
        <f>IF($O703&gt;=GC$1,$S703,0)</f>
        <v>745.83000000000015</v>
      </c>
      <c r="GD703" s="27">
        <f>IF($O703&gt;=GD$1,$S703,0)</f>
        <v>745.83000000000015</v>
      </c>
      <c r="GE703" s="27">
        <f>IF($O703&gt;=GE$1,$S703,0)</f>
        <v>745.83000000000015</v>
      </c>
      <c r="GF703" s="27">
        <f>IF($O703&gt;=GF$1,$S703,0)</f>
        <v>745.83000000000015</v>
      </c>
      <c r="GG703" s="27">
        <f>IF($O703&gt;=GG$1,$S703,0)</f>
        <v>745.83000000000015</v>
      </c>
      <c r="GH703" s="27">
        <f>IF($O703&gt;=GH$1,$S703,0)</f>
        <v>745.83000000000015</v>
      </c>
      <c r="GI703" s="27">
        <f>IF($O703&gt;=GI$1,$S703,0)</f>
        <v>745.83000000000015</v>
      </c>
      <c r="GJ703" s="27">
        <f>IF($O703&gt;=GJ$1,$S703,0)</f>
        <v>745.83000000000015</v>
      </c>
      <c r="GK703" s="27">
        <f>IF($O703&gt;=GK$1,$S703,0)</f>
        <v>745.83000000000015</v>
      </c>
      <c r="GL703" s="27">
        <f>IF($O703&gt;=GL$1,$S703,0)</f>
        <v>745.83000000000015</v>
      </c>
      <c r="GM703" s="27">
        <f>IF($O703&gt;=GM$1,$S703,0)</f>
        <v>745.83000000000015</v>
      </c>
      <c r="GN703" s="27">
        <f>IF($O703&gt;=GN$1,$S703,0)</f>
        <v>745.83000000000015</v>
      </c>
      <c r="GO703" s="27">
        <f>IF($O703&gt;=GO$1,$S703,0)</f>
        <v>745.83000000000015</v>
      </c>
      <c r="GP703" s="27">
        <f>IF($O703&gt;=GP$1,$S703,0)</f>
        <v>745.83000000000015</v>
      </c>
      <c r="GQ703" s="27">
        <f>IF($O703&gt;=GQ$1,$S703,0)</f>
        <v>745.83000000000015</v>
      </c>
      <c r="GR703" s="27">
        <f>IF($O703&gt;=GR$1,$S703,0)</f>
        <v>0</v>
      </c>
      <c r="GS703" s="27">
        <f>IF($O703&gt;=GS$1,$S703,0)</f>
        <v>0</v>
      </c>
      <c r="GT703" s="27">
        <f>IF($O703&gt;=GT$1,$S703,0)</f>
        <v>0</v>
      </c>
      <c r="GU703" s="27">
        <f>IF($O703&gt;=GU$1,$S703,0)</f>
        <v>0</v>
      </c>
      <c r="GV703" s="27">
        <f>IF($O703&gt;=GV$1,$S703,0)</f>
        <v>0</v>
      </c>
      <c r="GW703" s="27">
        <f>IF($O703&gt;=GW$1,$S703,0)</f>
        <v>0</v>
      </c>
      <c r="GX703" s="27">
        <f>IF($O703&gt;=GX$1,$S703,0)</f>
        <v>0</v>
      </c>
      <c r="GY703" s="27">
        <f>IF($O703&gt;=GY$1,$S703,0)</f>
        <v>0</v>
      </c>
      <c r="GZ703" s="27">
        <f>IF($O703&gt;=GZ$1,$S703,0)</f>
        <v>0</v>
      </c>
      <c r="HA703" s="27">
        <f>IF($O703&gt;=HA$1,$S703,0)</f>
        <v>0</v>
      </c>
      <c r="HB703" s="27">
        <f>IF($O703&gt;=HB$1,$S703,0)</f>
        <v>0</v>
      </c>
      <c r="HC703" s="27">
        <f>IF($O703&gt;=HC$1,$S703,0)</f>
        <v>0</v>
      </c>
    </row>
    <row r="704" spans="1:211">
      <c r="A704" s="3">
        <v>13382</v>
      </c>
      <c r="B704" s="3" t="s">
        <v>774</v>
      </c>
      <c r="C704" s="3" t="s">
        <v>18</v>
      </c>
      <c r="D704" s="3">
        <v>62</v>
      </c>
      <c r="E704" s="4">
        <v>29780</v>
      </c>
      <c r="F704" s="5">
        <v>36.961643835616435</v>
      </c>
      <c r="G704" s="3" t="s">
        <v>729</v>
      </c>
      <c r="H704" s="4">
        <v>20819</v>
      </c>
      <c r="I704" s="9" t="s">
        <v>855</v>
      </c>
      <c r="J704" s="5">
        <v>2391.61</v>
      </c>
      <c r="K704" s="31">
        <v>1004</v>
      </c>
      <c r="L704" s="32">
        <v>37</v>
      </c>
      <c r="M704" s="33">
        <f>VLOOKUP(L704,FIND,3,TRUE)</f>
        <v>1.5</v>
      </c>
      <c r="N704" s="32">
        <f>IF(L704&gt;30,180,VLOOKUP(L704,TEMPO,2,FALSE))</f>
        <v>180</v>
      </c>
      <c r="O704" s="32">
        <f>IF(R704&gt;0,4,N704)</f>
        <v>180</v>
      </c>
      <c r="P704" s="96">
        <f>J704*M704*L704</f>
        <v>132734.35500000001</v>
      </c>
      <c r="Q704" s="96">
        <f>10934.45*2</f>
        <v>21868.9</v>
      </c>
      <c r="R704" s="96">
        <f>IF(P704&lt;=Q704,P704/4,0)</f>
        <v>0</v>
      </c>
      <c r="S704" s="5">
        <f>IF(P704&gt;=Q704,P704/N704,0)</f>
        <v>737.41308333333336</v>
      </c>
      <c r="T704" s="3"/>
      <c r="U704" s="3">
        <f>IF(T704="",1,0)</f>
        <v>1</v>
      </c>
      <c r="V704" s="3">
        <v>51</v>
      </c>
      <c r="W704" s="5">
        <v>0</v>
      </c>
      <c r="X704" s="5">
        <v>402.65</v>
      </c>
      <c r="Y704" s="5">
        <f>X704*W704</f>
        <v>0</v>
      </c>
      <c r="Z704" s="5">
        <v>400</v>
      </c>
      <c r="AA704" s="5">
        <f>S704+Y704+Z704</f>
        <v>1137.4130833333334</v>
      </c>
      <c r="AB704" s="39">
        <f>(J704/12+J704/12*1.3333333333+450/12+J704/30*6/12+J704)*1.3+Y704+Z704+153.9</f>
        <v>4368.1070777691411</v>
      </c>
      <c r="AC704" s="39" t="s">
        <v>18</v>
      </c>
      <c r="AD704" s="39">
        <f>J704*1.3+400+153.9</f>
        <v>3662.9930000000004</v>
      </c>
      <c r="AE704" s="39">
        <f>SUMIFS('CUSTO MENSAL FUNC NOVO'!H:H,'CUSTO MENSAL FUNC NOVO'!A:A,'VALORES MENSAIS'!AC704)</f>
        <v>1902.2210000000002</v>
      </c>
      <c r="AF704" s="27">
        <f>IF($R704&gt;0,$R704,$S704)+$Y704+$Z704</f>
        <v>1137.4130833333334</v>
      </c>
      <c r="AG704" s="27">
        <f>IF($R704&gt;0,$R704,$S704)+$Y704+$Z704</f>
        <v>1137.4130833333334</v>
      </c>
      <c r="AH704" s="27">
        <f>IF($R704&gt;0,$R704,$S704)+$Y704+$Z704</f>
        <v>1137.4130833333334</v>
      </c>
      <c r="AI704" s="27">
        <f>IF($R704&gt;0,$R704,$S704)+$Y704+$Z704</f>
        <v>1137.4130833333334</v>
      </c>
      <c r="AJ704" s="27">
        <f>IF($O704&gt;=AJ$1,$S704+$Y704+$Z704,$Y704+$Z704)</f>
        <v>1137.4130833333334</v>
      </c>
      <c r="AK704" s="27">
        <f>IF($O704&gt;=AK$1,$S704+$Y704+$Z704,$Y704+$Z704)</f>
        <v>1137.4130833333334</v>
      </c>
      <c r="AL704" s="27">
        <f>IF($O704&gt;=AL$1,$S704+$Y704+$Z704,$Y704+$Z704)</f>
        <v>1137.4130833333334</v>
      </c>
      <c r="AM704" s="27">
        <f>IF($O704&gt;=AM$1,$S704+$Y704+$Z704,$Y704+$Z704)</f>
        <v>1137.4130833333334</v>
      </c>
      <c r="AN704" s="27">
        <f>IF($O704&gt;=AN$1,$S704+$Y704+$Z704,$Y704+$Z704)</f>
        <v>1137.4130833333334</v>
      </c>
      <c r="AO704" s="27">
        <f>IF($O704&gt;=AO$1,$S704+$Y704+$Z704,$Y704+$Z704)</f>
        <v>1137.4130833333334</v>
      </c>
      <c r="AP704" s="27">
        <f>IF($O704&gt;=AP$1,$S704+$Y704+$Z704,$Y704+$Z704)</f>
        <v>1137.4130833333334</v>
      </c>
      <c r="AQ704" s="27">
        <f>IF($O704&gt;=AQ$1,$S704+$Y704+$Z704,$Y704+$Z704)</f>
        <v>1137.4130833333334</v>
      </c>
      <c r="AR704" s="27">
        <f>IF($O704&gt;=AR$1,$S704+$Y704+$Z704,$Y704+$Z704)</f>
        <v>1137.4130833333334</v>
      </c>
      <c r="AS704" s="27">
        <f>IF($O704&gt;=AS$1,$S704+$Y704+$Z704,$Y704+$Z704)</f>
        <v>1137.4130833333334</v>
      </c>
      <c r="AT704" s="27">
        <f>IF($O704&gt;=AT$1,$S704+$Y704+$Z704,$Y704+$Z704)</f>
        <v>1137.4130833333334</v>
      </c>
      <c r="AU704" s="27">
        <f>IF($O704&gt;=AU$1,$S704+$Y704+$Z704,$Y704+$Z704)</f>
        <v>1137.4130833333334</v>
      </c>
      <c r="AV704" s="27">
        <f>IF($O704&gt;=AV$1,$S704+$Y704+$Z704,$Y704+$Z704)</f>
        <v>1137.4130833333334</v>
      </c>
      <c r="AW704" s="27">
        <f>IF($O704&gt;=AW$1,$S704+$Y704+$Z704,$Y704+$Z704)</f>
        <v>1137.4130833333334</v>
      </c>
      <c r="AX704" s="27">
        <f>IF($O704&gt;=AX$1,$S704+$Y704+$Z704,$Y704+$Z704)</f>
        <v>1137.4130833333334</v>
      </c>
      <c r="AY704" s="27">
        <f>IF($O704&gt;=AY$1,$S704+$Y704+$Z704,$Y704+$Z704)</f>
        <v>1137.4130833333334</v>
      </c>
      <c r="AZ704" s="27">
        <f>IF($O704&gt;=AZ$1,$S704+$Y704+$Z704,$Y704+$Z704)</f>
        <v>1137.4130833333334</v>
      </c>
      <c r="BA704" s="27">
        <f>IF($O704&gt;=BA$1,$S704+$Y704+$Z704,$Y704+$Z704)</f>
        <v>1137.4130833333334</v>
      </c>
      <c r="BB704" s="27">
        <f>IF($O704&gt;=BB$1,$S704+$Y704+$Z704,$Y704+$Z704)</f>
        <v>1137.4130833333334</v>
      </c>
      <c r="BC704" s="27">
        <f>IF($O704&gt;=BC$1,$S704+$Y704+$Z704,$Y704+$Z704)</f>
        <v>1137.4130833333334</v>
      </c>
      <c r="BD704" s="27">
        <f>IF($O704&gt;=BD$1,$S704+$Y704+$Z704,$Y704+$Z704)</f>
        <v>1137.4130833333334</v>
      </c>
      <c r="BE704" s="27">
        <f>IF($O704&gt;=BE$1,$S704+$Y704+$Z704,$Y704+$Z704)</f>
        <v>1137.4130833333334</v>
      </c>
      <c r="BF704" s="27">
        <f>IF($O704&gt;=BF$1,$S704+$Y704+$Z704,$Y704+$Z704)</f>
        <v>1137.4130833333334</v>
      </c>
      <c r="BG704" s="27">
        <f>IF($O704&gt;=BG$1,$S704+$Y704+$Z704,$Y704+$Z704)</f>
        <v>1137.4130833333334</v>
      </c>
      <c r="BH704" s="27">
        <f>IF($O704&gt;=BH$1,$S704+$Y704+$Z704,$Y704+$Z704)</f>
        <v>1137.4130833333334</v>
      </c>
      <c r="BI704" s="27">
        <f>IF($O704&gt;=BI$1,$S704+$Y704+$Z704,$Y704+$Z704)</f>
        <v>1137.4130833333334</v>
      </c>
      <c r="BJ704" s="27">
        <f>IF($O704&gt;=BJ$1,$S704+$Y704+$Z704,$Y704+$Z704)</f>
        <v>1137.4130833333334</v>
      </c>
      <c r="BK704" s="27">
        <f>IF($O704&gt;=BK$1,$S704+$Y704+$Z704,$Y704+$Z704)</f>
        <v>1137.4130833333334</v>
      </c>
      <c r="BL704" s="27">
        <f>IF($O704&gt;=BL$1,$S704+$Y704+$Z704,$Y704+$Z704)</f>
        <v>1137.4130833333334</v>
      </c>
      <c r="BM704" s="27">
        <f>IF($O704&gt;=BM$1,$S704+$Y704+$Z704,$Y704+$Z704)</f>
        <v>1137.4130833333334</v>
      </c>
      <c r="BN704" s="27">
        <f>IF($O704&gt;=BN$1,$S704+$Y704+$Z704,$Y704+$Z704)</f>
        <v>1137.4130833333334</v>
      </c>
      <c r="BO704" s="27">
        <f>IF($O704&gt;=BO$1,$S704+$Y704+$Z704,$Y704+$Z704)</f>
        <v>1137.4130833333334</v>
      </c>
      <c r="BP704" s="27">
        <f>IF($O704&gt;=BP$1,$S704+$Y704+$Z704,$Y704+$Z704)</f>
        <v>1137.4130833333334</v>
      </c>
      <c r="BQ704" s="27">
        <f>IF($O704&gt;=BQ$1,$S704+$Y704+$Z704,$Y704+$Z704)</f>
        <v>1137.4130833333334</v>
      </c>
      <c r="BR704" s="27">
        <f>IF($O704&gt;=BR$1,$S704+$Y704+$Z704,$Y704+$Z704)</f>
        <v>1137.4130833333334</v>
      </c>
      <c r="BS704" s="27">
        <f>IF($O704&gt;=BS$1,$S704+$Y704+$Z704,$Y704+$Z704)</f>
        <v>1137.4130833333334</v>
      </c>
      <c r="BT704" s="27">
        <f>IF($O704&gt;=BT$1,$S704+$Y704+$Z704,$Y704+$Z704)</f>
        <v>1137.4130833333334</v>
      </c>
      <c r="BU704" s="27">
        <f>IF($O704&gt;=BU$1,$S704+$Y704+$Z704,$Y704+$Z704)</f>
        <v>1137.4130833333334</v>
      </c>
      <c r="BV704" s="27">
        <f>IF($O704&gt;=BV$1,$S704+$Y704+$Z704,$Y704+$Z704)</f>
        <v>1137.4130833333334</v>
      </c>
      <c r="BW704" s="27">
        <f>IF($O704&gt;=BW$1,$S704+$Y704+$Z704,$Y704+$Z704)</f>
        <v>1137.4130833333334</v>
      </c>
      <c r="BX704" s="27">
        <f>IF($O704&gt;=BX$1,$S704+$Y704+$Z704,$Y704+$Z704)</f>
        <v>1137.4130833333334</v>
      </c>
      <c r="BY704" s="27">
        <f>IF($O704&gt;=BY$1,$S704+$Y704+$Z704,$Y704+$Z704)</f>
        <v>1137.4130833333334</v>
      </c>
      <c r="BZ704" s="27">
        <f>IF($O704&gt;=BZ$1,$S704+$Y704+$Z704,$Y704+$Z704)</f>
        <v>1137.4130833333334</v>
      </c>
      <c r="CA704" s="27">
        <f>IF($O704&gt;=CA$1,$S704+$Y704+$Z704,$Y704+$Z704)</f>
        <v>1137.4130833333334</v>
      </c>
      <c r="CB704" s="27">
        <f>IF($O704&gt;=CB$1,$S704+$Y704+$Z704,$Y704+$Z704)</f>
        <v>1137.4130833333334</v>
      </c>
      <c r="CC704" s="27">
        <f>IF($O704&gt;=CC$1,$S704+$Y704+$Z704,$Y704+$Z704)</f>
        <v>1137.4130833333334</v>
      </c>
      <c r="CD704" s="27">
        <f>IF($O704&gt;=CD$1,$S704+$Y704+$Z704,$Y704+$Z704)</f>
        <v>1137.4130833333334</v>
      </c>
      <c r="CE704" s="27">
        <f>IF($O704&gt;=CE$1,$S704+$Y704+$Z704,$Y704+$Z704)</f>
        <v>1137.4130833333334</v>
      </c>
      <c r="CF704" s="27">
        <f>IF($O704&gt;=CF$1,$S704+$Y704+$Z704,$Y704+$Z704)</f>
        <v>1137.4130833333334</v>
      </c>
      <c r="CG704" s="27">
        <f>IF($O704&gt;=CG$1,$S704+$Y704+$Z704,$Y704+$Z704)</f>
        <v>1137.4130833333334</v>
      </c>
      <c r="CH704" s="27">
        <f>IF($O704&gt;=CH$1,$S704+$Y704+$Z704,$Y704+$Z704)</f>
        <v>1137.4130833333334</v>
      </c>
      <c r="CI704" s="27">
        <f>IF($O704&gt;=CI$1,$S704+$Y704+$Z704,$Y704+$Z704)</f>
        <v>1137.4130833333334</v>
      </c>
      <c r="CJ704" s="27">
        <f>IF($O704&gt;=CJ$1,$S704+$Y704+$Z704,$Y704+$Z704)</f>
        <v>1137.4130833333334</v>
      </c>
      <c r="CK704" s="27">
        <f>IF($O704&gt;=CK$1,$S704+$Y704+$Z704,$Y704+$Z704)</f>
        <v>1137.4130833333334</v>
      </c>
      <c r="CL704" s="27">
        <f>IF($O704&gt;=CL$1,$S704+$Y704+$Z704,$Y704+$Z704)</f>
        <v>1137.4130833333334</v>
      </c>
      <c r="CM704" s="27">
        <f>IF($O704&gt;=CM$1,$S704+$Y704+$Z704,$Y704+$Z704)</f>
        <v>1137.4130833333334</v>
      </c>
      <c r="CN704" s="27">
        <f>IF($O704&gt;=CN$1,$S704+$Y704,$Y704)</f>
        <v>737.41308333333336</v>
      </c>
      <c r="CO704" s="27">
        <f>IF($O704&gt;=CO$1,$S704+$Y704,$Y704)</f>
        <v>737.41308333333336</v>
      </c>
      <c r="CP704" s="27">
        <f>IF($O704&gt;=CP$1,$S704+$Y704,$Y704)</f>
        <v>737.41308333333336</v>
      </c>
      <c r="CQ704" s="27">
        <f>IF($O704&gt;=CQ$1,$S704+$Y704,$Y704)</f>
        <v>737.41308333333336</v>
      </c>
      <c r="CR704" s="27">
        <f>IF($O704&gt;=CR$1,$S704+$Y704,$Y704)</f>
        <v>737.41308333333336</v>
      </c>
      <c r="CS704" s="27">
        <f>IF($O704&gt;=CS$1,$S704+$Y704,$Y704)</f>
        <v>737.41308333333336</v>
      </c>
      <c r="CT704" s="27">
        <f>IF($O704&gt;=CT$1,$S704+$Y704,$Y704)</f>
        <v>737.41308333333336</v>
      </c>
      <c r="CU704" s="27">
        <f>IF($O704&gt;=CU$1,$S704+$Y704,$Y704)</f>
        <v>737.41308333333336</v>
      </c>
      <c r="CV704" s="27">
        <f>IF($O704&gt;=CV$1,$S704+$Y704,$Y704)</f>
        <v>737.41308333333336</v>
      </c>
      <c r="CW704" s="27">
        <f>IF($O704&gt;=CW$1,$S704+$Y704,$Y704)</f>
        <v>737.41308333333336</v>
      </c>
      <c r="CX704" s="27">
        <f>IF($O704&gt;=CX$1,$S704+$Y704,$Y704)</f>
        <v>737.41308333333336</v>
      </c>
      <c r="CY704" s="27">
        <f>IF($O704&gt;=CY$1,$S704+$Y704,$Y704)</f>
        <v>737.41308333333336</v>
      </c>
      <c r="CZ704" s="27">
        <f>IF($O704&gt;=CZ$1,$S704+$Y704,$Y704)</f>
        <v>737.41308333333336</v>
      </c>
      <c r="DA704" s="27">
        <f>IF($O704&gt;=DA$1,$S704+$Y704,$Y704)</f>
        <v>737.41308333333336</v>
      </c>
      <c r="DB704" s="27">
        <f>IF($O704&gt;=DB$1,$S704+$Y704,$Y704)</f>
        <v>737.41308333333336</v>
      </c>
      <c r="DC704" s="27">
        <f>IF($O704&gt;=DC$1,$S704+$Y704,$Y704)</f>
        <v>737.41308333333336</v>
      </c>
      <c r="DD704" s="27">
        <f>IF($O704&gt;=DD$1,$S704+$Y704,$Y704)</f>
        <v>737.41308333333336</v>
      </c>
      <c r="DE704" s="27">
        <f>IF($O704&gt;=DE$1,$S704+$Y704,$Y704)</f>
        <v>737.41308333333336</v>
      </c>
      <c r="DF704" s="27">
        <f>IF($O704&gt;=DF$1,$S704+$Y704,$Y704)</f>
        <v>737.41308333333336</v>
      </c>
      <c r="DG704" s="27">
        <f>IF($O704&gt;=DG$1,$S704+$Y704,$Y704)</f>
        <v>737.41308333333336</v>
      </c>
      <c r="DH704" s="27">
        <f>IF($O704&gt;=DH$1,$S704+$Y704,$Y704)</f>
        <v>737.41308333333336</v>
      </c>
      <c r="DI704" s="27">
        <f>IF($O704&gt;=DI$1,$S704+$Y704,$Y704)</f>
        <v>737.41308333333336</v>
      </c>
      <c r="DJ704" s="27">
        <f>IF($O704&gt;=DJ$1,$S704+$Y704,$Y704)</f>
        <v>737.41308333333336</v>
      </c>
      <c r="DK704" s="27">
        <f>IF($O704&gt;=DK$1,$S704+$Y704,$Y704)</f>
        <v>737.41308333333336</v>
      </c>
      <c r="DL704" s="27">
        <f>IF($O704&gt;=DL$1,$S704+$Y704,$Y704)</f>
        <v>737.41308333333336</v>
      </c>
      <c r="DM704" s="27">
        <f>IF($O704&gt;=DM$1,$S704+$Y704,$Y704)</f>
        <v>737.41308333333336</v>
      </c>
      <c r="DN704" s="27">
        <f>IF($O704&gt;=DN$1,$S704+$Y704,$Y704)</f>
        <v>737.41308333333336</v>
      </c>
      <c r="DO704" s="27">
        <f>IF($O704&gt;=DO$1,$S704+$Y704,$Y704)</f>
        <v>737.41308333333336</v>
      </c>
      <c r="DP704" s="27">
        <f>IF($O704&gt;=DP$1,$S704+$Y704,$Y704)</f>
        <v>737.41308333333336</v>
      </c>
      <c r="DQ704" s="27">
        <f>IF($O704&gt;=DQ$1,$S704+$Y704,$Y704)</f>
        <v>737.41308333333336</v>
      </c>
      <c r="DR704" s="27">
        <f>IF($O704&gt;=DR$1,$S704+$Y704,$Y704)</f>
        <v>737.41308333333336</v>
      </c>
      <c r="DS704" s="27">
        <f>IF($O704&gt;=DS$1,$S704+$Y704,$Y704)</f>
        <v>737.41308333333336</v>
      </c>
      <c r="DT704" s="27">
        <f>IF($O704&gt;=DT$1,$S704+$Y704,$Y704)</f>
        <v>737.41308333333336</v>
      </c>
      <c r="DU704" s="27">
        <f>IF($O704&gt;=DU$1,$S704+$Y704,$Y704)</f>
        <v>737.41308333333336</v>
      </c>
      <c r="DV704" s="27">
        <f>IF($O704&gt;=DV$1,$S704+$Y704,$Y704)</f>
        <v>737.41308333333336</v>
      </c>
      <c r="DW704" s="27">
        <f>IF($O704&gt;=DW$1,$S704+$Y704,$Y704)</f>
        <v>737.41308333333336</v>
      </c>
      <c r="DX704" s="27">
        <f>IF($O704&gt;=DX$1,$S704+$Y704,$Y704)</f>
        <v>737.41308333333336</v>
      </c>
      <c r="DY704" s="27">
        <f>IF($O704&gt;=DY$1,$S704+$Y704,$Y704)</f>
        <v>737.41308333333336</v>
      </c>
      <c r="DZ704" s="27">
        <f>IF($O704&gt;=DZ$1,$S704+$Y704,$Y704)</f>
        <v>737.41308333333336</v>
      </c>
      <c r="EA704" s="27">
        <f>IF($O704&gt;=EA$1,$S704+$Y704,$Y704)</f>
        <v>737.41308333333336</v>
      </c>
      <c r="EB704" s="27">
        <f>IF($O704&gt;=EB$1,$S704+$Y704,$Y704)</f>
        <v>737.41308333333336</v>
      </c>
      <c r="EC704" s="27">
        <f>IF($O704&gt;=EC$1,$S704+$Y704,$Y704)</f>
        <v>737.41308333333336</v>
      </c>
      <c r="ED704" s="27">
        <f>IF($O704&gt;=ED$1,$S704+$Y704,$Y704)</f>
        <v>737.41308333333336</v>
      </c>
      <c r="EE704" s="27">
        <f>IF($O704&gt;=EE$1,$S704+$Y704,$Y704)</f>
        <v>737.41308333333336</v>
      </c>
      <c r="EF704" s="27">
        <f>IF($O704&gt;=EF$1,$S704+$Y704,$Y704)</f>
        <v>737.41308333333336</v>
      </c>
      <c r="EG704" s="27">
        <f>IF($O704&gt;=EG$1,$S704+$Y704,$Y704)</f>
        <v>737.41308333333336</v>
      </c>
      <c r="EH704" s="27">
        <f>IF($O704&gt;=EH$1,$S704+$Y704,$Y704)</f>
        <v>737.41308333333336</v>
      </c>
      <c r="EI704" s="27">
        <f>IF($O704&gt;=EI$1,$S704+$Y704,$Y704)</f>
        <v>737.41308333333336</v>
      </c>
      <c r="EJ704" s="27">
        <f>IF($O704&gt;=EJ$1,$S704+$Y704,$Y704)</f>
        <v>737.41308333333336</v>
      </c>
      <c r="EK704" s="27">
        <f>IF($O704&gt;=EK$1,$S704+$Y704,$Y704)</f>
        <v>737.41308333333336</v>
      </c>
      <c r="EL704" s="27">
        <f>IF($O704&gt;=EL$1,$S704+$Y704,$Y704)</f>
        <v>737.41308333333336</v>
      </c>
      <c r="EM704" s="27">
        <f>IF($O704&gt;=EM$1,$S704+$Y704,$Y704)</f>
        <v>737.41308333333336</v>
      </c>
      <c r="EN704" s="27">
        <f>IF($O704&gt;=EN$1,$S704+$Y704,$Y704)</f>
        <v>737.41308333333336</v>
      </c>
      <c r="EO704" s="27">
        <f>IF($O704&gt;=EO$1,$S704+$Y704,$Y704)</f>
        <v>737.41308333333336</v>
      </c>
      <c r="EP704" s="27">
        <f>IF($O704&gt;=EP$1,$S704+$Y704,$Y704)</f>
        <v>737.41308333333336</v>
      </c>
      <c r="EQ704" s="27">
        <f>IF($O704&gt;=EQ$1,$S704+$Y704,$Y704)</f>
        <v>737.41308333333336</v>
      </c>
      <c r="ER704" s="27">
        <f>IF($O704&gt;=ER$1,$S704+$Y704,$Y704)</f>
        <v>737.41308333333336</v>
      </c>
      <c r="ES704" s="27">
        <f>IF($O704&gt;=ES$1,$S704+$Y704,$Y704)</f>
        <v>737.41308333333336</v>
      </c>
      <c r="ET704" s="27">
        <f>IF($O704&gt;=ET$1,$S704+$Y704,$Y704)</f>
        <v>737.41308333333336</v>
      </c>
      <c r="EU704" s="27">
        <f>IF($O704&gt;=EU$1,$S704+$Y704,$Y704)</f>
        <v>737.41308333333336</v>
      </c>
      <c r="EV704" s="27">
        <f>IF($O704&gt;=EV$1,$S704,0)</f>
        <v>737.41308333333336</v>
      </c>
      <c r="EW704" s="27">
        <f>IF($O704&gt;=EW$1,$S704,0)</f>
        <v>737.41308333333336</v>
      </c>
      <c r="EX704" s="27">
        <f>IF($O704&gt;=EX$1,$S704,0)</f>
        <v>737.41308333333336</v>
      </c>
      <c r="EY704" s="27">
        <f>IF($O704&gt;=EY$1,$S704,0)</f>
        <v>737.41308333333336</v>
      </c>
      <c r="EZ704" s="27">
        <f>IF($O704&gt;=EZ$1,$S704,0)</f>
        <v>737.41308333333336</v>
      </c>
      <c r="FA704" s="27">
        <f>IF($O704&gt;=FA$1,$S704,0)</f>
        <v>737.41308333333336</v>
      </c>
      <c r="FB704" s="27">
        <f>IF($O704&gt;=FB$1,$S704,0)</f>
        <v>737.41308333333336</v>
      </c>
      <c r="FC704" s="27">
        <f>IF($O704&gt;=FC$1,$S704,0)</f>
        <v>737.41308333333336</v>
      </c>
      <c r="FD704" s="27">
        <f>IF($O704&gt;=FD$1,$S704,0)</f>
        <v>737.41308333333336</v>
      </c>
      <c r="FE704" s="27">
        <f>IF($O704&gt;=FE$1,$S704,0)</f>
        <v>737.41308333333336</v>
      </c>
      <c r="FF704" s="27">
        <f>IF($O704&gt;=FF$1,$S704,0)</f>
        <v>737.41308333333336</v>
      </c>
      <c r="FG704" s="27">
        <f>IF($O704&gt;=FG$1,$S704,0)</f>
        <v>737.41308333333336</v>
      </c>
      <c r="FH704" s="27">
        <f>IF($O704&gt;=FH$1,$S704,0)</f>
        <v>737.41308333333336</v>
      </c>
      <c r="FI704" s="27">
        <f>IF($O704&gt;=FI$1,$S704,0)</f>
        <v>737.41308333333336</v>
      </c>
      <c r="FJ704" s="27">
        <f>IF($O704&gt;=FJ$1,$S704,0)</f>
        <v>737.41308333333336</v>
      </c>
      <c r="FK704" s="27">
        <f>IF($O704&gt;=FK$1,$S704,0)</f>
        <v>737.41308333333336</v>
      </c>
      <c r="FL704" s="27">
        <f>IF($O704&gt;=FL$1,$S704,0)</f>
        <v>737.41308333333336</v>
      </c>
      <c r="FM704" s="27">
        <f>IF($O704&gt;=FM$1,$S704,0)</f>
        <v>737.41308333333336</v>
      </c>
      <c r="FN704" s="27">
        <f>IF($O704&gt;=FN$1,$S704,0)</f>
        <v>737.41308333333336</v>
      </c>
      <c r="FO704" s="27">
        <f>IF($O704&gt;=FO$1,$S704,0)</f>
        <v>737.41308333333336</v>
      </c>
      <c r="FP704" s="27">
        <f>IF($O704&gt;=FP$1,$S704,0)</f>
        <v>737.41308333333336</v>
      </c>
      <c r="FQ704" s="27">
        <f>IF($O704&gt;=FQ$1,$S704,0)</f>
        <v>737.41308333333336</v>
      </c>
      <c r="FR704" s="27">
        <f>IF($O704&gt;=FR$1,$S704,0)</f>
        <v>737.41308333333336</v>
      </c>
      <c r="FS704" s="27">
        <f>IF($O704&gt;=FS$1,$S704,0)</f>
        <v>737.41308333333336</v>
      </c>
      <c r="FT704" s="27">
        <f>IF($O704&gt;=FT$1,$S704,0)</f>
        <v>737.41308333333336</v>
      </c>
      <c r="FU704" s="27">
        <f>IF($O704&gt;=FU$1,$S704,0)</f>
        <v>737.41308333333336</v>
      </c>
      <c r="FV704" s="27">
        <f>IF($O704&gt;=FV$1,$S704,0)</f>
        <v>737.41308333333336</v>
      </c>
      <c r="FW704" s="27">
        <f>IF($O704&gt;=FW$1,$S704,0)</f>
        <v>737.41308333333336</v>
      </c>
      <c r="FX704" s="27">
        <f>IF($O704&gt;=FX$1,$S704,0)</f>
        <v>737.41308333333336</v>
      </c>
      <c r="FY704" s="27">
        <f>IF($O704&gt;=FY$1,$S704,0)</f>
        <v>737.41308333333336</v>
      </c>
      <c r="FZ704" s="27">
        <f>IF($O704&gt;=FZ$1,$S704,0)</f>
        <v>737.41308333333336</v>
      </c>
      <c r="GA704" s="27">
        <f>IF($O704&gt;=GA$1,$S704,0)</f>
        <v>737.41308333333336</v>
      </c>
      <c r="GB704" s="27">
        <f>IF($O704&gt;=GB$1,$S704,0)</f>
        <v>737.41308333333336</v>
      </c>
      <c r="GC704" s="27">
        <f>IF($O704&gt;=GC$1,$S704,0)</f>
        <v>737.41308333333336</v>
      </c>
      <c r="GD704" s="27">
        <f>IF($O704&gt;=GD$1,$S704,0)</f>
        <v>737.41308333333336</v>
      </c>
      <c r="GE704" s="27">
        <f>IF($O704&gt;=GE$1,$S704,0)</f>
        <v>737.41308333333336</v>
      </c>
      <c r="GF704" s="27">
        <f>IF($O704&gt;=GF$1,$S704,0)</f>
        <v>737.41308333333336</v>
      </c>
      <c r="GG704" s="27">
        <f>IF($O704&gt;=GG$1,$S704,0)</f>
        <v>737.41308333333336</v>
      </c>
      <c r="GH704" s="27">
        <f>IF($O704&gt;=GH$1,$S704,0)</f>
        <v>737.41308333333336</v>
      </c>
      <c r="GI704" s="27">
        <f>IF($O704&gt;=GI$1,$S704,0)</f>
        <v>737.41308333333336</v>
      </c>
      <c r="GJ704" s="27">
        <f>IF($O704&gt;=GJ$1,$S704,0)</f>
        <v>737.41308333333336</v>
      </c>
      <c r="GK704" s="27">
        <f>IF($O704&gt;=GK$1,$S704,0)</f>
        <v>737.41308333333336</v>
      </c>
      <c r="GL704" s="27">
        <f>IF($O704&gt;=GL$1,$S704,0)</f>
        <v>737.41308333333336</v>
      </c>
      <c r="GM704" s="27">
        <f>IF($O704&gt;=GM$1,$S704,0)</f>
        <v>737.41308333333336</v>
      </c>
      <c r="GN704" s="27">
        <f>IF($O704&gt;=GN$1,$S704,0)</f>
        <v>737.41308333333336</v>
      </c>
      <c r="GO704" s="27">
        <f>IF($O704&gt;=GO$1,$S704,0)</f>
        <v>737.41308333333336</v>
      </c>
      <c r="GP704" s="27">
        <f>IF($O704&gt;=GP$1,$S704,0)</f>
        <v>737.41308333333336</v>
      </c>
      <c r="GQ704" s="27">
        <f>IF($O704&gt;=GQ$1,$S704,0)</f>
        <v>737.41308333333336</v>
      </c>
      <c r="GR704" s="27">
        <f>IF($O704&gt;=GR$1,$S704,0)</f>
        <v>737.41308333333336</v>
      </c>
      <c r="GS704" s="27">
        <f>IF($O704&gt;=GS$1,$S704,0)</f>
        <v>737.41308333333336</v>
      </c>
      <c r="GT704" s="27">
        <f>IF($O704&gt;=GT$1,$S704,0)</f>
        <v>737.41308333333336</v>
      </c>
      <c r="GU704" s="27">
        <f>IF($O704&gt;=GU$1,$S704,0)</f>
        <v>737.41308333333336</v>
      </c>
      <c r="GV704" s="27">
        <f>IF($O704&gt;=GV$1,$S704,0)</f>
        <v>737.41308333333336</v>
      </c>
      <c r="GW704" s="27">
        <f>IF($O704&gt;=GW$1,$S704,0)</f>
        <v>737.41308333333336</v>
      </c>
      <c r="GX704" s="27">
        <f>IF($O704&gt;=GX$1,$S704,0)</f>
        <v>737.41308333333336</v>
      </c>
      <c r="GY704" s="27">
        <f>IF($O704&gt;=GY$1,$S704,0)</f>
        <v>737.41308333333336</v>
      </c>
      <c r="GZ704" s="27">
        <f>IF($O704&gt;=GZ$1,$S704,0)</f>
        <v>737.41308333333336</v>
      </c>
      <c r="HA704" s="27">
        <f>IF($O704&gt;=HA$1,$S704,0)</f>
        <v>737.41308333333336</v>
      </c>
      <c r="HB704" s="27">
        <f>IF($O704&gt;=HB$1,$S704,0)</f>
        <v>737.41308333333336</v>
      </c>
      <c r="HC704" s="27">
        <f>IF($O704&gt;=HC$1,$S704,0)</f>
        <v>737.41308333333336</v>
      </c>
    </row>
    <row r="705" spans="1:211">
      <c r="A705" s="3">
        <v>20656</v>
      </c>
      <c r="B705" s="3" t="s">
        <v>762</v>
      </c>
      <c r="C705" s="3" t="s">
        <v>732</v>
      </c>
      <c r="D705" s="3">
        <v>56</v>
      </c>
      <c r="E705" s="4">
        <v>31077</v>
      </c>
      <c r="F705" s="5">
        <v>33.408219178082192</v>
      </c>
      <c r="G705" s="3" t="s">
        <v>729</v>
      </c>
      <c r="H705" s="4">
        <v>22947</v>
      </c>
      <c r="I705" s="9" t="s">
        <v>856</v>
      </c>
      <c r="J705" s="5">
        <v>4465.8900000000003</v>
      </c>
      <c r="K705" s="31">
        <v>1004</v>
      </c>
      <c r="L705" s="32">
        <v>33</v>
      </c>
      <c r="M705" s="33">
        <f>VLOOKUP(L705,FIND,3,TRUE)</f>
        <v>1.5</v>
      </c>
      <c r="N705" s="32">
        <f>IF(L705&gt;30,180,VLOOKUP(L705,TEMPO,2,FALSE))</f>
        <v>180</v>
      </c>
      <c r="O705" s="32">
        <f>IF(R705&gt;0,4,N705)</f>
        <v>180</v>
      </c>
      <c r="P705" s="96">
        <f>J705*M705*L705</f>
        <v>221061.55500000002</v>
      </c>
      <c r="Q705" s="96">
        <f>10934.45*2</f>
        <v>21868.9</v>
      </c>
      <c r="R705" s="96">
        <f>IF(P705&lt;=Q705,P705/4,0)</f>
        <v>0</v>
      </c>
      <c r="S705" s="5">
        <f>IF(P705&gt;=Q705,P705/N705,0)</f>
        <v>1228.1197500000001</v>
      </c>
      <c r="T705" s="3"/>
      <c r="U705" s="3">
        <f>IF(T705="",1,0)</f>
        <v>1</v>
      </c>
      <c r="V705" s="3">
        <v>103</v>
      </c>
      <c r="W705" s="5">
        <v>0</v>
      </c>
      <c r="X705" s="5">
        <v>245.73</v>
      </c>
      <c r="Y705" s="5">
        <f>X705*W705</f>
        <v>0</v>
      </c>
      <c r="Z705" s="5">
        <v>400</v>
      </c>
      <c r="AA705" s="5">
        <f>S705+Y705+Z705</f>
        <v>1628.1197500000001</v>
      </c>
      <c r="AB705" s="39">
        <f>(J705/12+J705/12*1.3333333333+450/12+J705/30*6/12+J705)*1.3+Y705+Z705+153.9</f>
        <v>7633.9456999838731</v>
      </c>
      <c r="AC705" s="39" t="s">
        <v>18</v>
      </c>
      <c r="AD705" s="39">
        <f>J705*1.3+400+153.9</f>
        <v>6359.5570000000007</v>
      </c>
      <c r="AE705" s="39">
        <f>SUMIFS('CUSTO MENSAL FUNC NOVO'!H:H,'CUSTO MENSAL FUNC NOVO'!A:A,'VALORES MENSAIS'!AC705)</f>
        <v>1902.2210000000002</v>
      </c>
      <c r="AF705" s="27">
        <f>IF($R705&gt;0,$R705,$S705)+$Y705+$Z705</f>
        <v>1628.1197500000001</v>
      </c>
      <c r="AG705" s="27">
        <f>IF($R705&gt;0,$R705,$S705)+$Y705+$Z705</f>
        <v>1628.1197500000001</v>
      </c>
      <c r="AH705" s="27">
        <f>IF($R705&gt;0,$R705,$S705)+$Y705+$Z705</f>
        <v>1628.1197500000001</v>
      </c>
      <c r="AI705" s="27">
        <f>IF($R705&gt;0,$R705,$S705)+$Y705+$Z705</f>
        <v>1628.1197500000001</v>
      </c>
      <c r="AJ705" s="27">
        <f>IF($O705&gt;=AJ$1,$S705+$Y705+$Z705,$Y705+$Z705)</f>
        <v>1628.1197500000001</v>
      </c>
      <c r="AK705" s="27">
        <f>IF($O705&gt;=AK$1,$S705+$Y705+$Z705,$Y705+$Z705)</f>
        <v>1628.1197500000001</v>
      </c>
      <c r="AL705" s="27">
        <f>IF($O705&gt;=AL$1,$S705+$Y705+$Z705,$Y705+$Z705)</f>
        <v>1628.1197500000001</v>
      </c>
      <c r="AM705" s="27">
        <f>IF($O705&gt;=AM$1,$S705+$Y705+$Z705,$Y705+$Z705)</f>
        <v>1628.1197500000001</v>
      </c>
      <c r="AN705" s="27">
        <f>IF($O705&gt;=AN$1,$S705+$Y705+$Z705,$Y705+$Z705)</f>
        <v>1628.1197500000001</v>
      </c>
      <c r="AO705" s="27">
        <f>IF($O705&gt;=AO$1,$S705+$Y705+$Z705,$Y705+$Z705)</f>
        <v>1628.1197500000001</v>
      </c>
      <c r="AP705" s="27">
        <f>IF($O705&gt;=AP$1,$S705+$Y705+$Z705,$Y705+$Z705)</f>
        <v>1628.1197500000001</v>
      </c>
      <c r="AQ705" s="27">
        <f>IF($O705&gt;=AQ$1,$S705+$Y705+$Z705,$Y705+$Z705)</f>
        <v>1628.1197500000001</v>
      </c>
      <c r="AR705" s="27">
        <f>IF($O705&gt;=AR$1,$S705+$Y705+$Z705,$Y705+$Z705)</f>
        <v>1628.1197500000001</v>
      </c>
      <c r="AS705" s="27">
        <f>IF($O705&gt;=AS$1,$S705+$Y705+$Z705,$Y705+$Z705)</f>
        <v>1628.1197500000001</v>
      </c>
      <c r="AT705" s="27">
        <f>IF($O705&gt;=AT$1,$S705+$Y705+$Z705,$Y705+$Z705)</f>
        <v>1628.1197500000001</v>
      </c>
      <c r="AU705" s="27">
        <f>IF($O705&gt;=AU$1,$S705+$Y705+$Z705,$Y705+$Z705)</f>
        <v>1628.1197500000001</v>
      </c>
      <c r="AV705" s="27">
        <f>IF($O705&gt;=AV$1,$S705+$Y705+$Z705,$Y705+$Z705)</f>
        <v>1628.1197500000001</v>
      </c>
      <c r="AW705" s="27">
        <f>IF($O705&gt;=AW$1,$S705+$Y705+$Z705,$Y705+$Z705)</f>
        <v>1628.1197500000001</v>
      </c>
      <c r="AX705" s="27">
        <f>IF($O705&gt;=AX$1,$S705+$Y705+$Z705,$Y705+$Z705)</f>
        <v>1628.1197500000001</v>
      </c>
      <c r="AY705" s="27">
        <f>IF($O705&gt;=AY$1,$S705+$Y705+$Z705,$Y705+$Z705)</f>
        <v>1628.1197500000001</v>
      </c>
      <c r="AZ705" s="27">
        <f>IF($O705&gt;=AZ$1,$S705+$Y705+$Z705,$Y705+$Z705)</f>
        <v>1628.1197500000001</v>
      </c>
      <c r="BA705" s="27">
        <f>IF($O705&gt;=BA$1,$S705+$Y705+$Z705,$Y705+$Z705)</f>
        <v>1628.1197500000001</v>
      </c>
      <c r="BB705" s="27">
        <f>IF($O705&gt;=BB$1,$S705+$Y705+$Z705,$Y705+$Z705)</f>
        <v>1628.1197500000001</v>
      </c>
      <c r="BC705" s="27">
        <f>IF($O705&gt;=BC$1,$S705+$Y705+$Z705,$Y705+$Z705)</f>
        <v>1628.1197500000001</v>
      </c>
      <c r="BD705" s="27">
        <f>IF($O705&gt;=BD$1,$S705+$Y705+$Z705,$Y705+$Z705)</f>
        <v>1628.1197500000001</v>
      </c>
      <c r="BE705" s="27">
        <f>IF($O705&gt;=BE$1,$S705+$Y705+$Z705,$Y705+$Z705)</f>
        <v>1628.1197500000001</v>
      </c>
      <c r="BF705" s="27">
        <f>IF($O705&gt;=BF$1,$S705+$Y705+$Z705,$Y705+$Z705)</f>
        <v>1628.1197500000001</v>
      </c>
      <c r="BG705" s="27">
        <f>IF($O705&gt;=BG$1,$S705+$Y705+$Z705,$Y705+$Z705)</f>
        <v>1628.1197500000001</v>
      </c>
      <c r="BH705" s="27">
        <f>IF($O705&gt;=BH$1,$S705+$Y705+$Z705,$Y705+$Z705)</f>
        <v>1628.1197500000001</v>
      </c>
      <c r="BI705" s="27">
        <f>IF($O705&gt;=BI$1,$S705+$Y705+$Z705,$Y705+$Z705)</f>
        <v>1628.1197500000001</v>
      </c>
      <c r="BJ705" s="27">
        <f>IF($O705&gt;=BJ$1,$S705+$Y705+$Z705,$Y705+$Z705)</f>
        <v>1628.1197500000001</v>
      </c>
      <c r="BK705" s="27">
        <f>IF($O705&gt;=BK$1,$S705+$Y705+$Z705,$Y705+$Z705)</f>
        <v>1628.1197500000001</v>
      </c>
      <c r="BL705" s="27">
        <f>IF($O705&gt;=BL$1,$S705+$Y705+$Z705,$Y705+$Z705)</f>
        <v>1628.1197500000001</v>
      </c>
      <c r="BM705" s="27">
        <f>IF($O705&gt;=BM$1,$S705+$Y705+$Z705,$Y705+$Z705)</f>
        <v>1628.1197500000001</v>
      </c>
      <c r="BN705" s="27">
        <f>IF($O705&gt;=BN$1,$S705+$Y705+$Z705,$Y705+$Z705)</f>
        <v>1628.1197500000001</v>
      </c>
      <c r="BO705" s="27">
        <f>IF($O705&gt;=BO$1,$S705+$Y705+$Z705,$Y705+$Z705)</f>
        <v>1628.1197500000001</v>
      </c>
      <c r="BP705" s="27">
        <f>IF($O705&gt;=BP$1,$S705+$Y705+$Z705,$Y705+$Z705)</f>
        <v>1628.1197500000001</v>
      </c>
      <c r="BQ705" s="27">
        <f>IF($O705&gt;=BQ$1,$S705+$Y705+$Z705,$Y705+$Z705)</f>
        <v>1628.1197500000001</v>
      </c>
      <c r="BR705" s="27">
        <f>IF($O705&gt;=BR$1,$S705+$Y705+$Z705,$Y705+$Z705)</f>
        <v>1628.1197500000001</v>
      </c>
      <c r="BS705" s="27">
        <f>IF($O705&gt;=BS$1,$S705+$Y705+$Z705,$Y705+$Z705)</f>
        <v>1628.1197500000001</v>
      </c>
      <c r="BT705" s="27">
        <f>IF($O705&gt;=BT$1,$S705+$Y705+$Z705,$Y705+$Z705)</f>
        <v>1628.1197500000001</v>
      </c>
      <c r="BU705" s="27">
        <f>IF($O705&gt;=BU$1,$S705+$Y705+$Z705,$Y705+$Z705)</f>
        <v>1628.1197500000001</v>
      </c>
      <c r="BV705" s="27">
        <f>IF($O705&gt;=BV$1,$S705+$Y705+$Z705,$Y705+$Z705)</f>
        <v>1628.1197500000001</v>
      </c>
      <c r="BW705" s="27">
        <f>IF($O705&gt;=BW$1,$S705+$Y705+$Z705,$Y705+$Z705)</f>
        <v>1628.1197500000001</v>
      </c>
      <c r="BX705" s="27">
        <f>IF($O705&gt;=BX$1,$S705+$Y705+$Z705,$Y705+$Z705)</f>
        <v>1628.1197500000001</v>
      </c>
      <c r="BY705" s="27">
        <f>IF($O705&gt;=BY$1,$S705+$Y705+$Z705,$Y705+$Z705)</f>
        <v>1628.1197500000001</v>
      </c>
      <c r="BZ705" s="27">
        <f>IF($O705&gt;=BZ$1,$S705+$Y705+$Z705,$Y705+$Z705)</f>
        <v>1628.1197500000001</v>
      </c>
      <c r="CA705" s="27">
        <f>IF($O705&gt;=CA$1,$S705+$Y705+$Z705,$Y705+$Z705)</f>
        <v>1628.1197500000001</v>
      </c>
      <c r="CB705" s="27">
        <f>IF($O705&gt;=CB$1,$S705+$Y705+$Z705,$Y705+$Z705)</f>
        <v>1628.1197500000001</v>
      </c>
      <c r="CC705" s="27">
        <f>IF($O705&gt;=CC$1,$S705+$Y705+$Z705,$Y705+$Z705)</f>
        <v>1628.1197500000001</v>
      </c>
      <c r="CD705" s="27">
        <f>IF($O705&gt;=CD$1,$S705+$Y705+$Z705,$Y705+$Z705)</f>
        <v>1628.1197500000001</v>
      </c>
      <c r="CE705" s="27">
        <f>IF($O705&gt;=CE$1,$S705+$Y705+$Z705,$Y705+$Z705)</f>
        <v>1628.1197500000001</v>
      </c>
      <c r="CF705" s="27">
        <f>IF($O705&gt;=CF$1,$S705+$Y705+$Z705,$Y705+$Z705)</f>
        <v>1628.1197500000001</v>
      </c>
      <c r="CG705" s="27">
        <f>IF($O705&gt;=CG$1,$S705+$Y705+$Z705,$Y705+$Z705)</f>
        <v>1628.1197500000001</v>
      </c>
      <c r="CH705" s="27">
        <f>IF($O705&gt;=CH$1,$S705+$Y705+$Z705,$Y705+$Z705)</f>
        <v>1628.1197500000001</v>
      </c>
      <c r="CI705" s="27">
        <f>IF($O705&gt;=CI$1,$S705+$Y705+$Z705,$Y705+$Z705)</f>
        <v>1628.1197500000001</v>
      </c>
      <c r="CJ705" s="27">
        <f>IF($O705&gt;=CJ$1,$S705+$Y705+$Z705,$Y705+$Z705)</f>
        <v>1628.1197500000001</v>
      </c>
      <c r="CK705" s="27">
        <f>IF($O705&gt;=CK$1,$S705+$Y705+$Z705,$Y705+$Z705)</f>
        <v>1628.1197500000001</v>
      </c>
      <c r="CL705" s="27">
        <f>IF($O705&gt;=CL$1,$S705+$Y705+$Z705,$Y705+$Z705)</f>
        <v>1628.1197500000001</v>
      </c>
      <c r="CM705" s="27">
        <f>IF($O705&gt;=CM$1,$S705+$Y705+$Z705,$Y705+$Z705)</f>
        <v>1628.1197500000001</v>
      </c>
      <c r="CN705" s="27">
        <f>IF($O705&gt;=CN$1,$S705+$Y705,$Y705)</f>
        <v>1228.1197500000001</v>
      </c>
      <c r="CO705" s="27">
        <f>IF($O705&gt;=CO$1,$S705+$Y705,$Y705)</f>
        <v>1228.1197500000001</v>
      </c>
      <c r="CP705" s="27">
        <f>IF($O705&gt;=CP$1,$S705+$Y705,$Y705)</f>
        <v>1228.1197500000001</v>
      </c>
      <c r="CQ705" s="27">
        <f>IF($O705&gt;=CQ$1,$S705+$Y705,$Y705)</f>
        <v>1228.1197500000001</v>
      </c>
      <c r="CR705" s="27">
        <f>IF($O705&gt;=CR$1,$S705+$Y705,$Y705)</f>
        <v>1228.1197500000001</v>
      </c>
      <c r="CS705" s="27">
        <f>IF($O705&gt;=CS$1,$S705+$Y705,$Y705)</f>
        <v>1228.1197500000001</v>
      </c>
      <c r="CT705" s="27">
        <f>IF($O705&gt;=CT$1,$S705+$Y705,$Y705)</f>
        <v>1228.1197500000001</v>
      </c>
      <c r="CU705" s="27">
        <f>IF($O705&gt;=CU$1,$S705+$Y705,$Y705)</f>
        <v>1228.1197500000001</v>
      </c>
      <c r="CV705" s="27">
        <f>IF($O705&gt;=CV$1,$S705+$Y705,$Y705)</f>
        <v>1228.1197500000001</v>
      </c>
      <c r="CW705" s="27">
        <f>IF($O705&gt;=CW$1,$S705+$Y705,$Y705)</f>
        <v>1228.1197500000001</v>
      </c>
      <c r="CX705" s="27">
        <f>IF($O705&gt;=CX$1,$S705+$Y705,$Y705)</f>
        <v>1228.1197500000001</v>
      </c>
      <c r="CY705" s="27">
        <f>IF($O705&gt;=CY$1,$S705+$Y705,$Y705)</f>
        <v>1228.1197500000001</v>
      </c>
      <c r="CZ705" s="27">
        <f>IF($O705&gt;=CZ$1,$S705+$Y705,$Y705)</f>
        <v>1228.1197500000001</v>
      </c>
      <c r="DA705" s="27">
        <f>IF($O705&gt;=DA$1,$S705+$Y705,$Y705)</f>
        <v>1228.1197500000001</v>
      </c>
      <c r="DB705" s="27">
        <f>IF($O705&gt;=DB$1,$S705+$Y705,$Y705)</f>
        <v>1228.1197500000001</v>
      </c>
      <c r="DC705" s="27">
        <f>IF($O705&gt;=DC$1,$S705+$Y705,$Y705)</f>
        <v>1228.1197500000001</v>
      </c>
      <c r="DD705" s="27">
        <f>IF($O705&gt;=DD$1,$S705+$Y705,$Y705)</f>
        <v>1228.1197500000001</v>
      </c>
      <c r="DE705" s="27">
        <f>IF($O705&gt;=DE$1,$S705+$Y705,$Y705)</f>
        <v>1228.1197500000001</v>
      </c>
      <c r="DF705" s="27">
        <f>IF($O705&gt;=DF$1,$S705+$Y705,$Y705)</f>
        <v>1228.1197500000001</v>
      </c>
      <c r="DG705" s="27">
        <f>IF($O705&gt;=DG$1,$S705+$Y705,$Y705)</f>
        <v>1228.1197500000001</v>
      </c>
      <c r="DH705" s="27">
        <f>IF($O705&gt;=DH$1,$S705+$Y705,$Y705)</f>
        <v>1228.1197500000001</v>
      </c>
      <c r="DI705" s="27">
        <f>IF($O705&gt;=DI$1,$S705+$Y705,$Y705)</f>
        <v>1228.1197500000001</v>
      </c>
      <c r="DJ705" s="27">
        <f>IF($O705&gt;=DJ$1,$S705+$Y705,$Y705)</f>
        <v>1228.1197500000001</v>
      </c>
      <c r="DK705" s="27">
        <f>IF($O705&gt;=DK$1,$S705+$Y705,$Y705)</f>
        <v>1228.1197500000001</v>
      </c>
      <c r="DL705" s="27">
        <f>IF($O705&gt;=DL$1,$S705+$Y705,$Y705)</f>
        <v>1228.1197500000001</v>
      </c>
      <c r="DM705" s="27">
        <f>IF($O705&gt;=DM$1,$S705+$Y705,$Y705)</f>
        <v>1228.1197500000001</v>
      </c>
      <c r="DN705" s="27">
        <f>IF($O705&gt;=DN$1,$S705+$Y705,$Y705)</f>
        <v>1228.1197500000001</v>
      </c>
      <c r="DO705" s="27">
        <f>IF($O705&gt;=DO$1,$S705+$Y705,$Y705)</f>
        <v>1228.1197500000001</v>
      </c>
      <c r="DP705" s="27">
        <f>IF($O705&gt;=DP$1,$S705+$Y705,$Y705)</f>
        <v>1228.1197500000001</v>
      </c>
      <c r="DQ705" s="27">
        <f>IF($O705&gt;=DQ$1,$S705+$Y705,$Y705)</f>
        <v>1228.1197500000001</v>
      </c>
      <c r="DR705" s="27">
        <f>IF($O705&gt;=DR$1,$S705+$Y705,$Y705)</f>
        <v>1228.1197500000001</v>
      </c>
      <c r="DS705" s="27">
        <f>IF($O705&gt;=DS$1,$S705+$Y705,$Y705)</f>
        <v>1228.1197500000001</v>
      </c>
      <c r="DT705" s="27">
        <f>IF($O705&gt;=DT$1,$S705+$Y705,$Y705)</f>
        <v>1228.1197500000001</v>
      </c>
      <c r="DU705" s="27">
        <f>IF($O705&gt;=DU$1,$S705+$Y705,$Y705)</f>
        <v>1228.1197500000001</v>
      </c>
      <c r="DV705" s="27">
        <f>IF($O705&gt;=DV$1,$S705+$Y705,$Y705)</f>
        <v>1228.1197500000001</v>
      </c>
      <c r="DW705" s="27">
        <f>IF($O705&gt;=DW$1,$S705+$Y705,$Y705)</f>
        <v>1228.1197500000001</v>
      </c>
      <c r="DX705" s="27">
        <f>IF($O705&gt;=DX$1,$S705+$Y705,$Y705)</f>
        <v>1228.1197500000001</v>
      </c>
      <c r="DY705" s="27">
        <f>IF($O705&gt;=DY$1,$S705+$Y705,$Y705)</f>
        <v>1228.1197500000001</v>
      </c>
      <c r="DZ705" s="27">
        <f>IF($O705&gt;=DZ$1,$S705+$Y705,$Y705)</f>
        <v>1228.1197500000001</v>
      </c>
      <c r="EA705" s="27">
        <f>IF($O705&gt;=EA$1,$S705+$Y705,$Y705)</f>
        <v>1228.1197500000001</v>
      </c>
      <c r="EB705" s="27">
        <f>IF($O705&gt;=EB$1,$S705+$Y705,$Y705)</f>
        <v>1228.1197500000001</v>
      </c>
      <c r="EC705" s="27">
        <f>IF($O705&gt;=EC$1,$S705+$Y705,$Y705)</f>
        <v>1228.1197500000001</v>
      </c>
      <c r="ED705" s="27">
        <f>IF($O705&gt;=ED$1,$S705+$Y705,$Y705)</f>
        <v>1228.1197500000001</v>
      </c>
      <c r="EE705" s="27">
        <f>IF($O705&gt;=EE$1,$S705+$Y705,$Y705)</f>
        <v>1228.1197500000001</v>
      </c>
      <c r="EF705" s="27">
        <f>IF($O705&gt;=EF$1,$S705+$Y705,$Y705)</f>
        <v>1228.1197500000001</v>
      </c>
      <c r="EG705" s="27">
        <f>IF($O705&gt;=EG$1,$S705+$Y705,$Y705)</f>
        <v>1228.1197500000001</v>
      </c>
      <c r="EH705" s="27">
        <f>IF($O705&gt;=EH$1,$S705+$Y705,$Y705)</f>
        <v>1228.1197500000001</v>
      </c>
      <c r="EI705" s="27">
        <f>IF($O705&gt;=EI$1,$S705+$Y705,$Y705)</f>
        <v>1228.1197500000001</v>
      </c>
      <c r="EJ705" s="27">
        <f>IF($O705&gt;=EJ$1,$S705+$Y705,$Y705)</f>
        <v>1228.1197500000001</v>
      </c>
      <c r="EK705" s="27">
        <f>IF($O705&gt;=EK$1,$S705+$Y705,$Y705)</f>
        <v>1228.1197500000001</v>
      </c>
      <c r="EL705" s="27">
        <f>IF($O705&gt;=EL$1,$S705+$Y705,$Y705)</f>
        <v>1228.1197500000001</v>
      </c>
      <c r="EM705" s="27">
        <f>IF($O705&gt;=EM$1,$S705+$Y705,$Y705)</f>
        <v>1228.1197500000001</v>
      </c>
      <c r="EN705" s="27">
        <f>IF($O705&gt;=EN$1,$S705+$Y705,$Y705)</f>
        <v>1228.1197500000001</v>
      </c>
      <c r="EO705" s="27">
        <f>IF($O705&gt;=EO$1,$S705+$Y705,$Y705)</f>
        <v>1228.1197500000001</v>
      </c>
      <c r="EP705" s="27">
        <f>IF($O705&gt;=EP$1,$S705+$Y705,$Y705)</f>
        <v>1228.1197500000001</v>
      </c>
      <c r="EQ705" s="27">
        <f>IF($O705&gt;=EQ$1,$S705+$Y705,$Y705)</f>
        <v>1228.1197500000001</v>
      </c>
      <c r="ER705" s="27">
        <f>IF($O705&gt;=ER$1,$S705+$Y705,$Y705)</f>
        <v>1228.1197500000001</v>
      </c>
      <c r="ES705" s="27">
        <f>IF($O705&gt;=ES$1,$S705+$Y705,$Y705)</f>
        <v>1228.1197500000001</v>
      </c>
      <c r="ET705" s="27">
        <f>IF($O705&gt;=ET$1,$S705+$Y705,$Y705)</f>
        <v>1228.1197500000001</v>
      </c>
      <c r="EU705" s="27">
        <f>IF($O705&gt;=EU$1,$S705+$Y705,$Y705)</f>
        <v>1228.1197500000001</v>
      </c>
      <c r="EV705" s="27">
        <f>IF($O705&gt;=EV$1,$S705,0)</f>
        <v>1228.1197500000001</v>
      </c>
      <c r="EW705" s="27">
        <f>IF($O705&gt;=EW$1,$S705,0)</f>
        <v>1228.1197500000001</v>
      </c>
      <c r="EX705" s="27">
        <f>IF($O705&gt;=EX$1,$S705,0)</f>
        <v>1228.1197500000001</v>
      </c>
      <c r="EY705" s="27">
        <f>IF($O705&gt;=EY$1,$S705,0)</f>
        <v>1228.1197500000001</v>
      </c>
      <c r="EZ705" s="27">
        <f>IF($O705&gt;=EZ$1,$S705,0)</f>
        <v>1228.1197500000001</v>
      </c>
      <c r="FA705" s="27">
        <f>IF($O705&gt;=FA$1,$S705,0)</f>
        <v>1228.1197500000001</v>
      </c>
      <c r="FB705" s="27">
        <f>IF($O705&gt;=FB$1,$S705,0)</f>
        <v>1228.1197500000001</v>
      </c>
      <c r="FC705" s="27">
        <f>IF($O705&gt;=FC$1,$S705,0)</f>
        <v>1228.1197500000001</v>
      </c>
      <c r="FD705" s="27">
        <f>IF($O705&gt;=FD$1,$S705,0)</f>
        <v>1228.1197500000001</v>
      </c>
      <c r="FE705" s="27">
        <f>IF($O705&gt;=FE$1,$S705,0)</f>
        <v>1228.1197500000001</v>
      </c>
      <c r="FF705" s="27">
        <f>IF($O705&gt;=FF$1,$S705,0)</f>
        <v>1228.1197500000001</v>
      </c>
      <c r="FG705" s="27">
        <f>IF($O705&gt;=FG$1,$S705,0)</f>
        <v>1228.1197500000001</v>
      </c>
      <c r="FH705" s="27">
        <f>IF($O705&gt;=FH$1,$S705,0)</f>
        <v>1228.1197500000001</v>
      </c>
      <c r="FI705" s="27">
        <f>IF($O705&gt;=FI$1,$S705,0)</f>
        <v>1228.1197500000001</v>
      </c>
      <c r="FJ705" s="27">
        <f>IF($O705&gt;=FJ$1,$S705,0)</f>
        <v>1228.1197500000001</v>
      </c>
      <c r="FK705" s="27">
        <f>IF($O705&gt;=FK$1,$S705,0)</f>
        <v>1228.1197500000001</v>
      </c>
      <c r="FL705" s="27">
        <f>IF($O705&gt;=FL$1,$S705,0)</f>
        <v>1228.1197500000001</v>
      </c>
      <c r="FM705" s="27">
        <f>IF($O705&gt;=FM$1,$S705,0)</f>
        <v>1228.1197500000001</v>
      </c>
      <c r="FN705" s="27">
        <f>IF($O705&gt;=FN$1,$S705,0)</f>
        <v>1228.1197500000001</v>
      </c>
      <c r="FO705" s="27">
        <f>IF($O705&gt;=FO$1,$S705,0)</f>
        <v>1228.1197500000001</v>
      </c>
      <c r="FP705" s="27">
        <f>IF($O705&gt;=FP$1,$S705,0)</f>
        <v>1228.1197500000001</v>
      </c>
      <c r="FQ705" s="27">
        <f>IF($O705&gt;=FQ$1,$S705,0)</f>
        <v>1228.1197500000001</v>
      </c>
      <c r="FR705" s="27">
        <f>IF($O705&gt;=FR$1,$S705,0)</f>
        <v>1228.1197500000001</v>
      </c>
      <c r="FS705" s="27">
        <f>IF($O705&gt;=FS$1,$S705,0)</f>
        <v>1228.1197500000001</v>
      </c>
      <c r="FT705" s="27">
        <f>IF($O705&gt;=FT$1,$S705,0)</f>
        <v>1228.1197500000001</v>
      </c>
      <c r="FU705" s="27">
        <f>IF($O705&gt;=FU$1,$S705,0)</f>
        <v>1228.1197500000001</v>
      </c>
      <c r="FV705" s="27">
        <f>IF($O705&gt;=FV$1,$S705,0)</f>
        <v>1228.1197500000001</v>
      </c>
      <c r="FW705" s="27">
        <f>IF($O705&gt;=FW$1,$S705,0)</f>
        <v>1228.1197500000001</v>
      </c>
      <c r="FX705" s="27">
        <f>IF($O705&gt;=FX$1,$S705,0)</f>
        <v>1228.1197500000001</v>
      </c>
      <c r="FY705" s="27">
        <f>IF($O705&gt;=FY$1,$S705,0)</f>
        <v>1228.1197500000001</v>
      </c>
      <c r="FZ705" s="27">
        <f>IF($O705&gt;=FZ$1,$S705,0)</f>
        <v>1228.1197500000001</v>
      </c>
      <c r="GA705" s="27">
        <f>IF($O705&gt;=GA$1,$S705,0)</f>
        <v>1228.1197500000001</v>
      </c>
      <c r="GB705" s="27">
        <f>IF($O705&gt;=GB$1,$S705,0)</f>
        <v>1228.1197500000001</v>
      </c>
      <c r="GC705" s="27">
        <f>IF($O705&gt;=GC$1,$S705,0)</f>
        <v>1228.1197500000001</v>
      </c>
      <c r="GD705" s="27">
        <f>IF($O705&gt;=GD$1,$S705,0)</f>
        <v>1228.1197500000001</v>
      </c>
      <c r="GE705" s="27">
        <f>IF($O705&gt;=GE$1,$S705,0)</f>
        <v>1228.1197500000001</v>
      </c>
      <c r="GF705" s="27">
        <f>IF($O705&gt;=GF$1,$S705,0)</f>
        <v>1228.1197500000001</v>
      </c>
      <c r="GG705" s="27">
        <f>IF($O705&gt;=GG$1,$S705,0)</f>
        <v>1228.1197500000001</v>
      </c>
      <c r="GH705" s="27">
        <f>IF($O705&gt;=GH$1,$S705,0)</f>
        <v>1228.1197500000001</v>
      </c>
      <c r="GI705" s="27">
        <f>IF($O705&gt;=GI$1,$S705,0)</f>
        <v>1228.1197500000001</v>
      </c>
      <c r="GJ705" s="27">
        <f>IF($O705&gt;=GJ$1,$S705,0)</f>
        <v>1228.1197500000001</v>
      </c>
      <c r="GK705" s="27">
        <f>IF($O705&gt;=GK$1,$S705,0)</f>
        <v>1228.1197500000001</v>
      </c>
      <c r="GL705" s="27">
        <f>IF($O705&gt;=GL$1,$S705,0)</f>
        <v>1228.1197500000001</v>
      </c>
      <c r="GM705" s="27">
        <f>IF($O705&gt;=GM$1,$S705,0)</f>
        <v>1228.1197500000001</v>
      </c>
      <c r="GN705" s="27">
        <f>IF($O705&gt;=GN$1,$S705,0)</f>
        <v>1228.1197500000001</v>
      </c>
      <c r="GO705" s="27">
        <f>IF($O705&gt;=GO$1,$S705,0)</f>
        <v>1228.1197500000001</v>
      </c>
      <c r="GP705" s="27">
        <f>IF($O705&gt;=GP$1,$S705,0)</f>
        <v>1228.1197500000001</v>
      </c>
      <c r="GQ705" s="27">
        <f>IF($O705&gt;=GQ$1,$S705,0)</f>
        <v>1228.1197500000001</v>
      </c>
      <c r="GR705" s="27">
        <f>IF($O705&gt;=GR$1,$S705,0)</f>
        <v>1228.1197500000001</v>
      </c>
      <c r="GS705" s="27">
        <f>IF($O705&gt;=GS$1,$S705,0)</f>
        <v>1228.1197500000001</v>
      </c>
      <c r="GT705" s="27">
        <f>IF($O705&gt;=GT$1,$S705,0)</f>
        <v>1228.1197500000001</v>
      </c>
      <c r="GU705" s="27">
        <f>IF($O705&gt;=GU$1,$S705,0)</f>
        <v>1228.1197500000001</v>
      </c>
      <c r="GV705" s="27">
        <f>IF($O705&gt;=GV$1,$S705,0)</f>
        <v>1228.1197500000001</v>
      </c>
      <c r="GW705" s="27">
        <f>IF($O705&gt;=GW$1,$S705,0)</f>
        <v>1228.1197500000001</v>
      </c>
      <c r="GX705" s="27">
        <f>IF($O705&gt;=GX$1,$S705,0)</f>
        <v>1228.1197500000001</v>
      </c>
      <c r="GY705" s="27">
        <f>IF($O705&gt;=GY$1,$S705,0)</f>
        <v>1228.1197500000001</v>
      </c>
      <c r="GZ705" s="27">
        <f>IF($O705&gt;=GZ$1,$S705,0)</f>
        <v>1228.1197500000001</v>
      </c>
      <c r="HA705" s="27">
        <f>IF($O705&gt;=HA$1,$S705,0)</f>
        <v>1228.1197500000001</v>
      </c>
      <c r="HB705" s="27">
        <f>IF($O705&gt;=HB$1,$S705,0)</f>
        <v>1228.1197500000001</v>
      </c>
      <c r="HC705" s="27">
        <f>IF($O705&gt;=HC$1,$S705,0)</f>
        <v>1228.1197500000001</v>
      </c>
    </row>
    <row r="706" spans="1:211">
      <c r="A706" s="3">
        <v>13854</v>
      </c>
      <c r="B706" s="3" t="s">
        <v>758</v>
      </c>
      <c r="C706" s="3" t="s">
        <v>18</v>
      </c>
      <c r="D706" s="3">
        <v>58</v>
      </c>
      <c r="E706" s="4">
        <v>31250</v>
      </c>
      <c r="F706" s="5">
        <v>32.934246575342463</v>
      </c>
      <c r="G706" s="3" t="s">
        <v>729</v>
      </c>
      <c r="H706" s="4">
        <v>22274</v>
      </c>
      <c r="I706" s="9" t="s">
        <v>856</v>
      </c>
      <c r="J706" s="5">
        <v>2313.19</v>
      </c>
      <c r="K706" s="31">
        <v>1004</v>
      </c>
      <c r="L706" s="32">
        <v>33</v>
      </c>
      <c r="M706" s="33">
        <f>VLOOKUP(L706,FIND,3,TRUE)</f>
        <v>1.5</v>
      </c>
      <c r="N706" s="32">
        <f>IF(L706&gt;30,180,VLOOKUP(L706,TEMPO,2,FALSE))</f>
        <v>180</v>
      </c>
      <c r="O706" s="32">
        <f>IF(R706&gt;0,4,N706)</f>
        <v>180</v>
      </c>
      <c r="P706" s="96">
        <f>J706*M706*L706</f>
        <v>114502.905</v>
      </c>
      <c r="Q706" s="96">
        <f>10934.45*2</f>
        <v>21868.9</v>
      </c>
      <c r="R706" s="96">
        <f>IF(P706&lt;=Q706,P706/4,0)</f>
        <v>0</v>
      </c>
      <c r="S706" s="5">
        <f>IF(P706&gt;=Q706,P706/N706,0)</f>
        <v>636.12725</v>
      </c>
      <c r="T706" s="3"/>
      <c r="U706" s="3">
        <f>IF(T706="",1,0)</f>
        <v>1</v>
      </c>
      <c r="V706" s="3">
        <v>47</v>
      </c>
      <c r="W706" s="5">
        <v>0.6</v>
      </c>
      <c r="X706" s="5">
        <v>245.73</v>
      </c>
      <c r="Y706" s="5">
        <f>X706*W706</f>
        <v>147.43799999999999</v>
      </c>
      <c r="Z706" s="5">
        <v>400</v>
      </c>
      <c r="AA706" s="5">
        <f>S706+Y706+Z706</f>
        <v>1183.5652500000001</v>
      </c>
      <c r="AB706" s="39">
        <f>(J706/12+J706/12*1.3333333333+450/12+J706/30*6/12+J706)*1.3+Y706+Z706+153.9</f>
        <v>4392.0771444360907</v>
      </c>
      <c r="AC706" s="39" t="s">
        <v>18</v>
      </c>
      <c r="AD706" s="39">
        <f>J706*1.3+400+153.9</f>
        <v>3561.0470000000005</v>
      </c>
      <c r="AE706" s="39">
        <f>SUMIFS('CUSTO MENSAL FUNC NOVO'!H:H,'CUSTO MENSAL FUNC NOVO'!A:A,'VALORES MENSAIS'!AC706)</f>
        <v>1902.2210000000002</v>
      </c>
      <c r="AF706" s="27">
        <f>IF($R706&gt;0,$R706,$S706)+$Y706+$Z706</f>
        <v>1183.5652500000001</v>
      </c>
      <c r="AG706" s="27">
        <f>IF($R706&gt;0,$R706,$S706)+$Y706+$Z706</f>
        <v>1183.5652500000001</v>
      </c>
      <c r="AH706" s="27">
        <f>IF($R706&gt;0,$R706,$S706)+$Y706+$Z706</f>
        <v>1183.5652500000001</v>
      </c>
      <c r="AI706" s="27">
        <f>IF($R706&gt;0,$R706,$S706)+$Y706+$Z706</f>
        <v>1183.5652500000001</v>
      </c>
      <c r="AJ706" s="27">
        <f>IF($O706&gt;=AJ$1,$S706+$Y706+$Z706,$Y706+$Z706)</f>
        <v>1183.5652500000001</v>
      </c>
      <c r="AK706" s="27">
        <f>IF($O706&gt;=AK$1,$S706+$Y706+$Z706,$Y706+$Z706)</f>
        <v>1183.5652500000001</v>
      </c>
      <c r="AL706" s="27">
        <f>IF($O706&gt;=AL$1,$S706+$Y706+$Z706,$Y706+$Z706)</f>
        <v>1183.5652500000001</v>
      </c>
      <c r="AM706" s="27">
        <f>IF($O706&gt;=AM$1,$S706+$Y706+$Z706,$Y706+$Z706)</f>
        <v>1183.5652500000001</v>
      </c>
      <c r="AN706" s="27">
        <f>IF($O706&gt;=AN$1,$S706+$Y706+$Z706,$Y706+$Z706)</f>
        <v>1183.5652500000001</v>
      </c>
      <c r="AO706" s="27">
        <f>IF($O706&gt;=AO$1,$S706+$Y706+$Z706,$Y706+$Z706)</f>
        <v>1183.5652500000001</v>
      </c>
      <c r="AP706" s="27">
        <f>IF($O706&gt;=AP$1,$S706+$Y706+$Z706,$Y706+$Z706)</f>
        <v>1183.5652500000001</v>
      </c>
      <c r="AQ706" s="27">
        <f>IF($O706&gt;=AQ$1,$S706+$Y706+$Z706,$Y706+$Z706)</f>
        <v>1183.5652500000001</v>
      </c>
      <c r="AR706" s="27">
        <f>IF($O706&gt;=AR$1,$S706+$Y706+$Z706,$Y706+$Z706)</f>
        <v>1183.5652500000001</v>
      </c>
      <c r="AS706" s="27">
        <f>IF($O706&gt;=AS$1,$S706+$Y706+$Z706,$Y706+$Z706)</f>
        <v>1183.5652500000001</v>
      </c>
      <c r="AT706" s="27">
        <f>IF($O706&gt;=AT$1,$S706+$Y706+$Z706,$Y706+$Z706)</f>
        <v>1183.5652500000001</v>
      </c>
      <c r="AU706" s="27">
        <f>IF($O706&gt;=AU$1,$S706+$Y706+$Z706,$Y706+$Z706)</f>
        <v>1183.5652500000001</v>
      </c>
      <c r="AV706" s="27">
        <f>IF($O706&gt;=AV$1,$S706+$Y706+$Z706,$Y706+$Z706)</f>
        <v>1183.5652500000001</v>
      </c>
      <c r="AW706" s="27">
        <f>IF($O706&gt;=AW$1,$S706+$Y706+$Z706,$Y706+$Z706)</f>
        <v>1183.5652500000001</v>
      </c>
      <c r="AX706" s="27">
        <f>IF($O706&gt;=AX$1,$S706+$Y706+$Z706,$Y706+$Z706)</f>
        <v>1183.5652500000001</v>
      </c>
      <c r="AY706" s="27">
        <f>IF($O706&gt;=AY$1,$S706+$Y706+$Z706,$Y706+$Z706)</f>
        <v>1183.5652500000001</v>
      </c>
      <c r="AZ706" s="27">
        <f>IF($O706&gt;=AZ$1,$S706+$Y706+$Z706,$Y706+$Z706)</f>
        <v>1183.5652500000001</v>
      </c>
      <c r="BA706" s="27">
        <f>IF($O706&gt;=BA$1,$S706+$Y706+$Z706,$Y706+$Z706)</f>
        <v>1183.5652500000001</v>
      </c>
      <c r="BB706" s="27">
        <f>IF($O706&gt;=BB$1,$S706+$Y706+$Z706,$Y706+$Z706)</f>
        <v>1183.5652500000001</v>
      </c>
      <c r="BC706" s="27">
        <f>IF($O706&gt;=BC$1,$S706+$Y706+$Z706,$Y706+$Z706)</f>
        <v>1183.5652500000001</v>
      </c>
      <c r="BD706" s="27">
        <f>IF($O706&gt;=BD$1,$S706+$Y706+$Z706,$Y706+$Z706)</f>
        <v>1183.5652500000001</v>
      </c>
      <c r="BE706" s="27">
        <f>IF($O706&gt;=BE$1,$S706+$Y706+$Z706,$Y706+$Z706)</f>
        <v>1183.5652500000001</v>
      </c>
      <c r="BF706" s="27">
        <f>IF($O706&gt;=BF$1,$S706+$Y706+$Z706,$Y706+$Z706)</f>
        <v>1183.5652500000001</v>
      </c>
      <c r="BG706" s="27">
        <f>IF($O706&gt;=BG$1,$S706+$Y706+$Z706,$Y706+$Z706)</f>
        <v>1183.5652500000001</v>
      </c>
      <c r="BH706" s="27">
        <f>IF($O706&gt;=BH$1,$S706+$Y706+$Z706,$Y706+$Z706)</f>
        <v>1183.5652500000001</v>
      </c>
      <c r="BI706" s="27">
        <f>IF($O706&gt;=BI$1,$S706+$Y706+$Z706,$Y706+$Z706)</f>
        <v>1183.5652500000001</v>
      </c>
      <c r="BJ706" s="27">
        <f>IF($O706&gt;=BJ$1,$S706+$Y706+$Z706,$Y706+$Z706)</f>
        <v>1183.5652500000001</v>
      </c>
      <c r="BK706" s="27">
        <f>IF($O706&gt;=BK$1,$S706+$Y706+$Z706,$Y706+$Z706)</f>
        <v>1183.5652500000001</v>
      </c>
      <c r="BL706" s="27">
        <f>IF($O706&gt;=BL$1,$S706+$Y706+$Z706,$Y706+$Z706)</f>
        <v>1183.5652500000001</v>
      </c>
      <c r="BM706" s="27">
        <f>IF($O706&gt;=BM$1,$S706+$Y706+$Z706,$Y706+$Z706)</f>
        <v>1183.5652500000001</v>
      </c>
      <c r="BN706" s="27">
        <f>IF($O706&gt;=BN$1,$S706+$Y706+$Z706,$Y706+$Z706)</f>
        <v>1183.5652500000001</v>
      </c>
      <c r="BO706" s="27">
        <f>IF($O706&gt;=BO$1,$S706+$Y706+$Z706,$Y706+$Z706)</f>
        <v>1183.5652500000001</v>
      </c>
      <c r="BP706" s="27">
        <f>IF($O706&gt;=BP$1,$S706+$Y706+$Z706,$Y706+$Z706)</f>
        <v>1183.5652500000001</v>
      </c>
      <c r="BQ706" s="27">
        <f>IF($O706&gt;=BQ$1,$S706+$Y706+$Z706,$Y706+$Z706)</f>
        <v>1183.5652500000001</v>
      </c>
      <c r="BR706" s="27">
        <f>IF($O706&gt;=BR$1,$S706+$Y706+$Z706,$Y706+$Z706)</f>
        <v>1183.5652500000001</v>
      </c>
      <c r="BS706" s="27">
        <f>IF($O706&gt;=BS$1,$S706+$Y706+$Z706,$Y706+$Z706)</f>
        <v>1183.5652500000001</v>
      </c>
      <c r="BT706" s="27">
        <f>IF($O706&gt;=BT$1,$S706+$Y706+$Z706,$Y706+$Z706)</f>
        <v>1183.5652500000001</v>
      </c>
      <c r="BU706" s="27">
        <f>IF($O706&gt;=BU$1,$S706+$Y706+$Z706,$Y706+$Z706)</f>
        <v>1183.5652500000001</v>
      </c>
      <c r="BV706" s="27">
        <f>IF($O706&gt;=BV$1,$S706+$Y706+$Z706,$Y706+$Z706)</f>
        <v>1183.5652500000001</v>
      </c>
      <c r="BW706" s="27">
        <f>IF($O706&gt;=BW$1,$S706+$Y706+$Z706,$Y706+$Z706)</f>
        <v>1183.5652500000001</v>
      </c>
      <c r="BX706" s="27">
        <f>IF($O706&gt;=BX$1,$S706+$Y706+$Z706,$Y706+$Z706)</f>
        <v>1183.5652500000001</v>
      </c>
      <c r="BY706" s="27">
        <f>IF($O706&gt;=BY$1,$S706+$Y706+$Z706,$Y706+$Z706)</f>
        <v>1183.5652500000001</v>
      </c>
      <c r="BZ706" s="27">
        <f>IF($O706&gt;=BZ$1,$S706+$Y706+$Z706,$Y706+$Z706)</f>
        <v>1183.5652500000001</v>
      </c>
      <c r="CA706" s="27">
        <f>IF($O706&gt;=CA$1,$S706+$Y706+$Z706,$Y706+$Z706)</f>
        <v>1183.5652500000001</v>
      </c>
      <c r="CB706" s="27">
        <f>IF($O706&gt;=CB$1,$S706+$Y706+$Z706,$Y706+$Z706)</f>
        <v>1183.5652500000001</v>
      </c>
      <c r="CC706" s="27">
        <f>IF($O706&gt;=CC$1,$S706+$Y706+$Z706,$Y706+$Z706)</f>
        <v>1183.5652500000001</v>
      </c>
      <c r="CD706" s="27">
        <f>IF($O706&gt;=CD$1,$S706+$Y706+$Z706,$Y706+$Z706)</f>
        <v>1183.5652500000001</v>
      </c>
      <c r="CE706" s="27">
        <f>IF($O706&gt;=CE$1,$S706+$Y706+$Z706,$Y706+$Z706)</f>
        <v>1183.5652500000001</v>
      </c>
      <c r="CF706" s="27">
        <f>IF($O706&gt;=CF$1,$S706+$Y706+$Z706,$Y706+$Z706)</f>
        <v>1183.5652500000001</v>
      </c>
      <c r="CG706" s="27">
        <f>IF($O706&gt;=CG$1,$S706+$Y706+$Z706,$Y706+$Z706)</f>
        <v>1183.5652500000001</v>
      </c>
      <c r="CH706" s="27">
        <f>IF($O706&gt;=CH$1,$S706+$Y706+$Z706,$Y706+$Z706)</f>
        <v>1183.5652500000001</v>
      </c>
      <c r="CI706" s="27">
        <f>IF($O706&gt;=CI$1,$S706+$Y706+$Z706,$Y706+$Z706)</f>
        <v>1183.5652500000001</v>
      </c>
      <c r="CJ706" s="27">
        <f>IF($O706&gt;=CJ$1,$S706+$Y706+$Z706,$Y706+$Z706)</f>
        <v>1183.5652500000001</v>
      </c>
      <c r="CK706" s="27">
        <f>IF($O706&gt;=CK$1,$S706+$Y706+$Z706,$Y706+$Z706)</f>
        <v>1183.5652500000001</v>
      </c>
      <c r="CL706" s="27">
        <f>IF($O706&gt;=CL$1,$S706+$Y706+$Z706,$Y706+$Z706)</f>
        <v>1183.5652500000001</v>
      </c>
      <c r="CM706" s="27">
        <f>IF($O706&gt;=CM$1,$S706+$Y706+$Z706,$Y706+$Z706)</f>
        <v>1183.5652500000001</v>
      </c>
      <c r="CN706" s="27">
        <f>IF($O706&gt;=CN$1,$S706+$Y706,$Y706)</f>
        <v>783.56524999999999</v>
      </c>
      <c r="CO706" s="27">
        <f>IF($O706&gt;=CO$1,$S706+$Y706,$Y706)</f>
        <v>783.56524999999999</v>
      </c>
      <c r="CP706" s="27">
        <f>IF($O706&gt;=CP$1,$S706+$Y706,$Y706)</f>
        <v>783.56524999999999</v>
      </c>
      <c r="CQ706" s="27">
        <f>IF($O706&gt;=CQ$1,$S706+$Y706,$Y706)</f>
        <v>783.56524999999999</v>
      </c>
      <c r="CR706" s="27">
        <f>IF($O706&gt;=CR$1,$S706+$Y706,$Y706)</f>
        <v>783.56524999999999</v>
      </c>
      <c r="CS706" s="27">
        <f>IF($O706&gt;=CS$1,$S706+$Y706,$Y706)</f>
        <v>783.56524999999999</v>
      </c>
      <c r="CT706" s="27">
        <f>IF($O706&gt;=CT$1,$S706+$Y706,$Y706)</f>
        <v>783.56524999999999</v>
      </c>
      <c r="CU706" s="27">
        <f>IF($O706&gt;=CU$1,$S706+$Y706,$Y706)</f>
        <v>783.56524999999999</v>
      </c>
      <c r="CV706" s="27">
        <f>IF($O706&gt;=CV$1,$S706+$Y706,$Y706)</f>
        <v>783.56524999999999</v>
      </c>
      <c r="CW706" s="27">
        <f>IF($O706&gt;=CW$1,$S706+$Y706,$Y706)</f>
        <v>783.56524999999999</v>
      </c>
      <c r="CX706" s="27">
        <f>IF($O706&gt;=CX$1,$S706+$Y706,$Y706)</f>
        <v>783.56524999999999</v>
      </c>
      <c r="CY706" s="27">
        <f>IF($O706&gt;=CY$1,$S706+$Y706,$Y706)</f>
        <v>783.56524999999999</v>
      </c>
      <c r="CZ706" s="27">
        <f>IF($O706&gt;=CZ$1,$S706+$Y706,$Y706)</f>
        <v>783.56524999999999</v>
      </c>
      <c r="DA706" s="27">
        <f>IF($O706&gt;=DA$1,$S706+$Y706,$Y706)</f>
        <v>783.56524999999999</v>
      </c>
      <c r="DB706" s="27">
        <f>IF($O706&gt;=DB$1,$S706+$Y706,$Y706)</f>
        <v>783.56524999999999</v>
      </c>
      <c r="DC706" s="27">
        <f>IF($O706&gt;=DC$1,$S706+$Y706,$Y706)</f>
        <v>783.56524999999999</v>
      </c>
      <c r="DD706" s="27">
        <f>IF($O706&gt;=DD$1,$S706+$Y706,$Y706)</f>
        <v>783.56524999999999</v>
      </c>
      <c r="DE706" s="27">
        <f>IF($O706&gt;=DE$1,$S706+$Y706,$Y706)</f>
        <v>783.56524999999999</v>
      </c>
      <c r="DF706" s="27">
        <f>IF($O706&gt;=DF$1,$S706+$Y706,$Y706)</f>
        <v>783.56524999999999</v>
      </c>
      <c r="DG706" s="27">
        <f>IF($O706&gt;=DG$1,$S706+$Y706,$Y706)</f>
        <v>783.56524999999999</v>
      </c>
      <c r="DH706" s="27">
        <f>IF($O706&gt;=DH$1,$S706+$Y706,$Y706)</f>
        <v>783.56524999999999</v>
      </c>
      <c r="DI706" s="27">
        <f>IF($O706&gt;=DI$1,$S706+$Y706,$Y706)</f>
        <v>783.56524999999999</v>
      </c>
      <c r="DJ706" s="27">
        <f>IF($O706&gt;=DJ$1,$S706+$Y706,$Y706)</f>
        <v>783.56524999999999</v>
      </c>
      <c r="DK706" s="27">
        <f>IF($O706&gt;=DK$1,$S706+$Y706,$Y706)</f>
        <v>783.56524999999999</v>
      </c>
      <c r="DL706" s="27">
        <f>IF($O706&gt;=DL$1,$S706+$Y706,$Y706)</f>
        <v>783.56524999999999</v>
      </c>
      <c r="DM706" s="27">
        <f>IF($O706&gt;=DM$1,$S706+$Y706,$Y706)</f>
        <v>783.56524999999999</v>
      </c>
      <c r="DN706" s="27">
        <f>IF($O706&gt;=DN$1,$S706+$Y706,$Y706)</f>
        <v>783.56524999999999</v>
      </c>
      <c r="DO706" s="27">
        <f>IF($O706&gt;=DO$1,$S706+$Y706,$Y706)</f>
        <v>783.56524999999999</v>
      </c>
      <c r="DP706" s="27">
        <f>IF($O706&gt;=DP$1,$S706+$Y706,$Y706)</f>
        <v>783.56524999999999</v>
      </c>
      <c r="DQ706" s="27">
        <f>IF($O706&gt;=DQ$1,$S706+$Y706,$Y706)</f>
        <v>783.56524999999999</v>
      </c>
      <c r="DR706" s="27">
        <f>IF($O706&gt;=DR$1,$S706+$Y706,$Y706)</f>
        <v>783.56524999999999</v>
      </c>
      <c r="DS706" s="27">
        <f>IF($O706&gt;=DS$1,$S706+$Y706,$Y706)</f>
        <v>783.56524999999999</v>
      </c>
      <c r="DT706" s="27">
        <f>IF($O706&gt;=DT$1,$S706+$Y706,$Y706)</f>
        <v>783.56524999999999</v>
      </c>
      <c r="DU706" s="27">
        <f>IF($O706&gt;=DU$1,$S706+$Y706,$Y706)</f>
        <v>783.56524999999999</v>
      </c>
      <c r="DV706" s="27">
        <f>IF($O706&gt;=DV$1,$S706+$Y706,$Y706)</f>
        <v>783.56524999999999</v>
      </c>
      <c r="DW706" s="27">
        <f>IF($O706&gt;=DW$1,$S706+$Y706,$Y706)</f>
        <v>783.56524999999999</v>
      </c>
      <c r="DX706" s="27">
        <f>IF($O706&gt;=DX$1,$S706+$Y706,$Y706)</f>
        <v>783.56524999999999</v>
      </c>
      <c r="DY706" s="27">
        <f>IF($O706&gt;=DY$1,$S706+$Y706,$Y706)</f>
        <v>783.56524999999999</v>
      </c>
      <c r="DZ706" s="27">
        <f>IF($O706&gt;=DZ$1,$S706+$Y706,$Y706)</f>
        <v>783.56524999999999</v>
      </c>
      <c r="EA706" s="27">
        <f>IF($O706&gt;=EA$1,$S706+$Y706,$Y706)</f>
        <v>783.56524999999999</v>
      </c>
      <c r="EB706" s="27">
        <f>IF($O706&gt;=EB$1,$S706+$Y706,$Y706)</f>
        <v>783.56524999999999</v>
      </c>
      <c r="EC706" s="27">
        <f>IF($O706&gt;=EC$1,$S706+$Y706,$Y706)</f>
        <v>783.56524999999999</v>
      </c>
      <c r="ED706" s="27">
        <f>IF($O706&gt;=ED$1,$S706+$Y706,$Y706)</f>
        <v>783.56524999999999</v>
      </c>
      <c r="EE706" s="27">
        <f>IF($O706&gt;=EE$1,$S706+$Y706,$Y706)</f>
        <v>783.56524999999999</v>
      </c>
      <c r="EF706" s="27">
        <f>IF($O706&gt;=EF$1,$S706+$Y706,$Y706)</f>
        <v>783.56524999999999</v>
      </c>
      <c r="EG706" s="27">
        <f>IF($O706&gt;=EG$1,$S706+$Y706,$Y706)</f>
        <v>783.56524999999999</v>
      </c>
      <c r="EH706" s="27">
        <f>IF($O706&gt;=EH$1,$S706+$Y706,$Y706)</f>
        <v>783.56524999999999</v>
      </c>
      <c r="EI706" s="27">
        <f>IF($O706&gt;=EI$1,$S706+$Y706,$Y706)</f>
        <v>783.56524999999999</v>
      </c>
      <c r="EJ706" s="27">
        <f>IF($O706&gt;=EJ$1,$S706+$Y706,$Y706)</f>
        <v>783.56524999999999</v>
      </c>
      <c r="EK706" s="27">
        <f>IF($O706&gt;=EK$1,$S706+$Y706,$Y706)</f>
        <v>783.56524999999999</v>
      </c>
      <c r="EL706" s="27">
        <f>IF($O706&gt;=EL$1,$S706+$Y706,$Y706)</f>
        <v>783.56524999999999</v>
      </c>
      <c r="EM706" s="27">
        <f>IF($O706&gt;=EM$1,$S706+$Y706,$Y706)</f>
        <v>783.56524999999999</v>
      </c>
      <c r="EN706" s="27">
        <f>IF($O706&gt;=EN$1,$S706+$Y706,$Y706)</f>
        <v>783.56524999999999</v>
      </c>
      <c r="EO706" s="27">
        <f>IF($O706&gt;=EO$1,$S706+$Y706,$Y706)</f>
        <v>783.56524999999999</v>
      </c>
      <c r="EP706" s="27">
        <f>IF($O706&gt;=EP$1,$S706+$Y706,$Y706)</f>
        <v>783.56524999999999</v>
      </c>
      <c r="EQ706" s="27">
        <f>IF($O706&gt;=EQ$1,$S706+$Y706,$Y706)</f>
        <v>783.56524999999999</v>
      </c>
      <c r="ER706" s="27">
        <f>IF($O706&gt;=ER$1,$S706+$Y706,$Y706)</f>
        <v>783.56524999999999</v>
      </c>
      <c r="ES706" s="27">
        <f>IF($O706&gt;=ES$1,$S706+$Y706,$Y706)</f>
        <v>783.56524999999999</v>
      </c>
      <c r="ET706" s="27">
        <f>IF($O706&gt;=ET$1,$S706+$Y706,$Y706)</f>
        <v>783.56524999999999</v>
      </c>
      <c r="EU706" s="27">
        <f>IF($O706&gt;=EU$1,$S706+$Y706,$Y706)</f>
        <v>783.56524999999999</v>
      </c>
      <c r="EV706" s="27">
        <f>IF($O706&gt;=EV$1,$S706,0)</f>
        <v>636.12725</v>
      </c>
      <c r="EW706" s="27">
        <f>IF($O706&gt;=EW$1,$S706,0)</f>
        <v>636.12725</v>
      </c>
      <c r="EX706" s="27">
        <f>IF($O706&gt;=EX$1,$S706,0)</f>
        <v>636.12725</v>
      </c>
      <c r="EY706" s="27">
        <f>IF($O706&gt;=EY$1,$S706,0)</f>
        <v>636.12725</v>
      </c>
      <c r="EZ706" s="27">
        <f>IF($O706&gt;=EZ$1,$S706,0)</f>
        <v>636.12725</v>
      </c>
      <c r="FA706" s="27">
        <f>IF($O706&gt;=FA$1,$S706,0)</f>
        <v>636.12725</v>
      </c>
      <c r="FB706" s="27">
        <f>IF($O706&gt;=FB$1,$S706,0)</f>
        <v>636.12725</v>
      </c>
      <c r="FC706" s="27">
        <f>IF($O706&gt;=FC$1,$S706,0)</f>
        <v>636.12725</v>
      </c>
      <c r="FD706" s="27">
        <f>IF($O706&gt;=FD$1,$S706,0)</f>
        <v>636.12725</v>
      </c>
      <c r="FE706" s="27">
        <f>IF($O706&gt;=FE$1,$S706,0)</f>
        <v>636.12725</v>
      </c>
      <c r="FF706" s="27">
        <f>IF($O706&gt;=FF$1,$S706,0)</f>
        <v>636.12725</v>
      </c>
      <c r="FG706" s="27">
        <f>IF($O706&gt;=FG$1,$S706,0)</f>
        <v>636.12725</v>
      </c>
      <c r="FH706" s="27">
        <f>IF($O706&gt;=FH$1,$S706,0)</f>
        <v>636.12725</v>
      </c>
      <c r="FI706" s="27">
        <f>IF($O706&gt;=FI$1,$S706,0)</f>
        <v>636.12725</v>
      </c>
      <c r="FJ706" s="27">
        <f>IF($O706&gt;=FJ$1,$S706,0)</f>
        <v>636.12725</v>
      </c>
      <c r="FK706" s="27">
        <f>IF($O706&gt;=FK$1,$S706,0)</f>
        <v>636.12725</v>
      </c>
      <c r="FL706" s="27">
        <f>IF($O706&gt;=FL$1,$S706,0)</f>
        <v>636.12725</v>
      </c>
      <c r="FM706" s="27">
        <f>IF($O706&gt;=FM$1,$S706,0)</f>
        <v>636.12725</v>
      </c>
      <c r="FN706" s="27">
        <f>IF($O706&gt;=FN$1,$S706,0)</f>
        <v>636.12725</v>
      </c>
      <c r="FO706" s="27">
        <f>IF($O706&gt;=FO$1,$S706,0)</f>
        <v>636.12725</v>
      </c>
      <c r="FP706" s="27">
        <f>IF($O706&gt;=FP$1,$S706,0)</f>
        <v>636.12725</v>
      </c>
      <c r="FQ706" s="27">
        <f>IF($O706&gt;=FQ$1,$S706,0)</f>
        <v>636.12725</v>
      </c>
      <c r="FR706" s="27">
        <f>IF($O706&gt;=FR$1,$S706,0)</f>
        <v>636.12725</v>
      </c>
      <c r="FS706" s="27">
        <f>IF($O706&gt;=FS$1,$S706,0)</f>
        <v>636.12725</v>
      </c>
      <c r="FT706" s="27">
        <f>IF($O706&gt;=FT$1,$S706,0)</f>
        <v>636.12725</v>
      </c>
      <c r="FU706" s="27">
        <f>IF($O706&gt;=FU$1,$S706,0)</f>
        <v>636.12725</v>
      </c>
      <c r="FV706" s="27">
        <f>IF($O706&gt;=FV$1,$S706,0)</f>
        <v>636.12725</v>
      </c>
      <c r="FW706" s="27">
        <f>IF($O706&gt;=FW$1,$S706,0)</f>
        <v>636.12725</v>
      </c>
      <c r="FX706" s="27">
        <f>IF($O706&gt;=FX$1,$S706,0)</f>
        <v>636.12725</v>
      </c>
      <c r="FY706" s="27">
        <f>IF($O706&gt;=FY$1,$S706,0)</f>
        <v>636.12725</v>
      </c>
      <c r="FZ706" s="27">
        <f>IF($O706&gt;=FZ$1,$S706,0)</f>
        <v>636.12725</v>
      </c>
      <c r="GA706" s="27">
        <f>IF($O706&gt;=GA$1,$S706,0)</f>
        <v>636.12725</v>
      </c>
      <c r="GB706" s="27">
        <f>IF($O706&gt;=GB$1,$S706,0)</f>
        <v>636.12725</v>
      </c>
      <c r="GC706" s="27">
        <f>IF($O706&gt;=GC$1,$S706,0)</f>
        <v>636.12725</v>
      </c>
      <c r="GD706" s="27">
        <f>IF($O706&gt;=GD$1,$S706,0)</f>
        <v>636.12725</v>
      </c>
      <c r="GE706" s="27">
        <f>IF($O706&gt;=GE$1,$S706,0)</f>
        <v>636.12725</v>
      </c>
      <c r="GF706" s="27">
        <f>IF($O706&gt;=GF$1,$S706,0)</f>
        <v>636.12725</v>
      </c>
      <c r="GG706" s="27">
        <f>IF($O706&gt;=GG$1,$S706,0)</f>
        <v>636.12725</v>
      </c>
      <c r="GH706" s="27">
        <f>IF($O706&gt;=GH$1,$S706,0)</f>
        <v>636.12725</v>
      </c>
      <c r="GI706" s="27">
        <f>IF($O706&gt;=GI$1,$S706,0)</f>
        <v>636.12725</v>
      </c>
      <c r="GJ706" s="27">
        <f>IF($O706&gt;=GJ$1,$S706,0)</f>
        <v>636.12725</v>
      </c>
      <c r="GK706" s="27">
        <f>IF($O706&gt;=GK$1,$S706,0)</f>
        <v>636.12725</v>
      </c>
      <c r="GL706" s="27">
        <f>IF($O706&gt;=GL$1,$S706,0)</f>
        <v>636.12725</v>
      </c>
      <c r="GM706" s="27">
        <f>IF($O706&gt;=GM$1,$S706,0)</f>
        <v>636.12725</v>
      </c>
      <c r="GN706" s="27">
        <f>IF($O706&gt;=GN$1,$S706,0)</f>
        <v>636.12725</v>
      </c>
      <c r="GO706" s="27">
        <f>IF($O706&gt;=GO$1,$S706,0)</f>
        <v>636.12725</v>
      </c>
      <c r="GP706" s="27">
        <f>IF($O706&gt;=GP$1,$S706,0)</f>
        <v>636.12725</v>
      </c>
      <c r="GQ706" s="27">
        <f>IF($O706&gt;=GQ$1,$S706,0)</f>
        <v>636.12725</v>
      </c>
      <c r="GR706" s="27">
        <f>IF($O706&gt;=GR$1,$S706,0)</f>
        <v>636.12725</v>
      </c>
      <c r="GS706" s="27">
        <f>IF($O706&gt;=GS$1,$S706,0)</f>
        <v>636.12725</v>
      </c>
      <c r="GT706" s="27">
        <f>IF($O706&gt;=GT$1,$S706,0)</f>
        <v>636.12725</v>
      </c>
      <c r="GU706" s="27">
        <f>IF($O706&gt;=GU$1,$S706,0)</f>
        <v>636.12725</v>
      </c>
      <c r="GV706" s="27">
        <f>IF($O706&gt;=GV$1,$S706,0)</f>
        <v>636.12725</v>
      </c>
      <c r="GW706" s="27">
        <f>IF($O706&gt;=GW$1,$S706,0)</f>
        <v>636.12725</v>
      </c>
      <c r="GX706" s="27">
        <f>IF($O706&gt;=GX$1,$S706,0)</f>
        <v>636.12725</v>
      </c>
      <c r="GY706" s="27">
        <f>IF($O706&gt;=GY$1,$S706,0)</f>
        <v>636.12725</v>
      </c>
      <c r="GZ706" s="27">
        <f>IF($O706&gt;=GZ$1,$S706,0)</f>
        <v>636.12725</v>
      </c>
      <c r="HA706" s="27">
        <f>IF($O706&gt;=HA$1,$S706,0)</f>
        <v>636.12725</v>
      </c>
      <c r="HB706" s="27">
        <f>IF($O706&gt;=HB$1,$S706,0)</f>
        <v>636.12725</v>
      </c>
      <c r="HC706" s="27">
        <f>IF($O706&gt;=HC$1,$S706,0)</f>
        <v>636.12725</v>
      </c>
    </row>
    <row r="707" spans="1:211">
      <c r="A707" s="3">
        <v>63363</v>
      </c>
      <c r="B707" s="3" t="s">
        <v>740</v>
      </c>
      <c r="C707" s="3" t="s">
        <v>12</v>
      </c>
      <c r="D707" s="3">
        <v>63</v>
      </c>
      <c r="E707" s="4">
        <v>34862</v>
      </c>
      <c r="F707" s="5">
        <v>23.038356164383561</v>
      </c>
      <c r="G707" s="3" t="s">
        <v>729</v>
      </c>
      <c r="H707" s="4">
        <v>20100</v>
      </c>
      <c r="I707" s="9" t="s">
        <v>863</v>
      </c>
      <c r="J707" s="5">
        <v>2734.85</v>
      </c>
      <c r="K707" s="31">
        <v>1010</v>
      </c>
      <c r="L707" s="32">
        <v>23</v>
      </c>
      <c r="M707" s="33">
        <f>VLOOKUP(L707,FIND,3,TRUE)</f>
        <v>1.3</v>
      </c>
      <c r="N707" s="32">
        <f>IF(L707&gt;30,180,VLOOKUP(L707,TEMPO,2,FALSE))</f>
        <v>138</v>
      </c>
      <c r="O707" s="32">
        <f>IF(R707&gt;0,4,N707)</f>
        <v>138</v>
      </c>
      <c r="P707" s="96">
        <f>J707*M707*L707</f>
        <v>81772.014999999999</v>
      </c>
      <c r="Q707" s="96">
        <f>10934.45*2</f>
        <v>21868.9</v>
      </c>
      <c r="R707" s="96">
        <f>IF(P707&lt;=Q707,P707/4,0)</f>
        <v>0</v>
      </c>
      <c r="S707" s="5">
        <f>IF(P707&gt;=Q707,P707/N707,0)</f>
        <v>592.55083333333334</v>
      </c>
      <c r="T707" s="3"/>
      <c r="U707" s="3">
        <f>IF(T707="",1,0)</f>
        <v>1</v>
      </c>
      <c r="V707" s="3">
        <v>81</v>
      </c>
      <c r="W707" s="5">
        <v>0</v>
      </c>
      <c r="X707" s="5">
        <v>402.65</v>
      </c>
      <c r="Y707" s="5">
        <f>X707*W707</f>
        <v>0</v>
      </c>
      <c r="Z707" s="5">
        <v>400</v>
      </c>
      <c r="AA707" s="5">
        <f>S707+Y707+Z707</f>
        <v>992.55083333333334</v>
      </c>
      <c r="AB707" s="39">
        <f>(J707/12+J707/12*1.3333333333+450/12+J707/30*6/12+J707)*1.3+Y707+Z707+153.9</f>
        <v>4908.5193888790127</v>
      </c>
      <c r="AC707" s="39" t="s">
        <v>12</v>
      </c>
      <c r="AD707" s="39">
        <f>J707*1.3+400+153.9</f>
        <v>4109.2049999999999</v>
      </c>
      <c r="AE707" s="39">
        <f>SUMIFS('CUSTO MENSAL FUNC NOVO'!H:H,'CUSTO MENSAL FUNC NOVO'!A:A,'VALORES MENSAIS'!AC707)</f>
        <v>2265.9090000000001</v>
      </c>
      <c r="AF707" s="27">
        <f>IF($R707&gt;0,$R707,$S707)+$Y707+$Z707</f>
        <v>992.55083333333334</v>
      </c>
      <c r="AG707" s="27">
        <f>IF($R707&gt;0,$R707,$S707)+$Y707+$Z707</f>
        <v>992.55083333333334</v>
      </c>
      <c r="AH707" s="27">
        <f>IF($R707&gt;0,$R707,$S707)+$Y707+$Z707</f>
        <v>992.55083333333334</v>
      </c>
      <c r="AI707" s="27">
        <f>IF($R707&gt;0,$R707,$S707)+$Y707+$Z707</f>
        <v>992.55083333333334</v>
      </c>
      <c r="AJ707" s="27">
        <f>IF($O707&gt;=AJ$1,$S707+$Y707+$Z707,$Y707+$Z707)</f>
        <v>992.55083333333334</v>
      </c>
      <c r="AK707" s="27">
        <f>IF($O707&gt;=AK$1,$S707+$Y707+$Z707,$Y707+$Z707)</f>
        <v>992.55083333333334</v>
      </c>
      <c r="AL707" s="27">
        <f>IF($O707&gt;=AL$1,$S707+$Y707+$Z707,$Y707+$Z707)</f>
        <v>992.55083333333334</v>
      </c>
      <c r="AM707" s="27">
        <f>IF($O707&gt;=AM$1,$S707+$Y707+$Z707,$Y707+$Z707)</f>
        <v>992.55083333333334</v>
      </c>
      <c r="AN707" s="27">
        <f>IF($O707&gt;=AN$1,$S707+$Y707+$Z707,$Y707+$Z707)</f>
        <v>992.55083333333334</v>
      </c>
      <c r="AO707" s="27">
        <f>IF($O707&gt;=AO$1,$S707+$Y707+$Z707,$Y707+$Z707)</f>
        <v>992.55083333333334</v>
      </c>
      <c r="AP707" s="27">
        <f>IF($O707&gt;=AP$1,$S707+$Y707+$Z707,$Y707+$Z707)</f>
        <v>992.55083333333334</v>
      </c>
      <c r="AQ707" s="27">
        <f>IF($O707&gt;=AQ$1,$S707+$Y707+$Z707,$Y707+$Z707)</f>
        <v>992.55083333333334</v>
      </c>
      <c r="AR707" s="27">
        <f>IF($O707&gt;=AR$1,$S707+$Y707+$Z707,$Y707+$Z707)</f>
        <v>992.55083333333334</v>
      </c>
      <c r="AS707" s="27">
        <f>IF($O707&gt;=AS$1,$S707+$Y707+$Z707,$Y707+$Z707)</f>
        <v>992.55083333333334</v>
      </c>
      <c r="AT707" s="27">
        <f>IF($O707&gt;=AT$1,$S707+$Y707+$Z707,$Y707+$Z707)</f>
        <v>992.55083333333334</v>
      </c>
      <c r="AU707" s="27">
        <f>IF($O707&gt;=AU$1,$S707+$Y707+$Z707,$Y707+$Z707)</f>
        <v>992.55083333333334</v>
      </c>
      <c r="AV707" s="27">
        <f>IF($O707&gt;=AV$1,$S707+$Y707+$Z707,$Y707+$Z707)</f>
        <v>992.55083333333334</v>
      </c>
      <c r="AW707" s="27">
        <f>IF($O707&gt;=AW$1,$S707+$Y707+$Z707,$Y707+$Z707)</f>
        <v>992.55083333333334</v>
      </c>
      <c r="AX707" s="27">
        <f>IF($O707&gt;=AX$1,$S707+$Y707+$Z707,$Y707+$Z707)</f>
        <v>992.55083333333334</v>
      </c>
      <c r="AY707" s="27">
        <f>IF($O707&gt;=AY$1,$S707+$Y707+$Z707,$Y707+$Z707)</f>
        <v>992.55083333333334</v>
      </c>
      <c r="AZ707" s="27">
        <f>IF($O707&gt;=AZ$1,$S707+$Y707+$Z707,$Y707+$Z707)</f>
        <v>992.55083333333334</v>
      </c>
      <c r="BA707" s="27">
        <f>IF($O707&gt;=BA$1,$S707+$Y707+$Z707,$Y707+$Z707)</f>
        <v>992.55083333333334</v>
      </c>
      <c r="BB707" s="27">
        <f>IF($O707&gt;=BB$1,$S707+$Y707+$Z707,$Y707+$Z707)</f>
        <v>992.55083333333334</v>
      </c>
      <c r="BC707" s="27">
        <f>IF($O707&gt;=BC$1,$S707+$Y707+$Z707,$Y707+$Z707)</f>
        <v>992.55083333333334</v>
      </c>
      <c r="BD707" s="27">
        <f>IF($O707&gt;=BD$1,$S707+$Y707+$Z707,$Y707+$Z707)</f>
        <v>992.55083333333334</v>
      </c>
      <c r="BE707" s="27">
        <f>IF($O707&gt;=BE$1,$S707+$Y707+$Z707,$Y707+$Z707)</f>
        <v>992.55083333333334</v>
      </c>
      <c r="BF707" s="27">
        <f>IF($O707&gt;=BF$1,$S707+$Y707+$Z707,$Y707+$Z707)</f>
        <v>992.55083333333334</v>
      </c>
      <c r="BG707" s="27">
        <f>IF($O707&gt;=BG$1,$S707+$Y707+$Z707,$Y707+$Z707)</f>
        <v>992.55083333333334</v>
      </c>
      <c r="BH707" s="27">
        <f>IF($O707&gt;=BH$1,$S707+$Y707+$Z707,$Y707+$Z707)</f>
        <v>992.55083333333334</v>
      </c>
      <c r="BI707" s="27">
        <f>IF($O707&gt;=BI$1,$S707+$Y707+$Z707,$Y707+$Z707)</f>
        <v>992.55083333333334</v>
      </c>
      <c r="BJ707" s="27">
        <f>IF($O707&gt;=BJ$1,$S707+$Y707+$Z707,$Y707+$Z707)</f>
        <v>992.55083333333334</v>
      </c>
      <c r="BK707" s="27">
        <f>IF($O707&gt;=BK$1,$S707+$Y707+$Z707,$Y707+$Z707)</f>
        <v>992.55083333333334</v>
      </c>
      <c r="BL707" s="27">
        <f>IF($O707&gt;=BL$1,$S707+$Y707+$Z707,$Y707+$Z707)</f>
        <v>992.55083333333334</v>
      </c>
      <c r="BM707" s="27">
        <f>IF($O707&gt;=BM$1,$S707+$Y707+$Z707,$Y707+$Z707)</f>
        <v>992.55083333333334</v>
      </c>
      <c r="BN707" s="27">
        <f>IF($O707&gt;=BN$1,$S707+$Y707+$Z707,$Y707+$Z707)</f>
        <v>992.55083333333334</v>
      </c>
      <c r="BO707" s="27">
        <f>IF($O707&gt;=BO$1,$S707+$Y707+$Z707,$Y707+$Z707)</f>
        <v>992.55083333333334</v>
      </c>
      <c r="BP707" s="27">
        <f>IF($O707&gt;=BP$1,$S707+$Y707+$Z707,$Y707+$Z707)</f>
        <v>992.55083333333334</v>
      </c>
      <c r="BQ707" s="27">
        <f>IF($O707&gt;=BQ$1,$S707+$Y707+$Z707,$Y707+$Z707)</f>
        <v>992.55083333333334</v>
      </c>
      <c r="BR707" s="27">
        <f>IF($O707&gt;=BR$1,$S707+$Y707+$Z707,$Y707+$Z707)</f>
        <v>992.55083333333334</v>
      </c>
      <c r="BS707" s="27">
        <f>IF($O707&gt;=BS$1,$S707+$Y707+$Z707,$Y707+$Z707)</f>
        <v>992.55083333333334</v>
      </c>
      <c r="BT707" s="27">
        <f>IF($O707&gt;=BT$1,$S707+$Y707+$Z707,$Y707+$Z707)</f>
        <v>992.55083333333334</v>
      </c>
      <c r="BU707" s="27">
        <f>IF($O707&gt;=BU$1,$S707+$Y707+$Z707,$Y707+$Z707)</f>
        <v>992.55083333333334</v>
      </c>
      <c r="BV707" s="27">
        <f>IF($O707&gt;=BV$1,$S707+$Y707+$Z707,$Y707+$Z707)</f>
        <v>992.55083333333334</v>
      </c>
      <c r="BW707" s="27">
        <f>IF($O707&gt;=BW$1,$S707+$Y707+$Z707,$Y707+$Z707)</f>
        <v>992.55083333333334</v>
      </c>
      <c r="BX707" s="27">
        <f>IF($O707&gt;=BX$1,$S707+$Y707+$Z707,$Y707+$Z707)</f>
        <v>992.55083333333334</v>
      </c>
      <c r="BY707" s="27">
        <f>IF($O707&gt;=BY$1,$S707+$Y707+$Z707,$Y707+$Z707)</f>
        <v>992.55083333333334</v>
      </c>
      <c r="BZ707" s="27">
        <f>IF($O707&gt;=BZ$1,$S707+$Y707+$Z707,$Y707+$Z707)</f>
        <v>992.55083333333334</v>
      </c>
      <c r="CA707" s="27">
        <f>IF($O707&gt;=CA$1,$S707+$Y707+$Z707,$Y707+$Z707)</f>
        <v>992.55083333333334</v>
      </c>
      <c r="CB707" s="27">
        <f>IF($O707&gt;=CB$1,$S707+$Y707+$Z707,$Y707+$Z707)</f>
        <v>992.55083333333334</v>
      </c>
      <c r="CC707" s="27">
        <f>IF($O707&gt;=CC$1,$S707+$Y707+$Z707,$Y707+$Z707)</f>
        <v>992.55083333333334</v>
      </c>
      <c r="CD707" s="27">
        <f>IF($O707&gt;=CD$1,$S707+$Y707+$Z707,$Y707+$Z707)</f>
        <v>992.55083333333334</v>
      </c>
      <c r="CE707" s="27">
        <f>IF($O707&gt;=CE$1,$S707+$Y707+$Z707,$Y707+$Z707)</f>
        <v>992.55083333333334</v>
      </c>
      <c r="CF707" s="27">
        <f>IF($O707&gt;=CF$1,$S707+$Y707+$Z707,$Y707+$Z707)</f>
        <v>992.55083333333334</v>
      </c>
      <c r="CG707" s="27">
        <f>IF($O707&gt;=CG$1,$S707+$Y707+$Z707,$Y707+$Z707)</f>
        <v>992.55083333333334</v>
      </c>
      <c r="CH707" s="27">
        <f>IF($O707&gt;=CH$1,$S707+$Y707+$Z707,$Y707+$Z707)</f>
        <v>992.55083333333334</v>
      </c>
      <c r="CI707" s="27">
        <f>IF($O707&gt;=CI$1,$S707+$Y707+$Z707,$Y707+$Z707)</f>
        <v>992.55083333333334</v>
      </c>
      <c r="CJ707" s="27">
        <f>IF($O707&gt;=CJ$1,$S707+$Y707+$Z707,$Y707+$Z707)</f>
        <v>992.55083333333334</v>
      </c>
      <c r="CK707" s="27">
        <f>IF($O707&gt;=CK$1,$S707+$Y707+$Z707,$Y707+$Z707)</f>
        <v>992.55083333333334</v>
      </c>
      <c r="CL707" s="27">
        <f>IF($O707&gt;=CL$1,$S707+$Y707+$Z707,$Y707+$Z707)</f>
        <v>992.55083333333334</v>
      </c>
      <c r="CM707" s="27">
        <f>IF($O707&gt;=CM$1,$S707+$Y707+$Z707,$Y707+$Z707)</f>
        <v>992.55083333333334</v>
      </c>
      <c r="CN707" s="27">
        <f>IF($O707&gt;=CN$1,$S707+$Y707,$Y707)</f>
        <v>592.55083333333334</v>
      </c>
      <c r="CO707" s="27">
        <f>IF($O707&gt;=CO$1,$S707+$Y707,$Y707)</f>
        <v>592.55083333333334</v>
      </c>
      <c r="CP707" s="27">
        <f>IF($O707&gt;=CP$1,$S707+$Y707,$Y707)</f>
        <v>592.55083333333334</v>
      </c>
      <c r="CQ707" s="27">
        <f>IF($O707&gt;=CQ$1,$S707+$Y707,$Y707)</f>
        <v>592.55083333333334</v>
      </c>
      <c r="CR707" s="27">
        <f>IF($O707&gt;=CR$1,$S707+$Y707,$Y707)</f>
        <v>592.55083333333334</v>
      </c>
      <c r="CS707" s="27">
        <f>IF($O707&gt;=CS$1,$S707+$Y707,$Y707)</f>
        <v>592.55083333333334</v>
      </c>
      <c r="CT707" s="27">
        <f>IF($O707&gt;=CT$1,$S707+$Y707,$Y707)</f>
        <v>592.55083333333334</v>
      </c>
      <c r="CU707" s="27">
        <f>IF($O707&gt;=CU$1,$S707+$Y707,$Y707)</f>
        <v>592.55083333333334</v>
      </c>
      <c r="CV707" s="27">
        <f>IF($O707&gt;=CV$1,$S707+$Y707,$Y707)</f>
        <v>592.55083333333334</v>
      </c>
      <c r="CW707" s="27">
        <f>IF($O707&gt;=CW$1,$S707+$Y707,$Y707)</f>
        <v>592.55083333333334</v>
      </c>
      <c r="CX707" s="27">
        <f>IF($O707&gt;=CX$1,$S707+$Y707,$Y707)</f>
        <v>592.55083333333334</v>
      </c>
      <c r="CY707" s="27">
        <f>IF($O707&gt;=CY$1,$S707+$Y707,$Y707)</f>
        <v>592.55083333333334</v>
      </c>
      <c r="CZ707" s="27">
        <f>IF($O707&gt;=CZ$1,$S707+$Y707,$Y707)</f>
        <v>592.55083333333334</v>
      </c>
      <c r="DA707" s="27">
        <f>IF($O707&gt;=DA$1,$S707+$Y707,$Y707)</f>
        <v>592.55083333333334</v>
      </c>
      <c r="DB707" s="27">
        <f>IF($O707&gt;=DB$1,$S707+$Y707,$Y707)</f>
        <v>592.55083333333334</v>
      </c>
      <c r="DC707" s="27">
        <f>IF($O707&gt;=DC$1,$S707+$Y707,$Y707)</f>
        <v>592.55083333333334</v>
      </c>
      <c r="DD707" s="27">
        <f>IF($O707&gt;=DD$1,$S707+$Y707,$Y707)</f>
        <v>592.55083333333334</v>
      </c>
      <c r="DE707" s="27">
        <f>IF($O707&gt;=DE$1,$S707+$Y707,$Y707)</f>
        <v>592.55083333333334</v>
      </c>
      <c r="DF707" s="27">
        <f>IF($O707&gt;=DF$1,$S707+$Y707,$Y707)</f>
        <v>592.55083333333334</v>
      </c>
      <c r="DG707" s="27">
        <f>IF($O707&gt;=DG$1,$S707+$Y707,$Y707)</f>
        <v>592.55083333333334</v>
      </c>
      <c r="DH707" s="27">
        <f>IF($O707&gt;=DH$1,$S707+$Y707,$Y707)</f>
        <v>592.55083333333334</v>
      </c>
      <c r="DI707" s="27">
        <f>IF($O707&gt;=DI$1,$S707+$Y707,$Y707)</f>
        <v>592.55083333333334</v>
      </c>
      <c r="DJ707" s="27">
        <f>IF($O707&gt;=DJ$1,$S707+$Y707,$Y707)</f>
        <v>592.55083333333334</v>
      </c>
      <c r="DK707" s="27">
        <f>IF($O707&gt;=DK$1,$S707+$Y707,$Y707)</f>
        <v>592.55083333333334</v>
      </c>
      <c r="DL707" s="27">
        <f>IF($O707&gt;=DL$1,$S707+$Y707,$Y707)</f>
        <v>592.55083333333334</v>
      </c>
      <c r="DM707" s="27">
        <f>IF($O707&gt;=DM$1,$S707+$Y707,$Y707)</f>
        <v>592.55083333333334</v>
      </c>
      <c r="DN707" s="27">
        <f>IF($O707&gt;=DN$1,$S707+$Y707,$Y707)</f>
        <v>592.55083333333334</v>
      </c>
      <c r="DO707" s="27">
        <f>IF($O707&gt;=DO$1,$S707+$Y707,$Y707)</f>
        <v>592.55083333333334</v>
      </c>
      <c r="DP707" s="27">
        <f>IF($O707&gt;=DP$1,$S707+$Y707,$Y707)</f>
        <v>592.55083333333334</v>
      </c>
      <c r="DQ707" s="27">
        <f>IF($O707&gt;=DQ$1,$S707+$Y707,$Y707)</f>
        <v>592.55083333333334</v>
      </c>
      <c r="DR707" s="27">
        <f>IF($O707&gt;=DR$1,$S707+$Y707,$Y707)</f>
        <v>592.55083333333334</v>
      </c>
      <c r="DS707" s="27">
        <f>IF($O707&gt;=DS$1,$S707+$Y707,$Y707)</f>
        <v>592.55083333333334</v>
      </c>
      <c r="DT707" s="27">
        <f>IF($O707&gt;=DT$1,$S707+$Y707,$Y707)</f>
        <v>592.55083333333334</v>
      </c>
      <c r="DU707" s="27">
        <f>IF($O707&gt;=DU$1,$S707+$Y707,$Y707)</f>
        <v>592.55083333333334</v>
      </c>
      <c r="DV707" s="27">
        <f>IF($O707&gt;=DV$1,$S707+$Y707,$Y707)</f>
        <v>592.55083333333334</v>
      </c>
      <c r="DW707" s="27">
        <f>IF($O707&gt;=DW$1,$S707+$Y707,$Y707)</f>
        <v>592.55083333333334</v>
      </c>
      <c r="DX707" s="27">
        <f>IF($O707&gt;=DX$1,$S707+$Y707,$Y707)</f>
        <v>592.55083333333334</v>
      </c>
      <c r="DY707" s="27">
        <f>IF($O707&gt;=DY$1,$S707+$Y707,$Y707)</f>
        <v>592.55083333333334</v>
      </c>
      <c r="DZ707" s="27">
        <f>IF($O707&gt;=DZ$1,$S707+$Y707,$Y707)</f>
        <v>592.55083333333334</v>
      </c>
      <c r="EA707" s="27">
        <f>IF($O707&gt;=EA$1,$S707+$Y707,$Y707)</f>
        <v>592.55083333333334</v>
      </c>
      <c r="EB707" s="27">
        <f>IF($O707&gt;=EB$1,$S707+$Y707,$Y707)</f>
        <v>592.55083333333334</v>
      </c>
      <c r="EC707" s="27">
        <f>IF($O707&gt;=EC$1,$S707+$Y707,$Y707)</f>
        <v>592.55083333333334</v>
      </c>
      <c r="ED707" s="27">
        <f>IF($O707&gt;=ED$1,$S707+$Y707,$Y707)</f>
        <v>592.55083333333334</v>
      </c>
      <c r="EE707" s="27">
        <f>IF($O707&gt;=EE$1,$S707+$Y707,$Y707)</f>
        <v>592.55083333333334</v>
      </c>
      <c r="EF707" s="27">
        <f>IF($O707&gt;=EF$1,$S707+$Y707,$Y707)</f>
        <v>592.55083333333334</v>
      </c>
      <c r="EG707" s="27">
        <f>IF($O707&gt;=EG$1,$S707+$Y707,$Y707)</f>
        <v>592.55083333333334</v>
      </c>
      <c r="EH707" s="27">
        <f>IF($O707&gt;=EH$1,$S707+$Y707,$Y707)</f>
        <v>592.55083333333334</v>
      </c>
      <c r="EI707" s="27">
        <f>IF($O707&gt;=EI$1,$S707+$Y707,$Y707)</f>
        <v>592.55083333333334</v>
      </c>
      <c r="EJ707" s="27">
        <f>IF($O707&gt;=EJ$1,$S707+$Y707,$Y707)</f>
        <v>592.55083333333334</v>
      </c>
      <c r="EK707" s="27">
        <f>IF($O707&gt;=EK$1,$S707+$Y707,$Y707)</f>
        <v>592.55083333333334</v>
      </c>
      <c r="EL707" s="27">
        <f>IF($O707&gt;=EL$1,$S707+$Y707,$Y707)</f>
        <v>592.55083333333334</v>
      </c>
      <c r="EM707" s="27">
        <f>IF($O707&gt;=EM$1,$S707+$Y707,$Y707)</f>
        <v>592.55083333333334</v>
      </c>
      <c r="EN707" s="27">
        <f>IF($O707&gt;=EN$1,$S707+$Y707,$Y707)</f>
        <v>592.55083333333334</v>
      </c>
      <c r="EO707" s="27">
        <f>IF($O707&gt;=EO$1,$S707+$Y707,$Y707)</f>
        <v>592.55083333333334</v>
      </c>
      <c r="EP707" s="27">
        <f>IF($O707&gt;=EP$1,$S707+$Y707,$Y707)</f>
        <v>592.55083333333334</v>
      </c>
      <c r="EQ707" s="27">
        <f>IF($O707&gt;=EQ$1,$S707+$Y707,$Y707)</f>
        <v>592.55083333333334</v>
      </c>
      <c r="ER707" s="27">
        <f>IF($O707&gt;=ER$1,$S707+$Y707,$Y707)</f>
        <v>592.55083333333334</v>
      </c>
      <c r="ES707" s="27">
        <f>IF($O707&gt;=ES$1,$S707+$Y707,$Y707)</f>
        <v>592.55083333333334</v>
      </c>
      <c r="ET707" s="27">
        <f>IF($O707&gt;=ET$1,$S707+$Y707,$Y707)</f>
        <v>592.55083333333334</v>
      </c>
      <c r="EU707" s="27">
        <f>IF($O707&gt;=EU$1,$S707+$Y707,$Y707)</f>
        <v>592.55083333333334</v>
      </c>
      <c r="EV707" s="27">
        <f>IF($O707&gt;=EV$1,$S707,0)</f>
        <v>592.55083333333334</v>
      </c>
      <c r="EW707" s="27">
        <f>IF($O707&gt;=EW$1,$S707,0)</f>
        <v>592.55083333333334</v>
      </c>
      <c r="EX707" s="27">
        <f>IF($O707&gt;=EX$1,$S707,0)</f>
        <v>592.55083333333334</v>
      </c>
      <c r="EY707" s="27">
        <f>IF($O707&gt;=EY$1,$S707,0)</f>
        <v>592.55083333333334</v>
      </c>
      <c r="EZ707" s="27">
        <f>IF($O707&gt;=EZ$1,$S707,0)</f>
        <v>592.55083333333334</v>
      </c>
      <c r="FA707" s="27">
        <f>IF($O707&gt;=FA$1,$S707,0)</f>
        <v>592.55083333333334</v>
      </c>
      <c r="FB707" s="27">
        <f>IF($O707&gt;=FB$1,$S707,0)</f>
        <v>592.55083333333334</v>
      </c>
      <c r="FC707" s="27">
        <f>IF($O707&gt;=FC$1,$S707,0)</f>
        <v>592.55083333333334</v>
      </c>
      <c r="FD707" s="27">
        <f>IF($O707&gt;=FD$1,$S707,0)</f>
        <v>592.55083333333334</v>
      </c>
      <c r="FE707" s="27">
        <f>IF($O707&gt;=FE$1,$S707,0)</f>
        <v>592.55083333333334</v>
      </c>
      <c r="FF707" s="27">
        <f>IF($O707&gt;=FF$1,$S707,0)</f>
        <v>592.55083333333334</v>
      </c>
      <c r="FG707" s="27">
        <f>IF($O707&gt;=FG$1,$S707,0)</f>
        <v>592.55083333333334</v>
      </c>
      <c r="FH707" s="27">
        <f>IF($O707&gt;=FH$1,$S707,0)</f>
        <v>592.55083333333334</v>
      </c>
      <c r="FI707" s="27">
        <f>IF($O707&gt;=FI$1,$S707,0)</f>
        <v>592.55083333333334</v>
      </c>
      <c r="FJ707" s="27">
        <f>IF($O707&gt;=FJ$1,$S707,0)</f>
        <v>592.55083333333334</v>
      </c>
      <c r="FK707" s="27">
        <f>IF($O707&gt;=FK$1,$S707,0)</f>
        <v>592.55083333333334</v>
      </c>
      <c r="FL707" s="27">
        <f>IF($O707&gt;=FL$1,$S707,0)</f>
        <v>592.55083333333334</v>
      </c>
      <c r="FM707" s="27">
        <f>IF($O707&gt;=FM$1,$S707,0)</f>
        <v>592.55083333333334</v>
      </c>
      <c r="FN707" s="27">
        <f>IF($O707&gt;=FN$1,$S707,0)</f>
        <v>0</v>
      </c>
      <c r="FO707" s="27">
        <f>IF($O707&gt;=FO$1,$S707,0)</f>
        <v>0</v>
      </c>
      <c r="FP707" s="27">
        <f>IF($O707&gt;=FP$1,$S707,0)</f>
        <v>0</v>
      </c>
      <c r="FQ707" s="27">
        <f>IF($O707&gt;=FQ$1,$S707,0)</f>
        <v>0</v>
      </c>
      <c r="FR707" s="27">
        <f>IF($O707&gt;=FR$1,$S707,0)</f>
        <v>0</v>
      </c>
      <c r="FS707" s="27">
        <f>IF($O707&gt;=FS$1,$S707,0)</f>
        <v>0</v>
      </c>
      <c r="FT707" s="27">
        <f>IF($O707&gt;=FT$1,$S707,0)</f>
        <v>0</v>
      </c>
      <c r="FU707" s="27">
        <f>IF($O707&gt;=FU$1,$S707,0)</f>
        <v>0</v>
      </c>
      <c r="FV707" s="27">
        <f>IF($O707&gt;=FV$1,$S707,0)</f>
        <v>0</v>
      </c>
      <c r="FW707" s="27">
        <f>IF($O707&gt;=FW$1,$S707,0)</f>
        <v>0</v>
      </c>
      <c r="FX707" s="27">
        <f>IF($O707&gt;=FX$1,$S707,0)</f>
        <v>0</v>
      </c>
      <c r="FY707" s="27">
        <f>IF($O707&gt;=FY$1,$S707,0)</f>
        <v>0</v>
      </c>
      <c r="FZ707" s="27">
        <f>IF($O707&gt;=FZ$1,$S707,0)</f>
        <v>0</v>
      </c>
      <c r="GA707" s="27">
        <f>IF($O707&gt;=GA$1,$S707,0)</f>
        <v>0</v>
      </c>
      <c r="GB707" s="27">
        <f>IF($O707&gt;=GB$1,$S707,0)</f>
        <v>0</v>
      </c>
      <c r="GC707" s="27">
        <f>IF($O707&gt;=GC$1,$S707,0)</f>
        <v>0</v>
      </c>
      <c r="GD707" s="27">
        <f>IF($O707&gt;=GD$1,$S707,0)</f>
        <v>0</v>
      </c>
      <c r="GE707" s="27">
        <f>IF($O707&gt;=GE$1,$S707,0)</f>
        <v>0</v>
      </c>
      <c r="GF707" s="27">
        <f>IF($O707&gt;=GF$1,$S707,0)</f>
        <v>0</v>
      </c>
      <c r="GG707" s="27">
        <f>IF($O707&gt;=GG$1,$S707,0)</f>
        <v>0</v>
      </c>
      <c r="GH707" s="27">
        <f>IF($O707&gt;=GH$1,$S707,0)</f>
        <v>0</v>
      </c>
      <c r="GI707" s="27">
        <f>IF($O707&gt;=GI$1,$S707,0)</f>
        <v>0</v>
      </c>
      <c r="GJ707" s="27">
        <f>IF($O707&gt;=GJ$1,$S707,0)</f>
        <v>0</v>
      </c>
      <c r="GK707" s="27">
        <f>IF($O707&gt;=GK$1,$S707,0)</f>
        <v>0</v>
      </c>
      <c r="GL707" s="27">
        <f>IF($O707&gt;=GL$1,$S707,0)</f>
        <v>0</v>
      </c>
      <c r="GM707" s="27">
        <f>IF($O707&gt;=GM$1,$S707,0)</f>
        <v>0</v>
      </c>
      <c r="GN707" s="27">
        <f>IF($O707&gt;=GN$1,$S707,0)</f>
        <v>0</v>
      </c>
      <c r="GO707" s="27">
        <f>IF($O707&gt;=GO$1,$S707,0)</f>
        <v>0</v>
      </c>
      <c r="GP707" s="27">
        <f>IF($O707&gt;=GP$1,$S707,0)</f>
        <v>0</v>
      </c>
      <c r="GQ707" s="27">
        <f>IF($O707&gt;=GQ$1,$S707,0)</f>
        <v>0</v>
      </c>
      <c r="GR707" s="27">
        <f>IF($O707&gt;=GR$1,$S707,0)</f>
        <v>0</v>
      </c>
      <c r="GS707" s="27">
        <f>IF($O707&gt;=GS$1,$S707,0)</f>
        <v>0</v>
      </c>
      <c r="GT707" s="27">
        <f>IF($O707&gt;=GT$1,$S707,0)</f>
        <v>0</v>
      </c>
      <c r="GU707" s="27">
        <f>IF($O707&gt;=GU$1,$S707,0)</f>
        <v>0</v>
      </c>
      <c r="GV707" s="27">
        <f>IF($O707&gt;=GV$1,$S707,0)</f>
        <v>0</v>
      </c>
      <c r="GW707" s="27">
        <f>IF($O707&gt;=GW$1,$S707,0)</f>
        <v>0</v>
      </c>
      <c r="GX707" s="27">
        <f>IF($O707&gt;=GX$1,$S707,0)</f>
        <v>0</v>
      </c>
      <c r="GY707" s="27">
        <f>IF($O707&gt;=GY$1,$S707,0)</f>
        <v>0</v>
      </c>
      <c r="GZ707" s="27">
        <f>IF($O707&gt;=GZ$1,$S707,0)</f>
        <v>0</v>
      </c>
      <c r="HA707" s="27">
        <f>IF($O707&gt;=HA$1,$S707,0)</f>
        <v>0</v>
      </c>
      <c r="HB707" s="27">
        <f>IF($O707&gt;=HB$1,$S707,0)</f>
        <v>0</v>
      </c>
      <c r="HC707" s="27">
        <f>IF($O707&gt;=HC$1,$S707,0)</f>
        <v>0</v>
      </c>
    </row>
    <row r="708" spans="1:211">
      <c r="A708" s="3">
        <v>69108</v>
      </c>
      <c r="B708" s="3" t="s">
        <v>739</v>
      </c>
      <c r="C708" s="3" t="s">
        <v>12</v>
      </c>
      <c r="D708" s="3">
        <v>66</v>
      </c>
      <c r="E708" s="4">
        <v>35177</v>
      </c>
      <c r="F708" s="5">
        <v>22.175342465753424</v>
      </c>
      <c r="G708" s="3" t="s">
        <v>729</v>
      </c>
      <c r="H708" s="4">
        <v>19020</v>
      </c>
      <c r="I708" s="9" t="s">
        <v>863</v>
      </c>
      <c r="J708" s="5">
        <v>2198.3200000000002</v>
      </c>
      <c r="K708" s="31">
        <v>1010</v>
      </c>
      <c r="L708" s="32">
        <v>22</v>
      </c>
      <c r="M708" s="33">
        <f>VLOOKUP(L708,FIND,3,TRUE)</f>
        <v>1.3</v>
      </c>
      <c r="N708" s="32">
        <f>IF(L708&gt;30,180,VLOOKUP(L708,TEMPO,2,FALSE))</f>
        <v>132</v>
      </c>
      <c r="O708" s="32">
        <f>IF(R708&gt;0,4,N708)</f>
        <v>132</v>
      </c>
      <c r="P708" s="96">
        <f>J708*M708*L708</f>
        <v>62871.952000000005</v>
      </c>
      <c r="Q708" s="96">
        <f>10934.45*2</f>
        <v>21868.9</v>
      </c>
      <c r="R708" s="96">
        <f>IF(P708&lt;=Q708,P708/4,0)</f>
        <v>0</v>
      </c>
      <c r="S708" s="5">
        <f>IF(P708&gt;=Q708,P708/N708,0)</f>
        <v>476.30266666666671</v>
      </c>
      <c r="T708" s="3"/>
      <c r="U708" s="3">
        <f>IF(T708="",1,0)</f>
        <v>1</v>
      </c>
      <c r="V708" s="3">
        <v>60</v>
      </c>
      <c r="W708" s="5">
        <v>0</v>
      </c>
      <c r="X708" s="5">
        <v>402.65</v>
      </c>
      <c r="Y708" s="5">
        <f>X708*W708</f>
        <v>0</v>
      </c>
      <c r="Z708" s="5">
        <v>400</v>
      </c>
      <c r="AA708" s="5">
        <f>S708+Y708+Z708</f>
        <v>876.30266666666671</v>
      </c>
      <c r="AB708" s="39">
        <f>(J708/12+J708/12*1.3333333333+450/12+J708/30*6/12+J708)*1.3+Y708+Z708+153.9</f>
        <v>4063.7827111031734</v>
      </c>
      <c r="AC708" s="39" t="s">
        <v>12</v>
      </c>
      <c r="AD708" s="39">
        <f>J708*1.3+400+153.9</f>
        <v>3411.7160000000003</v>
      </c>
      <c r="AE708" s="39">
        <f>SUMIFS('CUSTO MENSAL FUNC NOVO'!H:H,'CUSTO MENSAL FUNC NOVO'!A:A,'VALORES MENSAIS'!AC708)</f>
        <v>2265.9090000000001</v>
      </c>
      <c r="AF708" s="27">
        <f>IF($R708&gt;0,$R708,$S708)+$Y708+$Z708</f>
        <v>876.30266666666671</v>
      </c>
      <c r="AG708" s="27">
        <f>IF($R708&gt;0,$R708,$S708)+$Y708+$Z708</f>
        <v>876.30266666666671</v>
      </c>
      <c r="AH708" s="27">
        <f>IF($R708&gt;0,$R708,$S708)+$Y708+$Z708</f>
        <v>876.30266666666671</v>
      </c>
      <c r="AI708" s="27">
        <f>IF($R708&gt;0,$R708,$S708)+$Y708+$Z708</f>
        <v>876.30266666666671</v>
      </c>
      <c r="AJ708" s="27">
        <f>IF($O708&gt;=AJ$1,$S708+$Y708+$Z708,$Y708+$Z708)</f>
        <v>876.30266666666671</v>
      </c>
      <c r="AK708" s="27">
        <f>IF($O708&gt;=AK$1,$S708+$Y708+$Z708,$Y708+$Z708)</f>
        <v>876.30266666666671</v>
      </c>
      <c r="AL708" s="27">
        <f>IF($O708&gt;=AL$1,$S708+$Y708+$Z708,$Y708+$Z708)</f>
        <v>876.30266666666671</v>
      </c>
      <c r="AM708" s="27">
        <f>IF($O708&gt;=AM$1,$S708+$Y708+$Z708,$Y708+$Z708)</f>
        <v>876.30266666666671</v>
      </c>
      <c r="AN708" s="27">
        <f>IF($O708&gt;=AN$1,$S708+$Y708+$Z708,$Y708+$Z708)</f>
        <v>876.30266666666671</v>
      </c>
      <c r="AO708" s="27">
        <f>IF($O708&gt;=AO$1,$S708+$Y708+$Z708,$Y708+$Z708)</f>
        <v>876.30266666666671</v>
      </c>
      <c r="AP708" s="27">
        <f>IF($O708&gt;=AP$1,$S708+$Y708+$Z708,$Y708+$Z708)</f>
        <v>876.30266666666671</v>
      </c>
      <c r="AQ708" s="27">
        <f>IF($O708&gt;=AQ$1,$S708+$Y708+$Z708,$Y708+$Z708)</f>
        <v>876.30266666666671</v>
      </c>
      <c r="AR708" s="27">
        <f>IF($O708&gt;=AR$1,$S708+$Y708+$Z708,$Y708+$Z708)</f>
        <v>876.30266666666671</v>
      </c>
      <c r="AS708" s="27">
        <f>IF($O708&gt;=AS$1,$S708+$Y708+$Z708,$Y708+$Z708)</f>
        <v>876.30266666666671</v>
      </c>
      <c r="AT708" s="27">
        <f>IF($O708&gt;=AT$1,$S708+$Y708+$Z708,$Y708+$Z708)</f>
        <v>876.30266666666671</v>
      </c>
      <c r="AU708" s="27">
        <f>IF($O708&gt;=AU$1,$S708+$Y708+$Z708,$Y708+$Z708)</f>
        <v>876.30266666666671</v>
      </c>
      <c r="AV708" s="27">
        <f>IF($O708&gt;=AV$1,$S708+$Y708+$Z708,$Y708+$Z708)</f>
        <v>876.30266666666671</v>
      </c>
      <c r="AW708" s="27">
        <f>IF($O708&gt;=AW$1,$S708+$Y708+$Z708,$Y708+$Z708)</f>
        <v>876.30266666666671</v>
      </c>
      <c r="AX708" s="27">
        <f>IF($O708&gt;=AX$1,$S708+$Y708+$Z708,$Y708+$Z708)</f>
        <v>876.30266666666671</v>
      </c>
      <c r="AY708" s="27">
        <f>IF($O708&gt;=AY$1,$S708+$Y708+$Z708,$Y708+$Z708)</f>
        <v>876.30266666666671</v>
      </c>
      <c r="AZ708" s="27">
        <f>IF($O708&gt;=AZ$1,$S708+$Y708+$Z708,$Y708+$Z708)</f>
        <v>876.30266666666671</v>
      </c>
      <c r="BA708" s="27">
        <f>IF($O708&gt;=BA$1,$S708+$Y708+$Z708,$Y708+$Z708)</f>
        <v>876.30266666666671</v>
      </c>
      <c r="BB708" s="27">
        <f>IF($O708&gt;=BB$1,$S708+$Y708+$Z708,$Y708+$Z708)</f>
        <v>876.30266666666671</v>
      </c>
      <c r="BC708" s="27">
        <f>IF($O708&gt;=BC$1,$S708+$Y708+$Z708,$Y708+$Z708)</f>
        <v>876.30266666666671</v>
      </c>
      <c r="BD708" s="27">
        <f>IF($O708&gt;=BD$1,$S708+$Y708+$Z708,$Y708+$Z708)</f>
        <v>876.30266666666671</v>
      </c>
      <c r="BE708" s="27">
        <f>IF($O708&gt;=BE$1,$S708+$Y708+$Z708,$Y708+$Z708)</f>
        <v>876.30266666666671</v>
      </c>
      <c r="BF708" s="27">
        <f>IF($O708&gt;=BF$1,$S708+$Y708+$Z708,$Y708+$Z708)</f>
        <v>876.30266666666671</v>
      </c>
      <c r="BG708" s="27">
        <f>IF($O708&gt;=BG$1,$S708+$Y708+$Z708,$Y708+$Z708)</f>
        <v>876.30266666666671</v>
      </c>
      <c r="BH708" s="27">
        <f>IF($O708&gt;=BH$1,$S708+$Y708+$Z708,$Y708+$Z708)</f>
        <v>876.30266666666671</v>
      </c>
      <c r="BI708" s="27">
        <f>IF($O708&gt;=BI$1,$S708+$Y708+$Z708,$Y708+$Z708)</f>
        <v>876.30266666666671</v>
      </c>
      <c r="BJ708" s="27">
        <f>IF($O708&gt;=BJ$1,$S708+$Y708+$Z708,$Y708+$Z708)</f>
        <v>876.30266666666671</v>
      </c>
      <c r="BK708" s="27">
        <f>IF($O708&gt;=BK$1,$S708+$Y708+$Z708,$Y708+$Z708)</f>
        <v>876.30266666666671</v>
      </c>
      <c r="BL708" s="27">
        <f>IF($O708&gt;=BL$1,$S708+$Y708+$Z708,$Y708+$Z708)</f>
        <v>876.30266666666671</v>
      </c>
      <c r="BM708" s="27">
        <f>IF($O708&gt;=BM$1,$S708+$Y708+$Z708,$Y708+$Z708)</f>
        <v>876.30266666666671</v>
      </c>
      <c r="BN708" s="27">
        <f>IF($O708&gt;=BN$1,$S708+$Y708+$Z708,$Y708+$Z708)</f>
        <v>876.30266666666671</v>
      </c>
      <c r="BO708" s="27">
        <f>IF($O708&gt;=BO$1,$S708+$Y708+$Z708,$Y708+$Z708)</f>
        <v>876.30266666666671</v>
      </c>
      <c r="BP708" s="27">
        <f>IF($O708&gt;=BP$1,$S708+$Y708+$Z708,$Y708+$Z708)</f>
        <v>876.30266666666671</v>
      </c>
      <c r="BQ708" s="27">
        <f>IF($O708&gt;=BQ$1,$S708+$Y708+$Z708,$Y708+$Z708)</f>
        <v>876.30266666666671</v>
      </c>
      <c r="BR708" s="27">
        <f>IF($O708&gt;=BR$1,$S708+$Y708+$Z708,$Y708+$Z708)</f>
        <v>876.30266666666671</v>
      </c>
      <c r="BS708" s="27">
        <f>IF($O708&gt;=BS$1,$S708+$Y708+$Z708,$Y708+$Z708)</f>
        <v>876.30266666666671</v>
      </c>
      <c r="BT708" s="27">
        <f>IF($O708&gt;=BT$1,$S708+$Y708+$Z708,$Y708+$Z708)</f>
        <v>876.30266666666671</v>
      </c>
      <c r="BU708" s="27">
        <f>IF($O708&gt;=BU$1,$S708+$Y708+$Z708,$Y708+$Z708)</f>
        <v>876.30266666666671</v>
      </c>
      <c r="BV708" s="27">
        <f>IF($O708&gt;=BV$1,$S708+$Y708+$Z708,$Y708+$Z708)</f>
        <v>876.30266666666671</v>
      </c>
      <c r="BW708" s="27">
        <f>IF($O708&gt;=BW$1,$S708+$Y708+$Z708,$Y708+$Z708)</f>
        <v>876.30266666666671</v>
      </c>
      <c r="BX708" s="27">
        <f>IF($O708&gt;=BX$1,$S708+$Y708+$Z708,$Y708+$Z708)</f>
        <v>876.30266666666671</v>
      </c>
      <c r="BY708" s="27">
        <f>IF($O708&gt;=BY$1,$S708+$Y708+$Z708,$Y708+$Z708)</f>
        <v>876.30266666666671</v>
      </c>
      <c r="BZ708" s="27">
        <f>IF($O708&gt;=BZ$1,$S708+$Y708+$Z708,$Y708+$Z708)</f>
        <v>876.30266666666671</v>
      </c>
      <c r="CA708" s="27">
        <f>IF($O708&gt;=CA$1,$S708+$Y708+$Z708,$Y708+$Z708)</f>
        <v>876.30266666666671</v>
      </c>
      <c r="CB708" s="27">
        <f>IF($O708&gt;=CB$1,$S708+$Y708+$Z708,$Y708+$Z708)</f>
        <v>876.30266666666671</v>
      </c>
      <c r="CC708" s="27">
        <f>IF($O708&gt;=CC$1,$S708+$Y708+$Z708,$Y708+$Z708)</f>
        <v>876.30266666666671</v>
      </c>
      <c r="CD708" s="27">
        <f>IF($O708&gt;=CD$1,$S708+$Y708+$Z708,$Y708+$Z708)</f>
        <v>876.30266666666671</v>
      </c>
      <c r="CE708" s="27">
        <f>IF($O708&gt;=CE$1,$S708+$Y708+$Z708,$Y708+$Z708)</f>
        <v>876.30266666666671</v>
      </c>
      <c r="CF708" s="27">
        <f>IF($O708&gt;=CF$1,$S708+$Y708+$Z708,$Y708+$Z708)</f>
        <v>876.30266666666671</v>
      </c>
      <c r="CG708" s="27">
        <f>IF($O708&gt;=CG$1,$S708+$Y708+$Z708,$Y708+$Z708)</f>
        <v>876.30266666666671</v>
      </c>
      <c r="CH708" s="27">
        <f>IF($O708&gt;=CH$1,$S708+$Y708+$Z708,$Y708+$Z708)</f>
        <v>876.30266666666671</v>
      </c>
      <c r="CI708" s="27">
        <f>IF($O708&gt;=CI$1,$S708+$Y708+$Z708,$Y708+$Z708)</f>
        <v>876.30266666666671</v>
      </c>
      <c r="CJ708" s="27">
        <f>IF($O708&gt;=CJ$1,$S708+$Y708+$Z708,$Y708+$Z708)</f>
        <v>876.30266666666671</v>
      </c>
      <c r="CK708" s="27">
        <f>IF($O708&gt;=CK$1,$S708+$Y708+$Z708,$Y708+$Z708)</f>
        <v>876.30266666666671</v>
      </c>
      <c r="CL708" s="27">
        <f>IF($O708&gt;=CL$1,$S708+$Y708+$Z708,$Y708+$Z708)</f>
        <v>876.30266666666671</v>
      </c>
      <c r="CM708" s="27">
        <f>IF($O708&gt;=CM$1,$S708+$Y708+$Z708,$Y708+$Z708)</f>
        <v>876.30266666666671</v>
      </c>
      <c r="CN708" s="27">
        <f>IF($O708&gt;=CN$1,$S708+$Y708,$Y708)</f>
        <v>476.30266666666671</v>
      </c>
      <c r="CO708" s="27">
        <f>IF($O708&gt;=CO$1,$S708+$Y708,$Y708)</f>
        <v>476.30266666666671</v>
      </c>
      <c r="CP708" s="27">
        <f>IF($O708&gt;=CP$1,$S708+$Y708,$Y708)</f>
        <v>476.30266666666671</v>
      </c>
      <c r="CQ708" s="27">
        <f>IF($O708&gt;=CQ$1,$S708+$Y708,$Y708)</f>
        <v>476.30266666666671</v>
      </c>
      <c r="CR708" s="27">
        <f>IF($O708&gt;=CR$1,$S708+$Y708,$Y708)</f>
        <v>476.30266666666671</v>
      </c>
      <c r="CS708" s="27">
        <f>IF($O708&gt;=CS$1,$S708+$Y708,$Y708)</f>
        <v>476.30266666666671</v>
      </c>
      <c r="CT708" s="27">
        <f>IF($O708&gt;=CT$1,$S708+$Y708,$Y708)</f>
        <v>476.30266666666671</v>
      </c>
      <c r="CU708" s="27">
        <f>IF($O708&gt;=CU$1,$S708+$Y708,$Y708)</f>
        <v>476.30266666666671</v>
      </c>
      <c r="CV708" s="27">
        <f>IF($O708&gt;=CV$1,$S708+$Y708,$Y708)</f>
        <v>476.30266666666671</v>
      </c>
      <c r="CW708" s="27">
        <f>IF($O708&gt;=CW$1,$S708+$Y708,$Y708)</f>
        <v>476.30266666666671</v>
      </c>
      <c r="CX708" s="27">
        <f>IF($O708&gt;=CX$1,$S708+$Y708,$Y708)</f>
        <v>476.30266666666671</v>
      </c>
      <c r="CY708" s="27">
        <f>IF($O708&gt;=CY$1,$S708+$Y708,$Y708)</f>
        <v>476.30266666666671</v>
      </c>
      <c r="CZ708" s="27">
        <f>IF($O708&gt;=CZ$1,$S708+$Y708,$Y708)</f>
        <v>476.30266666666671</v>
      </c>
      <c r="DA708" s="27">
        <f>IF($O708&gt;=DA$1,$S708+$Y708,$Y708)</f>
        <v>476.30266666666671</v>
      </c>
      <c r="DB708" s="27">
        <f>IF($O708&gt;=DB$1,$S708+$Y708,$Y708)</f>
        <v>476.30266666666671</v>
      </c>
      <c r="DC708" s="27">
        <f>IF($O708&gt;=DC$1,$S708+$Y708,$Y708)</f>
        <v>476.30266666666671</v>
      </c>
      <c r="DD708" s="27">
        <f>IF($O708&gt;=DD$1,$S708+$Y708,$Y708)</f>
        <v>476.30266666666671</v>
      </c>
      <c r="DE708" s="27">
        <f>IF($O708&gt;=DE$1,$S708+$Y708,$Y708)</f>
        <v>476.30266666666671</v>
      </c>
      <c r="DF708" s="27">
        <f>IF($O708&gt;=DF$1,$S708+$Y708,$Y708)</f>
        <v>476.30266666666671</v>
      </c>
      <c r="DG708" s="27">
        <f>IF($O708&gt;=DG$1,$S708+$Y708,$Y708)</f>
        <v>476.30266666666671</v>
      </c>
      <c r="DH708" s="27">
        <f>IF($O708&gt;=DH$1,$S708+$Y708,$Y708)</f>
        <v>476.30266666666671</v>
      </c>
      <c r="DI708" s="27">
        <f>IF($O708&gt;=DI$1,$S708+$Y708,$Y708)</f>
        <v>476.30266666666671</v>
      </c>
      <c r="DJ708" s="27">
        <f>IF($O708&gt;=DJ$1,$S708+$Y708,$Y708)</f>
        <v>476.30266666666671</v>
      </c>
      <c r="DK708" s="27">
        <f>IF($O708&gt;=DK$1,$S708+$Y708,$Y708)</f>
        <v>476.30266666666671</v>
      </c>
      <c r="DL708" s="27">
        <f>IF($O708&gt;=DL$1,$S708+$Y708,$Y708)</f>
        <v>476.30266666666671</v>
      </c>
      <c r="DM708" s="27">
        <f>IF($O708&gt;=DM$1,$S708+$Y708,$Y708)</f>
        <v>476.30266666666671</v>
      </c>
      <c r="DN708" s="27">
        <f>IF($O708&gt;=DN$1,$S708+$Y708,$Y708)</f>
        <v>476.30266666666671</v>
      </c>
      <c r="DO708" s="27">
        <f>IF($O708&gt;=DO$1,$S708+$Y708,$Y708)</f>
        <v>476.30266666666671</v>
      </c>
      <c r="DP708" s="27">
        <f>IF($O708&gt;=DP$1,$S708+$Y708,$Y708)</f>
        <v>476.30266666666671</v>
      </c>
      <c r="DQ708" s="27">
        <f>IF($O708&gt;=DQ$1,$S708+$Y708,$Y708)</f>
        <v>476.30266666666671</v>
      </c>
      <c r="DR708" s="27">
        <f>IF($O708&gt;=DR$1,$S708+$Y708,$Y708)</f>
        <v>476.30266666666671</v>
      </c>
      <c r="DS708" s="27">
        <f>IF($O708&gt;=DS$1,$S708+$Y708,$Y708)</f>
        <v>476.30266666666671</v>
      </c>
      <c r="DT708" s="27">
        <f>IF($O708&gt;=DT$1,$S708+$Y708,$Y708)</f>
        <v>476.30266666666671</v>
      </c>
      <c r="DU708" s="27">
        <f>IF($O708&gt;=DU$1,$S708+$Y708,$Y708)</f>
        <v>476.30266666666671</v>
      </c>
      <c r="DV708" s="27">
        <f>IF($O708&gt;=DV$1,$S708+$Y708,$Y708)</f>
        <v>476.30266666666671</v>
      </c>
      <c r="DW708" s="27">
        <f>IF($O708&gt;=DW$1,$S708+$Y708,$Y708)</f>
        <v>476.30266666666671</v>
      </c>
      <c r="DX708" s="27">
        <f>IF($O708&gt;=DX$1,$S708+$Y708,$Y708)</f>
        <v>476.30266666666671</v>
      </c>
      <c r="DY708" s="27">
        <f>IF($O708&gt;=DY$1,$S708+$Y708,$Y708)</f>
        <v>476.30266666666671</v>
      </c>
      <c r="DZ708" s="27">
        <f>IF($O708&gt;=DZ$1,$S708+$Y708,$Y708)</f>
        <v>476.30266666666671</v>
      </c>
      <c r="EA708" s="27">
        <f>IF($O708&gt;=EA$1,$S708+$Y708,$Y708)</f>
        <v>476.30266666666671</v>
      </c>
      <c r="EB708" s="27">
        <f>IF($O708&gt;=EB$1,$S708+$Y708,$Y708)</f>
        <v>476.30266666666671</v>
      </c>
      <c r="EC708" s="27">
        <f>IF($O708&gt;=EC$1,$S708+$Y708,$Y708)</f>
        <v>476.30266666666671</v>
      </c>
      <c r="ED708" s="27">
        <f>IF($O708&gt;=ED$1,$S708+$Y708,$Y708)</f>
        <v>476.30266666666671</v>
      </c>
      <c r="EE708" s="27">
        <f>IF($O708&gt;=EE$1,$S708+$Y708,$Y708)</f>
        <v>476.30266666666671</v>
      </c>
      <c r="EF708" s="27">
        <f>IF($O708&gt;=EF$1,$S708+$Y708,$Y708)</f>
        <v>476.30266666666671</v>
      </c>
      <c r="EG708" s="27">
        <f>IF($O708&gt;=EG$1,$S708+$Y708,$Y708)</f>
        <v>476.30266666666671</v>
      </c>
      <c r="EH708" s="27">
        <f>IF($O708&gt;=EH$1,$S708+$Y708,$Y708)</f>
        <v>476.30266666666671</v>
      </c>
      <c r="EI708" s="27">
        <f>IF($O708&gt;=EI$1,$S708+$Y708,$Y708)</f>
        <v>476.30266666666671</v>
      </c>
      <c r="EJ708" s="27">
        <f>IF($O708&gt;=EJ$1,$S708+$Y708,$Y708)</f>
        <v>476.30266666666671</v>
      </c>
      <c r="EK708" s="27">
        <f>IF($O708&gt;=EK$1,$S708+$Y708,$Y708)</f>
        <v>476.30266666666671</v>
      </c>
      <c r="EL708" s="27">
        <f>IF($O708&gt;=EL$1,$S708+$Y708,$Y708)</f>
        <v>476.30266666666671</v>
      </c>
      <c r="EM708" s="27">
        <f>IF($O708&gt;=EM$1,$S708+$Y708,$Y708)</f>
        <v>476.30266666666671</v>
      </c>
      <c r="EN708" s="27">
        <f>IF($O708&gt;=EN$1,$S708+$Y708,$Y708)</f>
        <v>476.30266666666671</v>
      </c>
      <c r="EO708" s="27">
        <f>IF($O708&gt;=EO$1,$S708+$Y708,$Y708)</f>
        <v>476.30266666666671</v>
      </c>
      <c r="EP708" s="27">
        <f>IF($O708&gt;=EP$1,$S708+$Y708,$Y708)</f>
        <v>476.30266666666671</v>
      </c>
      <c r="EQ708" s="27">
        <f>IF($O708&gt;=EQ$1,$S708+$Y708,$Y708)</f>
        <v>476.30266666666671</v>
      </c>
      <c r="ER708" s="27">
        <f>IF($O708&gt;=ER$1,$S708+$Y708,$Y708)</f>
        <v>476.30266666666671</v>
      </c>
      <c r="ES708" s="27">
        <f>IF($O708&gt;=ES$1,$S708+$Y708,$Y708)</f>
        <v>476.30266666666671</v>
      </c>
      <c r="ET708" s="27">
        <f>IF($O708&gt;=ET$1,$S708+$Y708,$Y708)</f>
        <v>476.30266666666671</v>
      </c>
      <c r="EU708" s="27">
        <f>IF($O708&gt;=EU$1,$S708+$Y708,$Y708)</f>
        <v>476.30266666666671</v>
      </c>
      <c r="EV708" s="27">
        <f>IF($O708&gt;=EV$1,$S708,0)</f>
        <v>476.30266666666671</v>
      </c>
      <c r="EW708" s="27">
        <f>IF($O708&gt;=EW$1,$S708,0)</f>
        <v>476.30266666666671</v>
      </c>
      <c r="EX708" s="27">
        <f>IF($O708&gt;=EX$1,$S708,0)</f>
        <v>476.30266666666671</v>
      </c>
      <c r="EY708" s="27">
        <f>IF($O708&gt;=EY$1,$S708,0)</f>
        <v>476.30266666666671</v>
      </c>
      <c r="EZ708" s="27">
        <f>IF($O708&gt;=EZ$1,$S708,0)</f>
        <v>476.30266666666671</v>
      </c>
      <c r="FA708" s="27">
        <f>IF($O708&gt;=FA$1,$S708,0)</f>
        <v>476.30266666666671</v>
      </c>
      <c r="FB708" s="27">
        <f>IF($O708&gt;=FB$1,$S708,0)</f>
        <v>476.30266666666671</v>
      </c>
      <c r="FC708" s="27">
        <f>IF($O708&gt;=FC$1,$S708,0)</f>
        <v>476.30266666666671</v>
      </c>
      <c r="FD708" s="27">
        <f>IF($O708&gt;=FD$1,$S708,0)</f>
        <v>476.30266666666671</v>
      </c>
      <c r="FE708" s="27">
        <f>IF($O708&gt;=FE$1,$S708,0)</f>
        <v>476.30266666666671</v>
      </c>
      <c r="FF708" s="27">
        <f>IF($O708&gt;=FF$1,$S708,0)</f>
        <v>476.30266666666671</v>
      </c>
      <c r="FG708" s="27">
        <f>IF($O708&gt;=FG$1,$S708,0)</f>
        <v>476.30266666666671</v>
      </c>
      <c r="FH708" s="27">
        <f>IF($O708&gt;=FH$1,$S708,0)</f>
        <v>0</v>
      </c>
      <c r="FI708" s="27">
        <f>IF($O708&gt;=FI$1,$S708,0)</f>
        <v>0</v>
      </c>
      <c r="FJ708" s="27">
        <f>IF($O708&gt;=FJ$1,$S708,0)</f>
        <v>0</v>
      </c>
      <c r="FK708" s="27">
        <f>IF($O708&gt;=FK$1,$S708,0)</f>
        <v>0</v>
      </c>
      <c r="FL708" s="27">
        <f>IF($O708&gt;=FL$1,$S708,0)</f>
        <v>0</v>
      </c>
      <c r="FM708" s="27">
        <f>IF($O708&gt;=FM$1,$S708,0)</f>
        <v>0</v>
      </c>
      <c r="FN708" s="27">
        <f>IF($O708&gt;=FN$1,$S708,0)</f>
        <v>0</v>
      </c>
      <c r="FO708" s="27">
        <f>IF($O708&gt;=FO$1,$S708,0)</f>
        <v>0</v>
      </c>
      <c r="FP708" s="27">
        <f>IF($O708&gt;=FP$1,$S708,0)</f>
        <v>0</v>
      </c>
      <c r="FQ708" s="27">
        <f>IF($O708&gt;=FQ$1,$S708,0)</f>
        <v>0</v>
      </c>
      <c r="FR708" s="27">
        <f>IF($O708&gt;=FR$1,$S708,0)</f>
        <v>0</v>
      </c>
      <c r="FS708" s="27">
        <f>IF($O708&gt;=FS$1,$S708,0)</f>
        <v>0</v>
      </c>
      <c r="FT708" s="27">
        <f>IF($O708&gt;=FT$1,$S708,0)</f>
        <v>0</v>
      </c>
      <c r="FU708" s="27">
        <f>IF($O708&gt;=FU$1,$S708,0)</f>
        <v>0</v>
      </c>
      <c r="FV708" s="27">
        <f>IF($O708&gt;=FV$1,$S708,0)</f>
        <v>0</v>
      </c>
      <c r="FW708" s="27">
        <f>IF($O708&gt;=FW$1,$S708,0)</f>
        <v>0</v>
      </c>
      <c r="FX708" s="27">
        <f>IF($O708&gt;=FX$1,$S708,0)</f>
        <v>0</v>
      </c>
      <c r="FY708" s="27">
        <f>IF($O708&gt;=FY$1,$S708,0)</f>
        <v>0</v>
      </c>
      <c r="FZ708" s="27">
        <f>IF($O708&gt;=FZ$1,$S708,0)</f>
        <v>0</v>
      </c>
      <c r="GA708" s="27">
        <f>IF($O708&gt;=GA$1,$S708,0)</f>
        <v>0</v>
      </c>
      <c r="GB708" s="27">
        <f>IF($O708&gt;=GB$1,$S708,0)</f>
        <v>0</v>
      </c>
      <c r="GC708" s="27">
        <f>IF($O708&gt;=GC$1,$S708,0)</f>
        <v>0</v>
      </c>
      <c r="GD708" s="27">
        <f>IF($O708&gt;=GD$1,$S708,0)</f>
        <v>0</v>
      </c>
      <c r="GE708" s="27">
        <f>IF($O708&gt;=GE$1,$S708,0)</f>
        <v>0</v>
      </c>
      <c r="GF708" s="27">
        <f>IF($O708&gt;=GF$1,$S708,0)</f>
        <v>0</v>
      </c>
      <c r="GG708" s="27">
        <f>IF($O708&gt;=GG$1,$S708,0)</f>
        <v>0</v>
      </c>
      <c r="GH708" s="27">
        <f>IF($O708&gt;=GH$1,$S708,0)</f>
        <v>0</v>
      </c>
      <c r="GI708" s="27">
        <f>IF($O708&gt;=GI$1,$S708,0)</f>
        <v>0</v>
      </c>
      <c r="GJ708" s="27">
        <f>IF($O708&gt;=GJ$1,$S708,0)</f>
        <v>0</v>
      </c>
      <c r="GK708" s="27">
        <f>IF($O708&gt;=GK$1,$S708,0)</f>
        <v>0</v>
      </c>
      <c r="GL708" s="27">
        <f>IF($O708&gt;=GL$1,$S708,0)</f>
        <v>0</v>
      </c>
      <c r="GM708" s="27">
        <f>IF($O708&gt;=GM$1,$S708,0)</f>
        <v>0</v>
      </c>
      <c r="GN708" s="27">
        <f>IF($O708&gt;=GN$1,$S708,0)</f>
        <v>0</v>
      </c>
      <c r="GO708" s="27">
        <f>IF($O708&gt;=GO$1,$S708,0)</f>
        <v>0</v>
      </c>
      <c r="GP708" s="27">
        <f>IF($O708&gt;=GP$1,$S708,0)</f>
        <v>0</v>
      </c>
      <c r="GQ708" s="27">
        <f>IF($O708&gt;=GQ$1,$S708,0)</f>
        <v>0</v>
      </c>
      <c r="GR708" s="27">
        <f>IF($O708&gt;=GR$1,$S708,0)</f>
        <v>0</v>
      </c>
      <c r="GS708" s="27">
        <f>IF($O708&gt;=GS$1,$S708,0)</f>
        <v>0</v>
      </c>
      <c r="GT708" s="27">
        <f>IF($O708&gt;=GT$1,$S708,0)</f>
        <v>0</v>
      </c>
      <c r="GU708" s="27">
        <f>IF($O708&gt;=GU$1,$S708,0)</f>
        <v>0</v>
      </c>
      <c r="GV708" s="27">
        <f>IF($O708&gt;=GV$1,$S708,0)</f>
        <v>0</v>
      </c>
      <c r="GW708" s="27">
        <f>IF($O708&gt;=GW$1,$S708,0)</f>
        <v>0</v>
      </c>
      <c r="GX708" s="27">
        <f>IF($O708&gt;=GX$1,$S708,0)</f>
        <v>0</v>
      </c>
      <c r="GY708" s="27">
        <f>IF($O708&gt;=GY$1,$S708,0)</f>
        <v>0</v>
      </c>
      <c r="GZ708" s="27">
        <f>IF($O708&gt;=GZ$1,$S708,0)</f>
        <v>0</v>
      </c>
      <c r="HA708" s="27">
        <f>IF($O708&gt;=HA$1,$S708,0)</f>
        <v>0</v>
      </c>
      <c r="HB708" s="27">
        <f>IF($O708&gt;=HB$1,$S708,0)</f>
        <v>0</v>
      </c>
      <c r="HC708" s="27">
        <f>IF($O708&gt;=HC$1,$S708,0)</f>
        <v>0</v>
      </c>
    </row>
    <row r="709" spans="1:211">
      <c r="A709" s="3">
        <v>28142</v>
      </c>
      <c r="B709" s="3" t="s">
        <v>755</v>
      </c>
      <c r="C709" s="3" t="s">
        <v>12</v>
      </c>
      <c r="D709" s="3">
        <v>54</v>
      </c>
      <c r="E709" s="4">
        <v>31862</v>
      </c>
      <c r="F709" s="5">
        <v>31.257534246575343</v>
      </c>
      <c r="G709" s="3" t="s">
        <v>729</v>
      </c>
      <c r="H709" s="4">
        <v>23660</v>
      </c>
      <c r="I709" s="9" t="s">
        <v>793</v>
      </c>
      <c r="J709" s="5">
        <v>3286.23</v>
      </c>
      <c r="K709" s="31">
        <v>1010</v>
      </c>
      <c r="L709" s="32">
        <v>31</v>
      </c>
      <c r="M709" s="33">
        <f>VLOOKUP(L709,FIND,3,TRUE)</f>
        <v>1.5</v>
      </c>
      <c r="N709" s="32">
        <f>IF(L709&gt;30,180,VLOOKUP(L709,TEMPO,2,FALSE))</f>
        <v>180</v>
      </c>
      <c r="O709" s="32">
        <f>IF(R709&gt;0,4,N709)</f>
        <v>180</v>
      </c>
      <c r="P709" s="96">
        <f>J709*M709*L709</f>
        <v>152809.69500000001</v>
      </c>
      <c r="Q709" s="96">
        <f>10934.45*2</f>
        <v>21868.9</v>
      </c>
      <c r="R709" s="96">
        <f>IF(P709&lt;=Q709,P709/4,0)</f>
        <v>0</v>
      </c>
      <c r="S709" s="5">
        <f>IF(P709&gt;=Q709,P709/N709,0)</f>
        <v>848.94275000000005</v>
      </c>
      <c r="T709" s="3"/>
      <c r="U709" s="3">
        <f>IF(T709="",1,0)</f>
        <v>1</v>
      </c>
      <c r="V709" s="3">
        <v>88</v>
      </c>
      <c r="W709" s="5">
        <v>0</v>
      </c>
      <c r="X709" s="5">
        <v>245.73</v>
      </c>
      <c r="Y709" s="5">
        <f>X709*W709</f>
        <v>0</v>
      </c>
      <c r="Z709" s="5">
        <v>400</v>
      </c>
      <c r="AA709" s="5">
        <f>S709+Y709+Z709</f>
        <v>1248.9427500000002</v>
      </c>
      <c r="AB709" s="39">
        <f>(J709/12+J709/12*1.3333333333+450/12+J709/30*6/12+J709)*1.3+Y709+Z709+153.9</f>
        <v>5776.6365666547999</v>
      </c>
      <c r="AC709" s="39" t="s">
        <v>12</v>
      </c>
      <c r="AD709" s="39">
        <f>J709*1.3+400+153.9</f>
        <v>4825.9989999999998</v>
      </c>
      <c r="AE709" s="39">
        <f>SUMIFS('CUSTO MENSAL FUNC NOVO'!H:H,'CUSTO MENSAL FUNC NOVO'!A:A,'VALORES MENSAIS'!AC709)</f>
        <v>2265.9090000000001</v>
      </c>
      <c r="AF709" s="27">
        <f>IF($R709&gt;0,$R709,$S709)+$Y709+$Z709</f>
        <v>1248.9427500000002</v>
      </c>
      <c r="AG709" s="27">
        <f>IF($R709&gt;0,$R709,$S709)+$Y709+$Z709</f>
        <v>1248.9427500000002</v>
      </c>
      <c r="AH709" s="27">
        <f>IF($R709&gt;0,$R709,$S709)+$Y709+$Z709</f>
        <v>1248.9427500000002</v>
      </c>
      <c r="AI709" s="27">
        <f>IF($R709&gt;0,$R709,$S709)+$Y709+$Z709</f>
        <v>1248.9427500000002</v>
      </c>
      <c r="AJ709" s="27">
        <f>IF($O709&gt;=AJ$1,$S709+$Y709+$Z709,$Y709+$Z709)</f>
        <v>1248.9427500000002</v>
      </c>
      <c r="AK709" s="27">
        <f>IF($O709&gt;=AK$1,$S709+$Y709+$Z709,$Y709+$Z709)</f>
        <v>1248.9427500000002</v>
      </c>
      <c r="AL709" s="27">
        <f>IF($O709&gt;=AL$1,$S709+$Y709+$Z709,$Y709+$Z709)</f>
        <v>1248.9427500000002</v>
      </c>
      <c r="AM709" s="27">
        <f>IF($O709&gt;=AM$1,$S709+$Y709+$Z709,$Y709+$Z709)</f>
        <v>1248.9427500000002</v>
      </c>
      <c r="AN709" s="27">
        <f>IF($O709&gt;=AN$1,$S709+$Y709+$Z709,$Y709+$Z709)</f>
        <v>1248.9427500000002</v>
      </c>
      <c r="AO709" s="27">
        <f>IF($O709&gt;=AO$1,$S709+$Y709+$Z709,$Y709+$Z709)</f>
        <v>1248.9427500000002</v>
      </c>
      <c r="AP709" s="27">
        <f>IF($O709&gt;=AP$1,$S709+$Y709+$Z709,$Y709+$Z709)</f>
        <v>1248.9427500000002</v>
      </c>
      <c r="AQ709" s="27">
        <f>IF($O709&gt;=AQ$1,$S709+$Y709+$Z709,$Y709+$Z709)</f>
        <v>1248.9427500000002</v>
      </c>
      <c r="AR709" s="27">
        <f>IF($O709&gt;=AR$1,$S709+$Y709+$Z709,$Y709+$Z709)</f>
        <v>1248.9427500000002</v>
      </c>
      <c r="AS709" s="27">
        <f>IF($O709&gt;=AS$1,$S709+$Y709+$Z709,$Y709+$Z709)</f>
        <v>1248.9427500000002</v>
      </c>
      <c r="AT709" s="27">
        <f>IF($O709&gt;=AT$1,$S709+$Y709+$Z709,$Y709+$Z709)</f>
        <v>1248.9427500000002</v>
      </c>
      <c r="AU709" s="27">
        <f>IF($O709&gt;=AU$1,$S709+$Y709+$Z709,$Y709+$Z709)</f>
        <v>1248.9427500000002</v>
      </c>
      <c r="AV709" s="27">
        <f>IF($O709&gt;=AV$1,$S709+$Y709+$Z709,$Y709+$Z709)</f>
        <v>1248.9427500000002</v>
      </c>
      <c r="AW709" s="27">
        <f>IF($O709&gt;=AW$1,$S709+$Y709+$Z709,$Y709+$Z709)</f>
        <v>1248.9427500000002</v>
      </c>
      <c r="AX709" s="27">
        <f>IF($O709&gt;=AX$1,$S709+$Y709+$Z709,$Y709+$Z709)</f>
        <v>1248.9427500000002</v>
      </c>
      <c r="AY709" s="27">
        <f>IF($O709&gt;=AY$1,$S709+$Y709+$Z709,$Y709+$Z709)</f>
        <v>1248.9427500000002</v>
      </c>
      <c r="AZ709" s="27">
        <f>IF($O709&gt;=AZ$1,$S709+$Y709+$Z709,$Y709+$Z709)</f>
        <v>1248.9427500000002</v>
      </c>
      <c r="BA709" s="27">
        <f>IF($O709&gt;=BA$1,$S709+$Y709+$Z709,$Y709+$Z709)</f>
        <v>1248.9427500000002</v>
      </c>
      <c r="BB709" s="27">
        <f>IF($O709&gt;=BB$1,$S709+$Y709+$Z709,$Y709+$Z709)</f>
        <v>1248.9427500000002</v>
      </c>
      <c r="BC709" s="27">
        <f>IF($O709&gt;=BC$1,$S709+$Y709+$Z709,$Y709+$Z709)</f>
        <v>1248.9427500000002</v>
      </c>
      <c r="BD709" s="27">
        <f>IF($O709&gt;=BD$1,$S709+$Y709+$Z709,$Y709+$Z709)</f>
        <v>1248.9427500000002</v>
      </c>
      <c r="BE709" s="27">
        <f>IF($O709&gt;=BE$1,$S709+$Y709+$Z709,$Y709+$Z709)</f>
        <v>1248.9427500000002</v>
      </c>
      <c r="BF709" s="27">
        <f>IF($O709&gt;=BF$1,$S709+$Y709+$Z709,$Y709+$Z709)</f>
        <v>1248.9427500000002</v>
      </c>
      <c r="BG709" s="27">
        <f>IF($O709&gt;=BG$1,$S709+$Y709+$Z709,$Y709+$Z709)</f>
        <v>1248.9427500000002</v>
      </c>
      <c r="BH709" s="27">
        <f>IF($O709&gt;=BH$1,$S709+$Y709+$Z709,$Y709+$Z709)</f>
        <v>1248.9427500000002</v>
      </c>
      <c r="BI709" s="27">
        <f>IF($O709&gt;=BI$1,$S709+$Y709+$Z709,$Y709+$Z709)</f>
        <v>1248.9427500000002</v>
      </c>
      <c r="BJ709" s="27">
        <f>IF($O709&gt;=BJ$1,$S709+$Y709+$Z709,$Y709+$Z709)</f>
        <v>1248.9427500000002</v>
      </c>
      <c r="BK709" s="27">
        <f>IF($O709&gt;=BK$1,$S709+$Y709+$Z709,$Y709+$Z709)</f>
        <v>1248.9427500000002</v>
      </c>
      <c r="BL709" s="27">
        <f>IF($O709&gt;=BL$1,$S709+$Y709+$Z709,$Y709+$Z709)</f>
        <v>1248.9427500000002</v>
      </c>
      <c r="BM709" s="27">
        <f>IF($O709&gt;=BM$1,$S709+$Y709+$Z709,$Y709+$Z709)</f>
        <v>1248.9427500000002</v>
      </c>
      <c r="BN709" s="27">
        <f>IF($O709&gt;=BN$1,$S709+$Y709+$Z709,$Y709+$Z709)</f>
        <v>1248.9427500000002</v>
      </c>
      <c r="BO709" s="27">
        <f>IF($O709&gt;=BO$1,$S709+$Y709+$Z709,$Y709+$Z709)</f>
        <v>1248.9427500000002</v>
      </c>
      <c r="BP709" s="27">
        <f>IF($O709&gt;=BP$1,$S709+$Y709+$Z709,$Y709+$Z709)</f>
        <v>1248.9427500000002</v>
      </c>
      <c r="BQ709" s="27">
        <f>IF($O709&gt;=BQ$1,$S709+$Y709+$Z709,$Y709+$Z709)</f>
        <v>1248.9427500000002</v>
      </c>
      <c r="BR709" s="27">
        <f>IF($O709&gt;=BR$1,$S709+$Y709+$Z709,$Y709+$Z709)</f>
        <v>1248.9427500000002</v>
      </c>
      <c r="BS709" s="27">
        <f>IF($O709&gt;=BS$1,$S709+$Y709+$Z709,$Y709+$Z709)</f>
        <v>1248.9427500000002</v>
      </c>
      <c r="BT709" s="27">
        <f>IF($O709&gt;=BT$1,$S709+$Y709+$Z709,$Y709+$Z709)</f>
        <v>1248.9427500000002</v>
      </c>
      <c r="BU709" s="27">
        <f>IF($O709&gt;=BU$1,$S709+$Y709+$Z709,$Y709+$Z709)</f>
        <v>1248.9427500000002</v>
      </c>
      <c r="BV709" s="27">
        <f>IF($O709&gt;=BV$1,$S709+$Y709+$Z709,$Y709+$Z709)</f>
        <v>1248.9427500000002</v>
      </c>
      <c r="BW709" s="27">
        <f>IF($O709&gt;=BW$1,$S709+$Y709+$Z709,$Y709+$Z709)</f>
        <v>1248.9427500000002</v>
      </c>
      <c r="BX709" s="27">
        <f>IF($O709&gt;=BX$1,$S709+$Y709+$Z709,$Y709+$Z709)</f>
        <v>1248.9427500000002</v>
      </c>
      <c r="BY709" s="27">
        <f>IF($O709&gt;=BY$1,$S709+$Y709+$Z709,$Y709+$Z709)</f>
        <v>1248.9427500000002</v>
      </c>
      <c r="BZ709" s="27">
        <f>IF($O709&gt;=BZ$1,$S709+$Y709+$Z709,$Y709+$Z709)</f>
        <v>1248.9427500000002</v>
      </c>
      <c r="CA709" s="27">
        <f>IF($O709&gt;=CA$1,$S709+$Y709+$Z709,$Y709+$Z709)</f>
        <v>1248.9427500000002</v>
      </c>
      <c r="CB709" s="27">
        <f>IF($O709&gt;=CB$1,$S709+$Y709+$Z709,$Y709+$Z709)</f>
        <v>1248.9427500000002</v>
      </c>
      <c r="CC709" s="27">
        <f>IF($O709&gt;=CC$1,$S709+$Y709+$Z709,$Y709+$Z709)</f>
        <v>1248.9427500000002</v>
      </c>
      <c r="CD709" s="27">
        <f>IF($O709&gt;=CD$1,$S709+$Y709+$Z709,$Y709+$Z709)</f>
        <v>1248.9427500000002</v>
      </c>
      <c r="CE709" s="27">
        <f>IF($O709&gt;=CE$1,$S709+$Y709+$Z709,$Y709+$Z709)</f>
        <v>1248.9427500000002</v>
      </c>
      <c r="CF709" s="27">
        <f>IF($O709&gt;=CF$1,$S709+$Y709+$Z709,$Y709+$Z709)</f>
        <v>1248.9427500000002</v>
      </c>
      <c r="CG709" s="27">
        <f>IF($O709&gt;=CG$1,$S709+$Y709+$Z709,$Y709+$Z709)</f>
        <v>1248.9427500000002</v>
      </c>
      <c r="CH709" s="27">
        <f>IF($O709&gt;=CH$1,$S709+$Y709+$Z709,$Y709+$Z709)</f>
        <v>1248.9427500000002</v>
      </c>
      <c r="CI709" s="27">
        <f>IF($O709&gt;=CI$1,$S709+$Y709+$Z709,$Y709+$Z709)</f>
        <v>1248.9427500000002</v>
      </c>
      <c r="CJ709" s="27">
        <f>IF($O709&gt;=CJ$1,$S709+$Y709+$Z709,$Y709+$Z709)</f>
        <v>1248.9427500000002</v>
      </c>
      <c r="CK709" s="27">
        <f>IF($O709&gt;=CK$1,$S709+$Y709+$Z709,$Y709+$Z709)</f>
        <v>1248.9427500000002</v>
      </c>
      <c r="CL709" s="27">
        <f>IF($O709&gt;=CL$1,$S709+$Y709+$Z709,$Y709+$Z709)</f>
        <v>1248.9427500000002</v>
      </c>
      <c r="CM709" s="27">
        <f>IF($O709&gt;=CM$1,$S709+$Y709+$Z709,$Y709+$Z709)</f>
        <v>1248.9427500000002</v>
      </c>
      <c r="CN709" s="27">
        <f>IF($O709&gt;=CN$1,$S709+$Y709,$Y709)</f>
        <v>848.94275000000005</v>
      </c>
      <c r="CO709" s="27">
        <f>IF($O709&gt;=CO$1,$S709+$Y709,$Y709)</f>
        <v>848.94275000000005</v>
      </c>
      <c r="CP709" s="27">
        <f>IF($O709&gt;=CP$1,$S709+$Y709,$Y709)</f>
        <v>848.94275000000005</v>
      </c>
      <c r="CQ709" s="27">
        <f>IF($O709&gt;=CQ$1,$S709+$Y709,$Y709)</f>
        <v>848.94275000000005</v>
      </c>
      <c r="CR709" s="27">
        <f>IF($O709&gt;=CR$1,$S709+$Y709,$Y709)</f>
        <v>848.94275000000005</v>
      </c>
      <c r="CS709" s="27">
        <f>IF($O709&gt;=CS$1,$S709+$Y709,$Y709)</f>
        <v>848.94275000000005</v>
      </c>
      <c r="CT709" s="27">
        <f>IF($O709&gt;=CT$1,$S709+$Y709,$Y709)</f>
        <v>848.94275000000005</v>
      </c>
      <c r="CU709" s="27">
        <f>IF($O709&gt;=CU$1,$S709+$Y709,$Y709)</f>
        <v>848.94275000000005</v>
      </c>
      <c r="CV709" s="27">
        <f>IF($O709&gt;=CV$1,$S709+$Y709,$Y709)</f>
        <v>848.94275000000005</v>
      </c>
      <c r="CW709" s="27">
        <f>IF($O709&gt;=CW$1,$S709+$Y709,$Y709)</f>
        <v>848.94275000000005</v>
      </c>
      <c r="CX709" s="27">
        <f>IF($O709&gt;=CX$1,$S709+$Y709,$Y709)</f>
        <v>848.94275000000005</v>
      </c>
      <c r="CY709" s="27">
        <f>IF($O709&gt;=CY$1,$S709+$Y709,$Y709)</f>
        <v>848.94275000000005</v>
      </c>
      <c r="CZ709" s="27">
        <f>IF($O709&gt;=CZ$1,$S709+$Y709,$Y709)</f>
        <v>848.94275000000005</v>
      </c>
      <c r="DA709" s="27">
        <f>IF($O709&gt;=DA$1,$S709+$Y709,$Y709)</f>
        <v>848.94275000000005</v>
      </c>
      <c r="DB709" s="27">
        <f>IF($O709&gt;=DB$1,$S709+$Y709,$Y709)</f>
        <v>848.94275000000005</v>
      </c>
      <c r="DC709" s="27">
        <f>IF($O709&gt;=DC$1,$S709+$Y709,$Y709)</f>
        <v>848.94275000000005</v>
      </c>
      <c r="DD709" s="27">
        <f>IF($O709&gt;=DD$1,$S709+$Y709,$Y709)</f>
        <v>848.94275000000005</v>
      </c>
      <c r="DE709" s="27">
        <f>IF($O709&gt;=DE$1,$S709+$Y709,$Y709)</f>
        <v>848.94275000000005</v>
      </c>
      <c r="DF709" s="27">
        <f>IF($O709&gt;=DF$1,$S709+$Y709,$Y709)</f>
        <v>848.94275000000005</v>
      </c>
      <c r="DG709" s="27">
        <f>IF($O709&gt;=DG$1,$S709+$Y709,$Y709)</f>
        <v>848.94275000000005</v>
      </c>
      <c r="DH709" s="27">
        <f>IF($O709&gt;=DH$1,$S709+$Y709,$Y709)</f>
        <v>848.94275000000005</v>
      </c>
      <c r="DI709" s="27">
        <f>IF($O709&gt;=DI$1,$S709+$Y709,$Y709)</f>
        <v>848.94275000000005</v>
      </c>
      <c r="DJ709" s="27">
        <f>IF($O709&gt;=DJ$1,$S709+$Y709,$Y709)</f>
        <v>848.94275000000005</v>
      </c>
      <c r="DK709" s="27">
        <f>IF($O709&gt;=DK$1,$S709+$Y709,$Y709)</f>
        <v>848.94275000000005</v>
      </c>
      <c r="DL709" s="27">
        <f>IF($O709&gt;=DL$1,$S709+$Y709,$Y709)</f>
        <v>848.94275000000005</v>
      </c>
      <c r="DM709" s="27">
        <f>IF($O709&gt;=DM$1,$S709+$Y709,$Y709)</f>
        <v>848.94275000000005</v>
      </c>
      <c r="DN709" s="27">
        <f>IF($O709&gt;=DN$1,$S709+$Y709,$Y709)</f>
        <v>848.94275000000005</v>
      </c>
      <c r="DO709" s="27">
        <f>IF($O709&gt;=DO$1,$S709+$Y709,$Y709)</f>
        <v>848.94275000000005</v>
      </c>
      <c r="DP709" s="27">
        <f>IF($O709&gt;=DP$1,$S709+$Y709,$Y709)</f>
        <v>848.94275000000005</v>
      </c>
      <c r="DQ709" s="27">
        <f>IF($O709&gt;=DQ$1,$S709+$Y709,$Y709)</f>
        <v>848.94275000000005</v>
      </c>
      <c r="DR709" s="27">
        <f>IF($O709&gt;=DR$1,$S709+$Y709,$Y709)</f>
        <v>848.94275000000005</v>
      </c>
      <c r="DS709" s="27">
        <f>IF($O709&gt;=DS$1,$S709+$Y709,$Y709)</f>
        <v>848.94275000000005</v>
      </c>
      <c r="DT709" s="27">
        <f>IF($O709&gt;=DT$1,$S709+$Y709,$Y709)</f>
        <v>848.94275000000005</v>
      </c>
      <c r="DU709" s="27">
        <f>IF($O709&gt;=DU$1,$S709+$Y709,$Y709)</f>
        <v>848.94275000000005</v>
      </c>
      <c r="DV709" s="27">
        <f>IF($O709&gt;=DV$1,$S709+$Y709,$Y709)</f>
        <v>848.94275000000005</v>
      </c>
      <c r="DW709" s="27">
        <f>IF($O709&gt;=DW$1,$S709+$Y709,$Y709)</f>
        <v>848.94275000000005</v>
      </c>
      <c r="DX709" s="27">
        <f>IF($O709&gt;=DX$1,$S709+$Y709,$Y709)</f>
        <v>848.94275000000005</v>
      </c>
      <c r="DY709" s="27">
        <f>IF($O709&gt;=DY$1,$S709+$Y709,$Y709)</f>
        <v>848.94275000000005</v>
      </c>
      <c r="DZ709" s="27">
        <f>IF($O709&gt;=DZ$1,$S709+$Y709,$Y709)</f>
        <v>848.94275000000005</v>
      </c>
      <c r="EA709" s="27">
        <f>IF($O709&gt;=EA$1,$S709+$Y709,$Y709)</f>
        <v>848.94275000000005</v>
      </c>
      <c r="EB709" s="27">
        <f>IF($O709&gt;=EB$1,$S709+$Y709,$Y709)</f>
        <v>848.94275000000005</v>
      </c>
      <c r="EC709" s="27">
        <f>IF($O709&gt;=EC$1,$S709+$Y709,$Y709)</f>
        <v>848.94275000000005</v>
      </c>
      <c r="ED709" s="27">
        <f>IF($O709&gt;=ED$1,$S709+$Y709,$Y709)</f>
        <v>848.94275000000005</v>
      </c>
      <c r="EE709" s="27">
        <f>IF($O709&gt;=EE$1,$S709+$Y709,$Y709)</f>
        <v>848.94275000000005</v>
      </c>
      <c r="EF709" s="27">
        <f>IF($O709&gt;=EF$1,$S709+$Y709,$Y709)</f>
        <v>848.94275000000005</v>
      </c>
      <c r="EG709" s="27">
        <f>IF($O709&gt;=EG$1,$S709+$Y709,$Y709)</f>
        <v>848.94275000000005</v>
      </c>
      <c r="EH709" s="27">
        <f>IF($O709&gt;=EH$1,$S709+$Y709,$Y709)</f>
        <v>848.94275000000005</v>
      </c>
      <c r="EI709" s="27">
        <f>IF($O709&gt;=EI$1,$S709+$Y709,$Y709)</f>
        <v>848.94275000000005</v>
      </c>
      <c r="EJ709" s="27">
        <f>IF($O709&gt;=EJ$1,$S709+$Y709,$Y709)</f>
        <v>848.94275000000005</v>
      </c>
      <c r="EK709" s="27">
        <f>IF($O709&gt;=EK$1,$S709+$Y709,$Y709)</f>
        <v>848.94275000000005</v>
      </c>
      <c r="EL709" s="27">
        <f>IF($O709&gt;=EL$1,$S709+$Y709,$Y709)</f>
        <v>848.94275000000005</v>
      </c>
      <c r="EM709" s="27">
        <f>IF($O709&gt;=EM$1,$S709+$Y709,$Y709)</f>
        <v>848.94275000000005</v>
      </c>
      <c r="EN709" s="27">
        <f>IF($O709&gt;=EN$1,$S709+$Y709,$Y709)</f>
        <v>848.94275000000005</v>
      </c>
      <c r="EO709" s="27">
        <f>IF($O709&gt;=EO$1,$S709+$Y709,$Y709)</f>
        <v>848.94275000000005</v>
      </c>
      <c r="EP709" s="27">
        <f>IF($O709&gt;=EP$1,$S709+$Y709,$Y709)</f>
        <v>848.94275000000005</v>
      </c>
      <c r="EQ709" s="27">
        <f>IF($O709&gt;=EQ$1,$S709+$Y709,$Y709)</f>
        <v>848.94275000000005</v>
      </c>
      <c r="ER709" s="27">
        <f>IF($O709&gt;=ER$1,$S709+$Y709,$Y709)</f>
        <v>848.94275000000005</v>
      </c>
      <c r="ES709" s="27">
        <f>IF($O709&gt;=ES$1,$S709+$Y709,$Y709)</f>
        <v>848.94275000000005</v>
      </c>
      <c r="ET709" s="27">
        <f>IF($O709&gt;=ET$1,$S709+$Y709,$Y709)</f>
        <v>848.94275000000005</v>
      </c>
      <c r="EU709" s="27">
        <f>IF($O709&gt;=EU$1,$S709+$Y709,$Y709)</f>
        <v>848.94275000000005</v>
      </c>
      <c r="EV709" s="27">
        <f>IF($O709&gt;=EV$1,$S709,0)</f>
        <v>848.94275000000005</v>
      </c>
      <c r="EW709" s="27">
        <f>IF($O709&gt;=EW$1,$S709,0)</f>
        <v>848.94275000000005</v>
      </c>
      <c r="EX709" s="27">
        <f>IF($O709&gt;=EX$1,$S709,0)</f>
        <v>848.94275000000005</v>
      </c>
      <c r="EY709" s="27">
        <f>IF($O709&gt;=EY$1,$S709,0)</f>
        <v>848.94275000000005</v>
      </c>
      <c r="EZ709" s="27">
        <f>IF($O709&gt;=EZ$1,$S709,0)</f>
        <v>848.94275000000005</v>
      </c>
      <c r="FA709" s="27">
        <f>IF($O709&gt;=FA$1,$S709,0)</f>
        <v>848.94275000000005</v>
      </c>
      <c r="FB709" s="27">
        <f>IF($O709&gt;=FB$1,$S709,0)</f>
        <v>848.94275000000005</v>
      </c>
      <c r="FC709" s="27">
        <f>IF($O709&gt;=FC$1,$S709,0)</f>
        <v>848.94275000000005</v>
      </c>
      <c r="FD709" s="27">
        <f>IF($O709&gt;=FD$1,$S709,0)</f>
        <v>848.94275000000005</v>
      </c>
      <c r="FE709" s="27">
        <f>IF($O709&gt;=FE$1,$S709,0)</f>
        <v>848.94275000000005</v>
      </c>
      <c r="FF709" s="27">
        <f>IF($O709&gt;=FF$1,$S709,0)</f>
        <v>848.94275000000005</v>
      </c>
      <c r="FG709" s="27">
        <f>IF($O709&gt;=FG$1,$S709,0)</f>
        <v>848.94275000000005</v>
      </c>
      <c r="FH709" s="27">
        <f>IF($O709&gt;=FH$1,$S709,0)</f>
        <v>848.94275000000005</v>
      </c>
      <c r="FI709" s="27">
        <f>IF($O709&gt;=FI$1,$S709,0)</f>
        <v>848.94275000000005</v>
      </c>
      <c r="FJ709" s="27">
        <f>IF($O709&gt;=FJ$1,$S709,0)</f>
        <v>848.94275000000005</v>
      </c>
      <c r="FK709" s="27">
        <f>IF($O709&gt;=FK$1,$S709,0)</f>
        <v>848.94275000000005</v>
      </c>
      <c r="FL709" s="27">
        <f>IF($O709&gt;=FL$1,$S709,0)</f>
        <v>848.94275000000005</v>
      </c>
      <c r="FM709" s="27">
        <f>IF($O709&gt;=FM$1,$S709,0)</f>
        <v>848.94275000000005</v>
      </c>
      <c r="FN709" s="27">
        <f>IF($O709&gt;=FN$1,$S709,0)</f>
        <v>848.94275000000005</v>
      </c>
      <c r="FO709" s="27">
        <f>IF($O709&gt;=FO$1,$S709,0)</f>
        <v>848.94275000000005</v>
      </c>
      <c r="FP709" s="27">
        <f>IF($O709&gt;=FP$1,$S709,0)</f>
        <v>848.94275000000005</v>
      </c>
      <c r="FQ709" s="27">
        <f>IF($O709&gt;=FQ$1,$S709,0)</f>
        <v>848.94275000000005</v>
      </c>
      <c r="FR709" s="27">
        <f>IF($O709&gt;=FR$1,$S709,0)</f>
        <v>848.94275000000005</v>
      </c>
      <c r="FS709" s="27">
        <f>IF($O709&gt;=FS$1,$S709,0)</f>
        <v>848.94275000000005</v>
      </c>
      <c r="FT709" s="27">
        <f>IF($O709&gt;=FT$1,$S709,0)</f>
        <v>848.94275000000005</v>
      </c>
      <c r="FU709" s="27">
        <f>IF($O709&gt;=FU$1,$S709,0)</f>
        <v>848.94275000000005</v>
      </c>
      <c r="FV709" s="27">
        <f>IF($O709&gt;=FV$1,$S709,0)</f>
        <v>848.94275000000005</v>
      </c>
      <c r="FW709" s="27">
        <f>IF($O709&gt;=FW$1,$S709,0)</f>
        <v>848.94275000000005</v>
      </c>
      <c r="FX709" s="27">
        <f>IF($O709&gt;=FX$1,$S709,0)</f>
        <v>848.94275000000005</v>
      </c>
      <c r="FY709" s="27">
        <f>IF($O709&gt;=FY$1,$S709,0)</f>
        <v>848.94275000000005</v>
      </c>
      <c r="FZ709" s="27">
        <f>IF($O709&gt;=FZ$1,$S709,0)</f>
        <v>848.94275000000005</v>
      </c>
      <c r="GA709" s="27">
        <f>IF($O709&gt;=GA$1,$S709,0)</f>
        <v>848.94275000000005</v>
      </c>
      <c r="GB709" s="27">
        <f>IF($O709&gt;=GB$1,$S709,0)</f>
        <v>848.94275000000005</v>
      </c>
      <c r="GC709" s="27">
        <f>IF($O709&gt;=GC$1,$S709,0)</f>
        <v>848.94275000000005</v>
      </c>
      <c r="GD709" s="27">
        <f>IF($O709&gt;=GD$1,$S709,0)</f>
        <v>848.94275000000005</v>
      </c>
      <c r="GE709" s="27">
        <f>IF($O709&gt;=GE$1,$S709,0)</f>
        <v>848.94275000000005</v>
      </c>
      <c r="GF709" s="27">
        <f>IF($O709&gt;=GF$1,$S709,0)</f>
        <v>848.94275000000005</v>
      </c>
      <c r="GG709" s="27">
        <f>IF($O709&gt;=GG$1,$S709,0)</f>
        <v>848.94275000000005</v>
      </c>
      <c r="GH709" s="27">
        <f>IF($O709&gt;=GH$1,$S709,0)</f>
        <v>848.94275000000005</v>
      </c>
      <c r="GI709" s="27">
        <f>IF($O709&gt;=GI$1,$S709,0)</f>
        <v>848.94275000000005</v>
      </c>
      <c r="GJ709" s="27">
        <f>IF($O709&gt;=GJ$1,$S709,0)</f>
        <v>848.94275000000005</v>
      </c>
      <c r="GK709" s="27">
        <f>IF($O709&gt;=GK$1,$S709,0)</f>
        <v>848.94275000000005</v>
      </c>
      <c r="GL709" s="27">
        <f>IF($O709&gt;=GL$1,$S709,0)</f>
        <v>848.94275000000005</v>
      </c>
      <c r="GM709" s="27">
        <f>IF($O709&gt;=GM$1,$S709,0)</f>
        <v>848.94275000000005</v>
      </c>
      <c r="GN709" s="27">
        <f>IF($O709&gt;=GN$1,$S709,0)</f>
        <v>848.94275000000005</v>
      </c>
      <c r="GO709" s="27">
        <f>IF($O709&gt;=GO$1,$S709,0)</f>
        <v>848.94275000000005</v>
      </c>
      <c r="GP709" s="27">
        <f>IF($O709&gt;=GP$1,$S709,0)</f>
        <v>848.94275000000005</v>
      </c>
      <c r="GQ709" s="27">
        <f>IF($O709&gt;=GQ$1,$S709,0)</f>
        <v>848.94275000000005</v>
      </c>
      <c r="GR709" s="27">
        <f>IF($O709&gt;=GR$1,$S709,0)</f>
        <v>848.94275000000005</v>
      </c>
      <c r="GS709" s="27">
        <f>IF($O709&gt;=GS$1,$S709,0)</f>
        <v>848.94275000000005</v>
      </c>
      <c r="GT709" s="27">
        <f>IF($O709&gt;=GT$1,$S709,0)</f>
        <v>848.94275000000005</v>
      </c>
      <c r="GU709" s="27">
        <f>IF($O709&gt;=GU$1,$S709,0)</f>
        <v>848.94275000000005</v>
      </c>
      <c r="GV709" s="27">
        <f>IF($O709&gt;=GV$1,$S709,0)</f>
        <v>848.94275000000005</v>
      </c>
      <c r="GW709" s="27">
        <f>IF($O709&gt;=GW$1,$S709,0)</f>
        <v>848.94275000000005</v>
      </c>
      <c r="GX709" s="27">
        <f>IF($O709&gt;=GX$1,$S709,0)</f>
        <v>848.94275000000005</v>
      </c>
      <c r="GY709" s="27">
        <f>IF($O709&gt;=GY$1,$S709,0)</f>
        <v>848.94275000000005</v>
      </c>
      <c r="GZ709" s="27">
        <f>IF($O709&gt;=GZ$1,$S709,0)</f>
        <v>848.94275000000005</v>
      </c>
      <c r="HA709" s="27">
        <f>IF($O709&gt;=HA$1,$S709,0)</f>
        <v>848.94275000000005</v>
      </c>
      <c r="HB709" s="27">
        <f>IF($O709&gt;=HB$1,$S709,0)</f>
        <v>848.94275000000005</v>
      </c>
      <c r="HC709" s="27">
        <f>IF($O709&gt;=HC$1,$S709,0)</f>
        <v>848.94275000000005</v>
      </c>
    </row>
    <row r="710" spans="1:211">
      <c r="A710" s="3">
        <v>15091</v>
      </c>
      <c r="B710" s="3" t="s">
        <v>786</v>
      </c>
      <c r="C710" s="3" t="s">
        <v>20</v>
      </c>
      <c r="D710" s="3">
        <v>60</v>
      </c>
      <c r="E710" s="4">
        <v>26953</v>
      </c>
      <c r="F710" s="5">
        <v>44.706849315068496</v>
      </c>
      <c r="G710" s="3" t="s">
        <v>729</v>
      </c>
      <c r="H710" s="4">
        <v>21409</v>
      </c>
      <c r="I710" s="9" t="s">
        <v>821</v>
      </c>
      <c r="J710" s="5">
        <v>7508.67</v>
      </c>
      <c r="K710" s="31">
        <v>1033</v>
      </c>
      <c r="L710" s="32">
        <v>45</v>
      </c>
      <c r="M710" s="33">
        <f>VLOOKUP(L710,FIND,3,TRUE)</f>
        <v>1.5</v>
      </c>
      <c r="N710" s="32">
        <f>IF(L710&gt;30,180,VLOOKUP(L710,TEMPO,2,FALSE))</f>
        <v>180</v>
      </c>
      <c r="O710" s="32">
        <f>IF(R710&gt;0,4,N710)</f>
        <v>180</v>
      </c>
      <c r="P710" s="96">
        <f>J710*M710*L710</f>
        <v>506835.22500000003</v>
      </c>
      <c r="Q710" s="96">
        <f>10934.45*2</f>
        <v>21868.9</v>
      </c>
      <c r="R710" s="96">
        <f>IF(P710&lt;=Q710,P710/4,0)</f>
        <v>0</v>
      </c>
      <c r="S710" s="5">
        <f>IF(P710&gt;=Q710,P710/N710,0)</f>
        <v>2815.7512500000003</v>
      </c>
      <c r="T710" s="3"/>
      <c r="U710" s="3">
        <f>IF(T710="",1,0)</f>
        <v>1</v>
      </c>
      <c r="V710" s="3">
        <v>132</v>
      </c>
      <c r="W710" s="5">
        <v>0</v>
      </c>
      <c r="X710" s="5">
        <v>402.65</v>
      </c>
      <c r="Y710" s="5">
        <f>X710*W710</f>
        <v>0</v>
      </c>
      <c r="Z710" s="5">
        <v>400</v>
      </c>
      <c r="AA710" s="5">
        <f>S710+Y710+Z710</f>
        <v>3215.7512500000003</v>
      </c>
      <c r="AB710" s="39">
        <f>(J710/12+J710/12*1.3333333333+450/12+J710/30*6/12+J710)*1.3+Y710+Z710+153.9</f>
        <v>12424.633766639552</v>
      </c>
      <c r="AC710" s="39" t="s">
        <v>20</v>
      </c>
      <c r="AD710" s="39">
        <f>J710*1.3+400+153.9</f>
        <v>10315.171</v>
      </c>
      <c r="AE710" s="39">
        <f>SUMIFS('CUSTO MENSAL FUNC NOVO'!H:H,'CUSTO MENSAL FUNC NOVO'!A:A,'VALORES MENSAIS'!AC710)</f>
        <v>2013.943</v>
      </c>
      <c r="AF710" s="27">
        <f>IF($R710&gt;0,$R710,$S710)+$Y710+$Z710</f>
        <v>3215.7512500000003</v>
      </c>
      <c r="AG710" s="27">
        <f>IF($R710&gt;0,$R710,$S710)+$Y710+$Z710</f>
        <v>3215.7512500000003</v>
      </c>
      <c r="AH710" s="27">
        <f>IF($R710&gt;0,$R710,$S710)+$Y710+$Z710</f>
        <v>3215.7512500000003</v>
      </c>
      <c r="AI710" s="27">
        <f>IF($R710&gt;0,$R710,$S710)+$Y710+$Z710</f>
        <v>3215.7512500000003</v>
      </c>
      <c r="AJ710" s="27">
        <f>IF($O710&gt;=AJ$1,$S710+$Y710+$Z710,$Y710+$Z710)</f>
        <v>3215.7512500000003</v>
      </c>
      <c r="AK710" s="27">
        <f>IF($O710&gt;=AK$1,$S710+$Y710+$Z710,$Y710+$Z710)</f>
        <v>3215.7512500000003</v>
      </c>
      <c r="AL710" s="27">
        <f>IF($O710&gt;=AL$1,$S710+$Y710+$Z710,$Y710+$Z710)</f>
        <v>3215.7512500000003</v>
      </c>
      <c r="AM710" s="27">
        <f>IF($O710&gt;=AM$1,$S710+$Y710+$Z710,$Y710+$Z710)</f>
        <v>3215.7512500000003</v>
      </c>
      <c r="AN710" s="27">
        <f>IF($O710&gt;=AN$1,$S710+$Y710+$Z710,$Y710+$Z710)</f>
        <v>3215.7512500000003</v>
      </c>
      <c r="AO710" s="27">
        <f>IF($O710&gt;=AO$1,$S710+$Y710+$Z710,$Y710+$Z710)</f>
        <v>3215.7512500000003</v>
      </c>
      <c r="AP710" s="27">
        <f>IF($O710&gt;=AP$1,$S710+$Y710+$Z710,$Y710+$Z710)</f>
        <v>3215.7512500000003</v>
      </c>
      <c r="AQ710" s="27">
        <f>IF($O710&gt;=AQ$1,$S710+$Y710+$Z710,$Y710+$Z710)</f>
        <v>3215.7512500000003</v>
      </c>
      <c r="AR710" s="27">
        <f>IF($O710&gt;=AR$1,$S710+$Y710+$Z710,$Y710+$Z710)</f>
        <v>3215.7512500000003</v>
      </c>
      <c r="AS710" s="27">
        <f>IF($O710&gt;=AS$1,$S710+$Y710+$Z710,$Y710+$Z710)</f>
        <v>3215.7512500000003</v>
      </c>
      <c r="AT710" s="27">
        <f>IF($O710&gt;=AT$1,$S710+$Y710+$Z710,$Y710+$Z710)</f>
        <v>3215.7512500000003</v>
      </c>
      <c r="AU710" s="27">
        <f>IF($O710&gt;=AU$1,$S710+$Y710+$Z710,$Y710+$Z710)</f>
        <v>3215.7512500000003</v>
      </c>
      <c r="AV710" s="27">
        <f>IF($O710&gt;=AV$1,$S710+$Y710+$Z710,$Y710+$Z710)</f>
        <v>3215.7512500000003</v>
      </c>
      <c r="AW710" s="27">
        <f>IF($O710&gt;=AW$1,$S710+$Y710+$Z710,$Y710+$Z710)</f>
        <v>3215.7512500000003</v>
      </c>
      <c r="AX710" s="27">
        <f>IF($O710&gt;=AX$1,$S710+$Y710+$Z710,$Y710+$Z710)</f>
        <v>3215.7512500000003</v>
      </c>
      <c r="AY710" s="27">
        <f>IF($O710&gt;=AY$1,$S710+$Y710+$Z710,$Y710+$Z710)</f>
        <v>3215.7512500000003</v>
      </c>
      <c r="AZ710" s="27">
        <f>IF($O710&gt;=AZ$1,$S710+$Y710+$Z710,$Y710+$Z710)</f>
        <v>3215.7512500000003</v>
      </c>
      <c r="BA710" s="27">
        <f>IF($O710&gt;=BA$1,$S710+$Y710+$Z710,$Y710+$Z710)</f>
        <v>3215.7512500000003</v>
      </c>
      <c r="BB710" s="27">
        <f>IF($O710&gt;=BB$1,$S710+$Y710+$Z710,$Y710+$Z710)</f>
        <v>3215.7512500000003</v>
      </c>
      <c r="BC710" s="27">
        <f>IF($O710&gt;=BC$1,$S710+$Y710+$Z710,$Y710+$Z710)</f>
        <v>3215.7512500000003</v>
      </c>
      <c r="BD710" s="27">
        <f>IF($O710&gt;=BD$1,$S710+$Y710+$Z710,$Y710+$Z710)</f>
        <v>3215.7512500000003</v>
      </c>
      <c r="BE710" s="27">
        <f>IF($O710&gt;=BE$1,$S710+$Y710+$Z710,$Y710+$Z710)</f>
        <v>3215.7512500000003</v>
      </c>
      <c r="BF710" s="27">
        <f>IF($O710&gt;=BF$1,$S710+$Y710+$Z710,$Y710+$Z710)</f>
        <v>3215.7512500000003</v>
      </c>
      <c r="BG710" s="27">
        <f>IF($O710&gt;=BG$1,$S710+$Y710+$Z710,$Y710+$Z710)</f>
        <v>3215.7512500000003</v>
      </c>
      <c r="BH710" s="27">
        <f>IF($O710&gt;=BH$1,$S710+$Y710+$Z710,$Y710+$Z710)</f>
        <v>3215.7512500000003</v>
      </c>
      <c r="BI710" s="27">
        <f>IF($O710&gt;=BI$1,$S710+$Y710+$Z710,$Y710+$Z710)</f>
        <v>3215.7512500000003</v>
      </c>
      <c r="BJ710" s="27">
        <f>IF($O710&gt;=BJ$1,$S710+$Y710+$Z710,$Y710+$Z710)</f>
        <v>3215.7512500000003</v>
      </c>
      <c r="BK710" s="27">
        <f>IF($O710&gt;=BK$1,$S710+$Y710+$Z710,$Y710+$Z710)</f>
        <v>3215.7512500000003</v>
      </c>
      <c r="BL710" s="27">
        <f>IF($O710&gt;=BL$1,$S710+$Y710+$Z710,$Y710+$Z710)</f>
        <v>3215.7512500000003</v>
      </c>
      <c r="BM710" s="27">
        <f>IF($O710&gt;=BM$1,$S710+$Y710+$Z710,$Y710+$Z710)</f>
        <v>3215.7512500000003</v>
      </c>
      <c r="BN710" s="27">
        <f>IF($O710&gt;=BN$1,$S710+$Y710+$Z710,$Y710+$Z710)</f>
        <v>3215.7512500000003</v>
      </c>
      <c r="BO710" s="27">
        <f>IF($O710&gt;=BO$1,$S710+$Y710+$Z710,$Y710+$Z710)</f>
        <v>3215.7512500000003</v>
      </c>
      <c r="BP710" s="27">
        <f>IF($O710&gt;=BP$1,$S710+$Y710+$Z710,$Y710+$Z710)</f>
        <v>3215.7512500000003</v>
      </c>
      <c r="BQ710" s="27">
        <f>IF($O710&gt;=BQ$1,$S710+$Y710+$Z710,$Y710+$Z710)</f>
        <v>3215.7512500000003</v>
      </c>
      <c r="BR710" s="27">
        <f>IF($O710&gt;=BR$1,$S710+$Y710+$Z710,$Y710+$Z710)</f>
        <v>3215.7512500000003</v>
      </c>
      <c r="BS710" s="27">
        <f>IF($O710&gt;=BS$1,$S710+$Y710+$Z710,$Y710+$Z710)</f>
        <v>3215.7512500000003</v>
      </c>
      <c r="BT710" s="27">
        <f>IF($O710&gt;=BT$1,$S710+$Y710+$Z710,$Y710+$Z710)</f>
        <v>3215.7512500000003</v>
      </c>
      <c r="BU710" s="27">
        <f>IF($O710&gt;=BU$1,$S710+$Y710+$Z710,$Y710+$Z710)</f>
        <v>3215.7512500000003</v>
      </c>
      <c r="BV710" s="27">
        <f>IF($O710&gt;=BV$1,$S710+$Y710+$Z710,$Y710+$Z710)</f>
        <v>3215.7512500000003</v>
      </c>
      <c r="BW710" s="27">
        <f>IF($O710&gt;=BW$1,$S710+$Y710+$Z710,$Y710+$Z710)</f>
        <v>3215.7512500000003</v>
      </c>
      <c r="BX710" s="27">
        <f>IF($O710&gt;=BX$1,$S710+$Y710+$Z710,$Y710+$Z710)</f>
        <v>3215.7512500000003</v>
      </c>
      <c r="BY710" s="27">
        <f>IF($O710&gt;=BY$1,$S710+$Y710+$Z710,$Y710+$Z710)</f>
        <v>3215.7512500000003</v>
      </c>
      <c r="BZ710" s="27">
        <f>IF($O710&gt;=BZ$1,$S710+$Y710+$Z710,$Y710+$Z710)</f>
        <v>3215.7512500000003</v>
      </c>
      <c r="CA710" s="27">
        <f>IF($O710&gt;=CA$1,$S710+$Y710+$Z710,$Y710+$Z710)</f>
        <v>3215.7512500000003</v>
      </c>
      <c r="CB710" s="27">
        <f>IF($O710&gt;=CB$1,$S710+$Y710+$Z710,$Y710+$Z710)</f>
        <v>3215.7512500000003</v>
      </c>
      <c r="CC710" s="27">
        <f>IF($O710&gt;=CC$1,$S710+$Y710+$Z710,$Y710+$Z710)</f>
        <v>3215.7512500000003</v>
      </c>
      <c r="CD710" s="27">
        <f>IF($O710&gt;=CD$1,$S710+$Y710+$Z710,$Y710+$Z710)</f>
        <v>3215.7512500000003</v>
      </c>
      <c r="CE710" s="27">
        <f>IF($O710&gt;=CE$1,$S710+$Y710+$Z710,$Y710+$Z710)</f>
        <v>3215.7512500000003</v>
      </c>
      <c r="CF710" s="27">
        <f>IF($O710&gt;=CF$1,$S710+$Y710+$Z710,$Y710+$Z710)</f>
        <v>3215.7512500000003</v>
      </c>
      <c r="CG710" s="27">
        <f>IF($O710&gt;=CG$1,$S710+$Y710+$Z710,$Y710+$Z710)</f>
        <v>3215.7512500000003</v>
      </c>
      <c r="CH710" s="27">
        <f>IF($O710&gt;=CH$1,$S710+$Y710+$Z710,$Y710+$Z710)</f>
        <v>3215.7512500000003</v>
      </c>
      <c r="CI710" s="27">
        <f>IF($O710&gt;=CI$1,$S710+$Y710+$Z710,$Y710+$Z710)</f>
        <v>3215.7512500000003</v>
      </c>
      <c r="CJ710" s="27">
        <f>IF($O710&gt;=CJ$1,$S710+$Y710+$Z710,$Y710+$Z710)</f>
        <v>3215.7512500000003</v>
      </c>
      <c r="CK710" s="27">
        <f>IF($O710&gt;=CK$1,$S710+$Y710+$Z710,$Y710+$Z710)</f>
        <v>3215.7512500000003</v>
      </c>
      <c r="CL710" s="27">
        <f>IF($O710&gt;=CL$1,$S710+$Y710+$Z710,$Y710+$Z710)</f>
        <v>3215.7512500000003</v>
      </c>
      <c r="CM710" s="27">
        <f>IF($O710&gt;=CM$1,$S710+$Y710+$Z710,$Y710+$Z710)</f>
        <v>3215.7512500000003</v>
      </c>
      <c r="CN710" s="27">
        <f>IF($O710&gt;=CN$1,$S710+$Y710,$Y710)</f>
        <v>2815.7512500000003</v>
      </c>
      <c r="CO710" s="27">
        <f>IF($O710&gt;=CO$1,$S710+$Y710,$Y710)</f>
        <v>2815.7512500000003</v>
      </c>
      <c r="CP710" s="27">
        <f>IF($O710&gt;=CP$1,$S710+$Y710,$Y710)</f>
        <v>2815.7512500000003</v>
      </c>
      <c r="CQ710" s="27">
        <f>IF($O710&gt;=CQ$1,$S710+$Y710,$Y710)</f>
        <v>2815.7512500000003</v>
      </c>
      <c r="CR710" s="27">
        <f>IF($O710&gt;=CR$1,$S710+$Y710,$Y710)</f>
        <v>2815.7512500000003</v>
      </c>
      <c r="CS710" s="27">
        <f>IF($O710&gt;=CS$1,$S710+$Y710,$Y710)</f>
        <v>2815.7512500000003</v>
      </c>
      <c r="CT710" s="27">
        <f>IF($O710&gt;=CT$1,$S710+$Y710,$Y710)</f>
        <v>2815.7512500000003</v>
      </c>
      <c r="CU710" s="27">
        <f>IF($O710&gt;=CU$1,$S710+$Y710,$Y710)</f>
        <v>2815.7512500000003</v>
      </c>
      <c r="CV710" s="27">
        <f>IF($O710&gt;=CV$1,$S710+$Y710,$Y710)</f>
        <v>2815.7512500000003</v>
      </c>
      <c r="CW710" s="27">
        <f>IF($O710&gt;=CW$1,$S710+$Y710,$Y710)</f>
        <v>2815.7512500000003</v>
      </c>
      <c r="CX710" s="27">
        <f>IF($O710&gt;=CX$1,$S710+$Y710,$Y710)</f>
        <v>2815.7512500000003</v>
      </c>
      <c r="CY710" s="27">
        <f>IF($O710&gt;=CY$1,$S710+$Y710,$Y710)</f>
        <v>2815.7512500000003</v>
      </c>
      <c r="CZ710" s="27">
        <f>IF($O710&gt;=CZ$1,$S710+$Y710,$Y710)</f>
        <v>2815.7512500000003</v>
      </c>
      <c r="DA710" s="27">
        <f>IF($O710&gt;=DA$1,$S710+$Y710,$Y710)</f>
        <v>2815.7512500000003</v>
      </c>
      <c r="DB710" s="27">
        <f>IF($O710&gt;=DB$1,$S710+$Y710,$Y710)</f>
        <v>2815.7512500000003</v>
      </c>
      <c r="DC710" s="27">
        <f>IF($O710&gt;=DC$1,$S710+$Y710,$Y710)</f>
        <v>2815.7512500000003</v>
      </c>
      <c r="DD710" s="27">
        <f>IF($O710&gt;=DD$1,$S710+$Y710,$Y710)</f>
        <v>2815.7512500000003</v>
      </c>
      <c r="DE710" s="27">
        <f>IF($O710&gt;=DE$1,$S710+$Y710,$Y710)</f>
        <v>2815.7512500000003</v>
      </c>
      <c r="DF710" s="27">
        <f>IF($O710&gt;=DF$1,$S710+$Y710,$Y710)</f>
        <v>2815.7512500000003</v>
      </c>
      <c r="DG710" s="27">
        <f>IF($O710&gt;=DG$1,$S710+$Y710,$Y710)</f>
        <v>2815.7512500000003</v>
      </c>
      <c r="DH710" s="27">
        <f>IF($O710&gt;=DH$1,$S710+$Y710,$Y710)</f>
        <v>2815.7512500000003</v>
      </c>
      <c r="DI710" s="27">
        <f>IF($O710&gt;=DI$1,$S710+$Y710,$Y710)</f>
        <v>2815.7512500000003</v>
      </c>
      <c r="DJ710" s="27">
        <f>IF($O710&gt;=DJ$1,$S710+$Y710,$Y710)</f>
        <v>2815.7512500000003</v>
      </c>
      <c r="DK710" s="27">
        <f>IF($O710&gt;=DK$1,$S710+$Y710,$Y710)</f>
        <v>2815.7512500000003</v>
      </c>
      <c r="DL710" s="27">
        <f>IF($O710&gt;=DL$1,$S710+$Y710,$Y710)</f>
        <v>2815.7512500000003</v>
      </c>
      <c r="DM710" s="27">
        <f>IF($O710&gt;=DM$1,$S710+$Y710,$Y710)</f>
        <v>2815.7512500000003</v>
      </c>
      <c r="DN710" s="27">
        <f>IF($O710&gt;=DN$1,$S710+$Y710,$Y710)</f>
        <v>2815.7512500000003</v>
      </c>
      <c r="DO710" s="27">
        <f>IF($O710&gt;=DO$1,$S710+$Y710,$Y710)</f>
        <v>2815.7512500000003</v>
      </c>
      <c r="DP710" s="27">
        <f>IF($O710&gt;=DP$1,$S710+$Y710,$Y710)</f>
        <v>2815.7512500000003</v>
      </c>
      <c r="DQ710" s="27">
        <f>IF($O710&gt;=DQ$1,$S710+$Y710,$Y710)</f>
        <v>2815.7512500000003</v>
      </c>
      <c r="DR710" s="27">
        <f>IF($O710&gt;=DR$1,$S710+$Y710,$Y710)</f>
        <v>2815.7512500000003</v>
      </c>
      <c r="DS710" s="27">
        <f>IF($O710&gt;=DS$1,$S710+$Y710,$Y710)</f>
        <v>2815.7512500000003</v>
      </c>
      <c r="DT710" s="27">
        <f>IF($O710&gt;=DT$1,$S710+$Y710,$Y710)</f>
        <v>2815.7512500000003</v>
      </c>
      <c r="DU710" s="27">
        <f>IF($O710&gt;=DU$1,$S710+$Y710,$Y710)</f>
        <v>2815.7512500000003</v>
      </c>
      <c r="DV710" s="27">
        <f>IF($O710&gt;=DV$1,$S710+$Y710,$Y710)</f>
        <v>2815.7512500000003</v>
      </c>
      <c r="DW710" s="27">
        <f>IF($O710&gt;=DW$1,$S710+$Y710,$Y710)</f>
        <v>2815.7512500000003</v>
      </c>
      <c r="DX710" s="27">
        <f>IF($O710&gt;=DX$1,$S710+$Y710,$Y710)</f>
        <v>2815.7512500000003</v>
      </c>
      <c r="DY710" s="27">
        <f>IF($O710&gt;=DY$1,$S710+$Y710,$Y710)</f>
        <v>2815.7512500000003</v>
      </c>
      <c r="DZ710" s="27">
        <f>IF($O710&gt;=DZ$1,$S710+$Y710,$Y710)</f>
        <v>2815.7512500000003</v>
      </c>
      <c r="EA710" s="27">
        <f>IF($O710&gt;=EA$1,$S710+$Y710,$Y710)</f>
        <v>2815.7512500000003</v>
      </c>
      <c r="EB710" s="27">
        <f>IF($O710&gt;=EB$1,$S710+$Y710,$Y710)</f>
        <v>2815.7512500000003</v>
      </c>
      <c r="EC710" s="27">
        <f>IF($O710&gt;=EC$1,$S710+$Y710,$Y710)</f>
        <v>2815.7512500000003</v>
      </c>
      <c r="ED710" s="27">
        <f>IF($O710&gt;=ED$1,$S710+$Y710,$Y710)</f>
        <v>2815.7512500000003</v>
      </c>
      <c r="EE710" s="27">
        <f>IF($O710&gt;=EE$1,$S710+$Y710,$Y710)</f>
        <v>2815.7512500000003</v>
      </c>
      <c r="EF710" s="27">
        <f>IF($O710&gt;=EF$1,$S710+$Y710,$Y710)</f>
        <v>2815.7512500000003</v>
      </c>
      <c r="EG710" s="27">
        <f>IF($O710&gt;=EG$1,$S710+$Y710,$Y710)</f>
        <v>2815.7512500000003</v>
      </c>
      <c r="EH710" s="27">
        <f>IF($O710&gt;=EH$1,$S710+$Y710,$Y710)</f>
        <v>2815.7512500000003</v>
      </c>
      <c r="EI710" s="27">
        <f>IF($O710&gt;=EI$1,$S710+$Y710,$Y710)</f>
        <v>2815.7512500000003</v>
      </c>
      <c r="EJ710" s="27">
        <f>IF($O710&gt;=EJ$1,$S710+$Y710,$Y710)</f>
        <v>2815.7512500000003</v>
      </c>
      <c r="EK710" s="27">
        <f>IF($O710&gt;=EK$1,$S710+$Y710,$Y710)</f>
        <v>2815.7512500000003</v>
      </c>
      <c r="EL710" s="27">
        <f>IF($O710&gt;=EL$1,$S710+$Y710,$Y710)</f>
        <v>2815.7512500000003</v>
      </c>
      <c r="EM710" s="27">
        <f>IF($O710&gt;=EM$1,$S710+$Y710,$Y710)</f>
        <v>2815.7512500000003</v>
      </c>
      <c r="EN710" s="27">
        <f>IF($O710&gt;=EN$1,$S710+$Y710,$Y710)</f>
        <v>2815.7512500000003</v>
      </c>
      <c r="EO710" s="27">
        <f>IF($O710&gt;=EO$1,$S710+$Y710,$Y710)</f>
        <v>2815.7512500000003</v>
      </c>
      <c r="EP710" s="27">
        <f>IF($O710&gt;=EP$1,$S710+$Y710,$Y710)</f>
        <v>2815.7512500000003</v>
      </c>
      <c r="EQ710" s="27">
        <f>IF($O710&gt;=EQ$1,$S710+$Y710,$Y710)</f>
        <v>2815.7512500000003</v>
      </c>
      <c r="ER710" s="27">
        <f>IF($O710&gt;=ER$1,$S710+$Y710,$Y710)</f>
        <v>2815.7512500000003</v>
      </c>
      <c r="ES710" s="27">
        <f>IF($O710&gt;=ES$1,$S710+$Y710,$Y710)</f>
        <v>2815.7512500000003</v>
      </c>
      <c r="ET710" s="27">
        <f>IF($O710&gt;=ET$1,$S710+$Y710,$Y710)</f>
        <v>2815.7512500000003</v>
      </c>
      <c r="EU710" s="27">
        <f>IF($O710&gt;=EU$1,$S710+$Y710,$Y710)</f>
        <v>2815.7512500000003</v>
      </c>
      <c r="EV710" s="27">
        <f>IF($O710&gt;=EV$1,$S710,0)</f>
        <v>2815.7512500000003</v>
      </c>
      <c r="EW710" s="27">
        <f>IF($O710&gt;=EW$1,$S710,0)</f>
        <v>2815.7512500000003</v>
      </c>
      <c r="EX710" s="27">
        <f>IF($O710&gt;=EX$1,$S710,0)</f>
        <v>2815.7512500000003</v>
      </c>
      <c r="EY710" s="27">
        <f>IF($O710&gt;=EY$1,$S710,0)</f>
        <v>2815.7512500000003</v>
      </c>
      <c r="EZ710" s="27">
        <f>IF($O710&gt;=EZ$1,$S710,0)</f>
        <v>2815.7512500000003</v>
      </c>
      <c r="FA710" s="27">
        <f>IF($O710&gt;=FA$1,$S710,0)</f>
        <v>2815.7512500000003</v>
      </c>
      <c r="FB710" s="27">
        <f>IF($O710&gt;=FB$1,$S710,0)</f>
        <v>2815.7512500000003</v>
      </c>
      <c r="FC710" s="27">
        <f>IF($O710&gt;=FC$1,$S710,0)</f>
        <v>2815.7512500000003</v>
      </c>
      <c r="FD710" s="27">
        <f>IF($O710&gt;=FD$1,$S710,0)</f>
        <v>2815.7512500000003</v>
      </c>
      <c r="FE710" s="27">
        <f>IF($O710&gt;=FE$1,$S710,0)</f>
        <v>2815.7512500000003</v>
      </c>
      <c r="FF710" s="27">
        <f>IF($O710&gt;=FF$1,$S710,0)</f>
        <v>2815.7512500000003</v>
      </c>
      <c r="FG710" s="27">
        <f>IF($O710&gt;=FG$1,$S710,0)</f>
        <v>2815.7512500000003</v>
      </c>
      <c r="FH710" s="27">
        <f>IF($O710&gt;=FH$1,$S710,0)</f>
        <v>2815.7512500000003</v>
      </c>
      <c r="FI710" s="27">
        <f>IF($O710&gt;=FI$1,$S710,0)</f>
        <v>2815.7512500000003</v>
      </c>
      <c r="FJ710" s="27">
        <f>IF($O710&gt;=FJ$1,$S710,0)</f>
        <v>2815.7512500000003</v>
      </c>
      <c r="FK710" s="27">
        <f>IF($O710&gt;=FK$1,$S710,0)</f>
        <v>2815.7512500000003</v>
      </c>
      <c r="FL710" s="27">
        <f>IF($O710&gt;=FL$1,$S710,0)</f>
        <v>2815.7512500000003</v>
      </c>
      <c r="FM710" s="27">
        <f>IF($O710&gt;=FM$1,$S710,0)</f>
        <v>2815.7512500000003</v>
      </c>
      <c r="FN710" s="27">
        <f>IF($O710&gt;=FN$1,$S710,0)</f>
        <v>2815.7512500000003</v>
      </c>
      <c r="FO710" s="27">
        <f>IF($O710&gt;=FO$1,$S710,0)</f>
        <v>2815.7512500000003</v>
      </c>
      <c r="FP710" s="27">
        <f>IF($O710&gt;=FP$1,$S710,0)</f>
        <v>2815.7512500000003</v>
      </c>
      <c r="FQ710" s="27">
        <f>IF($O710&gt;=FQ$1,$S710,0)</f>
        <v>2815.7512500000003</v>
      </c>
      <c r="FR710" s="27">
        <f>IF($O710&gt;=FR$1,$S710,0)</f>
        <v>2815.7512500000003</v>
      </c>
      <c r="FS710" s="27">
        <f>IF($O710&gt;=FS$1,$S710,0)</f>
        <v>2815.7512500000003</v>
      </c>
      <c r="FT710" s="27">
        <f>IF($O710&gt;=FT$1,$S710,0)</f>
        <v>2815.7512500000003</v>
      </c>
      <c r="FU710" s="27">
        <f>IF($O710&gt;=FU$1,$S710,0)</f>
        <v>2815.7512500000003</v>
      </c>
      <c r="FV710" s="27">
        <f>IF($O710&gt;=FV$1,$S710,0)</f>
        <v>2815.7512500000003</v>
      </c>
      <c r="FW710" s="27">
        <f>IF($O710&gt;=FW$1,$S710,0)</f>
        <v>2815.7512500000003</v>
      </c>
      <c r="FX710" s="27">
        <f>IF($O710&gt;=FX$1,$S710,0)</f>
        <v>2815.7512500000003</v>
      </c>
      <c r="FY710" s="27">
        <f>IF($O710&gt;=FY$1,$S710,0)</f>
        <v>2815.7512500000003</v>
      </c>
      <c r="FZ710" s="27">
        <f>IF($O710&gt;=FZ$1,$S710,0)</f>
        <v>2815.7512500000003</v>
      </c>
      <c r="GA710" s="27">
        <f>IF($O710&gt;=GA$1,$S710,0)</f>
        <v>2815.7512500000003</v>
      </c>
      <c r="GB710" s="27">
        <f>IF($O710&gt;=GB$1,$S710,0)</f>
        <v>2815.7512500000003</v>
      </c>
      <c r="GC710" s="27">
        <f>IF($O710&gt;=GC$1,$S710,0)</f>
        <v>2815.7512500000003</v>
      </c>
      <c r="GD710" s="27">
        <f>IF($O710&gt;=GD$1,$S710,0)</f>
        <v>2815.7512500000003</v>
      </c>
      <c r="GE710" s="27">
        <f>IF($O710&gt;=GE$1,$S710,0)</f>
        <v>2815.7512500000003</v>
      </c>
      <c r="GF710" s="27">
        <f>IF($O710&gt;=GF$1,$S710,0)</f>
        <v>2815.7512500000003</v>
      </c>
      <c r="GG710" s="27">
        <f>IF($O710&gt;=GG$1,$S710,0)</f>
        <v>2815.7512500000003</v>
      </c>
      <c r="GH710" s="27">
        <f>IF($O710&gt;=GH$1,$S710,0)</f>
        <v>2815.7512500000003</v>
      </c>
      <c r="GI710" s="27">
        <f>IF($O710&gt;=GI$1,$S710,0)</f>
        <v>2815.7512500000003</v>
      </c>
      <c r="GJ710" s="27">
        <f>IF($O710&gt;=GJ$1,$S710,0)</f>
        <v>2815.7512500000003</v>
      </c>
      <c r="GK710" s="27">
        <f>IF($O710&gt;=GK$1,$S710,0)</f>
        <v>2815.7512500000003</v>
      </c>
      <c r="GL710" s="27">
        <f>IF($O710&gt;=GL$1,$S710,0)</f>
        <v>2815.7512500000003</v>
      </c>
      <c r="GM710" s="27">
        <f>IF($O710&gt;=GM$1,$S710,0)</f>
        <v>2815.7512500000003</v>
      </c>
      <c r="GN710" s="27">
        <f>IF($O710&gt;=GN$1,$S710,0)</f>
        <v>2815.7512500000003</v>
      </c>
      <c r="GO710" s="27">
        <f>IF($O710&gt;=GO$1,$S710,0)</f>
        <v>2815.7512500000003</v>
      </c>
      <c r="GP710" s="27">
        <f>IF($O710&gt;=GP$1,$S710,0)</f>
        <v>2815.7512500000003</v>
      </c>
      <c r="GQ710" s="27">
        <f>IF($O710&gt;=GQ$1,$S710,0)</f>
        <v>2815.7512500000003</v>
      </c>
      <c r="GR710" s="27">
        <f>IF($O710&gt;=GR$1,$S710,0)</f>
        <v>2815.7512500000003</v>
      </c>
      <c r="GS710" s="27">
        <f>IF($O710&gt;=GS$1,$S710,0)</f>
        <v>2815.7512500000003</v>
      </c>
      <c r="GT710" s="27">
        <f>IF($O710&gt;=GT$1,$S710,0)</f>
        <v>2815.7512500000003</v>
      </c>
      <c r="GU710" s="27">
        <f>IF($O710&gt;=GU$1,$S710,0)</f>
        <v>2815.7512500000003</v>
      </c>
      <c r="GV710" s="27">
        <f>IF($O710&gt;=GV$1,$S710,0)</f>
        <v>2815.7512500000003</v>
      </c>
      <c r="GW710" s="27">
        <f>IF($O710&gt;=GW$1,$S710,0)</f>
        <v>2815.7512500000003</v>
      </c>
      <c r="GX710" s="27">
        <f>IF($O710&gt;=GX$1,$S710,0)</f>
        <v>2815.7512500000003</v>
      </c>
      <c r="GY710" s="27">
        <f>IF($O710&gt;=GY$1,$S710,0)</f>
        <v>2815.7512500000003</v>
      </c>
      <c r="GZ710" s="27">
        <f>IF($O710&gt;=GZ$1,$S710,0)</f>
        <v>2815.7512500000003</v>
      </c>
      <c r="HA710" s="27">
        <f>IF($O710&gt;=HA$1,$S710,0)</f>
        <v>2815.7512500000003</v>
      </c>
      <c r="HB710" s="27">
        <f>IF($O710&gt;=HB$1,$S710,0)</f>
        <v>2815.7512500000003</v>
      </c>
      <c r="HC710" s="27">
        <f>IF($O710&gt;=HC$1,$S710,0)</f>
        <v>2815.7512500000003</v>
      </c>
    </row>
    <row r="711" spans="1:211">
      <c r="A711" s="3">
        <v>13234</v>
      </c>
      <c r="B711" s="3" t="s">
        <v>782</v>
      </c>
      <c r="C711" s="3" t="s">
        <v>45</v>
      </c>
      <c r="D711" s="3">
        <v>54</v>
      </c>
      <c r="E711" s="4">
        <v>28555</v>
      </c>
      <c r="F711" s="5">
        <v>40.317808219178083</v>
      </c>
      <c r="G711" s="3" t="s">
        <v>729</v>
      </c>
      <c r="H711" s="4">
        <v>23437</v>
      </c>
      <c r="I711" s="9" t="s">
        <v>821</v>
      </c>
      <c r="J711" s="5">
        <v>2819.2</v>
      </c>
      <c r="K711" s="31">
        <v>1033</v>
      </c>
      <c r="L711" s="32">
        <v>40</v>
      </c>
      <c r="M711" s="33">
        <f>VLOOKUP(L711,FIND,3,TRUE)</f>
        <v>1.5</v>
      </c>
      <c r="N711" s="32">
        <f>IF(L711&gt;30,180,VLOOKUP(L711,TEMPO,2,FALSE))</f>
        <v>180</v>
      </c>
      <c r="O711" s="32">
        <f>IF(R711&gt;0,4,N711)</f>
        <v>180</v>
      </c>
      <c r="P711" s="96">
        <f>J711*M711*L711</f>
        <v>169151.99999999997</v>
      </c>
      <c r="Q711" s="96">
        <f>10934.45*2</f>
        <v>21868.9</v>
      </c>
      <c r="R711" s="96">
        <f>IF(P711&lt;=Q711,P711/4,0)</f>
        <v>0</v>
      </c>
      <c r="S711" s="5">
        <f>IF(P711&gt;=Q711,P711/N711,0)</f>
        <v>939.73333333333312</v>
      </c>
      <c r="T711" s="3"/>
      <c r="U711" s="3">
        <f>IF(T711="",1,0)</f>
        <v>1</v>
      </c>
      <c r="V711" s="3">
        <v>85</v>
      </c>
      <c r="W711" s="5">
        <v>0</v>
      </c>
      <c r="X711" s="5">
        <v>245.73</v>
      </c>
      <c r="Y711" s="5">
        <f>X711*W711</f>
        <v>0</v>
      </c>
      <c r="Z711" s="5">
        <v>400</v>
      </c>
      <c r="AA711" s="5">
        <f>S711+Y711+Z711</f>
        <v>1339.7333333333331</v>
      </c>
      <c r="AB711" s="39">
        <f>(J711/12+J711/12*1.3333333333+450/12+J711/30*6/12+J711)*1.3+Y711+Z711+153.9</f>
        <v>5041.3237777675968</v>
      </c>
      <c r="AC711" s="39" t="s">
        <v>45</v>
      </c>
      <c r="AD711" s="39">
        <f>J711*1.3+400+153.9</f>
        <v>4218.8599999999997</v>
      </c>
      <c r="AE711" s="39">
        <f>SUMIFS('CUSTO MENSAL FUNC NOVO'!H:H,'CUSTO MENSAL FUNC NOVO'!A:A,'VALORES MENSAIS'!AC711)</f>
        <v>2013.943</v>
      </c>
      <c r="AF711" s="27">
        <f>IF($R711&gt;0,$R711,$S711)+$Y711+$Z711</f>
        <v>1339.7333333333331</v>
      </c>
      <c r="AG711" s="27">
        <f>IF($R711&gt;0,$R711,$S711)+$Y711+$Z711</f>
        <v>1339.7333333333331</v>
      </c>
      <c r="AH711" s="27">
        <f>IF($R711&gt;0,$R711,$S711)+$Y711+$Z711</f>
        <v>1339.7333333333331</v>
      </c>
      <c r="AI711" s="27">
        <f>IF($R711&gt;0,$R711,$S711)+$Y711+$Z711</f>
        <v>1339.7333333333331</v>
      </c>
      <c r="AJ711" s="27">
        <f>IF($O711&gt;=AJ$1,$S711+$Y711+$Z711,$Y711+$Z711)</f>
        <v>1339.7333333333331</v>
      </c>
      <c r="AK711" s="27">
        <f>IF($O711&gt;=AK$1,$S711+$Y711+$Z711,$Y711+$Z711)</f>
        <v>1339.7333333333331</v>
      </c>
      <c r="AL711" s="27">
        <f>IF($O711&gt;=AL$1,$S711+$Y711+$Z711,$Y711+$Z711)</f>
        <v>1339.7333333333331</v>
      </c>
      <c r="AM711" s="27">
        <f>IF($O711&gt;=AM$1,$S711+$Y711+$Z711,$Y711+$Z711)</f>
        <v>1339.7333333333331</v>
      </c>
      <c r="AN711" s="27">
        <f>IF($O711&gt;=AN$1,$S711+$Y711+$Z711,$Y711+$Z711)</f>
        <v>1339.7333333333331</v>
      </c>
      <c r="AO711" s="27">
        <f>IF($O711&gt;=AO$1,$S711+$Y711+$Z711,$Y711+$Z711)</f>
        <v>1339.7333333333331</v>
      </c>
      <c r="AP711" s="27">
        <f>IF($O711&gt;=AP$1,$S711+$Y711+$Z711,$Y711+$Z711)</f>
        <v>1339.7333333333331</v>
      </c>
      <c r="AQ711" s="27">
        <f>IF($O711&gt;=AQ$1,$S711+$Y711+$Z711,$Y711+$Z711)</f>
        <v>1339.7333333333331</v>
      </c>
      <c r="AR711" s="27">
        <f>IF($O711&gt;=AR$1,$S711+$Y711+$Z711,$Y711+$Z711)</f>
        <v>1339.7333333333331</v>
      </c>
      <c r="AS711" s="27">
        <f>IF($O711&gt;=AS$1,$S711+$Y711+$Z711,$Y711+$Z711)</f>
        <v>1339.7333333333331</v>
      </c>
      <c r="AT711" s="27">
        <f>IF($O711&gt;=AT$1,$S711+$Y711+$Z711,$Y711+$Z711)</f>
        <v>1339.7333333333331</v>
      </c>
      <c r="AU711" s="27">
        <f>IF($O711&gt;=AU$1,$S711+$Y711+$Z711,$Y711+$Z711)</f>
        <v>1339.7333333333331</v>
      </c>
      <c r="AV711" s="27">
        <f>IF($O711&gt;=AV$1,$S711+$Y711+$Z711,$Y711+$Z711)</f>
        <v>1339.7333333333331</v>
      </c>
      <c r="AW711" s="27">
        <f>IF($O711&gt;=AW$1,$S711+$Y711+$Z711,$Y711+$Z711)</f>
        <v>1339.7333333333331</v>
      </c>
      <c r="AX711" s="27">
        <f>IF($O711&gt;=AX$1,$S711+$Y711+$Z711,$Y711+$Z711)</f>
        <v>1339.7333333333331</v>
      </c>
      <c r="AY711" s="27">
        <f>IF($O711&gt;=AY$1,$S711+$Y711+$Z711,$Y711+$Z711)</f>
        <v>1339.7333333333331</v>
      </c>
      <c r="AZ711" s="27">
        <f>IF($O711&gt;=AZ$1,$S711+$Y711+$Z711,$Y711+$Z711)</f>
        <v>1339.7333333333331</v>
      </c>
      <c r="BA711" s="27">
        <f>IF($O711&gt;=BA$1,$S711+$Y711+$Z711,$Y711+$Z711)</f>
        <v>1339.7333333333331</v>
      </c>
      <c r="BB711" s="27">
        <f>IF($O711&gt;=BB$1,$S711+$Y711+$Z711,$Y711+$Z711)</f>
        <v>1339.7333333333331</v>
      </c>
      <c r="BC711" s="27">
        <f>IF($O711&gt;=BC$1,$S711+$Y711+$Z711,$Y711+$Z711)</f>
        <v>1339.7333333333331</v>
      </c>
      <c r="BD711" s="27">
        <f>IF($O711&gt;=BD$1,$S711+$Y711+$Z711,$Y711+$Z711)</f>
        <v>1339.7333333333331</v>
      </c>
      <c r="BE711" s="27">
        <f>IF($O711&gt;=BE$1,$S711+$Y711+$Z711,$Y711+$Z711)</f>
        <v>1339.7333333333331</v>
      </c>
      <c r="BF711" s="27">
        <f>IF($O711&gt;=BF$1,$S711+$Y711+$Z711,$Y711+$Z711)</f>
        <v>1339.7333333333331</v>
      </c>
      <c r="BG711" s="27">
        <f>IF($O711&gt;=BG$1,$S711+$Y711+$Z711,$Y711+$Z711)</f>
        <v>1339.7333333333331</v>
      </c>
      <c r="BH711" s="27">
        <f>IF($O711&gt;=BH$1,$S711+$Y711+$Z711,$Y711+$Z711)</f>
        <v>1339.7333333333331</v>
      </c>
      <c r="BI711" s="27">
        <f>IF($O711&gt;=BI$1,$S711+$Y711+$Z711,$Y711+$Z711)</f>
        <v>1339.7333333333331</v>
      </c>
      <c r="BJ711" s="27">
        <f>IF($O711&gt;=BJ$1,$S711+$Y711+$Z711,$Y711+$Z711)</f>
        <v>1339.7333333333331</v>
      </c>
      <c r="BK711" s="27">
        <f>IF($O711&gt;=BK$1,$S711+$Y711+$Z711,$Y711+$Z711)</f>
        <v>1339.7333333333331</v>
      </c>
      <c r="BL711" s="27">
        <f>IF($O711&gt;=BL$1,$S711+$Y711+$Z711,$Y711+$Z711)</f>
        <v>1339.7333333333331</v>
      </c>
      <c r="BM711" s="27">
        <f>IF($O711&gt;=BM$1,$S711+$Y711+$Z711,$Y711+$Z711)</f>
        <v>1339.7333333333331</v>
      </c>
      <c r="BN711" s="27">
        <f>IF($O711&gt;=BN$1,$S711+$Y711+$Z711,$Y711+$Z711)</f>
        <v>1339.7333333333331</v>
      </c>
      <c r="BO711" s="27">
        <f>IF($O711&gt;=BO$1,$S711+$Y711+$Z711,$Y711+$Z711)</f>
        <v>1339.7333333333331</v>
      </c>
      <c r="BP711" s="27">
        <f>IF($O711&gt;=BP$1,$S711+$Y711+$Z711,$Y711+$Z711)</f>
        <v>1339.7333333333331</v>
      </c>
      <c r="BQ711" s="27">
        <f>IF($O711&gt;=BQ$1,$S711+$Y711+$Z711,$Y711+$Z711)</f>
        <v>1339.7333333333331</v>
      </c>
      <c r="BR711" s="27">
        <f>IF($O711&gt;=BR$1,$S711+$Y711+$Z711,$Y711+$Z711)</f>
        <v>1339.7333333333331</v>
      </c>
      <c r="BS711" s="27">
        <f>IF($O711&gt;=BS$1,$S711+$Y711+$Z711,$Y711+$Z711)</f>
        <v>1339.7333333333331</v>
      </c>
      <c r="BT711" s="27">
        <f>IF($O711&gt;=BT$1,$S711+$Y711+$Z711,$Y711+$Z711)</f>
        <v>1339.7333333333331</v>
      </c>
      <c r="BU711" s="27">
        <f>IF($O711&gt;=BU$1,$S711+$Y711+$Z711,$Y711+$Z711)</f>
        <v>1339.7333333333331</v>
      </c>
      <c r="BV711" s="27">
        <f>IF($O711&gt;=BV$1,$S711+$Y711+$Z711,$Y711+$Z711)</f>
        <v>1339.7333333333331</v>
      </c>
      <c r="BW711" s="27">
        <f>IF($O711&gt;=BW$1,$S711+$Y711+$Z711,$Y711+$Z711)</f>
        <v>1339.7333333333331</v>
      </c>
      <c r="BX711" s="27">
        <f>IF($O711&gt;=BX$1,$S711+$Y711+$Z711,$Y711+$Z711)</f>
        <v>1339.7333333333331</v>
      </c>
      <c r="BY711" s="27">
        <f>IF($O711&gt;=BY$1,$S711+$Y711+$Z711,$Y711+$Z711)</f>
        <v>1339.7333333333331</v>
      </c>
      <c r="BZ711" s="27">
        <f>IF($O711&gt;=BZ$1,$S711+$Y711+$Z711,$Y711+$Z711)</f>
        <v>1339.7333333333331</v>
      </c>
      <c r="CA711" s="27">
        <f>IF($O711&gt;=CA$1,$S711+$Y711+$Z711,$Y711+$Z711)</f>
        <v>1339.7333333333331</v>
      </c>
      <c r="CB711" s="27">
        <f>IF($O711&gt;=CB$1,$S711+$Y711+$Z711,$Y711+$Z711)</f>
        <v>1339.7333333333331</v>
      </c>
      <c r="CC711" s="27">
        <f>IF($O711&gt;=CC$1,$S711+$Y711+$Z711,$Y711+$Z711)</f>
        <v>1339.7333333333331</v>
      </c>
      <c r="CD711" s="27">
        <f>IF($O711&gt;=CD$1,$S711+$Y711+$Z711,$Y711+$Z711)</f>
        <v>1339.7333333333331</v>
      </c>
      <c r="CE711" s="27">
        <f>IF($O711&gt;=CE$1,$S711+$Y711+$Z711,$Y711+$Z711)</f>
        <v>1339.7333333333331</v>
      </c>
      <c r="CF711" s="27">
        <f>IF($O711&gt;=CF$1,$S711+$Y711+$Z711,$Y711+$Z711)</f>
        <v>1339.7333333333331</v>
      </c>
      <c r="CG711" s="27">
        <f>IF($O711&gt;=CG$1,$S711+$Y711+$Z711,$Y711+$Z711)</f>
        <v>1339.7333333333331</v>
      </c>
      <c r="CH711" s="27">
        <f>IF($O711&gt;=CH$1,$S711+$Y711+$Z711,$Y711+$Z711)</f>
        <v>1339.7333333333331</v>
      </c>
      <c r="CI711" s="27">
        <f>IF($O711&gt;=CI$1,$S711+$Y711+$Z711,$Y711+$Z711)</f>
        <v>1339.7333333333331</v>
      </c>
      <c r="CJ711" s="27">
        <f>IF($O711&gt;=CJ$1,$S711+$Y711+$Z711,$Y711+$Z711)</f>
        <v>1339.7333333333331</v>
      </c>
      <c r="CK711" s="27">
        <f>IF($O711&gt;=CK$1,$S711+$Y711+$Z711,$Y711+$Z711)</f>
        <v>1339.7333333333331</v>
      </c>
      <c r="CL711" s="27">
        <f>IF($O711&gt;=CL$1,$S711+$Y711+$Z711,$Y711+$Z711)</f>
        <v>1339.7333333333331</v>
      </c>
      <c r="CM711" s="27">
        <f>IF($O711&gt;=CM$1,$S711+$Y711+$Z711,$Y711+$Z711)</f>
        <v>1339.7333333333331</v>
      </c>
      <c r="CN711" s="27">
        <f>IF($O711&gt;=CN$1,$S711+$Y711,$Y711)</f>
        <v>939.73333333333312</v>
      </c>
      <c r="CO711" s="27">
        <f>IF($O711&gt;=CO$1,$S711+$Y711,$Y711)</f>
        <v>939.73333333333312</v>
      </c>
      <c r="CP711" s="27">
        <f>IF($O711&gt;=CP$1,$S711+$Y711,$Y711)</f>
        <v>939.73333333333312</v>
      </c>
      <c r="CQ711" s="27">
        <f>IF($O711&gt;=CQ$1,$S711+$Y711,$Y711)</f>
        <v>939.73333333333312</v>
      </c>
      <c r="CR711" s="27">
        <f>IF($O711&gt;=CR$1,$S711+$Y711,$Y711)</f>
        <v>939.73333333333312</v>
      </c>
      <c r="CS711" s="27">
        <f>IF($O711&gt;=CS$1,$S711+$Y711,$Y711)</f>
        <v>939.73333333333312</v>
      </c>
      <c r="CT711" s="27">
        <f>IF($O711&gt;=CT$1,$S711+$Y711,$Y711)</f>
        <v>939.73333333333312</v>
      </c>
      <c r="CU711" s="27">
        <f>IF($O711&gt;=CU$1,$S711+$Y711,$Y711)</f>
        <v>939.73333333333312</v>
      </c>
      <c r="CV711" s="27">
        <f>IF($O711&gt;=CV$1,$S711+$Y711,$Y711)</f>
        <v>939.73333333333312</v>
      </c>
      <c r="CW711" s="27">
        <f>IF($O711&gt;=CW$1,$S711+$Y711,$Y711)</f>
        <v>939.73333333333312</v>
      </c>
      <c r="CX711" s="27">
        <f>IF($O711&gt;=CX$1,$S711+$Y711,$Y711)</f>
        <v>939.73333333333312</v>
      </c>
      <c r="CY711" s="27">
        <f>IF($O711&gt;=CY$1,$S711+$Y711,$Y711)</f>
        <v>939.73333333333312</v>
      </c>
      <c r="CZ711" s="27">
        <f>IF($O711&gt;=CZ$1,$S711+$Y711,$Y711)</f>
        <v>939.73333333333312</v>
      </c>
      <c r="DA711" s="27">
        <f>IF($O711&gt;=DA$1,$S711+$Y711,$Y711)</f>
        <v>939.73333333333312</v>
      </c>
      <c r="DB711" s="27">
        <f>IF($O711&gt;=DB$1,$S711+$Y711,$Y711)</f>
        <v>939.73333333333312</v>
      </c>
      <c r="DC711" s="27">
        <f>IF($O711&gt;=DC$1,$S711+$Y711,$Y711)</f>
        <v>939.73333333333312</v>
      </c>
      <c r="DD711" s="27">
        <f>IF($O711&gt;=DD$1,$S711+$Y711,$Y711)</f>
        <v>939.73333333333312</v>
      </c>
      <c r="DE711" s="27">
        <f>IF($O711&gt;=DE$1,$S711+$Y711,$Y711)</f>
        <v>939.73333333333312</v>
      </c>
      <c r="DF711" s="27">
        <f>IF($O711&gt;=DF$1,$S711+$Y711,$Y711)</f>
        <v>939.73333333333312</v>
      </c>
      <c r="DG711" s="27">
        <f>IF($O711&gt;=DG$1,$S711+$Y711,$Y711)</f>
        <v>939.73333333333312</v>
      </c>
      <c r="DH711" s="27">
        <f>IF($O711&gt;=DH$1,$S711+$Y711,$Y711)</f>
        <v>939.73333333333312</v>
      </c>
      <c r="DI711" s="27">
        <f>IF($O711&gt;=DI$1,$S711+$Y711,$Y711)</f>
        <v>939.73333333333312</v>
      </c>
      <c r="DJ711" s="27">
        <f>IF($O711&gt;=DJ$1,$S711+$Y711,$Y711)</f>
        <v>939.73333333333312</v>
      </c>
      <c r="DK711" s="27">
        <f>IF($O711&gt;=DK$1,$S711+$Y711,$Y711)</f>
        <v>939.73333333333312</v>
      </c>
      <c r="DL711" s="27">
        <f>IF($O711&gt;=DL$1,$S711+$Y711,$Y711)</f>
        <v>939.73333333333312</v>
      </c>
      <c r="DM711" s="27">
        <f>IF($O711&gt;=DM$1,$S711+$Y711,$Y711)</f>
        <v>939.73333333333312</v>
      </c>
      <c r="DN711" s="27">
        <f>IF($O711&gt;=DN$1,$S711+$Y711,$Y711)</f>
        <v>939.73333333333312</v>
      </c>
      <c r="DO711" s="27">
        <f>IF($O711&gt;=DO$1,$S711+$Y711,$Y711)</f>
        <v>939.73333333333312</v>
      </c>
      <c r="DP711" s="27">
        <f>IF($O711&gt;=DP$1,$S711+$Y711,$Y711)</f>
        <v>939.73333333333312</v>
      </c>
      <c r="DQ711" s="27">
        <f>IF($O711&gt;=DQ$1,$S711+$Y711,$Y711)</f>
        <v>939.73333333333312</v>
      </c>
      <c r="DR711" s="27">
        <f>IF($O711&gt;=DR$1,$S711+$Y711,$Y711)</f>
        <v>939.73333333333312</v>
      </c>
      <c r="DS711" s="27">
        <f>IF($O711&gt;=DS$1,$S711+$Y711,$Y711)</f>
        <v>939.73333333333312</v>
      </c>
      <c r="DT711" s="27">
        <f>IF($O711&gt;=DT$1,$S711+$Y711,$Y711)</f>
        <v>939.73333333333312</v>
      </c>
      <c r="DU711" s="27">
        <f>IF($O711&gt;=DU$1,$S711+$Y711,$Y711)</f>
        <v>939.73333333333312</v>
      </c>
      <c r="DV711" s="27">
        <f>IF($O711&gt;=DV$1,$S711+$Y711,$Y711)</f>
        <v>939.73333333333312</v>
      </c>
      <c r="DW711" s="27">
        <f>IF($O711&gt;=DW$1,$S711+$Y711,$Y711)</f>
        <v>939.73333333333312</v>
      </c>
      <c r="DX711" s="27">
        <f>IF($O711&gt;=DX$1,$S711+$Y711,$Y711)</f>
        <v>939.73333333333312</v>
      </c>
      <c r="DY711" s="27">
        <f>IF($O711&gt;=DY$1,$S711+$Y711,$Y711)</f>
        <v>939.73333333333312</v>
      </c>
      <c r="DZ711" s="27">
        <f>IF($O711&gt;=DZ$1,$S711+$Y711,$Y711)</f>
        <v>939.73333333333312</v>
      </c>
      <c r="EA711" s="27">
        <f>IF($O711&gt;=EA$1,$S711+$Y711,$Y711)</f>
        <v>939.73333333333312</v>
      </c>
      <c r="EB711" s="27">
        <f>IF($O711&gt;=EB$1,$S711+$Y711,$Y711)</f>
        <v>939.73333333333312</v>
      </c>
      <c r="EC711" s="27">
        <f>IF($O711&gt;=EC$1,$S711+$Y711,$Y711)</f>
        <v>939.73333333333312</v>
      </c>
      <c r="ED711" s="27">
        <f>IF($O711&gt;=ED$1,$S711+$Y711,$Y711)</f>
        <v>939.73333333333312</v>
      </c>
      <c r="EE711" s="27">
        <f>IF($O711&gt;=EE$1,$S711+$Y711,$Y711)</f>
        <v>939.73333333333312</v>
      </c>
      <c r="EF711" s="27">
        <f>IF($O711&gt;=EF$1,$S711+$Y711,$Y711)</f>
        <v>939.73333333333312</v>
      </c>
      <c r="EG711" s="27">
        <f>IF($O711&gt;=EG$1,$S711+$Y711,$Y711)</f>
        <v>939.73333333333312</v>
      </c>
      <c r="EH711" s="27">
        <f>IF($O711&gt;=EH$1,$S711+$Y711,$Y711)</f>
        <v>939.73333333333312</v>
      </c>
      <c r="EI711" s="27">
        <f>IF($O711&gt;=EI$1,$S711+$Y711,$Y711)</f>
        <v>939.73333333333312</v>
      </c>
      <c r="EJ711" s="27">
        <f>IF($O711&gt;=EJ$1,$S711+$Y711,$Y711)</f>
        <v>939.73333333333312</v>
      </c>
      <c r="EK711" s="27">
        <f>IF($O711&gt;=EK$1,$S711+$Y711,$Y711)</f>
        <v>939.73333333333312</v>
      </c>
      <c r="EL711" s="27">
        <f>IF($O711&gt;=EL$1,$S711+$Y711,$Y711)</f>
        <v>939.73333333333312</v>
      </c>
      <c r="EM711" s="27">
        <f>IF($O711&gt;=EM$1,$S711+$Y711,$Y711)</f>
        <v>939.73333333333312</v>
      </c>
      <c r="EN711" s="27">
        <f>IF($O711&gt;=EN$1,$S711+$Y711,$Y711)</f>
        <v>939.73333333333312</v>
      </c>
      <c r="EO711" s="27">
        <f>IF($O711&gt;=EO$1,$S711+$Y711,$Y711)</f>
        <v>939.73333333333312</v>
      </c>
      <c r="EP711" s="27">
        <f>IF($O711&gt;=EP$1,$S711+$Y711,$Y711)</f>
        <v>939.73333333333312</v>
      </c>
      <c r="EQ711" s="27">
        <f>IF($O711&gt;=EQ$1,$S711+$Y711,$Y711)</f>
        <v>939.73333333333312</v>
      </c>
      <c r="ER711" s="27">
        <f>IF($O711&gt;=ER$1,$S711+$Y711,$Y711)</f>
        <v>939.73333333333312</v>
      </c>
      <c r="ES711" s="27">
        <f>IF($O711&gt;=ES$1,$S711+$Y711,$Y711)</f>
        <v>939.73333333333312</v>
      </c>
      <c r="ET711" s="27">
        <f>IF($O711&gt;=ET$1,$S711+$Y711,$Y711)</f>
        <v>939.73333333333312</v>
      </c>
      <c r="EU711" s="27">
        <f>IF($O711&gt;=EU$1,$S711+$Y711,$Y711)</f>
        <v>939.73333333333312</v>
      </c>
      <c r="EV711" s="27">
        <f>IF($O711&gt;=EV$1,$S711,0)</f>
        <v>939.73333333333312</v>
      </c>
      <c r="EW711" s="27">
        <f>IF($O711&gt;=EW$1,$S711,0)</f>
        <v>939.73333333333312</v>
      </c>
      <c r="EX711" s="27">
        <f>IF($O711&gt;=EX$1,$S711,0)</f>
        <v>939.73333333333312</v>
      </c>
      <c r="EY711" s="27">
        <f>IF($O711&gt;=EY$1,$S711,0)</f>
        <v>939.73333333333312</v>
      </c>
      <c r="EZ711" s="27">
        <f>IF($O711&gt;=EZ$1,$S711,0)</f>
        <v>939.73333333333312</v>
      </c>
      <c r="FA711" s="27">
        <f>IF($O711&gt;=FA$1,$S711,0)</f>
        <v>939.73333333333312</v>
      </c>
      <c r="FB711" s="27">
        <f>IF($O711&gt;=FB$1,$S711,0)</f>
        <v>939.73333333333312</v>
      </c>
      <c r="FC711" s="27">
        <f>IF($O711&gt;=FC$1,$S711,0)</f>
        <v>939.73333333333312</v>
      </c>
      <c r="FD711" s="27">
        <f>IF($O711&gt;=FD$1,$S711,0)</f>
        <v>939.73333333333312</v>
      </c>
      <c r="FE711" s="27">
        <f>IF($O711&gt;=FE$1,$S711,0)</f>
        <v>939.73333333333312</v>
      </c>
      <c r="FF711" s="27">
        <f>IF($O711&gt;=FF$1,$S711,0)</f>
        <v>939.73333333333312</v>
      </c>
      <c r="FG711" s="27">
        <f>IF($O711&gt;=FG$1,$S711,0)</f>
        <v>939.73333333333312</v>
      </c>
      <c r="FH711" s="27">
        <f>IF($O711&gt;=FH$1,$S711,0)</f>
        <v>939.73333333333312</v>
      </c>
      <c r="FI711" s="27">
        <f>IF($O711&gt;=FI$1,$S711,0)</f>
        <v>939.73333333333312</v>
      </c>
      <c r="FJ711" s="27">
        <f>IF($O711&gt;=FJ$1,$S711,0)</f>
        <v>939.73333333333312</v>
      </c>
      <c r="FK711" s="27">
        <f>IF($O711&gt;=FK$1,$S711,0)</f>
        <v>939.73333333333312</v>
      </c>
      <c r="FL711" s="27">
        <f>IF($O711&gt;=FL$1,$S711,0)</f>
        <v>939.73333333333312</v>
      </c>
      <c r="FM711" s="27">
        <f>IF($O711&gt;=FM$1,$S711,0)</f>
        <v>939.73333333333312</v>
      </c>
      <c r="FN711" s="27">
        <f>IF($O711&gt;=FN$1,$S711,0)</f>
        <v>939.73333333333312</v>
      </c>
      <c r="FO711" s="27">
        <f>IF($O711&gt;=FO$1,$S711,0)</f>
        <v>939.73333333333312</v>
      </c>
      <c r="FP711" s="27">
        <f>IF($O711&gt;=FP$1,$S711,0)</f>
        <v>939.73333333333312</v>
      </c>
      <c r="FQ711" s="27">
        <f>IF($O711&gt;=FQ$1,$S711,0)</f>
        <v>939.73333333333312</v>
      </c>
      <c r="FR711" s="27">
        <f>IF($O711&gt;=FR$1,$S711,0)</f>
        <v>939.73333333333312</v>
      </c>
      <c r="FS711" s="27">
        <f>IF($O711&gt;=FS$1,$S711,0)</f>
        <v>939.73333333333312</v>
      </c>
      <c r="FT711" s="27">
        <f>IF($O711&gt;=FT$1,$S711,0)</f>
        <v>939.73333333333312</v>
      </c>
      <c r="FU711" s="27">
        <f>IF($O711&gt;=FU$1,$S711,0)</f>
        <v>939.73333333333312</v>
      </c>
      <c r="FV711" s="27">
        <f>IF($O711&gt;=FV$1,$S711,0)</f>
        <v>939.73333333333312</v>
      </c>
      <c r="FW711" s="27">
        <f>IF($O711&gt;=FW$1,$S711,0)</f>
        <v>939.73333333333312</v>
      </c>
      <c r="FX711" s="27">
        <f>IF($O711&gt;=FX$1,$S711,0)</f>
        <v>939.73333333333312</v>
      </c>
      <c r="FY711" s="27">
        <f>IF($O711&gt;=FY$1,$S711,0)</f>
        <v>939.73333333333312</v>
      </c>
      <c r="FZ711" s="27">
        <f>IF($O711&gt;=FZ$1,$S711,0)</f>
        <v>939.73333333333312</v>
      </c>
      <c r="GA711" s="27">
        <f>IF($O711&gt;=GA$1,$S711,0)</f>
        <v>939.73333333333312</v>
      </c>
      <c r="GB711" s="27">
        <f>IF($O711&gt;=GB$1,$S711,0)</f>
        <v>939.73333333333312</v>
      </c>
      <c r="GC711" s="27">
        <f>IF($O711&gt;=GC$1,$S711,0)</f>
        <v>939.73333333333312</v>
      </c>
      <c r="GD711" s="27">
        <f>IF($O711&gt;=GD$1,$S711,0)</f>
        <v>939.73333333333312</v>
      </c>
      <c r="GE711" s="27">
        <f>IF($O711&gt;=GE$1,$S711,0)</f>
        <v>939.73333333333312</v>
      </c>
      <c r="GF711" s="27">
        <f>IF($O711&gt;=GF$1,$S711,0)</f>
        <v>939.73333333333312</v>
      </c>
      <c r="GG711" s="27">
        <f>IF($O711&gt;=GG$1,$S711,0)</f>
        <v>939.73333333333312</v>
      </c>
      <c r="GH711" s="27">
        <f>IF($O711&gt;=GH$1,$S711,0)</f>
        <v>939.73333333333312</v>
      </c>
      <c r="GI711" s="27">
        <f>IF($O711&gt;=GI$1,$S711,0)</f>
        <v>939.73333333333312</v>
      </c>
      <c r="GJ711" s="27">
        <f>IF($O711&gt;=GJ$1,$S711,0)</f>
        <v>939.73333333333312</v>
      </c>
      <c r="GK711" s="27">
        <f>IF($O711&gt;=GK$1,$S711,0)</f>
        <v>939.73333333333312</v>
      </c>
      <c r="GL711" s="27">
        <f>IF($O711&gt;=GL$1,$S711,0)</f>
        <v>939.73333333333312</v>
      </c>
      <c r="GM711" s="27">
        <f>IF($O711&gt;=GM$1,$S711,0)</f>
        <v>939.73333333333312</v>
      </c>
      <c r="GN711" s="27">
        <f>IF($O711&gt;=GN$1,$S711,0)</f>
        <v>939.73333333333312</v>
      </c>
      <c r="GO711" s="27">
        <f>IF($O711&gt;=GO$1,$S711,0)</f>
        <v>939.73333333333312</v>
      </c>
      <c r="GP711" s="27">
        <f>IF($O711&gt;=GP$1,$S711,0)</f>
        <v>939.73333333333312</v>
      </c>
      <c r="GQ711" s="27">
        <f>IF($O711&gt;=GQ$1,$S711,0)</f>
        <v>939.73333333333312</v>
      </c>
      <c r="GR711" s="27">
        <f>IF($O711&gt;=GR$1,$S711,0)</f>
        <v>939.73333333333312</v>
      </c>
      <c r="GS711" s="27">
        <f>IF($O711&gt;=GS$1,$S711,0)</f>
        <v>939.73333333333312</v>
      </c>
      <c r="GT711" s="27">
        <f>IF($O711&gt;=GT$1,$S711,0)</f>
        <v>939.73333333333312</v>
      </c>
      <c r="GU711" s="27">
        <f>IF($O711&gt;=GU$1,$S711,0)</f>
        <v>939.73333333333312</v>
      </c>
      <c r="GV711" s="27">
        <f>IF($O711&gt;=GV$1,$S711,0)</f>
        <v>939.73333333333312</v>
      </c>
      <c r="GW711" s="27">
        <f>IF($O711&gt;=GW$1,$S711,0)</f>
        <v>939.73333333333312</v>
      </c>
      <c r="GX711" s="27">
        <f>IF($O711&gt;=GX$1,$S711,0)</f>
        <v>939.73333333333312</v>
      </c>
      <c r="GY711" s="27">
        <f>IF($O711&gt;=GY$1,$S711,0)</f>
        <v>939.73333333333312</v>
      </c>
      <c r="GZ711" s="27">
        <f>IF($O711&gt;=GZ$1,$S711,0)</f>
        <v>939.73333333333312</v>
      </c>
      <c r="HA711" s="27">
        <f>IF($O711&gt;=HA$1,$S711,0)</f>
        <v>939.73333333333312</v>
      </c>
      <c r="HB711" s="27">
        <f>IF($O711&gt;=HB$1,$S711,0)</f>
        <v>939.73333333333312</v>
      </c>
      <c r="HC711" s="27">
        <f>IF($O711&gt;=HC$1,$S711,0)</f>
        <v>939.73333333333312</v>
      </c>
    </row>
    <row r="712" spans="1:211">
      <c r="A712" s="3">
        <v>17345</v>
      </c>
      <c r="B712" s="3" t="s">
        <v>765</v>
      </c>
      <c r="C712" s="3" t="s">
        <v>82</v>
      </c>
      <c r="D712" s="3">
        <v>54</v>
      </c>
      <c r="E712" s="4">
        <v>30733</v>
      </c>
      <c r="F712" s="5">
        <v>34.350684931506848</v>
      </c>
      <c r="G712" s="3" t="s">
        <v>729</v>
      </c>
      <c r="H712" s="4">
        <v>23385</v>
      </c>
      <c r="I712" s="9" t="s">
        <v>862</v>
      </c>
      <c r="J712" s="5">
        <v>12134</v>
      </c>
      <c r="K712" s="31">
        <v>1033</v>
      </c>
      <c r="L712" s="32">
        <v>34</v>
      </c>
      <c r="M712" s="33">
        <f>VLOOKUP(L712,FIND,3,TRUE)</f>
        <v>1.5</v>
      </c>
      <c r="N712" s="32">
        <f>IF(L712&gt;30,180,VLOOKUP(L712,TEMPO,2,FALSE))</f>
        <v>180</v>
      </c>
      <c r="O712" s="32">
        <f>IF(R712&gt;0,4,N712)</f>
        <v>180</v>
      </c>
      <c r="P712" s="96">
        <f>J712*M712*L712</f>
        <v>618834</v>
      </c>
      <c r="Q712" s="96">
        <f>10934.45*2</f>
        <v>21868.9</v>
      </c>
      <c r="R712" s="96">
        <f>IF(P712&lt;=Q712,P712/4,0)</f>
        <v>0</v>
      </c>
      <c r="S712" s="5">
        <f>IF(P712&gt;=Q712,P712/N712,0)</f>
        <v>3437.9666666666667</v>
      </c>
      <c r="T712" s="3"/>
      <c r="U712" s="3">
        <f>IF(T712="",1,0)</f>
        <v>1</v>
      </c>
      <c r="V712" s="3" t="s">
        <v>897</v>
      </c>
      <c r="W712" s="5">
        <v>0</v>
      </c>
      <c r="X712" s="5">
        <v>245.73</v>
      </c>
      <c r="Y712" s="5">
        <f>X712*W712</f>
        <v>0</v>
      </c>
      <c r="Z712" s="5">
        <v>400</v>
      </c>
      <c r="AA712" s="5">
        <f>S712+Y712+Z712</f>
        <v>3837.9666666666667</v>
      </c>
      <c r="AB712" s="39">
        <f>(J712/12+J712/12*1.3333333333+450/12+J712/30*6/12+J712)*1.3+Y712+Z712+153.9</f>
        <v>19706.958888845074</v>
      </c>
      <c r="AC712" s="39" t="s">
        <v>82</v>
      </c>
      <c r="AD712" s="39">
        <f>J712*1.3+400+153.9</f>
        <v>16328.1</v>
      </c>
      <c r="AE712" s="39">
        <f>SUMIFS('CUSTO MENSAL FUNC NOVO'!H:H,'CUSTO MENSAL FUNC NOVO'!A:A,'VALORES MENSAIS'!AC712)</f>
        <v>2013.943</v>
      </c>
      <c r="AF712" s="27">
        <f>IF($R712&gt;0,$R712,$S712)+$Y712+$Z712</f>
        <v>3837.9666666666667</v>
      </c>
      <c r="AG712" s="27">
        <f>IF($R712&gt;0,$R712,$S712)+$Y712+$Z712</f>
        <v>3837.9666666666667</v>
      </c>
      <c r="AH712" s="27">
        <f>IF($R712&gt;0,$R712,$S712)+$Y712+$Z712</f>
        <v>3837.9666666666667</v>
      </c>
      <c r="AI712" s="27">
        <f>IF($R712&gt;0,$R712,$S712)+$Y712+$Z712</f>
        <v>3837.9666666666667</v>
      </c>
      <c r="AJ712" s="27">
        <f>IF($O712&gt;=AJ$1,$S712+$Y712+$Z712,$Y712+$Z712)</f>
        <v>3837.9666666666667</v>
      </c>
      <c r="AK712" s="27">
        <f>IF($O712&gt;=AK$1,$S712+$Y712+$Z712,$Y712+$Z712)</f>
        <v>3837.9666666666667</v>
      </c>
      <c r="AL712" s="27">
        <f>IF($O712&gt;=AL$1,$S712+$Y712+$Z712,$Y712+$Z712)</f>
        <v>3837.9666666666667</v>
      </c>
      <c r="AM712" s="27">
        <f>IF($O712&gt;=AM$1,$S712+$Y712+$Z712,$Y712+$Z712)</f>
        <v>3837.9666666666667</v>
      </c>
      <c r="AN712" s="27">
        <f>IF($O712&gt;=AN$1,$S712+$Y712+$Z712,$Y712+$Z712)</f>
        <v>3837.9666666666667</v>
      </c>
      <c r="AO712" s="27">
        <f>IF($O712&gt;=AO$1,$S712+$Y712+$Z712,$Y712+$Z712)</f>
        <v>3837.9666666666667</v>
      </c>
      <c r="AP712" s="27">
        <f>IF($O712&gt;=AP$1,$S712+$Y712+$Z712,$Y712+$Z712)</f>
        <v>3837.9666666666667</v>
      </c>
      <c r="AQ712" s="27">
        <f>IF($O712&gt;=AQ$1,$S712+$Y712+$Z712,$Y712+$Z712)</f>
        <v>3837.9666666666667</v>
      </c>
      <c r="AR712" s="27">
        <f>IF($O712&gt;=AR$1,$S712+$Y712+$Z712,$Y712+$Z712)</f>
        <v>3837.9666666666667</v>
      </c>
      <c r="AS712" s="27">
        <f>IF($O712&gt;=AS$1,$S712+$Y712+$Z712,$Y712+$Z712)</f>
        <v>3837.9666666666667</v>
      </c>
      <c r="AT712" s="27">
        <f>IF($O712&gt;=AT$1,$S712+$Y712+$Z712,$Y712+$Z712)</f>
        <v>3837.9666666666667</v>
      </c>
      <c r="AU712" s="27">
        <f>IF($O712&gt;=AU$1,$S712+$Y712+$Z712,$Y712+$Z712)</f>
        <v>3837.9666666666667</v>
      </c>
      <c r="AV712" s="27">
        <f>IF($O712&gt;=AV$1,$S712+$Y712+$Z712,$Y712+$Z712)</f>
        <v>3837.9666666666667</v>
      </c>
      <c r="AW712" s="27">
        <f>IF($O712&gt;=AW$1,$S712+$Y712+$Z712,$Y712+$Z712)</f>
        <v>3837.9666666666667</v>
      </c>
      <c r="AX712" s="27">
        <f>IF($O712&gt;=AX$1,$S712+$Y712+$Z712,$Y712+$Z712)</f>
        <v>3837.9666666666667</v>
      </c>
      <c r="AY712" s="27">
        <f>IF($O712&gt;=AY$1,$S712+$Y712+$Z712,$Y712+$Z712)</f>
        <v>3837.9666666666667</v>
      </c>
      <c r="AZ712" s="27">
        <f>IF($O712&gt;=AZ$1,$S712+$Y712+$Z712,$Y712+$Z712)</f>
        <v>3837.9666666666667</v>
      </c>
      <c r="BA712" s="27">
        <f>IF($O712&gt;=BA$1,$S712+$Y712+$Z712,$Y712+$Z712)</f>
        <v>3837.9666666666667</v>
      </c>
      <c r="BB712" s="27">
        <f>IF($O712&gt;=BB$1,$S712+$Y712+$Z712,$Y712+$Z712)</f>
        <v>3837.9666666666667</v>
      </c>
      <c r="BC712" s="27">
        <f>IF($O712&gt;=BC$1,$S712+$Y712+$Z712,$Y712+$Z712)</f>
        <v>3837.9666666666667</v>
      </c>
      <c r="BD712" s="27">
        <f>IF($O712&gt;=BD$1,$S712+$Y712+$Z712,$Y712+$Z712)</f>
        <v>3837.9666666666667</v>
      </c>
      <c r="BE712" s="27">
        <f>IF($O712&gt;=BE$1,$S712+$Y712+$Z712,$Y712+$Z712)</f>
        <v>3837.9666666666667</v>
      </c>
      <c r="BF712" s="27">
        <f>IF($O712&gt;=BF$1,$S712+$Y712+$Z712,$Y712+$Z712)</f>
        <v>3837.9666666666667</v>
      </c>
      <c r="BG712" s="27">
        <f>IF($O712&gt;=BG$1,$S712+$Y712+$Z712,$Y712+$Z712)</f>
        <v>3837.9666666666667</v>
      </c>
      <c r="BH712" s="27">
        <f>IF($O712&gt;=BH$1,$S712+$Y712+$Z712,$Y712+$Z712)</f>
        <v>3837.9666666666667</v>
      </c>
      <c r="BI712" s="27">
        <f>IF($O712&gt;=BI$1,$S712+$Y712+$Z712,$Y712+$Z712)</f>
        <v>3837.9666666666667</v>
      </c>
      <c r="BJ712" s="27">
        <f>IF($O712&gt;=BJ$1,$S712+$Y712+$Z712,$Y712+$Z712)</f>
        <v>3837.9666666666667</v>
      </c>
      <c r="BK712" s="27">
        <f>IF($O712&gt;=BK$1,$S712+$Y712+$Z712,$Y712+$Z712)</f>
        <v>3837.9666666666667</v>
      </c>
      <c r="BL712" s="27">
        <f>IF($O712&gt;=BL$1,$S712+$Y712+$Z712,$Y712+$Z712)</f>
        <v>3837.9666666666667</v>
      </c>
      <c r="BM712" s="27">
        <f>IF($O712&gt;=BM$1,$S712+$Y712+$Z712,$Y712+$Z712)</f>
        <v>3837.9666666666667</v>
      </c>
      <c r="BN712" s="27">
        <f>IF($O712&gt;=BN$1,$S712+$Y712+$Z712,$Y712+$Z712)</f>
        <v>3837.9666666666667</v>
      </c>
      <c r="BO712" s="27">
        <f>IF($O712&gt;=BO$1,$S712+$Y712+$Z712,$Y712+$Z712)</f>
        <v>3837.9666666666667</v>
      </c>
      <c r="BP712" s="27">
        <f>IF($O712&gt;=BP$1,$S712+$Y712+$Z712,$Y712+$Z712)</f>
        <v>3837.9666666666667</v>
      </c>
      <c r="BQ712" s="27">
        <f>IF($O712&gt;=BQ$1,$S712+$Y712+$Z712,$Y712+$Z712)</f>
        <v>3837.9666666666667</v>
      </c>
      <c r="BR712" s="27">
        <f>IF($O712&gt;=BR$1,$S712+$Y712+$Z712,$Y712+$Z712)</f>
        <v>3837.9666666666667</v>
      </c>
      <c r="BS712" s="27">
        <f>IF($O712&gt;=BS$1,$S712+$Y712+$Z712,$Y712+$Z712)</f>
        <v>3837.9666666666667</v>
      </c>
      <c r="BT712" s="27">
        <f>IF($O712&gt;=BT$1,$S712+$Y712+$Z712,$Y712+$Z712)</f>
        <v>3837.9666666666667</v>
      </c>
      <c r="BU712" s="27">
        <f>IF($O712&gt;=BU$1,$S712+$Y712+$Z712,$Y712+$Z712)</f>
        <v>3837.9666666666667</v>
      </c>
      <c r="BV712" s="27">
        <f>IF($O712&gt;=BV$1,$S712+$Y712+$Z712,$Y712+$Z712)</f>
        <v>3837.9666666666667</v>
      </c>
      <c r="BW712" s="27">
        <f>IF($O712&gt;=BW$1,$S712+$Y712+$Z712,$Y712+$Z712)</f>
        <v>3837.9666666666667</v>
      </c>
      <c r="BX712" s="27">
        <f>IF($O712&gt;=BX$1,$S712+$Y712+$Z712,$Y712+$Z712)</f>
        <v>3837.9666666666667</v>
      </c>
      <c r="BY712" s="27">
        <f>IF($O712&gt;=BY$1,$S712+$Y712+$Z712,$Y712+$Z712)</f>
        <v>3837.9666666666667</v>
      </c>
      <c r="BZ712" s="27">
        <f>IF($O712&gt;=BZ$1,$S712+$Y712+$Z712,$Y712+$Z712)</f>
        <v>3837.9666666666667</v>
      </c>
      <c r="CA712" s="27">
        <f>IF($O712&gt;=CA$1,$S712+$Y712+$Z712,$Y712+$Z712)</f>
        <v>3837.9666666666667</v>
      </c>
      <c r="CB712" s="27">
        <f>IF($O712&gt;=CB$1,$S712+$Y712+$Z712,$Y712+$Z712)</f>
        <v>3837.9666666666667</v>
      </c>
      <c r="CC712" s="27">
        <f>IF($O712&gt;=CC$1,$S712+$Y712+$Z712,$Y712+$Z712)</f>
        <v>3837.9666666666667</v>
      </c>
      <c r="CD712" s="27">
        <f>IF($O712&gt;=CD$1,$S712+$Y712+$Z712,$Y712+$Z712)</f>
        <v>3837.9666666666667</v>
      </c>
      <c r="CE712" s="27">
        <f>IF($O712&gt;=CE$1,$S712+$Y712+$Z712,$Y712+$Z712)</f>
        <v>3837.9666666666667</v>
      </c>
      <c r="CF712" s="27">
        <f>IF($O712&gt;=CF$1,$S712+$Y712+$Z712,$Y712+$Z712)</f>
        <v>3837.9666666666667</v>
      </c>
      <c r="CG712" s="27">
        <f>IF($O712&gt;=CG$1,$S712+$Y712+$Z712,$Y712+$Z712)</f>
        <v>3837.9666666666667</v>
      </c>
      <c r="CH712" s="27">
        <f>IF($O712&gt;=CH$1,$S712+$Y712+$Z712,$Y712+$Z712)</f>
        <v>3837.9666666666667</v>
      </c>
      <c r="CI712" s="27">
        <f>IF($O712&gt;=CI$1,$S712+$Y712+$Z712,$Y712+$Z712)</f>
        <v>3837.9666666666667</v>
      </c>
      <c r="CJ712" s="27">
        <f>IF($O712&gt;=CJ$1,$S712+$Y712+$Z712,$Y712+$Z712)</f>
        <v>3837.9666666666667</v>
      </c>
      <c r="CK712" s="27">
        <f>IF($O712&gt;=CK$1,$S712+$Y712+$Z712,$Y712+$Z712)</f>
        <v>3837.9666666666667</v>
      </c>
      <c r="CL712" s="27">
        <f>IF($O712&gt;=CL$1,$S712+$Y712+$Z712,$Y712+$Z712)</f>
        <v>3837.9666666666667</v>
      </c>
      <c r="CM712" s="27">
        <f>IF($O712&gt;=CM$1,$S712+$Y712+$Z712,$Y712+$Z712)</f>
        <v>3837.9666666666667</v>
      </c>
      <c r="CN712" s="27">
        <f>IF($O712&gt;=CN$1,$S712+$Y712,$Y712)</f>
        <v>3437.9666666666667</v>
      </c>
      <c r="CO712" s="27">
        <f>IF($O712&gt;=CO$1,$S712+$Y712,$Y712)</f>
        <v>3437.9666666666667</v>
      </c>
      <c r="CP712" s="27">
        <f>IF($O712&gt;=CP$1,$S712+$Y712,$Y712)</f>
        <v>3437.9666666666667</v>
      </c>
      <c r="CQ712" s="27">
        <f>IF($O712&gt;=CQ$1,$S712+$Y712,$Y712)</f>
        <v>3437.9666666666667</v>
      </c>
      <c r="CR712" s="27">
        <f>IF($O712&gt;=CR$1,$S712+$Y712,$Y712)</f>
        <v>3437.9666666666667</v>
      </c>
      <c r="CS712" s="27">
        <f>IF($O712&gt;=CS$1,$S712+$Y712,$Y712)</f>
        <v>3437.9666666666667</v>
      </c>
      <c r="CT712" s="27">
        <f>IF($O712&gt;=CT$1,$S712+$Y712,$Y712)</f>
        <v>3437.9666666666667</v>
      </c>
      <c r="CU712" s="27">
        <f>IF($O712&gt;=CU$1,$S712+$Y712,$Y712)</f>
        <v>3437.9666666666667</v>
      </c>
      <c r="CV712" s="27">
        <f>IF($O712&gt;=CV$1,$S712+$Y712,$Y712)</f>
        <v>3437.9666666666667</v>
      </c>
      <c r="CW712" s="27">
        <f>IF($O712&gt;=CW$1,$S712+$Y712,$Y712)</f>
        <v>3437.9666666666667</v>
      </c>
      <c r="CX712" s="27">
        <f>IF($O712&gt;=CX$1,$S712+$Y712,$Y712)</f>
        <v>3437.9666666666667</v>
      </c>
      <c r="CY712" s="27">
        <f>IF($O712&gt;=CY$1,$S712+$Y712,$Y712)</f>
        <v>3437.9666666666667</v>
      </c>
      <c r="CZ712" s="27">
        <f>IF($O712&gt;=CZ$1,$S712+$Y712,$Y712)</f>
        <v>3437.9666666666667</v>
      </c>
      <c r="DA712" s="27">
        <f>IF($O712&gt;=DA$1,$S712+$Y712,$Y712)</f>
        <v>3437.9666666666667</v>
      </c>
      <c r="DB712" s="27">
        <f>IF($O712&gt;=DB$1,$S712+$Y712,$Y712)</f>
        <v>3437.9666666666667</v>
      </c>
      <c r="DC712" s="27">
        <f>IF($O712&gt;=DC$1,$S712+$Y712,$Y712)</f>
        <v>3437.9666666666667</v>
      </c>
      <c r="DD712" s="27">
        <f>IF($O712&gt;=DD$1,$S712+$Y712,$Y712)</f>
        <v>3437.9666666666667</v>
      </c>
      <c r="DE712" s="27">
        <f>IF($O712&gt;=DE$1,$S712+$Y712,$Y712)</f>
        <v>3437.9666666666667</v>
      </c>
      <c r="DF712" s="27">
        <f>IF($O712&gt;=DF$1,$S712+$Y712,$Y712)</f>
        <v>3437.9666666666667</v>
      </c>
      <c r="DG712" s="27">
        <f>IF($O712&gt;=DG$1,$S712+$Y712,$Y712)</f>
        <v>3437.9666666666667</v>
      </c>
      <c r="DH712" s="27">
        <f>IF($O712&gt;=DH$1,$S712+$Y712,$Y712)</f>
        <v>3437.9666666666667</v>
      </c>
      <c r="DI712" s="27">
        <f>IF($O712&gt;=DI$1,$S712+$Y712,$Y712)</f>
        <v>3437.9666666666667</v>
      </c>
      <c r="DJ712" s="27">
        <f>IF($O712&gt;=DJ$1,$S712+$Y712,$Y712)</f>
        <v>3437.9666666666667</v>
      </c>
      <c r="DK712" s="27">
        <f>IF($O712&gt;=DK$1,$S712+$Y712,$Y712)</f>
        <v>3437.9666666666667</v>
      </c>
      <c r="DL712" s="27">
        <f>IF($O712&gt;=DL$1,$S712+$Y712,$Y712)</f>
        <v>3437.9666666666667</v>
      </c>
      <c r="DM712" s="27">
        <f>IF($O712&gt;=DM$1,$S712+$Y712,$Y712)</f>
        <v>3437.9666666666667</v>
      </c>
      <c r="DN712" s="27">
        <f>IF($O712&gt;=DN$1,$S712+$Y712,$Y712)</f>
        <v>3437.9666666666667</v>
      </c>
      <c r="DO712" s="27">
        <f>IF($O712&gt;=DO$1,$S712+$Y712,$Y712)</f>
        <v>3437.9666666666667</v>
      </c>
      <c r="DP712" s="27">
        <f>IF($O712&gt;=DP$1,$S712+$Y712,$Y712)</f>
        <v>3437.9666666666667</v>
      </c>
      <c r="DQ712" s="27">
        <f>IF($O712&gt;=DQ$1,$S712+$Y712,$Y712)</f>
        <v>3437.9666666666667</v>
      </c>
      <c r="DR712" s="27">
        <f>IF($O712&gt;=DR$1,$S712+$Y712,$Y712)</f>
        <v>3437.9666666666667</v>
      </c>
      <c r="DS712" s="27">
        <f>IF($O712&gt;=DS$1,$S712+$Y712,$Y712)</f>
        <v>3437.9666666666667</v>
      </c>
      <c r="DT712" s="27">
        <f>IF($O712&gt;=DT$1,$S712+$Y712,$Y712)</f>
        <v>3437.9666666666667</v>
      </c>
      <c r="DU712" s="27">
        <f>IF($O712&gt;=DU$1,$S712+$Y712,$Y712)</f>
        <v>3437.9666666666667</v>
      </c>
      <c r="DV712" s="27">
        <f>IF($O712&gt;=DV$1,$S712+$Y712,$Y712)</f>
        <v>3437.9666666666667</v>
      </c>
      <c r="DW712" s="27">
        <f>IF($O712&gt;=DW$1,$S712+$Y712,$Y712)</f>
        <v>3437.9666666666667</v>
      </c>
      <c r="DX712" s="27">
        <f>IF($O712&gt;=DX$1,$S712+$Y712,$Y712)</f>
        <v>3437.9666666666667</v>
      </c>
      <c r="DY712" s="27">
        <f>IF($O712&gt;=DY$1,$S712+$Y712,$Y712)</f>
        <v>3437.9666666666667</v>
      </c>
      <c r="DZ712" s="27">
        <f>IF($O712&gt;=DZ$1,$S712+$Y712,$Y712)</f>
        <v>3437.9666666666667</v>
      </c>
      <c r="EA712" s="27">
        <f>IF($O712&gt;=EA$1,$S712+$Y712,$Y712)</f>
        <v>3437.9666666666667</v>
      </c>
      <c r="EB712" s="27">
        <f>IF($O712&gt;=EB$1,$S712+$Y712,$Y712)</f>
        <v>3437.9666666666667</v>
      </c>
      <c r="EC712" s="27">
        <f>IF($O712&gt;=EC$1,$S712+$Y712,$Y712)</f>
        <v>3437.9666666666667</v>
      </c>
      <c r="ED712" s="27">
        <f>IF($O712&gt;=ED$1,$S712+$Y712,$Y712)</f>
        <v>3437.9666666666667</v>
      </c>
      <c r="EE712" s="27">
        <f>IF($O712&gt;=EE$1,$S712+$Y712,$Y712)</f>
        <v>3437.9666666666667</v>
      </c>
      <c r="EF712" s="27">
        <f>IF($O712&gt;=EF$1,$S712+$Y712,$Y712)</f>
        <v>3437.9666666666667</v>
      </c>
      <c r="EG712" s="27">
        <f>IF($O712&gt;=EG$1,$S712+$Y712,$Y712)</f>
        <v>3437.9666666666667</v>
      </c>
      <c r="EH712" s="27">
        <f>IF($O712&gt;=EH$1,$S712+$Y712,$Y712)</f>
        <v>3437.9666666666667</v>
      </c>
      <c r="EI712" s="27">
        <f>IF($O712&gt;=EI$1,$S712+$Y712,$Y712)</f>
        <v>3437.9666666666667</v>
      </c>
      <c r="EJ712" s="27">
        <f>IF($O712&gt;=EJ$1,$S712+$Y712,$Y712)</f>
        <v>3437.9666666666667</v>
      </c>
      <c r="EK712" s="27">
        <f>IF($O712&gt;=EK$1,$S712+$Y712,$Y712)</f>
        <v>3437.9666666666667</v>
      </c>
      <c r="EL712" s="27">
        <f>IF($O712&gt;=EL$1,$S712+$Y712,$Y712)</f>
        <v>3437.9666666666667</v>
      </c>
      <c r="EM712" s="27">
        <f>IF($O712&gt;=EM$1,$S712+$Y712,$Y712)</f>
        <v>3437.9666666666667</v>
      </c>
      <c r="EN712" s="27">
        <f>IF($O712&gt;=EN$1,$S712+$Y712,$Y712)</f>
        <v>3437.9666666666667</v>
      </c>
      <c r="EO712" s="27">
        <f>IF($O712&gt;=EO$1,$S712+$Y712,$Y712)</f>
        <v>3437.9666666666667</v>
      </c>
      <c r="EP712" s="27">
        <f>IF($O712&gt;=EP$1,$S712+$Y712,$Y712)</f>
        <v>3437.9666666666667</v>
      </c>
      <c r="EQ712" s="27">
        <f>IF($O712&gt;=EQ$1,$S712+$Y712,$Y712)</f>
        <v>3437.9666666666667</v>
      </c>
      <c r="ER712" s="27">
        <f>IF($O712&gt;=ER$1,$S712+$Y712,$Y712)</f>
        <v>3437.9666666666667</v>
      </c>
      <c r="ES712" s="27">
        <f>IF($O712&gt;=ES$1,$S712+$Y712,$Y712)</f>
        <v>3437.9666666666667</v>
      </c>
      <c r="ET712" s="27">
        <f>IF($O712&gt;=ET$1,$S712+$Y712,$Y712)</f>
        <v>3437.9666666666667</v>
      </c>
      <c r="EU712" s="27">
        <f>IF($O712&gt;=EU$1,$S712+$Y712,$Y712)</f>
        <v>3437.9666666666667</v>
      </c>
      <c r="EV712" s="27">
        <f>IF($O712&gt;=EV$1,$S712,0)</f>
        <v>3437.9666666666667</v>
      </c>
      <c r="EW712" s="27">
        <f>IF($O712&gt;=EW$1,$S712,0)</f>
        <v>3437.9666666666667</v>
      </c>
      <c r="EX712" s="27">
        <f>IF($O712&gt;=EX$1,$S712,0)</f>
        <v>3437.9666666666667</v>
      </c>
      <c r="EY712" s="27">
        <f>IF($O712&gt;=EY$1,$S712,0)</f>
        <v>3437.9666666666667</v>
      </c>
      <c r="EZ712" s="27">
        <f>IF($O712&gt;=EZ$1,$S712,0)</f>
        <v>3437.9666666666667</v>
      </c>
      <c r="FA712" s="27">
        <f>IF($O712&gt;=FA$1,$S712,0)</f>
        <v>3437.9666666666667</v>
      </c>
      <c r="FB712" s="27">
        <f>IF($O712&gt;=FB$1,$S712,0)</f>
        <v>3437.9666666666667</v>
      </c>
      <c r="FC712" s="27">
        <f>IF($O712&gt;=FC$1,$S712,0)</f>
        <v>3437.9666666666667</v>
      </c>
      <c r="FD712" s="27">
        <f>IF($O712&gt;=FD$1,$S712,0)</f>
        <v>3437.9666666666667</v>
      </c>
      <c r="FE712" s="27">
        <f>IF($O712&gt;=FE$1,$S712,0)</f>
        <v>3437.9666666666667</v>
      </c>
      <c r="FF712" s="27">
        <f>IF($O712&gt;=FF$1,$S712,0)</f>
        <v>3437.9666666666667</v>
      </c>
      <c r="FG712" s="27">
        <f>IF($O712&gt;=FG$1,$S712,0)</f>
        <v>3437.9666666666667</v>
      </c>
      <c r="FH712" s="27">
        <f>IF($O712&gt;=FH$1,$S712,0)</f>
        <v>3437.9666666666667</v>
      </c>
      <c r="FI712" s="27">
        <f>IF($O712&gt;=FI$1,$S712,0)</f>
        <v>3437.9666666666667</v>
      </c>
      <c r="FJ712" s="27">
        <f>IF($O712&gt;=FJ$1,$S712,0)</f>
        <v>3437.9666666666667</v>
      </c>
      <c r="FK712" s="27">
        <f>IF($O712&gt;=FK$1,$S712,0)</f>
        <v>3437.9666666666667</v>
      </c>
      <c r="FL712" s="27">
        <f>IF($O712&gt;=FL$1,$S712,0)</f>
        <v>3437.9666666666667</v>
      </c>
      <c r="FM712" s="27">
        <f>IF($O712&gt;=FM$1,$S712,0)</f>
        <v>3437.9666666666667</v>
      </c>
      <c r="FN712" s="27">
        <f>IF($O712&gt;=FN$1,$S712,0)</f>
        <v>3437.9666666666667</v>
      </c>
      <c r="FO712" s="27">
        <f>IF($O712&gt;=FO$1,$S712,0)</f>
        <v>3437.9666666666667</v>
      </c>
      <c r="FP712" s="27">
        <f>IF($O712&gt;=FP$1,$S712,0)</f>
        <v>3437.9666666666667</v>
      </c>
      <c r="FQ712" s="27">
        <f>IF($O712&gt;=FQ$1,$S712,0)</f>
        <v>3437.9666666666667</v>
      </c>
      <c r="FR712" s="27">
        <f>IF($O712&gt;=FR$1,$S712,0)</f>
        <v>3437.9666666666667</v>
      </c>
      <c r="FS712" s="27">
        <f>IF($O712&gt;=FS$1,$S712,0)</f>
        <v>3437.9666666666667</v>
      </c>
      <c r="FT712" s="27">
        <f>IF($O712&gt;=FT$1,$S712,0)</f>
        <v>3437.9666666666667</v>
      </c>
      <c r="FU712" s="27">
        <f>IF($O712&gt;=FU$1,$S712,0)</f>
        <v>3437.9666666666667</v>
      </c>
      <c r="FV712" s="27">
        <f>IF($O712&gt;=FV$1,$S712,0)</f>
        <v>3437.9666666666667</v>
      </c>
      <c r="FW712" s="27">
        <f>IF($O712&gt;=FW$1,$S712,0)</f>
        <v>3437.9666666666667</v>
      </c>
      <c r="FX712" s="27">
        <f>IF($O712&gt;=FX$1,$S712,0)</f>
        <v>3437.9666666666667</v>
      </c>
      <c r="FY712" s="27">
        <f>IF($O712&gt;=FY$1,$S712,0)</f>
        <v>3437.9666666666667</v>
      </c>
      <c r="FZ712" s="27">
        <f>IF($O712&gt;=FZ$1,$S712,0)</f>
        <v>3437.9666666666667</v>
      </c>
      <c r="GA712" s="27">
        <f>IF($O712&gt;=GA$1,$S712,0)</f>
        <v>3437.9666666666667</v>
      </c>
      <c r="GB712" s="27">
        <f>IF($O712&gt;=GB$1,$S712,0)</f>
        <v>3437.9666666666667</v>
      </c>
      <c r="GC712" s="27">
        <f>IF($O712&gt;=GC$1,$S712,0)</f>
        <v>3437.9666666666667</v>
      </c>
      <c r="GD712" s="27">
        <f>IF($O712&gt;=GD$1,$S712,0)</f>
        <v>3437.9666666666667</v>
      </c>
      <c r="GE712" s="27">
        <f>IF($O712&gt;=GE$1,$S712,0)</f>
        <v>3437.9666666666667</v>
      </c>
      <c r="GF712" s="27">
        <f>IF($O712&gt;=GF$1,$S712,0)</f>
        <v>3437.9666666666667</v>
      </c>
      <c r="GG712" s="27">
        <f>IF($O712&gt;=GG$1,$S712,0)</f>
        <v>3437.9666666666667</v>
      </c>
      <c r="GH712" s="27">
        <f>IF($O712&gt;=GH$1,$S712,0)</f>
        <v>3437.9666666666667</v>
      </c>
      <c r="GI712" s="27">
        <f>IF($O712&gt;=GI$1,$S712,0)</f>
        <v>3437.9666666666667</v>
      </c>
      <c r="GJ712" s="27">
        <f>IF($O712&gt;=GJ$1,$S712,0)</f>
        <v>3437.9666666666667</v>
      </c>
      <c r="GK712" s="27">
        <f>IF($O712&gt;=GK$1,$S712,0)</f>
        <v>3437.9666666666667</v>
      </c>
      <c r="GL712" s="27">
        <f>IF($O712&gt;=GL$1,$S712,0)</f>
        <v>3437.9666666666667</v>
      </c>
      <c r="GM712" s="27">
        <f>IF($O712&gt;=GM$1,$S712,0)</f>
        <v>3437.9666666666667</v>
      </c>
      <c r="GN712" s="27">
        <f>IF($O712&gt;=GN$1,$S712,0)</f>
        <v>3437.9666666666667</v>
      </c>
      <c r="GO712" s="27">
        <f>IF($O712&gt;=GO$1,$S712,0)</f>
        <v>3437.9666666666667</v>
      </c>
      <c r="GP712" s="27">
        <f>IF($O712&gt;=GP$1,$S712,0)</f>
        <v>3437.9666666666667</v>
      </c>
      <c r="GQ712" s="27">
        <f>IF($O712&gt;=GQ$1,$S712,0)</f>
        <v>3437.9666666666667</v>
      </c>
      <c r="GR712" s="27">
        <f>IF($O712&gt;=GR$1,$S712,0)</f>
        <v>3437.9666666666667</v>
      </c>
      <c r="GS712" s="27">
        <f>IF($O712&gt;=GS$1,$S712,0)</f>
        <v>3437.9666666666667</v>
      </c>
      <c r="GT712" s="27">
        <f>IF($O712&gt;=GT$1,$S712,0)</f>
        <v>3437.9666666666667</v>
      </c>
      <c r="GU712" s="27">
        <f>IF($O712&gt;=GU$1,$S712,0)</f>
        <v>3437.9666666666667</v>
      </c>
      <c r="GV712" s="27">
        <f>IF($O712&gt;=GV$1,$S712,0)</f>
        <v>3437.9666666666667</v>
      </c>
      <c r="GW712" s="27">
        <f>IF($O712&gt;=GW$1,$S712,0)</f>
        <v>3437.9666666666667</v>
      </c>
      <c r="GX712" s="27">
        <f>IF($O712&gt;=GX$1,$S712,0)</f>
        <v>3437.9666666666667</v>
      </c>
      <c r="GY712" s="27">
        <f>IF($O712&gt;=GY$1,$S712,0)</f>
        <v>3437.9666666666667</v>
      </c>
      <c r="GZ712" s="27">
        <f>IF($O712&gt;=GZ$1,$S712,0)</f>
        <v>3437.9666666666667</v>
      </c>
      <c r="HA712" s="27">
        <f>IF($O712&gt;=HA$1,$S712,0)</f>
        <v>3437.9666666666667</v>
      </c>
      <c r="HB712" s="27">
        <f>IF($O712&gt;=HB$1,$S712,0)</f>
        <v>3437.9666666666667</v>
      </c>
      <c r="HC712" s="27">
        <f>IF($O712&gt;=HC$1,$S712,0)</f>
        <v>3437.9666666666667</v>
      </c>
    </row>
    <row r="713" spans="1:211">
      <c r="A713" s="3">
        <v>1457</v>
      </c>
      <c r="B713" s="3" t="s">
        <v>775</v>
      </c>
      <c r="C713" s="3" t="s">
        <v>15</v>
      </c>
      <c r="D713" s="3">
        <v>53</v>
      </c>
      <c r="E713" s="4">
        <v>29731</v>
      </c>
      <c r="F713" s="5">
        <v>37.095890410958901</v>
      </c>
      <c r="G713" s="3" t="s">
        <v>729</v>
      </c>
      <c r="H713" s="4">
        <v>24009</v>
      </c>
      <c r="I713" s="9" t="s">
        <v>806</v>
      </c>
      <c r="J713" s="5">
        <v>2310.46</v>
      </c>
      <c r="K713" s="31">
        <v>1018</v>
      </c>
      <c r="L713" s="32">
        <v>37</v>
      </c>
      <c r="M713" s="33">
        <f>VLOOKUP(L713,FIND,3,TRUE)</f>
        <v>1.5</v>
      </c>
      <c r="N713" s="32">
        <f>IF(L713&gt;30,180,VLOOKUP(L713,TEMPO,2,FALSE))</f>
        <v>180</v>
      </c>
      <c r="O713" s="32">
        <f>IF(R713&gt;0,4,N713)</f>
        <v>180</v>
      </c>
      <c r="P713" s="96">
        <f>J713*M713*L713</f>
        <v>128230.53</v>
      </c>
      <c r="Q713" s="96">
        <f>10934.45*2</f>
        <v>21868.9</v>
      </c>
      <c r="R713" s="96">
        <f>IF(P713&lt;=Q713,P713/4,0)</f>
        <v>0</v>
      </c>
      <c r="S713" s="5">
        <f>IF(P713&gt;=Q713,P713/N713,0)</f>
        <v>712.39183333333335</v>
      </c>
      <c r="T713" s="3"/>
      <c r="U713" s="3">
        <f>IF(T713="",1,0)</f>
        <v>1</v>
      </c>
      <c r="V713" s="3">
        <v>65</v>
      </c>
      <c r="W713" s="5">
        <v>0</v>
      </c>
      <c r="X713" s="5">
        <v>203.3</v>
      </c>
      <c r="Y713" s="5">
        <f>X713*W713</f>
        <v>0</v>
      </c>
      <c r="Z713" s="5">
        <v>400</v>
      </c>
      <c r="AA713" s="5">
        <f>S713+Y713+Z713</f>
        <v>1112.3918333333334</v>
      </c>
      <c r="AB713" s="39">
        <f>(J713/12+J713/12*1.3333333333+450/12+J713/30*6/12+J713)*1.3+Y713+Z713+153.9</f>
        <v>4240.3409111027677</v>
      </c>
      <c r="AC713" s="39" t="s">
        <v>15</v>
      </c>
      <c r="AD713" s="39">
        <f>J713*1.3+400+153.9</f>
        <v>3557.498</v>
      </c>
      <c r="AE713" s="39">
        <f>SUMIFS('CUSTO MENSAL FUNC NOVO'!H:H,'CUSTO MENSAL FUNC NOVO'!A:A,'VALORES MENSAIS'!AC713)</f>
        <v>3052.63</v>
      </c>
      <c r="AF713" s="27">
        <f>IF($R713&gt;0,$R713,$S713)+$Y713+$Z713</f>
        <v>1112.3918333333334</v>
      </c>
      <c r="AG713" s="27">
        <f>IF($R713&gt;0,$R713,$S713)+$Y713+$Z713</f>
        <v>1112.3918333333334</v>
      </c>
      <c r="AH713" s="27">
        <f>IF($R713&gt;0,$R713,$S713)+$Y713+$Z713</f>
        <v>1112.3918333333334</v>
      </c>
      <c r="AI713" s="27">
        <f>IF($R713&gt;0,$R713,$S713)+$Y713+$Z713</f>
        <v>1112.3918333333334</v>
      </c>
      <c r="AJ713" s="27">
        <f>IF($O713&gt;=AJ$1,$S713+$Y713+$Z713,$Y713+$Z713)</f>
        <v>1112.3918333333334</v>
      </c>
      <c r="AK713" s="27">
        <f>IF($O713&gt;=AK$1,$S713+$Y713+$Z713,$Y713+$Z713)</f>
        <v>1112.3918333333334</v>
      </c>
      <c r="AL713" s="27">
        <f>IF($O713&gt;=AL$1,$S713+$Y713+$Z713,$Y713+$Z713)</f>
        <v>1112.3918333333334</v>
      </c>
      <c r="AM713" s="27">
        <f>IF($O713&gt;=AM$1,$S713+$Y713+$Z713,$Y713+$Z713)</f>
        <v>1112.3918333333334</v>
      </c>
      <c r="AN713" s="27">
        <f>IF($O713&gt;=AN$1,$S713+$Y713+$Z713,$Y713+$Z713)</f>
        <v>1112.3918333333334</v>
      </c>
      <c r="AO713" s="27">
        <f>IF($O713&gt;=AO$1,$S713+$Y713+$Z713,$Y713+$Z713)</f>
        <v>1112.3918333333334</v>
      </c>
      <c r="AP713" s="27">
        <f>IF($O713&gt;=AP$1,$S713+$Y713+$Z713,$Y713+$Z713)</f>
        <v>1112.3918333333334</v>
      </c>
      <c r="AQ713" s="27">
        <f>IF($O713&gt;=AQ$1,$S713+$Y713+$Z713,$Y713+$Z713)</f>
        <v>1112.3918333333334</v>
      </c>
      <c r="AR713" s="27">
        <f>IF($O713&gt;=AR$1,$S713+$Y713+$Z713,$Y713+$Z713)</f>
        <v>1112.3918333333334</v>
      </c>
      <c r="AS713" s="27">
        <f>IF($O713&gt;=AS$1,$S713+$Y713+$Z713,$Y713+$Z713)</f>
        <v>1112.3918333333334</v>
      </c>
      <c r="AT713" s="27">
        <f>IF($O713&gt;=AT$1,$S713+$Y713+$Z713,$Y713+$Z713)</f>
        <v>1112.3918333333334</v>
      </c>
      <c r="AU713" s="27">
        <f>IF($O713&gt;=AU$1,$S713+$Y713+$Z713,$Y713+$Z713)</f>
        <v>1112.3918333333334</v>
      </c>
      <c r="AV713" s="27">
        <f>IF($O713&gt;=AV$1,$S713+$Y713+$Z713,$Y713+$Z713)</f>
        <v>1112.3918333333334</v>
      </c>
      <c r="AW713" s="27">
        <f>IF($O713&gt;=AW$1,$S713+$Y713+$Z713,$Y713+$Z713)</f>
        <v>1112.3918333333334</v>
      </c>
      <c r="AX713" s="27">
        <f>IF($O713&gt;=AX$1,$S713+$Y713+$Z713,$Y713+$Z713)</f>
        <v>1112.3918333333334</v>
      </c>
      <c r="AY713" s="27">
        <f>IF($O713&gt;=AY$1,$S713+$Y713+$Z713,$Y713+$Z713)</f>
        <v>1112.3918333333334</v>
      </c>
      <c r="AZ713" s="27">
        <f>IF($O713&gt;=AZ$1,$S713+$Y713+$Z713,$Y713+$Z713)</f>
        <v>1112.3918333333334</v>
      </c>
      <c r="BA713" s="27">
        <f>IF($O713&gt;=BA$1,$S713+$Y713+$Z713,$Y713+$Z713)</f>
        <v>1112.3918333333334</v>
      </c>
      <c r="BB713" s="27">
        <f>IF($O713&gt;=BB$1,$S713+$Y713+$Z713,$Y713+$Z713)</f>
        <v>1112.3918333333334</v>
      </c>
      <c r="BC713" s="27">
        <f>IF($O713&gt;=BC$1,$S713+$Y713+$Z713,$Y713+$Z713)</f>
        <v>1112.3918333333334</v>
      </c>
      <c r="BD713" s="27">
        <f>IF($O713&gt;=BD$1,$S713+$Y713+$Z713,$Y713+$Z713)</f>
        <v>1112.3918333333334</v>
      </c>
      <c r="BE713" s="27">
        <f>IF($O713&gt;=BE$1,$S713+$Y713+$Z713,$Y713+$Z713)</f>
        <v>1112.3918333333334</v>
      </c>
      <c r="BF713" s="27">
        <f>IF($O713&gt;=BF$1,$S713+$Y713+$Z713,$Y713+$Z713)</f>
        <v>1112.3918333333334</v>
      </c>
      <c r="BG713" s="27">
        <f>IF($O713&gt;=BG$1,$S713+$Y713+$Z713,$Y713+$Z713)</f>
        <v>1112.3918333333334</v>
      </c>
      <c r="BH713" s="27">
        <f>IF($O713&gt;=BH$1,$S713+$Y713+$Z713,$Y713+$Z713)</f>
        <v>1112.3918333333334</v>
      </c>
      <c r="BI713" s="27">
        <f>IF($O713&gt;=BI$1,$S713+$Y713+$Z713,$Y713+$Z713)</f>
        <v>1112.3918333333334</v>
      </c>
      <c r="BJ713" s="27">
        <f>IF($O713&gt;=BJ$1,$S713+$Y713+$Z713,$Y713+$Z713)</f>
        <v>1112.3918333333334</v>
      </c>
      <c r="BK713" s="27">
        <f>IF($O713&gt;=BK$1,$S713+$Y713+$Z713,$Y713+$Z713)</f>
        <v>1112.3918333333334</v>
      </c>
      <c r="BL713" s="27">
        <f>IF($O713&gt;=BL$1,$S713+$Y713+$Z713,$Y713+$Z713)</f>
        <v>1112.3918333333334</v>
      </c>
      <c r="BM713" s="27">
        <f>IF($O713&gt;=BM$1,$S713+$Y713+$Z713,$Y713+$Z713)</f>
        <v>1112.3918333333334</v>
      </c>
      <c r="BN713" s="27">
        <f>IF($O713&gt;=BN$1,$S713+$Y713+$Z713,$Y713+$Z713)</f>
        <v>1112.3918333333334</v>
      </c>
      <c r="BO713" s="27">
        <f>IF($O713&gt;=BO$1,$S713+$Y713+$Z713,$Y713+$Z713)</f>
        <v>1112.3918333333334</v>
      </c>
      <c r="BP713" s="27">
        <f>IF($O713&gt;=BP$1,$S713+$Y713+$Z713,$Y713+$Z713)</f>
        <v>1112.3918333333334</v>
      </c>
      <c r="BQ713" s="27">
        <f>IF($O713&gt;=BQ$1,$S713+$Y713+$Z713,$Y713+$Z713)</f>
        <v>1112.3918333333334</v>
      </c>
      <c r="BR713" s="27">
        <f>IF($O713&gt;=BR$1,$S713+$Y713+$Z713,$Y713+$Z713)</f>
        <v>1112.3918333333334</v>
      </c>
      <c r="BS713" s="27">
        <f>IF($O713&gt;=BS$1,$S713+$Y713+$Z713,$Y713+$Z713)</f>
        <v>1112.3918333333334</v>
      </c>
      <c r="BT713" s="27">
        <f>IF($O713&gt;=BT$1,$S713+$Y713+$Z713,$Y713+$Z713)</f>
        <v>1112.3918333333334</v>
      </c>
      <c r="BU713" s="27">
        <f>IF($O713&gt;=BU$1,$S713+$Y713+$Z713,$Y713+$Z713)</f>
        <v>1112.3918333333334</v>
      </c>
      <c r="BV713" s="27">
        <f>IF($O713&gt;=BV$1,$S713+$Y713+$Z713,$Y713+$Z713)</f>
        <v>1112.3918333333334</v>
      </c>
      <c r="BW713" s="27">
        <f>IF($O713&gt;=BW$1,$S713+$Y713+$Z713,$Y713+$Z713)</f>
        <v>1112.3918333333334</v>
      </c>
      <c r="BX713" s="27">
        <f>IF($O713&gt;=BX$1,$S713+$Y713+$Z713,$Y713+$Z713)</f>
        <v>1112.3918333333334</v>
      </c>
      <c r="BY713" s="27">
        <f>IF($O713&gt;=BY$1,$S713+$Y713+$Z713,$Y713+$Z713)</f>
        <v>1112.3918333333334</v>
      </c>
      <c r="BZ713" s="27">
        <f>IF($O713&gt;=BZ$1,$S713+$Y713+$Z713,$Y713+$Z713)</f>
        <v>1112.3918333333334</v>
      </c>
      <c r="CA713" s="27">
        <f>IF($O713&gt;=CA$1,$S713+$Y713+$Z713,$Y713+$Z713)</f>
        <v>1112.3918333333334</v>
      </c>
      <c r="CB713" s="27">
        <f>IF($O713&gt;=CB$1,$S713+$Y713+$Z713,$Y713+$Z713)</f>
        <v>1112.3918333333334</v>
      </c>
      <c r="CC713" s="27">
        <f>IF($O713&gt;=CC$1,$S713+$Y713+$Z713,$Y713+$Z713)</f>
        <v>1112.3918333333334</v>
      </c>
      <c r="CD713" s="27">
        <f>IF($O713&gt;=CD$1,$S713+$Y713+$Z713,$Y713+$Z713)</f>
        <v>1112.3918333333334</v>
      </c>
      <c r="CE713" s="27">
        <f>IF($O713&gt;=CE$1,$S713+$Y713+$Z713,$Y713+$Z713)</f>
        <v>1112.3918333333334</v>
      </c>
      <c r="CF713" s="27">
        <f>IF($O713&gt;=CF$1,$S713+$Y713+$Z713,$Y713+$Z713)</f>
        <v>1112.3918333333334</v>
      </c>
      <c r="CG713" s="27">
        <f>IF($O713&gt;=CG$1,$S713+$Y713+$Z713,$Y713+$Z713)</f>
        <v>1112.3918333333334</v>
      </c>
      <c r="CH713" s="27">
        <f>IF($O713&gt;=CH$1,$S713+$Y713+$Z713,$Y713+$Z713)</f>
        <v>1112.3918333333334</v>
      </c>
      <c r="CI713" s="27">
        <f>IF($O713&gt;=CI$1,$S713+$Y713+$Z713,$Y713+$Z713)</f>
        <v>1112.3918333333334</v>
      </c>
      <c r="CJ713" s="27">
        <f>IF($O713&gt;=CJ$1,$S713+$Y713+$Z713,$Y713+$Z713)</f>
        <v>1112.3918333333334</v>
      </c>
      <c r="CK713" s="27">
        <f>IF($O713&gt;=CK$1,$S713+$Y713+$Z713,$Y713+$Z713)</f>
        <v>1112.3918333333334</v>
      </c>
      <c r="CL713" s="27">
        <f>IF($O713&gt;=CL$1,$S713+$Y713+$Z713,$Y713+$Z713)</f>
        <v>1112.3918333333334</v>
      </c>
      <c r="CM713" s="27">
        <f>IF($O713&gt;=CM$1,$S713+$Y713+$Z713,$Y713+$Z713)</f>
        <v>1112.3918333333334</v>
      </c>
      <c r="CN713" s="27">
        <f>IF($O713&gt;=CN$1,$S713+$Y713,$Y713)</f>
        <v>712.39183333333335</v>
      </c>
      <c r="CO713" s="27">
        <f>IF($O713&gt;=CO$1,$S713+$Y713,$Y713)</f>
        <v>712.39183333333335</v>
      </c>
      <c r="CP713" s="27">
        <f>IF($O713&gt;=CP$1,$S713+$Y713,$Y713)</f>
        <v>712.39183333333335</v>
      </c>
      <c r="CQ713" s="27">
        <f>IF($O713&gt;=CQ$1,$S713+$Y713,$Y713)</f>
        <v>712.39183333333335</v>
      </c>
      <c r="CR713" s="27">
        <f>IF($O713&gt;=CR$1,$S713+$Y713,$Y713)</f>
        <v>712.39183333333335</v>
      </c>
      <c r="CS713" s="27">
        <f>IF($O713&gt;=CS$1,$S713+$Y713,$Y713)</f>
        <v>712.39183333333335</v>
      </c>
      <c r="CT713" s="27">
        <f>IF($O713&gt;=CT$1,$S713+$Y713,$Y713)</f>
        <v>712.39183333333335</v>
      </c>
      <c r="CU713" s="27">
        <f>IF($O713&gt;=CU$1,$S713+$Y713,$Y713)</f>
        <v>712.39183333333335</v>
      </c>
      <c r="CV713" s="27">
        <f>IF($O713&gt;=CV$1,$S713+$Y713,$Y713)</f>
        <v>712.39183333333335</v>
      </c>
      <c r="CW713" s="27">
        <f>IF($O713&gt;=CW$1,$S713+$Y713,$Y713)</f>
        <v>712.39183333333335</v>
      </c>
      <c r="CX713" s="27">
        <f>IF($O713&gt;=CX$1,$S713+$Y713,$Y713)</f>
        <v>712.39183333333335</v>
      </c>
      <c r="CY713" s="27">
        <f>IF($O713&gt;=CY$1,$S713+$Y713,$Y713)</f>
        <v>712.39183333333335</v>
      </c>
      <c r="CZ713" s="27">
        <f>IF($O713&gt;=CZ$1,$S713+$Y713,$Y713)</f>
        <v>712.39183333333335</v>
      </c>
      <c r="DA713" s="27">
        <f>IF($O713&gt;=DA$1,$S713+$Y713,$Y713)</f>
        <v>712.39183333333335</v>
      </c>
      <c r="DB713" s="27">
        <f>IF($O713&gt;=DB$1,$S713+$Y713,$Y713)</f>
        <v>712.39183333333335</v>
      </c>
      <c r="DC713" s="27">
        <f>IF($O713&gt;=DC$1,$S713+$Y713,$Y713)</f>
        <v>712.39183333333335</v>
      </c>
      <c r="DD713" s="27">
        <f>IF($O713&gt;=DD$1,$S713+$Y713,$Y713)</f>
        <v>712.39183333333335</v>
      </c>
      <c r="DE713" s="27">
        <f>IF($O713&gt;=DE$1,$S713+$Y713,$Y713)</f>
        <v>712.39183333333335</v>
      </c>
      <c r="DF713" s="27">
        <f>IF($O713&gt;=DF$1,$S713+$Y713,$Y713)</f>
        <v>712.39183333333335</v>
      </c>
      <c r="DG713" s="27">
        <f>IF($O713&gt;=DG$1,$S713+$Y713,$Y713)</f>
        <v>712.39183333333335</v>
      </c>
      <c r="DH713" s="27">
        <f>IF($O713&gt;=DH$1,$S713+$Y713,$Y713)</f>
        <v>712.39183333333335</v>
      </c>
      <c r="DI713" s="27">
        <f>IF($O713&gt;=DI$1,$S713+$Y713,$Y713)</f>
        <v>712.39183333333335</v>
      </c>
      <c r="DJ713" s="27">
        <f>IF($O713&gt;=DJ$1,$S713+$Y713,$Y713)</f>
        <v>712.39183333333335</v>
      </c>
      <c r="DK713" s="27">
        <f>IF($O713&gt;=DK$1,$S713+$Y713,$Y713)</f>
        <v>712.39183333333335</v>
      </c>
      <c r="DL713" s="27">
        <f>IF($O713&gt;=DL$1,$S713+$Y713,$Y713)</f>
        <v>712.39183333333335</v>
      </c>
      <c r="DM713" s="27">
        <f>IF($O713&gt;=DM$1,$S713+$Y713,$Y713)</f>
        <v>712.39183333333335</v>
      </c>
      <c r="DN713" s="27">
        <f>IF($O713&gt;=DN$1,$S713+$Y713,$Y713)</f>
        <v>712.39183333333335</v>
      </c>
      <c r="DO713" s="27">
        <f>IF($O713&gt;=DO$1,$S713+$Y713,$Y713)</f>
        <v>712.39183333333335</v>
      </c>
      <c r="DP713" s="27">
        <f>IF($O713&gt;=DP$1,$S713+$Y713,$Y713)</f>
        <v>712.39183333333335</v>
      </c>
      <c r="DQ713" s="27">
        <f>IF($O713&gt;=DQ$1,$S713+$Y713,$Y713)</f>
        <v>712.39183333333335</v>
      </c>
      <c r="DR713" s="27">
        <f>IF($O713&gt;=DR$1,$S713+$Y713,$Y713)</f>
        <v>712.39183333333335</v>
      </c>
      <c r="DS713" s="27">
        <f>IF($O713&gt;=DS$1,$S713+$Y713,$Y713)</f>
        <v>712.39183333333335</v>
      </c>
      <c r="DT713" s="27">
        <f>IF($O713&gt;=DT$1,$S713+$Y713,$Y713)</f>
        <v>712.39183333333335</v>
      </c>
      <c r="DU713" s="27">
        <f>IF($O713&gt;=DU$1,$S713+$Y713,$Y713)</f>
        <v>712.39183333333335</v>
      </c>
      <c r="DV713" s="27">
        <f>IF($O713&gt;=DV$1,$S713+$Y713,$Y713)</f>
        <v>712.39183333333335</v>
      </c>
      <c r="DW713" s="27">
        <f>IF($O713&gt;=DW$1,$S713+$Y713,$Y713)</f>
        <v>712.39183333333335</v>
      </c>
      <c r="DX713" s="27">
        <f>IF($O713&gt;=DX$1,$S713+$Y713,$Y713)</f>
        <v>712.39183333333335</v>
      </c>
      <c r="DY713" s="27">
        <f>IF($O713&gt;=DY$1,$S713+$Y713,$Y713)</f>
        <v>712.39183333333335</v>
      </c>
      <c r="DZ713" s="27">
        <f>IF($O713&gt;=DZ$1,$S713+$Y713,$Y713)</f>
        <v>712.39183333333335</v>
      </c>
      <c r="EA713" s="27">
        <f>IF($O713&gt;=EA$1,$S713+$Y713,$Y713)</f>
        <v>712.39183333333335</v>
      </c>
      <c r="EB713" s="27">
        <f>IF($O713&gt;=EB$1,$S713+$Y713,$Y713)</f>
        <v>712.39183333333335</v>
      </c>
      <c r="EC713" s="27">
        <f>IF($O713&gt;=EC$1,$S713+$Y713,$Y713)</f>
        <v>712.39183333333335</v>
      </c>
      <c r="ED713" s="27">
        <f>IF($O713&gt;=ED$1,$S713+$Y713,$Y713)</f>
        <v>712.39183333333335</v>
      </c>
      <c r="EE713" s="27">
        <f>IF($O713&gt;=EE$1,$S713+$Y713,$Y713)</f>
        <v>712.39183333333335</v>
      </c>
      <c r="EF713" s="27">
        <f>IF($O713&gt;=EF$1,$S713+$Y713,$Y713)</f>
        <v>712.39183333333335</v>
      </c>
      <c r="EG713" s="27">
        <f>IF($O713&gt;=EG$1,$S713+$Y713,$Y713)</f>
        <v>712.39183333333335</v>
      </c>
      <c r="EH713" s="27">
        <f>IF($O713&gt;=EH$1,$S713+$Y713,$Y713)</f>
        <v>712.39183333333335</v>
      </c>
      <c r="EI713" s="27">
        <f>IF($O713&gt;=EI$1,$S713+$Y713,$Y713)</f>
        <v>712.39183333333335</v>
      </c>
      <c r="EJ713" s="27">
        <f>IF($O713&gt;=EJ$1,$S713+$Y713,$Y713)</f>
        <v>712.39183333333335</v>
      </c>
      <c r="EK713" s="27">
        <f>IF($O713&gt;=EK$1,$S713+$Y713,$Y713)</f>
        <v>712.39183333333335</v>
      </c>
      <c r="EL713" s="27">
        <f>IF($O713&gt;=EL$1,$S713+$Y713,$Y713)</f>
        <v>712.39183333333335</v>
      </c>
      <c r="EM713" s="27">
        <f>IF($O713&gt;=EM$1,$S713+$Y713,$Y713)</f>
        <v>712.39183333333335</v>
      </c>
      <c r="EN713" s="27">
        <f>IF($O713&gt;=EN$1,$S713+$Y713,$Y713)</f>
        <v>712.39183333333335</v>
      </c>
      <c r="EO713" s="27">
        <f>IF($O713&gt;=EO$1,$S713+$Y713,$Y713)</f>
        <v>712.39183333333335</v>
      </c>
      <c r="EP713" s="27">
        <f>IF($O713&gt;=EP$1,$S713+$Y713,$Y713)</f>
        <v>712.39183333333335</v>
      </c>
      <c r="EQ713" s="27">
        <f>IF($O713&gt;=EQ$1,$S713+$Y713,$Y713)</f>
        <v>712.39183333333335</v>
      </c>
      <c r="ER713" s="27">
        <f>IF($O713&gt;=ER$1,$S713+$Y713,$Y713)</f>
        <v>712.39183333333335</v>
      </c>
      <c r="ES713" s="27">
        <f>IF($O713&gt;=ES$1,$S713+$Y713,$Y713)</f>
        <v>712.39183333333335</v>
      </c>
      <c r="ET713" s="27">
        <f>IF($O713&gt;=ET$1,$S713+$Y713,$Y713)</f>
        <v>712.39183333333335</v>
      </c>
      <c r="EU713" s="27">
        <f>IF($O713&gt;=EU$1,$S713+$Y713,$Y713)</f>
        <v>712.39183333333335</v>
      </c>
      <c r="EV713" s="27">
        <f>IF($O713&gt;=EV$1,$S713,0)</f>
        <v>712.39183333333335</v>
      </c>
      <c r="EW713" s="27">
        <f>IF($O713&gt;=EW$1,$S713,0)</f>
        <v>712.39183333333335</v>
      </c>
      <c r="EX713" s="27">
        <f>IF($O713&gt;=EX$1,$S713,0)</f>
        <v>712.39183333333335</v>
      </c>
      <c r="EY713" s="27">
        <f>IF($O713&gt;=EY$1,$S713,0)</f>
        <v>712.39183333333335</v>
      </c>
      <c r="EZ713" s="27">
        <f>IF($O713&gt;=EZ$1,$S713,0)</f>
        <v>712.39183333333335</v>
      </c>
      <c r="FA713" s="27">
        <f>IF($O713&gt;=FA$1,$S713,0)</f>
        <v>712.39183333333335</v>
      </c>
      <c r="FB713" s="27">
        <f>IF($O713&gt;=FB$1,$S713,0)</f>
        <v>712.39183333333335</v>
      </c>
      <c r="FC713" s="27">
        <f>IF($O713&gt;=FC$1,$S713,0)</f>
        <v>712.39183333333335</v>
      </c>
      <c r="FD713" s="27">
        <f>IF($O713&gt;=FD$1,$S713,0)</f>
        <v>712.39183333333335</v>
      </c>
      <c r="FE713" s="27">
        <f>IF($O713&gt;=FE$1,$S713,0)</f>
        <v>712.39183333333335</v>
      </c>
      <c r="FF713" s="27">
        <f>IF($O713&gt;=FF$1,$S713,0)</f>
        <v>712.39183333333335</v>
      </c>
      <c r="FG713" s="27">
        <f>IF($O713&gt;=FG$1,$S713,0)</f>
        <v>712.39183333333335</v>
      </c>
      <c r="FH713" s="27">
        <f>IF($O713&gt;=FH$1,$S713,0)</f>
        <v>712.39183333333335</v>
      </c>
      <c r="FI713" s="27">
        <f>IF($O713&gt;=FI$1,$S713,0)</f>
        <v>712.39183333333335</v>
      </c>
      <c r="FJ713" s="27">
        <f>IF($O713&gt;=FJ$1,$S713,0)</f>
        <v>712.39183333333335</v>
      </c>
      <c r="FK713" s="27">
        <f>IF($O713&gt;=FK$1,$S713,0)</f>
        <v>712.39183333333335</v>
      </c>
      <c r="FL713" s="27">
        <f>IF($O713&gt;=FL$1,$S713,0)</f>
        <v>712.39183333333335</v>
      </c>
      <c r="FM713" s="27">
        <f>IF($O713&gt;=FM$1,$S713,0)</f>
        <v>712.39183333333335</v>
      </c>
      <c r="FN713" s="27">
        <f>IF($O713&gt;=FN$1,$S713,0)</f>
        <v>712.39183333333335</v>
      </c>
      <c r="FO713" s="27">
        <f>IF($O713&gt;=FO$1,$S713,0)</f>
        <v>712.39183333333335</v>
      </c>
      <c r="FP713" s="27">
        <f>IF($O713&gt;=FP$1,$S713,0)</f>
        <v>712.39183333333335</v>
      </c>
      <c r="FQ713" s="27">
        <f>IF($O713&gt;=FQ$1,$S713,0)</f>
        <v>712.39183333333335</v>
      </c>
      <c r="FR713" s="27">
        <f>IF($O713&gt;=FR$1,$S713,0)</f>
        <v>712.39183333333335</v>
      </c>
      <c r="FS713" s="27">
        <f>IF($O713&gt;=FS$1,$S713,0)</f>
        <v>712.39183333333335</v>
      </c>
      <c r="FT713" s="27">
        <f>IF($O713&gt;=FT$1,$S713,0)</f>
        <v>712.39183333333335</v>
      </c>
      <c r="FU713" s="27">
        <f>IF($O713&gt;=FU$1,$S713,0)</f>
        <v>712.39183333333335</v>
      </c>
      <c r="FV713" s="27">
        <f>IF($O713&gt;=FV$1,$S713,0)</f>
        <v>712.39183333333335</v>
      </c>
      <c r="FW713" s="27">
        <f>IF($O713&gt;=FW$1,$S713,0)</f>
        <v>712.39183333333335</v>
      </c>
      <c r="FX713" s="27">
        <f>IF($O713&gt;=FX$1,$S713,0)</f>
        <v>712.39183333333335</v>
      </c>
      <c r="FY713" s="27">
        <f>IF($O713&gt;=FY$1,$S713,0)</f>
        <v>712.39183333333335</v>
      </c>
      <c r="FZ713" s="27">
        <f>IF($O713&gt;=FZ$1,$S713,0)</f>
        <v>712.39183333333335</v>
      </c>
      <c r="GA713" s="27">
        <f>IF($O713&gt;=GA$1,$S713,0)</f>
        <v>712.39183333333335</v>
      </c>
      <c r="GB713" s="27">
        <f>IF($O713&gt;=GB$1,$S713,0)</f>
        <v>712.39183333333335</v>
      </c>
      <c r="GC713" s="27">
        <f>IF($O713&gt;=GC$1,$S713,0)</f>
        <v>712.39183333333335</v>
      </c>
      <c r="GD713" s="27">
        <f>IF($O713&gt;=GD$1,$S713,0)</f>
        <v>712.39183333333335</v>
      </c>
      <c r="GE713" s="27">
        <f>IF($O713&gt;=GE$1,$S713,0)</f>
        <v>712.39183333333335</v>
      </c>
      <c r="GF713" s="27">
        <f>IF($O713&gt;=GF$1,$S713,0)</f>
        <v>712.39183333333335</v>
      </c>
      <c r="GG713" s="27">
        <f>IF($O713&gt;=GG$1,$S713,0)</f>
        <v>712.39183333333335</v>
      </c>
      <c r="GH713" s="27">
        <f>IF($O713&gt;=GH$1,$S713,0)</f>
        <v>712.39183333333335</v>
      </c>
      <c r="GI713" s="27">
        <f>IF($O713&gt;=GI$1,$S713,0)</f>
        <v>712.39183333333335</v>
      </c>
      <c r="GJ713" s="27">
        <f>IF($O713&gt;=GJ$1,$S713,0)</f>
        <v>712.39183333333335</v>
      </c>
      <c r="GK713" s="27">
        <f>IF($O713&gt;=GK$1,$S713,0)</f>
        <v>712.39183333333335</v>
      </c>
      <c r="GL713" s="27">
        <f>IF($O713&gt;=GL$1,$S713,0)</f>
        <v>712.39183333333335</v>
      </c>
      <c r="GM713" s="27">
        <f>IF($O713&gt;=GM$1,$S713,0)</f>
        <v>712.39183333333335</v>
      </c>
      <c r="GN713" s="27">
        <f>IF($O713&gt;=GN$1,$S713,0)</f>
        <v>712.39183333333335</v>
      </c>
      <c r="GO713" s="27">
        <f>IF($O713&gt;=GO$1,$S713,0)</f>
        <v>712.39183333333335</v>
      </c>
      <c r="GP713" s="27">
        <f>IF($O713&gt;=GP$1,$S713,0)</f>
        <v>712.39183333333335</v>
      </c>
      <c r="GQ713" s="27">
        <f>IF($O713&gt;=GQ$1,$S713,0)</f>
        <v>712.39183333333335</v>
      </c>
      <c r="GR713" s="27">
        <f>IF($O713&gt;=GR$1,$S713,0)</f>
        <v>712.39183333333335</v>
      </c>
      <c r="GS713" s="27">
        <f>IF($O713&gt;=GS$1,$S713,0)</f>
        <v>712.39183333333335</v>
      </c>
      <c r="GT713" s="27">
        <f>IF($O713&gt;=GT$1,$S713,0)</f>
        <v>712.39183333333335</v>
      </c>
      <c r="GU713" s="27">
        <f>IF($O713&gt;=GU$1,$S713,0)</f>
        <v>712.39183333333335</v>
      </c>
      <c r="GV713" s="27">
        <f>IF($O713&gt;=GV$1,$S713,0)</f>
        <v>712.39183333333335</v>
      </c>
      <c r="GW713" s="27">
        <f>IF($O713&gt;=GW$1,$S713,0)</f>
        <v>712.39183333333335</v>
      </c>
      <c r="GX713" s="27">
        <f>IF($O713&gt;=GX$1,$S713,0)</f>
        <v>712.39183333333335</v>
      </c>
      <c r="GY713" s="27">
        <f>IF($O713&gt;=GY$1,$S713,0)</f>
        <v>712.39183333333335</v>
      </c>
      <c r="GZ713" s="27">
        <f>IF($O713&gt;=GZ$1,$S713,0)</f>
        <v>712.39183333333335</v>
      </c>
      <c r="HA713" s="27">
        <f>IF($O713&gt;=HA$1,$S713,0)</f>
        <v>712.39183333333335</v>
      </c>
      <c r="HB713" s="27">
        <f>IF($O713&gt;=HB$1,$S713,0)</f>
        <v>712.39183333333335</v>
      </c>
      <c r="HC713" s="27">
        <f>IF($O713&gt;=HC$1,$S713,0)</f>
        <v>712.39183333333335</v>
      </c>
    </row>
    <row r="714" spans="1:211">
      <c r="A714" s="3">
        <v>111317</v>
      </c>
      <c r="B714" s="3" t="s">
        <v>733</v>
      </c>
      <c r="C714" s="3" t="s">
        <v>18</v>
      </c>
      <c r="D714" s="3">
        <v>71</v>
      </c>
      <c r="E714" s="4">
        <v>38111</v>
      </c>
      <c r="F714" s="5">
        <v>14.136986301369863</v>
      </c>
      <c r="G714" s="3" t="s">
        <v>729</v>
      </c>
      <c r="H714" s="4">
        <v>17275</v>
      </c>
      <c r="I714" s="9" t="s">
        <v>806</v>
      </c>
      <c r="J714" s="5">
        <v>1561.2</v>
      </c>
      <c r="K714" s="31">
        <v>1018</v>
      </c>
      <c r="L714" s="32">
        <v>14</v>
      </c>
      <c r="M714" s="33">
        <f>VLOOKUP(L714,FIND,3,TRUE)</f>
        <v>1.1000000000000001</v>
      </c>
      <c r="N714" s="32">
        <f>IF(L714&gt;30,180,VLOOKUP(L714,TEMPO,2,FALSE))</f>
        <v>84</v>
      </c>
      <c r="O714" s="32">
        <f>IF(R714&gt;0,4,N714)</f>
        <v>84</v>
      </c>
      <c r="P714" s="96">
        <f>J714*M714*L714</f>
        <v>24042.480000000003</v>
      </c>
      <c r="Q714" s="96">
        <f>10934.45*2</f>
        <v>21868.9</v>
      </c>
      <c r="R714" s="96">
        <f>IF(P714&lt;=Q714,P714/4,0)</f>
        <v>0</v>
      </c>
      <c r="S714" s="5">
        <f>IF(P714&gt;=Q714,P714/N714,0)</f>
        <v>286.22000000000003</v>
      </c>
      <c r="T714" s="3"/>
      <c r="U714" s="3">
        <f>IF(T714="",1,0)</f>
        <v>1</v>
      </c>
      <c r="V714" s="3">
        <v>28</v>
      </c>
      <c r="W714" s="5">
        <v>0</v>
      </c>
      <c r="X714" s="5">
        <v>402.65</v>
      </c>
      <c r="Y714" s="5">
        <f>X714*W714</f>
        <v>0</v>
      </c>
      <c r="Z714" s="5">
        <v>400</v>
      </c>
      <c r="AA714" s="5">
        <f>S714+Y714+Z714</f>
        <v>686.22</v>
      </c>
      <c r="AB714" s="39">
        <f>(J714/12+J714/12*1.3333333333+450/12+J714/30*6/12+J714)*1.3+Y714+Z714+153.9</f>
        <v>3060.6726666610289</v>
      </c>
      <c r="AC714" s="39" t="s">
        <v>18</v>
      </c>
      <c r="AD714" s="39">
        <f>J714*1.3+400+153.9</f>
        <v>2583.4600000000005</v>
      </c>
      <c r="AE714" s="39">
        <f>SUMIFS('CUSTO MENSAL FUNC NOVO'!H:H,'CUSTO MENSAL FUNC NOVO'!A:A,'VALORES MENSAIS'!AC714)</f>
        <v>1902.2210000000002</v>
      </c>
      <c r="AF714" s="27">
        <f>IF($R714&gt;0,$R714,$S714)+$Y714+$Z714</f>
        <v>686.22</v>
      </c>
      <c r="AG714" s="27">
        <f>IF($R714&gt;0,$R714,$S714)+$Y714+$Z714</f>
        <v>686.22</v>
      </c>
      <c r="AH714" s="27">
        <f>IF($R714&gt;0,$R714,$S714)+$Y714+$Z714</f>
        <v>686.22</v>
      </c>
      <c r="AI714" s="27">
        <f>IF($R714&gt;0,$R714,$S714)+$Y714+$Z714</f>
        <v>686.22</v>
      </c>
      <c r="AJ714" s="27">
        <f>IF($O714&gt;=AJ$1,$S714+$Y714+$Z714,$Y714+$Z714)</f>
        <v>686.22</v>
      </c>
      <c r="AK714" s="27">
        <f>IF($O714&gt;=AK$1,$S714+$Y714+$Z714,$Y714+$Z714)</f>
        <v>686.22</v>
      </c>
      <c r="AL714" s="27">
        <f>IF($O714&gt;=AL$1,$S714+$Y714+$Z714,$Y714+$Z714)</f>
        <v>686.22</v>
      </c>
      <c r="AM714" s="27">
        <f>IF($O714&gt;=AM$1,$S714+$Y714+$Z714,$Y714+$Z714)</f>
        <v>686.22</v>
      </c>
      <c r="AN714" s="27">
        <f>IF($O714&gt;=AN$1,$S714+$Y714+$Z714,$Y714+$Z714)</f>
        <v>686.22</v>
      </c>
      <c r="AO714" s="27">
        <f>IF($O714&gt;=AO$1,$S714+$Y714+$Z714,$Y714+$Z714)</f>
        <v>686.22</v>
      </c>
      <c r="AP714" s="27">
        <f>IF($O714&gt;=AP$1,$S714+$Y714+$Z714,$Y714+$Z714)</f>
        <v>686.22</v>
      </c>
      <c r="AQ714" s="27">
        <f>IF($O714&gt;=AQ$1,$S714+$Y714+$Z714,$Y714+$Z714)</f>
        <v>686.22</v>
      </c>
      <c r="AR714" s="27">
        <f>IF($O714&gt;=AR$1,$S714+$Y714+$Z714,$Y714+$Z714)</f>
        <v>686.22</v>
      </c>
      <c r="AS714" s="27">
        <f>IF($O714&gt;=AS$1,$S714+$Y714+$Z714,$Y714+$Z714)</f>
        <v>686.22</v>
      </c>
      <c r="AT714" s="27">
        <f>IF($O714&gt;=AT$1,$S714+$Y714+$Z714,$Y714+$Z714)</f>
        <v>686.22</v>
      </c>
      <c r="AU714" s="27">
        <f>IF($O714&gt;=AU$1,$S714+$Y714+$Z714,$Y714+$Z714)</f>
        <v>686.22</v>
      </c>
      <c r="AV714" s="27">
        <f>IF($O714&gt;=AV$1,$S714+$Y714+$Z714,$Y714+$Z714)</f>
        <v>686.22</v>
      </c>
      <c r="AW714" s="27">
        <f>IF($O714&gt;=AW$1,$S714+$Y714+$Z714,$Y714+$Z714)</f>
        <v>686.22</v>
      </c>
      <c r="AX714" s="27">
        <f>IF($O714&gt;=AX$1,$S714+$Y714+$Z714,$Y714+$Z714)</f>
        <v>686.22</v>
      </c>
      <c r="AY714" s="27">
        <f>IF($O714&gt;=AY$1,$S714+$Y714+$Z714,$Y714+$Z714)</f>
        <v>686.22</v>
      </c>
      <c r="AZ714" s="27">
        <f>IF($O714&gt;=AZ$1,$S714+$Y714+$Z714,$Y714+$Z714)</f>
        <v>686.22</v>
      </c>
      <c r="BA714" s="27">
        <f>IF($O714&gt;=BA$1,$S714+$Y714+$Z714,$Y714+$Z714)</f>
        <v>686.22</v>
      </c>
      <c r="BB714" s="27">
        <f>IF($O714&gt;=BB$1,$S714+$Y714+$Z714,$Y714+$Z714)</f>
        <v>686.22</v>
      </c>
      <c r="BC714" s="27">
        <f>IF($O714&gt;=BC$1,$S714+$Y714+$Z714,$Y714+$Z714)</f>
        <v>686.22</v>
      </c>
      <c r="BD714" s="27">
        <f>IF($O714&gt;=BD$1,$S714+$Y714+$Z714,$Y714+$Z714)</f>
        <v>686.22</v>
      </c>
      <c r="BE714" s="27">
        <f>IF($O714&gt;=BE$1,$S714+$Y714+$Z714,$Y714+$Z714)</f>
        <v>686.22</v>
      </c>
      <c r="BF714" s="27">
        <f>IF($O714&gt;=BF$1,$S714+$Y714+$Z714,$Y714+$Z714)</f>
        <v>686.22</v>
      </c>
      <c r="BG714" s="27">
        <f>IF($O714&gt;=BG$1,$S714+$Y714+$Z714,$Y714+$Z714)</f>
        <v>686.22</v>
      </c>
      <c r="BH714" s="27">
        <f>IF($O714&gt;=BH$1,$S714+$Y714+$Z714,$Y714+$Z714)</f>
        <v>686.22</v>
      </c>
      <c r="BI714" s="27">
        <f>IF($O714&gt;=BI$1,$S714+$Y714+$Z714,$Y714+$Z714)</f>
        <v>686.22</v>
      </c>
      <c r="BJ714" s="27">
        <f>IF($O714&gt;=BJ$1,$S714+$Y714+$Z714,$Y714+$Z714)</f>
        <v>686.22</v>
      </c>
      <c r="BK714" s="27">
        <f>IF($O714&gt;=BK$1,$S714+$Y714+$Z714,$Y714+$Z714)</f>
        <v>686.22</v>
      </c>
      <c r="BL714" s="27">
        <f>IF($O714&gt;=BL$1,$S714+$Y714+$Z714,$Y714+$Z714)</f>
        <v>686.22</v>
      </c>
      <c r="BM714" s="27">
        <f>IF($O714&gt;=BM$1,$S714+$Y714+$Z714,$Y714+$Z714)</f>
        <v>686.22</v>
      </c>
      <c r="BN714" s="27">
        <f>IF($O714&gt;=BN$1,$S714+$Y714+$Z714,$Y714+$Z714)</f>
        <v>686.22</v>
      </c>
      <c r="BO714" s="27">
        <f>IF($O714&gt;=BO$1,$S714+$Y714+$Z714,$Y714+$Z714)</f>
        <v>686.22</v>
      </c>
      <c r="BP714" s="27">
        <f>IF($O714&gt;=BP$1,$S714+$Y714+$Z714,$Y714+$Z714)</f>
        <v>686.22</v>
      </c>
      <c r="BQ714" s="27">
        <f>IF($O714&gt;=BQ$1,$S714+$Y714+$Z714,$Y714+$Z714)</f>
        <v>686.22</v>
      </c>
      <c r="BR714" s="27">
        <f>IF($O714&gt;=BR$1,$S714+$Y714+$Z714,$Y714+$Z714)</f>
        <v>686.22</v>
      </c>
      <c r="BS714" s="27">
        <f>IF($O714&gt;=BS$1,$S714+$Y714+$Z714,$Y714+$Z714)</f>
        <v>686.22</v>
      </c>
      <c r="BT714" s="27">
        <f>IF($O714&gt;=BT$1,$S714+$Y714+$Z714,$Y714+$Z714)</f>
        <v>686.22</v>
      </c>
      <c r="BU714" s="27">
        <f>IF($O714&gt;=BU$1,$S714+$Y714+$Z714,$Y714+$Z714)</f>
        <v>686.22</v>
      </c>
      <c r="BV714" s="27">
        <f>IF($O714&gt;=BV$1,$S714+$Y714+$Z714,$Y714+$Z714)</f>
        <v>686.22</v>
      </c>
      <c r="BW714" s="27">
        <f>IF($O714&gt;=BW$1,$S714+$Y714+$Z714,$Y714+$Z714)</f>
        <v>686.22</v>
      </c>
      <c r="BX714" s="27">
        <f>IF($O714&gt;=BX$1,$S714+$Y714+$Z714,$Y714+$Z714)</f>
        <v>686.22</v>
      </c>
      <c r="BY714" s="27">
        <f>IF($O714&gt;=BY$1,$S714+$Y714+$Z714,$Y714+$Z714)</f>
        <v>686.22</v>
      </c>
      <c r="BZ714" s="27">
        <f>IF($O714&gt;=BZ$1,$S714+$Y714+$Z714,$Y714+$Z714)</f>
        <v>686.22</v>
      </c>
      <c r="CA714" s="27">
        <f>IF($O714&gt;=CA$1,$S714+$Y714+$Z714,$Y714+$Z714)</f>
        <v>686.22</v>
      </c>
      <c r="CB714" s="27">
        <f>IF($O714&gt;=CB$1,$S714+$Y714+$Z714,$Y714+$Z714)</f>
        <v>686.22</v>
      </c>
      <c r="CC714" s="27">
        <f>IF($O714&gt;=CC$1,$S714+$Y714+$Z714,$Y714+$Z714)</f>
        <v>686.22</v>
      </c>
      <c r="CD714" s="27">
        <f>IF($O714&gt;=CD$1,$S714+$Y714+$Z714,$Y714+$Z714)</f>
        <v>686.22</v>
      </c>
      <c r="CE714" s="27">
        <f>IF($O714&gt;=CE$1,$S714+$Y714+$Z714,$Y714+$Z714)</f>
        <v>686.22</v>
      </c>
      <c r="CF714" s="27">
        <f>IF($O714&gt;=CF$1,$S714+$Y714+$Z714,$Y714+$Z714)</f>
        <v>686.22</v>
      </c>
      <c r="CG714" s="27">
        <f>IF($O714&gt;=CG$1,$S714+$Y714+$Z714,$Y714+$Z714)</f>
        <v>686.22</v>
      </c>
      <c r="CH714" s="27">
        <f>IF($O714&gt;=CH$1,$S714+$Y714+$Z714,$Y714+$Z714)</f>
        <v>686.22</v>
      </c>
      <c r="CI714" s="27">
        <f>IF($O714&gt;=CI$1,$S714+$Y714+$Z714,$Y714+$Z714)</f>
        <v>686.22</v>
      </c>
      <c r="CJ714" s="27">
        <f>IF($O714&gt;=CJ$1,$S714+$Y714+$Z714,$Y714+$Z714)</f>
        <v>686.22</v>
      </c>
      <c r="CK714" s="27">
        <f>IF($O714&gt;=CK$1,$S714+$Y714+$Z714,$Y714+$Z714)</f>
        <v>686.22</v>
      </c>
      <c r="CL714" s="27">
        <f>IF($O714&gt;=CL$1,$S714+$Y714+$Z714,$Y714+$Z714)</f>
        <v>686.22</v>
      </c>
      <c r="CM714" s="27">
        <f>IF($O714&gt;=CM$1,$S714+$Y714+$Z714,$Y714+$Z714)</f>
        <v>686.22</v>
      </c>
      <c r="CN714" s="27">
        <f>IF($O714&gt;=CN$1,$S714+$Y714,$Y714)</f>
        <v>286.22000000000003</v>
      </c>
      <c r="CO714" s="27">
        <f>IF($O714&gt;=CO$1,$S714+$Y714,$Y714)</f>
        <v>286.22000000000003</v>
      </c>
      <c r="CP714" s="27">
        <f>IF($O714&gt;=CP$1,$S714+$Y714,$Y714)</f>
        <v>286.22000000000003</v>
      </c>
      <c r="CQ714" s="27">
        <f>IF($O714&gt;=CQ$1,$S714+$Y714,$Y714)</f>
        <v>286.22000000000003</v>
      </c>
      <c r="CR714" s="27">
        <f>IF($O714&gt;=CR$1,$S714+$Y714,$Y714)</f>
        <v>286.22000000000003</v>
      </c>
      <c r="CS714" s="27">
        <f>IF($O714&gt;=CS$1,$S714+$Y714,$Y714)</f>
        <v>286.22000000000003</v>
      </c>
      <c r="CT714" s="27">
        <f>IF($O714&gt;=CT$1,$S714+$Y714,$Y714)</f>
        <v>286.22000000000003</v>
      </c>
      <c r="CU714" s="27">
        <f>IF($O714&gt;=CU$1,$S714+$Y714,$Y714)</f>
        <v>286.22000000000003</v>
      </c>
      <c r="CV714" s="27">
        <f>IF($O714&gt;=CV$1,$S714+$Y714,$Y714)</f>
        <v>286.22000000000003</v>
      </c>
      <c r="CW714" s="27">
        <f>IF($O714&gt;=CW$1,$S714+$Y714,$Y714)</f>
        <v>286.22000000000003</v>
      </c>
      <c r="CX714" s="27">
        <f>IF($O714&gt;=CX$1,$S714+$Y714,$Y714)</f>
        <v>286.22000000000003</v>
      </c>
      <c r="CY714" s="27">
        <f>IF($O714&gt;=CY$1,$S714+$Y714,$Y714)</f>
        <v>286.22000000000003</v>
      </c>
      <c r="CZ714" s="27">
        <f>IF($O714&gt;=CZ$1,$S714+$Y714,$Y714)</f>
        <v>286.22000000000003</v>
      </c>
      <c r="DA714" s="27">
        <f>IF($O714&gt;=DA$1,$S714+$Y714,$Y714)</f>
        <v>286.22000000000003</v>
      </c>
      <c r="DB714" s="27">
        <f>IF($O714&gt;=DB$1,$S714+$Y714,$Y714)</f>
        <v>286.22000000000003</v>
      </c>
      <c r="DC714" s="27">
        <f>IF($O714&gt;=DC$1,$S714+$Y714,$Y714)</f>
        <v>286.22000000000003</v>
      </c>
      <c r="DD714" s="27">
        <f>IF($O714&gt;=DD$1,$S714+$Y714,$Y714)</f>
        <v>286.22000000000003</v>
      </c>
      <c r="DE714" s="27">
        <f>IF($O714&gt;=DE$1,$S714+$Y714,$Y714)</f>
        <v>286.22000000000003</v>
      </c>
      <c r="DF714" s="27">
        <f>IF($O714&gt;=DF$1,$S714+$Y714,$Y714)</f>
        <v>286.22000000000003</v>
      </c>
      <c r="DG714" s="27">
        <f>IF($O714&gt;=DG$1,$S714+$Y714,$Y714)</f>
        <v>286.22000000000003</v>
      </c>
      <c r="DH714" s="27">
        <f>IF($O714&gt;=DH$1,$S714+$Y714,$Y714)</f>
        <v>286.22000000000003</v>
      </c>
      <c r="DI714" s="27">
        <f>IF($O714&gt;=DI$1,$S714+$Y714,$Y714)</f>
        <v>286.22000000000003</v>
      </c>
      <c r="DJ714" s="27">
        <f>IF($O714&gt;=DJ$1,$S714+$Y714,$Y714)</f>
        <v>286.22000000000003</v>
      </c>
      <c r="DK714" s="27">
        <f>IF($O714&gt;=DK$1,$S714+$Y714,$Y714)</f>
        <v>286.22000000000003</v>
      </c>
      <c r="DL714" s="27">
        <f>IF($O714&gt;=DL$1,$S714+$Y714,$Y714)</f>
        <v>0</v>
      </c>
      <c r="DM714" s="27">
        <f>IF($O714&gt;=DM$1,$S714+$Y714,$Y714)</f>
        <v>0</v>
      </c>
      <c r="DN714" s="27">
        <f>IF($O714&gt;=DN$1,$S714+$Y714,$Y714)</f>
        <v>0</v>
      </c>
      <c r="DO714" s="27">
        <f>IF($O714&gt;=DO$1,$S714+$Y714,$Y714)</f>
        <v>0</v>
      </c>
      <c r="DP714" s="27">
        <f>IF($O714&gt;=DP$1,$S714+$Y714,$Y714)</f>
        <v>0</v>
      </c>
      <c r="DQ714" s="27">
        <f>IF($O714&gt;=DQ$1,$S714+$Y714,$Y714)</f>
        <v>0</v>
      </c>
      <c r="DR714" s="27">
        <f>IF($O714&gt;=DR$1,$S714+$Y714,$Y714)</f>
        <v>0</v>
      </c>
      <c r="DS714" s="27">
        <f>IF($O714&gt;=DS$1,$S714+$Y714,$Y714)</f>
        <v>0</v>
      </c>
      <c r="DT714" s="27">
        <f>IF($O714&gt;=DT$1,$S714+$Y714,$Y714)</f>
        <v>0</v>
      </c>
      <c r="DU714" s="27">
        <f>IF($O714&gt;=DU$1,$S714+$Y714,$Y714)</f>
        <v>0</v>
      </c>
      <c r="DV714" s="27">
        <f>IF($O714&gt;=DV$1,$S714+$Y714,$Y714)</f>
        <v>0</v>
      </c>
      <c r="DW714" s="27">
        <f>IF($O714&gt;=DW$1,$S714+$Y714,$Y714)</f>
        <v>0</v>
      </c>
      <c r="DX714" s="27">
        <f>IF($O714&gt;=DX$1,$S714+$Y714,$Y714)</f>
        <v>0</v>
      </c>
      <c r="DY714" s="27">
        <f>IF($O714&gt;=DY$1,$S714+$Y714,$Y714)</f>
        <v>0</v>
      </c>
      <c r="DZ714" s="27">
        <f>IF($O714&gt;=DZ$1,$S714+$Y714,$Y714)</f>
        <v>0</v>
      </c>
      <c r="EA714" s="27">
        <f>IF($O714&gt;=EA$1,$S714+$Y714,$Y714)</f>
        <v>0</v>
      </c>
      <c r="EB714" s="27">
        <f>IF($O714&gt;=EB$1,$S714+$Y714,$Y714)</f>
        <v>0</v>
      </c>
      <c r="EC714" s="27">
        <f>IF($O714&gt;=EC$1,$S714+$Y714,$Y714)</f>
        <v>0</v>
      </c>
      <c r="ED714" s="27">
        <f>IF($O714&gt;=ED$1,$S714+$Y714,$Y714)</f>
        <v>0</v>
      </c>
      <c r="EE714" s="27">
        <f>IF($O714&gt;=EE$1,$S714+$Y714,$Y714)</f>
        <v>0</v>
      </c>
      <c r="EF714" s="27">
        <f>IF($O714&gt;=EF$1,$S714+$Y714,$Y714)</f>
        <v>0</v>
      </c>
      <c r="EG714" s="27">
        <f>IF($O714&gt;=EG$1,$S714+$Y714,$Y714)</f>
        <v>0</v>
      </c>
      <c r="EH714" s="27">
        <f>IF($O714&gt;=EH$1,$S714+$Y714,$Y714)</f>
        <v>0</v>
      </c>
      <c r="EI714" s="27">
        <f>IF($O714&gt;=EI$1,$S714+$Y714,$Y714)</f>
        <v>0</v>
      </c>
      <c r="EJ714" s="27">
        <f>IF($O714&gt;=EJ$1,$S714+$Y714,$Y714)</f>
        <v>0</v>
      </c>
      <c r="EK714" s="27">
        <f>IF($O714&gt;=EK$1,$S714+$Y714,$Y714)</f>
        <v>0</v>
      </c>
      <c r="EL714" s="27">
        <f>IF($O714&gt;=EL$1,$S714+$Y714,$Y714)</f>
        <v>0</v>
      </c>
      <c r="EM714" s="27">
        <f>IF($O714&gt;=EM$1,$S714+$Y714,$Y714)</f>
        <v>0</v>
      </c>
      <c r="EN714" s="27">
        <f>IF($O714&gt;=EN$1,$S714+$Y714,$Y714)</f>
        <v>0</v>
      </c>
      <c r="EO714" s="27">
        <f>IF($O714&gt;=EO$1,$S714+$Y714,$Y714)</f>
        <v>0</v>
      </c>
      <c r="EP714" s="27">
        <f>IF($O714&gt;=EP$1,$S714+$Y714,$Y714)</f>
        <v>0</v>
      </c>
      <c r="EQ714" s="27">
        <f>IF($O714&gt;=EQ$1,$S714+$Y714,$Y714)</f>
        <v>0</v>
      </c>
      <c r="ER714" s="27">
        <f>IF($O714&gt;=ER$1,$S714+$Y714,$Y714)</f>
        <v>0</v>
      </c>
      <c r="ES714" s="27">
        <f>IF($O714&gt;=ES$1,$S714+$Y714,$Y714)</f>
        <v>0</v>
      </c>
      <c r="ET714" s="27">
        <f>IF($O714&gt;=ET$1,$S714+$Y714,$Y714)</f>
        <v>0</v>
      </c>
      <c r="EU714" s="27">
        <f>IF($O714&gt;=EU$1,$S714+$Y714,$Y714)</f>
        <v>0</v>
      </c>
      <c r="EV714" s="27">
        <f>IF($O714&gt;=EV$1,$S714,0)</f>
        <v>0</v>
      </c>
      <c r="EW714" s="27">
        <f>IF($O714&gt;=EW$1,$S714,0)</f>
        <v>0</v>
      </c>
      <c r="EX714" s="27">
        <f>IF($O714&gt;=EX$1,$S714,0)</f>
        <v>0</v>
      </c>
      <c r="EY714" s="27">
        <f>IF($O714&gt;=EY$1,$S714,0)</f>
        <v>0</v>
      </c>
      <c r="EZ714" s="27">
        <f>IF($O714&gt;=EZ$1,$S714,0)</f>
        <v>0</v>
      </c>
      <c r="FA714" s="27">
        <f>IF($O714&gt;=FA$1,$S714,0)</f>
        <v>0</v>
      </c>
      <c r="FB714" s="27">
        <f>IF($O714&gt;=FB$1,$S714,0)</f>
        <v>0</v>
      </c>
      <c r="FC714" s="27">
        <f>IF($O714&gt;=FC$1,$S714,0)</f>
        <v>0</v>
      </c>
      <c r="FD714" s="27">
        <f>IF($O714&gt;=FD$1,$S714,0)</f>
        <v>0</v>
      </c>
      <c r="FE714" s="27">
        <f>IF($O714&gt;=FE$1,$S714,0)</f>
        <v>0</v>
      </c>
      <c r="FF714" s="27">
        <f>IF($O714&gt;=FF$1,$S714,0)</f>
        <v>0</v>
      </c>
      <c r="FG714" s="27">
        <f>IF($O714&gt;=FG$1,$S714,0)</f>
        <v>0</v>
      </c>
      <c r="FH714" s="27">
        <f>IF($O714&gt;=FH$1,$S714,0)</f>
        <v>0</v>
      </c>
      <c r="FI714" s="27">
        <f>IF($O714&gt;=FI$1,$S714,0)</f>
        <v>0</v>
      </c>
      <c r="FJ714" s="27">
        <f>IF($O714&gt;=FJ$1,$S714,0)</f>
        <v>0</v>
      </c>
      <c r="FK714" s="27">
        <f>IF($O714&gt;=FK$1,$S714,0)</f>
        <v>0</v>
      </c>
      <c r="FL714" s="27">
        <f>IF($O714&gt;=FL$1,$S714,0)</f>
        <v>0</v>
      </c>
      <c r="FM714" s="27">
        <f>IF($O714&gt;=FM$1,$S714,0)</f>
        <v>0</v>
      </c>
      <c r="FN714" s="27">
        <f>IF($O714&gt;=FN$1,$S714,0)</f>
        <v>0</v>
      </c>
      <c r="FO714" s="27">
        <f>IF($O714&gt;=FO$1,$S714,0)</f>
        <v>0</v>
      </c>
      <c r="FP714" s="27">
        <f>IF($O714&gt;=FP$1,$S714,0)</f>
        <v>0</v>
      </c>
      <c r="FQ714" s="27">
        <f>IF($O714&gt;=FQ$1,$S714,0)</f>
        <v>0</v>
      </c>
      <c r="FR714" s="27">
        <f>IF($O714&gt;=FR$1,$S714,0)</f>
        <v>0</v>
      </c>
      <c r="FS714" s="27">
        <f>IF($O714&gt;=FS$1,$S714,0)</f>
        <v>0</v>
      </c>
      <c r="FT714" s="27">
        <f>IF($O714&gt;=FT$1,$S714,0)</f>
        <v>0</v>
      </c>
      <c r="FU714" s="27">
        <f>IF($O714&gt;=FU$1,$S714,0)</f>
        <v>0</v>
      </c>
      <c r="FV714" s="27">
        <f>IF($O714&gt;=FV$1,$S714,0)</f>
        <v>0</v>
      </c>
      <c r="FW714" s="27">
        <f>IF($O714&gt;=FW$1,$S714,0)</f>
        <v>0</v>
      </c>
      <c r="FX714" s="27">
        <f>IF($O714&gt;=FX$1,$S714,0)</f>
        <v>0</v>
      </c>
      <c r="FY714" s="27">
        <f>IF($O714&gt;=FY$1,$S714,0)</f>
        <v>0</v>
      </c>
      <c r="FZ714" s="27">
        <f>IF($O714&gt;=FZ$1,$S714,0)</f>
        <v>0</v>
      </c>
      <c r="GA714" s="27">
        <f>IF($O714&gt;=GA$1,$S714,0)</f>
        <v>0</v>
      </c>
      <c r="GB714" s="27">
        <f>IF($O714&gt;=GB$1,$S714,0)</f>
        <v>0</v>
      </c>
      <c r="GC714" s="27">
        <f>IF($O714&gt;=GC$1,$S714,0)</f>
        <v>0</v>
      </c>
      <c r="GD714" s="27">
        <f>IF($O714&gt;=GD$1,$S714,0)</f>
        <v>0</v>
      </c>
      <c r="GE714" s="27">
        <f>IF($O714&gt;=GE$1,$S714,0)</f>
        <v>0</v>
      </c>
      <c r="GF714" s="27">
        <f>IF($O714&gt;=GF$1,$S714,0)</f>
        <v>0</v>
      </c>
      <c r="GG714" s="27">
        <f>IF($O714&gt;=GG$1,$S714,0)</f>
        <v>0</v>
      </c>
      <c r="GH714" s="27">
        <f>IF($O714&gt;=GH$1,$S714,0)</f>
        <v>0</v>
      </c>
      <c r="GI714" s="27">
        <f>IF($O714&gt;=GI$1,$S714,0)</f>
        <v>0</v>
      </c>
      <c r="GJ714" s="27">
        <f>IF($O714&gt;=GJ$1,$S714,0)</f>
        <v>0</v>
      </c>
      <c r="GK714" s="27">
        <f>IF($O714&gt;=GK$1,$S714,0)</f>
        <v>0</v>
      </c>
      <c r="GL714" s="27">
        <f>IF($O714&gt;=GL$1,$S714,0)</f>
        <v>0</v>
      </c>
      <c r="GM714" s="27">
        <f>IF($O714&gt;=GM$1,$S714,0)</f>
        <v>0</v>
      </c>
      <c r="GN714" s="27">
        <f>IF($O714&gt;=GN$1,$S714,0)</f>
        <v>0</v>
      </c>
      <c r="GO714" s="27">
        <f>IF($O714&gt;=GO$1,$S714,0)</f>
        <v>0</v>
      </c>
      <c r="GP714" s="27">
        <f>IF($O714&gt;=GP$1,$S714,0)</f>
        <v>0</v>
      </c>
      <c r="GQ714" s="27">
        <f>IF($O714&gt;=GQ$1,$S714,0)</f>
        <v>0</v>
      </c>
      <c r="GR714" s="27">
        <f>IF($O714&gt;=GR$1,$S714,0)</f>
        <v>0</v>
      </c>
      <c r="GS714" s="27">
        <f>IF($O714&gt;=GS$1,$S714,0)</f>
        <v>0</v>
      </c>
      <c r="GT714" s="27">
        <f>IF($O714&gt;=GT$1,$S714,0)</f>
        <v>0</v>
      </c>
      <c r="GU714" s="27">
        <f>IF($O714&gt;=GU$1,$S714,0)</f>
        <v>0</v>
      </c>
      <c r="GV714" s="27">
        <f>IF($O714&gt;=GV$1,$S714,0)</f>
        <v>0</v>
      </c>
      <c r="GW714" s="27">
        <f>IF($O714&gt;=GW$1,$S714,0)</f>
        <v>0</v>
      </c>
      <c r="GX714" s="27">
        <f>IF($O714&gt;=GX$1,$S714,0)</f>
        <v>0</v>
      </c>
      <c r="GY714" s="27">
        <f>IF($O714&gt;=GY$1,$S714,0)</f>
        <v>0</v>
      </c>
      <c r="GZ714" s="27">
        <f>IF($O714&gt;=GZ$1,$S714,0)</f>
        <v>0</v>
      </c>
      <c r="HA714" s="27">
        <f>IF($O714&gt;=HA$1,$S714,0)</f>
        <v>0</v>
      </c>
      <c r="HB714" s="27">
        <f>IF($O714&gt;=HB$1,$S714,0)</f>
        <v>0</v>
      </c>
      <c r="HC714" s="27">
        <f>IF($O714&gt;=HC$1,$S714,0)</f>
        <v>0</v>
      </c>
    </row>
    <row r="715" spans="1:211">
      <c r="A715" s="3">
        <v>1082</v>
      </c>
      <c r="B715" s="3" t="s">
        <v>761</v>
      </c>
      <c r="C715" s="3" t="s">
        <v>732</v>
      </c>
      <c r="D715" s="3">
        <v>53</v>
      </c>
      <c r="E715" s="4">
        <v>31114</v>
      </c>
      <c r="F715" s="5">
        <v>33.30684931506849</v>
      </c>
      <c r="G715" s="3" t="s">
        <v>729</v>
      </c>
      <c r="H715" s="4">
        <v>23991</v>
      </c>
      <c r="I715" s="9" t="s">
        <v>803</v>
      </c>
      <c r="J715" s="5">
        <v>4051.24</v>
      </c>
      <c r="K715" s="31">
        <v>1018</v>
      </c>
      <c r="L715" s="32">
        <v>22</v>
      </c>
      <c r="M715" s="33">
        <f>VLOOKUP(L715,FIND,3,TRUE)</f>
        <v>1.3</v>
      </c>
      <c r="N715" s="32">
        <f>IF(L715&gt;30,180,VLOOKUP(L715,TEMPO,2,FALSE))</f>
        <v>132</v>
      </c>
      <c r="O715" s="32">
        <f>IF(R715&gt;0,4,N715)</f>
        <v>132</v>
      </c>
      <c r="P715" s="96">
        <f>J715*M715*L715</f>
        <v>115865.46400000001</v>
      </c>
      <c r="Q715" s="96">
        <f>10934.45*2</f>
        <v>21868.9</v>
      </c>
      <c r="R715" s="96">
        <f>IF(P715&lt;=Q715,P715/4,0)</f>
        <v>0</v>
      </c>
      <c r="S715" s="5">
        <f>IF(P715&gt;=Q715,P715/N715,0)</f>
        <v>877.76866666666672</v>
      </c>
      <c r="T715" s="3"/>
      <c r="U715" s="3">
        <f>IF(T715="",1,0)</f>
        <v>1</v>
      </c>
      <c r="V715" s="3">
        <v>101</v>
      </c>
      <c r="W715" s="5">
        <v>0</v>
      </c>
      <c r="X715" s="5">
        <v>203.3</v>
      </c>
      <c r="Y715" s="5">
        <f>X715*W715</f>
        <v>0</v>
      </c>
      <c r="Z715" s="5">
        <v>400</v>
      </c>
      <c r="AA715" s="5">
        <f>S715+Y715+Z715</f>
        <v>1277.7686666666668</v>
      </c>
      <c r="AB715" s="39">
        <f>(J715/12+J715/12*1.3333333333+450/12+J715/30*6/12+J715)*1.3+Y715+Z715+153.9</f>
        <v>6981.1023110964816</v>
      </c>
      <c r="AC715" s="39" t="s">
        <v>45</v>
      </c>
      <c r="AD715" s="39">
        <f>J715*1.3+400+153.9</f>
        <v>5820.5119999999997</v>
      </c>
      <c r="AE715" s="39">
        <f>SUMIFS('CUSTO MENSAL FUNC NOVO'!H:H,'CUSTO MENSAL FUNC NOVO'!A:A,'VALORES MENSAIS'!AC715)</f>
        <v>2013.943</v>
      </c>
      <c r="AF715" s="27">
        <f>IF($R715&gt;0,$R715,$S715)+$Y715+$Z715</f>
        <v>1277.7686666666668</v>
      </c>
      <c r="AG715" s="27">
        <f>IF($R715&gt;0,$R715,$S715)+$Y715+$Z715</f>
        <v>1277.7686666666668</v>
      </c>
      <c r="AH715" s="27">
        <f>IF($R715&gt;0,$R715,$S715)+$Y715+$Z715</f>
        <v>1277.7686666666668</v>
      </c>
      <c r="AI715" s="27">
        <f>IF($R715&gt;0,$R715,$S715)+$Y715+$Z715</f>
        <v>1277.7686666666668</v>
      </c>
      <c r="AJ715" s="27">
        <f>IF($O715&gt;=AJ$1,$S715+$Y715+$Z715,$Y715+$Z715)</f>
        <v>1277.7686666666668</v>
      </c>
      <c r="AK715" s="27">
        <f>IF($O715&gt;=AK$1,$S715+$Y715+$Z715,$Y715+$Z715)</f>
        <v>1277.7686666666668</v>
      </c>
      <c r="AL715" s="27">
        <f>IF($O715&gt;=AL$1,$S715+$Y715+$Z715,$Y715+$Z715)</f>
        <v>1277.7686666666668</v>
      </c>
      <c r="AM715" s="27">
        <f>IF($O715&gt;=AM$1,$S715+$Y715+$Z715,$Y715+$Z715)</f>
        <v>1277.7686666666668</v>
      </c>
      <c r="AN715" s="27">
        <f>IF($O715&gt;=AN$1,$S715+$Y715+$Z715,$Y715+$Z715)</f>
        <v>1277.7686666666668</v>
      </c>
      <c r="AO715" s="27">
        <f>IF($O715&gt;=AO$1,$S715+$Y715+$Z715,$Y715+$Z715)</f>
        <v>1277.7686666666668</v>
      </c>
      <c r="AP715" s="27">
        <f>IF($O715&gt;=AP$1,$S715+$Y715+$Z715,$Y715+$Z715)</f>
        <v>1277.7686666666668</v>
      </c>
      <c r="AQ715" s="27">
        <f>IF($O715&gt;=AQ$1,$S715+$Y715+$Z715,$Y715+$Z715)</f>
        <v>1277.7686666666668</v>
      </c>
      <c r="AR715" s="27">
        <f>IF($O715&gt;=AR$1,$S715+$Y715+$Z715,$Y715+$Z715)</f>
        <v>1277.7686666666668</v>
      </c>
      <c r="AS715" s="27">
        <f>IF($O715&gt;=AS$1,$S715+$Y715+$Z715,$Y715+$Z715)</f>
        <v>1277.7686666666668</v>
      </c>
      <c r="AT715" s="27">
        <f>IF($O715&gt;=AT$1,$S715+$Y715+$Z715,$Y715+$Z715)</f>
        <v>1277.7686666666668</v>
      </c>
      <c r="AU715" s="27">
        <f>IF($O715&gt;=AU$1,$S715+$Y715+$Z715,$Y715+$Z715)</f>
        <v>1277.7686666666668</v>
      </c>
      <c r="AV715" s="27">
        <f>IF($O715&gt;=AV$1,$S715+$Y715+$Z715,$Y715+$Z715)</f>
        <v>1277.7686666666668</v>
      </c>
      <c r="AW715" s="27">
        <f>IF($O715&gt;=AW$1,$S715+$Y715+$Z715,$Y715+$Z715)</f>
        <v>1277.7686666666668</v>
      </c>
      <c r="AX715" s="27">
        <f>IF($O715&gt;=AX$1,$S715+$Y715+$Z715,$Y715+$Z715)</f>
        <v>1277.7686666666668</v>
      </c>
      <c r="AY715" s="27">
        <f>IF($O715&gt;=AY$1,$S715+$Y715+$Z715,$Y715+$Z715)</f>
        <v>1277.7686666666668</v>
      </c>
      <c r="AZ715" s="27">
        <f>IF($O715&gt;=AZ$1,$S715+$Y715+$Z715,$Y715+$Z715)</f>
        <v>1277.7686666666668</v>
      </c>
      <c r="BA715" s="27">
        <f>IF($O715&gt;=BA$1,$S715+$Y715+$Z715,$Y715+$Z715)</f>
        <v>1277.7686666666668</v>
      </c>
      <c r="BB715" s="27">
        <f>IF($O715&gt;=BB$1,$S715+$Y715+$Z715,$Y715+$Z715)</f>
        <v>1277.7686666666668</v>
      </c>
      <c r="BC715" s="27">
        <f>IF($O715&gt;=BC$1,$S715+$Y715+$Z715,$Y715+$Z715)</f>
        <v>1277.7686666666668</v>
      </c>
      <c r="BD715" s="27">
        <f>IF($O715&gt;=BD$1,$S715+$Y715+$Z715,$Y715+$Z715)</f>
        <v>1277.7686666666668</v>
      </c>
      <c r="BE715" s="27">
        <f>IF($O715&gt;=BE$1,$S715+$Y715+$Z715,$Y715+$Z715)</f>
        <v>1277.7686666666668</v>
      </c>
      <c r="BF715" s="27">
        <f>IF($O715&gt;=BF$1,$S715+$Y715+$Z715,$Y715+$Z715)</f>
        <v>1277.7686666666668</v>
      </c>
      <c r="BG715" s="27">
        <f>IF($O715&gt;=BG$1,$S715+$Y715+$Z715,$Y715+$Z715)</f>
        <v>1277.7686666666668</v>
      </c>
      <c r="BH715" s="27">
        <f>IF($O715&gt;=BH$1,$S715+$Y715+$Z715,$Y715+$Z715)</f>
        <v>1277.7686666666668</v>
      </c>
      <c r="BI715" s="27">
        <f>IF($O715&gt;=BI$1,$S715+$Y715+$Z715,$Y715+$Z715)</f>
        <v>1277.7686666666668</v>
      </c>
      <c r="BJ715" s="27">
        <f>IF($O715&gt;=BJ$1,$S715+$Y715+$Z715,$Y715+$Z715)</f>
        <v>1277.7686666666668</v>
      </c>
      <c r="BK715" s="27">
        <f>IF($O715&gt;=BK$1,$S715+$Y715+$Z715,$Y715+$Z715)</f>
        <v>1277.7686666666668</v>
      </c>
      <c r="BL715" s="27">
        <f>IF($O715&gt;=BL$1,$S715+$Y715+$Z715,$Y715+$Z715)</f>
        <v>1277.7686666666668</v>
      </c>
      <c r="BM715" s="27">
        <f>IF($O715&gt;=BM$1,$S715+$Y715+$Z715,$Y715+$Z715)</f>
        <v>1277.7686666666668</v>
      </c>
      <c r="BN715" s="27">
        <f>IF($O715&gt;=BN$1,$S715+$Y715+$Z715,$Y715+$Z715)</f>
        <v>1277.7686666666668</v>
      </c>
      <c r="BO715" s="27">
        <f>IF($O715&gt;=BO$1,$S715+$Y715+$Z715,$Y715+$Z715)</f>
        <v>1277.7686666666668</v>
      </c>
      <c r="BP715" s="27">
        <f>IF($O715&gt;=BP$1,$S715+$Y715+$Z715,$Y715+$Z715)</f>
        <v>1277.7686666666668</v>
      </c>
      <c r="BQ715" s="27">
        <f>IF($O715&gt;=BQ$1,$S715+$Y715+$Z715,$Y715+$Z715)</f>
        <v>1277.7686666666668</v>
      </c>
      <c r="BR715" s="27">
        <f>IF($O715&gt;=BR$1,$S715+$Y715+$Z715,$Y715+$Z715)</f>
        <v>1277.7686666666668</v>
      </c>
      <c r="BS715" s="27">
        <f>IF($O715&gt;=BS$1,$S715+$Y715+$Z715,$Y715+$Z715)</f>
        <v>1277.7686666666668</v>
      </c>
      <c r="BT715" s="27">
        <f>IF($O715&gt;=BT$1,$S715+$Y715+$Z715,$Y715+$Z715)</f>
        <v>1277.7686666666668</v>
      </c>
      <c r="BU715" s="27">
        <f>IF($O715&gt;=BU$1,$S715+$Y715+$Z715,$Y715+$Z715)</f>
        <v>1277.7686666666668</v>
      </c>
      <c r="BV715" s="27">
        <f>IF($O715&gt;=BV$1,$S715+$Y715+$Z715,$Y715+$Z715)</f>
        <v>1277.7686666666668</v>
      </c>
      <c r="BW715" s="27">
        <f>IF($O715&gt;=BW$1,$S715+$Y715+$Z715,$Y715+$Z715)</f>
        <v>1277.7686666666668</v>
      </c>
      <c r="BX715" s="27">
        <f>IF($O715&gt;=BX$1,$S715+$Y715+$Z715,$Y715+$Z715)</f>
        <v>1277.7686666666668</v>
      </c>
      <c r="BY715" s="27">
        <f>IF($O715&gt;=BY$1,$S715+$Y715+$Z715,$Y715+$Z715)</f>
        <v>1277.7686666666668</v>
      </c>
      <c r="BZ715" s="27">
        <f>IF($O715&gt;=BZ$1,$S715+$Y715+$Z715,$Y715+$Z715)</f>
        <v>1277.7686666666668</v>
      </c>
      <c r="CA715" s="27">
        <f>IF($O715&gt;=CA$1,$S715+$Y715+$Z715,$Y715+$Z715)</f>
        <v>1277.7686666666668</v>
      </c>
      <c r="CB715" s="27">
        <f>IF($O715&gt;=CB$1,$S715+$Y715+$Z715,$Y715+$Z715)</f>
        <v>1277.7686666666668</v>
      </c>
      <c r="CC715" s="27">
        <f>IF($O715&gt;=CC$1,$S715+$Y715+$Z715,$Y715+$Z715)</f>
        <v>1277.7686666666668</v>
      </c>
      <c r="CD715" s="27">
        <f>IF($O715&gt;=CD$1,$S715+$Y715+$Z715,$Y715+$Z715)</f>
        <v>1277.7686666666668</v>
      </c>
      <c r="CE715" s="27">
        <f>IF($O715&gt;=CE$1,$S715+$Y715+$Z715,$Y715+$Z715)</f>
        <v>1277.7686666666668</v>
      </c>
      <c r="CF715" s="27">
        <f>IF($O715&gt;=CF$1,$S715+$Y715+$Z715,$Y715+$Z715)</f>
        <v>1277.7686666666668</v>
      </c>
      <c r="CG715" s="27">
        <f>IF($O715&gt;=CG$1,$S715+$Y715+$Z715,$Y715+$Z715)</f>
        <v>1277.7686666666668</v>
      </c>
      <c r="CH715" s="27">
        <f>IF($O715&gt;=CH$1,$S715+$Y715+$Z715,$Y715+$Z715)</f>
        <v>1277.7686666666668</v>
      </c>
      <c r="CI715" s="27">
        <f>IF($O715&gt;=CI$1,$S715+$Y715+$Z715,$Y715+$Z715)</f>
        <v>1277.7686666666668</v>
      </c>
      <c r="CJ715" s="27">
        <f>IF($O715&gt;=CJ$1,$S715+$Y715+$Z715,$Y715+$Z715)</f>
        <v>1277.7686666666668</v>
      </c>
      <c r="CK715" s="27">
        <f>IF($O715&gt;=CK$1,$S715+$Y715+$Z715,$Y715+$Z715)</f>
        <v>1277.7686666666668</v>
      </c>
      <c r="CL715" s="27">
        <f>IF($O715&gt;=CL$1,$S715+$Y715+$Z715,$Y715+$Z715)</f>
        <v>1277.7686666666668</v>
      </c>
      <c r="CM715" s="27">
        <f>IF($O715&gt;=CM$1,$S715+$Y715+$Z715,$Y715+$Z715)</f>
        <v>1277.7686666666668</v>
      </c>
      <c r="CN715" s="27">
        <f>IF($O715&gt;=CN$1,$S715+$Y715,$Y715)</f>
        <v>877.76866666666672</v>
      </c>
      <c r="CO715" s="27">
        <f>IF($O715&gt;=CO$1,$S715+$Y715,$Y715)</f>
        <v>877.76866666666672</v>
      </c>
      <c r="CP715" s="27">
        <f>IF($O715&gt;=CP$1,$S715+$Y715,$Y715)</f>
        <v>877.76866666666672</v>
      </c>
      <c r="CQ715" s="27">
        <f>IF($O715&gt;=CQ$1,$S715+$Y715,$Y715)</f>
        <v>877.76866666666672</v>
      </c>
      <c r="CR715" s="27">
        <f>IF($O715&gt;=CR$1,$S715+$Y715,$Y715)</f>
        <v>877.76866666666672</v>
      </c>
      <c r="CS715" s="27">
        <f>IF($O715&gt;=CS$1,$S715+$Y715,$Y715)</f>
        <v>877.76866666666672</v>
      </c>
      <c r="CT715" s="27">
        <f>IF($O715&gt;=CT$1,$S715+$Y715,$Y715)</f>
        <v>877.76866666666672</v>
      </c>
      <c r="CU715" s="27">
        <f>IF($O715&gt;=CU$1,$S715+$Y715,$Y715)</f>
        <v>877.76866666666672</v>
      </c>
      <c r="CV715" s="27">
        <f>IF($O715&gt;=CV$1,$S715+$Y715,$Y715)</f>
        <v>877.76866666666672</v>
      </c>
      <c r="CW715" s="27">
        <f>IF($O715&gt;=CW$1,$S715+$Y715,$Y715)</f>
        <v>877.76866666666672</v>
      </c>
      <c r="CX715" s="27">
        <f>IF($O715&gt;=CX$1,$S715+$Y715,$Y715)</f>
        <v>877.76866666666672</v>
      </c>
      <c r="CY715" s="27">
        <f>IF($O715&gt;=CY$1,$S715+$Y715,$Y715)</f>
        <v>877.76866666666672</v>
      </c>
      <c r="CZ715" s="27">
        <f>IF($O715&gt;=CZ$1,$S715+$Y715,$Y715)</f>
        <v>877.76866666666672</v>
      </c>
      <c r="DA715" s="27">
        <f>IF($O715&gt;=DA$1,$S715+$Y715,$Y715)</f>
        <v>877.76866666666672</v>
      </c>
      <c r="DB715" s="27">
        <f>IF($O715&gt;=DB$1,$S715+$Y715,$Y715)</f>
        <v>877.76866666666672</v>
      </c>
      <c r="DC715" s="27">
        <f>IF($O715&gt;=DC$1,$S715+$Y715,$Y715)</f>
        <v>877.76866666666672</v>
      </c>
      <c r="DD715" s="27">
        <f>IF($O715&gt;=DD$1,$S715+$Y715,$Y715)</f>
        <v>877.76866666666672</v>
      </c>
      <c r="DE715" s="27">
        <f>IF($O715&gt;=DE$1,$S715+$Y715,$Y715)</f>
        <v>877.76866666666672</v>
      </c>
      <c r="DF715" s="27">
        <f>IF($O715&gt;=DF$1,$S715+$Y715,$Y715)</f>
        <v>877.76866666666672</v>
      </c>
      <c r="DG715" s="27">
        <f>IF($O715&gt;=DG$1,$S715+$Y715,$Y715)</f>
        <v>877.76866666666672</v>
      </c>
      <c r="DH715" s="27">
        <f>IF($O715&gt;=DH$1,$S715+$Y715,$Y715)</f>
        <v>877.76866666666672</v>
      </c>
      <c r="DI715" s="27">
        <f>IF($O715&gt;=DI$1,$S715+$Y715,$Y715)</f>
        <v>877.76866666666672</v>
      </c>
      <c r="DJ715" s="27">
        <f>IF($O715&gt;=DJ$1,$S715+$Y715,$Y715)</f>
        <v>877.76866666666672</v>
      </c>
      <c r="DK715" s="27">
        <f>IF($O715&gt;=DK$1,$S715+$Y715,$Y715)</f>
        <v>877.76866666666672</v>
      </c>
      <c r="DL715" s="27">
        <f>IF($O715&gt;=DL$1,$S715+$Y715,$Y715)</f>
        <v>877.76866666666672</v>
      </c>
      <c r="DM715" s="27">
        <f>IF($O715&gt;=DM$1,$S715+$Y715,$Y715)</f>
        <v>877.76866666666672</v>
      </c>
      <c r="DN715" s="27">
        <f>IF($O715&gt;=DN$1,$S715+$Y715,$Y715)</f>
        <v>877.76866666666672</v>
      </c>
      <c r="DO715" s="27">
        <f>IF($O715&gt;=DO$1,$S715+$Y715,$Y715)</f>
        <v>877.76866666666672</v>
      </c>
      <c r="DP715" s="27">
        <f>IF($O715&gt;=DP$1,$S715+$Y715,$Y715)</f>
        <v>877.76866666666672</v>
      </c>
      <c r="DQ715" s="27">
        <f>IF($O715&gt;=DQ$1,$S715+$Y715,$Y715)</f>
        <v>877.76866666666672</v>
      </c>
      <c r="DR715" s="27">
        <f>IF($O715&gt;=DR$1,$S715+$Y715,$Y715)</f>
        <v>877.76866666666672</v>
      </c>
      <c r="DS715" s="27">
        <f>IF($O715&gt;=DS$1,$S715+$Y715,$Y715)</f>
        <v>877.76866666666672</v>
      </c>
      <c r="DT715" s="27">
        <f>IF($O715&gt;=DT$1,$S715+$Y715,$Y715)</f>
        <v>877.76866666666672</v>
      </c>
      <c r="DU715" s="27">
        <f>IF($O715&gt;=DU$1,$S715+$Y715,$Y715)</f>
        <v>877.76866666666672</v>
      </c>
      <c r="DV715" s="27">
        <f>IF($O715&gt;=DV$1,$S715+$Y715,$Y715)</f>
        <v>877.76866666666672</v>
      </c>
      <c r="DW715" s="27">
        <f>IF($O715&gt;=DW$1,$S715+$Y715,$Y715)</f>
        <v>877.76866666666672</v>
      </c>
      <c r="DX715" s="27">
        <f>IF($O715&gt;=DX$1,$S715+$Y715,$Y715)</f>
        <v>877.76866666666672</v>
      </c>
      <c r="DY715" s="27">
        <f>IF($O715&gt;=DY$1,$S715+$Y715,$Y715)</f>
        <v>877.76866666666672</v>
      </c>
      <c r="DZ715" s="27">
        <f>IF($O715&gt;=DZ$1,$S715+$Y715,$Y715)</f>
        <v>877.76866666666672</v>
      </c>
      <c r="EA715" s="27">
        <f>IF($O715&gt;=EA$1,$S715+$Y715,$Y715)</f>
        <v>877.76866666666672</v>
      </c>
      <c r="EB715" s="27">
        <f>IF($O715&gt;=EB$1,$S715+$Y715,$Y715)</f>
        <v>877.76866666666672</v>
      </c>
      <c r="EC715" s="27">
        <f>IF($O715&gt;=EC$1,$S715+$Y715,$Y715)</f>
        <v>877.76866666666672</v>
      </c>
      <c r="ED715" s="27">
        <f>IF($O715&gt;=ED$1,$S715+$Y715,$Y715)</f>
        <v>877.76866666666672</v>
      </c>
      <c r="EE715" s="27">
        <f>IF($O715&gt;=EE$1,$S715+$Y715,$Y715)</f>
        <v>877.76866666666672</v>
      </c>
      <c r="EF715" s="27">
        <f>IF($O715&gt;=EF$1,$S715+$Y715,$Y715)</f>
        <v>877.76866666666672</v>
      </c>
      <c r="EG715" s="27">
        <f>IF($O715&gt;=EG$1,$S715+$Y715,$Y715)</f>
        <v>877.76866666666672</v>
      </c>
      <c r="EH715" s="27">
        <f>IF($O715&gt;=EH$1,$S715+$Y715,$Y715)</f>
        <v>877.76866666666672</v>
      </c>
      <c r="EI715" s="27">
        <f>IF($O715&gt;=EI$1,$S715+$Y715,$Y715)</f>
        <v>877.76866666666672</v>
      </c>
      <c r="EJ715" s="27">
        <f>IF($O715&gt;=EJ$1,$S715+$Y715,$Y715)</f>
        <v>877.76866666666672</v>
      </c>
      <c r="EK715" s="27">
        <f>IF($O715&gt;=EK$1,$S715+$Y715,$Y715)</f>
        <v>877.76866666666672</v>
      </c>
      <c r="EL715" s="27">
        <f>IF($O715&gt;=EL$1,$S715+$Y715,$Y715)</f>
        <v>877.76866666666672</v>
      </c>
      <c r="EM715" s="27">
        <f>IF($O715&gt;=EM$1,$S715+$Y715,$Y715)</f>
        <v>877.76866666666672</v>
      </c>
      <c r="EN715" s="27">
        <f>IF($O715&gt;=EN$1,$S715+$Y715,$Y715)</f>
        <v>877.76866666666672</v>
      </c>
      <c r="EO715" s="27">
        <f>IF($O715&gt;=EO$1,$S715+$Y715,$Y715)</f>
        <v>877.76866666666672</v>
      </c>
      <c r="EP715" s="27">
        <f>IF($O715&gt;=EP$1,$S715+$Y715,$Y715)</f>
        <v>877.76866666666672</v>
      </c>
      <c r="EQ715" s="27">
        <f>IF($O715&gt;=EQ$1,$S715+$Y715,$Y715)</f>
        <v>877.76866666666672</v>
      </c>
      <c r="ER715" s="27">
        <f>IF($O715&gt;=ER$1,$S715+$Y715,$Y715)</f>
        <v>877.76866666666672</v>
      </c>
      <c r="ES715" s="27">
        <f>IF($O715&gt;=ES$1,$S715+$Y715,$Y715)</f>
        <v>877.76866666666672</v>
      </c>
      <c r="ET715" s="27">
        <f>IF($O715&gt;=ET$1,$S715+$Y715,$Y715)</f>
        <v>877.76866666666672</v>
      </c>
      <c r="EU715" s="27">
        <f>IF($O715&gt;=EU$1,$S715+$Y715,$Y715)</f>
        <v>877.76866666666672</v>
      </c>
      <c r="EV715" s="27">
        <f>IF($O715&gt;=EV$1,$S715,0)</f>
        <v>877.76866666666672</v>
      </c>
      <c r="EW715" s="27">
        <f>IF($O715&gt;=EW$1,$S715,0)</f>
        <v>877.76866666666672</v>
      </c>
      <c r="EX715" s="27">
        <f>IF($O715&gt;=EX$1,$S715,0)</f>
        <v>877.76866666666672</v>
      </c>
      <c r="EY715" s="27">
        <f>IF($O715&gt;=EY$1,$S715,0)</f>
        <v>877.76866666666672</v>
      </c>
      <c r="EZ715" s="27">
        <f>IF($O715&gt;=EZ$1,$S715,0)</f>
        <v>877.76866666666672</v>
      </c>
      <c r="FA715" s="27">
        <f>IF($O715&gt;=FA$1,$S715,0)</f>
        <v>877.76866666666672</v>
      </c>
      <c r="FB715" s="27">
        <f>IF($O715&gt;=FB$1,$S715,0)</f>
        <v>877.76866666666672</v>
      </c>
      <c r="FC715" s="27">
        <f>IF($O715&gt;=FC$1,$S715,0)</f>
        <v>877.76866666666672</v>
      </c>
      <c r="FD715" s="27">
        <f>IF($O715&gt;=FD$1,$S715,0)</f>
        <v>877.76866666666672</v>
      </c>
      <c r="FE715" s="27">
        <f>IF($O715&gt;=FE$1,$S715,0)</f>
        <v>877.76866666666672</v>
      </c>
      <c r="FF715" s="27">
        <f>IF($O715&gt;=FF$1,$S715,0)</f>
        <v>877.76866666666672</v>
      </c>
      <c r="FG715" s="27">
        <f>IF($O715&gt;=FG$1,$S715,0)</f>
        <v>877.76866666666672</v>
      </c>
      <c r="FH715" s="27">
        <f>IF($O715&gt;=FH$1,$S715,0)</f>
        <v>0</v>
      </c>
      <c r="FI715" s="27">
        <f>IF($O715&gt;=FI$1,$S715,0)</f>
        <v>0</v>
      </c>
      <c r="FJ715" s="27">
        <f>IF($O715&gt;=FJ$1,$S715,0)</f>
        <v>0</v>
      </c>
      <c r="FK715" s="27">
        <f>IF($O715&gt;=FK$1,$S715,0)</f>
        <v>0</v>
      </c>
      <c r="FL715" s="27">
        <f>IF($O715&gt;=FL$1,$S715,0)</f>
        <v>0</v>
      </c>
      <c r="FM715" s="27">
        <f>IF($O715&gt;=FM$1,$S715,0)</f>
        <v>0</v>
      </c>
      <c r="FN715" s="27">
        <f>IF($O715&gt;=FN$1,$S715,0)</f>
        <v>0</v>
      </c>
      <c r="FO715" s="27">
        <f>IF($O715&gt;=FO$1,$S715,0)</f>
        <v>0</v>
      </c>
      <c r="FP715" s="27">
        <f>IF($O715&gt;=FP$1,$S715,0)</f>
        <v>0</v>
      </c>
      <c r="FQ715" s="27">
        <f>IF($O715&gt;=FQ$1,$S715,0)</f>
        <v>0</v>
      </c>
      <c r="FR715" s="27">
        <f>IF($O715&gt;=FR$1,$S715,0)</f>
        <v>0</v>
      </c>
      <c r="FS715" s="27">
        <f>IF($O715&gt;=FS$1,$S715,0)</f>
        <v>0</v>
      </c>
      <c r="FT715" s="27">
        <f>IF($O715&gt;=FT$1,$S715,0)</f>
        <v>0</v>
      </c>
      <c r="FU715" s="27">
        <f>IF($O715&gt;=FU$1,$S715,0)</f>
        <v>0</v>
      </c>
      <c r="FV715" s="27">
        <f>IF($O715&gt;=FV$1,$S715,0)</f>
        <v>0</v>
      </c>
      <c r="FW715" s="27">
        <f>IF($O715&gt;=FW$1,$S715,0)</f>
        <v>0</v>
      </c>
      <c r="FX715" s="27">
        <f>IF($O715&gt;=FX$1,$S715,0)</f>
        <v>0</v>
      </c>
      <c r="FY715" s="27">
        <f>IF($O715&gt;=FY$1,$S715,0)</f>
        <v>0</v>
      </c>
      <c r="FZ715" s="27">
        <f>IF($O715&gt;=FZ$1,$S715,0)</f>
        <v>0</v>
      </c>
      <c r="GA715" s="27">
        <f>IF($O715&gt;=GA$1,$S715,0)</f>
        <v>0</v>
      </c>
      <c r="GB715" s="27">
        <f>IF($O715&gt;=GB$1,$S715,0)</f>
        <v>0</v>
      </c>
      <c r="GC715" s="27">
        <f>IF($O715&gt;=GC$1,$S715,0)</f>
        <v>0</v>
      </c>
      <c r="GD715" s="27">
        <f>IF($O715&gt;=GD$1,$S715,0)</f>
        <v>0</v>
      </c>
      <c r="GE715" s="27">
        <f>IF($O715&gt;=GE$1,$S715,0)</f>
        <v>0</v>
      </c>
      <c r="GF715" s="27">
        <f>IF($O715&gt;=GF$1,$S715,0)</f>
        <v>0</v>
      </c>
      <c r="GG715" s="27">
        <f>IF($O715&gt;=GG$1,$S715,0)</f>
        <v>0</v>
      </c>
      <c r="GH715" s="27">
        <f>IF($O715&gt;=GH$1,$S715,0)</f>
        <v>0</v>
      </c>
      <c r="GI715" s="27">
        <f>IF($O715&gt;=GI$1,$S715,0)</f>
        <v>0</v>
      </c>
      <c r="GJ715" s="27">
        <f>IF($O715&gt;=GJ$1,$S715,0)</f>
        <v>0</v>
      </c>
      <c r="GK715" s="27">
        <f>IF($O715&gt;=GK$1,$S715,0)</f>
        <v>0</v>
      </c>
      <c r="GL715" s="27">
        <f>IF($O715&gt;=GL$1,$S715,0)</f>
        <v>0</v>
      </c>
      <c r="GM715" s="27">
        <f>IF($O715&gt;=GM$1,$S715,0)</f>
        <v>0</v>
      </c>
      <c r="GN715" s="27">
        <f>IF($O715&gt;=GN$1,$S715,0)</f>
        <v>0</v>
      </c>
      <c r="GO715" s="27">
        <f>IF($O715&gt;=GO$1,$S715,0)</f>
        <v>0</v>
      </c>
      <c r="GP715" s="27">
        <f>IF($O715&gt;=GP$1,$S715,0)</f>
        <v>0</v>
      </c>
      <c r="GQ715" s="27">
        <f>IF($O715&gt;=GQ$1,$S715,0)</f>
        <v>0</v>
      </c>
      <c r="GR715" s="27">
        <f>IF($O715&gt;=GR$1,$S715,0)</f>
        <v>0</v>
      </c>
      <c r="GS715" s="27">
        <f>IF($O715&gt;=GS$1,$S715,0)</f>
        <v>0</v>
      </c>
      <c r="GT715" s="27">
        <f>IF($O715&gt;=GT$1,$S715,0)</f>
        <v>0</v>
      </c>
      <c r="GU715" s="27">
        <f>IF($O715&gt;=GU$1,$S715,0)</f>
        <v>0</v>
      </c>
      <c r="GV715" s="27">
        <f>IF($O715&gt;=GV$1,$S715,0)</f>
        <v>0</v>
      </c>
      <c r="GW715" s="27">
        <f>IF($O715&gt;=GW$1,$S715,0)</f>
        <v>0</v>
      </c>
      <c r="GX715" s="27">
        <f>IF($O715&gt;=GX$1,$S715,0)</f>
        <v>0</v>
      </c>
      <c r="GY715" s="27">
        <f>IF($O715&gt;=GY$1,$S715,0)</f>
        <v>0</v>
      </c>
      <c r="GZ715" s="27">
        <f>IF($O715&gt;=GZ$1,$S715,0)</f>
        <v>0</v>
      </c>
      <c r="HA715" s="27">
        <f>IF($O715&gt;=HA$1,$S715,0)</f>
        <v>0</v>
      </c>
      <c r="HB715" s="27">
        <f>IF($O715&gt;=HB$1,$S715,0)</f>
        <v>0</v>
      </c>
      <c r="HC715" s="27">
        <f>IF($O715&gt;=HC$1,$S715,0)</f>
        <v>0</v>
      </c>
    </row>
    <row r="716" spans="1:211">
      <c r="A716" s="3">
        <v>1228</v>
      </c>
      <c r="B716" s="3" t="s">
        <v>783</v>
      </c>
      <c r="C716" s="3" t="s">
        <v>20</v>
      </c>
      <c r="D716" s="3">
        <v>56</v>
      </c>
      <c r="E716" s="4">
        <v>28445</v>
      </c>
      <c r="F716" s="5">
        <v>40.61917808219178</v>
      </c>
      <c r="G716" s="3" t="s">
        <v>729</v>
      </c>
      <c r="H716" s="4">
        <v>22655</v>
      </c>
      <c r="I716" s="9" t="s">
        <v>796</v>
      </c>
      <c r="J716" s="5">
        <v>7261.52</v>
      </c>
      <c r="K716" s="31">
        <v>1042</v>
      </c>
      <c r="L716" s="32">
        <v>41</v>
      </c>
      <c r="M716" s="33">
        <f>VLOOKUP(L716,FIND,3,TRUE)</f>
        <v>1.5</v>
      </c>
      <c r="N716" s="32">
        <f>IF(L716&gt;30,180,VLOOKUP(L716,TEMPO,2,FALSE))</f>
        <v>180</v>
      </c>
      <c r="O716" s="32">
        <f>IF(R716&gt;0,4,N716)</f>
        <v>180</v>
      </c>
      <c r="P716" s="96">
        <f>J716*M716*L716</f>
        <v>446583.48000000004</v>
      </c>
      <c r="Q716" s="96">
        <f>10934.45*2</f>
        <v>21868.9</v>
      </c>
      <c r="R716" s="96">
        <f>IF(P716&lt;=Q716,P716/4,0)</f>
        <v>0</v>
      </c>
      <c r="S716" s="5">
        <f>IF(P716&gt;=Q716,P716/N716,0)</f>
        <v>2481.0193333333336</v>
      </c>
      <c r="T716" s="3"/>
      <c r="U716" s="3">
        <f>IF(T716="",1,0)</f>
        <v>1</v>
      </c>
      <c r="V716" s="3">
        <v>129</v>
      </c>
      <c r="W716" s="5">
        <v>0</v>
      </c>
      <c r="X716" s="5">
        <v>245.73</v>
      </c>
      <c r="Y716" s="5">
        <f>X716*W716</f>
        <v>0</v>
      </c>
      <c r="Z716" s="5">
        <v>400</v>
      </c>
      <c r="AA716" s="5">
        <f>S716+Y716+Z716</f>
        <v>2881.0193333333336</v>
      </c>
      <c r="AB716" s="39">
        <f>(J716/12+J716/12*1.3333333333+450/12+J716/30*6/12+J716)*1.3+Y716+Z716+153.9</f>
        <v>12035.509822196002</v>
      </c>
      <c r="AC716" s="39" t="s">
        <v>20</v>
      </c>
      <c r="AD716" s="39">
        <f>J716*1.3+400+153.9</f>
        <v>9993.8760000000002</v>
      </c>
      <c r="AE716" s="39">
        <f>SUMIFS('CUSTO MENSAL FUNC NOVO'!H:H,'CUSTO MENSAL FUNC NOVO'!A:A,'VALORES MENSAIS'!AC716)</f>
        <v>2013.943</v>
      </c>
      <c r="AF716" s="27">
        <f>IF($R716&gt;0,$R716,$S716)+$Y716+$Z716</f>
        <v>2881.0193333333336</v>
      </c>
      <c r="AG716" s="27">
        <f>IF($R716&gt;0,$R716,$S716)+$Y716+$Z716</f>
        <v>2881.0193333333336</v>
      </c>
      <c r="AH716" s="27">
        <f>IF($R716&gt;0,$R716,$S716)+$Y716+$Z716</f>
        <v>2881.0193333333336</v>
      </c>
      <c r="AI716" s="27">
        <f>IF($R716&gt;0,$R716,$S716)+$Y716+$Z716</f>
        <v>2881.0193333333336</v>
      </c>
      <c r="AJ716" s="27">
        <f>IF($O716&gt;=AJ$1,$S716+$Y716+$Z716,$Y716+$Z716)</f>
        <v>2881.0193333333336</v>
      </c>
      <c r="AK716" s="27">
        <f>IF($O716&gt;=AK$1,$S716+$Y716+$Z716,$Y716+$Z716)</f>
        <v>2881.0193333333336</v>
      </c>
      <c r="AL716" s="27">
        <f>IF($O716&gt;=AL$1,$S716+$Y716+$Z716,$Y716+$Z716)</f>
        <v>2881.0193333333336</v>
      </c>
      <c r="AM716" s="27">
        <f>IF($O716&gt;=AM$1,$S716+$Y716+$Z716,$Y716+$Z716)</f>
        <v>2881.0193333333336</v>
      </c>
      <c r="AN716" s="27">
        <f>IF($O716&gt;=AN$1,$S716+$Y716+$Z716,$Y716+$Z716)</f>
        <v>2881.0193333333336</v>
      </c>
      <c r="AO716" s="27">
        <f>IF($O716&gt;=AO$1,$S716+$Y716+$Z716,$Y716+$Z716)</f>
        <v>2881.0193333333336</v>
      </c>
      <c r="AP716" s="27">
        <f>IF($O716&gt;=AP$1,$S716+$Y716+$Z716,$Y716+$Z716)</f>
        <v>2881.0193333333336</v>
      </c>
      <c r="AQ716" s="27">
        <f>IF($O716&gt;=AQ$1,$S716+$Y716+$Z716,$Y716+$Z716)</f>
        <v>2881.0193333333336</v>
      </c>
      <c r="AR716" s="27">
        <f>IF($O716&gt;=AR$1,$S716+$Y716+$Z716,$Y716+$Z716)</f>
        <v>2881.0193333333336</v>
      </c>
      <c r="AS716" s="27">
        <f>IF($O716&gt;=AS$1,$S716+$Y716+$Z716,$Y716+$Z716)</f>
        <v>2881.0193333333336</v>
      </c>
      <c r="AT716" s="27">
        <f>IF($O716&gt;=AT$1,$S716+$Y716+$Z716,$Y716+$Z716)</f>
        <v>2881.0193333333336</v>
      </c>
      <c r="AU716" s="27">
        <f>IF($O716&gt;=AU$1,$S716+$Y716+$Z716,$Y716+$Z716)</f>
        <v>2881.0193333333336</v>
      </c>
      <c r="AV716" s="27">
        <f>IF($O716&gt;=AV$1,$S716+$Y716+$Z716,$Y716+$Z716)</f>
        <v>2881.0193333333336</v>
      </c>
      <c r="AW716" s="27">
        <f>IF($O716&gt;=AW$1,$S716+$Y716+$Z716,$Y716+$Z716)</f>
        <v>2881.0193333333336</v>
      </c>
      <c r="AX716" s="27">
        <f>IF($O716&gt;=AX$1,$S716+$Y716+$Z716,$Y716+$Z716)</f>
        <v>2881.0193333333336</v>
      </c>
      <c r="AY716" s="27">
        <f>IF($O716&gt;=AY$1,$S716+$Y716+$Z716,$Y716+$Z716)</f>
        <v>2881.0193333333336</v>
      </c>
      <c r="AZ716" s="27">
        <f>IF($O716&gt;=AZ$1,$S716+$Y716+$Z716,$Y716+$Z716)</f>
        <v>2881.0193333333336</v>
      </c>
      <c r="BA716" s="27">
        <f>IF($O716&gt;=BA$1,$S716+$Y716+$Z716,$Y716+$Z716)</f>
        <v>2881.0193333333336</v>
      </c>
      <c r="BB716" s="27">
        <f>IF($O716&gt;=BB$1,$S716+$Y716+$Z716,$Y716+$Z716)</f>
        <v>2881.0193333333336</v>
      </c>
      <c r="BC716" s="27">
        <f>IF($O716&gt;=BC$1,$S716+$Y716+$Z716,$Y716+$Z716)</f>
        <v>2881.0193333333336</v>
      </c>
      <c r="BD716" s="27">
        <f>IF($O716&gt;=BD$1,$S716+$Y716+$Z716,$Y716+$Z716)</f>
        <v>2881.0193333333336</v>
      </c>
      <c r="BE716" s="27">
        <f>IF($O716&gt;=BE$1,$S716+$Y716+$Z716,$Y716+$Z716)</f>
        <v>2881.0193333333336</v>
      </c>
      <c r="BF716" s="27">
        <f>IF($O716&gt;=BF$1,$S716+$Y716+$Z716,$Y716+$Z716)</f>
        <v>2881.0193333333336</v>
      </c>
      <c r="BG716" s="27">
        <f>IF($O716&gt;=BG$1,$S716+$Y716+$Z716,$Y716+$Z716)</f>
        <v>2881.0193333333336</v>
      </c>
      <c r="BH716" s="27">
        <f>IF($O716&gt;=BH$1,$S716+$Y716+$Z716,$Y716+$Z716)</f>
        <v>2881.0193333333336</v>
      </c>
      <c r="BI716" s="27">
        <f>IF($O716&gt;=BI$1,$S716+$Y716+$Z716,$Y716+$Z716)</f>
        <v>2881.0193333333336</v>
      </c>
      <c r="BJ716" s="27">
        <f>IF($O716&gt;=BJ$1,$S716+$Y716+$Z716,$Y716+$Z716)</f>
        <v>2881.0193333333336</v>
      </c>
      <c r="BK716" s="27">
        <f>IF($O716&gt;=BK$1,$S716+$Y716+$Z716,$Y716+$Z716)</f>
        <v>2881.0193333333336</v>
      </c>
      <c r="BL716" s="27">
        <f>IF($O716&gt;=BL$1,$S716+$Y716+$Z716,$Y716+$Z716)</f>
        <v>2881.0193333333336</v>
      </c>
      <c r="BM716" s="27">
        <f>IF($O716&gt;=BM$1,$S716+$Y716+$Z716,$Y716+$Z716)</f>
        <v>2881.0193333333336</v>
      </c>
      <c r="BN716" s="27">
        <f>IF($O716&gt;=BN$1,$S716+$Y716+$Z716,$Y716+$Z716)</f>
        <v>2881.0193333333336</v>
      </c>
      <c r="BO716" s="27">
        <f>IF($O716&gt;=BO$1,$S716+$Y716+$Z716,$Y716+$Z716)</f>
        <v>2881.0193333333336</v>
      </c>
      <c r="BP716" s="27">
        <f>IF($O716&gt;=BP$1,$S716+$Y716+$Z716,$Y716+$Z716)</f>
        <v>2881.0193333333336</v>
      </c>
      <c r="BQ716" s="27">
        <f>IF($O716&gt;=BQ$1,$S716+$Y716+$Z716,$Y716+$Z716)</f>
        <v>2881.0193333333336</v>
      </c>
      <c r="BR716" s="27">
        <f>IF($O716&gt;=BR$1,$S716+$Y716+$Z716,$Y716+$Z716)</f>
        <v>2881.0193333333336</v>
      </c>
      <c r="BS716" s="27">
        <f>IF($O716&gt;=BS$1,$S716+$Y716+$Z716,$Y716+$Z716)</f>
        <v>2881.0193333333336</v>
      </c>
      <c r="BT716" s="27">
        <f>IF($O716&gt;=BT$1,$S716+$Y716+$Z716,$Y716+$Z716)</f>
        <v>2881.0193333333336</v>
      </c>
      <c r="BU716" s="27">
        <f>IF($O716&gt;=BU$1,$S716+$Y716+$Z716,$Y716+$Z716)</f>
        <v>2881.0193333333336</v>
      </c>
      <c r="BV716" s="27">
        <f>IF($O716&gt;=BV$1,$S716+$Y716+$Z716,$Y716+$Z716)</f>
        <v>2881.0193333333336</v>
      </c>
      <c r="BW716" s="27">
        <f>IF($O716&gt;=BW$1,$S716+$Y716+$Z716,$Y716+$Z716)</f>
        <v>2881.0193333333336</v>
      </c>
      <c r="BX716" s="27">
        <f>IF($O716&gt;=BX$1,$S716+$Y716+$Z716,$Y716+$Z716)</f>
        <v>2881.0193333333336</v>
      </c>
      <c r="BY716" s="27">
        <f>IF($O716&gt;=BY$1,$S716+$Y716+$Z716,$Y716+$Z716)</f>
        <v>2881.0193333333336</v>
      </c>
      <c r="BZ716" s="27">
        <f>IF($O716&gt;=BZ$1,$S716+$Y716+$Z716,$Y716+$Z716)</f>
        <v>2881.0193333333336</v>
      </c>
      <c r="CA716" s="27">
        <f>IF($O716&gt;=CA$1,$S716+$Y716+$Z716,$Y716+$Z716)</f>
        <v>2881.0193333333336</v>
      </c>
      <c r="CB716" s="27">
        <f>IF($O716&gt;=CB$1,$S716+$Y716+$Z716,$Y716+$Z716)</f>
        <v>2881.0193333333336</v>
      </c>
      <c r="CC716" s="27">
        <f>IF($O716&gt;=CC$1,$S716+$Y716+$Z716,$Y716+$Z716)</f>
        <v>2881.0193333333336</v>
      </c>
      <c r="CD716" s="27">
        <f>IF($O716&gt;=CD$1,$S716+$Y716+$Z716,$Y716+$Z716)</f>
        <v>2881.0193333333336</v>
      </c>
      <c r="CE716" s="27">
        <f>IF($O716&gt;=CE$1,$S716+$Y716+$Z716,$Y716+$Z716)</f>
        <v>2881.0193333333336</v>
      </c>
      <c r="CF716" s="27">
        <f>IF($O716&gt;=CF$1,$S716+$Y716+$Z716,$Y716+$Z716)</f>
        <v>2881.0193333333336</v>
      </c>
      <c r="CG716" s="27">
        <f>IF($O716&gt;=CG$1,$S716+$Y716+$Z716,$Y716+$Z716)</f>
        <v>2881.0193333333336</v>
      </c>
      <c r="CH716" s="27">
        <f>IF($O716&gt;=CH$1,$S716+$Y716+$Z716,$Y716+$Z716)</f>
        <v>2881.0193333333336</v>
      </c>
      <c r="CI716" s="27">
        <f>IF($O716&gt;=CI$1,$S716+$Y716+$Z716,$Y716+$Z716)</f>
        <v>2881.0193333333336</v>
      </c>
      <c r="CJ716" s="27">
        <f>IF($O716&gt;=CJ$1,$S716+$Y716+$Z716,$Y716+$Z716)</f>
        <v>2881.0193333333336</v>
      </c>
      <c r="CK716" s="27">
        <f>IF($O716&gt;=CK$1,$S716+$Y716+$Z716,$Y716+$Z716)</f>
        <v>2881.0193333333336</v>
      </c>
      <c r="CL716" s="27">
        <f>IF($O716&gt;=CL$1,$S716+$Y716+$Z716,$Y716+$Z716)</f>
        <v>2881.0193333333336</v>
      </c>
      <c r="CM716" s="27">
        <f>IF($O716&gt;=CM$1,$S716+$Y716+$Z716,$Y716+$Z716)</f>
        <v>2881.0193333333336</v>
      </c>
      <c r="CN716" s="27">
        <f>IF($O716&gt;=CN$1,$S716+$Y716,$Y716)</f>
        <v>2481.0193333333336</v>
      </c>
      <c r="CO716" s="27">
        <f>IF($O716&gt;=CO$1,$S716+$Y716,$Y716)</f>
        <v>2481.0193333333336</v>
      </c>
      <c r="CP716" s="27">
        <f>IF($O716&gt;=CP$1,$S716+$Y716,$Y716)</f>
        <v>2481.0193333333336</v>
      </c>
      <c r="CQ716" s="27">
        <f>IF($O716&gt;=CQ$1,$S716+$Y716,$Y716)</f>
        <v>2481.0193333333336</v>
      </c>
      <c r="CR716" s="27">
        <f>IF($O716&gt;=CR$1,$S716+$Y716,$Y716)</f>
        <v>2481.0193333333336</v>
      </c>
      <c r="CS716" s="27">
        <f>IF($O716&gt;=CS$1,$S716+$Y716,$Y716)</f>
        <v>2481.0193333333336</v>
      </c>
      <c r="CT716" s="27">
        <f>IF($O716&gt;=CT$1,$S716+$Y716,$Y716)</f>
        <v>2481.0193333333336</v>
      </c>
      <c r="CU716" s="27">
        <f>IF($O716&gt;=CU$1,$S716+$Y716,$Y716)</f>
        <v>2481.0193333333336</v>
      </c>
      <c r="CV716" s="27">
        <f>IF($O716&gt;=CV$1,$S716+$Y716,$Y716)</f>
        <v>2481.0193333333336</v>
      </c>
      <c r="CW716" s="27">
        <f>IF($O716&gt;=CW$1,$S716+$Y716,$Y716)</f>
        <v>2481.0193333333336</v>
      </c>
      <c r="CX716" s="27">
        <f>IF($O716&gt;=CX$1,$S716+$Y716,$Y716)</f>
        <v>2481.0193333333336</v>
      </c>
      <c r="CY716" s="27">
        <f>IF($O716&gt;=CY$1,$S716+$Y716,$Y716)</f>
        <v>2481.0193333333336</v>
      </c>
      <c r="CZ716" s="27">
        <f>IF($O716&gt;=CZ$1,$S716+$Y716,$Y716)</f>
        <v>2481.0193333333336</v>
      </c>
      <c r="DA716" s="27">
        <f>IF($O716&gt;=DA$1,$S716+$Y716,$Y716)</f>
        <v>2481.0193333333336</v>
      </c>
      <c r="DB716" s="27">
        <f>IF($O716&gt;=DB$1,$S716+$Y716,$Y716)</f>
        <v>2481.0193333333336</v>
      </c>
      <c r="DC716" s="27">
        <f>IF($O716&gt;=DC$1,$S716+$Y716,$Y716)</f>
        <v>2481.0193333333336</v>
      </c>
      <c r="DD716" s="27">
        <f>IF($O716&gt;=DD$1,$S716+$Y716,$Y716)</f>
        <v>2481.0193333333336</v>
      </c>
      <c r="DE716" s="27">
        <f>IF($O716&gt;=DE$1,$S716+$Y716,$Y716)</f>
        <v>2481.0193333333336</v>
      </c>
      <c r="DF716" s="27">
        <f>IF($O716&gt;=DF$1,$S716+$Y716,$Y716)</f>
        <v>2481.0193333333336</v>
      </c>
      <c r="DG716" s="27">
        <f>IF($O716&gt;=DG$1,$S716+$Y716,$Y716)</f>
        <v>2481.0193333333336</v>
      </c>
      <c r="DH716" s="27">
        <f>IF($O716&gt;=DH$1,$S716+$Y716,$Y716)</f>
        <v>2481.0193333333336</v>
      </c>
      <c r="DI716" s="27">
        <f>IF($O716&gt;=DI$1,$S716+$Y716,$Y716)</f>
        <v>2481.0193333333336</v>
      </c>
      <c r="DJ716" s="27">
        <f>IF($O716&gt;=DJ$1,$S716+$Y716,$Y716)</f>
        <v>2481.0193333333336</v>
      </c>
      <c r="DK716" s="27">
        <f>IF($O716&gt;=DK$1,$S716+$Y716,$Y716)</f>
        <v>2481.0193333333336</v>
      </c>
      <c r="DL716" s="27">
        <f>IF($O716&gt;=DL$1,$S716+$Y716,$Y716)</f>
        <v>2481.0193333333336</v>
      </c>
      <c r="DM716" s="27">
        <f>IF($O716&gt;=DM$1,$S716+$Y716,$Y716)</f>
        <v>2481.0193333333336</v>
      </c>
      <c r="DN716" s="27">
        <f>IF($O716&gt;=DN$1,$S716+$Y716,$Y716)</f>
        <v>2481.0193333333336</v>
      </c>
      <c r="DO716" s="27">
        <f>IF($O716&gt;=DO$1,$S716+$Y716,$Y716)</f>
        <v>2481.0193333333336</v>
      </c>
      <c r="DP716" s="27">
        <f>IF($O716&gt;=DP$1,$S716+$Y716,$Y716)</f>
        <v>2481.0193333333336</v>
      </c>
      <c r="DQ716" s="27">
        <f>IF($O716&gt;=DQ$1,$S716+$Y716,$Y716)</f>
        <v>2481.0193333333336</v>
      </c>
      <c r="DR716" s="27">
        <f>IF($O716&gt;=DR$1,$S716+$Y716,$Y716)</f>
        <v>2481.0193333333336</v>
      </c>
      <c r="DS716" s="27">
        <f>IF($O716&gt;=DS$1,$S716+$Y716,$Y716)</f>
        <v>2481.0193333333336</v>
      </c>
      <c r="DT716" s="27">
        <f>IF($O716&gt;=DT$1,$S716+$Y716,$Y716)</f>
        <v>2481.0193333333336</v>
      </c>
      <c r="DU716" s="27">
        <f>IF($O716&gt;=DU$1,$S716+$Y716,$Y716)</f>
        <v>2481.0193333333336</v>
      </c>
      <c r="DV716" s="27">
        <f>IF($O716&gt;=DV$1,$S716+$Y716,$Y716)</f>
        <v>2481.0193333333336</v>
      </c>
      <c r="DW716" s="27">
        <f>IF($O716&gt;=DW$1,$S716+$Y716,$Y716)</f>
        <v>2481.0193333333336</v>
      </c>
      <c r="DX716" s="27">
        <f>IF($O716&gt;=DX$1,$S716+$Y716,$Y716)</f>
        <v>2481.0193333333336</v>
      </c>
      <c r="DY716" s="27">
        <f>IF($O716&gt;=DY$1,$S716+$Y716,$Y716)</f>
        <v>2481.0193333333336</v>
      </c>
      <c r="DZ716" s="27">
        <f>IF($O716&gt;=DZ$1,$S716+$Y716,$Y716)</f>
        <v>2481.0193333333336</v>
      </c>
      <c r="EA716" s="27">
        <f>IF($O716&gt;=EA$1,$S716+$Y716,$Y716)</f>
        <v>2481.0193333333336</v>
      </c>
      <c r="EB716" s="27">
        <f>IF($O716&gt;=EB$1,$S716+$Y716,$Y716)</f>
        <v>2481.0193333333336</v>
      </c>
      <c r="EC716" s="27">
        <f>IF($O716&gt;=EC$1,$S716+$Y716,$Y716)</f>
        <v>2481.0193333333336</v>
      </c>
      <c r="ED716" s="27">
        <f>IF($O716&gt;=ED$1,$S716+$Y716,$Y716)</f>
        <v>2481.0193333333336</v>
      </c>
      <c r="EE716" s="27">
        <f>IF($O716&gt;=EE$1,$S716+$Y716,$Y716)</f>
        <v>2481.0193333333336</v>
      </c>
      <c r="EF716" s="27">
        <f>IF($O716&gt;=EF$1,$S716+$Y716,$Y716)</f>
        <v>2481.0193333333336</v>
      </c>
      <c r="EG716" s="27">
        <f>IF($O716&gt;=EG$1,$S716+$Y716,$Y716)</f>
        <v>2481.0193333333336</v>
      </c>
      <c r="EH716" s="27">
        <f>IF($O716&gt;=EH$1,$S716+$Y716,$Y716)</f>
        <v>2481.0193333333336</v>
      </c>
      <c r="EI716" s="27">
        <f>IF($O716&gt;=EI$1,$S716+$Y716,$Y716)</f>
        <v>2481.0193333333336</v>
      </c>
      <c r="EJ716" s="27">
        <f>IF($O716&gt;=EJ$1,$S716+$Y716,$Y716)</f>
        <v>2481.0193333333336</v>
      </c>
      <c r="EK716" s="27">
        <f>IF($O716&gt;=EK$1,$S716+$Y716,$Y716)</f>
        <v>2481.0193333333336</v>
      </c>
      <c r="EL716" s="27">
        <f>IF($O716&gt;=EL$1,$S716+$Y716,$Y716)</f>
        <v>2481.0193333333336</v>
      </c>
      <c r="EM716" s="27">
        <f>IF($O716&gt;=EM$1,$S716+$Y716,$Y716)</f>
        <v>2481.0193333333336</v>
      </c>
      <c r="EN716" s="27">
        <f>IF($O716&gt;=EN$1,$S716+$Y716,$Y716)</f>
        <v>2481.0193333333336</v>
      </c>
      <c r="EO716" s="27">
        <f>IF($O716&gt;=EO$1,$S716+$Y716,$Y716)</f>
        <v>2481.0193333333336</v>
      </c>
      <c r="EP716" s="27">
        <f>IF($O716&gt;=EP$1,$S716+$Y716,$Y716)</f>
        <v>2481.0193333333336</v>
      </c>
      <c r="EQ716" s="27">
        <f>IF($O716&gt;=EQ$1,$S716+$Y716,$Y716)</f>
        <v>2481.0193333333336</v>
      </c>
      <c r="ER716" s="27">
        <f>IF($O716&gt;=ER$1,$S716+$Y716,$Y716)</f>
        <v>2481.0193333333336</v>
      </c>
      <c r="ES716" s="27">
        <f>IF($O716&gt;=ES$1,$S716+$Y716,$Y716)</f>
        <v>2481.0193333333336</v>
      </c>
      <c r="ET716" s="27">
        <f>IF($O716&gt;=ET$1,$S716+$Y716,$Y716)</f>
        <v>2481.0193333333336</v>
      </c>
      <c r="EU716" s="27">
        <f>IF($O716&gt;=EU$1,$S716+$Y716,$Y716)</f>
        <v>2481.0193333333336</v>
      </c>
      <c r="EV716" s="27">
        <f>IF($O716&gt;=EV$1,$S716,0)</f>
        <v>2481.0193333333336</v>
      </c>
      <c r="EW716" s="27">
        <f>IF($O716&gt;=EW$1,$S716,0)</f>
        <v>2481.0193333333336</v>
      </c>
      <c r="EX716" s="27">
        <f>IF($O716&gt;=EX$1,$S716,0)</f>
        <v>2481.0193333333336</v>
      </c>
      <c r="EY716" s="27">
        <f>IF($O716&gt;=EY$1,$S716,0)</f>
        <v>2481.0193333333336</v>
      </c>
      <c r="EZ716" s="27">
        <f>IF($O716&gt;=EZ$1,$S716,0)</f>
        <v>2481.0193333333336</v>
      </c>
      <c r="FA716" s="27">
        <f>IF($O716&gt;=FA$1,$S716,0)</f>
        <v>2481.0193333333336</v>
      </c>
      <c r="FB716" s="27">
        <f>IF($O716&gt;=FB$1,$S716,0)</f>
        <v>2481.0193333333336</v>
      </c>
      <c r="FC716" s="27">
        <f>IF($O716&gt;=FC$1,$S716,0)</f>
        <v>2481.0193333333336</v>
      </c>
      <c r="FD716" s="27">
        <f>IF($O716&gt;=FD$1,$S716,0)</f>
        <v>2481.0193333333336</v>
      </c>
      <c r="FE716" s="27">
        <f>IF($O716&gt;=FE$1,$S716,0)</f>
        <v>2481.0193333333336</v>
      </c>
      <c r="FF716" s="27">
        <f>IF($O716&gt;=FF$1,$S716,0)</f>
        <v>2481.0193333333336</v>
      </c>
      <c r="FG716" s="27">
        <f>IF($O716&gt;=FG$1,$S716,0)</f>
        <v>2481.0193333333336</v>
      </c>
      <c r="FH716" s="27">
        <f>IF($O716&gt;=FH$1,$S716,0)</f>
        <v>2481.0193333333336</v>
      </c>
      <c r="FI716" s="27">
        <f>IF($O716&gt;=FI$1,$S716,0)</f>
        <v>2481.0193333333336</v>
      </c>
      <c r="FJ716" s="27">
        <f>IF($O716&gt;=FJ$1,$S716,0)</f>
        <v>2481.0193333333336</v>
      </c>
      <c r="FK716" s="27">
        <f>IF($O716&gt;=FK$1,$S716,0)</f>
        <v>2481.0193333333336</v>
      </c>
      <c r="FL716" s="27">
        <f>IF($O716&gt;=FL$1,$S716,0)</f>
        <v>2481.0193333333336</v>
      </c>
      <c r="FM716" s="27">
        <f>IF($O716&gt;=FM$1,$S716,0)</f>
        <v>2481.0193333333336</v>
      </c>
      <c r="FN716" s="27">
        <f>IF($O716&gt;=FN$1,$S716,0)</f>
        <v>2481.0193333333336</v>
      </c>
      <c r="FO716" s="27">
        <f>IF($O716&gt;=FO$1,$S716,0)</f>
        <v>2481.0193333333336</v>
      </c>
      <c r="FP716" s="27">
        <f>IF($O716&gt;=FP$1,$S716,0)</f>
        <v>2481.0193333333336</v>
      </c>
      <c r="FQ716" s="27">
        <f>IF($O716&gt;=FQ$1,$S716,0)</f>
        <v>2481.0193333333336</v>
      </c>
      <c r="FR716" s="27">
        <f>IF($O716&gt;=FR$1,$S716,0)</f>
        <v>2481.0193333333336</v>
      </c>
      <c r="FS716" s="27">
        <f>IF($O716&gt;=FS$1,$S716,0)</f>
        <v>2481.0193333333336</v>
      </c>
      <c r="FT716" s="27">
        <f>IF($O716&gt;=FT$1,$S716,0)</f>
        <v>2481.0193333333336</v>
      </c>
      <c r="FU716" s="27">
        <f>IF($O716&gt;=FU$1,$S716,0)</f>
        <v>2481.0193333333336</v>
      </c>
      <c r="FV716" s="27">
        <f>IF($O716&gt;=FV$1,$S716,0)</f>
        <v>2481.0193333333336</v>
      </c>
      <c r="FW716" s="27">
        <f>IF($O716&gt;=FW$1,$S716,0)</f>
        <v>2481.0193333333336</v>
      </c>
      <c r="FX716" s="27">
        <f>IF($O716&gt;=FX$1,$S716,0)</f>
        <v>2481.0193333333336</v>
      </c>
      <c r="FY716" s="27">
        <f>IF($O716&gt;=FY$1,$S716,0)</f>
        <v>2481.0193333333336</v>
      </c>
      <c r="FZ716" s="27">
        <f>IF($O716&gt;=FZ$1,$S716,0)</f>
        <v>2481.0193333333336</v>
      </c>
      <c r="GA716" s="27">
        <f>IF($O716&gt;=GA$1,$S716,0)</f>
        <v>2481.0193333333336</v>
      </c>
      <c r="GB716" s="27">
        <f>IF($O716&gt;=GB$1,$S716,0)</f>
        <v>2481.0193333333336</v>
      </c>
      <c r="GC716" s="27">
        <f>IF($O716&gt;=GC$1,$S716,0)</f>
        <v>2481.0193333333336</v>
      </c>
      <c r="GD716" s="27">
        <f>IF($O716&gt;=GD$1,$S716,0)</f>
        <v>2481.0193333333336</v>
      </c>
      <c r="GE716" s="27">
        <f>IF($O716&gt;=GE$1,$S716,0)</f>
        <v>2481.0193333333336</v>
      </c>
      <c r="GF716" s="27">
        <f>IF($O716&gt;=GF$1,$S716,0)</f>
        <v>2481.0193333333336</v>
      </c>
      <c r="GG716" s="27">
        <f>IF($O716&gt;=GG$1,$S716,0)</f>
        <v>2481.0193333333336</v>
      </c>
      <c r="GH716" s="27">
        <f>IF($O716&gt;=GH$1,$S716,0)</f>
        <v>2481.0193333333336</v>
      </c>
      <c r="GI716" s="27">
        <f>IF($O716&gt;=GI$1,$S716,0)</f>
        <v>2481.0193333333336</v>
      </c>
      <c r="GJ716" s="27">
        <f>IF($O716&gt;=GJ$1,$S716,0)</f>
        <v>2481.0193333333336</v>
      </c>
      <c r="GK716" s="27">
        <f>IF($O716&gt;=GK$1,$S716,0)</f>
        <v>2481.0193333333336</v>
      </c>
      <c r="GL716" s="27">
        <f>IF($O716&gt;=GL$1,$S716,0)</f>
        <v>2481.0193333333336</v>
      </c>
      <c r="GM716" s="27">
        <f>IF($O716&gt;=GM$1,$S716,0)</f>
        <v>2481.0193333333336</v>
      </c>
      <c r="GN716" s="27">
        <f>IF($O716&gt;=GN$1,$S716,0)</f>
        <v>2481.0193333333336</v>
      </c>
      <c r="GO716" s="27">
        <f>IF($O716&gt;=GO$1,$S716,0)</f>
        <v>2481.0193333333336</v>
      </c>
      <c r="GP716" s="27">
        <f>IF($O716&gt;=GP$1,$S716,0)</f>
        <v>2481.0193333333336</v>
      </c>
      <c r="GQ716" s="27">
        <f>IF($O716&gt;=GQ$1,$S716,0)</f>
        <v>2481.0193333333336</v>
      </c>
      <c r="GR716" s="27">
        <f>IF($O716&gt;=GR$1,$S716,0)</f>
        <v>2481.0193333333336</v>
      </c>
      <c r="GS716" s="27">
        <f>IF($O716&gt;=GS$1,$S716,0)</f>
        <v>2481.0193333333336</v>
      </c>
      <c r="GT716" s="27">
        <f>IF($O716&gt;=GT$1,$S716,0)</f>
        <v>2481.0193333333336</v>
      </c>
      <c r="GU716" s="27">
        <f>IF($O716&gt;=GU$1,$S716,0)</f>
        <v>2481.0193333333336</v>
      </c>
      <c r="GV716" s="27">
        <f>IF($O716&gt;=GV$1,$S716,0)</f>
        <v>2481.0193333333336</v>
      </c>
      <c r="GW716" s="27">
        <f>IF($O716&gt;=GW$1,$S716,0)</f>
        <v>2481.0193333333336</v>
      </c>
      <c r="GX716" s="27">
        <f>IF($O716&gt;=GX$1,$S716,0)</f>
        <v>2481.0193333333336</v>
      </c>
      <c r="GY716" s="27">
        <f>IF($O716&gt;=GY$1,$S716,0)</f>
        <v>2481.0193333333336</v>
      </c>
      <c r="GZ716" s="27">
        <f>IF($O716&gt;=GZ$1,$S716,0)</f>
        <v>2481.0193333333336</v>
      </c>
      <c r="HA716" s="27">
        <f>IF($O716&gt;=HA$1,$S716,0)</f>
        <v>2481.0193333333336</v>
      </c>
      <c r="HB716" s="27">
        <f>IF($O716&gt;=HB$1,$S716,0)</f>
        <v>2481.0193333333336</v>
      </c>
      <c r="HC716" s="27">
        <f>IF($O716&gt;=HC$1,$S716,0)</f>
        <v>2481.0193333333336</v>
      </c>
    </row>
    <row r="717" spans="1:211">
      <c r="A717" s="3">
        <v>647</v>
      </c>
      <c r="B717" s="3" t="s">
        <v>771</v>
      </c>
      <c r="C717" s="3" t="s">
        <v>15</v>
      </c>
      <c r="D717" s="3">
        <v>52</v>
      </c>
      <c r="E717" s="4">
        <v>29980</v>
      </c>
      <c r="F717" s="5">
        <v>36.413698630136984</v>
      </c>
      <c r="G717" s="3" t="s">
        <v>729</v>
      </c>
      <c r="H717" s="4">
        <v>24448</v>
      </c>
      <c r="I717" s="9" t="s">
        <v>796</v>
      </c>
      <c r="J717" s="5">
        <v>4239.29</v>
      </c>
      <c r="K717" s="31">
        <v>1042</v>
      </c>
      <c r="L717" s="32">
        <v>36</v>
      </c>
      <c r="M717" s="33">
        <f>VLOOKUP(L717,FIND,3,TRUE)</f>
        <v>1.5</v>
      </c>
      <c r="N717" s="32">
        <f>IF(L717&gt;30,180,VLOOKUP(L717,TEMPO,2,FALSE))</f>
        <v>180</v>
      </c>
      <c r="O717" s="32">
        <f>IF(R717&gt;0,4,N717)</f>
        <v>180</v>
      </c>
      <c r="P717" s="96">
        <f>J717*M717*L717</f>
        <v>228921.65999999997</v>
      </c>
      <c r="Q717" s="96">
        <f>10934.45*2</f>
        <v>21868.9</v>
      </c>
      <c r="R717" s="96">
        <f>IF(P717&lt;=Q717,P717/4,0)</f>
        <v>0</v>
      </c>
      <c r="S717" s="5">
        <f>IF(P717&gt;=Q717,P717/N717,0)</f>
        <v>1271.7869999999998</v>
      </c>
      <c r="T717" s="3"/>
      <c r="U717" s="3">
        <f>IF(T717="",1,0)</f>
        <v>1</v>
      </c>
      <c r="V717" s="3">
        <v>103</v>
      </c>
      <c r="W717" s="5">
        <v>0</v>
      </c>
      <c r="X717" s="5">
        <v>203.3</v>
      </c>
      <c r="Y717" s="5">
        <f>X717*W717</f>
        <v>0</v>
      </c>
      <c r="Z717" s="5">
        <v>400</v>
      </c>
      <c r="AA717" s="5">
        <f>S717+Y717+Z717</f>
        <v>1671.7869999999998</v>
      </c>
      <c r="AB717" s="39">
        <f>(J717/12+J717/12*1.3333333333+450/12+J717/30*6/12+J717)*1.3+Y717+Z717+153.9</f>
        <v>7277.1765888735799</v>
      </c>
      <c r="AC717" s="39" t="s">
        <v>15</v>
      </c>
      <c r="AD717" s="39">
        <f>J717*1.3+400+153.9</f>
        <v>6064.9769999999999</v>
      </c>
      <c r="AE717" s="39">
        <f>SUMIFS('CUSTO MENSAL FUNC NOVO'!H:H,'CUSTO MENSAL FUNC NOVO'!A:A,'VALORES MENSAIS'!AC717)</f>
        <v>3052.63</v>
      </c>
      <c r="AF717" s="27">
        <f>IF($R717&gt;0,$R717,$S717)+$Y717+$Z717</f>
        <v>1671.7869999999998</v>
      </c>
      <c r="AG717" s="27">
        <f>IF($R717&gt;0,$R717,$S717)+$Y717+$Z717</f>
        <v>1671.7869999999998</v>
      </c>
      <c r="AH717" s="27">
        <f>IF($R717&gt;0,$R717,$S717)+$Y717+$Z717</f>
        <v>1671.7869999999998</v>
      </c>
      <c r="AI717" s="27">
        <f>IF($R717&gt;0,$R717,$S717)+$Y717+$Z717</f>
        <v>1671.7869999999998</v>
      </c>
      <c r="AJ717" s="27">
        <f>IF($O717&gt;=AJ$1,$S717+$Y717+$Z717,$Y717+$Z717)</f>
        <v>1671.7869999999998</v>
      </c>
      <c r="AK717" s="27">
        <f>IF($O717&gt;=AK$1,$S717+$Y717+$Z717,$Y717+$Z717)</f>
        <v>1671.7869999999998</v>
      </c>
      <c r="AL717" s="27">
        <f>IF($O717&gt;=AL$1,$S717+$Y717+$Z717,$Y717+$Z717)</f>
        <v>1671.7869999999998</v>
      </c>
      <c r="AM717" s="27">
        <f>IF($O717&gt;=AM$1,$S717+$Y717+$Z717,$Y717+$Z717)</f>
        <v>1671.7869999999998</v>
      </c>
      <c r="AN717" s="27">
        <f>IF($O717&gt;=AN$1,$S717+$Y717+$Z717,$Y717+$Z717)</f>
        <v>1671.7869999999998</v>
      </c>
      <c r="AO717" s="27">
        <f>IF($O717&gt;=AO$1,$S717+$Y717+$Z717,$Y717+$Z717)</f>
        <v>1671.7869999999998</v>
      </c>
      <c r="AP717" s="27">
        <f>IF($O717&gt;=AP$1,$S717+$Y717+$Z717,$Y717+$Z717)</f>
        <v>1671.7869999999998</v>
      </c>
      <c r="AQ717" s="27">
        <f>IF($O717&gt;=AQ$1,$S717+$Y717+$Z717,$Y717+$Z717)</f>
        <v>1671.7869999999998</v>
      </c>
      <c r="AR717" s="27">
        <f>IF($O717&gt;=AR$1,$S717+$Y717+$Z717,$Y717+$Z717)</f>
        <v>1671.7869999999998</v>
      </c>
      <c r="AS717" s="27">
        <f>IF($O717&gt;=AS$1,$S717+$Y717+$Z717,$Y717+$Z717)</f>
        <v>1671.7869999999998</v>
      </c>
      <c r="AT717" s="27">
        <f>IF($O717&gt;=AT$1,$S717+$Y717+$Z717,$Y717+$Z717)</f>
        <v>1671.7869999999998</v>
      </c>
      <c r="AU717" s="27">
        <f>IF($O717&gt;=AU$1,$S717+$Y717+$Z717,$Y717+$Z717)</f>
        <v>1671.7869999999998</v>
      </c>
      <c r="AV717" s="27">
        <f>IF($O717&gt;=AV$1,$S717+$Y717+$Z717,$Y717+$Z717)</f>
        <v>1671.7869999999998</v>
      </c>
      <c r="AW717" s="27">
        <f>IF($O717&gt;=AW$1,$S717+$Y717+$Z717,$Y717+$Z717)</f>
        <v>1671.7869999999998</v>
      </c>
      <c r="AX717" s="27">
        <f>IF($O717&gt;=AX$1,$S717+$Y717+$Z717,$Y717+$Z717)</f>
        <v>1671.7869999999998</v>
      </c>
      <c r="AY717" s="27">
        <f>IF($O717&gt;=AY$1,$S717+$Y717+$Z717,$Y717+$Z717)</f>
        <v>1671.7869999999998</v>
      </c>
      <c r="AZ717" s="27">
        <f>IF($O717&gt;=AZ$1,$S717+$Y717+$Z717,$Y717+$Z717)</f>
        <v>1671.7869999999998</v>
      </c>
      <c r="BA717" s="27">
        <f>IF($O717&gt;=BA$1,$S717+$Y717+$Z717,$Y717+$Z717)</f>
        <v>1671.7869999999998</v>
      </c>
      <c r="BB717" s="27">
        <f>IF($O717&gt;=BB$1,$S717+$Y717+$Z717,$Y717+$Z717)</f>
        <v>1671.7869999999998</v>
      </c>
      <c r="BC717" s="27">
        <f>IF($O717&gt;=BC$1,$S717+$Y717+$Z717,$Y717+$Z717)</f>
        <v>1671.7869999999998</v>
      </c>
      <c r="BD717" s="27">
        <f>IF($O717&gt;=BD$1,$S717+$Y717+$Z717,$Y717+$Z717)</f>
        <v>1671.7869999999998</v>
      </c>
      <c r="BE717" s="27">
        <f>IF($O717&gt;=BE$1,$S717+$Y717+$Z717,$Y717+$Z717)</f>
        <v>1671.7869999999998</v>
      </c>
      <c r="BF717" s="27">
        <f>IF($O717&gt;=BF$1,$S717+$Y717+$Z717,$Y717+$Z717)</f>
        <v>1671.7869999999998</v>
      </c>
      <c r="BG717" s="27">
        <f>IF($O717&gt;=BG$1,$S717+$Y717+$Z717,$Y717+$Z717)</f>
        <v>1671.7869999999998</v>
      </c>
      <c r="BH717" s="27">
        <f>IF($O717&gt;=BH$1,$S717+$Y717+$Z717,$Y717+$Z717)</f>
        <v>1671.7869999999998</v>
      </c>
      <c r="BI717" s="27">
        <f>IF($O717&gt;=BI$1,$S717+$Y717+$Z717,$Y717+$Z717)</f>
        <v>1671.7869999999998</v>
      </c>
      <c r="BJ717" s="27">
        <f>IF($O717&gt;=BJ$1,$S717+$Y717+$Z717,$Y717+$Z717)</f>
        <v>1671.7869999999998</v>
      </c>
      <c r="BK717" s="27">
        <f>IF($O717&gt;=BK$1,$S717+$Y717+$Z717,$Y717+$Z717)</f>
        <v>1671.7869999999998</v>
      </c>
      <c r="BL717" s="27">
        <f>IF($O717&gt;=BL$1,$S717+$Y717+$Z717,$Y717+$Z717)</f>
        <v>1671.7869999999998</v>
      </c>
      <c r="BM717" s="27">
        <f>IF($O717&gt;=BM$1,$S717+$Y717+$Z717,$Y717+$Z717)</f>
        <v>1671.7869999999998</v>
      </c>
      <c r="BN717" s="27">
        <f>IF($O717&gt;=BN$1,$S717+$Y717+$Z717,$Y717+$Z717)</f>
        <v>1671.7869999999998</v>
      </c>
      <c r="BO717" s="27">
        <f>IF($O717&gt;=BO$1,$S717+$Y717+$Z717,$Y717+$Z717)</f>
        <v>1671.7869999999998</v>
      </c>
      <c r="BP717" s="27">
        <f>IF($O717&gt;=BP$1,$S717+$Y717+$Z717,$Y717+$Z717)</f>
        <v>1671.7869999999998</v>
      </c>
      <c r="BQ717" s="27">
        <f>IF($O717&gt;=BQ$1,$S717+$Y717+$Z717,$Y717+$Z717)</f>
        <v>1671.7869999999998</v>
      </c>
      <c r="BR717" s="27">
        <f>IF($O717&gt;=BR$1,$S717+$Y717+$Z717,$Y717+$Z717)</f>
        <v>1671.7869999999998</v>
      </c>
      <c r="BS717" s="27">
        <f>IF($O717&gt;=BS$1,$S717+$Y717+$Z717,$Y717+$Z717)</f>
        <v>1671.7869999999998</v>
      </c>
      <c r="BT717" s="27">
        <f>IF($O717&gt;=BT$1,$S717+$Y717+$Z717,$Y717+$Z717)</f>
        <v>1671.7869999999998</v>
      </c>
      <c r="BU717" s="27">
        <f>IF($O717&gt;=BU$1,$S717+$Y717+$Z717,$Y717+$Z717)</f>
        <v>1671.7869999999998</v>
      </c>
      <c r="BV717" s="27">
        <f>IF($O717&gt;=BV$1,$S717+$Y717+$Z717,$Y717+$Z717)</f>
        <v>1671.7869999999998</v>
      </c>
      <c r="BW717" s="27">
        <f>IF($O717&gt;=BW$1,$S717+$Y717+$Z717,$Y717+$Z717)</f>
        <v>1671.7869999999998</v>
      </c>
      <c r="BX717" s="27">
        <f>IF($O717&gt;=BX$1,$S717+$Y717+$Z717,$Y717+$Z717)</f>
        <v>1671.7869999999998</v>
      </c>
      <c r="BY717" s="27">
        <f>IF($O717&gt;=BY$1,$S717+$Y717+$Z717,$Y717+$Z717)</f>
        <v>1671.7869999999998</v>
      </c>
      <c r="BZ717" s="27">
        <f>IF($O717&gt;=BZ$1,$S717+$Y717+$Z717,$Y717+$Z717)</f>
        <v>1671.7869999999998</v>
      </c>
      <c r="CA717" s="27">
        <f>IF($O717&gt;=CA$1,$S717+$Y717+$Z717,$Y717+$Z717)</f>
        <v>1671.7869999999998</v>
      </c>
      <c r="CB717" s="27">
        <f>IF($O717&gt;=CB$1,$S717+$Y717+$Z717,$Y717+$Z717)</f>
        <v>1671.7869999999998</v>
      </c>
      <c r="CC717" s="27">
        <f>IF($O717&gt;=CC$1,$S717+$Y717+$Z717,$Y717+$Z717)</f>
        <v>1671.7869999999998</v>
      </c>
      <c r="CD717" s="27">
        <f>IF($O717&gt;=CD$1,$S717+$Y717+$Z717,$Y717+$Z717)</f>
        <v>1671.7869999999998</v>
      </c>
      <c r="CE717" s="27">
        <f>IF($O717&gt;=CE$1,$S717+$Y717+$Z717,$Y717+$Z717)</f>
        <v>1671.7869999999998</v>
      </c>
      <c r="CF717" s="27">
        <f>IF($O717&gt;=CF$1,$S717+$Y717+$Z717,$Y717+$Z717)</f>
        <v>1671.7869999999998</v>
      </c>
      <c r="CG717" s="27">
        <f>IF($O717&gt;=CG$1,$S717+$Y717+$Z717,$Y717+$Z717)</f>
        <v>1671.7869999999998</v>
      </c>
      <c r="CH717" s="27">
        <f>IF($O717&gt;=CH$1,$S717+$Y717+$Z717,$Y717+$Z717)</f>
        <v>1671.7869999999998</v>
      </c>
      <c r="CI717" s="27">
        <f>IF($O717&gt;=CI$1,$S717+$Y717+$Z717,$Y717+$Z717)</f>
        <v>1671.7869999999998</v>
      </c>
      <c r="CJ717" s="27">
        <f>IF($O717&gt;=CJ$1,$S717+$Y717+$Z717,$Y717+$Z717)</f>
        <v>1671.7869999999998</v>
      </c>
      <c r="CK717" s="27">
        <f>IF($O717&gt;=CK$1,$S717+$Y717+$Z717,$Y717+$Z717)</f>
        <v>1671.7869999999998</v>
      </c>
      <c r="CL717" s="27">
        <f>IF($O717&gt;=CL$1,$S717+$Y717+$Z717,$Y717+$Z717)</f>
        <v>1671.7869999999998</v>
      </c>
      <c r="CM717" s="27">
        <f>IF($O717&gt;=CM$1,$S717+$Y717+$Z717,$Y717+$Z717)</f>
        <v>1671.7869999999998</v>
      </c>
      <c r="CN717" s="27">
        <f>IF($O717&gt;=CN$1,$S717+$Y717,$Y717)</f>
        <v>1271.7869999999998</v>
      </c>
      <c r="CO717" s="27">
        <f>IF($O717&gt;=CO$1,$S717+$Y717,$Y717)</f>
        <v>1271.7869999999998</v>
      </c>
      <c r="CP717" s="27">
        <f>IF($O717&gt;=CP$1,$S717+$Y717,$Y717)</f>
        <v>1271.7869999999998</v>
      </c>
      <c r="CQ717" s="27">
        <f>IF($O717&gt;=CQ$1,$S717+$Y717,$Y717)</f>
        <v>1271.7869999999998</v>
      </c>
      <c r="CR717" s="27">
        <f>IF($O717&gt;=CR$1,$S717+$Y717,$Y717)</f>
        <v>1271.7869999999998</v>
      </c>
      <c r="CS717" s="27">
        <f>IF($O717&gt;=CS$1,$S717+$Y717,$Y717)</f>
        <v>1271.7869999999998</v>
      </c>
      <c r="CT717" s="27">
        <f>IF($O717&gt;=CT$1,$S717+$Y717,$Y717)</f>
        <v>1271.7869999999998</v>
      </c>
      <c r="CU717" s="27">
        <f>IF($O717&gt;=CU$1,$S717+$Y717,$Y717)</f>
        <v>1271.7869999999998</v>
      </c>
      <c r="CV717" s="27">
        <f>IF($O717&gt;=CV$1,$S717+$Y717,$Y717)</f>
        <v>1271.7869999999998</v>
      </c>
      <c r="CW717" s="27">
        <f>IF($O717&gt;=CW$1,$S717+$Y717,$Y717)</f>
        <v>1271.7869999999998</v>
      </c>
      <c r="CX717" s="27">
        <f>IF($O717&gt;=CX$1,$S717+$Y717,$Y717)</f>
        <v>1271.7869999999998</v>
      </c>
      <c r="CY717" s="27">
        <f>IF($O717&gt;=CY$1,$S717+$Y717,$Y717)</f>
        <v>1271.7869999999998</v>
      </c>
      <c r="CZ717" s="27">
        <f>IF($O717&gt;=CZ$1,$S717+$Y717,$Y717)</f>
        <v>1271.7869999999998</v>
      </c>
      <c r="DA717" s="27">
        <f>IF($O717&gt;=DA$1,$S717+$Y717,$Y717)</f>
        <v>1271.7869999999998</v>
      </c>
      <c r="DB717" s="27">
        <f>IF($O717&gt;=DB$1,$S717+$Y717,$Y717)</f>
        <v>1271.7869999999998</v>
      </c>
      <c r="DC717" s="27">
        <f>IF($O717&gt;=DC$1,$S717+$Y717,$Y717)</f>
        <v>1271.7869999999998</v>
      </c>
      <c r="DD717" s="27">
        <f>IF($O717&gt;=DD$1,$S717+$Y717,$Y717)</f>
        <v>1271.7869999999998</v>
      </c>
      <c r="DE717" s="27">
        <f>IF($O717&gt;=DE$1,$S717+$Y717,$Y717)</f>
        <v>1271.7869999999998</v>
      </c>
      <c r="DF717" s="27">
        <f>IF($O717&gt;=DF$1,$S717+$Y717,$Y717)</f>
        <v>1271.7869999999998</v>
      </c>
      <c r="DG717" s="27">
        <f>IF($O717&gt;=DG$1,$S717+$Y717,$Y717)</f>
        <v>1271.7869999999998</v>
      </c>
      <c r="DH717" s="27">
        <f>IF($O717&gt;=DH$1,$S717+$Y717,$Y717)</f>
        <v>1271.7869999999998</v>
      </c>
      <c r="DI717" s="27">
        <f>IF($O717&gt;=DI$1,$S717+$Y717,$Y717)</f>
        <v>1271.7869999999998</v>
      </c>
      <c r="DJ717" s="27">
        <f>IF($O717&gt;=DJ$1,$S717+$Y717,$Y717)</f>
        <v>1271.7869999999998</v>
      </c>
      <c r="DK717" s="27">
        <f>IF($O717&gt;=DK$1,$S717+$Y717,$Y717)</f>
        <v>1271.7869999999998</v>
      </c>
      <c r="DL717" s="27">
        <f>IF($O717&gt;=DL$1,$S717+$Y717,$Y717)</f>
        <v>1271.7869999999998</v>
      </c>
      <c r="DM717" s="27">
        <f>IF($O717&gt;=DM$1,$S717+$Y717,$Y717)</f>
        <v>1271.7869999999998</v>
      </c>
      <c r="DN717" s="27">
        <f>IF($O717&gt;=DN$1,$S717+$Y717,$Y717)</f>
        <v>1271.7869999999998</v>
      </c>
      <c r="DO717" s="27">
        <f>IF($O717&gt;=DO$1,$S717+$Y717,$Y717)</f>
        <v>1271.7869999999998</v>
      </c>
      <c r="DP717" s="27">
        <f>IF($O717&gt;=DP$1,$S717+$Y717,$Y717)</f>
        <v>1271.7869999999998</v>
      </c>
      <c r="DQ717" s="27">
        <f>IF($O717&gt;=DQ$1,$S717+$Y717,$Y717)</f>
        <v>1271.7869999999998</v>
      </c>
      <c r="DR717" s="27">
        <f>IF($O717&gt;=DR$1,$S717+$Y717,$Y717)</f>
        <v>1271.7869999999998</v>
      </c>
      <c r="DS717" s="27">
        <f>IF($O717&gt;=DS$1,$S717+$Y717,$Y717)</f>
        <v>1271.7869999999998</v>
      </c>
      <c r="DT717" s="27">
        <f>IF($O717&gt;=DT$1,$S717+$Y717,$Y717)</f>
        <v>1271.7869999999998</v>
      </c>
      <c r="DU717" s="27">
        <f>IF($O717&gt;=DU$1,$S717+$Y717,$Y717)</f>
        <v>1271.7869999999998</v>
      </c>
      <c r="DV717" s="27">
        <f>IF($O717&gt;=DV$1,$S717+$Y717,$Y717)</f>
        <v>1271.7869999999998</v>
      </c>
      <c r="DW717" s="27">
        <f>IF($O717&gt;=DW$1,$S717+$Y717,$Y717)</f>
        <v>1271.7869999999998</v>
      </c>
      <c r="DX717" s="27">
        <f>IF($O717&gt;=DX$1,$S717+$Y717,$Y717)</f>
        <v>1271.7869999999998</v>
      </c>
      <c r="DY717" s="27">
        <f>IF($O717&gt;=DY$1,$S717+$Y717,$Y717)</f>
        <v>1271.7869999999998</v>
      </c>
      <c r="DZ717" s="27">
        <f>IF($O717&gt;=DZ$1,$S717+$Y717,$Y717)</f>
        <v>1271.7869999999998</v>
      </c>
      <c r="EA717" s="27">
        <f>IF($O717&gt;=EA$1,$S717+$Y717,$Y717)</f>
        <v>1271.7869999999998</v>
      </c>
      <c r="EB717" s="27">
        <f>IF($O717&gt;=EB$1,$S717+$Y717,$Y717)</f>
        <v>1271.7869999999998</v>
      </c>
      <c r="EC717" s="27">
        <f>IF($O717&gt;=EC$1,$S717+$Y717,$Y717)</f>
        <v>1271.7869999999998</v>
      </c>
      <c r="ED717" s="27">
        <f>IF($O717&gt;=ED$1,$S717+$Y717,$Y717)</f>
        <v>1271.7869999999998</v>
      </c>
      <c r="EE717" s="27">
        <f>IF($O717&gt;=EE$1,$S717+$Y717,$Y717)</f>
        <v>1271.7869999999998</v>
      </c>
      <c r="EF717" s="27">
        <f>IF($O717&gt;=EF$1,$S717+$Y717,$Y717)</f>
        <v>1271.7869999999998</v>
      </c>
      <c r="EG717" s="27">
        <f>IF($O717&gt;=EG$1,$S717+$Y717,$Y717)</f>
        <v>1271.7869999999998</v>
      </c>
      <c r="EH717" s="27">
        <f>IF($O717&gt;=EH$1,$S717+$Y717,$Y717)</f>
        <v>1271.7869999999998</v>
      </c>
      <c r="EI717" s="27">
        <f>IF($O717&gt;=EI$1,$S717+$Y717,$Y717)</f>
        <v>1271.7869999999998</v>
      </c>
      <c r="EJ717" s="27">
        <f>IF($O717&gt;=EJ$1,$S717+$Y717,$Y717)</f>
        <v>1271.7869999999998</v>
      </c>
      <c r="EK717" s="27">
        <f>IF($O717&gt;=EK$1,$S717+$Y717,$Y717)</f>
        <v>1271.7869999999998</v>
      </c>
      <c r="EL717" s="27">
        <f>IF($O717&gt;=EL$1,$S717+$Y717,$Y717)</f>
        <v>1271.7869999999998</v>
      </c>
      <c r="EM717" s="27">
        <f>IF($O717&gt;=EM$1,$S717+$Y717,$Y717)</f>
        <v>1271.7869999999998</v>
      </c>
      <c r="EN717" s="27">
        <f>IF($O717&gt;=EN$1,$S717+$Y717,$Y717)</f>
        <v>1271.7869999999998</v>
      </c>
      <c r="EO717" s="27">
        <f>IF($O717&gt;=EO$1,$S717+$Y717,$Y717)</f>
        <v>1271.7869999999998</v>
      </c>
      <c r="EP717" s="27">
        <f>IF($O717&gt;=EP$1,$S717+$Y717,$Y717)</f>
        <v>1271.7869999999998</v>
      </c>
      <c r="EQ717" s="27">
        <f>IF($O717&gt;=EQ$1,$S717+$Y717,$Y717)</f>
        <v>1271.7869999999998</v>
      </c>
      <c r="ER717" s="27">
        <f>IF($O717&gt;=ER$1,$S717+$Y717,$Y717)</f>
        <v>1271.7869999999998</v>
      </c>
      <c r="ES717" s="27">
        <f>IF($O717&gt;=ES$1,$S717+$Y717,$Y717)</f>
        <v>1271.7869999999998</v>
      </c>
      <c r="ET717" s="27">
        <f>IF($O717&gt;=ET$1,$S717+$Y717,$Y717)</f>
        <v>1271.7869999999998</v>
      </c>
      <c r="EU717" s="27">
        <f>IF($O717&gt;=EU$1,$S717+$Y717,$Y717)</f>
        <v>1271.7869999999998</v>
      </c>
      <c r="EV717" s="27">
        <f>IF($O717&gt;=EV$1,$S717,0)</f>
        <v>1271.7869999999998</v>
      </c>
      <c r="EW717" s="27">
        <f>IF($O717&gt;=EW$1,$S717,0)</f>
        <v>1271.7869999999998</v>
      </c>
      <c r="EX717" s="27">
        <f>IF($O717&gt;=EX$1,$S717,0)</f>
        <v>1271.7869999999998</v>
      </c>
      <c r="EY717" s="27">
        <f>IF($O717&gt;=EY$1,$S717,0)</f>
        <v>1271.7869999999998</v>
      </c>
      <c r="EZ717" s="27">
        <f>IF($O717&gt;=EZ$1,$S717,0)</f>
        <v>1271.7869999999998</v>
      </c>
      <c r="FA717" s="27">
        <f>IF($O717&gt;=FA$1,$S717,0)</f>
        <v>1271.7869999999998</v>
      </c>
      <c r="FB717" s="27">
        <f>IF($O717&gt;=FB$1,$S717,0)</f>
        <v>1271.7869999999998</v>
      </c>
      <c r="FC717" s="27">
        <f>IF($O717&gt;=FC$1,$S717,0)</f>
        <v>1271.7869999999998</v>
      </c>
      <c r="FD717" s="27">
        <f>IF($O717&gt;=FD$1,$S717,0)</f>
        <v>1271.7869999999998</v>
      </c>
      <c r="FE717" s="27">
        <f>IF($O717&gt;=FE$1,$S717,0)</f>
        <v>1271.7869999999998</v>
      </c>
      <c r="FF717" s="27">
        <f>IF($O717&gt;=FF$1,$S717,0)</f>
        <v>1271.7869999999998</v>
      </c>
      <c r="FG717" s="27">
        <f>IF($O717&gt;=FG$1,$S717,0)</f>
        <v>1271.7869999999998</v>
      </c>
      <c r="FH717" s="27">
        <f>IF($O717&gt;=FH$1,$S717,0)</f>
        <v>1271.7869999999998</v>
      </c>
      <c r="FI717" s="27">
        <f>IF($O717&gt;=FI$1,$S717,0)</f>
        <v>1271.7869999999998</v>
      </c>
      <c r="FJ717" s="27">
        <f>IF($O717&gt;=FJ$1,$S717,0)</f>
        <v>1271.7869999999998</v>
      </c>
      <c r="FK717" s="27">
        <f>IF($O717&gt;=FK$1,$S717,0)</f>
        <v>1271.7869999999998</v>
      </c>
      <c r="FL717" s="27">
        <f>IF($O717&gt;=FL$1,$S717,0)</f>
        <v>1271.7869999999998</v>
      </c>
      <c r="FM717" s="27">
        <f>IF($O717&gt;=FM$1,$S717,0)</f>
        <v>1271.7869999999998</v>
      </c>
      <c r="FN717" s="27">
        <f>IF($O717&gt;=FN$1,$S717,0)</f>
        <v>1271.7869999999998</v>
      </c>
      <c r="FO717" s="27">
        <f>IF($O717&gt;=FO$1,$S717,0)</f>
        <v>1271.7869999999998</v>
      </c>
      <c r="FP717" s="27">
        <f>IF($O717&gt;=FP$1,$S717,0)</f>
        <v>1271.7869999999998</v>
      </c>
      <c r="FQ717" s="27">
        <f>IF($O717&gt;=FQ$1,$S717,0)</f>
        <v>1271.7869999999998</v>
      </c>
      <c r="FR717" s="27">
        <f>IF($O717&gt;=FR$1,$S717,0)</f>
        <v>1271.7869999999998</v>
      </c>
      <c r="FS717" s="27">
        <f>IF($O717&gt;=FS$1,$S717,0)</f>
        <v>1271.7869999999998</v>
      </c>
      <c r="FT717" s="27">
        <f>IF($O717&gt;=FT$1,$S717,0)</f>
        <v>1271.7869999999998</v>
      </c>
      <c r="FU717" s="27">
        <f>IF($O717&gt;=FU$1,$S717,0)</f>
        <v>1271.7869999999998</v>
      </c>
      <c r="FV717" s="27">
        <f>IF($O717&gt;=FV$1,$S717,0)</f>
        <v>1271.7869999999998</v>
      </c>
      <c r="FW717" s="27">
        <f>IF($O717&gt;=FW$1,$S717,0)</f>
        <v>1271.7869999999998</v>
      </c>
      <c r="FX717" s="27">
        <f>IF($O717&gt;=FX$1,$S717,0)</f>
        <v>1271.7869999999998</v>
      </c>
      <c r="FY717" s="27">
        <f>IF($O717&gt;=FY$1,$S717,0)</f>
        <v>1271.7869999999998</v>
      </c>
      <c r="FZ717" s="27">
        <f>IF($O717&gt;=FZ$1,$S717,0)</f>
        <v>1271.7869999999998</v>
      </c>
      <c r="GA717" s="27">
        <f>IF($O717&gt;=GA$1,$S717,0)</f>
        <v>1271.7869999999998</v>
      </c>
      <c r="GB717" s="27">
        <f>IF($O717&gt;=GB$1,$S717,0)</f>
        <v>1271.7869999999998</v>
      </c>
      <c r="GC717" s="27">
        <f>IF($O717&gt;=GC$1,$S717,0)</f>
        <v>1271.7869999999998</v>
      </c>
      <c r="GD717" s="27">
        <f>IF($O717&gt;=GD$1,$S717,0)</f>
        <v>1271.7869999999998</v>
      </c>
      <c r="GE717" s="27">
        <f>IF($O717&gt;=GE$1,$S717,0)</f>
        <v>1271.7869999999998</v>
      </c>
      <c r="GF717" s="27">
        <f>IF($O717&gt;=GF$1,$S717,0)</f>
        <v>1271.7869999999998</v>
      </c>
      <c r="GG717" s="27">
        <f>IF($O717&gt;=GG$1,$S717,0)</f>
        <v>1271.7869999999998</v>
      </c>
      <c r="GH717" s="27">
        <f>IF($O717&gt;=GH$1,$S717,0)</f>
        <v>1271.7869999999998</v>
      </c>
      <c r="GI717" s="27">
        <f>IF($O717&gt;=GI$1,$S717,0)</f>
        <v>1271.7869999999998</v>
      </c>
      <c r="GJ717" s="27">
        <f>IF($O717&gt;=GJ$1,$S717,0)</f>
        <v>1271.7869999999998</v>
      </c>
      <c r="GK717" s="27">
        <f>IF($O717&gt;=GK$1,$S717,0)</f>
        <v>1271.7869999999998</v>
      </c>
      <c r="GL717" s="27">
        <f>IF($O717&gt;=GL$1,$S717,0)</f>
        <v>1271.7869999999998</v>
      </c>
      <c r="GM717" s="27">
        <f>IF($O717&gt;=GM$1,$S717,0)</f>
        <v>1271.7869999999998</v>
      </c>
      <c r="GN717" s="27">
        <f>IF($O717&gt;=GN$1,$S717,0)</f>
        <v>1271.7869999999998</v>
      </c>
      <c r="GO717" s="27">
        <f>IF($O717&gt;=GO$1,$S717,0)</f>
        <v>1271.7869999999998</v>
      </c>
      <c r="GP717" s="27">
        <f>IF($O717&gt;=GP$1,$S717,0)</f>
        <v>1271.7869999999998</v>
      </c>
      <c r="GQ717" s="27">
        <f>IF($O717&gt;=GQ$1,$S717,0)</f>
        <v>1271.7869999999998</v>
      </c>
      <c r="GR717" s="27">
        <f>IF($O717&gt;=GR$1,$S717,0)</f>
        <v>1271.7869999999998</v>
      </c>
      <c r="GS717" s="27">
        <f>IF($O717&gt;=GS$1,$S717,0)</f>
        <v>1271.7869999999998</v>
      </c>
      <c r="GT717" s="27">
        <f>IF($O717&gt;=GT$1,$S717,0)</f>
        <v>1271.7869999999998</v>
      </c>
      <c r="GU717" s="27">
        <f>IF($O717&gt;=GU$1,$S717,0)</f>
        <v>1271.7869999999998</v>
      </c>
      <c r="GV717" s="27">
        <f>IF($O717&gt;=GV$1,$S717,0)</f>
        <v>1271.7869999999998</v>
      </c>
      <c r="GW717" s="27">
        <f>IF($O717&gt;=GW$1,$S717,0)</f>
        <v>1271.7869999999998</v>
      </c>
      <c r="GX717" s="27">
        <f>IF($O717&gt;=GX$1,$S717,0)</f>
        <v>1271.7869999999998</v>
      </c>
      <c r="GY717" s="27">
        <f>IF($O717&gt;=GY$1,$S717,0)</f>
        <v>1271.7869999999998</v>
      </c>
      <c r="GZ717" s="27">
        <f>IF($O717&gt;=GZ$1,$S717,0)</f>
        <v>1271.7869999999998</v>
      </c>
      <c r="HA717" s="27">
        <f>IF($O717&gt;=HA$1,$S717,0)</f>
        <v>1271.7869999999998</v>
      </c>
      <c r="HB717" s="27">
        <f>IF($O717&gt;=HB$1,$S717,0)</f>
        <v>1271.7869999999998</v>
      </c>
      <c r="HC717" s="27">
        <f>IF($O717&gt;=HC$1,$S717,0)</f>
        <v>1271.7869999999998</v>
      </c>
    </row>
    <row r="718" spans="1:211">
      <c r="A718" s="3">
        <v>96059</v>
      </c>
      <c r="B718" s="3" t="s">
        <v>738</v>
      </c>
      <c r="C718" s="3" t="s">
        <v>15</v>
      </c>
      <c r="D718" s="3">
        <v>53</v>
      </c>
      <c r="E718" s="4">
        <v>37384</v>
      </c>
      <c r="F718" s="5">
        <v>16.12876712328767</v>
      </c>
      <c r="G718" s="3" t="s">
        <v>729</v>
      </c>
      <c r="H718" s="4">
        <v>24054</v>
      </c>
      <c r="I718" s="9" t="s">
        <v>796</v>
      </c>
      <c r="J718" s="5">
        <v>2060.75</v>
      </c>
      <c r="K718" s="31">
        <v>1042</v>
      </c>
      <c r="L718" s="32">
        <v>16</v>
      </c>
      <c r="M718" s="33">
        <f>VLOOKUP(L718,FIND,3,TRUE)</f>
        <v>1.2</v>
      </c>
      <c r="N718" s="32">
        <f>IF(L718&gt;30,180,VLOOKUP(L718,TEMPO,2,FALSE))</f>
        <v>96</v>
      </c>
      <c r="O718" s="32">
        <f>IF(R718&gt;0,4,N718)</f>
        <v>96</v>
      </c>
      <c r="P718" s="96">
        <f>J718*M718*L718</f>
        <v>39566.400000000001</v>
      </c>
      <c r="Q718" s="96">
        <f>10934.45*2</f>
        <v>21868.9</v>
      </c>
      <c r="R718" s="96">
        <f>IF(P718&lt;=Q718,P718/4,0)</f>
        <v>0</v>
      </c>
      <c r="S718" s="5">
        <f>IF(P718&gt;=Q718,P718/N718,0)</f>
        <v>412.15000000000003</v>
      </c>
      <c r="T718" s="3"/>
      <c r="U718" s="3">
        <f>IF(T718="",1,0)</f>
        <v>1</v>
      </c>
      <c r="V718" s="3">
        <v>69</v>
      </c>
      <c r="W718" s="5">
        <v>0</v>
      </c>
      <c r="X718" s="5">
        <v>203.3</v>
      </c>
      <c r="Y718" s="5">
        <f>X718*W718</f>
        <v>0</v>
      </c>
      <c r="Z718" s="5">
        <v>400</v>
      </c>
      <c r="AA718" s="5">
        <f>S718+Y718+Z718</f>
        <v>812.15000000000009</v>
      </c>
      <c r="AB718" s="39">
        <f>(J718/12+J718/12*1.3333333333+450/12+J718/30*6/12+J718)*1.3+Y718+Z718+153.9</f>
        <v>3847.1863888814478</v>
      </c>
      <c r="AC718" s="39" t="s">
        <v>15</v>
      </c>
      <c r="AD718" s="39">
        <f>J718*1.3+400+153.9</f>
        <v>3232.875</v>
      </c>
      <c r="AE718" s="39">
        <f>SUMIFS('CUSTO MENSAL FUNC NOVO'!H:H,'CUSTO MENSAL FUNC NOVO'!A:A,'VALORES MENSAIS'!AC718)</f>
        <v>3052.63</v>
      </c>
      <c r="AF718" s="27">
        <f>IF($R718&gt;0,$R718,$S718)+$Y718+$Z718</f>
        <v>812.15000000000009</v>
      </c>
      <c r="AG718" s="27">
        <f>IF($R718&gt;0,$R718,$S718)+$Y718+$Z718</f>
        <v>812.15000000000009</v>
      </c>
      <c r="AH718" s="27">
        <f>IF($R718&gt;0,$R718,$S718)+$Y718+$Z718</f>
        <v>812.15000000000009</v>
      </c>
      <c r="AI718" s="27">
        <f>IF($R718&gt;0,$R718,$S718)+$Y718+$Z718</f>
        <v>812.15000000000009</v>
      </c>
      <c r="AJ718" s="27">
        <f>IF($O718&gt;=AJ$1,$S718+$Y718+$Z718,$Y718+$Z718)</f>
        <v>812.15000000000009</v>
      </c>
      <c r="AK718" s="27">
        <f>IF($O718&gt;=AK$1,$S718+$Y718+$Z718,$Y718+$Z718)</f>
        <v>812.15000000000009</v>
      </c>
      <c r="AL718" s="27">
        <f>IF($O718&gt;=AL$1,$S718+$Y718+$Z718,$Y718+$Z718)</f>
        <v>812.15000000000009</v>
      </c>
      <c r="AM718" s="27">
        <f>IF($O718&gt;=AM$1,$S718+$Y718+$Z718,$Y718+$Z718)</f>
        <v>812.15000000000009</v>
      </c>
      <c r="AN718" s="27">
        <f>IF($O718&gt;=AN$1,$S718+$Y718+$Z718,$Y718+$Z718)</f>
        <v>812.15000000000009</v>
      </c>
      <c r="AO718" s="27">
        <f>IF($O718&gt;=AO$1,$S718+$Y718+$Z718,$Y718+$Z718)</f>
        <v>812.15000000000009</v>
      </c>
      <c r="AP718" s="27">
        <f>IF($O718&gt;=AP$1,$S718+$Y718+$Z718,$Y718+$Z718)</f>
        <v>812.15000000000009</v>
      </c>
      <c r="AQ718" s="27">
        <f>IF($O718&gt;=AQ$1,$S718+$Y718+$Z718,$Y718+$Z718)</f>
        <v>812.15000000000009</v>
      </c>
      <c r="AR718" s="27">
        <f>IF($O718&gt;=AR$1,$S718+$Y718+$Z718,$Y718+$Z718)</f>
        <v>812.15000000000009</v>
      </c>
      <c r="AS718" s="27">
        <f>IF($O718&gt;=AS$1,$S718+$Y718+$Z718,$Y718+$Z718)</f>
        <v>812.15000000000009</v>
      </c>
      <c r="AT718" s="27">
        <f>IF($O718&gt;=AT$1,$S718+$Y718+$Z718,$Y718+$Z718)</f>
        <v>812.15000000000009</v>
      </c>
      <c r="AU718" s="27">
        <f>IF($O718&gt;=AU$1,$S718+$Y718+$Z718,$Y718+$Z718)</f>
        <v>812.15000000000009</v>
      </c>
      <c r="AV718" s="27">
        <f>IF($O718&gt;=AV$1,$S718+$Y718+$Z718,$Y718+$Z718)</f>
        <v>812.15000000000009</v>
      </c>
      <c r="AW718" s="27">
        <f>IF($O718&gt;=AW$1,$S718+$Y718+$Z718,$Y718+$Z718)</f>
        <v>812.15000000000009</v>
      </c>
      <c r="AX718" s="27">
        <f>IF($O718&gt;=AX$1,$S718+$Y718+$Z718,$Y718+$Z718)</f>
        <v>812.15000000000009</v>
      </c>
      <c r="AY718" s="27">
        <f>IF($O718&gt;=AY$1,$S718+$Y718+$Z718,$Y718+$Z718)</f>
        <v>812.15000000000009</v>
      </c>
      <c r="AZ718" s="27">
        <f>IF($O718&gt;=AZ$1,$S718+$Y718+$Z718,$Y718+$Z718)</f>
        <v>812.15000000000009</v>
      </c>
      <c r="BA718" s="27">
        <f>IF($O718&gt;=BA$1,$S718+$Y718+$Z718,$Y718+$Z718)</f>
        <v>812.15000000000009</v>
      </c>
      <c r="BB718" s="27">
        <f>IF($O718&gt;=BB$1,$S718+$Y718+$Z718,$Y718+$Z718)</f>
        <v>812.15000000000009</v>
      </c>
      <c r="BC718" s="27">
        <f>IF($O718&gt;=BC$1,$S718+$Y718+$Z718,$Y718+$Z718)</f>
        <v>812.15000000000009</v>
      </c>
      <c r="BD718" s="27">
        <f>IF($O718&gt;=BD$1,$S718+$Y718+$Z718,$Y718+$Z718)</f>
        <v>812.15000000000009</v>
      </c>
      <c r="BE718" s="27">
        <f>IF($O718&gt;=BE$1,$S718+$Y718+$Z718,$Y718+$Z718)</f>
        <v>812.15000000000009</v>
      </c>
      <c r="BF718" s="27">
        <f>IF($O718&gt;=BF$1,$S718+$Y718+$Z718,$Y718+$Z718)</f>
        <v>812.15000000000009</v>
      </c>
      <c r="BG718" s="27">
        <f>IF($O718&gt;=BG$1,$S718+$Y718+$Z718,$Y718+$Z718)</f>
        <v>812.15000000000009</v>
      </c>
      <c r="BH718" s="27">
        <f>IF($O718&gt;=BH$1,$S718+$Y718+$Z718,$Y718+$Z718)</f>
        <v>812.15000000000009</v>
      </c>
      <c r="BI718" s="27">
        <f>IF($O718&gt;=BI$1,$S718+$Y718+$Z718,$Y718+$Z718)</f>
        <v>812.15000000000009</v>
      </c>
      <c r="BJ718" s="27">
        <f>IF($O718&gt;=BJ$1,$S718+$Y718+$Z718,$Y718+$Z718)</f>
        <v>812.15000000000009</v>
      </c>
      <c r="BK718" s="27">
        <f>IF($O718&gt;=BK$1,$S718+$Y718+$Z718,$Y718+$Z718)</f>
        <v>812.15000000000009</v>
      </c>
      <c r="BL718" s="27">
        <f>IF($O718&gt;=BL$1,$S718+$Y718+$Z718,$Y718+$Z718)</f>
        <v>812.15000000000009</v>
      </c>
      <c r="BM718" s="27">
        <f>IF($O718&gt;=BM$1,$S718+$Y718+$Z718,$Y718+$Z718)</f>
        <v>812.15000000000009</v>
      </c>
      <c r="BN718" s="27">
        <f>IF($O718&gt;=BN$1,$S718+$Y718+$Z718,$Y718+$Z718)</f>
        <v>812.15000000000009</v>
      </c>
      <c r="BO718" s="27">
        <f>IF($O718&gt;=BO$1,$S718+$Y718+$Z718,$Y718+$Z718)</f>
        <v>812.15000000000009</v>
      </c>
      <c r="BP718" s="27">
        <f>IF($O718&gt;=BP$1,$S718+$Y718+$Z718,$Y718+$Z718)</f>
        <v>812.15000000000009</v>
      </c>
      <c r="BQ718" s="27">
        <f>IF($O718&gt;=BQ$1,$S718+$Y718+$Z718,$Y718+$Z718)</f>
        <v>812.15000000000009</v>
      </c>
      <c r="BR718" s="27">
        <f>IF($O718&gt;=BR$1,$S718+$Y718+$Z718,$Y718+$Z718)</f>
        <v>812.15000000000009</v>
      </c>
      <c r="BS718" s="27">
        <f>IF($O718&gt;=BS$1,$S718+$Y718+$Z718,$Y718+$Z718)</f>
        <v>812.15000000000009</v>
      </c>
      <c r="BT718" s="27">
        <f>IF($O718&gt;=BT$1,$S718+$Y718+$Z718,$Y718+$Z718)</f>
        <v>812.15000000000009</v>
      </c>
      <c r="BU718" s="27">
        <f>IF($O718&gt;=BU$1,$S718+$Y718+$Z718,$Y718+$Z718)</f>
        <v>812.15000000000009</v>
      </c>
      <c r="BV718" s="27">
        <f>IF($O718&gt;=BV$1,$S718+$Y718+$Z718,$Y718+$Z718)</f>
        <v>812.15000000000009</v>
      </c>
      <c r="BW718" s="27">
        <f>IF($O718&gt;=BW$1,$S718+$Y718+$Z718,$Y718+$Z718)</f>
        <v>812.15000000000009</v>
      </c>
      <c r="BX718" s="27">
        <f>IF($O718&gt;=BX$1,$S718+$Y718+$Z718,$Y718+$Z718)</f>
        <v>812.15000000000009</v>
      </c>
      <c r="BY718" s="27">
        <f>IF($O718&gt;=BY$1,$S718+$Y718+$Z718,$Y718+$Z718)</f>
        <v>812.15000000000009</v>
      </c>
      <c r="BZ718" s="27">
        <f>IF($O718&gt;=BZ$1,$S718+$Y718+$Z718,$Y718+$Z718)</f>
        <v>812.15000000000009</v>
      </c>
      <c r="CA718" s="27">
        <f>IF($O718&gt;=CA$1,$S718+$Y718+$Z718,$Y718+$Z718)</f>
        <v>812.15000000000009</v>
      </c>
      <c r="CB718" s="27">
        <f>IF($O718&gt;=CB$1,$S718+$Y718+$Z718,$Y718+$Z718)</f>
        <v>812.15000000000009</v>
      </c>
      <c r="CC718" s="27">
        <f>IF($O718&gt;=CC$1,$S718+$Y718+$Z718,$Y718+$Z718)</f>
        <v>812.15000000000009</v>
      </c>
      <c r="CD718" s="27">
        <f>IF($O718&gt;=CD$1,$S718+$Y718+$Z718,$Y718+$Z718)</f>
        <v>812.15000000000009</v>
      </c>
      <c r="CE718" s="27">
        <f>IF($O718&gt;=CE$1,$S718+$Y718+$Z718,$Y718+$Z718)</f>
        <v>812.15000000000009</v>
      </c>
      <c r="CF718" s="27">
        <f>IF($O718&gt;=CF$1,$S718+$Y718+$Z718,$Y718+$Z718)</f>
        <v>812.15000000000009</v>
      </c>
      <c r="CG718" s="27">
        <f>IF($O718&gt;=CG$1,$S718+$Y718+$Z718,$Y718+$Z718)</f>
        <v>812.15000000000009</v>
      </c>
      <c r="CH718" s="27">
        <f>IF($O718&gt;=CH$1,$S718+$Y718+$Z718,$Y718+$Z718)</f>
        <v>812.15000000000009</v>
      </c>
      <c r="CI718" s="27">
        <f>IF($O718&gt;=CI$1,$S718+$Y718+$Z718,$Y718+$Z718)</f>
        <v>812.15000000000009</v>
      </c>
      <c r="CJ718" s="27">
        <f>IF($O718&gt;=CJ$1,$S718+$Y718+$Z718,$Y718+$Z718)</f>
        <v>812.15000000000009</v>
      </c>
      <c r="CK718" s="27">
        <f>IF($O718&gt;=CK$1,$S718+$Y718+$Z718,$Y718+$Z718)</f>
        <v>812.15000000000009</v>
      </c>
      <c r="CL718" s="27">
        <f>IF($O718&gt;=CL$1,$S718+$Y718+$Z718,$Y718+$Z718)</f>
        <v>812.15000000000009</v>
      </c>
      <c r="CM718" s="27">
        <f>IF($O718&gt;=CM$1,$S718+$Y718+$Z718,$Y718+$Z718)</f>
        <v>812.15000000000009</v>
      </c>
      <c r="CN718" s="27">
        <f>IF($O718&gt;=CN$1,$S718+$Y718,$Y718)</f>
        <v>412.15000000000003</v>
      </c>
      <c r="CO718" s="27">
        <f>IF($O718&gt;=CO$1,$S718+$Y718,$Y718)</f>
        <v>412.15000000000003</v>
      </c>
      <c r="CP718" s="27">
        <f>IF($O718&gt;=CP$1,$S718+$Y718,$Y718)</f>
        <v>412.15000000000003</v>
      </c>
      <c r="CQ718" s="27">
        <f>IF($O718&gt;=CQ$1,$S718+$Y718,$Y718)</f>
        <v>412.15000000000003</v>
      </c>
      <c r="CR718" s="27">
        <f>IF($O718&gt;=CR$1,$S718+$Y718,$Y718)</f>
        <v>412.15000000000003</v>
      </c>
      <c r="CS718" s="27">
        <f>IF($O718&gt;=CS$1,$S718+$Y718,$Y718)</f>
        <v>412.15000000000003</v>
      </c>
      <c r="CT718" s="27">
        <f>IF($O718&gt;=CT$1,$S718+$Y718,$Y718)</f>
        <v>412.15000000000003</v>
      </c>
      <c r="CU718" s="27">
        <f>IF($O718&gt;=CU$1,$S718+$Y718,$Y718)</f>
        <v>412.15000000000003</v>
      </c>
      <c r="CV718" s="27">
        <f>IF($O718&gt;=CV$1,$S718+$Y718,$Y718)</f>
        <v>412.15000000000003</v>
      </c>
      <c r="CW718" s="27">
        <f>IF($O718&gt;=CW$1,$S718+$Y718,$Y718)</f>
        <v>412.15000000000003</v>
      </c>
      <c r="CX718" s="27">
        <f>IF($O718&gt;=CX$1,$S718+$Y718,$Y718)</f>
        <v>412.15000000000003</v>
      </c>
      <c r="CY718" s="27">
        <f>IF($O718&gt;=CY$1,$S718+$Y718,$Y718)</f>
        <v>412.15000000000003</v>
      </c>
      <c r="CZ718" s="27">
        <f>IF($O718&gt;=CZ$1,$S718+$Y718,$Y718)</f>
        <v>412.15000000000003</v>
      </c>
      <c r="DA718" s="27">
        <f>IF($O718&gt;=DA$1,$S718+$Y718,$Y718)</f>
        <v>412.15000000000003</v>
      </c>
      <c r="DB718" s="27">
        <f>IF($O718&gt;=DB$1,$S718+$Y718,$Y718)</f>
        <v>412.15000000000003</v>
      </c>
      <c r="DC718" s="27">
        <f>IF($O718&gt;=DC$1,$S718+$Y718,$Y718)</f>
        <v>412.15000000000003</v>
      </c>
      <c r="DD718" s="27">
        <f>IF($O718&gt;=DD$1,$S718+$Y718,$Y718)</f>
        <v>412.15000000000003</v>
      </c>
      <c r="DE718" s="27">
        <f>IF($O718&gt;=DE$1,$S718+$Y718,$Y718)</f>
        <v>412.15000000000003</v>
      </c>
      <c r="DF718" s="27">
        <f>IF($O718&gt;=DF$1,$S718+$Y718,$Y718)</f>
        <v>412.15000000000003</v>
      </c>
      <c r="DG718" s="27">
        <f>IF($O718&gt;=DG$1,$S718+$Y718,$Y718)</f>
        <v>412.15000000000003</v>
      </c>
      <c r="DH718" s="27">
        <f>IF($O718&gt;=DH$1,$S718+$Y718,$Y718)</f>
        <v>412.15000000000003</v>
      </c>
      <c r="DI718" s="27">
        <f>IF($O718&gt;=DI$1,$S718+$Y718,$Y718)</f>
        <v>412.15000000000003</v>
      </c>
      <c r="DJ718" s="27">
        <f>IF($O718&gt;=DJ$1,$S718+$Y718,$Y718)</f>
        <v>412.15000000000003</v>
      </c>
      <c r="DK718" s="27">
        <f>IF($O718&gt;=DK$1,$S718+$Y718,$Y718)</f>
        <v>412.15000000000003</v>
      </c>
      <c r="DL718" s="27">
        <f>IF($O718&gt;=DL$1,$S718+$Y718,$Y718)</f>
        <v>412.15000000000003</v>
      </c>
      <c r="DM718" s="27">
        <f>IF($O718&gt;=DM$1,$S718+$Y718,$Y718)</f>
        <v>412.15000000000003</v>
      </c>
      <c r="DN718" s="27">
        <f>IF($O718&gt;=DN$1,$S718+$Y718,$Y718)</f>
        <v>412.15000000000003</v>
      </c>
      <c r="DO718" s="27">
        <f>IF($O718&gt;=DO$1,$S718+$Y718,$Y718)</f>
        <v>412.15000000000003</v>
      </c>
      <c r="DP718" s="27">
        <f>IF($O718&gt;=DP$1,$S718+$Y718,$Y718)</f>
        <v>412.15000000000003</v>
      </c>
      <c r="DQ718" s="27">
        <f>IF($O718&gt;=DQ$1,$S718+$Y718,$Y718)</f>
        <v>412.15000000000003</v>
      </c>
      <c r="DR718" s="27">
        <f>IF($O718&gt;=DR$1,$S718+$Y718,$Y718)</f>
        <v>412.15000000000003</v>
      </c>
      <c r="DS718" s="27">
        <f>IF($O718&gt;=DS$1,$S718+$Y718,$Y718)</f>
        <v>412.15000000000003</v>
      </c>
      <c r="DT718" s="27">
        <f>IF($O718&gt;=DT$1,$S718+$Y718,$Y718)</f>
        <v>412.15000000000003</v>
      </c>
      <c r="DU718" s="27">
        <f>IF($O718&gt;=DU$1,$S718+$Y718,$Y718)</f>
        <v>412.15000000000003</v>
      </c>
      <c r="DV718" s="27">
        <f>IF($O718&gt;=DV$1,$S718+$Y718,$Y718)</f>
        <v>412.15000000000003</v>
      </c>
      <c r="DW718" s="27">
        <f>IF($O718&gt;=DW$1,$S718+$Y718,$Y718)</f>
        <v>412.15000000000003</v>
      </c>
      <c r="DX718" s="27">
        <f>IF($O718&gt;=DX$1,$S718+$Y718,$Y718)</f>
        <v>0</v>
      </c>
      <c r="DY718" s="27">
        <f>IF($O718&gt;=DY$1,$S718+$Y718,$Y718)</f>
        <v>0</v>
      </c>
      <c r="DZ718" s="27">
        <f>IF($O718&gt;=DZ$1,$S718+$Y718,$Y718)</f>
        <v>0</v>
      </c>
      <c r="EA718" s="27">
        <f>IF($O718&gt;=EA$1,$S718+$Y718,$Y718)</f>
        <v>0</v>
      </c>
      <c r="EB718" s="27">
        <f>IF($O718&gt;=EB$1,$S718+$Y718,$Y718)</f>
        <v>0</v>
      </c>
      <c r="EC718" s="27">
        <f>IF($O718&gt;=EC$1,$S718+$Y718,$Y718)</f>
        <v>0</v>
      </c>
      <c r="ED718" s="27">
        <f>IF($O718&gt;=ED$1,$S718+$Y718,$Y718)</f>
        <v>0</v>
      </c>
      <c r="EE718" s="27">
        <f>IF($O718&gt;=EE$1,$S718+$Y718,$Y718)</f>
        <v>0</v>
      </c>
      <c r="EF718" s="27">
        <f>IF($O718&gt;=EF$1,$S718+$Y718,$Y718)</f>
        <v>0</v>
      </c>
      <c r="EG718" s="27">
        <f>IF($O718&gt;=EG$1,$S718+$Y718,$Y718)</f>
        <v>0</v>
      </c>
      <c r="EH718" s="27">
        <f>IF($O718&gt;=EH$1,$S718+$Y718,$Y718)</f>
        <v>0</v>
      </c>
      <c r="EI718" s="27">
        <f>IF($O718&gt;=EI$1,$S718+$Y718,$Y718)</f>
        <v>0</v>
      </c>
      <c r="EJ718" s="27">
        <f>IF($O718&gt;=EJ$1,$S718+$Y718,$Y718)</f>
        <v>0</v>
      </c>
      <c r="EK718" s="27">
        <f>IF($O718&gt;=EK$1,$S718+$Y718,$Y718)</f>
        <v>0</v>
      </c>
      <c r="EL718" s="27">
        <f>IF($O718&gt;=EL$1,$S718+$Y718,$Y718)</f>
        <v>0</v>
      </c>
      <c r="EM718" s="27">
        <f>IF($O718&gt;=EM$1,$S718+$Y718,$Y718)</f>
        <v>0</v>
      </c>
      <c r="EN718" s="27">
        <f>IF($O718&gt;=EN$1,$S718+$Y718,$Y718)</f>
        <v>0</v>
      </c>
      <c r="EO718" s="27">
        <f>IF($O718&gt;=EO$1,$S718+$Y718,$Y718)</f>
        <v>0</v>
      </c>
      <c r="EP718" s="27">
        <f>IF($O718&gt;=EP$1,$S718+$Y718,$Y718)</f>
        <v>0</v>
      </c>
      <c r="EQ718" s="27">
        <f>IF($O718&gt;=EQ$1,$S718+$Y718,$Y718)</f>
        <v>0</v>
      </c>
      <c r="ER718" s="27">
        <f>IF($O718&gt;=ER$1,$S718+$Y718,$Y718)</f>
        <v>0</v>
      </c>
      <c r="ES718" s="27">
        <f>IF($O718&gt;=ES$1,$S718+$Y718,$Y718)</f>
        <v>0</v>
      </c>
      <c r="ET718" s="27">
        <f>IF($O718&gt;=ET$1,$S718+$Y718,$Y718)</f>
        <v>0</v>
      </c>
      <c r="EU718" s="27">
        <f>IF($O718&gt;=EU$1,$S718+$Y718,$Y718)</f>
        <v>0</v>
      </c>
      <c r="EV718" s="27">
        <f>IF($O718&gt;=EV$1,$S718,0)</f>
        <v>0</v>
      </c>
      <c r="EW718" s="27">
        <f>IF($O718&gt;=EW$1,$S718,0)</f>
        <v>0</v>
      </c>
      <c r="EX718" s="27">
        <f>IF($O718&gt;=EX$1,$S718,0)</f>
        <v>0</v>
      </c>
      <c r="EY718" s="27">
        <f>IF($O718&gt;=EY$1,$S718,0)</f>
        <v>0</v>
      </c>
      <c r="EZ718" s="27">
        <f>IF($O718&gt;=EZ$1,$S718,0)</f>
        <v>0</v>
      </c>
      <c r="FA718" s="27">
        <f>IF($O718&gt;=FA$1,$S718,0)</f>
        <v>0</v>
      </c>
      <c r="FB718" s="27">
        <f>IF($O718&gt;=FB$1,$S718,0)</f>
        <v>0</v>
      </c>
      <c r="FC718" s="27">
        <f>IF($O718&gt;=FC$1,$S718,0)</f>
        <v>0</v>
      </c>
      <c r="FD718" s="27">
        <f>IF($O718&gt;=FD$1,$S718,0)</f>
        <v>0</v>
      </c>
      <c r="FE718" s="27">
        <f>IF($O718&gt;=FE$1,$S718,0)</f>
        <v>0</v>
      </c>
      <c r="FF718" s="27">
        <f>IF($O718&gt;=FF$1,$S718,0)</f>
        <v>0</v>
      </c>
      <c r="FG718" s="27">
        <f>IF($O718&gt;=FG$1,$S718,0)</f>
        <v>0</v>
      </c>
      <c r="FH718" s="27">
        <f>IF($O718&gt;=FH$1,$S718,0)</f>
        <v>0</v>
      </c>
      <c r="FI718" s="27">
        <f>IF($O718&gt;=FI$1,$S718,0)</f>
        <v>0</v>
      </c>
      <c r="FJ718" s="27">
        <f>IF($O718&gt;=FJ$1,$S718,0)</f>
        <v>0</v>
      </c>
      <c r="FK718" s="27">
        <f>IF($O718&gt;=FK$1,$S718,0)</f>
        <v>0</v>
      </c>
      <c r="FL718" s="27">
        <f>IF($O718&gt;=FL$1,$S718,0)</f>
        <v>0</v>
      </c>
      <c r="FM718" s="27">
        <f>IF($O718&gt;=FM$1,$S718,0)</f>
        <v>0</v>
      </c>
      <c r="FN718" s="27">
        <f>IF($O718&gt;=FN$1,$S718,0)</f>
        <v>0</v>
      </c>
      <c r="FO718" s="27">
        <f>IF($O718&gt;=FO$1,$S718,0)</f>
        <v>0</v>
      </c>
      <c r="FP718" s="27">
        <f>IF($O718&gt;=FP$1,$S718,0)</f>
        <v>0</v>
      </c>
      <c r="FQ718" s="27">
        <f>IF($O718&gt;=FQ$1,$S718,0)</f>
        <v>0</v>
      </c>
      <c r="FR718" s="27">
        <f>IF($O718&gt;=FR$1,$S718,0)</f>
        <v>0</v>
      </c>
      <c r="FS718" s="27">
        <f>IF($O718&gt;=FS$1,$S718,0)</f>
        <v>0</v>
      </c>
      <c r="FT718" s="27">
        <f>IF($O718&gt;=FT$1,$S718,0)</f>
        <v>0</v>
      </c>
      <c r="FU718" s="27">
        <f>IF($O718&gt;=FU$1,$S718,0)</f>
        <v>0</v>
      </c>
      <c r="FV718" s="27">
        <f>IF($O718&gt;=FV$1,$S718,0)</f>
        <v>0</v>
      </c>
      <c r="FW718" s="27">
        <f>IF($O718&gt;=FW$1,$S718,0)</f>
        <v>0</v>
      </c>
      <c r="FX718" s="27">
        <f>IF($O718&gt;=FX$1,$S718,0)</f>
        <v>0</v>
      </c>
      <c r="FY718" s="27">
        <f>IF($O718&gt;=FY$1,$S718,0)</f>
        <v>0</v>
      </c>
      <c r="FZ718" s="27">
        <f>IF($O718&gt;=FZ$1,$S718,0)</f>
        <v>0</v>
      </c>
      <c r="GA718" s="27">
        <f>IF($O718&gt;=GA$1,$S718,0)</f>
        <v>0</v>
      </c>
      <c r="GB718" s="27">
        <f>IF($O718&gt;=GB$1,$S718,0)</f>
        <v>0</v>
      </c>
      <c r="GC718" s="27">
        <f>IF($O718&gt;=GC$1,$S718,0)</f>
        <v>0</v>
      </c>
      <c r="GD718" s="27">
        <f>IF($O718&gt;=GD$1,$S718,0)</f>
        <v>0</v>
      </c>
      <c r="GE718" s="27">
        <f>IF($O718&gt;=GE$1,$S718,0)</f>
        <v>0</v>
      </c>
      <c r="GF718" s="27">
        <f>IF($O718&gt;=GF$1,$S718,0)</f>
        <v>0</v>
      </c>
      <c r="GG718" s="27">
        <f>IF($O718&gt;=GG$1,$S718,0)</f>
        <v>0</v>
      </c>
      <c r="GH718" s="27">
        <f>IF($O718&gt;=GH$1,$S718,0)</f>
        <v>0</v>
      </c>
      <c r="GI718" s="27">
        <f>IF($O718&gt;=GI$1,$S718,0)</f>
        <v>0</v>
      </c>
      <c r="GJ718" s="27">
        <f>IF($O718&gt;=GJ$1,$S718,0)</f>
        <v>0</v>
      </c>
      <c r="GK718" s="27">
        <f>IF($O718&gt;=GK$1,$S718,0)</f>
        <v>0</v>
      </c>
      <c r="GL718" s="27">
        <f>IF($O718&gt;=GL$1,$S718,0)</f>
        <v>0</v>
      </c>
      <c r="GM718" s="27">
        <f>IF($O718&gt;=GM$1,$S718,0)</f>
        <v>0</v>
      </c>
      <c r="GN718" s="27">
        <f>IF($O718&gt;=GN$1,$S718,0)</f>
        <v>0</v>
      </c>
      <c r="GO718" s="27">
        <f>IF($O718&gt;=GO$1,$S718,0)</f>
        <v>0</v>
      </c>
      <c r="GP718" s="27">
        <f>IF($O718&gt;=GP$1,$S718,0)</f>
        <v>0</v>
      </c>
      <c r="GQ718" s="27">
        <f>IF($O718&gt;=GQ$1,$S718,0)</f>
        <v>0</v>
      </c>
      <c r="GR718" s="27">
        <f>IF($O718&gt;=GR$1,$S718,0)</f>
        <v>0</v>
      </c>
      <c r="GS718" s="27">
        <f>IF($O718&gt;=GS$1,$S718,0)</f>
        <v>0</v>
      </c>
      <c r="GT718" s="27">
        <f>IF($O718&gt;=GT$1,$S718,0)</f>
        <v>0</v>
      </c>
      <c r="GU718" s="27">
        <f>IF($O718&gt;=GU$1,$S718,0)</f>
        <v>0</v>
      </c>
      <c r="GV718" s="27">
        <f>IF($O718&gt;=GV$1,$S718,0)</f>
        <v>0</v>
      </c>
      <c r="GW718" s="27">
        <f>IF($O718&gt;=GW$1,$S718,0)</f>
        <v>0</v>
      </c>
      <c r="GX718" s="27">
        <f>IF($O718&gt;=GX$1,$S718,0)</f>
        <v>0</v>
      </c>
      <c r="GY718" s="27">
        <f>IF($O718&gt;=GY$1,$S718,0)</f>
        <v>0</v>
      </c>
      <c r="GZ718" s="27">
        <f>IF($O718&gt;=GZ$1,$S718,0)</f>
        <v>0</v>
      </c>
      <c r="HA718" s="27">
        <f>IF($O718&gt;=HA$1,$S718,0)</f>
        <v>0</v>
      </c>
      <c r="HB718" s="27">
        <f>IF($O718&gt;=HB$1,$S718,0)</f>
        <v>0</v>
      </c>
      <c r="HC718" s="27">
        <f>IF($O718&gt;=HC$1,$S718,0)</f>
        <v>0</v>
      </c>
    </row>
    <row r="719" spans="1:211">
      <c r="A719" s="3">
        <v>16829</v>
      </c>
      <c r="B719" s="3" t="s">
        <v>777</v>
      </c>
      <c r="C719" s="3" t="s">
        <v>18</v>
      </c>
      <c r="D719" s="3">
        <v>53</v>
      </c>
      <c r="E719" s="4">
        <v>29607</v>
      </c>
      <c r="F719" s="5">
        <v>37.435616438356163</v>
      </c>
      <c r="G719" s="3" t="s">
        <v>729</v>
      </c>
      <c r="H719" s="4">
        <v>24056</v>
      </c>
      <c r="I719" s="9" t="s">
        <v>859</v>
      </c>
      <c r="J719" s="5">
        <v>2241.2199999999998</v>
      </c>
      <c r="K719" s="31">
        <v>1010</v>
      </c>
      <c r="L719" s="32">
        <v>37</v>
      </c>
      <c r="M719" s="33">
        <f>VLOOKUP(L719,FIND,3,TRUE)</f>
        <v>1.5</v>
      </c>
      <c r="N719" s="32">
        <f>IF(L719&gt;30,180,VLOOKUP(L719,TEMPO,2,FALSE))</f>
        <v>180</v>
      </c>
      <c r="O719" s="32">
        <f>IF(R719&gt;0,4,N719)</f>
        <v>180</v>
      </c>
      <c r="P719" s="96">
        <f>J719*M719*L719</f>
        <v>124387.70999999999</v>
      </c>
      <c r="Q719" s="96">
        <f>10934.45*2</f>
        <v>21868.9</v>
      </c>
      <c r="R719" s="96">
        <f>IF(P719&lt;=Q719,P719/4,0)</f>
        <v>0</v>
      </c>
      <c r="S719" s="5">
        <f>IF(P719&gt;=Q719,P719/N719,0)</f>
        <v>691.04283333333331</v>
      </c>
      <c r="T719" s="3"/>
      <c r="U719" s="3">
        <f>IF(T719="",1,0)</f>
        <v>1</v>
      </c>
      <c r="V719" s="3">
        <v>53</v>
      </c>
      <c r="W719" s="5">
        <v>0</v>
      </c>
      <c r="X719" s="5">
        <v>203.3</v>
      </c>
      <c r="Y719" s="5">
        <f>X719*W719</f>
        <v>0</v>
      </c>
      <c r="Z719" s="5">
        <v>400</v>
      </c>
      <c r="AA719" s="5">
        <f>S719+Y719+Z719</f>
        <v>1091.0428333333334</v>
      </c>
      <c r="AB719" s="39">
        <f>(J719/12+J719/12*1.3333333333+450/12+J719/30*6/12+J719)*1.3+Y719+Z719+153.9</f>
        <v>4131.3263777696839</v>
      </c>
      <c r="AC719" s="39" t="s">
        <v>18</v>
      </c>
      <c r="AD719" s="39">
        <f>J719*1.3+400+153.9</f>
        <v>3467.4859999999999</v>
      </c>
      <c r="AE719" s="39">
        <f>SUMIFS('CUSTO MENSAL FUNC NOVO'!H:H,'CUSTO MENSAL FUNC NOVO'!A:A,'VALORES MENSAIS'!AC719)</f>
        <v>1902.2210000000002</v>
      </c>
      <c r="AF719" s="27">
        <f>IF($R719&gt;0,$R719,$S719)+$Y719+$Z719</f>
        <v>1091.0428333333334</v>
      </c>
      <c r="AG719" s="27">
        <f>IF($R719&gt;0,$R719,$S719)+$Y719+$Z719</f>
        <v>1091.0428333333334</v>
      </c>
      <c r="AH719" s="27">
        <f>IF($R719&gt;0,$R719,$S719)+$Y719+$Z719</f>
        <v>1091.0428333333334</v>
      </c>
      <c r="AI719" s="27">
        <f>IF($R719&gt;0,$R719,$S719)+$Y719+$Z719</f>
        <v>1091.0428333333334</v>
      </c>
      <c r="AJ719" s="27">
        <f>IF($O719&gt;=AJ$1,$S719+$Y719+$Z719,$Y719+$Z719)</f>
        <v>1091.0428333333334</v>
      </c>
      <c r="AK719" s="27">
        <f>IF($O719&gt;=AK$1,$S719+$Y719+$Z719,$Y719+$Z719)</f>
        <v>1091.0428333333334</v>
      </c>
      <c r="AL719" s="27">
        <f>IF($O719&gt;=AL$1,$S719+$Y719+$Z719,$Y719+$Z719)</f>
        <v>1091.0428333333334</v>
      </c>
      <c r="AM719" s="27">
        <f>IF($O719&gt;=AM$1,$S719+$Y719+$Z719,$Y719+$Z719)</f>
        <v>1091.0428333333334</v>
      </c>
      <c r="AN719" s="27">
        <f>IF($O719&gt;=AN$1,$S719+$Y719+$Z719,$Y719+$Z719)</f>
        <v>1091.0428333333334</v>
      </c>
      <c r="AO719" s="27">
        <f>IF($O719&gt;=AO$1,$S719+$Y719+$Z719,$Y719+$Z719)</f>
        <v>1091.0428333333334</v>
      </c>
      <c r="AP719" s="27">
        <f>IF($O719&gt;=AP$1,$S719+$Y719+$Z719,$Y719+$Z719)</f>
        <v>1091.0428333333334</v>
      </c>
      <c r="AQ719" s="27">
        <f>IF($O719&gt;=AQ$1,$S719+$Y719+$Z719,$Y719+$Z719)</f>
        <v>1091.0428333333334</v>
      </c>
      <c r="AR719" s="27">
        <f>IF($O719&gt;=AR$1,$S719+$Y719+$Z719,$Y719+$Z719)</f>
        <v>1091.0428333333334</v>
      </c>
      <c r="AS719" s="27">
        <f>IF($O719&gt;=AS$1,$S719+$Y719+$Z719,$Y719+$Z719)</f>
        <v>1091.0428333333334</v>
      </c>
      <c r="AT719" s="27">
        <f>IF($O719&gt;=AT$1,$S719+$Y719+$Z719,$Y719+$Z719)</f>
        <v>1091.0428333333334</v>
      </c>
      <c r="AU719" s="27">
        <f>IF($O719&gt;=AU$1,$S719+$Y719+$Z719,$Y719+$Z719)</f>
        <v>1091.0428333333334</v>
      </c>
      <c r="AV719" s="27">
        <f>IF($O719&gt;=AV$1,$S719+$Y719+$Z719,$Y719+$Z719)</f>
        <v>1091.0428333333334</v>
      </c>
      <c r="AW719" s="27">
        <f>IF($O719&gt;=AW$1,$S719+$Y719+$Z719,$Y719+$Z719)</f>
        <v>1091.0428333333334</v>
      </c>
      <c r="AX719" s="27">
        <f>IF($O719&gt;=AX$1,$S719+$Y719+$Z719,$Y719+$Z719)</f>
        <v>1091.0428333333334</v>
      </c>
      <c r="AY719" s="27">
        <f>IF($O719&gt;=AY$1,$S719+$Y719+$Z719,$Y719+$Z719)</f>
        <v>1091.0428333333334</v>
      </c>
      <c r="AZ719" s="27">
        <f>IF($O719&gt;=AZ$1,$S719+$Y719+$Z719,$Y719+$Z719)</f>
        <v>1091.0428333333334</v>
      </c>
      <c r="BA719" s="27">
        <f>IF($O719&gt;=BA$1,$S719+$Y719+$Z719,$Y719+$Z719)</f>
        <v>1091.0428333333334</v>
      </c>
      <c r="BB719" s="27">
        <f>IF($O719&gt;=BB$1,$S719+$Y719+$Z719,$Y719+$Z719)</f>
        <v>1091.0428333333334</v>
      </c>
      <c r="BC719" s="27">
        <f>IF($O719&gt;=BC$1,$S719+$Y719+$Z719,$Y719+$Z719)</f>
        <v>1091.0428333333334</v>
      </c>
      <c r="BD719" s="27">
        <f>IF($O719&gt;=BD$1,$S719+$Y719+$Z719,$Y719+$Z719)</f>
        <v>1091.0428333333334</v>
      </c>
      <c r="BE719" s="27">
        <f>IF($O719&gt;=BE$1,$S719+$Y719+$Z719,$Y719+$Z719)</f>
        <v>1091.0428333333334</v>
      </c>
      <c r="BF719" s="27">
        <f>IF($O719&gt;=BF$1,$S719+$Y719+$Z719,$Y719+$Z719)</f>
        <v>1091.0428333333334</v>
      </c>
      <c r="BG719" s="27">
        <f>IF($O719&gt;=BG$1,$S719+$Y719+$Z719,$Y719+$Z719)</f>
        <v>1091.0428333333334</v>
      </c>
      <c r="BH719" s="27">
        <f>IF($O719&gt;=BH$1,$S719+$Y719+$Z719,$Y719+$Z719)</f>
        <v>1091.0428333333334</v>
      </c>
      <c r="BI719" s="27">
        <f>IF($O719&gt;=BI$1,$S719+$Y719+$Z719,$Y719+$Z719)</f>
        <v>1091.0428333333334</v>
      </c>
      <c r="BJ719" s="27">
        <f>IF($O719&gt;=BJ$1,$S719+$Y719+$Z719,$Y719+$Z719)</f>
        <v>1091.0428333333334</v>
      </c>
      <c r="BK719" s="27">
        <f>IF($O719&gt;=BK$1,$S719+$Y719+$Z719,$Y719+$Z719)</f>
        <v>1091.0428333333334</v>
      </c>
      <c r="BL719" s="27">
        <f>IF($O719&gt;=BL$1,$S719+$Y719+$Z719,$Y719+$Z719)</f>
        <v>1091.0428333333334</v>
      </c>
      <c r="BM719" s="27">
        <f>IF($O719&gt;=BM$1,$S719+$Y719+$Z719,$Y719+$Z719)</f>
        <v>1091.0428333333334</v>
      </c>
      <c r="BN719" s="27">
        <f>IF($O719&gt;=BN$1,$S719+$Y719+$Z719,$Y719+$Z719)</f>
        <v>1091.0428333333334</v>
      </c>
      <c r="BO719" s="27">
        <f>IF($O719&gt;=BO$1,$S719+$Y719+$Z719,$Y719+$Z719)</f>
        <v>1091.0428333333334</v>
      </c>
      <c r="BP719" s="27">
        <f>IF($O719&gt;=BP$1,$S719+$Y719+$Z719,$Y719+$Z719)</f>
        <v>1091.0428333333334</v>
      </c>
      <c r="BQ719" s="27">
        <f>IF($O719&gt;=BQ$1,$S719+$Y719+$Z719,$Y719+$Z719)</f>
        <v>1091.0428333333334</v>
      </c>
      <c r="BR719" s="27">
        <f>IF($O719&gt;=BR$1,$S719+$Y719+$Z719,$Y719+$Z719)</f>
        <v>1091.0428333333334</v>
      </c>
      <c r="BS719" s="27">
        <f>IF($O719&gt;=BS$1,$S719+$Y719+$Z719,$Y719+$Z719)</f>
        <v>1091.0428333333334</v>
      </c>
      <c r="BT719" s="27">
        <f>IF($O719&gt;=BT$1,$S719+$Y719+$Z719,$Y719+$Z719)</f>
        <v>1091.0428333333334</v>
      </c>
      <c r="BU719" s="27">
        <f>IF($O719&gt;=BU$1,$S719+$Y719+$Z719,$Y719+$Z719)</f>
        <v>1091.0428333333334</v>
      </c>
      <c r="BV719" s="27">
        <f>IF($O719&gt;=BV$1,$S719+$Y719+$Z719,$Y719+$Z719)</f>
        <v>1091.0428333333334</v>
      </c>
      <c r="BW719" s="27">
        <f>IF($O719&gt;=BW$1,$S719+$Y719+$Z719,$Y719+$Z719)</f>
        <v>1091.0428333333334</v>
      </c>
      <c r="BX719" s="27">
        <f>IF($O719&gt;=BX$1,$S719+$Y719+$Z719,$Y719+$Z719)</f>
        <v>1091.0428333333334</v>
      </c>
      <c r="BY719" s="27">
        <f>IF($O719&gt;=BY$1,$S719+$Y719+$Z719,$Y719+$Z719)</f>
        <v>1091.0428333333334</v>
      </c>
      <c r="BZ719" s="27">
        <f>IF($O719&gt;=BZ$1,$S719+$Y719+$Z719,$Y719+$Z719)</f>
        <v>1091.0428333333334</v>
      </c>
      <c r="CA719" s="27">
        <f>IF($O719&gt;=CA$1,$S719+$Y719+$Z719,$Y719+$Z719)</f>
        <v>1091.0428333333334</v>
      </c>
      <c r="CB719" s="27">
        <f>IF($O719&gt;=CB$1,$S719+$Y719+$Z719,$Y719+$Z719)</f>
        <v>1091.0428333333334</v>
      </c>
      <c r="CC719" s="27">
        <f>IF($O719&gt;=CC$1,$S719+$Y719+$Z719,$Y719+$Z719)</f>
        <v>1091.0428333333334</v>
      </c>
      <c r="CD719" s="27">
        <f>IF($O719&gt;=CD$1,$S719+$Y719+$Z719,$Y719+$Z719)</f>
        <v>1091.0428333333334</v>
      </c>
      <c r="CE719" s="27">
        <f>IF($O719&gt;=CE$1,$S719+$Y719+$Z719,$Y719+$Z719)</f>
        <v>1091.0428333333334</v>
      </c>
      <c r="CF719" s="27">
        <f>IF($O719&gt;=CF$1,$S719+$Y719+$Z719,$Y719+$Z719)</f>
        <v>1091.0428333333334</v>
      </c>
      <c r="CG719" s="27">
        <f>IF($O719&gt;=CG$1,$S719+$Y719+$Z719,$Y719+$Z719)</f>
        <v>1091.0428333333334</v>
      </c>
      <c r="CH719" s="27">
        <f>IF($O719&gt;=CH$1,$S719+$Y719+$Z719,$Y719+$Z719)</f>
        <v>1091.0428333333334</v>
      </c>
      <c r="CI719" s="27">
        <f>IF($O719&gt;=CI$1,$S719+$Y719+$Z719,$Y719+$Z719)</f>
        <v>1091.0428333333334</v>
      </c>
      <c r="CJ719" s="27">
        <f>IF($O719&gt;=CJ$1,$S719+$Y719+$Z719,$Y719+$Z719)</f>
        <v>1091.0428333333334</v>
      </c>
      <c r="CK719" s="27">
        <f>IF($O719&gt;=CK$1,$S719+$Y719+$Z719,$Y719+$Z719)</f>
        <v>1091.0428333333334</v>
      </c>
      <c r="CL719" s="27">
        <f>IF($O719&gt;=CL$1,$S719+$Y719+$Z719,$Y719+$Z719)</f>
        <v>1091.0428333333334</v>
      </c>
      <c r="CM719" s="27">
        <f>IF($O719&gt;=CM$1,$S719+$Y719+$Z719,$Y719+$Z719)</f>
        <v>1091.0428333333334</v>
      </c>
      <c r="CN719" s="27">
        <f>IF($O719&gt;=CN$1,$S719+$Y719,$Y719)</f>
        <v>691.04283333333331</v>
      </c>
      <c r="CO719" s="27">
        <f>IF($O719&gt;=CO$1,$S719+$Y719,$Y719)</f>
        <v>691.04283333333331</v>
      </c>
      <c r="CP719" s="27">
        <f>IF($O719&gt;=CP$1,$S719+$Y719,$Y719)</f>
        <v>691.04283333333331</v>
      </c>
      <c r="CQ719" s="27">
        <f>IF($O719&gt;=CQ$1,$S719+$Y719,$Y719)</f>
        <v>691.04283333333331</v>
      </c>
      <c r="CR719" s="27">
        <f>IF($O719&gt;=CR$1,$S719+$Y719,$Y719)</f>
        <v>691.04283333333331</v>
      </c>
      <c r="CS719" s="27">
        <f>IF($O719&gt;=CS$1,$S719+$Y719,$Y719)</f>
        <v>691.04283333333331</v>
      </c>
      <c r="CT719" s="27">
        <f>IF($O719&gt;=CT$1,$S719+$Y719,$Y719)</f>
        <v>691.04283333333331</v>
      </c>
      <c r="CU719" s="27">
        <f>IF($O719&gt;=CU$1,$S719+$Y719,$Y719)</f>
        <v>691.04283333333331</v>
      </c>
      <c r="CV719" s="27">
        <f>IF($O719&gt;=CV$1,$S719+$Y719,$Y719)</f>
        <v>691.04283333333331</v>
      </c>
      <c r="CW719" s="27">
        <f>IF($O719&gt;=CW$1,$S719+$Y719,$Y719)</f>
        <v>691.04283333333331</v>
      </c>
      <c r="CX719" s="27">
        <f>IF($O719&gt;=CX$1,$S719+$Y719,$Y719)</f>
        <v>691.04283333333331</v>
      </c>
      <c r="CY719" s="27">
        <f>IF($O719&gt;=CY$1,$S719+$Y719,$Y719)</f>
        <v>691.04283333333331</v>
      </c>
      <c r="CZ719" s="27">
        <f>IF($O719&gt;=CZ$1,$S719+$Y719,$Y719)</f>
        <v>691.04283333333331</v>
      </c>
      <c r="DA719" s="27">
        <f>IF($O719&gt;=DA$1,$S719+$Y719,$Y719)</f>
        <v>691.04283333333331</v>
      </c>
      <c r="DB719" s="27">
        <f>IF($O719&gt;=DB$1,$S719+$Y719,$Y719)</f>
        <v>691.04283333333331</v>
      </c>
      <c r="DC719" s="27">
        <f>IF($O719&gt;=DC$1,$S719+$Y719,$Y719)</f>
        <v>691.04283333333331</v>
      </c>
      <c r="DD719" s="27">
        <f>IF($O719&gt;=DD$1,$S719+$Y719,$Y719)</f>
        <v>691.04283333333331</v>
      </c>
      <c r="DE719" s="27">
        <f>IF($O719&gt;=DE$1,$S719+$Y719,$Y719)</f>
        <v>691.04283333333331</v>
      </c>
      <c r="DF719" s="27">
        <f>IF($O719&gt;=DF$1,$S719+$Y719,$Y719)</f>
        <v>691.04283333333331</v>
      </c>
      <c r="DG719" s="27">
        <f>IF($O719&gt;=DG$1,$S719+$Y719,$Y719)</f>
        <v>691.04283333333331</v>
      </c>
      <c r="DH719" s="27">
        <f>IF($O719&gt;=DH$1,$S719+$Y719,$Y719)</f>
        <v>691.04283333333331</v>
      </c>
      <c r="DI719" s="27">
        <f>IF($O719&gt;=DI$1,$S719+$Y719,$Y719)</f>
        <v>691.04283333333331</v>
      </c>
      <c r="DJ719" s="27">
        <f>IF($O719&gt;=DJ$1,$S719+$Y719,$Y719)</f>
        <v>691.04283333333331</v>
      </c>
      <c r="DK719" s="27">
        <f>IF($O719&gt;=DK$1,$S719+$Y719,$Y719)</f>
        <v>691.04283333333331</v>
      </c>
      <c r="DL719" s="27">
        <f>IF($O719&gt;=DL$1,$S719+$Y719,$Y719)</f>
        <v>691.04283333333331</v>
      </c>
      <c r="DM719" s="27">
        <f>IF($O719&gt;=DM$1,$S719+$Y719,$Y719)</f>
        <v>691.04283333333331</v>
      </c>
      <c r="DN719" s="27">
        <f>IF($O719&gt;=DN$1,$S719+$Y719,$Y719)</f>
        <v>691.04283333333331</v>
      </c>
      <c r="DO719" s="27">
        <f>IF($O719&gt;=DO$1,$S719+$Y719,$Y719)</f>
        <v>691.04283333333331</v>
      </c>
      <c r="DP719" s="27">
        <f>IF($O719&gt;=DP$1,$S719+$Y719,$Y719)</f>
        <v>691.04283333333331</v>
      </c>
      <c r="DQ719" s="27">
        <f>IF($O719&gt;=DQ$1,$S719+$Y719,$Y719)</f>
        <v>691.04283333333331</v>
      </c>
      <c r="DR719" s="27">
        <f>IF($O719&gt;=DR$1,$S719+$Y719,$Y719)</f>
        <v>691.04283333333331</v>
      </c>
      <c r="DS719" s="27">
        <f>IF($O719&gt;=DS$1,$S719+$Y719,$Y719)</f>
        <v>691.04283333333331</v>
      </c>
      <c r="DT719" s="27">
        <f>IF($O719&gt;=DT$1,$S719+$Y719,$Y719)</f>
        <v>691.04283333333331</v>
      </c>
      <c r="DU719" s="27">
        <f>IF($O719&gt;=DU$1,$S719+$Y719,$Y719)</f>
        <v>691.04283333333331</v>
      </c>
      <c r="DV719" s="27">
        <f>IF($O719&gt;=DV$1,$S719+$Y719,$Y719)</f>
        <v>691.04283333333331</v>
      </c>
      <c r="DW719" s="27">
        <f>IF($O719&gt;=DW$1,$S719+$Y719,$Y719)</f>
        <v>691.04283333333331</v>
      </c>
      <c r="DX719" s="27">
        <f>IF($O719&gt;=DX$1,$S719+$Y719,$Y719)</f>
        <v>691.04283333333331</v>
      </c>
      <c r="DY719" s="27">
        <f>IF($O719&gt;=DY$1,$S719+$Y719,$Y719)</f>
        <v>691.04283333333331</v>
      </c>
      <c r="DZ719" s="27">
        <f>IF($O719&gt;=DZ$1,$S719+$Y719,$Y719)</f>
        <v>691.04283333333331</v>
      </c>
      <c r="EA719" s="27">
        <f>IF($O719&gt;=EA$1,$S719+$Y719,$Y719)</f>
        <v>691.04283333333331</v>
      </c>
      <c r="EB719" s="27">
        <f>IF($O719&gt;=EB$1,$S719+$Y719,$Y719)</f>
        <v>691.04283333333331</v>
      </c>
      <c r="EC719" s="27">
        <f>IF($O719&gt;=EC$1,$S719+$Y719,$Y719)</f>
        <v>691.04283333333331</v>
      </c>
      <c r="ED719" s="27">
        <f>IF($O719&gt;=ED$1,$S719+$Y719,$Y719)</f>
        <v>691.04283333333331</v>
      </c>
      <c r="EE719" s="27">
        <f>IF($O719&gt;=EE$1,$S719+$Y719,$Y719)</f>
        <v>691.04283333333331</v>
      </c>
      <c r="EF719" s="27">
        <f>IF($O719&gt;=EF$1,$S719+$Y719,$Y719)</f>
        <v>691.04283333333331</v>
      </c>
      <c r="EG719" s="27">
        <f>IF($O719&gt;=EG$1,$S719+$Y719,$Y719)</f>
        <v>691.04283333333331</v>
      </c>
      <c r="EH719" s="27">
        <f>IF($O719&gt;=EH$1,$S719+$Y719,$Y719)</f>
        <v>691.04283333333331</v>
      </c>
      <c r="EI719" s="27">
        <f>IF($O719&gt;=EI$1,$S719+$Y719,$Y719)</f>
        <v>691.04283333333331</v>
      </c>
      <c r="EJ719" s="27">
        <f>IF($O719&gt;=EJ$1,$S719+$Y719,$Y719)</f>
        <v>691.04283333333331</v>
      </c>
      <c r="EK719" s="27">
        <f>IF($O719&gt;=EK$1,$S719+$Y719,$Y719)</f>
        <v>691.04283333333331</v>
      </c>
      <c r="EL719" s="27">
        <f>IF($O719&gt;=EL$1,$S719+$Y719,$Y719)</f>
        <v>691.04283333333331</v>
      </c>
      <c r="EM719" s="27">
        <f>IF($O719&gt;=EM$1,$S719+$Y719,$Y719)</f>
        <v>691.04283333333331</v>
      </c>
      <c r="EN719" s="27">
        <f>IF($O719&gt;=EN$1,$S719+$Y719,$Y719)</f>
        <v>691.04283333333331</v>
      </c>
      <c r="EO719" s="27">
        <f>IF($O719&gt;=EO$1,$S719+$Y719,$Y719)</f>
        <v>691.04283333333331</v>
      </c>
      <c r="EP719" s="27">
        <f>IF($O719&gt;=EP$1,$S719+$Y719,$Y719)</f>
        <v>691.04283333333331</v>
      </c>
      <c r="EQ719" s="27">
        <f>IF($O719&gt;=EQ$1,$S719+$Y719,$Y719)</f>
        <v>691.04283333333331</v>
      </c>
      <c r="ER719" s="27">
        <f>IF($O719&gt;=ER$1,$S719+$Y719,$Y719)</f>
        <v>691.04283333333331</v>
      </c>
      <c r="ES719" s="27">
        <f>IF($O719&gt;=ES$1,$S719+$Y719,$Y719)</f>
        <v>691.04283333333331</v>
      </c>
      <c r="ET719" s="27">
        <f>IF($O719&gt;=ET$1,$S719+$Y719,$Y719)</f>
        <v>691.04283333333331</v>
      </c>
      <c r="EU719" s="27">
        <f>IF($O719&gt;=EU$1,$S719+$Y719,$Y719)</f>
        <v>691.04283333333331</v>
      </c>
      <c r="EV719" s="27">
        <f>IF($O719&gt;=EV$1,$S719,0)</f>
        <v>691.04283333333331</v>
      </c>
      <c r="EW719" s="27">
        <f>IF($O719&gt;=EW$1,$S719,0)</f>
        <v>691.04283333333331</v>
      </c>
      <c r="EX719" s="27">
        <f>IF($O719&gt;=EX$1,$S719,0)</f>
        <v>691.04283333333331</v>
      </c>
      <c r="EY719" s="27">
        <f>IF($O719&gt;=EY$1,$S719,0)</f>
        <v>691.04283333333331</v>
      </c>
      <c r="EZ719" s="27">
        <f>IF($O719&gt;=EZ$1,$S719,0)</f>
        <v>691.04283333333331</v>
      </c>
      <c r="FA719" s="27">
        <f>IF($O719&gt;=FA$1,$S719,0)</f>
        <v>691.04283333333331</v>
      </c>
      <c r="FB719" s="27">
        <f>IF($O719&gt;=FB$1,$S719,0)</f>
        <v>691.04283333333331</v>
      </c>
      <c r="FC719" s="27">
        <f>IF($O719&gt;=FC$1,$S719,0)</f>
        <v>691.04283333333331</v>
      </c>
      <c r="FD719" s="27">
        <f>IF($O719&gt;=FD$1,$S719,0)</f>
        <v>691.04283333333331</v>
      </c>
      <c r="FE719" s="27">
        <f>IF($O719&gt;=FE$1,$S719,0)</f>
        <v>691.04283333333331</v>
      </c>
      <c r="FF719" s="27">
        <f>IF($O719&gt;=FF$1,$S719,0)</f>
        <v>691.04283333333331</v>
      </c>
      <c r="FG719" s="27">
        <f>IF($O719&gt;=FG$1,$S719,0)</f>
        <v>691.04283333333331</v>
      </c>
      <c r="FH719" s="27">
        <f>IF($O719&gt;=FH$1,$S719,0)</f>
        <v>691.04283333333331</v>
      </c>
      <c r="FI719" s="27">
        <f>IF($O719&gt;=FI$1,$S719,0)</f>
        <v>691.04283333333331</v>
      </c>
      <c r="FJ719" s="27">
        <f>IF($O719&gt;=FJ$1,$S719,0)</f>
        <v>691.04283333333331</v>
      </c>
      <c r="FK719" s="27">
        <f>IF($O719&gt;=FK$1,$S719,0)</f>
        <v>691.04283333333331</v>
      </c>
      <c r="FL719" s="27">
        <f>IF($O719&gt;=FL$1,$S719,0)</f>
        <v>691.04283333333331</v>
      </c>
      <c r="FM719" s="27">
        <f>IF($O719&gt;=FM$1,$S719,0)</f>
        <v>691.04283333333331</v>
      </c>
      <c r="FN719" s="27">
        <f>IF($O719&gt;=FN$1,$S719,0)</f>
        <v>691.04283333333331</v>
      </c>
      <c r="FO719" s="27">
        <f>IF($O719&gt;=FO$1,$S719,0)</f>
        <v>691.04283333333331</v>
      </c>
      <c r="FP719" s="27">
        <f>IF($O719&gt;=FP$1,$S719,0)</f>
        <v>691.04283333333331</v>
      </c>
      <c r="FQ719" s="27">
        <f>IF($O719&gt;=FQ$1,$S719,0)</f>
        <v>691.04283333333331</v>
      </c>
      <c r="FR719" s="27">
        <f>IF($O719&gt;=FR$1,$S719,0)</f>
        <v>691.04283333333331</v>
      </c>
      <c r="FS719" s="27">
        <f>IF($O719&gt;=FS$1,$S719,0)</f>
        <v>691.04283333333331</v>
      </c>
      <c r="FT719" s="27">
        <f>IF($O719&gt;=FT$1,$S719,0)</f>
        <v>691.04283333333331</v>
      </c>
      <c r="FU719" s="27">
        <f>IF($O719&gt;=FU$1,$S719,0)</f>
        <v>691.04283333333331</v>
      </c>
      <c r="FV719" s="27">
        <f>IF($O719&gt;=FV$1,$S719,0)</f>
        <v>691.04283333333331</v>
      </c>
      <c r="FW719" s="27">
        <f>IF($O719&gt;=FW$1,$S719,0)</f>
        <v>691.04283333333331</v>
      </c>
      <c r="FX719" s="27">
        <f>IF($O719&gt;=FX$1,$S719,0)</f>
        <v>691.04283333333331</v>
      </c>
      <c r="FY719" s="27">
        <f>IF($O719&gt;=FY$1,$S719,0)</f>
        <v>691.04283333333331</v>
      </c>
      <c r="FZ719" s="27">
        <f>IF($O719&gt;=FZ$1,$S719,0)</f>
        <v>691.04283333333331</v>
      </c>
      <c r="GA719" s="27">
        <f>IF($O719&gt;=GA$1,$S719,0)</f>
        <v>691.04283333333331</v>
      </c>
      <c r="GB719" s="27">
        <f>IF($O719&gt;=GB$1,$S719,0)</f>
        <v>691.04283333333331</v>
      </c>
      <c r="GC719" s="27">
        <f>IF($O719&gt;=GC$1,$S719,0)</f>
        <v>691.04283333333331</v>
      </c>
      <c r="GD719" s="27">
        <f>IF($O719&gt;=GD$1,$S719,0)</f>
        <v>691.04283333333331</v>
      </c>
      <c r="GE719" s="27">
        <f>IF($O719&gt;=GE$1,$S719,0)</f>
        <v>691.04283333333331</v>
      </c>
      <c r="GF719" s="27">
        <f>IF($O719&gt;=GF$1,$S719,0)</f>
        <v>691.04283333333331</v>
      </c>
      <c r="GG719" s="27">
        <f>IF($O719&gt;=GG$1,$S719,0)</f>
        <v>691.04283333333331</v>
      </c>
      <c r="GH719" s="27">
        <f>IF($O719&gt;=GH$1,$S719,0)</f>
        <v>691.04283333333331</v>
      </c>
      <c r="GI719" s="27">
        <f>IF($O719&gt;=GI$1,$S719,0)</f>
        <v>691.04283333333331</v>
      </c>
      <c r="GJ719" s="27">
        <f>IF($O719&gt;=GJ$1,$S719,0)</f>
        <v>691.04283333333331</v>
      </c>
      <c r="GK719" s="27">
        <f>IF($O719&gt;=GK$1,$S719,0)</f>
        <v>691.04283333333331</v>
      </c>
      <c r="GL719" s="27">
        <f>IF($O719&gt;=GL$1,$S719,0)</f>
        <v>691.04283333333331</v>
      </c>
      <c r="GM719" s="27">
        <f>IF($O719&gt;=GM$1,$S719,0)</f>
        <v>691.04283333333331</v>
      </c>
      <c r="GN719" s="27">
        <f>IF($O719&gt;=GN$1,$S719,0)</f>
        <v>691.04283333333331</v>
      </c>
      <c r="GO719" s="27">
        <f>IF($O719&gt;=GO$1,$S719,0)</f>
        <v>691.04283333333331</v>
      </c>
      <c r="GP719" s="27">
        <f>IF($O719&gt;=GP$1,$S719,0)</f>
        <v>691.04283333333331</v>
      </c>
      <c r="GQ719" s="27">
        <f>IF($O719&gt;=GQ$1,$S719,0)</f>
        <v>691.04283333333331</v>
      </c>
      <c r="GR719" s="27">
        <f>IF($O719&gt;=GR$1,$S719,0)</f>
        <v>691.04283333333331</v>
      </c>
      <c r="GS719" s="27">
        <f>IF($O719&gt;=GS$1,$S719,0)</f>
        <v>691.04283333333331</v>
      </c>
      <c r="GT719" s="27">
        <f>IF($O719&gt;=GT$1,$S719,0)</f>
        <v>691.04283333333331</v>
      </c>
      <c r="GU719" s="27">
        <f>IF($O719&gt;=GU$1,$S719,0)</f>
        <v>691.04283333333331</v>
      </c>
      <c r="GV719" s="27">
        <f>IF($O719&gt;=GV$1,$S719,0)</f>
        <v>691.04283333333331</v>
      </c>
      <c r="GW719" s="27">
        <f>IF($O719&gt;=GW$1,$S719,0)</f>
        <v>691.04283333333331</v>
      </c>
      <c r="GX719" s="27">
        <f>IF($O719&gt;=GX$1,$S719,0)</f>
        <v>691.04283333333331</v>
      </c>
      <c r="GY719" s="27">
        <f>IF($O719&gt;=GY$1,$S719,0)</f>
        <v>691.04283333333331</v>
      </c>
      <c r="GZ719" s="27">
        <f>IF($O719&gt;=GZ$1,$S719,0)</f>
        <v>691.04283333333331</v>
      </c>
      <c r="HA719" s="27">
        <f>IF($O719&gt;=HA$1,$S719,0)</f>
        <v>691.04283333333331</v>
      </c>
      <c r="HB719" s="27">
        <f>IF($O719&gt;=HB$1,$S719,0)</f>
        <v>691.04283333333331</v>
      </c>
      <c r="HC719" s="27">
        <f>IF($O719&gt;=HC$1,$S719,0)</f>
        <v>691.04283333333331</v>
      </c>
    </row>
    <row r="720" spans="1:211">
      <c r="A720" s="3">
        <v>37141</v>
      </c>
      <c r="B720" s="3" t="s">
        <v>746</v>
      </c>
      <c r="C720" s="3" t="s">
        <v>18</v>
      </c>
      <c r="D720" s="3">
        <v>60</v>
      </c>
      <c r="E720" s="4">
        <v>32696</v>
      </c>
      <c r="F720" s="5">
        <v>28.972602739726028</v>
      </c>
      <c r="G720" s="3" t="s">
        <v>729</v>
      </c>
      <c r="H720" s="4">
        <v>21414</v>
      </c>
      <c r="I720" s="9" t="s">
        <v>859</v>
      </c>
      <c r="J720" s="5">
        <v>1874.78</v>
      </c>
      <c r="K720" s="31">
        <v>1010</v>
      </c>
      <c r="L720" s="32">
        <v>29</v>
      </c>
      <c r="M720" s="33">
        <f>VLOOKUP(L720,FIND,3,TRUE)</f>
        <v>1.5</v>
      </c>
      <c r="N720" s="32">
        <f>IF(L720&gt;30,180,VLOOKUP(L720,TEMPO,2,FALSE))</f>
        <v>174</v>
      </c>
      <c r="O720" s="32">
        <f>IF(R720&gt;0,4,N720)</f>
        <v>174</v>
      </c>
      <c r="P720" s="96">
        <f>J720*M720*L720</f>
        <v>81552.930000000008</v>
      </c>
      <c r="Q720" s="96">
        <f>10934.45*2</f>
        <v>21868.9</v>
      </c>
      <c r="R720" s="96">
        <f>IF(P720&lt;=Q720,P720/4,0)</f>
        <v>0</v>
      </c>
      <c r="S720" s="5">
        <f>IF(P720&gt;=Q720,P720/N720,0)</f>
        <v>468.69500000000005</v>
      </c>
      <c r="T720" s="3"/>
      <c r="U720" s="3">
        <f>IF(T720="",1,0)</f>
        <v>1</v>
      </c>
      <c r="V720" s="3">
        <v>44</v>
      </c>
      <c r="W720" s="5">
        <v>0</v>
      </c>
      <c r="X720" s="5">
        <v>402.65</v>
      </c>
      <c r="Y720" s="5">
        <f>X720*W720</f>
        <v>0</v>
      </c>
      <c r="Z720" s="5">
        <v>400</v>
      </c>
      <c r="AA720" s="5">
        <f>S720+Y720+Z720</f>
        <v>868.69500000000005</v>
      </c>
      <c r="AB720" s="39">
        <f>(J720/12+J720/12*1.3333333333+450/12+J720/30*6/12+J720)*1.3+Y720+Z720+153.9</f>
        <v>3554.3869555487859</v>
      </c>
      <c r="AC720" s="39" t="s">
        <v>18</v>
      </c>
      <c r="AD720" s="39">
        <f>J720*1.3+400+153.9</f>
        <v>2991.114</v>
      </c>
      <c r="AE720" s="39">
        <f>SUMIFS('CUSTO MENSAL FUNC NOVO'!H:H,'CUSTO MENSAL FUNC NOVO'!A:A,'VALORES MENSAIS'!AC720)</f>
        <v>1902.2210000000002</v>
      </c>
      <c r="AF720" s="27">
        <f>IF($R720&gt;0,$R720,$S720)+$Y720+$Z720</f>
        <v>868.69500000000005</v>
      </c>
      <c r="AG720" s="27">
        <f>IF($R720&gt;0,$R720,$S720)+$Y720+$Z720</f>
        <v>868.69500000000005</v>
      </c>
      <c r="AH720" s="27">
        <f>IF($R720&gt;0,$R720,$S720)+$Y720+$Z720</f>
        <v>868.69500000000005</v>
      </c>
      <c r="AI720" s="27">
        <f>IF($R720&gt;0,$R720,$S720)+$Y720+$Z720</f>
        <v>868.69500000000005</v>
      </c>
      <c r="AJ720" s="27">
        <f>IF($O720&gt;=AJ$1,$S720+$Y720+$Z720,$Y720+$Z720)</f>
        <v>868.69500000000005</v>
      </c>
      <c r="AK720" s="27">
        <f>IF($O720&gt;=AK$1,$S720+$Y720+$Z720,$Y720+$Z720)</f>
        <v>868.69500000000005</v>
      </c>
      <c r="AL720" s="27">
        <f>IF($O720&gt;=AL$1,$S720+$Y720+$Z720,$Y720+$Z720)</f>
        <v>868.69500000000005</v>
      </c>
      <c r="AM720" s="27">
        <f>IF($O720&gt;=AM$1,$S720+$Y720+$Z720,$Y720+$Z720)</f>
        <v>868.69500000000005</v>
      </c>
      <c r="AN720" s="27">
        <f>IF($O720&gt;=AN$1,$S720+$Y720+$Z720,$Y720+$Z720)</f>
        <v>868.69500000000005</v>
      </c>
      <c r="AO720" s="27">
        <f>IF($O720&gt;=AO$1,$S720+$Y720+$Z720,$Y720+$Z720)</f>
        <v>868.69500000000005</v>
      </c>
      <c r="AP720" s="27">
        <f>IF($O720&gt;=AP$1,$S720+$Y720+$Z720,$Y720+$Z720)</f>
        <v>868.69500000000005</v>
      </c>
      <c r="AQ720" s="27">
        <f>IF($O720&gt;=AQ$1,$S720+$Y720+$Z720,$Y720+$Z720)</f>
        <v>868.69500000000005</v>
      </c>
      <c r="AR720" s="27">
        <f>IF($O720&gt;=AR$1,$S720+$Y720+$Z720,$Y720+$Z720)</f>
        <v>868.69500000000005</v>
      </c>
      <c r="AS720" s="27">
        <f>IF($O720&gt;=AS$1,$S720+$Y720+$Z720,$Y720+$Z720)</f>
        <v>868.69500000000005</v>
      </c>
      <c r="AT720" s="27">
        <f>IF($O720&gt;=AT$1,$S720+$Y720+$Z720,$Y720+$Z720)</f>
        <v>868.69500000000005</v>
      </c>
      <c r="AU720" s="27">
        <f>IF($O720&gt;=AU$1,$S720+$Y720+$Z720,$Y720+$Z720)</f>
        <v>868.69500000000005</v>
      </c>
      <c r="AV720" s="27">
        <f>IF($O720&gt;=AV$1,$S720+$Y720+$Z720,$Y720+$Z720)</f>
        <v>868.69500000000005</v>
      </c>
      <c r="AW720" s="27">
        <f>IF($O720&gt;=AW$1,$S720+$Y720+$Z720,$Y720+$Z720)</f>
        <v>868.69500000000005</v>
      </c>
      <c r="AX720" s="27">
        <f>IF($O720&gt;=AX$1,$S720+$Y720+$Z720,$Y720+$Z720)</f>
        <v>868.69500000000005</v>
      </c>
      <c r="AY720" s="27">
        <f>IF($O720&gt;=AY$1,$S720+$Y720+$Z720,$Y720+$Z720)</f>
        <v>868.69500000000005</v>
      </c>
      <c r="AZ720" s="27">
        <f>IF($O720&gt;=AZ$1,$S720+$Y720+$Z720,$Y720+$Z720)</f>
        <v>868.69500000000005</v>
      </c>
      <c r="BA720" s="27">
        <f>IF($O720&gt;=BA$1,$S720+$Y720+$Z720,$Y720+$Z720)</f>
        <v>868.69500000000005</v>
      </c>
      <c r="BB720" s="27">
        <f>IF($O720&gt;=BB$1,$S720+$Y720+$Z720,$Y720+$Z720)</f>
        <v>868.69500000000005</v>
      </c>
      <c r="BC720" s="27">
        <f>IF($O720&gt;=BC$1,$S720+$Y720+$Z720,$Y720+$Z720)</f>
        <v>868.69500000000005</v>
      </c>
      <c r="BD720" s="27">
        <f>IF($O720&gt;=BD$1,$S720+$Y720+$Z720,$Y720+$Z720)</f>
        <v>868.69500000000005</v>
      </c>
      <c r="BE720" s="27">
        <f>IF($O720&gt;=BE$1,$S720+$Y720+$Z720,$Y720+$Z720)</f>
        <v>868.69500000000005</v>
      </c>
      <c r="BF720" s="27">
        <f>IF($O720&gt;=BF$1,$S720+$Y720+$Z720,$Y720+$Z720)</f>
        <v>868.69500000000005</v>
      </c>
      <c r="BG720" s="27">
        <f>IF($O720&gt;=BG$1,$S720+$Y720+$Z720,$Y720+$Z720)</f>
        <v>868.69500000000005</v>
      </c>
      <c r="BH720" s="27">
        <f>IF($O720&gt;=BH$1,$S720+$Y720+$Z720,$Y720+$Z720)</f>
        <v>868.69500000000005</v>
      </c>
      <c r="BI720" s="27">
        <f>IF($O720&gt;=BI$1,$S720+$Y720+$Z720,$Y720+$Z720)</f>
        <v>868.69500000000005</v>
      </c>
      <c r="BJ720" s="27">
        <f>IF($O720&gt;=BJ$1,$S720+$Y720+$Z720,$Y720+$Z720)</f>
        <v>868.69500000000005</v>
      </c>
      <c r="BK720" s="27">
        <f>IF($O720&gt;=BK$1,$S720+$Y720+$Z720,$Y720+$Z720)</f>
        <v>868.69500000000005</v>
      </c>
      <c r="BL720" s="27">
        <f>IF($O720&gt;=BL$1,$S720+$Y720+$Z720,$Y720+$Z720)</f>
        <v>868.69500000000005</v>
      </c>
      <c r="BM720" s="27">
        <f>IF($O720&gt;=BM$1,$S720+$Y720+$Z720,$Y720+$Z720)</f>
        <v>868.69500000000005</v>
      </c>
      <c r="BN720" s="27">
        <f>IF($O720&gt;=BN$1,$S720+$Y720+$Z720,$Y720+$Z720)</f>
        <v>868.69500000000005</v>
      </c>
      <c r="BO720" s="27">
        <f>IF($O720&gt;=BO$1,$S720+$Y720+$Z720,$Y720+$Z720)</f>
        <v>868.69500000000005</v>
      </c>
      <c r="BP720" s="27">
        <f>IF($O720&gt;=BP$1,$S720+$Y720+$Z720,$Y720+$Z720)</f>
        <v>868.69500000000005</v>
      </c>
      <c r="BQ720" s="27">
        <f>IF($O720&gt;=BQ$1,$S720+$Y720+$Z720,$Y720+$Z720)</f>
        <v>868.69500000000005</v>
      </c>
      <c r="BR720" s="27">
        <f>IF($O720&gt;=BR$1,$S720+$Y720+$Z720,$Y720+$Z720)</f>
        <v>868.69500000000005</v>
      </c>
      <c r="BS720" s="27">
        <f>IF($O720&gt;=BS$1,$S720+$Y720+$Z720,$Y720+$Z720)</f>
        <v>868.69500000000005</v>
      </c>
      <c r="BT720" s="27">
        <f>IF($O720&gt;=BT$1,$S720+$Y720+$Z720,$Y720+$Z720)</f>
        <v>868.69500000000005</v>
      </c>
      <c r="BU720" s="27">
        <f>IF($O720&gt;=BU$1,$S720+$Y720+$Z720,$Y720+$Z720)</f>
        <v>868.69500000000005</v>
      </c>
      <c r="BV720" s="27">
        <f>IF($O720&gt;=BV$1,$S720+$Y720+$Z720,$Y720+$Z720)</f>
        <v>868.69500000000005</v>
      </c>
      <c r="BW720" s="27">
        <f>IF($O720&gt;=BW$1,$S720+$Y720+$Z720,$Y720+$Z720)</f>
        <v>868.69500000000005</v>
      </c>
      <c r="BX720" s="27">
        <f>IF($O720&gt;=BX$1,$S720+$Y720+$Z720,$Y720+$Z720)</f>
        <v>868.69500000000005</v>
      </c>
      <c r="BY720" s="27">
        <f>IF($O720&gt;=BY$1,$S720+$Y720+$Z720,$Y720+$Z720)</f>
        <v>868.69500000000005</v>
      </c>
      <c r="BZ720" s="27">
        <f>IF($O720&gt;=BZ$1,$S720+$Y720+$Z720,$Y720+$Z720)</f>
        <v>868.69500000000005</v>
      </c>
      <c r="CA720" s="27">
        <f>IF($O720&gt;=CA$1,$S720+$Y720+$Z720,$Y720+$Z720)</f>
        <v>868.69500000000005</v>
      </c>
      <c r="CB720" s="27">
        <f>IF($O720&gt;=CB$1,$S720+$Y720+$Z720,$Y720+$Z720)</f>
        <v>868.69500000000005</v>
      </c>
      <c r="CC720" s="27">
        <f>IF($O720&gt;=CC$1,$S720+$Y720+$Z720,$Y720+$Z720)</f>
        <v>868.69500000000005</v>
      </c>
      <c r="CD720" s="27">
        <f>IF($O720&gt;=CD$1,$S720+$Y720+$Z720,$Y720+$Z720)</f>
        <v>868.69500000000005</v>
      </c>
      <c r="CE720" s="27">
        <f>IF($O720&gt;=CE$1,$S720+$Y720+$Z720,$Y720+$Z720)</f>
        <v>868.69500000000005</v>
      </c>
      <c r="CF720" s="27">
        <f>IF($O720&gt;=CF$1,$S720+$Y720+$Z720,$Y720+$Z720)</f>
        <v>868.69500000000005</v>
      </c>
      <c r="CG720" s="27">
        <f>IF($O720&gt;=CG$1,$S720+$Y720+$Z720,$Y720+$Z720)</f>
        <v>868.69500000000005</v>
      </c>
      <c r="CH720" s="27">
        <f>IF($O720&gt;=CH$1,$S720+$Y720+$Z720,$Y720+$Z720)</f>
        <v>868.69500000000005</v>
      </c>
      <c r="CI720" s="27">
        <f>IF($O720&gt;=CI$1,$S720+$Y720+$Z720,$Y720+$Z720)</f>
        <v>868.69500000000005</v>
      </c>
      <c r="CJ720" s="27">
        <f>IF($O720&gt;=CJ$1,$S720+$Y720+$Z720,$Y720+$Z720)</f>
        <v>868.69500000000005</v>
      </c>
      <c r="CK720" s="27">
        <f>IF($O720&gt;=CK$1,$S720+$Y720+$Z720,$Y720+$Z720)</f>
        <v>868.69500000000005</v>
      </c>
      <c r="CL720" s="27">
        <f>IF($O720&gt;=CL$1,$S720+$Y720+$Z720,$Y720+$Z720)</f>
        <v>868.69500000000005</v>
      </c>
      <c r="CM720" s="27">
        <f>IF($O720&gt;=CM$1,$S720+$Y720+$Z720,$Y720+$Z720)</f>
        <v>868.69500000000005</v>
      </c>
      <c r="CN720" s="27">
        <f>IF($O720&gt;=CN$1,$S720+$Y720,$Y720)</f>
        <v>468.69500000000005</v>
      </c>
      <c r="CO720" s="27">
        <f>IF($O720&gt;=CO$1,$S720+$Y720,$Y720)</f>
        <v>468.69500000000005</v>
      </c>
      <c r="CP720" s="27">
        <f>IF($O720&gt;=CP$1,$S720+$Y720,$Y720)</f>
        <v>468.69500000000005</v>
      </c>
      <c r="CQ720" s="27">
        <f>IF($O720&gt;=CQ$1,$S720+$Y720,$Y720)</f>
        <v>468.69500000000005</v>
      </c>
      <c r="CR720" s="27">
        <f>IF($O720&gt;=CR$1,$S720+$Y720,$Y720)</f>
        <v>468.69500000000005</v>
      </c>
      <c r="CS720" s="27">
        <f>IF($O720&gt;=CS$1,$S720+$Y720,$Y720)</f>
        <v>468.69500000000005</v>
      </c>
      <c r="CT720" s="27">
        <f>IF($O720&gt;=CT$1,$S720+$Y720,$Y720)</f>
        <v>468.69500000000005</v>
      </c>
      <c r="CU720" s="27">
        <f>IF($O720&gt;=CU$1,$S720+$Y720,$Y720)</f>
        <v>468.69500000000005</v>
      </c>
      <c r="CV720" s="27">
        <f>IF($O720&gt;=CV$1,$S720+$Y720,$Y720)</f>
        <v>468.69500000000005</v>
      </c>
      <c r="CW720" s="27">
        <f>IF($O720&gt;=CW$1,$S720+$Y720,$Y720)</f>
        <v>468.69500000000005</v>
      </c>
      <c r="CX720" s="27">
        <f>IF($O720&gt;=CX$1,$S720+$Y720,$Y720)</f>
        <v>468.69500000000005</v>
      </c>
      <c r="CY720" s="27">
        <f>IF($O720&gt;=CY$1,$S720+$Y720,$Y720)</f>
        <v>468.69500000000005</v>
      </c>
      <c r="CZ720" s="27">
        <f>IF($O720&gt;=CZ$1,$S720+$Y720,$Y720)</f>
        <v>468.69500000000005</v>
      </c>
      <c r="DA720" s="27">
        <f>IF($O720&gt;=DA$1,$S720+$Y720,$Y720)</f>
        <v>468.69500000000005</v>
      </c>
      <c r="DB720" s="27">
        <f>IF($O720&gt;=DB$1,$S720+$Y720,$Y720)</f>
        <v>468.69500000000005</v>
      </c>
      <c r="DC720" s="27">
        <f>IF($O720&gt;=DC$1,$S720+$Y720,$Y720)</f>
        <v>468.69500000000005</v>
      </c>
      <c r="DD720" s="27">
        <f>IF($O720&gt;=DD$1,$S720+$Y720,$Y720)</f>
        <v>468.69500000000005</v>
      </c>
      <c r="DE720" s="27">
        <f>IF($O720&gt;=DE$1,$S720+$Y720,$Y720)</f>
        <v>468.69500000000005</v>
      </c>
      <c r="DF720" s="27">
        <f>IF($O720&gt;=DF$1,$S720+$Y720,$Y720)</f>
        <v>468.69500000000005</v>
      </c>
      <c r="DG720" s="27">
        <f>IF($O720&gt;=DG$1,$S720+$Y720,$Y720)</f>
        <v>468.69500000000005</v>
      </c>
      <c r="DH720" s="27">
        <f>IF($O720&gt;=DH$1,$S720+$Y720,$Y720)</f>
        <v>468.69500000000005</v>
      </c>
      <c r="DI720" s="27">
        <f>IF($O720&gt;=DI$1,$S720+$Y720,$Y720)</f>
        <v>468.69500000000005</v>
      </c>
      <c r="DJ720" s="27">
        <f>IF($O720&gt;=DJ$1,$S720+$Y720,$Y720)</f>
        <v>468.69500000000005</v>
      </c>
      <c r="DK720" s="27">
        <f>IF($O720&gt;=DK$1,$S720+$Y720,$Y720)</f>
        <v>468.69500000000005</v>
      </c>
      <c r="DL720" s="27">
        <f>IF($O720&gt;=DL$1,$S720+$Y720,$Y720)</f>
        <v>468.69500000000005</v>
      </c>
      <c r="DM720" s="27">
        <f>IF($O720&gt;=DM$1,$S720+$Y720,$Y720)</f>
        <v>468.69500000000005</v>
      </c>
      <c r="DN720" s="27">
        <f>IF($O720&gt;=DN$1,$S720+$Y720,$Y720)</f>
        <v>468.69500000000005</v>
      </c>
      <c r="DO720" s="27">
        <f>IF($O720&gt;=DO$1,$S720+$Y720,$Y720)</f>
        <v>468.69500000000005</v>
      </c>
      <c r="DP720" s="27">
        <f>IF($O720&gt;=DP$1,$S720+$Y720,$Y720)</f>
        <v>468.69500000000005</v>
      </c>
      <c r="DQ720" s="27">
        <f>IF($O720&gt;=DQ$1,$S720+$Y720,$Y720)</f>
        <v>468.69500000000005</v>
      </c>
      <c r="DR720" s="27">
        <f>IF($O720&gt;=DR$1,$S720+$Y720,$Y720)</f>
        <v>468.69500000000005</v>
      </c>
      <c r="DS720" s="27">
        <f>IF($O720&gt;=DS$1,$S720+$Y720,$Y720)</f>
        <v>468.69500000000005</v>
      </c>
      <c r="DT720" s="27">
        <f>IF($O720&gt;=DT$1,$S720+$Y720,$Y720)</f>
        <v>468.69500000000005</v>
      </c>
      <c r="DU720" s="27">
        <f>IF($O720&gt;=DU$1,$S720+$Y720,$Y720)</f>
        <v>468.69500000000005</v>
      </c>
      <c r="DV720" s="27">
        <f>IF($O720&gt;=DV$1,$S720+$Y720,$Y720)</f>
        <v>468.69500000000005</v>
      </c>
      <c r="DW720" s="27">
        <f>IF($O720&gt;=DW$1,$S720+$Y720,$Y720)</f>
        <v>468.69500000000005</v>
      </c>
      <c r="DX720" s="27">
        <f>IF($O720&gt;=DX$1,$S720+$Y720,$Y720)</f>
        <v>468.69500000000005</v>
      </c>
      <c r="DY720" s="27">
        <f>IF($O720&gt;=DY$1,$S720+$Y720,$Y720)</f>
        <v>468.69500000000005</v>
      </c>
      <c r="DZ720" s="27">
        <f>IF($O720&gt;=DZ$1,$S720+$Y720,$Y720)</f>
        <v>468.69500000000005</v>
      </c>
      <c r="EA720" s="27">
        <f>IF($O720&gt;=EA$1,$S720+$Y720,$Y720)</f>
        <v>468.69500000000005</v>
      </c>
      <c r="EB720" s="27">
        <f>IF($O720&gt;=EB$1,$S720+$Y720,$Y720)</f>
        <v>468.69500000000005</v>
      </c>
      <c r="EC720" s="27">
        <f>IF($O720&gt;=EC$1,$S720+$Y720,$Y720)</f>
        <v>468.69500000000005</v>
      </c>
      <c r="ED720" s="27">
        <f>IF($O720&gt;=ED$1,$S720+$Y720,$Y720)</f>
        <v>468.69500000000005</v>
      </c>
      <c r="EE720" s="27">
        <f>IF($O720&gt;=EE$1,$S720+$Y720,$Y720)</f>
        <v>468.69500000000005</v>
      </c>
      <c r="EF720" s="27">
        <f>IF($O720&gt;=EF$1,$S720+$Y720,$Y720)</f>
        <v>468.69500000000005</v>
      </c>
      <c r="EG720" s="27">
        <f>IF($O720&gt;=EG$1,$S720+$Y720,$Y720)</f>
        <v>468.69500000000005</v>
      </c>
      <c r="EH720" s="27">
        <f>IF($O720&gt;=EH$1,$S720+$Y720,$Y720)</f>
        <v>468.69500000000005</v>
      </c>
      <c r="EI720" s="27">
        <f>IF($O720&gt;=EI$1,$S720+$Y720,$Y720)</f>
        <v>468.69500000000005</v>
      </c>
      <c r="EJ720" s="27">
        <f>IF($O720&gt;=EJ$1,$S720+$Y720,$Y720)</f>
        <v>468.69500000000005</v>
      </c>
      <c r="EK720" s="27">
        <f>IF($O720&gt;=EK$1,$S720+$Y720,$Y720)</f>
        <v>468.69500000000005</v>
      </c>
      <c r="EL720" s="27">
        <f>IF($O720&gt;=EL$1,$S720+$Y720,$Y720)</f>
        <v>468.69500000000005</v>
      </c>
      <c r="EM720" s="27">
        <f>IF($O720&gt;=EM$1,$S720+$Y720,$Y720)</f>
        <v>468.69500000000005</v>
      </c>
      <c r="EN720" s="27">
        <f>IF($O720&gt;=EN$1,$S720+$Y720,$Y720)</f>
        <v>468.69500000000005</v>
      </c>
      <c r="EO720" s="27">
        <f>IF($O720&gt;=EO$1,$S720+$Y720,$Y720)</f>
        <v>468.69500000000005</v>
      </c>
      <c r="EP720" s="27">
        <f>IF($O720&gt;=EP$1,$S720+$Y720,$Y720)</f>
        <v>468.69500000000005</v>
      </c>
      <c r="EQ720" s="27">
        <f>IF($O720&gt;=EQ$1,$S720+$Y720,$Y720)</f>
        <v>468.69500000000005</v>
      </c>
      <c r="ER720" s="27">
        <f>IF($O720&gt;=ER$1,$S720+$Y720,$Y720)</f>
        <v>468.69500000000005</v>
      </c>
      <c r="ES720" s="27">
        <f>IF($O720&gt;=ES$1,$S720+$Y720,$Y720)</f>
        <v>468.69500000000005</v>
      </c>
      <c r="ET720" s="27">
        <f>IF($O720&gt;=ET$1,$S720+$Y720,$Y720)</f>
        <v>468.69500000000005</v>
      </c>
      <c r="EU720" s="27">
        <f>IF($O720&gt;=EU$1,$S720+$Y720,$Y720)</f>
        <v>468.69500000000005</v>
      </c>
      <c r="EV720" s="27">
        <f>IF($O720&gt;=EV$1,$S720,0)</f>
        <v>468.69500000000005</v>
      </c>
      <c r="EW720" s="27">
        <f>IF($O720&gt;=EW$1,$S720,0)</f>
        <v>468.69500000000005</v>
      </c>
      <c r="EX720" s="27">
        <f>IF($O720&gt;=EX$1,$S720,0)</f>
        <v>468.69500000000005</v>
      </c>
      <c r="EY720" s="27">
        <f>IF($O720&gt;=EY$1,$S720,0)</f>
        <v>468.69500000000005</v>
      </c>
      <c r="EZ720" s="27">
        <f>IF($O720&gt;=EZ$1,$S720,0)</f>
        <v>468.69500000000005</v>
      </c>
      <c r="FA720" s="27">
        <f>IF($O720&gt;=FA$1,$S720,0)</f>
        <v>468.69500000000005</v>
      </c>
      <c r="FB720" s="27">
        <f>IF($O720&gt;=FB$1,$S720,0)</f>
        <v>468.69500000000005</v>
      </c>
      <c r="FC720" s="27">
        <f>IF($O720&gt;=FC$1,$S720,0)</f>
        <v>468.69500000000005</v>
      </c>
      <c r="FD720" s="27">
        <f>IF($O720&gt;=FD$1,$S720,0)</f>
        <v>468.69500000000005</v>
      </c>
      <c r="FE720" s="27">
        <f>IF($O720&gt;=FE$1,$S720,0)</f>
        <v>468.69500000000005</v>
      </c>
      <c r="FF720" s="27">
        <f>IF($O720&gt;=FF$1,$S720,0)</f>
        <v>468.69500000000005</v>
      </c>
      <c r="FG720" s="27">
        <f>IF($O720&gt;=FG$1,$S720,0)</f>
        <v>468.69500000000005</v>
      </c>
      <c r="FH720" s="27">
        <f>IF($O720&gt;=FH$1,$S720,0)</f>
        <v>468.69500000000005</v>
      </c>
      <c r="FI720" s="27">
        <f>IF($O720&gt;=FI$1,$S720,0)</f>
        <v>468.69500000000005</v>
      </c>
      <c r="FJ720" s="27">
        <f>IF($O720&gt;=FJ$1,$S720,0)</f>
        <v>468.69500000000005</v>
      </c>
      <c r="FK720" s="27">
        <f>IF($O720&gt;=FK$1,$S720,0)</f>
        <v>468.69500000000005</v>
      </c>
      <c r="FL720" s="27">
        <f>IF($O720&gt;=FL$1,$S720,0)</f>
        <v>468.69500000000005</v>
      </c>
      <c r="FM720" s="27">
        <f>IF($O720&gt;=FM$1,$S720,0)</f>
        <v>468.69500000000005</v>
      </c>
      <c r="FN720" s="27">
        <f>IF($O720&gt;=FN$1,$S720,0)</f>
        <v>468.69500000000005</v>
      </c>
      <c r="FO720" s="27">
        <f>IF($O720&gt;=FO$1,$S720,0)</f>
        <v>468.69500000000005</v>
      </c>
      <c r="FP720" s="27">
        <f>IF($O720&gt;=FP$1,$S720,0)</f>
        <v>468.69500000000005</v>
      </c>
      <c r="FQ720" s="27">
        <f>IF($O720&gt;=FQ$1,$S720,0)</f>
        <v>468.69500000000005</v>
      </c>
      <c r="FR720" s="27">
        <f>IF($O720&gt;=FR$1,$S720,0)</f>
        <v>468.69500000000005</v>
      </c>
      <c r="FS720" s="27">
        <f>IF($O720&gt;=FS$1,$S720,0)</f>
        <v>468.69500000000005</v>
      </c>
      <c r="FT720" s="27">
        <f>IF($O720&gt;=FT$1,$S720,0)</f>
        <v>468.69500000000005</v>
      </c>
      <c r="FU720" s="27">
        <f>IF($O720&gt;=FU$1,$S720,0)</f>
        <v>468.69500000000005</v>
      </c>
      <c r="FV720" s="27">
        <f>IF($O720&gt;=FV$1,$S720,0)</f>
        <v>468.69500000000005</v>
      </c>
      <c r="FW720" s="27">
        <f>IF($O720&gt;=FW$1,$S720,0)</f>
        <v>468.69500000000005</v>
      </c>
      <c r="FX720" s="27">
        <f>IF($O720&gt;=FX$1,$S720,0)</f>
        <v>468.69500000000005</v>
      </c>
      <c r="FY720" s="27">
        <f>IF($O720&gt;=FY$1,$S720,0)</f>
        <v>468.69500000000005</v>
      </c>
      <c r="FZ720" s="27">
        <f>IF($O720&gt;=FZ$1,$S720,0)</f>
        <v>468.69500000000005</v>
      </c>
      <c r="GA720" s="27">
        <f>IF($O720&gt;=GA$1,$S720,0)</f>
        <v>468.69500000000005</v>
      </c>
      <c r="GB720" s="27">
        <f>IF($O720&gt;=GB$1,$S720,0)</f>
        <v>468.69500000000005</v>
      </c>
      <c r="GC720" s="27">
        <f>IF($O720&gt;=GC$1,$S720,0)</f>
        <v>468.69500000000005</v>
      </c>
      <c r="GD720" s="27">
        <f>IF($O720&gt;=GD$1,$S720,0)</f>
        <v>468.69500000000005</v>
      </c>
      <c r="GE720" s="27">
        <f>IF($O720&gt;=GE$1,$S720,0)</f>
        <v>468.69500000000005</v>
      </c>
      <c r="GF720" s="27">
        <f>IF($O720&gt;=GF$1,$S720,0)</f>
        <v>468.69500000000005</v>
      </c>
      <c r="GG720" s="27">
        <f>IF($O720&gt;=GG$1,$S720,0)</f>
        <v>468.69500000000005</v>
      </c>
      <c r="GH720" s="27">
        <f>IF($O720&gt;=GH$1,$S720,0)</f>
        <v>468.69500000000005</v>
      </c>
      <c r="GI720" s="27">
        <f>IF($O720&gt;=GI$1,$S720,0)</f>
        <v>468.69500000000005</v>
      </c>
      <c r="GJ720" s="27">
        <f>IF($O720&gt;=GJ$1,$S720,0)</f>
        <v>468.69500000000005</v>
      </c>
      <c r="GK720" s="27">
        <f>IF($O720&gt;=GK$1,$S720,0)</f>
        <v>468.69500000000005</v>
      </c>
      <c r="GL720" s="27">
        <f>IF($O720&gt;=GL$1,$S720,0)</f>
        <v>468.69500000000005</v>
      </c>
      <c r="GM720" s="27">
        <f>IF($O720&gt;=GM$1,$S720,0)</f>
        <v>468.69500000000005</v>
      </c>
      <c r="GN720" s="27">
        <f>IF($O720&gt;=GN$1,$S720,0)</f>
        <v>468.69500000000005</v>
      </c>
      <c r="GO720" s="27">
        <f>IF($O720&gt;=GO$1,$S720,0)</f>
        <v>468.69500000000005</v>
      </c>
      <c r="GP720" s="27">
        <f>IF($O720&gt;=GP$1,$S720,0)</f>
        <v>468.69500000000005</v>
      </c>
      <c r="GQ720" s="27">
        <f>IF($O720&gt;=GQ$1,$S720,0)</f>
        <v>468.69500000000005</v>
      </c>
      <c r="GR720" s="27">
        <f>IF($O720&gt;=GR$1,$S720,0)</f>
        <v>468.69500000000005</v>
      </c>
      <c r="GS720" s="27">
        <f>IF($O720&gt;=GS$1,$S720,0)</f>
        <v>468.69500000000005</v>
      </c>
      <c r="GT720" s="27">
        <f>IF($O720&gt;=GT$1,$S720,0)</f>
        <v>468.69500000000005</v>
      </c>
      <c r="GU720" s="27">
        <f>IF($O720&gt;=GU$1,$S720,0)</f>
        <v>468.69500000000005</v>
      </c>
      <c r="GV720" s="27">
        <f>IF($O720&gt;=GV$1,$S720,0)</f>
        <v>468.69500000000005</v>
      </c>
      <c r="GW720" s="27">
        <f>IF($O720&gt;=GW$1,$S720,0)</f>
        <v>468.69500000000005</v>
      </c>
      <c r="GX720" s="27">
        <f>IF($O720&gt;=GX$1,$S720,0)</f>
        <v>0</v>
      </c>
      <c r="GY720" s="27">
        <f>IF($O720&gt;=GY$1,$S720,0)</f>
        <v>0</v>
      </c>
      <c r="GZ720" s="27">
        <f>IF($O720&gt;=GZ$1,$S720,0)</f>
        <v>0</v>
      </c>
      <c r="HA720" s="27">
        <f>IF($O720&gt;=HA$1,$S720,0)</f>
        <v>0</v>
      </c>
      <c r="HB720" s="27">
        <f>IF($O720&gt;=HB$1,$S720,0)</f>
        <v>0</v>
      </c>
      <c r="HC720" s="27">
        <f>IF($O720&gt;=HC$1,$S720,0)</f>
        <v>0</v>
      </c>
    </row>
    <row r="721" spans="1:211">
      <c r="A721" s="3">
        <v>18996</v>
      </c>
      <c r="B721" s="3" t="s">
        <v>768</v>
      </c>
      <c r="C721" s="3" t="s">
        <v>18</v>
      </c>
      <c r="D721" s="3">
        <v>62</v>
      </c>
      <c r="E721" s="4">
        <v>30167</v>
      </c>
      <c r="F721" s="5">
        <v>35.901369863013699</v>
      </c>
      <c r="G721" s="3" t="s">
        <v>729</v>
      </c>
      <c r="H721" s="4">
        <v>20505</v>
      </c>
      <c r="I721" s="9" t="s">
        <v>859</v>
      </c>
      <c r="J721" s="5">
        <v>1663.77</v>
      </c>
      <c r="K721" s="31">
        <v>1010</v>
      </c>
      <c r="L721" s="32">
        <v>36</v>
      </c>
      <c r="M721" s="33">
        <f>VLOOKUP(L721,FIND,3,TRUE)</f>
        <v>1.5</v>
      </c>
      <c r="N721" s="32">
        <f>IF(L721&gt;30,180,VLOOKUP(L721,TEMPO,2,FALSE))</f>
        <v>180</v>
      </c>
      <c r="O721" s="32">
        <f>IF(R721&gt;0,4,N721)</f>
        <v>180</v>
      </c>
      <c r="P721" s="96">
        <f>J721*M721*L721</f>
        <v>89843.579999999987</v>
      </c>
      <c r="Q721" s="96">
        <f>10934.45*2</f>
        <v>21868.9</v>
      </c>
      <c r="R721" s="96">
        <f>IF(P721&lt;=Q721,P721/4,0)</f>
        <v>0</v>
      </c>
      <c r="S721" s="5">
        <f>IF(P721&gt;=Q721,P721/N721,0)</f>
        <v>499.13099999999991</v>
      </c>
      <c r="T721" s="3"/>
      <c r="U721" s="3">
        <f>IF(T721="",1,0)</f>
        <v>1</v>
      </c>
      <c r="V721" s="3">
        <v>32</v>
      </c>
      <c r="W721" s="5">
        <v>0</v>
      </c>
      <c r="X721" s="5">
        <v>402.65</v>
      </c>
      <c r="Y721" s="5">
        <f>X721*W721</f>
        <v>0</v>
      </c>
      <c r="Z721" s="5">
        <v>400</v>
      </c>
      <c r="AA721" s="5">
        <f>S721+Y721+Z721</f>
        <v>899.13099999999986</v>
      </c>
      <c r="AB721" s="39">
        <f>(J721/12+J721/12*1.3333333333+450/12+J721/30*6/12+J721)*1.3+Y721+Z721+153.9</f>
        <v>3222.163433327325</v>
      </c>
      <c r="AC721" s="39" t="s">
        <v>18</v>
      </c>
      <c r="AD721" s="39">
        <f>J721*1.3+400+153.9</f>
        <v>2716.8009999999999</v>
      </c>
      <c r="AE721" s="39">
        <f>SUMIFS('CUSTO MENSAL FUNC NOVO'!H:H,'CUSTO MENSAL FUNC NOVO'!A:A,'VALORES MENSAIS'!AC721)</f>
        <v>1902.2210000000002</v>
      </c>
      <c r="AF721" s="27">
        <f>IF($R721&gt;0,$R721,$S721)+$Y721+$Z721</f>
        <v>899.13099999999986</v>
      </c>
      <c r="AG721" s="27">
        <f>IF($R721&gt;0,$R721,$S721)+$Y721+$Z721</f>
        <v>899.13099999999986</v>
      </c>
      <c r="AH721" s="27">
        <f>IF($R721&gt;0,$R721,$S721)+$Y721+$Z721</f>
        <v>899.13099999999986</v>
      </c>
      <c r="AI721" s="27">
        <f>IF($R721&gt;0,$R721,$S721)+$Y721+$Z721</f>
        <v>899.13099999999986</v>
      </c>
      <c r="AJ721" s="27">
        <f>IF($O721&gt;=AJ$1,$S721+$Y721+$Z721,$Y721+$Z721)</f>
        <v>899.13099999999986</v>
      </c>
      <c r="AK721" s="27">
        <f>IF($O721&gt;=AK$1,$S721+$Y721+$Z721,$Y721+$Z721)</f>
        <v>899.13099999999986</v>
      </c>
      <c r="AL721" s="27">
        <f>IF($O721&gt;=AL$1,$S721+$Y721+$Z721,$Y721+$Z721)</f>
        <v>899.13099999999986</v>
      </c>
      <c r="AM721" s="27">
        <f>IF($O721&gt;=AM$1,$S721+$Y721+$Z721,$Y721+$Z721)</f>
        <v>899.13099999999986</v>
      </c>
      <c r="AN721" s="27">
        <f>IF($O721&gt;=AN$1,$S721+$Y721+$Z721,$Y721+$Z721)</f>
        <v>899.13099999999986</v>
      </c>
      <c r="AO721" s="27">
        <f>IF($O721&gt;=AO$1,$S721+$Y721+$Z721,$Y721+$Z721)</f>
        <v>899.13099999999986</v>
      </c>
      <c r="AP721" s="27">
        <f>IF($O721&gt;=AP$1,$S721+$Y721+$Z721,$Y721+$Z721)</f>
        <v>899.13099999999986</v>
      </c>
      <c r="AQ721" s="27">
        <f>IF($O721&gt;=AQ$1,$S721+$Y721+$Z721,$Y721+$Z721)</f>
        <v>899.13099999999986</v>
      </c>
      <c r="AR721" s="27">
        <f>IF($O721&gt;=AR$1,$S721+$Y721+$Z721,$Y721+$Z721)</f>
        <v>899.13099999999986</v>
      </c>
      <c r="AS721" s="27">
        <f>IF($O721&gt;=AS$1,$S721+$Y721+$Z721,$Y721+$Z721)</f>
        <v>899.13099999999986</v>
      </c>
      <c r="AT721" s="27">
        <f>IF($O721&gt;=AT$1,$S721+$Y721+$Z721,$Y721+$Z721)</f>
        <v>899.13099999999986</v>
      </c>
      <c r="AU721" s="27">
        <f>IF($O721&gt;=AU$1,$S721+$Y721+$Z721,$Y721+$Z721)</f>
        <v>899.13099999999986</v>
      </c>
      <c r="AV721" s="27">
        <f>IF($O721&gt;=AV$1,$S721+$Y721+$Z721,$Y721+$Z721)</f>
        <v>899.13099999999986</v>
      </c>
      <c r="AW721" s="27">
        <f>IF($O721&gt;=AW$1,$S721+$Y721+$Z721,$Y721+$Z721)</f>
        <v>899.13099999999986</v>
      </c>
      <c r="AX721" s="27">
        <f>IF($O721&gt;=AX$1,$S721+$Y721+$Z721,$Y721+$Z721)</f>
        <v>899.13099999999986</v>
      </c>
      <c r="AY721" s="27">
        <f>IF($O721&gt;=AY$1,$S721+$Y721+$Z721,$Y721+$Z721)</f>
        <v>899.13099999999986</v>
      </c>
      <c r="AZ721" s="27">
        <f>IF($O721&gt;=AZ$1,$S721+$Y721+$Z721,$Y721+$Z721)</f>
        <v>899.13099999999986</v>
      </c>
      <c r="BA721" s="27">
        <f>IF($O721&gt;=BA$1,$S721+$Y721+$Z721,$Y721+$Z721)</f>
        <v>899.13099999999986</v>
      </c>
      <c r="BB721" s="27">
        <f>IF($O721&gt;=BB$1,$S721+$Y721+$Z721,$Y721+$Z721)</f>
        <v>899.13099999999986</v>
      </c>
      <c r="BC721" s="27">
        <f>IF($O721&gt;=BC$1,$S721+$Y721+$Z721,$Y721+$Z721)</f>
        <v>899.13099999999986</v>
      </c>
      <c r="BD721" s="27">
        <f>IF($O721&gt;=BD$1,$S721+$Y721+$Z721,$Y721+$Z721)</f>
        <v>899.13099999999986</v>
      </c>
      <c r="BE721" s="27">
        <f>IF($O721&gt;=BE$1,$S721+$Y721+$Z721,$Y721+$Z721)</f>
        <v>899.13099999999986</v>
      </c>
      <c r="BF721" s="27">
        <f>IF($O721&gt;=BF$1,$S721+$Y721+$Z721,$Y721+$Z721)</f>
        <v>899.13099999999986</v>
      </c>
      <c r="BG721" s="27">
        <f>IF($O721&gt;=BG$1,$S721+$Y721+$Z721,$Y721+$Z721)</f>
        <v>899.13099999999986</v>
      </c>
      <c r="BH721" s="27">
        <f>IF($O721&gt;=BH$1,$S721+$Y721+$Z721,$Y721+$Z721)</f>
        <v>899.13099999999986</v>
      </c>
      <c r="BI721" s="27">
        <f>IF($O721&gt;=BI$1,$S721+$Y721+$Z721,$Y721+$Z721)</f>
        <v>899.13099999999986</v>
      </c>
      <c r="BJ721" s="27">
        <f>IF($O721&gt;=BJ$1,$S721+$Y721+$Z721,$Y721+$Z721)</f>
        <v>899.13099999999986</v>
      </c>
      <c r="BK721" s="27">
        <f>IF($O721&gt;=BK$1,$S721+$Y721+$Z721,$Y721+$Z721)</f>
        <v>899.13099999999986</v>
      </c>
      <c r="BL721" s="27">
        <f>IF($O721&gt;=BL$1,$S721+$Y721+$Z721,$Y721+$Z721)</f>
        <v>899.13099999999986</v>
      </c>
      <c r="BM721" s="27">
        <f>IF($O721&gt;=BM$1,$S721+$Y721+$Z721,$Y721+$Z721)</f>
        <v>899.13099999999986</v>
      </c>
      <c r="BN721" s="27">
        <f>IF($O721&gt;=BN$1,$S721+$Y721+$Z721,$Y721+$Z721)</f>
        <v>899.13099999999986</v>
      </c>
      <c r="BO721" s="27">
        <f>IF($O721&gt;=BO$1,$S721+$Y721+$Z721,$Y721+$Z721)</f>
        <v>899.13099999999986</v>
      </c>
      <c r="BP721" s="27">
        <f>IF($O721&gt;=BP$1,$S721+$Y721+$Z721,$Y721+$Z721)</f>
        <v>899.13099999999986</v>
      </c>
      <c r="BQ721" s="27">
        <f>IF($O721&gt;=BQ$1,$S721+$Y721+$Z721,$Y721+$Z721)</f>
        <v>899.13099999999986</v>
      </c>
      <c r="BR721" s="27">
        <f>IF($O721&gt;=BR$1,$S721+$Y721+$Z721,$Y721+$Z721)</f>
        <v>899.13099999999986</v>
      </c>
      <c r="BS721" s="27">
        <f>IF($O721&gt;=BS$1,$S721+$Y721+$Z721,$Y721+$Z721)</f>
        <v>899.13099999999986</v>
      </c>
      <c r="BT721" s="27">
        <f>IF($O721&gt;=BT$1,$S721+$Y721+$Z721,$Y721+$Z721)</f>
        <v>899.13099999999986</v>
      </c>
      <c r="BU721" s="27">
        <f>IF($O721&gt;=BU$1,$S721+$Y721+$Z721,$Y721+$Z721)</f>
        <v>899.13099999999986</v>
      </c>
      <c r="BV721" s="27">
        <f>IF($O721&gt;=BV$1,$S721+$Y721+$Z721,$Y721+$Z721)</f>
        <v>899.13099999999986</v>
      </c>
      <c r="BW721" s="27">
        <f>IF($O721&gt;=BW$1,$S721+$Y721+$Z721,$Y721+$Z721)</f>
        <v>899.13099999999986</v>
      </c>
      <c r="BX721" s="27">
        <f>IF($O721&gt;=BX$1,$S721+$Y721+$Z721,$Y721+$Z721)</f>
        <v>899.13099999999986</v>
      </c>
      <c r="BY721" s="27">
        <f>IF($O721&gt;=BY$1,$S721+$Y721+$Z721,$Y721+$Z721)</f>
        <v>899.13099999999986</v>
      </c>
      <c r="BZ721" s="27">
        <f>IF($O721&gt;=BZ$1,$S721+$Y721+$Z721,$Y721+$Z721)</f>
        <v>899.13099999999986</v>
      </c>
      <c r="CA721" s="27">
        <f>IF($O721&gt;=CA$1,$S721+$Y721+$Z721,$Y721+$Z721)</f>
        <v>899.13099999999986</v>
      </c>
      <c r="CB721" s="27">
        <f>IF($O721&gt;=CB$1,$S721+$Y721+$Z721,$Y721+$Z721)</f>
        <v>899.13099999999986</v>
      </c>
      <c r="CC721" s="27">
        <f>IF($O721&gt;=CC$1,$S721+$Y721+$Z721,$Y721+$Z721)</f>
        <v>899.13099999999986</v>
      </c>
      <c r="CD721" s="27">
        <f>IF($O721&gt;=CD$1,$S721+$Y721+$Z721,$Y721+$Z721)</f>
        <v>899.13099999999986</v>
      </c>
      <c r="CE721" s="27">
        <f>IF($O721&gt;=CE$1,$S721+$Y721+$Z721,$Y721+$Z721)</f>
        <v>899.13099999999986</v>
      </c>
      <c r="CF721" s="27">
        <f>IF($O721&gt;=CF$1,$S721+$Y721+$Z721,$Y721+$Z721)</f>
        <v>899.13099999999986</v>
      </c>
      <c r="CG721" s="27">
        <f>IF($O721&gt;=CG$1,$S721+$Y721+$Z721,$Y721+$Z721)</f>
        <v>899.13099999999986</v>
      </c>
      <c r="CH721" s="27">
        <f>IF($O721&gt;=CH$1,$S721+$Y721+$Z721,$Y721+$Z721)</f>
        <v>899.13099999999986</v>
      </c>
      <c r="CI721" s="27">
        <f>IF($O721&gt;=CI$1,$S721+$Y721+$Z721,$Y721+$Z721)</f>
        <v>899.13099999999986</v>
      </c>
      <c r="CJ721" s="27">
        <f>IF($O721&gt;=CJ$1,$S721+$Y721+$Z721,$Y721+$Z721)</f>
        <v>899.13099999999986</v>
      </c>
      <c r="CK721" s="27">
        <f>IF($O721&gt;=CK$1,$S721+$Y721+$Z721,$Y721+$Z721)</f>
        <v>899.13099999999986</v>
      </c>
      <c r="CL721" s="27">
        <f>IF($O721&gt;=CL$1,$S721+$Y721+$Z721,$Y721+$Z721)</f>
        <v>899.13099999999986</v>
      </c>
      <c r="CM721" s="27">
        <f>IF($O721&gt;=CM$1,$S721+$Y721+$Z721,$Y721+$Z721)</f>
        <v>899.13099999999986</v>
      </c>
      <c r="CN721" s="27">
        <f>IF($O721&gt;=CN$1,$S721+$Y721,$Y721)</f>
        <v>499.13099999999991</v>
      </c>
      <c r="CO721" s="27">
        <f>IF($O721&gt;=CO$1,$S721+$Y721,$Y721)</f>
        <v>499.13099999999991</v>
      </c>
      <c r="CP721" s="27">
        <f>IF($O721&gt;=CP$1,$S721+$Y721,$Y721)</f>
        <v>499.13099999999991</v>
      </c>
      <c r="CQ721" s="27">
        <f>IF($O721&gt;=CQ$1,$S721+$Y721,$Y721)</f>
        <v>499.13099999999991</v>
      </c>
      <c r="CR721" s="27">
        <f>IF($O721&gt;=CR$1,$S721+$Y721,$Y721)</f>
        <v>499.13099999999991</v>
      </c>
      <c r="CS721" s="27">
        <f>IF($O721&gt;=CS$1,$S721+$Y721,$Y721)</f>
        <v>499.13099999999991</v>
      </c>
      <c r="CT721" s="27">
        <f>IF($O721&gt;=CT$1,$S721+$Y721,$Y721)</f>
        <v>499.13099999999991</v>
      </c>
      <c r="CU721" s="27">
        <f>IF($O721&gt;=CU$1,$S721+$Y721,$Y721)</f>
        <v>499.13099999999991</v>
      </c>
      <c r="CV721" s="27">
        <f>IF($O721&gt;=CV$1,$S721+$Y721,$Y721)</f>
        <v>499.13099999999991</v>
      </c>
      <c r="CW721" s="27">
        <f>IF($O721&gt;=CW$1,$S721+$Y721,$Y721)</f>
        <v>499.13099999999991</v>
      </c>
      <c r="CX721" s="27">
        <f>IF($O721&gt;=CX$1,$S721+$Y721,$Y721)</f>
        <v>499.13099999999991</v>
      </c>
      <c r="CY721" s="27">
        <f>IF($O721&gt;=CY$1,$S721+$Y721,$Y721)</f>
        <v>499.13099999999991</v>
      </c>
      <c r="CZ721" s="27">
        <f>IF($O721&gt;=CZ$1,$S721+$Y721,$Y721)</f>
        <v>499.13099999999991</v>
      </c>
      <c r="DA721" s="27">
        <f>IF($O721&gt;=DA$1,$S721+$Y721,$Y721)</f>
        <v>499.13099999999991</v>
      </c>
      <c r="DB721" s="27">
        <f>IF($O721&gt;=DB$1,$S721+$Y721,$Y721)</f>
        <v>499.13099999999991</v>
      </c>
      <c r="DC721" s="27">
        <f>IF($O721&gt;=DC$1,$S721+$Y721,$Y721)</f>
        <v>499.13099999999991</v>
      </c>
      <c r="DD721" s="27">
        <f>IF($O721&gt;=DD$1,$S721+$Y721,$Y721)</f>
        <v>499.13099999999991</v>
      </c>
      <c r="DE721" s="27">
        <f>IF($O721&gt;=DE$1,$S721+$Y721,$Y721)</f>
        <v>499.13099999999991</v>
      </c>
      <c r="DF721" s="27">
        <f>IF($O721&gt;=DF$1,$S721+$Y721,$Y721)</f>
        <v>499.13099999999991</v>
      </c>
      <c r="DG721" s="27">
        <f>IF($O721&gt;=DG$1,$S721+$Y721,$Y721)</f>
        <v>499.13099999999991</v>
      </c>
      <c r="DH721" s="27">
        <f>IF($O721&gt;=DH$1,$S721+$Y721,$Y721)</f>
        <v>499.13099999999991</v>
      </c>
      <c r="DI721" s="27">
        <f>IF($O721&gt;=DI$1,$S721+$Y721,$Y721)</f>
        <v>499.13099999999991</v>
      </c>
      <c r="DJ721" s="27">
        <f>IF($O721&gt;=DJ$1,$S721+$Y721,$Y721)</f>
        <v>499.13099999999991</v>
      </c>
      <c r="DK721" s="27">
        <f>IF($O721&gt;=DK$1,$S721+$Y721,$Y721)</f>
        <v>499.13099999999991</v>
      </c>
      <c r="DL721" s="27">
        <f>IF($O721&gt;=DL$1,$S721+$Y721,$Y721)</f>
        <v>499.13099999999991</v>
      </c>
      <c r="DM721" s="27">
        <f>IF($O721&gt;=DM$1,$S721+$Y721,$Y721)</f>
        <v>499.13099999999991</v>
      </c>
      <c r="DN721" s="27">
        <f>IF($O721&gt;=DN$1,$S721+$Y721,$Y721)</f>
        <v>499.13099999999991</v>
      </c>
      <c r="DO721" s="27">
        <f>IF($O721&gt;=DO$1,$S721+$Y721,$Y721)</f>
        <v>499.13099999999991</v>
      </c>
      <c r="DP721" s="27">
        <f>IF($O721&gt;=DP$1,$S721+$Y721,$Y721)</f>
        <v>499.13099999999991</v>
      </c>
      <c r="DQ721" s="27">
        <f>IF($O721&gt;=DQ$1,$S721+$Y721,$Y721)</f>
        <v>499.13099999999991</v>
      </c>
      <c r="DR721" s="27">
        <f>IF($O721&gt;=DR$1,$S721+$Y721,$Y721)</f>
        <v>499.13099999999991</v>
      </c>
      <c r="DS721" s="27">
        <f>IF($O721&gt;=DS$1,$S721+$Y721,$Y721)</f>
        <v>499.13099999999991</v>
      </c>
      <c r="DT721" s="27">
        <f>IF($O721&gt;=DT$1,$S721+$Y721,$Y721)</f>
        <v>499.13099999999991</v>
      </c>
      <c r="DU721" s="27">
        <f>IF($O721&gt;=DU$1,$S721+$Y721,$Y721)</f>
        <v>499.13099999999991</v>
      </c>
      <c r="DV721" s="27">
        <f>IF($O721&gt;=DV$1,$S721+$Y721,$Y721)</f>
        <v>499.13099999999991</v>
      </c>
      <c r="DW721" s="27">
        <f>IF($O721&gt;=DW$1,$S721+$Y721,$Y721)</f>
        <v>499.13099999999991</v>
      </c>
      <c r="DX721" s="27">
        <f>IF($O721&gt;=DX$1,$S721+$Y721,$Y721)</f>
        <v>499.13099999999991</v>
      </c>
      <c r="DY721" s="27">
        <f>IF($O721&gt;=DY$1,$S721+$Y721,$Y721)</f>
        <v>499.13099999999991</v>
      </c>
      <c r="DZ721" s="27">
        <f>IF($O721&gt;=DZ$1,$S721+$Y721,$Y721)</f>
        <v>499.13099999999991</v>
      </c>
      <c r="EA721" s="27">
        <f>IF($O721&gt;=EA$1,$S721+$Y721,$Y721)</f>
        <v>499.13099999999991</v>
      </c>
      <c r="EB721" s="27">
        <f>IF($O721&gt;=EB$1,$S721+$Y721,$Y721)</f>
        <v>499.13099999999991</v>
      </c>
      <c r="EC721" s="27">
        <f>IF($O721&gt;=EC$1,$S721+$Y721,$Y721)</f>
        <v>499.13099999999991</v>
      </c>
      <c r="ED721" s="27">
        <f>IF($O721&gt;=ED$1,$S721+$Y721,$Y721)</f>
        <v>499.13099999999991</v>
      </c>
      <c r="EE721" s="27">
        <f>IF($O721&gt;=EE$1,$S721+$Y721,$Y721)</f>
        <v>499.13099999999991</v>
      </c>
      <c r="EF721" s="27">
        <f>IF($O721&gt;=EF$1,$S721+$Y721,$Y721)</f>
        <v>499.13099999999991</v>
      </c>
      <c r="EG721" s="27">
        <f>IF($O721&gt;=EG$1,$S721+$Y721,$Y721)</f>
        <v>499.13099999999991</v>
      </c>
      <c r="EH721" s="27">
        <f>IF($O721&gt;=EH$1,$S721+$Y721,$Y721)</f>
        <v>499.13099999999991</v>
      </c>
      <c r="EI721" s="27">
        <f>IF($O721&gt;=EI$1,$S721+$Y721,$Y721)</f>
        <v>499.13099999999991</v>
      </c>
      <c r="EJ721" s="27">
        <f>IF($O721&gt;=EJ$1,$S721+$Y721,$Y721)</f>
        <v>499.13099999999991</v>
      </c>
      <c r="EK721" s="27">
        <f>IF($O721&gt;=EK$1,$S721+$Y721,$Y721)</f>
        <v>499.13099999999991</v>
      </c>
      <c r="EL721" s="27">
        <f>IF($O721&gt;=EL$1,$S721+$Y721,$Y721)</f>
        <v>499.13099999999991</v>
      </c>
      <c r="EM721" s="27">
        <f>IF($O721&gt;=EM$1,$S721+$Y721,$Y721)</f>
        <v>499.13099999999991</v>
      </c>
      <c r="EN721" s="27">
        <f>IF($O721&gt;=EN$1,$S721+$Y721,$Y721)</f>
        <v>499.13099999999991</v>
      </c>
      <c r="EO721" s="27">
        <f>IF($O721&gt;=EO$1,$S721+$Y721,$Y721)</f>
        <v>499.13099999999991</v>
      </c>
      <c r="EP721" s="27">
        <f>IF($O721&gt;=EP$1,$S721+$Y721,$Y721)</f>
        <v>499.13099999999991</v>
      </c>
      <c r="EQ721" s="27">
        <f>IF($O721&gt;=EQ$1,$S721+$Y721,$Y721)</f>
        <v>499.13099999999991</v>
      </c>
      <c r="ER721" s="27">
        <f>IF($O721&gt;=ER$1,$S721+$Y721,$Y721)</f>
        <v>499.13099999999991</v>
      </c>
      <c r="ES721" s="27">
        <f>IF($O721&gt;=ES$1,$S721+$Y721,$Y721)</f>
        <v>499.13099999999991</v>
      </c>
      <c r="ET721" s="27">
        <f>IF($O721&gt;=ET$1,$S721+$Y721,$Y721)</f>
        <v>499.13099999999991</v>
      </c>
      <c r="EU721" s="27">
        <f>IF($O721&gt;=EU$1,$S721+$Y721,$Y721)</f>
        <v>499.13099999999991</v>
      </c>
      <c r="EV721" s="27">
        <f>IF($O721&gt;=EV$1,$S721,0)</f>
        <v>499.13099999999991</v>
      </c>
      <c r="EW721" s="27">
        <f>IF($O721&gt;=EW$1,$S721,0)</f>
        <v>499.13099999999991</v>
      </c>
      <c r="EX721" s="27">
        <f>IF($O721&gt;=EX$1,$S721,0)</f>
        <v>499.13099999999991</v>
      </c>
      <c r="EY721" s="27">
        <f>IF($O721&gt;=EY$1,$S721,0)</f>
        <v>499.13099999999991</v>
      </c>
      <c r="EZ721" s="27">
        <f>IF($O721&gt;=EZ$1,$S721,0)</f>
        <v>499.13099999999991</v>
      </c>
      <c r="FA721" s="27">
        <f>IF($O721&gt;=FA$1,$S721,0)</f>
        <v>499.13099999999991</v>
      </c>
      <c r="FB721" s="27">
        <f>IF($O721&gt;=FB$1,$S721,0)</f>
        <v>499.13099999999991</v>
      </c>
      <c r="FC721" s="27">
        <f>IF($O721&gt;=FC$1,$S721,0)</f>
        <v>499.13099999999991</v>
      </c>
      <c r="FD721" s="27">
        <f>IF($O721&gt;=FD$1,$S721,0)</f>
        <v>499.13099999999991</v>
      </c>
      <c r="FE721" s="27">
        <f>IF($O721&gt;=FE$1,$S721,0)</f>
        <v>499.13099999999991</v>
      </c>
      <c r="FF721" s="27">
        <f>IF($O721&gt;=FF$1,$S721,0)</f>
        <v>499.13099999999991</v>
      </c>
      <c r="FG721" s="27">
        <f>IF($O721&gt;=FG$1,$S721,0)</f>
        <v>499.13099999999991</v>
      </c>
      <c r="FH721" s="27">
        <f>IF($O721&gt;=FH$1,$S721,0)</f>
        <v>499.13099999999991</v>
      </c>
      <c r="FI721" s="27">
        <f>IF($O721&gt;=FI$1,$S721,0)</f>
        <v>499.13099999999991</v>
      </c>
      <c r="FJ721" s="27">
        <f>IF($O721&gt;=FJ$1,$S721,0)</f>
        <v>499.13099999999991</v>
      </c>
      <c r="FK721" s="27">
        <f>IF($O721&gt;=FK$1,$S721,0)</f>
        <v>499.13099999999991</v>
      </c>
      <c r="FL721" s="27">
        <f>IF($O721&gt;=FL$1,$S721,0)</f>
        <v>499.13099999999991</v>
      </c>
      <c r="FM721" s="27">
        <f>IF($O721&gt;=FM$1,$S721,0)</f>
        <v>499.13099999999991</v>
      </c>
      <c r="FN721" s="27">
        <f>IF($O721&gt;=FN$1,$S721,0)</f>
        <v>499.13099999999991</v>
      </c>
      <c r="FO721" s="27">
        <f>IF($O721&gt;=FO$1,$S721,0)</f>
        <v>499.13099999999991</v>
      </c>
      <c r="FP721" s="27">
        <f>IF($O721&gt;=FP$1,$S721,0)</f>
        <v>499.13099999999991</v>
      </c>
      <c r="FQ721" s="27">
        <f>IF($O721&gt;=FQ$1,$S721,0)</f>
        <v>499.13099999999991</v>
      </c>
      <c r="FR721" s="27">
        <f>IF($O721&gt;=FR$1,$S721,0)</f>
        <v>499.13099999999991</v>
      </c>
      <c r="FS721" s="27">
        <f>IF($O721&gt;=FS$1,$S721,0)</f>
        <v>499.13099999999991</v>
      </c>
      <c r="FT721" s="27">
        <f>IF($O721&gt;=FT$1,$S721,0)</f>
        <v>499.13099999999991</v>
      </c>
      <c r="FU721" s="27">
        <f>IF($O721&gt;=FU$1,$S721,0)</f>
        <v>499.13099999999991</v>
      </c>
      <c r="FV721" s="27">
        <f>IF($O721&gt;=FV$1,$S721,0)</f>
        <v>499.13099999999991</v>
      </c>
      <c r="FW721" s="27">
        <f>IF($O721&gt;=FW$1,$S721,0)</f>
        <v>499.13099999999991</v>
      </c>
      <c r="FX721" s="27">
        <f>IF($O721&gt;=FX$1,$S721,0)</f>
        <v>499.13099999999991</v>
      </c>
      <c r="FY721" s="27">
        <f>IF($O721&gt;=FY$1,$S721,0)</f>
        <v>499.13099999999991</v>
      </c>
      <c r="FZ721" s="27">
        <f>IF($O721&gt;=FZ$1,$S721,0)</f>
        <v>499.13099999999991</v>
      </c>
      <c r="GA721" s="27">
        <f>IF($O721&gt;=GA$1,$S721,0)</f>
        <v>499.13099999999991</v>
      </c>
      <c r="GB721" s="27">
        <f>IF($O721&gt;=GB$1,$S721,0)</f>
        <v>499.13099999999991</v>
      </c>
      <c r="GC721" s="27">
        <f>IF($O721&gt;=GC$1,$S721,0)</f>
        <v>499.13099999999991</v>
      </c>
      <c r="GD721" s="27">
        <f>IF($O721&gt;=GD$1,$S721,0)</f>
        <v>499.13099999999991</v>
      </c>
      <c r="GE721" s="27">
        <f>IF($O721&gt;=GE$1,$S721,0)</f>
        <v>499.13099999999991</v>
      </c>
      <c r="GF721" s="27">
        <f>IF($O721&gt;=GF$1,$S721,0)</f>
        <v>499.13099999999991</v>
      </c>
      <c r="GG721" s="27">
        <f>IF($O721&gt;=GG$1,$S721,0)</f>
        <v>499.13099999999991</v>
      </c>
      <c r="GH721" s="27">
        <f>IF($O721&gt;=GH$1,$S721,0)</f>
        <v>499.13099999999991</v>
      </c>
      <c r="GI721" s="27">
        <f>IF($O721&gt;=GI$1,$S721,0)</f>
        <v>499.13099999999991</v>
      </c>
      <c r="GJ721" s="27">
        <f>IF($O721&gt;=GJ$1,$S721,0)</f>
        <v>499.13099999999991</v>
      </c>
      <c r="GK721" s="27">
        <f>IF($O721&gt;=GK$1,$S721,0)</f>
        <v>499.13099999999991</v>
      </c>
      <c r="GL721" s="27">
        <f>IF($O721&gt;=GL$1,$S721,0)</f>
        <v>499.13099999999991</v>
      </c>
      <c r="GM721" s="27">
        <f>IF($O721&gt;=GM$1,$S721,0)</f>
        <v>499.13099999999991</v>
      </c>
      <c r="GN721" s="27">
        <f>IF($O721&gt;=GN$1,$S721,0)</f>
        <v>499.13099999999991</v>
      </c>
      <c r="GO721" s="27">
        <f>IF($O721&gt;=GO$1,$S721,0)</f>
        <v>499.13099999999991</v>
      </c>
      <c r="GP721" s="27">
        <f>IF($O721&gt;=GP$1,$S721,0)</f>
        <v>499.13099999999991</v>
      </c>
      <c r="GQ721" s="27">
        <f>IF($O721&gt;=GQ$1,$S721,0)</f>
        <v>499.13099999999991</v>
      </c>
      <c r="GR721" s="27">
        <f>IF($O721&gt;=GR$1,$S721,0)</f>
        <v>499.13099999999991</v>
      </c>
      <c r="GS721" s="27">
        <f>IF($O721&gt;=GS$1,$S721,0)</f>
        <v>499.13099999999991</v>
      </c>
      <c r="GT721" s="27">
        <f>IF($O721&gt;=GT$1,$S721,0)</f>
        <v>499.13099999999991</v>
      </c>
      <c r="GU721" s="27">
        <f>IF($O721&gt;=GU$1,$S721,0)</f>
        <v>499.13099999999991</v>
      </c>
      <c r="GV721" s="27">
        <f>IF($O721&gt;=GV$1,$S721,0)</f>
        <v>499.13099999999991</v>
      </c>
      <c r="GW721" s="27">
        <f>IF($O721&gt;=GW$1,$S721,0)</f>
        <v>499.13099999999991</v>
      </c>
      <c r="GX721" s="27">
        <f>IF($O721&gt;=GX$1,$S721,0)</f>
        <v>499.13099999999991</v>
      </c>
      <c r="GY721" s="27">
        <f>IF($O721&gt;=GY$1,$S721,0)</f>
        <v>499.13099999999991</v>
      </c>
      <c r="GZ721" s="27">
        <f>IF($O721&gt;=GZ$1,$S721,0)</f>
        <v>499.13099999999991</v>
      </c>
      <c r="HA721" s="27">
        <f>IF($O721&gt;=HA$1,$S721,0)</f>
        <v>499.13099999999991</v>
      </c>
      <c r="HB721" s="27">
        <f>IF($O721&gt;=HB$1,$S721,0)</f>
        <v>499.13099999999991</v>
      </c>
      <c r="HC721" s="27">
        <f>IF($O721&gt;=HC$1,$S721,0)</f>
        <v>499.13099999999991</v>
      </c>
    </row>
    <row r="722" spans="1:211">
      <c r="A722" s="3">
        <v>19020</v>
      </c>
      <c r="B722" s="3" t="s">
        <v>766</v>
      </c>
      <c r="C722" s="3" t="s">
        <v>732</v>
      </c>
      <c r="D722" s="3">
        <v>55</v>
      </c>
      <c r="E722" s="4">
        <v>30230</v>
      </c>
      <c r="F722" s="5">
        <v>35.728767123287675</v>
      </c>
      <c r="G722" s="3" t="s">
        <v>729</v>
      </c>
      <c r="H722" s="4">
        <v>23296</v>
      </c>
      <c r="I722" s="9" t="s">
        <v>859</v>
      </c>
      <c r="J722" s="5">
        <v>7227.46</v>
      </c>
      <c r="K722" s="31">
        <v>1010</v>
      </c>
      <c r="L722" s="32">
        <v>36</v>
      </c>
      <c r="M722" s="33">
        <f>VLOOKUP(L722,FIND,3,TRUE)</f>
        <v>1.5</v>
      </c>
      <c r="N722" s="32">
        <f>IF(L722&gt;30,180,VLOOKUP(L722,TEMPO,2,FALSE))</f>
        <v>180</v>
      </c>
      <c r="O722" s="32">
        <f>IF(R722&gt;0,4,N722)</f>
        <v>180</v>
      </c>
      <c r="P722" s="96">
        <f>J722*M722*L722</f>
        <v>390282.84</v>
      </c>
      <c r="Q722" s="96">
        <f>10934.45*2</f>
        <v>21868.9</v>
      </c>
      <c r="R722" s="96">
        <f>IF(P722&lt;=Q722,P722/4,0)</f>
        <v>0</v>
      </c>
      <c r="S722" s="5">
        <f>IF(P722&gt;=Q722,P722/N722,0)</f>
        <v>2168.2380000000003</v>
      </c>
      <c r="T722" s="3"/>
      <c r="U722" s="3">
        <f>IF(T722="",1,0)</f>
        <v>1</v>
      </c>
      <c r="V722" s="3">
        <v>125</v>
      </c>
      <c r="W722" s="5">
        <v>0</v>
      </c>
      <c r="X722" s="5">
        <v>245.73</v>
      </c>
      <c r="Y722" s="5">
        <f>X722*W722</f>
        <v>0</v>
      </c>
      <c r="Z722" s="5">
        <v>400</v>
      </c>
      <c r="AA722" s="5">
        <f>S722+Y722+Z722</f>
        <v>2568.2380000000003</v>
      </c>
      <c r="AB722" s="39">
        <f>(J722/12+J722/12*1.3333333333+450/12+J722/30*6/12+J722)*1.3+Y722+Z722+153.9</f>
        <v>11981.884244418346</v>
      </c>
      <c r="AC722" s="39" t="s">
        <v>20</v>
      </c>
      <c r="AD722" s="39">
        <f>J722*1.3+400+153.9</f>
        <v>9949.598</v>
      </c>
      <c r="AE722" s="39">
        <f>SUMIFS('CUSTO MENSAL FUNC NOVO'!H:H,'CUSTO MENSAL FUNC NOVO'!A:A,'VALORES MENSAIS'!AC722)</f>
        <v>2013.943</v>
      </c>
      <c r="AF722" s="27">
        <f>IF($R722&gt;0,$R722,$S722)+$Y722+$Z722</f>
        <v>2568.2380000000003</v>
      </c>
      <c r="AG722" s="27">
        <f>IF($R722&gt;0,$R722,$S722)+$Y722+$Z722</f>
        <v>2568.2380000000003</v>
      </c>
      <c r="AH722" s="27">
        <f>IF($R722&gt;0,$R722,$S722)+$Y722+$Z722</f>
        <v>2568.2380000000003</v>
      </c>
      <c r="AI722" s="27">
        <f>IF($R722&gt;0,$R722,$S722)+$Y722+$Z722</f>
        <v>2568.2380000000003</v>
      </c>
      <c r="AJ722" s="27">
        <f>IF($O722&gt;=AJ$1,$S722+$Y722+$Z722,$Y722+$Z722)</f>
        <v>2568.2380000000003</v>
      </c>
      <c r="AK722" s="27">
        <f>IF($O722&gt;=AK$1,$S722+$Y722+$Z722,$Y722+$Z722)</f>
        <v>2568.2380000000003</v>
      </c>
      <c r="AL722" s="27">
        <f>IF($O722&gt;=AL$1,$S722+$Y722+$Z722,$Y722+$Z722)</f>
        <v>2568.2380000000003</v>
      </c>
      <c r="AM722" s="27">
        <f>IF($O722&gt;=AM$1,$S722+$Y722+$Z722,$Y722+$Z722)</f>
        <v>2568.2380000000003</v>
      </c>
      <c r="AN722" s="27">
        <f>IF($O722&gt;=AN$1,$S722+$Y722+$Z722,$Y722+$Z722)</f>
        <v>2568.2380000000003</v>
      </c>
      <c r="AO722" s="27">
        <f>IF($O722&gt;=AO$1,$S722+$Y722+$Z722,$Y722+$Z722)</f>
        <v>2568.2380000000003</v>
      </c>
      <c r="AP722" s="27">
        <f>IF($O722&gt;=AP$1,$S722+$Y722+$Z722,$Y722+$Z722)</f>
        <v>2568.2380000000003</v>
      </c>
      <c r="AQ722" s="27">
        <f>IF($O722&gt;=AQ$1,$S722+$Y722+$Z722,$Y722+$Z722)</f>
        <v>2568.2380000000003</v>
      </c>
      <c r="AR722" s="27">
        <f>IF($O722&gt;=AR$1,$S722+$Y722+$Z722,$Y722+$Z722)</f>
        <v>2568.2380000000003</v>
      </c>
      <c r="AS722" s="27">
        <f>IF($O722&gt;=AS$1,$S722+$Y722+$Z722,$Y722+$Z722)</f>
        <v>2568.2380000000003</v>
      </c>
      <c r="AT722" s="27">
        <f>IF($O722&gt;=AT$1,$S722+$Y722+$Z722,$Y722+$Z722)</f>
        <v>2568.2380000000003</v>
      </c>
      <c r="AU722" s="27">
        <f>IF($O722&gt;=AU$1,$S722+$Y722+$Z722,$Y722+$Z722)</f>
        <v>2568.2380000000003</v>
      </c>
      <c r="AV722" s="27">
        <f>IF($O722&gt;=AV$1,$S722+$Y722+$Z722,$Y722+$Z722)</f>
        <v>2568.2380000000003</v>
      </c>
      <c r="AW722" s="27">
        <f>IF($O722&gt;=AW$1,$S722+$Y722+$Z722,$Y722+$Z722)</f>
        <v>2568.2380000000003</v>
      </c>
      <c r="AX722" s="27">
        <f>IF($O722&gt;=AX$1,$S722+$Y722+$Z722,$Y722+$Z722)</f>
        <v>2568.2380000000003</v>
      </c>
      <c r="AY722" s="27">
        <f>IF($O722&gt;=AY$1,$S722+$Y722+$Z722,$Y722+$Z722)</f>
        <v>2568.2380000000003</v>
      </c>
      <c r="AZ722" s="27">
        <f>IF($O722&gt;=AZ$1,$S722+$Y722+$Z722,$Y722+$Z722)</f>
        <v>2568.2380000000003</v>
      </c>
      <c r="BA722" s="27">
        <f>IF($O722&gt;=BA$1,$S722+$Y722+$Z722,$Y722+$Z722)</f>
        <v>2568.2380000000003</v>
      </c>
      <c r="BB722" s="27">
        <f>IF($O722&gt;=BB$1,$S722+$Y722+$Z722,$Y722+$Z722)</f>
        <v>2568.2380000000003</v>
      </c>
      <c r="BC722" s="27">
        <f>IF($O722&gt;=BC$1,$S722+$Y722+$Z722,$Y722+$Z722)</f>
        <v>2568.2380000000003</v>
      </c>
      <c r="BD722" s="27">
        <f>IF($O722&gt;=BD$1,$S722+$Y722+$Z722,$Y722+$Z722)</f>
        <v>2568.2380000000003</v>
      </c>
      <c r="BE722" s="27">
        <f>IF($O722&gt;=BE$1,$S722+$Y722+$Z722,$Y722+$Z722)</f>
        <v>2568.2380000000003</v>
      </c>
      <c r="BF722" s="27">
        <f>IF($O722&gt;=BF$1,$S722+$Y722+$Z722,$Y722+$Z722)</f>
        <v>2568.2380000000003</v>
      </c>
      <c r="BG722" s="27">
        <f>IF($O722&gt;=BG$1,$S722+$Y722+$Z722,$Y722+$Z722)</f>
        <v>2568.2380000000003</v>
      </c>
      <c r="BH722" s="27">
        <f>IF($O722&gt;=BH$1,$S722+$Y722+$Z722,$Y722+$Z722)</f>
        <v>2568.2380000000003</v>
      </c>
      <c r="BI722" s="27">
        <f>IF($O722&gt;=BI$1,$S722+$Y722+$Z722,$Y722+$Z722)</f>
        <v>2568.2380000000003</v>
      </c>
      <c r="BJ722" s="27">
        <f>IF($O722&gt;=BJ$1,$S722+$Y722+$Z722,$Y722+$Z722)</f>
        <v>2568.2380000000003</v>
      </c>
      <c r="BK722" s="27">
        <f>IF($O722&gt;=BK$1,$S722+$Y722+$Z722,$Y722+$Z722)</f>
        <v>2568.2380000000003</v>
      </c>
      <c r="BL722" s="27">
        <f>IF($O722&gt;=BL$1,$S722+$Y722+$Z722,$Y722+$Z722)</f>
        <v>2568.2380000000003</v>
      </c>
      <c r="BM722" s="27">
        <f>IF($O722&gt;=BM$1,$S722+$Y722+$Z722,$Y722+$Z722)</f>
        <v>2568.2380000000003</v>
      </c>
      <c r="BN722" s="27">
        <f>IF($O722&gt;=BN$1,$S722+$Y722+$Z722,$Y722+$Z722)</f>
        <v>2568.2380000000003</v>
      </c>
      <c r="BO722" s="27">
        <f>IF($O722&gt;=BO$1,$S722+$Y722+$Z722,$Y722+$Z722)</f>
        <v>2568.2380000000003</v>
      </c>
      <c r="BP722" s="27">
        <f>IF($O722&gt;=BP$1,$S722+$Y722+$Z722,$Y722+$Z722)</f>
        <v>2568.2380000000003</v>
      </c>
      <c r="BQ722" s="27">
        <f>IF($O722&gt;=BQ$1,$S722+$Y722+$Z722,$Y722+$Z722)</f>
        <v>2568.2380000000003</v>
      </c>
      <c r="BR722" s="27">
        <f>IF($O722&gt;=BR$1,$S722+$Y722+$Z722,$Y722+$Z722)</f>
        <v>2568.2380000000003</v>
      </c>
      <c r="BS722" s="27">
        <f>IF($O722&gt;=BS$1,$S722+$Y722+$Z722,$Y722+$Z722)</f>
        <v>2568.2380000000003</v>
      </c>
      <c r="BT722" s="27">
        <f>IF($O722&gt;=BT$1,$S722+$Y722+$Z722,$Y722+$Z722)</f>
        <v>2568.2380000000003</v>
      </c>
      <c r="BU722" s="27">
        <f>IF($O722&gt;=BU$1,$S722+$Y722+$Z722,$Y722+$Z722)</f>
        <v>2568.2380000000003</v>
      </c>
      <c r="BV722" s="27">
        <f>IF($O722&gt;=BV$1,$S722+$Y722+$Z722,$Y722+$Z722)</f>
        <v>2568.2380000000003</v>
      </c>
      <c r="BW722" s="27">
        <f>IF($O722&gt;=BW$1,$S722+$Y722+$Z722,$Y722+$Z722)</f>
        <v>2568.2380000000003</v>
      </c>
      <c r="BX722" s="27">
        <f>IF($O722&gt;=BX$1,$S722+$Y722+$Z722,$Y722+$Z722)</f>
        <v>2568.2380000000003</v>
      </c>
      <c r="BY722" s="27">
        <f>IF($O722&gt;=BY$1,$S722+$Y722+$Z722,$Y722+$Z722)</f>
        <v>2568.2380000000003</v>
      </c>
      <c r="BZ722" s="27">
        <f>IF($O722&gt;=BZ$1,$S722+$Y722+$Z722,$Y722+$Z722)</f>
        <v>2568.2380000000003</v>
      </c>
      <c r="CA722" s="27">
        <f>IF($O722&gt;=CA$1,$S722+$Y722+$Z722,$Y722+$Z722)</f>
        <v>2568.2380000000003</v>
      </c>
      <c r="CB722" s="27">
        <f>IF($O722&gt;=CB$1,$S722+$Y722+$Z722,$Y722+$Z722)</f>
        <v>2568.2380000000003</v>
      </c>
      <c r="CC722" s="27">
        <f>IF($O722&gt;=CC$1,$S722+$Y722+$Z722,$Y722+$Z722)</f>
        <v>2568.2380000000003</v>
      </c>
      <c r="CD722" s="27">
        <f>IF($O722&gt;=CD$1,$S722+$Y722+$Z722,$Y722+$Z722)</f>
        <v>2568.2380000000003</v>
      </c>
      <c r="CE722" s="27">
        <f>IF($O722&gt;=CE$1,$S722+$Y722+$Z722,$Y722+$Z722)</f>
        <v>2568.2380000000003</v>
      </c>
      <c r="CF722" s="27">
        <f>IF($O722&gt;=CF$1,$S722+$Y722+$Z722,$Y722+$Z722)</f>
        <v>2568.2380000000003</v>
      </c>
      <c r="CG722" s="27">
        <f>IF($O722&gt;=CG$1,$S722+$Y722+$Z722,$Y722+$Z722)</f>
        <v>2568.2380000000003</v>
      </c>
      <c r="CH722" s="27">
        <f>IF($O722&gt;=CH$1,$S722+$Y722+$Z722,$Y722+$Z722)</f>
        <v>2568.2380000000003</v>
      </c>
      <c r="CI722" s="27">
        <f>IF($O722&gt;=CI$1,$S722+$Y722+$Z722,$Y722+$Z722)</f>
        <v>2568.2380000000003</v>
      </c>
      <c r="CJ722" s="27">
        <f>IF($O722&gt;=CJ$1,$S722+$Y722+$Z722,$Y722+$Z722)</f>
        <v>2568.2380000000003</v>
      </c>
      <c r="CK722" s="27">
        <f>IF($O722&gt;=CK$1,$S722+$Y722+$Z722,$Y722+$Z722)</f>
        <v>2568.2380000000003</v>
      </c>
      <c r="CL722" s="27">
        <f>IF($O722&gt;=CL$1,$S722+$Y722+$Z722,$Y722+$Z722)</f>
        <v>2568.2380000000003</v>
      </c>
      <c r="CM722" s="27">
        <f>IF($O722&gt;=CM$1,$S722+$Y722+$Z722,$Y722+$Z722)</f>
        <v>2568.2380000000003</v>
      </c>
      <c r="CN722" s="27">
        <f>IF($O722&gt;=CN$1,$S722+$Y722,$Y722)</f>
        <v>2168.2380000000003</v>
      </c>
      <c r="CO722" s="27">
        <f>IF($O722&gt;=CO$1,$S722+$Y722,$Y722)</f>
        <v>2168.2380000000003</v>
      </c>
      <c r="CP722" s="27">
        <f>IF($O722&gt;=CP$1,$S722+$Y722,$Y722)</f>
        <v>2168.2380000000003</v>
      </c>
      <c r="CQ722" s="27">
        <f>IF($O722&gt;=CQ$1,$S722+$Y722,$Y722)</f>
        <v>2168.2380000000003</v>
      </c>
      <c r="CR722" s="27">
        <f>IF($O722&gt;=CR$1,$S722+$Y722,$Y722)</f>
        <v>2168.2380000000003</v>
      </c>
      <c r="CS722" s="27">
        <f>IF($O722&gt;=CS$1,$S722+$Y722,$Y722)</f>
        <v>2168.2380000000003</v>
      </c>
      <c r="CT722" s="27">
        <f>IF($O722&gt;=CT$1,$S722+$Y722,$Y722)</f>
        <v>2168.2380000000003</v>
      </c>
      <c r="CU722" s="27">
        <f>IF($O722&gt;=CU$1,$S722+$Y722,$Y722)</f>
        <v>2168.2380000000003</v>
      </c>
      <c r="CV722" s="27">
        <f>IF($O722&gt;=CV$1,$S722+$Y722,$Y722)</f>
        <v>2168.2380000000003</v>
      </c>
      <c r="CW722" s="27">
        <f>IF($O722&gt;=CW$1,$S722+$Y722,$Y722)</f>
        <v>2168.2380000000003</v>
      </c>
      <c r="CX722" s="27">
        <f>IF($O722&gt;=CX$1,$S722+$Y722,$Y722)</f>
        <v>2168.2380000000003</v>
      </c>
      <c r="CY722" s="27">
        <f>IF($O722&gt;=CY$1,$S722+$Y722,$Y722)</f>
        <v>2168.2380000000003</v>
      </c>
      <c r="CZ722" s="27">
        <f>IF($O722&gt;=CZ$1,$S722+$Y722,$Y722)</f>
        <v>2168.2380000000003</v>
      </c>
      <c r="DA722" s="27">
        <f>IF($O722&gt;=DA$1,$S722+$Y722,$Y722)</f>
        <v>2168.2380000000003</v>
      </c>
      <c r="DB722" s="27">
        <f>IF($O722&gt;=DB$1,$S722+$Y722,$Y722)</f>
        <v>2168.2380000000003</v>
      </c>
      <c r="DC722" s="27">
        <f>IF($O722&gt;=DC$1,$S722+$Y722,$Y722)</f>
        <v>2168.2380000000003</v>
      </c>
      <c r="DD722" s="27">
        <f>IF($O722&gt;=DD$1,$S722+$Y722,$Y722)</f>
        <v>2168.2380000000003</v>
      </c>
      <c r="DE722" s="27">
        <f>IF($O722&gt;=DE$1,$S722+$Y722,$Y722)</f>
        <v>2168.2380000000003</v>
      </c>
      <c r="DF722" s="27">
        <f>IF($O722&gt;=DF$1,$S722+$Y722,$Y722)</f>
        <v>2168.2380000000003</v>
      </c>
      <c r="DG722" s="27">
        <f>IF($O722&gt;=DG$1,$S722+$Y722,$Y722)</f>
        <v>2168.2380000000003</v>
      </c>
      <c r="DH722" s="27">
        <f>IF($O722&gt;=DH$1,$S722+$Y722,$Y722)</f>
        <v>2168.2380000000003</v>
      </c>
      <c r="DI722" s="27">
        <f>IF($O722&gt;=DI$1,$S722+$Y722,$Y722)</f>
        <v>2168.2380000000003</v>
      </c>
      <c r="DJ722" s="27">
        <f>IF($O722&gt;=DJ$1,$S722+$Y722,$Y722)</f>
        <v>2168.2380000000003</v>
      </c>
      <c r="DK722" s="27">
        <f>IF($O722&gt;=DK$1,$S722+$Y722,$Y722)</f>
        <v>2168.2380000000003</v>
      </c>
      <c r="DL722" s="27">
        <f>IF($O722&gt;=DL$1,$S722+$Y722,$Y722)</f>
        <v>2168.2380000000003</v>
      </c>
      <c r="DM722" s="27">
        <f>IF($O722&gt;=DM$1,$S722+$Y722,$Y722)</f>
        <v>2168.2380000000003</v>
      </c>
      <c r="DN722" s="27">
        <f>IF($O722&gt;=DN$1,$S722+$Y722,$Y722)</f>
        <v>2168.2380000000003</v>
      </c>
      <c r="DO722" s="27">
        <f>IF($O722&gt;=DO$1,$S722+$Y722,$Y722)</f>
        <v>2168.2380000000003</v>
      </c>
      <c r="DP722" s="27">
        <f>IF($O722&gt;=DP$1,$S722+$Y722,$Y722)</f>
        <v>2168.2380000000003</v>
      </c>
      <c r="DQ722" s="27">
        <f>IF($O722&gt;=DQ$1,$S722+$Y722,$Y722)</f>
        <v>2168.2380000000003</v>
      </c>
      <c r="DR722" s="27">
        <f>IF($O722&gt;=DR$1,$S722+$Y722,$Y722)</f>
        <v>2168.2380000000003</v>
      </c>
      <c r="DS722" s="27">
        <f>IF($O722&gt;=DS$1,$S722+$Y722,$Y722)</f>
        <v>2168.2380000000003</v>
      </c>
      <c r="DT722" s="27">
        <f>IF($O722&gt;=DT$1,$S722+$Y722,$Y722)</f>
        <v>2168.2380000000003</v>
      </c>
      <c r="DU722" s="27">
        <f>IF($O722&gt;=DU$1,$S722+$Y722,$Y722)</f>
        <v>2168.2380000000003</v>
      </c>
      <c r="DV722" s="27">
        <f>IF($O722&gt;=DV$1,$S722+$Y722,$Y722)</f>
        <v>2168.2380000000003</v>
      </c>
      <c r="DW722" s="27">
        <f>IF($O722&gt;=DW$1,$S722+$Y722,$Y722)</f>
        <v>2168.2380000000003</v>
      </c>
      <c r="DX722" s="27">
        <f>IF($O722&gt;=DX$1,$S722+$Y722,$Y722)</f>
        <v>2168.2380000000003</v>
      </c>
      <c r="DY722" s="27">
        <f>IF($O722&gt;=DY$1,$S722+$Y722,$Y722)</f>
        <v>2168.2380000000003</v>
      </c>
      <c r="DZ722" s="27">
        <f>IF($O722&gt;=DZ$1,$S722+$Y722,$Y722)</f>
        <v>2168.2380000000003</v>
      </c>
      <c r="EA722" s="27">
        <f>IF($O722&gt;=EA$1,$S722+$Y722,$Y722)</f>
        <v>2168.2380000000003</v>
      </c>
      <c r="EB722" s="27">
        <f>IF($O722&gt;=EB$1,$S722+$Y722,$Y722)</f>
        <v>2168.2380000000003</v>
      </c>
      <c r="EC722" s="27">
        <f>IF($O722&gt;=EC$1,$S722+$Y722,$Y722)</f>
        <v>2168.2380000000003</v>
      </c>
      <c r="ED722" s="27">
        <f>IF($O722&gt;=ED$1,$S722+$Y722,$Y722)</f>
        <v>2168.2380000000003</v>
      </c>
      <c r="EE722" s="27">
        <f>IF($O722&gt;=EE$1,$S722+$Y722,$Y722)</f>
        <v>2168.2380000000003</v>
      </c>
      <c r="EF722" s="27">
        <f>IF($O722&gt;=EF$1,$S722+$Y722,$Y722)</f>
        <v>2168.2380000000003</v>
      </c>
      <c r="EG722" s="27">
        <f>IF($O722&gt;=EG$1,$S722+$Y722,$Y722)</f>
        <v>2168.2380000000003</v>
      </c>
      <c r="EH722" s="27">
        <f>IF($O722&gt;=EH$1,$S722+$Y722,$Y722)</f>
        <v>2168.2380000000003</v>
      </c>
      <c r="EI722" s="27">
        <f>IF($O722&gt;=EI$1,$S722+$Y722,$Y722)</f>
        <v>2168.2380000000003</v>
      </c>
      <c r="EJ722" s="27">
        <f>IF($O722&gt;=EJ$1,$S722+$Y722,$Y722)</f>
        <v>2168.2380000000003</v>
      </c>
      <c r="EK722" s="27">
        <f>IF($O722&gt;=EK$1,$S722+$Y722,$Y722)</f>
        <v>2168.2380000000003</v>
      </c>
      <c r="EL722" s="27">
        <f>IF($O722&gt;=EL$1,$S722+$Y722,$Y722)</f>
        <v>2168.2380000000003</v>
      </c>
      <c r="EM722" s="27">
        <f>IF($O722&gt;=EM$1,$S722+$Y722,$Y722)</f>
        <v>2168.2380000000003</v>
      </c>
      <c r="EN722" s="27">
        <f>IF($O722&gt;=EN$1,$S722+$Y722,$Y722)</f>
        <v>2168.2380000000003</v>
      </c>
      <c r="EO722" s="27">
        <f>IF($O722&gt;=EO$1,$S722+$Y722,$Y722)</f>
        <v>2168.2380000000003</v>
      </c>
      <c r="EP722" s="27">
        <f>IF($O722&gt;=EP$1,$S722+$Y722,$Y722)</f>
        <v>2168.2380000000003</v>
      </c>
      <c r="EQ722" s="27">
        <f>IF($O722&gt;=EQ$1,$S722+$Y722,$Y722)</f>
        <v>2168.2380000000003</v>
      </c>
      <c r="ER722" s="27">
        <f>IF($O722&gt;=ER$1,$S722+$Y722,$Y722)</f>
        <v>2168.2380000000003</v>
      </c>
      <c r="ES722" s="27">
        <f>IF($O722&gt;=ES$1,$S722+$Y722,$Y722)</f>
        <v>2168.2380000000003</v>
      </c>
      <c r="ET722" s="27">
        <f>IF($O722&gt;=ET$1,$S722+$Y722,$Y722)</f>
        <v>2168.2380000000003</v>
      </c>
      <c r="EU722" s="27">
        <f>IF($O722&gt;=EU$1,$S722+$Y722,$Y722)</f>
        <v>2168.2380000000003</v>
      </c>
      <c r="EV722" s="27">
        <f>IF($O722&gt;=EV$1,$S722,0)</f>
        <v>2168.2380000000003</v>
      </c>
      <c r="EW722" s="27">
        <f>IF($O722&gt;=EW$1,$S722,0)</f>
        <v>2168.2380000000003</v>
      </c>
      <c r="EX722" s="27">
        <f>IF($O722&gt;=EX$1,$S722,0)</f>
        <v>2168.2380000000003</v>
      </c>
      <c r="EY722" s="27">
        <f>IF($O722&gt;=EY$1,$S722,0)</f>
        <v>2168.2380000000003</v>
      </c>
      <c r="EZ722" s="27">
        <f>IF($O722&gt;=EZ$1,$S722,0)</f>
        <v>2168.2380000000003</v>
      </c>
      <c r="FA722" s="27">
        <f>IF($O722&gt;=FA$1,$S722,0)</f>
        <v>2168.2380000000003</v>
      </c>
      <c r="FB722" s="27">
        <f>IF($O722&gt;=FB$1,$S722,0)</f>
        <v>2168.2380000000003</v>
      </c>
      <c r="FC722" s="27">
        <f>IF($O722&gt;=FC$1,$S722,0)</f>
        <v>2168.2380000000003</v>
      </c>
      <c r="FD722" s="27">
        <f>IF($O722&gt;=FD$1,$S722,0)</f>
        <v>2168.2380000000003</v>
      </c>
      <c r="FE722" s="27">
        <f>IF($O722&gt;=FE$1,$S722,0)</f>
        <v>2168.2380000000003</v>
      </c>
      <c r="FF722" s="27">
        <f>IF($O722&gt;=FF$1,$S722,0)</f>
        <v>2168.2380000000003</v>
      </c>
      <c r="FG722" s="27">
        <f>IF($O722&gt;=FG$1,$S722,0)</f>
        <v>2168.2380000000003</v>
      </c>
      <c r="FH722" s="27">
        <f>IF($O722&gt;=FH$1,$S722,0)</f>
        <v>2168.2380000000003</v>
      </c>
      <c r="FI722" s="27">
        <f>IF($O722&gt;=FI$1,$S722,0)</f>
        <v>2168.2380000000003</v>
      </c>
      <c r="FJ722" s="27">
        <f>IF($O722&gt;=FJ$1,$S722,0)</f>
        <v>2168.2380000000003</v>
      </c>
      <c r="FK722" s="27">
        <f>IF($O722&gt;=FK$1,$S722,0)</f>
        <v>2168.2380000000003</v>
      </c>
      <c r="FL722" s="27">
        <f>IF($O722&gt;=FL$1,$S722,0)</f>
        <v>2168.2380000000003</v>
      </c>
      <c r="FM722" s="27">
        <f>IF($O722&gt;=FM$1,$S722,0)</f>
        <v>2168.2380000000003</v>
      </c>
      <c r="FN722" s="27">
        <f>IF($O722&gt;=FN$1,$S722,0)</f>
        <v>2168.2380000000003</v>
      </c>
      <c r="FO722" s="27">
        <f>IF($O722&gt;=FO$1,$S722,0)</f>
        <v>2168.2380000000003</v>
      </c>
      <c r="FP722" s="27">
        <f>IF($O722&gt;=FP$1,$S722,0)</f>
        <v>2168.2380000000003</v>
      </c>
      <c r="FQ722" s="27">
        <f>IF($O722&gt;=FQ$1,$S722,0)</f>
        <v>2168.2380000000003</v>
      </c>
      <c r="FR722" s="27">
        <f>IF($O722&gt;=FR$1,$S722,0)</f>
        <v>2168.2380000000003</v>
      </c>
      <c r="FS722" s="27">
        <f>IF($O722&gt;=FS$1,$S722,0)</f>
        <v>2168.2380000000003</v>
      </c>
      <c r="FT722" s="27">
        <f>IF($O722&gt;=FT$1,$S722,0)</f>
        <v>2168.2380000000003</v>
      </c>
      <c r="FU722" s="27">
        <f>IF($O722&gt;=FU$1,$S722,0)</f>
        <v>2168.2380000000003</v>
      </c>
      <c r="FV722" s="27">
        <f>IF($O722&gt;=FV$1,$S722,0)</f>
        <v>2168.2380000000003</v>
      </c>
      <c r="FW722" s="27">
        <f>IF($O722&gt;=FW$1,$S722,0)</f>
        <v>2168.2380000000003</v>
      </c>
      <c r="FX722" s="27">
        <f>IF($O722&gt;=FX$1,$S722,0)</f>
        <v>2168.2380000000003</v>
      </c>
      <c r="FY722" s="27">
        <f>IF($O722&gt;=FY$1,$S722,0)</f>
        <v>2168.2380000000003</v>
      </c>
      <c r="FZ722" s="27">
        <f>IF($O722&gt;=FZ$1,$S722,0)</f>
        <v>2168.2380000000003</v>
      </c>
      <c r="GA722" s="27">
        <f>IF($O722&gt;=GA$1,$S722,0)</f>
        <v>2168.2380000000003</v>
      </c>
      <c r="GB722" s="27">
        <f>IF($O722&gt;=GB$1,$S722,0)</f>
        <v>2168.2380000000003</v>
      </c>
      <c r="GC722" s="27">
        <f>IF($O722&gt;=GC$1,$S722,0)</f>
        <v>2168.2380000000003</v>
      </c>
      <c r="GD722" s="27">
        <f>IF($O722&gt;=GD$1,$S722,0)</f>
        <v>2168.2380000000003</v>
      </c>
      <c r="GE722" s="27">
        <f>IF($O722&gt;=GE$1,$S722,0)</f>
        <v>2168.2380000000003</v>
      </c>
      <c r="GF722" s="27">
        <f>IF($O722&gt;=GF$1,$S722,0)</f>
        <v>2168.2380000000003</v>
      </c>
      <c r="GG722" s="27">
        <f>IF($O722&gt;=GG$1,$S722,0)</f>
        <v>2168.2380000000003</v>
      </c>
      <c r="GH722" s="27">
        <f>IF($O722&gt;=GH$1,$S722,0)</f>
        <v>2168.2380000000003</v>
      </c>
      <c r="GI722" s="27">
        <f>IF($O722&gt;=GI$1,$S722,0)</f>
        <v>2168.2380000000003</v>
      </c>
      <c r="GJ722" s="27">
        <f>IF($O722&gt;=GJ$1,$S722,0)</f>
        <v>2168.2380000000003</v>
      </c>
      <c r="GK722" s="27">
        <f>IF($O722&gt;=GK$1,$S722,0)</f>
        <v>2168.2380000000003</v>
      </c>
      <c r="GL722" s="27">
        <f>IF($O722&gt;=GL$1,$S722,0)</f>
        <v>2168.2380000000003</v>
      </c>
      <c r="GM722" s="27">
        <f>IF($O722&gt;=GM$1,$S722,0)</f>
        <v>2168.2380000000003</v>
      </c>
      <c r="GN722" s="27">
        <f>IF($O722&gt;=GN$1,$S722,0)</f>
        <v>2168.2380000000003</v>
      </c>
      <c r="GO722" s="27">
        <f>IF($O722&gt;=GO$1,$S722,0)</f>
        <v>2168.2380000000003</v>
      </c>
      <c r="GP722" s="27">
        <f>IF($O722&gt;=GP$1,$S722,0)</f>
        <v>2168.2380000000003</v>
      </c>
      <c r="GQ722" s="27">
        <f>IF($O722&gt;=GQ$1,$S722,0)</f>
        <v>2168.2380000000003</v>
      </c>
      <c r="GR722" s="27">
        <f>IF($O722&gt;=GR$1,$S722,0)</f>
        <v>2168.2380000000003</v>
      </c>
      <c r="GS722" s="27">
        <f>IF($O722&gt;=GS$1,$S722,0)</f>
        <v>2168.2380000000003</v>
      </c>
      <c r="GT722" s="27">
        <f>IF($O722&gt;=GT$1,$S722,0)</f>
        <v>2168.2380000000003</v>
      </c>
      <c r="GU722" s="27">
        <f>IF($O722&gt;=GU$1,$S722,0)</f>
        <v>2168.2380000000003</v>
      </c>
      <c r="GV722" s="27">
        <f>IF($O722&gt;=GV$1,$S722,0)</f>
        <v>2168.2380000000003</v>
      </c>
      <c r="GW722" s="27">
        <f>IF($O722&gt;=GW$1,$S722,0)</f>
        <v>2168.2380000000003</v>
      </c>
      <c r="GX722" s="27">
        <f>IF($O722&gt;=GX$1,$S722,0)</f>
        <v>2168.2380000000003</v>
      </c>
      <c r="GY722" s="27">
        <f>IF($O722&gt;=GY$1,$S722,0)</f>
        <v>2168.2380000000003</v>
      </c>
      <c r="GZ722" s="27">
        <f>IF($O722&gt;=GZ$1,$S722,0)</f>
        <v>2168.2380000000003</v>
      </c>
      <c r="HA722" s="27">
        <f>IF($O722&gt;=HA$1,$S722,0)</f>
        <v>2168.2380000000003</v>
      </c>
      <c r="HB722" s="27">
        <f>IF($O722&gt;=HB$1,$S722,0)</f>
        <v>2168.2380000000003</v>
      </c>
      <c r="HC722" s="27">
        <f>IF($O722&gt;=HC$1,$S722,0)</f>
        <v>2168.2380000000003</v>
      </c>
    </row>
    <row r="723" spans="1:211">
      <c r="A723" s="3">
        <v>19240</v>
      </c>
      <c r="B723" s="3" t="s">
        <v>769</v>
      </c>
      <c r="C723" s="3" t="s">
        <v>18</v>
      </c>
      <c r="D723" s="3">
        <v>56</v>
      </c>
      <c r="E723" s="4">
        <v>30166</v>
      </c>
      <c r="F723" s="5">
        <v>35.904109589041099</v>
      </c>
      <c r="G723" s="3" t="s">
        <v>729</v>
      </c>
      <c r="H723" s="4">
        <v>22708</v>
      </c>
      <c r="I723" s="9" t="s">
        <v>859</v>
      </c>
      <c r="J723" s="5">
        <v>1583.03</v>
      </c>
      <c r="K723" s="31">
        <v>1010</v>
      </c>
      <c r="L723" s="32">
        <v>36</v>
      </c>
      <c r="M723" s="33">
        <f>VLOOKUP(L723,FIND,3,TRUE)</f>
        <v>1.5</v>
      </c>
      <c r="N723" s="32">
        <f>IF(L723&gt;30,180,VLOOKUP(L723,TEMPO,2,FALSE))</f>
        <v>180</v>
      </c>
      <c r="O723" s="32">
        <f>IF(R723&gt;0,4,N723)</f>
        <v>180</v>
      </c>
      <c r="P723" s="96">
        <f>J723*M723*L723</f>
        <v>85483.62</v>
      </c>
      <c r="Q723" s="96">
        <f>10934.45*2</f>
        <v>21868.9</v>
      </c>
      <c r="R723" s="96">
        <f>IF(P723&lt;=Q723,P723/4,0)</f>
        <v>0</v>
      </c>
      <c r="S723" s="5">
        <f>IF(P723&gt;=Q723,P723/N723,0)</f>
        <v>474.90899999999999</v>
      </c>
      <c r="T723" s="3"/>
      <c r="U723" s="3">
        <f>IF(T723="",1,0)</f>
        <v>1</v>
      </c>
      <c r="V723" s="3">
        <v>28</v>
      </c>
      <c r="W723" s="5">
        <v>0</v>
      </c>
      <c r="X723" s="5">
        <v>245.73</v>
      </c>
      <c r="Y723" s="5">
        <f>X723*W723</f>
        <v>0</v>
      </c>
      <c r="Z723" s="5">
        <v>400</v>
      </c>
      <c r="AA723" s="5">
        <f>S723+Y723+Z723</f>
        <v>874.90899999999999</v>
      </c>
      <c r="AB723" s="39">
        <f>(J723/12+J723/12*1.3333333333+450/12+J723/30*6/12+J723)*1.3+Y723+Z723+153.9</f>
        <v>3095.0427888831728</v>
      </c>
      <c r="AC723" s="39" t="s">
        <v>18</v>
      </c>
      <c r="AD723" s="39">
        <f>J723*1.3+400+153.9</f>
        <v>2611.8389999999999</v>
      </c>
      <c r="AE723" s="39">
        <f>SUMIFS('CUSTO MENSAL FUNC NOVO'!H:H,'CUSTO MENSAL FUNC NOVO'!A:A,'VALORES MENSAIS'!AC723)</f>
        <v>1902.2210000000002</v>
      </c>
      <c r="AF723" s="27">
        <f>IF($R723&gt;0,$R723,$S723)+$Y723+$Z723</f>
        <v>874.90899999999999</v>
      </c>
      <c r="AG723" s="27">
        <f>IF($R723&gt;0,$R723,$S723)+$Y723+$Z723</f>
        <v>874.90899999999999</v>
      </c>
      <c r="AH723" s="27">
        <f>IF($R723&gt;0,$R723,$S723)+$Y723+$Z723</f>
        <v>874.90899999999999</v>
      </c>
      <c r="AI723" s="27">
        <f>IF($R723&gt;0,$R723,$S723)+$Y723+$Z723</f>
        <v>874.90899999999999</v>
      </c>
      <c r="AJ723" s="27">
        <f>IF($O723&gt;=AJ$1,$S723+$Y723+$Z723,$Y723+$Z723)</f>
        <v>874.90899999999999</v>
      </c>
      <c r="AK723" s="27">
        <f>IF($O723&gt;=AK$1,$S723+$Y723+$Z723,$Y723+$Z723)</f>
        <v>874.90899999999999</v>
      </c>
      <c r="AL723" s="27">
        <f>IF($O723&gt;=AL$1,$S723+$Y723+$Z723,$Y723+$Z723)</f>
        <v>874.90899999999999</v>
      </c>
      <c r="AM723" s="27">
        <f>IF($O723&gt;=AM$1,$S723+$Y723+$Z723,$Y723+$Z723)</f>
        <v>874.90899999999999</v>
      </c>
      <c r="AN723" s="27">
        <f>IF($O723&gt;=AN$1,$S723+$Y723+$Z723,$Y723+$Z723)</f>
        <v>874.90899999999999</v>
      </c>
      <c r="AO723" s="27">
        <f>IF($O723&gt;=AO$1,$S723+$Y723+$Z723,$Y723+$Z723)</f>
        <v>874.90899999999999</v>
      </c>
      <c r="AP723" s="27">
        <f>IF($O723&gt;=AP$1,$S723+$Y723+$Z723,$Y723+$Z723)</f>
        <v>874.90899999999999</v>
      </c>
      <c r="AQ723" s="27">
        <f>IF($O723&gt;=AQ$1,$S723+$Y723+$Z723,$Y723+$Z723)</f>
        <v>874.90899999999999</v>
      </c>
      <c r="AR723" s="27">
        <f>IF($O723&gt;=AR$1,$S723+$Y723+$Z723,$Y723+$Z723)</f>
        <v>874.90899999999999</v>
      </c>
      <c r="AS723" s="27">
        <f>IF($O723&gt;=AS$1,$S723+$Y723+$Z723,$Y723+$Z723)</f>
        <v>874.90899999999999</v>
      </c>
      <c r="AT723" s="27">
        <f>IF($O723&gt;=AT$1,$S723+$Y723+$Z723,$Y723+$Z723)</f>
        <v>874.90899999999999</v>
      </c>
      <c r="AU723" s="27">
        <f>IF($O723&gt;=AU$1,$S723+$Y723+$Z723,$Y723+$Z723)</f>
        <v>874.90899999999999</v>
      </c>
      <c r="AV723" s="27">
        <f>IF($O723&gt;=AV$1,$S723+$Y723+$Z723,$Y723+$Z723)</f>
        <v>874.90899999999999</v>
      </c>
      <c r="AW723" s="27">
        <f>IF($O723&gt;=AW$1,$S723+$Y723+$Z723,$Y723+$Z723)</f>
        <v>874.90899999999999</v>
      </c>
      <c r="AX723" s="27">
        <f>IF($O723&gt;=AX$1,$S723+$Y723+$Z723,$Y723+$Z723)</f>
        <v>874.90899999999999</v>
      </c>
      <c r="AY723" s="27">
        <f>IF($O723&gt;=AY$1,$S723+$Y723+$Z723,$Y723+$Z723)</f>
        <v>874.90899999999999</v>
      </c>
      <c r="AZ723" s="27">
        <f>IF($O723&gt;=AZ$1,$S723+$Y723+$Z723,$Y723+$Z723)</f>
        <v>874.90899999999999</v>
      </c>
      <c r="BA723" s="27">
        <f>IF($O723&gt;=BA$1,$S723+$Y723+$Z723,$Y723+$Z723)</f>
        <v>874.90899999999999</v>
      </c>
      <c r="BB723" s="27">
        <f>IF($O723&gt;=BB$1,$S723+$Y723+$Z723,$Y723+$Z723)</f>
        <v>874.90899999999999</v>
      </c>
      <c r="BC723" s="27">
        <f>IF($O723&gt;=BC$1,$S723+$Y723+$Z723,$Y723+$Z723)</f>
        <v>874.90899999999999</v>
      </c>
      <c r="BD723" s="27">
        <f>IF($O723&gt;=BD$1,$S723+$Y723+$Z723,$Y723+$Z723)</f>
        <v>874.90899999999999</v>
      </c>
      <c r="BE723" s="27">
        <f>IF($O723&gt;=BE$1,$S723+$Y723+$Z723,$Y723+$Z723)</f>
        <v>874.90899999999999</v>
      </c>
      <c r="BF723" s="27">
        <f>IF($O723&gt;=BF$1,$S723+$Y723+$Z723,$Y723+$Z723)</f>
        <v>874.90899999999999</v>
      </c>
      <c r="BG723" s="27">
        <f>IF($O723&gt;=BG$1,$S723+$Y723+$Z723,$Y723+$Z723)</f>
        <v>874.90899999999999</v>
      </c>
      <c r="BH723" s="27">
        <f>IF($O723&gt;=BH$1,$S723+$Y723+$Z723,$Y723+$Z723)</f>
        <v>874.90899999999999</v>
      </c>
      <c r="BI723" s="27">
        <f>IF($O723&gt;=BI$1,$S723+$Y723+$Z723,$Y723+$Z723)</f>
        <v>874.90899999999999</v>
      </c>
      <c r="BJ723" s="27">
        <f>IF($O723&gt;=BJ$1,$S723+$Y723+$Z723,$Y723+$Z723)</f>
        <v>874.90899999999999</v>
      </c>
      <c r="BK723" s="27">
        <f>IF($O723&gt;=BK$1,$S723+$Y723+$Z723,$Y723+$Z723)</f>
        <v>874.90899999999999</v>
      </c>
      <c r="BL723" s="27">
        <f>IF($O723&gt;=BL$1,$S723+$Y723+$Z723,$Y723+$Z723)</f>
        <v>874.90899999999999</v>
      </c>
      <c r="BM723" s="27">
        <f>IF($O723&gt;=BM$1,$S723+$Y723+$Z723,$Y723+$Z723)</f>
        <v>874.90899999999999</v>
      </c>
      <c r="BN723" s="27">
        <f>IF($O723&gt;=BN$1,$S723+$Y723+$Z723,$Y723+$Z723)</f>
        <v>874.90899999999999</v>
      </c>
      <c r="BO723" s="27">
        <f>IF($O723&gt;=BO$1,$S723+$Y723+$Z723,$Y723+$Z723)</f>
        <v>874.90899999999999</v>
      </c>
      <c r="BP723" s="27">
        <f>IF($O723&gt;=BP$1,$S723+$Y723+$Z723,$Y723+$Z723)</f>
        <v>874.90899999999999</v>
      </c>
      <c r="BQ723" s="27">
        <f>IF($O723&gt;=BQ$1,$S723+$Y723+$Z723,$Y723+$Z723)</f>
        <v>874.90899999999999</v>
      </c>
      <c r="BR723" s="27">
        <f>IF($O723&gt;=BR$1,$S723+$Y723+$Z723,$Y723+$Z723)</f>
        <v>874.90899999999999</v>
      </c>
      <c r="BS723" s="27">
        <f>IF($O723&gt;=BS$1,$S723+$Y723+$Z723,$Y723+$Z723)</f>
        <v>874.90899999999999</v>
      </c>
      <c r="BT723" s="27">
        <f>IF($O723&gt;=BT$1,$S723+$Y723+$Z723,$Y723+$Z723)</f>
        <v>874.90899999999999</v>
      </c>
      <c r="BU723" s="27">
        <f>IF($O723&gt;=BU$1,$S723+$Y723+$Z723,$Y723+$Z723)</f>
        <v>874.90899999999999</v>
      </c>
      <c r="BV723" s="27">
        <f>IF($O723&gt;=BV$1,$S723+$Y723+$Z723,$Y723+$Z723)</f>
        <v>874.90899999999999</v>
      </c>
      <c r="BW723" s="27">
        <f>IF($O723&gt;=BW$1,$S723+$Y723+$Z723,$Y723+$Z723)</f>
        <v>874.90899999999999</v>
      </c>
      <c r="BX723" s="27">
        <f>IF($O723&gt;=BX$1,$S723+$Y723+$Z723,$Y723+$Z723)</f>
        <v>874.90899999999999</v>
      </c>
      <c r="BY723" s="27">
        <f>IF($O723&gt;=BY$1,$S723+$Y723+$Z723,$Y723+$Z723)</f>
        <v>874.90899999999999</v>
      </c>
      <c r="BZ723" s="27">
        <f>IF($O723&gt;=BZ$1,$S723+$Y723+$Z723,$Y723+$Z723)</f>
        <v>874.90899999999999</v>
      </c>
      <c r="CA723" s="27">
        <f>IF($O723&gt;=CA$1,$S723+$Y723+$Z723,$Y723+$Z723)</f>
        <v>874.90899999999999</v>
      </c>
      <c r="CB723" s="27">
        <f>IF($O723&gt;=CB$1,$S723+$Y723+$Z723,$Y723+$Z723)</f>
        <v>874.90899999999999</v>
      </c>
      <c r="CC723" s="27">
        <f>IF($O723&gt;=CC$1,$S723+$Y723+$Z723,$Y723+$Z723)</f>
        <v>874.90899999999999</v>
      </c>
      <c r="CD723" s="27">
        <f>IF($O723&gt;=CD$1,$S723+$Y723+$Z723,$Y723+$Z723)</f>
        <v>874.90899999999999</v>
      </c>
      <c r="CE723" s="27">
        <f>IF($O723&gt;=CE$1,$S723+$Y723+$Z723,$Y723+$Z723)</f>
        <v>874.90899999999999</v>
      </c>
      <c r="CF723" s="27">
        <f>IF($O723&gt;=CF$1,$S723+$Y723+$Z723,$Y723+$Z723)</f>
        <v>874.90899999999999</v>
      </c>
      <c r="CG723" s="27">
        <f>IF($O723&gt;=CG$1,$S723+$Y723+$Z723,$Y723+$Z723)</f>
        <v>874.90899999999999</v>
      </c>
      <c r="CH723" s="27">
        <f>IF($O723&gt;=CH$1,$S723+$Y723+$Z723,$Y723+$Z723)</f>
        <v>874.90899999999999</v>
      </c>
      <c r="CI723" s="27">
        <f>IF($O723&gt;=CI$1,$S723+$Y723+$Z723,$Y723+$Z723)</f>
        <v>874.90899999999999</v>
      </c>
      <c r="CJ723" s="27">
        <f>IF($O723&gt;=CJ$1,$S723+$Y723+$Z723,$Y723+$Z723)</f>
        <v>874.90899999999999</v>
      </c>
      <c r="CK723" s="27">
        <f>IF($O723&gt;=CK$1,$S723+$Y723+$Z723,$Y723+$Z723)</f>
        <v>874.90899999999999</v>
      </c>
      <c r="CL723" s="27">
        <f>IF($O723&gt;=CL$1,$S723+$Y723+$Z723,$Y723+$Z723)</f>
        <v>874.90899999999999</v>
      </c>
      <c r="CM723" s="27">
        <f>IF($O723&gt;=CM$1,$S723+$Y723+$Z723,$Y723+$Z723)</f>
        <v>874.90899999999999</v>
      </c>
      <c r="CN723" s="27">
        <f>IF($O723&gt;=CN$1,$S723+$Y723,$Y723)</f>
        <v>474.90899999999999</v>
      </c>
      <c r="CO723" s="27">
        <f>IF($O723&gt;=CO$1,$S723+$Y723,$Y723)</f>
        <v>474.90899999999999</v>
      </c>
      <c r="CP723" s="27">
        <f>IF($O723&gt;=CP$1,$S723+$Y723,$Y723)</f>
        <v>474.90899999999999</v>
      </c>
      <c r="CQ723" s="27">
        <f>IF($O723&gt;=CQ$1,$S723+$Y723,$Y723)</f>
        <v>474.90899999999999</v>
      </c>
      <c r="CR723" s="27">
        <f>IF($O723&gt;=CR$1,$S723+$Y723,$Y723)</f>
        <v>474.90899999999999</v>
      </c>
      <c r="CS723" s="27">
        <f>IF($O723&gt;=CS$1,$S723+$Y723,$Y723)</f>
        <v>474.90899999999999</v>
      </c>
      <c r="CT723" s="27">
        <f>IF($O723&gt;=CT$1,$S723+$Y723,$Y723)</f>
        <v>474.90899999999999</v>
      </c>
      <c r="CU723" s="27">
        <f>IF($O723&gt;=CU$1,$S723+$Y723,$Y723)</f>
        <v>474.90899999999999</v>
      </c>
      <c r="CV723" s="27">
        <f>IF($O723&gt;=CV$1,$S723+$Y723,$Y723)</f>
        <v>474.90899999999999</v>
      </c>
      <c r="CW723" s="27">
        <f>IF($O723&gt;=CW$1,$S723+$Y723,$Y723)</f>
        <v>474.90899999999999</v>
      </c>
      <c r="CX723" s="27">
        <f>IF($O723&gt;=CX$1,$S723+$Y723,$Y723)</f>
        <v>474.90899999999999</v>
      </c>
      <c r="CY723" s="27">
        <f>IF($O723&gt;=CY$1,$S723+$Y723,$Y723)</f>
        <v>474.90899999999999</v>
      </c>
      <c r="CZ723" s="27">
        <f>IF($O723&gt;=CZ$1,$S723+$Y723,$Y723)</f>
        <v>474.90899999999999</v>
      </c>
      <c r="DA723" s="27">
        <f>IF($O723&gt;=DA$1,$S723+$Y723,$Y723)</f>
        <v>474.90899999999999</v>
      </c>
      <c r="DB723" s="27">
        <f>IF($O723&gt;=DB$1,$S723+$Y723,$Y723)</f>
        <v>474.90899999999999</v>
      </c>
      <c r="DC723" s="27">
        <f>IF($O723&gt;=DC$1,$S723+$Y723,$Y723)</f>
        <v>474.90899999999999</v>
      </c>
      <c r="DD723" s="27">
        <f>IF($O723&gt;=DD$1,$S723+$Y723,$Y723)</f>
        <v>474.90899999999999</v>
      </c>
      <c r="DE723" s="27">
        <f>IF($O723&gt;=DE$1,$S723+$Y723,$Y723)</f>
        <v>474.90899999999999</v>
      </c>
      <c r="DF723" s="27">
        <f>IF($O723&gt;=DF$1,$S723+$Y723,$Y723)</f>
        <v>474.90899999999999</v>
      </c>
      <c r="DG723" s="27">
        <f>IF($O723&gt;=DG$1,$S723+$Y723,$Y723)</f>
        <v>474.90899999999999</v>
      </c>
      <c r="DH723" s="27">
        <f>IF($O723&gt;=DH$1,$S723+$Y723,$Y723)</f>
        <v>474.90899999999999</v>
      </c>
      <c r="DI723" s="27">
        <f>IF($O723&gt;=DI$1,$S723+$Y723,$Y723)</f>
        <v>474.90899999999999</v>
      </c>
      <c r="DJ723" s="27">
        <f>IF($O723&gt;=DJ$1,$S723+$Y723,$Y723)</f>
        <v>474.90899999999999</v>
      </c>
      <c r="DK723" s="27">
        <f>IF($O723&gt;=DK$1,$S723+$Y723,$Y723)</f>
        <v>474.90899999999999</v>
      </c>
      <c r="DL723" s="27">
        <f>IF($O723&gt;=DL$1,$S723+$Y723,$Y723)</f>
        <v>474.90899999999999</v>
      </c>
      <c r="DM723" s="27">
        <f>IF($O723&gt;=DM$1,$S723+$Y723,$Y723)</f>
        <v>474.90899999999999</v>
      </c>
      <c r="DN723" s="27">
        <f>IF($O723&gt;=DN$1,$S723+$Y723,$Y723)</f>
        <v>474.90899999999999</v>
      </c>
      <c r="DO723" s="27">
        <f>IF($O723&gt;=DO$1,$S723+$Y723,$Y723)</f>
        <v>474.90899999999999</v>
      </c>
      <c r="DP723" s="27">
        <f>IF($O723&gt;=DP$1,$S723+$Y723,$Y723)</f>
        <v>474.90899999999999</v>
      </c>
      <c r="DQ723" s="27">
        <f>IF($O723&gt;=DQ$1,$S723+$Y723,$Y723)</f>
        <v>474.90899999999999</v>
      </c>
      <c r="DR723" s="27">
        <f>IF($O723&gt;=DR$1,$S723+$Y723,$Y723)</f>
        <v>474.90899999999999</v>
      </c>
      <c r="DS723" s="27">
        <f>IF($O723&gt;=DS$1,$S723+$Y723,$Y723)</f>
        <v>474.90899999999999</v>
      </c>
      <c r="DT723" s="27">
        <f>IF($O723&gt;=DT$1,$S723+$Y723,$Y723)</f>
        <v>474.90899999999999</v>
      </c>
      <c r="DU723" s="27">
        <f>IF($O723&gt;=DU$1,$S723+$Y723,$Y723)</f>
        <v>474.90899999999999</v>
      </c>
      <c r="DV723" s="27">
        <f>IF($O723&gt;=DV$1,$S723+$Y723,$Y723)</f>
        <v>474.90899999999999</v>
      </c>
      <c r="DW723" s="27">
        <f>IF($O723&gt;=DW$1,$S723+$Y723,$Y723)</f>
        <v>474.90899999999999</v>
      </c>
      <c r="DX723" s="27">
        <f>IF($O723&gt;=DX$1,$S723+$Y723,$Y723)</f>
        <v>474.90899999999999</v>
      </c>
      <c r="DY723" s="27">
        <f>IF($O723&gt;=DY$1,$S723+$Y723,$Y723)</f>
        <v>474.90899999999999</v>
      </c>
      <c r="DZ723" s="27">
        <f>IF($O723&gt;=DZ$1,$S723+$Y723,$Y723)</f>
        <v>474.90899999999999</v>
      </c>
      <c r="EA723" s="27">
        <f>IF($O723&gt;=EA$1,$S723+$Y723,$Y723)</f>
        <v>474.90899999999999</v>
      </c>
      <c r="EB723" s="27">
        <f>IF($O723&gt;=EB$1,$S723+$Y723,$Y723)</f>
        <v>474.90899999999999</v>
      </c>
      <c r="EC723" s="27">
        <f>IF($O723&gt;=EC$1,$S723+$Y723,$Y723)</f>
        <v>474.90899999999999</v>
      </c>
      <c r="ED723" s="27">
        <f>IF($O723&gt;=ED$1,$S723+$Y723,$Y723)</f>
        <v>474.90899999999999</v>
      </c>
      <c r="EE723" s="27">
        <f>IF($O723&gt;=EE$1,$S723+$Y723,$Y723)</f>
        <v>474.90899999999999</v>
      </c>
      <c r="EF723" s="27">
        <f>IF($O723&gt;=EF$1,$S723+$Y723,$Y723)</f>
        <v>474.90899999999999</v>
      </c>
      <c r="EG723" s="27">
        <f>IF($O723&gt;=EG$1,$S723+$Y723,$Y723)</f>
        <v>474.90899999999999</v>
      </c>
      <c r="EH723" s="27">
        <f>IF($O723&gt;=EH$1,$S723+$Y723,$Y723)</f>
        <v>474.90899999999999</v>
      </c>
      <c r="EI723" s="27">
        <f>IF($O723&gt;=EI$1,$S723+$Y723,$Y723)</f>
        <v>474.90899999999999</v>
      </c>
      <c r="EJ723" s="27">
        <f>IF($O723&gt;=EJ$1,$S723+$Y723,$Y723)</f>
        <v>474.90899999999999</v>
      </c>
      <c r="EK723" s="27">
        <f>IF($O723&gt;=EK$1,$S723+$Y723,$Y723)</f>
        <v>474.90899999999999</v>
      </c>
      <c r="EL723" s="27">
        <f>IF($O723&gt;=EL$1,$S723+$Y723,$Y723)</f>
        <v>474.90899999999999</v>
      </c>
      <c r="EM723" s="27">
        <f>IF($O723&gt;=EM$1,$S723+$Y723,$Y723)</f>
        <v>474.90899999999999</v>
      </c>
      <c r="EN723" s="27">
        <f>IF($O723&gt;=EN$1,$S723+$Y723,$Y723)</f>
        <v>474.90899999999999</v>
      </c>
      <c r="EO723" s="27">
        <f>IF($O723&gt;=EO$1,$S723+$Y723,$Y723)</f>
        <v>474.90899999999999</v>
      </c>
      <c r="EP723" s="27">
        <f>IF($O723&gt;=EP$1,$S723+$Y723,$Y723)</f>
        <v>474.90899999999999</v>
      </c>
      <c r="EQ723" s="27">
        <f>IF($O723&gt;=EQ$1,$S723+$Y723,$Y723)</f>
        <v>474.90899999999999</v>
      </c>
      <c r="ER723" s="27">
        <f>IF($O723&gt;=ER$1,$S723+$Y723,$Y723)</f>
        <v>474.90899999999999</v>
      </c>
      <c r="ES723" s="27">
        <f>IF($O723&gt;=ES$1,$S723+$Y723,$Y723)</f>
        <v>474.90899999999999</v>
      </c>
      <c r="ET723" s="27">
        <f>IF($O723&gt;=ET$1,$S723+$Y723,$Y723)</f>
        <v>474.90899999999999</v>
      </c>
      <c r="EU723" s="27">
        <f>IF($O723&gt;=EU$1,$S723+$Y723,$Y723)</f>
        <v>474.90899999999999</v>
      </c>
      <c r="EV723" s="27">
        <f>IF($O723&gt;=EV$1,$S723,0)</f>
        <v>474.90899999999999</v>
      </c>
      <c r="EW723" s="27">
        <f>IF($O723&gt;=EW$1,$S723,0)</f>
        <v>474.90899999999999</v>
      </c>
      <c r="EX723" s="27">
        <f>IF($O723&gt;=EX$1,$S723,0)</f>
        <v>474.90899999999999</v>
      </c>
      <c r="EY723" s="27">
        <f>IF($O723&gt;=EY$1,$S723,0)</f>
        <v>474.90899999999999</v>
      </c>
      <c r="EZ723" s="27">
        <f>IF($O723&gt;=EZ$1,$S723,0)</f>
        <v>474.90899999999999</v>
      </c>
      <c r="FA723" s="27">
        <f>IF($O723&gt;=FA$1,$S723,0)</f>
        <v>474.90899999999999</v>
      </c>
      <c r="FB723" s="27">
        <f>IF($O723&gt;=FB$1,$S723,0)</f>
        <v>474.90899999999999</v>
      </c>
      <c r="FC723" s="27">
        <f>IF($O723&gt;=FC$1,$S723,0)</f>
        <v>474.90899999999999</v>
      </c>
      <c r="FD723" s="27">
        <f>IF($O723&gt;=FD$1,$S723,0)</f>
        <v>474.90899999999999</v>
      </c>
      <c r="FE723" s="27">
        <f>IF($O723&gt;=FE$1,$S723,0)</f>
        <v>474.90899999999999</v>
      </c>
      <c r="FF723" s="27">
        <f>IF($O723&gt;=FF$1,$S723,0)</f>
        <v>474.90899999999999</v>
      </c>
      <c r="FG723" s="27">
        <f>IF($O723&gt;=FG$1,$S723,0)</f>
        <v>474.90899999999999</v>
      </c>
      <c r="FH723" s="27">
        <f>IF($O723&gt;=FH$1,$S723,0)</f>
        <v>474.90899999999999</v>
      </c>
      <c r="FI723" s="27">
        <f>IF($O723&gt;=FI$1,$S723,0)</f>
        <v>474.90899999999999</v>
      </c>
      <c r="FJ723" s="27">
        <f>IF($O723&gt;=FJ$1,$S723,0)</f>
        <v>474.90899999999999</v>
      </c>
      <c r="FK723" s="27">
        <f>IF($O723&gt;=FK$1,$S723,0)</f>
        <v>474.90899999999999</v>
      </c>
      <c r="FL723" s="27">
        <f>IF($O723&gt;=FL$1,$S723,0)</f>
        <v>474.90899999999999</v>
      </c>
      <c r="FM723" s="27">
        <f>IF($O723&gt;=FM$1,$S723,0)</f>
        <v>474.90899999999999</v>
      </c>
      <c r="FN723" s="27">
        <f>IF($O723&gt;=FN$1,$S723,0)</f>
        <v>474.90899999999999</v>
      </c>
      <c r="FO723" s="27">
        <f>IF($O723&gt;=FO$1,$S723,0)</f>
        <v>474.90899999999999</v>
      </c>
      <c r="FP723" s="27">
        <f>IF($O723&gt;=FP$1,$S723,0)</f>
        <v>474.90899999999999</v>
      </c>
      <c r="FQ723" s="27">
        <f>IF($O723&gt;=FQ$1,$S723,0)</f>
        <v>474.90899999999999</v>
      </c>
      <c r="FR723" s="27">
        <f>IF($O723&gt;=FR$1,$S723,0)</f>
        <v>474.90899999999999</v>
      </c>
      <c r="FS723" s="27">
        <f>IF($O723&gt;=FS$1,$S723,0)</f>
        <v>474.90899999999999</v>
      </c>
      <c r="FT723" s="27">
        <f>IF($O723&gt;=FT$1,$S723,0)</f>
        <v>474.90899999999999</v>
      </c>
      <c r="FU723" s="27">
        <f>IF($O723&gt;=FU$1,$S723,0)</f>
        <v>474.90899999999999</v>
      </c>
      <c r="FV723" s="27">
        <f>IF($O723&gt;=FV$1,$S723,0)</f>
        <v>474.90899999999999</v>
      </c>
      <c r="FW723" s="27">
        <f>IF($O723&gt;=FW$1,$S723,0)</f>
        <v>474.90899999999999</v>
      </c>
      <c r="FX723" s="27">
        <f>IF($O723&gt;=FX$1,$S723,0)</f>
        <v>474.90899999999999</v>
      </c>
      <c r="FY723" s="27">
        <f>IF($O723&gt;=FY$1,$S723,0)</f>
        <v>474.90899999999999</v>
      </c>
      <c r="FZ723" s="27">
        <f>IF($O723&gt;=FZ$1,$S723,0)</f>
        <v>474.90899999999999</v>
      </c>
      <c r="GA723" s="27">
        <f>IF($O723&gt;=GA$1,$S723,0)</f>
        <v>474.90899999999999</v>
      </c>
      <c r="GB723" s="27">
        <f>IF($O723&gt;=GB$1,$S723,0)</f>
        <v>474.90899999999999</v>
      </c>
      <c r="GC723" s="27">
        <f>IF($O723&gt;=GC$1,$S723,0)</f>
        <v>474.90899999999999</v>
      </c>
      <c r="GD723" s="27">
        <f>IF($O723&gt;=GD$1,$S723,0)</f>
        <v>474.90899999999999</v>
      </c>
      <c r="GE723" s="27">
        <f>IF($O723&gt;=GE$1,$S723,0)</f>
        <v>474.90899999999999</v>
      </c>
      <c r="GF723" s="27">
        <f>IF($O723&gt;=GF$1,$S723,0)</f>
        <v>474.90899999999999</v>
      </c>
      <c r="GG723" s="27">
        <f>IF($O723&gt;=GG$1,$S723,0)</f>
        <v>474.90899999999999</v>
      </c>
      <c r="GH723" s="27">
        <f>IF($O723&gt;=GH$1,$S723,0)</f>
        <v>474.90899999999999</v>
      </c>
      <c r="GI723" s="27">
        <f>IF($O723&gt;=GI$1,$S723,0)</f>
        <v>474.90899999999999</v>
      </c>
      <c r="GJ723" s="27">
        <f>IF($O723&gt;=GJ$1,$S723,0)</f>
        <v>474.90899999999999</v>
      </c>
      <c r="GK723" s="27">
        <f>IF($O723&gt;=GK$1,$S723,0)</f>
        <v>474.90899999999999</v>
      </c>
      <c r="GL723" s="27">
        <f>IF($O723&gt;=GL$1,$S723,0)</f>
        <v>474.90899999999999</v>
      </c>
      <c r="GM723" s="27">
        <f>IF($O723&gt;=GM$1,$S723,0)</f>
        <v>474.90899999999999</v>
      </c>
      <c r="GN723" s="27">
        <f>IF($O723&gt;=GN$1,$S723,0)</f>
        <v>474.90899999999999</v>
      </c>
      <c r="GO723" s="27">
        <f>IF($O723&gt;=GO$1,$S723,0)</f>
        <v>474.90899999999999</v>
      </c>
      <c r="GP723" s="27">
        <f>IF($O723&gt;=GP$1,$S723,0)</f>
        <v>474.90899999999999</v>
      </c>
      <c r="GQ723" s="27">
        <f>IF($O723&gt;=GQ$1,$S723,0)</f>
        <v>474.90899999999999</v>
      </c>
      <c r="GR723" s="27">
        <f>IF($O723&gt;=GR$1,$S723,0)</f>
        <v>474.90899999999999</v>
      </c>
      <c r="GS723" s="27">
        <f>IF($O723&gt;=GS$1,$S723,0)</f>
        <v>474.90899999999999</v>
      </c>
      <c r="GT723" s="27">
        <f>IF($O723&gt;=GT$1,$S723,0)</f>
        <v>474.90899999999999</v>
      </c>
      <c r="GU723" s="27">
        <f>IF($O723&gt;=GU$1,$S723,0)</f>
        <v>474.90899999999999</v>
      </c>
      <c r="GV723" s="27">
        <f>IF($O723&gt;=GV$1,$S723,0)</f>
        <v>474.90899999999999</v>
      </c>
      <c r="GW723" s="27">
        <f>IF($O723&gt;=GW$1,$S723,0)</f>
        <v>474.90899999999999</v>
      </c>
      <c r="GX723" s="27">
        <f>IF($O723&gt;=GX$1,$S723,0)</f>
        <v>474.90899999999999</v>
      </c>
      <c r="GY723" s="27">
        <f>IF($O723&gt;=GY$1,$S723,0)</f>
        <v>474.90899999999999</v>
      </c>
      <c r="GZ723" s="27">
        <f>IF($O723&gt;=GZ$1,$S723,0)</f>
        <v>474.90899999999999</v>
      </c>
      <c r="HA723" s="27">
        <f>IF($O723&gt;=HA$1,$S723,0)</f>
        <v>474.90899999999999</v>
      </c>
      <c r="HB723" s="27">
        <f>IF($O723&gt;=HB$1,$S723,0)</f>
        <v>474.90899999999999</v>
      </c>
      <c r="HC723" s="27">
        <f>IF($O723&gt;=HC$1,$S723,0)</f>
        <v>474.90899999999999</v>
      </c>
    </row>
    <row r="724" spans="1:211">
      <c r="A724" s="3">
        <v>17370</v>
      </c>
      <c r="B724" s="3" t="s">
        <v>778</v>
      </c>
      <c r="C724" s="3" t="s">
        <v>45</v>
      </c>
      <c r="D724" s="3">
        <v>52</v>
      </c>
      <c r="E724" s="4">
        <v>29593</v>
      </c>
      <c r="F724" s="5">
        <v>37.473972602739728</v>
      </c>
      <c r="G724" s="3" t="s">
        <v>729</v>
      </c>
      <c r="H724" s="4">
        <v>24278</v>
      </c>
      <c r="I724" s="9" t="s">
        <v>859</v>
      </c>
      <c r="J724" s="5">
        <v>3372.1</v>
      </c>
      <c r="K724" s="31">
        <v>1010</v>
      </c>
      <c r="L724" s="32">
        <v>37</v>
      </c>
      <c r="M724" s="33">
        <f>VLOOKUP(L724,FIND,3,TRUE)</f>
        <v>1.5</v>
      </c>
      <c r="N724" s="32">
        <f>IF(L724&gt;30,180,VLOOKUP(L724,TEMPO,2,FALSE))</f>
        <v>180</v>
      </c>
      <c r="O724" s="32">
        <f>IF(R724&gt;0,4,N724)</f>
        <v>180</v>
      </c>
      <c r="P724" s="96">
        <f>J724*M724*L724</f>
        <v>187151.55</v>
      </c>
      <c r="Q724" s="96">
        <f>10934.45*2</f>
        <v>21868.9</v>
      </c>
      <c r="R724" s="96">
        <f>IF(P724&lt;=Q724,P724/4,0)</f>
        <v>0</v>
      </c>
      <c r="S724" s="5">
        <f>IF(P724&gt;=Q724,P724/N724,0)</f>
        <v>1039.7308333333333</v>
      </c>
      <c r="T724" s="3"/>
      <c r="U724" s="3">
        <f>IF(T724="",1,0)</f>
        <v>1</v>
      </c>
      <c r="V724" s="3">
        <v>80</v>
      </c>
      <c r="W724" s="5">
        <v>0</v>
      </c>
      <c r="X724" s="5">
        <v>203.3</v>
      </c>
      <c r="Y724" s="5">
        <f>X724*W724</f>
        <v>0</v>
      </c>
      <c r="Z724" s="5">
        <v>400</v>
      </c>
      <c r="AA724" s="5">
        <f>S724+Y724+Z724</f>
        <v>1439.7308333333333</v>
      </c>
      <c r="AB724" s="39">
        <f>(J724/12+J724/12*1.3333333333+450/12+J724/30*6/12+J724)*1.3+Y724+Z724+153.9</f>
        <v>5911.8341110989331</v>
      </c>
      <c r="AC724" s="39" t="s">
        <v>45</v>
      </c>
      <c r="AD724" s="39">
        <f>J724*1.3+400+153.9</f>
        <v>4937.63</v>
      </c>
      <c r="AE724" s="39">
        <f>SUMIFS('CUSTO MENSAL FUNC NOVO'!H:H,'CUSTO MENSAL FUNC NOVO'!A:A,'VALORES MENSAIS'!AC724)</f>
        <v>2013.943</v>
      </c>
      <c r="AF724" s="27">
        <f>IF($R724&gt;0,$R724,$S724)+$Y724+$Z724</f>
        <v>1439.7308333333333</v>
      </c>
      <c r="AG724" s="27">
        <f>IF($R724&gt;0,$R724,$S724)+$Y724+$Z724</f>
        <v>1439.7308333333333</v>
      </c>
      <c r="AH724" s="27">
        <f>IF($R724&gt;0,$R724,$S724)+$Y724+$Z724</f>
        <v>1439.7308333333333</v>
      </c>
      <c r="AI724" s="27">
        <f>IF($R724&gt;0,$R724,$S724)+$Y724+$Z724</f>
        <v>1439.7308333333333</v>
      </c>
      <c r="AJ724" s="27">
        <f>IF($O724&gt;=AJ$1,$S724+$Y724+$Z724,$Y724+$Z724)</f>
        <v>1439.7308333333333</v>
      </c>
      <c r="AK724" s="27">
        <f>IF($O724&gt;=AK$1,$S724+$Y724+$Z724,$Y724+$Z724)</f>
        <v>1439.7308333333333</v>
      </c>
      <c r="AL724" s="27">
        <f>IF($O724&gt;=AL$1,$S724+$Y724+$Z724,$Y724+$Z724)</f>
        <v>1439.7308333333333</v>
      </c>
      <c r="AM724" s="27">
        <f>IF($O724&gt;=AM$1,$S724+$Y724+$Z724,$Y724+$Z724)</f>
        <v>1439.7308333333333</v>
      </c>
      <c r="AN724" s="27">
        <f>IF($O724&gt;=AN$1,$S724+$Y724+$Z724,$Y724+$Z724)</f>
        <v>1439.7308333333333</v>
      </c>
      <c r="AO724" s="27">
        <f>IF($O724&gt;=AO$1,$S724+$Y724+$Z724,$Y724+$Z724)</f>
        <v>1439.7308333333333</v>
      </c>
      <c r="AP724" s="27">
        <f>IF($O724&gt;=AP$1,$S724+$Y724+$Z724,$Y724+$Z724)</f>
        <v>1439.7308333333333</v>
      </c>
      <c r="AQ724" s="27">
        <f>IF($O724&gt;=AQ$1,$S724+$Y724+$Z724,$Y724+$Z724)</f>
        <v>1439.7308333333333</v>
      </c>
      <c r="AR724" s="27">
        <f>IF($O724&gt;=AR$1,$S724+$Y724+$Z724,$Y724+$Z724)</f>
        <v>1439.7308333333333</v>
      </c>
      <c r="AS724" s="27">
        <f>IF($O724&gt;=AS$1,$S724+$Y724+$Z724,$Y724+$Z724)</f>
        <v>1439.7308333333333</v>
      </c>
      <c r="AT724" s="27">
        <f>IF($O724&gt;=AT$1,$S724+$Y724+$Z724,$Y724+$Z724)</f>
        <v>1439.7308333333333</v>
      </c>
      <c r="AU724" s="27">
        <f>IF($O724&gt;=AU$1,$S724+$Y724+$Z724,$Y724+$Z724)</f>
        <v>1439.7308333333333</v>
      </c>
      <c r="AV724" s="27">
        <f>IF($O724&gt;=AV$1,$S724+$Y724+$Z724,$Y724+$Z724)</f>
        <v>1439.7308333333333</v>
      </c>
      <c r="AW724" s="27">
        <f>IF($O724&gt;=AW$1,$S724+$Y724+$Z724,$Y724+$Z724)</f>
        <v>1439.7308333333333</v>
      </c>
      <c r="AX724" s="27">
        <f>IF($O724&gt;=AX$1,$S724+$Y724+$Z724,$Y724+$Z724)</f>
        <v>1439.7308333333333</v>
      </c>
      <c r="AY724" s="27">
        <f>IF($O724&gt;=AY$1,$S724+$Y724+$Z724,$Y724+$Z724)</f>
        <v>1439.7308333333333</v>
      </c>
      <c r="AZ724" s="27">
        <f>IF($O724&gt;=AZ$1,$S724+$Y724+$Z724,$Y724+$Z724)</f>
        <v>1439.7308333333333</v>
      </c>
      <c r="BA724" s="27">
        <f>IF($O724&gt;=BA$1,$S724+$Y724+$Z724,$Y724+$Z724)</f>
        <v>1439.7308333333333</v>
      </c>
      <c r="BB724" s="27">
        <f>IF($O724&gt;=BB$1,$S724+$Y724+$Z724,$Y724+$Z724)</f>
        <v>1439.7308333333333</v>
      </c>
      <c r="BC724" s="27">
        <f>IF($O724&gt;=BC$1,$S724+$Y724+$Z724,$Y724+$Z724)</f>
        <v>1439.7308333333333</v>
      </c>
      <c r="BD724" s="27">
        <f>IF($O724&gt;=BD$1,$S724+$Y724+$Z724,$Y724+$Z724)</f>
        <v>1439.7308333333333</v>
      </c>
      <c r="BE724" s="27">
        <f>IF($O724&gt;=BE$1,$S724+$Y724+$Z724,$Y724+$Z724)</f>
        <v>1439.7308333333333</v>
      </c>
      <c r="BF724" s="27">
        <f>IF($O724&gt;=BF$1,$S724+$Y724+$Z724,$Y724+$Z724)</f>
        <v>1439.7308333333333</v>
      </c>
      <c r="BG724" s="27">
        <f>IF($O724&gt;=BG$1,$S724+$Y724+$Z724,$Y724+$Z724)</f>
        <v>1439.7308333333333</v>
      </c>
      <c r="BH724" s="27">
        <f>IF($O724&gt;=BH$1,$S724+$Y724+$Z724,$Y724+$Z724)</f>
        <v>1439.7308333333333</v>
      </c>
      <c r="BI724" s="27">
        <f>IF($O724&gt;=BI$1,$S724+$Y724+$Z724,$Y724+$Z724)</f>
        <v>1439.7308333333333</v>
      </c>
      <c r="BJ724" s="27">
        <f>IF($O724&gt;=BJ$1,$S724+$Y724+$Z724,$Y724+$Z724)</f>
        <v>1439.7308333333333</v>
      </c>
      <c r="BK724" s="27">
        <f>IF($O724&gt;=BK$1,$S724+$Y724+$Z724,$Y724+$Z724)</f>
        <v>1439.7308333333333</v>
      </c>
      <c r="BL724" s="27">
        <f>IF($O724&gt;=BL$1,$S724+$Y724+$Z724,$Y724+$Z724)</f>
        <v>1439.7308333333333</v>
      </c>
      <c r="BM724" s="27">
        <f>IF($O724&gt;=BM$1,$S724+$Y724+$Z724,$Y724+$Z724)</f>
        <v>1439.7308333333333</v>
      </c>
      <c r="BN724" s="27">
        <f>IF($O724&gt;=BN$1,$S724+$Y724+$Z724,$Y724+$Z724)</f>
        <v>1439.7308333333333</v>
      </c>
      <c r="BO724" s="27">
        <f>IF($O724&gt;=BO$1,$S724+$Y724+$Z724,$Y724+$Z724)</f>
        <v>1439.7308333333333</v>
      </c>
      <c r="BP724" s="27">
        <f>IF($O724&gt;=BP$1,$S724+$Y724+$Z724,$Y724+$Z724)</f>
        <v>1439.7308333333333</v>
      </c>
      <c r="BQ724" s="27">
        <f>IF($O724&gt;=BQ$1,$S724+$Y724+$Z724,$Y724+$Z724)</f>
        <v>1439.7308333333333</v>
      </c>
      <c r="BR724" s="27">
        <f>IF($O724&gt;=BR$1,$S724+$Y724+$Z724,$Y724+$Z724)</f>
        <v>1439.7308333333333</v>
      </c>
      <c r="BS724" s="27">
        <f>IF($O724&gt;=BS$1,$S724+$Y724+$Z724,$Y724+$Z724)</f>
        <v>1439.7308333333333</v>
      </c>
      <c r="BT724" s="27">
        <f>IF($O724&gt;=BT$1,$S724+$Y724+$Z724,$Y724+$Z724)</f>
        <v>1439.7308333333333</v>
      </c>
      <c r="BU724" s="27">
        <f>IF($O724&gt;=BU$1,$S724+$Y724+$Z724,$Y724+$Z724)</f>
        <v>1439.7308333333333</v>
      </c>
      <c r="BV724" s="27">
        <f>IF($O724&gt;=BV$1,$S724+$Y724+$Z724,$Y724+$Z724)</f>
        <v>1439.7308333333333</v>
      </c>
      <c r="BW724" s="27">
        <f>IF($O724&gt;=BW$1,$S724+$Y724+$Z724,$Y724+$Z724)</f>
        <v>1439.7308333333333</v>
      </c>
      <c r="BX724" s="27">
        <f>IF($O724&gt;=BX$1,$S724+$Y724+$Z724,$Y724+$Z724)</f>
        <v>1439.7308333333333</v>
      </c>
      <c r="BY724" s="27">
        <f>IF($O724&gt;=BY$1,$S724+$Y724+$Z724,$Y724+$Z724)</f>
        <v>1439.7308333333333</v>
      </c>
      <c r="BZ724" s="27">
        <f>IF($O724&gt;=BZ$1,$S724+$Y724+$Z724,$Y724+$Z724)</f>
        <v>1439.7308333333333</v>
      </c>
      <c r="CA724" s="27">
        <f>IF($O724&gt;=CA$1,$S724+$Y724+$Z724,$Y724+$Z724)</f>
        <v>1439.7308333333333</v>
      </c>
      <c r="CB724" s="27">
        <f>IF($O724&gt;=CB$1,$S724+$Y724+$Z724,$Y724+$Z724)</f>
        <v>1439.7308333333333</v>
      </c>
      <c r="CC724" s="27">
        <f>IF($O724&gt;=CC$1,$S724+$Y724+$Z724,$Y724+$Z724)</f>
        <v>1439.7308333333333</v>
      </c>
      <c r="CD724" s="27">
        <f>IF($O724&gt;=CD$1,$S724+$Y724+$Z724,$Y724+$Z724)</f>
        <v>1439.7308333333333</v>
      </c>
      <c r="CE724" s="27">
        <f>IF($O724&gt;=CE$1,$S724+$Y724+$Z724,$Y724+$Z724)</f>
        <v>1439.7308333333333</v>
      </c>
      <c r="CF724" s="27">
        <f>IF($O724&gt;=CF$1,$S724+$Y724+$Z724,$Y724+$Z724)</f>
        <v>1439.7308333333333</v>
      </c>
      <c r="CG724" s="27">
        <f>IF($O724&gt;=CG$1,$S724+$Y724+$Z724,$Y724+$Z724)</f>
        <v>1439.7308333333333</v>
      </c>
      <c r="CH724" s="27">
        <f>IF($O724&gt;=CH$1,$S724+$Y724+$Z724,$Y724+$Z724)</f>
        <v>1439.7308333333333</v>
      </c>
      <c r="CI724" s="27">
        <f>IF($O724&gt;=CI$1,$S724+$Y724+$Z724,$Y724+$Z724)</f>
        <v>1439.7308333333333</v>
      </c>
      <c r="CJ724" s="27">
        <f>IF($O724&gt;=CJ$1,$S724+$Y724+$Z724,$Y724+$Z724)</f>
        <v>1439.7308333333333</v>
      </c>
      <c r="CK724" s="27">
        <f>IF($O724&gt;=CK$1,$S724+$Y724+$Z724,$Y724+$Z724)</f>
        <v>1439.7308333333333</v>
      </c>
      <c r="CL724" s="27">
        <f>IF($O724&gt;=CL$1,$S724+$Y724+$Z724,$Y724+$Z724)</f>
        <v>1439.7308333333333</v>
      </c>
      <c r="CM724" s="27">
        <f>IF($O724&gt;=CM$1,$S724+$Y724+$Z724,$Y724+$Z724)</f>
        <v>1439.7308333333333</v>
      </c>
      <c r="CN724" s="27">
        <f>IF($O724&gt;=CN$1,$S724+$Y724,$Y724)</f>
        <v>1039.7308333333333</v>
      </c>
      <c r="CO724" s="27">
        <f>IF($O724&gt;=CO$1,$S724+$Y724,$Y724)</f>
        <v>1039.7308333333333</v>
      </c>
      <c r="CP724" s="27">
        <f>IF($O724&gt;=CP$1,$S724+$Y724,$Y724)</f>
        <v>1039.7308333333333</v>
      </c>
      <c r="CQ724" s="27">
        <f>IF($O724&gt;=CQ$1,$S724+$Y724,$Y724)</f>
        <v>1039.7308333333333</v>
      </c>
      <c r="CR724" s="27">
        <f>IF($O724&gt;=CR$1,$S724+$Y724,$Y724)</f>
        <v>1039.7308333333333</v>
      </c>
      <c r="CS724" s="27">
        <f>IF($O724&gt;=CS$1,$S724+$Y724,$Y724)</f>
        <v>1039.7308333333333</v>
      </c>
      <c r="CT724" s="27">
        <f>IF($O724&gt;=CT$1,$S724+$Y724,$Y724)</f>
        <v>1039.7308333333333</v>
      </c>
      <c r="CU724" s="27">
        <f>IF($O724&gt;=CU$1,$S724+$Y724,$Y724)</f>
        <v>1039.7308333333333</v>
      </c>
      <c r="CV724" s="27">
        <f>IF($O724&gt;=CV$1,$S724+$Y724,$Y724)</f>
        <v>1039.7308333333333</v>
      </c>
      <c r="CW724" s="27">
        <f>IF($O724&gt;=CW$1,$S724+$Y724,$Y724)</f>
        <v>1039.7308333333333</v>
      </c>
      <c r="CX724" s="27">
        <f>IF($O724&gt;=CX$1,$S724+$Y724,$Y724)</f>
        <v>1039.7308333333333</v>
      </c>
      <c r="CY724" s="27">
        <f>IF($O724&gt;=CY$1,$S724+$Y724,$Y724)</f>
        <v>1039.7308333333333</v>
      </c>
      <c r="CZ724" s="27">
        <f>IF($O724&gt;=CZ$1,$S724+$Y724,$Y724)</f>
        <v>1039.7308333333333</v>
      </c>
      <c r="DA724" s="27">
        <f>IF($O724&gt;=DA$1,$S724+$Y724,$Y724)</f>
        <v>1039.7308333333333</v>
      </c>
      <c r="DB724" s="27">
        <f>IF($O724&gt;=DB$1,$S724+$Y724,$Y724)</f>
        <v>1039.7308333333333</v>
      </c>
      <c r="DC724" s="27">
        <f>IF($O724&gt;=DC$1,$S724+$Y724,$Y724)</f>
        <v>1039.7308333333333</v>
      </c>
      <c r="DD724" s="27">
        <f>IF($O724&gt;=DD$1,$S724+$Y724,$Y724)</f>
        <v>1039.7308333333333</v>
      </c>
      <c r="DE724" s="27">
        <f>IF($O724&gt;=DE$1,$S724+$Y724,$Y724)</f>
        <v>1039.7308333333333</v>
      </c>
      <c r="DF724" s="27">
        <f>IF($O724&gt;=DF$1,$S724+$Y724,$Y724)</f>
        <v>1039.7308333333333</v>
      </c>
      <c r="DG724" s="27">
        <f>IF($O724&gt;=DG$1,$S724+$Y724,$Y724)</f>
        <v>1039.7308333333333</v>
      </c>
      <c r="DH724" s="27">
        <f>IF($O724&gt;=DH$1,$S724+$Y724,$Y724)</f>
        <v>1039.7308333333333</v>
      </c>
      <c r="DI724" s="27">
        <f>IF($O724&gt;=DI$1,$S724+$Y724,$Y724)</f>
        <v>1039.7308333333333</v>
      </c>
      <c r="DJ724" s="27">
        <f>IF($O724&gt;=DJ$1,$S724+$Y724,$Y724)</f>
        <v>1039.7308333333333</v>
      </c>
      <c r="DK724" s="27">
        <f>IF($O724&gt;=DK$1,$S724+$Y724,$Y724)</f>
        <v>1039.7308333333333</v>
      </c>
      <c r="DL724" s="27">
        <f>IF($O724&gt;=DL$1,$S724+$Y724,$Y724)</f>
        <v>1039.7308333333333</v>
      </c>
      <c r="DM724" s="27">
        <f>IF($O724&gt;=DM$1,$S724+$Y724,$Y724)</f>
        <v>1039.7308333333333</v>
      </c>
      <c r="DN724" s="27">
        <f>IF($O724&gt;=DN$1,$S724+$Y724,$Y724)</f>
        <v>1039.7308333333333</v>
      </c>
      <c r="DO724" s="27">
        <f>IF($O724&gt;=DO$1,$S724+$Y724,$Y724)</f>
        <v>1039.7308333333333</v>
      </c>
      <c r="DP724" s="27">
        <f>IF($O724&gt;=DP$1,$S724+$Y724,$Y724)</f>
        <v>1039.7308333333333</v>
      </c>
      <c r="DQ724" s="27">
        <f>IF($O724&gt;=DQ$1,$S724+$Y724,$Y724)</f>
        <v>1039.7308333333333</v>
      </c>
      <c r="DR724" s="27">
        <f>IF($O724&gt;=DR$1,$S724+$Y724,$Y724)</f>
        <v>1039.7308333333333</v>
      </c>
      <c r="DS724" s="27">
        <f>IF($O724&gt;=DS$1,$S724+$Y724,$Y724)</f>
        <v>1039.7308333333333</v>
      </c>
      <c r="DT724" s="27">
        <f>IF($O724&gt;=DT$1,$S724+$Y724,$Y724)</f>
        <v>1039.7308333333333</v>
      </c>
      <c r="DU724" s="27">
        <f>IF($O724&gt;=DU$1,$S724+$Y724,$Y724)</f>
        <v>1039.7308333333333</v>
      </c>
      <c r="DV724" s="27">
        <f>IF($O724&gt;=DV$1,$S724+$Y724,$Y724)</f>
        <v>1039.7308333333333</v>
      </c>
      <c r="DW724" s="27">
        <f>IF($O724&gt;=DW$1,$S724+$Y724,$Y724)</f>
        <v>1039.7308333333333</v>
      </c>
      <c r="DX724" s="27">
        <f>IF($O724&gt;=DX$1,$S724+$Y724,$Y724)</f>
        <v>1039.7308333333333</v>
      </c>
      <c r="DY724" s="27">
        <f>IF($O724&gt;=DY$1,$S724+$Y724,$Y724)</f>
        <v>1039.7308333333333</v>
      </c>
      <c r="DZ724" s="27">
        <f>IF($O724&gt;=DZ$1,$S724+$Y724,$Y724)</f>
        <v>1039.7308333333333</v>
      </c>
      <c r="EA724" s="27">
        <f>IF($O724&gt;=EA$1,$S724+$Y724,$Y724)</f>
        <v>1039.7308333333333</v>
      </c>
      <c r="EB724" s="27">
        <f>IF($O724&gt;=EB$1,$S724+$Y724,$Y724)</f>
        <v>1039.7308333333333</v>
      </c>
      <c r="EC724" s="27">
        <f>IF($O724&gt;=EC$1,$S724+$Y724,$Y724)</f>
        <v>1039.7308333333333</v>
      </c>
      <c r="ED724" s="27">
        <f>IF($O724&gt;=ED$1,$S724+$Y724,$Y724)</f>
        <v>1039.7308333333333</v>
      </c>
      <c r="EE724" s="27">
        <f>IF($O724&gt;=EE$1,$S724+$Y724,$Y724)</f>
        <v>1039.7308333333333</v>
      </c>
      <c r="EF724" s="27">
        <f>IF($O724&gt;=EF$1,$S724+$Y724,$Y724)</f>
        <v>1039.7308333333333</v>
      </c>
      <c r="EG724" s="27">
        <f>IF($O724&gt;=EG$1,$S724+$Y724,$Y724)</f>
        <v>1039.7308333333333</v>
      </c>
      <c r="EH724" s="27">
        <f>IF($O724&gt;=EH$1,$S724+$Y724,$Y724)</f>
        <v>1039.7308333333333</v>
      </c>
      <c r="EI724" s="27">
        <f>IF($O724&gt;=EI$1,$S724+$Y724,$Y724)</f>
        <v>1039.7308333333333</v>
      </c>
      <c r="EJ724" s="27">
        <f>IF($O724&gt;=EJ$1,$S724+$Y724,$Y724)</f>
        <v>1039.7308333333333</v>
      </c>
      <c r="EK724" s="27">
        <f>IF($O724&gt;=EK$1,$S724+$Y724,$Y724)</f>
        <v>1039.7308333333333</v>
      </c>
      <c r="EL724" s="27">
        <f>IF($O724&gt;=EL$1,$S724+$Y724,$Y724)</f>
        <v>1039.7308333333333</v>
      </c>
      <c r="EM724" s="27">
        <f>IF($O724&gt;=EM$1,$S724+$Y724,$Y724)</f>
        <v>1039.7308333333333</v>
      </c>
      <c r="EN724" s="27">
        <f>IF($O724&gt;=EN$1,$S724+$Y724,$Y724)</f>
        <v>1039.7308333333333</v>
      </c>
      <c r="EO724" s="27">
        <f>IF($O724&gt;=EO$1,$S724+$Y724,$Y724)</f>
        <v>1039.7308333333333</v>
      </c>
      <c r="EP724" s="27">
        <f>IF($O724&gt;=EP$1,$S724+$Y724,$Y724)</f>
        <v>1039.7308333333333</v>
      </c>
      <c r="EQ724" s="27">
        <f>IF($O724&gt;=EQ$1,$S724+$Y724,$Y724)</f>
        <v>1039.7308333333333</v>
      </c>
      <c r="ER724" s="27">
        <f>IF($O724&gt;=ER$1,$S724+$Y724,$Y724)</f>
        <v>1039.7308333333333</v>
      </c>
      <c r="ES724" s="27">
        <f>IF($O724&gt;=ES$1,$S724+$Y724,$Y724)</f>
        <v>1039.7308333333333</v>
      </c>
      <c r="ET724" s="27">
        <f>IF($O724&gt;=ET$1,$S724+$Y724,$Y724)</f>
        <v>1039.7308333333333</v>
      </c>
      <c r="EU724" s="27">
        <f>IF($O724&gt;=EU$1,$S724+$Y724,$Y724)</f>
        <v>1039.7308333333333</v>
      </c>
      <c r="EV724" s="27">
        <f>IF($O724&gt;=EV$1,$S724,0)</f>
        <v>1039.7308333333333</v>
      </c>
      <c r="EW724" s="27">
        <f>IF($O724&gt;=EW$1,$S724,0)</f>
        <v>1039.7308333333333</v>
      </c>
      <c r="EX724" s="27">
        <f>IF($O724&gt;=EX$1,$S724,0)</f>
        <v>1039.7308333333333</v>
      </c>
      <c r="EY724" s="27">
        <f>IF($O724&gt;=EY$1,$S724,0)</f>
        <v>1039.7308333333333</v>
      </c>
      <c r="EZ724" s="27">
        <f>IF($O724&gt;=EZ$1,$S724,0)</f>
        <v>1039.7308333333333</v>
      </c>
      <c r="FA724" s="27">
        <f>IF($O724&gt;=FA$1,$S724,0)</f>
        <v>1039.7308333333333</v>
      </c>
      <c r="FB724" s="27">
        <f>IF($O724&gt;=FB$1,$S724,0)</f>
        <v>1039.7308333333333</v>
      </c>
      <c r="FC724" s="27">
        <f>IF($O724&gt;=FC$1,$S724,0)</f>
        <v>1039.7308333333333</v>
      </c>
      <c r="FD724" s="27">
        <f>IF($O724&gt;=FD$1,$S724,0)</f>
        <v>1039.7308333333333</v>
      </c>
      <c r="FE724" s="27">
        <f>IF($O724&gt;=FE$1,$S724,0)</f>
        <v>1039.7308333333333</v>
      </c>
      <c r="FF724" s="27">
        <f>IF($O724&gt;=FF$1,$S724,0)</f>
        <v>1039.7308333333333</v>
      </c>
      <c r="FG724" s="27">
        <f>IF($O724&gt;=FG$1,$S724,0)</f>
        <v>1039.7308333333333</v>
      </c>
      <c r="FH724" s="27">
        <f>IF($O724&gt;=FH$1,$S724,0)</f>
        <v>1039.7308333333333</v>
      </c>
      <c r="FI724" s="27">
        <f>IF($O724&gt;=FI$1,$S724,0)</f>
        <v>1039.7308333333333</v>
      </c>
      <c r="FJ724" s="27">
        <f>IF($O724&gt;=FJ$1,$S724,0)</f>
        <v>1039.7308333333333</v>
      </c>
      <c r="FK724" s="27">
        <f>IF($O724&gt;=FK$1,$S724,0)</f>
        <v>1039.7308333333333</v>
      </c>
      <c r="FL724" s="27">
        <f>IF($O724&gt;=FL$1,$S724,0)</f>
        <v>1039.7308333333333</v>
      </c>
      <c r="FM724" s="27">
        <f>IF($O724&gt;=FM$1,$S724,0)</f>
        <v>1039.7308333333333</v>
      </c>
      <c r="FN724" s="27">
        <f>IF($O724&gt;=FN$1,$S724,0)</f>
        <v>1039.7308333333333</v>
      </c>
      <c r="FO724" s="27">
        <f>IF($O724&gt;=FO$1,$S724,0)</f>
        <v>1039.7308333333333</v>
      </c>
      <c r="FP724" s="27">
        <f>IF($O724&gt;=FP$1,$S724,0)</f>
        <v>1039.7308333333333</v>
      </c>
      <c r="FQ724" s="27">
        <f>IF($O724&gt;=FQ$1,$S724,0)</f>
        <v>1039.7308333333333</v>
      </c>
      <c r="FR724" s="27">
        <f>IF($O724&gt;=FR$1,$S724,0)</f>
        <v>1039.7308333333333</v>
      </c>
      <c r="FS724" s="27">
        <f>IF($O724&gt;=FS$1,$S724,0)</f>
        <v>1039.7308333333333</v>
      </c>
      <c r="FT724" s="27">
        <f>IF($O724&gt;=FT$1,$S724,0)</f>
        <v>1039.7308333333333</v>
      </c>
      <c r="FU724" s="27">
        <f>IF($O724&gt;=FU$1,$S724,0)</f>
        <v>1039.7308333333333</v>
      </c>
      <c r="FV724" s="27">
        <f>IF($O724&gt;=FV$1,$S724,0)</f>
        <v>1039.7308333333333</v>
      </c>
      <c r="FW724" s="27">
        <f>IF($O724&gt;=FW$1,$S724,0)</f>
        <v>1039.7308333333333</v>
      </c>
      <c r="FX724" s="27">
        <f>IF($O724&gt;=FX$1,$S724,0)</f>
        <v>1039.7308333333333</v>
      </c>
      <c r="FY724" s="27">
        <f>IF($O724&gt;=FY$1,$S724,0)</f>
        <v>1039.7308333333333</v>
      </c>
      <c r="FZ724" s="27">
        <f>IF($O724&gt;=FZ$1,$S724,0)</f>
        <v>1039.7308333333333</v>
      </c>
      <c r="GA724" s="27">
        <f>IF($O724&gt;=GA$1,$S724,0)</f>
        <v>1039.7308333333333</v>
      </c>
      <c r="GB724" s="27">
        <f>IF($O724&gt;=GB$1,$S724,0)</f>
        <v>1039.7308333333333</v>
      </c>
      <c r="GC724" s="27">
        <f>IF($O724&gt;=GC$1,$S724,0)</f>
        <v>1039.7308333333333</v>
      </c>
      <c r="GD724" s="27">
        <f>IF($O724&gt;=GD$1,$S724,0)</f>
        <v>1039.7308333333333</v>
      </c>
      <c r="GE724" s="27">
        <f>IF($O724&gt;=GE$1,$S724,0)</f>
        <v>1039.7308333333333</v>
      </c>
      <c r="GF724" s="27">
        <f>IF($O724&gt;=GF$1,$S724,0)</f>
        <v>1039.7308333333333</v>
      </c>
      <c r="GG724" s="27">
        <f>IF($O724&gt;=GG$1,$S724,0)</f>
        <v>1039.7308333333333</v>
      </c>
      <c r="GH724" s="27">
        <f>IF($O724&gt;=GH$1,$S724,0)</f>
        <v>1039.7308333333333</v>
      </c>
      <c r="GI724" s="27">
        <f>IF($O724&gt;=GI$1,$S724,0)</f>
        <v>1039.7308333333333</v>
      </c>
      <c r="GJ724" s="27">
        <f>IF($O724&gt;=GJ$1,$S724,0)</f>
        <v>1039.7308333333333</v>
      </c>
      <c r="GK724" s="27">
        <f>IF($O724&gt;=GK$1,$S724,0)</f>
        <v>1039.7308333333333</v>
      </c>
      <c r="GL724" s="27">
        <f>IF($O724&gt;=GL$1,$S724,0)</f>
        <v>1039.7308333333333</v>
      </c>
      <c r="GM724" s="27">
        <f>IF($O724&gt;=GM$1,$S724,0)</f>
        <v>1039.7308333333333</v>
      </c>
      <c r="GN724" s="27">
        <f>IF($O724&gt;=GN$1,$S724,0)</f>
        <v>1039.7308333333333</v>
      </c>
      <c r="GO724" s="27">
        <f>IF($O724&gt;=GO$1,$S724,0)</f>
        <v>1039.7308333333333</v>
      </c>
      <c r="GP724" s="27">
        <f>IF($O724&gt;=GP$1,$S724,0)</f>
        <v>1039.7308333333333</v>
      </c>
      <c r="GQ724" s="27">
        <f>IF($O724&gt;=GQ$1,$S724,0)</f>
        <v>1039.7308333333333</v>
      </c>
      <c r="GR724" s="27">
        <f>IF($O724&gt;=GR$1,$S724,0)</f>
        <v>1039.7308333333333</v>
      </c>
      <c r="GS724" s="27">
        <f>IF($O724&gt;=GS$1,$S724,0)</f>
        <v>1039.7308333333333</v>
      </c>
      <c r="GT724" s="27">
        <f>IF($O724&gt;=GT$1,$S724,0)</f>
        <v>1039.7308333333333</v>
      </c>
      <c r="GU724" s="27">
        <f>IF($O724&gt;=GU$1,$S724,0)</f>
        <v>1039.7308333333333</v>
      </c>
      <c r="GV724" s="27">
        <f>IF($O724&gt;=GV$1,$S724,0)</f>
        <v>1039.7308333333333</v>
      </c>
      <c r="GW724" s="27">
        <f>IF($O724&gt;=GW$1,$S724,0)</f>
        <v>1039.7308333333333</v>
      </c>
      <c r="GX724" s="27">
        <f>IF($O724&gt;=GX$1,$S724,0)</f>
        <v>1039.7308333333333</v>
      </c>
      <c r="GY724" s="27">
        <f>IF($O724&gt;=GY$1,$S724,0)</f>
        <v>1039.7308333333333</v>
      </c>
      <c r="GZ724" s="27">
        <f>IF($O724&gt;=GZ$1,$S724,0)</f>
        <v>1039.7308333333333</v>
      </c>
      <c r="HA724" s="27">
        <f>IF($O724&gt;=HA$1,$S724,0)</f>
        <v>1039.7308333333333</v>
      </c>
      <c r="HB724" s="27">
        <f>IF($O724&gt;=HB$1,$S724,0)</f>
        <v>1039.7308333333333</v>
      </c>
      <c r="HC724" s="27">
        <f>IF($O724&gt;=HC$1,$S724,0)</f>
        <v>1039.7308333333333</v>
      </c>
    </row>
    <row r="725" spans="1:211">
      <c r="A725" s="3">
        <v>20176</v>
      </c>
      <c r="B725" s="3" t="s">
        <v>781</v>
      </c>
      <c r="C725" s="3" t="s">
        <v>18</v>
      </c>
      <c r="D725" s="3">
        <v>61</v>
      </c>
      <c r="E725" s="4">
        <v>28968</v>
      </c>
      <c r="F725" s="5">
        <v>39.186301369863017</v>
      </c>
      <c r="G725" s="3" t="s">
        <v>729</v>
      </c>
      <c r="H725" s="4">
        <v>21132</v>
      </c>
      <c r="I725" s="9" t="s">
        <v>859</v>
      </c>
      <c r="J725" s="5">
        <v>3439.96</v>
      </c>
      <c r="K725" s="31">
        <v>1010</v>
      </c>
      <c r="L725" s="32">
        <v>39</v>
      </c>
      <c r="M725" s="33">
        <f>VLOOKUP(L725,FIND,3,TRUE)</f>
        <v>1.5</v>
      </c>
      <c r="N725" s="32">
        <f>IF(L725&gt;30,180,VLOOKUP(L725,TEMPO,2,FALSE))</f>
        <v>180</v>
      </c>
      <c r="O725" s="32">
        <f>IF(R725&gt;0,4,N725)</f>
        <v>180</v>
      </c>
      <c r="P725" s="96">
        <f>J725*M725*L725</f>
        <v>201237.66000000003</v>
      </c>
      <c r="Q725" s="96">
        <f>10934.45*2</f>
        <v>21868.9</v>
      </c>
      <c r="R725" s="96">
        <f>IF(P725&lt;=Q725,P725/4,0)</f>
        <v>0</v>
      </c>
      <c r="S725" s="5">
        <f>IF(P725&gt;=Q725,P725/N725,0)</f>
        <v>1117.9870000000001</v>
      </c>
      <c r="T725" s="3"/>
      <c r="U725" s="3">
        <f>IF(T725="",1,0)</f>
        <v>1</v>
      </c>
      <c r="V725" s="3">
        <v>105</v>
      </c>
      <c r="W725" s="5">
        <v>0</v>
      </c>
      <c r="X725" s="5">
        <v>402.65</v>
      </c>
      <c r="Y725" s="5">
        <f>X725*W725</f>
        <v>0</v>
      </c>
      <c r="Z725" s="5">
        <v>400</v>
      </c>
      <c r="AA725" s="5">
        <f>S725+Y725+Z725</f>
        <v>1517.9870000000001</v>
      </c>
      <c r="AB725" s="39">
        <f>(J725/12+J725/12*1.3333333333+450/12+J725/30*6/12+J725)*1.3+Y725+Z725+153.9</f>
        <v>6018.6759110986895</v>
      </c>
      <c r="AC725" s="39" t="s">
        <v>18</v>
      </c>
      <c r="AD725" s="39">
        <f>J725*1.3+400+153.9</f>
        <v>5025.848</v>
      </c>
      <c r="AE725" s="39">
        <f>SUMIFS('CUSTO MENSAL FUNC NOVO'!H:H,'CUSTO MENSAL FUNC NOVO'!A:A,'VALORES MENSAIS'!AC725)</f>
        <v>1902.2210000000002</v>
      </c>
      <c r="AF725" s="27">
        <f>IF($R725&gt;0,$R725,$S725)+$Y725+$Z725</f>
        <v>1517.9870000000001</v>
      </c>
      <c r="AG725" s="27">
        <f>IF($R725&gt;0,$R725,$S725)+$Y725+$Z725</f>
        <v>1517.9870000000001</v>
      </c>
      <c r="AH725" s="27">
        <f>IF($R725&gt;0,$R725,$S725)+$Y725+$Z725</f>
        <v>1517.9870000000001</v>
      </c>
      <c r="AI725" s="27">
        <f>IF($R725&gt;0,$R725,$S725)+$Y725+$Z725</f>
        <v>1517.9870000000001</v>
      </c>
      <c r="AJ725" s="27">
        <f>IF($O725&gt;=AJ$1,$S725+$Y725+$Z725,$Y725+$Z725)</f>
        <v>1517.9870000000001</v>
      </c>
      <c r="AK725" s="27">
        <f>IF($O725&gt;=AK$1,$S725+$Y725+$Z725,$Y725+$Z725)</f>
        <v>1517.9870000000001</v>
      </c>
      <c r="AL725" s="27">
        <f>IF($O725&gt;=AL$1,$S725+$Y725+$Z725,$Y725+$Z725)</f>
        <v>1517.9870000000001</v>
      </c>
      <c r="AM725" s="27">
        <f>IF($O725&gt;=AM$1,$S725+$Y725+$Z725,$Y725+$Z725)</f>
        <v>1517.9870000000001</v>
      </c>
      <c r="AN725" s="27">
        <f>IF($O725&gt;=AN$1,$S725+$Y725+$Z725,$Y725+$Z725)</f>
        <v>1517.9870000000001</v>
      </c>
      <c r="AO725" s="27">
        <f>IF($O725&gt;=AO$1,$S725+$Y725+$Z725,$Y725+$Z725)</f>
        <v>1517.9870000000001</v>
      </c>
      <c r="AP725" s="27">
        <f>IF($O725&gt;=AP$1,$S725+$Y725+$Z725,$Y725+$Z725)</f>
        <v>1517.9870000000001</v>
      </c>
      <c r="AQ725" s="27">
        <f>IF($O725&gt;=AQ$1,$S725+$Y725+$Z725,$Y725+$Z725)</f>
        <v>1517.9870000000001</v>
      </c>
      <c r="AR725" s="27">
        <f>IF($O725&gt;=AR$1,$S725+$Y725+$Z725,$Y725+$Z725)</f>
        <v>1517.9870000000001</v>
      </c>
      <c r="AS725" s="27">
        <f>IF($O725&gt;=AS$1,$S725+$Y725+$Z725,$Y725+$Z725)</f>
        <v>1517.9870000000001</v>
      </c>
      <c r="AT725" s="27">
        <f>IF($O725&gt;=AT$1,$S725+$Y725+$Z725,$Y725+$Z725)</f>
        <v>1517.9870000000001</v>
      </c>
      <c r="AU725" s="27">
        <f>IF($O725&gt;=AU$1,$S725+$Y725+$Z725,$Y725+$Z725)</f>
        <v>1517.9870000000001</v>
      </c>
      <c r="AV725" s="27">
        <f>IF($O725&gt;=AV$1,$S725+$Y725+$Z725,$Y725+$Z725)</f>
        <v>1517.9870000000001</v>
      </c>
      <c r="AW725" s="27">
        <f>IF($O725&gt;=AW$1,$S725+$Y725+$Z725,$Y725+$Z725)</f>
        <v>1517.9870000000001</v>
      </c>
      <c r="AX725" s="27">
        <f>IF($O725&gt;=AX$1,$S725+$Y725+$Z725,$Y725+$Z725)</f>
        <v>1517.9870000000001</v>
      </c>
      <c r="AY725" s="27">
        <f>IF($O725&gt;=AY$1,$S725+$Y725+$Z725,$Y725+$Z725)</f>
        <v>1517.9870000000001</v>
      </c>
      <c r="AZ725" s="27">
        <f>IF($O725&gt;=AZ$1,$S725+$Y725+$Z725,$Y725+$Z725)</f>
        <v>1517.9870000000001</v>
      </c>
      <c r="BA725" s="27">
        <f>IF($O725&gt;=BA$1,$S725+$Y725+$Z725,$Y725+$Z725)</f>
        <v>1517.9870000000001</v>
      </c>
      <c r="BB725" s="27">
        <f>IF($O725&gt;=BB$1,$S725+$Y725+$Z725,$Y725+$Z725)</f>
        <v>1517.9870000000001</v>
      </c>
      <c r="BC725" s="27">
        <f>IF($O725&gt;=BC$1,$S725+$Y725+$Z725,$Y725+$Z725)</f>
        <v>1517.9870000000001</v>
      </c>
      <c r="BD725" s="27">
        <f>IF($O725&gt;=BD$1,$S725+$Y725+$Z725,$Y725+$Z725)</f>
        <v>1517.9870000000001</v>
      </c>
      <c r="BE725" s="27">
        <f>IF($O725&gt;=BE$1,$S725+$Y725+$Z725,$Y725+$Z725)</f>
        <v>1517.9870000000001</v>
      </c>
      <c r="BF725" s="27">
        <f>IF($O725&gt;=BF$1,$S725+$Y725+$Z725,$Y725+$Z725)</f>
        <v>1517.9870000000001</v>
      </c>
      <c r="BG725" s="27">
        <f>IF($O725&gt;=BG$1,$S725+$Y725+$Z725,$Y725+$Z725)</f>
        <v>1517.9870000000001</v>
      </c>
      <c r="BH725" s="27">
        <f>IF($O725&gt;=BH$1,$S725+$Y725+$Z725,$Y725+$Z725)</f>
        <v>1517.9870000000001</v>
      </c>
      <c r="BI725" s="27">
        <f>IF($O725&gt;=BI$1,$S725+$Y725+$Z725,$Y725+$Z725)</f>
        <v>1517.9870000000001</v>
      </c>
      <c r="BJ725" s="27">
        <f>IF($O725&gt;=BJ$1,$S725+$Y725+$Z725,$Y725+$Z725)</f>
        <v>1517.9870000000001</v>
      </c>
      <c r="BK725" s="27">
        <f>IF($O725&gt;=BK$1,$S725+$Y725+$Z725,$Y725+$Z725)</f>
        <v>1517.9870000000001</v>
      </c>
      <c r="BL725" s="27">
        <f>IF($O725&gt;=BL$1,$S725+$Y725+$Z725,$Y725+$Z725)</f>
        <v>1517.9870000000001</v>
      </c>
      <c r="BM725" s="27">
        <f>IF($O725&gt;=BM$1,$S725+$Y725+$Z725,$Y725+$Z725)</f>
        <v>1517.9870000000001</v>
      </c>
      <c r="BN725" s="27">
        <f>IF($O725&gt;=BN$1,$S725+$Y725+$Z725,$Y725+$Z725)</f>
        <v>1517.9870000000001</v>
      </c>
      <c r="BO725" s="27">
        <f>IF($O725&gt;=BO$1,$S725+$Y725+$Z725,$Y725+$Z725)</f>
        <v>1517.9870000000001</v>
      </c>
      <c r="BP725" s="27">
        <f>IF($O725&gt;=BP$1,$S725+$Y725+$Z725,$Y725+$Z725)</f>
        <v>1517.9870000000001</v>
      </c>
      <c r="BQ725" s="27">
        <f>IF($O725&gt;=BQ$1,$S725+$Y725+$Z725,$Y725+$Z725)</f>
        <v>1517.9870000000001</v>
      </c>
      <c r="BR725" s="27">
        <f>IF($O725&gt;=BR$1,$S725+$Y725+$Z725,$Y725+$Z725)</f>
        <v>1517.9870000000001</v>
      </c>
      <c r="BS725" s="27">
        <f>IF($O725&gt;=BS$1,$S725+$Y725+$Z725,$Y725+$Z725)</f>
        <v>1517.9870000000001</v>
      </c>
      <c r="BT725" s="27">
        <f>IF($O725&gt;=BT$1,$S725+$Y725+$Z725,$Y725+$Z725)</f>
        <v>1517.9870000000001</v>
      </c>
      <c r="BU725" s="27">
        <f>IF($O725&gt;=BU$1,$S725+$Y725+$Z725,$Y725+$Z725)</f>
        <v>1517.9870000000001</v>
      </c>
      <c r="BV725" s="27">
        <f>IF($O725&gt;=BV$1,$S725+$Y725+$Z725,$Y725+$Z725)</f>
        <v>1517.9870000000001</v>
      </c>
      <c r="BW725" s="27">
        <f>IF($O725&gt;=BW$1,$S725+$Y725+$Z725,$Y725+$Z725)</f>
        <v>1517.9870000000001</v>
      </c>
      <c r="BX725" s="27">
        <f>IF($O725&gt;=BX$1,$S725+$Y725+$Z725,$Y725+$Z725)</f>
        <v>1517.9870000000001</v>
      </c>
      <c r="BY725" s="27">
        <f>IF($O725&gt;=BY$1,$S725+$Y725+$Z725,$Y725+$Z725)</f>
        <v>1517.9870000000001</v>
      </c>
      <c r="BZ725" s="27">
        <f>IF($O725&gt;=BZ$1,$S725+$Y725+$Z725,$Y725+$Z725)</f>
        <v>1517.9870000000001</v>
      </c>
      <c r="CA725" s="27">
        <f>IF($O725&gt;=CA$1,$S725+$Y725+$Z725,$Y725+$Z725)</f>
        <v>1517.9870000000001</v>
      </c>
      <c r="CB725" s="27">
        <f>IF($O725&gt;=CB$1,$S725+$Y725+$Z725,$Y725+$Z725)</f>
        <v>1517.9870000000001</v>
      </c>
      <c r="CC725" s="27">
        <f>IF($O725&gt;=CC$1,$S725+$Y725+$Z725,$Y725+$Z725)</f>
        <v>1517.9870000000001</v>
      </c>
      <c r="CD725" s="27">
        <f>IF($O725&gt;=CD$1,$S725+$Y725+$Z725,$Y725+$Z725)</f>
        <v>1517.9870000000001</v>
      </c>
      <c r="CE725" s="27">
        <f>IF($O725&gt;=CE$1,$S725+$Y725+$Z725,$Y725+$Z725)</f>
        <v>1517.9870000000001</v>
      </c>
      <c r="CF725" s="27">
        <f>IF($O725&gt;=CF$1,$S725+$Y725+$Z725,$Y725+$Z725)</f>
        <v>1517.9870000000001</v>
      </c>
      <c r="CG725" s="27">
        <f>IF($O725&gt;=CG$1,$S725+$Y725+$Z725,$Y725+$Z725)</f>
        <v>1517.9870000000001</v>
      </c>
      <c r="CH725" s="27">
        <f>IF($O725&gt;=CH$1,$S725+$Y725+$Z725,$Y725+$Z725)</f>
        <v>1517.9870000000001</v>
      </c>
      <c r="CI725" s="27">
        <f>IF($O725&gt;=CI$1,$S725+$Y725+$Z725,$Y725+$Z725)</f>
        <v>1517.9870000000001</v>
      </c>
      <c r="CJ725" s="27">
        <f>IF($O725&gt;=CJ$1,$S725+$Y725+$Z725,$Y725+$Z725)</f>
        <v>1517.9870000000001</v>
      </c>
      <c r="CK725" s="27">
        <f>IF($O725&gt;=CK$1,$S725+$Y725+$Z725,$Y725+$Z725)</f>
        <v>1517.9870000000001</v>
      </c>
      <c r="CL725" s="27">
        <f>IF($O725&gt;=CL$1,$S725+$Y725+$Z725,$Y725+$Z725)</f>
        <v>1517.9870000000001</v>
      </c>
      <c r="CM725" s="27">
        <f>IF($O725&gt;=CM$1,$S725+$Y725+$Z725,$Y725+$Z725)</f>
        <v>1517.9870000000001</v>
      </c>
      <c r="CN725" s="27">
        <f>IF($O725&gt;=CN$1,$S725+$Y725,$Y725)</f>
        <v>1117.9870000000001</v>
      </c>
      <c r="CO725" s="27">
        <f>IF($O725&gt;=CO$1,$S725+$Y725,$Y725)</f>
        <v>1117.9870000000001</v>
      </c>
      <c r="CP725" s="27">
        <f>IF($O725&gt;=CP$1,$S725+$Y725,$Y725)</f>
        <v>1117.9870000000001</v>
      </c>
      <c r="CQ725" s="27">
        <f>IF($O725&gt;=CQ$1,$S725+$Y725,$Y725)</f>
        <v>1117.9870000000001</v>
      </c>
      <c r="CR725" s="27">
        <f>IF($O725&gt;=CR$1,$S725+$Y725,$Y725)</f>
        <v>1117.9870000000001</v>
      </c>
      <c r="CS725" s="27">
        <f>IF($O725&gt;=CS$1,$S725+$Y725,$Y725)</f>
        <v>1117.9870000000001</v>
      </c>
      <c r="CT725" s="27">
        <f>IF($O725&gt;=CT$1,$S725+$Y725,$Y725)</f>
        <v>1117.9870000000001</v>
      </c>
      <c r="CU725" s="27">
        <f>IF($O725&gt;=CU$1,$S725+$Y725,$Y725)</f>
        <v>1117.9870000000001</v>
      </c>
      <c r="CV725" s="27">
        <f>IF($O725&gt;=CV$1,$S725+$Y725,$Y725)</f>
        <v>1117.9870000000001</v>
      </c>
      <c r="CW725" s="27">
        <f>IF($O725&gt;=CW$1,$S725+$Y725,$Y725)</f>
        <v>1117.9870000000001</v>
      </c>
      <c r="CX725" s="27">
        <f>IF($O725&gt;=CX$1,$S725+$Y725,$Y725)</f>
        <v>1117.9870000000001</v>
      </c>
      <c r="CY725" s="27">
        <f>IF($O725&gt;=CY$1,$S725+$Y725,$Y725)</f>
        <v>1117.9870000000001</v>
      </c>
      <c r="CZ725" s="27">
        <f>IF($O725&gt;=CZ$1,$S725+$Y725,$Y725)</f>
        <v>1117.9870000000001</v>
      </c>
      <c r="DA725" s="27">
        <f>IF($O725&gt;=DA$1,$S725+$Y725,$Y725)</f>
        <v>1117.9870000000001</v>
      </c>
      <c r="DB725" s="27">
        <f>IF($O725&gt;=DB$1,$S725+$Y725,$Y725)</f>
        <v>1117.9870000000001</v>
      </c>
      <c r="DC725" s="27">
        <f>IF($O725&gt;=DC$1,$S725+$Y725,$Y725)</f>
        <v>1117.9870000000001</v>
      </c>
      <c r="DD725" s="27">
        <f>IF($O725&gt;=DD$1,$S725+$Y725,$Y725)</f>
        <v>1117.9870000000001</v>
      </c>
      <c r="DE725" s="27">
        <f>IF($O725&gt;=DE$1,$S725+$Y725,$Y725)</f>
        <v>1117.9870000000001</v>
      </c>
      <c r="DF725" s="27">
        <f>IF($O725&gt;=DF$1,$S725+$Y725,$Y725)</f>
        <v>1117.9870000000001</v>
      </c>
      <c r="DG725" s="27">
        <f>IF($O725&gt;=DG$1,$S725+$Y725,$Y725)</f>
        <v>1117.9870000000001</v>
      </c>
      <c r="DH725" s="27">
        <f>IF($O725&gt;=DH$1,$S725+$Y725,$Y725)</f>
        <v>1117.9870000000001</v>
      </c>
      <c r="DI725" s="27">
        <f>IF($O725&gt;=DI$1,$S725+$Y725,$Y725)</f>
        <v>1117.9870000000001</v>
      </c>
      <c r="DJ725" s="27">
        <f>IF($O725&gt;=DJ$1,$S725+$Y725,$Y725)</f>
        <v>1117.9870000000001</v>
      </c>
      <c r="DK725" s="27">
        <f>IF($O725&gt;=DK$1,$S725+$Y725,$Y725)</f>
        <v>1117.9870000000001</v>
      </c>
      <c r="DL725" s="27">
        <f>IF($O725&gt;=DL$1,$S725+$Y725,$Y725)</f>
        <v>1117.9870000000001</v>
      </c>
      <c r="DM725" s="27">
        <f>IF($O725&gt;=DM$1,$S725+$Y725,$Y725)</f>
        <v>1117.9870000000001</v>
      </c>
      <c r="DN725" s="27">
        <f>IF($O725&gt;=DN$1,$S725+$Y725,$Y725)</f>
        <v>1117.9870000000001</v>
      </c>
      <c r="DO725" s="27">
        <f>IF($O725&gt;=DO$1,$S725+$Y725,$Y725)</f>
        <v>1117.9870000000001</v>
      </c>
      <c r="DP725" s="27">
        <f>IF($O725&gt;=DP$1,$S725+$Y725,$Y725)</f>
        <v>1117.9870000000001</v>
      </c>
      <c r="DQ725" s="27">
        <f>IF($O725&gt;=DQ$1,$S725+$Y725,$Y725)</f>
        <v>1117.9870000000001</v>
      </c>
      <c r="DR725" s="27">
        <f>IF($O725&gt;=DR$1,$S725+$Y725,$Y725)</f>
        <v>1117.9870000000001</v>
      </c>
      <c r="DS725" s="27">
        <f>IF($O725&gt;=DS$1,$S725+$Y725,$Y725)</f>
        <v>1117.9870000000001</v>
      </c>
      <c r="DT725" s="27">
        <f>IF($O725&gt;=DT$1,$S725+$Y725,$Y725)</f>
        <v>1117.9870000000001</v>
      </c>
      <c r="DU725" s="27">
        <f>IF($O725&gt;=DU$1,$S725+$Y725,$Y725)</f>
        <v>1117.9870000000001</v>
      </c>
      <c r="DV725" s="27">
        <f>IF($O725&gt;=DV$1,$S725+$Y725,$Y725)</f>
        <v>1117.9870000000001</v>
      </c>
      <c r="DW725" s="27">
        <f>IF($O725&gt;=DW$1,$S725+$Y725,$Y725)</f>
        <v>1117.9870000000001</v>
      </c>
      <c r="DX725" s="27">
        <f>IF($O725&gt;=DX$1,$S725+$Y725,$Y725)</f>
        <v>1117.9870000000001</v>
      </c>
      <c r="DY725" s="27">
        <f>IF($O725&gt;=DY$1,$S725+$Y725,$Y725)</f>
        <v>1117.9870000000001</v>
      </c>
      <c r="DZ725" s="27">
        <f>IF($O725&gt;=DZ$1,$S725+$Y725,$Y725)</f>
        <v>1117.9870000000001</v>
      </c>
      <c r="EA725" s="27">
        <f>IF($O725&gt;=EA$1,$S725+$Y725,$Y725)</f>
        <v>1117.9870000000001</v>
      </c>
      <c r="EB725" s="27">
        <f>IF($O725&gt;=EB$1,$S725+$Y725,$Y725)</f>
        <v>1117.9870000000001</v>
      </c>
      <c r="EC725" s="27">
        <f>IF($O725&gt;=EC$1,$S725+$Y725,$Y725)</f>
        <v>1117.9870000000001</v>
      </c>
      <c r="ED725" s="27">
        <f>IF($O725&gt;=ED$1,$S725+$Y725,$Y725)</f>
        <v>1117.9870000000001</v>
      </c>
      <c r="EE725" s="27">
        <f>IF($O725&gt;=EE$1,$S725+$Y725,$Y725)</f>
        <v>1117.9870000000001</v>
      </c>
      <c r="EF725" s="27">
        <f>IF($O725&gt;=EF$1,$S725+$Y725,$Y725)</f>
        <v>1117.9870000000001</v>
      </c>
      <c r="EG725" s="27">
        <f>IF($O725&gt;=EG$1,$S725+$Y725,$Y725)</f>
        <v>1117.9870000000001</v>
      </c>
      <c r="EH725" s="27">
        <f>IF($O725&gt;=EH$1,$S725+$Y725,$Y725)</f>
        <v>1117.9870000000001</v>
      </c>
      <c r="EI725" s="27">
        <f>IF($O725&gt;=EI$1,$S725+$Y725,$Y725)</f>
        <v>1117.9870000000001</v>
      </c>
      <c r="EJ725" s="27">
        <f>IF($O725&gt;=EJ$1,$S725+$Y725,$Y725)</f>
        <v>1117.9870000000001</v>
      </c>
      <c r="EK725" s="27">
        <f>IF($O725&gt;=EK$1,$S725+$Y725,$Y725)</f>
        <v>1117.9870000000001</v>
      </c>
      <c r="EL725" s="27">
        <f>IF($O725&gt;=EL$1,$S725+$Y725,$Y725)</f>
        <v>1117.9870000000001</v>
      </c>
      <c r="EM725" s="27">
        <f>IF($O725&gt;=EM$1,$S725+$Y725,$Y725)</f>
        <v>1117.9870000000001</v>
      </c>
      <c r="EN725" s="27">
        <f>IF($O725&gt;=EN$1,$S725+$Y725,$Y725)</f>
        <v>1117.9870000000001</v>
      </c>
      <c r="EO725" s="27">
        <f>IF($O725&gt;=EO$1,$S725+$Y725,$Y725)</f>
        <v>1117.9870000000001</v>
      </c>
      <c r="EP725" s="27">
        <f>IF($O725&gt;=EP$1,$S725+$Y725,$Y725)</f>
        <v>1117.9870000000001</v>
      </c>
      <c r="EQ725" s="27">
        <f>IF($O725&gt;=EQ$1,$S725+$Y725,$Y725)</f>
        <v>1117.9870000000001</v>
      </c>
      <c r="ER725" s="27">
        <f>IF($O725&gt;=ER$1,$S725+$Y725,$Y725)</f>
        <v>1117.9870000000001</v>
      </c>
      <c r="ES725" s="27">
        <f>IF($O725&gt;=ES$1,$S725+$Y725,$Y725)</f>
        <v>1117.9870000000001</v>
      </c>
      <c r="ET725" s="27">
        <f>IF($O725&gt;=ET$1,$S725+$Y725,$Y725)</f>
        <v>1117.9870000000001</v>
      </c>
      <c r="EU725" s="27">
        <f>IF($O725&gt;=EU$1,$S725+$Y725,$Y725)</f>
        <v>1117.9870000000001</v>
      </c>
      <c r="EV725" s="27">
        <f>IF($O725&gt;=EV$1,$S725,0)</f>
        <v>1117.9870000000001</v>
      </c>
      <c r="EW725" s="27">
        <f>IF($O725&gt;=EW$1,$S725,0)</f>
        <v>1117.9870000000001</v>
      </c>
      <c r="EX725" s="27">
        <f>IF($O725&gt;=EX$1,$S725,0)</f>
        <v>1117.9870000000001</v>
      </c>
      <c r="EY725" s="27">
        <f>IF($O725&gt;=EY$1,$S725,0)</f>
        <v>1117.9870000000001</v>
      </c>
      <c r="EZ725" s="27">
        <f>IF($O725&gt;=EZ$1,$S725,0)</f>
        <v>1117.9870000000001</v>
      </c>
      <c r="FA725" s="27">
        <f>IF($O725&gt;=FA$1,$S725,0)</f>
        <v>1117.9870000000001</v>
      </c>
      <c r="FB725" s="27">
        <f>IF($O725&gt;=FB$1,$S725,0)</f>
        <v>1117.9870000000001</v>
      </c>
      <c r="FC725" s="27">
        <f>IF($O725&gt;=FC$1,$S725,0)</f>
        <v>1117.9870000000001</v>
      </c>
      <c r="FD725" s="27">
        <f>IF($O725&gt;=FD$1,$S725,0)</f>
        <v>1117.9870000000001</v>
      </c>
      <c r="FE725" s="27">
        <f>IF($O725&gt;=FE$1,$S725,0)</f>
        <v>1117.9870000000001</v>
      </c>
      <c r="FF725" s="27">
        <f>IF($O725&gt;=FF$1,$S725,0)</f>
        <v>1117.9870000000001</v>
      </c>
      <c r="FG725" s="27">
        <f>IF($O725&gt;=FG$1,$S725,0)</f>
        <v>1117.9870000000001</v>
      </c>
      <c r="FH725" s="27">
        <f>IF($O725&gt;=FH$1,$S725,0)</f>
        <v>1117.9870000000001</v>
      </c>
      <c r="FI725" s="27">
        <f>IF($O725&gt;=FI$1,$S725,0)</f>
        <v>1117.9870000000001</v>
      </c>
      <c r="FJ725" s="27">
        <f>IF($O725&gt;=FJ$1,$S725,0)</f>
        <v>1117.9870000000001</v>
      </c>
      <c r="FK725" s="27">
        <f>IF($O725&gt;=FK$1,$S725,0)</f>
        <v>1117.9870000000001</v>
      </c>
      <c r="FL725" s="27">
        <f>IF($O725&gt;=FL$1,$S725,0)</f>
        <v>1117.9870000000001</v>
      </c>
      <c r="FM725" s="27">
        <f>IF($O725&gt;=FM$1,$S725,0)</f>
        <v>1117.9870000000001</v>
      </c>
      <c r="FN725" s="27">
        <f>IF($O725&gt;=FN$1,$S725,0)</f>
        <v>1117.9870000000001</v>
      </c>
      <c r="FO725" s="27">
        <f>IF($O725&gt;=FO$1,$S725,0)</f>
        <v>1117.9870000000001</v>
      </c>
      <c r="FP725" s="27">
        <f>IF($O725&gt;=FP$1,$S725,0)</f>
        <v>1117.9870000000001</v>
      </c>
      <c r="FQ725" s="27">
        <f>IF($O725&gt;=FQ$1,$S725,0)</f>
        <v>1117.9870000000001</v>
      </c>
      <c r="FR725" s="27">
        <f>IF($O725&gt;=FR$1,$S725,0)</f>
        <v>1117.9870000000001</v>
      </c>
      <c r="FS725" s="27">
        <f>IF($O725&gt;=FS$1,$S725,0)</f>
        <v>1117.9870000000001</v>
      </c>
      <c r="FT725" s="27">
        <f>IF($O725&gt;=FT$1,$S725,0)</f>
        <v>1117.9870000000001</v>
      </c>
      <c r="FU725" s="27">
        <f>IF($O725&gt;=FU$1,$S725,0)</f>
        <v>1117.9870000000001</v>
      </c>
      <c r="FV725" s="27">
        <f>IF($O725&gt;=FV$1,$S725,0)</f>
        <v>1117.9870000000001</v>
      </c>
      <c r="FW725" s="27">
        <f>IF($O725&gt;=FW$1,$S725,0)</f>
        <v>1117.9870000000001</v>
      </c>
      <c r="FX725" s="27">
        <f>IF($O725&gt;=FX$1,$S725,0)</f>
        <v>1117.9870000000001</v>
      </c>
      <c r="FY725" s="27">
        <f>IF($O725&gt;=FY$1,$S725,0)</f>
        <v>1117.9870000000001</v>
      </c>
      <c r="FZ725" s="27">
        <f>IF($O725&gt;=FZ$1,$S725,0)</f>
        <v>1117.9870000000001</v>
      </c>
      <c r="GA725" s="27">
        <f>IF($O725&gt;=GA$1,$S725,0)</f>
        <v>1117.9870000000001</v>
      </c>
      <c r="GB725" s="27">
        <f>IF($O725&gt;=GB$1,$S725,0)</f>
        <v>1117.9870000000001</v>
      </c>
      <c r="GC725" s="27">
        <f>IF($O725&gt;=GC$1,$S725,0)</f>
        <v>1117.9870000000001</v>
      </c>
      <c r="GD725" s="27">
        <f>IF($O725&gt;=GD$1,$S725,0)</f>
        <v>1117.9870000000001</v>
      </c>
      <c r="GE725" s="27">
        <f>IF($O725&gt;=GE$1,$S725,0)</f>
        <v>1117.9870000000001</v>
      </c>
      <c r="GF725" s="27">
        <f>IF($O725&gt;=GF$1,$S725,0)</f>
        <v>1117.9870000000001</v>
      </c>
      <c r="GG725" s="27">
        <f>IF($O725&gt;=GG$1,$S725,0)</f>
        <v>1117.9870000000001</v>
      </c>
      <c r="GH725" s="27">
        <f>IF($O725&gt;=GH$1,$S725,0)</f>
        <v>1117.9870000000001</v>
      </c>
      <c r="GI725" s="27">
        <f>IF($O725&gt;=GI$1,$S725,0)</f>
        <v>1117.9870000000001</v>
      </c>
      <c r="GJ725" s="27">
        <f>IF($O725&gt;=GJ$1,$S725,0)</f>
        <v>1117.9870000000001</v>
      </c>
      <c r="GK725" s="27">
        <f>IF($O725&gt;=GK$1,$S725,0)</f>
        <v>1117.9870000000001</v>
      </c>
      <c r="GL725" s="27">
        <f>IF($O725&gt;=GL$1,$S725,0)</f>
        <v>1117.9870000000001</v>
      </c>
      <c r="GM725" s="27">
        <f>IF($O725&gt;=GM$1,$S725,0)</f>
        <v>1117.9870000000001</v>
      </c>
      <c r="GN725" s="27">
        <f>IF($O725&gt;=GN$1,$S725,0)</f>
        <v>1117.9870000000001</v>
      </c>
      <c r="GO725" s="27">
        <f>IF($O725&gt;=GO$1,$S725,0)</f>
        <v>1117.9870000000001</v>
      </c>
      <c r="GP725" s="27">
        <f>IF($O725&gt;=GP$1,$S725,0)</f>
        <v>1117.9870000000001</v>
      </c>
      <c r="GQ725" s="27">
        <f>IF($O725&gt;=GQ$1,$S725,0)</f>
        <v>1117.9870000000001</v>
      </c>
      <c r="GR725" s="27">
        <f>IF($O725&gt;=GR$1,$S725,0)</f>
        <v>1117.9870000000001</v>
      </c>
      <c r="GS725" s="27">
        <f>IF($O725&gt;=GS$1,$S725,0)</f>
        <v>1117.9870000000001</v>
      </c>
      <c r="GT725" s="27">
        <f>IF($O725&gt;=GT$1,$S725,0)</f>
        <v>1117.9870000000001</v>
      </c>
      <c r="GU725" s="27">
        <f>IF($O725&gt;=GU$1,$S725,0)</f>
        <v>1117.9870000000001</v>
      </c>
      <c r="GV725" s="27">
        <f>IF($O725&gt;=GV$1,$S725,0)</f>
        <v>1117.9870000000001</v>
      </c>
      <c r="GW725" s="27">
        <f>IF($O725&gt;=GW$1,$S725,0)</f>
        <v>1117.9870000000001</v>
      </c>
      <c r="GX725" s="27">
        <f>IF($O725&gt;=GX$1,$S725,0)</f>
        <v>1117.9870000000001</v>
      </c>
      <c r="GY725" s="27">
        <f>IF($O725&gt;=GY$1,$S725,0)</f>
        <v>1117.9870000000001</v>
      </c>
      <c r="GZ725" s="27">
        <f>IF($O725&gt;=GZ$1,$S725,0)</f>
        <v>1117.9870000000001</v>
      </c>
      <c r="HA725" s="27">
        <f>IF($O725&gt;=HA$1,$S725,0)</f>
        <v>1117.9870000000001</v>
      </c>
      <c r="HB725" s="27">
        <f>IF($O725&gt;=HB$1,$S725,0)</f>
        <v>1117.9870000000001</v>
      </c>
      <c r="HC725" s="27">
        <f>IF($O725&gt;=HC$1,$S725,0)</f>
        <v>1117.9870000000001</v>
      </c>
    </row>
    <row r="726" spans="1:211">
      <c r="A726" s="3">
        <v>16942</v>
      </c>
      <c r="B726" s="3" t="s">
        <v>764</v>
      </c>
      <c r="C726" s="3" t="s">
        <v>18</v>
      </c>
      <c r="D726" s="3">
        <v>71</v>
      </c>
      <c r="E726" s="4">
        <v>30831</v>
      </c>
      <c r="F726" s="5">
        <v>34.082191780821915</v>
      </c>
      <c r="G726" s="3" t="s">
        <v>729</v>
      </c>
      <c r="H726" s="4">
        <v>17512</v>
      </c>
      <c r="I726" s="9" t="s">
        <v>842</v>
      </c>
      <c r="J726" s="5">
        <v>1950.9</v>
      </c>
      <c r="K726" s="31">
        <v>1010</v>
      </c>
      <c r="L726" s="32">
        <v>34</v>
      </c>
      <c r="M726" s="33">
        <f>VLOOKUP(L726,FIND,3,TRUE)</f>
        <v>1.5</v>
      </c>
      <c r="N726" s="32">
        <f>IF(L726&gt;30,180,VLOOKUP(L726,TEMPO,2,FALSE))</f>
        <v>180</v>
      </c>
      <c r="O726" s="32">
        <f>IF(R726&gt;0,4,N726)</f>
        <v>180</v>
      </c>
      <c r="P726" s="96">
        <f>J726*M726*L726</f>
        <v>99495.900000000009</v>
      </c>
      <c r="Q726" s="96">
        <f>10934.45*2</f>
        <v>21868.9</v>
      </c>
      <c r="R726" s="96">
        <f>IF(P726&lt;=Q726,P726/4,0)</f>
        <v>0</v>
      </c>
      <c r="S726" s="5">
        <f>IF(P726&gt;=Q726,P726/N726,0)</f>
        <v>552.755</v>
      </c>
      <c r="T726" s="3"/>
      <c r="U726" s="3">
        <f>IF(T726="",1,0)</f>
        <v>1</v>
      </c>
      <c r="V726" s="3">
        <v>48</v>
      </c>
      <c r="W726" s="5">
        <v>0</v>
      </c>
      <c r="X726" s="5">
        <v>402.65</v>
      </c>
      <c r="Y726" s="5">
        <f>X726*W726</f>
        <v>0</v>
      </c>
      <c r="Z726" s="5">
        <v>400</v>
      </c>
      <c r="AA726" s="5">
        <f>S726+Y726+Z726</f>
        <v>952.755</v>
      </c>
      <c r="AB726" s="39">
        <f>(J726/12+J726/12*1.3333333333+450/12+J726/30*6/12+J726)*1.3+Y726+Z726+153.9</f>
        <v>3674.233666659622</v>
      </c>
      <c r="AC726" s="39" t="s">
        <v>18</v>
      </c>
      <c r="AD726" s="39">
        <f>J726*1.3+400+153.9</f>
        <v>3090.07</v>
      </c>
      <c r="AE726" s="39">
        <f>SUMIFS('CUSTO MENSAL FUNC NOVO'!H:H,'CUSTO MENSAL FUNC NOVO'!A:A,'VALORES MENSAIS'!AC726)</f>
        <v>1902.2210000000002</v>
      </c>
      <c r="AF726" s="27">
        <f>IF($R726&gt;0,$R726,$S726)+$Y726+$Z726</f>
        <v>952.755</v>
      </c>
      <c r="AG726" s="27">
        <f>IF($R726&gt;0,$R726,$S726)+$Y726+$Z726</f>
        <v>952.755</v>
      </c>
      <c r="AH726" s="27">
        <f>IF($R726&gt;0,$R726,$S726)+$Y726+$Z726</f>
        <v>952.755</v>
      </c>
      <c r="AI726" s="27">
        <f>IF($R726&gt;0,$R726,$S726)+$Y726+$Z726</f>
        <v>952.755</v>
      </c>
      <c r="AJ726" s="27">
        <f>IF($O726&gt;=AJ$1,$S726+$Y726+$Z726,$Y726+$Z726)</f>
        <v>952.755</v>
      </c>
      <c r="AK726" s="27">
        <f>IF($O726&gt;=AK$1,$S726+$Y726+$Z726,$Y726+$Z726)</f>
        <v>952.755</v>
      </c>
      <c r="AL726" s="27">
        <f>IF($O726&gt;=AL$1,$S726+$Y726+$Z726,$Y726+$Z726)</f>
        <v>952.755</v>
      </c>
      <c r="AM726" s="27">
        <f>IF($O726&gt;=AM$1,$S726+$Y726+$Z726,$Y726+$Z726)</f>
        <v>952.755</v>
      </c>
      <c r="AN726" s="27">
        <f>IF($O726&gt;=AN$1,$S726+$Y726+$Z726,$Y726+$Z726)</f>
        <v>952.755</v>
      </c>
      <c r="AO726" s="27">
        <f>IF($O726&gt;=AO$1,$S726+$Y726+$Z726,$Y726+$Z726)</f>
        <v>952.755</v>
      </c>
      <c r="AP726" s="27">
        <f>IF($O726&gt;=AP$1,$S726+$Y726+$Z726,$Y726+$Z726)</f>
        <v>952.755</v>
      </c>
      <c r="AQ726" s="27">
        <f>IF($O726&gt;=AQ$1,$S726+$Y726+$Z726,$Y726+$Z726)</f>
        <v>952.755</v>
      </c>
      <c r="AR726" s="27">
        <f>IF($O726&gt;=AR$1,$S726+$Y726+$Z726,$Y726+$Z726)</f>
        <v>952.755</v>
      </c>
      <c r="AS726" s="27">
        <f>IF($O726&gt;=AS$1,$S726+$Y726+$Z726,$Y726+$Z726)</f>
        <v>952.755</v>
      </c>
      <c r="AT726" s="27">
        <f>IF($O726&gt;=AT$1,$S726+$Y726+$Z726,$Y726+$Z726)</f>
        <v>952.755</v>
      </c>
      <c r="AU726" s="27">
        <f>IF($O726&gt;=AU$1,$S726+$Y726+$Z726,$Y726+$Z726)</f>
        <v>952.755</v>
      </c>
      <c r="AV726" s="27">
        <f>IF($O726&gt;=AV$1,$S726+$Y726+$Z726,$Y726+$Z726)</f>
        <v>952.755</v>
      </c>
      <c r="AW726" s="27">
        <f>IF($O726&gt;=AW$1,$S726+$Y726+$Z726,$Y726+$Z726)</f>
        <v>952.755</v>
      </c>
      <c r="AX726" s="27">
        <f>IF($O726&gt;=AX$1,$S726+$Y726+$Z726,$Y726+$Z726)</f>
        <v>952.755</v>
      </c>
      <c r="AY726" s="27">
        <f>IF($O726&gt;=AY$1,$S726+$Y726+$Z726,$Y726+$Z726)</f>
        <v>952.755</v>
      </c>
      <c r="AZ726" s="27">
        <f>IF($O726&gt;=AZ$1,$S726+$Y726+$Z726,$Y726+$Z726)</f>
        <v>952.755</v>
      </c>
      <c r="BA726" s="27">
        <f>IF($O726&gt;=BA$1,$S726+$Y726+$Z726,$Y726+$Z726)</f>
        <v>952.755</v>
      </c>
      <c r="BB726" s="27">
        <f>IF($O726&gt;=BB$1,$S726+$Y726+$Z726,$Y726+$Z726)</f>
        <v>952.755</v>
      </c>
      <c r="BC726" s="27">
        <f>IF($O726&gt;=BC$1,$S726+$Y726+$Z726,$Y726+$Z726)</f>
        <v>952.755</v>
      </c>
      <c r="BD726" s="27">
        <f>IF($O726&gt;=BD$1,$S726+$Y726+$Z726,$Y726+$Z726)</f>
        <v>952.755</v>
      </c>
      <c r="BE726" s="27">
        <f>IF($O726&gt;=BE$1,$S726+$Y726+$Z726,$Y726+$Z726)</f>
        <v>952.755</v>
      </c>
      <c r="BF726" s="27">
        <f>IF($O726&gt;=BF$1,$S726+$Y726+$Z726,$Y726+$Z726)</f>
        <v>952.755</v>
      </c>
      <c r="BG726" s="27">
        <f>IF($O726&gt;=BG$1,$S726+$Y726+$Z726,$Y726+$Z726)</f>
        <v>952.755</v>
      </c>
      <c r="BH726" s="27">
        <f>IF($O726&gt;=BH$1,$S726+$Y726+$Z726,$Y726+$Z726)</f>
        <v>952.755</v>
      </c>
      <c r="BI726" s="27">
        <f>IF($O726&gt;=BI$1,$S726+$Y726+$Z726,$Y726+$Z726)</f>
        <v>952.755</v>
      </c>
      <c r="BJ726" s="27">
        <f>IF($O726&gt;=BJ$1,$S726+$Y726+$Z726,$Y726+$Z726)</f>
        <v>952.755</v>
      </c>
      <c r="BK726" s="27">
        <f>IF($O726&gt;=BK$1,$S726+$Y726+$Z726,$Y726+$Z726)</f>
        <v>952.755</v>
      </c>
      <c r="BL726" s="27">
        <f>IF($O726&gt;=BL$1,$S726+$Y726+$Z726,$Y726+$Z726)</f>
        <v>952.755</v>
      </c>
      <c r="BM726" s="27">
        <f>IF($O726&gt;=BM$1,$S726+$Y726+$Z726,$Y726+$Z726)</f>
        <v>952.755</v>
      </c>
      <c r="BN726" s="27">
        <f>IF($O726&gt;=BN$1,$S726+$Y726+$Z726,$Y726+$Z726)</f>
        <v>952.755</v>
      </c>
      <c r="BO726" s="27">
        <f>IF($O726&gt;=BO$1,$S726+$Y726+$Z726,$Y726+$Z726)</f>
        <v>952.755</v>
      </c>
      <c r="BP726" s="27">
        <f>IF($O726&gt;=BP$1,$S726+$Y726+$Z726,$Y726+$Z726)</f>
        <v>952.755</v>
      </c>
      <c r="BQ726" s="27">
        <f>IF($O726&gt;=BQ$1,$S726+$Y726+$Z726,$Y726+$Z726)</f>
        <v>952.755</v>
      </c>
      <c r="BR726" s="27">
        <f>IF($O726&gt;=BR$1,$S726+$Y726+$Z726,$Y726+$Z726)</f>
        <v>952.755</v>
      </c>
      <c r="BS726" s="27">
        <f>IF($O726&gt;=BS$1,$S726+$Y726+$Z726,$Y726+$Z726)</f>
        <v>952.755</v>
      </c>
      <c r="BT726" s="27">
        <f>IF($O726&gt;=BT$1,$S726+$Y726+$Z726,$Y726+$Z726)</f>
        <v>952.755</v>
      </c>
      <c r="BU726" s="27">
        <f>IF($O726&gt;=BU$1,$S726+$Y726+$Z726,$Y726+$Z726)</f>
        <v>952.755</v>
      </c>
      <c r="BV726" s="27">
        <f>IF($O726&gt;=BV$1,$S726+$Y726+$Z726,$Y726+$Z726)</f>
        <v>952.755</v>
      </c>
      <c r="BW726" s="27">
        <f>IF($O726&gt;=BW$1,$S726+$Y726+$Z726,$Y726+$Z726)</f>
        <v>952.755</v>
      </c>
      <c r="BX726" s="27">
        <f>IF($O726&gt;=BX$1,$S726+$Y726+$Z726,$Y726+$Z726)</f>
        <v>952.755</v>
      </c>
      <c r="BY726" s="27">
        <f>IF($O726&gt;=BY$1,$S726+$Y726+$Z726,$Y726+$Z726)</f>
        <v>952.755</v>
      </c>
      <c r="BZ726" s="27">
        <f>IF($O726&gt;=BZ$1,$S726+$Y726+$Z726,$Y726+$Z726)</f>
        <v>952.755</v>
      </c>
      <c r="CA726" s="27">
        <f>IF($O726&gt;=CA$1,$S726+$Y726+$Z726,$Y726+$Z726)</f>
        <v>952.755</v>
      </c>
      <c r="CB726" s="27">
        <f>IF($O726&gt;=CB$1,$S726+$Y726+$Z726,$Y726+$Z726)</f>
        <v>952.755</v>
      </c>
      <c r="CC726" s="27">
        <f>IF($O726&gt;=CC$1,$S726+$Y726+$Z726,$Y726+$Z726)</f>
        <v>952.755</v>
      </c>
      <c r="CD726" s="27">
        <f>IF($O726&gt;=CD$1,$S726+$Y726+$Z726,$Y726+$Z726)</f>
        <v>952.755</v>
      </c>
      <c r="CE726" s="27">
        <f>IF($O726&gt;=CE$1,$S726+$Y726+$Z726,$Y726+$Z726)</f>
        <v>952.755</v>
      </c>
      <c r="CF726" s="27">
        <f>IF($O726&gt;=CF$1,$S726+$Y726+$Z726,$Y726+$Z726)</f>
        <v>952.755</v>
      </c>
      <c r="CG726" s="27">
        <f>IF($O726&gt;=CG$1,$S726+$Y726+$Z726,$Y726+$Z726)</f>
        <v>952.755</v>
      </c>
      <c r="CH726" s="27">
        <f>IF($O726&gt;=CH$1,$S726+$Y726+$Z726,$Y726+$Z726)</f>
        <v>952.755</v>
      </c>
      <c r="CI726" s="27">
        <f>IF($O726&gt;=CI$1,$S726+$Y726+$Z726,$Y726+$Z726)</f>
        <v>952.755</v>
      </c>
      <c r="CJ726" s="27">
        <f>IF($O726&gt;=CJ$1,$S726+$Y726+$Z726,$Y726+$Z726)</f>
        <v>952.755</v>
      </c>
      <c r="CK726" s="27">
        <f>IF($O726&gt;=CK$1,$S726+$Y726+$Z726,$Y726+$Z726)</f>
        <v>952.755</v>
      </c>
      <c r="CL726" s="27">
        <f>IF($O726&gt;=CL$1,$S726+$Y726+$Z726,$Y726+$Z726)</f>
        <v>952.755</v>
      </c>
      <c r="CM726" s="27">
        <f>IF($O726&gt;=CM$1,$S726+$Y726+$Z726,$Y726+$Z726)</f>
        <v>952.755</v>
      </c>
      <c r="CN726" s="27">
        <f>IF($O726&gt;=CN$1,$S726+$Y726,$Y726)</f>
        <v>552.755</v>
      </c>
      <c r="CO726" s="27">
        <f>IF($O726&gt;=CO$1,$S726+$Y726,$Y726)</f>
        <v>552.755</v>
      </c>
      <c r="CP726" s="27">
        <f>IF($O726&gt;=CP$1,$S726+$Y726,$Y726)</f>
        <v>552.755</v>
      </c>
      <c r="CQ726" s="27">
        <f>IF($O726&gt;=CQ$1,$S726+$Y726,$Y726)</f>
        <v>552.755</v>
      </c>
      <c r="CR726" s="27">
        <f>IF($O726&gt;=CR$1,$S726+$Y726,$Y726)</f>
        <v>552.755</v>
      </c>
      <c r="CS726" s="27">
        <f>IF($O726&gt;=CS$1,$S726+$Y726,$Y726)</f>
        <v>552.755</v>
      </c>
      <c r="CT726" s="27">
        <f>IF($O726&gt;=CT$1,$S726+$Y726,$Y726)</f>
        <v>552.755</v>
      </c>
      <c r="CU726" s="27">
        <f>IF($O726&gt;=CU$1,$S726+$Y726,$Y726)</f>
        <v>552.755</v>
      </c>
      <c r="CV726" s="27">
        <f>IF($O726&gt;=CV$1,$S726+$Y726,$Y726)</f>
        <v>552.755</v>
      </c>
      <c r="CW726" s="27">
        <f>IF($O726&gt;=CW$1,$S726+$Y726,$Y726)</f>
        <v>552.755</v>
      </c>
      <c r="CX726" s="27">
        <f>IF($O726&gt;=CX$1,$S726+$Y726,$Y726)</f>
        <v>552.755</v>
      </c>
      <c r="CY726" s="27">
        <f>IF($O726&gt;=CY$1,$S726+$Y726,$Y726)</f>
        <v>552.755</v>
      </c>
      <c r="CZ726" s="27">
        <f>IF($O726&gt;=CZ$1,$S726+$Y726,$Y726)</f>
        <v>552.755</v>
      </c>
      <c r="DA726" s="27">
        <f>IF($O726&gt;=DA$1,$S726+$Y726,$Y726)</f>
        <v>552.755</v>
      </c>
      <c r="DB726" s="27">
        <f>IF($O726&gt;=DB$1,$S726+$Y726,$Y726)</f>
        <v>552.755</v>
      </c>
      <c r="DC726" s="27">
        <f>IF($O726&gt;=DC$1,$S726+$Y726,$Y726)</f>
        <v>552.755</v>
      </c>
      <c r="DD726" s="27">
        <f>IF($O726&gt;=DD$1,$S726+$Y726,$Y726)</f>
        <v>552.755</v>
      </c>
      <c r="DE726" s="27">
        <f>IF($O726&gt;=DE$1,$S726+$Y726,$Y726)</f>
        <v>552.755</v>
      </c>
      <c r="DF726" s="27">
        <f>IF($O726&gt;=DF$1,$S726+$Y726,$Y726)</f>
        <v>552.755</v>
      </c>
      <c r="DG726" s="27">
        <f>IF($O726&gt;=DG$1,$S726+$Y726,$Y726)</f>
        <v>552.755</v>
      </c>
      <c r="DH726" s="27">
        <f>IF($O726&gt;=DH$1,$S726+$Y726,$Y726)</f>
        <v>552.755</v>
      </c>
      <c r="DI726" s="27">
        <f>IF($O726&gt;=DI$1,$S726+$Y726,$Y726)</f>
        <v>552.755</v>
      </c>
      <c r="DJ726" s="27">
        <f>IF($O726&gt;=DJ$1,$S726+$Y726,$Y726)</f>
        <v>552.755</v>
      </c>
      <c r="DK726" s="27">
        <f>IF($O726&gt;=DK$1,$S726+$Y726,$Y726)</f>
        <v>552.755</v>
      </c>
      <c r="DL726" s="27">
        <f>IF($O726&gt;=DL$1,$S726+$Y726,$Y726)</f>
        <v>552.755</v>
      </c>
      <c r="DM726" s="27">
        <f>IF($O726&gt;=DM$1,$S726+$Y726,$Y726)</f>
        <v>552.755</v>
      </c>
      <c r="DN726" s="27">
        <f>IF($O726&gt;=DN$1,$S726+$Y726,$Y726)</f>
        <v>552.755</v>
      </c>
      <c r="DO726" s="27">
        <f>IF($O726&gt;=DO$1,$S726+$Y726,$Y726)</f>
        <v>552.755</v>
      </c>
      <c r="DP726" s="27">
        <f>IF($O726&gt;=DP$1,$S726+$Y726,$Y726)</f>
        <v>552.755</v>
      </c>
      <c r="DQ726" s="27">
        <f>IF($O726&gt;=DQ$1,$S726+$Y726,$Y726)</f>
        <v>552.755</v>
      </c>
      <c r="DR726" s="27">
        <f>IF($O726&gt;=DR$1,$S726+$Y726,$Y726)</f>
        <v>552.755</v>
      </c>
      <c r="DS726" s="27">
        <f>IF($O726&gt;=DS$1,$S726+$Y726,$Y726)</f>
        <v>552.755</v>
      </c>
      <c r="DT726" s="27">
        <f>IF($O726&gt;=DT$1,$S726+$Y726,$Y726)</f>
        <v>552.755</v>
      </c>
      <c r="DU726" s="27">
        <f>IF($O726&gt;=DU$1,$S726+$Y726,$Y726)</f>
        <v>552.755</v>
      </c>
      <c r="DV726" s="27">
        <f>IF($O726&gt;=DV$1,$S726+$Y726,$Y726)</f>
        <v>552.755</v>
      </c>
      <c r="DW726" s="27">
        <f>IF($O726&gt;=DW$1,$S726+$Y726,$Y726)</f>
        <v>552.755</v>
      </c>
      <c r="DX726" s="27">
        <f>IF($O726&gt;=DX$1,$S726+$Y726,$Y726)</f>
        <v>552.755</v>
      </c>
      <c r="DY726" s="27">
        <f>IF($O726&gt;=DY$1,$S726+$Y726,$Y726)</f>
        <v>552.755</v>
      </c>
      <c r="DZ726" s="27">
        <f>IF($O726&gt;=DZ$1,$S726+$Y726,$Y726)</f>
        <v>552.755</v>
      </c>
      <c r="EA726" s="27">
        <f>IF($O726&gt;=EA$1,$S726+$Y726,$Y726)</f>
        <v>552.755</v>
      </c>
      <c r="EB726" s="27">
        <f>IF($O726&gt;=EB$1,$S726+$Y726,$Y726)</f>
        <v>552.755</v>
      </c>
      <c r="EC726" s="27">
        <f>IF($O726&gt;=EC$1,$S726+$Y726,$Y726)</f>
        <v>552.755</v>
      </c>
      <c r="ED726" s="27">
        <f>IF($O726&gt;=ED$1,$S726+$Y726,$Y726)</f>
        <v>552.755</v>
      </c>
      <c r="EE726" s="27">
        <f>IF($O726&gt;=EE$1,$S726+$Y726,$Y726)</f>
        <v>552.755</v>
      </c>
      <c r="EF726" s="27">
        <f>IF($O726&gt;=EF$1,$S726+$Y726,$Y726)</f>
        <v>552.755</v>
      </c>
      <c r="EG726" s="27">
        <f>IF($O726&gt;=EG$1,$S726+$Y726,$Y726)</f>
        <v>552.755</v>
      </c>
      <c r="EH726" s="27">
        <f>IF($O726&gt;=EH$1,$S726+$Y726,$Y726)</f>
        <v>552.755</v>
      </c>
      <c r="EI726" s="27">
        <f>IF($O726&gt;=EI$1,$S726+$Y726,$Y726)</f>
        <v>552.755</v>
      </c>
      <c r="EJ726" s="27">
        <f>IF($O726&gt;=EJ$1,$S726+$Y726,$Y726)</f>
        <v>552.755</v>
      </c>
      <c r="EK726" s="27">
        <f>IF($O726&gt;=EK$1,$S726+$Y726,$Y726)</f>
        <v>552.755</v>
      </c>
      <c r="EL726" s="27">
        <f>IF($O726&gt;=EL$1,$S726+$Y726,$Y726)</f>
        <v>552.755</v>
      </c>
      <c r="EM726" s="27">
        <f>IF($O726&gt;=EM$1,$S726+$Y726,$Y726)</f>
        <v>552.755</v>
      </c>
      <c r="EN726" s="27">
        <f>IF($O726&gt;=EN$1,$S726+$Y726,$Y726)</f>
        <v>552.755</v>
      </c>
      <c r="EO726" s="27">
        <f>IF($O726&gt;=EO$1,$S726+$Y726,$Y726)</f>
        <v>552.755</v>
      </c>
      <c r="EP726" s="27">
        <f>IF($O726&gt;=EP$1,$S726+$Y726,$Y726)</f>
        <v>552.755</v>
      </c>
      <c r="EQ726" s="27">
        <f>IF($O726&gt;=EQ$1,$S726+$Y726,$Y726)</f>
        <v>552.755</v>
      </c>
      <c r="ER726" s="27">
        <f>IF($O726&gt;=ER$1,$S726+$Y726,$Y726)</f>
        <v>552.755</v>
      </c>
      <c r="ES726" s="27">
        <f>IF($O726&gt;=ES$1,$S726+$Y726,$Y726)</f>
        <v>552.755</v>
      </c>
      <c r="ET726" s="27">
        <f>IF($O726&gt;=ET$1,$S726+$Y726,$Y726)</f>
        <v>552.755</v>
      </c>
      <c r="EU726" s="27">
        <f>IF($O726&gt;=EU$1,$S726+$Y726,$Y726)</f>
        <v>552.755</v>
      </c>
      <c r="EV726" s="27">
        <f>IF($O726&gt;=EV$1,$S726,0)</f>
        <v>552.755</v>
      </c>
      <c r="EW726" s="27">
        <f>IF($O726&gt;=EW$1,$S726,0)</f>
        <v>552.755</v>
      </c>
      <c r="EX726" s="27">
        <f>IF($O726&gt;=EX$1,$S726,0)</f>
        <v>552.755</v>
      </c>
      <c r="EY726" s="27">
        <f>IF($O726&gt;=EY$1,$S726,0)</f>
        <v>552.755</v>
      </c>
      <c r="EZ726" s="27">
        <f>IF($O726&gt;=EZ$1,$S726,0)</f>
        <v>552.755</v>
      </c>
      <c r="FA726" s="27">
        <f>IF($O726&gt;=FA$1,$S726,0)</f>
        <v>552.755</v>
      </c>
      <c r="FB726" s="27">
        <f>IF($O726&gt;=FB$1,$S726,0)</f>
        <v>552.755</v>
      </c>
      <c r="FC726" s="27">
        <f>IF($O726&gt;=FC$1,$S726,0)</f>
        <v>552.755</v>
      </c>
      <c r="FD726" s="27">
        <f>IF($O726&gt;=FD$1,$S726,0)</f>
        <v>552.755</v>
      </c>
      <c r="FE726" s="27">
        <f>IF($O726&gt;=FE$1,$S726,0)</f>
        <v>552.755</v>
      </c>
      <c r="FF726" s="27">
        <f>IF($O726&gt;=FF$1,$S726,0)</f>
        <v>552.755</v>
      </c>
      <c r="FG726" s="27">
        <f>IF($O726&gt;=FG$1,$S726,0)</f>
        <v>552.755</v>
      </c>
      <c r="FH726" s="27">
        <f>IF($O726&gt;=FH$1,$S726,0)</f>
        <v>552.755</v>
      </c>
      <c r="FI726" s="27">
        <f>IF($O726&gt;=FI$1,$S726,0)</f>
        <v>552.755</v>
      </c>
      <c r="FJ726" s="27">
        <f>IF($O726&gt;=FJ$1,$S726,0)</f>
        <v>552.755</v>
      </c>
      <c r="FK726" s="27">
        <f>IF($O726&gt;=FK$1,$S726,0)</f>
        <v>552.755</v>
      </c>
      <c r="FL726" s="27">
        <f>IF($O726&gt;=FL$1,$S726,0)</f>
        <v>552.755</v>
      </c>
      <c r="FM726" s="27">
        <f>IF($O726&gt;=FM$1,$S726,0)</f>
        <v>552.755</v>
      </c>
      <c r="FN726" s="27">
        <f>IF($O726&gt;=FN$1,$S726,0)</f>
        <v>552.755</v>
      </c>
      <c r="FO726" s="27">
        <f>IF($O726&gt;=FO$1,$S726,0)</f>
        <v>552.755</v>
      </c>
      <c r="FP726" s="27">
        <f>IF($O726&gt;=FP$1,$S726,0)</f>
        <v>552.755</v>
      </c>
      <c r="FQ726" s="27">
        <f>IF($O726&gt;=FQ$1,$S726,0)</f>
        <v>552.755</v>
      </c>
      <c r="FR726" s="27">
        <f>IF($O726&gt;=FR$1,$S726,0)</f>
        <v>552.755</v>
      </c>
      <c r="FS726" s="27">
        <f>IF($O726&gt;=FS$1,$S726,0)</f>
        <v>552.755</v>
      </c>
      <c r="FT726" s="27">
        <f>IF($O726&gt;=FT$1,$S726,0)</f>
        <v>552.755</v>
      </c>
      <c r="FU726" s="27">
        <f>IF($O726&gt;=FU$1,$S726,0)</f>
        <v>552.755</v>
      </c>
      <c r="FV726" s="27">
        <f>IF($O726&gt;=FV$1,$S726,0)</f>
        <v>552.755</v>
      </c>
      <c r="FW726" s="27">
        <f>IF($O726&gt;=FW$1,$S726,0)</f>
        <v>552.755</v>
      </c>
      <c r="FX726" s="27">
        <f>IF($O726&gt;=FX$1,$S726,0)</f>
        <v>552.755</v>
      </c>
      <c r="FY726" s="27">
        <f>IF($O726&gt;=FY$1,$S726,0)</f>
        <v>552.755</v>
      </c>
      <c r="FZ726" s="27">
        <f>IF($O726&gt;=FZ$1,$S726,0)</f>
        <v>552.755</v>
      </c>
      <c r="GA726" s="27">
        <f>IF($O726&gt;=GA$1,$S726,0)</f>
        <v>552.755</v>
      </c>
      <c r="GB726" s="27">
        <f>IF($O726&gt;=GB$1,$S726,0)</f>
        <v>552.755</v>
      </c>
      <c r="GC726" s="27">
        <f>IF($O726&gt;=GC$1,$S726,0)</f>
        <v>552.755</v>
      </c>
      <c r="GD726" s="27">
        <f>IF($O726&gt;=GD$1,$S726,0)</f>
        <v>552.755</v>
      </c>
      <c r="GE726" s="27">
        <f>IF($O726&gt;=GE$1,$S726,0)</f>
        <v>552.755</v>
      </c>
      <c r="GF726" s="27">
        <f>IF($O726&gt;=GF$1,$S726,0)</f>
        <v>552.755</v>
      </c>
      <c r="GG726" s="27">
        <f>IF($O726&gt;=GG$1,$S726,0)</f>
        <v>552.755</v>
      </c>
      <c r="GH726" s="27">
        <f>IF($O726&gt;=GH$1,$S726,0)</f>
        <v>552.755</v>
      </c>
      <c r="GI726" s="27">
        <f>IF($O726&gt;=GI$1,$S726,0)</f>
        <v>552.755</v>
      </c>
      <c r="GJ726" s="27">
        <f>IF($O726&gt;=GJ$1,$S726,0)</f>
        <v>552.755</v>
      </c>
      <c r="GK726" s="27">
        <f>IF($O726&gt;=GK$1,$S726,0)</f>
        <v>552.755</v>
      </c>
      <c r="GL726" s="27">
        <f>IF($O726&gt;=GL$1,$S726,0)</f>
        <v>552.755</v>
      </c>
      <c r="GM726" s="27">
        <f>IF($O726&gt;=GM$1,$S726,0)</f>
        <v>552.755</v>
      </c>
      <c r="GN726" s="27">
        <f>IF($O726&gt;=GN$1,$S726,0)</f>
        <v>552.755</v>
      </c>
      <c r="GO726" s="27">
        <f>IF($O726&gt;=GO$1,$S726,0)</f>
        <v>552.755</v>
      </c>
      <c r="GP726" s="27">
        <f>IF($O726&gt;=GP$1,$S726,0)</f>
        <v>552.755</v>
      </c>
      <c r="GQ726" s="27">
        <f>IF($O726&gt;=GQ$1,$S726,0)</f>
        <v>552.755</v>
      </c>
      <c r="GR726" s="27">
        <f>IF($O726&gt;=GR$1,$S726,0)</f>
        <v>552.755</v>
      </c>
      <c r="GS726" s="27">
        <f>IF($O726&gt;=GS$1,$S726,0)</f>
        <v>552.755</v>
      </c>
      <c r="GT726" s="27">
        <f>IF($O726&gt;=GT$1,$S726,0)</f>
        <v>552.755</v>
      </c>
      <c r="GU726" s="27">
        <f>IF($O726&gt;=GU$1,$S726,0)</f>
        <v>552.755</v>
      </c>
      <c r="GV726" s="27">
        <f>IF($O726&gt;=GV$1,$S726,0)</f>
        <v>552.755</v>
      </c>
      <c r="GW726" s="27">
        <f>IF($O726&gt;=GW$1,$S726,0)</f>
        <v>552.755</v>
      </c>
      <c r="GX726" s="27">
        <f>IF($O726&gt;=GX$1,$S726,0)</f>
        <v>552.755</v>
      </c>
      <c r="GY726" s="27">
        <f>IF($O726&gt;=GY$1,$S726,0)</f>
        <v>552.755</v>
      </c>
      <c r="GZ726" s="27">
        <f>IF($O726&gt;=GZ$1,$S726,0)</f>
        <v>552.755</v>
      </c>
      <c r="HA726" s="27">
        <f>IF($O726&gt;=HA$1,$S726,0)</f>
        <v>552.755</v>
      </c>
      <c r="HB726" s="27">
        <f>IF($O726&gt;=HB$1,$S726,0)</f>
        <v>552.755</v>
      </c>
      <c r="HC726" s="27">
        <f>IF($O726&gt;=HC$1,$S726,0)</f>
        <v>552.755</v>
      </c>
    </row>
    <row r="727" spans="1:211">
      <c r="A727" s="3">
        <v>17019</v>
      </c>
      <c r="B727" s="3" t="s">
        <v>763</v>
      </c>
      <c r="C727" s="3" t="s">
        <v>18</v>
      </c>
      <c r="D727" s="3">
        <v>54</v>
      </c>
      <c r="E727" s="4">
        <v>31068</v>
      </c>
      <c r="F727" s="5">
        <v>33.43287671232877</v>
      </c>
      <c r="G727" s="3" t="s">
        <v>729</v>
      </c>
      <c r="H727" s="4">
        <v>23563</v>
      </c>
      <c r="I727" s="9" t="s">
        <v>842</v>
      </c>
      <c r="J727" s="5">
        <v>2122.39</v>
      </c>
      <c r="K727" s="31">
        <v>1010</v>
      </c>
      <c r="L727" s="32">
        <v>33</v>
      </c>
      <c r="M727" s="33">
        <f>VLOOKUP(L727,FIND,3,TRUE)</f>
        <v>1.5</v>
      </c>
      <c r="N727" s="32">
        <f>IF(L727&gt;30,180,VLOOKUP(L727,TEMPO,2,FALSE))</f>
        <v>180</v>
      </c>
      <c r="O727" s="32">
        <f>IF(R727&gt;0,4,N727)</f>
        <v>180</v>
      </c>
      <c r="P727" s="96">
        <f>J727*M727*L727</f>
        <v>105058.30500000001</v>
      </c>
      <c r="Q727" s="96">
        <f>10934.45*2</f>
        <v>21868.9</v>
      </c>
      <c r="R727" s="96">
        <f>IF(P727&lt;=Q727,P727/4,0)</f>
        <v>0</v>
      </c>
      <c r="S727" s="5">
        <f>IF(P727&gt;=Q727,P727/N727,0)</f>
        <v>583.65725000000009</v>
      </c>
      <c r="T727" s="3"/>
      <c r="U727" s="3">
        <f>IF(T727="",1,0)</f>
        <v>1</v>
      </c>
      <c r="V727" s="3">
        <v>47</v>
      </c>
      <c r="W727" s="5">
        <v>0</v>
      </c>
      <c r="X727" s="5">
        <v>245.73</v>
      </c>
      <c r="Y727" s="5">
        <f>X727*W727</f>
        <v>0</v>
      </c>
      <c r="Z727" s="5">
        <v>400</v>
      </c>
      <c r="AA727" s="5">
        <f>S727+Y727+Z727</f>
        <v>983.65725000000009</v>
      </c>
      <c r="AB727" s="39">
        <f>(J727/12+J727/12*1.3333333333+450/12+J727/30*6/12+J727)*1.3+Y727+Z727+153.9</f>
        <v>3944.2351444367805</v>
      </c>
      <c r="AC727" s="39" t="s">
        <v>18</v>
      </c>
      <c r="AD727" s="39">
        <f>J727*1.3+400+153.9</f>
        <v>3313.0070000000001</v>
      </c>
      <c r="AE727" s="39">
        <f>SUMIFS('CUSTO MENSAL FUNC NOVO'!H:H,'CUSTO MENSAL FUNC NOVO'!A:A,'VALORES MENSAIS'!AC727)</f>
        <v>1902.2210000000002</v>
      </c>
      <c r="AF727" s="27">
        <f>IF($R727&gt;0,$R727,$S727)+$Y727+$Z727</f>
        <v>983.65725000000009</v>
      </c>
      <c r="AG727" s="27">
        <f>IF($R727&gt;0,$R727,$S727)+$Y727+$Z727</f>
        <v>983.65725000000009</v>
      </c>
      <c r="AH727" s="27">
        <f>IF($R727&gt;0,$R727,$S727)+$Y727+$Z727</f>
        <v>983.65725000000009</v>
      </c>
      <c r="AI727" s="27">
        <f>IF($R727&gt;0,$R727,$S727)+$Y727+$Z727</f>
        <v>983.65725000000009</v>
      </c>
      <c r="AJ727" s="27">
        <f>IF($O727&gt;=AJ$1,$S727+$Y727+$Z727,$Y727+$Z727)</f>
        <v>983.65725000000009</v>
      </c>
      <c r="AK727" s="27">
        <f>IF($O727&gt;=AK$1,$S727+$Y727+$Z727,$Y727+$Z727)</f>
        <v>983.65725000000009</v>
      </c>
      <c r="AL727" s="27">
        <f>IF($O727&gt;=AL$1,$S727+$Y727+$Z727,$Y727+$Z727)</f>
        <v>983.65725000000009</v>
      </c>
      <c r="AM727" s="27">
        <f>IF($O727&gt;=AM$1,$S727+$Y727+$Z727,$Y727+$Z727)</f>
        <v>983.65725000000009</v>
      </c>
      <c r="AN727" s="27">
        <f>IF($O727&gt;=AN$1,$S727+$Y727+$Z727,$Y727+$Z727)</f>
        <v>983.65725000000009</v>
      </c>
      <c r="AO727" s="27">
        <f>IF($O727&gt;=AO$1,$S727+$Y727+$Z727,$Y727+$Z727)</f>
        <v>983.65725000000009</v>
      </c>
      <c r="AP727" s="27">
        <f>IF($O727&gt;=AP$1,$S727+$Y727+$Z727,$Y727+$Z727)</f>
        <v>983.65725000000009</v>
      </c>
      <c r="AQ727" s="27">
        <f>IF($O727&gt;=AQ$1,$S727+$Y727+$Z727,$Y727+$Z727)</f>
        <v>983.65725000000009</v>
      </c>
      <c r="AR727" s="27">
        <f>IF($O727&gt;=AR$1,$S727+$Y727+$Z727,$Y727+$Z727)</f>
        <v>983.65725000000009</v>
      </c>
      <c r="AS727" s="27">
        <f>IF($O727&gt;=AS$1,$S727+$Y727+$Z727,$Y727+$Z727)</f>
        <v>983.65725000000009</v>
      </c>
      <c r="AT727" s="27">
        <f>IF($O727&gt;=AT$1,$S727+$Y727+$Z727,$Y727+$Z727)</f>
        <v>983.65725000000009</v>
      </c>
      <c r="AU727" s="27">
        <f>IF($O727&gt;=AU$1,$S727+$Y727+$Z727,$Y727+$Z727)</f>
        <v>983.65725000000009</v>
      </c>
      <c r="AV727" s="27">
        <f>IF($O727&gt;=AV$1,$S727+$Y727+$Z727,$Y727+$Z727)</f>
        <v>983.65725000000009</v>
      </c>
      <c r="AW727" s="27">
        <f>IF($O727&gt;=AW$1,$S727+$Y727+$Z727,$Y727+$Z727)</f>
        <v>983.65725000000009</v>
      </c>
      <c r="AX727" s="27">
        <f>IF($O727&gt;=AX$1,$S727+$Y727+$Z727,$Y727+$Z727)</f>
        <v>983.65725000000009</v>
      </c>
      <c r="AY727" s="27">
        <f>IF($O727&gt;=AY$1,$S727+$Y727+$Z727,$Y727+$Z727)</f>
        <v>983.65725000000009</v>
      </c>
      <c r="AZ727" s="27">
        <f>IF($O727&gt;=AZ$1,$S727+$Y727+$Z727,$Y727+$Z727)</f>
        <v>983.65725000000009</v>
      </c>
      <c r="BA727" s="27">
        <f>IF($O727&gt;=BA$1,$S727+$Y727+$Z727,$Y727+$Z727)</f>
        <v>983.65725000000009</v>
      </c>
      <c r="BB727" s="27">
        <f>IF($O727&gt;=BB$1,$S727+$Y727+$Z727,$Y727+$Z727)</f>
        <v>983.65725000000009</v>
      </c>
      <c r="BC727" s="27">
        <f>IF($O727&gt;=BC$1,$S727+$Y727+$Z727,$Y727+$Z727)</f>
        <v>983.65725000000009</v>
      </c>
      <c r="BD727" s="27">
        <f>IF($O727&gt;=BD$1,$S727+$Y727+$Z727,$Y727+$Z727)</f>
        <v>983.65725000000009</v>
      </c>
      <c r="BE727" s="27">
        <f>IF($O727&gt;=BE$1,$S727+$Y727+$Z727,$Y727+$Z727)</f>
        <v>983.65725000000009</v>
      </c>
      <c r="BF727" s="27">
        <f>IF($O727&gt;=BF$1,$S727+$Y727+$Z727,$Y727+$Z727)</f>
        <v>983.65725000000009</v>
      </c>
      <c r="BG727" s="27">
        <f>IF($O727&gt;=BG$1,$S727+$Y727+$Z727,$Y727+$Z727)</f>
        <v>983.65725000000009</v>
      </c>
      <c r="BH727" s="27">
        <f>IF($O727&gt;=BH$1,$S727+$Y727+$Z727,$Y727+$Z727)</f>
        <v>983.65725000000009</v>
      </c>
      <c r="BI727" s="27">
        <f>IF($O727&gt;=BI$1,$S727+$Y727+$Z727,$Y727+$Z727)</f>
        <v>983.65725000000009</v>
      </c>
      <c r="BJ727" s="27">
        <f>IF($O727&gt;=BJ$1,$S727+$Y727+$Z727,$Y727+$Z727)</f>
        <v>983.65725000000009</v>
      </c>
      <c r="BK727" s="27">
        <f>IF($O727&gt;=BK$1,$S727+$Y727+$Z727,$Y727+$Z727)</f>
        <v>983.65725000000009</v>
      </c>
      <c r="BL727" s="27">
        <f>IF($O727&gt;=BL$1,$S727+$Y727+$Z727,$Y727+$Z727)</f>
        <v>983.65725000000009</v>
      </c>
      <c r="BM727" s="27">
        <f>IF($O727&gt;=BM$1,$S727+$Y727+$Z727,$Y727+$Z727)</f>
        <v>983.65725000000009</v>
      </c>
      <c r="BN727" s="27">
        <f>IF($O727&gt;=BN$1,$S727+$Y727+$Z727,$Y727+$Z727)</f>
        <v>983.65725000000009</v>
      </c>
      <c r="BO727" s="27">
        <f>IF($O727&gt;=BO$1,$S727+$Y727+$Z727,$Y727+$Z727)</f>
        <v>983.65725000000009</v>
      </c>
      <c r="BP727" s="27">
        <f>IF($O727&gt;=BP$1,$S727+$Y727+$Z727,$Y727+$Z727)</f>
        <v>983.65725000000009</v>
      </c>
      <c r="BQ727" s="27">
        <f>IF($O727&gt;=BQ$1,$S727+$Y727+$Z727,$Y727+$Z727)</f>
        <v>983.65725000000009</v>
      </c>
      <c r="BR727" s="27">
        <f>IF($O727&gt;=BR$1,$S727+$Y727+$Z727,$Y727+$Z727)</f>
        <v>983.65725000000009</v>
      </c>
      <c r="BS727" s="27">
        <f>IF($O727&gt;=BS$1,$S727+$Y727+$Z727,$Y727+$Z727)</f>
        <v>983.65725000000009</v>
      </c>
      <c r="BT727" s="27">
        <f>IF($O727&gt;=BT$1,$S727+$Y727+$Z727,$Y727+$Z727)</f>
        <v>983.65725000000009</v>
      </c>
      <c r="BU727" s="27">
        <f>IF($O727&gt;=BU$1,$S727+$Y727+$Z727,$Y727+$Z727)</f>
        <v>983.65725000000009</v>
      </c>
      <c r="BV727" s="27">
        <f>IF($O727&gt;=BV$1,$S727+$Y727+$Z727,$Y727+$Z727)</f>
        <v>983.65725000000009</v>
      </c>
      <c r="BW727" s="27">
        <f>IF($O727&gt;=BW$1,$S727+$Y727+$Z727,$Y727+$Z727)</f>
        <v>983.65725000000009</v>
      </c>
      <c r="BX727" s="27">
        <f>IF($O727&gt;=BX$1,$S727+$Y727+$Z727,$Y727+$Z727)</f>
        <v>983.65725000000009</v>
      </c>
      <c r="BY727" s="27">
        <f>IF($O727&gt;=BY$1,$S727+$Y727+$Z727,$Y727+$Z727)</f>
        <v>983.65725000000009</v>
      </c>
      <c r="BZ727" s="27">
        <f>IF($O727&gt;=BZ$1,$S727+$Y727+$Z727,$Y727+$Z727)</f>
        <v>983.65725000000009</v>
      </c>
      <c r="CA727" s="27">
        <f>IF($O727&gt;=CA$1,$S727+$Y727+$Z727,$Y727+$Z727)</f>
        <v>983.65725000000009</v>
      </c>
      <c r="CB727" s="27">
        <f>IF($O727&gt;=CB$1,$S727+$Y727+$Z727,$Y727+$Z727)</f>
        <v>983.65725000000009</v>
      </c>
      <c r="CC727" s="27">
        <f>IF($O727&gt;=CC$1,$S727+$Y727+$Z727,$Y727+$Z727)</f>
        <v>983.65725000000009</v>
      </c>
      <c r="CD727" s="27">
        <f>IF($O727&gt;=CD$1,$S727+$Y727+$Z727,$Y727+$Z727)</f>
        <v>983.65725000000009</v>
      </c>
      <c r="CE727" s="27">
        <f>IF($O727&gt;=CE$1,$S727+$Y727+$Z727,$Y727+$Z727)</f>
        <v>983.65725000000009</v>
      </c>
      <c r="CF727" s="27">
        <f>IF($O727&gt;=CF$1,$S727+$Y727+$Z727,$Y727+$Z727)</f>
        <v>983.65725000000009</v>
      </c>
      <c r="CG727" s="27">
        <f>IF($O727&gt;=CG$1,$S727+$Y727+$Z727,$Y727+$Z727)</f>
        <v>983.65725000000009</v>
      </c>
      <c r="CH727" s="27">
        <f>IF($O727&gt;=CH$1,$S727+$Y727+$Z727,$Y727+$Z727)</f>
        <v>983.65725000000009</v>
      </c>
      <c r="CI727" s="27">
        <f>IF($O727&gt;=CI$1,$S727+$Y727+$Z727,$Y727+$Z727)</f>
        <v>983.65725000000009</v>
      </c>
      <c r="CJ727" s="27">
        <f>IF($O727&gt;=CJ$1,$S727+$Y727+$Z727,$Y727+$Z727)</f>
        <v>983.65725000000009</v>
      </c>
      <c r="CK727" s="27">
        <f>IF($O727&gt;=CK$1,$S727+$Y727+$Z727,$Y727+$Z727)</f>
        <v>983.65725000000009</v>
      </c>
      <c r="CL727" s="27">
        <f>IF($O727&gt;=CL$1,$S727+$Y727+$Z727,$Y727+$Z727)</f>
        <v>983.65725000000009</v>
      </c>
      <c r="CM727" s="27">
        <f>IF($O727&gt;=CM$1,$S727+$Y727+$Z727,$Y727+$Z727)</f>
        <v>983.65725000000009</v>
      </c>
      <c r="CN727" s="27">
        <f>IF($O727&gt;=CN$1,$S727+$Y727,$Y727)</f>
        <v>583.65725000000009</v>
      </c>
      <c r="CO727" s="27">
        <f>IF($O727&gt;=CO$1,$S727+$Y727,$Y727)</f>
        <v>583.65725000000009</v>
      </c>
      <c r="CP727" s="27">
        <f>IF($O727&gt;=CP$1,$S727+$Y727,$Y727)</f>
        <v>583.65725000000009</v>
      </c>
      <c r="CQ727" s="27">
        <f>IF($O727&gt;=CQ$1,$S727+$Y727,$Y727)</f>
        <v>583.65725000000009</v>
      </c>
      <c r="CR727" s="27">
        <f>IF($O727&gt;=CR$1,$S727+$Y727,$Y727)</f>
        <v>583.65725000000009</v>
      </c>
      <c r="CS727" s="27">
        <f>IF($O727&gt;=CS$1,$S727+$Y727,$Y727)</f>
        <v>583.65725000000009</v>
      </c>
      <c r="CT727" s="27">
        <f>IF($O727&gt;=CT$1,$S727+$Y727,$Y727)</f>
        <v>583.65725000000009</v>
      </c>
      <c r="CU727" s="27">
        <f>IF($O727&gt;=CU$1,$S727+$Y727,$Y727)</f>
        <v>583.65725000000009</v>
      </c>
      <c r="CV727" s="27">
        <f>IF($O727&gt;=CV$1,$S727+$Y727,$Y727)</f>
        <v>583.65725000000009</v>
      </c>
      <c r="CW727" s="27">
        <f>IF($O727&gt;=CW$1,$S727+$Y727,$Y727)</f>
        <v>583.65725000000009</v>
      </c>
      <c r="CX727" s="27">
        <f>IF($O727&gt;=CX$1,$S727+$Y727,$Y727)</f>
        <v>583.65725000000009</v>
      </c>
      <c r="CY727" s="27">
        <f>IF($O727&gt;=CY$1,$S727+$Y727,$Y727)</f>
        <v>583.65725000000009</v>
      </c>
      <c r="CZ727" s="27">
        <f>IF($O727&gt;=CZ$1,$S727+$Y727,$Y727)</f>
        <v>583.65725000000009</v>
      </c>
      <c r="DA727" s="27">
        <f>IF($O727&gt;=DA$1,$S727+$Y727,$Y727)</f>
        <v>583.65725000000009</v>
      </c>
      <c r="DB727" s="27">
        <f>IF($O727&gt;=DB$1,$S727+$Y727,$Y727)</f>
        <v>583.65725000000009</v>
      </c>
      <c r="DC727" s="27">
        <f>IF($O727&gt;=DC$1,$S727+$Y727,$Y727)</f>
        <v>583.65725000000009</v>
      </c>
      <c r="DD727" s="27">
        <f>IF($O727&gt;=DD$1,$S727+$Y727,$Y727)</f>
        <v>583.65725000000009</v>
      </c>
      <c r="DE727" s="27">
        <f>IF($O727&gt;=DE$1,$S727+$Y727,$Y727)</f>
        <v>583.65725000000009</v>
      </c>
      <c r="DF727" s="27">
        <f>IF($O727&gt;=DF$1,$S727+$Y727,$Y727)</f>
        <v>583.65725000000009</v>
      </c>
      <c r="DG727" s="27">
        <f>IF($O727&gt;=DG$1,$S727+$Y727,$Y727)</f>
        <v>583.65725000000009</v>
      </c>
      <c r="DH727" s="27">
        <f>IF($O727&gt;=DH$1,$S727+$Y727,$Y727)</f>
        <v>583.65725000000009</v>
      </c>
      <c r="DI727" s="27">
        <f>IF($O727&gt;=DI$1,$S727+$Y727,$Y727)</f>
        <v>583.65725000000009</v>
      </c>
      <c r="DJ727" s="27">
        <f>IF($O727&gt;=DJ$1,$S727+$Y727,$Y727)</f>
        <v>583.65725000000009</v>
      </c>
      <c r="DK727" s="27">
        <f>IF($O727&gt;=DK$1,$S727+$Y727,$Y727)</f>
        <v>583.65725000000009</v>
      </c>
      <c r="DL727" s="27">
        <f>IF($O727&gt;=DL$1,$S727+$Y727,$Y727)</f>
        <v>583.65725000000009</v>
      </c>
      <c r="DM727" s="27">
        <f>IF($O727&gt;=DM$1,$S727+$Y727,$Y727)</f>
        <v>583.65725000000009</v>
      </c>
      <c r="DN727" s="27">
        <f>IF($O727&gt;=DN$1,$S727+$Y727,$Y727)</f>
        <v>583.65725000000009</v>
      </c>
      <c r="DO727" s="27">
        <f>IF($O727&gt;=DO$1,$S727+$Y727,$Y727)</f>
        <v>583.65725000000009</v>
      </c>
      <c r="DP727" s="27">
        <f>IF($O727&gt;=DP$1,$S727+$Y727,$Y727)</f>
        <v>583.65725000000009</v>
      </c>
      <c r="DQ727" s="27">
        <f>IF($O727&gt;=DQ$1,$S727+$Y727,$Y727)</f>
        <v>583.65725000000009</v>
      </c>
      <c r="DR727" s="27">
        <f>IF($O727&gt;=DR$1,$S727+$Y727,$Y727)</f>
        <v>583.65725000000009</v>
      </c>
      <c r="DS727" s="27">
        <f>IF($O727&gt;=DS$1,$S727+$Y727,$Y727)</f>
        <v>583.65725000000009</v>
      </c>
      <c r="DT727" s="27">
        <f>IF($O727&gt;=DT$1,$S727+$Y727,$Y727)</f>
        <v>583.65725000000009</v>
      </c>
      <c r="DU727" s="27">
        <f>IF($O727&gt;=DU$1,$S727+$Y727,$Y727)</f>
        <v>583.65725000000009</v>
      </c>
      <c r="DV727" s="27">
        <f>IF($O727&gt;=DV$1,$S727+$Y727,$Y727)</f>
        <v>583.65725000000009</v>
      </c>
      <c r="DW727" s="27">
        <f>IF($O727&gt;=DW$1,$S727+$Y727,$Y727)</f>
        <v>583.65725000000009</v>
      </c>
      <c r="DX727" s="27">
        <f>IF($O727&gt;=DX$1,$S727+$Y727,$Y727)</f>
        <v>583.65725000000009</v>
      </c>
      <c r="DY727" s="27">
        <f>IF($O727&gt;=DY$1,$S727+$Y727,$Y727)</f>
        <v>583.65725000000009</v>
      </c>
      <c r="DZ727" s="27">
        <f>IF($O727&gt;=DZ$1,$S727+$Y727,$Y727)</f>
        <v>583.65725000000009</v>
      </c>
      <c r="EA727" s="27">
        <f>IF($O727&gt;=EA$1,$S727+$Y727,$Y727)</f>
        <v>583.65725000000009</v>
      </c>
      <c r="EB727" s="27">
        <f>IF($O727&gt;=EB$1,$S727+$Y727,$Y727)</f>
        <v>583.65725000000009</v>
      </c>
      <c r="EC727" s="27">
        <f>IF($O727&gt;=EC$1,$S727+$Y727,$Y727)</f>
        <v>583.65725000000009</v>
      </c>
      <c r="ED727" s="27">
        <f>IF($O727&gt;=ED$1,$S727+$Y727,$Y727)</f>
        <v>583.65725000000009</v>
      </c>
      <c r="EE727" s="27">
        <f>IF($O727&gt;=EE$1,$S727+$Y727,$Y727)</f>
        <v>583.65725000000009</v>
      </c>
      <c r="EF727" s="27">
        <f>IF($O727&gt;=EF$1,$S727+$Y727,$Y727)</f>
        <v>583.65725000000009</v>
      </c>
      <c r="EG727" s="27">
        <f>IF($O727&gt;=EG$1,$S727+$Y727,$Y727)</f>
        <v>583.65725000000009</v>
      </c>
      <c r="EH727" s="27">
        <f>IF($O727&gt;=EH$1,$S727+$Y727,$Y727)</f>
        <v>583.65725000000009</v>
      </c>
      <c r="EI727" s="27">
        <f>IF($O727&gt;=EI$1,$S727+$Y727,$Y727)</f>
        <v>583.65725000000009</v>
      </c>
      <c r="EJ727" s="27">
        <f>IF($O727&gt;=EJ$1,$S727+$Y727,$Y727)</f>
        <v>583.65725000000009</v>
      </c>
      <c r="EK727" s="27">
        <f>IF($O727&gt;=EK$1,$S727+$Y727,$Y727)</f>
        <v>583.65725000000009</v>
      </c>
      <c r="EL727" s="27">
        <f>IF($O727&gt;=EL$1,$S727+$Y727,$Y727)</f>
        <v>583.65725000000009</v>
      </c>
      <c r="EM727" s="27">
        <f>IF($O727&gt;=EM$1,$S727+$Y727,$Y727)</f>
        <v>583.65725000000009</v>
      </c>
      <c r="EN727" s="27">
        <f>IF($O727&gt;=EN$1,$S727+$Y727,$Y727)</f>
        <v>583.65725000000009</v>
      </c>
      <c r="EO727" s="27">
        <f>IF($O727&gt;=EO$1,$S727+$Y727,$Y727)</f>
        <v>583.65725000000009</v>
      </c>
      <c r="EP727" s="27">
        <f>IF($O727&gt;=EP$1,$S727+$Y727,$Y727)</f>
        <v>583.65725000000009</v>
      </c>
      <c r="EQ727" s="27">
        <f>IF($O727&gt;=EQ$1,$S727+$Y727,$Y727)</f>
        <v>583.65725000000009</v>
      </c>
      <c r="ER727" s="27">
        <f>IF($O727&gt;=ER$1,$S727+$Y727,$Y727)</f>
        <v>583.65725000000009</v>
      </c>
      <c r="ES727" s="27">
        <f>IF($O727&gt;=ES$1,$S727+$Y727,$Y727)</f>
        <v>583.65725000000009</v>
      </c>
      <c r="ET727" s="27">
        <f>IF($O727&gt;=ET$1,$S727+$Y727,$Y727)</f>
        <v>583.65725000000009</v>
      </c>
      <c r="EU727" s="27">
        <f>IF($O727&gt;=EU$1,$S727+$Y727,$Y727)</f>
        <v>583.65725000000009</v>
      </c>
      <c r="EV727" s="27">
        <f>IF($O727&gt;=EV$1,$S727,0)</f>
        <v>583.65725000000009</v>
      </c>
      <c r="EW727" s="27">
        <f>IF($O727&gt;=EW$1,$S727,0)</f>
        <v>583.65725000000009</v>
      </c>
      <c r="EX727" s="27">
        <f>IF($O727&gt;=EX$1,$S727,0)</f>
        <v>583.65725000000009</v>
      </c>
      <c r="EY727" s="27">
        <f>IF($O727&gt;=EY$1,$S727,0)</f>
        <v>583.65725000000009</v>
      </c>
      <c r="EZ727" s="27">
        <f>IF($O727&gt;=EZ$1,$S727,0)</f>
        <v>583.65725000000009</v>
      </c>
      <c r="FA727" s="27">
        <f>IF($O727&gt;=FA$1,$S727,0)</f>
        <v>583.65725000000009</v>
      </c>
      <c r="FB727" s="27">
        <f>IF($O727&gt;=FB$1,$S727,0)</f>
        <v>583.65725000000009</v>
      </c>
      <c r="FC727" s="27">
        <f>IF($O727&gt;=FC$1,$S727,0)</f>
        <v>583.65725000000009</v>
      </c>
      <c r="FD727" s="27">
        <f>IF($O727&gt;=FD$1,$S727,0)</f>
        <v>583.65725000000009</v>
      </c>
      <c r="FE727" s="27">
        <f>IF($O727&gt;=FE$1,$S727,0)</f>
        <v>583.65725000000009</v>
      </c>
      <c r="FF727" s="27">
        <f>IF($O727&gt;=FF$1,$S727,0)</f>
        <v>583.65725000000009</v>
      </c>
      <c r="FG727" s="27">
        <f>IF($O727&gt;=FG$1,$S727,0)</f>
        <v>583.65725000000009</v>
      </c>
      <c r="FH727" s="27">
        <f>IF($O727&gt;=FH$1,$S727,0)</f>
        <v>583.65725000000009</v>
      </c>
      <c r="FI727" s="27">
        <f>IF($O727&gt;=FI$1,$S727,0)</f>
        <v>583.65725000000009</v>
      </c>
      <c r="FJ727" s="27">
        <f>IF($O727&gt;=FJ$1,$S727,0)</f>
        <v>583.65725000000009</v>
      </c>
      <c r="FK727" s="27">
        <f>IF($O727&gt;=FK$1,$S727,0)</f>
        <v>583.65725000000009</v>
      </c>
      <c r="FL727" s="27">
        <f>IF($O727&gt;=FL$1,$S727,0)</f>
        <v>583.65725000000009</v>
      </c>
      <c r="FM727" s="27">
        <f>IF($O727&gt;=FM$1,$S727,0)</f>
        <v>583.65725000000009</v>
      </c>
      <c r="FN727" s="27">
        <f>IF($O727&gt;=FN$1,$S727,0)</f>
        <v>583.65725000000009</v>
      </c>
      <c r="FO727" s="27">
        <f>IF($O727&gt;=FO$1,$S727,0)</f>
        <v>583.65725000000009</v>
      </c>
      <c r="FP727" s="27">
        <f>IF($O727&gt;=FP$1,$S727,0)</f>
        <v>583.65725000000009</v>
      </c>
      <c r="FQ727" s="27">
        <f>IF($O727&gt;=FQ$1,$S727,0)</f>
        <v>583.65725000000009</v>
      </c>
      <c r="FR727" s="27">
        <f>IF($O727&gt;=FR$1,$S727,0)</f>
        <v>583.65725000000009</v>
      </c>
      <c r="FS727" s="27">
        <f>IF($O727&gt;=FS$1,$S727,0)</f>
        <v>583.65725000000009</v>
      </c>
      <c r="FT727" s="27">
        <f>IF($O727&gt;=FT$1,$S727,0)</f>
        <v>583.65725000000009</v>
      </c>
      <c r="FU727" s="27">
        <f>IF($O727&gt;=FU$1,$S727,0)</f>
        <v>583.65725000000009</v>
      </c>
      <c r="FV727" s="27">
        <f>IF($O727&gt;=FV$1,$S727,0)</f>
        <v>583.65725000000009</v>
      </c>
      <c r="FW727" s="27">
        <f>IF($O727&gt;=FW$1,$S727,0)</f>
        <v>583.65725000000009</v>
      </c>
      <c r="FX727" s="27">
        <f>IF($O727&gt;=FX$1,$S727,0)</f>
        <v>583.65725000000009</v>
      </c>
      <c r="FY727" s="27">
        <f>IF($O727&gt;=FY$1,$S727,0)</f>
        <v>583.65725000000009</v>
      </c>
      <c r="FZ727" s="27">
        <f>IF($O727&gt;=FZ$1,$S727,0)</f>
        <v>583.65725000000009</v>
      </c>
      <c r="GA727" s="27">
        <f>IF($O727&gt;=GA$1,$S727,0)</f>
        <v>583.65725000000009</v>
      </c>
      <c r="GB727" s="27">
        <f>IF($O727&gt;=GB$1,$S727,0)</f>
        <v>583.65725000000009</v>
      </c>
      <c r="GC727" s="27">
        <f>IF($O727&gt;=GC$1,$S727,0)</f>
        <v>583.65725000000009</v>
      </c>
      <c r="GD727" s="27">
        <f>IF($O727&gt;=GD$1,$S727,0)</f>
        <v>583.65725000000009</v>
      </c>
      <c r="GE727" s="27">
        <f>IF($O727&gt;=GE$1,$S727,0)</f>
        <v>583.65725000000009</v>
      </c>
      <c r="GF727" s="27">
        <f>IF($O727&gt;=GF$1,$S727,0)</f>
        <v>583.65725000000009</v>
      </c>
      <c r="GG727" s="27">
        <f>IF($O727&gt;=GG$1,$S727,0)</f>
        <v>583.65725000000009</v>
      </c>
      <c r="GH727" s="27">
        <f>IF($O727&gt;=GH$1,$S727,0)</f>
        <v>583.65725000000009</v>
      </c>
      <c r="GI727" s="27">
        <f>IF($O727&gt;=GI$1,$S727,0)</f>
        <v>583.65725000000009</v>
      </c>
      <c r="GJ727" s="27">
        <f>IF($O727&gt;=GJ$1,$S727,0)</f>
        <v>583.65725000000009</v>
      </c>
      <c r="GK727" s="27">
        <f>IF($O727&gt;=GK$1,$S727,0)</f>
        <v>583.65725000000009</v>
      </c>
      <c r="GL727" s="27">
        <f>IF($O727&gt;=GL$1,$S727,0)</f>
        <v>583.65725000000009</v>
      </c>
      <c r="GM727" s="27">
        <f>IF($O727&gt;=GM$1,$S727,0)</f>
        <v>583.65725000000009</v>
      </c>
      <c r="GN727" s="27">
        <f>IF($O727&gt;=GN$1,$S727,0)</f>
        <v>583.65725000000009</v>
      </c>
      <c r="GO727" s="27">
        <f>IF($O727&gt;=GO$1,$S727,0)</f>
        <v>583.65725000000009</v>
      </c>
      <c r="GP727" s="27">
        <f>IF($O727&gt;=GP$1,$S727,0)</f>
        <v>583.65725000000009</v>
      </c>
      <c r="GQ727" s="27">
        <f>IF($O727&gt;=GQ$1,$S727,0)</f>
        <v>583.65725000000009</v>
      </c>
      <c r="GR727" s="27">
        <f>IF($O727&gt;=GR$1,$S727,0)</f>
        <v>583.65725000000009</v>
      </c>
      <c r="GS727" s="27">
        <f>IF($O727&gt;=GS$1,$S727,0)</f>
        <v>583.65725000000009</v>
      </c>
      <c r="GT727" s="27">
        <f>IF($O727&gt;=GT$1,$S727,0)</f>
        <v>583.65725000000009</v>
      </c>
      <c r="GU727" s="27">
        <f>IF($O727&gt;=GU$1,$S727,0)</f>
        <v>583.65725000000009</v>
      </c>
      <c r="GV727" s="27">
        <f>IF($O727&gt;=GV$1,$S727,0)</f>
        <v>583.65725000000009</v>
      </c>
      <c r="GW727" s="27">
        <f>IF($O727&gt;=GW$1,$S727,0)</f>
        <v>583.65725000000009</v>
      </c>
      <c r="GX727" s="27">
        <f>IF($O727&gt;=GX$1,$S727,0)</f>
        <v>583.65725000000009</v>
      </c>
      <c r="GY727" s="27">
        <f>IF($O727&gt;=GY$1,$S727,0)</f>
        <v>583.65725000000009</v>
      </c>
      <c r="GZ727" s="27">
        <f>IF($O727&gt;=GZ$1,$S727,0)</f>
        <v>583.65725000000009</v>
      </c>
      <c r="HA727" s="27">
        <f>IF($O727&gt;=HA$1,$S727,0)</f>
        <v>583.65725000000009</v>
      </c>
      <c r="HB727" s="27">
        <f>IF($O727&gt;=HB$1,$S727,0)</f>
        <v>583.65725000000009</v>
      </c>
      <c r="HC727" s="27">
        <f>IF($O727&gt;=HC$1,$S727,0)</f>
        <v>583.65725000000009</v>
      </c>
    </row>
    <row r="728" spans="1:211">
      <c r="A728" s="3">
        <v>31321</v>
      </c>
      <c r="B728" s="3" t="s">
        <v>752</v>
      </c>
      <c r="C728" s="3" t="s">
        <v>18</v>
      </c>
      <c r="D728" s="3">
        <v>57</v>
      </c>
      <c r="E728" s="4">
        <v>32104</v>
      </c>
      <c r="F728" s="5">
        <v>30.594520547945205</v>
      </c>
      <c r="G728" s="3" t="s">
        <v>729</v>
      </c>
      <c r="H728" s="4">
        <v>22592</v>
      </c>
      <c r="I728" s="9" t="s">
        <v>842</v>
      </c>
      <c r="J728" s="5">
        <v>1893.53</v>
      </c>
      <c r="K728" s="31">
        <v>1010</v>
      </c>
      <c r="L728" s="32">
        <v>31</v>
      </c>
      <c r="M728" s="33">
        <f>VLOOKUP(L728,FIND,3,TRUE)</f>
        <v>1.5</v>
      </c>
      <c r="N728" s="32">
        <f>IF(L728&gt;30,180,VLOOKUP(L728,TEMPO,2,FALSE))</f>
        <v>180</v>
      </c>
      <c r="O728" s="32">
        <f>IF(R728&gt;0,4,N728)</f>
        <v>180</v>
      </c>
      <c r="P728" s="96">
        <f>J728*M728*L728</f>
        <v>88049.145000000004</v>
      </c>
      <c r="Q728" s="96">
        <f>10934.45*2</f>
        <v>21868.9</v>
      </c>
      <c r="R728" s="96">
        <f>IF(P728&lt;=Q728,P728/4,0)</f>
        <v>0</v>
      </c>
      <c r="S728" s="5">
        <f>IF(P728&gt;=Q728,P728/N728,0)</f>
        <v>489.16191666666668</v>
      </c>
      <c r="T728" s="3"/>
      <c r="U728" s="3">
        <f>IF(T728="",1,0)</f>
        <v>1</v>
      </c>
      <c r="V728" s="3">
        <v>45</v>
      </c>
      <c r="W728" s="5">
        <v>0</v>
      </c>
      <c r="X728" s="5">
        <v>245.73</v>
      </c>
      <c r="Y728" s="5">
        <f>X728*W728</f>
        <v>0</v>
      </c>
      <c r="Z728" s="5">
        <v>400</v>
      </c>
      <c r="AA728" s="5">
        <f>S728+Y728+Z728</f>
        <v>889.16191666666668</v>
      </c>
      <c r="AB728" s="39">
        <f>(J728/12+J728/12*1.3333333333+450/12+J728/30*6/12+J728)*1.3+Y728+Z728+153.9</f>
        <v>3583.9077888820516</v>
      </c>
      <c r="AC728" s="39" t="s">
        <v>18</v>
      </c>
      <c r="AD728" s="39">
        <f>J728*1.3+400+153.9</f>
        <v>3015.489</v>
      </c>
      <c r="AE728" s="39">
        <f>SUMIFS('CUSTO MENSAL FUNC NOVO'!H:H,'CUSTO MENSAL FUNC NOVO'!A:A,'VALORES MENSAIS'!AC728)</f>
        <v>1902.2210000000002</v>
      </c>
      <c r="AF728" s="27">
        <f>IF($R728&gt;0,$R728,$S728)+$Y728+$Z728</f>
        <v>889.16191666666668</v>
      </c>
      <c r="AG728" s="27">
        <f>IF($R728&gt;0,$R728,$S728)+$Y728+$Z728</f>
        <v>889.16191666666668</v>
      </c>
      <c r="AH728" s="27">
        <f>IF($R728&gt;0,$R728,$S728)+$Y728+$Z728</f>
        <v>889.16191666666668</v>
      </c>
      <c r="AI728" s="27">
        <f>IF($R728&gt;0,$R728,$S728)+$Y728+$Z728</f>
        <v>889.16191666666668</v>
      </c>
      <c r="AJ728" s="27">
        <f>IF($O728&gt;=AJ$1,$S728+$Y728+$Z728,$Y728+$Z728)</f>
        <v>889.16191666666668</v>
      </c>
      <c r="AK728" s="27">
        <f>IF($O728&gt;=AK$1,$S728+$Y728+$Z728,$Y728+$Z728)</f>
        <v>889.16191666666668</v>
      </c>
      <c r="AL728" s="27">
        <f>IF($O728&gt;=AL$1,$S728+$Y728+$Z728,$Y728+$Z728)</f>
        <v>889.16191666666668</v>
      </c>
      <c r="AM728" s="27">
        <f>IF($O728&gt;=AM$1,$S728+$Y728+$Z728,$Y728+$Z728)</f>
        <v>889.16191666666668</v>
      </c>
      <c r="AN728" s="27">
        <f>IF($O728&gt;=AN$1,$S728+$Y728+$Z728,$Y728+$Z728)</f>
        <v>889.16191666666668</v>
      </c>
      <c r="AO728" s="27">
        <f>IF($O728&gt;=AO$1,$S728+$Y728+$Z728,$Y728+$Z728)</f>
        <v>889.16191666666668</v>
      </c>
      <c r="AP728" s="27">
        <f>IF($O728&gt;=AP$1,$S728+$Y728+$Z728,$Y728+$Z728)</f>
        <v>889.16191666666668</v>
      </c>
      <c r="AQ728" s="27">
        <f>IF($O728&gt;=AQ$1,$S728+$Y728+$Z728,$Y728+$Z728)</f>
        <v>889.16191666666668</v>
      </c>
      <c r="AR728" s="27">
        <f>IF($O728&gt;=AR$1,$S728+$Y728+$Z728,$Y728+$Z728)</f>
        <v>889.16191666666668</v>
      </c>
      <c r="AS728" s="27">
        <f>IF($O728&gt;=AS$1,$S728+$Y728+$Z728,$Y728+$Z728)</f>
        <v>889.16191666666668</v>
      </c>
      <c r="AT728" s="27">
        <f>IF($O728&gt;=AT$1,$S728+$Y728+$Z728,$Y728+$Z728)</f>
        <v>889.16191666666668</v>
      </c>
      <c r="AU728" s="27">
        <f>IF($O728&gt;=AU$1,$S728+$Y728+$Z728,$Y728+$Z728)</f>
        <v>889.16191666666668</v>
      </c>
      <c r="AV728" s="27">
        <f>IF($O728&gt;=AV$1,$S728+$Y728+$Z728,$Y728+$Z728)</f>
        <v>889.16191666666668</v>
      </c>
      <c r="AW728" s="27">
        <f>IF($O728&gt;=AW$1,$S728+$Y728+$Z728,$Y728+$Z728)</f>
        <v>889.16191666666668</v>
      </c>
      <c r="AX728" s="27">
        <f>IF($O728&gt;=AX$1,$S728+$Y728+$Z728,$Y728+$Z728)</f>
        <v>889.16191666666668</v>
      </c>
      <c r="AY728" s="27">
        <f>IF($O728&gt;=AY$1,$S728+$Y728+$Z728,$Y728+$Z728)</f>
        <v>889.16191666666668</v>
      </c>
      <c r="AZ728" s="27">
        <f>IF($O728&gt;=AZ$1,$S728+$Y728+$Z728,$Y728+$Z728)</f>
        <v>889.16191666666668</v>
      </c>
      <c r="BA728" s="27">
        <f>IF($O728&gt;=BA$1,$S728+$Y728+$Z728,$Y728+$Z728)</f>
        <v>889.16191666666668</v>
      </c>
      <c r="BB728" s="27">
        <f>IF($O728&gt;=BB$1,$S728+$Y728+$Z728,$Y728+$Z728)</f>
        <v>889.16191666666668</v>
      </c>
      <c r="BC728" s="27">
        <f>IF($O728&gt;=BC$1,$S728+$Y728+$Z728,$Y728+$Z728)</f>
        <v>889.16191666666668</v>
      </c>
      <c r="BD728" s="27">
        <f>IF($O728&gt;=BD$1,$S728+$Y728+$Z728,$Y728+$Z728)</f>
        <v>889.16191666666668</v>
      </c>
      <c r="BE728" s="27">
        <f>IF($O728&gt;=BE$1,$S728+$Y728+$Z728,$Y728+$Z728)</f>
        <v>889.16191666666668</v>
      </c>
      <c r="BF728" s="27">
        <f>IF($O728&gt;=BF$1,$S728+$Y728+$Z728,$Y728+$Z728)</f>
        <v>889.16191666666668</v>
      </c>
      <c r="BG728" s="27">
        <f>IF($O728&gt;=BG$1,$S728+$Y728+$Z728,$Y728+$Z728)</f>
        <v>889.16191666666668</v>
      </c>
      <c r="BH728" s="27">
        <f>IF($O728&gt;=BH$1,$S728+$Y728+$Z728,$Y728+$Z728)</f>
        <v>889.16191666666668</v>
      </c>
      <c r="BI728" s="27">
        <f>IF($O728&gt;=BI$1,$S728+$Y728+$Z728,$Y728+$Z728)</f>
        <v>889.16191666666668</v>
      </c>
      <c r="BJ728" s="27">
        <f>IF($O728&gt;=BJ$1,$S728+$Y728+$Z728,$Y728+$Z728)</f>
        <v>889.16191666666668</v>
      </c>
      <c r="BK728" s="27">
        <f>IF($O728&gt;=BK$1,$S728+$Y728+$Z728,$Y728+$Z728)</f>
        <v>889.16191666666668</v>
      </c>
      <c r="BL728" s="27">
        <f>IF($O728&gt;=BL$1,$S728+$Y728+$Z728,$Y728+$Z728)</f>
        <v>889.16191666666668</v>
      </c>
      <c r="BM728" s="27">
        <f>IF($O728&gt;=BM$1,$S728+$Y728+$Z728,$Y728+$Z728)</f>
        <v>889.16191666666668</v>
      </c>
      <c r="BN728" s="27">
        <f>IF($O728&gt;=BN$1,$S728+$Y728+$Z728,$Y728+$Z728)</f>
        <v>889.16191666666668</v>
      </c>
      <c r="BO728" s="27">
        <f>IF($O728&gt;=BO$1,$S728+$Y728+$Z728,$Y728+$Z728)</f>
        <v>889.16191666666668</v>
      </c>
      <c r="BP728" s="27">
        <f>IF($O728&gt;=BP$1,$S728+$Y728+$Z728,$Y728+$Z728)</f>
        <v>889.16191666666668</v>
      </c>
      <c r="BQ728" s="27">
        <f>IF($O728&gt;=BQ$1,$S728+$Y728+$Z728,$Y728+$Z728)</f>
        <v>889.16191666666668</v>
      </c>
      <c r="BR728" s="27">
        <f>IF($O728&gt;=BR$1,$S728+$Y728+$Z728,$Y728+$Z728)</f>
        <v>889.16191666666668</v>
      </c>
      <c r="BS728" s="27">
        <f>IF($O728&gt;=BS$1,$S728+$Y728+$Z728,$Y728+$Z728)</f>
        <v>889.16191666666668</v>
      </c>
      <c r="BT728" s="27">
        <f>IF($O728&gt;=BT$1,$S728+$Y728+$Z728,$Y728+$Z728)</f>
        <v>889.16191666666668</v>
      </c>
      <c r="BU728" s="27">
        <f>IF($O728&gt;=BU$1,$S728+$Y728+$Z728,$Y728+$Z728)</f>
        <v>889.16191666666668</v>
      </c>
      <c r="BV728" s="27">
        <f>IF($O728&gt;=BV$1,$S728+$Y728+$Z728,$Y728+$Z728)</f>
        <v>889.16191666666668</v>
      </c>
      <c r="BW728" s="27">
        <f>IF($O728&gt;=BW$1,$S728+$Y728+$Z728,$Y728+$Z728)</f>
        <v>889.16191666666668</v>
      </c>
      <c r="BX728" s="27">
        <f>IF($O728&gt;=BX$1,$S728+$Y728+$Z728,$Y728+$Z728)</f>
        <v>889.16191666666668</v>
      </c>
      <c r="BY728" s="27">
        <f>IF($O728&gt;=BY$1,$S728+$Y728+$Z728,$Y728+$Z728)</f>
        <v>889.16191666666668</v>
      </c>
      <c r="BZ728" s="27">
        <f>IF($O728&gt;=BZ$1,$S728+$Y728+$Z728,$Y728+$Z728)</f>
        <v>889.16191666666668</v>
      </c>
      <c r="CA728" s="27">
        <f>IF($O728&gt;=CA$1,$S728+$Y728+$Z728,$Y728+$Z728)</f>
        <v>889.16191666666668</v>
      </c>
      <c r="CB728" s="27">
        <f>IF($O728&gt;=CB$1,$S728+$Y728+$Z728,$Y728+$Z728)</f>
        <v>889.16191666666668</v>
      </c>
      <c r="CC728" s="27">
        <f>IF($O728&gt;=CC$1,$S728+$Y728+$Z728,$Y728+$Z728)</f>
        <v>889.16191666666668</v>
      </c>
      <c r="CD728" s="27">
        <f>IF($O728&gt;=CD$1,$S728+$Y728+$Z728,$Y728+$Z728)</f>
        <v>889.16191666666668</v>
      </c>
      <c r="CE728" s="27">
        <f>IF($O728&gt;=CE$1,$S728+$Y728+$Z728,$Y728+$Z728)</f>
        <v>889.16191666666668</v>
      </c>
      <c r="CF728" s="27">
        <f>IF($O728&gt;=CF$1,$S728+$Y728+$Z728,$Y728+$Z728)</f>
        <v>889.16191666666668</v>
      </c>
      <c r="CG728" s="27">
        <f>IF($O728&gt;=CG$1,$S728+$Y728+$Z728,$Y728+$Z728)</f>
        <v>889.16191666666668</v>
      </c>
      <c r="CH728" s="27">
        <f>IF($O728&gt;=CH$1,$S728+$Y728+$Z728,$Y728+$Z728)</f>
        <v>889.16191666666668</v>
      </c>
      <c r="CI728" s="27">
        <f>IF($O728&gt;=CI$1,$S728+$Y728+$Z728,$Y728+$Z728)</f>
        <v>889.16191666666668</v>
      </c>
      <c r="CJ728" s="27">
        <f>IF($O728&gt;=CJ$1,$S728+$Y728+$Z728,$Y728+$Z728)</f>
        <v>889.16191666666668</v>
      </c>
      <c r="CK728" s="27">
        <f>IF($O728&gt;=CK$1,$S728+$Y728+$Z728,$Y728+$Z728)</f>
        <v>889.16191666666668</v>
      </c>
      <c r="CL728" s="27">
        <f>IF($O728&gt;=CL$1,$S728+$Y728+$Z728,$Y728+$Z728)</f>
        <v>889.16191666666668</v>
      </c>
      <c r="CM728" s="27">
        <f>IF($O728&gt;=CM$1,$S728+$Y728+$Z728,$Y728+$Z728)</f>
        <v>889.16191666666668</v>
      </c>
      <c r="CN728" s="27">
        <f>IF($O728&gt;=CN$1,$S728+$Y728,$Y728)</f>
        <v>489.16191666666668</v>
      </c>
      <c r="CO728" s="27">
        <f>IF($O728&gt;=CO$1,$S728+$Y728,$Y728)</f>
        <v>489.16191666666668</v>
      </c>
      <c r="CP728" s="27">
        <f>IF($O728&gt;=CP$1,$S728+$Y728,$Y728)</f>
        <v>489.16191666666668</v>
      </c>
      <c r="CQ728" s="27">
        <f>IF($O728&gt;=CQ$1,$S728+$Y728,$Y728)</f>
        <v>489.16191666666668</v>
      </c>
      <c r="CR728" s="27">
        <f>IF($O728&gt;=CR$1,$S728+$Y728,$Y728)</f>
        <v>489.16191666666668</v>
      </c>
      <c r="CS728" s="27">
        <f>IF($O728&gt;=CS$1,$S728+$Y728,$Y728)</f>
        <v>489.16191666666668</v>
      </c>
      <c r="CT728" s="27">
        <f>IF($O728&gt;=CT$1,$S728+$Y728,$Y728)</f>
        <v>489.16191666666668</v>
      </c>
      <c r="CU728" s="27">
        <f>IF($O728&gt;=CU$1,$S728+$Y728,$Y728)</f>
        <v>489.16191666666668</v>
      </c>
      <c r="CV728" s="27">
        <f>IF($O728&gt;=CV$1,$S728+$Y728,$Y728)</f>
        <v>489.16191666666668</v>
      </c>
      <c r="CW728" s="27">
        <f>IF($O728&gt;=CW$1,$S728+$Y728,$Y728)</f>
        <v>489.16191666666668</v>
      </c>
      <c r="CX728" s="27">
        <f>IF($O728&gt;=CX$1,$S728+$Y728,$Y728)</f>
        <v>489.16191666666668</v>
      </c>
      <c r="CY728" s="27">
        <f>IF($O728&gt;=CY$1,$S728+$Y728,$Y728)</f>
        <v>489.16191666666668</v>
      </c>
      <c r="CZ728" s="27">
        <f>IF($O728&gt;=CZ$1,$S728+$Y728,$Y728)</f>
        <v>489.16191666666668</v>
      </c>
      <c r="DA728" s="27">
        <f>IF($O728&gt;=DA$1,$S728+$Y728,$Y728)</f>
        <v>489.16191666666668</v>
      </c>
      <c r="DB728" s="27">
        <f>IF($O728&gt;=DB$1,$S728+$Y728,$Y728)</f>
        <v>489.16191666666668</v>
      </c>
      <c r="DC728" s="27">
        <f>IF($O728&gt;=DC$1,$S728+$Y728,$Y728)</f>
        <v>489.16191666666668</v>
      </c>
      <c r="DD728" s="27">
        <f>IF($O728&gt;=DD$1,$S728+$Y728,$Y728)</f>
        <v>489.16191666666668</v>
      </c>
      <c r="DE728" s="27">
        <f>IF($O728&gt;=DE$1,$S728+$Y728,$Y728)</f>
        <v>489.16191666666668</v>
      </c>
      <c r="DF728" s="27">
        <f>IF($O728&gt;=DF$1,$S728+$Y728,$Y728)</f>
        <v>489.16191666666668</v>
      </c>
      <c r="DG728" s="27">
        <f>IF($O728&gt;=DG$1,$S728+$Y728,$Y728)</f>
        <v>489.16191666666668</v>
      </c>
      <c r="DH728" s="27">
        <f>IF($O728&gt;=DH$1,$S728+$Y728,$Y728)</f>
        <v>489.16191666666668</v>
      </c>
      <c r="DI728" s="27">
        <f>IF($O728&gt;=DI$1,$S728+$Y728,$Y728)</f>
        <v>489.16191666666668</v>
      </c>
      <c r="DJ728" s="27">
        <f>IF($O728&gt;=DJ$1,$S728+$Y728,$Y728)</f>
        <v>489.16191666666668</v>
      </c>
      <c r="DK728" s="27">
        <f>IF($O728&gt;=DK$1,$S728+$Y728,$Y728)</f>
        <v>489.16191666666668</v>
      </c>
      <c r="DL728" s="27">
        <f>IF($O728&gt;=DL$1,$S728+$Y728,$Y728)</f>
        <v>489.16191666666668</v>
      </c>
      <c r="DM728" s="27">
        <f>IF($O728&gt;=DM$1,$S728+$Y728,$Y728)</f>
        <v>489.16191666666668</v>
      </c>
      <c r="DN728" s="27">
        <f>IF($O728&gt;=DN$1,$S728+$Y728,$Y728)</f>
        <v>489.16191666666668</v>
      </c>
      <c r="DO728" s="27">
        <f>IF($O728&gt;=DO$1,$S728+$Y728,$Y728)</f>
        <v>489.16191666666668</v>
      </c>
      <c r="DP728" s="27">
        <f>IF($O728&gt;=DP$1,$S728+$Y728,$Y728)</f>
        <v>489.16191666666668</v>
      </c>
      <c r="DQ728" s="27">
        <f>IF($O728&gt;=DQ$1,$S728+$Y728,$Y728)</f>
        <v>489.16191666666668</v>
      </c>
      <c r="DR728" s="27">
        <f>IF($O728&gt;=DR$1,$S728+$Y728,$Y728)</f>
        <v>489.16191666666668</v>
      </c>
      <c r="DS728" s="27">
        <f>IF($O728&gt;=DS$1,$S728+$Y728,$Y728)</f>
        <v>489.16191666666668</v>
      </c>
      <c r="DT728" s="27">
        <f>IF($O728&gt;=DT$1,$S728+$Y728,$Y728)</f>
        <v>489.16191666666668</v>
      </c>
      <c r="DU728" s="27">
        <f>IF($O728&gt;=DU$1,$S728+$Y728,$Y728)</f>
        <v>489.16191666666668</v>
      </c>
      <c r="DV728" s="27">
        <f>IF($O728&gt;=DV$1,$S728+$Y728,$Y728)</f>
        <v>489.16191666666668</v>
      </c>
      <c r="DW728" s="27">
        <f>IF($O728&gt;=DW$1,$S728+$Y728,$Y728)</f>
        <v>489.16191666666668</v>
      </c>
      <c r="DX728" s="27">
        <f>IF($O728&gt;=DX$1,$S728+$Y728,$Y728)</f>
        <v>489.16191666666668</v>
      </c>
      <c r="DY728" s="27">
        <f>IF($O728&gt;=DY$1,$S728+$Y728,$Y728)</f>
        <v>489.16191666666668</v>
      </c>
      <c r="DZ728" s="27">
        <f>IF($O728&gt;=DZ$1,$S728+$Y728,$Y728)</f>
        <v>489.16191666666668</v>
      </c>
      <c r="EA728" s="27">
        <f>IF($O728&gt;=EA$1,$S728+$Y728,$Y728)</f>
        <v>489.16191666666668</v>
      </c>
      <c r="EB728" s="27">
        <f>IF($O728&gt;=EB$1,$S728+$Y728,$Y728)</f>
        <v>489.16191666666668</v>
      </c>
      <c r="EC728" s="27">
        <f>IF($O728&gt;=EC$1,$S728+$Y728,$Y728)</f>
        <v>489.16191666666668</v>
      </c>
      <c r="ED728" s="27">
        <f>IF($O728&gt;=ED$1,$S728+$Y728,$Y728)</f>
        <v>489.16191666666668</v>
      </c>
      <c r="EE728" s="27">
        <f>IF($O728&gt;=EE$1,$S728+$Y728,$Y728)</f>
        <v>489.16191666666668</v>
      </c>
      <c r="EF728" s="27">
        <f>IF($O728&gt;=EF$1,$S728+$Y728,$Y728)</f>
        <v>489.16191666666668</v>
      </c>
      <c r="EG728" s="27">
        <f>IF($O728&gt;=EG$1,$S728+$Y728,$Y728)</f>
        <v>489.16191666666668</v>
      </c>
      <c r="EH728" s="27">
        <f>IF($O728&gt;=EH$1,$S728+$Y728,$Y728)</f>
        <v>489.16191666666668</v>
      </c>
      <c r="EI728" s="27">
        <f>IF($O728&gt;=EI$1,$S728+$Y728,$Y728)</f>
        <v>489.16191666666668</v>
      </c>
      <c r="EJ728" s="27">
        <f>IF($O728&gt;=EJ$1,$S728+$Y728,$Y728)</f>
        <v>489.16191666666668</v>
      </c>
      <c r="EK728" s="27">
        <f>IF($O728&gt;=EK$1,$S728+$Y728,$Y728)</f>
        <v>489.16191666666668</v>
      </c>
      <c r="EL728" s="27">
        <f>IF($O728&gt;=EL$1,$S728+$Y728,$Y728)</f>
        <v>489.16191666666668</v>
      </c>
      <c r="EM728" s="27">
        <f>IF($O728&gt;=EM$1,$S728+$Y728,$Y728)</f>
        <v>489.16191666666668</v>
      </c>
      <c r="EN728" s="27">
        <f>IF($O728&gt;=EN$1,$S728+$Y728,$Y728)</f>
        <v>489.16191666666668</v>
      </c>
      <c r="EO728" s="27">
        <f>IF($O728&gt;=EO$1,$S728+$Y728,$Y728)</f>
        <v>489.16191666666668</v>
      </c>
      <c r="EP728" s="27">
        <f>IF($O728&gt;=EP$1,$S728+$Y728,$Y728)</f>
        <v>489.16191666666668</v>
      </c>
      <c r="EQ728" s="27">
        <f>IF($O728&gt;=EQ$1,$S728+$Y728,$Y728)</f>
        <v>489.16191666666668</v>
      </c>
      <c r="ER728" s="27">
        <f>IF($O728&gt;=ER$1,$S728+$Y728,$Y728)</f>
        <v>489.16191666666668</v>
      </c>
      <c r="ES728" s="27">
        <f>IF($O728&gt;=ES$1,$S728+$Y728,$Y728)</f>
        <v>489.16191666666668</v>
      </c>
      <c r="ET728" s="27">
        <f>IF($O728&gt;=ET$1,$S728+$Y728,$Y728)</f>
        <v>489.16191666666668</v>
      </c>
      <c r="EU728" s="27">
        <f>IF($O728&gt;=EU$1,$S728+$Y728,$Y728)</f>
        <v>489.16191666666668</v>
      </c>
      <c r="EV728" s="27">
        <f>IF($O728&gt;=EV$1,$S728,0)</f>
        <v>489.16191666666668</v>
      </c>
      <c r="EW728" s="27">
        <f>IF($O728&gt;=EW$1,$S728,0)</f>
        <v>489.16191666666668</v>
      </c>
      <c r="EX728" s="27">
        <f>IF($O728&gt;=EX$1,$S728,0)</f>
        <v>489.16191666666668</v>
      </c>
      <c r="EY728" s="27">
        <f>IF($O728&gt;=EY$1,$S728,0)</f>
        <v>489.16191666666668</v>
      </c>
      <c r="EZ728" s="27">
        <f>IF($O728&gt;=EZ$1,$S728,0)</f>
        <v>489.16191666666668</v>
      </c>
      <c r="FA728" s="27">
        <f>IF($O728&gt;=FA$1,$S728,0)</f>
        <v>489.16191666666668</v>
      </c>
      <c r="FB728" s="27">
        <f>IF($O728&gt;=FB$1,$S728,0)</f>
        <v>489.16191666666668</v>
      </c>
      <c r="FC728" s="27">
        <f>IF($O728&gt;=FC$1,$S728,0)</f>
        <v>489.16191666666668</v>
      </c>
      <c r="FD728" s="27">
        <f>IF($O728&gt;=FD$1,$S728,0)</f>
        <v>489.16191666666668</v>
      </c>
      <c r="FE728" s="27">
        <f>IF($O728&gt;=FE$1,$S728,0)</f>
        <v>489.16191666666668</v>
      </c>
      <c r="FF728" s="27">
        <f>IF($O728&gt;=FF$1,$S728,0)</f>
        <v>489.16191666666668</v>
      </c>
      <c r="FG728" s="27">
        <f>IF($O728&gt;=FG$1,$S728,0)</f>
        <v>489.16191666666668</v>
      </c>
      <c r="FH728" s="27">
        <f>IF($O728&gt;=FH$1,$S728,0)</f>
        <v>489.16191666666668</v>
      </c>
      <c r="FI728" s="27">
        <f>IF($O728&gt;=FI$1,$S728,0)</f>
        <v>489.16191666666668</v>
      </c>
      <c r="FJ728" s="27">
        <f>IF($O728&gt;=FJ$1,$S728,0)</f>
        <v>489.16191666666668</v>
      </c>
      <c r="FK728" s="27">
        <f>IF($O728&gt;=FK$1,$S728,0)</f>
        <v>489.16191666666668</v>
      </c>
      <c r="FL728" s="27">
        <f>IF($O728&gt;=FL$1,$S728,0)</f>
        <v>489.16191666666668</v>
      </c>
      <c r="FM728" s="27">
        <f>IF($O728&gt;=FM$1,$S728,0)</f>
        <v>489.16191666666668</v>
      </c>
      <c r="FN728" s="27">
        <f>IF($O728&gt;=FN$1,$S728,0)</f>
        <v>489.16191666666668</v>
      </c>
      <c r="FO728" s="27">
        <f>IF($O728&gt;=FO$1,$S728,0)</f>
        <v>489.16191666666668</v>
      </c>
      <c r="FP728" s="27">
        <f>IF($O728&gt;=FP$1,$S728,0)</f>
        <v>489.16191666666668</v>
      </c>
      <c r="FQ728" s="27">
        <f>IF($O728&gt;=FQ$1,$S728,0)</f>
        <v>489.16191666666668</v>
      </c>
      <c r="FR728" s="27">
        <f>IF($O728&gt;=FR$1,$S728,0)</f>
        <v>489.16191666666668</v>
      </c>
      <c r="FS728" s="27">
        <f>IF($O728&gt;=FS$1,$S728,0)</f>
        <v>489.16191666666668</v>
      </c>
      <c r="FT728" s="27">
        <f>IF($O728&gt;=FT$1,$S728,0)</f>
        <v>489.16191666666668</v>
      </c>
      <c r="FU728" s="27">
        <f>IF($O728&gt;=FU$1,$S728,0)</f>
        <v>489.16191666666668</v>
      </c>
      <c r="FV728" s="27">
        <f>IF($O728&gt;=FV$1,$S728,0)</f>
        <v>489.16191666666668</v>
      </c>
      <c r="FW728" s="27">
        <f>IF($O728&gt;=FW$1,$S728,0)</f>
        <v>489.16191666666668</v>
      </c>
      <c r="FX728" s="27">
        <f>IF($O728&gt;=FX$1,$S728,0)</f>
        <v>489.16191666666668</v>
      </c>
      <c r="FY728" s="27">
        <f>IF($O728&gt;=FY$1,$S728,0)</f>
        <v>489.16191666666668</v>
      </c>
      <c r="FZ728" s="27">
        <f>IF($O728&gt;=FZ$1,$S728,0)</f>
        <v>489.16191666666668</v>
      </c>
      <c r="GA728" s="27">
        <f>IF($O728&gt;=GA$1,$S728,0)</f>
        <v>489.16191666666668</v>
      </c>
      <c r="GB728" s="27">
        <f>IF($O728&gt;=GB$1,$S728,0)</f>
        <v>489.16191666666668</v>
      </c>
      <c r="GC728" s="27">
        <f>IF($O728&gt;=GC$1,$S728,0)</f>
        <v>489.16191666666668</v>
      </c>
      <c r="GD728" s="27">
        <f>IF($O728&gt;=GD$1,$S728,0)</f>
        <v>489.16191666666668</v>
      </c>
      <c r="GE728" s="27">
        <f>IF($O728&gt;=GE$1,$S728,0)</f>
        <v>489.16191666666668</v>
      </c>
      <c r="GF728" s="27">
        <f>IF($O728&gt;=GF$1,$S728,0)</f>
        <v>489.16191666666668</v>
      </c>
      <c r="GG728" s="27">
        <f>IF($O728&gt;=GG$1,$S728,0)</f>
        <v>489.16191666666668</v>
      </c>
      <c r="GH728" s="27">
        <f>IF($O728&gt;=GH$1,$S728,0)</f>
        <v>489.16191666666668</v>
      </c>
      <c r="GI728" s="27">
        <f>IF($O728&gt;=GI$1,$S728,0)</f>
        <v>489.16191666666668</v>
      </c>
      <c r="GJ728" s="27">
        <f>IF($O728&gt;=GJ$1,$S728,0)</f>
        <v>489.16191666666668</v>
      </c>
      <c r="GK728" s="27">
        <f>IF($O728&gt;=GK$1,$S728,0)</f>
        <v>489.16191666666668</v>
      </c>
      <c r="GL728" s="27">
        <f>IF($O728&gt;=GL$1,$S728,0)</f>
        <v>489.16191666666668</v>
      </c>
      <c r="GM728" s="27">
        <f>IF($O728&gt;=GM$1,$S728,0)</f>
        <v>489.16191666666668</v>
      </c>
      <c r="GN728" s="27">
        <f>IF($O728&gt;=GN$1,$S728,0)</f>
        <v>489.16191666666668</v>
      </c>
      <c r="GO728" s="27">
        <f>IF($O728&gt;=GO$1,$S728,0)</f>
        <v>489.16191666666668</v>
      </c>
      <c r="GP728" s="27">
        <f>IF($O728&gt;=GP$1,$S728,0)</f>
        <v>489.16191666666668</v>
      </c>
      <c r="GQ728" s="27">
        <f>IF($O728&gt;=GQ$1,$S728,0)</f>
        <v>489.16191666666668</v>
      </c>
      <c r="GR728" s="27">
        <f>IF($O728&gt;=GR$1,$S728,0)</f>
        <v>489.16191666666668</v>
      </c>
      <c r="GS728" s="27">
        <f>IF($O728&gt;=GS$1,$S728,0)</f>
        <v>489.16191666666668</v>
      </c>
      <c r="GT728" s="27">
        <f>IF($O728&gt;=GT$1,$S728,0)</f>
        <v>489.16191666666668</v>
      </c>
      <c r="GU728" s="27">
        <f>IF($O728&gt;=GU$1,$S728,0)</f>
        <v>489.16191666666668</v>
      </c>
      <c r="GV728" s="27">
        <f>IF($O728&gt;=GV$1,$S728,0)</f>
        <v>489.16191666666668</v>
      </c>
      <c r="GW728" s="27">
        <f>IF($O728&gt;=GW$1,$S728,0)</f>
        <v>489.16191666666668</v>
      </c>
      <c r="GX728" s="27">
        <f>IF($O728&gt;=GX$1,$S728,0)</f>
        <v>489.16191666666668</v>
      </c>
      <c r="GY728" s="27">
        <f>IF($O728&gt;=GY$1,$S728,0)</f>
        <v>489.16191666666668</v>
      </c>
      <c r="GZ728" s="27">
        <f>IF($O728&gt;=GZ$1,$S728,0)</f>
        <v>489.16191666666668</v>
      </c>
      <c r="HA728" s="27">
        <f>IF($O728&gt;=HA$1,$S728,0)</f>
        <v>489.16191666666668</v>
      </c>
      <c r="HB728" s="27">
        <f>IF($O728&gt;=HB$1,$S728,0)</f>
        <v>489.16191666666668</v>
      </c>
      <c r="HC728" s="27">
        <f>IF($O728&gt;=HC$1,$S728,0)</f>
        <v>489.16191666666668</v>
      </c>
    </row>
    <row r="729" spans="1:211">
      <c r="A729" s="3">
        <v>28886</v>
      </c>
      <c r="B729" s="3" t="s">
        <v>754</v>
      </c>
      <c r="C729" s="3" t="s">
        <v>18</v>
      </c>
      <c r="D729" s="3">
        <v>58</v>
      </c>
      <c r="E729" s="4">
        <v>31873</v>
      </c>
      <c r="F729" s="5">
        <v>31.227397260273971</v>
      </c>
      <c r="G729" s="3" t="s">
        <v>729</v>
      </c>
      <c r="H729" s="4">
        <v>22176</v>
      </c>
      <c r="I729" s="9" t="s">
        <v>842</v>
      </c>
      <c r="J729" s="5">
        <v>4073.87</v>
      </c>
      <c r="K729" s="31">
        <v>1010</v>
      </c>
      <c r="L729" s="32">
        <v>31</v>
      </c>
      <c r="M729" s="33">
        <f>VLOOKUP(L729,FIND,3,TRUE)</f>
        <v>1.5</v>
      </c>
      <c r="N729" s="32">
        <f>IF(L729&gt;30,180,VLOOKUP(L729,TEMPO,2,FALSE))</f>
        <v>180</v>
      </c>
      <c r="O729" s="32">
        <f>IF(R729&gt;0,4,N729)</f>
        <v>180</v>
      </c>
      <c r="P729" s="96">
        <f>J729*M729*L729</f>
        <v>189434.95500000002</v>
      </c>
      <c r="Q729" s="96">
        <f>10934.45*2</f>
        <v>21868.9</v>
      </c>
      <c r="R729" s="96">
        <f>IF(P729&lt;=Q729,P729/4,0)</f>
        <v>0</v>
      </c>
      <c r="S729" s="5">
        <f>IF(P729&gt;=Q729,P729/N729,0)</f>
        <v>1052.4164166666667</v>
      </c>
      <c r="T729" s="3"/>
      <c r="U729" s="3">
        <f>IF(T729="",1,0)</f>
        <v>1</v>
      </c>
      <c r="V729" s="3">
        <v>99</v>
      </c>
      <c r="W729" s="5">
        <v>0</v>
      </c>
      <c r="X729" s="5">
        <v>245.73</v>
      </c>
      <c r="Y729" s="5">
        <f>X729*W729</f>
        <v>0</v>
      </c>
      <c r="Z729" s="5">
        <v>400</v>
      </c>
      <c r="AA729" s="5">
        <f>S729+Y729+Z729</f>
        <v>1452.4164166666667</v>
      </c>
      <c r="AB729" s="39">
        <f>(J729/12+J729/12*1.3333333333+450/12+J729/30*6/12+J729)*1.3+Y729+Z729+153.9</f>
        <v>7016.7319888741777</v>
      </c>
      <c r="AC729" s="39" t="s">
        <v>18</v>
      </c>
      <c r="AD729" s="39">
        <f>J729*1.3+400+153.9</f>
        <v>5849.9309999999996</v>
      </c>
      <c r="AE729" s="39">
        <f>SUMIFS('CUSTO MENSAL FUNC NOVO'!H:H,'CUSTO MENSAL FUNC NOVO'!A:A,'VALORES MENSAIS'!AC729)</f>
        <v>1902.2210000000002</v>
      </c>
      <c r="AF729" s="27">
        <f>IF($R729&gt;0,$R729,$S729)+$Y729+$Z729</f>
        <v>1452.4164166666667</v>
      </c>
      <c r="AG729" s="27">
        <f>IF($R729&gt;0,$R729,$S729)+$Y729+$Z729</f>
        <v>1452.4164166666667</v>
      </c>
      <c r="AH729" s="27">
        <f>IF($R729&gt;0,$R729,$S729)+$Y729+$Z729</f>
        <v>1452.4164166666667</v>
      </c>
      <c r="AI729" s="27">
        <f>IF($R729&gt;0,$R729,$S729)+$Y729+$Z729</f>
        <v>1452.4164166666667</v>
      </c>
      <c r="AJ729" s="27">
        <f>IF($O729&gt;=AJ$1,$S729+$Y729+$Z729,$Y729+$Z729)</f>
        <v>1452.4164166666667</v>
      </c>
      <c r="AK729" s="27">
        <f>IF($O729&gt;=AK$1,$S729+$Y729+$Z729,$Y729+$Z729)</f>
        <v>1452.4164166666667</v>
      </c>
      <c r="AL729" s="27">
        <f>IF($O729&gt;=AL$1,$S729+$Y729+$Z729,$Y729+$Z729)</f>
        <v>1452.4164166666667</v>
      </c>
      <c r="AM729" s="27">
        <f>IF($O729&gt;=AM$1,$S729+$Y729+$Z729,$Y729+$Z729)</f>
        <v>1452.4164166666667</v>
      </c>
      <c r="AN729" s="27">
        <f>IF($O729&gt;=AN$1,$S729+$Y729+$Z729,$Y729+$Z729)</f>
        <v>1452.4164166666667</v>
      </c>
      <c r="AO729" s="27">
        <f>IF($O729&gt;=AO$1,$S729+$Y729+$Z729,$Y729+$Z729)</f>
        <v>1452.4164166666667</v>
      </c>
      <c r="AP729" s="27">
        <f>IF($O729&gt;=AP$1,$S729+$Y729+$Z729,$Y729+$Z729)</f>
        <v>1452.4164166666667</v>
      </c>
      <c r="AQ729" s="27">
        <f>IF($O729&gt;=AQ$1,$S729+$Y729+$Z729,$Y729+$Z729)</f>
        <v>1452.4164166666667</v>
      </c>
      <c r="AR729" s="27">
        <f>IF($O729&gt;=AR$1,$S729+$Y729+$Z729,$Y729+$Z729)</f>
        <v>1452.4164166666667</v>
      </c>
      <c r="AS729" s="27">
        <f>IF($O729&gt;=AS$1,$S729+$Y729+$Z729,$Y729+$Z729)</f>
        <v>1452.4164166666667</v>
      </c>
      <c r="AT729" s="27">
        <f>IF($O729&gt;=AT$1,$S729+$Y729+$Z729,$Y729+$Z729)</f>
        <v>1452.4164166666667</v>
      </c>
      <c r="AU729" s="27">
        <f>IF($O729&gt;=AU$1,$S729+$Y729+$Z729,$Y729+$Z729)</f>
        <v>1452.4164166666667</v>
      </c>
      <c r="AV729" s="27">
        <f>IF($O729&gt;=AV$1,$S729+$Y729+$Z729,$Y729+$Z729)</f>
        <v>1452.4164166666667</v>
      </c>
      <c r="AW729" s="27">
        <f>IF($O729&gt;=AW$1,$S729+$Y729+$Z729,$Y729+$Z729)</f>
        <v>1452.4164166666667</v>
      </c>
      <c r="AX729" s="27">
        <f>IF($O729&gt;=AX$1,$S729+$Y729+$Z729,$Y729+$Z729)</f>
        <v>1452.4164166666667</v>
      </c>
      <c r="AY729" s="27">
        <f>IF($O729&gt;=AY$1,$S729+$Y729+$Z729,$Y729+$Z729)</f>
        <v>1452.4164166666667</v>
      </c>
      <c r="AZ729" s="27">
        <f>IF($O729&gt;=AZ$1,$S729+$Y729+$Z729,$Y729+$Z729)</f>
        <v>1452.4164166666667</v>
      </c>
      <c r="BA729" s="27">
        <f>IF($O729&gt;=BA$1,$S729+$Y729+$Z729,$Y729+$Z729)</f>
        <v>1452.4164166666667</v>
      </c>
      <c r="BB729" s="27">
        <f>IF($O729&gt;=BB$1,$S729+$Y729+$Z729,$Y729+$Z729)</f>
        <v>1452.4164166666667</v>
      </c>
      <c r="BC729" s="27">
        <f>IF($O729&gt;=BC$1,$S729+$Y729+$Z729,$Y729+$Z729)</f>
        <v>1452.4164166666667</v>
      </c>
      <c r="BD729" s="27">
        <f>IF($O729&gt;=BD$1,$S729+$Y729+$Z729,$Y729+$Z729)</f>
        <v>1452.4164166666667</v>
      </c>
      <c r="BE729" s="27">
        <f>IF($O729&gt;=BE$1,$S729+$Y729+$Z729,$Y729+$Z729)</f>
        <v>1452.4164166666667</v>
      </c>
      <c r="BF729" s="27">
        <f>IF($O729&gt;=BF$1,$S729+$Y729+$Z729,$Y729+$Z729)</f>
        <v>1452.4164166666667</v>
      </c>
      <c r="BG729" s="27">
        <f>IF($O729&gt;=BG$1,$S729+$Y729+$Z729,$Y729+$Z729)</f>
        <v>1452.4164166666667</v>
      </c>
      <c r="BH729" s="27">
        <f>IF($O729&gt;=BH$1,$S729+$Y729+$Z729,$Y729+$Z729)</f>
        <v>1452.4164166666667</v>
      </c>
      <c r="BI729" s="27">
        <f>IF($O729&gt;=BI$1,$S729+$Y729+$Z729,$Y729+$Z729)</f>
        <v>1452.4164166666667</v>
      </c>
      <c r="BJ729" s="27">
        <f>IF($O729&gt;=BJ$1,$S729+$Y729+$Z729,$Y729+$Z729)</f>
        <v>1452.4164166666667</v>
      </c>
      <c r="BK729" s="27">
        <f>IF($O729&gt;=BK$1,$S729+$Y729+$Z729,$Y729+$Z729)</f>
        <v>1452.4164166666667</v>
      </c>
      <c r="BL729" s="27">
        <f>IF($O729&gt;=BL$1,$S729+$Y729+$Z729,$Y729+$Z729)</f>
        <v>1452.4164166666667</v>
      </c>
      <c r="BM729" s="27">
        <f>IF($O729&gt;=BM$1,$S729+$Y729+$Z729,$Y729+$Z729)</f>
        <v>1452.4164166666667</v>
      </c>
      <c r="BN729" s="27">
        <f>IF($O729&gt;=BN$1,$S729+$Y729+$Z729,$Y729+$Z729)</f>
        <v>1452.4164166666667</v>
      </c>
      <c r="BO729" s="27">
        <f>IF($O729&gt;=BO$1,$S729+$Y729+$Z729,$Y729+$Z729)</f>
        <v>1452.4164166666667</v>
      </c>
      <c r="BP729" s="27">
        <f>IF($O729&gt;=BP$1,$S729+$Y729+$Z729,$Y729+$Z729)</f>
        <v>1452.4164166666667</v>
      </c>
      <c r="BQ729" s="27">
        <f>IF($O729&gt;=BQ$1,$S729+$Y729+$Z729,$Y729+$Z729)</f>
        <v>1452.4164166666667</v>
      </c>
      <c r="BR729" s="27">
        <f>IF($O729&gt;=BR$1,$S729+$Y729+$Z729,$Y729+$Z729)</f>
        <v>1452.4164166666667</v>
      </c>
      <c r="BS729" s="27">
        <f>IF($O729&gt;=BS$1,$S729+$Y729+$Z729,$Y729+$Z729)</f>
        <v>1452.4164166666667</v>
      </c>
      <c r="BT729" s="27">
        <f>IF($O729&gt;=BT$1,$S729+$Y729+$Z729,$Y729+$Z729)</f>
        <v>1452.4164166666667</v>
      </c>
      <c r="BU729" s="27">
        <f>IF($O729&gt;=BU$1,$S729+$Y729+$Z729,$Y729+$Z729)</f>
        <v>1452.4164166666667</v>
      </c>
      <c r="BV729" s="27">
        <f>IF($O729&gt;=BV$1,$S729+$Y729+$Z729,$Y729+$Z729)</f>
        <v>1452.4164166666667</v>
      </c>
      <c r="BW729" s="27">
        <f>IF($O729&gt;=BW$1,$S729+$Y729+$Z729,$Y729+$Z729)</f>
        <v>1452.4164166666667</v>
      </c>
      <c r="BX729" s="27">
        <f>IF($O729&gt;=BX$1,$S729+$Y729+$Z729,$Y729+$Z729)</f>
        <v>1452.4164166666667</v>
      </c>
      <c r="BY729" s="27">
        <f>IF($O729&gt;=BY$1,$S729+$Y729+$Z729,$Y729+$Z729)</f>
        <v>1452.4164166666667</v>
      </c>
      <c r="BZ729" s="27">
        <f>IF($O729&gt;=BZ$1,$S729+$Y729+$Z729,$Y729+$Z729)</f>
        <v>1452.4164166666667</v>
      </c>
      <c r="CA729" s="27">
        <f>IF($O729&gt;=CA$1,$S729+$Y729+$Z729,$Y729+$Z729)</f>
        <v>1452.4164166666667</v>
      </c>
      <c r="CB729" s="27">
        <f>IF($O729&gt;=CB$1,$S729+$Y729+$Z729,$Y729+$Z729)</f>
        <v>1452.4164166666667</v>
      </c>
      <c r="CC729" s="27">
        <f>IF($O729&gt;=CC$1,$S729+$Y729+$Z729,$Y729+$Z729)</f>
        <v>1452.4164166666667</v>
      </c>
      <c r="CD729" s="27">
        <f>IF($O729&gt;=CD$1,$S729+$Y729+$Z729,$Y729+$Z729)</f>
        <v>1452.4164166666667</v>
      </c>
      <c r="CE729" s="27">
        <f>IF($O729&gt;=CE$1,$S729+$Y729+$Z729,$Y729+$Z729)</f>
        <v>1452.4164166666667</v>
      </c>
      <c r="CF729" s="27">
        <f>IF($O729&gt;=CF$1,$S729+$Y729+$Z729,$Y729+$Z729)</f>
        <v>1452.4164166666667</v>
      </c>
      <c r="CG729" s="27">
        <f>IF($O729&gt;=CG$1,$S729+$Y729+$Z729,$Y729+$Z729)</f>
        <v>1452.4164166666667</v>
      </c>
      <c r="CH729" s="27">
        <f>IF($O729&gt;=CH$1,$S729+$Y729+$Z729,$Y729+$Z729)</f>
        <v>1452.4164166666667</v>
      </c>
      <c r="CI729" s="27">
        <f>IF($O729&gt;=CI$1,$S729+$Y729+$Z729,$Y729+$Z729)</f>
        <v>1452.4164166666667</v>
      </c>
      <c r="CJ729" s="27">
        <f>IF($O729&gt;=CJ$1,$S729+$Y729+$Z729,$Y729+$Z729)</f>
        <v>1452.4164166666667</v>
      </c>
      <c r="CK729" s="27">
        <f>IF($O729&gt;=CK$1,$S729+$Y729+$Z729,$Y729+$Z729)</f>
        <v>1452.4164166666667</v>
      </c>
      <c r="CL729" s="27">
        <f>IF($O729&gt;=CL$1,$S729+$Y729+$Z729,$Y729+$Z729)</f>
        <v>1452.4164166666667</v>
      </c>
      <c r="CM729" s="27">
        <f>IF($O729&gt;=CM$1,$S729+$Y729+$Z729,$Y729+$Z729)</f>
        <v>1452.4164166666667</v>
      </c>
      <c r="CN729" s="27">
        <f>IF($O729&gt;=CN$1,$S729+$Y729,$Y729)</f>
        <v>1052.4164166666667</v>
      </c>
      <c r="CO729" s="27">
        <f>IF($O729&gt;=CO$1,$S729+$Y729,$Y729)</f>
        <v>1052.4164166666667</v>
      </c>
      <c r="CP729" s="27">
        <f>IF($O729&gt;=CP$1,$S729+$Y729,$Y729)</f>
        <v>1052.4164166666667</v>
      </c>
      <c r="CQ729" s="27">
        <f>IF($O729&gt;=CQ$1,$S729+$Y729,$Y729)</f>
        <v>1052.4164166666667</v>
      </c>
      <c r="CR729" s="27">
        <f>IF($O729&gt;=CR$1,$S729+$Y729,$Y729)</f>
        <v>1052.4164166666667</v>
      </c>
      <c r="CS729" s="27">
        <f>IF($O729&gt;=CS$1,$S729+$Y729,$Y729)</f>
        <v>1052.4164166666667</v>
      </c>
      <c r="CT729" s="27">
        <f>IF($O729&gt;=CT$1,$S729+$Y729,$Y729)</f>
        <v>1052.4164166666667</v>
      </c>
      <c r="CU729" s="27">
        <f>IF($O729&gt;=CU$1,$S729+$Y729,$Y729)</f>
        <v>1052.4164166666667</v>
      </c>
      <c r="CV729" s="27">
        <f>IF($O729&gt;=CV$1,$S729+$Y729,$Y729)</f>
        <v>1052.4164166666667</v>
      </c>
      <c r="CW729" s="27">
        <f>IF($O729&gt;=CW$1,$S729+$Y729,$Y729)</f>
        <v>1052.4164166666667</v>
      </c>
      <c r="CX729" s="27">
        <f>IF($O729&gt;=CX$1,$S729+$Y729,$Y729)</f>
        <v>1052.4164166666667</v>
      </c>
      <c r="CY729" s="27">
        <f>IF($O729&gt;=CY$1,$S729+$Y729,$Y729)</f>
        <v>1052.4164166666667</v>
      </c>
      <c r="CZ729" s="27">
        <f>IF($O729&gt;=CZ$1,$S729+$Y729,$Y729)</f>
        <v>1052.4164166666667</v>
      </c>
      <c r="DA729" s="27">
        <f>IF($O729&gt;=DA$1,$S729+$Y729,$Y729)</f>
        <v>1052.4164166666667</v>
      </c>
      <c r="DB729" s="27">
        <f>IF($O729&gt;=DB$1,$S729+$Y729,$Y729)</f>
        <v>1052.4164166666667</v>
      </c>
      <c r="DC729" s="27">
        <f>IF($O729&gt;=DC$1,$S729+$Y729,$Y729)</f>
        <v>1052.4164166666667</v>
      </c>
      <c r="DD729" s="27">
        <f>IF($O729&gt;=DD$1,$S729+$Y729,$Y729)</f>
        <v>1052.4164166666667</v>
      </c>
      <c r="DE729" s="27">
        <f>IF($O729&gt;=DE$1,$S729+$Y729,$Y729)</f>
        <v>1052.4164166666667</v>
      </c>
      <c r="DF729" s="27">
        <f>IF($O729&gt;=DF$1,$S729+$Y729,$Y729)</f>
        <v>1052.4164166666667</v>
      </c>
      <c r="DG729" s="27">
        <f>IF($O729&gt;=DG$1,$S729+$Y729,$Y729)</f>
        <v>1052.4164166666667</v>
      </c>
      <c r="DH729" s="27">
        <f>IF($O729&gt;=DH$1,$S729+$Y729,$Y729)</f>
        <v>1052.4164166666667</v>
      </c>
      <c r="DI729" s="27">
        <f>IF($O729&gt;=DI$1,$S729+$Y729,$Y729)</f>
        <v>1052.4164166666667</v>
      </c>
      <c r="DJ729" s="27">
        <f>IF($O729&gt;=DJ$1,$S729+$Y729,$Y729)</f>
        <v>1052.4164166666667</v>
      </c>
      <c r="DK729" s="27">
        <f>IF($O729&gt;=DK$1,$S729+$Y729,$Y729)</f>
        <v>1052.4164166666667</v>
      </c>
      <c r="DL729" s="27">
        <f>IF($O729&gt;=DL$1,$S729+$Y729,$Y729)</f>
        <v>1052.4164166666667</v>
      </c>
      <c r="DM729" s="27">
        <f>IF($O729&gt;=DM$1,$S729+$Y729,$Y729)</f>
        <v>1052.4164166666667</v>
      </c>
      <c r="DN729" s="27">
        <f>IF($O729&gt;=DN$1,$S729+$Y729,$Y729)</f>
        <v>1052.4164166666667</v>
      </c>
      <c r="DO729" s="27">
        <f>IF($O729&gt;=DO$1,$S729+$Y729,$Y729)</f>
        <v>1052.4164166666667</v>
      </c>
      <c r="DP729" s="27">
        <f>IF($O729&gt;=DP$1,$S729+$Y729,$Y729)</f>
        <v>1052.4164166666667</v>
      </c>
      <c r="DQ729" s="27">
        <f>IF($O729&gt;=DQ$1,$S729+$Y729,$Y729)</f>
        <v>1052.4164166666667</v>
      </c>
      <c r="DR729" s="27">
        <f>IF($O729&gt;=DR$1,$S729+$Y729,$Y729)</f>
        <v>1052.4164166666667</v>
      </c>
      <c r="DS729" s="27">
        <f>IF($O729&gt;=DS$1,$S729+$Y729,$Y729)</f>
        <v>1052.4164166666667</v>
      </c>
      <c r="DT729" s="27">
        <f>IF($O729&gt;=DT$1,$S729+$Y729,$Y729)</f>
        <v>1052.4164166666667</v>
      </c>
      <c r="DU729" s="27">
        <f>IF($O729&gt;=DU$1,$S729+$Y729,$Y729)</f>
        <v>1052.4164166666667</v>
      </c>
      <c r="DV729" s="27">
        <f>IF($O729&gt;=DV$1,$S729+$Y729,$Y729)</f>
        <v>1052.4164166666667</v>
      </c>
      <c r="DW729" s="27">
        <f>IF($O729&gt;=DW$1,$S729+$Y729,$Y729)</f>
        <v>1052.4164166666667</v>
      </c>
      <c r="DX729" s="27">
        <f>IF($O729&gt;=DX$1,$S729+$Y729,$Y729)</f>
        <v>1052.4164166666667</v>
      </c>
      <c r="DY729" s="27">
        <f>IF($O729&gt;=DY$1,$S729+$Y729,$Y729)</f>
        <v>1052.4164166666667</v>
      </c>
      <c r="DZ729" s="27">
        <f>IF($O729&gt;=DZ$1,$S729+$Y729,$Y729)</f>
        <v>1052.4164166666667</v>
      </c>
      <c r="EA729" s="27">
        <f>IF($O729&gt;=EA$1,$S729+$Y729,$Y729)</f>
        <v>1052.4164166666667</v>
      </c>
      <c r="EB729" s="27">
        <f>IF($O729&gt;=EB$1,$S729+$Y729,$Y729)</f>
        <v>1052.4164166666667</v>
      </c>
      <c r="EC729" s="27">
        <f>IF($O729&gt;=EC$1,$S729+$Y729,$Y729)</f>
        <v>1052.4164166666667</v>
      </c>
      <c r="ED729" s="27">
        <f>IF($O729&gt;=ED$1,$S729+$Y729,$Y729)</f>
        <v>1052.4164166666667</v>
      </c>
      <c r="EE729" s="27">
        <f>IF($O729&gt;=EE$1,$S729+$Y729,$Y729)</f>
        <v>1052.4164166666667</v>
      </c>
      <c r="EF729" s="27">
        <f>IF($O729&gt;=EF$1,$S729+$Y729,$Y729)</f>
        <v>1052.4164166666667</v>
      </c>
      <c r="EG729" s="27">
        <f>IF($O729&gt;=EG$1,$S729+$Y729,$Y729)</f>
        <v>1052.4164166666667</v>
      </c>
      <c r="EH729" s="27">
        <f>IF($O729&gt;=EH$1,$S729+$Y729,$Y729)</f>
        <v>1052.4164166666667</v>
      </c>
      <c r="EI729" s="27">
        <f>IF($O729&gt;=EI$1,$S729+$Y729,$Y729)</f>
        <v>1052.4164166666667</v>
      </c>
      <c r="EJ729" s="27">
        <f>IF($O729&gt;=EJ$1,$S729+$Y729,$Y729)</f>
        <v>1052.4164166666667</v>
      </c>
      <c r="EK729" s="27">
        <f>IF($O729&gt;=EK$1,$S729+$Y729,$Y729)</f>
        <v>1052.4164166666667</v>
      </c>
      <c r="EL729" s="27">
        <f>IF($O729&gt;=EL$1,$S729+$Y729,$Y729)</f>
        <v>1052.4164166666667</v>
      </c>
      <c r="EM729" s="27">
        <f>IF($O729&gt;=EM$1,$S729+$Y729,$Y729)</f>
        <v>1052.4164166666667</v>
      </c>
      <c r="EN729" s="27">
        <f>IF($O729&gt;=EN$1,$S729+$Y729,$Y729)</f>
        <v>1052.4164166666667</v>
      </c>
      <c r="EO729" s="27">
        <f>IF($O729&gt;=EO$1,$S729+$Y729,$Y729)</f>
        <v>1052.4164166666667</v>
      </c>
      <c r="EP729" s="27">
        <f>IF($O729&gt;=EP$1,$S729+$Y729,$Y729)</f>
        <v>1052.4164166666667</v>
      </c>
      <c r="EQ729" s="27">
        <f>IF($O729&gt;=EQ$1,$S729+$Y729,$Y729)</f>
        <v>1052.4164166666667</v>
      </c>
      <c r="ER729" s="27">
        <f>IF($O729&gt;=ER$1,$S729+$Y729,$Y729)</f>
        <v>1052.4164166666667</v>
      </c>
      <c r="ES729" s="27">
        <f>IF($O729&gt;=ES$1,$S729+$Y729,$Y729)</f>
        <v>1052.4164166666667</v>
      </c>
      <c r="ET729" s="27">
        <f>IF($O729&gt;=ET$1,$S729+$Y729,$Y729)</f>
        <v>1052.4164166666667</v>
      </c>
      <c r="EU729" s="27">
        <f>IF($O729&gt;=EU$1,$S729+$Y729,$Y729)</f>
        <v>1052.4164166666667</v>
      </c>
      <c r="EV729" s="27">
        <f>IF($O729&gt;=EV$1,$S729,0)</f>
        <v>1052.4164166666667</v>
      </c>
      <c r="EW729" s="27">
        <f>IF($O729&gt;=EW$1,$S729,0)</f>
        <v>1052.4164166666667</v>
      </c>
      <c r="EX729" s="27">
        <f>IF($O729&gt;=EX$1,$S729,0)</f>
        <v>1052.4164166666667</v>
      </c>
      <c r="EY729" s="27">
        <f>IF($O729&gt;=EY$1,$S729,0)</f>
        <v>1052.4164166666667</v>
      </c>
      <c r="EZ729" s="27">
        <f>IF($O729&gt;=EZ$1,$S729,0)</f>
        <v>1052.4164166666667</v>
      </c>
      <c r="FA729" s="27">
        <f>IF($O729&gt;=FA$1,$S729,0)</f>
        <v>1052.4164166666667</v>
      </c>
      <c r="FB729" s="27">
        <f>IF($O729&gt;=FB$1,$S729,0)</f>
        <v>1052.4164166666667</v>
      </c>
      <c r="FC729" s="27">
        <f>IF($O729&gt;=FC$1,$S729,0)</f>
        <v>1052.4164166666667</v>
      </c>
      <c r="FD729" s="27">
        <f>IF($O729&gt;=FD$1,$S729,0)</f>
        <v>1052.4164166666667</v>
      </c>
      <c r="FE729" s="27">
        <f>IF($O729&gt;=FE$1,$S729,0)</f>
        <v>1052.4164166666667</v>
      </c>
      <c r="FF729" s="27">
        <f>IF($O729&gt;=FF$1,$S729,0)</f>
        <v>1052.4164166666667</v>
      </c>
      <c r="FG729" s="27">
        <f>IF($O729&gt;=FG$1,$S729,0)</f>
        <v>1052.4164166666667</v>
      </c>
      <c r="FH729" s="27">
        <f>IF($O729&gt;=FH$1,$S729,0)</f>
        <v>1052.4164166666667</v>
      </c>
      <c r="FI729" s="27">
        <f>IF($O729&gt;=FI$1,$S729,0)</f>
        <v>1052.4164166666667</v>
      </c>
      <c r="FJ729" s="27">
        <f>IF($O729&gt;=FJ$1,$S729,0)</f>
        <v>1052.4164166666667</v>
      </c>
      <c r="FK729" s="27">
        <f>IF($O729&gt;=FK$1,$S729,0)</f>
        <v>1052.4164166666667</v>
      </c>
      <c r="FL729" s="27">
        <f>IF($O729&gt;=FL$1,$S729,0)</f>
        <v>1052.4164166666667</v>
      </c>
      <c r="FM729" s="27">
        <f>IF($O729&gt;=FM$1,$S729,0)</f>
        <v>1052.4164166666667</v>
      </c>
      <c r="FN729" s="27">
        <f>IF($O729&gt;=FN$1,$S729,0)</f>
        <v>1052.4164166666667</v>
      </c>
      <c r="FO729" s="27">
        <f>IF($O729&gt;=FO$1,$S729,0)</f>
        <v>1052.4164166666667</v>
      </c>
      <c r="FP729" s="27">
        <f>IF($O729&gt;=FP$1,$S729,0)</f>
        <v>1052.4164166666667</v>
      </c>
      <c r="FQ729" s="27">
        <f>IF($O729&gt;=FQ$1,$S729,0)</f>
        <v>1052.4164166666667</v>
      </c>
      <c r="FR729" s="27">
        <f>IF($O729&gt;=FR$1,$S729,0)</f>
        <v>1052.4164166666667</v>
      </c>
      <c r="FS729" s="27">
        <f>IF($O729&gt;=FS$1,$S729,0)</f>
        <v>1052.4164166666667</v>
      </c>
      <c r="FT729" s="27">
        <f>IF($O729&gt;=FT$1,$S729,0)</f>
        <v>1052.4164166666667</v>
      </c>
      <c r="FU729" s="27">
        <f>IF($O729&gt;=FU$1,$S729,0)</f>
        <v>1052.4164166666667</v>
      </c>
      <c r="FV729" s="27">
        <f>IF($O729&gt;=FV$1,$S729,0)</f>
        <v>1052.4164166666667</v>
      </c>
      <c r="FW729" s="27">
        <f>IF($O729&gt;=FW$1,$S729,0)</f>
        <v>1052.4164166666667</v>
      </c>
      <c r="FX729" s="27">
        <f>IF($O729&gt;=FX$1,$S729,0)</f>
        <v>1052.4164166666667</v>
      </c>
      <c r="FY729" s="27">
        <f>IF($O729&gt;=FY$1,$S729,0)</f>
        <v>1052.4164166666667</v>
      </c>
      <c r="FZ729" s="27">
        <f>IF($O729&gt;=FZ$1,$S729,0)</f>
        <v>1052.4164166666667</v>
      </c>
      <c r="GA729" s="27">
        <f>IF($O729&gt;=GA$1,$S729,0)</f>
        <v>1052.4164166666667</v>
      </c>
      <c r="GB729" s="27">
        <f>IF($O729&gt;=GB$1,$S729,0)</f>
        <v>1052.4164166666667</v>
      </c>
      <c r="GC729" s="27">
        <f>IF($O729&gt;=GC$1,$S729,0)</f>
        <v>1052.4164166666667</v>
      </c>
      <c r="GD729" s="27">
        <f>IF($O729&gt;=GD$1,$S729,0)</f>
        <v>1052.4164166666667</v>
      </c>
      <c r="GE729" s="27">
        <f>IF($O729&gt;=GE$1,$S729,0)</f>
        <v>1052.4164166666667</v>
      </c>
      <c r="GF729" s="27">
        <f>IF($O729&gt;=GF$1,$S729,0)</f>
        <v>1052.4164166666667</v>
      </c>
      <c r="GG729" s="27">
        <f>IF($O729&gt;=GG$1,$S729,0)</f>
        <v>1052.4164166666667</v>
      </c>
      <c r="GH729" s="27">
        <f>IF($O729&gt;=GH$1,$S729,0)</f>
        <v>1052.4164166666667</v>
      </c>
      <c r="GI729" s="27">
        <f>IF($O729&gt;=GI$1,$S729,0)</f>
        <v>1052.4164166666667</v>
      </c>
      <c r="GJ729" s="27">
        <f>IF($O729&gt;=GJ$1,$S729,0)</f>
        <v>1052.4164166666667</v>
      </c>
      <c r="GK729" s="27">
        <f>IF($O729&gt;=GK$1,$S729,0)</f>
        <v>1052.4164166666667</v>
      </c>
      <c r="GL729" s="27">
        <f>IF($O729&gt;=GL$1,$S729,0)</f>
        <v>1052.4164166666667</v>
      </c>
      <c r="GM729" s="27">
        <f>IF($O729&gt;=GM$1,$S729,0)</f>
        <v>1052.4164166666667</v>
      </c>
      <c r="GN729" s="27">
        <f>IF($O729&gt;=GN$1,$S729,0)</f>
        <v>1052.4164166666667</v>
      </c>
      <c r="GO729" s="27">
        <f>IF($O729&gt;=GO$1,$S729,0)</f>
        <v>1052.4164166666667</v>
      </c>
      <c r="GP729" s="27">
        <f>IF($O729&gt;=GP$1,$S729,0)</f>
        <v>1052.4164166666667</v>
      </c>
      <c r="GQ729" s="27">
        <f>IF($O729&gt;=GQ$1,$S729,0)</f>
        <v>1052.4164166666667</v>
      </c>
      <c r="GR729" s="27">
        <f>IF($O729&gt;=GR$1,$S729,0)</f>
        <v>1052.4164166666667</v>
      </c>
      <c r="GS729" s="27">
        <f>IF($O729&gt;=GS$1,$S729,0)</f>
        <v>1052.4164166666667</v>
      </c>
      <c r="GT729" s="27">
        <f>IF($O729&gt;=GT$1,$S729,0)</f>
        <v>1052.4164166666667</v>
      </c>
      <c r="GU729" s="27">
        <f>IF($O729&gt;=GU$1,$S729,0)</f>
        <v>1052.4164166666667</v>
      </c>
      <c r="GV729" s="27">
        <f>IF($O729&gt;=GV$1,$S729,0)</f>
        <v>1052.4164166666667</v>
      </c>
      <c r="GW729" s="27">
        <f>IF($O729&gt;=GW$1,$S729,0)</f>
        <v>1052.4164166666667</v>
      </c>
      <c r="GX729" s="27">
        <f>IF($O729&gt;=GX$1,$S729,0)</f>
        <v>1052.4164166666667</v>
      </c>
      <c r="GY729" s="27">
        <f>IF($O729&gt;=GY$1,$S729,0)</f>
        <v>1052.4164166666667</v>
      </c>
      <c r="GZ729" s="27">
        <f>IF($O729&gt;=GZ$1,$S729,0)</f>
        <v>1052.4164166666667</v>
      </c>
      <c r="HA729" s="27">
        <f>IF($O729&gt;=HA$1,$S729,0)</f>
        <v>1052.4164166666667</v>
      </c>
      <c r="HB729" s="27">
        <f>IF($O729&gt;=HB$1,$S729,0)</f>
        <v>1052.4164166666667</v>
      </c>
      <c r="HC729" s="27">
        <f>IF($O729&gt;=HC$1,$S729,0)</f>
        <v>1052.4164166666667</v>
      </c>
    </row>
    <row r="730" spans="1:211">
      <c r="A730" s="3">
        <v>32654</v>
      </c>
      <c r="B730" s="3" t="s">
        <v>749</v>
      </c>
      <c r="C730" s="3" t="s">
        <v>18</v>
      </c>
      <c r="D730" s="3">
        <v>66</v>
      </c>
      <c r="E730" s="4">
        <v>32163</v>
      </c>
      <c r="F730" s="5">
        <v>30.432876712328767</v>
      </c>
      <c r="G730" s="3" t="s">
        <v>729</v>
      </c>
      <c r="H730" s="4">
        <v>19105</v>
      </c>
      <c r="I730" s="9" t="s">
        <v>842</v>
      </c>
      <c r="J730" s="5">
        <v>1893.53</v>
      </c>
      <c r="K730" s="31">
        <v>1010</v>
      </c>
      <c r="L730" s="32">
        <v>30</v>
      </c>
      <c r="M730" s="33">
        <f>VLOOKUP(L730,FIND,3,TRUE)</f>
        <v>1.5</v>
      </c>
      <c r="N730" s="32">
        <f>IF(L730&gt;30,180,VLOOKUP(L730,TEMPO,2,FALSE))</f>
        <v>180</v>
      </c>
      <c r="O730" s="32">
        <f>IF(R730&gt;0,4,N730)</f>
        <v>180</v>
      </c>
      <c r="P730" s="96">
        <f>J730*M730*L730</f>
        <v>85208.85</v>
      </c>
      <c r="Q730" s="96">
        <f>10934.45*2</f>
        <v>21868.9</v>
      </c>
      <c r="R730" s="96">
        <f>IF(P730&lt;=Q730,P730/4,0)</f>
        <v>0</v>
      </c>
      <c r="S730" s="5">
        <f>IF(P730&gt;=Q730,P730/N730,0)</f>
        <v>473.38250000000005</v>
      </c>
      <c r="T730" s="3"/>
      <c r="U730" s="3">
        <f>IF(T730="",1,0)</f>
        <v>1</v>
      </c>
      <c r="V730" s="3">
        <v>45</v>
      </c>
      <c r="W730" s="5">
        <v>0</v>
      </c>
      <c r="X730" s="5">
        <v>402.65</v>
      </c>
      <c r="Y730" s="5">
        <f>X730*W730</f>
        <v>0</v>
      </c>
      <c r="Z730" s="5">
        <v>400</v>
      </c>
      <c r="AA730" s="5">
        <f>S730+Y730+Z730</f>
        <v>873.38250000000005</v>
      </c>
      <c r="AB730" s="39">
        <f>(J730/12+J730/12*1.3333333333+450/12+J730/30*6/12+J730)*1.3+Y730+Z730+153.9</f>
        <v>3583.9077888820516</v>
      </c>
      <c r="AC730" s="39" t="s">
        <v>18</v>
      </c>
      <c r="AD730" s="39">
        <f>J730*1.3+400+153.9</f>
        <v>3015.489</v>
      </c>
      <c r="AE730" s="39">
        <f>SUMIFS('CUSTO MENSAL FUNC NOVO'!H:H,'CUSTO MENSAL FUNC NOVO'!A:A,'VALORES MENSAIS'!AC730)</f>
        <v>1902.2210000000002</v>
      </c>
      <c r="AF730" s="27">
        <f>IF($R730&gt;0,$R730,$S730)+$Y730+$Z730</f>
        <v>873.38250000000005</v>
      </c>
      <c r="AG730" s="27">
        <f>IF($R730&gt;0,$R730,$S730)+$Y730+$Z730</f>
        <v>873.38250000000005</v>
      </c>
      <c r="AH730" s="27">
        <f>IF($R730&gt;0,$R730,$S730)+$Y730+$Z730</f>
        <v>873.38250000000005</v>
      </c>
      <c r="AI730" s="27">
        <f>IF($R730&gt;0,$R730,$S730)+$Y730+$Z730</f>
        <v>873.38250000000005</v>
      </c>
      <c r="AJ730" s="27">
        <f>IF($O730&gt;=AJ$1,$S730+$Y730+$Z730,$Y730+$Z730)</f>
        <v>873.38250000000005</v>
      </c>
      <c r="AK730" s="27">
        <f>IF($O730&gt;=AK$1,$S730+$Y730+$Z730,$Y730+$Z730)</f>
        <v>873.38250000000005</v>
      </c>
      <c r="AL730" s="27">
        <f>IF($O730&gt;=AL$1,$S730+$Y730+$Z730,$Y730+$Z730)</f>
        <v>873.38250000000005</v>
      </c>
      <c r="AM730" s="27">
        <f>IF($O730&gt;=AM$1,$S730+$Y730+$Z730,$Y730+$Z730)</f>
        <v>873.38250000000005</v>
      </c>
      <c r="AN730" s="27">
        <f>IF($O730&gt;=AN$1,$S730+$Y730+$Z730,$Y730+$Z730)</f>
        <v>873.38250000000005</v>
      </c>
      <c r="AO730" s="27">
        <f>IF($O730&gt;=AO$1,$S730+$Y730+$Z730,$Y730+$Z730)</f>
        <v>873.38250000000005</v>
      </c>
      <c r="AP730" s="27">
        <f>IF($O730&gt;=AP$1,$S730+$Y730+$Z730,$Y730+$Z730)</f>
        <v>873.38250000000005</v>
      </c>
      <c r="AQ730" s="27">
        <f>IF($O730&gt;=AQ$1,$S730+$Y730+$Z730,$Y730+$Z730)</f>
        <v>873.38250000000005</v>
      </c>
      <c r="AR730" s="27">
        <f>IF($O730&gt;=AR$1,$S730+$Y730+$Z730,$Y730+$Z730)</f>
        <v>873.38250000000005</v>
      </c>
      <c r="AS730" s="27">
        <f>IF($O730&gt;=AS$1,$S730+$Y730+$Z730,$Y730+$Z730)</f>
        <v>873.38250000000005</v>
      </c>
      <c r="AT730" s="27">
        <f>IF($O730&gt;=AT$1,$S730+$Y730+$Z730,$Y730+$Z730)</f>
        <v>873.38250000000005</v>
      </c>
      <c r="AU730" s="27">
        <f>IF($O730&gt;=AU$1,$S730+$Y730+$Z730,$Y730+$Z730)</f>
        <v>873.38250000000005</v>
      </c>
      <c r="AV730" s="27">
        <f>IF($O730&gt;=AV$1,$S730+$Y730+$Z730,$Y730+$Z730)</f>
        <v>873.38250000000005</v>
      </c>
      <c r="AW730" s="27">
        <f>IF($O730&gt;=AW$1,$S730+$Y730+$Z730,$Y730+$Z730)</f>
        <v>873.38250000000005</v>
      </c>
      <c r="AX730" s="27">
        <f>IF($O730&gt;=AX$1,$S730+$Y730+$Z730,$Y730+$Z730)</f>
        <v>873.38250000000005</v>
      </c>
      <c r="AY730" s="27">
        <f>IF($O730&gt;=AY$1,$S730+$Y730+$Z730,$Y730+$Z730)</f>
        <v>873.38250000000005</v>
      </c>
      <c r="AZ730" s="27">
        <f>IF($O730&gt;=AZ$1,$S730+$Y730+$Z730,$Y730+$Z730)</f>
        <v>873.38250000000005</v>
      </c>
      <c r="BA730" s="27">
        <f>IF($O730&gt;=BA$1,$S730+$Y730+$Z730,$Y730+$Z730)</f>
        <v>873.38250000000005</v>
      </c>
      <c r="BB730" s="27">
        <f>IF($O730&gt;=BB$1,$S730+$Y730+$Z730,$Y730+$Z730)</f>
        <v>873.38250000000005</v>
      </c>
      <c r="BC730" s="27">
        <f>IF($O730&gt;=BC$1,$S730+$Y730+$Z730,$Y730+$Z730)</f>
        <v>873.38250000000005</v>
      </c>
      <c r="BD730" s="27">
        <f>IF($O730&gt;=BD$1,$S730+$Y730+$Z730,$Y730+$Z730)</f>
        <v>873.38250000000005</v>
      </c>
      <c r="BE730" s="27">
        <f>IF($O730&gt;=BE$1,$S730+$Y730+$Z730,$Y730+$Z730)</f>
        <v>873.38250000000005</v>
      </c>
      <c r="BF730" s="27">
        <f>IF($O730&gt;=BF$1,$S730+$Y730+$Z730,$Y730+$Z730)</f>
        <v>873.38250000000005</v>
      </c>
      <c r="BG730" s="27">
        <f>IF($O730&gt;=BG$1,$S730+$Y730+$Z730,$Y730+$Z730)</f>
        <v>873.38250000000005</v>
      </c>
      <c r="BH730" s="27">
        <f>IF($O730&gt;=BH$1,$S730+$Y730+$Z730,$Y730+$Z730)</f>
        <v>873.38250000000005</v>
      </c>
      <c r="BI730" s="27">
        <f>IF($O730&gt;=BI$1,$S730+$Y730+$Z730,$Y730+$Z730)</f>
        <v>873.38250000000005</v>
      </c>
      <c r="BJ730" s="27">
        <f>IF($O730&gt;=BJ$1,$S730+$Y730+$Z730,$Y730+$Z730)</f>
        <v>873.38250000000005</v>
      </c>
      <c r="BK730" s="27">
        <f>IF($O730&gt;=BK$1,$S730+$Y730+$Z730,$Y730+$Z730)</f>
        <v>873.38250000000005</v>
      </c>
      <c r="BL730" s="27">
        <f>IF($O730&gt;=BL$1,$S730+$Y730+$Z730,$Y730+$Z730)</f>
        <v>873.38250000000005</v>
      </c>
      <c r="BM730" s="27">
        <f>IF($O730&gt;=BM$1,$S730+$Y730+$Z730,$Y730+$Z730)</f>
        <v>873.38250000000005</v>
      </c>
      <c r="BN730" s="27">
        <f>IF($O730&gt;=BN$1,$S730+$Y730+$Z730,$Y730+$Z730)</f>
        <v>873.38250000000005</v>
      </c>
      <c r="BO730" s="27">
        <f>IF($O730&gt;=BO$1,$S730+$Y730+$Z730,$Y730+$Z730)</f>
        <v>873.38250000000005</v>
      </c>
      <c r="BP730" s="27">
        <f>IF($O730&gt;=BP$1,$S730+$Y730+$Z730,$Y730+$Z730)</f>
        <v>873.38250000000005</v>
      </c>
      <c r="BQ730" s="27">
        <f>IF($O730&gt;=BQ$1,$S730+$Y730+$Z730,$Y730+$Z730)</f>
        <v>873.38250000000005</v>
      </c>
      <c r="BR730" s="27">
        <f>IF($O730&gt;=BR$1,$S730+$Y730+$Z730,$Y730+$Z730)</f>
        <v>873.38250000000005</v>
      </c>
      <c r="BS730" s="27">
        <f>IF($O730&gt;=BS$1,$S730+$Y730+$Z730,$Y730+$Z730)</f>
        <v>873.38250000000005</v>
      </c>
      <c r="BT730" s="27">
        <f>IF($O730&gt;=BT$1,$S730+$Y730+$Z730,$Y730+$Z730)</f>
        <v>873.38250000000005</v>
      </c>
      <c r="BU730" s="27">
        <f>IF($O730&gt;=BU$1,$S730+$Y730+$Z730,$Y730+$Z730)</f>
        <v>873.38250000000005</v>
      </c>
      <c r="BV730" s="27">
        <f>IF($O730&gt;=BV$1,$S730+$Y730+$Z730,$Y730+$Z730)</f>
        <v>873.38250000000005</v>
      </c>
      <c r="BW730" s="27">
        <f>IF($O730&gt;=BW$1,$S730+$Y730+$Z730,$Y730+$Z730)</f>
        <v>873.38250000000005</v>
      </c>
      <c r="BX730" s="27">
        <f>IF($O730&gt;=BX$1,$S730+$Y730+$Z730,$Y730+$Z730)</f>
        <v>873.38250000000005</v>
      </c>
      <c r="BY730" s="27">
        <f>IF($O730&gt;=BY$1,$S730+$Y730+$Z730,$Y730+$Z730)</f>
        <v>873.38250000000005</v>
      </c>
      <c r="BZ730" s="27">
        <f>IF($O730&gt;=BZ$1,$S730+$Y730+$Z730,$Y730+$Z730)</f>
        <v>873.38250000000005</v>
      </c>
      <c r="CA730" s="27">
        <f>IF($O730&gt;=CA$1,$S730+$Y730+$Z730,$Y730+$Z730)</f>
        <v>873.38250000000005</v>
      </c>
      <c r="CB730" s="27">
        <f>IF($O730&gt;=CB$1,$S730+$Y730+$Z730,$Y730+$Z730)</f>
        <v>873.38250000000005</v>
      </c>
      <c r="CC730" s="27">
        <f>IF($O730&gt;=CC$1,$S730+$Y730+$Z730,$Y730+$Z730)</f>
        <v>873.38250000000005</v>
      </c>
      <c r="CD730" s="27">
        <f>IF($O730&gt;=CD$1,$S730+$Y730+$Z730,$Y730+$Z730)</f>
        <v>873.38250000000005</v>
      </c>
      <c r="CE730" s="27">
        <f>IF($O730&gt;=CE$1,$S730+$Y730+$Z730,$Y730+$Z730)</f>
        <v>873.38250000000005</v>
      </c>
      <c r="CF730" s="27">
        <f>IF($O730&gt;=CF$1,$S730+$Y730+$Z730,$Y730+$Z730)</f>
        <v>873.38250000000005</v>
      </c>
      <c r="CG730" s="27">
        <f>IF($O730&gt;=CG$1,$S730+$Y730+$Z730,$Y730+$Z730)</f>
        <v>873.38250000000005</v>
      </c>
      <c r="CH730" s="27">
        <f>IF($O730&gt;=CH$1,$S730+$Y730+$Z730,$Y730+$Z730)</f>
        <v>873.38250000000005</v>
      </c>
      <c r="CI730" s="27">
        <f>IF($O730&gt;=CI$1,$S730+$Y730+$Z730,$Y730+$Z730)</f>
        <v>873.38250000000005</v>
      </c>
      <c r="CJ730" s="27">
        <f>IF($O730&gt;=CJ$1,$S730+$Y730+$Z730,$Y730+$Z730)</f>
        <v>873.38250000000005</v>
      </c>
      <c r="CK730" s="27">
        <f>IF($O730&gt;=CK$1,$S730+$Y730+$Z730,$Y730+$Z730)</f>
        <v>873.38250000000005</v>
      </c>
      <c r="CL730" s="27">
        <f>IF($O730&gt;=CL$1,$S730+$Y730+$Z730,$Y730+$Z730)</f>
        <v>873.38250000000005</v>
      </c>
      <c r="CM730" s="27">
        <f>IF($O730&gt;=CM$1,$S730+$Y730+$Z730,$Y730+$Z730)</f>
        <v>873.38250000000005</v>
      </c>
      <c r="CN730" s="27">
        <f>IF($O730&gt;=CN$1,$S730+$Y730,$Y730)</f>
        <v>473.38250000000005</v>
      </c>
      <c r="CO730" s="27">
        <f>IF($O730&gt;=CO$1,$S730+$Y730,$Y730)</f>
        <v>473.38250000000005</v>
      </c>
      <c r="CP730" s="27">
        <f>IF($O730&gt;=CP$1,$S730+$Y730,$Y730)</f>
        <v>473.38250000000005</v>
      </c>
      <c r="CQ730" s="27">
        <f>IF($O730&gt;=CQ$1,$S730+$Y730,$Y730)</f>
        <v>473.38250000000005</v>
      </c>
      <c r="CR730" s="27">
        <f>IF($O730&gt;=CR$1,$S730+$Y730,$Y730)</f>
        <v>473.38250000000005</v>
      </c>
      <c r="CS730" s="27">
        <f>IF($O730&gt;=CS$1,$S730+$Y730,$Y730)</f>
        <v>473.38250000000005</v>
      </c>
      <c r="CT730" s="27">
        <f>IF($O730&gt;=CT$1,$S730+$Y730,$Y730)</f>
        <v>473.38250000000005</v>
      </c>
      <c r="CU730" s="27">
        <f>IF($O730&gt;=CU$1,$S730+$Y730,$Y730)</f>
        <v>473.38250000000005</v>
      </c>
      <c r="CV730" s="27">
        <f>IF($O730&gt;=CV$1,$S730+$Y730,$Y730)</f>
        <v>473.38250000000005</v>
      </c>
      <c r="CW730" s="27">
        <f>IF($O730&gt;=CW$1,$S730+$Y730,$Y730)</f>
        <v>473.38250000000005</v>
      </c>
      <c r="CX730" s="27">
        <f>IF($O730&gt;=CX$1,$S730+$Y730,$Y730)</f>
        <v>473.38250000000005</v>
      </c>
      <c r="CY730" s="27">
        <f>IF($O730&gt;=CY$1,$S730+$Y730,$Y730)</f>
        <v>473.38250000000005</v>
      </c>
      <c r="CZ730" s="27">
        <f>IF($O730&gt;=CZ$1,$S730+$Y730,$Y730)</f>
        <v>473.38250000000005</v>
      </c>
      <c r="DA730" s="27">
        <f>IF($O730&gt;=DA$1,$S730+$Y730,$Y730)</f>
        <v>473.38250000000005</v>
      </c>
      <c r="DB730" s="27">
        <f>IF($O730&gt;=DB$1,$S730+$Y730,$Y730)</f>
        <v>473.38250000000005</v>
      </c>
      <c r="DC730" s="27">
        <f>IF($O730&gt;=DC$1,$S730+$Y730,$Y730)</f>
        <v>473.38250000000005</v>
      </c>
      <c r="DD730" s="27">
        <f>IF($O730&gt;=DD$1,$S730+$Y730,$Y730)</f>
        <v>473.38250000000005</v>
      </c>
      <c r="DE730" s="27">
        <f>IF($O730&gt;=DE$1,$S730+$Y730,$Y730)</f>
        <v>473.38250000000005</v>
      </c>
      <c r="DF730" s="27">
        <f>IF($O730&gt;=DF$1,$S730+$Y730,$Y730)</f>
        <v>473.38250000000005</v>
      </c>
      <c r="DG730" s="27">
        <f>IF($O730&gt;=DG$1,$S730+$Y730,$Y730)</f>
        <v>473.38250000000005</v>
      </c>
      <c r="DH730" s="27">
        <f>IF($O730&gt;=DH$1,$S730+$Y730,$Y730)</f>
        <v>473.38250000000005</v>
      </c>
      <c r="DI730" s="27">
        <f>IF($O730&gt;=DI$1,$S730+$Y730,$Y730)</f>
        <v>473.38250000000005</v>
      </c>
      <c r="DJ730" s="27">
        <f>IF($O730&gt;=DJ$1,$S730+$Y730,$Y730)</f>
        <v>473.38250000000005</v>
      </c>
      <c r="DK730" s="27">
        <f>IF($O730&gt;=DK$1,$S730+$Y730,$Y730)</f>
        <v>473.38250000000005</v>
      </c>
      <c r="DL730" s="27">
        <f>IF($O730&gt;=DL$1,$S730+$Y730,$Y730)</f>
        <v>473.38250000000005</v>
      </c>
      <c r="DM730" s="27">
        <f>IF($O730&gt;=DM$1,$S730+$Y730,$Y730)</f>
        <v>473.38250000000005</v>
      </c>
      <c r="DN730" s="27">
        <f>IF($O730&gt;=DN$1,$S730+$Y730,$Y730)</f>
        <v>473.38250000000005</v>
      </c>
      <c r="DO730" s="27">
        <f>IF($O730&gt;=DO$1,$S730+$Y730,$Y730)</f>
        <v>473.38250000000005</v>
      </c>
      <c r="DP730" s="27">
        <f>IF($O730&gt;=DP$1,$S730+$Y730,$Y730)</f>
        <v>473.38250000000005</v>
      </c>
      <c r="DQ730" s="27">
        <f>IF($O730&gt;=DQ$1,$S730+$Y730,$Y730)</f>
        <v>473.38250000000005</v>
      </c>
      <c r="DR730" s="27">
        <f>IF($O730&gt;=DR$1,$S730+$Y730,$Y730)</f>
        <v>473.38250000000005</v>
      </c>
      <c r="DS730" s="27">
        <f>IF($O730&gt;=DS$1,$S730+$Y730,$Y730)</f>
        <v>473.38250000000005</v>
      </c>
      <c r="DT730" s="27">
        <f>IF($O730&gt;=DT$1,$S730+$Y730,$Y730)</f>
        <v>473.38250000000005</v>
      </c>
      <c r="DU730" s="27">
        <f>IF($O730&gt;=DU$1,$S730+$Y730,$Y730)</f>
        <v>473.38250000000005</v>
      </c>
      <c r="DV730" s="27">
        <f>IF($O730&gt;=DV$1,$S730+$Y730,$Y730)</f>
        <v>473.38250000000005</v>
      </c>
      <c r="DW730" s="27">
        <f>IF($O730&gt;=DW$1,$S730+$Y730,$Y730)</f>
        <v>473.38250000000005</v>
      </c>
      <c r="DX730" s="27">
        <f>IF($O730&gt;=DX$1,$S730+$Y730,$Y730)</f>
        <v>473.38250000000005</v>
      </c>
      <c r="DY730" s="27">
        <f>IF($O730&gt;=DY$1,$S730+$Y730,$Y730)</f>
        <v>473.38250000000005</v>
      </c>
      <c r="DZ730" s="27">
        <f>IF($O730&gt;=DZ$1,$S730+$Y730,$Y730)</f>
        <v>473.38250000000005</v>
      </c>
      <c r="EA730" s="27">
        <f>IF($O730&gt;=EA$1,$S730+$Y730,$Y730)</f>
        <v>473.38250000000005</v>
      </c>
      <c r="EB730" s="27">
        <f>IF($O730&gt;=EB$1,$S730+$Y730,$Y730)</f>
        <v>473.38250000000005</v>
      </c>
      <c r="EC730" s="27">
        <f>IF($O730&gt;=EC$1,$S730+$Y730,$Y730)</f>
        <v>473.38250000000005</v>
      </c>
      <c r="ED730" s="27">
        <f>IF($O730&gt;=ED$1,$S730+$Y730,$Y730)</f>
        <v>473.38250000000005</v>
      </c>
      <c r="EE730" s="27">
        <f>IF($O730&gt;=EE$1,$S730+$Y730,$Y730)</f>
        <v>473.38250000000005</v>
      </c>
      <c r="EF730" s="27">
        <f>IF($O730&gt;=EF$1,$S730+$Y730,$Y730)</f>
        <v>473.38250000000005</v>
      </c>
      <c r="EG730" s="27">
        <f>IF($O730&gt;=EG$1,$S730+$Y730,$Y730)</f>
        <v>473.38250000000005</v>
      </c>
      <c r="EH730" s="27">
        <f>IF($O730&gt;=EH$1,$S730+$Y730,$Y730)</f>
        <v>473.38250000000005</v>
      </c>
      <c r="EI730" s="27">
        <f>IF($O730&gt;=EI$1,$S730+$Y730,$Y730)</f>
        <v>473.38250000000005</v>
      </c>
      <c r="EJ730" s="27">
        <f>IF($O730&gt;=EJ$1,$S730+$Y730,$Y730)</f>
        <v>473.38250000000005</v>
      </c>
      <c r="EK730" s="27">
        <f>IF($O730&gt;=EK$1,$S730+$Y730,$Y730)</f>
        <v>473.38250000000005</v>
      </c>
      <c r="EL730" s="27">
        <f>IF($O730&gt;=EL$1,$S730+$Y730,$Y730)</f>
        <v>473.38250000000005</v>
      </c>
      <c r="EM730" s="27">
        <f>IF($O730&gt;=EM$1,$S730+$Y730,$Y730)</f>
        <v>473.38250000000005</v>
      </c>
      <c r="EN730" s="27">
        <f>IF($O730&gt;=EN$1,$S730+$Y730,$Y730)</f>
        <v>473.38250000000005</v>
      </c>
      <c r="EO730" s="27">
        <f>IF($O730&gt;=EO$1,$S730+$Y730,$Y730)</f>
        <v>473.38250000000005</v>
      </c>
      <c r="EP730" s="27">
        <f>IF($O730&gt;=EP$1,$S730+$Y730,$Y730)</f>
        <v>473.38250000000005</v>
      </c>
      <c r="EQ730" s="27">
        <f>IF($O730&gt;=EQ$1,$S730+$Y730,$Y730)</f>
        <v>473.38250000000005</v>
      </c>
      <c r="ER730" s="27">
        <f>IF($O730&gt;=ER$1,$S730+$Y730,$Y730)</f>
        <v>473.38250000000005</v>
      </c>
      <c r="ES730" s="27">
        <f>IF($O730&gt;=ES$1,$S730+$Y730,$Y730)</f>
        <v>473.38250000000005</v>
      </c>
      <c r="ET730" s="27">
        <f>IF($O730&gt;=ET$1,$S730+$Y730,$Y730)</f>
        <v>473.38250000000005</v>
      </c>
      <c r="EU730" s="27">
        <f>IF($O730&gt;=EU$1,$S730+$Y730,$Y730)</f>
        <v>473.38250000000005</v>
      </c>
      <c r="EV730" s="27">
        <f>IF($O730&gt;=EV$1,$S730,0)</f>
        <v>473.38250000000005</v>
      </c>
      <c r="EW730" s="27">
        <f>IF($O730&gt;=EW$1,$S730,0)</f>
        <v>473.38250000000005</v>
      </c>
      <c r="EX730" s="27">
        <f>IF($O730&gt;=EX$1,$S730,0)</f>
        <v>473.38250000000005</v>
      </c>
      <c r="EY730" s="27">
        <f>IF($O730&gt;=EY$1,$S730,0)</f>
        <v>473.38250000000005</v>
      </c>
      <c r="EZ730" s="27">
        <f>IF($O730&gt;=EZ$1,$S730,0)</f>
        <v>473.38250000000005</v>
      </c>
      <c r="FA730" s="27">
        <f>IF($O730&gt;=FA$1,$S730,0)</f>
        <v>473.38250000000005</v>
      </c>
      <c r="FB730" s="27">
        <f>IF($O730&gt;=FB$1,$S730,0)</f>
        <v>473.38250000000005</v>
      </c>
      <c r="FC730" s="27">
        <f>IF($O730&gt;=FC$1,$S730,0)</f>
        <v>473.38250000000005</v>
      </c>
      <c r="FD730" s="27">
        <f>IF($O730&gt;=FD$1,$S730,0)</f>
        <v>473.38250000000005</v>
      </c>
      <c r="FE730" s="27">
        <f>IF($O730&gt;=FE$1,$S730,0)</f>
        <v>473.38250000000005</v>
      </c>
      <c r="FF730" s="27">
        <f>IF($O730&gt;=FF$1,$S730,0)</f>
        <v>473.38250000000005</v>
      </c>
      <c r="FG730" s="27">
        <f>IF($O730&gt;=FG$1,$S730,0)</f>
        <v>473.38250000000005</v>
      </c>
      <c r="FH730" s="27">
        <f>IF($O730&gt;=FH$1,$S730,0)</f>
        <v>473.38250000000005</v>
      </c>
      <c r="FI730" s="27">
        <f>IF($O730&gt;=FI$1,$S730,0)</f>
        <v>473.38250000000005</v>
      </c>
      <c r="FJ730" s="27">
        <f>IF($O730&gt;=FJ$1,$S730,0)</f>
        <v>473.38250000000005</v>
      </c>
      <c r="FK730" s="27">
        <f>IF($O730&gt;=FK$1,$S730,0)</f>
        <v>473.38250000000005</v>
      </c>
      <c r="FL730" s="27">
        <f>IF($O730&gt;=FL$1,$S730,0)</f>
        <v>473.38250000000005</v>
      </c>
      <c r="FM730" s="27">
        <f>IF($O730&gt;=FM$1,$S730,0)</f>
        <v>473.38250000000005</v>
      </c>
      <c r="FN730" s="27">
        <f>IF($O730&gt;=FN$1,$S730,0)</f>
        <v>473.38250000000005</v>
      </c>
      <c r="FO730" s="27">
        <f>IF($O730&gt;=FO$1,$S730,0)</f>
        <v>473.38250000000005</v>
      </c>
      <c r="FP730" s="27">
        <f>IF($O730&gt;=FP$1,$S730,0)</f>
        <v>473.38250000000005</v>
      </c>
      <c r="FQ730" s="27">
        <f>IF($O730&gt;=FQ$1,$S730,0)</f>
        <v>473.38250000000005</v>
      </c>
      <c r="FR730" s="27">
        <f>IF($O730&gt;=FR$1,$S730,0)</f>
        <v>473.38250000000005</v>
      </c>
      <c r="FS730" s="27">
        <f>IF($O730&gt;=FS$1,$S730,0)</f>
        <v>473.38250000000005</v>
      </c>
      <c r="FT730" s="27">
        <f>IF($O730&gt;=FT$1,$S730,0)</f>
        <v>473.38250000000005</v>
      </c>
      <c r="FU730" s="27">
        <f>IF($O730&gt;=FU$1,$S730,0)</f>
        <v>473.38250000000005</v>
      </c>
      <c r="FV730" s="27">
        <f>IF($O730&gt;=FV$1,$S730,0)</f>
        <v>473.38250000000005</v>
      </c>
      <c r="FW730" s="27">
        <f>IF($O730&gt;=FW$1,$S730,0)</f>
        <v>473.38250000000005</v>
      </c>
      <c r="FX730" s="27">
        <f>IF($O730&gt;=FX$1,$S730,0)</f>
        <v>473.38250000000005</v>
      </c>
      <c r="FY730" s="27">
        <f>IF($O730&gt;=FY$1,$S730,0)</f>
        <v>473.38250000000005</v>
      </c>
      <c r="FZ730" s="27">
        <f>IF($O730&gt;=FZ$1,$S730,0)</f>
        <v>473.38250000000005</v>
      </c>
      <c r="GA730" s="27">
        <f>IF($O730&gt;=GA$1,$S730,0)</f>
        <v>473.38250000000005</v>
      </c>
      <c r="GB730" s="27">
        <f>IF($O730&gt;=GB$1,$S730,0)</f>
        <v>473.38250000000005</v>
      </c>
      <c r="GC730" s="27">
        <f>IF($O730&gt;=GC$1,$S730,0)</f>
        <v>473.38250000000005</v>
      </c>
      <c r="GD730" s="27">
        <f>IF($O730&gt;=GD$1,$S730,0)</f>
        <v>473.38250000000005</v>
      </c>
      <c r="GE730" s="27">
        <f>IF($O730&gt;=GE$1,$S730,0)</f>
        <v>473.38250000000005</v>
      </c>
      <c r="GF730" s="27">
        <f>IF($O730&gt;=GF$1,$S730,0)</f>
        <v>473.38250000000005</v>
      </c>
      <c r="GG730" s="27">
        <f>IF($O730&gt;=GG$1,$S730,0)</f>
        <v>473.38250000000005</v>
      </c>
      <c r="GH730" s="27">
        <f>IF($O730&gt;=GH$1,$S730,0)</f>
        <v>473.38250000000005</v>
      </c>
      <c r="GI730" s="27">
        <f>IF($O730&gt;=GI$1,$S730,0)</f>
        <v>473.38250000000005</v>
      </c>
      <c r="GJ730" s="27">
        <f>IF($O730&gt;=GJ$1,$S730,0)</f>
        <v>473.38250000000005</v>
      </c>
      <c r="GK730" s="27">
        <f>IF($O730&gt;=GK$1,$S730,0)</f>
        <v>473.38250000000005</v>
      </c>
      <c r="GL730" s="27">
        <f>IF($O730&gt;=GL$1,$S730,0)</f>
        <v>473.38250000000005</v>
      </c>
      <c r="GM730" s="27">
        <f>IF($O730&gt;=GM$1,$S730,0)</f>
        <v>473.38250000000005</v>
      </c>
      <c r="GN730" s="27">
        <f>IF($O730&gt;=GN$1,$S730,0)</f>
        <v>473.38250000000005</v>
      </c>
      <c r="GO730" s="27">
        <f>IF($O730&gt;=GO$1,$S730,0)</f>
        <v>473.38250000000005</v>
      </c>
      <c r="GP730" s="27">
        <f>IF($O730&gt;=GP$1,$S730,0)</f>
        <v>473.38250000000005</v>
      </c>
      <c r="GQ730" s="27">
        <f>IF($O730&gt;=GQ$1,$S730,0)</f>
        <v>473.38250000000005</v>
      </c>
      <c r="GR730" s="27">
        <f>IF($O730&gt;=GR$1,$S730,0)</f>
        <v>473.38250000000005</v>
      </c>
      <c r="GS730" s="27">
        <f>IF($O730&gt;=GS$1,$S730,0)</f>
        <v>473.38250000000005</v>
      </c>
      <c r="GT730" s="27">
        <f>IF($O730&gt;=GT$1,$S730,0)</f>
        <v>473.38250000000005</v>
      </c>
      <c r="GU730" s="27">
        <f>IF($O730&gt;=GU$1,$S730,0)</f>
        <v>473.38250000000005</v>
      </c>
      <c r="GV730" s="27">
        <f>IF($O730&gt;=GV$1,$S730,0)</f>
        <v>473.38250000000005</v>
      </c>
      <c r="GW730" s="27">
        <f>IF($O730&gt;=GW$1,$S730,0)</f>
        <v>473.38250000000005</v>
      </c>
      <c r="GX730" s="27">
        <f>IF($O730&gt;=GX$1,$S730,0)</f>
        <v>473.38250000000005</v>
      </c>
      <c r="GY730" s="27">
        <f>IF($O730&gt;=GY$1,$S730,0)</f>
        <v>473.38250000000005</v>
      </c>
      <c r="GZ730" s="27">
        <f>IF($O730&gt;=GZ$1,$S730,0)</f>
        <v>473.38250000000005</v>
      </c>
      <c r="HA730" s="27">
        <f>IF($O730&gt;=HA$1,$S730,0)</f>
        <v>473.38250000000005</v>
      </c>
      <c r="HB730" s="27">
        <f>IF($O730&gt;=HB$1,$S730,0)</f>
        <v>473.38250000000005</v>
      </c>
      <c r="HC730" s="27">
        <f>IF($O730&gt;=HC$1,$S730,0)</f>
        <v>473.38250000000005</v>
      </c>
    </row>
    <row r="731" spans="1:211">
      <c r="A731" s="3">
        <v>18473</v>
      </c>
      <c r="B731" s="3" t="s">
        <v>767</v>
      </c>
      <c r="C731" s="3" t="s">
        <v>18</v>
      </c>
      <c r="D731" s="3">
        <v>55</v>
      </c>
      <c r="E731" s="4">
        <v>30193</v>
      </c>
      <c r="F731" s="5">
        <v>35.830136986301369</v>
      </c>
      <c r="G731" s="3" t="s">
        <v>729</v>
      </c>
      <c r="H731" s="4">
        <v>23115</v>
      </c>
      <c r="I731" s="9" t="s">
        <v>800</v>
      </c>
      <c r="J731" s="5">
        <v>1970.4</v>
      </c>
      <c r="K731" s="31">
        <v>685</v>
      </c>
      <c r="L731" s="32">
        <v>36</v>
      </c>
      <c r="M731" s="33">
        <f>VLOOKUP(L731,FIND,3,TRUE)</f>
        <v>1.5</v>
      </c>
      <c r="N731" s="32">
        <f>IF(L731&gt;30,180,VLOOKUP(L731,TEMPO,2,FALSE))</f>
        <v>180</v>
      </c>
      <c r="O731" s="32">
        <f>IF(R731&gt;0,4,N731)</f>
        <v>180</v>
      </c>
      <c r="P731" s="96">
        <f>J731*M731*L731</f>
        <v>106401.60000000001</v>
      </c>
      <c r="Q731" s="96">
        <f>10934.45*2</f>
        <v>21868.9</v>
      </c>
      <c r="R731" s="96">
        <f>IF(P731&lt;=Q731,P731/4,0)</f>
        <v>0</v>
      </c>
      <c r="S731" s="5">
        <f>IF(P731&gt;=Q731,P731/N731,0)</f>
        <v>591.12</v>
      </c>
      <c r="T731" s="3"/>
      <c r="U731" s="3">
        <f>IF(T731="",1,0)</f>
        <v>1</v>
      </c>
      <c r="V731" s="3">
        <v>49</v>
      </c>
      <c r="W731" s="5">
        <v>0</v>
      </c>
      <c r="X731" s="5">
        <v>245.73</v>
      </c>
      <c r="Y731" s="5">
        <f>X731*W731</f>
        <v>0</v>
      </c>
      <c r="Z731" s="5">
        <v>400</v>
      </c>
      <c r="AA731" s="5">
        <f>S731+Y731+Z731</f>
        <v>991.12</v>
      </c>
      <c r="AB731" s="39">
        <f>(J731/12+J731/12*1.3333333333+450/12+J731/30*6/12+J731)*1.3+Y731+Z731+153.9</f>
        <v>3704.9353333262184</v>
      </c>
      <c r="AC731" s="39" t="s">
        <v>18</v>
      </c>
      <c r="AD731" s="39">
        <f>J731*1.3+400+153.9</f>
        <v>3115.42</v>
      </c>
      <c r="AE731" s="39">
        <f>SUMIFS('CUSTO MENSAL FUNC NOVO'!H:H,'CUSTO MENSAL FUNC NOVO'!A:A,'VALORES MENSAIS'!AC731)</f>
        <v>1902.2210000000002</v>
      </c>
      <c r="AF731" s="27">
        <f>IF($R731&gt;0,$R731,$S731)+$Y731+$Z731</f>
        <v>991.12</v>
      </c>
      <c r="AG731" s="27">
        <f>IF($R731&gt;0,$R731,$S731)+$Y731+$Z731</f>
        <v>991.12</v>
      </c>
      <c r="AH731" s="27">
        <f>IF($R731&gt;0,$R731,$S731)+$Y731+$Z731</f>
        <v>991.12</v>
      </c>
      <c r="AI731" s="27">
        <f>IF($R731&gt;0,$R731,$S731)+$Y731+$Z731</f>
        <v>991.12</v>
      </c>
      <c r="AJ731" s="27">
        <f>IF($O731&gt;=AJ$1,$S731+$Y731+$Z731,$Y731+$Z731)</f>
        <v>991.12</v>
      </c>
      <c r="AK731" s="27">
        <f>IF($O731&gt;=AK$1,$S731+$Y731+$Z731,$Y731+$Z731)</f>
        <v>991.12</v>
      </c>
      <c r="AL731" s="27">
        <f>IF($O731&gt;=AL$1,$S731+$Y731+$Z731,$Y731+$Z731)</f>
        <v>991.12</v>
      </c>
      <c r="AM731" s="27">
        <f>IF($O731&gt;=AM$1,$S731+$Y731+$Z731,$Y731+$Z731)</f>
        <v>991.12</v>
      </c>
      <c r="AN731" s="27">
        <f>IF($O731&gt;=AN$1,$S731+$Y731+$Z731,$Y731+$Z731)</f>
        <v>991.12</v>
      </c>
      <c r="AO731" s="27">
        <f>IF($O731&gt;=AO$1,$S731+$Y731+$Z731,$Y731+$Z731)</f>
        <v>991.12</v>
      </c>
      <c r="AP731" s="27">
        <f>IF($O731&gt;=AP$1,$S731+$Y731+$Z731,$Y731+$Z731)</f>
        <v>991.12</v>
      </c>
      <c r="AQ731" s="27">
        <f>IF($O731&gt;=AQ$1,$S731+$Y731+$Z731,$Y731+$Z731)</f>
        <v>991.12</v>
      </c>
      <c r="AR731" s="27">
        <f>IF($O731&gt;=AR$1,$S731+$Y731+$Z731,$Y731+$Z731)</f>
        <v>991.12</v>
      </c>
      <c r="AS731" s="27">
        <f>IF($O731&gt;=AS$1,$S731+$Y731+$Z731,$Y731+$Z731)</f>
        <v>991.12</v>
      </c>
      <c r="AT731" s="27">
        <f>IF($O731&gt;=AT$1,$S731+$Y731+$Z731,$Y731+$Z731)</f>
        <v>991.12</v>
      </c>
      <c r="AU731" s="27">
        <f>IF($O731&gt;=AU$1,$S731+$Y731+$Z731,$Y731+$Z731)</f>
        <v>991.12</v>
      </c>
      <c r="AV731" s="27">
        <f>IF($O731&gt;=AV$1,$S731+$Y731+$Z731,$Y731+$Z731)</f>
        <v>991.12</v>
      </c>
      <c r="AW731" s="27">
        <f>IF($O731&gt;=AW$1,$S731+$Y731+$Z731,$Y731+$Z731)</f>
        <v>991.12</v>
      </c>
      <c r="AX731" s="27">
        <f>IF($O731&gt;=AX$1,$S731+$Y731+$Z731,$Y731+$Z731)</f>
        <v>991.12</v>
      </c>
      <c r="AY731" s="27">
        <f>IF($O731&gt;=AY$1,$S731+$Y731+$Z731,$Y731+$Z731)</f>
        <v>991.12</v>
      </c>
      <c r="AZ731" s="27">
        <f>IF($O731&gt;=AZ$1,$S731+$Y731+$Z731,$Y731+$Z731)</f>
        <v>991.12</v>
      </c>
      <c r="BA731" s="27">
        <f>IF($O731&gt;=BA$1,$S731+$Y731+$Z731,$Y731+$Z731)</f>
        <v>991.12</v>
      </c>
      <c r="BB731" s="27">
        <f>IF($O731&gt;=BB$1,$S731+$Y731+$Z731,$Y731+$Z731)</f>
        <v>991.12</v>
      </c>
      <c r="BC731" s="27">
        <f>IF($O731&gt;=BC$1,$S731+$Y731+$Z731,$Y731+$Z731)</f>
        <v>991.12</v>
      </c>
      <c r="BD731" s="27">
        <f>IF($O731&gt;=BD$1,$S731+$Y731+$Z731,$Y731+$Z731)</f>
        <v>991.12</v>
      </c>
      <c r="BE731" s="27">
        <f>IF($O731&gt;=BE$1,$S731+$Y731+$Z731,$Y731+$Z731)</f>
        <v>991.12</v>
      </c>
      <c r="BF731" s="27">
        <f>IF($O731&gt;=BF$1,$S731+$Y731+$Z731,$Y731+$Z731)</f>
        <v>991.12</v>
      </c>
      <c r="BG731" s="27">
        <f>IF($O731&gt;=BG$1,$S731+$Y731+$Z731,$Y731+$Z731)</f>
        <v>991.12</v>
      </c>
      <c r="BH731" s="27">
        <f>IF($O731&gt;=BH$1,$S731+$Y731+$Z731,$Y731+$Z731)</f>
        <v>991.12</v>
      </c>
      <c r="BI731" s="27">
        <f>IF($O731&gt;=BI$1,$S731+$Y731+$Z731,$Y731+$Z731)</f>
        <v>991.12</v>
      </c>
      <c r="BJ731" s="27">
        <f>IF($O731&gt;=BJ$1,$S731+$Y731+$Z731,$Y731+$Z731)</f>
        <v>991.12</v>
      </c>
      <c r="BK731" s="27">
        <f>IF($O731&gt;=BK$1,$S731+$Y731+$Z731,$Y731+$Z731)</f>
        <v>991.12</v>
      </c>
      <c r="BL731" s="27">
        <f>IF($O731&gt;=BL$1,$S731+$Y731+$Z731,$Y731+$Z731)</f>
        <v>991.12</v>
      </c>
      <c r="BM731" s="27">
        <f>IF($O731&gt;=BM$1,$S731+$Y731+$Z731,$Y731+$Z731)</f>
        <v>991.12</v>
      </c>
      <c r="BN731" s="27">
        <f>IF($O731&gt;=BN$1,$S731+$Y731+$Z731,$Y731+$Z731)</f>
        <v>991.12</v>
      </c>
      <c r="BO731" s="27">
        <f>IF($O731&gt;=BO$1,$S731+$Y731+$Z731,$Y731+$Z731)</f>
        <v>991.12</v>
      </c>
      <c r="BP731" s="27">
        <f>IF($O731&gt;=BP$1,$S731+$Y731+$Z731,$Y731+$Z731)</f>
        <v>991.12</v>
      </c>
      <c r="BQ731" s="27">
        <f>IF($O731&gt;=BQ$1,$S731+$Y731+$Z731,$Y731+$Z731)</f>
        <v>991.12</v>
      </c>
      <c r="BR731" s="27">
        <f>IF($O731&gt;=BR$1,$S731+$Y731+$Z731,$Y731+$Z731)</f>
        <v>991.12</v>
      </c>
      <c r="BS731" s="27">
        <f>IF($O731&gt;=BS$1,$S731+$Y731+$Z731,$Y731+$Z731)</f>
        <v>991.12</v>
      </c>
      <c r="BT731" s="27">
        <f>IF($O731&gt;=BT$1,$S731+$Y731+$Z731,$Y731+$Z731)</f>
        <v>991.12</v>
      </c>
      <c r="BU731" s="27">
        <f>IF($O731&gt;=BU$1,$S731+$Y731+$Z731,$Y731+$Z731)</f>
        <v>991.12</v>
      </c>
      <c r="BV731" s="27">
        <f>IF($O731&gt;=BV$1,$S731+$Y731+$Z731,$Y731+$Z731)</f>
        <v>991.12</v>
      </c>
      <c r="BW731" s="27">
        <f>IF($O731&gt;=BW$1,$S731+$Y731+$Z731,$Y731+$Z731)</f>
        <v>991.12</v>
      </c>
      <c r="BX731" s="27">
        <f>IF($O731&gt;=BX$1,$S731+$Y731+$Z731,$Y731+$Z731)</f>
        <v>991.12</v>
      </c>
      <c r="BY731" s="27">
        <f>IF($O731&gt;=BY$1,$S731+$Y731+$Z731,$Y731+$Z731)</f>
        <v>991.12</v>
      </c>
      <c r="BZ731" s="27">
        <f>IF($O731&gt;=BZ$1,$S731+$Y731+$Z731,$Y731+$Z731)</f>
        <v>991.12</v>
      </c>
      <c r="CA731" s="27">
        <f>IF($O731&gt;=CA$1,$S731+$Y731+$Z731,$Y731+$Z731)</f>
        <v>991.12</v>
      </c>
      <c r="CB731" s="27">
        <f>IF($O731&gt;=CB$1,$S731+$Y731+$Z731,$Y731+$Z731)</f>
        <v>991.12</v>
      </c>
      <c r="CC731" s="27">
        <f>IF($O731&gt;=CC$1,$S731+$Y731+$Z731,$Y731+$Z731)</f>
        <v>991.12</v>
      </c>
      <c r="CD731" s="27">
        <f>IF($O731&gt;=CD$1,$S731+$Y731+$Z731,$Y731+$Z731)</f>
        <v>991.12</v>
      </c>
      <c r="CE731" s="27">
        <f>IF($O731&gt;=CE$1,$S731+$Y731+$Z731,$Y731+$Z731)</f>
        <v>991.12</v>
      </c>
      <c r="CF731" s="27">
        <f>IF($O731&gt;=CF$1,$S731+$Y731+$Z731,$Y731+$Z731)</f>
        <v>991.12</v>
      </c>
      <c r="CG731" s="27">
        <f>IF($O731&gt;=CG$1,$S731+$Y731+$Z731,$Y731+$Z731)</f>
        <v>991.12</v>
      </c>
      <c r="CH731" s="27">
        <f>IF($O731&gt;=CH$1,$S731+$Y731+$Z731,$Y731+$Z731)</f>
        <v>991.12</v>
      </c>
      <c r="CI731" s="27">
        <f>IF($O731&gt;=CI$1,$S731+$Y731+$Z731,$Y731+$Z731)</f>
        <v>991.12</v>
      </c>
      <c r="CJ731" s="27">
        <f>IF($O731&gt;=CJ$1,$S731+$Y731+$Z731,$Y731+$Z731)</f>
        <v>991.12</v>
      </c>
      <c r="CK731" s="27">
        <f>IF($O731&gt;=CK$1,$S731+$Y731+$Z731,$Y731+$Z731)</f>
        <v>991.12</v>
      </c>
      <c r="CL731" s="27">
        <f>IF($O731&gt;=CL$1,$S731+$Y731+$Z731,$Y731+$Z731)</f>
        <v>991.12</v>
      </c>
      <c r="CM731" s="27">
        <f>IF($O731&gt;=CM$1,$S731+$Y731+$Z731,$Y731+$Z731)</f>
        <v>991.12</v>
      </c>
      <c r="CN731" s="27">
        <f>IF($O731&gt;=CN$1,$S731+$Y731,$Y731)</f>
        <v>591.12</v>
      </c>
      <c r="CO731" s="27">
        <f>IF($O731&gt;=CO$1,$S731+$Y731,$Y731)</f>
        <v>591.12</v>
      </c>
      <c r="CP731" s="27">
        <f>IF($O731&gt;=CP$1,$S731+$Y731,$Y731)</f>
        <v>591.12</v>
      </c>
      <c r="CQ731" s="27">
        <f>IF($O731&gt;=CQ$1,$S731+$Y731,$Y731)</f>
        <v>591.12</v>
      </c>
      <c r="CR731" s="27">
        <f>IF($O731&gt;=CR$1,$S731+$Y731,$Y731)</f>
        <v>591.12</v>
      </c>
      <c r="CS731" s="27">
        <f>IF($O731&gt;=CS$1,$S731+$Y731,$Y731)</f>
        <v>591.12</v>
      </c>
      <c r="CT731" s="27">
        <f>IF($O731&gt;=CT$1,$S731+$Y731,$Y731)</f>
        <v>591.12</v>
      </c>
      <c r="CU731" s="27">
        <f>IF($O731&gt;=CU$1,$S731+$Y731,$Y731)</f>
        <v>591.12</v>
      </c>
      <c r="CV731" s="27">
        <f>IF($O731&gt;=CV$1,$S731+$Y731,$Y731)</f>
        <v>591.12</v>
      </c>
      <c r="CW731" s="27">
        <f>IF($O731&gt;=CW$1,$S731+$Y731,$Y731)</f>
        <v>591.12</v>
      </c>
      <c r="CX731" s="27">
        <f>IF($O731&gt;=CX$1,$S731+$Y731,$Y731)</f>
        <v>591.12</v>
      </c>
      <c r="CY731" s="27">
        <f>IF($O731&gt;=CY$1,$S731+$Y731,$Y731)</f>
        <v>591.12</v>
      </c>
      <c r="CZ731" s="27">
        <f>IF($O731&gt;=CZ$1,$S731+$Y731,$Y731)</f>
        <v>591.12</v>
      </c>
      <c r="DA731" s="27">
        <f>IF($O731&gt;=DA$1,$S731+$Y731,$Y731)</f>
        <v>591.12</v>
      </c>
      <c r="DB731" s="27">
        <f>IF($O731&gt;=DB$1,$S731+$Y731,$Y731)</f>
        <v>591.12</v>
      </c>
      <c r="DC731" s="27">
        <f>IF($O731&gt;=DC$1,$S731+$Y731,$Y731)</f>
        <v>591.12</v>
      </c>
      <c r="DD731" s="27">
        <f>IF($O731&gt;=DD$1,$S731+$Y731,$Y731)</f>
        <v>591.12</v>
      </c>
      <c r="DE731" s="27">
        <f>IF($O731&gt;=DE$1,$S731+$Y731,$Y731)</f>
        <v>591.12</v>
      </c>
      <c r="DF731" s="27">
        <f>IF($O731&gt;=DF$1,$S731+$Y731,$Y731)</f>
        <v>591.12</v>
      </c>
      <c r="DG731" s="27">
        <f>IF($O731&gt;=DG$1,$S731+$Y731,$Y731)</f>
        <v>591.12</v>
      </c>
      <c r="DH731" s="27">
        <f>IF($O731&gt;=DH$1,$S731+$Y731,$Y731)</f>
        <v>591.12</v>
      </c>
      <c r="DI731" s="27">
        <f>IF($O731&gt;=DI$1,$S731+$Y731,$Y731)</f>
        <v>591.12</v>
      </c>
      <c r="DJ731" s="27">
        <f>IF($O731&gt;=DJ$1,$S731+$Y731,$Y731)</f>
        <v>591.12</v>
      </c>
      <c r="DK731" s="27">
        <f>IF($O731&gt;=DK$1,$S731+$Y731,$Y731)</f>
        <v>591.12</v>
      </c>
      <c r="DL731" s="27">
        <f>IF($O731&gt;=DL$1,$S731+$Y731,$Y731)</f>
        <v>591.12</v>
      </c>
      <c r="DM731" s="27">
        <f>IF($O731&gt;=DM$1,$S731+$Y731,$Y731)</f>
        <v>591.12</v>
      </c>
      <c r="DN731" s="27">
        <f>IF($O731&gt;=DN$1,$S731+$Y731,$Y731)</f>
        <v>591.12</v>
      </c>
      <c r="DO731" s="27">
        <f>IF($O731&gt;=DO$1,$S731+$Y731,$Y731)</f>
        <v>591.12</v>
      </c>
      <c r="DP731" s="27">
        <f>IF($O731&gt;=DP$1,$S731+$Y731,$Y731)</f>
        <v>591.12</v>
      </c>
      <c r="DQ731" s="27">
        <f>IF($O731&gt;=DQ$1,$S731+$Y731,$Y731)</f>
        <v>591.12</v>
      </c>
      <c r="DR731" s="27">
        <f>IF($O731&gt;=DR$1,$S731+$Y731,$Y731)</f>
        <v>591.12</v>
      </c>
      <c r="DS731" s="27">
        <f>IF($O731&gt;=DS$1,$S731+$Y731,$Y731)</f>
        <v>591.12</v>
      </c>
      <c r="DT731" s="27">
        <f>IF($O731&gt;=DT$1,$S731+$Y731,$Y731)</f>
        <v>591.12</v>
      </c>
      <c r="DU731" s="27">
        <f>IF($O731&gt;=DU$1,$S731+$Y731,$Y731)</f>
        <v>591.12</v>
      </c>
      <c r="DV731" s="27">
        <f>IF($O731&gt;=DV$1,$S731+$Y731,$Y731)</f>
        <v>591.12</v>
      </c>
      <c r="DW731" s="27">
        <f>IF($O731&gt;=DW$1,$S731+$Y731,$Y731)</f>
        <v>591.12</v>
      </c>
      <c r="DX731" s="27">
        <f>IF($O731&gt;=DX$1,$S731+$Y731,$Y731)</f>
        <v>591.12</v>
      </c>
      <c r="DY731" s="27">
        <f>IF($O731&gt;=DY$1,$S731+$Y731,$Y731)</f>
        <v>591.12</v>
      </c>
      <c r="DZ731" s="27">
        <f>IF($O731&gt;=DZ$1,$S731+$Y731,$Y731)</f>
        <v>591.12</v>
      </c>
      <c r="EA731" s="27">
        <f>IF($O731&gt;=EA$1,$S731+$Y731,$Y731)</f>
        <v>591.12</v>
      </c>
      <c r="EB731" s="27">
        <f>IF($O731&gt;=EB$1,$S731+$Y731,$Y731)</f>
        <v>591.12</v>
      </c>
      <c r="EC731" s="27">
        <f>IF($O731&gt;=EC$1,$S731+$Y731,$Y731)</f>
        <v>591.12</v>
      </c>
      <c r="ED731" s="27">
        <f>IF($O731&gt;=ED$1,$S731+$Y731,$Y731)</f>
        <v>591.12</v>
      </c>
      <c r="EE731" s="27">
        <f>IF($O731&gt;=EE$1,$S731+$Y731,$Y731)</f>
        <v>591.12</v>
      </c>
      <c r="EF731" s="27">
        <f>IF($O731&gt;=EF$1,$S731+$Y731,$Y731)</f>
        <v>591.12</v>
      </c>
      <c r="EG731" s="27">
        <f>IF($O731&gt;=EG$1,$S731+$Y731,$Y731)</f>
        <v>591.12</v>
      </c>
      <c r="EH731" s="27">
        <f>IF($O731&gt;=EH$1,$S731+$Y731,$Y731)</f>
        <v>591.12</v>
      </c>
      <c r="EI731" s="27">
        <f>IF($O731&gt;=EI$1,$S731+$Y731,$Y731)</f>
        <v>591.12</v>
      </c>
      <c r="EJ731" s="27">
        <f>IF($O731&gt;=EJ$1,$S731+$Y731,$Y731)</f>
        <v>591.12</v>
      </c>
      <c r="EK731" s="27">
        <f>IF($O731&gt;=EK$1,$S731+$Y731,$Y731)</f>
        <v>591.12</v>
      </c>
      <c r="EL731" s="27">
        <f>IF($O731&gt;=EL$1,$S731+$Y731,$Y731)</f>
        <v>591.12</v>
      </c>
      <c r="EM731" s="27">
        <f>IF($O731&gt;=EM$1,$S731+$Y731,$Y731)</f>
        <v>591.12</v>
      </c>
      <c r="EN731" s="27">
        <f>IF($O731&gt;=EN$1,$S731+$Y731,$Y731)</f>
        <v>591.12</v>
      </c>
      <c r="EO731" s="27">
        <f>IF($O731&gt;=EO$1,$S731+$Y731,$Y731)</f>
        <v>591.12</v>
      </c>
      <c r="EP731" s="27">
        <f>IF($O731&gt;=EP$1,$S731+$Y731,$Y731)</f>
        <v>591.12</v>
      </c>
      <c r="EQ731" s="27">
        <f>IF($O731&gt;=EQ$1,$S731+$Y731,$Y731)</f>
        <v>591.12</v>
      </c>
      <c r="ER731" s="27">
        <f>IF($O731&gt;=ER$1,$S731+$Y731,$Y731)</f>
        <v>591.12</v>
      </c>
      <c r="ES731" s="27">
        <f>IF($O731&gt;=ES$1,$S731+$Y731,$Y731)</f>
        <v>591.12</v>
      </c>
      <c r="ET731" s="27">
        <f>IF($O731&gt;=ET$1,$S731+$Y731,$Y731)</f>
        <v>591.12</v>
      </c>
      <c r="EU731" s="27">
        <f>IF($O731&gt;=EU$1,$S731+$Y731,$Y731)</f>
        <v>591.12</v>
      </c>
      <c r="EV731" s="27">
        <f>IF($O731&gt;=EV$1,$S731,0)</f>
        <v>591.12</v>
      </c>
      <c r="EW731" s="27">
        <f>IF($O731&gt;=EW$1,$S731,0)</f>
        <v>591.12</v>
      </c>
      <c r="EX731" s="27">
        <f>IF($O731&gt;=EX$1,$S731,0)</f>
        <v>591.12</v>
      </c>
      <c r="EY731" s="27">
        <f>IF($O731&gt;=EY$1,$S731,0)</f>
        <v>591.12</v>
      </c>
      <c r="EZ731" s="27">
        <f>IF($O731&gt;=EZ$1,$S731,0)</f>
        <v>591.12</v>
      </c>
      <c r="FA731" s="27">
        <f>IF($O731&gt;=FA$1,$S731,0)</f>
        <v>591.12</v>
      </c>
      <c r="FB731" s="27">
        <f>IF($O731&gt;=FB$1,$S731,0)</f>
        <v>591.12</v>
      </c>
      <c r="FC731" s="27">
        <f>IF($O731&gt;=FC$1,$S731,0)</f>
        <v>591.12</v>
      </c>
      <c r="FD731" s="27">
        <f>IF($O731&gt;=FD$1,$S731,0)</f>
        <v>591.12</v>
      </c>
      <c r="FE731" s="27">
        <f>IF($O731&gt;=FE$1,$S731,0)</f>
        <v>591.12</v>
      </c>
      <c r="FF731" s="27">
        <f>IF($O731&gt;=FF$1,$S731,0)</f>
        <v>591.12</v>
      </c>
      <c r="FG731" s="27">
        <f>IF($O731&gt;=FG$1,$S731,0)</f>
        <v>591.12</v>
      </c>
      <c r="FH731" s="27">
        <f>IF($O731&gt;=FH$1,$S731,0)</f>
        <v>591.12</v>
      </c>
      <c r="FI731" s="27">
        <f>IF($O731&gt;=FI$1,$S731,0)</f>
        <v>591.12</v>
      </c>
      <c r="FJ731" s="27">
        <f>IF($O731&gt;=FJ$1,$S731,0)</f>
        <v>591.12</v>
      </c>
      <c r="FK731" s="27">
        <f>IF($O731&gt;=FK$1,$S731,0)</f>
        <v>591.12</v>
      </c>
      <c r="FL731" s="27">
        <f>IF($O731&gt;=FL$1,$S731,0)</f>
        <v>591.12</v>
      </c>
      <c r="FM731" s="27">
        <f>IF($O731&gt;=FM$1,$S731,0)</f>
        <v>591.12</v>
      </c>
      <c r="FN731" s="27">
        <f>IF($O731&gt;=FN$1,$S731,0)</f>
        <v>591.12</v>
      </c>
      <c r="FO731" s="27">
        <f>IF($O731&gt;=FO$1,$S731,0)</f>
        <v>591.12</v>
      </c>
      <c r="FP731" s="27">
        <f>IF($O731&gt;=FP$1,$S731,0)</f>
        <v>591.12</v>
      </c>
      <c r="FQ731" s="27">
        <f>IF($O731&gt;=FQ$1,$S731,0)</f>
        <v>591.12</v>
      </c>
      <c r="FR731" s="27">
        <f>IF($O731&gt;=FR$1,$S731,0)</f>
        <v>591.12</v>
      </c>
      <c r="FS731" s="27">
        <f>IF($O731&gt;=FS$1,$S731,0)</f>
        <v>591.12</v>
      </c>
      <c r="FT731" s="27">
        <f>IF($O731&gt;=FT$1,$S731,0)</f>
        <v>591.12</v>
      </c>
      <c r="FU731" s="27">
        <f>IF($O731&gt;=FU$1,$S731,0)</f>
        <v>591.12</v>
      </c>
      <c r="FV731" s="27">
        <f>IF($O731&gt;=FV$1,$S731,0)</f>
        <v>591.12</v>
      </c>
      <c r="FW731" s="27">
        <f>IF($O731&gt;=FW$1,$S731,0)</f>
        <v>591.12</v>
      </c>
      <c r="FX731" s="27">
        <f>IF($O731&gt;=FX$1,$S731,0)</f>
        <v>591.12</v>
      </c>
      <c r="FY731" s="27">
        <f>IF($O731&gt;=FY$1,$S731,0)</f>
        <v>591.12</v>
      </c>
      <c r="FZ731" s="27">
        <f>IF($O731&gt;=FZ$1,$S731,0)</f>
        <v>591.12</v>
      </c>
      <c r="GA731" s="27">
        <f>IF($O731&gt;=GA$1,$S731,0)</f>
        <v>591.12</v>
      </c>
      <c r="GB731" s="27">
        <f>IF($O731&gt;=GB$1,$S731,0)</f>
        <v>591.12</v>
      </c>
      <c r="GC731" s="27">
        <f>IF($O731&gt;=GC$1,$S731,0)</f>
        <v>591.12</v>
      </c>
      <c r="GD731" s="27">
        <f>IF($O731&gt;=GD$1,$S731,0)</f>
        <v>591.12</v>
      </c>
      <c r="GE731" s="27">
        <f>IF($O731&gt;=GE$1,$S731,0)</f>
        <v>591.12</v>
      </c>
      <c r="GF731" s="27">
        <f>IF($O731&gt;=GF$1,$S731,0)</f>
        <v>591.12</v>
      </c>
      <c r="GG731" s="27">
        <f>IF($O731&gt;=GG$1,$S731,0)</f>
        <v>591.12</v>
      </c>
      <c r="GH731" s="27">
        <f>IF($O731&gt;=GH$1,$S731,0)</f>
        <v>591.12</v>
      </c>
      <c r="GI731" s="27">
        <f>IF($O731&gt;=GI$1,$S731,0)</f>
        <v>591.12</v>
      </c>
      <c r="GJ731" s="27">
        <f>IF($O731&gt;=GJ$1,$S731,0)</f>
        <v>591.12</v>
      </c>
      <c r="GK731" s="27">
        <f>IF($O731&gt;=GK$1,$S731,0)</f>
        <v>591.12</v>
      </c>
      <c r="GL731" s="27">
        <f>IF($O731&gt;=GL$1,$S731,0)</f>
        <v>591.12</v>
      </c>
      <c r="GM731" s="27">
        <f>IF($O731&gt;=GM$1,$S731,0)</f>
        <v>591.12</v>
      </c>
      <c r="GN731" s="27">
        <f>IF($O731&gt;=GN$1,$S731,0)</f>
        <v>591.12</v>
      </c>
      <c r="GO731" s="27">
        <f>IF($O731&gt;=GO$1,$S731,0)</f>
        <v>591.12</v>
      </c>
      <c r="GP731" s="27">
        <f>IF($O731&gt;=GP$1,$S731,0)</f>
        <v>591.12</v>
      </c>
      <c r="GQ731" s="27">
        <f>IF($O731&gt;=GQ$1,$S731,0)</f>
        <v>591.12</v>
      </c>
      <c r="GR731" s="27">
        <f>IF($O731&gt;=GR$1,$S731,0)</f>
        <v>591.12</v>
      </c>
      <c r="GS731" s="27">
        <f>IF($O731&gt;=GS$1,$S731,0)</f>
        <v>591.12</v>
      </c>
      <c r="GT731" s="27">
        <f>IF($O731&gt;=GT$1,$S731,0)</f>
        <v>591.12</v>
      </c>
      <c r="GU731" s="27">
        <f>IF($O731&gt;=GU$1,$S731,0)</f>
        <v>591.12</v>
      </c>
      <c r="GV731" s="27">
        <f>IF($O731&gt;=GV$1,$S731,0)</f>
        <v>591.12</v>
      </c>
      <c r="GW731" s="27">
        <f>IF($O731&gt;=GW$1,$S731,0)</f>
        <v>591.12</v>
      </c>
      <c r="GX731" s="27">
        <f>IF($O731&gt;=GX$1,$S731,0)</f>
        <v>591.12</v>
      </c>
      <c r="GY731" s="27">
        <f>IF($O731&gt;=GY$1,$S731,0)</f>
        <v>591.12</v>
      </c>
      <c r="GZ731" s="27">
        <f>IF($O731&gt;=GZ$1,$S731,0)</f>
        <v>591.12</v>
      </c>
      <c r="HA731" s="27">
        <f>IF($O731&gt;=HA$1,$S731,0)</f>
        <v>591.12</v>
      </c>
      <c r="HB731" s="27">
        <f>IF($O731&gt;=HB$1,$S731,0)</f>
        <v>591.12</v>
      </c>
      <c r="HC731" s="27">
        <f>IF($O731&gt;=HC$1,$S731,0)</f>
        <v>591.12</v>
      </c>
    </row>
    <row r="732" spans="1:211">
      <c r="A732" s="3">
        <v>1864</v>
      </c>
      <c r="B732" s="3" t="s">
        <v>789</v>
      </c>
      <c r="C732" s="3" t="s">
        <v>719</v>
      </c>
      <c r="D732" s="3">
        <v>54</v>
      </c>
      <c r="E732" s="4">
        <v>28867</v>
      </c>
      <c r="F732" s="5">
        <v>39.463013698630135</v>
      </c>
      <c r="G732" s="3" t="s">
        <v>788</v>
      </c>
      <c r="H732" s="4">
        <v>23420</v>
      </c>
      <c r="I732" s="9" t="s">
        <v>812</v>
      </c>
      <c r="J732" s="5">
        <v>12809.43</v>
      </c>
      <c r="K732" s="31">
        <v>630</v>
      </c>
      <c r="L732" s="32">
        <v>39</v>
      </c>
      <c r="M732" s="33">
        <f>VLOOKUP(L732,FIND,3,TRUE)</f>
        <v>1.5</v>
      </c>
      <c r="N732" s="32">
        <f>IF(L732&gt;30,180,VLOOKUP(L732,TEMPO,2,FALSE))</f>
        <v>180</v>
      </c>
      <c r="O732" s="32">
        <f>IF(R732&gt;0,4,N732)</f>
        <v>180</v>
      </c>
      <c r="P732" s="96">
        <f>J732*M732*L732</f>
        <v>749351.65500000003</v>
      </c>
      <c r="Q732" s="96">
        <f>10934.45*2</f>
        <v>21868.9</v>
      </c>
      <c r="R732" s="96">
        <f>IF(P732&lt;=Q732,P732/4,0)</f>
        <v>0</v>
      </c>
      <c r="S732" s="5">
        <f>IF(P732&gt;=Q732,P732/N732,0)</f>
        <v>4163.0647500000005</v>
      </c>
      <c r="T732" s="3"/>
      <c r="U732" s="3">
        <f>IF(T732="",1,0)</f>
        <v>1</v>
      </c>
      <c r="V732" s="3" t="s">
        <v>897</v>
      </c>
      <c r="W732" s="5">
        <v>0</v>
      </c>
      <c r="X732" s="5">
        <v>245.73</v>
      </c>
      <c r="Y732" s="5">
        <f>X732*W732</f>
        <v>0</v>
      </c>
      <c r="Z732" s="5">
        <v>400</v>
      </c>
      <c r="AA732" s="5">
        <f>S732+Y732+Z732</f>
        <v>4563.0647500000005</v>
      </c>
      <c r="AB732" s="39">
        <f>(J732/12+J732/12*1.3333333333+450/12+J732/30*6/12+J732)*1.3+Y732+Z732+153.9</f>
        <v>20770.385899953748</v>
      </c>
      <c r="AC732" s="39" t="s">
        <v>82</v>
      </c>
      <c r="AD732" s="39">
        <f>J732*1.3+400+153.9</f>
        <v>17206.159000000003</v>
      </c>
      <c r="AE732" s="39">
        <f>SUMIFS('CUSTO MENSAL FUNC NOVO'!H:H,'CUSTO MENSAL FUNC NOVO'!A:A,'VALORES MENSAIS'!AC732)</f>
        <v>2013.943</v>
      </c>
      <c r="AF732" s="27">
        <f>IF($R732&gt;0,$R732,$S732)+$Y732+$Z732</f>
        <v>4563.0647500000005</v>
      </c>
      <c r="AG732" s="27">
        <f>IF($R732&gt;0,$R732,$S732)+$Y732+$Z732</f>
        <v>4563.0647500000005</v>
      </c>
      <c r="AH732" s="27">
        <f>IF($R732&gt;0,$R732,$S732)+$Y732+$Z732</f>
        <v>4563.0647500000005</v>
      </c>
      <c r="AI732" s="27">
        <f>IF($R732&gt;0,$R732,$S732)+$Y732+$Z732</f>
        <v>4563.0647500000005</v>
      </c>
      <c r="AJ732" s="27">
        <f>IF($O732&gt;=AJ$1,$S732+$Y732+$Z732,$Y732+$Z732)</f>
        <v>4563.0647500000005</v>
      </c>
      <c r="AK732" s="27">
        <f>IF($O732&gt;=AK$1,$S732+$Y732+$Z732,$Y732+$Z732)</f>
        <v>4563.0647500000005</v>
      </c>
      <c r="AL732" s="27">
        <f>IF($O732&gt;=AL$1,$S732+$Y732+$Z732,$Y732+$Z732)</f>
        <v>4563.0647500000005</v>
      </c>
      <c r="AM732" s="27">
        <f>IF($O732&gt;=AM$1,$S732+$Y732+$Z732,$Y732+$Z732)</f>
        <v>4563.0647500000005</v>
      </c>
      <c r="AN732" s="27">
        <f>IF($O732&gt;=AN$1,$S732+$Y732+$Z732,$Y732+$Z732)</f>
        <v>4563.0647500000005</v>
      </c>
      <c r="AO732" s="27">
        <f>IF($O732&gt;=AO$1,$S732+$Y732+$Z732,$Y732+$Z732)</f>
        <v>4563.0647500000005</v>
      </c>
      <c r="AP732" s="27">
        <f>IF($O732&gt;=AP$1,$S732+$Y732+$Z732,$Y732+$Z732)</f>
        <v>4563.0647500000005</v>
      </c>
      <c r="AQ732" s="27">
        <f>IF($O732&gt;=AQ$1,$S732+$Y732+$Z732,$Y732+$Z732)</f>
        <v>4563.0647500000005</v>
      </c>
      <c r="AR732" s="27">
        <f>IF($O732&gt;=AR$1,$S732+$Y732+$Z732,$Y732+$Z732)</f>
        <v>4563.0647500000005</v>
      </c>
      <c r="AS732" s="27">
        <f>IF($O732&gt;=AS$1,$S732+$Y732+$Z732,$Y732+$Z732)</f>
        <v>4563.0647500000005</v>
      </c>
      <c r="AT732" s="27">
        <f>IF($O732&gt;=AT$1,$S732+$Y732+$Z732,$Y732+$Z732)</f>
        <v>4563.0647500000005</v>
      </c>
      <c r="AU732" s="27">
        <f>IF($O732&gt;=AU$1,$S732+$Y732+$Z732,$Y732+$Z732)</f>
        <v>4563.0647500000005</v>
      </c>
      <c r="AV732" s="27">
        <f>IF($O732&gt;=AV$1,$S732+$Y732+$Z732,$Y732+$Z732)</f>
        <v>4563.0647500000005</v>
      </c>
      <c r="AW732" s="27">
        <f>IF($O732&gt;=AW$1,$S732+$Y732+$Z732,$Y732+$Z732)</f>
        <v>4563.0647500000005</v>
      </c>
      <c r="AX732" s="27">
        <f>IF($O732&gt;=AX$1,$S732+$Y732+$Z732,$Y732+$Z732)</f>
        <v>4563.0647500000005</v>
      </c>
      <c r="AY732" s="27">
        <f>IF($O732&gt;=AY$1,$S732+$Y732+$Z732,$Y732+$Z732)</f>
        <v>4563.0647500000005</v>
      </c>
      <c r="AZ732" s="27">
        <f>IF($O732&gt;=AZ$1,$S732+$Y732+$Z732,$Y732+$Z732)</f>
        <v>4563.0647500000005</v>
      </c>
      <c r="BA732" s="27">
        <f>IF($O732&gt;=BA$1,$S732+$Y732+$Z732,$Y732+$Z732)</f>
        <v>4563.0647500000005</v>
      </c>
      <c r="BB732" s="27">
        <f>IF($O732&gt;=BB$1,$S732+$Y732+$Z732,$Y732+$Z732)</f>
        <v>4563.0647500000005</v>
      </c>
      <c r="BC732" s="27">
        <f>IF($O732&gt;=BC$1,$S732+$Y732+$Z732,$Y732+$Z732)</f>
        <v>4563.0647500000005</v>
      </c>
      <c r="BD732" s="27">
        <f>IF($O732&gt;=BD$1,$S732+$Y732+$Z732,$Y732+$Z732)</f>
        <v>4563.0647500000005</v>
      </c>
      <c r="BE732" s="27">
        <f>IF($O732&gt;=BE$1,$S732+$Y732+$Z732,$Y732+$Z732)</f>
        <v>4563.0647500000005</v>
      </c>
      <c r="BF732" s="27">
        <f>IF($O732&gt;=BF$1,$S732+$Y732+$Z732,$Y732+$Z732)</f>
        <v>4563.0647500000005</v>
      </c>
      <c r="BG732" s="27">
        <f>IF($O732&gt;=BG$1,$S732+$Y732+$Z732,$Y732+$Z732)</f>
        <v>4563.0647500000005</v>
      </c>
      <c r="BH732" s="27">
        <f>IF($O732&gt;=BH$1,$S732+$Y732+$Z732,$Y732+$Z732)</f>
        <v>4563.0647500000005</v>
      </c>
      <c r="BI732" s="27">
        <f>IF($O732&gt;=BI$1,$S732+$Y732+$Z732,$Y732+$Z732)</f>
        <v>4563.0647500000005</v>
      </c>
      <c r="BJ732" s="27">
        <f>IF($O732&gt;=BJ$1,$S732+$Y732+$Z732,$Y732+$Z732)</f>
        <v>4563.0647500000005</v>
      </c>
      <c r="BK732" s="27">
        <f>IF($O732&gt;=BK$1,$S732+$Y732+$Z732,$Y732+$Z732)</f>
        <v>4563.0647500000005</v>
      </c>
      <c r="BL732" s="27">
        <f>IF($O732&gt;=BL$1,$S732+$Y732+$Z732,$Y732+$Z732)</f>
        <v>4563.0647500000005</v>
      </c>
      <c r="BM732" s="27">
        <f>IF($O732&gt;=BM$1,$S732+$Y732+$Z732,$Y732+$Z732)</f>
        <v>4563.0647500000005</v>
      </c>
      <c r="BN732" s="27">
        <f>IF($O732&gt;=BN$1,$S732+$Y732+$Z732,$Y732+$Z732)</f>
        <v>4563.0647500000005</v>
      </c>
      <c r="BO732" s="27">
        <f>IF($O732&gt;=BO$1,$S732+$Y732+$Z732,$Y732+$Z732)</f>
        <v>4563.0647500000005</v>
      </c>
      <c r="BP732" s="27">
        <f>IF($O732&gt;=BP$1,$S732+$Y732+$Z732,$Y732+$Z732)</f>
        <v>4563.0647500000005</v>
      </c>
      <c r="BQ732" s="27">
        <f>IF($O732&gt;=BQ$1,$S732+$Y732+$Z732,$Y732+$Z732)</f>
        <v>4563.0647500000005</v>
      </c>
      <c r="BR732" s="27">
        <f>IF($O732&gt;=BR$1,$S732+$Y732+$Z732,$Y732+$Z732)</f>
        <v>4563.0647500000005</v>
      </c>
      <c r="BS732" s="27">
        <f>IF($O732&gt;=BS$1,$S732+$Y732+$Z732,$Y732+$Z732)</f>
        <v>4563.0647500000005</v>
      </c>
      <c r="BT732" s="27">
        <f>IF($O732&gt;=BT$1,$S732+$Y732+$Z732,$Y732+$Z732)</f>
        <v>4563.0647500000005</v>
      </c>
      <c r="BU732" s="27">
        <f>IF($O732&gt;=BU$1,$S732+$Y732+$Z732,$Y732+$Z732)</f>
        <v>4563.0647500000005</v>
      </c>
      <c r="BV732" s="27">
        <f>IF($O732&gt;=BV$1,$S732+$Y732+$Z732,$Y732+$Z732)</f>
        <v>4563.0647500000005</v>
      </c>
      <c r="BW732" s="27">
        <f>IF($O732&gt;=BW$1,$S732+$Y732+$Z732,$Y732+$Z732)</f>
        <v>4563.0647500000005</v>
      </c>
      <c r="BX732" s="27">
        <f>IF($O732&gt;=BX$1,$S732+$Y732+$Z732,$Y732+$Z732)</f>
        <v>4563.0647500000005</v>
      </c>
      <c r="BY732" s="27">
        <f>IF($O732&gt;=BY$1,$S732+$Y732+$Z732,$Y732+$Z732)</f>
        <v>4563.0647500000005</v>
      </c>
      <c r="BZ732" s="27">
        <f>IF($O732&gt;=BZ$1,$S732+$Y732+$Z732,$Y732+$Z732)</f>
        <v>4563.0647500000005</v>
      </c>
      <c r="CA732" s="27">
        <f>IF($O732&gt;=CA$1,$S732+$Y732+$Z732,$Y732+$Z732)</f>
        <v>4563.0647500000005</v>
      </c>
      <c r="CB732" s="27">
        <f>IF($O732&gt;=CB$1,$S732+$Y732+$Z732,$Y732+$Z732)</f>
        <v>4563.0647500000005</v>
      </c>
      <c r="CC732" s="27">
        <f>IF($O732&gt;=CC$1,$S732+$Y732+$Z732,$Y732+$Z732)</f>
        <v>4563.0647500000005</v>
      </c>
      <c r="CD732" s="27">
        <f>IF($O732&gt;=CD$1,$S732+$Y732+$Z732,$Y732+$Z732)</f>
        <v>4563.0647500000005</v>
      </c>
      <c r="CE732" s="27">
        <f>IF($O732&gt;=CE$1,$S732+$Y732+$Z732,$Y732+$Z732)</f>
        <v>4563.0647500000005</v>
      </c>
      <c r="CF732" s="27">
        <f>IF($O732&gt;=CF$1,$S732+$Y732+$Z732,$Y732+$Z732)</f>
        <v>4563.0647500000005</v>
      </c>
      <c r="CG732" s="27">
        <f>IF($O732&gt;=CG$1,$S732+$Y732+$Z732,$Y732+$Z732)</f>
        <v>4563.0647500000005</v>
      </c>
      <c r="CH732" s="27">
        <f>IF($O732&gt;=CH$1,$S732+$Y732+$Z732,$Y732+$Z732)</f>
        <v>4563.0647500000005</v>
      </c>
      <c r="CI732" s="27">
        <f>IF($O732&gt;=CI$1,$S732+$Y732+$Z732,$Y732+$Z732)</f>
        <v>4563.0647500000005</v>
      </c>
      <c r="CJ732" s="27">
        <f>IF($O732&gt;=CJ$1,$S732+$Y732+$Z732,$Y732+$Z732)</f>
        <v>4563.0647500000005</v>
      </c>
      <c r="CK732" s="27">
        <f>IF($O732&gt;=CK$1,$S732+$Y732+$Z732,$Y732+$Z732)</f>
        <v>4563.0647500000005</v>
      </c>
      <c r="CL732" s="27">
        <f>IF($O732&gt;=CL$1,$S732+$Y732+$Z732,$Y732+$Z732)</f>
        <v>4563.0647500000005</v>
      </c>
      <c r="CM732" s="27">
        <f>IF($O732&gt;=CM$1,$S732+$Y732+$Z732,$Y732+$Z732)</f>
        <v>4563.0647500000005</v>
      </c>
      <c r="CN732" s="27">
        <f>IF($O732&gt;=CN$1,$S732+$Y732,$Y732)</f>
        <v>4163.0647500000005</v>
      </c>
      <c r="CO732" s="27">
        <f>IF($O732&gt;=CO$1,$S732+$Y732,$Y732)</f>
        <v>4163.0647500000005</v>
      </c>
      <c r="CP732" s="27">
        <f>IF($O732&gt;=CP$1,$S732+$Y732,$Y732)</f>
        <v>4163.0647500000005</v>
      </c>
      <c r="CQ732" s="27">
        <f>IF($O732&gt;=CQ$1,$S732+$Y732,$Y732)</f>
        <v>4163.0647500000005</v>
      </c>
      <c r="CR732" s="27">
        <f>IF($O732&gt;=CR$1,$S732+$Y732,$Y732)</f>
        <v>4163.0647500000005</v>
      </c>
      <c r="CS732" s="27">
        <f>IF($O732&gt;=CS$1,$S732+$Y732,$Y732)</f>
        <v>4163.0647500000005</v>
      </c>
      <c r="CT732" s="27">
        <f>IF($O732&gt;=CT$1,$S732+$Y732,$Y732)</f>
        <v>4163.0647500000005</v>
      </c>
      <c r="CU732" s="27">
        <f>IF($O732&gt;=CU$1,$S732+$Y732,$Y732)</f>
        <v>4163.0647500000005</v>
      </c>
      <c r="CV732" s="27">
        <f>IF($O732&gt;=CV$1,$S732+$Y732,$Y732)</f>
        <v>4163.0647500000005</v>
      </c>
      <c r="CW732" s="27">
        <f>IF($O732&gt;=CW$1,$S732+$Y732,$Y732)</f>
        <v>4163.0647500000005</v>
      </c>
      <c r="CX732" s="27">
        <f>IF($O732&gt;=CX$1,$S732+$Y732,$Y732)</f>
        <v>4163.0647500000005</v>
      </c>
      <c r="CY732" s="27">
        <f>IF($O732&gt;=CY$1,$S732+$Y732,$Y732)</f>
        <v>4163.0647500000005</v>
      </c>
      <c r="CZ732" s="27">
        <f>IF($O732&gt;=CZ$1,$S732+$Y732,$Y732)</f>
        <v>4163.0647500000005</v>
      </c>
      <c r="DA732" s="27">
        <f>IF($O732&gt;=DA$1,$S732+$Y732,$Y732)</f>
        <v>4163.0647500000005</v>
      </c>
      <c r="DB732" s="27">
        <f>IF($O732&gt;=DB$1,$S732+$Y732,$Y732)</f>
        <v>4163.0647500000005</v>
      </c>
      <c r="DC732" s="27">
        <f>IF($O732&gt;=DC$1,$S732+$Y732,$Y732)</f>
        <v>4163.0647500000005</v>
      </c>
      <c r="DD732" s="27">
        <f>IF($O732&gt;=DD$1,$S732+$Y732,$Y732)</f>
        <v>4163.0647500000005</v>
      </c>
      <c r="DE732" s="27">
        <f>IF($O732&gt;=DE$1,$S732+$Y732,$Y732)</f>
        <v>4163.0647500000005</v>
      </c>
      <c r="DF732" s="27">
        <f>IF($O732&gt;=DF$1,$S732+$Y732,$Y732)</f>
        <v>4163.0647500000005</v>
      </c>
      <c r="DG732" s="27">
        <f>IF($O732&gt;=DG$1,$S732+$Y732,$Y732)</f>
        <v>4163.0647500000005</v>
      </c>
      <c r="DH732" s="27">
        <f>IF($O732&gt;=DH$1,$S732+$Y732,$Y732)</f>
        <v>4163.0647500000005</v>
      </c>
      <c r="DI732" s="27">
        <f>IF($O732&gt;=DI$1,$S732+$Y732,$Y732)</f>
        <v>4163.0647500000005</v>
      </c>
      <c r="DJ732" s="27">
        <f>IF($O732&gt;=DJ$1,$S732+$Y732,$Y732)</f>
        <v>4163.0647500000005</v>
      </c>
      <c r="DK732" s="27">
        <f>IF($O732&gt;=DK$1,$S732+$Y732,$Y732)</f>
        <v>4163.0647500000005</v>
      </c>
      <c r="DL732" s="27">
        <f>IF($O732&gt;=DL$1,$S732+$Y732,$Y732)</f>
        <v>4163.0647500000005</v>
      </c>
      <c r="DM732" s="27">
        <f>IF($O732&gt;=DM$1,$S732+$Y732,$Y732)</f>
        <v>4163.0647500000005</v>
      </c>
      <c r="DN732" s="27">
        <f>IF($O732&gt;=DN$1,$S732+$Y732,$Y732)</f>
        <v>4163.0647500000005</v>
      </c>
      <c r="DO732" s="27">
        <f>IF($O732&gt;=DO$1,$S732+$Y732,$Y732)</f>
        <v>4163.0647500000005</v>
      </c>
      <c r="DP732" s="27">
        <f>IF($O732&gt;=DP$1,$S732+$Y732,$Y732)</f>
        <v>4163.0647500000005</v>
      </c>
      <c r="DQ732" s="27">
        <f>IF($O732&gt;=DQ$1,$S732+$Y732,$Y732)</f>
        <v>4163.0647500000005</v>
      </c>
      <c r="DR732" s="27">
        <f>IF($O732&gt;=DR$1,$S732+$Y732,$Y732)</f>
        <v>4163.0647500000005</v>
      </c>
      <c r="DS732" s="27">
        <f>IF($O732&gt;=DS$1,$S732+$Y732,$Y732)</f>
        <v>4163.0647500000005</v>
      </c>
      <c r="DT732" s="27">
        <f>IF($O732&gt;=DT$1,$S732+$Y732,$Y732)</f>
        <v>4163.0647500000005</v>
      </c>
      <c r="DU732" s="27">
        <f>IF($O732&gt;=DU$1,$S732+$Y732,$Y732)</f>
        <v>4163.0647500000005</v>
      </c>
      <c r="DV732" s="27">
        <f>IF($O732&gt;=DV$1,$S732+$Y732,$Y732)</f>
        <v>4163.0647500000005</v>
      </c>
      <c r="DW732" s="27">
        <f>IF($O732&gt;=DW$1,$S732+$Y732,$Y732)</f>
        <v>4163.0647500000005</v>
      </c>
      <c r="DX732" s="27">
        <f>IF($O732&gt;=DX$1,$S732+$Y732,$Y732)</f>
        <v>4163.0647500000005</v>
      </c>
      <c r="DY732" s="27">
        <f>IF($O732&gt;=DY$1,$S732+$Y732,$Y732)</f>
        <v>4163.0647500000005</v>
      </c>
      <c r="DZ732" s="27">
        <f>IF($O732&gt;=DZ$1,$S732+$Y732,$Y732)</f>
        <v>4163.0647500000005</v>
      </c>
      <c r="EA732" s="27">
        <f>IF($O732&gt;=EA$1,$S732+$Y732,$Y732)</f>
        <v>4163.0647500000005</v>
      </c>
      <c r="EB732" s="27">
        <f>IF($O732&gt;=EB$1,$S732+$Y732,$Y732)</f>
        <v>4163.0647500000005</v>
      </c>
      <c r="EC732" s="27">
        <f>IF($O732&gt;=EC$1,$S732+$Y732,$Y732)</f>
        <v>4163.0647500000005</v>
      </c>
      <c r="ED732" s="27">
        <f>IF($O732&gt;=ED$1,$S732+$Y732,$Y732)</f>
        <v>4163.0647500000005</v>
      </c>
      <c r="EE732" s="27">
        <f>IF($O732&gt;=EE$1,$S732+$Y732,$Y732)</f>
        <v>4163.0647500000005</v>
      </c>
      <c r="EF732" s="27">
        <f>IF($O732&gt;=EF$1,$S732+$Y732,$Y732)</f>
        <v>4163.0647500000005</v>
      </c>
      <c r="EG732" s="27">
        <f>IF($O732&gt;=EG$1,$S732+$Y732,$Y732)</f>
        <v>4163.0647500000005</v>
      </c>
      <c r="EH732" s="27">
        <f>IF($O732&gt;=EH$1,$S732+$Y732,$Y732)</f>
        <v>4163.0647500000005</v>
      </c>
      <c r="EI732" s="27">
        <f>IF($O732&gt;=EI$1,$S732+$Y732,$Y732)</f>
        <v>4163.0647500000005</v>
      </c>
      <c r="EJ732" s="27">
        <f>IF($O732&gt;=EJ$1,$S732+$Y732,$Y732)</f>
        <v>4163.0647500000005</v>
      </c>
      <c r="EK732" s="27">
        <f>IF($O732&gt;=EK$1,$S732+$Y732,$Y732)</f>
        <v>4163.0647500000005</v>
      </c>
      <c r="EL732" s="27">
        <f>IF($O732&gt;=EL$1,$S732+$Y732,$Y732)</f>
        <v>4163.0647500000005</v>
      </c>
      <c r="EM732" s="27">
        <f>IF($O732&gt;=EM$1,$S732+$Y732,$Y732)</f>
        <v>4163.0647500000005</v>
      </c>
      <c r="EN732" s="27">
        <f>IF($O732&gt;=EN$1,$S732+$Y732,$Y732)</f>
        <v>4163.0647500000005</v>
      </c>
      <c r="EO732" s="27">
        <f>IF($O732&gt;=EO$1,$S732+$Y732,$Y732)</f>
        <v>4163.0647500000005</v>
      </c>
      <c r="EP732" s="27">
        <f>IF($O732&gt;=EP$1,$S732+$Y732,$Y732)</f>
        <v>4163.0647500000005</v>
      </c>
      <c r="EQ732" s="27">
        <f>IF($O732&gt;=EQ$1,$S732+$Y732,$Y732)</f>
        <v>4163.0647500000005</v>
      </c>
      <c r="ER732" s="27">
        <f>IF($O732&gt;=ER$1,$S732+$Y732,$Y732)</f>
        <v>4163.0647500000005</v>
      </c>
      <c r="ES732" s="27">
        <f>IF($O732&gt;=ES$1,$S732+$Y732,$Y732)</f>
        <v>4163.0647500000005</v>
      </c>
      <c r="ET732" s="27">
        <f>IF($O732&gt;=ET$1,$S732+$Y732,$Y732)</f>
        <v>4163.0647500000005</v>
      </c>
      <c r="EU732" s="27">
        <f>IF($O732&gt;=EU$1,$S732+$Y732,$Y732)</f>
        <v>4163.0647500000005</v>
      </c>
      <c r="EV732" s="27">
        <f>IF($O732&gt;=EV$1,$S732,0)</f>
        <v>4163.0647500000005</v>
      </c>
      <c r="EW732" s="27">
        <f>IF($O732&gt;=EW$1,$S732,0)</f>
        <v>4163.0647500000005</v>
      </c>
      <c r="EX732" s="27">
        <f>IF($O732&gt;=EX$1,$S732,0)</f>
        <v>4163.0647500000005</v>
      </c>
      <c r="EY732" s="27">
        <f>IF($O732&gt;=EY$1,$S732,0)</f>
        <v>4163.0647500000005</v>
      </c>
      <c r="EZ732" s="27">
        <f>IF($O732&gt;=EZ$1,$S732,0)</f>
        <v>4163.0647500000005</v>
      </c>
      <c r="FA732" s="27">
        <f>IF($O732&gt;=FA$1,$S732,0)</f>
        <v>4163.0647500000005</v>
      </c>
      <c r="FB732" s="27">
        <f>IF($O732&gt;=FB$1,$S732,0)</f>
        <v>4163.0647500000005</v>
      </c>
      <c r="FC732" s="27">
        <f>IF($O732&gt;=FC$1,$S732,0)</f>
        <v>4163.0647500000005</v>
      </c>
      <c r="FD732" s="27">
        <f>IF($O732&gt;=FD$1,$S732,0)</f>
        <v>4163.0647500000005</v>
      </c>
      <c r="FE732" s="27">
        <f>IF($O732&gt;=FE$1,$S732,0)</f>
        <v>4163.0647500000005</v>
      </c>
      <c r="FF732" s="27">
        <f>IF($O732&gt;=FF$1,$S732,0)</f>
        <v>4163.0647500000005</v>
      </c>
      <c r="FG732" s="27">
        <f>IF($O732&gt;=FG$1,$S732,0)</f>
        <v>4163.0647500000005</v>
      </c>
      <c r="FH732" s="27">
        <f>IF($O732&gt;=FH$1,$S732,0)</f>
        <v>4163.0647500000005</v>
      </c>
      <c r="FI732" s="27">
        <f>IF($O732&gt;=FI$1,$S732,0)</f>
        <v>4163.0647500000005</v>
      </c>
      <c r="FJ732" s="27">
        <f>IF($O732&gt;=FJ$1,$S732,0)</f>
        <v>4163.0647500000005</v>
      </c>
      <c r="FK732" s="27">
        <f>IF($O732&gt;=FK$1,$S732,0)</f>
        <v>4163.0647500000005</v>
      </c>
      <c r="FL732" s="27">
        <f>IF($O732&gt;=FL$1,$S732,0)</f>
        <v>4163.0647500000005</v>
      </c>
      <c r="FM732" s="27">
        <f>IF($O732&gt;=FM$1,$S732,0)</f>
        <v>4163.0647500000005</v>
      </c>
      <c r="FN732" s="27">
        <f>IF($O732&gt;=FN$1,$S732,0)</f>
        <v>4163.0647500000005</v>
      </c>
      <c r="FO732" s="27">
        <f>IF($O732&gt;=FO$1,$S732,0)</f>
        <v>4163.0647500000005</v>
      </c>
      <c r="FP732" s="27">
        <f>IF($O732&gt;=FP$1,$S732,0)</f>
        <v>4163.0647500000005</v>
      </c>
      <c r="FQ732" s="27">
        <f>IF($O732&gt;=FQ$1,$S732,0)</f>
        <v>4163.0647500000005</v>
      </c>
      <c r="FR732" s="27">
        <f>IF($O732&gt;=FR$1,$S732,0)</f>
        <v>4163.0647500000005</v>
      </c>
      <c r="FS732" s="27">
        <f>IF($O732&gt;=FS$1,$S732,0)</f>
        <v>4163.0647500000005</v>
      </c>
      <c r="FT732" s="27">
        <f>IF($O732&gt;=FT$1,$S732,0)</f>
        <v>4163.0647500000005</v>
      </c>
      <c r="FU732" s="27">
        <f>IF($O732&gt;=FU$1,$S732,0)</f>
        <v>4163.0647500000005</v>
      </c>
      <c r="FV732" s="27">
        <f>IF($O732&gt;=FV$1,$S732,0)</f>
        <v>4163.0647500000005</v>
      </c>
      <c r="FW732" s="27">
        <f>IF($O732&gt;=FW$1,$S732,0)</f>
        <v>4163.0647500000005</v>
      </c>
      <c r="FX732" s="27">
        <f>IF($O732&gt;=FX$1,$S732,0)</f>
        <v>4163.0647500000005</v>
      </c>
      <c r="FY732" s="27">
        <f>IF($O732&gt;=FY$1,$S732,0)</f>
        <v>4163.0647500000005</v>
      </c>
      <c r="FZ732" s="27">
        <f>IF($O732&gt;=FZ$1,$S732,0)</f>
        <v>4163.0647500000005</v>
      </c>
      <c r="GA732" s="27">
        <f>IF($O732&gt;=GA$1,$S732,0)</f>
        <v>4163.0647500000005</v>
      </c>
      <c r="GB732" s="27">
        <f>IF($O732&gt;=GB$1,$S732,0)</f>
        <v>4163.0647500000005</v>
      </c>
      <c r="GC732" s="27">
        <f>IF($O732&gt;=GC$1,$S732,0)</f>
        <v>4163.0647500000005</v>
      </c>
      <c r="GD732" s="27">
        <f>IF($O732&gt;=GD$1,$S732,0)</f>
        <v>4163.0647500000005</v>
      </c>
      <c r="GE732" s="27">
        <f>IF($O732&gt;=GE$1,$S732,0)</f>
        <v>4163.0647500000005</v>
      </c>
      <c r="GF732" s="27">
        <f>IF($O732&gt;=GF$1,$S732,0)</f>
        <v>4163.0647500000005</v>
      </c>
      <c r="GG732" s="27">
        <f>IF($O732&gt;=GG$1,$S732,0)</f>
        <v>4163.0647500000005</v>
      </c>
      <c r="GH732" s="27">
        <f>IF($O732&gt;=GH$1,$S732,0)</f>
        <v>4163.0647500000005</v>
      </c>
      <c r="GI732" s="27">
        <f>IF($O732&gt;=GI$1,$S732,0)</f>
        <v>4163.0647500000005</v>
      </c>
      <c r="GJ732" s="27">
        <f>IF($O732&gt;=GJ$1,$S732,0)</f>
        <v>4163.0647500000005</v>
      </c>
      <c r="GK732" s="27">
        <f>IF($O732&gt;=GK$1,$S732,0)</f>
        <v>4163.0647500000005</v>
      </c>
      <c r="GL732" s="27">
        <f>IF($O732&gt;=GL$1,$S732,0)</f>
        <v>4163.0647500000005</v>
      </c>
      <c r="GM732" s="27">
        <f>IF($O732&gt;=GM$1,$S732,0)</f>
        <v>4163.0647500000005</v>
      </c>
      <c r="GN732" s="27">
        <f>IF($O732&gt;=GN$1,$S732,0)</f>
        <v>4163.0647500000005</v>
      </c>
      <c r="GO732" s="27">
        <f>IF($O732&gt;=GO$1,$S732,0)</f>
        <v>4163.0647500000005</v>
      </c>
      <c r="GP732" s="27">
        <f>IF($O732&gt;=GP$1,$S732,0)</f>
        <v>4163.0647500000005</v>
      </c>
      <c r="GQ732" s="27">
        <f>IF($O732&gt;=GQ$1,$S732,0)</f>
        <v>4163.0647500000005</v>
      </c>
      <c r="GR732" s="27">
        <f>IF($O732&gt;=GR$1,$S732,0)</f>
        <v>4163.0647500000005</v>
      </c>
      <c r="GS732" s="27">
        <f>IF($O732&gt;=GS$1,$S732,0)</f>
        <v>4163.0647500000005</v>
      </c>
      <c r="GT732" s="27">
        <f>IF($O732&gt;=GT$1,$S732,0)</f>
        <v>4163.0647500000005</v>
      </c>
      <c r="GU732" s="27">
        <f>IF($O732&gt;=GU$1,$S732,0)</f>
        <v>4163.0647500000005</v>
      </c>
      <c r="GV732" s="27">
        <f>IF($O732&gt;=GV$1,$S732,0)</f>
        <v>4163.0647500000005</v>
      </c>
      <c r="GW732" s="27">
        <f>IF($O732&gt;=GW$1,$S732,0)</f>
        <v>4163.0647500000005</v>
      </c>
      <c r="GX732" s="27">
        <f>IF($O732&gt;=GX$1,$S732,0)</f>
        <v>4163.0647500000005</v>
      </c>
      <c r="GY732" s="27">
        <f>IF($O732&gt;=GY$1,$S732,0)</f>
        <v>4163.0647500000005</v>
      </c>
      <c r="GZ732" s="27">
        <f>IF($O732&gt;=GZ$1,$S732,0)</f>
        <v>4163.0647500000005</v>
      </c>
      <c r="HA732" s="27">
        <f>IF($O732&gt;=HA$1,$S732,0)</f>
        <v>4163.0647500000005</v>
      </c>
      <c r="HB732" s="27">
        <f>IF($O732&gt;=HB$1,$S732,0)</f>
        <v>4163.0647500000005</v>
      </c>
      <c r="HC732" s="27">
        <f>IF($O732&gt;=HC$1,$S732,0)</f>
        <v>4163.0647500000005</v>
      </c>
    </row>
    <row r="733" spans="1:211">
      <c r="A733" s="3">
        <v>42560</v>
      </c>
      <c r="B733" s="3" t="s">
        <v>787</v>
      </c>
      <c r="C733" s="3" t="s">
        <v>12</v>
      </c>
      <c r="D733" s="3">
        <v>62</v>
      </c>
      <c r="E733" s="4">
        <v>33408</v>
      </c>
      <c r="F733" s="5">
        <v>27.021917808219179</v>
      </c>
      <c r="G733" s="3" t="s">
        <v>788</v>
      </c>
      <c r="H733" s="4">
        <v>20573</v>
      </c>
      <c r="I733" s="9" t="s">
        <v>881</v>
      </c>
      <c r="J733" s="5">
        <v>2264.94</v>
      </c>
      <c r="K733" s="31">
        <v>605</v>
      </c>
      <c r="L733" s="32">
        <v>27</v>
      </c>
      <c r="M733" s="33">
        <f>VLOOKUP(L733,FIND,3,TRUE)</f>
        <v>1.5</v>
      </c>
      <c r="N733" s="32">
        <f>IF(L733&gt;30,180,VLOOKUP(L733,TEMPO,2,FALSE))</f>
        <v>162</v>
      </c>
      <c r="O733" s="32">
        <f>IF(R733&gt;0,4,N733)</f>
        <v>162</v>
      </c>
      <c r="P733" s="96">
        <f>J733*M733*L733</f>
        <v>91730.069999999992</v>
      </c>
      <c r="Q733" s="96">
        <f>10934.45*2</f>
        <v>21868.9</v>
      </c>
      <c r="R733" s="96">
        <f>IF(P733&lt;=Q733,P733/4,0)</f>
        <v>0</v>
      </c>
      <c r="S733" s="5">
        <f>IF(P733&gt;=Q733,P733/N733,0)</f>
        <v>566.2349999999999</v>
      </c>
      <c r="T733" s="3"/>
      <c r="U733" s="3">
        <f>IF(T733="",1,0)</f>
        <v>1</v>
      </c>
      <c r="V733" s="3">
        <v>63</v>
      </c>
      <c r="W733" s="5">
        <v>0</v>
      </c>
      <c r="X733" s="5">
        <v>402.65</v>
      </c>
      <c r="Y733" s="5">
        <f>X733*W733</f>
        <v>0</v>
      </c>
      <c r="Z733" s="5">
        <v>400</v>
      </c>
      <c r="AA733" s="5">
        <f>S733+Y733+Z733</f>
        <v>966.2349999999999</v>
      </c>
      <c r="AB733" s="39">
        <f>(J733/12+J733/12*1.3333333333+450/12+J733/30*6/12+J733)*1.3+Y733+Z733+153.9</f>
        <v>4168.6721999918209</v>
      </c>
      <c r="AC733" s="39" t="s">
        <v>12</v>
      </c>
      <c r="AD733" s="39">
        <f>J733*1.3+400+153.9</f>
        <v>3498.3220000000001</v>
      </c>
      <c r="AE733" s="39">
        <f>SUMIFS('CUSTO MENSAL FUNC NOVO'!H:H,'CUSTO MENSAL FUNC NOVO'!A:A,'VALORES MENSAIS'!AC733)</f>
        <v>2265.9090000000001</v>
      </c>
      <c r="AF733" s="27">
        <f>IF($R733&gt;0,$R733,$S733)+$Y733+$Z733</f>
        <v>966.2349999999999</v>
      </c>
      <c r="AG733" s="27">
        <f>IF($R733&gt;0,$R733,$S733)+$Y733+$Z733</f>
        <v>966.2349999999999</v>
      </c>
      <c r="AH733" s="27">
        <f>IF($R733&gt;0,$R733,$S733)+$Y733+$Z733</f>
        <v>966.2349999999999</v>
      </c>
      <c r="AI733" s="27">
        <f>IF($R733&gt;0,$R733,$S733)+$Y733+$Z733</f>
        <v>966.2349999999999</v>
      </c>
      <c r="AJ733" s="27">
        <f>IF($O733&gt;=AJ$1,$S733+$Y733+$Z733,$Y733+$Z733)</f>
        <v>966.2349999999999</v>
      </c>
      <c r="AK733" s="27">
        <f>IF($O733&gt;=AK$1,$S733+$Y733+$Z733,$Y733+$Z733)</f>
        <v>966.2349999999999</v>
      </c>
      <c r="AL733" s="27">
        <f>IF($O733&gt;=AL$1,$S733+$Y733+$Z733,$Y733+$Z733)</f>
        <v>966.2349999999999</v>
      </c>
      <c r="AM733" s="27">
        <f>IF($O733&gt;=AM$1,$S733+$Y733+$Z733,$Y733+$Z733)</f>
        <v>966.2349999999999</v>
      </c>
      <c r="AN733" s="27">
        <f>IF($O733&gt;=AN$1,$S733+$Y733+$Z733,$Y733+$Z733)</f>
        <v>966.2349999999999</v>
      </c>
      <c r="AO733" s="27">
        <f>IF($O733&gt;=AO$1,$S733+$Y733+$Z733,$Y733+$Z733)</f>
        <v>966.2349999999999</v>
      </c>
      <c r="AP733" s="27">
        <f>IF($O733&gt;=AP$1,$S733+$Y733+$Z733,$Y733+$Z733)</f>
        <v>966.2349999999999</v>
      </c>
      <c r="AQ733" s="27">
        <f>IF($O733&gt;=AQ$1,$S733+$Y733+$Z733,$Y733+$Z733)</f>
        <v>966.2349999999999</v>
      </c>
      <c r="AR733" s="27">
        <f>IF($O733&gt;=AR$1,$S733+$Y733+$Z733,$Y733+$Z733)</f>
        <v>966.2349999999999</v>
      </c>
      <c r="AS733" s="27">
        <f>IF($O733&gt;=AS$1,$S733+$Y733+$Z733,$Y733+$Z733)</f>
        <v>966.2349999999999</v>
      </c>
      <c r="AT733" s="27">
        <f>IF($O733&gt;=AT$1,$S733+$Y733+$Z733,$Y733+$Z733)</f>
        <v>966.2349999999999</v>
      </c>
      <c r="AU733" s="27">
        <f>IF($O733&gt;=AU$1,$S733+$Y733+$Z733,$Y733+$Z733)</f>
        <v>966.2349999999999</v>
      </c>
      <c r="AV733" s="27">
        <f>IF($O733&gt;=AV$1,$S733+$Y733+$Z733,$Y733+$Z733)</f>
        <v>966.2349999999999</v>
      </c>
      <c r="AW733" s="27">
        <f>IF($O733&gt;=AW$1,$S733+$Y733+$Z733,$Y733+$Z733)</f>
        <v>966.2349999999999</v>
      </c>
      <c r="AX733" s="27">
        <f>IF($O733&gt;=AX$1,$S733+$Y733+$Z733,$Y733+$Z733)</f>
        <v>966.2349999999999</v>
      </c>
      <c r="AY733" s="27">
        <f>IF($O733&gt;=AY$1,$S733+$Y733+$Z733,$Y733+$Z733)</f>
        <v>966.2349999999999</v>
      </c>
      <c r="AZ733" s="27">
        <f>IF($O733&gt;=AZ$1,$S733+$Y733+$Z733,$Y733+$Z733)</f>
        <v>966.2349999999999</v>
      </c>
      <c r="BA733" s="27">
        <f>IF($O733&gt;=BA$1,$S733+$Y733+$Z733,$Y733+$Z733)</f>
        <v>966.2349999999999</v>
      </c>
      <c r="BB733" s="27">
        <f>IF($O733&gt;=BB$1,$S733+$Y733+$Z733,$Y733+$Z733)</f>
        <v>966.2349999999999</v>
      </c>
      <c r="BC733" s="27">
        <f>IF($O733&gt;=BC$1,$S733+$Y733+$Z733,$Y733+$Z733)</f>
        <v>966.2349999999999</v>
      </c>
      <c r="BD733" s="27">
        <f>IF($O733&gt;=BD$1,$S733+$Y733+$Z733,$Y733+$Z733)</f>
        <v>966.2349999999999</v>
      </c>
      <c r="BE733" s="27">
        <f>IF($O733&gt;=BE$1,$S733+$Y733+$Z733,$Y733+$Z733)</f>
        <v>966.2349999999999</v>
      </c>
      <c r="BF733" s="27">
        <f>IF($O733&gt;=BF$1,$S733+$Y733+$Z733,$Y733+$Z733)</f>
        <v>966.2349999999999</v>
      </c>
      <c r="BG733" s="27">
        <f>IF($O733&gt;=BG$1,$S733+$Y733+$Z733,$Y733+$Z733)</f>
        <v>966.2349999999999</v>
      </c>
      <c r="BH733" s="27">
        <f>IF($O733&gt;=BH$1,$S733+$Y733+$Z733,$Y733+$Z733)</f>
        <v>966.2349999999999</v>
      </c>
      <c r="BI733" s="27">
        <f>IF($O733&gt;=BI$1,$S733+$Y733+$Z733,$Y733+$Z733)</f>
        <v>966.2349999999999</v>
      </c>
      <c r="BJ733" s="27">
        <f>IF($O733&gt;=BJ$1,$S733+$Y733+$Z733,$Y733+$Z733)</f>
        <v>966.2349999999999</v>
      </c>
      <c r="BK733" s="27">
        <f>IF($O733&gt;=BK$1,$S733+$Y733+$Z733,$Y733+$Z733)</f>
        <v>966.2349999999999</v>
      </c>
      <c r="BL733" s="27">
        <f>IF($O733&gt;=BL$1,$S733+$Y733+$Z733,$Y733+$Z733)</f>
        <v>966.2349999999999</v>
      </c>
      <c r="BM733" s="27">
        <f>IF($O733&gt;=BM$1,$S733+$Y733+$Z733,$Y733+$Z733)</f>
        <v>966.2349999999999</v>
      </c>
      <c r="BN733" s="27">
        <f>IF($O733&gt;=BN$1,$S733+$Y733+$Z733,$Y733+$Z733)</f>
        <v>966.2349999999999</v>
      </c>
      <c r="BO733" s="27">
        <f>IF($O733&gt;=BO$1,$S733+$Y733+$Z733,$Y733+$Z733)</f>
        <v>966.2349999999999</v>
      </c>
      <c r="BP733" s="27">
        <f>IF($O733&gt;=BP$1,$S733+$Y733+$Z733,$Y733+$Z733)</f>
        <v>966.2349999999999</v>
      </c>
      <c r="BQ733" s="27">
        <f>IF($O733&gt;=BQ$1,$S733+$Y733+$Z733,$Y733+$Z733)</f>
        <v>966.2349999999999</v>
      </c>
      <c r="BR733" s="27">
        <f>IF($O733&gt;=BR$1,$S733+$Y733+$Z733,$Y733+$Z733)</f>
        <v>966.2349999999999</v>
      </c>
      <c r="BS733" s="27">
        <f>IF($O733&gt;=BS$1,$S733+$Y733+$Z733,$Y733+$Z733)</f>
        <v>966.2349999999999</v>
      </c>
      <c r="BT733" s="27">
        <f>IF($O733&gt;=BT$1,$S733+$Y733+$Z733,$Y733+$Z733)</f>
        <v>966.2349999999999</v>
      </c>
      <c r="BU733" s="27">
        <f>IF($O733&gt;=BU$1,$S733+$Y733+$Z733,$Y733+$Z733)</f>
        <v>966.2349999999999</v>
      </c>
      <c r="BV733" s="27">
        <f>IF($O733&gt;=BV$1,$S733+$Y733+$Z733,$Y733+$Z733)</f>
        <v>966.2349999999999</v>
      </c>
      <c r="BW733" s="27">
        <f>IF($O733&gt;=BW$1,$S733+$Y733+$Z733,$Y733+$Z733)</f>
        <v>966.2349999999999</v>
      </c>
      <c r="BX733" s="27">
        <f>IF($O733&gt;=BX$1,$S733+$Y733+$Z733,$Y733+$Z733)</f>
        <v>966.2349999999999</v>
      </c>
      <c r="BY733" s="27">
        <f>IF($O733&gt;=BY$1,$S733+$Y733+$Z733,$Y733+$Z733)</f>
        <v>966.2349999999999</v>
      </c>
      <c r="BZ733" s="27">
        <f>IF($O733&gt;=BZ$1,$S733+$Y733+$Z733,$Y733+$Z733)</f>
        <v>966.2349999999999</v>
      </c>
      <c r="CA733" s="27">
        <f>IF($O733&gt;=CA$1,$S733+$Y733+$Z733,$Y733+$Z733)</f>
        <v>966.2349999999999</v>
      </c>
      <c r="CB733" s="27">
        <f>IF($O733&gt;=CB$1,$S733+$Y733+$Z733,$Y733+$Z733)</f>
        <v>966.2349999999999</v>
      </c>
      <c r="CC733" s="27">
        <f>IF($O733&gt;=CC$1,$S733+$Y733+$Z733,$Y733+$Z733)</f>
        <v>966.2349999999999</v>
      </c>
      <c r="CD733" s="27">
        <f>IF($O733&gt;=CD$1,$S733+$Y733+$Z733,$Y733+$Z733)</f>
        <v>966.2349999999999</v>
      </c>
      <c r="CE733" s="27">
        <f>IF($O733&gt;=CE$1,$S733+$Y733+$Z733,$Y733+$Z733)</f>
        <v>966.2349999999999</v>
      </c>
      <c r="CF733" s="27">
        <f>IF($O733&gt;=CF$1,$S733+$Y733+$Z733,$Y733+$Z733)</f>
        <v>966.2349999999999</v>
      </c>
      <c r="CG733" s="27">
        <f>IF($O733&gt;=CG$1,$S733+$Y733+$Z733,$Y733+$Z733)</f>
        <v>966.2349999999999</v>
      </c>
      <c r="CH733" s="27">
        <f>IF($O733&gt;=CH$1,$S733+$Y733+$Z733,$Y733+$Z733)</f>
        <v>966.2349999999999</v>
      </c>
      <c r="CI733" s="27">
        <f>IF($O733&gt;=CI$1,$S733+$Y733+$Z733,$Y733+$Z733)</f>
        <v>966.2349999999999</v>
      </c>
      <c r="CJ733" s="27">
        <f>IF($O733&gt;=CJ$1,$S733+$Y733+$Z733,$Y733+$Z733)</f>
        <v>966.2349999999999</v>
      </c>
      <c r="CK733" s="27">
        <f>IF($O733&gt;=CK$1,$S733+$Y733+$Z733,$Y733+$Z733)</f>
        <v>966.2349999999999</v>
      </c>
      <c r="CL733" s="27">
        <f>IF($O733&gt;=CL$1,$S733+$Y733+$Z733,$Y733+$Z733)</f>
        <v>966.2349999999999</v>
      </c>
      <c r="CM733" s="27">
        <f>IF($O733&gt;=CM$1,$S733+$Y733+$Z733,$Y733+$Z733)</f>
        <v>966.2349999999999</v>
      </c>
      <c r="CN733" s="27">
        <f>IF($O733&gt;=CN$1,$S733+$Y733,$Y733)</f>
        <v>566.2349999999999</v>
      </c>
      <c r="CO733" s="27">
        <f>IF($O733&gt;=CO$1,$S733+$Y733,$Y733)</f>
        <v>566.2349999999999</v>
      </c>
      <c r="CP733" s="27">
        <f>IF($O733&gt;=CP$1,$S733+$Y733,$Y733)</f>
        <v>566.2349999999999</v>
      </c>
      <c r="CQ733" s="27">
        <f>IF($O733&gt;=CQ$1,$S733+$Y733,$Y733)</f>
        <v>566.2349999999999</v>
      </c>
      <c r="CR733" s="27">
        <f>IF($O733&gt;=CR$1,$S733+$Y733,$Y733)</f>
        <v>566.2349999999999</v>
      </c>
      <c r="CS733" s="27">
        <f>IF($O733&gt;=CS$1,$S733+$Y733,$Y733)</f>
        <v>566.2349999999999</v>
      </c>
      <c r="CT733" s="27">
        <f>IF($O733&gt;=CT$1,$S733+$Y733,$Y733)</f>
        <v>566.2349999999999</v>
      </c>
      <c r="CU733" s="27">
        <f>IF($O733&gt;=CU$1,$S733+$Y733,$Y733)</f>
        <v>566.2349999999999</v>
      </c>
      <c r="CV733" s="27">
        <f>IF($O733&gt;=CV$1,$S733+$Y733,$Y733)</f>
        <v>566.2349999999999</v>
      </c>
      <c r="CW733" s="27">
        <f>IF($O733&gt;=CW$1,$S733+$Y733,$Y733)</f>
        <v>566.2349999999999</v>
      </c>
      <c r="CX733" s="27">
        <f>IF($O733&gt;=CX$1,$S733+$Y733,$Y733)</f>
        <v>566.2349999999999</v>
      </c>
      <c r="CY733" s="27">
        <f>IF($O733&gt;=CY$1,$S733+$Y733,$Y733)</f>
        <v>566.2349999999999</v>
      </c>
      <c r="CZ733" s="27">
        <f>IF($O733&gt;=CZ$1,$S733+$Y733,$Y733)</f>
        <v>566.2349999999999</v>
      </c>
      <c r="DA733" s="27">
        <f>IF($O733&gt;=DA$1,$S733+$Y733,$Y733)</f>
        <v>566.2349999999999</v>
      </c>
      <c r="DB733" s="27">
        <f>IF($O733&gt;=DB$1,$S733+$Y733,$Y733)</f>
        <v>566.2349999999999</v>
      </c>
      <c r="DC733" s="27">
        <f>IF($O733&gt;=DC$1,$S733+$Y733,$Y733)</f>
        <v>566.2349999999999</v>
      </c>
      <c r="DD733" s="27">
        <f>IF($O733&gt;=DD$1,$S733+$Y733,$Y733)</f>
        <v>566.2349999999999</v>
      </c>
      <c r="DE733" s="27">
        <f>IF($O733&gt;=DE$1,$S733+$Y733,$Y733)</f>
        <v>566.2349999999999</v>
      </c>
      <c r="DF733" s="27">
        <f>IF($O733&gt;=DF$1,$S733+$Y733,$Y733)</f>
        <v>566.2349999999999</v>
      </c>
      <c r="DG733" s="27">
        <f>IF($O733&gt;=DG$1,$S733+$Y733,$Y733)</f>
        <v>566.2349999999999</v>
      </c>
      <c r="DH733" s="27">
        <f>IF($O733&gt;=DH$1,$S733+$Y733,$Y733)</f>
        <v>566.2349999999999</v>
      </c>
      <c r="DI733" s="27">
        <f>IF($O733&gt;=DI$1,$S733+$Y733,$Y733)</f>
        <v>566.2349999999999</v>
      </c>
      <c r="DJ733" s="27">
        <f>IF($O733&gt;=DJ$1,$S733+$Y733,$Y733)</f>
        <v>566.2349999999999</v>
      </c>
      <c r="DK733" s="27">
        <f>IF($O733&gt;=DK$1,$S733+$Y733,$Y733)</f>
        <v>566.2349999999999</v>
      </c>
      <c r="DL733" s="27">
        <f>IF($O733&gt;=DL$1,$S733+$Y733,$Y733)</f>
        <v>566.2349999999999</v>
      </c>
      <c r="DM733" s="27">
        <f>IF($O733&gt;=DM$1,$S733+$Y733,$Y733)</f>
        <v>566.2349999999999</v>
      </c>
      <c r="DN733" s="27">
        <f>IF($O733&gt;=DN$1,$S733+$Y733,$Y733)</f>
        <v>566.2349999999999</v>
      </c>
      <c r="DO733" s="27">
        <f>IF($O733&gt;=DO$1,$S733+$Y733,$Y733)</f>
        <v>566.2349999999999</v>
      </c>
      <c r="DP733" s="27">
        <f>IF($O733&gt;=DP$1,$S733+$Y733,$Y733)</f>
        <v>566.2349999999999</v>
      </c>
      <c r="DQ733" s="27">
        <f>IF($O733&gt;=DQ$1,$S733+$Y733,$Y733)</f>
        <v>566.2349999999999</v>
      </c>
      <c r="DR733" s="27">
        <f>IF($O733&gt;=DR$1,$S733+$Y733,$Y733)</f>
        <v>566.2349999999999</v>
      </c>
      <c r="DS733" s="27">
        <f>IF($O733&gt;=DS$1,$S733+$Y733,$Y733)</f>
        <v>566.2349999999999</v>
      </c>
      <c r="DT733" s="27">
        <f>IF($O733&gt;=DT$1,$S733+$Y733,$Y733)</f>
        <v>566.2349999999999</v>
      </c>
      <c r="DU733" s="27">
        <f>IF($O733&gt;=DU$1,$S733+$Y733,$Y733)</f>
        <v>566.2349999999999</v>
      </c>
      <c r="DV733" s="27">
        <f>IF($O733&gt;=DV$1,$S733+$Y733,$Y733)</f>
        <v>566.2349999999999</v>
      </c>
      <c r="DW733" s="27">
        <f>IF($O733&gt;=DW$1,$S733+$Y733,$Y733)</f>
        <v>566.2349999999999</v>
      </c>
      <c r="DX733" s="27">
        <f>IF($O733&gt;=DX$1,$S733+$Y733,$Y733)</f>
        <v>566.2349999999999</v>
      </c>
      <c r="DY733" s="27">
        <f>IF($O733&gt;=DY$1,$S733+$Y733,$Y733)</f>
        <v>566.2349999999999</v>
      </c>
      <c r="DZ733" s="27">
        <f>IF($O733&gt;=DZ$1,$S733+$Y733,$Y733)</f>
        <v>566.2349999999999</v>
      </c>
      <c r="EA733" s="27">
        <f>IF($O733&gt;=EA$1,$S733+$Y733,$Y733)</f>
        <v>566.2349999999999</v>
      </c>
      <c r="EB733" s="27">
        <f>IF($O733&gt;=EB$1,$S733+$Y733,$Y733)</f>
        <v>566.2349999999999</v>
      </c>
      <c r="EC733" s="27">
        <f>IF($O733&gt;=EC$1,$S733+$Y733,$Y733)</f>
        <v>566.2349999999999</v>
      </c>
      <c r="ED733" s="27">
        <f>IF($O733&gt;=ED$1,$S733+$Y733,$Y733)</f>
        <v>566.2349999999999</v>
      </c>
      <c r="EE733" s="27">
        <f>IF($O733&gt;=EE$1,$S733+$Y733,$Y733)</f>
        <v>566.2349999999999</v>
      </c>
      <c r="EF733" s="27">
        <f>IF($O733&gt;=EF$1,$S733+$Y733,$Y733)</f>
        <v>566.2349999999999</v>
      </c>
      <c r="EG733" s="27">
        <f>IF($O733&gt;=EG$1,$S733+$Y733,$Y733)</f>
        <v>566.2349999999999</v>
      </c>
      <c r="EH733" s="27">
        <f>IF($O733&gt;=EH$1,$S733+$Y733,$Y733)</f>
        <v>566.2349999999999</v>
      </c>
      <c r="EI733" s="27">
        <f>IF($O733&gt;=EI$1,$S733+$Y733,$Y733)</f>
        <v>566.2349999999999</v>
      </c>
      <c r="EJ733" s="27">
        <f>IF($O733&gt;=EJ$1,$S733+$Y733,$Y733)</f>
        <v>566.2349999999999</v>
      </c>
      <c r="EK733" s="27">
        <f>IF($O733&gt;=EK$1,$S733+$Y733,$Y733)</f>
        <v>566.2349999999999</v>
      </c>
      <c r="EL733" s="27">
        <f>IF($O733&gt;=EL$1,$S733+$Y733,$Y733)</f>
        <v>566.2349999999999</v>
      </c>
      <c r="EM733" s="27">
        <f>IF($O733&gt;=EM$1,$S733+$Y733,$Y733)</f>
        <v>566.2349999999999</v>
      </c>
      <c r="EN733" s="27">
        <f>IF($O733&gt;=EN$1,$S733+$Y733,$Y733)</f>
        <v>566.2349999999999</v>
      </c>
      <c r="EO733" s="27">
        <f>IF($O733&gt;=EO$1,$S733+$Y733,$Y733)</f>
        <v>566.2349999999999</v>
      </c>
      <c r="EP733" s="27">
        <f>IF($O733&gt;=EP$1,$S733+$Y733,$Y733)</f>
        <v>566.2349999999999</v>
      </c>
      <c r="EQ733" s="27">
        <f>IF($O733&gt;=EQ$1,$S733+$Y733,$Y733)</f>
        <v>566.2349999999999</v>
      </c>
      <c r="ER733" s="27">
        <f>IF($O733&gt;=ER$1,$S733+$Y733,$Y733)</f>
        <v>566.2349999999999</v>
      </c>
      <c r="ES733" s="27">
        <f>IF($O733&gt;=ES$1,$S733+$Y733,$Y733)</f>
        <v>566.2349999999999</v>
      </c>
      <c r="ET733" s="27">
        <f>IF($O733&gt;=ET$1,$S733+$Y733,$Y733)</f>
        <v>566.2349999999999</v>
      </c>
      <c r="EU733" s="27">
        <f>IF($O733&gt;=EU$1,$S733+$Y733,$Y733)</f>
        <v>566.2349999999999</v>
      </c>
      <c r="EV733" s="27">
        <f>IF($O733&gt;=EV$1,$S733,0)</f>
        <v>566.2349999999999</v>
      </c>
      <c r="EW733" s="27">
        <f>IF($O733&gt;=EW$1,$S733,0)</f>
        <v>566.2349999999999</v>
      </c>
      <c r="EX733" s="27">
        <f>IF($O733&gt;=EX$1,$S733,0)</f>
        <v>566.2349999999999</v>
      </c>
      <c r="EY733" s="27">
        <f>IF($O733&gt;=EY$1,$S733,0)</f>
        <v>566.2349999999999</v>
      </c>
      <c r="EZ733" s="27">
        <f>IF($O733&gt;=EZ$1,$S733,0)</f>
        <v>566.2349999999999</v>
      </c>
      <c r="FA733" s="27">
        <f>IF($O733&gt;=FA$1,$S733,0)</f>
        <v>566.2349999999999</v>
      </c>
      <c r="FB733" s="27">
        <f>IF($O733&gt;=FB$1,$S733,0)</f>
        <v>566.2349999999999</v>
      </c>
      <c r="FC733" s="27">
        <f>IF($O733&gt;=FC$1,$S733,0)</f>
        <v>566.2349999999999</v>
      </c>
      <c r="FD733" s="27">
        <f>IF($O733&gt;=FD$1,$S733,0)</f>
        <v>566.2349999999999</v>
      </c>
      <c r="FE733" s="27">
        <f>IF($O733&gt;=FE$1,$S733,0)</f>
        <v>566.2349999999999</v>
      </c>
      <c r="FF733" s="27">
        <f>IF($O733&gt;=FF$1,$S733,0)</f>
        <v>566.2349999999999</v>
      </c>
      <c r="FG733" s="27">
        <f>IF($O733&gt;=FG$1,$S733,0)</f>
        <v>566.2349999999999</v>
      </c>
      <c r="FH733" s="27">
        <f>IF($O733&gt;=FH$1,$S733,0)</f>
        <v>566.2349999999999</v>
      </c>
      <c r="FI733" s="27">
        <f>IF($O733&gt;=FI$1,$S733,0)</f>
        <v>566.2349999999999</v>
      </c>
      <c r="FJ733" s="27">
        <f>IF($O733&gt;=FJ$1,$S733,0)</f>
        <v>566.2349999999999</v>
      </c>
      <c r="FK733" s="27">
        <f>IF($O733&gt;=FK$1,$S733,0)</f>
        <v>566.2349999999999</v>
      </c>
      <c r="FL733" s="27">
        <f>IF($O733&gt;=FL$1,$S733,0)</f>
        <v>566.2349999999999</v>
      </c>
      <c r="FM733" s="27">
        <f>IF($O733&gt;=FM$1,$S733,0)</f>
        <v>566.2349999999999</v>
      </c>
      <c r="FN733" s="27">
        <f>IF($O733&gt;=FN$1,$S733,0)</f>
        <v>566.2349999999999</v>
      </c>
      <c r="FO733" s="27">
        <f>IF($O733&gt;=FO$1,$S733,0)</f>
        <v>566.2349999999999</v>
      </c>
      <c r="FP733" s="27">
        <f>IF($O733&gt;=FP$1,$S733,0)</f>
        <v>566.2349999999999</v>
      </c>
      <c r="FQ733" s="27">
        <f>IF($O733&gt;=FQ$1,$S733,0)</f>
        <v>566.2349999999999</v>
      </c>
      <c r="FR733" s="27">
        <f>IF($O733&gt;=FR$1,$S733,0)</f>
        <v>566.2349999999999</v>
      </c>
      <c r="FS733" s="27">
        <f>IF($O733&gt;=FS$1,$S733,0)</f>
        <v>566.2349999999999</v>
      </c>
      <c r="FT733" s="27">
        <f>IF($O733&gt;=FT$1,$S733,0)</f>
        <v>566.2349999999999</v>
      </c>
      <c r="FU733" s="27">
        <f>IF($O733&gt;=FU$1,$S733,0)</f>
        <v>566.2349999999999</v>
      </c>
      <c r="FV733" s="27">
        <f>IF($O733&gt;=FV$1,$S733,0)</f>
        <v>566.2349999999999</v>
      </c>
      <c r="FW733" s="27">
        <f>IF($O733&gt;=FW$1,$S733,0)</f>
        <v>566.2349999999999</v>
      </c>
      <c r="FX733" s="27">
        <f>IF($O733&gt;=FX$1,$S733,0)</f>
        <v>566.2349999999999</v>
      </c>
      <c r="FY733" s="27">
        <f>IF($O733&gt;=FY$1,$S733,0)</f>
        <v>566.2349999999999</v>
      </c>
      <c r="FZ733" s="27">
        <f>IF($O733&gt;=FZ$1,$S733,0)</f>
        <v>566.2349999999999</v>
      </c>
      <c r="GA733" s="27">
        <f>IF($O733&gt;=GA$1,$S733,0)</f>
        <v>566.2349999999999</v>
      </c>
      <c r="GB733" s="27">
        <f>IF($O733&gt;=GB$1,$S733,0)</f>
        <v>566.2349999999999</v>
      </c>
      <c r="GC733" s="27">
        <f>IF($O733&gt;=GC$1,$S733,0)</f>
        <v>566.2349999999999</v>
      </c>
      <c r="GD733" s="27">
        <f>IF($O733&gt;=GD$1,$S733,0)</f>
        <v>566.2349999999999</v>
      </c>
      <c r="GE733" s="27">
        <f>IF($O733&gt;=GE$1,$S733,0)</f>
        <v>566.2349999999999</v>
      </c>
      <c r="GF733" s="27">
        <f>IF($O733&gt;=GF$1,$S733,0)</f>
        <v>566.2349999999999</v>
      </c>
      <c r="GG733" s="27">
        <f>IF($O733&gt;=GG$1,$S733,0)</f>
        <v>566.2349999999999</v>
      </c>
      <c r="GH733" s="27">
        <f>IF($O733&gt;=GH$1,$S733,0)</f>
        <v>566.2349999999999</v>
      </c>
      <c r="GI733" s="27">
        <f>IF($O733&gt;=GI$1,$S733,0)</f>
        <v>566.2349999999999</v>
      </c>
      <c r="GJ733" s="27">
        <f>IF($O733&gt;=GJ$1,$S733,0)</f>
        <v>566.2349999999999</v>
      </c>
      <c r="GK733" s="27">
        <f>IF($O733&gt;=GK$1,$S733,0)</f>
        <v>566.2349999999999</v>
      </c>
      <c r="GL733" s="27">
        <f>IF($O733&gt;=GL$1,$S733,0)</f>
        <v>0</v>
      </c>
      <c r="GM733" s="27">
        <f>IF($O733&gt;=GM$1,$S733,0)</f>
        <v>0</v>
      </c>
      <c r="GN733" s="27">
        <f>IF($O733&gt;=GN$1,$S733,0)</f>
        <v>0</v>
      </c>
      <c r="GO733" s="27">
        <f>IF($O733&gt;=GO$1,$S733,0)</f>
        <v>0</v>
      </c>
      <c r="GP733" s="27">
        <f>IF($O733&gt;=GP$1,$S733,0)</f>
        <v>0</v>
      </c>
      <c r="GQ733" s="27">
        <f>IF($O733&gt;=GQ$1,$S733,0)</f>
        <v>0</v>
      </c>
      <c r="GR733" s="27">
        <f>IF($O733&gt;=GR$1,$S733,0)</f>
        <v>0</v>
      </c>
      <c r="GS733" s="27">
        <f>IF($O733&gt;=GS$1,$S733,0)</f>
        <v>0</v>
      </c>
      <c r="GT733" s="27">
        <f>IF($O733&gt;=GT$1,$S733,0)</f>
        <v>0</v>
      </c>
      <c r="GU733" s="27">
        <f>IF($O733&gt;=GU$1,$S733,0)</f>
        <v>0</v>
      </c>
      <c r="GV733" s="27">
        <f>IF($O733&gt;=GV$1,$S733,0)</f>
        <v>0</v>
      </c>
      <c r="GW733" s="27">
        <f>IF($O733&gt;=GW$1,$S733,0)</f>
        <v>0</v>
      </c>
      <c r="GX733" s="27">
        <f>IF($O733&gt;=GX$1,$S733,0)</f>
        <v>0</v>
      </c>
      <c r="GY733" s="27">
        <f>IF($O733&gt;=GY$1,$S733,0)</f>
        <v>0</v>
      </c>
      <c r="GZ733" s="27">
        <f>IF($O733&gt;=GZ$1,$S733,0)</f>
        <v>0</v>
      </c>
      <c r="HA733" s="27">
        <f>IF($O733&gt;=HA$1,$S733,0)</f>
        <v>0</v>
      </c>
      <c r="HB733" s="27">
        <f>IF($O733&gt;=HB$1,$S733,0)</f>
        <v>0</v>
      </c>
      <c r="HC733" s="27">
        <f>IF($O733&gt;=HC$1,$S733,0)</f>
        <v>0</v>
      </c>
    </row>
    <row r="734" spans="1:211">
      <c r="A734" s="3"/>
      <c r="B734" s="3"/>
      <c r="C734" s="3"/>
      <c r="D734" s="3"/>
      <c r="E734" s="4"/>
      <c r="F734" s="5"/>
      <c r="G734" s="3"/>
      <c r="H734" s="4"/>
      <c r="I734" s="9"/>
      <c r="J734" s="5"/>
      <c r="K734" s="31"/>
      <c r="L734" s="32"/>
      <c r="M734" s="33"/>
      <c r="N734" s="32"/>
      <c r="O734" s="32"/>
      <c r="P734" s="96"/>
      <c r="Q734" s="96"/>
      <c r="R734" s="96"/>
      <c r="S734" s="5"/>
      <c r="T734" s="3"/>
      <c r="U734" s="3"/>
      <c r="V734" s="3"/>
      <c r="W734" s="5"/>
      <c r="X734" s="5"/>
      <c r="Y734" s="5"/>
      <c r="Z734" s="5"/>
      <c r="AA734" s="5"/>
      <c r="AB734" s="39"/>
      <c r="AC734" s="39"/>
      <c r="AD734" s="39"/>
      <c r="AE734" s="39"/>
      <c r="AF734" s="27"/>
      <c r="AG734" s="27"/>
      <c r="AH734" s="27"/>
      <c r="AI734" s="27"/>
      <c r="AJ734" s="27"/>
      <c r="AK734" s="27"/>
      <c r="AL734" s="27"/>
      <c r="AM734" s="27"/>
      <c r="AN734" s="27"/>
      <c r="AO734" s="27"/>
      <c r="AP734" s="27"/>
      <c r="AQ734" s="27"/>
      <c r="AR734" s="27"/>
      <c r="AS734" s="27"/>
      <c r="AT734" s="27"/>
      <c r="AU734" s="27"/>
      <c r="AV734" s="27"/>
      <c r="AW734" s="27"/>
      <c r="AX734" s="27"/>
      <c r="AY734" s="27"/>
      <c r="AZ734" s="27"/>
      <c r="BA734" s="27"/>
      <c r="BB734" s="27"/>
      <c r="BC734" s="27"/>
      <c r="BD734" s="27"/>
      <c r="BE734" s="27"/>
      <c r="BF734" s="27"/>
      <c r="BG734" s="27"/>
      <c r="BH734" s="27"/>
      <c r="BI734" s="27"/>
      <c r="BJ734" s="27"/>
      <c r="BK734" s="27"/>
      <c r="BL734" s="27"/>
      <c r="BM734" s="27"/>
      <c r="BN734" s="27"/>
      <c r="BO734" s="27"/>
      <c r="BP734" s="27"/>
      <c r="BQ734" s="27"/>
      <c r="BR734" s="27"/>
      <c r="BS734" s="27"/>
      <c r="BT734" s="27"/>
      <c r="BU734" s="27"/>
      <c r="BV734" s="27"/>
      <c r="BW734" s="27"/>
      <c r="BX734" s="27"/>
      <c r="BY734" s="27"/>
      <c r="BZ734" s="27"/>
      <c r="CA734" s="27"/>
      <c r="CB734" s="27"/>
      <c r="CC734" s="27"/>
      <c r="CD734" s="27"/>
      <c r="CE734" s="27"/>
      <c r="CF734" s="27"/>
      <c r="CG734" s="27"/>
      <c r="CH734" s="27"/>
      <c r="CI734" s="27"/>
      <c r="CJ734" s="27"/>
      <c r="CK734" s="27"/>
      <c r="CL734" s="27"/>
      <c r="CM734" s="27"/>
      <c r="CN734" s="27"/>
      <c r="CO734" s="27"/>
      <c r="CP734" s="27"/>
      <c r="CQ734" s="27"/>
      <c r="CR734" s="27"/>
      <c r="CS734" s="27"/>
      <c r="CT734" s="27"/>
      <c r="CU734" s="27"/>
      <c r="CV734" s="27"/>
      <c r="CW734" s="27"/>
      <c r="CX734" s="27"/>
      <c r="CY734" s="27"/>
      <c r="CZ734" s="27"/>
      <c r="DA734" s="27"/>
      <c r="DB734" s="27"/>
      <c r="DC734" s="27"/>
      <c r="DD734" s="27"/>
      <c r="DE734" s="27"/>
      <c r="DF734" s="27"/>
      <c r="DG734" s="27"/>
      <c r="DH734" s="27"/>
      <c r="DI734" s="27"/>
      <c r="DJ734" s="27"/>
      <c r="DK734" s="27"/>
      <c r="DL734" s="27"/>
      <c r="DM734" s="27"/>
      <c r="DN734" s="27"/>
      <c r="DO734" s="27"/>
      <c r="DP734" s="27"/>
      <c r="DQ734" s="27"/>
      <c r="DR734" s="27"/>
      <c r="DS734" s="27"/>
      <c r="DT734" s="27"/>
      <c r="DU734" s="27"/>
      <c r="DV734" s="27"/>
      <c r="DW734" s="27"/>
      <c r="DX734" s="27"/>
      <c r="DY734" s="27"/>
      <c r="DZ734" s="27"/>
      <c r="EA734" s="27"/>
      <c r="EB734" s="27"/>
      <c r="EC734" s="27"/>
      <c r="ED734" s="27"/>
      <c r="EE734" s="27"/>
      <c r="EF734" s="27"/>
      <c r="EG734" s="27"/>
      <c r="EH734" s="27"/>
      <c r="EI734" s="27"/>
      <c r="EJ734" s="27"/>
      <c r="EK734" s="27"/>
      <c r="EL734" s="27"/>
      <c r="EM734" s="27"/>
      <c r="EN734" s="27"/>
      <c r="EO734" s="27"/>
      <c r="EP734" s="27"/>
      <c r="EQ734" s="27"/>
      <c r="ER734" s="27"/>
      <c r="ES734" s="27"/>
      <c r="ET734" s="27"/>
      <c r="EU734" s="27"/>
      <c r="EV734" s="27"/>
      <c r="EW734" s="27"/>
      <c r="EX734" s="27"/>
      <c r="EY734" s="27"/>
      <c r="EZ734" s="27"/>
      <c r="FA734" s="27"/>
      <c r="FB734" s="27"/>
      <c r="FC734" s="27"/>
      <c r="FD734" s="27"/>
      <c r="FE734" s="27"/>
      <c r="FF734" s="27"/>
      <c r="FG734" s="27"/>
      <c r="FH734" s="27"/>
      <c r="FI734" s="27"/>
      <c r="FJ734" s="27"/>
      <c r="FK734" s="27"/>
      <c r="FL734" s="27"/>
      <c r="FM734" s="27"/>
      <c r="FN734" s="27"/>
      <c r="FO734" s="27"/>
      <c r="FP734" s="27"/>
      <c r="FQ734" s="27"/>
      <c r="FR734" s="27"/>
      <c r="FS734" s="27"/>
      <c r="FT734" s="27"/>
      <c r="FU734" s="27"/>
      <c r="FV734" s="27"/>
      <c r="FW734" s="27"/>
      <c r="FX734" s="27"/>
      <c r="FY734" s="27"/>
      <c r="FZ734" s="27"/>
      <c r="GA734" s="27"/>
      <c r="GB734" s="27"/>
      <c r="GC734" s="27"/>
      <c r="GD734" s="27"/>
      <c r="GE734" s="27"/>
      <c r="GF734" s="27"/>
      <c r="GG734" s="27"/>
      <c r="GH734" s="27"/>
      <c r="GI734" s="27"/>
      <c r="GJ734" s="27"/>
      <c r="GK734" s="27"/>
      <c r="GL734" s="27"/>
      <c r="GM734" s="27"/>
      <c r="GN734" s="27"/>
      <c r="GO734" s="27"/>
      <c r="GP734" s="27"/>
      <c r="GQ734" s="27"/>
      <c r="GR734" s="27"/>
      <c r="GS734" s="27"/>
      <c r="GT734" s="27"/>
      <c r="GU734" s="27"/>
      <c r="GV734" s="27"/>
      <c r="GW734" s="27"/>
      <c r="GX734" s="27"/>
      <c r="GY734" s="27"/>
      <c r="GZ734" s="27"/>
      <c r="HA734" s="27"/>
      <c r="HB734" s="27"/>
      <c r="HC734" s="27"/>
    </row>
    <row r="735" spans="1:211">
      <c r="A735" s="13"/>
      <c r="B735" s="13"/>
      <c r="C735" s="13"/>
      <c r="D735" s="13"/>
      <c r="E735" s="13"/>
      <c r="F735" s="13"/>
      <c r="G735" s="13"/>
      <c r="H735" s="13"/>
      <c r="I735" s="40"/>
      <c r="J735" s="13"/>
      <c r="K735" s="15"/>
      <c r="L735" s="13"/>
      <c r="M735" s="41"/>
      <c r="N735" s="13"/>
      <c r="O735" s="13"/>
      <c r="P735" s="13"/>
      <c r="Q735" s="13"/>
      <c r="R735" s="13"/>
      <c r="S735" s="42"/>
      <c r="T735" s="13"/>
      <c r="U735" s="13"/>
      <c r="V735" s="16"/>
      <c r="W735" s="16"/>
      <c r="X735" s="18"/>
      <c r="Y735" s="18"/>
      <c r="Z735" s="18"/>
      <c r="AA735" s="16"/>
      <c r="AD735" s="39">
        <f>SUM(AD1:AD734)</f>
        <v>3741622.3750000028</v>
      </c>
      <c r="AE735" s="39">
        <f>SUM(AE2:AE734)</f>
        <v>2293988.9289099835</v>
      </c>
      <c r="AF735" s="39">
        <f>SUM(AF2:AF734)</f>
        <v>1077098.423833333</v>
      </c>
      <c r="AG735" s="39">
        <f>SUM(AG2:AG734)</f>
        <v>1077098.423833333</v>
      </c>
      <c r="AH735" s="39">
        <f>SUM(AH2:AH734)</f>
        <v>1077098.423833333</v>
      </c>
      <c r="AI735" s="39">
        <f>SUM(AI2:AI734)</f>
        <v>1077098.423833333</v>
      </c>
      <c r="AJ735" s="39">
        <f>SUM(AJ2:AJ734)</f>
        <v>933911.96008333203</v>
      </c>
      <c r="AK735" s="39">
        <f>SUM(AK2:AK734)</f>
        <v>933911.96008333203</v>
      </c>
      <c r="AL735" s="39">
        <f>SUM(AL2:AL734)</f>
        <v>933911.96008333203</v>
      </c>
      <c r="AM735" s="39">
        <f>SUM(AM2:AM734)</f>
        <v>933911.96008333203</v>
      </c>
      <c r="AN735" s="39">
        <f>SUM(AN2:AN734)</f>
        <v>933911.96008333203</v>
      </c>
      <c r="AO735" s="39">
        <f>SUM(AO2:AO734)</f>
        <v>933911.96008333203</v>
      </c>
      <c r="AP735" s="39">
        <f>SUM(AP2:AP734)</f>
        <v>933911.96008333203</v>
      </c>
      <c r="AQ735" s="39">
        <f>SUM(AQ2:AQ734)</f>
        <v>933911.96008333203</v>
      </c>
      <c r="AR735" s="39">
        <f>SUM(AR2:AR734)</f>
        <v>933911.96008333203</v>
      </c>
      <c r="AS735" s="39">
        <f>SUM(AS2:AS734)</f>
        <v>933911.96008333203</v>
      </c>
      <c r="AT735" s="39">
        <f>SUM(AT2:AT734)</f>
        <v>933911.96008333203</v>
      </c>
      <c r="AU735" s="39">
        <f>SUM(AU2:AU734)</f>
        <v>933911.96008333203</v>
      </c>
      <c r="AV735" s="39">
        <f>SUM(AV2:AV734)</f>
        <v>933911.96008333203</v>
      </c>
      <c r="AW735" s="39">
        <f>SUM(AW2:AW734)</f>
        <v>933911.96008333203</v>
      </c>
      <c r="AX735" s="39">
        <f>SUM(AX2:AX734)</f>
        <v>933911.96008333203</v>
      </c>
      <c r="AY735" s="39">
        <f>SUM(AY2:AY734)</f>
        <v>933911.96008333203</v>
      </c>
      <c r="AZ735" s="39">
        <f>SUM(AZ2:AZ734)</f>
        <v>933911.96008333203</v>
      </c>
      <c r="BA735" s="39">
        <f>SUM(BA2:BA734)</f>
        <v>933911.96008333203</v>
      </c>
      <c r="BB735" s="39">
        <f>SUM(BB2:BB734)</f>
        <v>933911.96008333203</v>
      </c>
      <c r="BC735" s="39">
        <f>SUM(BC2:BC734)</f>
        <v>933911.96008333203</v>
      </c>
      <c r="BD735" s="39">
        <f>SUM(BD2:BD734)</f>
        <v>933911.96008333203</v>
      </c>
      <c r="BE735" s="39">
        <f>SUM(BE2:BE734)</f>
        <v>933911.96008333203</v>
      </c>
      <c r="BF735" s="39">
        <f>SUM(BF2:BF734)</f>
        <v>933911.96008333203</v>
      </c>
      <c r="BG735" s="39">
        <f>SUM(BG2:BG734)</f>
        <v>933911.96008333203</v>
      </c>
      <c r="BH735" s="39">
        <f>SUM(BH2:BH734)</f>
        <v>933911.96008333203</v>
      </c>
      <c r="BI735" s="39">
        <f>SUM(BI2:BI734)</f>
        <v>933911.96008333203</v>
      </c>
      <c r="BJ735" s="39">
        <f>SUM(BJ2:BJ734)</f>
        <v>933911.96008333203</v>
      </c>
      <c r="BK735" s="39">
        <f>SUM(BK2:BK734)</f>
        <v>933911.96008333203</v>
      </c>
      <c r="BL735" s="39">
        <f>SUM(BL2:BL734)</f>
        <v>933911.96008333203</v>
      </c>
      <c r="BM735" s="39">
        <f>SUM(BM2:BM734)</f>
        <v>933911.96008333203</v>
      </c>
      <c r="BN735" s="39">
        <f>SUM(BN2:BN734)</f>
        <v>933911.96008333203</v>
      </c>
      <c r="BO735" s="39">
        <f>SUM(BO2:BO734)</f>
        <v>933911.96008333203</v>
      </c>
      <c r="BP735" s="39">
        <f>SUM(BP2:BP734)</f>
        <v>933911.96008333203</v>
      </c>
      <c r="BQ735" s="39">
        <f>SUM(BQ2:BQ734)</f>
        <v>933911.96008333203</v>
      </c>
      <c r="BR735" s="39">
        <f>SUM(BR2:BR734)</f>
        <v>933911.96008333203</v>
      </c>
      <c r="BS735" s="39">
        <f>SUM(BS2:BS734)</f>
        <v>933911.96008333203</v>
      </c>
      <c r="BT735" s="39">
        <f>SUM(BT2:BT734)</f>
        <v>933911.96008333203</v>
      </c>
      <c r="BU735" s="39">
        <f>SUM(BU2:BU734)</f>
        <v>933911.96008333203</v>
      </c>
      <c r="BV735" s="39">
        <f>SUM(BV2:BV734)</f>
        <v>932667.10508333205</v>
      </c>
      <c r="BW735" s="39">
        <f>SUM(BW2:BW734)</f>
        <v>932667.10508333205</v>
      </c>
      <c r="BX735" s="39">
        <f>SUM(BX2:BX734)</f>
        <v>932667.10508333205</v>
      </c>
      <c r="BY735" s="39">
        <f>SUM(BY2:BY734)</f>
        <v>932667.10508333205</v>
      </c>
      <c r="BZ735" s="39">
        <f>SUM(BZ2:BZ734)</f>
        <v>932667.10508333205</v>
      </c>
      <c r="CA735" s="39">
        <f>SUM(CA2:CA734)</f>
        <v>932667.10508333205</v>
      </c>
      <c r="CB735" s="39">
        <f>SUM(CB2:CB734)</f>
        <v>929992.01841666538</v>
      </c>
      <c r="CC735" s="39">
        <f>SUM(CC2:CC734)</f>
        <v>929992.01841666538</v>
      </c>
      <c r="CD735" s="39">
        <f>SUM(CD2:CD734)</f>
        <v>929992.01841666538</v>
      </c>
      <c r="CE735" s="39">
        <f>SUM(CE2:CE734)</f>
        <v>929992.01841666538</v>
      </c>
      <c r="CF735" s="39">
        <f>SUM(CF2:CF734)</f>
        <v>929992.01841666538</v>
      </c>
      <c r="CG735" s="39">
        <f>SUM(CG2:CG734)</f>
        <v>929992.01841666538</v>
      </c>
      <c r="CH735" s="39">
        <f>SUM(CH2:CH734)</f>
        <v>927675.59174999862</v>
      </c>
      <c r="CI735" s="39">
        <f>SUM(CI2:CI734)</f>
        <v>927675.59174999862</v>
      </c>
      <c r="CJ735" s="39">
        <f>SUM(CJ2:CJ734)</f>
        <v>927675.59174999862</v>
      </c>
      <c r="CK735" s="39">
        <f>SUM(CK2:CK734)</f>
        <v>927675.59174999862</v>
      </c>
      <c r="CL735" s="39">
        <f>SUM(CL2:CL734)</f>
        <v>927675.59174999862</v>
      </c>
      <c r="CM735" s="39">
        <f>SUM(CM2:CM734)</f>
        <v>927675.59174999862</v>
      </c>
      <c r="CN735" s="39">
        <f>SUM(CN2:CN734)</f>
        <v>632640.03341666586</v>
      </c>
      <c r="CO735" s="39">
        <f>SUM(CO2:CO734)</f>
        <v>632640.03341666586</v>
      </c>
      <c r="CP735" s="39">
        <f>SUM(CP2:CP734)</f>
        <v>632640.03341666586</v>
      </c>
      <c r="CQ735" s="39">
        <f>SUM(CQ2:CQ734)</f>
        <v>632640.03341666586</v>
      </c>
      <c r="CR735" s="39">
        <f>SUM(CR2:CR734)</f>
        <v>632640.03341666586</v>
      </c>
      <c r="CS735" s="39">
        <f>SUM(CS2:CS734)</f>
        <v>632640.03341666586</v>
      </c>
      <c r="CT735" s="39">
        <f>SUM(CT2:CT734)</f>
        <v>625746.36641666584</v>
      </c>
      <c r="CU735" s="39">
        <f>SUM(CU2:CU734)</f>
        <v>625746.36641666584</v>
      </c>
      <c r="CV735" s="39">
        <f>SUM(CV2:CV734)</f>
        <v>625746.36641666584</v>
      </c>
      <c r="CW735" s="39">
        <f>SUM(CW2:CW734)</f>
        <v>625746.36641666584</v>
      </c>
      <c r="CX735" s="39">
        <f>SUM(CX2:CX734)</f>
        <v>625746.36641666584</v>
      </c>
      <c r="CY735" s="39">
        <f>SUM(CY2:CY734)</f>
        <v>625746.36641666584</v>
      </c>
      <c r="CZ735" s="39">
        <f>SUM(CZ2:CZ734)</f>
        <v>612867.87991666608</v>
      </c>
      <c r="DA735" s="39">
        <f>SUM(DA2:DA734)</f>
        <v>612867.87991666608</v>
      </c>
      <c r="DB735" s="39">
        <f>SUM(DB2:DB734)</f>
        <v>612867.87991666608</v>
      </c>
      <c r="DC735" s="39">
        <f>SUM(DC2:DC734)</f>
        <v>612867.87991666608</v>
      </c>
      <c r="DD735" s="39">
        <f>SUM(DD2:DD734)</f>
        <v>612867.87991666608</v>
      </c>
      <c r="DE735" s="39">
        <f>SUM(DE2:DE734)</f>
        <v>612867.87991666608</v>
      </c>
      <c r="DF735" s="39">
        <f>SUM(DF2:DF734)</f>
        <v>609976.12658333278</v>
      </c>
      <c r="DG735" s="39">
        <f>SUM(DG2:DG734)</f>
        <v>609976.12658333278</v>
      </c>
      <c r="DH735" s="39">
        <f>SUM(DH2:DH734)</f>
        <v>609976.12658333278</v>
      </c>
      <c r="DI735" s="39">
        <f>SUM(DI2:DI734)</f>
        <v>609976.12658333278</v>
      </c>
      <c r="DJ735" s="39">
        <f>SUM(DJ2:DJ734)</f>
        <v>609976.12658333278</v>
      </c>
      <c r="DK735" s="39">
        <f>SUM(DK2:DK734)</f>
        <v>609976.12658333278</v>
      </c>
      <c r="DL735" s="39">
        <f>SUM(DL2:DL734)</f>
        <v>597829.79091666616</v>
      </c>
      <c r="DM735" s="39">
        <f>SUM(DM2:DM734)</f>
        <v>597829.79091666616</v>
      </c>
      <c r="DN735" s="39">
        <f>SUM(DN2:DN734)</f>
        <v>597829.79091666616</v>
      </c>
      <c r="DO735" s="39">
        <f>SUM(DO2:DO734)</f>
        <v>597829.79091666616</v>
      </c>
      <c r="DP735" s="39">
        <f>SUM(DP2:DP734)</f>
        <v>597829.79091666616</v>
      </c>
      <c r="DQ735" s="39">
        <f>SUM(DQ2:DQ734)</f>
        <v>597829.79091666616</v>
      </c>
      <c r="DR735" s="39">
        <f>SUM(DR2:DR734)</f>
        <v>586871.32141666615</v>
      </c>
      <c r="DS735" s="39">
        <f>SUM(DS2:DS734)</f>
        <v>586871.32141666615</v>
      </c>
      <c r="DT735" s="39">
        <f>SUM(DT2:DT734)</f>
        <v>586871.32141666615</v>
      </c>
      <c r="DU735" s="39">
        <f>SUM(DU2:DU734)</f>
        <v>586871.32141666615</v>
      </c>
      <c r="DV735" s="39">
        <f>SUM(DV2:DV734)</f>
        <v>586871.32141666615</v>
      </c>
      <c r="DW735" s="39">
        <f>SUM(DW2:DW734)</f>
        <v>586871.32141666615</v>
      </c>
      <c r="DX735" s="39">
        <f>SUM(DX2:DX734)</f>
        <v>566074.29141666647</v>
      </c>
      <c r="DY735" s="39">
        <f>SUM(DY2:DY734)</f>
        <v>566074.29141666647</v>
      </c>
      <c r="DZ735" s="39">
        <f>SUM(DZ2:DZ734)</f>
        <v>566074.29141666647</v>
      </c>
      <c r="EA735" s="39">
        <f>SUM(EA2:EA734)</f>
        <v>566074.29141666647</v>
      </c>
      <c r="EB735" s="39">
        <f>SUM(EB2:EB734)</f>
        <v>566074.29141666647</v>
      </c>
      <c r="EC735" s="39">
        <f>SUM(EC2:EC734)</f>
        <v>566074.29141666647</v>
      </c>
      <c r="ED735" s="39">
        <f>SUM(ED2:ED734)</f>
        <v>559468.82341666636</v>
      </c>
      <c r="EE735" s="39">
        <f>SUM(EE2:EE734)</f>
        <v>559468.82341666636</v>
      </c>
      <c r="EF735" s="39">
        <f>SUM(EF2:EF734)</f>
        <v>559468.82341666636</v>
      </c>
      <c r="EG735" s="39">
        <f>SUM(EG2:EG734)</f>
        <v>559468.82341666636</v>
      </c>
      <c r="EH735" s="39">
        <f>SUM(EH2:EH734)</f>
        <v>559468.82341666636</v>
      </c>
      <c r="EI735" s="39">
        <f>SUM(EI2:EI734)</f>
        <v>559468.82341666636</v>
      </c>
      <c r="EJ735" s="39">
        <f>SUM(EJ2:EJ734)</f>
        <v>548136.25941666658</v>
      </c>
      <c r="EK735" s="39">
        <f>SUM(EK2:EK734)</f>
        <v>548136.25941666658</v>
      </c>
      <c r="EL735" s="39">
        <f>SUM(EL2:EL734)</f>
        <v>548136.25941666658</v>
      </c>
      <c r="EM735" s="39">
        <f>SUM(EM2:EM734)</f>
        <v>548136.25941666658</v>
      </c>
      <c r="EN735" s="39">
        <f>SUM(EN2:EN734)</f>
        <v>548136.25941666658</v>
      </c>
      <c r="EO735" s="39">
        <f>SUM(EO2:EO734)</f>
        <v>548136.25941666658</v>
      </c>
      <c r="EP735" s="39">
        <f>SUM(EP2:EP734)</f>
        <v>532844.22341666673</v>
      </c>
      <c r="EQ735" s="39">
        <f>SUM(EQ2:EQ734)</f>
        <v>532844.22341666673</v>
      </c>
      <c r="ER735" s="39">
        <f>SUM(ER2:ER734)</f>
        <v>532844.22341666673</v>
      </c>
      <c r="ES735" s="39">
        <f>SUM(ES2:ES734)</f>
        <v>532844.22341666673</v>
      </c>
      <c r="ET735" s="39">
        <f>SUM(ET2:ET734)</f>
        <v>532844.22341666673</v>
      </c>
      <c r="EU735" s="39">
        <f>SUM(EU2:EU734)</f>
        <v>532844.22341666673</v>
      </c>
      <c r="EV735" s="39">
        <f>SUM(EV2:EV734)</f>
        <v>492983.83191666671</v>
      </c>
      <c r="EW735" s="39">
        <f>SUM(EW2:EW734)</f>
        <v>492983.83191666671</v>
      </c>
      <c r="EX735" s="39">
        <f>SUM(EX2:EX734)</f>
        <v>492983.83191666671</v>
      </c>
      <c r="EY735" s="39">
        <f>SUM(EY2:EY734)</f>
        <v>492983.83191666671</v>
      </c>
      <c r="EZ735" s="39">
        <f>SUM(EZ2:EZ734)</f>
        <v>492983.83191666671</v>
      </c>
      <c r="FA735" s="39">
        <f>SUM(FA2:FA734)</f>
        <v>492983.83191666671</v>
      </c>
      <c r="FB735" s="39">
        <f>SUM(FB2:FB734)</f>
        <v>488562.39541666675</v>
      </c>
      <c r="FC735" s="39">
        <f>SUM(FC2:FC734)</f>
        <v>488562.39541666675</v>
      </c>
      <c r="FD735" s="39">
        <f>SUM(FD2:FD734)</f>
        <v>488562.39541666675</v>
      </c>
      <c r="FE735" s="39">
        <f>SUM(FE2:FE734)</f>
        <v>488562.39541666675</v>
      </c>
      <c r="FF735" s="39">
        <f>SUM(FF2:FF734)</f>
        <v>488562.39541666675</v>
      </c>
      <c r="FG735" s="39">
        <f>SUM(FG2:FG734)</f>
        <v>488562.39541666675</v>
      </c>
      <c r="FH735" s="39">
        <f>SUM(FH2:FH734)</f>
        <v>476941.12341666664</v>
      </c>
      <c r="FI735" s="39">
        <f>SUM(FI2:FI734)</f>
        <v>476941.12341666664</v>
      </c>
      <c r="FJ735" s="39">
        <f>SUM(FJ2:FJ734)</f>
        <v>476941.12341666664</v>
      </c>
      <c r="FK735" s="39">
        <f>SUM(FK2:FK734)</f>
        <v>476941.12341666664</v>
      </c>
      <c r="FL735" s="39">
        <f>SUM(FL2:FL734)</f>
        <v>476941.12341666664</v>
      </c>
      <c r="FM735" s="39">
        <f>SUM(FM2:FM734)</f>
        <v>476941.12341666664</v>
      </c>
      <c r="FN735" s="39">
        <f>SUM(FN2:FN734)</f>
        <v>453768.10775000002</v>
      </c>
      <c r="FO735" s="39">
        <f>SUM(FO2:FO734)</f>
        <v>453768.10775000002</v>
      </c>
      <c r="FP735" s="39">
        <f>SUM(FP2:FP734)</f>
        <v>453768.10775000002</v>
      </c>
      <c r="FQ735" s="39">
        <f>SUM(FQ2:FQ734)</f>
        <v>453768.10775000002</v>
      </c>
      <c r="FR735" s="39">
        <f>SUM(FR2:FR734)</f>
        <v>453768.10775000002</v>
      </c>
      <c r="FS735" s="39">
        <f>SUM(FS2:FS734)</f>
        <v>453768.10775000002</v>
      </c>
      <c r="FT735" s="39">
        <f>SUM(FT2:FT734)</f>
        <v>435878.92041666672</v>
      </c>
      <c r="FU735" s="39">
        <f>SUM(FU2:FU734)</f>
        <v>435878.92041666672</v>
      </c>
      <c r="FV735" s="39">
        <f>SUM(FV2:FV734)</f>
        <v>435878.92041666672</v>
      </c>
      <c r="FW735" s="39">
        <f>SUM(FW2:FW734)</f>
        <v>435878.92041666672</v>
      </c>
      <c r="FX735" s="39">
        <f>SUM(FX2:FX734)</f>
        <v>435878.92041666672</v>
      </c>
      <c r="FY735" s="39">
        <f>SUM(FY2:FY734)</f>
        <v>435878.92041666672</v>
      </c>
      <c r="FZ735" s="39">
        <f>SUM(FZ2:FZ734)</f>
        <v>414267.92791666661</v>
      </c>
      <c r="GA735" s="39">
        <f>SUM(GA2:GA734)</f>
        <v>414267.92791666661</v>
      </c>
      <c r="GB735" s="39">
        <f>SUM(GB2:GB734)</f>
        <v>414267.92791666661</v>
      </c>
      <c r="GC735" s="39">
        <f>SUM(GC2:GC734)</f>
        <v>414267.92791666661</v>
      </c>
      <c r="GD735" s="39">
        <f>SUM(GD2:GD734)</f>
        <v>414267.92791666661</v>
      </c>
      <c r="GE735" s="39">
        <f>SUM(GE2:GE734)</f>
        <v>414267.92791666661</v>
      </c>
      <c r="GF735" s="39">
        <f>SUM(GF2:GF734)</f>
        <v>371206.58041666681</v>
      </c>
      <c r="GG735" s="39">
        <f>SUM(GG2:GG734)</f>
        <v>371206.58041666681</v>
      </c>
      <c r="GH735" s="39">
        <f>SUM(GH2:GH734)</f>
        <v>371206.58041666681</v>
      </c>
      <c r="GI735" s="39">
        <f>SUM(GI2:GI734)</f>
        <v>371206.58041666681</v>
      </c>
      <c r="GJ735" s="39">
        <f>SUM(GJ2:GJ734)</f>
        <v>371206.58041666681</v>
      </c>
      <c r="GK735" s="39">
        <f>SUM(GK2:GK734)</f>
        <v>371206.58041666681</v>
      </c>
      <c r="GL735" s="39">
        <f>SUM(GL2:GL734)</f>
        <v>329420.88041666686</v>
      </c>
      <c r="GM735" s="39">
        <f>SUM(GM2:GM734)</f>
        <v>329420.88041666686</v>
      </c>
      <c r="GN735" s="39">
        <f>SUM(GN2:GN734)</f>
        <v>329420.88041666686</v>
      </c>
      <c r="GO735" s="39">
        <f>SUM(GO2:GO734)</f>
        <v>329420.88041666686</v>
      </c>
      <c r="GP735" s="39">
        <f>SUM(GP2:GP734)</f>
        <v>329420.88041666686</v>
      </c>
      <c r="GQ735" s="39">
        <f>SUM(GQ2:GQ734)</f>
        <v>329420.88041666686</v>
      </c>
      <c r="GR735" s="39">
        <f>SUM(GR2:GR734)</f>
        <v>308568.39791666681</v>
      </c>
      <c r="GS735" s="39">
        <f>SUM(GS2:GS734)</f>
        <v>308568.39791666681</v>
      </c>
      <c r="GT735" s="39">
        <f>SUM(GT2:GT734)</f>
        <v>308568.39791666681</v>
      </c>
      <c r="GU735" s="39">
        <f>SUM(GU2:GU734)</f>
        <v>308568.39791666681</v>
      </c>
      <c r="GV735" s="39">
        <f>SUM(GV2:GV734)</f>
        <v>308568.39791666681</v>
      </c>
      <c r="GW735" s="39">
        <f>SUM(GW2:GW734)</f>
        <v>308568.39791666681</v>
      </c>
      <c r="GX735" s="39">
        <f>SUM(GX2:GX734)</f>
        <v>270791.61291666672</v>
      </c>
      <c r="GY735" s="39">
        <f>SUM(GY2:GY734)</f>
        <v>270791.61291666672</v>
      </c>
      <c r="GZ735" s="39">
        <f>SUM(GZ2:GZ734)</f>
        <v>270791.61291666672</v>
      </c>
      <c r="HA735" s="39">
        <f>SUM(HA2:HA734)</f>
        <v>270791.61291666672</v>
      </c>
      <c r="HB735" s="39">
        <f>SUM(HB2:HB734)</f>
        <v>270791.61291666672</v>
      </c>
      <c r="HC735" s="39">
        <f>SUM(HC2:HC734)</f>
        <v>270791.61291666672</v>
      </c>
    </row>
    <row r="736" spans="1:211" ht="18.75">
      <c r="A736" s="43"/>
      <c r="B736" s="43"/>
      <c r="C736" s="43"/>
      <c r="D736" s="43"/>
      <c r="E736" s="43"/>
      <c r="F736" s="43"/>
      <c r="G736" s="43"/>
      <c r="H736" s="110" t="s">
        <v>905</v>
      </c>
      <c r="I736" s="110"/>
      <c r="J736" s="45">
        <f>SUM(J2:J734)</f>
        <v>2566282.75</v>
      </c>
      <c r="K736" s="44"/>
      <c r="L736" s="51"/>
      <c r="M736" s="52"/>
      <c r="N736" s="51"/>
      <c r="O736" s="51"/>
      <c r="P736" s="51"/>
      <c r="Q736" s="51"/>
      <c r="R736" s="51"/>
      <c r="S736" s="45">
        <f>SUM(S2:S734)</f>
        <v>617777.500083333</v>
      </c>
      <c r="T736" s="46"/>
      <c r="U736" s="46"/>
      <c r="V736" s="46"/>
      <c r="W736" s="46"/>
      <c r="X736" s="45">
        <f>SUM(X2:X734)</f>
        <v>229369.15999999928</v>
      </c>
      <c r="Y736" s="45">
        <f>SUM(Y2:Y734)</f>
        <v>23334.459999999988</v>
      </c>
      <c r="Z736" s="45">
        <f>SUM(Z2:Z734)</f>
        <v>292800</v>
      </c>
      <c r="AA736" s="47">
        <f>SUM(AA2:AA735)</f>
        <v>933911.96008333203</v>
      </c>
      <c r="AD736" s="39"/>
    </row>
    <row r="737" spans="1:30">
      <c r="A737" s="13"/>
      <c r="B737" s="13"/>
      <c r="C737" s="13"/>
      <c r="D737" s="13"/>
      <c r="E737" s="13"/>
      <c r="F737" s="13"/>
      <c r="G737" s="13"/>
      <c r="H737" s="13"/>
      <c r="I737" s="14"/>
      <c r="J737" s="13"/>
      <c r="K737" s="15"/>
      <c r="L737" s="1"/>
      <c r="M737" s="21"/>
      <c r="N737" s="1"/>
      <c r="O737" s="1"/>
      <c r="P737" s="1"/>
      <c r="Q737" s="1"/>
      <c r="R737" s="1"/>
      <c r="S737" s="38"/>
      <c r="T737" s="1"/>
      <c r="U737" s="1"/>
      <c r="AA737" s="39"/>
      <c r="AD737" s="39"/>
    </row>
    <row r="738" spans="1:30" ht="18.75">
      <c r="A738" s="13"/>
      <c r="B738" s="13"/>
      <c r="C738" s="13"/>
      <c r="D738" s="13"/>
      <c r="E738" s="13"/>
      <c r="F738" s="13"/>
      <c r="G738" s="13"/>
      <c r="H738" s="13"/>
      <c r="I738" s="14"/>
      <c r="J738" s="50">
        <f>J736/12</f>
        <v>213856.89583333334</v>
      </c>
      <c r="K738" s="13" t="s">
        <v>907</v>
      </c>
      <c r="L738" s="1"/>
      <c r="M738" s="21"/>
      <c r="N738" s="1"/>
      <c r="O738" s="1"/>
      <c r="P738" s="1"/>
      <c r="Q738" s="1"/>
      <c r="R738" s="1"/>
      <c r="S738" s="38"/>
      <c r="T738" s="1"/>
      <c r="U738" s="1"/>
      <c r="X738" s="53" t="s">
        <v>906</v>
      </c>
      <c r="Y738" s="53"/>
      <c r="Z738" s="53"/>
      <c r="AA738" s="53">
        <v>5394187.3300000001</v>
      </c>
    </row>
    <row r="739" spans="1:30">
      <c r="A739" s="16"/>
      <c r="B739" s="16"/>
      <c r="C739" s="16"/>
      <c r="D739" s="16"/>
      <c r="E739" s="17"/>
      <c r="F739" s="18"/>
      <c r="G739" s="16"/>
      <c r="H739" s="17"/>
      <c r="I739" s="19"/>
      <c r="J739" s="50">
        <f>J736/12</f>
        <v>213856.89583333334</v>
      </c>
      <c r="K739" s="13" t="s">
        <v>908</v>
      </c>
      <c r="L739" s="1"/>
      <c r="M739" s="21"/>
      <c r="N739" s="1"/>
      <c r="O739" s="1"/>
      <c r="P739" s="1"/>
      <c r="Q739" s="1"/>
      <c r="R739" s="1"/>
      <c r="S739" s="38"/>
      <c r="T739" s="1"/>
      <c r="U739" s="1"/>
    </row>
    <row r="740" spans="1:30" ht="18.75">
      <c r="A740" s="16"/>
      <c r="B740" s="16"/>
      <c r="C740" s="16"/>
      <c r="D740" s="16"/>
      <c r="E740" s="17"/>
      <c r="F740" s="18"/>
      <c r="G740" s="16"/>
      <c r="H740" s="17"/>
      <c r="I740" s="19"/>
      <c r="J740" s="50">
        <f>J739/3</f>
        <v>71285.631944444453</v>
      </c>
      <c r="K740" s="13" t="s">
        <v>909</v>
      </c>
      <c r="L740" s="1"/>
      <c r="M740" s="21"/>
      <c r="N740" s="1"/>
      <c r="O740" s="1"/>
      <c r="P740" s="1"/>
      <c r="Q740" s="1"/>
      <c r="R740" s="1"/>
      <c r="S740" s="38"/>
      <c r="T740" s="1"/>
      <c r="U740" s="1"/>
      <c r="X740" s="53" t="s">
        <v>914</v>
      </c>
      <c r="Y740" s="53"/>
      <c r="Z740" s="53"/>
      <c r="AA740" s="47">
        <f>AA738-AA736</f>
        <v>4460275.3699166682</v>
      </c>
    </row>
    <row r="741" spans="1:30">
      <c r="A741" s="16"/>
      <c r="B741" s="16"/>
      <c r="C741" s="16"/>
      <c r="D741" s="16"/>
      <c r="E741" s="17"/>
      <c r="F741" s="18"/>
      <c r="G741" s="16"/>
      <c r="H741" s="17"/>
      <c r="I741" s="19"/>
      <c r="J741" s="50">
        <f>J736/30*6/12</f>
        <v>42771.379166666666</v>
      </c>
      <c r="K741" s="13" t="s">
        <v>910</v>
      </c>
      <c r="L741" s="1"/>
      <c r="M741" s="21"/>
      <c r="N741" s="1"/>
      <c r="O741" s="1"/>
      <c r="P741" s="1"/>
      <c r="Q741" s="1"/>
      <c r="R741" s="1"/>
      <c r="S741" s="38"/>
      <c r="T741" s="1"/>
      <c r="U741" s="1"/>
    </row>
    <row r="742" spans="1:30" ht="18.75">
      <c r="A742" s="16"/>
      <c r="B742" s="16"/>
      <c r="C742" s="16"/>
      <c r="D742" s="16"/>
      <c r="E742" s="17"/>
      <c r="F742" s="18"/>
      <c r="G742" s="16"/>
      <c r="H742" s="17"/>
      <c r="I742" s="19"/>
      <c r="J742" s="50">
        <f>(450*873)/12</f>
        <v>32737.5</v>
      </c>
      <c r="K742" s="13" t="s">
        <v>911</v>
      </c>
      <c r="L742" s="1"/>
      <c r="M742" s="21"/>
      <c r="N742" s="1"/>
      <c r="O742" s="1"/>
      <c r="P742" s="1"/>
      <c r="Q742" s="1"/>
      <c r="R742" s="1"/>
      <c r="S742" s="38"/>
      <c r="T742" s="1"/>
      <c r="U742" s="1"/>
      <c r="X742" s="93" t="s">
        <v>1001</v>
      </c>
      <c r="Y742" s="93"/>
      <c r="Z742" s="93"/>
      <c r="AA742" s="95">
        <f>REPOSIÇÃO!Q47</f>
        <v>2299442.6741527771</v>
      </c>
    </row>
    <row r="743" spans="1:30">
      <c r="A743" s="16"/>
      <c r="B743" s="16"/>
      <c r="C743" s="16"/>
      <c r="D743" s="16"/>
      <c r="E743" s="17"/>
      <c r="F743" s="18"/>
      <c r="G743" s="16"/>
      <c r="H743" s="17"/>
      <c r="I743" s="19"/>
      <c r="J743" s="54">
        <f>J736+J738+J739+J740+J741+J742</f>
        <v>3140791.0527777784</v>
      </c>
      <c r="K743" s="13" t="s">
        <v>918</v>
      </c>
    </row>
    <row r="744" spans="1:30" ht="18.75">
      <c r="A744" s="16"/>
      <c r="B744" s="16"/>
      <c r="C744" s="16"/>
      <c r="D744" s="16"/>
      <c r="E744" s="17"/>
      <c r="F744" s="18"/>
      <c r="G744" s="16"/>
      <c r="H744" s="17"/>
      <c r="I744" s="20"/>
      <c r="J744" s="54">
        <f>J743*30/100</f>
        <v>942237.31583333341</v>
      </c>
      <c r="K744" s="13" t="s">
        <v>916</v>
      </c>
      <c r="X744" s="94" t="s">
        <v>1000</v>
      </c>
      <c r="Y744" s="94"/>
      <c r="Z744" s="94"/>
      <c r="AA744" s="95">
        <f>AA740-AA742</f>
        <v>2160832.6957638911</v>
      </c>
    </row>
    <row r="745" spans="1:30">
      <c r="A745" s="16"/>
      <c r="B745" s="16"/>
      <c r="C745" s="16"/>
      <c r="D745" s="16"/>
      <c r="E745" s="17"/>
      <c r="F745" s="18"/>
      <c r="G745" s="16"/>
      <c r="H745" s="17"/>
      <c r="I745" s="20"/>
      <c r="J745" s="54">
        <f>J743+J744</f>
        <v>4083028.3686111118</v>
      </c>
      <c r="K745" s="13" t="s">
        <v>917</v>
      </c>
    </row>
    <row r="746" spans="1:30">
      <c r="A746" s="16"/>
      <c r="B746" s="16"/>
      <c r="C746" s="16"/>
      <c r="D746" s="16"/>
      <c r="E746" s="17"/>
      <c r="F746" s="18"/>
      <c r="G746" s="16"/>
      <c r="H746" s="17"/>
      <c r="I746" s="20"/>
      <c r="J746" s="54">
        <f>Y736</f>
        <v>23334.459999999988</v>
      </c>
      <c r="K746" s="13" t="s">
        <v>912</v>
      </c>
    </row>
    <row r="747" spans="1:30">
      <c r="A747" s="16"/>
      <c r="B747" s="16"/>
      <c r="C747" s="16"/>
      <c r="D747" s="16"/>
      <c r="E747" s="17"/>
      <c r="F747" s="18"/>
      <c r="G747" s="16"/>
      <c r="H747" s="17"/>
      <c r="I747" s="20"/>
      <c r="J747" s="54">
        <f>Z736</f>
        <v>292800</v>
      </c>
      <c r="K747" s="13" t="s">
        <v>895</v>
      </c>
    </row>
    <row r="748" spans="1:30">
      <c r="A748" s="16"/>
      <c r="B748" s="16"/>
      <c r="C748" s="16"/>
      <c r="D748" s="16"/>
      <c r="E748" s="17"/>
      <c r="F748" s="18"/>
      <c r="G748" s="16"/>
      <c r="H748" s="17"/>
      <c r="I748" s="20"/>
      <c r="J748" s="55">
        <f>153.9*873</f>
        <v>134354.70000000001</v>
      </c>
      <c r="K748" s="13" t="s">
        <v>913</v>
      </c>
    </row>
    <row r="749" spans="1:30">
      <c r="A749" s="16"/>
      <c r="B749" s="16"/>
      <c r="C749" s="16"/>
      <c r="D749" s="16"/>
      <c r="E749" s="17"/>
      <c r="F749" s="18"/>
      <c r="G749" s="16"/>
      <c r="H749" s="17"/>
      <c r="I749" s="20"/>
      <c r="J749" s="54">
        <f>J745+J746+J747+J748</f>
        <v>4533517.5286111115</v>
      </c>
      <c r="K749" s="13" t="s">
        <v>915</v>
      </c>
    </row>
    <row r="750" spans="1:30">
      <c r="A750" s="16"/>
      <c r="B750" s="16"/>
      <c r="C750" s="16"/>
      <c r="D750" s="16"/>
      <c r="E750" s="17"/>
      <c r="F750" s="18"/>
      <c r="G750" s="16"/>
      <c r="H750" s="17"/>
      <c r="I750" s="20"/>
      <c r="J750" s="16"/>
      <c r="K750" s="15"/>
    </row>
    <row r="751" spans="1:30">
      <c r="A751" s="16"/>
      <c r="B751" s="16"/>
      <c r="C751" s="16"/>
      <c r="D751" s="16"/>
      <c r="E751" s="17"/>
      <c r="F751" s="18"/>
      <c r="G751" s="16"/>
      <c r="H751" s="17"/>
      <c r="I751" s="20"/>
      <c r="J751" s="16"/>
      <c r="K751" s="15"/>
    </row>
    <row r="752" spans="1:30">
      <c r="A752" s="16"/>
      <c r="B752" s="16"/>
      <c r="C752" s="16"/>
      <c r="D752" s="16"/>
      <c r="E752" s="17"/>
      <c r="F752" s="18"/>
      <c r="G752" s="16"/>
      <c r="H752" s="17"/>
      <c r="I752" s="20"/>
      <c r="J752" s="16"/>
      <c r="K752" s="15"/>
    </row>
    <row r="753" spans="1:11">
      <c r="A753" s="16"/>
      <c r="B753" s="16"/>
      <c r="C753" s="16"/>
      <c r="D753" s="16"/>
      <c r="E753" s="17"/>
      <c r="F753" s="18"/>
      <c r="G753" s="16"/>
      <c r="H753" s="17"/>
      <c r="I753" s="20"/>
      <c r="J753" s="16"/>
      <c r="K753" s="15"/>
    </row>
    <row r="754" spans="1:11">
      <c r="A754" s="16"/>
      <c r="B754" s="16"/>
      <c r="C754" s="16"/>
      <c r="D754" s="16"/>
      <c r="E754" s="17"/>
      <c r="F754" s="18"/>
      <c r="G754" s="16"/>
      <c r="H754" s="17"/>
      <c r="I754" s="19"/>
      <c r="J754" s="16"/>
      <c r="K754" s="15"/>
    </row>
    <row r="755" spans="1:11">
      <c r="A755" s="13"/>
      <c r="B755" s="13"/>
      <c r="C755" s="13"/>
      <c r="D755" s="13"/>
      <c r="E755" s="13"/>
      <c r="F755" s="13"/>
      <c r="G755" s="13"/>
      <c r="H755" s="13"/>
      <c r="I755" s="14"/>
      <c r="J755" s="16"/>
      <c r="K755" s="15"/>
    </row>
    <row r="756" spans="1:11">
      <c r="A756" s="13"/>
      <c r="B756" s="13"/>
      <c r="C756" s="13"/>
      <c r="D756" s="13"/>
      <c r="E756" s="13"/>
      <c r="F756" s="13"/>
      <c r="G756" s="13"/>
      <c r="H756" s="13"/>
      <c r="I756" s="14"/>
      <c r="J756" s="16"/>
      <c r="K756" s="15"/>
    </row>
    <row r="757" spans="1:11">
      <c r="A757" s="16"/>
      <c r="B757" s="16"/>
      <c r="C757" s="16"/>
      <c r="D757" s="16"/>
      <c r="E757" s="16"/>
      <c r="F757" s="16"/>
      <c r="G757" s="16"/>
      <c r="H757" s="16"/>
      <c r="I757" s="19"/>
      <c r="J757" s="16"/>
      <c r="K757" s="15"/>
    </row>
    <row r="1092" spans="5:9">
      <c r="E1092" s="6"/>
      <c r="F1092" s="6"/>
      <c r="H1092" s="6"/>
      <c r="I1092" s="10"/>
    </row>
    <row r="1093" spans="5:9">
      <c r="E1093" s="6"/>
      <c r="F1093" s="6"/>
      <c r="H1093" s="6"/>
      <c r="I1093" s="10"/>
    </row>
  </sheetData>
  <sortState ref="A2:HE733">
    <sortCondition ref="I2:I733"/>
  </sortState>
  <mergeCells count="1">
    <mergeCell ref="H736:I736"/>
  </mergeCells>
  <pageMargins left="0.11811023622047245" right="0" top="0.39370078740157483" bottom="0.19685039370078741" header="0.31496062992125984" footer="0.31496062992125984"/>
  <pageSetup paperSize="9" scale="55" orientation="landscape" r:id="rId1"/>
  <rowBreaks count="2" manualBreakCount="2">
    <brk id="301" max="14" man="1"/>
    <brk id="350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B1406"/>
  <sheetViews>
    <sheetView workbookViewId="0">
      <selection activeCell="C1" sqref="C1:C1048576"/>
    </sheetView>
  </sheetViews>
  <sheetFormatPr defaultRowHeight="15"/>
  <sheetData>
    <row r="1" spans="1:2">
      <c r="A1" t="s">
        <v>0</v>
      </c>
      <c r="B1" t="s">
        <v>1008</v>
      </c>
    </row>
    <row r="2" spans="1:2">
      <c r="A2">
        <v>280</v>
      </c>
      <c r="B2">
        <v>0.6</v>
      </c>
    </row>
    <row r="3" spans="1:2">
      <c r="A3">
        <v>329</v>
      </c>
      <c r="B3">
        <v>0.1</v>
      </c>
    </row>
    <row r="4" spans="1:2">
      <c r="A4">
        <v>1791</v>
      </c>
      <c r="B4">
        <v>0.4</v>
      </c>
    </row>
    <row r="5" spans="1:2">
      <c r="A5">
        <v>2305</v>
      </c>
      <c r="B5">
        <v>0.4</v>
      </c>
    </row>
    <row r="6" spans="1:2">
      <c r="A6">
        <v>2852</v>
      </c>
      <c r="B6">
        <v>0.6</v>
      </c>
    </row>
    <row r="7" spans="1:2">
      <c r="A7">
        <v>3328</v>
      </c>
      <c r="B7">
        <v>0.4</v>
      </c>
    </row>
    <row r="8" spans="1:2">
      <c r="A8">
        <v>4111</v>
      </c>
      <c r="B8">
        <v>0.6</v>
      </c>
    </row>
    <row r="9" spans="1:2">
      <c r="A9">
        <v>4731</v>
      </c>
      <c r="B9">
        <v>0.6</v>
      </c>
    </row>
    <row r="10" spans="1:2">
      <c r="A10">
        <v>5630</v>
      </c>
      <c r="B10">
        <v>0.6</v>
      </c>
    </row>
    <row r="11" spans="1:2">
      <c r="A11">
        <v>6300</v>
      </c>
      <c r="B11">
        <v>0.6</v>
      </c>
    </row>
    <row r="12" spans="1:2">
      <c r="A12">
        <v>6580</v>
      </c>
      <c r="B12">
        <v>0.6</v>
      </c>
    </row>
    <row r="13" spans="1:2">
      <c r="A13">
        <v>7013</v>
      </c>
      <c r="B13">
        <v>0.6</v>
      </c>
    </row>
    <row r="14" spans="1:2">
      <c r="A14">
        <v>7498</v>
      </c>
      <c r="B14">
        <v>0.6</v>
      </c>
    </row>
    <row r="15" spans="1:2">
      <c r="A15">
        <v>7803</v>
      </c>
      <c r="B15">
        <v>0.6</v>
      </c>
    </row>
    <row r="16" spans="1:2">
      <c r="A16">
        <v>9563</v>
      </c>
      <c r="B16">
        <v>0.6</v>
      </c>
    </row>
    <row r="17" spans="1:2">
      <c r="A17">
        <v>9776</v>
      </c>
      <c r="B17">
        <v>0.6</v>
      </c>
    </row>
    <row r="18" spans="1:2">
      <c r="A18">
        <v>11797</v>
      </c>
      <c r="B18">
        <v>0.6</v>
      </c>
    </row>
    <row r="19" spans="1:2">
      <c r="A19">
        <v>11983</v>
      </c>
      <c r="B19">
        <v>0.6</v>
      </c>
    </row>
    <row r="20" spans="1:2">
      <c r="A20">
        <v>12254</v>
      </c>
      <c r="B20">
        <v>0.6</v>
      </c>
    </row>
    <row r="21" spans="1:2">
      <c r="A21">
        <v>12637</v>
      </c>
      <c r="B21">
        <v>0.6</v>
      </c>
    </row>
    <row r="22" spans="1:2">
      <c r="A22">
        <v>12815</v>
      </c>
      <c r="B22">
        <v>0.4</v>
      </c>
    </row>
    <row r="23" spans="1:2">
      <c r="A23">
        <v>13633</v>
      </c>
      <c r="B23">
        <v>0.6</v>
      </c>
    </row>
    <row r="24" spans="1:2">
      <c r="A24">
        <v>13641</v>
      </c>
      <c r="B24">
        <v>0.6</v>
      </c>
    </row>
    <row r="25" spans="1:2">
      <c r="A25">
        <v>13854</v>
      </c>
      <c r="B25">
        <v>0.6</v>
      </c>
    </row>
    <row r="26" spans="1:2">
      <c r="A26">
        <v>13994</v>
      </c>
      <c r="B26">
        <v>0.6</v>
      </c>
    </row>
    <row r="27" spans="1:2">
      <c r="A27">
        <v>15920</v>
      </c>
      <c r="B27">
        <v>0.4</v>
      </c>
    </row>
    <row r="28" spans="1:2">
      <c r="A28">
        <v>16063</v>
      </c>
      <c r="B28">
        <v>0.4</v>
      </c>
    </row>
    <row r="29" spans="1:2">
      <c r="A29">
        <v>16195</v>
      </c>
      <c r="B29">
        <v>0.1</v>
      </c>
    </row>
    <row r="30" spans="1:2">
      <c r="A30">
        <v>16934</v>
      </c>
      <c r="B30">
        <v>0.6</v>
      </c>
    </row>
    <row r="31" spans="1:2">
      <c r="A31">
        <v>17108</v>
      </c>
      <c r="B31">
        <v>0.4</v>
      </c>
    </row>
    <row r="32" spans="1:2">
      <c r="A32">
        <v>17469</v>
      </c>
      <c r="B32">
        <v>0.6</v>
      </c>
    </row>
    <row r="33" spans="1:2">
      <c r="A33">
        <v>17515</v>
      </c>
      <c r="B33">
        <v>0.3</v>
      </c>
    </row>
    <row r="34" spans="1:2">
      <c r="A34">
        <v>17540</v>
      </c>
      <c r="B34">
        <v>0.6</v>
      </c>
    </row>
    <row r="35" spans="1:2">
      <c r="A35">
        <v>17612</v>
      </c>
      <c r="B35">
        <v>0.6</v>
      </c>
    </row>
    <row r="36" spans="1:2">
      <c r="A36">
        <v>18805</v>
      </c>
      <c r="B36">
        <v>0.4</v>
      </c>
    </row>
    <row r="37" spans="1:2">
      <c r="A37">
        <v>19445</v>
      </c>
      <c r="B37">
        <v>0.6</v>
      </c>
    </row>
    <row r="38" spans="1:2">
      <c r="A38">
        <v>25224</v>
      </c>
      <c r="B38">
        <v>0.6</v>
      </c>
    </row>
    <row r="39" spans="1:2">
      <c r="A39">
        <v>25348</v>
      </c>
      <c r="B39">
        <v>0.6</v>
      </c>
    </row>
    <row r="40" spans="1:2">
      <c r="A40">
        <v>26310</v>
      </c>
      <c r="B40">
        <v>0.1</v>
      </c>
    </row>
    <row r="41" spans="1:2">
      <c r="A41">
        <v>27561</v>
      </c>
      <c r="B41">
        <v>0.6</v>
      </c>
    </row>
    <row r="42" spans="1:2">
      <c r="A42">
        <v>29521</v>
      </c>
      <c r="B42">
        <v>0.1</v>
      </c>
    </row>
    <row r="43" spans="1:2">
      <c r="A43">
        <v>29556</v>
      </c>
      <c r="B43">
        <v>0.6</v>
      </c>
    </row>
    <row r="44" spans="1:2">
      <c r="A44">
        <v>29947</v>
      </c>
      <c r="B44">
        <v>0.1</v>
      </c>
    </row>
    <row r="45" spans="1:2">
      <c r="A45">
        <v>30163</v>
      </c>
      <c r="B45">
        <v>0.4</v>
      </c>
    </row>
    <row r="46" spans="1:2">
      <c r="A46">
        <v>31550</v>
      </c>
      <c r="B46">
        <v>0.6</v>
      </c>
    </row>
    <row r="47" spans="1:2">
      <c r="A47">
        <v>31828</v>
      </c>
      <c r="B47">
        <v>0.6</v>
      </c>
    </row>
    <row r="48" spans="1:2">
      <c r="A48">
        <v>32107</v>
      </c>
      <c r="B48">
        <v>0.6</v>
      </c>
    </row>
    <row r="49" spans="1:2">
      <c r="A49">
        <v>33189</v>
      </c>
      <c r="B49">
        <v>0.6</v>
      </c>
    </row>
    <row r="50" spans="1:2">
      <c r="A50">
        <v>33227</v>
      </c>
      <c r="B50">
        <v>0.6</v>
      </c>
    </row>
    <row r="51" spans="1:2">
      <c r="A51">
        <v>33332</v>
      </c>
      <c r="B51">
        <v>0.6</v>
      </c>
    </row>
    <row r="52" spans="1:2">
      <c r="A52">
        <v>34720</v>
      </c>
      <c r="B52">
        <v>0.6</v>
      </c>
    </row>
    <row r="53" spans="1:2">
      <c r="A53">
        <v>35300</v>
      </c>
      <c r="B53">
        <v>0.4</v>
      </c>
    </row>
    <row r="54" spans="1:2">
      <c r="A54">
        <v>35670</v>
      </c>
      <c r="B54">
        <v>0.6</v>
      </c>
    </row>
    <row r="55" spans="1:2">
      <c r="A55">
        <v>36080</v>
      </c>
      <c r="B55">
        <v>0.6</v>
      </c>
    </row>
    <row r="56" spans="1:2">
      <c r="A56">
        <v>36137</v>
      </c>
      <c r="B56">
        <v>0.3</v>
      </c>
    </row>
    <row r="57" spans="1:2">
      <c r="A57">
        <v>36382</v>
      </c>
      <c r="B57">
        <v>0.6</v>
      </c>
    </row>
    <row r="58" spans="1:2">
      <c r="A58">
        <v>36714</v>
      </c>
      <c r="B58">
        <v>0.3</v>
      </c>
    </row>
    <row r="59" spans="1:2">
      <c r="A59">
        <v>36773</v>
      </c>
      <c r="B59">
        <v>0.6</v>
      </c>
    </row>
    <row r="60" spans="1:2">
      <c r="A60">
        <v>37176</v>
      </c>
      <c r="B60">
        <v>0.6</v>
      </c>
    </row>
    <row r="61" spans="1:2">
      <c r="A61">
        <v>37680</v>
      </c>
      <c r="B61">
        <v>0.6</v>
      </c>
    </row>
    <row r="62" spans="1:2">
      <c r="A62">
        <v>38440</v>
      </c>
      <c r="B62">
        <v>0.4</v>
      </c>
    </row>
    <row r="63" spans="1:2">
      <c r="A63">
        <v>38911</v>
      </c>
      <c r="B63">
        <v>0.6</v>
      </c>
    </row>
    <row r="64" spans="1:2">
      <c r="A64">
        <v>39004</v>
      </c>
      <c r="B64">
        <v>0.4</v>
      </c>
    </row>
    <row r="65" spans="1:2">
      <c r="A65">
        <v>39624</v>
      </c>
      <c r="B65">
        <v>0.3</v>
      </c>
    </row>
    <row r="66" spans="1:2">
      <c r="A66">
        <v>39810</v>
      </c>
      <c r="B66">
        <v>0.3</v>
      </c>
    </row>
    <row r="67" spans="1:2">
      <c r="A67">
        <v>40150</v>
      </c>
      <c r="B67">
        <v>0.6</v>
      </c>
    </row>
    <row r="68" spans="1:2">
      <c r="A68">
        <v>40177</v>
      </c>
      <c r="B68">
        <v>0.6</v>
      </c>
    </row>
    <row r="69" spans="1:2">
      <c r="A69">
        <v>40398</v>
      </c>
      <c r="B69">
        <v>0.4</v>
      </c>
    </row>
    <row r="70" spans="1:2">
      <c r="A70">
        <v>40401</v>
      </c>
      <c r="B70">
        <v>0.1</v>
      </c>
    </row>
    <row r="71" spans="1:2">
      <c r="A71">
        <v>43036</v>
      </c>
      <c r="B71">
        <v>0.3</v>
      </c>
    </row>
    <row r="72" spans="1:2">
      <c r="A72">
        <v>43656</v>
      </c>
      <c r="B72">
        <v>0.6</v>
      </c>
    </row>
    <row r="73" spans="1:2">
      <c r="A73">
        <v>43729</v>
      </c>
      <c r="B73">
        <v>0.3</v>
      </c>
    </row>
    <row r="74" spans="1:2">
      <c r="A74">
        <v>43885</v>
      </c>
      <c r="B74">
        <v>0.6</v>
      </c>
    </row>
    <row r="75" spans="1:2">
      <c r="A75">
        <v>43893</v>
      </c>
      <c r="B75">
        <v>0.6</v>
      </c>
    </row>
    <row r="76" spans="1:2">
      <c r="A76">
        <v>44300</v>
      </c>
      <c r="B76">
        <v>0.3</v>
      </c>
    </row>
    <row r="77" spans="1:2">
      <c r="A77">
        <v>44377</v>
      </c>
      <c r="B77">
        <v>0.6</v>
      </c>
    </row>
    <row r="78" spans="1:2">
      <c r="A78">
        <v>44555</v>
      </c>
      <c r="B78">
        <v>0.7</v>
      </c>
    </row>
    <row r="79" spans="1:2">
      <c r="A79">
        <v>44946</v>
      </c>
      <c r="B79">
        <v>0.6</v>
      </c>
    </row>
    <row r="80" spans="1:2">
      <c r="A80">
        <v>45578</v>
      </c>
      <c r="B80">
        <v>0.6</v>
      </c>
    </row>
    <row r="81" spans="1:2">
      <c r="A81">
        <v>45861</v>
      </c>
      <c r="B81">
        <v>0.6</v>
      </c>
    </row>
    <row r="82" spans="1:2">
      <c r="A82">
        <v>46027</v>
      </c>
      <c r="B82">
        <v>0.4</v>
      </c>
    </row>
    <row r="83" spans="1:2">
      <c r="A83">
        <v>46566</v>
      </c>
      <c r="B83">
        <v>0.6</v>
      </c>
    </row>
    <row r="84" spans="1:2">
      <c r="A84">
        <v>46736</v>
      </c>
      <c r="B84">
        <v>0.4</v>
      </c>
    </row>
    <row r="85" spans="1:2">
      <c r="A85">
        <v>46825</v>
      </c>
      <c r="B85">
        <v>0.6</v>
      </c>
    </row>
    <row r="86" spans="1:2">
      <c r="A86">
        <v>46850</v>
      </c>
      <c r="B86">
        <v>0.4</v>
      </c>
    </row>
    <row r="87" spans="1:2">
      <c r="A87">
        <v>47031</v>
      </c>
      <c r="B87">
        <v>0.4</v>
      </c>
    </row>
    <row r="88" spans="1:2">
      <c r="A88">
        <v>47040</v>
      </c>
      <c r="B88">
        <v>0.6</v>
      </c>
    </row>
    <row r="89" spans="1:2">
      <c r="A89">
        <v>47643</v>
      </c>
      <c r="B89">
        <v>0.6</v>
      </c>
    </row>
    <row r="90" spans="1:2">
      <c r="A90">
        <v>48135</v>
      </c>
      <c r="B90">
        <v>0.6</v>
      </c>
    </row>
    <row r="91" spans="1:2">
      <c r="A91">
        <v>48194</v>
      </c>
      <c r="B91">
        <v>0.6</v>
      </c>
    </row>
    <row r="92" spans="1:2">
      <c r="A92">
        <v>48496</v>
      </c>
      <c r="B92">
        <v>0.6</v>
      </c>
    </row>
    <row r="93" spans="1:2">
      <c r="A93">
        <v>48593</v>
      </c>
      <c r="B93">
        <v>0.6</v>
      </c>
    </row>
    <row r="94" spans="1:2">
      <c r="A94">
        <v>48984</v>
      </c>
      <c r="B94">
        <v>0.3</v>
      </c>
    </row>
    <row r="95" spans="1:2">
      <c r="A95">
        <v>49328</v>
      </c>
      <c r="B95">
        <v>0.6</v>
      </c>
    </row>
    <row r="96" spans="1:2">
      <c r="A96">
        <v>49476</v>
      </c>
      <c r="B96">
        <v>0.6</v>
      </c>
    </row>
    <row r="97" spans="1:2">
      <c r="A97">
        <v>49654</v>
      </c>
      <c r="B97">
        <v>0.6</v>
      </c>
    </row>
    <row r="98" spans="1:2">
      <c r="A98">
        <v>49778</v>
      </c>
      <c r="B98">
        <v>0.6</v>
      </c>
    </row>
    <row r="99" spans="1:2">
      <c r="A99">
        <v>49794</v>
      </c>
      <c r="B99">
        <v>0.6</v>
      </c>
    </row>
    <row r="100" spans="1:2">
      <c r="A100">
        <v>49875</v>
      </c>
      <c r="B100">
        <v>0.6</v>
      </c>
    </row>
    <row r="101" spans="1:2">
      <c r="A101">
        <v>50016</v>
      </c>
      <c r="B101">
        <v>0.6</v>
      </c>
    </row>
    <row r="102" spans="1:2">
      <c r="A102">
        <v>50040</v>
      </c>
      <c r="B102">
        <v>0.6</v>
      </c>
    </row>
    <row r="103" spans="1:2">
      <c r="A103">
        <v>50091</v>
      </c>
      <c r="B103">
        <v>0.6</v>
      </c>
    </row>
    <row r="104" spans="1:2">
      <c r="A104">
        <v>50105</v>
      </c>
      <c r="B104">
        <v>0.6</v>
      </c>
    </row>
    <row r="105" spans="1:2">
      <c r="A105">
        <v>50288</v>
      </c>
      <c r="B105">
        <v>0.6</v>
      </c>
    </row>
    <row r="106" spans="1:2">
      <c r="A106">
        <v>51128</v>
      </c>
      <c r="B106">
        <v>0.6</v>
      </c>
    </row>
    <row r="107" spans="1:2">
      <c r="A107">
        <v>51314</v>
      </c>
      <c r="B107">
        <v>0.6</v>
      </c>
    </row>
    <row r="108" spans="1:2">
      <c r="A108">
        <v>51608</v>
      </c>
      <c r="B108">
        <v>0.6</v>
      </c>
    </row>
    <row r="109" spans="1:2">
      <c r="A109">
        <v>51616</v>
      </c>
      <c r="B109">
        <v>0.6</v>
      </c>
    </row>
    <row r="110" spans="1:2">
      <c r="A110">
        <v>52027</v>
      </c>
      <c r="B110">
        <v>0.6</v>
      </c>
    </row>
    <row r="111" spans="1:2">
      <c r="A111">
        <v>52051</v>
      </c>
      <c r="B111">
        <v>0.6</v>
      </c>
    </row>
    <row r="112" spans="1:2">
      <c r="A112">
        <v>52221</v>
      </c>
      <c r="B112">
        <v>0.1</v>
      </c>
    </row>
    <row r="113" spans="1:2">
      <c r="A113">
        <v>52345</v>
      </c>
      <c r="B113">
        <v>0.6</v>
      </c>
    </row>
    <row r="114" spans="1:2">
      <c r="A114">
        <v>53449</v>
      </c>
      <c r="B114">
        <v>0.6</v>
      </c>
    </row>
    <row r="115" spans="1:2">
      <c r="A115">
        <v>53511</v>
      </c>
      <c r="B115">
        <v>0.1</v>
      </c>
    </row>
    <row r="116" spans="1:2">
      <c r="A116">
        <v>53627</v>
      </c>
      <c r="B116">
        <v>0.6</v>
      </c>
    </row>
    <row r="117" spans="1:2">
      <c r="A117">
        <v>54402</v>
      </c>
      <c r="B117">
        <v>0.3</v>
      </c>
    </row>
    <row r="118" spans="1:2">
      <c r="A118">
        <v>55352</v>
      </c>
      <c r="B118">
        <v>0.4</v>
      </c>
    </row>
    <row r="119" spans="1:2">
      <c r="A119">
        <v>55646</v>
      </c>
      <c r="B119">
        <v>0.6</v>
      </c>
    </row>
    <row r="120" spans="1:2">
      <c r="A120">
        <v>55778</v>
      </c>
      <c r="B120">
        <v>0.6</v>
      </c>
    </row>
    <row r="121" spans="1:2">
      <c r="A121">
        <v>55816</v>
      </c>
      <c r="B121">
        <v>0.6</v>
      </c>
    </row>
    <row r="122" spans="1:2">
      <c r="A122">
        <v>56146</v>
      </c>
      <c r="B122">
        <v>0.3</v>
      </c>
    </row>
    <row r="123" spans="1:2">
      <c r="A123">
        <v>56154</v>
      </c>
      <c r="B123">
        <v>0.3</v>
      </c>
    </row>
    <row r="124" spans="1:2">
      <c r="A124">
        <v>56537</v>
      </c>
      <c r="B124">
        <v>0.4</v>
      </c>
    </row>
    <row r="125" spans="1:2">
      <c r="A125">
        <v>56790</v>
      </c>
      <c r="B125">
        <v>0.1</v>
      </c>
    </row>
    <row r="126" spans="1:2">
      <c r="A126">
        <v>57525</v>
      </c>
      <c r="B126">
        <v>0.4</v>
      </c>
    </row>
    <row r="127" spans="1:2">
      <c r="A127">
        <v>57657</v>
      </c>
      <c r="B127">
        <v>0.6</v>
      </c>
    </row>
    <row r="128" spans="1:2">
      <c r="A128">
        <v>57673</v>
      </c>
      <c r="B128">
        <v>0.6</v>
      </c>
    </row>
    <row r="129" spans="1:2">
      <c r="A129">
        <v>57711</v>
      </c>
      <c r="B129">
        <v>0.6</v>
      </c>
    </row>
    <row r="130" spans="1:2">
      <c r="A130">
        <v>57827</v>
      </c>
      <c r="B130">
        <v>0.6</v>
      </c>
    </row>
    <row r="131" spans="1:2">
      <c r="A131">
        <v>57843</v>
      </c>
      <c r="B131">
        <v>0.6</v>
      </c>
    </row>
    <row r="132" spans="1:2">
      <c r="A132">
        <v>58394</v>
      </c>
      <c r="B132">
        <v>0.6</v>
      </c>
    </row>
    <row r="133" spans="1:2">
      <c r="A133">
        <v>58424</v>
      </c>
      <c r="B133">
        <v>0.1</v>
      </c>
    </row>
    <row r="134" spans="1:2">
      <c r="A134">
        <v>59110</v>
      </c>
      <c r="B134">
        <v>0.6</v>
      </c>
    </row>
    <row r="135" spans="1:2">
      <c r="A135">
        <v>59404</v>
      </c>
      <c r="B135">
        <v>0.4</v>
      </c>
    </row>
    <row r="136" spans="1:2">
      <c r="A136">
        <v>59552</v>
      </c>
      <c r="B136">
        <v>0.6</v>
      </c>
    </row>
    <row r="137" spans="1:2">
      <c r="A137">
        <v>59706</v>
      </c>
      <c r="B137">
        <v>0.6</v>
      </c>
    </row>
    <row r="138" spans="1:2">
      <c r="A138">
        <v>59951</v>
      </c>
      <c r="B138">
        <v>0.6</v>
      </c>
    </row>
    <row r="139" spans="1:2">
      <c r="A139">
        <v>59960</v>
      </c>
      <c r="B139">
        <v>0.6</v>
      </c>
    </row>
    <row r="140" spans="1:2">
      <c r="A140">
        <v>60054</v>
      </c>
      <c r="B140">
        <v>0.6</v>
      </c>
    </row>
    <row r="141" spans="1:2">
      <c r="A141">
        <v>60062</v>
      </c>
      <c r="B141">
        <v>0.6</v>
      </c>
    </row>
    <row r="142" spans="1:2">
      <c r="A142">
        <v>60402</v>
      </c>
      <c r="B142">
        <v>0.6</v>
      </c>
    </row>
    <row r="143" spans="1:2">
      <c r="A143">
        <v>60984</v>
      </c>
      <c r="B143">
        <v>0.6</v>
      </c>
    </row>
    <row r="144" spans="1:2">
      <c r="A144">
        <v>61433</v>
      </c>
      <c r="B144">
        <v>0.4</v>
      </c>
    </row>
    <row r="145" spans="1:2">
      <c r="A145">
        <v>61484</v>
      </c>
      <c r="B145">
        <v>0.4</v>
      </c>
    </row>
    <row r="146" spans="1:2">
      <c r="A146">
        <v>61492</v>
      </c>
      <c r="B146">
        <v>0.4</v>
      </c>
    </row>
    <row r="147" spans="1:2">
      <c r="A147">
        <v>61603</v>
      </c>
      <c r="B147">
        <v>0.6</v>
      </c>
    </row>
    <row r="148" spans="1:2">
      <c r="A148">
        <v>61670</v>
      </c>
      <c r="B148">
        <v>0.6</v>
      </c>
    </row>
    <row r="149" spans="1:2">
      <c r="A149">
        <v>61697</v>
      </c>
      <c r="B149">
        <v>0.6</v>
      </c>
    </row>
    <row r="150" spans="1:2">
      <c r="A150">
        <v>61905</v>
      </c>
      <c r="B150">
        <v>0.6</v>
      </c>
    </row>
    <row r="151" spans="1:2">
      <c r="A151">
        <v>61948</v>
      </c>
      <c r="B151">
        <v>0.6</v>
      </c>
    </row>
    <row r="152" spans="1:2">
      <c r="A152">
        <v>62154</v>
      </c>
      <c r="B152">
        <v>0.4</v>
      </c>
    </row>
    <row r="153" spans="1:2">
      <c r="A153">
        <v>62669</v>
      </c>
      <c r="B153">
        <v>0.6</v>
      </c>
    </row>
    <row r="154" spans="1:2">
      <c r="A154">
        <v>62677</v>
      </c>
      <c r="B154">
        <v>0.3</v>
      </c>
    </row>
    <row r="155" spans="1:2">
      <c r="A155">
        <v>62707</v>
      </c>
      <c r="B155">
        <v>0.6</v>
      </c>
    </row>
    <row r="156" spans="1:2">
      <c r="A156">
        <v>62790</v>
      </c>
      <c r="B156">
        <v>0.6</v>
      </c>
    </row>
    <row r="157" spans="1:2">
      <c r="A157">
        <v>62855</v>
      </c>
      <c r="B157">
        <v>0.3</v>
      </c>
    </row>
    <row r="158" spans="1:2">
      <c r="A158">
        <v>62863</v>
      </c>
      <c r="B158">
        <v>0.6</v>
      </c>
    </row>
    <row r="159" spans="1:2">
      <c r="A159">
        <v>63096</v>
      </c>
      <c r="B159">
        <v>0.6</v>
      </c>
    </row>
    <row r="160" spans="1:2">
      <c r="A160">
        <v>63282</v>
      </c>
      <c r="B160">
        <v>0.3</v>
      </c>
    </row>
    <row r="161" spans="1:2">
      <c r="A161">
        <v>63428</v>
      </c>
      <c r="B161">
        <v>0.6</v>
      </c>
    </row>
    <row r="162" spans="1:2">
      <c r="A162">
        <v>63436</v>
      </c>
      <c r="B162">
        <v>0.6</v>
      </c>
    </row>
    <row r="163" spans="1:2">
      <c r="A163">
        <v>63967</v>
      </c>
      <c r="B163">
        <v>0.6</v>
      </c>
    </row>
    <row r="164" spans="1:2">
      <c r="A164">
        <v>64777</v>
      </c>
      <c r="B164">
        <v>0.6</v>
      </c>
    </row>
    <row r="165" spans="1:2">
      <c r="A165">
        <v>65013</v>
      </c>
      <c r="B165">
        <v>0.1</v>
      </c>
    </row>
    <row r="166" spans="1:2">
      <c r="A166">
        <v>65110</v>
      </c>
      <c r="B166">
        <v>0.4</v>
      </c>
    </row>
    <row r="167" spans="1:2">
      <c r="A167">
        <v>65170</v>
      </c>
      <c r="B167">
        <v>0.4</v>
      </c>
    </row>
    <row r="168" spans="1:2">
      <c r="A168">
        <v>65188</v>
      </c>
      <c r="B168">
        <v>0.4</v>
      </c>
    </row>
    <row r="169" spans="1:2">
      <c r="A169">
        <v>65196</v>
      </c>
      <c r="B169">
        <v>0.6</v>
      </c>
    </row>
    <row r="170" spans="1:2">
      <c r="A170">
        <v>65234</v>
      </c>
      <c r="B170">
        <v>0.6</v>
      </c>
    </row>
    <row r="171" spans="1:2">
      <c r="A171">
        <v>65307</v>
      </c>
      <c r="B171">
        <v>0.1</v>
      </c>
    </row>
    <row r="172" spans="1:2">
      <c r="A172">
        <v>65609</v>
      </c>
      <c r="B172">
        <v>0.6</v>
      </c>
    </row>
    <row r="173" spans="1:2">
      <c r="A173">
        <v>65625</v>
      </c>
      <c r="B173">
        <v>0.6</v>
      </c>
    </row>
    <row r="174" spans="1:2">
      <c r="A174">
        <v>65722</v>
      </c>
      <c r="B174">
        <v>0.6</v>
      </c>
    </row>
    <row r="175" spans="1:2">
      <c r="A175">
        <v>65757</v>
      </c>
      <c r="B175">
        <v>0.6</v>
      </c>
    </row>
    <row r="176" spans="1:2">
      <c r="A176">
        <v>65846</v>
      </c>
      <c r="B176">
        <v>0.6</v>
      </c>
    </row>
    <row r="177" spans="1:2">
      <c r="A177">
        <v>65919</v>
      </c>
      <c r="B177">
        <v>0.6</v>
      </c>
    </row>
    <row r="178" spans="1:2">
      <c r="A178">
        <v>67741</v>
      </c>
      <c r="B178">
        <v>0.3</v>
      </c>
    </row>
    <row r="179" spans="1:2">
      <c r="A179">
        <v>67962</v>
      </c>
      <c r="B179">
        <v>0.6</v>
      </c>
    </row>
    <row r="180" spans="1:2">
      <c r="A180">
        <v>68110</v>
      </c>
      <c r="B180">
        <v>0.6</v>
      </c>
    </row>
    <row r="181" spans="1:2">
      <c r="A181">
        <v>68144</v>
      </c>
      <c r="B181">
        <v>0.6</v>
      </c>
    </row>
    <row r="182" spans="1:2">
      <c r="A182">
        <v>68489</v>
      </c>
      <c r="B182">
        <v>0.4</v>
      </c>
    </row>
    <row r="183" spans="1:2">
      <c r="A183">
        <v>68497</v>
      </c>
      <c r="B183">
        <v>0.6</v>
      </c>
    </row>
    <row r="184" spans="1:2">
      <c r="A184">
        <v>68659</v>
      </c>
      <c r="B184">
        <v>0.1</v>
      </c>
    </row>
    <row r="185" spans="1:2">
      <c r="A185">
        <v>68896</v>
      </c>
      <c r="B185">
        <v>0.3</v>
      </c>
    </row>
    <row r="186" spans="1:2">
      <c r="A186">
        <v>69086</v>
      </c>
      <c r="B186">
        <v>0.6</v>
      </c>
    </row>
    <row r="187" spans="1:2">
      <c r="A187">
        <v>69361</v>
      </c>
      <c r="B187">
        <v>0.6</v>
      </c>
    </row>
    <row r="188" spans="1:2">
      <c r="A188">
        <v>69493</v>
      </c>
      <c r="B188">
        <v>0.6</v>
      </c>
    </row>
    <row r="189" spans="1:2">
      <c r="A189">
        <v>69515</v>
      </c>
      <c r="B189">
        <v>0.3</v>
      </c>
    </row>
    <row r="190" spans="1:2">
      <c r="A190">
        <v>70106</v>
      </c>
      <c r="B190">
        <v>0.6</v>
      </c>
    </row>
    <row r="191" spans="1:2">
      <c r="A191">
        <v>70254</v>
      </c>
      <c r="B191">
        <v>0.6</v>
      </c>
    </row>
    <row r="192" spans="1:2">
      <c r="A192">
        <v>70270</v>
      </c>
      <c r="B192">
        <v>0.7</v>
      </c>
    </row>
    <row r="193" spans="1:2">
      <c r="A193">
        <v>70491</v>
      </c>
      <c r="B193">
        <v>0.6</v>
      </c>
    </row>
    <row r="194" spans="1:2">
      <c r="A194">
        <v>71099</v>
      </c>
      <c r="B194">
        <v>0.6</v>
      </c>
    </row>
    <row r="195" spans="1:2">
      <c r="A195">
        <v>71129</v>
      </c>
      <c r="B195">
        <v>0.6</v>
      </c>
    </row>
    <row r="196" spans="1:2">
      <c r="A196">
        <v>72249</v>
      </c>
      <c r="B196">
        <v>0.6</v>
      </c>
    </row>
    <row r="197" spans="1:2">
      <c r="A197">
        <v>72419</v>
      </c>
      <c r="B197">
        <v>0.3</v>
      </c>
    </row>
    <row r="198" spans="1:2">
      <c r="A198">
        <v>72680</v>
      </c>
      <c r="B198">
        <v>0.6</v>
      </c>
    </row>
    <row r="199" spans="1:2">
      <c r="A199">
        <v>73130</v>
      </c>
      <c r="B199">
        <v>0.6</v>
      </c>
    </row>
    <row r="200" spans="1:2">
      <c r="A200">
        <v>73156</v>
      </c>
      <c r="B200">
        <v>0.6</v>
      </c>
    </row>
    <row r="201" spans="1:2">
      <c r="A201">
        <v>73199</v>
      </c>
      <c r="B201">
        <v>0.6</v>
      </c>
    </row>
    <row r="202" spans="1:2">
      <c r="A202">
        <v>73237</v>
      </c>
      <c r="B202">
        <v>0.6</v>
      </c>
    </row>
    <row r="203" spans="1:2">
      <c r="A203">
        <v>73253</v>
      </c>
      <c r="B203">
        <v>0.4</v>
      </c>
    </row>
    <row r="204" spans="1:2">
      <c r="A204">
        <v>73610</v>
      </c>
      <c r="B204">
        <v>0.6</v>
      </c>
    </row>
    <row r="205" spans="1:2">
      <c r="A205">
        <v>73695</v>
      </c>
      <c r="B205">
        <v>0.6</v>
      </c>
    </row>
    <row r="206" spans="1:2">
      <c r="A206">
        <v>73733</v>
      </c>
      <c r="B206">
        <v>0.6</v>
      </c>
    </row>
    <row r="207" spans="1:2">
      <c r="A207">
        <v>74764</v>
      </c>
      <c r="B207">
        <v>0.6</v>
      </c>
    </row>
    <row r="208" spans="1:2">
      <c r="A208">
        <v>74772</v>
      </c>
      <c r="B208">
        <v>0.1</v>
      </c>
    </row>
    <row r="209" spans="1:2">
      <c r="A209">
        <v>75329</v>
      </c>
      <c r="B209">
        <v>0.3</v>
      </c>
    </row>
    <row r="210" spans="1:2">
      <c r="A210">
        <v>75523</v>
      </c>
      <c r="B210">
        <v>0.6</v>
      </c>
    </row>
    <row r="211" spans="1:2">
      <c r="A211">
        <v>76163</v>
      </c>
      <c r="B211">
        <v>0.3</v>
      </c>
    </row>
    <row r="212" spans="1:2">
      <c r="A212">
        <v>76309</v>
      </c>
      <c r="B212">
        <v>0.6</v>
      </c>
    </row>
    <row r="213" spans="1:2">
      <c r="A213">
        <v>76457</v>
      </c>
      <c r="B213">
        <v>0.3</v>
      </c>
    </row>
    <row r="214" spans="1:2">
      <c r="A214">
        <v>76520</v>
      </c>
      <c r="B214">
        <v>0.4</v>
      </c>
    </row>
    <row r="215" spans="1:2">
      <c r="A215">
        <v>76538</v>
      </c>
      <c r="B215">
        <v>0.1</v>
      </c>
    </row>
    <row r="216" spans="1:2">
      <c r="A216">
        <v>76570</v>
      </c>
      <c r="B216">
        <v>0.6</v>
      </c>
    </row>
    <row r="217" spans="1:2">
      <c r="A217">
        <v>76830</v>
      </c>
      <c r="B217">
        <v>0.3</v>
      </c>
    </row>
    <row r="218" spans="1:2">
      <c r="A218">
        <v>76848</v>
      </c>
      <c r="B218">
        <v>0.1</v>
      </c>
    </row>
    <row r="219" spans="1:2">
      <c r="A219">
        <v>76996</v>
      </c>
      <c r="B219">
        <v>0.6</v>
      </c>
    </row>
    <row r="220" spans="1:2">
      <c r="A220">
        <v>77038</v>
      </c>
      <c r="B220">
        <v>0.3</v>
      </c>
    </row>
    <row r="221" spans="1:2">
      <c r="A221">
        <v>77160</v>
      </c>
      <c r="B221">
        <v>0.4</v>
      </c>
    </row>
    <row r="222" spans="1:2">
      <c r="A222">
        <v>77402</v>
      </c>
      <c r="B222">
        <v>0.6</v>
      </c>
    </row>
    <row r="223" spans="1:2">
      <c r="A223">
        <v>77631</v>
      </c>
      <c r="B223">
        <v>0.6</v>
      </c>
    </row>
    <row r="224" spans="1:2">
      <c r="A224">
        <v>77968</v>
      </c>
      <c r="B224">
        <v>0.6</v>
      </c>
    </row>
    <row r="225" spans="1:2">
      <c r="A225">
        <v>78131</v>
      </c>
      <c r="B225">
        <v>0.3</v>
      </c>
    </row>
    <row r="226" spans="1:2">
      <c r="A226">
        <v>78328</v>
      </c>
      <c r="B226">
        <v>0.6</v>
      </c>
    </row>
    <row r="227" spans="1:2">
      <c r="A227">
        <v>78336</v>
      </c>
      <c r="B227">
        <v>0.6</v>
      </c>
    </row>
    <row r="228" spans="1:2">
      <c r="A228">
        <v>78352</v>
      </c>
      <c r="B228">
        <v>0.6</v>
      </c>
    </row>
    <row r="229" spans="1:2">
      <c r="A229">
        <v>78662</v>
      </c>
      <c r="B229">
        <v>0.3</v>
      </c>
    </row>
    <row r="230" spans="1:2">
      <c r="A230">
        <v>78824</v>
      </c>
      <c r="B230">
        <v>0.3</v>
      </c>
    </row>
    <row r="231" spans="1:2">
      <c r="A231">
        <v>78891</v>
      </c>
      <c r="B231">
        <v>0.6</v>
      </c>
    </row>
    <row r="232" spans="1:2">
      <c r="A232">
        <v>79014</v>
      </c>
      <c r="B232">
        <v>0.6</v>
      </c>
    </row>
    <row r="233" spans="1:2">
      <c r="A233">
        <v>79146</v>
      </c>
      <c r="B233">
        <v>0.6</v>
      </c>
    </row>
    <row r="234" spans="1:2">
      <c r="A234">
        <v>79260</v>
      </c>
      <c r="B234">
        <v>0.6</v>
      </c>
    </row>
    <row r="235" spans="1:2">
      <c r="A235">
        <v>79383</v>
      </c>
      <c r="B235">
        <v>0.6</v>
      </c>
    </row>
    <row r="236" spans="1:2">
      <c r="A236">
        <v>79464</v>
      </c>
      <c r="B236">
        <v>0.6</v>
      </c>
    </row>
    <row r="237" spans="1:2">
      <c r="A237">
        <v>79626</v>
      </c>
      <c r="B237">
        <v>0.6</v>
      </c>
    </row>
    <row r="238" spans="1:2">
      <c r="A238">
        <v>79634</v>
      </c>
      <c r="B238">
        <v>0.4</v>
      </c>
    </row>
    <row r="239" spans="1:2">
      <c r="A239">
        <v>79685</v>
      </c>
      <c r="B239">
        <v>0.6</v>
      </c>
    </row>
    <row r="240" spans="1:2">
      <c r="A240">
        <v>80314</v>
      </c>
      <c r="B240">
        <v>0.6</v>
      </c>
    </row>
    <row r="241" spans="1:2">
      <c r="A241">
        <v>80330</v>
      </c>
      <c r="B241">
        <v>0.6</v>
      </c>
    </row>
    <row r="242" spans="1:2">
      <c r="A242">
        <v>80357</v>
      </c>
      <c r="B242">
        <v>0.6</v>
      </c>
    </row>
    <row r="243" spans="1:2">
      <c r="A243">
        <v>80446</v>
      </c>
      <c r="B243">
        <v>0.6</v>
      </c>
    </row>
    <row r="244" spans="1:2">
      <c r="A244">
        <v>80616</v>
      </c>
      <c r="B244">
        <v>0.6</v>
      </c>
    </row>
    <row r="245" spans="1:2">
      <c r="A245">
        <v>80730</v>
      </c>
      <c r="B245">
        <v>0.6</v>
      </c>
    </row>
    <row r="246" spans="1:2">
      <c r="A246">
        <v>80802</v>
      </c>
      <c r="B246">
        <v>0.6</v>
      </c>
    </row>
    <row r="247" spans="1:2">
      <c r="A247">
        <v>80985</v>
      </c>
      <c r="B247">
        <v>0.6</v>
      </c>
    </row>
    <row r="248" spans="1:2">
      <c r="A248">
        <v>81000</v>
      </c>
      <c r="B248">
        <v>0.6</v>
      </c>
    </row>
    <row r="249" spans="1:2">
      <c r="A249">
        <v>81434</v>
      </c>
      <c r="B249">
        <v>0.6</v>
      </c>
    </row>
    <row r="250" spans="1:2">
      <c r="A250">
        <v>81442</v>
      </c>
      <c r="B250">
        <v>0.6</v>
      </c>
    </row>
    <row r="251" spans="1:2">
      <c r="A251">
        <v>81450</v>
      </c>
      <c r="B251">
        <v>0.6</v>
      </c>
    </row>
    <row r="252" spans="1:2">
      <c r="A252">
        <v>81604</v>
      </c>
      <c r="B252">
        <v>0.4</v>
      </c>
    </row>
    <row r="253" spans="1:2">
      <c r="A253">
        <v>81663</v>
      </c>
      <c r="B253">
        <v>0.6</v>
      </c>
    </row>
    <row r="254" spans="1:2">
      <c r="A254">
        <v>81680</v>
      </c>
      <c r="B254">
        <v>0.6</v>
      </c>
    </row>
    <row r="255" spans="1:2">
      <c r="A255">
        <v>81809</v>
      </c>
      <c r="B255">
        <v>0.4</v>
      </c>
    </row>
    <row r="256" spans="1:2">
      <c r="A256">
        <v>81981</v>
      </c>
      <c r="B256">
        <v>0.6</v>
      </c>
    </row>
    <row r="257" spans="1:2">
      <c r="A257">
        <v>82066</v>
      </c>
      <c r="B257">
        <v>0.6</v>
      </c>
    </row>
    <row r="258" spans="1:2">
      <c r="A258">
        <v>82317</v>
      </c>
      <c r="B258">
        <v>0.4</v>
      </c>
    </row>
    <row r="259" spans="1:2">
      <c r="A259">
        <v>82473</v>
      </c>
      <c r="B259">
        <v>0.6</v>
      </c>
    </row>
    <row r="260" spans="1:2">
      <c r="A260">
        <v>82732</v>
      </c>
      <c r="B260">
        <v>0.3</v>
      </c>
    </row>
    <row r="261" spans="1:2">
      <c r="A261">
        <v>83038</v>
      </c>
      <c r="B261">
        <v>0.6</v>
      </c>
    </row>
    <row r="262" spans="1:2">
      <c r="A262">
        <v>83070</v>
      </c>
      <c r="B262">
        <v>0.1</v>
      </c>
    </row>
    <row r="263" spans="1:2">
      <c r="A263">
        <v>83267</v>
      </c>
      <c r="B263">
        <v>0.7</v>
      </c>
    </row>
    <row r="264" spans="1:2">
      <c r="A264">
        <v>83402</v>
      </c>
      <c r="B264">
        <v>0.6</v>
      </c>
    </row>
    <row r="265" spans="1:2">
      <c r="A265">
        <v>83410</v>
      </c>
      <c r="B265">
        <v>0.4</v>
      </c>
    </row>
    <row r="266" spans="1:2">
      <c r="A266">
        <v>83445</v>
      </c>
      <c r="B266">
        <v>0.6</v>
      </c>
    </row>
    <row r="267" spans="1:2">
      <c r="A267">
        <v>83763</v>
      </c>
      <c r="B267">
        <v>0.6</v>
      </c>
    </row>
    <row r="268" spans="1:2">
      <c r="A268">
        <v>84158</v>
      </c>
      <c r="B268">
        <v>0.3</v>
      </c>
    </row>
    <row r="269" spans="1:2">
      <c r="A269">
        <v>84557</v>
      </c>
      <c r="B269">
        <v>0.6</v>
      </c>
    </row>
    <row r="270" spans="1:2">
      <c r="A270">
        <v>84867</v>
      </c>
      <c r="B270">
        <v>0.6</v>
      </c>
    </row>
    <row r="271" spans="1:2">
      <c r="A271">
        <v>84905</v>
      </c>
      <c r="B271">
        <v>0.4</v>
      </c>
    </row>
    <row r="272" spans="1:2">
      <c r="A272">
        <v>85162</v>
      </c>
      <c r="B272">
        <v>0.6</v>
      </c>
    </row>
    <row r="273" spans="1:2">
      <c r="A273">
        <v>85219</v>
      </c>
      <c r="B273">
        <v>0.6</v>
      </c>
    </row>
    <row r="274" spans="1:2">
      <c r="A274">
        <v>85251</v>
      </c>
      <c r="B274">
        <v>0.6</v>
      </c>
    </row>
    <row r="275" spans="1:2">
      <c r="A275">
        <v>85987</v>
      </c>
      <c r="B275">
        <v>0.6</v>
      </c>
    </row>
    <row r="276" spans="1:2">
      <c r="A276">
        <v>86126</v>
      </c>
      <c r="B276">
        <v>0.6</v>
      </c>
    </row>
    <row r="277" spans="1:2">
      <c r="A277">
        <v>86347</v>
      </c>
      <c r="B277">
        <v>0.6</v>
      </c>
    </row>
    <row r="278" spans="1:2">
      <c r="A278">
        <v>86487</v>
      </c>
      <c r="B278">
        <v>0.4</v>
      </c>
    </row>
    <row r="279" spans="1:2">
      <c r="A279">
        <v>86940</v>
      </c>
      <c r="B279">
        <v>0.6</v>
      </c>
    </row>
    <row r="280" spans="1:2">
      <c r="A280">
        <v>87041</v>
      </c>
      <c r="B280">
        <v>0.1</v>
      </c>
    </row>
    <row r="281" spans="1:2">
      <c r="A281">
        <v>88137</v>
      </c>
      <c r="B281">
        <v>0.6</v>
      </c>
    </row>
    <row r="282" spans="1:2">
      <c r="A282">
        <v>88218</v>
      </c>
      <c r="B282">
        <v>0.6</v>
      </c>
    </row>
    <row r="283" spans="1:2">
      <c r="A283">
        <v>88226</v>
      </c>
      <c r="B283">
        <v>0.1</v>
      </c>
    </row>
    <row r="284" spans="1:2">
      <c r="A284">
        <v>88811</v>
      </c>
      <c r="B284">
        <v>0.3</v>
      </c>
    </row>
    <row r="285" spans="1:2">
      <c r="A285">
        <v>89141</v>
      </c>
      <c r="B285">
        <v>0.6</v>
      </c>
    </row>
    <row r="286" spans="1:2">
      <c r="A286">
        <v>90999</v>
      </c>
      <c r="B286">
        <v>0.4</v>
      </c>
    </row>
    <row r="287" spans="1:2">
      <c r="A287">
        <v>91014</v>
      </c>
      <c r="B287">
        <v>0.4</v>
      </c>
    </row>
    <row r="288" spans="1:2">
      <c r="A288">
        <v>91197</v>
      </c>
      <c r="B288">
        <v>0.4</v>
      </c>
    </row>
    <row r="289" spans="1:2">
      <c r="A289">
        <v>91219</v>
      </c>
      <c r="B289">
        <v>0.6</v>
      </c>
    </row>
    <row r="290" spans="1:2">
      <c r="A290">
        <v>91464</v>
      </c>
      <c r="B290">
        <v>0.6</v>
      </c>
    </row>
    <row r="291" spans="1:2">
      <c r="A291">
        <v>91510</v>
      </c>
      <c r="B291">
        <v>0.4</v>
      </c>
    </row>
    <row r="292" spans="1:2">
      <c r="A292">
        <v>91928</v>
      </c>
      <c r="B292">
        <v>0.6</v>
      </c>
    </row>
    <row r="293" spans="1:2">
      <c r="A293">
        <v>92010</v>
      </c>
      <c r="B293">
        <v>0.4</v>
      </c>
    </row>
    <row r="294" spans="1:2">
      <c r="A294">
        <v>92584</v>
      </c>
      <c r="B294">
        <v>0.6</v>
      </c>
    </row>
    <row r="295" spans="1:2">
      <c r="A295">
        <v>93947</v>
      </c>
      <c r="B295">
        <v>0.1</v>
      </c>
    </row>
    <row r="296" spans="1:2">
      <c r="A296">
        <v>94099</v>
      </c>
      <c r="B296">
        <v>0.1</v>
      </c>
    </row>
    <row r="297" spans="1:2">
      <c r="A297">
        <v>94820</v>
      </c>
      <c r="B297">
        <v>0.6</v>
      </c>
    </row>
    <row r="298" spans="1:2">
      <c r="A298">
        <v>94935</v>
      </c>
      <c r="B298">
        <v>0.6</v>
      </c>
    </row>
    <row r="299" spans="1:2">
      <c r="A299">
        <v>95257</v>
      </c>
      <c r="B299">
        <v>0.4</v>
      </c>
    </row>
    <row r="300" spans="1:2">
      <c r="A300">
        <v>95320</v>
      </c>
      <c r="B300">
        <v>0.6</v>
      </c>
    </row>
    <row r="301" spans="1:2">
      <c r="A301">
        <v>95583</v>
      </c>
      <c r="B301">
        <v>0.6</v>
      </c>
    </row>
    <row r="302" spans="1:2">
      <c r="A302">
        <v>96130</v>
      </c>
      <c r="B302">
        <v>0.6</v>
      </c>
    </row>
    <row r="303" spans="1:2">
      <c r="A303">
        <v>96148</v>
      </c>
      <c r="B303">
        <v>0.4</v>
      </c>
    </row>
    <row r="304" spans="1:2">
      <c r="A304">
        <v>96342</v>
      </c>
      <c r="B304">
        <v>0.3</v>
      </c>
    </row>
    <row r="305" spans="1:2">
      <c r="A305">
        <v>96431</v>
      </c>
      <c r="B305">
        <v>0.3</v>
      </c>
    </row>
    <row r="306" spans="1:2">
      <c r="A306">
        <v>96598</v>
      </c>
      <c r="B306">
        <v>0.6</v>
      </c>
    </row>
    <row r="307" spans="1:2">
      <c r="A307">
        <v>96750</v>
      </c>
      <c r="B307">
        <v>0.3</v>
      </c>
    </row>
    <row r="308" spans="1:2">
      <c r="A308">
        <v>96806</v>
      </c>
      <c r="B308">
        <v>0.6</v>
      </c>
    </row>
    <row r="309" spans="1:2">
      <c r="A309">
        <v>97373</v>
      </c>
      <c r="B309">
        <v>0.4</v>
      </c>
    </row>
    <row r="310" spans="1:2">
      <c r="A310">
        <v>97462</v>
      </c>
      <c r="B310">
        <v>0.4</v>
      </c>
    </row>
    <row r="311" spans="1:2">
      <c r="A311">
        <v>97560</v>
      </c>
      <c r="B311">
        <v>0.4</v>
      </c>
    </row>
    <row r="312" spans="1:2">
      <c r="A312">
        <v>97578</v>
      </c>
      <c r="B312">
        <v>0.3</v>
      </c>
    </row>
    <row r="313" spans="1:2">
      <c r="A313">
        <v>97632</v>
      </c>
      <c r="B313">
        <v>0.3</v>
      </c>
    </row>
    <row r="314" spans="1:2">
      <c r="A314">
        <v>97667</v>
      </c>
      <c r="B314">
        <v>0.6</v>
      </c>
    </row>
    <row r="315" spans="1:2">
      <c r="A315">
        <v>97705</v>
      </c>
      <c r="B315">
        <v>0.4</v>
      </c>
    </row>
    <row r="316" spans="1:2">
      <c r="A316">
        <v>97748</v>
      </c>
      <c r="B316">
        <v>0.4</v>
      </c>
    </row>
    <row r="317" spans="1:2">
      <c r="A317">
        <v>97764</v>
      </c>
      <c r="B317">
        <v>0.6</v>
      </c>
    </row>
    <row r="318" spans="1:2">
      <c r="A318">
        <v>97799</v>
      </c>
      <c r="B318">
        <v>0.1</v>
      </c>
    </row>
    <row r="319" spans="1:2">
      <c r="A319">
        <v>97985</v>
      </c>
      <c r="B319">
        <v>0.1</v>
      </c>
    </row>
    <row r="320" spans="1:2">
      <c r="A320">
        <v>98078</v>
      </c>
      <c r="B320">
        <v>0.6</v>
      </c>
    </row>
    <row r="321" spans="1:2">
      <c r="A321">
        <v>98094</v>
      </c>
      <c r="B321">
        <v>0.6</v>
      </c>
    </row>
    <row r="322" spans="1:2">
      <c r="A322">
        <v>98159</v>
      </c>
      <c r="B322">
        <v>0.3</v>
      </c>
    </row>
    <row r="323" spans="1:2">
      <c r="A323">
        <v>98221</v>
      </c>
      <c r="B323">
        <v>0.4</v>
      </c>
    </row>
    <row r="324" spans="1:2">
      <c r="A324">
        <v>98370</v>
      </c>
      <c r="B324">
        <v>0.6</v>
      </c>
    </row>
    <row r="325" spans="1:2">
      <c r="A325">
        <v>98663</v>
      </c>
      <c r="B325">
        <v>0.3</v>
      </c>
    </row>
    <row r="326" spans="1:2">
      <c r="A326">
        <v>98698</v>
      </c>
      <c r="B326">
        <v>0.3</v>
      </c>
    </row>
    <row r="327" spans="1:2">
      <c r="A327">
        <v>99210</v>
      </c>
      <c r="B327">
        <v>0.3</v>
      </c>
    </row>
    <row r="328" spans="1:2">
      <c r="A328">
        <v>99295</v>
      </c>
      <c r="B328">
        <v>0.6</v>
      </c>
    </row>
    <row r="329" spans="1:2">
      <c r="A329">
        <v>99309</v>
      </c>
      <c r="B329">
        <v>0.6</v>
      </c>
    </row>
    <row r="330" spans="1:2">
      <c r="A330">
        <v>99449</v>
      </c>
      <c r="B330">
        <v>0.6</v>
      </c>
    </row>
    <row r="331" spans="1:2">
      <c r="A331">
        <v>99465</v>
      </c>
      <c r="B331">
        <v>0.6</v>
      </c>
    </row>
    <row r="332" spans="1:2">
      <c r="A332">
        <v>99554</v>
      </c>
      <c r="B332">
        <v>0.4</v>
      </c>
    </row>
    <row r="333" spans="1:2">
      <c r="A333">
        <v>99678</v>
      </c>
      <c r="B333">
        <v>0.6</v>
      </c>
    </row>
    <row r="334" spans="1:2">
      <c r="A334">
        <v>99686</v>
      </c>
      <c r="B334">
        <v>0.6</v>
      </c>
    </row>
    <row r="335" spans="1:2">
      <c r="A335">
        <v>100439</v>
      </c>
      <c r="B335">
        <v>0.6</v>
      </c>
    </row>
    <row r="336" spans="1:2">
      <c r="A336">
        <v>100684</v>
      </c>
      <c r="B336">
        <v>0.1</v>
      </c>
    </row>
    <row r="337" spans="1:2">
      <c r="A337">
        <v>100838</v>
      </c>
      <c r="B337">
        <v>0.1</v>
      </c>
    </row>
    <row r="338" spans="1:2">
      <c r="A338">
        <v>101753</v>
      </c>
      <c r="B338">
        <v>0.3</v>
      </c>
    </row>
    <row r="339" spans="1:2">
      <c r="A339">
        <v>101915</v>
      </c>
      <c r="B339">
        <v>0.3</v>
      </c>
    </row>
    <row r="340" spans="1:2">
      <c r="A340">
        <v>102059</v>
      </c>
      <c r="B340">
        <v>0.6</v>
      </c>
    </row>
    <row r="341" spans="1:2">
      <c r="A341">
        <v>102067</v>
      </c>
      <c r="B341">
        <v>0.6</v>
      </c>
    </row>
    <row r="342" spans="1:2">
      <c r="A342">
        <v>102091</v>
      </c>
      <c r="B342">
        <v>0.1</v>
      </c>
    </row>
    <row r="343" spans="1:2">
      <c r="A343">
        <v>102121</v>
      </c>
      <c r="B343">
        <v>0.4</v>
      </c>
    </row>
    <row r="344" spans="1:2">
      <c r="A344">
        <v>102229</v>
      </c>
      <c r="B344">
        <v>0.4</v>
      </c>
    </row>
    <row r="345" spans="1:2">
      <c r="A345">
        <v>102920</v>
      </c>
      <c r="B345">
        <v>0.3</v>
      </c>
    </row>
    <row r="346" spans="1:2">
      <c r="A346">
        <v>103047</v>
      </c>
      <c r="B346">
        <v>0.3</v>
      </c>
    </row>
    <row r="347" spans="1:2">
      <c r="A347">
        <v>103098</v>
      </c>
      <c r="B347">
        <v>0.4</v>
      </c>
    </row>
    <row r="348" spans="1:2">
      <c r="A348">
        <v>103187</v>
      </c>
      <c r="B348">
        <v>0.3</v>
      </c>
    </row>
    <row r="349" spans="1:2">
      <c r="A349">
        <v>103195</v>
      </c>
      <c r="B349">
        <v>0.6</v>
      </c>
    </row>
    <row r="350" spans="1:2">
      <c r="A350">
        <v>103349</v>
      </c>
      <c r="B350">
        <v>0.4</v>
      </c>
    </row>
    <row r="351" spans="1:2">
      <c r="A351">
        <v>103420</v>
      </c>
      <c r="B351">
        <v>0.4</v>
      </c>
    </row>
    <row r="352" spans="1:2">
      <c r="A352">
        <v>103560</v>
      </c>
      <c r="B352">
        <v>0.3</v>
      </c>
    </row>
    <row r="353" spans="1:2">
      <c r="A353">
        <v>103578</v>
      </c>
      <c r="B353">
        <v>0.4</v>
      </c>
    </row>
    <row r="354" spans="1:2">
      <c r="A354">
        <v>103730</v>
      </c>
      <c r="B354">
        <v>0.6</v>
      </c>
    </row>
    <row r="355" spans="1:2">
      <c r="A355">
        <v>103756</v>
      </c>
      <c r="B355">
        <v>0.1</v>
      </c>
    </row>
    <row r="356" spans="1:2">
      <c r="A356">
        <v>103918</v>
      </c>
      <c r="B356">
        <v>0.6</v>
      </c>
    </row>
    <row r="357" spans="1:2">
      <c r="A357">
        <v>103950</v>
      </c>
      <c r="B357">
        <v>0.6</v>
      </c>
    </row>
    <row r="358" spans="1:2">
      <c r="A358">
        <v>103985</v>
      </c>
      <c r="B358">
        <v>0.6</v>
      </c>
    </row>
    <row r="359" spans="1:2">
      <c r="A359">
        <v>104051</v>
      </c>
      <c r="B359">
        <v>0.4</v>
      </c>
    </row>
    <row r="360" spans="1:2">
      <c r="A360">
        <v>104078</v>
      </c>
      <c r="B360">
        <v>0.4</v>
      </c>
    </row>
    <row r="361" spans="1:2">
      <c r="A361">
        <v>104132</v>
      </c>
      <c r="B361">
        <v>0.3</v>
      </c>
    </row>
    <row r="362" spans="1:2">
      <c r="A362">
        <v>104272</v>
      </c>
      <c r="B362">
        <v>0.3</v>
      </c>
    </row>
    <row r="363" spans="1:2">
      <c r="A363">
        <v>104442</v>
      </c>
      <c r="B363">
        <v>0.3</v>
      </c>
    </row>
    <row r="364" spans="1:2">
      <c r="A364">
        <v>104485</v>
      </c>
      <c r="B364">
        <v>0.6</v>
      </c>
    </row>
    <row r="365" spans="1:2">
      <c r="A365">
        <v>105139</v>
      </c>
      <c r="B365">
        <v>0.6</v>
      </c>
    </row>
    <row r="366" spans="1:2">
      <c r="A366">
        <v>105155</v>
      </c>
      <c r="B366">
        <v>0.6</v>
      </c>
    </row>
    <row r="367" spans="1:2">
      <c r="A367">
        <v>105325</v>
      </c>
      <c r="B367">
        <v>0.6</v>
      </c>
    </row>
    <row r="368" spans="1:2">
      <c r="A368">
        <v>105457</v>
      </c>
      <c r="B368">
        <v>0.3</v>
      </c>
    </row>
    <row r="369" spans="1:2">
      <c r="A369">
        <v>105945</v>
      </c>
      <c r="B369">
        <v>0.6</v>
      </c>
    </row>
    <row r="370" spans="1:2">
      <c r="A370">
        <v>106062</v>
      </c>
      <c r="B370">
        <v>0.6</v>
      </c>
    </row>
    <row r="371" spans="1:2">
      <c r="A371">
        <v>106160</v>
      </c>
      <c r="B371">
        <v>0.6</v>
      </c>
    </row>
    <row r="372" spans="1:2">
      <c r="A372">
        <v>106240</v>
      </c>
      <c r="B372">
        <v>0.1</v>
      </c>
    </row>
    <row r="373" spans="1:2">
      <c r="A373">
        <v>106615</v>
      </c>
      <c r="B373">
        <v>0.6</v>
      </c>
    </row>
    <row r="374" spans="1:2">
      <c r="A374">
        <v>106631</v>
      </c>
      <c r="B374">
        <v>0.4</v>
      </c>
    </row>
    <row r="375" spans="1:2">
      <c r="A375">
        <v>107727</v>
      </c>
      <c r="B375">
        <v>0.6</v>
      </c>
    </row>
    <row r="376" spans="1:2">
      <c r="A376">
        <v>107743</v>
      </c>
      <c r="B376">
        <v>0.6</v>
      </c>
    </row>
    <row r="377" spans="1:2">
      <c r="A377">
        <v>108308</v>
      </c>
      <c r="B377">
        <v>0.4</v>
      </c>
    </row>
    <row r="378" spans="1:2">
      <c r="A378">
        <v>108316</v>
      </c>
      <c r="B378">
        <v>0.6</v>
      </c>
    </row>
    <row r="379" spans="1:2">
      <c r="A379">
        <v>108421</v>
      </c>
      <c r="B379">
        <v>0.6</v>
      </c>
    </row>
    <row r="380" spans="1:2">
      <c r="A380">
        <v>108499</v>
      </c>
      <c r="B380">
        <v>0.6</v>
      </c>
    </row>
    <row r="381" spans="1:2">
      <c r="A381">
        <v>108570</v>
      </c>
      <c r="B381">
        <v>0.6</v>
      </c>
    </row>
    <row r="382" spans="1:2">
      <c r="A382">
        <v>109010</v>
      </c>
      <c r="B382">
        <v>0.6</v>
      </c>
    </row>
    <row r="383" spans="1:2">
      <c r="A383">
        <v>109410</v>
      </c>
      <c r="B383">
        <v>0.4</v>
      </c>
    </row>
    <row r="384" spans="1:2">
      <c r="A384">
        <v>109487</v>
      </c>
      <c r="B384">
        <v>0.6</v>
      </c>
    </row>
    <row r="385" spans="1:2">
      <c r="A385">
        <v>109541</v>
      </c>
      <c r="B385">
        <v>0.4</v>
      </c>
    </row>
    <row r="386" spans="1:2">
      <c r="A386">
        <v>109690</v>
      </c>
      <c r="B386">
        <v>0.6</v>
      </c>
    </row>
    <row r="387" spans="1:2">
      <c r="A387">
        <v>109932</v>
      </c>
      <c r="B387">
        <v>0.6</v>
      </c>
    </row>
    <row r="388" spans="1:2">
      <c r="A388">
        <v>109959</v>
      </c>
      <c r="B388">
        <v>0.6</v>
      </c>
    </row>
    <row r="389" spans="1:2">
      <c r="A389">
        <v>110159</v>
      </c>
      <c r="B389">
        <v>0.6</v>
      </c>
    </row>
    <row r="390" spans="1:2">
      <c r="A390">
        <v>110264</v>
      </c>
      <c r="B390">
        <v>0.3</v>
      </c>
    </row>
    <row r="391" spans="1:2">
      <c r="A391">
        <v>110469</v>
      </c>
      <c r="B391">
        <v>0.1</v>
      </c>
    </row>
    <row r="392" spans="1:2">
      <c r="A392">
        <v>110485</v>
      </c>
      <c r="B392">
        <v>0.6</v>
      </c>
    </row>
    <row r="393" spans="1:2">
      <c r="A393">
        <v>110728</v>
      </c>
      <c r="B393">
        <v>0.6</v>
      </c>
    </row>
    <row r="394" spans="1:2">
      <c r="A394">
        <v>111198</v>
      </c>
      <c r="B394">
        <v>0.6</v>
      </c>
    </row>
    <row r="395" spans="1:2">
      <c r="A395">
        <v>111279</v>
      </c>
      <c r="B395">
        <v>0.6</v>
      </c>
    </row>
    <row r="396" spans="1:2">
      <c r="A396">
        <v>111406</v>
      </c>
      <c r="B396">
        <v>0.4</v>
      </c>
    </row>
    <row r="397" spans="1:2">
      <c r="A397">
        <v>111520</v>
      </c>
      <c r="B397">
        <v>0.6</v>
      </c>
    </row>
    <row r="398" spans="1:2">
      <c r="A398">
        <v>111813</v>
      </c>
      <c r="B398">
        <v>0.3</v>
      </c>
    </row>
    <row r="399" spans="1:2">
      <c r="A399">
        <v>112038</v>
      </c>
      <c r="B399">
        <v>0.6</v>
      </c>
    </row>
    <row r="400" spans="1:2">
      <c r="A400">
        <v>112151</v>
      </c>
      <c r="B400">
        <v>0.6</v>
      </c>
    </row>
    <row r="401" spans="1:2">
      <c r="A401">
        <v>112232</v>
      </c>
      <c r="B401">
        <v>0.1</v>
      </c>
    </row>
    <row r="402" spans="1:2">
      <c r="A402">
        <v>112321</v>
      </c>
      <c r="B402">
        <v>0.4</v>
      </c>
    </row>
    <row r="403" spans="1:2">
      <c r="A403">
        <v>112658</v>
      </c>
      <c r="B403">
        <v>0.3</v>
      </c>
    </row>
    <row r="404" spans="1:2">
      <c r="A404">
        <v>112674</v>
      </c>
      <c r="B404">
        <v>0.6</v>
      </c>
    </row>
    <row r="405" spans="1:2">
      <c r="A405">
        <v>112780</v>
      </c>
      <c r="B405">
        <v>0.6</v>
      </c>
    </row>
    <row r="406" spans="1:2">
      <c r="A406">
        <v>112860</v>
      </c>
      <c r="B406">
        <v>0.4</v>
      </c>
    </row>
    <row r="407" spans="1:2">
      <c r="A407">
        <v>112879</v>
      </c>
      <c r="B407">
        <v>0.6</v>
      </c>
    </row>
    <row r="408" spans="1:2">
      <c r="A408">
        <v>112895</v>
      </c>
      <c r="B408">
        <v>0.6</v>
      </c>
    </row>
    <row r="409" spans="1:2">
      <c r="A409">
        <v>113301</v>
      </c>
      <c r="B409">
        <v>0.6</v>
      </c>
    </row>
    <row r="410" spans="1:2">
      <c r="A410">
        <v>113328</v>
      </c>
      <c r="B410">
        <v>0.4</v>
      </c>
    </row>
    <row r="411" spans="1:2">
      <c r="A411">
        <v>113565</v>
      </c>
      <c r="B411">
        <v>0.3</v>
      </c>
    </row>
    <row r="412" spans="1:2">
      <c r="A412">
        <v>113751</v>
      </c>
      <c r="B412">
        <v>0.6</v>
      </c>
    </row>
    <row r="413" spans="1:2">
      <c r="A413">
        <v>114723</v>
      </c>
      <c r="B413">
        <v>0.4</v>
      </c>
    </row>
    <row r="414" spans="1:2">
      <c r="A414">
        <v>114740</v>
      </c>
      <c r="B414">
        <v>0.4</v>
      </c>
    </row>
    <row r="415" spans="1:2">
      <c r="A415">
        <v>117374</v>
      </c>
      <c r="B415">
        <v>0.6</v>
      </c>
    </row>
    <row r="416" spans="1:2">
      <c r="A416">
        <v>117544</v>
      </c>
      <c r="B416">
        <v>0.3</v>
      </c>
    </row>
    <row r="417" spans="1:2">
      <c r="A417">
        <v>117870</v>
      </c>
      <c r="B417">
        <v>0.6</v>
      </c>
    </row>
    <row r="418" spans="1:2">
      <c r="A418">
        <v>118524</v>
      </c>
      <c r="B418">
        <v>0.6</v>
      </c>
    </row>
    <row r="419" spans="1:2">
      <c r="A419">
        <v>118621</v>
      </c>
      <c r="B419">
        <v>0.6</v>
      </c>
    </row>
    <row r="420" spans="1:2">
      <c r="A420">
        <v>118630</v>
      </c>
      <c r="B420">
        <v>0.4</v>
      </c>
    </row>
    <row r="421" spans="1:2">
      <c r="A421">
        <v>118648</v>
      </c>
      <c r="B421">
        <v>0.6</v>
      </c>
    </row>
    <row r="422" spans="1:2">
      <c r="A422">
        <v>119628</v>
      </c>
      <c r="B422">
        <v>0.6</v>
      </c>
    </row>
    <row r="423" spans="1:2">
      <c r="A423">
        <v>119644</v>
      </c>
      <c r="B423">
        <v>0.6</v>
      </c>
    </row>
    <row r="424" spans="1:2">
      <c r="A424">
        <v>119652</v>
      </c>
      <c r="B424">
        <v>0.6</v>
      </c>
    </row>
    <row r="425" spans="1:2">
      <c r="A425">
        <v>119660</v>
      </c>
      <c r="B425">
        <v>0.4</v>
      </c>
    </row>
    <row r="426" spans="1:2">
      <c r="A426">
        <v>119695</v>
      </c>
      <c r="B426">
        <v>0.6</v>
      </c>
    </row>
    <row r="427" spans="1:2">
      <c r="A427">
        <v>119776</v>
      </c>
      <c r="B427">
        <v>0.6</v>
      </c>
    </row>
    <row r="428" spans="1:2">
      <c r="A428">
        <v>119911</v>
      </c>
      <c r="B428">
        <v>0.6</v>
      </c>
    </row>
    <row r="429" spans="1:2">
      <c r="A429">
        <v>119920</v>
      </c>
      <c r="B429">
        <v>0.6</v>
      </c>
    </row>
    <row r="430" spans="1:2">
      <c r="A430">
        <v>120197</v>
      </c>
      <c r="B430">
        <v>0.3</v>
      </c>
    </row>
    <row r="431" spans="1:2">
      <c r="A431">
        <v>120332</v>
      </c>
      <c r="B431">
        <v>0.6</v>
      </c>
    </row>
    <row r="432" spans="1:2">
      <c r="A432">
        <v>120359</v>
      </c>
      <c r="B432">
        <v>0.4</v>
      </c>
    </row>
    <row r="433" spans="1:2">
      <c r="A433">
        <v>120480</v>
      </c>
      <c r="B433">
        <v>0.4</v>
      </c>
    </row>
    <row r="434" spans="1:2">
      <c r="A434">
        <v>122408</v>
      </c>
      <c r="B434">
        <v>0.4</v>
      </c>
    </row>
    <row r="435" spans="1:2">
      <c r="A435">
        <v>122483</v>
      </c>
      <c r="B435">
        <v>0.4</v>
      </c>
    </row>
    <row r="436" spans="1:2">
      <c r="A436">
        <v>122548</v>
      </c>
      <c r="B436">
        <v>0.4</v>
      </c>
    </row>
    <row r="437" spans="1:2">
      <c r="A437">
        <v>122556</v>
      </c>
      <c r="B437">
        <v>0.4</v>
      </c>
    </row>
    <row r="438" spans="1:2">
      <c r="A438">
        <v>123455</v>
      </c>
      <c r="B438">
        <v>0.1</v>
      </c>
    </row>
    <row r="439" spans="1:2">
      <c r="A439">
        <v>128821</v>
      </c>
      <c r="B439">
        <v>0.3</v>
      </c>
    </row>
    <row r="440" spans="1:2">
      <c r="A440">
        <v>128988</v>
      </c>
      <c r="B440">
        <v>0.1</v>
      </c>
    </row>
    <row r="441" spans="1:2">
      <c r="A441">
        <v>129011</v>
      </c>
      <c r="B441">
        <v>0.6</v>
      </c>
    </row>
    <row r="442" spans="1:2">
      <c r="A442">
        <v>129046</v>
      </c>
      <c r="B442">
        <v>0.4</v>
      </c>
    </row>
    <row r="443" spans="1:2">
      <c r="A443">
        <v>129151</v>
      </c>
      <c r="B443">
        <v>0.6</v>
      </c>
    </row>
    <row r="444" spans="1:2">
      <c r="A444">
        <v>129682</v>
      </c>
      <c r="B444">
        <v>0.6</v>
      </c>
    </row>
    <row r="445" spans="1:2">
      <c r="A445">
        <v>130125</v>
      </c>
      <c r="B445">
        <v>0.6</v>
      </c>
    </row>
    <row r="446" spans="1:2">
      <c r="A446">
        <v>130133</v>
      </c>
      <c r="B446">
        <v>0.6</v>
      </c>
    </row>
    <row r="447" spans="1:2">
      <c r="A447">
        <v>130168</v>
      </c>
      <c r="B447">
        <v>0.6</v>
      </c>
    </row>
    <row r="448" spans="1:2">
      <c r="A448">
        <v>130230</v>
      </c>
      <c r="B448">
        <v>0.6</v>
      </c>
    </row>
    <row r="449" spans="1:2">
      <c r="A449">
        <v>130273</v>
      </c>
      <c r="B449">
        <v>0.6</v>
      </c>
    </row>
    <row r="450" spans="1:2">
      <c r="A450">
        <v>130290</v>
      </c>
      <c r="B450">
        <v>0.3</v>
      </c>
    </row>
    <row r="451" spans="1:2">
      <c r="A451">
        <v>130346</v>
      </c>
      <c r="B451">
        <v>0.3</v>
      </c>
    </row>
    <row r="452" spans="1:2">
      <c r="A452">
        <v>131890</v>
      </c>
      <c r="B452">
        <v>0.6</v>
      </c>
    </row>
    <row r="453" spans="1:2">
      <c r="A453">
        <v>132020</v>
      </c>
      <c r="B453">
        <v>0.6</v>
      </c>
    </row>
    <row r="454" spans="1:2">
      <c r="A454">
        <v>132209</v>
      </c>
      <c r="B454">
        <v>0.6</v>
      </c>
    </row>
    <row r="455" spans="1:2">
      <c r="A455">
        <v>133396</v>
      </c>
      <c r="B455">
        <v>0.6</v>
      </c>
    </row>
    <row r="456" spans="1:2">
      <c r="A456">
        <v>133418</v>
      </c>
      <c r="B456">
        <v>0.1</v>
      </c>
    </row>
    <row r="457" spans="1:2">
      <c r="A457">
        <v>133507</v>
      </c>
      <c r="B457">
        <v>0.6</v>
      </c>
    </row>
    <row r="458" spans="1:2">
      <c r="A458">
        <v>133566</v>
      </c>
      <c r="B458">
        <v>0.6</v>
      </c>
    </row>
    <row r="459" spans="1:2">
      <c r="A459">
        <v>133850</v>
      </c>
      <c r="B459">
        <v>0.6</v>
      </c>
    </row>
    <row r="460" spans="1:2">
      <c r="A460">
        <v>133914</v>
      </c>
      <c r="B460">
        <v>0.4</v>
      </c>
    </row>
    <row r="461" spans="1:2">
      <c r="A461">
        <v>133930</v>
      </c>
      <c r="B461">
        <v>0.6</v>
      </c>
    </row>
    <row r="462" spans="1:2">
      <c r="A462">
        <v>134031</v>
      </c>
      <c r="B462">
        <v>0.6</v>
      </c>
    </row>
    <row r="463" spans="1:2">
      <c r="A463">
        <v>134040</v>
      </c>
      <c r="B463">
        <v>0.6</v>
      </c>
    </row>
    <row r="464" spans="1:2">
      <c r="A464">
        <v>134104</v>
      </c>
      <c r="B464">
        <v>0.6</v>
      </c>
    </row>
    <row r="465" spans="1:2">
      <c r="A465">
        <v>134155</v>
      </c>
      <c r="B465">
        <v>0.6</v>
      </c>
    </row>
    <row r="466" spans="1:2">
      <c r="A466">
        <v>134180</v>
      </c>
      <c r="B466">
        <v>0.6</v>
      </c>
    </row>
    <row r="467" spans="1:2">
      <c r="A467">
        <v>134376</v>
      </c>
      <c r="B467">
        <v>0.6</v>
      </c>
    </row>
    <row r="468" spans="1:2">
      <c r="A468">
        <v>134384</v>
      </c>
      <c r="B468">
        <v>0.6</v>
      </c>
    </row>
    <row r="469" spans="1:2">
      <c r="A469">
        <v>135615</v>
      </c>
      <c r="B469">
        <v>0.6</v>
      </c>
    </row>
    <row r="470" spans="1:2">
      <c r="A470">
        <v>135852</v>
      </c>
      <c r="B470">
        <v>0.4</v>
      </c>
    </row>
    <row r="471" spans="1:2">
      <c r="A471">
        <v>135860</v>
      </c>
      <c r="B471">
        <v>0.4</v>
      </c>
    </row>
    <row r="472" spans="1:2">
      <c r="A472">
        <v>136042</v>
      </c>
      <c r="B472">
        <v>0.6</v>
      </c>
    </row>
    <row r="473" spans="1:2">
      <c r="A473">
        <v>136085</v>
      </c>
      <c r="B473">
        <v>0.6</v>
      </c>
    </row>
    <row r="474" spans="1:2">
      <c r="A474">
        <v>136174</v>
      </c>
      <c r="B474">
        <v>0.7</v>
      </c>
    </row>
    <row r="475" spans="1:2">
      <c r="A475">
        <v>136301</v>
      </c>
      <c r="B475">
        <v>0.6</v>
      </c>
    </row>
    <row r="476" spans="1:2">
      <c r="A476">
        <v>136344</v>
      </c>
      <c r="B476">
        <v>0.6</v>
      </c>
    </row>
    <row r="477" spans="1:2">
      <c r="A477">
        <v>136360</v>
      </c>
      <c r="B477">
        <v>0.6</v>
      </c>
    </row>
    <row r="478" spans="1:2">
      <c r="A478">
        <v>136395</v>
      </c>
      <c r="B478">
        <v>0.6</v>
      </c>
    </row>
    <row r="479" spans="1:2">
      <c r="A479">
        <v>136409</v>
      </c>
      <c r="B479">
        <v>0.6</v>
      </c>
    </row>
    <row r="480" spans="1:2">
      <c r="A480">
        <v>136514</v>
      </c>
      <c r="B480">
        <v>0.6</v>
      </c>
    </row>
    <row r="481" spans="1:2">
      <c r="A481">
        <v>137120</v>
      </c>
      <c r="B481">
        <v>0.6</v>
      </c>
    </row>
    <row r="482" spans="1:2">
      <c r="A482">
        <v>137200</v>
      </c>
      <c r="B482">
        <v>0.7</v>
      </c>
    </row>
    <row r="483" spans="1:2">
      <c r="A483">
        <v>137219</v>
      </c>
      <c r="B483">
        <v>0.7</v>
      </c>
    </row>
    <row r="484" spans="1:2">
      <c r="A484">
        <v>137227</v>
      </c>
      <c r="B484">
        <v>0.7</v>
      </c>
    </row>
    <row r="485" spans="1:2">
      <c r="A485">
        <v>137260</v>
      </c>
      <c r="B485">
        <v>0.6</v>
      </c>
    </row>
    <row r="486" spans="1:2">
      <c r="A486">
        <v>137332</v>
      </c>
      <c r="B486">
        <v>0.6</v>
      </c>
    </row>
    <row r="487" spans="1:2">
      <c r="A487">
        <v>137367</v>
      </c>
      <c r="B487">
        <v>0.6</v>
      </c>
    </row>
    <row r="488" spans="1:2">
      <c r="A488">
        <v>137731</v>
      </c>
      <c r="B488">
        <v>0.6</v>
      </c>
    </row>
    <row r="489" spans="1:2">
      <c r="A489">
        <v>137782</v>
      </c>
      <c r="B489">
        <v>0.6</v>
      </c>
    </row>
    <row r="490" spans="1:2">
      <c r="A490">
        <v>138541</v>
      </c>
      <c r="B490">
        <v>0.6</v>
      </c>
    </row>
    <row r="491" spans="1:2">
      <c r="A491">
        <v>138550</v>
      </c>
      <c r="B491">
        <v>0.6</v>
      </c>
    </row>
    <row r="492" spans="1:2">
      <c r="A492">
        <v>138568</v>
      </c>
      <c r="B492">
        <v>0.6</v>
      </c>
    </row>
    <row r="493" spans="1:2">
      <c r="A493">
        <v>138576</v>
      </c>
      <c r="B493">
        <v>0.6</v>
      </c>
    </row>
    <row r="494" spans="1:2">
      <c r="A494">
        <v>138584</v>
      </c>
      <c r="B494">
        <v>0.6</v>
      </c>
    </row>
    <row r="495" spans="1:2">
      <c r="A495">
        <v>140368</v>
      </c>
      <c r="B495">
        <v>0.6</v>
      </c>
    </row>
    <row r="496" spans="1:2">
      <c r="A496">
        <v>140406</v>
      </c>
      <c r="B496">
        <v>0.4</v>
      </c>
    </row>
    <row r="497" spans="1:2">
      <c r="A497">
        <v>140465</v>
      </c>
      <c r="B497">
        <v>0.6</v>
      </c>
    </row>
    <row r="498" spans="1:2">
      <c r="A498">
        <v>140520</v>
      </c>
      <c r="B498">
        <v>0.6</v>
      </c>
    </row>
    <row r="499" spans="1:2">
      <c r="A499">
        <v>140821</v>
      </c>
      <c r="B499">
        <v>0.3</v>
      </c>
    </row>
    <row r="500" spans="1:2">
      <c r="A500">
        <v>141429</v>
      </c>
      <c r="B500">
        <v>0.6</v>
      </c>
    </row>
    <row r="501" spans="1:2">
      <c r="A501">
        <v>141739</v>
      </c>
      <c r="B501">
        <v>0.6</v>
      </c>
    </row>
    <row r="502" spans="1:2">
      <c r="A502">
        <v>141747</v>
      </c>
      <c r="B502">
        <v>0.7</v>
      </c>
    </row>
    <row r="503" spans="1:2">
      <c r="A503">
        <v>141925</v>
      </c>
      <c r="B503">
        <v>0.6</v>
      </c>
    </row>
    <row r="504" spans="1:2">
      <c r="A504">
        <v>141941</v>
      </c>
      <c r="B504">
        <v>0.6</v>
      </c>
    </row>
    <row r="505" spans="1:2">
      <c r="A505">
        <v>142034</v>
      </c>
      <c r="B505">
        <v>0.6</v>
      </c>
    </row>
    <row r="506" spans="1:2">
      <c r="A506">
        <v>142387</v>
      </c>
      <c r="B506">
        <v>0.1</v>
      </c>
    </row>
    <row r="507" spans="1:2">
      <c r="A507">
        <v>142450</v>
      </c>
      <c r="B507">
        <v>0.6</v>
      </c>
    </row>
    <row r="508" spans="1:2">
      <c r="A508">
        <v>142468</v>
      </c>
      <c r="B508">
        <v>0.3</v>
      </c>
    </row>
    <row r="509" spans="1:2">
      <c r="A509">
        <v>142476</v>
      </c>
      <c r="B509">
        <v>0.3</v>
      </c>
    </row>
    <row r="510" spans="1:2">
      <c r="A510">
        <v>143146</v>
      </c>
      <c r="B510">
        <v>0.6</v>
      </c>
    </row>
    <row r="511" spans="1:2">
      <c r="A511">
        <v>143359</v>
      </c>
      <c r="B511">
        <v>0.6</v>
      </c>
    </row>
    <row r="512" spans="1:2">
      <c r="A512">
        <v>143448</v>
      </c>
      <c r="B512">
        <v>0.6</v>
      </c>
    </row>
    <row r="513" spans="1:2">
      <c r="A513">
        <v>143456</v>
      </c>
      <c r="B513">
        <v>0.6</v>
      </c>
    </row>
    <row r="514" spans="1:2">
      <c r="A514">
        <v>143669</v>
      </c>
      <c r="B514">
        <v>0.6</v>
      </c>
    </row>
    <row r="515" spans="1:2">
      <c r="A515">
        <v>143740</v>
      </c>
      <c r="B515">
        <v>0.6</v>
      </c>
    </row>
    <row r="516" spans="1:2">
      <c r="A516">
        <v>143847</v>
      </c>
      <c r="B516">
        <v>0.6</v>
      </c>
    </row>
    <row r="517" spans="1:2">
      <c r="A517">
        <v>143871</v>
      </c>
      <c r="B517">
        <v>0.6</v>
      </c>
    </row>
    <row r="518" spans="1:2">
      <c r="A518">
        <v>143901</v>
      </c>
      <c r="B518">
        <v>0.3</v>
      </c>
    </row>
    <row r="519" spans="1:2">
      <c r="A519">
        <v>143910</v>
      </c>
      <c r="B519">
        <v>0.3</v>
      </c>
    </row>
    <row r="520" spans="1:2">
      <c r="A520">
        <v>145122</v>
      </c>
      <c r="B520">
        <v>0.6</v>
      </c>
    </row>
    <row r="521" spans="1:2">
      <c r="A521">
        <v>145165</v>
      </c>
      <c r="B521">
        <v>0.4</v>
      </c>
    </row>
    <row r="522" spans="1:2">
      <c r="A522">
        <v>145190</v>
      </c>
      <c r="B522">
        <v>0.6</v>
      </c>
    </row>
    <row r="523" spans="1:2">
      <c r="A523">
        <v>145220</v>
      </c>
      <c r="B523">
        <v>0.7</v>
      </c>
    </row>
    <row r="524" spans="1:2">
      <c r="A524">
        <v>145246</v>
      </c>
      <c r="B524">
        <v>0.7</v>
      </c>
    </row>
    <row r="525" spans="1:2">
      <c r="A525">
        <v>145564</v>
      </c>
      <c r="B525">
        <v>0.6</v>
      </c>
    </row>
    <row r="526" spans="1:2">
      <c r="A526">
        <v>145718</v>
      </c>
      <c r="B526">
        <v>0.6</v>
      </c>
    </row>
    <row r="527" spans="1:2">
      <c r="A527">
        <v>145769</v>
      </c>
      <c r="B527">
        <v>0.6</v>
      </c>
    </row>
    <row r="528" spans="1:2">
      <c r="A528">
        <v>145831</v>
      </c>
      <c r="B528">
        <v>0.6</v>
      </c>
    </row>
    <row r="529" spans="1:2">
      <c r="A529">
        <v>145866</v>
      </c>
      <c r="B529">
        <v>0.6</v>
      </c>
    </row>
    <row r="530" spans="1:2">
      <c r="A530">
        <v>145971</v>
      </c>
      <c r="B530">
        <v>0.4</v>
      </c>
    </row>
    <row r="531" spans="1:2">
      <c r="A531">
        <v>146013</v>
      </c>
      <c r="B531">
        <v>0.6</v>
      </c>
    </row>
    <row r="532" spans="1:2">
      <c r="A532">
        <v>146099</v>
      </c>
      <c r="B532">
        <v>0.6</v>
      </c>
    </row>
    <row r="533" spans="1:2">
      <c r="A533">
        <v>146340</v>
      </c>
      <c r="B533">
        <v>0.6</v>
      </c>
    </row>
    <row r="534" spans="1:2">
      <c r="A534">
        <v>146390</v>
      </c>
      <c r="B534">
        <v>0.6</v>
      </c>
    </row>
    <row r="535" spans="1:2">
      <c r="A535">
        <v>146404</v>
      </c>
      <c r="B535">
        <v>0.6</v>
      </c>
    </row>
    <row r="536" spans="1:2">
      <c r="A536">
        <v>146412</v>
      </c>
      <c r="B536">
        <v>0.4</v>
      </c>
    </row>
    <row r="537" spans="1:2">
      <c r="A537">
        <v>146552</v>
      </c>
      <c r="B537">
        <v>0.6</v>
      </c>
    </row>
    <row r="538" spans="1:2">
      <c r="A538">
        <v>146587</v>
      </c>
      <c r="B538">
        <v>0.6</v>
      </c>
    </row>
    <row r="539" spans="1:2">
      <c r="A539">
        <v>146617</v>
      </c>
      <c r="B539">
        <v>0.6</v>
      </c>
    </row>
    <row r="540" spans="1:2">
      <c r="A540">
        <v>146943</v>
      </c>
      <c r="B540">
        <v>0.6</v>
      </c>
    </row>
    <row r="541" spans="1:2">
      <c r="A541">
        <v>147095</v>
      </c>
      <c r="B541">
        <v>0.1</v>
      </c>
    </row>
    <row r="542" spans="1:2">
      <c r="A542">
        <v>147559</v>
      </c>
      <c r="B542">
        <v>0.6</v>
      </c>
    </row>
    <row r="543" spans="1:2">
      <c r="A543">
        <v>147982</v>
      </c>
      <c r="B543">
        <v>0.3</v>
      </c>
    </row>
    <row r="544" spans="1:2">
      <c r="A544">
        <v>147990</v>
      </c>
      <c r="B544">
        <v>0.3</v>
      </c>
    </row>
    <row r="545" spans="1:2">
      <c r="A545">
        <v>148091</v>
      </c>
      <c r="B545">
        <v>0.7</v>
      </c>
    </row>
    <row r="546" spans="1:2">
      <c r="A546">
        <v>148954</v>
      </c>
      <c r="B546">
        <v>0.6</v>
      </c>
    </row>
    <row r="547" spans="1:2">
      <c r="A547">
        <v>148989</v>
      </c>
      <c r="B547">
        <v>0.6</v>
      </c>
    </row>
    <row r="548" spans="1:2">
      <c r="A548">
        <v>149039</v>
      </c>
      <c r="B548">
        <v>0.1</v>
      </c>
    </row>
    <row r="549" spans="1:2">
      <c r="A549">
        <v>149560</v>
      </c>
      <c r="B549">
        <v>0.7</v>
      </c>
    </row>
    <row r="550" spans="1:2">
      <c r="A550">
        <v>149705</v>
      </c>
      <c r="B550">
        <v>0.6</v>
      </c>
    </row>
    <row r="551" spans="1:2">
      <c r="A551">
        <v>149730</v>
      </c>
      <c r="B551">
        <v>0.6</v>
      </c>
    </row>
    <row r="552" spans="1:2">
      <c r="A552">
        <v>149748</v>
      </c>
      <c r="B552">
        <v>0.6</v>
      </c>
    </row>
    <row r="553" spans="1:2">
      <c r="A553">
        <v>149888</v>
      </c>
      <c r="B553">
        <v>0.6</v>
      </c>
    </row>
    <row r="554" spans="1:2">
      <c r="A554">
        <v>149896</v>
      </c>
      <c r="B554">
        <v>0.6</v>
      </c>
    </row>
    <row r="555" spans="1:2">
      <c r="A555">
        <v>149969</v>
      </c>
      <c r="B555">
        <v>0.6</v>
      </c>
    </row>
    <row r="556" spans="1:2">
      <c r="A556">
        <v>150045</v>
      </c>
      <c r="B556">
        <v>0.6</v>
      </c>
    </row>
    <row r="557" spans="1:2">
      <c r="A557">
        <v>150134</v>
      </c>
      <c r="B557">
        <v>0.6</v>
      </c>
    </row>
    <row r="558" spans="1:2">
      <c r="A558">
        <v>150177</v>
      </c>
      <c r="B558">
        <v>0.7</v>
      </c>
    </row>
    <row r="559" spans="1:2">
      <c r="A559">
        <v>150193</v>
      </c>
      <c r="B559">
        <v>0.6</v>
      </c>
    </row>
    <row r="560" spans="1:2">
      <c r="A560">
        <v>150304</v>
      </c>
      <c r="B560">
        <v>0.6</v>
      </c>
    </row>
    <row r="561" spans="1:2">
      <c r="A561">
        <v>150398</v>
      </c>
      <c r="B561">
        <v>0.3</v>
      </c>
    </row>
    <row r="562" spans="1:2">
      <c r="A562">
        <v>150401</v>
      </c>
      <c r="B562">
        <v>0.6</v>
      </c>
    </row>
    <row r="563" spans="1:2">
      <c r="A563">
        <v>150460</v>
      </c>
      <c r="B563">
        <v>0.6</v>
      </c>
    </row>
    <row r="564" spans="1:2">
      <c r="A564">
        <v>150479</v>
      </c>
      <c r="B564">
        <v>0.6</v>
      </c>
    </row>
    <row r="565" spans="1:2">
      <c r="A565">
        <v>150487</v>
      </c>
      <c r="B565">
        <v>0.6</v>
      </c>
    </row>
    <row r="566" spans="1:2">
      <c r="A566">
        <v>150495</v>
      </c>
      <c r="B566">
        <v>0.6</v>
      </c>
    </row>
    <row r="567" spans="1:2">
      <c r="A567">
        <v>150576</v>
      </c>
      <c r="B567">
        <v>0.4</v>
      </c>
    </row>
    <row r="568" spans="1:2">
      <c r="A568">
        <v>150649</v>
      </c>
      <c r="B568">
        <v>0.6</v>
      </c>
    </row>
    <row r="569" spans="1:2">
      <c r="A569">
        <v>150746</v>
      </c>
      <c r="B569">
        <v>0.6</v>
      </c>
    </row>
    <row r="570" spans="1:2">
      <c r="A570">
        <v>150789</v>
      </c>
      <c r="B570">
        <v>0.6</v>
      </c>
    </row>
    <row r="571" spans="1:2">
      <c r="A571">
        <v>150843</v>
      </c>
      <c r="B571">
        <v>0.4</v>
      </c>
    </row>
    <row r="572" spans="1:2">
      <c r="A572">
        <v>150924</v>
      </c>
      <c r="B572">
        <v>0.6</v>
      </c>
    </row>
    <row r="573" spans="1:2">
      <c r="A573">
        <v>151424</v>
      </c>
      <c r="B573">
        <v>0.4</v>
      </c>
    </row>
    <row r="574" spans="1:2">
      <c r="A574">
        <v>151483</v>
      </c>
      <c r="B574">
        <v>0.6</v>
      </c>
    </row>
    <row r="575" spans="1:2">
      <c r="A575">
        <v>151718</v>
      </c>
      <c r="B575">
        <v>0.6</v>
      </c>
    </row>
    <row r="576" spans="1:2">
      <c r="A576">
        <v>151750</v>
      </c>
      <c r="B576">
        <v>0.6</v>
      </c>
    </row>
    <row r="577" spans="1:2">
      <c r="A577">
        <v>151769</v>
      </c>
      <c r="B577">
        <v>0.6</v>
      </c>
    </row>
    <row r="578" spans="1:2">
      <c r="A578">
        <v>151858</v>
      </c>
      <c r="B578">
        <v>0.6</v>
      </c>
    </row>
    <row r="579" spans="1:2">
      <c r="A579">
        <v>151866</v>
      </c>
      <c r="B579">
        <v>0.6</v>
      </c>
    </row>
    <row r="580" spans="1:2">
      <c r="A580">
        <v>151980</v>
      </c>
      <c r="B580">
        <v>0.6</v>
      </c>
    </row>
    <row r="581" spans="1:2">
      <c r="A581">
        <v>151998</v>
      </c>
      <c r="B581">
        <v>0.6</v>
      </c>
    </row>
    <row r="582" spans="1:2">
      <c r="A582">
        <v>152218</v>
      </c>
      <c r="B582">
        <v>0.6</v>
      </c>
    </row>
    <row r="583" spans="1:2">
      <c r="A583">
        <v>152331</v>
      </c>
      <c r="B583">
        <v>0.6</v>
      </c>
    </row>
    <row r="584" spans="1:2">
      <c r="A584">
        <v>153842</v>
      </c>
      <c r="B584">
        <v>0.6</v>
      </c>
    </row>
    <row r="585" spans="1:2">
      <c r="A585">
        <v>153877</v>
      </c>
      <c r="B585">
        <v>0.6</v>
      </c>
    </row>
    <row r="586" spans="1:2">
      <c r="A586">
        <v>153893</v>
      </c>
      <c r="B586">
        <v>0.6</v>
      </c>
    </row>
    <row r="587" spans="1:2">
      <c r="A587">
        <v>153923</v>
      </c>
      <c r="B587">
        <v>0.6</v>
      </c>
    </row>
    <row r="588" spans="1:2">
      <c r="A588">
        <v>153940</v>
      </c>
      <c r="B588">
        <v>0.6</v>
      </c>
    </row>
    <row r="589" spans="1:2">
      <c r="A589">
        <v>154237</v>
      </c>
      <c r="B589">
        <v>0.3</v>
      </c>
    </row>
    <row r="590" spans="1:2">
      <c r="A590">
        <v>154270</v>
      </c>
      <c r="B590">
        <v>0.6</v>
      </c>
    </row>
    <row r="591" spans="1:2">
      <c r="A591">
        <v>154326</v>
      </c>
      <c r="B591">
        <v>0.6</v>
      </c>
    </row>
    <row r="592" spans="1:2">
      <c r="A592">
        <v>154334</v>
      </c>
      <c r="B592">
        <v>0.6</v>
      </c>
    </row>
    <row r="593" spans="1:2">
      <c r="A593">
        <v>154555</v>
      </c>
      <c r="B593">
        <v>0.3</v>
      </c>
    </row>
    <row r="594" spans="1:2">
      <c r="A594">
        <v>154830</v>
      </c>
      <c r="B594">
        <v>0.6</v>
      </c>
    </row>
    <row r="595" spans="1:2">
      <c r="A595">
        <v>155020</v>
      </c>
      <c r="B595">
        <v>0.7</v>
      </c>
    </row>
    <row r="596" spans="1:2">
      <c r="A596">
        <v>155063</v>
      </c>
      <c r="B596">
        <v>0.6</v>
      </c>
    </row>
    <row r="597" spans="1:2">
      <c r="A597">
        <v>155110</v>
      </c>
      <c r="B597">
        <v>0.6</v>
      </c>
    </row>
    <row r="598" spans="1:2">
      <c r="A598">
        <v>155586</v>
      </c>
      <c r="B598">
        <v>0.7</v>
      </c>
    </row>
    <row r="599" spans="1:2">
      <c r="A599">
        <v>155608</v>
      </c>
      <c r="B599">
        <v>0.7</v>
      </c>
    </row>
    <row r="600" spans="1:2">
      <c r="A600">
        <v>155632</v>
      </c>
      <c r="B600">
        <v>0.6</v>
      </c>
    </row>
    <row r="601" spans="1:2">
      <c r="A601">
        <v>155756</v>
      </c>
      <c r="B601">
        <v>0.6</v>
      </c>
    </row>
    <row r="602" spans="1:2">
      <c r="A602">
        <v>155799</v>
      </c>
      <c r="B602">
        <v>0.6</v>
      </c>
    </row>
    <row r="603" spans="1:2">
      <c r="A603">
        <v>155870</v>
      </c>
      <c r="B603">
        <v>0.6</v>
      </c>
    </row>
    <row r="604" spans="1:2">
      <c r="A604">
        <v>155896</v>
      </c>
      <c r="B604">
        <v>0.6</v>
      </c>
    </row>
    <row r="605" spans="1:2">
      <c r="A605">
        <v>155900</v>
      </c>
      <c r="B605">
        <v>0.7</v>
      </c>
    </row>
    <row r="606" spans="1:2">
      <c r="A606">
        <v>155918</v>
      </c>
      <c r="B606">
        <v>0.6</v>
      </c>
    </row>
    <row r="607" spans="1:2">
      <c r="A607">
        <v>156019</v>
      </c>
      <c r="B607">
        <v>0.6</v>
      </c>
    </row>
    <row r="608" spans="1:2">
      <c r="A608">
        <v>156035</v>
      </c>
      <c r="B608">
        <v>0.6</v>
      </c>
    </row>
    <row r="609" spans="1:2">
      <c r="A609">
        <v>156043</v>
      </c>
      <c r="B609">
        <v>0.6</v>
      </c>
    </row>
    <row r="610" spans="1:2">
      <c r="A610">
        <v>156108</v>
      </c>
      <c r="B610">
        <v>0.6</v>
      </c>
    </row>
    <row r="611" spans="1:2">
      <c r="A611">
        <v>156388</v>
      </c>
      <c r="B611">
        <v>0.6</v>
      </c>
    </row>
    <row r="612" spans="1:2">
      <c r="A612">
        <v>156477</v>
      </c>
      <c r="B612">
        <v>0.6</v>
      </c>
    </row>
    <row r="613" spans="1:2">
      <c r="A613">
        <v>156507</v>
      </c>
      <c r="B613">
        <v>0.6</v>
      </c>
    </row>
    <row r="614" spans="1:2">
      <c r="A614">
        <v>156582</v>
      </c>
      <c r="B614">
        <v>0.4</v>
      </c>
    </row>
    <row r="615" spans="1:2">
      <c r="A615">
        <v>156604</v>
      </c>
      <c r="B615">
        <v>0.6</v>
      </c>
    </row>
    <row r="616" spans="1:2">
      <c r="A616">
        <v>156655</v>
      </c>
      <c r="B616">
        <v>0.6</v>
      </c>
    </row>
    <row r="617" spans="1:2">
      <c r="A617">
        <v>156760</v>
      </c>
      <c r="B617">
        <v>0.4</v>
      </c>
    </row>
    <row r="618" spans="1:2">
      <c r="A618">
        <v>156850</v>
      </c>
      <c r="B618">
        <v>0.6</v>
      </c>
    </row>
    <row r="619" spans="1:2">
      <c r="A619">
        <v>156884</v>
      </c>
      <c r="B619">
        <v>0.6</v>
      </c>
    </row>
    <row r="620" spans="1:2">
      <c r="A620">
        <v>156892</v>
      </c>
      <c r="B620">
        <v>0.6</v>
      </c>
    </row>
    <row r="621" spans="1:2">
      <c r="A621">
        <v>156914</v>
      </c>
      <c r="B621">
        <v>0.6</v>
      </c>
    </row>
    <row r="622" spans="1:2">
      <c r="A622">
        <v>156922</v>
      </c>
      <c r="B622">
        <v>0.6</v>
      </c>
    </row>
    <row r="623" spans="1:2">
      <c r="A623">
        <v>157031</v>
      </c>
      <c r="B623">
        <v>0.6</v>
      </c>
    </row>
    <row r="624" spans="1:2">
      <c r="A624">
        <v>157066</v>
      </c>
      <c r="B624">
        <v>0.6</v>
      </c>
    </row>
    <row r="625" spans="1:2">
      <c r="A625">
        <v>157155</v>
      </c>
      <c r="B625">
        <v>0.6</v>
      </c>
    </row>
    <row r="626" spans="1:2">
      <c r="A626">
        <v>157163</v>
      </c>
      <c r="B626">
        <v>0.6</v>
      </c>
    </row>
    <row r="627" spans="1:2">
      <c r="A627">
        <v>157538</v>
      </c>
      <c r="B627">
        <v>0.6</v>
      </c>
    </row>
    <row r="628" spans="1:2">
      <c r="A628">
        <v>157554</v>
      </c>
      <c r="B628">
        <v>0.7</v>
      </c>
    </row>
    <row r="629" spans="1:2">
      <c r="A629">
        <v>157562</v>
      </c>
      <c r="B629">
        <v>0.7</v>
      </c>
    </row>
    <row r="630" spans="1:2">
      <c r="A630">
        <v>157570</v>
      </c>
      <c r="B630">
        <v>0.7</v>
      </c>
    </row>
    <row r="631" spans="1:2">
      <c r="A631">
        <v>157724</v>
      </c>
      <c r="B631">
        <v>0.6</v>
      </c>
    </row>
    <row r="632" spans="1:2">
      <c r="A632">
        <v>157732</v>
      </c>
      <c r="B632">
        <v>0.7</v>
      </c>
    </row>
    <row r="633" spans="1:2">
      <c r="A633">
        <v>157740</v>
      </c>
      <c r="B633">
        <v>0.6</v>
      </c>
    </row>
    <row r="634" spans="1:2">
      <c r="A634">
        <v>157910</v>
      </c>
      <c r="B634">
        <v>0.7</v>
      </c>
    </row>
    <row r="635" spans="1:2">
      <c r="A635">
        <v>157929</v>
      </c>
      <c r="B635">
        <v>0.6</v>
      </c>
    </row>
    <row r="636" spans="1:2">
      <c r="A636">
        <v>158038</v>
      </c>
      <c r="B636">
        <v>0.6</v>
      </c>
    </row>
    <row r="637" spans="1:2">
      <c r="A637">
        <v>158070</v>
      </c>
      <c r="B637">
        <v>0.6</v>
      </c>
    </row>
    <row r="638" spans="1:2">
      <c r="A638">
        <v>158089</v>
      </c>
      <c r="B638">
        <v>0.6</v>
      </c>
    </row>
    <row r="639" spans="1:2">
      <c r="A639">
        <v>158267</v>
      </c>
      <c r="B639">
        <v>0.7</v>
      </c>
    </row>
    <row r="640" spans="1:2">
      <c r="A640">
        <v>158283</v>
      </c>
      <c r="B640">
        <v>0.6</v>
      </c>
    </row>
    <row r="641" spans="1:2">
      <c r="A641">
        <v>158380</v>
      </c>
      <c r="B641">
        <v>0.6</v>
      </c>
    </row>
    <row r="642" spans="1:2">
      <c r="A642">
        <v>158488</v>
      </c>
      <c r="B642">
        <v>0.7</v>
      </c>
    </row>
    <row r="643" spans="1:2">
      <c r="A643">
        <v>158631</v>
      </c>
      <c r="B643">
        <v>0.6</v>
      </c>
    </row>
    <row r="644" spans="1:2">
      <c r="A644">
        <v>158720</v>
      </c>
      <c r="B644">
        <v>0.7</v>
      </c>
    </row>
    <row r="645" spans="1:2">
      <c r="A645">
        <v>158739</v>
      </c>
      <c r="B645">
        <v>0.6</v>
      </c>
    </row>
    <row r="646" spans="1:2">
      <c r="A646">
        <v>158909</v>
      </c>
      <c r="B646">
        <v>0.6</v>
      </c>
    </row>
    <row r="647" spans="1:2">
      <c r="A647">
        <v>158950</v>
      </c>
      <c r="B647">
        <v>0.6</v>
      </c>
    </row>
    <row r="648" spans="1:2">
      <c r="A648">
        <v>159085</v>
      </c>
      <c r="B648">
        <v>0.6</v>
      </c>
    </row>
    <row r="649" spans="1:2">
      <c r="A649">
        <v>159123</v>
      </c>
      <c r="B649">
        <v>0.6</v>
      </c>
    </row>
    <row r="650" spans="1:2">
      <c r="A650">
        <v>159271</v>
      </c>
      <c r="B650">
        <v>0.6</v>
      </c>
    </row>
    <row r="651" spans="1:2">
      <c r="A651">
        <v>159301</v>
      </c>
      <c r="B651">
        <v>0.3</v>
      </c>
    </row>
    <row r="652" spans="1:2">
      <c r="A652">
        <v>159310</v>
      </c>
      <c r="B652">
        <v>0.6</v>
      </c>
    </row>
    <row r="653" spans="1:2">
      <c r="A653">
        <v>159379</v>
      </c>
      <c r="B653">
        <v>0.6</v>
      </c>
    </row>
    <row r="654" spans="1:2">
      <c r="A654">
        <v>159468</v>
      </c>
      <c r="B654">
        <v>0.6</v>
      </c>
    </row>
    <row r="655" spans="1:2">
      <c r="A655">
        <v>159484</v>
      </c>
      <c r="B655">
        <v>0.6</v>
      </c>
    </row>
    <row r="656" spans="1:2">
      <c r="A656">
        <v>159492</v>
      </c>
      <c r="B656">
        <v>0.6</v>
      </c>
    </row>
    <row r="657" spans="1:2">
      <c r="A657">
        <v>159506</v>
      </c>
      <c r="B657">
        <v>0.6</v>
      </c>
    </row>
    <row r="658" spans="1:2">
      <c r="A658">
        <v>159530</v>
      </c>
      <c r="B658">
        <v>0.6</v>
      </c>
    </row>
    <row r="659" spans="1:2">
      <c r="A659">
        <v>159590</v>
      </c>
      <c r="B659">
        <v>0.6</v>
      </c>
    </row>
    <row r="660" spans="1:2">
      <c r="A660">
        <v>159646</v>
      </c>
      <c r="B660">
        <v>0.6</v>
      </c>
    </row>
    <row r="661" spans="1:2">
      <c r="A661">
        <v>159719</v>
      </c>
      <c r="B661">
        <v>0.7</v>
      </c>
    </row>
    <row r="662" spans="1:2">
      <c r="A662">
        <v>159727</v>
      </c>
      <c r="B662">
        <v>0.7</v>
      </c>
    </row>
    <row r="663" spans="1:2">
      <c r="A663">
        <v>159832</v>
      </c>
      <c r="B663">
        <v>0.6</v>
      </c>
    </row>
    <row r="664" spans="1:2">
      <c r="A664">
        <v>159859</v>
      </c>
      <c r="B664">
        <v>0.6</v>
      </c>
    </row>
    <row r="665" spans="1:2">
      <c r="A665">
        <v>159948</v>
      </c>
      <c r="B665">
        <v>0.3</v>
      </c>
    </row>
    <row r="666" spans="1:2">
      <c r="A666">
        <v>160040</v>
      </c>
      <c r="B666">
        <v>0.7</v>
      </c>
    </row>
    <row r="667" spans="1:2">
      <c r="A667">
        <v>160059</v>
      </c>
      <c r="B667">
        <v>0.7</v>
      </c>
    </row>
    <row r="668" spans="1:2">
      <c r="A668">
        <v>160067</v>
      </c>
      <c r="B668">
        <v>0.6</v>
      </c>
    </row>
    <row r="669" spans="1:2">
      <c r="A669">
        <v>160075</v>
      </c>
      <c r="B669">
        <v>0.7</v>
      </c>
    </row>
    <row r="670" spans="1:2">
      <c r="A670">
        <v>160105</v>
      </c>
      <c r="B670">
        <v>0.6</v>
      </c>
    </row>
    <row r="671" spans="1:2">
      <c r="A671">
        <v>160229</v>
      </c>
      <c r="B671">
        <v>0.6</v>
      </c>
    </row>
    <row r="672" spans="1:2">
      <c r="A672">
        <v>160245</v>
      </c>
      <c r="B672">
        <v>0.6</v>
      </c>
    </row>
    <row r="673" spans="1:2">
      <c r="A673">
        <v>160261</v>
      </c>
      <c r="B673">
        <v>0.7</v>
      </c>
    </row>
    <row r="674" spans="1:2">
      <c r="A674">
        <v>160440</v>
      </c>
      <c r="B674">
        <v>0.7</v>
      </c>
    </row>
    <row r="675" spans="1:2">
      <c r="A675">
        <v>160628</v>
      </c>
      <c r="B675">
        <v>0.6</v>
      </c>
    </row>
    <row r="676" spans="1:2">
      <c r="A676">
        <v>160792</v>
      </c>
      <c r="B676">
        <v>0.6</v>
      </c>
    </row>
    <row r="677" spans="1:2">
      <c r="A677">
        <v>160806</v>
      </c>
      <c r="B677">
        <v>0.6</v>
      </c>
    </row>
    <row r="678" spans="1:2">
      <c r="A678">
        <v>160830</v>
      </c>
      <c r="B678">
        <v>0.6</v>
      </c>
    </row>
    <row r="679" spans="1:2">
      <c r="A679">
        <v>160865</v>
      </c>
      <c r="B679">
        <v>0.6</v>
      </c>
    </row>
    <row r="680" spans="1:2">
      <c r="A680">
        <v>160946</v>
      </c>
      <c r="B680">
        <v>0.6</v>
      </c>
    </row>
    <row r="681" spans="1:2">
      <c r="A681">
        <v>161020</v>
      </c>
      <c r="B681">
        <v>0.1</v>
      </c>
    </row>
    <row r="682" spans="1:2">
      <c r="A682">
        <v>161080</v>
      </c>
      <c r="B682">
        <v>0.6</v>
      </c>
    </row>
    <row r="683" spans="1:2">
      <c r="A683">
        <v>161098</v>
      </c>
      <c r="B683">
        <v>0.6</v>
      </c>
    </row>
    <row r="684" spans="1:2">
      <c r="A684">
        <v>161101</v>
      </c>
      <c r="B684">
        <v>0.6</v>
      </c>
    </row>
    <row r="685" spans="1:2">
      <c r="A685">
        <v>161110</v>
      </c>
      <c r="B685">
        <v>0.6</v>
      </c>
    </row>
    <row r="686" spans="1:2">
      <c r="A686">
        <v>161292</v>
      </c>
      <c r="B686">
        <v>0.6</v>
      </c>
    </row>
    <row r="687" spans="1:2">
      <c r="A687">
        <v>161381</v>
      </c>
      <c r="B687">
        <v>0.6</v>
      </c>
    </row>
    <row r="688" spans="1:2">
      <c r="A688">
        <v>161438</v>
      </c>
      <c r="B688">
        <v>0.6</v>
      </c>
    </row>
    <row r="689" spans="1:2">
      <c r="A689">
        <v>161462</v>
      </c>
      <c r="B689">
        <v>0.6</v>
      </c>
    </row>
    <row r="690" spans="1:2">
      <c r="A690">
        <v>161497</v>
      </c>
      <c r="B690">
        <v>0.7</v>
      </c>
    </row>
    <row r="691" spans="1:2">
      <c r="A691">
        <v>161500</v>
      </c>
      <c r="B691">
        <v>0.7</v>
      </c>
    </row>
    <row r="692" spans="1:2">
      <c r="A692">
        <v>161896</v>
      </c>
      <c r="B692">
        <v>0.6</v>
      </c>
    </row>
    <row r="693" spans="1:2">
      <c r="A693">
        <v>161900</v>
      </c>
      <c r="B693">
        <v>0.6</v>
      </c>
    </row>
    <row r="694" spans="1:2">
      <c r="A694">
        <v>161926</v>
      </c>
      <c r="B694">
        <v>0.6</v>
      </c>
    </row>
    <row r="695" spans="1:2">
      <c r="A695">
        <v>161993</v>
      </c>
      <c r="B695">
        <v>0.6</v>
      </c>
    </row>
    <row r="696" spans="1:2">
      <c r="A696">
        <v>162051</v>
      </c>
      <c r="B696">
        <v>0.6</v>
      </c>
    </row>
    <row r="697" spans="1:2">
      <c r="A697">
        <v>162078</v>
      </c>
      <c r="B697">
        <v>0.6</v>
      </c>
    </row>
    <row r="698" spans="1:2">
      <c r="A698">
        <v>162205</v>
      </c>
      <c r="B698">
        <v>0.6</v>
      </c>
    </row>
    <row r="699" spans="1:2">
      <c r="A699">
        <v>162230</v>
      </c>
      <c r="B699">
        <v>0.6</v>
      </c>
    </row>
    <row r="700" spans="1:2">
      <c r="A700">
        <v>162310</v>
      </c>
      <c r="B700">
        <v>0.1</v>
      </c>
    </row>
    <row r="701" spans="1:2">
      <c r="A701">
        <v>162329</v>
      </c>
      <c r="B701">
        <v>0.7</v>
      </c>
    </row>
    <row r="702" spans="1:2">
      <c r="A702">
        <v>162620</v>
      </c>
      <c r="B702">
        <v>0.4</v>
      </c>
    </row>
    <row r="703" spans="1:2">
      <c r="A703">
        <v>162639</v>
      </c>
      <c r="B703">
        <v>0.6</v>
      </c>
    </row>
    <row r="704" spans="1:2">
      <c r="A704">
        <v>162647</v>
      </c>
      <c r="B704">
        <v>0.6</v>
      </c>
    </row>
    <row r="705" spans="1:2">
      <c r="A705">
        <v>162663</v>
      </c>
      <c r="B705">
        <v>0.4</v>
      </c>
    </row>
    <row r="706" spans="1:2">
      <c r="A706">
        <v>162760</v>
      </c>
      <c r="B706">
        <v>0.6</v>
      </c>
    </row>
    <row r="707" spans="1:2">
      <c r="A707">
        <v>162779</v>
      </c>
      <c r="B707">
        <v>0.6</v>
      </c>
    </row>
    <row r="708" spans="1:2">
      <c r="A708">
        <v>162892</v>
      </c>
      <c r="B708">
        <v>0.6</v>
      </c>
    </row>
    <row r="709" spans="1:2">
      <c r="A709">
        <v>162949</v>
      </c>
      <c r="B709">
        <v>0.6</v>
      </c>
    </row>
    <row r="710" spans="1:2">
      <c r="A710">
        <v>163430</v>
      </c>
      <c r="B710">
        <v>0.6</v>
      </c>
    </row>
    <row r="711" spans="1:2">
      <c r="A711">
        <v>163678</v>
      </c>
      <c r="B711">
        <v>0.6</v>
      </c>
    </row>
    <row r="712" spans="1:2">
      <c r="A712">
        <v>163775</v>
      </c>
      <c r="B712">
        <v>0.6</v>
      </c>
    </row>
    <row r="713" spans="1:2">
      <c r="A713">
        <v>164194</v>
      </c>
      <c r="B713">
        <v>0.6</v>
      </c>
    </row>
    <row r="714" spans="1:2">
      <c r="A714">
        <v>165026</v>
      </c>
      <c r="B714">
        <v>0.6</v>
      </c>
    </row>
    <row r="715" spans="1:2">
      <c r="A715">
        <v>165069</v>
      </c>
      <c r="B715">
        <v>0.7</v>
      </c>
    </row>
    <row r="716" spans="1:2">
      <c r="A716">
        <v>165085</v>
      </c>
      <c r="B716">
        <v>0.6</v>
      </c>
    </row>
    <row r="717" spans="1:2">
      <c r="A717">
        <v>165115</v>
      </c>
      <c r="B717">
        <v>0.7</v>
      </c>
    </row>
    <row r="718" spans="1:2">
      <c r="A718">
        <v>165255</v>
      </c>
      <c r="B718">
        <v>0.7</v>
      </c>
    </row>
    <row r="719" spans="1:2">
      <c r="A719">
        <v>165611</v>
      </c>
      <c r="B719">
        <v>0.6</v>
      </c>
    </row>
    <row r="720" spans="1:2">
      <c r="A720">
        <v>165638</v>
      </c>
      <c r="B720">
        <v>0.6</v>
      </c>
    </row>
    <row r="721" spans="1:2">
      <c r="A721">
        <v>165662</v>
      </c>
      <c r="B721">
        <v>0.6</v>
      </c>
    </row>
    <row r="722" spans="1:2">
      <c r="A722">
        <v>165697</v>
      </c>
      <c r="B722">
        <v>0.1</v>
      </c>
    </row>
    <row r="723" spans="1:2">
      <c r="A723">
        <v>165956</v>
      </c>
      <c r="B723">
        <v>0.6</v>
      </c>
    </row>
    <row r="724" spans="1:2">
      <c r="A724">
        <v>166049</v>
      </c>
      <c r="B724">
        <v>0.6</v>
      </c>
    </row>
    <row r="725" spans="1:2">
      <c r="A725">
        <v>166065</v>
      </c>
      <c r="B725">
        <v>0.6</v>
      </c>
    </row>
    <row r="726" spans="1:2">
      <c r="A726">
        <v>166090</v>
      </c>
      <c r="B726">
        <v>0.6</v>
      </c>
    </row>
    <row r="727" spans="1:2">
      <c r="A727">
        <v>166316</v>
      </c>
      <c r="B727">
        <v>0.6</v>
      </c>
    </row>
    <row r="728" spans="1:2">
      <c r="A728">
        <v>166456</v>
      </c>
      <c r="B728">
        <v>0.7</v>
      </c>
    </row>
    <row r="729" spans="1:2">
      <c r="A729">
        <v>166480</v>
      </c>
      <c r="B729">
        <v>0.6</v>
      </c>
    </row>
    <row r="730" spans="1:2">
      <c r="A730">
        <v>166642</v>
      </c>
      <c r="B730">
        <v>0.1</v>
      </c>
    </row>
    <row r="731" spans="1:2">
      <c r="A731">
        <v>166723</v>
      </c>
      <c r="B731">
        <v>0.1</v>
      </c>
    </row>
    <row r="732" spans="1:2">
      <c r="A732">
        <v>167053</v>
      </c>
      <c r="B732">
        <v>0.6</v>
      </c>
    </row>
    <row r="733" spans="1:2">
      <c r="A733">
        <v>167088</v>
      </c>
      <c r="B733">
        <v>0.6</v>
      </c>
    </row>
    <row r="734" spans="1:2">
      <c r="A734">
        <v>167193</v>
      </c>
      <c r="B734">
        <v>0.1</v>
      </c>
    </row>
    <row r="735" spans="1:2">
      <c r="A735">
        <v>167312</v>
      </c>
      <c r="B735">
        <v>0.4</v>
      </c>
    </row>
    <row r="736" spans="1:2">
      <c r="A736">
        <v>167347</v>
      </c>
      <c r="B736">
        <v>0.7</v>
      </c>
    </row>
    <row r="737" spans="1:2">
      <c r="A737">
        <v>167487</v>
      </c>
      <c r="B737">
        <v>0.7</v>
      </c>
    </row>
    <row r="738" spans="1:2">
      <c r="A738">
        <v>167851</v>
      </c>
      <c r="B738">
        <v>0.4</v>
      </c>
    </row>
    <row r="739" spans="1:2">
      <c r="A739">
        <v>168181</v>
      </c>
      <c r="B739">
        <v>0.1</v>
      </c>
    </row>
    <row r="740" spans="1:2">
      <c r="A740">
        <v>168190</v>
      </c>
      <c r="B740">
        <v>0.6</v>
      </c>
    </row>
    <row r="741" spans="1:2">
      <c r="A741">
        <v>168203</v>
      </c>
      <c r="B741">
        <v>0.6</v>
      </c>
    </row>
    <row r="742" spans="1:2">
      <c r="A742">
        <v>168270</v>
      </c>
      <c r="B742">
        <v>0.7</v>
      </c>
    </row>
    <row r="743" spans="1:2">
      <c r="A743">
        <v>168343</v>
      </c>
      <c r="B743">
        <v>0.6</v>
      </c>
    </row>
    <row r="744" spans="1:2">
      <c r="A744">
        <v>168394</v>
      </c>
      <c r="B744">
        <v>0.6</v>
      </c>
    </row>
    <row r="745" spans="1:2">
      <c r="A745">
        <v>168521</v>
      </c>
      <c r="B745">
        <v>0.7</v>
      </c>
    </row>
    <row r="746" spans="1:2">
      <c r="A746">
        <v>168785</v>
      </c>
      <c r="B746">
        <v>0.6</v>
      </c>
    </row>
    <row r="747" spans="1:2">
      <c r="A747">
        <v>168807</v>
      </c>
      <c r="B747">
        <v>0.6</v>
      </c>
    </row>
    <row r="748" spans="1:2">
      <c r="A748">
        <v>168823</v>
      </c>
      <c r="B748">
        <v>0.6</v>
      </c>
    </row>
    <row r="749" spans="1:2">
      <c r="A749">
        <v>168866</v>
      </c>
      <c r="B749">
        <v>0.4</v>
      </c>
    </row>
    <row r="750" spans="1:2">
      <c r="A750">
        <v>168890</v>
      </c>
      <c r="B750">
        <v>0.6</v>
      </c>
    </row>
    <row r="751" spans="1:2">
      <c r="A751">
        <v>169102</v>
      </c>
      <c r="B751">
        <v>0.6</v>
      </c>
    </row>
    <row r="752" spans="1:2">
      <c r="A752">
        <v>169161</v>
      </c>
      <c r="B752">
        <v>0.7</v>
      </c>
    </row>
    <row r="753" spans="1:2">
      <c r="A753">
        <v>169188</v>
      </c>
      <c r="B753">
        <v>0.7</v>
      </c>
    </row>
    <row r="754" spans="1:2">
      <c r="A754">
        <v>169242</v>
      </c>
      <c r="B754">
        <v>0.7</v>
      </c>
    </row>
    <row r="755" spans="1:2">
      <c r="A755">
        <v>169340</v>
      </c>
      <c r="B755">
        <v>0.7</v>
      </c>
    </row>
    <row r="756" spans="1:2">
      <c r="A756">
        <v>169390</v>
      </c>
      <c r="B756">
        <v>0.6</v>
      </c>
    </row>
    <row r="757" spans="1:2">
      <c r="A757">
        <v>169404</v>
      </c>
      <c r="B757">
        <v>0.7</v>
      </c>
    </row>
    <row r="758" spans="1:2">
      <c r="A758">
        <v>169439</v>
      </c>
      <c r="B758">
        <v>0.6</v>
      </c>
    </row>
    <row r="759" spans="1:2">
      <c r="A759">
        <v>169447</v>
      </c>
      <c r="B759">
        <v>0.7</v>
      </c>
    </row>
    <row r="760" spans="1:2">
      <c r="A760">
        <v>169587</v>
      </c>
      <c r="B760">
        <v>0.6</v>
      </c>
    </row>
    <row r="761" spans="1:2">
      <c r="A761">
        <v>169625</v>
      </c>
      <c r="B761">
        <v>0.7</v>
      </c>
    </row>
    <row r="762" spans="1:2">
      <c r="A762">
        <v>169650</v>
      </c>
      <c r="B762">
        <v>0.1</v>
      </c>
    </row>
    <row r="763" spans="1:2">
      <c r="A763">
        <v>169676</v>
      </c>
      <c r="B763">
        <v>0.1</v>
      </c>
    </row>
    <row r="764" spans="1:2">
      <c r="A764">
        <v>169749</v>
      </c>
      <c r="B764">
        <v>0.6</v>
      </c>
    </row>
    <row r="765" spans="1:2">
      <c r="A765">
        <v>169811</v>
      </c>
      <c r="B765">
        <v>0.6</v>
      </c>
    </row>
    <row r="766" spans="1:2">
      <c r="A766">
        <v>169838</v>
      </c>
      <c r="B766">
        <v>0.7</v>
      </c>
    </row>
    <row r="767" spans="1:2">
      <c r="A767">
        <v>169889</v>
      </c>
      <c r="B767">
        <v>0.7</v>
      </c>
    </row>
    <row r="768" spans="1:2">
      <c r="A768">
        <v>170003</v>
      </c>
      <c r="B768">
        <v>0.7</v>
      </c>
    </row>
    <row r="769" spans="1:2">
      <c r="A769">
        <v>170054</v>
      </c>
      <c r="B769">
        <v>0.7</v>
      </c>
    </row>
    <row r="770" spans="1:2">
      <c r="A770">
        <v>170100</v>
      </c>
      <c r="B770">
        <v>0.6</v>
      </c>
    </row>
    <row r="771" spans="1:2">
      <c r="A771">
        <v>170135</v>
      </c>
      <c r="B771">
        <v>0.7</v>
      </c>
    </row>
    <row r="772" spans="1:2">
      <c r="A772">
        <v>170143</v>
      </c>
      <c r="B772">
        <v>0.4</v>
      </c>
    </row>
    <row r="773" spans="1:2">
      <c r="A773">
        <v>170429</v>
      </c>
      <c r="B773">
        <v>0.6</v>
      </c>
    </row>
    <row r="774" spans="1:2">
      <c r="A774">
        <v>171077</v>
      </c>
      <c r="B774">
        <v>0.4</v>
      </c>
    </row>
    <row r="775" spans="1:2">
      <c r="A775">
        <v>171255</v>
      </c>
      <c r="B775">
        <v>0.6</v>
      </c>
    </row>
    <row r="776" spans="1:2">
      <c r="A776">
        <v>171280</v>
      </c>
      <c r="B776">
        <v>0.6</v>
      </c>
    </row>
    <row r="777" spans="1:2">
      <c r="A777">
        <v>171336</v>
      </c>
      <c r="B777">
        <v>0.6</v>
      </c>
    </row>
    <row r="778" spans="1:2">
      <c r="A778">
        <v>171344</v>
      </c>
      <c r="B778">
        <v>0.6</v>
      </c>
    </row>
    <row r="779" spans="1:2">
      <c r="A779">
        <v>171352</v>
      </c>
      <c r="B779">
        <v>0.1</v>
      </c>
    </row>
    <row r="780" spans="1:2">
      <c r="A780">
        <v>171360</v>
      </c>
      <c r="B780">
        <v>0.6</v>
      </c>
    </row>
    <row r="781" spans="1:2">
      <c r="A781">
        <v>171395</v>
      </c>
      <c r="B781">
        <v>0.6</v>
      </c>
    </row>
    <row r="782" spans="1:2">
      <c r="A782">
        <v>171433</v>
      </c>
      <c r="B782">
        <v>0.6</v>
      </c>
    </row>
    <row r="783" spans="1:2">
      <c r="A783">
        <v>171441</v>
      </c>
      <c r="B783">
        <v>0.6</v>
      </c>
    </row>
    <row r="784" spans="1:2">
      <c r="A784">
        <v>171450</v>
      </c>
      <c r="B784">
        <v>0.6</v>
      </c>
    </row>
    <row r="785" spans="1:2">
      <c r="A785">
        <v>171522</v>
      </c>
      <c r="B785">
        <v>0.6</v>
      </c>
    </row>
    <row r="786" spans="1:2">
      <c r="A786">
        <v>171557</v>
      </c>
      <c r="B786">
        <v>0.6</v>
      </c>
    </row>
    <row r="787" spans="1:2">
      <c r="A787">
        <v>171573</v>
      </c>
      <c r="B787">
        <v>0.6</v>
      </c>
    </row>
    <row r="788" spans="1:2">
      <c r="A788">
        <v>171590</v>
      </c>
      <c r="B788">
        <v>0.6</v>
      </c>
    </row>
    <row r="789" spans="1:2">
      <c r="A789">
        <v>171603</v>
      </c>
      <c r="B789">
        <v>0.6</v>
      </c>
    </row>
    <row r="790" spans="1:2">
      <c r="A790">
        <v>171620</v>
      </c>
      <c r="B790">
        <v>0.6</v>
      </c>
    </row>
    <row r="791" spans="1:2">
      <c r="A791">
        <v>171646</v>
      </c>
      <c r="B791">
        <v>0.7</v>
      </c>
    </row>
    <row r="792" spans="1:2">
      <c r="A792">
        <v>171670</v>
      </c>
      <c r="B792">
        <v>0.6</v>
      </c>
    </row>
    <row r="793" spans="1:2">
      <c r="A793">
        <v>171735</v>
      </c>
      <c r="B793">
        <v>0.6</v>
      </c>
    </row>
    <row r="794" spans="1:2">
      <c r="A794">
        <v>171840</v>
      </c>
      <c r="B794">
        <v>0.6</v>
      </c>
    </row>
    <row r="795" spans="1:2">
      <c r="A795">
        <v>172120</v>
      </c>
      <c r="B795">
        <v>0.6</v>
      </c>
    </row>
    <row r="796" spans="1:2">
      <c r="A796">
        <v>172170</v>
      </c>
      <c r="B796">
        <v>0.3</v>
      </c>
    </row>
    <row r="797" spans="1:2">
      <c r="A797">
        <v>172286</v>
      </c>
      <c r="B797">
        <v>0.6</v>
      </c>
    </row>
    <row r="798" spans="1:2">
      <c r="A798">
        <v>172294</v>
      </c>
      <c r="B798">
        <v>0.6</v>
      </c>
    </row>
    <row r="799" spans="1:2">
      <c r="A799">
        <v>172430</v>
      </c>
      <c r="B799">
        <v>0.6</v>
      </c>
    </row>
    <row r="800" spans="1:2">
      <c r="A800">
        <v>172448</v>
      </c>
      <c r="B800">
        <v>0.6</v>
      </c>
    </row>
    <row r="801" spans="1:2">
      <c r="A801">
        <v>172456</v>
      </c>
      <c r="B801">
        <v>0.7</v>
      </c>
    </row>
    <row r="802" spans="1:2">
      <c r="A802">
        <v>172472</v>
      </c>
      <c r="B802">
        <v>0.6</v>
      </c>
    </row>
    <row r="803" spans="1:2">
      <c r="A803">
        <v>172480</v>
      </c>
      <c r="B803">
        <v>0.6</v>
      </c>
    </row>
    <row r="804" spans="1:2">
      <c r="A804">
        <v>172537</v>
      </c>
      <c r="B804">
        <v>0.7</v>
      </c>
    </row>
    <row r="805" spans="1:2">
      <c r="A805">
        <v>172790</v>
      </c>
      <c r="B805">
        <v>0.7</v>
      </c>
    </row>
    <row r="806" spans="1:2">
      <c r="A806">
        <v>172928</v>
      </c>
      <c r="B806">
        <v>0.6</v>
      </c>
    </row>
    <row r="807" spans="1:2">
      <c r="A807">
        <v>172936</v>
      </c>
      <c r="B807">
        <v>0.7</v>
      </c>
    </row>
    <row r="808" spans="1:2">
      <c r="A808">
        <v>172960</v>
      </c>
      <c r="B808">
        <v>0.7</v>
      </c>
    </row>
    <row r="809" spans="1:2">
      <c r="A809">
        <v>172987</v>
      </c>
      <c r="B809">
        <v>0.7</v>
      </c>
    </row>
    <row r="810" spans="1:2">
      <c r="A810">
        <v>173037</v>
      </c>
      <c r="B810">
        <v>0.7</v>
      </c>
    </row>
    <row r="811" spans="1:2">
      <c r="A811">
        <v>173088</v>
      </c>
      <c r="B811">
        <v>0.7</v>
      </c>
    </row>
    <row r="812" spans="1:2">
      <c r="A812">
        <v>173142</v>
      </c>
      <c r="B812">
        <v>0.6</v>
      </c>
    </row>
    <row r="813" spans="1:2">
      <c r="A813">
        <v>173266</v>
      </c>
      <c r="B813">
        <v>0.6</v>
      </c>
    </row>
    <row r="814" spans="1:2">
      <c r="A814">
        <v>173282</v>
      </c>
      <c r="B814">
        <v>0.6</v>
      </c>
    </row>
    <row r="815" spans="1:2">
      <c r="A815">
        <v>173444</v>
      </c>
      <c r="B815">
        <v>0.7</v>
      </c>
    </row>
    <row r="816" spans="1:2">
      <c r="A816">
        <v>173517</v>
      </c>
      <c r="B816">
        <v>0.6</v>
      </c>
    </row>
    <row r="817" spans="1:2">
      <c r="A817">
        <v>173533</v>
      </c>
      <c r="B817">
        <v>0.7</v>
      </c>
    </row>
    <row r="818" spans="1:2">
      <c r="A818">
        <v>173576</v>
      </c>
      <c r="B818">
        <v>0.7</v>
      </c>
    </row>
    <row r="819" spans="1:2">
      <c r="A819">
        <v>173584</v>
      </c>
      <c r="B819">
        <v>0.1</v>
      </c>
    </row>
    <row r="820" spans="1:2">
      <c r="A820">
        <v>173711</v>
      </c>
      <c r="B820">
        <v>0.6</v>
      </c>
    </row>
    <row r="821" spans="1:2">
      <c r="A821">
        <v>173720</v>
      </c>
      <c r="B821">
        <v>0.1</v>
      </c>
    </row>
    <row r="822" spans="1:2">
      <c r="A822">
        <v>173762</v>
      </c>
      <c r="B822">
        <v>0.7</v>
      </c>
    </row>
    <row r="823" spans="1:2">
      <c r="A823">
        <v>173800</v>
      </c>
      <c r="B823">
        <v>0.6</v>
      </c>
    </row>
    <row r="824" spans="1:2">
      <c r="A824">
        <v>173819</v>
      </c>
      <c r="B824">
        <v>0.7</v>
      </c>
    </row>
    <row r="825" spans="1:2">
      <c r="A825">
        <v>173894</v>
      </c>
      <c r="B825">
        <v>0.4</v>
      </c>
    </row>
    <row r="826" spans="1:2">
      <c r="A826">
        <v>174220</v>
      </c>
      <c r="B826">
        <v>0.7</v>
      </c>
    </row>
    <row r="827" spans="1:2">
      <c r="A827">
        <v>174254</v>
      </c>
      <c r="B827">
        <v>0.6</v>
      </c>
    </row>
    <row r="828" spans="1:2">
      <c r="A828">
        <v>174270</v>
      </c>
      <c r="B828">
        <v>0.7</v>
      </c>
    </row>
    <row r="829" spans="1:2">
      <c r="A829">
        <v>174556</v>
      </c>
      <c r="B829">
        <v>0.6</v>
      </c>
    </row>
    <row r="830" spans="1:2">
      <c r="A830">
        <v>174653</v>
      </c>
      <c r="B830">
        <v>0.6</v>
      </c>
    </row>
    <row r="831" spans="1:2">
      <c r="A831">
        <v>174688</v>
      </c>
      <c r="B831">
        <v>0.7</v>
      </c>
    </row>
    <row r="832" spans="1:2">
      <c r="A832">
        <v>174696</v>
      </c>
      <c r="B832">
        <v>0.6</v>
      </c>
    </row>
    <row r="833" spans="1:2">
      <c r="A833">
        <v>174726</v>
      </c>
      <c r="B833">
        <v>0.6</v>
      </c>
    </row>
    <row r="834" spans="1:2">
      <c r="A834">
        <v>174734</v>
      </c>
      <c r="B834">
        <v>0.6</v>
      </c>
    </row>
    <row r="835" spans="1:2">
      <c r="A835">
        <v>175013</v>
      </c>
      <c r="B835">
        <v>0.6</v>
      </c>
    </row>
    <row r="836" spans="1:2">
      <c r="A836">
        <v>175161</v>
      </c>
      <c r="B836">
        <v>0.6</v>
      </c>
    </row>
    <row r="837" spans="1:2">
      <c r="A837">
        <v>175170</v>
      </c>
      <c r="B837">
        <v>0.7</v>
      </c>
    </row>
    <row r="838" spans="1:2">
      <c r="A838">
        <v>175200</v>
      </c>
      <c r="B838">
        <v>0.7</v>
      </c>
    </row>
    <row r="839" spans="1:2">
      <c r="A839">
        <v>175242</v>
      </c>
      <c r="B839">
        <v>0.6</v>
      </c>
    </row>
    <row r="840" spans="1:2">
      <c r="A840">
        <v>175293</v>
      </c>
      <c r="B840">
        <v>0.6</v>
      </c>
    </row>
    <row r="841" spans="1:2">
      <c r="A841">
        <v>175315</v>
      </c>
      <c r="B841">
        <v>0.6</v>
      </c>
    </row>
    <row r="842" spans="1:2">
      <c r="A842">
        <v>175323</v>
      </c>
      <c r="B842">
        <v>0.6</v>
      </c>
    </row>
    <row r="843" spans="1:2">
      <c r="A843">
        <v>175480</v>
      </c>
      <c r="B843">
        <v>0.6</v>
      </c>
    </row>
    <row r="844" spans="1:2">
      <c r="A844">
        <v>175536</v>
      </c>
      <c r="B844">
        <v>0.7</v>
      </c>
    </row>
    <row r="845" spans="1:2">
      <c r="A845">
        <v>175544</v>
      </c>
      <c r="B845">
        <v>0.7</v>
      </c>
    </row>
    <row r="846" spans="1:2">
      <c r="A846">
        <v>175552</v>
      </c>
      <c r="B846">
        <v>0.6</v>
      </c>
    </row>
    <row r="847" spans="1:2">
      <c r="A847">
        <v>175579</v>
      </c>
      <c r="B847">
        <v>0.7</v>
      </c>
    </row>
    <row r="848" spans="1:2">
      <c r="A848">
        <v>175587</v>
      </c>
      <c r="B848">
        <v>0.7</v>
      </c>
    </row>
    <row r="849" spans="1:2">
      <c r="A849">
        <v>175595</v>
      </c>
      <c r="B849">
        <v>0.7</v>
      </c>
    </row>
    <row r="850" spans="1:2">
      <c r="A850">
        <v>175641</v>
      </c>
      <c r="B850">
        <v>0.7</v>
      </c>
    </row>
    <row r="851" spans="1:2">
      <c r="A851">
        <v>175650</v>
      </c>
      <c r="B851">
        <v>0.6</v>
      </c>
    </row>
    <row r="852" spans="1:2">
      <c r="A852">
        <v>175749</v>
      </c>
      <c r="B852">
        <v>0.7</v>
      </c>
    </row>
    <row r="853" spans="1:2">
      <c r="A853">
        <v>175757</v>
      </c>
      <c r="B853">
        <v>0.7</v>
      </c>
    </row>
    <row r="854" spans="1:2">
      <c r="A854">
        <v>175773</v>
      </c>
      <c r="B854">
        <v>0.6</v>
      </c>
    </row>
    <row r="855" spans="1:2">
      <c r="A855">
        <v>175846</v>
      </c>
      <c r="B855">
        <v>0.6</v>
      </c>
    </row>
    <row r="856" spans="1:2">
      <c r="A856">
        <v>175935</v>
      </c>
      <c r="B856">
        <v>0.7</v>
      </c>
    </row>
    <row r="857" spans="1:2">
      <c r="A857">
        <v>176001</v>
      </c>
      <c r="B857">
        <v>0.6</v>
      </c>
    </row>
    <row r="858" spans="1:2">
      <c r="A858">
        <v>176036</v>
      </c>
      <c r="B858">
        <v>0.7</v>
      </c>
    </row>
    <row r="859" spans="1:2">
      <c r="A859">
        <v>176079</v>
      </c>
      <c r="B859">
        <v>0.6</v>
      </c>
    </row>
    <row r="860" spans="1:2">
      <c r="A860">
        <v>176087</v>
      </c>
      <c r="B860">
        <v>0.6</v>
      </c>
    </row>
    <row r="861" spans="1:2">
      <c r="A861">
        <v>176168</v>
      </c>
      <c r="B861">
        <v>0.6</v>
      </c>
    </row>
    <row r="862" spans="1:2">
      <c r="A862">
        <v>176206</v>
      </c>
      <c r="B862">
        <v>0.6</v>
      </c>
    </row>
    <row r="863" spans="1:2">
      <c r="A863">
        <v>176214</v>
      </c>
      <c r="B863">
        <v>0.4</v>
      </c>
    </row>
    <row r="864" spans="1:2">
      <c r="A864">
        <v>176249</v>
      </c>
      <c r="B864">
        <v>0.6</v>
      </c>
    </row>
    <row r="865" spans="1:2">
      <c r="A865">
        <v>176281</v>
      </c>
      <c r="B865">
        <v>0.6</v>
      </c>
    </row>
    <row r="866" spans="1:2">
      <c r="A866">
        <v>176290</v>
      </c>
      <c r="B866">
        <v>0.7</v>
      </c>
    </row>
    <row r="867" spans="1:2">
      <c r="A867">
        <v>176346</v>
      </c>
      <c r="B867">
        <v>0.6</v>
      </c>
    </row>
    <row r="868" spans="1:2">
      <c r="A868">
        <v>176613</v>
      </c>
      <c r="B868">
        <v>0.6</v>
      </c>
    </row>
    <row r="869" spans="1:2">
      <c r="A869">
        <v>176745</v>
      </c>
      <c r="B869">
        <v>0.6</v>
      </c>
    </row>
    <row r="870" spans="1:2">
      <c r="A870">
        <v>176869</v>
      </c>
      <c r="B870">
        <v>0.3</v>
      </c>
    </row>
    <row r="871" spans="1:2">
      <c r="A871">
        <v>176915</v>
      </c>
      <c r="B871">
        <v>0.6</v>
      </c>
    </row>
    <row r="872" spans="1:2">
      <c r="A872">
        <v>176940</v>
      </c>
      <c r="B872">
        <v>0.6</v>
      </c>
    </row>
    <row r="873" spans="1:2">
      <c r="A873">
        <v>177245</v>
      </c>
      <c r="B873">
        <v>0.3</v>
      </c>
    </row>
    <row r="874" spans="1:2">
      <c r="A874">
        <v>177326</v>
      </c>
      <c r="B874">
        <v>0.6</v>
      </c>
    </row>
    <row r="875" spans="1:2">
      <c r="A875">
        <v>177407</v>
      </c>
      <c r="B875">
        <v>0.6</v>
      </c>
    </row>
    <row r="876" spans="1:2">
      <c r="A876">
        <v>177458</v>
      </c>
      <c r="B876">
        <v>0.6</v>
      </c>
    </row>
    <row r="877" spans="1:2">
      <c r="A877">
        <v>177482</v>
      </c>
      <c r="B877">
        <v>0.6</v>
      </c>
    </row>
    <row r="878" spans="1:2">
      <c r="A878">
        <v>177520</v>
      </c>
      <c r="B878">
        <v>0.7</v>
      </c>
    </row>
    <row r="879" spans="1:2">
      <c r="A879">
        <v>177636</v>
      </c>
      <c r="B879">
        <v>0.7</v>
      </c>
    </row>
    <row r="880" spans="1:2">
      <c r="A880">
        <v>177644</v>
      </c>
      <c r="B880">
        <v>0.6</v>
      </c>
    </row>
    <row r="881" spans="1:2">
      <c r="A881">
        <v>177679</v>
      </c>
      <c r="B881">
        <v>0.6</v>
      </c>
    </row>
    <row r="882" spans="1:2">
      <c r="A882">
        <v>177733</v>
      </c>
      <c r="B882">
        <v>0.6</v>
      </c>
    </row>
    <row r="883" spans="1:2">
      <c r="A883">
        <v>177849</v>
      </c>
      <c r="B883">
        <v>0.7</v>
      </c>
    </row>
    <row r="884" spans="1:2">
      <c r="A884">
        <v>177890</v>
      </c>
      <c r="B884">
        <v>0.4</v>
      </c>
    </row>
    <row r="885" spans="1:2">
      <c r="A885">
        <v>177911</v>
      </c>
      <c r="B885">
        <v>0.7</v>
      </c>
    </row>
    <row r="886" spans="1:2">
      <c r="A886">
        <v>177989</v>
      </c>
      <c r="B886">
        <v>0.4</v>
      </c>
    </row>
    <row r="887" spans="1:2">
      <c r="A887">
        <v>178020</v>
      </c>
      <c r="B887">
        <v>0.7</v>
      </c>
    </row>
    <row r="888" spans="1:2">
      <c r="A888">
        <v>178233</v>
      </c>
      <c r="B888">
        <v>0.7</v>
      </c>
    </row>
    <row r="889" spans="1:2">
      <c r="A889">
        <v>178241</v>
      </c>
      <c r="B889">
        <v>0.1</v>
      </c>
    </row>
    <row r="890" spans="1:2">
      <c r="A890">
        <v>178373</v>
      </c>
      <c r="B890">
        <v>0.7</v>
      </c>
    </row>
    <row r="891" spans="1:2">
      <c r="A891">
        <v>178535</v>
      </c>
      <c r="B891">
        <v>0.6</v>
      </c>
    </row>
    <row r="892" spans="1:2">
      <c r="A892">
        <v>178586</v>
      </c>
      <c r="B892">
        <v>0.7</v>
      </c>
    </row>
    <row r="893" spans="1:2">
      <c r="A893">
        <v>178624</v>
      </c>
      <c r="B893">
        <v>0.6</v>
      </c>
    </row>
    <row r="894" spans="1:2">
      <c r="A894">
        <v>178632</v>
      </c>
      <c r="B894">
        <v>0.7</v>
      </c>
    </row>
    <row r="895" spans="1:2">
      <c r="A895">
        <v>178659</v>
      </c>
      <c r="B895">
        <v>0.7</v>
      </c>
    </row>
    <row r="896" spans="1:2">
      <c r="A896">
        <v>178705</v>
      </c>
      <c r="B896">
        <v>0.7</v>
      </c>
    </row>
    <row r="897" spans="1:2">
      <c r="A897">
        <v>178721</v>
      </c>
      <c r="B897">
        <v>0.7</v>
      </c>
    </row>
    <row r="898" spans="1:2">
      <c r="A898">
        <v>178756</v>
      </c>
      <c r="B898">
        <v>0.7</v>
      </c>
    </row>
    <row r="899" spans="1:2">
      <c r="A899">
        <v>178829</v>
      </c>
      <c r="B899">
        <v>0.7</v>
      </c>
    </row>
    <row r="900" spans="1:2">
      <c r="A900">
        <v>178837</v>
      </c>
      <c r="B900">
        <v>0.7</v>
      </c>
    </row>
    <row r="901" spans="1:2">
      <c r="A901">
        <v>178853</v>
      </c>
      <c r="B901">
        <v>0.7</v>
      </c>
    </row>
    <row r="902" spans="1:2">
      <c r="A902">
        <v>178926</v>
      </c>
      <c r="B902">
        <v>0.6</v>
      </c>
    </row>
    <row r="903" spans="1:2">
      <c r="A903">
        <v>178950</v>
      </c>
      <c r="B903">
        <v>0.7</v>
      </c>
    </row>
    <row r="904" spans="1:2">
      <c r="A904">
        <v>179000</v>
      </c>
      <c r="B904">
        <v>0.7</v>
      </c>
    </row>
    <row r="905" spans="1:2">
      <c r="A905">
        <v>179019</v>
      </c>
      <c r="B905">
        <v>0.6</v>
      </c>
    </row>
    <row r="906" spans="1:2">
      <c r="A906">
        <v>179183</v>
      </c>
      <c r="B906">
        <v>0.7</v>
      </c>
    </row>
    <row r="907" spans="1:2">
      <c r="A907">
        <v>179191</v>
      </c>
      <c r="B907">
        <v>0.6</v>
      </c>
    </row>
    <row r="908" spans="1:2">
      <c r="A908">
        <v>179213</v>
      </c>
      <c r="B908">
        <v>0.4</v>
      </c>
    </row>
    <row r="909" spans="1:2">
      <c r="A909">
        <v>179256</v>
      </c>
      <c r="B909">
        <v>0.4</v>
      </c>
    </row>
    <row r="910" spans="1:2">
      <c r="A910">
        <v>179272</v>
      </c>
      <c r="B910">
        <v>0.1</v>
      </c>
    </row>
    <row r="911" spans="1:2">
      <c r="A911">
        <v>179337</v>
      </c>
      <c r="B911">
        <v>0.6</v>
      </c>
    </row>
    <row r="912" spans="1:2">
      <c r="A912">
        <v>179361</v>
      </c>
      <c r="B912">
        <v>0.7</v>
      </c>
    </row>
    <row r="913" spans="1:2">
      <c r="A913">
        <v>179396</v>
      </c>
      <c r="B913">
        <v>0.7</v>
      </c>
    </row>
    <row r="914" spans="1:2">
      <c r="A914">
        <v>179434</v>
      </c>
      <c r="B914">
        <v>0.6</v>
      </c>
    </row>
    <row r="915" spans="1:2">
      <c r="A915">
        <v>179515</v>
      </c>
      <c r="B915">
        <v>0.4</v>
      </c>
    </row>
    <row r="916" spans="1:2">
      <c r="A916">
        <v>179531</v>
      </c>
      <c r="B916">
        <v>0.6</v>
      </c>
    </row>
    <row r="917" spans="1:2">
      <c r="A917">
        <v>179540</v>
      </c>
      <c r="B917">
        <v>0.7</v>
      </c>
    </row>
    <row r="918" spans="1:2">
      <c r="A918">
        <v>179582</v>
      </c>
      <c r="B918">
        <v>0.6</v>
      </c>
    </row>
    <row r="919" spans="1:2">
      <c r="A919">
        <v>179612</v>
      </c>
      <c r="B919">
        <v>0.7</v>
      </c>
    </row>
    <row r="920" spans="1:2">
      <c r="A920">
        <v>179620</v>
      </c>
      <c r="B920">
        <v>0.7</v>
      </c>
    </row>
    <row r="921" spans="1:2">
      <c r="A921">
        <v>179701</v>
      </c>
      <c r="B921">
        <v>0.7</v>
      </c>
    </row>
    <row r="922" spans="1:2">
      <c r="A922">
        <v>179736</v>
      </c>
      <c r="B922">
        <v>0.6</v>
      </c>
    </row>
    <row r="923" spans="1:2">
      <c r="A923">
        <v>179787</v>
      </c>
      <c r="B923">
        <v>0.6</v>
      </c>
    </row>
    <row r="924" spans="1:2">
      <c r="A924">
        <v>179795</v>
      </c>
      <c r="B924">
        <v>0.1</v>
      </c>
    </row>
    <row r="925" spans="1:2">
      <c r="A925">
        <v>179868</v>
      </c>
      <c r="B925">
        <v>0.6</v>
      </c>
    </row>
    <row r="926" spans="1:2">
      <c r="A926">
        <v>179914</v>
      </c>
      <c r="B926">
        <v>0.7</v>
      </c>
    </row>
    <row r="927" spans="1:2">
      <c r="A927">
        <v>179922</v>
      </c>
      <c r="B927">
        <v>0.6</v>
      </c>
    </row>
    <row r="928" spans="1:2">
      <c r="A928">
        <v>179990</v>
      </c>
      <c r="B928">
        <v>0.6</v>
      </c>
    </row>
    <row r="929" spans="1:2">
      <c r="A929">
        <v>180041</v>
      </c>
      <c r="B929">
        <v>0.6</v>
      </c>
    </row>
    <row r="930" spans="1:2">
      <c r="A930">
        <v>180076</v>
      </c>
      <c r="B930">
        <v>0.6</v>
      </c>
    </row>
    <row r="931" spans="1:2">
      <c r="A931">
        <v>180084</v>
      </c>
      <c r="B931">
        <v>0.6</v>
      </c>
    </row>
    <row r="932" spans="1:2">
      <c r="A932">
        <v>180165</v>
      </c>
      <c r="B932">
        <v>0.7</v>
      </c>
    </row>
    <row r="933" spans="1:2">
      <c r="A933">
        <v>180424</v>
      </c>
      <c r="B933">
        <v>0.6</v>
      </c>
    </row>
    <row r="934" spans="1:2">
      <c r="A934">
        <v>180440</v>
      </c>
      <c r="B934">
        <v>0.6</v>
      </c>
    </row>
    <row r="935" spans="1:2">
      <c r="A935">
        <v>180467</v>
      </c>
      <c r="B935">
        <v>0.7</v>
      </c>
    </row>
    <row r="936" spans="1:2">
      <c r="A936">
        <v>180505</v>
      </c>
      <c r="B936">
        <v>0.1</v>
      </c>
    </row>
    <row r="937" spans="1:2">
      <c r="A937">
        <v>180564</v>
      </c>
      <c r="B937">
        <v>0.7</v>
      </c>
    </row>
    <row r="938" spans="1:2">
      <c r="A938">
        <v>180629</v>
      </c>
      <c r="B938">
        <v>0.7</v>
      </c>
    </row>
    <row r="939" spans="1:2">
      <c r="A939">
        <v>180661</v>
      </c>
      <c r="B939">
        <v>0.6</v>
      </c>
    </row>
    <row r="940" spans="1:2">
      <c r="A940">
        <v>180696</v>
      </c>
      <c r="B940">
        <v>0.7</v>
      </c>
    </row>
    <row r="941" spans="1:2">
      <c r="A941">
        <v>180700</v>
      </c>
      <c r="B941">
        <v>0.4</v>
      </c>
    </row>
    <row r="942" spans="1:2">
      <c r="A942">
        <v>180742</v>
      </c>
      <c r="B942">
        <v>0.7</v>
      </c>
    </row>
    <row r="943" spans="1:2">
      <c r="A943">
        <v>180890</v>
      </c>
      <c r="B943">
        <v>0.6</v>
      </c>
    </row>
    <row r="944" spans="1:2">
      <c r="A944">
        <v>180971</v>
      </c>
      <c r="B944">
        <v>0.7</v>
      </c>
    </row>
    <row r="945" spans="1:2">
      <c r="A945">
        <v>181030</v>
      </c>
      <c r="B945">
        <v>0.7</v>
      </c>
    </row>
    <row r="946" spans="1:2">
      <c r="A946">
        <v>181110</v>
      </c>
      <c r="B946">
        <v>0.4</v>
      </c>
    </row>
    <row r="947" spans="1:2">
      <c r="A947">
        <v>181501</v>
      </c>
      <c r="B947">
        <v>0.7</v>
      </c>
    </row>
    <row r="948" spans="1:2">
      <c r="A948">
        <v>181536</v>
      </c>
      <c r="B948">
        <v>0.7</v>
      </c>
    </row>
    <row r="949" spans="1:2">
      <c r="A949">
        <v>181552</v>
      </c>
      <c r="B949">
        <v>0.7</v>
      </c>
    </row>
    <row r="950" spans="1:2">
      <c r="A950">
        <v>181560</v>
      </c>
      <c r="B950">
        <v>0.7</v>
      </c>
    </row>
    <row r="951" spans="1:2">
      <c r="A951">
        <v>181676</v>
      </c>
      <c r="B951">
        <v>0.6</v>
      </c>
    </row>
    <row r="952" spans="1:2">
      <c r="A952">
        <v>181692</v>
      </c>
      <c r="B952">
        <v>0.7</v>
      </c>
    </row>
    <row r="953" spans="1:2">
      <c r="A953">
        <v>181960</v>
      </c>
      <c r="B953">
        <v>0.4</v>
      </c>
    </row>
    <row r="954" spans="1:2">
      <c r="A954">
        <v>182001</v>
      </c>
      <c r="B954">
        <v>0.6</v>
      </c>
    </row>
    <row r="955" spans="1:2">
      <c r="A955">
        <v>182028</v>
      </c>
      <c r="B955">
        <v>0.6</v>
      </c>
    </row>
    <row r="956" spans="1:2">
      <c r="A956">
        <v>182150</v>
      </c>
      <c r="B956">
        <v>0.4</v>
      </c>
    </row>
    <row r="957" spans="1:2">
      <c r="A957">
        <v>182176</v>
      </c>
      <c r="B957">
        <v>0.6</v>
      </c>
    </row>
    <row r="958" spans="1:2">
      <c r="A958">
        <v>182192</v>
      </c>
      <c r="B958">
        <v>0.6</v>
      </c>
    </row>
    <row r="959" spans="1:2">
      <c r="A959">
        <v>182257</v>
      </c>
      <c r="B959">
        <v>0.6</v>
      </c>
    </row>
    <row r="960" spans="1:2">
      <c r="A960">
        <v>182290</v>
      </c>
      <c r="B960">
        <v>0.7</v>
      </c>
    </row>
    <row r="961" spans="1:2">
      <c r="A961">
        <v>182389</v>
      </c>
      <c r="B961">
        <v>0.7</v>
      </c>
    </row>
    <row r="962" spans="1:2">
      <c r="A962">
        <v>182540</v>
      </c>
      <c r="B962">
        <v>0.6</v>
      </c>
    </row>
    <row r="963" spans="1:2">
      <c r="A963">
        <v>182877</v>
      </c>
      <c r="B963">
        <v>0.7</v>
      </c>
    </row>
    <row r="964" spans="1:2">
      <c r="A964">
        <v>182931</v>
      </c>
      <c r="B964">
        <v>0.6</v>
      </c>
    </row>
    <row r="965" spans="1:2">
      <c r="A965">
        <v>182982</v>
      </c>
      <c r="B965">
        <v>0.6</v>
      </c>
    </row>
    <row r="966" spans="1:2">
      <c r="A966">
        <v>183016</v>
      </c>
      <c r="B966">
        <v>0.6</v>
      </c>
    </row>
    <row r="967" spans="1:2">
      <c r="A967">
        <v>183393</v>
      </c>
      <c r="B967">
        <v>0.7</v>
      </c>
    </row>
    <row r="968" spans="1:2">
      <c r="A968">
        <v>183407</v>
      </c>
      <c r="B968">
        <v>0.7</v>
      </c>
    </row>
    <row r="969" spans="1:2">
      <c r="A969">
        <v>183415</v>
      </c>
      <c r="B969">
        <v>0.7</v>
      </c>
    </row>
    <row r="970" spans="1:2">
      <c r="A970">
        <v>183458</v>
      </c>
      <c r="B970">
        <v>0.7</v>
      </c>
    </row>
    <row r="971" spans="1:2">
      <c r="A971">
        <v>183466</v>
      </c>
      <c r="B971">
        <v>0.7</v>
      </c>
    </row>
    <row r="972" spans="1:2">
      <c r="A972">
        <v>183474</v>
      </c>
      <c r="B972">
        <v>0.6</v>
      </c>
    </row>
    <row r="973" spans="1:2">
      <c r="A973">
        <v>183482</v>
      </c>
      <c r="B973">
        <v>0.7</v>
      </c>
    </row>
    <row r="974" spans="1:2">
      <c r="A974">
        <v>184667</v>
      </c>
      <c r="B974">
        <v>0.6</v>
      </c>
    </row>
    <row r="975" spans="1:2">
      <c r="A975">
        <v>184683</v>
      </c>
      <c r="B975">
        <v>0.7</v>
      </c>
    </row>
    <row r="976" spans="1:2">
      <c r="A976">
        <v>184721</v>
      </c>
      <c r="B976">
        <v>0.7</v>
      </c>
    </row>
    <row r="977" spans="1:2">
      <c r="A977">
        <v>184756</v>
      </c>
      <c r="B977">
        <v>0.6</v>
      </c>
    </row>
    <row r="978" spans="1:2">
      <c r="A978">
        <v>184764</v>
      </c>
      <c r="B978">
        <v>0.7</v>
      </c>
    </row>
    <row r="979" spans="1:2">
      <c r="A979">
        <v>184780</v>
      </c>
      <c r="B979">
        <v>0.6</v>
      </c>
    </row>
    <row r="980" spans="1:2">
      <c r="A980">
        <v>184802</v>
      </c>
      <c r="B980">
        <v>0.6</v>
      </c>
    </row>
    <row r="981" spans="1:2">
      <c r="A981">
        <v>184837</v>
      </c>
      <c r="B981">
        <v>0.6</v>
      </c>
    </row>
    <row r="982" spans="1:2">
      <c r="A982">
        <v>184861</v>
      </c>
      <c r="B982">
        <v>0.6</v>
      </c>
    </row>
    <row r="983" spans="1:2">
      <c r="A983">
        <v>184870</v>
      </c>
      <c r="B983">
        <v>0.6</v>
      </c>
    </row>
    <row r="984" spans="1:2">
      <c r="A984">
        <v>184918</v>
      </c>
      <c r="B984">
        <v>0.7</v>
      </c>
    </row>
    <row r="985" spans="1:2">
      <c r="A985">
        <v>184926</v>
      </c>
      <c r="B985">
        <v>0.6</v>
      </c>
    </row>
    <row r="986" spans="1:2">
      <c r="A986">
        <v>184934</v>
      </c>
      <c r="B986">
        <v>0.6</v>
      </c>
    </row>
    <row r="987" spans="1:2">
      <c r="A987">
        <v>185728</v>
      </c>
      <c r="B987">
        <v>0.6</v>
      </c>
    </row>
    <row r="988" spans="1:2">
      <c r="A988">
        <v>185868</v>
      </c>
      <c r="B988">
        <v>0.1</v>
      </c>
    </row>
    <row r="989" spans="1:2">
      <c r="A989">
        <v>185884</v>
      </c>
      <c r="B989">
        <v>0.7</v>
      </c>
    </row>
    <row r="990" spans="1:2">
      <c r="A990">
        <v>185892</v>
      </c>
      <c r="B990">
        <v>0.6</v>
      </c>
    </row>
    <row r="991" spans="1:2">
      <c r="A991">
        <v>185906</v>
      </c>
      <c r="B991">
        <v>0.6</v>
      </c>
    </row>
    <row r="992" spans="1:2">
      <c r="A992">
        <v>185965</v>
      </c>
      <c r="B992">
        <v>0.7</v>
      </c>
    </row>
    <row r="993" spans="1:2">
      <c r="A993">
        <v>186090</v>
      </c>
      <c r="B993">
        <v>0.7</v>
      </c>
    </row>
    <row r="994" spans="1:2">
      <c r="A994">
        <v>186236</v>
      </c>
      <c r="B994">
        <v>0.6</v>
      </c>
    </row>
    <row r="995" spans="1:2">
      <c r="A995">
        <v>186554</v>
      </c>
      <c r="B995">
        <v>0.1</v>
      </c>
    </row>
    <row r="996" spans="1:2">
      <c r="A996">
        <v>186570</v>
      </c>
      <c r="B996">
        <v>0.6</v>
      </c>
    </row>
    <row r="997" spans="1:2">
      <c r="A997">
        <v>186678</v>
      </c>
      <c r="B997">
        <v>0.7</v>
      </c>
    </row>
    <row r="998" spans="1:2">
      <c r="A998">
        <v>186791</v>
      </c>
      <c r="B998">
        <v>0.6</v>
      </c>
    </row>
    <row r="999" spans="1:2">
      <c r="A999">
        <v>186864</v>
      </c>
      <c r="B999">
        <v>0.7</v>
      </c>
    </row>
    <row r="1000" spans="1:2">
      <c r="A1000">
        <v>187020</v>
      </c>
      <c r="B1000">
        <v>0.7</v>
      </c>
    </row>
    <row r="1001" spans="1:2">
      <c r="A1001">
        <v>187054</v>
      </c>
      <c r="B1001">
        <v>0.7</v>
      </c>
    </row>
    <row r="1002" spans="1:2">
      <c r="A1002">
        <v>187070</v>
      </c>
      <c r="B1002">
        <v>0.7</v>
      </c>
    </row>
    <row r="1003" spans="1:2">
      <c r="A1003">
        <v>187097</v>
      </c>
      <c r="B1003">
        <v>0.7</v>
      </c>
    </row>
    <row r="1004" spans="1:2">
      <c r="A1004">
        <v>187100</v>
      </c>
      <c r="B1004">
        <v>0.7</v>
      </c>
    </row>
    <row r="1005" spans="1:2">
      <c r="A1005">
        <v>187151</v>
      </c>
      <c r="B1005">
        <v>0.7</v>
      </c>
    </row>
    <row r="1006" spans="1:2">
      <c r="A1006">
        <v>187160</v>
      </c>
      <c r="B1006">
        <v>0.6</v>
      </c>
    </row>
    <row r="1007" spans="1:2">
      <c r="A1007">
        <v>187178</v>
      </c>
      <c r="B1007">
        <v>0.6</v>
      </c>
    </row>
    <row r="1008" spans="1:2">
      <c r="A1008">
        <v>187216</v>
      </c>
      <c r="B1008">
        <v>0.7</v>
      </c>
    </row>
    <row r="1009" spans="1:2">
      <c r="A1009">
        <v>187224</v>
      </c>
      <c r="B1009">
        <v>0.7</v>
      </c>
    </row>
    <row r="1010" spans="1:2">
      <c r="A1010">
        <v>187232</v>
      </c>
      <c r="B1010">
        <v>0.7</v>
      </c>
    </row>
    <row r="1011" spans="1:2">
      <c r="A1011">
        <v>187259</v>
      </c>
      <c r="B1011">
        <v>0.7</v>
      </c>
    </row>
    <row r="1012" spans="1:2">
      <c r="A1012">
        <v>187380</v>
      </c>
      <c r="B1012">
        <v>0.7</v>
      </c>
    </row>
    <row r="1013" spans="1:2">
      <c r="A1013">
        <v>187615</v>
      </c>
      <c r="B1013">
        <v>0.6</v>
      </c>
    </row>
    <row r="1014" spans="1:2">
      <c r="A1014">
        <v>187682</v>
      </c>
      <c r="B1014">
        <v>0.6</v>
      </c>
    </row>
    <row r="1015" spans="1:2">
      <c r="A1015">
        <v>187747</v>
      </c>
      <c r="B1015">
        <v>0.6</v>
      </c>
    </row>
    <row r="1016" spans="1:2">
      <c r="A1016">
        <v>187780</v>
      </c>
      <c r="B1016">
        <v>0.6</v>
      </c>
    </row>
    <row r="1017" spans="1:2">
      <c r="A1017">
        <v>187801</v>
      </c>
      <c r="B1017">
        <v>0.6</v>
      </c>
    </row>
    <row r="1018" spans="1:2">
      <c r="A1018">
        <v>187810</v>
      </c>
      <c r="B1018">
        <v>0.7</v>
      </c>
    </row>
    <row r="1019" spans="1:2">
      <c r="A1019">
        <v>187860</v>
      </c>
      <c r="B1019">
        <v>0.7</v>
      </c>
    </row>
    <row r="1020" spans="1:2">
      <c r="A1020">
        <v>187887</v>
      </c>
      <c r="B1020">
        <v>0.7</v>
      </c>
    </row>
    <row r="1021" spans="1:2">
      <c r="A1021">
        <v>187950</v>
      </c>
      <c r="B1021">
        <v>0.7</v>
      </c>
    </row>
    <row r="1022" spans="1:2">
      <c r="A1022">
        <v>188018</v>
      </c>
      <c r="B1022">
        <v>0.6</v>
      </c>
    </row>
    <row r="1023" spans="1:2">
      <c r="A1023">
        <v>188069</v>
      </c>
      <c r="B1023">
        <v>0.6</v>
      </c>
    </row>
    <row r="1024" spans="1:2">
      <c r="A1024">
        <v>188085</v>
      </c>
      <c r="B1024">
        <v>0.6</v>
      </c>
    </row>
    <row r="1025" spans="1:2">
      <c r="A1025">
        <v>188093</v>
      </c>
      <c r="B1025">
        <v>0.6</v>
      </c>
    </row>
    <row r="1026" spans="1:2">
      <c r="A1026">
        <v>188220</v>
      </c>
      <c r="B1026">
        <v>0.6</v>
      </c>
    </row>
    <row r="1027" spans="1:2">
      <c r="A1027">
        <v>188239</v>
      </c>
      <c r="B1027">
        <v>0.6</v>
      </c>
    </row>
    <row r="1028" spans="1:2">
      <c r="A1028">
        <v>188298</v>
      </c>
      <c r="B1028">
        <v>0.7</v>
      </c>
    </row>
    <row r="1029" spans="1:2">
      <c r="A1029">
        <v>188352</v>
      </c>
      <c r="B1029">
        <v>0.7</v>
      </c>
    </row>
    <row r="1030" spans="1:2">
      <c r="A1030">
        <v>188379</v>
      </c>
      <c r="B1030">
        <v>0.6</v>
      </c>
    </row>
    <row r="1031" spans="1:2">
      <c r="A1031">
        <v>188387</v>
      </c>
      <c r="B1031">
        <v>0.7</v>
      </c>
    </row>
    <row r="1032" spans="1:2">
      <c r="A1032">
        <v>188395</v>
      </c>
      <c r="B1032">
        <v>0.7</v>
      </c>
    </row>
    <row r="1033" spans="1:2">
      <c r="A1033">
        <v>188441</v>
      </c>
      <c r="B1033">
        <v>0.7</v>
      </c>
    </row>
    <row r="1034" spans="1:2">
      <c r="A1034">
        <v>188484</v>
      </c>
      <c r="B1034">
        <v>0.7</v>
      </c>
    </row>
    <row r="1035" spans="1:2">
      <c r="A1035">
        <v>188514</v>
      </c>
      <c r="B1035">
        <v>0.7</v>
      </c>
    </row>
    <row r="1036" spans="1:2">
      <c r="A1036">
        <v>188530</v>
      </c>
      <c r="B1036">
        <v>0.7</v>
      </c>
    </row>
    <row r="1037" spans="1:2">
      <c r="A1037">
        <v>188549</v>
      </c>
      <c r="B1037">
        <v>0.7</v>
      </c>
    </row>
    <row r="1038" spans="1:2">
      <c r="A1038">
        <v>188590</v>
      </c>
      <c r="B1038">
        <v>0.7</v>
      </c>
    </row>
    <row r="1039" spans="1:2">
      <c r="A1039">
        <v>188646</v>
      </c>
      <c r="B1039">
        <v>0.7</v>
      </c>
    </row>
    <row r="1040" spans="1:2">
      <c r="A1040">
        <v>188859</v>
      </c>
      <c r="B1040">
        <v>0.7</v>
      </c>
    </row>
    <row r="1041" spans="1:2">
      <c r="A1041">
        <v>188913</v>
      </c>
      <c r="B1041">
        <v>0.7</v>
      </c>
    </row>
    <row r="1042" spans="1:2">
      <c r="A1042">
        <v>189022</v>
      </c>
      <c r="B1042">
        <v>0.7</v>
      </c>
    </row>
    <row r="1043" spans="1:2">
      <c r="A1043">
        <v>189243</v>
      </c>
      <c r="B1043">
        <v>0.7</v>
      </c>
    </row>
    <row r="1044" spans="1:2">
      <c r="A1044">
        <v>189260</v>
      </c>
      <c r="B1044">
        <v>0.7</v>
      </c>
    </row>
    <row r="1045" spans="1:2">
      <c r="A1045">
        <v>189278</v>
      </c>
      <c r="B1045">
        <v>0.7</v>
      </c>
    </row>
    <row r="1046" spans="1:2">
      <c r="A1046">
        <v>189294</v>
      </c>
      <c r="B1046">
        <v>0.7</v>
      </c>
    </row>
    <row r="1047" spans="1:2">
      <c r="A1047">
        <v>189375</v>
      </c>
      <c r="B1047">
        <v>0.7</v>
      </c>
    </row>
    <row r="1048" spans="1:2">
      <c r="A1048">
        <v>189456</v>
      </c>
      <c r="B1048">
        <v>0.7</v>
      </c>
    </row>
    <row r="1049" spans="1:2">
      <c r="A1049">
        <v>189472</v>
      </c>
      <c r="B1049">
        <v>0.7</v>
      </c>
    </row>
    <row r="1050" spans="1:2">
      <c r="A1050">
        <v>189529</v>
      </c>
      <c r="B1050">
        <v>0.7</v>
      </c>
    </row>
    <row r="1051" spans="1:2">
      <c r="A1051">
        <v>189537</v>
      </c>
      <c r="B1051">
        <v>0.7</v>
      </c>
    </row>
    <row r="1052" spans="1:2">
      <c r="A1052">
        <v>189545</v>
      </c>
      <c r="B1052">
        <v>0.7</v>
      </c>
    </row>
    <row r="1053" spans="1:2">
      <c r="A1053">
        <v>189561</v>
      </c>
      <c r="B1053">
        <v>0.7</v>
      </c>
    </row>
    <row r="1054" spans="1:2">
      <c r="A1054">
        <v>189588</v>
      </c>
      <c r="B1054">
        <v>0.7</v>
      </c>
    </row>
    <row r="1055" spans="1:2">
      <c r="A1055">
        <v>189596</v>
      </c>
      <c r="B1055">
        <v>0.7</v>
      </c>
    </row>
    <row r="1056" spans="1:2">
      <c r="A1056">
        <v>189618</v>
      </c>
      <c r="B1056">
        <v>0.7</v>
      </c>
    </row>
    <row r="1057" spans="1:2">
      <c r="A1057">
        <v>189642</v>
      </c>
      <c r="B1057">
        <v>0.6</v>
      </c>
    </row>
    <row r="1058" spans="1:2">
      <c r="A1058">
        <v>189650</v>
      </c>
      <c r="B1058">
        <v>0.7</v>
      </c>
    </row>
    <row r="1059" spans="1:2">
      <c r="A1059">
        <v>189669</v>
      </c>
      <c r="B1059">
        <v>0.7</v>
      </c>
    </row>
    <row r="1060" spans="1:2">
      <c r="A1060">
        <v>189685</v>
      </c>
      <c r="B1060">
        <v>0.6</v>
      </c>
    </row>
    <row r="1061" spans="1:2">
      <c r="A1061">
        <v>189693</v>
      </c>
      <c r="B1061">
        <v>0.7</v>
      </c>
    </row>
    <row r="1062" spans="1:2">
      <c r="A1062">
        <v>189707</v>
      </c>
      <c r="B1062">
        <v>0.7</v>
      </c>
    </row>
    <row r="1063" spans="1:2">
      <c r="A1063">
        <v>189723</v>
      </c>
      <c r="B1063">
        <v>0.7</v>
      </c>
    </row>
    <row r="1064" spans="1:2">
      <c r="A1064">
        <v>189740</v>
      </c>
      <c r="B1064">
        <v>0.7</v>
      </c>
    </row>
    <row r="1065" spans="1:2">
      <c r="A1065">
        <v>190667</v>
      </c>
      <c r="B1065">
        <v>0.7</v>
      </c>
    </row>
    <row r="1066" spans="1:2">
      <c r="A1066">
        <v>190721</v>
      </c>
      <c r="B1066">
        <v>0.6</v>
      </c>
    </row>
    <row r="1067" spans="1:2">
      <c r="A1067">
        <v>190780</v>
      </c>
      <c r="B1067">
        <v>0.7</v>
      </c>
    </row>
    <row r="1068" spans="1:2">
      <c r="A1068">
        <v>190829</v>
      </c>
      <c r="B1068">
        <v>0.7</v>
      </c>
    </row>
    <row r="1069" spans="1:2">
      <c r="A1069">
        <v>190969</v>
      </c>
      <c r="B1069">
        <v>0.7</v>
      </c>
    </row>
    <row r="1070" spans="1:2">
      <c r="A1070">
        <v>191140</v>
      </c>
      <c r="B1070">
        <v>0.7</v>
      </c>
    </row>
    <row r="1071" spans="1:2">
      <c r="A1071">
        <v>191345</v>
      </c>
      <c r="B1071">
        <v>0.7</v>
      </c>
    </row>
    <row r="1072" spans="1:2">
      <c r="A1072">
        <v>191582</v>
      </c>
      <c r="B1072">
        <v>0.1</v>
      </c>
    </row>
    <row r="1073" spans="1:2">
      <c r="A1073">
        <v>191590</v>
      </c>
      <c r="B1073">
        <v>0.7</v>
      </c>
    </row>
    <row r="1074" spans="1:2">
      <c r="A1074">
        <v>191655</v>
      </c>
      <c r="B1074">
        <v>0.7</v>
      </c>
    </row>
    <row r="1075" spans="1:2">
      <c r="A1075">
        <v>191744</v>
      </c>
      <c r="B1075">
        <v>0.7</v>
      </c>
    </row>
    <row r="1076" spans="1:2">
      <c r="A1076">
        <v>192538</v>
      </c>
      <c r="B1076">
        <v>0.6</v>
      </c>
    </row>
    <row r="1077" spans="1:2">
      <c r="A1077">
        <v>192546</v>
      </c>
      <c r="B1077">
        <v>0.6</v>
      </c>
    </row>
    <row r="1078" spans="1:2">
      <c r="A1078">
        <v>192945</v>
      </c>
      <c r="B1078">
        <v>0.7</v>
      </c>
    </row>
    <row r="1079" spans="1:2">
      <c r="A1079">
        <v>193151</v>
      </c>
      <c r="B1079">
        <v>0.7</v>
      </c>
    </row>
    <row r="1080" spans="1:2">
      <c r="A1080">
        <v>193178</v>
      </c>
      <c r="B1080">
        <v>0.6</v>
      </c>
    </row>
    <row r="1081" spans="1:2">
      <c r="A1081">
        <v>193232</v>
      </c>
      <c r="B1081">
        <v>0.7</v>
      </c>
    </row>
    <row r="1082" spans="1:2">
      <c r="A1082">
        <v>193283</v>
      </c>
      <c r="B1082">
        <v>0.7</v>
      </c>
    </row>
    <row r="1083" spans="1:2">
      <c r="A1083">
        <v>193429</v>
      </c>
      <c r="B1083">
        <v>0.7</v>
      </c>
    </row>
    <row r="1084" spans="1:2">
      <c r="A1084">
        <v>193445</v>
      </c>
      <c r="B1084">
        <v>0.1</v>
      </c>
    </row>
    <row r="1085" spans="1:2">
      <c r="A1085">
        <v>193461</v>
      </c>
      <c r="B1085">
        <v>0.7</v>
      </c>
    </row>
    <row r="1086" spans="1:2">
      <c r="A1086">
        <v>193488</v>
      </c>
      <c r="B1086">
        <v>0.7</v>
      </c>
    </row>
    <row r="1087" spans="1:2">
      <c r="A1087">
        <v>193526</v>
      </c>
      <c r="B1087">
        <v>0.7</v>
      </c>
    </row>
    <row r="1088" spans="1:2">
      <c r="A1088">
        <v>193615</v>
      </c>
      <c r="B1088">
        <v>0.7</v>
      </c>
    </row>
    <row r="1089" spans="1:2">
      <c r="A1089">
        <v>193658</v>
      </c>
      <c r="B1089">
        <v>0.7</v>
      </c>
    </row>
    <row r="1090" spans="1:2">
      <c r="A1090">
        <v>193666</v>
      </c>
      <c r="B1090">
        <v>0.7</v>
      </c>
    </row>
    <row r="1091" spans="1:2">
      <c r="A1091">
        <v>193690</v>
      </c>
      <c r="B1091">
        <v>0.6</v>
      </c>
    </row>
    <row r="1092" spans="1:2">
      <c r="A1092">
        <v>193739</v>
      </c>
      <c r="B1092">
        <v>0.7</v>
      </c>
    </row>
    <row r="1093" spans="1:2">
      <c r="A1093">
        <v>193801</v>
      </c>
      <c r="B1093">
        <v>0.7</v>
      </c>
    </row>
    <row r="1094" spans="1:2">
      <c r="A1094">
        <v>193895</v>
      </c>
      <c r="B1094">
        <v>0.9</v>
      </c>
    </row>
    <row r="1095" spans="1:2">
      <c r="A1095">
        <v>193933</v>
      </c>
      <c r="B1095">
        <v>0.6</v>
      </c>
    </row>
    <row r="1096" spans="1:2">
      <c r="A1096">
        <v>193950</v>
      </c>
      <c r="B1096">
        <v>0.6</v>
      </c>
    </row>
    <row r="1097" spans="1:2">
      <c r="A1097">
        <v>193968</v>
      </c>
      <c r="B1097">
        <v>0.7</v>
      </c>
    </row>
    <row r="1098" spans="1:2">
      <c r="A1098">
        <v>194018</v>
      </c>
      <c r="B1098">
        <v>0.7</v>
      </c>
    </row>
    <row r="1099" spans="1:2">
      <c r="A1099">
        <v>194034</v>
      </c>
      <c r="B1099">
        <v>0.7</v>
      </c>
    </row>
    <row r="1100" spans="1:2">
      <c r="A1100">
        <v>194085</v>
      </c>
      <c r="B1100">
        <v>0.6</v>
      </c>
    </row>
    <row r="1101" spans="1:2">
      <c r="A1101">
        <v>194093</v>
      </c>
      <c r="B1101">
        <v>0.7</v>
      </c>
    </row>
    <row r="1102" spans="1:2">
      <c r="A1102">
        <v>194107</v>
      </c>
      <c r="B1102">
        <v>0.6</v>
      </c>
    </row>
    <row r="1103" spans="1:2">
      <c r="A1103">
        <v>194158</v>
      </c>
      <c r="B1103">
        <v>0.7</v>
      </c>
    </row>
    <row r="1104" spans="1:2">
      <c r="A1104">
        <v>194174</v>
      </c>
      <c r="B1104">
        <v>0.7</v>
      </c>
    </row>
    <row r="1105" spans="1:2">
      <c r="A1105">
        <v>194182</v>
      </c>
      <c r="B1105">
        <v>0.7</v>
      </c>
    </row>
    <row r="1106" spans="1:2">
      <c r="A1106">
        <v>194328</v>
      </c>
      <c r="B1106">
        <v>0.6</v>
      </c>
    </row>
    <row r="1107" spans="1:2">
      <c r="A1107">
        <v>194336</v>
      </c>
      <c r="B1107">
        <v>0.6</v>
      </c>
    </row>
    <row r="1108" spans="1:2">
      <c r="A1108">
        <v>194344</v>
      </c>
      <c r="B1108">
        <v>0.7</v>
      </c>
    </row>
    <row r="1109" spans="1:2">
      <c r="A1109">
        <v>194417</v>
      </c>
      <c r="B1109">
        <v>0.9</v>
      </c>
    </row>
    <row r="1110" spans="1:2">
      <c r="A1110">
        <v>194590</v>
      </c>
      <c r="B1110">
        <v>0.7</v>
      </c>
    </row>
    <row r="1111" spans="1:2">
      <c r="A1111">
        <v>194727</v>
      </c>
      <c r="B1111">
        <v>0.1</v>
      </c>
    </row>
    <row r="1112" spans="1:2">
      <c r="A1112">
        <v>194816</v>
      </c>
      <c r="B1112">
        <v>0.1</v>
      </c>
    </row>
    <row r="1113" spans="1:2">
      <c r="A1113">
        <v>194867</v>
      </c>
      <c r="B1113">
        <v>0.1</v>
      </c>
    </row>
    <row r="1114" spans="1:2">
      <c r="A1114">
        <v>195030</v>
      </c>
      <c r="B1114">
        <v>0.6</v>
      </c>
    </row>
    <row r="1115" spans="1:2">
      <c r="A1115">
        <v>195081</v>
      </c>
      <c r="B1115">
        <v>0.7</v>
      </c>
    </row>
    <row r="1116" spans="1:2">
      <c r="A1116">
        <v>195103</v>
      </c>
      <c r="B1116">
        <v>0.7</v>
      </c>
    </row>
    <row r="1117" spans="1:2">
      <c r="A1117">
        <v>195111</v>
      </c>
      <c r="B1117">
        <v>0.1</v>
      </c>
    </row>
    <row r="1118" spans="1:2">
      <c r="A1118">
        <v>195405</v>
      </c>
      <c r="B1118">
        <v>0.6</v>
      </c>
    </row>
    <row r="1119" spans="1:2">
      <c r="A1119">
        <v>195456</v>
      </c>
      <c r="B1119">
        <v>0.7</v>
      </c>
    </row>
    <row r="1120" spans="1:2">
      <c r="A1120">
        <v>195464</v>
      </c>
      <c r="B1120">
        <v>0.6</v>
      </c>
    </row>
    <row r="1121" spans="1:2">
      <c r="A1121">
        <v>196126</v>
      </c>
      <c r="B1121">
        <v>0.7</v>
      </c>
    </row>
    <row r="1122" spans="1:2">
      <c r="A1122">
        <v>196177</v>
      </c>
      <c r="B1122">
        <v>0.7</v>
      </c>
    </row>
    <row r="1123" spans="1:2">
      <c r="A1123">
        <v>196207</v>
      </c>
      <c r="B1123">
        <v>0.7</v>
      </c>
    </row>
    <row r="1124" spans="1:2">
      <c r="A1124">
        <v>196215</v>
      </c>
      <c r="B1124">
        <v>0.7</v>
      </c>
    </row>
    <row r="1125" spans="1:2">
      <c r="A1125">
        <v>196223</v>
      </c>
      <c r="B1125">
        <v>0.7</v>
      </c>
    </row>
    <row r="1126" spans="1:2">
      <c r="A1126">
        <v>196231</v>
      </c>
      <c r="B1126">
        <v>0.1</v>
      </c>
    </row>
    <row r="1127" spans="1:2">
      <c r="A1127">
        <v>196460</v>
      </c>
      <c r="B1127">
        <v>0.7</v>
      </c>
    </row>
    <row r="1128" spans="1:2">
      <c r="A1128">
        <v>196479</v>
      </c>
      <c r="B1128">
        <v>0.7</v>
      </c>
    </row>
    <row r="1129" spans="1:2">
      <c r="A1129">
        <v>196487</v>
      </c>
      <c r="B1129">
        <v>0.7</v>
      </c>
    </row>
    <row r="1130" spans="1:2">
      <c r="A1130">
        <v>196657</v>
      </c>
      <c r="B1130">
        <v>0.7</v>
      </c>
    </row>
    <row r="1131" spans="1:2">
      <c r="A1131">
        <v>196720</v>
      </c>
      <c r="B1131">
        <v>0.9</v>
      </c>
    </row>
    <row r="1132" spans="1:2">
      <c r="A1132">
        <v>196738</v>
      </c>
      <c r="B1132">
        <v>0.7</v>
      </c>
    </row>
    <row r="1133" spans="1:2">
      <c r="A1133">
        <v>196746</v>
      </c>
      <c r="B1133">
        <v>0.7</v>
      </c>
    </row>
    <row r="1134" spans="1:2">
      <c r="A1134">
        <v>196800</v>
      </c>
      <c r="B1134">
        <v>0.7</v>
      </c>
    </row>
    <row r="1135" spans="1:2">
      <c r="A1135">
        <v>196827</v>
      </c>
      <c r="B1135">
        <v>0.7</v>
      </c>
    </row>
    <row r="1136" spans="1:2">
      <c r="A1136">
        <v>196851</v>
      </c>
      <c r="B1136">
        <v>0.7</v>
      </c>
    </row>
    <row r="1137" spans="1:2">
      <c r="A1137">
        <v>196860</v>
      </c>
      <c r="B1137">
        <v>0.7</v>
      </c>
    </row>
    <row r="1138" spans="1:2">
      <c r="A1138">
        <v>196878</v>
      </c>
      <c r="B1138">
        <v>0.7</v>
      </c>
    </row>
    <row r="1139" spans="1:2">
      <c r="A1139">
        <v>196908</v>
      </c>
      <c r="B1139">
        <v>0.7</v>
      </c>
    </row>
    <row r="1140" spans="1:2">
      <c r="A1140">
        <v>196932</v>
      </c>
      <c r="B1140">
        <v>0.1</v>
      </c>
    </row>
    <row r="1141" spans="1:2">
      <c r="A1141">
        <v>196940</v>
      </c>
      <c r="B1141">
        <v>0.7</v>
      </c>
    </row>
    <row r="1142" spans="1:2">
      <c r="A1142">
        <v>197041</v>
      </c>
      <c r="B1142">
        <v>0.3</v>
      </c>
    </row>
    <row r="1143" spans="1:2">
      <c r="A1143">
        <v>197149</v>
      </c>
      <c r="B1143">
        <v>0.9</v>
      </c>
    </row>
    <row r="1144" spans="1:2">
      <c r="A1144">
        <v>197165</v>
      </c>
      <c r="B1144">
        <v>0.6</v>
      </c>
    </row>
    <row r="1145" spans="1:2">
      <c r="A1145">
        <v>197246</v>
      </c>
      <c r="B1145">
        <v>0.7</v>
      </c>
    </row>
    <row r="1146" spans="1:2">
      <c r="A1146">
        <v>197254</v>
      </c>
      <c r="B1146">
        <v>0.6</v>
      </c>
    </row>
    <row r="1147" spans="1:2">
      <c r="A1147">
        <v>197270</v>
      </c>
      <c r="B1147">
        <v>0.7</v>
      </c>
    </row>
    <row r="1148" spans="1:2">
      <c r="A1148">
        <v>197289</v>
      </c>
      <c r="B1148">
        <v>0.3</v>
      </c>
    </row>
    <row r="1149" spans="1:2">
      <c r="A1149">
        <v>197360</v>
      </c>
      <c r="B1149">
        <v>0.7</v>
      </c>
    </row>
    <row r="1150" spans="1:2">
      <c r="A1150">
        <v>197394</v>
      </c>
      <c r="B1150">
        <v>0.7</v>
      </c>
    </row>
    <row r="1151" spans="1:2">
      <c r="A1151">
        <v>197467</v>
      </c>
      <c r="B1151">
        <v>0.7</v>
      </c>
    </row>
    <row r="1152" spans="1:2">
      <c r="A1152">
        <v>197475</v>
      </c>
      <c r="B1152">
        <v>0.7</v>
      </c>
    </row>
    <row r="1153" spans="1:2">
      <c r="A1153">
        <v>197530</v>
      </c>
      <c r="B1153">
        <v>0.7</v>
      </c>
    </row>
    <row r="1154" spans="1:2">
      <c r="A1154">
        <v>197548</v>
      </c>
      <c r="B1154">
        <v>0.7</v>
      </c>
    </row>
    <row r="1155" spans="1:2">
      <c r="A1155">
        <v>197602</v>
      </c>
      <c r="B1155">
        <v>0.7</v>
      </c>
    </row>
    <row r="1156" spans="1:2">
      <c r="A1156">
        <v>197840</v>
      </c>
      <c r="B1156">
        <v>0.7</v>
      </c>
    </row>
    <row r="1157" spans="1:2">
      <c r="A1157">
        <v>197866</v>
      </c>
      <c r="B1157">
        <v>0.7</v>
      </c>
    </row>
    <row r="1158" spans="1:2">
      <c r="A1158">
        <v>197963</v>
      </c>
      <c r="B1158">
        <v>0.7</v>
      </c>
    </row>
    <row r="1159" spans="1:2">
      <c r="A1159">
        <v>197971</v>
      </c>
      <c r="B1159">
        <v>0.7</v>
      </c>
    </row>
    <row r="1160" spans="1:2">
      <c r="A1160">
        <v>197998</v>
      </c>
      <c r="B1160">
        <v>0.7</v>
      </c>
    </row>
    <row r="1161" spans="1:2">
      <c r="A1161">
        <v>198021</v>
      </c>
      <c r="B1161">
        <v>0.7</v>
      </c>
    </row>
    <row r="1162" spans="1:2">
      <c r="A1162">
        <v>198153</v>
      </c>
      <c r="B1162">
        <v>0.7</v>
      </c>
    </row>
    <row r="1163" spans="1:2">
      <c r="A1163">
        <v>198315</v>
      </c>
      <c r="B1163">
        <v>0.6</v>
      </c>
    </row>
    <row r="1164" spans="1:2">
      <c r="A1164">
        <v>198625</v>
      </c>
      <c r="B1164">
        <v>0.9</v>
      </c>
    </row>
    <row r="1165" spans="1:2">
      <c r="A1165">
        <v>198641</v>
      </c>
      <c r="B1165">
        <v>0.1</v>
      </c>
    </row>
    <row r="1166" spans="1:2">
      <c r="A1166">
        <v>198676</v>
      </c>
      <c r="B1166">
        <v>0.6</v>
      </c>
    </row>
    <row r="1167" spans="1:2">
      <c r="A1167">
        <v>198714</v>
      </c>
      <c r="B1167">
        <v>0.7</v>
      </c>
    </row>
    <row r="1168" spans="1:2">
      <c r="A1168">
        <v>198838</v>
      </c>
      <c r="B1168">
        <v>0.7</v>
      </c>
    </row>
    <row r="1169" spans="1:2">
      <c r="A1169">
        <v>198846</v>
      </c>
      <c r="B1169">
        <v>0.9</v>
      </c>
    </row>
    <row r="1170" spans="1:2">
      <c r="A1170">
        <v>198943</v>
      </c>
      <c r="B1170">
        <v>0.3</v>
      </c>
    </row>
    <row r="1171" spans="1:2">
      <c r="A1171">
        <v>199079</v>
      </c>
      <c r="B1171">
        <v>0.9</v>
      </c>
    </row>
    <row r="1172" spans="1:2">
      <c r="A1172">
        <v>199117</v>
      </c>
      <c r="B1172">
        <v>0.9</v>
      </c>
    </row>
    <row r="1173" spans="1:2">
      <c r="A1173">
        <v>199150</v>
      </c>
      <c r="B1173">
        <v>0.3</v>
      </c>
    </row>
    <row r="1174" spans="1:2">
      <c r="A1174">
        <v>199230</v>
      </c>
      <c r="B1174">
        <v>0.3</v>
      </c>
    </row>
    <row r="1175" spans="1:2">
      <c r="A1175">
        <v>199346</v>
      </c>
      <c r="B1175">
        <v>0.1</v>
      </c>
    </row>
    <row r="1176" spans="1:2">
      <c r="A1176">
        <v>199427</v>
      </c>
      <c r="B1176">
        <v>0.7</v>
      </c>
    </row>
    <row r="1177" spans="1:2">
      <c r="A1177">
        <v>199494</v>
      </c>
      <c r="B1177">
        <v>0.7</v>
      </c>
    </row>
    <row r="1178" spans="1:2">
      <c r="A1178">
        <v>199508</v>
      </c>
      <c r="B1178">
        <v>0.7</v>
      </c>
    </row>
    <row r="1179" spans="1:2">
      <c r="A1179">
        <v>199516</v>
      </c>
      <c r="B1179">
        <v>0.7</v>
      </c>
    </row>
    <row r="1180" spans="1:2">
      <c r="A1180">
        <v>199532</v>
      </c>
      <c r="B1180">
        <v>0.7</v>
      </c>
    </row>
    <row r="1181" spans="1:2">
      <c r="A1181">
        <v>199575</v>
      </c>
      <c r="B1181">
        <v>0.7</v>
      </c>
    </row>
    <row r="1182" spans="1:2">
      <c r="A1182">
        <v>199583</v>
      </c>
      <c r="B1182">
        <v>0.7</v>
      </c>
    </row>
    <row r="1183" spans="1:2">
      <c r="A1183">
        <v>199591</v>
      </c>
      <c r="B1183">
        <v>0.7</v>
      </c>
    </row>
    <row r="1184" spans="1:2">
      <c r="A1184">
        <v>199605</v>
      </c>
      <c r="B1184">
        <v>0.7</v>
      </c>
    </row>
    <row r="1185" spans="1:2">
      <c r="A1185">
        <v>199613</v>
      </c>
      <c r="B1185">
        <v>0.7</v>
      </c>
    </row>
    <row r="1186" spans="1:2">
      <c r="A1186">
        <v>199621</v>
      </c>
      <c r="B1186">
        <v>0.7</v>
      </c>
    </row>
    <row r="1187" spans="1:2">
      <c r="A1187">
        <v>199630</v>
      </c>
      <c r="B1187">
        <v>0.7</v>
      </c>
    </row>
    <row r="1188" spans="1:2">
      <c r="A1188">
        <v>199648</v>
      </c>
      <c r="B1188">
        <v>0.7</v>
      </c>
    </row>
    <row r="1189" spans="1:2">
      <c r="A1189">
        <v>199656</v>
      </c>
      <c r="B1189">
        <v>0.9</v>
      </c>
    </row>
    <row r="1190" spans="1:2">
      <c r="A1190">
        <v>199800</v>
      </c>
      <c r="B1190">
        <v>0.7</v>
      </c>
    </row>
    <row r="1191" spans="1:2">
      <c r="A1191">
        <v>199826</v>
      </c>
      <c r="B1191">
        <v>0.7</v>
      </c>
    </row>
    <row r="1192" spans="1:2">
      <c r="A1192">
        <v>199834</v>
      </c>
      <c r="B1192">
        <v>0.7</v>
      </c>
    </row>
    <row r="1193" spans="1:2">
      <c r="A1193">
        <v>199842</v>
      </c>
      <c r="B1193">
        <v>0.7</v>
      </c>
    </row>
    <row r="1194" spans="1:2">
      <c r="A1194">
        <v>199850</v>
      </c>
      <c r="B1194">
        <v>0.7</v>
      </c>
    </row>
    <row r="1195" spans="1:2">
      <c r="A1195">
        <v>199869</v>
      </c>
      <c r="B1195">
        <v>0.7</v>
      </c>
    </row>
    <row r="1196" spans="1:2">
      <c r="A1196">
        <v>199885</v>
      </c>
      <c r="B1196">
        <v>0.7</v>
      </c>
    </row>
    <row r="1197" spans="1:2">
      <c r="A1197">
        <v>199907</v>
      </c>
      <c r="B1197">
        <v>0.7</v>
      </c>
    </row>
    <row r="1198" spans="1:2">
      <c r="A1198">
        <v>200026</v>
      </c>
      <c r="B1198">
        <v>0.7</v>
      </c>
    </row>
    <row r="1199" spans="1:2">
      <c r="A1199">
        <v>200069</v>
      </c>
      <c r="B1199">
        <v>0.7</v>
      </c>
    </row>
    <row r="1200" spans="1:2">
      <c r="A1200">
        <v>200077</v>
      </c>
      <c r="B1200">
        <v>0.7</v>
      </c>
    </row>
    <row r="1201" spans="1:2">
      <c r="A1201">
        <v>200085</v>
      </c>
      <c r="B1201">
        <v>0.7</v>
      </c>
    </row>
    <row r="1202" spans="1:2">
      <c r="A1202">
        <v>200093</v>
      </c>
      <c r="B1202">
        <v>0.7</v>
      </c>
    </row>
    <row r="1203" spans="1:2">
      <c r="A1203">
        <v>200123</v>
      </c>
      <c r="B1203">
        <v>0.6</v>
      </c>
    </row>
    <row r="1204" spans="1:2">
      <c r="A1204">
        <v>200158</v>
      </c>
      <c r="B1204">
        <v>0.7</v>
      </c>
    </row>
    <row r="1205" spans="1:2">
      <c r="A1205">
        <v>200182</v>
      </c>
      <c r="B1205">
        <v>0.7</v>
      </c>
    </row>
    <row r="1206" spans="1:2">
      <c r="A1206">
        <v>200212</v>
      </c>
      <c r="B1206">
        <v>0.7</v>
      </c>
    </row>
    <row r="1207" spans="1:2">
      <c r="A1207">
        <v>200247</v>
      </c>
      <c r="B1207">
        <v>0.7</v>
      </c>
    </row>
    <row r="1208" spans="1:2">
      <c r="A1208">
        <v>200263</v>
      </c>
      <c r="B1208">
        <v>0.7</v>
      </c>
    </row>
    <row r="1209" spans="1:2">
      <c r="A1209">
        <v>200280</v>
      </c>
      <c r="B1209">
        <v>0.7</v>
      </c>
    </row>
    <row r="1210" spans="1:2">
      <c r="A1210">
        <v>200310</v>
      </c>
      <c r="B1210">
        <v>0.7</v>
      </c>
    </row>
    <row r="1211" spans="1:2">
      <c r="A1211">
        <v>200336</v>
      </c>
      <c r="B1211">
        <v>0.9</v>
      </c>
    </row>
    <row r="1212" spans="1:2">
      <c r="A1212">
        <v>200344</v>
      </c>
      <c r="B1212">
        <v>0.7</v>
      </c>
    </row>
    <row r="1213" spans="1:2">
      <c r="A1213">
        <v>200360</v>
      </c>
      <c r="B1213">
        <v>0.7</v>
      </c>
    </row>
    <row r="1214" spans="1:2">
      <c r="A1214">
        <v>200379</v>
      </c>
      <c r="B1214">
        <v>0.9</v>
      </c>
    </row>
    <row r="1215" spans="1:2">
      <c r="A1215">
        <v>200417</v>
      </c>
      <c r="B1215">
        <v>0.7</v>
      </c>
    </row>
    <row r="1216" spans="1:2">
      <c r="A1216">
        <v>200425</v>
      </c>
      <c r="B1216">
        <v>0.7</v>
      </c>
    </row>
    <row r="1217" spans="1:2">
      <c r="A1217">
        <v>200450</v>
      </c>
      <c r="B1217">
        <v>0.7</v>
      </c>
    </row>
    <row r="1218" spans="1:2">
      <c r="A1218">
        <v>200484</v>
      </c>
      <c r="B1218">
        <v>0.7</v>
      </c>
    </row>
    <row r="1219" spans="1:2">
      <c r="A1219">
        <v>200611</v>
      </c>
      <c r="B1219">
        <v>0.7</v>
      </c>
    </row>
    <row r="1220" spans="1:2">
      <c r="A1220">
        <v>200646</v>
      </c>
      <c r="B1220">
        <v>0.7</v>
      </c>
    </row>
    <row r="1221" spans="1:2">
      <c r="A1221">
        <v>200654</v>
      </c>
      <c r="B1221">
        <v>0.7</v>
      </c>
    </row>
    <row r="1222" spans="1:2">
      <c r="A1222">
        <v>200689</v>
      </c>
      <c r="B1222">
        <v>0.7</v>
      </c>
    </row>
    <row r="1223" spans="1:2">
      <c r="A1223">
        <v>200697</v>
      </c>
      <c r="B1223">
        <v>0.7</v>
      </c>
    </row>
    <row r="1224" spans="1:2">
      <c r="A1224">
        <v>200700</v>
      </c>
      <c r="B1224">
        <v>0.7</v>
      </c>
    </row>
    <row r="1225" spans="1:2">
      <c r="A1225">
        <v>200743</v>
      </c>
      <c r="B1225">
        <v>0.7</v>
      </c>
    </row>
    <row r="1226" spans="1:2">
      <c r="A1226">
        <v>200751</v>
      </c>
      <c r="B1226">
        <v>0.7</v>
      </c>
    </row>
    <row r="1227" spans="1:2">
      <c r="A1227">
        <v>200760</v>
      </c>
      <c r="B1227">
        <v>0.7</v>
      </c>
    </row>
    <row r="1228" spans="1:2">
      <c r="A1228">
        <v>200778</v>
      </c>
      <c r="B1228">
        <v>0.7</v>
      </c>
    </row>
    <row r="1229" spans="1:2">
      <c r="A1229">
        <v>200786</v>
      </c>
      <c r="B1229">
        <v>0.7</v>
      </c>
    </row>
    <row r="1230" spans="1:2">
      <c r="A1230">
        <v>200794</v>
      </c>
      <c r="B1230">
        <v>0.1</v>
      </c>
    </row>
    <row r="1231" spans="1:2">
      <c r="A1231">
        <v>200808</v>
      </c>
      <c r="B1231">
        <v>0.7</v>
      </c>
    </row>
    <row r="1232" spans="1:2">
      <c r="A1232">
        <v>200824</v>
      </c>
      <c r="B1232">
        <v>0.7</v>
      </c>
    </row>
    <row r="1233" spans="1:2">
      <c r="A1233">
        <v>200913</v>
      </c>
      <c r="B1233">
        <v>0.7</v>
      </c>
    </row>
    <row r="1234" spans="1:2">
      <c r="A1234">
        <v>200930</v>
      </c>
      <c r="B1234">
        <v>0.7</v>
      </c>
    </row>
    <row r="1235" spans="1:2">
      <c r="A1235">
        <v>201278</v>
      </c>
      <c r="B1235">
        <v>0.3</v>
      </c>
    </row>
    <row r="1236" spans="1:2">
      <c r="A1236">
        <v>201391</v>
      </c>
      <c r="B1236">
        <v>0.7</v>
      </c>
    </row>
    <row r="1237" spans="1:2">
      <c r="A1237">
        <v>201405</v>
      </c>
      <c r="B1237">
        <v>0.7</v>
      </c>
    </row>
    <row r="1238" spans="1:2">
      <c r="A1238">
        <v>201413</v>
      </c>
      <c r="B1238">
        <v>0.7</v>
      </c>
    </row>
    <row r="1239" spans="1:2">
      <c r="A1239">
        <v>201430</v>
      </c>
      <c r="B1239">
        <v>0.7</v>
      </c>
    </row>
    <row r="1240" spans="1:2">
      <c r="A1240">
        <v>201456</v>
      </c>
      <c r="B1240">
        <v>0.7</v>
      </c>
    </row>
    <row r="1241" spans="1:2">
      <c r="A1241">
        <v>201472</v>
      </c>
      <c r="B1241">
        <v>0.7</v>
      </c>
    </row>
    <row r="1242" spans="1:2">
      <c r="A1242">
        <v>201480</v>
      </c>
      <c r="B1242">
        <v>0.7</v>
      </c>
    </row>
    <row r="1243" spans="1:2">
      <c r="A1243">
        <v>201499</v>
      </c>
      <c r="B1243">
        <v>0.7</v>
      </c>
    </row>
    <row r="1244" spans="1:2">
      <c r="A1244">
        <v>201529</v>
      </c>
      <c r="B1244">
        <v>0.7</v>
      </c>
    </row>
    <row r="1245" spans="1:2">
      <c r="A1245">
        <v>201537</v>
      </c>
      <c r="B1245">
        <v>0.7</v>
      </c>
    </row>
    <row r="1246" spans="1:2">
      <c r="A1246">
        <v>201553</v>
      </c>
      <c r="B1246">
        <v>0.7</v>
      </c>
    </row>
    <row r="1247" spans="1:2">
      <c r="A1247">
        <v>201570</v>
      </c>
      <c r="B1247">
        <v>0.7</v>
      </c>
    </row>
    <row r="1248" spans="1:2">
      <c r="A1248">
        <v>201596</v>
      </c>
      <c r="B1248">
        <v>0.7</v>
      </c>
    </row>
    <row r="1249" spans="1:2">
      <c r="A1249">
        <v>201600</v>
      </c>
      <c r="B1249">
        <v>0.7</v>
      </c>
    </row>
    <row r="1250" spans="1:2">
      <c r="A1250">
        <v>201618</v>
      </c>
      <c r="B1250">
        <v>0.6</v>
      </c>
    </row>
    <row r="1251" spans="1:2">
      <c r="A1251">
        <v>201693</v>
      </c>
      <c r="B1251">
        <v>0.9</v>
      </c>
    </row>
    <row r="1252" spans="1:2">
      <c r="A1252">
        <v>201812</v>
      </c>
      <c r="B1252">
        <v>0.3</v>
      </c>
    </row>
    <row r="1253" spans="1:2">
      <c r="A1253">
        <v>201839</v>
      </c>
      <c r="B1253">
        <v>0.7</v>
      </c>
    </row>
    <row r="1254" spans="1:2">
      <c r="A1254">
        <v>202135</v>
      </c>
      <c r="B1254">
        <v>0.7</v>
      </c>
    </row>
    <row r="1255" spans="1:2">
      <c r="A1255">
        <v>202151</v>
      </c>
      <c r="B1255">
        <v>0.3</v>
      </c>
    </row>
    <row r="1256" spans="1:2">
      <c r="A1256">
        <v>202185</v>
      </c>
      <c r="B1256">
        <v>0.7</v>
      </c>
    </row>
    <row r="1257" spans="1:2">
      <c r="A1257">
        <v>202226</v>
      </c>
      <c r="B1257">
        <v>0.7</v>
      </c>
    </row>
    <row r="1258" spans="1:2">
      <c r="A1258">
        <v>202234</v>
      </c>
      <c r="B1258">
        <v>0.7</v>
      </c>
    </row>
    <row r="1259" spans="1:2">
      <c r="A1259">
        <v>203386</v>
      </c>
      <c r="B1259">
        <v>0.6</v>
      </c>
    </row>
    <row r="1260" spans="1:2">
      <c r="A1260">
        <v>203394</v>
      </c>
      <c r="B1260">
        <v>0.7</v>
      </c>
    </row>
    <row r="1261" spans="1:2">
      <c r="A1261">
        <v>203408</v>
      </c>
      <c r="B1261">
        <v>0.7</v>
      </c>
    </row>
    <row r="1262" spans="1:2">
      <c r="A1262">
        <v>203424</v>
      </c>
      <c r="B1262">
        <v>0.7</v>
      </c>
    </row>
    <row r="1263" spans="1:2">
      <c r="A1263">
        <v>203432</v>
      </c>
      <c r="B1263">
        <v>0.7</v>
      </c>
    </row>
    <row r="1264" spans="1:2">
      <c r="A1264">
        <v>203483</v>
      </c>
      <c r="B1264">
        <v>0.6</v>
      </c>
    </row>
    <row r="1265" spans="1:2">
      <c r="A1265">
        <v>203530</v>
      </c>
      <c r="B1265">
        <v>0.7</v>
      </c>
    </row>
    <row r="1266" spans="1:2">
      <c r="A1266">
        <v>203556</v>
      </c>
      <c r="B1266">
        <v>0.7</v>
      </c>
    </row>
    <row r="1267" spans="1:2">
      <c r="A1267">
        <v>203858</v>
      </c>
      <c r="B1267">
        <v>0.7</v>
      </c>
    </row>
    <row r="1268" spans="1:2">
      <c r="A1268">
        <v>203866</v>
      </c>
      <c r="B1268">
        <v>0.7</v>
      </c>
    </row>
    <row r="1269" spans="1:2">
      <c r="A1269">
        <v>204021</v>
      </c>
      <c r="B1269">
        <v>0.7</v>
      </c>
    </row>
    <row r="1270" spans="1:2">
      <c r="A1270">
        <v>204072</v>
      </c>
      <c r="B1270">
        <v>0.7</v>
      </c>
    </row>
    <row r="1271" spans="1:2">
      <c r="A1271">
        <v>204137</v>
      </c>
      <c r="B1271">
        <v>0.7</v>
      </c>
    </row>
    <row r="1272" spans="1:2">
      <c r="A1272">
        <v>204170</v>
      </c>
      <c r="B1272">
        <v>0.6</v>
      </c>
    </row>
    <row r="1273" spans="1:2">
      <c r="A1273">
        <v>204188</v>
      </c>
      <c r="B1273">
        <v>0.6</v>
      </c>
    </row>
    <row r="1274" spans="1:2">
      <c r="A1274">
        <v>204200</v>
      </c>
      <c r="B1274">
        <v>0.9</v>
      </c>
    </row>
    <row r="1275" spans="1:2">
      <c r="A1275">
        <v>204331</v>
      </c>
      <c r="B1275">
        <v>0.7</v>
      </c>
    </row>
    <row r="1276" spans="1:2">
      <c r="A1276">
        <v>204340</v>
      </c>
      <c r="B1276">
        <v>0.7</v>
      </c>
    </row>
    <row r="1277" spans="1:2">
      <c r="A1277">
        <v>204366</v>
      </c>
      <c r="B1277">
        <v>0.7</v>
      </c>
    </row>
    <row r="1278" spans="1:2">
      <c r="A1278">
        <v>204374</v>
      </c>
      <c r="B1278">
        <v>0.7</v>
      </c>
    </row>
    <row r="1279" spans="1:2">
      <c r="A1279">
        <v>204404</v>
      </c>
      <c r="B1279">
        <v>0.6</v>
      </c>
    </row>
    <row r="1280" spans="1:2">
      <c r="A1280">
        <v>204412</v>
      </c>
      <c r="B1280">
        <v>0.6</v>
      </c>
    </row>
    <row r="1281" spans="1:2">
      <c r="A1281">
        <v>204455</v>
      </c>
      <c r="B1281">
        <v>0.7</v>
      </c>
    </row>
    <row r="1282" spans="1:2">
      <c r="A1282">
        <v>204471</v>
      </c>
      <c r="B1282">
        <v>0.7</v>
      </c>
    </row>
    <row r="1283" spans="1:2">
      <c r="A1283">
        <v>204595</v>
      </c>
      <c r="B1283">
        <v>0.7</v>
      </c>
    </row>
    <row r="1284" spans="1:2">
      <c r="A1284">
        <v>204641</v>
      </c>
      <c r="B1284">
        <v>0.1</v>
      </c>
    </row>
    <row r="1285" spans="1:2">
      <c r="A1285">
        <v>204820</v>
      </c>
      <c r="B1285">
        <v>0.7</v>
      </c>
    </row>
    <row r="1286" spans="1:2">
      <c r="A1286">
        <v>204870</v>
      </c>
      <c r="B1286">
        <v>0.1</v>
      </c>
    </row>
    <row r="1287" spans="1:2">
      <c r="A1287">
        <v>204889</v>
      </c>
      <c r="B1287">
        <v>0.7</v>
      </c>
    </row>
    <row r="1288" spans="1:2">
      <c r="A1288">
        <v>205064</v>
      </c>
      <c r="B1288">
        <v>0.7</v>
      </c>
    </row>
    <row r="1289" spans="1:2">
      <c r="A1289">
        <v>205141</v>
      </c>
      <c r="B1289">
        <v>0.3</v>
      </c>
    </row>
    <row r="1290" spans="1:2">
      <c r="A1290">
        <v>205206</v>
      </c>
      <c r="B1290">
        <v>0.1</v>
      </c>
    </row>
    <row r="1291" spans="1:2">
      <c r="A1291">
        <v>205230</v>
      </c>
      <c r="B1291">
        <v>0.1</v>
      </c>
    </row>
    <row r="1292" spans="1:2">
      <c r="A1292">
        <v>205290</v>
      </c>
      <c r="B1292">
        <v>0.1</v>
      </c>
    </row>
    <row r="1293" spans="1:2">
      <c r="A1293">
        <v>205370</v>
      </c>
      <c r="B1293">
        <v>0.1</v>
      </c>
    </row>
    <row r="1294" spans="1:2">
      <c r="A1294">
        <v>205648</v>
      </c>
      <c r="B1294">
        <v>0.7</v>
      </c>
    </row>
    <row r="1295" spans="1:2">
      <c r="A1295">
        <v>205672</v>
      </c>
      <c r="B1295">
        <v>0.7</v>
      </c>
    </row>
    <row r="1296" spans="1:2">
      <c r="A1296">
        <v>205680</v>
      </c>
      <c r="B1296">
        <v>0.7</v>
      </c>
    </row>
    <row r="1297" spans="1:2">
      <c r="A1297">
        <v>205923</v>
      </c>
      <c r="B1297">
        <v>0.7</v>
      </c>
    </row>
    <row r="1298" spans="1:2">
      <c r="A1298">
        <v>206075</v>
      </c>
      <c r="B1298">
        <v>0.7</v>
      </c>
    </row>
    <row r="1299" spans="1:2">
      <c r="A1299">
        <v>206105</v>
      </c>
      <c r="B1299">
        <v>0.7</v>
      </c>
    </row>
    <row r="1300" spans="1:2">
      <c r="A1300">
        <v>206113</v>
      </c>
      <c r="B1300">
        <v>0.1</v>
      </c>
    </row>
    <row r="1301" spans="1:2">
      <c r="A1301">
        <v>206148</v>
      </c>
      <c r="B1301">
        <v>0.7</v>
      </c>
    </row>
    <row r="1302" spans="1:2">
      <c r="A1302">
        <v>206199</v>
      </c>
      <c r="B1302">
        <v>0.9</v>
      </c>
    </row>
    <row r="1303" spans="1:2">
      <c r="A1303">
        <v>206210</v>
      </c>
      <c r="B1303">
        <v>0.7</v>
      </c>
    </row>
    <row r="1304" spans="1:2">
      <c r="A1304">
        <v>206237</v>
      </c>
      <c r="B1304">
        <v>0.7</v>
      </c>
    </row>
    <row r="1305" spans="1:2">
      <c r="A1305">
        <v>206253</v>
      </c>
      <c r="B1305">
        <v>0.7</v>
      </c>
    </row>
    <row r="1306" spans="1:2">
      <c r="A1306">
        <v>206261</v>
      </c>
      <c r="B1306">
        <v>0.7</v>
      </c>
    </row>
    <row r="1307" spans="1:2">
      <c r="A1307">
        <v>206270</v>
      </c>
      <c r="B1307">
        <v>0.7</v>
      </c>
    </row>
    <row r="1308" spans="1:2">
      <c r="A1308">
        <v>206288</v>
      </c>
      <c r="B1308">
        <v>0.7</v>
      </c>
    </row>
    <row r="1309" spans="1:2">
      <c r="A1309">
        <v>206296</v>
      </c>
      <c r="B1309">
        <v>0.7</v>
      </c>
    </row>
    <row r="1310" spans="1:2">
      <c r="A1310">
        <v>206342</v>
      </c>
      <c r="B1310">
        <v>0.7</v>
      </c>
    </row>
    <row r="1311" spans="1:2">
      <c r="A1311">
        <v>206369</v>
      </c>
      <c r="B1311">
        <v>0.7</v>
      </c>
    </row>
    <row r="1312" spans="1:2">
      <c r="A1312">
        <v>206377</v>
      </c>
      <c r="B1312">
        <v>0.7</v>
      </c>
    </row>
    <row r="1313" spans="1:2">
      <c r="A1313">
        <v>206431</v>
      </c>
      <c r="B1313">
        <v>0.7</v>
      </c>
    </row>
    <row r="1314" spans="1:2">
      <c r="A1314">
        <v>206440</v>
      </c>
      <c r="B1314">
        <v>0.7</v>
      </c>
    </row>
    <row r="1315" spans="1:2">
      <c r="A1315">
        <v>207039</v>
      </c>
      <c r="B1315">
        <v>0.9</v>
      </c>
    </row>
    <row r="1316" spans="1:2">
      <c r="A1316">
        <v>207055</v>
      </c>
      <c r="B1316">
        <v>0.6</v>
      </c>
    </row>
    <row r="1317" spans="1:2">
      <c r="A1317">
        <v>207071</v>
      </c>
      <c r="B1317">
        <v>0.9</v>
      </c>
    </row>
    <row r="1318" spans="1:2">
      <c r="A1318">
        <v>207080</v>
      </c>
      <c r="B1318">
        <v>0.7</v>
      </c>
    </row>
    <row r="1319" spans="1:2">
      <c r="A1319">
        <v>207128</v>
      </c>
      <c r="B1319">
        <v>0.7</v>
      </c>
    </row>
    <row r="1320" spans="1:2">
      <c r="A1320">
        <v>207136</v>
      </c>
      <c r="B1320">
        <v>0.7</v>
      </c>
    </row>
    <row r="1321" spans="1:2">
      <c r="A1321">
        <v>207195</v>
      </c>
      <c r="B1321">
        <v>0.1</v>
      </c>
    </row>
    <row r="1322" spans="1:2">
      <c r="A1322">
        <v>207209</v>
      </c>
      <c r="B1322">
        <v>0.1</v>
      </c>
    </row>
    <row r="1323" spans="1:2">
      <c r="A1323">
        <v>207217</v>
      </c>
      <c r="B1323">
        <v>0.7</v>
      </c>
    </row>
    <row r="1324" spans="1:2">
      <c r="A1324">
        <v>207233</v>
      </c>
      <c r="B1324">
        <v>0.7</v>
      </c>
    </row>
    <row r="1325" spans="1:2">
      <c r="A1325">
        <v>207241</v>
      </c>
      <c r="B1325">
        <v>0.7</v>
      </c>
    </row>
    <row r="1326" spans="1:2">
      <c r="A1326">
        <v>207250</v>
      </c>
      <c r="B1326">
        <v>0.7</v>
      </c>
    </row>
    <row r="1327" spans="1:2">
      <c r="A1327">
        <v>207276</v>
      </c>
      <c r="B1327">
        <v>0.7</v>
      </c>
    </row>
    <row r="1328" spans="1:2">
      <c r="A1328">
        <v>207284</v>
      </c>
      <c r="B1328">
        <v>0.7</v>
      </c>
    </row>
    <row r="1329" spans="1:2">
      <c r="A1329">
        <v>207292</v>
      </c>
      <c r="B1329">
        <v>0.7</v>
      </c>
    </row>
    <row r="1330" spans="1:2">
      <c r="A1330">
        <v>207306</v>
      </c>
      <c r="B1330">
        <v>0.7</v>
      </c>
    </row>
    <row r="1331" spans="1:2">
      <c r="A1331">
        <v>207322</v>
      </c>
      <c r="B1331">
        <v>0.7</v>
      </c>
    </row>
    <row r="1332" spans="1:2">
      <c r="A1332">
        <v>207373</v>
      </c>
      <c r="B1332">
        <v>0.1</v>
      </c>
    </row>
    <row r="1333" spans="1:2">
      <c r="A1333">
        <v>207420</v>
      </c>
      <c r="B1333">
        <v>0.7</v>
      </c>
    </row>
    <row r="1334" spans="1:2">
      <c r="A1334">
        <v>207470</v>
      </c>
      <c r="B1334">
        <v>0.1</v>
      </c>
    </row>
    <row r="1335" spans="1:2">
      <c r="A1335">
        <v>207497</v>
      </c>
      <c r="B1335">
        <v>0.7</v>
      </c>
    </row>
    <row r="1336" spans="1:2">
      <c r="A1336">
        <v>207543</v>
      </c>
      <c r="B1336">
        <v>0.6</v>
      </c>
    </row>
    <row r="1337" spans="1:2">
      <c r="A1337">
        <v>207586</v>
      </c>
      <c r="B1337">
        <v>0.7</v>
      </c>
    </row>
    <row r="1338" spans="1:2">
      <c r="A1338">
        <v>207594</v>
      </c>
      <c r="B1338">
        <v>0.7</v>
      </c>
    </row>
    <row r="1339" spans="1:2">
      <c r="A1339">
        <v>207667</v>
      </c>
      <c r="B1339">
        <v>0.9</v>
      </c>
    </row>
    <row r="1340" spans="1:2">
      <c r="A1340">
        <v>207683</v>
      </c>
      <c r="B1340">
        <v>0.7</v>
      </c>
    </row>
    <row r="1341" spans="1:2">
      <c r="A1341">
        <v>207691</v>
      </c>
      <c r="B1341">
        <v>0.7</v>
      </c>
    </row>
    <row r="1342" spans="1:2">
      <c r="A1342">
        <v>207780</v>
      </c>
      <c r="B1342">
        <v>0.7</v>
      </c>
    </row>
    <row r="1343" spans="1:2">
      <c r="A1343">
        <v>207802</v>
      </c>
      <c r="B1343">
        <v>0.7</v>
      </c>
    </row>
    <row r="1344" spans="1:2">
      <c r="A1344">
        <v>207810</v>
      </c>
      <c r="B1344">
        <v>0.7</v>
      </c>
    </row>
    <row r="1345" spans="1:2">
      <c r="A1345">
        <v>207829</v>
      </c>
      <c r="B1345">
        <v>0.7</v>
      </c>
    </row>
    <row r="1346" spans="1:2">
      <c r="A1346">
        <v>207837</v>
      </c>
      <c r="B1346">
        <v>0.9</v>
      </c>
    </row>
    <row r="1347" spans="1:2">
      <c r="A1347">
        <v>207845</v>
      </c>
      <c r="B1347">
        <v>0.9</v>
      </c>
    </row>
    <row r="1348" spans="1:2">
      <c r="A1348">
        <v>207870</v>
      </c>
      <c r="B1348">
        <v>0.6</v>
      </c>
    </row>
    <row r="1349" spans="1:2">
      <c r="A1349">
        <v>207896</v>
      </c>
      <c r="B1349">
        <v>0.6</v>
      </c>
    </row>
    <row r="1350" spans="1:2">
      <c r="A1350">
        <v>207934</v>
      </c>
      <c r="B1350">
        <v>0.7</v>
      </c>
    </row>
    <row r="1351" spans="1:2">
      <c r="A1351">
        <v>207950</v>
      </c>
      <c r="B1351">
        <v>0.9</v>
      </c>
    </row>
    <row r="1352" spans="1:2">
      <c r="A1352">
        <v>207977</v>
      </c>
      <c r="B1352">
        <v>0.1</v>
      </c>
    </row>
    <row r="1353" spans="1:2">
      <c r="A1353">
        <v>208043</v>
      </c>
      <c r="B1353">
        <v>0.7</v>
      </c>
    </row>
    <row r="1354" spans="1:2">
      <c r="A1354">
        <v>208094</v>
      </c>
      <c r="B1354">
        <v>0.7</v>
      </c>
    </row>
    <row r="1355" spans="1:2">
      <c r="A1355">
        <v>208116</v>
      </c>
      <c r="B1355">
        <v>0.7</v>
      </c>
    </row>
    <row r="1356" spans="1:2">
      <c r="A1356">
        <v>208124</v>
      </c>
      <c r="B1356">
        <v>0.6</v>
      </c>
    </row>
    <row r="1357" spans="1:2">
      <c r="A1357">
        <v>208132</v>
      </c>
      <c r="B1357">
        <v>0.7</v>
      </c>
    </row>
    <row r="1358" spans="1:2">
      <c r="A1358">
        <v>208230</v>
      </c>
      <c r="B1358">
        <v>0.9</v>
      </c>
    </row>
    <row r="1359" spans="1:2">
      <c r="A1359">
        <v>208264</v>
      </c>
      <c r="B1359">
        <v>0.9</v>
      </c>
    </row>
    <row r="1360" spans="1:2">
      <c r="A1360">
        <v>208299</v>
      </c>
      <c r="B1360">
        <v>0.9</v>
      </c>
    </row>
    <row r="1361" spans="1:2">
      <c r="A1361">
        <v>208302</v>
      </c>
      <c r="B1361">
        <v>0.9</v>
      </c>
    </row>
    <row r="1362" spans="1:2">
      <c r="A1362">
        <v>208310</v>
      </c>
      <c r="B1362">
        <v>0.9</v>
      </c>
    </row>
    <row r="1363" spans="1:2">
      <c r="A1363">
        <v>208329</v>
      </c>
      <c r="B1363">
        <v>0.9</v>
      </c>
    </row>
    <row r="1364" spans="1:2">
      <c r="A1364">
        <v>208345</v>
      </c>
      <c r="B1364">
        <v>0.7</v>
      </c>
    </row>
    <row r="1365" spans="1:2">
      <c r="A1365">
        <v>208353</v>
      </c>
      <c r="B1365">
        <v>0.9</v>
      </c>
    </row>
    <row r="1366" spans="1:2">
      <c r="A1366">
        <v>208361</v>
      </c>
      <c r="B1366">
        <v>0.7</v>
      </c>
    </row>
    <row r="1367" spans="1:2">
      <c r="A1367">
        <v>208370</v>
      </c>
      <c r="B1367">
        <v>0.7</v>
      </c>
    </row>
    <row r="1368" spans="1:2">
      <c r="A1368">
        <v>208396</v>
      </c>
      <c r="B1368">
        <v>0.7</v>
      </c>
    </row>
    <row r="1369" spans="1:2">
      <c r="A1369">
        <v>208400</v>
      </c>
      <c r="B1369">
        <v>0.7</v>
      </c>
    </row>
    <row r="1370" spans="1:2">
      <c r="A1370">
        <v>208426</v>
      </c>
      <c r="B1370">
        <v>0.7</v>
      </c>
    </row>
    <row r="1371" spans="1:2">
      <c r="A1371">
        <v>208469</v>
      </c>
      <c r="B1371">
        <v>0.7</v>
      </c>
    </row>
    <row r="1372" spans="1:2">
      <c r="A1372">
        <v>208477</v>
      </c>
      <c r="B1372">
        <v>0.7</v>
      </c>
    </row>
    <row r="1373" spans="1:2">
      <c r="A1373">
        <v>208515</v>
      </c>
      <c r="B1373">
        <v>0.7</v>
      </c>
    </row>
    <row r="1374" spans="1:2">
      <c r="A1374">
        <v>208531</v>
      </c>
      <c r="B1374">
        <v>0.7</v>
      </c>
    </row>
    <row r="1375" spans="1:2">
      <c r="A1375">
        <v>208540</v>
      </c>
      <c r="B1375">
        <v>0.7</v>
      </c>
    </row>
    <row r="1376" spans="1:2">
      <c r="A1376">
        <v>208566</v>
      </c>
      <c r="B1376">
        <v>0.7</v>
      </c>
    </row>
    <row r="1377" spans="1:2">
      <c r="A1377">
        <v>208574</v>
      </c>
      <c r="B1377">
        <v>0.7</v>
      </c>
    </row>
    <row r="1378" spans="1:2">
      <c r="A1378">
        <v>208604</v>
      </c>
      <c r="B1378">
        <v>0.7</v>
      </c>
    </row>
    <row r="1379" spans="1:2">
      <c r="A1379">
        <v>208663</v>
      </c>
      <c r="B1379">
        <v>0.7</v>
      </c>
    </row>
    <row r="1380" spans="1:2">
      <c r="A1380">
        <v>208825</v>
      </c>
      <c r="B1380">
        <v>0.7</v>
      </c>
    </row>
    <row r="1381" spans="1:2">
      <c r="A1381">
        <v>208841</v>
      </c>
      <c r="B1381">
        <v>0.7</v>
      </c>
    </row>
    <row r="1382" spans="1:2">
      <c r="A1382">
        <v>208850</v>
      </c>
      <c r="B1382">
        <v>0.7</v>
      </c>
    </row>
    <row r="1383" spans="1:2">
      <c r="A1383">
        <v>208868</v>
      </c>
      <c r="B1383">
        <v>0.7</v>
      </c>
    </row>
    <row r="1384" spans="1:2">
      <c r="A1384">
        <v>208876</v>
      </c>
      <c r="B1384">
        <v>0.7</v>
      </c>
    </row>
    <row r="1385" spans="1:2">
      <c r="A1385">
        <v>208906</v>
      </c>
      <c r="B1385">
        <v>0.7</v>
      </c>
    </row>
    <row r="1386" spans="1:2">
      <c r="A1386">
        <v>208922</v>
      </c>
      <c r="B1386">
        <v>0.7</v>
      </c>
    </row>
    <row r="1387" spans="1:2">
      <c r="A1387">
        <v>208957</v>
      </c>
      <c r="B1387">
        <v>0.7</v>
      </c>
    </row>
    <row r="1388" spans="1:2">
      <c r="A1388">
        <v>209023</v>
      </c>
      <c r="B1388">
        <v>0.7</v>
      </c>
    </row>
    <row r="1389" spans="1:2">
      <c r="A1389">
        <v>209040</v>
      </c>
      <c r="B1389">
        <v>0.7</v>
      </c>
    </row>
    <row r="1390" spans="1:2">
      <c r="A1390">
        <v>209058</v>
      </c>
      <c r="B1390">
        <v>0.7</v>
      </c>
    </row>
    <row r="1391" spans="1:2">
      <c r="A1391">
        <v>209066</v>
      </c>
      <c r="B1391">
        <v>0.7</v>
      </c>
    </row>
    <row r="1392" spans="1:2">
      <c r="A1392">
        <v>209430</v>
      </c>
      <c r="B1392">
        <v>0.7</v>
      </c>
    </row>
    <row r="1393" spans="1:2">
      <c r="A1393">
        <v>209449</v>
      </c>
      <c r="B1393">
        <v>0.7</v>
      </c>
    </row>
    <row r="1394" spans="1:2">
      <c r="A1394">
        <v>209457</v>
      </c>
      <c r="B1394">
        <v>0.9</v>
      </c>
    </row>
    <row r="1395" spans="1:2">
      <c r="A1395">
        <v>209481</v>
      </c>
      <c r="B1395">
        <v>0.9</v>
      </c>
    </row>
    <row r="1396" spans="1:2">
      <c r="A1396">
        <v>209511</v>
      </c>
      <c r="B1396">
        <v>0.7</v>
      </c>
    </row>
    <row r="1397" spans="1:2">
      <c r="A1397">
        <v>209538</v>
      </c>
      <c r="B1397">
        <v>0.6</v>
      </c>
    </row>
    <row r="1398" spans="1:2">
      <c r="A1398">
        <v>209546</v>
      </c>
      <c r="B1398">
        <v>0.6</v>
      </c>
    </row>
    <row r="1399" spans="1:2">
      <c r="A1399">
        <v>209562</v>
      </c>
      <c r="B1399">
        <v>0.7</v>
      </c>
    </row>
    <row r="1400" spans="1:2">
      <c r="A1400">
        <v>209643</v>
      </c>
      <c r="B1400">
        <v>0.7</v>
      </c>
    </row>
    <row r="1401" spans="1:2">
      <c r="A1401">
        <v>209651</v>
      </c>
      <c r="B1401">
        <v>0.1</v>
      </c>
    </row>
    <row r="1402" spans="1:2">
      <c r="A1402">
        <v>209678</v>
      </c>
      <c r="B1402">
        <v>0.1</v>
      </c>
    </row>
    <row r="1403" spans="1:2">
      <c r="A1403">
        <v>209716</v>
      </c>
      <c r="B1403">
        <v>0.7</v>
      </c>
    </row>
    <row r="1404" spans="1:2">
      <c r="A1404">
        <v>209759</v>
      </c>
      <c r="B1404">
        <v>0.1</v>
      </c>
    </row>
    <row r="1405" spans="1:2">
      <c r="A1405">
        <v>210919</v>
      </c>
      <c r="B1405">
        <v>0.6</v>
      </c>
    </row>
    <row r="1406" spans="1:2">
      <c r="A1406">
        <v>211010</v>
      </c>
      <c r="B1406">
        <v>0.6</v>
      </c>
    </row>
  </sheetData>
  <sortState ref="A2:B1406">
    <sortCondition ref="A2:A1406"/>
  </sortState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180"/>
  <sheetViews>
    <sheetView workbookViewId="0">
      <selection activeCell="B5" sqref="B5:B22"/>
    </sheetView>
  </sheetViews>
  <sheetFormatPr defaultRowHeight="15"/>
  <cols>
    <col min="2" max="2" width="13.28515625" bestFit="1" customWidth="1"/>
    <col min="7" max="7" width="13.28515625" bestFit="1" customWidth="1"/>
  </cols>
  <sheetData>
    <row r="1" spans="1:8">
      <c r="A1">
        <v>1</v>
      </c>
      <c r="B1" s="27">
        <v>1271129.4693333332</v>
      </c>
      <c r="F1">
        <v>1</v>
      </c>
      <c r="G1" s="27">
        <v>1271129.4693333332</v>
      </c>
      <c r="H1">
        <v>0</v>
      </c>
    </row>
    <row r="2" spans="1:8">
      <c r="A2">
        <v>2</v>
      </c>
      <c r="B2" s="27">
        <v>1271129.4693333332</v>
      </c>
      <c r="F2">
        <v>5</v>
      </c>
      <c r="G2" s="27">
        <v>1108209.9133333326</v>
      </c>
      <c r="H2">
        <v>0</v>
      </c>
    </row>
    <row r="3" spans="1:8">
      <c r="A3">
        <v>3</v>
      </c>
      <c r="B3" s="27">
        <v>1271129.4693333332</v>
      </c>
      <c r="F3">
        <v>43</v>
      </c>
      <c r="G3" s="27">
        <v>1106965.0583333327</v>
      </c>
      <c r="H3">
        <v>0</v>
      </c>
    </row>
    <row r="4" spans="1:8">
      <c r="A4">
        <v>4</v>
      </c>
      <c r="B4" s="27">
        <v>1271129.4693333332</v>
      </c>
      <c r="F4">
        <v>49</v>
      </c>
      <c r="G4" s="27">
        <v>1104289.9716666657</v>
      </c>
      <c r="H4">
        <v>0</v>
      </c>
    </row>
    <row r="5" spans="1:8">
      <c r="A5">
        <v>5</v>
      </c>
      <c r="B5" s="27">
        <v>1108209.9133333326</v>
      </c>
      <c r="F5">
        <v>55</v>
      </c>
      <c r="G5" s="27">
        <v>1100111.3066666655</v>
      </c>
      <c r="H5">
        <v>0</v>
      </c>
    </row>
    <row r="6" spans="1:8">
      <c r="A6">
        <v>6</v>
      </c>
      <c r="B6" s="27">
        <v>1108209.9133333326</v>
      </c>
      <c r="F6">
        <v>61</v>
      </c>
      <c r="G6" s="27">
        <v>754675.74833333271</v>
      </c>
      <c r="H6">
        <v>0</v>
      </c>
    </row>
    <row r="7" spans="1:8">
      <c r="A7">
        <v>7</v>
      </c>
      <c r="B7" s="27">
        <v>1108209.9133333326</v>
      </c>
      <c r="F7">
        <v>67</v>
      </c>
      <c r="G7" s="27">
        <v>747782.08133333281</v>
      </c>
      <c r="H7">
        <v>0</v>
      </c>
    </row>
    <row r="8" spans="1:8">
      <c r="A8">
        <v>8</v>
      </c>
      <c r="B8" s="27">
        <v>1108209.9133333326</v>
      </c>
      <c r="F8">
        <v>73</v>
      </c>
      <c r="G8" s="27">
        <v>734903.59483333305</v>
      </c>
      <c r="H8">
        <v>0</v>
      </c>
    </row>
    <row r="9" spans="1:8">
      <c r="A9">
        <v>9</v>
      </c>
      <c r="B9" s="27">
        <v>1108209.9133333326</v>
      </c>
      <c r="F9">
        <v>79</v>
      </c>
      <c r="G9" s="27">
        <v>731346.17649999971</v>
      </c>
      <c r="H9">
        <v>0</v>
      </c>
    </row>
    <row r="10" spans="1:8">
      <c r="A10">
        <v>10</v>
      </c>
      <c r="B10" s="27">
        <v>1108209.9133333326</v>
      </c>
      <c r="F10">
        <v>85</v>
      </c>
      <c r="G10" s="27">
        <v>718596.48716666608</v>
      </c>
      <c r="H10">
        <v>0</v>
      </c>
    </row>
    <row r="11" spans="1:8">
      <c r="A11">
        <v>11</v>
      </c>
      <c r="B11" s="27">
        <v>1108209.9133333326</v>
      </c>
      <c r="F11">
        <v>91</v>
      </c>
      <c r="G11" s="27">
        <v>706755.68383333297</v>
      </c>
      <c r="H11">
        <v>0</v>
      </c>
    </row>
    <row r="12" spans="1:8">
      <c r="A12">
        <v>12</v>
      </c>
      <c r="B12" s="27">
        <v>1108209.9133333326</v>
      </c>
      <c r="F12">
        <v>97</v>
      </c>
      <c r="G12" s="27">
        <v>684136.625833333</v>
      </c>
      <c r="H12">
        <v>0</v>
      </c>
    </row>
    <row r="13" spans="1:8">
      <c r="A13">
        <v>13</v>
      </c>
      <c r="B13" s="27">
        <v>1108209.9133333326</v>
      </c>
      <c r="F13">
        <v>103</v>
      </c>
      <c r="G13" s="27">
        <v>676595.22783333296</v>
      </c>
      <c r="H13">
        <v>0</v>
      </c>
    </row>
    <row r="14" spans="1:8">
      <c r="A14">
        <v>14</v>
      </c>
      <c r="B14" s="27">
        <v>1108209.9133333326</v>
      </c>
      <c r="F14">
        <v>109</v>
      </c>
      <c r="G14" s="27">
        <v>663555.78583333292</v>
      </c>
      <c r="H14">
        <v>0</v>
      </c>
    </row>
    <row r="15" spans="1:8">
      <c r="A15">
        <v>15</v>
      </c>
      <c r="B15" s="27">
        <v>1108209.9133333326</v>
      </c>
      <c r="F15">
        <v>115</v>
      </c>
      <c r="G15" s="27">
        <v>646756.11183333315</v>
      </c>
      <c r="H15">
        <v>0</v>
      </c>
    </row>
    <row r="16" spans="1:8">
      <c r="A16">
        <v>16</v>
      </c>
      <c r="B16" s="27">
        <v>1108209.9133333326</v>
      </c>
      <c r="F16">
        <v>121</v>
      </c>
      <c r="G16" s="27">
        <v>599264.64066666632</v>
      </c>
      <c r="H16">
        <v>0</v>
      </c>
    </row>
    <row r="17" spans="1:8">
      <c r="A17">
        <v>17</v>
      </c>
      <c r="B17" s="27">
        <v>1108209.9133333326</v>
      </c>
      <c r="F17">
        <v>127</v>
      </c>
      <c r="G17" s="27">
        <v>592376.68166666629</v>
      </c>
      <c r="H17">
        <v>0</v>
      </c>
    </row>
    <row r="18" spans="1:8">
      <c r="A18">
        <v>18</v>
      </c>
      <c r="B18" s="27">
        <v>1108209.9133333326</v>
      </c>
      <c r="F18">
        <v>133</v>
      </c>
      <c r="G18" s="27">
        <v>576721.41866666637</v>
      </c>
      <c r="H18">
        <v>0</v>
      </c>
    </row>
    <row r="19" spans="1:8">
      <c r="A19">
        <v>19</v>
      </c>
      <c r="B19" s="27">
        <v>1108209.9133333326</v>
      </c>
      <c r="F19">
        <v>139</v>
      </c>
      <c r="G19" s="27">
        <v>548658.11283333332</v>
      </c>
      <c r="H19">
        <v>0</v>
      </c>
    </row>
    <row r="20" spans="1:8">
      <c r="A20">
        <v>20</v>
      </c>
      <c r="B20" s="27">
        <v>1108209.9133333326</v>
      </c>
      <c r="F20">
        <v>145</v>
      </c>
      <c r="G20" s="27">
        <v>529861.28066666657</v>
      </c>
      <c r="H20">
        <v>0</v>
      </c>
    </row>
    <row r="21" spans="1:8">
      <c r="A21">
        <v>21</v>
      </c>
      <c r="B21" s="27">
        <v>1108209.9133333326</v>
      </c>
      <c r="F21">
        <v>151</v>
      </c>
      <c r="G21" s="27">
        <v>506137.15566666651</v>
      </c>
      <c r="H21">
        <v>0</v>
      </c>
    </row>
    <row r="22" spans="1:8">
      <c r="A22">
        <v>22</v>
      </c>
      <c r="B22" s="27">
        <v>1108209.9133333326</v>
      </c>
      <c r="F22">
        <v>157</v>
      </c>
      <c r="G22" s="27">
        <v>457670.60066666669</v>
      </c>
      <c r="H22">
        <v>0</v>
      </c>
    </row>
    <row r="23" spans="1:8">
      <c r="A23">
        <v>23</v>
      </c>
      <c r="B23" s="27">
        <v>1108209.9133333326</v>
      </c>
      <c r="F23">
        <v>163</v>
      </c>
      <c r="G23" s="27">
        <v>405787.15316666698</v>
      </c>
      <c r="H23">
        <v>0</v>
      </c>
    </row>
    <row r="24" spans="1:8">
      <c r="A24">
        <v>24</v>
      </c>
      <c r="B24" s="27">
        <v>1108209.9133333326</v>
      </c>
      <c r="F24">
        <v>169</v>
      </c>
      <c r="G24" s="27">
        <v>382058.15066666686</v>
      </c>
      <c r="H24">
        <v>0</v>
      </c>
    </row>
    <row r="25" spans="1:8">
      <c r="A25">
        <v>25</v>
      </c>
      <c r="B25" s="27">
        <v>1108209.9133333326</v>
      </c>
      <c r="F25">
        <v>175</v>
      </c>
      <c r="G25" s="27">
        <v>337447.12316666677</v>
      </c>
      <c r="H25">
        <v>0</v>
      </c>
    </row>
    <row r="26" spans="1:8">
      <c r="A26">
        <v>26</v>
      </c>
      <c r="B26" s="27">
        <v>1108209.9133333326</v>
      </c>
      <c r="G26" s="27"/>
    </row>
    <row r="27" spans="1:8">
      <c r="A27">
        <v>27</v>
      </c>
      <c r="B27" s="27">
        <v>1108209.9133333326</v>
      </c>
      <c r="G27" s="27"/>
    </row>
    <row r="28" spans="1:8">
      <c r="A28">
        <v>28</v>
      </c>
      <c r="B28" s="27">
        <v>1108209.9133333326</v>
      </c>
      <c r="G28" s="27"/>
    </row>
    <row r="29" spans="1:8">
      <c r="A29">
        <v>29</v>
      </c>
      <c r="B29" s="27">
        <v>1108209.9133333326</v>
      </c>
      <c r="G29" s="27"/>
    </row>
    <row r="30" spans="1:8">
      <c r="A30">
        <v>30</v>
      </c>
      <c r="B30" s="27">
        <v>1108209.9133333326</v>
      </c>
      <c r="G30" s="27"/>
    </row>
    <row r="31" spans="1:8">
      <c r="A31">
        <v>31</v>
      </c>
      <c r="B31" s="27">
        <v>1108209.9133333326</v>
      </c>
      <c r="G31" s="27"/>
    </row>
    <row r="32" spans="1:8">
      <c r="A32">
        <v>32</v>
      </c>
      <c r="B32" s="27">
        <v>1108209.9133333326</v>
      </c>
      <c r="G32" s="27"/>
    </row>
    <row r="33" spans="1:7">
      <c r="A33">
        <v>33</v>
      </c>
      <c r="B33" s="27">
        <v>1108209.9133333326</v>
      </c>
      <c r="G33" s="27"/>
    </row>
    <row r="34" spans="1:7">
      <c r="A34">
        <v>34</v>
      </c>
      <c r="B34" s="27">
        <v>1108209.9133333326</v>
      </c>
      <c r="G34" s="27"/>
    </row>
    <row r="35" spans="1:7">
      <c r="A35">
        <v>35</v>
      </c>
      <c r="B35" s="27">
        <v>1108209.9133333326</v>
      </c>
      <c r="G35" s="27"/>
    </row>
    <row r="36" spans="1:7">
      <c r="A36">
        <v>36</v>
      </c>
      <c r="B36" s="27">
        <v>1108209.9133333326</v>
      </c>
      <c r="G36" s="27"/>
    </row>
    <row r="37" spans="1:7">
      <c r="A37">
        <v>37</v>
      </c>
      <c r="B37" s="27">
        <v>1108209.9133333326</v>
      </c>
      <c r="G37" s="27"/>
    </row>
    <row r="38" spans="1:7">
      <c r="A38">
        <v>38</v>
      </c>
      <c r="B38" s="27">
        <v>1108209.9133333326</v>
      </c>
      <c r="G38" s="27"/>
    </row>
    <row r="39" spans="1:7">
      <c r="A39">
        <v>39</v>
      </c>
      <c r="B39" s="27">
        <v>1108209.9133333326</v>
      </c>
      <c r="G39" s="27"/>
    </row>
    <row r="40" spans="1:7">
      <c r="A40">
        <v>40</v>
      </c>
      <c r="B40" s="27">
        <v>1108209.9133333326</v>
      </c>
      <c r="G40" s="27"/>
    </row>
    <row r="41" spans="1:7">
      <c r="A41">
        <v>41</v>
      </c>
      <c r="B41" s="27">
        <v>1108209.9133333326</v>
      </c>
      <c r="G41" s="27"/>
    </row>
    <row r="42" spans="1:7">
      <c r="A42">
        <v>42</v>
      </c>
      <c r="B42" s="27">
        <v>1108209.9133333326</v>
      </c>
      <c r="G42" s="27"/>
    </row>
    <row r="43" spans="1:7">
      <c r="A43">
        <v>43</v>
      </c>
      <c r="B43" s="27">
        <v>1106965.0583333327</v>
      </c>
      <c r="G43" s="27"/>
    </row>
    <row r="44" spans="1:7">
      <c r="A44">
        <v>44</v>
      </c>
      <c r="B44" s="27">
        <v>1106965.0583333327</v>
      </c>
      <c r="G44" s="27"/>
    </row>
    <row r="45" spans="1:7">
      <c r="A45">
        <v>45</v>
      </c>
      <c r="B45" s="27">
        <v>1106965.0583333327</v>
      </c>
      <c r="G45" s="27"/>
    </row>
    <row r="46" spans="1:7">
      <c r="A46">
        <v>46</v>
      </c>
      <c r="B46" s="27">
        <v>1106965.0583333327</v>
      </c>
      <c r="G46" s="27"/>
    </row>
    <row r="47" spans="1:7">
      <c r="A47">
        <v>47</v>
      </c>
      <c r="B47" s="27">
        <v>1106965.0583333327</v>
      </c>
      <c r="G47" s="27"/>
    </row>
    <row r="48" spans="1:7">
      <c r="A48">
        <v>48</v>
      </c>
      <c r="B48" s="27">
        <v>1106965.0583333327</v>
      </c>
      <c r="G48" s="27"/>
    </row>
    <row r="49" spans="1:7">
      <c r="A49">
        <v>49</v>
      </c>
      <c r="B49" s="27">
        <v>1104289.9716666657</v>
      </c>
      <c r="G49" s="27"/>
    </row>
    <row r="50" spans="1:7">
      <c r="A50">
        <v>50</v>
      </c>
      <c r="B50" s="27">
        <v>1104289.9716666657</v>
      </c>
      <c r="G50" s="27"/>
    </row>
    <row r="51" spans="1:7">
      <c r="A51">
        <v>51</v>
      </c>
      <c r="B51" s="27">
        <v>1104289.9716666657</v>
      </c>
      <c r="G51" s="27"/>
    </row>
    <row r="52" spans="1:7">
      <c r="A52">
        <v>52</v>
      </c>
      <c r="B52" s="27">
        <v>1104289.9716666657</v>
      </c>
      <c r="G52" s="27"/>
    </row>
    <row r="53" spans="1:7">
      <c r="A53">
        <v>53</v>
      </c>
      <c r="B53" s="27">
        <v>1104289.9716666657</v>
      </c>
      <c r="G53" s="27"/>
    </row>
    <row r="54" spans="1:7">
      <c r="A54">
        <v>54</v>
      </c>
      <c r="B54" s="27">
        <v>1104289.9716666657</v>
      </c>
      <c r="G54" s="27"/>
    </row>
    <row r="55" spans="1:7">
      <c r="A55">
        <v>55</v>
      </c>
      <c r="B55" s="27">
        <v>1100111.3066666655</v>
      </c>
      <c r="G55" s="27"/>
    </row>
    <row r="56" spans="1:7">
      <c r="A56">
        <v>56</v>
      </c>
      <c r="B56" s="27">
        <v>1100111.3066666655</v>
      </c>
      <c r="G56" s="27"/>
    </row>
    <row r="57" spans="1:7">
      <c r="A57">
        <v>57</v>
      </c>
      <c r="B57" s="27">
        <v>1100111.3066666655</v>
      </c>
      <c r="G57" s="27"/>
    </row>
    <row r="58" spans="1:7">
      <c r="A58">
        <v>58</v>
      </c>
      <c r="B58" s="27">
        <v>1100111.3066666655</v>
      </c>
      <c r="G58" s="27"/>
    </row>
    <row r="59" spans="1:7">
      <c r="A59">
        <v>59</v>
      </c>
      <c r="B59" s="27">
        <v>1100111.3066666655</v>
      </c>
      <c r="G59" s="27"/>
    </row>
    <row r="60" spans="1:7">
      <c r="A60">
        <v>60</v>
      </c>
      <c r="B60" s="27">
        <v>1100111.3066666655</v>
      </c>
      <c r="G60" s="27"/>
    </row>
    <row r="61" spans="1:7">
      <c r="A61">
        <v>61</v>
      </c>
      <c r="B61" s="27">
        <v>754675.74833333271</v>
      </c>
      <c r="G61" s="27"/>
    </row>
    <row r="62" spans="1:7">
      <c r="A62">
        <v>62</v>
      </c>
      <c r="B62" s="27">
        <v>754675.74833333271</v>
      </c>
      <c r="G62" s="27"/>
    </row>
    <row r="63" spans="1:7">
      <c r="A63">
        <v>63</v>
      </c>
      <c r="B63" s="27">
        <v>754675.74833333271</v>
      </c>
      <c r="G63" s="27"/>
    </row>
    <row r="64" spans="1:7">
      <c r="A64">
        <v>64</v>
      </c>
      <c r="B64" s="27">
        <v>754675.74833333271</v>
      </c>
      <c r="G64" s="27"/>
    </row>
    <row r="65" spans="1:7">
      <c r="A65">
        <v>65</v>
      </c>
      <c r="B65" s="27">
        <v>754675.74833333271</v>
      </c>
      <c r="G65" s="27"/>
    </row>
    <row r="66" spans="1:7">
      <c r="A66">
        <v>66</v>
      </c>
      <c r="B66" s="27">
        <v>754675.74833333271</v>
      </c>
      <c r="G66" s="27"/>
    </row>
    <row r="67" spans="1:7">
      <c r="A67">
        <v>67</v>
      </c>
      <c r="B67" s="27">
        <v>747782.08133333281</v>
      </c>
      <c r="G67" s="27"/>
    </row>
    <row r="68" spans="1:7">
      <c r="A68">
        <v>68</v>
      </c>
      <c r="B68" s="27">
        <v>747782.08133333281</v>
      </c>
      <c r="G68" s="27"/>
    </row>
    <row r="69" spans="1:7">
      <c r="A69">
        <v>69</v>
      </c>
      <c r="B69" s="27">
        <v>747782.08133333281</v>
      </c>
      <c r="G69" s="27"/>
    </row>
    <row r="70" spans="1:7">
      <c r="A70">
        <v>70</v>
      </c>
      <c r="B70" s="27">
        <v>747782.08133333281</v>
      </c>
      <c r="G70" s="27"/>
    </row>
    <row r="71" spans="1:7">
      <c r="A71">
        <v>71</v>
      </c>
      <c r="B71" s="27">
        <v>747782.08133333281</v>
      </c>
      <c r="G71" s="27"/>
    </row>
    <row r="72" spans="1:7">
      <c r="A72">
        <v>72</v>
      </c>
      <c r="B72" s="27">
        <v>747782.08133333281</v>
      </c>
      <c r="G72" s="27"/>
    </row>
    <row r="73" spans="1:7">
      <c r="A73">
        <v>73</v>
      </c>
      <c r="B73" s="27">
        <v>734903.59483333305</v>
      </c>
      <c r="G73" s="27"/>
    </row>
    <row r="74" spans="1:7">
      <c r="A74">
        <v>74</v>
      </c>
      <c r="B74" s="27">
        <v>734903.59483333305</v>
      </c>
      <c r="G74" s="27"/>
    </row>
    <row r="75" spans="1:7">
      <c r="A75">
        <v>75</v>
      </c>
      <c r="B75" s="27">
        <v>734903.59483333305</v>
      </c>
      <c r="G75" s="27"/>
    </row>
    <row r="76" spans="1:7">
      <c r="A76">
        <v>76</v>
      </c>
      <c r="B76" s="27">
        <v>734903.59483333305</v>
      </c>
      <c r="G76" s="27"/>
    </row>
    <row r="77" spans="1:7">
      <c r="A77">
        <v>77</v>
      </c>
      <c r="B77" s="27">
        <v>734903.59483333305</v>
      </c>
      <c r="G77" s="27"/>
    </row>
    <row r="78" spans="1:7">
      <c r="A78">
        <v>78</v>
      </c>
      <c r="B78" s="27">
        <v>734903.59483333305</v>
      </c>
      <c r="G78" s="27"/>
    </row>
    <row r="79" spans="1:7">
      <c r="A79">
        <v>79</v>
      </c>
      <c r="B79" s="27">
        <v>731346.17649999971</v>
      </c>
      <c r="G79" s="27"/>
    </row>
    <row r="80" spans="1:7">
      <c r="A80">
        <v>80</v>
      </c>
      <c r="B80" s="27">
        <v>731346.17649999971</v>
      </c>
      <c r="G80" s="27"/>
    </row>
    <row r="81" spans="1:7">
      <c r="A81">
        <v>81</v>
      </c>
      <c r="B81" s="27">
        <v>731346.17649999971</v>
      </c>
      <c r="G81" s="27"/>
    </row>
    <row r="82" spans="1:7">
      <c r="A82">
        <v>82</v>
      </c>
      <c r="B82" s="27">
        <v>731346.17649999971</v>
      </c>
      <c r="G82" s="27"/>
    </row>
    <row r="83" spans="1:7">
      <c r="A83">
        <v>83</v>
      </c>
      <c r="B83" s="27">
        <v>731346.17649999971</v>
      </c>
      <c r="G83" s="27"/>
    </row>
    <row r="84" spans="1:7">
      <c r="A84">
        <v>84</v>
      </c>
      <c r="B84" s="27">
        <v>731346.17649999971</v>
      </c>
      <c r="G84" s="27"/>
    </row>
    <row r="85" spans="1:7">
      <c r="A85">
        <v>85</v>
      </c>
      <c r="B85" s="27">
        <v>718596.48716666608</v>
      </c>
      <c r="G85" s="27"/>
    </row>
    <row r="86" spans="1:7">
      <c r="A86">
        <v>86</v>
      </c>
      <c r="B86" s="27">
        <v>718596.48716666608</v>
      </c>
      <c r="G86" s="27"/>
    </row>
    <row r="87" spans="1:7">
      <c r="A87">
        <v>87</v>
      </c>
      <c r="B87" s="27">
        <v>718596.48716666608</v>
      </c>
      <c r="G87" s="27"/>
    </row>
    <row r="88" spans="1:7">
      <c r="A88">
        <v>88</v>
      </c>
      <c r="B88" s="27">
        <v>718596.48716666608</v>
      </c>
      <c r="G88" s="27"/>
    </row>
    <row r="89" spans="1:7">
      <c r="A89">
        <v>89</v>
      </c>
      <c r="B89" s="27">
        <v>718596.48716666608</v>
      </c>
      <c r="G89" s="27"/>
    </row>
    <row r="90" spans="1:7">
      <c r="A90">
        <v>90</v>
      </c>
      <c r="B90" s="27">
        <v>718596.48716666608</v>
      </c>
      <c r="G90" s="27"/>
    </row>
    <row r="91" spans="1:7">
      <c r="A91">
        <v>91</v>
      </c>
      <c r="B91" s="27">
        <v>706755.68383333297</v>
      </c>
      <c r="G91" s="27"/>
    </row>
    <row r="92" spans="1:7">
      <c r="A92">
        <v>92</v>
      </c>
      <c r="B92" s="27">
        <v>706755.68383333297</v>
      </c>
      <c r="G92" s="27"/>
    </row>
    <row r="93" spans="1:7">
      <c r="A93">
        <v>93</v>
      </c>
      <c r="B93" s="27">
        <v>706755.68383333297</v>
      </c>
      <c r="G93" s="27"/>
    </row>
    <row r="94" spans="1:7">
      <c r="A94">
        <v>94</v>
      </c>
      <c r="B94" s="27">
        <v>706755.68383333297</v>
      </c>
      <c r="G94" s="27"/>
    </row>
    <row r="95" spans="1:7">
      <c r="A95">
        <v>95</v>
      </c>
      <c r="B95" s="27">
        <v>706755.68383333297</v>
      </c>
      <c r="G95" s="27"/>
    </row>
    <row r="96" spans="1:7">
      <c r="A96">
        <v>96</v>
      </c>
      <c r="B96" s="27">
        <v>706755.68383333297</v>
      </c>
      <c r="G96" s="27"/>
    </row>
    <row r="97" spans="1:7">
      <c r="A97">
        <v>97</v>
      </c>
      <c r="B97" s="27">
        <v>684136.625833333</v>
      </c>
      <c r="G97" s="27"/>
    </row>
    <row r="98" spans="1:7">
      <c r="A98">
        <v>98</v>
      </c>
      <c r="B98" s="27">
        <v>684136.625833333</v>
      </c>
      <c r="G98" s="27"/>
    </row>
    <row r="99" spans="1:7">
      <c r="A99">
        <v>99</v>
      </c>
      <c r="B99" s="27">
        <v>684136.625833333</v>
      </c>
      <c r="G99" s="27"/>
    </row>
    <row r="100" spans="1:7">
      <c r="A100">
        <v>100</v>
      </c>
      <c r="B100" s="27">
        <v>684136.625833333</v>
      </c>
      <c r="G100" s="27"/>
    </row>
    <row r="101" spans="1:7">
      <c r="A101">
        <v>101</v>
      </c>
      <c r="B101" s="27">
        <v>684136.625833333</v>
      </c>
      <c r="G101" s="27"/>
    </row>
    <row r="102" spans="1:7">
      <c r="A102">
        <v>102</v>
      </c>
      <c r="B102" s="27">
        <v>684136.625833333</v>
      </c>
      <c r="G102" s="27"/>
    </row>
    <row r="103" spans="1:7">
      <c r="A103">
        <v>103</v>
      </c>
      <c r="B103" s="27">
        <v>676595.22783333296</v>
      </c>
      <c r="G103" s="27"/>
    </row>
    <row r="104" spans="1:7">
      <c r="A104">
        <v>104</v>
      </c>
      <c r="B104" s="27">
        <v>676595.22783333296</v>
      </c>
      <c r="G104" s="27"/>
    </row>
    <row r="105" spans="1:7">
      <c r="A105">
        <v>105</v>
      </c>
      <c r="B105" s="27">
        <v>676595.22783333296</v>
      </c>
      <c r="G105" s="27"/>
    </row>
    <row r="106" spans="1:7">
      <c r="A106">
        <v>106</v>
      </c>
      <c r="B106" s="27">
        <v>676595.22783333296</v>
      </c>
      <c r="G106" s="27"/>
    </row>
    <row r="107" spans="1:7">
      <c r="A107">
        <v>107</v>
      </c>
      <c r="B107" s="27">
        <v>676595.22783333296</v>
      </c>
      <c r="G107" s="27"/>
    </row>
    <row r="108" spans="1:7">
      <c r="A108">
        <v>108</v>
      </c>
      <c r="B108" s="27">
        <v>676595.22783333296</v>
      </c>
      <c r="G108" s="27"/>
    </row>
    <row r="109" spans="1:7">
      <c r="A109">
        <v>109</v>
      </c>
      <c r="B109" s="27">
        <v>663555.78583333292</v>
      </c>
      <c r="G109" s="27"/>
    </row>
    <row r="110" spans="1:7">
      <c r="A110">
        <v>110</v>
      </c>
      <c r="B110" s="27">
        <v>663555.78583333292</v>
      </c>
      <c r="G110" s="27"/>
    </row>
    <row r="111" spans="1:7">
      <c r="A111">
        <v>111</v>
      </c>
      <c r="B111" s="27">
        <v>663555.78583333292</v>
      </c>
      <c r="G111" s="27"/>
    </row>
    <row r="112" spans="1:7">
      <c r="A112">
        <v>112</v>
      </c>
      <c r="B112" s="27">
        <v>663555.78583333292</v>
      </c>
      <c r="G112" s="27"/>
    </row>
    <row r="113" spans="1:7">
      <c r="A113">
        <v>113</v>
      </c>
      <c r="B113" s="27">
        <v>663555.78583333292</v>
      </c>
      <c r="G113" s="27"/>
    </row>
    <row r="114" spans="1:7">
      <c r="A114">
        <v>114</v>
      </c>
      <c r="B114" s="27">
        <v>663555.78583333292</v>
      </c>
      <c r="G114" s="27"/>
    </row>
    <row r="115" spans="1:7">
      <c r="A115">
        <v>115</v>
      </c>
      <c r="B115" s="27">
        <v>646756.11183333315</v>
      </c>
      <c r="G115" s="27"/>
    </row>
    <row r="116" spans="1:7">
      <c r="A116">
        <v>116</v>
      </c>
      <c r="B116" s="27">
        <v>646756.11183333315</v>
      </c>
      <c r="G116" s="27"/>
    </row>
    <row r="117" spans="1:7">
      <c r="A117">
        <v>117</v>
      </c>
      <c r="B117" s="27">
        <v>646756.11183333315</v>
      </c>
      <c r="G117" s="27"/>
    </row>
    <row r="118" spans="1:7">
      <c r="A118">
        <v>118</v>
      </c>
      <c r="B118" s="27">
        <v>646756.11183333315</v>
      </c>
      <c r="G118" s="27"/>
    </row>
    <row r="119" spans="1:7">
      <c r="A119">
        <v>119</v>
      </c>
      <c r="B119" s="27">
        <v>646756.11183333315</v>
      </c>
      <c r="G119" s="27"/>
    </row>
    <row r="120" spans="1:7">
      <c r="A120">
        <v>120</v>
      </c>
      <c r="B120" s="27">
        <v>646756.11183333315</v>
      </c>
      <c r="G120" s="27"/>
    </row>
    <row r="121" spans="1:7">
      <c r="A121">
        <v>121</v>
      </c>
      <c r="B121" s="27">
        <v>599264.64066666632</v>
      </c>
      <c r="G121" s="27"/>
    </row>
    <row r="122" spans="1:7">
      <c r="A122">
        <v>122</v>
      </c>
      <c r="B122" s="27">
        <v>599264.64066666632</v>
      </c>
      <c r="G122" s="27"/>
    </row>
    <row r="123" spans="1:7">
      <c r="A123">
        <v>123</v>
      </c>
      <c r="B123" s="27">
        <v>599264.64066666632</v>
      </c>
      <c r="G123" s="27"/>
    </row>
    <row r="124" spans="1:7">
      <c r="A124">
        <v>124</v>
      </c>
      <c r="B124" s="27">
        <v>599264.64066666632</v>
      </c>
      <c r="G124" s="27"/>
    </row>
    <row r="125" spans="1:7">
      <c r="A125">
        <v>125</v>
      </c>
      <c r="B125" s="27">
        <v>599264.64066666632</v>
      </c>
      <c r="G125" s="27"/>
    </row>
    <row r="126" spans="1:7">
      <c r="A126">
        <v>126</v>
      </c>
      <c r="B126" s="27">
        <v>599264.64066666632</v>
      </c>
      <c r="G126" s="27"/>
    </row>
    <row r="127" spans="1:7">
      <c r="A127">
        <v>127</v>
      </c>
      <c r="B127" s="27">
        <v>592376.68166666629</v>
      </c>
      <c r="G127" s="27"/>
    </row>
    <row r="128" spans="1:7">
      <c r="A128">
        <v>128</v>
      </c>
      <c r="B128" s="27">
        <v>592376.68166666629</v>
      </c>
      <c r="G128" s="27"/>
    </row>
    <row r="129" spans="1:7">
      <c r="A129">
        <v>129</v>
      </c>
      <c r="B129" s="27">
        <v>592376.68166666629</v>
      </c>
      <c r="G129" s="27"/>
    </row>
    <row r="130" spans="1:7">
      <c r="A130">
        <v>130</v>
      </c>
      <c r="B130" s="27">
        <v>592376.68166666629</v>
      </c>
      <c r="G130" s="27"/>
    </row>
    <row r="131" spans="1:7">
      <c r="A131">
        <v>131</v>
      </c>
      <c r="B131" s="27">
        <v>592376.68166666629</v>
      </c>
      <c r="G131" s="27"/>
    </row>
    <row r="132" spans="1:7">
      <c r="A132">
        <v>132</v>
      </c>
      <c r="B132" s="27">
        <v>592376.68166666629</v>
      </c>
      <c r="G132" s="27"/>
    </row>
    <row r="133" spans="1:7">
      <c r="A133">
        <v>133</v>
      </c>
      <c r="B133" s="27">
        <v>576721.41866666637</v>
      </c>
      <c r="G133" s="27"/>
    </row>
    <row r="134" spans="1:7">
      <c r="A134">
        <v>134</v>
      </c>
      <c r="B134" s="27">
        <v>576721.41866666637</v>
      </c>
      <c r="G134" s="27"/>
    </row>
    <row r="135" spans="1:7">
      <c r="A135">
        <v>135</v>
      </c>
      <c r="B135" s="27">
        <v>576721.41866666637</v>
      </c>
      <c r="G135" s="27"/>
    </row>
    <row r="136" spans="1:7">
      <c r="A136">
        <v>136</v>
      </c>
      <c r="B136" s="27">
        <v>576721.41866666637</v>
      </c>
      <c r="G136" s="27"/>
    </row>
    <row r="137" spans="1:7">
      <c r="A137">
        <v>137</v>
      </c>
      <c r="B137" s="27">
        <v>576721.41866666637</v>
      </c>
      <c r="G137" s="27"/>
    </row>
    <row r="138" spans="1:7">
      <c r="A138">
        <v>138</v>
      </c>
      <c r="B138" s="27">
        <v>576721.41866666637</v>
      </c>
      <c r="G138" s="27"/>
    </row>
    <row r="139" spans="1:7">
      <c r="A139">
        <v>139</v>
      </c>
      <c r="B139" s="27">
        <v>548658.11283333332</v>
      </c>
      <c r="G139" s="27"/>
    </row>
    <row r="140" spans="1:7">
      <c r="A140">
        <v>140</v>
      </c>
      <c r="B140" s="27">
        <v>548658.11283333332</v>
      </c>
      <c r="G140" s="27"/>
    </row>
    <row r="141" spans="1:7">
      <c r="A141">
        <v>141</v>
      </c>
      <c r="B141" s="27">
        <v>548658.11283333332</v>
      </c>
      <c r="G141" s="27"/>
    </row>
    <row r="142" spans="1:7">
      <c r="A142">
        <v>142</v>
      </c>
      <c r="B142" s="27">
        <v>548658.11283333332</v>
      </c>
      <c r="G142" s="27"/>
    </row>
    <row r="143" spans="1:7">
      <c r="A143">
        <v>143</v>
      </c>
      <c r="B143" s="27">
        <v>548658.11283333332</v>
      </c>
      <c r="G143" s="27"/>
    </row>
    <row r="144" spans="1:7">
      <c r="A144">
        <v>144</v>
      </c>
      <c r="B144" s="27">
        <v>548658.11283333332</v>
      </c>
      <c r="G144" s="27"/>
    </row>
    <row r="145" spans="1:7">
      <c r="A145">
        <v>145</v>
      </c>
      <c r="B145" s="27">
        <v>529861.28066666657</v>
      </c>
      <c r="G145" s="27"/>
    </row>
    <row r="146" spans="1:7">
      <c r="A146">
        <v>146</v>
      </c>
      <c r="B146" s="27">
        <v>529861.28066666657</v>
      </c>
      <c r="G146" s="27"/>
    </row>
    <row r="147" spans="1:7">
      <c r="A147">
        <v>147</v>
      </c>
      <c r="B147" s="27">
        <v>529861.28066666657</v>
      </c>
      <c r="G147" s="27"/>
    </row>
    <row r="148" spans="1:7">
      <c r="A148">
        <v>148</v>
      </c>
      <c r="B148" s="27">
        <v>529861.28066666657</v>
      </c>
      <c r="G148" s="27"/>
    </row>
    <row r="149" spans="1:7">
      <c r="A149">
        <v>149</v>
      </c>
      <c r="B149" s="27">
        <v>529861.28066666657</v>
      </c>
      <c r="G149" s="27"/>
    </row>
    <row r="150" spans="1:7">
      <c r="A150">
        <v>150</v>
      </c>
      <c r="B150" s="27">
        <v>529861.28066666657</v>
      </c>
      <c r="G150" s="27"/>
    </row>
    <row r="151" spans="1:7">
      <c r="A151">
        <v>151</v>
      </c>
      <c r="B151" s="27">
        <v>506137.15566666651</v>
      </c>
      <c r="G151" s="27"/>
    </row>
    <row r="152" spans="1:7">
      <c r="A152">
        <v>152</v>
      </c>
      <c r="B152" s="27">
        <v>506137.15566666651</v>
      </c>
      <c r="G152" s="27"/>
    </row>
    <row r="153" spans="1:7">
      <c r="A153">
        <v>153</v>
      </c>
      <c r="B153" s="27">
        <v>506137.15566666651</v>
      </c>
      <c r="G153" s="27"/>
    </row>
    <row r="154" spans="1:7">
      <c r="A154">
        <v>154</v>
      </c>
      <c r="B154" s="27">
        <v>506137.15566666651</v>
      </c>
      <c r="G154" s="27"/>
    </row>
    <row r="155" spans="1:7">
      <c r="A155">
        <v>155</v>
      </c>
      <c r="B155" s="27">
        <v>506137.15566666651</v>
      </c>
      <c r="G155" s="27"/>
    </row>
    <row r="156" spans="1:7">
      <c r="A156">
        <v>156</v>
      </c>
      <c r="B156" s="27">
        <v>506137.15566666651</v>
      </c>
      <c r="G156" s="27"/>
    </row>
    <row r="157" spans="1:7">
      <c r="A157">
        <v>157</v>
      </c>
      <c r="B157" s="27">
        <v>457670.60066666669</v>
      </c>
      <c r="G157" s="27"/>
    </row>
    <row r="158" spans="1:7">
      <c r="A158">
        <v>158</v>
      </c>
      <c r="B158" s="27">
        <v>457670.60066666669</v>
      </c>
      <c r="G158" s="27"/>
    </row>
    <row r="159" spans="1:7">
      <c r="A159">
        <v>159</v>
      </c>
      <c r="B159" s="27">
        <v>457670.60066666669</v>
      </c>
      <c r="G159" s="27"/>
    </row>
    <row r="160" spans="1:7">
      <c r="A160">
        <v>160</v>
      </c>
      <c r="B160" s="27">
        <v>457670.60066666669</v>
      </c>
      <c r="G160" s="27"/>
    </row>
    <row r="161" spans="1:7">
      <c r="A161">
        <v>161</v>
      </c>
      <c r="B161" s="27">
        <v>457670.60066666669</v>
      </c>
      <c r="G161" s="27"/>
    </row>
    <row r="162" spans="1:7">
      <c r="A162">
        <v>162</v>
      </c>
      <c r="B162" s="27">
        <v>457670.60066666669</v>
      </c>
      <c r="G162" s="27"/>
    </row>
    <row r="163" spans="1:7">
      <c r="A163">
        <v>163</v>
      </c>
      <c r="B163" s="27">
        <v>405787.15316666698</v>
      </c>
      <c r="G163" s="27"/>
    </row>
    <row r="164" spans="1:7">
      <c r="A164">
        <v>164</v>
      </c>
      <c r="B164" s="27">
        <v>405787.15316666698</v>
      </c>
      <c r="G164" s="27"/>
    </row>
    <row r="165" spans="1:7">
      <c r="A165">
        <v>165</v>
      </c>
      <c r="B165" s="27">
        <v>405787.15316666698</v>
      </c>
      <c r="G165" s="27"/>
    </row>
    <row r="166" spans="1:7">
      <c r="A166">
        <v>166</v>
      </c>
      <c r="B166" s="27">
        <v>405787.15316666698</v>
      </c>
      <c r="G166" s="27"/>
    </row>
    <row r="167" spans="1:7">
      <c r="A167">
        <v>167</v>
      </c>
      <c r="B167" s="27">
        <v>405787.15316666698</v>
      </c>
      <c r="G167" s="27"/>
    </row>
    <row r="168" spans="1:7">
      <c r="A168">
        <v>168</v>
      </c>
      <c r="B168" s="27">
        <v>405787.15316666698</v>
      </c>
      <c r="G168" s="27"/>
    </row>
    <row r="169" spans="1:7">
      <c r="A169">
        <v>169</v>
      </c>
      <c r="B169" s="27">
        <v>382058.15066666686</v>
      </c>
      <c r="G169" s="27"/>
    </row>
    <row r="170" spans="1:7">
      <c r="A170">
        <v>170</v>
      </c>
      <c r="B170" s="27">
        <v>382058.15066666686</v>
      </c>
      <c r="G170" s="27"/>
    </row>
    <row r="171" spans="1:7">
      <c r="A171">
        <v>171</v>
      </c>
      <c r="B171" s="27">
        <v>382058.15066666686</v>
      </c>
      <c r="G171" s="27"/>
    </row>
    <row r="172" spans="1:7">
      <c r="A172">
        <v>172</v>
      </c>
      <c r="B172" s="27">
        <v>382058.15066666686</v>
      </c>
      <c r="G172" s="27"/>
    </row>
    <row r="173" spans="1:7">
      <c r="A173">
        <v>173</v>
      </c>
      <c r="B173" s="27">
        <v>382058.15066666686</v>
      </c>
      <c r="G173" s="27"/>
    </row>
    <row r="174" spans="1:7">
      <c r="A174">
        <v>174</v>
      </c>
      <c r="B174" s="27">
        <v>382058.15066666686</v>
      </c>
      <c r="G174" s="27"/>
    </row>
    <row r="175" spans="1:7">
      <c r="A175">
        <v>175</v>
      </c>
      <c r="B175" s="27">
        <v>337447.12316666677</v>
      </c>
      <c r="G175" s="27"/>
    </row>
    <row r="176" spans="1:7">
      <c r="A176">
        <v>176</v>
      </c>
      <c r="B176" s="27">
        <v>337447.12316666677</v>
      </c>
      <c r="G176" s="27"/>
    </row>
    <row r="177" spans="1:7">
      <c r="A177">
        <v>177</v>
      </c>
      <c r="B177" s="27">
        <v>337447.12316666677</v>
      </c>
      <c r="G177" s="27"/>
    </row>
    <row r="178" spans="1:7">
      <c r="A178">
        <v>178</v>
      </c>
      <c r="B178" s="27">
        <v>337447.12316666677</v>
      </c>
      <c r="G178" s="27"/>
    </row>
    <row r="179" spans="1:7">
      <c r="A179">
        <v>179</v>
      </c>
      <c r="B179" s="27">
        <v>337447.12316666677</v>
      </c>
      <c r="G179" s="27"/>
    </row>
    <row r="180" spans="1:7">
      <c r="A180">
        <v>180</v>
      </c>
      <c r="B180" s="27">
        <v>337447.12316666677</v>
      </c>
      <c r="G180" s="27"/>
    </row>
  </sheetData>
  <sortState ref="F1:H180">
    <sortCondition ref="H1:H180"/>
  </sortState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874"/>
  <sheetViews>
    <sheetView zoomScaleNormal="100" workbookViewId="0">
      <selection activeCell="C43" sqref="C43"/>
    </sheetView>
  </sheetViews>
  <sheetFormatPr defaultRowHeight="15"/>
  <cols>
    <col min="1" max="1" width="45.28515625" bestFit="1" customWidth="1"/>
    <col min="2" max="3" width="13.85546875" bestFit="1" customWidth="1"/>
    <col min="4" max="4" width="13.140625" bestFit="1" customWidth="1"/>
    <col min="5" max="5" width="13.85546875" bestFit="1" customWidth="1"/>
    <col min="6" max="6" width="12.140625" style="27" bestFit="1" customWidth="1"/>
    <col min="8" max="8" width="45.28515625" bestFit="1" customWidth="1"/>
  </cols>
  <sheetData>
    <row r="1" spans="1:8" ht="91.5" thickTop="1" thickBot="1">
      <c r="A1" s="108" t="s">
        <v>928</v>
      </c>
      <c r="B1" s="108" t="s">
        <v>1038</v>
      </c>
      <c r="C1" s="108" t="s">
        <v>1039</v>
      </c>
      <c r="D1" s="108" t="s">
        <v>1040</v>
      </c>
      <c r="E1" s="108" t="s">
        <v>1041</v>
      </c>
      <c r="F1" s="109" t="s">
        <v>1042</v>
      </c>
    </row>
    <row r="2" spans="1:8" ht="15.75" thickTop="1">
      <c r="A2" s="83" t="s">
        <v>45</v>
      </c>
      <c r="B2" s="71">
        <f>SUMIFS('VALORES MENSAIS'!AD:AD,'VALORES MENSAIS'!AC:AC,'LEV. M.FUNC'!A2)</f>
        <v>236553.09199999995</v>
      </c>
      <c r="C2" s="71">
        <f>SUMIFS('VALORES MENSAIS'!AE:AE,'VALORES MENSAIS'!AC:AC,'LEV. M.FUNC'!A2)</f>
        <v>106738.97899999998</v>
      </c>
      <c r="D2" s="71">
        <f>SUMIFS('VALORES MENSAIS'!AF:AF,'VALORES MENSAIS'!AC:AC,'LEV. M.FUNC'!A2)</f>
        <v>69729.629833333354</v>
      </c>
      <c r="E2" s="72">
        <f>C2+D2</f>
        <v>176468.60883333333</v>
      </c>
      <c r="F2" s="84">
        <f>E2-B2</f>
        <v>-60084.483166666614</v>
      </c>
      <c r="H2" s="39"/>
    </row>
    <row r="3" spans="1:8">
      <c r="A3" s="85" t="s">
        <v>448</v>
      </c>
      <c r="B3" s="5">
        <f>SUMIFS('VALORES MENSAIS'!AD:AD,'VALORES MENSAIS'!AC:AC,'LEV. M.FUNC'!A3)</f>
        <v>10240.383</v>
      </c>
      <c r="C3" s="5">
        <f>SUMIFS('VALORES MENSAIS'!AE:AE,'VALORES MENSAIS'!AC:AC,'LEV. M.FUNC'!A3)</f>
        <v>8055.7719999999999</v>
      </c>
      <c r="D3" s="5">
        <f>SUMIFS('VALORES MENSAIS'!AF:AF,'VALORES MENSAIS'!AC:AC,'LEV. M.FUNC'!A3)</f>
        <v>18932.61075</v>
      </c>
      <c r="E3" s="75">
        <f t="shared" ref="E3:E42" si="0">C3+D3</f>
        <v>26988.382750000001</v>
      </c>
      <c r="F3" s="86">
        <f t="shared" ref="F3:F42" si="1">E3-B3</f>
        <v>16747.999750000003</v>
      </c>
      <c r="H3" s="39"/>
    </row>
    <row r="4" spans="1:8">
      <c r="A4" s="85" t="s">
        <v>450</v>
      </c>
      <c r="B4" s="5">
        <f>SUMIFS('VALORES MENSAIS'!AD:AD,'VALORES MENSAIS'!AC:AC,'LEV. M.FUNC'!A4)</f>
        <v>367929.2570000001</v>
      </c>
      <c r="C4" s="5">
        <f>SUMIFS('VALORES MENSAIS'!AE:AE,'VALORES MENSAIS'!AC:AC,'LEV. M.FUNC'!A4)</f>
        <v>240626.25</v>
      </c>
      <c r="D4" s="5">
        <f>SUMIFS('VALORES MENSAIS'!AF:AF,'VALORES MENSAIS'!AC:AC,'LEV. M.FUNC'!A4)</f>
        <v>88587.239666666675</v>
      </c>
      <c r="E4" s="75">
        <f t="shared" si="0"/>
        <v>329213.48966666666</v>
      </c>
      <c r="F4" s="86">
        <f t="shared" si="1"/>
        <v>-38715.767333333439</v>
      </c>
      <c r="H4" s="39"/>
    </row>
    <row r="5" spans="1:8">
      <c r="A5" s="85" t="s">
        <v>680</v>
      </c>
      <c r="B5" s="5">
        <f>SUMIFS('VALORES MENSAIS'!AD:AD,'VALORES MENSAIS'!AC:AC,'LEV. M.FUNC'!A5)</f>
        <v>5029.1109999999999</v>
      </c>
      <c r="C5" s="5">
        <f>SUMIFS('VALORES MENSAIS'!AE:AE,'VALORES MENSAIS'!AC:AC,'LEV. M.FUNC'!A5)</f>
        <v>3296.25</v>
      </c>
      <c r="D5" s="5">
        <f>SUMIFS('VALORES MENSAIS'!AF:AF,'VALORES MENSAIS'!AC:AC,'LEV. M.FUNC'!A5)</f>
        <v>1209.289</v>
      </c>
      <c r="E5" s="75">
        <f t="shared" si="0"/>
        <v>4505.5389999999998</v>
      </c>
      <c r="F5" s="86">
        <f t="shared" si="1"/>
        <v>-523.57200000000012</v>
      </c>
      <c r="H5" s="39"/>
    </row>
    <row r="6" spans="1:8">
      <c r="A6" s="85" t="s">
        <v>61</v>
      </c>
      <c r="B6" s="5">
        <f>SUMIFS('VALORES MENSAIS'!AD:AD,'VALORES MENSAIS'!AC:AC,'LEV. M.FUNC'!A6)</f>
        <v>0</v>
      </c>
      <c r="C6" s="5">
        <f>SUMIFS('VALORES MENSAIS'!AE:AE,'VALORES MENSAIS'!AC:AC,'LEV. M.FUNC'!A6)</f>
        <v>0</v>
      </c>
      <c r="D6" s="5">
        <f>SUMIFS('VALORES MENSAIS'!AF:AF,'VALORES MENSAIS'!AC:AC,'LEV. M.FUNC'!A6)</f>
        <v>0</v>
      </c>
      <c r="E6" s="75">
        <f t="shared" si="0"/>
        <v>0</v>
      </c>
      <c r="F6" s="86">
        <f t="shared" si="1"/>
        <v>0</v>
      </c>
      <c r="H6" s="39"/>
    </row>
    <row r="7" spans="1:8">
      <c r="A7" s="85" t="s">
        <v>104</v>
      </c>
      <c r="B7" s="5">
        <f>SUMIFS('VALORES MENSAIS'!AD:AD,'VALORES MENSAIS'!AC:AC,'LEV. M.FUNC'!A7)</f>
        <v>221763.64399999991</v>
      </c>
      <c r="C7" s="5">
        <f>SUMIFS('VALORES MENSAIS'!AE:AE,'VALORES MENSAIS'!AC:AC,'LEV. M.FUNC'!A7)</f>
        <v>146547.36000000013</v>
      </c>
      <c r="D7" s="5">
        <f>SUMIFS('VALORES MENSAIS'!AF:AF,'VALORES MENSAIS'!AC:AC,'LEV. M.FUNC'!A7)</f>
        <v>80747.710249999989</v>
      </c>
      <c r="E7" s="75">
        <f t="shared" si="0"/>
        <v>227295.07025000011</v>
      </c>
      <c r="F7" s="86">
        <f t="shared" si="1"/>
        <v>5531.4262500001932</v>
      </c>
      <c r="H7" s="39"/>
    </row>
    <row r="8" spans="1:8">
      <c r="A8" s="85" t="s">
        <v>18</v>
      </c>
      <c r="B8" s="5">
        <f>SUMIFS('VALORES MENSAIS'!AD:AD,'VALORES MENSAIS'!AC:AC,'LEV. M.FUNC'!A8)</f>
        <v>402507.95299999986</v>
      </c>
      <c r="C8" s="5">
        <f>SUMIFS('VALORES MENSAIS'!AE:AE,'VALORES MENSAIS'!AC:AC,'LEV. M.FUNC'!A8)</f>
        <v>239679.84599999958</v>
      </c>
      <c r="D8" s="5">
        <f>SUMIFS('VALORES MENSAIS'!AF:AF,'VALORES MENSAIS'!AC:AC,'LEV. M.FUNC'!A8)</f>
        <v>141022.28274999995</v>
      </c>
      <c r="E8" s="75">
        <f t="shared" si="0"/>
        <v>380702.12874999957</v>
      </c>
      <c r="F8" s="86">
        <f t="shared" si="1"/>
        <v>-21805.824250000296</v>
      </c>
      <c r="H8" s="39"/>
    </row>
    <row r="9" spans="1:8">
      <c r="A9" s="85" t="s">
        <v>943</v>
      </c>
      <c r="B9" s="5">
        <f>SUMIFS('VALORES MENSAIS'!AD:AD,'VALORES MENSAIS'!AC:AC,'LEV. M.FUNC'!A9)</f>
        <v>13922.737000000001</v>
      </c>
      <c r="C9" s="5">
        <f>SUMIFS('VALORES MENSAIS'!AE:AE,'VALORES MENSAIS'!AC:AC,'LEV. M.FUNC'!A9)</f>
        <v>8055.7719999999999</v>
      </c>
      <c r="D9" s="5">
        <f>SUMIFS('VALORES MENSAIS'!AF:AF,'VALORES MENSAIS'!AC:AC,'LEV. M.FUNC'!A9)</f>
        <v>7252.8253333333341</v>
      </c>
      <c r="E9" s="75">
        <f t="shared" si="0"/>
        <v>15308.597333333335</v>
      </c>
      <c r="F9" s="86">
        <f t="shared" si="1"/>
        <v>1385.860333333334</v>
      </c>
      <c r="H9" s="39"/>
    </row>
    <row r="10" spans="1:8">
      <c r="A10" s="85" t="s">
        <v>9</v>
      </c>
      <c r="B10" s="5">
        <f>SUMIFS('VALORES MENSAIS'!AD:AD,'VALORES MENSAIS'!AC:AC,'LEV. M.FUNC'!A10)</f>
        <v>146099.641</v>
      </c>
      <c r="C10" s="5">
        <f>SUMIFS('VALORES MENSAIS'!AE:AE,'VALORES MENSAIS'!AC:AC,'LEV. M.FUNC'!A10)</f>
        <v>110620.58699999994</v>
      </c>
      <c r="D10" s="5">
        <f>SUMIFS('VALORES MENSAIS'!AF:AF,'VALORES MENSAIS'!AC:AC,'LEV. M.FUNC'!A10)</f>
        <v>65708.001749999981</v>
      </c>
      <c r="E10" s="75">
        <f t="shared" si="0"/>
        <v>176328.58874999994</v>
      </c>
      <c r="F10" s="86">
        <f t="shared" si="1"/>
        <v>30228.947749999934</v>
      </c>
      <c r="H10" s="39"/>
    </row>
    <row r="11" spans="1:8">
      <c r="A11" s="85" t="s">
        <v>20</v>
      </c>
      <c r="B11" s="5">
        <f>SUMIFS('VALORES MENSAIS'!AD:AD,'VALORES MENSAIS'!AC:AC,'LEV. M.FUNC'!A11)</f>
        <v>156277.75399999999</v>
      </c>
      <c r="C11" s="5">
        <f>SUMIFS('VALORES MENSAIS'!AE:AE,'VALORES MENSAIS'!AC:AC,'LEV. M.FUNC'!A11)</f>
        <v>28195.201999999994</v>
      </c>
      <c r="D11" s="5">
        <f>SUMIFS('VALORES MENSAIS'!AF:AF,'VALORES MENSAIS'!AC:AC,'LEV. M.FUNC'!A11)</f>
        <v>41340.926666666666</v>
      </c>
      <c r="E11" s="75">
        <f t="shared" si="0"/>
        <v>69536.128666666656</v>
      </c>
      <c r="F11" s="86">
        <f t="shared" si="1"/>
        <v>-86741.62533333333</v>
      </c>
      <c r="H11" s="39"/>
    </row>
    <row r="12" spans="1:8">
      <c r="A12" s="85" t="s">
        <v>722</v>
      </c>
      <c r="B12" s="5">
        <f>SUMIFS('VALORES MENSAIS'!AD:AD,'VALORES MENSAIS'!AC:AC,'LEV. M.FUNC'!A12)</f>
        <v>9529.3209999999999</v>
      </c>
      <c r="C12" s="5">
        <f>SUMIFS('VALORES MENSAIS'!AE:AE,'VALORES MENSAIS'!AC:AC,'LEV. M.FUNC'!A12)</f>
        <v>4093.605</v>
      </c>
      <c r="D12" s="5">
        <f>SUMIFS('VALORES MENSAIS'!AF:AF,'VALORES MENSAIS'!AC:AC,'LEV. M.FUNC'!A12)</f>
        <v>2586.3205000000003</v>
      </c>
      <c r="E12" s="75">
        <f t="shared" si="0"/>
        <v>6679.9255000000003</v>
      </c>
      <c r="F12" s="86">
        <f t="shared" si="1"/>
        <v>-2849.3954999999996</v>
      </c>
      <c r="H12" s="39"/>
    </row>
    <row r="13" spans="1:8">
      <c r="A13" s="85" t="s">
        <v>79</v>
      </c>
      <c r="B13" s="5">
        <f>SUMIFS('VALORES MENSAIS'!AD:AD,'VALORES MENSAIS'!AC:AC,'LEV. M.FUNC'!A13)</f>
        <v>5184.5649999999996</v>
      </c>
      <c r="C13" s="5">
        <f>SUMIFS('VALORES MENSAIS'!AE:AE,'VALORES MENSAIS'!AC:AC,'LEV. M.FUNC'!A13)</f>
        <v>4093.605</v>
      </c>
      <c r="D13" s="5">
        <f>SUMIFS('VALORES MENSAIS'!AF:AF,'VALORES MENSAIS'!AC:AC,'LEV. M.FUNC'!A13)</f>
        <v>1093.3075000000001</v>
      </c>
      <c r="E13" s="75">
        <f t="shared" si="0"/>
        <v>5186.9125000000004</v>
      </c>
      <c r="F13" s="86">
        <f t="shared" si="1"/>
        <v>2.347500000000764</v>
      </c>
      <c r="H13" s="39"/>
    </row>
    <row r="14" spans="1:8">
      <c r="A14" s="85" t="s">
        <v>947</v>
      </c>
      <c r="B14" s="5">
        <f>SUMIFS('VALORES MENSAIS'!AD:AD,'VALORES MENSAIS'!AC:AC,'LEV. M.FUNC'!A14)</f>
        <v>11166.294</v>
      </c>
      <c r="C14" s="5">
        <f>SUMIFS('VALORES MENSAIS'!AE:AE,'VALORES MENSAIS'!AC:AC,'LEV. M.FUNC'!A14)</f>
        <v>6476.9599999999991</v>
      </c>
      <c r="D14" s="5">
        <f>SUMIFS('VALORES MENSAIS'!AF:AF,'VALORES MENSAIS'!AC:AC,'LEV. M.FUNC'!A14)</f>
        <v>2440.8450000000003</v>
      </c>
      <c r="E14" s="75">
        <f t="shared" si="0"/>
        <v>8917.8050000000003</v>
      </c>
      <c r="F14" s="86">
        <f t="shared" si="1"/>
        <v>-2248.4889999999996</v>
      </c>
      <c r="H14" s="39"/>
    </row>
    <row r="15" spans="1:8">
      <c r="A15" s="85" t="s">
        <v>26</v>
      </c>
      <c r="B15" s="5">
        <f>SUMIFS('VALORES MENSAIS'!AD:AD,'VALORES MENSAIS'!AC:AC,'LEV. M.FUNC'!A15)</f>
        <v>51276.006999999998</v>
      </c>
      <c r="C15" s="5">
        <f>SUMIFS('VALORES MENSAIS'!AE:AE,'VALORES MENSAIS'!AC:AC,'LEV. M.FUNC'!A15)</f>
        <v>36842.445</v>
      </c>
      <c r="D15" s="5">
        <f>SUMIFS('VALORES MENSAIS'!AF:AF,'VALORES MENSAIS'!AC:AC,'LEV. M.FUNC'!A15)</f>
        <v>14917.388166666666</v>
      </c>
      <c r="E15" s="75">
        <f t="shared" si="0"/>
        <v>51759.833166666664</v>
      </c>
      <c r="F15" s="86">
        <f t="shared" si="1"/>
        <v>483.82616666666581</v>
      </c>
      <c r="H15" s="39"/>
    </row>
    <row r="16" spans="1:8">
      <c r="A16" s="85" t="s">
        <v>689</v>
      </c>
      <c r="B16" s="5">
        <f>SUMIFS('VALORES MENSAIS'!AD:AD,'VALORES MENSAIS'!AC:AC,'LEV. M.FUNC'!A16)</f>
        <v>19353.260999999999</v>
      </c>
      <c r="C16" s="5">
        <f>SUMIFS('VALORES MENSAIS'!AE:AE,'VALORES MENSAIS'!AC:AC,'LEV. M.FUNC'!A16)</f>
        <v>17667.090800000002</v>
      </c>
      <c r="D16" s="5">
        <f>SUMIFS('VALORES MENSAIS'!AF:AF,'VALORES MENSAIS'!AC:AC,'LEV. M.FUNC'!A16)</f>
        <v>4519.3489166666659</v>
      </c>
      <c r="E16" s="75">
        <f t="shared" si="0"/>
        <v>22186.439716666668</v>
      </c>
      <c r="F16" s="86">
        <f t="shared" si="1"/>
        <v>2833.1787166666691</v>
      </c>
      <c r="H16" s="39"/>
    </row>
    <row r="17" spans="1:8">
      <c r="A17" s="85" t="s">
        <v>544</v>
      </c>
      <c r="B17" s="5">
        <f>SUMIFS('VALORES MENSAIS'!AD:AD,'VALORES MENSAIS'!AC:AC,'LEV. M.FUNC'!A17)</f>
        <v>21908.789000000001</v>
      </c>
      <c r="C17" s="5">
        <f>SUMIFS('VALORES MENSAIS'!AE:AE,'VALORES MENSAIS'!AC:AC,'LEV. M.FUNC'!A17)</f>
        <v>11287.815000000001</v>
      </c>
      <c r="D17" s="5">
        <f>SUMIFS('VALORES MENSAIS'!AF:AF,'VALORES MENSAIS'!AC:AC,'LEV. M.FUNC'!A17)</f>
        <v>5290.5614999999998</v>
      </c>
      <c r="E17" s="75">
        <f t="shared" si="0"/>
        <v>16578.376499999998</v>
      </c>
      <c r="F17" s="86">
        <f t="shared" si="1"/>
        <v>-5330.4125000000022</v>
      </c>
      <c r="H17" s="39"/>
    </row>
    <row r="18" spans="1:8">
      <c r="A18" s="85" t="s">
        <v>90</v>
      </c>
      <c r="B18" s="5">
        <f>SUMIFS('VALORES MENSAIS'!AD:AD,'VALORES MENSAIS'!AC:AC,'LEV. M.FUNC'!A18)</f>
        <v>0</v>
      </c>
      <c r="C18" s="5">
        <f>SUMIFS('VALORES MENSAIS'!AE:AE,'VALORES MENSAIS'!AC:AC,'LEV. M.FUNC'!A18)</f>
        <v>0</v>
      </c>
      <c r="D18" s="5">
        <f>SUMIFS('VALORES MENSAIS'!AF:AF,'VALORES MENSAIS'!AC:AC,'LEV. M.FUNC'!A18)</f>
        <v>0</v>
      </c>
      <c r="E18" s="75">
        <f t="shared" si="0"/>
        <v>0</v>
      </c>
      <c r="F18" s="86">
        <f t="shared" si="1"/>
        <v>0</v>
      </c>
      <c r="H18" s="39"/>
    </row>
    <row r="19" spans="1:8">
      <c r="A19" s="85" t="s">
        <v>464</v>
      </c>
      <c r="B19" s="5">
        <f>SUMIFS('VALORES MENSAIS'!AD:AD,'VALORES MENSAIS'!AC:AC,'LEV. M.FUNC'!A19)</f>
        <v>250069.823</v>
      </c>
      <c r="C19" s="5">
        <f>SUMIFS('VALORES MENSAIS'!AE:AE,'VALORES MENSAIS'!AC:AC,'LEV. M.FUNC'!A19)</f>
        <v>155876.20400000009</v>
      </c>
      <c r="D19" s="5">
        <f>SUMIFS('VALORES MENSAIS'!AF:AF,'VALORES MENSAIS'!AC:AC,'LEV. M.FUNC'!A19)</f>
        <v>51596.597833333333</v>
      </c>
      <c r="E19" s="75">
        <f t="shared" si="0"/>
        <v>207472.80183333342</v>
      </c>
      <c r="F19" s="86">
        <f t="shared" si="1"/>
        <v>-42597.021166666585</v>
      </c>
      <c r="H19" s="39"/>
    </row>
    <row r="20" spans="1:8">
      <c r="A20" s="85" t="s">
        <v>405</v>
      </c>
      <c r="B20" s="5">
        <f>SUMIFS('VALORES MENSAIS'!AD:AD,'VALORES MENSAIS'!AC:AC,'LEV. M.FUNC'!A20)</f>
        <v>16828.990000000002</v>
      </c>
      <c r="C20" s="5">
        <f>SUMIFS('VALORES MENSAIS'!AE:AE,'VALORES MENSAIS'!AC:AC,'LEV. M.FUNC'!A20)</f>
        <v>2013.943</v>
      </c>
      <c r="D20" s="5">
        <f>SUMIFS('VALORES MENSAIS'!AF:AF,'VALORES MENSAIS'!AC:AC,'LEV. M.FUNC'!A20)</f>
        <v>3947.1349999999998</v>
      </c>
      <c r="E20" s="75">
        <f t="shared" si="0"/>
        <v>5961.0779999999995</v>
      </c>
      <c r="F20" s="86">
        <f t="shared" si="1"/>
        <v>-10867.912000000002</v>
      </c>
      <c r="H20" s="39"/>
    </row>
    <row r="21" spans="1:8">
      <c r="A21" s="85" t="s">
        <v>82</v>
      </c>
      <c r="B21" s="5">
        <f>SUMIFS('VALORES MENSAIS'!AD:AD,'VALORES MENSAIS'!AC:AC,'LEV. M.FUNC'!A21)</f>
        <v>79410.302000000011</v>
      </c>
      <c r="C21" s="5">
        <f>SUMIFS('VALORES MENSAIS'!AE:AE,'VALORES MENSAIS'!AC:AC,'LEV. M.FUNC'!A21)</f>
        <v>8055.7719999999999</v>
      </c>
      <c r="D21" s="5">
        <f>SUMIFS('VALORES MENSAIS'!AF:AF,'VALORES MENSAIS'!AC:AC,'LEV. M.FUNC'!A21)</f>
        <v>20212.861500000003</v>
      </c>
      <c r="E21" s="75">
        <f t="shared" si="0"/>
        <v>28268.633500000004</v>
      </c>
      <c r="F21" s="86">
        <f t="shared" si="1"/>
        <v>-51141.668500000007</v>
      </c>
      <c r="H21" s="39"/>
    </row>
    <row r="22" spans="1:8">
      <c r="A22" s="85" t="s">
        <v>140</v>
      </c>
      <c r="B22" s="5">
        <f>SUMIFS('VALORES MENSAIS'!AD:AD,'VALORES MENSAIS'!AC:AC,'LEV. M.FUNC'!A22)</f>
        <v>150114.48000000001</v>
      </c>
      <c r="C22" s="5">
        <f>SUMIFS('VALORES MENSAIS'!AE:AE,'VALORES MENSAIS'!AC:AC,'LEV. M.FUNC'!A22)</f>
        <v>103638.87940000003</v>
      </c>
      <c r="D22" s="5">
        <f>SUMIFS('VALORES MENSAIS'!AF:AF,'VALORES MENSAIS'!AC:AC,'LEV. M.FUNC'!A22)</f>
        <v>33447.20150000001</v>
      </c>
      <c r="E22" s="75">
        <f t="shared" si="0"/>
        <v>137086.08090000006</v>
      </c>
      <c r="F22" s="86">
        <f t="shared" si="1"/>
        <v>-13028.399099999951</v>
      </c>
      <c r="H22" s="39"/>
    </row>
    <row r="23" spans="1:8">
      <c r="A23" s="85" t="s">
        <v>23</v>
      </c>
      <c r="B23" s="5">
        <f>SUMIFS('VALORES MENSAIS'!AD:AD,'VALORES MENSAIS'!AC:AC,'LEV. M.FUNC'!A23)</f>
        <v>3610.0400000000004</v>
      </c>
      <c r="C23" s="5">
        <f>SUMIFS('VALORES MENSAIS'!AE:AE,'VALORES MENSAIS'!AC:AC,'LEV. M.FUNC'!A23)</f>
        <v>3513.32</v>
      </c>
      <c r="D23" s="5">
        <f>SUMIFS('VALORES MENSAIS'!AF:AF,'VALORES MENSAIS'!AC:AC,'LEV. M.FUNC'!A23)</f>
        <v>4650.59</v>
      </c>
      <c r="E23" s="75">
        <f t="shared" si="0"/>
        <v>8163.91</v>
      </c>
      <c r="F23" s="86">
        <f t="shared" si="1"/>
        <v>4553.869999999999</v>
      </c>
      <c r="H23" s="39"/>
    </row>
    <row r="24" spans="1:8">
      <c r="A24" s="85" t="s">
        <v>459</v>
      </c>
      <c r="B24" s="5">
        <f>SUMIFS('VALORES MENSAIS'!AD:AD,'VALORES MENSAIS'!AC:AC,'LEV. M.FUNC'!A24)</f>
        <v>94120.167999999991</v>
      </c>
      <c r="C24" s="5">
        <f>SUMIFS('VALORES MENSAIS'!AE:AE,'VALORES MENSAIS'!AC:AC,'LEV. M.FUNC'!A24)</f>
        <v>43372.249999999993</v>
      </c>
      <c r="D24" s="5">
        <f>SUMIFS('VALORES MENSAIS'!AF:AF,'VALORES MENSAIS'!AC:AC,'LEV. M.FUNC'!A24)</f>
        <v>17916.758333333335</v>
      </c>
      <c r="E24" s="75">
        <f t="shared" si="0"/>
        <v>61289.008333333331</v>
      </c>
      <c r="F24" s="86">
        <f t="shared" si="1"/>
        <v>-32831.159666666659</v>
      </c>
      <c r="H24" s="39"/>
    </row>
    <row r="25" spans="1:8">
      <c r="A25" s="85" t="s">
        <v>785</v>
      </c>
      <c r="B25" s="5">
        <f>SUMIFS('VALORES MENSAIS'!AD:AD,'VALORES MENSAIS'!AC:AC,'LEV. M.FUNC'!A25)</f>
        <v>12845.855000000001</v>
      </c>
      <c r="C25" s="5">
        <f>SUMIFS('VALORES MENSAIS'!AE:AE,'VALORES MENSAIS'!AC:AC,'LEV. M.FUNC'!A25)</f>
        <v>6943.2569999999996</v>
      </c>
      <c r="D25" s="5">
        <f>SUMIFS('VALORES MENSAIS'!AF:AF,'VALORES MENSAIS'!AC:AC,'LEV. M.FUNC'!A25)</f>
        <v>3630.5779166666666</v>
      </c>
      <c r="E25" s="75">
        <f t="shared" si="0"/>
        <v>10573.834916666667</v>
      </c>
      <c r="F25" s="86">
        <f t="shared" si="1"/>
        <v>-2272.0200833333347</v>
      </c>
      <c r="H25" s="39"/>
    </row>
    <row r="26" spans="1:8">
      <c r="A26" s="85" t="s">
        <v>498</v>
      </c>
      <c r="B26" s="5">
        <f>SUMIFS('VALORES MENSAIS'!AD:AD,'VALORES MENSAIS'!AC:AC,'LEV. M.FUNC'!A26)</f>
        <v>8666.6929999999993</v>
      </c>
      <c r="C26" s="5">
        <f>SUMIFS('VALORES MENSAIS'!AE:AE,'VALORES MENSAIS'!AC:AC,'LEV. M.FUNC'!A26)</f>
        <v>6943.2569999999996</v>
      </c>
      <c r="D26" s="5">
        <f>SUMIFS('VALORES MENSAIS'!AF:AF,'VALORES MENSAIS'!AC:AC,'LEV. M.FUNC'!A26)</f>
        <v>1648.1219999999998</v>
      </c>
      <c r="E26" s="75">
        <f t="shared" si="0"/>
        <v>8591.378999999999</v>
      </c>
      <c r="F26" s="86">
        <f t="shared" si="1"/>
        <v>-75.314000000000306</v>
      </c>
      <c r="H26" s="39"/>
    </row>
    <row r="27" spans="1:8">
      <c r="A27" s="85" t="s">
        <v>15</v>
      </c>
      <c r="B27" s="5">
        <f>SUMIFS('VALORES MENSAIS'!AD:AD,'VALORES MENSAIS'!AC:AC,'LEV. M.FUNC'!A27)</f>
        <v>54620.921000000002</v>
      </c>
      <c r="C27" s="5">
        <f>SUMIFS('VALORES MENSAIS'!AE:AE,'VALORES MENSAIS'!AC:AC,'LEV. M.FUNC'!A27)</f>
        <v>36631.560000000005</v>
      </c>
      <c r="D27" s="5">
        <f>SUMIFS('VALORES MENSAIS'!AF:AF,'VALORES MENSAIS'!AC:AC,'LEV. M.FUNC'!A27)</f>
        <v>13624.086000000001</v>
      </c>
      <c r="E27" s="75">
        <f t="shared" si="0"/>
        <v>50255.646000000008</v>
      </c>
      <c r="F27" s="86">
        <f t="shared" si="1"/>
        <v>-4365.2749999999942</v>
      </c>
      <c r="H27" s="39"/>
    </row>
    <row r="28" spans="1:8">
      <c r="A28" s="85" t="s">
        <v>126</v>
      </c>
      <c r="B28" s="5">
        <f>SUMIFS('VALORES MENSAIS'!AD:AD,'VALORES MENSAIS'!AC:AC,'LEV. M.FUNC'!A28)</f>
        <v>5003.8779999999997</v>
      </c>
      <c r="C28" s="5">
        <f>SUMIFS('VALORES MENSAIS'!AE:AE,'VALORES MENSAIS'!AC:AC,'LEV. M.FUNC'!A28)</f>
        <v>4093.605</v>
      </c>
      <c r="D28" s="5">
        <f>SUMIFS('VALORES MENSAIS'!AF:AF,'VALORES MENSAIS'!AC:AC,'LEV. M.FUNC'!A28)</f>
        <v>1027.5610000000001</v>
      </c>
      <c r="E28" s="75">
        <f t="shared" si="0"/>
        <v>5121.1660000000002</v>
      </c>
      <c r="F28" s="86">
        <f t="shared" si="1"/>
        <v>117.28800000000047</v>
      </c>
      <c r="H28" s="39"/>
    </row>
    <row r="29" spans="1:8">
      <c r="A29" s="85" t="s">
        <v>64</v>
      </c>
      <c r="B29" s="5">
        <f>SUMIFS('VALORES MENSAIS'!AD:AD,'VALORES MENSAIS'!AC:AC,'LEV. M.FUNC'!A29)</f>
        <v>25718.798999999999</v>
      </c>
      <c r="C29" s="5">
        <f>SUMIFS('VALORES MENSAIS'!AE:AE,'VALORES MENSAIS'!AC:AC,'LEV. M.FUNC'!A29)</f>
        <v>19944.888000000003</v>
      </c>
      <c r="D29" s="5">
        <f>SUMIFS('VALORES MENSAIS'!AF:AF,'VALORES MENSAIS'!AC:AC,'LEV. M.FUNC'!A29)</f>
        <v>6118.8775000000005</v>
      </c>
      <c r="E29" s="75">
        <f t="shared" si="0"/>
        <v>26063.765500000001</v>
      </c>
      <c r="F29" s="86">
        <f t="shared" si="1"/>
        <v>344.96650000000227</v>
      </c>
      <c r="H29" s="39"/>
    </row>
    <row r="30" spans="1:8">
      <c r="A30" s="85" t="s">
        <v>71</v>
      </c>
      <c r="B30" s="5">
        <f>SUMIFS('VALORES MENSAIS'!AD:AD,'VALORES MENSAIS'!AC:AC,'LEV. M.FUNC'!A30)</f>
        <v>9963.6990000000005</v>
      </c>
      <c r="C30" s="5">
        <f>SUMIFS('VALORES MENSAIS'!AE:AE,'VALORES MENSAIS'!AC:AC,'LEV. M.FUNC'!A30)</f>
        <v>8187.21</v>
      </c>
      <c r="D30" s="5">
        <f>SUMIFS('VALORES MENSAIS'!AF:AF,'VALORES MENSAIS'!AC:AC,'LEV. M.FUNC'!A30)</f>
        <v>1935.3716666666667</v>
      </c>
      <c r="E30" s="75">
        <f t="shared" si="0"/>
        <v>10122.581666666667</v>
      </c>
      <c r="F30" s="86">
        <f t="shared" si="1"/>
        <v>158.88266666666641</v>
      </c>
      <c r="H30" s="39"/>
    </row>
    <row r="31" spans="1:8">
      <c r="A31" s="85" t="s">
        <v>472</v>
      </c>
      <c r="B31" s="5">
        <f>SUMIFS('VALORES MENSAIS'!AD:AD,'VALORES MENSAIS'!AC:AC,'LEV. M.FUNC'!A31)</f>
        <v>173258.17200000005</v>
      </c>
      <c r="C31" s="5">
        <f>SUMIFS('VALORES MENSAIS'!AE:AE,'VALORES MENSAIS'!AC:AC,'LEV. M.FUNC'!A31)</f>
        <v>141826.53800000003</v>
      </c>
      <c r="D31" s="5">
        <f>SUMIFS('VALORES MENSAIS'!AF:AF,'VALORES MENSAIS'!AC:AC,'LEV. M.FUNC'!A31)</f>
        <v>36797.589</v>
      </c>
      <c r="E31" s="75">
        <f t="shared" si="0"/>
        <v>178624.12700000004</v>
      </c>
      <c r="F31" s="86">
        <f t="shared" si="1"/>
        <v>5365.9549999999872</v>
      </c>
      <c r="H31" s="39"/>
    </row>
    <row r="32" spans="1:8">
      <c r="A32" s="85" t="s">
        <v>452</v>
      </c>
      <c r="B32" s="5">
        <f>SUMIFS('VALORES MENSAIS'!AD:AD,'VALORES MENSAIS'!AC:AC,'LEV. M.FUNC'!A32)</f>
        <v>131458.147</v>
      </c>
      <c r="C32" s="5">
        <f>SUMIFS('VALORES MENSAIS'!AE:AE,'VALORES MENSAIS'!AC:AC,'LEV. M.FUNC'!A32)</f>
        <v>86099.364959999992</v>
      </c>
      <c r="D32" s="5">
        <f>SUMIFS('VALORES MENSAIS'!AF:AF,'VALORES MENSAIS'!AC:AC,'LEV. M.FUNC'!A32)</f>
        <v>25668.142416666669</v>
      </c>
      <c r="E32" s="75">
        <f t="shared" si="0"/>
        <v>111767.50737666666</v>
      </c>
      <c r="F32" s="86">
        <f t="shared" si="1"/>
        <v>-19690.639623333336</v>
      </c>
      <c r="H32" s="39"/>
    </row>
    <row r="33" spans="1:8">
      <c r="A33" s="85" t="s">
        <v>958</v>
      </c>
      <c r="B33" s="5">
        <f>SUMIFS('VALORES MENSAIS'!AD:AD,'VALORES MENSAIS'!AC:AC,'LEV. M.FUNC'!A33)</f>
        <v>24505.022000000001</v>
      </c>
      <c r="C33" s="5">
        <f>SUMIFS('VALORES MENSAIS'!AE:AE,'VALORES MENSAIS'!AC:AC,'LEV. M.FUNC'!A33)</f>
        <v>16782.775000000001</v>
      </c>
      <c r="D33" s="5">
        <f>SUMIFS('VALORES MENSAIS'!AF:AF,'VALORES MENSAIS'!AC:AC,'LEV. M.FUNC'!A33)</f>
        <v>3777.7223333333332</v>
      </c>
      <c r="E33" s="75">
        <f t="shared" si="0"/>
        <v>20560.497333333333</v>
      </c>
      <c r="F33" s="86">
        <f t="shared" si="1"/>
        <v>-3944.5246666666681</v>
      </c>
      <c r="H33" s="39"/>
    </row>
    <row r="34" spans="1:8">
      <c r="A34" s="85" t="s">
        <v>424</v>
      </c>
      <c r="B34" s="5">
        <f>SUMIFS('VALORES MENSAIS'!AD:AD,'VALORES MENSAIS'!AC:AC,'LEV. M.FUNC'!A34)</f>
        <v>7345.1609999999991</v>
      </c>
      <c r="C34" s="5">
        <f>SUMIFS('VALORES MENSAIS'!AE:AE,'VALORES MENSAIS'!AC:AC,'LEV. M.FUNC'!A34)</f>
        <v>5910.26</v>
      </c>
      <c r="D34" s="5">
        <f>SUMIFS('VALORES MENSAIS'!AF:AF,'VALORES MENSAIS'!AC:AC,'LEV. M.FUNC'!A34)</f>
        <v>2182.9050833333331</v>
      </c>
      <c r="E34" s="75">
        <f t="shared" si="0"/>
        <v>8093.1650833333333</v>
      </c>
      <c r="F34" s="86">
        <f t="shared" si="1"/>
        <v>748.00408333333417</v>
      </c>
      <c r="H34" s="39"/>
    </row>
    <row r="35" spans="1:8">
      <c r="A35" s="85" t="s">
        <v>12</v>
      </c>
      <c r="B35" s="5">
        <f>SUMIFS('VALORES MENSAIS'!AD:AD,'VALORES MENSAIS'!AC:AC,'LEV. M.FUNC'!A35)</f>
        <v>206854.43</v>
      </c>
      <c r="C35" s="5">
        <f>SUMIFS('VALORES MENSAIS'!AE:AE,'VALORES MENSAIS'!AC:AC,'LEV. M.FUNC'!A35)</f>
        <v>138220.44900000005</v>
      </c>
      <c r="D35" s="5">
        <f>SUMIFS('VALORES MENSAIS'!AF:AF,'VALORES MENSAIS'!AC:AC,'LEV. M.FUNC'!A35)</f>
        <v>69425.377499999988</v>
      </c>
      <c r="E35" s="75">
        <f t="shared" si="0"/>
        <v>207645.82650000002</v>
      </c>
      <c r="F35" s="86">
        <f t="shared" si="1"/>
        <v>791.39650000003166</v>
      </c>
      <c r="H35" s="39"/>
    </row>
    <row r="36" spans="1:8">
      <c r="A36" s="85" t="s">
        <v>525</v>
      </c>
      <c r="B36" s="5">
        <f>SUMIFS('VALORES MENSAIS'!AD:AD,'VALORES MENSAIS'!AC:AC,'LEV. M.FUNC'!A36)</f>
        <v>23770.129000000001</v>
      </c>
      <c r="C36" s="5">
        <f>SUMIFS('VALORES MENSAIS'!AE:AE,'VALORES MENSAIS'!AC:AC,'LEV. M.FUNC'!A36)</f>
        <v>17036.174500000001</v>
      </c>
      <c r="D36" s="5">
        <f>SUMIFS('VALORES MENSAIS'!AF:AF,'VALORES MENSAIS'!AC:AC,'LEV. M.FUNC'!A36)</f>
        <v>6227.9258333333328</v>
      </c>
      <c r="E36" s="75">
        <f t="shared" si="0"/>
        <v>23264.100333333336</v>
      </c>
      <c r="F36" s="86">
        <f t="shared" si="1"/>
        <v>-506.02866666666523</v>
      </c>
      <c r="H36" s="39"/>
    </row>
    <row r="37" spans="1:8">
      <c r="A37" s="85" t="s">
        <v>107</v>
      </c>
      <c r="B37" s="5">
        <f>SUMIFS('VALORES MENSAIS'!AD:AD,'VALORES MENSAIS'!AC:AC,'LEV. M.FUNC'!A37)</f>
        <v>467996.30400000024</v>
      </c>
      <c r="C37" s="5">
        <f>SUMIFS('VALORES MENSAIS'!AE:AE,'VALORES MENSAIS'!AC:AC,'LEV. M.FUNC'!A37)</f>
        <v>351638.93625000014</v>
      </c>
      <c r="D37" s="5">
        <f>SUMIFS('VALORES MENSAIS'!AF:AF,'VALORES MENSAIS'!AC:AC,'LEV. M.FUNC'!A37)</f>
        <v>129175.78899999999</v>
      </c>
      <c r="E37" s="75">
        <f t="shared" si="0"/>
        <v>480814.72525000013</v>
      </c>
      <c r="F37" s="86">
        <f t="shared" si="1"/>
        <v>12818.421249999898</v>
      </c>
      <c r="H37" s="39"/>
    </row>
    <row r="38" spans="1:8">
      <c r="A38" s="85" t="s">
        <v>98</v>
      </c>
      <c r="B38" s="5">
        <f>SUMIFS('VALORES MENSAIS'!AD:AD,'VALORES MENSAIS'!AC:AC,'LEV. M.FUNC'!A38)</f>
        <v>112097.57400000002</v>
      </c>
      <c r="C38" s="5">
        <f>SUMIFS('VALORES MENSAIS'!AE:AE,'VALORES MENSAIS'!AC:AC,'LEV. M.FUNC'!A38)</f>
        <v>91871.875</v>
      </c>
      <c r="D38" s="5">
        <f>SUMIFS('VALORES MENSAIS'!AF:AF,'VALORES MENSAIS'!AC:AC,'LEV. M.FUNC'!A38)</f>
        <v>44664.188333333332</v>
      </c>
      <c r="E38" s="75">
        <f t="shared" si="0"/>
        <v>136536.06333333332</v>
      </c>
      <c r="F38" s="86">
        <f t="shared" si="1"/>
        <v>24438.489333333302</v>
      </c>
      <c r="H38" s="39"/>
    </row>
    <row r="39" spans="1:8">
      <c r="A39" s="85" t="s">
        <v>492</v>
      </c>
      <c r="B39" s="5">
        <f>SUMIFS('VALORES MENSAIS'!AD:AD,'VALORES MENSAIS'!AC:AC,'LEV. M.FUNC'!A39)</f>
        <v>23778.83</v>
      </c>
      <c r="C39" s="5">
        <f>SUMIFS('VALORES MENSAIS'!AE:AE,'VALORES MENSAIS'!AC:AC,'LEV. M.FUNC'!A39)</f>
        <v>16374.42</v>
      </c>
      <c r="D39" s="5">
        <f>SUMIFS('VALORES MENSAIS'!AF:AF,'VALORES MENSAIS'!AC:AC,'LEV. M.FUNC'!A39)</f>
        <v>4863.2184999999999</v>
      </c>
      <c r="E39" s="75">
        <f t="shared" si="0"/>
        <v>21237.638500000001</v>
      </c>
      <c r="F39" s="86">
        <f t="shared" si="1"/>
        <v>-2541.1915000000008</v>
      </c>
      <c r="H39" s="39"/>
    </row>
    <row r="40" spans="1:8">
      <c r="A40" s="85" t="s">
        <v>296</v>
      </c>
      <c r="B40" s="5">
        <f>SUMIFS('VALORES MENSAIS'!AD:AD,'VALORES MENSAIS'!AC:AC,'LEV. M.FUNC'!A40)</f>
        <v>27279.374000000003</v>
      </c>
      <c r="C40" s="5">
        <f>SUMIFS('VALORES MENSAIS'!AE:AE,'VALORES MENSAIS'!AC:AC,'LEV. M.FUNC'!A40)</f>
        <v>16203.868</v>
      </c>
      <c r="D40" s="5">
        <f>SUMIFS('VALORES MENSAIS'!AF:AF,'VALORES MENSAIS'!AC:AC,'LEV. M.FUNC'!A40)</f>
        <v>6023.7400000000007</v>
      </c>
      <c r="E40" s="75">
        <f t="shared" si="0"/>
        <v>22227.608</v>
      </c>
      <c r="F40" s="86">
        <f t="shared" si="1"/>
        <v>-5051.7660000000033</v>
      </c>
      <c r="H40" s="39"/>
    </row>
    <row r="41" spans="1:8">
      <c r="A41" s="85" t="s">
        <v>60</v>
      </c>
      <c r="B41" s="5">
        <f>SUMIFS('VALORES MENSAIS'!AD:AD,'VALORES MENSAIS'!AC:AC,'LEV. M.FUNC'!A41)</f>
        <v>112442.11600000002</v>
      </c>
      <c r="C41" s="5">
        <f>SUMIFS('VALORES MENSAIS'!AE:AE,'VALORES MENSAIS'!AC:AC,'LEV. M.FUNC'!A41)</f>
        <v>16111.543999999998</v>
      </c>
      <c r="D41" s="5">
        <f>SUMIFS('VALORES MENSAIS'!AF:AF,'VALORES MENSAIS'!AC:AC,'LEV. M.FUNC'!A41)</f>
        <v>28011.45616666667</v>
      </c>
      <c r="E41" s="75">
        <f t="shared" si="0"/>
        <v>44123.000166666665</v>
      </c>
      <c r="F41" s="86">
        <f t="shared" si="1"/>
        <v>-68319.115833333359</v>
      </c>
      <c r="H41" s="39"/>
    </row>
    <row r="42" spans="1:8" ht="15.75" thickBot="1">
      <c r="A42" s="87" t="s">
        <v>35</v>
      </c>
      <c r="B42" s="79">
        <f>SUMIFS('VALORES MENSAIS'!AD:AD,'VALORES MENSAIS'!AC:AC,'LEV. M.FUNC'!A42)</f>
        <v>41121.659000000007</v>
      </c>
      <c r="C42" s="79">
        <f>SUMIFS('VALORES MENSAIS'!AE:AE,'VALORES MENSAIS'!AC:AC,'LEV. M.FUNC'!A42)</f>
        <v>24421.040000000005</v>
      </c>
      <c r="D42" s="79">
        <f>SUMIFS('VALORES MENSAIS'!AF:AF,'VALORES MENSAIS'!AC:AC,'LEV. M.FUNC'!A42)</f>
        <v>15146.341833333334</v>
      </c>
      <c r="E42" s="80">
        <f t="shared" si="0"/>
        <v>39567.38183333334</v>
      </c>
      <c r="F42" s="88">
        <f t="shared" si="1"/>
        <v>-1554.2771666666667</v>
      </c>
      <c r="H42" s="39"/>
    </row>
    <row r="43" spans="1:8" ht="16.5" thickTop="1" thickBot="1">
      <c r="A43" s="66" t="s">
        <v>922</v>
      </c>
      <c r="B43" s="67">
        <f>SUM(B2:B42)</f>
        <v>3741622.3750000005</v>
      </c>
      <c r="C43" s="67">
        <f>SUM(C2:C42)</f>
        <v>2293988.9289099998</v>
      </c>
      <c r="D43" s="67">
        <f>SUM(D2:D42)</f>
        <v>1077098.4238333327</v>
      </c>
      <c r="E43" s="67">
        <f>SUM(E2:E42)</f>
        <v>3371087.3527433327</v>
      </c>
      <c r="F43" s="67">
        <f>SUM(F2:F42)</f>
        <v>-370535.02225666691</v>
      </c>
      <c r="H43" s="39"/>
    </row>
    <row r="44" spans="1:8" ht="15.75" thickTop="1">
      <c r="H44" s="39"/>
    </row>
    <row r="45" spans="1:8">
      <c r="H45" s="39"/>
    </row>
    <row r="46" spans="1:8">
      <c r="H46" s="39"/>
    </row>
    <row r="47" spans="1:8">
      <c r="H47" s="39"/>
    </row>
    <row r="48" spans="1:8">
      <c r="H48" s="39"/>
    </row>
    <row r="49" spans="8:8">
      <c r="H49" s="39"/>
    </row>
    <row r="50" spans="8:8">
      <c r="H50" s="39"/>
    </row>
    <row r="51" spans="8:8">
      <c r="H51" s="39"/>
    </row>
    <row r="52" spans="8:8">
      <c r="H52" s="39"/>
    </row>
    <row r="53" spans="8:8">
      <c r="H53" s="39"/>
    </row>
    <row r="54" spans="8:8">
      <c r="H54" s="39"/>
    </row>
    <row r="55" spans="8:8">
      <c r="H55" s="39"/>
    </row>
    <row r="56" spans="8:8">
      <c r="H56" s="39"/>
    </row>
    <row r="57" spans="8:8">
      <c r="H57" s="39"/>
    </row>
    <row r="58" spans="8:8">
      <c r="H58" s="39"/>
    </row>
    <row r="59" spans="8:8">
      <c r="H59" s="39"/>
    </row>
    <row r="60" spans="8:8">
      <c r="H60" s="39"/>
    </row>
    <row r="61" spans="8:8">
      <c r="H61" s="39"/>
    </row>
    <row r="62" spans="8:8">
      <c r="H62" s="39"/>
    </row>
    <row r="63" spans="8:8">
      <c r="H63" s="39"/>
    </row>
    <row r="64" spans="8:8">
      <c r="H64" s="39"/>
    </row>
    <row r="65" spans="8:8">
      <c r="H65" s="39"/>
    </row>
    <row r="66" spans="8:8">
      <c r="H66" s="39"/>
    </row>
    <row r="67" spans="8:8">
      <c r="H67" s="39"/>
    </row>
    <row r="68" spans="8:8">
      <c r="H68" s="39"/>
    </row>
    <row r="69" spans="8:8">
      <c r="H69" s="39"/>
    </row>
    <row r="70" spans="8:8">
      <c r="H70" s="39"/>
    </row>
    <row r="71" spans="8:8">
      <c r="H71" s="39"/>
    </row>
    <row r="72" spans="8:8">
      <c r="H72" s="39"/>
    </row>
    <row r="73" spans="8:8">
      <c r="H73" s="39"/>
    </row>
    <row r="74" spans="8:8">
      <c r="H74" s="39"/>
    </row>
    <row r="75" spans="8:8">
      <c r="H75" s="39"/>
    </row>
    <row r="76" spans="8:8">
      <c r="H76" s="39"/>
    </row>
    <row r="77" spans="8:8">
      <c r="H77" s="39"/>
    </row>
    <row r="78" spans="8:8">
      <c r="H78" s="39"/>
    </row>
    <row r="79" spans="8:8">
      <c r="H79" s="39"/>
    </row>
    <row r="80" spans="8:8">
      <c r="H80" s="39"/>
    </row>
    <row r="81" spans="8:8">
      <c r="H81" s="39"/>
    </row>
    <row r="82" spans="8:8">
      <c r="H82" s="39"/>
    </row>
    <row r="83" spans="8:8">
      <c r="H83" s="39"/>
    </row>
    <row r="84" spans="8:8">
      <c r="H84" s="39"/>
    </row>
    <row r="85" spans="8:8">
      <c r="H85" s="39"/>
    </row>
    <row r="86" spans="8:8">
      <c r="H86" s="39"/>
    </row>
    <row r="87" spans="8:8">
      <c r="H87" s="39"/>
    </row>
    <row r="88" spans="8:8">
      <c r="H88" s="39"/>
    </row>
    <row r="89" spans="8:8">
      <c r="H89" s="39"/>
    </row>
    <row r="90" spans="8:8">
      <c r="H90" s="39"/>
    </row>
    <row r="91" spans="8:8">
      <c r="H91" s="39"/>
    </row>
    <row r="92" spans="8:8">
      <c r="H92" s="39"/>
    </row>
    <row r="93" spans="8:8">
      <c r="H93" s="39"/>
    </row>
    <row r="94" spans="8:8">
      <c r="H94" s="39"/>
    </row>
    <row r="95" spans="8:8">
      <c r="H95" s="39"/>
    </row>
    <row r="96" spans="8:8">
      <c r="H96" s="39"/>
    </row>
    <row r="97" spans="8:8">
      <c r="H97" s="39"/>
    </row>
    <row r="98" spans="8:8">
      <c r="H98" s="39"/>
    </row>
    <row r="99" spans="8:8">
      <c r="H99" s="39"/>
    </row>
    <row r="100" spans="8:8">
      <c r="H100" s="39"/>
    </row>
    <row r="101" spans="8:8">
      <c r="H101" s="39"/>
    </row>
    <row r="102" spans="8:8">
      <c r="H102" s="39"/>
    </row>
    <row r="103" spans="8:8">
      <c r="H103" s="39"/>
    </row>
    <row r="104" spans="8:8">
      <c r="H104" s="39"/>
    </row>
    <row r="105" spans="8:8">
      <c r="H105" s="39"/>
    </row>
    <row r="106" spans="8:8">
      <c r="H106" s="39"/>
    </row>
    <row r="107" spans="8:8">
      <c r="H107" s="39"/>
    </row>
    <row r="108" spans="8:8">
      <c r="H108" s="39"/>
    </row>
    <row r="109" spans="8:8">
      <c r="H109" s="39"/>
    </row>
    <row r="110" spans="8:8">
      <c r="H110" s="39"/>
    </row>
    <row r="111" spans="8:8">
      <c r="H111" s="39"/>
    </row>
    <row r="112" spans="8:8">
      <c r="H112" s="39"/>
    </row>
    <row r="113" spans="8:8">
      <c r="H113" s="39"/>
    </row>
    <row r="114" spans="8:8">
      <c r="H114" s="39"/>
    </row>
    <row r="115" spans="8:8">
      <c r="H115" s="39"/>
    </row>
    <row r="116" spans="8:8">
      <c r="H116" s="39"/>
    </row>
    <row r="117" spans="8:8">
      <c r="H117" s="39"/>
    </row>
    <row r="118" spans="8:8">
      <c r="H118" s="39"/>
    </row>
    <row r="119" spans="8:8">
      <c r="H119" s="39"/>
    </row>
    <row r="120" spans="8:8">
      <c r="H120" s="39"/>
    </row>
    <row r="121" spans="8:8">
      <c r="H121" s="39"/>
    </row>
    <row r="122" spans="8:8">
      <c r="H122" s="39"/>
    </row>
    <row r="123" spans="8:8">
      <c r="H123" s="39"/>
    </row>
    <row r="124" spans="8:8">
      <c r="H124" s="39"/>
    </row>
    <row r="125" spans="8:8">
      <c r="H125" s="39"/>
    </row>
    <row r="126" spans="8:8">
      <c r="H126" s="39"/>
    </row>
    <row r="127" spans="8:8">
      <c r="H127" s="39"/>
    </row>
    <row r="128" spans="8:8">
      <c r="H128" s="39"/>
    </row>
    <row r="129" spans="8:8">
      <c r="H129" s="39"/>
    </row>
    <row r="130" spans="8:8">
      <c r="H130" s="39"/>
    </row>
    <row r="131" spans="8:8">
      <c r="H131" s="39"/>
    </row>
    <row r="132" spans="8:8">
      <c r="H132" s="39"/>
    </row>
    <row r="133" spans="8:8">
      <c r="H133" s="39"/>
    </row>
    <row r="134" spans="8:8">
      <c r="H134" s="39"/>
    </row>
    <row r="135" spans="8:8">
      <c r="H135" s="39"/>
    </row>
    <row r="136" spans="8:8">
      <c r="H136" s="39"/>
    </row>
    <row r="137" spans="8:8">
      <c r="H137" s="39"/>
    </row>
    <row r="138" spans="8:8">
      <c r="H138" s="39"/>
    </row>
    <row r="139" spans="8:8">
      <c r="H139" s="39"/>
    </row>
    <row r="140" spans="8:8">
      <c r="H140" s="39"/>
    </row>
    <row r="141" spans="8:8">
      <c r="H141" s="39"/>
    </row>
    <row r="142" spans="8:8">
      <c r="H142" s="39"/>
    </row>
    <row r="143" spans="8:8">
      <c r="H143" s="39"/>
    </row>
    <row r="144" spans="8:8">
      <c r="H144" s="39"/>
    </row>
    <row r="145" spans="8:8">
      <c r="H145" s="39"/>
    </row>
    <row r="146" spans="8:8">
      <c r="H146" s="39"/>
    </row>
    <row r="147" spans="8:8">
      <c r="H147" s="39"/>
    </row>
    <row r="148" spans="8:8">
      <c r="H148" s="39"/>
    </row>
    <row r="149" spans="8:8">
      <c r="H149" s="39"/>
    </row>
    <row r="150" spans="8:8">
      <c r="H150" s="39"/>
    </row>
    <row r="151" spans="8:8">
      <c r="H151" s="39"/>
    </row>
    <row r="152" spans="8:8">
      <c r="H152" s="39"/>
    </row>
    <row r="153" spans="8:8">
      <c r="H153" s="39"/>
    </row>
    <row r="154" spans="8:8">
      <c r="H154" s="39"/>
    </row>
    <row r="155" spans="8:8">
      <c r="H155" s="39"/>
    </row>
    <row r="156" spans="8:8">
      <c r="H156" s="39"/>
    </row>
    <row r="157" spans="8:8">
      <c r="H157" s="39"/>
    </row>
    <row r="158" spans="8:8">
      <c r="H158" s="39"/>
    </row>
    <row r="159" spans="8:8">
      <c r="H159" s="39"/>
    </row>
    <row r="160" spans="8:8">
      <c r="H160" s="39"/>
    </row>
    <row r="161" spans="8:8">
      <c r="H161" s="39"/>
    </row>
    <row r="162" spans="8:8">
      <c r="H162" s="39"/>
    </row>
    <row r="163" spans="8:8">
      <c r="H163" s="39"/>
    </row>
    <row r="164" spans="8:8">
      <c r="H164" s="39"/>
    </row>
    <row r="165" spans="8:8">
      <c r="H165" s="39"/>
    </row>
    <row r="166" spans="8:8">
      <c r="H166" s="39"/>
    </row>
    <row r="167" spans="8:8">
      <c r="H167" s="39"/>
    </row>
    <row r="168" spans="8:8">
      <c r="H168" s="39"/>
    </row>
    <row r="169" spans="8:8">
      <c r="H169" s="39"/>
    </row>
    <row r="170" spans="8:8">
      <c r="H170" s="39"/>
    </row>
    <row r="171" spans="8:8">
      <c r="H171" s="39"/>
    </row>
    <row r="172" spans="8:8">
      <c r="H172" s="39"/>
    </row>
    <row r="173" spans="8:8">
      <c r="H173" s="39"/>
    </row>
    <row r="174" spans="8:8">
      <c r="H174" s="39"/>
    </row>
    <row r="175" spans="8:8">
      <c r="H175" s="39"/>
    </row>
    <row r="176" spans="8:8">
      <c r="H176" s="39"/>
    </row>
    <row r="177" spans="8:8">
      <c r="H177" s="39"/>
    </row>
    <row r="178" spans="8:8">
      <c r="H178" s="39"/>
    </row>
    <row r="179" spans="8:8">
      <c r="H179" s="39"/>
    </row>
    <row r="180" spans="8:8">
      <c r="H180" s="39"/>
    </row>
    <row r="181" spans="8:8">
      <c r="H181" s="39"/>
    </row>
    <row r="182" spans="8:8">
      <c r="H182" s="39"/>
    </row>
    <row r="183" spans="8:8">
      <c r="H183" s="39"/>
    </row>
    <row r="184" spans="8:8">
      <c r="H184" s="39"/>
    </row>
    <row r="185" spans="8:8">
      <c r="H185" s="39"/>
    </row>
    <row r="186" spans="8:8">
      <c r="H186" s="39"/>
    </row>
    <row r="187" spans="8:8">
      <c r="H187" s="39"/>
    </row>
    <row r="188" spans="8:8">
      <c r="H188" s="39"/>
    </row>
    <row r="189" spans="8:8">
      <c r="H189" s="39"/>
    </row>
    <row r="190" spans="8:8">
      <c r="H190" s="39"/>
    </row>
    <row r="191" spans="8:8">
      <c r="H191" s="39"/>
    </row>
    <row r="192" spans="8:8">
      <c r="H192" s="39"/>
    </row>
    <row r="193" spans="8:8">
      <c r="H193" s="39"/>
    </row>
    <row r="194" spans="8:8">
      <c r="H194" s="39"/>
    </row>
    <row r="195" spans="8:8">
      <c r="H195" s="39"/>
    </row>
    <row r="196" spans="8:8">
      <c r="H196" s="39"/>
    </row>
    <row r="197" spans="8:8">
      <c r="H197" s="39"/>
    </row>
    <row r="198" spans="8:8">
      <c r="H198" s="39"/>
    </row>
    <row r="199" spans="8:8">
      <c r="H199" s="39"/>
    </row>
    <row r="200" spans="8:8">
      <c r="H200" s="39"/>
    </row>
    <row r="201" spans="8:8">
      <c r="H201" s="39"/>
    </row>
    <row r="202" spans="8:8">
      <c r="H202" s="39"/>
    </row>
    <row r="203" spans="8:8">
      <c r="H203" s="39"/>
    </row>
    <row r="204" spans="8:8">
      <c r="H204" s="39"/>
    </row>
    <row r="205" spans="8:8">
      <c r="H205" s="39"/>
    </row>
    <row r="206" spans="8:8">
      <c r="H206" s="39"/>
    </row>
    <row r="207" spans="8:8">
      <c r="H207" s="39"/>
    </row>
    <row r="208" spans="8:8">
      <c r="H208" s="39"/>
    </row>
    <row r="209" spans="8:8">
      <c r="H209" s="39"/>
    </row>
    <row r="210" spans="8:8">
      <c r="H210" s="39"/>
    </row>
    <row r="211" spans="8:8">
      <c r="H211" s="39"/>
    </row>
    <row r="212" spans="8:8">
      <c r="H212" s="39"/>
    </row>
    <row r="213" spans="8:8">
      <c r="H213" s="39"/>
    </row>
    <row r="214" spans="8:8">
      <c r="H214" s="39"/>
    </row>
    <row r="215" spans="8:8">
      <c r="H215" s="39"/>
    </row>
    <row r="216" spans="8:8">
      <c r="H216" s="39"/>
    </row>
    <row r="217" spans="8:8">
      <c r="H217" s="39"/>
    </row>
    <row r="218" spans="8:8">
      <c r="H218" s="39"/>
    </row>
    <row r="219" spans="8:8">
      <c r="H219" s="39"/>
    </row>
    <row r="220" spans="8:8">
      <c r="H220" s="39"/>
    </row>
    <row r="221" spans="8:8">
      <c r="H221" s="39"/>
    </row>
    <row r="222" spans="8:8">
      <c r="H222" s="39"/>
    </row>
    <row r="223" spans="8:8">
      <c r="H223" s="39"/>
    </row>
    <row r="224" spans="8:8">
      <c r="H224" s="39"/>
    </row>
    <row r="225" spans="8:8">
      <c r="H225" s="39"/>
    </row>
    <row r="226" spans="8:8">
      <c r="H226" s="39"/>
    </row>
    <row r="227" spans="8:8">
      <c r="H227" s="39"/>
    </row>
    <row r="228" spans="8:8">
      <c r="H228" s="39"/>
    </row>
    <row r="229" spans="8:8">
      <c r="H229" s="39"/>
    </row>
    <row r="230" spans="8:8">
      <c r="H230" s="39"/>
    </row>
    <row r="231" spans="8:8">
      <c r="H231" s="39"/>
    </row>
    <row r="232" spans="8:8">
      <c r="H232" s="39"/>
    </row>
    <row r="233" spans="8:8">
      <c r="H233" s="39"/>
    </row>
    <row r="234" spans="8:8">
      <c r="H234" s="39"/>
    </row>
    <row r="235" spans="8:8">
      <c r="H235" s="39"/>
    </row>
    <row r="236" spans="8:8">
      <c r="H236" s="39"/>
    </row>
    <row r="237" spans="8:8">
      <c r="H237" s="39"/>
    </row>
    <row r="238" spans="8:8">
      <c r="H238" s="39"/>
    </row>
    <row r="239" spans="8:8">
      <c r="H239" s="39"/>
    </row>
    <row r="240" spans="8:8">
      <c r="H240" s="39"/>
    </row>
    <row r="241" spans="8:8">
      <c r="H241" s="39"/>
    </row>
    <row r="242" spans="8:8">
      <c r="H242" s="39"/>
    </row>
    <row r="243" spans="8:8">
      <c r="H243" s="39"/>
    </row>
    <row r="244" spans="8:8">
      <c r="H244" s="39"/>
    </row>
    <row r="245" spans="8:8">
      <c r="H245" s="39"/>
    </row>
    <row r="246" spans="8:8">
      <c r="H246" s="39"/>
    </row>
    <row r="247" spans="8:8">
      <c r="H247" s="39"/>
    </row>
    <row r="248" spans="8:8">
      <c r="H248" s="39"/>
    </row>
    <row r="249" spans="8:8">
      <c r="H249" s="39"/>
    </row>
    <row r="250" spans="8:8">
      <c r="H250" s="39"/>
    </row>
    <row r="251" spans="8:8">
      <c r="H251" s="39"/>
    </row>
    <row r="252" spans="8:8">
      <c r="H252" s="39"/>
    </row>
    <row r="253" spans="8:8">
      <c r="H253" s="39"/>
    </row>
    <row r="254" spans="8:8">
      <c r="H254" s="39"/>
    </row>
    <row r="255" spans="8:8">
      <c r="H255" s="39"/>
    </row>
    <row r="256" spans="8:8">
      <c r="H256" s="39"/>
    </row>
    <row r="257" spans="8:8">
      <c r="H257" s="39"/>
    </row>
    <row r="258" spans="8:8">
      <c r="H258" s="39"/>
    </row>
    <row r="259" spans="8:8">
      <c r="H259" s="39"/>
    </row>
    <row r="260" spans="8:8">
      <c r="H260" s="39"/>
    </row>
    <row r="261" spans="8:8">
      <c r="H261" s="39"/>
    </row>
    <row r="262" spans="8:8">
      <c r="H262" s="39"/>
    </row>
    <row r="263" spans="8:8">
      <c r="H263" s="39"/>
    </row>
    <row r="264" spans="8:8">
      <c r="H264" s="39"/>
    </row>
    <row r="265" spans="8:8">
      <c r="H265" s="39"/>
    </row>
    <row r="266" spans="8:8">
      <c r="H266" s="39"/>
    </row>
    <row r="267" spans="8:8">
      <c r="H267" s="39"/>
    </row>
    <row r="268" spans="8:8">
      <c r="H268" s="39"/>
    </row>
    <row r="269" spans="8:8">
      <c r="H269" s="39"/>
    </row>
    <row r="270" spans="8:8">
      <c r="H270" s="39"/>
    </row>
    <row r="271" spans="8:8">
      <c r="H271" s="39"/>
    </row>
    <row r="272" spans="8:8">
      <c r="H272" s="39"/>
    </row>
    <row r="273" spans="8:8">
      <c r="H273" s="39"/>
    </row>
    <row r="274" spans="8:8">
      <c r="H274" s="39"/>
    </row>
    <row r="275" spans="8:8">
      <c r="H275" s="39"/>
    </row>
    <row r="276" spans="8:8">
      <c r="H276" s="39"/>
    </row>
    <row r="277" spans="8:8">
      <c r="H277" s="39"/>
    </row>
    <row r="278" spans="8:8">
      <c r="H278" s="39"/>
    </row>
    <row r="279" spans="8:8">
      <c r="H279" s="39"/>
    </row>
    <row r="280" spans="8:8">
      <c r="H280" s="39"/>
    </row>
    <row r="281" spans="8:8">
      <c r="H281" s="39"/>
    </row>
    <row r="282" spans="8:8">
      <c r="H282" s="39"/>
    </row>
    <row r="283" spans="8:8">
      <c r="H283" s="39"/>
    </row>
    <row r="284" spans="8:8">
      <c r="H284" s="39"/>
    </row>
    <row r="285" spans="8:8">
      <c r="H285" s="39"/>
    </row>
    <row r="286" spans="8:8">
      <c r="H286" s="39"/>
    </row>
    <row r="287" spans="8:8">
      <c r="H287" s="39"/>
    </row>
    <row r="288" spans="8:8">
      <c r="H288" s="39"/>
    </row>
    <row r="289" spans="8:8">
      <c r="H289" s="39"/>
    </row>
    <row r="290" spans="8:8">
      <c r="H290" s="39"/>
    </row>
    <row r="291" spans="8:8">
      <c r="H291" s="39"/>
    </row>
    <row r="292" spans="8:8">
      <c r="H292" s="39"/>
    </row>
    <row r="293" spans="8:8">
      <c r="H293" s="39"/>
    </row>
    <row r="294" spans="8:8">
      <c r="H294" s="39"/>
    </row>
    <row r="295" spans="8:8">
      <c r="H295" s="39"/>
    </row>
    <row r="296" spans="8:8">
      <c r="H296" s="39"/>
    </row>
    <row r="297" spans="8:8">
      <c r="H297" s="39"/>
    </row>
    <row r="298" spans="8:8">
      <c r="H298" s="39"/>
    </row>
    <row r="299" spans="8:8">
      <c r="H299" s="39"/>
    </row>
    <row r="300" spans="8:8">
      <c r="H300" s="39"/>
    </row>
    <row r="301" spans="8:8">
      <c r="H301" s="39"/>
    </row>
    <row r="302" spans="8:8">
      <c r="H302" s="39"/>
    </row>
    <row r="303" spans="8:8">
      <c r="H303" s="39"/>
    </row>
    <row r="304" spans="8:8">
      <c r="H304" s="39"/>
    </row>
    <row r="305" spans="8:8">
      <c r="H305" s="39"/>
    </row>
    <row r="306" spans="8:8">
      <c r="H306" s="39"/>
    </row>
    <row r="307" spans="8:8">
      <c r="H307" s="39"/>
    </row>
    <row r="308" spans="8:8">
      <c r="H308" s="39"/>
    </row>
    <row r="309" spans="8:8">
      <c r="H309" s="39"/>
    </row>
    <row r="310" spans="8:8">
      <c r="H310" s="39"/>
    </row>
    <row r="311" spans="8:8">
      <c r="H311" s="39"/>
    </row>
    <row r="312" spans="8:8">
      <c r="H312" s="39"/>
    </row>
    <row r="313" spans="8:8">
      <c r="H313" s="39"/>
    </row>
    <row r="314" spans="8:8">
      <c r="H314" s="39"/>
    </row>
    <row r="315" spans="8:8">
      <c r="H315" s="39"/>
    </row>
    <row r="316" spans="8:8">
      <c r="H316" s="39"/>
    </row>
    <row r="317" spans="8:8">
      <c r="H317" s="39"/>
    </row>
    <row r="318" spans="8:8">
      <c r="H318" s="39"/>
    </row>
    <row r="319" spans="8:8">
      <c r="H319" s="39"/>
    </row>
    <row r="320" spans="8:8">
      <c r="H320" s="39"/>
    </row>
    <row r="321" spans="8:8">
      <c r="H321" s="39"/>
    </row>
    <row r="322" spans="8:8">
      <c r="H322" s="39"/>
    </row>
    <row r="323" spans="8:8">
      <c r="H323" s="39"/>
    </row>
    <row r="324" spans="8:8">
      <c r="H324" s="39"/>
    </row>
    <row r="325" spans="8:8">
      <c r="H325" s="39"/>
    </row>
    <row r="326" spans="8:8">
      <c r="H326" s="39"/>
    </row>
    <row r="327" spans="8:8">
      <c r="H327" s="39"/>
    </row>
    <row r="328" spans="8:8">
      <c r="H328" s="39"/>
    </row>
    <row r="329" spans="8:8">
      <c r="H329" s="39"/>
    </row>
    <row r="330" spans="8:8">
      <c r="H330" s="39"/>
    </row>
    <row r="331" spans="8:8">
      <c r="H331" s="39"/>
    </row>
    <row r="332" spans="8:8">
      <c r="H332" s="39"/>
    </row>
    <row r="333" spans="8:8">
      <c r="H333" s="39"/>
    </row>
    <row r="334" spans="8:8">
      <c r="H334" s="39"/>
    </row>
    <row r="335" spans="8:8">
      <c r="H335" s="39"/>
    </row>
    <row r="336" spans="8:8">
      <c r="H336" s="39"/>
    </row>
    <row r="337" spans="8:8">
      <c r="H337" s="39"/>
    </row>
    <row r="338" spans="8:8">
      <c r="H338" s="39"/>
    </row>
    <row r="339" spans="8:8">
      <c r="H339" s="39"/>
    </row>
    <row r="340" spans="8:8">
      <c r="H340" s="39"/>
    </row>
    <row r="341" spans="8:8">
      <c r="H341" s="39"/>
    </row>
    <row r="342" spans="8:8">
      <c r="H342" s="39"/>
    </row>
    <row r="343" spans="8:8">
      <c r="H343" s="39"/>
    </row>
    <row r="344" spans="8:8">
      <c r="H344" s="39"/>
    </row>
    <row r="345" spans="8:8">
      <c r="H345" s="39"/>
    </row>
    <row r="346" spans="8:8">
      <c r="H346" s="39"/>
    </row>
    <row r="347" spans="8:8">
      <c r="H347" s="39"/>
    </row>
    <row r="348" spans="8:8">
      <c r="H348" s="39"/>
    </row>
    <row r="349" spans="8:8">
      <c r="H349" s="39"/>
    </row>
    <row r="350" spans="8:8">
      <c r="H350" s="39"/>
    </row>
    <row r="351" spans="8:8">
      <c r="H351" s="39"/>
    </row>
    <row r="352" spans="8:8">
      <c r="H352" s="39"/>
    </row>
    <row r="353" spans="8:8">
      <c r="H353" s="39"/>
    </row>
    <row r="354" spans="8:8">
      <c r="H354" s="39"/>
    </row>
    <row r="355" spans="8:8">
      <c r="H355" s="39"/>
    </row>
    <row r="356" spans="8:8">
      <c r="H356" s="39"/>
    </row>
    <row r="357" spans="8:8">
      <c r="H357" s="39"/>
    </row>
    <row r="358" spans="8:8">
      <c r="H358" s="39"/>
    </row>
    <row r="359" spans="8:8">
      <c r="H359" s="39"/>
    </row>
    <row r="360" spans="8:8">
      <c r="H360" s="39"/>
    </row>
    <row r="361" spans="8:8">
      <c r="H361" s="39"/>
    </row>
    <row r="362" spans="8:8">
      <c r="H362" s="39"/>
    </row>
    <row r="363" spans="8:8">
      <c r="H363" s="39"/>
    </row>
    <row r="364" spans="8:8">
      <c r="H364" s="39"/>
    </row>
    <row r="365" spans="8:8">
      <c r="H365" s="39"/>
    </row>
    <row r="366" spans="8:8">
      <c r="H366" s="39"/>
    </row>
    <row r="367" spans="8:8">
      <c r="H367" s="39"/>
    </row>
    <row r="368" spans="8:8">
      <c r="H368" s="39"/>
    </row>
    <row r="369" spans="8:8">
      <c r="H369" s="39"/>
    </row>
    <row r="370" spans="8:8">
      <c r="H370" s="39"/>
    </row>
    <row r="371" spans="8:8">
      <c r="H371" s="39"/>
    </row>
    <row r="372" spans="8:8">
      <c r="H372" s="39"/>
    </row>
    <row r="373" spans="8:8">
      <c r="H373" s="39"/>
    </row>
    <row r="374" spans="8:8">
      <c r="H374" s="39"/>
    </row>
    <row r="375" spans="8:8">
      <c r="H375" s="39"/>
    </row>
    <row r="376" spans="8:8">
      <c r="H376" s="39"/>
    </row>
    <row r="377" spans="8:8">
      <c r="H377" s="39"/>
    </row>
    <row r="378" spans="8:8">
      <c r="H378" s="39"/>
    </row>
    <row r="379" spans="8:8">
      <c r="H379" s="39"/>
    </row>
    <row r="380" spans="8:8">
      <c r="H380" s="39"/>
    </row>
    <row r="381" spans="8:8">
      <c r="H381" s="39"/>
    </row>
    <row r="382" spans="8:8">
      <c r="H382" s="39"/>
    </row>
    <row r="383" spans="8:8">
      <c r="H383" s="39"/>
    </row>
    <row r="384" spans="8:8">
      <c r="H384" s="39"/>
    </row>
    <row r="385" spans="8:8">
      <c r="H385" s="39"/>
    </row>
    <row r="386" spans="8:8">
      <c r="H386" s="39"/>
    </row>
    <row r="387" spans="8:8">
      <c r="H387" s="39"/>
    </row>
    <row r="388" spans="8:8">
      <c r="H388" s="39"/>
    </row>
    <row r="389" spans="8:8">
      <c r="H389" s="39"/>
    </row>
    <row r="390" spans="8:8">
      <c r="H390" s="39"/>
    </row>
    <row r="391" spans="8:8">
      <c r="H391" s="39"/>
    </row>
    <row r="392" spans="8:8">
      <c r="H392" s="39"/>
    </row>
    <row r="393" spans="8:8">
      <c r="H393" s="39"/>
    </row>
    <row r="394" spans="8:8">
      <c r="H394" s="39"/>
    </row>
    <row r="395" spans="8:8">
      <c r="H395" s="39"/>
    </row>
    <row r="396" spans="8:8">
      <c r="H396" s="39"/>
    </row>
    <row r="397" spans="8:8">
      <c r="H397" s="39"/>
    </row>
    <row r="398" spans="8:8">
      <c r="H398" s="39"/>
    </row>
    <row r="399" spans="8:8">
      <c r="H399" s="39"/>
    </row>
    <row r="400" spans="8:8">
      <c r="H400" s="39"/>
    </row>
    <row r="401" spans="8:8">
      <c r="H401" s="39"/>
    </row>
    <row r="402" spans="8:8">
      <c r="H402" s="39"/>
    </row>
    <row r="403" spans="8:8">
      <c r="H403" s="39"/>
    </row>
    <row r="404" spans="8:8">
      <c r="H404" s="39"/>
    </row>
    <row r="405" spans="8:8">
      <c r="H405" s="39"/>
    </row>
    <row r="406" spans="8:8">
      <c r="H406" s="39"/>
    </row>
    <row r="407" spans="8:8">
      <c r="H407" s="39"/>
    </row>
    <row r="408" spans="8:8">
      <c r="H408" s="39"/>
    </row>
    <row r="409" spans="8:8">
      <c r="H409" s="39"/>
    </row>
    <row r="410" spans="8:8">
      <c r="H410" s="39"/>
    </row>
    <row r="411" spans="8:8">
      <c r="H411" s="39"/>
    </row>
    <row r="412" spans="8:8">
      <c r="H412" s="39"/>
    </row>
    <row r="413" spans="8:8">
      <c r="H413" s="39"/>
    </row>
    <row r="414" spans="8:8">
      <c r="H414" s="39"/>
    </row>
    <row r="415" spans="8:8">
      <c r="H415" s="39"/>
    </row>
    <row r="416" spans="8:8">
      <c r="H416" s="39"/>
    </row>
    <row r="417" spans="8:8">
      <c r="H417" s="39"/>
    </row>
    <row r="418" spans="8:8">
      <c r="H418" s="39"/>
    </row>
    <row r="419" spans="8:8">
      <c r="H419" s="39"/>
    </row>
    <row r="420" spans="8:8">
      <c r="H420" s="39"/>
    </row>
    <row r="421" spans="8:8">
      <c r="H421" s="39"/>
    </row>
    <row r="422" spans="8:8">
      <c r="H422" s="39"/>
    </row>
    <row r="423" spans="8:8">
      <c r="H423" s="39"/>
    </row>
    <row r="424" spans="8:8">
      <c r="H424" s="39"/>
    </row>
    <row r="425" spans="8:8">
      <c r="H425" s="39"/>
    </row>
    <row r="426" spans="8:8">
      <c r="H426" s="39"/>
    </row>
    <row r="427" spans="8:8">
      <c r="H427" s="39"/>
    </row>
    <row r="428" spans="8:8">
      <c r="H428" s="39"/>
    </row>
    <row r="429" spans="8:8">
      <c r="H429" s="39"/>
    </row>
    <row r="430" spans="8:8">
      <c r="H430" s="39"/>
    </row>
    <row r="431" spans="8:8">
      <c r="H431" s="39"/>
    </row>
    <row r="432" spans="8:8">
      <c r="H432" s="39"/>
    </row>
    <row r="433" spans="8:8">
      <c r="H433" s="39"/>
    </row>
    <row r="434" spans="8:8">
      <c r="H434" s="39"/>
    </row>
    <row r="435" spans="8:8">
      <c r="H435" s="39"/>
    </row>
    <row r="436" spans="8:8">
      <c r="H436" s="39"/>
    </row>
    <row r="437" spans="8:8">
      <c r="H437" s="39"/>
    </row>
    <row r="438" spans="8:8">
      <c r="H438" s="39"/>
    </row>
    <row r="439" spans="8:8">
      <c r="H439" s="39"/>
    </row>
    <row r="440" spans="8:8">
      <c r="H440" s="39"/>
    </row>
    <row r="441" spans="8:8">
      <c r="H441" s="39"/>
    </row>
    <row r="442" spans="8:8">
      <c r="H442" s="39"/>
    </row>
    <row r="443" spans="8:8">
      <c r="H443" s="39"/>
    </row>
    <row r="444" spans="8:8">
      <c r="H444" s="39"/>
    </row>
    <row r="445" spans="8:8">
      <c r="H445" s="39"/>
    </row>
    <row r="446" spans="8:8">
      <c r="H446" s="39"/>
    </row>
    <row r="447" spans="8:8">
      <c r="H447" s="39"/>
    </row>
    <row r="448" spans="8:8">
      <c r="H448" s="39"/>
    </row>
    <row r="449" spans="8:8">
      <c r="H449" s="39"/>
    </row>
    <row r="450" spans="8:8">
      <c r="H450" s="39"/>
    </row>
    <row r="451" spans="8:8">
      <c r="H451" s="39"/>
    </row>
    <row r="452" spans="8:8">
      <c r="H452" s="39"/>
    </row>
    <row r="453" spans="8:8">
      <c r="H453" s="39"/>
    </row>
    <row r="454" spans="8:8">
      <c r="H454" s="39"/>
    </row>
    <row r="455" spans="8:8">
      <c r="H455" s="39"/>
    </row>
    <row r="456" spans="8:8">
      <c r="H456" s="39"/>
    </row>
    <row r="457" spans="8:8">
      <c r="H457" s="39"/>
    </row>
    <row r="458" spans="8:8">
      <c r="H458" s="39"/>
    </row>
    <row r="459" spans="8:8">
      <c r="H459" s="39"/>
    </row>
    <row r="460" spans="8:8">
      <c r="H460" s="39"/>
    </row>
    <row r="461" spans="8:8">
      <c r="H461" s="39"/>
    </row>
    <row r="462" spans="8:8">
      <c r="H462" s="39"/>
    </row>
    <row r="463" spans="8:8">
      <c r="H463" s="39"/>
    </row>
    <row r="464" spans="8:8">
      <c r="H464" s="39"/>
    </row>
    <row r="465" spans="8:8">
      <c r="H465" s="39"/>
    </row>
    <row r="466" spans="8:8">
      <c r="H466" s="39"/>
    </row>
    <row r="467" spans="8:8">
      <c r="H467" s="39"/>
    </row>
    <row r="468" spans="8:8">
      <c r="H468" s="39"/>
    </row>
    <row r="469" spans="8:8">
      <c r="H469" s="39"/>
    </row>
    <row r="470" spans="8:8">
      <c r="H470" s="39"/>
    </row>
    <row r="471" spans="8:8">
      <c r="H471" s="39"/>
    </row>
    <row r="472" spans="8:8">
      <c r="H472" s="39"/>
    </row>
    <row r="473" spans="8:8">
      <c r="H473" s="39"/>
    </row>
    <row r="474" spans="8:8">
      <c r="H474" s="39"/>
    </row>
    <row r="475" spans="8:8">
      <c r="H475" s="39"/>
    </row>
    <row r="476" spans="8:8">
      <c r="H476" s="39"/>
    </row>
    <row r="477" spans="8:8">
      <c r="H477" s="39"/>
    </row>
    <row r="478" spans="8:8">
      <c r="H478" s="39"/>
    </row>
    <row r="479" spans="8:8">
      <c r="H479" s="39"/>
    </row>
    <row r="480" spans="8:8">
      <c r="H480" s="39"/>
    </row>
    <row r="481" spans="8:8">
      <c r="H481" s="39"/>
    </row>
    <row r="482" spans="8:8">
      <c r="H482" s="39"/>
    </row>
    <row r="483" spans="8:8">
      <c r="H483" s="39"/>
    </row>
    <row r="484" spans="8:8">
      <c r="H484" s="39"/>
    </row>
    <row r="485" spans="8:8">
      <c r="H485" s="39"/>
    </row>
    <row r="486" spans="8:8">
      <c r="H486" s="39"/>
    </row>
    <row r="487" spans="8:8">
      <c r="H487" s="39"/>
    </row>
    <row r="488" spans="8:8">
      <c r="H488" s="39"/>
    </row>
    <row r="489" spans="8:8">
      <c r="H489" s="39"/>
    </row>
    <row r="490" spans="8:8">
      <c r="H490" s="39"/>
    </row>
    <row r="491" spans="8:8">
      <c r="H491" s="39"/>
    </row>
    <row r="492" spans="8:8">
      <c r="H492" s="39"/>
    </row>
    <row r="493" spans="8:8">
      <c r="H493" s="39"/>
    </row>
    <row r="494" spans="8:8">
      <c r="H494" s="39"/>
    </row>
    <row r="495" spans="8:8">
      <c r="H495" s="39"/>
    </row>
    <row r="496" spans="8:8">
      <c r="H496" s="39"/>
    </row>
    <row r="497" spans="8:8">
      <c r="H497" s="39"/>
    </row>
    <row r="498" spans="8:8">
      <c r="H498" s="39"/>
    </row>
    <row r="499" spans="8:8">
      <c r="H499" s="39"/>
    </row>
    <row r="500" spans="8:8">
      <c r="H500" s="39"/>
    </row>
    <row r="501" spans="8:8">
      <c r="H501" s="39"/>
    </row>
    <row r="502" spans="8:8">
      <c r="H502" s="39"/>
    </row>
    <row r="503" spans="8:8">
      <c r="H503" s="39"/>
    </row>
    <row r="504" spans="8:8">
      <c r="H504" s="39"/>
    </row>
    <row r="505" spans="8:8">
      <c r="H505" s="39"/>
    </row>
    <row r="506" spans="8:8">
      <c r="H506" s="39"/>
    </row>
    <row r="507" spans="8:8">
      <c r="H507" s="39"/>
    </row>
    <row r="508" spans="8:8">
      <c r="H508" s="39"/>
    </row>
    <row r="509" spans="8:8">
      <c r="H509" s="39"/>
    </row>
    <row r="510" spans="8:8">
      <c r="H510" s="39"/>
    </row>
    <row r="511" spans="8:8">
      <c r="H511" s="39"/>
    </row>
    <row r="512" spans="8:8">
      <c r="H512" s="39"/>
    </row>
    <row r="513" spans="8:8">
      <c r="H513" s="39"/>
    </row>
    <row r="514" spans="8:8">
      <c r="H514" s="39"/>
    </row>
    <row r="515" spans="8:8">
      <c r="H515" s="39"/>
    </row>
    <row r="516" spans="8:8">
      <c r="H516" s="39"/>
    </row>
    <row r="517" spans="8:8">
      <c r="H517" s="39"/>
    </row>
    <row r="518" spans="8:8">
      <c r="H518" s="39"/>
    </row>
    <row r="519" spans="8:8">
      <c r="H519" s="39"/>
    </row>
    <row r="520" spans="8:8">
      <c r="H520" s="39"/>
    </row>
    <row r="521" spans="8:8">
      <c r="H521" s="39"/>
    </row>
    <row r="522" spans="8:8">
      <c r="H522" s="39"/>
    </row>
    <row r="523" spans="8:8">
      <c r="H523" s="39"/>
    </row>
    <row r="524" spans="8:8">
      <c r="H524" s="39"/>
    </row>
    <row r="525" spans="8:8">
      <c r="H525" s="39"/>
    </row>
    <row r="526" spans="8:8">
      <c r="H526" s="39"/>
    </row>
    <row r="527" spans="8:8">
      <c r="H527" s="39"/>
    </row>
    <row r="528" spans="8:8">
      <c r="H528" s="39"/>
    </row>
    <row r="529" spans="8:8">
      <c r="H529" s="39"/>
    </row>
    <row r="530" spans="8:8">
      <c r="H530" s="39"/>
    </row>
    <row r="531" spans="8:8">
      <c r="H531" s="39"/>
    </row>
    <row r="532" spans="8:8">
      <c r="H532" s="39"/>
    </row>
    <row r="533" spans="8:8">
      <c r="H533" s="39"/>
    </row>
    <row r="534" spans="8:8">
      <c r="H534" s="39"/>
    </row>
    <row r="535" spans="8:8">
      <c r="H535" s="39"/>
    </row>
    <row r="536" spans="8:8">
      <c r="H536" s="39"/>
    </row>
    <row r="537" spans="8:8">
      <c r="H537" s="39"/>
    </row>
    <row r="538" spans="8:8">
      <c r="H538" s="39"/>
    </row>
    <row r="539" spans="8:8">
      <c r="H539" s="39"/>
    </row>
    <row r="540" spans="8:8">
      <c r="H540" s="39"/>
    </row>
    <row r="541" spans="8:8">
      <c r="H541" s="39"/>
    </row>
    <row r="542" spans="8:8">
      <c r="H542" s="39"/>
    </row>
    <row r="543" spans="8:8">
      <c r="H543" s="39"/>
    </row>
    <row r="544" spans="8:8">
      <c r="H544" s="39"/>
    </row>
    <row r="545" spans="8:8">
      <c r="H545" s="39"/>
    </row>
    <row r="546" spans="8:8">
      <c r="H546" s="39"/>
    </row>
    <row r="547" spans="8:8">
      <c r="H547" s="39"/>
    </row>
    <row r="548" spans="8:8">
      <c r="H548" s="39"/>
    </row>
    <row r="549" spans="8:8">
      <c r="H549" s="39"/>
    </row>
    <row r="550" spans="8:8">
      <c r="H550" s="39"/>
    </row>
    <row r="551" spans="8:8">
      <c r="H551" s="39"/>
    </row>
    <row r="552" spans="8:8">
      <c r="H552" s="39"/>
    </row>
    <row r="553" spans="8:8">
      <c r="H553" s="39"/>
    </row>
    <row r="554" spans="8:8">
      <c r="H554" s="39"/>
    </row>
    <row r="555" spans="8:8">
      <c r="H555" s="39"/>
    </row>
    <row r="556" spans="8:8">
      <c r="H556" s="39"/>
    </row>
    <row r="557" spans="8:8">
      <c r="H557" s="39"/>
    </row>
    <row r="558" spans="8:8">
      <c r="H558" s="39"/>
    </row>
    <row r="559" spans="8:8">
      <c r="H559" s="39"/>
    </row>
    <row r="560" spans="8:8">
      <c r="H560" s="39"/>
    </row>
    <row r="561" spans="8:8">
      <c r="H561" s="39"/>
    </row>
    <row r="562" spans="8:8">
      <c r="H562" s="39"/>
    </row>
    <row r="563" spans="8:8">
      <c r="H563" s="39"/>
    </row>
    <row r="564" spans="8:8">
      <c r="H564" s="39"/>
    </row>
    <row r="565" spans="8:8">
      <c r="H565" s="39"/>
    </row>
    <row r="566" spans="8:8">
      <c r="H566" s="39"/>
    </row>
    <row r="567" spans="8:8">
      <c r="H567" s="39"/>
    </row>
    <row r="568" spans="8:8">
      <c r="H568" s="39"/>
    </row>
    <row r="569" spans="8:8">
      <c r="H569" s="39"/>
    </row>
    <row r="570" spans="8:8">
      <c r="H570" s="39"/>
    </row>
    <row r="571" spans="8:8">
      <c r="H571" s="39"/>
    </row>
    <row r="572" spans="8:8">
      <c r="H572" s="39"/>
    </row>
    <row r="573" spans="8:8">
      <c r="H573" s="39"/>
    </row>
    <row r="574" spans="8:8">
      <c r="H574" s="39"/>
    </row>
    <row r="575" spans="8:8">
      <c r="H575" s="39"/>
    </row>
    <row r="576" spans="8:8">
      <c r="H576" s="39"/>
    </row>
    <row r="577" spans="8:8">
      <c r="H577" s="39"/>
    </row>
    <row r="578" spans="8:8">
      <c r="H578" s="39"/>
    </row>
    <row r="579" spans="8:8">
      <c r="H579" s="39"/>
    </row>
    <row r="580" spans="8:8">
      <c r="H580" s="39"/>
    </row>
    <row r="581" spans="8:8">
      <c r="H581" s="39"/>
    </row>
    <row r="582" spans="8:8">
      <c r="H582" s="39"/>
    </row>
    <row r="583" spans="8:8">
      <c r="H583" s="39"/>
    </row>
    <row r="584" spans="8:8">
      <c r="H584" s="39"/>
    </row>
    <row r="585" spans="8:8">
      <c r="H585" s="39"/>
    </row>
    <row r="586" spans="8:8">
      <c r="H586" s="39"/>
    </row>
    <row r="587" spans="8:8">
      <c r="H587" s="39"/>
    </row>
    <row r="588" spans="8:8">
      <c r="H588" s="39"/>
    </row>
    <row r="589" spans="8:8">
      <c r="H589" s="39"/>
    </row>
    <row r="590" spans="8:8">
      <c r="H590" s="39"/>
    </row>
    <row r="591" spans="8:8">
      <c r="H591" s="39"/>
    </row>
    <row r="592" spans="8:8">
      <c r="H592" s="39"/>
    </row>
    <row r="593" spans="8:8">
      <c r="H593" s="39"/>
    </row>
    <row r="594" spans="8:8">
      <c r="H594" s="39"/>
    </row>
    <row r="595" spans="8:8">
      <c r="H595" s="39"/>
    </row>
    <row r="596" spans="8:8">
      <c r="H596" s="39"/>
    </row>
    <row r="597" spans="8:8">
      <c r="H597" s="39"/>
    </row>
    <row r="598" spans="8:8">
      <c r="H598" s="39"/>
    </row>
    <row r="599" spans="8:8">
      <c r="H599" s="39"/>
    </row>
    <row r="600" spans="8:8">
      <c r="H600" s="39"/>
    </row>
    <row r="601" spans="8:8">
      <c r="H601" s="39"/>
    </row>
    <row r="602" spans="8:8">
      <c r="H602" s="39"/>
    </row>
    <row r="603" spans="8:8">
      <c r="H603" s="39"/>
    </row>
    <row r="604" spans="8:8">
      <c r="H604" s="39"/>
    </row>
    <row r="605" spans="8:8">
      <c r="H605" s="39"/>
    </row>
    <row r="606" spans="8:8">
      <c r="H606" s="39"/>
    </row>
    <row r="607" spans="8:8">
      <c r="H607" s="39"/>
    </row>
    <row r="608" spans="8:8">
      <c r="H608" s="39"/>
    </row>
    <row r="609" spans="8:8">
      <c r="H609" s="39"/>
    </row>
    <row r="610" spans="8:8">
      <c r="H610" s="39"/>
    </row>
    <row r="611" spans="8:8">
      <c r="H611" s="39"/>
    </row>
    <row r="612" spans="8:8">
      <c r="H612" s="39"/>
    </row>
    <row r="613" spans="8:8">
      <c r="H613" s="39"/>
    </row>
    <row r="614" spans="8:8">
      <c r="H614" s="39"/>
    </row>
    <row r="615" spans="8:8">
      <c r="H615" s="39"/>
    </row>
    <row r="616" spans="8:8">
      <c r="H616" s="39"/>
    </row>
    <row r="617" spans="8:8">
      <c r="H617" s="39"/>
    </row>
    <row r="618" spans="8:8">
      <c r="H618" s="39"/>
    </row>
    <row r="619" spans="8:8">
      <c r="H619" s="39"/>
    </row>
    <row r="620" spans="8:8">
      <c r="H620" s="39"/>
    </row>
    <row r="621" spans="8:8">
      <c r="H621" s="39"/>
    </row>
    <row r="622" spans="8:8">
      <c r="H622" s="39"/>
    </row>
    <row r="623" spans="8:8">
      <c r="H623" s="39"/>
    </row>
    <row r="624" spans="8:8">
      <c r="H624" s="39"/>
    </row>
    <row r="625" spans="8:8">
      <c r="H625" s="39"/>
    </row>
    <row r="626" spans="8:8">
      <c r="H626" s="39"/>
    </row>
    <row r="627" spans="8:8">
      <c r="H627" s="39"/>
    </row>
    <row r="628" spans="8:8">
      <c r="H628" s="39"/>
    </row>
    <row r="629" spans="8:8">
      <c r="H629" s="39"/>
    </row>
    <row r="630" spans="8:8">
      <c r="H630" s="39"/>
    </row>
    <row r="631" spans="8:8">
      <c r="H631" s="39"/>
    </row>
    <row r="632" spans="8:8">
      <c r="H632" s="39"/>
    </row>
    <row r="633" spans="8:8">
      <c r="H633" s="39"/>
    </row>
    <row r="634" spans="8:8">
      <c r="H634" s="39"/>
    </row>
    <row r="635" spans="8:8">
      <c r="H635" s="39"/>
    </row>
    <row r="636" spans="8:8">
      <c r="H636" s="39"/>
    </row>
    <row r="637" spans="8:8">
      <c r="H637" s="39"/>
    </row>
    <row r="638" spans="8:8">
      <c r="H638" s="39"/>
    </row>
    <row r="639" spans="8:8">
      <c r="H639" s="39"/>
    </row>
    <row r="640" spans="8:8">
      <c r="H640" s="39"/>
    </row>
    <row r="641" spans="8:8">
      <c r="H641" s="39"/>
    </row>
    <row r="642" spans="8:8">
      <c r="H642" s="39"/>
    </row>
    <row r="643" spans="8:8">
      <c r="H643" s="39"/>
    </row>
    <row r="644" spans="8:8">
      <c r="H644" s="39"/>
    </row>
    <row r="645" spans="8:8">
      <c r="H645" s="39"/>
    </row>
    <row r="646" spans="8:8">
      <c r="H646" s="39"/>
    </row>
    <row r="647" spans="8:8">
      <c r="H647" s="39"/>
    </row>
    <row r="648" spans="8:8">
      <c r="H648" s="39"/>
    </row>
    <row r="649" spans="8:8">
      <c r="H649" s="39"/>
    </row>
    <row r="650" spans="8:8">
      <c r="H650" s="39"/>
    </row>
    <row r="651" spans="8:8">
      <c r="H651" s="39"/>
    </row>
    <row r="652" spans="8:8">
      <c r="H652" s="39"/>
    </row>
    <row r="653" spans="8:8">
      <c r="H653" s="39"/>
    </row>
    <row r="654" spans="8:8">
      <c r="H654" s="39"/>
    </row>
    <row r="655" spans="8:8">
      <c r="H655" s="39"/>
    </row>
    <row r="656" spans="8:8">
      <c r="H656" s="39"/>
    </row>
    <row r="657" spans="8:8">
      <c r="H657" s="39"/>
    </row>
    <row r="658" spans="8:8">
      <c r="H658" s="39"/>
    </row>
    <row r="659" spans="8:8">
      <c r="H659" s="39"/>
    </row>
    <row r="660" spans="8:8">
      <c r="H660" s="39"/>
    </row>
    <row r="661" spans="8:8">
      <c r="H661" s="39"/>
    </row>
    <row r="662" spans="8:8">
      <c r="H662" s="39"/>
    </row>
    <row r="663" spans="8:8">
      <c r="H663" s="39"/>
    </row>
    <row r="664" spans="8:8">
      <c r="H664" s="39"/>
    </row>
    <row r="665" spans="8:8">
      <c r="H665" s="39"/>
    </row>
    <row r="666" spans="8:8">
      <c r="H666" s="39"/>
    </row>
    <row r="667" spans="8:8">
      <c r="H667" s="39"/>
    </row>
    <row r="668" spans="8:8">
      <c r="H668" s="39"/>
    </row>
    <row r="669" spans="8:8">
      <c r="H669" s="39"/>
    </row>
    <row r="670" spans="8:8">
      <c r="H670" s="39"/>
    </row>
    <row r="671" spans="8:8">
      <c r="H671" s="39"/>
    </row>
    <row r="672" spans="8:8">
      <c r="H672" s="39"/>
    </row>
    <row r="673" spans="8:8">
      <c r="H673" s="39"/>
    </row>
    <row r="674" spans="8:8">
      <c r="H674" s="39"/>
    </row>
    <row r="675" spans="8:8">
      <c r="H675" s="39"/>
    </row>
    <row r="676" spans="8:8">
      <c r="H676" s="39"/>
    </row>
    <row r="677" spans="8:8">
      <c r="H677" s="39"/>
    </row>
    <row r="678" spans="8:8">
      <c r="H678" s="39"/>
    </row>
    <row r="679" spans="8:8">
      <c r="H679" s="39"/>
    </row>
    <row r="680" spans="8:8">
      <c r="H680" s="39"/>
    </row>
    <row r="681" spans="8:8">
      <c r="H681" s="39"/>
    </row>
    <row r="682" spans="8:8">
      <c r="H682" s="39"/>
    </row>
    <row r="683" spans="8:8">
      <c r="H683" s="39"/>
    </row>
    <row r="684" spans="8:8">
      <c r="H684" s="39"/>
    </row>
    <row r="685" spans="8:8">
      <c r="H685" s="39"/>
    </row>
    <row r="686" spans="8:8">
      <c r="H686" s="39"/>
    </row>
    <row r="687" spans="8:8">
      <c r="H687" s="39"/>
    </row>
    <row r="688" spans="8:8">
      <c r="H688" s="39"/>
    </row>
    <row r="689" spans="8:8">
      <c r="H689" s="39"/>
    </row>
    <row r="690" spans="8:8">
      <c r="H690" s="39"/>
    </row>
    <row r="691" spans="8:8">
      <c r="H691" s="39"/>
    </row>
    <row r="692" spans="8:8">
      <c r="H692" s="39"/>
    </row>
    <row r="693" spans="8:8">
      <c r="H693" s="39"/>
    </row>
    <row r="694" spans="8:8">
      <c r="H694" s="39"/>
    </row>
    <row r="695" spans="8:8">
      <c r="H695" s="39"/>
    </row>
    <row r="696" spans="8:8">
      <c r="H696" s="39"/>
    </row>
    <row r="697" spans="8:8">
      <c r="H697" s="39"/>
    </row>
    <row r="698" spans="8:8">
      <c r="H698" s="39"/>
    </row>
    <row r="699" spans="8:8">
      <c r="H699" s="39"/>
    </row>
    <row r="700" spans="8:8">
      <c r="H700" s="39"/>
    </row>
    <row r="701" spans="8:8">
      <c r="H701" s="39"/>
    </row>
    <row r="702" spans="8:8">
      <c r="H702" s="39"/>
    </row>
    <row r="703" spans="8:8">
      <c r="H703" s="39"/>
    </row>
    <row r="704" spans="8:8">
      <c r="H704" s="39"/>
    </row>
    <row r="705" spans="8:8">
      <c r="H705" s="39"/>
    </row>
    <row r="706" spans="8:8">
      <c r="H706" s="39"/>
    </row>
    <row r="707" spans="8:8">
      <c r="H707" s="39"/>
    </row>
    <row r="708" spans="8:8">
      <c r="H708" s="39"/>
    </row>
    <row r="709" spans="8:8">
      <c r="H709" s="39"/>
    </row>
    <row r="710" spans="8:8">
      <c r="H710" s="39"/>
    </row>
    <row r="711" spans="8:8">
      <c r="H711" s="39"/>
    </row>
    <row r="712" spans="8:8">
      <c r="H712" s="39"/>
    </row>
    <row r="713" spans="8:8">
      <c r="H713" s="39"/>
    </row>
    <row r="714" spans="8:8">
      <c r="H714" s="39"/>
    </row>
    <row r="715" spans="8:8">
      <c r="H715" s="39"/>
    </row>
    <row r="716" spans="8:8">
      <c r="H716" s="39"/>
    </row>
    <row r="717" spans="8:8">
      <c r="H717" s="39"/>
    </row>
    <row r="718" spans="8:8">
      <c r="H718" s="39"/>
    </row>
    <row r="719" spans="8:8">
      <c r="H719" s="39"/>
    </row>
    <row r="720" spans="8:8">
      <c r="H720" s="39"/>
    </row>
    <row r="721" spans="8:8">
      <c r="H721" s="39"/>
    </row>
    <row r="722" spans="8:8">
      <c r="H722" s="39"/>
    </row>
    <row r="723" spans="8:8">
      <c r="H723" s="39"/>
    </row>
    <row r="724" spans="8:8">
      <c r="H724" s="39"/>
    </row>
    <row r="725" spans="8:8">
      <c r="H725" s="39"/>
    </row>
    <row r="726" spans="8:8">
      <c r="H726" s="39"/>
    </row>
    <row r="727" spans="8:8">
      <c r="H727" s="39"/>
    </row>
    <row r="728" spans="8:8">
      <c r="H728" s="39"/>
    </row>
    <row r="729" spans="8:8">
      <c r="H729" s="39"/>
    </row>
    <row r="730" spans="8:8">
      <c r="H730" s="39"/>
    </row>
    <row r="731" spans="8:8">
      <c r="H731" s="39"/>
    </row>
    <row r="732" spans="8:8">
      <c r="H732" s="39"/>
    </row>
    <row r="733" spans="8:8">
      <c r="H733" s="39"/>
    </row>
    <row r="734" spans="8:8">
      <c r="H734" s="39"/>
    </row>
    <row r="735" spans="8:8">
      <c r="H735" s="39"/>
    </row>
    <row r="736" spans="8:8">
      <c r="H736" s="39"/>
    </row>
    <row r="737" spans="8:8">
      <c r="H737" s="39"/>
    </row>
    <row r="738" spans="8:8">
      <c r="H738" s="39"/>
    </row>
    <row r="739" spans="8:8">
      <c r="H739" s="39"/>
    </row>
    <row r="740" spans="8:8">
      <c r="H740" s="39"/>
    </row>
    <row r="741" spans="8:8">
      <c r="H741" s="39"/>
    </row>
    <row r="742" spans="8:8">
      <c r="H742" s="39"/>
    </row>
    <row r="743" spans="8:8">
      <c r="H743" s="39"/>
    </row>
    <row r="744" spans="8:8">
      <c r="H744" s="39"/>
    </row>
    <row r="745" spans="8:8">
      <c r="H745" s="39"/>
    </row>
    <row r="746" spans="8:8">
      <c r="H746" s="39"/>
    </row>
    <row r="747" spans="8:8">
      <c r="H747" s="39"/>
    </row>
    <row r="748" spans="8:8">
      <c r="H748" s="39"/>
    </row>
    <row r="749" spans="8:8">
      <c r="H749" s="39"/>
    </row>
    <row r="750" spans="8:8">
      <c r="H750" s="39"/>
    </row>
    <row r="751" spans="8:8">
      <c r="H751" s="39"/>
    </row>
    <row r="752" spans="8:8">
      <c r="H752" s="39"/>
    </row>
    <row r="753" spans="8:8">
      <c r="H753" s="39"/>
    </row>
    <row r="754" spans="8:8">
      <c r="H754" s="39"/>
    </row>
    <row r="755" spans="8:8">
      <c r="H755" s="39"/>
    </row>
    <row r="756" spans="8:8">
      <c r="H756" s="39"/>
    </row>
    <row r="757" spans="8:8">
      <c r="H757" s="39"/>
    </row>
    <row r="758" spans="8:8">
      <c r="H758" s="39"/>
    </row>
    <row r="759" spans="8:8">
      <c r="H759" s="39"/>
    </row>
    <row r="760" spans="8:8">
      <c r="H760" s="39"/>
    </row>
    <row r="761" spans="8:8">
      <c r="H761" s="39"/>
    </row>
    <row r="762" spans="8:8">
      <c r="H762" s="39"/>
    </row>
    <row r="763" spans="8:8">
      <c r="H763" s="39"/>
    </row>
    <row r="764" spans="8:8">
      <c r="H764" s="39"/>
    </row>
    <row r="765" spans="8:8">
      <c r="H765" s="39"/>
    </row>
    <row r="766" spans="8:8">
      <c r="H766" s="39"/>
    </row>
    <row r="767" spans="8:8">
      <c r="H767" s="39"/>
    </row>
    <row r="768" spans="8:8">
      <c r="H768" s="39"/>
    </row>
    <row r="769" spans="8:8">
      <c r="H769" s="39"/>
    </row>
    <row r="770" spans="8:8">
      <c r="H770" s="39"/>
    </row>
    <row r="771" spans="8:8">
      <c r="H771" s="39"/>
    </row>
    <row r="772" spans="8:8">
      <c r="H772" s="39"/>
    </row>
    <row r="773" spans="8:8">
      <c r="H773" s="39"/>
    </row>
    <row r="774" spans="8:8">
      <c r="H774" s="39"/>
    </row>
    <row r="775" spans="8:8">
      <c r="H775" s="39"/>
    </row>
    <row r="776" spans="8:8">
      <c r="H776" s="39"/>
    </row>
    <row r="777" spans="8:8">
      <c r="H777" s="39"/>
    </row>
    <row r="778" spans="8:8">
      <c r="H778" s="39"/>
    </row>
    <row r="779" spans="8:8">
      <c r="H779" s="39"/>
    </row>
    <row r="780" spans="8:8">
      <c r="H780" s="39"/>
    </row>
    <row r="781" spans="8:8">
      <c r="H781" s="39"/>
    </row>
    <row r="782" spans="8:8">
      <c r="H782" s="39"/>
    </row>
    <row r="783" spans="8:8">
      <c r="H783" s="39"/>
    </row>
    <row r="784" spans="8:8">
      <c r="H784" s="39"/>
    </row>
    <row r="785" spans="8:8">
      <c r="H785" s="39"/>
    </row>
    <row r="786" spans="8:8">
      <c r="H786" s="39"/>
    </row>
    <row r="787" spans="8:8">
      <c r="H787" s="39"/>
    </row>
    <row r="788" spans="8:8">
      <c r="H788" s="39"/>
    </row>
    <row r="789" spans="8:8">
      <c r="H789" s="39"/>
    </row>
    <row r="790" spans="8:8">
      <c r="H790" s="39"/>
    </row>
    <row r="791" spans="8:8">
      <c r="H791" s="39"/>
    </row>
    <row r="792" spans="8:8">
      <c r="H792" s="39"/>
    </row>
    <row r="793" spans="8:8">
      <c r="H793" s="39"/>
    </row>
    <row r="794" spans="8:8">
      <c r="H794" s="39"/>
    </row>
    <row r="795" spans="8:8">
      <c r="H795" s="39"/>
    </row>
    <row r="796" spans="8:8">
      <c r="H796" s="39"/>
    </row>
    <row r="797" spans="8:8">
      <c r="H797" s="39"/>
    </row>
    <row r="798" spans="8:8">
      <c r="H798" s="39"/>
    </row>
    <row r="799" spans="8:8">
      <c r="H799" s="39"/>
    </row>
    <row r="800" spans="8:8">
      <c r="H800" s="39"/>
    </row>
    <row r="801" spans="8:8">
      <c r="H801" s="39"/>
    </row>
    <row r="802" spans="8:8">
      <c r="H802" s="39"/>
    </row>
    <row r="803" spans="8:8">
      <c r="H803" s="39"/>
    </row>
    <row r="804" spans="8:8">
      <c r="H804" s="39"/>
    </row>
    <row r="805" spans="8:8">
      <c r="H805" s="39"/>
    </row>
    <row r="806" spans="8:8">
      <c r="H806" s="39"/>
    </row>
    <row r="807" spans="8:8">
      <c r="H807" s="39"/>
    </row>
    <row r="808" spans="8:8">
      <c r="H808" s="39"/>
    </row>
    <row r="809" spans="8:8">
      <c r="H809" s="39"/>
    </row>
    <row r="810" spans="8:8">
      <c r="H810" s="39"/>
    </row>
    <row r="811" spans="8:8">
      <c r="H811" s="39"/>
    </row>
    <row r="812" spans="8:8">
      <c r="H812" s="39"/>
    </row>
    <row r="813" spans="8:8">
      <c r="H813" s="39"/>
    </row>
    <row r="814" spans="8:8">
      <c r="H814" s="39"/>
    </row>
    <row r="815" spans="8:8">
      <c r="H815" s="39"/>
    </row>
    <row r="816" spans="8:8">
      <c r="H816" s="39"/>
    </row>
    <row r="817" spans="8:8">
      <c r="H817" s="39"/>
    </row>
    <row r="818" spans="8:8">
      <c r="H818" s="39"/>
    </row>
    <row r="819" spans="8:8">
      <c r="H819" s="39"/>
    </row>
    <row r="820" spans="8:8">
      <c r="H820" s="39"/>
    </row>
    <row r="821" spans="8:8">
      <c r="H821" s="39"/>
    </row>
    <row r="822" spans="8:8">
      <c r="H822" s="39"/>
    </row>
    <row r="823" spans="8:8">
      <c r="H823" s="39"/>
    </row>
    <row r="824" spans="8:8">
      <c r="H824" s="39"/>
    </row>
    <row r="825" spans="8:8">
      <c r="H825" s="39"/>
    </row>
    <row r="826" spans="8:8">
      <c r="H826" s="39"/>
    </row>
    <row r="827" spans="8:8">
      <c r="H827" s="39"/>
    </row>
    <row r="828" spans="8:8">
      <c r="H828" s="39"/>
    </row>
    <row r="829" spans="8:8">
      <c r="H829" s="39"/>
    </row>
    <row r="830" spans="8:8">
      <c r="H830" s="39"/>
    </row>
    <row r="831" spans="8:8">
      <c r="H831" s="39"/>
    </row>
    <row r="832" spans="8:8">
      <c r="H832" s="39"/>
    </row>
    <row r="833" spans="8:8">
      <c r="H833" s="39"/>
    </row>
    <row r="834" spans="8:8">
      <c r="H834" s="39"/>
    </row>
    <row r="835" spans="8:8">
      <c r="H835" s="39"/>
    </row>
    <row r="836" spans="8:8">
      <c r="H836" s="39"/>
    </row>
    <row r="837" spans="8:8">
      <c r="H837" s="39"/>
    </row>
    <row r="838" spans="8:8">
      <c r="H838" s="39"/>
    </row>
    <row r="839" spans="8:8">
      <c r="H839" s="39"/>
    </row>
    <row r="840" spans="8:8">
      <c r="H840" s="39"/>
    </row>
    <row r="841" spans="8:8">
      <c r="H841" s="39"/>
    </row>
    <row r="842" spans="8:8">
      <c r="H842" s="39"/>
    </row>
    <row r="843" spans="8:8">
      <c r="H843" s="39"/>
    </row>
    <row r="844" spans="8:8">
      <c r="H844" s="39"/>
    </row>
    <row r="845" spans="8:8">
      <c r="H845" s="39"/>
    </row>
    <row r="846" spans="8:8">
      <c r="H846" s="39"/>
    </row>
    <row r="847" spans="8:8">
      <c r="H847" s="39"/>
    </row>
    <row r="848" spans="8:8">
      <c r="H848" s="39"/>
    </row>
    <row r="849" spans="8:8">
      <c r="H849" s="39"/>
    </row>
    <row r="850" spans="8:8">
      <c r="H850" s="39"/>
    </row>
    <row r="851" spans="8:8">
      <c r="H851" s="39"/>
    </row>
    <row r="852" spans="8:8">
      <c r="H852" s="39"/>
    </row>
    <row r="853" spans="8:8">
      <c r="H853" s="39"/>
    </row>
    <row r="854" spans="8:8">
      <c r="H854" s="39"/>
    </row>
    <row r="855" spans="8:8">
      <c r="H855" s="39"/>
    </row>
    <row r="856" spans="8:8">
      <c r="H856" s="39"/>
    </row>
    <row r="857" spans="8:8">
      <c r="H857" s="39"/>
    </row>
    <row r="858" spans="8:8">
      <c r="H858" s="39"/>
    </row>
    <row r="859" spans="8:8">
      <c r="H859" s="39"/>
    </row>
    <row r="860" spans="8:8">
      <c r="H860" s="39"/>
    </row>
    <row r="861" spans="8:8">
      <c r="H861" s="39"/>
    </row>
    <row r="862" spans="8:8">
      <c r="H862" s="39"/>
    </row>
    <row r="863" spans="8:8">
      <c r="H863" s="39"/>
    </row>
    <row r="864" spans="8:8">
      <c r="H864" s="39"/>
    </row>
    <row r="865" spans="8:8">
      <c r="H865" s="39"/>
    </row>
    <row r="866" spans="8:8">
      <c r="H866" s="39"/>
    </row>
    <row r="867" spans="8:8">
      <c r="H867" s="39"/>
    </row>
    <row r="868" spans="8:8">
      <c r="H868" s="39"/>
    </row>
    <row r="869" spans="8:8">
      <c r="H869" s="39"/>
    </row>
    <row r="870" spans="8:8">
      <c r="H870" s="39"/>
    </row>
    <row r="871" spans="8:8">
      <c r="H871" s="39"/>
    </row>
    <row r="872" spans="8:8">
      <c r="H872" s="39"/>
    </row>
    <row r="873" spans="8:8">
      <c r="H873" s="39"/>
    </row>
    <row r="874" spans="8:8">
      <c r="H874" s="39"/>
    </row>
  </sheetData>
  <sortState ref="H2:I1233">
    <sortCondition ref="I2:I1233"/>
  </sortState>
  <pageMargins left="0.511811024" right="0.511811024" top="0.78740157499999996" bottom="0.78740157499999996" header="0.31496062000000002" footer="0.31496062000000002"/>
  <pageSetup paperSize="9" scale="8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9"/>
  <sheetViews>
    <sheetView zoomScaleNormal="100" workbookViewId="0">
      <selection activeCell="B18" sqref="B18"/>
    </sheetView>
  </sheetViews>
  <sheetFormatPr defaultRowHeight="15"/>
  <cols>
    <col min="1" max="1" width="46.7109375" bestFit="1" customWidth="1"/>
    <col min="2" max="2" width="20.5703125" bestFit="1" customWidth="1"/>
    <col min="3" max="3" width="21.140625" bestFit="1" customWidth="1"/>
    <col min="4" max="4" width="20.140625" bestFit="1" customWidth="1"/>
    <col min="5" max="5" width="21.5703125" bestFit="1" customWidth="1"/>
    <col min="6" max="6" width="19.42578125" bestFit="1" customWidth="1"/>
  </cols>
  <sheetData>
    <row r="1" spans="1:6" ht="46.5" thickTop="1" thickBot="1">
      <c r="A1" s="108" t="s">
        <v>928</v>
      </c>
      <c r="B1" s="108" t="s">
        <v>1038</v>
      </c>
      <c r="C1" s="108" t="s">
        <v>1039</v>
      </c>
      <c r="D1" s="108" t="s">
        <v>1040</v>
      </c>
      <c r="E1" s="108" t="s">
        <v>1041</v>
      </c>
      <c r="F1" s="109" t="s">
        <v>1042</v>
      </c>
    </row>
    <row r="2" spans="1:6" ht="15.75" thickTop="1">
      <c r="A2" s="69" t="s">
        <v>10</v>
      </c>
      <c r="B2" s="71">
        <f>SUMIFS('VALORES MENSAIS'!AD:AD,'VALORES MENSAIS'!G:G,'LEV. M SEC'!A2)</f>
        <v>2601.2830000000004</v>
      </c>
      <c r="C2" s="71">
        <f>SUMIFS('VALORES MENSAIS'!AE:AE,'VALORES MENSAIS'!G:G,'LEV. M SEC'!A2)</f>
        <v>2257.5630000000001</v>
      </c>
      <c r="D2" s="71">
        <f>SUMIFS('VALORES MENSAIS'!AF:AF,'VALORES MENSAIS'!G:G,'LEV. M SEC'!A2)</f>
        <v>3943.5475000000001</v>
      </c>
      <c r="E2" s="72">
        <f>C2+D2</f>
        <v>6201.1105000000007</v>
      </c>
      <c r="F2" s="73">
        <f>E2-B2</f>
        <v>3599.8275000000003</v>
      </c>
    </row>
    <row r="3" spans="1:6">
      <c r="A3" s="74" t="s">
        <v>13</v>
      </c>
      <c r="B3" s="5">
        <f>SUMIFS('VALORES MENSAIS'!AD:AD,'VALORES MENSAIS'!G:G,'LEV. M SEC'!A3)</f>
        <v>3411.7160000000003</v>
      </c>
      <c r="C3" s="5">
        <f>SUMIFS('VALORES MENSAIS'!AE:AE,'VALORES MENSAIS'!G:G,'LEV. M SEC'!A3)</f>
        <v>2265.9090000000001</v>
      </c>
      <c r="D3" s="5">
        <f>SUMIFS('VALORES MENSAIS'!AF:AF,'VALORES MENSAIS'!G:G,'LEV. M SEC'!A3)</f>
        <v>876.30266666666671</v>
      </c>
      <c r="E3" s="75">
        <f t="shared" ref="E3:E17" si="0">C3+D3</f>
        <v>3142.211666666667</v>
      </c>
      <c r="F3" s="76">
        <f t="shared" ref="F3:F17" si="1">E3-B3</f>
        <v>-269.50433333333331</v>
      </c>
    </row>
    <row r="4" spans="1:6">
      <c r="A4" s="74" t="s">
        <v>16</v>
      </c>
      <c r="B4" s="5">
        <f>SUMIFS('VALORES MENSAIS'!AD:AD,'VALORES MENSAIS'!G:G,'LEV. M SEC'!A4)</f>
        <v>27827.315999999999</v>
      </c>
      <c r="C4" s="5">
        <f>SUMIFS('VALORES MENSAIS'!AE:AE,'VALORES MENSAIS'!G:G,'LEV. M SEC'!A4)</f>
        <v>9346.4250000000011</v>
      </c>
      <c r="D4" s="5">
        <f>SUMIFS('VALORES MENSAIS'!AF:AF,'VALORES MENSAIS'!G:G,'LEV. M SEC'!A4)</f>
        <v>7617.34</v>
      </c>
      <c r="E4" s="75">
        <f t="shared" si="0"/>
        <v>16963.764999999999</v>
      </c>
      <c r="F4" s="76">
        <f t="shared" si="1"/>
        <v>-10863.550999999999</v>
      </c>
    </row>
    <row r="5" spans="1:6">
      <c r="A5" s="74" t="s">
        <v>24</v>
      </c>
      <c r="B5" s="5">
        <f>SUMIFS('VALORES MENSAIS'!AD:AD,'VALORES MENSAIS'!G:G,'LEV. M SEC'!A5)</f>
        <v>128283.32100000001</v>
      </c>
      <c r="C5" s="5">
        <f>SUMIFS('VALORES MENSAIS'!AE:AE,'VALORES MENSAIS'!G:G,'LEV. M SEC'!A5)</f>
        <v>82182.513000000021</v>
      </c>
      <c r="D5" s="5">
        <f>SUMIFS('VALORES MENSAIS'!AF:AF,'VALORES MENSAIS'!G:G,'LEV. M SEC'!A5)</f>
        <v>48467.778583333333</v>
      </c>
      <c r="E5" s="75">
        <f t="shared" si="0"/>
        <v>130650.29158333335</v>
      </c>
      <c r="F5" s="76">
        <f t="shared" si="1"/>
        <v>2366.9705833333428</v>
      </c>
    </row>
    <row r="6" spans="1:6">
      <c r="A6" s="74" t="s">
        <v>62</v>
      </c>
      <c r="B6" s="5">
        <f>SUMIFS('VALORES MENSAIS'!AD:AD,'VALORES MENSAIS'!G:G,'LEV. M SEC'!A6)</f>
        <v>25718.798999999999</v>
      </c>
      <c r="C6" s="5">
        <f>SUMIFS('VALORES MENSAIS'!AE:AE,'VALORES MENSAIS'!G:G,'LEV. M SEC'!A6)</f>
        <v>19944.888000000003</v>
      </c>
      <c r="D6" s="5">
        <f>SUMIFS('VALORES MENSAIS'!AF:AF,'VALORES MENSAIS'!G:G,'LEV. M SEC'!A6)</f>
        <v>6118.8775000000005</v>
      </c>
      <c r="E6" s="75">
        <f t="shared" si="0"/>
        <v>26063.765500000001</v>
      </c>
      <c r="F6" s="76">
        <f t="shared" si="1"/>
        <v>344.96650000000227</v>
      </c>
    </row>
    <row r="7" spans="1:6">
      <c r="A7" s="74" t="s">
        <v>72</v>
      </c>
      <c r="B7" s="5">
        <f>SUMIFS('VALORES MENSAIS'!AD:AD,'VALORES MENSAIS'!G:G,'LEV. M SEC'!A7)</f>
        <v>17191.404999999999</v>
      </c>
      <c r="C7" s="5">
        <f>SUMIFS('VALORES MENSAIS'!AE:AE,'VALORES MENSAIS'!G:G,'LEV. M SEC'!A7)</f>
        <v>12719.028</v>
      </c>
      <c r="D7" s="5">
        <f>SUMIFS('VALORES MENSAIS'!AF:AF,'VALORES MENSAIS'!G:G,'LEV. M SEC'!A7)</f>
        <v>4122.0108333333337</v>
      </c>
      <c r="E7" s="75">
        <f t="shared" si="0"/>
        <v>16841.038833333332</v>
      </c>
      <c r="F7" s="76">
        <f t="shared" si="1"/>
        <v>-350.36616666666669</v>
      </c>
    </row>
    <row r="8" spans="1:6">
      <c r="A8" s="74" t="s">
        <v>77</v>
      </c>
      <c r="B8" s="5">
        <f>SUMIFS('VALORES MENSAIS'!AD:AD,'VALORES MENSAIS'!G:G,'LEV. M SEC'!A8)</f>
        <v>98685.297999999995</v>
      </c>
      <c r="C8" s="5">
        <f>SUMIFS('VALORES MENSAIS'!AE:AE,'VALORES MENSAIS'!G:G,'LEV. M SEC'!A8)</f>
        <v>38646.032999999996</v>
      </c>
      <c r="D8" s="5">
        <f>SUMIFS('VALORES MENSAIS'!AF:AF,'VALORES MENSAIS'!G:G,'LEV. M SEC'!A8)</f>
        <v>27050.364333333335</v>
      </c>
      <c r="E8" s="75">
        <f t="shared" si="0"/>
        <v>65696.397333333327</v>
      </c>
      <c r="F8" s="76">
        <f t="shared" si="1"/>
        <v>-32988.900666666668</v>
      </c>
    </row>
    <row r="9" spans="1:6">
      <c r="A9" s="74" t="s">
        <v>99</v>
      </c>
      <c r="B9" s="5">
        <f>SUMIFS('VALORES MENSAIS'!AD:AD,'VALORES MENSAIS'!G:G,'LEV. M SEC'!A9)</f>
        <v>1296051.0019999994</v>
      </c>
      <c r="C9" s="5">
        <f>SUMIFS('VALORES MENSAIS'!AE:AE,'VALORES MENSAIS'!G:G,'LEV. M SEC'!A9)</f>
        <v>926264.37764999713</v>
      </c>
      <c r="D9" s="5">
        <f>SUMIFS('VALORES MENSAIS'!AF:AF,'VALORES MENSAIS'!G:G,'LEV. M SEC'!A9)</f>
        <v>415220.71841666667</v>
      </c>
      <c r="E9" s="75">
        <f t="shared" si="0"/>
        <v>1341485.0960666637</v>
      </c>
      <c r="F9" s="76">
        <f t="shared" si="1"/>
        <v>45434.094066664344</v>
      </c>
    </row>
    <row r="10" spans="1:6">
      <c r="A10" s="74" t="s">
        <v>890</v>
      </c>
      <c r="B10" s="5">
        <f>SUMIFS('VALORES MENSAIS'!AD:AD,'VALORES MENSAIS'!G:G,'LEV. M SEC'!A10)</f>
        <v>2565.8320000000003</v>
      </c>
      <c r="C10" s="5">
        <f>SUMIFS('VALORES MENSAIS'!AE:AE,'VALORES MENSAIS'!G:G,'LEV. M SEC'!A10)</f>
        <v>1902.2210000000002</v>
      </c>
      <c r="D10" s="5">
        <f>SUMIFS('VALORES MENSAIS'!AF:AF,'VALORES MENSAIS'!G:G,'LEV. M SEC'!A10)</f>
        <v>976.91200000000003</v>
      </c>
      <c r="E10" s="75">
        <f t="shared" si="0"/>
        <v>2879.1330000000003</v>
      </c>
      <c r="F10" s="76">
        <f t="shared" si="1"/>
        <v>313.30099999999993</v>
      </c>
    </row>
    <row r="11" spans="1:6">
      <c r="A11" s="74" t="s">
        <v>421</v>
      </c>
      <c r="B11" s="5">
        <f>SUMIFS('VALORES MENSAIS'!AD:AD,'VALORES MENSAIS'!G:G,'LEV. M SEC'!A11)</f>
        <v>82291.944000000003</v>
      </c>
      <c r="C11" s="5">
        <f>SUMIFS('VALORES MENSAIS'!AE:AE,'VALORES MENSAIS'!G:G,'LEV. M SEC'!A11)</f>
        <v>44767.587000000007</v>
      </c>
      <c r="D11" s="5">
        <f>SUMIFS('VALORES MENSAIS'!AF:AF,'VALORES MENSAIS'!G:G,'LEV. M SEC'!A11)</f>
        <v>26771.50241666667</v>
      </c>
      <c r="E11" s="75">
        <f t="shared" si="0"/>
        <v>71539.089416666684</v>
      </c>
      <c r="F11" s="76">
        <f t="shared" si="1"/>
        <v>-10752.854583333319</v>
      </c>
    </row>
    <row r="12" spans="1:6">
      <c r="A12" s="74" t="s">
        <v>446</v>
      </c>
      <c r="B12" s="5">
        <f>SUMIFS('VALORES MENSAIS'!AD:AD,'VALORES MENSAIS'!G:G,'LEV. M SEC'!A12)</f>
        <v>1391652.176</v>
      </c>
      <c r="C12" s="5">
        <f>SUMIFS('VALORES MENSAIS'!AE:AE,'VALORES MENSAIS'!G:G,'LEV. M SEC'!A12)</f>
        <v>893679.79745999968</v>
      </c>
      <c r="D12" s="5">
        <f>SUMIFS('VALORES MENSAIS'!AF:AF,'VALORES MENSAIS'!G:G,'LEV. M SEC'!A12)</f>
        <v>343036.17774999974</v>
      </c>
      <c r="E12" s="75">
        <f t="shared" si="0"/>
        <v>1236715.9752099994</v>
      </c>
      <c r="F12" s="76">
        <f t="shared" si="1"/>
        <v>-154936.20079000061</v>
      </c>
    </row>
    <row r="13" spans="1:6">
      <c r="A13" s="74" t="s">
        <v>665</v>
      </c>
      <c r="B13" s="5">
        <f>SUMIFS('VALORES MENSAIS'!AD:AD,'VALORES MENSAIS'!G:G,'LEV. M SEC'!A13)</f>
        <v>90091.319999999992</v>
      </c>
      <c r="C13" s="5">
        <f>SUMIFS('VALORES MENSAIS'!AE:AE,'VALORES MENSAIS'!G:G,'LEV. M SEC'!A13)</f>
        <v>16926.786999999997</v>
      </c>
      <c r="D13" s="5">
        <f>SUMIFS('VALORES MENSAIS'!AF:AF,'VALORES MENSAIS'!G:G,'LEV. M SEC'!A13)</f>
        <v>23388.511666666669</v>
      </c>
      <c r="E13" s="75">
        <f t="shared" si="0"/>
        <v>40315.298666666669</v>
      </c>
      <c r="F13" s="76">
        <f t="shared" si="1"/>
        <v>-49776.021333333323</v>
      </c>
    </row>
    <row r="14" spans="1:6">
      <c r="A14" s="74" t="s">
        <v>674</v>
      </c>
      <c r="B14" s="5">
        <f>SUMIFS('VALORES MENSAIS'!AD:AD,'VALORES MENSAIS'!G:G,'LEV. M SEC'!A14)</f>
        <v>252578.25900000002</v>
      </c>
      <c r="C14" s="5">
        <f>SUMIFS('VALORES MENSAIS'!AE:AE,'VALORES MENSAIS'!G:G,'LEV. M SEC'!A14)</f>
        <v>114336.40980000001</v>
      </c>
      <c r="D14" s="5">
        <f>SUMIFS('VALORES MENSAIS'!AF:AF,'VALORES MENSAIS'!G:G,'LEV. M SEC'!A14)</f>
        <v>71875.549416666676</v>
      </c>
      <c r="E14" s="75">
        <f t="shared" si="0"/>
        <v>186211.9592166667</v>
      </c>
      <c r="F14" s="76">
        <f t="shared" si="1"/>
        <v>-66366.299783333321</v>
      </c>
    </row>
    <row r="15" spans="1:6">
      <c r="A15" s="82" t="s">
        <v>725</v>
      </c>
      <c r="B15" s="5">
        <f>SUMIFS('VALORES MENSAIS'!AD:AD,'VALORES MENSAIS'!G:G,'LEV. M SEC'!A15)</f>
        <v>15273.168</v>
      </c>
      <c r="C15" s="5">
        <f>SUMIFS('VALORES MENSAIS'!AE:AE,'VALORES MENSAIS'!G:G,'LEV. M SEC'!A15)</f>
        <v>5930.107</v>
      </c>
      <c r="D15" s="5">
        <f>SUMIFS('VALORES MENSAIS'!AF:AF,'VALORES MENSAIS'!G:G,'LEV. M SEC'!A15)</f>
        <v>4184.7215833333339</v>
      </c>
      <c r="E15" s="75">
        <f t="shared" si="0"/>
        <v>10114.828583333334</v>
      </c>
      <c r="F15" s="76">
        <f t="shared" si="1"/>
        <v>-5158.3394166666658</v>
      </c>
    </row>
    <row r="16" spans="1:6">
      <c r="A16" s="74" t="s">
        <v>729</v>
      </c>
      <c r="B16" s="5">
        <f>SUMIFS('VALORES MENSAIS'!AD:AD,'VALORES MENSAIS'!G:G,'LEV. M SEC'!A16)</f>
        <v>286695.05499999999</v>
      </c>
      <c r="C16" s="5">
        <f>SUMIFS('VALORES MENSAIS'!AE:AE,'VALORES MENSAIS'!G:G,'LEV. M SEC'!A16)</f>
        <v>118539.43100000004</v>
      </c>
      <c r="D16" s="5">
        <f>SUMIFS('VALORES MENSAIS'!AF:AF,'VALORES MENSAIS'!G:G,'LEV. M SEC'!A16)</f>
        <v>87918.809416666656</v>
      </c>
      <c r="E16" s="75">
        <f t="shared" si="0"/>
        <v>206458.2404166667</v>
      </c>
      <c r="F16" s="76">
        <f t="shared" si="1"/>
        <v>-80236.814583333296</v>
      </c>
    </row>
    <row r="17" spans="1:6" ht="15.75" thickBot="1">
      <c r="A17" s="77" t="s">
        <v>788</v>
      </c>
      <c r="B17" s="79">
        <f>SUMIFS('VALORES MENSAIS'!AD:AD,'VALORES MENSAIS'!G:G,'LEV. M SEC'!A17)</f>
        <v>20704.481000000003</v>
      </c>
      <c r="C17" s="79">
        <f>SUMIFS('VALORES MENSAIS'!AE:AE,'VALORES MENSAIS'!G:G,'LEV. M SEC'!A17)</f>
        <v>4279.8519999999999</v>
      </c>
      <c r="D17" s="79">
        <f>SUMIFS('VALORES MENSAIS'!AF:AF,'VALORES MENSAIS'!G:G,'LEV. M SEC'!A17)</f>
        <v>5529.2997500000001</v>
      </c>
      <c r="E17" s="80">
        <f t="shared" si="0"/>
        <v>9809.1517500000009</v>
      </c>
      <c r="F17" s="81">
        <f t="shared" si="1"/>
        <v>-10895.329250000003</v>
      </c>
    </row>
    <row r="18" spans="1:6" ht="16.5" thickTop="1" thickBot="1">
      <c r="A18" s="66" t="s">
        <v>922</v>
      </c>
      <c r="B18" s="67">
        <f>SUM(B2:B17)</f>
        <v>3741622.3749999995</v>
      </c>
      <c r="C18" s="67">
        <f>SUM(C2:C17)</f>
        <v>2293988.9289099965</v>
      </c>
      <c r="D18" s="67">
        <f>SUM(D2:D17)</f>
        <v>1077098.4238333332</v>
      </c>
      <c r="E18" s="67">
        <f>SUM(E2:E17)</f>
        <v>3371087.3527433299</v>
      </c>
      <c r="F18" s="67">
        <f>SUM(F2:F17)</f>
        <v>-370535.02225666953</v>
      </c>
    </row>
    <row r="19" spans="1:6" ht="15.75" thickTop="1"/>
  </sheetData>
  <pageMargins left="0.51181102362204722" right="0.51181102362204722" top="0.78740157480314965" bottom="0.78740157480314965" header="0.31496062992125984" footer="0.31496062992125984"/>
  <pageSetup paperSize="9" scale="9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A21"/>
  <sheetViews>
    <sheetView zoomScaleNormal="100" workbookViewId="0">
      <selection activeCell="B4" sqref="B4"/>
    </sheetView>
  </sheetViews>
  <sheetFormatPr defaultRowHeight="15"/>
  <cols>
    <col min="1" max="1" width="46.7109375" bestFit="1" customWidth="1"/>
    <col min="2" max="2" width="14.140625" style="27" bestFit="1" customWidth="1"/>
    <col min="3" max="4" width="17.7109375" bestFit="1" customWidth="1"/>
    <col min="5" max="6" width="18" bestFit="1" customWidth="1"/>
    <col min="7" max="7" width="17" bestFit="1" customWidth="1"/>
    <col min="8" max="10" width="16.28515625" bestFit="1" customWidth="1"/>
    <col min="11" max="11" width="15.85546875" bestFit="1" customWidth="1"/>
    <col min="12" max="12" width="16.140625" bestFit="1" customWidth="1"/>
    <col min="13" max="13" width="16.28515625" bestFit="1" customWidth="1"/>
    <col min="14" max="14" width="16.140625" bestFit="1" customWidth="1"/>
    <col min="15" max="27" width="12.42578125" bestFit="1" customWidth="1"/>
  </cols>
  <sheetData>
    <row r="1" spans="1:27" ht="16.5" thickTop="1" thickBot="1">
      <c r="A1" s="58" t="s">
        <v>928</v>
      </c>
      <c r="B1" s="57" t="s">
        <v>923</v>
      </c>
      <c r="C1" s="117" t="s">
        <v>1034</v>
      </c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</row>
    <row r="2" spans="1:27" ht="16.5" thickTop="1" thickBot="1">
      <c r="A2" s="61"/>
      <c r="B2" s="62" t="s">
        <v>1035</v>
      </c>
      <c r="C2" s="97" t="s">
        <v>1009</v>
      </c>
      <c r="D2" s="97" t="s">
        <v>1010</v>
      </c>
      <c r="E2" s="97" t="s">
        <v>1011</v>
      </c>
      <c r="F2" s="97" t="s">
        <v>1012</v>
      </c>
      <c r="G2" s="97" t="s">
        <v>1013</v>
      </c>
      <c r="H2" s="97" t="s">
        <v>1014</v>
      </c>
      <c r="I2" s="97" t="s">
        <v>1015</v>
      </c>
      <c r="J2" s="97" t="s">
        <v>1016</v>
      </c>
      <c r="K2" s="97" t="s">
        <v>1017</v>
      </c>
      <c r="L2" s="97" t="s">
        <v>1018</v>
      </c>
      <c r="M2" s="97" t="s">
        <v>1019</v>
      </c>
      <c r="N2" s="97" t="s">
        <v>1020</v>
      </c>
      <c r="O2" s="97" t="s">
        <v>1021</v>
      </c>
      <c r="P2" s="97" t="s">
        <v>1022</v>
      </c>
      <c r="Q2" s="97" t="s">
        <v>1023</v>
      </c>
      <c r="R2" s="97" t="s">
        <v>1024</v>
      </c>
      <c r="S2" s="97" t="s">
        <v>1025</v>
      </c>
      <c r="T2" s="97" t="s">
        <v>1026</v>
      </c>
      <c r="U2" s="97" t="s">
        <v>1027</v>
      </c>
      <c r="V2" s="97" t="s">
        <v>1028</v>
      </c>
      <c r="W2" s="97" t="s">
        <v>1029</v>
      </c>
      <c r="X2" s="97" t="s">
        <v>1030</v>
      </c>
      <c r="Y2" s="97" t="s">
        <v>1031</v>
      </c>
      <c r="Z2" s="97" t="s">
        <v>1032</v>
      </c>
      <c r="AA2" s="97" t="s">
        <v>1033</v>
      </c>
    </row>
    <row r="3" spans="1:27" ht="15.75" thickTop="1">
      <c r="A3" s="69" t="s">
        <v>10</v>
      </c>
      <c r="B3" s="71">
        <f>SUMIFS('VALORES MENSAIS'!U:U,'VALORES MENSAIS'!G:G,Plan1!A3)</f>
        <v>1</v>
      </c>
      <c r="C3" s="71">
        <v>3943.5475000000001</v>
      </c>
      <c r="D3" s="71">
        <v>400</v>
      </c>
      <c r="E3" s="71">
        <v>400</v>
      </c>
      <c r="F3" s="71">
        <v>400</v>
      </c>
      <c r="G3" s="71">
        <v>400</v>
      </c>
      <c r="H3" s="71">
        <v>0</v>
      </c>
      <c r="I3" s="71">
        <v>0</v>
      </c>
      <c r="J3" s="71">
        <v>0</v>
      </c>
      <c r="K3" s="71">
        <v>0</v>
      </c>
      <c r="L3" s="71">
        <v>0</v>
      </c>
      <c r="M3" s="71">
        <v>0</v>
      </c>
      <c r="N3" s="71">
        <v>0</v>
      </c>
      <c r="O3" s="71">
        <v>0</v>
      </c>
      <c r="P3" s="71">
        <v>0</v>
      </c>
      <c r="Q3" s="71">
        <v>0</v>
      </c>
      <c r="R3" s="71">
        <v>0</v>
      </c>
      <c r="S3" s="71">
        <v>0</v>
      </c>
      <c r="T3" s="71">
        <v>0</v>
      </c>
      <c r="U3" s="71">
        <v>0</v>
      </c>
      <c r="V3" s="71">
        <v>0</v>
      </c>
      <c r="W3" s="71">
        <v>0</v>
      </c>
      <c r="X3" s="71">
        <v>0</v>
      </c>
      <c r="Y3" s="71">
        <v>0</v>
      </c>
      <c r="Z3" s="71">
        <v>0</v>
      </c>
      <c r="AA3" s="84">
        <v>0</v>
      </c>
    </row>
    <row r="4" spans="1:27">
      <c r="A4" s="74" t="s">
        <v>13</v>
      </c>
      <c r="B4" s="5">
        <f>SUMIFS('VALORES MENSAIS'!U:U,'VALORES MENSAIS'!G:G,Plan1!A4)</f>
        <v>1</v>
      </c>
      <c r="C4" s="5">
        <v>876.30266666666671</v>
      </c>
      <c r="D4" s="5">
        <v>876.30266666666671</v>
      </c>
      <c r="E4" s="5">
        <v>876.30266666666671</v>
      </c>
      <c r="F4" s="5">
        <v>876.30266666666671</v>
      </c>
      <c r="G4" s="5">
        <v>876.30266666666671</v>
      </c>
      <c r="H4" s="5">
        <v>476.30266666666671</v>
      </c>
      <c r="I4" s="5">
        <v>476.30266666666671</v>
      </c>
      <c r="J4" s="5">
        <v>476.30266666666671</v>
      </c>
      <c r="K4" s="5">
        <v>476.30266666666671</v>
      </c>
      <c r="L4" s="5">
        <v>476.30266666666671</v>
      </c>
      <c r="M4" s="5">
        <v>476.30266666666671</v>
      </c>
      <c r="N4" s="5">
        <v>476.30266666666671</v>
      </c>
      <c r="O4" s="5">
        <v>476.30266666666671</v>
      </c>
      <c r="P4" s="5">
        <v>476.30266666666671</v>
      </c>
      <c r="Q4" s="5">
        <v>476.30266666666671</v>
      </c>
      <c r="R4" s="5">
        <v>476.30266666666671</v>
      </c>
      <c r="S4" s="5">
        <v>476.30266666666671</v>
      </c>
      <c r="T4" s="5">
        <v>476.30266666666671</v>
      </c>
      <c r="U4" s="5">
        <v>476.30266666666671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86">
        <v>0</v>
      </c>
    </row>
    <row r="5" spans="1:27">
      <c r="A5" s="74" t="s">
        <v>16</v>
      </c>
      <c r="B5" s="5">
        <f>SUMIFS('VALORES MENSAIS'!U:U,'VALORES MENSAIS'!G:G,Plan1!A5)</f>
        <v>4</v>
      </c>
      <c r="C5" s="5">
        <v>8511.3895833333336</v>
      </c>
      <c r="D5" s="5">
        <v>8511.3895833333336</v>
      </c>
      <c r="E5" s="5">
        <v>8511.3895833333336</v>
      </c>
      <c r="F5" s="5">
        <v>8511.3895833333336</v>
      </c>
      <c r="G5" s="5">
        <v>8511.3895833333336</v>
      </c>
      <c r="H5" s="5">
        <v>6511.3895833333336</v>
      </c>
      <c r="I5" s="5">
        <v>6511.3895833333336</v>
      </c>
      <c r="J5" s="5">
        <v>6511.3895833333336</v>
      </c>
      <c r="K5" s="5">
        <v>6511.3895833333336</v>
      </c>
      <c r="L5" s="5">
        <v>6511.3895833333336</v>
      </c>
      <c r="M5" s="5">
        <v>6511.3895833333336</v>
      </c>
      <c r="N5" s="5">
        <v>6511.3895833333336</v>
      </c>
      <c r="O5" s="5">
        <v>6511.3895833333336</v>
      </c>
      <c r="P5" s="5">
        <v>6511.3895833333336</v>
      </c>
      <c r="Q5" s="5">
        <v>6511.3895833333336</v>
      </c>
      <c r="R5" s="5">
        <v>6269.7995833333334</v>
      </c>
      <c r="S5" s="5">
        <v>6269.7995833333334</v>
      </c>
      <c r="T5" s="5">
        <v>6269.7995833333334</v>
      </c>
      <c r="U5" s="5">
        <v>5756.563916666666</v>
      </c>
      <c r="V5" s="5">
        <v>5280.2612499999996</v>
      </c>
      <c r="W5" s="5">
        <v>5280.2612499999996</v>
      </c>
      <c r="X5" s="5">
        <v>5280.2612499999996</v>
      </c>
      <c r="Y5" s="5">
        <v>5280.2612499999996</v>
      </c>
      <c r="Z5" s="5">
        <v>5280.2612499999996</v>
      </c>
      <c r="AA5" s="86">
        <v>5280.2612499999996</v>
      </c>
    </row>
    <row r="6" spans="1:27">
      <c r="A6" s="74" t="s">
        <v>24</v>
      </c>
      <c r="B6" s="5">
        <f>SUMIFS('VALORES MENSAIS'!U:U,'VALORES MENSAIS'!G:G,Plan1!A6)</f>
        <v>30</v>
      </c>
      <c r="C6" s="5">
        <v>64388.561416666649</v>
      </c>
      <c r="D6" s="5">
        <v>42545.335166666671</v>
      </c>
      <c r="E6" s="5">
        <v>42545.335166666671</v>
      </c>
      <c r="F6" s="5">
        <v>42545.335166666671</v>
      </c>
      <c r="G6" s="5">
        <v>41415.611833333336</v>
      </c>
      <c r="H6" s="5">
        <v>25526.500166666665</v>
      </c>
      <c r="I6" s="5">
        <v>25163.43783333333</v>
      </c>
      <c r="J6" s="5">
        <v>25163.43783333333</v>
      </c>
      <c r="K6" s="5">
        <v>25163.43783333333</v>
      </c>
      <c r="L6" s="5">
        <v>25163.43783333333</v>
      </c>
      <c r="M6" s="5">
        <v>24367.190000000002</v>
      </c>
      <c r="N6" s="5">
        <v>24367.190000000002</v>
      </c>
      <c r="O6" s="5">
        <v>22882.765999999996</v>
      </c>
      <c r="P6" s="5">
        <v>20778.358</v>
      </c>
      <c r="Q6" s="5">
        <v>19688.315999999999</v>
      </c>
      <c r="R6" s="5">
        <v>17694.900833333333</v>
      </c>
      <c r="S6" s="5">
        <v>17694.900833333333</v>
      </c>
      <c r="T6" s="5">
        <v>17030.388500000001</v>
      </c>
      <c r="U6" s="5">
        <v>13338.210833333333</v>
      </c>
      <c r="V6" s="5">
        <v>13338.210833333333</v>
      </c>
      <c r="W6" s="5">
        <v>12180.355833333333</v>
      </c>
      <c r="X6" s="5">
        <v>12180.355833333333</v>
      </c>
      <c r="Y6" s="5">
        <v>11768.978333333331</v>
      </c>
      <c r="Z6" s="5">
        <v>11137.248333333331</v>
      </c>
      <c r="AA6" s="86">
        <v>11137.248333333331</v>
      </c>
    </row>
    <row r="7" spans="1:27">
      <c r="A7" s="74" t="s">
        <v>62</v>
      </c>
      <c r="B7" s="5">
        <f>SUMIFS('VALORES MENSAIS'!U:U,'VALORES MENSAIS'!G:G,Plan1!A7)</f>
        <v>6</v>
      </c>
      <c r="C7" s="5">
        <v>7789.9375</v>
      </c>
      <c r="D7" s="5">
        <v>7789.9375</v>
      </c>
      <c r="E7" s="5">
        <v>7789.9375</v>
      </c>
      <c r="F7" s="5">
        <v>7789.9375</v>
      </c>
      <c r="G7" s="5">
        <v>6918.8775000000005</v>
      </c>
      <c r="H7" s="5">
        <v>3718.8774999999996</v>
      </c>
      <c r="I7" s="5">
        <v>3718.8774999999996</v>
      </c>
      <c r="J7" s="5">
        <v>3718.8774999999996</v>
      </c>
      <c r="K7" s="5">
        <v>3718.8774999999996</v>
      </c>
      <c r="L7" s="5">
        <v>3718.8774999999996</v>
      </c>
      <c r="M7" s="5">
        <v>3207.79</v>
      </c>
      <c r="N7" s="5">
        <v>2075.9059999999999</v>
      </c>
      <c r="O7" s="5">
        <v>955.23</v>
      </c>
      <c r="P7" s="5">
        <v>955.23</v>
      </c>
      <c r="Q7" s="5">
        <v>955.23</v>
      </c>
      <c r="R7" s="5">
        <v>794.17</v>
      </c>
      <c r="S7" s="5">
        <v>794.17</v>
      </c>
      <c r="T7" s="5">
        <v>794.17</v>
      </c>
      <c r="U7" s="5">
        <v>794.17</v>
      </c>
      <c r="V7" s="5">
        <v>794.17</v>
      </c>
      <c r="W7" s="5">
        <v>794.17</v>
      </c>
      <c r="X7" s="5">
        <v>0</v>
      </c>
      <c r="Y7" s="5">
        <v>0</v>
      </c>
      <c r="Z7" s="5">
        <v>0</v>
      </c>
      <c r="AA7" s="86">
        <v>0</v>
      </c>
    </row>
    <row r="8" spans="1:27">
      <c r="A8" s="74" t="s">
        <v>72</v>
      </c>
      <c r="B8" s="5">
        <f>SUMIFS('VALORES MENSAIS'!U:U,'VALORES MENSAIS'!G:G,Plan1!A8)</f>
        <v>4</v>
      </c>
      <c r="C8" s="5">
        <v>4122.0108333333337</v>
      </c>
      <c r="D8" s="5">
        <v>4122.0108333333337</v>
      </c>
      <c r="E8" s="5">
        <v>4122.0108333333337</v>
      </c>
      <c r="F8" s="5">
        <v>4122.0108333333337</v>
      </c>
      <c r="G8" s="5">
        <v>3557.149166666667</v>
      </c>
      <c r="H8" s="5">
        <v>1386.6391666666666</v>
      </c>
      <c r="I8" s="5">
        <v>1386.6391666666666</v>
      </c>
      <c r="J8" s="5">
        <v>1386.6391666666666</v>
      </c>
      <c r="K8" s="5">
        <v>1386.6391666666666</v>
      </c>
      <c r="L8" s="5">
        <v>1386.6391666666666</v>
      </c>
      <c r="M8" s="5">
        <v>1386.6391666666666</v>
      </c>
      <c r="N8" s="5">
        <v>1386.6391666666666</v>
      </c>
      <c r="O8" s="5">
        <v>1386.6391666666666</v>
      </c>
      <c r="P8" s="5">
        <v>1386.6391666666666</v>
      </c>
      <c r="Q8" s="5">
        <v>1386.6391666666666</v>
      </c>
      <c r="R8" s="5">
        <v>1386.6391666666666</v>
      </c>
      <c r="S8" s="5">
        <v>1386.6391666666666</v>
      </c>
      <c r="T8" s="5">
        <v>1386.6391666666666</v>
      </c>
      <c r="U8" s="5">
        <v>1386.6391666666666</v>
      </c>
      <c r="V8" s="5">
        <v>1386.6391666666666</v>
      </c>
      <c r="W8" s="5">
        <v>1386.6391666666666</v>
      </c>
      <c r="X8" s="5">
        <v>1386.6391666666666</v>
      </c>
      <c r="Y8" s="5">
        <v>1386.6391666666666</v>
      </c>
      <c r="Z8" s="5">
        <v>1386.6391666666666</v>
      </c>
      <c r="AA8" s="86">
        <v>1386.6391666666666</v>
      </c>
    </row>
    <row r="9" spans="1:27">
      <c r="A9" s="74" t="s">
        <v>77</v>
      </c>
      <c r="B9" s="5">
        <f>SUMIFS('VALORES MENSAIS'!U:U,'VALORES MENSAIS'!G:G,Plan1!A9)</f>
        <v>17</v>
      </c>
      <c r="C9" s="5">
        <v>33965.126166666669</v>
      </c>
      <c r="D9" s="5">
        <v>33965.126166666669</v>
      </c>
      <c r="E9" s="5">
        <v>33965.126166666669</v>
      </c>
      <c r="F9" s="5">
        <v>33965.126166666669</v>
      </c>
      <c r="G9" s="5">
        <v>33965.126166666669</v>
      </c>
      <c r="H9" s="5">
        <v>25565.126166666669</v>
      </c>
      <c r="I9" s="5">
        <v>25565.126166666669</v>
      </c>
      <c r="J9" s="5">
        <v>25565.126166666669</v>
      </c>
      <c r="K9" s="5">
        <v>25565.126166666669</v>
      </c>
      <c r="L9" s="5">
        <v>25565.126166666669</v>
      </c>
      <c r="M9" s="5">
        <v>24330.154333333339</v>
      </c>
      <c r="N9" s="5">
        <v>24033.364333333338</v>
      </c>
      <c r="O9" s="5">
        <v>24033.364333333338</v>
      </c>
      <c r="P9" s="5">
        <v>24033.364333333338</v>
      </c>
      <c r="Q9" s="5">
        <v>24033.364333333338</v>
      </c>
      <c r="R9" s="5">
        <v>22723.521000000008</v>
      </c>
      <c r="S9" s="5">
        <v>22723.521000000008</v>
      </c>
      <c r="T9" s="5">
        <v>22723.521000000008</v>
      </c>
      <c r="U9" s="5">
        <v>22068.630833333336</v>
      </c>
      <c r="V9" s="5">
        <v>22068.630833333336</v>
      </c>
      <c r="W9" s="5">
        <v>21297.800833333335</v>
      </c>
      <c r="X9" s="5">
        <v>19356.380833333336</v>
      </c>
      <c r="Y9" s="5">
        <v>18795.753333333334</v>
      </c>
      <c r="Z9" s="5">
        <v>18131.798333333332</v>
      </c>
      <c r="AA9" s="86">
        <v>18131.798333333332</v>
      </c>
    </row>
    <row r="10" spans="1:27">
      <c r="A10" s="74" t="s">
        <v>99</v>
      </c>
      <c r="B10" s="5">
        <f>SUMIFS('VALORES MENSAIS'!U:U,'VALORES MENSAIS'!G:G,Plan1!A10)</f>
        <v>322</v>
      </c>
      <c r="C10" s="5">
        <v>462187.4574166665</v>
      </c>
      <c r="D10" s="5">
        <v>379751.03341666679</v>
      </c>
      <c r="E10" s="5">
        <v>379751.03341666679</v>
      </c>
      <c r="F10" s="5">
        <v>379751.03341666679</v>
      </c>
      <c r="G10" s="5">
        <v>379190.39841666678</v>
      </c>
      <c r="H10" s="5">
        <v>234297.32175000021</v>
      </c>
      <c r="I10" s="5">
        <v>230190.8934166668</v>
      </c>
      <c r="J10" s="5">
        <v>230190.8934166668</v>
      </c>
      <c r="K10" s="5">
        <v>229513.62341666684</v>
      </c>
      <c r="L10" s="5">
        <v>225648.96225000007</v>
      </c>
      <c r="M10" s="5">
        <v>221443.82358333343</v>
      </c>
      <c r="N10" s="5">
        <v>210831.21358333339</v>
      </c>
      <c r="O10" s="5">
        <v>208344.64158333337</v>
      </c>
      <c r="P10" s="5">
        <v>203934.11158333343</v>
      </c>
      <c r="Q10" s="5">
        <v>193832.70558333339</v>
      </c>
      <c r="R10" s="5">
        <v>174717.46608333354</v>
      </c>
      <c r="S10" s="5">
        <v>171303.76791666684</v>
      </c>
      <c r="T10" s="5">
        <v>166513.58425000016</v>
      </c>
      <c r="U10" s="5">
        <v>157459.03008333343</v>
      </c>
      <c r="V10" s="5">
        <v>149523.89075000002</v>
      </c>
      <c r="W10" s="5">
        <v>139322.97324999998</v>
      </c>
      <c r="X10" s="5">
        <v>114669.41324999997</v>
      </c>
      <c r="Y10" s="5">
        <v>104641.16324999994</v>
      </c>
      <c r="Z10" s="5">
        <v>100018.25074999995</v>
      </c>
      <c r="AA10" s="86">
        <v>87691.700749999945</v>
      </c>
    </row>
    <row r="11" spans="1:27">
      <c r="A11" s="74" t="s">
        <v>890</v>
      </c>
      <c r="B11" s="5">
        <f>SUMIFS('VALORES MENSAIS'!U:U,'VALORES MENSAIS'!G:G,Plan1!A11)</f>
        <v>1</v>
      </c>
      <c r="C11" s="5">
        <v>976.91200000000003</v>
      </c>
      <c r="D11" s="5">
        <v>976.91200000000003</v>
      </c>
      <c r="E11" s="5">
        <v>976.91200000000003</v>
      </c>
      <c r="F11" s="5">
        <v>976.91200000000003</v>
      </c>
      <c r="G11" s="5">
        <v>976.91200000000003</v>
      </c>
      <c r="H11" s="5">
        <v>576.91200000000003</v>
      </c>
      <c r="I11" s="5">
        <v>576.91200000000003</v>
      </c>
      <c r="J11" s="5">
        <v>576.91200000000003</v>
      </c>
      <c r="K11" s="5">
        <v>576.91200000000003</v>
      </c>
      <c r="L11" s="5">
        <v>576.91200000000003</v>
      </c>
      <c r="M11" s="5">
        <v>576.91200000000003</v>
      </c>
      <c r="N11" s="5">
        <v>576.91200000000003</v>
      </c>
      <c r="O11" s="5">
        <v>576.91200000000003</v>
      </c>
      <c r="P11" s="5">
        <v>576.91200000000003</v>
      </c>
      <c r="Q11" s="5">
        <v>576.91200000000003</v>
      </c>
      <c r="R11" s="5">
        <v>335.322</v>
      </c>
      <c r="S11" s="5">
        <v>335.322</v>
      </c>
      <c r="T11" s="5">
        <v>335.322</v>
      </c>
      <c r="U11" s="5">
        <v>335.322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86">
        <v>0</v>
      </c>
    </row>
    <row r="12" spans="1:27">
      <c r="A12" s="74" t="s">
        <v>421</v>
      </c>
      <c r="B12" s="5">
        <f>SUMIFS('VALORES MENSAIS'!U:U,'VALORES MENSAIS'!G:G,Plan1!A12)</f>
        <v>21</v>
      </c>
      <c r="C12" s="5">
        <v>32942.125749999999</v>
      </c>
      <c r="D12" s="5">
        <v>27293.945750000006</v>
      </c>
      <c r="E12" s="5">
        <v>27293.945750000006</v>
      </c>
      <c r="F12" s="5">
        <v>27293.945750000006</v>
      </c>
      <c r="G12" s="5">
        <v>27293.945750000006</v>
      </c>
      <c r="H12" s="5">
        <v>17293.945750000003</v>
      </c>
      <c r="I12" s="5">
        <v>17293.945750000003</v>
      </c>
      <c r="J12" s="5">
        <v>17293.945750000003</v>
      </c>
      <c r="K12" s="5">
        <v>17293.945750000003</v>
      </c>
      <c r="L12" s="5">
        <v>16941.560750000001</v>
      </c>
      <c r="M12" s="5">
        <v>16941.560750000001</v>
      </c>
      <c r="N12" s="5">
        <v>16941.560750000001</v>
      </c>
      <c r="O12" s="5">
        <v>16941.560750000001</v>
      </c>
      <c r="P12" s="5">
        <v>16508.456749999998</v>
      </c>
      <c r="Q12" s="5">
        <v>16508.456749999998</v>
      </c>
      <c r="R12" s="5">
        <v>15613.386083333335</v>
      </c>
      <c r="S12" s="5">
        <v>15613.386083333335</v>
      </c>
      <c r="T12" s="5">
        <v>15613.386083333335</v>
      </c>
      <c r="U12" s="5">
        <v>15613.386083333335</v>
      </c>
      <c r="V12" s="5">
        <v>15613.386083333335</v>
      </c>
      <c r="W12" s="5">
        <v>14717.031083333335</v>
      </c>
      <c r="X12" s="5">
        <v>14717.031083333335</v>
      </c>
      <c r="Y12" s="5">
        <v>13326.106083333336</v>
      </c>
      <c r="Z12" s="5">
        <v>12803.201083333335</v>
      </c>
      <c r="AA12" s="86">
        <v>12348.291083333335</v>
      </c>
    </row>
    <row r="13" spans="1:27">
      <c r="A13" s="74" t="s">
        <v>446</v>
      </c>
      <c r="B13" s="5">
        <f>SUMIFS('VALORES MENSAIS'!U:U,'VALORES MENSAIS'!G:G,Plan1!A13)</f>
        <v>210</v>
      </c>
      <c r="C13" s="5">
        <v>400821.79924999987</v>
      </c>
      <c r="D13" s="5">
        <v>369278.05774999986</v>
      </c>
      <c r="E13" s="5">
        <v>368033.20274999994</v>
      </c>
      <c r="F13" s="5">
        <v>365358.11608333321</v>
      </c>
      <c r="G13" s="5">
        <v>364305.73108333326</v>
      </c>
      <c r="H13" s="5">
        <v>264622.87108333327</v>
      </c>
      <c r="I13" s="5">
        <v>262198.69474999997</v>
      </c>
      <c r="J13" s="5">
        <v>249320.20824999994</v>
      </c>
      <c r="K13" s="5">
        <v>248165.42458333328</v>
      </c>
      <c r="L13" s="5">
        <v>240996.46974999996</v>
      </c>
      <c r="M13" s="5">
        <v>236758.53824999998</v>
      </c>
      <c r="N13" s="5">
        <v>229494.55424999999</v>
      </c>
      <c r="O13" s="5">
        <v>227044.82824999996</v>
      </c>
      <c r="P13" s="5">
        <v>220953.42824999994</v>
      </c>
      <c r="Q13" s="5">
        <v>216813.95624999999</v>
      </c>
      <c r="R13" s="5">
        <v>197911.4469166667</v>
      </c>
      <c r="S13" s="5">
        <v>194437.18608333339</v>
      </c>
      <c r="T13" s="5">
        <v>185590.69041666671</v>
      </c>
      <c r="U13" s="5">
        <v>174595.73891666671</v>
      </c>
      <c r="V13" s="5">
        <v>165887.37041666673</v>
      </c>
      <c r="W13" s="5">
        <v>155639.61041666675</v>
      </c>
      <c r="X13" s="5">
        <v>138081.6679166666</v>
      </c>
      <c r="Y13" s="5">
        <v>102037.00291666662</v>
      </c>
      <c r="Z13" s="5">
        <v>86676.100416666639</v>
      </c>
      <c r="AA13" s="86">
        <v>58280.652916666673</v>
      </c>
    </row>
    <row r="14" spans="1:27">
      <c r="A14" s="74" t="s">
        <v>665</v>
      </c>
      <c r="B14" s="5">
        <f>SUMIFS('VALORES MENSAIS'!U:U,'VALORES MENSAIS'!G:G,Plan1!A14)</f>
        <v>8</v>
      </c>
      <c r="C14" s="5">
        <v>26969.987000000005</v>
      </c>
      <c r="D14" s="5">
        <v>26969.987000000001</v>
      </c>
      <c r="E14" s="5">
        <v>26969.987000000005</v>
      </c>
      <c r="F14" s="5">
        <v>26969.987000000005</v>
      </c>
      <c r="G14" s="5">
        <v>26969.987000000005</v>
      </c>
      <c r="H14" s="5">
        <v>22969.987000000005</v>
      </c>
      <c r="I14" s="5">
        <v>22969.987000000005</v>
      </c>
      <c r="J14" s="5">
        <v>22969.987000000005</v>
      </c>
      <c r="K14" s="5">
        <v>22969.987000000005</v>
      </c>
      <c r="L14" s="5">
        <v>22969.987000000005</v>
      </c>
      <c r="M14" s="5">
        <v>22969.987000000005</v>
      </c>
      <c r="N14" s="5">
        <v>22577.841</v>
      </c>
      <c r="O14" s="5">
        <v>22577.841</v>
      </c>
      <c r="P14" s="5">
        <v>22577.841</v>
      </c>
      <c r="Q14" s="5">
        <v>22577.841</v>
      </c>
      <c r="R14" s="5">
        <v>22577.841</v>
      </c>
      <c r="S14" s="5">
        <v>22577.841</v>
      </c>
      <c r="T14" s="5">
        <v>22577.841</v>
      </c>
      <c r="U14" s="5">
        <v>22577.841</v>
      </c>
      <c r="V14" s="5">
        <v>22577.841</v>
      </c>
      <c r="W14" s="5">
        <v>22577.841</v>
      </c>
      <c r="X14" s="5">
        <v>22577.841</v>
      </c>
      <c r="Y14" s="5">
        <v>20179.370999999999</v>
      </c>
      <c r="Z14" s="5">
        <v>19692.136000000002</v>
      </c>
      <c r="AA14" s="86">
        <v>19692.136000000002</v>
      </c>
    </row>
    <row r="15" spans="1:27">
      <c r="A15" s="74" t="s">
        <v>674</v>
      </c>
      <c r="B15" s="5">
        <f>SUMIFS('VALORES MENSAIS'!U:U,'VALORES MENSAIS'!G:G,Plan1!A15)</f>
        <v>46</v>
      </c>
      <c r="C15" s="5">
        <v>94971.315250000029</v>
      </c>
      <c r="D15" s="5">
        <v>90471.000250000026</v>
      </c>
      <c r="E15" s="5">
        <v>90471.000250000026</v>
      </c>
      <c r="F15" s="5">
        <v>90471.000250000026</v>
      </c>
      <c r="G15" s="5">
        <v>90471.000250000026</v>
      </c>
      <c r="H15" s="5">
        <v>67671.000249999997</v>
      </c>
      <c r="I15" s="5">
        <v>67671.000249999997</v>
      </c>
      <c r="J15" s="5">
        <v>67671.000249999997</v>
      </c>
      <c r="K15" s="5">
        <v>66817.935583333339</v>
      </c>
      <c r="L15" s="5">
        <v>66817.935583333339</v>
      </c>
      <c r="M15" s="5">
        <v>65962.509583333347</v>
      </c>
      <c r="N15" s="5">
        <v>64082.059583333343</v>
      </c>
      <c r="O15" s="5">
        <v>64082.059583333343</v>
      </c>
      <c r="P15" s="5">
        <v>64082.059583333343</v>
      </c>
      <c r="Q15" s="5">
        <v>62613.305583333335</v>
      </c>
      <c r="R15" s="5">
        <v>60732.592416666674</v>
      </c>
      <c r="S15" s="5">
        <v>60732.592416666674</v>
      </c>
      <c r="T15" s="5">
        <v>60732.592416666674</v>
      </c>
      <c r="U15" s="5">
        <v>58668.690750000002</v>
      </c>
      <c r="V15" s="5">
        <v>58668.690750000002</v>
      </c>
      <c r="W15" s="5">
        <v>58218.28325</v>
      </c>
      <c r="X15" s="5">
        <v>55153.730749999995</v>
      </c>
      <c r="Y15" s="5">
        <v>54670.833249999996</v>
      </c>
      <c r="Z15" s="5">
        <v>54670.833249999996</v>
      </c>
      <c r="AA15" s="86">
        <v>53364.890749999999</v>
      </c>
    </row>
    <row r="16" spans="1:27">
      <c r="A16" s="82" t="s">
        <v>725</v>
      </c>
      <c r="B16" s="5">
        <f>SUMIFS('VALORES MENSAIS'!U:U,'VALORES MENSAIS'!G:G,Plan1!A16)</f>
        <v>3</v>
      </c>
      <c r="C16" s="5">
        <v>4184.7215833333339</v>
      </c>
      <c r="D16" s="5">
        <v>4184.7215833333339</v>
      </c>
      <c r="E16" s="5">
        <v>4184.7215833333339</v>
      </c>
      <c r="F16" s="5">
        <v>4184.7215833333339</v>
      </c>
      <c r="G16" s="5">
        <v>4184.7215833333339</v>
      </c>
      <c r="H16" s="5">
        <v>2984.7215833333335</v>
      </c>
      <c r="I16" s="5">
        <v>2984.7215833333335</v>
      </c>
      <c r="J16" s="5">
        <v>2984.7215833333335</v>
      </c>
      <c r="K16" s="5">
        <v>2984.7215833333335</v>
      </c>
      <c r="L16" s="5">
        <v>2984.7215833333335</v>
      </c>
      <c r="M16" s="5">
        <v>2984.7215833333335</v>
      </c>
      <c r="N16" s="5">
        <v>2984.7215833333335</v>
      </c>
      <c r="O16" s="5">
        <v>2984.7215833333335</v>
      </c>
      <c r="P16" s="5">
        <v>2984.7215833333335</v>
      </c>
      <c r="Q16" s="5">
        <v>2984.7215833333335</v>
      </c>
      <c r="R16" s="5">
        <v>2984.7215833333335</v>
      </c>
      <c r="S16" s="5">
        <v>2984.7215833333335</v>
      </c>
      <c r="T16" s="5">
        <v>2984.7215833333335</v>
      </c>
      <c r="U16" s="5">
        <v>2984.7215833333335</v>
      </c>
      <c r="V16" s="5">
        <v>2984.7215833333335</v>
      </c>
      <c r="W16" s="5">
        <v>2984.7215833333335</v>
      </c>
      <c r="X16" s="5">
        <v>2984.7215833333335</v>
      </c>
      <c r="Y16" s="5">
        <v>2984.7215833333335</v>
      </c>
      <c r="Z16" s="5">
        <v>2984.7215833333335</v>
      </c>
      <c r="AA16" s="86">
        <v>2984.7215833333335</v>
      </c>
    </row>
    <row r="17" spans="1:27">
      <c r="A17" s="74" t="s">
        <v>729</v>
      </c>
      <c r="B17" s="5">
        <f>SUMIFS('VALORES MENSAIS'!U:U,'VALORES MENSAIS'!G:G,Plan1!A17)</f>
        <v>56</v>
      </c>
      <c r="C17" s="5">
        <v>117703.45066666666</v>
      </c>
      <c r="D17" s="5">
        <v>104299.32891666665</v>
      </c>
      <c r="E17" s="5">
        <v>104299.32891666665</v>
      </c>
      <c r="F17" s="5">
        <v>104299.32891666665</v>
      </c>
      <c r="G17" s="5">
        <v>104299.32891666665</v>
      </c>
      <c r="H17" s="5">
        <v>75499.328916666651</v>
      </c>
      <c r="I17" s="5">
        <v>75499.328916666651</v>
      </c>
      <c r="J17" s="5">
        <v>75499.328916666651</v>
      </c>
      <c r="K17" s="5">
        <v>74627.028916666663</v>
      </c>
      <c r="L17" s="5">
        <v>73263.340583333324</v>
      </c>
      <c r="M17" s="5">
        <v>73263.340583333324</v>
      </c>
      <c r="N17" s="5">
        <v>72222.14658333332</v>
      </c>
      <c r="O17" s="5">
        <v>72222.14658333332</v>
      </c>
      <c r="P17" s="5">
        <v>72222.14658333332</v>
      </c>
      <c r="Q17" s="5">
        <v>72222.14658333332</v>
      </c>
      <c r="R17" s="5">
        <v>69471.706583333333</v>
      </c>
      <c r="S17" s="5">
        <v>69471.706583333333</v>
      </c>
      <c r="T17" s="5">
        <v>68117.635249999992</v>
      </c>
      <c r="U17" s="5">
        <v>67028.040249999991</v>
      </c>
      <c r="V17" s="5">
        <v>66162.643249999994</v>
      </c>
      <c r="W17" s="5">
        <v>66162.643249999994</v>
      </c>
      <c r="X17" s="5">
        <v>65707.73324999999</v>
      </c>
      <c r="Y17" s="5">
        <v>65707.73324999999</v>
      </c>
      <c r="Z17" s="5">
        <v>64268.370749999987</v>
      </c>
      <c r="AA17" s="86">
        <v>62140.193249999989</v>
      </c>
    </row>
    <row r="18" spans="1:27" ht="15.75" thickBot="1">
      <c r="A18" s="77" t="s">
        <v>788</v>
      </c>
      <c r="B18" s="79">
        <f>SUMIFS('VALORES MENSAIS'!U:U,'VALORES MENSAIS'!G:G,Plan1!A18)</f>
        <v>2</v>
      </c>
      <c r="C18" s="79">
        <v>6774.8247500000007</v>
      </c>
      <c r="D18" s="79">
        <v>6774.8247500000007</v>
      </c>
      <c r="E18" s="79">
        <v>6774.8247500000007</v>
      </c>
      <c r="F18" s="79">
        <v>6774.8247500000007</v>
      </c>
      <c r="G18" s="79">
        <v>6774.8247500000007</v>
      </c>
      <c r="H18" s="79">
        <v>5574.8247499999998</v>
      </c>
      <c r="I18" s="79">
        <v>5574.8247499999998</v>
      </c>
      <c r="J18" s="79">
        <v>5574.8247499999998</v>
      </c>
      <c r="K18" s="79">
        <v>5574.8247499999998</v>
      </c>
      <c r="L18" s="79">
        <v>5574.8247499999998</v>
      </c>
      <c r="M18" s="79">
        <v>5574.8247499999998</v>
      </c>
      <c r="N18" s="79">
        <v>5574.8247499999998</v>
      </c>
      <c r="O18" s="79">
        <v>5574.8247499999998</v>
      </c>
      <c r="P18" s="79">
        <v>5574.8247499999998</v>
      </c>
      <c r="Q18" s="79">
        <v>5574.8247499999998</v>
      </c>
      <c r="R18" s="79">
        <v>5574.8247499999998</v>
      </c>
      <c r="S18" s="79">
        <v>5574.8247499999998</v>
      </c>
      <c r="T18" s="79">
        <v>5574.8247499999998</v>
      </c>
      <c r="U18" s="79">
        <v>5574.8247499999998</v>
      </c>
      <c r="V18" s="79">
        <v>5574.8247499999998</v>
      </c>
      <c r="W18" s="79">
        <v>5574.8247499999998</v>
      </c>
      <c r="X18" s="79">
        <v>5574.8247499999998</v>
      </c>
      <c r="Y18" s="79">
        <v>5008.5897500000001</v>
      </c>
      <c r="Z18" s="79">
        <v>5008.5897500000001</v>
      </c>
      <c r="AA18" s="88">
        <v>5008.5897500000001</v>
      </c>
    </row>
    <row r="19" spans="1:27" ht="16.5" thickTop="1" thickBot="1">
      <c r="A19" s="66" t="s">
        <v>922</v>
      </c>
      <c r="B19" s="67">
        <f>SUM(B3:B18)</f>
        <v>732</v>
      </c>
      <c r="C19" s="98">
        <f>ROUND(SUM(C3:C18),2)</f>
        <v>1271129.47</v>
      </c>
      <c r="D19" s="98">
        <f t="shared" ref="D19:H19" si="0">ROUND(SUM(D3:D18),2)</f>
        <v>1108209.9099999999</v>
      </c>
      <c r="E19" s="98">
        <f t="shared" si="0"/>
        <v>1106965.06</v>
      </c>
      <c r="F19" s="98">
        <f t="shared" si="0"/>
        <v>1104289.97</v>
      </c>
      <c r="G19" s="98">
        <f t="shared" si="0"/>
        <v>1100111.31</v>
      </c>
      <c r="H19" s="98">
        <f t="shared" si="0"/>
        <v>754675.75</v>
      </c>
      <c r="I19" s="98">
        <f t="shared" ref="I19:S19" si="1">ROUND(SUM(I3:I18),2)</f>
        <v>747782.08</v>
      </c>
      <c r="J19" s="98">
        <f t="shared" si="1"/>
        <v>734903.59</v>
      </c>
      <c r="K19" s="98">
        <f t="shared" si="1"/>
        <v>731346.18</v>
      </c>
      <c r="L19" s="98">
        <f t="shared" si="1"/>
        <v>718596.49</v>
      </c>
      <c r="M19" s="98">
        <f t="shared" si="1"/>
        <v>706755.68</v>
      </c>
      <c r="N19" s="98">
        <f t="shared" si="1"/>
        <v>684136.63</v>
      </c>
      <c r="O19" s="98">
        <f t="shared" si="1"/>
        <v>676595.23</v>
      </c>
      <c r="P19" s="98">
        <f t="shared" si="1"/>
        <v>663555.79</v>
      </c>
      <c r="Q19" s="98">
        <f t="shared" si="1"/>
        <v>646756.11</v>
      </c>
      <c r="R19" s="98">
        <f t="shared" si="1"/>
        <v>599264.64</v>
      </c>
      <c r="S19" s="98">
        <f t="shared" si="1"/>
        <v>592376.68000000005</v>
      </c>
      <c r="T19" s="98">
        <f t="shared" ref="T19:AA19" si="2">ROUND(SUM(T3:T18),2)</f>
        <v>576721.42000000004</v>
      </c>
      <c r="U19" s="98">
        <f t="shared" si="2"/>
        <v>548658.11</v>
      </c>
      <c r="V19" s="98">
        <f t="shared" si="2"/>
        <v>529861.28</v>
      </c>
      <c r="W19" s="98">
        <f t="shared" si="2"/>
        <v>506137.16</v>
      </c>
      <c r="X19" s="98">
        <f t="shared" si="2"/>
        <v>457670.6</v>
      </c>
      <c r="Y19" s="98">
        <f t="shared" si="2"/>
        <v>405787.15</v>
      </c>
      <c r="Z19" s="98">
        <f t="shared" si="2"/>
        <v>382058.15</v>
      </c>
      <c r="AA19" s="98">
        <f t="shared" si="2"/>
        <v>337447.12</v>
      </c>
    </row>
    <row r="20" spans="1:27" ht="15.75" thickTop="1"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</row>
    <row r="21" spans="1:27"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</row>
  </sheetData>
  <sortState ref="A1:B873">
    <sortCondition ref="B1:B873"/>
  </sortState>
  <mergeCells count="1">
    <mergeCell ref="C1:AA1"/>
  </mergeCells>
  <pageMargins left="0.51181102362204722" right="0.51181102362204722" top="0.78740157480314965" bottom="0.78740157480314965" header="0.31496062992125984" footer="0.31496062992125984"/>
  <pageSetup paperSize="9" scale="3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873"/>
  <sheetViews>
    <sheetView workbookViewId="0">
      <selection activeCell="A4" sqref="A4"/>
    </sheetView>
  </sheetViews>
  <sheetFormatPr defaultRowHeight="15"/>
  <cols>
    <col min="1" max="1" width="45.28515625" bestFit="1" customWidth="1"/>
    <col min="2" max="2" width="13.85546875" customWidth="1"/>
    <col min="3" max="3" width="9.5703125" bestFit="1" customWidth="1"/>
    <col min="4" max="4" width="10.5703125" bestFit="1" customWidth="1"/>
    <col min="7" max="8" width="9.5703125" bestFit="1" customWidth="1"/>
  </cols>
  <sheetData>
    <row r="1" spans="1:8">
      <c r="A1" s="39" t="s">
        <v>45</v>
      </c>
      <c r="B1" s="99">
        <v>1123.1099999999999</v>
      </c>
      <c r="C1">
        <v>0</v>
      </c>
      <c r="D1" s="107">
        <f>B1+C1</f>
        <v>1123.1099999999999</v>
      </c>
      <c r="E1">
        <v>153.9</v>
      </c>
      <c r="F1">
        <v>400</v>
      </c>
      <c r="G1" s="39">
        <f>D1*0.3</f>
        <v>336.93299999999994</v>
      </c>
      <c r="H1" s="39">
        <f>D1+E1+F1+G1</f>
        <v>2013.943</v>
      </c>
    </row>
    <row r="2" spans="1:8">
      <c r="A2" s="39" t="s">
        <v>448</v>
      </c>
      <c r="B2" s="99">
        <v>1123.1099999999999</v>
      </c>
      <c r="C2">
        <v>0</v>
      </c>
      <c r="D2" s="107">
        <f>B2+C2</f>
        <v>1123.1099999999999</v>
      </c>
      <c r="E2">
        <v>153.9</v>
      </c>
      <c r="F2">
        <v>400</v>
      </c>
      <c r="G2" s="39">
        <f t="shared" ref="G2:G41" si="0">D2*0.3</f>
        <v>336.93299999999994</v>
      </c>
      <c r="H2" s="39">
        <f t="shared" ref="H2:H41" si="1">D2+E2+F2+G2</f>
        <v>2013.943</v>
      </c>
    </row>
    <row r="3" spans="1:8">
      <c r="A3" s="39" t="s">
        <v>450</v>
      </c>
      <c r="B3" s="99">
        <v>1922.1</v>
      </c>
      <c r="C3">
        <v>187.4</v>
      </c>
      <c r="D3" s="107">
        <f>B3+C3</f>
        <v>2109.5</v>
      </c>
      <c r="E3">
        <v>153.9</v>
      </c>
      <c r="F3">
        <v>400</v>
      </c>
      <c r="G3" s="39">
        <f t="shared" si="0"/>
        <v>632.85</v>
      </c>
      <c r="H3" s="39">
        <f t="shared" si="1"/>
        <v>3296.25</v>
      </c>
    </row>
    <row r="4" spans="1:8">
      <c r="A4" s="39" t="s">
        <v>680</v>
      </c>
      <c r="B4" s="99">
        <v>1922.1</v>
      </c>
      <c r="C4">
        <v>187.4</v>
      </c>
      <c r="D4" s="107">
        <f>B4+C4</f>
        <v>2109.5</v>
      </c>
      <c r="E4">
        <v>153.9</v>
      </c>
      <c r="F4">
        <v>400</v>
      </c>
      <c r="G4" s="39">
        <f t="shared" si="0"/>
        <v>632.85</v>
      </c>
      <c r="H4" s="39">
        <f t="shared" si="1"/>
        <v>3296.25</v>
      </c>
    </row>
    <row r="5" spans="1:8">
      <c r="A5" s="39" t="s">
        <v>61</v>
      </c>
      <c r="B5" s="99">
        <v>1639.2</v>
      </c>
      <c r="C5">
        <f>B5*0.3</f>
        <v>491.76</v>
      </c>
      <c r="D5" s="107">
        <f>B5+C5</f>
        <v>2130.96</v>
      </c>
      <c r="E5">
        <v>153.9</v>
      </c>
      <c r="F5">
        <v>400</v>
      </c>
      <c r="G5" s="39">
        <f t="shared" si="0"/>
        <v>639.28800000000001</v>
      </c>
      <c r="H5" s="39">
        <f t="shared" si="1"/>
        <v>3324.1480000000001</v>
      </c>
    </row>
    <row r="6" spans="1:8">
      <c r="A6" s="39" t="s">
        <v>104</v>
      </c>
      <c r="B6" s="102">
        <v>5.18</v>
      </c>
      <c r="C6">
        <v>0</v>
      </c>
      <c r="D6" s="39">
        <f>B6*220</f>
        <v>1139.5999999999999</v>
      </c>
      <c r="E6">
        <v>153.9</v>
      </c>
      <c r="F6">
        <v>400</v>
      </c>
      <c r="G6" s="39">
        <f t="shared" si="0"/>
        <v>341.87999999999994</v>
      </c>
      <c r="H6" s="39">
        <f t="shared" si="1"/>
        <v>2035.3799999999999</v>
      </c>
    </row>
    <row r="7" spans="1:8">
      <c r="A7" s="39" t="s">
        <v>18</v>
      </c>
      <c r="B7" s="99">
        <v>1037.17</v>
      </c>
      <c r="C7">
        <v>0</v>
      </c>
      <c r="D7" s="107">
        <f t="shared" ref="D7:D12" si="2">B7+C7</f>
        <v>1037.17</v>
      </c>
      <c r="E7">
        <v>153.9</v>
      </c>
      <c r="F7">
        <v>400</v>
      </c>
      <c r="G7" s="39">
        <f t="shared" si="0"/>
        <v>311.15100000000001</v>
      </c>
      <c r="H7" s="39">
        <f t="shared" si="1"/>
        <v>1902.2210000000002</v>
      </c>
    </row>
    <row r="8" spans="1:8">
      <c r="A8" s="39" t="s">
        <v>943</v>
      </c>
      <c r="B8" s="99">
        <v>1123.1099999999999</v>
      </c>
      <c r="C8">
        <v>0</v>
      </c>
      <c r="D8" s="107">
        <f t="shared" si="2"/>
        <v>1123.1099999999999</v>
      </c>
      <c r="E8">
        <v>153.9</v>
      </c>
      <c r="F8">
        <v>400</v>
      </c>
      <c r="G8" s="39">
        <f t="shared" si="0"/>
        <v>336.93299999999994</v>
      </c>
      <c r="H8" s="39">
        <f t="shared" si="1"/>
        <v>2013.943</v>
      </c>
    </row>
    <row r="9" spans="1:8">
      <c r="A9" s="39" t="s">
        <v>9</v>
      </c>
      <c r="B9" s="99">
        <v>1123.1099999999999</v>
      </c>
      <c r="C9">
        <v>187.4</v>
      </c>
      <c r="D9" s="107">
        <f t="shared" si="2"/>
        <v>1310.51</v>
      </c>
      <c r="E9">
        <v>153.9</v>
      </c>
      <c r="F9">
        <v>400</v>
      </c>
      <c r="G9" s="39">
        <f t="shared" si="0"/>
        <v>393.15299999999996</v>
      </c>
      <c r="H9" s="39">
        <f t="shared" si="1"/>
        <v>2257.5630000000001</v>
      </c>
    </row>
    <row r="10" spans="1:8">
      <c r="A10" s="39" t="s">
        <v>20</v>
      </c>
      <c r="B10" s="99">
        <v>1123.1099999999999</v>
      </c>
      <c r="C10">
        <v>0</v>
      </c>
      <c r="D10" s="107">
        <f t="shared" si="2"/>
        <v>1123.1099999999999</v>
      </c>
      <c r="E10">
        <v>153.9</v>
      </c>
      <c r="F10">
        <v>400</v>
      </c>
      <c r="G10" s="39">
        <f t="shared" si="0"/>
        <v>336.93299999999994</v>
      </c>
      <c r="H10" s="39">
        <f t="shared" si="1"/>
        <v>2013.943</v>
      </c>
    </row>
    <row r="11" spans="1:8">
      <c r="A11" s="39" t="s">
        <v>722</v>
      </c>
      <c r="B11" s="99">
        <v>2722.85</v>
      </c>
      <c r="C11">
        <v>0</v>
      </c>
      <c r="D11" s="107">
        <f t="shared" si="2"/>
        <v>2722.85</v>
      </c>
      <c r="E11">
        <v>153.9</v>
      </c>
      <c r="F11">
        <v>400</v>
      </c>
      <c r="G11" s="39">
        <f t="shared" si="0"/>
        <v>816.8549999999999</v>
      </c>
      <c r="H11" s="39">
        <f t="shared" si="1"/>
        <v>4093.605</v>
      </c>
    </row>
    <row r="12" spans="1:8">
      <c r="A12" s="39" t="s">
        <v>79</v>
      </c>
      <c r="B12" s="99">
        <v>2722.85</v>
      </c>
      <c r="C12">
        <v>0</v>
      </c>
      <c r="D12" s="107">
        <f t="shared" si="2"/>
        <v>2722.85</v>
      </c>
      <c r="E12">
        <v>153.9</v>
      </c>
      <c r="F12">
        <v>400</v>
      </c>
      <c r="G12" s="39">
        <f t="shared" si="0"/>
        <v>816.8549999999999</v>
      </c>
      <c r="H12" s="39">
        <f t="shared" si="1"/>
        <v>4093.605</v>
      </c>
    </row>
    <row r="13" spans="1:8">
      <c r="A13" s="39" t="s">
        <v>947</v>
      </c>
      <c r="B13" s="105">
        <v>20.71</v>
      </c>
      <c r="C13">
        <v>0</v>
      </c>
      <c r="D13" s="39">
        <f>B13*220</f>
        <v>4556.2</v>
      </c>
      <c r="E13">
        <v>153.9</v>
      </c>
      <c r="F13">
        <v>400</v>
      </c>
      <c r="G13" s="39">
        <f t="shared" si="0"/>
        <v>1366.86</v>
      </c>
      <c r="H13" s="39">
        <f t="shared" si="1"/>
        <v>6476.9599999999991</v>
      </c>
    </row>
    <row r="14" spans="1:8">
      <c r="A14" s="39" t="s">
        <v>26</v>
      </c>
      <c r="B14" s="99">
        <v>2722.85</v>
      </c>
      <c r="C14">
        <v>0</v>
      </c>
      <c r="D14" s="107">
        <f t="shared" ref="D14:D21" si="3">B14+C14</f>
        <v>2722.85</v>
      </c>
      <c r="E14">
        <v>153.9</v>
      </c>
      <c r="F14">
        <v>400</v>
      </c>
      <c r="G14" s="39">
        <f t="shared" si="0"/>
        <v>816.8549999999999</v>
      </c>
      <c r="H14" s="39">
        <f t="shared" si="1"/>
        <v>4093.605</v>
      </c>
    </row>
    <row r="15" spans="1:8">
      <c r="A15" s="39" t="s">
        <v>689</v>
      </c>
      <c r="B15" s="99">
        <v>4303.3500000000004</v>
      </c>
      <c r="C15" s="39">
        <f>B15*0.48</f>
        <v>2065.6080000000002</v>
      </c>
      <c r="D15" s="107">
        <f t="shared" si="3"/>
        <v>6368.9580000000005</v>
      </c>
      <c r="E15">
        <v>153.9</v>
      </c>
      <c r="F15">
        <v>400</v>
      </c>
      <c r="G15" s="39">
        <f t="shared" si="0"/>
        <v>1910.6874</v>
      </c>
      <c r="H15" s="39">
        <f t="shared" si="1"/>
        <v>8833.5454000000009</v>
      </c>
    </row>
    <row r="16" spans="1:8">
      <c r="A16" s="39" t="s">
        <v>544</v>
      </c>
      <c r="B16" s="99">
        <v>1123.1099999999999</v>
      </c>
      <c r="C16">
        <v>187.4</v>
      </c>
      <c r="D16" s="107">
        <f t="shared" si="3"/>
        <v>1310.51</v>
      </c>
      <c r="E16">
        <v>153.9</v>
      </c>
      <c r="F16">
        <v>400</v>
      </c>
      <c r="G16" s="39">
        <f t="shared" si="0"/>
        <v>393.15299999999996</v>
      </c>
      <c r="H16" s="39">
        <f t="shared" si="1"/>
        <v>2257.5630000000001</v>
      </c>
    </row>
    <row r="17" spans="1:8">
      <c r="A17" s="39" t="s">
        <v>90</v>
      </c>
      <c r="B17" s="99">
        <v>2722.85</v>
      </c>
      <c r="C17">
        <v>0</v>
      </c>
      <c r="D17" s="107">
        <f t="shared" si="3"/>
        <v>2722.85</v>
      </c>
      <c r="E17">
        <v>153.9</v>
      </c>
      <c r="F17">
        <v>400</v>
      </c>
      <c r="G17" s="39">
        <f t="shared" si="0"/>
        <v>816.8549999999999</v>
      </c>
      <c r="H17" s="39">
        <f t="shared" si="1"/>
        <v>4093.605</v>
      </c>
    </row>
    <row r="18" spans="1:8">
      <c r="A18" s="39" t="s">
        <v>464</v>
      </c>
      <c r="B18" s="99">
        <v>3068.17</v>
      </c>
      <c r="C18">
        <v>1955.97</v>
      </c>
      <c r="D18" s="107">
        <f t="shared" si="3"/>
        <v>5024.1400000000003</v>
      </c>
      <c r="E18">
        <v>153.9</v>
      </c>
      <c r="F18">
        <v>400</v>
      </c>
      <c r="G18" s="39">
        <f t="shared" si="0"/>
        <v>1507.242</v>
      </c>
      <c r="H18" s="39">
        <f t="shared" si="1"/>
        <v>7085.2820000000002</v>
      </c>
    </row>
    <row r="19" spans="1:8">
      <c r="A19" s="39" t="s">
        <v>405</v>
      </c>
      <c r="B19" s="99">
        <v>1123.1099999999999</v>
      </c>
      <c r="C19">
        <v>0</v>
      </c>
      <c r="D19" s="107">
        <f t="shared" si="3"/>
        <v>1123.1099999999999</v>
      </c>
      <c r="E19">
        <v>153.9</v>
      </c>
      <c r="F19">
        <v>400</v>
      </c>
      <c r="G19" s="39">
        <f t="shared" si="0"/>
        <v>336.93299999999994</v>
      </c>
      <c r="H19" s="39">
        <f t="shared" si="1"/>
        <v>2013.943</v>
      </c>
    </row>
    <row r="20" spans="1:8">
      <c r="A20" s="39" t="s">
        <v>82</v>
      </c>
      <c r="B20" s="99">
        <v>1123.1099999999999</v>
      </c>
      <c r="C20">
        <v>0</v>
      </c>
      <c r="D20" s="107">
        <f t="shared" si="3"/>
        <v>1123.1099999999999</v>
      </c>
      <c r="E20">
        <v>153.9</v>
      </c>
      <c r="F20">
        <v>400</v>
      </c>
      <c r="G20" s="39">
        <f t="shared" si="0"/>
        <v>336.93299999999994</v>
      </c>
      <c r="H20" s="39">
        <f t="shared" si="1"/>
        <v>2013.943</v>
      </c>
    </row>
    <row r="21" spans="1:8">
      <c r="A21" s="39" t="s">
        <v>140</v>
      </c>
      <c r="B21" s="106">
        <v>4052.59</v>
      </c>
      <c r="C21" s="39">
        <f>B21*0.3</f>
        <v>1215.777</v>
      </c>
      <c r="D21" s="107">
        <f t="shared" si="3"/>
        <v>5268.3670000000002</v>
      </c>
      <c r="E21">
        <v>153.9</v>
      </c>
      <c r="F21">
        <v>400</v>
      </c>
      <c r="G21" s="39">
        <f t="shared" si="0"/>
        <v>1580.5101</v>
      </c>
      <c r="H21" s="39">
        <f t="shared" si="1"/>
        <v>7402.7770999999993</v>
      </c>
    </row>
    <row r="22" spans="1:8">
      <c r="A22" s="39" t="s">
        <v>23</v>
      </c>
      <c r="B22" s="103">
        <v>7.71</v>
      </c>
      <c r="C22">
        <v>0</v>
      </c>
      <c r="D22" s="39">
        <f>B22*120</f>
        <v>925.2</v>
      </c>
      <c r="E22">
        <v>153.9</v>
      </c>
      <c r="F22">
        <v>400</v>
      </c>
      <c r="G22" s="39">
        <f t="shared" si="0"/>
        <v>277.56</v>
      </c>
      <c r="H22" s="39">
        <f t="shared" si="1"/>
        <v>1756.66</v>
      </c>
    </row>
    <row r="23" spans="1:8" ht="15.75" thickBot="1">
      <c r="A23" s="39" t="s">
        <v>459</v>
      </c>
      <c r="B23" s="99">
        <v>2722.85</v>
      </c>
      <c r="C23">
        <v>187.4</v>
      </c>
      <c r="D23" s="107">
        <f t="shared" ref="D23:D30" si="4">B23+C23</f>
        <v>2910.25</v>
      </c>
      <c r="E23">
        <v>153.9</v>
      </c>
      <c r="F23">
        <v>400</v>
      </c>
      <c r="G23" s="39">
        <f t="shared" si="0"/>
        <v>873.07499999999993</v>
      </c>
      <c r="H23" s="39">
        <f t="shared" si="1"/>
        <v>4337.2250000000004</v>
      </c>
    </row>
    <row r="24" spans="1:8" ht="15.75" thickBot="1">
      <c r="A24" s="39" t="s">
        <v>785</v>
      </c>
      <c r="B24" s="101">
        <v>4914.8900000000003</v>
      </c>
      <c r="C24">
        <v>0</v>
      </c>
      <c r="D24" s="107">
        <f t="shared" si="4"/>
        <v>4914.8900000000003</v>
      </c>
      <c r="E24">
        <v>153.9</v>
      </c>
      <c r="F24">
        <v>400</v>
      </c>
      <c r="G24" s="39">
        <f t="shared" si="0"/>
        <v>1474.4670000000001</v>
      </c>
      <c r="H24" s="39">
        <f t="shared" si="1"/>
        <v>6943.2569999999996</v>
      </c>
    </row>
    <row r="25" spans="1:8">
      <c r="A25" s="39" t="s">
        <v>498</v>
      </c>
      <c r="B25" s="101">
        <v>4914.8900000000003</v>
      </c>
      <c r="C25">
        <v>0</v>
      </c>
      <c r="D25" s="107">
        <f t="shared" si="4"/>
        <v>4914.8900000000003</v>
      </c>
      <c r="E25">
        <v>153.9</v>
      </c>
      <c r="F25">
        <v>400</v>
      </c>
      <c r="G25" s="39">
        <f t="shared" si="0"/>
        <v>1474.4670000000001</v>
      </c>
      <c r="H25" s="39">
        <f t="shared" si="1"/>
        <v>6943.2569999999996</v>
      </c>
    </row>
    <row r="26" spans="1:8">
      <c r="A26" s="39" t="s">
        <v>15</v>
      </c>
      <c r="B26" s="99">
        <v>1922.1</v>
      </c>
      <c r="C26">
        <v>0</v>
      </c>
      <c r="D26" s="107">
        <f t="shared" si="4"/>
        <v>1922.1</v>
      </c>
      <c r="E26">
        <v>153.9</v>
      </c>
      <c r="F26">
        <v>400</v>
      </c>
      <c r="G26" s="39">
        <f t="shared" si="0"/>
        <v>576.63</v>
      </c>
      <c r="H26" s="39">
        <f t="shared" si="1"/>
        <v>3052.63</v>
      </c>
    </row>
    <row r="27" spans="1:8">
      <c r="A27" s="39" t="s">
        <v>126</v>
      </c>
      <c r="B27" s="99">
        <v>2722.85</v>
      </c>
      <c r="C27">
        <v>0</v>
      </c>
      <c r="D27" s="107">
        <f t="shared" si="4"/>
        <v>2722.85</v>
      </c>
      <c r="E27">
        <v>153.9</v>
      </c>
      <c r="F27">
        <v>400</v>
      </c>
      <c r="G27" s="39">
        <f t="shared" si="0"/>
        <v>816.8549999999999</v>
      </c>
      <c r="H27" s="39">
        <f t="shared" si="1"/>
        <v>4093.605</v>
      </c>
    </row>
    <row r="28" spans="1:8">
      <c r="A28" s="39" t="s">
        <v>64</v>
      </c>
      <c r="B28" s="99">
        <v>1639.2</v>
      </c>
      <c r="C28" s="39">
        <f>B28*0.3</f>
        <v>491.76</v>
      </c>
      <c r="D28" s="107">
        <f t="shared" si="4"/>
        <v>2130.96</v>
      </c>
      <c r="E28">
        <v>153.9</v>
      </c>
      <c r="F28">
        <v>400</v>
      </c>
      <c r="G28" s="39">
        <f t="shared" si="0"/>
        <v>639.28800000000001</v>
      </c>
      <c r="H28" s="39">
        <f t="shared" si="1"/>
        <v>3324.1480000000001</v>
      </c>
    </row>
    <row r="29" spans="1:8">
      <c r="A29" s="39" t="s">
        <v>71</v>
      </c>
      <c r="B29" s="99">
        <v>2722.85</v>
      </c>
      <c r="C29">
        <v>0</v>
      </c>
      <c r="D29" s="107">
        <f t="shared" si="4"/>
        <v>2722.85</v>
      </c>
      <c r="E29">
        <v>153.9</v>
      </c>
      <c r="F29">
        <v>400</v>
      </c>
      <c r="G29" s="39">
        <f t="shared" si="0"/>
        <v>816.8549999999999</v>
      </c>
      <c r="H29" s="39">
        <f t="shared" si="1"/>
        <v>4093.605</v>
      </c>
    </row>
    <row r="30" spans="1:8">
      <c r="A30" s="39" t="s">
        <v>472</v>
      </c>
      <c r="B30" s="99">
        <v>3068.17</v>
      </c>
      <c r="C30">
        <f>3596.39+702.03</f>
        <v>4298.42</v>
      </c>
      <c r="D30" s="107">
        <f t="shared" si="4"/>
        <v>7366.59</v>
      </c>
      <c r="E30">
        <v>153.9</v>
      </c>
      <c r="F30">
        <v>400</v>
      </c>
      <c r="G30" s="39">
        <f t="shared" si="0"/>
        <v>2209.9769999999999</v>
      </c>
      <c r="H30" s="39">
        <f t="shared" si="1"/>
        <v>10130.467000000001</v>
      </c>
    </row>
    <row r="31" spans="1:8">
      <c r="A31" s="39" t="s">
        <v>452</v>
      </c>
      <c r="B31" s="102">
        <v>60.64</v>
      </c>
      <c r="C31">
        <v>187.4</v>
      </c>
      <c r="D31" s="39">
        <f>B31*150*1.1667</f>
        <v>10612.3032</v>
      </c>
      <c r="E31">
        <v>153.9</v>
      </c>
      <c r="F31">
        <v>400</v>
      </c>
      <c r="G31" s="39">
        <f t="shared" si="0"/>
        <v>3183.6909599999999</v>
      </c>
      <c r="H31" s="39">
        <f t="shared" si="1"/>
        <v>14349.89416</v>
      </c>
    </row>
    <row r="32" spans="1:8">
      <c r="A32" s="39" t="s">
        <v>958</v>
      </c>
      <c r="B32" s="99">
        <v>12483.75</v>
      </c>
      <c r="C32">
        <f>5192.08+187.4</f>
        <v>5379.48</v>
      </c>
      <c r="D32" s="107">
        <f>B32</f>
        <v>12483.75</v>
      </c>
      <c r="E32">
        <v>153.9</v>
      </c>
      <c r="F32">
        <v>400</v>
      </c>
      <c r="G32" s="39">
        <f t="shared" si="0"/>
        <v>3745.125</v>
      </c>
      <c r="H32" s="39">
        <f t="shared" si="1"/>
        <v>16782.775000000001</v>
      </c>
    </row>
    <row r="33" spans="1:8">
      <c r="A33" s="39" t="s">
        <v>424</v>
      </c>
      <c r="B33" s="100">
        <v>1847.1</v>
      </c>
      <c r="C33">
        <v>0</v>
      </c>
      <c r="D33" s="107">
        <f>B33</f>
        <v>1847.1</v>
      </c>
      <c r="E33">
        <v>153.9</v>
      </c>
      <c r="F33">
        <v>400</v>
      </c>
      <c r="G33" s="39">
        <f t="shared" si="0"/>
        <v>554.13</v>
      </c>
      <c r="H33" s="39">
        <f t="shared" si="1"/>
        <v>2955.13</v>
      </c>
    </row>
    <row r="34" spans="1:8">
      <c r="A34" s="39" t="s">
        <v>12</v>
      </c>
      <c r="B34" s="99">
        <v>1316.93</v>
      </c>
      <c r="C34">
        <v>0</v>
      </c>
      <c r="D34" s="107">
        <f>B34+C34</f>
        <v>1316.93</v>
      </c>
      <c r="E34">
        <v>153.9</v>
      </c>
      <c r="F34">
        <v>400</v>
      </c>
      <c r="G34" s="39">
        <f t="shared" si="0"/>
        <v>395.07900000000001</v>
      </c>
      <c r="H34" s="39">
        <f t="shared" si="1"/>
        <v>2265.9090000000001</v>
      </c>
    </row>
    <row r="35" spans="1:8">
      <c r="A35" s="39" t="s">
        <v>525</v>
      </c>
      <c r="B35" s="99">
        <v>1544.21</v>
      </c>
      <c r="C35" s="39">
        <f>B35*0.3+187.4</f>
        <v>650.66300000000001</v>
      </c>
      <c r="D35" s="107">
        <f>B35+C35</f>
        <v>2194.873</v>
      </c>
      <c r="E35">
        <v>153.9</v>
      </c>
      <c r="F35">
        <v>400</v>
      </c>
      <c r="G35" s="39">
        <f t="shared" si="0"/>
        <v>658.46190000000001</v>
      </c>
      <c r="H35" s="39">
        <f t="shared" si="1"/>
        <v>3407.2349000000004</v>
      </c>
    </row>
    <row r="36" spans="1:8">
      <c r="A36" s="39" t="s">
        <v>107</v>
      </c>
      <c r="B36" s="102">
        <v>12.41</v>
      </c>
      <c r="C36">
        <v>0</v>
      </c>
      <c r="D36" s="39">
        <f>B36*173.25</f>
        <v>2150.0324999999998</v>
      </c>
      <c r="E36">
        <v>153.9</v>
      </c>
      <c r="F36">
        <v>400</v>
      </c>
      <c r="G36" s="39">
        <f t="shared" si="0"/>
        <v>645.00974999999994</v>
      </c>
      <c r="H36" s="39">
        <f t="shared" si="1"/>
        <v>3348.9422500000001</v>
      </c>
    </row>
    <row r="37" spans="1:8">
      <c r="A37" s="39" t="s">
        <v>98</v>
      </c>
      <c r="B37" s="102">
        <v>14.55</v>
      </c>
      <c r="C37">
        <v>0</v>
      </c>
      <c r="D37" s="39">
        <f>B37*165</f>
        <v>2400.75</v>
      </c>
      <c r="E37">
        <v>153.9</v>
      </c>
      <c r="F37">
        <v>400</v>
      </c>
      <c r="G37" s="39">
        <f t="shared" si="0"/>
        <v>720.22500000000002</v>
      </c>
      <c r="H37" s="39">
        <f t="shared" si="1"/>
        <v>3674.875</v>
      </c>
    </row>
    <row r="38" spans="1:8" ht="15.75" thickBot="1">
      <c r="A38" s="39" t="s">
        <v>492</v>
      </c>
      <c r="B38" s="99">
        <v>2722.85</v>
      </c>
      <c r="C38">
        <v>0</v>
      </c>
      <c r="D38" s="107">
        <f>B38+C38</f>
        <v>2722.85</v>
      </c>
      <c r="E38">
        <v>153.9</v>
      </c>
      <c r="F38">
        <v>400</v>
      </c>
      <c r="G38" s="39">
        <f t="shared" si="0"/>
        <v>816.8549999999999</v>
      </c>
      <c r="H38" s="39">
        <f t="shared" si="1"/>
        <v>4093.605</v>
      </c>
    </row>
    <row r="39" spans="1:8">
      <c r="A39" s="39" t="s">
        <v>296</v>
      </c>
      <c r="B39" s="104">
        <v>5806.18</v>
      </c>
      <c r="C39">
        <v>0</v>
      </c>
      <c r="D39" s="107">
        <f>B39+C39</f>
        <v>5806.18</v>
      </c>
      <c r="E39">
        <v>153.9</v>
      </c>
      <c r="F39">
        <v>400</v>
      </c>
      <c r="G39" s="39">
        <f t="shared" si="0"/>
        <v>1741.854</v>
      </c>
      <c r="H39" s="39">
        <f t="shared" si="1"/>
        <v>8101.9340000000002</v>
      </c>
    </row>
    <row r="40" spans="1:8">
      <c r="A40" s="39" t="s">
        <v>60</v>
      </c>
      <c r="B40" s="99">
        <v>1123.1099999999999</v>
      </c>
      <c r="C40">
        <v>0</v>
      </c>
      <c r="D40" s="107">
        <f>B40+C40</f>
        <v>1123.1099999999999</v>
      </c>
      <c r="E40">
        <v>153.9</v>
      </c>
      <c r="F40">
        <v>400</v>
      </c>
      <c r="G40" s="39">
        <f t="shared" si="0"/>
        <v>336.93299999999994</v>
      </c>
      <c r="H40" s="39">
        <f t="shared" si="1"/>
        <v>2013.943</v>
      </c>
    </row>
    <row r="41" spans="1:8">
      <c r="A41" s="39" t="s">
        <v>35</v>
      </c>
      <c r="B41" s="99">
        <v>1922.1</v>
      </c>
      <c r="C41">
        <v>0</v>
      </c>
      <c r="D41" s="107">
        <f>B41+C41</f>
        <v>1922.1</v>
      </c>
      <c r="E41">
        <v>153.9</v>
      </c>
      <c r="F41">
        <v>400</v>
      </c>
      <c r="G41" s="39">
        <f t="shared" si="0"/>
        <v>576.63</v>
      </c>
      <c r="H41" s="39">
        <f t="shared" si="1"/>
        <v>3052.63</v>
      </c>
    </row>
    <row r="42" spans="1:8">
      <c r="A42" s="39"/>
    </row>
    <row r="43" spans="1:8">
      <c r="A43" s="39"/>
    </row>
    <row r="44" spans="1:8">
      <c r="A44" s="39"/>
    </row>
    <row r="45" spans="1:8">
      <c r="A45" s="39"/>
    </row>
    <row r="46" spans="1:8">
      <c r="A46" s="39"/>
    </row>
    <row r="47" spans="1:8">
      <c r="A47" s="39"/>
    </row>
    <row r="48" spans="1:8">
      <c r="A48" s="39"/>
    </row>
    <row r="49" spans="1:1">
      <c r="A49" s="39"/>
    </row>
    <row r="50" spans="1:1">
      <c r="A50" s="39"/>
    </row>
    <row r="51" spans="1:1">
      <c r="A51" s="39"/>
    </row>
    <row r="52" spans="1:1">
      <c r="A52" s="39"/>
    </row>
    <row r="53" spans="1:1">
      <c r="A53" s="39"/>
    </row>
    <row r="54" spans="1:1">
      <c r="A54" s="39"/>
    </row>
    <row r="55" spans="1:1">
      <c r="A55" s="39"/>
    </row>
    <row r="56" spans="1:1">
      <c r="A56" s="39"/>
    </row>
    <row r="57" spans="1:1">
      <c r="A57" s="39"/>
    </row>
    <row r="58" spans="1:1">
      <c r="A58" s="39"/>
    </row>
    <row r="59" spans="1:1">
      <c r="A59" s="39"/>
    </row>
    <row r="60" spans="1:1">
      <c r="A60" s="39"/>
    </row>
    <row r="61" spans="1:1">
      <c r="A61" s="39"/>
    </row>
    <row r="62" spans="1:1">
      <c r="A62" s="39"/>
    </row>
    <row r="63" spans="1:1">
      <c r="A63" s="39"/>
    </row>
    <row r="64" spans="1:1">
      <c r="A64" s="39"/>
    </row>
    <row r="65" spans="1:1">
      <c r="A65" s="39"/>
    </row>
    <row r="66" spans="1:1">
      <c r="A66" s="39"/>
    </row>
    <row r="67" spans="1:1">
      <c r="A67" s="39"/>
    </row>
    <row r="68" spans="1:1">
      <c r="A68" s="39"/>
    </row>
    <row r="69" spans="1:1">
      <c r="A69" s="39"/>
    </row>
    <row r="70" spans="1:1">
      <c r="A70" s="39"/>
    </row>
    <row r="71" spans="1:1">
      <c r="A71" s="39"/>
    </row>
    <row r="72" spans="1:1">
      <c r="A72" s="39"/>
    </row>
    <row r="73" spans="1:1">
      <c r="A73" s="39"/>
    </row>
    <row r="74" spans="1:1">
      <c r="A74" s="39"/>
    </row>
    <row r="75" spans="1:1">
      <c r="A75" s="39"/>
    </row>
    <row r="76" spans="1:1">
      <c r="A76" s="39"/>
    </row>
    <row r="77" spans="1:1">
      <c r="A77" s="39"/>
    </row>
    <row r="78" spans="1:1">
      <c r="A78" s="39"/>
    </row>
    <row r="79" spans="1:1">
      <c r="A79" s="39"/>
    </row>
    <row r="80" spans="1:1">
      <c r="A80" s="39"/>
    </row>
    <row r="81" spans="1:1">
      <c r="A81" s="39"/>
    </row>
    <row r="82" spans="1:1">
      <c r="A82" s="39"/>
    </row>
    <row r="83" spans="1:1">
      <c r="A83" s="39"/>
    </row>
    <row r="84" spans="1:1">
      <c r="A84" s="39"/>
    </row>
    <row r="85" spans="1:1">
      <c r="A85" s="39"/>
    </row>
    <row r="86" spans="1:1">
      <c r="A86" s="39"/>
    </row>
    <row r="87" spans="1:1">
      <c r="A87" s="39"/>
    </row>
    <row r="88" spans="1:1">
      <c r="A88" s="39"/>
    </row>
    <row r="89" spans="1:1">
      <c r="A89" s="39"/>
    </row>
    <row r="90" spans="1:1">
      <c r="A90" s="39"/>
    </row>
    <row r="91" spans="1:1">
      <c r="A91" s="39"/>
    </row>
    <row r="92" spans="1:1">
      <c r="A92" s="39"/>
    </row>
    <row r="93" spans="1:1">
      <c r="A93" s="39"/>
    </row>
    <row r="94" spans="1:1">
      <c r="A94" s="39"/>
    </row>
    <row r="95" spans="1:1">
      <c r="A95" s="39"/>
    </row>
    <row r="96" spans="1:1">
      <c r="A96" s="39"/>
    </row>
    <row r="97" spans="1:1">
      <c r="A97" s="39"/>
    </row>
    <row r="98" spans="1:1">
      <c r="A98" s="39"/>
    </row>
    <row r="99" spans="1:1">
      <c r="A99" s="39"/>
    </row>
    <row r="100" spans="1:1">
      <c r="A100" s="39"/>
    </row>
    <row r="101" spans="1:1">
      <c r="A101" s="39"/>
    </row>
    <row r="102" spans="1:1">
      <c r="A102" s="39"/>
    </row>
    <row r="103" spans="1:1">
      <c r="A103" s="39"/>
    </row>
    <row r="104" spans="1:1">
      <c r="A104" s="39"/>
    </row>
    <row r="105" spans="1:1">
      <c r="A105" s="39"/>
    </row>
    <row r="106" spans="1:1">
      <c r="A106" s="39"/>
    </row>
    <row r="107" spans="1:1">
      <c r="A107" s="39"/>
    </row>
    <row r="108" spans="1:1">
      <c r="A108" s="39"/>
    </row>
    <row r="109" spans="1:1">
      <c r="A109" s="39"/>
    </row>
    <row r="110" spans="1:1">
      <c r="A110" s="39"/>
    </row>
    <row r="111" spans="1:1">
      <c r="A111" s="39"/>
    </row>
    <row r="112" spans="1:1">
      <c r="A112" s="39"/>
    </row>
    <row r="113" spans="1:1">
      <c r="A113" s="39"/>
    </row>
    <row r="114" spans="1:1">
      <c r="A114" s="39"/>
    </row>
    <row r="115" spans="1:1">
      <c r="A115" s="39"/>
    </row>
    <row r="116" spans="1:1">
      <c r="A116" s="39"/>
    </row>
    <row r="117" spans="1:1">
      <c r="A117" s="39"/>
    </row>
    <row r="118" spans="1:1">
      <c r="A118" s="39"/>
    </row>
    <row r="119" spans="1:1">
      <c r="A119" s="39"/>
    </row>
    <row r="120" spans="1:1">
      <c r="A120" s="39"/>
    </row>
    <row r="121" spans="1:1">
      <c r="A121" s="39"/>
    </row>
    <row r="122" spans="1:1">
      <c r="A122" s="39"/>
    </row>
    <row r="123" spans="1:1">
      <c r="A123" s="39"/>
    </row>
    <row r="124" spans="1:1">
      <c r="A124" s="39"/>
    </row>
    <row r="125" spans="1:1">
      <c r="A125" s="39"/>
    </row>
    <row r="126" spans="1:1">
      <c r="A126" s="39"/>
    </row>
    <row r="127" spans="1:1">
      <c r="A127" s="39"/>
    </row>
    <row r="128" spans="1:1">
      <c r="A128" s="39"/>
    </row>
    <row r="129" spans="1:1">
      <c r="A129" s="39"/>
    </row>
    <row r="130" spans="1:1">
      <c r="A130" s="39"/>
    </row>
    <row r="131" spans="1:1">
      <c r="A131" s="39"/>
    </row>
    <row r="132" spans="1:1">
      <c r="A132" s="39"/>
    </row>
    <row r="133" spans="1:1">
      <c r="A133" s="39"/>
    </row>
    <row r="134" spans="1:1">
      <c r="A134" s="39"/>
    </row>
    <row r="135" spans="1:1">
      <c r="A135" s="39"/>
    </row>
    <row r="136" spans="1:1">
      <c r="A136" s="39"/>
    </row>
    <row r="137" spans="1:1">
      <c r="A137" s="39"/>
    </row>
    <row r="138" spans="1:1">
      <c r="A138" s="39"/>
    </row>
    <row r="139" spans="1:1">
      <c r="A139" s="39"/>
    </row>
    <row r="140" spans="1:1">
      <c r="A140" s="39"/>
    </row>
    <row r="141" spans="1:1">
      <c r="A141" s="39"/>
    </row>
    <row r="142" spans="1:1">
      <c r="A142" s="39"/>
    </row>
    <row r="143" spans="1:1">
      <c r="A143" s="39"/>
    </row>
    <row r="144" spans="1:1">
      <c r="A144" s="39"/>
    </row>
    <row r="145" spans="1:1">
      <c r="A145" s="39"/>
    </row>
    <row r="146" spans="1:1">
      <c r="A146" s="39"/>
    </row>
    <row r="147" spans="1:1">
      <c r="A147" s="39"/>
    </row>
    <row r="148" spans="1:1">
      <c r="A148" s="39"/>
    </row>
    <row r="149" spans="1:1">
      <c r="A149" s="39"/>
    </row>
    <row r="150" spans="1:1">
      <c r="A150" s="39"/>
    </row>
    <row r="151" spans="1:1">
      <c r="A151" s="39"/>
    </row>
    <row r="152" spans="1:1">
      <c r="A152" s="39"/>
    </row>
    <row r="153" spans="1:1">
      <c r="A153" s="39"/>
    </row>
    <row r="154" spans="1:1">
      <c r="A154" s="39"/>
    </row>
    <row r="155" spans="1:1">
      <c r="A155" s="39"/>
    </row>
    <row r="156" spans="1:1">
      <c r="A156" s="39"/>
    </row>
    <row r="157" spans="1:1">
      <c r="A157" s="39"/>
    </row>
    <row r="158" spans="1:1">
      <c r="A158" s="39"/>
    </row>
    <row r="159" spans="1:1">
      <c r="A159" s="39"/>
    </row>
    <row r="160" spans="1:1">
      <c r="A160" s="39"/>
    </row>
    <row r="161" spans="1:1">
      <c r="A161" s="39"/>
    </row>
    <row r="162" spans="1:1">
      <c r="A162" s="39"/>
    </row>
    <row r="163" spans="1:1">
      <c r="A163" s="39"/>
    </row>
    <row r="164" spans="1:1">
      <c r="A164" s="39"/>
    </row>
    <row r="165" spans="1:1">
      <c r="A165" s="39"/>
    </row>
    <row r="166" spans="1:1">
      <c r="A166" s="39"/>
    </row>
    <row r="167" spans="1:1">
      <c r="A167" s="39"/>
    </row>
    <row r="168" spans="1:1">
      <c r="A168" s="39"/>
    </row>
    <row r="169" spans="1:1">
      <c r="A169" s="39"/>
    </row>
    <row r="170" spans="1:1">
      <c r="A170" s="39"/>
    </row>
    <row r="171" spans="1:1">
      <c r="A171" s="39"/>
    </row>
    <row r="172" spans="1:1">
      <c r="A172" s="39"/>
    </row>
    <row r="173" spans="1:1">
      <c r="A173" s="39"/>
    </row>
    <row r="174" spans="1:1">
      <c r="A174" s="39"/>
    </row>
    <row r="175" spans="1:1">
      <c r="A175" s="39"/>
    </row>
    <row r="176" spans="1:1">
      <c r="A176" s="39"/>
    </row>
    <row r="177" spans="1:1">
      <c r="A177" s="39"/>
    </row>
    <row r="178" spans="1:1">
      <c r="A178" s="39"/>
    </row>
    <row r="179" spans="1:1">
      <c r="A179" s="39"/>
    </row>
    <row r="180" spans="1:1">
      <c r="A180" s="39"/>
    </row>
    <row r="181" spans="1:1">
      <c r="A181" s="39"/>
    </row>
    <row r="182" spans="1:1">
      <c r="A182" s="39"/>
    </row>
    <row r="183" spans="1:1">
      <c r="A183" s="39"/>
    </row>
    <row r="184" spans="1:1">
      <c r="A184" s="39"/>
    </row>
    <row r="185" spans="1:1">
      <c r="A185" s="39"/>
    </row>
    <row r="186" spans="1:1">
      <c r="A186" s="39"/>
    </row>
    <row r="187" spans="1:1">
      <c r="A187" s="39"/>
    </row>
    <row r="188" spans="1:1">
      <c r="A188" s="39"/>
    </row>
    <row r="189" spans="1:1">
      <c r="A189" s="39"/>
    </row>
    <row r="190" spans="1:1">
      <c r="A190" s="39"/>
    </row>
    <row r="191" spans="1:1">
      <c r="A191" s="39"/>
    </row>
    <row r="192" spans="1:1">
      <c r="A192" s="39"/>
    </row>
    <row r="193" spans="1:1">
      <c r="A193" s="39"/>
    </row>
    <row r="194" spans="1:1">
      <c r="A194" s="39"/>
    </row>
    <row r="195" spans="1:1">
      <c r="A195" s="39"/>
    </row>
    <row r="196" spans="1:1">
      <c r="A196" s="39"/>
    </row>
    <row r="197" spans="1:1">
      <c r="A197" s="39"/>
    </row>
    <row r="198" spans="1:1">
      <c r="A198" s="39"/>
    </row>
    <row r="199" spans="1:1">
      <c r="A199" s="39"/>
    </row>
    <row r="200" spans="1:1">
      <c r="A200" s="39"/>
    </row>
    <row r="201" spans="1:1">
      <c r="A201" s="39"/>
    </row>
    <row r="202" spans="1:1">
      <c r="A202" s="39"/>
    </row>
    <row r="203" spans="1:1">
      <c r="A203" s="39"/>
    </row>
    <row r="204" spans="1:1">
      <c r="A204" s="39"/>
    </row>
    <row r="205" spans="1:1">
      <c r="A205" s="39"/>
    </row>
    <row r="206" spans="1:1">
      <c r="A206" s="39"/>
    </row>
    <row r="207" spans="1:1">
      <c r="A207" s="39"/>
    </row>
    <row r="208" spans="1:1">
      <c r="A208" s="39"/>
    </row>
    <row r="209" spans="1:1">
      <c r="A209" s="39"/>
    </row>
    <row r="210" spans="1:1">
      <c r="A210" s="39"/>
    </row>
    <row r="211" spans="1:1">
      <c r="A211" s="39"/>
    </row>
    <row r="212" spans="1:1">
      <c r="A212" s="39"/>
    </row>
    <row r="213" spans="1:1">
      <c r="A213" s="39"/>
    </row>
    <row r="214" spans="1:1">
      <c r="A214" s="39"/>
    </row>
    <row r="215" spans="1:1">
      <c r="A215" s="39"/>
    </row>
    <row r="216" spans="1:1">
      <c r="A216" s="39"/>
    </row>
    <row r="217" spans="1:1">
      <c r="A217" s="39"/>
    </row>
    <row r="218" spans="1:1">
      <c r="A218" s="39"/>
    </row>
    <row r="219" spans="1:1">
      <c r="A219" s="39"/>
    </row>
    <row r="220" spans="1:1">
      <c r="A220" s="39"/>
    </row>
    <row r="221" spans="1:1">
      <c r="A221" s="39"/>
    </row>
    <row r="222" spans="1:1">
      <c r="A222" s="39"/>
    </row>
    <row r="223" spans="1:1">
      <c r="A223" s="39"/>
    </row>
    <row r="224" spans="1:1">
      <c r="A224" s="39"/>
    </row>
    <row r="225" spans="1:1">
      <c r="A225" s="39"/>
    </row>
    <row r="226" spans="1:1">
      <c r="A226" s="39"/>
    </row>
    <row r="227" spans="1:1">
      <c r="A227" s="39"/>
    </row>
    <row r="228" spans="1:1">
      <c r="A228" s="39"/>
    </row>
    <row r="229" spans="1:1">
      <c r="A229" s="39"/>
    </row>
    <row r="230" spans="1:1">
      <c r="A230" s="39"/>
    </row>
    <row r="231" spans="1:1">
      <c r="A231" s="39"/>
    </row>
    <row r="232" spans="1:1">
      <c r="A232" s="39"/>
    </row>
    <row r="233" spans="1:1">
      <c r="A233" s="39"/>
    </row>
    <row r="234" spans="1:1">
      <c r="A234" s="39"/>
    </row>
    <row r="235" spans="1:1">
      <c r="A235" s="39"/>
    </row>
    <row r="236" spans="1:1">
      <c r="A236" s="39"/>
    </row>
    <row r="237" spans="1:1">
      <c r="A237" s="39"/>
    </row>
    <row r="238" spans="1:1">
      <c r="A238" s="39"/>
    </row>
    <row r="239" spans="1:1">
      <c r="A239" s="39"/>
    </row>
    <row r="240" spans="1:1">
      <c r="A240" s="39"/>
    </row>
    <row r="241" spans="1:1">
      <c r="A241" s="39"/>
    </row>
    <row r="242" spans="1:1">
      <c r="A242" s="39"/>
    </row>
    <row r="243" spans="1:1">
      <c r="A243" s="39"/>
    </row>
    <row r="244" spans="1:1">
      <c r="A244" s="39"/>
    </row>
    <row r="245" spans="1:1">
      <c r="A245" s="39"/>
    </row>
    <row r="246" spans="1:1">
      <c r="A246" s="39"/>
    </row>
    <row r="247" spans="1:1">
      <c r="A247" s="39"/>
    </row>
    <row r="248" spans="1:1">
      <c r="A248" s="39"/>
    </row>
    <row r="249" spans="1:1">
      <c r="A249" s="39"/>
    </row>
    <row r="250" spans="1:1">
      <c r="A250" s="39"/>
    </row>
    <row r="251" spans="1:1">
      <c r="A251" s="39"/>
    </row>
    <row r="252" spans="1:1">
      <c r="A252" s="39"/>
    </row>
    <row r="253" spans="1:1">
      <c r="A253" s="39"/>
    </row>
    <row r="254" spans="1:1">
      <c r="A254" s="39"/>
    </row>
    <row r="255" spans="1:1">
      <c r="A255" s="39"/>
    </row>
    <row r="256" spans="1:1">
      <c r="A256" s="39"/>
    </row>
    <row r="257" spans="1:1">
      <c r="A257" s="39"/>
    </row>
    <row r="258" spans="1:1">
      <c r="A258" s="39"/>
    </row>
    <row r="259" spans="1:1">
      <c r="A259" s="39"/>
    </row>
    <row r="260" spans="1:1">
      <c r="A260" s="39"/>
    </row>
    <row r="261" spans="1:1">
      <c r="A261" s="39"/>
    </row>
    <row r="262" spans="1:1">
      <c r="A262" s="39"/>
    </row>
    <row r="263" spans="1:1">
      <c r="A263" s="39"/>
    </row>
    <row r="264" spans="1:1">
      <c r="A264" s="39"/>
    </row>
    <row r="265" spans="1:1">
      <c r="A265" s="39"/>
    </row>
    <row r="266" spans="1:1">
      <c r="A266" s="39"/>
    </row>
    <row r="267" spans="1:1">
      <c r="A267" s="39"/>
    </row>
    <row r="268" spans="1:1">
      <c r="A268" s="39"/>
    </row>
    <row r="269" spans="1:1">
      <c r="A269" s="39"/>
    </row>
    <row r="270" spans="1:1">
      <c r="A270" s="39"/>
    </row>
    <row r="271" spans="1:1">
      <c r="A271" s="39"/>
    </row>
    <row r="272" spans="1:1">
      <c r="A272" s="39"/>
    </row>
    <row r="273" spans="1:1">
      <c r="A273" s="39"/>
    </row>
    <row r="274" spans="1:1">
      <c r="A274" s="39"/>
    </row>
    <row r="275" spans="1:1">
      <c r="A275" s="39"/>
    </row>
    <row r="276" spans="1:1">
      <c r="A276" s="39"/>
    </row>
    <row r="277" spans="1:1">
      <c r="A277" s="39"/>
    </row>
    <row r="278" spans="1:1">
      <c r="A278" s="39"/>
    </row>
    <row r="279" spans="1:1">
      <c r="A279" s="39"/>
    </row>
    <row r="280" spans="1:1">
      <c r="A280" s="39"/>
    </row>
    <row r="281" spans="1:1">
      <c r="A281" s="39"/>
    </row>
    <row r="282" spans="1:1">
      <c r="A282" s="39"/>
    </row>
    <row r="283" spans="1:1">
      <c r="A283" s="39"/>
    </row>
    <row r="284" spans="1:1">
      <c r="A284" s="39"/>
    </row>
    <row r="285" spans="1:1">
      <c r="A285" s="39"/>
    </row>
    <row r="286" spans="1:1">
      <c r="A286" s="39"/>
    </row>
    <row r="287" spans="1:1">
      <c r="A287" s="39"/>
    </row>
    <row r="288" spans="1:1">
      <c r="A288" s="39"/>
    </row>
    <row r="289" spans="1:1">
      <c r="A289" s="39"/>
    </row>
    <row r="290" spans="1:1">
      <c r="A290" s="39"/>
    </row>
    <row r="291" spans="1:1">
      <c r="A291" s="39"/>
    </row>
    <row r="292" spans="1:1">
      <c r="A292" s="39"/>
    </row>
    <row r="293" spans="1:1">
      <c r="A293" s="39"/>
    </row>
    <row r="294" spans="1:1">
      <c r="A294" s="39"/>
    </row>
    <row r="295" spans="1:1">
      <c r="A295" s="39"/>
    </row>
    <row r="296" spans="1:1">
      <c r="A296" s="39"/>
    </row>
    <row r="297" spans="1:1">
      <c r="A297" s="39"/>
    </row>
    <row r="298" spans="1:1">
      <c r="A298" s="39"/>
    </row>
    <row r="299" spans="1:1">
      <c r="A299" s="39"/>
    </row>
    <row r="300" spans="1:1">
      <c r="A300" s="39"/>
    </row>
    <row r="301" spans="1:1">
      <c r="A301" s="39"/>
    </row>
    <row r="302" spans="1:1">
      <c r="A302" s="39"/>
    </row>
    <row r="303" spans="1:1">
      <c r="A303" s="39"/>
    </row>
    <row r="304" spans="1:1">
      <c r="A304" s="39"/>
    </row>
    <row r="305" spans="1:1">
      <c r="A305" s="39"/>
    </row>
    <row r="306" spans="1:1">
      <c r="A306" s="39"/>
    </row>
    <row r="307" spans="1:1">
      <c r="A307" s="39"/>
    </row>
    <row r="308" spans="1:1">
      <c r="A308" s="39"/>
    </row>
    <row r="309" spans="1:1">
      <c r="A309" s="39"/>
    </row>
    <row r="310" spans="1:1">
      <c r="A310" s="39"/>
    </row>
    <row r="311" spans="1:1">
      <c r="A311" s="39"/>
    </row>
    <row r="312" spans="1:1">
      <c r="A312" s="39"/>
    </row>
    <row r="313" spans="1:1">
      <c r="A313" s="39"/>
    </row>
    <row r="314" spans="1:1">
      <c r="A314" s="39"/>
    </row>
    <row r="315" spans="1:1">
      <c r="A315" s="39"/>
    </row>
    <row r="316" spans="1:1">
      <c r="A316" s="39"/>
    </row>
    <row r="317" spans="1:1">
      <c r="A317" s="39"/>
    </row>
    <row r="318" spans="1:1">
      <c r="A318" s="39"/>
    </row>
    <row r="319" spans="1:1">
      <c r="A319" s="39"/>
    </row>
    <row r="320" spans="1:1">
      <c r="A320" s="39"/>
    </row>
    <row r="321" spans="1:1">
      <c r="A321" s="39"/>
    </row>
    <row r="322" spans="1:1">
      <c r="A322" s="39"/>
    </row>
    <row r="323" spans="1:1">
      <c r="A323" s="39"/>
    </row>
    <row r="324" spans="1:1">
      <c r="A324" s="39"/>
    </row>
    <row r="325" spans="1:1">
      <c r="A325" s="39"/>
    </row>
    <row r="326" spans="1:1">
      <c r="A326" s="39"/>
    </row>
    <row r="327" spans="1:1">
      <c r="A327" s="39"/>
    </row>
    <row r="328" spans="1:1">
      <c r="A328" s="39"/>
    </row>
    <row r="329" spans="1:1">
      <c r="A329" s="39"/>
    </row>
    <row r="330" spans="1:1">
      <c r="A330" s="39"/>
    </row>
    <row r="331" spans="1:1">
      <c r="A331" s="39"/>
    </row>
    <row r="332" spans="1:1">
      <c r="A332" s="39"/>
    </row>
    <row r="333" spans="1:1">
      <c r="A333" s="39"/>
    </row>
    <row r="334" spans="1:1">
      <c r="A334" s="39"/>
    </row>
    <row r="335" spans="1:1">
      <c r="A335" s="39"/>
    </row>
    <row r="336" spans="1:1">
      <c r="A336" s="39"/>
    </row>
    <row r="337" spans="1:1">
      <c r="A337" s="39"/>
    </row>
    <row r="338" spans="1:1">
      <c r="A338" s="39"/>
    </row>
    <row r="339" spans="1:1">
      <c r="A339" s="39"/>
    </row>
    <row r="340" spans="1:1">
      <c r="A340" s="39"/>
    </row>
    <row r="341" spans="1:1">
      <c r="A341" s="39"/>
    </row>
    <row r="342" spans="1:1">
      <c r="A342" s="39"/>
    </row>
    <row r="343" spans="1:1">
      <c r="A343" s="39"/>
    </row>
    <row r="344" spans="1:1">
      <c r="A344" s="39"/>
    </row>
    <row r="345" spans="1:1">
      <c r="A345" s="39"/>
    </row>
    <row r="346" spans="1:1">
      <c r="A346" s="39"/>
    </row>
    <row r="347" spans="1:1">
      <c r="A347" s="39"/>
    </row>
    <row r="348" spans="1:1">
      <c r="A348" s="39"/>
    </row>
    <row r="349" spans="1:1">
      <c r="A349" s="39"/>
    </row>
    <row r="350" spans="1:1">
      <c r="A350" s="39"/>
    </row>
    <row r="351" spans="1:1">
      <c r="A351" s="39"/>
    </row>
    <row r="352" spans="1:1">
      <c r="A352" s="39"/>
    </row>
    <row r="353" spans="1:1">
      <c r="A353" s="39"/>
    </row>
    <row r="354" spans="1:1">
      <c r="A354" s="39"/>
    </row>
    <row r="355" spans="1:1">
      <c r="A355" s="39"/>
    </row>
    <row r="356" spans="1:1">
      <c r="A356" s="39"/>
    </row>
    <row r="357" spans="1:1">
      <c r="A357" s="39"/>
    </row>
    <row r="358" spans="1:1">
      <c r="A358" s="39"/>
    </row>
    <row r="359" spans="1:1">
      <c r="A359" s="39"/>
    </row>
    <row r="360" spans="1:1">
      <c r="A360" s="39"/>
    </row>
    <row r="361" spans="1:1">
      <c r="A361" s="39"/>
    </row>
    <row r="362" spans="1:1">
      <c r="A362" s="39"/>
    </row>
    <row r="363" spans="1:1">
      <c r="A363" s="39"/>
    </row>
    <row r="364" spans="1:1">
      <c r="A364" s="39"/>
    </row>
    <row r="365" spans="1:1">
      <c r="A365" s="39"/>
    </row>
    <row r="366" spans="1:1">
      <c r="A366" s="39"/>
    </row>
    <row r="367" spans="1:1">
      <c r="A367" s="39"/>
    </row>
    <row r="368" spans="1:1">
      <c r="A368" s="39"/>
    </row>
    <row r="369" spans="1:1">
      <c r="A369" s="39"/>
    </row>
    <row r="370" spans="1:1">
      <c r="A370" s="39"/>
    </row>
    <row r="371" spans="1:1">
      <c r="A371" s="39"/>
    </row>
    <row r="372" spans="1:1">
      <c r="A372" s="39"/>
    </row>
    <row r="373" spans="1:1">
      <c r="A373" s="39"/>
    </row>
    <row r="374" spans="1:1">
      <c r="A374" s="39"/>
    </row>
    <row r="375" spans="1:1">
      <c r="A375" s="39"/>
    </row>
    <row r="376" spans="1:1">
      <c r="A376" s="39"/>
    </row>
    <row r="377" spans="1:1">
      <c r="A377" s="39"/>
    </row>
    <row r="378" spans="1:1">
      <c r="A378" s="39"/>
    </row>
    <row r="379" spans="1:1">
      <c r="A379" s="39"/>
    </row>
    <row r="380" spans="1:1">
      <c r="A380" s="39"/>
    </row>
    <row r="381" spans="1:1">
      <c r="A381" s="39"/>
    </row>
    <row r="382" spans="1:1">
      <c r="A382" s="39"/>
    </row>
    <row r="383" spans="1:1">
      <c r="A383" s="39"/>
    </row>
    <row r="384" spans="1:1">
      <c r="A384" s="39"/>
    </row>
    <row r="385" spans="1:1">
      <c r="A385" s="39"/>
    </row>
    <row r="386" spans="1:1">
      <c r="A386" s="39"/>
    </row>
    <row r="387" spans="1:1">
      <c r="A387" s="39"/>
    </row>
    <row r="388" spans="1:1">
      <c r="A388" s="39"/>
    </row>
    <row r="389" spans="1:1">
      <c r="A389" s="39"/>
    </row>
    <row r="390" spans="1:1">
      <c r="A390" s="39"/>
    </row>
    <row r="391" spans="1:1">
      <c r="A391" s="39"/>
    </row>
    <row r="392" spans="1:1">
      <c r="A392" s="39"/>
    </row>
    <row r="393" spans="1:1">
      <c r="A393" s="39"/>
    </row>
    <row r="394" spans="1:1">
      <c r="A394" s="39"/>
    </row>
    <row r="395" spans="1:1">
      <c r="A395" s="39"/>
    </row>
    <row r="396" spans="1:1">
      <c r="A396" s="39"/>
    </row>
    <row r="397" spans="1:1">
      <c r="A397" s="39"/>
    </row>
    <row r="398" spans="1:1">
      <c r="A398" s="39"/>
    </row>
    <row r="399" spans="1:1">
      <c r="A399" s="39"/>
    </row>
    <row r="400" spans="1:1">
      <c r="A400" s="39"/>
    </row>
    <row r="401" spans="1:1">
      <c r="A401" s="39"/>
    </row>
    <row r="402" spans="1:1">
      <c r="A402" s="39"/>
    </row>
    <row r="403" spans="1:1">
      <c r="A403" s="39"/>
    </row>
    <row r="404" spans="1:1">
      <c r="A404" s="39"/>
    </row>
    <row r="405" spans="1:1">
      <c r="A405" s="39"/>
    </row>
    <row r="406" spans="1:1">
      <c r="A406" s="39"/>
    </row>
    <row r="407" spans="1:1">
      <c r="A407" s="39"/>
    </row>
    <row r="408" spans="1:1">
      <c r="A408" s="39"/>
    </row>
    <row r="409" spans="1:1">
      <c r="A409" s="39"/>
    </row>
    <row r="410" spans="1:1">
      <c r="A410" s="39"/>
    </row>
    <row r="411" spans="1:1">
      <c r="A411" s="39"/>
    </row>
    <row r="412" spans="1:1">
      <c r="A412" s="39"/>
    </row>
    <row r="413" spans="1:1">
      <c r="A413" s="39"/>
    </row>
    <row r="414" spans="1:1">
      <c r="A414" s="39"/>
    </row>
    <row r="415" spans="1:1">
      <c r="A415" s="39"/>
    </row>
    <row r="416" spans="1:1">
      <c r="A416" s="39"/>
    </row>
    <row r="417" spans="1:1">
      <c r="A417" s="39"/>
    </row>
    <row r="418" spans="1:1">
      <c r="A418" s="39"/>
    </row>
    <row r="419" spans="1:1">
      <c r="A419" s="39"/>
    </row>
    <row r="420" spans="1:1">
      <c r="A420" s="39"/>
    </row>
    <row r="421" spans="1:1">
      <c r="A421" s="39"/>
    </row>
    <row r="422" spans="1:1">
      <c r="A422" s="39"/>
    </row>
    <row r="423" spans="1:1">
      <c r="A423" s="39"/>
    </row>
    <row r="424" spans="1:1">
      <c r="A424" s="39"/>
    </row>
    <row r="425" spans="1:1">
      <c r="A425" s="39"/>
    </row>
    <row r="426" spans="1:1">
      <c r="A426" s="39"/>
    </row>
    <row r="427" spans="1:1">
      <c r="A427" s="39"/>
    </row>
    <row r="428" spans="1:1">
      <c r="A428" s="39"/>
    </row>
    <row r="429" spans="1:1">
      <c r="A429" s="39"/>
    </row>
    <row r="430" spans="1:1">
      <c r="A430" s="39"/>
    </row>
    <row r="431" spans="1:1">
      <c r="A431" s="39"/>
    </row>
    <row r="432" spans="1:1">
      <c r="A432" s="39"/>
    </row>
    <row r="433" spans="1:1">
      <c r="A433" s="39"/>
    </row>
    <row r="434" spans="1:1">
      <c r="A434" s="39"/>
    </row>
    <row r="435" spans="1:1">
      <c r="A435" s="39"/>
    </row>
    <row r="436" spans="1:1">
      <c r="A436" s="39"/>
    </row>
    <row r="437" spans="1:1">
      <c r="A437" s="39"/>
    </row>
    <row r="438" spans="1:1">
      <c r="A438" s="39"/>
    </row>
    <row r="439" spans="1:1">
      <c r="A439" s="39"/>
    </row>
    <row r="440" spans="1:1">
      <c r="A440" s="39"/>
    </row>
    <row r="441" spans="1:1">
      <c r="A441" s="39"/>
    </row>
    <row r="442" spans="1:1">
      <c r="A442" s="39"/>
    </row>
    <row r="443" spans="1:1">
      <c r="A443" s="39"/>
    </row>
    <row r="444" spans="1:1">
      <c r="A444" s="39"/>
    </row>
    <row r="445" spans="1:1">
      <c r="A445" s="39"/>
    </row>
    <row r="446" spans="1:1">
      <c r="A446" s="39"/>
    </row>
    <row r="447" spans="1:1">
      <c r="A447" s="39"/>
    </row>
    <row r="448" spans="1:1">
      <c r="A448" s="39"/>
    </row>
    <row r="449" spans="1:1">
      <c r="A449" s="39"/>
    </row>
    <row r="450" spans="1:1">
      <c r="A450" s="39"/>
    </row>
    <row r="451" spans="1:1">
      <c r="A451" s="39"/>
    </row>
    <row r="452" spans="1:1">
      <c r="A452" s="39"/>
    </row>
    <row r="453" spans="1:1">
      <c r="A453" s="39"/>
    </row>
    <row r="454" spans="1:1">
      <c r="A454" s="39"/>
    </row>
    <row r="455" spans="1:1">
      <c r="A455" s="39"/>
    </row>
    <row r="456" spans="1:1">
      <c r="A456" s="39"/>
    </row>
    <row r="457" spans="1:1">
      <c r="A457" s="39"/>
    </row>
    <row r="458" spans="1:1">
      <c r="A458" s="39"/>
    </row>
    <row r="459" spans="1:1">
      <c r="A459" s="39"/>
    </row>
    <row r="460" spans="1:1">
      <c r="A460" s="39"/>
    </row>
    <row r="461" spans="1:1">
      <c r="A461" s="39"/>
    </row>
    <row r="462" spans="1:1">
      <c r="A462" s="39"/>
    </row>
    <row r="463" spans="1:1">
      <c r="A463" s="39"/>
    </row>
    <row r="464" spans="1:1">
      <c r="A464" s="39"/>
    </row>
    <row r="465" spans="1:1">
      <c r="A465" s="39"/>
    </row>
    <row r="466" spans="1:1">
      <c r="A466" s="39"/>
    </row>
    <row r="467" spans="1:1">
      <c r="A467" s="39"/>
    </row>
    <row r="468" spans="1:1">
      <c r="A468" s="39"/>
    </row>
    <row r="469" spans="1:1">
      <c r="A469" s="39"/>
    </row>
    <row r="470" spans="1:1">
      <c r="A470" s="39"/>
    </row>
    <row r="471" spans="1:1">
      <c r="A471" s="39"/>
    </row>
    <row r="472" spans="1:1">
      <c r="A472" s="39"/>
    </row>
    <row r="473" spans="1:1">
      <c r="A473" s="39"/>
    </row>
    <row r="474" spans="1:1">
      <c r="A474" s="39"/>
    </row>
    <row r="475" spans="1:1">
      <c r="A475" s="39"/>
    </row>
    <row r="476" spans="1:1">
      <c r="A476" s="39"/>
    </row>
    <row r="477" spans="1:1">
      <c r="A477" s="39"/>
    </row>
    <row r="478" spans="1:1">
      <c r="A478" s="39"/>
    </row>
    <row r="479" spans="1:1">
      <c r="A479" s="39"/>
    </row>
    <row r="480" spans="1:1">
      <c r="A480" s="39"/>
    </row>
    <row r="481" spans="1:1">
      <c r="A481" s="39"/>
    </row>
    <row r="482" spans="1:1">
      <c r="A482" s="39"/>
    </row>
    <row r="483" spans="1:1">
      <c r="A483" s="39"/>
    </row>
    <row r="484" spans="1:1">
      <c r="A484" s="39"/>
    </row>
    <row r="485" spans="1:1">
      <c r="A485" s="39"/>
    </row>
    <row r="486" spans="1:1">
      <c r="A486" s="39"/>
    </row>
    <row r="487" spans="1:1">
      <c r="A487" s="39"/>
    </row>
    <row r="488" spans="1:1">
      <c r="A488" s="39"/>
    </row>
    <row r="489" spans="1:1">
      <c r="A489" s="39"/>
    </row>
    <row r="490" spans="1:1">
      <c r="A490" s="39"/>
    </row>
    <row r="491" spans="1:1">
      <c r="A491" s="39"/>
    </row>
    <row r="492" spans="1:1">
      <c r="A492" s="39"/>
    </row>
    <row r="493" spans="1:1">
      <c r="A493" s="39"/>
    </row>
    <row r="494" spans="1:1">
      <c r="A494" s="39"/>
    </row>
    <row r="495" spans="1:1">
      <c r="A495" s="39"/>
    </row>
    <row r="496" spans="1:1">
      <c r="A496" s="39"/>
    </row>
    <row r="497" spans="1:1">
      <c r="A497" s="39"/>
    </row>
    <row r="498" spans="1:1">
      <c r="A498" s="39"/>
    </row>
    <row r="499" spans="1:1">
      <c r="A499" s="39"/>
    </row>
    <row r="500" spans="1:1">
      <c r="A500" s="39"/>
    </row>
    <row r="501" spans="1:1">
      <c r="A501" s="39"/>
    </row>
    <row r="502" spans="1:1">
      <c r="A502" s="39"/>
    </row>
    <row r="503" spans="1:1">
      <c r="A503" s="39"/>
    </row>
    <row r="504" spans="1:1">
      <c r="A504" s="39"/>
    </row>
    <row r="505" spans="1:1">
      <c r="A505" s="39"/>
    </row>
    <row r="506" spans="1:1">
      <c r="A506" s="39"/>
    </row>
    <row r="507" spans="1:1">
      <c r="A507" s="39"/>
    </row>
    <row r="508" spans="1:1">
      <c r="A508" s="39"/>
    </row>
    <row r="509" spans="1:1">
      <c r="A509" s="39"/>
    </row>
    <row r="510" spans="1:1">
      <c r="A510" s="39"/>
    </row>
    <row r="511" spans="1:1">
      <c r="A511" s="39"/>
    </row>
    <row r="512" spans="1:1">
      <c r="A512" s="39"/>
    </row>
    <row r="513" spans="1:1">
      <c r="A513" s="39"/>
    </row>
    <row r="514" spans="1:1">
      <c r="A514" s="39"/>
    </row>
    <row r="515" spans="1:1">
      <c r="A515" s="39"/>
    </row>
    <row r="516" spans="1:1">
      <c r="A516" s="39"/>
    </row>
    <row r="517" spans="1:1">
      <c r="A517" s="39"/>
    </row>
    <row r="518" spans="1:1">
      <c r="A518" s="39"/>
    </row>
    <row r="519" spans="1:1">
      <c r="A519" s="39"/>
    </row>
    <row r="520" spans="1:1">
      <c r="A520" s="39"/>
    </row>
    <row r="521" spans="1:1">
      <c r="A521" s="39"/>
    </row>
    <row r="522" spans="1:1">
      <c r="A522" s="39"/>
    </row>
    <row r="523" spans="1:1">
      <c r="A523" s="39"/>
    </row>
    <row r="524" spans="1:1">
      <c r="A524" s="39"/>
    </row>
    <row r="525" spans="1:1">
      <c r="A525" s="39"/>
    </row>
    <row r="526" spans="1:1">
      <c r="A526" s="39"/>
    </row>
    <row r="527" spans="1:1">
      <c r="A527" s="39"/>
    </row>
    <row r="528" spans="1:1">
      <c r="A528" s="39"/>
    </row>
    <row r="529" spans="1:1">
      <c r="A529" s="39"/>
    </row>
    <row r="530" spans="1:1">
      <c r="A530" s="39"/>
    </row>
    <row r="531" spans="1:1">
      <c r="A531" s="39"/>
    </row>
    <row r="532" spans="1:1">
      <c r="A532" s="39"/>
    </row>
    <row r="533" spans="1:1">
      <c r="A533" s="39"/>
    </row>
    <row r="534" spans="1:1">
      <c r="A534" s="39"/>
    </row>
    <row r="535" spans="1:1">
      <c r="A535" s="39"/>
    </row>
    <row r="536" spans="1:1">
      <c r="A536" s="39"/>
    </row>
    <row r="537" spans="1:1">
      <c r="A537" s="39"/>
    </row>
    <row r="538" spans="1:1">
      <c r="A538" s="39"/>
    </row>
    <row r="539" spans="1:1">
      <c r="A539" s="39"/>
    </row>
    <row r="540" spans="1:1">
      <c r="A540" s="39"/>
    </row>
    <row r="541" spans="1:1">
      <c r="A541" s="39"/>
    </row>
    <row r="542" spans="1:1">
      <c r="A542" s="39"/>
    </row>
    <row r="543" spans="1:1">
      <c r="A543" s="39"/>
    </row>
    <row r="544" spans="1:1">
      <c r="A544" s="39"/>
    </row>
    <row r="545" spans="1:1">
      <c r="A545" s="39"/>
    </row>
    <row r="546" spans="1:1">
      <c r="A546" s="39"/>
    </row>
    <row r="547" spans="1:1">
      <c r="A547" s="39"/>
    </row>
    <row r="548" spans="1:1">
      <c r="A548" s="39"/>
    </row>
    <row r="549" spans="1:1">
      <c r="A549" s="39"/>
    </row>
    <row r="550" spans="1:1">
      <c r="A550" s="39"/>
    </row>
    <row r="551" spans="1:1">
      <c r="A551" s="39"/>
    </row>
    <row r="552" spans="1:1">
      <c r="A552" s="39"/>
    </row>
    <row r="553" spans="1:1">
      <c r="A553" s="39"/>
    </row>
    <row r="554" spans="1:1">
      <c r="A554" s="39"/>
    </row>
    <row r="555" spans="1:1">
      <c r="A555" s="39"/>
    </row>
    <row r="556" spans="1:1">
      <c r="A556" s="39"/>
    </row>
    <row r="557" spans="1:1">
      <c r="A557" s="39"/>
    </row>
    <row r="558" spans="1:1">
      <c r="A558" s="39"/>
    </row>
    <row r="559" spans="1:1">
      <c r="A559" s="39"/>
    </row>
    <row r="560" spans="1:1">
      <c r="A560" s="39"/>
    </row>
    <row r="561" spans="1:1">
      <c r="A561" s="39"/>
    </row>
    <row r="562" spans="1:1">
      <c r="A562" s="39"/>
    </row>
    <row r="563" spans="1:1">
      <c r="A563" s="39"/>
    </row>
    <row r="564" spans="1:1">
      <c r="A564" s="39"/>
    </row>
    <row r="565" spans="1:1">
      <c r="A565" s="39"/>
    </row>
    <row r="566" spans="1:1">
      <c r="A566" s="39"/>
    </row>
    <row r="567" spans="1:1">
      <c r="A567" s="39"/>
    </row>
    <row r="568" spans="1:1">
      <c r="A568" s="39"/>
    </row>
    <row r="569" spans="1:1">
      <c r="A569" s="39"/>
    </row>
    <row r="570" spans="1:1">
      <c r="A570" s="39"/>
    </row>
    <row r="571" spans="1:1">
      <c r="A571" s="39"/>
    </row>
    <row r="572" spans="1:1">
      <c r="A572" s="39"/>
    </row>
    <row r="573" spans="1:1">
      <c r="A573" s="39"/>
    </row>
    <row r="574" spans="1:1">
      <c r="A574" s="39"/>
    </row>
    <row r="575" spans="1:1">
      <c r="A575" s="39"/>
    </row>
    <row r="576" spans="1:1">
      <c r="A576" s="39"/>
    </row>
    <row r="577" spans="1:1">
      <c r="A577" s="39"/>
    </row>
    <row r="578" spans="1:1">
      <c r="A578" s="39"/>
    </row>
    <row r="579" spans="1:1">
      <c r="A579" s="39"/>
    </row>
    <row r="580" spans="1:1">
      <c r="A580" s="39"/>
    </row>
    <row r="581" spans="1:1">
      <c r="A581" s="39"/>
    </row>
    <row r="582" spans="1:1">
      <c r="A582" s="39"/>
    </row>
    <row r="583" spans="1:1">
      <c r="A583" s="39"/>
    </row>
    <row r="584" spans="1:1">
      <c r="A584" s="39"/>
    </row>
    <row r="585" spans="1:1">
      <c r="A585" s="39"/>
    </row>
    <row r="586" spans="1:1">
      <c r="A586" s="39"/>
    </row>
    <row r="587" spans="1:1">
      <c r="A587" s="39"/>
    </row>
    <row r="588" spans="1:1">
      <c r="A588" s="39"/>
    </row>
    <row r="589" spans="1:1">
      <c r="A589" s="39"/>
    </row>
    <row r="590" spans="1:1">
      <c r="A590" s="39"/>
    </row>
    <row r="591" spans="1:1">
      <c r="A591" s="39"/>
    </row>
    <row r="592" spans="1:1">
      <c r="A592" s="39"/>
    </row>
    <row r="593" spans="1:1">
      <c r="A593" s="39"/>
    </row>
    <row r="594" spans="1:1">
      <c r="A594" s="39"/>
    </row>
    <row r="595" spans="1:1">
      <c r="A595" s="39"/>
    </row>
    <row r="596" spans="1:1">
      <c r="A596" s="39"/>
    </row>
    <row r="597" spans="1:1">
      <c r="A597" s="39"/>
    </row>
    <row r="598" spans="1:1">
      <c r="A598" s="39"/>
    </row>
    <row r="599" spans="1:1">
      <c r="A599" s="39"/>
    </row>
    <row r="600" spans="1:1">
      <c r="A600" s="39"/>
    </row>
    <row r="601" spans="1:1">
      <c r="A601" s="39"/>
    </row>
    <row r="602" spans="1:1">
      <c r="A602" s="39"/>
    </row>
    <row r="603" spans="1:1">
      <c r="A603" s="39"/>
    </row>
    <row r="604" spans="1:1">
      <c r="A604" s="39"/>
    </row>
    <row r="605" spans="1:1">
      <c r="A605" s="39"/>
    </row>
    <row r="606" spans="1:1">
      <c r="A606" s="39"/>
    </row>
    <row r="607" spans="1:1">
      <c r="A607" s="39"/>
    </row>
    <row r="608" spans="1:1">
      <c r="A608" s="39"/>
    </row>
    <row r="609" spans="1:1">
      <c r="A609" s="39"/>
    </row>
    <row r="610" spans="1:1">
      <c r="A610" s="39"/>
    </row>
    <row r="611" spans="1:1">
      <c r="A611" s="39"/>
    </row>
    <row r="612" spans="1:1">
      <c r="A612" s="39"/>
    </row>
    <row r="613" spans="1:1">
      <c r="A613" s="39"/>
    </row>
    <row r="614" spans="1:1">
      <c r="A614" s="39"/>
    </row>
    <row r="615" spans="1:1">
      <c r="A615" s="39"/>
    </row>
    <row r="616" spans="1:1">
      <c r="A616" s="39"/>
    </row>
    <row r="617" spans="1:1">
      <c r="A617" s="39"/>
    </row>
    <row r="618" spans="1:1">
      <c r="A618" s="39"/>
    </row>
    <row r="619" spans="1:1">
      <c r="A619" s="39"/>
    </row>
    <row r="620" spans="1:1">
      <c r="A620" s="39"/>
    </row>
    <row r="621" spans="1:1">
      <c r="A621" s="39"/>
    </row>
    <row r="622" spans="1:1">
      <c r="A622" s="39"/>
    </row>
    <row r="623" spans="1:1">
      <c r="A623" s="39"/>
    </row>
    <row r="624" spans="1:1">
      <c r="A624" s="39"/>
    </row>
    <row r="625" spans="1:1">
      <c r="A625" s="39"/>
    </row>
    <row r="626" spans="1:1">
      <c r="A626" s="39"/>
    </row>
    <row r="627" spans="1:1">
      <c r="A627" s="39"/>
    </row>
    <row r="628" spans="1:1">
      <c r="A628" s="39"/>
    </row>
    <row r="629" spans="1:1">
      <c r="A629" s="39"/>
    </row>
    <row r="630" spans="1:1">
      <c r="A630" s="39"/>
    </row>
    <row r="631" spans="1:1">
      <c r="A631" s="39"/>
    </row>
    <row r="632" spans="1:1">
      <c r="A632" s="39"/>
    </row>
    <row r="633" spans="1:1">
      <c r="A633" s="39"/>
    </row>
    <row r="634" spans="1:1">
      <c r="A634" s="39"/>
    </row>
    <row r="635" spans="1:1">
      <c r="A635" s="39"/>
    </row>
    <row r="636" spans="1:1">
      <c r="A636" s="39"/>
    </row>
    <row r="637" spans="1:1">
      <c r="A637" s="39"/>
    </row>
    <row r="638" spans="1:1">
      <c r="A638" s="39"/>
    </row>
    <row r="639" spans="1:1">
      <c r="A639" s="39"/>
    </row>
    <row r="640" spans="1:1">
      <c r="A640" s="39"/>
    </row>
    <row r="641" spans="1:1">
      <c r="A641" s="39"/>
    </row>
    <row r="642" spans="1:1">
      <c r="A642" s="39"/>
    </row>
    <row r="643" spans="1:1">
      <c r="A643" s="39"/>
    </row>
    <row r="644" spans="1:1">
      <c r="A644" s="39"/>
    </row>
    <row r="645" spans="1:1">
      <c r="A645" s="39"/>
    </row>
    <row r="646" spans="1:1">
      <c r="A646" s="39"/>
    </row>
    <row r="647" spans="1:1">
      <c r="A647" s="39"/>
    </row>
    <row r="648" spans="1:1">
      <c r="A648" s="39"/>
    </row>
    <row r="649" spans="1:1">
      <c r="A649" s="39"/>
    </row>
    <row r="650" spans="1:1">
      <c r="A650" s="39"/>
    </row>
    <row r="651" spans="1:1">
      <c r="A651" s="39"/>
    </row>
    <row r="652" spans="1:1">
      <c r="A652" s="39"/>
    </row>
    <row r="653" spans="1:1">
      <c r="A653" s="39"/>
    </row>
    <row r="654" spans="1:1">
      <c r="A654" s="39"/>
    </row>
    <row r="655" spans="1:1">
      <c r="A655" s="39"/>
    </row>
    <row r="656" spans="1:1">
      <c r="A656" s="39"/>
    </row>
    <row r="657" spans="1:1">
      <c r="A657" s="39"/>
    </row>
    <row r="658" spans="1:1">
      <c r="A658" s="39"/>
    </row>
    <row r="659" spans="1:1">
      <c r="A659" s="39"/>
    </row>
    <row r="660" spans="1:1">
      <c r="A660" s="39"/>
    </row>
    <row r="661" spans="1:1">
      <c r="A661" s="39"/>
    </row>
    <row r="662" spans="1:1">
      <c r="A662" s="39"/>
    </row>
    <row r="663" spans="1:1">
      <c r="A663" s="39"/>
    </row>
    <row r="664" spans="1:1">
      <c r="A664" s="39"/>
    </row>
    <row r="665" spans="1:1">
      <c r="A665" s="39"/>
    </row>
    <row r="666" spans="1:1">
      <c r="A666" s="39"/>
    </row>
    <row r="667" spans="1:1">
      <c r="A667" s="39"/>
    </row>
    <row r="668" spans="1:1">
      <c r="A668" s="39"/>
    </row>
    <row r="669" spans="1:1">
      <c r="A669" s="39"/>
    </row>
    <row r="670" spans="1:1">
      <c r="A670" s="39"/>
    </row>
    <row r="671" spans="1:1">
      <c r="A671" s="39"/>
    </row>
    <row r="672" spans="1:1">
      <c r="A672" s="39"/>
    </row>
    <row r="673" spans="1:1">
      <c r="A673" s="39"/>
    </row>
    <row r="674" spans="1:1">
      <c r="A674" s="39"/>
    </row>
    <row r="675" spans="1:1">
      <c r="A675" s="39"/>
    </row>
    <row r="676" spans="1:1">
      <c r="A676" s="39"/>
    </row>
    <row r="677" spans="1:1">
      <c r="A677" s="39"/>
    </row>
    <row r="678" spans="1:1">
      <c r="A678" s="39"/>
    </row>
    <row r="679" spans="1:1">
      <c r="A679" s="39"/>
    </row>
    <row r="680" spans="1:1">
      <c r="A680" s="39"/>
    </row>
    <row r="681" spans="1:1">
      <c r="A681" s="39"/>
    </row>
    <row r="682" spans="1:1">
      <c r="A682" s="39"/>
    </row>
    <row r="683" spans="1:1">
      <c r="A683" s="39"/>
    </row>
    <row r="684" spans="1:1">
      <c r="A684" s="39"/>
    </row>
    <row r="685" spans="1:1">
      <c r="A685" s="39"/>
    </row>
    <row r="686" spans="1:1">
      <c r="A686" s="39"/>
    </row>
    <row r="687" spans="1:1">
      <c r="A687" s="39"/>
    </row>
    <row r="688" spans="1:1">
      <c r="A688" s="39"/>
    </row>
    <row r="689" spans="1:1">
      <c r="A689" s="39"/>
    </row>
    <row r="690" spans="1:1">
      <c r="A690" s="39"/>
    </row>
    <row r="691" spans="1:1">
      <c r="A691" s="39"/>
    </row>
    <row r="692" spans="1:1">
      <c r="A692" s="39"/>
    </row>
    <row r="693" spans="1:1">
      <c r="A693" s="39"/>
    </row>
    <row r="694" spans="1:1">
      <c r="A694" s="39"/>
    </row>
    <row r="695" spans="1:1">
      <c r="A695" s="39"/>
    </row>
    <row r="696" spans="1:1">
      <c r="A696" s="39"/>
    </row>
    <row r="697" spans="1:1">
      <c r="A697" s="39"/>
    </row>
    <row r="698" spans="1:1">
      <c r="A698" s="39"/>
    </row>
    <row r="699" spans="1:1">
      <c r="A699" s="39"/>
    </row>
    <row r="700" spans="1:1">
      <c r="A700" s="39"/>
    </row>
    <row r="701" spans="1:1">
      <c r="A701" s="39"/>
    </row>
    <row r="702" spans="1:1">
      <c r="A702" s="39"/>
    </row>
    <row r="703" spans="1:1">
      <c r="A703" s="39"/>
    </row>
    <row r="704" spans="1:1">
      <c r="A704" s="39"/>
    </row>
    <row r="705" spans="1:1">
      <c r="A705" s="39"/>
    </row>
    <row r="706" spans="1:1">
      <c r="A706" s="39"/>
    </row>
    <row r="707" spans="1:1">
      <c r="A707" s="39"/>
    </row>
    <row r="708" spans="1:1">
      <c r="A708" s="39"/>
    </row>
    <row r="709" spans="1:1">
      <c r="A709" s="39"/>
    </row>
    <row r="710" spans="1:1">
      <c r="A710" s="39"/>
    </row>
    <row r="711" spans="1:1">
      <c r="A711" s="39"/>
    </row>
    <row r="712" spans="1:1">
      <c r="A712" s="39"/>
    </row>
    <row r="713" spans="1:1">
      <c r="A713" s="39"/>
    </row>
    <row r="714" spans="1:1">
      <c r="A714" s="39"/>
    </row>
    <row r="715" spans="1:1">
      <c r="A715" s="39"/>
    </row>
    <row r="716" spans="1:1">
      <c r="A716" s="39"/>
    </row>
    <row r="717" spans="1:1">
      <c r="A717" s="39"/>
    </row>
    <row r="718" spans="1:1">
      <c r="A718" s="39"/>
    </row>
    <row r="719" spans="1:1">
      <c r="A719" s="39"/>
    </row>
    <row r="720" spans="1:1">
      <c r="A720" s="39"/>
    </row>
    <row r="721" spans="1:1">
      <c r="A721" s="39"/>
    </row>
    <row r="722" spans="1:1">
      <c r="A722" s="39"/>
    </row>
    <row r="723" spans="1:1">
      <c r="A723" s="39"/>
    </row>
    <row r="724" spans="1:1">
      <c r="A724" s="39"/>
    </row>
    <row r="725" spans="1:1">
      <c r="A725" s="39"/>
    </row>
    <row r="726" spans="1:1">
      <c r="A726" s="39"/>
    </row>
    <row r="727" spans="1:1">
      <c r="A727" s="39"/>
    </row>
    <row r="728" spans="1:1">
      <c r="A728" s="39"/>
    </row>
    <row r="729" spans="1:1">
      <c r="A729" s="39"/>
    </row>
    <row r="730" spans="1:1">
      <c r="A730" s="39"/>
    </row>
    <row r="731" spans="1:1">
      <c r="A731" s="39"/>
    </row>
    <row r="732" spans="1:1">
      <c r="A732" s="39"/>
    </row>
    <row r="733" spans="1:1">
      <c r="A733" s="39"/>
    </row>
    <row r="734" spans="1:1">
      <c r="A734" s="39"/>
    </row>
    <row r="735" spans="1:1">
      <c r="A735" s="39"/>
    </row>
    <row r="736" spans="1:1">
      <c r="A736" s="39"/>
    </row>
    <row r="737" spans="1:1">
      <c r="A737" s="39"/>
    </row>
    <row r="738" spans="1:1">
      <c r="A738" s="39"/>
    </row>
    <row r="739" spans="1:1">
      <c r="A739" s="39"/>
    </row>
    <row r="740" spans="1:1">
      <c r="A740" s="39"/>
    </row>
    <row r="741" spans="1:1">
      <c r="A741" s="39"/>
    </row>
    <row r="742" spans="1:1">
      <c r="A742" s="39"/>
    </row>
    <row r="743" spans="1:1">
      <c r="A743" s="39"/>
    </row>
    <row r="744" spans="1:1">
      <c r="A744" s="39"/>
    </row>
    <row r="745" spans="1:1">
      <c r="A745" s="39"/>
    </row>
    <row r="746" spans="1:1">
      <c r="A746" s="39"/>
    </row>
    <row r="747" spans="1:1">
      <c r="A747" s="39"/>
    </row>
    <row r="748" spans="1:1">
      <c r="A748" s="39"/>
    </row>
    <row r="749" spans="1:1">
      <c r="A749" s="39"/>
    </row>
    <row r="750" spans="1:1">
      <c r="A750" s="39"/>
    </row>
    <row r="751" spans="1:1">
      <c r="A751" s="39"/>
    </row>
    <row r="752" spans="1:1">
      <c r="A752" s="39"/>
    </row>
    <row r="753" spans="1:1">
      <c r="A753" s="39"/>
    </row>
    <row r="754" spans="1:1">
      <c r="A754" s="39"/>
    </row>
    <row r="755" spans="1:1">
      <c r="A755" s="39"/>
    </row>
    <row r="756" spans="1:1">
      <c r="A756" s="39"/>
    </row>
    <row r="757" spans="1:1">
      <c r="A757" s="39"/>
    </row>
    <row r="758" spans="1:1">
      <c r="A758" s="39"/>
    </row>
    <row r="759" spans="1:1">
      <c r="A759" s="39"/>
    </row>
    <row r="760" spans="1:1">
      <c r="A760" s="39"/>
    </row>
    <row r="761" spans="1:1">
      <c r="A761" s="39"/>
    </row>
    <row r="762" spans="1:1">
      <c r="A762" s="39"/>
    </row>
    <row r="763" spans="1:1">
      <c r="A763" s="39"/>
    </row>
    <row r="764" spans="1:1">
      <c r="A764" s="39"/>
    </row>
    <row r="765" spans="1:1">
      <c r="A765" s="39"/>
    </row>
    <row r="766" spans="1:1">
      <c r="A766" s="39"/>
    </row>
    <row r="767" spans="1:1">
      <c r="A767" s="39"/>
    </row>
    <row r="768" spans="1:1">
      <c r="A768" s="39"/>
    </row>
    <row r="769" spans="1:1">
      <c r="A769" s="39"/>
    </row>
    <row r="770" spans="1:1">
      <c r="A770" s="39"/>
    </row>
    <row r="771" spans="1:1">
      <c r="A771" s="39"/>
    </row>
    <row r="772" spans="1:1">
      <c r="A772" s="39"/>
    </row>
    <row r="773" spans="1:1">
      <c r="A773" s="39"/>
    </row>
    <row r="774" spans="1:1">
      <c r="A774" s="39"/>
    </row>
    <row r="775" spans="1:1">
      <c r="A775" s="39"/>
    </row>
    <row r="776" spans="1:1">
      <c r="A776" s="39"/>
    </row>
    <row r="777" spans="1:1">
      <c r="A777" s="39"/>
    </row>
    <row r="778" spans="1:1">
      <c r="A778" s="39"/>
    </row>
    <row r="779" spans="1:1">
      <c r="A779" s="39"/>
    </row>
    <row r="780" spans="1:1">
      <c r="A780" s="39"/>
    </row>
    <row r="781" spans="1:1">
      <c r="A781" s="39"/>
    </row>
    <row r="782" spans="1:1">
      <c r="A782" s="39"/>
    </row>
    <row r="783" spans="1:1">
      <c r="A783" s="39"/>
    </row>
    <row r="784" spans="1:1">
      <c r="A784" s="39"/>
    </row>
    <row r="785" spans="1:1">
      <c r="A785" s="39"/>
    </row>
    <row r="786" spans="1:1">
      <c r="A786" s="39"/>
    </row>
    <row r="787" spans="1:1">
      <c r="A787" s="39"/>
    </row>
    <row r="788" spans="1:1">
      <c r="A788" s="39"/>
    </row>
    <row r="789" spans="1:1">
      <c r="A789" s="39"/>
    </row>
    <row r="790" spans="1:1">
      <c r="A790" s="39"/>
    </row>
    <row r="791" spans="1:1">
      <c r="A791" s="39"/>
    </row>
    <row r="792" spans="1:1">
      <c r="A792" s="39"/>
    </row>
    <row r="793" spans="1:1">
      <c r="A793" s="39"/>
    </row>
    <row r="794" spans="1:1">
      <c r="A794" s="39"/>
    </row>
    <row r="795" spans="1:1">
      <c r="A795" s="39"/>
    </row>
    <row r="796" spans="1:1">
      <c r="A796" s="39"/>
    </row>
    <row r="797" spans="1:1">
      <c r="A797" s="39"/>
    </row>
    <row r="798" spans="1:1">
      <c r="A798" s="39"/>
    </row>
    <row r="799" spans="1:1">
      <c r="A799" s="39"/>
    </row>
    <row r="800" spans="1:1">
      <c r="A800" s="39"/>
    </row>
    <row r="801" spans="1:1">
      <c r="A801" s="39"/>
    </row>
    <row r="802" spans="1:1">
      <c r="A802" s="39"/>
    </row>
    <row r="803" spans="1:1">
      <c r="A803" s="39"/>
    </row>
    <row r="804" spans="1:1">
      <c r="A804" s="39"/>
    </row>
    <row r="805" spans="1:1">
      <c r="A805" s="39"/>
    </row>
    <row r="806" spans="1:1">
      <c r="A806" s="39"/>
    </row>
    <row r="807" spans="1:1">
      <c r="A807" s="39"/>
    </row>
    <row r="808" spans="1:1">
      <c r="A808" s="39"/>
    </row>
    <row r="809" spans="1:1">
      <c r="A809" s="39"/>
    </row>
    <row r="810" spans="1:1">
      <c r="A810" s="39"/>
    </row>
    <row r="811" spans="1:1">
      <c r="A811" s="39"/>
    </row>
    <row r="812" spans="1:1">
      <c r="A812" s="39"/>
    </row>
    <row r="813" spans="1:1">
      <c r="A813" s="39"/>
    </row>
    <row r="814" spans="1:1">
      <c r="A814" s="39"/>
    </row>
    <row r="815" spans="1:1">
      <c r="A815" s="39"/>
    </row>
    <row r="816" spans="1:1">
      <c r="A816" s="39"/>
    </row>
    <row r="817" spans="1:1">
      <c r="A817" s="39"/>
    </row>
    <row r="818" spans="1:1">
      <c r="A818" s="39"/>
    </row>
    <row r="819" spans="1:1">
      <c r="A819" s="39"/>
    </row>
    <row r="820" spans="1:1">
      <c r="A820" s="39"/>
    </row>
    <row r="821" spans="1:1">
      <c r="A821" s="39"/>
    </row>
    <row r="822" spans="1:1">
      <c r="A822" s="39"/>
    </row>
    <row r="823" spans="1:1">
      <c r="A823" s="39"/>
    </row>
    <row r="824" spans="1:1">
      <c r="A824" s="39"/>
    </row>
    <row r="825" spans="1:1">
      <c r="A825" s="39"/>
    </row>
    <row r="826" spans="1:1">
      <c r="A826" s="39"/>
    </row>
    <row r="827" spans="1:1">
      <c r="A827" s="39"/>
    </row>
    <row r="828" spans="1:1">
      <c r="A828" s="39"/>
    </row>
    <row r="829" spans="1:1">
      <c r="A829" s="39"/>
    </row>
    <row r="830" spans="1:1">
      <c r="A830" s="39"/>
    </row>
    <row r="831" spans="1:1">
      <c r="A831" s="39"/>
    </row>
    <row r="832" spans="1:1">
      <c r="A832" s="39"/>
    </row>
    <row r="833" spans="1:1">
      <c r="A833" s="39"/>
    </row>
    <row r="834" spans="1:1">
      <c r="A834" s="39"/>
    </row>
    <row r="835" spans="1:1">
      <c r="A835" s="39"/>
    </row>
    <row r="836" spans="1:1">
      <c r="A836" s="39"/>
    </row>
    <row r="837" spans="1:1">
      <c r="A837" s="39"/>
    </row>
    <row r="838" spans="1:1">
      <c r="A838" s="39"/>
    </row>
    <row r="839" spans="1:1">
      <c r="A839" s="39"/>
    </row>
    <row r="840" spans="1:1">
      <c r="A840" s="39"/>
    </row>
    <row r="841" spans="1:1">
      <c r="A841" s="39"/>
    </row>
    <row r="842" spans="1:1">
      <c r="A842" s="39"/>
    </row>
    <row r="843" spans="1:1">
      <c r="A843" s="39"/>
    </row>
    <row r="844" spans="1:1">
      <c r="A844" s="39"/>
    </row>
    <row r="845" spans="1:1">
      <c r="A845" s="39"/>
    </row>
    <row r="846" spans="1:1">
      <c r="A846" s="39"/>
    </row>
    <row r="847" spans="1:1">
      <c r="A847" s="39"/>
    </row>
    <row r="848" spans="1:1">
      <c r="A848" s="39"/>
    </row>
    <row r="849" spans="1:1">
      <c r="A849" s="39"/>
    </row>
    <row r="850" spans="1:1">
      <c r="A850" s="39"/>
    </row>
    <row r="851" spans="1:1">
      <c r="A851" s="39"/>
    </row>
    <row r="852" spans="1:1">
      <c r="A852" s="39"/>
    </row>
    <row r="853" spans="1:1">
      <c r="A853" s="39"/>
    </row>
    <row r="854" spans="1:1">
      <c r="A854" s="39"/>
    </row>
    <row r="855" spans="1:1">
      <c r="A855" s="39"/>
    </row>
    <row r="856" spans="1:1">
      <c r="A856" s="39"/>
    </row>
    <row r="857" spans="1:1">
      <c r="A857" s="39"/>
    </row>
    <row r="858" spans="1:1">
      <c r="A858" s="39"/>
    </row>
    <row r="859" spans="1:1">
      <c r="A859" s="39"/>
    </row>
    <row r="860" spans="1:1">
      <c r="A860" s="39"/>
    </row>
    <row r="861" spans="1:1">
      <c r="A861" s="39"/>
    </row>
    <row r="862" spans="1:1">
      <c r="A862" s="39"/>
    </row>
    <row r="863" spans="1:1">
      <c r="A863" s="39"/>
    </row>
    <row r="864" spans="1:1">
      <c r="A864" s="39"/>
    </row>
    <row r="865" spans="1:1">
      <c r="A865" s="39"/>
    </row>
    <row r="866" spans="1:1">
      <c r="A866" s="39"/>
    </row>
    <row r="867" spans="1:1">
      <c r="A867" s="39"/>
    </row>
    <row r="868" spans="1:1">
      <c r="A868" s="39"/>
    </row>
    <row r="869" spans="1:1">
      <c r="A869" s="39"/>
    </row>
    <row r="870" spans="1:1">
      <c r="A870" s="39"/>
    </row>
    <row r="871" spans="1:1">
      <c r="A871" s="39"/>
    </row>
    <row r="872" spans="1:1">
      <c r="A872" s="39"/>
    </row>
    <row r="873" spans="1:1">
      <c r="A873" s="39"/>
    </row>
  </sheetData>
  <sortState ref="A1:B873">
    <sortCondition ref="B1:B873"/>
  </sortState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11722"/>
  <sheetViews>
    <sheetView workbookViewId="0">
      <selection sqref="A1:A1048576"/>
    </sheetView>
  </sheetViews>
  <sheetFormatPr defaultRowHeight="15"/>
  <sheetData>
    <row r="1" spans="1:1">
      <c r="A1" t="s">
        <v>1043</v>
      </c>
    </row>
    <row r="2" spans="1:1">
      <c r="A2">
        <v>27</v>
      </c>
    </row>
    <row r="3" spans="1:1">
      <c r="A3">
        <v>35</v>
      </c>
    </row>
    <row r="4" spans="1:1">
      <c r="A4">
        <v>51</v>
      </c>
    </row>
    <row r="5" spans="1:1">
      <c r="A5">
        <v>60</v>
      </c>
    </row>
    <row r="6" spans="1:1">
      <c r="A6">
        <v>78</v>
      </c>
    </row>
    <row r="7" spans="1:1">
      <c r="A7">
        <v>116</v>
      </c>
    </row>
    <row r="8" spans="1:1">
      <c r="A8">
        <v>132</v>
      </c>
    </row>
    <row r="9" spans="1:1">
      <c r="A9">
        <v>159</v>
      </c>
    </row>
    <row r="10" spans="1:1">
      <c r="A10">
        <v>183</v>
      </c>
    </row>
    <row r="11" spans="1:1">
      <c r="A11">
        <v>191</v>
      </c>
    </row>
    <row r="12" spans="1:1">
      <c r="A12">
        <v>264</v>
      </c>
    </row>
    <row r="13" spans="1:1">
      <c r="A13">
        <v>272</v>
      </c>
    </row>
    <row r="14" spans="1:1">
      <c r="A14">
        <v>299</v>
      </c>
    </row>
    <row r="15" spans="1:1">
      <c r="A15">
        <v>310</v>
      </c>
    </row>
    <row r="16" spans="1:1">
      <c r="A16">
        <v>337</v>
      </c>
    </row>
    <row r="17" spans="1:1">
      <c r="A17">
        <v>361</v>
      </c>
    </row>
    <row r="18" spans="1:1">
      <c r="A18">
        <v>370</v>
      </c>
    </row>
    <row r="19" spans="1:1">
      <c r="A19">
        <v>388</v>
      </c>
    </row>
    <row r="20" spans="1:1">
      <c r="A20">
        <v>400</v>
      </c>
    </row>
    <row r="21" spans="1:1">
      <c r="A21">
        <v>418</v>
      </c>
    </row>
    <row r="22" spans="1:1">
      <c r="A22">
        <v>426</v>
      </c>
    </row>
    <row r="23" spans="1:1">
      <c r="A23">
        <v>434</v>
      </c>
    </row>
    <row r="24" spans="1:1">
      <c r="A24">
        <v>442</v>
      </c>
    </row>
    <row r="25" spans="1:1">
      <c r="A25">
        <v>469</v>
      </c>
    </row>
    <row r="26" spans="1:1">
      <c r="A26">
        <v>485</v>
      </c>
    </row>
    <row r="27" spans="1:1">
      <c r="A27">
        <v>507</v>
      </c>
    </row>
    <row r="28" spans="1:1">
      <c r="A28">
        <v>515</v>
      </c>
    </row>
    <row r="29" spans="1:1">
      <c r="A29">
        <v>523</v>
      </c>
    </row>
    <row r="30" spans="1:1">
      <c r="A30">
        <v>540</v>
      </c>
    </row>
    <row r="31" spans="1:1">
      <c r="A31">
        <v>558</v>
      </c>
    </row>
    <row r="32" spans="1:1">
      <c r="A32">
        <v>566</v>
      </c>
    </row>
    <row r="33" spans="1:1">
      <c r="A33">
        <v>574</v>
      </c>
    </row>
    <row r="34" spans="1:1">
      <c r="A34">
        <v>582</v>
      </c>
    </row>
    <row r="35" spans="1:1">
      <c r="A35">
        <v>590</v>
      </c>
    </row>
    <row r="36" spans="1:1">
      <c r="A36">
        <v>604</v>
      </c>
    </row>
    <row r="37" spans="1:1">
      <c r="A37">
        <v>612</v>
      </c>
    </row>
    <row r="38" spans="1:1">
      <c r="A38">
        <v>620</v>
      </c>
    </row>
    <row r="39" spans="1:1">
      <c r="A39">
        <v>639</v>
      </c>
    </row>
    <row r="40" spans="1:1">
      <c r="A40">
        <v>655</v>
      </c>
    </row>
    <row r="41" spans="1:1">
      <c r="A41">
        <v>663</v>
      </c>
    </row>
    <row r="42" spans="1:1">
      <c r="A42">
        <v>698</v>
      </c>
    </row>
    <row r="43" spans="1:1">
      <c r="A43">
        <v>710</v>
      </c>
    </row>
    <row r="44" spans="1:1">
      <c r="A44">
        <v>760</v>
      </c>
    </row>
    <row r="45" spans="1:1">
      <c r="A45">
        <v>779</v>
      </c>
    </row>
    <row r="46" spans="1:1">
      <c r="A46">
        <v>787</v>
      </c>
    </row>
    <row r="47" spans="1:1">
      <c r="A47">
        <v>795</v>
      </c>
    </row>
    <row r="48" spans="1:1">
      <c r="A48">
        <v>809</v>
      </c>
    </row>
    <row r="49" spans="1:1">
      <c r="A49">
        <v>817</v>
      </c>
    </row>
    <row r="50" spans="1:1">
      <c r="A50">
        <v>825</v>
      </c>
    </row>
    <row r="51" spans="1:1">
      <c r="A51">
        <v>833</v>
      </c>
    </row>
    <row r="52" spans="1:1">
      <c r="A52">
        <v>841</v>
      </c>
    </row>
    <row r="53" spans="1:1">
      <c r="A53">
        <v>868</v>
      </c>
    </row>
    <row r="54" spans="1:1">
      <c r="A54">
        <v>892</v>
      </c>
    </row>
    <row r="55" spans="1:1">
      <c r="A55">
        <v>906</v>
      </c>
    </row>
    <row r="56" spans="1:1">
      <c r="A56">
        <v>914</v>
      </c>
    </row>
    <row r="57" spans="1:1">
      <c r="A57">
        <v>949</v>
      </c>
    </row>
    <row r="58" spans="1:1">
      <c r="A58">
        <v>957</v>
      </c>
    </row>
    <row r="59" spans="1:1">
      <c r="A59">
        <v>965</v>
      </c>
    </row>
    <row r="60" spans="1:1">
      <c r="A60">
        <v>973</v>
      </c>
    </row>
    <row r="61" spans="1:1">
      <c r="A61">
        <v>981</v>
      </c>
    </row>
    <row r="62" spans="1:1">
      <c r="A62">
        <v>1007</v>
      </c>
    </row>
    <row r="63" spans="1:1">
      <c r="A63">
        <v>1023</v>
      </c>
    </row>
    <row r="64" spans="1:1">
      <c r="A64">
        <v>1040</v>
      </c>
    </row>
    <row r="65" spans="1:1">
      <c r="A65">
        <v>1058</v>
      </c>
    </row>
    <row r="66" spans="1:1">
      <c r="A66">
        <v>1066</v>
      </c>
    </row>
    <row r="67" spans="1:1">
      <c r="A67">
        <v>1074</v>
      </c>
    </row>
    <row r="68" spans="1:1">
      <c r="A68">
        <v>1104</v>
      </c>
    </row>
    <row r="69" spans="1:1">
      <c r="A69">
        <v>1112</v>
      </c>
    </row>
    <row r="70" spans="1:1">
      <c r="A70">
        <v>1120</v>
      </c>
    </row>
    <row r="71" spans="1:1">
      <c r="A71">
        <v>1139</v>
      </c>
    </row>
    <row r="72" spans="1:1">
      <c r="A72">
        <v>1147</v>
      </c>
    </row>
    <row r="73" spans="1:1">
      <c r="A73">
        <v>1155</v>
      </c>
    </row>
    <row r="74" spans="1:1">
      <c r="A74">
        <v>1198</v>
      </c>
    </row>
    <row r="75" spans="1:1">
      <c r="A75">
        <v>1201</v>
      </c>
    </row>
    <row r="76" spans="1:1">
      <c r="A76">
        <v>1244</v>
      </c>
    </row>
    <row r="77" spans="1:1">
      <c r="A77">
        <v>1252</v>
      </c>
    </row>
    <row r="78" spans="1:1">
      <c r="A78">
        <v>1260</v>
      </c>
    </row>
    <row r="79" spans="1:1">
      <c r="A79">
        <v>1279</v>
      </c>
    </row>
    <row r="80" spans="1:1">
      <c r="A80">
        <v>1295</v>
      </c>
    </row>
    <row r="81" spans="1:1">
      <c r="A81">
        <v>1317</v>
      </c>
    </row>
    <row r="82" spans="1:1">
      <c r="A82">
        <v>1325</v>
      </c>
    </row>
    <row r="83" spans="1:1">
      <c r="A83">
        <v>1333</v>
      </c>
    </row>
    <row r="84" spans="1:1">
      <c r="A84">
        <v>1350</v>
      </c>
    </row>
    <row r="85" spans="1:1">
      <c r="A85">
        <v>1368</v>
      </c>
    </row>
    <row r="86" spans="1:1">
      <c r="A86">
        <v>1406</v>
      </c>
    </row>
    <row r="87" spans="1:1">
      <c r="A87">
        <v>1414</v>
      </c>
    </row>
    <row r="88" spans="1:1">
      <c r="A88">
        <v>1449</v>
      </c>
    </row>
    <row r="89" spans="1:1">
      <c r="A89">
        <v>1490</v>
      </c>
    </row>
    <row r="90" spans="1:1">
      <c r="A90">
        <v>1520</v>
      </c>
    </row>
    <row r="91" spans="1:1">
      <c r="A91">
        <v>1538</v>
      </c>
    </row>
    <row r="92" spans="1:1">
      <c r="A92">
        <v>1562</v>
      </c>
    </row>
    <row r="93" spans="1:1">
      <c r="A93">
        <v>1635</v>
      </c>
    </row>
    <row r="94" spans="1:1">
      <c r="A94">
        <v>1686</v>
      </c>
    </row>
    <row r="95" spans="1:1">
      <c r="A95">
        <v>1694</v>
      </c>
    </row>
    <row r="96" spans="1:1">
      <c r="A96">
        <v>1708</v>
      </c>
    </row>
    <row r="97" spans="1:1">
      <c r="A97">
        <v>1783</v>
      </c>
    </row>
    <row r="98" spans="1:1">
      <c r="A98">
        <v>1805</v>
      </c>
    </row>
    <row r="99" spans="1:1">
      <c r="A99">
        <v>1813</v>
      </c>
    </row>
    <row r="100" spans="1:1">
      <c r="A100">
        <v>1821</v>
      </c>
    </row>
    <row r="101" spans="1:1">
      <c r="A101">
        <v>1830</v>
      </c>
    </row>
    <row r="102" spans="1:1">
      <c r="A102">
        <v>1848</v>
      </c>
    </row>
    <row r="103" spans="1:1">
      <c r="A103">
        <v>1872</v>
      </c>
    </row>
    <row r="104" spans="1:1">
      <c r="A104">
        <v>1880</v>
      </c>
    </row>
    <row r="105" spans="1:1">
      <c r="A105">
        <v>1902</v>
      </c>
    </row>
    <row r="106" spans="1:1">
      <c r="A106">
        <v>1929</v>
      </c>
    </row>
    <row r="107" spans="1:1">
      <c r="A107">
        <v>1937</v>
      </c>
    </row>
    <row r="108" spans="1:1">
      <c r="A108">
        <v>1988</v>
      </c>
    </row>
    <row r="109" spans="1:1">
      <c r="A109">
        <v>1996</v>
      </c>
    </row>
    <row r="110" spans="1:1">
      <c r="A110">
        <v>2011</v>
      </c>
    </row>
    <row r="111" spans="1:1">
      <c r="A111">
        <v>2020</v>
      </c>
    </row>
    <row r="112" spans="1:1">
      <c r="A112">
        <v>2046</v>
      </c>
    </row>
    <row r="113" spans="1:1">
      <c r="A113">
        <v>2054</v>
      </c>
    </row>
    <row r="114" spans="1:1">
      <c r="A114">
        <v>2062</v>
      </c>
    </row>
    <row r="115" spans="1:1">
      <c r="A115">
        <v>2070</v>
      </c>
    </row>
    <row r="116" spans="1:1">
      <c r="A116">
        <v>2097</v>
      </c>
    </row>
    <row r="117" spans="1:1">
      <c r="A117">
        <v>2100</v>
      </c>
    </row>
    <row r="118" spans="1:1">
      <c r="A118">
        <v>2119</v>
      </c>
    </row>
    <row r="119" spans="1:1">
      <c r="A119">
        <v>2143</v>
      </c>
    </row>
    <row r="120" spans="1:1">
      <c r="A120">
        <v>2160</v>
      </c>
    </row>
    <row r="121" spans="1:1">
      <c r="A121">
        <v>2186</v>
      </c>
    </row>
    <row r="122" spans="1:1">
      <c r="A122">
        <v>2208</v>
      </c>
    </row>
    <row r="123" spans="1:1">
      <c r="A123">
        <v>2224</v>
      </c>
    </row>
    <row r="124" spans="1:1">
      <c r="A124">
        <v>2232</v>
      </c>
    </row>
    <row r="125" spans="1:1">
      <c r="A125">
        <v>2240</v>
      </c>
    </row>
    <row r="126" spans="1:1">
      <c r="A126">
        <v>2259</v>
      </c>
    </row>
    <row r="127" spans="1:1">
      <c r="A127">
        <v>2267</v>
      </c>
    </row>
    <row r="128" spans="1:1">
      <c r="A128">
        <v>2283</v>
      </c>
    </row>
    <row r="129" spans="1:1">
      <c r="A129">
        <v>2313</v>
      </c>
    </row>
    <row r="130" spans="1:1">
      <c r="A130">
        <v>2348</v>
      </c>
    </row>
    <row r="131" spans="1:1">
      <c r="A131">
        <v>2356</v>
      </c>
    </row>
    <row r="132" spans="1:1">
      <c r="A132">
        <v>2364</v>
      </c>
    </row>
    <row r="133" spans="1:1">
      <c r="A133">
        <v>2372</v>
      </c>
    </row>
    <row r="134" spans="1:1">
      <c r="A134">
        <v>2380</v>
      </c>
    </row>
    <row r="135" spans="1:1">
      <c r="A135">
        <v>2402</v>
      </c>
    </row>
    <row r="136" spans="1:1">
      <c r="A136">
        <v>2429</v>
      </c>
    </row>
    <row r="137" spans="1:1">
      <c r="A137">
        <v>2445</v>
      </c>
    </row>
    <row r="138" spans="1:1">
      <c r="A138">
        <v>2453</v>
      </c>
    </row>
    <row r="139" spans="1:1">
      <c r="A139">
        <v>2461</v>
      </c>
    </row>
    <row r="140" spans="1:1">
      <c r="A140">
        <v>2470</v>
      </c>
    </row>
    <row r="141" spans="1:1">
      <c r="A141">
        <v>2496</v>
      </c>
    </row>
    <row r="142" spans="1:1">
      <c r="A142">
        <v>2500</v>
      </c>
    </row>
    <row r="143" spans="1:1">
      <c r="A143">
        <v>2526</v>
      </c>
    </row>
    <row r="144" spans="1:1">
      <c r="A144">
        <v>2534</v>
      </c>
    </row>
    <row r="145" spans="1:1">
      <c r="A145">
        <v>2542</v>
      </c>
    </row>
    <row r="146" spans="1:1">
      <c r="A146">
        <v>2569</v>
      </c>
    </row>
    <row r="147" spans="1:1">
      <c r="A147">
        <v>2607</v>
      </c>
    </row>
    <row r="148" spans="1:1">
      <c r="A148">
        <v>2615</v>
      </c>
    </row>
    <row r="149" spans="1:1">
      <c r="A149">
        <v>2658</v>
      </c>
    </row>
    <row r="150" spans="1:1">
      <c r="A150">
        <v>2666</v>
      </c>
    </row>
    <row r="151" spans="1:1">
      <c r="A151">
        <v>2674</v>
      </c>
    </row>
    <row r="152" spans="1:1">
      <c r="A152">
        <v>2690</v>
      </c>
    </row>
    <row r="153" spans="1:1">
      <c r="A153">
        <v>2747</v>
      </c>
    </row>
    <row r="154" spans="1:1">
      <c r="A154">
        <v>2771</v>
      </c>
    </row>
    <row r="155" spans="1:1">
      <c r="A155">
        <v>2780</v>
      </c>
    </row>
    <row r="156" spans="1:1">
      <c r="A156">
        <v>2810</v>
      </c>
    </row>
    <row r="157" spans="1:1">
      <c r="A157">
        <v>2887</v>
      </c>
    </row>
    <row r="158" spans="1:1">
      <c r="A158">
        <v>2895</v>
      </c>
    </row>
    <row r="159" spans="1:1">
      <c r="A159">
        <v>2909</v>
      </c>
    </row>
    <row r="160" spans="1:1">
      <c r="A160">
        <v>2917</v>
      </c>
    </row>
    <row r="161" spans="1:1">
      <c r="A161">
        <v>2976</v>
      </c>
    </row>
    <row r="162" spans="1:1">
      <c r="A162">
        <v>2984</v>
      </c>
    </row>
    <row r="163" spans="1:1">
      <c r="A163">
        <v>2992</v>
      </c>
    </row>
    <row r="164" spans="1:1">
      <c r="A164">
        <v>3018</v>
      </c>
    </row>
    <row r="165" spans="1:1">
      <c r="A165">
        <v>3026</v>
      </c>
    </row>
    <row r="166" spans="1:1">
      <c r="A166">
        <v>3069</v>
      </c>
    </row>
    <row r="167" spans="1:1">
      <c r="A167">
        <v>3077</v>
      </c>
    </row>
    <row r="168" spans="1:1">
      <c r="A168">
        <v>3085</v>
      </c>
    </row>
    <row r="169" spans="1:1">
      <c r="A169">
        <v>3115</v>
      </c>
    </row>
    <row r="170" spans="1:1">
      <c r="A170">
        <v>3158</v>
      </c>
    </row>
    <row r="171" spans="1:1">
      <c r="A171">
        <v>3166</v>
      </c>
    </row>
    <row r="172" spans="1:1">
      <c r="A172">
        <v>3174</v>
      </c>
    </row>
    <row r="173" spans="1:1">
      <c r="A173">
        <v>3182</v>
      </c>
    </row>
    <row r="174" spans="1:1">
      <c r="A174">
        <v>3190</v>
      </c>
    </row>
    <row r="175" spans="1:1">
      <c r="A175">
        <v>3212</v>
      </c>
    </row>
    <row r="176" spans="1:1">
      <c r="A176">
        <v>3220</v>
      </c>
    </row>
    <row r="177" spans="1:1">
      <c r="A177">
        <v>3239</v>
      </c>
    </row>
    <row r="178" spans="1:1">
      <c r="A178">
        <v>3247</v>
      </c>
    </row>
    <row r="179" spans="1:1">
      <c r="A179">
        <v>3255</v>
      </c>
    </row>
    <row r="180" spans="1:1">
      <c r="A180">
        <v>3263</v>
      </c>
    </row>
    <row r="181" spans="1:1">
      <c r="A181">
        <v>3301</v>
      </c>
    </row>
    <row r="182" spans="1:1">
      <c r="A182">
        <v>3344</v>
      </c>
    </row>
    <row r="183" spans="1:1">
      <c r="A183">
        <v>3352</v>
      </c>
    </row>
    <row r="184" spans="1:1">
      <c r="A184">
        <v>3360</v>
      </c>
    </row>
    <row r="185" spans="1:1">
      <c r="A185">
        <v>3387</v>
      </c>
    </row>
    <row r="186" spans="1:1">
      <c r="A186">
        <v>3395</v>
      </c>
    </row>
    <row r="187" spans="1:1">
      <c r="A187">
        <v>3409</v>
      </c>
    </row>
    <row r="188" spans="1:1">
      <c r="A188">
        <v>3417</v>
      </c>
    </row>
    <row r="189" spans="1:1">
      <c r="A189">
        <v>3425</v>
      </c>
    </row>
    <row r="190" spans="1:1">
      <c r="A190">
        <v>3433</v>
      </c>
    </row>
    <row r="191" spans="1:1">
      <c r="A191">
        <v>3450</v>
      </c>
    </row>
    <row r="192" spans="1:1">
      <c r="A192">
        <v>3468</v>
      </c>
    </row>
    <row r="193" spans="1:1">
      <c r="A193">
        <v>3484</v>
      </c>
    </row>
    <row r="194" spans="1:1">
      <c r="A194">
        <v>3492</v>
      </c>
    </row>
    <row r="195" spans="1:1">
      <c r="A195">
        <v>3514</v>
      </c>
    </row>
    <row r="196" spans="1:1">
      <c r="A196">
        <v>3522</v>
      </c>
    </row>
    <row r="197" spans="1:1">
      <c r="A197">
        <v>3530</v>
      </c>
    </row>
    <row r="198" spans="1:1">
      <c r="A198">
        <v>3549</v>
      </c>
    </row>
    <row r="199" spans="1:1">
      <c r="A199">
        <v>3557</v>
      </c>
    </row>
    <row r="200" spans="1:1">
      <c r="A200">
        <v>3565</v>
      </c>
    </row>
    <row r="201" spans="1:1">
      <c r="A201">
        <v>3573</v>
      </c>
    </row>
    <row r="202" spans="1:1">
      <c r="A202">
        <v>3581</v>
      </c>
    </row>
    <row r="203" spans="1:1">
      <c r="A203">
        <v>3590</v>
      </c>
    </row>
    <row r="204" spans="1:1">
      <c r="A204">
        <v>3646</v>
      </c>
    </row>
    <row r="205" spans="1:1">
      <c r="A205">
        <v>3689</v>
      </c>
    </row>
    <row r="206" spans="1:1">
      <c r="A206">
        <v>3697</v>
      </c>
    </row>
    <row r="207" spans="1:1">
      <c r="A207">
        <v>3700</v>
      </c>
    </row>
    <row r="208" spans="1:1">
      <c r="A208">
        <v>3719</v>
      </c>
    </row>
    <row r="209" spans="1:1">
      <c r="A209">
        <v>3743</v>
      </c>
    </row>
    <row r="210" spans="1:1">
      <c r="A210">
        <v>3778</v>
      </c>
    </row>
    <row r="211" spans="1:1">
      <c r="A211">
        <v>3808</v>
      </c>
    </row>
    <row r="212" spans="1:1">
      <c r="A212">
        <v>3816</v>
      </c>
    </row>
    <row r="213" spans="1:1">
      <c r="A213">
        <v>3832</v>
      </c>
    </row>
    <row r="214" spans="1:1">
      <c r="A214">
        <v>3840</v>
      </c>
    </row>
    <row r="215" spans="1:1">
      <c r="A215">
        <v>3859</v>
      </c>
    </row>
    <row r="216" spans="1:1">
      <c r="A216">
        <v>3867</v>
      </c>
    </row>
    <row r="217" spans="1:1">
      <c r="A217">
        <v>3883</v>
      </c>
    </row>
    <row r="218" spans="1:1">
      <c r="A218">
        <v>3891</v>
      </c>
    </row>
    <row r="219" spans="1:1">
      <c r="A219">
        <v>3905</v>
      </c>
    </row>
    <row r="220" spans="1:1">
      <c r="A220">
        <v>3930</v>
      </c>
    </row>
    <row r="221" spans="1:1">
      <c r="A221">
        <v>3956</v>
      </c>
    </row>
    <row r="222" spans="1:1">
      <c r="A222">
        <v>3972</v>
      </c>
    </row>
    <row r="223" spans="1:1">
      <c r="A223">
        <v>3980</v>
      </c>
    </row>
    <row r="224" spans="1:1">
      <c r="A224">
        <v>3999</v>
      </c>
    </row>
    <row r="225" spans="1:1">
      <c r="A225">
        <v>4014</v>
      </c>
    </row>
    <row r="226" spans="1:1">
      <c r="A226">
        <v>4022</v>
      </c>
    </row>
    <row r="227" spans="1:1">
      <c r="A227">
        <v>4057</v>
      </c>
    </row>
    <row r="228" spans="1:1">
      <c r="A228">
        <v>4073</v>
      </c>
    </row>
    <row r="229" spans="1:1">
      <c r="A229">
        <v>4081</v>
      </c>
    </row>
    <row r="230" spans="1:1">
      <c r="A230">
        <v>4090</v>
      </c>
    </row>
    <row r="231" spans="1:1">
      <c r="A231">
        <v>4103</v>
      </c>
    </row>
    <row r="232" spans="1:1">
      <c r="A232">
        <v>4120</v>
      </c>
    </row>
    <row r="233" spans="1:1">
      <c r="A233">
        <v>4138</v>
      </c>
    </row>
    <row r="234" spans="1:1">
      <c r="A234">
        <v>4154</v>
      </c>
    </row>
    <row r="235" spans="1:1">
      <c r="A235">
        <v>4162</v>
      </c>
    </row>
    <row r="236" spans="1:1">
      <c r="A236">
        <v>4189</v>
      </c>
    </row>
    <row r="237" spans="1:1">
      <c r="A237">
        <v>4197</v>
      </c>
    </row>
    <row r="238" spans="1:1">
      <c r="A238">
        <v>4235</v>
      </c>
    </row>
    <row r="239" spans="1:1">
      <c r="A239">
        <v>4260</v>
      </c>
    </row>
    <row r="240" spans="1:1">
      <c r="A240">
        <v>4286</v>
      </c>
    </row>
    <row r="241" spans="1:1">
      <c r="A241">
        <v>4294</v>
      </c>
    </row>
    <row r="242" spans="1:1">
      <c r="A242">
        <v>4332</v>
      </c>
    </row>
    <row r="243" spans="1:1">
      <c r="A243">
        <v>4367</v>
      </c>
    </row>
    <row r="244" spans="1:1">
      <c r="A244">
        <v>4375</v>
      </c>
    </row>
    <row r="245" spans="1:1">
      <c r="A245">
        <v>4383</v>
      </c>
    </row>
    <row r="246" spans="1:1">
      <c r="A246">
        <v>4391</v>
      </c>
    </row>
    <row r="247" spans="1:1">
      <c r="A247">
        <v>4405</v>
      </c>
    </row>
    <row r="248" spans="1:1">
      <c r="A248">
        <v>4413</v>
      </c>
    </row>
    <row r="249" spans="1:1">
      <c r="A249">
        <v>4430</v>
      </c>
    </row>
    <row r="250" spans="1:1">
      <c r="A250">
        <v>4448</v>
      </c>
    </row>
    <row r="251" spans="1:1">
      <c r="A251">
        <v>4464</v>
      </c>
    </row>
    <row r="252" spans="1:1">
      <c r="A252">
        <v>4472</v>
      </c>
    </row>
    <row r="253" spans="1:1">
      <c r="A253">
        <v>4510</v>
      </c>
    </row>
    <row r="254" spans="1:1">
      <c r="A254">
        <v>4537</v>
      </c>
    </row>
    <row r="255" spans="1:1">
      <c r="A255">
        <v>4545</v>
      </c>
    </row>
    <row r="256" spans="1:1">
      <c r="A256">
        <v>4561</v>
      </c>
    </row>
    <row r="257" spans="1:1">
      <c r="A257">
        <v>4588</v>
      </c>
    </row>
    <row r="258" spans="1:1">
      <c r="A258">
        <v>4596</v>
      </c>
    </row>
    <row r="259" spans="1:1">
      <c r="A259">
        <v>4600</v>
      </c>
    </row>
    <row r="260" spans="1:1">
      <c r="A260">
        <v>4618</v>
      </c>
    </row>
    <row r="261" spans="1:1">
      <c r="A261">
        <v>4626</v>
      </c>
    </row>
    <row r="262" spans="1:1">
      <c r="A262">
        <v>4642</v>
      </c>
    </row>
    <row r="263" spans="1:1">
      <c r="A263">
        <v>4650</v>
      </c>
    </row>
    <row r="264" spans="1:1">
      <c r="A264">
        <v>4677</v>
      </c>
    </row>
    <row r="265" spans="1:1">
      <c r="A265">
        <v>4685</v>
      </c>
    </row>
    <row r="266" spans="1:1">
      <c r="A266">
        <v>4693</v>
      </c>
    </row>
    <row r="267" spans="1:1">
      <c r="A267">
        <v>4707</v>
      </c>
    </row>
    <row r="268" spans="1:1">
      <c r="A268">
        <v>4715</v>
      </c>
    </row>
    <row r="269" spans="1:1">
      <c r="A269">
        <v>4758</v>
      </c>
    </row>
    <row r="270" spans="1:1">
      <c r="A270">
        <v>4766</v>
      </c>
    </row>
    <row r="271" spans="1:1">
      <c r="A271">
        <v>4774</v>
      </c>
    </row>
    <row r="272" spans="1:1">
      <c r="A272">
        <v>4790</v>
      </c>
    </row>
    <row r="273" spans="1:1">
      <c r="A273">
        <v>4804</v>
      </c>
    </row>
    <row r="274" spans="1:1">
      <c r="A274">
        <v>4820</v>
      </c>
    </row>
    <row r="275" spans="1:1">
      <c r="A275">
        <v>4839</v>
      </c>
    </row>
    <row r="276" spans="1:1">
      <c r="A276">
        <v>4855</v>
      </c>
    </row>
    <row r="277" spans="1:1">
      <c r="A277">
        <v>4871</v>
      </c>
    </row>
    <row r="278" spans="1:1">
      <c r="A278">
        <v>4936</v>
      </c>
    </row>
    <row r="279" spans="1:1">
      <c r="A279">
        <v>4960</v>
      </c>
    </row>
    <row r="280" spans="1:1">
      <c r="A280">
        <v>4987</v>
      </c>
    </row>
    <row r="281" spans="1:1">
      <c r="A281">
        <v>4995</v>
      </c>
    </row>
    <row r="282" spans="1:1">
      <c r="A282">
        <v>5029</v>
      </c>
    </row>
    <row r="283" spans="1:1">
      <c r="A283">
        <v>5037</v>
      </c>
    </row>
    <row r="284" spans="1:1">
      <c r="A284">
        <v>5088</v>
      </c>
    </row>
    <row r="285" spans="1:1">
      <c r="A285">
        <v>5150</v>
      </c>
    </row>
    <row r="286" spans="1:1">
      <c r="A286">
        <v>5169</v>
      </c>
    </row>
    <row r="287" spans="1:1">
      <c r="A287">
        <v>5177</v>
      </c>
    </row>
    <row r="288" spans="1:1">
      <c r="A288">
        <v>5193</v>
      </c>
    </row>
    <row r="289" spans="1:1">
      <c r="A289">
        <v>5223</v>
      </c>
    </row>
    <row r="290" spans="1:1">
      <c r="A290">
        <v>5240</v>
      </c>
    </row>
    <row r="291" spans="1:1">
      <c r="A291">
        <v>5266</v>
      </c>
    </row>
    <row r="292" spans="1:1">
      <c r="A292">
        <v>5274</v>
      </c>
    </row>
    <row r="293" spans="1:1">
      <c r="A293">
        <v>5282</v>
      </c>
    </row>
    <row r="294" spans="1:1">
      <c r="A294">
        <v>5304</v>
      </c>
    </row>
    <row r="295" spans="1:1">
      <c r="A295">
        <v>5312</v>
      </c>
    </row>
    <row r="296" spans="1:1">
      <c r="A296">
        <v>5320</v>
      </c>
    </row>
    <row r="297" spans="1:1">
      <c r="A297">
        <v>5355</v>
      </c>
    </row>
    <row r="298" spans="1:1">
      <c r="A298">
        <v>5371</v>
      </c>
    </row>
    <row r="299" spans="1:1">
      <c r="A299">
        <v>5380</v>
      </c>
    </row>
    <row r="300" spans="1:1">
      <c r="A300">
        <v>5398</v>
      </c>
    </row>
    <row r="301" spans="1:1">
      <c r="A301">
        <v>5401</v>
      </c>
    </row>
    <row r="302" spans="1:1">
      <c r="A302">
        <v>5410</v>
      </c>
    </row>
    <row r="303" spans="1:1">
      <c r="A303">
        <v>5452</v>
      </c>
    </row>
    <row r="304" spans="1:1">
      <c r="A304">
        <v>5460</v>
      </c>
    </row>
    <row r="305" spans="1:1">
      <c r="A305">
        <v>5479</v>
      </c>
    </row>
    <row r="306" spans="1:1">
      <c r="A306">
        <v>5495</v>
      </c>
    </row>
    <row r="307" spans="1:1">
      <c r="A307">
        <v>5517</v>
      </c>
    </row>
    <row r="308" spans="1:1">
      <c r="A308">
        <v>5525</v>
      </c>
    </row>
    <row r="309" spans="1:1">
      <c r="A309">
        <v>5533</v>
      </c>
    </row>
    <row r="310" spans="1:1">
      <c r="A310">
        <v>5541</v>
      </c>
    </row>
    <row r="311" spans="1:1">
      <c r="A311">
        <v>5576</v>
      </c>
    </row>
    <row r="312" spans="1:1">
      <c r="A312">
        <v>5592</v>
      </c>
    </row>
    <row r="313" spans="1:1">
      <c r="A313">
        <v>5606</v>
      </c>
    </row>
    <row r="314" spans="1:1">
      <c r="A314">
        <v>5649</v>
      </c>
    </row>
    <row r="315" spans="1:1">
      <c r="A315">
        <v>5657</v>
      </c>
    </row>
    <row r="316" spans="1:1">
      <c r="A316">
        <v>5703</v>
      </c>
    </row>
    <row r="317" spans="1:1">
      <c r="A317">
        <v>5720</v>
      </c>
    </row>
    <row r="318" spans="1:1">
      <c r="A318">
        <v>5746</v>
      </c>
    </row>
    <row r="319" spans="1:1">
      <c r="A319">
        <v>5754</v>
      </c>
    </row>
    <row r="320" spans="1:1">
      <c r="A320">
        <v>5770</v>
      </c>
    </row>
    <row r="321" spans="1:1">
      <c r="A321">
        <v>5800</v>
      </c>
    </row>
    <row r="322" spans="1:1">
      <c r="A322">
        <v>5835</v>
      </c>
    </row>
    <row r="323" spans="1:1">
      <c r="A323">
        <v>5843</v>
      </c>
    </row>
    <row r="324" spans="1:1">
      <c r="A324">
        <v>5860</v>
      </c>
    </row>
    <row r="325" spans="1:1">
      <c r="A325">
        <v>5878</v>
      </c>
    </row>
    <row r="326" spans="1:1">
      <c r="A326">
        <v>5916</v>
      </c>
    </row>
    <row r="327" spans="1:1">
      <c r="A327">
        <v>5932</v>
      </c>
    </row>
    <row r="328" spans="1:1">
      <c r="A328">
        <v>5940</v>
      </c>
    </row>
    <row r="329" spans="1:1">
      <c r="A329">
        <v>5967</v>
      </c>
    </row>
    <row r="330" spans="1:1">
      <c r="A330">
        <v>6025</v>
      </c>
    </row>
    <row r="331" spans="1:1">
      <c r="A331">
        <v>6076</v>
      </c>
    </row>
    <row r="332" spans="1:1">
      <c r="A332">
        <v>6106</v>
      </c>
    </row>
    <row r="333" spans="1:1">
      <c r="A333">
        <v>6122</v>
      </c>
    </row>
    <row r="334" spans="1:1">
      <c r="A334">
        <v>6130</v>
      </c>
    </row>
    <row r="335" spans="1:1">
      <c r="A335">
        <v>6149</v>
      </c>
    </row>
    <row r="336" spans="1:1">
      <c r="A336">
        <v>6157</v>
      </c>
    </row>
    <row r="337" spans="1:1">
      <c r="A337">
        <v>6165</v>
      </c>
    </row>
    <row r="338" spans="1:1">
      <c r="A338">
        <v>6173</v>
      </c>
    </row>
    <row r="339" spans="1:1">
      <c r="A339">
        <v>6181</v>
      </c>
    </row>
    <row r="340" spans="1:1">
      <c r="A340">
        <v>6203</v>
      </c>
    </row>
    <row r="341" spans="1:1">
      <c r="A341">
        <v>6238</v>
      </c>
    </row>
    <row r="342" spans="1:1">
      <c r="A342">
        <v>6297</v>
      </c>
    </row>
    <row r="343" spans="1:1">
      <c r="A343">
        <v>6319</v>
      </c>
    </row>
    <row r="344" spans="1:1">
      <c r="A344">
        <v>6335</v>
      </c>
    </row>
    <row r="345" spans="1:1">
      <c r="A345">
        <v>6360</v>
      </c>
    </row>
    <row r="346" spans="1:1">
      <c r="A346">
        <v>6378</v>
      </c>
    </row>
    <row r="347" spans="1:1">
      <c r="A347">
        <v>6408</v>
      </c>
    </row>
    <row r="348" spans="1:1">
      <c r="A348">
        <v>6424</v>
      </c>
    </row>
    <row r="349" spans="1:1">
      <c r="A349">
        <v>6467</v>
      </c>
    </row>
    <row r="350" spans="1:1">
      <c r="A350">
        <v>6475</v>
      </c>
    </row>
    <row r="351" spans="1:1">
      <c r="A351">
        <v>6491</v>
      </c>
    </row>
    <row r="352" spans="1:1">
      <c r="A352">
        <v>6505</v>
      </c>
    </row>
    <row r="353" spans="1:1">
      <c r="A353">
        <v>6513</v>
      </c>
    </row>
    <row r="354" spans="1:1">
      <c r="A354">
        <v>6548</v>
      </c>
    </row>
    <row r="355" spans="1:1">
      <c r="A355">
        <v>6556</v>
      </c>
    </row>
    <row r="356" spans="1:1">
      <c r="A356">
        <v>6572</v>
      </c>
    </row>
    <row r="357" spans="1:1">
      <c r="A357">
        <v>6645</v>
      </c>
    </row>
    <row r="358" spans="1:1">
      <c r="A358">
        <v>6688</v>
      </c>
    </row>
    <row r="359" spans="1:1">
      <c r="A359">
        <v>6696</v>
      </c>
    </row>
    <row r="360" spans="1:1">
      <c r="A360">
        <v>6700</v>
      </c>
    </row>
    <row r="361" spans="1:1">
      <c r="A361">
        <v>6718</v>
      </c>
    </row>
    <row r="362" spans="1:1">
      <c r="A362">
        <v>6734</v>
      </c>
    </row>
    <row r="363" spans="1:1">
      <c r="A363">
        <v>6750</v>
      </c>
    </row>
    <row r="364" spans="1:1">
      <c r="A364">
        <v>6777</v>
      </c>
    </row>
    <row r="365" spans="1:1">
      <c r="A365">
        <v>6785</v>
      </c>
    </row>
    <row r="366" spans="1:1">
      <c r="A366">
        <v>6815</v>
      </c>
    </row>
    <row r="367" spans="1:1">
      <c r="A367">
        <v>6823</v>
      </c>
    </row>
    <row r="368" spans="1:1">
      <c r="A368">
        <v>6840</v>
      </c>
    </row>
    <row r="369" spans="1:1">
      <c r="A369">
        <v>6858</v>
      </c>
    </row>
    <row r="370" spans="1:1">
      <c r="A370">
        <v>6874</v>
      </c>
    </row>
    <row r="371" spans="1:1">
      <c r="A371">
        <v>6912</v>
      </c>
    </row>
    <row r="372" spans="1:1">
      <c r="A372">
        <v>6920</v>
      </c>
    </row>
    <row r="373" spans="1:1">
      <c r="A373">
        <v>6955</v>
      </c>
    </row>
    <row r="374" spans="1:1">
      <c r="A374">
        <v>6963</v>
      </c>
    </row>
    <row r="375" spans="1:1">
      <c r="A375">
        <v>6971</v>
      </c>
    </row>
    <row r="376" spans="1:1">
      <c r="A376">
        <v>6980</v>
      </c>
    </row>
    <row r="377" spans="1:1">
      <c r="A377">
        <v>7030</v>
      </c>
    </row>
    <row r="378" spans="1:1">
      <c r="A378">
        <v>7048</v>
      </c>
    </row>
    <row r="379" spans="1:1">
      <c r="A379">
        <v>7072</v>
      </c>
    </row>
    <row r="380" spans="1:1">
      <c r="A380">
        <v>7099</v>
      </c>
    </row>
    <row r="381" spans="1:1">
      <c r="A381">
        <v>7102</v>
      </c>
    </row>
    <row r="382" spans="1:1">
      <c r="A382">
        <v>7110</v>
      </c>
    </row>
    <row r="383" spans="1:1">
      <c r="A383">
        <v>7137</v>
      </c>
    </row>
    <row r="384" spans="1:1">
      <c r="A384">
        <v>7153</v>
      </c>
    </row>
    <row r="385" spans="1:1">
      <c r="A385">
        <v>7196</v>
      </c>
    </row>
    <row r="386" spans="1:1">
      <c r="A386">
        <v>7200</v>
      </c>
    </row>
    <row r="387" spans="1:1">
      <c r="A387">
        <v>7218</v>
      </c>
    </row>
    <row r="388" spans="1:1">
      <c r="A388">
        <v>7226</v>
      </c>
    </row>
    <row r="389" spans="1:1">
      <c r="A389">
        <v>7234</v>
      </c>
    </row>
    <row r="390" spans="1:1">
      <c r="A390">
        <v>7250</v>
      </c>
    </row>
    <row r="391" spans="1:1">
      <c r="A391">
        <v>7269</v>
      </c>
    </row>
    <row r="392" spans="1:1">
      <c r="A392">
        <v>7277</v>
      </c>
    </row>
    <row r="393" spans="1:1">
      <c r="A393">
        <v>7293</v>
      </c>
    </row>
    <row r="394" spans="1:1">
      <c r="A394">
        <v>7307</v>
      </c>
    </row>
    <row r="395" spans="1:1">
      <c r="A395">
        <v>7323</v>
      </c>
    </row>
    <row r="396" spans="1:1">
      <c r="A396">
        <v>7382</v>
      </c>
    </row>
    <row r="397" spans="1:1">
      <c r="A397">
        <v>7390</v>
      </c>
    </row>
    <row r="398" spans="1:1">
      <c r="A398">
        <v>7404</v>
      </c>
    </row>
    <row r="399" spans="1:1">
      <c r="A399">
        <v>7420</v>
      </c>
    </row>
    <row r="400" spans="1:1">
      <c r="A400">
        <v>7439</v>
      </c>
    </row>
    <row r="401" spans="1:1">
      <c r="A401">
        <v>7447</v>
      </c>
    </row>
    <row r="402" spans="1:1">
      <c r="A402">
        <v>7463</v>
      </c>
    </row>
    <row r="403" spans="1:1">
      <c r="A403">
        <v>7536</v>
      </c>
    </row>
    <row r="404" spans="1:1">
      <c r="A404">
        <v>7552</v>
      </c>
    </row>
    <row r="405" spans="1:1">
      <c r="A405">
        <v>7560</v>
      </c>
    </row>
    <row r="406" spans="1:1">
      <c r="A406">
        <v>7609</v>
      </c>
    </row>
    <row r="407" spans="1:1">
      <c r="A407">
        <v>7625</v>
      </c>
    </row>
    <row r="408" spans="1:1">
      <c r="A408">
        <v>7633</v>
      </c>
    </row>
    <row r="409" spans="1:1">
      <c r="A409">
        <v>7650</v>
      </c>
    </row>
    <row r="410" spans="1:1">
      <c r="A410">
        <v>7692</v>
      </c>
    </row>
    <row r="411" spans="1:1">
      <c r="A411">
        <v>7749</v>
      </c>
    </row>
    <row r="412" spans="1:1">
      <c r="A412">
        <v>7757</v>
      </c>
    </row>
    <row r="413" spans="1:1">
      <c r="A413">
        <v>7765</v>
      </c>
    </row>
    <row r="414" spans="1:1">
      <c r="A414">
        <v>7790</v>
      </c>
    </row>
    <row r="415" spans="1:1">
      <c r="A415">
        <v>7862</v>
      </c>
    </row>
    <row r="416" spans="1:1">
      <c r="A416">
        <v>7870</v>
      </c>
    </row>
    <row r="417" spans="1:1">
      <c r="A417">
        <v>7889</v>
      </c>
    </row>
    <row r="418" spans="1:1">
      <c r="A418">
        <v>7897</v>
      </c>
    </row>
    <row r="419" spans="1:1">
      <c r="A419">
        <v>7927</v>
      </c>
    </row>
    <row r="420" spans="1:1">
      <c r="A420">
        <v>7935</v>
      </c>
    </row>
    <row r="421" spans="1:1">
      <c r="A421">
        <v>7943</v>
      </c>
    </row>
    <row r="422" spans="1:1">
      <c r="A422">
        <v>8001</v>
      </c>
    </row>
    <row r="423" spans="1:1">
      <c r="A423">
        <v>8117</v>
      </c>
    </row>
    <row r="424" spans="1:1">
      <c r="A424">
        <v>8141</v>
      </c>
    </row>
    <row r="425" spans="1:1">
      <c r="A425">
        <v>8168</v>
      </c>
    </row>
    <row r="426" spans="1:1">
      <c r="A426">
        <v>8176</v>
      </c>
    </row>
    <row r="427" spans="1:1">
      <c r="A427">
        <v>8184</v>
      </c>
    </row>
    <row r="428" spans="1:1">
      <c r="A428">
        <v>8206</v>
      </c>
    </row>
    <row r="429" spans="1:1">
      <c r="A429">
        <v>8222</v>
      </c>
    </row>
    <row r="430" spans="1:1">
      <c r="A430">
        <v>8230</v>
      </c>
    </row>
    <row r="431" spans="1:1">
      <c r="A431">
        <v>8257</v>
      </c>
    </row>
    <row r="432" spans="1:1">
      <c r="A432">
        <v>8273</v>
      </c>
    </row>
    <row r="433" spans="1:1">
      <c r="A433">
        <v>8281</v>
      </c>
    </row>
    <row r="434" spans="1:1">
      <c r="A434">
        <v>8303</v>
      </c>
    </row>
    <row r="435" spans="1:1">
      <c r="A435">
        <v>8311</v>
      </c>
    </row>
    <row r="436" spans="1:1">
      <c r="A436">
        <v>8320</v>
      </c>
    </row>
    <row r="437" spans="1:1">
      <c r="A437">
        <v>8354</v>
      </c>
    </row>
    <row r="438" spans="1:1">
      <c r="A438">
        <v>8362</v>
      </c>
    </row>
    <row r="439" spans="1:1">
      <c r="A439">
        <v>8389</v>
      </c>
    </row>
    <row r="440" spans="1:1">
      <c r="A440">
        <v>8400</v>
      </c>
    </row>
    <row r="441" spans="1:1">
      <c r="A441">
        <v>8419</v>
      </c>
    </row>
    <row r="442" spans="1:1">
      <c r="A442">
        <v>8427</v>
      </c>
    </row>
    <row r="443" spans="1:1">
      <c r="A443">
        <v>8435</v>
      </c>
    </row>
    <row r="444" spans="1:1">
      <c r="A444">
        <v>8443</v>
      </c>
    </row>
    <row r="445" spans="1:1">
      <c r="A445">
        <v>8460</v>
      </c>
    </row>
    <row r="446" spans="1:1">
      <c r="A446">
        <v>8494</v>
      </c>
    </row>
    <row r="447" spans="1:1">
      <c r="A447">
        <v>8516</v>
      </c>
    </row>
    <row r="448" spans="1:1">
      <c r="A448">
        <v>8524</v>
      </c>
    </row>
    <row r="449" spans="1:1">
      <c r="A449">
        <v>8540</v>
      </c>
    </row>
    <row r="450" spans="1:1">
      <c r="A450">
        <v>8559</v>
      </c>
    </row>
    <row r="451" spans="1:1">
      <c r="A451">
        <v>8575</v>
      </c>
    </row>
    <row r="452" spans="1:1">
      <c r="A452">
        <v>8583</v>
      </c>
    </row>
    <row r="453" spans="1:1">
      <c r="A453">
        <v>8605</v>
      </c>
    </row>
    <row r="454" spans="1:1">
      <c r="A454">
        <v>8613</v>
      </c>
    </row>
    <row r="455" spans="1:1">
      <c r="A455">
        <v>8621</v>
      </c>
    </row>
    <row r="456" spans="1:1">
      <c r="A456">
        <v>8648</v>
      </c>
    </row>
    <row r="457" spans="1:1">
      <c r="A457">
        <v>8656</v>
      </c>
    </row>
    <row r="458" spans="1:1">
      <c r="A458">
        <v>8699</v>
      </c>
    </row>
    <row r="459" spans="1:1">
      <c r="A459">
        <v>8710</v>
      </c>
    </row>
    <row r="460" spans="1:1">
      <c r="A460">
        <v>8737</v>
      </c>
    </row>
    <row r="461" spans="1:1">
      <c r="A461">
        <v>8745</v>
      </c>
    </row>
    <row r="462" spans="1:1">
      <c r="A462">
        <v>8753</v>
      </c>
    </row>
    <row r="463" spans="1:1">
      <c r="A463">
        <v>8770</v>
      </c>
    </row>
    <row r="464" spans="1:1">
      <c r="A464">
        <v>8788</v>
      </c>
    </row>
    <row r="465" spans="1:1">
      <c r="A465">
        <v>8796</v>
      </c>
    </row>
    <row r="466" spans="1:1">
      <c r="A466">
        <v>8818</v>
      </c>
    </row>
    <row r="467" spans="1:1">
      <c r="A467">
        <v>8842</v>
      </c>
    </row>
    <row r="468" spans="1:1">
      <c r="A468">
        <v>8850</v>
      </c>
    </row>
    <row r="469" spans="1:1">
      <c r="A469">
        <v>8869</v>
      </c>
    </row>
    <row r="470" spans="1:1">
      <c r="A470">
        <v>8885</v>
      </c>
    </row>
    <row r="471" spans="1:1">
      <c r="A471">
        <v>8893</v>
      </c>
    </row>
    <row r="472" spans="1:1">
      <c r="A472">
        <v>8915</v>
      </c>
    </row>
    <row r="473" spans="1:1">
      <c r="A473">
        <v>8931</v>
      </c>
    </row>
    <row r="474" spans="1:1">
      <c r="A474">
        <v>8940</v>
      </c>
    </row>
    <row r="475" spans="1:1">
      <c r="A475">
        <v>8958</v>
      </c>
    </row>
    <row r="476" spans="1:1">
      <c r="A476">
        <v>8966</v>
      </c>
    </row>
    <row r="477" spans="1:1">
      <c r="A477">
        <v>8974</v>
      </c>
    </row>
    <row r="478" spans="1:1">
      <c r="A478">
        <v>8990</v>
      </c>
    </row>
    <row r="479" spans="1:1">
      <c r="A479">
        <v>9008</v>
      </c>
    </row>
    <row r="480" spans="1:1">
      <c r="A480">
        <v>9024</v>
      </c>
    </row>
    <row r="481" spans="1:1">
      <c r="A481">
        <v>9032</v>
      </c>
    </row>
    <row r="482" spans="1:1">
      <c r="A482">
        <v>9040</v>
      </c>
    </row>
    <row r="483" spans="1:1">
      <c r="A483">
        <v>9083</v>
      </c>
    </row>
    <row r="484" spans="1:1">
      <c r="A484">
        <v>9105</v>
      </c>
    </row>
    <row r="485" spans="1:1">
      <c r="A485">
        <v>9113</v>
      </c>
    </row>
    <row r="486" spans="1:1">
      <c r="A486">
        <v>9121</v>
      </c>
    </row>
    <row r="487" spans="1:1">
      <c r="A487">
        <v>9130</v>
      </c>
    </row>
    <row r="488" spans="1:1">
      <c r="A488">
        <v>9156</v>
      </c>
    </row>
    <row r="489" spans="1:1">
      <c r="A489">
        <v>9180</v>
      </c>
    </row>
    <row r="490" spans="1:1">
      <c r="A490">
        <v>9199</v>
      </c>
    </row>
    <row r="491" spans="1:1">
      <c r="A491">
        <v>9202</v>
      </c>
    </row>
    <row r="492" spans="1:1">
      <c r="A492">
        <v>9210</v>
      </c>
    </row>
    <row r="493" spans="1:1">
      <c r="A493">
        <v>9229</v>
      </c>
    </row>
    <row r="494" spans="1:1">
      <c r="A494">
        <v>9237</v>
      </c>
    </row>
    <row r="495" spans="1:1">
      <c r="A495">
        <v>9245</v>
      </c>
    </row>
    <row r="496" spans="1:1">
      <c r="A496">
        <v>9261</v>
      </c>
    </row>
    <row r="497" spans="1:1">
      <c r="A497">
        <v>9270</v>
      </c>
    </row>
    <row r="498" spans="1:1">
      <c r="A498">
        <v>9300</v>
      </c>
    </row>
    <row r="499" spans="1:1">
      <c r="A499">
        <v>9318</v>
      </c>
    </row>
    <row r="500" spans="1:1">
      <c r="A500">
        <v>9326</v>
      </c>
    </row>
    <row r="501" spans="1:1">
      <c r="A501">
        <v>9334</v>
      </c>
    </row>
    <row r="502" spans="1:1">
      <c r="A502">
        <v>9342</v>
      </c>
    </row>
    <row r="503" spans="1:1">
      <c r="A503">
        <v>9407</v>
      </c>
    </row>
    <row r="504" spans="1:1">
      <c r="A504">
        <v>9431</v>
      </c>
    </row>
    <row r="505" spans="1:1">
      <c r="A505">
        <v>9440</v>
      </c>
    </row>
    <row r="506" spans="1:1">
      <c r="A506">
        <v>9466</v>
      </c>
    </row>
    <row r="507" spans="1:1">
      <c r="A507">
        <v>9482</v>
      </c>
    </row>
    <row r="508" spans="1:1">
      <c r="A508">
        <v>9504</v>
      </c>
    </row>
    <row r="509" spans="1:1">
      <c r="A509">
        <v>9512</v>
      </c>
    </row>
    <row r="510" spans="1:1">
      <c r="A510">
        <v>9520</v>
      </c>
    </row>
    <row r="511" spans="1:1">
      <c r="A511">
        <v>9539</v>
      </c>
    </row>
    <row r="512" spans="1:1">
      <c r="A512">
        <v>9547</v>
      </c>
    </row>
    <row r="513" spans="1:1">
      <c r="A513">
        <v>9555</v>
      </c>
    </row>
    <row r="514" spans="1:1">
      <c r="A514">
        <v>9571</v>
      </c>
    </row>
    <row r="515" spans="1:1">
      <c r="A515">
        <v>9598</v>
      </c>
    </row>
    <row r="516" spans="1:1">
      <c r="A516">
        <v>9601</v>
      </c>
    </row>
    <row r="517" spans="1:1">
      <c r="A517">
        <v>9636</v>
      </c>
    </row>
    <row r="518" spans="1:1">
      <c r="A518">
        <v>9644</v>
      </c>
    </row>
    <row r="519" spans="1:1">
      <c r="A519">
        <v>9652</v>
      </c>
    </row>
    <row r="520" spans="1:1">
      <c r="A520">
        <v>9679</v>
      </c>
    </row>
    <row r="521" spans="1:1">
      <c r="A521">
        <v>9717</v>
      </c>
    </row>
    <row r="522" spans="1:1">
      <c r="A522">
        <v>9725</v>
      </c>
    </row>
    <row r="523" spans="1:1">
      <c r="A523">
        <v>9733</v>
      </c>
    </row>
    <row r="524" spans="1:1">
      <c r="A524">
        <v>9768</v>
      </c>
    </row>
    <row r="525" spans="1:1">
      <c r="A525">
        <v>9776</v>
      </c>
    </row>
    <row r="526" spans="1:1">
      <c r="A526">
        <v>9784</v>
      </c>
    </row>
    <row r="527" spans="1:1">
      <c r="A527">
        <v>9806</v>
      </c>
    </row>
    <row r="528" spans="1:1">
      <c r="A528">
        <v>9822</v>
      </c>
    </row>
    <row r="529" spans="1:1">
      <c r="A529">
        <v>9830</v>
      </c>
    </row>
    <row r="530" spans="1:1">
      <c r="A530">
        <v>9849</v>
      </c>
    </row>
    <row r="531" spans="1:1">
      <c r="A531">
        <v>9873</v>
      </c>
    </row>
    <row r="532" spans="1:1">
      <c r="A532">
        <v>9881</v>
      </c>
    </row>
    <row r="533" spans="1:1">
      <c r="A533">
        <v>9938</v>
      </c>
    </row>
    <row r="534" spans="1:1">
      <c r="A534">
        <v>9954</v>
      </c>
    </row>
    <row r="535" spans="1:1">
      <c r="A535">
        <v>10006</v>
      </c>
    </row>
    <row r="536" spans="1:1">
      <c r="A536">
        <v>10014</v>
      </c>
    </row>
    <row r="537" spans="1:1">
      <c r="A537">
        <v>10049</v>
      </c>
    </row>
    <row r="538" spans="1:1">
      <c r="A538">
        <v>10057</v>
      </c>
    </row>
    <row r="539" spans="1:1">
      <c r="A539">
        <v>10065</v>
      </c>
    </row>
    <row r="540" spans="1:1">
      <c r="A540">
        <v>10073</v>
      </c>
    </row>
    <row r="541" spans="1:1">
      <c r="A541">
        <v>10090</v>
      </c>
    </row>
    <row r="542" spans="1:1">
      <c r="A542">
        <v>10111</v>
      </c>
    </row>
    <row r="543" spans="1:1">
      <c r="A543">
        <v>10120</v>
      </c>
    </row>
    <row r="544" spans="1:1">
      <c r="A544">
        <v>10146</v>
      </c>
    </row>
    <row r="545" spans="1:1">
      <c r="A545">
        <v>10154</v>
      </c>
    </row>
    <row r="546" spans="1:1">
      <c r="A546">
        <v>10197</v>
      </c>
    </row>
    <row r="547" spans="1:1">
      <c r="A547">
        <v>10200</v>
      </c>
    </row>
    <row r="548" spans="1:1">
      <c r="A548">
        <v>10227</v>
      </c>
    </row>
    <row r="549" spans="1:1">
      <c r="A549">
        <v>10235</v>
      </c>
    </row>
    <row r="550" spans="1:1">
      <c r="A550">
        <v>10243</v>
      </c>
    </row>
    <row r="551" spans="1:1">
      <c r="A551">
        <v>10251</v>
      </c>
    </row>
    <row r="552" spans="1:1">
      <c r="A552">
        <v>10260</v>
      </c>
    </row>
    <row r="553" spans="1:1">
      <c r="A553">
        <v>10278</v>
      </c>
    </row>
    <row r="554" spans="1:1">
      <c r="A554">
        <v>10294</v>
      </c>
    </row>
    <row r="555" spans="1:1">
      <c r="A555">
        <v>10308</v>
      </c>
    </row>
    <row r="556" spans="1:1">
      <c r="A556">
        <v>10324</v>
      </c>
    </row>
    <row r="557" spans="1:1">
      <c r="A557">
        <v>10332</v>
      </c>
    </row>
    <row r="558" spans="1:1">
      <c r="A558">
        <v>10340</v>
      </c>
    </row>
    <row r="559" spans="1:1">
      <c r="A559">
        <v>10367</v>
      </c>
    </row>
    <row r="560" spans="1:1">
      <c r="A560">
        <v>10375</v>
      </c>
    </row>
    <row r="561" spans="1:1">
      <c r="A561">
        <v>10405</v>
      </c>
    </row>
    <row r="562" spans="1:1">
      <c r="A562">
        <v>10448</v>
      </c>
    </row>
    <row r="563" spans="1:1">
      <c r="A563">
        <v>10456</v>
      </c>
    </row>
    <row r="564" spans="1:1">
      <c r="A564">
        <v>10464</v>
      </c>
    </row>
    <row r="565" spans="1:1">
      <c r="A565">
        <v>10480</v>
      </c>
    </row>
    <row r="566" spans="1:1">
      <c r="A566">
        <v>10510</v>
      </c>
    </row>
    <row r="567" spans="1:1">
      <c r="A567">
        <v>10537</v>
      </c>
    </row>
    <row r="568" spans="1:1">
      <c r="A568">
        <v>10561</v>
      </c>
    </row>
    <row r="569" spans="1:1">
      <c r="A569">
        <v>10596</v>
      </c>
    </row>
    <row r="570" spans="1:1">
      <c r="A570">
        <v>10600</v>
      </c>
    </row>
    <row r="571" spans="1:1">
      <c r="A571">
        <v>10618</v>
      </c>
    </row>
    <row r="572" spans="1:1">
      <c r="A572">
        <v>10650</v>
      </c>
    </row>
    <row r="573" spans="1:1">
      <c r="A573">
        <v>10669</v>
      </c>
    </row>
    <row r="574" spans="1:1">
      <c r="A574">
        <v>10677</v>
      </c>
    </row>
    <row r="575" spans="1:1">
      <c r="A575">
        <v>10685</v>
      </c>
    </row>
    <row r="576" spans="1:1">
      <c r="A576">
        <v>10693</v>
      </c>
    </row>
    <row r="577" spans="1:1">
      <c r="A577">
        <v>10707</v>
      </c>
    </row>
    <row r="578" spans="1:1">
      <c r="A578">
        <v>10715</v>
      </c>
    </row>
    <row r="579" spans="1:1">
      <c r="A579">
        <v>10731</v>
      </c>
    </row>
    <row r="580" spans="1:1">
      <c r="A580">
        <v>10740</v>
      </c>
    </row>
    <row r="581" spans="1:1">
      <c r="A581">
        <v>10790</v>
      </c>
    </row>
    <row r="582" spans="1:1">
      <c r="A582">
        <v>10804</v>
      </c>
    </row>
    <row r="583" spans="1:1">
      <c r="A583">
        <v>10812</v>
      </c>
    </row>
    <row r="584" spans="1:1">
      <c r="A584">
        <v>10871</v>
      </c>
    </row>
    <row r="585" spans="1:1">
      <c r="A585">
        <v>10936</v>
      </c>
    </row>
    <row r="586" spans="1:1">
      <c r="A586">
        <v>10952</v>
      </c>
    </row>
    <row r="587" spans="1:1">
      <c r="A587">
        <v>10995</v>
      </c>
    </row>
    <row r="588" spans="1:1">
      <c r="A588">
        <v>11061</v>
      </c>
    </row>
    <row r="589" spans="1:1">
      <c r="A589">
        <v>11088</v>
      </c>
    </row>
    <row r="590" spans="1:1">
      <c r="A590">
        <v>11126</v>
      </c>
    </row>
    <row r="591" spans="1:1">
      <c r="A591">
        <v>11134</v>
      </c>
    </row>
    <row r="592" spans="1:1">
      <c r="A592">
        <v>11193</v>
      </c>
    </row>
    <row r="593" spans="1:1">
      <c r="A593">
        <v>11223</v>
      </c>
    </row>
    <row r="594" spans="1:1">
      <c r="A594">
        <v>11320</v>
      </c>
    </row>
    <row r="595" spans="1:1">
      <c r="A595">
        <v>11371</v>
      </c>
    </row>
    <row r="596" spans="1:1">
      <c r="A596">
        <v>11401</v>
      </c>
    </row>
    <row r="597" spans="1:1">
      <c r="A597">
        <v>11410</v>
      </c>
    </row>
    <row r="598" spans="1:1">
      <c r="A598">
        <v>11428</v>
      </c>
    </row>
    <row r="599" spans="1:1">
      <c r="A599">
        <v>11444</v>
      </c>
    </row>
    <row r="600" spans="1:1">
      <c r="A600">
        <v>11460</v>
      </c>
    </row>
    <row r="601" spans="1:1">
      <c r="A601">
        <v>11479</v>
      </c>
    </row>
    <row r="602" spans="1:1">
      <c r="A602">
        <v>11487</v>
      </c>
    </row>
    <row r="603" spans="1:1">
      <c r="A603">
        <v>11495</v>
      </c>
    </row>
    <row r="604" spans="1:1">
      <c r="A604">
        <v>11509</v>
      </c>
    </row>
    <row r="605" spans="1:1">
      <c r="A605">
        <v>11525</v>
      </c>
    </row>
    <row r="606" spans="1:1">
      <c r="A606">
        <v>11541</v>
      </c>
    </row>
    <row r="607" spans="1:1">
      <c r="A607">
        <v>11550</v>
      </c>
    </row>
    <row r="608" spans="1:1">
      <c r="A608">
        <v>11576</v>
      </c>
    </row>
    <row r="609" spans="1:1">
      <c r="A609">
        <v>11584</v>
      </c>
    </row>
    <row r="610" spans="1:1">
      <c r="A610">
        <v>11606</v>
      </c>
    </row>
    <row r="611" spans="1:1">
      <c r="A611">
        <v>11622</v>
      </c>
    </row>
    <row r="612" spans="1:1">
      <c r="A612">
        <v>11630</v>
      </c>
    </row>
    <row r="613" spans="1:1">
      <c r="A613">
        <v>11657</v>
      </c>
    </row>
    <row r="614" spans="1:1">
      <c r="A614">
        <v>11673</v>
      </c>
    </row>
    <row r="615" spans="1:1">
      <c r="A615">
        <v>11690</v>
      </c>
    </row>
    <row r="616" spans="1:1">
      <c r="A616">
        <v>11720</v>
      </c>
    </row>
    <row r="617" spans="1:1">
      <c r="A617">
        <v>11770</v>
      </c>
    </row>
    <row r="618" spans="1:1">
      <c r="A618">
        <v>11800</v>
      </c>
    </row>
    <row r="619" spans="1:1">
      <c r="A619">
        <v>11819</v>
      </c>
    </row>
    <row r="620" spans="1:1">
      <c r="A620">
        <v>11835</v>
      </c>
    </row>
    <row r="621" spans="1:1">
      <c r="A621">
        <v>11886</v>
      </c>
    </row>
    <row r="622" spans="1:1">
      <c r="A622">
        <v>11894</v>
      </c>
    </row>
    <row r="623" spans="1:1">
      <c r="A623">
        <v>11959</v>
      </c>
    </row>
    <row r="624" spans="1:1">
      <c r="A624">
        <v>11975</v>
      </c>
    </row>
    <row r="625" spans="1:1">
      <c r="A625">
        <v>12009</v>
      </c>
    </row>
    <row r="626" spans="1:1">
      <c r="A626">
        <v>12025</v>
      </c>
    </row>
    <row r="627" spans="1:1">
      <c r="A627">
        <v>12033</v>
      </c>
    </row>
    <row r="628" spans="1:1">
      <c r="A628">
        <v>12041</v>
      </c>
    </row>
    <row r="629" spans="1:1">
      <c r="A629">
        <v>12068</v>
      </c>
    </row>
    <row r="630" spans="1:1">
      <c r="A630">
        <v>12092</v>
      </c>
    </row>
    <row r="631" spans="1:1">
      <c r="A631">
        <v>12157</v>
      </c>
    </row>
    <row r="632" spans="1:1">
      <c r="A632">
        <v>12165</v>
      </c>
    </row>
    <row r="633" spans="1:1">
      <c r="A633">
        <v>12181</v>
      </c>
    </row>
    <row r="634" spans="1:1">
      <c r="A634">
        <v>12190</v>
      </c>
    </row>
    <row r="635" spans="1:1">
      <c r="A635">
        <v>12203</v>
      </c>
    </row>
    <row r="636" spans="1:1">
      <c r="A636">
        <v>12211</v>
      </c>
    </row>
    <row r="637" spans="1:1">
      <c r="A637">
        <v>12238</v>
      </c>
    </row>
    <row r="638" spans="1:1">
      <c r="A638">
        <v>12297</v>
      </c>
    </row>
    <row r="639" spans="1:1">
      <c r="A639">
        <v>12300</v>
      </c>
    </row>
    <row r="640" spans="1:1">
      <c r="A640">
        <v>12327</v>
      </c>
    </row>
    <row r="641" spans="1:1">
      <c r="A641">
        <v>12335</v>
      </c>
    </row>
    <row r="642" spans="1:1">
      <c r="A642">
        <v>12360</v>
      </c>
    </row>
    <row r="643" spans="1:1">
      <c r="A643">
        <v>12378</v>
      </c>
    </row>
    <row r="644" spans="1:1">
      <c r="A644">
        <v>12408</v>
      </c>
    </row>
    <row r="645" spans="1:1">
      <c r="A645">
        <v>12416</v>
      </c>
    </row>
    <row r="646" spans="1:1">
      <c r="A646">
        <v>12440</v>
      </c>
    </row>
    <row r="647" spans="1:1">
      <c r="A647">
        <v>12467</v>
      </c>
    </row>
    <row r="648" spans="1:1">
      <c r="A648">
        <v>12491</v>
      </c>
    </row>
    <row r="649" spans="1:1">
      <c r="A649">
        <v>12521</v>
      </c>
    </row>
    <row r="650" spans="1:1">
      <c r="A650">
        <v>12530</v>
      </c>
    </row>
    <row r="651" spans="1:1">
      <c r="A651">
        <v>12548</v>
      </c>
    </row>
    <row r="652" spans="1:1">
      <c r="A652">
        <v>12556</v>
      </c>
    </row>
    <row r="653" spans="1:1">
      <c r="A653">
        <v>12572</v>
      </c>
    </row>
    <row r="654" spans="1:1">
      <c r="A654">
        <v>12580</v>
      </c>
    </row>
    <row r="655" spans="1:1">
      <c r="A655">
        <v>12599</v>
      </c>
    </row>
    <row r="656" spans="1:1">
      <c r="A656">
        <v>12629</v>
      </c>
    </row>
    <row r="657" spans="1:1">
      <c r="A657">
        <v>12645</v>
      </c>
    </row>
    <row r="658" spans="1:1">
      <c r="A658">
        <v>12653</v>
      </c>
    </row>
    <row r="659" spans="1:1">
      <c r="A659">
        <v>12661</v>
      </c>
    </row>
    <row r="660" spans="1:1">
      <c r="A660">
        <v>12688</v>
      </c>
    </row>
    <row r="661" spans="1:1">
      <c r="A661">
        <v>12696</v>
      </c>
    </row>
    <row r="662" spans="1:1">
      <c r="A662">
        <v>12718</v>
      </c>
    </row>
    <row r="663" spans="1:1">
      <c r="A663">
        <v>12726</v>
      </c>
    </row>
    <row r="664" spans="1:1">
      <c r="A664">
        <v>12742</v>
      </c>
    </row>
    <row r="665" spans="1:1">
      <c r="A665">
        <v>12750</v>
      </c>
    </row>
    <row r="666" spans="1:1">
      <c r="A666">
        <v>12769</v>
      </c>
    </row>
    <row r="667" spans="1:1">
      <c r="A667">
        <v>12777</v>
      </c>
    </row>
    <row r="668" spans="1:1">
      <c r="A668">
        <v>12874</v>
      </c>
    </row>
    <row r="669" spans="1:1">
      <c r="A669">
        <v>12912</v>
      </c>
    </row>
    <row r="670" spans="1:1">
      <c r="A670">
        <v>12971</v>
      </c>
    </row>
    <row r="671" spans="1:1">
      <c r="A671">
        <v>13005</v>
      </c>
    </row>
    <row r="672" spans="1:1">
      <c r="A672">
        <v>13129</v>
      </c>
    </row>
    <row r="673" spans="1:1">
      <c r="A673">
        <v>13137</v>
      </c>
    </row>
    <row r="674" spans="1:1">
      <c r="A674">
        <v>13153</v>
      </c>
    </row>
    <row r="675" spans="1:1">
      <c r="A675">
        <v>13161</v>
      </c>
    </row>
    <row r="676" spans="1:1">
      <c r="A676">
        <v>13196</v>
      </c>
    </row>
    <row r="677" spans="1:1">
      <c r="A677">
        <v>13218</v>
      </c>
    </row>
    <row r="678" spans="1:1">
      <c r="A678">
        <v>13226</v>
      </c>
    </row>
    <row r="679" spans="1:1">
      <c r="A679">
        <v>13269</v>
      </c>
    </row>
    <row r="680" spans="1:1">
      <c r="A680">
        <v>13285</v>
      </c>
    </row>
    <row r="681" spans="1:1">
      <c r="A681">
        <v>13315</v>
      </c>
    </row>
    <row r="682" spans="1:1">
      <c r="A682">
        <v>13323</v>
      </c>
    </row>
    <row r="683" spans="1:1">
      <c r="A683">
        <v>13358</v>
      </c>
    </row>
    <row r="684" spans="1:1">
      <c r="A684">
        <v>13366</v>
      </c>
    </row>
    <row r="685" spans="1:1">
      <c r="A685">
        <v>13374</v>
      </c>
    </row>
    <row r="686" spans="1:1">
      <c r="A686">
        <v>13412</v>
      </c>
    </row>
    <row r="687" spans="1:1">
      <c r="A687">
        <v>13420</v>
      </c>
    </row>
    <row r="688" spans="1:1">
      <c r="A688">
        <v>13439</v>
      </c>
    </row>
    <row r="689" spans="1:1">
      <c r="A689">
        <v>13455</v>
      </c>
    </row>
    <row r="690" spans="1:1">
      <c r="A690">
        <v>13471</v>
      </c>
    </row>
    <row r="691" spans="1:1">
      <c r="A691">
        <v>13480</v>
      </c>
    </row>
    <row r="692" spans="1:1">
      <c r="A692">
        <v>13498</v>
      </c>
    </row>
    <row r="693" spans="1:1">
      <c r="A693">
        <v>13528</v>
      </c>
    </row>
    <row r="694" spans="1:1">
      <c r="A694">
        <v>13536</v>
      </c>
    </row>
    <row r="695" spans="1:1">
      <c r="A695">
        <v>13560</v>
      </c>
    </row>
    <row r="696" spans="1:1">
      <c r="A696">
        <v>13595</v>
      </c>
    </row>
    <row r="697" spans="1:1">
      <c r="A697">
        <v>13617</v>
      </c>
    </row>
    <row r="698" spans="1:1">
      <c r="A698">
        <v>13650</v>
      </c>
    </row>
    <row r="699" spans="1:1">
      <c r="A699">
        <v>13668</v>
      </c>
    </row>
    <row r="700" spans="1:1">
      <c r="A700">
        <v>13684</v>
      </c>
    </row>
    <row r="701" spans="1:1">
      <c r="A701">
        <v>13692</v>
      </c>
    </row>
    <row r="702" spans="1:1">
      <c r="A702">
        <v>13706</v>
      </c>
    </row>
    <row r="703" spans="1:1">
      <c r="A703">
        <v>13714</v>
      </c>
    </row>
    <row r="704" spans="1:1">
      <c r="A704">
        <v>13730</v>
      </c>
    </row>
    <row r="705" spans="1:1">
      <c r="A705">
        <v>13749</v>
      </c>
    </row>
    <row r="706" spans="1:1">
      <c r="A706">
        <v>13765</v>
      </c>
    </row>
    <row r="707" spans="1:1">
      <c r="A707">
        <v>13781</v>
      </c>
    </row>
    <row r="708" spans="1:1">
      <c r="A708">
        <v>13790</v>
      </c>
    </row>
    <row r="709" spans="1:1">
      <c r="A709">
        <v>13803</v>
      </c>
    </row>
    <row r="710" spans="1:1">
      <c r="A710">
        <v>13862</v>
      </c>
    </row>
    <row r="711" spans="1:1">
      <c r="A711">
        <v>13870</v>
      </c>
    </row>
    <row r="712" spans="1:1">
      <c r="A712">
        <v>13897</v>
      </c>
    </row>
    <row r="713" spans="1:1">
      <c r="A713">
        <v>13900</v>
      </c>
    </row>
    <row r="714" spans="1:1">
      <c r="A714">
        <v>13919</v>
      </c>
    </row>
    <row r="715" spans="1:1">
      <c r="A715">
        <v>13943</v>
      </c>
    </row>
    <row r="716" spans="1:1">
      <c r="A716">
        <v>13951</v>
      </c>
    </row>
    <row r="717" spans="1:1">
      <c r="A717">
        <v>13978</v>
      </c>
    </row>
    <row r="718" spans="1:1">
      <c r="A718">
        <v>13986</v>
      </c>
    </row>
    <row r="719" spans="1:1">
      <c r="A719">
        <v>13994</v>
      </c>
    </row>
    <row r="720" spans="1:1">
      <c r="A720">
        <v>14028</v>
      </c>
    </row>
    <row r="721" spans="1:1">
      <c r="A721">
        <v>14036</v>
      </c>
    </row>
    <row r="722" spans="1:1">
      <c r="A722">
        <v>14060</v>
      </c>
    </row>
    <row r="723" spans="1:1">
      <c r="A723">
        <v>14095</v>
      </c>
    </row>
    <row r="724" spans="1:1">
      <c r="A724">
        <v>14109</v>
      </c>
    </row>
    <row r="725" spans="1:1">
      <c r="A725">
        <v>14117</v>
      </c>
    </row>
    <row r="726" spans="1:1">
      <c r="A726">
        <v>14125</v>
      </c>
    </row>
    <row r="727" spans="1:1">
      <c r="A727">
        <v>14141</v>
      </c>
    </row>
    <row r="728" spans="1:1">
      <c r="A728">
        <v>14168</v>
      </c>
    </row>
    <row r="729" spans="1:1">
      <c r="A729">
        <v>14176</v>
      </c>
    </row>
    <row r="730" spans="1:1">
      <c r="A730">
        <v>14184</v>
      </c>
    </row>
    <row r="731" spans="1:1">
      <c r="A731">
        <v>14192</v>
      </c>
    </row>
    <row r="732" spans="1:1">
      <c r="A732">
        <v>14214</v>
      </c>
    </row>
    <row r="733" spans="1:1">
      <c r="A733">
        <v>14222</v>
      </c>
    </row>
    <row r="734" spans="1:1">
      <c r="A734">
        <v>14249</v>
      </c>
    </row>
    <row r="735" spans="1:1">
      <c r="A735">
        <v>14257</v>
      </c>
    </row>
    <row r="736" spans="1:1">
      <c r="A736">
        <v>14265</v>
      </c>
    </row>
    <row r="737" spans="1:1">
      <c r="A737">
        <v>14273</v>
      </c>
    </row>
    <row r="738" spans="1:1">
      <c r="A738">
        <v>14281</v>
      </c>
    </row>
    <row r="739" spans="1:1">
      <c r="A739">
        <v>14303</v>
      </c>
    </row>
    <row r="740" spans="1:1">
      <c r="A740">
        <v>14320</v>
      </c>
    </row>
    <row r="741" spans="1:1">
      <c r="A741">
        <v>14338</v>
      </c>
    </row>
    <row r="742" spans="1:1">
      <c r="A742">
        <v>14354</v>
      </c>
    </row>
    <row r="743" spans="1:1">
      <c r="A743">
        <v>14427</v>
      </c>
    </row>
    <row r="744" spans="1:1">
      <c r="A744">
        <v>14435</v>
      </c>
    </row>
    <row r="745" spans="1:1">
      <c r="A745">
        <v>14451</v>
      </c>
    </row>
    <row r="746" spans="1:1">
      <c r="A746">
        <v>14478</v>
      </c>
    </row>
    <row r="747" spans="1:1">
      <c r="A747">
        <v>14486</v>
      </c>
    </row>
    <row r="748" spans="1:1">
      <c r="A748">
        <v>14508</v>
      </c>
    </row>
    <row r="749" spans="1:1">
      <c r="A749">
        <v>14516</v>
      </c>
    </row>
    <row r="750" spans="1:1">
      <c r="A750">
        <v>14524</v>
      </c>
    </row>
    <row r="751" spans="1:1">
      <c r="A751">
        <v>14540</v>
      </c>
    </row>
    <row r="752" spans="1:1">
      <c r="A752">
        <v>14559</v>
      </c>
    </row>
    <row r="753" spans="1:1">
      <c r="A753">
        <v>14575</v>
      </c>
    </row>
    <row r="754" spans="1:1">
      <c r="A754">
        <v>14583</v>
      </c>
    </row>
    <row r="755" spans="1:1">
      <c r="A755">
        <v>14591</v>
      </c>
    </row>
    <row r="756" spans="1:1">
      <c r="A756">
        <v>14605</v>
      </c>
    </row>
    <row r="757" spans="1:1">
      <c r="A757">
        <v>14621</v>
      </c>
    </row>
    <row r="758" spans="1:1">
      <c r="A758">
        <v>14672</v>
      </c>
    </row>
    <row r="759" spans="1:1">
      <c r="A759">
        <v>14702</v>
      </c>
    </row>
    <row r="760" spans="1:1">
      <c r="A760">
        <v>14729</v>
      </c>
    </row>
    <row r="761" spans="1:1">
      <c r="A761">
        <v>14745</v>
      </c>
    </row>
    <row r="762" spans="1:1">
      <c r="A762">
        <v>14761</v>
      </c>
    </row>
    <row r="763" spans="1:1">
      <c r="A763">
        <v>14788</v>
      </c>
    </row>
    <row r="764" spans="1:1">
      <c r="A764">
        <v>14800</v>
      </c>
    </row>
    <row r="765" spans="1:1">
      <c r="A765">
        <v>14818</v>
      </c>
    </row>
    <row r="766" spans="1:1">
      <c r="A766">
        <v>14826</v>
      </c>
    </row>
    <row r="767" spans="1:1">
      <c r="A767">
        <v>14834</v>
      </c>
    </row>
    <row r="768" spans="1:1">
      <c r="A768">
        <v>14842</v>
      </c>
    </row>
    <row r="769" spans="1:1">
      <c r="A769">
        <v>14850</v>
      </c>
    </row>
    <row r="770" spans="1:1">
      <c r="A770">
        <v>14869</v>
      </c>
    </row>
    <row r="771" spans="1:1">
      <c r="A771">
        <v>14885</v>
      </c>
    </row>
    <row r="772" spans="1:1">
      <c r="A772">
        <v>14907</v>
      </c>
    </row>
    <row r="773" spans="1:1">
      <c r="A773">
        <v>14915</v>
      </c>
    </row>
    <row r="774" spans="1:1">
      <c r="A774">
        <v>14923</v>
      </c>
    </row>
    <row r="775" spans="1:1">
      <c r="A775">
        <v>14931</v>
      </c>
    </row>
    <row r="776" spans="1:1">
      <c r="A776">
        <v>14958</v>
      </c>
    </row>
    <row r="777" spans="1:1">
      <c r="A777">
        <v>14974</v>
      </c>
    </row>
    <row r="778" spans="1:1">
      <c r="A778">
        <v>14982</v>
      </c>
    </row>
    <row r="779" spans="1:1">
      <c r="A779">
        <v>14990</v>
      </c>
    </row>
    <row r="780" spans="1:1">
      <c r="A780">
        <v>15024</v>
      </c>
    </row>
    <row r="781" spans="1:1">
      <c r="A781">
        <v>15059</v>
      </c>
    </row>
    <row r="782" spans="1:1">
      <c r="A782">
        <v>15075</v>
      </c>
    </row>
    <row r="783" spans="1:1">
      <c r="A783">
        <v>15105</v>
      </c>
    </row>
    <row r="784" spans="1:1">
      <c r="A784">
        <v>15130</v>
      </c>
    </row>
    <row r="785" spans="1:1">
      <c r="A785">
        <v>15164</v>
      </c>
    </row>
    <row r="786" spans="1:1">
      <c r="A786">
        <v>15172</v>
      </c>
    </row>
    <row r="787" spans="1:1">
      <c r="A787">
        <v>15199</v>
      </c>
    </row>
    <row r="788" spans="1:1">
      <c r="A788">
        <v>15202</v>
      </c>
    </row>
    <row r="789" spans="1:1">
      <c r="A789">
        <v>15210</v>
      </c>
    </row>
    <row r="790" spans="1:1">
      <c r="A790">
        <v>15237</v>
      </c>
    </row>
    <row r="791" spans="1:1">
      <c r="A791">
        <v>15261</v>
      </c>
    </row>
    <row r="792" spans="1:1">
      <c r="A792">
        <v>15270</v>
      </c>
    </row>
    <row r="793" spans="1:1">
      <c r="A793">
        <v>15288</v>
      </c>
    </row>
    <row r="794" spans="1:1">
      <c r="A794">
        <v>15296</v>
      </c>
    </row>
    <row r="795" spans="1:1">
      <c r="A795">
        <v>15300</v>
      </c>
    </row>
    <row r="796" spans="1:1">
      <c r="A796">
        <v>15318</v>
      </c>
    </row>
    <row r="797" spans="1:1">
      <c r="A797">
        <v>15393</v>
      </c>
    </row>
    <row r="798" spans="1:1">
      <c r="A798">
        <v>15407</v>
      </c>
    </row>
    <row r="799" spans="1:1">
      <c r="A799">
        <v>15440</v>
      </c>
    </row>
    <row r="800" spans="1:1">
      <c r="A800">
        <v>15466</v>
      </c>
    </row>
    <row r="801" spans="1:1">
      <c r="A801">
        <v>15512</v>
      </c>
    </row>
    <row r="802" spans="1:1">
      <c r="A802">
        <v>15520</v>
      </c>
    </row>
    <row r="803" spans="1:1">
      <c r="A803">
        <v>15539</v>
      </c>
    </row>
    <row r="804" spans="1:1">
      <c r="A804">
        <v>15547</v>
      </c>
    </row>
    <row r="805" spans="1:1">
      <c r="A805">
        <v>15555</v>
      </c>
    </row>
    <row r="806" spans="1:1">
      <c r="A806">
        <v>15571</v>
      </c>
    </row>
    <row r="807" spans="1:1">
      <c r="A807">
        <v>15601</v>
      </c>
    </row>
    <row r="808" spans="1:1">
      <c r="A808">
        <v>15636</v>
      </c>
    </row>
    <row r="809" spans="1:1">
      <c r="A809">
        <v>15695</v>
      </c>
    </row>
    <row r="810" spans="1:1">
      <c r="A810">
        <v>15725</v>
      </c>
    </row>
    <row r="811" spans="1:1">
      <c r="A811">
        <v>15733</v>
      </c>
    </row>
    <row r="812" spans="1:1">
      <c r="A812">
        <v>15792</v>
      </c>
    </row>
    <row r="813" spans="1:1">
      <c r="A813">
        <v>15822</v>
      </c>
    </row>
    <row r="814" spans="1:1">
      <c r="A814">
        <v>15849</v>
      </c>
    </row>
    <row r="815" spans="1:1">
      <c r="A815">
        <v>15857</v>
      </c>
    </row>
    <row r="816" spans="1:1">
      <c r="A816">
        <v>15865</v>
      </c>
    </row>
    <row r="817" spans="1:1">
      <c r="A817">
        <v>15881</v>
      </c>
    </row>
    <row r="818" spans="1:1">
      <c r="A818">
        <v>15920</v>
      </c>
    </row>
    <row r="819" spans="1:1">
      <c r="A819">
        <v>15962</v>
      </c>
    </row>
    <row r="820" spans="1:1">
      <c r="A820">
        <v>15989</v>
      </c>
    </row>
    <row r="821" spans="1:1">
      <c r="A821">
        <v>15997</v>
      </c>
    </row>
    <row r="822" spans="1:1">
      <c r="A822">
        <v>16004</v>
      </c>
    </row>
    <row r="823" spans="1:1">
      <c r="A823">
        <v>16012</v>
      </c>
    </row>
    <row r="824" spans="1:1">
      <c r="A824">
        <v>16039</v>
      </c>
    </row>
    <row r="825" spans="1:1">
      <c r="A825">
        <v>16047</v>
      </c>
    </row>
    <row r="826" spans="1:1">
      <c r="A826">
        <v>16055</v>
      </c>
    </row>
    <row r="827" spans="1:1">
      <c r="A827">
        <v>16063</v>
      </c>
    </row>
    <row r="828" spans="1:1">
      <c r="A828">
        <v>16080</v>
      </c>
    </row>
    <row r="829" spans="1:1">
      <c r="A829">
        <v>16101</v>
      </c>
    </row>
    <row r="830" spans="1:1">
      <c r="A830">
        <v>16128</v>
      </c>
    </row>
    <row r="831" spans="1:1">
      <c r="A831">
        <v>16136</v>
      </c>
    </row>
    <row r="832" spans="1:1">
      <c r="A832">
        <v>16179</v>
      </c>
    </row>
    <row r="833" spans="1:1">
      <c r="A833">
        <v>16187</v>
      </c>
    </row>
    <row r="834" spans="1:1">
      <c r="A834">
        <v>16195</v>
      </c>
    </row>
    <row r="835" spans="1:1">
      <c r="A835">
        <v>16217</v>
      </c>
    </row>
    <row r="836" spans="1:1">
      <c r="A836">
        <v>16241</v>
      </c>
    </row>
    <row r="837" spans="1:1">
      <c r="A837">
        <v>16268</v>
      </c>
    </row>
    <row r="838" spans="1:1">
      <c r="A838">
        <v>16276</v>
      </c>
    </row>
    <row r="839" spans="1:1">
      <c r="A839">
        <v>16284</v>
      </c>
    </row>
    <row r="840" spans="1:1">
      <c r="A840">
        <v>16292</v>
      </c>
    </row>
    <row r="841" spans="1:1">
      <c r="A841">
        <v>16306</v>
      </c>
    </row>
    <row r="842" spans="1:1">
      <c r="A842">
        <v>16330</v>
      </c>
    </row>
    <row r="843" spans="1:1">
      <c r="A843">
        <v>16357</v>
      </c>
    </row>
    <row r="844" spans="1:1">
      <c r="A844">
        <v>16365</v>
      </c>
    </row>
    <row r="845" spans="1:1">
      <c r="A845">
        <v>16373</v>
      </c>
    </row>
    <row r="846" spans="1:1">
      <c r="A846">
        <v>16411</v>
      </c>
    </row>
    <row r="847" spans="1:1">
      <c r="A847">
        <v>16420</v>
      </c>
    </row>
    <row r="848" spans="1:1">
      <c r="A848">
        <v>16446</v>
      </c>
    </row>
    <row r="849" spans="1:1">
      <c r="A849">
        <v>16462</v>
      </c>
    </row>
    <row r="850" spans="1:1">
      <c r="A850">
        <v>16470</v>
      </c>
    </row>
    <row r="851" spans="1:1">
      <c r="A851">
        <v>16489</v>
      </c>
    </row>
    <row r="852" spans="1:1">
      <c r="A852">
        <v>16527</v>
      </c>
    </row>
    <row r="853" spans="1:1">
      <c r="A853">
        <v>16535</v>
      </c>
    </row>
    <row r="854" spans="1:1">
      <c r="A854">
        <v>16578</v>
      </c>
    </row>
    <row r="855" spans="1:1">
      <c r="A855">
        <v>16594</v>
      </c>
    </row>
    <row r="856" spans="1:1">
      <c r="A856">
        <v>16624</v>
      </c>
    </row>
    <row r="857" spans="1:1">
      <c r="A857">
        <v>16632</v>
      </c>
    </row>
    <row r="858" spans="1:1">
      <c r="A858">
        <v>16640</v>
      </c>
    </row>
    <row r="859" spans="1:1">
      <c r="A859">
        <v>16659</v>
      </c>
    </row>
    <row r="860" spans="1:1">
      <c r="A860">
        <v>16667</v>
      </c>
    </row>
    <row r="861" spans="1:1">
      <c r="A861">
        <v>16683</v>
      </c>
    </row>
    <row r="862" spans="1:1">
      <c r="A862">
        <v>16691</v>
      </c>
    </row>
    <row r="863" spans="1:1">
      <c r="A863">
        <v>16713</v>
      </c>
    </row>
    <row r="864" spans="1:1">
      <c r="A864">
        <v>16721</v>
      </c>
    </row>
    <row r="865" spans="1:1">
      <c r="A865">
        <v>16730</v>
      </c>
    </row>
    <row r="866" spans="1:1">
      <c r="A866">
        <v>16756</v>
      </c>
    </row>
    <row r="867" spans="1:1">
      <c r="A867">
        <v>16780</v>
      </c>
    </row>
    <row r="868" spans="1:1">
      <c r="A868">
        <v>16845</v>
      </c>
    </row>
    <row r="869" spans="1:1">
      <c r="A869">
        <v>16861</v>
      </c>
    </row>
    <row r="870" spans="1:1">
      <c r="A870">
        <v>16896</v>
      </c>
    </row>
    <row r="871" spans="1:1">
      <c r="A871">
        <v>16950</v>
      </c>
    </row>
    <row r="872" spans="1:1">
      <c r="A872">
        <v>16993</v>
      </c>
    </row>
    <row r="873" spans="1:1">
      <c r="A873">
        <v>17000</v>
      </c>
    </row>
    <row r="874" spans="1:1">
      <c r="A874">
        <v>17027</v>
      </c>
    </row>
    <row r="875" spans="1:1">
      <c r="A875">
        <v>17035</v>
      </c>
    </row>
    <row r="876" spans="1:1">
      <c r="A876">
        <v>17051</v>
      </c>
    </row>
    <row r="877" spans="1:1">
      <c r="A877">
        <v>17108</v>
      </c>
    </row>
    <row r="878" spans="1:1">
      <c r="A878">
        <v>17116</v>
      </c>
    </row>
    <row r="879" spans="1:1">
      <c r="A879">
        <v>17124</v>
      </c>
    </row>
    <row r="880" spans="1:1">
      <c r="A880">
        <v>17132</v>
      </c>
    </row>
    <row r="881" spans="1:1">
      <c r="A881">
        <v>17159</v>
      </c>
    </row>
    <row r="882" spans="1:1">
      <c r="A882">
        <v>17213</v>
      </c>
    </row>
    <row r="883" spans="1:1">
      <c r="A883">
        <v>17221</v>
      </c>
    </row>
    <row r="884" spans="1:1">
      <c r="A884">
        <v>17230</v>
      </c>
    </row>
    <row r="885" spans="1:1">
      <c r="A885">
        <v>17256</v>
      </c>
    </row>
    <row r="886" spans="1:1">
      <c r="A886">
        <v>17272</v>
      </c>
    </row>
    <row r="887" spans="1:1">
      <c r="A887">
        <v>17353</v>
      </c>
    </row>
    <row r="888" spans="1:1">
      <c r="A888">
        <v>17426</v>
      </c>
    </row>
    <row r="889" spans="1:1">
      <c r="A889">
        <v>17477</v>
      </c>
    </row>
    <row r="890" spans="1:1">
      <c r="A890">
        <v>17493</v>
      </c>
    </row>
    <row r="891" spans="1:1">
      <c r="A891">
        <v>17515</v>
      </c>
    </row>
    <row r="892" spans="1:1">
      <c r="A892">
        <v>17523</v>
      </c>
    </row>
    <row r="893" spans="1:1">
      <c r="A893">
        <v>17574</v>
      </c>
    </row>
    <row r="894" spans="1:1">
      <c r="A894">
        <v>17639</v>
      </c>
    </row>
    <row r="895" spans="1:1">
      <c r="A895">
        <v>17671</v>
      </c>
    </row>
    <row r="896" spans="1:1">
      <c r="A896">
        <v>17698</v>
      </c>
    </row>
    <row r="897" spans="1:1">
      <c r="A897">
        <v>17736</v>
      </c>
    </row>
    <row r="898" spans="1:1">
      <c r="A898">
        <v>17752</v>
      </c>
    </row>
    <row r="899" spans="1:1">
      <c r="A899">
        <v>17779</v>
      </c>
    </row>
    <row r="900" spans="1:1">
      <c r="A900">
        <v>17787</v>
      </c>
    </row>
    <row r="901" spans="1:1">
      <c r="A901">
        <v>17841</v>
      </c>
    </row>
    <row r="902" spans="1:1">
      <c r="A902">
        <v>17868</v>
      </c>
    </row>
    <row r="903" spans="1:1">
      <c r="A903">
        <v>17884</v>
      </c>
    </row>
    <row r="904" spans="1:1">
      <c r="A904">
        <v>17892</v>
      </c>
    </row>
    <row r="905" spans="1:1">
      <c r="A905">
        <v>17922</v>
      </c>
    </row>
    <row r="906" spans="1:1">
      <c r="A906">
        <v>17930</v>
      </c>
    </row>
    <row r="907" spans="1:1">
      <c r="A907">
        <v>17957</v>
      </c>
    </row>
    <row r="908" spans="1:1">
      <c r="A908">
        <v>17973</v>
      </c>
    </row>
    <row r="909" spans="1:1">
      <c r="A909">
        <v>17981</v>
      </c>
    </row>
    <row r="910" spans="1:1">
      <c r="A910">
        <v>18007</v>
      </c>
    </row>
    <row r="911" spans="1:1">
      <c r="A911">
        <v>18015</v>
      </c>
    </row>
    <row r="912" spans="1:1">
      <c r="A912">
        <v>18023</v>
      </c>
    </row>
    <row r="913" spans="1:1">
      <c r="A913">
        <v>18040</v>
      </c>
    </row>
    <row r="914" spans="1:1">
      <c r="A914">
        <v>18082</v>
      </c>
    </row>
    <row r="915" spans="1:1">
      <c r="A915">
        <v>18090</v>
      </c>
    </row>
    <row r="916" spans="1:1">
      <c r="A916">
        <v>18139</v>
      </c>
    </row>
    <row r="917" spans="1:1">
      <c r="A917">
        <v>18163</v>
      </c>
    </row>
    <row r="918" spans="1:1">
      <c r="A918">
        <v>18198</v>
      </c>
    </row>
    <row r="919" spans="1:1">
      <c r="A919">
        <v>18201</v>
      </c>
    </row>
    <row r="920" spans="1:1">
      <c r="A920">
        <v>18210</v>
      </c>
    </row>
    <row r="921" spans="1:1">
      <c r="A921">
        <v>18228</v>
      </c>
    </row>
    <row r="922" spans="1:1">
      <c r="A922">
        <v>18236</v>
      </c>
    </row>
    <row r="923" spans="1:1">
      <c r="A923">
        <v>18252</v>
      </c>
    </row>
    <row r="924" spans="1:1">
      <c r="A924">
        <v>18260</v>
      </c>
    </row>
    <row r="925" spans="1:1">
      <c r="A925">
        <v>18295</v>
      </c>
    </row>
    <row r="926" spans="1:1">
      <c r="A926">
        <v>18309</v>
      </c>
    </row>
    <row r="927" spans="1:1">
      <c r="A927">
        <v>18317</v>
      </c>
    </row>
    <row r="928" spans="1:1">
      <c r="A928">
        <v>18325</v>
      </c>
    </row>
    <row r="929" spans="1:1">
      <c r="A929">
        <v>18368</v>
      </c>
    </row>
    <row r="930" spans="1:1">
      <c r="A930">
        <v>18392</v>
      </c>
    </row>
    <row r="931" spans="1:1">
      <c r="A931">
        <v>18406</v>
      </c>
    </row>
    <row r="932" spans="1:1">
      <c r="A932">
        <v>18422</v>
      </c>
    </row>
    <row r="933" spans="1:1">
      <c r="A933">
        <v>18430</v>
      </c>
    </row>
    <row r="934" spans="1:1">
      <c r="A934">
        <v>18457</v>
      </c>
    </row>
    <row r="935" spans="1:1">
      <c r="A935">
        <v>18490</v>
      </c>
    </row>
    <row r="936" spans="1:1">
      <c r="A936">
        <v>18503</v>
      </c>
    </row>
    <row r="937" spans="1:1">
      <c r="A937">
        <v>18520</v>
      </c>
    </row>
    <row r="938" spans="1:1">
      <c r="A938">
        <v>18538</v>
      </c>
    </row>
    <row r="939" spans="1:1">
      <c r="A939">
        <v>18546</v>
      </c>
    </row>
    <row r="940" spans="1:1">
      <c r="A940">
        <v>18554</v>
      </c>
    </row>
    <row r="941" spans="1:1">
      <c r="A941">
        <v>18570</v>
      </c>
    </row>
    <row r="942" spans="1:1">
      <c r="A942">
        <v>18619</v>
      </c>
    </row>
    <row r="943" spans="1:1">
      <c r="A943">
        <v>18627</v>
      </c>
    </row>
    <row r="944" spans="1:1">
      <c r="A944">
        <v>18635</v>
      </c>
    </row>
    <row r="945" spans="1:1">
      <c r="A945">
        <v>18651</v>
      </c>
    </row>
    <row r="946" spans="1:1">
      <c r="A946">
        <v>18678</v>
      </c>
    </row>
    <row r="947" spans="1:1">
      <c r="A947">
        <v>18708</v>
      </c>
    </row>
    <row r="948" spans="1:1">
      <c r="A948">
        <v>18716</v>
      </c>
    </row>
    <row r="949" spans="1:1">
      <c r="A949">
        <v>18732</v>
      </c>
    </row>
    <row r="950" spans="1:1">
      <c r="A950">
        <v>18759</v>
      </c>
    </row>
    <row r="951" spans="1:1">
      <c r="A951">
        <v>18767</v>
      </c>
    </row>
    <row r="952" spans="1:1">
      <c r="A952">
        <v>18775</v>
      </c>
    </row>
    <row r="953" spans="1:1">
      <c r="A953">
        <v>18791</v>
      </c>
    </row>
    <row r="954" spans="1:1">
      <c r="A954">
        <v>18805</v>
      </c>
    </row>
    <row r="955" spans="1:1">
      <c r="A955">
        <v>18830</v>
      </c>
    </row>
    <row r="956" spans="1:1">
      <c r="A956">
        <v>18856</v>
      </c>
    </row>
    <row r="957" spans="1:1">
      <c r="A957">
        <v>18864</v>
      </c>
    </row>
    <row r="958" spans="1:1">
      <c r="A958">
        <v>18872</v>
      </c>
    </row>
    <row r="959" spans="1:1">
      <c r="A959">
        <v>18902</v>
      </c>
    </row>
    <row r="960" spans="1:1">
      <c r="A960">
        <v>18910</v>
      </c>
    </row>
    <row r="961" spans="1:1">
      <c r="A961">
        <v>18929</v>
      </c>
    </row>
    <row r="962" spans="1:1">
      <c r="A962">
        <v>18953</v>
      </c>
    </row>
    <row r="963" spans="1:1">
      <c r="A963">
        <v>18970</v>
      </c>
    </row>
    <row r="964" spans="1:1">
      <c r="A964">
        <v>18988</v>
      </c>
    </row>
    <row r="965" spans="1:1">
      <c r="A965">
        <v>19011</v>
      </c>
    </row>
    <row r="966" spans="1:1">
      <c r="A966">
        <v>19054</v>
      </c>
    </row>
    <row r="967" spans="1:1">
      <c r="A967">
        <v>19070</v>
      </c>
    </row>
    <row r="968" spans="1:1">
      <c r="A968">
        <v>19089</v>
      </c>
    </row>
    <row r="969" spans="1:1">
      <c r="A969">
        <v>19097</v>
      </c>
    </row>
    <row r="970" spans="1:1">
      <c r="A970">
        <v>19119</v>
      </c>
    </row>
    <row r="971" spans="1:1">
      <c r="A971">
        <v>19127</v>
      </c>
    </row>
    <row r="972" spans="1:1">
      <c r="A972">
        <v>19143</v>
      </c>
    </row>
    <row r="973" spans="1:1">
      <c r="A973">
        <v>19151</v>
      </c>
    </row>
    <row r="974" spans="1:1">
      <c r="A974">
        <v>19178</v>
      </c>
    </row>
    <row r="975" spans="1:1">
      <c r="A975">
        <v>19267</v>
      </c>
    </row>
    <row r="976" spans="1:1">
      <c r="A976">
        <v>19283</v>
      </c>
    </row>
    <row r="977" spans="1:1">
      <c r="A977">
        <v>19291</v>
      </c>
    </row>
    <row r="978" spans="1:1">
      <c r="A978">
        <v>19305</v>
      </c>
    </row>
    <row r="979" spans="1:1">
      <c r="A979">
        <v>19321</v>
      </c>
    </row>
    <row r="980" spans="1:1">
      <c r="A980">
        <v>19356</v>
      </c>
    </row>
    <row r="981" spans="1:1">
      <c r="A981">
        <v>19364</v>
      </c>
    </row>
    <row r="982" spans="1:1">
      <c r="A982">
        <v>19372</v>
      </c>
    </row>
    <row r="983" spans="1:1">
      <c r="A983">
        <v>19402</v>
      </c>
    </row>
    <row r="984" spans="1:1">
      <c r="A984">
        <v>19429</v>
      </c>
    </row>
    <row r="985" spans="1:1">
      <c r="A985">
        <v>19470</v>
      </c>
    </row>
    <row r="986" spans="1:1">
      <c r="A986">
        <v>19518</v>
      </c>
    </row>
    <row r="987" spans="1:1">
      <c r="A987">
        <v>19534</v>
      </c>
    </row>
    <row r="988" spans="1:1">
      <c r="A988">
        <v>19542</v>
      </c>
    </row>
    <row r="989" spans="1:1">
      <c r="A989">
        <v>19607</v>
      </c>
    </row>
    <row r="990" spans="1:1">
      <c r="A990">
        <v>19615</v>
      </c>
    </row>
    <row r="991" spans="1:1">
      <c r="A991">
        <v>19640</v>
      </c>
    </row>
    <row r="992" spans="1:1">
      <c r="A992">
        <v>19682</v>
      </c>
    </row>
    <row r="993" spans="1:1">
      <c r="A993">
        <v>19720</v>
      </c>
    </row>
    <row r="994" spans="1:1">
      <c r="A994">
        <v>19747</v>
      </c>
    </row>
    <row r="995" spans="1:1">
      <c r="A995">
        <v>19763</v>
      </c>
    </row>
    <row r="996" spans="1:1">
      <c r="A996">
        <v>19810</v>
      </c>
    </row>
    <row r="997" spans="1:1">
      <c r="A997">
        <v>19828</v>
      </c>
    </row>
    <row r="998" spans="1:1">
      <c r="A998">
        <v>19836</v>
      </c>
    </row>
    <row r="999" spans="1:1">
      <c r="A999">
        <v>19879</v>
      </c>
    </row>
    <row r="1000" spans="1:1">
      <c r="A1000">
        <v>19887</v>
      </c>
    </row>
    <row r="1001" spans="1:1">
      <c r="A1001">
        <v>19917</v>
      </c>
    </row>
    <row r="1002" spans="1:1">
      <c r="A1002">
        <v>19925</v>
      </c>
    </row>
    <row r="1003" spans="1:1">
      <c r="A1003">
        <v>19933</v>
      </c>
    </row>
    <row r="1004" spans="1:1">
      <c r="A1004">
        <v>19941</v>
      </c>
    </row>
    <row r="1005" spans="1:1">
      <c r="A1005">
        <v>19950</v>
      </c>
    </row>
    <row r="1006" spans="1:1">
      <c r="A1006">
        <v>20010</v>
      </c>
    </row>
    <row r="1007" spans="1:1">
      <c r="A1007">
        <v>20028</v>
      </c>
    </row>
    <row r="1008" spans="1:1">
      <c r="A1008">
        <v>20036</v>
      </c>
    </row>
    <row r="1009" spans="1:1">
      <c r="A1009">
        <v>20060</v>
      </c>
    </row>
    <row r="1010" spans="1:1">
      <c r="A1010">
        <v>20095</v>
      </c>
    </row>
    <row r="1011" spans="1:1">
      <c r="A1011">
        <v>20109</v>
      </c>
    </row>
    <row r="1012" spans="1:1">
      <c r="A1012">
        <v>20133</v>
      </c>
    </row>
    <row r="1013" spans="1:1">
      <c r="A1013">
        <v>20150</v>
      </c>
    </row>
    <row r="1014" spans="1:1">
      <c r="A1014">
        <v>20184</v>
      </c>
    </row>
    <row r="1015" spans="1:1">
      <c r="A1015">
        <v>20214</v>
      </c>
    </row>
    <row r="1016" spans="1:1">
      <c r="A1016">
        <v>20257</v>
      </c>
    </row>
    <row r="1017" spans="1:1">
      <c r="A1017">
        <v>20265</v>
      </c>
    </row>
    <row r="1018" spans="1:1">
      <c r="A1018">
        <v>20273</v>
      </c>
    </row>
    <row r="1019" spans="1:1">
      <c r="A1019">
        <v>20303</v>
      </c>
    </row>
    <row r="1020" spans="1:1">
      <c r="A1020">
        <v>20320</v>
      </c>
    </row>
    <row r="1021" spans="1:1">
      <c r="A1021">
        <v>20346</v>
      </c>
    </row>
    <row r="1022" spans="1:1">
      <c r="A1022">
        <v>20419</v>
      </c>
    </row>
    <row r="1023" spans="1:1">
      <c r="A1023">
        <v>20427</v>
      </c>
    </row>
    <row r="1024" spans="1:1">
      <c r="A1024">
        <v>20443</v>
      </c>
    </row>
    <row r="1025" spans="1:1">
      <c r="A1025">
        <v>20451</v>
      </c>
    </row>
    <row r="1026" spans="1:1">
      <c r="A1026">
        <v>20460</v>
      </c>
    </row>
    <row r="1027" spans="1:1">
      <c r="A1027">
        <v>20478</v>
      </c>
    </row>
    <row r="1028" spans="1:1">
      <c r="A1028">
        <v>20486</v>
      </c>
    </row>
    <row r="1029" spans="1:1">
      <c r="A1029">
        <v>20494</v>
      </c>
    </row>
    <row r="1030" spans="1:1">
      <c r="A1030">
        <v>20508</v>
      </c>
    </row>
    <row r="1031" spans="1:1">
      <c r="A1031">
        <v>20516</v>
      </c>
    </row>
    <row r="1032" spans="1:1">
      <c r="A1032">
        <v>20524</v>
      </c>
    </row>
    <row r="1033" spans="1:1">
      <c r="A1033">
        <v>20532</v>
      </c>
    </row>
    <row r="1034" spans="1:1">
      <c r="A1034">
        <v>20540</v>
      </c>
    </row>
    <row r="1035" spans="1:1">
      <c r="A1035">
        <v>20559</v>
      </c>
    </row>
    <row r="1036" spans="1:1">
      <c r="A1036">
        <v>20575</v>
      </c>
    </row>
    <row r="1037" spans="1:1">
      <c r="A1037">
        <v>20583</v>
      </c>
    </row>
    <row r="1038" spans="1:1">
      <c r="A1038">
        <v>20591</v>
      </c>
    </row>
    <row r="1039" spans="1:1">
      <c r="A1039">
        <v>20605</v>
      </c>
    </row>
    <row r="1040" spans="1:1">
      <c r="A1040">
        <v>20621</v>
      </c>
    </row>
    <row r="1041" spans="1:1">
      <c r="A1041">
        <v>20630</v>
      </c>
    </row>
    <row r="1042" spans="1:1">
      <c r="A1042">
        <v>20648</v>
      </c>
    </row>
    <row r="1043" spans="1:1">
      <c r="A1043">
        <v>20664</v>
      </c>
    </row>
    <row r="1044" spans="1:1">
      <c r="A1044">
        <v>20672</v>
      </c>
    </row>
    <row r="1045" spans="1:1">
      <c r="A1045">
        <v>20680</v>
      </c>
    </row>
    <row r="1046" spans="1:1">
      <c r="A1046">
        <v>20702</v>
      </c>
    </row>
    <row r="1047" spans="1:1">
      <c r="A1047">
        <v>20745</v>
      </c>
    </row>
    <row r="1048" spans="1:1">
      <c r="A1048">
        <v>20761</v>
      </c>
    </row>
    <row r="1049" spans="1:1">
      <c r="A1049">
        <v>20788</v>
      </c>
    </row>
    <row r="1050" spans="1:1">
      <c r="A1050">
        <v>20796</v>
      </c>
    </row>
    <row r="1051" spans="1:1">
      <c r="A1051">
        <v>20800</v>
      </c>
    </row>
    <row r="1052" spans="1:1">
      <c r="A1052">
        <v>20842</v>
      </c>
    </row>
    <row r="1053" spans="1:1">
      <c r="A1053">
        <v>20885</v>
      </c>
    </row>
    <row r="1054" spans="1:1">
      <c r="A1054">
        <v>21008</v>
      </c>
    </row>
    <row r="1055" spans="1:1">
      <c r="A1055">
        <v>21253</v>
      </c>
    </row>
    <row r="1056" spans="1:1">
      <c r="A1056">
        <v>21270</v>
      </c>
    </row>
    <row r="1057" spans="1:1">
      <c r="A1057">
        <v>21288</v>
      </c>
    </row>
    <row r="1058" spans="1:1">
      <c r="A1058">
        <v>21296</v>
      </c>
    </row>
    <row r="1059" spans="1:1">
      <c r="A1059">
        <v>21300</v>
      </c>
    </row>
    <row r="1060" spans="1:1">
      <c r="A1060">
        <v>21318</v>
      </c>
    </row>
    <row r="1061" spans="1:1">
      <c r="A1061">
        <v>21334</v>
      </c>
    </row>
    <row r="1062" spans="1:1">
      <c r="A1062">
        <v>21342</v>
      </c>
    </row>
    <row r="1063" spans="1:1">
      <c r="A1063">
        <v>21350</v>
      </c>
    </row>
    <row r="1064" spans="1:1">
      <c r="A1064">
        <v>21369</v>
      </c>
    </row>
    <row r="1065" spans="1:1">
      <c r="A1065">
        <v>21377</v>
      </c>
    </row>
    <row r="1066" spans="1:1">
      <c r="A1066">
        <v>21385</v>
      </c>
    </row>
    <row r="1067" spans="1:1">
      <c r="A1067">
        <v>21393</v>
      </c>
    </row>
    <row r="1068" spans="1:1">
      <c r="A1068">
        <v>21407</v>
      </c>
    </row>
    <row r="1069" spans="1:1">
      <c r="A1069">
        <v>21415</v>
      </c>
    </row>
    <row r="1070" spans="1:1">
      <c r="A1070">
        <v>21423</v>
      </c>
    </row>
    <row r="1071" spans="1:1">
      <c r="A1071">
        <v>21431</v>
      </c>
    </row>
    <row r="1072" spans="1:1">
      <c r="A1072">
        <v>21440</v>
      </c>
    </row>
    <row r="1073" spans="1:1">
      <c r="A1073">
        <v>21474</v>
      </c>
    </row>
    <row r="1074" spans="1:1">
      <c r="A1074">
        <v>21482</v>
      </c>
    </row>
    <row r="1075" spans="1:1">
      <c r="A1075">
        <v>21490</v>
      </c>
    </row>
    <row r="1076" spans="1:1">
      <c r="A1076">
        <v>21520</v>
      </c>
    </row>
    <row r="1077" spans="1:1">
      <c r="A1077">
        <v>21539</v>
      </c>
    </row>
    <row r="1078" spans="1:1">
      <c r="A1078">
        <v>21563</v>
      </c>
    </row>
    <row r="1079" spans="1:1">
      <c r="A1079">
        <v>21571</v>
      </c>
    </row>
    <row r="1080" spans="1:1">
      <c r="A1080">
        <v>21598</v>
      </c>
    </row>
    <row r="1081" spans="1:1">
      <c r="A1081">
        <v>21601</v>
      </c>
    </row>
    <row r="1082" spans="1:1">
      <c r="A1082">
        <v>21628</v>
      </c>
    </row>
    <row r="1083" spans="1:1">
      <c r="A1083">
        <v>21652</v>
      </c>
    </row>
    <row r="1084" spans="1:1">
      <c r="A1084">
        <v>21679</v>
      </c>
    </row>
    <row r="1085" spans="1:1">
      <c r="A1085">
        <v>21687</v>
      </c>
    </row>
    <row r="1086" spans="1:1">
      <c r="A1086">
        <v>21725</v>
      </c>
    </row>
    <row r="1087" spans="1:1">
      <c r="A1087">
        <v>21733</v>
      </c>
    </row>
    <row r="1088" spans="1:1">
      <c r="A1088">
        <v>21776</v>
      </c>
    </row>
    <row r="1089" spans="1:1">
      <c r="A1089">
        <v>21822</v>
      </c>
    </row>
    <row r="1090" spans="1:1">
      <c r="A1090">
        <v>21849</v>
      </c>
    </row>
    <row r="1091" spans="1:1">
      <c r="A1091">
        <v>21857</v>
      </c>
    </row>
    <row r="1092" spans="1:1">
      <c r="A1092">
        <v>21865</v>
      </c>
    </row>
    <row r="1093" spans="1:1">
      <c r="A1093">
        <v>21890</v>
      </c>
    </row>
    <row r="1094" spans="1:1">
      <c r="A1094">
        <v>21911</v>
      </c>
    </row>
    <row r="1095" spans="1:1">
      <c r="A1095">
        <v>21920</v>
      </c>
    </row>
    <row r="1096" spans="1:1">
      <c r="A1096">
        <v>21938</v>
      </c>
    </row>
    <row r="1097" spans="1:1">
      <c r="A1097">
        <v>21946</v>
      </c>
    </row>
    <row r="1098" spans="1:1">
      <c r="A1098">
        <v>21962</v>
      </c>
    </row>
    <row r="1099" spans="1:1">
      <c r="A1099">
        <v>21970</v>
      </c>
    </row>
    <row r="1100" spans="1:1">
      <c r="A1100">
        <v>21997</v>
      </c>
    </row>
    <row r="1101" spans="1:1">
      <c r="A1101">
        <v>22004</v>
      </c>
    </row>
    <row r="1102" spans="1:1">
      <c r="A1102">
        <v>22012</v>
      </c>
    </row>
    <row r="1103" spans="1:1">
      <c r="A1103">
        <v>22020</v>
      </c>
    </row>
    <row r="1104" spans="1:1">
      <c r="A1104">
        <v>22039</v>
      </c>
    </row>
    <row r="1105" spans="1:1">
      <c r="A1105">
        <v>22055</v>
      </c>
    </row>
    <row r="1106" spans="1:1">
      <c r="A1106">
        <v>22080</v>
      </c>
    </row>
    <row r="1107" spans="1:1">
      <c r="A1107">
        <v>22110</v>
      </c>
    </row>
    <row r="1108" spans="1:1">
      <c r="A1108">
        <v>22136</v>
      </c>
    </row>
    <row r="1109" spans="1:1">
      <c r="A1109">
        <v>22144</v>
      </c>
    </row>
    <row r="1110" spans="1:1">
      <c r="A1110">
        <v>22152</v>
      </c>
    </row>
    <row r="1111" spans="1:1">
      <c r="A1111">
        <v>22160</v>
      </c>
    </row>
    <row r="1112" spans="1:1">
      <c r="A1112">
        <v>22187</v>
      </c>
    </row>
    <row r="1113" spans="1:1">
      <c r="A1113">
        <v>22195</v>
      </c>
    </row>
    <row r="1114" spans="1:1">
      <c r="A1114">
        <v>22209</v>
      </c>
    </row>
    <row r="1115" spans="1:1">
      <c r="A1115">
        <v>22217</v>
      </c>
    </row>
    <row r="1116" spans="1:1">
      <c r="A1116">
        <v>22225</v>
      </c>
    </row>
    <row r="1117" spans="1:1">
      <c r="A1117">
        <v>22250</v>
      </c>
    </row>
    <row r="1118" spans="1:1">
      <c r="A1118">
        <v>22292</v>
      </c>
    </row>
    <row r="1119" spans="1:1">
      <c r="A1119">
        <v>22306</v>
      </c>
    </row>
    <row r="1120" spans="1:1">
      <c r="A1120">
        <v>22314</v>
      </c>
    </row>
    <row r="1121" spans="1:1">
      <c r="A1121">
        <v>22322</v>
      </c>
    </row>
    <row r="1122" spans="1:1">
      <c r="A1122">
        <v>22330</v>
      </c>
    </row>
    <row r="1123" spans="1:1">
      <c r="A1123">
        <v>22357</v>
      </c>
    </row>
    <row r="1124" spans="1:1">
      <c r="A1124">
        <v>22365</v>
      </c>
    </row>
    <row r="1125" spans="1:1">
      <c r="A1125">
        <v>22373</v>
      </c>
    </row>
    <row r="1126" spans="1:1">
      <c r="A1126">
        <v>22390</v>
      </c>
    </row>
    <row r="1127" spans="1:1">
      <c r="A1127">
        <v>22411</v>
      </c>
    </row>
    <row r="1128" spans="1:1">
      <c r="A1128">
        <v>22420</v>
      </c>
    </row>
    <row r="1129" spans="1:1">
      <c r="A1129">
        <v>22446</v>
      </c>
    </row>
    <row r="1130" spans="1:1">
      <c r="A1130">
        <v>22462</v>
      </c>
    </row>
    <row r="1131" spans="1:1">
      <c r="A1131">
        <v>22489</v>
      </c>
    </row>
    <row r="1132" spans="1:1">
      <c r="A1132">
        <v>22527</v>
      </c>
    </row>
    <row r="1133" spans="1:1">
      <c r="A1133">
        <v>22535</v>
      </c>
    </row>
    <row r="1134" spans="1:1">
      <c r="A1134">
        <v>22543</v>
      </c>
    </row>
    <row r="1135" spans="1:1">
      <c r="A1135">
        <v>22551</v>
      </c>
    </row>
    <row r="1136" spans="1:1">
      <c r="A1136">
        <v>22560</v>
      </c>
    </row>
    <row r="1137" spans="1:1">
      <c r="A1137">
        <v>22586</v>
      </c>
    </row>
    <row r="1138" spans="1:1">
      <c r="A1138">
        <v>22594</v>
      </c>
    </row>
    <row r="1139" spans="1:1">
      <c r="A1139">
        <v>22608</v>
      </c>
    </row>
    <row r="1140" spans="1:1">
      <c r="A1140">
        <v>22640</v>
      </c>
    </row>
    <row r="1141" spans="1:1">
      <c r="A1141">
        <v>22659</v>
      </c>
    </row>
    <row r="1142" spans="1:1">
      <c r="A1142">
        <v>22667</v>
      </c>
    </row>
    <row r="1143" spans="1:1">
      <c r="A1143">
        <v>22683</v>
      </c>
    </row>
    <row r="1144" spans="1:1">
      <c r="A1144">
        <v>22705</v>
      </c>
    </row>
    <row r="1145" spans="1:1">
      <c r="A1145">
        <v>22713</v>
      </c>
    </row>
    <row r="1146" spans="1:1">
      <c r="A1146">
        <v>22730</v>
      </c>
    </row>
    <row r="1147" spans="1:1">
      <c r="A1147">
        <v>22748</v>
      </c>
    </row>
    <row r="1148" spans="1:1">
      <c r="A1148">
        <v>22764</v>
      </c>
    </row>
    <row r="1149" spans="1:1">
      <c r="A1149">
        <v>22772</v>
      </c>
    </row>
    <row r="1150" spans="1:1">
      <c r="A1150">
        <v>22780</v>
      </c>
    </row>
    <row r="1151" spans="1:1">
      <c r="A1151">
        <v>22802</v>
      </c>
    </row>
    <row r="1152" spans="1:1">
      <c r="A1152">
        <v>22837</v>
      </c>
    </row>
    <row r="1153" spans="1:1">
      <c r="A1153">
        <v>22845</v>
      </c>
    </row>
    <row r="1154" spans="1:1">
      <c r="A1154">
        <v>22853</v>
      </c>
    </row>
    <row r="1155" spans="1:1">
      <c r="A1155">
        <v>22861</v>
      </c>
    </row>
    <row r="1156" spans="1:1">
      <c r="A1156">
        <v>22918</v>
      </c>
    </row>
    <row r="1157" spans="1:1">
      <c r="A1157">
        <v>22926</v>
      </c>
    </row>
    <row r="1158" spans="1:1">
      <c r="A1158">
        <v>22942</v>
      </c>
    </row>
    <row r="1159" spans="1:1">
      <c r="A1159">
        <v>22969</v>
      </c>
    </row>
    <row r="1160" spans="1:1">
      <c r="A1160">
        <v>22985</v>
      </c>
    </row>
    <row r="1161" spans="1:1">
      <c r="A1161">
        <v>22993</v>
      </c>
    </row>
    <row r="1162" spans="1:1">
      <c r="A1162">
        <v>23019</v>
      </c>
    </row>
    <row r="1163" spans="1:1">
      <c r="A1163">
        <v>23027</v>
      </c>
    </row>
    <row r="1164" spans="1:1">
      <c r="A1164">
        <v>23043</v>
      </c>
    </row>
    <row r="1165" spans="1:1">
      <c r="A1165">
        <v>23060</v>
      </c>
    </row>
    <row r="1166" spans="1:1">
      <c r="A1166">
        <v>23086</v>
      </c>
    </row>
    <row r="1167" spans="1:1">
      <c r="A1167">
        <v>23094</v>
      </c>
    </row>
    <row r="1168" spans="1:1">
      <c r="A1168">
        <v>23108</v>
      </c>
    </row>
    <row r="1169" spans="1:1">
      <c r="A1169">
        <v>23124</v>
      </c>
    </row>
    <row r="1170" spans="1:1">
      <c r="A1170">
        <v>23132</v>
      </c>
    </row>
    <row r="1171" spans="1:1">
      <c r="A1171">
        <v>23167</v>
      </c>
    </row>
    <row r="1172" spans="1:1">
      <c r="A1172">
        <v>23205</v>
      </c>
    </row>
    <row r="1173" spans="1:1">
      <c r="A1173">
        <v>23221</v>
      </c>
    </row>
    <row r="1174" spans="1:1">
      <c r="A1174">
        <v>23230</v>
      </c>
    </row>
    <row r="1175" spans="1:1">
      <c r="A1175">
        <v>23264</v>
      </c>
    </row>
    <row r="1176" spans="1:1">
      <c r="A1176">
        <v>23272</v>
      </c>
    </row>
    <row r="1177" spans="1:1">
      <c r="A1177">
        <v>23280</v>
      </c>
    </row>
    <row r="1178" spans="1:1">
      <c r="A1178">
        <v>23299</v>
      </c>
    </row>
    <row r="1179" spans="1:1">
      <c r="A1179">
        <v>23302</v>
      </c>
    </row>
    <row r="1180" spans="1:1">
      <c r="A1180">
        <v>23329</v>
      </c>
    </row>
    <row r="1181" spans="1:1">
      <c r="A1181">
        <v>23353</v>
      </c>
    </row>
    <row r="1182" spans="1:1">
      <c r="A1182">
        <v>23361</v>
      </c>
    </row>
    <row r="1183" spans="1:1">
      <c r="A1183">
        <v>23370</v>
      </c>
    </row>
    <row r="1184" spans="1:1">
      <c r="A1184">
        <v>23388</v>
      </c>
    </row>
    <row r="1185" spans="1:1">
      <c r="A1185">
        <v>23396</v>
      </c>
    </row>
    <row r="1186" spans="1:1">
      <c r="A1186">
        <v>23418</v>
      </c>
    </row>
    <row r="1187" spans="1:1">
      <c r="A1187">
        <v>23426</v>
      </c>
    </row>
    <row r="1188" spans="1:1">
      <c r="A1188">
        <v>23434</v>
      </c>
    </row>
    <row r="1189" spans="1:1">
      <c r="A1189">
        <v>23450</v>
      </c>
    </row>
    <row r="1190" spans="1:1">
      <c r="A1190">
        <v>23469</v>
      </c>
    </row>
    <row r="1191" spans="1:1">
      <c r="A1191">
        <v>23477</v>
      </c>
    </row>
    <row r="1192" spans="1:1">
      <c r="A1192">
        <v>23515</v>
      </c>
    </row>
    <row r="1193" spans="1:1">
      <c r="A1193">
        <v>23523</v>
      </c>
    </row>
    <row r="1194" spans="1:1">
      <c r="A1194">
        <v>23540</v>
      </c>
    </row>
    <row r="1195" spans="1:1">
      <c r="A1195">
        <v>23558</v>
      </c>
    </row>
    <row r="1196" spans="1:1">
      <c r="A1196">
        <v>23566</v>
      </c>
    </row>
    <row r="1197" spans="1:1">
      <c r="A1197">
        <v>23582</v>
      </c>
    </row>
    <row r="1198" spans="1:1">
      <c r="A1198">
        <v>23590</v>
      </c>
    </row>
    <row r="1199" spans="1:1">
      <c r="A1199">
        <v>23604</v>
      </c>
    </row>
    <row r="1200" spans="1:1">
      <c r="A1200">
        <v>23639</v>
      </c>
    </row>
    <row r="1201" spans="1:1">
      <c r="A1201">
        <v>23655</v>
      </c>
    </row>
    <row r="1202" spans="1:1">
      <c r="A1202">
        <v>23663</v>
      </c>
    </row>
    <row r="1203" spans="1:1">
      <c r="A1203">
        <v>23680</v>
      </c>
    </row>
    <row r="1204" spans="1:1">
      <c r="A1204">
        <v>23698</v>
      </c>
    </row>
    <row r="1205" spans="1:1">
      <c r="A1205">
        <v>23701</v>
      </c>
    </row>
    <row r="1206" spans="1:1">
      <c r="A1206">
        <v>23710</v>
      </c>
    </row>
    <row r="1207" spans="1:1">
      <c r="A1207">
        <v>23744</v>
      </c>
    </row>
    <row r="1208" spans="1:1">
      <c r="A1208">
        <v>23752</v>
      </c>
    </row>
    <row r="1209" spans="1:1">
      <c r="A1209">
        <v>23779</v>
      </c>
    </row>
    <row r="1210" spans="1:1">
      <c r="A1210">
        <v>23787</v>
      </c>
    </row>
    <row r="1211" spans="1:1">
      <c r="A1211">
        <v>23795</v>
      </c>
    </row>
    <row r="1212" spans="1:1">
      <c r="A1212">
        <v>23809</v>
      </c>
    </row>
    <row r="1213" spans="1:1">
      <c r="A1213">
        <v>23817</v>
      </c>
    </row>
    <row r="1214" spans="1:1">
      <c r="A1214">
        <v>23825</v>
      </c>
    </row>
    <row r="1215" spans="1:1">
      <c r="A1215">
        <v>23841</v>
      </c>
    </row>
    <row r="1216" spans="1:1">
      <c r="A1216">
        <v>23850</v>
      </c>
    </row>
    <row r="1217" spans="1:1">
      <c r="A1217">
        <v>23892</v>
      </c>
    </row>
    <row r="1218" spans="1:1">
      <c r="A1218">
        <v>23906</v>
      </c>
    </row>
    <row r="1219" spans="1:1">
      <c r="A1219">
        <v>23914</v>
      </c>
    </row>
    <row r="1220" spans="1:1">
      <c r="A1220">
        <v>23922</v>
      </c>
    </row>
    <row r="1221" spans="1:1">
      <c r="A1221">
        <v>23949</v>
      </c>
    </row>
    <row r="1222" spans="1:1">
      <c r="A1222">
        <v>23957</v>
      </c>
    </row>
    <row r="1223" spans="1:1">
      <c r="A1223">
        <v>23965</v>
      </c>
    </row>
    <row r="1224" spans="1:1">
      <c r="A1224">
        <v>23973</v>
      </c>
    </row>
    <row r="1225" spans="1:1">
      <c r="A1225">
        <v>23981</v>
      </c>
    </row>
    <row r="1226" spans="1:1">
      <c r="A1226">
        <v>23990</v>
      </c>
    </row>
    <row r="1227" spans="1:1">
      <c r="A1227">
        <v>24015</v>
      </c>
    </row>
    <row r="1228" spans="1:1">
      <c r="A1228">
        <v>24023</v>
      </c>
    </row>
    <row r="1229" spans="1:1">
      <c r="A1229">
        <v>24031</v>
      </c>
    </row>
    <row r="1230" spans="1:1">
      <c r="A1230">
        <v>24040</v>
      </c>
    </row>
    <row r="1231" spans="1:1">
      <c r="A1231">
        <v>24058</v>
      </c>
    </row>
    <row r="1232" spans="1:1">
      <c r="A1232">
        <v>24074</v>
      </c>
    </row>
    <row r="1233" spans="1:1">
      <c r="A1233">
        <v>24090</v>
      </c>
    </row>
    <row r="1234" spans="1:1">
      <c r="A1234">
        <v>24104</v>
      </c>
    </row>
    <row r="1235" spans="1:1">
      <c r="A1235">
        <v>24112</v>
      </c>
    </row>
    <row r="1236" spans="1:1">
      <c r="A1236">
        <v>24120</v>
      </c>
    </row>
    <row r="1237" spans="1:1">
      <c r="A1237">
        <v>24139</v>
      </c>
    </row>
    <row r="1238" spans="1:1">
      <c r="A1238">
        <v>24147</v>
      </c>
    </row>
    <row r="1239" spans="1:1">
      <c r="A1239">
        <v>24171</v>
      </c>
    </row>
    <row r="1240" spans="1:1">
      <c r="A1240">
        <v>24180</v>
      </c>
    </row>
    <row r="1241" spans="1:1">
      <c r="A1241">
        <v>24198</v>
      </c>
    </row>
    <row r="1242" spans="1:1">
      <c r="A1242">
        <v>24201</v>
      </c>
    </row>
    <row r="1243" spans="1:1">
      <c r="A1243">
        <v>24210</v>
      </c>
    </row>
    <row r="1244" spans="1:1">
      <c r="A1244">
        <v>24244</v>
      </c>
    </row>
    <row r="1245" spans="1:1">
      <c r="A1245">
        <v>24279</v>
      </c>
    </row>
    <row r="1246" spans="1:1">
      <c r="A1246">
        <v>24317</v>
      </c>
    </row>
    <row r="1247" spans="1:1">
      <c r="A1247">
        <v>24325</v>
      </c>
    </row>
    <row r="1248" spans="1:1">
      <c r="A1248">
        <v>24333</v>
      </c>
    </row>
    <row r="1249" spans="1:1">
      <c r="A1249">
        <v>24368</v>
      </c>
    </row>
    <row r="1250" spans="1:1">
      <c r="A1250">
        <v>24376</v>
      </c>
    </row>
    <row r="1251" spans="1:1">
      <c r="A1251">
        <v>24392</v>
      </c>
    </row>
    <row r="1252" spans="1:1">
      <c r="A1252">
        <v>24406</v>
      </c>
    </row>
    <row r="1253" spans="1:1">
      <c r="A1253">
        <v>24422</v>
      </c>
    </row>
    <row r="1254" spans="1:1">
      <c r="A1254">
        <v>24430</v>
      </c>
    </row>
    <row r="1255" spans="1:1">
      <c r="A1255">
        <v>24457</v>
      </c>
    </row>
    <row r="1256" spans="1:1">
      <c r="A1256">
        <v>24473</v>
      </c>
    </row>
    <row r="1257" spans="1:1">
      <c r="A1257">
        <v>24481</v>
      </c>
    </row>
    <row r="1258" spans="1:1">
      <c r="A1258">
        <v>24490</v>
      </c>
    </row>
    <row r="1259" spans="1:1">
      <c r="A1259">
        <v>24511</v>
      </c>
    </row>
    <row r="1260" spans="1:1">
      <c r="A1260">
        <v>24520</v>
      </c>
    </row>
    <row r="1261" spans="1:1">
      <c r="A1261">
        <v>24538</v>
      </c>
    </row>
    <row r="1262" spans="1:1">
      <c r="A1262">
        <v>24546</v>
      </c>
    </row>
    <row r="1263" spans="1:1">
      <c r="A1263">
        <v>24554</v>
      </c>
    </row>
    <row r="1264" spans="1:1">
      <c r="A1264">
        <v>24562</v>
      </c>
    </row>
    <row r="1265" spans="1:1">
      <c r="A1265">
        <v>24570</v>
      </c>
    </row>
    <row r="1266" spans="1:1">
      <c r="A1266">
        <v>24589</v>
      </c>
    </row>
    <row r="1267" spans="1:1">
      <c r="A1267">
        <v>24600</v>
      </c>
    </row>
    <row r="1268" spans="1:1">
      <c r="A1268">
        <v>24619</v>
      </c>
    </row>
    <row r="1269" spans="1:1">
      <c r="A1269">
        <v>24627</v>
      </c>
    </row>
    <row r="1270" spans="1:1">
      <c r="A1270">
        <v>24635</v>
      </c>
    </row>
    <row r="1271" spans="1:1">
      <c r="A1271">
        <v>24643</v>
      </c>
    </row>
    <row r="1272" spans="1:1">
      <c r="A1272">
        <v>24651</v>
      </c>
    </row>
    <row r="1273" spans="1:1">
      <c r="A1273">
        <v>24686</v>
      </c>
    </row>
    <row r="1274" spans="1:1">
      <c r="A1274">
        <v>24716</v>
      </c>
    </row>
    <row r="1275" spans="1:1">
      <c r="A1275">
        <v>24724</v>
      </c>
    </row>
    <row r="1276" spans="1:1">
      <c r="A1276">
        <v>24775</v>
      </c>
    </row>
    <row r="1277" spans="1:1">
      <c r="A1277">
        <v>24821</v>
      </c>
    </row>
    <row r="1278" spans="1:1">
      <c r="A1278">
        <v>24856</v>
      </c>
    </row>
    <row r="1279" spans="1:1">
      <c r="A1279">
        <v>24864</v>
      </c>
    </row>
    <row r="1280" spans="1:1">
      <c r="A1280">
        <v>24880</v>
      </c>
    </row>
    <row r="1281" spans="1:1">
      <c r="A1281">
        <v>24970</v>
      </c>
    </row>
    <row r="1282" spans="1:1">
      <c r="A1282">
        <v>25003</v>
      </c>
    </row>
    <row r="1283" spans="1:1">
      <c r="A1283">
        <v>25062</v>
      </c>
    </row>
    <row r="1284" spans="1:1">
      <c r="A1284">
        <v>25070</v>
      </c>
    </row>
    <row r="1285" spans="1:1">
      <c r="A1285">
        <v>25143</v>
      </c>
    </row>
    <row r="1286" spans="1:1">
      <c r="A1286">
        <v>25194</v>
      </c>
    </row>
    <row r="1287" spans="1:1">
      <c r="A1287">
        <v>25208</v>
      </c>
    </row>
    <row r="1288" spans="1:1">
      <c r="A1288">
        <v>25232</v>
      </c>
    </row>
    <row r="1289" spans="1:1">
      <c r="A1289">
        <v>25259</v>
      </c>
    </row>
    <row r="1290" spans="1:1">
      <c r="A1290">
        <v>25267</v>
      </c>
    </row>
    <row r="1291" spans="1:1">
      <c r="A1291">
        <v>25356</v>
      </c>
    </row>
    <row r="1292" spans="1:1">
      <c r="A1292">
        <v>25402</v>
      </c>
    </row>
    <row r="1293" spans="1:1">
      <c r="A1293">
        <v>25445</v>
      </c>
    </row>
    <row r="1294" spans="1:1">
      <c r="A1294">
        <v>25461</v>
      </c>
    </row>
    <row r="1295" spans="1:1">
      <c r="A1295">
        <v>25488</v>
      </c>
    </row>
    <row r="1296" spans="1:1">
      <c r="A1296">
        <v>25607</v>
      </c>
    </row>
    <row r="1297" spans="1:1">
      <c r="A1297">
        <v>25615</v>
      </c>
    </row>
    <row r="1298" spans="1:1">
      <c r="A1298">
        <v>25658</v>
      </c>
    </row>
    <row r="1299" spans="1:1">
      <c r="A1299">
        <v>25828</v>
      </c>
    </row>
    <row r="1300" spans="1:1">
      <c r="A1300">
        <v>25844</v>
      </c>
    </row>
    <row r="1301" spans="1:1">
      <c r="A1301">
        <v>25860</v>
      </c>
    </row>
    <row r="1302" spans="1:1">
      <c r="A1302">
        <v>25925</v>
      </c>
    </row>
    <row r="1303" spans="1:1">
      <c r="A1303">
        <v>25933</v>
      </c>
    </row>
    <row r="1304" spans="1:1">
      <c r="A1304">
        <v>25941</v>
      </c>
    </row>
    <row r="1305" spans="1:1">
      <c r="A1305">
        <v>25968</v>
      </c>
    </row>
    <row r="1306" spans="1:1">
      <c r="A1306">
        <v>26085</v>
      </c>
    </row>
    <row r="1307" spans="1:1">
      <c r="A1307">
        <v>26107</v>
      </c>
    </row>
    <row r="1308" spans="1:1">
      <c r="A1308">
        <v>26174</v>
      </c>
    </row>
    <row r="1309" spans="1:1">
      <c r="A1309">
        <v>26182</v>
      </c>
    </row>
    <row r="1310" spans="1:1">
      <c r="A1310">
        <v>26204</v>
      </c>
    </row>
    <row r="1311" spans="1:1">
      <c r="A1311">
        <v>26239</v>
      </c>
    </row>
    <row r="1312" spans="1:1">
      <c r="A1312">
        <v>26280</v>
      </c>
    </row>
    <row r="1313" spans="1:1">
      <c r="A1313">
        <v>26301</v>
      </c>
    </row>
    <row r="1314" spans="1:1">
      <c r="A1314">
        <v>26352</v>
      </c>
    </row>
    <row r="1315" spans="1:1">
      <c r="A1315">
        <v>26417</v>
      </c>
    </row>
    <row r="1316" spans="1:1">
      <c r="A1316">
        <v>26425</v>
      </c>
    </row>
    <row r="1317" spans="1:1">
      <c r="A1317">
        <v>26441</v>
      </c>
    </row>
    <row r="1318" spans="1:1">
      <c r="A1318">
        <v>26557</v>
      </c>
    </row>
    <row r="1319" spans="1:1">
      <c r="A1319">
        <v>26611</v>
      </c>
    </row>
    <row r="1320" spans="1:1">
      <c r="A1320">
        <v>26670</v>
      </c>
    </row>
    <row r="1321" spans="1:1">
      <c r="A1321">
        <v>26735</v>
      </c>
    </row>
    <row r="1322" spans="1:1">
      <c r="A1322">
        <v>26778</v>
      </c>
    </row>
    <row r="1323" spans="1:1">
      <c r="A1323">
        <v>26832</v>
      </c>
    </row>
    <row r="1324" spans="1:1">
      <c r="A1324">
        <v>26840</v>
      </c>
    </row>
    <row r="1325" spans="1:1">
      <c r="A1325">
        <v>26913</v>
      </c>
    </row>
    <row r="1326" spans="1:1">
      <c r="A1326">
        <v>26930</v>
      </c>
    </row>
    <row r="1327" spans="1:1">
      <c r="A1327">
        <v>26948</v>
      </c>
    </row>
    <row r="1328" spans="1:1">
      <c r="A1328">
        <v>26956</v>
      </c>
    </row>
    <row r="1329" spans="1:1">
      <c r="A1329">
        <v>26964</v>
      </c>
    </row>
    <row r="1330" spans="1:1">
      <c r="A1330">
        <v>26980</v>
      </c>
    </row>
    <row r="1331" spans="1:1">
      <c r="A1331">
        <v>27006</v>
      </c>
    </row>
    <row r="1332" spans="1:1">
      <c r="A1332">
        <v>27022</v>
      </c>
    </row>
    <row r="1333" spans="1:1">
      <c r="A1333">
        <v>27057</v>
      </c>
    </row>
    <row r="1334" spans="1:1">
      <c r="A1334">
        <v>27090</v>
      </c>
    </row>
    <row r="1335" spans="1:1">
      <c r="A1335">
        <v>27120</v>
      </c>
    </row>
    <row r="1336" spans="1:1">
      <c r="A1336">
        <v>27138</v>
      </c>
    </row>
    <row r="1337" spans="1:1">
      <c r="A1337">
        <v>27146</v>
      </c>
    </row>
    <row r="1338" spans="1:1">
      <c r="A1338">
        <v>27162</v>
      </c>
    </row>
    <row r="1339" spans="1:1">
      <c r="A1339">
        <v>27189</v>
      </c>
    </row>
    <row r="1340" spans="1:1">
      <c r="A1340">
        <v>27227</v>
      </c>
    </row>
    <row r="1341" spans="1:1">
      <c r="A1341">
        <v>27286</v>
      </c>
    </row>
    <row r="1342" spans="1:1">
      <c r="A1342">
        <v>27359</v>
      </c>
    </row>
    <row r="1343" spans="1:1">
      <c r="A1343">
        <v>27367</v>
      </c>
    </row>
    <row r="1344" spans="1:1">
      <c r="A1344">
        <v>27375</v>
      </c>
    </row>
    <row r="1345" spans="1:1">
      <c r="A1345">
        <v>27383</v>
      </c>
    </row>
    <row r="1346" spans="1:1">
      <c r="A1346">
        <v>27391</v>
      </c>
    </row>
    <row r="1347" spans="1:1">
      <c r="A1347">
        <v>27421</v>
      </c>
    </row>
    <row r="1348" spans="1:1">
      <c r="A1348">
        <v>27430</v>
      </c>
    </row>
    <row r="1349" spans="1:1">
      <c r="A1349">
        <v>27456</v>
      </c>
    </row>
    <row r="1350" spans="1:1">
      <c r="A1350">
        <v>27472</v>
      </c>
    </row>
    <row r="1351" spans="1:1">
      <c r="A1351">
        <v>27480</v>
      </c>
    </row>
    <row r="1352" spans="1:1">
      <c r="A1352">
        <v>27510</v>
      </c>
    </row>
    <row r="1353" spans="1:1">
      <c r="A1353">
        <v>27529</v>
      </c>
    </row>
    <row r="1354" spans="1:1">
      <c r="A1354">
        <v>27588</v>
      </c>
    </row>
    <row r="1355" spans="1:1">
      <c r="A1355">
        <v>27596</v>
      </c>
    </row>
    <row r="1356" spans="1:1">
      <c r="A1356">
        <v>27618</v>
      </c>
    </row>
    <row r="1357" spans="1:1">
      <c r="A1357">
        <v>27634</v>
      </c>
    </row>
    <row r="1358" spans="1:1">
      <c r="A1358">
        <v>27642</v>
      </c>
    </row>
    <row r="1359" spans="1:1">
      <c r="A1359">
        <v>27669</v>
      </c>
    </row>
    <row r="1360" spans="1:1">
      <c r="A1360">
        <v>27685</v>
      </c>
    </row>
    <row r="1361" spans="1:1">
      <c r="A1361">
        <v>27693</v>
      </c>
    </row>
    <row r="1362" spans="1:1">
      <c r="A1362">
        <v>27715</v>
      </c>
    </row>
    <row r="1363" spans="1:1">
      <c r="A1363">
        <v>27766</v>
      </c>
    </row>
    <row r="1364" spans="1:1">
      <c r="A1364">
        <v>27782</v>
      </c>
    </row>
    <row r="1365" spans="1:1">
      <c r="A1365">
        <v>27839</v>
      </c>
    </row>
    <row r="1366" spans="1:1">
      <c r="A1366">
        <v>27855</v>
      </c>
    </row>
    <row r="1367" spans="1:1">
      <c r="A1367">
        <v>27987</v>
      </c>
    </row>
    <row r="1368" spans="1:1">
      <c r="A1368">
        <v>27995</v>
      </c>
    </row>
    <row r="1369" spans="1:1">
      <c r="A1369">
        <v>28070</v>
      </c>
    </row>
    <row r="1370" spans="1:1">
      <c r="A1370">
        <v>28185</v>
      </c>
    </row>
    <row r="1371" spans="1:1">
      <c r="A1371">
        <v>28215</v>
      </c>
    </row>
    <row r="1372" spans="1:1">
      <c r="A1372">
        <v>28223</v>
      </c>
    </row>
    <row r="1373" spans="1:1">
      <c r="A1373">
        <v>28266</v>
      </c>
    </row>
    <row r="1374" spans="1:1">
      <c r="A1374">
        <v>28282</v>
      </c>
    </row>
    <row r="1375" spans="1:1">
      <c r="A1375">
        <v>28380</v>
      </c>
    </row>
    <row r="1376" spans="1:1">
      <c r="A1376">
        <v>28428</v>
      </c>
    </row>
    <row r="1377" spans="1:1">
      <c r="A1377">
        <v>28436</v>
      </c>
    </row>
    <row r="1378" spans="1:1">
      <c r="A1378">
        <v>28460</v>
      </c>
    </row>
    <row r="1379" spans="1:1">
      <c r="A1379">
        <v>28509</v>
      </c>
    </row>
    <row r="1380" spans="1:1">
      <c r="A1380">
        <v>28541</v>
      </c>
    </row>
    <row r="1381" spans="1:1">
      <c r="A1381">
        <v>28576</v>
      </c>
    </row>
    <row r="1382" spans="1:1">
      <c r="A1382">
        <v>28622</v>
      </c>
    </row>
    <row r="1383" spans="1:1">
      <c r="A1383">
        <v>28738</v>
      </c>
    </row>
    <row r="1384" spans="1:1">
      <c r="A1384">
        <v>28754</v>
      </c>
    </row>
    <row r="1385" spans="1:1">
      <c r="A1385">
        <v>28851</v>
      </c>
    </row>
    <row r="1386" spans="1:1">
      <c r="A1386">
        <v>28860</v>
      </c>
    </row>
    <row r="1387" spans="1:1">
      <c r="A1387">
        <v>28916</v>
      </c>
    </row>
    <row r="1388" spans="1:1">
      <c r="A1388">
        <v>28967</v>
      </c>
    </row>
    <row r="1389" spans="1:1">
      <c r="A1389">
        <v>29009</v>
      </c>
    </row>
    <row r="1390" spans="1:1">
      <c r="A1390">
        <v>29017</v>
      </c>
    </row>
    <row r="1391" spans="1:1">
      <c r="A1391">
        <v>29173</v>
      </c>
    </row>
    <row r="1392" spans="1:1">
      <c r="A1392">
        <v>29211</v>
      </c>
    </row>
    <row r="1393" spans="1:1">
      <c r="A1393">
        <v>29220</v>
      </c>
    </row>
    <row r="1394" spans="1:1">
      <c r="A1394">
        <v>29270</v>
      </c>
    </row>
    <row r="1395" spans="1:1">
      <c r="A1395">
        <v>29343</v>
      </c>
    </row>
    <row r="1396" spans="1:1">
      <c r="A1396">
        <v>29360</v>
      </c>
    </row>
    <row r="1397" spans="1:1">
      <c r="A1397">
        <v>29378</v>
      </c>
    </row>
    <row r="1398" spans="1:1">
      <c r="A1398">
        <v>29459</v>
      </c>
    </row>
    <row r="1399" spans="1:1">
      <c r="A1399">
        <v>29475</v>
      </c>
    </row>
    <row r="1400" spans="1:1">
      <c r="A1400">
        <v>29483</v>
      </c>
    </row>
    <row r="1401" spans="1:1">
      <c r="A1401">
        <v>29564</v>
      </c>
    </row>
    <row r="1402" spans="1:1">
      <c r="A1402">
        <v>29572</v>
      </c>
    </row>
    <row r="1403" spans="1:1">
      <c r="A1403">
        <v>29610</v>
      </c>
    </row>
    <row r="1404" spans="1:1">
      <c r="A1404">
        <v>29670</v>
      </c>
    </row>
    <row r="1405" spans="1:1">
      <c r="A1405">
        <v>29696</v>
      </c>
    </row>
    <row r="1406" spans="1:1">
      <c r="A1406">
        <v>29700</v>
      </c>
    </row>
    <row r="1407" spans="1:1">
      <c r="A1407">
        <v>29718</v>
      </c>
    </row>
    <row r="1408" spans="1:1">
      <c r="A1408">
        <v>29734</v>
      </c>
    </row>
    <row r="1409" spans="1:1">
      <c r="A1409">
        <v>29785</v>
      </c>
    </row>
    <row r="1410" spans="1:1">
      <c r="A1410">
        <v>29793</v>
      </c>
    </row>
    <row r="1411" spans="1:1">
      <c r="A1411">
        <v>29823</v>
      </c>
    </row>
    <row r="1412" spans="1:1">
      <c r="A1412">
        <v>29831</v>
      </c>
    </row>
    <row r="1413" spans="1:1">
      <c r="A1413">
        <v>29866</v>
      </c>
    </row>
    <row r="1414" spans="1:1">
      <c r="A1414">
        <v>29890</v>
      </c>
    </row>
    <row r="1415" spans="1:1">
      <c r="A1415">
        <v>29904</v>
      </c>
    </row>
    <row r="1416" spans="1:1">
      <c r="A1416">
        <v>29920</v>
      </c>
    </row>
    <row r="1417" spans="1:1">
      <c r="A1417">
        <v>30015</v>
      </c>
    </row>
    <row r="1418" spans="1:1">
      <c r="A1418">
        <v>30023</v>
      </c>
    </row>
    <row r="1419" spans="1:1">
      <c r="A1419">
        <v>30066</v>
      </c>
    </row>
    <row r="1420" spans="1:1">
      <c r="A1420">
        <v>30082</v>
      </c>
    </row>
    <row r="1421" spans="1:1">
      <c r="A1421">
        <v>30180</v>
      </c>
    </row>
    <row r="1422" spans="1:1">
      <c r="A1422">
        <v>30198</v>
      </c>
    </row>
    <row r="1423" spans="1:1">
      <c r="A1423">
        <v>30228</v>
      </c>
    </row>
    <row r="1424" spans="1:1">
      <c r="A1424">
        <v>30244</v>
      </c>
    </row>
    <row r="1425" spans="1:1">
      <c r="A1425">
        <v>30562</v>
      </c>
    </row>
    <row r="1426" spans="1:1">
      <c r="A1426">
        <v>30570</v>
      </c>
    </row>
    <row r="1427" spans="1:1">
      <c r="A1427">
        <v>30635</v>
      </c>
    </row>
    <row r="1428" spans="1:1">
      <c r="A1428">
        <v>30651</v>
      </c>
    </row>
    <row r="1429" spans="1:1">
      <c r="A1429">
        <v>30660</v>
      </c>
    </row>
    <row r="1430" spans="1:1">
      <c r="A1430">
        <v>30694</v>
      </c>
    </row>
    <row r="1431" spans="1:1">
      <c r="A1431">
        <v>30732</v>
      </c>
    </row>
    <row r="1432" spans="1:1">
      <c r="A1432">
        <v>30783</v>
      </c>
    </row>
    <row r="1433" spans="1:1">
      <c r="A1433">
        <v>30805</v>
      </c>
    </row>
    <row r="1434" spans="1:1">
      <c r="A1434">
        <v>30813</v>
      </c>
    </row>
    <row r="1435" spans="1:1">
      <c r="A1435">
        <v>30830</v>
      </c>
    </row>
    <row r="1436" spans="1:1">
      <c r="A1436">
        <v>31046</v>
      </c>
    </row>
    <row r="1437" spans="1:1">
      <c r="A1437">
        <v>31054</v>
      </c>
    </row>
    <row r="1438" spans="1:1">
      <c r="A1438">
        <v>31070</v>
      </c>
    </row>
    <row r="1439" spans="1:1">
      <c r="A1439">
        <v>31178</v>
      </c>
    </row>
    <row r="1440" spans="1:1">
      <c r="A1440">
        <v>31208</v>
      </c>
    </row>
    <row r="1441" spans="1:1">
      <c r="A1441">
        <v>31259</v>
      </c>
    </row>
    <row r="1442" spans="1:1">
      <c r="A1442">
        <v>31267</v>
      </c>
    </row>
    <row r="1443" spans="1:1">
      <c r="A1443">
        <v>31275</v>
      </c>
    </row>
    <row r="1444" spans="1:1">
      <c r="A1444">
        <v>31330</v>
      </c>
    </row>
    <row r="1445" spans="1:1">
      <c r="A1445">
        <v>31372</v>
      </c>
    </row>
    <row r="1446" spans="1:1">
      <c r="A1446">
        <v>31380</v>
      </c>
    </row>
    <row r="1447" spans="1:1">
      <c r="A1447">
        <v>31518</v>
      </c>
    </row>
    <row r="1448" spans="1:1">
      <c r="A1448">
        <v>31526</v>
      </c>
    </row>
    <row r="1449" spans="1:1">
      <c r="A1449">
        <v>31534</v>
      </c>
    </row>
    <row r="1450" spans="1:1">
      <c r="A1450">
        <v>31550</v>
      </c>
    </row>
    <row r="1451" spans="1:1">
      <c r="A1451">
        <v>31569</v>
      </c>
    </row>
    <row r="1452" spans="1:1">
      <c r="A1452">
        <v>31593</v>
      </c>
    </row>
    <row r="1453" spans="1:1">
      <c r="A1453">
        <v>31690</v>
      </c>
    </row>
    <row r="1454" spans="1:1">
      <c r="A1454">
        <v>31704</v>
      </c>
    </row>
    <row r="1455" spans="1:1">
      <c r="A1455">
        <v>31720</v>
      </c>
    </row>
    <row r="1456" spans="1:1">
      <c r="A1456">
        <v>31747</v>
      </c>
    </row>
    <row r="1457" spans="1:1">
      <c r="A1457">
        <v>31755</v>
      </c>
    </row>
    <row r="1458" spans="1:1">
      <c r="A1458">
        <v>31780</v>
      </c>
    </row>
    <row r="1459" spans="1:1">
      <c r="A1459">
        <v>31798</v>
      </c>
    </row>
    <row r="1460" spans="1:1">
      <c r="A1460">
        <v>31801</v>
      </c>
    </row>
    <row r="1461" spans="1:1">
      <c r="A1461">
        <v>31810</v>
      </c>
    </row>
    <row r="1462" spans="1:1">
      <c r="A1462">
        <v>31836</v>
      </c>
    </row>
    <row r="1463" spans="1:1">
      <c r="A1463">
        <v>31860</v>
      </c>
    </row>
    <row r="1464" spans="1:1">
      <c r="A1464">
        <v>31895</v>
      </c>
    </row>
    <row r="1465" spans="1:1">
      <c r="A1465">
        <v>31917</v>
      </c>
    </row>
    <row r="1466" spans="1:1">
      <c r="A1466">
        <v>31941</v>
      </c>
    </row>
    <row r="1467" spans="1:1">
      <c r="A1467">
        <v>31992</v>
      </c>
    </row>
    <row r="1468" spans="1:1">
      <c r="A1468">
        <v>32026</v>
      </c>
    </row>
    <row r="1469" spans="1:1">
      <c r="A1469">
        <v>32042</v>
      </c>
    </row>
    <row r="1470" spans="1:1">
      <c r="A1470">
        <v>32093</v>
      </c>
    </row>
    <row r="1471" spans="1:1">
      <c r="A1471">
        <v>32220</v>
      </c>
    </row>
    <row r="1472" spans="1:1">
      <c r="A1472">
        <v>32239</v>
      </c>
    </row>
    <row r="1473" spans="1:1">
      <c r="A1473">
        <v>32255</v>
      </c>
    </row>
    <row r="1474" spans="1:1">
      <c r="A1474">
        <v>32263</v>
      </c>
    </row>
    <row r="1475" spans="1:1">
      <c r="A1475">
        <v>32271</v>
      </c>
    </row>
    <row r="1476" spans="1:1">
      <c r="A1476">
        <v>32301</v>
      </c>
    </row>
    <row r="1477" spans="1:1">
      <c r="A1477">
        <v>32336</v>
      </c>
    </row>
    <row r="1478" spans="1:1">
      <c r="A1478">
        <v>32352</v>
      </c>
    </row>
    <row r="1479" spans="1:1">
      <c r="A1479">
        <v>32379</v>
      </c>
    </row>
    <row r="1480" spans="1:1">
      <c r="A1480">
        <v>32387</v>
      </c>
    </row>
    <row r="1481" spans="1:1">
      <c r="A1481">
        <v>32395</v>
      </c>
    </row>
    <row r="1482" spans="1:1">
      <c r="A1482">
        <v>32425</v>
      </c>
    </row>
    <row r="1483" spans="1:1">
      <c r="A1483">
        <v>32476</v>
      </c>
    </row>
    <row r="1484" spans="1:1">
      <c r="A1484">
        <v>32492</v>
      </c>
    </row>
    <row r="1485" spans="1:1">
      <c r="A1485">
        <v>32514</v>
      </c>
    </row>
    <row r="1486" spans="1:1">
      <c r="A1486">
        <v>32530</v>
      </c>
    </row>
    <row r="1487" spans="1:1">
      <c r="A1487">
        <v>32565</v>
      </c>
    </row>
    <row r="1488" spans="1:1">
      <c r="A1488">
        <v>32573</v>
      </c>
    </row>
    <row r="1489" spans="1:1">
      <c r="A1489">
        <v>32590</v>
      </c>
    </row>
    <row r="1490" spans="1:1">
      <c r="A1490">
        <v>32620</v>
      </c>
    </row>
    <row r="1491" spans="1:1">
      <c r="A1491">
        <v>32670</v>
      </c>
    </row>
    <row r="1492" spans="1:1">
      <c r="A1492">
        <v>32700</v>
      </c>
    </row>
    <row r="1493" spans="1:1">
      <c r="A1493">
        <v>32735</v>
      </c>
    </row>
    <row r="1494" spans="1:1">
      <c r="A1494">
        <v>32751</v>
      </c>
    </row>
    <row r="1495" spans="1:1">
      <c r="A1495">
        <v>32794</v>
      </c>
    </row>
    <row r="1496" spans="1:1">
      <c r="A1496">
        <v>32808</v>
      </c>
    </row>
    <row r="1497" spans="1:1">
      <c r="A1497">
        <v>32948</v>
      </c>
    </row>
    <row r="1498" spans="1:1">
      <c r="A1498">
        <v>32980</v>
      </c>
    </row>
    <row r="1499" spans="1:1">
      <c r="A1499">
        <v>33030</v>
      </c>
    </row>
    <row r="1500" spans="1:1">
      <c r="A1500">
        <v>33049</v>
      </c>
    </row>
    <row r="1501" spans="1:1">
      <c r="A1501">
        <v>33227</v>
      </c>
    </row>
    <row r="1502" spans="1:1">
      <c r="A1502">
        <v>33278</v>
      </c>
    </row>
    <row r="1503" spans="1:1">
      <c r="A1503">
        <v>33340</v>
      </c>
    </row>
    <row r="1504" spans="1:1">
      <c r="A1504">
        <v>33391</v>
      </c>
    </row>
    <row r="1505" spans="1:1">
      <c r="A1505">
        <v>33472</v>
      </c>
    </row>
    <row r="1506" spans="1:1">
      <c r="A1506">
        <v>33529</v>
      </c>
    </row>
    <row r="1507" spans="1:1">
      <c r="A1507">
        <v>33596</v>
      </c>
    </row>
    <row r="1508" spans="1:1">
      <c r="A1508">
        <v>33600</v>
      </c>
    </row>
    <row r="1509" spans="1:1">
      <c r="A1509">
        <v>33626</v>
      </c>
    </row>
    <row r="1510" spans="1:1">
      <c r="A1510">
        <v>33642</v>
      </c>
    </row>
    <row r="1511" spans="1:1">
      <c r="A1511">
        <v>33650</v>
      </c>
    </row>
    <row r="1512" spans="1:1">
      <c r="A1512">
        <v>33669</v>
      </c>
    </row>
    <row r="1513" spans="1:1">
      <c r="A1513">
        <v>33715</v>
      </c>
    </row>
    <row r="1514" spans="1:1">
      <c r="A1514">
        <v>33774</v>
      </c>
    </row>
    <row r="1515" spans="1:1">
      <c r="A1515">
        <v>33790</v>
      </c>
    </row>
    <row r="1516" spans="1:1">
      <c r="A1516">
        <v>33804</v>
      </c>
    </row>
    <row r="1517" spans="1:1">
      <c r="A1517">
        <v>33847</v>
      </c>
    </row>
    <row r="1518" spans="1:1">
      <c r="A1518">
        <v>33855</v>
      </c>
    </row>
    <row r="1519" spans="1:1">
      <c r="A1519">
        <v>33871</v>
      </c>
    </row>
    <row r="1520" spans="1:1">
      <c r="A1520">
        <v>33880</v>
      </c>
    </row>
    <row r="1521" spans="1:1">
      <c r="A1521">
        <v>33901</v>
      </c>
    </row>
    <row r="1522" spans="1:1">
      <c r="A1522">
        <v>33928</v>
      </c>
    </row>
    <row r="1523" spans="1:1">
      <c r="A1523">
        <v>33944</v>
      </c>
    </row>
    <row r="1524" spans="1:1">
      <c r="A1524">
        <v>33952</v>
      </c>
    </row>
    <row r="1525" spans="1:1">
      <c r="A1525">
        <v>33960</v>
      </c>
    </row>
    <row r="1526" spans="1:1">
      <c r="A1526">
        <v>33987</v>
      </c>
    </row>
    <row r="1527" spans="1:1">
      <c r="A1527">
        <v>34010</v>
      </c>
    </row>
    <row r="1528" spans="1:1">
      <c r="A1528">
        <v>34053</v>
      </c>
    </row>
    <row r="1529" spans="1:1">
      <c r="A1529">
        <v>34061</v>
      </c>
    </row>
    <row r="1530" spans="1:1">
      <c r="A1530">
        <v>34070</v>
      </c>
    </row>
    <row r="1531" spans="1:1">
      <c r="A1531">
        <v>34088</v>
      </c>
    </row>
    <row r="1532" spans="1:1">
      <c r="A1532">
        <v>34096</v>
      </c>
    </row>
    <row r="1533" spans="1:1">
      <c r="A1533">
        <v>34100</v>
      </c>
    </row>
    <row r="1534" spans="1:1">
      <c r="A1534">
        <v>34142</v>
      </c>
    </row>
    <row r="1535" spans="1:1">
      <c r="A1535">
        <v>34150</v>
      </c>
    </row>
    <row r="1536" spans="1:1">
      <c r="A1536">
        <v>34177</v>
      </c>
    </row>
    <row r="1537" spans="1:1">
      <c r="A1537">
        <v>34185</v>
      </c>
    </row>
    <row r="1538" spans="1:1">
      <c r="A1538">
        <v>34193</v>
      </c>
    </row>
    <row r="1539" spans="1:1">
      <c r="A1539">
        <v>34258</v>
      </c>
    </row>
    <row r="1540" spans="1:1">
      <c r="A1540">
        <v>34312</v>
      </c>
    </row>
    <row r="1541" spans="1:1">
      <c r="A1541">
        <v>34363</v>
      </c>
    </row>
    <row r="1542" spans="1:1">
      <c r="A1542">
        <v>34401</v>
      </c>
    </row>
    <row r="1543" spans="1:1">
      <c r="A1543">
        <v>34436</v>
      </c>
    </row>
    <row r="1544" spans="1:1">
      <c r="A1544">
        <v>34495</v>
      </c>
    </row>
    <row r="1545" spans="1:1">
      <c r="A1545">
        <v>34541</v>
      </c>
    </row>
    <row r="1546" spans="1:1">
      <c r="A1546">
        <v>34550</v>
      </c>
    </row>
    <row r="1547" spans="1:1">
      <c r="A1547">
        <v>34606</v>
      </c>
    </row>
    <row r="1548" spans="1:1">
      <c r="A1548">
        <v>34622</v>
      </c>
    </row>
    <row r="1549" spans="1:1">
      <c r="A1549">
        <v>34665</v>
      </c>
    </row>
    <row r="1550" spans="1:1">
      <c r="A1550">
        <v>34703</v>
      </c>
    </row>
    <row r="1551" spans="1:1">
      <c r="A1551">
        <v>34835</v>
      </c>
    </row>
    <row r="1552" spans="1:1">
      <c r="A1552">
        <v>34843</v>
      </c>
    </row>
    <row r="1553" spans="1:1">
      <c r="A1553">
        <v>34924</v>
      </c>
    </row>
    <row r="1554" spans="1:1">
      <c r="A1554">
        <v>34932</v>
      </c>
    </row>
    <row r="1555" spans="1:1">
      <c r="A1555">
        <v>34959</v>
      </c>
    </row>
    <row r="1556" spans="1:1">
      <c r="A1556">
        <v>34975</v>
      </c>
    </row>
    <row r="1557" spans="1:1">
      <c r="A1557">
        <v>35017</v>
      </c>
    </row>
    <row r="1558" spans="1:1">
      <c r="A1558">
        <v>35025</v>
      </c>
    </row>
    <row r="1559" spans="1:1">
      <c r="A1559">
        <v>35033</v>
      </c>
    </row>
    <row r="1560" spans="1:1">
      <c r="A1560">
        <v>35068</v>
      </c>
    </row>
    <row r="1561" spans="1:1">
      <c r="A1561">
        <v>35084</v>
      </c>
    </row>
    <row r="1562" spans="1:1">
      <c r="A1562">
        <v>35106</v>
      </c>
    </row>
    <row r="1563" spans="1:1">
      <c r="A1563">
        <v>35114</v>
      </c>
    </row>
    <row r="1564" spans="1:1">
      <c r="A1564">
        <v>35122</v>
      </c>
    </row>
    <row r="1565" spans="1:1">
      <c r="A1565">
        <v>35165</v>
      </c>
    </row>
    <row r="1566" spans="1:1">
      <c r="A1566">
        <v>35190</v>
      </c>
    </row>
    <row r="1567" spans="1:1">
      <c r="A1567">
        <v>35203</v>
      </c>
    </row>
    <row r="1568" spans="1:1">
      <c r="A1568">
        <v>35211</v>
      </c>
    </row>
    <row r="1569" spans="1:1">
      <c r="A1569">
        <v>35246</v>
      </c>
    </row>
    <row r="1570" spans="1:1">
      <c r="A1570">
        <v>35254</v>
      </c>
    </row>
    <row r="1571" spans="1:1">
      <c r="A1571">
        <v>35327</v>
      </c>
    </row>
    <row r="1572" spans="1:1">
      <c r="A1572">
        <v>35343</v>
      </c>
    </row>
    <row r="1573" spans="1:1">
      <c r="A1573">
        <v>35351</v>
      </c>
    </row>
    <row r="1574" spans="1:1">
      <c r="A1574">
        <v>35378</v>
      </c>
    </row>
    <row r="1575" spans="1:1">
      <c r="A1575">
        <v>35386</v>
      </c>
    </row>
    <row r="1576" spans="1:1">
      <c r="A1576">
        <v>35416</v>
      </c>
    </row>
    <row r="1577" spans="1:1">
      <c r="A1577">
        <v>35424</v>
      </c>
    </row>
    <row r="1578" spans="1:1">
      <c r="A1578">
        <v>35432</v>
      </c>
    </row>
    <row r="1579" spans="1:1">
      <c r="A1579">
        <v>35491</v>
      </c>
    </row>
    <row r="1580" spans="1:1">
      <c r="A1580">
        <v>35505</v>
      </c>
    </row>
    <row r="1581" spans="1:1">
      <c r="A1581">
        <v>35513</v>
      </c>
    </row>
    <row r="1582" spans="1:1">
      <c r="A1582">
        <v>35530</v>
      </c>
    </row>
    <row r="1583" spans="1:1">
      <c r="A1583">
        <v>35556</v>
      </c>
    </row>
    <row r="1584" spans="1:1">
      <c r="A1584">
        <v>35572</v>
      </c>
    </row>
    <row r="1585" spans="1:1">
      <c r="A1585">
        <v>35602</v>
      </c>
    </row>
    <row r="1586" spans="1:1">
      <c r="A1586">
        <v>35629</v>
      </c>
    </row>
    <row r="1587" spans="1:1">
      <c r="A1587">
        <v>35637</v>
      </c>
    </row>
    <row r="1588" spans="1:1">
      <c r="A1588">
        <v>35645</v>
      </c>
    </row>
    <row r="1589" spans="1:1">
      <c r="A1589">
        <v>35696</v>
      </c>
    </row>
    <row r="1590" spans="1:1">
      <c r="A1590">
        <v>35726</v>
      </c>
    </row>
    <row r="1591" spans="1:1">
      <c r="A1591">
        <v>35750</v>
      </c>
    </row>
    <row r="1592" spans="1:1">
      <c r="A1592">
        <v>35769</v>
      </c>
    </row>
    <row r="1593" spans="1:1">
      <c r="A1593">
        <v>35785</v>
      </c>
    </row>
    <row r="1594" spans="1:1">
      <c r="A1594">
        <v>35793</v>
      </c>
    </row>
    <row r="1595" spans="1:1">
      <c r="A1595">
        <v>35815</v>
      </c>
    </row>
    <row r="1596" spans="1:1">
      <c r="A1596">
        <v>35858</v>
      </c>
    </row>
    <row r="1597" spans="1:1">
      <c r="A1597">
        <v>35874</v>
      </c>
    </row>
    <row r="1598" spans="1:1">
      <c r="A1598">
        <v>35882</v>
      </c>
    </row>
    <row r="1599" spans="1:1">
      <c r="A1599">
        <v>35920</v>
      </c>
    </row>
    <row r="1600" spans="1:1">
      <c r="A1600">
        <v>35955</v>
      </c>
    </row>
    <row r="1601" spans="1:1">
      <c r="A1601">
        <v>35963</v>
      </c>
    </row>
    <row r="1602" spans="1:1">
      <c r="A1602">
        <v>35980</v>
      </c>
    </row>
    <row r="1603" spans="1:1">
      <c r="A1603">
        <v>35998</v>
      </c>
    </row>
    <row r="1604" spans="1:1">
      <c r="A1604">
        <v>36005</v>
      </c>
    </row>
    <row r="1605" spans="1:1">
      <c r="A1605">
        <v>36013</v>
      </c>
    </row>
    <row r="1606" spans="1:1">
      <c r="A1606">
        <v>36021</v>
      </c>
    </row>
    <row r="1607" spans="1:1">
      <c r="A1607">
        <v>36048</v>
      </c>
    </row>
    <row r="1608" spans="1:1">
      <c r="A1608">
        <v>36056</v>
      </c>
    </row>
    <row r="1609" spans="1:1">
      <c r="A1609">
        <v>36064</v>
      </c>
    </row>
    <row r="1610" spans="1:1">
      <c r="A1610">
        <v>36102</v>
      </c>
    </row>
    <row r="1611" spans="1:1">
      <c r="A1611">
        <v>36129</v>
      </c>
    </row>
    <row r="1612" spans="1:1">
      <c r="A1612">
        <v>36145</v>
      </c>
    </row>
    <row r="1613" spans="1:1">
      <c r="A1613">
        <v>36188</v>
      </c>
    </row>
    <row r="1614" spans="1:1">
      <c r="A1614">
        <v>36218</v>
      </c>
    </row>
    <row r="1615" spans="1:1">
      <c r="A1615">
        <v>36226</v>
      </c>
    </row>
    <row r="1616" spans="1:1">
      <c r="A1616">
        <v>36269</v>
      </c>
    </row>
    <row r="1617" spans="1:1">
      <c r="A1617">
        <v>36277</v>
      </c>
    </row>
    <row r="1618" spans="1:1">
      <c r="A1618">
        <v>36285</v>
      </c>
    </row>
    <row r="1619" spans="1:1">
      <c r="A1619">
        <v>36366</v>
      </c>
    </row>
    <row r="1620" spans="1:1">
      <c r="A1620">
        <v>36374</v>
      </c>
    </row>
    <row r="1621" spans="1:1">
      <c r="A1621">
        <v>36447</v>
      </c>
    </row>
    <row r="1622" spans="1:1">
      <c r="A1622">
        <v>36480</v>
      </c>
    </row>
    <row r="1623" spans="1:1">
      <c r="A1623">
        <v>36498</v>
      </c>
    </row>
    <row r="1624" spans="1:1">
      <c r="A1624">
        <v>36501</v>
      </c>
    </row>
    <row r="1625" spans="1:1">
      <c r="A1625">
        <v>36528</v>
      </c>
    </row>
    <row r="1626" spans="1:1">
      <c r="A1626">
        <v>36536</v>
      </c>
    </row>
    <row r="1627" spans="1:1">
      <c r="A1627">
        <v>36552</v>
      </c>
    </row>
    <row r="1628" spans="1:1">
      <c r="A1628">
        <v>36587</v>
      </c>
    </row>
    <row r="1629" spans="1:1">
      <c r="A1629">
        <v>36692</v>
      </c>
    </row>
    <row r="1630" spans="1:1">
      <c r="A1630">
        <v>36765</v>
      </c>
    </row>
    <row r="1631" spans="1:1">
      <c r="A1631">
        <v>36790</v>
      </c>
    </row>
    <row r="1632" spans="1:1">
      <c r="A1632">
        <v>36820</v>
      </c>
    </row>
    <row r="1633" spans="1:1">
      <c r="A1633">
        <v>36838</v>
      </c>
    </row>
    <row r="1634" spans="1:1">
      <c r="A1634">
        <v>36846</v>
      </c>
    </row>
    <row r="1635" spans="1:1">
      <c r="A1635">
        <v>36889</v>
      </c>
    </row>
    <row r="1636" spans="1:1">
      <c r="A1636">
        <v>36897</v>
      </c>
    </row>
    <row r="1637" spans="1:1">
      <c r="A1637">
        <v>36900</v>
      </c>
    </row>
    <row r="1638" spans="1:1">
      <c r="A1638">
        <v>36935</v>
      </c>
    </row>
    <row r="1639" spans="1:1">
      <c r="A1639">
        <v>36951</v>
      </c>
    </row>
    <row r="1640" spans="1:1">
      <c r="A1640">
        <v>37010</v>
      </c>
    </row>
    <row r="1641" spans="1:1">
      <c r="A1641">
        <v>37028</v>
      </c>
    </row>
    <row r="1642" spans="1:1">
      <c r="A1642">
        <v>37036</v>
      </c>
    </row>
    <row r="1643" spans="1:1">
      <c r="A1643">
        <v>37044</v>
      </c>
    </row>
    <row r="1644" spans="1:1">
      <c r="A1644">
        <v>37060</v>
      </c>
    </row>
    <row r="1645" spans="1:1">
      <c r="A1645">
        <v>37079</v>
      </c>
    </row>
    <row r="1646" spans="1:1">
      <c r="A1646">
        <v>37117</v>
      </c>
    </row>
    <row r="1647" spans="1:1">
      <c r="A1647">
        <v>37125</v>
      </c>
    </row>
    <row r="1648" spans="1:1">
      <c r="A1648">
        <v>37168</v>
      </c>
    </row>
    <row r="1649" spans="1:1">
      <c r="A1649">
        <v>37214</v>
      </c>
    </row>
    <row r="1650" spans="1:1">
      <c r="A1650">
        <v>37222</v>
      </c>
    </row>
    <row r="1651" spans="1:1">
      <c r="A1651">
        <v>37230</v>
      </c>
    </row>
    <row r="1652" spans="1:1">
      <c r="A1652">
        <v>37257</v>
      </c>
    </row>
    <row r="1653" spans="1:1">
      <c r="A1653">
        <v>37265</v>
      </c>
    </row>
    <row r="1654" spans="1:1">
      <c r="A1654">
        <v>37311</v>
      </c>
    </row>
    <row r="1655" spans="1:1">
      <c r="A1655">
        <v>37338</v>
      </c>
    </row>
    <row r="1656" spans="1:1">
      <c r="A1656">
        <v>37362</v>
      </c>
    </row>
    <row r="1657" spans="1:1">
      <c r="A1657">
        <v>37427</v>
      </c>
    </row>
    <row r="1658" spans="1:1">
      <c r="A1658">
        <v>37435</v>
      </c>
    </row>
    <row r="1659" spans="1:1">
      <c r="A1659">
        <v>37443</v>
      </c>
    </row>
    <row r="1660" spans="1:1">
      <c r="A1660">
        <v>37451</v>
      </c>
    </row>
    <row r="1661" spans="1:1">
      <c r="A1661">
        <v>37460</v>
      </c>
    </row>
    <row r="1662" spans="1:1">
      <c r="A1662">
        <v>37478</v>
      </c>
    </row>
    <row r="1663" spans="1:1">
      <c r="A1663">
        <v>37486</v>
      </c>
    </row>
    <row r="1664" spans="1:1">
      <c r="A1664">
        <v>37494</v>
      </c>
    </row>
    <row r="1665" spans="1:1">
      <c r="A1665">
        <v>37516</v>
      </c>
    </row>
    <row r="1666" spans="1:1">
      <c r="A1666">
        <v>37524</v>
      </c>
    </row>
    <row r="1667" spans="1:1">
      <c r="A1667">
        <v>37532</v>
      </c>
    </row>
    <row r="1668" spans="1:1">
      <c r="A1668">
        <v>37567</v>
      </c>
    </row>
    <row r="1669" spans="1:1">
      <c r="A1669">
        <v>37605</v>
      </c>
    </row>
    <row r="1670" spans="1:1">
      <c r="A1670">
        <v>37630</v>
      </c>
    </row>
    <row r="1671" spans="1:1">
      <c r="A1671">
        <v>37648</v>
      </c>
    </row>
    <row r="1672" spans="1:1">
      <c r="A1672">
        <v>37656</v>
      </c>
    </row>
    <row r="1673" spans="1:1">
      <c r="A1673">
        <v>37737</v>
      </c>
    </row>
    <row r="1674" spans="1:1">
      <c r="A1674">
        <v>37753</v>
      </c>
    </row>
    <row r="1675" spans="1:1">
      <c r="A1675">
        <v>37761</v>
      </c>
    </row>
    <row r="1676" spans="1:1">
      <c r="A1676">
        <v>37770</v>
      </c>
    </row>
    <row r="1677" spans="1:1">
      <c r="A1677">
        <v>37796</v>
      </c>
    </row>
    <row r="1678" spans="1:1">
      <c r="A1678">
        <v>37800</v>
      </c>
    </row>
    <row r="1679" spans="1:1">
      <c r="A1679">
        <v>37826</v>
      </c>
    </row>
    <row r="1680" spans="1:1">
      <c r="A1680">
        <v>37842</v>
      </c>
    </row>
    <row r="1681" spans="1:1">
      <c r="A1681">
        <v>37869</v>
      </c>
    </row>
    <row r="1682" spans="1:1">
      <c r="A1682">
        <v>37893</v>
      </c>
    </row>
    <row r="1683" spans="1:1">
      <c r="A1683">
        <v>37923</v>
      </c>
    </row>
    <row r="1684" spans="1:1">
      <c r="A1684">
        <v>37931</v>
      </c>
    </row>
    <row r="1685" spans="1:1">
      <c r="A1685">
        <v>37940</v>
      </c>
    </row>
    <row r="1686" spans="1:1">
      <c r="A1686">
        <v>37958</v>
      </c>
    </row>
    <row r="1687" spans="1:1">
      <c r="A1687">
        <v>37966</v>
      </c>
    </row>
    <row r="1688" spans="1:1">
      <c r="A1688">
        <v>38016</v>
      </c>
    </row>
    <row r="1689" spans="1:1">
      <c r="A1689">
        <v>38032</v>
      </c>
    </row>
    <row r="1690" spans="1:1">
      <c r="A1690">
        <v>38059</v>
      </c>
    </row>
    <row r="1691" spans="1:1">
      <c r="A1691">
        <v>38083</v>
      </c>
    </row>
    <row r="1692" spans="1:1">
      <c r="A1692">
        <v>38105</v>
      </c>
    </row>
    <row r="1693" spans="1:1">
      <c r="A1693">
        <v>38121</v>
      </c>
    </row>
    <row r="1694" spans="1:1">
      <c r="A1694">
        <v>38148</v>
      </c>
    </row>
    <row r="1695" spans="1:1">
      <c r="A1695">
        <v>38164</v>
      </c>
    </row>
    <row r="1696" spans="1:1">
      <c r="A1696">
        <v>38172</v>
      </c>
    </row>
    <row r="1697" spans="1:1">
      <c r="A1697">
        <v>38229</v>
      </c>
    </row>
    <row r="1698" spans="1:1">
      <c r="A1698">
        <v>38261</v>
      </c>
    </row>
    <row r="1699" spans="1:1">
      <c r="A1699">
        <v>38270</v>
      </c>
    </row>
    <row r="1700" spans="1:1">
      <c r="A1700">
        <v>38288</v>
      </c>
    </row>
    <row r="1701" spans="1:1">
      <c r="A1701">
        <v>38296</v>
      </c>
    </row>
    <row r="1702" spans="1:1">
      <c r="A1702">
        <v>38300</v>
      </c>
    </row>
    <row r="1703" spans="1:1">
      <c r="A1703">
        <v>38318</v>
      </c>
    </row>
    <row r="1704" spans="1:1">
      <c r="A1704">
        <v>38342</v>
      </c>
    </row>
    <row r="1705" spans="1:1">
      <c r="A1705">
        <v>38350</v>
      </c>
    </row>
    <row r="1706" spans="1:1">
      <c r="A1706">
        <v>38369</v>
      </c>
    </row>
    <row r="1707" spans="1:1">
      <c r="A1707">
        <v>38458</v>
      </c>
    </row>
    <row r="1708" spans="1:1">
      <c r="A1708">
        <v>38539</v>
      </c>
    </row>
    <row r="1709" spans="1:1">
      <c r="A1709">
        <v>38555</v>
      </c>
    </row>
    <row r="1710" spans="1:1">
      <c r="A1710">
        <v>38563</v>
      </c>
    </row>
    <row r="1711" spans="1:1">
      <c r="A1711">
        <v>38571</v>
      </c>
    </row>
    <row r="1712" spans="1:1">
      <c r="A1712">
        <v>38580</v>
      </c>
    </row>
    <row r="1713" spans="1:1">
      <c r="A1713">
        <v>38610</v>
      </c>
    </row>
    <row r="1714" spans="1:1">
      <c r="A1714">
        <v>38636</v>
      </c>
    </row>
    <row r="1715" spans="1:1">
      <c r="A1715">
        <v>38660</v>
      </c>
    </row>
    <row r="1716" spans="1:1">
      <c r="A1716">
        <v>38679</v>
      </c>
    </row>
    <row r="1717" spans="1:1">
      <c r="A1717">
        <v>38687</v>
      </c>
    </row>
    <row r="1718" spans="1:1">
      <c r="A1718">
        <v>38709</v>
      </c>
    </row>
    <row r="1719" spans="1:1">
      <c r="A1719">
        <v>38725</v>
      </c>
    </row>
    <row r="1720" spans="1:1">
      <c r="A1720">
        <v>38733</v>
      </c>
    </row>
    <row r="1721" spans="1:1">
      <c r="A1721">
        <v>38768</v>
      </c>
    </row>
    <row r="1722" spans="1:1">
      <c r="A1722">
        <v>38784</v>
      </c>
    </row>
    <row r="1723" spans="1:1">
      <c r="A1723">
        <v>38792</v>
      </c>
    </row>
    <row r="1724" spans="1:1">
      <c r="A1724">
        <v>38806</v>
      </c>
    </row>
    <row r="1725" spans="1:1">
      <c r="A1725">
        <v>38814</v>
      </c>
    </row>
    <row r="1726" spans="1:1">
      <c r="A1726">
        <v>38822</v>
      </c>
    </row>
    <row r="1727" spans="1:1">
      <c r="A1727">
        <v>38830</v>
      </c>
    </row>
    <row r="1728" spans="1:1">
      <c r="A1728">
        <v>38849</v>
      </c>
    </row>
    <row r="1729" spans="1:1">
      <c r="A1729">
        <v>38857</v>
      </c>
    </row>
    <row r="1730" spans="1:1">
      <c r="A1730">
        <v>38881</v>
      </c>
    </row>
    <row r="1731" spans="1:1">
      <c r="A1731">
        <v>38911</v>
      </c>
    </row>
    <row r="1732" spans="1:1">
      <c r="A1732">
        <v>38920</v>
      </c>
    </row>
    <row r="1733" spans="1:1">
      <c r="A1733">
        <v>38938</v>
      </c>
    </row>
    <row r="1734" spans="1:1">
      <c r="A1734">
        <v>38946</v>
      </c>
    </row>
    <row r="1735" spans="1:1">
      <c r="A1735">
        <v>38954</v>
      </c>
    </row>
    <row r="1736" spans="1:1">
      <c r="A1736">
        <v>38962</v>
      </c>
    </row>
    <row r="1737" spans="1:1">
      <c r="A1737">
        <v>38989</v>
      </c>
    </row>
    <row r="1738" spans="1:1">
      <c r="A1738">
        <v>38997</v>
      </c>
    </row>
    <row r="1739" spans="1:1">
      <c r="A1739">
        <v>39012</v>
      </c>
    </row>
    <row r="1740" spans="1:1">
      <c r="A1740">
        <v>39020</v>
      </c>
    </row>
    <row r="1741" spans="1:1">
      <c r="A1741">
        <v>39039</v>
      </c>
    </row>
    <row r="1742" spans="1:1">
      <c r="A1742">
        <v>39055</v>
      </c>
    </row>
    <row r="1743" spans="1:1">
      <c r="A1743">
        <v>39063</v>
      </c>
    </row>
    <row r="1744" spans="1:1">
      <c r="A1744">
        <v>39080</v>
      </c>
    </row>
    <row r="1745" spans="1:1">
      <c r="A1745">
        <v>39110</v>
      </c>
    </row>
    <row r="1746" spans="1:1">
      <c r="A1746">
        <v>39136</v>
      </c>
    </row>
    <row r="1747" spans="1:1">
      <c r="A1747">
        <v>39144</v>
      </c>
    </row>
    <row r="1748" spans="1:1">
      <c r="A1748">
        <v>39152</v>
      </c>
    </row>
    <row r="1749" spans="1:1">
      <c r="A1749">
        <v>39160</v>
      </c>
    </row>
    <row r="1750" spans="1:1">
      <c r="A1750">
        <v>39187</v>
      </c>
    </row>
    <row r="1751" spans="1:1">
      <c r="A1751">
        <v>39209</v>
      </c>
    </row>
    <row r="1752" spans="1:1">
      <c r="A1752">
        <v>39233</v>
      </c>
    </row>
    <row r="1753" spans="1:1">
      <c r="A1753">
        <v>39268</v>
      </c>
    </row>
    <row r="1754" spans="1:1">
      <c r="A1754">
        <v>39276</v>
      </c>
    </row>
    <row r="1755" spans="1:1">
      <c r="A1755">
        <v>39284</v>
      </c>
    </row>
    <row r="1756" spans="1:1">
      <c r="A1756">
        <v>39292</v>
      </c>
    </row>
    <row r="1757" spans="1:1">
      <c r="A1757">
        <v>39306</v>
      </c>
    </row>
    <row r="1758" spans="1:1">
      <c r="A1758">
        <v>39349</v>
      </c>
    </row>
    <row r="1759" spans="1:1">
      <c r="A1759">
        <v>39357</v>
      </c>
    </row>
    <row r="1760" spans="1:1">
      <c r="A1760">
        <v>39373</v>
      </c>
    </row>
    <row r="1761" spans="1:1">
      <c r="A1761">
        <v>39381</v>
      </c>
    </row>
    <row r="1762" spans="1:1">
      <c r="A1762">
        <v>39411</v>
      </c>
    </row>
    <row r="1763" spans="1:1">
      <c r="A1763">
        <v>39420</v>
      </c>
    </row>
    <row r="1764" spans="1:1">
      <c r="A1764">
        <v>39438</v>
      </c>
    </row>
    <row r="1765" spans="1:1">
      <c r="A1765">
        <v>39446</v>
      </c>
    </row>
    <row r="1766" spans="1:1">
      <c r="A1766">
        <v>39454</v>
      </c>
    </row>
    <row r="1767" spans="1:1">
      <c r="A1767">
        <v>39462</v>
      </c>
    </row>
    <row r="1768" spans="1:1">
      <c r="A1768">
        <v>39470</v>
      </c>
    </row>
    <row r="1769" spans="1:1">
      <c r="A1769">
        <v>39500</v>
      </c>
    </row>
    <row r="1770" spans="1:1">
      <c r="A1770">
        <v>39519</v>
      </c>
    </row>
    <row r="1771" spans="1:1">
      <c r="A1771">
        <v>39543</v>
      </c>
    </row>
    <row r="1772" spans="1:1">
      <c r="A1772">
        <v>39551</v>
      </c>
    </row>
    <row r="1773" spans="1:1">
      <c r="A1773">
        <v>39560</v>
      </c>
    </row>
    <row r="1774" spans="1:1">
      <c r="A1774">
        <v>39586</v>
      </c>
    </row>
    <row r="1775" spans="1:1">
      <c r="A1775">
        <v>39594</v>
      </c>
    </row>
    <row r="1776" spans="1:1">
      <c r="A1776">
        <v>39608</v>
      </c>
    </row>
    <row r="1777" spans="1:1">
      <c r="A1777">
        <v>39632</v>
      </c>
    </row>
    <row r="1778" spans="1:1">
      <c r="A1778">
        <v>39640</v>
      </c>
    </row>
    <row r="1779" spans="1:1">
      <c r="A1779">
        <v>39667</v>
      </c>
    </row>
    <row r="1780" spans="1:1">
      <c r="A1780">
        <v>39683</v>
      </c>
    </row>
    <row r="1781" spans="1:1">
      <c r="A1781">
        <v>39691</v>
      </c>
    </row>
    <row r="1782" spans="1:1">
      <c r="A1782">
        <v>39721</v>
      </c>
    </row>
    <row r="1783" spans="1:1">
      <c r="A1783">
        <v>39764</v>
      </c>
    </row>
    <row r="1784" spans="1:1">
      <c r="A1784">
        <v>39772</v>
      </c>
    </row>
    <row r="1785" spans="1:1">
      <c r="A1785">
        <v>39853</v>
      </c>
    </row>
    <row r="1786" spans="1:1">
      <c r="A1786">
        <v>39870</v>
      </c>
    </row>
    <row r="1787" spans="1:1">
      <c r="A1787">
        <v>39888</v>
      </c>
    </row>
    <row r="1788" spans="1:1">
      <c r="A1788">
        <v>39896</v>
      </c>
    </row>
    <row r="1789" spans="1:1">
      <c r="A1789">
        <v>39918</v>
      </c>
    </row>
    <row r="1790" spans="1:1">
      <c r="A1790">
        <v>39950</v>
      </c>
    </row>
    <row r="1791" spans="1:1">
      <c r="A1791">
        <v>39969</v>
      </c>
    </row>
    <row r="1792" spans="1:1">
      <c r="A1792">
        <v>39993</v>
      </c>
    </row>
    <row r="1793" spans="1:1">
      <c r="A1793">
        <v>40002</v>
      </c>
    </row>
    <row r="1794" spans="1:1">
      <c r="A1794">
        <v>40010</v>
      </c>
    </row>
    <row r="1795" spans="1:1">
      <c r="A1795">
        <v>40126</v>
      </c>
    </row>
    <row r="1796" spans="1:1">
      <c r="A1796">
        <v>40142</v>
      </c>
    </row>
    <row r="1797" spans="1:1">
      <c r="A1797">
        <v>40169</v>
      </c>
    </row>
    <row r="1798" spans="1:1">
      <c r="A1798">
        <v>40193</v>
      </c>
    </row>
    <row r="1799" spans="1:1">
      <c r="A1799">
        <v>40215</v>
      </c>
    </row>
    <row r="1800" spans="1:1">
      <c r="A1800">
        <v>40231</v>
      </c>
    </row>
    <row r="1801" spans="1:1">
      <c r="A1801">
        <v>40258</v>
      </c>
    </row>
    <row r="1802" spans="1:1">
      <c r="A1802">
        <v>40266</v>
      </c>
    </row>
    <row r="1803" spans="1:1">
      <c r="A1803">
        <v>40274</v>
      </c>
    </row>
    <row r="1804" spans="1:1">
      <c r="A1804">
        <v>40282</v>
      </c>
    </row>
    <row r="1805" spans="1:1">
      <c r="A1805">
        <v>40355</v>
      </c>
    </row>
    <row r="1806" spans="1:1">
      <c r="A1806">
        <v>40363</v>
      </c>
    </row>
    <row r="1807" spans="1:1">
      <c r="A1807">
        <v>40371</v>
      </c>
    </row>
    <row r="1808" spans="1:1">
      <c r="A1808">
        <v>40428</v>
      </c>
    </row>
    <row r="1809" spans="1:1">
      <c r="A1809">
        <v>40444</v>
      </c>
    </row>
    <row r="1810" spans="1:1">
      <c r="A1810">
        <v>40495</v>
      </c>
    </row>
    <row r="1811" spans="1:1">
      <c r="A1811">
        <v>40517</v>
      </c>
    </row>
    <row r="1812" spans="1:1">
      <c r="A1812">
        <v>40533</v>
      </c>
    </row>
    <row r="1813" spans="1:1">
      <c r="A1813">
        <v>40584</v>
      </c>
    </row>
    <row r="1814" spans="1:1">
      <c r="A1814">
        <v>40592</v>
      </c>
    </row>
    <row r="1815" spans="1:1">
      <c r="A1815">
        <v>40606</v>
      </c>
    </row>
    <row r="1816" spans="1:1">
      <c r="A1816">
        <v>40622</v>
      </c>
    </row>
    <row r="1817" spans="1:1">
      <c r="A1817">
        <v>40649</v>
      </c>
    </row>
    <row r="1818" spans="1:1">
      <c r="A1818">
        <v>40657</v>
      </c>
    </row>
    <row r="1819" spans="1:1">
      <c r="A1819">
        <v>40665</v>
      </c>
    </row>
    <row r="1820" spans="1:1">
      <c r="A1820">
        <v>40681</v>
      </c>
    </row>
    <row r="1821" spans="1:1">
      <c r="A1821">
        <v>40738</v>
      </c>
    </row>
    <row r="1822" spans="1:1">
      <c r="A1822">
        <v>40762</v>
      </c>
    </row>
    <row r="1823" spans="1:1">
      <c r="A1823">
        <v>40819</v>
      </c>
    </row>
    <row r="1824" spans="1:1">
      <c r="A1824">
        <v>40835</v>
      </c>
    </row>
    <row r="1825" spans="1:1">
      <c r="A1825">
        <v>40843</v>
      </c>
    </row>
    <row r="1826" spans="1:1">
      <c r="A1826">
        <v>40878</v>
      </c>
    </row>
    <row r="1827" spans="1:1">
      <c r="A1827">
        <v>40894</v>
      </c>
    </row>
    <row r="1828" spans="1:1">
      <c r="A1828">
        <v>40916</v>
      </c>
    </row>
    <row r="1829" spans="1:1">
      <c r="A1829">
        <v>40932</v>
      </c>
    </row>
    <row r="1830" spans="1:1">
      <c r="A1830">
        <v>40940</v>
      </c>
    </row>
    <row r="1831" spans="1:1">
      <c r="A1831">
        <v>40959</v>
      </c>
    </row>
    <row r="1832" spans="1:1">
      <c r="A1832">
        <v>40967</v>
      </c>
    </row>
    <row r="1833" spans="1:1">
      <c r="A1833">
        <v>40975</v>
      </c>
    </row>
    <row r="1834" spans="1:1">
      <c r="A1834">
        <v>40983</v>
      </c>
    </row>
    <row r="1835" spans="1:1">
      <c r="A1835">
        <v>40991</v>
      </c>
    </row>
    <row r="1836" spans="1:1">
      <c r="A1836">
        <v>41017</v>
      </c>
    </row>
    <row r="1837" spans="1:1">
      <c r="A1837">
        <v>41025</v>
      </c>
    </row>
    <row r="1838" spans="1:1">
      <c r="A1838">
        <v>41033</v>
      </c>
    </row>
    <row r="1839" spans="1:1">
      <c r="A1839">
        <v>41041</v>
      </c>
    </row>
    <row r="1840" spans="1:1">
      <c r="A1840">
        <v>41068</v>
      </c>
    </row>
    <row r="1841" spans="1:1">
      <c r="A1841">
        <v>41076</v>
      </c>
    </row>
    <row r="1842" spans="1:1">
      <c r="A1842">
        <v>41149</v>
      </c>
    </row>
    <row r="1843" spans="1:1">
      <c r="A1843">
        <v>41165</v>
      </c>
    </row>
    <row r="1844" spans="1:1">
      <c r="A1844">
        <v>41181</v>
      </c>
    </row>
    <row r="1845" spans="1:1">
      <c r="A1845">
        <v>41190</v>
      </c>
    </row>
    <row r="1846" spans="1:1">
      <c r="A1846">
        <v>41203</v>
      </c>
    </row>
    <row r="1847" spans="1:1">
      <c r="A1847">
        <v>41220</v>
      </c>
    </row>
    <row r="1848" spans="1:1">
      <c r="A1848">
        <v>41254</v>
      </c>
    </row>
    <row r="1849" spans="1:1">
      <c r="A1849">
        <v>41262</v>
      </c>
    </row>
    <row r="1850" spans="1:1">
      <c r="A1850">
        <v>41270</v>
      </c>
    </row>
    <row r="1851" spans="1:1">
      <c r="A1851">
        <v>41289</v>
      </c>
    </row>
    <row r="1852" spans="1:1">
      <c r="A1852">
        <v>41297</v>
      </c>
    </row>
    <row r="1853" spans="1:1">
      <c r="A1853">
        <v>41300</v>
      </c>
    </row>
    <row r="1854" spans="1:1">
      <c r="A1854">
        <v>41319</v>
      </c>
    </row>
    <row r="1855" spans="1:1">
      <c r="A1855">
        <v>41327</v>
      </c>
    </row>
    <row r="1856" spans="1:1">
      <c r="A1856">
        <v>41335</v>
      </c>
    </row>
    <row r="1857" spans="1:1">
      <c r="A1857">
        <v>41343</v>
      </c>
    </row>
    <row r="1858" spans="1:1">
      <c r="A1858">
        <v>41378</v>
      </c>
    </row>
    <row r="1859" spans="1:1">
      <c r="A1859">
        <v>41386</v>
      </c>
    </row>
    <row r="1860" spans="1:1">
      <c r="A1860">
        <v>41408</v>
      </c>
    </row>
    <row r="1861" spans="1:1">
      <c r="A1861">
        <v>41416</v>
      </c>
    </row>
    <row r="1862" spans="1:1">
      <c r="A1862">
        <v>41432</v>
      </c>
    </row>
    <row r="1863" spans="1:1">
      <c r="A1863">
        <v>41467</v>
      </c>
    </row>
    <row r="1864" spans="1:1">
      <c r="A1864">
        <v>41483</v>
      </c>
    </row>
    <row r="1865" spans="1:1">
      <c r="A1865">
        <v>41491</v>
      </c>
    </row>
    <row r="1866" spans="1:1">
      <c r="A1866">
        <v>41513</v>
      </c>
    </row>
    <row r="1867" spans="1:1">
      <c r="A1867">
        <v>41521</v>
      </c>
    </row>
    <row r="1868" spans="1:1">
      <c r="A1868">
        <v>41548</v>
      </c>
    </row>
    <row r="1869" spans="1:1">
      <c r="A1869">
        <v>41556</v>
      </c>
    </row>
    <row r="1870" spans="1:1">
      <c r="A1870">
        <v>41564</v>
      </c>
    </row>
    <row r="1871" spans="1:1">
      <c r="A1871">
        <v>41580</v>
      </c>
    </row>
    <row r="1872" spans="1:1">
      <c r="A1872">
        <v>41599</v>
      </c>
    </row>
    <row r="1873" spans="1:1">
      <c r="A1873">
        <v>41653</v>
      </c>
    </row>
    <row r="1874" spans="1:1">
      <c r="A1874">
        <v>41661</v>
      </c>
    </row>
    <row r="1875" spans="1:1">
      <c r="A1875">
        <v>41670</v>
      </c>
    </row>
    <row r="1876" spans="1:1">
      <c r="A1876">
        <v>41688</v>
      </c>
    </row>
    <row r="1877" spans="1:1">
      <c r="A1877">
        <v>41726</v>
      </c>
    </row>
    <row r="1878" spans="1:1">
      <c r="A1878">
        <v>41734</v>
      </c>
    </row>
    <row r="1879" spans="1:1">
      <c r="A1879">
        <v>41750</v>
      </c>
    </row>
    <row r="1880" spans="1:1">
      <c r="A1880">
        <v>41785</v>
      </c>
    </row>
    <row r="1881" spans="1:1">
      <c r="A1881">
        <v>41793</v>
      </c>
    </row>
    <row r="1882" spans="1:1">
      <c r="A1882">
        <v>41823</v>
      </c>
    </row>
    <row r="1883" spans="1:1">
      <c r="A1883">
        <v>41831</v>
      </c>
    </row>
    <row r="1884" spans="1:1">
      <c r="A1884">
        <v>41904</v>
      </c>
    </row>
    <row r="1885" spans="1:1">
      <c r="A1885">
        <v>41912</v>
      </c>
    </row>
    <row r="1886" spans="1:1">
      <c r="A1886">
        <v>41939</v>
      </c>
    </row>
    <row r="1887" spans="1:1">
      <c r="A1887">
        <v>41963</v>
      </c>
    </row>
    <row r="1888" spans="1:1">
      <c r="A1888">
        <v>41980</v>
      </c>
    </row>
    <row r="1889" spans="1:1">
      <c r="A1889">
        <v>41998</v>
      </c>
    </row>
    <row r="1890" spans="1:1">
      <c r="A1890">
        <v>42021</v>
      </c>
    </row>
    <row r="1891" spans="1:1">
      <c r="A1891">
        <v>42048</v>
      </c>
    </row>
    <row r="1892" spans="1:1">
      <c r="A1892">
        <v>42056</v>
      </c>
    </row>
    <row r="1893" spans="1:1">
      <c r="A1893">
        <v>42064</v>
      </c>
    </row>
    <row r="1894" spans="1:1">
      <c r="A1894">
        <v>42072</v>
      </c>
    </row>
    <row r="1895" spans="1:1">
      <c r="A1895">
        <v>42110</v>
      </c>
    </row>
    <row r="1896" spans="1:1">
      <c r="A1896">
        <v>42129</v>
      </c>
    </row>
    <row r="1897" spans="1:1">
      <c r="A1897">
        <v>42145</v>
      </c>
    </row>
    <row r="1898" spans="1:1">
      <c r="A1898">
        <v>42170</v>
      </c>
    </row>
    <row r="1899" spans="1:1">
      <c r="A1899">
        <v>42188</v>
      </c>
    </row>
    <row r="1900" spans="1:1">
      <c r="A1900">
        <v>42200</v>
      </c>
    </row>
    <row r="1901" spans="1:1">
      <c r="A1901">
        <v>42226</v>
      </c>
    </row>
    <row r="1902" spans="1:1">
      <c r="A1902">
        <v>42242</v>
      </c>
    </row>
    <row r="1903" spans="1:1">
      <c r="A1903">
        <v>42250</v>
      </c>
    </row>
    <row r="1904" spans="1:1">
      <c r="A1904">
        <v>42293</v>
      </c>
    </row>
    <row r="1905" spans="1:1">
      <c r="A1905">
        <v>42307</v>
      </c>
    </row>
    <row r="1906" spans="1:1">
      <c r="A1906">
        <v>42323</v>
      </c>
    </row>
    <row r="1907" spans="1:1">
      <c r="A1907">
        <v>42331</v>
      </c>
    </row>
    <row r="1908" spans="1:1">
      <c r="A1908">
        <v>42340</v>
      </c>
    </row>
    <row r="1909" spans="1:1">
      <c r="A1909">
        <v>42358</v>
      </c>
    </row>
    <row r="1910" spans="1:1">
      <c r="A1910">
        <v>42366</v>
      </c>
    </row>
    <row r="1911" spans="1:1">
      <c r="A1911">
        <v>42374</v>
      </c>
    </row>
    <row r="1912" spans="1:1">
      <c r="A1912">
        <v>42382</v>
      </c>
    </row>
    <row r="1913" spans="1:1">
      <c r="A1913">
        <v>42404</v>
      </c>
    </row>
    <row r="1914" spans="1:1">
      <c r="A1914">
        <v>42412</v>
      </c>
    </row>
    <row r="1915" spans="1:1">
      <c r="A1915">
        <v>42447</v>
      </c>
    </row>
    <row r="1916" spans="1:1">
      <c r="A1916">
        <v>42455</v>
      </c>
    </row>
    <row r="1917" spans="1:1">
      <c r="A1917">
        <v>42471</v>
      </c>
    </row>
    <row r="1918" spans="1:1">
      <c r="A1918">
        <v>42552</v>
      </c>
    </row>
    <row r="1919" spans="1:1">
      <c r="A1919">
        <v>42587</v>
      </c>
    </row>
    <row r="1920" spans="1:1">
      <c r="A1920">
        <v>42595</v>
      </c>
    </row>
    <row r="1921" spans="1:1">
      <c r="A1921">
        <v>42609</v>
      </c>
    </row>
    <row r="1922" spans="1:1">
      <c r="A1922">
        <v>42633</v>
      </c>
    </row>
    <row r="1923" spans="1:1">
      <c r="A1923">
        <v>42641</v>
      </c>
    </row>
    <row r="1924" spans="1:1">
      <c r="A1924">
        <v>42650</v>
      </c>
    </row>
    <row r="1925" spans="1:1">
      <c r="A1925">
        <v>42668</v>
      </c>
    </row>
    <row r="1926" spans="1:1">
      <c r="A1926">
        <v>42676</v>
      </c>
    </row>
    <row r="1927" spans="1:1">
      <c r="A1927">
        <v>42692</v>
      </c>
    </row>
    <row r="1928" spans="1:1">
      <c r="A1928">
        <v>42706</v>
      </c>
    </row>
    <row r="1929" spans="1:1">
      <c r="A1929">
        <v>42722</v>
      </c>
    </row>
    <row r="1930" spans="1:1">
      <c r="A1930">
        <v>42730</v>
      </c>
    </row>
    <row r="1931" spans="1:1">
      <c r="A1931">
        <v>42765</v>
      </c>
    </row>
    <row r="1932" spans="1:1">
      <c r="A1932">
        <v>42803</v>
      </c>
    </row>
    <row r="1933" spans="1:1">
      <c r="A1933">
        <v>42811</v>
      </c>
    </row>
    <row r="1934" spans="1:1">
      <c r="A1934">
        <v>42846</v>
      </c>
    </row>
    <row r="1935" spans="1:1">
      <c r="A1935">
        <v>42854</v>
      </c>
    </row>
    <row r="1936" spans="1:1">
      <c r="A1936">
        <v>42889</v>
      </c>
    </row>
    <row r="1937" spans="1:1">
      <c r="A1937">
        <v>42897</v>
      </c>
    </row>
    <row r="1938" spans="1:1">
      <c r="A1938">
        <v>42900</v>
      </c>
    </row>
    <row r="1939" spans="1:1">
      <c r="A1939">
        <v>42919</v>
      </c>
    </row>
    <row r="1940" spans="1:1">
      <c r="A1940">
        <v>42927</v>
      </c>
    </row>
    <row r="1941" spans="1:1">
      <c r="A1941">
        <v>42943</v>
      </c>
    </row>
    <row r="1942" spans="1:1">
      <c r="A1942">
        <v>42978</v>
      </c>
    </row>
    <row r="1943" spans="1:1">
      <c r="A1943">
        <v>42986</v>
      </c>
    </row>
    <row r="1944" spans="1:1">
      <c r="A1944">
        <v>43001</v>
      </c>
    </row>
    <row r="1945" spans="1:1">
      <c r="A1945">
        <v>43010</v>
      </c>
    </row>
    <row r="1946" spans="1:1">
      <c r="A1946">
        <v>43044</v>
      </c>
    </row>
    <row r="1947" spans="1:1">
      <c r="A1947">
        <v>43079</v>
      </c>
    </row>
    <row r="1948" spans="1:1">
      <c r="A1948">
        <v>43087</v>
      </c>
    </row>
    <row r="1949" spans="1:1">
      <c r="A1949">
        <v>43095</v>
      </c>
    </row>
    <row r="1950" spans="1:1">
      <c r="A1950">
        <v>43109</v>
      </c>
    </row>
    <row r="1951" spans="1:1">
      <c r="A1951">
        <v>43117</v>
      </c>
    </row>
    <row r="1952" spans="1:1">
      <c r="A1952">
        <v>43125</v>
      </c>
    </row>
    <row r="1953" spans="1:1">
      <c r="A1953">
        <v>43141</v>
      </c>
    </row>
    <row r="1954" spans="1:1">
      <c r="A1954">
        <v>43150</v>
      </c>
    </row>
    <row r="1955" spans="1:1">
      <c r="A1955">
        <v>43176</v>
      </c>
    </row>
    <row r="1956" spans="1:1">
      <c r="A1956">
        <v>43184</v>
      </c>
    </row>
    <row r="1957" spans="1:1">
      <c r="A1957">
        <v>43192</v>
      </c>
    </row>
    <row r="1958" spans="1:1">
      <c r="A1958">
        <v>43206</v>
      </c>
    </row>
    <row r="1959" spans="1:1">
      <c r="A1959">
        <v>43214</v>
      </c>
    </row>
    <row r="1960" spans="1:1">
      <c r="A1960">
        <v>43222</v>
      </c>
    </row>
    <row r="1961" spans="1:1">
      <c r="A1961">
        <v>43249</v>
      </c>
    </row>
    <row r="1962" spans="1:1">
      <c r="A1962">
        <v>43257</v>
      </c>
    </row>
    <row r="1963" spans="1:1">
      <c r="A1963">
        <v>43273</v>
      </c>
    </row>
    <row r="1964" spans="1:1">
      <c r="A1964">
        <v>43281</v>
      </c>
    </row>
    <row r="1965" spans="1:1">
      <c r="A1965">
        <v>43311</v>
      </c>
    </row>
    <row r="1966" spans="1:1">
      <c r="A1966">
        <v>43320</v>
      </c>
    </row>
    <row r="1967" spans="1:1">
      <c r="A1967">
        <v>43362</v>
      </c>
    </row>
    <row r="1968" spans="1:1">
      <c r="A1968">
        <v>43370</v>
      </c>
    </row>
    <row r="1969" spans="1:1">
      <c r="A1969">
        <v>43389</v>
      </c>
    </row>
    <row r="1970" spans="1:1">
      <c r="A1970">
        <v>43427</v>
      </c>
    </row>
    <row r="1971" spans="1:1">
      <c r="A1971">
        <v>43435</v>
      </c>
    </row>
    <row r="1972" spans="1:1">
      <c r="A1972">
        <v>43460</v>
      </c>
    </row>
    <row r="1973" spans="1:1">
      <c r="A1973">
        <v>43486</v>
      </c>
    </row>
    <row r="1974" spans="1:1">
      <c r="A1974">
        <v>43494</v>
      </c>
    </row>
    <row r="1975" spans="1:1">
      <c r="A1975">
        <v>43516</v>
      </c>
    </row>
    <row r="1976" spans="1:1">
      <c r="A1976">
        <v>43540</v>
      </c>
    </row>
    <row r="1977" spans="1:1">
      <c r="A1977">
        <v>43559</v>
      </c>
    </row>
    <row r="1978" spans="1:1">
      <c r="A1978">
        <v>43583</v>
      </c>
    </row>
    <row r="1979" spans="1:1">
      <c r="A1979">
        <v>43591</v>
      </c>
    </row>
    <row r="1980" spans="1:1">
      <c r="A1980">
        <v>43613</v>
      </c>
    </row>
    <row r="1981" spans="1:1">
      <c r="A1981">
        <v>43630</v>
      </c>
    </row>
    <row r="1982" spans="1:1">
      <c r="A1982">
        <v>43672</v>
      </c>
    </row>
    <row r="1983" spans="1:1">
      <c r="A1983">
        <v>43680</v>
      </c>
    </row>
    <row r="1984" spans="1:1">
      <c r="A1984">
        <v>43710</v>
      </c>
    </row>
    <row r="1985" spans="1:1">
      <c r="A1985">
        <v>43729</v>
      </c>
    </row>
    <row r="1986" spans="1:1">
      <c r="A1986">
        <v>43745</v>
      </c>
    </row>
    <row r="1987" spans="1:1">
      <c r="A1987">
        <v>43753</v>
      </c>
    </row>
    <row r="1988" spans="1:1">
      <c r="A1988">
        <v>43770</v>
      </c>
    </row>
    <row r="1989" spans="1:1">
      <c r="A1989">
        <v>43788</v>
      </c>
    </row>
    <row r="1990" spans="1:1">
      <c r="A1990">
        <v>43800</v>
      </c>
    </row>
    <row r="1991" spans="1:1">
      <c r="A1991">
        <v>43826</v>
      </c>
    </row>
    <row r="1992" spans="1:1">
      <c r="A1992">
        <v>43834</v>
      </c>
    </row>
    <row r="1993" spans="1:1">
      <c r="A1993">
        <v>43842</v>
      </c>
    </row>
    <row r="1994" spans="1:1">
      <c r="A1994">
        <v>43850</v>
      </c>
    </row>
    <row r="1995" spans="1:1">
      <c r="A1995">
        <v>43869</v>
      </c>
    </row>
    <row r="1996" spans="1:1">
      <c r="A1996">
        <v>43885</v>
      </c>
    </row>
    <row r="1997" spans="1:1">
      <c r="A1997">
        <v>43893</v>
      </c>
    </row>
    <row r="1998" spans="1:1">
      <c r="A1998">
        <v>43915</v>
      </c>
    </row>
    <row r="1999" spans="1:1">
      <c r="A1999">
        <v>43940</v>
      </c>
    </row>
    <row r="2000" spans="1:1">
      <c r="A2000">
        <v>43958</v>
      </c>
    </row>
    <row r="2001" spans="1:1">
      <c r="A2001">
        <v>43966</v>
      </c>
    </row>
    <row r="2002" spans="1:1">
      <c r="A2002">
        <v>43974</v>
      </c>
    </row>
    <row r="2003" spans="1:1">
      <c r="A2003">
        <v>43982</v>
      </c>
    </row>
    <row r="2004" spans="1:1">
      <c r="A2004">
        <v>44008</v>
      </c>
    </row>
    <row r="2005" spans="1:1">
      <c r="A2005">
        <v>44016</v>
      </c>
    </row>
    <row r="2006" spans="1:1">
      <c r="A2006">
        <v>44032</v>
      </c>
    </row>
    <row r="2007" spans="1:1">
      <c r="A2007">
        <v>44059</v>
      </c>
    </row>
    <row r="2008" spans="1:1">
      <c r="A2008">
        <v>44067</v>
      </c>
    </row>
    <row r="2009" spans="1:1">
      <c r="A2009">
        <v>44083</v>
      </c>
    </row>
    <row r="2010" spans="1:1">
      <c r="A2010">
        <v>44091</v>
      </c>
    </row>
    <row r="2011" spans="1:1">
      <c r="A2011">
        <v>44113</v>
      </c>
    </row>
    <row r="2012" spans="1:1">
      <c r="A2012">
        <v>44130</v>
      </c>
    </row>
    <row r="2013" spans="1:1">
      <c r="A2013">
        <v>44199</v>
      </c>
    </row>
    <row r="2014" spans="1:1">
      <c r="A2014">
        <v>44202</v>
      </c>
    </row>
    <row r="2015" spans="1:1">
      <c r="A2015">
        <v>44210</v>
      </c>
    </row>
    <row r="2016" spans="1:1">
      <c r="A2016">
        <v>44245</v>
      </c>
    </row>
    <row r="2017" spans="1:1">
      <c r="A2017">
        <v>44261</v>
      </c>
    </row>
    <row r="2018" spans="1:1">
      <c r="A2018">
        <v>44288</v>
      </c>
    </row>
    <row r="2019" spans="1:1">
      <c r="A2019">
        <v>44296</v>
      </c>
    </row>
    <row r="2020" spans="1:1">
      <c r="A2020">
        <v>44326</v>
      </c>
    </row>
    <row r="2021" spans="1:1">
      <c r="A2021">
        <v>44334</v>
      </c>
    </row>
    <row r="2022" spans="1:1">
      <c r="A2022">
        <v>44342</v>
      </c>
    </row>
    <row r="2023" spans="1:1">
      <c r="A2023">
        <v>44350</v>
      </c>
    </row>
    <row r="2024" spans="1:1">
      <c r="A2024">
        <v>44407</v>
      </c>
    </row>
    <row r="2025" spans="1:1">
      <c r="A2025">
        <v>44415</v>
      </c>
    </row>
    <row r="2026" spans="1:1">
      <c r="A2026">
        <v>44431</v>
      </c>
    </row>
    <row r="2027" spans="1:1">
      <c r="A2027">
        <v>44440</v>
      </c>
    </row>
    <row r="2028" spans="1:1">
      <c r="A2028">
        <v>44458</v>
      </c>
    </row>
    <row r="2029" spans="1:1">
      <c r="A2029">
        <v>44466</v>
      </c>
    </row>
    <row r="2030" spans="1:1">
      <c r="A2030">
        <v>44474</v>
      </c>
    </row>
    <row r="2031" spans="1:1">
      <c r="A2031">
        <v>44482</v>
      </c>
    </row>
    <row r="2032" spans="1:1">
      <c r="A2032">
        <v>44504</v>
      </c>
    </row>
    <row r="2033" spans="1:1">
      <c r="A2033">
        <v>44512</v>
      </c>
    </row>
    <row r="2034" spans="1:1">
      <c r="A2034">
        <v>44520</v>
      </c>
    </row>
    <row r="2035" spans="1:1">
      <c r="A2035">
        <v>44539</v>
      </c>
    </row>
    <row r="2036" spans="1:1">
      <c r="A2036">
        <v>44580</v>
      </c>
    </row>
    <row r="2037" spans="1:1">
      <c r="A2037">
        <v>44601</v>
      </c>
    </row>
    <row r="2038" spans="1:1">
      <c r="A2038">
        <v>44628</v>
      </c>
    </row>
    <row r="2039" spans="1:1">
      <c r="A2039">
        <v>44636</v>
      </c>
    </row>
    <row r="2040" spans="1:1">
      <c r="A2040">
        <v>44644</v>
      </c>
    </row>
    <row r="2041" spans="1:1">
      <c r="A2041">
        <v>44652</v>
      </c>
    </row>
    <row r="2042" spans="1:1">
      <c r="A2042">
        <v>44717</v>
      </c>
    </row>
    <row r="2043" spans="1:1">
      <c r="A2043">
        <v>44725</v>
      </c>
    </row>
    <row r="2044" spans="1:1">
      <c r="A2044">
        <v>44741</v>
      </c>
    </row>
    <row r="2045" spans="1:1">
      <c r="A2045">
        <v>44768</v>
      </c>
    </row>
    <row r="2046" spans="1:1">
      <c r="A2046">
        <v>44776</v>
      </c>
    </row>
    <row r="2047" spans="1:1">
      <c r="A2047">
        <v>44792</v>
      </c>
    </row>
    <row r="2048" spans="1:1">
      <c r="A2048">
        <v>44822</v>
      </c>
    </row>
    <row r="2049" spans="1:1">
      <c r="A2049">
        <v>44857</v>
      </c>
    </row>
    <row r="2050" spans="1:1">
      <c r="A2050">
        <v>44865</v>
      </c>
    </row>
    <row r="2051" spans="1:1">
      <c r="A2051">
        <v>44881</v>
      </c>
    </row>
    <row r="2052" spans="1:1">
      <c r="A2052">
        <v>44920</v>
      </c>
    </row>
    <row r="2053" spans="1:1">
      <c r="A2053">
        <v>44938</v>
      </c>
    </row>
    <row r="2054" spans="1:1">
      <c r="A2054">
        <v>44962</v>
      </c>
    </row>
    <row r="2055" spans="1:1">
      <c r="A2055">
        <v>44970</v>
      </c>
    </row>
    <row r="2056" spans="1:1">
      <c r="A2056">
        <v>44989</v>
      </c>
    </row>
    <row r="2057" spans="1:1">
      <c r="A2057">
        <v>44997</v>
      </c>
    </row>
    <row r="2058" spans="1:1">
      <c r="A2058">
        <v>45004</v>
      </c>
    </row>
    <row r="2059" spans="1:1">
      <c r="A2059">
        <v>45012</v>
      </c>
    </row>
    <row r="2060" spans="1:1">
      <c r="A2060">
        <v>45039</v>
      </c>
    </row>
    <row r="2061" spans="1:1">
      <c r="A2061">
        <v>45071</v>
      </c>
    </row>
    <row r="2062" spans="1:1">
      <c r="A2062">
        <v>45080</v>
      </c>
    </row>
    <row r="2063" spans="1:1">
      <c r="A2063">
        <v>45098</v>
      </c>
    </row>
    <row r="2064" spans="1:1">
      <c r="A2064">
        <v>45101</v>
      </c>
    </row>
    <row r="2065" spans="1:1">
      <c r="A2065">
        <v>45110</v>
      </c>
    </row>
    <row r="2066" spans="1:1">
      <c r="A2066">
        <v>45128</v>
      </c>
    </row>
    <row r="2067" spans="1:1">
      <c r="A2067">
        <v>45136</v>
      </c>
    </row>
    <row r="2068" spans="1:1">
      <c r="A2068">
        <v>45144</v>
      </c>
    </row>
    <row r="2069" spans="1:1">
      <c r="A2069">
        <v>45152</v>
      </c>
    </row>
    <row r="2070" spans="1:1">
      <c r="A2070">
        <v>45160</v>
      </c>
    </row>
    <row r="2071" spans="1:1">
      <c r="A2071">
        <v>45179</v>
      </c>
    </row>
    <row r="2072" spans="1:1">
      <c r="A2072">
        <v>45187</v>
      </c>
    </row>
    <row r="2073" spans="1:1">
      <c r="A2073">
        <v>45209</v>
      </c>
    </row>
    <row r="2074" spans="1:1">
      <c r="A2074">
        <v>45217</v>
      </c>
    </row>
    <row r="2075" spans="1:1">
      <c r="A2075">
        <v>45225</v>
      </c>
    </row>
    <row r="2076" spans="1:1">
      <c r="A2076">
        <v>45233</v>
      </c>
    </row>
    <row r="2077" spans="1:1">
      <c r="A2077">
        <v>45241</v>
      </c>
    </row>
    <row r="2078" spans="1:1">
      <c r="A2078">
        <v>45250</v>
      </c>
    </row>
    <row r="2079" spans="1:1">
      <c r="A2079">
        <v>45268</v>
      </c>
    </row>
    <row r="2080" spans="1:1">
      <c r="A2080">
        <v>45276</v>
      </c>
    </row>
    <row r="2081" spans="1:1">
      <c r="A2081">
        <v>45284</v>
      </c>
    </row>
    <row r="2082" spans="1:1">
      <c r="A2082">
        <v>45292</v>
      </c>
    </row>
    <row r="2083" spans="1:1">
      <c r="A2083">
        <v>45330</v>
      </c>
    </row>
    <row r="2084" spans="1:1">
      <c r="A2084">
        <v>45349</v>
      </c>
    </row>
    <row r="2085" spans="1:1">
      <c r="A2085">
        <v>45357</v>
      </c>
    </row>
    <row r="2086" spans="1:1">
      <c r="A2086">
        <v>45365</v>
      </c>
    </row>
    <row r="2087" spans="1:1">
      <c r="A2087">
        <v>45411</v>
      </c>
    </row>
    <row r="2088" spans="1:1">
      <c r="A2088">
        <v>45420</v>
      </c>
    </row>
    <row r="2089" spans="1:1">
      <c r="A2089">
        <v>45446</v>
      </c>
    </row>
    <row r="2090" spans="1:1">
      <c r="A2090">
        <v>45454</v>
      </c>
    </row>
    <row r="2091" spans="1:1">
      <c r="A2091">
        <v>45470</v>
      </c>
    </row>
    <row r="2092" spans="1:1">
      <c r="A2092">
        <v>45497</v>
      </c>
    </row>
    <row r="2093" spans="1:1">
      <c r="A2093">
        <v>45500</v>
      </c>
    </row>
    <row r="2094" spans="1:1">
      <c r="A2094">
        <v>45519</v>
      </c>
    </row>
    <row r="2095" spans="1:1">
      <c r="A2095">
        <v>45535</v>
      </c>
    </row>
    <row r="2096" spans="1:1">
      <c r="A2096">
        <v>45551</v>
      </c>
    </row>
    <row r="2097" spans="1:1">
      <c r="A2097">
        <v>45586</v>
      </c>
    </row>
    <row r="2098" spans="1:1">
      <c r="A2098">
        <v>45608</v>
      </c>
    </row>
    <row r="2099" spans="1:1">
      <c r="A2099">
        <v>45616</v>
      </c>
    </row>
    <row r="2100" spans="1:1">
      <c r="A2100">
        <v>45624</v>
      </c>
    </row>
    <row r="2101" spans="1:1">
      <c r="A2101">
        <v>45632</v>
      </c>
    </row>
    <row r="2102" spans="1:1">
      <c r="A2102">
        <v>45659</v>
      </c>
    </row>
    <row r="2103" spans="1:1">
      <c r="A2103">
        <v>45667</v>
      </c>
    </row>
    <row r="2104" spans="1:1">
      <c r="A2104">
        <v>45675</v>
      </c>
    </row>
    <row r="2105" spans="1:1">
      <c r="A2105">
        <v>45683</v>
      </c>
    </row>
    <row r="2106" spans="1:1">
      <c r="A2106">
        <v>45713</v>
      </c>
    </row>
    <row r="2107" spans="1:1">
      <c r="A2107">
        <v>45721</v>
      </c>
    </row>
    <row r="2108" spans="1:1">
      <c r="A2108">
        <v>45730</v>
      </c>
    </row>
    <row r="2109" spans="1:1">
      <c r="A2109">
        <v>45772</v>
      </c>
    </row>
    <row r="2110" spans="1:1">
      <c r="A2110">
        <v>45802</v>
      </c>
    </row>
    <row r="2111" spans="1:1">
      <c r="A2111">
        <v>45810</v>
      </c>
    </row>
    <row r="2112" spans="1:1">
      <c r="A2112">
        <v>45829</v>
      </c>
    </row>
    <row r="2113" spans="1:1">
      <c r="A2113">
        <v>45837</v>
      </c>
    </row>
    <row r="2114" spans="1:1">
      <c r="A2114">
        <v>45845</v>
      </c>
    </row>
    <row r="2115" spans="1:1">
      <c r="A2115">
        <v>45853</v>
      </c>
    </row>
    <row r="2116" spans="1:1">
      <c r="A2116">
        <v>45896</v>
      </c>
    </row>
    <row r="2117" spans="1:1">
      <c r="A2117">
        <v>45900</v>
      </c>
    </row>
    <row r="2118" spans="1:1">
      <c r="A2118">
        <v>45934</v>
      </c>
    </row>
    <row r="2119" spans="1:1">
      <c r="A2119">
        <v>45969</v>
      </c>
    </row>
    <row r="2120" spans="1:1">
      <c r="A2120">
        <v>45985</v>
      </c>
    </row>
    <row r="2121" spans="1:1">
      <c r="A2121">
        <v>45993</v>
      </c>
    </row>
    <row r="2122" spans="1:1">
      <c r="A2122">
        <v>46000</v>
      </c>
    </row>
    <row r="2123" spans="1:1">
      <c r="A2123">
        <v>46035</v>
      </c>
    </row>
    <row r="2124" spans="1:1">
      <c r="A2124">
        <v>46078</v>
      </c>
    </row>
    <row r="2125" spans="1:1">
      <c r="A2125">
        <v>46086</v>
      </c>
    </row>
    <row r="2126" spans="1:1">
      <c r="A2126">
        <v>46094</v>
      </c>
    </row>
    <row r="2127" spans="1:1">
      <c r="A2127">
        <v>46132</v>
      </c>
    </row>
    <row r="2128" spans="1:1">
      <c r="A2128">
        <v>46159</v>
      </c>
    </row>
    <row r="2129" spans="1:1">
      <c r="A2129">
        <v>46175</v>
      </c>
    </row>
    <row r="2130" spans="1:1">
      <c r="A2130">
        <v>46183</v>
      </c>
    </row>
    <row r="2131" spans="1:1">
      <c r="A2131">
        <v>46221</v>
      </c>
    </row>
    <row r="2132" spans="1:1">
      <c r="A2132">
        <v>46230</v>
      </c>
    </row>
    <row r="2133" spans="1:1">
      <c r="A2133">
        <v>46248</v>
      </c>
    </row>
    <row r="2134" spans="1:1">
      <c r="A2134">
        <v>46272</v>
      </c>
    </row>
    <row r="2135" spans="1:1">
      <c r="A2135">
        <v>46280</v>
      </c>
    </row>
    <row r="2136" spans="1:1">
      <c r="A2136">
        <v>46302</v>
      </c>
    </row>
    <row r="2137" spans="1:1">
      <c r="A2137">
        <v>46329</v>
      </c>
    </row>
    <row r="2138" spans="1:1">
      <c r="A2138">
        <v>46345</v>
      </c>
    </row>
    <row r="2139" spans="1:1">
      <c r="A2139">
        <v>46353</v>
      </c>
    </row>
    <row r="2140" spans="1:1">
      <c r="A2140">
        <v>46361</v>
      </c>
    </row>
    <row r="2141" spans="1:1">
      <c r="A2141">
        <v>46388</v>
      </c>
    </row>
    <row r="2142" spans="1:1">
      <c r="A2142">
        <v>46400</v>
      </c>
    </row>
    <row r="2143" spans="1:1">
      <c r="A2143">
        <v>46434</v>
      </c>
    </row>
    <row r="2144" spans="1:1">
      <c r="A2144">
        <v>46442</v>
      </c>
    </row>
    <row r="2145" spans="1:1">
      <c r="A2145">
        <v>46450</v>
      </c>
    </row>
    <row r="2146" spans="1:1">
      <c r="A2146">
        <v>46477</v>
      </c>
    </row>
    <row r="2147" spans="1:1">
      <c r="A2147">
        <v>46493</v>
      </c>
    </row>
    <row r="2148" spans="1:1">
      <c r="A2148">
        <v>46515</v>
      </c>
    </row>
    <row r="2149" spans="1:1">
      <c r="A2149">
        <v>46523</v>
      </c>
    </row>
    <row r="2150" spans="1:1">
      <c r="A2150">
        <v>46531</v>
      </c>
    </row>
    <row r="2151" spans="1:1">
      <c r="A2151">
        <v>46558</v>
      </c>
    </row>
    <row r="2152" spans="1:1">
      <c r="A2152">
        <v>46574</v>
      </c>
    </row>
    <row r="2153" spans="1:1">
      <c r="A2153">
        <v>46582</v>
      </c>
    </row>
    <row r="2154" spans="1:1">
      <c r="A2154">
        <v>46604</v>
      </c>
    </row>
    <row r="2155" spans="1:1">
      <c r="A2155">
        <v>46620</v>
      </c>
    </row>
    <row r="2156" spans="1:1">
      <c r="A2156">
        <v>46710</v>
      </c>
    </row>
    <row r="2157" spans="1:1">
      <c r="A2157">
        <v>46744</v>
      </c>
    </row>
    <row r="2158" spans="1:1">
      <c r="A2158">
        <v>46752</v>
      </c>
    </row>
    <row r="2159" spans="1:1">
      <c r="A2159">
        <v>46779</v>
      </c>
    </row>
    <row r="2160" spans="1:1">
      <c r="A2160">
        <v>46787</v>
      </c>
    </row>
    <row r="2161" spans="1:1">
      <c r="A2161">
        <v>46795</v>
      </c>
    </row>
    <row r="2162" spans="1:1">
      <c r="A2162">
        <v>46817</v>
      </c>
    </row>
    <row r="2163" spans="1:1">
      <c r="A2163">
        <v>46833</v>
      </c>
    </row>
    <row r="2164" spans="1:1">
      <c r="A2164">
        <v>46841</v>
      </c>
    </row>
    <row r="2165" spans="1:1">
      <c r="A2165">
        <v>46868</v>
      </c>
    </row>
    <row r="2166" spans="1:1">
      <c r="A2166">
        <v>46876</v>
      </c>
    </row>
    <row r="2167" spans="1:1">
      <c r="A2167">
        <v>46884</v>
      </c>
    </row>
    <row r="2168" spans="1:1">
      <c r="A2168">
        <v>46949</v>
      </c>
    </row>
    <row r="2169" spans="1:1">
      <c r="A2169">
        <v>46965</v>
      </c>
    </row>
    <row r="2170" spans="1:1">
      <c r="A2170">
        <v>46973</v>
      </c>
    </row>
    <row r="2171" spans="1:1">
      <c r="A2171">
        <v>46981</v>
      </c>
    </row>
    <row r="2172" spans="1:1">
      <c r="A2172">
        <v>47007</v>
      </c>
    </row>
    <row r="2173" spans="1:1">
      <c r="A2173">
        <v>47015</v>
      </c>
    </row>
    <row r="2174" spans="1:1">
      <c r="A2174">
        <v>47058</v>
      </c>
    </row>
    <row r="2175" spans="1:1">
      <c r="A2175">
        <v>47066</v>
      </c>
    </row>
    <row r="2176" spans="1:1">
      <c r="A2176">
        <v>47074</v>
      </c>
    </row>
    <row r="2177" spans="1:1">
      <c r="A2177">
        <v>47082</v>
      </c>
    </row>
    <row r="2178" spans="1:1">
      <c r="A2178">
        <v>47104</v>
      </c>
    </row>
    <row r="2179" spans="1:1">
      <c r="A2179">
        <v>47112</v>
      </c>
    </row>
    <row r="2180" spans="1:1">
      <c r="A2180">
        <v>47147</v>
      </c>
    </row>
    <row r="2181" spans="1:1">
      <c r="A2181">
        <v>47171</v>
      </c>
    </row>
    <row r="2182" spans="1:1">
      <c r="A2182">
        <v>47180</v>
      </c>
    </row>
    <row r="2183" spans="1:1">
      <c r="A2183">
        <v>47201</v>
      </c>
    </row>
    <row r="2184" spans="1:1">
      <c r="A2184">
        <v>47210</v>
      </c>
    </row>
    <row r="2185" spans="1:1">
      <c r="A2185">
        <v>47228</v>
      </c>
    </row>
    <row r="2186" spans="1:1">
      <c r="A2186">
        <v>47252</v>
      </c>
    </row>
    <row r="2187" spans="1:1">
      <c r="A2187">
        <v>47260</v>
      </c>
    </row>
    <row r="2188" spans="1:1">
      <c r="A2188">
        <v>47295</v>
      </c>
    </row>
    <row r="2189" spans="1:1">
      <c r="A2189">
        <v>47309</v>
      </c>
    </row>
    <row r="2190" spans="1:1">
      <c r="A2190">
        <v>47325</v>
      </c>
    </row>
    <row r="2191" spans="1:1">
      <c r="A2191">
        <v>47333</v>
      </c>
    </row>
    <row r="2192" spans="1:1">
      <c r="A2192">
        <v>47341</v>
      </c>
    </row>
    <row r="2193" spans="1:1">
      <c r="A2193">
        <v>47368</v>
      </c>
    </row>
    <row r="2194" spans="1:1">
      <c r="A2194">
        <v>47376</v>
      </c>
    </row>
    <row r="2195" spans="1:1">
      <c r="A2195">
        <v>47384</v>
      </c>
    </row>
    <row r="2196" spans="1:1">
      <c r="A2196">
        <v>47406</v>
      </c>
    </row>
    <row r="2197" spans="1:1">
      <c r="A2197">
        <v>47430</v>
      </c>
    </row>
    <row r="2198" spans="1:1">
      <c r="A2198">
        <v>47490</v>
      </c>
    </row>
    <row r="2199" spans="1:1">
      <c r="A2199">
        <v>47503</v>
      </c>
    </row>
    <row r="2200" spans="1:1">
      <c r="A2200">
        <v>47511</v>
      </c>
    </row>
    <row r="2201" spans="1:1">
      <c r="A2201">
        <v>47554</v>
      </c>
    </row>
    <row r="2202" spans="1:1">
      <c r="A2202">
        <v>47562</v>
      </c>
    </row>
    <row r="2203" spans="1:1">
      <c r="A2203">
        <v>47570</v>
      </c>
    </row>
    <row r="2204" spans="1:1">
      <c r="A2204">
        <v>47600</v>
      </c>
    </row>
    <row r="2205" spans="1:1">
      <c r="A2205">
        <v>47627</v>
      </c>
    </row>
    <row r="2206" spans="1:1">
      <c r="A2206">
        <v>47651</v>
      </c>
    </row>
    <row r="2207" spans="1:1">
      <c r="A2207">
        <v>47678</v>
      </c>
    </row>
    <row r="2208" spans="1:1">
      <c r="A2208">
        <v>47686</v>
      </c>
    </row>
    <row r="2209" spans="1:1">
      <c r="A2209">
        <v>47694</v>
      </c>
    </row>
    <row r="2210" spans="1:1">
      <c r="A2210">
        <v>47716</v>
      </c>
    </row>
    <row r="2211" spans="1:1">
      <c r="A2211">
        <v>47724</v>
      </c>
    </row>
    <row r="2212" spans="1:1">
      <c r="A2212">
        <v>47732</v>
      </c>
    </row>
    <row r="2213" spans="1:1">
      <c r="A2213">
        <v>47740</v>
      </c>
    </row>
    <row r="2214" spans="1:1">
      <c r="A2214">
        <v>47759</v>
      </c>
    </row>
    <row r="2215" spans="1:1">
      <c r="A2215">
        <v>47775</v>
      </c>
    </row>
    <row r="2216" spans="1:1">
      <c r="A2216">
        <v>47783</v>
      </c>
    </row>
    <row r="2217" spans="1:1">
      <c r="A2217">
        <v>47805</v>
      </c>
    </row>
    <row r="2218" spans="1:1">
      <c r="A2218">
        <v>47813</v>
      </c>
    </row>
    <row r="2219" spans="1:1">
      <c r="A2219">
        <v>47821</v>
      </c>
    </row>
    <row r="2220" spans="1:1">
      <c r="A2220">
        <v>47830</v>
      </c>
    </row>
    <row r="2221" spans="1:1">
      <c r="A2221">
        <v>47848</v>
      </c>
    </row>
    <row r="2222" spans="1:1">
      <c r="A2222">
        <v>47864</v>
      </c>
    </row>
    <row r="2223" spans="1:1">
      <c r="A2223">
        <v>47872</v>
      </c>
    </row>
    <row r="2224" spans="1:1">
      <c r="A2224">
        <v>47880</v>
      </c>
    </row>
    <row r="2225" spans="1:1">
      <c r="A2225">
        <v>47899</v>
      </c>
    </row>
    <row r="2226" spans="1:1">
      <c r="A2226">
        <v>47902</v>
      </c>
    </row>
    <row r="2227" spans="1:1">
      <c r="A2227">
        <v>47910</v>
      </c>
    </row>
    <row r="2228" spans="1:1">
      <c r="A2228">
        <v>47929</v>
      </c>
    </row>
    <row r="2229" spans="1:1">
      <c r="A2229">
        <v>47937</v>
      </c>
    </row>
    <row r="2230" spans="1:1">
      <c r="A2230">
        <v>47953</v>
      </c>
    </row>
    <row r="2231" spans="1:1">
      <c r="A2231">
        <v>47961</v>
      </c>
    </row>
    <row r="2232" spans="1:1">
      <c r="A2232">
        <v>47970</v>
      </c>
    </row>
    <row r="2233" spans="1:1">
      <c r="A2233">
        <v>47988</v>
      </c>
    </row>
    <row r="2234" spans="1:1">
      <c r="A2234">
        <v>47996</v>
      </c>
    </row>
    <row r="2235" spans="1:1">
      <c r="A2235">
        <v>48003</v>
      </c>
    </row>
    <row r="2236" spans="1:1">
      <c r="A2236">
        <v>48011</v>
      </c>
    </row>
    <row r="2237" spans="1:1">
      <c r="A2237">
        <v>48020</v>
      </c>
    </row>
    <row r="2238" spans="1:1">
      <c r="A2238">
        <v>48046</v>
      </c>
    </row>
    <row r="2239" spans="1:1">
      <c r="A2239">
        <v>48054</v>
      </c>
    </row>
    <row r="2240" spans="1:1">
      <c r="A2240">
        <v>48062</v>
      </c>
    </row>
    <row r="2241" spans="1:1">
      <c r="A2241">
        <v>48119</v>
      </c>
    </row>
    <row r="2242" spans="1:1">
      <c r="A2242">
        <v>48127</v>
      </c>
    </row>
    <row r="2243" spans="1:1">
      <c r="A2243">
        <v>48143</v>
      </c>
    </row>
    <row r="2244" spans="1:1">
      <c r="A2244">
        <v>48151</v>
      </c>
    </row>
    <row r="2245" spans="1:1">
      <c r="A2245">
        <v>48194</v>
      </c>
    </row>
    <row r="2246" spans="1:1">
      <c r="A2246">
        <v>48216</v>
      </c>
    </row>
    <row r="2247" spans="1:1">
      <c r="A2247">
        <v>48224</v>
      </c>
    </row>
    <row r="2248" spans="1:1">
      <c r="A2248">
        <v>48232</v>
      </c>
    </row>
    <row r="2249" spans="1:1">
      <c r="A2249">
        <v>48240</v>
      </c>
    </row>
    <row r="2250" spans="1:1">
      <c r="A2250">
        <v>48267</v>
      </c>
    </row>
    <row r="2251" spans="1:1">
      <c r="A2251">
        <v>48275</v>
      </c>
    </row>
    <row r="2252" spans="1:1">
      <c r="A2252">
        <v>48291</v>
      </c>
    </row>
    <row r="2253" spans="1:1">
      <c r="A2253">
        <v>48305</v>
      </c>
    </row>
    <row r="2254" spans="1:1">
      <c r="A2254">
        <v>48321</v>
      </c>
    </row>
    <row r="2255" spans="1:1">
      <c r="A2255">
        <v>48330</v>
      </c>
    </row>
    <row r="2256" spans="1:1">
      <c r="A2256">
        <v>48348</v>
      </c>
    </row>
    <row r="2257" spans="1:1">
      <c r="A2257">
        <v>48356</v>
      </c>
    </row>
    <row r="2258" spans="1:1">
      <c r="A2258">
        <v>48372</v>
      </c>
    </row>
    <row r="2259" spans="1:1">
      <c r="A2259">
        <v>48399</v>
      </c>
    </row>
    <row r="2260" spans="1:1">
      <c r="A2260">
        <v>48402</v>
      </c>
    </row>
    <row r="2261" spans="1:1">
      <c r="A2261">
        <v>48410</v>
      </c>
    </row>
    <row r="2262" spans="1:1">
      <c r="A2262">
        <v>48429</v>
      </c>
    </row>
    <row r="2263" spans="1:1">
      <c r="A2263">
        <v>48437</v>
      </c>
    </row>
    <row r="2264" spans="1:1">
      <c r="A2264">
        <v>48445</v>
      </c>
    </row>
    <row r="2265" spans="1:1">
      <c r="A2265">
        <v>48461</v>
      </c>
    </row>
    <row r="2266" spans="1:1">
      <c r="A2266">
        <v>48470</v>
      </c>
    </row>
    <row r="2267" spans="1:1">
      <c r="A2267">
        <v>48500</v>
      </c>
    </row>
    <row r="2268" spans="1:1">
      <c r="A2268">
        <v>48534</v>
      </c>
    </row>
    <row r="2269" spans="1:1">
      <c r="A2269">
        <v>48550</v>
      </c>
    </row>
    <row r="2270" spans="1:1">
      <c r="A2270">
        <v>48577</v>
      </c>
    </row>
    <row r="2271" spans="1:1">
      <c r="A2271">
        <v>48585</v>
      </c>
    </row>
    <row r="2272" spans="1:1">
      <c r="A2272">
        <v>48607</v>
      </c>
    </row>
    <row r="2273" spans="1:1">
      <c r="A2273">
        <v>48615</v>
      </c>
    </row>
    <row r="2274" spans="1:1">
      <c r="A2274">
        <v>48658</v>
      </c>
    </row>
    <row r="2275" spans="1:1">
      <c r="A2275">
        <v>48682</v>
      </c>
    </row>
    <row r="2276" spans="1:1">
      <c r="A2276">
        <v>48690</v>
      </c>
    </row>
    <row r="2277" spans="1:1">
      <c r="A2277">
        <v>48704</v>
      </c>
    </row>
    <row r="2278" spans="1:1">
      <c r="A2278">
        <v>48712</v>
      </c>
    </row>
    <row r="2279" spans="1:1">
      <c r="A2279">
        <v>48747</v>
      </c>
    </row>
    <row r="2280" spans="1:1">
      <c r="A2280">
        <v>48755</v>
      </c>
    </row>
    <row r="2281" spans="1:1">
      <c r="A2281">
        <v>48763</v>
      </c>
    </row>
    <row r="2282" spans="1:1">
      <c r="A2282">
        <v>48771</v>
      </c>
    </row>
    <row r="2283" spans="1:1">
      <c r="A2283">
        <v>48780</v>
      </c>
    </row>
    <row r="2284" spans="1:1">
      <c r="A2284">
        <v>48810</v>
      </c>
    </row>
    <row r="2285" spans="1:1">
      <c r="A2285">
        <v>48828</v>
      </c>
    </row>
    <row r="2286" spans="1:1">
      <c r="A2286">
        <v>48836</v>
      </c>
    </row>
    <row r="2287" spans="1:1">
      <c r="A2287">
        <v>48844</v>
      </c>
    </row>
    <row r="2288" spans="1:1">
      <c r="A2288">
        <v>48852</v>
      </c>
    </row>
    <row r="2289" spans="1:1">
      <c r="A2289">
        <v>48860</v>
      </c>
    </row>
    <row r="2290" spans="1:1">
      <c r="A2290">
        <v>48879</v>
      </c>
    </row>
    <row r="2291" spans="1:1">
      <c r="A2291">
        <v>48933</v>
      </c>
    </row>
    <row r="2292" spans="1:1">
      <c r="A2292">
        <v>48941</v>
      </c>
    </row>
    <row r="2293" spans="1:1">
      <c r="A2293">
        <v>48950</v>
      </c>
    </row>
    <row r="2294" spans="1:1">
      <c r="A2294">
        <v>48968</v>
      </c>
    </row>
    <row r="2295" spans="1:1">
      <c r="A2295">
        <v>48992</v>
      </c>
    </row>
    <row r="2296" spans="1:1">
      <c r="A2296">
        <v>49018</v>
      </c>
    </row>
    <row r="2297" spans="1:1">
      <c r="A2297">
        <v>49026</v>
      </c>
    </row>
    <row r="2298" spans="1:1">
      <c r="A2298">
        <v>49034</v>
      </c>
    </row>
    <row r="2299" spans="1:1">
      <c r="A2299">
        <v>49042</v>
      </c>
    </row>
    <row r="2300" spans="1:1">
      <c r="A2300">
        <v>49050</v>
      </c>
    </row>
    <row r="2301" spans="1:1">
      <c r="A2301">
        <v>49069</v>
      </c>
    </row>
    <row r="2302" spans="1:1">
      <c r="A2302">
        <v>49077</v>
      </c>
    </row>
    <row r="2303" spans="1:1">
      <c r="A2303">
        <v>49085</v>
      </c>
    </row>
    <row r="2304" spans="1:1">
      <c r="A2304">
        <v>49093</v>
      </c>
    </row>
    <row r="2305" spans="1:1">
      <c r="A2305">
        <v>49107</v>
      </c>
    </row>
    <row r="2306" spans="1:1">
      <c r="A2306">
        <v>49115</v>
      </c>
    </row>
    <row r="2307" spans="1:1">
      <c r="A2307">
        <v>49123</v>
      </c>
    </row>
    <row r="2308" spans="1:1">
      <c r="A2308">
        <v>49131</v>
      </c>
    </row>
    <row r="2309" spans="1:1">
      <c r="A2309">
        <v>49166</v>
      </c>
    </row>
    <row r="2310" spans="1:1">
      <c r="A2310">
        <v>49174</v>
      </c>
    </row>
    <row r="2311" spans="1:1">
      <c r="A2311">
        <v>49204</v>
      </c>
    </row>
    <row r="2312" spans="1:1">
      <c r="A2312">
        <v>49255</v>
      </c>
    </row>
    <row r="2313" spans="1:1">
      <c r="A2313">
        <v>49280</v>
      </c>
    </row>
    <row r="2314" spans="1:1">
      <c r="A2314">
        <v>49298</v>
      </c>
    </row>
    <row r="2315" spans="1:1">
      <c r="A2315">
        <v>49310</v>
      </c>
    </row>
    <row r="2316" spans="1:1">
      <c r="A2316">
        <v>49336</v>
      </c>
    </row>
    <row r="2317" spans="1:1">
      <c r="A2317">
        <v>49352</v>
      </c>
    </row>
    <row r="2318" spans="1:1">
      <c r="A2318">
        <v>49360</v>
      </c>
    </row>
    <row r="2319" spans="1:1">
      <c r="A2319">
        <v>49379</v>
      </c>
    </row>
    <row r="2320" spans="1:1">
      <c r="A2320">
        <v>49387</v>
      </c>
    </row>
    <row r="2321" spans="1:1">
      <c r="A2321">
        <v>49409</v>
      </c>
    </row>
    <row r="2322" spans="1:1">
      <c r="A2322">
        <v>49425</v>
      </c>
    </row>
    <row r="2323" spans="1:1">
      <c r="A2323">
        <v>49433</v>
      </c>
    </row>
    <row r="2324" spans="1:1">
      <c r="A2324">
        <v>49450</v>
      </c>
    </row>
    <row r="2325" spans="1:1">
      <c r="A2325">
        <v>49468</v>
      </c>
    </row>
    <row r="2326" spans="1:1">
      <c r="A2326">
        <v>49492</v>
      </c>
    </row>
    <row r="2327" spans="1:1">
      <c r="A2327">
        <v>49506</v>
      </c>
    </row>
    <row r="2328" spans="1:1">
      <c r="A2328">
        <v>49514</v>
      </c>
    </row>
    <row r="2329" spans="1:1">
      <c r="A2329">
        <v>49549</v>
      </c>
    </row>
    <row r="2330" spans="1:1">
      <c r="A2330">
        <v>49557</v>
      </c>
    </row>
    <row r="2331" spans="1:1">
      <c r="A2331">
        <v>49565</v>
      </c>
    </row>
    <row r="2332" spans="1:1">
      <c r="A2332">
        <v>49573</v>
      </c>
    </row>
    <row r="2333" spans="1:1">
      <c r="A2333">
        <v>49611</v>
      </c>
    </row>
    <row r="2334" spans="1:1">
      <c r="A2334">
        <v>49620</v>
      </c>
    </row>
    <row r="2335" spans="1:1">
      <c r="A2335">
        <v>49646</v>
      </c>
    </row>
    <row r="2336" spans="1:1">
      <c r="A2336">
        <v>49662</v>
      </c>
    </row>
    <row r="2337" spans="1:1">
      <c r="A2337">
        <v>49689</v>
      </c>
    </row>
    <row r="2338" spans="1:1">
      <c r="A2338">
        <v>49727</v>
      </c>
    </row>
    <row r="2339" spans="1:1">
      <c r="A2339">
        <v>49735</v>
      </c>
    </row>
    <row r="2340" spans="1:1">
      <c r="A2340">
        <v>49743</v>
      </c>
    </row>
    <row r="2341" spans="1:1">
      <c r="A2341">
        <v>49751</v>
      </c>
    </row>
    <row r="2342" spans="1:1">
      <c r="A2342">
        <v>49760</v>
      </c>
    </row>
    <row r="2343" spans="1:1">
      <c r="A2343">
        <v>49786</v>
      </c>
    </row>
    <row r="2344" spans="1:1">
      <c r="A2344">
        <v>49816</v>
      </c>
    </row>
    <row r="2345" spans="1:1">
      <c r="A2345">
        <v>49824</v>
      </c>
    </row>
    <row r="2346" spans="1:1">
      <c r="A2346">
        <v>49832</v>
      </c>
    </row>
    <row r="2347" spans="1:1">
      <c r="A2347">
        <v>49840</v>
      </c>
    </row>
    <row r="2348" spans="1:1">
      <c r="A2348">
        <v>49859</v>
      </c>
    </row>
    <row r="2349" spans="1:1">
      <c r="A2349">
        <v>49867</v>
      </c>
    </row>
    <row r="2350" spans="1:1">
      <c r="A2350">
        <v>49875</v>
      </c>
    </row>
    <row r="2351" spans="1:1">
      <c r="A2351">
        <v>49891</v>
      </c>
    </row>
    <row r="2352" spans="1:1">
      <c r="A2352">
        <v>49905</v>
      </c>
    </row>
    <row r="2353" spans="1:1">
      <c r="A2353">
        <v>49913</v>
      </c>
    </row>
    <row r="2354" spans="1:1">
      <c r="A2354">
        <v>49921</v>
      </c>
    </row>
    <row r="2355" spans="1:1">
      <c r="A2355">
        <v>49930</v>
      </c>
    </row>
    <row r="2356" spans="1:1">
      <c r="A2356">
        <v>49948</v>
      </c>
    </row>
    <row r="2357" spans="1:1">
      <c r="A2357">
        <v>49956</v>
      </c>
    </row>
    <row r="2358" spans="1:1">
      <c r="A2358">
        <v>49964</v>
      </c>
    </row>
    <row r="2359" spans="1:1">
      <c r="A2359">
        <v>49972</v>
      </c>
    </row>
    <row r="2360" spans="1:1">
      <c r="A2360">
        <v>50008</v>
      </c>
    </row>
    <row r="2361" spans="1:1">
      <c r="A2361">
        <v>50024</v>
      </c>
    </row>
    <row r="2362" spans="1:1">
      <c r="A2362">
        <v>50032</v>
      </c>
    </row>
    <row r="2363" spans="1:1">
      <c r="A2363">
        <v>50067</v>
      </c>
    </row>
    <row r="2364" spans="1:1">
      <c r="A2364">
        <v>50075</v>
      </c>
    </row>
    <row r="2365" spans="1:1">
      <c r="A2365">
        <v>50083</v>
      </c>
    </row>
    <row r="2366" spans="1:1">
      <c r="A2366">
        <v>50113</v>
      </c>
    </row>
    <row r="2367" spans="1:1">
      <c r="A2367">
        <v>50130</v>
      </c>
    </row>
    <row r="2368" spans="1:1">
      <c r="A2368">
        <v>50156</v>
      </c>
    </row>
    <row r="2369" spans="1:1">
      <c r="A2369">
        <v>50164</v>
      </c>
    </row>
    <row r="2370" spans="1:1">
      <c r="A2370">
        <v>50172</v>
      </c>
    </row>
    <row r="2371" spans="1:1">
      <c r="A2371">
        <v>50180</v>
      </c>
    </row>
    <row r="2372" spans="1:1">
      <c r="A2372">
        <v>50199</v>
      </c>
    </row>
    <row r="2373" spans="1:1">
      <c r="A2373">
        <v>50202</v>
      </c>
    </row>
    <row r="2374" spans="1:1">
      <c r="A2374">
        <v>50210</v>
      </c>
    </row>
    <row r="2375" spans="1:1">
      <c r="A2375">
        <v>50229</v>
      </c>
    </row>
    <row r="2376" spans="1:1">
      <c r="A2376">
        <v>50237</v>
      </c>
    </row>
    <row r="2377" spans="1:1">
      <c r="A2377">
        <v>50245</v>
      </c>
    </row>
    <row r="2378" spans="1:1">
      <c r="A2378">
        <v>50261</v>
      </c>
    </row>
    <row r="2379" spans="1:1">
      <c r="A2379">
        <v>50270</v>
      </c>
    </row>
    <row r="2380" spans="1:1">
      <c r="A2380">
        <v>50296</v>
      </c>
    </row>
    <row r="2381" spans="1:1">
      <c r="A2381">
        <v>50300</v>
      </c>
    </row>
    <row r="2382" spans="1:1">
      <c r="A2382">
        <v>50318</v>
      </c>
    </row>
    <row r="2383" spans="1:1">
      <c r="A2383">
        <v>50326</v>
      </c>
    </row>
    <row r="2384" spans="1:1">
      <c r="A2384">
        <v>50334</v>
      </c>
    </row>
    <row r="2385" spans="1:1">
      <c r="A2385">
        <v>50342</v>
      </c>
    </row>
    <row r="2386" spans="1:1">
      <c r="A2386">
        <v>50350</v>
      </c>
    </row>
    <row r="2387" spans="1:1">
      <c r="A2387">
        <v>50369</v>
      </c>
    </row>
    <row r="2388" spans="1:1">
      <c r="A2388">
        <v>50377</v>
      </c>
    </row>
    <row r="2389" spans="1:1">
      <c r="A2389">
        <v>50393</v>
      </c>
    </row>
    <row r="2390" spans="1:1">
      <c r="A2390">
        <v>50415</v>
      </c>
    </row>
    <row r="2391" spans="1:1">
      <c r="A2391">
        <v>50423</v>
      </c>
    </row>
    <row r="2392" spans="1:1">
      <c r="A2392">
        <v>50458</v>
      </c>
    </row>
    <row r="2393" spans="1:1">
      <c r="A2393">
        <v>50466</v>
      </c>
    </row>
    <row r="2394" spans="1:1">
      <c r="A2394">
        <v>50474</v>
      </c>
    </row>
    <row r="2395" spans="1:1">
      <c r="A2395">
        <v>50482</v>
      </c>
    </row>
    <row r="2396" spans="1:1">
      <c r="A2396">
        <v>50490</v>
      </c>
    </row>
    <row r="2397" spans="1:1">
      <c r="A2397">
        <v>50504</v>
      </c>
    </row>
    <row r="2398" spans="1:1">
      <c r="A2398">
        <v>50512</v>
      </c>
    </row>
    <row r="2399" spans="1:1">
      <c r="A2399">
        <v>50520</v>
      </c>
    </row>
    <row r="2400" spans="1:1">
      <c r="A2400">
        <v>50539</v>
      </c>
    </row>
    <row r="2401" spans="1:1">
      <c r="A2401">
        <v>50547</v>
      </c>
    </row>
    <row r="2402" spans="1:1">
      <c r="A2402">
        <v>50555</v>
      </c>
    </row>
    <row r="2403" spans="1:1">
      <c r="A2403">
        <v>50563</v>
      </c>
    </row>
    <row r="2404" spans="1:1">
      <c r="A2404">
        <v>50571</v>
      </c>
    </row>
    <row r="2405" spans="1:1">
      <c r="A2405">
        <v>50580</v>
      </c>
    </row>
    <row r="2406" spans="1:1">
      <c r="A2406">
        <v>50598</v>
      </c>
    </row>
    <row r="2407" spans="1:1">
      <c r="A2407">
        <v>50601</v>
      </c>
    </row>
    <row r="2408" spans="1:1">
      <c r="A2408">
        <v>50610</v>
      </c>
    </row>
    <row r="2409" spans="1:1">
      <c r="A2409">
        <v>50628</v>
      </c>
    </row>
    <row r="2410" spans="1:1">
      <c r="A2410">
        <v>50636</v>
      </c>
    </row>
    <row r="2411" spans="1:1">
      <c r="A2411">
        <v>50644</v>
      </c>
    </row>
    <row r="2412" spans="1:1">
      <c r="A2412">
        <v>50652</v>
      </c>
    </row>
    <row r="2413" spans="1:1">
      <c r="A2413">
        <v>50660</v>
      </c>
    </row>
    <row r="2414" spans="1:1">
      <c r="A2414">
        <v>50679</v>
      </c>
    </row>
    <row r="2415" spans="1:1">
      <c r="A2415">
        <v>50687</v>
      </c>
    </row>
    <row r="2416" spans="1:1">
      <c r="A2416">
        <v>50695</v>
      </c>
    </row>
    <row r="2417" spans="1:1">
      <c r="A2417">
        <v>50709</v>
      </c>
    </row>
    <row r="2418" spans="1:1">
      <c r="A2418">
        <v>50717</v>
      </c>
    </row>
    <row r="2419" spans="1:1">
      <c r="A2419">
        <v>50741</v>
      </c>
    </row>
    <row r="2420" spans="1:1">
      <c r="A2420">
        <v>50750</v>
      </c>
    </row>
    <row r="2421" spans="1:1">
      <c r="A2421">
        <v>50784</v>
      </c>
    </row>
    <row r="2422" spans="1:1">
      <c r="A2422">
        <v>50822</v>
      </c>
    </row>
    <row r="2423" spans="1:1">
      <c r="A2423">
        <v>50830</v>
      </c>
    </row>
    <row r="2424" spans="1:1">
      <c r="A2424">
        <v>50849</v>
      </c>
    </row>
    <row r="2425" spans="1:1">
      <c r="A2425">
        <v>50857</v>
      </c>
    </row>
    <row r="2426" spans="1:1">
      <c r="A2426">
        <v>50865</v>
      </c>
    </row>
    <row r="2427" spans="1:1">
      <c r="A2427">
        <v>50873</v>
      </c>
    </row>
    <row r="2428" spans="1:1">
      <c r="A2428">
        <v>50890</v>
      </c>
    </row>
    <row r="2429" spans="1:1">
      <c r="A2429">
        <v>50903</v>
      </c>
    </row>
    <row r="2430" spans="1:1">
      <c r="A2430">
        <v>50920</v>
      </c>
    </row>
    <row r="2431" spans="1:1">
      <c r="A2431">
        <v>50938</v>
      </c>
    </row>
    <row r="2432" spans="1:1">
      <c r="A2432">
        <v>50946</v>
      </c>
    </row>
    <row r="2433" spans="1:1">
      <c r="A2433">
        <v>50954</v>
      </c>
    </row>
    <row r="2434" spans="1:1">
      <c r="A2434">
        <v>50989</v>
      </c>
    </row>
    <row r="2435" spans="1:1">
      <c r="A2435">
        <v>50997</v>
      </c>
    </row>
    <row r="2436" spans="1:1">
      <c r="A2436">
        <v>51004</v>
      </c>
    </row>
    <row r="2437" spans="1:1">
      <c r="A2437">
        <v>51012</v>
      </c>
    </row>
    <row r="2438" spans="1:1">
      <c r="A2438">
        <v>51020</v>
      </c>
    </row>
    <row r="2439" spans="1:1">
      <c r="A2439">
        <v>51039</v>
      </c>
    </row>
    <row r="2440" spans="1:1">
      <c r="A2440">
        <v>51055</v>
      </c>
    </row>
    <row r="2441" spans="1:1">
      <c r="A2441">
        <v>51063</v>
      </c>
    </row>
    <row r="2442" spans="1:1">
      <c r="A2442">
        <v>51071</v>
      </c>
    </row>
    <row r="2443" spans="1:1">
      <c r="A2443">
        <v>51080</v>
      </c>
    </row>
    <row r="2444" spans="1:1">
      <c r="A2444">
        <v>51098</v>
      </c>
    </row>
    <row r="2445" spans="1:1">
      <c r="A2445">
        <v>51110</v>
      </c>
    </row>
    <row r="2446" spans="1:1">
      <c r="A2446">
        <v>51144</v>
      </c>
    </row>
    <row r="2447" spans="1:1">
      <c r="A2447">
        <v>51160</v>
      </c>
    </row>
    <row r="2448" spans="1:1">
      <c r="A2448">
        <v>51209</v>
      </c>
    </row>
    <row r="2449" spans="1:1">
      <c r="A2449">
        <v>51225</v>
      </c>
    </row>
    <row r="2450" spans="1:1">
      <c r="A2450">
        <v>51233</v>
      </c>
    </row>
    <row r="2451" spans="1:1">
      <c r="A2451">
        <v>51241</v>
      </c>
    </row>
    <row r="2452" spans="1:1">
      <c r="A2452">
        <v>51292</v>
      </c>
    </row>
    <row r="2453" spans="1:1">
      <c r="A2453">
        <v>51306</v>
      </c>
    </row>
    <row r="2454" spans="1:1">
      <c r="A2454">
        <v>51322</v>
      </c>
    </row>
    <row r="2455" spans="1:1">
      <c r="A2455">
        <v>51330</v>
      </c>
    </row>
    <row r="2456" spans="1:1">
      <c r="A2456">
        <v>51349</v>
      </c>
    </row>
    <row r="2457" spans="1:1">
      <c r="A2457">
        <v>51357</v>
      </c>
    </row>
    <row r="2458" spans="1:1">
      <c r="A2458">
        <v>51403</v>
      </c>
    </row>
    <row r="2459" spans="1:1">
      <c r="A2459">
        <v>51411</v>
      </c>
    </row>
    <row r="2460" spans="1:1">
      <c r="A2460">
        <v>51438</v>
      </c>
    </row>
    <row r="2461" spans="1:1">
      <c r="A2461">
        <v>51446</v>
      </c>
    </row>
    <row r="2462" spans="1:1">
      <c r="A2462">
        <v>51462</v>
      </c>
    </row>
    <row r="2463" spans="1:1">
      <c r="A2463">
        <v>51470</v>
      </c>
    </row>
    <row r="2464" spans="1:1">
      <c r="A2464">
        <v>51489</v>
      </c>
    </row>
    <row r="2465" spans="1:1">
      <c r="A2465">
        <v>51497</v>
      </c>
    </row>
    <row r="2466" spans="1:1">
      <c r="A2466">
        <v>51527</v>
      </c>
    </row>
    <row r="2467" spans="1:1">
      <c r="A2467">
        <v>51535</v>
      </c>
    </row>
    <row r="2468" spans="1:1">
      <c r="A2468">
        <v>51543</v>
      </c>
    </row>
    <row r="2469" spans="1:1">
      <c r="A2469">
        <v>51551</v>
      </c>
    </row>
    <row r="2470" spans="1:1">
      <c r="A2470">
        <v>51560</v>
      </c>
    </row>
    <row r="2471" spans="1:1">
      <c r="A2471">
        <v>51578</v>
      </c>
    </row>
    <row r="2472" spans="1:1">
      <c r="A2472">
        <v>51586</v>
      </c>
    </row>
    <row r="2473" spans="1:1">
      <c r="A2473">
        <v>51594</v>
      </c>
    </row>
    <row r="2474" spans="1:1">
      <c r="A2474">
        <v>51624</v>
      </c>
    </row>
    <row r="2475" spans="1:1">
      <c r="A2475">
        <v>51640</v>
      </c>
    </row>
    <row r="2476" spans="1:1">
      <c r="A2476">
        <v>51659</v>
      </c>
    </row>
    <row r="2477" spans="1:1">
      <c r="A2477">
        <v>51667</v>
      </c>
    </row>
    <row r="2478" spans="1:1">
      <c r="A2478">
        <v>51675</v>
      </c>
    </row>
    <row r="2479" spans="1:1">
      <c r="A2479">
        <v>51691</v>
      </c>
    </row>
    <row r="2480" spans="1:1">
      <c r="A2480">
        <v>51705</v>
      </c>
    </row>
    <row r="2481" spans="1:1">
      <c r="A2481">
        <v>51713</v>
      </c>
    </row>
    <row r="2482" spans="1:1">
      <c r="A2482">
        <v>51721</v>
      </c>
    </row>
    <row r="2483" spans="1:1">
      <c r="A2483">
        <v>51756</v>
      </c>
    </row>
    <row r="2484" spans="1:1">
      <c r="A2484">
        <v>51764</v>
      </c>
    </row>
    <row r="2485" spans="1:1">
      <c r="A2485">
        <v>51772</v>
      </c>
    </row>
    <row r="2486" spans="1:1">
      <c r="A2486">
        <v>51780</v>
      </c>
    </row>
    <row r="2487" spans="1:1">
      <c r="A2487">
        <v>51799</v>
      </c>
    </row>
    <row r="2488" spans="1:1">
      <c r="A2488">
        <v>51802</v>
      </c>
    </row>
    <row r="2489" spans="1:1">
      <c r="A2489">
        <v>51810</v>
      </c>
    </row>
    <row r="2490" spans="1:1">
      <c r="A2490">
        <v>51829</v>
      </c>
    </row>
    <row r="2491" spans="1:1">
      <c r="A2491">
        <v>51837</v>
      </c>
    </row>
    <row r="2492" spans="1:1">
      <c r="A2492">
        <v>51845</v>
      </c>
    </row>
    <row r="2493" spans="1:1">
      <c r="A2493">
        <v>51853</v>
      </c>
    </row>
    <row r="2494" spans="1:1">
      <c r="A2494">
        <v>51888</v>
      </c>
    </row>
    <row r="2495" spans="1:1">
      <c r="A2495">
        <v>51896</v>
      </c>
    </row>
    <row r="2496" spans="1:1">
      <c r="A2496">
        <v>51918</v>
      </c>
    </row>
    <row r="2497" spans="1:1">
      <c r="A2497">
        <v>51926</v>
      </c>
    </row>
    <row r="2498" spans="1:1">
      <c r="A2498">
        <v>51942</v>
      </c>
    </row>
    <row r="2499" spans="1:1">
      <c r="A2499">
        <v>51950</v>
      </c>
    </row>
    <row r="2500" spans="1:1">
      <c r="A2500">
        <v>51969</v>
      </c>
    </row>
    <row r="2501" spans="1:1">
      <c r="A2501">
        <v>51977</v>
      </c>
    </row>
    <row r="2502" spans="1:1">
      <c r="A2502">
        <v>51985</v>
      </c>
    </row>
    <row r="2503" spans="1:1">
      <c r="A2503">
        <v>51993</v>
      </c>
    </row>
    <row r="2504" spans="1:1">
      <c r="A2504">
        <v>52019</v>
      </c>
    </row>
    <row r="2505" spans="1:1">
      <c r="A2505">
        <v>52043</v>
      </c>
    </row>
    <row r="2506" spans="1:1">
      <c r="A2506">
        <v>52060</v>
      </c>
    </row>
    <row r="2507" spans="1:1">
      <c r="A2507">
        <v>52078</v>
      </c>
    </row>
    <row r="2508" spans="1:1">
      <c r="A2508">
        <v>52094</v>
      </c>
    </row>
    <row r="2509" spans="1:1">
      <c r="A2509">
        <v>52108</v>
      </c>
    </row>
    <row r="2510" spans="1:1">
      <c r="A2510">
        <v>52116</v>
      </c>
    </row>
    <row r="2511" spans="1:1">
      <c r="A2511">
        <v>52124</v>
      </c>
    </row>
    <row r="2512" spans="1:1">
      <c r="A2512">
        <v>52132</v>
      </c>
    </row>
    <row r="2513" spans="1:1">
      <c r="A2513">
        <v>52140</v>
      </c>
    </row>
    <row r="2514" spans="1:1">
      <c r="A2514">
        <v>52183</v>
      </c>
    </row>
    <row r="2515" spans="1:1">
      <c r="A2515">
        <v>52191</v>
      </c>
    </row>
    <row r="2516" spans="1:1">
      <c r="A2516">
        <v>52205</v>
      </c>
    </row>
    <row r="2517" spans="1:1">
      <c r="A2517">
        <v>52256</v>
      </c>
    </row>
    <row r="2518" spans="1:1">
      <c r="A2518">
        <v>52264</v>
      </c>
    </row>
    <row r="2519" spans="1:1">
      <c r="A2519">
        <v>52280</v>
      </c>
    </row>
    <row r="2520" spans="1:1">
      <c r="A2520">
        <v>52299</v>
      </c>
    </row>
    <row r="2521" spans="1:1">
      <c r="A2521">
        <v>52302</v>
      </c>
    </row>
    <row r="2522" spans="1:1">
      <c r="A2522">
        <v>52337</v>
      </c>
    </row>
    <row r="2523" spans="1:1">
      <c r="A2523">
        <v>52353</v>
      </c>
    </row>
    <row r="2524" spans="1:1">
      <c r="A2524">
        <v>52361</v>
      </c>
    </row>
    <row r="2525" spans="1:1">
      <c r="A2525">
        <v>52388</v>
      </c>
    </row>
    <row r="2526" spans="1:1">
      <c r="A2526">
        <v>52396</v>
      </c>
    </row>
    <row r="2527" spans="1:1">
      <c r="A2527">
        <v>52400</v>
      </c>
    </row>
    <row r="2528" spans="1:1">
      <c r="A2528">
        <v>52426</v>
      </c>
    </row>
    <row r="2529" spans="1:1">
      <c r="A2529">
        <v>52434</v>
      </c>
    </row>
    <row r="2530" spans="1:1">
      <c r="A2530">
        <v>52442</v>
      </c>
    </row>
    <row r="2531" spans="1:1">
      <c r="A2531">
        <v>52450</v>
      </c>
    </row>
    <row r="2532" spans="1:1">
      <c r="A2532">
        <v>52469</v>
      </c>
    </row>
    <row r="2533" spans="1:1">
      <c r="A2533">
        <v>52477</v>
      </c>
    </row>
    <row r="2534" spans="1:1">
      <c r="A2534">
        <v>52485</v>
      </c>
    </row>
    <row r="2535" spans="1:1">
      <c r="A2535">
        <v>52515</v>
      </c>
    </row>
    <row r="2536" spans="1:1">
      <c r="A2536">
        <v>52523</v>
      </c>
    </row>
    <row r="2537" spans="1:1">
      <c r="A2537">
        <v>52540</v>
      </c>
    </row>
    <row r="2538" spans="1:1">
      <c r="A2538">
        <v>52558</v>
      </c>
    </row>
    <row r="2539" spans="1:1">
      <c r="A2539">
        <v>52566</v>
      </c>
    </row>
    <row r="2540" spans="1:1">
      <c r="A2540">
        <v>52574</v>
      </c>
    </row>
    <row r="2541" spans="1:1">
      <c r="A2541">
        <v>52582</v>
      </c>
    </row>
    <row r="2542" spans="1:1">
      <c r="A2542">
        <v>52590</v>
      </c>
    </row>
    <row r="2543" spans="1:1">
      <c r="A2543">
        <v>52620</v>
      </c>
    </row>
    <row r="2544" spans="1:1">
      <c r="A2544">
        <v>52639</v>
      </c>
    </row>
    <row r="2545" spans="1:1">
      <c r="A2545">
        <v>52647</v>
      </c>
    </row>
    <row r="2546" spans="1:1">
      <c r="A2546">
        <v>52655</v>
      </c>
    </row>
    <row r="2547" spans="1:1">
      <c r="A2547">
        <v>52671</v>
      </c>
    </row>
    <row r="2548" spans="1:1">
      <c r="A2548">
        <v>52680</v>
      </c>
    </row>
    <row r="2549" spans="1:1">
      <c r="A2549">
        <v>52698</v>
      </c>
    </row>
    <row r="2550" spans="1:1">
      <c r="A2550">
        <v>52701</v>
      </c>
    </row>
    <row r="2551" spans="1:1">
      <c r="A2551">
        <v>52728</v>
      </c>
    </row>
    <row r="2552" spans="1:1">
      <c r="A2552">
        <v>52744</v>
      </c>
    </row>
    <row r="2553" spans="1:1">
      <c r="A2553">
        <v>52752</v>
      </c>
    </row>
    <row r="2554" spans="1:1">
      <c r="A2554">
        <v>52760</v>
      </c>
    </row>
    <row r="2555" spans="1:1">
      <c r="A2555">
        <v>52779</v>
      </c>
    </row>
    <row r="2556" spans="1:1">
      <c r="A2556">
        <v>52787</v>
      </c>
    </row>
    <row r="2557" spans="1:1">
      <c r="A2557">
        <v>52817</v>
      </c>
    </row>
    <row r="2558" spans="1:1">
      <c r="A2558">
        <v>52833</v>
      </c>
    </row>
    <row r="2559" spans="1:1">
      <c r="A2559">
        <v>52841</v>
      </c>
    </row>
    <row r="2560" spans="1:1">
      <c r="A2560">
        <v>52850</v>
      </c>
    </row>
    <row r="2561" spans="1:1">
      <c r="A2561">
        <v>52868</v>
      </c>
    </row>
    <row r="2562" spans="1:1">
      <c r="A2562">
        <v>52876</v>
      </c>
    </row>
    <row r="2563" spans="1:1">
      <c r="A2563">
        <v>52884</v>
      </c>
    </row>
    <row r="2564" spans="1:1">
      <c r="A2564">
        <v>52906</v>
      </c>
    </row>
    <row r="2565" spans="1:1">
      <c r="A2565">
        <v>52914</v>
      </c>
    </row>
    <row r="2566" spans="1:1">
      <c r="A2566">
        <v>52930</v>
      </c>
    </row>
    <row r="2567" spans="1:1">
      <c r="A2567">
        <v>52949</v>
      </c>
    </row>
    <row r="2568" spans="1:1">
      <c r="A2568">
        <v>52957</v>
      </c>
    </row>
    <row r="2569" spans="1:1">
      <c r="A2569">
        <v>52965</v>
      </c>
    </row>
    <row r="2570" spans="1:1">
      <c r="A2570">
        <v>52981</v>
      </c>
    </row>
    <row r="2571" spans="1:1">
      <c r="A2571">
        <v>53007</v>
      </c>
    </row>
    <row r="2572" spans="1:1">
      <c r="A2572">
        <v>53015</v>
      </c>
    </row>
    <row r="2573" spans="1:1">
      <c r="A2573">
        <v>53023</v>
      </c>
    </row>
    <row r="2574" spans="1:1">
      <c r="A2574">
        <v>53031</v>
      </c>
    </row>
    <row r="2575" spans="1:1">
      <c r="A2575">
        <v>53040</v>
      </c>
    </row>
    <row r="2576" spans="1:1">
      <c r="A2576">
        <v>53058</v>
      </c>
    </row>
    <row r="2577" spans="1:1">
      <c r="A2577">
        <v>53074</v>
      </c>
    </row>
    <row r="2578" spans="1:1">
      <c r="A2578">
        <v>53090</v>
      </c>
    </row>
    <row r="2579" spans="1:1">
      <c r="A2579">
        <v>53120</v>
      </c>
    </row>
    <row r="2580" spans="1:1">
      <c r="A2580">
        <v>53147</v>
      </c>
    </row>
    <row r="2581" spans="1:1">
      <c r="A2581">
        <v>53155</v>
      </c>
    </row>
    <row r="2582" spans="1:1">
      <c r="A2582">
        <v>53163</v>
      </c>
    </row>
    <row r="2583" spans="1:1">
      <c r="A2583">
        <v>53210</v>
      </c>
    </row>
    <row r="2584" spans="1:1">
      <c r="A2584">
        <v>53228</v>
      </c>
    </row>
    <row r="2585" spans="1:1">
      <c r="A2585">
        <v>53236</v>
      </c>
    </row>
    <row r="2586" spans="1:1">
      <c r="A2586">
        <v>53244</v>
      </c>
    </row>
    <row r="2587" spans="1:1">
      <c r="A2587">
        <v>53252</v>
      </c>
    </row>
    <row r="2588" spans="1:1">
      <c r="A2588">
        <v>53260</v>
      </c>
    </row>
    <row r="2589" spans="1:1">
      <c r="A2589">
        <v>53295</v>
      </c>
    </row>
    <row r="2590" spans="1:1">
      <c r="A2590">
        <v>53317</v>
      </c>
    </row>
    <row r="2591" spans="1:1">
      <c r="A2591">
        <v>53325</v>
      </c>
    </row>
    <row r="2592" spans="1:1">
      <c r="A2592">
        <v>53333</v>
      </c>
    </row>
    <row r="2593" spans="1:1">
      <c r="A2593">
        <v>53341</v>
      </c>
    </row>
    <row r="2594" spans="1:1">
      <c r="A2594">
        <v>53368</v>
      </c>
    </row>
    <row r="2595" spans="1:1">
      <c r="A2595">
        <v>53376</v>
      </c>
    </row>
    <row r="2596" spans="1:1">
      <c r="A2596">
        <v>53384</v>
      </c>
    </row>
    <row r="2597" spans="1:1">
      <c r="A2597">
        <v>53392</v>
      </c>
    </row>
    <row r="2598" spans="1:1">
      <c r="A2598">
        <v>53406</v>
      </c>
    </row>
    <row r="2599" spans="1:1">
      <c r="A2599">
        <v>53414</v>
      </c>
    </row>
    <row r="2600" spans="1:1">
      <c r="A2600">
        <v>53430</v>
      </c>
    </row>
    <row r="2601" spans="1:1">
      <c r="A2601">
        <v>53457</v>
      </c>
    </row>
    <row r="2602" spans="1:1">
      <c r="A2602">
        <v>53465</v>
      </c>
    </row>
    <row r="2603" spans="1:1">
      <c r="A2603">
        <v>53490</v>
      </c>
    </row>
    <row r="2604" spans="1:1">
      <c r="A2604">
        <v>53503</v>
      </c>
    </row>
    <row r="2605" spans="1:1">
      <c r="A2605">
        <v>53520</v>
      </c>
    </row>
    <row r="2606" spans="1:1">
      <c r="A2606">
        <v>53546</v>
      </c>
    </row>
    <row r="2607" spans="1:1">
      <c r="A2607">
        <v>53554</v>
      </c>
    </row>
    <row r="2608" spans="1:1">
      <c r="A2608">
        <v>53562</v>
      </c>
    </row>
    <row r="2609" spans="1:1">
      <c r="A2609">
        <v>53570</v>
      </c>
    </row>
    <row r="2610" spans="1:1">
      <c r="A2610">
        <v>53589</v>
      </c>
    </row>
    <row r="2611" spans="1:1">
      <c r="A2611">
        <v>53597</v>
      </c>
    </row>
    <row r="2612" spans="1:1">
      <c r="A2612">
        <v>53600</v>
      </c>
    </row>
    <row r="2613" spans="1:1">
      <c r="A2613">
        <v>53619</v>
      </c>
    </row>
    <row r="2614" spans="1:1">
      <c r="A2614">
        <v>53643</v>
      </c>
    </row>
    <row r="2615" spans="1:1">
      <c r="A2615">
        <v>53651</v>
      </c>
    </row>
    <row r="2616" spans="1:1">
      <c r="A2616">
        <v>53678</v>
      </c>
    </row>
    <row r="2617" spans="1:1">
      <c r="A2617">
        <v>53686</v>
      </c>
    </row>
    <row r="2618" spans="1:1">
      <c r="A2618">
        <v>53694</v>
      </c>
    </row>
    <row r="2619" spans="1:1">
      <c r="A2619">
        <v>53708</v>
      </c>
    </row>
    <row r="2620" spans="1:1">
      <c r="A2620">
        <v>53716</v>
      </c>
    </row>
    <row r="2621" spans="1:1">
      <c r="A2621">
        <v>53724</v>
      </c>
    </row>
    <row r="2622" spans="1:1">
      <c r="A2622">
        <v>53740</v>
      </c>
    </row>
    <row r="2623" spans="1:1">
      <c r="A2623">
        <v>53759</v>
      </c>
    </row>
    <row r="2624" spans="1:1">
      <c r="A2624">
        <v>53767</v>
      </c>
    </row>
    <row r="2625" spans="1:1">
      <c r="A2625">
        <v>53775</v>
      </c>
    </row>
    <row r="2626" spans="1:1">
      <c r="A2626">
        <v>53783</v>
      </c>
    </row>
    <row r="2627" spans="1:1">
      <c r="A2627">
        <v>53791</v>
      </c>
    </row>
    <row r="2628" spans="1:1">
      <c r="A2628">
        <v>53805</v>
      </c>
    </row>
    <row r="2629" spans="1:1">
      <c r="A2629">
        <v>53813</v>
      </c>
    </row>
    <row r="2630" spans="1:1">
      <c r="A2630">
        <v>53821</v>
      </c>
    </row>
    <row r="2631" spans="1:1">
      <c r="A2631">
        <v>53830</v>
      </c>
    </row>
    <row r="2632" spans="1:1">
      <c r="A2632">
        <v>53848</v>
      </c>
    </row>
    <row r="2633" spans="1:1">
      <c r="A2633">
        <v>53856</v>
      </c>
    </row>
    <row r="2634" spans="1:1">
      <c r="A2634">
        <v>53864</v>
      </c>
    </row>
    <row r="2635" spans="1:1">
      <c r="A2635">
        <v>53872</v>
      </c>
    </row>
    <row r="2636" spans="1:1">
      <c r="A2636">
        <v>53899</v>
      </c>
    </row>
    <row r="2637" spans="1:1">
      <c r="A2637">
        <v>53902</v>
      </c>
    </row>
    <row r="2638" spans="1:1">
      <c r="A2638">
        <v>53945</v>
      </c>
    </row>
    <row r="2639" spans="1:1">
      <c r="A2639">
        <v>53953</v>
      </c>
    </row>
    <row r="2640" spans="1:1">
      <c r="A2640">
        <v>53961</v>
      </c>
    </row>
    <row r="2641" spans="1:1">
      <c r="A2641">
        <v>53970</v>
      </c>
    </row>
    <row r="2642" spans="1:1">
      <c r="A2642">
        <v>53988</v>
      </c>
    </row>
    <row r="2643" spans="1:1">
      <c r="A2643">
        <v>53996</v>
      </c>
    </row>
    <row r="2644" spans="1:1">
      <c r="A2644">
        <v>54003</v>
      </c>
    </row>
    <row r="2645" spans="1:1">
      <c r="A2645">
        <v>54011</v>
      </c>
    </row>
    <row r="2646" spans="1:1">
      <c r="A2646">
        <v>54020</v>
      </c>
    </row>
    <row r="2647" spans="1:1">
      <c r="A2647">
        <v>54038</v>
      </c>
    </row>
    <row r="2648" spans="1:1">
      <c r="A2648">
        <v>54046</v>
      </c>
    </row>
    <row r="2649" spans="1:1">
      <c r="A2649">
        <v>54054</v>
      </c>
    </row>
    <row r="2650" spans="1:1">
      <c r="A2650">
        <v>54062</v>
      </c>
    </row>
    <row r="2651" spans="1:1">
      <c r="A2651">
        <v>54070</v>
      </c>
    </row>
    <row r="2652" spans="1:1">
      <c r="A2652">
        <v>54089</v>
      </c>
    </row>
    <row r="2653" spans="1:1">
      <c r="A2653">
        <v>54097</v>
      </c>
    </row>
    <row r="2654" spans="1:1">
      <c r="A2654">
        <v>54100</v>
      </c>
    </row>
    <row r="2655" spans="1:1">
      <c r="A2655">
        <v>54119</v>
      </c>
    </row>
    <row r="2656" spans="1:1">
      <c r="A2656">
        <v>54127</v>
      </c>
    </row>
    <row r="2657" spans="1:1">
      <c r="A2657">
        <v>54135</v>
      </c>
    </row>
    <row r="2658" spans="1:1">
      <c r="A2658">
        <v>54143</v>
      </c>
    </row>
    <row r="2659" spans="1:1">
      <c r="A2659">
        <v>54151</v>
      </c>
    </row>
    <row r="2660" spans="1:1">
      <c r="A2660">
        <v>54160</v>
      </c>
    </row>
    <row r="2661" spans="1:1">
      <c r="A2661">
        <v>54178</v>
      </c>
    </row>
    <row r="2662" spans="1:1">
      <c r="A2662">
        <v>54186</v>
      </c>
    </row>
    <row r="2663" spans="1:1">
      <c r="A2663">
        <v>54194</v>
      </c>
    </row>
    <row r="2664" spans="1:1">
      <c r="A2664">
        <v>54208</v>
      </c>
    </row>
    <row r="2665" spans="1:1">
      <c r="A2665">
        <v>54216</v>
      </c>
    </row>
    <row r="2666" spans="1:1">
      <c r="A2666">
        <v>54232</v>
      </c>
    </row>
    <row r="2667" spans="1:1">
      <c r="A2667">
        <v>54240</v>
      </c>
    </row>
    <row r="2668" spans="1:1">
      <c r="A2668">
        <v>54259</v>
      </c>
    </row>
    <row r="2669" spans="1:1">
      <c r="A2669">
        <v>54267</v>
      </c>
    </row>
    <row r="2670" spans="1:1">
      <c r="A2670">
        <v>54275</v>
      </c>
    </row>
    <row r="2671" spans="1:1">
      <c r="A2671">
        <v>54283</v>
      </c>
    </row>
    <row r="2672" spans="1:1">
      <c r="A2672">
        <v>54291</v>
      </c>
    </row>
    <row r="2673" spans="1:1">
      <c r="A2673">
        <v>54305</v>
      </c>
    </row>
    <row r="2674" spans="1:1">
      <c r="A2674">
        <v>54313</v>
      </c>
    </row>
    <row r="2675" spans="1:1">
      <c r="A2675">
        <v>54321</v>
      </c>
    </row>
    <row r="2676" spans="1:1">
      <c r="A2676">
        <v>54330</v>
      </c>
    </row>
    <row r="2677" spans="1:1">
      <c r="A2677">
        <v>54348</v>
      </c>
    </row>
    <row r="2678" spans="1:1">
      <c r="A2678">
        <v>54356</v>
      </c>
    </row>
    <row r="2679" spans="1:1">
      <c r="A2679">
        <v>54364</v>
      </c>
    </row>
    <row r="2680" spans="1:1">
      <c r="A2680">
        <v>54372</v>
      </c>
    </row>
    <row r="2681" spans="1:1">
      <c r="A2681">
        <v>54380</v>
      </c>
    </row>
    <row r="2682" spans="1:1">
      <c r="A2682">
        <v>54410</v>
      </c>
    </row>
    <row r="2683" spans="1:1">
      <c r="A2683">
        <v>54429</v>
      </c>
    </row>
    <row r="2684" spans="1:1">
      <c r="A2684">
        <v>54445</v>
      </c>
    </row>
    <row r="2685" spans="1:1">
      <c r="A2685">
        <v>54453</v>
      </c>
    </row>
    <row r="2686" spans="1:1">
      <c r="A2686">
        <v>54461</v>
      </c>
    </row>
    <row r="2687" spans="1:1">
      <c r="A2687">
        <v>54470</v>
      </c>
    </row>
    <row r="2688" spans="1:1">
      <c r="A2688">
        <v>54488</v>
      </c>
    </row>
    <row r="2689" spans="1:1">
      <c r="A2689">
        <v>54496</v>
      </c>
    </row>
    <row r="2690" spans="1:1">
      <c r="A2690">
        <v>54500</v>
      </c>
    </row>
    <row r="2691" spans="1:1">
      <c r="A2691">
        <v>54518</v>
      </c>
    </row>
    <row r="2692" spans="1:1">
      <c r="A2692">
        <v>54526</v>
      </c>
    </row>
    <row r="2693" spans="1:1">
      <c r="A2693">
        <v>54534</v>
      </c>
    </row>
    <row r="2694" spans="1:1">
      <c r="A2694">
        <v>54542</v>
      </c>
    </row>
    <row r="2695" spans="1:1">
      <c r="A2695">
        <v>54550</v>
      </c>
    </row>
    <row r="2696" spans="1:1">
      <c r="A2696">
        <v>54569</v>
      </c>
    </row>
    <row r="2697" spans="1:1">
      <c r="A2697">
        <v>54577</v>
      </c>
    </row>
    <row r="2698" spans="1:1">
      <c r="A2698">
        <v>54585</v>
      </c>
    </row>
    <row r="2699" spans="1:1">
      <c r="A2699">
        <v>54593</v>
      </c>
    </row>
    <row r="2700" spans="1:1">
      <c r="A2700">
        <v>54607</v>
      </c>
    </row>
    <row r="2701" spans="1:1">
      <c r="A2701">
        <v>54615</v>
      </c>
    </row>
    <row r="2702" spans="1:1">
      <c r="A2702">
        <v>54623</v>
      </c>
    </row>
    <row r="2703" spans="1:1">
      <c r="A2703">
        <v>54631</v>
      </c>
    </row>
    <row r="2704" spans="1:1">
      <c r="A2704">
        <v>54640</v>
      </c>
    </row>
    <row r="2705" spans="1:1">
      <c r="A2705">
        <v>54658</v>
      </c>
    </row>
    <row r="2706" spans="1:1">
      <c r="A2706">
        <v>54666</v>
      </c>
    </row>
    <row r="2707" spans="1:1">
      <c r="A2707">
        <v>54674</v>
      </c>
    </row>
    <row r="2708" spans="1:1">
      <c r="A2708">
        <v>54682</v>
      </c>
    </row>
    <row r="2709" spans="1:1">
      <c r="A2709">
        <v>54690</v>
      </c>
    </row>
    <row r="2710" spans="1:1">
      <c r="A2710">
        <v>54704</v>
      </c>
    </row>
    <row r="2711" spans="1:1">
      <c r="A2711">
        <v>54712</v>
      </c>
    </row>
    <row r="2712" spans="1:1">
      <c r="A2712">
        <v>54720</v>
      </c>
    </row>
    <row r="2713" spans="1:1">
      <c r="A2713">
        <v>54739</v>
      </c>
    </row>
    <row r="2714" spans="1:1">
      <c r="A2714">
        <v>54747</v>
      </c>
    </row>
    <row r="2715" spans="1:1">
      <c r="A2715">
        <v>54755</v>
      </c>
    </row>
    <row r="2716" spans="1:1">
      <c r="A2716">
        <v>54763</v>
      </c>
    </row>
    <row r="2717" spans="1:1">
      <c r="A2717">
        <v>54771</v>
      </c>
    </row>
    <row r="2718" spans="1:1">
      <c r="A2718">
        <v>54780</v>
      </c>
    </row>
    <row r="2719" spans="1:1">
      <c r="A2719">
        <v>54798</v>
      </c>
    </row>
    <row r="2720" spans="1:1">
      <c r="A2720">
        <v>54801</v>
      </c>
    </row>
    <row r="2721" spans="1:1">
      <c r="A2721">
        <v>54810</v>
      </c>
    </row>
    <row r="2722" spans="1:1">
      <c r="A2722">
        <v>54828</v>
      </c>
    </row>
    <row r="2723" spans="1:1">
      <c r="A2723">
        <v>54836</v>
      </c>
    </row>
    <row r="2724" spans="1:1">
      <c r="A2724">
        <v>54844</v>
      </c>
    </row>
    <row r="2725" spans="1:1">
      <c r="A2725">
        <v>54852</v>
      </c>
    </row>
    <row r="2726" spans="1:1">
      <c r="A2726">
        <v>54860</v>
      </c>
    </row>
    <row r="2727" spans="1:1">
      <c r="A2727">
        <v>54879</v>
      </c>
    </row>
    <row r="2728" spans="1:1">
      <c r="A2728">
        <v>54887</v>
      </c>
    </row>
    <row r="2729" spans="1:1">
      <c r="A2729">
        <v>54895</v>
      </c>
    </row>
    <row r="2730" spans="1:1">
      <c r="A2730">
        <v>54909</v>
      </c>
    </row>
    <row r="2731" spans="1:1">
      <c r="A2731">
        <v>54917</v>
      </c>
    </row>
    <row r="2732" spans="1:1">
      <c r="A2732">
        <v>54925</v>
      </c>
    </row>
    <row r="2733" spans="1:1">
      <c r="A2733">
        <v>54933</v>
      </c>
    </row>
    <row r="2734" spans="1:1">
      <c r="A2734">
        <v>54941</v>
      </c>
    </row>
    <row r="2735" spans="1:1">
      <c r="A2735">
        <v>54950</v>
      </c>
    </row>
    <row r="2736" spans="1:1">
      <c r="A2736">
        <v>54976</v>
      </c>
    </row>
    <row r="2737" spans="1:1">
      <c r="A2737">
        <v>54984</v>
      </c>
    </row>
    <row r="2738" spans="1:1">
      <c r="A2738">
        <v>54992</v>
      </c>
    </row>
    <row r="2739" spans="1:1">
      <c r="A2739">
        <v>55018</v>
      </c>
    </row>
    <row r="2740" spans="1:1">
      <c r="A2740">
        <v>55026</v>
      </c>
    </row>
    <row r="2741" spans="1:1">
      <c r="A2741">
        <v>55042</v>
      </c>
    </row>
    <row r="2742" spans="1:1">
      <c r="A2742">
        <v>55050</v>
      </c>
    </row>
    <row r="2743" spans="1:1">
      <c r="A2743">
        <v>55069</v>
      </c>
    </row>
    <row r="2744" spans="1:1">
      <c r="A2744">
        <v>55077</v>
      </c>
    </row>
    <row r="2745" spans="1:1">
      <c r="A2745">
        <v>55093</v>
      </c>
    </row>
    <row r="2746" spans="1:1">
      <c r="A2746">
        <v>55107</v>
      </c>
    </row>
    <row r="2747" spans="1:1">
      <c r="A2747">
        <v>55115</v>
      </c>
    </row>
    <row r="2748" spans="1:1">
      <c r="A2748">
        <v>55123</v>
      </c>
    </row>
    <row r="2749" spans="1:1">
      <c r="A2749">
        <v>55131</v>
      </c>
    </row>
    <row r="2750" spans="1:1">
      <c r="A2750">
        <v>55140</v>
      </c>
    </row>
    <row r="2751" spans="1:1">
      <c r="A2751">
        <v>55158</v>
      </c>
    </row>
    <row r="2752" spans="1:1">
      <c r="A2752">
        <v>55166</v>
      </c>
    </row>
    <row r="2753" spans="1:1">
      <c r="A2753">
        <v>55174</v>
      </c>
    </row>
    <row r="2754" spans="1:1">
      <c r="A2754">
        <v>55204</v>
      </c>
    </row>
    <row r="2755" spans="1:1">
      <c r="A2755">
        <v>55212</v>
      </c>
    </row>
    <row r="2756" spans="1:1">
      <c r="A2756">
        <v>55220</v>
      </c>
    </row>
    <row r="2757" spans="1:1">
      <c r="A2757">
        <v>55247</v>
      </c>
    </row>
    <row r="2758" spans="1:1">
      <c r="A2758">
        <v>55263</v>
      </c>
    </row>
    <row r="2759" spans="1:1">
      <c r="A2759">
        <v>55280</v>
      </c>
    </row>
    <row r="2760" spans="1:1">
      <c r="A2760">
        <v>55298</v>
      </c>
    </row>
    <row r="2761" spans="1:1">
      <c r="A2761">
        <v>55301</v>
      </c>
    </row>
    <row r="2762" spans="1:1">
      <c r="A2762">
        <v>55310</v>
      </c>
    </row>
    <row r="2763" spans="1:1">
      <c r="A2763">
        <v>55328</v>
      </c>
    </row>
    <row r="2764" spans="1:1">
      <c r="A2764">
        <v>55336</v>
      </c>
    </row>
    <row r="2765" spans="1:1">
      <c r="A2765">
        <v>55344</v>
      </c>
    </row>
    <row r="2766" spans="1:1">
      <c r="A2766">
        <v>55360</v>
      </c>
    </row>
    <row r="2767" spans="1:1">
      <c r="A2767">
        <v>55379</v>
      </c>
    </row>
    <row r="2768" spans="1:1">
      <c r="A2768">
        <v>55387</v>
      </c>
    </row>
    <row r="2769" spans="1:1">
      <c r="A2769">
        <v>55395</v>
      </c>
    </row>
    <row r="2770" spans="1:1">
      <c r="A2770">
        <v>55409</v>
      </c>
    </row>
    <row r="2771" spans="1:1">
      <c r="A2771">
        <v>55417</v>
      </c>
    </row>
    <row r="2772" spans="1:1">
      <c r="A2772">
        <v>55425</v>
      </c>
    </row>
    <row r="2773" spans="1:1">
      <c r="A2773">
        <v>55433</v>
      </c>
    </row>
    <row r="2774" spans="1:1">
      <c r="A2774">
        <v>55441</v>
      </c>
    </row>
    <row r="2775" spans="1:1">
      <c r="A2775">
        <v>55450</v>
      </c>
    </row>
    <row r="2776" spans="1:1">
      <c r="A2776">
        <v>55468</v>
      </c>
    </row>
    <row r="2777" spans="1:1">
      <c r="A2777">
        <v>55476</v>
      </c>
    </row>
    <row r="2778" spans="1:1">
      <c r="A2778">
        <v>55484</v>
      </c>
    </row>
    <row r="2779" spans="1:1">
      <c r="A2779">
        <v>55492</v>
      </c>
    </row>
    <row r="2780" spans="1:1">
      <c r="A2780">
        <v>55506</v>
      </c>
    </row>
    <row r="2781" spans="1:1">
      <c r="A2781">
        <v>55514</v>
      </c>
    </row>
    <row r="2782" spans="1:1">
      <c r="A2782">
        <v>55522</v>
      </c>
    </row>
    <row r="2783" spans="1:1">
      <c r="A2783">
        <v>55530</v>
      </c>
    </row>
    <row r="2784" spans="1:1">
      <c r="A2784">
        <v>55549</v>
      </c>
    </row>
    <row r="2785" spans="1:1">
      <c r="A2785">
        <v>55557</v>
      </c>
    </row>
    <row r="2786" spans="1:1">
      <c r="A2786">
        <v>55581</v>
      </c>
    </row>
    <row r="2787" spans="1:1">
      <c r="A2787">
        <v>55590</v>
      </c>
    </row>
    <row r="2788" spans="1:1">
      <c r="A2788">
        <v>55603</v>
      </c>
    </row>
    <row r="2789" spans="1:1">
      <c r="A2789">
        <v>55611</v>
      </c>
    </row>
    <row r="2790" spans="1:1">
      <c r="A2790">
        <v>55620</v>
      </c>
    </row>
    <row r="2791" spans="1:1">
      <c r="A2791">
        <v>55638</v>
      </c>
    </row>
    <row r="2792" spans="1:1">
      <c r="A2792">
        <v>55654</v>
      </c>
    </row>
    <row r="2793" spans="1:1">
      <c r="A2793">
        <v>55662</v>
      </c>
    </row>
    <row r="2794" spans="1:1">
      <c r="A2794">
        <v>55670</v>
      </c>
    </row>
    <row r="2795" spans="1:1">
      <c r="A2795">
        <v>55689</v>
      </c>
    </row>
    <row r="2796" spans="1:1">
      <c r="A2796">
        <v>55719</v>
      </c>
    </row>
    <row r="2797" spans="1:1">
      <c r="A2797">
        <v>55727</v>
      </c>
    </row>
    <row r="2798" spans="1:1">
      <c r="A2798">
        <v>55735</v>
      </c>
    </row>
    <row r="2799" spans="1:1">
      <c r="A2799">
        <v>55751</v>
      </c>
    </row>
    <row r="2800" spans="1:1">
      <c r="A2800">
        <v>55786</v>
      </c>
    </row>
    <row r="2801" spans="1:1">
      <c r="A2801">
        <v>55816</v>
      </c>
    </row>
    <row r="2802" spans="1:1">
      <c r="A2802">
        <v>55824</v>
      </c>
    </row>
    <row r="2803" spans="1:1">
      <c r="A2803">
        <v>55832</v>
      </c>
    </row>
    <row r="2804" spans="1:1">
      <c r="A2804">
        <v>55840</v>
      </c>
    </row>
    <row r="2805" spans="1:1">
      <c r="A2805">
        <v>55859</v>
      </c>
    </row>
    <row r="2806" spans="1:1">
      <c r="A2806">
        <v>55875</v>
      </c>
    </row>
    <row r="2807" spans="1:1">
      <c r="A2807">
        <v>55883</v>
      </c>
    </row>
    <row r="2808" spans="1:1">
      <c r="A2808">
        <v>55891</v>
      </c>
    </row>
    <row r="2809" spans="1:1">
      <c r="A2809">
        <v>55905</v>
      </c>
    </row>
    <row r="2810" spans="1:1">
      <c r="A2810">
        <v>55913</v>
      </c>
    </row>
    <row r="2811" spans="1:1">
      <c r="A2811">
        <v>55930</v>
      </c>
    </row>
    <row r="2812" spans="1:1">
      <c r="A2812">
        <v>55948</v>
      </c>
    </row>
    <row r="2813" spans="1:1">
      <c r="A2813">
        <v>55956</v>
      </c>
    </row>
    <row r="2814" spans="1:1">
      <c r="A2814">
        <v>55964</v>
      </c>
    </row>
    <row r="2815" spans="1:1">
      <c r="A2815">
        <v>55980</v>
      </c>
    </row>
    <row r="2816" spans="1:1">
      <c r="A2816">
        <v>55999</v>
      </c>
    </row>
    <row r="2817" spans="1:1">
      <c r="A2817">
        <v>56014</v>
      </c>
    </row>
    <row r="2818" spans="1:1">
      <c r="A2818">
        <v>56022</v>
      </c>
    </row>
    <row r="2819" spans="1:1">
      <c r="A2819">
        <v>56030</v>
      </c>
    </row>
    <row r="2820" spans="1:1">
      <c r="A2820">
        <v>56049</v>
      </c>
    </row>
    <row r="2821" spans="1:1">
      <c r="A2821">
        <v>56057</v>
      </c>
    </row>
    <row r="2822" spans="1:1">
      <c r="A2822">
        <v>56073</v>
      </c>
    </row>
    <row r="2823" spans="1:1">
      <c r="A2823">
        <v>56081</v>
      </c>
    </row>
    <row r="2824" spans="1:1">
      <c r="A2824">
        <v>56090</v>
      </c>
    </row>
    <row r="2825" spans="1:1">
      <c r="A2825">
        <v>56103</v>
      </c>
    </row>
    <row r="2826" spans="1:1">
      <c r="A2826">
        <v>56120</v>
      </c>
    </row>
    <row r="2827" spans="1:1">
      <c r="A2827">
        <v>56138</v>
      </c>
    </row>
    <row r="2828" spans="1:1">
      <c r="A2828">
        <v>56170</v>
      </c>
    </row>
    <row r="2829" spans="1:1">
      <c r="A2829">
        <v>56219</v>
      </c>
    </row>
    <row r="2830" spans="1:1">
      <c r="A2830">
        <v>56227</v>
      </c>
    </row>
    <row r="2831" spans="1:1">
      <c r="A2831">
        <v>56235</v>
      </c>
    </row>
    <row r="2832" spans="1:1">
      <c r="A2832">
        <v>56243</v>
      </c>
    </row>
    <row r="2833" spans="1:1">
      <c r="A2833">
        <v>56251</v>
      </c>
    </row>
    <row r="2834" spans="1:1">
      <c r="A2834">
        <v>56278</v>
      </c>
    </row>
    <row r="2835" spans="1:1">
      <c r="A2835">
        <v>56286</v>
      </c>
    </row>
    <row r="2836" spans="1:1">
      <c r="A2836">
        <v>56294</v>
      </c>
    </row>
    <row r="2837" spans="1:1">
      <c r="A2837">
        <v>56308</v>
      </c>
    </row>
    <row r="2838" spans="1:1">
      <c r="A2838">
        <v>56316</v>
      </c>
    </row>
    <row r="2839" spans="1:1">
      <c r="A2839">
        <v>56332</v>
      </c>
    </row>
    <row r="2840" spans="1:1">
      <c r="A2840">
        <v>56340</v>
      </c>
    </row>
    <row r="2841" spans="1:1">
      <c r="A2841">
        <v>56359</v>
      </c>
    </row>
    <row r="2842" spans="1:1">
      <c r="A2842">
        <v>56375</v>
      </c>
    </row>
    <row r="2843" spans="1:1">
      <c r="A2843">
        <v>56383</v>
      </c>
    </row>
    <row r="2844" spans="1:1">
      <c r="A2844">
        <v>56391</v>
      </c>
    </row>
    <row r="2845" spans="1:1">
      <c r="A2845">
        <v>56405</v>
      </c>
    </row>
    <row r="2846" spans="1:1">
      <c r="A2846">
        <v>56413</v>
      </c>
    </row>
    <row r="2847" spans="1:1">
      <c r="A2847">
        <v>56421</v>
      </c>
    </row>
    <row r="2848" spans="1:1">
      <c r="A2848">
        <v>56430</v>
      </c>
    </row>
    <row r="2849" spans="1:1">
      <c r="A2849">
        <v>56456</v>
      </c>
    </row>
    <row r="2850" spans="1:1">
      <c r="A2850">
        <v>56464</v>
      </c>
    </row>
    <row r="2851" spans="1:1">
      <c r="A2851">
        <v>56472</v>
      </c>
    </row>
    <row r="2852" spans="1:1">
      <c r="A2852">
        <v>56480</v>
      </c>
    </row>
    <row r="2853" spans="1:1">
      <c r="A2853">
        <v>56499</v>
      </c>
    </row>
    <row r="2854" spans="1:1">
      <c r="A2854">
        <v>56502</v>
      </c>
    </row>
    <row r="2855" spans="1:1">
      <c r="A2855">
        <v>56510</v>
      </c>
    </row>
    <row r="2856" spans="1:1">
      <c r="A2856">
        <v>56545</v>
      </c>
    </row>
    <row r="2857" spans="1:1">
      <c r="A2857">
        <v>56561</v>
      </c>
    </row>
    <row r="2858" spans="1:1">
      <c r="A2858">
        <v>56570</v>
      </c>
    </row>
    <row r="2859" spans="1:1">
      <c r="A2859">
        <v>56588</v>
      </c>
    </row>
    <row r="2860" spans="1:1">
      <c r="A2860">
        <v>56600</v>
      </c>
    </row>
    <row r="2861" spans="1:1">
      <c r="A2861">
        <v>56618</v>
      </c>
    </row>
    <row r="2862" spans="1:1">
      <c r="A2862">
        <v>56626</v>
      </c>
    </row>
    <row r="2863" spans="1:1">
      <c r="A2863">
        <v>56634</v>
      </c>
    </row>
    <row r="2864" spans="1:1">
      <c r="A2864">
        <v>56642</v>
      </c>
    </row>
    <row r="2865" spans="1:1">
      <c r="A2865">
        <v>56669</v>
      </c>
    </row>
    <row r="2866" spans="1:1">
      <c r="A2866">
        <v>56677</v>
      </c>
    </row>
    <row r="2867" spans="1:1">
      <c r="A2867">
        <v>56685</v>
      </c>
    </row>
    <row r="2868" spans="1:1">
      <c r="A2868">
        <v>56731</v>
      </c>
    </row>
    <row r="2869" spans="1:1">
      <c r="A2869">
        <v>56740</v>
      </c>
    </row>
    <row r="2870" spans="1:1">
      <c r="A2870">
        <v>56758</v>
      </c>
    </row>
    <row r="2871" spans="1:1">
      <c r="A2871">
        <v>56766</v>
      </c>
    </row>
    <row r="2872" spans="1:1">
      <c r="A2872">
        <v>56774</v>
      </c>
    </row>
    <row r="2873" spans="1:1">
      <c r="A2873">
        <v>56804</v>
      </c>
    </row>
    <row r="2874" spans="1:1">
      <c r="A2874">
        <v>56812</v>
      </c>
    </row>
    <row r="2875" spans="1:1">
      <c r="A2875">
        <v>56847</v>
      </c>
    </row>
    <row r="2876" spans="1:1">
      <c r="A2876">
        <v>56863</v>
      </c>
    </row>
    <row r="2877" spans="1:1">
      <c r="A2877">
        <v>56871</v>
      </c>
    </row>
    <row r="2878" spans="1:1">
      <c r="A2878">
        <v>56880</v>
      </c>
    </row>
    <row r="2879" spans="1:1">
      <c r="A2879">
        <v>56898</v>
      </c>
    </row>
    <row r="2880" spans="1:1">
      <c r="A2880">
        <v>56901</v>
      </c>
    </row>
    <row r="2881" spans="1:1">
      <c r="A2881">
        <v>56910</v>
      </c>
    </row>
    <row r="2882" spans="1:1">
      <c r="A2882">
        <v>56928</v>
      </c>
    </row>
    <row r="2883" spans="1:1">
      <c r="A2883">
        <v>56936</v>
      </c>
    </row>
    <row r="2884" spans="1:1">
      <c r="A2884">
        <v>56944</v>
      </c>
    </row>
    <row r="2885" spans="1:1">
      <c r="A2885">
        <v>56952</v>
      </c>
    </row>
    <row r="2886" spans="1:1">
      <c r="A2886">
        <v>56987</v>
      </c>
    </row>
    <row r="2887" spans="1:1">
      <c r="A2887">
        <v>57002</v>
      </c>
    </row>
    <row r="2888" spans="1:1">
      <c r="A2888">
        <v>57010</v>
      </c>
    </row>
    <row r="2889" spans="1:1">
      <c r="A2889">
        <v>57029</v>
      </c>
    </row>
    <row r="2890" spans="1:1">
      <c r="A2890">
        <v>57037</v>
      </c>
    </row>
    <row r="2891" spans="1:1">
      <c r="A2891">
        <v>57045</v>
      </c>
    </row>
    <row r="2892" spans="1:1">
      <c r="A2892">
        <v>57053</v>
      </c>
    </row>
    <row r="2893" spans="1:1">
      <c r="A2893">
        <v>57096</v>
      </c>
    </row>
    <row r="2894" spans="1:1">
      <c r="A2894">
        <v>57100</v>
      </c>
    </row>
    <row r="2895" spans="1:1">
      <c r="A2895">
        <v>57134</v>
      </c>
    </row>
    <row r="2896" spans="1:1">
      <c r="A2896">
        <v>57142</v>
      </c>
    </row>
    <row r="2897" spans="1:1">
      <c r="A2897">
        <v>57150</v>
      </c>
    </row>
    <row r="2898" spans="1:1">
      <c r="A2898">
        <v>57169</v>
      </c>
    </row>
    <row r="2899" spans="1:1">
      <c r="A2899">
        <v>57177</v>
      </c>
    </row>
    <row r="2900" spans="1:1">
      <c r="A2900">
        <v>57193</v>
      </c>
    </row>
    <row r="2901" spans="1:1">
      <c r="A2901">
        <v>57207</v>
      </c>
    </row>
    <row r="2902" spans="1:1">
      <c r="A2902">
        <v>57215</v>
      </c>
    </row>
    <row r="2903" spans="1:1">
      <c r="A2903">
        <v>57223</v>
      </c>
    </row>
    <row r="2904" spans="1:1">
      <c r="A2904">
        <v>57231</v>
      </c>
    </row>
    <row r="2905" spans="1:1">
      <c r="A2905">
        <v>57240</v>
      </c>
    </row>
    <row r="2906" spans="1:1">
      <c r="A2906">
        <v>57258</v>
      </c>
    </row>
    <row r="2907" spans="1:1">
      <c r="A2907">
        <v>57266</v>
      </c>
    </row>
    <row r="2908" spans="1:1">
      <c r="A2908">
        <v>57304</v>
      </c>
    </row>
    <row r="2909" spans="1:1">
      <c r="A2909">
        <v>57312</v>
      </c>
    </row>
    <row r="2910" spans="1:1">
      <c r="A2910">
        <v>57320</v>
      </c>
    </row>
    <row r="2911" spans="1:1">
      <c r="A2911">
        <v>57339</v>
      </c>
    </row>
    <row r="2912" spans="1:1">
      <c r="A2912">
        <v>57355</v>
      </c>
    </row>
    <row r="2913" spans="1:1">
      <c r="A2913">
        <v>57363</v>
      </c>
    </row>
    <row r="2914" spans="1:1">
      <c r="A2914">
        <v>57371</v>
      </c>
    </row>
    <row r="2915" spans="1:1">
      <c r="A2915">
        <v>57380</v>
      </c>
    </row>
    <row r="2916" spans="1:1">
      <c r="A2916">
        <v>57401</v>
      </c>
    </row>
    <row r="2917" spans="1:1">
      <c r="A2917">
        <v>57428</v>
      </c>
    </row>
    <row r="2918" spans="1:1">
      <c r="A2918">
        <v>57436</v>
      </c>
    </row>
    <row r="2919" spans="1:1">
      <c r="A2919">
        <v>57444</v>
      </c>
    </row>
    <row r="2920" spans="1:1">
      <c r="A2920">
        <v>57460</v>
      </c>
    </row>
    <row r="2921" spans="1:1">
      <c r="A2921">
        <v>57487</v>
      </c>
    </row>
    <row r="2922" spans="1:1">
      <c r="A2922">
        <v>57495</v>
      </c>
    </row>
    <row r="2923" spans="1:1">
      <c r="A2923">
        <v>57509</v>
      </c>
    </row>
    <row r="2924" spans="1:1">
      <c r="A2924">
        <v>57517</v>
      </c>
    </row>
    <row r="2925" spans="1:1">
      <c r="A2925">
        <v>57533</v>
      </c>
    </row>
    <row r="2926" spans="1:1">
      <c r="A2926">
        <v>57541</v>
      </c>
    </row>
    <row r="2927" spans="1:1">
      <c r="A2927">
        <v>57550</v>
      </c>
    </row>
    <row r="2928" spans="1:1">
      <c r="A2928">
        <v>57568</v>
      </c>
    </row>
    <row r="2929" spans="1:1">
      <c r="A2929">
        <v>57584</v>
      </c>
    </row>
    <row r="2930" spans="1:1">
      <c r="A2930">
        <v>57606</v>
      </c>
    </row>
    <row r="2931" spans="1:1">
      <c r="A2931">
        <v>57622</v>
      </c>
    </row>
    <row r="2932" spans="1:1">
      <c r="A2932">
        <v>57630</v>
      </c>
    </row>
    <row r="2933" spans="1:1">
      <c r="A2933">
        <v>57681</v>
      </c>
    </row>
    <row r="2934" spans="1:1">
      <c r="A2934">
        <v>57690</v>
      </c>
    </row>
    <row r="2935" spans="1:1">
      <c r="A2935">
        <v>57703</v>
      </c>
    </row>
    <row r="2936" spans="1:1">
      <c r="A2936">
        <v>57746</v>
      </c>
    </row>
    <row r="2937" spans="1:1">
      <c r="A2937">
        <v>57754</v>
      </c>
    </row>
    <row r="2938" spans="1:1">
      <c r="A2938">
        <v>57762</v>
      </c>
    </row>
    <row r="2939" spans="1:1">
      <c r="A2939">
        <v>57800</v>
      </c>
    </row>
    <row r="2940" spans="1:1">
      <c r="A2940">
        <v>57819</v>
      </c>
    </row>
    <row r="2941" spans="1:1">
      <c r="A2941">
        <v>57835</v>
      </c>
    </row>
    <row r="2942" spans="1:1">
      <c r="A2942">
        <v>57851</v>
      </c>
    </row>
    <row r="2943" spans="1:1">
      <c r="A2943">
        <v>57860</v>
      </c>
    </row>
    <row r="2944" spans="1:1">
      <c r="A2944">
        <v>57878</v>
      </c>
    </row>
    <row r="2945" spans="1:1">
      <c r="A2945">
        <v>57886</v>
      </c>
    </row>
    <row r="2946" spans="1:1">
      <c r="A2946">
        <v>57894</v>
      </c>
    </row>
    <row r="2947" spans="1:1">
      <c r="A2947">
        <v>57916</v>
      </c>
    </row>
    <row r="2948" spans="1:1">
      <c r="A2948">
        <v>57924</v>
      </c>
    </row>
    <row r="2949" spans="1:1">
      <c r="A2949">
        <v>57932</v>
      </c>
    </row>
    <row r="2950" spans="1:1">
      <c r="A2950">
        <v>57940</v>
      </c>
    </row>
    <row r="2951" spans="1:1">
      <c r="A2951">
        <v>57959</v>
      </c>
    </row>
    <row r="2952" spans="1:1">
      <c r="A2952">
        <v>57967</v>
      </c>
    </row>
    <row r="2953" spans="1:1">
      <c r="A2953">
        <v>57975</v>
      </c>
    </row>
    <row r="2954" spans="1:1">
      <c r="A2954">
        <v>57983</v>
      </c>
    </row>
    <row r="2955" spans="1:1">
      <c r="A2955">
        <v>57991</v>
      </c>
    </row>
    <row r="2956" spans="1:1">
      <c r="A2956">
        <v>58009</v>
      </c>
    </row>
    <row r="2957" spans="1:1">
      <c r="A2957">
        <v>58017</v>
      </c>
    </row>
    <row r="2958" spans="1:1">
      <c r="A2958">
        <v>58025</v>
      </c>
    </row>
    <row r="2959" spans="1:1">
      <c r="A2959">
        <v>58033</v>
      </c>
    </row>
    <row r="2960" spans="1:1">
      <c r="A2960">
        <v>58050</v>
      </c>
    </row>
    <row r="2961" spans="1:1">
      <c r="A2961">
        <v>58076</v>
      </c>
    </row>
    <row r="2962" spans="1:1">
      <c r="A2962">
        <v>58084</v>
      </c>
    </row>
    <row r="2963" spans="1:1">
      <c r="A2963">
        <v>58092</v>
      </c>
    </row>
    <row r="2964" spans="1:1">
      <c r="A2964">
        <v>58106</v>
      </c>
    </row>
    <row r="2965" spans="1:1">
      <c r="A2965">
        <v>58122</v>
      </c>
    </row>
    <row r="2966" spans="1:1">
      <c r="A2966">
        <v>58130</v>
      </c>
    </row>
    <row r="2967" spans="1:1">
      <c r="A2967">
        <v>58149</v>
      </c>
    </row>
    <row r="2968" spans="1:1">
      <c r="A2968">
        <v>58165</v>
      </c>
    </row>
    <row r="2969" spans="1:1">
      <c r="A2969">
        <v>58173</v>
      </c>
    </row>
    <row r="2970" spans="1:1">
      <c r="A2970">
        <v>58181</v>
      </c>
    </row>
    <row r="2971" spans="1:1">
      <c r="A2971">
        <v>58190</v>
      </c>
    </row>
    <row r="2972" spans="1:1">
      <c r="A2972">
        <v>58203</v>
      </c>
    </row>
    <row r="2973" spans="1:1">
      <c r="A2973">
        <v>58211</v>
      </c>
    </row>
    <row r="2974" spans="1:1">
      <c r="A2974">
        <v>58220</v>
      </c>
    </row>
    <row r="2975" spans="1:1">
      <c r="A2975">
        <v>58246</v>
      </c>
    </row>
    <row r="2976" spans="1:1">
      <c r="A2976">
        <v>58254</v>
      </c>
    </row>
    <row r="2977" spans="1:1">
      <c r="A2977">
        <v>58262</v>
      </c>
    </row>
    <row r="2978" spans="1:1">
      <c r="A2978">
        <v>58270</v>
      </c>
    </row>
    <row r="2979" spans="1:1">
      <c r="A2979">
        <v>58289</v>
      </c>
    </row>
    <row r="2980" spans="1:1">
      <c r="A2980">
        <v>58297</v>
      </c>
    </row>
    <row r="2981" spans="1:1">
      <c r="A2981">
        <v>58300</v>
      </c>
    </row>
    <row r="2982" spans="1:1">
      <c r="A2982">
        <v>58319</v>
      </c>
    </row>
    <row r="2983" spans="1:1">
      <c r="A2983">
        <v>58327</v>
      </c>
    </row>
    <row r="2984" spans="1:1">
      <c r="A2984">
        <v>58335</v>
      </c>
    </row>
    <row r="2985" spans="1:1">
      <c r="A2985">
        <v>58343</v>
      </c>
    </row>
    <row r="2986" spans="1:1">
      <c r="A2986">
        <v>58351</v>
      </c>
    </row>
    <row r="2987" spans="1:1">
      <c r="A2987">
        <v>58360</v>
      </c>
    </row>
    <row r="2988" spans="1:1">
      <c r="A2988">
        <v>58378</v>
      </c>
    </row>
    <row r="2989" spans="1:1">
      <c r="A2989">
        <v>58386</v>
      </c>
    </row>
    <row r="2990" spans="1:1">
      <c r="A2990">
        <v>58416</v>
      </c>
    </row>
    <row r="2991" spans="1:1">
      <c r="A2991">
        <v>58432</v>
      </c>
    </row>
    <row r="2992" spans="1:1">
      <c r="A2992">
        <v>58440</v>
      </c>
    </row>
    <row r="2993" spans="1:1">
      <c r="A2993">
        <v>58467</v>
      </c>
    </row>
    <row r="2994" spans="1:1">
      <c r="A2994">
        <v>58475</v>
      </c>
    </row>
    <row r="2995" spans="1:1">
      <c r="A2995">
        <v>58483</v>
      </c>
    </row>
    <row r="2996" spans="1:1">
      <c r="A2996">
        <v>58505</v>
      </c>
    </row>
    <row r="2997" spans="1:1">
      <c r="A2997">
        <v>58513</v>
      </c>
    </row>
    <row r="2998" spans="1:1">
      <c r="A2998">
        <v>58521</v>
      </c>
    </row>
    <row r="2999" spans="1:1">
      <c r="A2999">
        <v>58548</v>
      </c>
    </row>
    <row r="3000" spans="1:1">
      <c r="A3000">
        <v>58556</v>
      </c>
    </row>
    <row r="3001" spans="1:1">
      <c r="A3001">
        <v>58564</v>
      </c>
    </row>
    <row r="3002" spans="1:1">
      <c r="A3002">
        <v>58572</v>
      </c>
    </row>
    <row r="3003" spans="1:1">
      <c r="A3003">
        <v>58599</v>
      </c>
    </row>
    <row r="3004" spans="1:1">
      <c r="A3004">
        <v>58602</v>
      </c>
    </row>
    <row r="3005" spans="1:1">
      <c r="A3005">
        <v>58629</v>
      </c>
    </row>
    <row r="3006" spans="1:1">
      <c r="A3006">
        <v>58637</v>
      </c>
    </row>
    <row r="3007" spans="1:1">
      <c r="A3007">
        <v>58653</v>
      </c>
    </row>
    <row r="3008" spans="1:1">
      <c r="A3008">
        <v>58661</v>
      </c>
    </row>
    <row r="3009" spans="1:1">
      <c r="A3009">
        <v>58670</v>
      </c>
    </row>
    <row r="3010" spans="1:1">
      <c r="A3010">
        <v>58688</v>
      </c>
    </row>
    <row r="3011" spans="1:1">
      <c r="A3011">
        <v>58696</v>
      </c>
    </row>
    <row r="3012" spans="1:1">
      <c r="A3012">
        <v>58700</v>
      </c>
    </row>
    <row r="3013" spans="1:1">
      <c r="A3013">
        <v>58726</v>
      </c>
    </row>
    <row r="3014" spans="1:1">
      <c r="A3014">
        <v>58734</v>
      </c>
    </row>
    <row r="3015" spans="1:1">
      <c r="A3015">
        <v>58742</v>
      </c>
    </row>
    <row r="3016" spans="1:1">
      <c r="A3016">
        <v>58750</v>
      </c>
    </row>
    <row r="3017" spans="1:1">
      <c r="A3017">
        <v>58769</v>
      </c>
    </row>
    <row r="3018" spans="1:1">
      <c r="A3018">
        <v>58777</v>
      </c>
    </row>
    <row r="3019" spans="1:1">
      <c r="A3019">
        <v>58785</v>
      </c>
    </row>
    <row r="3020" spans="1:1">
      <c r="A3020">
        <v>58807</v>
      </c>
    </row>
    <row r="3021" spans="1:1">
      <c r="A3021">
        <v>58815</v>
      </c>
    </row>
    <row r="3022" spans="1:1">
      <c r="A3022">
        <v>58823</v>
      </c>
    </row>
    <row r="3023" spans="1:1">
      <c r="A3023">
        <v>58840</v>
      </c>
    </row>
    <row r="3024" spans="1:1">
      <c r="A3024">
        <v>58858</v>
      </c>
    </row>
    <row r="3025" spans="1:1">
      <c r="A3025">
        <v>58866</v>
      </c>
    </row>
    <row r="3026" spans="1:1">
      <c r="A3026">
        <v>58874</v>
      </c>
    </row>
    <row r="3027" spans="1:1">
      <c r="A3027">
        <v>58882</v>
      </c>
    </row>
    <row r="3028" spans="1:1">
      <c r="A3028">
        <v>58890</v>
      </c>
    </row>
    <row r="3029" spans="1:1">
      <c r="A3029">
        <v>58904</v>
      </c>
    </row>
    <row r="3030" spans="1:1">
      <c r="A3030">
        <v>58912</v>
      </c>
    </row>
    <row r="3031" spans="1:1">
      <c r="A3031">
        <v>58947</v>
      </c>
    </row>
    <row r="3032" spans="1:1">
      <c r="A3032">
        <v>58955</v>
      </c>
    </row>
    <row r="3033" spans="1:1">
      <c r="A3033">
        <v>58971</v>
      </c>
    </row>
    <row r="3034" spans="1:1">
      <c r="A3034">
        <v>58998</v>
      </c>
    </row>
    <row r="3035" spans="1:1">
      <c r="A3035">
        <v>59005</v>
      </c>
    </row>
    <row r="3036" spans="1:1">
      <c r="A3036">
        <v>59013</v>
      </c>
    </row>
    <row r="3037" spans="1:1">
      <c r="A3037">
        <v>59030</v>
      </c>
    </row>
    <row r="3038" spans="1:1">
      <c r="A3038">
        <v>59056</v>
      </c>
    </row>
    <row r="3039" spans="1:1">
      <c r="A3039">
        <v>59064</v>
      </c>
    </row>
    <row r="3040" spans="1:1">
      <c r="A3040">
        <v>59072</v>
      </c>
    </row>
    <row r="3041" spans="1:1">
      <c r="A3041">
        <v>59099</v>
      </c>
    </row>
    <row r="3042" spans="1:1">
      <c r="A3042">
        <v>59129</v>
      </c>
    </row>
    <row r="3043" spans="1:1">
      <c r="A3043">
        <v>59145</v>
      </c>
    </row>
    <row r="3044" spans="1:1">
      <c r="A3044">
        <v>59161</v>
      </c>
    </row>
    <row r="3045" spans="1:1">
      <c r="A3045">
        <v>59170</v>
      </c>
    </row>
    <row r="3046" spans="1:1">
      <c r="A3046">
        <v>59188</v>
      </c>
    </row>
    <row r="3047" spans="1:1">
      <c r="A3047">
        <v>59196</v>
      </c>
    </row>
    <row r="3048" spans="1:1">
      <c r="A3048">
        <v>59200</v>
      </c>
    </row>
    <row r="3049" spans="1:1">
      <c r="A3049">
        <v>59218</v>
      </c>
    </row>
    <row r="3050" spans="1:1">
      <c r="A3050">
        <v>59226</v>
      </c>
    </row>
    <row r="3051" spans="1:1">
      <c r="A3051">
        <v>59234</v>
      </c>
    </row>
    <row r="3052" spans="1:1">
      <c r="A3052">
        <v>59242</v>
      </c>
    </row>
    <row r="3053" spans="1:1">
      <c r="A3053">
        <v>59250</v>
      </c>
    </row>
    <row r="3054" spans="1:1">
      <c r="A3054">
        <v>59269</v>
      </c>
    </row>
    <row r="3055" spans="1:1">
      <c r="A3055">
        <v>59277</v>
      </c>
    </row>
    <row r="3056" spans="1:1">
      <c r="A3056">
        <v>59285</v>
      </c>
    </row>
    <row r="3057" spans="1:1">
      <c r="A3057">
        <v>59293</v>
      </c>
    </row>
    <row r="3058" spans="1:1">
      <c r="A3058">
        <v>59307</v>
      </c>
    </row>
    <row r="3059" spans="1:1">
      <c r="A3059">
        <v>59315</v>
      </c>
    </row>
    <row r="3060" spans="1:1">
      <c r="A3060">
        <v>59323</v>
      </c>
    </row>
    <row r="3061" spans="1:1">
      <c r="A3061">
        <v>59331</v>
      </c>
    </row>
    <row r="3062" spans="1:1">
      <c r="A3062">
        <v>59340</v>
      </c>
    </row>
    <row r="3063" spans="1:1">
      <c r="A3063">
        <v>59358</v>
      </c>
    </row>
    <row r="3064" spans="1:1">
      <c r="A3064">
        <v>59366</v>
      </c>
    </row>
    <row r="3065" spans="1:1">
      <c r="A3065">
        <v>59374</v>
      </c>
    </row>
    <row r="3066" spans="1:1">
      <c r="A3066">
        <v>59382</v>
      </c>
    </row>
    <row r="3067" spans="1:1">
      <c r="A3067">
        <v>59390</v>
      </c>
    </row>
    <row r="3068" spans="1:1">
      <c r="A3068">
        <v>59420</v>
      </c>
    </row>
    <row r="3069" spans="1:1">
      <c r="A3069">
        <v>59447</v>
      </c>
    </row>
    <row r="3070" spans="1:1">
      <c r="A3070">
        <v>59463</v>
      </c>
    </row>
    <row r="3071" spans="1:1">
      <c r="A3071">
        <v>59471</v>
      </c>
    </row>
    <row r="3072" spans="1:1">
      <c r="A3072">
        <v>59498</v>
      </c>
    </row>
    <row r="3073" spans="1:1">
      <c r="A3073">
        <v>59501</v>
      </c>
    </row>
    <row r="3074" spans="1:1">
      <c r="A3074">
        <v>59510</v>
      </c>
    </row>
    <row r="3075" spans="1:1">
      <c r="A3075">
        <v>59528</v>
      </c>
    </row>
    <row r="3076" spans="1:1">
      <c r="A3076">
        <v>59536</v>
      </c>
    </row>
    <row r="3077" spans="1:1">
      <c r="A3077">
        <v>59544</v>
      </c>
    </row>
    <row r="3078" spans="1:1">
      <c r="A3078">
        <v>59579</v>
      </c>
    </row>
    <row r="3079" spans="1:1">
      <c r="A3079">
        <v>59587</v>
      </c>
    </row>
    <row r="3080" spans="1:1">
      <c r="A3080">
        <v>59595</v>
      </c>
    </row>
    <row r="3081" spans="1:1">
      <c r="A3081">
        <v>59609</v>
      </c>
    </row>
    <row r="3082" spans="1:1">
      <c r="A3082">
        <v>59617</v>
      </c>
    </row>
    <row r="3083" spans="1:1">
      <c r="A3083">
        <v>59625</v>
      </c>
    </row>
    <row r="3084" spans="1:1">
      <c r="A3084">
        <v>59641</v>
      </c>
    </row>
    <row r="3085" spans="1:1">
      <c r="A3085">
        <v>59676</v>
      </c>
    </row>
    <row r="3086" spans="1:1">
      <c r="A3086">
        <v>59684</v>
      </c>
    </row>
    <row r="3087" spans="1:1">
      <c r="A3087">
        <v>59730</v>
      </c>
    </row>
    <row r="3088" spans="1:1">
      <c r="A3088">
        <v>59749</v>
      </c>
    </row>
    <row r="3089" spans="1:1">
      <c r="A3089">
        <v>59757</v>
      </c>
    </row>
    <row r="3090" spans="1:1">
      <c r="A3090">
        <v>59765</v>
      </c>
    </row>
    <row r="3091" spans="1:1">
      <c r="A3091">
        <v>59790</v>
      </c>
    </row>
    <row r="3092" spans="1:1">
      <c r="A3092">
        <v>59803</v>
      </c>
    </row>
    <row r="3093" spans="1:1">
      <c r="A3093">
        <v>59811</v>
      </c>
    </row>
    <row r="3094" spans="1:1">
      <c r="A3094">
        <v>59854</v>
      </c>
    </row>
    <row r="3095" spans="1:1">
      <c r="A3095">
        <v>59862</v>
      </c>
    </row>
    <row r="3096" spans="1:1">
      <c r="A3096">
        <v>59889</v>
      </c>
    </row>
    <row r="3097" spans="1:1">
      <c r="A3097">
        <v>59919</v>
      </c>
    </row>
    <row r="3098" spans="1:1">
      <c r="A3098">
        <v>59927</v>
      </c>
    </row>
    <row r="3099" spans="1:1">
      <c r="A3099">
        <v>59935</v>
      </c>
    </row>
    <row r="3100" spans="1:1">
      <c r="A3100">
        <v>59943</v>
      </c>
    </row>
    <row r="3101" spans="1:1">
      <c r="A3101">
        <v>59978</v>
      </c>
    </row>
    <row r="3102" spans="1:1">
      <c r="A3102">
        <v>59994</v>
      </c>
    </row>
    <row r="3103" spans="1:1">
      <c r="A3103">
        <v>60038</v>
      </c>
    </row>
    <row r="3104" spans="1:1">
      <c r="A3104">
        <v>60046</v>
      </c>
    </row>
    <row r="3105" spans="1:1">
      <c r="A3105">
        <v>60089</v>
      </c>
    </row>
    <row r="3106" spans="1:1">
      <c r="A3106">
        <v>60097</v>
      </c>
    </row>
    <row r="3107" spans="1:1">
      <c r="A3107">
        <v>60100</v>
      </c>
    </row>
    <row r="3108" spans="1:1">
      <c r="A3108">
        <v>60119</v>
      </c>
    </row>
    <row r="3109" spans="1:1">
      <c r="A3109">
        <v>60127</v>
      </c>
    </row>
    <row r="3110" spans="1:1">
      <c r="A3110">
        <v>60135</v>
      </c>
    </row>
    <row r="3111" spans="1:1">
      <c r="A3111">
        <v>60160</v>
      </c>
    </row>
    <row r="3112" spans="1:1">
      <c r="A3112">
        <v>60178</v>
      </c>
    </row>
    <row r="3113" spans="1:1">
      <c r="A3113">
        <v>60186</v>
      </c>
    </row>
    <row r="3114" spans="1:1">
      <c r="A3114">
        <v>60194</v>
      </c>
    </row>
    <row r="3115" spans="1:1">
      <c r="A3115">
        <v>60208</v>
      </c>
    </row>
    <row r="3116" spans="1:1">
      <c r="A3116">
        <v>60216</v>
      </c>
    </row>
    <row r="3117" spans="1:1">
      <c r="A3117">
        <v>60224</v>
      </c>
    </row>
    <row r="3118" spans="1:1">
      <c r="A3118">
        <v>60232</v>
      </c>
    </row>
    <row r="3119" spans="1:1">
      <c r="A3119">
        <v>60240</v>
      </c>
    </row>
    <row r="3120" spans="1:1">
      <c r="A3120">
        <v>60259</v>
      </c>
    </row>
    <row r="3121" spans="1:1">
      <c r="A3121">
        <v>60267</v>
      </c>
    </row>
    <row r="3122" spans="1:1">
      <c r="A3122">
        <v>60283</v>
      </c>
    </row>
    <row r="3123" spans="1:1">
      <c r="A3123">
        <v>60291</v>
      </c>
    </row>
    <row r="3124" spans="1:1">
      <c r="A3124">
        <v>60305</v>
      </c>
    </row>
    <row r="3125" spans="1:1">
      <c r="A3125">
        <v>60313</v>
      </c>
    </row>
    <row r="3126" spans="1:1">
      <c r="A3126">
        <v>60356</v>
      </c>
    </row>
    <row r="3127" spans="1:1">
      <c r="A3127">
        <v>60364</v>
      </c>
    </row>
    <row r="3128" spans="1:1">
      <c r="A3128">
        <v>60372</v>
      </c>
    </row>
    <row r="3129" spans="1:1">
      <c r="A3129">
        <v>60380</v>
      </c>
    </row>
    <row r="3130" spans="1:1">
      <c r="A3130">
        <v>60429</v>
      </c>
    </row>
    <row r="3131" spans="1:1">
      <c r="A3131">
        <v>60445</v>
      </c>
    </row>
    <row r="3132" spans="1:1">
      <c r="A3132">
        <v>60453</v>
      </c>
    </row>
    <row r="3133" spans="1:1">
      <c r="A3133">
        <v>60461</v>
      </c>
    </row>
    <row r="3134" spans="1:1">
      <c r="A3134">
        <v>60470</v>
      </c>
    </row>
    <row r="3135" spans="1:1">
      <c r="A3135">
        <v>60488</v>
      </c>
    </row>
    <row r="3136" spans="1:1">
      <c r="A3136">
        <v>60496</v>
      </c>
    </row>
    <row r="3137" spans="1:1">
      <c r="A3137">
        <v>60500</v>
      </c>
    </row>
    <row r="3138" spans="1:1">
      <c r="A3138">
        <v>60518</v>
      </c>
    </row>
    <row r="3139" spans="1:1">
      <c r="A3139">
        <v>60526</v>
      </c>
    </row>
    <row r="3140" spans="1:1">
      <c r="A3140">
        <v>60534</v>
      </c>
    </row>
    <row r="3141" spans="1:1">
      <c r="A3141">
        <v>60569</v>
      </c>
    </row>
    <row r="3142" spans="1:1">
      <c r="A3142">
        <v>60577</v>
      </c>
    </row>
    <row r="3143" spans="1:1">
      <c r="A3143">
        <v>60615</v>
      </c>
    </row>
    <row r="3144" spans="1:1">
      <c r="A3144">
        <v>60631</v>
      </c>
    </row>
    <row r="3145" spans="1:1">
      <c r="A3145">
        <v>60658</v>
      </c>
    </row>
    <row r="3146" spans="1:1">
      <c r="A3146">
        <v>60666</v>
      </c>
    </row>
    <row r="3147" spans="1:1">
      <c r="A3147">
        <v>60674</v>
      </c>
    </row>
    <row r="3148" spans="1:1">
      <c r="A3148">
        <v>60682</v>
      </c>
    </row>
    <row r="3149" spans="1:1">
      <c r="A3149">
        <v>60690</v>
      </c>
    </row>
    <row r="3150" spans="1:1">
      <c r="A3150">
        <v>60704</v>
      </c>
    </row>
    <row r="3151" spans="1:1">
      <c r="A3151">
        <v>60712</v>
      </c>
    </row>
    <row r="3152" spans="1:1">
      <c r="A3152">
        <v>60720</v>
      </c>
    </row>
    <row r="3153" spans="1:1">
      <c r="A3153">
        <v>60739</v>
      </c>
    </row>
    <row r="3154" spans="1:1">
      <c r="A3154">
        <v>60747</v>
      </c>
    </row>
    <row r="3155" spans="1:1">
      <c r="A3155">
        <v>60763</v>
      </c>
    </row>
    <row r="3156" spans="1:1">
      <c r="A3156">
        <v>60771</v>
      </c>
    </row>
    <row r="3157" spans="1:1">
      <c r="A3157">
        <v>60780</v>
      </c>
    </row>
    <row r="3158" spans="1:1">
      <c r="A3158">
        <v>60810</v>
      </c>
    </row>
    <row r="3159" spans="1:1">
      <c r="A3159">
        <v>60828</v>
      </c>
    </row>
    <row r="3160" spans="1:1">
      <c r="A3160">
        <v>60836</v>
      </c>
    </row>
    <row r="3161" spans="1:1">
      <c r="A3161">
        <v>60844</v>
      </c>
    </row>
    <row r="3162" spans="1:1">
      <c r="A3162">
        <v>60852</v>
      </c>
    </row>
    <row r="3163" spans="1:1">
      <c r="A3163">
        <v>60860</v>
      </c>
    </row>
    <row r="3164" spans="1:1">
      <c r="A3164">
        <v>60879</v>
      </c>
    </row>
    <row r="3165" spans="1:1">
      <c r="A3165">
        <v>60887</v>
      </c>
    </row>
    <row r="3166" spans="1:1">
      <c r="A3166">
        <v>60917</v>
      </c>
    </row>
    <row r="3167" spans="1:1">
      <c r="A3167">
        <v>60925</v>
      </c>
    </row>
    <row r="3168" spans="1:1">
      <c r="A3168">
        <v>60933</v>
      </c>
    </row>
    <row r="3169" spans="1:1">
      <c r="A3169">
        <v>60950</v>
      </c>
    </row>
    <row r="3170" spans="1:1">
      <c r="A3170">
        <v>60968</v>
      </c>
    </row>
    <row r="3171" spans="1:1">
      <c r="A3171">
        <v>60976</v>
      </c>
    </row>
    <row r="3172" spans="1:1">
      <c r="A3172">
        <v>60992</v>
      </c>
    </row>
    <row r="3173" spans="1:1">
      <c r="A3173">
        <v>61000</v>
      </c>
    </row>
    <row r="3174" spans="1:1">
      <c r="A3174">
        <v>61018</v>
      </c>
    </row>
    <row r="3175" spans="1:1">
      <c r="A3175">
        <v>61026</v>
      </c>
    </row>
    <row r="3176" spans="1:1">
      <c r="A3176">
        <v>61042</v>
      </c>
    </row>
    <row r="3177" spans="1:1">
      <c r="A3177">
        <v>61050</v>
      </c>
    </row>
    <row r="3178" spans="1:1">
      <c r="A3178">
        <v>61069</v>
      </c>
    </row>
    <row r="3179" spans="1:1">
      <c r="A3179">
        <v>61085</v>
      </c>
    </row>
    <row r="3180" spans="1:1">
      <c r="A3180">
        <v>61093</v>
      </c>
    </row>
    <row r="3181" spans="1:1">
      <c r="A3181">
        <v>61107</v>
      </c>
    </row>
    <row r="3182" spans="1:1">
      <c r="A3182">
        <v>61115</v>
      </c>
    </row>
    <row r="3183" spans="1:1">
      <c r="A3183">
        <v>61123</v>
      </c>
    </row>
    <row r="3184" spans="1:1">
      <c r="A3184">
        <v>61131</v>
      </c>
    </row>
    <row r="3185" spans="1:1">
      <c r="A3185">
        <v>61158</v>
      </c>
    </row>
    <row r="3186" spans="1:1">
      <c r="A3186">
        <v>61174</v>
      </c>
    </row>
    <row r="3187" spans="1:1">
      <c r="A3187">
        <v>61190</v>
      </c>
    </row>
    <row r="3188" spans="1:1">
      <c r="A3188">
        <v>61204</v>
      </c>
    </row>
    <row r="3189" spans="1:1">
      <c r="A3189">
        <v>61212</v>
      </c>
    </row>
    <row r="3190" spans="1:1">
      <c r="A3190">
        <v>61239</v>
      </c>
    </row>
    <row r="3191" spans="1:1">
      <c r="A3191">
        <v>61247</v>
      </c>
    </row>
    <row r="3192" spans="1:1">
      <c r="A3192">
        <v>61280</v>
      </c>
    </row>
    <row r="3193" spans="1:1">
      <c r="A3193">
        <v>61298</v>
      </c>
    </row>
    <row r="3194" spans="1:1">
      <c r="A3194">
        <v>61301</v>
      </c>
    </row>
    <row r="3195" spans="1:1">
      <c r="A3195">
        <v>61344</v>
      </c>
    </row>
    <row r="3196" spans="1:1">
      <c r="A3196">
        <v>61352</v>
      </c>
    </row>
    <row r="3197" spans="1:1">
      <c r="A3197">
        <v>61360</v>
      </c>
    </row>
    <row r="3198" spans="1:1">
      <c r="A3198">
        <v>61387</v>
      </c>
    </row>
    <row r="3199" spans="1:1">
      <c r="A3199">
        <v>61395</v>
      </c>
    </row>
    <row r="3200" spans="1:1">
      <c r="A3200">
        <v>61409</v>
      </c>
    </row>
    <row r="3201" spans="1:1">
      <c r="A3201">
        <v>61417</v>
      </c>
    </row>
    <row r="3202" spans="1:1">
      <c r="A3202">
        <v>61425</v>
      </c>
    </row>
    <row r="3203" spans="1:1">
      <c r="A3203">
        <v>61441</v>
      </c>
    </row>
    <row r="3204" spans="1:1">
      <c r="A3204">
        <v>61450</v>
      </c>
    </row>
    <row r="3205" spans="1:1">
      <c r="A3205">
        <v>61468</v>
      </c>
    </row>
    <row r="3206" spans="1:1">
      <c r="A3206">
        <v>61514</v>
      </c>
    </row>
    <row r="3207" spans="1:1">
      <c r="A3207">
        <v>61549</v>
      </c>
    </row>
    <row r="3208" spans="1:1">
      <c r="A3208">
        <v>61557</v>
      </c>
    </row>
    <row r="3209" spans="1:1">
      <c r="A3209">
        <v>61565</v>
      </c>
    </row>
    <row r="3210" spans="1:1">
      <c r="A3210">
        <v>61581</v>
      </c>
    </row>
    <row r="3211" spans="1:1">
      <c r="A3211">
        <v>61590</v>
      </c>
    </row>
    <row r="3212" spans="1:1">
      <c r="A3212">
        <v>61620</v>
      </c>
    </row>
    <row r="3213" spans="1:1">
      <c r="A3213">
        <v>61638</v>
      </c>
    </row>
    <row r="3214" spans="1:1">
      <c r="A3214">
        <v>61654</v>
      </c>
    </row>
    <row r="3215" spans="1:1">
      <c r="A3215">
        <v>61689</v>
      </c>
    </row>
    <row r="3216" spans="1:1">
      <c r="A3216">
        <v>61700</v>
      </c>
    </row>
    <row r="3217" spans="1:1">
      <c r="A3217">
        <v>61719</v>
      </c>
    </row>
    <row r="3218" spans="1:1">
      <c r="A3218">
        <v>61727</v>
      </c>
    </row>
    <row r="3219" spans="1:1">
      <c r="A3219">
        <v>61735</v>
      </c>
    </row>
    <row r="3220" spans="1:1">
      <c r="A3220">
        <v>61743</v>
      </c>
    </row>
    <row r="3221" spans="1:1">
      <c r="A3221">
        <v>61751</v>
      </c>
    </row>
    <row r="3222" spans="1:1">
      <c r="A3222">
        <v>61760</v>
      </c>
    </row>
    <row r="3223" spans="1:1">
      <c r="A3223">
        <v>61786</v>
      </c>
    </row>
    <row r="3224" spans="1:1">
      <c r="A3224">
        <v>61794</v>
      </c>
    </row>
    <row r="3225" spans="1:1">
      <c r="A3225">
        <v>61808</v>
      </c>
    </row>
    <row r="3226" spans="1:1">
      <c r="A3226">
        <v>61816</v>
      </c>
    </row>
    <row r="3227" spans="1:1">
      <c r="A3227">
        <v>61824</v>
      </c>
    </row>
    <row r="3228" spans="1:1">
      <c r="A3228">
        <v>61840</v>
      </c>
    </row>
    <row r="3229" spans="1:1">
      <c r="A3229">
        <v>61867</v>
      </c>
    </row>
    <row r="3230" spans="1:1">
      <c r="A3230">
        <v>61883</v>
      </c>
    </row>
    <row r="3231" spans="1:1">
      <c r="A3231">
        <v>61891</v>
      </c>
    </row>
    <row r="3232" spans="1:1">
      <c r="A3232">
        <v>61956</v>
      </c>
    </row>
    <row r="3233" spans="1:1">
      <c r="A3233">
        <v>61980</v>
      </c>
    </row>
    <row r="3234" spans="1:1">
      <c r="A3234">
        <v>61999</v>
      </c>
    </row>
    <row r="3235" spans="1:1">
      <c r="A3235">
        <v>62006</v>
      </c>
    </row>
    <row r="3236" spans="1:1">
      <c r="A3236">
        <v>62014</v>
      </c>
    </row>
    <row r="3237" spans="1:1">
      <c r="A3237">
        <v>62022</v>
      </c>
    </row>
    <row r="3238" spans="1:1">
      <c r="A3238">
        <v>62030</v>
      </c>
    </row>
    <row r="3239" spans="1:1">
      <c r="A3239">
        <v>62057</v>
      </c>
    </row>
    <row r="3240" spans="1:1">
      <c r="A3240">
        <v>62065</v>
      </c>
    </row>
    <row r="3241" spans="1:1">
      <c r="A3241">
        <v>62081</v>
      </c>
    </row>
    <row r="3242" spans="1:1">
      <c r="A3242">
        <v>62103</v>
      </c>
    </row>
    <row r="3243" spans="1:1">
      <c r="A3243">
        <v>62138</v>
      </c>
    </row>
    <row r="3244" spans="1:1">
      <c r="A3244">
        <v>62170</v>
      </c>
    </row>
    <row r="3245" spans="1:1">
      <c r="A3245">
        <v>62189</v>
      </c>
    </row>
    <row r="3246" spans="1:1">
      <c r="A3246">
        <v>62197</v>
      </c>
    </row>
    <row r="3247" spans="1:1">
      <c r="A3247">
        <v>62200</v>
      </c>
    </row>
    <row r="3248" spans="1:1">
      <c r="A3248">
        <v>62227</v>
      </c>
    </row>
    <row r="3249" spans="1:1">
      <c r="A3249">
        <v>62251</v>
      </c>
    </row>
    <row r="3250" spans="1:1">
      <c r="A3250">
        <v>62260</v>
      </c>
    </row>
    <row r="3251" spans="1:1">
      <c r="A3251">
        <v>62278</v>
      </c>
    </row>
    <row r="3252" spans="1:1">
      <c r="A3252">
        <v>62286</v>
      </c>
    </row>
    <row r="3253" spans="1:1">
      <c r="A3253">
        <v>62308</v>
      </c>
    </row>
    <row r="3254" spans="1:1">
      <c r="A3254">
        <v>62316</v>
      </c>
    </row>
    <row r="3255" spans="1:1">
      <c r="A3255">
        <v>62332</v>
      </c>
    </row>
    <row r="3256" spans="1:1">
      <c r="A3256">
        <v>62340</v>
      </c>
    </row>
    <row r="3257" spans="1:1">
      <c r="A3257">
        <v>62359</v>
      </c>
    </row>
    <row r="3258" spans="1:1">
      <c r="A3258">
        <v>62375</v>
      </c>
    </row>
    <row r="3259" spans="1:1">
      <c r="A3259">
        <v>62383</v>
      </c>
    </row>
    <row r="3260" spans="1:1">
      <c r="A3260">
        <v>62391</v>
      </c>
    </row>
    <row r="3261" spans="1:1">
      <c r="A3261">
        <v>62405</v>
      </c>
    </row>
    <row r="3262" spans="1:1">
      <c r="A3262">
        <v>62413</v>
      </c>
    </row>
    <row r="3263" spans="1:1">
      <c r="A3263">
        <v>62421</v>
      </c>
    </row>
    <row r="3264" spans="1:1">
      <c r="A3264">
        <v>62456</v>
      </c>
    </row>
    <row r="3265" spans="1:1">
      <c r="A3265">
        <v>62464</v>
      </c>
    </row>
    <row r="3266" spans="1:1">
      <c r="A3266">
        <v>62472</v>
      </c>
    </row>
    <row r="3267" spans="1:1">
      <c r="A3267">
        <v>62502</v>
      </c>
    </row>
    <row r="3268" spans="1:1">
      <c r="A3268">
        <v>62510</v>
      </c>
    </row>
    <row r="3269" spans="1:1">
      <c r="A3269">
        <v>62529</v>
      </c>
    </row>
    <row r="3270" spans="1:1">
      <c r="A3270">
        <v>62545</v>
      </c>
    </row>
    <row r="3271" spans="1:1">
      <c r="A3271">
        <v>62553</v>
      </c>
    </row>
    <row r="3272" spans="1:1">
      <c r="A3272">
        <v>62561</v>
      </c>
    </row>
    <row r="3273" spans="1:1">
      <c r="A3273">
        <v>62570</v>
      </c>
    </row>
    <row r="3274" spans="1:1">
      <c r="A3274">
        <v>62588</v>
      </c>
    </row>
    <row r="3275" spans="1:1">
      <c r="A3275">
        <v>62596</v>
      </c>
    </row>
    <row r="3276" spans="1:1">
      <c r="A3276">
        <v>62600</v>
      </c>
    </row>
    <row r="3277" spans="1:1">
      <c r="A3277">
        <v>62618</v>
      </c>
    </row>
    <row r="3278" spans="1:1">
      <c r="A3278">
        <v>62626</v>
      </c>
    </row>
    <row r="3279" spans="1:1">
      <c r="A3279">
        <v>62642</v>
      </c>
    </row>
    <row r="3280" spans="1:1">
      <c r="A3280">
        <v>62685</v>
      </c>
    </row>
    <row r="3281" spans="1:1">
      <c r="A3281">
        <v>62693</v>
      </c>
    </row>
    <row r="3282" spans="1:1">
      <c r="A3282">
        <v>62715</v>
      </c>
    </row>
    <row r="3283" spans="1:1">
      <c r="A3283">
        <v>62723</v>
      </c>
    </row>
    <row r="3284" spans="1:1">
      <c r="A3284">
        <v>62731</v>
      </c>
    </row>
    <row r="3285" spans="1:1">
      <c r="A3285">
        <v>62774</v>
      </c>
    </row>
    <row r="3286" spans="1:1">
      <c r="A3286">
        <v>62804</v>
      </c>
    </row>
    <row r="3287" spans="1:1">
      <c r="A3287">
        <v>62820</v>
      </c>
    </row>
    <row r="3288" spans="1:1">
      <c r="A3288">
        <v>62847</v>
      </c>
    </row>
    <row r="3289" spans="1:1">
      <c r="A3289">
        <v>62871</v>
      </c>
    </row>
    <row r="3290" spans="1:1">
      <c r="A3290">
        <v>62880</v>
      </c>
    </row>
    <row r="3291" spans="1:1">
      <c r="A3291">
        <v>62898</v>
      </c>
    </row>
    <row r="3292" spans="1:1">
      <c r="A3292">
        <v>62901</v>
      </c>
    </row>
    <row r="3293" spans="1:1">
      <c r="A3293">
        <v>62910</v>
      </c>
    </row>
    <row r="3294" spans="1:1">
      <c r="A3294">
        <v>62928</v>
      </c>
    </row>
    <row r="3295" spans="1:1">
      <c r="A3295">
        <v>62944</v>
      </c>
    </row>
    <row r="3296" spans="1:1">
      <c r="A3296">
        <v>62952</v>
      </c>
    </row>
    <row r="3297" spans="1:1">
      <c r="A3297">
        <v>62960</v>
      </c>
    </row>
    <row r="3298" spans="1:1">
      <c r="A3298">
        <v>62987</v>
      </c>
    </row>
    <row r="3299" spans="1:1">
      <c r="A3299">
        <v>63002</v>
      </c>
    </row>
    <row r="3300" spans="1:1">
      <c r="A3300">
        <v>63010</v>
      </c>
    </row>
    <row r="3301" spans="1:1">
      <c r="A3301">
        <v>63037</v>
      </c>
    </row>
    <row r="3302" spans="1:1">
      <c r="A3302">
        <v>63045</v>
      </c>
    </row>
    <row r="3303" spans="1:1">
      <c r="A3303">
        <v>63053</v>
      </c>
    </row>
    <row r="3304" spans="1:1">
      <c r="A3304">
        <v>63061</v>
      </c>
    </row>
    <row r="3305" spans="1:1">
      <c r="A3305">
        <v>63088</v>
      </c>
    </row>
    <row r="3306" spans="1:1">
      <c r="A3306">
        <v>63100</v>
      </c>
    </row>
    <row r="3307" spans="1:1">
      <c r="A3307">
        <v>63118</v>
      </c>
    </row>
    <row r="3308" spans="1:1">
      <c r="A3308">
        <v>63126</v>
      </c>
    </row>
    <row r="3309" spans="1:1">
      <c r="A3309">
        <v>63134</v>
      </c>
    </row>
    <row r="3310" spans="1:1">
      <c r="A3310">
        <v>63142</v>
      </c>
    </row>
    <row r="3311" spans="1:1">
      <c r="A3311">
        <v>63150</v>
      </c>
    </row>
    <row r="3312" spans="1:1">
      <c r="A3312">
        <v>63169</v>
      </c>
    </row>
    <row r="3313" spans="1:1">
      <c r="A3313">
        <v>63193</v>
      </c>
    </row>
    <row r="3314" spans="1:1">
      <c r="A3314">
        <v>63231</v>
      </c>
    </row>
    <row r="3315" spans="1:1">
      <c r="A3315">
        <v>63240</v>
      </c>
    </row>
    <row r="3316" spans="1:1">
      <c r="A3316">
        <v>63258</v>
      </c>
    </row>
    <row r="3317" spans="1:1">
      <c r="A3317">
        <v>63266</v>
      </c>
    </row>
    <row r="3318" spans="1:1">
      <c r="A3318">
        <v>63274</v>
      </c>
    </row>
    <row r="3319" spans="1:1">
      <c r="A3319">
        <v>63290</v>
      </c>
    </row>
    <row r="3320" spans="1:1">
      <c r="A3320">
        <v>63304</v>
      </c>
    </row>
    <row r="3321" spans="1:1">
      <c r="A3321">
        <v>63320</v>
      </c>
    </row>
    <row r="3322" spans="1:1">
      <c r="A3322">
        <v>63339</v>
      </c>
    </row>
    <row r="3323" spans="1:1">
      <c r="A3323">
        <v>63347</v>
      </c>
    </row>
    <row r="3324" spans="1:1">
      <c r="A3324">
        <v>63355</v>
      </c>
    </row>
    <row r="3325" spans="1:1">
      <c r="A3325">
        <v>63401</v>
      </c>
    </row>
    <row r="3326" spans="1:1">
      <c r="A3326">
        <v>63410</v>
      </c>
    </row>
    <row r="3327" spans="1:1">
      <c r="A3327">
        <v>63444</v>
      </c>
    </row>
    <row r="3328" spans="1:1">
      <c r="A3328">
        <v>63460</v>
      </c>
    </row>
    <row r="3329" spans="1:1">
      <c r="A3329">
        <v>63479</v>
      </c>
    </row>
    <row r="3330" spans="1:1">
      <c r="A3330">
        <v>63495</v>
      </c>
    </row>
    <row r="3331" spans="1:1">
      <c r="A3331">
        <v>63517</v>
      </c>
    </row>
    <row r="3332" spans="1:1">
      <c r="A3332">
        <v>63525</v>
      </c>
    </row>
    <row r="3333" spans="1:1">
      <c r="A3333">
        <v>63541</v>
      </c>
    </row>
    <row r="3334" spans="1:1">
      <c r="A3334">
        <v>63550</v>
      </c>
    </row>
    <row r="3335" spans="1:1">
      <c r="A3335">
        <v>63568</v>
      </c>
    </row>
    <row r="3336" spans="1:1">
      <c r="A3336">
        <v>63576</v>
      </c>
    </row>
    <row r="3337" spans="1:1">
      <c r="A3337">
        <v>63584</v>
      </c>
    </row>
    <row r="3338" spans="1:1">
      <c r="A3338">
        <v>63614</v>
      </c>
    </row>
    <row r="3339" spans="1:1">
      <c r="A3339">
        <v>63622</v>
      </c>
    </row>
    <row r="3340" spans="1:1">
      <c r="A3340">
        <v>63630</v>
      </c>
    </row>
    <row r="3341" spans="1:1">
      <c r="A3341">
        <v>63649</v>
      </c>
    </row>
    <row r="3342" spans="1:1">
      <c r="A3342">
        <v>63657</v>
      </c>
    </row>
    <row r="3343" spans="1:1">
      <c r="A3343">
        <v>63673</v>
      </c>
    </row>
    <row r="3344" spans="1:1">
      <c r="A3344">
        <v>63681</v>
      </c>
    </row>
    <row r="3345" spans="1:1">
      <c r="A3345">
        <v>63703</v>
      </c>
    </row>
    <row r="3346" spans="1:1">
      <c r="A3346">
        <v>63720</v>
      </c>
    </row>
    <row r="3347" spans="1:1">
      <c r="A3347">
        <v>63738</v>
      </c>
    </row>
    <row r="3348" spans="1:1">
      <c r="A3348">
        <v>63754</v>
      </c>
    </row>
    <row r="3349" spans="1:1">
      <c r="A3349">
        <v>63762</v>
      </c>
    </row>
    <row r="3350" spans="1:1">
      <c r="A3350">
        <v>63770</v>
      </c>
    </row>
    <row r="3351" spans="1:1">
      <c r="A3351">
        <v>63789</v>
      </c>
    </row>
    <row r="3352" spans="1:1">
      <c r="A3352">
        <v>63800</v>
      </c>
    </row>
    <row r="3353" spans="1:1">
      <c r="A3353">
        <v>63843</v>
      </c>
    </row>
    <row r="3354" spans="1:1">
      <c r="A3354">
        <v>63851</v>
      </c>
    </row>
    <row r="3355" spans="1:1">
      <c r="A3355">
        <v>63860</v>
      </c>
    </row>
    <row r="3356" spans="1:1">
      <c r="A3356">
        <v>63886</v>
      </c>
    </row>
    <row r="3357" spans="1:1">
      <c r="A3357">
        <v>63894</v>
      </c>
    </row>
    <row r="3358" spans="1:1">
      <c r="A3358">
        <v>63908</v>
      </c>
    </row>
    <row r="3359" spans="1:1">
      <c r="A3359">
        <v>63916</v>
      </c>
    </row>
    <row r="3360" spans="1:1">
      <c r="A3360">
        <v>63924</v>
      </c>
    </row>
    <row r="3361" spans="1:1">
      <c r="A3361">
        <v>63932</v>
      </c>
    </row>
    <row r="3362" spans="1:1">
      <c r="A3362">
        <v>63959</v>
      </c>
    </row>
    <row r="3363" spans="1:1">
      <c r="A3363">
        <v>63967</v>
      </c>
    </row>
    <row r="3364" spans="1:1">
      <c r="A3364">
        <v>63983</v>
      </c>
    </row>
    <row r="3365" spans="1:1">
      <c r="A3365">
        <v>63991</v>
      </c>
    </row>
    <row r="3366" spans="1:1">
      <c r="A3366">
        <v>64009</v>
      </c>
    </row>
    <row r="3367" spans="1:1">
      <c r="A3367">
        <v>64017</v>
      </c>
    </row>
    <row r="3368" spans="1:1">
      <c r="A3368">
        <v>64025</v>
      </c>
    </row>
    <row r="3369" spans="1:1">
      <c r="A3369">
        <v>64033</v>
      </c>
    </row>
    <row r="3370" spans="1:1">
      <c r="A3370">
        <v>64041</v>
      </c>
    </row>
    <row r="3371" spans="1:1">
      <c r="A3371">
        <v>64050</v>
      </c>
    </row>
    <row r="3372" spans="1:1">
      <c r="A3372">
        <v>64068</v>
      </c>
    </row>
    <row r="3373" spans="1:1">
      <c r="A3373">
        <v>64076</v>
      </c>
    </row>
    <row r="3374" spans="1:1">
      <c r="A3374">
        <v>64084</v>
      </c>
    </row>
    <row r="3375" spans="1:1">
      <c r="A3375">
        <v>64092</v>
      </c>
    </row>
    <row r="3376" spans="1:1">
      <c r="A3376">
        <v>64106</v>
      </c>
    </row>
    <row r="3377" spans="1:1">
      <c r="A3377">
        <v>64114</v>
      </c>
    </row>
    <row r="3378" spans="1:1">
      <c r="A3378">
        <v>64122</v>
      </c>
    </row>
    <row r="3379" spans="1:1">
      <c r="A3379">
        <v>64130</v>
      </c>
    </row>
    <row r="3380" spans="1:1">
      <c r="A3380">
        <v>64149</v>
      </c>
    </row>
    <row r="3381" spans="1:1">
      <c r="A3381">
        <v>64165</v>
      </c>
    </row>
    <row r="3382" spans="1:1">
      <c r="A3382">
        <v>64173</v>
      </c>
    </row>
    <row r="3383" spans="1:1">
      <c r="A3383">
        <v>64181</v>
      </c>
    </row>
    <row r="3384" spans="1:1">
      <c r="A3384">
        <v>64190</v>
      </c>
    </row>
    <row r="3385" spans="1:1">
      <c r="A3385">
        <v>64203</v>
      </c>
    </row>
    <row r="3386" spans="1:1">
      <c r="A3386">
        <v>64211</v>
      </c>
    </row>
    <row r="3387" spans="1:1">
      <c r="A3387">
        <v>64220</v>
      </c>
    </row>
    <row r="3388" spans="1:1">
      <c r="A3388">
        <v>64238</v>
      </c>
    </row>
    <row r="3389" spans="1:1">
      <c r="A3389">
        <v>64246</v>
      </c>
    </row>
    <row r="3390" spans="1:1">
      <c r="A3390">
        <v>64254</v>
      </c>
    </row>
    <row r="3391" spans="1:1">
      <c r="A3391">
        <v>64270</v>
      </c>
    </row>
    <row r="3392" spans="1:1">
      <c r="A3392">
        <v>64289</v>
      </c>
    </row>
    <row r="3393" spans="1:1">
      <c r="A3393">
        <v>64297</v>
      </c>
    </row>
    <row r="3394" spans="1:1">
      <c r="A3394">
        <v>64300</v>
      </c>
    </row>
    <row r="3395" spans="1:1">
      <c r="A3395">
        <v>64319</v>
      </c>
    </row>
    <row r="3396" spans="1:1">
      <c r="A3396">
        <v>64327</v>
      </c>
    </row>
    <row r="3397" spans="1:1">
      <c r="A3397">
        <v>64335</v>
      </c>
    </row>
    <row r="3398" spans="1:1">
      <c r="A3398">
        <v>64343</v>
      </c>
    </row>
    <row r="3399" spans="1:1">
      <c r="A3399">
        <v>64351</v>
      </c>
    </row>
    <row r="3400" spans="1:1">
      <c r="A3400">
        <v>64360</v>
      </c>
    </row>
    <row r="3401" spans="1:1">
      <c r="A3401">
        <v>64378</v>
      </c>
    </row>
    <row r="3402" spans="1:1">
      <c r="A3402">
        <v>64386</v>
      </c>
    </row>
    <row r="3403" spans="1:1">
      <c r="A3403">
        <v>64394</v>
      </c>
    </row>
    <row r="3404" spans="1:1">
      <c r="A3404">
        <v>64408</v>
      </c>
    </row>
    <row r="3405" spans="1:1">
      <c r="A3405">
        <v>64416</v>
      </c>
    </row>
    <row r="3406" spans="1:1">
      <c r="A3406">
        <v>64424</v>
      </c>
    </row>
    <row r="3407" spans="1:1">
      <c r="A3407">
        <v>64432</v>
      </c>
    </row>
    <row r="3408" spans="1:1">
      <c r="A3408">
        <v>64440</v>
      </c>
    </row>
    <row r="3409" spans="1:1">
      <c r="A3409">
        <v>64459</v>
      </c>
    </row>
    <row r="3410" spans="1:1">
      <c r="A3410">
        <v>64467</v>
      </c>
    </row>
    <row r="3411" spans="1:1">
      <c r="A3411">
        <v>64475</v>
      </c>
    </row>
    <row r="3412" spans="1:1">
      <c r="A3412">
        <v>64483</v>
      </c>
    </row>
    <row r="3413" spans="1:1">
      <c r="A3413">
        <v>64491</v>
      </c>
    </row>
    <row r="3414" spans="1:1">
      <c r="A3414">
        <v>64505</v>
      </c>
    </row>
    <row r="3415" spans="1:1">
      <c r="A3415">
        <v>64513</v>
      </c>
    </row>
    <row r="3416" spans="1:1">
      <c r="A3416">
        <v>64521</v>
      </c>
    </row>
    <row r="3417" spans="1:1">
      <c r="A3417">
        <v>64530</v>
      </c>
    </row>
    <row r="3418" spans="1:1">
      <c r="A3418">
        <v>64548</v>
      </c>
    </row>
    <row r="3419" spans="1:1">
      <c r="A3419">
        <v>64556</v>
      </c>
    </row>
    <row r="3420" spans="1:1">
      <c r="A3420">
        <v>64564</v>
      </c>
    </row>
    <row r="3421" spans="1:1">
      <c r="A3421">
        <v>64572</v>
      </c>
    </row>
    <row r="3422" spans="1:1">
      <c r="A3422">
        <v>64580</v>
      </c>
    </row>
    <row r="3423" spans="1:1">
      <c r="A3423">
        <v>64599</v>
      </c>
    </row>
    <row r="3424" spans="1:1">
      <c r="A3424">
        <v>64602</v>
      </c>
    </row>
    <row r="3425" spans="1:1">
      <c r="A3425">
        <v>64610</v>
      </c>
    </row>
    <row r="3426" spans="1:1">
      <c r="A3426">
        <v>64629</v>
      </c>
    </row>
    <row r="3427" spans="1:1">
      <c r="A3427">
        <v>64637</v>
      </c>
    </row>
    <row r="3428" spans="1:1">
      <c r="A3428">
        <v>64645</v>
      </c>
    </row>
    <row r="3429" spans="1:1">
      <c r="A3429">
        <v>64653</v>
      </c>
    </row>
    <row r="3430" spans="1:1">
      <c r="A3430">
        <v>64688</v>
      </c>
    </row>
    <row r="3431" spans="1:1">
      <c r="A3431">
        <v>64696</v>
      </c>
    </row>
    <row r="3432" spans="1:1">
      <c r="A3432">
        <v>64700</v>
      </c>
    </row>
    <row r="3433" spans="1:1">
      <c r="A3433">
        <v>64718</v>
      </c>
    </row>
    <row r="3434" spans="1:1">
      <c r="A3434">
        <v>64726</v>
      </c>
    </row>
    <row r="3435" spans="1:1">
      <c r="A3435">
        <v>64742</v>
      </c>
    </row>
    <row r="3436" spans="1:1">
      <c r="A3436">
        <v>64750</v>
      </c>
    </row>
    <row r="3437" spans="1:1">
      <c r="A3437">
        <v>64769</v>
      </c>
    </row>
    <row r="3438" spans="1:1">
      <c r="A3438">
        <v>64785</v>
      </c>
    </row>
    <row r="3439" spans="1:1">
      <c r="A3439">
        <v>64793</v>
      </c>
    </row>
    <row r="3440" spans="1:1">
      <c r="A3440">
        <v>64807</v>
      </c>
    </row>
    <row r="3441" spans="1:1">
      <c r="A3441">
        <v>64815</v>
      </c>
    </row>
    <row r="3442" spans="1:1">
      <c r="A3442">
        <v>64823</v>
      </c>
    </row>
    <row r="3443" spans="1:1">
      <c r="A3443">
        <v>64831</v>
      </c>
    </row>
    <row r="3444" spans="1:1">
      <c r="A3444">
        <v>64840</v>
      </c>
    </row>
    <row r="3445" spans="1:1">
      <c r="A3445">
        <v>64858</v>
      </c>
    </row>
    <row r="3446" spans="1:1">
      <c r="A3446">
        <v>64866</v>
      </c>
    </row>
    <row r="3447" spans="1:1">
      <c r="A3447">
        <v>64882</v>
      </c>
    </row>
    <row r="3448" spans="1:1">
      <c r="A3448">
        <v>64890</v>
      </c>
    </row>
    <row r="3449" spans="1:1">
      <c r="A3449">
        <v>64904</v>
      </c>
    </row>
    <row r="3450" spans="1:1">
      <c r="A3450">
        <v>64912</v>
      </c>
    </row>
    <row r="3451" spans="1:1">
      <c r="A3451">
        <v>64939</v>
      </c>
    </row>
    <row r="3452" spans="1:1">
      <c r="A3452">
        <v>64947</v>
      </c>
    </row>
    <row r="3453" spans="1:1">
      <c r="A3453">
        <v>64955</v>
      </c>
    </row>
    <row r="3454" spans="1:1">
      <c r="A3454">
        <v>64963</v>
      </c>
    </row>
    <row r="3455" spans="1:1">
      <c r="A3455">
        <v>64980</v>
      </c>
    </row>
    <row r="3456" spans="1:1">
      <c r="A3456">
        <v>64998</v>
      </c>
    </row>
    <row r="3457" spans="1:1">
      <c r="A3457">
        <v>65005</v>
      </c>
    </row>
    <row r="3458" spans="1:1">
      <c r="A3458">
        <v>65021</v>
      </c>
    </row>
    <row r="3459" spans="1:1">
      <c r="A3459">
        <v>65030</v>
      </c>
    </row>
    <row r="3460" spans="1:1">
      <c r="A3460">
        <v>65048</v>
      </c>
    </row>
    <row r="3461" spans="1:1">
      <c r="A3461">
        <v>65056</v>
      </c>
    </row>
    <row r="3462" spans="1:1">
      <c r="A3462">
        <v>65064</v>
      </c>
    </row>
    <row r="3463" spans="1:1">
      <c r="A3463">
        <v>65072</v>
      </c>
    </row>
    <row r="3464" spans="1:1">
      <c r="A3464">
        <v>65080</v>
      </c>
    </row>
    <row r="3465" spans="1:1">
      <c r="A3465">
        <v>65099</v>
      </c>
    </row>
    <row r="3466" spans="1:1">
      <c r="A3466">
        <v>65102</v>
      </c>
    </row>
    <row r="3467" spans="1:1">
      <c r="A3467">
        <v>65145</v>
      </c>
    </row>
    <row r="3468" spans="1:1">
      <c r="A3468">
        <v>65153</v>
      </c>
    </row>
    <row r="3469" spans="1:1">
      <c r="A3469">
        <v>65161</v>
      </c>
    </row>
    <row r="3470" spans="1:1">
      <c r="A3470">
        <v>65200</v>
      </c>
    </row>
    <row r="3471" spans="1:1">
      <c r="A3471">
        <v>65218</v>
      </c>
    </row>
    <row r="3472" spans="1:1">
      <c r="A3472">
        <v>65226</v>
      </c>
    </row>
    <row r="3473" spans="1:1">
      <c r="A3473">
        <v>65250</v>
      </c>
    </row>
    <row r="3474" spans="1:1">
      <c r="A3474">
        <v>65277</v>
      </c>
    </row>
    <row r="3475" spans="1:1">
      <c r="A3475">
        <v>65285</v>
      </c>
    </row>
    <row r="3476" spans="1:1">
      <c r="A3476">
        <v>65315</v>
      </c>
    </row>
    <row r="3477" spans="1:1">
      <c r="A3477">
        <v>65323</v>
      </c>
    </row>
    <row r="3478" spans="1:1">
      <c r="A3478">
        <v>65331</v>
      </c>
    </row>
    <row r="3479" spans="1:1">
      <c r="A3479">
        <v>65340</v>
      </c>
    </row>
    <row r="3480" spans="1:1">
      <c r="A3480">
        <v>65366</v>
      </c>
    </row>
    <row r="3481" spans="1:1">
      <c r="A3481">
        <v>65374</v>
      </c>
    </row>
    <row r="3482" spans="1:1">
      <c r="A3482">
        <v>65382</v>
      </c>
    </row>
    <row r="3483" spans="1:1">
      <c r="A3483">
        <v>65390</v>
      </c>
    </row>
    <row r="3484" spans="1:1">
      <c r="A3484">
        <v>65404</v>
      </c>
    </row>
    <row r="3485" spans="1:1">
      <c r="A3485">
        <v>65412</v>
      </c>
    </row>
    <row r="3486" spans="1:1">
      <c r="A3486">
        <v>65447</v>
      </c>
    </row>
    <row r="3487" spans="1:1">
      <c r="A3487">
        <v>65463</v>
      </c>
    </row>
    <row r="3488" spans="1:1">
      <c r="A3488">
        <v>65480</v>
      </c>
    </row>
    <row r="3489" spans="1:1">
      <c r="A3489">
        <v>65498</v>
      </c>
    </row>
    <row r="3490" spans="1:1">
      <c r="A3490">
        <v>65501</v>
      </c>
    </row>
    <row r="3491" spans="1:1">
      <c r="A3491">
        <v>65510</v>
      </c>
    </row>
    <row r="3492" spans="1:1">
      <c r="A3492">
        <v>65528</v>
      </c>
    </row>
    <row r="3493" spans="1:1">
      <c r="A3493">
        <v>65536</v>
      </c>
    </row>
    <row r="3494" spans="1:1">
      <c r="A3494">
        <v>65544</v>
      </c>
    </row>
    <row r="3495" spans="1:1">
      <c r="A3495">
        <v>65552</v>
      </c>
    </row>
    <row r="3496" spans="1:1">
      <c r="A3496">
        <v>65560</v>
      </c>
    </row>
    <row r="3497" spans="1:1">
      <c r="A3497">
        <v>65579</v>
      </c>
    </row>
    <row r="3498" spans="1:1">
      <c r="A3498">
        <v>65633</v>
      </c>
    </row>
    <row r="3499" spans="1:1">
      <c r="A3499">
        <v>65641</v>
      </c>
    </row>
    <row r="3500" spans="1:1">
      <c r="A3500">
        <v>65650</v>
      </c>
    </row>
    <row r="3501" spans="1:1">
      <c r="A3501">
        <v>65668</v>
      </c>
    </row>
    <row r="3502" spans="1:1">
      <c r="A3502">
        <v>65676</v>
      </c>
    </row>
    <row r="3503" spans="1:1">
      <c r="A3503">
        <v>65684</v>
      </c>
    </row>
    <row r="3504" spans="1:1">
      <c r="A3504">
        <v>65692</v>
      </c>
    </row>
    <row r="3505" spans="1:1">
      <c r="A3505">
        <v>65706</v>
      </c>
    </row>
    <row r="3506" spans="1:1">
      <c r="A3506">
        <v>65714</v>
      </c>
    </row>
    <row r="3507" spans="1:1">
      <c r="A3507">
        <v>65730</v>
      </c>
    </row>
    <row r="3508" spans="1:1">
      <c r="A3508">
        <v>65749</v>
      </c>
    </row>
    <row r="3509" spans="1:1">
      <c r="A3509">
        <v>65765</v>
      </c>
    </row>
    <row r="3510" spans="1:1">
      <c r="A3510">
        <v>65773</v>
      </c>
    </row>
    <row r="3511" spans="1:1">
      <c r="A3511">
        <v>65781</v>
      </c>
    </row>
    <row r="3512" spans="1:1">
      <c r="A3512">
        <v>65803</v>
      </c>
    </row>
    <row r="3513" spans="1:1">
      <c r="A3513">
        <v>65811</v>
      </c>
    </row>
    <row r="3514" spans="1:1">
      <c r="A3514">
        <v>65820</v>
      </c>
    </row>
    <row r="3515" spans="1:1">
      <c r="A3515">
        <v>65838</v>
      </c>
    </row>
    <row r="3516" spans="1:1">
      <c r="A3516">
        <v>65854</v>
      </c>
    </row>
    <row r="3517" spans="1:1">
      <c r="A3517">
        <v>65889</v>
      </c>
    </row>
    <row r="3518" spans="1:1">
      <c r="A3518">
        <v>65900</v>
      </c>
    </row>
    <row r="3519" spans="1:1">
      <c r="A3519">
        <v>65927</v>
      </c>
    </row>
    <row r="3520" spans="1:1">
      <c r="A3520">
        <v>65935</v>
      </c>
    </row>
    <row r="3521" spans="1:1">
      <c r="A3521">
        <v>65943</v>
      </c>
    </row>
    <row r="3522" spans="1:1">
      <c r="A3522">
        <v>65951</v>
      </c>
    </row>
    <row r="3523" spans="1:1">
      <c r="A3523">
        <v>65978</v>
      </c>
    </row>
    <row r="3524" spans="1:1">
      <c r="A3524">
        <v>65986</v>
      </c>
    </row>
    <row r="3525" spans="1:1">
      <c r="A3525">
        <v>65994</v>
      </c>
    </row>
    <row r="3526" spans="1:1">
      <c r="A3526">
        <v>66001</v>
      </c>
    </row>
    <row r="3527" spans="1:1">
      <c r="A3527">
        <v>66010</v>
      </c>
    </row>
    <row r="3528" spans="1:1">
      <c r="A3528">
        <v>66036</v>
      </c>
    </row>
    <row r="3529" spans="1:1">
      <c r="A3529">
        <v>66044</v>
      </c>
    </row>
    <row r="3530" spans="1:1">
      <c r="A3530">
        <v>66052</v>
      </c>
    </row>
    <row r="3531" spans="1:1">
      <c r="A3531">
        <v>66060</v>
      </c>
    </row>
    <row r="3532" spans="1:1">
      <c r="A3532">
        <v>66079</v>
      </c>
    </row>
    <row r="3533" spans="1:1">
      <c r="A3533">
        <v>66087</v>
      </c>
    </row>
    <row r="3534" spans="1:1">
      <c r="A3534">
        <v>66095</v>
      </c>
    </row>
    <row r="3535" spans="1:1">
      <c r="A3535">
        <v>66109</v>
      </c>
    </row>
    <row r="3536" spans="1:1">
      <c r="A3536">
        <v>66117</v>
      </c>
    </row>
    <row r="3537" spans="1:1">
      <c r="A3537">
        <v>66125</v>
      </c>
    </row>
    <row r="3538" spans="1:1">
      <c r="A3538">
        <v>66133</v>
      </c>
    </row>
    <row r="3539" spans="1:1">
      <c r="A3539">
        <v>66141</v>
      </c>
    </row>
    <row r="3540" spans="1:1">
      <c r="A3540">
        <v>66150</v>
      </c>
    </row>
    <row r="3541" spans="1:1">
      <c r="A3541">
        <v>66168</v>
      </c>
    </row>
    <row r="3542" spans="1:1">
      <c r="A3542">
        <v>66176</v>
      </c>
    </row>
    <row r="3543" spans="1:1">
      <c r="A3543">
        <v>66184</v>
      </c>
    </row>
    <row r="3544" spans="1:1">
      <c r="A3544">
        <v>66192</v>
      </c>
    </row>
    <row r="3545" spans="1:1">
      <c r="A3545">
        <v>66214</v>
      </c>
    </row>
    <row r="3546" spans="1:1">
      <c r="A3546">
        <v>66222</v>
      </c>
    </row>
    <row r="3547" spans="1:1">
      <c r="A3547">
        <v>66230</v>
      </c>
    </row>
    <row r="3548" spans="1:1">
      <c r="A3548">
        <v>66249</v>
      </c>
    </row>
    <row r="3549" spans="1:1">
      <c r="A3549">
        <v>66257</v>
      </c>
    </row>
    <row r="3550" spans="1:1">
      <c r="A3550">
        <v>66265</v>
      </c>
    </row>
    <row r="3551" spans="1:1">
      <c r="A3551">
        <v>66273</v>
      </c>
    </row>
    <row r="3552" spans="1:1">
      <c r="A3552">
        <v>66290</v>
      </c>
    </row>
    <row r="3553" spans="1:1">
      <c r="A3553">
        <v>66311</v>
      </c>
    </row>
    <row r="3554" spans="1:1">
      <c r="A3554">
        <v>66320</v>
      </c>
    </row>
    <row r="3555" spans="1:1">
      <c r="A3555">
        <v>66338</v>
      </c>
    </row>
    <row r="3556" spans="1:1">
      <c r="A3556">
        <v>66346</v>
      </c>
    </row>
    <row r="3557" spans="1:1">
      <c r="A3557">
        <v>66354</v>
      </c>
    </row>
    <row r="3558" spans="1:1">
      <c r="A3558">
        <v>66362</v>
      </c>
    </row>
    <row r="3559" spans="1:1">
      <c r="A3559">
        <v>66397</v>
      </c>
    </row>
    <row r="3560" spans="1:1">
      <c r="A3560">
        <v>66400</v>
      </c>
    </row>
    <row r="3561" spans="1:1">
      <c r="A3561">
        <v>66419</v>
      </c>
    </row>
    <row r="3562" spans="1:1">
      <c r="A3562">
        <v>66427</v>
      </c>
    </row>
    <row r="3563" spans="1:1">
      <c r="A3563">
        <v>66451</v>
      </c>
    </row>
    <row r="3564" spans="1:1">
      <c r="A3564">
        <v>66460</v>
      </c>
    </row>
    <row r="3565" spans="1:1">
      <c r="A3565">
        <v>66478</v>
      </c>
    </row>
    <row r="3566" spans="1:1">
      <c r="A3566">
        <v>66486</v>
      </c>
    </row>
    <row r="3567" spans="1:1">
      <c r="A3567">
        <v>66494</v>
      </c>
    </row>
    <row r="3568" spans="1:1">
      <c r="A3568">
        <v>66508</v>
      </c>
    </row>
    <row r="3569" spans="1:1">
      <c r="A3569">
        <v>66516</v>
      </c>
    </row>
    <row r="3570" spans="1:1">
      <c r="A3570">
        <v>66532</v>
      </c>
    </row>
    <row r="3571" spans="1:1">
      <c r="A3571">
        <v>66540</v>
      </c>
    </row>
    <row r="3572" spans="1:1">
      <c r="A3572">
        <v>66559</v>
      </c>
    </row>
    <row r="3573" spans="1:1">
      <c r="A3573">
        <v>66567</v>
      </c>
    </row>
    <row r="3574" spans="1:1">
      <c r="A3574">
        <v>66575</v>
      </c>
    </row>
    <row r="3575" spans="1:1">
      <c r="A3575">
        <v>66583</v>
      </c>
    </row>
    <row r="3576" spans="1:1">
      <c r="A3576">
        <v>66591</v>
      </c>
    </row>
    <row r="3577" spans="1:1">
      <c r="A3577">
        <v>66605</v>
      </c>
    </row>
    <row r="3578" spans="1:1">
      <c r="A3578">
        <v>66613</v>
      </c>
    </row>
    <row r="3579" spans="1:1">
      <c r="A3579">
        <v>66621</v>
      </c>
    </row>
    <row r="3580" spans="1:1">
      <c r="A3580">
        <v>66630</v>
      </c>
    </row>
    <row r="3581" spans="1:1">
      <c r="A3581">
        <v>66648</v>
      </c>
    </row>
    <row r="3582" spans="1:1">
      <c r="A3582">
        <v>66656</v>
      </c>
    </row>
    <row r="3583" spans="1:1">
      <c r="A3583">
        <v>66664</v>
      </c>
    </row>
    <row r="3584" spans="1:1">
      <c r="A3584">
        <v>66672</v>
      </c>
    </row>
    <row r="3585" spans="1:1">
      <c r="A3585">
        <v>66680</v>
      </c>
    </row>
    <row r="3586" spans="1:1">
      <c r="A3586">
        <v>66699</v>
      </c>
    </row>
    <row r="3587" spans="1:1">
      <c r="A3587">
        <v>66702</v>
      </c>
    </row>
    <row r="3588" spans="1:1">
      <c r="A3588">
        <v>66710</v>
      </c>
    </row>
    <row r="3589" spans="1:1">
      <c r="A3589">
        <v>66729</v>
      </c>
    </row>
    <row r="3590" spans="1:1">
      <c r="A3590">
        <v>66737</v>
      </c>
    </row>
    <row r="3591" spans="1:1">
      <c r="A3591">
        <v>66745</v>
      </c>
    </row>
    <row r="3592" spans="1:1">
      <c r="A3592">
        <v>66753</v>
      </c>
    </row>
    <row r="3593" spans="1:1">
      <c r="A3593">
        <v>66761</v>
      </c>
    </row>
    <row r="3594" spans="1:1">
      <c r="A3594">
        <v>66770</v>
      </c>
    </row>
    <row r="3595" spans="1:1">
      <c r="A3595">
        <v>66788</v>
      </c>
    </row>
    <row r="3596" spans="1:1">
      <c r="A3596">
        <v>66800</v>
      </c>
    </row>
    <row r="3597" spans="1:1">
      <c r="A3597">
        <v>66834</v>
      </c>
    </row>
    <row r="3598" spans="1:1">
      <c r="A3598">
        <v>66850</v>
      </c>
    </row>
    <row r="3599" spans="1:1">
      <c r="A3599">
        <v>66869</v>
      </c>
    </row>
    <row r="3600" spans="1:1">
      <c r="A3600">
        <v>66885</v>
      </c>
    </row>
    <row r="3601" spans="1:1">
      <c r="A3601">
        <v>66893</v>
      </c>
    </row>
    <row r="3602" spans="1:1">
      <c r="A3602">
        <v>66907</v>
      </c>
    </row>
    <row r="3603" spans="1:1">
      <c r="A3603">
        <v>66940</v>
      </c>
    </row>
    <row r="3604" spans="1:1">
      <c r="A3604">
        <v>66958</v>
      </c>
    </row>
    <row r="3605" spans="1:1">
      <c r="A3605">
        <v>66966</v>
      </c>
    </row>
    <row r="3606" spans="1:1">
      <c r="A3606">
        <v>66974</v>
      </c>
    </row>
    <row r="3607" spans="1:1">
      <c r="A3607">
        <v>66982</v>
      </c>
    </row>
    <row r="3608" spans="1:1">
      <c r="A3608">
        <v>66990</v>
      </c>
    </row>
    <row r="3609" spans="1:1">
      <c r="A3609">
        <v>67008</v>
      </c>
    </row>
    <row r="3610" spans="1:1">
      <c r="A3610">
        <v>67016</v>
      </c>
    </row>
    <row r="3611" spans="1:1">
      <c r="A3611">
        <v>67024</v>
      </c>
    </row>
    <row r="3612" spans="1:1">
      <c r="A3612">
        <v>67032</v>
      </c>
    </row>
    <row r="3613" spans="1:1">
      <c r="A3613">
        <v>67040</v>
      </c>
    </row>
    <row r="3614" spans="1:1">
      <c r="A3614">
        <v>67059</v>
      </c>
    </row>
    <row r="3615" spans="1:1">
      <c r="A3615">
        <v>67067</v>
      </c>
    </row>
    <row r="3616" spans="1:1">
      <c r="A3616">
        <v>67083</v>
      </c>
    </row>
    <row r="3617" spans="1:1">
      <c r="A3617">
        <v>67113</v>
      </c>
    </row>
    <row r="3618" spans="1:1">
      <c r="A3618">
        <v>67130</v>
      </c>
    </row>
    <row r="3619" spans="1:1">
      <c r="A3619">
        <v>67156</v>
      </c>
    </row>
    <row r="3620" spans="1:1">
      <c r="A3620">
        <v>67164</v>
      </c>
    </row>
    <row r="3621" spans="1:1">
      <c r="A3621">
        <v>67172</v>
      </c>
    </row>
    <row r="3622" spans="1:1">
      <c r="A3622">
        <v>67180</v>
      </c>
    </row>
    <row r="3623" spans="1:1">
      <c r="A3623">
        <v>67199</v>
      </c>
    </row>
    <row r="3624" spans="1:1">
      <c r="A3624">
        <v>67202</v>
      </c>
    </row>
    <row r="3625" spans="1:1">
      <c r="A3625">
        <v>67210</v>
      </c>
    </row>
    <row r="3626" spans="1:1">
      <c r="A3626">
        <v>67229</v>
      </c>
    </row>
    <row r="3627" spans="1:1">
      <c r="A3627">
        <v>67245</v>
      </c>
    </row>
    <row r="3628" spans="1:1">
      <c r="A3628">
        <v>67253</v>
      </c>
    </row>
    <row r="3629" spans="1:1">
      <c r="A3629">
        <v>67261</v>
      </c>
    </row>
    <row r="3630" spans="1:1">
      <c r="A3630">
        <v>67270</v>
      </c>
    </row>
    <row r="3631" spans="1:1">
      <c r="A3631">
        <v>67288</v>
      </c>
    </row>
    <row r="3632" spans="1:1">
      <c r="A3632">
        <v>67296</v>
      </c>
    </row>
    <row r="3633" spans="1:1">
      <c r="A3633">
        <v>67300</v>
      </c>
    </row>
    <row r="3634" spans="1:1">
      <c r="A3634">
        <v>67318</v>
      </c>
    </row>
    <row r="3635" spans="1:1">
      <c r="A3635">
        <v>67334</v>
      </c>
    </row>
    <row r="3636" spans="1:1">
      <c r="A3636">
        <v>67377</v>
      </c>
    </row>
    <row r="3637" spans="1:1">
      <c r="A3637">
        <v>67385</v>
      </c>
    </row>
    <row r="3638" spans="1:1">
      <c r="A3638">
        <v>67431</v>
      </c>
    </row>
    <row r="3639" spans="1:1">
      <c r="A3639">
        <v>67440</v>
      </c>
    </row>
    <row r="3640" spans="1:1">
      <c r="A3640">
        <v>67458</v>
      </c>
    </row>
    <row r="3641" spans="1:1">
      <c r="A3641">
        <v>67547</v>
      </c>
    </row>
    <row r="3642" spans="1:1">
      <c r="A3642">
        <v>67555</v>
      </c>
    </row>
    <row r="3643" spans="1:1">
      <c r="A3643">
        <v>67563</v>
      </c>
    </row>
    <row r="3644" spans="1:1">
      <c r="A3644">
        <v>67571</v>
      </c>
    </row>
    <row r="3645" spans="1:1">
      <c r="A3645">
        <v>67580</v>
      </c>
    </row>
    <row r="3646" spans="1:1">
      <c r="A3646">
        <v>67598</v>
      </c>
    </row>
    <row r="3647" spans="1:1">
      <c r="A3647">
        <v>67601</v>
      </c>
    </row>
    <row r="3648" spans="1:1">
      <c r="A3648">
        <v>67610</v>
      </c>
    </row>
    <row r="3649" spans="1:1">
      <c r="A3649">
        <v>67628</v>
      </c>
    </row>
    <row r="3650" spans="1:1">
      <c r="A3650">
        <v>67636</v>
      </c>
    </row>
    <row r="3651" spans="1:1">
      <c r="A3651">
        <v>67644</v>
      </c>
    </row>
    <row r="3652" spans="1:1">
      <c r="A3652">
        <v>67652</v>
      </c>
    </row>
    <row r="3653" spans="1:1">
      <c r="A3653">
        <v>67660</v>
      </c>
    </row>
    <row r="3654" spans="1:1">
      <c r="A3654">
        <v>67679</v>
      </c>
    </row>
    <row r="3655" spans="1:1">
      <c r="A3655">
        <v>67695</v>
      </c>
    </row>
    <row r="3656" spans="1:1">
      <c r="A3656">
        <v>67709</v>
      </c>
    </row>
    <row r="3657" spans="1:1">
      <c r="A3657">
        <v>67717</v>
      </c>
    </row>
    <row r="3658" spans="1:1">
      <c r="A3658">
        <v>67725</v>
      </c>
    </row>
    <row r="3659" spans="1:1">
      <c r="A3659">
        <v>67733</v>
      </c>
    </row>
    <row r="3660" spans="1:1">
      <c r="A3660">
        <v>67750</v>
      </c>
    </row>
    <row r="3661" spans="1:1">
      <c r="A3661">
        <v>67768</v>
      </c>
    </row>
    <row r="3662" spans="1:1">
      <c r="A3662">
        <v>67776</v>
      </c>
    </row>
    <row r="3663" spans="1:1">
      <c r="A3663">
        <v>67784</v>
      </c>
    </row>
    <row r="3664" spans="1:1">
      <c r="A3664">
        <v>67792</v>
      </c>
    </row>
    <row r="3665" spans="1:1">
      <c r="A3665">
        <v>67806</v>
      </c>
    </row>
    <row r="3666" spans="1:1">
      <c r="A3666">
        <v>67814</v>
      </c>
    </row>
    <row r="3667" spans="1:1">
      <c r="A3667">
        <v>67822</v>
      </c>
    </row>
    <row r="3668" spans="1:1">
      <c r="A3668">
        <v>67830</v>
      </c>
    </row>
    <row r="3669" spans="1:1">
      <c r="A3669">
        <v>67849</v>
      </c>
    </row>
    <row r="3670" spans="1:1">
      <c r="A3670">
        <v>67857</v>
      </c>
    </row>
    <row r="3671" spans="1:1">
      <c r="A3671">
        <v>67865</v>
      </c>
    </row>
    <row r="3672" spans="1:1">
      <c r="A3672">
        <v>67873</v>
      </c>
    </row>
    <row r="3673" spans="1:1">
      <c r="A3673">
        <v>67881</v>
      </c>
    </row>
    <row r="3674" spans="1:1">
      <c r="A3674">
        <v>67890</v>
      </c>
    </row>
    <row r="3675" spans="1:1">
      <c r="A3675">
        <v>67903</v>
      </c>
    </row>
    <row r="3676" spans="1:1">
      <c r="A3676">
        <v>67911</v>
      </c>
    </row>
    <row r="3677" spans="1:1">
      <c r="A3677">
        <v>67920</v>
      </c>
    </row>
    <row r="3678" spans="1:1">
      <c r="A3678">
        <v>67938</v>
      </c>
    </row>
    <row r="3679" spans="1:1">
      <c r="A3679">
        <v>67946</v>
      </c>
    </row>
    <row r="3680" spans="1:1">
      <c r="A3680">
        <v>67954</v>
      </c>
    </row>
    <row r="3681" spans="1:1">
      <c r="A3681">
        <v>67970</v>
      </c>
    </row>
    <row r="3682" spans="1:1">
      <c r="A3682">
        <v>67989</v>
      </c>
    </row>
    <row r="3683" spans="1:1">
      <c r="A3683">
        <v>67997</v>
      </c>
    </row>
    <row r="3684" spans="1:1">
      <c r="A3684">
        <v>68012</v>
      </c>
    </row>
    <row r="3685" spans="1:1">
      <c r="A3685">
        <v>68020</v>
      </c>
    </row>
    <row r="3686" spans="1:1">
      <c r="A3686">
        <v>68039</v>
      </c>
    </row>
    <row r="3687" spans="1:1">
      <c r="A3687">
        <v>68047</v>
      </c>
    </row>
    <row r="3688" spans="1:1">
      <c r="A3688">
        <v>68055</v>
      </c>
    </row>
    <row r="3689" spans="1:1">
      <c r="A3689">
        <v>68063</v>
      </c>
    </row>
    <row r="3690" spans="1:1">
      <c r="A3690">
        <v>68080</v>
      </c>
    </row>
    <row r="3691" spans="1:1">
      <c r="A3691">
        <v>68098</v>
      </c>
    </row>
    <row r="3692" spans="1:1">
      <c r="A3692">
        <v>68128</v>
      </c>
    </row>
    <row r="3693" spans="1:1">
      <c r="A3693">
        <v>68136</v>
      </c>
    </row>
    <row r="3694" spans="1:1">
      <c r="A3694">
        <v>68152</v>
      </c>
    </row>
    <row r="3695" spans="1:1">
      <c r="A3695">
        <v>68160</v>
      </c>
    </row>
    <row r="3696" spans="1:1">
      <c r="A3696">
        <v>68209</v>
      </c>
    </row>
    <row r="3697" spans="1:1">
      <c r="A3697">
        <v>68217</v>
      </c>
    </row>
    <row r="3698" spans="1:1">
      <c r="A3698">
        <v>68225</v>
      </c>
    </row>
    <row r="3699" spans="1:1">
      <c r="A3699">
        <v>68233</v>
      </c>
    </row>
    <row r="3700" spans="1:1">
      <c r="A3700">
        <v>68241</v>
      </c>
    </row>
    <row r="3701" spans="1:1">
      <c r="A3701">
        <v>68250</v>
      </c>
    </row>
    <row r="3702" spans="1:1">
      <c r="A3702">
        <v>68268</v>
      </c>
    </row>
    <row r="3703" spans="1:1">
      <c r="A3703">
        <v>68276</v>
      </c>
    </row>
    <row r="3704" spans="1:1">
      <c r="A3704">
        <v>68284</v>
      </c>
    </row>
    <row r="3705" spans="1:1">
      <c r="A3705">
        <v>68292</v>
      </c>
    </row>
    <row r="3706" spans="1:1">
      <c r="A3706">
        <v>68306</v>
      </c>
    </row>
    <row r="3707" spans="1:1">
      <c r="A3707">
        <v>68314</v>
      </c>
    </row>
    <row r="3708" spans="1:1">
      <c r="A3708">
        <v>68322</v>
      </c>
    </row>
    <row r="3709" spans="1:1">
      <c r="A3709">
        <v>68330</v>
      </c>
    </row>
    <row r="3710" spans="1:1">
      <c r="A3710">
        <v>68349</v>
      </c>
    </row>
    <row r="3711" spans="1:1">
      <c r="A3711">
        <v>68357</v>
      </c>
    </row>
    <row r="3712" spans="1:1">
      <c r="A3712">
        <v>68373</v>
      </c>
    </row>
    <row r="3713" spans="1:1">
      <c r="A3713">
        <v>68381</v>
      </c>
    </row>
    <row r="3714" spans="1:1">
      <c r="A3714">
        <v>68403</v>
      </c>
    </row>
    <row r="3715" spans="1:1">
      <c r="A3715">
        <v>68411</v>
      </c>
    </row>
    <row r="3716" spans="1:1">
      <c r="A3716">
        <v>68420</v>
      </c>
    </row>
    <row r="3717" spans="1:1">
      <c r="A3717">
        <v>68438</v>
      </c>
    </row>
    <row r="3718" spans="1:1">
      <c r="A3718">
        <v>68489</v>
      </c>
    </row>
    <row r="3719" spans="1:1">
      <c r="A3719">
        <v>68500</v>
      </c>
    </row>
    <row r="3720" spans="1:1">
      <c r="A3720">
        <v>68519</v>
      </c>
    </row>
    <row r="3721" spans="1:1">
      <c r="A3721">
        <v>68527</v>
      </c>
    </row>
    <row r="3722" spans="1:1">
      <c r="A3722">
        <v>68543</v>
      </c>
    </row>
    <row r="3723" spans="1:1">
      <c r="A3723">
        <v>68551</v>
      </c>
    </row>
    <row r="3724" spans="1:1">
      <c r="A3724">
        <v>68560</v>
      </c>
    </row>
    <row r="3725" spans="1:1">
      <c r="A3725">
        <v>68586</v>
      </c>
    </row>
    <row r="3726" spans="1:1">
      <c r="A3726">
        <v>68594</v>
      </c>
    </row>
    <row r="3727" spans="1:1">
      <c r="A3727">
        <v>68608</v>
      </c>
    </row>
    <row r="3728" spans="1:1">
      <c r="A3728">
        <v>68624</v>
      </c>
    </row>
    <row r="3729" spans="1:1">
      <c r="A3729">
        <v>68632</v>
      </c>
    </row>
    <row r="3730" spans="1:1">
      <c r="A3730">
        <v>68640</v>
      </c>
    </row>
    <row r="3731" spans="1:1">
      <c r="A3731">
        <v>68667</v>
      </c>
    </row>
    <row r="3732" spans="1:1">
      <c r="A3732">
        <v>68675</v>
      </c>
    </row>
    <row r="3733" spans="1:1">
      <c r="A3733">
        <v>68683</v>
      </c>
    </row>
    <row r="3734" spans="1:1">
      <c r="A3734">
        <v>68691</v>
      </c>
    </row>
    <row r="3735" spans="1:1">
      <c r="A3735">
        <v>68713</v>
      </c>
    </row>
    <row r="3736" spans="1:1">
      <c r="A3736">
        <v>68748</v>
      </c>
    </row>
    <row r="3737" spans="1:1">
      <c r="A3737">
        <v>68764</v>
      </c>
    </row>
    <row r="3738" spans="1:1">
      <c r="A3738">
        <v>68772</v>
      </c>
    </row>
    <row r="3739" spans="1:1">
      <c r="A3739">
        <v>68799</v>
      </c>
    </row>
    <row r="3740" spans="1:1">
      <c r="A3740">
        <v>68802</v>
      </c>
    </row>
    <row r="3741" spans="1:1">
      <c r="A3741">
        <v>68810</v>
      </c>
    </row>
    <row r="3742" spans="1:1">
      <c r="A3742">
        <v>68829</v>
      </c>
    </row>
    <row r="3743" spans="1:1">
      <c r="A3743">
        <v>68845</v>
      </c>
    </row>
    <row r="3744" spans="1:1">
      <c r="A3744">
        <v>68853</v>
      </c>
    </row>
    <row r="3745" spans="1:1">
      <c r="A3745">
        <v>68861</v>
      </c>
    </row>
    <row r="3746" spans="1:1">
      <c r="A3746">
        <v>68870</v>
      </c>
    </row>
    <row r="3747" spans="1:1">
      <c r="A3747">
        <v>68888</v>
      </c>
    </row>
    <row r="3748" spans="1:1">
      <c r="A3748">
        <v>68900</v>
      </c>
    </row>
    <row r="3749" spans="1:1">
      <c r="A3749">
        <v>68918</v>
      </c>
    </row>
    <row r="3750" spans="1:1">
      <c r="A3750">
        <v>68934</v>
      </c>
    </row>
    <row r="3751" spans="1:1">
      <c r="A3751">
        <v>68942</v>
      </c>
    </row>
    <row r="3752" spans="1:1">
      <c r="A3752">
        <v>68950</v>
      </c>
    </row>
    <row r="3753" spans="1:1">
      <c r="A3753">
        <v>68969</v>
      </c>
    </row>
    <row r="3754" spans="1:1">
      <c r="A3754">
        <v>68977</v>
      </c>
    </row>
    <row r="3755" spans="1:1">
      <c r="A3755">
        <v>68985</v>
      </c>
    </row>
    <row r="3756" spans="1:1">
      <c r="A3756">
        <v>68993</v>
      </c>
    </row>
    <row r="3757" spans="1:1">
      <c r="A3757">
        <v>69000</v>
      </c>
    </row>
    <row r="3758" spans="1:1">
      <c r="A3758">
        <v>69027</v>
      </c>
    </row>
    <row r="3759" spans="1:1">
      <c r="A3759">
        <v>69035</v>
      </c>
    </row>
    <row r="3760" spans="1:1">
      <c r="A3760">
        <v>69051</v>
      </c>
    </row>
    <row r="3761" spans="1:1">
      <c r="A3761">
        <v>69060</v>
      </c>
    </row>
    <row r="3762" spans="1:1">
      <c r="A3762">
        <v>69078</v>
      </c>
    </row>
    <row r="3763" spans="1:1">
      <c r="A3763">
        <v>69116</v>
      </c>
    </row>
    <row r="3764" spans="1:1">
      <c r="A3764">
        <v>69132</v>
      </c>
    </row>
    <row r="3765" spans="1:1">
      <c r="A3765">
        <v>69140</v>
      </c>
    </row>
    <row r="3766" spans="1:1">
      <c r="A3766">
        <v>69167</v>
      </c>
    </row>
    <row r="3767" spans="1:1">
      <c r="A3767">
        <v>69175</v>
      </c>
    </row>
    <row r="3768" spans="1:1">
      <c r="A3768">
        <v>69183</v>
      </c>
    </row>
    <row r="3769" spans="1:1">
      <c r="A3769">
        <v>69191</v>
      </c>
    </row>
    <row r="3770" spans="1:1">
      <c r="A3770">
        <v>69205</v>
      </c>
    </row>
    <row r="3771" spans="1:1">
      <c r="A3771">
        <v>69213</v>
      </c>
    </row>
    <row r="3772" spans="1:1">
      <c r="A3772">
        <v>69221</v>
      </c>
    </row>
    <row r="3773" spans="1:1">
      <c r="A3773">
        <v>69230</v>
      </c>
    </row>
    <row r="3774" spans="1:1">
      <c r="A3774">
        <v>69248</v>
      </c>
    </row>
    <row r="3775" spans="1:1">
      <c r="A3775">
        <v>69256</v>
      </c>
    </row>
    <row r="3776" spans="1:1">
      <c r="A3776">
        <v>69264</v>
      </c>
    </row>
    <row r="3777" spans="1:1">
      <c r="A3777">
        <v>69302</v>
      </c>
    </row>
    <row r="3778" spans="1:1">
      <c r="A3778">
        <v>69329</v>
      </c>
    </row>
    <row r="3779" spans="1:1">
      <c r="A3779">
        <v>69337</v>
      </c>
    </row>
    <row r="3780" spans="1:1">
      <c r="A3780">
        <v>69345</v>
      </c>
    </row>
    <row r="3781" spans="1:1">
      <c r="A3781">
        <v>69353</v>
      </c>
    </row>
    <row r="3782" spans="1:1">
      <c r="A3782">
        <v>69388</v>
      </c>
    </row>
    <row r="3783" spans="1:1">
      <c r="A3783">
        <v>69396</v>
      </c>
    </row>
    <row r="3784" spans="1:1">
      <c r="A3784">
        <v>69400</v>
      </c>
    </row>
    <row r="3785" spans="1:1">
      <c r="A3785">
        <v>69418</v>
      </c>
    </row>
    <row r="3786" spans="1:1">
      <c r="A3786">
        <v>69434</v>
      </c>
    </row>
    <row r="3787" spans="1:1">
      <c r="A3787">
        <v>69442</v>
      </c>
    </row>
    <row r="3788" spans="1:1">
      <c r="A3788">
        <v>69450</v>
      </c>
    </row>
    <row r="3789" spans="1:1">
      <c r="A3789">
        <v>69477</v>
      </c>
    </row>
    <row r="3790" spans="1:1">
      <c r="A3790">
        <v>69485</v>
      </c>
    </row>
    <row r="3791" spans="1:1">
      <c r="A3791">
        <v>69507</v>
      </c>
    </row>
    <row r="3792" spans="1:1">
      <c r="A3792">
        <v>69523</v>
      </c>
    </row>
    <row r="3793" spans="1:1">
      <c r="A3793">
        <v>69540</v>
      </c>
    </row>
    <row r="3794" spans="1:1">
      <c r="A3794">
        <v>69566</v>
      </c>
    </row>
    <row r="3795" spans="1:1">
      <c r="A3795">
        <v>69574</v>
      </c>
    </row>
    <row r="3796" spans="1:1">
      <c r="A3796">
        <v>69582</v>
      </c>
    </row>
    <row r="3797" spans="1:1">
      <c r="A3797">
        <v>69604</v>
      </c>
    </row>
    <row r="3798" spans="1:1">
      <c r="A3798">
        <v>69612</v>
      </c>
    </row>
    <row r="3799" spans="1:1">
      <c r="A3799">
        <v>69620</v>
      </c>
    </row>
    <row r="3800" spans="1:1">
      <c r="A3800">
        <v>69639</v>
      </c>
    </row>
    <row r="3801" spans="1:1">
      <c r="A3801">
        <v>69655</v>
      </c>
    </row>
    <row r="3802" spans="1:1">
      <c r="A3802">
        <v>69663</v>
      </c>
    </row>
    <row r="3803" spans="1:1">
      <c r="A3803">
        <v>69671</v>
      </c>
    </row>
    <row r="3804" spans="1:1">
      <c r="A3804">
        <v>69680</v>
      </c>
    </row>
    <row r="3805" spans="1:1">
      <c r="A3805">
        <v>69698</v>
      </c>
    </row>
    <row r="3806" spans="1:1">
      <c r="A3806">
        <v>69701</v>
      </c>
    </row>
    <row r="3807" spans="1:1">
      <c r="A3807">
        <v>69710</v>
      </c>
    </row>
    <row r="3808" spans="1:1">
      <c r="A3808">
        <v>69728</v>
      </c>
    </row>
    <row r="3809" spans="1:1">
      <c r="A3809">
        <v>69736</v>
      </c>
    </row>
    <row r="3810" spans="1:1">
      <c r="A3810">
        <v>69752</v>
      </c>
    </row>
    <row r="3811" spans="1:1">
      <c r="A3811">
        <v>69809</v>
      </c>
    </row>
    <row r="3812" spans="1:1">
      <c r="A3812">
        <v>69817</v>
      </c>
    </row>
    <row r="3813" spans="1:1">
      <c r="A3813">
        <v>69833</v>
      </c>
    </row>
    <row r="3814" spans="1:1">
      <c r="A3814">
        <v>69841</v>
      </c>
    </row>
    <row r="3815" spans="1:1">
      <c r="A3815">
        <v>69868</v>
      </c>
    </row>
    <row r="3816" spans="1:1">
      <c r="A3816">
        <v>69906</v>
      </c>
    </row>
    <row r="3817" spans="1:1">
      <c r="A3817">
        <v>69914</v>
      </c>
    </row>
    <row r="3818" spans="1:1">
      <c r="A3818">
        <v>69922</v>
      </c>
    </row>
    <row r="3819" spans="1:1">
      <c r="A3819">
        <v>69930</v>
      </c>
    </row>
    <row r="3820" spans="1:1">
      <c r="A3820">
        <v>69949</v>
      </c>
    </row>
    <row r="3821" spans="1:1">
      <c r="A3821">
        <v>69965</v>
      </c>
    </row>
    <row r="3822" spans="1:1">
      <c r="A3822">
        <v>69973</v>
      </c>
    </row>
    <row r="3823" spans="1:1">
      <c r="A3823">
        <v>69981</v>
      </c>
    </row>
    <row r="3824" spans="1:1">
      <c r="A3824">
        <v>69990</v>
      </c>
    </row>
    <row r="3825" spans="1:1">
      <c r="A3825">
        <v>70009</v>
      </c>
    </row>
    <row r="3826" spans="1:1">
      <c r="A3826">
        <v>70041</v>
      </c>
    </row>
    <row r="3827" spans="1:1">
      <c r="A3827">
        <v>70050</v>
      </c>
    </row>
    <row r="3828" spans="1:1">
      <c r="A3828">
        <v>70068</v>
      </c>
    </row>
    <row r="3829" spans="1:1">
      <c r="A3829">
        <v>70076</v>
      </c>
    </row>
    <row r="3830" spans="1:1">
      <c r="A3830">
        <v>70084</v>
      </c>
    </row>
    <row r="3831" spans="1:1">
      <c r="A3831">
        <v>70092</v>
      </c>
    </row>
    <row r="3832" spans="1:1">
      <c r="A3832">
        <v>70114</v>
      </c>
    </row>
    <row r="3833" spans="1:1">
      <c r="A3833">
        <v>70122</v>
      </c>
    </row>
    <row r="3834" spans="1:1">
      <c r="A3834">
        <v>70149</v>
      </c>
    </row>
    <row r="3835" spans="1:1">
      <c r="A3835">
        <v>70157</v>
      </c>
    </row>
    <row r="3836" spans="1:1">
      <c r="A3836">
        <v>70165</v>
      </c>
    </row>
    <row r="3837" spans="1:1">
      <c r="A3837">
        <v>70173</v>
      </c>
    </row>
    <row r="3838" spans="1:1">
      <c r="A3838">
        <v>70181</v>
      </c>
    </row>
    <row r="3839" spans="1:1">
      <c r="A3839">
        <v>70211</v>
      </c>
    </row>
    <row r="3840" spans="1:1">
      <c r="A3840">
        <v>70220</v>
      </c>
    </row>
    <row r="3841" spans="1:1">
      <c r="A3841">
        <v>70238</v>
      </c>
    </row>
    <row r="3842" spans="1:1">
      <c r="A3842">
        <v>70262</v>
      </c>
    </row>
    <row r="3843" spans="1:1">
      <c r="A3843">
        <v>70300</v>
      </c>
    </row>
    <row r="3844" spans="1:1">
      <c r="A3844">
        <v>70327</v>
      </c>
    </row>
    <row r="3845" spans="1:1">
      <c r="A3845">
        <v>70335</v>
      </c>
    </row>
    <row r="3846" spans="1:1">
      <c r="A3846">
        <v>70343</v>
      </c>
    </row>
    <row r="3847" spans="1:1">
      <c r="A3847">
        <v>70351</v>
      </c>
    </row>
    <row r="3848" spans="1:1">
      <c r="A3848">
        <v>70360</v>
      </c>
    </row>
    <row r="3849" spans="1:1">
      <c r="A3849">
        <v>70378</v>
      </c>
    </row>
    <row r="3850" spans="1:1">
      <c r="A3850">
        <v>70386</v>
      </c>
    </row>
    <row r="3851" spans="1:1">
      <c r="A3851">
        <v>70394</v>
      </c>
    </row>
    <row r="3852" spans="1:1">
      <c r="A3852">
        <v>70408</v>
      </c>
    </row>
    <row r="3853" spans="1:1">
      <c r="A3853">
        <v>70432</v>
      </c>
    </row>
    <row r="3854" spans="1:1">
      <c r="A3854">
        <v>70440</v>
      </c>
    </row>
    <row r="3855" spans="1:1">
      <c r="A3855">
        <v>70459</v>
      </c>
    </row>
    <row r="3856" spans="1:1">
      <c r="A3856">
        <v>70467</v>
      </c>
    </row>
    <row r="3857" spans="1:1">
      <c r="A3857">
        <v>70505</v>
      </c>
    </row>
    <row r="3858" spans="1:1">
      <c r="A3858">
        <v>70521</v>
      </c>
    </row>
    <row r="3859" spans="1:1">
      <c r="A3859">
        <v>70580</v>
      </c>
    </row>
    <row r="3860" spans="1:1">
      <c r="A3860">
        <v>70599</v>
      </c>
    </row>
    <row r="3861" spans="1:1">
      <c r="A3861">
        <v>70602</v>
      </c>
    </row>
    <row r="3862" spans="1:1">
      <c r="A3862">
        <v>70610</v>
      </c>
    </row>
    <row r="3863" spans="1:1">
      <c r="A3863">
        <v>70653</v>
      </c>
    </row>
    <row r="3864" spans="1:1">
      <c r="A3864">
        <v>70670</v>
      </c>
    </row>
    <row r="3865" spans="1:1">
      <c r="A3865">
        <v>70688</v>
      </c>
    </row>
    <row r="3866" spans="1:1">
      <c r="A3866">
        <v>70742</v>
      </c>
    </row>
    <row r="3867" spans="1:1">
      <c r="A3867">
        <v>70777</v>
      </c>
    </row>
    <row r="3868" spans="1:1">
      <c r="A3868">
        <v>70807</v>
      </c>
    </row>
    <row r="3869" spans="1:1">
      <c r="A3869">
        <v>70823</v>
      </c>
    </row>
    <row r="3870" spans="1:1">
      <c r="A3870">
        <v>70831</v>
      </c>
    </row>
    <row r="3871" spans="1:1">
      <c r="A3871">
        <v>70858</v>
      </c>
    </row>
    <row r="3872" spans="1:1">
      <c r="A3872">
        <v>70866</v>
      </c>
    </row>
    <row r="3873" spans="1:1">
      <c r="A3873">
        <v>70874</v>
      </c>
    </row>
    <row r="3874" spans="1:1">
      <c r="A3874">
        <v>70882</v>
      </c>
    </row>
    <row r="3875" spans="1:1">
      <c r="A3875">
        <v>70890</v>
      </c>
    </row>
    <row r="3876" spans="1:1">
      <c r="A3876">
        <v>70904</v>
      </c>
    </row>
    <row r="3877" spans="1:1">
      <c r="A3877">
        <v>70912</v>
      </c>
    </row>
    <row r="3878" spans="1:1">
      <c r="A3878">
        <v>70920</v>
      </c>
    </row>
    <row r="3879" spans="1:1">
      <c r="A3879">
        <v>70939</v>
      </c>
    </row>
    <row r="3880" spans="1:1">
      <c r="A3880">
        <v>70947</v>
      </c>
    </row>
    <row r="3881" spans="1:1">
      <c r="A3881">
        <v>70971</v>
      </c>
    </row>
    <row r="3882" spans="1:1">
      <c r="A3882">
        <v>71005</v>
      </c>
    </row>
    <row r="3883" spans="1:1">
      <c r="A3883">
        <v>71030</v>
      </c>
    </row>
    <row r="3884" spans="1:1">
      <c r="A3884">
        <v>71056</v>
      </c>
    </row>
    <row r="3885" spans="1:1">
      <c r="A3885">
        <v>71064</v>
      </c>
    </row>
    <row r="3886" spans="1:1">
      <c r="A3886">
        <v>71102</v>
      </c>
    </row>
    <row r="3887" spans="1:1">
      <c r="A3887">
        <v>71110</v>
      </c>
    </row>
    <row r="3888" spans="1:1">
      <c r="A3888">
        <v>71137</v>
      </c>
    </row>
    <row r="3889" spans="1:1">
      <c r="A3889">
        <v>71145</v>
      </c>
    </row>
    <row r="3890" spans="1:1">
      <c r="A3890">
        <v>71161</v>
      </c>
    </row>
    <row r="3891" spans="1:1">
      <c r="A3891">
        <v>71200</v>
      </c>
    </row>
    <row r="3892" spans="1:1">
      <c r="A3892">
        <v>71218</v>
      </c>
    </row>
    <row r="3893" spans="1:1">
      <c r="A3893">
        <v>71234</v>
      </c>
    </row>
    <row r="3894" spans="1:1">
      <c r="A3894">
        <v>71269</v>
      </c>
    </row>
    <row r="3895" spans="1:1">
      <c r="A3895">
        <v>71277</v>
      </c>
    </row>
    <row r="3896" spans="1:1">
      <c r="A3896">
        <v>71285</v>
      </c>
    </row>
    <row r="3897" spans="1:1">
      <c r="A3897">
        <v>71315</v>
      </c>
    </row>
    <row r="3898" spans="1:1">
      <c r="A3898">
        <v>71323</v>
      </c>
    </row>
    <row r="3899" spans="1:1">
      <c r="A3899">
        <v>71340</v>
      </c>
    </row>
    <row r="3900" spans="1:1">
      <c r="A3900">
        <v>71358</v>
      </c>
    </row>
    <row r="3901" spans="1:1">
      <c r="A3901">
        <v>71366</v>
      </c>
    </row>
    <row r="3902" spans="1:1">
      <c r="A3902">
        <v>71382</v>
      </c>
    </row>
    <row r="3903" spans="1:1">
      <c r="A3903">
        <v>71390</v>
      </c>
    </row>
    <row r="3904" spans="1:1">
      <c r="A3904">
        <v>71404</v>
      </c>
    </row>
    <row r="3905" spans="1:1">
      <c r="A3905">
        <v>71412</v>
      </c>
    </row>
    <row r="3906" spans="1:1">
      <c r="A3906">
        <v>71420</v>
      </c>
    </row>
    <row r="3907" spans="1:1">
      <c r="A3907">
        <v>71439</v>
      </c>
    </row>
    <row r="3908" spans="1:1">
      <c r="A3908">
        <v>71447</v>
      </c>
    </row>
    <row r="3909" spans="1:1">
      <c r="A3909">
        <v>71455</v>
      </c>
    </row>
    <row r="3910" spans="1:1">
      <c r="A3910">
        <v>71463</v>
      </c>
    </row>
    <row r="3911" spans="1:1">
      <c r="A3911">
        <v>71471</v>
      </c>
    </row>
    <row r="3912" spans="1:1">
      <c r="A3912">
        <v>71480</v>
      </c>
    </row>
    <row r="3913" spans="1:1">
      <c r="A3913">
        <v>71498</v>
      </c>
    </row>
    <row r="3914" spans="1:1">
      <c r="A3914">
        <v>71501</v>
      </c>
    </row>
    <row r="3915" spans="1:1">
      <c r="A3915">
        <v>71544</v>
      </c>
    </row>
    <row r="3916" spans="1:1">
      <c r="A3916">
        <v>71552</v>
      </c>
    </row>
    <row r="3917" spans="1:1">
      <c r="A3917">
        <v>71579</v>
      </c>
    </row>
    <row r="3918" spans="1:1">
      <c r="A3918">
        <v>71595</v>
      </c>
    </row>
    <row r="3919" spans="1:1">
      <c r="A3919">
        <v>71609</v>
      </c>
    </row>
    <row r="3920" spans="1:1">
      <c r="A3920">
        <v>71617</v>
      </c>
    </row>
    <row r="3921" spans="1:1">
      <c r="A3921">
        <v>71625</v>
      </c>
    </row>
    <row r="3922" spans="1:1">
      <c r="A3922">
        <v>71633</v>
      </c>
    </row>
    <row r="3923" spans="1:1">
      <c r="A3923">
        <v>71668</v>
      </c>
    </row>
    <row r="3924" spans="1:1">
      <c r="A3924">
        <v>71676</v>
      </c>
    </row>
    <row r="3925" spans="1:1">
      <c r="A3925">
        <v>71684</v>
      </c>
    </row>
    <row r="3926" spans="1:1">
      <c r="A3926">
        <v>71692</v>
      </c>
    </row>
    <row r="3927" spans="1:1">
      <c r="A3927">
        <v>71706</v>
      </c>
    </row>
    <row r="3928" spans="1:1">
      <c r="A3928">
        <v>71714</v>
      </c>
    </row>
    <row r="3929" spans="1:1">
      <c r="A3929">
        <v>71722</v>
      </c>
    </row>
    <row r="3930" spans="1:1">
      <c r="A3930">
        <v>71730</v>
      </c>
    </row>
    <row r="3931" spans="1:1">
      <c r="A3931">
        <v>71749</v>
      </c>
    </row>
    <row r="3932" spans="1:1">
      <c r="A3932">
        <v>71757</v>
      </c>
    </row>
    <row r="3933" spans="1:1">
      <c r="A3933">
        <v>71765</v>
      </c>
    </row>
    <row r="3934" spans="1:1">
      <c r="A3934">
        <v>71773</v>
      </c>
    </row>
    <row r="3935" spans="1:1">
      <c r="A3935">
        <v>71781</v>
      </c>
    </row>
    <row r="3936" spans="1:1">
      <c r="A3936">
        <v>71790</v>
      </c>
    </row>
    <row r="3937" spans="1:1">
      <c r="A3937">
        <v>71803</v>
      </c>
    </row>
    <row r="3938" spans="1:1">
      <c r="A3938">
        <v>71846</v>
      </c>
    </row>
    <row r="3939" spans="1:1">
      <c r="A3939">
        <v>71854</v>
      </c>
    </row>
    <row r="3940" spans="1:1">
      <c r="A3940">
        <v>71870</v>
      </c>
    </row>
    <row r="3941" spans="1:1">
      <c r="A3941">
        <v>71900</v>
      </c>
    </row>
    <row r="3942" spans="1:1">
      <c r="A3942">
        <v>71927</v>
      </c>
    </row>
    <row r="3943" spans="1:1">
      <c r="A3943">
        <v>71935</v>
      </c>
    </row>
    <row r="3944" spans="1:1">
      <c r="A3944">
        <v>71951</v>
      </c>
    </row>
    <row r="3945" spans="1:1">
      <c r="A3945">
        <v>71978</v>
      </c>
    </row>
    <row r="3946" spans="1:1">
      <c r="A3946">
        <v>71986</v>
      </c>
    </row>
    <row r="3947" spans="1:1">
      <c r="A3947">
        <v>71994</v>
      </c>
    </row>
    <row r="3948" spans="1:1">
      <c r="A3948">
        <v>72001</v>
      </c>
    </row>
    <row r="3949" spans="1:1">
      <c r="A3949">
        <v>72010</v>
      </c>
    </row>
    <row r="3950" spans="1:1">
      <c r="A3950">
        <v>72028</v>
      </c>
    </row>
    <row r="3951" spans="1:1">
      <c r="A3951">
        <v>72036</v>
      </c>
    </row>
    <row r="3952" spans="1:1">
      <c r="A3952">
        <v>72044</v>
      </c>
    </row>
    <row r="3953" spans="1:1">
      <c r="A3953">
        <v>72052</v>
      </c>
    </row>
    <row r="3954" spans="1:1">
      <c r="A3954">
        <v>72095</v>
      </c>
    </row>
    <row r="3955" spans="1:1">
      <c r="A3955">
        <v>72109</v>
      </c>
    </row>
    <row r="3956" spans="1:1">
      <c r="A3956">
        <v>72117</v>
      </c>
    </row>
    <row r="3957" spans="1:1">
      <c r="A3957">
        <v>72125</v>
      </c>
    </row>
    <row r="3958" spans="1:1">
      <c r="A3958">
        <v>72150</v>
      </c>
    </row>
    <row r="3959" spans="1:1">
      <c r="A3959">
        <v>72176</v>
      </c>
    </row>
    <row r="3960" spans="1:1">
      <c r="A3960">
        <v>72192</v>
      </c>
    </row>
    <row r="3961" spans="1:1">
      <c r="A3961">
        <v>72206</v>
      </c>
    </row>
    <row r="3962" spans="1:1">
      <c r="A3962">
        <v>72214</v>
      </c>
    </row>
    <row r="3963" spans="1:1">
      <c r="A3963">
        <v>72222</v>
      </c>
    </row>
    <row r="3964" spans="1:1">
      <c r="A3964">
        <v>72230</v>
      </c>
    </row>
    <row r="3965" spans="1:1">
      <c r="A3965">
        <v>72257</v>
      </c>
    </row>
    <row r="3966" spans="1:1">
      <c r="A3966">
        <v>72273</v>
      </c>
    </row>
    <row r="3967" spans="1:1">
      <c r="A3967">
        <v>72290</v>
      </c>
    </row>
    <row r="3968" spans="1:1">
      <c r="A3968">
        <v>72311</v>
      </c>
    </row>
    <row r="3969" spans="1:1">
      <c r="A3969">
        <v>72346</v>
      </c>
    </row>
    <row r="3970" spans="1:1">
      <c r="A3970">
        <v>72354</v>
      </c>
    </row>
    <row r="3971" spans="1:1">
      <c r="A3971">
        <v>72362</v>
      </c>
    </row>
    <row r="3972" spans="1:1">
      <c r="A3972">
        <v>72370</v>
      </c>
    </row>
    <row r="3973" spans="1:1">
      <c r="A3973">
        <v>72389</v>
      </c>
    </row>
    <row r="3974" spans="1:1">
      <c r="A3974">
        <v>72397</v>
      </c>
    </row>
    <row r="3975" spans="1:1">
      <c r="A3975">
        <v>72400</v>
      </c>
    </row>
    <row r="3976" spans="1:1">
      <c r="A3976">
        <v>72427</v>
      </c>
    </row>
    <row r="3977" spans="1:1">
      <c r="A3977">
        <v>72435</v>
      </c>
    </row>
    <row r="3978" spans="1:1">
      <c r="A3978">
        <v>72443</v>
      </c>
    </row>
    <row r="3979" spans="1:1">
      <c r="A3979">
        <v>72451</v>
      </c>
    </row>
    <row r="3980" spans="1:1">
      <c r="A3980">
        <v>72460</v>
      </c>
    </row>
    <row r="3981" spans="1:1">
      <c r="A3981">
        <v>72478</v>
      </c>
    </row>
    <row r="3982" spans="1:1">
      <c r="A3982">
        <v>72486</v>
      </c>
    </row>
    <row r="3983" spans="1:1">
      <c r="A3983">
        <v>72508</v>
      </c>
    </row>
    <row r="3984" spans="1:1">
      <c r="A3984">
        <v>72524</v>
      </c>
    </row>
    <row r="3985" spans="1:1">
      <c r="A3985">
        <v>72540</v>
      </c>
    </row>
    <row r="3986" spans="1:1">
      <c r="A3986">
        <v>72559</v>
      </c>
    </row>
    <row r="3987" spans="1:1">
      <c r="A3987">
        <v>72575</v>
      </c>
    </row>
    <row r="3988" spans="1:1">
      <c r="A3988">
        <v>72583</v>
      </c>
    </row>
    <row r="3989" spans="1:1">
      <c r="A3989">
        <v>72613</v>
      </c>
    </row>
    <row r="3990" spans="1:1">
      <c r="A3990">
        <v>72648</v>
      </c>
    </row>
    <row r="3991" spans="1:1">
      <c r="A3991">
        <v>72656</v>
      </c>
    </row>
    <row r="3992" spans="1:1">
      <c r="A3992">
        <v>72664</v>
      </c>
    </row>
    <row r="3993" spans="1:1">
      <c r="A3993">
        <v>72699</v>
      </c>
    </row>
    <row r="3994" spans="1:1">
      <c r="A3994">
        <v>72702</v>
      </c>
    </row>
    <row r="3995" spans="1:1">
      <c r="A3995">
        <v>72710</v>
      </c>
    </row>
    <row r="3996" spans="1:1">
      <c r="A3996">
        <v>72729</v>
      </c>
    </row>
    <row r="3997" spans="1:1">
      <c r="A3997">
        <v>72737</v>
      </c>
    </row>
    <row r="3998" spans="1:1">
      <c r="A3998">
        <v>72745</v>
      </c>
    </row>
    <row r="3999" spans="1:1">
      <c r="A3999">
        <v>72770</v>
      </c>
    </row>
    <row r="4000" spans="1:1">
      <c r="A4000">
        <v>72788</v>
      </c>
    </row>
    <row r="4001" spans="1:1">
      <c r="A4001">
        <v>72796</v>
      </c>
    </row>
    <row r="4002" spans="1:1">
      <c r="A4002">
        <v>72800</v>
      </c>
    </row>
    <row r="4003" spans="1:1">
      <c r="A4003">
        <v>72826</v>
      </c>
    </row>
    <row r="4004" spans="1:1">
      <c r="A4004">
        <v>72842</v>
      </c>
    </row>
    <row r="4005" spans="1:1">
      <c r="A4005">
        <v>72850</v>
      </c>
    </row>
    <row r="4006" spans="1:1">
      <c r="A4006">
        <v>72869</v>
      </c>
    </row>
    <row r="4007" spans="1:1">
      <c r="A4007">
        <v>72885</v>
      </c>
    </row>
    <row r="4008" spans="1:1">
      <c r="A4008">
        <v>72893</v>
      </c>
    </row>
    <row r="4009" spans="1:1">
      <c r="A4009">
        <v>72915</v>
      </c>
    </row>
    <row r="4010" spans="1:1">
      <c r="A4010">
        <v>72923</v>
      </c>
    </row>
    <row r="4011" spans="1:1">
      <c r="A4011">
        <v>72931</v>
      </c>
    </row>
    <row r="4012" spans="1:1">
      <c r="A4012">
        <v>72958</v>
      </c>
    </row>
    <row r="4013" spans="1:1">
      <c r="A4013">
        <v>72974</v>
      </c>
    </row>
    <row r="4014" spans="1:1">
      <c r="A4014">
        <v>72982</v>
      </c>
    </row>
    <row r="4015" spans="1:1">
      <c r="A4015">
        <v>73067</v>
      </c>
    </row>
    <row r="4016" spans="1:1">
      <c r="A4016">
        <v>73075</v>
      </c>
    </row>
    <row r="4017" spans="1:1">
      <c r="A4017">
        <v>73083</v>
      </c>
    </row>
    <row r="4018" spans="1:1">
      <c r="A4018">
        <v>73105</v>
      </c>
    </row>
    <row r="4019" spans="1:1">
      <c r="A4019">
        <v>73148</v>
      </c>
    </row>
    <row r="4020" spans="1:1">
      <c r="A4020">
        <v>73180</v>
      </c>
    </row>
    <row r="4021" spans="1:1">
      <c r="A4021">
        <v>73210</v>
      </c>
    </row>
    <row r="4022" spans="1:1">
      <c r="A4022">
        <v>73229</v>
      </c>
    </row>
    <row r="4023" spans="1:1">
      <c r="A4023">
        <v>73245</v>
      </c>
    </row>
    <row r="4024" spans="1:1">
      <c r="A4024">
        <v>73261</v>
      </c>
    </row>
    <row r="4025" spans="1:1">
      <c r="A4025">
        <v>73300</v>
      </c>
    </row>
    <row r="4026" spans="1:1">
      <c r="A4026">
        <v>73326</v>
      </c>
    </row>
    <row r="4027" spans="1:1">
      <c r="A4027">
        <v>73334</v>
      </c>
    </row>
    <row r="4028" spans="1:1">
      <c r="A4028">
        <v>73342</v>
      </c>
    </row>
    <row r="4029" spans="1:1">
      <c r="A4029">
        <v>73350</v>
      </c>
    </row>
    <row r="4030" spans="1:1">
      <c r="A4030">
        <v>73369</v>
      </c>
    </row>
    <row r="4031" spans="1:1">
      <c r="A4031">
        <v>73393</v>
      </c>
    </row>
    <row r="4032" spans="1:1">
      <c r="A4032">
        <v>73407</v>
      </c>
    </row>
    <row r="4033" spans="1:1">
      <c r="A4033">
        <v>73466</v>
      </c>
    </row>
    <row r="4034" spans="1:1">
      <c r="A4034">
        <v>73474</v>
      </c>
    </row>
    <row r="4035" spans="1:1">
      <c r="A4035">
        <v>73512</v>
      </c>
    </row>
    <row r="4036" spans="1:1">
      <c r="A4036">
        <v>73580</v>
      </c>
    </row>
    <row r="4037" spans="1:1">
      <c r="A4037">
        <v>73660</v>
      </c>
    </row>
    <row r="4038" spans="1:1">
      <c r="A4038">
        <v>73709</v>
      </c>
    </row>
    <row r="4039" spans="1:1">
      <c r="A4039">
        <v>73717</v>
      </c>
    </row>
    <row r="4040" spans="1:1">
      <c r="A4040">
        <v>73725</v>
      </c>
    </row>
    <row r="4041" spans="1:1">
      <c r="A4041">
        <v>73741</v>
      </c>
    </row>
    <row r="4042" spans="1:1">
      <c r="A4042">
        <v>73750</v>
      </c>
    </row>
    <row r="4043" spans="1:1">
      <c r="A4043">
        <v>73792</v>
      </c>
    </row>
    <row r="4044" spans="1:1">
      <c r="A4044">
        <v>73806</v>
      </c>
    </row>
    <row r="4045" spans="1:1">
      <c r="A4045">
        <v>73814</v>
      </c>
    </row>
    <row r="4046" spans="1:1">
      <c r="A4046">
        <v>73822</v>
      </c>
    </row>
    <row r="4047" spans="1:1">
      <c r="A4047">
        <v>73865</v>
      </c>
    </row>
    <row r="4048" spans="1:1">
      <c r="A4048">
        <v>73873</v>
      </c>
    </row>
    <row r="4049" spans="1:1">
      <c r="A4049">
        <v>73903</v>
      </c>
    </row>
    <row r="4050" spans="1:1">
      <c r="A4050">
        <v>73920</v>
      </c>
    </row>
    <row r="4051" spans="1:1">
      <c r="A4051">
        <v>73946</v>
      </c>
    </row>
    <row r="4052" spans="1:1">
      <c r="A4052">
        <v>73954</v>
      </c>
    </row>
    <row r="4053" spans="1:1">
      <c r="A4053">
        <v>73970</v>
      </c>
    </row>
    <row r="4054" spans="1:1">
      <c r="A4054">
        <v>74047</v>
      </c>
    </row>
    <row r="4055" spans="1:1">
      <c r="A4055">
        <v>74080</v>
      </c>
    </row>
    <row r="4056" spans="1:1">
      <c r="A4056">
        <v>74101</v>
      </c>
    </row>
    <row r="4057" spans="1:1">
      <c r="A4057">
        <v>74136</v>
      </c>
    </row>
    <row r="4058" spans="1:1">
      <c r="A4058">
        <v>74195</v>
      </c>
    </row>
    <row r="4059" spans="1:1">
      <c r="A4059">
        <v>74209</v>
      </c>
    </row>
    <row r="4060" spans="1:1">
      <c r="A4060">
        <v>74276</v>
      </c>
    </row>
    <row r="4061" spans="1:1">
      <c r="A4061">
        <v>74284</v>
      </c>
    </row>
    <row r="4062" spans="1:1">
      <c r="A4062">
        <v>74292</v>
      </c>
    </row>
    <row r="4063" spans="1:1">
      <c r="A4063">
        <v>74322</v>
      </c>
    </row>
    <row r="4064" spans="1:1">
      <c r="A4064">
        <v>74357</v>
      </c>
    </row>
    <row r="4065" spans="1:1">
      <c r="A4065">
        <v>74365</v>
      </c>
    </row>
    <row r="4066" spans="1:1">
      <c r="A4066">
        <v>74381</v>
      </c>
    </row>
    <row r="4067" spans="1:1">
      <c r="A4067">
        <v>74411</v>
      </c>
    </row>
    <row r="4068" spans="1:1">
      <c r="A4068">
        <v>74420</v>
      </c>
    </row>
    <row r="4069" spans="1:1">
      <c r="A4069">
        <v>74438</v>
      </c>
    </row>
    <row r="4070" spans="1:1">
      <c r="A4070">
        <v>74462</v>
      </c>
    </row>
    <row r="4071" spans="1:1">
      <c r="A4071">
        <v>74497</v>
      </c>
    </row>
    <row r="4072" spans="1:1">
      <c r="A4072">
        <v>74519</v>
      </c>
    </row>
    <row r="4073" spans="1:1">
      <c r="A4073">
        <v>74535</v>
      </c>
    </row>
    <row r="4074" spans="1:1">
      <c r="A4074">
        <v>74586</v>
      </c>
    </row>
    <row r="4075" spans="1:1">
      <c r="A4075">
        <v>74594</v>
      </c>
    </row>
    <row r="4076" spans="1:1">
      <c r="A4076">
        <v>74624</v>
      </c>
    </row>
    <row r="4077" spans="1:1">
      <c r="A4077">
        <v>74632</v>
      </c>
    </row>
    <row r="4078" spans="1:1">
      <c r="A4078">
        <v>74640</v>
      </c>
    </row>
    <row r="4079" spans="1:1">
      <c r="A4079">
        <v>74659</v>
      </c>
    </row>
    <row r="4080" spans="1:1">
      <c r="A4080">
        <v>74667</v>
      </c>
    </row>
    <row r="4081" spans="1:1">
      <c r="A4081">
        <v>74730</v>
      </c>
    </row>
    <row r="4082" spans="1:1">
      <c r="A4082">
        <v>74748</v>
      </c>
    </row>
    <row r="4083" spans="1:1">
      <c r="A4083">
        <v>74756</v>
      </c>
    </row>
    <row r="4084" spans="1:1">
      <c r="A4084">
        <v>74780</v>
      </c>
    </row>
    <row r="4085" spans="1:1">
      <c r="A4085">
        <v>74799</v>
      </c>
    </row>
    <row r="4086" spans="1:1">
      <c r="A4086">
        <v>74802</v>
      </c>
    </row>
    <row r="4087" spans="1:1">
      <c r="A4087">
        <v>74810</v>
      </c>
    </row>
    <row r="4088" spans="1:1">
      <c r="A4088">
        <v>74829</v>
      </c>
    </row>
    <row r="4089" spans="1:1">
      <c r="A4089">
        <v>74837</v>
      </c>
    </row>
    <row r="4090" spans="1:1">
      <c r="A4090">
        <v>74845</v>
      </c>
    </row>
    <row r="4091" spans="1:1">
      <c r="A4091">
        <v>74853</v>
      </c>
    </row>
    <row r="4092" spans="1:1">
      <c r="A4092">
        <v>74861</v>
      </c>
    </row>
    <row r="4093" spans="1:1">
      <c r="A4093">
        <v>74870</v>
      </c>
    </row>
    <row r="4094" spans="1:1">
      <c r="A4094">
        <v>74888</v>
      </c>
    </row>
    <row r="4095" spans="1:1">
      <c r="A4095">
        <v>74896</v>
      </c>
    </row>
    <row r="4096" spans="1:1">
      <c r="A4096">
        <v>74900</v>
      </c>
    </row>
    <row r="4097" spans="1:1">
      <c r="A4097">
        <v>74918</v>
      </c>
    </row>
    <row r="4098" spans="1:1">
      <c r="A4098">
        <v>74926</v>
      </c>
    </row>
    <row r="4099" spans="1:1">
      <c r="A4099">
        <v>74934</v>
      </c>
    </row>
    <row r="4100" spans="1:1">
      <c r="A4100">
        <v>74942</v>
      </c>
    </row>
    <row r="4101" spans="1:1">
      <c r="A4101">
        <v>74950</v>
      </c>
    </row>
    <row r="4102" spans="1:1">
      <c r="A4102">
        <v>74969</v>
      </c>
    </row>
    <row r="4103" spans="1:1">
      <c r="A4103">
        <v>74977</v>
      </c>
    </row>
    <row r="4104" spans="1:1">
      <c r="A4104">
        <v>74985</v>
      </c>
    </row>
    <row r="4105" spans="1:1">
      <c r="A4105">
        <v>74993</v>
      </c>
    </row>
    <row r="4106" spans="1:1">
      <c r="A4106">
        <v>75000</v>
      </c>
    </row>
    <row r="4107" spans="1:1">
      <c r="A4107">
        <v>75019</v>
      </c>
    </row>
    <row r="4108" spans="1:1">
      <c r="A4108">
        <v>75027</v>
      </c>
    </row>
    <row r="4109" spans="1:1">
      <c r="A4109">
        <v>75035</v>
      </c>
    </row>
    <row r="4110" spans="1:1">
      <c r="A4110">
        <v>75043</v>
      </c>
    </row>
    <row r="4111" spans="1:1">
      <c r="A4111">
        <v>75051</v>
      </c>
    </row>
    <row r="4112" spans="1:1">
      <c r="A4112">
        <v>75060</v>
      </c>
    </row>
    <row r="4113" spans="1:1">
      <c r="A4113">
        <v>75078</v>
      </c>
    </row>
    <row r="4114" spans="1:1">
      <c r="A4114">
        <v>75086</v>
      </c>
    </row>
    <row r="4115" spans="1:1">
      <c r="A4115">
        <v>75094</v>
      </c>
    </row>
    <row r="4116" spans="1:1">
      <c r="A4116">
        <v>75132</v>
      </c>
    </row>
    <row r="4117" spans="1:1">
      <c r="A4117">
        <v>75167</v>
      </c>
    </row>
    <row r="4118" spans="1:1">
      <c r="A4118">
        <v>75175</v>
      </c>
    </row>
    <row r="4119" spans="1:1">
      <c r="A4119">
        <v>75183</v>
      </c>
    </row>
    <row r="4120" spans="1:1">
      <c r="A4120">
        <v>75248</v>
      </c>
    </row>
    <row r="4121" spans="1:1">
      <c r="A4121">
        <v>75264</v>
      </c>
    </row>
    <row r="4122" spans="1:1">
      <c r="A4122">
        <v>75272</v>
      </c>
    </row>
    <row r="4123" spans="1:1">
      <c r="A4123">
        <v>75280</v>
      </c>
    </row>
    <row r="4124" spans="1:1">
      <c r="A4124">
        <v>75299</v>
      </c>
    </row>
    <row r="4125" spans="1:1">
      <c r="A4125">
        <v>75302</v>
      </c>
    </row>
    <row r="4126" spans="1:1">
      <c r="A4126">
        <v>75345</v>
      </c>
    </row>
    <row r="4127" spans="1:1">
      <c r="A4127">
        <v>75370</v>
      </c>
    </row>
    <row r="4128" spans="1:1">
      <c r="A4128">
        <v>75396</v>
      </c>
    </row>
    <row r="4129" spans="1:1">
      <c r="A4129">
        <v>75450</v>
      </c>
    </row>
    <row r="4130" spans="1:1">
      <c r="A4130">
        <v>75485</v>
      </c>
    </row>
    <row r="4131" spans="1:1">
      <c r="A4131">
        <v>75493</v>
      </c>
    </row>
    <row r="4132" spans="1:1">
      <c r="A4132">
        <v>75507</v>
      </c>
    </row>
    <row r="4133" spans="1:1">
      <c r="A4133">
        <v>75515</v>
      </c>
    </row>
    <row r="4134" spans="1:1">
      <c r="A4134">
        <v>75531</v>
      </c>
    </row>
    <row r="4135" spans="1:1">
      <c r="A4135">
        <v>75540</v>
      </c>
    </row>
    <row r="4136" spans="1:1">
      <c r="A4136">
        <v>75558</v>
      </c>
    </row>
    <row r="4137" spans="1:1">
      <c r="A4137">
        <v>75566</v>
      </c>
    </row>
    <row r="4138" spans="1:1">
      <c r="A4138">
        <v>75574</v>
      </c>
    </row>
    <row r="4139" spans="1:1">
      <c r="A4139">
        <v>75582</v>
      </c>
    </row>
    <row r="4140" spans="1:1">
      <c r="A4140">
        <v>75590</v>
      </c>
    </row>
    <row r="4141" spans="1:1">
      <c r="A4141">
        <v>75604</v>
      </c>
    </row>
    <row r="4142" spans="1:1">
      <c r="A4142">
        <v>75612</v>
      </c>
    </row>
    <row r="4143" spans="1:1">
      <c r="A4143">
        <v>75620</v>
      </c>
    </row>
    <row r="4144" spans="1:1">
      <c r="A4144">
        <v>75639</v>
      </c>
    </row>
    <row r="4145" spans="1:1">
      <c r="A4145">
        <v>75647</v>
      </c>
    </row>
    <row r="4146" spans="1:1">
      <c r="A4146">
        <v>75655</v>
      </c>
    </row>
    <row r="4147" spans="1:1">
      <c r="A4147">
        <v>75663</v>
      </c>
    </row>
    <row r="4148" spans="1:1">
      <c r="A4148">
        <v>75671</v>
      </c>
    </row>
    <row r="4149" spans="1:1">
      <c r="A4149">
        <v>75680</v>
      </c>
    </row>
    <row r="4150" spans="1:1">
      <c r="A4150">
        <v>75698</v>
      </c>
    </row>
    <row r="4151" spans="1:1">
      <c r="A4151">
        <v>75701</v>
      </c>
    </row>
    <row r="4152" spans="1:1">
      <c r="A4152">
        <v>75710</v>
      </c>
    </row>
    <row r="4153" spans="1:1">
      <c r="A4153">
        <v>75728</v>
      </c>
    </row>
    <row r="4154" spans="1:1">
      <c r="A4154">
        <v>75736</v>
      </c>
    </row>
    <row r="4155" spans="1:1">
      <c r="A4155">
        <v>75744</v>
      </c>
    </row>
    <row r="4156" spans="1:1">
      <c r="A4156">
        <v>75752</v>
      </c>
    </row>
    <row r="4157" spans="1:1">
      <c r="A4157">
        <v>75760</v>
      </c>
    </row>
    <row r="4158" spans="1:1">
      <c r="A4158">
        <v>75779</v>
      </c>
    </row>
    <row r="4159" spans="1:1">
      <c r="A4159">
        <v>75787</v>
      </c>
    </row>
    <row r="4160" spans="1:1">
      <c r="A4160">
        <v>75795</v>
      </c>
    </row>
    <row r="4161" spans="1:1">
      <c r="A4161">
        <v>75809</v>
      </c>
    </row>
    <row r="4162" spans="1:1">
      <c r="A4162">
        <v>75817</v>
      </c>
    </row>
    <row r="4163" spans="1:1">
      <c r="A4163">
        <v>75825</v>
      </c>
    </row>
    <row r="4164" spans="1:1">
      <c r="A4164">
        <v>75833</v>
      </c>
    </row>
    <row r="4165" spans="1:1">
      <c r="A4165">
        <v>75850</v>
      </c>
    </row>
    <row r="4166" spans="1:1">
      <c r="A4166">
        <v>75868</v>
      </c>
    </row>
    <row r="4167" spans="1:1">
      <c r="A4167">
        <v>75884</v>
      </c>
    </row>
    <row r="4168" spans="1:1">
      <c r="A4168">
        <v>75892</v>
      </c>
    </row>
    <row r="4169" spans="1:1">
      <c r="A4169">
        <v>75906</v>
      </c>
    </row>
    <row r="4170" spans="1:1">
      <c r="A4170">
        <v>75914</v>
      </c>
    </row>
    <row r="4171" spans="1:1">
      <c r="A4171">
        <v>75957</v>
      </c>
    </row>
    <row r="4172" spans="1:1">
      <c r="A4172">
        <v>75990</v>
      </c>
    </row>
    <row r="4173" spans="1:1">
      <c r="A4173">
        <v>76031</v>
      </c>
    </row>
    <row r="4174" spans="1:1">
      <c r="A4174">
        <v>76082</v>
      </c>
    </row>
    <row r="4175" spans="1:1">
      <c r="A4175">
        <v>76090</v>
      </c>
    </row>
    <row r="4176" spans="1:1">
      <c r="A4176">
        <v>76120</v>
      </c>
    </row>
    <row r="4177" spans="1:1">
      <c r="A4177">
        <v>76139</v>
      </c>
    </row>
    <row r="4178" spans="1:1">
      <c r="A4178">
        <v>76147</v>
      </c>
    </row>
    <row r="4179" spans="1:1">
      <c r="A4179">
        <v>76163</v>
      </c>
    </row>
    <row r="4180" spans="1:1">
      <c r="A4180">
        <v>76171</v>
      </c>
    </row>
    <row r="4181" spans="1:1">
      <c r="A4181">
        <v>76180</v>
      </c>
    </row>
    <row r="4182" spans="1:1">
      <c r="A4182">
        <v>76198</v>
      </c>
    </row>
    <row r="4183" spans="1:1">
      <c r="A4183">
        <v>76210</v>
      </c>
    </row>
    <row r="4184" spans="1:1">
      <c r="A4184">
        <v>76228</v>
      </c>
    </row>
    <row r="4185" spans="1:1">
      <c r="A4185">
        <v>76236</v>
      </c>
    </row>
    <row r="4186" spans="1:1">
      <c r="A4186">
        <v>76279</v>
      </c>
    </row>
    <row r="4187" spans="1:1">
      <c r="A4187">
        <v>76295</v>
      </c>
    </row>
    <row r="4188" spans="1:1">
      <c r="A4188">
        <v>76325</v>
      </c>
    </row>
    <row r="4189" spans="1:1">
      <c r="A4189">
        <v>76333</v>
      </c>
    </row>
    <row r="4190" spans="1:1">
      <c r="A4190">
        <v>76341</v>
      </c>
    </row>
    <row r="4191" spans="1:1">
      <c r="A4191">
        <v>76350</v>
      </c>
    </row>
    <row r="4192" spans="1:1">
      <c r="A4192">
        <v>76376</v>
      </c>
    </row>
    <row r="4193" spans="1:1">
      <c r="A4193">
        <v>76384</v>
      </c>
    </row>
    <row r="4194" spans="1:1">
      <c r="A4194">
        <v>76392</v>
      </c>
    </row>
    <row r="4195" spans="1:1">
      <c r="A4195">
        <v>76406</v>
      </c>
    </row>
    <row r="4196" spans="1:1">
      <c r="A4196">
        <v>76430</v>
      </c>
    </row>
    <row r="4197" spans="1:1">
      <c r="A4197">
        <v>76481</v>
      </c>
    </row>
    <row r="4198" spans="1:1">
      <c r="A4198">
        <v>76503</v>
      </c>
    </row>
    <row r="4199" spans="1:1">
      <c r="A4199">
        <v>76546</v>
      </c>
    </row>
    <row r="4200" spans="1:1">
      <c r="A4200">
        <v>76554</v>
      </c>
    </row>
    <row r="4201" spans="1:1">
      <c r="A4201">
        <v>76589</v>
      </c>
    </row>
    <row r="4202" spans="1:1">
      <c r="A4202">
        <v>76597</v>
      </c>
    </row>
    <row r="4203" spans="1:1">
      <c r="A4203">
        <v>76600</v>
      </c>
    </row>
    <row r="4204" spans="1:1">
      <c r="A4204">
        <v>76619</v>
      </c>
    </row>
    <row r="4205" spans="1:1">
      <c r="A4205">
        <v>76627</v>
      </c>
    </row>
    <row r="4206" spans="1:1">
      <c r="A4206">
        <v>76635</v>
      </c>
    </row>
    <row r="4207" spans="1:1">
      <c r="A4207">
        <v>76643</v>
      </c>
    </row>
    <row r="4208" spans="1:1">
      <c r="A4208">
        <v>76651</v>
      </c>
    </row>
    <row r="4209" spans="1:1">
      <c r="A4209">
        <v>76678</v>
      </c>
    </row>
    <row r="4210" spans="1:1">
      <c r="A4210">
        <v>76686</v>
      </c>
    </row>
    <row r="4211" spans="1:1">
      <c r="A4211">
        <v>76694</v>
      </c>
    </row>
    <row r="4212" spans="1:1">
      <c r="A4212">
        <v>76732</v>
      </c>
    </row>
    <row r="4213" spans="1:1">
      <c r="A4213">
        <v>76740</v>
      </c>
    </row>
    <row r="4214" spans="1:1">
      <c r="A4214">
        <v>76783</v>
      </c>
    </row>
    <row r="4215" spans="1:1">
      <c r="A4215">
        <v>76791</v>
      </c>
    </row>
    <row r="4216" spans="1:1">
      <c r="A4216">
        <v>76805</v>
      </c>
    </row>
    <row r="4217" spans="1:1">
      <c r="A4217">
        <v>76813</v>
      </c>
    </row>
    <row r="4218" spans="1:1">
      <c r="A4218">
        <v>76856</v>
      </c>
    </row>
    <row r="4219" spans="1:1">
      <c r="A4219">
        <v>76872</v>
      </c>
    </row>
    <row r="4220" spans="1:1">
      <c r="A4220">
        <v>76880</v>
      </c>
    </row>
    <row r="4221" spans="1:1">
      <c r="A4221">
        <v>76899</v>
      </c>
    </row>
    <row r="4222" spans="1:1">
      <c r="A4222">
        <v>76937</v>
      </c>
    </row>
    <row r="4223" spans="1:1">
      <c r="A4223">
        <v>76945</v>
      </c>
    </row>
    <row r="4224" spans="1:1">
      <c r="A4224">
        <v>76961</v>
      </c>
    </row>
    <row r="4225" spans="1:1">
      <c r="A4225">
        <v>76970</v>
      </c>
    </row>
    <row r="4226" spans="1:1">
      <c r="A4226">
        <v>76988</v>
      </c>
    </row>
    <row r="4227" spans="1:1">
      <c r="A4227">
        <v>76996</v>
      </c>
    </row>
    <row r="4228" spans="1:1">
      <c r="A4228">
        <v>77003</v>
      </c>
    </row>
    <row r="4229" spans="1:1">
      <c r="A4229">
        <v>77011</v>
      </c>
    </row>
    <row r="4230" spans="1:1">
      <c r="A4230">
        <v>77020</v>
      </c>
    </row>
    <row r="4231" spans="1:1">
      <c r="A4231">
        <v>77046</v>
      </c>
    </row>
    <row r="4232" spans="1:1">
      <c r="A4232">
        <v>77054</v>
      </c>
    </row>
    <row r="4233" spans="1:1">
      <c r="A4233">
        <v>77062</v>
      </c>
    </row>
    <row r="4234" spans="1:1">
      <c r="A4234">
        <v>77127</v>
      </c>
    </row>
    <row r="4235" spans="1:1">
      <c r="A4235">
        <v>77143</v>
      </c>
    </row>
    <row r="4236" spans="1:1">
      <c r="A4236">
        <v>77151</v>
      </c>
    </row>
    <row r="4237" spans="1:1">
      <c r="A4237">
        <v>77178</v>
      </c>
    </row>
    <row r="4238" spans="1:1">
      <c r="A4238">
        <v>77186</v>
      </c>
    </row>
    <row r="4239" spans="1:1">
      <c r="A4239">
        <v>77194</v>
      </c>
    </row>
    <row r="4240" spans="1:1">
      <c r="A4240">
        <v>77208</v>
      </c>
    </row>
    <row r="4241" spans="1:1">
      <c r="A4241">
        <v>77224</v>
      </c>
    </row>
    <row r="4242" spans="1:1">
      <c r="A4242">
        <v>77232</v>
      </c>
    </row>
    <row r="4243" spans="1:1">
      <c r="A4243">
        <v>77240</v>
      </c>
    </row>
    <row r="4244" spans="1:1">
      <c r="A4244">
        <v>77259</v>
      </c>
    </row>
    <row r="4245" spans="1:1">
      <c r="A4245">
        <v>77275</v>
      </c>
    </row>
    <row r="4246" spans="1:1">
      <c r="A4246">
        <v>77283</v>
      </c>
    </row>
    <row r="4247" spans="1:1">
      <c r="A4247">
        <v>77291</v>
      </c>
    </row>
    <row r="4248" spans="1:1">
      <c r="A4248">
        <v>77313</v>
      </c>
    </row>
    <row r="4249" spans="1:1">
      <c r="A4249">
        <v>77321</v>
      </c>
    </row>
    <row r="4250" spans="1:1">
      <c r="A4250">
        <v>77330</v>
      </c>
    </row>
    <row r="4251" spans="1:1">
      <c r="A4251">
        <v>77348</v>
      </c>
    </row>
    <row r="4252" spans="1:1">
      <c r="A4252">
        <v>77372</v>
      </c>
    </row>
    <row r="4253" spans="1:1">
      <c r="A4253">
        <v>77380</v>
      </c>
    </row>
    <row r="4254" spans="1:1">
      <c r="A4254">
        <v>77410</v>
      </c>
    </row>
    <row r="4255" spans="1:1">
      <c r="A4255">
        <v>77437</v>
      </c>
    </row>
    <row r="4256" spans="1:1">
      <c r="A4256">
        <v>77453</v>
      </c>
    </row>
    <row r="4257" spans="1:1">
      <c r="A4257">
        <v>77470</v>
      </c>
    </row>
    <row r="4258" spans="1:1">
      <c r="A4258">
        <v>77518</v>
      </c>
    </row>
    <row r="4259" spans="1:1">
      <c r="A4259">
        <v>77526</v>
      </c>
    </row>
    <row r="4260" spans="1:1">
      <c r="A4260">
        <v>77550</v>
      </c>
    </row>
    <row r="4261" spans="1:1">
      <c r="A4261">
        <v>77577</v>
      </c>
    </row>
    <row r="4262" spans="1:1">
      <c r="A4262">
        <v>77607</v>
      </c>
    </row>
    <row r="4263" spans="1:1">
      <c r="A4263">
        <v>77615</v>
      </c>
    </row>
    <row r="4264" spans="1:1">
      <c r="A4264">
        <v>77623</v>
      </c>
    </row>
    <row r="4265" spans="1:1">
      <c r="A4265">
        <v>77739</v>
      </c>
    </row>
    <row r="4266" spans="1:1">
      <c r="A4266">
        <v>77763</v>
      </c>
    </row>
    <row r="4267" spans="1:1">
      <c r="A4267">
        <v>77798</v>
      </c>
    </row>
    <row r="4268" spans="1:1">
      <c r="A4268">
        <v>77828</v>
      </c>
    </row>
    <row r="4269" spans="1:1">
      <c r="A4269">
        <v>77836</v>
      </c>
    </row>
    <row r="4270" spans="1:1">
      <c r="A4270">
        <v>77852</v>
      </c>
    </row>
    <row r="4271" spans="1:1">
      <c r="A4271">
        <v>77879</v>
      </c>
    </row>
    <row r="4272" spans="1:1">
      <c r="A4272">
        <v>77917</v>
      </c>
    </row>
    <row r="4273" spans="1:1">
      <c r="A4273">
        <v>77933</v>
      </c>
    </row>
    <row r="4274" spans="1:1">
      <c r="A4274">
        <v>77941</v>
      </c>
    </row>
    <row r="4275" spans="1:1">
      <c r="A4275">
        <v>78034</v>
      </c>
    </row>
    <row r="4276" spans="1:1">
      <c r="A4276">
        <v>78077</v>
      </c>
    </row>
    <row r="4277" spans="1:1">
      <c r="A4277">
        <v>78107</v>
      </c>
    </row>
    <row r="4278" spans="1:1">
      <c r="A4278">
        <v>78166</v>
      </c>
    </row>
    <row r="4279" spans="1:1">
      <c r="A4279">
        <v>78182</v>
      </c>
    </row>
    <row r="4280" spans="1:1">
      <c r="A4280">
        <v>78190</v>
      </c>
    </row>
    <row r="4281" spans="1:1">
      <c r="A4281">
        <v>78239</v>
      </c>
    </row>
    <row r="4282" spans="1:1">
      <c r="A4282">
        <v>78247</v>
      </c>
    </row>
    <row r="4283" spans="1:1">
      <c r="A4283">
        <v>78255</v>
      </c>
    </row>
    <row r="4284" spans="1:1">
      <c r="A4284">
        <v>78263</v>
      </c>
    </row>
    <row r="4285" spans="1:1">
      <c r="A4285">
        <v>78271</v>
      </c>
    </row>
    <row r="4286" spans="1:1">
      <c r="A4286">
        <v>78280</v>
      </c>
    </row>
    <row r="4287" spans="1:1">
      <c r="A4287">
        <v>78301</v>
      </c>
    </row>
    <row r="4288" spans="1:1">
      <c r="A4288">
        <v>78360</v>
      </c>
    </row>
    <row r="4289" spans="1:1">
      <c r="A4289">
        <v>78379</v>
      </c>
    </row>
    <row r="4290" spans="1:1">
      <c r="A4290">
        <v>78417</v>
      </c>
    </row>
    <row r="4291" spans="1:1">
      <c r="A4291">
        <v>78433</v>
      </c>
    </row>
    <row r="4292" spans="1:1">
      <c r="A4292">
        <v>78441</v>
      </c>
    </row>
    <row r="4293" spans="1:1">
      <c r="A4293">
        <v>78476</v>
      </c>
    </row>
    <row r="4294" spans="1:1">
      <c r="A4294">
        <v>78514</v>
      </c>
    </row>
    <row r="4295" spans="1:1">
      <c r="A4295">
        <v>78522</v>
      </c>
    </row>
    <row r="4296" spans="1:1">
      <c r="A4296">
        <v>78530</v>
      </c>
    </row>
    <row r="4297" spans="1:1">
      <c r="A4297">
        <v>78549</v>
      </c>
    </row>
    <row r="4298" spans="1:1">
      <c r="A4298">
        <v>78565</v>
      </c>
    </row>
    <row r="4299" spans="1:1">
      <c r="A4299">
        <v>78590</v>
      </c>
    </row>
    <row r="4300" spans="1:1">
      <c r="A4300">
        <v>78611</v>
      </c>
    </row>
    <row r="4301" spans="1:1">
      <c r="A4301">
        <v>78620</v>
      </c>
    </row>
    <row r="4302" spans="1:1">
      <c r="A4302">
        <v>78638</v>
      </c>
    </row>
    <row r="4303" spans="1:1">
      <c r="A4303">
        <v>78654</v>
      </c>
    </row>
    <row r="4304" spans="1:1">
      <c r="A4304">
        <v>78662</v>
      </c>
    </row>
    <row r="4305" spans="1:1">
      <c r="A4305">
        <v>78670</v>
      </c>
    </row>
    <row r="4306" spans="1:1">
      <c r="A4306">
        <v>78735</v>
      </c>
    </row>
    <row r="4307" spans="1:1">
      <c r="A4307">
        <v>78751</v>
      </c>
    </row>
    <row r="4308" spans="1:1">
      <c r="A4308">
        <v>78760</v>
      </c>
    </row>
    <row r="4309" spans="1:1">
      <c r="A4309">
        <v>78816</v>
      </c>
    </row>
    <row r="4310" spans="1:1">
      <c r="A4310">
        <v>78832</v>
      </c>
    </row>
    <row r="4311" spans="1:1">
      <c r="A4311">
        <v>78840</v>
      </c>
    </row>
    <row r="4312" spans="1:1">
      <c r="A4312">
        <v>78859</v>
      </c>
    </row>
    <row r="4313" spans="1:1">
      <c r="A4313">
        <v>78883</v>
      </c>
    </row>
    <row r="4314" spans="1:1">
      <c r="A4314">
        <v>78913</v>
      </c>
    </row>
    <row r="4315" spans="1:1">
      <c r="A4315">
        <v>78921</v>
      </c>
    </row>
    <row r="4316" spans="1:1">
      <c r="A4316">
        <v>78964</v>
      </c>
    </row>
    <row r="4317" spans="1:1">
      <c r="A4317">
        <v>78980</v>
      </c>
    </row>
    <row r="4318" spans="1:1">
      <c r="A4318">
        <v>78999</v>
      </c>
    </row>
    <row r="4319" spans="1:1">
      <c r="A4319">
        <v>79006</v>
      </c>
    </row>
    <row r="4320" spans="1:1">
      <c r="A4320">
        <v>79022</v>
      </c>
    </row>
    <row r="4321" spans="1:1">
      <c r="A4321">
        <v>79030</v>
      </c>
    </row>
    <row r="4322" spans="1:1">
      <c r="A4322">
        <v>79049</v>
      </c>
    </row>
    <row r="4323" spans="1:1">
      <c r="A4323">
        <v>79057</v>
      </c>
    </row>
    <row r="4324" spans="1:1">
      <c r="A4324">
        <v>79073</v>
      </c>
    </row>
    <row r="4325" spans="1:1">
      <c r="A4325">
        <v>79081</v>
      </c>
    </row>
    <row r="4326" spans="1:1">
      <c r="A4326">
        <v>79090</v>
      </c>
    </row>
    <row r="4327" spans="1:1">
      <c r="A4327">
        <v>79120</v>
      </c>
    </row>
    <row r="4328" spans="1:1">
      <c r="A4328">
        <v>79138</v>
      </c>
    </row>
    <row r="4329" spans="1:1">
      <c r="A4329">
        <v>79170</v>
      </c>
    </row>
    <row r="4330" spans="1:1">
      <c r="A4330">
        <v>79189</v>
      </c>
    </row>
    <row r="4331" spans="1:1">
      <c r="A4331">
        <v>79227</v>
      </c>
    </row>
    <row r="4332" spans="1:1">
      <c r="A4332">
        <v>79251</v>
      </c>
    </row>
    <row r="4333" spans="1:1">
      <c r="A4333">
        <v>79294</v>
      </c>
    </row>
    <row r="4334" spans="1:1">
      <c r="A4334">
        <v>79308</v>
      </c>
    </row>
    <row r="4335" spans="1:1">
      <c r="A4335">
        <v>79324</v>
      </c>
    </row>
    <row r="4336" spans="1:1">
      <c r="A4336">
        <v>79340</v>
      </c>
    </row>
    <row r="4337" spans="1:1">
      <c r="A4337">
        <v>79375</v>
      </c>
    </row>
    <row r="4338" spans="1:1">
      <c r="A4338">
        <v>79391</v>
      </c>
    </row>
    <row r="4339" spans="1:1">
      <c r="A4339">
        <v>79421</v>
      </c>
    </row>
    <row r="4340" spans="1:1">
      <c r="A4340">
        <v>79448</v>
      </c>
    </row>
    <row r="4341" spans="1:1">
      <c r="A4341">
        <v>79456</v>
      </c>
    </row>
    <row r="4342" spans="1:1">
      <c r="A4342">
        <v>79502</v>
      </c>
    </row>
    <row r="4343" spans="1:1">
      <c r="A4343">
        <v>79529</v>
      </c>
    </row>
    <row r="4344" spans="1:1">
      <c r="A4344">
        <v>79537</v>
      </c>
    </row>
    <row r="4345" spans="1:1">
      <c r="A4345">
        <v>79545</v>
      </c>
    </row>
    <row r="4346" spans="1:1">
      <c r="A4346">
        <v>79553</v>
      </c>
    </row>
    <row r="4347" spans="1:1">
      <c r="A4347">
        <v>79561</v>
      </c>
    </row>
    <row r="4348" spans="1:1">
      <c r="A4348">
        <v>79600</v>
      </c>
    </row>
    <row r="4349" spans="1:1">
      <c r="A4349">
        <v>79642</v>
      </c>
    </row>
    <row r="4350" spans="1:1">
      <c r="A4350">
        <v>79650</v>
      </c>
    </row>
    <row r="4351" spans="1:1">
      <c r="A4351">
        <v>79707</v>
      </c>
    </row>
    <row r="4352" spans="1:1">
      <c r="A4352">
        <v>79723</v>
      </c>
    </row>
    <row r="4353" spans="1:1">
      <c r="A4353">
        <v>79731</v>
      </c>
    </row>
    <row r="4354" spans="1:1">
      <c r="A4354">
        <v>79790</v>
      </c>
    </row>
    <row r="4355" spans="1:1">
      <c r="A4355">
        <v>79804</v>
      </c>
    </row>
    <row r="4356" spans="1:1">
      <c r="A4356">
        <v>79839</v>
      </c>
    </row>
    <row r="4357" spans="1:1">
      <c r="A4357">
        <v>79855</v>
      </c>
    </row>
    <row r="4358" spans="1:1">
      <c r="A4358">
        <v>79863</v>
      </c>
    </row>
    <row r="4359" spans="1:1">
      <c r="A4359">
        <v>79871</v>
      </c>
    </row>
    <row r="4360" spans="1:1">
      <c r="A4360">
        <v>79898</v>
      </c>
    </row>
    <row r="4361" spans="1:1">
      <c r="A4361">
        <v>79901</v>
      </c>
    </row>
    <row r="4362" spans="1:1">
      <c r="A4362">
        <v>79944</v>
      </c>
    </row>
    <row r="4363" spans="1:1">
      <c r="A4363">
        <v>79960</v>
      </c>
    </row>
    <row r="4364" spans="1:1">
      <c r="A4364">
        <v>79979</v>
      </c>
    </row>
    <row r="4365" spans="1:1">
      <c r="A4365">
        <v>79987</v>
      </c>
    </row>
    <row r="4366" spans="1:1">
      <c r="A4366">
        <v>80047</v>
      </c>
    </row>
    <row r="4367" spans="1:1">
      <c r="A4367">
        <v>80055</v>
      </c>
    </row>
    <row r="4368" spans="1:1">
      <c r="A4368">
        <v>80063</v>
      </c>
    </row>
    <row r="4369" spans="1:1">
      <c r="A4369">
        <v>80071</v>
      </c>
    </row>
    <row r="4370" spans="1:1">
      <c r="A4370">
        <v>80098</v>
      </c>
    </row>
    <row r="4371" spans="1:1">
      <c r="A4371">
        <v>80101</v>
      </c>
    </row>
    <row r="4372" spans="1:1">
      <c r="A4372">
        <v>80136</v>
      </c>
    </row>
    <row r="4373" spans="1:1">
      <c r="A4373">
        <v>80160</v>
      </c>
    </row>
    <row r="4374" spans="1:1">
      <c r="A4374">
        <v>80179</v>
      </c>
    </row>
    <row r="4375" spans="1:1">
      <c r="A4375">
        <v>80241</v>
      </c>
    </row>
    <row r="4376" spans="1:1">
      <c r="A4376">
        <v>80276</v>
      </c>
    </row>
    <row r="4377" spans="1:1">
      <c r="A4377">
        <v>80292</v>
      </c>
    </row>
    <row r="4378" spans="1:1">
      <c r="A4378">
        <v>80322</v>
      </c>
    </row>
    <row r="4379" spans="1:1">
      <c r="A4379">
        <v>80438</v>
      </c>
    </row>
    <row r="4380" spans="1:1">
      <c r="A4380">
        <v>80454</v>
      </c>
    </row>
    <row r="4381" spans="1:1">
      <c r="A4381">
        <v>80489</v>
      </c>
    </row>
    <row r="4382" spans="1:1">
      <c r="A4382">
        <v>80497</v>
      </c>
    </row>
    <row r="4383" spans="1:1">
      <c r="A4383">
        <v>80500</v>
      </c>
    </row>
    <row r="4384" spans="1:1">
      <c r="A4384">
        <v>80527</v>
      </c>
    </row>
    <row r="4385" spans="1:1">
      <c r="A4385">
        <v>80535</v>
      </c>
    </row>
    <row r="4386" spans="1:1">
      <c r="A4386">
        <v>80551</v>
      </c>
    </row>
    <row r="4387" spans="1:1">
      <c r="A4387">
        <v>80560</v>
      </c>
    </row>
    <row r="4388" spans="1:1">
      <c r="A4388">
        <v>80578</v>
      </c>
    </row>
    <row r="4389" spans="1:1">
      <c r="A4389">
        <v>80586</v>
      </c>
    </row>
    <row r="4390" spans="1:1">
      <c r="A4390">
        <v>80594</v>
      </c>
    </row>
    <row r="4391" spans="1:1">
      <c r="A4391">
        <v>80624</v>
      </c>
    </row>
    <row r="4392" spans="1:1">
      <c r="A4392">
        <v>80640</v>
      </c>
    </row>
    <row r="4393" spans="1:1">
      <c r="A4393">
        <v>80659</v>
      </c>
    </row>
    <row r="4394" spans="1:1">
      <c r="A4394">
        <v>80667</v>
      </c>
    </row>
    <row r="4395" spans="1:1">
      <c r="A4395">
        <v>80675</v>
      </c>
    </row>
    <row r="4396" spans="1:1">
      <c r="A4396">
        <v>80683</v>
      </c>
    </row>
    <row r="4397" spans="1:1">
      <c r="A4397">
        <v>80748</v>
      </c>
    </row>
    <row r="4398" spans="1:1">
      <c r="A4398">
        <v>80772</v>
      </c>
    </row>
    <row r="4399" spans="1:1">
      <c r="A4399">
        <v>80829</v>
      </c>
    </row>
    <row r="4400" spans="1:1">
      <c r="A4400">
        <v>80837</v>
      </c>
    </row>
    <row r="4401" spans="1:1">
      <c r="A4401">
        <v>80845</v>
      </c>
    </row>
    <row r="4402" spans="1:1">
      <c r="A4402">
        <v>80853</v>
      </c>
    </row>
    <row r="4403" spans="1:1">
      <c r="A4403">
        <v>80861</v>
      </c>
    </row>
    <row r="4404" spans="1:1">
      <c r="A4404">
        <v>80870</v>
      </c>
    </row>
    <row r="4405" spans="1:1">
      <c r="A4405">
        <v>80888</v>
      </c>
    </row>
    <row r="4406" spans="1:1">
      <c r="A4406">
        <v>80934</v>
      </c>
    </row>
    <row r="4407" spans="1:1">
      <c r="A4407">
        <v>80942</v>
      </c>
    </row>
    <row r="4408" spans="1:1">
      <c r="A4408">
        <v>80977</v>
      </c>
    </row>
    <row r="4409" spans="1:1">
      <c r="A4409">
        <v>80993</v>
      </c>
    </row>
    <row r="4410" spans="1:1">
      <c r="A4410">
        <v>81019</v>
      </c>
    </row>
    <row r="4411" spans="1:1">
      <c r="A4411">
        <v>81035</v>
      </c>
    </row>
    <row r="4412" spans="1:1">
      <c r="A4412">
        <v>81051</v>
      </c>
    </row>
    <row r="4413" spans="1:1">
      <c r="A4413">
        <v>81078</v>
      </c>
    </row>
    <row r="4414" spans="1:1">
      <c r="A4414">
        <v>81086</v>
      </c>
    </row>
    <row r="4415" spans="1:1">
      <c r="A4415">
        <v>81094</v>
      </c>
    </row>
    <row r="4416" spans="1:1">
      <c r="A4416">
        <v>81108</v>
      </c>
    </row>
    <row r="4417" spans="1:1">
      <c r="A4417">
        <v>81116</v>
      </c>
    </row>
    <row r="4418" spans="1:1">
      <c r="A4418">
        <v>81124</v>
      </c>
    </row>
    <row r="4419" spans="1:1">
      <c r="A4419">
        <v>81132</v>
      </c>
    </row>
    <row r="4420" spans="1:1">
      <c r="A4420">
        <v>81140</v>
      </c>
    </row>
    <row r="4421" spans="1:1">
      <c r="A4421">
        <v>81167</v>
      </c>
    </row>
    <row r="4422" spans="1:1">
      <c r="A4422">
        <v>81175</v>
      </c>
    </row>
    <row r="4423" spans="1:1">
      <c r="A4423">
        <v>81183</v>
      </c>
    </row>
    <row r="4424" spans="1:1">
      <c r="A4424">
        <v>81191</v>
      </c>
    </row>
    <row r="4425" spans="1:1">
      <c r="A4425">
        <v>81205</v>
      </c>
    </row>
    <row r="4426" spans="1:1">
      <c r="A4426">
        <v>81221</v>
      </c>
    </row>
    <row r="4427" spans="1:1">
      <c r="A4427">
        <v>81230</v>
      </c>
    </row>
    <row r="4428" spans="1:1">
      <c r="A4428">
        <v>81248</v>
      </c>
    </row>
    <row r="4429" spans="1:1">
      <c r="A4429">
        <v>81256</v>
      </c>
    </row>
    <row r="4430" spans="1:1">
      <c r="A4430">
        <v>81280</v>
      </c>
    </row>
    <row r="4431" spans="1:1">
      <c r="A4431">
        <v>81310</v>
      </c>
    </row>
    <row r="4432" spans="1:1">
      <c r="A4432">
        <v>81370</v>
      </c>
    </row>
    <row r="4433" spans="1:1">
      <c r="A4433">
        <v>81400</v>
      </c>
    </row>
    <row r="4434" spans="1:1">
      <c r="A4434">
        <v>81477</v>
      </c>
    </row>
    <row r="4435" spans="1:1">
      <c r="A4435">
        <v>81493</v>
      </c>
    </row>
    <row r="4436" spans="1:1">
      <c r="A4436">
        <v>81507</v>
      </c>
    </row>
    <row r="4437" spans="1:1">
      <c r="A4437">
        <v>81515</v>
      </c>
    </row>
    <row r="4438" spans="1:1">
      <c r="A4438">
        <v>81531</v>
      </c>
    </row>
    <row r="4439" spans="1:1">
      <c r="A4439">
        <v>81540</v>
      </c>
    </row>
    <row r="4440" spans="1:1">
      <c r="A4440">
        <v>81558</v>
      </c>
    </row>
    <row r="4441" spans="1:1">
      <c r="A4441">
        <v>81566</v>
      </c>
    </row>
    <row r="4442" spans="1:1">
      <c r="A4442">
        <v>81574</v>
      </c>
    </row>
    <row r="4443" spans="1:1">
      <c r="A4443">
        <v>81582</v>
      </c>
    </row>
    <row r="4444" spans="1:1">
      <c r="A4444">
        <v>81612</v>
      </c>
    </row>
    <row r="4445" spans="1:1">
      <c r="A4445">
        <v>81639</v>
      </c>
    </row>
    <row r="4446" spans="1:1">
      <c r="A4446">
        <v>81671</v>
      </c>
    </row>
    <row r="4447" spans="1:1">
      <c r="A4447">
        <v>81698</v>
      </c>
    </row>
    <row r="4448" spans="1:1">
      <c r="A4448">
        <v>81701</v>
      </c>
    </row>
    <row r="4449" spans="1:1">
      <c r="A4449">
        <v>81710</v>
      </c>
    </row>
    <row r="4450" spans="1:1">
      <c r="A4450">
        <v>81728</v>
      </c>
    </row>
    <row r="4451" spans="1:1">
      <c r="A4451">
        <v>81744</v>
      </c>
    </row>
    <row r="4452" spans="1:1">
      <c r="A4452">
        <v>81779</v>
      </c>
    </row>
    <row r="4453" spans="1:1">
      <c r="A4453">
        <v>81795</v>
      </c>
    </row>
    <row r="4454" spans="1:1">
      <c r="A4454">
        <v>81817</v>
      </c>
    </row>
    <row r="4455" spans="1:1">
      <c r="A4455">
        <v>81833</v>
      </c>
    </row>
    <row r="4456" spans="1:1">
      <c r="A4456">
        <v>81850</v>
      </c>
    </row>
    <row r="4457" spans="1:1">
      <c r="A4457">
        <v>81876</v>
      </c>
    </row>
    <row r="4458" spans="1:1">
      <c r="A4458">
        <v>81884</v>
      </c>
    </row>
    <row r="4459" spans="1:1">
      <c r="A4459">
        <v>81892</v>
      </c>
    </row>
    <row r="4460" spans="1:1">
      <c r="A4460">
        <v>81914</v>
      </c>
    </row>
    <row r="4461" spans="1:1">
      <c r="A4461">
        <v>81922</v>
      </c>
    </row>
    <row r="4462" spans="1:1">
      <c r="A4462">
        <v>81949</v>
      </c>
    </row>
    <row r="4463" spans="1:1">
      <c r="A4463">
        <v>81957</v>
      </c>
    </row>
    <row r="4464" spans="1:1">
      <c r="A4464">
        <v>81973</v>
      </c>
    </row>
    <row r="4465" spans="1:1">
      <c r="A4465">
        <v>81990</v>
      </c>
    </row>
    <row r="4466" spans="1:1">
      <c r="A4466">
        <v>82007</v>
      </c>
    </row>
    <row r="4467" spans="1:1">
      <c r="A4467">
        <v>82015</v>
      </c>
    </row>
    <row r="4468" spans="1:1">
      <c r="A4468">
        <v>82031</v>
      </c>
    </row>
    <row r="4469" spans="1:1">
      <c r="A4469">
        <v>82082</v>
      </c>
    </row>
    <row r="4470" spans="1:1">
      <c r="A4470">
        <v>82104</v>
      </c>
    </row>
    <row r="4471" spans="1:1">
      <c r="A4471">
        <v>82112</v>
      </c>
    </row>
    <row r="4472" spans="1:1">
      <c r="A4472">
        <v>82120</v>
      </c>
    </row>
    <row r="4473" spans="1:1">
      <c r="A4473">
        <v>82139</v>
      </c>
    </row>
    <row r="4474" spans="1:1">
      <c r="A4474">
        <v>82147</v>
      </c>
    </row>
    <row r="4475" spans="1:1">
      <c r="A4475">
        <v>82180</v>
      </c>
    </row>
    <row r="4476" spans="1:1">
      <c r="A4476">
        <v>82210</v>
      </c>
    </row>
    <row r="4477" spans="1:1">
      <c r="A4477">
        <v>82228</v>
      </c>
    </row>
    <row r="4478" spans="1:1">
      <c r="A4478">
        <v>82236</v>
      </c>
    </row>
    <row r="4479" spans="1:1">
      <c r="A4479">
        <v>82244</v>
      </c>
    </row>
    <row r="4480" spans="1:1">
      <c r="A4480">
        <v>82252</v>
      </c>
    </row>
    <row r="4481" spans="1:1">
      <c r="A4481">
        <v>82333</v>
      </c>
    </row>
    <row r="4482" spans="1:1">
      <c r="A4482">
        <v>82341</v>
      </c>
    </row>
    <row r="4483" spans="1:1">
      <c r="A4483">
        <v>82368</v>
      </c>
    </row>
    <row r="4484" spans="1:1">
      <c r="A4484">
        <v>82384</v>
      </c>
    </row>
    <row r="4485" spans="1:1">
      <c r="A4485">
        <v>82430</v>
      </c>
    </row>
    <row r="4486" spans="1:1">
      <c r="A4486">
        <v>82449</v>
      </c>
    </row>
    <row r="4487" spans="1:1">
      <c r="A4487">
        <v>82457</v>
      </c>
    </row>
    <row r="4488" spans="1:1">
      <c r="A4488">
        <v>82481</v>
      </c>
    </row>
    <row r="4489" spans="1:1">
      <c r="A4489">
        <v>82503</v>
      </c>
    </row>
    <row r="4490" spans="1:1">
      <c r="A4490">
        <v>82554</v>
      </c>
    </row>
    <row r="4491" spans="1:1">
      <c r="A4491">
        <v>82562</v>
      </c>
    </row>
    <row r="4492" spans="1:1">
      <c r="A4492">
        <v>82570</v>
      </c>
    </row>
    <row r="4493" spans="1:1">
      <c r="A4493">
        <v>82589</v>
      </c>
    </row>
    <row r="4494" spans="1:1">
      <c r="A4494">
        <v>82597</v>
      </c>
    </row>
    <row r="4495" spans="1:1">
      <c r="A4495">
        <v>82600</v>
      </c>
    </row>
    <row r="4496" spans="1:1">
      <c r="A4496">
        <v>82619</v>
      </c>
    </row>
    <row r="4497" spans="1:1">
      <c r="A4497">
        <v>82627</v>
      </c>
    </row>
    <row r="4498" spans="1:1">
      <c r="A4498">
        <v>82678</v>
      </c>
    </row>
    <row r="4499" spans="1:1">
      <c r="A4499">
        <v>82686</v>
      </c>
    </row>
    <row r="4500" spans="1:1">
      <c r="A4500">
        <v>82694</v>
      </c>
    </row>
    <row r="4501" spans="1:1">
      <c r="A4501">
        <v>82708</v>
      </c>
    </row>
    <row r="4502" spans="1:1">
      <c r="A4502">
        <v>82716</v>
      </c>
    </row>
    <row r="4503" spans="1:1">
      <c r="A4503">
        <v>82724</v>
      </c>
    </row>
    <row r="4504" spans="1:1">
      <c r="A4504">
        <v>82759</v>
      </c>
    </row>
    <row r="4505" spans="1:1">
      <c r="A4505">
        <v>82805</v>
      </c>
    </row>
    <row r="4506" spans="1:1">
      <c r="A4506">
        <v>82813</v>
      </c>
    </row>
    <row r="4507" spans="1:1">
      <c r="A4507">
        <v>82830</v>
      </c>
    </row>
    <row r="4508" spans="1:1">
      <c r="A4508">
        <v>82872</v>
      </c>
    </row>
    <row r="4509" spans="1:1">
      <c r="A4509">
        <v>82880</v>
      </c>
    </row>
    <row r="4510" spans="1:1">
      <c r="A4510">
        <v>82899</v>
      </c>
    </row>
    <row r="4511" spans="1:1">
      <c r="A4511">
        <v>82902</v>
      </c>
    </row>
    <row r="4512" spans="1:1">
      <c r="A4512">
        <v>82910</v>
      </c>
    </row>
    <row r="4513" spans="1:1">
      <c r="A4513">
        <v>82929</v>
      </c>
    </row>
    <row r="4514" spans="1:1">
      <c r="A4514">
        <v>82937</v>
      </c>
    </row>
    <row r="4515" spans="1:1">
      <c r="A4515">
        <v>82953</v>
      </c>
    </row>
    <row r="4516" spans="1:1">
      <c r="A4516">
        <v>83003</v>
      </c>
    </row>
    <row r="4517" spans="1:1">
      <c r="A4517">
        <v>83020</v>
      </c>
    </row>
    <row r="4518" spans="1:1">
      <c r="A4518">
        <v>83054</v>
      </c>
    </row>
    <row r="4519" spans="1:1">
      <c r="A4519">
        <v>83089</v>
      </c>
    </row>
    <row r="4520" spans="1:1">
      <c r="A4520">
        <v>83127</v>
      </c>
    </row>
    <row r="4521" spans="1:1">
      <c r="A4521">
        <v>83151</v>
      </c>
    </row>
    <row r="4522" spans="1:1">
      <c r="A4522">
        <v>83160</v>
      </c>
    </row>
    <row r="4523" spans="1:1">
      <c r="A4523">
        <v>83178</v>
      </c>
    </row>
    <row r="4524" spans="1:1">
      <c r="A4524">
        <v>83194</v>
      </c>
    </row>
    <row r="4525" spans="1:1">
      <c r="A4525">
        <v>83216</v>
      </c>
    </row>
    <row r="4526" spans="1:1">
      <c r="A4526">
        <v>83224</v>
      </c>
    </row>
    <row r="4527" spans="1:1">
      <c r="A4527">
        <v>83232</v>
      </c>
    </row>
    <row r="4528" spans="1:1">
      <c r="A4528">
        <v>83283</v>
      </c>
    </row>
    <row r="4529" spans="1:1">
      <c r="A4529">
        <v>83330</v>
      </c>
    </row>
    <row r="4530" spans="1:1">
      <c r="A4530">
        <v>83356</v>
      </c>
    </row>
    <row r="4531" spans="1:1">
      <c r="A4531">
        <v>83364</v>
      </c>
    </row>
    <row r="4532" spans="1:1">
      <c r="A4532">
        <v>83380</v>
      </c>
    </row>
    <row r="4533" spans="1:1">
      <c r="A4533">
        <v>83461</v>
      </c>
    </row>
    <row r="4534" spans="1:1">
      <c r="A4534">
        <v>83470</v>
      </c>
    </row>
    <row r="4535" spans="1:1">
      <c r="A4535">
        <v>83488</v>
      </c>
    </row>
    <row r="4536" spans="1:1">
      <c r="A4536">
        <v>83500</v>
      </c>
    </row>
    <row r="4537" spans="1:1">
      <c r="A4537">
        <v>83526</v>
      </c>
    </row>
    <row r="4538" spans="1:1">
      <c r="A4538">
        <v>83534</v>
      </c>
    </row>
    <row r="4539" spans="1:1">
      <c r="A4539">
        <v>83542</v>
      </c>
    </row>
    <row r="4540" spans="1:1">
      <c r="A4540">
        <v>83550</v>
      </c>
    </row>
    <row r="4541" spans="1:1">
      <c r="A4541">
        <v>83585</v>
      </c>
    </row>
    <row r="4542" spans="1:1">
      <c r="A4542">
        <v>83593</v>
      </c>
    </row>
    <row r="4543" spans="1:1">
      <c r="A4543">
        <v>83631</v>
      </c>
    </row>
    <row r="4544" spans="1:1">
      <c r="A4544">
        <v>83640</v>
      </c>
    </row>
    <row r="4545" spans="1:1">
      <c r="A4545">
        <v>83666</v>
      </c>
    </row>
    <row r="4546" spans="1:1">
      <c r="A4546">
        <v>83682</v>
      </c>
    </row>
    <row r="4547" spans="1:1">
      <c r="A4547">
        <v>83690</v>
      </c>
    </row>
    <row r="4548" spans="1:1">
      <c r="A4548">
        <v>83704</v>
      </c>
    </row>
    <row r="4549" spans="1:1">
      <c r="A4549">
        <v>83712</v>
      </c>
    </row>
    <row r="4550" spans="1:1">
      <c r="A4550">
        <v>83755</v>
      </c>
    </row>
    <row r="4551" spans="1:1">
      <c r="A4551">
        <v>83801</v>
      </c>
    </row>
    <row r="4552" spans="1:1">
      <c r="A4552">
        <v>83860</v>
      </c>
    </row>
    <row r="4553" spans="1:1">
      <c r="A4553">
        <v>83909</v>
      </c>
    </row>
    <row r="4554" spans="1:1">
      <c r="A4554">
        <v>83941</v>
      </c>
    </row>
    <row r="4555" spans="1:1">
      <c r="A4555">
        <v>83950</v>
      </c>
    </row>
    <row r="4556" spans="1:1">
      <c r="A4556">
        <v>83968</v>
      </c>
    </row>
    <row r="4557" spans="1:1">
      <c r="A4557">
        <v>83976</v>
      </c>
    </row>
    <row r="4558" spans="1:1">
      <c r="A4558">
        <v>84000</v>
      </c>
    </row>
    <row r="4559" spans="1:1">
      <c r="A4559">
        <v>84018</v>
      </c>
    </row>
    <row r="4560" spans="1:1">
      <c r="A4560">
        <v>84034</v>
      </c>
    </row>
    <row r="4561" spans="1:1">
      <c r="A4561">
        <v>84050</v>
      </c>
    </row>
    <row r="4562" spans="1:1">
      <c r="A4562">
        <v>84085</v>
      </c>
    </row>
    <row r="4563" spans="1:1">
      <c r="A4563">
        <v>84107</v>
      </c>
    </row>
    <row r="4564" spans="1:1">
      <c r="A4564">
        <v>84115</v>
      </c>
    </row>
    <row r="4565" spans="1:1">
      <c r="A4565">
        <v>84123</v>
      </c>
    </row>
    <row r="4566" spans="1:1">
      <c r="A4566">
        <v>84131</v>
      </c>
    </row>
    <row r="4567" spans="1:1">
      <c r="A4567">
        <v>84166</v>
      </c>
    </row>
    <row r="4568" spans="1:1">
      <c r="A4568">
        <v>84204</v>
      </c>
    </row>
    <row r="4569" spans="1:1">
      <c r="A4569">
        <v>84220</v>
      </c>
    </row>
    <row r="4570" spans="1:1">
      <c r="A4570">
        <v>84239</v>
      </c>
    </row>
    <row r="4571" spans="1:1">
      <c r="A4571">
        <v>84255</v>
      </c>
    </row>
    <row r="4572" spans="1:1">
      <c r="A4572">
        <v>84263</v>
      </c>
    </row>
    <row r="4573" spans="1:1">
      <c r="A4573">
        <v>84271</v>
      </c>
    </row>
    <row r="4574" spans="1:1">
      <c r="A4574">
        <v>84280</v>
      </c>
    </row>
    <row r="4575" spans="1:1">
      <c r="A4575">
        <v>84298</v>
      </c>
    </row>
    <row r="4576" spans="1:1">
      <c r="A4576">
        <v>84301</v>
      </c>
    </row>
    <row r="4577" spans="1:1">
      <c r="A4577">
        <v>84352</v>
      </c>
    </row>
    <row r="4578" spans="1:1">
      <c r="A4578">
        <v>84360</v>
      </c>
    </row>
    <row r="4579" spans="1:1">
      <c r="A4579">
        <v>84379</v>
      </c>
    </row>
    <row r="4580" spans="1:1">
      <c r="A4580">
        <v>84387</v>
      </c>
    </row>
    <row r="4581" spans="1:1">
      <c r="A4581">
        <v>84395</v>
      </c>
    </row>
    <row r="4582" spans="1:1">
      <c r="A4582">
        <v>84433</v>
      </c>
    </row>
    <row r="4583" spans="1:1">
      <c r="A4583">
        <v>84450</v>
      </c>
    </row>
    <row r="4584" spans="1:1">
      <c r="A4584">
        <v>84476</v>
      </c>
    </row>
    <row r="4585" spans="1:1">
      <c r="A4585">
        <v>84484</v>
      </c>
    </row>
    <row r="4586" spans="1:1">
      <c r="A4586">
        <v>84492</v>
      </c>
    </row>
    <row r="4587" spans="1:1">
      <c r="A4587">
        <v>84522</v>
      </c>
    </row>
    <row r="4588" spans="1:1">
      <c r="A4588">
        <v>84565</v>
      </c>
    </row>
    <row r="4589" spans="1:1">
      <c r="A4589">
        <v>84573</v>
      </c>
    </row>
    <row r="4590" spans="1:1">
      <c r="A4590">
        <v>84590</v>
      </c>
    </row>
    <row r="4591" spans="1:1">
      <c r="A4591">
        <v>84620</v>
      </c>
    </row>
    <row r="4592" spans="1:1">
      <c r="A4592">
        <v>84646</v>
      </c>
    </row>
    <row r="4593" spans="1:1">
      <c r="A4593">
        <v>84654</v>
      </c>
    </row>
    <row r="4594" spans="1:1">
      <c r="A4594">
        <v>84662</v>
      </c>
    </row>
    <row r="4595" spans="1:1">
      <c r="A4595">
        <v>84689</v>
      </c>
    </row>
    <row r="4596" spans="1:1">
      <c r="A4596">
        <v>84697</v>
      </c>
    </row>
    <row r="4597" spans="1:1">
      <c r="A4597">
        <v>84700</v>
      </c>
    </row>
    <row r="4598" spans="1:1">
      <c r="A4598">
        <v>84743</v>
      </c>
    </row>
    <row r="4599" spans="1:1">
      <c r="A4599">
        <v>84794</v>
      </c>
    </row>
    <row r="4600" spans="1:1">
      <c r="A4600">
        <v>84808</v>
      </c>
    </row>
    <row r="4601" spans="1:1">
      <c r="A4601">
        <v>84824</v>
      </c>
    </row>
    <row r="4602" spans="1:1">
      <c r="A4602">
        <v>84832</v>
      </c>
    </row>
    <row r="4603" spans="1:1">
      <c r="A4603">
        <v>84840</v>
      </c>
    </row>
    <row r="4604" spans="1:1">
      <c r="A4604">
        <v>84891</v>
      </c>
    </row>
    <row r="4605" spans="1:1">
      <c r="A4605">
        <v>84913</v>
      </c>
    </row>
    <row r="4606" spans="1:1">
      <c r="A4606">
        <v>84930</v>
      </c>
    </row>
    <row r="4607" spans="1:1">
      <c r="A4607">
        <v>84948</v>
      </c>
    </row>
    <row r="4608" spans="1:1">
      <c r="A4608">
        <v>84956</v>
      </c>
    </row>
    <row r="4609" spans="1:1">
      <c r="A4609">
        <v>84964</v>
      </c>
    </row>
    <row r="4610" spans="1:1">
      <c r="A4610">
        <v>84980</v>
      </c>
    </row>
    <row r="4611" spans="1:1">
      <c r="A4611">
        <v>85014</v>
      </c>
    </row>
    <row r="4612" spans="1:1">
      <c r="A4612">
        <v>85022</v>
      </c>
    </row>
    <row r="4613" spans="1:1">
      <c r="A4613">
        <v>85030</v>
      </c>
    </row>
    <row r="4614" spans="1:1">
      <c r="A4614">
        <v>85049</v>
      </c>
    </row>
    <row r="4615" spans="1:1">
      <c r="A4615">
        <v>85081</v>
      </c>
    </row>
    <row r="4616" spans="1:1">
      <c r="A4616">
        <v>85154</v>
      </c>
    </row>
    <row r="4617" spans="1:1">
      <c r="A4617">
        <v>85170</v>
      </c>
    </row>
    <row r="4618" spans="1:1">
      <c r="A4618">
        <v>85200</v>
      </c>
    </row>
    <row r="4619" spans="1:1">
      <c r="A4619">
        <v>85227</v>
      </c>
    </row>
    <row r="4620" spans="1:1">
      <c r="A4620">
        <v>85235</v>
      </c>
    </row>
    <row r="4621" spans="1:1">
      <c r="A4621">
        <v>85243</v>
      </c>
    </row>
    <row r="4622" spans="1:1">
      <c r="A4622">
        <v>85251</v>
      </c>
    </row>
    <row r="4623" spans="1:1">
      <c r="A4623">
        <v>85286</v>
      </c>
    </row>
    <row r="4624" spans="1:1">
      <c r="A4624">
        <v>85308</v>
      </c>
    </row>
    <row r="4625" spans="1:1">
      <c r="A4625">
        <v>85316</v>
      </c>
    </row>
    <row r="4626" spans="1:1">
      <c r="A4626">
        <v>85359</v>
      </c>
    </row>
    <row r="4627" spans="1:1">
      <c r="A4627">
        <v>85367</v>
      </c>
    </row>
    <row r="4628" spans="1:1">
      <c r="A4628">
        <v>85383</v>
      </c>
    </row>
    <row r="4629" spans="1:1">
      <c r="A4629">
        <v>85391</v>
      </c>
    </row>
    <row r="4630" spans="1:1">
      <c r="A4630">
        <v>85413</v>
      </c>
    </row>
    <row r="4631" spans="1:1">
      <c r="A4631">
        <v>85448</v>
      </c>
    </row>
    <row r="4632" spans="1:1">
      <c r="A4632">
        <v>85456</v>
      </c>
    </row>
    <row r="4633" spans="1:1">
      <c r="A4633">
        <v>85464</v>
      </c>
    </row>
    <row r="4634" spans="1:1">
      <c r="A4634">
        <v>85472</v>
      </c>
    </row>
    <row r="4635" spans="1:1">
      <c r="A4635">
        <v>85480</v>
      </c>
    </row>
    <row r="4636" spans="1:1">
      <c r="A4636">
        <v>85502</v>
      </c>
    </row>
    <row r="4637" spans="1:1">
      <c r="A4637">
        <v>85553</v>
      </c>
    </row>
    <row r="4638" spans="1:1">
      <c r="A4638">
        <v>85561</v>
      </c>
    </row>
    <row r="4639" spans="1:1">
      <c r="A4639">
        <v>85570</v>
      </c>
    </row>
    <row r="4640" spans="1:1">
      <c r="A4640">
        <v>85596</v>
      </c>
    </row>
    <row r="4641" spans="1:1">
      <c r="A4641">
        <v>85600</v>
      </c>
    </row>
    <row r="4642" spans="1:1">
      <c r="A4642">
        <v>85618</v>
      </c>
    </row>
    <row r="4643" spans="1:1">
      <c r="A4643">
        <v>85626</v>
      </c>
    </row>
    <row r="4644" spans="1:1">
      <c r="A4644">
        <v>85634</v>
      </c>
    </row>
    <row r="4645" spans="1:1">
      <c r="A4645">
        <v>85685</v>
      </c>
    </row>
    <row r="4646" spans="1:1">
      <c r="A4646">
        <v>85758</v>
      </c>
    </row>
    <row r="4647" spans="1:1">
      <c r="A4647">
        <v>85766</v>
      </c>
    </row>
    <row r="4648" spans="1:1">
      <c r="A4648">
        <v>85774</v>
      </c>
    </row>
    <row r="4649" spans="1:1">
      <c r="A4649">
        <v>85782</v>
      </c>
    </row>
    <row r="4650" spans="1:1">
      <c r="A4650">
        <v>85790</v>
      </c>
    </row>
    <row r="4651" spans="1:1">
      <c r="A4651">
        <v>85812</v>
      </c>
    </row>
    <row r="4652" spans="1:1">
      <c r="A4652">
        <v>85839</v>
      </c>
    </row>
    <row r="4653" spans="1:1">
      <c r="A4653">
        <v>85847</v>
      </c>
    </row>
    <row r="4654" spans="1:1">
      <c r="A4654">
        <v>85855</v>
      </c>
    </row>
    <row r="4655" spans="1:1">
      <c r="A4655">
        <v>85871</v>
      </c>
    </row>
    <row r="4656" spans="1:1">
      <c r="A4656">
        <v>85880</v>
      </c>
    </row>
    <row r="4657" spans="1:1">
      <c r="A4657">
        <v>85898</v>
      </c>
    </row>
    <row r="4658" spans="1:1">
      <c r="A4658">
        <v>85901</v>
      </c>
    </row>
    <row r="4659" spans="1:1">
      <c r="A4659">
        <v>85936</v>
      </c>
    </row>
    <row r="4660" spans="1:1">
      <c r="A4660">
        <v>85995</v>
      </c>
    </row>
    <row r="4661" spans="1:1">
      <c r="A4661">
        <v>86002</v>
      </c>
    </row>
    <row r="4662" spans="1:1">
      <c r="A4662">
        <v>86010</v>
      </c>
    </row>
    <row r="4663" spans="1:1">
      <c r="A4663">
        <v>86053</v>
      </c>
    </row>
    <row r="4664" spans="1:1">
      <c r="A4664">
        <v>86061</v>
      </c>
    </row>
    <row r="4665" spans="1:1">
      <c r="A4665">
        <v>86070</v>
      </c>
    </row>
    <row r="4666" spans="1:1">
      <c r="A4666">
        <v>86088</v>
      </c>
    </row>
    <row r="4667" spans="1:1">
      <c r="A4667">
        <v>86100</v>
      </c>
    </row>
    <row r="4668" spans="1:1">
      <c r="A4668">
        <v>86134</v>
      </c>
    </row>
    <row r="4669" spans="1:1">
      <c r="A4669">
        <v>86142</v>
      </c>
    </row>
    <row r="4670" spans="1:1">
      <c r="A4670">
        <v>86150</v>
      </c>
    </row>
    <row r="4671" spans="1:1">
      <c r="A4671">
        <v>86169</v>
      </c>
    </row>
    <row r="4672" spans="1:1">
      <c r="A4672">
        <v>86193</v>
      </c>
    </row>
    <row r="4673" spans="1:1">
      <c r="A4673">
        <v>86207</v>
      </c>
    </row>
    <row r="4674" spans="1:1">
      <c r="A4674">
        <v>86258</v>
      </c>
    </row>
    <row r="4675" spans="1:1">
      <c r="A4675">
        <v>86282</v>
      </c>
    </row>
    <row r="4676" spans="1:1">
      <c r="A4676">
        <v>86304</v>
      </c>
    </row>
    <row r="4677" spans="1:1">
      <c r="A4677">
        <v>86312</v>
      </c>
    </row>
    <row r="4678" spans="1:1">
      <c r="A4678">
        <v>86320</v>
      </c>
    </row>
    <row r="4679" spans="1:1">
      <c r="A4679">
        <v>86339</v>
      </c>
    </row>
    <row r="4680" spans="1:1">
      <c r="A4680">
        <v>86355</v>
      </c>
    </row>
    <row r="4681" spans="1:1">
      <c r="A4681">
        <v>86380</v>
      </c>
    </row>
    <row r="4682" spans="1:1">
      <c r="A4682">
        <v>86398</v>
      </c>
    </row>
    <row r="4683" spans="1:1">
      <c r="A4683">
        <v>86436</v>
      </c>
    </row>
    <row r="4684" spans="1:1">
      <c r="A4684">
        <v>86452</v>
      </c>
    </row>
    <row r="4685" spans="1:1">
      <c r="A4685">
        <v>86460</v>
      </c>
    </row>
    <row r="4686" spans="1:1">
      <c r="A4686">
        <v>86487</v>
      </c>
    </row>
    <row r="4687" spans="1:1">
      <c r="A4687">
        <v>86495</v>
      </c>
    </row>
    <row r="4688" spans="1:1">
      <c r="A4688">
        <v>86533</v>
      </c>
    </row>
    <row r="4689" spans="1:1">
      <c r="A4689">
        <v>86541</v>
      </c>
    </row>
    <row r="4690" spans="1:1">
      <c r="A4690">
        <v>86568</v>
      </c>
    </row>
    <row r="4691" spans="1:1">
      <c r="A4691">
        <v>86576</v>
      </c>
    </row>
    <row r="4692" spans="1:1">
      <c r="A4692">
        <v>86584</v>
      </c>
    </row>
    <row r="4693" spans="1:1">
      <c r="A4693">
        <v>86592</v>
      </c>
    </row>
    <row r="4694" spans="1:1">
      <c r="A4694">
        <v>86606</v>
      </c>
    </row>
    <row r="4695" spans="1:1">
      <c r="A4695">
        <v>86614</v>
      </c>
    </row>
    <row r="4696" spans="1:1">
      <c r="A4696">
        <v>86622</v>
      </c>
    </row>
    <row r="4697" spans="1:1">
      <c r="A4697">
        <v>86630</v>
      </c>
    </row>
    <row r="4698" spans="1:1">
      <c r="A4698">
        <v>86657</v>
      </c>
    </row>
    <row r="4699" spans="1:1">
      <c r="A4699">
        <v>86665</v>
      </c>
    </row>
    <row r="4700" spans="1:1">
      <c r="A4700">
        <v>86673</v>
      </c>
    </row>
    <row r="4701" spans="1:1">
      <c r="A4701">
        <v>86681</v>
      </c>
    </row>
    <row r="4702" spans="1:1">
      <c r="A4702">
        <v>86690</v>
      </c>
    </row>
    <row r="4703" spans="1:1">
      <c r="A4703">
        <v>86703</v>
      </c>
    </row>
    <row r="4704" spans="1:1">
      <c r="A4704">
        <v>86711</v>
      </c>
    </row>
    <row r="4705" spans="1:1">
      <c r="A4705">
        <v>86720</v>
      </c>
    </row>
    <row r="4706" spans="1:1">
      <c r="A4706">
        <v>86738</v>
      </c>
    </row>
    <row r="4707" spans="1:1">
      <c r="A4707">
        <v>86746</v>
      </c>
    </row>
    <row r="4708" spans="1:1">
      <c r="A4708">
        <v>86754</v>
      </c>
    </row>
    <row r="4709" spans="1:1">
      <c r="A4709">
        <v>86762</v>
      </c>
    </row>
    <row r="4710" spans="1:1">
      <c r="A4710">
        <v>86770</v>
      </c>
    </row>
    <row r="4711" spans="1:1">
      <c r="A4711">
        <v>86789</v>
      </c>
    </row>
    <row r="4712" spans="1:1">
      <c r="A4712">
        <v>86797</v>
      </c>
    </row>
    <row r="4713" spans="1:1">
      <c r="A4713">
        <v>86800</v>
      </c>
    </row>
    <row r="4714" spans="1:1">
      <c r="A4714">
        <v>86819</v>
      </c>
    </row>
    <row r="4715" spans="1:1">
      <c r="A4715">
        <v>86827</v>
      </c>
    </row>
    <row r="4716" spans="1:1">
      <c r="A4716">
        <v>86835</v>
      </c>
    </row>
    <row r="4717" spans="1:1">
      <c r="A4717">
        <v>86843</v>
      </c>
    </row>
    <row r="4718" spans="1:1">
      <c r="A4718">
        <v>86851</v>
      </c>
    </row>
    <row r="4719" spans="1:1">
      <c r="A4719">
        <v>86860</v>
      </c>
    </row>
    <row r="4720" spans="1:1">
      <c r="A4720">
        <v>86878</v>
      </c>
    </row>
    <row r="4721" spans="1:1">
      <c r="A4721">
        <v>86886</v>
      </c>
    </row>
    <row r="4722" spans="1:1">
      <c r="A4722">
        <v>86894</v>
      </c>
    </row>
    <row r="4723" spans="1:1">
      <c r="A4723">
        <v>86908</v>
      </c>
    </row>
    <row r="4724" spans="1:1">
      <c r="A4724">
        <v>86916</v>
      </c>
    </row>
    <row r="4725" spans="1:1">
      <c r="A4725">
        <v>86959</v>
      </c>
    </row>
    <row r="4726" spans="1:1">
      <c r="A4726">
        <v>87009</v>
      </c>
    </row>
    <row r="4727" spans="1:1">
      <c r="A4727">
        <v>87025</v>
      </c>
    </row>
    <row r="4728" spans="1:1">
      <c r="A4728">
        <v>87050</v>
      </c>
    </row>
    <row r="4729" spans="1:1">
      <c r="A4729">
        <v>87084</v>
      </c>
    </row>
    <row r="4730" spans="1:1">
      <c r="A4730">
        <v>87106</v>
      </c>
    </row>
    <row r="4731" spans="1:1">
      <c r="A4731">
        <v>87114</v>
      </c>
    </row>
    <row r="4732" spans="1:1">
      <c r="A4732">
        <v>87149</v>
      </c>
    </row>
    <row r="4733" spans="1:1">
      <c r="A4733">
        <v>87157</v>
      </c>
    </row>
    <row r="4734" spans="1:1">
      <c r="A4734">
        <v>87165</v>
      </c>
    </row>
    <row r="4735" spans="1:1">
      <c r="A4735">
        <v>87173</v>
      </c>
    </row>
    <row r="4736" spans="1:1">
      <c r="A4736">
        <v>87181</v>
      </c>
    </row>
    <row r="4737" spans="1:1">
      <c r="A4737">
        <v>87190</v>
      </c>
    </row>
    <row r="4738" spans="1:1">
      <c r="A4738">
        <v>87203</v>
      </c>
    </row>
    <row r="4739" spans="1:1">
      <c r="A4739">
        <v>87211</v>
      </c>
    </row>
    <row r="4740" spans="1:1">
      <c r="A4740">
        <v>87220</v>
      </c>
    </row>
    <row r="4741" spans="1:1">
      <c r="A4741">
        <v>87238</v>
      </c>
    </row>
    <row r="4742" spans="1:1">
      <c r="A4742">
        <v>87246</v>
      </c>
    </row>
    <row r="4743" spans="1:1">
      <c r="A4743">
        <v>87254</v>
      </c>
    </row>
    <row r="4744" spans="1:1">
      <c r="A4744">
        <v>87262</v>
      </c>
    </row>
    <row r="4745" spans="1:1">
      <c r="A4745">
        <v>87270</v>
      </c>
    </row>
    <row r="4746" spans="1:1">
      <c r="A4746">
        <v>87289</v>
      </c>
    </row>
    <row r="4747" spans="1:1">
      <c r="A4747">
        <v>87297</v>
      </c>
    </row>
    <row r="4748" spans="1:1">
      <c r="A4748">
        <v>87300</v>
      </c>
    </row>
    <row r="4749" spans="1:1">
      <c r="A4749">
        <v>87319</v>
      </c>
    </row>
    <row r="4750" spans="1:1">
      <c r="A4750">
        <v>87327</v>
      </c>
    </row>
    <row r="4751" spans="1:1">
      <c r="A4751">
        <v>87335</v>
      </c>
    </row>
    <row r="4752" spans="1:1">
      <c r="A4752">
        <v>87343</v>
      </c>
    </row>
    <row r="4753" spans="1:1">
      <c r="A4753">
        <v>87351</v>
      </c>
    </row>
    <row r="4754" spans="1:1">
      <c r="A4754">
        <v>87360</v>
      </c>
    </row>
    <row r="4755" spans="1:1">
      <c r="A4755">
        <v>87378</v>
      </c>
    </row>
    <row r="4756" spans="1:1">
      <c r="A4756">
        <v>87386</v>
      </c>
    </row>
    <row r="4757" spans="1:1">
      <c r="A4757">
        <v>87394</v>
      </c>
    </row>
    <row r="4758" spans="1:1">
      <c r="A4758">
        <v>87408</v>
      </c>
    </row>
    <row r="4759" spans="1:1">
      <c r="A4759">
        <v>87416</v>
      </c>
    </row>
    <row r="4760" spans="1:1">
      <c r="A4760">
        <v>87424</v>
      </c>
    </row>
    <row r="4761" spans="1:1">
      <c r="A4761">
        <v>87432</v>
      </c>
    </row>
    <row r="4762" spans="1:1">
      <c r="A4762">
        <v>87440</v>
      </c>
    </row>
    <row r="4763" spans="1:1">
      <c r="A4763">
        <v>87459</v>
      </c>
    </row>
    <row r="4764" spans="1:1">
      <c r="A4764">
        <v>87467</v>
      </c>
    </row>
    <row r="4765" spans="1:1">
      <c r="A4765">
        <v>87475</v>
      </c>
    </row>
    <row r="4766" spans="1:1">
      <c r="A4766">
        <v>87483</v>
      </c>
    </row>
    <row r="4767" spans="1:1">
      <c r="A4767">
        <v>87491</v>
      </c>
    </row>
    <row r="4768" spans="1:1">
      <c r="A4768">
        <v>87505</v>
      </c>
    </row>
    <row r="4769" spans="1:1">
      <c r="A4769">
        <v>87513</v>
      </c>
    </row>
    <row r="4770" spans="1:1">
      <c r="A4770">
        <v>87521</v>
      </c>
    </row>
    <row r="4771" spans="1:1">
      <c r="A4771">
        <v>87530</v>
      </c>
    </row>
    <row r="4772" spans="1:1">
      <c r="A4772">
        <v>87580</v>
      </c>
    </row>
    <row r="4773" spans="1:1">
      <c r="A4773">
        <v>87599</v>
      </c>
    </row>
    <row r="4774" spans="1:1">
      <c r="A4774">
        <v>87602</v>
      </c>
    </row>
    <row r="4775" spans="1:1">
      <c r="A4775">
        <v>87610</v>
      </c>
    </row>
    <row r="4776" spans="1:1">
      <c r="A4776">
        <v>87629</v>
      </c>
    </row>
    <row r="4777" spans="1:1">
      <c r="A4777">
        <v>87637</v>
      </c>
    </row>
    <row r="4778" spans="1:1">
      <c r="A4778">
        <v>87645</v>
      </c>
    </row>
    <row r="4779" spans="1:1">
      <c r="A4779">
        <v>87661</v>
      </c>
    </row>
    <row r="4780" spans="1:1">
      <c r="A4780">
        <v>87670</v>
      </c>
    </row>
    <row r="4781" spans="1:1">
      <c r="A4781">
        <v>87700</v>
      </c>
    </row>
    <row r="4782" spans="1:1">
      <c r="A4782">
        <v>87718</v>
      </c>
    </row>
    <row r="4783" spans="1:1">
      <c r="A4783">
        <v>87726</v>
      </c>
    </row>
    <row r="4784" spans="1:1">
      <c r="A4784">
        <v>87734</v>
      </c>
    </row>
    <row r="4785" spans="1:1">
      <c r="A4785">
        <v>87742</v>
      </c>
    </row>
    <row r="4786" spans="1:1">
      <c r="A4786">
        <v>87750</v>
      </c>
    </row>
    <row r="4787" spans="1:1">
      <c r="A4787">
        <v>87769</v>
      </c>
    </row>
    <row r="4788" spans="1:1">
      <c r="A4788">
        <v>87777</v>
      </c>
    </row>
    <row r="4789" spans="1:1">
      <c r="A4789">
        <v>87785</v>
      </c>
    </row>
    <row r="4790" spans="1:1">
      <c r="A4790">
        <v>87793</v>
      </c>
    </row>
    <row r="4791" spans="1:1">
      <c r="A4791">
        <v>87807</v>
      </c>
    </row>
    <row r="4792" spans="1:1">
      <c r="A4792">
        <v>87815</v>
      </c>
    </row>
    <row r="4793" spans="1:1">
      <c r="A4793">
        <v>87823</v>
      </c>
    </row>
    <row r="4794" spans="1:1">
      <c r="A4794">
        <v>87831</v>
      </c>
    </row>
    <row r="4795" spans="1:1">
      <c r="A4795">
        <v>87840</v>
      </c>
    </row>
    <row r="4796" spans="1:1">
      <c r="A4796">
        <v>87858</v>
      </c>
    </row>
    <row r="4797" spans="1:1">
      <c r="A4797">
        <v>87866</v>
      </c>
    </row>
    <row r="4798" spans="1:1">
      <c r="A4798">
        <v>87874</v>
      </c>
    </row>
    <row r="4799" spans="1:1">
      <c r="A4799">
        <v>87882</v>
      </c>
    </row>
    <row r="4800" spans="1:1">
      <c r="A4800">
        <v>87890</v>
      </c>
    </row>
    <row r="4801" spans="1:1">
      <c r="A4801">
        <v>87904</v>
      </c>
    </row>
    <row r="4802" spans="1:1">
      <c r="A4802">
        <v>87920</v>
      </c>
    </row>
    <row r="4803" spans="1:1">
      <c r="A4803">
        <v>87955</v>
      </c>
    </row>
    <row r="4804" spans="1:1">
      <c r="A4804">
        <v>87963</v>
      </c>
    </row>
    <row r="4805" spans="1:1">
      <c r="A4805">
        <v>87971</v>
      </c>
    </row>
    <row r="4806" spans="1:1">
      <c r="A4806">
        <v>87980</v>
      </c>
    </row>
    <row r="4807" spans="1:1">
      <c r="A4807">
        <v>87998</v>
      </c>
    </row>
    <row r="4808" spans="1:1">
      <c r="A4808">
        <v>88005</v>
      </c>
    </row>
    <row r="4809" spans="1:1">
      <c r="A4809">
        <v>88013</v>
      </c>
    </row>
    <row r="4810" spans="1:1">
      <c r="A4810">
        <v>88021</v>
      </c>
    </row>
    <row r="4811" spans="1:1">
      <c r="A4811">
        <v>88030</v>
      </c>
    </row>
    <row r="4812" spans="1:1">
      <c r="A4812">
        <v>88048</v>
      </c>
    </row>
    <row r="4813" spans="1:1">
      <c r="A4813">
        <v>88056</v>
      </c>
    </row>
    <row r="4814" spans="1:1">
      <c r="A4814">
        <v>88064</v>
      </c>
    </row>
    <row r="4815" spans="1:1">
      <c r="A4815">
        <v>88072</v>
      </c>
    </row>
    <row r="4816" spans="1:1">
      <c r="A4816">
        <v>88080</v>
      </c>
    </row>
    <row r="4817" spans="1:1">
      <c r="A4817">
        <v>88099</v>
      </c>
    </row>
    <row r="4818" spans="1:1">
      <c r="A4818">
        <v>88102</v>
      </c>
    </row>
    <row r="4819" spans="1:1">
      <c r="A4819">
        <v>88145</v>
      </c>
    </row>
    <row r="4820" spans="1:1">
      <c r="A4820">
        <v>88200</v>
      </c>
    </row>
    <row r="4821" spans="1:1">
      <c r="A4821">
        <v>88242</v>
      </c>
    </row>
    <row r="4822" spans="1:1">
      <c r="A4822">
        <v>88250</v>
      </c>
    </row>
    <row r="4823" spans="1:1">
      <c r="A4823">
        <v>88269</v>
      </c>
    </row>
    <row r="4824" spans="1:1">
      <c r="A4824">
        <v>88277</v>
      </c>
    </row>
    <row r="4825" spans="1:1">
      <c r="A4825">
        <v>88285</v>
      </c>
    </row>
    <row r="4826" spans="1:1">
      <c r="A4826">
        <v>88307</v>
      </c>
    </row>
    <row r="4827" spans="1:1">
      <c r="A4827">
        <v>88315</v>
      </c>
    </row>
    <row r="4828" spans="1:1">
      <c r="A4828">
        <v>88323</v>
      </c>
    </row>
    <row r="4829" spans="1:1">
      <c r="A4829">
        <v>88331</v>
      </c>
    </row>
    <row r="4830" spans="1:1">
      <c r="A4830">
        <v>88340</v>
      </c>
    </row>
    <row r="4831" spans="1:1">
      <c r="A4831">
        <v>88358</v>
      </c>
    </row>
    <row r="4832" spans="1:1">
      <c r="A4832">
        <v>88366</v>
      </c>
    </row>
    <row r="4833" spans="1:1">
      <c r="A4833">
        <v>88447</v>
      </c>
    </row>
    <row r="4834" spans="1:1">
      <c r="A4834">
        <v>88455</v>
      </c>
    </row>
    <row r="4835" spans="1:1">
      <c r="A4835">
        <v>88463</v>
      </c>
    </row>
    <row r="4836" spans="1:1">
      <c r="A4836">
        <v>88471</v>
      </c>
    </row>
    <row r="4837" spans="1:1">
      <c r="A4837">
        <v>88510</v>
      </c>
    </row>
    <row r="4838" spans="1:1">
      <c r="A4838">
        <v>88528</v>
      </c>
    </row>
    <row r="4839" spans="1:1">
      <c r="A4839">
        <v>88536</v>
      </c>
    </row>
    <row r="4840" spans="1:1">
      <c r="A4840">
        <v>88544</v>
      </c>
    </row>
    <row r="4841" spans="1:1">
      <c r="A4841">
        <v>88552</v>
      </c>
    </row>
    <row r="4842" spans="1:1">
      <c r="A4842">
        <v>88560</v>
      </c>
    </row>
    <row r="4843" spans="1:1">
      <c r="A4843">
        <v>88595</v>
      </c>
    </row>
    <row r="4844" spans="1:1">
      <c r="A4844">
        <v>88609</v>
      </c>
    </row>
    <row r="4845" spans="1:1">
      <c r="A4845">
        <v>88617</v>
      </c>
    </row>
    <row r="4846" spans="1:1">
      <c r="A4846">
        <v>88625</v>
      </c>
    </row>
    <row r="4847" spans="1:1">
      <c r="A4847">
        <v>88633</v>
      </c>
    </row>
    <row r="4848" spans="1:1">
      <c r="A4848">
        <v>88641</v>
      </c>
    </row>
    <row r="4849" spans="1:1">
      <c r="A4849">
        <v>88650</v>
      </c>
    </row>
    <row r="4850" spans="1:1">
      <c r="A4850">
        <v>88676</v>
      </c>
    </row>
    <row r="4851" spans="1:1">
      <c r="A4851">
        <v>88684</v>
      </c>
    </row>
    <row r="4852" spans="1:1">
      <c r="A4852">
        <v>88692</v>
      </c>
    </row>
    <row r="4853" spans="1:1">
      <c r="A4853">
        <v>88706</v>
      </c>
    </row>
    <row r="4854" spans="1:1">
      <c r="A4854">
        <v>88714</v>
      </c>
    </row>
    <row r="4855" spans="1:1">
      <c r="A4855">
        <v>88722</v>
      </c>
    </row>
    <row r="4856" spans="1:1">
      <c r="A4856">
        <v>88749</v>
      </c>
    </row>
    <row r="4857" spans="1:1">
      <c r="A4857">
        <v>88765</v>
      </c>
    </row>
    <row r="4858" spans="1:1">
      <c r="A4858">
        <v>88781</v>
      </c>
    </row>
    <row r="4859" spans="1:1">
      <c r="A4859">
        <v>88790</v>
      </c>
    </row>
    <row r="4860" spans="1:1">
      <c r="A4860">
        <v>88803</v>
      </c>
    </row>
    <row r="4861" spans="1:1">
      <c r="A4861">
        <v>88811</v>
      </c>
    </row>
    <row r="4862" spans="1:1">
      <c r="A4862">
        <v>88820</v>
      </c>
    </row>
    <row r="4863" spans="1:1">
      <c r="A4863">
        <v>88846</v>
      </c>
    </row>
    <row r="4864" spans="1:1">
      <c r="A4864">
        <v>88854</v>
      </c>
    </row>
    <row r="4865" spans="1:1">
      <c r="A4865">
        <v>88862</v>
      </c>
    </row>
    <row r="4866" spans="1:1">
      <c r="A4866">
        <v>88870</v>
      </c>
    </row>
    <row r="4867" spans="1:1">
      <c r="A4867">
        <v>88889</v>
      </c>
    </row>
    <row r="4868" spans="1:1">
      <c r="A4868">
        <v>88897</v>
      </c>
    </row>
    <row r="4869" spans="1:1">
      <c r="A4869">
        <v>88900</v>
      </c>
    </row>
    <row r="4870" spans="1:1">
      <c r="A4870">
        <v>88919</v>
      </c>
    </row>
    <row r="4871" spans="1:1">
      <c r="A4871">
        <v>88927</v>
      </c>
    </row>
    <row r="4872" spans="1:1">
      <c r="A4872">
        <v>88935</v>
      </c>
    </row>
    <row r="4873" spans="1:1">
      <c r="A4873">
        <v>88943</v>
      </c>
    </row>
    <row r="4874" spans="1:1">
      <c r="A4874">
        <v>88951</v>
      </c>
    </row>
    <row r="4875" spans="1:1">
      <c r="A4875">
        <v>88960</v>
      </c>
    </row>
    <row r="4876" spans="1:1">
      <c r="A4876">
        <v>88978</v>
      </c>
    </row>
    <row r="4877" spans="1:1">
      <c r="A4877">
        <v>88986</v>
      </c>
    </row>
    <row r="4878" spans="1:1">
      <c r="A4878">
        <v>88994</v>
      </c>
    </row>
    <row r="4879" spans="1:1">
      <c r="A4879">
        <v>89001</v>
      </c>
    </row>
    <row r="4880" spans="1:1">
      <c r="A4880">
        <v>89010</v>
      </c>
    </row>
    <row r="4881" spans="1:1">
      <c r="A4881">
        <v>89036</v>
      </c>
    </row>
    <row r="4882" spans="1:1">
      <c r="A4882">
        <v>89044</v>
      </c>
    </row>
    <row r="4883" spans="1:1">
      <c r="A4883">
        <v>89052</v>
      </c>
    </row>
    <row r="4884" spans="1:1">
      <c r="A4884">
        <v>89060</v>
      </c>
    </row>
    <row r="4885" spans="1:1">
      <c r="A4885">
        <v>89079</v>
      </c>
    </row>
    <row r="4886" spans="1:1">
      <c r="A4886">
        <v>89117</v>
      </c>
    </row>
    <row r="4887" spans="1:1">
      <c r="A4887">
        <v>89125</v>
      </c>
    </row>
    <row r="4888" spans="1:1">
      <c r="A4888">
        <v>89133</v>
      </c>
    </row>
    <row r="4889" spans="1:1">
      <c r="A4889">
        <v>89150</v>
      </c>
    </row>
    <row r="4890" spans="1:1">
      <c r="A4890">
        <v>89168</v>
      </c>
    </row>
    <row r="4891" spans="1:1">
      <c r="A4891">
        <v>89176</v>
      </c>
    </row>
    <row r="4892" spans="1:1">
      <c r="A4892">
        <v>89184</v>
      </c>
    </row>
    <row r="4893" spans="1:1">
      <c r="A4893">
        <v>89192</v>
      </c>
    </row>
    <row r="4894" spans="1:1">
      <c r="A4894">
        <v>89214</v>
      </c>
    </row>
    <row r="4895" spans="1:1">
      <c r="A4895">
        <v>89222</v>
      </c>
    </row>
    <row r="4896" spans="1:1">
      <c r="A4896">
        <v>89257</v>
      </c>
    </row>
    <row r="4897" spans="1:1">
      <c r="A4897">
        <v>89265</v>
      </c>
    </row>
    <row r="4898" spans="1:1">
      <c r="A4898">
        <v>89273</v>
      </c>
    </row>
    <row r="4899" spans="1:1">
      <c r="A4899">
        <v>89281</v>
      </c>
    </row>
    <row r="4900" spans="1:1">
      <c r="A4900">
        <v>89290</v>
      </c>
    </row>
    <row r="4901" spans="1:1">
      <c r="A4901">
        <v>89303</v>
      </c>
    </row>
    <row r="4902" spans="1:1">
      <c r="A4902">
        <v>89311</v>
      </c>
    </row>
    <row r="4903" spans="1:1">
      <c r="A4903">
        <v>89320</v>
      </c>
    </row>
    <row r="4904" spans="1:1">
      <c r="A4904">
        <v>89338</v>
      </c>
    </row>
    <row r="4905" spans="1:1">
      <c r="A4905">
        <v>89346</v>
      </c>
    </row>
    <row r="4906" spans="1:1">
      <c r="A4906">
        <v>89354</v>
      </c>
    </row>
    <row r="4907" spans="1:1">
      <c r="A4907">
        <v>89362</v>
      </c>
    </row>
    <row r="4908" spans="1:1">
      <c r="A4908">
        <v>89370</v>
      </c>
    </row>
    <row r="4909" spans="1:1">
      <c r="A4909">
        <v>89397</v>
      </c>
    </row>
    <row r="4910" spans="1:1">
      <c r="A4910">
        <v>89400</v>
      </c>
    </row>
    <row r="4911" spans="1:1">
      <c r="A4911">
        <v>89419</v>
      </c>
    </row>
    <row r="4912" spans="1:1">
      <c r="A4912">
        <v>89427</v>
      </c>
    </row>
    <row r="4913" spans="1:1">
      <c r="A4913">
        <v>89435</v>
      </c>
    </row>
    <row r="4914" spans="1:1">
      <c r="A4914">
        <v>89443</v>
      </c>
    </row>
    <row r="4915" spans="1:1">
      <c r="A4915">
        <v>89451</v>
      </c>
    </row>
    <row r="4916" spans="1:1">
      <c r="A4916">
        <v>89460</v>
      </c>
    </row>
    <row r="4917" spans="1:1">
      <c r="A4917">
        <v>89478</v>
      </c>
    </row>
    <row r="4918" spans="1:1">
      <c r="A4918">
        <v>89486</v>
      </c>
    </row>
    <row r="4919" spans="1:1">
      <c r="A4919">
        <v>89494</v>
      </c>
    </row>
    <row r="4920" spans="1:1">
      <c r="A4920">
        <v>89508</v>
      </c>
    </row>
    <row r="4921" spans="1:1">
      <c r="A4921">
        <v>89516</v>
      </c>
    </row>
    <row r="4922" spans="1:1">
      <c r="A4922">
        <v>89524</v>
      </c>
    </row>
    <row r="4923" spans="1:1">
      <c r="A4923">
        <v>89532</v>
      </c>
    </row>
    <row r="4924" spans="1:1">
      <c r="A4924">
        <v>89540</v>
      </c>
    </row>
    <row r="4925" spans="1:1">
      <c r="A4925">
        <v>89559</v>
      </c>
    </row>
    <row r="4926" spans="1:1">
      <c r="A4926">
        <v>89567</v>
      </c>
    </row>
    <row r="4927" spans="1:1">
      <c r="A4927">
        <v>89575</v>
      </c>
    </row>
    <row r="4928" spans="1:1">
      <c r="A4928">
        <v>89583</v>
      </c>
    </row>
    <row r="4929" spans="1:1">
      <c r="A4929">
        <v>89591</v>
      </c>
    </row>
    <row r="4930" spans="1:1">
      <c r="A4930">
        <v>89605</v>
      </c>
    </row>
    <row r="4931" spans="1:1">
      <c r="A4931">
        <v>89613</v>
      </c>
    </row>
    <row r="4932" spans="1:1">
      <c r="A4932">
        <v>89621</v>
      </c>
    </row>
    <row r="4933" spans="1:1">
      <c r="A4933">
        <v>89630</v>
      </c>
    </row>
    <row r="4934" spans="1:1">
      <c r="A4934">
        <v>89648</v>
      </c>
    </row>
    <row r="4935" spans="1:1">
      <c r="A4935">
        <v>89656</v>
      </c>
    </row>
    <row r="4936" spans="1:1">
      <c r="A4936">
        <v>89664</v>
      </c>
    </row>
    <row r="4937" spans="1:1">
      <c r="A4937">
        <v>89672</v>
      </c>
    </row>
    <row r="4938" spans="1:1">
      <c r="A4938">
        <v>89680</v>
      </c>
    </row>
    <row r="4939" spans="1:1">
      <c r="A4939">
        <v>89699</v>
      </c>
    </row>
    <row r="4940" spans="1:1">
      <c r="A4940">
        <v>89702</v>
      </c>
    </row>
    <row r="4941" spans="1:1">
      <c r="A4941">
        <v>89710</v>
      </c>
    </row>
    <row r="4942" spans="1:1">
      <c r="A4942">
        <v>89729</v>
      </c>
    </row>
    <row r="4943" spans="1:1">
      <c r="A4943">
        <v>89737</v>
      </c>
    </row>
    <row r="4944" spans="1:1">
      <c r="A4944">
        <v>89745</v>
      </c>
    </row>
    <row r="4945" spans="1:1">
      <c r="A4945">
        <v>89753</v>
      </c>
    </row>
    <row r="4946" spans="1:1">
      <c r="A4946">
        <v>89770</v>
      </c>
    </row>
    <row r="4947" spans="1:1">
      <c r="A4947">
        <v>89788</v>
      </c>
    </row>
    <row r="4948" spans="1:1">
      <c r="A4948">
        <v>89818</v>
      </c>
    </row>
    <row r="4949" spans="1:1">
      <c r="A4949">
        <v>89826</v>
      </c>
    </row>
    <row r="4950" spans="1:1">
      <c r="A4950">
        <v>89834</v>
      </c>
    </row>
    <row r="4951" spans="1:1">
      <c r="A4951">
        <v>89842</v>
      </c>
    </row>
    <row r="4952" spans="1:1">
      <c r="A4952">
        <v>89850</v>
      </c>
    </row>
    <row r="4953" spans="1:1">
      <c r="A4953">
        <v>89869</v>
      </c>
    </row>
    <row r="4954" spans="1:1">
      <c r="A4954">
        <v>89877</v>
      </c>
    </row>
    <row r="4955" spans="1:1">
      <c r="A4955">
        <v>89885</v>
      </c>
    </row>
    <row r="4956" spans="1:1">
      <c r="A4956">
        <v>89893</v>
      </c>
    </row>
    <row r="4957" spans="1:1">
      <c r="A4957">
        <v>89907</v>
      </c>
    </row>
    <row r="4958" spans="1:1">
      <c r="A4958">
        <v>89915</v>
      </c>
    </row>
    <row r="4959" spans="1:1">
      <c r="A4959">
        <v>89923</v>
      </c>
    </row>
    <row r="4960" spans="1:1">
      <c r="A4960">
        <v>89931</v>
      </c>
    </row>
    <row r="4961" spans="1:1">
      <c r="A4961">
        <v>89940</v>
      </c>
    </row>
    <row r="4962" spans="1:1">
      <c r="A4962">
        <v>89958</v>
      </c>
    </row>
    <row r="4963" spans="1:1">
      <c r="A4963">
        <v>89966</v>
      </c>
    </row>
    <row r="4964" spans="1:1">
      <c r="A4964">
        <v>89974</v>
      </c>
    </row>
    <row r="4965" spans="1:1">
      <c r="A4965">
        <v>89982</v>
      </c>
    </row>
    <row r="4966" spans="1:1">
      <c r="A4966">
        <v>89990</v>
      </c>
    </row>
    <row r="4967" spans="1:1">
      <c r="A4967">
        <v>90000</v>
      </c>
    </row>
    <row r="4968" spans="1:1">
      <c r="A4968">
        <v>90018</v>
      </c>
    </row>
    <row r="4969" spans="1:1">
      <c r="A4969">
        <v>90026</v>
      </c>
    </row>
    <row r="4970" spans="1:1">
      <c r="A4970">
        <v>90034</v>
      </c>
    </row>
    <row r="4971" spans="1:1">
      <c r="A4971">
        <v>90042</v>
      </c>
    </row>
    <row r="4972" spans="1:1">
      <c r="A4972">
        <v>90050</v>
      </c>
    </row>
    <row r="4973" spans="1:1">
      <c r="A4973">
        <v>90069</v>
      </c>
    </row>
    <row r="4974" spans="1:1">
      <c r="A4974">
        <v>90077</v>
      </c>
    </row>
    <row r="4975" spans="1:1">
      <c r="A4975">
        <v>90085</v>
      </c>
    </row>
    <row r="4976" spans="1:1">
      <c r="A4976">
        <v>90093</v>
      </c>
    </row>
    <row r="4977" spans="1:1">
      <c r="A4977">
        <v>90107</v>
      </c>
    </row>
    <row r="4978" spans="1:1">
      <c r="A4978">
        <v>90115</v>
      </c>
    </row>
    <row r="4979" spans="1:1">
      <c r="A4979">
        <v>90123</v>
      </c>
    </row>
    <row r="4980" spans="1:1">
      <c r="A4980">
        <v>90131</v>
      </c>
    </row>
    <row r="4981" spans="1:1">
      <c r="A4981">
        <v>90140</v>
      </c>
    </row>
    <row r="4982" spans="1:1">
      <c r="A4982">
        <v>90158</v>
      </c>
    </row>
    <row r="4983" spans="1:1">
      <c r="A4983">
        <v>90166</v>
      </c>
    </row>
    <row r="4984" spans="1:1">
      <c r="A4984">
        <v>90174</v>
      </c>
    </row>
    <row r="4985" spans="1:1">
      <c r="A4985">
        <v>90182</v>
      </c>
    </row>
    <row r="4986" spans="1:1">
      <c r="A4986">
        <v>90190</v>
      </c>
    </row>
    <row r="4987" spans="1:1">
      <c r="A4987">
        <v>90204</v>
      </c>
    </row>
    <row r="4988" spans="1:1">
      <c r="A4988">
        <v>90212</v>
      </c>
    </row>
    <row r="4989" spans="1:1">
      <c r="A4989">
        <v>90220</v>
      </c>
    </row>
    <row r="4990" spans="1:1">
      <c r="A4990">
        <v>90239</v>
      </c>
    </row>
    <row r="4991" spans="1:1">
      <c r="A4991">
        <v>90247</v>
      </c>
    </row>
    <row r="4992" spans="1:1">
      <c r="A4992">
        <v>90255</v>
      </c>
    </row>
    <row r="4993" spans="1:1">
      <c r="A4993">
        <v>90263</v>
      </c>
    </row>
    <row r="4994" spans="1:1">
      <c r="A4994">
        <v>90271</v>
      </c>
    </row>
    <row r="4995" spans="1:1">
      <c r="A4995">
        <v>90280</v>
      </c>
    </row>
    <row r="4996" spans="1:1">
      <c r="A4996">
        <v>90298</v>
      </c>
    </row>
    <row r="4997" spans="1:1">
      <c r="A4997">
        <v>90301</v>
      </c>
    </row>
    <row r="4998" spans="1:1">
      <c r="A4998">
        <v>90310</v>
      </c>
    </row>
    <row r="4999" spans="1:1">
      <c r="A4999">
        <v>90328</v>
      </c>
    </row>
    <row r="5000" spans="1:1">
      <c r="A5000">
        <v>90336</v>
      </c>
    </row>
    <row r="5001" spans="1:1">
      <c r="A5001">
        <v>90344</v>
      </c>
    </row>
    <row r="5002" spans="1:1">
      <c r="A5002">
        <v>90352</v>
      </c>
    </row>
    <row r="5003" spans="1:1">
      <c r="A5003">
        <v>90360</v>
      </c>
    </row>
    <row r="5004" spans="1:1">
      <c r="A5004">
        <v>90379</v>
      </c>
    </row>
    <row r="5005" spans="1:1">
      <c r="A5005">
        <v>90387</v>
      </c>
    </row>
    <row r="5006" spans="1:1">
      <c r="A5006">
        <v>90395</v>
      </c>
    </row>
    <row r="5007" spans="1:1">
      <c r="A5007">
        <v>90450</v>
      </c>
    </row>
    <row r="5008" spans="1:1">
      <c r="A5008">
        <v>90468</v>
      </c>
    </row>
    <row r="5009" spans="1:1">
      <c r="A5009">
        <v>90476</v>
      </c>
    </row>
    <row r="5010" spans="1:1">
      <c r="A5010">
        <v>90484</v>
      </c>
    </row>
    <row r="5011" spans="1:1">
      <c r="A5011">
        <v>90492</v>
      </c>
    </row>
    <row r="5012" spans="1:1">
      <c r="A5012">
        <v>90514</v>
      </c>
    </row>
    <row r="5013" spans="1:1">
      <c r="A5013">
        <v>90530</v>
      </c>
    </row>
    <row r="5014" spans="1:1">
      <c r="A5014">
        <v>90557</v>
      </c>
    </row>
    <row r="5015" spans="1:1">
      <c r="A5015">
        <v>90581</v>
      </c>
    </row>
    <row r="5016" spans="1:1">
      <c r="A5016">
        <v>90590</v>
      </c>
    </row>
    <row r="5017" spans="1:1">
      <c r="A5017">
        <v>90603</v>
      </c>
    </row>
    <row r="5018" spans="1:1">
      <c r="A5018">
        <v>90611</v>
      </c>
    </row>
    <row r="5019" spans="1:1">
      <c r="A5019">
        <v>90654</v>
      </c>
    </row>
    <row r="5020" spans="1:1">
      <c r="A5020">
        <v>90662</v>
      </c>
    </row>
    <row r="5021" spans="1:1">
      <c r="A5021">
        <v>90689</v>
      </c>
    </row>
    <row r="5022" spans="1:1">
      <c r="A5022">
        <v>90697</v>
      </c>
    </row>
    <row r="5023" spans="1:1">
      <c r="A5023">
        <v>90700</v>
      </c>
    </row>
    <row r="5024" spans="1:1">
      <c r="A5024">
        <v>90719</v>
      </c>
    </row>
    <row r="5025" spans="1:1">
      <c r="A5025">
        <v>90727</v>
      </c>
    </row>
    <row r="5026" spans="1:1">
      <c r="A5026">
        <v>90735</v>
      </c>
    </row>
    <row r="5027" spans="1:1">
      <c r="A5027">
        <v>90743</v>
      </c>
    </row>
    <row r="5028" spans="1:1">
      <c r="A5028">
        <v>90751</v>
      </c>
    </row>
    <row r="5029" spans="1:1">
      <c r="A5029">
        <v>90760</v>
      </c>
    </row>
    <row r="5030" spans="1:1">
      <c r="A5030">
        <v>90778</v>
      </c>
    </row>
    <row r="5031" spans="1:1">
      <c r="A5031">
        <v>90794</v>
      </c>
    </row>
    <row r="5032" spans="1:1">
      <c r="A5032">
        <v>90824</v>
      </c>
    </row>
    <row r="5033" spans="1:1">
      <c r="A5033">
        <v>90891</v>
      </c>
    </row>
    <row r="5034" spans="1:1">
      <c r="A5034">
        <v>90905</v>
      </c>
    </row>
    <row r="5035" spans="1:1">
      <c r="A5035">
        <v>90913</v>
      </c>
    </row>
    <row r="5036" spans="1:1">
      <c r="A5036">
        <v>90921</v>
      </c>
    </row>
    <row r="5037" spans="1:1">
      <c r="A5037">
        <v>90930</v>
      </c>
    </row>
    <row r="5038" spans="1:1">
      <c r="A5038">
        <v>90948</v>
      </c>
    </row>
    <row r="5039" spans="1:1">
      <c r="A5039">
        <v>90956</v>
      </c>
    </row>
    <row r="5040" spans="1:1">
      <c r="A5040">
        <v>90972</v>
      </c>
    </row>
    <row r="5041" spans="1:1">
      <c r="A5041">
        <v>90980</v>
      </c>
    </row>
    <row r="5042" spans="1:1">
      <c r="A5042">
        <v>91006</v>
      </c>
    </row>
    <row r="5043" spans="1:1">
      <c r="A5043">
        <v>91057</v>
      </c>
    </row>
    <row r="5044" spans="1:1">
      <c r="A5044">
        <v>91065</v>
      </c>
    </row>
    <row r="5045" spans="1:1">
      <c r="A5045">
        <v>91090</v>
      </c>
    </row>
    <row r="5046" spans="1:1">
      <c r="A5046">
        <v>91103</v>
      </c>
    </row>
    <row r="5047" spans="1:1">
      <c r="A5047">
        <v>91111</v>
      </c>
    </row>
    <row r="5048" spans="1:1">
      <c r="A5048">
        <v>91120</v>
      </c>
    </row>
    <row r="5049" spans="1:1">
      <c r="A5049">
        <v>91170</v>
      </c>
    </row>
    <row r="5050" spans="1:1">
      <c r="A5050">
        <v>91227</v>
      </c>
    </row>
    <row r="5051" spans="1:1">
      <c r="A5051">
        <v>91235</v>
      </c>
    </row>
    <row r="5052" spans="1:1">
      <c r="A5052">
        <v>91243</v>
      </c>
    </row>
    <row r="5053" spans="1:1">
      <c r="A5053">
        <v>91260</v>
      </c>
    </row>
    <row r="5054" spans="1:1">
      <c r="A5054">
        <v>91286</v>
      </c>
    </row>
    <row r="5055" spans="1:1">
      <c r="A5055">
        <v>91332</v>
      </c>
    </row>
    <row r="5056" spans="1:1">
      <c r="A5056">
        <v>91340</v>
      </c>
    </row>
    <row r="5057" spans="1:1">
      <c r="A5057">
        <v>91359</v>
      </c>
    </row>
    <row r="5058" spans="1:1">
      <c r="A5058">
        <v>91367</v>
      </c>
    </row>
    <row r="5059" spans="1:1">
      <c r="A5059">
        <v>91375</v>
      </c>
    </row>
    <row r="5060" spans="1:1">
      <c r="A5060">
        <v>91391</v>
      </c>
    </row>
    <row r="5061" spans="1:1">
      <c r="A5061">
        <v>91405</v>
      </c>
    </row>
    <row r="5062" spans="1:1">
      <c r="A5062">
        <v>91413</v>
      </c>
    </row>
    <row r="5063" spans="1:1">
      <c r="A5063">
        <v>91421</v>
      </c>
    </row>
    <row r="5064" spans="1:1">
      <c r="A5064">
        <v>91430</v>
      </c>
    </row>
    <row r="5065" spans="1:1">
      <c r="A5065">
        <v>91448</v>
      </c>
    </row>
    <row r="5066" spans="1:1">
      <c r="A5066">
        <v>91456</v>
      </c>
    </row>
    <row r="5067" spans="1:1">
      <c r="A5067">
        <v>91472</v>
      </c>
    </row>
    <row r="5068" spans="1:1">
      <c r="A5068">
        <v>91480</v>
      </c>
    </row>
    <row r="5069" spans="1:1">
      <c r="A5069">
        <v>91499</v>
      </c>
    </row>
    <row r="5070" spans="1:1">
      <c r="A5070">
        <v>91529</v>
      </c>
    </row>
    <row r="5071" spans="1:1">
      <c r="A5071">
        <v>91537</v>
      </c>
    </row>
    <row r="5072" spans="1:1">
      <c r="A5072">
        <v>91545</v>
      </c>
    </row>
    <row r="5073" spans="1:1">
      <c r="A5073">
        <v>91553</v>
      </c>
    </row>
    <row r="5074" spans="1:1">
      <c r="A5074">
        <v>91561</v>
      </c>
    </row>
    <row r="5075" spans="1:1">
      <c r="A5075">
        <v>91570</v>
      </c>
    </row>
    <row r="5076" spans="1:1">
      <c r="A5076">
        <v>91588</v>
      </c>
    </row>
    <row r="5077" spans="1:1">
      <c r="A5077">
        <v>91596</v>
      </c>
    </row>
    <row r="5078" spans="1:1">
      <c r="A5078">
        <v>91600</v>
      </c>
    </row>
    <row r="5079" spans="1:1">
      <c r="A5079">
        <v>91618</v>
      </c>
    </row>
    <row r="5080" spans="1:1">
      <c r="A5080">
        <v>91626</v>
      </c>
    </row>
    <row r="5081" spans="1:1">
      <c r="A5081">
        <v>91634</v>
      </c>
    </row>
    <row r="5082" spans="1:1">
      <c r="A5082">
        <v>91642</v>
      </c>
    </row>
    <row r="5083" spans="1:1">
      <c r="A5083">
        <v>91650</v>
      </c>
    </row>
    <row r="5084" spans="1:1">
      <c r="A5084">
        <v>91669</v>
      </c>
    </row>
    <row r="5085" spans="1:1">
      <c r="A5085">
        <v>91677</v>
      </c>
    </row>
    <row r="5086" spans="1:1">
      <c r="A5086">
        <v>91685</v>
      </c>
    </row>
    <row r="5087" spans="1:1">
      <c r="A5087">
        <v>91693</v>
      </c>
    </row>
    <row r="5088" spans="1:1">
      <c r="A5088">
        <v>91707</v>
      </c>
    </row>
    <row r="5089" spans="1:1">
      <c r="A5089">
        <v>91715</v>
      </c>
    </row>
    <row r="5090" spans="1:1">
      <c r="A5090">
        <v>91723</v>
      </c>
    </row>
    <row r="5091" spans="1:1">
      <c r="A5091">
        <v>91731</v>
      </c>
    </row>
    <row r="5092" spans="1:1">
      <c r="A5092">
        <v>91740</v>
      </c>
    </row>
    <row r="5093" spans="1:1">
      <c r="A5093">
        <v>91758</v>
      </c>
    </row>
    <row r="5094" spans="1:1">
      <c r="A5094">
        <v>91766</v>
      </c>
    </row>
    <row r="5095" spans="1:1">
      <c r="A5095">
        <v>91774</v>
      </c>
    </row>
    <row r="5096" spans="1:1">
      <c r="A5096">
        <v>91782</v>
      </c>
    </row>
    <row r="5097" spans="1:1">
      <c r="A5097">
        <v>91790</v>
      </c>
    </row>
    <row r="5098" spans="1:1">
      <c r="A5098">
        <v>91804</v>
      </c>
    </row>
    <row r="5099" spans="1:1">
      <c r="A5099">
        <v>91812</v>
      </c>
    </row>
    <row r="5100" spans="1:1">
      <c r="A5100">
        <v>91820</v>
      </c>
    </row>
    <row r="5101" spans="1:1">
      <c r="A5101">
        <v>91839</v>
      </c>
    </row>
    <row r="5102" spans="1:1">
      <c r="A5102">
        <v>91847</v>
      </c>
    </row>
    <row r="5103" spans="1:1">
      <c r="A5103">
        <v>91855</v>
      </c>
    </row>
    <row r="5104" spans="1:1">
      <c r="A5104">
        <v>91863</v>
      </c>
    </row>
    <row r="5105" spans="1:1">
      <c r="A5105">
        <v>91871</v>
      </c>
    </row>
    <row r="5106" spans="1:1">
      <c r="A5106">
        <v>91880</v>
      </c>
    </row>
    <row r="5107" spans="1:1">
      <c r="A5107">
        <v>91898</v>
      </c>
    </row>
    <row r="5108" spans="1:1">
      <c r="A5108">
        <v>91901</v>
      </c>
    </row>
    <row r="5109" spans="1:1">
      <c r="A5109">
        <v>91910</v>
      </c>
    </row>
    <row r="5110" spans="1:1">
      <c r="A5110">
        <v>91936</v>
      </c>
    </row>
    <row r="5111" spans="1:1">
      <c r="A5111">
        <v>91944</v>
      </c>
    </row>
    <row r="5112" spans="1:1">
      <c r="A5112">
        <v>91952</v>
      </c>
    </row>
    <row r="5113" spans="1:1">
      <c r="A5113">
        <v>91960</v>
      </c>
    </row>
    <row r="5114" spans="1:1">
      <c r="A5114">
        <v>91979</v>
      </c>
    </row>
    <row r="5115" spans="1:1">
      <c r="A5115">
        <v>91987</v>
      </c>
    </row>
    <row r="5116" spans="1:1">
      <c r="A5116">
        <v>91995</v>
      </c>
    </row>
    <row r="5117" spans="1:1">
      <c r="A5117">
        <v>92002</v>
      </c>
    </row>
    <row r="5118" spans="1:1">
      <c r="A5118">
        <v>92029</v>
      </c>
    </row>
    <row r="5119" spans="1:1">
      <c r="A5119">
        <v>92053</v>
      </c>
    </row>
    <row r="5120" spans="1:1">
      <c r="A5120">
        <v>92070</v>
      </c>
    </row>
    <row r="5121" spans="1:1">
      <c r="A5121">
        <v>92088</v>
      </c>
    </row>
    <row r="5122" spans="1:1">
      <c r="A5122">
        <v>92096</v>
      </c>
    </row>
    <row r="5123" spans="1:1">
      <c r="A5123">
        <v>92134</v>
      </c>
    </row>
    <row r="5124" spans="1:1">
      <c r="A5124">
        <v>92169</v>
      </c>
    </row>
    <row r="5125" spans="1:1">
      <c r="A5125">
        <v>92177</v>
      </c>
    </row>
    <row r="5126" spans="1:1">
      <c r="A5126">
        <v>92185</v>
      </c>
    </row>
    <row r="5127" spans="1:1">
      <c r="A5127">
        <v>92193</v>
      </c>
    </row>
    <row r="5128" spans="1:1">
      <c r="A5128">
        <v>92207</v>
      </c>
    </row>
    <row r="5129" spans="1:1">
      <c r="A5129">
        <v>92215</v>
      </c>
    </row>
    <row r="5130" spans="1:1">
      <c r="A5130">
        <v>92223</v>
      </c>
    </row>
    <row r="5131" spans="1:1">
      <c r="A5131">
        <v>92231</v>
      </c>
    </row>
    <row r="5132" spans="1:1">
      <c r="A5132">
        <v>92240</v>
      </c>
    </row>
    <row r="5133" spans="1:1">
      <c r="A5133">
        <v>92258</v>
      </c>
    </row>
    <row r="5134" spans="1:1">
      <c r="A5134">
        <v>92266</v>
      </c>
    </row>
    <row r="5135" spans="1:1">
      <c r="A5135">
        <v>92274</v>
      </c>
    </row>
    <row r="5136" spans="1:1">
      <c r="A5136">
        <v>92282</v>
      </c>
    </row>
    <row r="5137" spans="1:1">
      <c r="A5137">
        <v>92290</v>
      </c>
    </row>
    <row r="5138" spans="1:1">
      <c r="A5138">
        <v>92304</v>
      </c>
    </row>
    <row r="5139" spans="1:1">
      <c r="A5139">
        <v>92312</v>
      </c>
    </row>
    <row r="5140" spans="1:1">
      <c r="A5140">
        <v>92320</v>
      </c>
    </row>
    <row r="5141" spans="1:1">
      <c r="A5141">
        <v>92339</v>
      </c>
    </row>
    <row r="5142" spans="1:1">
      <c r="A5142">
        <v>92347</v>
      </c>
    </row>
    <row r="5143" spans="1:1">
      <c r="A5143">
        <v>92355</v>
      </c>
    </row>
    <row r="5144" spans="1:1">
      <c r="A5144">
        <v>92363</v>
      </c>
    </row>
    <row r="5145" spans="1:1">
      <c r="A5145">
        <v>92371</v>
      </c>
    </row>
    <row r="5146" spans="1:1">
      <c r="A5146">
        <v>92380</v>
      </c>
    </row>
    <row r="5147" spans="1:1">
      <c r="A5147">
        <v>92398</v>
      </c>
    </row>
    <row r="5148" spans="1:1">
      <c r="A5148">
        <v>92401</v>
      </c>
    </row>
    <row r="5149" spans="1:1">
      <c r="A5149">
        <v>92410</v>
      </c>
    </row>
    <row r="5150" spans="1:1">
      <c r="A5150">
        <v>92428</v>
      </c>
    </row>
    <row r="5151" spans="1:1">
      <c r="A5151">
        <v>92436</v>
      </c>
    </row>
    <row r="5152" spans="1:1">
      <c r="A5152">
        <v>92444</v>
      </c>
    </row>
    <row r="5153" spans="1:1">
      <c r="A5153">
        <v>92452</v>
      </c>
    </row>
    <row r="5154" spans="1:1">
      <c r="A5154">
        <v>92460</v>
      </c>
    </row>
    <row r="5155" spans="1:1">
      <c r="A5155">
        <v>92479</v>
      </c>
    </row>
    <row r="5156" spans="1:1">
      <c r="A5156">
        <v>92487</v>
      </c>
    </row>
    <row r="5157" spans="1:1">
      <c r="A5157">
        <v>92495</v>
      </c>
    </row>
    <row r="5158" spans="1:1">
      <c r="A5158">
        <v>92509</v>
      </c>
    </row>
    <row r="5159" spans="1:1">
      <c r="A5159">
        <v>92517</v>
      </c>
    </row>
    <row r="5160" spans="1:1">
      <c r="A5160">
        <v>92525</v>
      </c>
    </row>
    <row r="5161" spans="1:1">
      <c r="A5161">
        <v>92541</v>
      </c>
    </row>
    <row r="5162" spans="1:1">
      <c r="A5162">
        <v>92550</v>
      </c>
    </row>
    <row r="5163" spans="1:1">
      <c r="A5163">
        <v>92568</v>
      </c>
    </row>
    <row r="5164" spans="1:1">
      <c r="A5164">
        <v>92576</v>
      </c>
    </row>
    <row r="5165" spans="1:1">
      <c r="A5165">
        <v>92584</v>
      </c>
    </row>
    <row r="5166" spans="1:1">
      <c r="A5166">
        <v>92592</v>
      </c>
    </row>
    <row r="5167" spans="1:1">
      <c r="A5167">
        <v>92665</v>
      </c>
    </row>
    <row r="5168" spans="1:1">
      <c r="A5168">
        <v>92703</v>
      </c>
    </row>
    <row r="5169" spans="1:1">
      <c r="A5169">
        <v>92754</v>
      </c>
    </row>
    <row r="5170" spans="1:1">
      <c r="A5170">
        <v>92770</v>
      </c>
    </row>
    <row r="5171" spans="1:1">
      <c r="A5171">
        <v>92800</v>
      </c>
    </row>
    <row r="5172" spans="1:1">
      <c r="A5172">
        <v>92835</v>
      </c>
    </row>
    <row r="5173" spans="1:1">
      <c r="A5173">
        <v>92843</v>
      </c>
    </row>
    <row r="5174" spans="1:1">
      <c r="A5174">
        <v>92851</v>
      </c>
    </row>
    <row r="5175" spans="1:1">
      <c r="A5175">
        <v>92860</v>
      </c>
    </row>
    <row r="5176" spans="1:1">
      <c r="A5176">
        <v>92878</v>
      </c>
    </row>
    <row r="5177" spans="1:1">
      <c r="A5177">
        <v>92886</v>
      </c>
    </row>
    <row r="5178" spans="1:1">
      <c r="A5178">
        <v>92894</v>
      </c>
    </row>
    <row r="5179" spans="1:1">
      <c r="A5179">
        <v>92908</v>
      </c>
    </row>
    <row r="5180" spans="1:1">
      <c r="A5180">
        <v>92916</v>
      </c>
    </row>
    <row r="5181" spans="1:1">
      <c r="A5181">
        <v>92924</v>
      </c>
    </row>
    <row r="5182" spans="1:1">
      <c r="A5182">
        <v>93009</v>
      </c>
    </row>
    <row r="5183" spans="1:1">
      <c r="A5183">
        <v>93025</v>
      </c>
    </row>
    <row r="5184" spans="1:1">
      <c r="A5184">
        <v>93041</v>
      </c>
    </row>
    <row r="5185" spans="1:1">
      <c r="A5185">
        <v>93076</v>
      </c>
    </row>
    <row r="5186" spans="1:1">
      <c r="A5186">
        <v>93092</v>
      </c>
    </row>
    <row r="5187" spans="1:1">
      <c r="A5187">
        <v>93130</v>
      </c>
    </row>
    <row r="5188" spans="1:1">
      <c r="A5188">
        <v>93173</v>
      </c>
    </row>
    <row r="5189" spans="1:1">
      <c r="A5189">
        <v>93181</v>
      </c>
    </row>
    <row r="5190" spans="1:1">
      <c r="A5190">
        <v>93203</v>
      </c>
    </row>
    <row r="5191" spans="1:1">
      <c r="A5191">
        <v>93211</v>
      </c>
    </row>
    <row r="5192" spans="1:1">
      <c r="A5192">
        <v>93220</v>
      </c>
    </row>
    <row r="5193" spans="1:1">
      <c r="A5193">
        <v>93246</v>
      </c>
    </row>
    <row r="5194" spans="1:1">
      <c r="A5194">
        <v>93254</v>
      </c>
    </row>
    <row r="5195" spans="1:1">
      <c r="A5195">
        <v>93262</v>
      </c>
    </row>
    <row r="5196" spans="1:1">
      <c r="A5196">
        <v>93297</v>
      </c>
    </row>
    <row r="5197" spans="1:1">
      <c r="A5197">
        <v>93300</v>
      </c>
    </row>
    <row r="5198" spans="1:1">
      <c r="A5198">
        <v>93319</v>
      </c>
    </row>
    <row r="5199" spans="1:1">
      <c r="A5199">
        <v>93327</v>
      </c>
    </row>
    <row r="5200" spans="1:1">
      <c r="A5200">
        <v>93335</v>
      </c>
    </row>
    <row r="5201" spans="1:1">
      <c r="A5201">
        <v>93351</v>
      </c>
    </row>
    <row r="5202" spans="1:1">
      <c r="A5202">
        <v>93394</v>
      </c>
    </row>
    <row r="5203" spans="1:1">
      <c r="A5203">
        <v>93408</v>
      </c>
    </row>
    <row r="5204" spans="1:1">
      <c r="A5204">
        <v>93459</v>
      </c>
    </row>
    <row r="5205" spans="1:1">
      <c r="A5205">
        <v>93467</v>
      </c>
    </row>
    <row r="5206" spans="1:1">
      <c r="A5206">
        <v>93475</v>
      </c>
    </row>
    <row r="5207" spans="1:1">
      <c r="A5207">
        <v>93483</v>
      </c>
    </row>
    <row r="5208" spans="1:1">
      <c r="A5208">
        <v>93491</v>
      </c>
    </row>
    <row r="5209" spans="1:1">
      <c r="A5209">
        <v>93513</v>
      </c>
    </row>
    <row r="5210" spans="1:1">
      <c r="A5210">
        <v>93548</v>
      </c>
    </row>
    <row r="5211" spans="1:1">
      <c r="A5211">
        <v>93572</v>
      </c>
    </row>
    <row r="5212" spans="1:1">
      <c r="A5212">
        <v>93637</v>
      </c>
    </row>
    <row r="5213" spans="1:1">
      <c r="A5213">
        <v>93645</v>
      </c>
    </row>
    <row r="5214" spans="1:1">
      <c r="A5214">
        <v>93653</v>
      </c>
    </row>
    <row r="5215" spans="1:1">
      <c r="A5215">
        <v>93661</v>
      </c>
    </row>
    <row r="5216" spans="1:1">
      <c r="A5216">
        <v>93670</v>
      </c>
    </row>
    <row r="5217" spans="1:1">
      <c r="A5217">
        <v>93696</v>
      </c>
    </row>
    <row r="5218" spans="1:1">
      <c r="A5218">
        <v>93700</v>
      </c>
    </row>
    <row r="5219" spans="1:1">
      <c r="A5219">
        <v>93718</v>
      </c>
    </row>
    <row r="5220" spans="1:1">
      <c r="A5220">
        <v>93726</v>
      </c>
    </row>
    <row r="5221" spans="1:1">
      <c r="A5221">
        <v>93734</v>
      </c>
    </row>
    <row r="5222" spans="1:1">
      <c r="A5222">
        <v>93742</v>
      </c>
    </row>
    <row r="5223" spans="1:1">
      <c r="A5223">
        <v>93793</v>
      </c>
    </row>
    <row r="5224" spans="1:1">
      <c r="A5224">
        <v>93807</v>
      </c>
    </row>
    <row r="5225" spans="1:1">
      <c r="A5225">
        <v>93815</v>
      </c>
    </row>
    <row r="5226" spans="1:1">
      <c r="A5226">
        <v>93823</v>
      </c>
    </row>
    <row r="5227" spans="1:1">
      <c r="A5227">
        <v>93831</v>
      </c>
    </row>
    <row r="5228" spans="1:1">
      <c r="A5228">
        <v>93840</v>
      </c>
    </row>
    <row r="5229" spans="1:1">
      <c r="A5229">
        <v>93858</v>
      </c>
    </row>
    <row r="5230" spans="1:1">
      <c r="A5230">
        <v>93866</v>
      </c>
    </row>
    <row r="5231" spans="1:1">
      <c r="A5231">
        <v>93874</v>
      </c>
    </row>
    <row r="5232" spans="1:1">
      <c r="A5232">
        <v>93882</v>
      </c>
    </row>
    <row r="5233" spans="1:1">
      <c r="A5233">
        <v>93890</v>
      </c>
    </row>
    <row r="5234" spans="1:1">
      <c r="A5234">
        <v>93904</v>
      </c>
    </row>
    <row r="5235" spans="1:1">
      <c r="A5235">
        <v>93912</v>
      </c>
    </row>
    <row r="5236" spans="1:1">
      <c r="A5236">
        <v>93920</v>
      </c>
    </row>
    <row r="5237" spans="1:1">
      <c r="A5237">
        <v>93939</v>
      </c>
    </row>
    <row r="5238" spans="1:1">
      <c r="A5238">
        <v>93955</v>
      </c>
    </row>
    <row r="5239" spans="1:1">
      <c r="A5239">
        <v>93963</v>
      </c>
    </row>
    <row r="5240" spans="1:1">
      <c r="A5240">
        <v>93980</v>
      </c>
    </row>
    <row r="5241" spans="1:1">
      <c r="A5241">
        <v>94005</v>
      </c>
    </row>
    <row r="5242" spans="1:1">
      <c r="A5242">
        <v>94056</v>
      </c>
    </row>
    <row r="5243" spans="1:1">
      <c r="A5243">
        <v>94080</v>
      </c>
    </row>
    <row r="5244" spans="1:1">
      <c r="A5244">
        <v>94102</v>
      </c>
    </row>
    <row r="5245" spans="1:1">
      <c r="A5245">
        <v>94129</v>
      </c>
    </row>
    <row r="5246" spans="1:1">
      <c r="A5246">
        <v>94137</v>
      </c>
    </row>
    <row r="5247" spans="1:1">
      <c r="A5247">
        <v>94145</v>
      </c>
    </row>
    <row r="5248" spans="1:1">
      <c r="A5248">
        <v>94153</v>
      </c>
    </row>
    <row r="5249" spans="1:1">
      <c r="A5249">
        <v>94161</v>
      </c>
    </row>
    <row r="5250" spans="1:1">
      <c r="A5250">
        <v>94200</v>
      </c>
    </row>
    <row r="5251" spans="1:1">
      <c r="A5251">
        <v>94218</v>
      </c>
    </row>
    <row r="5252" spans="1:1">
      <c r="A5252">
        <v>94242</v>
      </c>
    </row>
    <row r="5253" spans="1:1">
      <c r="A5253">
        <v>94250</v>
      </c>
    </row>
    <row r="5254" spans="1:1">
      <c r="A5254">
        <v>94269</v>
      </c>
    </row>
    <row r="5255" spans="1:1">
      <c r="A5255">
        <v>94277</v>
      </c>
    </row>
    <row r="5256" spans="1:1">
      <c r="A5256">
        <v>94285</v>
      </c>
    </row>
    <row r="5257" spans="1:1">
      <c r="A5257">
        <v>94293</v>
      </c>
    </row>
    <row r="5258" spans="1:1">
      <c r="A5258">
        <v>94307</v>
      </c>
    </row>
    <row r="5259" spans="1:1">
      <c r="A5259">
        <v>94340</v>
      </c>
    </row>
    <row r="5260" spans="1:1">
      <c r="A5260">
        <v>94366</v>
      </c>
    </row>
    <row r="5261" spans="1:1">
      <c r="A5261">
        <v>94404</v>
      </c>
    </row>
    <row r="5262" spans="1:1">
      <c r="A5262">
        <v>94420</v>
      </c>
    </row>
    <row r="5263" spans="1:1">
      <c r="A5263">
        <v>94447</v>
      </c>
    </row>
    <row r="5264" spans="1:1">
      <c r="A5264">
        <v>94455</v>
      </c>
    </row>
    <row r="5265" spans="1:1">
      <c r="A5265">
        <v>94471</v>
      </c>
    </row>
    <row r="5266" spans="1:1">
      <c r="A5266">
        <v>94480</v>
      </c>
    </row>
    <row r="5267" spans="1:1">
      <c r="A5267">
        <v>94501</v>
      </c>
    </row>
    <row r="5268" spans="1:1">
      <c r="A5268">
        <v>94510</v>
      </c>
    </row>
    <row r="5269" spans="1:1">
      <c r="A5269">
        <v>94528</v>
      </c>
    </row>
    <row r="5270" spans="1:1">
      <c r="A5270">
        <v>94544</v>
      </c>
    </row>
    <row r="5271" spans="1:1">
      <c r="A5271">
        <v>94587</v>
      </c>
    </row>
    <row r="5272" spans="1:1">
      <c r="A5272">
        <v>94595</v>
      </c>
    </row>
    <row r="5273" spans="1:1">
      <c r="A5273">
        <v>94609</v>
      </c>
    </row>
    <row r="5274" spans="1:1">
      <c r="A5274">
        <v>94625</v>
      </c>
    </row>
    <row r="5275" spans="1:1">
      <c r="A5275">
        <v>94641</v>
      </c>
    </row>
    <row r="5276" spans="1:1">
      <c r="A5276">
        <v>94692</v>
      </c>
    </row>
    <row r="5277" spans="1:1">
      <c r="A5277">
        <v>94706</v>
      </c>
    </row>
    <row r="5278" spans="1:1">
      <c r="A5278">
        <v>94722</v>
      </c>
    </row>
    <row r="5279" spans="1:1">
      <c r="A5279">
        <v>94749</v>
      </c>
    </row>
    <row r="5280" spans="1:1">
      <c r="A5280">
        <v>94757</v>
      </c>
    </row>
    <row r="5281" spans="1:1">
      <c r="A5281">
        <v>94773</v>
      </c>
    </row>
    <row r="5282" spans="1:1">
      <c r="A5282">
        <v>94790</v>
      </c>
    </row>
    <row r="5283" spans="1:1">
      <c r="A5283">
        <v>94803</v>
      </c>
    </row>
    <row r="5284" spans="1:1">
      <c r="A5284">
        <v>94811</v>
      </c>
    </row>
    <row r="5285" spans="1:1">
      <c r="A5285">
        <v>94846</v>
      </c>
    </row>
    <row r="5286" spans="1:1">
      <c r="A5286">
        <v>94862</v>
      </c>
    </row>
    <row r="5287" spans="1:1">
      <c r="A5287">
        <v>94889</v>
      </c>
    </row>
    <row r="5288" spans="1:1">
      <c r="A5288">
        <v>94897</v>
      </c>
    </row>
    <row r="5289" spans="1:1">
      <c r="A5289">
        <v>94919</v>
      </c>
    </row>
    <row r="5290" spans="1:1">
      <c r="A5290">
        <v>94927</v>
      </c>
    </row>
    <row r="5291" spans="1:1">
      <c r="A5291">
        <v>94943</v>
      </c>
    </row>
    <row r="5292" spans="1:1">
      <c r="A5292">
        <v>94960</v>
      </c>
    </row>
    <row r="5293" spans="1:1">
      <c r="A5293">
        <v>94978</v>
      </c>
    </row>
    <row r="5294" spans="1:1">
      <c r="A5294">
        <v>94986</v>
      </c>
    </row>
    <row r="5295" spans="1:1">
      <c r="A5295">
        <v>94994</v>
      </c>
    </row>
    <row r="5296" spans="1:1">
      <c r="A5296">
        <v>95001</v>
      </c>
    </row>
    <row r="5297" spans="1:1">
      <c r="A5297">
        <v>95010</v>
      </c>
    </row>
    <row r="5298" spans="1:1">
      <c r="A5298">
        <v>95028</v>
      </c>
    </row>
    <row r="5299" spans="1:1">
      <c r="A5299">
        <v>95036</v>
      </c>
    </row>
    <row r="5300" spans="1:1">
      <c r="A5300">
        <v>95044</v>
      </c>
    </row>
    <row r="5301" spans="1:1">
      <c r="A5301">
        <v>95052</v>
      </c>
    </row>
    <row r="5302" spans="1:1">
      <c r="A5302">
        <v>95060</v>
      </c>
    </row>
    <row r="5303" spans="1:1">
      <c r="A5303">
        <v>95079</v>
      </c>
    </row>
    <row r="5304" spans="1:1">
      <c r="A5304">
        <v>95087</v>
      </c>
    </row>
    <row r="5305" spans="1:1">
      <c r="A5305">
        <v>95095</v>
      </c>
    </row>
    <row r="5306" spans="1:1">
      <c r="A5306">
        <v>95109</v>
      </c>
    </row>
    <row r="5307" spans="1:1">
      <c r="A5307">
        <v>95117</v>
      </c>
    </row>
    <row r="5308" spans="1:1">
      <c r="A5308">
        <v>95125</v>
      </c>
    </row>
    <row r="5309" spans="1:1">
      <c r="A5309">
        <v>95133</v>
      </c>
    </row>
    <row r="5310" spans="1:1">
      <c r="A5310">
        <v>95141</v>
      </c>
    </row>
    <row r="5311" spans="1:1">
      <c r="A5311">
        <v>95150</v>
      </c>
    </row>
    <row r="5312" spans="1:1">
      <c r="A5312">
        <v>95168</v>
      </c>
    </row>
    <row r="5313" spans="1:1">
      <c r="A5313">
        <v>95176</v>
      </c>
    </row>
    <row r="5314" spans="1:1">
      <c r="A5314">
        <v>95184</v>
      </c>
    </row>
    <row r="5315" spans="1:1">
      <c r="A5315">
        <v>95192</v>
      </c>
    </row>
    <row r="5316" spans="1:1">
      <c r="A5316">
        <v>95206</v>
      </c>
    </row>
    <row r="5317" spans="1:1">
      <c r="A5317">
        <v>95214</v>
      </c>
    </row>
    <row r="5318" spans="1:1">
      <c r="A5318">
        <v>95222</v>
      </c>
    </row>
    <row r="5319" spans="1:1">
      <c r="A5319">
        <v>95230</v>
      </c>
    </row>
    <row r="5320" spans="1:1">
      <c r="A5320">
        <v>95265</v>
      </c>
    </row>
    <row r="5321" spans="1:1">
      <c r="A5321">
        <v>95273</v>
      </c>
    </row>
    <row r="5322" spans="1:1">
      <c r="A5322">
        <v>95281</v>
      </c>
    </row>
    <row r="5323" spans="1:1">
      <c r="A5323">
        <v>95290</v>
      </c>
    </row>
    <row r="5324" spans="1:1">
      <c r="A5324">
        <v>95303</v>
      </c>
    </row>
    <row r="5325" spans="1:1">
      <c r="A5325">
        <v>95311</v>
      </c>
    </row>
    <row r="5326" spans="1:1">
      <c r="A5326">
        <v>95338</v>
      </c>
    </row>
    <row r="5327" spans="1:1">
      <c r="A5327">
        <v>95370</v>
      </c>
    </row>
    <row r="5328" spans="1:1">
      <c r="A5328">
        <v>95389</v>
      </c>
    </row>
    <row r="5329" spans="1:1">
      <c r="A5329">
        <v>95397</v>
      </c>
    </row>
    <row r="5330" spans="1:1">
      <c r="A5330">
        <v>95400</v>
      </c>
    </row>
    <row r="5331" spans="1:1">
      <c r="A5331">
        <v>95419</v>
      </c>
    </row>
    <row r="5332" spans="1:1">
      <c r="A5332">
        <v>95451</v>
      </c>
    </row>
    <row r="5333" spans="1:1">
      <c r="A5333">
        <v>95486</v>
      </c>
    </row>
    <row r="5334" spans="1:1">
      <c r="A5334">
        <v>95540</v>
      </c>
    </row>
    <row r="5335" spans="1:1">
      <c r="A5335">
        <v>95559</v>
      </c>
    </row>
    <row r="5336" spans="1:1">
      <c r="A5336">
        <v>95567</v>
      </c>
    </row>
    <row r="5337" spans="1:1">
      <c r="A5337">
        <v>95591</v>
      </c>
    </row>
    <row r="5338" spans="1:1">
      <c r="A5338">
        <v>95605</v>
      </c>
    </row>
    <row r="5339" spans="1:1">
      <c r="A5339">
        <v>95613</v>
      </c>
    </row>
    <row r="5340" spans="1:1">
      <c r="A5340">
        <v>95630</v>
      </c>
    </row>
    <row r="5341" spans="1:1">
      <c r="A5341">
        <v>95648</v>
      </c>
    </row>
    <row r="5342" spans="1:1">
      <c r="A5342">
        <v>95656</v>
      </c>
    </row>
    <row r="5343" spans="1:1">
      <c r="A5343">
        <v>95664</v>
      </c>
    </row>
    <row r="5344" spans="1:1">
      <c r="A5344">
        <v>95672</v>
      </c>
    </row>
    <row r="5345" spans="1:1">
      <c r="A5345">
        <v>95699</v>
      </c>
    </row>
    <row r="5346" spans="1:1">
      <c r="A5346">
        <v>95710</v>
      </c>
    </row>
    <row r="5347" spans="1:1">
      <c r="A5347">
        <v>95729</v>
      </c>
    </row>
    <row r="5348" spans="1:1">
      <c r="A5348">
        <v>95737</v>
      </c>
    </row>
    <row r="5349" spans="1:1">
      <c r="A5349">
        <v>95745</v>
      </c>
    </row>
    <row r="5350" spans="1:1">
      <c r="A5350">
        <v>95753</v>
      </c>
    </row>
    <row r="5351" spans="1:1">
      <c r="A5351">
        <v>95761</v>
      </c>
    </row>
    <row r="5352" spans="1:1">
      <c r="A5352">
        <v>95770</v>
      </c>
    </row>
    <row r="5353" spans="1:1">
      <c r="A5353">
        <v>95796</v>
      </c>
    </row>
    <row r="5354" spans="1:1">
      <c r="A5354">
        <v>95818</v>
      </c>
    </row>
    <row r="5355" spans="1:1">
      <c r="A5355">
        <v>95877</v>
      </c>
    </row>
    <row r="5356" spans="1:1">
      <c r="A5356">
        <v>95885</v>
      </c>
    </row>
    <row r="5357" spans="1:1">
      <c r="A5357">
        <v>95893</v>
      </c>
    </row>
    <row r="5358" spans="1:1">
      <c r="A5358">
        <v>95915</v>
      </c>
    </row>
    <row r="5359" spans="1:1">
      <c r="A5359">
        <v>95923</v>
      </c>
    </row>
    <row r="5360" spans="1:1">
      <c r="A5360">
        <v>95940</v>
      </c>
    </row>
    <row r="5361" spans="1:1">
      <c r="A5361">
        <v>95958</v>
      </c>
    </row>
    <row r="5362" spans="1:1">
      <c r="A5362">
        <v>95966</v>
      </c>
    </row>
    <row r="5363" spans="1:1">
      <c r="A5363">
        <v>95974</v>
      </c>
    </row>
    <row r="5364" spans="1:1">
      <c r="A5364">
        <v>95982</v>
      </c>
    </row>
    <row r="5365" spans="1:1">
      <c r="A5365">
        <v>95990</v>
      </c>
    </row>
    <row r="5366" spans="1:1">
      <c r="A5366">
        <v>96008</v>
      </c>
    </row>
    <row r="5367" spans="1:1">
      <c r="A5367">
        <v>96067</v>
      </c>
    </row>
    <row r="5368" spans="1:1">
      <c r="A5368">
        <v>96075</v>
      </c>
    </row>
    <row r="5369" spans="1:1">
      <c r="A5369">
        <v>96091</v>
      </c>
    </row>
    <row r="5370" spans="1:1">
      <c r="A5370">
        <v>96113</v>
      </c>
    </row>
    <row r="5371" spans="1:1">
      <c r="A5371">
        <v>96180</v>
      </c>
    </row>
    <row r="5372" spans="1:1">
      <c r="A5372">
        <v>96199</v>
      </c>
    </row>
    <row r="5373" spans="1:1">
      <c r="A5373">
        <v>96202</v>
      </c>
    </row>
    <row r="5374" spans="1:1">
      <c r="A5374">
        <v>96210</v>
      </c>
    </row>
    <row r="5375" spans="1:1">
      <c r="A5375">
        <v>96229</v>
      </c>
    </row>
    <row r="5376" spans="1:1">
      <c r="A5376">
        <v>96245</v>
      </c>
    </row>
    <row r="5377" spans="1:1">
      <c r="A5377">
        <v>96253</v>
      </c>
    </row>
    <row r="5378" spans="1:1">
      <c r="A5378">
        <v>96288</v>
      </c>
    </row>
    <row r="5379" spans="1:1">
      <c r="A5379">
        <v>96300</v>
      </c>
    </row>
    <row r="5380" spans="1:1">
      <c r="A5380">
        <v>96318</v>
      </c>
    </row>
    <row r="5381" spans="1:1">
      <c r="A5381">
        <v>96334</v>
      </c>
    </row>
    <row r="5382" spans="1:1">
      <c r="A5382">
        <v>96377</v>
      </c>
    </row>
    <row r="5383" spans="1:1">
      <c r="A5383">
        <v>96385</v>
      </c>
    </row>
    <row r="5384" spans="1:1">
      <c r="A5384">
        <v>96407</v>
      </c>
    </row>
    <row r="5385" spans="1:1">
      <c r="A5385">
        <v>96415</v>
      </c>
    </row>
    <row r="5386" spans="1:1">
      <c r="A5386">
        <v>96423</v>
      </c>
    </row>
    <row r="5387" spans="1:1">
      <c r="A5387">
        <v>96440</v>
      </c>
    </row>
    <row r="5388" spans="1:1">
      <c r="A5388">
        <v>96458</v>
      </c>
    </row>
    <row r="5389" spans="1:1">
      <c r="A5389">
        <v>96474</v>
      </c>
    </row>
    <row r="5390" spans="1:1">
      <c r="A5390">
        <v>96482</v>
      </c>
    </row>
    <row r="5391" spans="1:1">
      <c r="A5391">
        <v>96504</v>
      </c>
    </row>
    <row r="5392" spans="1:1">
      <c r="A5392">
        <v>96520</v>
      </c>
    </row>
    <row r="5393" spans="1:1">
      <c r="A5393">
        <v>96539</v>
      </c>
    </row>
    <row r="5394" spans="1:1">
      <c r="A5394">
        <v>96547</v>
      </c>
    </row>
    <row r="5395" spans="1:1">
      <c r="A5395">
        <v>96555</v>
      </c>
    </row>
    <row r="5396" spans="1:1">
      <c r="A5396">
        <v>96571</v>
      </c>
    </row>
    <row r="5397" spans="1:1">
      <c r="A5397">
        <v>96601</v>
      </c>
    </row>
    <row r="5398" spans="1:1">
      <c r="A5398">
        <v>96628</v>
      </c>
    </row>
    <row r="5399" spans="1:1">
      <c r="A5399">
        <v>96636</v>
      </c>
    </row>
    <row r="5400" spans="1:1">
      <c r="A5400">
        <v>96644</v>
      </c>
    </row>
    <row r="5401" spans="1:1">
      <c r="A5401">
        <v>96652</v>
      </c>
    </row>
    <row r="5402" spans="1:1">
      <c r="A5402">
        <v>96660</v>
      </c>
    </row>
    <row r="5403" spans="1:1">
      <c r="A5403">
        <v>96679</v>
      </c>
    </row>
    <row r="5404" spans="1:1">
      <c r="A5404">
        <v>96687</v>
      </c>
    </row>
    <row r="5405" spans="1:1">
      <c r="A5405">
        <v>96709</v>
      </c>
    </row>
    <row r="5406" spans="1:1">
      <c r="A5406">
        <v>96725</v>
      </c>
    </row>
    <row r="5407" spans="1:1">
      <c r="A5407">
        <v>96733</v>
      </c>
    </row>
    <row r="5408" spans="1:1">
      <c r="A5408">
        <v>96741</v>
      </c>
    </row>
    <row r="5409" spans="1:1">
      <c r="A5409">
        <v>96768</v>
      </c>
    </row>
    <row r="5410" spans="1:1">
      <c r="A5410">
        <v>96776</v>
      </c>
    </row>
    <row r="5411" spans="1:1">
      <c r="A5411">
        <v>96784</v>
      </c>
    </row>
    <row r="5412" spans="1:1">
      <c r="A5412">
        <v>96792</v>
      </c>
    </row>
    <row r="5413" spans="1:1">
      <c r="A5413">
        <v>96830</v>
      </c>
    </row>
    <row r="5414" spans="1:1">
      <c r="A5414">
        <v>96849</v>
      </c>
    </row>
    <row r="5415" spans="1:1">
      <c r="A5415">
        <v>96881</v>
      </c>
    </row>
    <row r="5416" spans="1:1">
      <c r="A5416">
        <v>96890</v>
      </c>
    </row>
    <row r="5417" spans="1:1">
      <c r="A5417">
        <v>96911</v>
      </c>
    </row>
    <row r="5418" spans="1:1">
      <c r="A5418">
        <v>96938</v>
      </c>
    </row>
    <row r="5419" spans="1:1">
      <c r="A5419">
        <v>96997</v>
      </c>
    </row>
    <row r="5420" spans="1:1">
      <c r="A5420">
        <v>97004</v>
      </c>
    </row>
    <row r="5421" spans="1:1">
      <c r="A5421">
        <v>97012</v>
      </c>
    </row>
    <row r="5422" spans="1:1">
      <c r="A5422">
        <v>97020</v>
      </c>
    </row>
    <row r="5423" spans="1:1">
      <c r="A5423">
        <v>97039</v>
      </c>
    </row>
    <row r="5424" spans="1:1">
      <c r="A5424">
        <v>97047</v>
      </c>
    </row>
    <row r="5425" spans="1:1">
      <c r="A5425">
        <v>97055</v>
      </c>
    </row>
    <row r="5426" spans="1:1">
      <c r="A5426">
        <v>97101</v>
      </c>
    </row>
    <row r="5427" spans="1:1">
      <c r="A5427">
        <v>97110</v>
      </c>
    </row>
    <row r="5428" spans="1:1">
      <c r="A5428">
        <v>97128</v>
      </c>
    </row>
    <row r="5429" spans="1:1">
      <c r="A5429">
        <v>97136</v>
      </c>
    </row>
    <row r="5430" spans="1:1">
      <c r="A5430">
        <v>97144</v>
      </c>
    </row>
    <row r="5431" spans="1:1">
      <c r="A5431">
        <v>97152</v>
      </c>
    </row>
    <row r="5432" spans="1:1">
      <c r="A5432">
        <v>97160</v>
      </c>
    </row>
    <row r="5433" spans="1:1">
      <c r="A5433">
        <v>97187</v>
      </c>
    </row>
    <row r="5434" spans="1:1">
      <c r="A5434">
        <v>97209</v>
      </c>
    </row>
    <row r="5435" spans="1:1">
      <c r="A5435">
        <v>97225</v>
      </c>
    </row>
    <row r="5436" spans="1:1">
      <c r="A5436">
        <v>97250</v>
      </c>
    </row>
    <row r="5437" spans="1:1">
      <c r="A5437">
        <v>97284</v>
      </c>
    </row>
    <row r="5438" spans="1:1">
      <c r="A5438">
        <v>97292</v>
      </c>
    </row>
    <row r="5439" spans="1:1">
      <c r="A5439">
        <v>97306</v>
      </c>
    </row>
    <row r="5440" spans="1:1">
      <c r="A5440">
        <v>97314</v>
      </c>
    </row>
    <row r="5441" spans="1:1">
      <c r="A5441">
        <v>97322</v>
      </c>
    </row>
    <row r="5442" spans="1:1">
      <c r="A5442">
        <v>97330</v>
      </c>
    </row>
    <row r="5443" spans="1:1">
      <c r="A5443">
        <v>97365</v>
      </c>
    </row>
    <row r="5444" spans="1:1">
      <c r="A5444">
        <v>97381</v>
      </c>
    </row>
    <row r="5445" spans="1:1">
      <c r="A5445">
        <v>97403</v>
      </c>
    </row>
    <row r="5446" spans="1:1">
      <c r="A5446">
        <v>97420</v>
      </c>
    </row>
    <row r="5447" spans="1:1">
      <c r="A5447">
        <v>97519</v>
      </c>
    </row>
    <row r="5448" spans="1:1">
      <c r="A5448">
        <v>97527</v>
      </c>
    </row>
    <row r="5449" spans="1:1">
      <c r="A5449">
        <v>97535</v>
      </c>
    </row>
    <row r="5450" spans="1:1">
      <c r="A5450">
        <v>97543</v>
      </c>
    </row>
    <row r="5451" spans="1:1">
      <c r="A5451">
        <v>97551</v>
      </c>
    </row>
    <row r="5452" spans="1:1">
      <c r="A5452">
        <v>97586</v>
      </c>
    </row>
    <row r="5453" spans="1:1">
      <c r="A5453">
        <v>97594</v>
      </c>
    </row>
    <row r="5454" spans="1:1">
      <c r="A5454">
        <v>97608</v>
      </c>
    </row>
    <row r="5455" spans="1:1">
      <c r="A5455">
        <v>97624</v>
      </c>
    </row>
    <row r="5456" spans="1:1">
      <c r="A5456">
        <v>97640</v>
      </c>
    </row>
    <row r="5457" spans="1:1">
      <c r="A5457">
        <v>97675</v>
      </c>
    </row>
    <row r="5458" spans="1:1">
      <c r="A5458">
        <v>97683</v>
      </c>
    </row>
    <row r="5459" spans="1:1">
      <c r="A5459">
        <v>97713</v>
      </c>
    </row>
    <row r="5460" spans="1:1">
      <c r="A5460">
        <v>97756</v>
      </c>
    </row>
    <row r="5461" spans="1:1">
      <c r="A5461">
        <v>97780</v>
      </c>
    </row>
    <row r="5462" spans="1:1">
      <c r="A5462">
        <v>97837</v>
      </c>
    </row>
    <row r="5463" spans="1:1">
      <c r="A5463">
        <v>97845</v>
      </c>
    </row>
    <row r="5464" spans="1:1">
      <c r="A5464">
        <v>97853</v>
      </c>
    </row>
    <row r="5465" spans="1:1">
      <c r="A5465">
        <v>97861</v>
      </c>
    </row>
    <row r="5466" spans="1:1">
      <c r="A5466">
        <v>97870</v>
      </c>
    </row>
    <row r="5467" spans="1:1">
      <c r="A5467">
        <v>97888</v>
      </c>
    </row>
    <row r="5468" spans="1:1">
      <c r="A5468">
        <v>97896</v>
      </c>
    </row>
    <row r="5469" spans="1:1">
      <c r="A5469">
        <v>97918</v>
      </c>
    </row>
    <row r="5470" spans="1:1">
      <c r="A5470">
        <v>97926</v>
      </c>
    </row>
    <row r="5471" spans="1:1">
      <c r="A5471">
        <v>97934</v>
      </c>
    </row>
    <row r="5472" spans="1:1">
      <c r="A5472">
        <v>97969</v>
      </c>
    </row>
    <row r="5473" spans="1:1">
      <c r="A5473">
        <v>97977</v>
      </c>
    </row>
    <row r="5474" spans="1:1">
      <c r="A5474">
        <v>98000</v>
      </c>
    </row>
    <row r="5475" spans="1:1">
      <c r="A5475">
        <v>98019</v>
      </c>
    </row>
    <row r="5476" spans="1:1">
      <c r="A5476">
        <v>98027</v>
      </c>
    </row>
    <row r="5477" spans="1:1">
      <c r="A5477">
        <v>98035</v>
      </c>
    </row>
    <row r="5478" spans="1:1">
      <c r="A5478">
        <v>98043</v>
      </c>
    </row>
    <row r="5479" spans="1:1">
      <c r="A5479">
        <v>98086</v>
      </c>
    </row>
    <row r="5480" spans="1:1">
      <c r="A5480">
        <v>98108</v>
      </c>
    </row>
    <row r="5481" spans="1:1">
      <c r="A5481">
        <v>98116</v>
      </c>
    </row>
    <row r="5482" spans="1:1">
      <c r="A5482">
        <v>98124</v>
      </c>
    </row>
    <row r="5483" spans="1:1">
      <c r="A5483">
        <v>98132</v>
      </c>
    </row>
    <row r="5484" spans="1:1">
      <c r="A5484">
        <v>98167</v>
      </c>
    </row>
    <row r="5485" spans="1:1">
      <c r="A5485">
        <v>98175</v>
      </c>
    </row>
    <row r="5486" spans="1:1">
      <c r="A5486">
        <v>98183</v>
      </c>
    </row>
    <row r="5487" spans="1:1">
      <c r="A5487">
        <v>98191</v>
      </c>
    </row>
    <row r="5488" spans="1:1">
      <c r="A5488">
        <v>98256</v>
      </c>
    </row>
    <row r="5489" spans="1:1">
      <c r="A5489">
        <v>98264</v>
      </c>
    </row>
    <row r="5490" spans="1:1">
      <c r="A5490">
        <v>98272</v>
      </c>
    </row>
    <row r="5491" spans="1:1">
      <c r="A5491">
        <v>98280</v>
      </c>
    </row>
    <row r="5492" spans="1:1">
      <c r="A5492">
        <v>98302</v>
      </c>
    </row>
    <row r="5493" spans="1:1">
      <c r="A5493">
        <v>98310</v>
      </c>
    </row>
    <row r="5494" spans="1:1">
      <c r="A5494">
        <v>98400</v>
      </c>
    </row>
    <row r="5495" spans="1:1">
      <c r="A5495">
        <v>98442</v>
      </c>
    </row>
    <row r="5496" spans="1:1">
      <c r="A5496">
        <v>98485</v>
      </c>
    </row>
    <row r="5497" spans="1:1">
      <c r="A5497">
        <v>98493</v>
      </c>
    </row>
    <row r="5498" spans="1:1">
      <c r="A5498">
        <v>98515</v>
      </c>
    </row>
    <row r="5499" spans="1:1">
      <c r="A5499">
        <v>98523</v>
      </c>
    </row>
    <row r="5500" spans="1:1">
      <c r="A5500">
        <v>98540</v>
      </c>
    </row>
    <row r="5501" spans="1:1">
      <c r="A5501">
        <v>98558</v>
      </c>
    </row>
    <row r="5502" spans="1:1">
      <c r="A5502">
        <v>98574</v>
      </c>
    </row>
    <row r="5503" spans="1:1">
      <c r="A5503">
        <v>98582</v>
      </c>
    </row>
    <row r="5504" spans="1:1">
      <c r="A5504">
        <v>98590</v>
      </c>
    </row>
    <row r="5505" spans="1:1">
      <c r="A5505">
        <v>98604</v>
      </c>
    </row>
    <row r="5506" spans="1:1">
      <c r="A5506">
        <v>98612</v>
      </c>
    </row>
    <row r="5507" spans="1:1">
      <c r="A5507">
        <v>98620</v>
      </c>
    </row>
    <row r="5508" spans="1:1">
      <c r="A5508">
        <v>98647</v>
      </c>
    </row>
    <row r="5509" spans="1:1">
      <c r="A5509">
        <v>98710</v>
      </c>
    </row>
    <row r="5510" spans="1:1">
      <c r="A5510">
        <v>98728</v>
      </c>
    </row>
    <row r="5511" spans="1:1">
      <c r="A5511">
        <v>98744</v>
      </c>
    </row>
    <row r="5512" spans="1:1">
      <c r="A5512">
        <v>98779</v>
      </c>
    </row>
    <row r="5513" spans="1:1">
      <c r="A5513">
        <v>98787</v>
      </c>
    </row>
    <row r="5514" spans="1:1">
      <c r="A5514">
        <v>98817</v>
      </c>
    </row>
    <row r="5515" spans="1:1">
      <c r="A5515">
        <v>98833</v>
      </c>
    </row>
    <row r="5516" spans="1:1">
      <c r="A5516">
        <v>98841</v>
      </c>
    </row>
    <row r="5517" spans="1:1">
      <c r="A5517">
        <v>98850</v>
      </c>
    </row>
    <row r="5518" spans="1:1">
      <c r="A5518">
        <v>98884</v>
      </c>
    </row>
    <row r="5519" spans="1:1">
      <c r="A5519">
        <v>98906</v>
      </c>
    </row>
    <row r="5520" spans="1:1">
      <c r="A5520">
        <v>98930</v>
      </c>
    </row>
    <row r="5521" spans="1:1">
      <c r="A5521">
        <v>98949</v>
      </c>
    </row>
    <row r="5522" spans="1:1">
      <c r="A5522">
        <v>98957</v>
      </c>
    </row>
    <row r="5523" spans="1:1">
      <c r="A5523">
        <v>98973</v>
      </c>
    </row>
    <row r="5524" spans="1:1">
      <c r="A5524">
        <v>98981</v>
      </c>
    </row>
    <row r="5525" spans="1:1">
      <c r="A5525">
        <v>99015</v>
      </c>
    </row>
    <row r="5526" spans="1:1">
      <c r="A5526">
        <v>99023</v>
      </c>
    </row>
    <row r="5527" spans="1:1">
      <c r="A5527">
        <v>99031</v>
      </c>
    </row>
    <row r="5528" spans="1:1">
      <c r="A5528">
        <v>99040</v>
      </c>
    </row>
    <row r="5529" spans="1:1">
      <c r="A5529">
        <v>99066</v>
      </c>
    </row>
    <row r="5530" spans="1:1">
      <c r="A5530">
        <v>99090</v>
      </c>
    </row>
    <row r="5531" spans="1:1">
      <c r="A5531">
        <v>99112</v>
      </c>
    </row>
    <row r="5532" spans="1:1">
      <c r="A5532">
        <v>99147</v>
      </c>
    </row>
    <row r="5533" spans="1:1">
      <c r="A5533">
        <v>99180</v>
      </c>
    </row>
    <row r="5534" spans="1:1">
      <c r="A5534">
        <v>99201</v>
      </c>
    </row>
    <row r="5535" spans="1:1">
      <c r="A5535">
        <v>99228</v>
      </c>
    </row>
    <row r="5536" spans="1:1">
      <c r="A5536">
        <v>99244</v>
      </c>
    </row>
    <row r="5537" spans="1:1">
      <c r="A5537">
        <v>99260</v>
      </c>
    </row>
    <row r="5538" spans="1:1">
      <c r="A5538">
        <v>99325</v>
      </c>
    </row>
    <row r="5539" spans="1:1">
      <c r="A5539">
        <v>99333</v>
      </c>
    </row>
    <row r="5540" spans="1:1">
      <c r="A5540">
        <v>99341</v>
      </c>
    </row>
    <row r="5541" spans="1:1">
      <c r="A5541">
        <v>99350</v>
      </c>
    </row>
    <row r="5542" spans="1:1">
      <c r="A5542">
        <v>99406</v>
      </c>
    </row>
    <row r="5543" spans="1:1">
      <c r="A5543">
        <v>99473</v>
      </c>
    </row>
    <row r="5544" spans="1:1">
      <c r="A5544">
        <v>99503</v>
      </c>
    </row>
    <row r="5545" spans="1:1">
      <c r="A5545">
        <v>99511</v>
      </c>
    </row>
    <row r="5546" spans="1:1">
      <c r="A5546">
        <v>99520</v>
      </c>
    </row>
    <row r="5547" spans="1:1">
      <c r="A5547">
        <v>99538</v>
      </c>
    </row>
    <row r="5548" spans="1:1">
      <c r="A5548">
        <v>99570</v>
      </c>
    </row>
    <row r="5549" spans="1:1">
      <c r="A5549">
        <v>99589</v>
      </c>
    </row>
    <row r="5550" spans="1:1">
      <c r="A5550">
        <v>99597</v>
      </c>
    </row>
    <row r="5551" spans="1:1">
      <c r="A5551">
        <v>99600</v>
      </c>
    </row>
    <row r="5552" spans="1:1">
      <c r="A5552">
        <v>99627</v>
      </c>
    </row>
    <row r="5553" spans="1:1">
      <c r="A5553">
        <v>99694</v>
      </c>
    </row>
    <row r="5554" spans="1:1">
      <c r="A5554">
        <v>99708</v>
      </c>
    </row>
    <row r="5555" spans="1:1">
      <c r="A5555">
        <v>99732</v>
      </c>
    </row>
    <row r="5556" spans="1:1">
      <c r="A5556">
        <v>99759</v>
      </c>
    </row>
    <row r="5557" spans="1:1">
      <c r="A5557">
        <v>99767</v>
      </c>
    </row>
    <row r="5558" spans="1:1">
      <c r="A5558">
        <v>99791</v>
      </c>
    </row>
    <row r="5559" spans="1:1">
      <c r="A5559">
        <v>99805</v>
      </c>
    </row>
    <row r="5560" spans="1:1">
      <c r="A5560">
        <v>99830</v>
      </c>
    </row>
    <row r="5561" spans="1:1">
      <c r="A5561">
        <v>99864</v>
      </c>
    </row>
    <row r="5562" spans="1:1">
      <c r="A5562">
        <v>99872</v>
      </c>
    </row>
    <row r="5563" spans="1:1">
      <c r="A5563">
        <v>99880</v>
      </c>
    </row>
    <row r="5564" spans="1:1">
      <c r="A5564">
        <v>99899</v>
      </c>
    </row>
    <row r="5565" spans="1:1">
      <c r="A5565">
        <v>99902</v>
      </c>
    </row>
    <row r="5566" spans="1:1">
      <c r="A5566">
        <v>99910</v>
      </c>
    </row>
    <row r="5567" spans="1:1">
      <c r="A5567">
        <v>99929</v>
      </c>
    </row>
    <row r="5568" spans="1:1">
      <c r="A5568">
        <v>99937</v>
      </c>
    </row>
    <row r="5569" spans="1:1">
      <c r="A5569">
        <v>99945</v>
      </c>
    </row>
    <row r="5570" spans="1:1">
      <c r="A5570">
        <v>99953</v>
      </c>
    </row>
    <row r="5571" spans="1:1">
      <c r="A5571">
        <v>99961</v>
      </c>
    </row>
    <row r="5572" spans="1:1">
      <c r="A5572">
        <v>99970</v>
      </c>
    </row>
    <row r="5573" spans="1:1">
      <c r="A5573">
        <v>99988</v>
      </c>
    </row>
    <row r="5574" spans="1:1">
      <c r="A5574">
        <v>100030</v>
      </c>
    </row>
    <row r="5575" spans="1:1">
      <c r="A5575">
        <v>100056</v>
      </c>
    </row>
    <row r="5576" spans="1:1">
      <c r="A5576">
        <v>100072</v>
      </c>
    </row>
    <row r="5577" spans="1:1">
      <c r="A5577">
        <v>100110</v>
      </c>
    </row>
    <row r="5578" spans="1:1">
      <c r="A5578">
        <v>100129</v>
      </c>
    </row>
    <row r="5579" spans="1:1">
      <c r="A5579">
        <v>100137</v>
      </c>
    </row>
    <row r="5580" spans="1:1">
      <c r="A5580">
        <v>100145</v>
      </c>
    </row>
    <row r="5581" spans="1:1">
      <c r="A5581">
        <v>100153</v>
      </c>
    </row>
    <row r="5582" spans="1:1">
      <c r="A5582">
        <v>100161</v>
      </c>
    </row>
    <row r="5583" spans="1:1">
      <c r="A5583">
        <v>100170</v>
      </c>
    </row>
    <row r="5584" spans="1:1">
      <c r="A5584">
        <v>100188</v>
      </c>
    </row>
    <row r="5585" spans="1:1">
      <c r="A5585">
        <v>100196</v>
      </c>
    </row>
    <row r="5586" spans="1:1">
      <c r="A5586">
        <v>100200</v>
      </c>
    </row>
    <row r="5587" spans="1:1">
      <c r="A5587">
        <v>100218</v>
      </c>
    </row>
    <row r="5588" spans="1:1">
      <c r="A5588">
        <v>100234</v>
      </c>
    </row>
    <row r="5589" spans="1:1">
      <c r="A5589">
        <v>100250</v>
      </c>
    </row>
    <row r="5590" spans="1:1">
      <c r="A5590">
        <v>100269</v>
      </c>
    </row>
    <row r="5591" spans="1:1">
      <c r="A5591">
        <v>100277</v>
      </c>
    </row>
    <row r="5592" spans="1:1">
      <c r="A5592">
        <v>100285</v>
      </c>
    </row>
    <row r="5593" spans="1:1">
      <c r="A5593">
        <v>100293</v>
      </c>
    </row>
    <row r="5594" spans="1:1">
      <c r="A5594">
        <v>100307</v>
      </c>
    </row>
    <row r="5595" spans="1:1">
      <c r="A5595">
        <v>100323</v>
      </c>
    </row>
    <row r="5596" spans="1:1">
      <c r="A5596">
        <v>100358</v>
      </c>
    </row>
    <row r="5597" spans="1:1">
      <c r="A5597">
        <v>100366</v>
      </c>
    </row>
    <row r="5598" spans="1:1">
      <c r="A5598">
        <v>100404</v>
      </c>
    </row>
    <row r="5599" spans="1:1">
      <c r="A5599">
        <v>100412</v>
      </c>
    </row>
    <row r="5600" spans="1:1">
      <c r="A5600">
        <v>100420</v>
      </c>
    </row>
    <row r="5601" spans="1:1">
      <c r="A5601">
        <v>100447</v>
      </c>
    </row>
    <row r="5602" spans="1:1">
      <c r="A5602">
        <v>100471</v>
      </c>
    </row>
    <row r="5603" spans="1:1">
      <c r="A5603">
        <v>100498</v>
      </c>
    </row>
    <row r="5604" spans="1:1">
      <c r="A5604">
        <v>100536</v>
      </c>
    </row>
    <row r="5605" spans="1:1">
      <c r="A5605">
        <v>100544</v>
      </c>
    </row>
    <row r="5606" spans="1:1">
      <c r="A5606">
        <v>100552</v>
      </c>
    </row>
    <row r="5607" spans="1:1">
      <c r="A5607">
        <v>100560</v>
      </c>
    </row>
    <row r="5608" spans="1:1">
      <c r="A5608">
        <v>100579</v>
      </c>
    </row>
    <row r="5609" spans="1:1">
      <c r="A5609">
        <v>100587</v>
      </c>
    </row>
    <row r="5610" spans="1:1">
      <c r="A5610">
        <v>100595</v>
      </c>
    </row>
    <row r="5611" spans="1:1">
      <c r="A5611">
        <v>100609</v>
      </c>
    </row>
    <row r="5612" spans="1:1">
      <c r="A5612">
        <v>100617</v>
      </c>
    </row>
    <row r="5613" spans="1:1">
      <c r="A5613">
        <v>100625</v>
      </c>
    </row>
    <row r="5614" spans="1:1">
      <c r="A5614">
        <v>100633</v>
      </c>
    </row>
    <row r="5615" spans="1:1">
      <c r="A5615">
        <v>100641</v>
      </c>
    </row>
    <row r="5616" spans="1:1">
      <c r="A5616">
        <v>100668</v>
      </c>
    </row>
    <row r="5617" spans="1:1">
      <c r="A5617">
        <v>100676</v>
      </c>
    </row>
    <row r="5618" spans="1:1">
      <c r="A5618">
        <v>100706</v>
      </c>
    </row>
    <row r="5619" spans="1:1">
      <c r="A5619">
        <v>100714</v>
      </c>
    </row>
    <row r="5620" spans="1:1">
      <c r="A5620">
        <v>100730</v>
      </c>
    </row>
    <row r="5621" spans="1:1">
      <c r="A5621">
        <v>100757</v>
      </c>
    </row>
    <row r="5622" spans="1:1">
      <c r="A5622">
        <v>100765</v>
      </c>
    </row>
    <row r="5623" spans="1:1">
      <c r="A5623">
        <v>100773</v>
      </c>
    </row>
    <row r="5624" spans="1:1">
      <c r="A5624">
        <v>100781</v>
      </c>
    </row>
    <row r="5625" spans="1:1">
      <c r="A5625">
        <v>100790</v>
      </c>
    </row>
    <row r="5626" spans="1:1">
      <c r="A5626">
        <v>100803</v>
      </c>
    </row>
    <row r="5627" spans="1:1">
      <c r="A5627">
        <v>100811</v>
      </c>
    </row>
    <row r="5628" spans="1:1">
      <c r="A5628">
        <v>100820</v>
      </c>
    </row>
    <row r="5629" spans="1:1">
      <c r="A5629">
        <v>100846</v>
      </c>
    </row>
    <row r="5630" spans="1:1">
      <c r="A5630">
        <v>100897</v>
      </c>
    </row>
    <row r="5631" spans="1:1">
      <c r="A5631">
        <v>100900</v>
      </c>
    </row>
    <row r="5632" spans="1:1">
      <c r="A5632">
        <v>100919</v>
      </c>
    </row>
    <row r="5633" spans="1:1">
      <c r="A5633">
        <v>100927</v>
      </c>
    </row>
    <row r="5634" spans="1:1">
      <c r="A5634">
        <v>100935</v>
      </c>
    </row>
    <row r="5635" spans="1:1">
      <c r="A5635">
        <v>100943</v>
      </c>
    </row>
    <row r="5636" spans="1:1">
      <c r="A5636">
        <v>100951</v>
      </c>
    </row>
    <row r="5637" spans="1:1">
      <c r="A5637">
        <v>100986</v>
      </c>
    </row>
    <row r="5638" spans="1:1">
      <c r="A5638">
        <v>101044</v>
      </c>
    </row>
    <row r="5639" spans="1:1">
      <c r="A5639">
        <v>101079</v>
      </c>
    </row>
    <row r="5640" spans="1:1">
      <c r="A5640">
        <v>101125</v>
      </c>
    </row>
    <row r="5641" spans="1:1">
      <c r="A5641">
        <v>101133</v>
      </c>
    </row>
    <row r="5642" spans="1:1">
      <c r="A5642">
        <v>101150</v>
      </c>
    </row>
    <row r="5643" spans="1:1">
      <c r="A5643">
        <v>101176</v>
      </c>
    </row>
    <row r="5644" spans="1:1">
      <c r="A5644">
        <v>101184</v>
      </c>
    </row>
    <row r="5645" spans="1:1">
      <c r="A5645">
        <v>101206</v>
      </c>
    </row>
    <row r="5646" spans="1:1">
      <c r="A5646">
        <v>101214</v>
      </c>
    </row>
    <row r="5647" spans="1:1">
      <c r="A5647">
        <v>101222</v>
      </c>
    </row>
    <row r="5648" spans="1:1">
      <c r="A5648">
        <v>101230</v>
      </c>
    </row>
    <row r="5649" spans="1:1">
      <c r="A5649">
        <v>101249</v>
      </c>
    </row>
    <row r="5650" spans="1:1">
      <c r="A5650">
        <v>101265</v>
      </c>
    </row>
    <row r="5651" spans="1:1">
      <c r="A5651">
        <v>101281</v>
      </c>
    </row>
    <row r="5652" spans="1:1">
      <c r="A5652">
        <v>101311</v>
      </c>
    </row>
    <row r="5653" spans="1:1">
      <c r="A5653">
        <v>101362</v>
      </c>
    </row>
    <row r="5654" spans="1:1">
      <c r="A5654">
        <v>101370</v>
      </c>
    </row>
    <row r="5655" spans="1:1">
      <c r="A5655">
        <v>101419</v>
      </c>
    </row>
    <row r="5656" spans="1:1">
      <c r="A5656">
        <v>101427</v>
      </c>
    </row>
    <row r="5657" spans="1:1">
      <c r="A5657">
        <v>101435</v>
      </c>
    </row>
    <row r="5658" spans="1:1">
      <c r="A5658">
        <v>101443</v>
      </c>
    </row>
    <row r="5659" spans="1:1">
      <c r="A5659">
        <v>101451</v>
      </c>
    </row>
    <row r="5660" spans="1:1">
      <c r="A5660">
        <v>101460</v>
      </c>
    </row>
    <row r="5661" spans="1:1">
      <c r="A5661">
        <v>101478</v>
      </c>
    </row>
    <row r="5662" spans="1:1">
      <c r="A5662">
        <v>101486</v>
      </c>
    </row>
    <row r="5663" spans="1:1">
      <c r="A5663">
        <v>101532</v>
      </c>
    </row>
    <row r="5664" spans="1:1">
      <c r="A5664">
        <v>101583</v>
      </c>
    </row>
    <row r="5665" spans="1:1">
      <c r="A5665">
        <v>101591</v>
      </c>
    </row>
    <row r="5666" spans="1:1">
      <c r="A5666">
        <v>101605</v>
      </c>
    </row>
    <row r="5667" spans="1:1">
      <c r="A5667">
        <v>101630</v>
      </c>
    </row>
    <row r="5668" spans="1:1">
      <c r="A5668">
        <v>101648</v>
      </c>
    </row>
    <row r="5669" spans="1:1">
      <c r="A5669">
        <v>101664</v>
      </c>
    </row>
    <row r="5670" spans="1:1">
      <c r="A5670">
        <v>101672</v>
      </c>
    </row>
    <row r="5671" spans="1:1">
      <c r="A5671">
        <v>101680</v>
      </c>
    </row>
    <row r="5672" spans="1:1">
      <c r="A5672">
        <v>101699</v>
      </c>
    </row>
    <row r="5673" spans="1:1">
      <c r="A5673">
        <v>101702</v>
      </c>
    </row>
    <row r="5674" spans="1:1">
      <c r="A5674">
        <v>101745</v>
      </c>
    </row>
    <row r="5675" spans="1:1">
      <c r="A5675">
        <v>101788</v>
      </c>
    </row>
    <row r="5676" spans="1:1">
      <c r="A5676">
        <v>101796</v>
      </c>
    </row>
    <row r="5677" spans="1:1">
      <c r="A5677">
        <v>101800</v>
      </c>
    </row>
    <row r="5678" spans="1:1">
      <c r="A5678">
        <v>101818</v>
      </c>
    </row>
    <row r="5679" spans="1:1">
      <c r="A5679">
        <v>101834</v>
      </c>
    </row>
    <row r="5680" spans="1:1">
      <c r="A5680">
        <v>101842</v>
      </c>
    </row>
    <row r="5681" spans="1:1">
      <c r="A5681">
        <v>101850</v>
      </c>
    </row>
    <row r="5682" spans="1:1">
      <c r="A5682">
        <v>101869</v>
      </c>
    </row>
    <row r="5683" spans="1:1">
      <c r="A5683">
        <v>101877</v>
      </c>
    </row>
    <row r="5684" spans="1:1">
      <c r="A5684">
        <v>101893</v>
      </c>
    </row>
    <row r="5685" spans="1:1">
      <c r="A5685">
        <v>101931</v>
      </c>
    </row>
    <row r="5686" spans="1:1">
      <c r="A5686">
        <v>101940</v>
      </c>
    </row>
    <row r="5687" spans="1:1">
      <c r="A5687">
        <v>101974</v>
      </c>
    </row>
    <row r="5688" spans="1:1">
      <c r="A5688">
        <v>101990</v>
      </c>
    </row>
    <row r="5689" spans="1:1">
      <c r="A5689">
        <v>102024</v>
      </c>
    </row>
    <row r="5690" spans="1:1">
      <c r="A5690">
        <v>102032</v>
      </c>
    </row>
    <row r="5691" spans="1:1">
      <c r="A5691">
        <v>102075</v>
      </c>
    </row>
    <row r="5692" spans="1:1">
      <c r="A5692">
        <v>102113</v>
      </c>
    </row>
    <row r="5693" spans="1:1">
      <c r="A5693">
        <v>102130</v>
      </c>
    </row>
    <row r="5694" spans="1:1">
      <c r="A5694">
        <v>102210</v>
      </c>
    </row>
    <row r="5695" spans="1:1">
      <c r="A5695">
        <v>102245</v>
      </c>
    </row>
    <row r="5696" spans="1:1">
      <c r="A5696">
        <v>102253</v>
      </c>
    </row>
    <row r="5697" spans="1:1">
      <c r="A5697">
        <v>102261</v>
      </c>
    </row>
    <row r="5698" spans="1:1">
      <c r="A5698">
        <v>102296</v>
      </c>
    </row>
    <row r="5699" spans="1:1">
      <c r="A5699">
        <v>102318</v>
      </c>
    </row>
    <row r="5700" spans="1:1">
      <c r="A5700">
        <v>102342</v>
      </c>
    </row>
    <row r="5701" spans="1:1">
      <c r="A5701">
        <v>102385</v>
      </c>
    </row>
    <row r="5702" spans="1:1">
      <c r="A5702">
        <v>102415</v>
      </c>
    </row>
    <row r="5703" spans="1:1">
      <c r="A5703">
        <v>102458</v>
      </c>
    </row>
    <row r="5704" spans="1:1">
      <c r="A5704">
        <v>102482</v>
      </c>
    </row>
    <row r="5705" spans="1:1">
      <c r="A5705">
        <v>102490</v>
      </c>
    </row>
    <row r="5706" spans="1:1">
      <c r="A5706">
        <v>102512</v>
      </c>
    </row>
    <row r="5707" spans="1:1">
      <c r="A5707">
        <v>102555</v>
      </c>
    </row>
    <row r="5708" spans="1:1">
      <c r="A5708">
        <v>102563</v>
      </c>
    </row>
    <row r="5709" spans="1:1">
      <c r="A5709">
        <v>102571</v>
      </c>
    </row>
    <row r="5710" spans="1:1">
      <c r="A5710">
        <v>102580</v>
      </c>
    </row>
    <row r="5711" spans="1:1">
      <c r="A5711">
        <v>102598</v>
      </c>
    </row>
    <row r="5712" spans="1:1">
      <c r="A5712">
        <v>102601</v>
      </c>
    </row>
    <row r="5713" spans="1:1">
      <c r="A5713">
        <v>102610</v>
      </c>
    </row>
    <row r="5714" spans="1:1">
      <c r="A5714">
        <v>102628</v>
      </c>
    </row>
    <row r="5715" spans="1:1">
      <c r="A5715">
        <v>102636</v>
      </c>
    </row>
    <row r="5716" spans="1:1">
      <c r="A5716">
        <v>102644</v>
      </c>
    </row>
    <row r="5717" spans="1:1">
      <c r="A5717">
        <v>102660</v>
      </c>
    </row>
    <row r="5718" spans="1:1">
      <c r="A5718">
        <v>102687</v>
      </c>
    </row>
    <row r="5719" spans="1:1">
      <c r="A5719">
        <v>102695</v>
      </c>
    </row>
    <row r="5720" spans="1:1">
      <c r="A5720">
        <v>102709</v>
      </c>
    </row>
    <row r="5721" spans="1:1">
      <c r="A5721">
        <v>102717</v>
      </c>
    </row>
    <row r="5722" spans="1:1">
      <c r="A5722">
        <v>102725</v>
      </c>
    </row>
    <row r="5723" spans="1:1">
      <c r="A5723">
        <v>102733</v>
      </c>
    </row>
    <row r="5724" spans="1:1">
      <c r="A5724">
        <v>102741</v>
      </c>
    </row>
    <row r="5725" spans="1:1">
      <c r="A5725">
        <v>102750</v>
      </c>
    </row>
    <row r="5726" spans="1:1">
      <c r="A5726">
        <v>102768</v>
      </c>
    </row>
    <row r="5727" spans="1:1">
      <c r="A5727">
        <v>102776</v>
      </c>
    </row>
    <row r="5728" spans="1:1">
      <c r="A5728">
        <v>102784</v>
      </c>
    </row>
    <row r="5729" spans="1:1">
      <c r="A5729">
        <v>102792</v>
      </c>
    </row>
    <row r="5730" spans="1:1">
      <c r="A5730">
        <v>102814</v>
      </c>
    </row>
    <row r="5731" spans="1:1">
      <c r="A5731">
        <v>102822</v>
      </c>
    </row>
    <row r="5732" spans="1:1">
      <c r="A5732">
        <v>102865</v>
      </c>
    </row>
    <row r="5733" spans="1:1">
      <c r="A5733">
        <v>102873</v>
      </c>
    </row>
    <row r="5734" spans="1:1">
      <c r="A5734">
        <v>102946</v>
      </c>
    </row>
    <row r="5735" spans="1:1">
      <c r="A5735">
        <v>102954</v>
      </c>
    </row>
    <row r="5736" spans="1:1">
      <c r="A5736">
        <v>102962</v>
      </c>
    </row>
    <row r="5737" spans="1:1">
      <c r="A5737">
        <v>102970</v>
      </c>
    </row>
    <row r="5738" spans="1:1">
      <c r="A5738">
        <v>103004</v>
      </c>
    </row>
    <row r="5739" spans="1:1">
      <c r="A5739">
        <v>103012</v>
      </c>
    </row>
    <row r="5740" spans="1:1">
      <c r="A5740">
        <v>103020</v>
      </c>
    </row>
    <row r="5741" spans="1:1">
      <c r="A5741">
        <v>103055</v>
      </c>
    </row>
    <row r="5742" spans="1:1">
      <c r="A5742">
        <v>103101</v>
      </c>
    </row>
    <row r="5743" spans="1:1">
      <c r="A5743">
        <v>103110</v>
      </c>
    </row>
    <row r="5744" spans="1:1">
      <c r="A5744">
        <v>103160</v>
      </c>
    </row>
    <row r="5745" spans="1:1">
      <c r="A5745">
        <v>103209</v>
      </c>
    </row>
    <row r="5746" spans="1:1">
      <c r="A5746">
        <v>103217</v>
      </c>
    </row>
    <row r="5747" spans="1:1">
      <c r="A5747">
        <v>103241</v>
      </c>
    </row>
    <row r="5748" spans="1:1">
      <c r="A5748">
        <v>103250</v>
      </c>
    </row>
    <row r="5749" spans="1:1">
      <c r="A5749">
        <v>103268</v>
      </c>
    </row>
    <row r="5750" spans="1:1">
      <c r="A5750">
        <v>103276</v>
      </c>
    </row>
    <row r="5751" spans="1:1">
      <c r="A5751">
        <v>103330</v>
      </c>
    </row>
    <row r="5752" spans="1:1">
      <c r="A5752">
        <v>103357</v>
      </c>
    </row>
    <row r="5753" spans="1:1">
      <c r="A5753">
        <v>103365</v>
      </c>
    </row>
    <row r="5754" spans="1:1">
      <c r="A5754">
        <v>103411</v>
      </c>
    </row>
    <row r="5755" spans="1:1">
      <c r="A5755">
        <v>103438</v>
      </c>
    </row>
    <row r="5756" spans="1:1">
      <c r="A5756">
        <v>103454</v>
      </c>
    </row>
    <row r="5757" spans="1:1">
      <c r="A5757">
        <v>103470</v>
      </c>
    </row>
    <row r="5758" spans="1:1">
      <c r="A5758">
        <v>103497</v>
      </c>
    </row>
    <row r="5759" spans="1:1">
      <c r="A5759">
        <v>103500</v>
      </c>
    </row>
    <row r="5760" spans="1:1">
      <c r="A5760">
        <v>103519</v>
      </c>
    </row>
    <row r="5761" spans="1:1">
      <c r="A5761">
        <v>103535</v>
      </c>
    </row>
    <row r="5762" spans="1:1">
      <c r="A5762">
        <v>103586</v>
      </c>
    </row>
    <row r="5763" spans="1:1">
      <c r="A5763">
        <v>103594</v>
      </c>
    </row>
    <row r="5764" spans="1:1">
      <c r="A5764">
        <v>103616</v>
      </c>
    </row>
    <row r="5765" spans="1:1">
      <c r="A5765">
        <v>103667</v>
      </c>
    </row>
    <row r="5766" spans="1:1">
      <c r="A5766">
        <v>103675</v>
      </c>
    </row>
    <row r="5767" spans="1:1">
      <c r="A5767">
        <v>103691</v>
      </c>
    </row>
    <row r="5768" spans="1:1">
      <c r="A5768">
        <v>103705</v>
      </c>
    </row>
    <row r="5769" spans="1:1">
      <c r="A5769">
        <v>103713</v>
      </c>
    </row>
    <row r="5770" spans="1:1">
      <c r="A5770">
        <v>103721</v>
      </c>
    </row>
    <row r="5771" spans="1:1">
      <c r="A5771">
        <v>103748</v>
      </c>
    </row>
    <row r="5772" spans="1:1">
      <c r="A5772">
        <v>103780</v>
      </c>
    </row>
    <row r="5773" spans="1:1">
      <c r="A5773">
        <v>103799</v>
      </c>
    </row>
    <row r="5774" spans="1:1">
      <c r="A5774">
        <v>103810</v>
      </c>
    </row>
    <row r="5775" spans="1:1">
      <c r="A5775">
        <v>103829</v>
      </c>
    </row>
    <row r="5776" spans="1:1">
      <c r="A5776">
        <v>103837</v>
      </c>
    </row>
    <row r="5777" spans="1:1">
      <c r="A5777">
        <v>103870</v>
      </c>
    </row>
    <row r="5778" spans="1:1">
      <c r="A5778">
        <v>103934</v>
      </c>
    </row>
    <row r="5779" spans="1:1">
      <c r="A5779">
        <v>103977</v>
      </c>
    </row>
    <row r="5780" spans="1:1">
      <c r="A5780">
        <v>103993</v>
      </c>
    </row>
    <row r="5781" spans="1:1">
      <c r="A5781">
        <v>104019</v>
      </c>
    </row>
    <row r="5782" spans="1:1">
      <c r="A5782">
        <v>104035</v>
      </c>
    </row>
    <row r="5783" spans="1:1">
      <c r="A5783">
        <v>104060</v>
      </c>
    </row>
    <row r="5784" spans="1:1">
      <c r="A5784">
        <v>104124</v>
      </c>
    </row>
    <row r="5785" spans="1:1">
      <c r="A5785">
        <v>104140</v>
      </c>
    </row>
    <row r="5786" spans="1:1">
      <c r="A5786">
        <v>104175</v>
      </c>
    </row>
    <row r="5787" spans="1:1">
      <c r="A5787">
        <v>104191</v>
      </c>
    </row>
    <row r="5788" spans="1:1">
      <c r="A5788">
        <v>104213</v>
      </c>
    </row>
    <row r="5789" spans="1:1">
      <c r="A5789">
        <v>104221</v>
      </c>
    </row>
    <row r="5790" spans="1:1">
      <c r="A5790">
        <v>104248</v>
      </c>
    </row>
    <row r="5791" spans="1:1">
      <c r="A5791">
        <v>104264</v>
      </c>
    </row>
    <row r="5792" spans="1:1">
      <c r="A5792">
        <v>104280</v>
      </c>
    </row>
    <row r="5793" spans="1:1">
      <c r="A5793">
        <v>104329</v>
      </c>
    </row>
    <row r="5794" spans="1:1">
      <c r="A5794">
        <v>104337</v>
      </c>
    </row>
    <row r="5795" spans="1:1">
      <c r="A5795">
        <v>104345</v>
      </c>
    </row>
    <row r="5796" spans="1:1">
      <c r="A5796">
        <v>104353</v>
      </c>
    </row>
    <row r="5797" spans="1:1">
      <c r="A5797">
        <v>104361</v>
      </c>
    </row>
    <row r="5798" spans="1:1">
      <c r="A5798">
        <v>104370</v>
      </c>
    </row>
    <row r="5799" spans="1:1">
      <c r="A5799">
        <v>104388</v>
      </c>
    </row>
    <row r="5800" spans="1:1">
      <c r="A5800">
        <v>104396</v>
      </c>
    </row>
    <row r="5801" spans="1:1">
      <c r="A5801">
        <v>104400</v>
      </c>
    </row>
    <row r="5802" spans="1:1">
      <c r="A5802">
        <v>104469</v>
      </c>
    </row>
    <row r="5803" spans="1:1">
      <c r="A5803">
        <v>104477</v>
      </c>
    </row>
    <row r="5804" spans="1:1">
      <c r="A5804">
        <v>104507</v>
      </c>
    </row>
    <row r="5805" spans="1:1">
      <c r="A5805">
        <v>104515</v>
      </c>
    </row>
    <row r="5806" spans="1:1">
      <c r="A5806">
        <v>104523</v>
      </c>
    </row>
    <row r="5807" spans="1:1">
      <c r="A5807">
        <v>104531</v>
      </c>
    </row>
    <row r="5808" spans="1:1">
      <c r="A5808">
        <v>104540</v>
      </c>
    </row>
    <row r="5809" spans="1:1">
      <c r="A5809">
        <v>104612</v>
      </c>
    </row>
    <row r="5810" spans="1:1">
      <c r="A5810">
        <v>104620</v>
      </c>
    </row>
    <row r="5811" spans="1:1">
      <c r="A5811">
        <v>104639</v>
      </c>
    </row>
    <row r="5812" spans="1:1">
      <c r="A5812">
        <v>104647</v>
      </c>
    </row>
    <row r="5813" spans="1:1">
      <c r="A5813">
        <v>104655</v>
      </c>
    </row>
    <row r="5814" spans="1:1">
      <c r="A5814">
        <v>104663</v>
      </c>
    </row>
    <row r="5815" spans="1:1">
      <c r="A5815">
        <v>104671</v>
      </c>
    </row>
    <row r="5816" spans="1:1">
      <c r="A5816">
        <v>104680</v>
      </c>
    </row>
    <row r="5817" spans="1:1">
      <c r="A5817">
        <v>104698</v>
      </c>
    </row>
    <row r="5818" spans="1:1">
      <c r="A5818">
        <v>104701</v>
      </c>
    </row>
    <row r="5819" spans="1:1">
      <c r="A5819">
        <v>104710</v>
      </c>
    </row>
    <row r="5820" spans="1:1">
      <c r="A5820">
        <v>104736</v>
      </c>
    </row>
    <row r="5821" spans="1:1">
      <c r="A5821">
        <v>104779</v>
      </c>
    </row>
    <row r="5822" spans="1:1">
      <c r="A5822">
        <v>105015</v>
      </c>
    </row>
    <row r="5823" spans="1:1">
      <c r="A5823">
        <v>105031</v>
      </c>
    </row>
    <row r="5824" spans="1:1">
      <c r="A5824">
        <v>105040</v>
      </c>
    </row>
    <row r="5825" spans="1:1">
      <c r="A5825">
        <v>105066</v>
      </c>
    </row>
    <row r="5826" spans="1:1">
      <c r="A5826">
        <v>105074</v>
      </c>
    </row>
    <row r="5827" spans="1:1">
      <c r="A5827">
        <v>105090</v>
      </c>
    </row>
    <row r="5828" spans="1:1">
      <c r="A5828">
        <v>105104</v>
      </c>
    </row>
    <row r="5829" spans="1:1">
      <c r="A5829">
        <v>105112</v>
      </c>
    </row>
    <row r="5830" spans="1:1">
      <c r="A5830">
        <v>105120</v>
      </c>
    </row>
    <row r="5831" spans="1:1">
      <c r="A5831">
        <v>105147</v>
      </c>
    </row>
    <row r="5832" spans="1:1">
      <c r="A5832">
        <v>105163</v>
      </c>
    </row>
    <row r="5833" spans="1:1">
      <c r="A5833">
        <v>105180</v>
      </c>
    </row>
    <row r="5834" spans="1:1">
      <c r="A5834">
        <v>105198</v>
      </c>
    </row>
    <row r="5835" spans="1:1">
      <c r="A5835">
        <v>105201</v>
      </c>
    </row>
    <row r="5836" spans="1:1">
      <c r="A5836">
        <v>105228</v>
      </c>
    </row>
    <row r="5837" spans="1:1">
      <c r="A5837">
        <v>105252</v>
      </c>
    </row>
    <row r="5838" spans="1:1">
      <c r="A5838">
        <v>105260</v>
      </c>
    </row>
    <row r="5839" spans="1:1">
      <c r="A5839">
        <v>105279</v>
      </c>
    </row>
    <row r="5840" spans="1:1">
      <c r="A5840">
        <v>105287</v>
      </c>
    </row>
    <row r="5841" spans="1:1">
      <c r="A5841">
        <v>105309</v>
      </c>
    </row>
    <row r="5842" spans="1:1">
      <c r="A5842">
        <v>105341</v>
      </c>
    </row>
    <row r="5843" spans="1:1">
      <c r="A5843">
        <v>105350</v>
      </c>
    </row>
    <row r="5844" spans="1:1">
      <c r="A5844">
        <v>105368</v>
      </c>
    </row>
    <row r="5845" spans="1:1">
      <c r="A5845">
        <v>105376</v>
      </c>
    </row>
    <row r="5846" spans="1:1">
      <c r="A5846">
        <v>105384</v>
      </c>
    </row>
    <row r="5847" spans="1:1">
      <c r="A5847">
        <v>105392</v>
      </c>
    </row>
    <row r="5848" spans="1:1">
      <c r="A5848">
        <v>105406</v>
      </c>
    </row>
    <row r="5849" spans="1:1">
      <c r="A5849">
        <v>105422</v>
      </c>
    </row>
    <row r="5850" spans="1:1">
      <c r="A5850">
        <v>105430</v>
      </c>
    </row>
    <row r="5851" spans="1:1">
      <c r="A5851">
        <v>105449</v>
      </c>
    </row>
    <row r="5852" spans="1:1">
      <c r="A5852">
        <v>105465</v>
      </c>
    </row>
    <row r="5853" spans="1:1">
      <c r="A5853">
        <v>105490</v>
      </c>
    </row>
    <row r="5854" spans="1:1">
      <c r="A5854">
        <v>105511</v>
      </c>
    </row>
    <row r="5855" spans="1:1">
      <c r="A5855">
        <v>105538</v>
      </c>
    </row>
    <row r="5856" spans="1:1">
      <c r="A5856">
        <v>105546</v>
      </c>
    </row>
    <row r="5857" spans="1:1">
      <c r="A5857">
        <v>105554</v>
      </c>
    </row>
    <row r="5858" spans="1:1">
      <c r="A5858">
        <v>105562</v>
      </c>
    </row>
    <row r="5859" spans="1:1">
      <c r="A5859">
        <v>105570</v>
      </c>
    </row>
    <row r="5860" spans="1:1">
      <c r="A5860">
        <v>105627</v>
      </c>
    </row>
    <row r="5861" spans="1:1">
      <c r="A5861">
        <v>105643</v>
      </c>
    </row>
    <row r="5862" spans="1:1">
      <c r="A5862">
        <v>105678</v>
      </c>
    </row>
    <row r="5863" spans="1:1">
      <c r="A5863">
        <v>105686</v>
      </c>
    </row>
    <row r="5864" spans="1:1">
      <c r="A5864">
        <v>105694</v>
      </c>
    </row>
    <row r="5865" spans="1:1">
      <c r="A5865">
        <v>105708</v>
      </c>
    </row>
    <row r="5866" spans="1:1">
      <c r="A5866">
        <v>105716</v>
      </c>
    </row>
    <row r="5867" spans="1:1">
      <c r="A5867">
        <v>105724</v>
      </c>
    </row>
    <row r="5868" spans="1:1">
      <c r="A5868">
        <v>105732</v>
      </c>
    </row>
    <row r="5869" spans="1:1">
      <c r="A5869">
        <v>105759</v>
      </c>
    </row>
    <row r="5870" spans="1:1">
      <c r="A5870">
        <v>105767</v>
      </c>
    </row>
    <row r="5871" spans="1:1">
      <c r="A5871">
        <v>105775</v>
      </c>
    </row>
    <row r="5872" spans="1:1">
      <c r="A5872">
        <v>105783</v>
      </c>
    </row>
    <row r="5873" spans="1:1">
      <c r="A5873">
        <v>105813</v>
      </c>
    </row>
    <row r="5874" spans="1:1">
      <c r="A5874">
        <v>105848</v>
      </c>
    </row>
    <row r="5875" spans="1:1">
      <c r="A5875">
        <v>105856</v>
      </c>
    </row>
    <row r="5876" spans="1:1">
      <c r="A5876">
        <v>105880</v>
      </c>
    </row>
    <row r="5877" spans="1:1">
      <c r="A5877">
        <v>105899</v>
      </c>
    </row>
    <row r="5878" spans="1:1">
      <c r="A5878">
        <v>105902</v>
      </c>
    </row>
    <row r="5879" spans="1:1">
      <c r="A5879">
        <v>105910</v>
      </c>
    </row>
    <row r="5880" spans="1:1">
      <c r="A5880">
        <v>105953</v>
      </c>
    </row>
    <row r="5881" spans="1:1">
      <c r="A5881">
        <v>105996</v>
      </c>
    </row>
    <row r="5882" spans="1:1">
      <c r="A5882">
        <v>106003</v>
      </c>
    </row>
    <row r="5883" spans="1:1">
      <c r="A5883">
        <v>106011</v>
      </c>
    </row>
    <row r="5884" spans="1:1">
      <c r="A5884">
        <v>106046</v>
      </c>
    </row>
    <row r="5885" spans="1:1">
      <c r="A5885">
        <v>106119</v>
      </c>
    </row>
    <row r="5886" spans="1:1">
      <c r="A5886">
        <v>106127</v>
      </c>
    </row>
    <row r="5887" spans="1:1">
      <c r="A5887">
        <v>106135</v>
      </c>
    </row>
    <row r="5888" spans="1:1">
      <c r="A5888">
        <v>106143</v>
      </c>
    </row>
    <row r="5889" spans="1:1">
      <c r="A5889">
        <v>106178</v>
      </c>
    </row>
    <row r="5890" spans="1:1">
      <c r="A5890">
        <v>106194</v>
      </c>
    </row>
    <row r="5891" spans="1:1">
      <c r="A5891">
        <v>106208</v>
      </c>
    </row>
    <row r="5892" spans="1:1">
      <c r="A5892">
        <v>106216</v>
      </c>
    </row>
    <row r="5893" spans="1:1">
      <c r="A5893">
        <v>106232</v>
      </c>
    </row>
    <row r="5894" spans="1:1">
      <c r="A5894">
        <v>106259</v>
      </c>
    </row>
    <row r="5895" spans="1:1">
      <c r="A5895">
        <v>106267</v>
      </c>
    </row>
    <row r="5896" spans="1:1">
      <c r="A5896">
        <v>106275</v>
      </c>
    </row>
    <row r="5897" spans="1:1">
      <c r="A5897">
        <v>106283</v>
      </c>
    </row>
    <row r="5898" spans="1:1">
      <c r="A5898">
        <v>106291</v>
      </c>
    </row>
    <row r="5899" spans="1:1">
      <c r="A5899">
        <v>106305</v>
      </c>
    </row>
    <row r="5900" spans="1:1">
      <c r="A5900">
        <v>106348</v>
      </c>
    </row>
    <row r="5901" spans="1:1">
      <c r="A5901">
        <v>106372</v>
      </c>
    </row>
    <row r="5902" spans="1:1">
      <c r="A5902">
        <v>106402</v>
      </c>
    </row>
    <row r="5903" spans="1:1">
      <c r="A5903">
        <v>106429</v>
      </c>
    </row>
    <row r="5904" spans="1:1">
      <c r="A5904">
        <v>106437</v>
      </c>
    </row>
    <row r="5905" spans="1:1">
      <c r="A5905">
        <v>106461</v>
      </c>
    </row>
    <row r="5906" spans="1:1">
      <c r="A5906">
        <v>106470</v>
      </c>
    </row>
    <row r="5907" spans="1:1">
      <c r="A5907">
        <v>106488</v>
      </c>
    </row>
    <row r="5908" spans="1:1">
      <c r="A5908">
        <v>106518</v>
      </c>
    </row>
    <row r="5909" spans="1:1">
      <c r="A5909">
        <v>106526</v>
      </c>
    </row>
    <row r="5910" spans="1:1">
      <c r="A5910">
        <v>106542</v>
      </c>
    </row>
    <row r="5911" spans="1:1">
      <c r="A5911">
        <v>106585</v>
      </c>
    </row>
    <row r="5912" spans="1:1">
      <c r="A5912">
        <v>106607</v>
      </c>
    </row>
    <row r="5913" spans="1:1">
      <c r="A5913">
        <v>106623</v>
      </c>
    </row>
    <row r="5914" spans="1:1">
      <c r="A5914">
        <v>106658</v>
      </c>
    </row>
    <row r="5915" spans="1:1">
      <c r="A5915">
        <v>106682</v>
      </c>
    </row>
    <row r="5916" spans="1:1">
      <c r="A5916">
        <v>106690</v>
      </c>
    </row>
    <row r="5917" spans="1:1">
      <c r="A5917">
        <v>107700</v>
      </c>
    </row>
    <row r="5918" spans="1:1">
      <c r="A5918">
        <v>107760</v>
      </c>
    </row>
    <row r="5919" spans="1:1">
      <c r="A5919">
        <v>107778</v>
      </c>
    </row>
    <row r="5920" spans="1:1">
      <c r="A5920">
        <v>107794</v>
      </c>
    </row>
    <row r="5921" spans="1:1">
      <c r="A5921">
        <v>107816</v>
      </c>
    </row>
    <row r="5922" spans="1:1">
      <c r="A5922">
        <v>107824</v>
      </c>
    </row>
    <row r="5923" spans="1:1">
      <c r="A5923">
        <v>107832</v>
      </c>
    </row>
    <row r="5924" spans="1:1">
      <c r="A5924">
        <v>107840</v>
      </c>
    </row>
    <row r="5925" spans="1:1">
      <c r="A5925">
        <v>107859</v>
      </c>
    </row>
    <row r="5926" spans="1:1">
      <c r="A5926">
        <v>107867</v>
      </c>
    </row>
    <row r="5927" spans="1:1">
      <c r="A5927">
        <v>107875</v>
      </c>
    </row>
    <row r="5928" spans="1:1">
      <c r="A5928">
        <v>107883</v>
      </c>
    </row>
    <row r="5929" spans="1:1">
      <c r="A5929">
        <v>107891</v>
      </c>
    </row>
    <row r="5930" spans="1:1">
      <c r="A5930">
        <v>107905</v>
      </c>
    </row>
    <row r="5931" spans="1:1">
      <c r="A5931">
        <v>107913</v>
      </c>
    </row>
    <row r="5932" spans="1:1">
      <c r="A5932">
        <v>107921</v>
      </c>
    </row>
    <row r="5933" spans="1:1">
      <c r="A5933">
        <v>107930</v>
      </c>
    </row>
    <row r="5934" spans="1:1">
      <c r="A5934">
        <v>107948</v>
      </c>
    </row>
    <row r="5935" spans="1:1">
      <c r="A5935">
        <v>107956</v>
      </c>
    </row>
    <row r="5936" spans="1:1">
      <c r="A5936">
        <v>107964</v>
      </c>
    </row>
    <row r="5937" spans="1:1">
      <c r="A5937">
        <v>107980</v>
      </c>
    </row>
    <row r="5938" spans="1:1">
      <c r="A5938">
        <v>107999</v>
      </c>
    </row>
    <row r="5939" spans="1:1">
      <c r="A5939">
        <v>108006</v>
      </c>
    </row>
    <row r="5940" spans="1:1">
      <c r="A5940">
        <v>108014</v>
      </c>
    </row>
    <row r="5941" spans="1:1">
      <c r="A5941">
        <v>108022</v>
      </c>
    </row>
    <row r="5942" spans="1:1">
      <c r="A5942">
        <v>108030</v>
      </c>
    </row>
    <row r="5943" spans="1:1">
      <c r="A5943">
        <v>108049</v>
      </c>
    </row>
    <row r="5944" spans="1:1">
      <c r="A5944">
        <v>108057</v>
      </c>
    </row>
    <row r="5945" spans="1:1">
      <c r="A5945">
        <v>108065</v>
      </c>
    </row>
    <row r="5946" spans="1:1">
      <c r="A5946">
        <v>108081</v>
      </c>
    </row>
    <row r="5947" spans="1:1">
      <c r="A5947">
        <v>108090</v>
      </c>
    </row>
    <row r="5948" spans="1:1">
      <c r="A5948">
        <v>108103</v>
      </c>
    </row>
    <row r="5949" spans="1:1">
      <c r="A5949">
        <v>108111</v>
      </c>
    </row>
    <row r="5950" spans="1:1">
      <c r="A5950">
        <v>108120</v>
      </c>
    </row>
    <row r="5951" spans="1:1">
      <c r="A5951">
        <v>108138</v>
      </c>
    </row>
    <row r="5952" spans="1:1">
      <c r="A5952">
        <v>108146</v>
      </c>
    </row>
    <row r="5953" spans="1:1">
      <c r="A5953">
        <v>108154</v>
      </c>
    </row>
    <row r="5954" spans="1:1">
      <c r="A5954">
        <v>108162</v>
      </c>
    </row>
    <row r="5955" spans="1:1">
      <c r="A5955">
        <v>108197</v>
      </c>
    </row>
    <row r="5956" spans="1:1">
      <c r="A5956">
        <v>108200</v>
      </c>
    </row>
    <row r="5957" spans="1:1">
      <c r="A5957">
        <v>108219</v>
      </c>
    </row>
    <row r="5958" spans="1:1">
      <c r="A5958">
        <v>108227</v>
      </c>
    </row>
    <row r="5959" spans="1:1">
      <c r="A5959">
        <v>108235</v>
      </c>
    </row>
    <row r="5960" spans="1:1">
      <c r="A5960">
        <v>108243</v>
      </c>
    </row>
    <row r="5961" spans="1:1">
      <c r="A5961">
        <v>108251</v>
      </c>
    </row>
    <row r="5962" spans="1:1">
      <c r="A5962">
        <v>108260</v>
      </c>
    </row>
    <row r="5963" spans="1:1">
      <c r="A5963">
        <v>108278</v>
      </c>
    </row>
    <row r="5964" spans="1:1">
      <c r="A5964">
        <v>108286</v>
      </c>
    </row>
    <row r="5965" spans="1:1">
      <c r="A5965">
        <v>108294</v>
      </c>
    </row>
    <row r="5966" spans="1:1">
      <c r="A5966">
        <v>108324</v>
      </c>
    </row>
    <row r="5967" spans="1:1">
      <c r="A5967">
        <v>108332</v>
      </c>
    </row>
    <row r="5968" spans="1:1">
      <c r="A5968">
        <v>108367</v>
      </c>
    </row>
    <row r="5969" spans="1:1">
      <c r="A5969">
        <v>108375</v>
      </c>
    </row>
    <row r="5970" spans="1:1">
      <c r="A5970">
        <v>108383</v>
      </c>
    </row>
    <row r="5971" spans="1:1">
      <c r="A5971">
        <v>108391</v>
      </c>
    </row>
    <row r="5972" spans="1:1">
      <c r="A5972">
        <v>108405</v>
      </c>
    </row>
    <row r="5973" spans="1:1">
      <c r="A5973">
        <v>108413</v>
      </c>
    </row>
    <row r="5974" spans="1:1">
      <c r="A5974">
        <v>108430</v>
      </c>
    </row>
    <row r="5975" spans="1:1">
      <c r="A5975">
        <v>108448</v>
      </c>
    </row>
    <row r="5976" spans="1:1">
      <c r="A5976">
        <v>108456</v>
      </c>
    </row>
    <row r="5977" spans="1:1">
      <c r="A5977">
        <v>108464</v>
      </c>
    </row>
    <row r="5978" spans="1:1">
      <c r="A5978">
        <v>108480</v>
      </c>
    </row>
    <row r="5979" spans="1:1">
      <c r="A5979">
        <v>108502</v>
      </c>
    </row>
    <row r="5980" spans="1:1">
      <c r="A5980">
        <v>108529</v>
      </c>
    </row>
    <row r="5981" spans="1:1">
      <c r="A5981">
        <v>108537</v>
      </c>
    </row>
    <row r="5982" spans="1:1">
      <c r="A5982">
        <v>108545</v>
      </c>
    </row>
    <row r="5983" spans="1:1">
      <c r="A5983">
        <v>108553</v>
      </c>
    </row>
    <row r="5984" spans="1:1">
      <c r="A5984">
        <v>108561</v>
      </c>
    </row>
    <row r="5985" spans="1:1">
      <c r="A5985">
        <v>108588</v>
      </c>
    </row>
    <row r="5986" spans="1:1">
      <c r="A5986">
        <v>108600</v>
      </c>
    </row>
    <row r="5987" spans="1:1">
      <c r="A5987">
        <v>108618</v>
      </c>
    </row>
    <row r="5988" spans="1:1">
      <c r="A5988">
        <v>108626</v>
      </c>
    </row>
    <row r="5989" spans="1:1">
      <c r="A5989">
        <v>108634</v>
      </c>
    </row>
    <row r="5990" spans="1:1">
      <c r="A5990">
        <v>108642</v>
      </c>
    </row>
    <row r="5991" spans="1:1">
      <c r="A5991">
        <v>108650</v>
      </c>
    </row>
    <row r="5992" spans="1:1">
      <c r="A5992">
        <v>108669</v>
      </c>
    </row>
    <row r="5993" spans="1:1">
      <c r="A5993">
        <v>108677</v>
      </c>
    </row>
    <row r="5994" spans="1:1">
      <c r="A5994">
        <v>108685</v>
      </c>
    </row>
    <row r="5995" spans="1:1">
      <c r="A5995">
        <v>108693</v>
      </c>
    </row>
    <row r="5996" spans="1:1">
      <c r="A5996">
        <v>108707</v>
      </c>
    </row>
    <row r="5997" spans="1:1">
      <c r="A5997">
        <v>108715</v>
      </c>
    </row>
    <row r="5998" spans="1:1">
      <c r="A5998">
        <v>108723</v>
      </c>
    </row>
    <row r="5999" spans="1:1">
      <c r="A5999">
        <v>108731</v>
      </c>
    </row>
    <row r="6000" spans="1:1">
      <c r="A6000">
        <v>108740</v>
      </c>
    </row>
    <row r="6001" spans="1:1">
      <c r="A6001">
        <v>108774</v>
      </c>
    </row>
    <row r="6002" spans="1:1">
      <c r="A6002">
        <v>108804</v>
      </c>
    </row>
    <row r="6003" spans="1:1">
      <c r="A6003">
        <v>108839</v>
      </c>
    </row>
    <row r="6004" spans="1:1">
      <c r="A6004">
        <v>108847</v>
      </c>
    </row>
    <row r="6005" spans="1:1">
      <c r="A6005">
        <v>108855</v>
      </c>
    </row>
    <row r="6006" spans="1:1">
      <c r="A6006">
        <v>108863</v>
      </c>
    </row>
    <row r="6007" spans="1:1">
      <c r="A6007">
        <v>108871</v>
      </c>
    </row>
    <row r="6008" spans="1:1">
      <c r="A6008">
        <v>108880</v>
      </c>
    </row>
    <row r="6009" spans="1:1">
      <c r="A6009">
        <v>108898</v>
      </c>
    </row>
    <row r="6010" spans="1:1">
      <c r="A6010">
        <v>108901</v>
      </c>
    </row>
    <row r="6011" spans="1:1">
      <c r="A6011">
        <v>108910</v>
      </c>
    </row>
    <row r="6012" spans="1:1">
      <c r="A6012">
        <v>108928</v>
      </c>
    </row>
    <row r="6013" spans="1:1">
      <c r="A6013">
        <v>108944</v>
      </c>
    </row>
    <row r="6014" spans="1:1">
      <c r="A6014">
        <v>108952</v>
      </c>
    </row>
    <row r="6015" spans="1:1">
      <c r="A6015">
        <v>108960</v>
      </c>
    </row>
    <row r="6016" spans="1:1">
      <c r="A6016">
        <v>108995</v>
      </c>
    </row>
    <row r="6017" spans="1:1">
      <c r="A6017">
        <v>109037</v>
      </c>
    </row>
    <row r="6018" spans="1:1">
      <c r="A6018">
        <v>109053</v>
      </c>
    </row>
    <row r="6019" spans="1:1">
      <c r="A6019">
        <v>109088</v>
      </c>
    </row>
    <row r="6020" spans="1:1">
      <c r="A6020">
        <v>109096</v>
      </c>
    </row>
    <row r="6021" spans="1:1">
      <c r="A6021">
        <v>109100</v>
      </c>
    </row>
    <row r="6022" spans="1:1">
      <c r="A6022">
        <v>109118</v>
      </c>
    </row>
    <row r="6023" spans="1:1">
      <c r="A6023">
        <v>109126</v>
      </c>
    </row>
    <row r="6024" spans="1:1">
      <c r="A6024">
        <v>109134</v>
      </c>
    </row>
    <row r="6025" spans="1:1">
      <c r="A6025">
        <v>109142</v>
      </c>
    </row>
    <row r="6026" spans="1:1">
      <c r="A6026">
        <v>109150</v>
      </c>
    </row>
    <row r="6027" spans="1:1">
      <c r="A6027">
        <v>109169</v>
      </c>
    </row>
    <row r="6028" spans="1:1">
      <c r="A6028">
        <v>109185</v>
      </c>
    </row>
    <row r="6029" spans="1:1">
      <c r="A6029">
        <v>109193</v>
      </c>
    </row>
    <row r="6030" spans="1:1">
      <c r="A6030">
        <v>109207</v>
      </c>
    </row>
    <row r="6031" spans="1:1">
      <c r="A6031">
        <v>109215</v>
      </c>
    </row>
    <row r="6032" spans="1:1">
      <c r="A6032">
        <v>109223</v>
      </c>
    </row>
    <row r="6033" spans="1:1">
      <c r="A6033">
        <v>109231</v>
      </c>
    </row>
    <row r="6034" spans="1:1">
      <c r="A6034">
        <v>109240</v>
      </c>
    </row>
    <row r="6035" spans="1:1">
      <c r="A6035">
        <v>109258</v>
      </c>
    </row>
    <row r="6036" spans="1:1">
      <c r="A6036">
        <v>109266</v>
      </c>
    </row>
    <row r="6037" spans="1:1">
      <c r="A6037">
        <v>109290</v>
      </c>
    </row>
    <row r="6038" spans="1:1">
      <c r="A6038">
        <v>109304</v>
      </c>
    </row>
    <row r="6039" spans="1:1">
      <c r="A6039">
        <v>109312</v>
      </c>
    </row>
    <row r="6040" spans="1:1">
      <c r="A6040">
        <v>109320</v>
      </c>
    </row>
    <row r="6041" spans="1:1">
      <c r="A6041">
        <v>109339</v>
      </c>
    </row>
    <row r="6042" spans="1:1">
      <c r="A6042">
        <v>109347</v>
      </c>
    </row>
    <row r="6043" spans="1:1">
      <c r="A6043">
        <v>109355</v>
      </c>
    </row>
    <row r="6044" spans="1:1">
      <c r="A6044">
        <v>109401</v>
      </c>
    </row>
    <row r="6045" spans="1:1">
      <c r="A6045">
        <v>109428</v>
      </c>
    </row>
    <row r="6046" spans="1:1">
      <c r="A6046">
        <v>109452</v>
      </c>
    </row>
    <row r="6047" spans="1:1">
      <c r="A6047">
        <v>109460</v>
      </c>
    </row>
    <row r="6048" spans="1:1">
      <c r="A6048">
        <v>109509</v>
      </c>
    </row>
    <row r="6049" spans="1:1">
      <c r="A6049">
        <v>109525</v>
      </c>
    </row>
    <row r="6050" spans="1:1">
      <c r="A6050">
        <v>109568</v>
      </c>
    </row>
    <row r="6051" spans="1:1">
      <c r="A6051">
        <v>109584</v>
      </c>
    </row>
    <row r="6052" spans="1:1">
      <c r="A6052">
        <v>109592</v>
      </c>
    </row>
    <row r="6053" spans="1:1">
      <c r="A6053">
        <v>109606</v>
      </c>
    </row>
    <row r="6054" spans="1:1">
      <c r="A6054">
        <v>109614</v>
      </c>
    </row>
    <row r="6055" spans="1:1">
      <c r="A6055">
        <v>109622</v>
      </c>
    </row>
    <row r="6056" spans="1:1">
      <c r="A6056">
        <v>109649</v>
      </c>
    </row>
    <row r="6057" spans="1:1">
      <c r="A6057">
        <v>109703</v>
      </c>
    </row>
    <row r="6058" spans="1:1">
      <c r="A6058">
        <v>109746</v>
      </c>
    </row>
    <row r="6059" spans="1:1">
      <c r="A6059">
        <v>109754</v>
      </c>
    </row>
    <row r="6060" spans="1:1">
      <c r="A6060">
        <v>109762</v>
      </c>
    </row>
    <row r="6061" spans="1:1">
      <c r="A6061">
        <v>109797</v>
      </c>
    </row>
    <row r="6062" spans="1:1">
      <c r="A6062">
        <v>109800</v>
      </c>
    </row>
    <row r="6063" spans="1:1">
      <c r="A6063">
        <v>109827</v>
      </c>
    </row>
    <row r="6064" spans="1:1">
      <c r="A6064">
        <v>109835</v>
      </c>
    </row>
    <row r="6065" spans="1:1">
      <c r="A6065">
        <v>109878</v>
      </c>
    </row>
    <row r="6066" spans="1:1">
      <c r="A6066">
        <v>109908</v>
      </c>
    </row>
    <row r="6067" spans="1:1">
      <c r="A6067">
        <v>109916</v>
      </c>
    </row>
    <row r="6068" spans="1:1">
      <c r="A6068">
        <v>109924</v>
      </c>
    </row>
    <row r="6069" spans="1:1">
      <c r="A6069">
        <v>109940</v>
      </c>
    </row>
    <row r="6070" spans="1:1">
      <c r="A6070">
        <v>109967</v>
      </c>
    </row>
    <row r="6071" spans="1:1">
      <c r="A6071">
        <v>109983</v>
      </c>
    </row>
    <row r="6072" spans="1:1">
      <c r="A6072">
        <v>110000</v>
      </c>
    </row>
    <row r="6073" spans="1:1">
      <c r="A6073">
        <v>110019</v>
      </c>
    </row>
    <row r="6074" spans="1:1">
      <c r="A6074">
        <v>110035</v>
      </c>
    </row>
    <row r="6075" spans="1:1">
      <c r="A6075">
        <v>110043</v>
      </c>
    </row>
    <row r="6076" spans="1:1">
      <c r="A6076">
        <v>110051</v>
      </c>
    </row>
    <row r="6077" spans="1:1">
      <c r="A6077">
        <v>110124</v>
      </c>
    </row>
    <row r="6078" spans="1:1">
      <c r="A6078">
        <v>110132</v>
      </c>
    </row>
    <row r="6079" spans="1:1">
      <c r="A6079">
        <v>110183</v>
      </c>
    </row>
    <row r="6080" spans="1:1">
      <c r="A6080">
        <v>110191</v>
      </c>
    </row>
    <row r="6081" spans="1:1">
      <c r="A6081">
        <v>110205</v>
      </c>
    </row>
    <row r="6082" spans="1:1">
      <c r="A6082">
        <v>110213</v>
      </c>
    </row>
    <row r="6083" spans="1:1">
      <c r="A6083">
        <v>110221</v>
      </c>
    </row>
    <row r="6084" spans="1:1">
      <c r="A6084">
        <v>110230</v>
      </c>
    </row>
    <row r="6085" spans="1:1">
      <c r="A6085">
        <v>110280</v>
      </c>
    </row>
    <row r="6086" spans="1:1">
      <c r="A6086">
        <v>110302</v>
      </c>
    </row>
    <row r="6087" spans="1:1">
      <c r="A6087">
        <v>110337</v>
      </c>
    </row>
    <row r="6088" spans="1:1">
      <c r="A6088">
        <v>110353</v>
      </c>
    </row>
    <row r="6089" spans="1:1">
      <c r="A6089">
        <v>110361</v>
      </c>
    </row>
    <row r="6090" spans="1:1">
      <c r="A6090">
        <v>110370</v>
      </c>
    </row>
    <row r="6091" spans="1:1">
      <c r="A6091">
        <v>110388</v>
      </c>
    </row>
    <row r="6092" spans="1:1">
      <c r="A6092">
        <v>110396</v>
      </c>
    </row>
    <row r="6093" spans="1:1">
      <c r="A6093">
        <v>110400</v>
      </c>
    </row>
    <row r="6094" spans="1:1">
      <c r="A6094">
        <v>110418</v>
      </c>
    </row>
    <row r="6095" spans="1:1">
      <c r="A6095">
        <v>110426</v>
      </c>
    </row>
    <row r="6096" spans="1:1">
      <c r="A6096">
        <v>110434</v>
      </c>
    </row>
    <row r="6097" spans="1:1">
      <c r="A6097">
        <v>110442</v>
      </c>
    </row>
    <row r="6098" spans="1:1">
      <c r="A6098">
        <v>110450</v>
      </c>
    </row>
    <row r="6099" spans="1:1">
      <c r="A6099">
        <v>110515</v>
      </c>
    </row>
    <row r="6100" spans="1:1">
      <c r="A6100">
        <v>110523</v>
      </c>
    </row>
    <row r="6101" spans="1:1">
      <c r="A6101">
        <v>110558</v>
      </c>
    </row>
    <row r="6102" spans="1:1">
      <c r="A6102">
        <v>110566</v>
      </c>
    </row>
    <row r="6103" spans="1:1">
      <c r="A6103">
        <v>110574</v>
      </c>
    </row>
    <row r="6104" spans="1:1">
      <c r="A6104">
        <v>110582</v>
      </c>
    </row>
    <row r="6105" spans="1:1">
      <c r="A6105">
        <v>110590</v>
      </c>
    </row>
    <row r="6106" spans="1:1">
      <c r="A6106">
        <v>110655</v>
      </c>
    </row>
    <row r="6107" spans="1:1">
      <c r="A6107">
        <v>110663</v>
      </c>
    </row>
    <row r="6108" spans="1:1">
      <c r="A6108">
        <v>110671</v>
      </c>
    </row>
    <row r="6109" spans="1:1">
      <c r="A6109">
        <v>110680</v>
      </c>
    </row>
    <row r="6110" spans="1:1">
      <c r="A6110">
        <v>110736</v>
      </c>
    </row>
    <row r="6111" spans="1:1">
      <c r="A6111">
        <v>110744</v>
      </c>
    </row>
    <row r="6112" spans="1:1">
      <c r="A6112">
        <v>110752</v>
      </c>
    </row>
    <row r="6113" spans="1:1">
      <c r="A6113">
        <v>110760</v>
      </c>
    </row>
    <row r="6114" spans="1:1">
      <c r="A6114">
        <v>110779</v>
      </c>
    </row>
    <row r="6115" spans="1:1">
      <c r="A6115">
        <v>110787</v>
      </c>
    </row>
    <row r="6116" spans="1:1">
      <c r="A6116">
        <v>110795</v>
      </c>
    </row>
    <row r="6117" spans="1:1">
      <c r="A6117">
        <v>110809</v>
      </c>
    </row>
    <row r="6118" spans="1:1">
      <c r="A6118">
        <v>110817</v>
      </c>
    </row>
    <row r="6119" spans="1:1">
      <c r="A6119">
        <v>110825</v>
      </c>
    </row>
    <row r="6120" spans="1:1">
      <c r="A6120">
        <v>110833</v>
      </c>
    </row>
    <row r="6121" spans="1:1">
      <c r="A6121">
        <v>110841</v>
      </c>
    </row>
    <row r="6122" spans="1:1">
      <c r="A6122">
        <v>110850</v>
      </c>
    </row>
    <row r="6123" spans="1:1">
      <c r="A6123">
        <v>110868</v>
      </c>
    </row>
    <row r="6124" spans="1:1">
      <c r="A6124">
        <v>110884</v>
      </c>
    </row>
    <row r="6125" spans="1:1">
      <c r="A6125">
        <v>110892</v>
      </c>
    </row>
    <row r="6126" spans="1:1">
      <c r="A6126">
        <v>110906</v>
      </c>
    </row>
    <row r="6127" spans="1:1">
      <c r="A6127">
        <v>110914</v>
      </c>
    </row>
    <row r="6128" spans="1:1">
      <c r="A6128">
        <v>110922</v>
      </c>
    </row>
    <row r="6129" spans="1:1">
      <c r="A6129">
        <v>110930</v>
      </c>
    </row>
    <row r="6130" spans="1:1">
      <c r="A6130">
        <v>110949</v>
      </c>
    </row>
    <row r="6131" spans="1:1">
      <c r="A6131">
        <v>110957</v>
      </c>
    </row>
    <row r="6132" spans="1:1">
      <c r="A6132">
        <v>110965</v>
      </c>
    </row>
    <row r="6133" spans="1:1">
      <c r="A6133">
        <v>110973</v>
      </c>
    </row>
    <row r="6134" spans="1:1">
      <c r="A6134">
        <v>110990</v>
      </c>
    </row>
    <row r="6135" spans="1:1">
      <c r="A6135">
        <v>111007</v>
      </c>
    </row>
    <row r="6136" spans="1:1">
      <c r="A6136">
        <v>111015</v>
      </c>
    </row>
    <row r="6137" spans="1:1">
      <c r="A6137">
        <v>111023</v>
      </c>
    </row>
    <row r="6138" spans="1:1">
      <c r="A6138">
        <v>111031</v>
      </c>
    </row>
    <row r="6139" spans="1:1">
      <c r="A6139">
        <v>111040</v>
      </c>
    </row>
    <row r="6140" spans="1:1">
      <c r="A6140">
        <v>111058</v>
      </c>
    </row>
    <row r="6141" spans="1:1">
      <c r="A6141">
        <v>111066</v>
      </c>
    </row>
    <row r="6142" spans="1:1">
      <c r="A6142">
        <v>111074</v>
      </c>
    </row>
    <row r="6143" spans="1:1">
      <c r="A6143">
        <v>111104</v>
      </c>
    </row>
    <row r="6144" spans="1:1">
      <c r="A6144">
        <v>111120</v>
      </c>
    </row>
    <row r="6145" spans="1:1">
      <c r="A6145">
        <v>111155</v>
      </c>
    </row>
    <row r="6146" spans="1:1">
      <c r="A6146">
        <v>111201</v>
      </c>
    </row>
    <row r="6147" spans="1:1">
      <c r="A6147">
        <v>111210</v>
      </c>
    </row>
    <row r="6148" spans="1:1">
      <c r="A6148">
        <v>111228</v>
      </c>
    </row>
    <row r="6149" spans="1:1">
      <c r="A6149">
        <v>111244</v>
      </c>
    </row>
    <row r="6150" spans="1:1">
      <c r="A6150">
        <v>111252</v>
      </c>
    </row>
    <row r="6151" spans="1:1">
      <c r="A6151">
        <v>111260</v>
      </c>
    </row>
    <row r="6152" spans="1:1">
      <c r="A6152">
        <v>111287</v>
      </c>
    </row>
    <row r="6153" spans="1:1">
      <c r="A6153">
        <v>111295</v>
      </c>
    </row>
    <row r="6154" spans="1:1">
      <c r="A6154">
        <v>111309</v>
      </c>
    </row>
    <row r="6155" spans="1:1">
      <c r="A6155">
        <v>111325</v>
      </c>
    </row>
    <row r="6156" spans="1:1">
      <c r="A6156">
        <v>111333</v>
      </c>
    </row>
    <row r="6157" spans="1:1">
      <c r="A6157">
        <v>111376</v>
      </c>
    </row>
    <row r="6158" spans="1:1">
      <c r="A6158">
        <v>111384</v>
      </c>
    </row>
    <row r="6159" spans="1:1">
      <c r="A6159">
        <v>111414</v>
      </c>
    </row>
    <row r="6160" spans="1:1">
      <c r="A6160">
        <v>111422</v>
      </c>
    </row>
    <row r="6161" spans="1:1">
      <c r="A6161">
        <v>111457</v>
      </c>
    </row>
    <row r="6162" spans="1:1">
      <c r="A6162">
        <v>111465</v>
      </c>
    </row>
    <row r="6163" spans="1:1">
      <c r="A6163">
        <v>111481</v>
      </c>
    </row>
    <row r="6164" spans="1:1">
      <c r="A6164">
        <v>111490</v>
      </c>
    </row>
    <row r="6165" spans="1:1">
      <c r="A6165">
        <v>111503</v>
      </c>
    </row>
    <row r="6166" spans="1:1">
      <c r="A6166">
        <v>111511</v>
      </c>
    </row>
    <row r="6167" spans="1:1">
      <c r="A6167">
        <v>111538</v>
      </c>
    </row>
    <row r="6168" spans="1:1">
      <c r="A6168">
        <v>111562</v>
      </c>
    </row>
    <row r="6169" spans="1:1">
      <c r="A6169">
        <v>111597</v>
      </c>
    </row>
    <row r="6170" spans="1:1">
      <c r="A6170">
        <v>111600</v>
      </c>
    </row>
    <row r="6171" spans="1:1">
      <c r="A6171">
        <v>111619</v>
      </c>
    </row>
    <row r="6172" spans="1:1">
      <c r="A6172">
        <v>111627</v>
      </c>
    </row>
    <row r="6173" spans="1:1">
      <c r="A6173">
        <v>111635</v>
      </c>
    </row>
    <row r="6174" spans="1:1">
      <c r="A6174">
        <v>111660</v>
      </c>
    </row>
    <row r="6175" spans="1:1">
      <c r="A6175">
        <v>111678</v>
      </c>
    </row>
    <row r="6176" spans="1:1">
      <c r="A6176">
        <v>111716</v>
      </c>
    </row>
    <row r="6177" spans="1:1">
      <c r="A6177">
        <v>111732</v>
      </c>
    </row>
    <row r="6178" spans="1:1">
      <c r="A6178">
        <v>111783</v>
      </c>
    </row>
    <row r="6179" spans="1:1">
      <c r="A6179">
        <v>111791</v>
      </c>
    </row>
    <row r="6180" spans="1:1">
      <c r="A6180">
        <v>111805</v>
      </c>
    </row>
    <row r="6181" spans="1:1">
      <c r="A6181">
        <v>111821</v>
      </c>
    </row>
    <row r="6182" spans="1:1">
      <c r="A6182">
        <v>111830</v>
      </c>
    </row>
    <row r="6183" spans="1:1">
      <c r="A6183">
        <v>111848</v>
      </c>
    </row>
    <row r="6184" spans="1:1">
      <c r="A6184">
        <v>111902</v>
      </c>
    </row>
    <row r="6185" spans="1:1">
      <c r="A6185">
        <v>111961</v>
      </c>
    </row>
    <row r="6186" spans="1:1">
      <c r="A6186">
        <v>111988</v>
      </c>
    </row>
    <row r="6187" spans="1:1">
      <c r="A6187">
        <v>112003</v>
      </c>
    </row>
    <row r="6188" spans="1:1">
      <c r="A6188">
        <v>112011</v>
      </c>
    </row>
    <row r="6189" spans="1:1">
      <c r="A6189">
        <v>112020</v>
      </c>
    </row>
    <row r="6190" spans="1:1">
      <c r="A6190">
        <v>112038</v>
      </c>
    </row>
    <row r="6191" spans="1:1">
      <c r="A6191">
        <v>112054</v>
      </c>
    </row>
    <row r="6192" spans="1:1">
      <c r="A6192">
        <v>112062</v>
      </c>
    </row>
    <row r="6193" spans="1:1">
      <c r="A6193">
        <v>112127</v>
      </c>
    </row>
    <row r="6194" spans="1:1">
      <c r="A6194">
        <v>112135</v>
      </c>
    </row>
    <row r="6195" spans="1:1">
      <c r="A6195">
        <v>112143</v>
      </c>
    </row>
    <row r="6196" spans="1:1">
      <c r="A6196">
        <v>112160</v>
      </c>
    </row>
    <row r="6197" spans="1:1">
      <c r="A6197">
        <v>112178</v>
      </c>
    </row>
    <row r="6198" spans="1:1">
      <c r="A6198">
        <v>112186</v>
      </c>
    </row>
    <row r="6199" spans="1:1">
      <c r="A6199">
        <v>112216</v>
      </c>
    </row>
    <row r="6200" spans="1:1">
      <c r="A6200">
        <v>112224</v>
      </c>
    </row>
    <row r="6201" spans="1:1">
      <c r="A6201">
        <v>112240</v>
      </c>
    </row>
    <row r="6202" spans="1:1">
      <c r="A6202">
        <v>112267</v>
      </c>
    </row>
    <row r="6203" spans="1:1">
      <c r="A6203">
        <v>112275</v>
      </c>
    </row>
    <row r="6204" spans="1:1">
      <c r="A6204">
        <v>112283</v>
      </c>
    </row>
    <row r="6205" spans="1:1">
      <c r="A6205">
        <v>112356</v>
      </c>
    </row>
    <row r="6206" spans="1:1">
      <c r="A6206">
        <v>112364</v>
      </c>
    </row>
    <row r="6207" spans="1:1">
      <c r="A6207">
        <v>112372</v>
      </c>
    </row>
    <row r="6208" spans="1:1">
      <c r="A6208">
        <v>112380</v>
      </c>
    </row>
    <row r="6209" spans="1:1">
      <c r="A6209">
        <v>112410</v>
      </c>
    </row>
    <row r="6210" spans="1:1">
      <c r="A6210">
        <v>112429</v>
      </c>
    </row>
    <row r="6211" spans="1:1">
      <c r="A6211">
        <v>112437</v>
      </c>
    </row>
    <row r="6212" spans="1:1">
      <c r="A6212">
        <v>112445</v>
      </c>
    </row>
    <row r="6213" spans="1:1">
      <c r="A6213">
        <v>112453</v>
      </c>
    </row>
    <row r="6214" spans="1:1">
      <c r="A6214">
        <v>112470</v>
      </c>
    </row>
    <row r="6215" spans="1:1">
      <c r="A6215">
        <v>112488</v>
      </c>
    </row>
    <row r="6216" spans="1:1">
      <c r="A6216">
        <v>112496</v>
      </c>
    </row>
    <row r="6217" spans="1:1">
      <c r="A6217">
        <v>112500</v>
      </c>
    </row>
    <row r="6218" spans="1:1">
      <c r="A6218">
        <v>112518</v>
      </c>
    </row>
    <row r="6219" spans="1:1">
      <c r="A6219">
        <v>112526</v>
      </c>
    </row>
    <row r="6220" spans="1:1">
      <c r="A6220">
        <v>112542</v>
      </c>
    </row>
    <row r="6221" spans="1:1">
      <c r="A6221">
        <v>112550</v>
      </c>
    </row>
    <row r="6222" spans="1:1">
      <c r="A6222">
        <v>112569</v>
      </c>
    </row>
    <row r="6223" spans="1:1">
      <c r="A6223">
        <v>112577</v>
      </c>
    </row>
    <row r="6224" spans="1:1">
      <c r="A6224">
        <v>112615</v>
      </c>
    </row>
    <row r="6225" spans="1:1">
      <c r="A6225">
        <v>112623</v>
      </c>
    </row>
    <row r="6226" spans="1:1">
      <c r="A6226">
        <v>112631</v>
      </c>
    </row>
    <row r="6227" spans="1:1">
      <c r="A6227">
        <v>112666</v>
      </c>
    </row>
    <row r="6228" spans="1:1">
      <c r="A6228">
        <v>112690</v>
      </c>
    </row>
    <row r="6229" spans="1:1">
      <c r="A6229">
        <v>112704</v>
      </c>
    </row>
    <row r="6230" spans="1:1">
      <c r="A6230">
        <v>112712</v>
      </c>
    </row>
    <row r="6231" spans="1:1">
      <c r="A6231">
        <v>112720</v>
      </c>
    </row>
    <row r="6232" spans="1:1">
      <c r="A6232">
        <v>112739</v>
      </c>
    </row>
    <row r="6233" spans="1:1">
      <c r="A6233">
        <v>112747</v>
      </c>
    </row>
    <row r="6234" spans="1:1">
      <c r="A6234">
        <v>112798</v>
      </c>
    </row>
    <row r="6235" spans="1:1">
      <c r="A6235">
        <v>112801</v>
      </c>
    </row>
    <row r="6236" spans="1:1">
      <c r="A6236">
        <v>112810</v>
      </c>
    </row>
    <row r="6237" spans="1:1">
      <c r="A6237">
        <v>112828</v>
      </c>
    </row>
    <row r="6238" spans="1:1">
      <c r="A6238">
        <v>112836</v>
      </c>
    </row>
    <row r="6239" spans="1:1">
      <c r="A6239">
        <v>112844</v>
      </c>
    </row>
    <row r="6240" spans="1:1">
      <c r="A6240">
        <v>112852</v>
      </c>
    </row>
    <row r="6241" spans="1:1">
      <c r="A6241">
        <v>112887</v>
      </c>
    </row>
    <row r="6242" spans="1:1">
      <c r="A6242">
        <v>112909</v>
      </c>
    </row>
    <row r="6243" spans="1:1">
      <c r="A6243">
        <v>112917</v>
      </c>
    </row>
    <row r="6244" spans="1:1">
      <c r="A6244">
        <v>112925</v>
      </c>
    </row>
    <row r="6245" spans="1:1">
      <c r="A6245">
        <v>112933</v>
      </c>
    </row>
    <row r="6246" spans="1:1">
      <c r="A6246">
        <v>112941</v>
      </c>
    </row>
    <row r="6247" spans="1:1">
      <c r="A6247">
        <v>112950</v>
      </c>
    </row>
    <row r="6248" spans="1:1">
      <c r="A6248">
        <v>112968</v>
      </c>
    </row>
    <row r="6249" spans="1:1">
      <c r="A6249">
        <v>112992</v>
      </c>
    </row>
    <row r="6250" spans="1:1">
      <c r="A6250">
        <v>113000</v>
      </c>
    </row>
    <row r="6251" spans="1:1">
      <c r="A6251">
        <v>113018</v>
      </c>
    </row>
    <row r="6252" spans="1:1">
      <c r="A6252">
        <v>113026</v>
      </c>
    </row>
    <row r="6253" spans="1:1">
      <c r="A6253">
        <v>113034</v>
      </c>
    </row>
    <row r="6254" spans="1:1">
      <c r="A6254">
        <v>113042</v>
      </c>
    </row>
    <row r="6255" spans="1:1">
      <c r="A6255">
        <v>113050</v>
      </c>
    </row>
    <row r="6256" spans="1:1">
      <c r="A6256">
        <v>113069</v>
      </c>
    </row>
    <row r="6257" spans="1:1">
      <c r="A6257">
        <v>113077</v>
      </c>
    </row>
    <row r="6258" spans="1:1">
      <c r="A6258">
        <v>113085</v>
      </c>
    </row>
    <row r="6259" spans="1:1">
      <c r="A6259">
        <v>113107</v>
      </c>
    </row>
    <row r="6260" spans="1:1">
      <c r="A6260">
        <v>113123</v>
      </c>
    </row>
    <row r="6261" spans="1:1">
      <c r="A6261">
        <v>113140</v>
      </c>
    </row>
    <row r="6262" spans="1:1">
      <c r="A6262">
        <v>113174</v>
      </c>
    </row>
    <row r="6263" spans="1:1">
      <c r="A6263">
        <v>113220</v>
      </c>
    </row>
    <row r="6264" spans="1:1">
      <c r="A6264">
        <v>113239</v>
      </c>
    </row>
    <row r="6265" spans="1:1">
      <c r="A6265">
        <v>113247</v>
      </c>
    </row>
    <row r="6266" spans="1:1">
      <c r="A6266">
        <v>113255</v>
      </c>
    </row>
    <row r="6267" spans="1:1">
      <c r="A6267">
        <v>113263</v>
      </c>
    </row>
    <row r="6268" spans="1:1">
      <c r="A6268">
        <v>113271</v>
      </c>
    </row>
    <row r="6269" spans="1:1">
      <c r="A6269">
        <v>113360</v>
      </c>
    </row>
    <row r="6270" spans="1:1">
      <c r="A6270">
        <v>113387</v>
      </c>
    </row>
    <row r="6271" spans="1:1">
      <c r="A6271">
        <v>113395</v>
      </c>
    </row>
    <row r="6272" spans="1:1">
      <c r="A6272">
        <v>113417</v>
      </c>
    </row>
    <row r="6273" spans="1:1">
      <c r="A6273">
        <v>113433</v>
      </c>
    </row>
    <row r="6274" spans="1:1">
      <c r="A6274">
        <v>113450</v>
      </c>
    </row>
    <row r="6275" spans="1:1">
      <c r="A6275">
        <v>113476</v>
      </c>
    </row>
    <row r="6276" spans="1:1">
      <c r="A6276">
        <v>113514</v>
      </c>
    </row>
    <row r="6277" spans="1:1">
      <c r="A6277">
        <v>113522</v>
      </c>
    </row>
    <row r="6278" spans="1:1">
      <c r="A6278">
        <v>113530</v>
      </c>
    </row>
    <row r="6279" spans="1:1">
      <c r="A6279">
        <v>113549</v>
      </c>
    </row>
    <row r="6280" spans="1:1">
      <c r="A6280">
        <v>113557</v>
      </c>
    </row>
    <row r="6281" spans="1:1">
      <c r="A6281">
        <v>113573</v>
      </c>
    </row>
    <row r="6282" spans="1:1">
      <c r="A6282">
        <v>113620</v>
      </c>
    </row>
    <row r="6283" spans="1:1">
      <c r="A6283">
        <v>113638</v>
      </c>
    </row>
    <row r="6284" spans="1:1">
      <c r="A6284">
        <v>113654</v>
      </c>
    </row>
    <row r="6285" spans="1:1">
      <c r="A6285">
        <v>113670</v>
      </c>
    </row>
    <row r="6286" spans="1:1">
      <c r="A6286">
        <v>113697</v>
      </c>
    </row>
    <row r="6287" spans="1:1">
      <c r="A6287">
        <v>113727</v>
      </c>
    </row>
    <row r="6288" spans="1:1">
      <c r="A6288">
        <v>113794</v>
      </c>
    </row>
    <row r="6289" spans="1:1">
      <c r="A6289">
        <v>113859</v>
      </c>
    </row>
    <row r="6290" spans="1:1">
      <c r="A6290">
        <v>113883</v>
      </c>
    </row>
    <row r="6291" spans="1:1">
      <c r="A6291">
        <v>113913</v>
      </c>
    </row>
    <row r="6292" spans="1:1">
      <c r="A6292">
        <v>113921</v>
      </c>
    </row>
    <row r="6293" spans="1:1">
      <c r="A6293">
        <v>114022</v>
      </c>
    </row>
    <row r="6294" spans="1:1">
      <c r="A6294">
        <v>114103</v>
      </c>
    </row>
    <row r="6295" spans="1:1">
      <c r="A6295">
        <v>114120</v>
      </c>
    </row>
    <row r="6296" spans="1:1">
      <c r="A6296">
        <v>114146</v>
      </c>
    </row>
    <row r="6297" spans="1:1">
      <c r="A6297">
        <v>114189</v>
      </c>
    </row>
    <row r="6298" spans="1:1">
      <c r="A6298">
        <v>114227</v>
      </c>
    </row>
    <row r="6299" spans="1:1">
      <c r="A6299">
        <v>114251</v>
      </c>
    </row>
    <row r="6300" spans="1:1">
      <c r="A6300">
        <v>114260</v>
      </c>
    </row>
    <row r="6301" spans="1:1">
      <c r="A6301">
        <v>114278</v>
      </c>
    </row>
    <row r="6302" spans="1:1">
      <c r="A6302">
        <v>114286</v>
      </c>
    </row>
    <row r="6303" spans="1:1">
      <c r="A6303">
        <v>114294</v>
      </c>
    </row>
    <row r="6304" spans="1:1">
      <c r="A6304">
        <v>114308</v>
      </c>
    </row>
    <row r="6305" spans="1:1">
      <c r="A6305">
        <v>114405</v>
      </c>
    </row>
    <row r="6306" spans="1:1">
      <c r="A6306">
        <v>114413</v>
      </c>
    </row>
    <row r="6307" spans="1:1">
      <c r="A6307">
        <v>114421</v>
      </c>
    </row>
    <row r="6308" spans="1:1">
      <c r="A6308">
        <v>114430</v>
      </c>
    </row>
    <row r="6309" spans="1:1">
      <c r="A6309">
        <v>114448</v>
      </c>
    </row>
    <row r="6310" spans="1:1">
      <c r="A6310">
        <v>114456</v>
      </c>
    </row>
    <row r="6311" spans="1:1">
      <c r="A6311">
        <v>114464</v>
      </c>
    </row>
    <row r="6312" spans="1:1">
      <c r="A6312">
        <v>114472</v>
      </c>
    </row>
    <row r="6313" spans="1:1">
      <c r="A6313">
        <v>114480</v>
      </c>
    </row>
    <row r="6314" spans="1:1">
      <c r="A6314">
        <v>114499</v>
      </c>
    </row>
    <row r="6315" spans="1:1">
      <c r="A6315">
        <v>114502</v>
      </c>
    </row>
    <row r="6316" spans="1:1">
      <c r="A6316">
        <v>114510</v>
      </c>
    </row>
    <row r="6317" spans="1:1">
      <c r="A6317">
        <v>114529</v>
      </c>
    </row>
    <row r="6318" spans="1:1">
      <c r="A6318">
        <v>114537</v>
      </c>
    </row>
    <row r="6319" spans="1:1">
      <c r="A6319">
        <v>114545</v>
      </c>
    </row>
    <row r="6320" spans="1:1">
      <c r="A6320">
        <v>114553</v>
      </c>
    </row>
    <row r="6321" spans="1:1">
      <c r="A6321">
        <v>114561</v>
      </c>
    </row>
    <row r="6322" spans="1:1">
      <c r="A6322">
        <v>114570</v>
      </c>
    </row>
    <row r="6323" spans="1:1">
      <c r="A6323">
        <v>114588</v>
      </c>
    </row>
    <row r="6324" spans="1:1">
      <c r="A6324">
        <v>114596</v>
      </c>
    </row>
    <row r="6325" spans="1:1">
      <c r="A6325">
        <v>114600</v>
      </c>
    </row>
    <row r="6326" spans="1:1">
      <c r="A6326">
        <v>114618</v>
      </c>
    </row>
    <row r="6327" spans="1:1">
      <c r="A6327">
        <v>114626</v>
      </c>
    </row>
    <row r="6328" spans="1:1">
      <c r="A6328">
        <v>114634</v>
      </c>
    </row>
    <row r="6329" spans="1:1">
      <c r="A6329">
        <v>114650</v>
      </c>
    </row>
    <row r="6330" spans="1:1">
      <c r="A6330">
        <v>114804</v>
      </c>
    </row>
    <row r="6331" spans="1:1">
      <c r="A6331">
        <v>114812</v>
      </c>
    </row>
    <row r="6332" spans="1:1">
      <c r="A6332">
        <v>114820</v>
      </c>
    </row>
    <row r="6333" spans="1:1">
      <c r="A6333">
        <v>114839</v>
      </c>
    </row>
    <row r="6334" spans="1:1">
      <c r="A6334">
        <v>114847</v>
      </c>
    </row>
    <row r="6335" spans="1:1">
      <c r="A6335">
        <v>114855</v>
      </c>
    </row>
    <row r="6336" spans="1:1">
      <c r="A6336">
        <v>114863</v>
      </c>
    </row>
    <row r="6337" spans="1:1">
      <c r="A6337">
        <v>114871</v>
      </c>
    </row>
    <row r="6338" spans="1:1">
      <c r="A6338">
        <v>114880</v>
      </c>
    </row>
    <row r="6339" spans="1:1">
      <c r="A6339">
        <v>114898</v>
      </c>
    </row>
    <row r="6340" spans="1:1">
      <c r="A6340">
        <v>114901</v>
      </c>
    </row>
    <row r="6341" spans="1:1">
      <c r="A6341">
        <v>114910</v>
      </c>
    </row>
    <row r="6342" spans="1:1">
      <c r="A6342">
        <v>114928</v>
      </c>
    </row>
    <row r="6343" spans="1:1">
      <c r="A6343">
        <v>114936</v>
      </c>
    </row>
    <row r="6344" spans="1:1">
      <c r="A6344">
        <v>114944</v>
      </c>
    </row>
    <row r="6345" spans="1:1">
      <c r="A6345">
        <v>114952</v>
      </c>
    </row>
    <row r="6346" spans="1:1">
      <c r="A6346">
        <v>114960</v>
      </c>
    </row>
    <row r="6347" spans="1:1">
      <c r="A6347">
        <v>114979</v>
      </c>
    </row>
    <row r="6348" spans="1:1">
      <c r="A6348">
        <v>114987</v>
      </c>
    </row>
    <row r="6349" spans="1:1">
      <c r="A6349">
        <v>114995</v>
      </c>
    </row>
    <row r="6350" spans="1:1">
      <c r="A6350">
        <v>115002</v>
      </c>
    </row>
    <row r="6351" spans="1:1">
      <c r="A6351">
        <v>115010</v>
      </c>
    </row>
    <row r="6352" spans="1:1">
      <c r="A6352">
        <v>115029</v>
      </c>
    </row>
    <row r="6353" spans="1:1">
      <c r="A6353">
        <v>115037</v>
      </c>
    </row>
    <row r="6354" spans="1:1">
      <c r="A6354">
        <v>115045</v>
      </c>
    </row>
    <row r="6355" spans="1:1">
      <c r="A6355">
        <v>115053</v>
      </c>
    </row>
    <row r="6356" spans="1:1">
      <c r="A6356">
        <v>115061</v>
      </c>
    </row>
    <row r="6357" spans="1:1">
      <c r="A6357">
        <v>115070</v>
      </c>
    </row>
    <row r="6358" spans="1:1">
      <c r="A6358">
        <v>115088</v>
      </c>
    </row>
    <row r="6359" spans="1:1">
      <c r="A6359">
        <v>115100</v>
      </c>
    </row>
    <row r="6360" spans="1:1">
      <c r="A6360">
        <v>115118</v>
      </c>
    </row>
    <row r="6361" spans="1:1">
      <c r="A6361">
        <v>115126</v>
      </c>
    </row>
    <row r="6362" spans="1:1">
      <c r="A6362">
        <v>115134</v>
      </c>
    </row>
    <row r="6363" spans="1:1">
      <c r="A6363">
        <v>115142</v>
      </c>
    </row>
    <row r="6364" spans="1:1">
      <c r="A6364">
        <v>115150</v>
      </c>
    </row>
    <row r="6365" spans="1:1">
      <c r="A6365">
        <v>115169</v>
      </c>
    </row>
    <row r="6366" spans="1:1">
      <c r="A6366">
        <v>115177</v>
      </c>
    </row>
    <row r="6367" spans="1:1">
      <c r="A6367">
        <v>115185</v>
      </c>
    </row>
    <row r="6368" spans="1:1">
      <c r="A6368">
        <v>115193</v>
      </c>
    </row>
    <row r="6369" spans="1:1">
      <c r="A6369">
        <v>115207</v>
      </c>
    </row>
    <row r="6370" spans="1:1">
      <c r="A6370">
        <v>115215</v>
      </c>
    </row>
    <row r="6371" spans="1:1">
      <c r="A6371">
        <v>115223</v>
      </c>
    </row>
    <row r="6372" spans="1:1">
      <c r="A6372">
        <v>115231</v>
      </c>
    </row>
    <row r="6373" spans="1:1">
      <c r="A6373">
        <v>115240</v>
      </c>
    </row>
    <row r="6374" spans="1:1">
      <c r="A6374">
        <v>115282</v>
      </c>
    </row>
    <row r="6375" spans="1:1">
      <c r="A6375">
        <v>115290</v>
      </c>
    </row>
    <row r="6376" spans="1:1">
      <c r="A6376">
        <v>115304</v>
      </c>
    </row>
    <row r="6377" spans="1:1">
      <c r="A6377">
        <v>115363</v>
      </c>
    </row>
    <row r="6378" spans="1:1">
      <c r="A6378">
        <v>115371</v>
      </c>
    </row>
    <row r="6379" spans="1:1">
      <c r="A6379">
        <v>115380</v>
      </c>
    </row>
    <row r="6380" spans="1:1">
      <c r="A6380">
        <v>115398</v>
      </c>
    </row>
    <row r="6381" spans="1:1">
      <c r="A6381">
        <v>115401</v>
      </c>
    </row>
    <row r="6382" spans="1:1">
      <c r="A6382">
        <v>115410</v>
      </c>
    </row>
    <row r="6383" spans="1:1">
      <c r="A6383">
        <v>115428</v>
      </c>
    </row>
    <row r="6384" spans="1:1">
      <c r="A6384">
        <v>115436</v>
      </c>
    </row>
    <row r="6385" spans="1:1">
      <c r="A6385">
        <v>115444</v>
      </c>
    </row>
    <row r="6386" spans="1:1">
      <c r="A6386">
        <v>115452</v>
      </c>
    </row>
    <row r="6387" spans="1:1">
      <c r="A6387">
        <v>115460</v>
      </c>
    </row>
    <row r="6388" spans="1:1">
      <c r="A6388">
        <v>115479</v>
      </c>
    </row>
    <row r="6389" spans="1:1">
      <c r="A6389">
        <v>115487</v>
      </c>
    </row>
    <row r="6390" spans="1:1">
      <c r="A6390">
        <v>115495</v>
      </c>
    </row>
    <row r="6391" spans="1:1">
      <c r="A6391">
        <v>115509</v>
      </c>
    </row>
    <row r="6392" spans="1:1">
      <c r="A6392">
        <v>115517</v>
      </c>
    </row>
    <row r="6393" spans="1:1">
      <c r="A6393">
        <v>115525</v>
      </c>
    </row>
    <row r="6394" spans="1:1">
      <c r="A6394">
        <v>115533</v>
      </c>
    </row>
    <row r="6395" spans="1:1">
      <c r="A6395">
        <v>115541</v>
      </c>
    </row>
    <row r="6396" spans="1:1">
      <c r="A6396">
        <v>115550</v>
      </c>
    </row>
    <row r="6397" spans="1:1">
      <c r="A6397">
        <v>115568</v>
      </c>
    </row>
    <row r="6398" spans="1:1">
      <c r="A6398">
        <v>115576</v>
      </c>
    </row>
    <row r="6399" spans="1:1">
      <c r="A6399">
        <v>115584</v>
      </c>
    </row>
    <row r="6400" spans="1:1">
      <c r="A6400">
        <v>115592</v>
      </c>
    </row>
    <row r="6401" spans="1:1">
      <c r="A6401">
        <v>115606</v>
      </c>
    </row>
    <row r="6402" spans="1:1">
      <c r="A6402">
        <v>115614</v>
      </c>
    </row>
    <row r="6403" spans="1:1">
      <c r="A6403">
        <v>115630</v>
      </c>
    </row>
    <row r="6404" spans="1:1">
      <c r="A6404">
        <v>115649</v>
      </c>
    </row>
    <row r="6405" spans="1:1">
      <c r="A6405">
        <v>115657</v>
      </c>
    </row>
    <row r="6406" spans="1:1">
      <c r="A6406">
        <v>115665</v>
      </c>
    </row>
    <row r="6407" spans="1:1">
      <c r="A6407">
        <v>115673</v>
      </c>
    </row>
    <row r="6408" spans="1:1">
      <c r="A6408">
        <v>115681</v>
      </c>
    </row>
    <row r="6409" spans="1:1">
      <c r="A6409">
        <v>115690</v>
      </c>
    </row>
    <row r="6410" spans="1:1">
      <c r="A6410">
        <v>115703</v>
      </c>
    </row>
    <row r="6411" spans="1:1">
      <c r="A6411">
        <v>115711</v>
      </c>
    </row>
    <row r="6412" spans="1:1">
      <c r="A6412">
        <v>115720</v>
      </c>
    </row>
    <row r="6413" spans="1:1">
      <c r="A6413">
        <v>115738</v>
      </c>
    </row>
    <row r="6414" spans="1:1">
      <c r="A6414">
        <v>115746</v>
      </c>
    </row>
    <row r="6415" spans="1:1">
      <c r="A6415">
        <v>115754</v>
      </c>
    </row>
    <row r="6416" spans="1:1">
      <c r="A6416">
        <v>115762</v>
      </c>
    </row>
    <row r="6417" spans="1:1">
      <c r="A6417">
        <v>115770</v>
      </c>
    </row>
    <row r="6418" spans="1:1">
      <c r="A6418">
        <v>115789</v>
      </c>
    </row>
    <row r="6419" spans="1:1">
      <c r="A6419">
        <v>115797</v>
      </c>
    </row>
    <row r="6420" spans="1:1">
      <c r="A6420">
        <v>115800</v>
      </c>
    </row>
    <row r="6421" spans="1:1">
      <c r="A6421">
        <v>115819</v>
      </c>
    </row>
    <row r="6422" spans="1:1">
      <c r="A6422">
        <v>115827</v>
      </c>
    </row>
    <row r="6423" spans="1:1">
      <c r="A6423">
        <v>115835</v>
      </c>
    </row>
    <row r="6424" spans="1:1">
      <c r="A6424">
        <v>115843</v>
      </c>
    </row>
    <row r="6425" spans="1:1">
      <c r="A6425">
        <v>115851</v>
      </c>
    </row>
    <row r="6426" spans="1:1">
      <c r="A6426">
        <v>115860</v>
      </c>
    </row>
    <row r="6427" spans="1:1">
      <c r="A6427">
        <v>115878</v>
      </c>
    </row>
    <row r="6428" spans="1:1">
      <c r="A6428">
        <v>115886</v>
      </c>
    </row>
    <row r="6429" spans="1:1">
      <c r="A6429">
        <v>115894</v>
      </c>
    </row>
    <row r="6430" spans="1:1">
      <c r="A6430">
        <v>115908</v>
      </c>
    </row>
    <row r="6431" spans="1:1">
      <c r="A6431">
        <v>115916</v>
      </c>
    </row>
    <row r="6432" spans="1:1">
      <c r="A6432">
        <v>115924</v>
      </c>
    </row>
    <row r="6433" spans="1:1">
      <c r="A6433">
        <v>115932</v>
      </c>
    </row>
    <row r="6434" spans="1:1">
      <c r="A6434">
        <v>115940</v>
      </c>
    </row>
    <row r="6435" spans="1:1">
      <c r="A6435">
        <v>115959</v>
      </c>
    </row>
    <row r="6436" spans="1:1">
      <c r="A6436">
        <v>115967</v>
      </c>
    </row>
    <row r="6437" spans="1:1">
      <c r="A6437">
        <v>115975</v>
      </c>
    </row>
    <row r="6438" spans="1:1">
      <c r="A6438">
        <v>115983</v>
      </c>
    </row>
    <row r="6439" spans="1:1">
      <c r="A6439">
        <v>115991</v>
      </c>
    </row>
    <row r="6440" spans="1:1">
      <c r="A6440">
        <v>116009</v>
      </c>
    </row>
    <row r="6441" spans="1:1">
      <c r="A6441">
        <v>116017</v>
      </c>
    </row>
    <row r="6442" spans="1:1">
      <c r="A6442">
        <v>116025</v>
      </c>
    </row>
    <row r="6443" spans="1:1">
      <c r="A6443">
        <v>116041</v>
      </c>
    </row>
    <row r="6444" spans="1:1">
      <c r="A6444">
        <v>116050</v>
      </c>
    </row>
    <row r="6445" spans="1:1">
      <c r="A6445">
        <v>116068</v>
      </c>
    </row>
    <row r="6446" spans="1:1">
      <c r="A6446">
        <v>116076</v>
      </c>
    </row>
    <row r="6447" spans="1:1">
      <c r="A6447">
        <v>116084</v>
      </c>
    </row>
    <row r="6448" spans="1:1">
      <c r="A6448">
        <v>116092</v>
      </c>
    </row>
    <row r="6449" spans="1:1">
      <c r="A6449">
        <v>116106</v>
      </c>
    </row>
    <row r="6450" spans="1:1">
      <c r="A6450">
        <v>116114</v>
      </c>
    </row>
    <row r="6451" spans="1:1">
      <c r="A6451">
        <v>116122</v>
      </c>
    </row>
    <row r="6452" spans="1:1">
      <c r="A6452">
        <v>116130</v>
      </c>
    </row>
    <row r="6453" spans="1:1">
      <c r="A6453">
        <v>116149</v>
      </c>
    </row>
    <row r="6454" spans="1:1">
      <c r="A6454">
        <v>116157</v>
      </c>
    </row>
    <row r="6455" spans="1:1">
      <c r="A6455">
        <v>116165</v>
      </c>
    </row>
    <row r="6456" spans="1:1">
      <c r="A6456">
        <v>116173</v>
      </c>
    </row>
    <row r="6457" spans="1:1">
      <c r="A6457">
        <v>116181</v>
      </c>
    </row>
    <row r="6458" spans="1:1">
      <c r="A6458">
        <v>116190</v>
      </c>
    </row>
    <row r="6459" spans="1:1">
      <c r="A6459">
        <v>116203</v>
      </c>
    </row>
    <row r="6460" spans="1:1">
      <c r="A6460">
        <v>116211</v>
      </c>
    </row>
    <row r="6461" spans="1:1">
      <c r="A6461">
        <v>116220</v>
      </c>
    </row>
    <row r="6462" spans="1:1">
      <c r="A6462">
        <v>116262</v>
      </c>
    </row>
    <row r="6463" spans="1:1">
      <c r="A6463">
        <v>116270</v>
      </c>
    </row>
    <row r="6464" spans="1:1">
      <c r="A6464">
        <v>116289</v>
      </c>
    </row>
    <row r="6465" spans="1:1">
      <c r="A6465">
        <v>116297</v>
      </c>
    </row>
    <row r="6466" spans="1:1">
      <c r="A6466">
        <v>116300</v>
      </c>
    </row>
    <row r="6467" spans="1:1">
      <c r="A6467">
        <v>116319</v>
      </c>
    </row>
    <row r="6468" spans="1:1">
      <c r="A6468">
        <v>116327</v>
      </c>
    </row>
    <row r="6469" spans="1:1">
      <c r="A6469">
        <v>116335</v>
      </c>
    </row>
    <row r="6470" spans="1:1">
      <c r="A6470">
        <v>116343</v>
      </c>
    </row>
    <row r="6471" spans="1:1">
      <c r="A6471">
        <v>116351</v>
      </c>
    </row>
    <row r="6472" spans="1:1">
      <c r="A6472">
        <v>116360</v>
      </c>
    </row>
    <row r="6473" spans="1:1">
      <c r="A6473">
        <v>116378</v>
      </c>
    </row>
    <row r="6474" spans="1:1">
      <c r="A6474">
        <v>116386</v>
      </c>
    </row>
    <row r="6475" spans="1:1">
      <c r="A6475">
        <v>116394</v>
      </c>
    </row>
    <row r="6476" spans="1:1">
      <c r="A6476">
        <v>116408</v>
      </c>
    </row>
    <row r="6477" spans="1:1">
      <c r="A6477">
        <v>116416</v>
      </c>
    </row>
    <row r="6478" spans="1:1">
      <c r="A6478">
        <v>116424</v>
      </c>
    </row>
    <row r="6479" spans="1:1">
      <c r="A6479">
        <v>116432</v>
      </c>
    </row>
    <row r="6480" spans="1:1">
      <c r="A6480">
        <v>116440</v>
      </c>
    </row>
    <row r="6481" spans="1:1">
      <c r="A6481">
        <v>116459</v>
      </c>
    </row>
    <row r="6482" spans="1:1">
      <c r="A6482">
        <v>116467</v>
      </c>
    </row>
    <row r="6483" spans="1:1">
      <c r="A6483">
        <v>116475</v>
      </c>
    </row>
    <row r="6484" spans="1:1">
      <c r="A6484">
        <v>116483</v>
      </c>
    </row>
    <row r="6485" spans="1:1">
      <c r="A6485">
        <v>116491</v>
      </c>
    </row>
    <row r="6486" spans="1:1">
      <c r="A6486">
        <v>116505</v>
      </c>
    </row>
    <row r="6487" spans="1:1">
      <c r="A6487">
        <v>116513</v>
      </c>
    </row>
    <row r="6488" spans="1:1">
      <c r="A6488">
        <v>116521</v>
      </c>
    </row>
    <row r="6489" spans="1:1">
      <c r="A6489">
        <v>116530</v>
      </c>
    </row>
    <row r="6490" spans="1:1">
      <c r="A6490">
        <v>116548</v>
      </c>
    </row>
    <row r="6491" spans="1:1">
      <c r="A6491">
        <v>116556</v>
      </c>
    </row>
    <row r="6492" spans="1:1">
      <c r="A6492">
        <v>116564</v>
      </c>
    </row>
    <row r="6493" spans="1:1">
      <c r="A6493">
        <v>116572</v>
      </c>
    </row>
    <row r="6494" spans="1:1">
      <c r="A6494">
        <v>116580</v>
      </c>
    </row>
    <row r="6495" spans="1:1">
      <c r="A6495">
        <v>116599</v>
      </c>
    </row>
    <row r="6496" spans="1:1">
      <c r="A6496">
        <v>116602</v>
      </c>
    </row>
    <row r="6497" spans="1:1">
      <c r="A6497">
        <v>116610</v>
      </c>
    </row>
    <row r="6498" spans="1:1">
      <c r="A6498">
        <v>116629</v>
      </c>
    </row>
    <row r="6499" spans="1:1">
      <c r="A6499">
        <v>116637</v>
      </c>
    </row>
    <row r="6500" spans="1:1">
      <c r="A6500">
        <v>116645</v>
      </c>
    </row>
    <row r="6501" spans="1:1">
      <c r="A6501">
        <v>116653</v>
      </c>
    </row>
    <row r="6502" spans="1:1">
      <c r="A6502">
        <v>116661</v>
      </c>
    </row>
    <row r="6503" spans="1:1">
      <c r="A6503">
        <v>116670</v>
      </c>
    </row>
    <row r="6504" spans="1:1">
      <c r="A6504">
        <v>116688</v>
      </c>
    </row>
    <row r="6505" spans="1:1">
      <c r="A6505">
        <v>116696</v>
      </c>
    </row>
    <row r="6506" spans="1:1">
      <c r="A6506">
        <v>116700</v>
      </c>
    </row>
    <row r="6507" spans="1:1">
      <c r="A6507">
        <v>116718</v>
      </c>
    </row>
    <row r="6508" spans="1:1">
      <c r="A6508">
        <v>116726</v>
      </c>
    </row>
    <row r="6509" spans="1:1">
      <c r="A6509">
        <v>116734</v>
      </c>
    </row>
    <row r="6510" spans="1:1">
      <c r="A6510">
        <v>116742</v>
      </c>
    </row>
    <row r="6511" spans="1:1">
      <c r="A6511">
        <v>116750</v>
      </c>
    </row>
    <row r="6512" spans="1:1">
      <c r="A6512">
        <v>116769</v>
      </c>
    </row>
    <row r="6513" spans="1:1">
      <c r="A6513">
        <v>116777</v>
      </c>
    </row>
    <row r="6514" spans="1:1">
      <c r="A6514">
        <v>116785</v>
      </c>
    </row>
    <row r="6515" spans="1:1">
      <c r="A6515">
        <v>116793</v>
      </c>
    </row>
    <row r="6516" spans="1:1">
      <c r="A6516">
        <v>116807</v>
      </c>
    </row>
    <row r="6517" spans="1:1">
      <c r="A6517">
        <v>116815</v>
      </c>
    </row>
    <row r="6518" spans="1:1">
      <c r="A6518">
        <v>116823</v>
      </c>
    </row>
    <row r="6519" spans="1:1">
      <c r="A6519">
        <v>116831</v>
      </c>
    </row>
    <row r="6520" spans="1:1">
      <c r="A6520">
        <v>116840</v>
      </c>
    </row>
    <row r="6521" spans="1:1">
      <c r="A6521">
        <v>116858</v>
      </c>
    </row>
    <row r="6522" spans="1:1">
      <c r="A6522">
        <v>116866</v>
      </c>
    </row>
    <row r="6523" spans="1:1">
      <c r="A6523">
        <v>116874</v>
      </c>
    </row>
    <row r="6524" spans="1:1">
      <c r="A6524">
        <v>116882</v>
      </c>
    </row>
    <row r="6525" spans="1:1">
      <c r="A6525">
        <v>116890</v>
      </c>
    </row>
    <row r="6526" spans="1:1">
      <c r="A6526">
        <v>116904</v>
      </c>
    </row>
    <row r="6527" spans="1:1">
      <c r="A6527">
        <v>116912</v>
      </c>
    </row>
    <row r="6528" spans="1:1">
      <c r="A6528">
        <v>116920</v>
      </c>
    </row>
    <row r="6529" spans="1:1">
      <c r="A6529">
        <v>116939</v>
      </c>
    </row>
    <row r="6530" spans="1:1">
      <c r="A6530">
        <v>116947</v>
      </c>
    </row>
    <row r="6531" spans="1:1">
      <c r="A6531">
        <v>116955</v>
      </c>
    </row>
    <row r="6532" spans="1:1">
      <c r="A6532">
        <v>116963</v>
      </c>
    </row>
    <row r="6533" spans="1:1">
      <c r="A6533">
        <v>116971</v>
      </c>
    </row>
    <row r="6534" spans="1:1">
      <c r="A6534">
        <v>116980</v>
      </c>
    </row>
    <row r="6535" spans="1:1">
      <c r="A6535">
        <v>116998</v>
      </c>
    </row>
    <row r="6536" spans="1:1">
      <c r="A6536">
        <v>117005</v>
      </c>
    </row>
    <row r="6537" spans="1:1">
      <c r="A6537">
        <v>117013</v>
      </c>
    </row>
    <row r="6538" spans="1:1">
      <c r="A6538">
        <v>117021</v>
      </c>
    </row>
    <row r="6539" spans="1:1">
      <c r="A6539">
        <v>117030</v>
      </c>
    </row>
    <row r="6540" spans="1:1">
      <c r="A6540">
        <v>117048</v>
      </c>
    </row>
    <row r="6541" spans="1:1">
      <c r="A6541">
        <v>117056</v>
      </c>
    </row>
    <row r="6542" spans="1:1">
      <c r="A6542">
        <v>117064</v>
      </c>
    </row>
    <row r="6543" spans="1:1">
      <c r="A6543">
        <v>117072</v>
      </c>
    </row>
    <row r="6544" spans="1:1">
      <c r="A6544">
        <v>117080</v>
      </c>
    </row>
    <row r="6545" spans="1:1">
      <c r="A6545">
        <v>117099</v>
      </c>
    </row>
    <row r="6546" spans="1:1">
      <c r="A6546">
        <v>117102</v>
      </c>
    </row>
    <row r="6547" spans="1:1">
      <c r="A6547">
        <v>117110</v>
      </c>
    </row>
    <row r="6548" spans="1:1">
      <c r="A6548">
        <v>117129</v>
      </c>
    </row>
    <row r="6549" spans="1:1">
      <c r="A6549">
        <v>117137</v>
      </c>
    </row>
    <row r="6550" spans="1:1">
      <c r="A6550">
        <v>117145</v>
      </c>
    </row>
    <row r="6551" spans="1:1">
      <c r="A6551">
        <v>117153</v>
      </c>
    </row>
    <row r="6552" spans="1:1">
      <c r="A6552">
        <v>117161</v>
      </c>
    </row>
    <row r="6553" spans="1:1">
      <c r="A6553">
        <v>117170</v>
      </c>
    </row>
    <row r="6554" spans="1:1">
      <c r="A6554">
        <v>117188</v>
      </c>
    </row>
    <row r="6555" spans="1:1">
      <c r="A6555">
        <v>117196</v>
      </c>
    </row>
    <row r="6556" spans="1:1">
      <c r="A6556">
        <v>117200</v>
      </c>
    </row>
    <row r="6557" spans="1:1">
      <c r="A6557">
        <v>117218</v>
      </c>
    </row>
    <row r="6558" spans="1:1">
      <c r="A6558">
        <v>117226</v>
      </c>
    </row>
    <row r="6559" spans="1:1">
      <c r="A6559">
        <v>117234</v>
      </c>
    </row>
    <row r="6560" spans="1:1">
      <c r="A6560">
        <v>117242</v>
      </c>
    </row>
    <row r="6561" spans="1:1">
      <c r="A6561">
        <v>117250</v>
      </c>
    </row>
    <row r="6562" spans="1:1">
      <c r="A6562">
        <v>117269</v>
      </c>
    </row>
    <row r="6563" spans="1:1">
      <c r="A6563">
        <v>117277</v>
      </c>
    </row>
    <row r="6564" spans="1:1">
      <c r="A6564">
        <v>117285</v>
      </c>
    </row>
    <row r="6565" spans="1:1">
      <c r="A6565">
        <v>117293</v>
      </c>
    </row>
    <row r="6566" spans="1:1">
      <c r="A6566">
        <v>117307</v>
      </c>
    </row>
    <row r="6567" spans="1:1">
      <c r="A6567">
        <v>117382</v>
      </c>
    </row>
    <row r="6568" spans="1:1">
      <c r="A6568">
        <v>117420</v>
      </c>
    </row>
    <row r="6569" spans="1:1">
      <c r="A6569">
        <v>117447</v>
      </c>
    </row>
    <row r="6570" spans="1:1">
      <c r="A6570">
        <v>117455</v>
      </c>
    </row>
    <row r="6571" spans="1:1">
      <c r="A6571">
        <v>117463</v>
      </c>
    </row>
    <row r="6572" spans="1:1">
      <c r="A6572">
        <v>117471</v>
      </c>
    </row>
    <row r="6573" spans="1:1">
      <c r="A6573">
        <v>117480</v>
      </c>
    </row>
    <row r="6574" spans="1:1">
      <c r="A6574">
        <v>117498</v>
      </c>
    </row>
    <row r="6575" spans="1:1">
      <c r="A6575">
        <v>117501</v>
      </c>
    </row>
    <row r="6576" spans="1:1">
      <c r="A6576">
        <v>117510</v>
      </c>
    </row>
    <row r="6577" spans="1:1">
      <c r="A6577">
        <v>117552</v>
      </c>
    </row>
    <row r="6578" spans="1:1">
      <c r="A6578">
        <v>117595</v>
      </c>
    </row>
    <row r="6579" spans="1:1">
      <c r="A6579">
        <v>117609</v>
      </c>
    </row>
    <row r="6580" spans="1:1">
      <c r="A6580">
        <v>117617</v>
      </c>
    </row>
    <row r="6581" spans="1:1">
      <c r="A6581">
        <v>117625</v>
      </c>
    </row>
    <row r="6582" spans="1:1">
      <c r="A6582">
        <v>117633</v>
      </c>
    </row>
    <row r="6583" spans="1:1">
      <c r="A6583">
        <v>117641</v>
      </c>
    </row>
    <row r="6584" spans="1:1">
      <c r="A6584">
        <v>117650</v>
      </c>
    </row>
    <row r="6585" spans="1:1">
      <c r="A6585">
        <v>117676</v>
      </c>
    </row>
    <row r="6586" spans="1:1">
      <c r="A6586">
        <v>117684</v>
      </c>
    </row>
    <row r="6587" spans="1:1">
      <c r="A6587">
        <v>117692</v>
      </c>
    </row>
    <row r="6588" spans="1:1">
      <c r="A6588">
        <v>117706</v>
      </c>
    </row>
    <row r="6589" spans="1:1">
      <c r="A6589">
        <v>117714</v>
      </c>
    </row>
    <row r="6590" spans="1:1">
      <c r="A6590">
        <v>117722</v>
      </c>
    </row>
    <row r="6591" spans="1:1">
      <c r="A6591">
        <v>117730</v>
      </c>
    </row>
    <row r="6592" spans="1:1">
      <c r="A6592">
        <v>117749</v>
      </c>
    </row>
    <row r="6593" spans="1:1">
      <c r="A6593">
        <v>117757</v>
      </c>
    </row>
    <row r="6594" spans="1:1">
      <c r="A6594">
        <v>117765</v>
      </c>
    </row>
    <row r="6595" spans="1:1">
      <c r="A6595">
        <v>117773</v>
      </c>
    </row>
    <row r="6596" spans="1:1">
      <c r="A6596">
        <v>117781</v>
      </c>
    </row>
    <row r="6597" spans="1:1">
      <c r="A6597">
        <v>117790</v>
      </c>
    </row>
    <row r="6598" spans="1:1">
      <c r="A6598">
        <v>117803</v>
      </c>
    </row>
    <row r="6599" spans="1:1">
      <c r="A6599">
        <v>117811</v>
      </c>
    </row>
    <row r="6600" spans="1:1">
      <c r="A6600">
        <v>117820</v>
      </c>
    </row>
    <row r="6601" spans="1:1">
      <c r="A6601">
        <v>117838</v>
      </c>
    </row>
    <row r="6602" spans="1:1">
      <c r="A6602">
        <v>117846</v>
      </c>
    </row>
    <row r="6603" spans="1:1">
      <c r="A6603">
        <v>117854</v>
      </c>
    </row>
    <row r="6604" spans="1:1">
      <c r="A6604">
        <v>117862</v>
      </c>
    </row>
    <row r="6605" spans="1:1">
      <c r="A6605">
        <v>117889</v>
      </c>
    </row>
    <row r="6606" spans="1:1">
      <c r="A6606">
        <v>117897</v>
      </c>
    </row>
    <row r="6607" spans="1:1">
      <c r="A6607">
        <v>117900</v>
      </c>
    </row>
    <row r="6608" spans="1:1">
      <c r="A6608">
        <v>117919</v>
      </c>
    </row>
    <row r="6609" spans="1:1">
      <c r="A6609">
        <v>117927</v>
      </c>
    </row>
    <row r="6610" spans="1:1">
      <c r="A6610">
        <v>117935</v>
      </c>
    </row>
    <row r="6611" spans="1:1">
      <c r="A6611">
        <v>117943</v>
      </c>
    </row>
    <row r="6612" spans="1:1">
      <c r="A6612">
        <v>117951</v>
      </c>
    </row>
    <row r="6613" spans="1:1">
      <c r="A6613">
        <v>117960</v>
      </c>
    </row>
    <row r="6614" spans="1:1">
      <c r="A6614">
        <v>117978</v>
      </c>
    </row>
    <row r="6615" spans="1:1">
      <c r="A6615">
        <v>117986</v>
      </c>
    </row>
    <row r="6616" spans="1:1">
      <c r="A6616">
        <v>117994</v>
      </c>
    </row>
    <row r="6617" spans="1:1">
      <c r="A6617">
        <v>118001</v>
      </c>
    </row>
    <row r="6618" spans="1:1">
      <c r="A6618">
        <v>118010</v>
      </c>
    </row>
    <row r="6619" spans="1:1">
      <c r="A6619">
        <v>118044</v>
      </c>
    </row>
    <row r="6620" spans="1:1">
      <c r="A6620">
        <v>118052</v>
      </c>
    </row>
    <row r="6621" spans="1:1">
      <c r="A6621">
        <v>118060</v>
      </c>
    </row>
    <row r="6622" spans="1:1">
      <c r="A6622">
        <v>118079</v>
      </c>
    </row>
    <row r="6623" spans="1:1">
      <c r="A6623">
        <v>118087</v>
      </c>
    </row>
    <row r="6624" spans="1:1">
      <c r="A6624">
        <v>118095</v>
      </c>
    </row>
    <row r="6625" spans="1:1">
      <c r="A6625">
        <v>118109</v>
      </c>
    </row>
    <row r="6626" spans="1:1">
      <c r="A6626">
        <v>118117</v>
      </c>
    </row>
    <row r="6627" spans="1:1">
      <c r="A6627">
        <v>118125</v>
      </c>
    </row>
    <row r="6628" spans="1:1">
      <c r="A6628">
        <v>118133</v>
      </c>
    </row>
    <row r="6629" spans="1:1">
      <c r="A6629">
        <v>118150</v>
      </c>
    </row>
    <row r="6630" spans="1:1">
      <c r="A6630">
        <v>118176</v>
      </c>
    </row>
    <row r="6631" spans="1:1">
      <c r="A6631">
        <v>118214</v>
      </c>
    </row>
    <row r="6632" spans="1:1">
      <c r="A6632">
        <v>118222</v>
      </c>
    </row>
    <row r="6633" spans="1:1">
      <c r="A6633">
        <v>118320</v>
      </c>
    </row>
    <row r="6634" spans="1:1">
      <c r="A6634">
        <v>118338</v>
      </c>
    </row>
    <row r="6635" spans="1:1">
      <c r="A6635">
        <v>118346</v>
      </c>
    </row>
    <row r="6636" spans="1:1">
      <c r="A6636">
        <v>118354</v>
      </c>
    </row>
    <row r="6637" spans="1:1">
      <c r="A6637">
        <v>118362</v>
      </c>
    </row>
    <row r="6638" spans="1:1">
      <c r="A6638">
        <v>118370</v>
      </c>
    </row>
    <row r="6639" spans="1:1">
      <c r="A6639">
        <v>118389</v>
      </c>
    </row>
    <row r="6640" spans="1:1">
      <c r="A6640">
        <v>118397</v>
      </c>
    </row>
    <row r="6641" spans="1:1">
      <c r="A6641">
        <v>118400</v>
      </c>
    </row>
    <row r="6642" spans="1:1">
      <c r="A6642">
        <v>118419</v>
      </c>
    </row>
    <row r="6643" spans="1:1">
      <c r="A6643">
        <v>118427</v>
      </c>
    </row>
    <row r="6644" spans="1:1">
      <c r="A6644">
        <v>118435</v>
      </c>
    </row>
    <row r="6645" spans="1:1">
      <c r="A6645">
        <v>118460</v>
      </c>
    </row>
    <row r="6646" spans="1:1">
      <c r="A6646">
        <v>118478</v>
      </c>
    </row>
    <row r="6647" spans="1:1">
      <c r="A6647">
        <v>118516</v>
      </c>
    </row>
    <row r="6648" spans="1:1">
      <c r="A6648">
        <v>118540</v>
      </c>
    </row>
    <row r="6649" spans="1:1">
      <c r="A6649">
        <v>118567</v>
      </c>
    </row>
    <row r="6650" spans="1:1">
      <c r="A6650">
        <v>118575</v>
      </c>
    </row>
    <row r="6651" spans="1:1">
      <c r="A6651">
        <v>118591</v>
      </c>
    </row>
    <row r="6652" spans="1:1">
      <c r="A6652">
        <v>118613</v>
      </c>
    </row>
    <row r="6653" spans="1:1">
      <c r="A6653">
        <v>118680</v>
      </c>
    </row>
    <row r="6654" spans="1:1">
      <c r="A6654">
        <v>118699</v>
      </c>
    </row>
    <row r="6655" spans="1:1">
      <c r="A6655">
        <v>118702</v>
      </c>
    </row>
    <row r="6656" spans="1:1">
      <c r="A6656">
        <v>118729</v>
      </c>
    </row>
    <row r="6657" spans="1:1">
      <c r="A6657">
        <v>118761</v>
      </c>
    </row>
    <row r="6658" spans="1:1">
      <c r="A6658">
        <v>118770</v>
      </c>
    </row>
    <row r="6659" spans="1:1">
      <c r="A6659">
        <v>118796</v>
      </c>
    </row>
    <row r="6660" spans="1:1">
      <c r="A6660">
        <v>118800</v>
      </c>
    </row>
    <row r="6661" spans="1:1">
      <c r="A6661">
        <v>118818</v>
      </c>
    </row>
    <row r="6662" spans="1:1">
      <c r="A6662">
        <v>118826</v>
      </c>
    </row>
    <row r="6663" spans="1:1">
      <c r="A6663">
        <v>118834</v>
      </c>
    </row>
    <row r="6664" spans="1:1">
      <c r="A6664">
        <v>118842</v>
      </c>
    </row>
    <row r="6665" spans="1:1">
      <c r="A6665">
        <v>118850</v>
      </c>
    </row>
    <row r="6666" spans="1:1">
      <c r="A6666">
        <v>118869</v>
      </c>
    </row>
    <row r="6667" spans="1:1">
      <c r="A6667">
        <v>118877</v>
      </c>
    </row>
    <row r="6668" spans="1:1">
      <c r="A6668">
        <v>118885</v>
      </c>
    </row>
    <row r="6669" spans="1:1">
      <c r="A6669">
        <v>118893</v>
      </c>
    </row>
    <row r="6670" spans="1:1">
      <c r="A6670">
        <v>118907</v>
      </c>
    </row>
    <row r="6671" spans="1:1">
      <c r="A6671">
        <v>118915</v>
      </c>
    </row>
    <row r="6672" spans="1:1">
      <c r="A6672">
        <v>118923</v>
      </c>
    </row>
    <row r="6673" spans="1:1">
      <c r="A6673">
        <v>118931</v>
      </c>
    </row>
    <row r="6674" spans="1:1">
      <c r="A6674">
        <v>118940</v>
      </c>
    </row>
    <row r="6675" spans="1:1">
      <c r="A6675">
        <v>118958</v>
      </c>
    </row>
    <row r="6676" spans="1:1">
      <c r="A6676">
        <v>118966</v>
      </c>
    </row>
    <row r="6677" spans="1:1">
      <c r="A6677">
        <v>118974</v>
      </c>
    </row>
    <row r="6678" spans="1:1">
      <c r="A6678">
        <v>118982</v>
      </c>
    </row>
    <row r="6679" spans="1:1">
      <c r="A6679">
        <v>118990</v>
      </c>
    </row>
    <row r="6680" spans="1:1">
      <c r="A6680">
        <v>119008</v>
      </c>
    </row>
    <row r="6681" spans="1:1">
      <c r="A6681">
        <v>119016</v>
      </c>
    </row>
    <row r="6682" spans="1:1">
      <c r="A6682">
        <v>119024</v>
      </c>
    </row>
    <row r="6683" spans="1:1">
      <c r="A6683">
        <v>119032</v>
      </c>
    </row>
    <row r="6684" spans="1:1">
      <c r="A6684">
        <v>119040</v>
      </c>
    </row>
    <row r="6685" spans="1:1">
      <c r="A6685">
        <v>119059</v>
      </c>
    </row>
    <row r="6686" spans="1:1">
      <c r="A6686">
        <v>119067</v>
      </c>
    </row>
    <row r="6687" spans="1:1">
      <c r="A6687">
        <v>119075</v>
      </c>
    </row>
    <row r="6688" spans="1:1">
      <c r="A6688">
        <v>119083</v>
      </c>
    </row>
    <row r="6689" spans="1:1">
      <c r="A6689">
        <v>119091</v>
      </c>
    </row>
    <row r="6690" spans="1:1">
      <c r="A6690">
        <v>119105</v>
      </c>
    </row>
    <row r="6691" spans="1:1">
      <c r="A6691">
        <v>119113</v>
      </c>
    </row>
    <row r="6692" spans="1:1">
      <c r="A6692">
        <v>119121</v>
      </c>
    </row>
    <row r="6693" spans="1:1">
      <c r="A6693">
        <v>119130</v>
      </c>
    </row>
    <row r="6694" spans="1:1">
      <c r="A6694">
        <v>119148</v>
      </c>
    </row>
    <row r="6695" spans="1:1">
      <c r="A6695">
        <v>119156</v>
      </c>
    </row>
    <row r="6696" spans="1:1">
      <c r="A6696">
        <v>119164</v>
      </c>
    </row>
    <row r="6697" spans="1:1">
      <c r="A6697">
        <v>119172</v>
      </c>
    </row>
    <row r="6698" spans="1:1">
      <c r="A6698">
        <v>119180</v>
      </c>
    </row>
    <row r="6699" spans="1:1">
      <c r="A6699">
        <v>119199</v>
      </c>
    </row>
    <row r="6700" spans="1:1">
      <c r="A6700">
        <v>119202</v>
      </c>
    </row>
    <row r="6701" spans="1:1">
      <c r="A6701">
        <v>119210</v>
      </c>
    </row>
    <row r="6702" spans="1:1">
      <c r="A6702">
        <v>119229</v>
      </c>
    </row>
    <row r="6703" spans="1:1">
      <c r="A6703">
        <v>119237</v>
      </c>
    </row>
    <row r="6704" spans="1:1">
      <c r="A6704">
        <v>119245</v>
      </c>
    </row>
    <row r="6705" spans="1:1">
      <c r="A6705">
        <v>119253</v>
      </c>
    </row>
    <row r="6706" spans="1:1">
      <c r="A6706">
        <v>119261</v>
      </c>
    </row>
    <row r="6707" spans="1:1">
      <c r="A6707">
        <v>119270</v>
      </c>
    </row>
    <row r="6708" spans="1:1">
      <c r="A6708">
        <v>119288</v>
      </c>
    </row>
    <row r="6709" spans="1:1">
      <c r="A6709">
        <v>119296</v>
      </c>
    </row>
    <row r="6710" spans="1:1">
      <c r="A6710">
        <v>119300</v>
      </c>
    </row>
    <row r="6711" spans="1:1">
      <c r="A6711">
        <v>119318</v>
      </c>
    </row>
    <row r="6712" spans="1:1">
      <c r="A6712">
        <v>119326</v>
      </c>
    </row>
    <row r="6713" spans="1:1">
      <c r="A6713">
        <v>119334</v>
      </c>
    </row>
    <row r="6714" spans="1:1">
      <c r="A6714">
        <v>119342</v>
      </c>
    </row>
    <row r="6715" spans="1:1">
      <c r="A6715">
        <v>119350</v>
      </c>
    </row>
    <row r="6716" spans="1:1">
      <c r="A6716">
        <v>119369</v>
      </c>
    </row>
    <row r="6717" spans="1:1">
      <c r="A6717">
        <v>119377</v>
      </c>
    </row>
    <row r="6718" spans="1:1">
      <c r="A6718">
        <v>119440</v>
      </c>
    </row>
    <row r="6719" spans="1:1">
      <c r="A6719">
        <v>119458</v>
      </c>
    </row>
    <row r="6720" spans="1:1">
      <c r="A6720">
        <v>119466</v>
      </c>
    </row>
    <row r="6721" spans="1:1">
      <c r="A6721">
        <v>119474</v>
      </c>
    </row>
    <row r="6722" spans="1:1">
      <c r="A6722">
        <v>119482</v>
      </c>
    </row>
    <row r="6723" spans="1:1">
      <c r="A6723">
        <v>119490</v>
      </c>
    </row>
    <row r="6724" spans="1:1">
      <c r="A6724">
        <v>119504</v>
      </c>
    </row>
    <row r="6725" spans="1:1">
      <c r="A6725">
        <v>119512</v>
      </c>
    </row>
    <row r="6726" spans="1:1">
      <c r="A6726">
        <v>119520</v>
      </c>
    </row>
    <row r="6727" spans="1:1">
      <c r="A6727">
        <v>119539</v>
      </c>
    </row>
    <row r="6728" spans="1:1">
      <c r="A6728">
        <v>119547</v>
      </c>
    </row>
    <row r="6729" spans="1:1">
      <c r="A6729">
        <v>119598</v>
      </c>
    </row>
    <row r="6730" spans="1:1">
      <c r="A6730">
        <v>119687</v>
      </c>
    </row>
    <row r="6731" spans="1:1">
      <c r="A6731">
        <v>119717</v>
      </c>
    </row>
    <row r="6732" spans="1:1">
      <c r="A6732">
        <v>119725</v>
      </c>
    </row>
    <row r="6733" spans="1:1">
      <c r="A6733">
        <v>119733</v>
      </c>
    </row>
    <row r="6734" spans="1:1">
      <c r="A6734">
        <v>119768</v>
      </c>
    </row>
    <row r="6735" spans="1:1">
      <c r="A6735">
        <v>119814</v>
      </c>
    </row>
    <row r="6736" spans="1:1">
      <c r="A6736">
        <v>119822</v>
      </c>
    </row>
    <row r="6737" spans="1:1">
      <c r="A6737">
        <v>119830</v>
      </c>
    </row>
    <row r="6738" spans="1:1">
      <c r="A6738">
        <v>119938</v>
      </c>
    </row>
    <row r="6739" spans="1:1">
      <c r="A6739">
        <v>119946</v>
      </c>
    </row>
    <row r="6740" spans="1:1">
      <c r="A6740">
        <v>119997</v>
      </c>
    </row>
    <row r="6741" spans="1:1">
      <c r="A6741">
        <v>120006</v>
      </c>
    </row>
    <row r="6742" spans="1:1">
      <c r="A6742">
        <v>120014</v>
      </c>
    </row>
    <row r="6743" spans="1:1">
      <c r="A6743">
        <v>120022</v>
      </c>
    </row>
    <row r="6744" spans="1:1">
      <c r="A6744">
        <v>120030</v>
      </c>
    </row>
    <row r="6745" spans="1:1">
      <c r="A6745">
        <v>120049</v>
      </c>
    </row>
    <row r="6746" spans="1:1">
      <c r="A6746">
        <v>120057</v>
      </c>
    </row>
    <row r="6747" spans="1:1">
      <c r="A6747">
        <v>120065</v>
      </c>
    </row>
    <row r="6748" spans="1:1">
      <c r="A6748">
        <v>120120</v>
      </c>
    </row>
    <row r="6749" spans="1:1">
      <c r="A6749">
        <v>120189</v>
      </c>
    </row>
    <row r="6750" spans="1:1">
      <c r="A6750">
        <v>120219</v>
      </c>
    </row>
    <row r="6751" spans="1:1">
      <c r="A6751">
        <v>120243</v>
      </c>
    </row>
    <row r="6752" spans="1:1">
      <c r="A6752">
        <v>120251</v>
      </c>
    </row>
    <row r="6753" spans="1:1">
      <c r="A6753">
        <v>120260</v>
      </c>
    </row>
    <row r="6754" spans="1:1">
      <c r="A6754">
        <v>120278</v>
      </c>
    </row>
    <row r="6755" spans="1:1">
      <c r="A6755">
        <v>120286</v>
      </c>
    </row>
    <row r="6756" spans="1:1">
      <c r="A6756">
        <v>120294</v>
      </c>
    </row>
    <row r="6757" spans="1:1">
      <c r="A6757">
        <v>120316</v>
      </c>
    </row>
    <row r="6758" spans="1:1">
      <c r="A6758">
        <v>120340</v>
      </c>
    </row>
    <row r="6759" spans="1:1">
      <c r="A6759">
        <v>120375</v>
      </c>
    </row>
    <row r="6760" spans="1:1">
      <c r="A6760">
        <v>120383</v>
      </c>
    </row>
    <row r="6761" spans="1:1">
      <c r="A6761">
        <v>120391</v>
      </c>
    </row>
    <row r="6762" spans="1:1">
      <c r="A6762">
        <v>120413</v>
      </c>
    </row>
    <row r="6763" spans="1:1">
      <c r="A6763">
        <v>120448</v>
      </c>
    </row>
    <row r="6764" spans="1:1">
      <c r="A6764">
        <v>120545</v>
      </c>
    </row>
    <row r="6765" spans="1:1">
      <c r="A6765">
        <v>120553</v>
      </c>
    </row>
    <row r="6766" spans="1:1">
      <c r="A6766">
        <v>120561</v>
      </c>
    </row>
    <row r="6767" spans="1:1">
      <c r="A6767">
        <v>120570</v>
      </c>
    </row>
    <row r="6768" spans="1:1">
      <c r="A6768">
        <v>120588</v>
      </c>
    </row>
    <row r="6769" spans="1:1">
      <c r="A6769">
        <v>120596</v>
      </c>
    </row>
    <row r="6770" spans="1:1">
      <c r="A6770">
        <v>120600</v>
      </c>
    </row>
    <row r="6771" spans="1:1">
      <c r="A6771">
        <v>120618</v>
      </c>
    </row>
    <row r="6772" spans="1:1">
      <c r="A6772">
        <v>120626</v>
      </c>
    </row>
    <row r="6773" spans="1:1">
      <c r="A6773">
        <v>120634</v>
      </c>
    </row>
    <row r="6774" spans="1:1">
      <c r="A6774">
        <v>120642</v>
      </c>
    </row>
    <row r="6775" spans="1:1">
      <c r="A6775">
        <v>120650</v>
      </c>
    </row>
    <row r="6776" spans="1:1">
      <c r="A6776">
        <v>120669</v>
      </c>
    </row>
    <row r="6777" spans="1:1">
      <c r="A6777">
        <v>120677</v>
      </c>
    </row>
    <row r="6778" spans="1:1">
      <c r="A6778">
        <v>120685</v>
      </c>
    </row>
    <row r="6779" spans="1:1">
      <c r="A6779">
        <v>120693</v>
      </c>
    </row>
    <row r="6780" spans="1:1">
      <c r="A6780">
        <v>120707</v>
      </c>
    </row>
    <row r="6781" spans="1:1">
      <c r="A6781">
        <v>120715</v>
      </c>
    </row>
    <row r="6782" spans="1:1">
      <c r="A6782">
        <v>120723</v>
      </c>
    </row>
    <row r="6783" spans="1:1">
      <c r="A6783">
        <v>120731</v>
      </c>
    </row>
    <row r="6784" spans="1:1">
      <c r="A6784">
        <v>120740</v>
      </c>
    </row>
    <row r="6785" spans="1:1">
      <c r="A6785">
        <v>120758</v>
      </c>
    </row>
    <row r="6786" spans="1:1">
      <c r="A6786">
        <v>120766</v>
      </c>
    </row>
    <row r="6787" spans="1:1">
      <c r="A6787">
        <v>120774</v>
      </c>
    </row>
    <row r="6788" spans="1:1">
      <c r="A6788">
        <v>120782</v>
      </c>
    </row>
    <row r="6789" spans="1:1">
      <c r="A6789">
        <v>120790</v>
      </c>
    </row>
    <row r="6790" spans="1:1">
      <c r="A6790">
        <v>120804</v>
      </c>
    </row>
    <row r="6791" spans="1:1">
      <c r="A6791">
        <v>120812</v>
      </c>
    </row>
    <row r="6792" spans="1:1">
      <c r="A6792">
        <v>120820</v>
      </c>
    </row>
    <row r="6793" spans="1:1">
      <c r="A6793">
        <v>120839</v>
      </c>
    </row>
    <row r="6794" spans="1:1">
      <c r="A6794">
        <v>120847</v>
      </c>
    </row>
    <row r="6795" spans="1:1">
      <c r="A6795">
        <v>120855</v>
      </c>
    </row>
    <row r="6796" spans="1:1">
      <c r="A6796">
        <v>120863</v>
      </c>
    </row>
    <row r="6797" spans="1:1">
      <c r="A6797">
        <v>120871</v>
      </c>
    </row>
    <row r="6798" spans="1:1">
      <c r="A6798">
        <v>120880</v>
      </c>
    </row>
    <row r="6799" spans="1:1">
      <c r="A6799">
        <v>120898</v>
      </c>
    </row>
    <row r="6800" spans="1:1">
      <c r="A6800">
        <v>120901</v>
      </c>
    </row>
    <row r="6801" spans="1:1">
      <c r="A6801">
        <v>120910</v>
      </c>
    </row>
    <row r="6802" spans="1:1">
      <c r="A6802">
        <v>120928</v>
      </c>
    </row>
    <row r="6803" spans="1:1">
      <c r="A6803">
        <v>120936</v>
      </c>
    </row>
    <row r="6804" spans="1:1">
      <c r="A6804">
        <v>120944</v>
      </c>
    </row>
    <row r="6805" spans="1:1">
      <c r="A6805">
        <v>120952</v>
      </c>
    </row>
    <row r="6806" spans="1:1">
      <c r="A6806">
        <v>121037</v>
      </c>
    </row>
    <row r="6807" spans="1:1">
      <c r="A6807">
        <v>121053</v>
      </c>
    </row>
    <row r="6808" spans="1:1">
      <c r="A6808">
        <v>121150</v>
      </c>
    </row>
    <row r="6809" spans="1:1">
      <c r="A6809">
        <v>121169</v>
      </c>
    </row>
    <row r="6810" spans="1:1">
      <c r="A6810">
        <v>121177</v>
      </c>
    </row>
    <row r="6811" spans="1:1">
      <c r="A6811">
        <v>121185</v>
      </c>
    </row>
    <row r="6812" spans="1:1">
      <c r="A6812">
        <v>121193</v>
      </c>
    </row>
    <row r="6813" spans="1:1">
      <c r="A6813">
        <v>121207</v>
      </c>
    </row>
    <row r="6814" spans="1:1">
      <c r="A6814">
        <v>121215</v>
      </c>
    </row>
    <row r="6815" spans="1:1">
      <c r="A6815">
        <v>121223</v>
      </c>
    </row>
    <row r="6816" spans="1:1">
      <c r="A6816">
        <v>121231</v>
      </c>
    </row>
    <row r="6817" spans="1:1">
      <c r="A6817">
        <v>121240</v>
      </c>
    </row>
    <row r="6818" spans="1:1">
      <c r="A6818">
        <v>121258</v>
      </c>
    </row>
    <row r="6819" spans="1:1">
      <c r="A6819">
        <v>121266</v>
      </c>
    </row>
    <row r="6820" spans="1:1">
      <c r="A6820">
        <v>121274</v>
      </c>
    </row>
    <row r="6821" spans="1:1">
      <c r="A6821">
        <v>121282</v>
      </c>
    </row>
    <row r="6822" spans="1:1">
      <c r="A6822">
        <v>121290</v>
      </c>
    </row>
    <row r="6823" spans="1:1">
      <c r="A6823">
        <v>121304</v>
      </c>
    </row>
    <row r="6824" spans="1:1">
      <c r="A6824">
        <v>121312</v>
      </c>
    </row>
    <row r="6825" spans="1:1">
      <c r="A6825">
        <v>121320</v>
      </c>
    </row>
    <row r="6826" spans="1:1">
      <c r="A6826">
        <v>121339</v>
      </c>
    </row>
    <row r="6827" spans="1:1">
      <c r="A6827">
        <v>121347</v>
      </c>
    </row>
    <row r="6828" spans="1:1">
      <c r="A6828">
        <v>121355</v>
      </c>
    </row>
    <row r="6829" spans="1:1">
      <c r="A6829">
        <v>121363</v>
      </c>
    </row>
    <row r="6830" spans="1:1">
      <c r="A6830">
        <v>121371</v>
      </c>
    </row>
    <row r="6831" spans="1:1">
      <c r="A6831">
        <v>121380</v>
      </c>
    </row>
    <row r="6832" spans="1:1">
      <c r="A6832">
        <v>121398</v>
      </c>
    </row>
    <row r="6833" spans="1:1">
      <c r="A6833">
        <v>121401</v>
      </c>
    </row>
    <row r="6834" spans="1:1">
      <c r="A6834">
        <v>121410</v>
      </c>
    </row>
    <row r="6835" spans="1:1">
      <c r="A6835">
        <v>121428</v>
      </c>
    </row>
    <row r="6836" spans="1:1">
      <c r="A6836">
        <v>121436</v>
      </c>
    </row>
    <row r="6837" spans="1:1">
      <c r="A6837">
        <v>121444</v>
      </c>
    </row>
    <row r="6838" spans="1:1">
      <c r="A6838">
        <v>121452</v>
      </c>
    </row>
    <row r="6839" spans="1:1">
      <c r="A6839">
        <v>121460</v>
      </c>
    </row>
    <row r="6840" spans="1:1">
      <c r="A6840">
        <v>121479</v>
      </c>
    </row>
    <row r="6841" spans="1:1">
      <c r="A6841">
        <v>121487</v>
      </c>
    </row>
    <row r="6842" spans="1:1">
      <c r="A6842">
        <v>121495</v>
      </c>
    </row>
    <row r="6843" spans="1:1">
      <c r="A6843">
        <v>121509</v>
      </c>
    </row>
    <row r="6844" spans="1:1">
      <c r="A6844">
        <v>121517</v>
      </c>
    </row>
    <row r="6845" spans="1:1">
      <c r="A6845">
        <v>121525</v>
      </c>
    </row>
    <row r="6846" spans="1:1">
      <c r="A6846">
        <v>121533</v>
      </c>
    </row>
    <row r="6847" spans="1:1">
      <c r="A6847">
        <v>121541</v>
      </c>
    </row>
    <row r="6848" spans="1:1">
      <c r="A6848">
        <v>121550</v>
      </c>
    </row>
    <row r="6849" spans="1:1">
      <c r="A6849">
        <v>121568</v>
      </c>
    </row>
    <row r="6850" spans="1:1">
      <c r="A6850">
        <v>121576</v>
      </c>
    </row>
    <row r="6851" spans="1:1">
      <c r="A6851">
        <v>121584</v>
      </c>
    </row>
    <row r="6852" spans="1:1">
      <c r="A6852">
        <v>121592</v>
      </c>
    </row>
    <row r="6853" spans="1:1">
      <c r="A6853">
        <v>121606</v>
      </c>
    </row>
    <row r="6854" spans="1:1">
      <c r="A6854">
        <v>121614</v>
      </c>
    </row>
    <row r="6855" spans="1:1">
      <c r="A6855">
        <v>121622</v>
      </c>
    </row>
    <row r="6856" spans="1:1">
      <c r="A6856">
        <v>121630</v>
      </c>
    </row>
    <row r="6857" spans="1:1">
      <c r="A6857">
        <v>121649</v>
      </c>
    </row>
    <row r="6858" spans="1:1">
      <c r="A6858">
        <v>121657</v>
      </c>
    </row>
    <row r="6859" spans="1:1">
      <c r="A6859">
        <v>121665</v>
      </c>
    </row>
    <row r="6860" spans="1:1">
      <c r="A6860">
        <v>121673</v>
      </c>
    </row>
    <row r="6861" spans="1:1">
      <c r="A6861">
        <v>121681</v>
      </c>
    </row>
    <row r="6862" spans="1:1">
      <c r="A6862">
        <v>121703</v>
      </c>
    </row>
    <row r="6863" spans="1:1">
      <c r="A6863">
        <v>121711</v>
      </c>
    </row>
    <row r="6864" spans="1:1">
      <c r="A6864">
        <v>121720</v>
      </c>
    </row>
    <row r="6865" spans="1:1">
      <c r="A6865">
        <v>121738</v>
      </c>
    </row>
    <row r="6866" spans="1:1">
      <c r="A6866">
        <v>121746</v>
      </c>
    </row>
    <row r="6867" spans="1:1">
      <c r="A6867">
        <v>121754</v>
      </c>
    </row>
    <row r="6868" spans="1:1">
      <c r="A6868">
        <v>121762</v>
      </c>
    </row>
    <row r="6869" spans="1:1">
      <c r="A6869">
        <v>121770</v>
      </c>
    </row>
    <row r="6870" spans="1:1">
      <c r="A6870">
        <v>121789</v>
      </c>
    </row>
    <row r="6871" spans="1:1">
      <c r="A6871">
        <v>121797</v>
      </c>
    </row>
    <row r="6872" spans="1:1">
      <c r="A6872">
        <v>121800</v>
      </c>
    </row>
    <row r="6873" spans="1:1">
      <c r="A6873">
        <v>121819</v>
      </c>
    </row>
    <row r="6874" spans="1:1">
      <c r="A6874">
        <v>121827</v>
      </c>
    </row>
    <row r="6875" spans="1:1">
      <c r="A6875">
        <v>121835</v>
      </c>
    </row>
    <row r="6876" spans="1:1">
      <c r="A6876">
        <v>121843</v>
      </c>
    </row>
    <row r="6877" spans="1:1">
      <c r="A6877">
        <v>121851</v>
      </c>
    </row>
    <row r="6878" spans="1:1">
      <c r="A6878">
        <v>121860</v>
      </c>
    </row>
    <row r="6879" spans="1:1">
      <c r="A6879">
        <v>121878</v>
      </c>
    </row>
    <row r="6880" spans="1:1">
      <c r="A6880">
        <v>121886</v>
      </c>
    </row>
    <row r="6881" spans="1:1">
      <c r="A6881">
        <v>121894</v>
      </c>
    </row>
    <row r="6882" spans="1:1">
      <c r="A6882">
        <v>121908</v>
      </c>
    </row>
    <row r="6883" spans="1:1">
      <c r="A6883">
        <v>121916</v>
      </c>
    </row>
    <row r="6884" spans="1:1">
      <c r="A6884">
        <v>121924</v>
      </c>
    </row>
    <row r="6885" spans="1:1">
      <c r="A6885">
        <v>121932</v>
      </c>
    </row>
    <row r="6886" spans="1:1">
      <c r="A6886">
        <v>121940</v>
      </c>
    </row>
    <row r="6887" spans="1:1">
      <c r="A6887">
        <v>121959</v>
      </c>
    </row>
    <row r="6888" spans="1:1">
      <c r="A6888">
        <v>122025</v>
      </c>
    </row>
    <row r="6889" spans="1:1">
      <c r="A6889">
        <v>122050</v>
      </c>
    </row>
    <row r="6890" spans="1:1">
      <c r="A6890">
        <v>122068</v>
      </c>
    </row>
    <row r="6891" spans="1:1">
      <c r="A6891">
        <v>122106</v>
      </c>
    </row>
    <row r="6892" spans="1:1">
      <c r="A6892">
        <v>122114</v>
      </c>
    </row>
    <row r="6893" spans="1:1">
      <c r="A6893">
        <v>122122</v>
      </c>
    </row>
    <row r="6894" spans="1:1">
      <c r="A6894">
        <v>122130</v>
      </c>
    </row>
    <row r="6895" spans="1:1">
      <c r="A6895">
        <v>122149</v>
      </c>
    </row>
    <row r="6896" spans="1:1">
      <c r="A6896">
        <v>122157</v>
      </c>
    </row>
    <row r="6897" spans="1:1">
      <c r="A6897">
        <v>122165</v>
      </c>
    </row>
    <row r="6898" spans="1:1">
      <c r="A6898">
        <v>122173</v>
      </c>
    </row>
    <row r="6899" spans="1:1">
      <c r="A6899">
        <v>122181</v>
      </c>
    </row>
    <row r="6900" spans="1:1">
      <c r="A6900">
        <v>122190</v>
      </c>
    </row>
    <row r="6901" spans="1:1">
      <c r="A6901">
        <v>122203</v>
      </c>
    </row>
    <row r="6902" spans="1:1">
      <c r="A6902">
        <v>122211</v>
      </c>
    </row>
    <row r="6903" spans="1:1">
      <c r="A6903">
        <v>122220</v>
      </c>
    </row>
    <row r="6904" spans="1:1">
      <c r="A6904">
        <v>122238</v>
      </c>
    </row>
    <row r="6905" spans="1:1">
      <c r="A6905">
        <v>122246</v>
      </c>
    </row>
    <row r="6906" spans="1:1">
      <c r="A6906">
        <v>122254</v>
      </c>
    </row>
    <row r="6907" spans="1:1">
      <c r="A6907">
        <v>122262</v>
      </c>
    </row>
    <row r="6908" spans="1:1">
      <c r="A6908">
        <v>122289</v>
      </c>
    </row>
    <row r="6909" spans="1:1">
      <c r="A6909">
        <v>122300</v>
      </c>
    </row>
    <row r="6910" spans="1:1">
      <c r="A6910">
        <v>122319</v>
      </c>
    </row>
    <row r="6911" spans="1:1">
      <c r="A6911">
        <v>122327</v>
      </c>
    </row>
    <row r="6912" spans="1:1">
      <c r="A6912">
        <v>122343</v>
      </c>
    </row>
    <row r="6913" spans="1:1">
      <c r="A6913">
        <v>122351</v>
      </c>
    </row>
    <row r="6914" spans="1:1">
      <c r="A6914">
        <v>122378</v>
      </c>
    </row>
    <row r="6915" spans="1:1">
      <c r="A6915">
        <v>122440</v>
      </c>
    </row>
    <row r="6916" spans="1:1">
      <c r="A6916">
        <v>122521</v>
      </c>
    </row>
    <row r="6917" spans="1:1">
      <c r="A6917">
        <v>122530</v>
      </c>
    </row>
    <row r="6918" spans="1:1">
      <c r="A6918">
        <v>122599</v>
      </c>
    </row>
    <row r="6919" spans="1:1">
      <c r="A6919">
        <v>122602</v>
      </c>
    </row>
    <row r="6920" spans="1:1">
      <c r="A6920">
        <v>122610</v>
      </c>
    </row>
    <row r="6921" spans="1:1">
      <c r="A6921">
        <v>122629</v>
      </c>
    </row>
    <row r="6922" spans="1:1">
      <c r="A6922">
        <v>122637</v>
      </c>
    </row>
    <row r="6923" spans="1:1">
      <c r="A6923">
        <v>122645</v>
      </c>
    </row>
    <row r="6924" spans="1:1">
      <c r="A6924">
        <v>122653</v>
      </c>
    </row>
    <row r="6925" spans="1:1">
      <c r="A6925">
        <v>122661</v>
      </c>
    </row>
    <row r="6926" spans="1:1">
      <c r="A6926">
        <v>122670</v>
      </c>
    </row>
    <row r="6927" spans="1:1">
      <c r="A6927">
        <v>122688</v>
      </c>
    </row>
    <row r="6928" spans="1:1">
      <c r="A6928">
        <v>122696</v>
      </c>
    </row>
    <row r="6929" spans="1:1">
      <c r="A6929">
        <v>122700</v>
      </c>
    </row>
    <row r="6930" spans="1:1">
      <c r="A6930">
        <v>122718</v>
      </c>
    </row>
    <row r="6931" spans="1:1">
      <c r="A6931">
        <v>122726</v>
      </c>
    </row>
    <row r="6932" spans="1:1">
      <c r="A6932">
        <v>122734</v>
      </c>
    </row>
    <row r="6933" spans="1:1">
      <c r="A6933">
        <v>122742</v>
      </c>
    </row>
    <row r="6934" spans="1:1">
      <c r="A6934">
        <v>122750</v>
      </c>
    </row>
    <row r="6935" spans="1:1">
      <c r="A6935">
        <v>122769</v>
      </c>
    </row>
    <row r="6936" spans="1:1">
      <c r="A6936">
        <v>122777</v>
      </c>
    </row>
    <row r="6937" spans="1:1">
      <c r="A6937">
        <v>122785</v>
      </c>
    </row>
    <row r="6938" spans="1:1">
      <c r="A6938">
        <v>122793</v>
      </c>
    </row>
    <row r="6939" spans="1:1">
      <c r="A6939">
        <v>122807</v>
      </c>
    </row>
    <row r="6940" spans="1:1">
      <c r="A6940">
        <v>122815</v>
      </c>
    </row>
    <row r="6941" spans="1:1">
      <c r="A6941">
        <v>122823</v>
      </c>
    </row>
    <row r="6942" spans="1:1">
      <c r="A6942">
        <v>122831</v>
      </c>
    </row>
    <row r="6943" spans="1:1">
      <c r="A6943">
        <v>122840</v>
      </c>
    </row>
    <row r="6944" spans="1:1">
      <c r="A6944">
        <v>122858</v>
      </c>
    </row>
    <row r="6945" spans="1:1">
      <c r="A6945">
        <v>122866</v>
      </c>
    </row>
    <row r="6946" spans="1:1">
      <c r="A6946">
        <v>122874</v>
      </c>
    </row>
    <row r="6947" spans="1:1">
      <c r="A6947">
        <v>122882</v>
      </c>
    </row>
    <row r="6948" spans="1:1">
      <c r="A6948">
        <v>122890</v>
      </c>
    </row>
    <row r="6949" spans="1:1">
      <c r="A6949">
        <v>122904</v>
      </c>
    </row>
    <row r="6950" spans="1:1">
      <c r="A6950">
        <v>122912</v>
      </c>
    </row>
    <row r="6951" spans="1:1">
      <c r="A6951">
        <v>122920</v>
      </c>
    </row>
    <row r="6952" spans="1:1">
      <c r="A6952">
        <v>122939</v>
      </c>
    </row>
    <row r="6953" spans="1:1">
      <c r="A6953">
        <v>122947</v>
      </c>
    </row>
    <row r="6954" spans="1:1">
      <c r="A6954">
        <v>122955</v>
      </c>
    </row>
    <row r="6955" spans="1:1">
      <c r="A6955">
        <v>122963</v>
      </c>
    </row>
    <row r="6956" spans="1:1">
      <c r="A6956">
        <v>122971</v>
      </c>
    </row>
    <row r="6957" spans="1:1">
      <c r="A6957">
        <v>122980</v>
      </c>
    </row>
    <row r="6958" spans="1:1">
      <c r="A6958">
        <v>123072</v>
      </c>
    </row>
    <row r="6959" spans="1:1">
      <c r="A6959">
        <v>123080</v>
      </c>
    </row>
    <row r="6960" spans="1:1">
      <c r="A6960">
        <v>123099</v>
      </c>
    </row>
    <row r="6961" spans="1:1">
      <c r="A6961">
        <v>123102</v>
      </c>
    </row>
    <row r="6962" spans="1:1">
      <c r="A6962">
        <v>123110</v>
      </c>
    </row>
    <row r="6963" spans="1:1">
      <c r="A6963">
        <v>123129</v>
      </c>
    </row>
    <row r="6964" spans="1:1">
      <c r="A6964">
        <v>123137</v>
      </c>
    </row>
    <row r="6965" spans="1:1">
      <c r="A6965">
        <v>123145</v>
      </c>
    </row>
    <row r="6966" spans="1:1">
      <c r="A6966">
        <v>123153</v>
      </c>
    </row>
    <row r="6967" spans="1:1">
      <c r="A6967">
        <v>123161</v>
      </c>
    </row>
    <row r="6968" spans="1:1">
      <c r="A6968">
        <v>123170</v>
      </c>
    </row>
    <row r="6969" spans="1:1">
      <c r="A6969">
        <v>123188</v>
      </c>
    </row>
    <row r="6970" spans="1:1">
      <c r="A6970">
        <v>123196</v>
      </c>
    </row>
    <row r="6971" spans="1:1">
      <c r="A6971">
        <v>123200</v>
      </c>
    </row>
    <row r="6972" spans="1:1">
      <c r="A6972">
        <v>123218</v>
      </c>
    </row>
    <row r="6973" spans="1:1">
      <c r="A6973">
        <v>123234</v>
      </c>
    </row>
    <row r="6974" spans="1:1">
      <c r="A6974">
        <v>123242</v>
      </c>
    </row>
    <row r="6975" spans="1:1">
      <c r="A6975">
        <v>123250</v>
      </c>
    </row>
    <row r="6976" spans="1:1">
      <c r="A6976">
        <v>123269</v>
      </c>
    </row>
    <row r="6977" spans="1:1">
      <c r="A6977">
        <v>123277</v>
      </c>
    </row>
    <row r="6978" spans="1:1">
      <c r="A6978">
        <v>123285</v>
      </c>
    </row>
    <row r="6979" spans="1:1">
      <c r="A6979">
        <v>123293</v>
      </c>
    </row>
    <row r="6980" spans="1:1">
      <c r="A6980">
        <v>123307</v>
      </c>
    </row>
    <row r="6981" spans="1:1">
      <c r="A6981">
        <v>123315</v>
      </c>
    </row>
    <row r="6982" spans="1:1">
      <c r="A6982">
        <v>123323</v>
      </c>
    </row>
    <row r="6983" spans="1:1">
      <c r="A6983">
        <v>123331</v>
      </c>
    </row>
    <row r="6984" spans="1:1">
      <c r="A6984">
        <v>123340</v>
      </c>
    </row>
    <row r="6985" spans="1:1">
      <c r="A6985">
        <v>123366</v>
      </c>
    </row>
    <row r="6986" spans="1:1">
      <c r="A6986">
        <v>123374</v>
      </c>
    </row>
    <row r="6987" spans="1:1">
      <c r="A6987">
        <v>123382</v>
      </c>
    </row>
    <row r="6988" spans="1:1">
      <c r="A6988">
        <v>123390</v>
      </c>
    </row>
    <row r="6989" spans="1:1">
      <c r="A6989">
        <v>123404</v>
      </c>
    </row>
    <row r="6990" spans="1:1">
      <c r="A6990">
        <v>123412</v>
      </c>
    </row>
    <row r="6991" spans="1:1">
      <c r="A6991">
        <v>123420</v>
      </c>
    </row>
    <row r="6992" spans="1:1">
      <c r="A6992">
        <v>123439</v>
      </c>
    </row>
    <row r="6993" spans="1:1">
      <c r="A6993">
        <v>123447</v>
      </c>
    </row>
    <row r="6994" spans="1:1">
      <c r="A6994">
        <v>123463</v>
      </c>
    </row>
    <row r="6995" spans="1:1">
      <c r="A6995">
        <v>123471</v>
      </c>
    </row>
    <row r="6996" spans="1:1">
      <c r="A6996">
        <v>123480</v>
      </c>
    </row>
    <row r="6997" spans="1:1">
      <c r="A6997">
        <v>123498</v>
      </c>
    </row>
    <row r="6998" spans="1:1">
      <c r="A6998">
        <v>123501</v>
      </c>
    </row>
    <row r="6999" spans="1:1">
      <c r="A6999">
        <v>123510</v>
      </c>
    </row>
    <row r="7000" spans="1:1">
      <c r="A7000">
        <v>123528</v>
      </c>
    </row>
    <row r="7001" spans="1:1">
      <c r="A7001">
        <v>123536</v>
      </c>
    </row>
    <row r="7002" spans="1:1">
      <c r="A7002">
        <v>123544</v>
      </c>
    </row>
    <row r="7003" spans="1:1">
      <c r="A7003">
        <v>123552</v>
      </c>
    </row>
    <row r="7004" spans="1:1">
      <c r="A7004">
        <v>123560</v>
      </c>
    </row>
    <row r="7005" spans="1:1">
      <c r="A7005">
        <v>123579</v>
      </c>
    </row>
    <row r="7006" spans="1:1">
      <c r="A7006">
        <v>123587</v>
      </c>
    </row>
    <row r="7007" spans="1:1">
      <c r="A7007">
        <v>123595</v>
      </c>
    </row>
    <row r="7008" spans="1:1">
      <c r="A7008">
        <v>123609</v>
      </c>
    </row>
    <row r="7009" spans="1:1">
      <c r="A7009">
        <v>123617</v>
      </c>
    </row>
    <row r="7010" spans="1:1">
      <c r="A7010">
        <v>123633</v>
      </c>
    </row>
    <row r="7011" spans="1:1">
      <c r="A7011">
        <v>123641</v>
      </c>
    </row>
    <row r="7012" spans="1:1">
      <c r="A7012">
        <v>123650</v>
      </c>
    </row>
    <row r="7013" spans="1:1">
      <c r="A7013">
        <v>123668</v>
      </c>
    </row>
    <row r="7014" spans="1:1">
      <c r="A7014">
        <v>123676</v>
      </c>
    </row>
    <row r="7015" spans="1:1">
      <c r="A7015">
        <v>123684</v>
      </c>
    </row>
    <row r="7016" spans="1:1">
      <c r="A7016">
        <v>123692</v>
      </c>
    </row>
    <row r="7017" spans="1:1">
      <c r="A7017">
        <v>123706</v>
      </c>
    </row>
    <row r="7018" spans="1:1">
      <c r="A7018">
        <v>123714</v>
      </c>
    </row>
    <row r="7019" spans="1:1">
      <c r="A7019">
        <v>123722</v>
      </c>
    </row>
    <row r="7020" spans="1:1">
      <c r="A7020">
        <v>123730</v>
      </c>
    </row>
    <row r="7021" spans="1:1">
      <c r="A7021">
        <v>123749</v>
      </c>
    </row>
    <row r="7022" spans="1:1">
      <c r="A7022">
        <v>123757</v>
      </c>
    </row>
    <row r="7023" spans="1:1">
      <c r="A7023">
        <v>123765</v>
      </c>
    </row>
    <row r="7024" spans="1:1">
      <c r="A7024">
        <v>123773</v>
      </c>
    </row>
    <row r="7025" spans="1:1">
      <c r="A7025">
        <v>123781</v>
      </c>
    </row>
    <row r="7026" spans="1:1">
      <c r="A7026">
        <v>123790</v>
      </c>
    </row>
    <row r="7027" spans="1:1">
      <c r="A7027">
        <v>123803</v>
      </c>
    </row>
    <row r="7028" spans="1:1">
      <c r="A7028">
        <v>123811</v>
      </c>
    </row>
    <row r="7029" spans="1:1">
      <c r="A7029">
        <v>123820</v>
      </c>
    </row>
    <row r="7030" spans="1:1">
      <c r="A7030">
        <v>123838</v>
      </c>
    </row>
    <row r="7031" spans="1:1">
      <c r="A7031">
        <v>123846</v>
      </c>
    </row>
    <row r="7032" spans="1:1">
      <c r="A7032">
        <v>123854</v>
      </c>
    </row>
    <row r="7033" spans="1:1">
      <c r="A7033">
        <v>123862</v>
      </c>
    </row>
    <row r="7034" spans="1:1">
      <c r="A7034">
        <v>123870</v>
      </c>
    </row>
    <row r="7035" spans="1:1">
      <c r="A7035">
        <v>123889</v>
      </c>
    </row>
    <row r="7036" spans="1:1">
      <c r="A7036">
        <v>123897</v>
      </c>
    </row>
    <row r="7037" spans="1:1">
      <c r="A7037">
        <v>123900</v>
      </c>
    </row>
    <row r="7038" spans="1:1">
      <c r="A7038">
        <v>123919</v>
      </c>
    </row>
    <row r="7039" spans="1:1">
      <c r="A7039">
        <v>123927</v>
      </c>
    </row>
    <row r="7040" spans="1:1">
      <c r="A7040">
        <v>123935</v>
      </c>
    </row>
    <row r="7041" spans="1:1">
      <c r="A7041">
        <v>123943</v>
      </c>
    </row>
    <row r="7042" spans="1:1">
      <c r="A7042">
        <v>123951</v>
      </c>
    </row>
    <row r="7043" spans="1:1">
      <c r="A7043">
        <v>123960</v>
      </c>
    </row>
    <row r="7044" spans="1:1">
      <c r="A7044">
        <v>123978</v>
      </c>
    </row>
    <row r="7045" spans="1:1">
      <c r="A7045">
        <v>123986</v>
      </c>
    </row>
    <row r="7046" spans="1:1">
      <c r="A7046">
        <v>123994</v>
      </c>
    </row>
    <row r="7047" spans="1:1">
      <c r="A7047">
        <v>124001</v>
      </c>
    </row>
    <row r="7048" spans="1:1">
      <c r="A7048">
        <v>124010</v>
      </c>
    </row>
    <row r="7049" spans="1:1">
      <c r="A7049">
        <v>124028</v>
      </c>
    </row>
    <row r="7050" spans="1:1">
      <c r="A7050">
        <v>124036</v>
      </c>
    </row>
    <row r="7051" spans="1:1">
      <c r="A7051">
        <v>124044</v>
      </c>
    </row>
    <row r="7052" spans="1:1">
      <c r="A7052">
        <v>124052</v>
      </c>
    </row>
    <row r="7053" spans="1:1">
      <c r="A7053">
        <v>124060</v>
      </c>
    </row>
    <row r="7054" spans="1:1">
      <c r="A7054">
        <v>124079</v>
      </c>
    </row>
    <row r="7055" spans="1:1">
      <c r="A7055">
        <v>124087</v>
      </c>
    </row>
    <row r="7056" spans="1:1">
      <c r="A7056">
        <v>124095</v>
      </c>
    </row>
    <row r="7057" spans="1:1">
      <c r="A7057">
        <v>124109</v>
      </c>
    </row>
    <row r="7058" spans="1:1">
      <c r="A7058">
        <v>124117</v>
      </c>
    </row>
    <row r="7059" spans="1:1">
      <c r="A7059">
        <v>124125</v>
      </c>
    </row>
    <row r="7060" spans="1:1">
      <c r="A7060">
        <v>124133</v>
      </c>
    </row>
    <row r="7061" spans="1:1">
      <c r="A7061">
        <v>124141</v>
      </c>
    </row>
    <row r="7062" spans="1:1">
      <c r="A7062">
        <v>124150</v>
      </c>
    </row>
    <row r="7063" spans="1:1">
      <c r="A7063">
        <v>124168</v>
      </c>
    </row>
    <row r="7064" spans="1:1">
      <c r="A7064">
        <v>124176</v>
      </c>
    </row>
    <row r="7065" spans="1:1">
      <c r="A7065">
        <v>124184</v>
      </c>
    </row>
    <row r="7066" spans="1:1">
      <c r="A7066">
        <v>124192</v>
      </c>
    </row>
    <row r="7067" spans="1:1">
      <c r="A7067">
        <v>124206</v>
      </c>
    </row>
    <row r="7068" spans="1:1">
      <c r="A7068">
        <v>124230</v>
      </c>
    </row>
    <row r="7069" spans="1:1">
      <c r="A7069">
        <v>124281</v>
      </c>
    </row>
    <row r="7070" spans="1:1">
      <c r="A7070">
        <v>124290</v>
      </c>
    </row>
    <row r="7071" spans="1:1">
      <c r="A7071">
        <v>124303</v>
      </c>
    </row>
    <row r="7072" spans="1:1">
      <c r="A7072">
        <v>124311</v>
      </c>
    </row>
    <row r="7073" spans="1:1">
      <c r="A7073">
        <v>124320</v>
      </c>
    </row>
    <row r="7074" spans="1:1">
      <c r="A7074">
        <v>124338</v>
      </c>
    </row>
    <row r="7075" spans="1:1">
      <c r="A7075">
        <v>124346</v>
      </c>
    </row>
    <row r="7076" spans="1:1">
      <c r="A7076">
        <v>124354</v>
      </c>
    </row>
    <row r="7077" spans="1:1">
      <c r="A7077">
        <v>124362</v>
      </c>
    </row>
    <row r="7078" spans="1:1">
      <c r="A7078">
        <v>124370</v>
      </c>
    </row>
    <row r="7079" spans="1:1">
      <c r="A7079">
        <v>124389</v>
      </c>
    </row>
    <row r="7080" spans="1:1">
      <c r="A7080">
        <v>124397</v>
      </c>
    </row>
    <row r="7081" spans="1:1">
      <c r="A7081">
        <v>124443</v>
      </c>
    </row>
    <row r="7082" spans="1:1">
      <c r="A7082">
        <v>124451</v>
      </c>
    </row>
    <row r="7083" spans="1:1">
      <c r="A7083">
        <v>124460</v>
      </c>
    </row>
    <row r="7084" spans="1:1">
      <c r="A7084">
        <v>124478</v>
      </c>
    </row>
    <row r="7085" spans="1:1">
      <c r="A7085">
        <v>124486</v>
      </c>
    </row>
    <row r="7086" spans="1:1">
      <c r="A7086">
        <v>124494</v>
      </c>
    </row>
    <row r="7087" spans="1:1">
      <c r="A7087">
        <v>124508</v>
      </c>
    </row>
    <row r="7088" spans="1:1">
      <c r="A7088">
        <v>124516</v>
      </c>
    </row>
    <row r="7089" spans="1:1">
      <c r="A7089">
        <v>124524</v>
      </c>
    </row>
    <row r="7090" spans="1:1">
      <c r="A7090">
        <v>124532</v>
      </c>
    </row>
    <row r="7091" spans="1:1">
      <c r="A7091">
        <v>124540</v>
      </c>
    </row>
    <row r="7092" spans="1:1">
      <c r="A7092">
        <v>124559</v>
      </c>
    </row>
    <row r="7093" spans="1:1">
      <c r="A7093">
        <v>124567</v>
      </c>
    </row>
    <row r="7094" spans="1:1">
      <c r="A7094">
        <v>124575</v>
      </c>
    </row>
    <row r="7095" spans="1:1">
      <c r="A7095">
        <v>124591</v>
      </c>
    </row>
    <row r="7096" spans="1:1">
      <c r="A7096">
        <v>124605</v>
      </c>
    </row>
    <row r="7097" spans="1:1">
      <c r="A7097">
        <v>124613</v>
      </c>
    </row>
    <row r="7098" spans="1:1">
      <c r="A7098">
        <v>124621</v>
      </c>
    </row>
    <row r="7099" spans="1:1">
      <c r="A7099">
        <v>124630</v>
      </c>
    </row>
    <row r="7100" spans="1:1">
      <c r="A7100">
        <v>124648</v>
      </c>
    </row>
    <row r="7101" spans="1:1">
      <c r="A7101">
        <v>124656</v>
      </c>
    </row>
    <row r="7102" spans="1:1">
      <c r="A7102">
        <v>124664</v>
      </c>
    </row>
    <row r="7103" spans="1:1">
      <c r="A7103">
        <v>124672</v>
      </c>
    </row>
    <row r="7104" spans="1:1">
      <c r="A7104">
        <v>124680</v>
      </c>
    </row>
    <row r="7105" spans="1:1">
      <c r="A7105">
        <v>124699</v>
      </c>
    </row>
    <row r="7106" spans="1:1">
      <c r="A7106">
        <v>124702</v>
      </c>
    </row>
    <row r="7107" spans="1:1">
      <c r="A7107">
        <v>124729</v>
      </c>
    </row>
    <row r="7108" spans="1:1">
      <c r="A7108">
        <v>124737</v>
      </c>
    </row>
    <row r="7109" spans="1:1">
      <c r="A7109">
        <v>124745</v>
      </c>
    </row>
    <row r="7110" spans="1:1">
      <c r="A7110">
        <v>124753</v>
      </c>
    </row>
    <row r="7111" spans="1:1">
      <c r="A7111">
        <v>124761</v>
      </c>
    </row>
    <row r="7112" spans="1:1">
      <c r="A7112">
        <v>124770</v>
      </c>
    </row>
    <row r="7113" spans="1:1">
      <c r="A7113">
        <v>124788</v>
      </c>
    </row>
    <row r="7114" spans="1:1">
      <c r="A7114">
        <v>124796</v>
      </c>
    </row>
    <row r="7115" spans="1:1">
      <c r="A7115">
        <v>124800</v>
      </c>
    </row>
    <row r="7116" spans="1:1">
      <c r="A7116">
        <v>124818</v>
      </c>
    </row>
    <row r="7117" spans="1:1">
      <c r="A7117">
        <v>124826</v>
      </c>
    </row>
    <row r="7118" spans="1:1">
      <c r="A7118">
        <v>124834</v>
      </c>
    </row>
    <row r="7119" spans="1:1">
      <c r="A7119">
        <v>124842</v>
      </c>
    </row>
    <row r="7120" spans="1:1">
      <c r="A7120">
        <v>124850</v>
      </c>
    </row>
    <row r="7121" spans="1:1">
      <c r="A7121">
        <v>124869</v>
      </c>
    </row>
    <row r="7122" spans="1:1">
      <c r="A7122">
        <v>124893</v>
      </c>
    </row>
    <row r="7123" spans="1:1">
      <c r="A7123">
        <v>124907</v>
      </c>
    </row>
    <row r="7124" spans="1:1">
      <c r="A7124">
        <v>124915</v>
      </c>
    </row>
    <row r="7125" spans="1:1">
      <c r="A7125">
        <v>124923</v>
      </c>
    </row>
    <row r="7126" spans="1:1">
      <c r="A7126">
        <v>124931</v>
      </c>
    </row>
    <row r="7127" spans="1:1">
      <c r="A7127">
        <v>124940</v>
      </c>
    </row>
    <row r="7128" spans="1:1">
      <c r="A7128">
        <v>124958</v>
      </c>
    </row>
    <row r="7129" spans="1:1">
      <c r="A7129">
        <v>124966</v>
      </c>
    </row>
    <row r="7130" spans="1:1">
      <c r="A7130">
        <v>124974</v>
      </c>
    </row>
    <row r="7131" spans="1:1">
      <c r="A7131">
        <v>124982</v>
      </c>
    </row>
    <row r="7132" spans="1:1">
      <c r="A7132">
        <v>124990</v>
      </c>
    </row>
    <row r="7133" spans="1:1">
      <c r="A7133">
        <v>125008</v>
      </c>
    </row>
    <row r="7134" spans="1:1">
      <c r="A7134">
        <v>125016</v>
      </c>
    </row>
    <row r="7135" spans="1:1">
      <c r="A7135">
        <v>125024</v>
      </c>
    </row>
    <row r="7136" spans="1:1">
      <c r="A7136">
        <v>125032</v>
      </c>
    </row>
    <row r="7137" spans="1:1">
      <c r="A7137">
        <v>125040</v>
      </c>
    </row>
    <row r="7138" spans="1:1">
      <c r="A7138">
        <v>125059</v>
      </c>
    </row>
    <row r="7139" spans="1:1">
      <c r="A7139">
        <v>125067</v>
      </c>
    </row>
    <row r="7140" spans="1:1">
      <c r="A7140">
        <v>125075</v>
      </c>
    </row>
    <row r="7141" spans="1:1">
      <c r="A7141">
        <v>125083</v>
      </c>
    </row>
    <row r="7142" spans="1:1">
      <c r="A7142">
        <v>125091</v>
      </c>
    </row>
    <row r="7143" spans="1:1">
      <c r="A7143">
        <v>125105</v>
      </c>
    </row>
    <row r="7144" spans="1:1">
      <c r="A7144">
        <v>125113</v>
      </c>
    </row>
    <row r="7145" spans="1:1">
      <c r="A7145">
        <v>125121</v>
      </c>
    </row>
    <row r="7146" spans="1:1">
      <c r="A7146">
        <v>125130</v>
      </c>
    </row>
    <row r="7147" spans="1:1">
      <c r="A7147">
        <v>125148</v>
      </c>
    </row>
    <row r="7148" spans="1:1">
      <c r="A7148">
        <v>125156</v>
      </c>
    </row>
    <row r="7149" spans="1:1">
      <c r="A7149">
        <v>125164</v>
      </c>
    </row>
    <row r="7150" spans="1:1">
      <c r="A7150">
        <v>125202</v>
      </c>
    </row>
    <row r="7151" spans="1:1">
      <c r="A7151">
        <v>125229</v>
      </c>
    </row>
    <row r="7152" spans="1:1">
      <c r="A7152">
        <v>125237</v>
      </c>
    </row>
    <row r="7153" spans="1:1">
      <c r="A7153">
        <v>125245</v>
      </c>
    </row>
    <row r="7154" spans="1:1">
      <c r="A7154">
        <v>125253</v>
      </c>
    </row>
    <row r="7155" spans="1:1">
      <c r="A7155">
        <v>125261</v>
      </c>
    </row>
    <row r="7156" spans="1:1">
      <c r="A7156">
        <v>125270</v>
      </c>
    </row>
    <row r="7157" spans="1:1">
      <c r="A7157">
        <v>125288</v>
      </c>
    </row>
    <row r="7158" spans="1:1">
      <c r="A7158">
        <v>125296</v>
      </c>
    </row>
    <row r="7159" spans="1:1">
      <c r="A7159">
        <v>125318</v>
      </c>
    </row>
    <row r="7160" spans="1:1">
      <c r="A7160">
        <v>125326</v>
      </c>
    </row>
    <row r="7161" spans="1:1">
      <c r="A7161">
        <v>125334</v>
      </c>
    </row>
    <row r="7162" spans="1:1">
      <c r="A7162">
        <v>125342</v>
      </c>
    </row>
    <row r="7163" spans="1:1">
      <c r="A7163">
        <v>125350</v>
      </c>
    </row>
    <row r="7164" spans="1:1">
      <c r="A7164">
        <v>125369</v>
      </c>
    </row>
    <row r="7165" spans="1:1">
      <c r="A7165">
        <v>125377</v>
      </c>
    </row>
    <row r="7166" spans="1:1">
      <c r="A7166">
        <v>125385</v>
      </c>
    </row>
    <row r="7167" spans="1:1">
      <c r="A7167">
        <v>125393</v>
      </c>
    </row>
    <row r="7168" spans="1:1">
      <c r="A7168">
        <v>125407</v>
      </c>
    </row>
    <row r="7169" spans="1:1">
      <c r="A7169">
        <v>125415</v>
      </c>
    </row>
    <row r="7170" spans="1:1">
      <c r="A7170">
        <v>125423</v>
      </c>
    </row>
    <row r="7171" spans="1:1">
      <c r="A7171">
        <v>125431</v>
      </c>
    </row>
    <row r="7172" spans="1:1">
      <c r="A7172">
        <v>125440</v>
      </c>
    </row>
    <row r="7173" spans="1:1">
      <c r="A7173">
        <v>125458</v>
      </c>
    </row>
    <row r="7174" spans="1:1">
      <c r="A7174">
        <v>125466</v>
      </c>
    </row>
    <row r="7175" spans="1:1">
      <c r="A7175">
        <v>125474</v>
      </c>
    </row>
    <row r="7176" spans="1:1">
      <c r="A7176">
        <v>125504</v>
      </c>
    </row>
    <row r="7177" spans="1:1">
      <c r="A7177">
        <v>125512</v>
      </c>
    </row>
    <row r="7178" spans="1:1">
      <c r="A7178">
        <v>125520</v>
      </c>
    </row>
    <row r="7179" spans="1:1">
      <c r="A7179">
        <v>125539</v>
      </c>
    </row>
    <row r="7180" spans="1:1">
      <c r="A7180">
        <v>125547</v>
      </c>
    </row>
    <row r="7181" spans="1:1">
      <c r="A7181">
        <v>125555</v>
      </c>
    </row>
    <row r="7182" spans="1:1">
      <c r="A7182">
        <v>125563</v>
      </c>
    </row>
    <row r="7183" spans="1:1">
      <c r="A7183">
        <v>125571</v>
      </c>
    </row>
    <row r="7184" spans="1:1">
      <c r="A7184">
        <v>125580</v>
      </c>
    </row>
    <row r="7185" spans="1:1">
      <c r="A7185">
        <v>125598</v>
      </c>
    </row>
    <row r="7186" spans="1:1">
      <c r="A7186">
        <v>125636</v>
      </c>
    </row>
    <row r="7187" spans="1:1">
      <c r="A7187">
        <v>125652</v>
      </c>
    </row>
    <row r="7188" spans="1:1">
      <c r="A7188">
        <v>125660</v>
      </c>
    </row>
    <row r="7189" spans="1:1">
      <c r="A7189">
        <v>125679</v>
      </c>
    </row>
    <row r="7190" spans="1:1">
      <c r="A7190">
        <v>125687</v>
      </c>
    </row>
    <row r="7191" spans="1:1">
      <c r="A7191">
        <v>125695</v>
      </c>
    </row>
    <row r="7192" spans="1:1">
      <c r="A7192">
        <v>125709</v>
      </c>
    </row>
    <row r="7193" spans="1:1">
      <c r="A7193">
        <v>125717</v>
      </c>
    </row>
    <row r="7194" spans="1:1">
      <c r="A7194">
        <v>125725</v>
      </c>
    </row>
    <row r="7195" spans="1:1">
      <c r="A7195">
        <v>125733</v>
      </c>
    </row>
    <row r="7196" spans="1:1">
      <c r="A7196">
        <v>125741</v>
      </c>
    </row>
    <row r="7197" spans="1:1">
      <c r="A7197">
        <v>125750</v>
      </c>
    </row>
    <row r="7198" spans="1:1">
      <c r="A7198">
        <v>125768</v>
      </c>
    </row>
    <row r="7199" spans="1:1">
      <c r="A7199">
        <v>125776</v>
      </c>
    </row>
    <row r="7200" spans="1:1">
      <c r="A7200">
        <v>125792</v>
      </c>
    </row>
    <row r="7201" spans="1:1">
      <c r="A7201">
        <v>125806</v>
      </c>
    </row>
    <row r="7202" spans="1:1">
      <c r="A7202">
        <v>125822</v>
      </c>
    </row>
    <row r="7203" spans="1:1">
      <c r="A7203">
        <v>125830</v>
      </c>
    </row>
    <row r="7204" spans="1:1">
      <c r="A7204">
        <v>125849</v>
      </c>
    </row>
    <row r="7205" spans="1:1">
      <c r="A7205">
        <v>125857</v>
      </c>
    </row>
    <row r="7206" spans="1:1">
      <c r="A7206">
        <v>125865</v>
      </c>
    </row>
    <row r="7207" spans="1:1">
      <c r="A7207">
        <v>125873</v>
      </c>
    </row>
    <row r="7208" spans="1:1">
      <c r="A7208">
        <v>125881</v>
      </c>
    </row>
    <row r="7209" spans="1:1">
      <c r="A7209">
        <v>125890</v>
      </c>
    </row>
    <row r="7210" spans="1:1">
      <c r="A7210">
        <v>125903</v>
      </c>
    </row>
    <row r="7211" spans="1:1">
      <c r="A7211">
        <v>125911</v>
      </c>
    </row>
    <row r="7212" spans="1:1">
      <c r="A7212">
        <v>125920</v>
      </c>
    </row>
    <row r="7213" spans="1:1">
      <c r="A7213">
        <v>125938</v>
      </c>
    </row>
    <row r="7214" spans="1:1">
      <c r="A7214">
        <v>125946</v>
      </c>
    </row>
    <row r="7215" spans="1:1">
      <c r="A7215">
        <v>125954</v>
      </c>
    </row>
    <row r="7216" spans="1:1">
      <c r="A7216">
        <v>125962</v>
      </c>
    </row>
    <row r="7217" spans="1:1">
      <c r="A7217">
        <v>125970</v>
      </c>
    </row>
    <row r="7218" spans="1:1">
      <c r="A7218">
        <v>125989</v>
      </c>
    </row>
    <row r="7219" spans="1:1">
      <c r="A7219">
        <v>126047</v>
      </c>
    </row>
    <row r="7220" spans="1:1">
      <c r="A7220">
        <v>126055</v>
      </c>
    </row>
    <row r="7221" spans="1:1">
      <c r="A7221">
        <v>126063</v>
      </c>
    </row>
    <row r="7222" spans="1:1">
      <c r="A7222">
        <v>126071</v>
      </c>
    </row>
    <row r="7223" spans="1:1">
      <c r="A7223">
        <v>126080</v>
      </c>
    </row>
    <row r="7224" spans="1:1">
      <c r="A7224">
        <v>126098</v>
      </c>
    </row>
    <row r="7225" spans="1:1">
      <c r="A7225">
        <v>126101</v>
      </c>
    </row>
    <row r="7226" spans="1:1">
      <c r="A7226">
        <v>126110</v>
      </c>
    </row>
    <row r="7227" spans="1:1">
      <c r="A7227">
        <v>126128</v>
      </c>
    </row>
    <row r="7228" spans="1:1">
      <c r="A7228">
        <v>126136</v>
      </c>
    </row>
    <row r="7229" spans="1:1">
      <c r="A7229">
        <v>126144</v>
      </c>
    </row>
    <row r="7230" spans="1:1">
      <c r="A7230">
        <v>126152</v>
      </c>
    </row>
    <row r="7231" spans="1:1">
      <c r="A7231">
        <v>126160</v>
      </c>
    </row>
    <row r="7232" spans="1:1">
      <c r="A7232">
        <v>126187</v>
      </c>
    </row>
    <row r="7233" spans="1:1">
      <c r="A7233">
        <v>126195</v>
      </c>
    </row>
    <row r="7234" spans="1:1">
      <c r="A7234">
        <v>126209</v>
      </c>
    </row>
    <row r="7235" spans="1:1">
      <c r="A7235">
        <v>126217</v>
      </c>
    </row>
    <row r="7236" spans="1:1">
      <c r="A7236">
        <v>126225</v>
      </c>
    </row>
    <row r="7237" spans="1:1">
      <c r="A7237">
        <v>126233</v>
      </c>
    </row>
    <row r="7238" spans="1:1">
      <c r="A7238">
        <v>126241</v>
      </c>
    </row>
    <row r="7239" spans="1:1">
      <c r="A7239">
        <v>126250</v>
      </c>
    </row>
    <row r="7240" spans="1:1">
      <c r="A7240">
        <v>126268</v>
      </c>
    </row>
    <row r="7241" spans="1:1">
      <c r="A7241">
        <v>126276</v>
      </c>
    </row>
    <row r="7242" spans="1:1">
      <c r="A7242">
        <v>126284</v>
      </c>
    </row>
    <row r="7243" spans="1:1">
      <c r="A7243">
        <v>126292</v>
      </c>
    </row>
    <row r="7244" spans="1:1">
      <c r="A7244">
        <v>126306</v>
      </c>
    </row>
    <row r="7245" spans="1:1">
      <c r="A7245">
        <v>126314</v>
      </c>
    </row>
    <row r="7246" spans="1:1">
      <c r="A7246">
        <v>126322</v>
      </c>
    </row>
    <row r="7247" spans="1:1">
      <c r="A7247">
        <v>126330</v>
      </c>
    </row>
    <row r="7248" spans="1:1">
      <c r="A7248">
        <v>126349</v>
      </c>
    </row>
    <row r="7249" spans="1:1">
      <c r="A7249">
        <v>126357</v>
      </c>
    </row>
    <row r="7250" spans="1:1">
      <c r="A7250">
        <v>126365</v>
      </c>
    </row>
    <row r="7251" spans="1:1">
      <c r="A7251">
        <v>126373</v>
      </c>
    </row>
    <row r="7252" spans="1:1">
      <c r="A7252">
        <v>126381</v>
      </c>
    </row>
    <row r="7253" spans="1:1">
      <c r="A7253">
        <v>126390</v>
      </c>
    </row>
    <row r="7254" spans="1:1">
      <c r="A7254">
        <v>126403</v>
      </c>
    </row>
    <row r="7255" spans="1:1">
      <c r="A7255">
        <v>126411</v>
      </c>
    </row>
    <row r="7256" spans="1:1">
      <c r="A7256">
        <v>126420</v>
      </c>
    </row>
    <row r="7257" spans="1:1">
      <c r="A7257">
        <v>126438</v>
      </c>
    </row>
    <row r="7258" spans="1:1">
      <c r="A7258">
        <v>126446</v>
      </c>
    </row>
    <row r="7259" spans="1:1">
      <c r="A7259">
        <v>126454</v>
      </c>
    </row>
    <row r="7260" spans="1:1">
      <c r="A7260">
        <v>126462</v>
      </c>
    </row>
    <row r="7261" spans="1:1">
      <c r="A7261">
        <v>126470</v>
      </c>
    </row>
    <row r="7262" spans="1:1">
      <c r="A7262">
        <v>126489</v>
      </c>
    </row>
    <row r="7263" spans="1:1">
      <c r="A7263">
        <v>126497</v>
      </c>
    </row>
    <row r="7264" spans="1:1">
      <c r="A7264">
        <v>126500</v>
      </c>
    </row>
    <row r="7265" spans="1:1">
      <c r="A7265">
        <v>126519</v>
      </c>
    </row>
    <row r="7266" spans="1:1">
      <c r="A7266">
        <v>126527</v>
      </c>
    </row>
    <row r="7267" spans="1:1">
      <c r="A7267">
        <v>126535</v>
      </c>
    </row>
    <row r="7268" spans="1:1">
      <c r="A7268">
        <v>126543</v>
      </c>
    </row>
    <row r="7269" spans="1:1">
      <c r="A7269">
        <v>126551</v>
      </c>
    </row>
    <row r="7270" spans="1:1">
      <c r="A7270">
        <v>126560</v>
      </c>
    </row>
    <row r="7271" spans="1:1">
      <c r="A7271">
        <v>126578</v>
      </c>
    </row>
    <row r="7272" spans="1:1">
      <c r="A7272">
        <v>126586</v>
      </c>
    </row>
    <row r="7273" spans="1:1">
      <c r="A7273">
        <v>126594</v>
      </c>
    </row>
    <row r="7274" spans="1:1">
      <c r="A7274">
        <v>126608</v>
      </c>
    </row>
    <row r="7275" spans="1:1">
      <c r="A7275">
        <v>126632</v>
      </c>
    </row>
    <row r="7276" spans="1:1">
      <c r="A7276">
        <v>126659</v>
      </c>
    </row>
    <row r="7277" spans="1:1">
      <c r="A7277">
        <v>126667</v>
      </c>
    </row>
    <row r="7278" spans="1:1">
      <c r="A7278">
        <v>126675</v>
      </c>
    </row>
    <row r="7279" spans="1:1">
      <c r="A7279">
        <v>126683</v>
      </c>
    </row>
    <row r="7280" spans="1:1">
      <c r="A7280">
        <v>126691</v>
      </c>
    </row>
    <row r="7281" spans="1:1">
      <c r="A7281">
        <v>126705</v>
      </c>
    </row>
    <row r="7282" spans="1:1">
      <c r="A7282">
        <v>126713</v>
      </c>
    </row>
    <row r="7283" spans="1:1">
      <c r="A7283">
        <v>126721</v>
      </c>
    </row>
    <row r="7284" spans="1:1">
      <c r="A7284">
        <v>126730</v>
      </c>
    </row>
    <row r="7285" spans="1:1">
      <c r="A7285">
        <v>126748</v>
      </c>
    </row>
    <row r="7286" spans="1:1">
      <c r="A7286">
        <v>126764</v>
      </c>
    </row>
    <row r="7287" spans="1:1">
      <c r="A7287">
        <v>126772</v>
      </c>
    </row>
    <row r="7288" spans="1:1">
      <c r="A7288">
        <v>126780</v>
      </c>
    </row>
    <row r="7289" spans="1:1">
      <c r="A7289">
        <v>126799</v>
      </c>
    </row>
    <row r="7290" spans="1:1">
      <c r="A7290">
        <v>126802</v>
      </c>
    </row>
    <row r="7291" spans="1:1">
      <c r="A7291">
        <v>126810</v>
      </c>
    </row>
    <row r="7292" spans="1:1">
      <c r="A7292">
        <v>126829</v>
      </c>
    </row>
    <row r="7293" spans="1:1">
      <c r="A7293">
        <v>126837</v>
      </c>
    </row>
    <row r="7294" spans="1:1">
      <c r="A7294">
        <v>126900</v>
      </c>
    </row>
    <row r="7295" spans="1:1">
      <c r="A7295">
        <v>126918</v>
      </c>
    </row>
    <row r="7296" spans="1:1">
      <c r="A7296">
        <v>126926</v>
      </c>
    </row>
    <row r="7297" spans="1:1">
      <c r="A7297">
        <v>126950</v>
      </c>
    </row>
    <row r="7298" spans="1:1">
      <c r="A7298">
        <v>126969</v>
      </c>
    </row>
    <row r="7299" spans="1:1">
      <c r="A7299">
        <v>126985</v>
      </c>
    </row>
    <row r="7300" spans="1:1">
      <c r="A7300">
        <v>126993</v>
      </c>
    </row>
    <row r="7301" spans="1:1">
      <c r="A7301">
        <v>127000</v>
      </c>
    </row>
    <row r="7302" spans="1:1">
      <c r="A7302">
        <v>127027</v>
      </c>
    </row>
    <row r="7303" spans="1:1">
      <c r="A7303">
        <v>127086</v>
      </c>
    </row>
    <row r="7304" spans="1:1">
      <c r="A7304">
        <v>127094</v>
      </c>
    </row>
    <row r="7305" spans="1:1">
      <c r="A7305">
        <v>127108</v>
      </c>
    </row>
    <row r="7306" spans="1:1">
      <c r="A7306">
        <v>127116</v>
      </c>
    </row>
    <row r="7307" spans="1:1">
      <c r="A7307">
        <v>127124</v>
      </c>
    </row>
    <row r="7308" spans="1:1">
      <c r="A7308">
        <v>127132</v>
      </c>
    </row>
    <row r="7309" spans="1:1">
      <c r="A7309">
        <v>127140</v>
      </c>
    </row>
    <row r="7310" spans="1:1">
      <c r="A7310">
        <v>127159</v>
      </c>
    </row>
    <row r="7311" spans="1:1">
      <c r="A7311">
        <v>127167</v>
      </c>
    </row>
    <row r="7312" spans="1:1">
      <c r="A7312">
        <v>127175</v>
      </c>
    </row>
    <row r="7313" spans="1:1">
      <c r="A7313">
        <v>127183</v>
      </c>
    </row>
    <row r="7314" spans="1:1">
      <c r="A7314">
        <v>127191</v>
      </c>
    </row>
    <row r="7315" spans="1:1">
      <c r="A7315">
        <v>127205</v>
      </c>
    </row>
    <row r="7316" spans="1:1">
      <c r="A7316">
        <v>127213</v>
      </c>
    </row>
    <row r="7317" spans="1:1">
      <c r="A7317">
        <v>127221</v>
      </c>
    </row>
    <row r="7318" spans="1:1">
      <c r="A7318">
        <v>127230</v>
      </c>
    </row>
    <row r="7319" spans="1:1">
      <c r="A7319">
        <v>127248</v>
      </c>
    </row>
    <row r="7320" spans="1:1">
      <c r="A7320">
        <v>127256</v>
      </c>
    </row>
    <row r="7321" spans="1:1">
      <c r="A7321">
        <v>127264</v>
      </c>
    </row>
    <row r="7322" spans="1:1">
      <c r="A7322">
        <v>127272</v>
      </c>
    </row>
    <row r="7323" spans="1:1">
      <c r="A7323">
        <v>127280</v>
      </c>
    </row>
    <row r="7324" spans="1:1">
      <c r="A7324">
        <v>127299</v>
      </c>
    </row>
    <row r="7325" spans="1:1">
      <c r="A7325">
        <v>127302</v>
      </c>
    </row>
    <row r="7326" spans="1:1">
      <c r="A7326">
        <v>127310</v>
      </c>
    </row>
    <row r="7327" spans="1:1">
      <c r="A7327">
        <v>127329</v>
      </c>
    </row>
    <row r="7328" spans="1:1">
      <c r="A7328">
        <v>127337</v>
      </c>
    </row>
    <row r="7329" spans="1:1">
      <c r="A7329">
        <v>127345</v>
      </c>
    </row>
    <row r="7330" spans="1:1">
      <c r="A7330">
        <v>127353</v>
      </c>
    </row>
    <row r="7331" spans="1:1">
      <c r="A7331">
        <v>127361</v>
      </c>
    </row>
    <row r="7332" spans="1:1">
      <c r="A7332">
        <v>127370</v>
      </c>
    </row>
    <row r="7333" spans="1:1">
      <c r="A7333">
        <v>127388</v>
      </c>
    </row>
    <row r="7334" spans="1:1">
      <c r="A7334">
        <v>127396</v>
      </c>
    </row>
    <row r="7335" spans="1:1">
      <c r="A7335">
        <v>127400</v>
      </c>
    </row>
    <row r="7336" spans="1:1">
      <c r="A7336">
        <v>127418</v>
      </c>
    </row>
    <row r="7337" spans="1:1">
      <c r="A7337">
        <v>127426</v>
      </c>
    </row>
    <row r="7338" spans="1:1">
      <c r="A7338">
        <v>127434</v>
      </c>
    </row>
    <row r="7339" spans="1:1">
      <c r="A7339">
        <v>127442</v>
      </c>
    </row>
    <row r="7340" spans="1:1">
      <c r="A7340">
        <v>127450</v>
      </c>
    </row>
    <row r="7341" spans="1:1">
      <c r="A7341">
        <v>127469</v>
      </c>
    </row>
    <row r="7342" spans="1:1">
      <c r="A7342">
        <v>127477</v>
      </c>
    </row>
    <row r="7343" spans="1:1">
      <c r="A7343">
        <v>127485</v>
      </c>
    </row>
    <row r="7344" spans="1:1">
      <c r="A7344">
        <v>127493</v>
      </c>
    </row>
    <row r="7345" spans="1:1">
      <c r="A7345">
        <v>127507</v>
      </c>
    </row>
    <row r="7346" spans="1:1">
      <c r="A7346">
        <v>127515</v>
      </c>
    </row>
    <row r="7347" spans="1:1">
      <c r="A7347">
        <v>127523</v>
      </c>
    </row>
    <row r="7348" spans="1:1">
      <c r="A7348">
        <v>127531</v>
      </c>
    </row>
    <row r="7349" spans="1:1">
      <c r="A7349">
        <v>127540</v>
      </c>
    </row>
    <row r="7350" spans="1:1">
      <c r="A7350">
        <v>127558</v>
      </c>
    </row>
    <row r="7351" spans="1:1">
      <c r="A7351">
        <v>127566</v>
      </c>
    </row>
    <row r="7352" spans="1:1">
      <c r="A7352">
        <v>127574</v>
      </c>
    </row>
    <row r="7353" spans="1:1">
      <c r="A7353">
        <v>127582</v>
      </c>
    </row>
    <row r="7354" spans="1:1">
      <c r="A7354">
        <v>127590</v>
      </c>
    </row>
    <row r="7355" spans="1:1">
      <c r="A7355">
        <v>127604</v>
      </c>
    </row>
    <row r="7356" spans="1:1">
      <c r="A7356">
        <v>127612</v>
      </c>
    </row>
    <row r="7357" spans="1:1">
      <c r="A7357">
        <v>127620</v>
      </c>
    </row>
    <row r="7358" spans="1:1">
      <c r="A7358">
        <v>127639</v>
      </c>
    </row>
    <row r="7359" spans="1:1">
      <c r="A7359">
        <v>127647</v>
      </c>
    </row>
    <row r="7360" spans="1:1">
      <c r="A7360">
        <v>127655</v>
      </c>
    </row>
    <row r="7361" spans="1:1">
      <c r="A7361">
        <v>127663</v>
      </c>
    </row>
    <row r="7362" spans="1:1">
      <c r="A7362">
        <v>127671</v>
      </c>
    </row>
    <row r="7363" spans="1:1">
      <c r="A7363">
        <v>127680</v>
      </c>
    </row>
    <row r="7364" spans="1:1">
      <c r="A7364">
        <v>127698</v>
      </c>
    </row>
    <row r="7365" spans="1:1">
      <c r="A7365">
        <v>127701</v>
      </c>
    </row>
    <row r="7366" spans="1:1">
      <c r="A7366">
        <v>127710</v>
      </c>
    </row>
    <row r="7367" spans="1:1">
      <c r="A7367">
        <v>127728</v>
      </c>
    </row>
    <row r="7368" spans="1:1">
      <c r="A7368">
        <v>127736</v>
      </c>
    </row>
    <row r="7369" spans="1:1">
      <c r="A7369">
        <v>127744</v>
      </c>
    </row>
    <row r="7370" spans="1:1">
      <c r="A7370">
        <v>127752</v>
      </c>
    </row>
    <row r="7371" spans="1:1">
      <c r="A7371">
        <v>127760</v>
      </c>
    </row>
    <row r="7372" spans="1:1">
      <c r="A7372">
        <v>127779</v>
      </c>
    </row>
    <row r="7373" spans="1:1">
      <c r="A7373">
        <v>127787</v>
      </c>
    </row>
    <row r="7374" spans="1:1">
      <c r="A7374">
        <v>127795</v>
      </c>
    </row>
    <row r="7375" spans="1:1">
      <c r="A7375">
        <v>127809</v>
      </c>
    </row>
    <row r="7376" spans="1:1">
      <c r="A7376">
        <v>127817</v>
      </c>
    </row>
    <row r="7377" spans="1:1">
      <c r="A7377">
        <v>127825</v>
      </c>
    </row>
    <row r="7378" spans="1:1">
      <c r="A7378">
        <v>127833</v>
      </c>
    </row>
    <row r="7379" spans="1:1">
      <c r="A7379">
        <v>127841</v>
      </c>
    </row>
    <row r="7380" spans="1:1">
      <c r="A7380">
        <v>127850</v>
      </c>
    </row>
    <row r="7381" spans="1:1">
      <c r="A7381">
        <v>127868</v>
      </c>
    </row>
    <row r="7382" spans="1:1">
      <c r="A7382">
        <v>127876</v>
      </c>
    </row>
    <row r="7383" spans="1:1">
      <c r="A7383">
        <v>127884</v>
      </c>
    </row>
    <row r="7384" spans="1:1">
      <c r="A7384">
        <v>127892</v>
      </c>
    </row>
    <row r="7385" spans="1:1">
      <c r="A7385">
        <v>127906</v>
      </c>
    </row>
    <row r="7386" spans="1:1">
      <c r="A7386">
        <v>127914</v>
      </c>
    </row>
    <row r="7387" spans="1:1">
      <c r="A7387">
        <v>127922</v>
      </c>
    </row>
    <row r="7388" spans="1:1">
      <c r="A7388">
        <v>127930</v>
      </c>
    </row>
    <row r="7389" spans="1:1">
      <c r="A7389">
        <v>127949</v>
      </c>
    </row>
    <row r="7390" spans="1:1">
      <c r="A7390">
        <v>127957</v>
      </c>
    </row>
    <row r="7391" spans="1:1">
      <c r="A7391">
        <v>127965</v>
      </c>
    </row>
    <row r="7392" spans="1:1">
      <c r="A7392">
        <v>127973</v>
      </c>
    </row>
    <row r="7393" spans="1:1">
      <c r="A7393">
        <v>127981</v>
      </c>
    </row>
    <row r="7394" spans="1:1">
      <c r="A7394">
        <v>127990</v>
      </c>
    </row>
    <row r="7395" spans="1:1">
      <c r="A7395">
        <v>128007</v>
      </c>
    </row>
    <row r="7396" spans="1:1">
      <c r="A7396">
        <v>128015</v>
      </c>
    </row>
    <row r="7397" spans="1:1">
      <c r="A7397">
        <v>128023</v>
      </c>
    </row>
    <row r="7398" spans="1:1">
      <c r="A7398">
        <v>128031</v>
      </c>
    </row>
    <row r="7399" spans="1:1">
      <c r="A7399">
        <v>128040</v>
      </c>
    </row>
    <row r="7400" spans="1:1">
      <c r="A7400">
        <v>128058</v>
      </c>
    </row>
    <row r="7401" spans="1:1">
      <c r="A7401">
        <v>128066</v>
      </c>
    </row>
    <row r="7402" spans="1:1">
      <c r="A7402">
        <v>128074</v>
      </c>
    </row>
    <row r="7403" spans="1:1">
      <c r="A7403">
        <v>128082</v>
      </c>
    </row>
    <row r="7404" spans="1:1">
      <c r="A7404">
        <v>128090</v>
      </c>
    </row>
    <row r="7405" spans="1:1">
      <c r="A7405">
        <v>128104</v>
      </c>
    </row>
    <row r="7406" spans="1:1">
      <c r="A7406">
        <v>128112</v>
      </c>
    </row>
    <row r="7407" spans="1:1">
      <c r="A7407">
        <v>128120</v>
      </c>
    </row>
    <row r="7408" spans="1:1">
      <c r="A7408">
        <v>128139</v>
      </c>
    </row>
    <row r="7409" spans="1:1">
      <c r="A7409">
        <v>128147</v>
      </c>
    </row>
    <row r="7410" spans="1:1">
      <c r="A7410">
        <v>128155</v>
      </c>
    </row>
    <row r="7411" spans="1:1">
      <c r="A7411">
        <v>128163</v>
      </c>
    </row>
    <row r="7412" spans="1:1">
      <c r="A7412">
        <v>128171</v>
      </c>
    </row>
    <row r="7413" spans="1:1">
      <c r="A7413">
        <v>128180</v>
      </c>
    </row>
    <row r="7414" spans="1:1">
      <c r="A7414">
        <v>128198</v>
      </c>
    </row>
    <row r="7415" spans="1:1">
      <c r="A7415">
        <v>128201</v>
      </c>
    </row>
    <row r="7416" spans="1:1">
      <c r="A7416">
        <v>128210</v>
      </c>
    </row>
    <row r="7417" spans="1:1">
      <c r="A7417">
        <v>128228</v>
      </c>
    </row>
    <row r="7418" spans="1:1">
      <c r="A7418">
        <v>128236</v>
      </c>
    </row>
    <row r="7419" spans="1:1">
      <c r="A7419">
        <v>128244</v>
      </c>
    </row>
    <row r="7420" spans="1:1">
      <c r="A7420">
        <v>128252</v>
      </c>
    </row>
    <row r="7421" spans="1:1">
      <c r="A7421">
        <v>128260</v>
      </c>
    </row>
    <row r="7422" spans="1:1">
      <c r="A7422">
        <v>128279</v>
      </c>
    </row>
    <row r="7423" spans="1:1">
      <c r="A7423">
        <v>128287</v>
      </c>
    </row>
    <row r="7424" spans="1:1">
      <c r="A7424">
        <v>128295</v>
      </c>
    </row>
    <row r="7425" spans="1:1">
      <c r="A7425">
        <v>128309</v>
      </c>
    </row>
    <row r="7426" spans="1:1">
      <c r="A7426">
        <v>128317</v>
      </c>
    </row>
    <row r="7427" spans="1:1">
      <c r="A7427">
        <v>128325</v>
      </c>
    </row>
    <row r="7428" spans="1:1">
      <c r="A7428">
        <v>128333</v>
      </c>
    </row>
    <row r="7429" spans="1:1">
      <c r="A7429">
        <v>128341</v>
      </c>
    </row>
    <row r="7430" spans="1:1">
      <c r="A7430">
        <v>128376</v>
      </c>
    </row>
    <row r="7431" spans="1:1">
      <c r="A7431">
        <v>128384</v>
      </c>
    </row>
    <row r="7432" spans="1:1">
      <c r="A7432">
        <v>128392</v>
      </c>
    </row>
    <row r="7433" spans="1:1">
      <c r="A7433">
        <v>128406</v>
      </c>
    </row>
    <row r="7434" spans="1:1">
      <c r="A7434">
        <v>128414</v>
      </c>
    </row>
    <row r="7435" spans="1:1">
      <c r="A7435">
        <v>128430</v>
      </c>
    </row>
    <row r="7436" spans="1:1">
      <c r="A7436">
        <v>128449</v>
      </c>
    </row>
    <row r="7437" spans="1:1">
      <c r="A7437">
        <v>128457</v>
      </c>
    </row>
    <row r="7438" spans="1:1">
      <c r="A7438">
        <v>128481</v>
      </c>
    </row>
    <row r="7439" spans="1:1">
      <c r="A7439">
        <v>128490</v>
      </c>
    </row>
    <row r="7440" spans="1:1">
      <c r="A7440">
        <v>128503</v>
      </c>
    </row>
    <row r="7441" spans="1:1">
      <c r="A7441">
        <v>128520</v>
      </c>
    </row>
    <row r="7442" spans="1:1">
      <c r="A7442">
        <v>128554</v>
      </c>
    </row>
    <row r="7443" spans="1:1">
      <c r="A7443">
        <v>128562</v>
      </c>
    </row>
    <row r="7444" spans="1:1">
      <c r="A7444">
        <v>128570</v>
      </c>
    </row>
    <row r="7445" spans="1:1">
      <c r="A7445">
        <v>128589</v>
      </c>
    </row>
    <row r="7446" spans="1:1">
      <c r="A7446">
        <v>128597</v>
      </c>
    </row>
    <row r="7447" spans="1:1">
      <c r="A7447">
        <v>128600</v>
      </c>
    </row>
    <row r="7448" spans="1:1">
      <c r="A7448">
        <v>128619</v>
      </c>
    </row>
    <row r="7449" spans="1:1">
      <c r="A7449">
        <v>128627</v>
      </c>
    </row>
    <row r="7450" spans="1:1">
      <c r="A7450">
        <v>128651</v>
      </c>
    </row>
    <row r="7451" spans="1:1">
      <c r="A7451">
        <v>128660</v>
      </c>
    </row>
    <row r="7452" spans="1:1">
      <c r="A7452">
        <v>128694</v>
      </c>
    </row>
    <row r="7453" spans="1:1">
      <c r="A7453">
        <v>128708</v>
      </c>
    </row>
    <row r="7454" spans="1:1">
      <c r="A7454">
        <v>128724</v>
      </c>
    </row>
    <row r="7455" spans="1:1">
      <c r="A7455">
        <v>128732</v>
      </c>
    </row>
    <row r="7456" spans="1:1">
      <c r="A7456">
        <v>128740</v>
      </c>
    </row>
    <row r="7457" spans="1:1">
      <c r="A7457">
        <v>128759</v>
      </c>
    </row>
    <row r="7458" spans="1:1">
      <c r="A7458">
        <v>128767</v>
      </c>
    </row>
    <row r="7459" spans="1:1">
      <c r="A7459">
        <v>128775</v>
      </c>
    </row>
    <row r="7460" spans="1:1">
      <c r="A7460">
        <v>128783</v>
      </c>
    </row>
    <row r="7461" spans="1:1">
      <c r="A7461">
        <v>128791</v>
      </c>
    </row>
    <row r="7462" spans="1:1">
      <c r="A7462">
        <v>128805</v>
      </c>
    </row>
    <row r="7463" spans="1:1">
      <c r="A7463">
        <v>128813</v>
      </c>
    </row>
    <row r="7464" spans="1:1">
      <c r="A7464">
        <v>128830</v>
      </c>
    </row>
    <row r="7465" spans="1:1">
      <c r="A7465">
        <v>128848</v>
      </c>
    </row>
    <row r="7466" spans="1:1">
      <c r="A7466">
        <v>128856</v>
      </c>
    </row>
    <row r="7467" spans="1:1">
      <c r="A7467">
        <v>128880</v>
      </c>
    </row>
    <row r="7468" spans="1:1">
      <c r="A7468">
        <v>128929</v>
      </c>
    </row>
    <row r="7469" spans="1:1">
      <c r="A7469">
        <v>128937</v>
      </c>
    </row>
    <row r="7470" spans="1:1">
      <c r="A7470">
        <v>128945</v>
      </c>
    </row>
    <row r="7471" spans="1:1">
      <c r="A7471">
        <v>128970</v>
      </c>
    </row>
    <row r="7472" spans="1:1">
      <c r="A7472">
        <v>128996</v>
      </c>
    </row>
    <row r="7473" spans="1:1">
      <c r="A7473">
        <v>129003</v>
      </c>
    </row>
    <row r="7474" spans="1:1">
      <c r="A7474">
        <v>129020</v>
      </c>
    </row>
    <row r="7475" spans="1:1">
      <c r="A7475">
        <v>129062</v>
      </c>
    </row>
    <row r="7476" spans="1:1">
      <c r="A7476">
        <v>129070</v>
      </c>
    </row>
    <row r="7477" spans="1:1">
      <c r="A7477">
        <v>129100</v>
      </c>
    </row>
    <row r="7478" spans="1:1">
      <c r="A7478">
        <v>129143</v>
      </c>
    </row>
    <row r="7479" spans="1:1">
      <c r="A7479">
        <v>129160</v>
      </c>
    </row>
    <row r="7480" spans="1:1">
      <c r="A7480">
        <v>129178</v>
      </c>
    </row>
    <row r="7481" spans="1:1">
      <c r="A7481">
        <v>129194</v>
      </c>
    </row>
    <row r="7482" spans="1:1">
      <c r="A7482">
        <v>129224</v>
      </c>
    </row>
    <row r="7483" spans="1:1">
      <c r="A7483">
        <v>129232</v>
      </c>
    </row>
    <row r="7484" spans="1:1">
      <c r="A7484">
        <v>129240</v>
      </c>
    </row>
    <row r="7485" spans="1:1">
      <c r="A7485">
        <v>129267</v>
      </c>
    </row>
    <row r="7486" spans="1:1">
      <c r="A7486">
        <v>129275</v>
      </c>
    </row>
    <row r="7487" spans="1:1">
      <c r="A7487">
        <v>129283</v>
      </c>
    </row>
    <row r="7488" spans="1:1">
      <c r="A7488">
        <v>129305</v>
      </c>
    </row>
    <row r="7489" spans="1:1">
      <c r="A7489">
        <v>129313</v>
      </c>
    </row>
    <row r="7490" spans="1:1">
      <c r="A7490">
        <v>129330</v>
      </c>
    </row>
    <row r="7491" spans="1:1">
      <c r="A7491">
        <v>129364</v>
      </c>
    </row>
    <row r="7492" spans="1:1">
      <c r="A7492">
        <v>129461</v>
      </c>
    </row>
    <row r="7493" spans="1:1">
      <c r="A7493">
        <v>129470</v>
      </c>
    </row>
    <row r="7494" spans="1:1">
      <c r="A7494">
        <v>129488</v>
      </c>
    </row>
    <row r="7495" spans="1:1">
      <c r="A7495">
        <v>129500</v>
      </c>
    </row>
    <row r="7496" spans="1:1">
      <c r="A7496">
        <v>129518</v>
      </c>
    </row>
    <row r="7497" spans="1:1">
      <c r="A7497">
        <v>129526</v>
      </c>
    </row>
    <row r="7498" spans="1:1">
      <c r="A7498">
        <v>129534</v>
      </c>
    </row>
    <row r="7499" spans="1:1">
      <c r="A7499">
        <v>129542</v>
      </c>
    </row>
    <row r="7500" spans="1:1">
      <c r="A7500">
        <v>129550</v>
      </c>
    </row>
    <row r="7501" spans="1:1">
      <c r="A7501">
        <v>129569</v>
      </c>
    </row>
    <row r="7502" spans="1:1">
      <c r="A7502">
        <v>129577</v>
      </c>
    </row>
    <row r="7503" spans="1:1">
      <c r="A7503">
        <v>129585</v>
      </c>
    </row>
    <row r="7504" spans="1:1">
      <c r="A7504">
        <v>129615</v>
      </c>
    </row>
    <row r="7505" spans="1:1">
      <c r="A7505">
        <v>129623</v>
      </c>
    </row>
    <row r="7506" spans="1:1">
      <c r="A7506">
        <v>129640</v>
      </c>
    </row>
    <row r="7507" spans="1:1">
      <c r="A7507">
        <v>129658</v>
      </c>
    </row>
    <row r="7508" spans="1:1">
      <c r="A7508">
        <v>129666</v>
      </c>
    </row>
    <row r="7509" spans="1:1">
      <c r="A7509">
        <v>129674</v>
      </c>
    </row>
    <row r="7510" spans="1:1">
      <c r="A7510">
        <v>129712</v>
      </c>
    </row>
    <row r="7511" spans="1:1">
      <c r="A7511">
        <v>129720</v>
      </c>
    </row>
    <row r="7512" spans="1:1">
      <c r="A7512">
        <v>129739</v>
      </c>
    </row>
    <row r="7513" spans="1:1">
      <c r="A7513">
        <v>129747</v>
      </c>
    </row>
    <row r="7514" spans="1:1">
      <c r="A7514">
        <v>129755</v>
      </c>
    </row>
    <row r="7515" spans="1:1">
      <c r="A7515">
        <v>129780</v>
      </c>
    </row>
    <row r="7516" spans="1:1">
      <c r="A7516">
        <v>129798</v>
      </c>
    </row>
    <row r="7517" spans="1:1">
      <c r="A7517">
        <v>129836</v>
      </c>
    </row>
    <row r="7518" spans="1:1">
      <c r="A7518">
        <v>129844</v>
      </c>
    </row>
    <row r="7519" spans="1:1">
      <c r="A7519">
        <v>129852</v>
      </c>
    </row>
    <row r="7520" spans="1:1">
      <c r="A7520">
        <v>129860</v>
      </c>
    </row>
    <row r="7521" spans="1:1">
      <c r="A7521">
        <v>129879</v>
      </c>
    </row>
    <row r="7522" spans="1:1">
      <c r="A7522">
        <v>129887</v>
      </c>
    </row>
    <row r="7523" spans="1:1">
      <c r="A7523">
        <v>129895</v>
      </c>
    </row>
    <row r="7524" spans="1:1">
      <c r="A7524">
        <v>129909</v>
      </c>
    </row>
    <row r="7525" spans="1:1">
      <c r="A7525">
        <v>129917</v>
      </c>
    </row>
    <row r="7526" spans="1:1">
      <c r="A7526">
        <v>129925</v>
      </c>
    </row>
    <row r="7527" spans="1:1">
      <c r="A7527">
        <v>129933</v>
      </c>
    </row>
    <row r="7528" spans="1:1">
      <c r="A7528">
        <v>129941</v>
      </c>
    </row>
    <row r="7529" spans="1:1">
      <c r="A7529">
        <v>129950</v>
      </c>
    </row>
    <row r="7530" spans="1:1">
      <c r="A7530">
        <v>129968</v>
      </c>
    </row>
    <row r="7531" spans="1:1">
      <c r="A7531">
        <v>129976</v>
      </c>
    </row>
    <row r="7532" spans="1:1">
      <c r="A7532">
        <v>129984</v>
      </c>
    </row>
    <row r="7533" spans="1:1">
      <c r="A7533">
        <v>129992</v>
      </c>
    </row>
    <row r="7534" spans="1:1">
      <c r="A7534">
        <v>130001</v>
      </c>
    </row>
    <row r="7535" spans="1:1">
      <c r="A7535">
        <v>130010</v>
      </c>
    </row>
    <row r="7536" spans="1:1">
      <c r="A7536">
        <v>130028</v>
      </c>
    </row>
    <row r="7537" spans="1:1">
      <c r="A7537">
        <v>130036</v>
      </c>
    </row>
    <row r="7538" spans="1:1">
      <c r="A7538">
        <v>130044</v>
      </c>
    </row>
    <row r="7539" spans="1:1">
      <c r="A7539">
        <v>130052</v>
      </c>
    </row>
    <row r="7540" spans="1:1">
      <c r="A7540">
        <v>130060</v>
      </c>
    </row>
    <row r="7541" spans="1:1">
      <c r="A7541">
        <v>130079</v>
      </c>
    </row>
    <row r="7542" spans="1:1">
      <c r="A7542">
        <v>130087</v>
      </c>
    </row>
    <row r="7543" spans="1:1">
      <c r="A7543">
        <v>130117</v>
      </c>
    </row>
    <row r="7544" spans="1:1">
      <c r="A7544">
        <v>130141</v>
      </c>
    </row>
    <row r="7545" spans="1:1">
      <c r="A7545">
        <v>130150</v>
      </c>
    </row>
    <row r="7546" spans="1:1">
      <c r="A7546">
        <v>130176</v>
      </c>
    </row>
    <row r="7547" spans="1:1">
      <c r="A7547">
        <v>130192</v>
      </c>
    </row>
    <row r="7548" spans="1:1">
      <c r="A7548">
        <v>130222</v>
      </c>
    </row>
    <row r="7549" spans="1:1">
      <c r="A7549">
        <v>130249</v>
      </c>
    </row>
    <row r="7550" spans="1:1">
      <c r="A7550">
        <v>130257</v>
      </c>
    </row>
    <row r="7551" spans="1:1">
      <c r="A7551">
        <v>130281</v>
      </c>
    </row>
    <row r="7552" spans="1:1">
      <c r="A7552">
        <v>130311</v>
      </c>
    </row>
    <row r="7553" spans="1:1">
      <c r="A7553">
        <v>130320</v>
      </c>
    </row>
    <row r="7554" spans="1:1">
      <c r="A7554">
        <v>130338</v>
      </c>
    </row>
    <row r="7555" spans="1:1">
      <c r="A7555">
        <v>130370</v>
      </c>
    </row>
    <row r="7556" spans="1:1">
      <c r="A7556">
        <v>130435</v>
      </c>
    </row>
    <row r="7557" spans="1:1">
      <c r="A7557">
        <v>130443</v>
      </c>
    </row>
    <row r="7558" spans="1:1">
      <c r="A7558">
        <v>130451</v>
      </c>
    </row>
    <row r="7559" spans="1:1">
      <c r="A7559">
        <v>130460</v>
      </c>
    </row>
    <row r="7560" spans="1:1">
      <c r="A7560">
        <v>130478</v>
      </c>
    </row>
    <row r="7561" spans="1:1">
      <c r="A7561">
        <v>130486</v>
      </c>
    </row>
    <row r="7562" spans="1:1">
      <c r="A7562">
        <v>130494</v>
      </c>
    </row>
    <row r="7563" spans="1:1">
      <c r="A7563">
        <v>130508</v>
      </c>
    </row>
    <row r="7564" spans="1:1">
      <c r="A7564">
        <v>130516</v>
      </c>
    </row>
    <row r="7565" spans="1:1">
      <c r="A7565">
        <v>130559</v>
      </c>
    </row>
    <row r="7566" spans="1:1">
      <c r="A7566">
        <v>130567</v>
      </c>
    </row>
    <row r="7567" spans="1:1">
      <c r="A7567">
        <v>130575</v>
      </c>
    </row>
    <row r="7568" spans="1:1">
      <c r="A7568">
        <v>130591</v>
      </c>
    </row>
    <row r="7569" spans="1:1">
      <c r="A7569">
        <v>130605</v>
      </c>
    </row>
    <row r="7570" spans="1:1">
      <c r="A7570">
        <v>130613</v>
      </c>
    </row>
    <row r="7571" spans="1:1">
      <c r="A7571">
        <v>130621</v>
      </c>
    </row>
    <row r="7572" spans="1:1">
      <c r="A7572">
        <v>130630</v>
      </c>
    </row>
    <row r="7573" spans="1:1">
      <c r="A7573">
        <v>130648</v>
      </c>
    </row>
    <row r="7574" spans="1:1">
      <c r="A7574">
        <v>130664</v>
      </c>
    </row>
    <row r="7575" spans="1:1">
      <c r="A7575">
        <v>130680</v>
      </c>
    </row>
    <row r="7576" spans="1:1">
      <c r="A7576">
        <v>130737</v>
      </c>
    </row>
    <row r="7577" spans="1:1">
      <c r="A7577">
        <v>130753</v>
      </c>
    </row>
    <row r="7578" spans="1:1">
      <c r="A7578">
        <v>130770</v>
      </c>
    </row>
    <row r="7579" spans="1:1">
      <c r="A7579">
        <v>130788</v>
      </c>
    </row>
    <row r="7580" spans="1:1">
      <c r="A7580">
        <v>130796</v>
      </c>
    </row>
    <row r="7581" spans="1:1">
      <c r="A7581">
        <v>130818</v>
      </c>
    </row>
    <row r="7582" spans="1:1">
      <c r="A7582">
        <v>130834</v>
      </c>
    </row>
    <row r="7583" spans="1:1">
      <c r="A7583">
        <v>130842</v>
      </c>
    </row>
    <row r="7584" spans="1:1">
      <c r="A7584">
        <v>130850</v>
      </c>
    </row>
    <row r="7585" spans="1:1">
      <c r="A7585">
        <v>130869</v>
      </c>
    </row>
    <row r="7586" spans="1:1">
      <c r="A7586">
        <v>130877</v>
      </c>
    </row>
    <row r="7587" spans="1:1">
      <c r="A7587">
        <v>130885</v>
      </c>
    </row>
    <row r="7588" spans="1:1">
      <c r="A7588">
        <v>130893</v>
      </c>
    </row>
    <row r="7589" spans="1:1">
      <c r="A7589">
        <v>130907</v>
      </c>
    </row>
    <row r="7590" spans="1:1">
      <c r="A7590">
        <v>130915</v>
      </c>
    </row>
    <row r="7591" spans="1:1">
      <c r="A7591">
        <v>130923</v>
      </c>
    </row>
    <row r="7592" spans="1:1">
      <c r="A7592">
        <v>130931</v>
      </c>
    </row>
    <row r="7593" spans="1:1">
      <c r="A7593">
        <v>130940</v>
      </c>
    </row>
    <row r="7594" spans="1:1">
      <c r="A7594">
        <v>130958</v>
      </c>
    </row>
    <row r="7595" spans="1:1">
      <c r="A7595">
        <v>130966</v>
      </c>
    </row>
    <row r="7596" spans="1:1">
      <c r="A7596">
        <v>130974</v>
      </c>
    </row>
    <row r="7597" spans="1:1">
      <c r="A7597">
        <v>130982</v>
      </c>
    </row>
    <row r="7598" spans="1:1">
      <c r="A7598">
        <v>130990</v>
      </c>
    </row>
    <row r="7599" spans="1:1">
      <c r="A7599">
        <v>131008</v>
      </c>
    </row>
    <row r="7600" spans="1:1">
      <c r="A7600">
        <v>131016</v>
      </c>
    </row>
    <row r="7601" spans="1:1">
      <c r="A7601">
        <v>131024</v>
      </c>
    </row>
    <row r="7602" spans="1:1">
      <c r="A7602">
        <v>131032</v>
      </c>
    </row>
    <row r="7603" spans="1:1">
      <c r="A7603">
        <v>131040</v>
      </c>
    </row>
    <row r="7604" spans="1:1">
      <c r="A7604">
        <v>131059</v>
      </c>
    </row>
    <row r="7605" spans="1:1">
      <c r="A7605">
        <v>131067</v>
      </c>
    </row>
    <row r="7606" spans="1:1">
      <c r="A7606">
        <v>131075</v>
      </c>
    </row>
    <row r="7607" spans="1:1">
      <c r="A7607">
        <v>131083</v>
      </c>
    </row>
    <row r="7608" spans="1:1">
      <c r="A7608">
        <v>131091</v>
      </c>
    </row>
    <row r="7609" spans="1:1">
      <c r="A7609">
        <v>131105</v>
      </c>
    </row>
    <row r="7610" spans="1:1">
      <c r="A7610">
        <v>131113</v>
      </c>
    </row>
    <row r="7611" spans="1:1">
      <c r="A7611">
        <v>131121</v>
      </c>
    </row>
    <row r="7612" spans="1:1">
      <c r="A7612">
        <v>131130</v>
      </c>
    </row>
    <row r="7613" spans="1:1">
      <c r="A7613">
        <v>131148</v>
      </c>
    </row>
    <row r="7614" spans="1:1">
      <c r="A7614">
        <v>131156</v>
      </c>
    </row>
    <row r="7615" spans="1:1">
      <c r="A7615">
        <v>131164</v>
      </c>
    </row>
    <row r="7616" spans="1:1">
      <c r="A7616">
        <v>131172</v>
      </c>
    </row>
    <row r="7617" spans="1:1">
      <c r="A7617">
        <v>131180</v>
      </c>
    </row>
    <row r="7618" spans="1:1">
      <c r="A7618">
        <v>131199</v>
      </c>
    </row>
    <row r="7619" spans="1:1">
      <c r="A7619">
        <v>131202</v>
      </c>
    </row>
    <row r="7620" spans="1:1">
      <c r="A7620">
        <v>131210</v>
      </c>
    </row>
    <row r="7621" spans="1:1">
      <c r="A7621">
        <v>131229</v>
      </c>
    </row>
    <row r="7622" spans="1:1">
      <c r="A7622">
        <v>131237</v>
      </c>
    </row>
    <row r="7623" spans="1:1">
      <c r="A7623">
        <v>131245</v>
      </c>
    </row>
    <row r="7624" spans="1:1">
      <c r="A7624">
        <v>131253</v>
      </c>
    </row>
    <row r="7625" spans="1:1">
      <c r="A7625">
        <v>131261</v>
      </c>
    </row>
    <row r="7626" spans="1:1">
      <c r="A7626">
        <v>131270</v>
      </c>
    </row>
    <row r="7627" spans="1:1">
      <c r="A7627">
        <v>131288</v>
      </c>
    </row>
    <row r="7628" spans="1:1">
      <c r="A7628">
        <v>131296</v>
      </c>
    </row>
    <row r="7629" spans="1:1">
      <c r="A7629">
        <v>131300</v>
      </c>
    </row>
    <row r="7630" spans="1:1">
      <c r="A7630">
        <v>131318</v>
      </c>
    </row>
    <row r="7631" spans="1:1">
      <c r="A7631">
        <v>131326</v>
      </c>
    </row>
    <row r="7632" spans="1:1">
      <c r="A7632">
        <v>131334</v>
      </c>
    </row>
    <row r="7633" spans="1:1">
      <c r="A7633">
        <v>131342</v>
      </c>
    </row>
    <row r="7634" spans="1:1">
      <c r="A7634">
        <v>131350</v>
      </c>
    </row>
    <row r="7635" spans="1:1">
      <c r="A7635">
        <v>131369</v>
      </c>
    </row>
    <row r="7636" spans="1:1">
      <c r="A7636">
        <v>131377</v>
      </c>
    </row>
    <row r="7637" spans="1:1">
      <c r="A7637">
        <v>131385</v>
      </c>
    </row>
    <row r="7638" spans="1:1">
      <c r="A7638">
        <v>131393</v>
      </c>
    </row>
    <row r="7639" spans="1:1">
      <c r="A7639">
        <v>131407</v>
      </c>
    </row>
    <row r="7640" spans="1:1">
      <c r="A7640">
        <v>131415</v>
      </c>
    </row>
    <row r="7641" spans="1:1">
      <c r="A7641">
        <v>131423</v>
      </c>
    </row>
    <row r="7642" spans="1:1">
      <c r="A7642">
        <v>131431</v>
      </c>
    </row>
    <row r="7643" spans="1:1">
      <c r="A7643">
        <v>131458</v>
      </c>
    </row>
    <row r="7644" spans="1:1">
      <c r="A7644">
        <v>131466</v>
      </c>
    </row>
    <row r="7645" spans="1:1">
      <c r="A7645">
        <v>131474</v>
      </c>
    </row>
    <row r="7646" spans="1:1">
      <c r="A7646">
        <v>131482</v>
      </c>
    </row>
    <row r="7647" spans="1:1">
      <c r="A7647">
        <v>131490</v>
      </c>
    </row>
    <row r="7648" spans="1:1">
      <c r="A7648">
        <v>131504</v>
      </c>
    </row>
    <row r="7649" spans="1:1">
      <c r="A7649">
        <v>131512</v>
      </c>
    </row>
    <row r="7650" spans="1:1">
      <c r="A7650">
        <v>131520</v>
      </c>
    </row>
    <row r="7651" spans="1:1">
      <c r="A7651">
        <v>131539</v>
      </c>
    </row>
    <row r="7652" spans="1:1">
      <c r="A7652">
        <v>131547</v>
      </c>
    </row>
    <row r="7653" spans="1:1">
      <c r="A7653">
        <v>131555</v>
      </c>
    </row>
    <row r="7654" spans="1:1">
      <c r="A7654">
        <v>131563</v>
      </c>
    </row>
    <row r="7655" spans="1:1">
      <c r="A7655">
        <v>131571</v>
      </c>
    </row>
    <row r="7656" spans="1:1">
      <c r="A7656">
        <v>131580</v>
      </c>
    </row>
    <row r="7657" spans="1:1">
      <c r="A7657">
        <v>131598</v>
      </c>
    </row>
    <row r="7658" spans="1:1">
      <c r="A7658">
        <v>131601</v>
      </c>
    </row>
    <row r="7659" spans="1:1">
      <c r="A7659">
        <v>131610</v>
      </c>
    </row>
    <row r="7660" spans="1:1">
      <c r="A7660">
        <v>131628</v>
      </c>
    </row>
    <row r="7661" spans="1:1">
      <c r="A7661">
        <v>131636</v>
      </c>
    </row>
    <row r="7662" spans="1:1">
      <c r="A7662">
        <v>131644</v>
      </c>
    </row>
    <row r="7663" spans="1:1">
      <c r="A7663">
        <v>131652</v>
      </c>
    </row>
    <row r="7664" spans="1:1">
      <c r="A7664">
        <v>131660</v>
      </c>
    </row>
    <row r="7665" spans="1:1">
      <c r="A7665">
        <v>131679</v>
      </c>
    </row>
    <row r="7666" spans="1:1">
      <c r="A7666">
        <v>131687</v>
      </c>
    </row>
    <row r="7667" spans="1:1">
      <c r="A7667">
        <v>131695</v>
      </c>
    </row>
    <row r="7668" spans="1:1">
      <c r="A7668">
        <v>131709</v>
      </c>
    </row>
    <row r="7669" spans="1:1">
      <c r="A7669">
        <v>131717</v>
      </c>
    </row>
    <row r="7670" spans="1:1">
      <c r="A7670">
        <v>131725</v>
      </c>
    </row>
    <row r="7671" spans="1:1">
      <c r="A7671">
        <v>131733</v>
      </c>
    </row>
    <row r="7672" spans="1:1">
      <c r="A7672">
        <v>131741</v>
      </c>
    </row>
    <row r="7673" spans="1:1">
      <c r="A7673">
        <v>131750</v>
      </c>
    </row>
    <row r="7674" spans="1:1">
      <c r="A7674">
        <v>131768</v>
      </c>
    </row>
    <row r="7675" spans="1:1">
      <c r="A7675">
        <v>131776</v>
      </c>
    </row>
    <row r="7676" spans="1:1">
      <c r="A7676">
        <v>131784</v>
      </c>
    </row>
    <row r="7677" spans="1:1">
      <c r="A7677">
        <v>131792</v>
      </c>
    </row>
    <row r="7678" spans="1:1">
      <c r="A7678">
        <v>131806</v>
      </c>
    </row>
    <row r="7679" spans="1:1">
      <c r="A7679">
        <v>131814</v>
      </c>
    </row>
    <row r="7680" spans="1:1">
      <c r="A7680">
        <v>131822</v>
      </c>
    </row>
    <row r="7681" spans="1:1">
      <c r="A7681">
        <v>131830</v>
      </c>
    </row>
    <row r="7682" spans="1:1">
      <c r="A7682">
        <v>131849</v>
      </c>
    </row>
    <row r="7683" spans="1:1">
      <c r="A7683">
        <v>131857</v>
      </c>
    </row>
    <row r="7684" spans="1:1">
      <c r="A7684">
        <v>131865</v>
      </c>
    </row>
    <row r="7685" spans="1:1">
      <c r="A7685">
        <v>131873</v>
      </c>
    </row>
    <row r="7686" spans="1:1">
      <c r="A7686">
        <v>131881</v>
      </c>
    </row>
    <row r="7687" spans="1:1">
      <c r="A7687">
        <v>131890</v>
      </c>
    </row>
    <row r="7688" spans="1:1">
      <c r="A7688">
        <v>131911</v>
      </c>
    </row>
    <row r="7689" spans="1:1">
      <c r="A7689">
        <v>132012</v>
      </c>
    </row>
    <row r="7690" spans="1:1">
      <c r="A7690">
        <v>132047</v>
      </c>
    </row>
    <row r="7691" spans="1:1">
      <c r="A7691">
        <v>132063</v>
      </c>
    </row>
    <row r="7692" spans="1:1">
      <c r="A7692">
        <v>132080</v>
      </c>
    </row>
    <row r="7693" spans="1:1">
      <c r="A7693">
        <v>132098</v>
      </c>
    </row>
    <row r="7694" spans="1:1">
      <c r="A7694">
        <v>132101</v>
      </c>
    </row>
    <row r="7695" spans="1:1">
      <c r="A7695">
        <v>132110</v>
      </c>
    </row>
    <row r="7696" spans="1:1">
      <c r="A7696">
        <v>132128</v>
      </c>
    </row>
    <row r="7697" spans="1:1">
      <c r="A7697">
        <v>132136</v>
      </c>
    </row>
    <row r="7698" spans="1:1">
      <c r="A7698">
        <v>132144</v>
      </c>
    </row>
    <row r="7699" spans="1:1">
      <c r="A7699">
        <v>132152</v>
      </c>
    </row>
    <row r="7700" spans="1:1">
      <c r="A7700">
        <v>132160</v>
      </c>
    </row>
    <row r="7701" spans="1:1">
      <c r="A7701">
        <v>132179</v>
      </c>
    </row>
    <row r="7702" spans="1:1">
      <c r="A7702">
        <v>132195</v>
      </c>
    </row>
    <row r="7703" spans="1:1">
      <c r="A7703">
        <v>132217</v>
      </c>
    </row>
    <row r="7704" spans="1:1">
      <c r="A7704">
        <v>132225</v>
      </c>
    </row>
    <row r="7705" spans="1:1">
      <c r="A7705">
        <v>132233</v>
      </c>
    </row>
    <row r="7706" spans="1:1">
      <c r="A7706">
        <v>132241</v>
      </c>
    </row>
    <row r="7707" spans="1:1">
      <c r="A7707">
        <v>132250</v>
      </c>
    </row>
    <row r="7708" spans="1:1">
      <c r="A7708">
        <v>132268</v>
      </c>
    </row>
    <row r="7709" spans="1:1">
      <c r="A7709">
        <v>132276</v>
      </c>
    </row>
    <row r="7710" spans="1:1">
      <c r="A7710">
        <v>132284</v>
      </c>
    </row>
    <row r="7711" spans="1:1">
      <c r="A7711">
        <v>132292</v>
      </c>
    </row>
    <row r="7712" spans="1:1">
      <c r="A7712">
        <v>132306</v>
      </c>
    </row>
    <row r="7713" spans="1:1">
      <c r="A7713">
        <v>132314</v>
      </c>
    </row>
    <row r="7714" spans="1:1">
      <c r="A7714">
        <v>132322</v>
      </c>
    </row>
    <row r="7715" spans="1:1">
      <c r="A7715">
        <v>132330</v>
      </c>
    </row>
    <row r="7716" spans="1:1">
      <c r="A7716">
        <v>132349</v>
      </c>
    </row>
    <row r="7717" spans="1:1">
      <c r="A7717">
        <v>132357</v>
      </c>
    </row>
    <row r="7718" spans="1:1">
      <c r="A7718">
        <v>132365</v>
      </c>
    </row>
    <row r="7719" spans="1:1">
      <c r="A7719">
        <v>132373</v>
      </c>
    </row>
    <row r="7720" spans="1:1">
      <c r="A7720">
        <v>132381</v>
      </c>
    </row>
    <row r="7721" spans="1:1">
      <c r="A7721">
        <v>132390</v>
      </c>
    </row>
    <row r="7722" spans="1:1">
      <c r="A7722">
        <v>132403</v>
      </c>
    </row>
    <row r="7723" spans="1:1">
      <c r="A7723">
        <v>132411</v>
      </c>
    </row>
    <row r="7724" spans="1:1">
      <c r="A7724">
        <v>132420</v>
      </c>
    </row>
    <row r="7725" spans="1:1">
      <c r="A7725">
        <v>132438</v>
      </c>
    </row>
    <row r="7726" spans="1:1">
      <c r="A7726">
        <v>132446</v>
      </c>
    </row>
    <row r="7727" spans="1:1">
      <c r="A7727">
        <v>132454</v>
      </c>
    </row>
    <row r="7728" spans="1:1">
      <c r="A7728">
        <v>132462</v>
      </c>
    </row>
    <row r="7729" spans="1:1">
      <c r="A7729">
        <v>132470</v>
      </c>
    </row>
    <row r="7730" spans="1:1">
      <c r="A7730">
        <v>132489</v>
      </c>
    </row>
    <row r="7731" spans="1:1">
      <c r="A7731">
        <v>132497</v>
      </c>
    </row>
    <row r="7732" spans="1:1">
      <c r="A7732">
        <v>132500</v>
      </c>
    </row>
    <row r="7733" spans="1:1">
      <c r="A7733">
        <v>132519</v>
      </c>
    </row>
    <row r="7734" spans="1:1">
      <c r="A7734">
        <v>132527</v>
      </c>
    </row>
    <row r="7735" spans="1:1">
      <c r="A7735">
        <v>132535</v>
      </c>
    </row>
    <row r="7736" spans="1:1">
      <c r="A7736">
        <v>132543</v>
      </c>
    </row>
    <row r="7737" spans="1:1">
      <c r="A7737">
        <v>132551</v>
      </c>
    </row>
    <row r="7738" spans="1:1">
      <c r="A7738">
        <v>132560</v>
      </c>
    </row>
    <row r="7739" spans="1:1">
      <c r="A7739">
        <v>132578</v>
      </c>
    </row>
    <row r="7740" spans="1:1">
      <c r="A7740">
        <v>132586</v>
      </c>
    </row>
    <row r="7741" spans="1:1">
      <c r="A7741">
        <v>132594</v>
      </c>
    </row>
    <row r="7742" spans="1:1">
      <c r="A7742">
        <v>132608</v>
      </c>
    </row>
    <row r="7743" spans="1:1">
      <c r="A7743">
        <v>132616</v>
      </c>
    </row>
    <row r="7744" spans="1:1">
      <c r="A7744">
        <v>132624</v>
      </c>
    </row>
    <row r="7745" spans="1:1">
      <c r="A7745">
        <v>132632</v>
      </c>
    </row>
    <row r="7746" spans="1:1">
      <c r="A7746">
        <v>132640</v>
      </c>
    </row>
    <row r="7747" spans="1:1">
      <c r="A7747">
        <v>132659</v>
      </c>
    </row>
    <row r="7748" spans="1:1">
      <c r="A7748">
        <v>132667</v>
      </c>
    </row>
    <row r="7749" spans="1:1">
      <c r="A7749">
        <v>132675</v>
      </c>
    </row>
    <row r="7750" spans="1:1">
      <c r="A7750">
        <v>132691</v>
      </c>
    </row>
    <row r="7751" spans="1:1">
      <c r="A7751">
        <v>132705</v>
      </c>
    </row>
    <row r="7752" spans="1:1">
      <c r="A7752">
        <v>132713</v>
      </c>
    </row>
    <row r="7753" spans="1:1">
      <c r="A7753">
        <v>132721</v>
      </c>
    </row>
    <row r="7754" spans="1:1">
      <c r="A7754">
        <v>132730</v>
      </c>
    </row>
    <row r="7755" spans="1:1">
      <c r="A7755">
        <v>132748</v>
      </c>
    </row>
    <row r="7756" spans="1:1">
      <c r="A7756">
        <v>132756</v>
      </c>
    </row>
    <row r="7757" spans="1:1">
      <c r="A7757">
        <v>132764</v>
      </c>
    </row>
    <row r="7758" spans="1:1">
      <c r="A7758">
        <v>132772</v>
      </c>
    </row>
    <row r="7759" spans="1:1">
      <c r="A7759">
        <v>132780</v>
      </c>
    </row>
    <row r="7760" spans="1:1">
      <c r="A7760">
        <v>132799</v>
      </c>
    </row>
    <row r="7761" spans="1:1">
      <c r="A7761">
        <v>132802</v>
      </c>
    </row>
    <row r="7762" spans="1:1">
      <c r="A7762">
        <v>132810</v>
      </c>
    </row>
    <row r="7763" spans="1:1">
      <c r="A7763">
        <v>132829</v>
      </c>
    </row>
    <row r="7764" spans="1:1">
      <c r="A7764">
        <v>132837</v>
      </c>
    </row>
    <row r="7765" spans="1:1">
      <c r="A7765">
        <v>132845</v>
      </c>
    </row>
    <row r="7766" spans="1:1">
      <c r="A7766">
        <v>132853</v>
      </c>
    </row>
    <row r="7767" spans="1:1">
      <c r="A7767">
        <v>132861</v>
      </c>
    </row>
    <row r="7768" spans="1:1">
      <c r="A7768">
        <v>132888</v>
      </c>
    </row>
    <row r="7769" spans="1:1">
      <c r="A7769">
        <v>132896</v>
      </c>
    </row>
    <row r="7770" spans="1:1">
      <c r="A7770">
        <v>132900</v>
      </c>
    </row>
    <row r="7771" spans="1:1">
      <c r="A7771">
        <v>132918</v>
      </c>
    </row>
    <row r="7772" spans="1:1">
      <c r="A7772">
        <v>132926</v>
      </c>
    </row>
    <row r="7773" spans="1:1">
      <c r="A7773">
        <v>132934</v>
      </c>
    </row>
    <row r="7774" spans="1:1">
      <c r="A7774">
        <v>132942</v>
      </c>
    </row>
    <row r="7775" spans="1:1">
      <c r="A7775">
        <v>132950</v>
      </c>
    </row>
    <row r="7776" spans="1:1">
      <c r="A7776">
        <v>132969</v>
      </c>
    </row>
    <row r="7777" spans="1:1">
      <c r="A7777">
        <v>132977</v>
      </c>
    </row>
    <row r="7778" spans="1:1">
      <c r="A7778">
        <v>132985</v>
      </c>
    </row>
    <row r="7779" spans="1:1">
      <c r="A7779">
        <v>132993</v>
      </c>
    </row>
    <row r="7780" spans="1:1">
      <c r="A7780">
        <v>133000</v>
      </c>
    </row>
    <row r="7781" spans="1:1">
      <c r="A7781">
        <v>133019</v>
      </c>
    </row>
    <row r="7782" spans="1:1">
      <c r="A7782">
        <v>133027</v>
      </c>
    </row>
    <row r="7783" spans="1:1">
      <c r="A7783">
        <v>133035</v>
      </c>
    </row>
    <row r="7784" spans="1:1">
      <c r="A7784">
        <v>133043</v>
      </c>
    </row>
    <row r="7785" spans="1:1">
      <c r="A7785">
        <v>133051</v>
      </c>
    </row>
    <row r="7786" spans="1:1">
      <c r="A7786">
        <v>133060</v>
      </c>
    </row>
    <row r="7787" spans="1:1">
      <c r="A7787">
        <v>133078</v>
      </c>
    </row>
    <row r="7788" spans="1:1">
      <c r="A7788">
        <v>133086</v>
      </c>
    </row>
    <row r="7789" spans="1:1">
      <c r="A7789">
        <v>133116</v>
      </c>
    </row>
    <row r="7790" spans="1:1">
      <c r="A7790">
        <v>133140</v>
      </c>
    </row>
    <row r="7791" spans="1:1">
      <c r="A7791">
        <v>133159</v>
      </c>
    </row>
    <row r="7792" spans="1:1">
      <c r="A7792">
        <v>133167</v>
      </c>
    </row>
    <row r="7793" spans="1:1">
      <c r="A7793">
        <v>133175</v>
      </c>
    </row>
    <row r="7794" spans="1:1">
      <c r="A7794">
        <v>133183</v>
      </c>
    </row>
    <row r="7795" spans="1:1">
      <c r="A7795">
        <v>133191</v>
      </c>
    </row>
    <row r="7796" spans="1:1">
      <c r="A7796">
        <v>133213</v>
      </c>
    </row>
    <row r="7797" spans="1:1">
      <c r="A7797">
        <v>133221</v>
      </c>
    </row>
    <row r="7798" spans="1:1">
      <c r="A7798">
        <v>133230</v>
      </c>
    </row>
    <row r="7799" spans="1:1">
      <c r="A7799">
        <v>133248</v>
      </c>
    </row>
    <row r="7800" spans="1:1">
      <c r="A7800">
        <v>133256</v>
      </c>
    </row>
    <row r="7801" spans="1:1">
      <c r="A7801">
        <v>133280</v>
      </c>
    </row>
    <row r="7802" spans="1:1">
      <c r="A7802">
        <v>133299</v>
      </c>
    </row>
    <row r="7803" spans="1:1">
      <c r="A7803">
        <v>133302</v>
      </c>
    </row>
    <row r="7804" spans="1:1">
      <c r="A7804">
        <v>133329</v>
      </c>
    </row>
    <row r="7805" spans="1:1">
      <c r="A7805">
        <v>133337</v>
      </c>
    </row>
    <row r="7806" spans="1:1">
      <c r="A7806">
        <v>133361</v>
      </c>
    </row>
    <row r="7807" spans="1:1">
      <c r="A7807">
        <v>133370</v>
      </c>
    </row>
    <row r="7808" spans="1:1">
      <c r="A7808">
        <v>133400</v>
      </c>
    </row>
    <row r="7809" spans="1:1">
      <c r="A7809">
        <v>133434</v>
      </c>
    </row>
    <row r="7810" spans="1:1">
      <c r="A7810">
        <v>133450</v>
      </c>
    </row>
    <row r="7811" spans="1:1">
      <c r="A7811">
        <v>133485</v>
      </c>
    </row>
    <row r="7812" spans="1:1">
      <c r="A7812">
        <v>133493</v>
      </c>
    </row>
    <row r="7813" spans="1:1">
      <c r="A7813">
        <v>133515</v>
      </c>
    </row>
    <row r="7814" spans="1:1">
      <c r="A7814">
        <v>133540</v>
      </c>
    </row>
    <row r="7815" spans="1:1">
      <c r="A7815">
        <v>133574</v>
      </c>
    </row>
    <row r="7816" spans="1:1">
      <c r="A7816">
        <v>133590</v>
      </c>
    </row>
    <row r="7817" spans="1:1">
      <c r="A7817">
        <v>133604</v>
      </c>
    </row>
    <row r="7818" spans="1:1">
      <c r="A7818">
        <v>133612</v>
      </c>
    </row>
    <row r="7819" spans="1:1">
      <c r="A7819">
        <v>133639</v>
      </c>
    </row>
    <row r="7820" spans="1:1">
      <c r="A7820">
        <v>133647</v>
      </c>
    </row>
    <row r="7821" spans="1:1">
      <c r="A7821">
        <v>133663</v>
      </c>
    </row>
    <row r="7822" spans="1:1">
      <c r="A7822">
        <v>133671</v>
      </c>
    </row>
    <row r="7823" spans="1:1">
      <c r="A7823">
        <v>133698</v>
      </c>
    </row>
    <row r="7824" spans="1:1">
      <c r="A7824">
        <v>133710</v>
      </c>
    </row>
    <row r="7825" spans="1:1">
      <c r="A7825">
        <v>133744</v>
      </c>
    </row>
    <row r="7826" spans="1:1">
      <c r="A7826">
        <v>133752</v>
      </c>
    </row>
    <row r="7827" spans="1:1">
      <c r="A7827">
        <v>133809</v>
      </c>
    </row>
    <row r="7828" spans="1:1">
      <c r="A7828">
        <v>133817</v>
      </c>
    </row>
    <row r="7829" spans="1:1">
      <c r="A7829">
        <v>133906</v>
      </c>
    </row>
    <row r="7830" spans="1:1">
      <c r="A7830">
        <v>133949</v>
      </c>
    </row>
    <row r="7831" spans="1:1">
      <c r="A7831">
        <v>133973</v>
      </c>
    </row>
    <row r="7832" spans="1:1">
      <c r="A7832">
        <v>134015</v>
      </c>
    </row>
    <row r="7833" spans="1:1">
      <c r="A7833">
        <v>134023</v>
      </c>
    </row>
    <row r="7834" spans="1:1">
      <c r="A7834">
        <v>134082</v>
      </c>
    </row>
    <row r="7835" spans="1:1">
      <c r="A7835">
        <v>134090</v>
      </c>
    </row>
    <row r="7836" spans="1:1">
      <c r="A7836">
        <v>134112</v>
      </c>
    </row>
    <row r="7837" spans="1:1">
      <c r="A7837">
        <v>134147</v>
      </c>
    </row>
    <row r="7838" spans="1:1">
      <c r="A7838">
        <v>134171</v>
      </c>
    </row>
    <row r="7839" spans="1:1">
      <c r="A7839">
        <v>134210</v>
      </c>
    </row>
    <row r="7840" spans="1:1">
      <c r="A7840">
        <v>134236</v>
      </c>
    </row>
    <row r="7841" spans="1:1">
      <c r="A7841">
        <v>134244</v>
      </c>
    </row>
    <row r="7842" spans="1:1">
      <c r="A7842">
        <v>134252</v>
      </c>
    </row>
    <row r="7843" spans="1:1">
      <c r="A7843">
        <v>134260</v>
      </c>
    </row>
    <row r="7844" spans="1:1">
      <c r="A7844">
        <v>134295</v>
      </c>
    </row>
    <row r="7845" spans="1:1">
      <c r="A7845">
        <v>134317</v>
      </c>
    </row>
    <row r="7846" spans="1:1">
      <c r="A7846">
        <v>134341</v>
      </c>
    </row>
    <row r="7847" spans="1:1">
      <c r="A7847">
        <v>134392</v>
      </c>
    </row>
    <row r="7848" spans="1:1">
      <c r="A7848">
        <v>134414</v>
      </c>
    </row>
    <row r="7849" spans="1:1">
      <c r="A7849">
        <v>134422</v>
      </c>
    </row>
    <row r="7850" spans="1:1">
      <c r="A7850">
        <v>134430</v>
      </c>
    </row>
    <row r="7851" spans="1:1">
      <c r="A7851">
        <v>134449</v>
      </c>
    </row>
    <row r="7852" spans="1:1">
      <c r="A7852">
        <v>134457</v>
      </c>
    </row>
    <row r="7853" spans="1:1">
      <c r="A7853">
        <v>134465</v>
      </c>
    </row>
    <row r="7854" spans="1:1">
      <c r="A7854">
        <v>134473</v>
      </c>
    </row>
    <row r="7855" spans="1:1">
      <c r="A7855">
        <v>134481</v>
      </c>
    </row>
    <row r="7856" spans="1:1">
      <c r="A7856">
        <v>134490</v>
      </c>
    </row>
    <row r="7857" spans="1:1">
      <c r="A7857">
        <v>134503</v>
      </c>
    </row>
    <row r="7858" spans="1:1">
      <c r="A7858">
        <v>134511</v>
      </c>
    </row>
    <row r="7859" spans="1:1">
      <c r="A7859">
        <v>134520</v>
      </c>
    </row>
    <row r="7860" spans="1:1">
      <c r="A7860">
        <v>134538</v>
      </c>
    </row>
    <row r="7861" spans="1:1">
      <c r="A7861">
        <v>134546</v>
      </c>
    </row>
    <row r="7862" spans="1:1">
      <c r="A7862">
        <v>134554</v>
      </c>
    </row>
    <row r="7863" spans="1:1">
      <c r="A7863">
        <v>134562</v>
      </c>
    </row>
    <row r="7864" spans="1:1">
      <c r="A7864">
        <v>134570</v>
      </c>
    </row>
    <row r="7865" spans="1:1">
      <c r="A7865">
        <v>134589</v>
      </c>
    </row>
    <row r="7866" spans="1:1">
      <c r="A7866">
        <v>134597</v>
      </c>
    </row>
    <row r="7867" spans="1:1">
      <c r="A7867">
        <v>134600</v>
      </c>
    </row>
    <row r="7868" spans="1:1">
      <c r="A7868">
        <v>134619</v>
      </c>
    </row>
    <row r="7869" spans="1:1">
      <c r="A7869">
        <v>134627</v>
      </c>
    </row>
    <row r="7870" spans="1:1">
      <c r="A7870">
        <v>134635</v>
      </c>
    </row>
    <row r="7871" spans="1:1">
      <c r="A7871">
        <v>134643</v>
      </c>
    </row>
    <row r="7872" spans="1:1">
      <c r="A7872">
        <v>134651</v>
      </c>
    </row>
    <row r="7873" spans="1:1">
      <c r="A7873">
        <v>134678</v>
      </c>
    </row>
    <row r="7874" spans="1:1">
      <c r="A7874">
        <v>134686</v>
      </c>
    </row>
    <row r="7875" spans="1:1">
      <c r="A7875">
        <v>134694</v>
      </c>
    </row>
    <row r="7876" spans="1:1">
      <c r="A7876">
        <v>134708</v>
      </c>
    </row>
    <row r="7877" spans="1:1">
      <c r="A7877">
        <v>134716</v>
      </c>
    </row>
    <row r="7878" spans="1:1">
      <c r="A7878">
        <v>134724</v>
      </c>
    </row>
    <row r="7879" spans="1:1">
      <c r="A7879">
        <v>134732</v>
      </c>
    </row>
    <row r="7880" spans="1:1">
      <c r="A7880">
        <v>134740</v>
      </c>
    </row>
    <row r="7881" spans="1:1">
      <c r="A7881">
        <v>134759</v>
      </c>
    </row>
    <row r="7882" spans="1:1">
      <c r="A7882">
        <v>134767</v>
      </c>
    </row>
    <row r="7883" spans="1:1">
      <c r="A7883">
        <v>134775</v>
      </c>
    </row>
    <row r="7884" spans="1:1">
      <c r="A7884">
        <v>134783</v>
      </c>
    </row>
    <row r="7885" spans="1:1">
      <c r="A7885">
        <v>134791</v>
      </c>
    </row>
    <row r="7886" spans="1:1">
      <c r="A7886">
        <v>134805</v>
      </c>
    </row>
    <row r="7887" spans="1:1">
      <c r="A7887">
        <v>134813</v>
      </c>
    </row>
    <row r="7888" spans="1:1">
      <c r="A7888">
        <v>134821</v>
      </c>
    </row>
    <row r="7889" spans="1:1">
      <c r="A7889">
        <v>134830</v>
      </c>
    </row>
    <row r="7890" spans="1:1">
      <c r="A7890">
        <v>134848</v>
      </c>
    </row>
    <row r="7891" spans="1:1">
      <c r="A7891">
        <v>134856</v>
      </c>
    </row>
    <row r="7892" spans="1:1">
      <c r="A7892">
        <v>134864</v>
      </c>
    </row>
    <row r="7893" spans="1:1">
      <c r="A7893">
        <v>134872</v>
      </c>
    </row>
    <row r="7894" spans="1:1">
      <c r="A7894">
        <v>134880</v>
      </c>
    </row>
    <row r="7895" spans="1:1">
      <c r="A7895">
        <v>134899</v>
      </c>
    </row>
    <row r="7896" spans="1:1">
      <c r="A7896">
        <v>134902</v>
      </c>
    </row>
    <row r="7897" spans="1:1">
      <c r="A7897">
        <v>134910</v>
      </c>
    </row>
    <row r="7898" spans="1:1">
      <c r="A7898">
        <v>134929</v>
      </c>
    </row>
    <row r="7899" spans="1:1">
      <c r="A7899">
        <v>134953</v>
      </c>
    </row>
    <row r="7900" spans="1:1">
      <c r="A7900">
        <v>134970</v>
      </c>
    </row>
    <row r="7901" spans="1:1">
      <c r="A7901">
        <v>134988</v>
      </c>
    </row>
    <row r="7902" spans="1:1">
      <c r="A7902">
        <v>134996</v>
      </c>
    </row>
    <row r="7903" spans="1:1">
      <c r="A7903">
        <v>135003</v>
      </c>
    </row>
    <row r="7904" spans="1:1">
      <c r="A7904">
        <v>135011</v>
      </c>
    </row>
    <row r="7905" spans="1:1">
      <c r="A7905">
        <v>135020</v>
      </c>
    </row>
    <row r="7906" spans="1:1">
      <c r="A7906">
        <v>135038</v>
      </c>
    </row>
    <row r="7907" spans="1:1">
      <c r="A7907">
        <v>135046</v>
      </c>
    </row>
    <row r="7908" spans="1:1">
      <c r="A7908">
        <v>135054</v>
      </c>
    </row>
    <row r="7909" spans="1:1">
      <c r="A7909">
        <v>135062</v>
      </c>
    </row>
    <row r="7910" spans="1:1">
      <c r="A7910">
        <v>135070</v>
      </c>
    </row>
    <row r="7911" spans="1:1">
      <c r="A7911">
        <v>135089</v>
      </c>
    </row>
    <row r="7912" spans="1:1">
      <c r="A7912">
        <v>135097</v>
      </c>
    </row>
    <row r="7913" spans="1:1">
      <c r="A7913">
        <v>135100</v>
      </c>
    </row>
    <row r="7914" spans="1:1">
      <c r="A7914">
        <v>135119</v>
      </c>
    </row>
    <row r="7915" spans="1:1">
      <c r="A7915">
        <v>135127</v>
      </c>
    </row>
    <row r="7916" spans="1:1">
      <c r="A7916">
        <v>135135</v>
      </c>
    </row>
    <row r="7917" spans="1:1">
      <c r="A7917">
        <v>135143</v>
      </c>
    </row>
    <row r="7918" spans="1:1">
      <c r="A7918">
        <v>135151</v>
      </c>
    </row>
    <row r="7919" spans="1:1">
      <c r="A7919">
        <v>135160</v>
      </c>
    </row>
    <row r="7920" spans="1:1">
      <c r="A7920">
        <v>135178</v>
      </c>
    </row>
    <row r="7921" spans="1:1">
      <c r="A7921">
        <v>135186</v>
      </c>
    </row>
    <row r="7922" spans="1:1">
      <c r="A7922">
        <v>135194</v>
      </c>
    </row>
    <row r="7923" spans="1:1">
      <c r="A7923">
        <v>135208</v>
      </c>
    </row>
    <row r="7924" spans="1:1">
      <c r="A7924">
        <v>135216</v>
      </c>
    </row>
    <row r="7925" spans="1:1">
      <c r="A7925">
        <v>135224</v>
      </c>
    </row>
    <row r="7926" spans="1:1">
      <c r="A7926">
        <v>135232</v>
      </c>
    </row>
    <row r="7927" spans="1:1">
      <c r="A7927">
        <v>135240</v>
      </c>
    </row>
    <row r="7928" spans="1:1">
      <c r="A7928">
        <v>135259</v>
      </c>
    </row>
    <row r="7929" spans="1:1">
      <c r="A7929">
        <v>135267</v>
      </c>
    </row>
    <row r="7930" spans="1:1">
      <c r="A7930">
        <v>135275</v>
      </c>
    </row>
    <row r="7931" spans="1:1">
      <c r="A7931">
        <v>135283</v>
      </c>
    </row>
    <row r="7932" spans="1:1">
      <c r="A7932">
        <v>135291</v>
      </c>
    </row>
    <row r="7933" spans="1:1">
      <c r="A7933">
        <v>135305</v>
      </c>
    </row>
    <row r="7934" spans="1:1">
      <c r="A7934">
        <v>135313</v>
      </c>
    </row>
    <row r="7935" spans="1:1">
      <c r="A7935">
        <v>135321</v>
      </c>
    </row>
    <row r="7936" spans="1:1">
      <c r="A7936">
        <v>135330</v>
      </c>
    </row>
    <row r="7937" spans="1:1">
      <c r="A7937">
        <v>135348</v>
      </c>
    </row>
    <row r="7938" spans="1:1">
      <c r="A7938">
        <v>135356</v>
      </c>
    </row>
    <row r="7939" spans="1:1">
      <c r="A7939">
        <v>135364</v>
      </c>
    </row>
    <row r="7940" spans="1:1">
      <c r="A7940">
        <v>135372</v>
      </c>
    </row>
    <row r="7941" spans="1:1">
      <c r="A7941">
        <v>135380</v>
      </c>
    </row>
    <row r="7942" spans="1:1">
      <c r="A7942">
        <v>135399</v>
      </c>
    </row>
    <row r="7943" spans="1:1">
      <c r="A7943">
        <v>135402</v>
      </c>
    </row>
    <row r="7944" spans="1:1">
      <c r="A7944">
        <v>135410</v>
      </c>
    </row>
    <row r="7945" spans="1:1">
      <c r="A7945">
        <v>135429</v>
      </c>
    </row>
    <row r="7946" spans="1:1">
      <c r="A7946">
        <v>135437</v>
      </c>
    </row>
    <row r="7947" spans="1:1">
      <c r="A7947">
        <v>135445</v>
      </c>
    </row>
    <row r="7948" spans="1:1">
      <c r="A7948">
        <v>135453</v>
      </c>
    </row>
    <row r="7949" spans="1:1">
      <c r="A7949">
        <v>135461</v>
      </c>
    </row>
    <row r="7950" spans="1:1">
      <c r="A7950">
        <v>135470</v>
      </c>
    </row>
    <row r="7951" spans="1:1">
      <c r="A7951">
        <v>135488</v>
      </c>
    </row>
    <row r="7952" spans="1:1">
      <c r="A7952">
        <v>135496</v>
      </c>
    </row>
    <row r="7953" spans="1:1">
      <c r="A7953">
        <v>135500</v>
      </c>
    </row>
    <row r="7954" spans="1:1">
      <c r="A7954">
        <v>135518</v>
      </c>
    </row>
    <row r="7955" spans="1:1">
      <c r="A7955">
        <v>135526</v>
      </c>
    </row>
    <row r="7956" spans="1:1">
      <c r="A7956">
        <v>135534</v>
      </c>
    </row>
    <row r="7957" spans="1:1">
      <c r="A7957">
        <v>135542</v>
      </c>
    </row>
    <row r="7958" spans="1:1">
      <c r="A7958">
        <v>135550</v>
      </c>
    </row>
    <row r="7959" spans="1:1">
      <c r="A7959">
        <v>135569</v>
      </c>
    </row>
    <row r="7960" spans="1:1">
      <c r="A7960">
        <v>135577</v>
      </c>
    </row>
    <row r="7961" spans="1:1">
      <c r="A7961">
        <v>135585</v>
      </c>
    </row>
    <row r="7962" spans="1:1">
      <c r="A7962">
        <v>135593</v>
      </c>
    </row>
    <row r="7963" spans="1:1">
      <c r="A7963">
        <v>135607</v>
      </c>
    </row>
    <row r="7964" spans="1:1">
      <c r="A7964">
        <v>135623</v>
      </c>
    </row>
    <row r="7965" spans="1:1">
      <c r="A7965">
        <v>135640</v>
      </c>
    </row>
    <row r="7966" spans="1:1">
      <c r="A7966">
        <v>135658</v>
      </c>
    </row>
    <row r="7967" spans="1:1">
      <c r="A7967">
        <v>135666</v>
      </c>
    </row>
    <row r="7968" spans="1:1">
      <c r="A7968">
        <v>135690</v>
      </c>
    </row>
    <row r="7969" spans="1:1">
      <c r="A7969">
        <v>135704</v>
      </c>
    </row>
    <row r="7970" spans="1:1">
      <c r="A7970">
        <v>135712</v>
      </c>
    </row>
    <row r="7971" spans="1:1">
      <c r="A7971">
        <v>135720</v>
      </c>
    </row>
    <row r="7972" spans="1:1">
      <c r="A7972">
        <v>135739</v>
      </c>
    </row>
    <row r="7973" spans="1:1">
      <c r="A7973">
        <v>135747</v>
      </c>
    </row>
    <row r="7974" spans="1:1">
      <c r="A7974">
        <v>135755</v>
      </c>
    </row>
    <row r="7975" spans="1:1">
      <c r="A7975">
        <v>135763</v>
      </c>
    </row>
    <row r="7976" spans="1:1">
      <c r="A7976">
        <v>135771</v>
      </c>
    </row>
    <row r="7977" spans="1:1">
      <c r="A7977">
        <v>135780</v>
      </c>
    </row>
    <row r="7978" spans="1:1">
      <c r="A7978">
        <v>135798</v>
      </c>
    </row>
    <row r="7979" spans="1:1">
      <c r="A7979">
        <v>135801</v>
      </c>
    </row>
    <row r="7980" spans="1:1">
      <c r="A7980">
        <v>135828</v>
      </c>
    </row>
    <row r="7981" spans="1:1">
      <c r="A7981">
        <v>135836</v>
      </c>
    </row>
    <row r="7982" spans="1:1">
      <c r="A7982">
        <v>135844</v>
      </c>
    </row>
    <row r="7983" spans="1:1">
      <c r="A7983">
        <v>135879</v>
      </c>
    </row>
    <row r="7984" spans="1:1">
      <c r="A7984">
        <v>135895</v>
      </c>
    </row>
    <row r="7985" spans="1:1">
      <c r="A7985">
        <v>135925</v>
      </c>
    </row>
    <row r="7986" spans="1:1">
      <c r="A7986">
        <v>135933</v>
      </c>
    </row>
    <row r="7987" spans="1:1">
      <c r="A7987">
        <v>135941</v>
      </c>
    </row>
    <row r="7988" spans="1:1">
      <c r="A7988">
        <v>135950</v>
      </c>
    </row>
    <row r="7989" spans="1:1">
      <c r="A7989">
        <v>135968</v>
      </c>
    </row>
    <row r="7990" spans="1:1">
      <c r="A7990">
        <v>135984</v>
      </c>
    </row>
    <row r="7991" spans="1:1">
      <c r="A7991">
        <v>135992</v>
      </c>
    </row>
    <row r="7992" spans="1:1">
      <c r="A7992">
        <v>136000</v>
      </c>
    </row>
    <row r="7993" spans="1:1">
      <c r="A7993">
        <v>136026</v>
      </c>
    </row>
    <row r="7994" spans="1:1">
      <c r="A7994">
        <v>136034</v>
      </c>
    </row>
    <row r="7995" spans="1:1">
      <c r="A7995">
        <v>136069</v>
      </c>
    </row>
    <row r="7996" spans="1:1">
      <c r="A7996">
        <v>136093</v>
      </c>
    </row>
    <row r="7997" spans="1:1">
      <c r="A7997">
        <v>136107</v>
      </c>
    </row>
    <row r="7998" spans="1:1">
      <c r="A7998">
        <v>136131</v>
      </c>
    </row>
    <row r="7999" spans="1:1">
      <c r="A7999">
        <v>136140</v>
      </c>
    </row>
    <row r="8000" spans="1:1">
      <c r="A8000">
        <v>136166</v>
      </c>
    </row>
    <row r="8001" spans="1:1">
      <c r="A8001">
        <v>136182</v>
      </c>
    </row>
    <row r="8002" spans="1:1">
      <c r="A8002">
        <v>136190</v>
      </c>
    </row>
    <row r="8003" spans="1:1">
      <c r="A8003">
        <v>136247</v>
      </c>
    </row>
    <row r="8004" spans="1:1">
      <c r="A8004">
        <v>136280</v>
      </c>
    </row>
    <row r="8005" spans="1:1">
      <c r="A8005">
        <v>136298</v>
      </c>
    </row>
    <row r="8006" spans="1:1">
      <c r="A8006">
        <v>136328</v>
      </c>
    </row>
    <row r="8007" spans="1:1">
      <c r="A8007">
        <v>136336</v>
      </c>
    </row>
    <row r="8008" spans="1:1">
      <c r="A8008">
        <v>136352</v>
      </c>
    </row>
    <row r="8009" spans="1:1">
      <c r="A8009">
        <v>136387</v>
      </c>
    </row>
    <row r="8010" spans="1:1">
      <c r="A8010">
        <v>136425</v>
      </c>
    </row>
    <row r="8011" spans="1:1">
      <c r="A8011">
        <v>136450</v>
      </c>
    </row>
    <row r="8012" spans="1:1">
      <c r="A8012">
        <v>136522</v>
      </c>
    </row>
    <row r="8013" spans="1:1">
      <c r="A8013">
        <v>136530</v>
      </c>
    </row>
    <row r="8014" spans="1:1">
      <c r="A8014">
        <v>136549</v>
      </c>
    </row>
    <row r="8015" spans="1:1">
      <c r="A8015">
        <v>136573</v>
      </c>
    </row>
    <row r="8016" spans="1:1">
      <c r="A8016">
        <v>136581</v>
      </c>
    </row>
    <row r="8017" spans="1:1">
      <c r="A8017">
        <v>136590</v>
      </c>
    </row>
    <row r="8018" spans="1:1">
      <c r="A8018">
        <v>136603</v>
      </c>
    </row>
    <row r="8019" spans="1:1">
      <c r="A8019">
        <v>136611</v>
      </c>
    </row>
    <row r="8020" spans="1:1">
      <c r="A8020">
        <v>136620</v>
      </c>
    </row>
    <row r="8021" spans="1:1">
      <c r="A8021">
        <v>136638</v>
      </c>
    </row>
    <row r="8022" spans="1:1">
      <c r="A8022">
        <v>136646</v>
      </c>
    </row>
    <row r="8023" spans="1:1">
      <c r="A8023">
        <v>136654</v>
      </c>
    </row>
    <row r="8024" spans="1:1">
      <c r="A8024">
        <v>136662</v>
      </c>
    </row>
    <row r="8025" spans="1:1">
      <c r="A8025">
        <v>136670</v>
      </c>
    </row>
    <row r="8026" spans="1:1">
      <c r="A8026">
        <v>136689</v>
      </c>
    </row>
    <row r="8027" spans="1:1">
      <c r="A8027">
        <v>136697</v>
      </c>
    </row>
    <row r="8028" spans="1:1">
      <c r="A8028">
        <v>136700</v>
      </c>
    </row>
    <row r="8029" spans="1:1">
      <c r="A8029">
        <v>136719</v>
      </c>
    </row>
    <row r="8030" spans="1:1">
      <c r="A8030">
        <v>136727</v>
      </c>
    </row>
    <row r="8031" spans="1:1">
      <c r="A8031">
        <v>136735</v>
      </c>
    </row>
    <row r="8032" spans="1:1">
      <c r="A8032">
        <v>136743</v>
      </c>
    </row>
    <row r="8033" spans="1:1">
      <c r="A8033">
        <v>136751</v>
      </c>
    </row>
    <row r="8034" spans="1:1">
      <c r="A8034">
        <v>136760</v>
      </c>
    </row>
    <row r="8035" spans="1:1">
      <c r="A8035">
        <v>136778</v>
      </c>
    </row>
    <row r="8036" spans="1:1">
      <c r="A8036">
        <v>136786</v>
      </c>
    </row>
    <row r="8037" spans="1:1">
      <c r="A8037">
        <v>136794</v>
      </c>
    </row>
    <row r="8038" spans="1:1">
      <c r="A8038">
        <v>136808</v>
      </c>
    </row>
    <row r="8039" spans="1:1">
      <c r="A8039">
        <v>136816</v>
      </c>
    </row>
    <row r="8040" spans="1:1">
      <c r="A8040">
        <v>136824</v>
      </c>
    </row>
    <row r="8041" spans="1:1">
      <c r="A8041">
        <v>136832</v>
      </c>
    </row>
    <row r="8042" spans="1:1">
      <c r="A8042">
        <v>136840</v>
      </c>
    </row>
    <row r="8043" spans="1:1">
      <c r="A8043">
        <v>136859</v>
      </c>
    </row>
    <row r="8044" spans="1:1">
      <c r="A8044">
        <v>136867</v>
      </c>
    </row>
    <row r="8045" spans="1:1">
      <c r="A8045">
        <v>136875</v>
      </c>
    </row>
    <row r="8046" spans="1:1">
      <c r="A8046">
        <v>136883</v>
      </c>
    </row>
    <row r="8047" spans="1:1">
      <c r="A8047">
        <v>136891</v>
      </c>
    </row>
    <row r="8048" spans="1:1">
      <c r="A8048">
        <v>136905</v>
      </c>
    </row>
    <row r="8049" spans="1:1">
      <c r="A8049">
        <v>136913</v>
      </c>
    </row>
    <row r="8050" spans="1:1">
      <c r="A8050">
        <v>136921</v>
      </c>
    </row>
    <row r="8051" spans="1:1">
      <c r="A8051">
        <v>136930</v>
      </c>
    </row>
    <row r="8052" spans="1:1">
      <c r="A8052">
        <v>136948</v>
      </c>
    </row>
    <row r="8053" spans="1:1">
      <c r="A8053">
        <v>136956</v>
      </c>
    </row>
    <row r="8054" spans="1:1">
      <c r="A8054">
        <v>136980</v>
      </c>
    </row>
    <row r="8055" spans="1:1">
      <c r="A8055">
        <v>137022</v>
      </c>
    </row>
    <row r="8056" spans="1:1">
      <c r="A8056">
        <v>137030</v>
      </c>
    </row>
    <row r="8057" spans="1:1">
      <c r="A8057">
        <v>137073</v>
      </c>
    </row>
    <row r="8058" spans="1:1">
      <c r="A8058">
        <v>137081</v>
      </c>
    </row>
    <row r="8059" spans="1:1">
      <c r="A8059">
        <v>137090</v>
      </c>
    </row>
    <row r="8060" spans="1:1">
      <c r="A8060">
        <v>137103</v>
      </c>
    </row>
    <row r="8061" spans="1:1">
      <c r="A8061">
        <v>137111</v>
      </c>
    </row>
    <row r="8062" spans="1:1">
      <c r="A8062">
        <v>137146</v>
      </c>
    </row>
    <row r="8063" spans="1:1">
      <c r="A8063">
        <v>137154</v>
      </c>
    </row>
    <row r="8064" spans="1:1">
      <c r="A8064">
        <v>137162</v>
      </c>
    </row>
    <row r="8065" spans="1:1">
      <c r="A8065">
        <v>137170</v>
      </c>
    </row>
    <row r="8066" spans="1:1">
      <c r="A8066">
        <v>137197</v>
      </c>
    </row>
    <row r="8067" spans="1:1">
      <c r="A8067">
        <v>137243</v>
      </c>
    </row>
    <row r="8068" spans="1:1">
      <c r="A8068">
        <v>137294</v>
      </c>
    </row>
    <row r="8069" spans="1:1">
      <c r="A8069">
        <v>137316</v>
      </c>
    </row>
    <row r="8070" spans="1:1">
      <c r="A8070">
        <v>137340</v>
      </c>
    </row>
    <row r="8071" spans="1:1">
      <c r="A8071">
        <v>137375</v>
      </c>
    </row>
    <row r="8072" spans="1:1">
      <c r="A8072">
        <v>137383</v>
      </c>
    </row>
    <row r="8073" spans="1:1">
      <c r="A8073">
        <v>137391</v>
      </c>
    </row>
    <row r="8074" spans="1:1">
      <c r="A8074">
        <v>137421</v>
      </c>
    </row>
    <row r="8075" spans="1:1">
      <c r="A8075">
        <v>137430</v>
      </c>
    </row>
    <row r="8076" spans="1:1">
      <c r="A8076">
        <v>137448</v>
      </c>
    </row>
    <row r="8077" spans="1:1">
      <c r="A8077">
        <v>137456</v>
      </c>
    </row>
    <row r="8078" spans="1:1">
      <c r="A8078">
        <v>137464</v>
      </c>
    </row>
    <row r="8079" spans="1:1">
      <c r="A8079">
        <v>137499</v>
      </c>
    </row>
    <row r="8080" spans="1:1">
      <c r="A8080">
        <v>137502</v>
      </c>
    </row>
    <row r="8081" spans="1:1">
      <c r="A8081">
        <v>137510</v>
      </c>
    </row>
    <row r="8082" spans="1:1">
      <c r="A8082">
        <v>137529</v>
      </c>
    </row>
    <row r="8083" spans="1:1">
      <c r="A8083">
        <v>137537</v>
      </c>
    </row>
    <row r="8084" spans="1:1">
      <c r="A8084">
        <v>137553</v>
      </c>
    </row>
    <row r="8085" spans="1:1">
      <c r="A8085">
        <v>137561</v>
      </c>
    </row>
    <row r="8086" spans="1:1">
      <c r="A8086">
        <v>137588</v>
      </c>
    </row>
    <row r="8087" spans="1:1">
      <c r="A8087">
        <v>137596</v>
      </c>
    </row>
    <row r="8088" spans="1:1">
      <c r="A8088">
        <v>137600</v>
      </c>
    </row>
    <row r="8089" spans="1:1">
      <c r="A8089">
        <v>137618</v>
      </c>
    </row>
    <row r="8090" spans="1:1">
      <c r="A8090">
        <v>137626</v>
      </c>
    </row>
    <row r="8091" spans="1:1">
      <c r="A8091">
        <v>137634</v>
      </c>
    </row>
    <row r="8092" spans="1:1">
      <c r="A8092">
        <v>137642</v>
      </c>
    </row>
    <row r="8093" spans="1:1">
      <c r="A8093">
        <v>137677</v>
      </c>
    </row>
    <row r="8094" spans="1:1">
      <c r="A8094">
        <v>137685</v>
      </c>
    </row>
    <row r="8095" spans="1:1">
      <c r="A8095">
        <v>137693</v>
      </c>
    </row>
    <row r="8096" spans="1:1">
      <c r="A8096">
        <v>137707</v>
      </c>
    </row>
    <row r="8097" spans="1:1">
      <c r="A8097">
        <v>137715</v>
      </c>
    </row>
    <row r="8098" spans="1:1">
      <c r="A8098">
        <v>137723</v>
      </c>
    </row>
    <row r="8099" spans="1:1">
      <c r="A8099">
        <v>137740</v>
      </c>
    </row>
    <row r="8100" spans="1:1">
      <c r="A8100">
        <v>137766</v>
      </c>
    </row>
    <row r="8101" spans="1:1">
      <c r="A8101">
        <v>137774</v>
      </c>
    </row>
    <row r="8102" spans="1:1">
      <c r="A8102">
        <v>137790</v>
      </c>
    </row>
    <row r="8103" spans="1:1">
      <c r="A8103">
        <v>137804</v>
      </c>
    </row>
    <row r="8104" spans="1:1">
      <c r="A8104">
        <v>137812</v>
      </c>
    </row>
    <row r="8105" spans="1:1">
      <c r="A8105">
        <v>137820</v>
      </c>
    </row>
    <row r="8106" spans="1:1">
      <c r="A8106">
        <v>137839</v>
      </c>
    </row>
    <row r="8107" spans="1:1">
      <c r="A8107">
        <v>137863</v>
      </c>
    </row>
    <row r="8108" spans="1:1">
      <c r="A8108">
        <v>137871</v>
      </c>
    </row>
    <row r="8109" spans="1:1">
      <c r="A8109">
        <v>137880</v>
      </c>
    </row>
    <row r="8110" spans="1:1">
      <c r="A8110">
        <v>137898</v>
      </c>
    </row>
    <row r="8111" spans="1:1">
      <c r="A8111">
        <v>137901</v>
      </c>
    </row>
    <row r="8112" spans="1:1">
      <c r="A8112">
        <v>137910</v>
      </c>
    </row>
    <row r="8113" spans="1:1">
      <c r="A8113">
        <v>137928</v>
      </c>
    </row>
    <row r="8114" spans="1:1">
      <c r="A8114">
        <v>137936</v>
      </c>
    </row>
    <row r="8115" spans="1:1">
      <c r="A8115">
        <v>137944</v>
      </c>
    </row>
    <row r="8116" spans="1:1">
      <c r="A8116">
        <v>137952</v>
      </c>
    </row>
    <row r="8117" spans="1:1">
      <c r="A8117">
        <v>137960</v>
      </c>
    </row>
    <row r="8118" spans="1:1">
      <c r="A8118">
        <v>137979</v>
      </c>
    </row>
    <row r="8119" spans="1:1">
      <c r="A8119">
        <v>137987</v>
      </c>
    </row>
    <row r="8120" spans="1:1">
      <c r="A8120">
        <v>137995</v>
      </c>
    </row>
    <row r="8121" spans="1:1">
      <c r="A8121">
        <v>138002</v>
      </c>
    </row>
    <row r="8122" spans="1:1">
      <c r="A8122">
        <v>138010</v>
      </c>
    </row>
    <row r="8123" spans="1:1">
      <c r="A8123">
        <v>138029</v>
      </c>
    </row>
    <row r="8124" spans="1:1">
      <c r="A8124">
        <v>138037</v>
      </c>
    </row>
    <row r="8125" spans="1:1">
      <c r="A8125">
        <v>138045</v>
      </c>
    </row>
    <row r="8126" spans="1:1">
      <c r="A8126">
        <v>138053</v>
      </c>
    </row>
    <row r="8127" spans="1:1">
      <c r="A8127">
        <v>138061</v>
      </c>
    </row>
    <row r="8128" spans="1:1">
      <c r="A8128">
        <v>138070</v>
      </c>
    </row>
    <row r="8129" spans="1:1">
      <c r="A8129">
        <v>138088</v>
      </c>
    </row>
    <row r="8130" spans="1:1">
      <c r="A8130">
        <v>138096</v>
      </c>
    </row>
    <row r="8131" spans="1:1">
      <c r="A8131">
        <v>138100</v>
      </c>
    </row>
    <row r="8132" spans="1:1">
      <c r="A8132">
        <v>138118</v>
      </c>
    </row>
    <row r="8133" spans="1:1">
      <c r="A8133">
        <v>138126</v>
      </c>
    </row>
    <row r="8134" spans="1:1">
      <c r="A8134">
        <v>138134</v>
      </c>
    </row>
    <row r="8135" spans="1:1">
      <c r="A8135">
        <v>138150</v>
      </c>
    </row>
    <row r="8136" spans="1:1">
      <c r="A8136">
        <v>138169</v>
      </c>
    </row>
    <row r="8137" spans="1:1">
      <c r="A8137">
        <v>138177</v>
      </c>
    </row>
    <row r="8138" spans="1:1">
      <c r="A8138">
        <v>138185</v>
      </c>
    </row>
    <row r="8139" spans="1:1">
      <c r="A8139">
        <v>138207</v>
      </c>
    </row>
    <row r="8140" spans="1:1">
      <c r="A8140">
        <v>138215</v>
      </c>
    </row>
    <row r="8141" spans="1:1">
      <c r="A8141">
        <v>138223</v>
      </c>
    </row>
    <row r="8142" spans="1:1">
      <c r="A8142">
        <v>138231</v>
      </c>
    </row>
    <row r="8143" spans="1:1">
      <c r="A8143">
        <v>138240</v>
      </c>
    </row>
    <row r="8144" spans="1:1">
      <c r="A8144">
        <v>138258</v>
      </c>
    </row>
    <row r="8145" spans="1:1">
      <c r="A8145">
        <v>138266</v>
      </c>
    </row>
    <row r="8146" spans="1:1">
      <c r="A8146">
        <v>138274</v>
      </c>
    </row>
    <row r="8147" spans="1:1">
      <c r="A8147">
        <v>138282</v>
      </c>
    </row>
    <row r="8148" spans="1:1">
      <c r="A8148">
        <v>138290</v>
      </c>
    </row>
    <row r="8149" spans="1:1">
      <c r="A8149">
        <v>138304</v>
      </c>
    </row>
    <row r="8150" spans="1:1">
      <c r="A8150">
        <v>138312</v>
      </c>
    </row>
    <row r="8151" spans="1:1">
      <c r="A8151">
        <v>138320</v>
      </c>
    </row>
    <row r="8152" spans="1:1">
      <c r="A8152">
        <v>138339</v>
      </c>
    </row>
    <row r="8153" spans="1:1">
      <c r="A8153">
        <v>138347</v>
      </c>
    </row>
    <row r="8154" spans="1:1">
      <c r="A8154">
        <v>138355</v>
      </c>
    </row>
    <row r="8155" spans="1:1">
      <c r="A8155">
        <v>138363</v>
      </c>
    </row>
    <row r="8156" spans="1:1">
      <c r="A8156">
        <v>138371</v>
      </c>
    </row>
    <row r="8157" spans="1:1">
      <c r="A8157">
        <v>138380</v>
      </c>
    </row>
    <row r="8158" spans="1:1">
      <c r="A8158">
        <v>138398</v>
      </c>
    </row>
    <row r="8159" spans="1:1">
      <c r="A8159">
        <v>138401</v>
      </c>
    </row>
    <row r="8160" spans="1:1">
      <c r="A8160">
        <v>138410</v>
      </c>
    </row>
    <row r="8161" spans="1:1">
      <c r="A8161">
        <v>138428</v>
      </c>
    </row>
    <row r="8162" spans="1:1">
      <c r="A8162">
        <v>138436</v>
      </c>
    </row>
    <row r="8163" spans="1:1">
      <c r="A8163">
        <v>138444</v>
      </c>
    </row>
    <row r="8164" spans="1:1">
      <c r="A8164">
        <v>138452</v>
      </c>
    </row>
    <row r="8165" spans="1:1">
      <c r="A8165">
        <v>138460</v>
      </c>
    </row>
    <row r="8166" spans="1:1">
      <c r="A8166">
        <v>138479</v>
      </c>
    </row>
    <row r="8167" spans="1:1">
      <c r="A8167">
        <v>138487</v>
      </c>
    </row>
    <row r="8168" spans="1:1">
      <c r="A8168">
        <v>138495</v>
      </c>
    </row>
    <row r="8169" spans="1:1">
      <c r="A8169">
        <v>138509</v>
      </c>
    </row>
    <row r="8170" spans="1:1">
      <c r="A8170">
        <v>138517</v>
      </c>
    </row>
    <row r="8171" spans="1:1">
      <c r="A8171">
        <v>138525</v>
      </c>
    </row>
    <row r="8172" spans="1:1">
      <c r="A8172">
        <v>138592</v>
      </c>
    </row>
    <row r="8173" spans="1:1">
      <c r="A8173">
        <v>138606</v>
      </c>
    </row>
    <row r="8174" spans="1:1">
      <c r="A8174">
        <v>138614</v>
      </c>
    </row>
    <row r="8175" spans="1:1">
      <c r="A8175">
        <v>138622</v>
      </c>
    </row>
    <row r="8176" spans="1:1">
      <c r="A8176">
        <v>138630</v>
      </c>
    </row>
    <row r="8177" spans="1:1">
      <c r="A8177">
        <v>138649</v>
      </c>
    </row>
    <row r="8178" spans="1:1">
      <c r="A8178">
        <v>138657</v>
      </c>
    </row>
    <row r="8179" spans="1:1">
      <c r="A8179">
        <v>138665</v>
      </c>
    </row>
    <row r="8180" spans="1:1">
      <c r="A8180">
        <v>138681</v>
      </c>
    </row>
    <row r="8181" spans="1:1">
      <c r="A8181">
        <v>138711</v>
      </c>
    </row>
    <row r="8182" spans="1:1">
      <c r="A8182">
        <v>138738</v>
      </c>
    </row>
    <row r="8183" spans="1:1">
      <c r="A8183">
        <v>138746</v>
      </c>
    </row>
    <row r="8184" spans="1:1">
      <c r="A8184">
        <v>138754</v>
      </c>
    </row>
    <row r="8185" spans="1:1">
      <c r="A8185">
        <v>138762</v>
      </c>
    </row>
    <row r="8186" spans="1:1">
      <c r="A8186">
        <v>138797</v>
      </c>
    </row>
    <row r="8187" spans="1:1">
      <c r="A8187">
        <v>138800</v>
      </c>
    </row>
    <row r="8188" spans="1:1">
      <c r="A8188">
        <v>138835</v>
      </c>
    </row>
    <row r="8189" spans="1:1">
      <c r="A8189">
        <v>138843</v>
      </c>
    </row>
    <row r="8190" spans="1:1">
      <c r="A8190">
        <v>138851</v>
      </c>
    </row>
    <row r="8191" spans="1:1">
      <c r="A8191">
        <v>138860</v>
      </c>
    </row>
    <row r="8192" spans="1:1">
      <c r="A8192">
        <v>138878</v>
      </c>
    </row>
    <row r="8193" spans="1:1">
      <c r="A8193">
        <v>138886</v>
      </c>
    </row>
    <row r="8194" spans="1:1">
      <c r="A8194">
        <v>138916</v>
      </c>
    </row>
    <row r="8195" spans="1:1">
      <c r="A8195">
        <v>138924</v>
      </c>
    </row>
    <row r="8196" spans="1:1">
      <c r="A8196">
        <v>138932</v>
      </c>
    </row>
    <row r="8197" spans="1:1">
      <c r="A8197">
        <v>138940</v>
      </c>
    </row>
    <row r="8198" spans="1:1">
      <c r="A8198">
        <v>138959</v>
      </c>
    </row>
    <row r="8199" spans="1:1">
      <c r="A8199">
        <v>138967</v>
      </c>
    </row>
    <row r="8200" spans="1:1">
      <c r="A8200">
        <v>138975</v>
      </c>
    </row>
    <row r="8201" spans="1:1">
      <c r="A8201">
        <v>138983</v>
      </c>
    </row>
    <row r="8202" spans="1:1">
      <c r="A8202">
        <v>138991</v>
      </c>
    </row>
    <row r="8203" spans="1:1">
      <c r="A8203">
        <v>139009</v>
      </c>
    </row>
    <row r="8204" spans="1:1">
      <c r="A8204">
        <v>139017</v>
      </c>
    </row>
    <row r="8205" spans="1:1">
      <c r="A8205">
        <v>139025</v>
      </c>
    </row>
    <row r="8206" spans="1:1">
      <c r="A8206">
        <v>139033</v>
      </c>
    </row>
    <row r="8207" spans="1:1">
      <c r="A8207">
        <v>139041</v>
      </c>
    </row>
    <row r="8208" spans="1:1">
      <c r="A8208">
        <v>139050</v>
      </c>
    </row>
    <row r="8209" spans="1:1">
      <c r="A8209">
        <v>139068</v>
      </c>
    </row>
    <row r="8210" spans="1:1">
      <c r="A8210">
        <v>139076</v>
      </c>
    </row>
    <row r="8211" spans="1:1">
      <c r="A8211">
        <v>139084</v>
      </c>
    </row>
    <row r="8212" spans="1:1">
      <c r="A8212">
        <v>139092</v>
      </c>
    </row>
    <row r="8213" spans="1:1">
      <c r="A8213">
        <v>139106</v>
      </c>
    </row>
    <row r="8214" spans="1:1">
      <c r="A8214">
        <v>139114</v>
      </c>
    </row>
    <row r="8215" spans="1:1">
      <c r="A8215">
        <v>139122</v>
      </c>
    </row>
    <row r="8216" spans="1:1">
      <c r="A8216">
        <v>139130</v>
      </c>
    </row>
    <row r="8217" spans="1:1">
      <c r="A8217">
        <v>139149</v>
      </c>
    </row>
    <row r="8218" spans="1:1">
      <c r="A8218">
        <v>139157</v>
      </c>
    </row>
    <row r="8219" spans="1:1">
      <c r="A8219">
        <v>139165</v>
      </c>
    </row>
    <row r="8220" spans="1:1">
      <c r="A8220">
        <v>139173</v>
      </c>
    </row>
    <row r="8221" spans="1:1">
      <c r="A8221">
        <v>139181</v>
      </c>
    </row>
    <row r="8222" spans="1:1">
      <c r="A8222">
        <v>139190</v>
      </c>
    </row>
    <row r="8223" spans="1:1">
      <c r="A8223">
        <v>139203</v>
      </c>
    </row>
    <row r="8224" spans="1:1">
      <c r="A8224">
        <v>139220</v>
      </c>
    </row>
    <row r="8225" spans="1:1">
      <c r="A8225">
        <v>139246</v>
      </c>
    </row>
    <row r="8226" spans="1:1">
      <c r="A8226">
        <v>139289</v>
      </c>
    </row>
    <row r="8227" spans="1:1">
      <c r="A8227">
        <v>139297</v>
      </c>
    </row>
    <row r="8228" spans="1:1">
      <c r="A8228">
        <v>139327</v>
      </c>
    </row>
    <row r="8229" spans="1:1">
      <c r="A8229">
        <v>139335</v>
      </c>
    </row>
    <row r="8230" spans="1:1">
      <c r="A8230">
        <v>139343</v>
      </c>
    </row>
    <row r="8231" spans="1:1">
      <c r="A8231">
        <v>139351</v>
      </c>
    </row>
    <row r="8232" spans="1:1">
      <c r="A8232">
        <v>139360</v>
      </c>
    </row>
    <row r="8233" spans="1:1">
      <c r="A8233">
        <v>139378</v>
      </c>
    </row>
    <row r="8234" spans="1:1">
      <c r="A8234">
        <v>139386</v>
      </c>
    </row>
    <row r="8235" spans="1:1">
      <c r="A8235">
        <v>139394</v>
      </c>
    </row>
    <row r="8236" spans="1:1">
      <c r="A8236">
        <v>139408</v>
      </c>
    </row>
    <row r="8237" spans="1:1">
      <c r="A8237">
        <v>139416</v>
      </c>
    </row>
    <row r="8238" spans="1:1">
      <c r="A8238">
        <v>139424</v>
      </c>
    </row>
    <row r="8239" spans="1:1">
      <c r="A8239">
        <v>139432</v>
      </c>
    </row>
    <row r="8240" spans="1:1">
      <c r="A8240">
        <v>139440</v>
      </c>
    </row>
    <row r="8241" spans="1:1">
      <c r="A8241">
        <v>139459</v>
      </c>
    </row>
    <row r="8242" spans="1:1">
      <c r="A8242">
        <v>139467</v>
      </c>
    </row>
    <row r="8243" spans="1:1">
      <c r="A8243">
        <v>139475</v>
      </c>
    </row>
    <row r="8244" spans="1:1">
      <c r="A8244">
        <v>139483</v>
      </c>
    </row>
    <row r="8245" spans="1:1">
      <c r="A8245">
        <v>139491</v>
      </c>
    </row>
    <row r="8246" spans="1:1">
      <c r="A8246">
        <v>139505</v>
      </c>
    </row>
    <row r="8247" spans="1:1">
      <c r="A8247">
        <v>139513</v>
      </c>
    </row>
    <row r="8248" spans="1:1">
      <c r="A8248">
        <v>139521</v>
      </c>
    </row>
    <row r="8249" spans="1:1">
      <c r="A8249">
        <v>139530</v>
      </c>
    </row>
    <row r="8250" spans="1:1">
      <c r="A8250">
        <v>139548</v>
      </c>
    </row>
    <row r="8251" spans="1:1">
      <c r="A8251">
        <v>139556</v>
      </c>
    </row>
    <row r="8252" spans="1:1">
      <c r="A8252">
        <v>139564</v>
      </c>
    </row>
    <row r="8253" spans="1:1">
      <c r="A8253">
        <v>139572</v>
      </c>
    </row>
    <row r="8254" spans="1:1">
      <c r="A8254">
        <v>139580</v>
      </c>
    </row>
    <row r="8255" spans="1:1">
      <c r="A8255">
        <v>139599</v>
      </c>
    </row>
    <row r="8256" spans="1:1">
      <c r="A8256">
        <v>139602</v>
      </c>
    </row>
    <row r="8257" spans="1:1">
      <c r="A8257">
        <v>139610</v>
      </c>
    </row>
    <row r="8258" spans="1:1">
      <c r="A8258">
        <v>139629</v>
      </c>
    </row>
    <row r="8259" spans="1:1">
      <c r="A8259">
        <v>139637</v>
      </c>
    </row>
    <row r="8260" spans="1:1">
      <c r="A8260">
        <v>139645</v>
      </c>
    </row>
    <row r="8261" spans="1:1">
      <c r="A8261">
        <v>139653</v>
      </c>
    </row>
    <row r="8262" spans="1:1">
      <c r="A8262">
        <v>139661</v>
      </c>
    </row>
    <row r="8263" spans="1:1">
      <c r="A8263">
        <v>139670</v>
      </c>
    </row>
    <row r="8264" spans="1:1">
      <c r="A8264">
        <v>139688</v>
      </c>
    </row>
    <row r="8265" spans="1:1">
      <c r="A8265">
        <v>139696</v>
      </c>
    </row>
    <row r="8266" spans="1:1">
      <c r="A8266">
        <v>139700</v>
      </c>
    </row>
    <row r="8267" spans="1:1">
      <c r="A8267">
        <v>139718</v>
      </c>
    </row>
    <row r="8268" spans="1:1">
      <c r="A8268">
        <v>139726</v>
      </c>
    </row>
    <row r="8269" spans="1:1">
      <c r="A8269">
        <v>139734</v>
      </c>
    </row>
    <row r="8270" spans="1:1">
      <c r="A8270">
        <v>139742</v>
      </c>
    </row>
    <row r="8271" spans="1:1">
      <c r="A8271">
        <v>139750</v>
      </c>
    </row>
    <row r="8272" spans="1:1">
      <c r="A8272">
        <v>139769</v>
      </c>
    </row>
    <row r="8273" spans="1:1">
      <c r="A8273">
        <v>139777</v>
      </c>
    </row>
    <row r="8274" spans="1:1">
      <c r="A8274">
        <v>139785</v>
      </c>
    </row>
    <row r="8275" spans="1:1">
      <c r="A8275">
        <v>139807</v>
      </c>
    </row>
    <row r="8276" spans="1:1">
      <c r="A8276">
        <v>139815</v>
      </c>
    </row>
    <row r="8277" spans="1:1">
      <c r="A8277">
        <v>139823</v>
      </c>
    </row>
    <row r="8278" spans="1:1">
      <c r="A8278">
        <v>139831</v>
      </c>
    </row>
    <row r="8279" spans="1:1">
      <c r="A8279">
        <v>139840</v>
      </c>
    </row>
    <row r="8280" spans="1:1">
      <c r="A8280">
        <v>139858</v>
      </c>
    </row>
    <row r="8281" spans="1:1">
      <c r="A8281">
        <v>139866</v>
      </c>
    </row>
    <row r="8282" spans="1:1">
      <c r="A8282">
        <v>139874</v>
      </c>
    </row>
    <row r="8283" spans="1:1">
      <c r="A8283">
        <v>139882</v>
      </c>
    </row>
    <row r="8284" spans="1:1">
      <c r="A8284">
        <v>139890</v>
      </c>
    </row>
    <row r="8285" spans="1:1">
      <c r="A8285">
        <v>139904</v>
      </c>
    </row>
    <row r="8286" spans="1:1">
      <c r="A8286">
        <v>139912</v>
      </c>
    </row>
    <row r="8287" spans="1:1">
      <c r="A8287">
        <v>139920</v>
      </c>
    </row>
    <row r="8288" spans="1:1">
      <c r="A8288">
        <v>139955</v>
      </c>
    </row>
    <row r="8289" spans="1:1">
      <c r="A8289">
        <v>139971</v>
      </c>
    </row>
    <row r="8290" spans="1:1">
      <c r="A8290">
        <v>140007</v>
      </c>
    </row>
    <row r="8291" spans="1:1">
      <c r="A8291">
        <v>140015</v>
      </c>
    </row>
    <row r="8292" spans="1:1">
      <c r="A8292">
        <v>140023</v>
      </c>
    </row>
    <row r="8293" spans="1:1">
      <c r="A8293">
        <v>140031</v>
      </c>
    </row>
    <row r="8294" spans="1:1">
      <c r="A8294">
        <v>140040</v>
      </c>
    </row>
    <row r="8295" spans="1:1">
      <c r="A8295">
        <v>140058</v>
      </c>
    </row>
    <row r="8296" spans="1:1">
      <c r="A8296">
        <v>140066</v>
      </c>
    </row>
    <row r="8297" spans="1:1">
      <c r="A8297">
        <v>140090</v>
      </c>
    </row>
    <row r="8298" spans="1:1">
      <c r="A8298">
        <v>140104</v>
      </c>
    </row>
    <row r="8299" spans="1:1">
      <c r="A8299">
        <v>140112</v>
      </c>
    </row>
    <row r="8300" spans="1:1">
      <c r="A8300">
        <v>140120</v>
      </c>
    </row>
    <row r="8301" spans="1:1">
      <c r="A8301">
        <v>140155</v>
      </c>
    </row>
    <row r="8302" spans="1:1">
      <c r="A8302">
        <v>140163</v>
      </c>
    </row>
    <row r="8303" spans="1:1">
      <c r="A8303">
        <v>140171</v>
      </c>
    </row>
    <row r="8304" spans="1:1">
      <c r="A8304">
        <v>140180</v>
      </c>
    </row>
    <row r="8305" spans="1:1">
      <c r="A8305">
        <v>140198</v>
      </c>
    </row>
    <row r="8306" spans="1:1">
      <c r="A8306">
        <v>140201</v>
      </c>
    </row>
    <row r="8307" spans="1:1">
      <c r="A8307">
        <v>140210</v>
      </c>
    </row>
    <row r="8308" spans="1:1">
      <c r="A8308">
        <v>140228</v>
      </c>
    </row>
    <row r="8309" spans="1:1">
      <c r="A8309">
        <v>140236</v>
      </c>
    </row>
    <row r="8310" spans="1:1">
      <c r="A8310">
        <v>140244</v>
      </c>
    </row>
    <row r="8311" spans="1:1">
      <c r="A8311">
        <v>140252</v>
      </c>
    </row>
    <row r="8312" spans="1:1">
      <c r="A8312">
        <v>140260</v>
      </c>
    </row>
    <row r="8313" spans="1:1">
      <c r="A8313">
        <v>140279</v>
      </c>
    </row>
    <row r="8314" spans="1:1">
      <c r="A8314">
        <v>140287</v>
      </c>
    </row>
    <row r="8315" spans="1:1">
      <c r="A8315">
        <v>140295</v>
      </c>
    </row>
    <row r="8316" spans="1:1">
      <c r="A8316">
        <v>140309</v>
      </c>
    </row>
    <row r="8317" spans="1:1">
      <c r="A8317">
        <v>140317</v>
      </c>
    </row>
    <row r="8318" spans="1:1">
      <c r="A8318">
        <v>140384</v>
      </c>
    </row>
    <row r="8319" spans="1:1">
      <c r="A8319">
        <v>140392</v>
      </c>
    </row>
    <row r="8320" spans="1:1">
      <c r="A8320">
        <v>140414</v>
      </c>
    </row>
    <row r="8321" spans="1:1">
      <c r="A8321">
        <v>140422</v>
      </c>
    </row>
    <row r="8322" spans="1:1">
      <c r="A8322">
        <v>140430</v>
      </c>
    </row>
    <row r="8323" spans="1:1">
      <c r="A8323">
        <v>140449</v>
      </c>
    </row>
    <row r="8324" spans="1:1">
      <c r="A8324">
        <v>140457</v>
      </c>
    </row>
    <row r="8325" spans="1:1">
      <c r="A8325">
        <v>140473</v>
      </c>
    </row>
    <row r="8326" spans="1:1">
      <c r="A8326">
        <v>140481</v>
      </c>
    </row>
    <row r="8327" spans="1:1">
      <c r="A8327">
        <v>140490</v>
      </c>
    </row>
    <row r="8328" spans="1:1">
      <c r="A8328">
        <v>140503</v>
      </c>
    </row>
    <row r="8329" spans="1:1">
      <c r="A8329">
        <v>140538</v>
      </c>
    </row>
    <row r="8330" spans="1:1">
      <c r="A8330">
        <v>140554</v>
      </c>
    </row>
    <row r="8331" spans="1:1">
      <c r="A8331">
        <v>140589</v>
      </c>
    </row>
    <row r="8332" spans="1:1">
      <c r="A8332">
        <v>140651</v>
      </c>
    </row>
    <row r="8333" spans="1:1">
      <c r="A8333">
        <v>140660</v>
      </c>
    </row>
    <row r="8334" spans="1:1">
      <c r="A8334">
        <v>140678</v>
      </c>
    </row>
    <row r="8335" spans="1:1">
      <c r="A8335">
        <v>140686</v>
      </c>
    </row>
    <row r="8336" spans="1:1">
      <c r="A8336">
        <v>140708</v>
      </c>
    </row>
    <row r="8337" spans="1:1">
      <c r="A8337">
        <v>140724</v>
      </c>
    </row>
    <row r="8338" spans="1:1">
      <c r="A8338">
        <v>140732</v>
      </c>
    </row>
    <row r="8339" spans="1:1">
      <c r="A8339">
        <v>140740</v>
      </c>
    </row>
    <row r="8340" spans="1:1">
      <c r="A8340">
        <v>140759</v>
      </c>
    </row>
    <row r="8341" spans="1:1">
      <c r="A8341">
        <v>140767</v>
      </c>
    </row>
    <row r="8342" spans="1:1">
      <c r="A8342">
        <v>140775</v>
      </c>
    </row>
    <row r="8343" spans="1:1">
      <c r="A8343">
        <v>140783</v>
      </c>
    </row>
    <row r="8344" spans="1:1">
      <c r="A8344">
        <v>140805</v>
      </c>
    </row>
    <row r="8345" spans="1:1">
      <c r="A8345">
        <v>140813</v>
      </c>
    </row>
    <row r="8346" spans="1:1">
      <c r="A8346">
        <v>140856</v>
      </c>
    </row>
    <row r="8347" spans="1:1">
      <c r="A8347">
        <v>140864</v>
      </c>
    </row>
    <row r="8348" spans="1:1">
      <c r="A8348">
        <v>140872</v>
      </c>
    </row>
    <row r="8349" spans="1:1">
      <c r="A8349">
        <v>140880</v>
      </c>
    </row>
    <row r="8350" spans="1:1">
      <c r="A8350">
        <v>140899</v>
      </c>
    </row>
    <row r="8351" spans="1:1">
      <c r="A8351">
        <v>140902</v>
      </c>
    </row>
    <row r="8352" spans="1:1">
      <c r="A8352">
        <v>140929</v>
      </c>
    </row>
    <row r="8353" spans="1:1">
      <c r="A8353">
        <v>140953</v>
      </c>
    </row>
    <row r="8354" spans="1:1">
      <c r="A8354">
        <v>140988</v>
      </c>
    </row>
    <row r="8355" spans="1:1">
      <c r="A8355">
        <v>140996</v>
      </c>
    </row>
    <row r="8356" spans="1:1">
      <c r="A8356">
        <v>141003</v>
      </c>
    </row>
    <row r="8357" spans="1:1">
      <c r="A8357">
        <v>141011</v>
      </c>
    </row>
    <row r="8358" spans="1:1">
      <c r="A8358">
        <v>141020</v>
      </c>
    </row>
    <row r="8359" spans="1:1">
      <c r="A8359">
        <v>141038</v>
      </c>
    </row>
    <row r="8360" spans="1:1">
      <c r="A8360">
        <v>141046</v>
      </c>
    </row>
    <row r="8361" spans="1:1">
      <c r="A8361">
        <v>141054</v>
      </c>
    </row>
    <row r="8362" spans="1:1">
      <c r="A8362">
        <v>141062</v>
      </c>
    </row>
    <row r="8363" spans="1:1">
      <c r="A8363">
        <v>141070</v>
      </c>
    </row>
    <row r="8364" spans="1:1">
      <c r="A8364">
        <v>141089</v>
      </c>
    </row>
    <row r="8365" spans="1:1">
      <c r="A8365">
        <v>141097</v>
      </c>
    </row>
    <row r="8366" spans="1:1">
      <c r="A8366">
        <v>141100</v>
      </c>
    </row>
    <row r="8367" spans="1:1">
      <c r="A8367">
        <v>141119</v>
      </c>
    </row>
    <row r="8368" spans="1:1">
      <c r="A8368">
        <v>141127</v>
      </c>
    </row>
    <row r="8369" spans="1:1">
      <c r="A8369">
        <v>141135</v>
      </c>
    </row>
    <row r="8370" spans="1:1">
      <c r="A8370">
        <v>141143</v>
      </c>
    </row>
    <row r="8371" spans="1:1">
      <c r="A8371">
        <v>141151</v>
      </c>
    </row>
    <row r="8372" spans="1:1">
      <c r="A8372">
        <v>141160</v>
      </c>
    </row>
    <row r="8373" spans="1:1">
      <c r="A8373">
        <v>141178</v>
      </c>
    </row>
    <row r="8374" spans="1:1">
      <c r="A8374">
        <v>141186</v>
      </c>
    </row>
    <row r="8375" spans="1:1">
      <c r="A8375">
        <v>141194</v>
      </c>
    </row>
    <row r="8376" spans="1:1">
      <c r="A8376">
        <v>141208</v>
      </c>
    </row>
    <row r="8377" spans="1:1">
      <c r="A8377">
        <v>141224</v>
      </c>
    </row>
    <row r="8378" spans="1:1">
      <c r="A8378">
        <v>141232</v>
      </c>
    </row>
    <row r="8379" spans="1:1">
      <c r="A8379">
        <v>141275</v>
      </c>
    </row>
    <row r="8380" spans="1:1">
      <c r="A8380">
        <v>141291</v>
      </c>
    </row>
    <row r="8381" spans="1:1">
      <c r="A8381">
        <v>141321</v>
      </c>
    </row>
    <row r="8382" spans="1:1">
      <c r="A8382">
        <v>141330</v>
      </c>
    </row>
    <row r="8383" spans="1:1">
      <c r="A8383">
        <v>141348</v>
      </c>
    </row>
    <row r="8384" spans="1:1">
      <c r="A8384">
        <v>141356</v>
      </c>
    </row>
    <row r="8385" spans="1:1">
      <c r="A8385">
        <v>141364</v>
      </c>
    </row>
    <row r="8386" spans="1:1">
      <c r="A8386">
        <v>141372</v>
      </c>
    </row>
    <row r="8387" spans="1:1">
      <c r="A8387">
        <v>141380</v>
      </c>
    </row>
    <row r="8388" spans="1:1">
      <c r="A8388">
        <v>141399</v>
      </c>
    </row>
    <row r="8389" spans="1:1">
      <c r="A8389">
        <v>141402</v>
      </c>
    </row>
    <row r="8390" spans="1:1">
      <c r="A8390">
        <v>141445</v>
      </c>
    </row>
    <row r="8391" spans="1:1">
      <c r="A8391">
        <v>141488</v>
      </c>
    </row>
    <row r="8392" spans="1:1">
      <c r="A8392">
        <v>141500</v>
      </c>
    </row>
    <row r="8393" spans="1:1">
      <c r="A8393">
        <v>141518</v>
      </c>
    </row>
    <row r="8394" spans="1:1">
      <c r="A8394">
        <v>141534</v>
      </c>
    </row>
    <row r="8395" spans="1:1">
      <c r="A8395">
        <v>141542</v>
      </c>
    </row>
    <row r="8396" spans="1:1">
      <c r="A8396">
        <v>141550</v>
      </c>
    </row>
    <row r="8397" spans="1:1">
      <c r="A8397">
        <v>141569</v>
      </c>
    </row>
    <row r="8398" spans="1:1">
      <c r="A8398">
        <v>141577</v>
      </c>
    </row>
    <row r="8399" spans="1:1">
      <c r="A8399">
        <v>141585</v>
      </c>
    </row>
    <row r="8400" spans="1:1">
      <c r="A8400">
        <v>141593</v>
      </c>
    </row>
    <row r="8401" spans="1:1">
      <c r="A8401">
        <v>141607</v>
      </c>
    </row>
    <row r="8402" spans="1:1">
      <c r="A8402">
        <v>141615</v>
      </c>
    </row>
    <row r="8403" spans="1:1">
      <c r="A8403">
        <v>141623</v>
      </c>
    </row>
    <row r="8404" spans="1:1">
      <c r="A8404">
        <v>141631</v>
      </c>
    </row>
    <row r="8405" spans="1:1">
      <c r="A8405">
        <v>141682</v>
      </c>
    </row>
    <row r="8406" spans="1:1">
      <c r="A8406">
        <v>141704</v>
      </c>
    </row>
    <row r="8407" spans="1:1">
      <c r="A8407">
        <v>141755</v>
      </c>
    </row>
    <row r="8408" spans="1:1">
      <c r="A8408">
        <v>141763</v>
      </c>
    </row>
    <row r="8409" spans="1:1">
      <c r="A8409">
        <v>141771</v>
      </c>
    </row>
    <row r="8410" spans="1:1">
      <c r="A8410">
        <v>141780</v>
      </c>
    </row>
    <row r="8411" spans="1:1">
      <c r="A8411">
        <v>141798</v>
      </c>
    </row>
    <row r="8412" spans="1:1">
      <c r="A8412">
        <v>141801</v>
      </c>
    </row>
    <row r="8413" spans="1:1">
      <c r="A8413">
        <v>141810</v>
      </c>
    </row>
    <row r="8414" spans="1:1">
      <c r="A8414">
        <v>141828</v>
      </c>
    </row>
    <row r="8415" spans="1:1">
      <c r="A8415">
        <v>141836</v>
      </c>
    </row>
    <row r="8416" spans="1:1">
      <c r="A8416">
        <v>141844</v>
      </c>
    </row>
    <row r="8417" spans="1:1">
      <c r="A8417">
        <v>141852</v>
      </c>
    </row>
    <row r="8418" spans="1:1">
      <c r="A8418">
        <v>141860</v>
      </c>
    </row>
    <row r="8419" spans="1:1">
      <c r="A8419">
        <v>141879</v>
      </c>
    </row>
    <row r="8420" spans="1:1">
      <c r="A8420">
        <v>141887</v>
      </c>
    </row>
    <row r="8421" spans="1:1">
      <c r="A8421">
        <v>141917</v>
      </c>
    </row>
    <row r="8422" spans="1:1">
      <c r="A8422">
        <v>141950</v>
      </c>
    </row>
    <row r="8423" spans="1:1">
      <c r="A8423">
        <v>141968</v>
      </c>
    </row>
    <row r="8424" spans="1:1">
      <c r="A8424">
        <v>141976</v>
      </c>
    </row>
    <row r="8425" spans="1:1">
      <c r="A8425">
        <v>141984</v>
      </c>
    </row>
    <row r="8426" spans="1:1">
      <c r="A8426">
        <v>141992</v>
      </c>
    </row>
    <row r="8427" spans="1:1">
      <c r="A8427">
        <v>142000</v>
      </c>
    </row>
    <row r="8428" spans="1:1">
      <c r="A8428">
        <v>142042</v>
      </c>
    </row>
    <row r="8429" spans="1:1">
      <c r="A8429">
        <v>142050</v>
      </c>
    </row>
    <row r="8430" spans="1:1">
      <c r="A8430">
        <v>142069</v>
      </c>
    </row>
    <row r="8431" spans="1:1">
      <c r="A8431">
        <v>142077</v>
      </c>
    </row>
    <row r="8432" spans="1:1">
      <c r="A8432">
        <v>142085</v>
      </c>
    </row>
    <row r="8433" spans="1:1">
      <c r="A8433">
        <v>142093</v>
      </c>
    </row>
    <row r="8434" spans="1:1">
      <c r="A8434">
        <v>142107</v>
      </c>
    </row>
    <row r="8435" spans="1:1">
      <c r="A8435">
        <v>142123</v>
      </c>
    </row>
    <row r="8436" spans="1:1">
      <c r="A8436">
        <v>142131</v>
      </c>
    </row>
    <row r="8437" spans="1:1">
      <c r="A8437">
        <v>142140</v>
      </c>
    </row>
    <row r="8438" spans="1:1">
      <c r="A8438">
        <v>142158</v>
      </c>
    </row>
    <row r="8439" spans="1:1">
      <c r="A8439">
        <v>142182</v>
      </c>
    </row>
    <row r="8440" spans="1:1">
      <c r="A8440">
        <v>142220</v>
      </c>
    </row>
    <row r="8441" spans="1:1">
      <c r="A8441">
        <v>142247</v>
      </c>
    </row>
    <row r="8442" spans="1:1">
      <c r="A8442">
        <v>142298</v>
      </c>
    </row>
    <row r="8443" spans="1:1">
      <c r="A8443">
        <v>142360</v>
      </c>
    </row>
    <row r="8444" spans="1:1">
      <c r="A8444">
        <v>142379</v>
      </c>
    </row>
    <row r="8445" spans="1:1">
      <c r="A8445">
        <v>142409</v>
      </c>
    </row>
    <row r="8446" spans="1:1">
      <c r="A8446">
        <v>142425</v>
      </c>
    </row>
    <row r="8447" spans="1:1">
      <c r="A8447">
        <v>142433</v>
      </c>
    </row>
    <row r="8448" spans="1:1">
      <c r="A8448">
        <v>142441</v>
      </c>
    </row>
    <row r="8449" spans="1:1">
      <c r="A8449">
        <v>142484</v>
      </c>
    </row>
    <row r="8450" spans="1:1">
      <c r="A8450">
        <v>142492</v>
      </c>
    </row>
    <row r="8451" spans="1:1">
      <c r="A8451">
        <v>142506</v>
      </c>
    </row>
    <row r="8452" spans="1:1">
      <c r="A8452">
        <v>142514</v>
      </c>
    </row>
    <row r="8453" spans="1:1">
      <c r="A8453">
        <v>142522</v>
      </c>
    </row>
    <row r="8454" spans="1:1">
      <c r="A8454">
        <v>142530</v>
      </c>
    </row>
    <row r="8455" spans="1:1">
      <c r="A8455">
        <v>142549</v>
      </c>
    </row>
    <row r="8456" spans="1:1">
      <c r="A8456">
        <v>142557</v>
      </c>
    </row>
    <row r="8457" spans="1:1">
      <c r="A8457">
        <v>142565</v>
      </c>
    </row>
    <row r="8458" spans="1:1">
      <c r="A8458">
        <v>142573</v>
      </c>
    </row>
    <row r="8459" spans="1:1">
      <c r="A8459">
        <v>142581</v>
      </c>
    </row>
    <row r="8460" spans="1:1">
      <c r="A8460">
        <v>142590</v>
      </c>
    </row>
    <row r="8461" spans="1:1">
      <c r="A8461">
        <v>142603</v>
      </c>
    </row>
    <row r="8462" spans="1:1">
      <c r="A8462">
        <v>142611</v>
      </c>
    </row>
    <row r="8463" spans="1:1">
      <c r="A8463">
        <v>142620</v>
      </c>
    </row>
    <row r="8464" spans="1:1">
      <c r="A8464">
        <v>142638</v>
      </c>
    </row>
    <row r="8465" spans="1:1">
      <c r="A8465">
        <v>142646</v>
      </c>
    </row>
    <row r="8466" spans="1:1">
      <c r="A8466">
        <v>142654</v>
      </c>
    </row>
    <row r="8467" spans="1:1">
      <c r="A8467">
        <v>142662</v>
      </c>
    </row>
    <row r="8468" spans="1:1">
      <c r="A8468">
        <v>142670</v>
      </c>
    </row>
    <row r="8469" spans="1:1">
      <c r="A8469">
        <v>142689</v>
      </c>
    </row>
    <row r="8470" spans="1:1">
      <c r="A8470">
        <v>142697</v>
      </c>
    </row>
    <row r="8471" spans="1:1">
      <c r="A8471">
        <v>142700</v>
      </c>
    </row>
    <row r="8472" spans="1:1">
      <c r="A8472">
        <v>142719</v>
      </c>
    </row>
    <row r="8473" spans="1:1">
      <c r="A8473">
        <v>142727</v>
      </c>
    </row>
    <row r="8474" spans="1:1">
      <c r="A8474">
        <v>142735</v>
      </c>
    </row>
    <row r="8475" spans="1:1">
      <c r="A8475">
        <v>142743</v>
      </c>
    </row>
    <row r="8476" spans="1:1">
      <c r="A8476">
        <v>142751</v>
      </c>
    </row>
    <row r="8477" spans="1:1">
      <c r="A8477">
        <v>142760</v>
      </c>
    </row>
    <row r="8478" spans="1:1">
      <c r="A8478">
        <v>142778</v>
      </c>
    </row>
    <row r="8479" spans="1:1">
      <c r="A8479">
        <v>142786</v>
      </c>
    </row>
    <row r="8480" spans="1:1">
      <c r="A8480">
        <v>142794</v>
      </c>
    </row>
    <row r="8481" spans="1:1">
      <c r="A8481">
        <v>142808</v>
      </c>
    </row>
    <row r="8482" spans="1:1">
      <c r="A8482">
        <v>142816</v>
      </c>
    </row>
    <row r="8483" spans="1:1">
      <c r="A8483">
        <v>142824</v>
      </c>
    </row>
    <row r="8484" spans="1:1">
      <c r="A8484">
        <v>142832</v>
      </c>
    </row>
    <row r="8485" spans="1:1">
      <c r="A8485">
        <v>142840</v>
      </c>
    </row>
    <row r="8486" spans="1:1">
      <c r="A8486">
        <v>142859</v>
      </c>
    </row>
    <row r="8487" spans="1:1">
      <c r="A8487">
        <v>142867</v>
      </c>
    </row>
    <row r="8488" spans="1:1">
      <c r="A8488">
        <v>142875</v>
      </c>
    </row>
    <row r="8489" spans="1:1">
      <c r="A8489">
        <v>142883</v>
      </c>
    </row>
    <row r="8490" spans="1:1">
      <c r="A8490">
        <v>142891</v>
      </c>
    </row>
    <row r="8491" spans="1:1">
      <c r="A8491">
        <v>142905</v>
      </c>
    </row>
    <row r="8492" spans="1:1">
      <c r="A8492">
        <v>142913</v>
      </c>
    </row>
    <row r="8493" spans="1:1">
      <c r="A8493">
        <v>142921</v>
      </c>
    </row>
    <row r="8494" spans="1:1">
      <c r="A8494">
        <v>142930</v>
      </c>
    </row>
    <row r="8495" spans="1:1">
      <c r="A8495">
        <v>142948</v>
      </c>
    </row>
    <row r="8496" spans="1:1">
      <c r="A8496">
        <v>142956</v>
      </c>
    </row>
    <row r="8497" spans="1:1">
      <c r="A8497">
        <v>142964</v>
      </c>
    </row>
    <row r="8498" spans="1:1">
      <c r="A8498">
        <v>142972</v>
      </c>
    </row>
    <row r="8499" spans="1:1">
      <c r="A8499">
        <v>142980</v>
      </c>
    </row>
    <row r="8500" spans="1:1">
      <c r="A8500">
        <v>142999</v>
      </c>
    </row>
    <row r="8501" spans="1:1">
      <c r="A8501">
        <v>143006</v>
      </c>
    </row>
    <row r="8502" spans="1:1">
      <c r="A8502">
        <v>143014</v>
      </c>
    </row>
    <row r="8503" spans="1:1">
      <c r="A8503">
        <v>143022</v>
      </c>
    </row>
    <row r="8504" spans="1:1">
      <c r="A8504">
        <v>143030</v>
      </c>
    </row>
    <row r="8505" spans="1:1">
      <c r="A8505">
        <v>143057</v>
      </c>
    </row>
    <row r="8506" spans="1:1">
      <c r="A8506">
        <v>143081</v>
      </c>
    </row>
    <row r="8507" spans="1:1">
      <c r="A8507">
        <v>143103</v>
      </c>
    </row>
    <row r="8508" spans="1:1">
      <c r="A8508">
        <v>143120</v>
      </c>
    </row>
    <row r="8509" spans="1:1">
      <c r="A8509">
        <v>143138</v>
      </c>
    </row>
    <row r="8510" spans="1:1">
      <c r="A8510">
        <v>143189</v>
      </c>
    </row>
    <row r="8511" spans="1:1">
      <c r="A8511">
        <v>143200</v>
      </c>
    </row>
    <row r="8512" spans="1:1">
      <c r="A8512">
        <v>143227</v>
      </c>
    </row>
    <row r="8513" spans="1:1">
      <c r="A8513">
        <v>143235</v>
      </c>
    </row>
    <row r="8514" spans="1:1">
      <c r="A8514">
        <v>143243</v>
      </c>
    </row>
    <row r="8515" spans="1:1">
      <c r="A8515">
        <v>143251</v>
      </c>
    </row>
    <row r="8516" spans="1:1">
      <c r="A8516">
        <v>143260</v>
      </c>
    </row>
    <row r="8517" spans="1:1">
      <c r="A8517">
        <v>143278</v>
      </c>
    </row>
    <row r="8518" spans="1:1">
      <c r="A8518">
        <v>143286</v>
      </c>
    </row>
    <row r="8519" spans="1:1">
      <c r="A8519">
        <v>143294</v>
      </c>
    </row>
    <row r="8520" spans="1:1">
      <c r="A8520">
        <v>143308</v>
      </c>
    </row>
    <row r="8521" spans="1:1">
      <c r="A8521">
        <v>143316</v>
      </c>
    </row>
    <row r="8522" spans="1:1">
      <c r="A8522">
        <v>143332</v>
      </c>
    </row>
    <row r="8523" spans="1:1">
      <c r="A8523">
        <v>143340</v>
      </c>
    </row>
    <row r="8524" spans="1:1">
      <c r="A8524">
        <v>143391</v>
      </c>
    </row>
    <row r="8525" spans="1:1">
      <c r="A8525">
        <v>143413</v>
      </c>
    </row>
    <row r="8526" spans="1:1">
      <c r="A8526">
        <v>143421</v>
      </c>
    </row>
    <row r="8527" spans="1:1">
      <c r="A8527">
        <v>143430</v>
      </c>
    </row>
    <row r="8528" spans="1:1">
      <c r="A8528">
        <v>143464</v>
      </c>
    </row>
    <row r="8529" spans="1:1">
      <c r="A8529">
        <v>143472</v>
      </c>
    </row>
    <row r="8530" spans="1:1">
      <c r="A8530">
        <v>143502</v>
      </c>
    </row>
    <row r="8531" spans="1:1">
      <c r="A8531">
        <v>143545</v>
      </c>
    </row>
    <row r="8532" spans="1:1">
      <c r="A8532">
        <v>143553</v>
      </c>
    </row>
    <row r="8533" spans="1:1">
      <c r="A8533">
        <v>143561</v>
      </c>
    </row>
    <row r="8534" spans="1:1">
      <c r="A8534">
        <v>143588</v>
      </c>
    </row>
    <row r="8535" spans="1:1">
      <c r="A8535">
        <v>143618</v>
      </c>
    </row>
    <row r="8536" spans="1:1">
      <c r="A8536">
        <v>143626</v>
      </c>
    </row>
    <row r="8537" spans="1:1">
      <c r="A8537">
        <v>143642</v>
      </c>
    </row>
    <row r="8538" spans="1:1">
      <c r="A8538">
        <v>143650</v>
      </c>
    </row>
    <row r="8539" spans="1:1">
      <c r="A8539">
        <v>143677</v>
      </c>
    </row>
    <row r="8540" spans="1:1">
      <c r="A8540">
        <v>143693</v>
      </c>
    </row>
    <row r="8541" spans="1:1">
      <c r="A8541">
        <v>143707</v>
      </c>
    </row>
    <row r="8542" spans="1:1">
      <c r="A8542">
        <v>143758</v>
      </c>
    </row>
    <row r="8543" spans="1:1">
      <c r="A8543">
        <v>143790</v>
      </c>
    </row>
    <row r="8544" spans="1:1">
      <c r="A8544">
        <v>143863</v>
      </c>
    </row>
    <row r="8545" spans="1:1">
      <c r="A8545">
        <v>143880</v>
      </c>
    </row>
    <row r="8546" spans="1:1">
      <c r="A8546">
        <v>143979</v>
      </c>
    </row>
    <row r="8547" spans="1:1">
      <c r="A8547">
        <v>144029</v>
      </c>
    </row>
    <row r="8548" spans="1:1">
      <c r="A8548">
        <v>144045</v>
      </c>
    </row>
    <row r="8549" spans="1:1">
      <c r="A8549">
        <v>144053</v>
      </c>
    </row>
    <row r="8550" spans="1:1">
      <c r="A8550">
        <v>144088</v>
      </c>
    </row>
    <row r="8551" spans="1:1">
      <c r="A8551">
        <v>144096</v>
      </c>
    </row>
    <row r="8552" spans="1:1">
      <c r="A8552">
        <v>144100</v>
      </c>
    </row>
    <row r="8553" spans="1:1">
      <c r="A8553">
        <v>144118</v>
      </c>
    </row>
    <row r="8554" spans="1:1">
      <c r="A8554">
        <v>144126</v>
      </c>
    </row>
    <row r="8555" spans="1:1">
      <c r="A8555">
        <v>144134</v>
      </c>
    </row>
    <row r="8556" spans="1:1">
      <c r="A8556">
        <v>144142</v>
      </c>
    </row>
    <row r="8557" spans="1:1">
      <c r="A8557">
        <v>144150</v>
      </c>
    </row>
    <row r="8558" spans="1:1">
      <c r="A8558">
        <v>144169</v>
      </c>
    </row>
    <row r="8559" spans="1:1">
      <c r="A8559">
        <v>144177</v>
      </c>
    </row>
    <row r="8560" spans="1:1">
      <c r="A8560">
        <v>144185</v>
      </c>
    </row>
    <row r="8561" spans="1:1">
      <c r="A8561">
        <v>144193</v>
      </c>
    </row>
    <row r="8562" spans="1:1">
      <c r="A8562">
        <v>144207</v>
      </c>
    </row>
    <row r="8563" spans="1:1">
      <c r="A8563">
        <v>144215</v>
      </c>
    </row>
    <row r="8564" spans="1:1">
      <c r="A8564">
        <v>144231</v>
      </c>
    </row>
    <row r="8565" spans="1:1">
      <c r="A8565">
        <v>144240</v>
      </c>
    </row>
    <row r="8566" spans="1:1">
      <c r="A8566">
        <v>144258</v>
      </c>
    </row>
    <row r="8567" spans="1:1">
      <c r="A8567">
        <v>144266</v>
      </c>
    </row>
    <row r="8568" spans="1:1">
      <c r="A8568">
        <v>144274</v>
      </c>
    </row>
    <row r="8569" spans="1:1">
      <c r="A8569">
        <v>144282</v>
      </c>
    </row>
    <row r="8570" spans="1:1">
      <c r="A8570">
        <v>144290</v>
      </c>
    </row>
    <row r="8571" spans="1:1">
      <c r="A8571">
        <v>144304</v>
      </c>
    </row>
    <row r="8572" spans="1:1">
      <c r="A8572">
        <v>144320</v>
      </c>
    </row>
    <row r="8573" spans="1:1">
      <c r="A8573">
        <v>144339</v>
      </c>
    </row>
    <row r="8574" spans="1:1">
      <c r="A8574">
        <v>144347</v>
      </c>
    </row>
    <row r="8575" spans="1:1">
      <c r="A8575">
        <v>144355</v>
      </c>
    </row>
    <row r="8576" spans="1:1">
      <c r="A8576">
        <v>144363</v>
      </c>
    </row>
    <row r="8577" spans="1:1">
      <c r="A8577">
        <v>144371</v>
      </c>
    </row>
    <row r="8578" spans="1:1">
      <c r="A8578">
        <v>144380</v>
      </c>
    </row>
    <row r="8579" spans="1:1">
      <c r="A8579">
        <v>144398</v>
      </c>
    </row>
    <row r="8580" spans="1:1">
      <c r="A8580">
        <v>144401</v>
      </c>
    </row>
    <row r="8581" spans="1:1">
      <c r="A8581">
        <v>144410</v>
      </c>
    </row>
    <row r="8582" spans="1:1">
      <c r="A8582">
        <v>144428</v>
      </c>
    </row>
    <row r="8583" spans="1:1">
      <c r="A8583">
        <v>144436</v>
      </c>
    </row>
    <row r="8584" spans="1:1">
      <c r="A8584">
        <v>144444</v>
      </c>
    </row>
    <row r="8585" spans="1:1">
      <c r="A8585">
        <v>144452</v>
      </c>
    </row>
    <row r="8586" spans="1:1">
      <c r="A8586">
        <v>144460</v>
      </c>
    </row>
    <row r="8587" spans="1:1">
      <c r="A8587">
        <v>144479</v>
      </c>
    </row>
    <row r="8588" spans="1:1">
      <c r="A8588">
        <v>144487</v>
      </c>
    </row>
    <row r="8589" spans="1:1">
      <c r="A8589">
        <v>144495</v>
      </c>
    </row>
    <row r="8590" spans="1:1">
      <c r="A8590">
        <v>144509</v>
      </c>
    </row>
    <row r="8591" spans="1:1">
      <c r="A8591">
        <v>144533</v>
      </c>
    </row>
    <row r="8592" spans="1:1">
      <c r="A8592">
        <v>144541</v>
      </c>
    </row>
    <row r="8593" spans="1:1">
      <c r="A8593">
        <v>144576</v>
      </c>
    </row>
    <row r="8594" spans="1:1">
      <c r="A8594">
        <v>144584</v>
      </c>
    </row>
    <row r="8595" spans="1:1">
      <c r="A8595">
        <v>144592</v>
      </c>
    </row>
    <row r="8596" spans="1:1">
      <c r="A8596">
        <v>144606</v>
      </c>
    </row>
    <row r="8597" spans="1:1">
      <c r="A8597">
        <v>144614</v>
      </c>
    </row>
    <row r="8598" spans="1:1">
      <c r="A8598">
        <v>144622</v>
      </c>
    </row>
    <row r="8599" spans="1:1">
      <c r="A8599">
        <v>144630</v>
      </c>
    </row>
    <row r="8600" spans="1:1">
      <c r="A8600">
        <v>144649</v>
      </c>
    </row>
    <row r="8601" spans="1:1">
      <c r="A8601">
        <v>144657</v>
      </c>
    </row>
    <row r="8602" spans="1:1">
      <c r="A8602">
        <v>144665</v>
      </c>
    </row>
    <row r="8603" spans="1:1">
      <c r="A8603">
        <v>144673</v>
      </c>
    </row>
    <row r="8604" spans="1:1">
      <c r="A8604">
        <v>144681</v>
      </c>
    </row>
    <row r="8605" spans="1:1">
      <c r="A8605">
        <v>144690</v>
      </c>
    </row>
    <row r="8606" spans="1:1">
      <c r="A8606">
        <v>144703</v>
      </c>
    </row>
    <row r="8607" spans="1:1">
      <c r="A8607">
        <v>144711</v>
      </c>
    </row>
    <row r="8608" spans="1:1">
      <c r="A8608">
        <v>144720</v>
      </c>
    </row>
    <row r="8609" spans="1:1">
      <c r="A8609">
        <v>144738</v>
      </c>
    </row>
    <row r="8610" spans="1:1">
      <c r="A8610">
        <v>144746</v>
      </c>
    </row>
    <row r="8611" spans="1:1">
      <c r="A8611">
        <v>144754</v>
      </c>
    </row>
    <row r="8612" spans="1:1">
      <c r="A8612">
        <v>144762</v>
      </c>
    </row>
    <row r="8613" spans="1:1">
      <c r="A8613">
        <v>144770</v>
      </c>
    </row>
    <row r="8614" spans="1:1">
      <c r="A8614">
        <v>144789</v>
      </c>
    </row>
    <row r="8615" spans="1:1">
      <c r="A8615">
        <v>144797</v>
      </c>
    </row>
    <row r="8616" spans="1:1">
      <c r="A8616">
        <v>144800</v>
      </c>
    </row>
    <row r="8617" spans="1:1">
      <c r="A8617">
        <v>144819</v>
      </c>
    </row>
    <row r="8618" spans="1:1">
      <c r="A8618">
        <v>144827</v>
      </c>
    </row>
    <row r="8619" spans="1:1">
      <c r="A8619">
        <v>144835</v>
      </c>
    </row>
    <row r="8620" spans="1:1">
      <c r="A8620">
        <v>144843</v>
      </c>
    </row>
    <row r="8621" spans="1:1">
      <c r="A8621">
        <v>144851</v>
      </c>
    </row>
    <row r="8622" spans="1:1">
      <c r="A8622">
        <v>144860</v>
      </c>
    </row>
    <row r="8623" spans="1:1">
      <c r="A8623">
        <v>144878</v>
      </c>
    </row>
    <row r="8624" spans="1:1">
      <c r="A8624">
        <v>144886</v>
      </c>
    </row>
    <row r="8625" spans="1:1">
      <c r="A8625">
        <v>144894</v>
      </c>
    </row>
    <row r="8626" spans="1:1">
      <c r="A8626">
        <v>144908</v>
      </c>
    </row>
    <row r="8627" spans="1:1">
      <c r="A8627">
        <v>144916</v>
      </c>
    </row>
    <row r="8628" spans="1:1">
      <c r="A8628">
        <v>144924</v>
      </c>
    </row>
    <row r="8629" spans="1:1">
      <c r="A8629">
        <v>144932</v>
      </c>
    </row>
    <row r="8630" spans="1:1">
      <c r="A8630">
        <v>144975</v>
      </c>
    </row>
    <row r="8631" spans="1:1">
      <c r="A8631">
        <v>145017</v>
      </c>
    </row>
    <row r="8632" spans="1:1">
      <c r="A8632">
        <v>145041</v>
      </c>
    </row>
    <row r="8633" spans="1:1">
      <c r="A8633">
        <v>145076</v>
      </c>
    </row>
    <row r="8634" spans="1:1">
      <c r="A8634">
        <v>145084</v>
      </c>
    </row>
    <row r="8635" spans="1:1">
      <c r="A8635">
        <v>145114</v>
      </c>
    </row>
    <row r="8636" spans="1:1">
      <c r="A8636">
        <v>145130</v>
      </c>
    </row>
    <row r="8637" spans="1:1">
      <c r="A8637">
        <v>145149</v>
      </c>
    </row>
    <row r="8638" spans="1:1">
      <c r="A8638">
        <v>145173</v>
      </c>
    </row>
    <row r="8639" spans="1:1">
      <c r="A8639">
        <v>145181</v>
      </c>
    </row>
    <row r="8640" spans="1:1">
      <c r="A8640">
        <v>145211</v>
      </c>
    </row>
    <row r="8641" spans="1:1">
      <c r="A8641">
        <v>145238</v>
      </c>
    </row>
    <row r="8642" spans="1:1">
      <c r="A8642">
        <v>145254</v>
      </c>
    </row>
    <row r="8643" spans="1:1">
      <c r="A8643">
        <v>145262</v>
      </c>
    </row>
    <row r="8644" spans="1:1">
      <c r="A8644">
        <v>145270</v>
      </c>
    </row>
    <row r="8645" spans="1:1">
      <c r="A8645">
        <v>145289</v>
      </c>
    </row>
    <row r="8646" spans="1:1">
      <c r="A8646">
        <v>145297</v>
      </c>
    </row>
    <row r="8647" spans="1:1">
      <c r="A8647">
        <v>145319</v>
      </c>
    </row>
    <row r="8648" spans="1:1">
      <c r="A8648">
        <v>145335</v>
      </c>
    </row>
    <row r="8649" spans="1:1">
      <c r="A8649">
        <v>145343</v>
      </c>
    </row>
    <row r="8650" spans="1:1">
      <c r="A8650">
        <v>145360</v>
      </c>
    </row>
    <row r="8651" spans="1:1">
      <c r="A8651">
        <v>145378</v>
      </c>
    </row>
    <row r="8652" spans="1:1">
      <c r="A8652">
        <v>145386</v>
      </c>
    </row>
    <row r="8653" spans="1:1">
      <c r="A8653">
        <v>145408</v>
      </c>
    </row>
    <row r="8654" spans="1:1">
      <c r="A8654">
        <v>145416</v>
      </c>
    </row>
    <row r="8655" spans="1:1">
      <c r="A8655">
        <v>145459</v>
      </c>
    </row>
    <row r="8656" spans="1:1">
      <c r="A8656">
        <v>145467</v>
      </c>
    </row>
    <row r="8657" spans="1:1">
      <c r="A8657">
        <v>145475</v>
      </c>
    </row>
    <row r="8658" spans="1:1">
      <c r="A8658">
        <v>145483</v>
      </c>
    </row>
    <row r="8659" spans="1:1">
      <c r="A8659">
        <v>145505</v>
      </c>
    </row>
    <row r="8660" spans="1:1">
      <c r="A8660">
        <v>145513</v>
      </c>
    </row>
    <row r="8661" spans="1:1">
      <c r="A8661">
        <v>145548</v>
      </c>
    </row>
    <row r="8662" spans="1:1">
      <c r="A8662">
        <v>145556</v>
      </c>
    </row>
    <row r="8663" spans="1:1">
      <c r="A8663">
        <v>145580</v>
      </c>
    </row>
    <row r="8664" spans="1:1">
      <c r="A8664">
        <v>145599</v>
      </c>
    </row>
    <row r="8665" spans="1:1">
      <c r="A8665">
        <v>145610</v>
      </c>
    </row>
    <row r="8666" spans="1:1">
      <c r="A8666">
        <v>145629</v>
      </c>
    </row>
    <row r="8667" spans="1:1">
      <c r="A8667">
        <v>145637</v>
      </c>
    </row>
    <row r="8668" spans="1:1">
      <c r="A8668">
        <v>145645</v>
      </c>
    </row>
    <row r="8669" spans="1:1">
      <c r="A8669">
        <v>145653</v>
      </c>
    </row>
    <row r="8670" spans="1:1">
      <c r="A8670">
        <v>145661</v>
      </c>
    </row>
    <row r="8671" spans="1:1">
      <c r="A8671">
        <v>145670</v>
      </c>
    </row>
    <row r="8672" spans="1:1">
      <c r="A8672">
        <v>145750</v>
      </c>
    </row>
    <row r="8673" spans="1:1">
      <c r="A8673">
        <v>145777</v>
      </c>
    </row>
    <row r="8674" spans="1:1">
      <c r="A8674">
        <v>145785</v>
      </c>
    </row>
    <row r="8675" spans="1:1">
      <c r="A8675">
        <v>145793</v>
      </c>
    </row>
    <row r="8676" spans="1:1">
      <c r="A8676">
        <v>145807</v>
      </c>
    </row>
    <row r="8677" spans="1:1">
      <c r="A8677">
        <v>145874</v>
      </c>
    </row>
    <row r="8678" spans="1:1">
      <c r="A8678">
        <v>145882</v>
      </c>
    </row>
    <row r="8679" spans="1:1">
      <c r="A8679">
        <v>145904</v>
      </c>
    </row>
    <row r="8680" spans="1:1">
      <c r="A8680">
        <v>145920</v>
      </c>
    </row>
    <row r="8681" spans="1:1">
      <c r="A8681">
        <v>145939</v>
      </c>
    </row>
    <row r="8682" spans="1:1">
      <c r="A8682">
        <v>145947</v>
      </c>
    </row>
    <row r="8683" spans="1:1">
      <c r="A8683">
        <v>145971</v>
      </c>
    </row>
    <row r="8684" spans="1:1">
      <c r="A8684">
        <v>145980</v>
      </c>
    </row>
    <row r="8685" spans="1:1">
      <c r="A8685">
        <v>146064</v>
      </c>
    </row>
    <row r="8686" spans="1:1">
      <c r="A8686">
        <v>146072</v>
      </c>
    </row>
    <row r="8687" spans="1:1">
      <c r="A8687">
        <v>146102</v>
      </c>
    </row>
    <row r="8688" spans="1:1">
      <c r="A8688">
        <v>146110</v>
      </c>
    </row>
    <row r="8689" spans="1:1">
      <c r="A8689">
        <v>146145</v>
      </c>
    </row>
    <row r="8690" spans="1:1">
      <c r="A8690">
        <v>146153</v>
      </c>
    </row>
    <row r="8691" spans="1:1">
      <c r="A8691">
        <v>146188</v>
      </c>
    </row>
    <row r="8692" spans="1:1">
      <c r="A8692">
        <v>146196</v>
      </c>
    </row>
    <row r="8693" spans="1:1">
      <c r="A8693">
        <v>146200</v>
      </c>
    </row>
    <row r="8694" spans="1:1">
      <c r="A8694">
        <v>146226</v>
      </c>
    </row>
    <row r="8695" spans="1:1">
      <c r="A8695">
        <v>146234</v>
      </c>
    </row>
    <row r="8696" spans="1:1">
      <c r="A8696">
        <v>146242</v>
      </c>
    </row>
    <row r="8697" spans="1:1">
      <c r="A8697">
        <v>146250</v>
      </c>
    </row>
    <row r="8698" spans="1:1">
      <c r="A8698">
        <v>146269</v>
      </c>
    </row>
    <row r="8699" spans="1:1">
      <c r="A8699">
        <v>146285</v>
      </c>
    </row>
    <row r="8700" spans="1:1">
      <c r="A8700">
        <v>146293</v>
      </c>
    </row>
    <row r="8701" spans="1:1">
      <c r="A8701">
        <v>146315</v>
      </c>
    </row>
    <row r="8702" spans="1:1">
      <c r="A8702">
        <v>146323</v>
      </c>
    </row>
    <row r="8703" spans="1:1">
      <c r="A8703">
        <v>146331</v>
      </c>
    </row>
    <row r="8704" spans="1:1">
      <c r="A8704">
        <v>146358</v>
      </c>
    </row>
    <row r="8705" spans="1:1">
      <c r="A8705">
        <v>146366</v>
      </c>
    </row>
    <row r="8706" spans="1:1">
      <c r="A8706">
        <v>146420</v>
      </c>
    </row>
    <row r="8707" spans="1:1">
      <c r="A8707">
        <v>146439</v>
      </c>
    </row>
    <row r="8708" spans="1:1">
      <c r="A8708">
        <v>146455</v>
      </c>
    </row>
    <row r="8709" spans="1:1">
      <c r="A8709">
        <v>146463</v>
      </c>
    </row>
    <row r="8710" spans="1:1">
      <c r="A8710">
        <v>146471</v>
      </c>
    </row>
    <row r="8711" spans="1:1">
      <c r="A8711">
        <v>146498</v>
      </c>
    </row>
    <row r="8712" spans="1:1">
      <c r="A8712">
        <v>146501</v>
      </c>
    </row>
    <row r="8713" spans="1:1">
      <c r="A8713">
        <v>146510</v>
      </c>
    </row>
    <row r="8714" spans="1:1">
      <c r="A8714">
        <v>146528</v>
      </c>
    </row>
    <row r="8715" spans="1:1">
      <c r="A8715">
        <v>146536</v>
      </c>
    </row>
    <row r="8716" spans="1:1">
      <c r="A8716">
        <v>146579</v>
      </c>
    </row>
    <row r="8717" spans="1:1">
      <c r="A8717">
        <v>146595</v>
      </c>
    </row>
    <row r="8718" spans="1:1">
      <c r="A8718">
        <v>146625</v>
      </c>
    </row>
    <row r="8719" spans="1:1">
      <c r="A8719">
        <v>146633</v>
      </c>
    </row>
    <row r="8720" spans="1:1">
      <c r="A8720">
        <v>146676</v>
      </c>
    </row>
    <row r="8721" spans="1:1">
      <c r="A8721">
        <v>146684</v>
      </c>
    </row>
    <row r="8722" spans="1:1">
      <c r="A8722">
        <v>146692</v>
      </c>
    </row>
    <row r="8723" spans="1:1">
      <c r="A8723">
        <v>146706</v>
      </c>
    </row>
    <row r="8724" spans="1:1">
      <c r="A8724">
        <v>146730</v>
      </c>
    </row>
    <row r="8725" spans="1:1">
      <c r="A8725">
        <v>146749</v>
      </c>
    </row>
    <row r="8726" spans="1:1">
      <c r="A8726">
        <v>146765</v>
      </c>
    </row>
    <row r="8727" spans="1:1">
      <c r="A8727">
        <v>146790</v>
      </c>
    </row>
    <row r="8728" spans="1:1">
      <c r="A8728">
        <v>146803</v>
      </c>
    </row>
    <row r="8729" spans="1:1">
      <c r="A8729">
        <v>146811</v>
      </c>
    </row>
    <row r="8730" spans="1:1">
      <c r="A8730">
        <v>146820</v>
      </c>
    </row>
    <row r="8731" spans="1:1">
      <c r="A8731">
        <v>146838</v>
      </c>
    </row>
    <row r="8732" spans="1:1">
      <c r="A8732">
        <v>146846</v>
      </c>
    </row>
    <row r="8733" spans="1:1">
      <c r="A8733">
        <v>146854</v>
      </c>
    </row>
    <row r="8734" spans="1:1">
      <c r="A8734">
        <v>146862</v>
      </c>
    </row>
    <row r="8735" spans="1:1">
      <c r="A8735">
        <v>146870</v>
      </c>
    </row>
    <row r="8736" spans="1:1">
      <c r="A8736">
        <v>146889</v>
      </c>
    </row>
    <row r="8737" spans="1:1">
      <c r="A8737">
        <v>146919</v>
      </c>
    </row>
    <row r="8738" spans="1:1">
      <c r="A8738">
        <v>146927</v>
      </c>
    </row>
    <row r="8739" spans="1:1">
      <c r="A8739">
        <v>146951</v>
      </c>
    </row>
    <row r="8740" spans="1:1">
      <c r="A8740">
        <v>146960</v>
      </c>
    </row>
    <row r="8741" spans="1:1">
      <c r="A8741">
        <v>146978</v>
      </c>
    </row>
    <row r="8742" spans="1:1">
      <c r="A8742">
        <v>146986</v>
      </c>
    </row>
    <row r="8743" spans="1:1">
      <c r="A8743">
        <v>146994</v>
      </c>
    </row>
    <row r="8744" spans="1:1">
      <c r="A8744">
        <v>147001</v>
      </c>
    </row>
    <row r="8745" spans="1:1">
      <c r="A8745">
        <v>147010</v>
      </c>
    </row>
    <row r="8746" spans="1:1">
      <c r="A8746">
        <v>147028</v>
      </c>
    </row>
    <row r="8747" spans="1:1">
      <c r="A8747">
        <v>147036</v>
      </c>
    </row>
    <row r="8748" spans="1:1">
      <c r="A8748">
        <v>147044</v>
      </c>
    </row>
    <row r="8749" spans="1:1">
      <c r="A8749">
        <v>147052</v>
      </c>
    </row>
    <row r="8750" spans="1:1">
      <c r="A8750">
        <v>147109</v>
      </c>
    </row>
    <row r="8751" spans="1:1">
      <c r="A8751">
        <v>147117</v>
      </c>
    </row>
    <row r="8752" spans="1:1">
      <c r="A8752">
        <v>147125</v>
      </c>
    </row>
    <row r="8753" spans="1:1">
      <c r="A8753">
        <v>147133</v>
      </c>
    </row>
    <row r="8754" spans="1:1">
      <c r="A8754">
        <v>147141</v>
      </c>
    </row>
    <row r="8755" spans="1:1">
      <c r="A8755">
        <v>147150</v>
      </c>
    </row>
    <row r="8756" spans="1:1">
      <c r="A8756">
        <v>147168</v>
      </c>
    </row>
    <row r="8757" spans="1:1">
      <c r="A8757">
        <v>147176</v>
      </c>
    </row>
    <row r="8758" spans="1:1">
      <c r="A8758">
        <v>147184</v>
      </c>
    </row>
    <row r="8759" spans="1:1">
      <c r="A8759">
        <v>147192</v>
      </c>
    </row>
    <row r="8760" spans="1:1">
      <c r="A8760">
        <v>147206</v>
      </c>
    </row>
    <row r="8761" spans="1:1">
      <c r="A8761">
        <v>147214</v>
      </c>
    </row>
    <row r="8762" spans="1:1">
      <c r="A8762">
        <v>147222</v>
      </c>
    </row>
    <row r="8763" spans="1:1">
      <c r="A8763">
        <v>147230</v>
      </c>
    </row>
    <row r="8764" spans="1:1">
      <c r="A8764">
        <v>147249</v>
      </c>
    </row>
    <row r="8765" spans="1:1">
      <c r="A8765">
        <v>147257</v>
      </c>
    </row>
    <row r="8766" spans="1:1">
      <c r="A8766">
        <v>147265</v>
      </c>
    </row>
    <row r="8767" spans="1:1">
      <c r="A8767">
        <v>147273</v>
      </c>
    </row>
    <row r="8768" spans="1:1">
      <c r="A8768">
        <v>147281</v>
      </c>
    </row>
    <row r="8769" spans="1:1">
      <c r="A8769">
        <v>147290</v>
      </c>
    </row>
    <row r="8770" spans="1:1">
      <c r="A8770">
        <v>147303</v>
      </c>
    </row>
    <row r="8771" spans="1:1">
      <c r="A8771">
        <v>147311</v>
      </c>
    </row>
    <row r="8772" spans="1:1">
      <c r="A8772">
        <v>147320</v>
      </c>
    </row>
    <row r="8773" spans="1:1">
      <c r="A8773">
        <v>147338</v>
      </c>
    </row>
    <row r="8774" spans="1:1">
      <c r="A8774">
        <v>147346</v>
      </c>
    </row>
    <row r="8775" spans="1:1">
      <c r="A8775">
        <v>147362</v>
      </c>
    </row>
    <row r="8776" spans="1:1">
      <c r="A8776">
        <v>147400</v>
      </c>
    </row>
    <row r="8777" spans="1:1">
      <c r="A8777">
        <v>147419</v>
      </c>
    </row>
    <row r="8778" spans="1:1">
      <c r="A8778">
        <v>147427</v>
      </c>
    </row>
    <row r="8779" spans="1:1">
      <c r="A8779">
        <v>147435</v>
      </c>
    </row>
    <row r="8780" spans="1:1">
      <c r="A8780">
        <v>147443</v>
      </c>
    </row>
    <row r="8781" spans="1:1">
      <c r="A8781">
        <v>147451</v>
      </c>
    </row>
    <row r="8782" spans="1:1">
      <c r="A8782">
        <v>147460</v>
      </c>
    </row>
    <row r="8783" spans="1:1">
      <c r="A8783">
        <v>147478</v>
      </c>
    </row>
    <row r="8784" spans="1:1">
      <c r="A8784">
        <v>147486</v>
      </c>
    </row>
    <row r="8785" spans="1:1">
      <c r="A8785">
        <v>147524</v>
      </c>
    </row>
    <row r="8786" spans="1:1">
      <c r="A8786">
        <v>147532</v>
      </c>
    </row>
    <row r="8787" spans="1:1">
      <c r="A8787">
        <v>147567</v>
      </c>
    </row>
    <row r="8788" spans="1:1">
      <c r="A8788">
        <v>147575</v>
      </c>
    </row>
    <row r="8789" spans="1:1">
      <c r="A8789">
        <v>147583</v>
      </c>
    </row>
    <row r="8790" spans="1:1">
      <c r="A8790">
        <v>147591</v>
      </c>
    </row>
    <row r="8791" spans="1:1">
      <c r="A8791">
        <v>147605</v>
      </c>
    </row>
    <row r="8792" spans="1:1">
      <c r="A8792">
        <v>147613</v>
      </c>
    </row>
    <row r="8793" spans="1:1">
      <c r="A8793">
        <v>147630</v>
      </c>
    </row>
    <row r="8794" spans="1:1">
      <c r="A8794">
        <v>147648</v>
      </c>
    </row>
    <row r="8795" spans="1:1">
      <c r="A8795">
        <v>147656</v>
      </c>
    </row>
    <row r="8796" spans="1:1">
      <c r="A8796">
        <v>147664</v>
      </c>
    </row>
    <row r="8797" spans="1:1">
      <c r="A8797">
        <v>147672</v>
      </c>
    </row>
    <row r="8798" spans="1:1">
      <c r="A8798">
        <v>147680</v>
      </c>
    </row>
    <row r="8799" spans="1:1">
      <c r="A8799">
        <v>147699</v>
      </c>
    </row>
    <row r="8800" spans="1:1">
      <c r="A8800">
        <v>147702</v>
      </c>
    </row>
    <row r="8801" spans="1:1">
      <c r="A8801">
        <v>147710</v>
      </c>
    </row>
    <row r="8802" spans="1:1">
      <c r="A8802">
        <v>147729</v>
      </c>
    </row>
    <row r="8803" spans="1:1">
      <c r="A8803">
        <v>147737</v>
      </c>
    </row>
    <row r="8804" spans="1:1">
      <c r="A8804">
        <v>147788</v>
      </c>
    </row>
    <row r="8805" spans="1:1">
      <c r="A8805">
        <v>147796</v>
      </c>
    </row>
    <row r="8806" spans="1:1">
      <c r="A8806">
        <v>147818</v>
      </c>
    </row>
    <row r="8807" spans="1:1">
      <c r="A8807">
        <v>147907</v>
      </c>
    </row>
    <row r="8808" spans="1:1">
      <c r="A8808">
        <v>147923</v>
      </c>
    </row>
    <row r="8809" spans="1:1">
      <c r="A8809">
        <v>147958</v>
      </c>
    </row>
    <row r="8810" spans="1:1">
      <c r="A8810">
        <v>148024</v>
      </c>
    </row>
    <row r="8811" spans="1:1">
      <c r="A8811">
        <v>148059</v>
      </c>
    </row>
    <row r="8812" spans="1:1">
      <c r="A8812">
        <v>148113</v>
      </c>
    </row>
    <row r="8813" spans="1:1">
      <c r="A8813">
        <v>148121</v>
      </c>
    </row>
    <row r="8814" spans="1:1">
      <c r="A8814">
        <v>148130</v>
      </c>
    </row>
    <row r="8815" spans="1:1">
      <c r="A8815">
        <v>148148</v>
      </c>
    </row>
    <row r="8816" spans="1:1">
      <c r="A8816">
        <v>148156</v>
      </c>
    </row>
    <row r="8817" spans="1:1">
      <c r="A8817">
        <v>148164</v>
      </c>
    </row>
    <row r="8818" spans="1:1">
      <c r="A8818">
        <v>148172</v>
      </c>
    </row>
    <row r="8819" spans="1:1">
      <c r="A8819">
        <v>148180</v>
      </c>
    </row>
    <row r="8820" spans="1:1">
      <c r="A8820">
        <v>148199</v>
      </c>
    </row>
    <row r="8821" spans="1:1">
      <c r="A8821">
        <v>148202</v>
      </c>
    </row>
    <row r="8822" spans="1:1">
      <c r="A8822">
        <v>148210</v>
      </c>
    </row>
    <row r="8823" spans="1:1">
      <c r="A8823">
        <v>148229</v>
      </c>
    </row>
    <row r="8824" spans="1:1">
      <c r="A8824">
        <v>148237</v>
      </c>
    </row>
    <row r="8825" spans="1:1">
      <c r="A8825">
        <v>148261</v>
      </c>
    </row>
    <row r="8826" spans="1:1">
      <c r="A8826">
        <v>148270</v>
      </c>
    </row>
    <row r="8827" spans="1:1">
      <c r="A8827">
        <v>148288</v>
      </c>
    </row>
    <row r="8828" spans="1:1">
      <c r="A8828">
        <v>148296</v>
      </c>
    </row>
    <row r="8829" spans="1:1">
      <c r="A8829">
        <v>148300</v>
      </c>
    </row>
    <row r="8830" spans="1:1">
      <c r="A8830">
        <v>148318</v>
      </c>
    </row>
    <row r="8831" spans="1:1">
      <c r="A8831">
        <v>148326</v>
      </c>
    </row>
    <row r="8832" spans="1:1">
      <c r="A8832">
        <v>148334</v>
      </c>
    </row>
    <row r="8833" spans="1:1">
      <c r="A8833">
        <v>148342</v>
      </c>
    </row>
    <row r="8834" spans="1:1">
      <c r="A8834">
        <v>148350</v>
      </c>
    </row>
    <row r="8835" spans="1:1">
      <c r="A8835">
        <v>148369</v>
      </c>
    </row>
    <row r="8836" spans="1:1">
      <c r="A8836">
        <v>148377</v>
      </c>
    </row>
    <row r="8837" spans="1:1">
      <c r="A8837">
        <v>148385</v>
      </c>
    </row>
    <row r="8838" spans="1:1">
      <c r="A8838">
        <v>148393</v>
      </c>
    </row>
    <row r="8839" spans="1:1">
      <c r="A8839">
        <v>148407</v>
      </c>
    </row>
    <row r="8840" spans="1:1">
      <c r="A8840">
        <v>148423</v>
      </c>
    </row>
    <row r="8841" spans="1:1">
      <c r="A8841">
        <v>148431</v>
      </c>
    </row>
    <row r="8842" spans="1:1">
      <c r="A8842">
        <v>148440</v>
      </c>
    </row>
    <row r="8843" spans="1:1">
      <c r="A8843">
        <v>148458</v>
      </c>
    </row>
    <row r="8844" spans="1:1">
      <c r="A8844">
        <v>148466</v>
      </c>
    </row>
    <row r="8845" spans="1:1">
      <c r="A8845">
        <v>148474</v>
      </c>
    </row>
    <row r="8846" spans="1:1">
      <c r="A8846">
        <v>148482</v>
      </c>
    </row>
    <row r="8847" spans="1:1">
      <c r="A8847">
        <v>148490</v>
      </c>
    </row>
    <row r="8848" spans="1:1">
      <c r="A8848">
        <v>148504</v>
      </c>
    </row>
    <row r="8849" spans="1:1">
      <c r="A8849">
        <v>148512</v>
      </c>
    </row>
    <row r="8850" spans="1:1">
      <c r="A8850">
        <v>148520</v>
      </c>
    </row>
    <row r="8851" spans="1:1">
      <c r="A8851">
        <v>148539</v>
      </c>
    </row>
    <row r="8852" spans="1:1">
      <c r="A8852">
        <v>148547</v>
      </c>
    </row>
    <row r="8853" spans="1:1">
      <c r="A8853">
        <v>148555</v>
      </c>
    </row>
    <row r="8854" spans="1:1">
      <c r="A8854">
        <v>148563</v>
      </c>
    </row>
    <row r="8855" spans="1:1">
      <c r="A8855">
        <v>148580</v>
      </c>
    </row>
    <row r="8856" spans="1:1">
      <c r="A8856">
        <v>148598</v>
      </c>
    </row>
    <row r="8857" spans="1:1">
      <c r="A8857">
        <v>148601</v>
      </c>
    </row>
    <row r="8858" spans="1:1">
      <c r="A8858">
        <v>148610</v>
      </c>
    </row>
    <row r="8859" spans="1:1">
      <c r="A8859">
        <v>148628</v>
      </c>
    </row>
    <row r="8860" spans="1:1">
      <c r="A8860">
        <v>148636</v>
      </c>
    </row>
    <row r="8861" spans="1:1">
      <c r="A8861">
        <v>148644</v>
      </c>
    </row>
    <row r="8862" spans="1:1">
      <c r="A8862">
        <v>148652</v>
      </c>
    </row>
    <row r="8863" spans="1:1">
      <c r="A8863">
        <v>148660</v>
      </c>
    </row>
    <row r="8864" spans="1:1">
      <c r="A8864">
        <v>148679</v>
      </c>
    </row>
    <row r="8865" spans="1:1">
      <c r="A8865">
        <v>148687</v>
      </c>
    </row>
    <row r="8866" spans="1:1">
      <c r="A8866">
        <v>148695</v>
      </c>
    </row>
    <row r="8867" spans="1:1">
      <c r="A8867">
        <v>148709</v>
      </c>
    </row>
    <row r="8868" spans="1:1">
      <c r="A8868">
        <v>148717</v>
      </c>
    </row>
    <row r="8869" spans="1:1">
      <c r="A8869">
        <v>148725</v>
      </c>
    </row>
    <row r="8870" spans="1:1">
      <c r="A8870">
        <v>148733</v>
      </c>
    </row>
    <row r="8871" spans="1:1">
      <c r="A8871">
        <v>148741</v>
      </c>
    </row>
    <row r="8872" spans="1:1">
      <c r="A8872">
        <v>148750</v>
      </c>
    </row>
    <row r="8873" spans="1:1">
      <c r="A8873">
        <v>148768</v>
      </c>
    </row>
    <row r="8874" spans="1:1">
      <c r="A8874">
        <v>148776</v>
      </c>
    </row>
    <row r="8875" spans="1:1">
      <c r="A8875">
        <v>148784</v>
      </c>
    </row>
    <row r="8876" spans="1:1">
      <c r="A8876">
        <v>148792</v>
      </c>
    </row>
    <row r="8877" spans="1:1">
      <c r="A8877">
        <v>148806</v>
      </c>
    </row>
    <row r="8878" spans="1:1">
      <c r="A8878">
        <v>148814</v>
      </c>
    </row>
    <row r="8879" spans="1:1">
      <c r="A8879">
        <v>148822</v>
      </c>
    </row>
    <row r="8880" spans="1:1">
      <c r="A8880">
        <v>148849</v>
      </c>
    </row>
    <row r="8881" spans="1:1">
      <c r="A8881">
        <v>148873</v>
      </c>
    </row>
    <row r="8882" spans="1:1">
      <c r="A8882">
        <v>148881</v>
      </c>
    </row>
    <row r="8883" spans="1:1">
      <c r="A8883">
        <v>148890</v>
      </c>
    </row>
    <row r="8884" spans="1:1">
      <c r="A8884">
        <v>148903</v>
      </c>
    </row>
    <row r="8885" spans="1:1">
      <c r="A8885">
        <v>148911</v>
      </c>
    </row>
    <row r="8886" spans="1:1">
      <c r="A8886">
        <v>148938</v>
      </c>
    </row>
    <row r="8887" spans="1:1">
      <c r="A8887">
        <v>148946</v>
      </c>
    </row>
    <row r="8888" spans="1:1">
      <c r="A8888">
        <v>148962</v>
      </c>
    </row>
    <row r="8889" spans="1:1">
      <c r="A8889">
        <v>148970</v>
      </c>
    </row>
    <row r="8890" spans="1:1">
      <c r="A8890">
        <v>149004</v>
      </c>
    </row>
    <row r="8891" spans="1:1">
      <c r="A8891">
        <v>149063</v>
      </c>
    </row>
    <row r="8892" spans="1:1">
      <c r="A8892">
        <v>149080</v>
      </c>
    </row>
    <row r="8893" spans="1:1">
      <c r="A8893">
        <v>149098</v>
      </c>
    </row>
    <row r="8894" spans="1:1">
      <c r="A8894">
        <v>149101</v>
      </c>
    </row>
    <row r="8895" spans="1:1">
      <c r="A8895">
        <v>149110</v>
      </c>
    </row>
    <row r="8896" spans="1:1">
      <c r="A8896">
        <v>149128</v>
      </c>
    </row>
    <row r="8897" spans="1:1">
      <c r="A8897">
        <v>149136</v>
      </c>
    </row>
    <row r="8898" spans="1:1">
      <c r="A8898">
        <v>149144</v>
      </c>
    </row>
    <row r="8899" spans="1:1">
      <c r="A8899">
        <v>149152</v>
      </c>
    </row>
    <row r="8900" spans="1:1">
      <c r="A8900">
        <v>149160</v>
      </c>
    </row>
    <row r="8901" spans="1:1">
      <c r="A8901">
        <v>149179</v>
      </c>
    </row>
    <row r="8902" spans="1:1">
      <c r="A8902">
        <v>149187</v>
      </c>
    </row>
    <row r="8903" spans="1:1">
      <c r="A8903">
        <v>149195</v>
      </c>
    </row>
    <row r="8904" spans="1:1">
      <c r="A8904">
        <v>149209</v>
      </c>
    </row>
    <row r="8905" spans="1:1">
      <c r="A8905">
        <v>149217</v>
      </c>
    </row>
    <row r="8906" spans="1:1">
      <c r="A8906">
        <v>149225</v>
      </c>
    </row>
    <row r="8907" spans="1:1">
      <c r="A8907">
        <v>149233</v>
      </c>
    </row>
    <row r="8908" spans="1:1">
      <c r="A8908">
        <v>149241</v>
      </c>
    </row>
    <row r="8909" spans="1:1">
      <c r="A8909">
        <v>149250</v>
      </c>
    </row>
    <row r="8910" spans="1:1">
      <c r="A8910">
        <v>149268</v>
      </c>
    </row>
    <row r="8911" spans="1:1">
      <c r="A8911">
        <v>149276</v>
      </c>
    </row>
    <row r="8912" spans="1:1">
      <c r="A8912">
        <v>149284</v>
      </c>
    </row>
    <row r="8913" spans="1:1">
      <c r="A8913">
        <v>149292</v>
      </c>
    </row>
    <row r="8914" spans="1:1">
      <c r="A8914">
        <v>149306</v>
      </c>
    </row>
    <row r="8915" spans="1:1">
      <c r="A8915">
        <v>149314</v>
      </c>
    </row>
    <row r="8916" spans="1:1">
      <c r="A8916">
        <v>149322</v>
      </c>
    </row>
    <row r="8917" spans="1:1">
      <c r="A8917">
        <v>149330</v>
      </c>
    </row>
    <row r="8918" spans="1:1">
      <c r="A8918">
        <v>149373</v>
      </c>
    </row>
    <row r="8919" spans="1:1">
      <c r="A8919">
        <v>149411</v>
      </c>
    </row>
    <row r="8920" spans="1:1">
      <c r="A8920">
        <v>149438</v>
      </c>
    </row>
    <row r="8921" spans="1:1">
      <c r="A8921">
        <v>149470</v>
      </c>
    </row>
    <row r="8922" spans="1:1">
      <c r="A8922">
        <v>149489</v>
      </c>
    </row>
    <row r="8923" spans="1:1">
      <c r="A8923">
        <v>149497</v>
      </c>
    </row>
    <row r="8924" spans="1:1">
      <c r="A8924">
        <v>149500</v>
      </c>
    </row>
    <row r="8925" spans="1:1">
      <c r="A8925">
        <v>149519</v>
      </c>
    </row>
    <row r="8926" spans="1:1">
      <c r="A8926">
        <v>149527</v>
      </c>
    </row>
    <row r="8927" spans="1:1">
      <c r="A8927">
        <v>149551</v>
      </c>
    </row>
    <row r="8928" spans="1:1">
      <c r="A8928">
        <v>149578</v>
      </c>
    </row>
    <row r="8929" spans="1:1">
      <c r="A8929">
        <v>149594</v>
      </c>
    </row>
    <row r="8930" spans="1:1">
      <c r="A8930">
        <v>149608</v>
      </c>
    </row>
    <row r="8931" spans="1:1">
      <c r="A8931">
        <v>149616</v>
      </c>
    </row>
    <row r="8932" spans="1:1">
      <c r="A8932">
        <v>149624</v>
      </c>
    </row>
    <row r="8933" spans="1:1">
      <c r="A8933">
        <v>149640</v>
      </c>
    </row>
    <row r="8934" spans="1:1">
      <c r="A8934">
        <v>149667</v>
      </c>
    </row>
    <row r="8935" spans="1:1">
      <c r="A8935">
        <v>149683</v>
      </c>
    </row>
    <row r="8936" spans="1:1">
      <c r="A8936">
        <v>149756</v>
      </c>
    </row>
    <row r="8937" spans="1:1">
      <c r="A8937">
        <v>149764</v>
      </c>
    </row>
    <row r="8938" spans="1:1">
      <c r="A8938">
        <v>149780</v>
      </c>
    </row>
    <row r="8939" spans="1:1">
      <c r="A8939">
        <v>149853</v>
      </c>
    </row>
    <row r="8940" spans="1:1">
      <c r="A8940">
        <v>149870</v>
      </c>
    </row>
    <row r="8941" spans="1:1">
      <c r="A8941">
        <v>149896</v>
      </c>
    </row>
    <row r="8942" spans="1:1">
      <c r="A8942">
        <v>149900</v>
      </c>
    </row>
    <row r="8943" spans="1:1">
      <c r="A8943">
        <v>149918</v>
      </c>
    </row>
    <row r="8944" spans="1:1">
      <c r="A8944">
        <v>149926</v>
      </c>
    </row>
    <row r="8945" spans="1:1">
      <c r="A8945">
        <v>149942</v>
      </c>
    </row>
    <row r="8946" spans="1:1">
      <c r="A8946">
        <v>149950</v>
      </c>
    </row>
    <row r="8947" spans="1:1">
      <c r="A8947">
        <v>149977</v>
      </c>
    </row>
    <row r="8948" spans="1:1">
      <c r="A8948">
        <v>149985</v>
      </c>
    </row>
    <row r="8949" spans="1:1">
      <c r="A8949">
        <v>149993</v>
      </c>
    </row>
    <row r="8950" spans="1:1">
      <c r="A8950">
        <v>150002</v>
      </c>
    </row>
    <row r="8951" spans="1:1">
      <c r="A8951">
        <v>150010</v>
      </c>
    </row>
    <row r="8952" spans="1:1">
      <c r="A8952">
        <v>150029</v>
      </c>
    </row>
    <row r="8953" spans="1:1">
      <c r="A8953">
        <v>150037</v>
      </c>
    </row>
    <row r="8954" spans="1:1">
      <c r="A8954">
        <v>150053</v>
      </c>
    </row>
    <row r="8955" spans="1:1">
      <c r="A8955">
        <v>150070</v>
      </c>
    </row>
    <row r="8956" spans="1:1">
      <c r="A8956">
        <v>150100</v>
      </c>
    </row>
    <row r="8957" spans="1:1">
      <c r="A8957">
        <v>150150</v>
      </c>
    </row>
    <row r="8958" spans="1:1">
      <c r="A8958">
        <v>150169</v>
      </c>
    </row>
    <row r="8959" spans="1:1">
      <c r="A8959">
        <v>150258</v>
      </c>
    </row>
    <row r="8960" spans="1:1">
      <c r="A8960">
        <v>150290</v>
      </c>
    </row>
    <row r="8961" spans="1:1">
      <c r="A8961">
        <v>150312</v>
      </c>
    </row>
    <row r="8962" spans="1:1">
      <c r="A8962">
        <v>150347</v>
      </c>
    </row>
    <row r="8963" spans="1:1">
      <c r="A8963">
        <v>150355</v>
      </c>
    </row>
    <row r="8964" spans="1:1">
      <c r="A8964">
        <v>150363</v>
      </c>
    </row>
    <row r="8965" spans="1:1">
      <c r="A8965">
        <v>150371</v>
      </c>
    </row>
    <row r="8966" spans="1:1">
      <c r="A8966">
        <v>150380</v>
      </c>
    </row>
    <row r="8967" spans="1:1">
      <c r="A8967">
        <v>150428</v>
      </c>
    </row>
    <row r="8968" spans="1:1">
      <c r="A8968">
        <v>150436</v>
      </c>
    </row>
    <row r="8969" spans="1:1">
      <c r="A8969">
        <v>150517</v>
      </c>
    </row>
    <row r="8970" spans="1:1">
      <c r="A8970">
        <v>150525</v>
      </c>
    </row>
    <row r="8971" spans="1:1">
      <c r="A8971">
        <v>150533</v>
      </c>
    </row>
    <row r="8972" spans="1:1">
      <c r="A8972">
        <v>150541</v>
      </c>
    </row>
    <row r="8973" spans="1:1">
      <c r="A8973">
        <v>150550</v>
      </c>
    </row>
    <row r="8974" spans="1:1">
      <c r="A8974">
        <v>150584</v>
      </c>
    </row>
    <row r="8975" spans="1:1">
      <c r="A8975">
        <v>150614</v>
      </c>
    </row>
    <row r="8976" spans="1:1">
      <c r="A8976">
        <v>150657</v>
      </c>
    </row>
    <row r="8977" spans="1:1">
      <c r="A8977">
        <v>150673</v>
      </c>
    </row>
    <row r="8978" spans="1:1">
      <c r="A8978">
        <v>150681</v>
      </c>
    </row>
    <row r="8979" spans="1:1">
      <c r="A8979">
        <v>150711</v>
      </c>
    </row>
    <row r="8980" spans="1:1">
      <c r="A8980">
        <v>150754</v>
      </c>
    </row>
    <row r="8981" spans="1:1">
      <c r="A8981">
        <v>150797</v>
      </c>
    </row>
    <row r="8982" spans="1:1">
      <c r="A8982">
        <v>150819</v>
      </c>
    </row>
    <row r="8983" spans="1:1">
      <c r="A8983">
        <v>150835</v>
      </c>
    </row>
    <row r="8984" spans="1:1">
      <c r="A8984">
        <v>150851</v>
      </c>
    </row>
    <row r="8985" spans="1:1">
      <c r="A8985">
        <v>150894</v>
      </c>
    </row>
    <row r="8986" spans="1:1">
      <c r="A8986">
        <v>150908</v>
      </c>
    </row>
    <row r="8987" spans="1:1">
      <c r="A8987">
        <v>150916</v>
      </c>
    </row>
    <row r="8988" spans="1:1">
      <c r="A8988">
        <v>150940</v>
      </c>
    </row>
    <row r="8989" spans="1:1">
      <c r="A8989">
        <v>150959</v>
      </c>
    </row>
    <row r="8990" spans="1:1">
      <c r="A8990">
        <v>150967</v>
      </c>
    </row>
    <row r="8991" spans="1:1">
      <c r="A8991">
        <v>151017</v>
      </c>
    </row>
    <row r="8992" spans="1:1">
      <c r="A8992">
        <v>151025</v>
      </c>
    </row>
    <row r="8993" spans="1:1">
      <c r="A8993">
        <v>151033</v>
      </c>
    </row>
    <row r="8994" spans="1:1">
      <c r="A8994">
        <v>151050</v>
      </c>
    </row>
    <row r="8995" spans="1:1">
      <c r="A8995">
        <v>151068</v>
      </c>
    </row>
    <row r="8996" spans="1:1">
      <c r="A8996">
        <v>151084</v>
      </c>
    </row>
    <row r="8997" spans="1:1">
      <c r="A8997">
        <v>151092</v>
      </c>
    </row>
    <row r="8998" spans="1:1">
      <c r="A8998">
        <v>151114</v>
      </c>
    </row>
    <row r="8999" spans="1:1">
      <c r="A8999">
        <v>151130</v>
      </c>
    </row>
    <row r="9000" spans="1:1">
      <c r="A9000">
        <v>151165</v>
      </c>
    </row>
    <row r="9001" spans="1:1">
      <c r="A9001">
        <v>151181</v>
      </c>
    </row>
    <row r="9002" spans="1:1">
      <c r="A9002">
        <v>151238</v>
      </c>
    </row>
    <row r="9003" spans="1:1">
      <c r="A9003">
        <v>151246</v>
      </c>
    </row>
    <row r="9004" spans="1:1">
      <c r="A9004">
        <v>151254</v>
      </c>
    </row>
    <row r="9005" spans="1:1">
      <c r="A9005">
        <v>151270</v>
      </c>
    </row>
    <row r="9006" spans="1:1">
      <c r="A9006">
        <v>151289</v>
      </c>
    </row>
    <row r="9007" spans="1:1">
      <c r="A9007">
        <v>151297</v>
      </c>
    </row>
    <row r="9008" spans="1:1">
      <c r="A9008">
        <v>151300</v>
      </c>
    </row>
    <row r="9009" spans="1:1">
      <c r="A9009">
        <v>151319</v>
      </c>
    </row>
    <row r="9010" spans="1:1">
      <c r="A9010">
        <v>151327</v>
      </c>
    </row>
    <row r="9011" spans="1:1">
      <c r="A9011">
        <v>151335</v>
      </c>
    </row>
    <row r="9012" spans="1:1">
      <c r="A9012">
        <v>151351</v>
      </c>
    </row>
    <row r="9013" spans="1:1">
      <c r="A9013">
        <v>151360</v>
      </c>
    </row>
    <row r="9014" spans="1:1">
      <c r="A9014">
        <v>151378</v>
      </c>
    </row>
    <row r="9015" spans="1:1">
      <c r="A9015">
        <v>151386</v>
      </c>
    </row>
    <row r="9016" spans="1:1">
      <c r="A9016">
        <v>151459</v>
      </c>
    </row>
    <row r="9017" spans="1:1">
      <c r="A9017">
        <v>151467</v>
      </c>
    </row>
    <row r="9018" spans="1:1">
      <c r="A9018">
        <v>151521</v>
      </c>
    </row>
    <row r="9019" spans="1:1">
      <c r="A9019">
        <v>151530</v>
      </c>
    </row>
    <row r="9020" spans="1:1">
      <c r="A9020">
        <v>151556</v>
      </c>
    </row>
    <row r="9021" spans="1:1">
      <c r="A9021">
        <v>151564</v>
      </c>
    </row>
    <row r="9022" spans="1:1">
      <c r="A9022">
        <v>151580</v>
      </c>
    </row>
    <row r="9023" spans="1:1">
      <c r="A9023">
        <v>151599</v>
      </c>
    </row>
    <row r="9024" spans="1:1">
      <c r="A9024">
        <v>151602</v>
      </c>
    </row>
    <row r="9025" spans="1:1">
      <c r="A9025">
        <v>151637</v>
      </c>
    </row>
    <row r="9026" spans="1:1">
      <c r="A9026">
        <v>151670</v>
      </c>
    </row>
    <row r="9027" spans="1:1">
      <c r="A9027">
        <v>151688</v>
      </c>
    </row>
    <row r="9028" spans="1:1">
      <c r="A9028">
        <v>151750</v>
      </c>
    </row>
    <row r="9029" spans="1:1">
      <c r="A9029">
        <v>151785</v>
      </c>
    </row>
    <row r="9030" spans="1:1">
      <c r="A9030">
        <v>151793</v>
      </c>
    </row>
    <row r="9031" spans="1:1">
      <c r="A9031">
        <v>151807</v>
      </c>
    </row>
    <row r="9032" spans="1:1">
      <c r="A9032">
        <v>151815</v>
      </c>
    </row>
    <row r="9033" spans="1:1">
      <c r="A9033">
        <v>151823</v>
      </c>
    </row>
    <row r="9034" spans="1:1">
      <c r="A9034">
        <v>151831</v>
      </c>
    </row>
    <row r="9035" spans="1:1">
      <c r="A9035">
        <v>151840</v>
      </c>
    </row>
    <row r="9036" spans="1:1">
      <c r="A9036">
        <v>151890</v>
      </c>
    </row>
    <row r="9037" spans="1:1">
      <c r="A9037">
        <v>151904</v>
      </c>
    </row>
    <row r="9038" spans="1:1">
      <c r="A9038">
        <v>151939</v>
      </c>
    </row>
    <row r="9039" spans="1:1">
      <c r="A9039">
        <v>151947</v>
      </c>
    </row>
    <row r="9040" spans="1:1">
      <c r="A9040">
        <v>151963</v>
      </c>
    </row>
    <row r="9041" spans="1:1">
      <c r="A9041">
        <v>151971</v>
      </c>
    </row>
    <row r="9042" spans="1:1">
      <c r="A9042">
        <v>152013</v>
      </c>
    </row>
    <row r="9043" spans="1:1">
      <c r="A9043">
        <v>152056</v>
      </c>
    </row>
    <row r="9044" spans="1:1">
      <c r="A9044">
        <v>152099</v>
      </c>
    </row>
    <row r="9045" spans="1:1">
      <c r="A9045">
        <v>152145</v>
      </c>
    </row>
    <row r="9046" spans="1:1">
      <c r="A9046">
        <v>152170</v>
      </c>
    </row>
    <row r="9047" spans="1:1">
      <c r="A9047">
        <v>152196</v>
      </c>
    </row>
    <row r="9048" spans="1:1">
      <c r="A9048">
        <v>152200</v>
      </c>
    </row>
    <row r="9049" spans="1:1">
      <c r="A9049">
        <v>152226</v>
      </c>
    </row>
    <row r="9050" spans="1:1">
      <c r="A9050">
        <v>152269</v>
      </c>
    </row>
    <row r="9051" spans="1:1">
      <c r="A9051">
        <v>152285</v>
      </c>
    </row>
    <row r="9052" spans="1:1">
      <c r="A9052">
        <v>152315</v>
      </c>
    </row>
    <row r="9053" spans="1:1">
      <c r="A9053">
        <v>152323</v>
      </c>
    </row>
    <row r="9054" spans="1:1">
      <c r="A9054">
        <v>152366</v>
      </c>
    </row>
    <row r="9055" spans="1:1">
      <c r="A9055">
        <v>152382</v>
      </c>
    </row>
    <row r="9056" spans="1:1">
      <c r="A9056">
        <v>152390</v>
      </c>
    </row>
    <row r="9057" spans="1:1">
      <c r="A9057">
        <v>152404</v>
      </c>
    </row>
    <row r="9058" spans="1:1">
      <c r="A9058">
        <v>152412</v>
      </c>
    </row>
    <row r="9059" spans="1:1">
      <c r="A9059">
        <v>152471</v>
      </c>
    </row>
    <row r="9060" spans="1:1">
      <c r="A9060">
        <v>152480</v>
      </c>
    </row>
    <row r="9061" spans="1:1">
      <c r="A9061">
        <v>152498</v>
      </c>
    </row>
    <row r="9062" spans="1:1">
      <c r="A9062">
        <v>152501</v>
      </c>
    </row>
    <row r="9063" spans="1:1">
      <c r="A9063">
        <v>152510</v>
      </c>
    </row>
    <row r="9064" spans="1:1">
      <c r="A9064">
        <v>152528</v>
      </c>
    </row>
    <row r="9065" spans="1:1">
      <c r="A9065">
        <v>152536</v>
      </c>
    </row>
    <row r="9066" spans="1:1">
      <c r="A9066">
        <v>152544</v>
      </c>
    </row>
    <row r="9067" spans="1:1">
      <c r="A9067">
        <v>152552</v>
      </c>
    </row>
    <row r="9068" spans="1:1">
      <c r="A9068">
        <v>152560</v>
      </c>
    </row>
    <row r="9069" spans="1:1">
      <c r="A9069">
        <v>152579</v>
      </c>
    </row>
    <row r="9070" spans="1:1">
      <c r="A9070">
        <v>152587</v>
      </c>
    </row>
    <row r="9071" spans="1:1">
      <c r="A9071">
        <v>152595</v>
      </c>
    </row>
    <row r="9072" spans="1:1">
      <c r="A9072">
        <v>152609</v>
      </c>
    </row>
    <row r="9073" spans="1:1">
      <c r="A9073">
        <v>152617</v>
      </c>
    </row>
    <row r="9074" spans="1:1">
      <c r="A9074">
        <v>152625</v>
      </c>
    </row>
    <row r="9075" spans="1:1">
      <c r="A9075">
        <v>152633</v>
      </c>
    </row>
    <row r="9076" spans="1:1">
      <c r="A9076">
        <v>152641</v>
      </c>
    </row>
    <row r="9077" spans="1:1">
      <c r="A9077">
        <v>152650</v>
      </c>
    </row>
    <row r="9078" spans="1:1">
      <c r="A9078">
        <v>152668</v>
      </c>
    </row>
    <row r="9079" spans="1:1">
      <c r="A9079">
        <v>152676</v>
      </c>
    </row>
    <row r="9080" spans="1:1">
      <c r="A9080">
        <v>152684</v>
      </c>
    </row>
    <row r="9081" spans="1:1">
      <c r="A9081">
        <v>152692</v>
      </c>
    </row>
    <row r="9082" spans="1:1">
      <c r="A9082">
        <v>152706</v>
      </c>
    </row>
    <row r="9083" spans="1:1">
      <c r="A9083">
        <v>152714</v>
      </c>
    </row>
    <row r="9084" spans="1:1">
      <c r="A9084">
        <v>152722</v>
      </c>
    </row>
    <row r="9085" spans="1:1">
      <c r="A9085">
        <v>152730</v>
      </c>
    </row>
    <row r="9086" spans="1:1">
      <c r="A9086">
        <v>152749</v>
      </c>
    </row>
    <row r="9087" spans="1:1">
      <c r="A9087">
        <v>152757</v>
      </c>
    </row>
    <row r="9088" spans="1:1">
      <c r="A9088">
        <v>152765</v>
      </c>
    </row>
    <row r="9089" spans="1:1">
      <c r="A9089">
        <v>152773</v>
      </c>
    </row>
    <row r="9090" spans="1:1">
      <c r="A9090">
        <v>152781</v>
      </c>
    </row>
    <row r="9091" spans="1:1">
      <c r="A9091">
        <v>152790</v>
      </c>
    </row>
    <row r="9092" spans="1:1">
      <c r="A9092">
        <v>152803</v>
      </c>
    </row>
    <row r="9093" spans="1:1">
      <c r="A9093">
        <v>152811</v>
      </c>
    </row>
    <row r="9094" spans="1:1">
      <c r="A9094">
        <v>152820</v>
      </c>
    </row>
    <row r="9095" spans="1:1">
      <c r="A9095">
        <v>152838</v>
      </c>
    </row>
    <row r="9096" spans="1:1">
      <c r="A9096">
        <v>152846</v>
      </c>
    </row>
    <row r="9097" spans="1:1">
      <c r="A9097">
        <v>152854</v>
      </c>
    </row>
    <row r="9098" spans="1:1">
      <c r="A9098">
        <v>152862</v>
      </c>
    </row>
    <row r="9099" spans="1:1">
      <c r="A9099">
        <v>152870</v>
      </c>
    </row>
    <row r="9100" spans="1:1">
      <c r="A9100">
        <v>152889</v>
      </c>
    </row>
    <row r="9101" spans="1:1">
      <c r="A9101">
        <v>152897</v>
      </c>
    </row>
    <row r="9102" spans="1:1">
      <c r="A9102">
        <v>152900</v>
      </c>
    </row>
    <row r="9103" spans="1:1">
      <c r="A9103">
        <v>152919</v>
      </c>
    </row>
    <row r="9104" spans="1:1">
      <c r="A9104">
        <v>152927</v>
      </c>
    </row>
    <row r="9105" spans="1:1">
      <c r="A9105">
        <v>152935</v>
      </c>
    </row>
    <row r="9106" spans="1:1">
      <c r="A9106">
        <v>152943</v>
      </c>
    </row>
    <row r="9107" spans="1:1">
      <c r="A9107">
        <v>152951</v>
      </c>
    </row>
    <row r="9108" spans="1:1">
      <c r="A9108">
        <v>152960</v>
      </c>
    </row>
    <row r="9109" spans="1:1">
      <c r="A9109">
        <v>152978</v>
      </c>
    </row>
    <row r="9110" spans="1:1">
      <c r="A9110">
        <v>152986</v>
      </c>
    </row>
    <row r="9111" spans="1:1">
      <c r="A9111">
        <v>152994</v>
      </c>
    </row>
    <row r="9112" spans="1:1">
      <c r="A9112">
        <v>153001</v>
      </c>
    </row>
    <row r="9113" spans="1:1">
      <c r="A9113">
        <v>153010</v>
      </c>
    </row>
    <row r="9114" spans="1:1">
      <c r="A9114">
        <v>153028</v>
      </c>
    </row>
    <row r="9115" spans="1:1">
      <c r="A9115">
        <v>153036</v>
      </c>
    </row>
    <row r="9116" spans="1:1">
      <c r="A9116">
        <v>153044</v>
      </c>
    </row>
    <row r="9117" spans="1:1">
      <c r="A9117">
        <v>153052</v>
      </c>
    </row>
    <row r="9118" spans="1:1">
      <c r="A9118">
        <v>153060</v>
      </c>
    </row>
    <row r="9119" spans="1:1">
      <c r="A9119">
        <v>153087</v>
      </c>
    </row>
    <row r="9120" spans="1:1">
      <c r="A9120">
        <v>153117</v>
      </c>
    </row>
    <row r="9121" spans="1:1">
      <c r="A9121">
        <v>153206</v>
      </c>
    </row>
    <row r="9122" spans="1:1">
      <c r="A9122">
        <v>153222</v>
      </c>
    </row>
    <row r="9123" spans="1:1">
      <c r="A9123">
        <v>153230</v>
      </c>
    </row>
    <row r="9124" spans="1:1">
      <c r="A9124">
        <v>153249</v>
      </c>
    </row>
    <row r="9125" spans="1:1">
      <c r="A9125">
        <v>153257</v>
      </c>
    </row>
    <row r="9126" spans="1:1">
      <c r="A9126">
        <v>153265</v>
      </c>
    </row>
    <row r="9127" spans="1:1">
      <c r="A9127">
        <v>153273</v>
      </c>
    </row>
    <row r="9128" spans="1:1">
      <c r="A9128">
        <v>153281</v>
      </c>
    </row>
    <row r="9129" spans="1:1">
      <c r="A9129">
        <v>153290</v>
      </c>
    </row>
    <row r="9130" spans="1:1">
      <c r="A9130">
        <v>153303</v>
      </c>
    </row>
    <row r="9131" spans="1:1">
      <c r="A9131">
        <v>153311</v>
      </c>
    </row>
    <row r="9132" spans="1:1">
      <c r="A9132">
        <v>153320</v>
      </c>
    </row>
    <row r="9133" spans="1:1">
      <c r="A9133">
        <v>153338</v>
      </c>
    </row>
    <row r="9134" spans="1:1">
      <c r="A9134">
        <v>153346</v>
      </c>
    </row>
    <row r="9135" spans="1:1">
      <c r="A9135">
        <v>153354</v>
      </c>
    </row>
    <row r="9136" spans="1:1">
      <c r="A9136">
        <v>153362</v>
      </c>
    </row>
    <row r="9137" spans="1:1">
      <c r="A9137">
        <v>153370</v>
      </c>
    </row>
    <row r="9138" spans="1:1">
      <c r="A9138">
        <v>153389</v>
      </c>
    </row>
    <row r="9139" spans="1:1">
      <c r="A9139">
        <v>153397</v>
      </c>
    </row>
    <row r="9140" spans="1:1">
      <c r="A9140">
        <v>153400</v>
      </c>
    </row>
    <row r="9141" spans="1:1">
      <c r="A9141">
        <v>153419</v>
      </c>
    </row>
    <row r="9142" spans="1:1">
      <c r="A9142">
        <v>153427</v>
      </c>
    </row>
    <row r="9143" spans="1:1">
      <c r="A9143">
        <v>153435</v>
      </c>
    </row>
    <row r="9144" spans="1:1">
      <c r="A9144">
        <v>153443</v>
      </c>
    </row>
    <row r="9145" spans="1:1">
      <c r="A9145">
        <v>153494</v>
      </c>
    </row>
    <row r="9146" spans="1:1">
      <c r="A9146">
        <v>153516</v>
      </c>
    </row>
    <row r="9147" spans="1:1">
      <c r="A9147">
        <v>153524</v>
      </c>
    </row>
    <row r="9148" spans="1:1">
      <c r="A9148">
        <v>153532</v>
      </c>
    </row>
    <row r="9149" spans="1:1">
      <c r="A9149">
        <v>153540</v>
      </c>
    </row>
    <row r="9150" spans="1:1">
      <c r="A9150">
        <v>153559</v>
      </c>
    </row>
    <row r="9151" spans="1:1">
      <c r="A9151">
        <v>153567</v>
      </c>
    </row>
    <row r="9152" spans="1:1">
      <c r="A9152">
        <v>153575</v>
      </c>
    </row>
    <row r="9153" spans="1:1">
      <c r="A9153">
        <v>153583</v>
      </c>
    </row>
    <row r="9154" spans="1:1">
      <c r="A9154">
        <v>153591</v>
      </c>
    </row>
    <row r="9155" spans="1:1">
      <c r="A9155">
        <v>153605</v>
      </c>
    </row>
    <row r="9156" spans="1:1">
      <c r="A9156">
        <v>153613</v>
      </c>
    </row>
    <row r="9157" spans="1:1">
      <c r="A9157">
        <v>153621</v>
      </c>
    </row>
    <row r="9158" spans="1:1">
      <c r="A9158">
        <v>153630</v>
      </c>
    </row>
    <row r="9159" spans="1:1">
      <c r="A9159">
        <v>153648</v>
      </c>
    </row>
    <row r="9160" spans="1:1">
      <c r="A9160">
        <v>153656</v>
      </c>
    </row>
    <row r="9161" spans="1:1">
      <c r="A9161">
        <v>153664</v>
      </c>
    </row>
    <row r="9162" spans="1:1">
      <c r="A9162">
        <v>153672</v>
      </c>
    </row>
    <row r="9163" spans="1:1">
      <c r="A9163">
        <v>153680</v>
      </c>
    </row>
    <row r="9164" spans="1:1">
      <c r="A9164">
        <v>153699</v>
      </c>
    </row>
    <row r="9165" spans="1:1">
      <c r="A9165">
        <v>153702</v>
      </c>
    </row>
    <row r="9166" spans="1:1">
      <c r="A9166">
        <v>153710</v>
      </c>
    </row>
    <row r="9167" spans="1:1">
      <c r="A9167">
        <v>153729</v>
      </c>
    </row>
    <row r="9168" spans="1:1">
      <c r="A9168">
        <v>153737</v>
      </c>
    </row>
    <row r="9169" spans="1:1">
      <c r="A9169">
        <v>153745</v>
      </c>
    </row>
    <row r="9170" spans="1:1">
      <c r="A9170">
        <v>153753</v>
      </c>
    </row>
    <row r="9171" spans="1:1">
      <c r="A9171">
        <v>153761</v>
      </c>
    </row>
    <row r="9172" spans="1:1">
      <c r="A9172">
        <v>153770</v>
      </c>
    </row>
    <row r="9173" spans="1:1">
      <c r="A9173">
        <v>153788</v>
      </c>
    </row>
    <row r="9174" spans="1:1">
      <c r="A9174">
        <v>153796</v>
      </c>
    </row>
    <row r="9175" spans="1:1">
      <c r="A9175">
        <v>153800</v>
      </c>
    </row>
    <row r="9176" spans="1:1">
      <c r="A9176">
        <v>153818</v>
      </c>
    </row>
    <row r="9177" spans="1:1">
      <c r="A9177">
        <v>153826</v>
      </c>
    </row>
    <row r="9178" spans="1:1">
      <c r="A9178">
        <v>153834</v>
      </c>
    </row>
    <row r="9179" spans="1:1">
      <c r="A9179">
        <v>153850</v>
      </c>
    </row>
    <row r="9180" spans="1:1">
      <c r="A9180">
        <v>153915</v>
      </c>
    </row>
    <row r="9181" spans="1:1">
      <c r="A9181">
        <v>153931</v>
      </c>
    </row>
    <row r="9182" spans="1:1">
      <c r="A9182">
        <v>153966</v>
      </c>
    </row>
    <row r="9183" spans="1:1">
      <c r="A9183">
        <v>153974</v>
      </c>
    </row>
    <row r="9184" spans="1:1">
      <c r="A9184">
        <v>153982</v>
      </c>
    </row>
    <row r="9185" spans="1:1">
      <c r="A9185">
        <v>154008</v>
      </c>
    </row>
    <row r="9186" spans="1:1">
      <c r="A9186">
        <v>154016</v>
      </c>
    </row>
    <row r="9187" spans="1:1">
      <c r="A9187">
        <v>154024</v>
      </c>
    </row>
    <row r="9188" spans="1:1">
      <c r="A9188">
        <v>154032</v>
      </c>
    </row>
    <row r="9189" spans="1:1">
      <c r="A9189">
        <v>154059</v>
      </c>
    </row>
    <row r="9190" spans="1:1">
      <c r="A9190">
        <v>154067</v>
      </c>
    </row>
    <row r="9191" spans="1:1">
      <c r="A9191">
        <v>154083</v>
      </c>
    </row>
    <row r="9192" spans="1:1">
      <c r="A9192">
        <v>154091</v>
      </c>
    </row>
    <row r="9193" spans="1:1">
      <c r="A9193">
        <v>154105</v>
      </c>
    </row>
    <row r="9194" spans="1:1">
      <c r="A9194">
        <v>154113</v>
      </c>
    </row>
    <row r="9195" spans="1:1">
      <c r="A9195">
        <v>154148</v>
      </c>
    </row>
    <row r="9196" spans="1:1">
      <c r="A9196">
        <v>154156</v>
      </c>
    </row>
    <row r="9197" spans="1:1">
      <c r="A9197">
        <v>154172</v>
      </c>
    </row>
    <row r="9198" spans="1:1">
      <c r="A9198">
        <v>154202</v>
      </c>
    </row>
    <row r="9199" spans="1:1">
      <c r="A9199">
        <v>154318</v>
      </c>
    </row>
    <row r="9200" spans="1:1">
      <c r="A9200">
        <v>154342</v>
      </c>
    </row>
    <row r="9201" spans="1:1">
      <c r="A9201">
        <v>154369</v>
      </c>
    </row>
    <row r="9202" spans="1:1">
      <c r="A9202">
        <v>154385</v>
      </c>
    </row>
    <row r="9203" spans="1:1">
      <c r="A9203">
        <v>154407</v>
      </c>
    </row>
    <row r="9204" spans="1:1">
      <c r="A9204">
        <v>154423</v>
      </c>
    </row>
    <row r="9205" spans="1:1">
      <c r="A9205">
        <v>154512</v>
      </c>
    </row>
    <row r="9206" spans="1:1">
      <c r="A9206">
        <v>154571</v>
      </c>
    </row>
    <row r="9207" spans="1:1">
      <c r="A9207">
        <v>154598</v>
      </c>
    </row>
    <row r="9208" spans="1:1">
      <c r="A9208">
        <v>154601</v>
      </c>
    </row>
    <row r="9209" spans="1:1">
      <c r="A9209">
        <v>154610</v>
      </c>
    </row>
    <row r="9210" spans="1:1">
      <c r="A9210">
        <v>154628</v>
      </c>
    </row>
    <row r="9211" spans="1:1">
      <c r="A9211">
        <v>154636</v>
      </c>
    </row>
    <row r="9212" spans="1:1">
      <c r="A9212">
        <v>154644</v>
      </c>
    </row>
    <row r="9213" spans="1:1">
      <c r="A9213">
        <v>154652</v>
      </c>
    </row>
    <row r="9214" spans="1:1">
      <c r="A9214">
        <v>154660</v>
      </c>
    </row>
    <row r="9215" spans="1:1">
      <c r="A9215">
        <v>154679</v>
      </c>
    </row>
    <row r="9216" spans="1:1">
      <c r="A9216">
        <v>154687</v>
      </c>
    </row>
    <row r="9217" spans="1:1">
      <c r="A9217">
        <v>154695</v>
      </c>
    </row>
    <row r="9218" spans="1:1">
      <c r="A9218">
        <v>154709</v>
      </c>
    </row>
    <row r="9219" spans="1:1">
      <c r="A9219">
        <v>154717</v>
      </c>
    </row>
    <row r="9220" spans="1:1">
      <c r="A9220">
        <v>154725</v>
      </c>
    </row>
    <row r="9221" spans="1:1">
      <c r="A9221">
        <v>154733</v>
      </c>
    </row>
    <row r="9222" spans="1:1">
      <c r="A9222">
        <v>154741</v>
      </c>
    </row>
    <row r="9223" spans="1:1">
      <c r="A9223">
        <v>154768</v>
      </c>
    </row>
    <row r="9224" spans="1:1">
      <c r="A9224">
        <v>154776</v>
      </c>
    </row>
    <row r="9225" spans="1:1">
      <c r="A9225">
        <v>154784</v>
      </c>
    </row>
    <row r="9226" spans="1:1">
      <c r="A9226">
        <v>154792</v>
      </c>
    </row>
    <row r="9227" spans="1:1">
      <c r="A9227">
        <v>154806</v>
      </c>
    </row>
    <row r="9228" spans="1:1">
      <c r="A9228">
        <v>154814</v>
      </c>
    </row>
    <row r="9229" spans="1:1">
      <c r="A9229">
        <v>154822</v>
      </c>
    </row>
    <row r="9230" spans="1:1">
      <c r="A9230">
        <v>154849</v>
      </c>
    </row>
    <row r="9231" spans="1:1">
      <c r="A9231">
        <v>154857</v>
      </c>
    </row>
    <row r="9232" spans="1:1">
      <c r="A9232">
        <v>154865</v>
      </c>
    </row>
    <row r="9233" spans="1:1">
      <c r="A9233">
        <v>154873</v>
      </c>
    </row>
    <row r="9234" spans="1:1">
      <c r="A9234">
        <v>154881</v>
      </c>
    </row>
    <row r="9235" spans="1:1">
      <c r="A9235">
        <v>154890</v>
      </c>
    </row>
    <row r="9236" spans="1:1">
      <c r="A9236">
        <v>154920</v>
      </c>
    </row>
    <row r="9237" spans="1:1">
      <c r="A9237">
        <v>154938</v>
      </c>
    </row>
    <row r="9238" spans="1:1">
      <c r="A9238">
        <v>154946</v>
      </c>
    </row>
    <row r="9239" spans="1:1">
      <c r="A9239">
        <v>154954</v>
      </c>
    </row>
    <row r="9240" spans="1:1">
      <c r="A9240">
        <v>154962</v>
      </c>
    </row>
    <row r="9241" spans="1:1">
      <c r="A9241">
        <v>154970</v>
      </c>
    </row>
    <row r="9242" spans="1:1">
      <c r="A9242">
        <v>154989</v>
      </c>
    </row>
    <row r="9243" spans="1:1">
      <c r="A9243">
        <v>154997</v>
      </c>
    </row>
    <row r="9244" spans="1:1">
      <c r="A9244">
        <v>155004</v>
      </c>
    </row>
    <row r="9245" spans="1:1">
      <c r="A9245">
        <v>155012</v>
      </c>
    </row>
    <row r="9246" spans="1:1">
      <c r="A9246">
        <v>155039</v>
      </c>
    </row>
    <row r="9247" spans="1:1">
      <c r="A9247">
        <v>155055</v>
      </c>
    </row>
    <row r="9248" spans="1:1">
      <c r="A9248">
        <v>155071</v>
      </c>
    </row>
    <row r="9249" spans="1:1">
      <c r="A9249">
        <v>155136</v>
      </c>
    </row>
    <row r="9250" spans="1:1">
      <c r="A9250">
        <v>155152</v>
      </c>
    </row>
    <row r="9251" spans="1:1">
      <c r="A9251">
        <v>155160</v>
      </c>
    </row>
    <row r="9252" spans="1:1">
      <c r="A9252">
        <v>155179</v>
      </c>
    </row>
    <row r="9253" spans="1:1">
      <c r="A9253">
        <v>155195</v>
      </c>
    </row>
    <row r="9254" spans="1:1">
      <c r="A9254">
        <v>155233</v>
      </c>
    </row>
    <row r="9255" spans="1:1">
      <c r="A9255">
        <v>155241</v>
      </c>
    </row>
    <row r="9256" spans="1:1">
      <c r="A9256">
        <v>155276</v>
      </c>
    </row>
    <row r="9257" spans="1:1">
      <c r="A9257">
        <v>155284</v>
      </c>
    </row>
    <row r="9258" spans="1:1">
      <c r="A9258">
        <v>155292</v>
      </c>
    </row>
    <row r="9259" spans="1:1">
      <c r="A9259">
        <v>155330</v>
      </c>
    </row>
    <row r="9260" spans="1:1">
      <c r="A9260">
        <v>155349</v>
      </c>
    </row>
    <row r="9261" spans="1:1">
      <c r="A9261">
        <v>155357</v>
      </c>
    </row>
    <row r="9262" spans="1:1">
      <c r="A9262">
        <v>155365</v>
      </c>
    </row>
    <row r="9263" spans="1:1">
      <c r="A9263">
        <v>155373</v>
      </c>
    </row>
    <row r="9264" spans="1:1">
      <c r="A9264">
        <v>155381</v>
      </c>
    </row>
    <row r="9265" spans="1:1">
      <c r="A9265">
        <v>155390</v>
      </c>
    </row>
    <row r="9266" spans="1:1">
      <c r="A9266">
        <v>155438</v>
      </c>
    </row>
    <row r="9267" spans="1:1">
      <c r="A9267">
        <v>155446</v>
      </c>
    </row>
    <row r="9268" spans="1:1">
      <c r="A9268">
        <v>155454</v>
      </c>
    </row>
    <row r="9269" spans="1:1">
      <c r="A9269">
        <v>155462</v>
      </c>
    </row>
    <row r="9270" spans="1:1">
      <c r="A9270">
        <v>155470</v>
      </c>
    </row>
    <row r="9271" spans="1:1">
      <c r="A9271">
        <v>155489</v>
      </c>
    </row>
    <row r="9272" spans="1:1">
      <c r="A9272">
        <v>155497</v>
      </c>
    </row>
    <row r="9273" spans="1:1">
      <c r="A9273">
        <v>155500</v>
      </c>
    </row>
    <row r="9274" spans="1:1">
      <c r="A9274">
        <v>155519</v>
      </c>
    </row>
    <row r="9275" spans="1:1">
      <c r="A9275">
        <v>155535</v>
      </c>
    </row>
    <row r="9276" spans="1:1">
      <c r="A9276">
        <v>155543</v>
      </c>
    </row>
    <row r="9277" spans="1:1">
      <c r="A9277">
        <v>155578</v>
      </c>
    </row>
    <row r="9278" spans="1:1">
      <c r="A9278">
        <v>155594</v>
      </c>
    </row>
    <row r="9279" spans="1:1">
      <c r="A9279">
        <v>155616</v>
      </c>
    </row>
    <row r="9280" spans="1:1">
      <c r="A9280">
        <v>155624</v>
      </c>
    </row>
    <row r="9281" spans="1:1">
      <c r="A9281">
        <v>155640</v>
      </c>
    </row>
    <row r="9282" spans="1:1">
      <c r="A9282">
        <v>155659</v>
      </c>
    </row>
    <row r="9283" spans="1:1">
      <c r="A9283">
        <v>155667</v>
      </c>
    </row>
    <row r="9284" spans="1:1">
      <c r="A9284">
        <v>155675</v>
      </c>
    </row>
    <row r="9285" spans="1:1">
      <c r="A9285">
        <v>155683</v>
      </c>
    </row>
    <row r="9286" spans="1:1">
      <c r="A9286">
        <v>155691</v>
      </c>
    </row>
    <row r="9287" spans="1:1">
      <c r="A9287">
        <v>155705</v>
      </c>
    </row>
    <row r="9288" spans="1:1">
      <c r="A9288">
        <v>155713</v>
      </c>
    </row>
    <row r="9289" spans="1:1">
      <c r="A9289">
        <v>155772</v>
      </c>
    </row>
    <row r="9290" spans="1:1">
      <c r="A9290">
        <v>155780</v>
      </c>
    </row>
    <row r="9291" spans="1:1">
      <c r="A9291">
        <v>155802</v>
      </c>
    </row>
    <row r="9292" spans="1:1">
      <c r="A9292">
        <v>155829</v>
      </c>
    </row>
    <row r="9293" spans="1:1">
      <c r="A9293">
        <v>155837</v>
      </c>
    </row>
    <row r="9294" spans="1:1">
      <c r="A9294">
        <v>155861</v>
      </c>
    </row>
    <row r="9295" spans="1:1">
      <c r="A9295">
        <v>155926</v>
      </c>
    </row>
    <row r="9296" spans="1:1">
      <c r="A9296">
        <v>155934</v>
      </c>
    </row>
    <row r="9297" spans="1:1">
      <c r="A9297">
        <v>155942</v>
      </c>
    </row>
    <row r="9298" spans="1:1">
      <c r="A9298">
        <v>155950</v>
      </c>
    </row>
    <row r="9299" spans="1:1">
      <c r="A9299">
        <v>155969</v>
      </c>
    </row>
    <row r="9300" spans="1:1">
      <c r="A9300">
        <v>155977</v>
      </c>
    </row>
    <row r="9301" spans="1:1">
      <c r="A9301">
        <v>155985</v>
      </c>
    </row>
    <row r="9302" spans="1:1">
      <c r="A9302">
        <v>155993</v>
      </c>
    </row>
    <row r="9303" spans="1:1">
      <c r="A9303">
        <v>156000</v>
      </c>
    </row>
    <row r="9304" spans="1:1">
      <c r="A9304">
        <v>156027</v>
      </c>
    </row>
    <row r="9305" spans="1:1">
      <c r="A9305">
        <v>156051</v>
      </c>
    </row>
    <row r="9306" spans="1:1">
      <c r="A9306">
        <v>156086</v>
      </c>
    </row>
    <row r="9307" spans="1:1">
      <c r="A9307">
        <v>156094</v>
      </c>
    </row>
    <row r="9308" spans="1:1">
      <c r="A9308">
        <v>156116</v>
      </c>
    </row>
    <row r="9309" spans="1:1">
      <c r="A9309">
        <v>156140</v>
      </c>
    </row>
    <row r="9310" spans="1:1">
      <c r="A9310">
        <v>156191</v>
      </c>
    </row>
    <row r="9311" spans="1:1">
      <c r="A9311">
        <v>156205</v>
      </c>
    </row>
    <row r="9312" spans="1:1">
      <c r="A9312">
        <v>156213</v>
      </c>
    </row>
    <row r="9313" spans="1:1">
      <c r="A9313">
        <v>156221</v>
      </c>
    </row>
    <row r="9314" spans="1:1">
      <c r="A9314">
        <v>156230</v>
      </c>
    </row>
    <row r="9315" spans="1:1">
      <c r="A9315">
        <v>156248</v>
      </c>
    </row>
    <row r="9316" spans="1:1">
      <c r="A9316">
        <v>156256</v>
      </c>
    </row>
    <row r="9317" spans="1:1">
      <c r="A9317">
        <v>156264</v>
      </c>
    </row>
    <row r="9318" spans="1:1">
      <c r="A9318">
        <v>156280</v>
      </c>
    </row>
    <row r="9319" spans="1:1">
      <c r="A9319">
        <v>156299</v>
      </c>
    </row>
    <row r="9320" spans="1:1">
      <c r="A9320">
        <v>156302</v>
      </c>
    </row>
    <row r="9321" spans="1:1">
      <c r="A9321">
        <v>156310</v>
      </c>
    </row>
    <row r="9322" spans="1:1">
      <c r="A9322">
        <v>156329</v>
      </c>
    </row>
    <row r="9323" spans="1:1">
      <c r="A9323">
        <v>156337</v>
      </c>
    </row>
    <row r="9324" spans="1:1">
      <c r="A9324">
        <v>156345</v>
      </c>
    </row>
    <row r="9325" spans="1:1">
      <c r="A9325">
        <v>156353</v>
      </c>
    </row>
    <row r="9326" spans="1:1">
      <c r="A9326">
        <v>156361</v>
      </c>
    </row>
    <row r="9327" spans="1:1">
      <c r="A9327">
        <v>156370</v>
      </c>
    </row>
    <row r="9328" spans="1:1">
      <c r="A9328">
        <v>156396</v>
      </c>
    </row>
    <row r="9329" spans="1:1">
      <c r="A9329">
        <v>156418</v>
      </c>
    </row>
    <row r="9330" spans="1:1">
      <c r="A9330">
        <v>156426</v>
      </c>
    </row>
    <row r="9331" spans="1:1">
      <c r="A9331">
        <v>156434</v>
      </c>
    </row>
    <row r="9332" spans="1:1">
      <c r="A9332">
        <v>156442</v>
      </c>
    </row>
    <row r="9333" spans="1:1">
      <c r="A9333">
        <v>156450</v>
      </c>
    </row>
    <row r="9334" spans="1:1">
      <c r="A9334">
        <v>156469</v>
      </c>
    </row>
    <row r="9335" spans="1:1">
      <c r="A9335">
        <v>156515</v>
      </c>
    </row>
    <row r="9336" spans="1:1">
      <c r="A9336">
        <v>156523</v>
      </c>
    </row>
    <row r="9337" spans="1:1">
      <c r="A9337">
        <v>156531</v>
      </c>
    </row>
    <row r="9338" spans="1:1">
      <c r="A9338">
        <v>156540</v>
      </c>
    </row>
    <row r="9339" spans="1:1">
      <c r="A9339">
        <v>156558</v>
      </c>
    </row>
    <row r="9340" spans="1:1">
      <c r="A9340">
        <v>156574</v>
      </c>
    </row>
    <row r="9341" spans="1:1">
      <c r="A9341">
        <v>156604</v>
      </c>
    </row>
    <row r="9342" spans="1:1">
      <c r="A9342">
        <v>156612</v>
      </c>
    </row>
    <row r="9343" spans="1:1">
      <c r="A9343">
        <v>156620</v>
      </c>
    </row>
    <row r="9344" spans="1:1">
      <c r="A9344">
        <v>156639</v>
      </c>
    </row>
    <row r="9345" spans="1:1">
      <c r="A9345">
        <v>156647</v>
      </c>
    </row>
    <row r="9346" spans="1:1">
      <c r="A9346">
        <v>156663</v>
      </c>
    </row>
    <row r="9347" spans="1:1">
      <c r="A9347">
        <v>156680</v>
      </c>
    </row>
    <row r="9348" spans="1:1">
      <c r="A9348">
        <v>156701</v>
      </c>
    </row>
    <row r="9349" spans="1:1">
      <c r="A9349">
        <v>156710</v>
      </c>
    </row>
    <row r="9350" spans="1:1">
      <c r="A9350">
        <v>156736</v>
      </c>
    </row>
    <row r="9351" spans="1:1">
      <c r="A9351">
        <v>156744</v>
      </c>
    </row>
    <row r="9352" spans="1:1">
      <c r="A9352">
        <v>156841</v>
      </c>
    </row>
    <row r="9353" spans="1:1">
      <c r="A9353">
        <v>156868</v>
      </c>
    </row>
    <row r="9354" spans="1:1">
      <c r="A9354">
        <v>156876</v>
      </c>
    </row>
    <row r="9355" spans="1:1">
      <c r="A9355">
        <v>156906</v>
      </c>
    </row>
    <row r="9356" spans="1:1">
      <c r="A9356">
        <v>156930</v>
      </c>
    </row>
    <row r="9357" spans="1:1">
      <c r="A9357">
        <v>156949</v>
      </c>
    </row>
    <row r="9358" spans="1:1">
      <c r="A9358">
        <v>156957</v>
      </c>
    </row>
    <row r="9359" spans="1:1">
      <c r="A9359">
        <v>156965</v>
      </c>
    </row>
    <row r="9360" spans="1:1">
      <c r="A9360">
        <v>156973</v>
      </c>
    </row>
    <row r="9361" spans="1:1">
      <c r="A9361">
        <v>157007</v>
      </c>
    </row>
    <row r="9362" spans="1:1">
      <c r="A9362">
        <v>157023</v>
      </c>
    </row>
    <row r="9363" spans="1:1">
      <c r="A9363">
        <v>157040</v>
      </c>
    </row>
    <row r="9364" spans="1:1">
      <c r="A9364">
        <v>157090</v>
      </c>
    </row>
    <row r="9365" spans="1:1">
      <c r="A9365">
        <v>157120</v>
      </c>
    </row>
    <row r="9366" spans="1:1">
      <c r="A9366">
        <v>157171</v>
      </c>
    </row>
    <row r="9367" spans="1:1">
      <c r="A9367">
        <v>157180</v>
      </c>
    </row>
    <row r="9368" spans="1:1">
      <c r="A9368">
        <v>157198</v>
      </c>
    </row>
    <row r="9369" spans="1:1">
      <c r="A9369">
        <v>157201</v>
      </c>
    </row>
    <row r="9370" spans="1:1">
      <c r="A9370">
        <v>157210</v>
      </c>
    </row>
    <row r="9371" spans="1:1">
      <c r="A9371">
        <v>157228</v>
      </c>
    </row>
    <row r="9372" spans="1:1">
      <c r="A9372">
        <v>157236</v>
      </c>
    </row>
    <row r="9373" spans="1:1">
      <c r="A9373">
        <v>157244</v>
      </c>
    </row>
    <row r="9374" spans="1:1">
      <c r="A9374">
        <v>157252</v>
      </c>
    </row>
    <row r="9375" spans="1:1">
      <c r="A9375">
        <v>157260</v>
      </c>
    </row>
    <row r="9376" spans="1:1">
      <c r="A9376">
        <v>157279</v>
      </c>
    </row>
    <row r="9377" spans="1:1">
      <c r="A9377">
        <v>157287</v>
      </c>
    </row>
    <row r="9378" spans="1:1">
      <c r="A9378">
        <v>157295</v>
      </c>
    </row>
    <row r="9379" spans="1:1">
      <c r="A9379">
        <v>157309</v>
      </c>
    </row>
    <row r="9380" spans="1:1">
      <c r="A9380">
        <v>157317</v>
      </c>
    </row>
    <row r="9381" spans="1:1">
      <c r="A9381">
        <v>157325</v>
      </c>
    </row>
    <row r="9382" spans="1:1">
      <c r="A9382">
        <v>157333</v>
      </c>
    </row>
    <row r="9383" spans="1:1">
      <c r="A9383">
        <v>157341</v>
      </c>
    </row>
    <row r="9384" spans="1:1">
      <c r="A9384">
        <v>157350</v>
      </c>
    </row>
    <row r="9385" spans="1:1">
      <c r="A9385">
        <v>157384</v>
      </c>
    </row>
    <row r="9386" spans="1:1">
      <c r="A9386">
        <v>157392</v>
      </c>
    </row>
    <row r="9387" spans="1:1">
      <c r="A9387">
        <v>157406</v>
      </c>
    </row>
    <row r="9388" spans="1:1">
      <c r="A9388">
        <v>157414</v>
      </c>
    </row>
    <row r="9389" spans="1:1">
      <c r="A9389">
        <v>157422</v>
      </c>
    </row>
    <row r="9390" spans="1:1">
      <c r="A9390">
        <v>157430</v>
      </c>
    </row>
    <row r="9391" spans="1:1">
      <c r="A9391">
        <v>157449</v>
      </c>
    </row>
    <row r="9392" spans="1:1">
      <c r="A9392">
        <v>157457</v>
      </c>
    </row>
    <row r="9393" spans="1:1">
      <c r="A9393">
        <v>157473</v>
      </c>
    </row>
    <row r="9394" spans="1:1">
      <c r="A9394">
        <v>157481</v>
      </c>
    </row>
    <row r="9395" spans="1:1">
      <c r="A9395">
        <v>157511</v>
      </c>
    </row>
    <row r="9396" spans="1:1">
      <c r="A9396">
        <v>157546</v>
      </c>
    </row>
    <row r="9397" spans="1:1">
      <c r="A9397">
        <v>157589</v>
      </c>
    </row>
    <row r="9398" spans="1:1">
      <c r="A9398">
        <v>157600</v>
      </c>
    </row>
    <row r="9399" spans="1:1">
      <c r="A9399">
        <v>157643</v>
      </c>
    </row>
    <row r="9400" spans="1:1">
      <c r="A9400">
        <v>157651</v>
      </c>
    </row>
    <row r="9401" spans="1:1">
      <c r="A9401">
        <v>157660</v>
      </c>
    </row>
    <row r="9402" spans="1:1">
      <c r="A9402">
        <v>157678</v>
      </c>
    </row>
    <row r="9403" spans="1:1">
      <c r="A9403">
        <v>157686</v>
      </c>
    </row>
    <row r="9404" spans="1:1">
      <c r="A9404">
        <v>157694</v>
      </c>
    </row>
    <row r="9405" spans="1:1">
      <c r="A9405">
        <v>157708</v>
      </c>
    </row>
    <row r="9406" spans="1:1">
      <c r="A9406">
        <v>157716</v>
      </c>
    </row>
    <row r="9407" spans="1:1">
      <c r="A9407">
        <v>157759</v>
      </c>
    </row>
    <row r="9408" spans="1:1">
      <c r="A9408">
        <v>157783</v>
      </c>
    </row>
    <row r="9409" spans="1:1">
      <c r="A9409">
        <v>157805</v>
      </c>
    </row>
    <row r="9410" spans="1:1">
      <c r="A9410">
        <v>157848</v>
      </c>
    </row>
    <row r="9411" spans="1:1">
      <c r="A9411">
        <v>157856</v>
      </c>
    </row>
    <row r="9412" spans="1:1">
      <c r="A9412">
        <v>157864</v>
      </c>
    </row>
    <row r="9413" spans="1:1">
      <c r="A9413">
        <v>157872</v>
      </c>
    </row>
    <row r="9414" spans="1:1">
      <c r="A9414">
        <v>157899</v>
      </c>
    </row>
    <row r="9415" spans="1:1">
      <c r="A9415">
        <v>157937</v>
      </c>
    </row>
    <row r="9416" spans="1:1">
      <c r="A9416">
        <v>157953</v>
      </c>
    </row>
    <row r="9417" spans="1:1">
      <c r="A9417">
        <v>158020</v>
      </c>
    </row>
    <row r="9418" spans="1:1">
      <c r="A9418">
        <v>158046</v>
      </c>
    </row>
    <row r="9419" spans="1:1">
      <c r="A9419">
        <v>158054</v>
      </c>
    </row>
    <row r="9420" spans="1:1">
      <c r="A9420">
        <v>158062</v>
      </c>
    </row>
    <row r="9421" spans="1:1">
      <c r="A9421">
        <v>158097</v>
      </c>
    </row>
    <row r="9422" spans="1:1">
      <c r="A9422">
        <v>158119</v>
      </c>
    </row>
    <row r="9423" spans="1:1">
      <c r="A9423">
        <v>158127</v>
      </c>
    </row>
    <row r="9424" spans="1:1">
      <c r="A9424">
        <v>158143</v>
      </c>
    </row>
    <row r="9425" spans="1:1">
      <c r="A9425">
        <v>158151</v>
      </c>
    </row>
    <row r="9426" spans="1:1">
      <c r="A9426">
        <v>158160</v>
      </c>
    </row>
    <row r="9427" spans="1:1">
      <c r="A9427">
        <v>158186</v>
      </c>
    </row>
    <row r="9428" spans="1:1">
      <c r="A9428">
        <v>158216</v>
      </c>
    </row>
    <row r="9429" spans="1:1">
      <c r="A9429">
        <v>158224</v>
      </c>
    </row>
    <row r="9430" spans="1:1">
      <c r="A9430">
        <v>158232</v>
      </c>
    </row>
    <row r="9431" spans="1:1">
      <c r="A9431">
        <v>158240</v>
      </c>
    </row>
    <row r="9432" spans="1:1">
      <c r="A9432">
        <v>158259</v>
      </c>
    </row>
    <row r="9433" spans="1:1">
      <c r="A9433">
        <v>158267</v>
      </c>
    </row>
    <row r="9434" spans="1:1">
      <c r="A9434">
        <v>158291</v>
      </c>
    </row>
    <row r="9435" spans="1:1">
      <c r="A9435">
        <v>158321</v>
      </c>
    </row>
    <row r="9436" spans="1:1">
      <c r="A9436">
        <v>158399</v>
      </c>
    </row>
    <row r="9437" spans="1:1">
      <c r="A9437">
        <v>158402</v>
      </c>
    </row>
    <row r="9438" spans="1:1">
      <c r="A9438">
        <v>158410</v>
      </c>
    </row>
    <row r="9439" spans="1:1">
      <c r="A9439">
        <v>158429</v>
      </c>
    </row>
    <row r="9440" spans="1:1">
      <c r="A9440">
        <v>158437</v>
      </c>
    </row>
    <row r="9441" spans="1:1">
      <c r="A9441">
        <v>158445</v>
      </c>
    </row>
    <row r="9442" spans="1:1">
      <c r="A9442">
        <v>158453</v>
      </c>
    </row>
    <row r="9443" spans="1:1">
      <c r="A9443">
        <v>158461</v>
      </c>
    </row>
    <row r="9444" spans="1:1">
      <c r="A9444">
        <v>158496</v>
      </c>
    </row>
    <row r="9445" spans="1:1">
      <c r="A9445">
        <v>158526</v>
      </c>
    </row>
    <row r="9446" spans="1:1">
      <c r="A9446">
        <v>158534</v>
      </c>
    </row>
    <row r="9447" spans="1:1">
      <c r="A9447">
        <v>158542</v>
      </c>
    </row>
    <row r="9448" spans="1:1">
      <c r="A9448">
        <v>158550</v>
      </c>
    </row>
    <row r="9449" spans="1:1">
      <c r="A9449">
        <v>158569</v>
      </c>
    </row>
    <row r="9450" spans="1:1">
      <c r="A9450">
        <v>158577</v>
      </c>
    </row>
    <row r="9451" spans="1:1">
      <c r="A9451">
        <v>158585</v>
      </c>
    </row>
    <row r="9452" spans="1:1">
      <c r="A9452">
        <v>158607</v>
      </c>
    </row>
    <row r="9453" spans="1:1">
      <c r="A9453">
        <v>158615</v>
      </c>
    </row>
    <row r="9454" spans="1:1">
      <c r="A9454">
        <v>158640</v>
      </c>
    </row>
    <row r="9455" spans="1:1">
      <c r="A9455">
        <v>158674</v>
      </c>
    </row>
    <row r="9456" spans="1:1">
      <c r="A9456">
        <v>158682</v>
      </c>
    </row>
    <row r="9457" spans="1:1">
      <c r="A9457">
        <v>158690</v>
      </c>
    </row>
    <row r="9458" spans="1:1">
      <c r="A9458">
        <v>158747</v>
      </c>
    </row>
    <row r="9459" spans="1:1">
      <c r="A9459">
        <v>158755</v>
      </c>
    </row>
    <row r="9460" spans="1:1">
      <c r="A9460">
        <v>158763</v>
      </c>
    </row>
    <row r="9461" spans="1:1">
      <c r="A9461">
        <v>158771</v>
      </c>
    </row>
    <row r="9462" spans="1:1">
      <c r="A9462">
        <v>158780</v>
      </c>
    </row>
    <row r="9463" spans="1:1">
      <c r="A9463">
        <v>158798</v>
      </c>
    </row>
    <row r="9464" spans="1:1">
      <c r="A9464">
        <v>158801</v>
      </c>
    </row>
    <row r="9465" spans="1:1">
      <c r="A9465">
        <v>158810</v>
      </c>
    </row>
    <row r="9466" spans="1:1">
      <c r="A9466">
        <v>158828</v>
      </c>
    </row>
    <row r="9467" spans="1:1">
      <c r="A9467">
        <v>158836</v>
      </c>
    </row>
    <row r="9468" spans="1:1">
      <c r="A9468">
        <v>158844</v>
      </c>
    </row>
    <row r="9469" spans="1:1">
      <c r="A9469">
        <v>158852</v>
      </c>
    </row>
    <row r="9470" spans="1:1">
      <c r="A9470">
        <v>158879</v>
      </c>
    </row>
    <row r="9471" spans="1:1">
      <c r="A9471">
        <v>158887</v>
      </c>
    </row>
    <row r="9472" spans="1:1">
      <c r="A9472">
        <v>158895</v>
      </c>
    </row>
    <row r="9473" spans="1:1">
      <c r="A9473">
        <v>158917</v>
      </c>
    </row>
    <row r="9474" spans="1:1">
      <c r="A9474">
        <v>158925</v>
      </c>
    </row>
    <row r="9475" spans="1:1">
      <c r="A9475">
        <v>158941</v>
      </c>
    </row>
    <row r="9476" spans="1:1">
      <c r="A9476">
        <v>158984</v>
      </c>
    </row>
    <row r="9477" spans="1:1">
      <c r="A9477">
        <v>158992</v>
      </c>
    </row>
    <row r="9478" spans="1:1">
      <c r="A9478">
        <v>159000</v>
      </c>
    </row>
    <row r="9479" spans="1:1">
      <c r="A9479">
        <v>159018</v>
      </c>
    </row>
    <row r="9480" spans="1:1">
      <c r="A9480">
        <v>159026</v>
      </c>
    </row>
    <row r="9481" spans="1:1">
      <c r="A9481">
        <v>159034</v>
      </c>
    </row>
    <row r="9482" spans="1:1">
      <c r="A9482">
        <v>159042</v>
      </c>
    </row>
    <row r="9483" spans="1:1">
      <c r="A9483">
        <v>159050</v>
      </c>
    </row>
    <row r="9484" spans="1:1">
      <c r="A9484">
        <v>159069</v>
      </c>
    </row>
    <row r="9485" spans="1:1">
      <c r="A9485">
        <v>159077</v>
      </c>
    </row>
    <row r="9486" spans="1:1">
      <c r="A9486">
        <v>159107</v>
      </c>
    </row>
    <row r="9487" spans="1:1">
      <c r="A9487">
        <v>159115</v>
      </c>
    </row>
    <row r="9488" spans="1:1">
      <c r="A9488">
        <v>159131</v>
      </c>
    </row>
    <row r="9489" spans="1:1">
      <c r="A9489">
        <v>159140</v>
      </c>
    </row>
    <row r="9490" spans="1:1">
      <c r="A9490">
        <v>159158</v>
      </c>
    </row>
    <row r="9491" spans="1:1">
      <c r="A9491">
        <v>159166</v>
      </c>
    </row>
    <row r="9492" spans="1:1">
      <c r="A9492">
        <v>159174</v>
      </c>
    </row>
    <row r="9493" spans="1:1">
      <c r="A9493">
        <v>159182</v>
      </c>
    </row>
    <row r="9494" spans="1:1">
      <c r="A9494">
        <v>159190</v>
      </c>
    </row>
    <row r="9495" spans="1:1">
      <c r="A9495">
        <v>159204</v>
      </c>
    </row>
    <row r="9496" spans="1:1">
      <c r="A9496">
        <v>159212</v>
      </c>
    </row>
    <row r="9497" spans="1:1">
      <c r="A9497">
        <v>159220</v>
      </c>
    </row>
    <row r="9498" spans="1:1">
      <c r="A9498">
        <v>159247</v>
      </c>
    </row>
    <row r="9499" spans="1:1">
      <c r="A9499">
        <v>159263</v>
      </c>
    </row>
    <row r="9500" spans="1:1">
      <c r="A9500">
        <v>159344</v>
      </c>
    </row>
    <row r="9501" spans="1:1">
      <c r="A9501">
        <v>159387</v>
      </c>
    </row>
    <row r="9502" spans="1:1">
      <c r="A9502">
        <v>159395</v>
      </c>
    </row>
    <row r="9503" spans="1:1">
      <c r="A9503">
        <v>159409</v>
      </c>
    </row>
    <row r="9504" spans="1:1">
      <c r="A9504">
        <v>159417</v>
      </c>
    </row>
    <row r="9505" spans="1:1">
      <c r="A9505">
        <v>159425</v>
      </c>
    </row>
    <row r="9506" spans="1:1">
      <c r="A9506">
        <v>159433</v>
      </c>
    </row>
    <row r="9507" spans="1:1">
      <c r="A9507">
        <v>159441</v>
      </c>
    </row>
    <row r="9508" spans="1:1">
      <c r="A9508">
        <v>159476</v>
      </c>
    </row>
    <row r="9509" spans="1:1">
      <c r="A9509">
        <v>159522</v>
      </c>
    </row>
    <row r="9510" spans="1:1">
      <c r="A9510">
        <v>159549</v>
      </c>
    </row>
    <row r="9511" spans="1:1">
      <c r="A9511">
        <v>159557</v>
      </c>
    </row>
    <row r="9512" spans="1:1">
      <c r="A9512">
        <v>159565</v>
      </c>
    </row>
    <row r="9513" spans="1:1">
      <c r="A9513">
        <v>159573</v>
      </c>
    </row>
    <row r="9514" spans="1:1">
      <c r="A9514">
        <v>159581</v>
      </c>
    </row>
    <row r="9515" spans="1:1">
      <c r="A9515">
        <v>159611</v>
      </c>
    </row>
    <row r="9516" spans="1:1">
      <c r="A9516">
        <v>159654</v>
      </c>
    </row>
    <row r="9517" spans="1:1">
      <c r="A9517">
        <v>159697</v>
      </c>
    </row>
    <row r="9518" spans="1:1">
      <c r="A9518">
        <v>159700</v>
      </c>
    </row>
    <row r="9519" spans="1:1">
      <c r="A9519">
        <v>159743</v>
      </c>
    </row>
    <row r="9520" spans="1:1">
      <c r="A9520">
        <v>159751</v>
      </c>
    </row>
    <row r="9521" spans="1:1">
      <c r="A9521">
        <v>159778</v>
      </c>
    </row>
    <row r="9522" spans="1:1">
      <c r="A9522">
        <v>159786</v>
      </c>
    </row>
    <row r="9523" spans="1:1">
      <c r="A9523">
        <v>159808</v>
      </c>
    </row>
    <row r="9524" spans="1:1">
      <c r="A9524">
        <v>159816</v>
      </c>
    </row>
    <row r="9525" spans="1:1">
      <c r="A9525">
        <v>159824</v>
      </c>
    </row>
    <row r="9526" spans="1:1">
      <c r="A9526">
        <v>159840</v>
      </c>
    </row>
    <row r="9527" spans="1:1">
      <c r="A9527">
        <v>159883</v>
      </c>
    </row>
    <row r="9528" spans="1:1">
      <c r="A9528">
        <v>159891</v>
      </c>
    </row>
    <row r="9529" spans="1:1">
      <c r="A9529">
        <v>159905</v>
      </c>
    </row>
    <row r="9530" spans="1:1">
      <c r="A9530">
        <v>159972</v>
      </c>
    </row>
    <row r="9531" spans="1:1">
      <c r="A9531">
        <v>159980</v>
      </c>
    </row>
    <row r="9532" spans="1:1">
      <c r="A9532">
        <v>159999</v>
      </c>
    </row>
    <row r="9533" spans="1:1">
      <c r="A9533">
        <v>160008</v>
      </c>
    </row>
    <row r="9534" spans="1:1">
      <c r="A9534">
        <v>160016</v>
      </c>
    </row>
    <row r="9535" spans="1:1">
      <c r="A9535">
        <v>160024</v>
      </c>
    </row>
    <row r="9536" spans="1:1">
      <c r="A9536">
        <v>160083</v>
      </c>
    </row>
    <row r="9537" spans="1:1">
      <c r="A9537">
        <v>160091</v>
      </c>
    </row>
    <row r="9538" spans="1:1">
      <c r="A9538">
        <v>160130</v>
      </c>
    </row>
    <row r="9539" spans="1:1">
      <c r="A9539">
        <v>160148</v>
      </c>
    </row>
    <row r="9540" spans="1:1">
      <c r="A9540">
        <v>160156</v>
      </c>
    </row>
    <row r="9541" spans="1:1">
      <c r="A9541">
        <v>160164</v>
      </c>
    </row>
    <row r="9542" spans="1:1">
      <c r="A9542">
        <v>160172</v>
      </c>
    </row>
    <row r="9543" spans="1:1">
      <c r="A9543">
        <v>160180</v>
      </c>
    </row>
    <row r="9544" spans="1:1">
      <c r="A9544">
        <v>160199</v>
      </c>
    </row>
    <row r="9545" spans="1:1">
      <c r="A9545">
        <v>160202</v>
      </c>
    </row>
    <row r="9546" spans="1:1">
      <c r="A9546">
        <v>160210</v>
      </c>
    </row>
    <row r="9547" spans="1:1">
      <c r="A9547">
        <v>160270</v>
      </c>
    </row>
    <row r="9548" spans="1:1">
      <c r="A9548">
        <v>160300</v>
      </c>
    </row>
    <row r="9549" spans="1:1">
      <c r="A9549">
        <v>160318</v>
      </c>
    </row>
    <row r="9550" spans="1:1">
      <c r="A9550">
        <v>160326</v>
      </c>
    </row>
    <row r="9551" spans="1:1">
      <c r="A9551">
        <v>160334</v>
      </c>
    </row>
    <row r="9552" spans="1:1">
      <c r="A9552">
        <v>160342</v>
      </c>
    </row>
    <row r="9553" spans="1:1">
      <c r="A9553">
        <v>160350</v>
      </c>
    </row>
    <row r="9554" spans="1:1">
      <c r="A9554">
        <v>160369</v>
      </c>
    </row>
    <row r="9555" spans="1:1">
      <c r="A9555">
        <v>160377</v>
      </c>
    </row>
    <row r="9556" spans="1:1">
      <c r="A9556">
        <v>160385</v>
      </c>
    </row>
    <row r="9557" spans="1:1">
      <c r="A9557">
        <v>160393</v>
      </c>
    </row>
    <row r="9558" spans="1:1">
      <c r="A9558">
        <v>160415</v>
      </c>
    </row>
    <row r="9559" spans="1:1">
      <c r="A9559">
        <v>160423</v>
      </c>
    </row>
    <row r="9560" spans="1:1">
      <c r="A9560">
        <v>160431</v>
      </c>
    </row>
    <row r="9561" spans="1:1">
      <c r="A9561">
        <v>160458</v>
      </c>
    </row>
    <row r="9562" spans="1:1">
      <c r="A9562">
        <v>160466</v>
      </c>
    </row>
    <row r="9563" spans="1:1">
      <c r="A9563">
        <v>160512</v>
      </c>
    </row>
    <row r="9564" spans="1:1">
      <c r="A9564">
        <v>160520</v>
      </c>
    </row>
    <row r="9565" spans="1:1">
      <c r="A9565">
        <v>160539</v>
      </c>
    </row>
    <row r="9566" spans="1:1">
      <c r="A9566">
        <v>160547</v>
      </c>
    </row>
    <row r="9567" spans="1:1">
      <c r="A9567">
        <v>160555</v>
      </c>
    </row>
    <row r="9568" spans="1:1">
      <c r="A9568">
        <v>160563</v>
      </c>
    </row>
    <row r="9569" spans="1:1">
      <c r="A9569">
        <v>160571</v>
      </c>
    </row>
    <row r="9570" spans="1:1">
      <c r="A9570">
        <v>160580</v>
      </c>
    </row>
    <row r="9571" spans="1:1">
      <c r="A9571">
        <v>160598</v>
      </c>
    </row>
    <row r="9572" spans="1:1">
      <c r="A9572">
        <v>160601</v>
      </c>
    </row>
    <row r="9573" spans="1:1">
      <c r="A9573">
        <v>160610</v>
      </c>
    </row>
    <row r="9574" spans="1:1">
      <c r="A9574">
        <v>160679</v>
      </c>
    </row>
    <row r="9575" spans="1:1">
      <c r="A9575">
        <v>160687</v>
      </c>
    </row>
    <row r="9576" spans="1:1">
      <c r="A9576">
        <v>160695</v>
      </c>
    </row>
    <row r="9577" spans="1:1">
      <c r="A9577">
        <v>160709</v>
      </c>
    </row>
    <row r="9578" spans="1:1">
      <c r="A9578">
        <v>160717</v>
      </c>
    </row>
    <row r="9579" spans="1:1">
      <c r="A9579">
        <v>160725</v>
      </c>
    </row>
    <row r="9580" spans="1:1">
      <c r="A9580">
        <v>160733</v>
      </c>
    </row>
    <row r="9581" spans="1:1">
      <c r="A9581">
        <v>160741</v>
      </c>
    </row>
    <row r="9582" spans="1:1">
      <c r="A9582">
        <v>160750</v>
      </c>
    </row>
    <row r="9583" spans="1:1">
      <c r="A9583">
        <v>160768</v>
      </c>
    </row>
    <row r="9584" spans="1:1">
      <c r="A9584">
        <v>160776</v>
      </c>
    </row>
    <row r="9585" spans="1:1">
      <c r="A9585">
        <v>160784</v>
      </c>
    </row>
    <row r="9586" spans="1:1">
      <c r="A9586">
        <v>160849</v>
      </c>
    </row>
    <row r="9587" spans="1:1">
      <c r="A9587">
        <v>160903</v>
      </c>
    </row>
    <row r="9588" spans="1:1">
      <c r="A9588">
        <v>160911</v>
      </c>
    </row>
    <row r="9589" spans="1:1">
      <c r="A9589">
        <v>161063</v>
      </c>
    </row>
    <row r="9590" spans="1:1">
      <c r="A9590">
        <v>161071</v>
      </c>
    </row>
    <row r="9591" spans="1:1">
      <c r="A9591">
        <v>161144</v>
      </c>
    </row>
    <row r="9592" spans="1:1">
      <c r="A9592">
        <v>161187</v>
      </c>
    </row>
    <row r="9593" spans="1:1">
      <c r="A9593">
        <v>161195</v>
      </c>
    </row>
    <row r="9594" spans="1:1">
      <c r="A9594">
        <v>161209</v>
      </c>
    </row>
    <row r="9595" spans="1:1">
      <c r="A9595">
        <v>161217</v>
      </c>
    </row>
    <row r="9596" spans="1:1">
      <c r="A9596">
        <v>161225</v>
      </c>
    </row>
    <row r="9597" spans="1:1">
      <c r="A9597">
        <v>161250</v>
      </c>
    </row>
    <row r="9598" spans="1:1">
      <c r="A9598">
        <v>161276</v>
      </c>
    </row>
    <row r="9599" spans="1:1">
      <c r="A9599">
        <v>161284</v>
      </c>
    </row>
    <row r="9600" spans="1:1">
      <c r="A9600">
        <v>161306</v>
      </c>
    </row>
    <row r="9601" spans="1:1">
      <c r="A9601">
        <v>161314</v>
      </c>
    </row>
    <row r="9602" spans="1:1">
      <c r="A9602">
        <v>161322</v>
      </c>
    </row>
    <row r="9603" spans="1:1">
      <c r="A9603">
        <v>161349</v>
      </c>
    </row>
    <row r="9604" spans="1:1">
      <c r="A9604">
        <v>161357</v>
      </c>
    </row>
    <row r="9605" spans="1:1">
      <c r="A9605">
        <v>161365</v>
      </c>
    </row>
    <row r="9606" spans="1:1">
      <c r="A9606">
        <v>161373</v>
      </c>
    </row>
    <row r="9607" spans="1:1">
      <c r="A9607">
        <v>161420</v>
      </c>
    </row>
    <row r="9608" spans="1:1">
      <c r="A9608">
        <v>161446</v>
      </c>
    </row>
    <row r="9609" spans="1:1">
      <c r="A9609">
        <v>161454</v>
      </c>
    </row>
    <row r="9610" spans="1:1">
      <c r="A9610">
        <v>161489</v>
      </c>
    </row>
    <row r="9611" spans="1:1">
      <c r="A9611">
        <v>161535</v>
      </c>
    </row>
    <row r="9612" spans="1:1">
      <c r="A9612">
        <v>161543</v>
      </c>
    </row>
    <row r="9613" spans="1:1">
      <c r="A9613">
        <v>161551</v>
      </c>
    </row>
    <row r="9614" spans="1:1">
      <c r="A9614">
        <v>161560</v>
      </c>
    </row>
    <row r="9615" spans="1:1">
      <c r="A9615">
        <v>161578</v>
      </c>
    </row>
    <row r="9616" spans="1:1">
      <c r="A9616">
        <v>161586</v>
      </c>
    </row>
    <row r="9617" spans="1:1">
      <c r="A9617">
        <v>161594</v>
      </c>
    </row>
    <row r="9618" spans="1:1">
      <c r="A9618">
        <v>161608</v>
      </c>
    </row>
    <row r="9619" spans="1:1">
      <c r="A9619">
        <v>161624</v>
      </c>
    </row>
    <row r="9620" spans="1:1">
      <c r="A9620">
        <v>161632</v>
      </c>
    </row>
    <row r="9621" spans="1:1">
      <c r="A9621">
        <v>161659</v>
      </c>
    </row>
    <row r="9622" spans="1:1">
      <c r="A9622">
        <v>161683</v>
      </c>
    </row>
    <row r="9623" spans="1:1">
      <c r="A9623">
        <v>161691</v>
      </c>
    </row>
    <row r="9624" spans="1:1">
      <c r="A9624">
        <v>161705</v>
      </c>
    </row>
    <row r="9625" spans="1:1">
      <c r="A9625">
        <v>161713</v>
      </c>
    </row>
    <row r="9626" spans="1:1">
      <c r="A9626">
        <v>161730</v>
      </c>
    </row>
    <row r="9627" spans="1:1">
      <c r="A9627">
        <v>161748</v>
      </c>
    </row>
    <row r="9628" spans="1:1">
      <c r="A9628">
        <v>161772</v>
      </c>
    </row>
    <row r="9629" spans="1:1">
      <c r="A9629">
        <v>161780</v>
      </c>
    </row>
    <row r="9630" spans="1:1">
      <c r="A9630">
        <v>161799</v>
      </c>
    </row>
    <row r="9631" spans="1:1">
      <c r="A9631">
        <v>161810</v>
      </c>
    </row>
    <row r="9632" spans="1:1">
      <c r="A9632">
        <v>161829</v>
      </c>
    </row>
    <row r="9633" spans="1:1">
      <c r="A9633">
        <v>161837</v>
      </c>
    </row>
    <row r="9634" spans="1:1">
      <c r="A9634">
        <v>161853</v>
      </c>
    </row>
    <row r="9635" spans="1:1">
      <c r="A9635">
        <v>161861</v>
      </c>
    </row>
    <row r="9636" spans="1:1">
      <c r="A9636">
        <v>161888</v>
      </c>
    </row>
    <row r="9637" spans="1:1">
      <c r="A9637">
        <v>161934</v>
      </c>
    </row>
    <row r="9638" spans="1:1">
      <c r="A9638">
        <v>161969</v>
      </c>
    </row>
    <row r="9639" spans="1:1">
      <c r="A9639">
        <v>161977</v>
      </c>
    </row>
    <row r="9640" spans="1:1">
      <c r="A9640">
        <v>161985</v>
      </c>
    </row>
    <row r="9641" spans="1:1">
      <c r="A9641">
        <v>162000</v>
      </c>
    </row>
    <row r="9642" spans="1:1">
      <c r="A9642">
        <v>162019</v>
      </c>
    </row>
    <row r="9643" spans="1:1">
      <c r="A9643">
        <v>162027</v>
      </c>
    </row>
    <row r="9644" spans="1:1">
      <c r="A9644">
        <v>162035</v>
      </c>
    </row>
    <row r="9645" spans="1:1">
      <c r="A9645">
        <v>162043</v>
      </c>
    </row>
    <row r="9646" spans="1:1">
      <c r="A9646">
        <v>162116</v>
      </c>
    </row>
    <row r="9647" spans="1:1">
      <c r="A9647">
        <v>162124</v>
      </c>
    </row>
    <row r="9648" spans="1:1">
      <c r="A9648">
        <v>162159</v>
      </c>
    </row>
    <row r="9649" spans="1:1">
      <c r="A9649">
        <v>162167</v>
      </c>
    </row>
    <row r="9650" spans="1:1">
      <c r="A9650">
        <v>162213</v>
      </c>
    </row>
    <row r="9651" spans="1:1">
      <c r="A9651">
        <v>162221</v>
      </c>
    </row>
    <row r="9652" spans="1:1">
      <c r="A9652">
        <v>162248</v>
      </c>
    </row>
    <row r="9653" spans="1:1">
      <c r="A9653">
        <v>162264</v>
      </c>
    </row>
    <row r="9654" spans="1:1">
      <c r="A9654">
        <v>162361</v>
      </c>
    </row>
    <row r="9655" spans="1:1">
      <c r="A9655">
        <v>162400</v>
      </c>
    </row>
    <row r="9656" spans="1:1">
      <c r="A9656">
        <v>162477</v>
      </c>
    </row>
    <row r="9657" spans="1:1">
      <c r="A9657">
        <v>162493</v>
      </c>
    </row>
    <row r="9658" spans="1:1">
      <c r="A9658">
        <v>162507</v>
      </c>
    </row>
    <row r="9659" spans="1:1">
      <c r="A9659">
        <v>162523</v>
      </c>
    </row>
    <row r="9660" spans="1:1">
      <c r="A9660">
        <v>162531</v>
      </c>
    </row>
    <row r="9661" spans="1:1">
      <c r="A9661">
        <v>162540</v>
      </c>
    </row>
    <row r="9662" spans="1:1">
      <c r="A9662">
        <v>162558</v>
      </c>
    </row>
    <row r="9663" spans="1:1">
      <c r="A9663">
        <v>162566</v>
      </c>
    </row>
    <row r="9664" spans="1:1">
      <c r="A9664">
        <v>162574</v>
      </c>
    </row>
    <row r="9665" spans="1:1">
      <c r="A9665">
        <v>162590</v>
      </c>
    </row>
    <row r="9666" spans="1:1">
      <c r="A9666">
        <v>162612</v>
      </c>
    </row>
    <row r="9667" spans="1:1">
      <c r="A9667">
        <v>162680</v>
      </c>
    </row>
    <row r="9668" spans="1:1">
      <c r="A9668">
        <v>162698</v>
      </c>
    </row>
    <row r="9669" spans="1:1">
      <c r="A9669">
        <v>162701</v>
      </c>
    </row>
    <row r="9670" spans="1:1">
      <c r="A9670">
        <v>162710</v>
      </c>
    </row>
    <row r="9671" spans="1:1">
      <c r="A9671">
        <v>162728</v>
      </c>
    </row>
    <row r="9672" spans="1:1">
      <c r="A9672">
        <v>162736</v>
      </c>
    </row>
    <row r="9673" spans="1:1">
      <c r="A9673">
        <v>162744</v>
      </c>
    </row>
    <row r="9674" spans="1:1">
      <c r="A9674">
        <v>162752</v>
      </c>
    </row>
    <row r="9675" spans="1:1">
      <c r="A9675">
        <v>162760</v>
      </c>
    </row>
    <row r="9676" spans="1:1">
      <c r="A9676">
        <v>162809</v>
      </c>
    </row>
    <row r="9677" spans="1:1">
      <c r="A9677">
        <v>162817</v>
      </c>
    </row>
    <row r="9678" spans="1:1">
      <c r="A9678">
        <v>162825</v>
      </c>
    </row>
    <row r="9679" spans="1:1">
      <c r="A9679">
        <v>162833</v>
      </c>
    </row>
    <row r="9680" spans="1:1">
      <c r="A9680">
        <v>162841</v>
      </c>
    </row>
    <row r="9681" spans="1:1">
      <c r="A9681">
        <v>162850</v>
      </c>
    </row>
    <row r="9682" spans="1:1">
      <c r="A9682">
        <v>162868</v>
      </c>
    </row>
    <row r="9683" spans="1:1">
      <c r="A9683">
        <v>162876</v>
      </c>
    </row>
    <row r="9684" spans="1:1">
      <c r="A9684">
        <v>162884</v>
      </c>
    </row>
    <row r="9685" spans="1:1">
      <c r="A9685">
        <v>162914</v>
      </c>
    </row>
    <row r="9686" spans="1:1">
      <c r="A9686">
        <v>162930</v>
      </c>
    </row>
    <row r="9687" spans="1:1">
      <c r="A9687">
        <v>162965</v>
      </c>
    </row>
    <row r="9688" spans="1:1">
      <c r="A9688">
        <v>162981</v>
      </c>
    </row>
    <row r="9689" spans="1:1">
      <c r="A9689">
        <v>162990</v>
      </c>
    </row>
    <row r="9690" spans="1:1">
      <c r="A9690">
        <v>163031</v>
      </c>
    </row>
    <row r="9691" spans="1:1">
      <c r="A9691">
        <v>163040</v>
      </c>
    </row>
    <row r="9692" spans="1:1">
      <c r="A9692">
        <v>163058</v>
      </c>
    </row>
    <row r="9693" spans="1:1">
      <c r="A9693">
        <v>163066</v>
      </c>
    </row>
    <row r="9694" spans="1:1">
      <c r="A9694">
        <v>163074</v>
      </c>
    </row>
    <row r="9695" spans="1:1">
      <c r="A9695">
        <v>163082</v>
      </c>
    </row>
    <row r="9696" spans="1:1">
      <c r="A9696">
        <v>163090</v>
      </c>
    </row>
    <row r="9697" spans="1:1">
      <c r="A9697">
        <v>163112</v>
      </c>
    </row>
    <row r="9698" spans="1:1">
      <c r="A9698">
        <v>163120</v>
      </c>
    </row>
    <row r="9699" spans="1:1">
      <c r="A9699">
        <v>163139</v>
      </c>
    </row>
    <row r="9700" spans="1:1">
      <c r="A9700">
        <v>163163</v>
      </c>
    </row>
    <row r="9701" spans="1:1">
      <c r="A9701">
        <v>163171</v>
      </c>
    </row>
    <row r="9702" spans="1:1">
      <c r="A9702">
        <v>163180</v>
      </c>
    </row>
    <row r="9703" spans="1:1">
      <c r="A9703">
        <v>163198</v>
      </c>
    </row>
    <row r="9704" spans="1:1">
      <c r="A9704">
        <v>163201</v>
      </c>
    </row>
    <row r="9705" spans="1:1">
      <c r="A9705">
        <v>163210</v>
      </c>
    </row>
    <row r="9706" spans="1:1">
      <c r="A9706">
        <v>163228</v>
      </c>
    </row>
    <row r="9707" spans="1:1">
      <c r="A9707">
        <v>163236</v>
      </c>
    </row>
    <row r="9708" spans="1:1">
      <c r="A9708">
        <v>163244</v>
      </c>
    </row>
    <row r="9709" spans="1:1">
      <c r="A9709">
        <v>163252</v>
      </c>
    </row>
    <row r="9710" spans="1:1">
      <c r="A9710">
        <v>163309</v>
      </c>
    </row>
    <row r="9711" spans="1:1">
      <c r="A9711">
        <v>163317</v>
      </c>
    </row>
    <row r="9712" spans="1:1">
      <c r="A9712">
        <v>163368</v>
      </c>
    </row>
    <row r="9713" spans="1:1">
      <c r="A9713">
        <v>163406</v>
      </c>
    </row>
    <row r="9714" spans="1:1">
      <c r="A9714">
        <v>163422</v>
      </c>
    </row>
    <row r="9715" spans="1:1">
      <c r="A9715">
        <v>163473</v>
      </c>
    </row>
    <row r="9716" spans="1:1">
      <c r="A9716">
        <v>163481</v>
      </c>
    </row>
    <row r="9717" spans="1:1">
      <c r="A9717">
        <v>163490</v>
      </c>
    </row>
    <row r="9718" spans="1:1">
      <c r="A9718">
        <v>163503</v>
      </c>
    </row>
    <row r="9719" spans="1:1">
      <c r="A9719">
        <v>163511</v>
      </c>
    </row>
    <row r="9720" spans="1:1">
      <c r="A9720">
        <v>163520</v>
      </c>
    </row>
    <row r="9721" spans="1:1">
      <c r="A9721">
        <v>163538</v>
      </c>
    </row>
    <row r="9722" spans="1:1">
      <c r="A9722">
        <v>163546</v>
      </c>
    </row>
    <row r="9723" spans="1:1">
      <c r="A9723">
        <v>163554</v>
      </c>
    </row>
    <row r="9724" spans="1:1">
      <c r="A9724">
        <v>163570</v>
      </c>
    </row>
    <row r="9725" spans="1:1">
      <c r="A9725">
        <v>163600</v>
      </c>
    </row>
    <row r="9726" spans="1:1">
      <c r="A9726">
        <v>163619</v>
      </c>
    </row>
    <row r="9727" spans="1:1">
      <c r="A9727">
        <v>163643</v>
      </c>
    </row>
    <row r="9728" spans="1:1">
      <c r="A9728">
        <v>163708</v>
      </c>
    </row>
    <row r="9729" spans="1:1">
      <c r="A9729">
        <v>163716</v>
      </c>
    </row>
    <row r="9730" spans="1:1">
      <c r="A9730">
        <v>163740</v>
      </c>
    </row>
    <row r="9731" spans="1:1">
      <c r="A9731">
        <v>163759</v>
      </c>
    </row>
    <row r="9732" spans="1:1">
      <c r="A9732">
        <v>163767</v>
      </c>
    </row>
    <row r="9733" spans="1:1">
      <c r="A9733">
        <v>163783</v>
      </c>
    </row>
    <row r="9734" spans="1:1">
      <c r="A9734">
        <v>163791</v>
      </c>
    </row>
    <row r="9735" spans="1:1">
      <c r="A9735">
        <v>163830</v>
      </c>
    </row>
    <row r="9736" spans="1:1">
      <c r="A9736">
        <v>163856</v>
      </c>
    </row>
    <row r="9737" spans="1:1">
      <c r="A9737">
        <v>163864</v>
      </c>
    </row>
    <row r="9738" spans="1:1">
      <c r="A9738">
        <v>163872</v>
      </c>
    </row>
    <row r="9739" spans="1:1">
      <c r="A9739">
        <v>163880</v>
      </c>
    </row>
    <row r="9740" spans="1:1">
      <c r="A9740">
        <v>163899</v>
      </c>
    </row>
    <row r="9741" spans="1:1">
      <c r="A9741">
        <v>163902</v>
      </c>
    </row>
    <row r="9742" spans="1:1">
      <c r="A9742">
        <v>163910</v>
      </c>
    </row>
    <row r="9743" spans="1:1">
      <c r="A9743">
        <v>163929</v>
      </c>
    </row>
    <row r="9744" spans="1:1">
      <c r="A9744">
        <v>163937</v>
      </c>
    </row>
    <row r="9745" spans="1:1">
      <c r="A9745">
        <v>163953</v>
      </c>
    </row>
    <row r="9746" spans="1:1">
      <c r="A9746">
        <v>163988</v>
      </c>
    </row>
    <row r="9747" spans="1:1">
      <c r="A9747">
        <v>164011</v>
      </c>
    </row>
    <row r="9748" spans="1:1">
      <c r="A9748">
        <v>164020</v>
      </c>
    </row>
    <row r="9749" spans="1:1">
      <c r="A9749">
        <v>164038</v>
      </c>
    </row>
    <row r="9750" spans="1:1">
      <c r="A9750">
        <v>164046</v>
      </c>
    </row>
    <row r="9751" spans="1:1">
      <c r="A9751">
        <v>164054</v>
      </c>
    </row>
    <row r="9752" spans="1:1">
      <c r="A9752">
        <v>164062</v>
      </c>
    </row>
    <row r="9753" spans="1:1">
      <c r="A9753">
        <v>164119</v>
      </c>
    </row>
    <row r="9754" spans="1:1">
      <c r="A9754">
        <v>164143</v>
      </c>
    </row>
    <row r="9755" spans="1:1">
      <c r="A9755">
        <v>164151</v>
      </c>
    </row>
    <row r="9756" spans="1:1">
      <c r="A9756">
        <v>164160</v>
      </c>
    </row>
    <row r="9757" spans="1:1">
      <c r="A9757">
        <v>164178</v>
      </c>
    </row>
    <row r="9758" spans="1:1">
      <c r="A9758">
        <v>164186</v>
      </c>
    </row>
    <row r="9759" spans="1:1">
      <c r="A9759">
        <v>164208</v>
      </c>
    </row>
    <row r="9760" spans="1:1">
      <c r="A9760">
        <v>164216</v>
      </c>
    </row>
    <row r="9761" spans="1:1">
      <c r="A9761">
        <v>164224</v>
      </c>
    </row>
    <row r="9762" spans="1:1">
      <c r="A9762">
        <v>164232</v>
      </c>
    </row>
    <row r="9763" spans="1:1">
      <c r="A9763">
        <v>164275</v>
      </c>
    </row>
    <row r="9764" spans="1:1">
      <c r="A9764">
        <v>164283</v>
      </c>
    </row>
    <row r="9765" spans="1:1">
      <c r="A9765">
        <v>164291</v>
      </c>
    </row>
    <row r="9766" spans="1:1">
      <c r="A9766">
        <v>164305</v>
      </c>
    </row>
    <row r="9767" spans="1:1">
      <c r="A9767">
        <v>164313</v>
      </c>
    </row>
    <row r="9768" spans="1:1">
      <c r="A9768">
        <v>164321</v>
      </c>
    </row>
    <row r="9769" spans="1:1">
      <c r="A9769">
        <v>164330</v>
      </c>
    </row>
    <row r="9770" spans="1:1">
      <c r="A9770">
        <v>164348</v>
      </c>
    </row>
    <row r="9771" spans="1:1">
      <c r="A9771">
        <v>164356</v>
      </c>
    </row>
    <row r="9772" spans="1:1">
      <c r="A9772">
        <v>164372</v>
      </c>
    </row>
    <row r="9773" spans="1:1">
      <c r="A9773">
        <v>164380</v>
      </c>
    </row>
    <row r="9774" spans="1:1">
      <c r="A9774">
        <v>164399</v>
      </c>
    </row>
    <row r="9775" spans="1:1">
      <c r="A9775">
        <v>164402</v>
      </c>
    </row>
    <row r="9776" spans="1:1">
      <c r="A9776">
        <v>164410</v>
      </c>
    </row>
    <row r="9777" spans="1:1">
      <c r="A9777">
        <v>164429</v>
      </c>
    </row>
    <row r="9778" spans="1:1">
      <c r="A9778">
        <v>164437</v>
      </c>
    </row>
    <row r="9779" spans="1:1">
      <c r="A9779">
        <v>164445</v>
      </c>
    </row>
    <row r="9780" spans="1:1">
      <c r="A9780">
        <v>164453</v>
      </c>
    </row>
    <row r="9781" spans="1:1">
      <c r="A9781">
        <v>164461</v>
      </c>
    </row>
    <row r="9782" spans="1:1">
      <c r="A9782">
        <v>164470</v>
      </c>
    </row>
    <row r="9783" spans="1:1">
      <c r="A9783">
        <v>164488</v>
      </c>
    </row>
    <row r="9784" spans="1:1">
      <c r="A9784">
        <v>164496</v>
      </c>
    </row>
    <row r="9785" spans="1:1">
      <c r="A9785">
        <v>164500</v>
      </c>
    </row>
    <row r="9786" spans="1:1">
      <c r="A9786">
        <v>164518</v>
      </c>
    </row>
    <row r="9787" spans="1:1">
      <c r="A9787">
        <v>164526</v>
      </c>
    </row>
    <row r="9788" spans="1:1">
      <c r="A9788">
        <v>164534</v>
      </c>
    </row>
    <row r="9789" spans="1:1">
      <c r="A9789">
        <v>164542</v>
      </c>
    </row>
    <row r="9790" spans="1:1">
      <c r="A9790">
        <v>164550</v>
      </c>
    </row>
    <row r="9791" spans="1:1">
      <c r="A9791">
        <v>164569</v>
      </c>
    </row>
    <row r="9792" spans="1:1">
      <c r="A9792">
        <v>164577</v>
      </c>
    </row>
    <row r="9793" spans="1:1">
      <c r="A9793">
        <v>164585</v>
      </c>
    </row>
    <row r="9794" spans="1:1">
      <c r="A9794">
        <v>164593</v>
      </c>
    </row>
    <row r="9795" spans="1:1">
      <c r="A9795">
        <v>164607</v>
      </c>
    </row>
    <row r="9796" spans="1:1">
      <c r="A9796">
        <v>164615</v>
      </c>
    </row>
    <row r="9797" spans="1:1">
      <c r="A9797">
        <v>164623</v>
      </c>
    </row>
    <row r="9798" spans="1:1">
      <c r="A9798">
        <v>164631</v>
      </c>
    </row>
    <row r="9799" spans="1:1">
      <c r="A9799">
        <v>164640</v>
      </c>
    </row>
    <row r="9800" spans="1:1">
      <c r="A9800">
        <v>164658</v>
      </c>
    </row>
    <row r="9801" spans="1:1">
      <c r="A9801">
        <v>164666</v>
      </c>
    </row>
    <row r="9802" spans="1:1">
      <c r="A9802">
        <v>164674</v>
      </c>
    </row>
    <row r="9803" spans="1:1">
      <c r="A9803">
        <v>164682</v>
      </c>
    </row>
    <row r="9804" spans="1:1">
      <c r="A9804">
        <v>164690</v>
      </c>
    </row>
    <row r="9805" spans="1:1">
      <c r="A9805">
        <v>164704</v>
      </c>
    </row>
    <row r="9806" spans="1:1">
      <c r="A9806">
        <v>164712</v>
      </c>
    </row>
    <row r="9807" spans="1:1">
      <c r="A9807">
        <v>164720</v>
      </c>
    </row>
    <row r="9808" spans="1:1">
      <c r="A9808">
        <v>164739</v>
      </c>
    </row>
    <row r="9809" spans="1:1">
      <c r="A9809">
        <v>164747</v>
      </c>
    </row>
    <row r="9810" spans="1:1">
      <c r="A9810">
        <v>164755</v>
      </c>
    </row>
    <row r="9811" spans="1:1">
      <c r="A9811">
        <v>164763</v>
      </c>
    </row>
    <row r="9812" spans="1:1">
      <c r="A9812">
        <v>164771</v>
      </c>
    </row>
    <row r="9813" spans="1:1">
      <c r="A9813">
        <v>164780</v>
      </c>
    </row>
    <row r="9814" spans="1:1">
      <c r="A9814">
        <v>164798</v>
      </c>
    </row>
    <row r="9815" spans="1:1">
      <c r="A9815">
        <v>164801</v>
      </c>
    </row>
    <row r="9816" spans="1:1">
      <c r="A9816">
        <v>164810</v>
      </c>
    </row>
    <row r="9817" spans="1:1">
      <c r="A9817">
        <v>164828</v>
      </c>
    </row>
    <row r="9818" spans="1:1">
      <c r="A9818">
        <v>164836</v>
      </c>
    </row>
    <row r="9819" spans="1:1">
      <c r="A9819">
        <v>164844</v>
      </c>
    </row>
    <row r="9820" spans="1:1">
      <c r="A9820">
        <v>164852</v>
      </c>
    </row>
    <row r="9821" spans="1:1">
      <c r="A9821">
        <v>164860</v>
      </c>
    </row>
    <row r="9822" spans="1:1">
      <c r="A9822">
        <v>164879</v>
      </c>
    </row>
    <row r="9823" spans="1:1">
      <c r="A9823">
        <v>164887</v>
      </c>
    </row>
    <row r="9824" spans="1:1">
      <c r="A9824">
        <v>164895</v>
      </c>
    </row>
    <row r="9825" spans="1:1">
      <c r="A9825">
        <v>164909</v>
      </c>
    </row>
    <row r="9826" spans="1:1">
      <c r="A9826">
        <v>164917</v>
      </c>
    </row>
    <row r="9827" spans="1:1">
      <c r="A9827">
        <v>164925</v>
      </c>
    </row>
    <row r="9828" spans="1:1">
      <c r="A9828">
        <v>164933</v>
      </c>
    </row>
    <row r="9829" spans="1:1">
      <c r="A9829">
        <v>164941</v>
      </c>
    </row>
    <row r="9830" spans="1:1">
      <c r="A9830">
        <v>164968</v>
      </c>
    </row>
    <row r="9831" spans="1:1">
      <c r="A9831">
        <v>164976</v>
      </c>
    </row>
    <row r="9832" spans="1:1">
      <c r="A9832">
        <v>164984</v>
      </c>
    </row>
    <row r="9833" spans="1:1">
      <c r="A9833">
        <v>164992</v>
      </c>
    </row>
    <row r="9834" spans="1:1">
      <c r="A9834">
        <v>165000</v>
      </c>
    </row>
    <row r="9835" spans="1:1">
      <c r="A9835">
        <v>165018</v>
      </c>
    </row>
    <row r="9836" spans="1:1">
      <c r="A9836">
        <v>165042</v>
      </c>
    </row>
    <row r="9837" spans="1:1">
      <c r="A9837">
        <v>165050</v>
      </c>
    </row>
    <row r="9838" spans="1:1">
      <c r="A9838">
        <v>165077</v>
      </c>
    </row>
    <row r="9839" spans="1:1">
      <c r="A9839">
        <v>165093</v>
      </c>
    </row>
    <row r="9840" spans="1:1">
      <c r="A9840">
        <v>165123</v>
      </c>
    </row>
    <row r="9841" spans="1:1">
      <c r="A9841">
        <v>165131</v>
      </c>
    </row>
    <row r="9842" spans="1:1">
      <c r="A9842">
        <v>165140</v>
      </c>
    </row>
    <row r="9843" spans="1:1">
      <c r="A9843">
        <v>165158</v>
      </c>
    </row>
    <row r="9844" spans="1:1">
      <c r="A9844">
        <v>165166</v>
      </c>
    </row>
    <row r="9845" spans="1:1">
      <c r="A9845">
        <v>165174</v>
      </c>
    </row>
    <row r="9846" spans="1:1">
      <c r="A9846">
        <v>165182</v>
      </c>
    </row>
    <row r="9847" spans="1:1">
      <c r="A9847">
        <v>165190</v>
      </c>
    </row>
    <row r="9848" spans="1:1">
      <c r="A9848">
        <v>165204</v>
      </c>
    </row>
    <row r="9849" spans="1:1">
      <c r="A9849">
        <v>165212</v>
      </c>
    </row>
    <row r="9850" spans="1:1">
      <c r="A9850">
        <v>165220</v>
      </c>
    </row>
    <row r="9851" spans="1:1">
      <c r="A9851">
        <v>165239</v>
      </c>
    </row>
    <row r="9852" spans="1:1">
      <c r="A9852">
        <v>165247</v>
      </c>
    </row>
    <row r="9853" spans="1:1">
      <c r="A9853">
        <v>165298</v>
      </c>
    </row>
    <row r="9854" spans="1:1">
      <c r="A9854">
        <v>165301</v>
      </c>
    </row>
    <row r="9855" spans="1:1">
      <c r="A9855">
        <v>165310</v>
      </c>
    </row>
    <row r="9856" spans="1:1">
      <c r="A9856">
        <v>165328</v>
      </c>
    </row>
    <row r="9857" spans="1:1">
      <c r="A9857">
        <v>165336</v>
      </c>
    </row>
    <row r="9858" spans="1:1">
      <c r="A9858">
        <v>165344</v>
      </c>
    </row>
    <row r="9859" spans="1:1">
      <c r="A9859">
        <v>165352</v>
      </c>
    </row>
    <row r="9860" spans="1:1">
      <c r="A9860">
        <v>165360</v>
      </c>
    </row>
    <row r="9861" spans="1:1">
      <c r="A9861">
        <v>165387</v>
      </c>
    </row>
    <row r="9862" spans="1:1">
      <c r="A9862">
        <v>165395</v>
      </c>
    </row>
    <row r="9863" spans="1:1">
      <c r="A9863">
        <v>165409</v>
      </c>
    </row>
    <row r="9864" spans="1:1">
      <c r="A9864">
        <v>165417</v>
      </c>
    </row>
    <row r="9865" spans="1:1">
      <c r="A9865">
        <v>165425</v>
      </c>
    </row>
    <row r="9866" spans="1:1">
      <c r="A9866">
        <v>165433</v>
      </c>
    </row>
    <row r="9867" spans="1:1">
      <c r="A9867">
        <v>165441</v>
      </c>
    </row>
    <row r="9868" spans="1:1">
      <c r="A9868">
        <v>165450</v>
      </c>
    </row>
    <row r="9869" spans="1:1">
      <c r="A9869">
        <v>165476</v>
      </c>
    </row>
    <row r="9870" spans="1:1">
      <c r="A9870">
        <v>165484</v>
      </c>
    </row>
    <row r="9871" spans="1:1">
      <c r="A9871">
        <v>165522</v>
      </c>
    </row>
    <row r="9872" spans="1:1">
      <c r="A9872">
        <v>165530</v>
      </c>
    </row>
    <row r="9873" spans="1:1">
      <c r="A9873">
        <v>165549</v>
      </c>
    </row>
    <row r="9874" spans="1:1">
      <c r="A9874">
        <v>165557</v>
      </c>
    </row>
    <row r="9875" spans="1:1">
      <c r="A9875">
        <v>165565</v>
      </c>
    </row>
    <row r="9876" spans="1:1">
      <c r="A9876">
        <v>165573</v>
      </c>
    </row>
    <row r="9877" spans="1:1">
      <c r="A9877">
        <v>165581</v>
      </c>
    </row>
    <row r="9878" spans="1:1">
      <c r="A9878">
        <v>165590</v>
      </c>
    </row>
    <row r="9879" spans="1:1">
      <c r="A9879">
        <v>165620</v>
      </c>
    </row>
    <row r="9880" spans="1:1">
      <c r="A9880">
        <v>165654</v>
      </c>
    </row>
    <row r="9881" spans="1:1">
      <c r="A9881">
        <v>165670</v>
      </c>
    </row>
    <row r="9882" spans="1:1">
      <c r="A9882">
        <v>165689</v>
      </c>
    </row>
    <row r="9883" spans="1:1">
      <c r="A9883">
        <v>165700</v>
      </c>
    </row>
    <row r="9884" spans="1:1">
      <c r="A9884">
        <v>165719</v>
      </c>
    </row>
    <row r="9885" spans="1:1">
      <c r="A9885">
        <v>165735</v>
      </c>
    </row>
    <row r="9886" spans="1:1">
      <c r="A9886">
        <v>165808</v>
      </c>
    </row>
    <row r="9887" spans="1:1">
      <c r="A9887">
        <v>165816</v>
      </c>
    </row>
    <row r="9888" spans="1:1">
      <c r="A9888">
        <v>165824</v>
      </c>
    </row>
    <row r="9889" spans="1:1">
      <c r="A9889">
        <v>165832</v>
      </c>
    </row>
    <row r="9890" spans="1:1">
      <c r="A9890">
        <v>165840</v>
      </c>
    </row>
    <row r="9891" spans="1:1">
      <c r="A9891">
        <v>165859</v>
      </c>
    </row>
    <row r="9892" spans="1:1">
      <c r="A9892">
        <v>165867</v>
      </c>
    </row>
    <row r="9893" spans="1:1">
      <c r="A9893">
        <v>165875</v>
      </c>
    </row>
    <row r="9894" spans="1:1">
      <c r="A9894">
        <v>165883</v>
      </c>
    </row>
    <row r="9895" spans="1:1">
      <c r="A9895">
        <v>165905</v>
      </c>
    </row>
    <row r="9896" spans="1:1">
      <c r="A9896">
        <v>165930</v>
      </c>
    </row>
    <row r="9897" spans="1:1">
      <c r="A9897">
        <v>165964</v>
      </c>
    </row>
    <row r="9898" spans="1:1">
      <c r="A9898">
        <v>165972</v>
      </c>
    </row>
    <row r="9899" spans="1:1">
      <c r="A9899">
        <v>165980</v>
      </c>
    </row>
    <row r="9900" spans="1:1">
      <c r="A9900">
        <v>165999</v>
      </c>
    </row>
    <row r="9901" spans="1:1">
      <c r="A9901">
        <v>166030</v>
      </c>
    </row>
    <row r="9902" spans="1:1">
      <c r="A9902">
        <v>166081</v>
      </c>
    </row>
    <row r="9903" spans="1:1">
      <c r="A9903">
        <v>166111</v>
      </c>
    </row>
    <row r="9904" spans="1:1">
      <c r="A9904">
        <v>166120</v>
      </c>
    </row>
    <row r="9905" spans="1:1">
      <c r="A9905">
        <v>166138</v>
      </c>
    </row>
    <row r="9906" spans="1:1">
      <c r="A9906">
        <v>166146</v>
      </c>
    </row>
    <row r="9907" spans="1:1">
      <c r="A9907">
        <v>166154</v>
      </c>
    </row>
    <row r="9908" spans="1:1">
      <c r="A9908">
        <v>166162</v>
      </c>
    </row>
    <row r="9909" spans="1:1">
      <c r="A9909">
        <v>166170</v>
      </c>
    </row>
    <row r="9910" spans="1:1">
      <c r="A9910">
        <v>166189</v>
      </c>
    </row>
    <row r="9911" spans="1:1">
      <c r="A9911">
        <v>166197</v>
      </c>
    </row>
    <row r="9912" spans="1:1">
      <c r="A9912">
        <v>166243</v>
      </c>
    </row>
    <row r="9913" spans="1:1">
      <c r="A9913">
        <v>166260</v>
      </c>
    </row>
    <row r="9914" spans="1:1">
      <c r="A9914">
        <v>166278</v>
      </c>
    </row>
    <row r="9915" spans="1:1">
      <c r="A9915">
        <v>166286</v>
      </c>
    </row>
    <row r="9916" spans="1:1">
      <c r="A9916">
        <v>166294</v>
      </c>
    </row>
    <row r="9917" spans="1:1">
      <c r="A9917">
        <v>166308</v>
      </c>
    </row>
    <row r="9918" spans="1:1">
      <c r="A9918">
        <v>166324</v>
      </c>
    </row>
    <row r="9919" spans="1:1">
      <c r="A9919">
        <v>166332</v>
      </c>
    </row>
    <row r="9920" spans="1:1">
      <c r="A9920">
        <v>166340</v>
      </c>
    </row>
    <row r="9921" spans="1:1">
      <c r="A9921">
        <v>166375</v>
      </c>
    </row>
    <row r="9922" spans="1:1">
      <c r="A9922">
        <v>166383</v>
      </c>
    </row>
    <row r="9923" spans="1:1">
      <c r="A9923">
        <v>166391</v>
      </c>
    </row>
    <row r="9924" spans="1:1">
      <c r="A9924">
        <v>166405</v>
      </c>
    </row>
    <row r="9925" spans="1:1">
      <c r="A9925">
        <v>166413</v>
      </c>
    </row>
    <row r="9926" spans="1:1">
      <c r="A9926">
        <v>166430</v>
      </c>
    </row>
    <row r="9927" spans="1:1">
      <c r="A9927">
        <v>166448</v>
      </c>
    </row>
    <row r="9928" spans="1:1">
      <c r="A9928">
        <v>166464</v>
      </c>
    </row>
    <row r="9929" spans="1:1">
      <c r="A9929">
        <v>166510</v>
      </c>
    </row>
    <row r="9930" spans="1:1">
      <c r="A9930">
        <v>166529</v>
      </c>
    </row>
    <row r="9931" spans="1:1">
      <c r="A9931">
        <v>166537</v>
      </c>
    </row>
    <row r="9932" spans="1:1">
      <c r="A9932">
        <v>166545</v>
      </c>
    </row>
    <row r="9933" spans="1:1">
      <c r="A9933">
        <v>166553</v>
      </c>
    </row>
    <row r="9934" spans="1:1">
      <c r="A9934">
        <v>166561</v>
      </c>
    </row>
    <row r="9935" spans="1:1">
      <c r="A9935">
        <v>166570</v>
      </c>
    </row>
    <row r="9936" spans="1:1">
      <c r="A9936">
        <v>166588</v>
      </c>
    </row>
    <row r="9937" spans="1:1">
      <c r="A9937">
        <v>166596</v>
      </c>
    </row>
    <row r="9938" spans="1:1">
      <c r="A9938">
        <v>166600</v>
      </c>
    </row>
    <row r="9939" spans="1:1">
      <c r="A9939">
        <v>166634</v>
      </c>
    </row>
    <row r="9940" spans="1:1">
      <c r="A9940">
        <v>166693</v>
      </c>
    </row>
    <row r="9941" spans="1:1">
      <c r="A9941">
        <v>166715</v>
      </c>
    </row>
    <row r="9942" spans="1:1">
      <c r="A9942">
        <v>166731</v>
      </c>
    </row>
    <row r="9943" spans="1:1">
      <c r="A9943">
        <v>166804</v>
      </c>
    </row>
    <row r="9944" spans="1:1">
      <c r="A9944">
        <v>166812</v>
      </c>
    </row>
    <row r="9945" spans="1:1">
      <c r="A9945">
        <v>166820</v>
      </c>
    </row>
    <row r="9946" spans="1:1">
      <c r="A9946">
        <v>166847</v>
      </c>
    </row>
    <row r="9947" spans="1:1">
      <c r="A9947">
        <v>166855</v>
      </c>
    </row>
    <row r="9948" spans="1:1">
      <c r="A9948">
        <v>166863</v>
      </c>
    </row>
    <row r="9949" spans="1:1">
      <c r="A9949">
        <v>166871</v>
      </c>
    </row>
    <row r="9950" spans="1:1">
      <c r="A9950">
        <v>166880</v>
      </c>
    </row>
    <row r="9951" spans="1:1">
      <c r="A9951">
        <v>166898</v>
      </c>
    </row>
    <row r="9952" spans="1:1">
      <c r="A9952">
        <v>166928</v>
      </c>
    </row>
    <row r="9953" spans="1:1">
      <c r="A9953">
        <v>166936</v>
      </c>
    </row>
    <row r="9954" spans="1:1">
      <c r="A9954">
        <v>166944</v>
      </c>
    </row>
    <row r="9955" spans="1:1">
      <c r="A9955">
        <v>166952</v>
      </c>
    </row>
    <row r="9956" spans="1:1">
      <c r="A9956">
        <v>166960</v>
      </c>
    </row>
    <row r="9957" spans="1:1">
      <c r="A9957">
        <v>166979</v>
      </c>
    </row>
    <row r="9958" spans="1:1">
      <c r="A9958">
        <v>166987</v>
      </c>
    </row>
    <row r="9959" spans="1:1">
      <c r="A9959">
        <v>166995</v>
      </c>
    </row>
    <row r="9960" spans="1:1">
      <c r="A9960">
        <v>167002</v>
      </c>
    </row>
    <row r="9961" spans="1:1">
      <c r="A9961">
        <v>167029</v>
      </c>
    </row>
    <row r="9962" spans="1:1">
      <c r="A9962">
        <v>167061</v>
      </c>
    </row>
    <row r="9963" spans="1:1">
      <c r="A9963">
        <v>167096</v>
      </c>
    </row>
    <row r="9964" spans="1:1">
      <c r="A9964">
        <v>167100</v>
      </c>
    </row>
    <row r="9965" spans="1:1">
      <c r="A9965">
        <v>167118</v>
      </c>
    </row>
    <row r="9966" spans="1:1">
      <c r="A9966">
        <v>167126</v>
      </c>
    </row>
    <row r="9967" spans="1:1">
      <c r="A9967">
        <v>167134</v>
      </c>
    </row>
    <row r="9968" spans="1:1">
      <c r="A9968">
        <v>167150</v>
      </c>
    </row>
    <row r="9969" spans="1:1">
      <c r="A9969">
        <v>167185</v>
      </c>
    </row>
    <row r="9970" spans="1:1">
      <c r="A9970">
        <v>167207</v>
      </c>
    </row>
    <row r="9971" spans="1:1">
      <c r="A9971">
        <v>167215</v>
      </c>
    </row>
    <row r="9972" spans="1:1">
      <c r="A9972">
        <v>167223</v>
      </c>
    </row>
    <row r="9973" spans="1:1">
      <c r="A9973">
        <v>167258</v>
      </c>
    </row>
    <row r="9974" spans="1:1">
      <c r="A9974">
        <v>167282</v>
      </c>
    </row>
    <row r="9975" spans="1:1">
      <c r="A9975">
        <v>167320</v>
      </c>
    </row>
    <row r="9976" spans="1:1">
      <c r="A9976">
        <v>167363</v>
      </c>
    </row>
    <row r="9977" spans="1:1">
      <c r="A9977">
        <v>167371</v>
      </c>
    </row>
    <row r="9978" spans="1:1">
      <c r="A9978">
        <v>167401</v>
      </c>
    </row>
    <row r="9979" spans="1:1">
      <c r="A9979">
        <v>167410</v>
      </c>
    </row>
    <row r="9980" spans="1:1">
      <c r="A9980">
        <v>167436</v>
      </c>
    </row>
    <row r="9981" spans="1:1">
      <c r="A9981">
        <v>167444</v>
      </c>
    </row>
    <row r="9982" spans="1:1">
      <c r="A9982">
        <v>167479</v>
      </c>
    </row>
    <row r="9983" spans="1:1">
      <c r="A9983">
        <v>167533</v>
      </c>
    </row>
    <row r="9984" spans="1:1">
      <c r="A9984">
        <v>167541</v>
      </c>
    </row>
    <row r="9985" spans="1:1">
      <c r="A9985">
        <v>167550</v>
      </c>
    </row>
    <row r="9986" spans="1:1">
      <c r="A9986">
        <v>167568</v>
      </c>
    </row>
    <row r="9987" spans="1:1">
      <c r="A9987">
        <v>167592</v>
      </c>
    </row>
    <row r="9988" spans="1:1">
      <c r="A9988">
        <v>167606</v>
      </c>
    </row>
    <row r="9989" spans="1:1">
      <c r="A9989">
        <v>167614</v>
      </c>
    </row>
    <row r="9990" spans="1:1">
      <c r="A9990">
        <v>167622</v>
      </c>
    </row>
    <row r="9991" spans="1:1">
      <c r="A9991">
        <v>167630</v>
      </c>
    </row>
    <row r="9992" spans="1:1">
      <c r="A9992">
        <v>167665</v>
      </c>
    </row>
    <row r="9993" spans="1:1">
      <c r="A9993">
        <v>167673</v>
      </c>
    </row>
    <row r="9994" spans="1:1">
      <c r="A9994">
        <v>167690</v>
      </c>
    </row>
    <row r="9995" spans="1:1">
      <c r="A9995">
        <v>167720</v>
      </c>
    </row>
    <row r="9996" spans="1:1">
      <c r="A9996">
        <v>167754</v>
      </c>
    </row>
    <row r="9997" spans="1:1">
      <c r="A9997">
        <v>167819</v>
      </c>
    </row>
    <row r="9998" spans="1:1">
      <c r="A9998">
        <v>167827</v>
      </c>
    </row>
    <row r="9999" spans="1:1">
      <c r="A9999">
        <v>167860</v>
      </c>
    </row>
    <row r="10000" spans="1:1">
      <c r="A10000">
        <v>167886</v>
      </c>
    </row>
    <row r="10001" spans="1:1">
      <c r="A10001">
        <v>167916</v>
      </c>
    </row>
    <row r="10002" spans="1:1">
      <c r="A10002">
        <v>167924</v>
      </c>
    </row>
    <row r="10003" spans="1:1">
      <c r="A10003">
        <v>167932</v>
      </c>
    </row>
    <row r="10004" spans="1:1">
      <c r="A10004">
        <v>167959</v>
      </c>
    </row>
    <row r="10005" spans="1:1">
      <c r="A10005">
        <v>167967</v>
      </c>
    </row>
    <row r="10006" spans="1:1">
      <c r="A10006">
        <v>167975</v>
      </c>
    </row>
    <row r="10007" spans="1:1">
      <c r="A10007">
        <v>167991</v>
      </c>
    </row>
    <row r="10008" spans="1:1">
      <c r="A10008">
        <v>168017</v>
      </c>
    </row>
    <row r="10009" spans="1:1">
      <c r="A10009">
        <v>168025</v>
      </c>
    </row>
    <row r="10010" spans="1:1">
      <c r="A10010">
        <v>168033</v>
      </c>
    </row>
    <row r="10011" spans="1:1">
      <c r="A10011">
        <v>168050</v>
      </c>
    </row>
    <row r="10012" spans="1:1">
      <c r="A10012">
        <v>168076</v>
      </c>
    </row>
    <row r="10013" spans="1:1">
      <c r="A10013">
        <v>168092</v>
      </c>
    </row>
    <row r="10014" spans="1:1">
      <c r="A10014">
        <v>168114</v>
      </c>
    </row>
    <row r="10015" spans="1:1">
      <c r="A10015">
        <v>168130</v>
      </c>
    </row>
    <row r="10016" spans="1:1">
      <c r="A10016">
        <v>168149</v>
      </c>
    </row>
    <row r="10017" spans="1:1">
      <c r="A10017">
        <v>168157</v>
      </c>
    </row>
    <row r="10018" spans="1:1">
      <c r="A10018">
        <v>168173</v>
      </c>
    </row>
    <row r="10019" spans="1:1">
      <c r="A10019">
        <v>168211</v>
      </c>
    </row>
    <row r="10020" spans="1:1">
      <c r="A10020">
        <v>168220</v>
      </c>
    </row>
    <row r="10021" spans="1:1">
      <c r="A10021">
        <v>168238</v>
      </c>
    </row>
    <row r="10022" spans="1:1">
      <c r="A10022">
        <v>168246</v>
      </c>
    </row>
    <row r="10023" spans="1:1">
      <c r="A10023">
        <v>168254</v>
      </c>
    </row>
    <row r="10024" spans="1:1">
      <c r="A10024">
        <v>168262</v>
      </c>
    </row>
    <row r="10025" spans="1:1">
      <c r="A10025">
        <v>168297</v>
      </c>
    </row>
    <row r="10026" spans="1:1">
      <c r="A10026">
        <v>168319</v>
      </c>
    </row>
    <row r="10027" spans="1:1">
      <c r="A10027">
        <v>168335</v>
      </c>
    </row>
    <row r="10028" spans="1:1">
      <c r="A10028">
        <v>168386</v>
      </c>
    </row>
    <row r="10029" spans="1:1">
      <c r="A10029">
        <v>168416</v>
      </c>
    </row>
    <row r="10030" spans="1:1">
      <c r="A10030">
        <v>168432</v>
      </c>
    </row>
    <row r="10031" spans="1:1">
      <c r="A10031">
        <v>168440</v>
      </c>
    </row>
    <row r="10032" spans="1:1">
      <c r="A10032">
        <v>168483</v>
      </c>
    </row>
    <row r="10033" spans="1:1">
      <c r="A10033">
        <v>168491</v>
      </c>
    </row>
    <row r="10034" spans="1:1">
      <c r="A10034">
        <v>168513</v>
      </c>
    </row>
    <row r="10035" spans="1:1">
      <c r="A10035">
        <v>168548</v>
      </c>
    </row>
    <row r="10036" spans="1:1">
      <c r="A10036">
        <v>168564</v>
      </c>
    </row>
    <row r="10037" spans="1:1">
      <c r="A10037">
        <v>168599</v>
      </c>
    </row>
    <row r="10038" spans="1:1">
      <c r="A10038">
        <v>168602</v>
      </c>
    </row>
    <row r="10039" spans="1:1">
      <c r="A10039">
        <v>168629</v>
      </c>
    </row>
    <row r="10040" spans="1:1">
      <c r="A10040">
        <v>168645</v>
      </c>
    </row>
    <row r="10041" spans="1:1">
      <c r="A10041">
        <v>168653</v>
      </c>
    </row>
    <row r="10042" spans="1:1">
      <c r="A10042">
        <v>168661</v>
      </c>
    </row>
    <row r="10043" spans="1:1">
      <c r="A10043">
        <v>168670</v>
      </c>
    </row>
    <row r="10044" spans="1:1">
      <c r="A10044">
        <v>168696</v>
      </c>
    </row>
    <row r="10045" spans="1:1">
      <c r="A10045">
        <v>168700</v>
      </c>
    </row>
    <row r="10046" spans="1:1">
      <c r="A10046">
        <v>168726</v>
      </c>
    </row>
    <row r="10047" spans="1:1">
      <c r="A10047">
        <v>168734</v>
      </c>
    </row>
    <row r="10048" spans="1:1">
      <c r="A10048">
        <v>168742</v>
      </c>
    </row>
    <row r="10049" spans="1:1">
      <c r="A10049">
        <v>168750</v>
      </c>
    </row>
    <row r="10050" spans="1:1">
      <c r="A10050">
        <v>168874</v>
      </c>
    </row>
    <row r="10051" spans="1:1">
      <c r="A10051">
        <v>168939</v>
      </c>
    </row>
    <row r="10052" spans="1:1">
      <c r="A10052">
        <v>168947</v>
      </c>
    </row>
    <row r="10053" spans="1:1">
      <c r="A10053">
        <v>168998</v>
      </c>
    </row>
    <row r="10054" spans="1:1">
      <c r="A10054">
        <v>169005</v>
      </c>
    </row>
    <row r="10055" spans="1:1">
      <c r="A10055">
        <v>169013</v>
      </c>
    </row>
    <row r="10056" spans="1:1">
      <c r="A10056">
        <v>169021</v>
      </c>
    </row>
    <row r="10057" spans="1:1">
      <c r="A10057">
        <v>169030</v>
      </c>
    </row>
    <row r="10058" spans="1:1">
      <c r="A10058">
        <v>169048</v>
      </c>
    </row>
    <row r="10059" spans="1:1">
      <c r="A10059">
        <v>169056</v>
      </c>
    </row>
    <row r="10060" spans="1:1">
      <c r="A10060">
        <v>169064</v>
      </c>
    </row>
    <row r="10061" spans="1:1">
      <c r="A10061">
        <v>169080</v>
      </c>
    </row>
    <row r="10062" spans="1:1">
      <c r="A10062">
        <v>169099</v>
      </c>
    </row>
    <row r="10063" spans="1:1">
      <c r="A10063">
        <v>169137</v>
      </c>
    </row>
    <row r="10064" spans="1:1">
      <c r="A10064">
        <v>169145</v>
      </c>
    </row>
    <row r="10065" spans="1:1">
      <c r="A10065">
        <v>169196</v>
      </c>
    </row>
    <row r="10066" spans="1:1">
      <c r="A10066">
        <v>169234</v>
      </c>
    </row>
    <row r="10067" spans="1:1">
      <c r="A10067">
        <v>169285</v>
      </c>
    </row>
    <row r="10068" spans="1:1">
      <c r="A10068">
        <v>169315</v>
      </c>
    </row>
    <row r="10069" spans="1:1">
      <c r="A10069">
        <v>169323</v>
      </c>
    </row>
    <row r="10070" spans="1:1">
      <c r="A10070">
        <v>169331</v>
      </c>
    </row>
    <row r="10071" spans="1:1">
      <c r="A10071">
        <v>169358</v>
      </c>
    </row>
    <row r="10072" spans="1:1">
      <c r="A10072">
        <v>169366</v>
      </c>
    </row>
    <row r="10073" spans="1:1">
      <c r="A10073">
        <v>169374</v>
      </c>
    </row>
    <row r="10074" spans="1:1">
      <c r="A10074">
        <v>169455</v>
      </c>
    </row>
    <row r="10075" spans="1:1">
      <c r="A10075">
        <v>169480</v>
      </c>
    </row>
    <row r="10076" spans="1:1">
      <c r="A10076">
        <v>169536</v>
      </c>
    </row>
    <row r="10077" spans="1:1">
      <c r="A10077">
        <v>169552</v>
      </c>
    </row>
    <row r="10078" spans="1:1">
      <c r="A10078">
        <v>169595</v>
      </c>
    </row>
    <row r="10079" spans="1:1">
      <c r="A10079">
        <v>169617</v>
      </c>
    </row>
    <row r="10080" spans="1:1">
      <c r="A10080">
        <v>169641</v>
      </c>
    </row>
    <row r="10081" spans="1:1">
      <c r="A10081">
        <v>169692</v>
      </c>
    </row>
    <row r="10082" spans="1:1">
      <c r="A10082">
        <v>169714</v>
      </c>
    </row>
    <row r="10083" spans="1:1">
      <c r="A10083">
        <v>169730</v>
      </c>
    </row>
    <row r="10084" spans="1:1">
      <c r="A10084">
        <v>169773</v>
      </c>
    </row>
    <row r="10085" spans="1:1">
      <c r="A10085">
        <v>169781</v>
      </c>
    </row>
    <row r="10086" spans="1:1">
      <c r="A10086">
        <v>169790</v>
      </c>
    </row>
    <row r="10087" spans="1:1">
      <c r="A10087">
        <v>169870</v>
      </c>
    </row>
    <row r="10088" spans="1:1">
      <c r="A10088">
        <v>169897</v>
      </c>
    </row>
    <row r="10089" spans="1:1">
      <c r="A10089">
        <v>169900</v>
      </c>
    </row>
    <row r="10090" spans="1:1">
      <c r="A10090">
        <v>169943</v>
      </c>
    </row>
    <row r="10091" spans="1:1">
      <c r="A10091">
        <v>169951</v>
      </c>
    </row>
    <row r="10092" spans="1:1">
      <c r="A10092">
        <v>169960</v>
      </c>
    </row>
    <row r="10093" spans="1:1">
      <c r="A10093">
        <v>169994</v>
      </c>
    </row>
    <row r="10094" spans="1:1">
      <c r="A10094">
        <v>170011</v>
      </c>
    </row>
    <row r="10095" spans="1:1">
      <c r="A10095">
        <v>170038</v>
      </c>
    </row>
    <row r="10096" spans="1:1">
      <c r="A10096">
        <v>170046</v>
      </c>
    </row>
    <row r="10097" spans="1:1">
      <c r="A10097">
        <v>170070</v>
      </c>
    </row>
    <row r="10098" spans="1:1">
      <c r="A10098">
        <v>170127</v>
      </c>
    </row>
    <row r="10099" spans="1:1">
      <c r="A10099">
        <v>170151</v>
      </c>
    </row>
    <row r="10100" spans="1:1">
      <c r="A10100">
        <v>170160</v>
      </c>
    </row>
    <row r="10101" spans="1:1">
      <c r="A10101">
        <v>170194</v>
      </c>
    </row>
    <row r="10102" spans="1:1">
      <c r="A10102">
        <v>170224</v>
      </c>
    </row>
    <row r="10103" spans="1:1">
      <c r="A10103">
        <v>170240</v>
      </c>
    </row>
    <row r="10104" spans="1:1">
      <c r="A10104">
        <v>170275</v>
      </c>
    </row>
    <row r="10105" spans="1:1">
      <c r="A10105">
        <v>170283</v>
      </c>
    </row>
    <row r="10106" spans="1:1">
      <c r="A10106">
        <v>170291</v>
      </c>
    </row>
    <row r="10107" spans="1:1">
      <c r="A10107">
        <v>170305</v>
      </c>
    </row>
    <row r="10108" spans="1:1">
      <c r="A10108">
        <v>170321</v>
      </c>
    </row>
    <row r="10109" spans="1:1">
      <c r="A10109">
        <v>170330</v>
      </c>
    </row>
    <row r="10110" spans="1:1">
      <c r="A10110">
        <v>170348</v>
      </c>
    </row>
    <row r="10111" spans="1:1">
      <c r="A10111">
        <v>170356</v>
      </c>
    </row>
    <row r="10112" spans="1:1">
      <c r="A10112">
        <v>170364</v>
      </c>
    </row>
    <row r="10113" spans="1:1">
      <c r="A10113">
        <v>170372</v>
      </c>
    </row>
    <row r="10114" spans="1:1">
      <c r="A10114">
        <v>170380</v>
      </c>
    </row>
    <row r="10115" spans="1:1">
      <c r="A10115">
        <v>170399</v>
      </c>
    </row>
    <row r="10116" spans="1:1">
      <c r="A10116">
        <v>170402</v>
      </c>
    </row>
    <row r="10117" spans="1:1">
      <c r="A10117">
        <v>170410</v>
      </c>
    </row>
    <row r="10118" spans="1:1">
      <c r="A10118">
        <v>170429</v>
      </c>
    </row>
    <row r="10119" spans="1:1">
      <c r="A10119">
        <v>170437</v>
      </c>
    </row>
    <row r="10120" spans="1:1">
      <c r="A10120">
        <v>170453</v>
      </c>
    </row>
    <row r="10121" spans="1:1">
      <c r="A10121">
        <v>170461</v>
      </c>
    </row>
    <row r="10122" spans="1:1">
      <c r="A10122">
        <v>170470</v>
      </c>
    </row>
    <row r="10123" spans="1:1">
      <c r="A10123">
        <v>170488</v>
      </c>
    </row>
    <row r="10124" spans="1:1">
      <c r="A10124">
        <v>170496</v>
      </c>
    </row>
    <row r="10125" spans="1:1">
      <c r="A10125">
        <v>170500</v>
      </c>
    </row>
    <row r="10126" spans="1:1">
      <c r="A10126">
        <v>170518</v>
      </c>
    </row>
    <row r="10127" spans="1:1">
      <c r="A10127">
        <v>170526</v>
      </c>
    </row>
    <row r="10128" spans="1:1">
      <c r="A10128">
        <v>170534</v>
      </c>
    </row>
    <row r="10129" spans="1:1">
      <c r="A10129">
        <v>170607</v>
      </c>
    </row>
    <row r="10130" spans="1:1">
      <c r="A10130">
        <v>170623</v>
      </c>
    </row>
    <row r="10131" spans="1:1">
      <c r="A10131">
        <v>170631</v>
      </c>
    </row>
    <row r="10132" spans="1:1">
      <c r="A10132">
        <v>170640</v>
      </c>
    </row>
    <row r="10133" spans="1:1">
      <c r="A10133">
        <v>170658</v>
      </c>
    </row>
    <row r="10134" spans="1:1">
      <c r="A10134">
        <v>170674</v>
      </c>
    </row>
    <row r="10135" spans="1:1">
      <c r="A10135">
        <v>170720</v>
      </c>
    </row>
    <row r="10136" spans="1:1">
      <c r="A10136">
        <v>170739</v>
      </c>
    </row>
    <row r="10137" spans="1:1">
      <c r="A10137">
        <v>170763</v>
      </c>
    </row>
    <row r="10138" spans="1:1">
      <c r="A10138">
        <v>170780</v>
      </c>
    </row>
    <row r="10139" spans="1:1">
      <c r="A10139">
        <v>170810</v>
      </c>
    </row>
    <row r="10140" spans="1:1">
      <c r="A10140">
        <v>170828</v>
      </c>
    </row>
    <row r="10141" spans="1:1">
      <c r="A10141">
        <v>170860</v>
      </c>
    </row>
    <row r="10142" spans="1:1">
      <c r="A10142">
        <v>170879</v>
      </c>
    </row>
    <row r="10143" spans="1:1">
      <c r="A10143">
        <v>170895</v>
      </c>
    </row>
    <row r="10144" spans="1:1">
      <c r="A10144">
        <v>170917</v>
      </c>
    </row>
    <row r="10145" spans="1:1">
      <c r="A10145">
        <v>170925</v>
      </c>
    </row>
    <row r="10146" spans="1:1">
      <c r="A10146">
        <v>170976</v>
      </c>
    </row>
    <row r="10147" spans="1:1">
      <c r="A10147">
        <v>170992</v>
      </c>
    </row>
    <row r="10148" spans="1:1">
      <c r="A10148">
        <v>171026</v>
      </c>
    </row>
    <row r="10149" spans="1:1">
      <c r="A10149">
        <v>171069</v>
      </c>
    </row>
    <row r="10150" spans="1:1">
      <c r="A10150">
        <v>171107</v>
      </c>
    </row>
    <row r="10151" spans="1:1">
      <c r="A10151">
        <v>171115</v>
      </c>
    </row>
    <row r="10152" spans="1:1">
      <c r="A10152">
        <v>171123</v>
      </c>
    </row>
    <row r="10153" spans="1:1">
      <c r="A10153">
        <v>171131</v>
      </c>
    </row>
    <row r="10154" spans="1:1">
      <c r="A10154">
        <v>171140</v>
      </c>
    </row>
    <row r="10155" spans="1:1">
      <c r="A10155">
        <v>171158</v>
      </c>
    </row>
    <row r="10156" spans="1:1">
      <c r="A10156">
        <v>171182</v>
      </c>
    </row>
    <row r="10157" spans="1:1">
      <c r="A10157">
        <v>171204</v>
      </c>
    </row>
    <row r="10158" spans="1:1">
      <c r="A10158">
        <v>171212</v>
      </c>
    </row>
    <row r="10159" spans="1:1">
      <c r="A10159">
        <v>171220</v>
      </c>
    </row>
    <row r="10160" spans="1:1">
      <c r="A10160">
        <v>171344</v>
      </c>
    </row>
    <row r="10161" spans="1:1">
      <c r="A10161">
        <v>171387</v>
      </c>
    </row>
    <row r="10162" spans="1:1">
      <c r="A10162">
        <v>171409</v>
      </c>
    </row>
    <row r="10163" spans="1:1">
      <c r="A10163">
        <v>171417</v>
      </c>
    </row>
    <row r="10164" spans="1:1">
      <c r="A10164">
        <v>171484</v>
      </c>
    </row>
    <row r="10165" spans="1:1">
      <c r="A10165">
        <v>171492</v>
      </c>
    </row>
    <row r="10166" spans="1:1">
      <c r="A10166">
        <v>171506</v>
      </c>
    </row>
    <row r="10167" spans="1:1">
      <c r="A10167">
        <v>171514</v>
      </c>
    </row>
    <row r="10168" spans="1:1">
      <c r="A10168">
        <v>171530</v>
      </c>
    </row>
    <row r="10169" spans="1:1">
      <c r="A10169">
        <v>171549</v>
      </c>
    </row>
    <row r="10170" spans="1:1">
      <c r="A10170">
        <v>171611</v>
      </c>
    </row>
    <row r="10171" spans="1:1">
      <c r="A10171">
        <v>171654</v>
      </c>
    </row>
    <row r="10172" spans="1:1">
      <c r="A10172">
        <v>171662</v>
      </c>
    </row>
    <row r="10173" spans="1:1">
      <c r="A10173">
        <v>171689</v>
      </c>
    </row>
    <row r="10174" spans="1:1">
      <c r="A10174">
        <v>171719</v>
      </c>
    </row>
    <row r="10175" spans="1:1">
      <c r="A10175">
        <v>171743</v>
      </c>
    </row>
    <row r="10176" spans="1:1">
      <c r="A10176">
        <v>171794</v>
      </c>
    </row>
    <row r="10177" spans="1:1">
      <c r="A10177">
        <v>171816</v>
      </c>
    </row>
    <row r="10178" spans="1:1">
      <c r="A10178">
        <v>171832</v>
      </c>
    </row>
    <row r="10179" spans="1:1">
      <c r="A10179">
        <v>171859</v>
      </c>
    </row>
    <row r="10180" spans="1:1">
      <c r="A10180">
        <v>171883</v>
      </c>
    </row>
    <row r="10181" spans="1:1">
      <c r="A10181">
        <v>171891</v>
      </c>
    </row>
    <row r="10182" spans="1:1">
      <c r="A10182">
        <v>171905</v>
      </c>
    </row>
    <row r="10183" spans="1:1">
      <c r="A10183">
        <v>171913</v>
      </c>
    </row>
    <row r="10184" spans="1:1">
      <c r="A10184">
        <v>171956</v>
      </c>
    </row>
    <row r="10185" spans="1:1">
      <c r="A10185">
        <v>171964</v>
      </c>
    </row>
    <row r="10186" spans="1:1">
      <c r="A10186">
        <v>171980</v>
      </c>
    </row>
    <row r="10187" spans="1:1">
      <c r="A10187">
        <v>172014</v>
      </c>
    </row>
    <row r="10188" spans="1:1">
      <c r="A10188">
        <v>172022</v>
      </c>
    </row>
    <row r="10189" spans="1:1">
      <c r="A10189">
        <v>172057</v>
      </c>
    </row>
    <row r="10190" spans="1:1">
      <c r="A10190">
        <v>172073</v>
      </c>
    </row>
    <row r="10191" spans="1:1">
      <c r="A10191">
        <v>172081</v>
      </c>
    </row>
    <row r="10192" spans="1:1">
      <c r="A10192">
        <v>172090</v>
      </c>
    </row>
    <row r="10193" spans="1:1">
      <c r="A10193">
        <v>172103</v>
      </c>
    </row>
    <row r="10194" spans="1:1">
      <c r="A10194">
        <v>172111</v>
      </c>
    </row>
    <row r="10195" spans="1:1">
      <c r="A10195">
        <v>172154</v>
      </c>
    </row>
    <row r="10196" spans="1:1">
      <c r="A10196">
        <v>172162</v>
      </c>
    </row>
    <row r="10197" spans="1:1">
      <c r="A10197">
        <v>172189</v>
      </c>
    </row>
    <row r="10198" spans="1:1">
      <c r="A10198">
        <v>172197</v>
      </c>
    </row>
    <row r="10199" spans="1:1">
      <c r="A10199">
        <v>172235</v>
      </c>
    </row>
    <row r="10200" spans="1:1">
      <c r="A10200">
        <v>172251</v>
      </c>
    </row>
    <row r="10201" spans="1:1">
      <c r="A10201">
        <v>172260</v>
      </c>
    </row>
    <row r="10202" spans="1:1">
      <c r="A10202">
        <v>172278</v>
      </c>
    </row>
    <row r="10203" spans="1:1">
      <c r="A10203">
        <v>172316</v>
      </c>
    </row>
    <row r="10204" spans="1:1">
      <c r="A10204">
        <v>172340</v>
      </c>
    </row>
    <row r="10205" spans="1:1">
      <c r="A10205">
        <v>172367</v>
      </c>
    </row>
    <row r="10206" spans="1:1">
      <c r="A10206">
        <v>172375</v>
      </c>
    </row>
    <row r="10207" spans="1:1">
      <c r="A10207">
        <v>172383</v>
      </c>
    </row>
    <row r="10208" spans="1:1">
      <c r="A10208">
        <v>172391</v>
      </c>
    </row>
    <row r="10209" spans="1:1">
      <c r="A10209">
        <v>172405</v>
      </c>
    </row>
    <row r="10210" spans="1:1">
      <c r="A10210">
        <v>172413</v>
      </c>
    </row>
    <row r="10211" spans="1:1">
      <c r="A10211">
        <v>172421</v>
      </c>
    </row>
    <row r="10212" spans="1:1">
      <c r="A10212">
        <v>172510</v>
      </c>
    </row>
    <row r="10213" spans="1:1">
      <c r="A10213">
        <v>172529</v>
      </c>
    </row>
    <row r="10214" spans="1:1">
      <c r="A10214">
        <v>172545</v>
      </c>
    </row>
    <row r="10215" spans="1:1">
      <c r="A10215">
        <v>172553</v>
      </c>
    </row>
    <row r="10216" spans="1:1">
      <c r="A10216">
        <v>172561</v>
      </c>
    </row>
    <row r="10217" spans="1:1">
      <c r="A10217">
        <v>172570</v>
      </c>
    </row>
    <row r="10218" spans="1:1">
      <c r="A10218">
        <v>172588</v>
      </c>
    </row>
    <row r="10219" spans="1:1">
      <c r="A10219">
        <v>172596</v>
      </c>
    </row>
    <row r="10220" spans="1:1">
      <c r="A10220">
        <v>172600</v>
      </c>
    </row>
    <row r="10221" spans="1:1">
      <c r="A10221">
        <v>172634</v>
      </c>
    </row>
    <row r="10222" spans="1:1">
      <c r="A10222">
        <v>172642</v>
      </c>
    </row>
    <row r="10223" spans="1:1">
      <c r="A10223">
        <v>172650</v>
      </c>
    </row>
    <row r="10224" spans="1:1">
      <c r="A10224">
        <v>172669</v>
      </c>
    </row>
    <row r="10225" spans="1:1">
      <c r="A10225">
        <v>172677</v>
      </c>
    </row>
    <row r="10226" spans="1:1">
      <c r="A10226">
        <v>172685</v>
      </c>
    </row>
    <row r="10227" spans="1:1">
      <c r="A10227">
        <v>172693</v>
      </c>
    </row>
    <row r="10228" spans="1:1">
      <c r="A10228">
        <v>172707</v>
      </c>
    </row>
    <row r="10229" spans="1:1">
      <c r="A10229">
        <v>172731</v>
      </c>
    </row>
    <row r="10230" spans="1:1">
      <c r="A10230">
        <v>172766</v>
      </c>
    </row>
    <row r="10231" spans="1:1">
      <c r="A10231">
        <v>172782</v>
      </c>
    </row>
    <row r="10232" spans="1:1">
      <c r="A10232">
        <v>172804</v>
      </c>
    </row>
    <row r="10233" spans="1:1">
      <c r="A10233">
        <v>172901</v>
      </c>
    </row>
    <row r="10234" spans="1:1">
      <c r="A10234">
        <v>172910</v>
      </c>
    </row>
    <row r="10235" spans="1:1">
      <c r="A10235">
        <v>172952</v>
      </c>
    </row>
    <row r="10236" spans="1:1">
      <c r="A10236">
        <v>173002</v>
      </c>
    </row>
    <row r="10237" spans="1:1">
      <c r="A10237">
        <v>173010</v>
      </c>
    </row>
    <row r="10238" spans="1:1">
      <c r="A10238">
        <v>173045</v>
      </c>
    </row>
    <row r="10239" spans="1:1">
      <c r="A10239">
        <v>173118</v>
      </c>
    </row>
    <row r="10240" spans="1:1">
      <c r="A10240">
        <v>173126</v>
      </c>
    </row>
    <row r="10241" spans="1:1">
      <c r="A10241">
        <v>173150</v>
      </c>
    </row>
    <row r="10242" spans="1:1">
      <c r="A10242">
        <v>173169</v>
      </c>
    </row>
    <row r="10243" spans="1:1">
      <c r="A10243">
        <v>173193</v>
      </c>
    </row>
    <row r="10244" spans="1:1">
      <c r="A10244">
        <v>173215</v>
      </c>
    </row>
    <row r="10245" spans="1:1">
      <c r="A10245">
        <v>173223</v>
      </c>
    </row>
    <row r="10246" spans="1:1">
      <c r="A10246">
        <v>173240</v>
      </c>
    </row>
    <row r="10247" spans="1:1">
      <c r="A10247">
        <v>173312</v>
      </c>
    </row>
    <row r="10248" spans="1:1">
      <c r="A10248">
        <v>173339</v>
      </c>
    </row>
    <row r="10249" spans="1:1">
      <c r="A10249">
        <v>173347</v>
      </c>
    </row>
    <row r="10250" spans="1:1">
      <c r="A10250">
        <v>173355</v>
      </c>
    </row>
    <row r="10251" spans="1:1">
      <c r="A10251">
        <v>173363</v>
      </c>
    </row>
    <row r="10252" spans="1:1">
      <c r="A10252">
        <v>173371</v>
      </c>
    </row>
    <row r="10253" spans="1:1">
      <c r="A10253">
        <v>173398</v>
      </c>
    </row>
    <row r="10254" spans="1:1">
      <c r="A10254">
        <v>173401</v>
      </c>
    </row>
    <row r="10255" spans="1:1">
      <c r="A10255">
        <v>173460</v>
      </c>
    </row>
    <row r="10256" spans="1:1">
      <c r="A10256">
        <v>173479</v>
      </c>
    </row>
    <row r="10257" spans="1:1">
      <c r="A10257">
        <v>173487</v>
      </c>
    </row>
    <row r="10258" spans="1:1">
      <c r="A10258">
        <v>173495</v>
      </c>
    </row>
    <row r="10259" spans="1:1">
      <c r="A10259">
        <v>173509</v>
      </c>
    </row>
    <row r="10260" spans="1:1">
      <c r="A10260">
        <v>173525</v>
      </c>
    </row>
    <row r="10261" spans="1:1">
      <c r="A10261">
        <v>173541</v>
      </c>
    </row>
    <row r="10262" spans="1:1">
      <c r="A10262">
        <v>173550</v>
      </c>
    </row>
    <row r="10263" spans="1:1">
      <c r="A10263">
        <v>173568</v>
      </c>
    </row>
    <row r="10264" spans="1:1">
      <c r="A10264">
        <v>173606</v>
      </c>
    </row>
    <row r="10265" spans="1:1">
      <c r="A10265">
        <v>173622</v>
      </c>
    </row>
    <row r="10266" spans="1:1">
      <c r="A10266">
        <v>173630</v>
      </c>
    </row>
    <row r="10267" spans="1:1">
      <c r="A10267">
        <v>173649</v>
      </c>
    </row>
    <row r="10268" spans="1:1">
      <c r="A10268">
        <v>173657</v>
      </c>
    </row>
    <row r="10269" spans="1:1">
      <c r="A10269">
        <v>173665</v>
      </c>
    </row>
    <row r="10270" spans="1:1">
      <c r="A10270">
        <v>173673</v>
      </c>
    </row>
    <row r="10271" spans="1:1">
      <c r="A10271">
        <v>173681</v>
      </c>
    </row>
    <row r="10272" spans="1:1">
      <c r="A10272">
        <v>173690</v>
      </c>
    </row>
    <row r="10273" spans="1:1">
      <c r="A10273">
        <v>173703</v>
      </c>
    </row>
    <row r="10274" spans="1:1">
      <c r="A10274">
        <v>173738</v>
      </c>
    </row>
    <row r="10275" spans="1:1">
      <c r="A10275">
        <v>173746</v>
      </c>
    </row>
    <row r="10276" spans="1:1">
      <c r="A10276">
        <v>173770</v>
      </c>
    </row>
    <row r="10277" spans="1:1">
      <c r="A10277">
        <v>173789</v>
      </c>
    </row>
    <row r="10278" spans="1:1">
      <c r="A10278">
        <v>173835</v>
      </c>
    </row>
    <row r="10279" spans="1:1">
      <c r="A10279">
        <v>173843</v>
      </c>
    </row>
    <row r="10280" spans="1:1">
      <c r="A10280">
        <v>173851</v>
      </c>
    </row>
    <row r="10281" spans="1:1">
      <c r="A10281">
        <v>173860</v>
      </c>
    </row>
    <row r="10282" spans="1:1">
      <c r="A10282">
        <v>173878</v>
      </c>
    </row>
    <row r="10283" spans="1:1">
      <c r="A10283">
        <v>173908</v>
      </c>
    </row>
    <row r="10284" spans="1:1">
      <c r="A10284">
        <v>173916</v>
      </c>
    </row>
    <row r="10285" spans="1:1">
      <c r="A10285">
        <v>173924</v>
      </c>
    </row>
    <row r="10286" spans="1:1">
      <c r="A10286">
        <v>173932</v>
      </c>
    </row>
    <row r="10287" spans="1:1">
      <c r="A10287">
        <v>173940</v>
      </c>
    </row>
    <row r="10288" spans="1:1">
      <c r="A10288">
        <v>173959</v>
      </c>
    </row>
    <row r="10289" spans="1:1">
      <c r="A10289">
        <v>173967</v>
      </c>
    </row>
    <row r="10290" spans="1:1">
      <c r="A10290">
        <v>173975</v>
      </c>
    </row>
    <row r="10291" spans="1:1">
      <c r="A10291">
        <v>173991</v>
      </c>
    </row>
    <row r="10292" spans="1:1">
      <c r="A10292">
        <v>174009</v>
      </c>
    </row>
    <row r="10293" spans="1:1">
      <c r="A10293">
        <v>174017</v>
      </c>
    </row>
    <row r="10294" spans="1:1">
      <c r="A10294">
        <v>174025</v>
      </c>
    </row>
    <row r="10295" spans="1:1">
      <c r="A10295">
        <v>174106</v>
      </c>
    </row>
    <row r="10296" spans="1:1">
      <c r="A10296">
        <v>174165</v>
      </c>
    </row>
    <row r="10297" spans="1:1">
      <c r="A10297">
        <v>174173</v>
      </c>
    </row>
    <row r="10298" spans="1:1">
      <c r="A10298">
        <v>174181</v>
      </c>
    </row>
    <row r="10299" spans="1:1">
      <c r="A10299">
        <v>174220</v>
      </c>
    </row>
    <row r="10300" spans="1:1">
      <c r="A10300">
        <v>174238</v>
      </c>
    </row>
    <row r="10301" spans="1:1">
      <c r="A10301">
        <v>174246</v>
      </c>
    </row>
    <row r="10302" spans="1:1">
      <c r="A10302">
        <v>174289</v>
      </c>
    </row>
    <row r="10303" spans="1:1">
      <c r="A10303">
        <v>174300</v>
      </c>
    </row>
    <row r="10304" spans="1:1">
      <c r="A10304">
        <v>174327</v>
      </c>
    </row>
    <row r="10305" spans="1:1">
      <c r="A10305">
        <v>174335</v>
      </c>
    </row>
    <row r="10306" spans="1:1">
      <c r="A10306">
        <v>174351</v>
      </c>
    </row>
    <row r="10307" spans="1:1">
      <c r="A10307">
        <v>174360</v>
      </c>
    </row>
    <row r="10308" spans="1:1">
      <c r="A10308">
        <v>174386</v>
      </c>
    </row>
    <row r="10309" spans="1:1">
      <c r="A10309">
        <v>174408</v>
      </c>
    </row>
    <row r="10310" spans="1:1">
      <c r="A10310">
        <v>174416</v>
      </c>
    </row>
    <row r="10311" spans="1:1">
      <c r="A10311">
        <v>174424</v>
      </c>
    </row>
    <row r="10312" spans="1:1">
      <c r="A10312">
        <v>174432</v>
      </c>
    </row>
    <row r="10313" spans="1:1">
      <c r="A10313">
        <v>174491</v>
      </c>
    </row>
    <row r="10314" spans="1:1">
      <c r="A10314">
        <v>174521</v>
      </c>
    </row>
    <row r="10315" spans="1:1">
      <c r="A10315">
        <v>174580</v>
      </c>
    </row>
    <row r="10316" spans="1:1">
      <c r="A10316">
        <v>174602</v>
      </c>
    </row>
    <row r="10317" spans="1:1">
      <c r="A10317">
        <v>174629</v>
      </c>
    </row>
    <row r="10318" spans="1:1">
      <c r="A10318">
        <v>174637</v>
      </c>
    </row>
    <row r="10319" spans="1:1">
      <c r="A10319">
        <v>174661</v>
      </c>
    </row>
    <row r="10320" spans="1:1">
      <c r="A10320">
        <v>174670</v>
      </c>
    </row>
    <row r="10321" spans="1:1">
      <c r="A10321">
        <v>174750</v>
      </c>
    </row>
    <row r="10322" spans="1:1">
      <c r="A10322">
        <v>174793</v>
      </c>
    </row>
    <row r="10323" spans="1:1">
      <c r="A10323">
        <v>174807</v>
      </c>
    </row>
    <row r="10324" spans="1:1">
      <c r="A10324">
        <v>174815</v>
      </c>
    </row>
    <row r="10325" spans="1:1">
      <c r="A10325">
        <v>174823</v>
      </c>
    </row>
    <row r="10326" spans="1:1">
      <c r="A10326">
        <v>174831</v>
      </c>
    </row>
    <row r="10327" spans="1:1">
      <c r="A10327">
        <v>174840</v>
      </c>
    </row>
    <row r="10328" spans="1:1">
      <c r="A10328">
        <v>174858</v>
      </c>
    </row>
    <row r="10329" spans="1:1">
      <c r="A10329">
        <v>174939</v>
      </c>
    </row>
    <row r="10330" spans="1:1">
      <c r="A10330">
        <v>174980</v>
      </c>
    </row>
    <row r="10331" spans="1:1">
      <c r="A10331">
        <v>175030</v>
      </c>
    </row>
    <row r="10332" spans="1:1">
      <c r="A10332">
        <v>175048</v>
      </c>
    </row>
    <row r="10333" spans="1:1">
      <c r="A10333">
        <v>175072</v>
      </c>
    </row>
    <row r="10334" spans="1:1">
      <c r="A10334">
        <v>175080</v>
      </c>
    </row>
    <row r="10335" spans="1:1">
      <c r="A10335">
        <v>175099</v>
      </c>
    </row>
    <row r="10336" spans="1:1">
      <c r="A10336">
        <v>175102</v>
      </c>
    </row>
    <row r="10337" spans="1:1">
      <c r="A10337">
        <v>175110</v>
      </c>
    </row>
    <row r="10338" spans="1:1">
      <c r="A10338">
        <v>175145</v>
      </c>
    </row>
    <row r="10339" spans="1:1">
      <c r="A10339">
        <v>175218</v>
      </c>
    </row>
    <row r="10340" spans="1:1">
      <c r="A10340">
        <v>175226</v>
      </c>
    </row>
    <row r="10341" spans="1:1">
      <c r="A10341">
        <v>175234</v>
      </c>
    </row>
    <row r="10342" spans="1:1">
      <c r="A10342">
        <v>175307</v>
      </c>
    </row>
    <row r="10343" spans="1:1">
      <c r="A10343">
        <v>175331</v>
      </c>
    </row>
    <row r="10344" spans="1:1">
      <c r="A10344">
        <v>175340</v>
      </c>
    </row>
    <row r="10345" spans="1:1">
      <c r="A10345">
        <v>175374</v>
      </c>
    </row>
    <row r="10346" spans="1:1">
      <c r="A10346">
        <v>175447</v>
      </c>
    </row>
    <row r="10347" spans="1:1">
      <c r="A10347">
        <v>175455</v>
      </c>
    </row>
    <row r="10348" spans="1:1">
      <c r="A10348">
        <v>175463</v>
      </c>
    </row>
    <row r="10349" spans="1:1">
      <c r="A10349">
        <v>175501</v>
      </c>
    </row>
    <row r="10350" spans="1:1">
      <c r="A10350">
        <v>175510</v>
      </c>
    </row>
    <row r="10351" spans="1:1">
      <c r="A10351">
        <v>175560</v>
      </c>
    </row>
    <row r="10352" spans="1:1">
      <c r="A10352">
        <v>175676</v>
      </c>
    </row>
    <row r="10353" spans="1:1">
      <c r="A10353">
        <v>175706</v>
      </c>
    </row>
    <row r="10354" spans="1:1">
      <c r="A10354">
        <v>175714</v>
      </c>
    </row>
    <row r="10355" spans="1:1">
      <c r="A10355">
        <v>175722</v>
      </c>
    </row>
    <row r="10356" spans="1:1">
      <c r="A10356">
        <v>175730</v>
      </c>
    </row>
    <row r="10357" spans="1:1">
      <c r="A10357">
        <v>175790</v>
      </c>
    </row>
    <row r="10358" spans="1:1">
      <c r="A10358">
        <v>175838</v>
      </c>
    </row>
    <row r="10359" spans="1:1">
      <c r="A10359">
        <v>175862</v>
      </c>
    </row>
    <row r="10360" spans="1:1">
      <c r="A10360">
        <v>175870</v>
      </c>
    </row>
    <row r="10361" spans="1:1">
      <c r="A10361">
        <v>175889</v>
      </c>
    </row>
    <row r="10362" spans="1:1">
      <c r="A10362">
        <v>175919</v>
      </c>
    </row>
    <row r="10363" spans="1:1">
      <c r="A10363">
        <v>175927</v>
      </c>
    </row>
    <row r="10364" spans="1:1">
      <c r="A10364">
        <v>175951</v>
      </c>
    </row>
    <row r="10365" spans="1:1">
      <c r="A10365">
        <v>175994</v>
      </c>
    </row>
    <row r="10366" spans="1:1">
      <c r="A10366">
        <v>176010</v>
      </c>
    </row>
    <row r="10367" spans="1:1">
      <c r="A10367">
        <v>176028</v>
      </c>
    </row>
    <row r="10368" spans="1:1">
      <c r="A10368">
        <v>176060</v>
      </c>
    </row>
    <row r="10369" spans="1:1">
      <c r="A10369">
        <v>176095</v>
      </c>
    </row>
    <row r="10370" spans="1:1">
      <c r="A10370">
        <v>176125</v>
      </c>
    </row>
    <row r="10371" spans="1:1">
      <c r="A10371">
        <v>176133</v>
      </c>
    </row>
    <row r="10372" spans="1:1">
      <c r="A10372">
        <v>176150</v>
      </c>
    </row>
    <row r="10373" spans="1:1">
      <c r="A10373">
        <v>176257</v>
      </c>
    </row>
    <row r="10374" spans="1:1">
      <c r="A10374">
        <v>176265</v>
      </c>
    </row>
    <row r="10375" spans="1:1">
      <c r="A10375">
        <v>176303</v>
      </c>
    </row>
    <row r="10376" spans="1:1">
      <c r="A10376">
        <v>176338</v>
      </c>
    </row>
    <row r="10377" spans="1:1">
      <c r="A10377">
        <v>176362</v>
      </c>
    </row>
    <row r="10378" spans="1:1">
      <c r="A10378">
        <v>176397</v>
      </c>
    </row>
    <row r="10379" spans="1:1">
      <c r="A10379">
        <v>176532</v>
      </c>
    </row>
    <row r="10380" spans="1:1">
      <c r="A10380">
        <v>176540</v>
      </c>
    </row>
    <row r="10381" spans="1:1">
      <c r="A10381">
        <v>176567</v>
      </c>
    </row>
    <row r="10382" spans="1:1">
      <c r="A10382">
        <v>176575</v>
      </c>
    </row>
    <row r="10383" spans="1:1">
      <c r="A10383">
        <v>176583</v>
      </c>
    </row>
    <row r="10384" spans="1:1">
      <c r="A10384">
        <v>176605</v>
      </c>
    </row>
    <row r="10385" spans="1:1">
      <c r="A10385">
        <v>176621</v>
      </c>
    </row>
    <row r="10386" spans="1:1">
      <c r="A10386">
        <v>176630</v>
      </c>
    </row>
    <row r="10387" spans="1:1">
      <c r="A10387">
        <v>176664</v>
      </c>
    </row>
    <row r="10388" spans="1:1">
      <c r="A10388">
        <v>176672</v>
      </c>
    </row>
    <row r="10389" spans="1:1">
      <c r="A10389">
        <v>176680</v>
      </c>
    </row>
    <row r="10390" spans="1:1">
      <c r="A10390">
        <v>176699</v>
      </c>
    </row>
    <row r="10391" spans="1:1">
      <c r="A10391">
        <v>176710</v>
      </c>
    </row>
    <row r="10392" spans="1:1">
      <c r="A10392">
        <v>176737</v>
      </c>
    </row>
    <row r="10393" spans="1:1">
      <c r="A10393">
        <v>176753</v>
      </c>
    </row>
    <row r="10394" spans="1:1">
      <c r="A10394">
        <v>176761</v>
      </c>
    </row>
    <row r="10395" spans="1:1">
      <c r="A10395">
        <v>176788</v>
      </c>
    </row>
    <row r="10396" spans="1:1">
      <c r="A10396">
        <v>176818</v>
      </c>
    </row>
    <row r="10397" spans="1:1">
      <c r="A10397">
        <v>176834</v>
      </c>
    </row>
    <row r="10398" spans="1:1">
      <c r="A10398">
        <v>176842</v>
      </c>
    </row>
    <row r="10399" spans="1:1">
      <c r="A10399">
        <v>176850</v>
      </c>
    </row>
    <row r="10400" spans="1:1">
      <c r="A10400">
        <v>176893</v>
      </c>
    </row>
    <row r="10401" spans="1:1">
      <c r="A10401">
        <v>176907</v>
      </c>
    </row>
    <row r="10402" spans="1:1">
      <c r="A10402">
        <v>176931</v>
      </c>
    </row>
    <row r="10403" spans="1:1">
      <c r="A10403">
        <v>176958</v>
      </c>
    </row>
    <row r="10404" spans="1:1">
      <c r="A10404">
        <v>176966</v>
      </c>
    </row>
    <row r="10405" spans="1:1">
      <c r="A10405">
        <v>176974</v>
      </c>
    </row>
    <row r="10406" spans="1:1">
      <c r="A10406">
        <v>177008</v>
      </c>
    </row>
    <row r="10407" spans="1:1">
      <c r="A10407">
        <v>177016</v>
      </c>
    </row>
    <row r="10408" spans="1:1">
      <c r="A10408">
        <v>177024</v>
      </c>
    </row>
    <row r="10409" spans="1:1">
      <c r="A10409">
        <v>177032</v>
      </c>
    </row>
    <row r="10410" spans="1:1">
      <c r="A10410">
        <v>177059</v>
      </c>
    </row>
    <row r="10411" spans="1:1">
      <c r="A10411">
        <v>177067</v>
      </c>
    </row>
    <row r="10412" spans="1:1">
      <c r="A10412">
        <v>177113</v>
      </c>
    </row>
    <row r="10413" spans="1:1">
      <c r="A10413">
        <v>177121</v>
      </c>
    </row>
    <row r="10414" spans="1:1">
      <c r="A10414">
        <v>177130</v>
      </c>
    </row>
    <row r="10415" spans="1:1">
      <c r="A10415">
        <v>177148</v>
      </c>
    </row>
    <row r="10416" spans="1:1">
      <c r="A10416">
        <v>177202</v>
      </c>
    </row>
    <row r="10417" spans="1:1">
      <c r="A10417">
        <v>177237</v>
      </c>
    </row>
    <row r="10418" spans="1:1">
      <c r="A10418">
        <v>177270</v>
      </c>
    </row>
    <row r="10419" spans="1:1">
      <c r="A10419">
        <v>177288</v>
      </c>
    </row>
    <row r="10420" spans="1:1">
      <c r="A10420">
        <v>177296</v>
      </c>
    </row>
    <row r="10421" spans="1:1">
      <c r="A10421">
        <v>177407</v>
      </c>
    </row>
    <row r="10422" spans="1:1">
      <c r="A10422">
        <v>177415</v>
      </c>
    </row>
    <row r="10423" spans="1:1">
      <c r="A10423">
        <v>177504</v>
      </c>
    </row>
    <row r="10424" spans="1:1">
      <c r="A10424">
        <v>177539</v>
      </c>
    </row>
    <row r="10425" spans="1:1">
      <c r="A10425">
        <v>177580</v>
      </c>
    </row>
    <row r="10426" spans="1:1">
      <c r="A10426">
        <v>177601</v>
      </c>
    </row>
    <row r="10427" spans="1:1">
      <c r="A10427">
        <v>177628</v>
      </c>
    </row>
    <row r="10428" spans="1:1">
      <c r="A10428">
        <v>177660</v>
      </c>
    </row>
    <row r="10429" spans="1:1">
      <c r="A10429">
        <v>177687</v>
      </c>
    </row>
    <row r="10430" spans="1:1">
      <c r="A10430">
        <v>177709</v>
      </c>
    </row>
    <row r="10431" spans="1:1">
      <c r="A10431">
        <v>177717</v>
      </c>
    </row>
    <row r="10432" spans="1:1">
      <c r="A10432">
        <v>177725</v>
      </c>
    </row>
    <row r="10433" spans="1:1">
      <c r="A10433">
        <v>177741</v>
      </c>
    </row>
    <row r="10434" spans="1:1">
      <c r="A10434">
        <v>177768</v>
      </c>
    </row>
    <row r="10435" spans="1:1">
      <c r="A10435">
        <v>177776</v>
      </c>
    </row>
    <row r="10436" spans="1:1">
      <c r="A10436">
        <v>177784</v>
      </c>
    </row>
    <row r="10437" spans="1:1">
      <c r="A10437">
        <v>177792</v>
      </c>
    </row>
    <row r="10438" spans="1:1">
      <c r="A10438">
        <v>177806</v>
      </c>
    </row>
    <row r="10439" spans="1:1">
      <c r="A10439">
        <v>177830</v>
      </c>
    </row>
    <row r="10440" spans="1:1">
      <c r="A10440">
        <v>177865</v>
      </c>
    </row>
    <row r="10441" spans="1:1">
      <c r="A10441">
        <v>177873</v>
      </c>
    </row>
    <row r="10442" spans="1:1">
      <c r="A10442">
        <v>177881</v>
      </c>
    </row>
    <row r="10443" spans="1:1">
      <c r="A10443">
        <v>177903</v>
      </c>
    </row>
    <row r="10444" spans="1:1">
      <c r="A10444">
        <v>177920</v>
      </c>
    </row>
    <row r="10445" spans="1:1">
      <c r="A10445">
        <v>177954</v>
      </c>
    </row>
    <row r="10446" spans="1:1">
      <c r="A10446">
        <v>177970</v>
      </c>
    </row>
    <row r="10447" spans="1:1">
      <c r="A10447">
        <v>178004</v>
      </c>
    </row>
    <row r="10448" spans="1:1">
      <c r="A10448">
        <v>178101</v>
      </c>
    </row>
    <row r="10449" spans="1:1">
      <c r="A10449">
        <v>178110</v>
      </c>
    </row>
    <row r="10450" spans="1:1">
      <c r="A10450">
        <v>178136</v>
      </c>
    </row>
    <row r="10451" spans="1:1">
      <c r="A10451">
        <v>178217</v>
      </c>
    </row>
    <row r="10452" spans="1:1">
      <c r="A10452">
        <v>178268</v>
      </c>
    </row>
    <row r="10453" spans="1:1">
      <c r="A10453">
        <v>178276</v>
      </c>
    </row>
    <row r="10454" spans="1:1">
      <c r="A10454">
        <v>178284</v>
      </c>
    </row>
    <row r="10455" spans="1:1">
      <c r="A10455">
        <v>178292</v>
      </c>
    </row>
    <row r="10456" spans="1:1">
      <c r="A10456">
        <v>178349</v>
      </c>
    </row>
    <row r="10457" spans="1:1">
      <c r="A10457">
        <v>178357</v>
      </c>
    </row>
    <row r="10458" spans="1:1">
      <c r="A10458">
        <v>178390</v>
      </c>
    </row>
    <row r="10459" spans="1:1">
      <c r="A10459">
        <v>178403</v>
      </c>
    </row>
    <row r="10460" spans="1:1">
      <c r="A10460">
        <v>178420</v>
      </c>
    </row>
    <row r="10461" spans="1:1">
      <c r="A10461">
        <v>178446</v>
      </c>
    </row>
    <row r="10462" spans="1:1">
      <c r="A10462">
        <v>178454</v>
      </c>
    </row>
    <row r="10463" spans="1:1">
      <c r="A10463">
        <v>178500</v>
      </c>
    </row>
    <row r="10464" spans="1:1">
      <c r="A10464">
        <v>178519</v>
      </c>
    </row>
    <row r="10465" spans="1:1">
      <c r="A10465">
        <v>178594</v>
      </c>
    </row>
    <row r="10466" spans="1:1">
      <c r="A10466">
        <v>178608</v>
      </c>
    </row>
    <row r="10467" spans="1:1">
      <c r="A10467">
        <v>178616</v>
      </c>
    </row>
    <row r="10468" spans="1:1">
      <c r="A10468">
        <v>178713</v>
      </c>
    </row>
    <row r="10469" spans="1:1">
      <c r="A10469">
        <v>178730</v>
      </c>
    </row>
    <row r="10470" spans="1:1">
      <c r="A10470">
        <v>178748</v>
      </c>
    </row>
    <row r="10471" spans="1:1">
      <c r="A10471">
        <v>178810</v>
      </c>
    </row>
    <row r="10472" spans="1:1">
      <c r="A10472">
        <v>178845</v>
      </c>
    </row>
    <row r="10473" spans="1:1">
      <c r="A10473">
        <v>178861</v>
      </c>
    </row>
    <row r="10474" spans="1:1">
      <c r="A10474">
        <v>178870</v>
      </c>
    </row>
    <row r="10475" spans="1:1">
      <c r="A10475">
        <v>178888</v>
      </c>
    </row>
    <row r="10476" spans="1:1">
      <c r="A10476">
        <v>178896</v>
      </c>
    </row>
    <row r="10477" spans="1:1">
      <c r="A10477">
        <v>178900</v>
      </c>
    </row>
    <row r="10478" spans="1:1">
      <c r="A10478">
        <v>178918</v>
      </c>
    </row>
    <row r="10479" spans="1:1">
      <c r="A10479">
        <v>179027</v>
      </c>
    </row>
    <row r="10480" spans="1:1">
      <c r="A10480">
        <v>179035</v>
      </c>
    </row>
    <row r="10481" spans="1:1">
      <c r="A10481">
        <v>179043</v>
      </c>
    </row>
    <row r="10482" spans="1:1">
      <c r="A10482">
        <v>179051</v>
      </c>
    </row>
    <row r="10483" spans="1:1">
      <c r="A10483">
        <v>179124</v>
      </c>
    </row>
    <row r="10484" spans="1:1">
      <c r="A10484">
        <v>179132</v>
      </c>
    </row>
    <row r="10485" spans="1:1">
      <c r="A10485">
        <v>179159</v>
      </c>
    </row>
    <row r="10486" spans="1:1">
      <c r="A10486">
        <v>179167</v>
      </c>
    </row>
    <row r="10487" spans="1:1">
      <c r="A10487">
        <v>179302</v>
      </c>
    </row>
    <row r="10488" spans="1:1">
      <c r="A10488">
        <v>179353</v>
      </c>
    </row>
    <row r="10489" spans="1:1">
      <c r="A10489">
        <v>179418</v>
      </c>
    </row>
    <row r="10490" spans="1:1">
      <c r="A10490">
        <v>179426</v>
      </c>
    </row>
    <row r="10491" spans="1:1">
      <c r="A10491">
        <v>179442</v>
      </c>
    </row>
    <row r="10492" spans="1:1">
      <c r="A10492">
        <v>179566</v>
      </c>
    </row>
    <row r="10493" spans="1:1">
      <c r="A10493">
        <v>179590</v>
      </c>
    </row>
    <row r="10494" spans="1:1">
      <c r="A10494">
        <v>179698</v>
      </c>
    </row>
    <row r="10495" spans="1:1">
      <c r="A10495">
        <v>179710</v>
      </c>
    </row>
    <row r="10496" spans="1:1">
      <c r="A10496">
        <v>179728</v>
      </c>
    </row>
    <row r="10497" spans="1:1">
      <c r="A10497">
        <v>179760</v>
      </c>
    </row>
    <row r="10498" spans="1:1">
      <c r="A10498">
        <v>179779</v>
      </c>
    </row>
    <row r="10499" spans="1:1">
      <c r="A10499">
        <v>179825</v>
      </c>
    </row>
    <row r="10500" spans="1:1">
      <c r="A10500">
        <v>179841</v>
      </c>
    </row>
    <row r="10501" spans="1:1">
      <c r="A10501">
        <v>179850</v>
      </c>
    </row>
    <row r="10502" spans="1:1">
      <c r="A10502">
        <v>179876</v>
      </c>
    </row>
    <row r="10503" spans="1:1">
      <c r="A10503">
        <v>179930</v>
      </c>
    </row>
    <row r="10504" spans="1:1">
      <c r="A10504">
        <v>179957</v>
      </c>
    </row>
    <row r="10505" spans="1:1">
      <c r="A10505">
        <v>179973</v>
      </c>
    </row>
    <row r="10506" spans="1:1">
      <c r="A10506">
        <v>180033</v>
      </c>
    </row>
    <row r="10507" spans="1:1">
      <c r="A10507">
        <v>180050</v>
      </c>
    </row>
    <row r="10508" spans="1:1">
      <c r="A10508">
        <v>180106</v>
      </c>
    </row>
    <row r="10509" spans="1:1">
      <c r="A10509">
        <v>180114</v>
      </c>
    </row>
    <row r="10510" spans="1:1">
      <c r="A10510">
        <v>180149</v>
      </c>
    </row>
    <row r="10511" spans="1:1">
      <c r="A10511">
        <v>180157</v>
      </c>
    </row>
    <row r="10512" spans="1:1">
      <c r="A10512">
        <v>180190</v>
      </c>
    </row>
    <row r="10513" spans="1:1">
      <c r="A10513">
        <v>180203</v>
      </c>
    </row>
    <row r="10514" spans="1:1">
      <c r="A10514">
        <v>180238</v>
      </c>
    </row>
    <row r="10515" spans="1:1">
      <c r="A10515">
        <v>180246</v>
      </c>
    </row>
    <row r="10516" spans="1:1">
      <c r="A10516">
        <v>180254</v>
      </c>
    </row>
    <row r="10517" spans="1:1">
      <c r="A10517">
        <v>180262</v>
      </c>
    </row>
    <row r="10518" spans="1:1">
      <c r="A10518">
        <v>180270</v>
      </c>
    </row>
    <row r="10519" spans="1:1">
      <c r="A10519">
        <v>180289</v>
      </c>
    </row>
    <row r="10520" spans="1:1">
      <c r="A10520">
        <v>180297</v>
      </c>
    </row>
    <row r="10521" spans="1:1">
      <c r="A10521">
        <v>180300</v>
      </c>
    </row>
    <row r="10522" spans="1:1">
      <c r="A10522">
        <v>180319</v>
      </c>
    </row>
    <row r="10523" spans="1:1">
      <c r="A10523">
        <v>180327</v>
      </c>
    </row>
    <row r="10524" spans="1:1">
      <c r="A10524">
        <v>180459</v>
      </c>
    </row>
    <row r="10525" spans="1:1">
      <c r="A10525">
        <v>180475</v>
      </c>
    </row>
    <row r="10526" spans="1:1">
      <c r="A10526">
        <v>180483</v>
      </c>
    </row>
    <row r="10527" spans="1:1">
      <c r="A10527">
        <v>180548</v>
      </c>
    </row>
    <row r="10528" spans="1:1">
      <c r="A10528">
        <v>180556</v>
      </c>
    </row>
    <row r="10529" spans="1:1">
      <c r="A10529">
        <v>180572</v>
      </c>
    </row>
    <row r="10530" spans="1:1">
      <c r="A10530">
        <v>180637</v>
      </c>
    </row>
    <row r="10531" spans="1:1">
      <c r="A10531">
        <v>180718</v>
      </c>
    </row>
    <row r="10532" spans="1:1">
      <c r="A10532">
        <v>180734</v>
      </c>
    </row>
    <row r="10533" spans="1:1">
      <c r="A10533">
        <v>180750</v>
      </c>
    </row>
    <row r="10534" spans="1:1">
      <c r="A10534">
        <v>180777</v>
      </c>
    </row>
    <row r="10535" spans="1:1">
      <c r="A10535">
        <v>180785</v>
      </c>
    </row>
    <row r="10536" spans="1:1">
      <c r="A10536">
        <v>180793</v>
      </c>
    </row>
    <row r="10537" spans="1:1">
      <c r="A10537">
        <v>180807</v>
      </c>
    </row>
    <row r="10538" spans="1:1">
      <c r="A10538">
        <v>180815</v>
      </c>
    </row>
    <row r="10539" spans="1:1">
      <c r="A10539">
        <v>180823</v>
      </c>
    </row>
    <row r="10540" spans="1:1">
      <c r="A10540">
        <v>180831</v>
      </c>
    </row>
    <row r="10541" spans="1:1">
      <c r="A10541">
        <v>180840</v>
      </c>
    </row>
    <row r="10542" spans="1:1">
      <c r="A10542">
        <v>180858</v>
      </c>
    </row>
    <row r="10543" spans="1:1">
      <c r="A10543">
        <v>180866</v>
      </c>
    </row>
    <row r="10544" spans="1:1">
      <c r="A10544">
        <v>180874</v>
      </c>
    </row>
    <row r="10545" spans="1:1">
      <c r="A10545">
        <v>180882</v>
      </c>
    </row>
    <row r="10546" spans="1:1">
      <c r="A10546">
        <v>180939</v>
      </c>
    </row>
    <row r="10547" spans="1:1">
      <c r="A10547">
        <v>180947</v>
      </c>
    </row>
    <row r="10548" spans="1:1">
      <c r="A10548">
        <v>180955</v>
      </c>
    </row>
    <row r="10549" spans="1:1">
      <c r="A10549">
        <v>180963</v>
      </c>
    </row>
    <row r="10550" spans="1:1">
      <c r="A10550">
        <v>180998</v>
      </c>
    </row>
    <row r="10551" spans="1:1">
      <c r="A10551">
        <v>181005</v>
      </c>
    </row>
    <row r="10552" spans="1:1">
      <c r="A10552">
        <v>181013</v>
      </c>
    </row>
    <row r="10553" spans="1:1">
      <c r="A10553">
        <v>181129</v>
      </c>
    </row>
    <row r="10554" spans="1:1">
      <c r="A10554">
        <v>181145</v>
      </c>
    </row>
    <row r="10555" spans="1:1">
      <c r="A10555">
        <v>181153</v>
      </c>
    </row>
    <row r="10556" spans="1:1">
      <c r="A10556">
        <v>181196</v>
      </c>
    </row>
    <row r="10557" spans="1:1">
      <c r="A10557">
        <v>181200</v>
      </c>
    </row>
    <row r="10558" spans="1:1">
      <c r="A10558">
        <v>181218</v>
      </c>
    </row>
    <row r="10559" spans="1:1">
      <c r="A10559">
        <v>181226</v>
      </c>
    </row>
    <row r="10560" spans="1:1">
      <c r="A10560">
        <v>181234</v>
      </c>
    </row>
    <row r="10561" spans="1:1">
      <c r="A10561">
        <v>181242</v>
      </c>
    </row>
    <row r="10562" spans="1:1">
      <c r="A10562">
        <v>181250</v>
      </c>
    </row>
    <row r="10563" spans="1:1">
      <c r="A10563">
        <v>181269</v>
      </c>
    </row>
    <row r="10564" spans="1:1">
      <c r="A10564">
        <v>181277</v>
      </c>
    </row>
    <row r="10565" spans="1:1">
      <c r="A10565">
        <v>181285</v>
      </c>
    </row>
    <row r="10566" spans="1:1">
      <c r="A10566">
        <v>181293</v>
      </c>
    </row>
    <row r="10567" spans="1:1">
      <c r="A10567">
        <v>181307</v>
      </c>
    </row>
    <row r="10568" spans="1:1">
      <c r="A10568">
        <v>181315</v>
      </c>
    </row>
    <row r="10569" spans="1:1">
      <c r="A10569">
        <v>181323</v>
      </c>
    </row>
    <row r="10570" spans="1:1">
      <c r="A10570">
        <v>181331</v>
      </c>
    </row>
    <row r="10571" spans="1:1">
      <c r="A10571">
        <v>181374</v>
      </c>
    </row>
    <row r="10572" spans="1:1">
      <c r="A10572">
        <v>181382</v>
      </c>
    </row>
    <row r="10573" spans="1:1">
      <c r="A10573">
        <v>181390</v>
      </c>
    </row>
    <row r="10574" spans="1:1">
      <c r="A10574">
        <v>181404</v>
      </c>
    </row>
    <row r="10575" spans="1:1">
      <c r="A10575">
        <v>181412</v>
      </c>
    </row>
    <row r="10576" spans="1:1">
      <c r="A10576">
        <v>181420</v>
      </c>
    </row>
    <row r="10577" spans="1:1">
      <c r="A10577">
        <v>181439</v>
      </c>
    </row>
    <row r="10578" spans="1:1">
      <c r="A10578">
        <v>181447</v>
      </c>
    </row>
    <row r="10579" spans="1:1">
      <c r="A10579">
        <v>181455</v>
      </c>
    </row>
    <row r="10580" spans="1:1">
      <c r="A10580">
        <v>181528</v>
      </c>
    </row>
    <row r="10581" spans="1:1">
      <c r="A10581">
        <v>181625</v>
      </c>
    </row>
    <row r="10582" spans="1:1">
      <c r="A10582">
        <v>181633</v>
      </c>
    </row>
    <row r="10583" spans="1:1">
      <c r="A10583">
        <v>181641</v>
      </c>
    </row>
    <row r="10584" spans="1:1">
      <c r="A10584">
        <v>181668</v>
      </c>
    </row>
    <row r="10585" spans="1:1">
      <c r="A10585">
        <v>181714</v>
      </c>
    </row>
    <row r="10586" spans="1:1">
      <c r="A10586">
        <v>181722</v>
      </c>
    </row>
    <row r="10587" spans="1:1">
      <c r="A10587">
        <v>181730</v>
      </c>
    </row>
    <row r="10588" spans="1:1">
      <c r="A10588">
        <v>181757</v>
      </c>
    </row>
    <row r="10589" spans="1:1">
      <c r="A10589">
        <v>181773</v>
      </c>
    </row>
    <row r="10590" spans="1:1">
      <c r="A10590">
        <v>181790</v>
      </c>
    </row>
    <row r="10591" spans="1:1">
      <c r="A10591">
        <v>181803</v>
      </c>
    </row>
    <row r="10592" spans="1:1">
      <c r="A10592">
        <v>181820</v>
      </c>
    </row>
    <row r="10593" spans="1:1">
      <c r="A10593">
        <v>181838</v>
      </c>
    </row>
    <row r="10594" spans="1:1">
      <c r="A10594">
        <v>181862</v>
      </c>
    </row>
    <row r="10595" spans="1:1">
      <c r="A10595">
        <v>181870</v>
      </c>
    </row>
    <row r="10596" spans="1:1">
      <c r="A10596">
        <v>181889</v>
      </c>
    </row>
    <row r="10597" spans="1:1">
      <c r="A10597">
        <v>181897</v>
      </c>
    </row>
    <row r="10598" spans="1:1">
      <c r="A10598">
        <v>181900</v>
      </c>
    </row>
    <row r="10599" spans="1:1">
      <c r="A10599">
        <v>181919</v>
      </c>
    </row>
    <row r="10600" spans="1:1">
      <c r="A10600">
        <v>181935</v>
      </c>
    </row>
    <row r="10601" spans="1:1">
      <c r="A10601">
        <v>181943</v>
      </c>
    </row>
    <row r="10602" spans="1:1">
      <c r="A10602">
        <v>181978</v>
      </c>
    </row>
    <row r="10603" spans="1:1">
      <c r="A10603">
        <v>181986</v>
      </c>
    </row>
    <row r="10604" spans="1:1">
      <c r="A10604">
        <v>182044</v>
      </c>
    </row>
    <row r="10605" spans="1:1">
      <c r="A10605">
        <v>182052</v>
      </c>
    </row>
    <row r="10606" spans="1:1">
      <c r="A10606">
        <v>182060</v>
      </c>
    </row>
    <row r="10607" spans="1:1">
      <c r="A10607">
        <v>182079</v>
      </c>
    </row>
    <row r="10608" spans="1:1">
      <c r="A10608">
        <v>182087</v>
      </c>
    </row>
    <row r="10609" spans="1:1">
      <c r="A10609">
        <v>182095</v>
      </c>
    </row>
    <row r="10610" spans="1:1">
      <c r="A10610">
        <v>182109</v>
      </c>
    </row>
    <row r="10611" spans="1:1">
      <c r="A10611">
        <v>182117</v>
      </c>
    </row>
    <row r="10612" spans="1:1">
      <c r="A10612">
        <v>182125</v>
      </c>
    </row>
    <row r="10613" spans="1:1">
      <c r="A10613">
        <v>182133</v>
      </c>
    </row>
    <row r="10614" spans="1:1">
      <c r="A10614">
        <v>182141</v>
      </c>
    </row>
    <row r="10615" spans="1:1">
      <c r="A10615">
        <v>182184</v>
      </c>
    </row>
    <row r="10616" spans="1:1">
      <c r="A10616">
        <v>182214</v>
      </c>
    </row>
    <row r="10617" spans="1:1">
      <c r="A10617">
        <v>182265</v>
      </c>
    </row>
    <row r="10618" spans="1:1">
      <c r="A10618">
        <v>182273</v>
      </c>
    </row>
    <row r="10619" spans="1:1">
      <c r="A10619">
        <v>182346</v>
      </c>
    </row>
    <row r="10620" spans="1:1">
      <c r="A10620">
        <v>182354</v>
      </c>
    </row>
    <row r="10621" spans="1:1">
      <c r="A10621">
        <v>182370</v>
      </c>
    </row>
    <row r="10622" spans="1:1">
      <c r="A10622">
        <v>182400</v>
      </c>
    </row>
    <row r="10623" spans="1:1">
      <c r="A10623">
        <v>182419</v>
      </c>
    </row>
    <row r="10624" spans="1:1">
      <c r="A10624">
        <v>182435</v>
      </c>
    </row>
    <row r="10625" spans="1:1">
      <c r="A10625">
        <v>182460</v>
      </c>
    </row>
    <row r="10626" spans="1:1">
      <c r="A10626">
        <v>182478</v>
      </c>
    </row>
    <row r="10627" spans="1:1">
      <c r="A10627">
        <v>182486</v>
      </c>
    </row>
    <row r="10628" spans="1:1">
      <c r="A10628">
        <v>182494</v>
      </c>
    </row>
    <row r="10629" spans="1:1">
      <c r="A10629">
        <v>182508</v>
      </c>
    </row>
    <row r="10630" spans="1:1">
      <c r="A10630">
        <v>182516</v>
      </c>
    </row>
    <row r="10631" spans="1:1">
      <c r="A10631">
        <v>182524</v>
      </c>
    </row>
    <row r="10632" spans="1:1">
      <c r="A10632">
        <v>182532</v>
      </c>
    </row>
    <row r="10633" spans="1:1">
      <c r="A10633">
        <v>182591</v>
      </c>
    </row>
    <row r="10634" spans="1:1">
      <c r="A10634">
        <v>182605</v>
      </c>
    </row>
    <row r="10635" spans="1:1">
      <c r="A10635">
        <v>182672</v>
      </c>
    </row>
    <row r="10636" spans="1:1">
      <c r="A10636">
        <v>182699</v>
      </c>
    </row>
    <row r="10637" spans="1:1">
      <c r="A10637">
        <v>182702</v>
      </c>
    </row>
    <row r="10638" spans="1:1">
      <c r="A10638">
        <v>182710</v>
      </c>
    </row>
    <row r="10639" spans="1:1">
      <c r="A10639">
        <v>182729</v>
      </c>
    </row>
    <row r="10640" spans="1:1">
      <c r="A10640">
        <v>182737</v>
      </c>
    </row>
    <row r="10641" spans="1:1">
      <c r="A10641">
        <v>182745</v>
      </c>
    </row>
    <row r="10642" spans="1:1">
      <c r="A10642">
        <v>182753</v>
      </c>
    </row>
    <row r="10643" spans="1:1">
      <c r="A10643">
        <v>182761</v>
      </c>
    </row>
    <row r="10644" spans="1:1">
      <c r="A10644">
        <v>182770</v>
      </c>
    </row>
    <row r="10645" spans="1:1">
      <c r="A10645">
        <v>182788</v>
      </c>
    </row>
    <row r="10646" spans="1:1">
      <c r="A10646">
        <v>182796</v>
      </c>
    </row>
    <row r="10647" spans="1:1">
      <c r="A10647">
        <v>182800</v>
      </c>
    </row>
    <row r="10648" spans="1:1">
      <c r="A10648">
        <v>182818</v>
      </c>
    </row>
    <row r="10649" spans="1:1">
      <c r="A10649">
        <v>182826</v>
      </c>
    </row>
    <row r="10650" spans="1:1">
      <c r="A10650">
        <v>182842</v>
      </c>
    </row>
    <row r="10651" spans="1:1">
      <c r="A10651">
        <v>182893</v>
      </c>
    </row>
    <row r="10652" spans="1:1">
      <c r="A10652">
        <v>182907</v>
      </c>
    </row>
    <row r="10653" spans="1:1">
      <c r="A10653">
        <v>182915</v>
      </c>
    </row>
    <row r="10654" spans="1:1">
      <c r="A10654">
        <v>182923</v>
      </c>
    </row>
    <row r="10655" spans="1:1">
      <c r="A10655">
        <v>182940</v>
      </c>
    </row>
    <row r="10656" spans="1:1">
      <c r="A10656">
        <v>182958</v>
      </c>
    </row>
    <row r="10657" spans="1:1">
      <c r="A10657">
        <v>183008</v>
      </c>
    </row>
    <row r="10658" spans="1:1">
      <c r="A10658">
        <v>183059</v>
      </c>
    </row>
    <row r="10659" spans="1:1">
      <c r="A10659">
        <v>183075</v>
      </c>
    </row>
    <row r="10660" spans="1:1">
      <c r="A10660">
        <v>183083</v>
      </c>
    </row>
    <row r="10661" spans="1:1">
      <c r="A10661">
        <v>183091</v>
      </c>
    </row>
    <row r="10662" spans="1:1">
      <c r="A10662">
        <v>183164</v>
      </c>
    </row>
    <row r="10663" spans="1:1">
      <c r="A10663">
        <v>183237</v>
      </c>
    </row>
    <row r="10664" spans="1:1">
      <c r="A10664">
        <v>183245</v>
      </c>
    </row>
    <row r="10665" spans="1:1">
      <c r="A10665">
        <v>183253</v>
      </c>
    </row>
    <row r="10666" spans="1:1">
      <c r="A10666">
        <v>183261</v>
      </c>
    </row>
    <row r="10667" spans="1:1">
      <c r="A10667">
        <v>183270</v>
      </c>
    </row>
    <row r="10668" spans="1:1">
      <c r="A10668">
        <v>183288</v>
      </c>
    </row>
    <row r="10669" spans="1:1">
      <c r="A10669">
        <v>183296</v>
      </c>
    </row>
    <row r="10670" spans="1:1">
      <c r="A10670">
        <v>183300</v>
      </c>
    </row>
    <row r="10671" spans="1:1">
      <c r="A10671">
        <v>183318</v>
      </c>
    </row>
    <row r="10672" spans="1:1">
      <c r="A10672">
        <v>183326</v>
      </c>
    </row>
    <row r="10673" spans="1:1">
      <c r="A10673">
        <v>183334</v>
      </c>
    </row>
    <row r="10674" spans="1:1">
      <c r="A10674">
        <v>183431</v>
      </c>
    </row>
    <row r="10675" spans="1:1">
      <c r="A10675">
        <v>183440</v>
      </c>
    </row>
    <row r="10676" spans="1:1">
      <c r="A10676">
        <v>183512</v>
      </c>
    </row>
    <row r="10677" spans="1:1">
      <c r="A10677">
        <v>183563</v>
      </c>
    </row>
    <row r="10678" spans="1:1">
      <c r="A10678">
        <v>183571</v>
      </c>
    </row>
    <row r="10679" spans="1:1">
      <c r="A10679">
        <v>183580</v>
      </c>
    </row>
    <row r="10680" spans="1:1">
      <c r="A10680">
        <v>183598</v>
      </c>
    </row>
    <row r="10681" spans="1:1">
      <c r="A10681">
        <v>183601</v>
      </c>
    </row>
    <row r="10682" spans="1:1">
      <c r="A10682">
        <v>183610</v>
      </c>
    </row>
    <row r="10683" spans="1:1">
      <c r="A10683">
        <v>183628</v>
      </c>
    </row>
    <row r="10684" spans="1:1">
      <c r="A10684">
        <v>183636</v>
      </c>
    </row>
    <row r="10685" spans="1:1">
      <c r="A10685">
        <v>183644</v>
      </c>
    </row>
    <row r="10686" spans="1:1">
      <c r="A10686">
        <v>183652</v>
      </c>
    </row>
    <row r="10687" spans="1:1">
      <c r="A10687">
        <v>183660</v>
      </c>
    </row>
    <row r="10688" spans="1:1">
      <c r="A10688">
        <v>183679</v>
      </c>
    </row>
    <row r="10689" spans="1:1">
      <c r="A10689">
        <v>183687</v>
      </c>
    </row>
    <row r="10690" spans="1:1">
      <c r="A10690">
        <v>183709</v>
      </c>
    </row>
    <row r="10691" spans="1:1">
      <c r="A10691">
        <v>183717</v>
      </c>
    </row>
    <row r="10692" spans="1:1">
      <c r="A10692">
        <v>183725</v>
      </c>
    </row>
    <row r="10693" spans="1:1">
      <c r="A10693">
        <v>183741</v>
      </c>
    </row>
    <row r="10694" spans="1:1">
      <c r="A10694">
        <v>183750</v>
      </c>
    </row>
    <row r="10695" spans="1:1">
      <c r="A10695">
        <v>183768</v>
      </c>
    </row>
    <row r="10696" spans="1:1">
      <c r="A10696">
        <v>183776</v>
      </c>
    </row>
    <row r="10697" spans="1:1">
      <c r="A10697">
        <v>183784</v>
      </c>
    </row>
    <row r="10698" spans="1:1">
      <c r="A10698">
        <v>183792</v>
      </c>
    </row>
    <row r="10699" spans="1:1">
      <c r="A10699">
        <v>183806</v>
      </c>
    </row>
    <row r="10700" spans="1:1">
      <c r="A10700">
        <v>183814</v>
      </c>
    </row>
    <row r="10701" spans="1:1">
      <c r="A10701">
        <v>183822</v>
      </c>
    </row>
    <row r="10702" spans="1:1">
      <c r="A10702">
        <v>183849</v>
      </c>
    </row>
    <row r="10703" spans="1:1">
      <c r="A10703">
        <v>183857</v>
      </c>
    </row>
    <row r="10704" spans="1:1">
      <c r="A10704">
        <v>183865</v>
      </c>
    </row>
    <row r="10705" spans="1:1">
      <c r="A10705">
        <v>183873</v>
      </c>
    </row>
    <row r="10706" spans="1:1">
      <c r="A10706">
        <v>183881</v>
      </c>
    </row>
    <row r="10707" spans="1:1">
      <c r="A10707">
        <v>183890</v>
      </c>
    </row>
    <row r="10708" spans="1:1">
      <c r="A10708">
        <v>183903</v>
      </c>
    </row>
    <row r="10709" spans="1:1">
      <c r="A10709">
        <v>183911</v>
      </c>
    </row>
    <row r="10710" spans="1:1">
      <c r="A10710">
        <v>183920</v>
      </c>
    </row>
    <row r="10711" spans="1:1">
      <c r="A10711">
        <v>183938</v>
      </c>
    </row>
    <row r="10712" spans="1:1">
      <c r="A10712">
        <v>183946</v>
      </c>
    </row>
    <row r="10713" spans="1:1">
      <c r="A10713">
        <v>183954</v>
      </c>
    </row>
    <row r="10714" spans="1:1">
      <c r="A10714">
        <v>183962</v>
      </c>
    </row>
    <row r="10715" spans="1:1">
      <c r="A10715">
        <v>183970</v>
      </c>
    </row>
    <row r="10716" spans="1:1">
      <c r="A10716">
        <v>183989</v>
      </c>
    </row>
    <row r="10717" spans="1:1">
      <c r="A10717">
        <v>183997</v>
      </c>
    </row>
    <row r="10718" spans="1:1">
      <c r="A10718">
        <v>184004</v>
      </c>
    </row>
    <row r="10719" spans="1:1">
      <c r="A10719">
        <v>184012</v>
      </c>
    </row>
    <row r="10720" spans="1:1">
      <c r="A10720">
        <v>184020</v>
      </c>
    </row>
    <row r="10721" spans="1:1">
      <c r="A10721">
        <v>184039</v>
      </c>
    </row>
    <row r="10722" spans="1:1">
      <c r="A10722">
        <v>184047</v>
      </c>
    </row>
    <row r="10723" spans="1:1">
      <c r="A10723">
        <v>184055</v>
      </c>
    </row>
    <row r="10724" spans="1:1">
      <c r="A10724">
        <v>184063</v>
      </c>
    </row>
    <row r="10725" spans="1:1">
      <c r="A10725">
        <v>184071</v>
      </c>
    </row>
    <row r="10726" spans="1:1">
      <c r="A10726">
        <v>184080</v>
      </c>
    </row>
    <row r="10727" spans="1:1">
      <c r="A10727">
        <v>184098</v>
      </c>
    </row>
    <row r="10728" spans="1:1">
      <c r="A10728">
        <v>184101</v>
      </c>
    </row>
    <row r="10729" spans="1:1">
      <c r="A10729">
        <v>184110</v>
      </c>
    </row>
    <row r="10730" spans="1:1">
      <c r="A10730">
        <v>184128</v>
      </c>
    </row>
    <row r="10731" spans="1:1">
      <c r="A10731">
        <v>184136</v>
      </c>
    </row>
    <row r="10732" spans="1:1">
      <c r="A10732">
        <v>184144</v>
      </c>
    </row>
    <row r="10733" spans="1:1">
      <c r="A10733">
        <v>184152</v>
      </c>
    </row>
    <row r="10734" spans="1:1">
      <c r="A10734">
        <v>184160</v>
      </c>
    </row>
    <row r="10735" spans="1:1">
      <c r="A10735">
        <v>184179</v>
      </c>
    </row>
    <row r="10736" spans="1:1">
      <c r="A10736">
        <v>184187</v>
      </c>
    </row>
    <row r="10737" spans="1:1">
      <c r="A10737">
        <v>184195</v>
      </c>
    </row>
    <row r="10738" spans="1:1">
      <c r="A10738">
        <v>184209</v>
      </c>
    </row>
    <row r="10739" spans="1:1">
      <c r="A10739">
        <v>184217</v>
      </c>
    </row>
    <row r="10740" spans="1:1">
      <c r="A10740">
        <v>184225</v>
      </c>
    </row>
    <row r="10741" spans="1:1">
      <c r="A10741">
        <v>184233</v>
      </c>
    </row>
    <row r="10742" spans="1:1">
      <c r="A10742">
        <v>184241</v>
      </c>
    </row>
    <row r="10743" spans="1:1">
      <c r="A10743">
        <v>184250</v>
      </c>
    </row>
    <row r="10744" spans="1:1">
      <c r="A10744">
        <v>184268</v>
      </c>
    </row>
    <row r="10745" spans="1:1">
      <c r="A10745">
        <v>184276</v>
      </c>
    </row>
    <row r="10746" spans="1:1">
      <c r="A10746">
        <v>184284</v>
      </c>
    </row>
    <row r="10747" spans="1:1">
      <c r="A10747">
        <v>184292</v>
      </c>
    </row>
    <row r="10748" spans="1:1">
      <c r="A10748">
        <v>184306</v>
      </c>
    </row>
    <row r="10749" spans="1:1">
      <c r="A10749">
        <v>184314</v>
      </c>
    </row>
    <row r="10750" spans="1:1">
      <c r="A10750">
        <v>184322</v>
      </c>
    </row>
    <row r="10751" spans="1:1">
      <c r="A10751">
        <v>184330</v>
      </c>
    </row>
    <row r="10752" spans="1:1">
      <c r="A10752">
        <v>184349</v>
      </c>
    </row>
    <row r="10753" spans="1:1">
      <c r="A10753">
        <v>184357</v>
      </c>
    </row>
    <row r="10754" spans="1:1">
      <c r="A10754">
        <v>184365</v>
      </c>
    </row>
    <row r="10755" spans="1:1">
      <c r="A10755">
        <v>184373</v>
      </c>
    </row>
    <row r="10756" spans="1:1">
      <c r="A10756">
        <v>184381</v>
      </c>
    </row>
    <row r="10757" spans="1:1">
      <c r="A10757">
        <v>184390</v>
      </c>
    </row>
    <row r="10758" spans="1:1">
      <c r="A10758">
        <v>184403</v>
      </c>
    </row>
    <row r="10759" spans="1:1">
      <c r="A10759">
        <v>184411</v>
      </c>
    </row>
    <row r="10760" spans="1:1">
      <c r="A10760">
        <v>184420</v>
      </c>
    </row>
    <row r="10761" spans="1:1">
      <c r="A10761">
        <v>184438</v>
      </c>
    </row>
    <row r="10762" spans="1:1">
      <c r="A10762">
        <v>184446</v>
      </c>
    </row>
    <row r="10763" spans="1:1">
      <c r="A10763">
        <v>184454</v>
      </c>
    </row>
    <row r="10764" spans="1:1">
      <c r="A10764">
        <v>184462</v>
      </c>
    </row>
    <row r="10765" spans="1:1">
      <c r="A10765">
        <v>184470</v>
      </c>
    </row>
    <row r="10766" spans="1:1">
      <c r="A10766">
        <v>184489</v>
      </c>
    </row>
    <row r="10767" spans="1:1">
      <c r="A10767">
        <v>184497</v>
      </c>
    </row>
    <row r="10768" spans="1:1">
      <c r="A10768">
        <v>184500</v>
      </c>
    </row>
    <row r="10769" spans="1:1">
      <c r="A10769">
        <v>184519</v>
      </c>
    </row>
    <row r="10770" spans="1:1">
      <c r="A10770">
        <v>184527</v>
      </c>
    </row>
    <row r="10771" spans="1:1">
      <c r="A10771">
        <v>184535</v>
      </c>
    </row>
    <row r="10772" spans="1:1">
      <c r="A10772">
        <v>184543</v>
      </c>
    </row>
    <row r="10773" spans="1:1">
      <c r="A10773">
        <v>184551</v>
      </c>
    </row>
    <row r="10774" spans="1:1">
      <c r="A10774">
        <v>184560</v>
      </c>
    </row>
    <row r="10775" spans="1:1">
      <c r="A10775">
        <v>184578</v>
      </c>
    </row>
    <row r="10776" spans="1:1">
      <c r="A10776">
        <v>184586</v>
      </c>
    </row>
    <row r="10777" spans="1:1">
      <c r="A10777">
        <v>184594</v>
      </c>
    </row>
    <row r="10778" spans="1:1">
      <c r="A10778">
        <v>184608</v>
      </c>
    </row>
    <row r="10779" spans="1:1">
      <c r="A10779">
        <v>184616</v>
      </c>
    </row>
    <row r="10780" spans="1:1">
      <c r="A10780">
        <v>184624</v>
      </c>
    </row>
    <row r="10781" spans="1:1">
      <c r="A10781">
        <v>184632</v>
      </c>
    </row>
    <row r="10782" spans="1:1">
      <c r="A10782">
        <v>184640</v>
      </c>
    </row>
    <row r="10783" spans="1:1">
      <c r="A10783">
        <v>184659</v>
      </c>
    </row>
    <row r="10784" spans="1:1">
      <c r="A10784">
        <v>184713</v>
      </c>
    </row>
    <row r="10785" spans="1:1">
      <c r="A10785">
        <v>184810</v>
      </c>
    </row>
    <row r="10786" spans="1:1">
      <c r="A10786">
        <v>184896</v>
      </c>
    </row>
    <row r="10787" spans="1:1">
      <c r="A10787">
        <v>184942</v>
      </c>
    </row>
    <row r="10788" spans="1:1">
      <c r="A10788">
        <v>184950</v>
      </c>
    </row>
    <row r="10789" spans="1:1">
      <c r="A10789">
        <v>184969</v>
      </c>
    </row>
    <row r="10790" spans="1:1">
      <c r="A10790">
        <v>184977</v>
      </c>
    </row>
    <row r="10791" spans="1:1">
      <c r="A10791">
        <v>184985</v>
      </c>
    </row>
    <row r="10792" spans="1:1">
      <c r="A10792">
        <v>184993</v>
      </c>
    </row>
    <row r="10793" spans="1:1">
      <c r="A10793">
        <v>185000</v>
      </c>
    </row>
    <row r="10794" spans="1:1">
      <c r="A10794">
        <v>185019</v>
      </c>
    </row>
    <row r="10795" spans="1:1">
      <c r="A10795">
        <v>185027</v>
      </c>
    </row>
    <row r="10796" spans="1:1">
      <c r="A10796">
        <v>185035</v>
      </c>
    </row>
    <row r="10797" spans="1:1">
      <c r="A10797">
        <v>185043</v>
      </c>
    </row>
    <row r="10798" spans="1:1">
      <c r="A10798">
        <v>185051</v>
      </c>
    </row>
    <row r="10799" spans="1:1">
      <c r="A10799">
        <v>185060</v>
      </c>
    </row>
    <row r="10800" spans="1:1">
      <c r="A10800">
        <v>185078</v>
      </c>
    </row>
    <row r="10801" spans="1:1">
      <c r="A10801">
        <v>185086</v>
      </c>
    </row>
    <row r="10802" spans="1:1">
      <c r="A10802">
        <v>185094</v>
      </c>
    </row>
    <row r="10803" spans="1:1">
      <c r="A10803">
        <v>185108</v>
      </c>
    </row>
    <row r="10804" spans="1:1">
      <c r="A10804">
        <v>185116</v>
      </c>
    </row>
    <row r="10805" spans="1:1">
      <c r="A10805">
        <v>185124</v>
      </c>
    </row>
    <row r="10806" spans="1:1">
      <c r="A10806">
        <v>185132</v>
      </c>
    </row>
    <row r="10807" spans="1:1">
      <c r="A10807">
        <v>185140</v>
      </c>
    </row>
    <row r="10808" spans="1:1">
      <c r="A10808">
        <v>185159</v>
      </c>
    </row>
    <row r="10809" spans="1:1">
      <c r="A10809">
        <v>185167</v>
      </c>
    </row>
    <row r="10810" spans="1:1">
      <c r="A10810">
        <v>185175</v>
      </c>
    </row>
    <row r="10811" spans="1:1">
      <c r="A10811">
        <v>185183</v>
      </c>
    </row>
    <row r="10812" spans="1:1">
      <c r="A10812">
        <v>185191</v>
      </c>
    </row>
    <row r="10813" spans="1:1">
      <c r="A10813">
        <v>185205</v>
      </c>
    </row>
    <row r="10814" spans="1:1">
      <c r="A10814">
        <v>185213</v>
      </c>
    </row>
    <row r="10815" spans="1:1">
      <c r="A10815">
        <v>185221</v>
      </c>
    </row>
    <row r="10816" spans="1:1">
      <c r="A10816">
        <v>185230</v>
      </c>
    </row>
    <row r="10817" spans="1:1">
      <c r="A10817">
        <v>185248</v>
      </c>
    </row>
    <row r="10818" spans="1:1">
      <c r="A10818">
        <v>185256</v>
      </c>
    </row>
    <row r="10819" spans="1:1">
      <c r="A10819">
        <v>185264</v>
      </c>
    </row>
    <row r="10820" spans="1:1">
      <c r="A10820">
        <v>185272</v>
      </c>
    </row>
    <row r="10821" spans="1:1">
      <c r="A10821">
        <v>185280</v>
      </c>
    </row>
    <row r="10822" spans="1:1">
      <c r="A10822">
        <v>185299</v>
      </c>
    </row>
    <row r="10823" spans="1:1">
      <c r="A10823">
        <v>185329</v>
      </c>
    </row>
    <row r="10824" spans="1:1">
      <c r="A10824">
        <v>185345</v>
      </c>
    </row>
    <row r="10825" spans="1:1">
      <c r="A10825">
        <v>185353</v>
      </c>
    </row>
    <row r="10826" spans="1:1">
      <c r="A10826">
        <v>185361</v>
      </c>
    </row>
    <row r="10827" spans="1:1">
      <c r="A10827">
        <v>185370</v>
      </c>
    </row>
    <row r="10828" spans="1:1">
      <c r="A10828">
        <v>185388</v>
      </c>
    </row>
    <row r="10829" spans="1:1">
      <c r="A10829">
        <v>185396</v>
      </c>
    </row>
    <row r="10830" spans="1:1">
      <c r="A10830">
        <v>185400</v>
      </c>
    </row>
    <row r="10831" spans="1:1">
      <c r="A10831">
        <v>185418</v>
      </c>
    </row>
    <row r="10832" spans="1:1">
      <c r="A10832">
        <v>185426</v>
      </c>
    </row>
    <row r="10833" spans="1:1">
      <c r="A10833">
        <v>185434</v>
      </c>
    </row>
    <row r="10834" spans="1:1">
      <c r="A10834">
        <v>185442</v>
      </c>
    </row>
    <row r="10835" spans="1:1">
      <c r="A10835">
        <v>185450</v>
      </c>
    </row>
    <row r="10836" spans="1:1">
      <c r="A10836">
        <v>185469</v>
      </c>
    </row>
    <row r="10837" spans="1:1">
      <c r="A10837">
        <v>185477</v>
      </c>
    </row>
    <row r="10838" spans="1:1">
      <c r="A10838">
        <v>185485</v>
      </c>
    </row>
    <row r="10839" spans="1:1">
      <c r="A10839">
        <v>185493</v>
      </c>
    </row>
    <row r="10840" spans="1:1">
      <c r="A10840">
        <v>185507</v>
      </c>
    </row>
    <row r="10841" spans="1:1">
      <c r="A10841">
        <v>185515</v>
      </c>
    </row>
    <row r="10842" spans="1:1">
      <c r="A10842">
        <v>185523</v>
      </c>
    </row>
    <row r="10843" spans="1:1">
      <c r="A10843">
        <v>185531</v>
      </c>
    </row>
    <row r="10844" spans="1:1">
      <c r="A10844">
        <v>185540</v>
      </c>
    </row>
    <row r="10845" spans="1:1">
      <c r="A10845">
        <v>185558</v>
      </c>
    </row>
    <row r="10846" spans="1:1">
      <c r="A10846">
        <v>185566</v>
      </c>
    </row>
    <row r="10847" spans="1:1">
      <c r="A10847">
        <v>185574</v>
      </c>
    </row>
    <row r="10848" spans="1:1">
      <c r="A10848">
        <v>185582</v>
      </c>
    </row>
    <row r="10849" spans="1:1">
      <c r="A10849">
        <v>185590</v>
      </c>
    </row>
    <row r="10850" spans="1:1">
      <c r="A10850">
        <v>185604</v>
      </c>
    </row>
    <row r="10851" spans="1:1">
      <c r="A10851">
        <v>185612</v>
      </c>
    </row>
    <row r="10852" spans="1:1">
      <c r="A10852">
        <v>185620</v>
      </c>
    </row>
    <row r="10853" spans="1:1">
      <c r="A10853">
        <v>185639</v>
      </c>
    </row>
    <row r="10854" spans="1:1">
      <c r="A10854">
        <v>185647</v>
      </c>
    </row>
    <row r="10855" spans="1:1">
      <c r="A10855">
        <v>185655</v>
      </c>
    </row>
    <row r="10856" spans="1:1">
      <c r="A10856">
        <v>185663</v>
      </c>
    </row>
    <row r="10857" spans="1:1">
      <c r="A10857">
        <v>185671</v>
      </c>
    </row>
    <row r="10858" spans="1:1">
      <c r="A10858">
        <v>185680</v>
      </c>
    </row>
    <row r="10859" spans="1:1">
      <c r="A10859">
        <v>185698</v>
      </c>
    </row>
    <row r="10860" spans="1:1">
      <c r="A10860">
        <v>185701</v>
      </c>
    </row>
    <row r="10861" spans="1:1">
      <c r="A10861">
        <v>185744</v>
      </c>
    </row>
    <row r="10862" spans="1:1">
      <c r="A10862">
        <v>185752</v>
      </c>
    </row>
    <row r="10863" spans="1:1">
      <c r="A10863">
        <v>185787</v>
      </c>
    </row>
    <row r="10864" spans="1:1">
      <c r="A10864">
        <v>185795</v>
      </c>
    </row>
    <row r="10865" spans="1:1">
      <c r="A10865">
        <v>185841</v>
      </c>
    </row>
    <row r="10866" spans="1:1">
      <c r="A10866">
        <v>185850</v>
      </c>
    </row>
    <row r="10867" spans="1:1">
      <c r="A10867">
        <v>185914</v>
      </c>
    </row>
    <row r="10868" spans="1:1">
      <c r="A10868">
        <v>185922</v>
      </c>
    </row>
    <row r="10869" spans="1:1">
      <c r="A10869">
        <v>185930</v>
      </c>
    </row>
    <row r="10870" spans="1:1">
      <c r="A10870">
        <v>185949</v>
      </c>
    </row>
    <row r="10871" spans="1:1">
      <c r="A10871">
        <v>186015</v>
      </c>
    </row>
    <row r="10872" spans="1:1">
      <c r="A10872">
        <v>186023</v>
      </c>
    </row>
    <row r="10873" spans="1:1">
      <c r="A10873">
        <v>186031</v>
      </c>
    </row>
    <row r="10874" spans="1:1">
      <c r="A10874">
        <v>186040</v>
      </c>
    </row>
    <row r="10875" spans="1:1">
      <c r="A10875">
        <v>186112</v>
      </c>
    </row>
    <row r="10876" spans="1:1">
      <c r="A10876">
        <v>186120</v>
      </c>
    </row>
    <row r="10877" spans="1:1">
      <c r="A10877">
        <v>186139</v>
      </c>
    </row>
    <row r="10878" spans="1:1">
      <c r="A10878">
        <v>186147</v>
      </c>
    </row>
    <row r="10879" spans="1:1">
      <c r="A10879">
        <v>186155</v>
      </c>
    </row>
    <row r="10880" spans="1:1">
      <c r="A10880">
        <v>186163</v>
      </c>
    </row>
    <row r="10881" spans="1:1">
      <c r="A10881">
        <v>186171</v>
      </c>
    </row>
    <row r="10882" spans="1:1">
      <c r="A10882">
        <v>186180</v>
      </c>
    </row>
    <row r="10883" spans="1:1">
      <c r="A10883">
        <v>186198</v>
      </c>
    </row>
    <row r="10884" spans="1:1">
      <c r="A10884">
        <v>186201</v>
      </c>
    </row>
    <row r="10885" spans="1:1">
      <c r="A10885">
        <v>186210</v>
      </c>
    </row>
    <row r="10886" spans="1:1">
      <c r="A10886">
        <v>186228</v>
      </c>
    </row>
    <row r="10887" spans="1:1">
      <c r="A10887">
        <v>186244</v>
      </c>
    </row>
    <row r="10888" spans="1:1">
      <c r="A10888">
        <v>186252</v>
      </c>
    </row>
    <row r="10889" spans="1:1">
      <c r="A10889">
        <v>186260</v>
      </c>
    </row>
    <row r="10890" spans="1:1">
      <c r="A10890">
        <v>186279</v>
      </c>
    </row>
    <row r="10891" spans="1:1">
      <c r="A10891">
        <v>186287</v>
      </c>
    </row>
    <row r="10892" spans="1:1">
      <c r="A10892">
        <v>186295</v>
      </c>
    </row>
    <row r="10893" spans="1:1">
      <c r="A10893">
        <v>186309</v>
      </c>
    </row>
    <row r="10894" spans="1:1">
      <c r="A10894">
        <v>186317</v>
      </c>
    </row>
    <row r="10895" spans="1:1">
      <c r="A10895">
        <v>186325</v>
      </c>
    </row>
    <row r="10896" spans="1:1">
      <c r="A10896">
        <v>186333</v>
      </c>
    </row>
    <row r="10897" spans="1:1">
      <c r="A10897">
        <v>186341</v>
      </c>
    </row>
    <row r="10898" spans="1:1">
      <c r="A10898">
        <v>186350</v>
      </c>
    </row>
    <row r="10899" spans="1:1">
      <c r="A10899">
        <v>186368</v>
      </c>
    </row>
    <row r="10900" spans="1:1">
      <c r="A10900">
        <v>186376</v>
      </c>
    </row>
    <row r="10901" spans="1:1">
      <c r="A10901">
        <v>186384</v>
      </c>
    </row>
    <row r="10902" spans="1:1">
      <c r="A10902">
        <v>186392</v>
      </c>
    </row>
    <row r="10903" spans="1:1">
      <c r="A10903">
        <v>186406</v>
      </c>
    </row>
    <row r="10904" spans="1:1">
      <c r="A10904">
        <v>186414</v>
      </c>
    </row>
    <row r="10905" spans="1:1">
      <c r="A10905">
        <v>186422</v>
      </c>
    </row>
    <row r="10906" spans="1:1">
      <c r="A10906">
        <v>186430</v>
      </c>
    </row>
    <row r="10907" spans="1:1">
      <c r="A10907">
        <v>186449</v>
      </c>
    </row>
    <row r="10908" spans="1:1">
      <c r="A10908">
        <v>186457</v>
      </c>
    </row>
    <row r="10909" spans="1:1">
      <c r="A10909">
        <v>186465</v>
      </c>
    </row>
    <row r="10910" spans="1:1">
      <c r="A10910">
        <v>186473</v>
      </c>
    </row>
    <row r="10911" spans="1:1">
      <c r="A10911">
        <v>186481</v>
      </c>
    </row>
    <row r="10912" spans="1:1">
      <c r="A10912">
        <v>186490</v>
      </c>
    </row>
    <row r="10913" spans="1:1">
      <c r="A10913">
        <v>186503</v>
      </c>
    </row>
    <row r="10914" spans="1:1">
      <c r="A10914">
        <v>186511</v>
      </c>
    </row>
    <row r="10915" spans="1:1">
      <c r="A10915">
        <v>186520</v>
      </c>
    </row>
    <row r="10916" spans="1:1">
      <c r="A10916">
        <v>186562</v>
      </c>
    </row>
    <row r="10917" spans="1:1">
      <c r="A10917">
        <v>186589</v>
      </c>
    </row>
    <row r="10918" spans="1:1">
      <c r="A10918">
        <v>186600</v>
      </c>
    </row>
    <row r="10919" spans="1:1">
      <c r="A10919">
        <v>186619</v>
      </c>
    </row>
    <row r="10920" spans="1:1">
      <c r="A10920">
        <v>186627</v>
      </c>
    </row>
    <row r="10921" spans="1:1">
      <c r="A10921">
        <v>186635</v>
      </c>
    </row>
    <row r="10922" spans="1:1">
      <c r="A10922">
        <v>186643</v>
      </c>
    </row>
    <row r="10923" spans="1:1">
      <c r="A10923">
        <v>186651</v>
      </c>
    </row>
    <row r="10924" spans="1:1">
      <c r="A10924">
        <v>186660</v>
      </c>
    </row>
    <row r="10925" spans="1:1">
      <c r="A10925">
        <v>186686</v>
      </c>
    </row>
    <row r="10926" spans="1:1">
      <c r="A10926">
        <v>186694</v>
      </c>
    </row>
    <row r="10927" spans="1:1">
      <c r="A10927">
        <v>186708</v>
      </c>
    </row>
    <row r="10928" spans="1:1">
      <c r="A10928">
        <v>186716</v>
      </c>
    </row>
    <row r="10929" spans="1:1">
      <c r="A10929">
        <v>186724</v>
      </c>
    </row>
    <row r="10930" spans="1:1">
      <c r="A10930">
        <v>186732</v>
      </c>
    </row>
    <row r="10931" spans="1:1">
      <c r="A10931">
        <v>186740</v>
      </c>
    </row>
    <row r="10932" spans="1:1">
      <c r="A10932">
        <v>186759</v>
      </c>
    </row>
    <row r="10933" spans="1:1">
      <c r="A10933">
        <v>186767</v>
      </c>
    </row>
    <row r="10934" spans="1:1">
      <c r="A10934">
        <v>186775</v>
      </c>
    </row>
    <row r="10935" spans="1:1">
      <c r="A10935">
        <v>186783</v>
      </c>
    </row>
    <row r="10936" spans="1:1">
      <c r="A10936">
        <v>186813</v>
      </c>
    </row>
    <row r="10937" spans="1:1">
      <c r="A10937">
        <v>186821</v>
      </c>
    </row>
    <row r="10938" spans="1:1">
      <c r="A10938">
        <v>186830</v>
      </c>
    </row>
    <row r="10939" spans="1:1">
      <c r="A10939">
        <v>186848</v>
      </c>
    </row>
    <row r="10940" spans="1:1">
      <c r="A10940">
        <v>186872</v>
      </c>
    </row>
    <row r="10941" spans="1:1">
      <c r="A10941">
        <v>186880</v>
      </c>
    </row>
    <row r="10942" spans="1:1">
      <c r="A10942">
        <v>186899</v>
      </c>
    </row>
    <row r="10943" spans="1:1">
      <c r="A10943">
        <v>186902</v>
      </c>
    </row>
    <row r="10944" spans="1:1">
      <c r="A10944">
        <v>186929</v>
      </c>
    </row>
    <row r="10945" spans="1:1">
      <c r="A10945">
        <v>186937</v>
      </c>
    </row>
    <row r="10946" spans="1:1">
      <c r="A10946">
        <v>186945</v>
      </c>
    </row>
    <row r="10947" spans="1:1">
      <c r="A10947">
        <v>186953</v>
      </c>
    </row>
    <row r="10948" spans="1:1">
      <c r="A10948">
        <v>186961</v>
      </c>
    </row>
    <row r="10949" spans="1:1">
      <c r="A10949">
        <v>186970</v>
      </c>
    </row>
    <row r="10950" spans="1:1">
      <c r="A10950">
        <v>186988</v>
      </c>
    </row>
    <row r="10951" spans="1:1">
      <c r="A10951">
        <v>187003</v>
      </c>
    </row>
    <row r="10952" spans="1:1">
      <c r="A10952">
        <v>187127</v>
      </c>
    </row>
    <row r="10953" spans="1:1">
      <c r="A10953">
        <v>187135</v>
      </c>
    </row>
    <row r="10954" spans="1:1">
      <c r="A10954">
        <v>187143</v>
      </c>
    </row>
    <row r="10955" spans="1:1">
      <c r="A10955">
        <v>187186</v>
      </c>
    </row>
    <row r="10956" spans="1:1">
      <c r="A10956">
        <v>187194</v>
      </c>
    </row>
    <row r="10957" spans="1:1">
      <c r="A10957">
        <v>187208</v>
      </c>
    </row>
    <row r="10958" spans="1:1">
      <c r="A10958">
        <v>187240</v>
      </c>
    </row>
    <row r="10959" spans="1:1">
      <c r="A10959">
        <v>187267</v>
      </c>
    </row>
    <row r="10960" spans="1:1">
      <c r="A10960">
        <v>187275</v>
      </c>
    </row>
    <row r="10961" spans="1:1">
      <c r="A10961">
        <v>187291</v>
      </c>
    </row>
    <row r="10962" spans="1:1">
      <c r="A10962">
        <v>187305</v>
      </c>
    </row>
    <row r="10963" spans="1:1">
      <c r="A10963">
        <v>187313</v>
      </c>
    </row>
    <row r="10964" spans="1:1">
      <c r="A10964">
        <v>187321</v>
      </c>
    </row>
    <row r="10965" spans="1:1">
      <c r="A10965">
        <v>187330</v>
      </c>
    </row>
    <row r="10966" spans="1:1">
      <c r="A10966">
        <v>187348</v>
      </c>
    </row>
    <row r="10967" spans="1:1">
      <c r="A10967">
        <v>187356</v>
      </c>
    </row>
    <row r="10968" spans="1:1">
      <c r="A10968">
        <v>187364</v>
      </c>
    </row>
    <row r="10969" spans="1:1">
      <c r="A10969">
        <v>187372</v>
      </c>
    </row>
    <row r="10970" spans="1:1">
      <c r="A10970">
        <v>187402</v>
      </c>
    </row>
    <row r="10971" spans="1:1">
      <c r="A10971">
        <v>187410</v>
      </c>
    </row>
    <row r="10972" spans="1:1">
      <c r="A10972">
        <v>187429</v>
      </c>
    </row>
    <row r="10973" spans="1:1">
      <c r="A10973">
        <v>187437</v>
      </c>
    </row>
    <row r="10974" spans="1:1">
      <c r="A10974">
        <v>187461</v>
      </c>
    </row>
    <row r="10975" spans="1:1">
      <c r="A10975">
        <v>187488</v>
      </c>
    </row>
    <row r="10976" spans="1:1">
      <c r="A10976">
        <v>187496</v>
      </c>
    </row>
    <row r="10977" spans="1:1">
      <c r="A10977">
        <v>187500</v>
      </c>
    </row>
    <row r="10978" spans="1:1">
      <c r="A10978">
        <v>187518</v>
      </c>
    </row>
    <row r="10979" spans="1:1">
      <c r="A10979">
        <v>187526</v>
      </c>
    </row>
    <row r="10980" spans="1:1">
      <c r="A10980">
        <v>187534</v>
      </c>
    </row>
    <row r="10981" spans="1:1">
      <c r="A10981">
        <v>187550</v>
      </c>
    </row>
    <row r="10982" spans="1:1">
      <c r="A10982">
        <v>187569</v>
      </c>
    </row>
    <row r="10983" spans="1:1">
      <c r="A10983">
        <v>187577</v>
      </c>
    </row>
    <row r="10984" spans="1:1">
      <c r="A10984">
        <v>187593</v>
      </c>
    </row>
    <row r="10985" spans="1:1">
      <c r="A10985">
        <v>187607</v>
      </c>
    </row>
    <row r="10986" spans="1:1">
      <c r="A10986">
        <v>187623</v>
      </c>
    </row>
    <row r="10987" spans="1:1">
      <c r="A10987">
        <v>187631</v>
      </c>
    </row>
    <row r="10988" spans="1:1">
      <c r="A10988">
        <v>187640</v>
      </c>
    </row>
    <row r="10989" spans="1:1">
      <c r="A10989">
        <v>187658</v>
      </c>
    </row>
    <row r="10990" spans="1:1">
      <c r="A10990">
        <v>187666</v>
      </c>
    </row>
    <row r="10991" spans="1:1">
      <c r="A10991">
        <v>187674</v>
      </c>
    </row>
    <row r="10992" spans="1:1">
      <c r="A10992">
        <v>187690</v>
      </c>
    </row>
    <row r="10993" spans="1:1">
      <c r="A10993">
        <v>187704</v>
      </c>
    </row>
    <row r="10994" spans="1:1">
      <c r="A10994">
        <v>187739</v>
      </c>
    </row>
    <row r="10995" spans="1:1">
      <c r="A10995">
        <v>187755</v>
      </c>
    </row>
    <row r="10996" spans="1:1">
      <c r="A10996">
        <v>187763</v>
      </c>
    </row>
    <row r="10997" spans="1:1">
      <c r="A10997">
        <v>187780</v>
      </c>
    </row>
    <row r="10998" spans="1:1">
      <c r="A10998">
        <v>187844</v>
      </c>
    </row>
    <row r="10999" spans="1:1">
      <c r="A10999">
        <v>187895</v>
      </c>
    </row>
    <row r="11000" spans="1:1">
      <c r="A11000">
        <v>187917</v>
      </c>
    </row>
    <row r="11001" spans="1:1">
      <c r="A11001">
        <v>188000</v>
      </c>
    </row>
    <row r="11002" spans="1:1">
      <c r="A11002">
        <v>188026</v>
      </c>
    </row>
    <row r="11003" spans="1:1">
      <c r="A11003">
        <v>188107</v>
      </c>
    </row>
    <row r="11004" spans="1:1">
      <c r="A11004">
        <v>188115</v>
      </c>
    </row>
    <row r="11005" spans="1:1">
      <c r="A11005">
        <v>188123</v>
      </c>
    </row>
    <row r="11006" spans="1:1">
      <c r="A11006">
        <v>188271</v>
      </c>
    </row>
    <row r="11007" spans="1:1">
      <c r="A11007">
        <v>188280</v>
      </c>
    </row>
    <row r="11008" spans="1:1">
      <c r="A11008">
        <v>188310</v>
      </c>
    </row>
    <row r="11009" spans="1:1">
      <c r="A11009">
        <v>188360</v>
      </c>
    </row>
    <row r="11010" spans="1:1">
      <c r="A11010">
        <v>188409</v>
      </c>
    </row>
    <row r="11011" spans="1:1">
      <c r="A11011">
        <v>188425</v>
      </c>
    </row>
    <row r="11012" spans="1:1">
      <c r="A11012">
        <v>188433</v>
      </c>
    </row>
    <row r="11013" spans="1:1">
      <c r="A11013">
        <v>188468</v>
      </c>
    </row>
    <row r="11014" spans="1:1">
      <c r="A11014">
        <v>188476</v>
      </c>
    </row>
    <row r="11015" spans="1:1">
      <c r="A11015">
        <v>188565</v>
      </c>
    </row>
    <row r="11016" spans="1:1">
      <c r="A11016">
        <v>188573</v>
      </c>
    </row>
    <row r="11017" spans="1:1">
      <c r="A11017">
        <v>188581</v>
      </c>
    </row>
    <row r="11018" spans="1:1">
      <c r="A11018">
        <v>188611</v>
      </c>
    </row>
    <row r="11019" spans="1:1">
      <c r="A11019">
        <v>188620</v>
      </c>
    </row>
    <row r="11020" spans="1:1">
      <c r="A11020">
        <v>188654</v>
      </c>
    </row>
    <row r="11021" spans="1:1">
      <c r="A11021">
        <v>188670</v>
      </c>
    </row>
    <row r="11022" spans="1:1">
      <c r="A11022">
        <v>188697</v>
      </c>
    </row>
    <row r="11023" spans="1:1">
      <c r="A11023">
        <v>188700</v>
      </c>
    </row>
    <row r="11024" spans="1:1">
      <c r="A11024">
        <v>188719</v>
      </c>
    </row>
    <row r="11025" spans="1:1">
      <c r="A11025">
        <v>188727</v>
      </c>
    </row>
    <row r="11026" spans="1:1">
      <c r="A11026">
        <v>188735</v>
      </c>
    </row>
    <row r="11027" spans="1:1">
      <c r="A11027">
        <v>188743</v>
      </c>
    </row>
    <row r="11028" spans="1:1">
      <c r="A11028">
        <v>188751</v>
      </c>
    </row>
    <row r="11029" spans="1:1">
      <c r="A11029">
        <v>188760</v>
      </c>
    </row>
    <row r="11030" spans="1:1">
      <c r="A11030">
        <v>188778</v>
      </c>
    </row>
    <row r="11031" spans="1:1">
      <c r="A11031">
        <v>188786</v>
      </c>
    </row>
    <row r="11032" spans="1:1">
      <c r="A11032">
        <v>188794</v>
      </c>
    </row>
    <row r="11033" spans="1:1">
      <c r="A11033">
        <v>188808</v>
      </c>
    </row>
    <row r="11034" spans="1:1">
      <c r="A11034">
        <v>188832</v>
      </c>
    </row>
    <row r="11035" spans="1:1">
      <c r="A11035">
        <v>188875</v>
      </c>
    </row>
    <row r="11036" spans="1:1">
      <c r="A11036">
        <v>188883</v>
      </c>
    </row>
    <row r="11037" spans="1:1">
      <c r="A11037">
        <v>188930</v>
      </c>
    </row>
    <row r="11038" spans="1:1">
      <c r="A11038">
        <v>188956</v>
      </c>
    </row>
    <row r="11039" spans="1:1">
      <c r="A11039">
        <v>188972</v>
      </c>
    </row>
    <row r="11040" spans="1:1">
      <c r="A11040">
        <v>189006</v>
      </c>
    </row>
    <row r="11041" spans="1:1">
      <c r="A11041">
        <v>189057</v>
      </c>
    </row>
    <row r="11042" spans="1:1">
      <c r="A11042">
        <v>189065</v>
      </c>
    </row>
    <row r="11043" spans="1:1">
      <c r="A11043">
        <v>189073</v>
      </c>
    </row>
    <row r="11044" spans="1:1">
      <c r="A11044">
        <v>189081</v>
      </c>
    </row>
    <row r="11045" spans="1:1">
      <c r="A11045">
        <v>189090</v>
      </c>
    </row>
    <row r="11046" spans="1:1">
      <c r="A11046">
        <v>189103</v>
      </c>
    </row>
    <row r="11047" spans="1:1">
      <c r="A11047">
        <v>189111</v>
      </c>
    </row>
    <row r="11048" spans="1:1">
      <c r="A11048">
        <v>189120</v>
      </c>
    </row>
    <row r="11049" spans="1:1">
      <c r="A11049">
        <v>189138</v>
      </c>
    </row>
    <row r="11050" spans="1:1">
      <c r="A11050">
        <v>189146</v>
      </c>
    </row>
    <row r="11051" spans="1:1">
      <c r="A11051">
        <v>189154</v>
      </c>
    </row>
    <row r="11052" spans="1:1">
      <c r="A11052">
        <v>189162</v>
      </c>
    </row>
    <row r="11053" spans="1:1">
      <c r="A11053">
        <v>189170</v>
      </c>
    </row>
    <row r="11054" spans="1:1">
      <c r="A11054">
        <v>189189</v>
      </c>
    </row>
    <row r="11055" spans="1:1">
      <c r="A11055">
        <v>189197</v>
      </c>
    </row>
    <row r="11056" spans="1:1">
      <c r="A11056">
        <v>189200</v>
      </c>
    </row>
    <row r="11057" spans="1:1">
      <c r="A11057">
        <v>189219</v>
      </c>
    </row>
    <row r="11058" spans="1:1">
      <c r="A11058">
        <v>189316</v>
      </c>
    </row>
    <row r="11059" spans="1:1">
      <c r="A11059">
        <v>189340</v>
      </c>
    </row>
    <row r="11060" spans="1:1">
      <c r="A11060">
        <v>189391</v>
      </c>
    </row>
    <row r="11061" spans="1:1">
      <c r="A11061">
        <v>189421</v>
      </c>
    </row>
    <row r="11062" spans="1:1">
      <c r="A11062">
        <v>189464</v>
      </c>
    </row>
    <row r="11063" spans="1:1">
      <c r="A11063">
        <v>189480</v>
      </c>
    </row>
    <row r="11064" spans="1:1">
      <c r="A11064">
        <v>189499</v>
      </c>
    </row>
    <row r="11065" spans="1:1">
      <c r="A11065">
        <v>189502</v>
      </c>
    </row>
    <row r="11066" spans="1:1">
      <c r="A11066">
        <v>189510</v>
      </c>
    </row>
    <row r="11067" spans="1:1">
      <c r="A11067">
        <v>189553</v>
      </c>
    </row>
    <row r="11068" spans="1:1">
      <c r="A11068">
        <v>189600</v>
      </c>
    </row>
    <row r="11069" spans="1:1">
      <c r="A11069">
        <v>189677</v>
      </c>
    </row>
    <row r="11070" spans="1:1">
      <c r="A11070">
        <v>189766</v>
      </c>
    </row>
    <row r="11071" spans="1:1">
      <c r="A11071">
        <v>189774</v>
      </c>
    </row>
    <row r="11072" spans="1:1">
      <c r="A11072">
        <v>189790</v>
      </c>
    </row>
    <row r="11073" spans="1:1">
      <c r="A11073">
        <v>189804</v>
      </c>
    </row>
    <row r="11074" spans="1:1">
      <c r="A11074">
        <v>189812</v>
      </c>
    </row>
    <row r="11075" spans="1:1">
      <c r="A11075">
        <v>189820</v>
      </c>
    </row>
    <row r="11076" spans="1:1">
      <c r="A11076">
        <v>189839</v>
      </c>
    </row>
    <row r="11077" spans="1:1">
      <c r="A11077">
        <v>189847</v>
      </c>
    </row>
    <row r="11078" spans="1:1">
      <c r="A11078">
        <v>189855</v>
      </c>
    </row>
    <row r="11079" spans="1:1">
      <c r="A11079">
        <v>189863</v>
      </c>
    </row>
    <row r="11080" spans="1:1">
      <c r="A11080">
        <v>189871</v>
      </c>
    </row>
    <row r="11081" spans="1:1">
      <c r="A11081">
        <v>189880</v>
      </c>
    </row>
    <row r="11082" spans="1:1">
      <c r="A11082">
        <v>189898</v>
      </c>
    </row>
    <row r="11083" spans="1:1">
      <c r="A11083">
        <v>189901</v>
      </c>
    </row>
    <row r="11084" spans="1:1">
      <c r="A11084">
        <v>189910</v>
      </c>
    </row>
    <row r="11085" spans="1:1">
      <c r="A11085">
        <v>189928</v>
      </c>
    </row>
    <row r="11086" spans="1:1">
      <c r="A11086">
        <v>189936</v>
      </c>
    </row>
    <row r="11087" spans="1:1">
      <c r="A11087">
        <v>189944</v>
      </c>
    </row>
    <row r="11088" spans="1:1">
      <c r="A11088">
        <v>190004</v>
      </c>
    </row>
    <row r="11089" spans="1:1">
      <c r="A11089">
        <v>190012</v>
      </c>
    </row>
    <row r="11090" spans="1:1">
      <c r="A11090">
        <v>190225</v>
      </c>
    </row>
    <row r="11091" spans="1:1">
      <c r="A11091">
        <v>190268</v>
      </c>
    </row>
    <row r="11092" spans="1:1">
      <c r="A11092">
        <v>190292</v>
      </c>
    </row>
    <row r="11093" spans="1:1">
      <c r="A11093">
        <v>190306</v>
      </c>
    </row>
    <row r="11094" spans="1:1">
      <c r="A11094">
        <v>190314</v>
      </c>
    </row>
    <row r="11095" spans="1:1">
      <c r="A11095">
        <v>190322</v>
      </c>
    </row>
    <row r="11096" spans="1:1">
      <c r="A11096">
        <v>190330</v>
      </c>
    </row>
    <row r="11097" spans="1:1">
      <c r="A11097">
        <v>190349</v>
      </c>
    </row>
    <row r="11098" spans="1:1">
      <c r="A11098">
        <v>190357</v>
      </c>
    </row>
    <row r="11099" spans="1:1">
      <c r="A11099">
        <v>190365</v>
      </c>
    </row>
    <row r="11100" spans="1:1">
      <c r="A11100">
        <v>190373</v>
      </c>
    </row>
    <row r="11101" spans="1:1">
      <c r="A11101">
        <v>190381</v>
      </c>
    </row>
    <row r="11102" spans="1:1">
      <c r="A11102">
        <v>190390</v>
      </c>
    </row>
    <row r="11103" spans="1:1">
      <c r="A11103">
        <v>190403</v>
      </c>
    </row>
    <row r="11104" spans="1:1">
      <c r="A11104">
        <v>190411</v>
      </c>
    </row>
    <row r="11105" spans="1:1">
      <c r="A11105">
        <v>190420</v>
      </c>
    </row>
    <row r="11106" spans="1:1">
      <c r="A11106">
        <v>190438</v>
      </c>
    </row>
    <row r="11107" spans="1:1">
      <c r="A11107">
        <v>190446</v>
      </c>
    </row>
    <row r="11108" spans="1:1">
      <c r="A11108">
        <v>190454</v>
      </c>
    </row>
    <row r="11109" spans="1:1">
      <c r="A11109">
        <v>190462</v>
      </c>
    </row>
    <row r="11110" spans="1:1">
      <c r="A11110">
        <v>190470</v>
      </c>
    </row>
    <row r="11111" spans="1:1">
      <c r="A11111">
        <v>190489</v>
      </c>
    </row>
    <row r="11112" spans="1:1">
      <c r="A11112">
        <v>190497</v>
      </c>
    </row>
    <row r="11113" spans="1:1">
      <c r="A11113">
        <v>190500</v>
      </c>
    </row>
    <row r="11114" spans="1:1">
      <c r="A11114">
        <v>190543</v>
      </c>
    </row>
    <row r="11115" spans="1:1">
      <c r="A11115">
        <v>190632</v>
      </c>
    </row>
    <row r="11116" spans="1:1">
      <c r="A11116">
        <v>190675</v>
      </c>
    </row>
    <row r="11117" spans="1:1">
      <c r="A11117">
        <v>190691</v>
      </c>
    </row>
    <row r="11118" spans="1:1">
      <c r="A11118">
        <v>190705</v>
      </c>
    </row>
    <row r="11119" spans="1:1">
      <c r="A11119">
        <v>190748</v>
      </c>
    </row>
    <row r="11120" spans="1:1">
      <c r="A11120">
        <v>190799</v>
      </c>
    </row>
    <row r="11121" spans="1:1">
      <c r="A11121">
        <v>190802</v>
      </c>
    </row>
    <row r="11122" spans="1:1">
      <c r="A11122">
        <v>190810</v>
      </c>
    </row>
    <row r="11123" spans="1:1">
      <c r="A11123">
        <v>190900</v>
      </c>
    </row>
    <row r="11124" spans="1:1">
      <c r="A11124">
        <v>190918</v>
      </c>
    </row>
    <row r="11125" spans="1:1">
      <c r="A11125">
        <v>190942</v>
      </c>
    </row>
    <row r="11126" spans="1:1">
      <c r="A11126">
        <v>190977</v>
      </c>
    </row>
    <row r="11127" spans="1:1">
      <c r="A11127">
        <v>190993</v>
      </c>
    </row>
    <row r="11128" spans="1:1">
      <c r="A11128">
        <v>191019</v>
      </c>
    </row>
    <row r="11129" spans="1:1">
      <c r="A11129">
        <v>191060</v>
      </c>
    </row>
    <row r="11130" spans="1:1">
      <c r="A11130">
        <v>191078</v>
      </c>
    </row>
    <row r="11131" spans="1:1">
      <c r="A11131">
        <v>191094</v>
      </c>
    </row>
    <row r="11132" spans="1:1">
      <c r="A11132">
        <v>191108</v>
      </c>
    </row>
    <row r="11133" spans="1:1">
      <c r="A11133">
        <v>191124</v>
      </c>
    </row>
    <row r="11134" spans="1:1">
      <c r="A11134">
        <v>191132</v>
      </c>
    </row>
    <row r="11135" spans="1:1">
      <c r="A11135">
        <v>191159</v>
      </c>
    </row>
    <row r="11136" spans="1:1">
      <c r="A11136">
        <v>191167</v>
      </c>
    </row>
    <row r="11137" spans="1:1">
      <c r="A11137">
        <v>191213</v>
      </c>
    </row>
    <row r="11138" spans="1:1">
      <c r="A11138">
        <v>191221</v>
      </c>
    </row>
    <row r="11139" spans="1:1">
      <c r="A11139">
        <v>191230</v>
      </c>
    </row>
    <row r="11140" spans="1:1">
      <c r="A11140">
        <v>191264</v>
      </c>
    </row>
    <row r="11141" spans="1:1">
      <c r="A11141">
        <v>191272</v>
      </c>
    </row>
    <row r="11142" spans="1:1">
      <c r="A11142">
        <v>191280</v>
      </c>
    </row>
    <row r="11143" spans="1:1">
      <c r="A11143">
        <v>191299</v>
      </c>
    </row>
    <row r="11144" spans="1:1">
      <c r="A11144">
        <v>191302</v>
      </c>
    </row>
    <row r="11145" spans="1:1">
      <c r="A11145">
        <v>191400</v>
      </c>
    </row>
    <row r="11146" spans="1:1">
      <c r="A11146">
        <v>191418</v>
      </c>
    </row>
    <row r="11147" spans="1:1">
      <c r="A11147">
        <v>191426</v>
      </c>
    </row>
    <row r="11148" spans="1:1">
      <c r="A11148">
        <v>191434</v>
      </c>
    </row>
    <row r="11149" spans="1:1">
      <c r="A11149">
        <v>191612</v>
      </c>
    </row>
    <row r="11150" spans="1:1">
      <c r="A11150">
        <v>191680</v>
      </c>
    </row>
    <row r="11151" spans="1:1">
      <c r="A11151">
        <v>191752</v>
      </c>
    </row>
    <row r="11152" spans="1:1">
      <c r="A11152">
        <v>191779</v>
      </c>
    </row>
    <row r="11153" spans="1:1">
      <c r="A11153">
        <v>191787</v>
      </c>
    </row>
    <row r="11154" spans="1:1">
      <c r="A11154">
        <v>191795</v>
      </c>
    </row>
    <row r="11155" spans="1:1">
      <c r="A11155">
        <v>191817</v>
      </c>
    </row>
    <row r="11156" spans="1:1">
      <c r="A11156">
        <v>191825</v>
      </c>
    </row>
    <row r="11157" spans="1:1">
      <c r="A11157">
        <v>191868</v>
      </c>
    </row>
    <row r="11158" spans="1:1">
      <c r="A11158">
        <v>191922</v>
      </c>
    </row>
    <row r="11159" spans="1:1">
      <c r="A11159">
        <v>191973</v>
      </c>
    </row>
    <row r="11160" spans="1:1">
      <c r="A11160">
        <v>192007</v>
      </c>
    </row>
    <row r="11161" spans="1:1">
      <c r="A11161">
        <v>192015</v>
      </c>
    </row>
    <row r="11162" spans="1:1">
      <c r="A11162">
        <v>192040</v>
      </c>
    </row>
    <row r="11163" spans="1:1">
      <c r="A11163">
        <v>192058</v>
      </c>
    </row>
    <row r="11164" spans="1:1">
      <c r="A11164">
        <v>192066</v>
      </c>
    </row>
    <row r="11165" spans="1:1">
      <c r="A11165">
        <v>192074</v>
      </c>
    </row>
    <row r="11166" spans="1:1">
      <c r="A11166">
        <v>192082</v>
      </c>
    </row>
    <row r="11167" spans="1:1">
      <c r="A11167">
        <v>192112</v>
      </c>
    </row>
    <row r="11168" spans="1:1">
      <c r="A11168">
        <v>192120</v>
      </c>
    </row>
    <row r="11169" spans="1:1">
      <c r="A11169">
        <v>192139</v>
      </c>
    </row>
    <row r="11170" spans="1:1">
      <c r="A11170">
        <v>192147</v>
      </c>
    </row>
    <row r="11171" spans="1:1">
      <c r="A11171">
        <v>192155</v>
      </c>
    </row>
    <row r="11172" spans="1:1">
      <c r="A11172">
        <v>192163</v>
      </c>
    </row>
    <row r="11173" spans="1:1">
      <c r="A11173">
        <v>192171</v>
      </c>
    </row>
    <row r="11174" spans="1:1">
      <c r="A11174">
        <v>192180</v>
      </c>
    </row>
    <row r="11175" spans="1:1">
      <c r="A11175">
        <v>192198</v>
      </c>
    </row>
    <row r="11176" spans="1:1">
      <c r="A11176">
        <v>192201</v>
      </c>
    </row>
    <row r="11177" spans="1:1">
      <c r="A11177">
        <v>192210</v>
      </c>
    </row>
    <row r="11178" spans="1:1">
      <c r="A11178">
        <v>192228</v>
      </c>
    </row>
    <row r="11179" spans="1:1">
      <c r="A11179">
        <v>192236</v>
      </c>
    </row>
    <row r="11180" spans="1:1">
      <c r="A11180">
        <v>192244</v>
      </c>
    </row>
    <row r="11181" spans="1:1">
      <c r="A11181">
        <v>192252</v>
      </c>
    </row>
    <row r="11182" spans="1:1">
      <c r="A11182">
        <v>192260</v>
      </c>
    </row>
    <row r="11183" spans="1:1">
      <c r="A11183">
        <v>192279</v>
      </c>
    </row>
    <row r="11184" spans="1:1">
      <c r="A11184">
        <v>192287</v>
      </c>
    </row>
    <row r="11185" spans="1:1">
      <c r="A11185">
        <v>192295</v>
      </c>
    </row>
    <row r="11186" spans="1:1">
      <c r="A11186">
        <v>192309</v>
      </c>
    </row>
    <row r="11187" spans="1:1">
      <c r="A11187">
        <v>192317</v>
      </c>
    </row>
    <row r="11188" spans="1:1">
      <c r="A11188">
        <v>192325</v>
      </c>
    </row>
    <row r="11189" spans="1:1">
      <c r="A11189">
        <v>192333</v>
      </c>
    </row>
    <row r="11190" spans="1:1">
      <c r="A11190">
        <v>192341</v>
      </c>
    </row>
    <row r="11191" spans="1:1">
      <c r="A11191">
        <v>192350</v>
      </c>
    </row>
    <row r="11192" spans="1:1">
      <c r="A11192">
        <v>192368</v>
      </c>
    </row>
    <row r="11193" spans="1:1">
      <c r="A11193">
        <v>192376</v>
      </c>
    </row>
    <row r="11194" spans="1:1">
      <c r="A11194">
        <v>192384</v>
      </c>
    </row>
    <row r="11195" spans="1:1">
      <c r="A11195">
        <v>192392</v>
      </c>
    </row>
    <row r="11196" spans="1:1">
      <c r="A11196">
        <v>192406</v>
      </c>
    </row>
    <row r="11197" spans="1:1">
      <c r="A11197">
        <v>192414</v>
      </c>
    </row>
    <row r="11198" spans="1:1">
      <c r="A11198">
        <v>192422</v>
      </c>
    </row>
    <row r="11199" spans="1:1">
      <c r="A11199">
        <v>192430</v>
      </c>
    </row>
    <row r="11200" spans="1:1">
      <c r="A11200">
        <v>192449</v>
      </c>
    </row>
    <row r="11201" spans="1:1">
      <c r="A11201">
        <v>192457</v>
      </c>
    </row>
    <row r="11202" spans="1:1">
      <c r="A11202">
        <v>192465</v>
      </c>
    </row>
    <row r="11203" spans="1:1">
      <c r="A11203">
        <v>192473</v>
      </c>
    </row>
    <row r="11204" spans="1:1">
      <c r="A11204">
        <v>192481</v>
      </c>
    </row>
    <row r="11205" spans="1:1">
      <c r="A11205">
        <v>192490</v>
      </c>
    </row>
    <row r="11206" spans="1:1">
      <c r="A11206">
        <v>192503</v>
      </c>
    </row>
    <row r="11207" spans="1:1">
      <c r="A11207">
        <v>192511</v>
      </c>
    </row>
    <row r="11208" spans="1:1">
      <c r="A11208">
        <v>192562</v>
      </c>
    </row>
    <row r="11209" spans="1:1">
      <c r="A11209">
        <v>192589</v>
      </c>
    </row>
    <row r="11210" spans="1:1">
      <c r="A11210">
        <v>192597</v>
      </c>
    </row>
    <row r="11211" spans="1:1">
      <c r="A11211">
        <v>192600</v>
      </c>
    </row>
    <row r="11212" spans="1:1">
      <c r="A11212">
        <v>192619</v>
      </c>
    </row>
    <row r="11213" spans="1:1">
      <c r="A11213">
        <v>192627</v>
      </c>
    </row>
    <row r="11214" spans="1:1">
      <c r="A11214">
        <v>192635</v>
      </c>
    </row>
    <row r="11215" spans="1:1">
      <c r="A11215">
        <v>192643</v>
      </c>
    </row>
    <row r="11216" spans="1:1">
      <c r="A11216">
        <v>192651</v>
      </c>
    </row>
    <row r="11217" spans="1:1">
      <c r="A11217">
        <v>192660</v>
      </c>
    </row>
    <row r="11218" spans="1:1">
      <c r="A11218">
        <v>192678</v>
      </c>
    </row>
    <row r="11219" spans="1:1">
      <c r="A11219">
        <v>192767</v>
      </c>
    </row>
    <row r="11220" spans="1:1">
      <c r="A11220">
        <v>192775</v>
      </c>
    </row>
    <row r="11221" spans="1:1">
      <c r="A11221">
        <v>192791</v>
      </c>
    </row>
    <row r="11222" spans="1:1">
      <c r="A11222">
        <v>192856</v>
      </c>
    </row>
    <row r="11223" spans="1:1">
      <c r="A11223">
        <v>192864</v>
      </c>
    </row>
    <row r="11224" spans="1:1">
      <c r="A11224">
        <v>192872</v>
      </c>
    </row>
    <row r="11225" spans="1:1">
      <c r="A11225">
        <v>192899</v>
      </c>
    </row>
    <row r="11226" spans="1:1">
      <c r="A11226">
        <v>192902</v>
      </c>
    </row>
    <row r="11227" spans="1:1">
      <c r="A11227">
        <v>192953</v>
      </c>
    </row>
    <row r="11228" spans="1:1">
      <c r="A11228">
        <v>192970</v>
      </c>
    </row>
    <row r="11229" spans="1:1">
      <c r="A11229">
        <v>192988</v>
      </c>
    </row>
    <row r="11230" spans="1:1">
      <c r="A11230">
        <v>193186</v>
      </c>
    </row>
    <row r="11231" spans="1:1">
      <c r="A11231">
        <v>193208</v>
      </c>
    </row>
    <row r="11232" spans="1:1">
      <c r="A11232">
        <v>193216</v>
      </c>
    </row>
    <row r="11233" spans="1:1">
      <c r="A11233">
        <v>193240</v>
      </c>
    </row>
    <row r="11234" spans="1:1">
      <c r="A11234">
        <v>193259</v>
      </c>
    </row>
    <row r="11235" spans="1:1">
      <c r="A11235">
        <v>193267</v>
      </c>
    </row>
    <row r="11236" spans="1:1">
      <c r="A11236">
        <v>193275</v>
      </c>
    </row>
    <row r="11237" spans="1:1">
      <c r="A11237">
        <v>193380</v>
      </c>
    </row>
    <row r="11238" spans="1:1">
      <c r="A11238">
        <v>193399</v>
      </c>
    </row>
    <row r="11239" spans="1:1">
      <c r="A11239">
        <v>193437</v>
      </c>
    </row>
    <row r="11240" spans="1:1">
      <c r="A11240">
        <v>193470</v>
      </c>
    </row>
    <row r="11241" spans="1:1">
      <c r="A11241">
        <v>193496</v>
      </c>
    </row>
    <row r="11242" spans="1:1">
      <c r="A11242">
        <v>193607</v>
      </c>
    </row>
    <row r="11243" spans="1:1">
      <c r="A11243">
        <v>193682</v>
      </c>
    </row>
    <row r="11244" spans="1:1">
      <c r="A11244">
        <v>193704</v>
      </c>
    </row>
    <row r="11245" spans="1:1">
      <c r="A11245">
        <v>193755</v>
      </c>
    </row>
    <row r="11246" spans="1:1">
      <c r="A11246">
        <v>193763</v>
      </c>
    </row>
    <row r="11247" spans="1:1">
      <c r="A11247">
        <v>193771</v>
      </c>
    </row>
    <row r="11248" spans="1:1">
      <c r="A11248">
        <v>193780</v>
      </c>
    </row>
    <row r="11249" spans="1:1">
      <c r="A11249">
        <v>193941</v>
      </c>
    </row>
    <row r="11250" spans="1:1">
      <c r="A11250">
        <v>193976</v>
      </c>
    </row>
    <row r="11251" spans="1:1">
      <c r="A11251">
        <v>193992</v>
      </c>
    </row>
    <row r="11252" spans="1:1">
      <c r="A11252">
        <v>194042</v>
      </c>
    </row>
    <row r="11253" spans="1:1">
      <c r="A11253">
        <v>194247</v>
      </c>
    </row>
    <row r="11254" spans="1:1">
      <c r="A11254">
        <v>194255</v>
      </c>
    </row>
    <row r="11255" spans="1:1">
      <c r="A11255">
        <v>194298</v>
      </c>
    </row>
    <row r="11256" spans="1:1">
      <c r="A11256">
        <v>194409</v>
      </c>
    </row>
    <row r="11257" spans="1:1">
      <c r="A11257">
        <v>194425</v>
      </c>
    </row>
    <row r="11258" spans="1:1">
      <c r="A11258">
        <v>194450</v>
      </c>
    </row>
    <row r="11259" spans="1:1">
      <c r="A11259">
        <v>194468</v>
      </c>
    </row>
    <row r="11260" spans="1:1">
      <c r="A11260">
        <v>194476</v>
      </c>
    </row>
    <row r="11261" spans="1:1">
      <c r="A11261">
        <v>194484</v>
      </c>
    </row>
    <row r="11262" spans="1:1">
      <c r="A11262">
        <v>194492</v>
      </c>
    </row>
    <row r="11263" spans="1:1">
      <c r="A11263">
        <v>194514</v>
      </c>
    </row>
    <row r="11264" spans="1:1">
      <c r="A11264">
        <v>194581</v>
      </c>
    </row>
    <row r="11265" spans="1:1">
      <c r="A11265">
        <v>194638</v>
      </c>
    </row>
    <row r="11266" spans="1:1">
      <c r="A11266">
        <v>194735</v>
      </c>
    </row>
    <row r="11267" spans="1:1">
      <c r="A11267">
        <v>194778</v>
      </c>
    </row>
    <row r="11268" spans="1:1">
      <c r="A11268">
        <v>194794</v>
      </c>
    </row>
    <row r="11269" spans="1:1">
      <c r="A11269">
        <v>194832</v>
      </c>
    </row>
    <row r="11270" spans="1:1">
      <c r="A11270">
        <v>194840</v>
      </c>
    </row>
    <row r="11271" spans="1:1">
      <c r="A11271">
        <v>194875</v>
      </c>
    </row>
    <row r="11272" spans="1:1">
      <c r="A11272">
        <v>194891</v>
      </c>
    </row>
    <row r="11273" spans="1:1">
      <c r="A11273">
        <v>194956</v>
      </c>
    </row>
    <row r="11274" spans="1:1">
      <c r="A11274">
        <v>194964</v>
      </c>
    </row>
    <row r="11275" spans="1:1">
      <c r="A11275">
        <v>194972</v>
      </c>
    </row>
    <row r="11276" spans="1:1">
      <c r="A11276">
        <v>195006</v>
      </c>
    </row>
    <row r="11277" spans="1:1">
      <c r="A11277">
        <v>195170</v>
      </c>
    </row>
    <row r="11278" spans="1:1">
      <c r="A11278">
        <v>195189</v>
      </c>
    </row>
    <row r="11279" spans="1:1">
      <c r="A11279">
        <v>195197</v>
      </c>
    </row>
    <row r="11280" spans="1:1">
      <c r="A11280">
        <v>195278</v>
      </c>
    </row>
    <row r="11281" spans="1:1">
      <c r="A11281">
        <v>195286</v>
      </c>
    </row>
    <row r="11282" spans="1:1">
      <c r="A11282">
        <v>195294</v>
      </c>
    </row>
    <row r="11283" spans="1:1">
      <c r="A11283">
        <v>195308</v>
      </c>
    </row>
    <row r="11284" spans="1:1">
      <c r="A11284">
        <v>195316</v>
      </c>
    </row>
    <row r="11285" spans="1:1">
      <c r="A11285">
        <v>195324</v>
      </c>
    </row>
    <row r="11286" spans="1:1">
      <c r="A11286">
        <v>195332</v>
      </c>
    </row>
    <row r="11287" spans="1:1">
      <c r="A11287">
        <v>195340</v>
      </c>
    </row>
    <row r="11288" spans="1:1">
      <c r="A11288">
        <v>195359</v>
      </c>
    </row>
    <row r="11289" spans="1:1">
      <c r="A11289">
        <v>195367</v>
      </c>
    </row>
    <row r="11290" spans="1:1">
      <c r="A11290">
        <v>195375</v>
      </c>
    </row>
    <row r="11291" spans="1:1">
      <c r="A11291">
        <v>195413</v>
      </c>
    </row>
    <row r="11292" spans="1:1">
      <c r="A11292">
        <v>195472</v>
      </c>
    </row>
    <row r="11293" spans="1:1">
      <c r="A11293">
        <v>195480</v>
      </c>
    </row>
    <row r="11294" spans="1:1">
      <c r="A11294">
        <v>195499</v>
      </c>
    </row>
    <row r="11295" spans="1:1">
      <c r="A11295">
        <v>195502</v>
      </c>
    </row>
    <row r="11296" spans="1:1">
      <c r="A11296">
        <v>195537</v>
      </c>
    </row>
    <row r="11297" spans="1:1">
      <c r="A11297">
        <v>195553</v>
      </c>
    </row>
    <row r="11298" spans="1:1">
      <c r="A11298">
        <v>195561</v>
      </c>
    </row>
    <row r="11299" spans="1:1">
      <c r="A11299">
        <v>195618</v>
      </c>
    </row>
    <row r="11300" spans="1:1">
      <c r="A11300">
        <v>195626</v>
      </c>
    </row>
    <row r="11301" spans="1:1">
      <c r="A11301">
        <v>195634</v>
      </c>
    </row>
    <row r="11302" spans="1:1">
      <c r="A11302">
        <v>195642</v>
      </c>
    </row>
    <row r="11303" spans="1:1">
      <c r="A11303">
        <v>195650</v>
      </c>
    </row>
    <row r="11304" spans="1:1">
      <c r="A11304">
        <v>195669</v>
      </c>
    </row>
    <row r="11305" spans="1:1">
      <c r="A11305">
        <v>195677</v>
      </c>
    </row>
    <row r="11306" spans="1:1">
      <c r="A11306">
        <v>195685</v>
      </c>
    </row>
    <row r="11307" spans="1:1">
      <c r="A11307">
        <v>195782</v>
      </c>
    </row>
    <row r="11308" spans="1:1">
      <c r="A11308">
        <v>195790</v>
      </c>
    </row>
    <row r="11309" spans="1:1">
      <c r="A11309">
        <v>195804</v>
      </c>
    </row>
    <row r="11310" spans="1:1">
      <c r="A11310">
        <v>195812</v>
      </c>
    </row>
    <row r="11311" spans="1:1">
      <c r="A11311">
        <v>195820</v>
      </c>
    </row>
    <row r="11312" spans="1:1">
      <c r="A11312">
        <v>195839</v>
      </c>
    </row>
    <row r="11313" spans="1:1">
      <c r="A11313">
        <v>195871</v>
      </c>
    </row>
    <row r="11314" spans="1:1">
      <c r="A11314">
        <v>195880</v>
      </c>
    </row>
    <row r="11315" spans="1:1">
      <c r="A11315">
        <v>195901</v>
      </c>
    </row>
    <row r="11316" spans="1:1">
      <c r="A11316">
        <v>195910</v>
      </c>
    </row>
    <row r="11317" spans="1:1">
      <c r="A11317">
        <v>195928</v>
      </c>
    </row>
    <row r="11318" spans="1:1">
      <c r="A11318">
        <v>195936</v>
      </c>
    </row>
    <row r="11319" spans="1:1">
      <c r="A11319">
        <v>195944</v>
      </c>
    </row>
    <row r="11320" spans="1:1">
      <c r="A11320">
        <v>196002</v>
      </c>
    </row>
    <row r="11321" spans="1:1">
      <c r="A11321">
        <v>196045</v>
      </c>
    </row>
    <row r="11322" spans="1:1">
      <c r="A11322">
        <v>196070</v>
      </c>
    </row>
    <row r="11323" spans="1:1">
      <c r="A11323">
        <v>196100</v>
      </c>
    </row>
    <row r="11324" spans="1:1">
      <c r="A11324">
        <v>196142</v>
      </c>
    </row>
    <row r="11325" spans="1:1">
      <c r="A11325">
        <v>196185</v>
      </c>
    </row>
    <row r="11326" spans="1:1">
      <c r="A11326">
        <v>196240</v>
      </c>
    </row>
    <row r="11327" spans="1:1">
      <c r="A11327">
        <v>196258</v>
      </c>
    </row>
    <row r="11328" spans="1:1">
      <c r="A11328">
        <v>196266</v>
      </c>
    </row>
    <row r="11329" spans="1:1">
      <c r="A11329">
        <v>196274</v>
      </c>
    </row>
    <row r="11330" spans="1:1">
      <c r="A11330">
        <v>196282</v>
      </c>
    </row>
    <row r="11331" spans="1:1">
      <c r="A11331">
        <v>196290</v>
      </c>
    </row>
    <row r="11332" spans="1:1">
      <c r="A11332">
        <v>196304</v>
      </c>
    </row>
    <row r="11333" spans="1:1">
      <c r="A11333">
        <v>196312</v>
      </c>
    </row>
    <row r="11334" spans="1:1">
      <c r="A11334">
        <v>196320</v>
      </c>
    </row>
    <row r="11335" spans="1:1">
      <c r="A11335">
        <v>196339</v>
      </c>
    </row>
    <row r="11336" spans="1:1">
      <c r="A11336">
        <v>196355</v>
      </c>
    </row>
    <row r="11337" spans="1:1">
      <c r="A11337">
        <v>196410</v>
      </c>
    </row>
    <row r="11338" spans="1:1">
      <c r="A11338">
        <v>196436</v>
      </c>
    </row>
    <row r="11339" spans="1:1">
      <c r="A11339">
        <v>196452</v>
      </c>
    </row>
    <row r="11340" spans="1:1">
      <c r="A11340">
        <v>196495</v>
      </c>
    </row>
    <row r="11341" spans="1:1">
      <c r="A11341">
        <v>196509</v>
      </c>
    </row>
    <row r="11342" spans="1:1">
      <c r="A11342">
        <v>196517</v>
      </c>
    </row>
    <row r="11343" spans="1:1">
      <c r="A11343">
        <v>196525</v>
      </c>
    </row>
    <row r="11344" spans="1:1">
      <c r="A11344">
        <v>196533</v>
      </c>
    </row>
    <row r="11345" spans="1:1">
      <c r="A11345">
        <v>196541</v>
      </c>
    </row>
    <row r="11346" spans="1:1">
      <c r="A11346">
        <v>196550</v>
      </c>
    </row>
    <row r="11347" spans="1:1">
      <c r="A11347">
        <v>196568</v>
      </c>
    </row>
    <row r="11348" spans="1:1">
      <c r="A11348">
        <v>196576</v>
      </c>
    </row>
    <row r="11349" spans="1:1">
      <c r="A11349">
        <v>196584</v>
      </c>
    </row>
    <row r="11350" spans="1:1">
      <c r="A11350">
        <v>196592</v>
      </c>
    </row>
    <row r="11351" spans="1:1">
      <c r="A11351">
        <v>196630</v>
      </c>
    </row>
    <row r="11352" spans="1:1">
      <c r="A11352">
        <v>196673</v>
      </c>
    </row>
    <row r="11353" spans="1:1">
      <c r="A11353">
        <v>196681</v>
      </c>
    </row>
    <row r="11354" spans="1:1">
      <c r="A11354">
        <v>196690</v>
      </c>
    </row>
    <row r="11355" spans="1:1">
      <c r="A11355">
        <v>196711</v>
      </c>
    </row>
    <row r="11356" spans="1:1">
      <c r="A11356">
        <v>196762</v>
      </c>
    </row>
    <row r="11357" spans="1:1">
      <c r="A11357">
        <v>196819</v>
      </c>
    </row>
    <row r="11358" spans="1:1">
      <c r="A11358">
        <v>196835</v>
      </c>
    </row>
    <row r="11359" spans="1:1">
      <c r="A11359">
        <v>196843</v>
      </c>
    </row>
    <row r="11360" spans="1:1">
      <c r="A11360">
        <v>196886</v>
      </c>
    </row>
    <row r="11361" spans="1:1">
      <c r="A11361">
        <v>196916</v>
      </c>
    </row>
    <row r="11362" spans="1:1">
      <c r="A11362">
        <v>196924</v>
      </c>
    </row>
    <row r="11363" spans="1:1">
      <c r="A11363">
        <v>196959</v>
      </c>
    </row>
    <row r="11364" spans="1:1">
      <c r="A11364">
        <v>196967</v>
      </c>
    </row>
    <row r="11365" spans="1:1">
      <c r="A11365">
        <v>196975</v>
      </c>
    </row>
    <row r="11366" spans="1:1">
      <c r="A11366">
        <v>196983</v>
      </c>
    </row>
    <row r="11367" spans="1:1">
      <c r="A11367">
        <v>197017</v>
      </c>
    </row>
    <row r="11368" spans="1:1">
      <c r="A11368">
        <v>197025</v>
      </c>
    </row>
    <row r="11369" spans="1:1">
      <c r="A11369">
        <v>197050</v>
      </c>
    </row>
    <row r="11370" spans="1:1">
      <c r="A11370">
        <v>197068</v>
      </c>
    </row>
    <row r="11371" spans="1:1">
      <c r="A11371">
        <v>197114</v>
      </c>
    </row>
    <row r="11372" spans="1:1">
      <c r="A11372">
        <v>197122</v>
      </c>
    </row>
    <row r="11373" spans="1:1">
      <c r="A11373">
        <v>197130</v>
      </c>
    </row>
    <row r="11374" spans="1:1">
      <c r="A11374">
        <v>197173</v>
      </c>
    </row>
    <row r="11375" spans="1:1">
      <c r="A11375">
        <v>197181</v>
      </c>
    </row>
    <row r="11376" spans="1:1">
      <c r="A11376">
        <v>197190</v>
      </c>
    </row>
    <row r="11377" spans="1:1">
      <c r="A11377">
        <v>197203</v>
      </c>
    </row>
    <row r="11378" spans="1:1">
      <c r="A11378">
        <v>197211</v>
      </c>
    </row>
    <row r="11379" spans="1:1">
      <c r="A11379">
        <v>197220</v>
      </c>
    </row>
    <row r="11380" spans="1:1">
      <c r="A11380">
        <v>197238</v>
      </c>
    </row>
    <row r="11381" spans="1:1">
      <c r="A11381">
        <v>197335</v>
      </c>
    </row>
    <row r="11382" spans="1:1">
      <c r="A11382">
        <v>197424</v>
      </c>
    </row>
    <row r="11383" spans="1:1">
      <c r="A11383">
        <v>197440</v>
      </c>
    </row>
    <row r="11384" spans="1:1">
      <c r="A11384">
        <v>197459</v>
      </c>
    </row>
    <row r="11385" spans="1:1">
      <c r="A11385">
        <v>197483</v>
      </c>
    </row>
    <row r="11386" spans="1:1">
      <c r="A11386">
        <v>197505</v>
      </c>
    </row>
    <row r="11387" spans="1:1">
      <c r="A11387">
        <v>197513</v>
      </c>
    </row>
    <row r="11388" spans="1:1">
      <c r="A11388">
        <v>197599</v>
      </c>
    </row>
    <row r="11389" spans="1:1">
      <c r="A11389">
        <v>197629</v>
      </c>
    </row>
    <row r="11390" spans="1:1">
      <c r="A11390">
        <v>197637</v>
      </c>
    </row>
    <row r="11391" spans="1:1">
      <c r="A11391">
        <v>197645</v>
      </c>
    </row>
    <row r="11392" spans="1:1">
      <c r="A11392">
        <v>197653</v>
      </c>
    </row>
    <row r="11393" spans="1:1">
      <c r="A11393">
        <v>197670</v>
      </c>
    </row>
    <row r="11394" spans="1:1">
      <c r="A11394">
        <v>197688</v>
      </c>
    </row>
    <row r="11395" spans="1:1">
      <c r="A11395">
        <v>197696</v>
      </c>
    </row>
    <row r="11396" spans="1:1">
      <c r="A11396">
        <v>197700</v>
      </c>
    </row>
    <row r="11397" spans="1:1">
      <c r="A11397">
        <v>197718</v>
      </c>
    </row>
    <row r="11398" spans="1:1">
      <c r="A11398">
        <v>197726</v>
      </c>
    </row>
    <row r="11399" spans="1:1">
      <c r="A11399">
        <v>197734</v>
      </c>
    </row>
    <row r="11400" spans="1:1">
      <c r="A11400">
        <v>197742</v>
      </c>
    </row>
    <row r="11401" spans="1:1">
      <c r="A11401">
        <v>197750</v>
      </c>
    </row>
    <row r="11402" spans="1:1">
      <c r="A11402">
        <v>197769</v>
      </c>
    </row>
    <row r="11403" spans="1:1">
      <c r="A11403">
        <v>197785</v>
      </c>
    </row>
    <row r="11404" spans="1:1">
      <c r="A11404">
        <v>197807</v>
      </c>
    </row>
    <row r="11405" spans="1:1">
      <c r="A11405">
        <v>197815</v>
      </c>
    </row>
    <row r="11406" spans="1:1">
      <c r="A11406">
        <v>197823</v>
      </c>
    </row>
    <row r="11407" spans="1:1">
      <c r="A11407">
        <v>197831</v>
      </c>
    </row>
    <row r="11408" spans="1:1">
      <c r="A11408">
        <v>197858</v>
      </c>
    </row>
    <row r="11409" spans="1:1">
      <c r="A11409">
        <v>197874</v>
      </c>
    </row>
    <row r="11410" spans="1:1">
      <c r="A11410">
        <v>197882</v>
      </c>
    </row>
    <row r="11411" spans="1:1">
      <c r="A11411">
        <v>197890</v>
      </c>
    </row>
    <row r="11412" spans="1:1">
      <c r="A11412">
        <v>197904</v>
      </c>
    </row>
    <row r="11413" spans="1:1">
      <c r="A11413">
        <v>197912</v>
      </c>
    </row>
    <row r="11414" spans="1:1">
      <c r="A11414">
        <v>197920</v>
      </c>
    </row>
    <row r="11415" spans="1:1">
      <c r="A11415">
        <v>197939</v>
      </c>
    </row>
    <row r="11416" spans="1:1">
      <c r="A11416">
        <v>198005</v>
      </c>
    </row>
    <row r="11417" spans="1:1">
      <c r="A11417">
        <v>198013</v>
      </c>
    </row>
    <row r="11418" spans="1:1">
      <c r="A11418">
        <v>198072</v>
      </c>
    </row>
    <row r="11419" spans="1:1">
      <c r="A11419">
        <v>198099</v>
      </c>
    </row>
    <row r="11420" spans="1:1">
      <c r="A11420">
        <v>198129</v>
      </c>
    </row>
    <row r="11421" spans="1:1">
      <c r="A11421">
        <v>198161</v>
      </c>
    </row>
    <row r="11422" spans="1:1">
      <c r="A11422">
        <v>198170</v>
      </c>
    </row>
    <row r="11423" spans="1:1">
      <c r="A11423">
        <v>198188</v>
      </c>
    </row>
    <row r="11424" spans="1:1">
      <c r="A11424">
        <v>198196</v>
      </c>
    </row>
    <row r="11425" spans="1:1">
      <c r="A11425">
        <v>198200</v>
      </c>
    </row>
    <row r="11426" spans="1:1">
      <c r="A11426">
        <v>198226</v>
      </c>
    </row>
    <row r="11427" spans="1:1">
      <c r="A11427">
        <v>198277</v>
      </c>
    </row>
    <row r="11428" spans="1:1">
      <c r="A11428">
        <v>198285</v>
      </c>
    </row>
    <row r="11429" spans="1:1">
      <c r="A11429">
        <v>198293</v>
      </c>
    </row>
    <row r="11430" spans="1:1">
      <c r="A11430">
        <v>198358</v>
      </c>
    </row>
    <row r="11431" spans="1:1">
      <c r="A11431">
        <v>198420</v>
      </c>
    </row>
    <row r="11432" spans="1:1">
      <c r="A11432">
        <v>198480</v>
      </c>
    </row>
    <row r="11433" spans="1:1">
      <c r="A11433">
        <v>198498</v>
      </c>
    </row>
    <row r="11434" spans="1:1">
      <c r="A11434">
        <v>198501</v>
      </c>
    </row>
    <row r="11435" spans="1:1">
      <c r="A11435">
        <v>198510</v>
      </c>
    </row>
    <row r="11436" spans="1:1">
      <c r="A11436">
        <v>198528</v>
      </c>
    </row>
    <row r="11437" spans="1:1">
      <c r="A11437">
        <v>198633</v>
      </c>
    </row>
    <row r="11438" spans="1:1">
      <c r="A11438">
        <v>198692</v>
      </c>
    </row>
    <row r="11439" spans="1:1">
      <c r="A11439">
        <v>198781</v>
      </c>
    </row>
    <row r="11440" spans="1:1">
      <c r="A11440">
        <v>198820</v>
      </c>
    </row>
    <row r="11441" spans="1:1">
      <c r="A11441">
        <v>198854</v>
      </c>
    </row>
    <row r="11442" spans="1:1">
      <c r="A11442">
        <v>198862</v>
      </c>
    </row>
    <row r="11443" spans="1:1">
      <c r="A11443">
        <v>198900</v>
      </c>
    </row>
    <row r="11444" spans="1:1">
      <c r="A11444">
        <v>198935</v>
      </c>
    </row>
    <row r="11445" spans="1:1">
      <c r="A11445">
        <v>199010</v>
      </c>
    </row>
    <row r="11446" spans="1:1">
      <c r="A11446">
        <v>199028</v>
      </c>
    </row>
    <row r="11447" spans="1:1">
      <c r="A11447">
        <v>199044</v>
      </c>
    </row>
    <row r="11448" spans="1:1">
      <c r="A11448">
        <v>199133</v>
      </c>
    </row>
    <row r="11449" spans="1:1">
      <c r="A11449">
        <v>199257</v>
      </c>
    </row>
    <row r="11450" spans="1:1">
      <c r="A11450">
        <v>199265</v>
      </c>
    </row>
    <row r="11451" spans="1:1">
      <c r="A11451">
        <v>199273</v>
      </c>
    </row>
    <row r="11452" spans="1:1">
      <c r="A11452">
        <v>199281</v>
      </c>
    </row>
    <row r="11453" spans="1:1">
      <c r="A11453">
        <v>199290</v>
      </c>
    </row>
    <row r="11454" spans="1:1">
      <c r="A11454">
        <v>199303</v>
      </c>
    </row>
    <row r="11455" spans="1:1">
      <c r="A11455">
        <v>199311</v>
      </c>
    </row>
    <row r="11456" spans="1:1">
      <c r="A11456">
        <v>199320</v>
      </c>
    </row>
    <row r="11457" spans="1:1">
      <c r="A11457">
        <v>199354</v>
      </c>
    </row>
    <row r="11458" spans="1:1">
      <c r="A11458">
        <v>199389</v>
      </c>
    </row>
    <row r="11459" spans="1:1">
      <c r="A11459">
        <v>199397</v>
      </c>
    </row>
    <row r="11460" spans="1:1">
      <c r="A11460">
        <v>199400</v>
      </c>
    </row>
    <row r="11461" spans="1:1">
      <c r="A11461">
        <v>199419</v>
      </c>
    </row>
    <row r="11462" spans="1:1">
      <c r="A11462">
        <v>199737</v>
      </c>
    </row>
    <row r="11463" spans="1:1">
      <c r="A11463">
        <v>199753</v>
      </c>
    </row>
    <row r="11464" spans="1:1">
      <c r="A11464">
        <v>199761</v>
      </c>
    </row>
    <row r="11465" spans="1:1">
      <c r="A11465">
        <v>199818</v>
      </c>
    </row>
    <row r="11466" spans="1:1">
      <c r="A11466">
        <v>199923</v>
      </c>
    </row>
    <row r="11467" spans="1:1">
      <c r="A11467">
        <v>199931</v>
      </c>
    </row>
    <row r="11468" spans="1:1">
      <c r="A11468">
        <v>199940</v>
      </c>
    </row>
    <row r="11469" spans="1:1">
      <c r="A11469">
        <v>199966</v>
      </c>
    </row>
    <row r="11470" spans="1:1">
      <c r="A11470">
        <v>199974</v>
      </c>
    </row>
    <row r="11471" spans="1:1">
      <c r="A11471">
        <v>199982</v>
      </c>
    </row>
    <row r="11472" spans="1:1">
      <c r="A11472">
        <v>199990</v>
      </c>
    </row>
    <row r="11473" spans="1:1">
      <c r="A11473">
        <v>200000</v>
      </c>
    </row>
    <row r="11474" spans="1:1">
      <c r="A11474">
        <v>200018</v>
      </c>
    </row>
    <row r="11475" spans="1:1">
      <c r="A11475">
        <v>200034</v>
      </c>
    </row>
    <row r="11476" spans="1:1">
      <c r="A11476">
        <v>200107</v>
      </c>
    </row>
    <row r="11477" spans="1:1">
      <c r="A11477">
        <v>200131</v>
      </c>
    </row>
    <row r="11478" spans="1:1">
      <c r="A11478">
        <v>200140</v>
      </c>
    </row>
    <row r="11479" spans="1:1">
      <c r="A11479">
        <v>200166</v>
      </c>
    </row>
    <row r="11480" spans="1:1">
      <c r="A11480">
        <v>200190</v>
      </c>
    </row>
    <row r="11481" spans="1:1">
      <c r="A11481">
        <v>200220</v>
      </c>
    </row>
    <row r="11482" spans="1:1">
      <c r="A11482">
        <v>200239</v>
      </c>
    </row>
    <row r="11483" spans="1:1">
      <c r="A11483">
        <v>200255</v>
      </c>
    </row>
    <row r="11484" spans="1:1">
      <c r="A11484">
        <v>200328</v>
      </c>
    </row>
    <row r="11485" spans="1:1">
      <c r="A11485">
        <v>200409</v>
      </c>
    </row>
    <row r="11486" spans="1:1">
      <c r="A11486">
        <v>200492</v>
      </c>
    </row>
    <row r="11487" spans="1:1">
      <c r="A11487">
        <v>200514</v>
      </c>
    </row>
    <row r="11488" spans="1:1">
      <c r="A11488">
        <v>200522</v>
      </c>
    </row>
    <row r="11489" spans="1:1">
      <c r="A11489">
        <v>200530</v>
      </c>
    </row>
    <row r="11490" spans="1:1">
      <c r="A11490">
        <v>200549</v>
      </c>
    </row>
    <row r="11491" spans="1:1">
      <c r="A11491">
        <v>200557</v>
      </c>
    </row>
    <row r="11492" spans="1:1">
      <c r="A11492">
        <v>200565</v>
      </c>
    </row>
    <row r="11493" spans="1:1">
      <c r="A11493">
        <v>200573</v>
      </c>
    </row>
    <row r="11494" spans="1:1">
      <c r="A11494">
        <v>200581</v>
      </c>
    </row>
    <row r="11495" spans="1:1">
      <c r="A11495">
        <v>200590</v>
      </c>
    </row>
    <row r="11496" spans="1:1">
      <c r="A11496">
        <v>200840</v>
      </c>
    </row>
    <row r="11497" spans="1:1">
      <c r="A11497">
        <v>200859</v>
      </c>
    </row>
    <row r="11498" spans="1:1">
      <c r="A11498">
        <v>200867</v>
      </c>
    </row>
    <row r="11499" spans="1:1">
      <c r="A11499">
        <v>200905</v>
      </c>
    </row>
    <row r="11500" spans="1:1">
      <c r="A11500">
        <v>200972</v>
      </c>
    </row>
    <row r="11501" spans="1:1">
      <c r="A11501">
        <v>200980</v>
      </c>
    </row>
    <row r="11502" spans="1:1">
      <c r="A11502">
        <v>200999</v>
      </c>
    </row>
    <row r="11503" spans="1:1">
      <c r="A11503">
        <v>201006</v>
      </c>
    </row>
    <row r="11504" spans="1:1">
      <c r="A11504">
        <v>201014</v>
      </c>
    </row>
    <row r="11505" spans="1:1">
      <c r="A11505">
        <v>201022</v>
      </c>
    </row>
    <row r="11506" spans="1:1">
      <c r="A11506">
        <v>201030</v>
      </c>
    </row>
    <row r="11507" spans="1:1">
      <c r="A11507">
        <v>201049</v>
      </c>
    </row>
    <row r="11508" spans="1:1">
      <c r="A11508">
        <v>201057</v>
      </c>
    </row>
    <row r="11509" spans="1:1">
      <c r="A11509">
        <v>201065</v>
      </c>
    </row>
    <row r="11510" spans="1:1">
      <c r="A11510">
        <v>201073</v>
      </c>
    </row>
    <row r="11511" spans="1:1">
      <c r="A11511">
        <v>201081</v>
      </c>
    </row>
    <row r="11512" spans="1:1">
      <c r="A11512">
        <v>201090</v>
      </c>
    </row>
    <row r="11513" spans="1:1">
      <c r="A11513">
        <v>201103</v>
      </c>
    </row>
    <row r="11514" spans="1:1">
      <c r="A11514">
        <v>201111</v>
      </c>
    </row>
    <row r="11515" spans="1:1">
      <c r="A11515">
        <v>201120</v>
      </c>
    </row>
    <row r="11516" spans="1:1">
      <c r="A11516">
        <v>201138</v>
      </c>
    </row>
    <row r="11517" spans="1:1">
      <c r="A11517">
        <v>201146</v>
      </c>
    </row>
    <row r="11518" spans="1:1">
      <c r="A11518">
        <v>201154</v>
      </c>
    </row>
    <row r="11519" spans="1:1">
      <c r="A11519">
        <v>201162</v>
      </c>
    </row>
    <row r="11520" spans="1:1">
      <c r="A11520">
        <v>201170</v>
      </c>
    </row>
    <row r="11521" spans="1:1">
      <c r="A11521">
        <v>201189</v>
      </c>
    </row>
    <row r="11522" spans="1:1">
      <c r="A11522">
        <v>201197</v>
      </c>
    </row>
    <row r="11523" spans="1:1">
      <c r="A11523">
        <v>201260</v>
      </c>
    </row>
    <row r="11524" spans="1:1">
      <c r="A11524">
        <v>201286</v>
      </c>
    </row>
    <row r="11525" spans="1:1">
      <c r="A11525">
        <v>201375</v>
      </c>
    </row>
    <row r="11526" spans="1:1">
      <c r="A11526">
        <v>201383</v>
      </c>
    </row>
    <row r="11527" spans="1:1">
      <c r="A11527">
        <v>201448</v>
      </c>
    </row>
    <row r="11528" spans="1:1">
      <c r="A11528">
        <v>201588</v>
      </c>
    </row>
    <row r="11529" spans="1:1">
      <c r="A11529">
        <v>201626</v>
      </c>
    </row>
    <row r="11530" spans="1:1">
      <c r="A11530">
        <v>201634</v>
      </c>
    </row>
    <row r="11531" spans="1:1">
      <c r="A11531">
        <v>201650</v>
      </c>
    </row>
    <row r="11532" spans="1:1">
      <c r="A11532">
        <v>201677</v>
      </c>
    </row>
    <row r="11533" spans="1:1">
      <c r="A11533">
        <v>201707</v>
      </c>
    </row>
    <row r="11534" spans="1:1">
      <c r="A11534">
        <v>201715</v>
      </c>
    </row>
    <row r="11535" spans="1:1">
      <c r="A11535">
        <v>201731</v>
      </c>
    </row>
    <row r="11536" spans="1:1">
      <c r="A11536">
        <v>201782</v>
      </c>
    </row>
    <row r="11537" spans="1:1">
      <c r="A11537">
        <v>201847</v>
      </c>
    </row>
    <row r="11538" spans="1:1">
      <c r="A11538">
        <v>201855</v>
      </c>
    </row>
    <row r="11539" spans="1:1">
      <c r="A11539">
        <v>201863</v>
      </c>
    </row>
    <row r="11540" spans="1:1">
      <c r="A11540">
        <v>201871</v>
      </c>
    </row>
    <row r="11541" spans="1:1">
      <c r="A11541">
        <v>201880</v>
      </c>
    </row>
    <row r="11542" spans="1:1">
      <c r="A11542">
        <v>201898</v>
      </c>
    </row>
    <row r="11543" spans="1:1">
      <c r="A11543">
        <v>201901</v>
      </c>
    </row>
    <row r="11544" spans="1:1">
      <c r="A11544">
        <v>201910</v>
      </c>
    </row>
    <row r="11545" spans="1:1">
      <c r="A11545">
        <v>201928</v>
      </c>
    </row>
    <row r="11546" spans="1:1">
      <c r="A11546">
        <v>201936</v>
      </c>
    </row>
    <row r="11547" spans="1:1">
      <c r="A11547">
        <v>201944</v>
      </c>
    </row>
    <row r="11548" spans="1:1">
      <c r="A11548">
        <v>201952</v>
      </c>
    </row>
    <row r="11549" spans="1:1">
      <c r="A11549">
        <v>201960</v>
      </c>
    </row>
    <row r="11550" spans="1:1">
      <c r="A11550">
        <v>201979</v>
      </c>
    </row>
    <row r="11551" spans="1:1">
      <c r="A11551">
        <v>201987</v>
      </c>
    </row>
    <row r="11552" spans="1:1">
      <c r="A11552">
        <v>202010</v>
      </c>
    </row>
    <row r="11553" spans="1:1">
      <c r="A11553">
        <v>202029</v>
      </c>
    </row>
    <row r="11554" spans="1:1">
      <c r="A11554">
        <v>202127</v>
      </c>
    </row>
    <row r="11555" spans="1:1">
      <c r="A11555">
        <v>202276</v>
      </c>
    </row>
    <row r="11556" spans="1:1">
      <c r="A11556">
        <v>202292</v>
      </c>
    </row>
    <row r="11557" spans="1:1">
      <c r="A11557">
        <v>202341</v>
      </c>
    </row>
    <row r="11558" spans="1:1">
      <c r="A11558">
        <v>202375</v>
      </c>
    </row>
    <row r="11559" spans="1:1">
      <c r="A11559">
        <v>202490</v>
      </c>
    </row>
    <row r="11560" spans="1:1">
      <c r="A11560">
        <v>202507</v>
      </c>
    </row>
    <row r="11561" spans="1:1">
      <c r="A11561">
        <v>202549</v>
      </c>
    </row>
    <row r="11562" spans="1:1">
      <c r="A11562">
        <v>202557</v>
      </c>
    </row>
    <row r="11563" spans="1:1">
      <c r="A11563">
        <v>202573</v>
      </c>
    </row>
    <row r="11564" spans="1:1">
      <c r="A11564">
        <v>202606</v>
      </c>
    </row>
    <row r="11565" spans="1:1">
      <c r="A11565">
        <v>202614</v>
      </c>
    </row>
    <row r="11566" spans="1:1">
      <c r="A11566">
        <v>202630</v>
      </c>
    </row>
    <row r="11567" spans="1:1">
      <c r="A11567">
        <v>202650</v>
      </c>
    </row>
    <row r="11568" spans="1:1">
      <c r="A11568">
        <v>202713</v>
      </c>
    </row>
    <row r="11569" spans="1:1">
      <c r="A11569">
        <v>202721</v>
      </c>
    </row>
    <row r="11570" spans="1:1">
      <c r="A11570">
        <v>202739</v>
      </c>
    </row>
    <row r="11571" spans="1:1">
      <c r="A11571">
        <v>202771</v>
      </c>
    </row>
    <row r="11572" spans="1:1">
      <c r="A11572">
        <v>202789</v>
      </c>
    </row>
    <row r="11573" spans="1:1">
      <c r="A11573">
        <v>202804</v>
      </c>
    </row>
    <row r="11574" spans="1:1">
      <c r="A11574">
        <v>202820</v>
      </c>
    </row>
    <row r="11575" spans="1:1">
      <c r="A11575">
        <v>202838</v>
      </c>
    </row>
    <row r="11576" spans="1:1">
      <c r="A11576">
        <v>202862</v>
      </c>
    </row>
    <row r="11577" spans="1:1">
      <c r="A11577">
        <v>202870</v>
      </c>
    </row>
    <row r="11578" spans="1:1">
      <c r="A11578">
        <v>202888</v>
      </c>
    </row>
    <row r="11579" spans="1:1">
      <c r="A11579">
        <v>202929</v>
      </c>
    </row>
    <row r="11580" spans="1:1">
      <c r="A11580">
        <v>202937</v>
      </c>
    </row>
    <row r="11581" spans="1:1">
      <c r="A11581">
        <v>202979</v>
      </c>
    </row>
    <row r="11582" spans="1:1">
      <c r="A11582">
        <v>203117</v>
      </c>
    </row>
    <row r="11583" spans="1:1">
      <c r="A11583">
        <v>203159</v>
      </c>
    </row>
    <row r="11584" spans="1:1">
      <c r="A11584">
        <v>203167</v>
      </c>
    </row>
    <row r="11585" spans="1:1">
      <c r="A11585">
        <v>203175</v>
      </c>
    </row>
    <row r="11586" spans="1:1">
      <c r="A11586">
        <v>203224</v>
      </c>
    </row>
    <row r="11587" spans="1:1">
      <c r="A11587">
        <v>203258</v>
      </c>
    </row>
    <row r="11588" spans="1:1">
      <c r="A11588">
        <v>203266</v>
      </c>
    </row>
    <row r="11589" spans="1:1">
      <c r="A11589">
        <v>203282</v>
      </c>
    </row>
    <row r="11590" spans="1:1">
      <c r="A11590">
        <v>203307</v>
      </c>
    </row>
    <row r="11591" spans="1:1">
      <c r="A11591">
        <v>203315</v>
      </c>
    </row>
    <row r="11592" spans="1:1">
      <c r="A11592">
        <v>203357</v>
      </c>
    </row>
    <row r="11593" spans="1:1">
      <c r="A11593">
        <v>203360</v>
      </c>
    </row>
    <row r="11594" spans="1:1">
      <c r="A11594">
        <v>203378</v>
      </c>
    </row>
    <row r="11595" spans="1:1">
      <c r="A11595">
        <v>203521</v>
      </c>
    </row>
    <row r="11596" spans="1:1">
      <c r="A11596">
        <v>203599</v>
      </c>
    </row>
    <row r="11597" spans="1:1">
      <c r="A11597">
        <v>203670</v>
      </c>
    </row>
    <row r="11598" spans="1:1">
      <c r="A11598">
        <v>203700</v>
      </c>
    </row>
    <row r="11599" spans="1:1">
      <c r="A11599">
        <v>203742</v>
      </c>
    </row>
    <row r="11600" spans="1:1">
      <c r="A11600">
        <v>204056</v>
      </c>
    </row>
    <row r="11601" spans="1:1">
      <c r="A11601">
        <v>204099</v>
      </c>
    </row>
    <row r="11602" spans="1:1">
      <c r="A11602">
        <v>204218</v>
      </c>
    </row>
    <row r="11603" spans="1:1">
      <c r="A11603">
        <v>204285</v>
      </c>
    </row>
    <row r="11604" spans="1:1">
      <c r="A11604">
        <v>204307</v>
      </c>
    </row>
    <row r="11605" spans="1:1">
      <c r="A11605">
        <v>204617</v>
      </c>
    </row>
    <row r="11606" spans="1:1">
      <c r="A11606">
        <v>204650</v>
      </c>
    </row>
    <row r="11607" spans="1:1">
      <c r="A11607">
        <v>204803</v>
      </c>
    </row>
    <row r="11608" spans="1:1">
      <c r="A11608">
        <v>204846</v>
      </c>
    </row>
    <row r="11609" spans="1:1">
      <c r="A11609">
        <v>205273</v>
      </c>
    </row>
    <row r="11610" spans="1:1">
      <c r="A11610">
        <v>205320</v>
      </c>
    </row>
    <row r="11611" spans="1:1">
      <c r="A11611">
        <v>205389</v>
      </c>
    </row>
    <row r="11612" spans="1:1">
      <c r="A11612">
        <v>205397</v>
      </c>
    </row>
    <row r="11613" spans="1:1">
      <c r="A11613">
        <v>205443</v>
      </c>
    </row>
    <row r="11614" spans="1:1">
      <c r="A11614">
        <v>205451</v>
      </c>
    </row>
    <row r="11615" spans="1:1">
      <c r="A11615">
        <v>205460</v>
      </c>
    </row>
    <row r="11616" spans="1:1">
      <c r="A11616">
        <v>205478</v>
      </c>
    </row>
    <row r="11617" spans="1:1">
      <c r="A11617">
        <v>205486</v>
      </c>
    </row>
    <row r="11618" spans="1:1">
      <c r="A11618">
        <v>205494</v>
      </c>
    </row>
    <row r="11619" spans="1:1">
      <c r="A11619">
        <v>205508</v>
      </c>
    </row>
    <row r="11620" spans="1:1">
      <c r="A11620">
        <v>205729</v>
      </c>
    </row>
    <row r="11621" spans="1:1">
      <c r="A11621">
        <v>205737</v>
      </c>
    </row>
    <row r="11622" spans="1:1">
      <c r="A11622">
        <v>205745</v>
      </c>
    </row>
    <row r="11623" spans="1:1">
      <c r="A11623">
        <v>205761</v>
      </c>
    </row>
    <row r="11624" spans="1:1">
      <c r="A11624">
        <v>205770</v>
      </c>
    </row>
    <row r="11625" spans="1:1">
      <c r="A11625">
        <v>205788</v>
      </c>
    </row>
    <row r="11626" spans="1:1">
      <c r="A11626">
        <v>205796</v>
      </c>
    </row>
    <row r="11627" spans="1:1">
      <c r="A11627">
        <v>205800</v>
      </c>
    </row>
    <row r="11628" spans="1:1">
      <c r="A11628">
        <v>205818</v>
      </c>
    </row>
    <row r="11629" spans="1:1">
      <c r="A11629">
        <v>205834</v>
      </c>
    </row>
    <row r="11630" spans="1:1">
      <c r="A11630">
        <v>205842</v>
      </c>
    </row>
    <row r="11631" spans="1:1">
      <c r="A11631">
        <v>205877</v>
      </c>
    </row>
    <row r="11632" spans="1:1">
      <c r="A11632">
        <v>205885</v>
      </c>
    </row>
    <row r="11633" spans="1:1">
      <c r="A11633">
        <v>206202</v>
      </c>
    </row>
    <row r="11634" spans="1:1">
      <c r="A11634">
        <v>206393</v>
      </c>
    </row>
    <row r="11635" spans="1:1">
      <c r="A11635">
        <v>206407</v>
      </c>
    </row>
    <row r="11636" spans="1:1">
      <c r="A11636">
        <v>206474</v>
      </c>
    </row>
    <row r="11637" spans="1:1">
      <c r="A11637">
        <v>206660</v>
      </c>
    </row>
    <row r="11638" spans="1:1">
      <c r="A11638">
        <v>206687</v>
      </c>
    </row>
    <row r="11639" spans="1:1">
      <c r="A11639">
        <v>206695</v>
      </c>
    </row>
    <row r="11640" spans="1:1">
      <c r="A11640">
        <v>206709</v>
      </c>
    </row>
    <row r="11641" spans="1:1">
      <c r="A11641">
        <v>206717</v>
      </c>
    </row>
    <row r="11642" spans="1:1">
      <c r="A11642">
        <v>206733</v>
      </c>
    </row>
    <row r="11643" spans="1:1">
      <c r="A11643">
        <v>206784</v>
      </c>
    </row>
    <row r="11644" spans="1:1">
      <c r="A11644">
        <v>206911</v>
      </c>
    </row>
    <row r="11645" spans="1:1">
      <c r="A11645">
        <v>206920</v>
      </c>
    </row>
    <row r="11646" spans="1:1">
      <c r="A11646">
        <v>206938</v>
      </c>
    </row>
    <row r="11647" spans="1:1">
      <c r="A11647">
        <v>206946</v>
      </c>
    </row>
    <row r="11648" spans="1:1">
      <c r="A11648">
        <v>206954</v>
      </c>
    </row>
    <row r="11649" spans="1:1">
      <c r="A11649">
        <v>206962</v>
      </c>
    </row>
    <row r="11650" spans="1:1">
      <c r="A11650">
        <v>206997</v>
      </c>
    </row>
    <row r="11651" spans="1:1">
      <c r="A11651">
        <v>207012</v>
      </c>
    </row>
    <row r="11652" spans="1:1">
      <c r="A11652">
        <v>207020</v>
      </c>
    </row>
    <row r="11653" spans="1:1">
      <c r="A11653">
        <v>207047</v>
      </c>
    </row>
    <row r="11654" spans="1:1">
      <c r="A11654">
        <v>207098</v>
      </c>
    </row>
    <row r="11655" spans="1:1">
      <c r="A11655">
        <v>207110</v>
      </c>
    </row>
    <row r="11656" spans="1:1">
      <c r="A11656">
        <v>207179</v>
      </c>
    </row>
    <row r="11657" spans="1:1">
      <c r="A11657">
        <v>207411</v>
      </c>
    </row>
    <row r="11658" spans="1:1">
      <c r="A11658">
        <v>207551</v>
      </c>
    </row>
    <row r="11659" spans="1:1">
      <c r="A11659">
        <v>207616</v>
      </c>
    </row>
    <row r="11660" spans="1:1">
      <c r="A11660">
        <v>207705</v>
      </c>
    </row>
    <row r="11661" spans="1:1">
      <c r="A11661">
        <v>207756</v>
      </c>
    </row>
    <row r="11662" spans="1:1">
      <c r="A11662">
        <v>207772</v>
      </c>
    </row>
    <row r="11663" spans="1:1">
      <c r="A11663">
        <v>207942</v>
      </c>
    </row>
    <row r="11664" spans="1:1">
      <c r="A11664">
        <v>208035</v>
      </c>
    </row>
    <row r="11665" spans="1:1">
      <c r="A11665">
        <v>208051</v>
      </c>
    </row>
    <row r="11666" spans="1:1">
      <c r="A11666">
        <v>208167</v>
      </c>
    </row>
    <row r="11667" spans="1:1">
      <c r="A11667">
        <v>208175</v>
      </c>
    </row>
    <row r="11668" spans="1:1">
      <c r="A11668">
        <v>208523</v>
      </c>
    </row>
    <row r="11669" spans="1:1">
      <c r="A11669">
        <v>208590</v>
      </c>
    </row>
    <row r="11670" spans="1:1">
      <c r="A11670">
        <v>208671</v>
      </c>
    </row>
    <row r="11671" spans="1:1">
      <c r="A11671">
        <v>208884</v>
      </c>
    </row>
    <row r="11672" spans="1:1">
      <c r="A11672">
        <v>208981</v>
      </c>
    </row>
    <row r="11673" spans="1:1">
      <c r="A11673">
        <v>209082</v>
      </c>
    </row>
    <row r="11674" spans="1:1">
      <c r="A11674">
        <v>209090</v>
      </c>
    </row>
    <row r="11675" spans="1:1">
      <c r="A11675">
        <v>209104</v>
      </c>
    </row>
    <row r="11676" spans="1:1">
      <c r="A11676">
        <v>209112</v>
      </c>
    </row>
    <row r="11677" spans="1:1">
      <c r="A11677">
        <v>209120</v>
      </c>
    </row>
    <row r="11678" spans="1:1">
      <c r="A11678">
        <v>209139</v>
      </c>
    </row>
    <row r="11679" spans="1:1">
      <c r="A11679">
        <v>209147</v>
      </c>
    </row>
    <row r="11680" spans="1:1">
      <c r="A11680">
        <v>209163</v>
      </c>
    </row>
    <row r="11681" spans="1:1">
      <c r="A11681">
        <v>209171</v>
      </c>
    </row>
    <row r="11682" spans="1:1">
      <c r="A11682">
        <v>209180</v>
      </c>
    </row>
    <row r="11683" spans="1:1">
      <c r="A11683">
        <v>209198</v>
      </c>
    </row>
    <row r="11684" spans="1:1">
      <c r="A11684">
        <v>209201</v>
      </c>
    </row>
    <row r="11685" spans="1:1">
      <c r="A11685">
        <v>209210</v>
      </c>
    </row>
    <row r="11686" spans="1:1">
      <c r="A11686">
        <v>209228</v>
      </c>
    </row>
    <row r="11687" spans="1:1">
      <c r="A11687">
        <v>209236</v>
      </c>
    </row>
    <row r="11688" spans="1:1">
      <c r="A11688">
        <v>209252</v>
      </c>
    </row>
    <row r="11689" spans="1:1">
      <c r="A11689">
        <v>209260</v>
      </c>
    </row>
    <row r="11690" spans="1:1">
      <c r="A11690">
        <v>209279</v>
      </c>
    </row>
    <row r="11691" spans="1:1">
      <c r="A11691">
        <v>209287</v>
      </c>
    </row>
    <row r="11692" spans="1:1">
      <c r="A11692">
        <v>209295</v>
      </c>
    </row>
    <row r="11693" spans="1:1">
      <c r="A11693">
        <v>209309</v>
      </c>
    </row>
    <row r="11694" spans="1:1">
      <c r="A11694">
        <v>209317</v>
      </c>
    </row>
    <row r="11695" spans="1:1">
      <c r="A11695">
        <v>209325</v>
      </c>
    </row>
    <row r="11696" spans="1:1">
      <c r="A11696">
        <v>209341</v>
      </c>
    </row>
    <row r="11697" spans="1:1">
      <c r="A11697">
        <v>209350</v>
      </c>
    </row>
    <row r="11698" spans="1:1">
      <c r="A11698">
        <v>209805</v>
      </c>
    </row>
    <row r="11699" spans="1:1">
      <c r="A11699">
        <v>209910</v>
      </c>
    </row>
    <row r="11700" spans="1:1">
      <c r="A11700">
        <v>209953</v>
      </c>
    </row>
    <row r="11701" spans="1:1">
      <c r="A11701">
        <v>209988</v>
      </c>
    </row>
    <row r="11702" spans="1:1">
      <c r="A11702">
        <v>209996</v>
      </c>
    </row>
    <row r="11703" spans="1:1">
      <c r="A11703">
        <v>210021</v>
      </c>
    </row>
    <row r="11704" spans="1:1">
      <c r="A11704">
        <v>210188</v>
      </c>
    </row>
    <row r="11705" spans="1:1">
      <c r="A11705">
        <v>210323</v>
      </c>
    </row>
    <row r="11706" spans="1:1">
      <c r="A11706">
        <v>210340</v>
      </c>
    </row>
    <row r="11707" spans="1:1">
      <c r="A11707">
        <v>210374</v>
      </c>
    </row>
    <row r="11708" spans="1:1">
      <c r="A11708">
        <v>210404</v>
      </c>
    </row>
    <row r="11709" spans="1:1">
      <c r="A11709">
        <v>210420</v>
      </c>
    </row>
    <row r="11710" spans="1:1">
      <c r="A11710">
        <v>210439</v>
      </c>
    </row>
    <row r="11711" spans="1:1">
      <c r="A11711">
        <v>210625</v>
      </c>
    </row>
    <row r="11712" spans="1:1">
      <c r="A11712">
        <v>210633</v>
      </c>
    </row>
    <row r="11713" spans="1:1">
      <c r="A11713">
        <v>210641</v>
      </c>
    </row>
    <row r="11714" spans="1:1">
      <c r="A11714">
        <v>210650</v>
      </c>
    </row>
    <row r="11715" spans="1:1">
      <c r="A11715">
        <v>212300</v>
      </c>
    </row>
    <row r="11716" spans="1:1">
      <c r="A11716">
        <v>212415</v>
      </c>
    </row>
    <row r="11717" spans="1:1">
      <c r="A11717">
        <v>212512</v>
      </c>
    </row>
    <row r="11718" spans="1:1">
      <c r="A11718">
        <v>212563</v>
      </c>
    </row>
    <row r="11719" spans="1:1">
      <c r="A11719">
        <v>212652</v>
      </c>
    </row>
    <row r="11720" spans="1:1">
      <c r="A11720">
        <v>212695</v>
      </c>
    </row>
    <row r="11721" spans="1:1">
      <c r="A11721">
        <v>212725</v>
      </c>
    </row>
    <row r="11722" spans="1:1">
      <c r="A11722">
        <v>213314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9"/>
  <sheetViews>
    <sheetView workbookViewId="0">
      <selection activeCell="B19" sqref="B19"/>
    </sheetView>
  </sheetViews>
  <sheetFormatPr defaultRowHeight="15"/>
  <cols>
    <col min="1" max="1" width="61.42578125" bestFit="1" customWidth="1"/>
    <col min="2" max="2" width="13.85546875" customWidth="1"/>
  </cols>
  <sheetData>
    <row r="1" spans="1:2" ht="18.75">
      <c r="A1" s="111" t="s">
        <v>904</v>
      </c>
      <c r="B1" s="111"/>
    </row>
    <row r="3" spans="1:2" ht="18.75">
      <c r="A3" s="48" t="s">
        <v>10</v>
      </c>
      <c r="B3" s="48">
        <f>COUNTIF('VALORES MENSAIS'!G:G,'TT SECRETARIAS'!A3)</f>
        <v>1</v>
      </c>
    </row>
    <row r="4" spans="1:2" ht="18.75">
      <c r="A4" s="48" t="s">
        <v>13</v>
      </c>
      <c r="B4" s="48">
        <f>COUNTIF('VALORES MENSAIS'!G:G,'TT SECRETARIAS'!A4)</f>
        <v>1</v>
      </c>
    </row>
    <row r="5" spans="1:2" ht="18.75">
      <c r="A5" s="48" t="s">
        <v>16</v>
      </c>
      <c r="B5" s="48">
        <f>COUNTIF('VALORES MENSAIS'!G:G,'TT SECRETARIAS'!A5)</f>
        <v>4</v>
      </c>
    </row>
    <row r="6" spans="1:2" ht="18.75">
      <c r="A6" s="48" t="s">
        <v>24</v>
      </c>
      <c r="B6" s="48">
        <f>COUNTIF('VALORES MENSAIS'!G:G,'TT SECRETARIAS'!A6)</f>
        <v>30</v>
      </c>
    </row>
    <row r="7" spans="1:2" ht="18.75">
      <c r="A7" s="48" t="s">
        <v>62</v>
      </c>
      <c r="B7" s="48">
        <f>COUNTIF('VALORES MENSAIS'!G:G,'TT SECRETARIAS'!A7)</f>
        <v>6</v>
      </c>
    </row>
    <row r="8" spans="1:2" ht="18.75">
      <c r="A8" s="48" t="s">
        <v>72</v>
      </c>
      <c r="B8" s="48">
        <f>COUNTIF('VALORES MENSAIS'!G:G,'TT SECRETARIAS'!A8)</f>
        <v>4</v>
      </c>
    </row>
    <row r="9" spans="1:2" ht="18.75">
      <c r="A9" s="48" t="s">
        <v>77</v>
      </c>
      <c r="B9" s="48">
        <f>COUNTIF('VALORES MENSAIS'!G:G,'TT SECRETARIAS'!A9)</f>
        <v>17</v>
      </c>
    </row>
    <row r="10" spans="1:2" ht="18.75">
      <c r="A10" s="48" t="s">
        <v>99</v>
      </c>
      <c r="B10" s="48">
        <f>COUNTIF('VALORES MENSAIS'!G:G,'TT SECRETARIAS'!A10)</f>
        <v>322</v>
      </c>
    </row>
    <row r="11" spans="1:2" ht="18.75">
      <c r="A11" s="48" t="s">
        <v>890</v>
      </c>
      <c r="B11" s="48">
        <f>COUNTIF('VALORES MENSAIS'!G:G,'TT SECRETARIAS'!A11)</f>
        <v>1</v>
      </c>
    </row>
    <row r="12" spans="1:2" ht="18.75">
      <c r="A12" s="48" t="s">
        <v>421</v>
      </c>
      <c r="B12" s="48">
        <f>COUNTIF('VALORES MENSAIS'!G:G,'TT SECRETARIAS'!A12)</f>
        <v>21</v>
      </c>
    </row>
    <row r="13" spans="1:2" ht="18.75">
      <c r="A13" s="48" t="s">
        <v>446</v>
      </c>
      <c r="B13" s="48">
        <f>COUNTIF('VALORES MENSAIS'!G:G,'TT SECRETARIAS'!A13)</f>
        <v>210</v>
      </c>
    </row>
    <row r="14" spans="1:2" ht="18.75">
      <c r="A14" s="48" t="s">
        <v>665</v>
      </c>
      <c r="B14" s="48">
        <f>COUNTIF('VALORES MENSAIS'!G:G,'TT SECRETARIAS'!A14)</f>
        <v>8</v>
      </c>
    </row>
    <row r="15" spans="1:2" ht="18.75">
      <c r="A15" s="48" t="s">
        <v>674</v>
      </c>
      <c r="B15" s="48">
        <f>COUNTIF('VALORES MENSAIS'!G:G,'TT SECRETARIAS'!A15)</f>
        <v>46</v>
      </c>
    </row>
    <row r="16" spans="1:2" ht="18.75">
      <c r="A16" s="49" t="s">
        <v>725</v>
      </c>
      <c r="B16" s="48">
        <f>COUNTIF('VALORES MENSAIS'!G:G,'TT SECRETARIAS'!A16)</f>
        <v>3</v>
      </c>
    </row>
    <row r="17" spans="1:2" ht="18.75">
      <c r="A17" s="48" t="s">
        <v>729</v>
      </c>
      <c r="B17" s="48">
        <f>COUNTIF('VALORES MENSAIS'!G:G,'TT SECRETARIAS'!A17)</f>
        <v>56</v>
      </c>
    </row>
    <row r="18" spans="1:2" ht="18.75">
      <c r="A18" s="48" t="s">
        <v>788</v>
      </c>
      <c r="B18" s="48">
        <f>COUNTIF('VALORES MENSAIS'!G:G,'TT SECRETARIAS'!A18)</f>
        <v>2</v>
      </c>
    </row>
    <row r="19" spans="1:2" ht="18.75">
      <c r="A19" s="48" t="s">
        <v>903</v>
      </c>
      <c r="B19" s="48">
        <f>SUM(B3:B18)</f>
        <v>732</v>
      </c>
    </row>
  </sheetData>
  <sortState ref="A1:B873">
    <sortCondition ref="B1:B873"/>
  </sortState>
  <mergeCells count="1">
    <mergeCell ref="A1:B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R11" sqref="R11"/>
    </sheetView>
  </sheetViews>
  <sheetFormatPr defaultRowHeight="15"/>
  <sheetData/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opLeftCell="A7" workbookViewId="0"/>
  </sheetViews>
  <sheetFormatPr defaultRowHeight="15"/>
  <sheetData/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F24"/>
  <sheetViews>
    <sheetView workbookViewId="0">
      <selection activeCell="C7" sqref="C7"/>
    </sheetView>
  </sheetViews>
  <sheetFormatPr defaultColWidth="43.7109375" defaultRowHeight="15"/>
  <cols>
    <col min="1" max="1" width="46.7109375" bestFit="1" customWidth="1"/>
    <col min="2" max="2" width="8.7109375" bestFit="1" customWidth="1"/>
    <col min="3" max="4" width="13.85546875" style="27" bestFit="1" customWidth="1"/>
    <col min="5" max="6" width="13.85546875" bestFit="1" customWidth="1"/>
  </cols>
  <sheetData>
    <row r="2" spans="1:6" ht="15.75" thickBot="1">
      <c r="A2" s="16"/>
      <c r="B2" s="16"/>
    </row>
    <row r="3" spans="1:6" ht="16.5" thickTop="1" thickBot="1">
      <c r="A3" s="112" t="s">
        <v>919</v>
      </c>
      <c r="B3" s="113"/>
      <c r="C3" s="114"/>
      <c r="D3" s="114"/>
      <c r="E3" s="114"/>
      <c r="F3" s="115"/>
    </row>
    <row r="4" spans="1:6" ht="15.75" thickTop="1">
      <c r="A4" s="58" t="s">
        <v>928</v>
      </c>
      <c r="B4" s="58" t="s">
        <v>923</v>
      </c>
      <c r="C4" s="57" t="s">
        <v>920</v>
      </c>
      <c r="D4" s="57" t="s">
        <v>921</v>
      </c>
      <c r="E4" s="58" t="s">
        <v>926</v>
      </c>
      <c r="F4" s="58" t="s">
        <v>926</v>
      </c>
    </row>
    <row r="5" spans="1:6">
      <c r="A5" s="59"/>
      <c r="B5" s="59"/>
      <c r="C5" s="60"/>
      <c r="D5" s="60"/>
      <c r="E5" s="59" t="s">
        <v>924</v>
      </c>
      <c r="F5" s="59" t="s">
        <v>924</v>
      </c>
    </row>
    <row r="6" spans="1:6" ht="15.75" thickBot="1">
      <c r="A6" s="61"/>
      <c r="B6" s="61"/>
      <c r="C6" s="62"/>
      <c r="D6" s="62"/>
      <c r="E6" s="61" t="s">
        <v>925</v>
      </c>
      <c r="F6" s="61" t="s">
        <v>927</v>
      </c>
    </row>
    <row r="7" spans="1:6" ht="15.75" thickTop="1">
      <c r="A7" s="69" t="s">
        <v>10</v>
      </c>
      <c r="B7" s="70">
        <f>SUMIFS('VALORES MENSAIS'!$U:$U,'VALORES MENSAIS'!$G:$G,Q.AP.SEC.FUNC!A7)</f>
        <v>1</v>
      </c>
      <c r="C7" s="71">
        <f>SUMIFS('VALORES MENSAIS'!AB:AB,'VALORES MENSAIS'!G:G,Q.AP.SEC.FUNC!A7)</f>
        <v>3082.2582999943133</v>
      </c>
      <c r="D7" s="71">
        <f>SUMIFS('VALORES MENSAIS'!AF:AF,'VALORES MENSAIS'!G:G,Q.AP.SEC.FUNC!A7)</f>
        <v>3943.5475000000001</v>
      </c>
      <c r="E7" s="72">
        <f>C7-D7</f>
        <v>-861.28920000568678</v>
      </c>
      <c r="F7" s="73">
        <f>C7</f>
        <v>3082.2582999943133</v>
      </c>
    </row>
    <row r="8" spans="1:6">
      <c r="A8" s="74" t="s">
        <v>13</v>
      </c>
      <c r="B8" s="3">
        <f>SUMIFS('VALORES MENSAIS'!$U:$U,'VALORES MENSAIS'!$G:$G,Q.AP.SEC.FUNC!A8)</f>
        <v>1</v>
      </c>
      <c r="C8" s="5">
        <f>SUMIFS('VALORES MENSAIS'!AB:AB,'VALORES MENSAIS'!G:G,Q.AP.SEC.FUNC!A8)</f>
        <v>4063.7827111031734</v>
      </c>
      <c r="D8" s="5">
        <f>SUMIFS('VALORES MENSAIS'!AF:AF,'VALORES MENSAIS'!G:G,Q.AP.SEC.FUNC!A8)</f>
        <v>876.30266666666671</v>
      </c>
      <c r="E8" s="75">
        <f t="shared" ref="E8:E22" si="0">C8-D8</f>
        <v>3187.4800444365064</v>
      </c>
      <c r="F8" s="76">
        <f t="shared" ref="F8:F22" si="1">C8</f>
        <v>4063.7827111031734</v>
      </c>
    </row>
    <row r="9" spans="1:6">
      <c r="A9" s="74" t="s">
        <v>16</v>
      </c>
      <c r="B9" s="3">
        <f>SUMIFS('VALORES MENSAIS'!$U:$U,'VALORES MENSAIS'!$G:$G,Q.AP.SEC.FUNC!A9)</f>
        <v>4</v>
      </c>
      <c r="C9" s="5">
        <f>SUMIFS('VALORES MENSAIS'!AB:AB,'VALORES MENSAIS'!G:G,Q.AP.SEC.FUNC!A9)</f>
        <v>33670.823822151084</v>
      </c>
      <c r="D9" s="5">
        <f>SUMIFS('VALORES MENSAIS'!AF:AF,'VALORES MENSAIS'!G:G,Q.AP.SEC.FUNC!A9)</f>
        <v>7617.34</v>
      </c>
      <c r="E9" s="75">
        <f t="shared" si="0"/>
        <v>26053.483822151084</v>
      </c>
      <c r="F9" s="76">
        <f t="shared" si="1"/>
        <v>33670.823822151084</v>
      </c>
    </row>
    <row r="10" spans="1:6">
      <c r="A10" s="74" t="s">
        <v>24</v>
      </c>
      <c r="B10" s="3">
        <f>SUMIFS('VALORES MENSAIS'!$U:$U,'VALORES MENSAIS'!$G:$G,Q.AP.SEC.FUNC!A10)</f>
        <v>30</v>
      </c>
      <c r="C10" s="5">
        <f>SUMIFS('VALORES MENSAIS'!AB:AB,'VALORES MENSAIS'!G:G,Q.AP.SEC.FUNC!A10)</f>
        <v>154636.9200996898</v>
      </c>
      <c r="D10" s="5">
        <f>SUMIFS('VALORES MENSAIS'!AF:AF,'VALORES MENSAIS'!G:G,Q.AP.SEC.FUNC!A10)</f>
        <v>48467.778583333333</v>
      </c>
      <c r="E10" s="75">
        <f t="shared" si="0"/>
        <v>106169.14151635647</v>
      </c>
      <c r="F10" s="76">
        <f t="shared" si="1"/>
        <v>154636.9200996898</v>
      </c>
    </row>
    <row r="11" spans="1:6">
      <c r="A11" s="74" t="s">
        <v>62</v>
      </c>
      <c r="B11" s="3">
        <f>SUMIFS('VALORES MENSAIS'!$U:$U,'VALORES MENSAIS'!$G:$G,Q.AP.SEC.FUNC!A11)</f>
        <v>6</v>
      </c>
      <c r="C11" s="5">
        <f>SUMIFS('VALORES MENSAIS'!AB:AB,'VALORES MENSAIS'!G:G,Q.AP.SEC.FUNC!A11)</f>
        <v>30900.276566604454</v>
      </c>
      <c r="D11" s="5">
        <f>SUMIFS('VALORES MENSAIS'!AF:AF,'VALORES MENSAIS'!G:G,Q.AP.SEC.FUNC!A11)</f>
        <v>6118.8775000000005</v>
      </c>
      <c r="E11" s="75">
        <f t="shared" si="0"/>
        <v>24781.399066604456</v>
      </c>
      <c r="F11" s="76">
        <f t="shared" si="1"/>
        <v>30900.276566604454</v>
      </c>
    </row>
    <row r="12" spans="1:6">
      <c r="A12" s="74" t="s">
        <v>72</v>
      </c>
      <c r="B12" s="3">
        <f>SUMIFS('VALORES MENSAIS'!$U:$U,'VALORES MENSAIS'!$G:$G,Q.AP.SEC.FUNC!A12)</f>
        <v>4</v>
      </c>
      <c r="C12" s="5">
        <f>SUMIFS('VALORES MENSAIS'!AB:AB,'VALORES MENSAIS'!G:G,Q.AP.SEC.FUNC!A12)</f>
        <v>20547.963833291731</v>
      </c>
      <c r="D12" s="5">
        <f>SUMIFS('VALORES MENSAIS'!AF:AF,'VALORES MENSAIS'!G:G,Q.AP.SEC.FUNC!A12)</f>
        <v>4122.0108333333337</v>
      </c>
      <c r="E12" s="75">
        <f t="shared" si="0"/>
        <v>16425.952999958397</v>
      </c>
      <c r="F12" s="76">
        <f t="shared" si="1"/>
        <v>20547.963833291731</v>
      </c>
    </row>
    <row r="13" spans="1:6">
      <c r="A13" s="74" t="s">
        <v>77</v>
      </c>
      <c r="B13" s="3">
        <f>SUMIFS('VALORES MENSAIS'!$U:$U,'VALORES MENSAIS'!$G:$G,Q.AP.SEC.FUNC!A13)</f>
        <v>17</v>
      </c>
      <c r="C13" s="5">
        <f>SUMIFS('VALORES MENSAIS'!AB:AB,'VALORES MENSAIS'!G:G,Q.AP.SEC.FUNC!A13)</f>
        <v>119124.76035530762</v>
      </c>
      <c r="D13" s="5">
        <f>SUMIFS('VALORES MENSAIS'!AF:AF,'VALORES MENSAIS'!G:G,Q.AP.SEC.FUNC!A13)</f>
        <v>27050.364333333335</v>
      </c>
      <c r="E13" s="75">
        <f t="shared" si="0"/>
        <v>92074.396021974288</v>
      </c>
      <c r="F13" s="76">
        <f t="shared" si="1"/>
        <v>119124.76035530762</v>
      </c>
    </row>
    <row r="14" spans="1:6">
      <c r="A14" s="74" t="s">
        <v>99</v>
      </c>
      <c r="B14" s="3">
        <f>SUMIFS('VALORES MENSAIS'!$U:$U,'VALORES MENSAIS'!$G:$G,Q.AP.SEC.FUNC!A14)</f>
        <v>322</v>
      </c>
      <c r="C14" s="5">
        <f>SUMIFS('VALORES MENSAIS'!AB:AB,'VALORES MENSAIS'!G:G,Q.AP.SEC.FUNC!A14)</f>
        <v>1558899.6009746727</v>
      </c>
      <c r="D14" s="5">
        <f>SUMIFS('VALORES MENSAIS'!AF:AF,'VALORES MENSAIS'!G:G,Q.AP.SEC.FUNC!A14)</f>
        <v>415220.71841666667</v>
      </c>
      <c r="E14" s="75">
        <f t="shared" si="0"/>
        <v>1143678.8825580061</v>
      </c>
      <c r="F14" s="76">
        <f t="shared" si="1"/>
        <v>1558899.6009746727</v>
      </c>
    </row>
    <row r="15" spans="1:6">
      <c r="A15" s="74" t="s">
        <v>890</v>
      </c>
      <c r="B15" s="3">
        <f>SUMIFS('VALORES MENSAIS'!$U:$U,'VALORES MENSAIS'!$G:$G,Q.AP.SEC.FUNC!A15)</f>
        <v>1</v>
      </c>
      <c r="C15" s="5">
        <f>SUMIFS('VALORES MENSAIS'!AB:AB,'VALORES MENSAIS'!G:G,Q.AP.SEC.FUNC!A15)</f>
        <v>3280.9131999944116</v>
      </c>
      <c r="D15" s="5">
        <f>SUMIFS('VALORES MENSAIS'!AF:AF,'VALORES MENSAIS'!G:G,Q.AP.SEC.FUNC!A15)</f>
        <v>976.91200000000003</v>
      </c>
      <c r="E15" s="75">
        <f t="shared" si="0"/>
        <v>2304.0011999944118</v>
      </c>
      <c r="F15" s="76">
        <f t="shared" si="1"/>
        <v>3280.9131999944116</v>
      </c>
    </row>
    <row r="16" spans="1:6">
      <c r="A16" s="74" t="s">
        <v>421</v>
      </c>
      <c r="B16" s="3">
        <f>SUMIFS('VALORES MENSAIS'!$U:$U,'VALORES MENSAIS'!$G:$G,Q.AP.SEC.FUNC!A16)</f>
        <v>21</v>
      </c>
      <c r="C16" s="5">
        <f>SUMIFS('VALORES MENSAIS'!AB:AB,'VALORES MENSAIS'!G:G,Q.AP.SEC.FUNC!A16)</f>
        <v>98527.690399803716</v>
      </c>
      <c r="D16" s="5">
        <f>SUMIFS('VALORES MENSAIS'!AF:AF,'VALORES MENSAIS'!G:G,Q.AP.SEC.FUNC!A16)</f>
        <v>26771.50241666667</v>
      </c>
      <c r="E16" s="75">
        <f t="shared" si="0"/>
        <v>71756.187983137046</v>
      </c>
      <c r="F16" s="76">
        <f t="shared" si="1"/>
        <v>98527.690399803716</v>
      </c>
    </row>
    <row r="17" spans="1:6">
      <c r="A17" s="74" t="s">
        <v>446</v>
      </c>
      <c r="B17" s="3">
        <f>SUMIFS('VALORES MENSAIS'!$U:$U,'VALORES MENSAIS'!$G:$G,Q.AP.SEC.FUNC!A17)</f>
        <v>210</v>
      </c>
      <c r="C17" s="5">
        <f>SUMIFS('VALORES MENSAIS'!AB:AB,'VALORES MENSAIS'!G:G,Q.AP.SEC.FUNC!A17)</f>
        <v>1676555.9268186791</v>
      </c>
      <c r="D17" s="5">
        <f>SUMIFS('VALORES MENSAIS'!AF:AF,'VALORES MENSAIS'!G:G,Q.AP.SEC.FUNC!A17)</f>
        <v>343036.17774999974</v>
      </c>
      <c r="E17" s="75">
        <f t="shared" si="0"/>
        <v>1333519.7490686793</v>
      </c>
      <c r="F17" s="76">
        <f t="shared" si="1"/>
        <v>1676555.9268186791</v>
      </c>
    </row>
    <row r="18" spans="1:6">
      <c r="A18" s="74" t="s">
        <v>665</v>
      </c>
      <c r="B18" s="3">
        <f>SUMIFS('VALORES MENSAIS'!$U:$U,'VALORES MENSAIS'!$G:$G,Q.AP.SEC.FUNC!A18)</f>
        <v>8</v>
      </c>
      <c r="C18" s="5">
        <f>SUMIFS('VALORES MENSAIS'!AB:AB,'VALORES MENSAIS'!G:G,Q.AP.SEC.FUNC!A18)</f>
        <v>108565.12311087317</v>
      </c>
      <c r="D18" s="5">
        <f>SUMIFS('VALORES MENSAIS'!AF:AF,'VALORES MENSAIS'!G:G,Q.AP.SEC.FUNC!A18)</f>
        <v>23388.511666666669</v>
      </c>
      <c r="E18" s="75">
        <f t="shared" si="0"/>
        <v>85176.611444206501</v>
      </c>
      <c r="F18" s="76">
        <f t="shared" si="1"/>
        <v>108565.12311087317</v>
      </c>
    </row>
    <row r="19" spans="1:6">
      <c r="A19" s="74" t="s">
        <v>674</v>
      </c>
      <c r="B19" s="3">
        <f>SUMIFS('VALORES MENSAIS'!$U:$U,'VALORES MENSAIS'!$G:$G,Q.AP.SEC.FUNC!A19)</f>
        <v>46</v>
      </c>
      <c r="C19" s="5">
        <f>SUMIFS('VALORES MENSAIS'!AB:AB,'VALORES MENSAIS'!G:G,Q.AP.SEC.FUNC!A19)</f>
        <v>304026.27245492482</v>
      </c>
      <c r="D19" s="5">
        <f>SUMIFS('VALORES MENSAIS'!AF:AF,'VALORES MENSAIS'!G:G,Q.AP.SEC.FUNC!A19)</f>
        <v>71875.549416666676</v>
      </c>
      <c r="E19" s="75">
        <f t="shared" si="0"/>
        <v>232150.72303825815</v>
      </c>
      <c r="F19" s="76">
        <f t="shared" si="1"/>
        <v>304026.27245492482</v>
      </c>
    </row>
    <row r="20" spans="1:6">
      <c r="A20" s="82" t="s">
        <v>725</v>
      </c>
      <c r="B20" s="3">
        <f>SUMIFS('VALORES MENSAIS'!$U:$U,'VALORES MENSAIS'!$G:$G,Q.AP.SEC.FUNC!A20)</f>
        <v>3</v>
      </c>
      <c r="C20" s="5">
        <f>SUMIFS('VALORES MENSAIS'!AB:AB,'VALORES MENSAIS'!G:G,Q.AP.SEC.FUNC!A20)</f>
        <v>18292.950133295522</v>
      </c>
      <c r="D20" s="5">
        <f>SUMIFS('VALORES MENSAIS'!AF:AF,'VALORES MENSAIS'!G:G,Q.AP.SEC.FUNC!A20)</f>
        <v>4184.7215833333339</v>
      </c>
      <c r="E20" s="75">
        <f t="shared" si="0"/>
        <v>14108.228549962188</v>
      </c>
      <c r="F20" s="76">
        <f t="shared" si="1"/>
        <v>18292.950133295522</v>
      </c>
    </row>
    <row r="21" spans="1:6">
      <c r="A21" s="74" t="s">
        <v>729</v>
      </c>
      <c r="B21" s="3">
        <f>SUMIFS('VALORES MENSAIS'!$U:$U,'VALORES MENSAIS'!$G:$G,Q.AP.SEC.FUNC!A21)</f>
        <v>56</v>
      </c>
      <c r="C21" s="5">
        <f>SUMIFS('VALORES MENSAIS'!AB:AB,'VALORES MENSAIS'!G:G,Q.AP.SEC.FUNC!A21)</f>
        <v>345829.55772151198</v>
      </c>
      <c r="D21" s="5">
        <f>SUMIFS('VALORES MENSAIS'!AF:AF,'VALORES MENSAIS'!G:G,Q.AP.SEC.FUNC!A21)</f>
        <v>87918.809416666656</v>
      </c>
      <c r="E21" s="75">
        <f t="shared" si="0"/>
        <v>257910.74830484533</v>
      </c>
      <c r="F21" s="76">
        <f t="shared" si="1"/>
        <v>345829.55772151198</v>
      </c>
    </row>
    <row r="22" spans="1:6" ht="15.75" thickBot="1">
      <c r="A22" s="77" t="s">
        <v>788</v>
      </c>
      <c r="B22" s="78">
        <f>SUMIFS('VALORES MENSAIS'!$U:$U,'VALORES MENSAIS'!$G:$G,Q.AP.SEC.FUNC!A22)</f>
        <v>2</v>
      </c>
      <c r="C22" s="79">
        <f>SUMIFS('VALORES MENSAIS'!AB:AB,'VALORES MENSAIS'!G:G,Q.AP.SEC.FUNC!A22)</f>
        <v>24939.058099945571</v>
      </c>
      <c r="D22" s="79">
        <f>SUMIFS('VALORES MENSAIS'!AF:AF,'VALORES MENSAIS'!G:G,Q.AP.SEC.FUNC!A22)</f>
        <v>5529.2997500000001</v>
      </c>
      <c r="E22" s="80">
        <f t="shared" si="0"/>
        <v>19409.758349945572</v>
      </c>
      <c r="F22" s="81">
        <f t="shared" si="1"/>
        <v>24939.058099945571</v>
      </c>
    </row>
    <row r="23" spans="1:6" ht="16.5" thickTop="1" thickBot="1">
      <c r="A23" s="66" t="s">
        <v>922</v>
      </c>
      <c r="B23" s="56">
        <f>SUM(B7:B22)</f>
        <v>732</v>
      </c>
      <c r="C23" s="67">
        <f>SUM(C7:C22)</f>
        <v>4504943.8786018435</v>
      </c>
      <c r="D23" s="67">
        <f>SUM(D7:D22)</f>
        <v>1077098.4238333332</v>
      </c>
      <c r="E23" s="67">
        <f>SUM(E7:E22)</f>
        <v>3427845.4547685101</v>
      </c>
      <c r="F23" s="67">
        <f>SUM(F7:F22)</f>
        <v>4504943.8786018435</v>
      </c>
    </row>
    <row r="24" spans="1:6" ht="15.75" thickTop="1"/>
  </sheetData>
  <mergeCells count="1">
    <mergeCell ref="A3:F3"/>
  </mergeCells>
  <pageMargins left="0.51181102362204722" right="0" top="0.59055118110236227" bottom="0.39370078740157483" header="0.31496062992125984" footer="0.31496062992125984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79"/>
  <sheetViews>
    <sheetView view="pageBreakPreview" topLeftCell="A46" zoomScale="60" zoomScaleNormal="100" workbookViewId="0">
      <selection activeCell="A70" sqref="A70"/>
    </sheetView>
  </sheetViews>
  <sheetFormatPr defaultRowHeight="15"/>
  <cols>
    <col min="1" max="1" width="46.7109375" bestFit="1" customWidth="1"/>
    <col min="2" max="2" width="8.7109375" bestFit="1" customWidth="1"/>
    <col min="3" max="4" width="12.140625" bestFit="1" customWidth="1"/>
    <col min="5" max="5" width="18" bestFit="1" customWidth="1"/>
    <col min="6" max="7" width="23.28515625" bestFit="1" customWidth="1"/>
    <col min="8" max="8" width="22" bestFit="1" customWidth="1"/>
    <col min="9" max="10" width="22.7109375" bestFit="1" customWidth="1"/>
    <col min="11" max="12" width="23.28515625" bestFit="1" customWidth="1"/>
    <col min="13" max="13" width="22" bestFit="1" customWidth="1"/>
    <col min="14" max="14" width="21.140625" bestFit="1" customWidth="1"/>
    <col min="15" max="17" width="21.5703125" bestFit="1" customWidth="1"/>
  </cols>
  <sheetData>
    <row r="1" spans="1:17" ht="16.5" thickTop="1" thickBot="1">
      <c r="A1" s="112" t="s">
        <v>1003</v>
      </c>
      <c r="B1" s="113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5"/>
    </row>
    <row r="2" spans="1:17" ht="15.75" thickTop="1">
      <c r="A2" s="58" t="s">
        <v>928</v>
      </c>
      <c r="B2" s="58" t="s">
        <v>923</v>
      </c>
      <c r="C2" s="57" t="s">
        <v>921</v>
      </c>
      <c r="D2" s="57" t="s">
        <v>929</v>
      </c>
      <c r="E2" s="63" t="s">
        <v>933</v>
      </c>
      <c r="F2" s="63" t="s">
        <v>932</v>
      </c>
      <c r="G2" s="63" t="s">
        <v>932</v>
      </c>
      <c r="H2" s="63" t="s">
        <v>932</v>
      </c>
      <c r="I2" s="63" t="s">
        <v>932</v>
      </c>
      <c r="J2" s="57" t="s">
        <v>929</v>
      </c>
      <c r="K2" s="57" t="s">
        <v>929</v>
      </c>
      <c r="L2" s="57" t="s">
        <v>929</v>
      </c>
      <c r="M2" s="57" t="s">
        <v>929</v>
      </c>
      <c r="N2" s="63" t="s">
        <v>933</v>
      </c>
      <c r="O2" s="63" t="s">
        <v>933</v>
      </c>
      <c r="P2" s="63" t="s">
        <v>933</v>
      </c>
      <c r="Q2" s="63" t="s">
        <v>933</v>
      </c>
    </row>
    <row r="3" spans="1:17">
      <c r="A3" s="59"/>
      <c r="B3" s="59"/>
      <c r="C3" s="60"/>
      <c r="D3" s="60"/>
      <c r="E3" s="64" t="s">
        <v>931</v>
      </c>
      <c r="F3" s="64" t="s">
        <v>934</v>
      </c>
      <c r="G3" s="64" t="s">
        <v>935</v>
      </c>
      <c r="H3" s="64" t="s">
        <v>936</v>
      </c>
      <c r="I3" s="64" t="s">
        <v>937</v>
      </c>
      <c r="J3" s="60" t="s">
        <v>934</v>
      </c>
      <c r="K3" s="60" t="s">
        <v>935</v>
      </c>
      <c r="L3" s="60" t="s">
        <v>936</v>
      </c>
      <c r="M3" s="60" t="s">
        <v>937</v>
      </c>
      <c r="N3" s="64" t="s">
        <v>931</v>
      </c>
      <c r="O3" s="64" t="s">
        <v>931</v>
      </c>
      <c r="P3" s="64" t="s">
        <v>931</v>
      </c>
      <c r="Q3" s="64" t="s">
        <v>931</v>
      </c>
    </row>
    <row r="4" spans="1:17" ht="15.75" thickBot="1">
      <c r="A4" s="61"/>
      <c r="B4" s="61"/>
      <c r="C4" s="62"/>
      <c r="D4" s="62"/>
      <c r="E4" s="65"/>
      <c r="F4" s="65"/>
      <c r="G4" s="65"/>
      <c r="H4" s="65"/>
      <c r="I4" s="65"/>
      <c r="J4" s="62"/>
      <c r="K4" s="62"/>
      <c r="L4" s="62"/>
      <c r="M4" s="62"/>
      <c r="N4" s="65" t="s">
        <v>934</v>
      </c>
      <c r="O4" s="65" t="s">
        <v>935</v>
      </c>
      <c r="P4" s="65" t="s">
        <v>936</v>
      </c>
      <c r="Q4" s="65" t="s">
        <v>937</v>
      </c>
    </row>
    <row r="5" spans="1:17" ht="15.75" thickTop="1">
      <c r="A5" s="69" t="s">
        <v>45</v>
      </c>
      <c r="B5" s="70">
        <f>COUNTIF('VALORES MENSAIS'!C:C,DESPESAS!A5)</f>
        <v>47</v>
      </c>
      <c r="C5" s="71">
        <f>SUMIFS('VALORES MENSAIS'!S:S,'VALORES MENSAIS'!C:C,DESPESAS!A5)</f>
        <v>35537.102749999991</v>
      </c>
      <c r="D5" s="71">
        <f>SUMIFS('VALORES MENSAIS'!Z:Z,'VALORES MENSAIS'!C:C,DESPESAS!A5)</f>
        <v>18800</v>
      </c>
      <c r="E5" s="72">
        <f>SUMIFS('VALORES MENSAIS'!Y:Y,'VALORES MENSAIS'!C:C,DESPESAS!A5)</f>
        <v>1887.7139999999997</v>
      </c>
      <c r="F5" s="72">
        <f>C5*3*12</f>
        <v>1279335.6989999996</v>
      </c>
      <c r="G5" s="72">
        <f>C5*5*12</f>
        <v>2132226.1649999996</v>
      </c>
      <c r="H5" s="72">
        <f>C5*7*12</f>
        <v>2985116.6309999991</v>
      </c>
      <c r="I5" s="72">
        <f>C5*10*12</f>
        <v>4264452.3299999991</v>
      </c>
      <c r="J5" s="72">
        <f>D5*3*12</f>
        <v>676800</v>
      </c>
      <c r="K5" s="72">
        <f>D5*5*12</f>
        <v>1128000</v>
      </c>
      <c r="L5" s="72">
        <f>D5*7*12</f>
        <v>1579200</v>
      </c>
      <c r="M5" s="72">
        <f>D5*10*12</f>
        <v>2256000</v>
      </c>
      <c r="N5" s="72">
        <f>E5*3*12</f>
        <v>67957.703999999983</v>
      </c>
      <c r="O5" s="72">
        <f>E5*5*12</f>
        <v>113262.83999999997</v>
      </c>
      <c r="P5" s="72">
        <f>E5*7*12</f>
        <v>158567.97599999997</v>
      </c>
      <c r="Q5" s="73">
        <f>E5*10*12</f>
        <v>226525.67999999993</v>
      </c>
    </row>
    <row r="6" spans="1:17">
      <c r="A6" s="74" t="s">
        <v>448</v>
      </c>
      <c r="B6" s="3">
        <f>COUNTIF('VALORES MENSAIS'!C:C,DESPESAS!A6)</f>
        <v>4</v>
      </c>
      <c r="C6" s="5">
        <f>SUMIFS('VALORES MENSAIS'!S:S,'VALORES MENSAIS'!C:C,DESPESAS!A6)</f>
        <v>0</v>
      </c>
      <c r="D6" s="5">
        <f>SUMIFS('VALORES MENSAIS'!Z:Z,'VALORES MENSAIS'!C:C,DESPESAS!A6)</f>
        <v>1600</v>
      </c>
      <c r="E6" s="75">
        <f>SUMIFS('VALORES MENSAIS'!Y:Y,'VALORES MENSAIS'!C:C,DESPESAS!A6)</f>
        <v>363.57</v>
      </c>
      <c r="F6" s="75">
        <f t="shared" ref="F6:F55" si="0">C6*3*12</f>
        <v>0</v>
      </c>
      <c r="G6" s="75">
        <f t="shared" ref="G6:G55" si="1">C6*5*12</f>
        <v>0</v>
      </c>
      <c r="H6" s="75">
        <f t="shared" ref="H6:H55" si="2">C6*7*12</f>
        <v>0</v>
      </c>
      <c r="I6" s="75">
        <f t="shared" ref="I6:I55" si="3">C6*10*12</f>
        <v>0</v>
      </c>
      <c r="J6" s="75">
        <f t="shared" ref="J6:J55" si="4">D6*3*12</f>
        <v>57600</v>
      </c>
      <c r="K6" s="75">
        <f t="shared" ref="K6:K55" si="5">D6*5*12</f>
        <v>96000</v>
      </c>
      <c r="L6" s="75">
        <f t="shared" ref="L6:L55" si="6">D6*7*12</f>
        <v>134400</v>
      </c>
      <c r="M6" s="75">
        <f t="shared" ref="M6:M55" si="7">D6*10*12</f>
        <v>192000</v>
      </c>
      <c r="N6" s="75">
        <f t="shared" ref="N6:N55" si="8">E6*3*12</f>
        <v>13088.52</v>
      </c>
      <c r="O6" s="75">
        <f t="shared" ref="O6:O55" si="9">E6*5*12</f>
        <v>21814.199999999997</v>
      </c>
      <c r="P6" s="75">
        <f t="shared" ref="P6:P55" si="10">E6*7*12</f>
        <v>30539.879999999997</v>
      </c>
      <c r="Q6" s="76">
        <f t="shared" ref="Q6:Q55" si="11">E6*10*12</f>
        <v>43628.399999999994</v>
      </c>
    </row>
    <row r="7" spans="1:17">
      <c r="A7" s="74" t="s">
        <v>450</v>
      </c>
      <c r="B7" s="3">
        <f>COUNTIF('VALORES MENSAIS'!C:C,DESPESAS!A7)</f>
        <v>60</v>
      </c>
      <c r="C7" s="5">
        <f>SUMIFS('VALORES MENSAIS'!S:S,'VALORES MENSAIS'!C:C,DESPESAS!A7)</f>
        <v>42862.818666666666</v>
      </c>
      <c r="D7" s="5">
        <f>SUMIFS('VALORES MENSAIS'!Z:Z,'VALORES MENSAIS'!C:C,DESPESAS!A7)</f>
        <v>24000</v>
      </c>
      <c r="E7" s="75">
        <f>SUMIFS('VALORES MENSAIS'!Y:Y,'VALORES MENSAIS'!C:C,DESPESAS!A7)</f>
        <v>595.38599999999997</v>
      </c>
      <c r="F7" s="75">
        <f t="shared" si="0"/>
        <v>1543061.4720000001</v>
      </c>
      <c r="G7" s="75">
        <f t="shared" si="1"/>
        <v>2571769.12</v>
      </c>
      <c r="H7" s="75">
        <f t="shared" si="2"/>
        <v>3600476.7679999997</v>
      </c>
      <c r="I7" s="75">
        <f t="shared" si="3"/>
        <v>5143538.24</v>
      </c>
      <c r="J7" s="75">
        <f t="shared" si="4"/>
        <v>864000</v>
      </c>
      <c r="K7" s="75">
        <f t="shared" si="5"/>
        <v>1440000</v>
      </c>
      <c r="L7" s="75">
        <f t="shared" si="6"/>
        <v>2016000</v>
      </c>
      <c r="M7" s="75">
        <f t="shared" si="7"/>
        <v>2880000</v>
      </c>
      <c r="N7" s="75">
        <f t="shared" si="8"/>
        <v>21433.896000000001</v>
      </c>
      <c r="O7" s="75">
        <f t="shared" si="9"/>
        <v>35723.159999999996</v>
      </c>
      <c r="P7" s="75">
        <f t="shared" si="10"/>
        <v>50012.423999999992</v>
      </c>
      <c r="Q7" s="76">
        <f t="shared" si="11"/>
        <v>71446.319999999992</v>
      </c>
    </row>
    <row r="8" spans="1:17">
      <c r="A8" s="74" t="s">
        <v>680</v>
      </c>
      <c r="B8" s="3">
        <f>COUNTIF('VALORES MENSAIS'!C:C,DESPESAS!A8)</f>
        <v>1</v>
      </c>
      <c r="C8" s="5">
        <f>SUMIFS('VALORES MENSAIS'!S:S,'VALORES MENSAIS'!C:C,DESPESAS!A8)</f>
        <v>688.49400000000003</v>
      </c>
      <c r="D8" s="5">
        <f>SUMIFS('VALORES MENSAIS'!Z:Z,'VALORES MENSAIS'!C:C,DESPESAS!A8)</f>
        <v>400</v>
      </c>
      <c r="E8" s="75">
        <f>SUMIFS('VALORES MENSAIS'!Y:Y,'VALORES MENSAIS'!C:C,DESPESAS!A8)</f>
        <v>120.79499999999999</v>
      </c>
      <c r="F8" s="75">
        <f t="shared" si="0"/>
        <v>24785.784</v>
      </c>
      <c r="G8" s="75">
        <f t="shared" si="1"/>
        <v>41309.64</v>
      </c>
      <c r="H8" s="75">
        <f t="shared" si="2"/>
        <v>57833.496000000006</v>
      </c>
      <c r="I8" s="75">
        <f t="shared" si="3"/>
        <v>82619.28</v>
      </c>
      <c r="J8" s="75">
        <f t="shared" si="4"/>
        <v>14400</v>
      </c>
      <c r="K8" s="75">
        <f t="shared" si="5"/>
        <v>24000</v>
      </c>
      <c r="L8" s="75">
        <f t="shared" si="6"/>
        <v>33600</v>
      </c>
      <c r="M8" s="75">
        <f t="shared" si="7"/>
        <v>48000</v>
      </c>
      <c r="N8" s="75">
        <f t="shared" si="8"/>
        <v>4348.62</v>
      </c>
      <c r="O8" s="75">
        <f t="shared" si="9"/>
        <v>7247.6999999999989</v>
      </c>
      <c r="P8" s="75">
        <f t="shared" si="10"/>
        <v>10146.779999999999</v>
      </c>
      <c r="Q8" s="76">
        <f t="shared" si="11"/>
        <v>14495.399999999998</v>
      </c>
    </row>
    <row r="9" spans="1:17">
      <c r="A9" s="74" t="s">
        <v>61</v>
      </c>
      <c r="B9" s="3">
        <f>COUNTIF('VALORES MENSAIS'!C:C,DESPESAS!A9)</f>
        <v>0</v>
      </c>
      <c r="C9" s="5">
        <f>SUMIFS('VALORES MENSAIS'!S:S,'VALORES MENSAIS'!C:C,DESPESAS!A9)</f>
        <v>0</v>
      </c>
      <c r="D9" s="5">
        <f>SUMIFS('VALORES MENSAIS'!Z:Z,'VALORES MENSAIS'!C:C,DESPESAS!A9)</f>
        <v>0</v>
      </c>
      <c r="E9" s="75">
        <f>SUMIFS('VALORES MENSAIS'!Y:Y,'VALORES MENSAIS'!C:C,DESPESAS!A9)</f>
        <v>0</v>
      </c>
      <c r="F9" s="75">
        <f t="shared" si="0"/>
        <v>0</v>
      </c>
      <c r="G9" s="75">
        <f t="shared" si="1"/>
        <v>0</v>
      </c>
      <c r="H9" s="75">
        <f t="shared" si="2"/>
        <v>0</v>
      </c>
      <c r="I9" s="75">
        <f t="shared" si="3"/>
        <v>0</v>
      </c>
      <c r="J9" s="75">
        <f t="shared" si="4"/>
        <v>0</v>
      </c>
      <c r="K9" s="75">
        <f t="shared" si="5"/>
        <v>0</v>
      </c>
      <c r="L9" s="75">
        <f t="shared" si="6"/>
        <v>0</v>
      </c>
      <c r="M9" s="75">
        <f t="shared" si="7"/>
        <v>0</v>
      </c>
      <c r="N9" s="75">
        <f t="shared" si="8"/>
        <v>0</v>
      </c>
      <c r="O9" s="75">
        <f t="shared" si="9"/>
        <v>0</v>
      </c>
      <c r="P9" s="75">
        <f t="shared" si="10"/>
        <v>0</v>
      </c>
      <c r="Q9" s="76">
        <f t="shared" si="11"/>
        <v>0</v>
      </c>
    </row>
    <row r="10" spans="1:17">
      <c r="A10" s="74" t="s">
        <v>490</v>
      </c>
      <c r="B10" s="3">
        <f>COUNTIF('VALORES MENSAIS'!C:C,DESPESAS!A10)</f>
        <v>13</v>
      </c>
      <c r="C10" s="5">
        <f>SUMIFS('VALORES MENSAIS'!S:S,'VALORES MENSAIS'!C:C,DESPESAS!A10)</f>
        <v>15706.985000000002</v>
      </c>
      <c r="D10" s="5">
        <f>SUMIFS('VALORES MENSAIS'!Z:Z,'VALORES MENSAIS'!C:C,DESPESAS!A10)</f>
        <v>5200</v>
      </c>
      <c r="E10" s="75">
        <f>SUMIFS('VALORES MENSAIS'!Y:Y,'VALORES MENSAIS'!C:C,DESPESAS!A10)</f>
        <v>222.05</v>
      </c>
      <c r="F10" s="75">
        <f t="shared" si="0"/>
        <v>565451.46000000008</v>
      </c>
      <c r="G10" s="75">
        <f t="shared" si="1"/>
        <v>942419.10000000021</v>
      </c>
      <c r="H10" s="75">
        <f t="shared" si="2"/>
        <v>1319386.7400000002</v>
      </c>
      <c r="I10" s="75">
        <f t="shared" si="3"/>
        <v>1884838.2000000004</v>
      </c>
      <c r="J10" s="75">
        <f t="shared" si="4"/>
        <v>187200</v>
      </c>
      <c r="K10" s="75">
        <f t="shared" si="5"/>
        <v>312000</v>
      </c>
      <c r="L10" s="75">
        <f t="shared" si="6"/>
        <v>436800</v>
      </c>
      <c r="M10" s="75">
        <f t="shared" si="7"/>
        <v>624000</v>
      </c>
      <c r="N10" s="75">
        <f t="shared" si="8"/>
        <v>7993.8000000000011</v>
      </c>
      <c r="O10" s="75">
        <f t="shared" si="9"/>
        <v>13323</v>
      </c>
      <c r="P10" s="75">
        <f t="shared" si="10"/>
        <v>18652.2</v>
      </c>
      <c r="Q10" s="76">
        <f t="shared" si="11"/>
        <v>26646</v>
      </c>
    </row>
    <row r="11" spans="1:17">
      <c r="A11" s="74" t="s">
        <v>104</v>
      </c>
      <c r="B11" s="3">
        <f>COUNTIF('VALORES MENSAIS'!C:C,DESPESAS!A11)</f>
        <v>73</v>
      </c>
      <c r="C11" s="5">
        <f>SUMIFS('VALORES MENSAIS'!S:S,'VALORES MENSAIS'!C:C,DESPESAS!A11)</f>
        <v>31860.365250000003</v>
      </c>
      <c r="D11" s="5">
        <f>SUMIFS('VALORES MENSAIS'!Z:Z,'VALORES MENSAIS'!C:C,DESPESAS!A11)</f>
        <v>29200</v>
      </c>
      <c r="E11" s="75">
        <f>SUMIFS('VALORES MENSAIS'!Y:Y,'VALORES MENSAIS'!C:C,DESPESAS!A11)</f>
        <v>3523.4700000000003</v>
      </c>
      <c r="F11" s="75">
        <f t="shared" si="0"/>
        <v>1146973.1490000002</v>
      </c>
      <c r="G11" s="75">
        <f t="shared" si="1"/>
        <v>1911621.915</v>
      </c>
      <c r="H11" s="75">
        <f t="shared" si="2"/>
        <v>2676270.6810000003</v>
      </c>
      <c r="I11" s="75">
        <f t="shared" si="3"/>
        <v>3823243.83</v>
      </c>
      <c r="J11" s="75">
        <f t="shared" si="4"/>
        <v>1051200</v>
      </c>
      <c r="K11" s="75">
        <f t="shared" si="5"/>
        <v>1752000</v>
      </c>
      <c r="L11" s="75">
        <f t="shared" si="6"/>
        <v>2452800</v>
      </c>
      <c r="M11" s="75">
        <f t="shared" si="7"/>
        <v>3504000</v>
      </c>
      <c r="N11" s="75">
        <f t="shared" si="8"/>
        <v>126844.92</v>
      </c>
      <c r="O11" s="75">
        <f t="shared" si="9"/>
        <v>211408.2</v>
      </c>
      <c r="P11" s="75">
        <f t="shared" si="10"/>
        <v>295971.48</v>
      </c>
      <c r="Q11" s="76">
        <f t="shared" si="11"/>
        <v>422816.4</v>
      </c>
    </row>
    <row r="12" spans="1:17">
      <c r="A12" s="74" t="s">
        <v>18</v>
      </c>
      <c r="B12" s="3">
        <f>COUNTIF('VALORES MENSAIS'!C:C,DESPESAS!A12)</f>
        <v>122</v>
      </c>
      <c r="C12" s="5">
        <f>SUMIFS('VALORES MENSAIS'!S:S,'VALORES MENSAIS'!C:C,DESPESAS!A12)</f>
        <v>60454.684750000015</v>
      </c>
      <c r="D12" s="5">
        <f>SUMIFS('VALORES MENSAIS'!Z:Z,'VALORES MENSAIS'!C:C,DESPESAS!A12)</f>
        <v>48800</v>
      </c>
      <c r="E12" s="75">
        <f>SUMIFS('VALORES MENSAIS'!Y:Y,'VALORES MENSAIS'!C:C,DESPESAS!A12)</f>
        <v>7787.6880000000028</v>
      </c>
      <c r="F12" s="75">
        <f t="shared" si="0"/>
        <v>2176368.6510000005</v>
      </c>
      <c r="G12" s="75">
        <f t="shared" si="1"/>
        <v>3627281.0850000009</v>
      </c>
      <c r="H12" s="75">
        <f t="shared" si="2"/>
        <v>5078193.5190000013</v>
      </c>
      <c r="I12" s="75">
        <f t="shared" si="3"/>
        <v>7254562.1700000018</v>
      </c>
      <c r="J12" s="75">
        <f t="shared" si="4"/>
        <v>1756800</v>
      </c>
      <c r="K12" s="75">
        <f t="shared" si="5"/>
        <v>2928000</v>
      </c>
      <c r="L12" s="75">
        <f t="shared" si="6"/>
        <v>4099200</v>
      </c>
      <c r="M12" s="75">
        <f t="shared" si="7"/>
        <v>5856000</v>
      </c>
      <c r="N12" s="75">
        <f t="shared" si="8"/>
        <v>280356.7680000001</v>
      </c>
      <c r="O12" s="75">
        <f t="shared" si="9"/>
        <v>467261.2800000002</v>
      </c>
      <c r="P12" s="75">
        <f t="shared" si="10"/>
        <v>654165.79200000025</v>
      </c>
      <c r="Q12" s="76">
        <f t="shared" si="11"/>
        <v>934522.56000000041</v>
      </c>
    </row>
    <row r="13" spans="1:17">
      <c r="A13" s="74" t="s">
        <v>56</v>
      </c>
      <c r="B13" s="3">
        <f>COUNTIF('VALORES MENSAIS'!C:C,DESPESAS!A13)</f>
        <v>4</v>
      </c>
      <c r="C13" s="5">
        <f>SUMIFS('VALORES MENSAIS'!S:S,'VALORES MENSAIS'!C:C,DESPESAS!A13)</f>
        <v>1870.6218333333336</v>
      </c>
      <c r="D13" s="5">
        <f>SUMIFS('VALORES MENSAIS'!Z:Z,'VALORES MENSAIS'!C:C,DESPESAS!A13)</f>
        <v>1600</v>
      </c>
      <c r="E13" s="75">
        <f>SUMIFS('VALORES MENSAIS'!Y:Y,'VALORES MENSAIS'!C:C,DESPESAS!A13)</f>
        <v>281.85499999999996</v>
      </c>
      <c r="F13" s="75">
        <f t="shared" si="0"/>
        <v>67342.386000000013</v>
      </c>
      <c r="G13" s="75">
        <f t="shared" si="1"/>
        <v>112237.31000000003</v>
      </c>
      <c r="H13" s="75">
        <f t="shared" si="2"/>
        <v>157132.234</v>
      </c>
      <c r="I13" s="75">
        <f t="shared" si="3"/>
        <v>224474.62000000005</v>
      </c>
      <c r="J13" s="75">
        <f t="shared" si="4"/>
        <v>57600</v>
      </c>
      <c r="K13" s="75">
        <f t="shared" si="5"/>
        <v>96000</v>
      </c>
      <c r="L13" s="75">
        <f t="shared" si="6"/>
        <v>134400</v>
      </c>
      <c r="M13" s="75">
        <f t="shared" si="7"/>
        <v>192000</v>
      </c>
      <c r="N13" s="75">
        <f t="shared" si="8"/>
        <v>10146.779999999999</v>
      </c>
      <c r="O13" s="75">
        <f t="shared" si="9"/>
        <v>16911.3</v>
      </c>
      <c r="P13" s="75">
        <f t="shared" si="10"/>
        <v>23675.819999999996</v>
      </c>
      <c r="Q13" s="76">
        <f t="shared" si="11"/>
        <v>33822.6</v>
      </c>
    </row>
    <row r="14" spans="1:17">
      <c r="A14" s="74" t="s">
        <v>9</v>
      </c>
      <c r="B14" s="3">
        <f>COUNTIF('VALORES MENSAIS'!C:C,DESPESAS!A14)</f>
        <v>49</v>
      </c>
      <c r="C14" s="5">
        <f>SUMIFS('VALORES MENSAIS'!S:S,'VALORES MENSAIS'!C:C,DESPESAS!A14)</f>
        <v>19455.411</v>
      </c>
      <c r="D14" s="5">
        <f>SUMIFS('VALORES MENSAIS'!Z:Z,'VALORES MENSAIS'!C:C,DESPESAS!A14)</f>
        <v>19600</v>
      </c>
      <c r="E14" s="75">
        <f>SUMIFS('VALORES MENSAIS'!Y:Y,'VALORES MENSAIS'!C:C,DESPESAS!A14)</f>
        <v>3457.645</v>
      </c>
      <c r="F14" s="75">
        <f t="shared" si="0"/>
        <v>700394.79599999997</v>
      </c>
      <c r="G14" s="75">
        <f t="shared" si="1"/>
        <v>1167324.6599999999</v>
      </c>
      <c r="H14" s="75">
        <f t="shared" si="2"/>
        <v>1634254.5240000002</v>
      </c>
      <c r="I14" s="75">
        <f t="shared" si="3"/>
        <v>2334649.3199999998</v>
      </c>
      <c r="J14" s="75">
        <f t="shared" si="4"/>
        <v>705600</v>
      </c>
      <c r="K14" s="75">
        <f t="shared" si="5"/>
        <v>1176000</v>
      </c>
      <c r="L14" s="75">
        <f t="shared" si="6"/>
        <v>1646400</v>
      </c>
      <c r="M14" s="75">
        <f t="shared" si="7"/>
        <v>2352000</v>
      </c>
      <c r="N14" s="75">
        <f t="shared" si="8"/>
        <v>124475.22</v>
      </c>
      <c r="O14" s="75">
        <f t="shared" si="9"/>
        <v>207458.69999999998</v>
      </c>
      <c r="P14" s="75">
        <f t="shared" si="10"/>
        <v>290442.18</v>
      </c>
      <c r="Q14" s="76">
        <f t="shared" si="11"/>
        <v>414917.39999999997</v>
      </c>
    </row>
    <row r="15" spans="1:17">
      <c r="A15" s="74" t="s">
        <v>20</v>
      </c>
      <c r="B15" s="3">
        <f>COUNTIF('VALORES MENSAIS'!C:C,DESPESAS!A15)</f>
        <v>9</v>
      </c>
      <c r="C15" s="5">
        <f>SUMIFS('VALORES MENSAIS'!S:S,'VALORES MENSAIS'!C:C,DESPESAS!A15)</f>
        <v>22386.215750000003</v>
      </c>
      <c r="D15" s="5">
        <f>SUMIFS('VALORES MENSAIS'!Z:Z,'VALORES MENSAIS'!C:C,DESPESAS!A15)</f>
        <v>3600</v>
      </c>
      <c r="E15" s="75">
        <f>SUMIFS('VALORES MENSAIS'!Y:Y,'VALORES MENSAIS'!C:C,DESPESAS!A15)</f>
        <v>0</v>
      </c>
      <c r="F15" s="75">
        <f t="shared" si="0"/>
        <v>805903.76700000011</v>
      </c>
      <c r="G15" s="75">
        <f t="shared" si="1"/>
        <v>1343172.9450000003</v>
      </c>
      <c r="H15" s="75">
        <f t="shared" si="2"/>
        <v>1880442.1230000001</v>
      </c>
      <c r="I15" s="75">
        <f t="shared" si="3"/>
        <v>2686345.8900000006</v>
      </c>
      <c r="J15" s="75">
        <f t="shared" si="4"/>
        <v>129600</v>
      </c>
      <c r="K15" s="75">
        <f t="shared" si="5"/>
        <v>216000</v>
      </c>
      <c r="L15" s="75">
        <f t="shared" si="6"/>
        <v>302400</v>
      </c>
      <c r="M15" s="75">
        <f t="shared" si="7"/>
        <v>432000</v>
      </c>
      <c r="N15" s="75">
        <f t="shared" si="8"/>
        <v>0</v>
      </c>
      <c r="O15" s="75">
        <f t="shared" si="9"/>
        <v>0</v>
      </c>
      <c r="P15" s="75">
        <f t="shared" si="10"/>
        <v>0</v>
      </c>
      <c r="Q15" s="76">
        <f t="shared" si="11"/>
        <v>0</v>
      </c>
    </row>
    <row r="16" spans="1:17">
      <c r="A16" s="74" t="s">
        <v>722</v>
      </c>
      <c r="B16" s="3">
        <f>COUNTIF('VALORES MENSAIS'!C:C,DESPESAS!A16)</f>
        <v>0</v>
      </c>
      <c r="C16" s="5">
        <f>SUMIFS('VALORES MENSAIS'!S:S,'VALORES MENSAIS'!C:C,DESPESAS!A16)</f>
        <v>0</v>
      </c>
      <c r="D16" s="5">
        <f>SUMIFS('VALORES MENSAIS'!Z:Z,'VALORES MENSAIS'!C:C,DESPESAS!A16)</f>
        <v>0</v>
      </c>
      <c r="E16" s="75">
        <f>SUMIFS('VALORES MENSAIS'!Y:Y,'VALORES MENSAIS'!C:C,DESPESAS!A16)</f>
        <v>0</v>
      </c>
      <c r="F16" s="75">
        <f t="shared" si="0"/>
        <v>0</v>
      </c>
      <c r="G16" s="75">
        <f t="shared" si="1"/>
        <v>0</v>
      </c>
      <c r="H16" s="75">
        <f t="shared" si="2"/>
        <v>0</v>
      </c>
      <c r="I16" s="75">
        <f t="shared" si="3"/>
        <v>0</v>
      </c>
      <c r="J16" s="75">
        <f t="shared" si="4"/>
        <v>0</v>
      </c>
      <c r="K16" s="75">
        <f t="shared" si="5"/>
        <v>0</v>
      </c>
      <c r="L16" s="75">
        <f t="shared" si="6"/>
        <v>0</v>
      </c>
      <c r="M16" s="75">
        <f t="shared" si="7"/>
        <v>0</v>
      </c>
      <c r="N16" s="75">
        <f t="shared" si="8"/>
        <v>0</v>
      </c>
      <c r="O16" s="75">
        <f t="shared" si="9"/>
        <v>0</v>
      </c>
      <c r="P16" s="75">
        <f t="shared" si="10"/>
        <v>0</v>
      </c>
      <c r="Q16" s="76">
        <f t="shared" si="11"/>
        <v>0</v>
      </c>
    </row>
    <row r="17" spans="1:17">
      <c r="A17" s="74" t="s">
        <v>79</v>
      </c>
      <c r="B17" s="3">
        <f>COUNTIF('VALORES MENSAIS'!C:C,DESPESAS!A17)</f>
        <v>1</v>
      </c>
      <c r="C17" s="5">
        <f>SUMIFS('VALORES MENSAIS'!S:S,'VALORES MENSAIS'!C:C,DESPESAS!A17)</f>
        <v>653.04250000000013</v>
      </c>
      <c r="D17" s="5">
        <f>SUMIFS('VALORES MENSAIS'!Z:Z,'VALORES MENSAIS'!C:C,DESPESAS!A17)</f>
        <v>400</v>
      </c>
      <c r="E17" s="75">
        <f>SUMIFS('VALORES MENSAIS'!Y:Y,'VALORES MENSAIS'!C:C,DESPESAS!A17)</f>
        <v>40.265000000000001</v>
      </c>
      <c r="F17" s="75">
        <f t="shared" si="0"/>
        <v>23509.530000000006</v>
      </c>
      <c r="G17" s="75">
        <f t="shared" si="1"/>
        <v>39182.550000000003</v>
      </c>
      <c r="H17" s="75">
        <f t="shared" si="2"/>
        <v>54855.570000000007</v>
      </c>
      <c r="I17" s="75">
        <f t="shared" si="3"/>
        <v>78365.100000000006</v>
      </c>
      <c r="J17" s="75">
        <f t="shared" si="4"/>
        <v>14400</v>
      </c>
      <c r="K17" s="75">
        <f t="shared" si="5"/>
        <v>24000</v>
      </c>
      <c r="L17" s="75">
        <f t="shared" si="6"/>
        <v>33600</v>
      </c>
      <c r="M17" s="75">
        <f t="shared" si="7"/>
        <v>48000</v>
      </c>
      <c r="N17" s="75">
        <f t="shared" si="8"/>
        <v>1449.54</v>
      </c>
      <c r="O17" s="75">
        <f t="shared" si="9"/>
        <v>2415.8999999999996</v>
      </c>
      <c r="P17" s="75">
        <f t="shared" si="10"/>
        <v>3382.26</v>
      </c>
      <c r="Q17" s="76">
        <f t="shared" si="11"/>
        <v>4831.7999999999993</v>
      </c>
    </row>
    <row r="18" spans="1:17">
      <c r="A18" s="74" t="s">
        <v>26</v>
      </c>
      <c r="B18" s="3">
        <f>COUNTIF('VALORES MENSAIS'!C:C,DESPESAS!A18)</f>
        <v>7</v>
      </c>
      <c r="C18" s="5">
        <f>SUMIFS('VALORES MENSAIS'!S:S,'VALORES MENSAIS'!C:C,DESPESAS!A18)</f>
        <v>4655.8788333333332</v>
      </c>
      <c r="D18" s="5">
        <f>SUMIFS('VALORES MENSAIS'!Z:Z,'VALORES MENSAIS'!C:C,DESPESAS!A18)</f>
        <v>2800</v>
      </c>
      <c r="E18" s="75">
        <f>SUMIFS('VALORES MENSAIS'!Y:Y,'VALORES MENSAIS'!C:C,DESPESAS!A18)</f>
        <v>0</v>
      </c>
      <c r="F18" s="75">
        <f t="shared" si="0"/>
        <v>167611.63800000001</v>
      </c>
      <c r="G18" s="75">
        <f t="shared" si="1"/>
        <v>279352.73</v>
      </c>
      <c r="H18" s="75">
        <f t="shared" si="2"/>
        <v>391093.82199999999</v>
      </c>
      <c r="I18" s="75">
        <f t="shared" si="3"/>
        <v>558705.46</v>
      </c>
      <c r="J18" s="75">
        <f t="shared" si="4"/>
        <v>100800</v>
      </c>
      <c r="K18" s="75">
        <f t="shared" si="5"/>
        <v>168000</v>
      </c>
      <c r="L18" s="75">
        <f t="shared" si="6"/>
        <v>235200</v>
      </c>
      <c r="M18" s="75">
        <f t="shared" si="7"/>
        <v>336000</v>
      </c>
      <c r="N18" s="75">
        <f t="shared" si="8"/>
        <v>0</v>
      </c>
      <c r="O18" s="75">
        <f t="shared" si="9"/>
        <v>0</v>
      </c>
      <c r="P18" s="75">
        <f t="shared" si="10"/>
        <v>0</v>
      </c>
      <c r="Q18" s="76">
        <f t="shared" si="11"/>
        <v>0</v>
      </c>
    </row>
    <row r="19" spans="1:17">
      <c r="A19" s="74" t="s">
        <v>689</v>
      </c>
      <c r="B19" s="3">
        <f>COUNTIF('VALORES MENSAIS'!C:C,DESPESAS!A19)</f>
        <v>2</v>
      </c>
      <c r="C19" s="5">
        <f>SUMIFS('VALORES MENSAIS'!S:S,'VALORES MENSAIS'!C:C,DESPESAS!A19)</f>
        <v>3719.3489166666664</v>
      </c>
      <c r="D19" s="5">
        <f>SUMIFS('VALORES MENSAIS'!Z:Z,'VALORES MENSAIS'!C:C,DESPESAS!A19)</f>
        <v>800</v>
      </c>
      <c r="E19" s="75">
        <f>SUMIFS('VALORES MENSAIS'!Y:Y,'VALORES MENSAIS'!C:C,DESPESAS!A19)</f>
        <v>0</v>
      </c>
      <c r="F19" s="75">
        <f t="shared" si="0"/>
        <v>133896.56099999999</v>
      </c>
      <c r="G19" s="75">
        <f t="shared" si="1"/>
        <v>223160.935</v>
      </c>
      <c r="H19" s="75">
        <f t="shared" si="2"/>
        <v>312425.30900000001</v>
      </c>
      <c r="I19" s="75">
        <f t="shared" si="3"/>
        <v>446321.87</v>
      </c>
      <c r="J19" s="75">
        <f t="shared" si="4"/>
        <v>28800</v>
      </c>
      <c r="K19" s="75">
        <f t="shared" si="5"/>
        <v>48000</v>
      </c>
      <c r="L19" s="75">
        <f t="shared" si="6"/>
        <v>67200</v>
      </c>
      <c r="M19" s="75">
        <f t="shared" si="7"/>
        <v>96000</v>
      </c>
      <c r="N19" s="75">
        <f t="shared" si="8"/>
        <v>0</v>
      </c>
      <c r="O19" s="75">
        <f t="shared" si="9"/>
        <v>0</v>
      </c>
      <c r="P19" s="75">
        <f t="shared" si="10"/>
        <v>0</v>
      </c>
      <c r="Q19" s="76">
        <f t="shared" si="11"/>
        <v>0</v>
      </c>
    </row>
    <row r="20" spans="1:17">
      <c r="A20" s="74" t="s">
        <v>475</v>
      </c>
      <c r="B20" s="3">
        <f>COUNTIF('VALORES MENSAIS'!C:C,DESPESAS!A20)</f>
        <v>3</v>
      </c>
      <c r="C20" s="5">
        <f>SUMIFS('VALORES MENSAIS'!S:S,'VALORES MENSAIS'!C:C,DESPESAS!A20)</f>
        <v>2036.5148333333332</v>
      </c>
      <c r="D20" s="5">
        <f>SUMIFS('VALORES MENSAIS'!Z:Z,'VALORES MENSAIS'!C:C,DESPESAS!A20)</f>
        <v>1200</v>
      </c>
      <c r="E20" s="75">
        <f>SUMIFS('VALORES MENSAIS'!Y:Y,'VALORES MENSAIS'!C:C,DESPESAS!A20)</f>
        <v>0</v>
      </c>
      <c r="F20" s="75">
        <f t="shared" si="0"/>
        <v>73314.534</v>
      </c>
      <c r="G20" s="75">
        <f t="shared" si="1"/>
        <v>122190.88999999998</v>
      </c>
      <c r="H20" s="75">
        <f t="shared" si="2"/>
        <v>171067.24599999998</v>
      </c>
      <c r="I20" s="75">
        <f t="shared" si="3"/>
        <v>244381.77999999997</v>
      </c>
      <c r="J20" s="75">
        <f t="shared" si="4"/>
        <v>43200</v>
      </c>
      <c r="K20" s="75">
        <f t="shared" si="5"/>
        <v>72000</v>
      </c>
      <c r="L20" s="75">
        <f t="shared" si="6"/>
        <v>100800</v>
      </c>
      <c r="M20" s="75">
        <f t="shared" si="7"/>
        <v>144000</v>
      </c>
      <c r="N20" s="75">
        <f t="shared" si="8"/>
        <v>0</v>
      </c>
      <c r="O20" s="75">
        <f t="shared" si="9"/>
        <v>0</v>
      </c>
      <c r="P20" s="75">
        <f t="shared" si="10"/>
        <v>0</v>
      </c>
      <c r="Q20" s="76">
        <f t="shared" si="11"/>
        <v>0</v>
      </c>
    </row>
    <row r="21" spans="1:17">
      <c r="A21" s="74" t="s">
        <v>544</v>
      </c>
      <c r="B21" s="3">
        <f>COUNTIF('VALORES MENSAIS'!C:C,DESPESAS!A21)</f>
        <v>2</v>
      </c>
      <c r="C21" s="5">
        <f>SUMIFS('VALORES MENSAIS'!S:S,'VALORES MENSAIS'!C:C,DESPESAS!A21)</f>
        <v>1254.0466666666666</v>
      </c>
      <c r="D21" s="5">
        <f>SUMIFS('VALORES MENSAIS'!Z:Z,'VALORES MENSAIS'!C:C,DESPESAS!A21)</f>
        <v>800</v>
      </c>
      <c r="E21" s="75">
        <f>SUMIFS('VALORES MENSAIS'!Y:Y,'VALORES MENSAIS'!C:C,DESPESAS!A21)</f>
        <v>0</v>
      </c>
      <c r="F21" s="75">
        <f t="shared" si="0"/>
        <v>45145.68</v>
      </c>
      <c r="G21" s="75">
        <f t="shared" si="1"/>
        <v>75242.8</v>
      </c>
      <c r="H21" s="75">
        <f t="shared" si="2"/>
        <v>105339.91999999998</v>
      </c>
      <c r="I21" s="75">
        <f t="shared" si="3"/>
        <v>150485.6</v>
      </c>
      <c r="J21" s="75">
        <f t="shared" si="4"/>
        <v>28800</v>
      </c>
      <c r="K21" s="75">
        <f t="shared" si="5"/>
        <v>48000</v>
      </c>
      <c r="L21" s="75">
        <f t="shared" si="6"/>
        <v>67200</v>
      </c>
      <c r="M21" s="75">
        <f t="shared" si="7"/>
        <v>96000</v>
      </c>
      <c r="N21" s="75">
        <f t="shared" si="8"/>
        <v>0</v>
      </c>
      <c r="O21" s="75">
        <f t="shared" si="9"/>
        <v>0</v>
      </c>
      <c r="P21" s="75">
        <f t="shared" si="10"/>
        <v>0</v>
      </c>
      <c r="Q21" s="76">
        <f t="shared" si="11"/>
        <v>0</v>
      </c>
    </row>
    <row r="22" spans="1:17">
      <c r="A22" s="74" t="s">
        <v>90</v>
      </c>
      <c r="B22" s="3">
        <f>COUNTIF('VALORES MENSAIS'!C:C,DESPESAS!A22)</f>
        <v>0</v>
      </c>
      <c r="C22" s="5">
        <f>SUMIFS('VALORES MENSAIS'!S:S,'VALORES MENSAIS'!C:C,DESPESAS!A22)</f>
        <v>0</v>
      </c>
      <c r="D22" s="5">
        <f>SUMIFS('VALORES MENSAIS'!Z:Z,'VALORES MENSAIS'!C:C,DESPESAS!A22)</f>
        <v>0</v>
      </c>
      <c r="E22" s="75">
        <f>SUMIFS('VALORES MENSAIS'!Y:Y,'VALORES MENSAIS'!C:C,DESPESAS!A22)</f>
        <v>0</v>
      </c>
      <c r="F22" s="75">
        <f t="shared" si="0"/>
        <v>0</v>
      </c>
      <c r="G22" s="75">
        <f t="shared" si="1"/>
        <v>0</v>
      </c>
      <c r="H22" s="75">
        <f t="shared" si="2"/>
        <v>0</v>
      </c>
      <c r="I22" s="75">
        <f t="shared" si="3"/>
        <v>0</v>
      </c>
      <c r="J22" s="75">
        <f t="shared" si="4"/>
        <v>0</v>
      </c>
      <c r="K22" s="75">
        <f t="shared" si="5"/>
        <v>0</v>
      </c>
      <c r="L22" s="75">
        <f t="shared" si="6"/>
        <v>0</v>
      </c>
      <c r="M22" s="75">
        <f t="shared" si="7"/>
        <v>0</v>
      </c>
      <c r="N22" s="75">
        <f t="shared" si="8"/>
        <v>0</v>
      </c>
      <c r="O22" s="75">
        <f t="shared" si="9"/>
        <v>0</v>
      </c>
      <c r="P22" s="75">
        <f t="shared" si="10"/>
        <v>0</v>
      </c>
      <c r="Q22" s="76">
        <f t="shared" si="11"/>
        <v>0</v>
      </c>
    </row>
    <row r="23" spans="1:17">
      <c r="A23" s="74" t="s">
        <v>464</v>
      </c>
      <c r="B23" s="3">
        <f>COUNTIF('VALORES MENSAIS'!C:C,DESPESAS!A23)</f>
        <v>16</v>
      </c>
      <c r="C23" s="5">
        <f>SUMIFS('VALORES MENSAIS'!S:S,'VALORES MENSAIS'!C:C,DESPESAS!A23)</f>
        <v>26423.584833333334</v>
      </c>
      <c r="D23" s="5">
        <f>SUMIFS('VALORES MENSAIS'!Z:Z,'VALORES MENSAIS'!C:C,DESPESAS!A23)</f>
        <v>6400</v>
      </c>
      <c r="E23" s="75">
        <f>SUMIFS('VALORES MENSAIS'!Y:Y,'VALORES MENSAIS'!C:C,DESPESAS!A23)</f>
        <v>0</v>
      </c>
      <c r="F23" s="75">
        <f t="shared" si="0"/>
        <v>951249.05400000012</v>
      </c>
      <c r="G23" s="75">
        <f t="shared" si="1"/>
        <v>1585415.0899999999</v>
      </c>
      <c r="H23" s="75">
        <f t="shared" si="2"/>
        <v>2219581.1260000002</v>
      </c>
      <c r="I23" s="75">
        <f t="shared" si="3"/>
        <v>3170830.1799999997</v>
      </c>
      <c r="J23" s="75">
        <f t="shared" si="4"/>
        <v>230400</v>
      </c>
      <c r="K23" s="75">
        <f t="shared" si="5"/>
        <v>384000</v>
      </c>
      <c r="L23" s="75">
        <f t="shared" si="6"/>
        <v>537600</v>
      </c>
      <c r="M23" s="75">
        <f t="shared" si="7"/>
        <v>768000</v>
      </c>
      <c r="N23" s="75">
        <f t="shared" si="8"/>
        <v>0</v>
      </c>
      <c r="O23" s="75">
        <f t="shared" si="9"/>
        <v>0</v>
      </c>
      <c r="P23" s="75">
        <f t="shared" si="10"/>
        <v>0</v>
      </c>
      <c r="Q23" s="76">
        <f t="shared" si="11"/>
        <v>0</v>
      </c>
    </row>
    <row r="24" spans="1:17">
      <c r="A24" s="74" t="s">
        <v>477</v>
      </c>
      <c r="B24" s="3">
        <f>COUNTIF('VALORES MENSAIS'!C:C,DESPESAS!A24)</f>
        <v>6</v>
      </c>
      <c r="C24" s="5">
        <f>SUMIFS('VALORES MENSAIS'!S:S,'VALORES MENSAIS'!C:C,DESPESAS!A24)</f>
        <v>16373.013000000001</v>
      </c>
      <c r="D24" s="5">
        <f>SUMIFS('VALORES MENSAIS'!Z:Z,'VALORES MENSAIS'!C:C,DESPESAS!A24)</f>
        <v>2400</v>
      </c>
      <c r="E24" s="75">
        <f>SUMIFS('VALORES MENSAIS'!Y:Y,'VALORES MENSAIS'!C:C,DESPESAS!A24)</f>
        <v>0</v>
      </c>
      <c r="F24" s="75">
        <f t="shared" si="0"/>
        <v>589428.46800000011</v>
      </c>
      <c r="G24" s="75">
        <f t="shared" si="1"/>
        <v>982380.78</v>
      </c>
      <c r="H24" s="75">
        <f t="shared" si="2"/>
        <v>1375333.0919999999</v>
      </c>
      <c r="I24" s="75">
        <f t="shared" si="3"/>
        <v>1964761.56</v>
      </c>
      <c r="J24" s="75">
        <f t="shared" si="4"/>
        <v>86400</v>
      </c>
      <c r="K24" s="75">
        <f t="shared" si="5"/>
        <v>144000</v>
      </c>
      <c r="L24" s="75">
        <f t="shared" si="6"/>
        <v>201600</v>
      </c>
      <c r="M24" s="75">
        <f t="shared" si="7"/>
        <v>288000</v>
      </c>
      <c r="N24" s="75">
        <f t="shared" si="8"/>
        <v>0</v>
      </c>
      <c r="O24" s="75">
        <f t="shared" si="9"/>
        <v>0</v>
      </c>
      <c r="P24" s="75">
        <f t="shared" si="10"/>
        <v>0</v>
      </c>
      <c r="Q24" s="76">
        <f t="shared" si="11"/>
        <v>0</v>
      </c>
    </row>
    <row r="25" spans="1:17">
      <c r="A25" s="74" t="s">
        <v>719</v>
      </c>
      <c r="B25" s="3">
        <f>COUNTIF('VALORES MENSAIS'!C:C,DESPESAS!A25)</f>
        <v>2</v>
      </c>
      <c r="C25" s="5">
        <f>SUMIFS('VALORES MENSAIS'!S:S,'VALORES MENSAIS'!C:C,DESPESAS!A25)</f>
        <v>8326.1295000000009</v>
      </c>
      <c r="D25" s="5">
        <f>SUMIFS('VALORES MENSAIS'!Z:Z,'VALORES MENSAIS'!C:C,DESPESAS!A25)</f>
        <v>800</v>
      </c>
      <c r="E25" s="75">
        <f>SUMIFS('VALORES MENSAIS'!Y:Y,'VALORES MENSAIS'!C:C,DESPESAS!A25)</f>
        <v>0</v>
      </c>
      <c r="F25" s="75">
        <f t="shared" si="0"/>
        <v>299740.66200000001</v>
      </c>
      <c r="G25" s="75">
        <f t="shared" si="1"/>
        <v>499567.77000000008</v>
      </c>
      <c r="H25" s="75">
        <f t="shared" si="2"/>
        <v>699394.87800000003</v>
      </c>
      <c r="I25" s="75">
        <f t="shared" si="3"/>
        <v>999135.54000000015</v>
      </c>
      <c r="J25" s="75">
        <f t="shared" si="4"/>
        <v>28800</v>
      </c>
      <c r="K25" s="75">
        <f t="shared" si="5"/>
        <v>48000</v>
      </c>
      <c r="L25" s="75">
        <f t="shared" si="6"/>
        <v>67200</v>
      </c>
      <c r="M25" s="75">
        <f t="shared" si="7"/>
        <v>96000</v>
      </c>
      <c r="N25" s="75">
        <f t="shared" si="8"/>
        <v>0</v>
      </c>
      <c r="O25" s="75">
        <f t="shared" si="9"/>
        <v>0</v>
      </c>
      <c r="P25" s="75">
        <f t="shared" si="10"/>
        <v>0</v>
      </c>
      <c r="Q25" s="76">
        <f t="shared" si="11"/>
        <v>0</v>
      </c>
    </row>
    <row r="26" spans="1:17">
      <c r="A26" s="74" t="s">
        <v>235</v>
      </c>
      <c r="B26" s="3">
        <f>COUNTIF('VALORES MENSAIS'!C:C,DESPESAS!A26)</f>
        <v>2</v>
      </c>
      <c r="C26" s="5">
        <f>SUMIFS('VALORES MENSAIS'!S:S,'VALORES MENSAIS'!C:C,DESPESAS!A26)</f>
        <v>2539.9421666666667</v>
      </c>
      <c r="D26" s="5">
        <f>SUMIFS('VALORES MENSAIS'!Z:Z,'VALORES MENSAIS'!C:C,DESPESAS!A26)</f>
        <v>800</v>
      </c>
      <c r="E26" s="75">
        <f>SUMIFS('VALORES MENSAIS'!Y:Y,'VALORES MENSAIS'!C:C,DESPESAS!A26)</f>
        <v>0</v>
      </c>
      <c r="F26" s="75">
        <f t="shared" si="0"/>
        <v>91437.918000000005</v>
      </c>
      <c r="G26" s="75">
        <f t="shared" si="1"/>
        <v>152396.53000000003</v>
      </c>
      <c r="H26" s="75">
        <f t="shared" si="2"/>
        <v>213355.14199999999</v>
      </c>
      <c r="I26" s="75">
        <f t="shared" si="3"/>
        <v>304793.06000000006</v>
      </c>
      <c r="J26" s="75">
        <f t="shared" si="4"/>
        <v>28800</v>
      </c>
      <c r="K26" s="75">
        <f t="shared" si="5"/>
        <v>48000</v>
      </c>
      <c r="L26" s="75">
        <f t="shared" si="6"/>
        <v>67200</v>
      </c>
      <c r="M26" s="75">
        <f t="shared" si="7"/>
        <v>96000</v>
      </c>
      <c r="N26" s="75">
        <f t="shared" si="8"/>
        <v>0</v>
      </c>
      <c r="O26" s="75">
        <f t="shared" si="9"/>
        <v>0</v>
      </c>
      <c r="P26" s="75">
        <f t="shared" si="10"/>
        <v>0</v>
      </c>
      <c r="Q26" s="76">
        <f t="shared" si="11"/>
        <v>0</v>
      </c>
    </row>
    <row r="27" spans="1:17">
      <c r="A27" s="74" t="s">
        <v>405</v>
      </c>
      <c r="B27" s="3">
        <f>COUNTIF('VALORES MENSAIS'!C:C,DESPESAS!A27)</f>
        <v>1</v>
      </c>
      <c r="C27" s="5">
        <f>SUMIFS('VALORES MENSAIS'!S:S,'VALORES MENSAIS'!C:C,DESPESAS!A27)</f>
        <v>3547.1349999999998</v>
      </c>
      <c r="D27" s="5">
        <f>SUMIFS('VALORES MENSAIS'!Z:Z,'VALORES MENSAIS'!C:C,DESPESAS!A27)</f>
        <v>400</v>
      </c>
      <c r="E27" s="75">
        <f>SUMIFS('VALORES MENSAIS'!Y:Y,'VALORES MENSAIS'!C:C,DESPESAS!A27)</f>
        <v>0</v>
      </c>
      <c r="F27" s="75">
        <f t="shared" si="0"/>
        <v>127696.85999999999</v>
      </c>
      <c r="G27" s="75">
        <f t="shared" si="1"/>
        <v>212828.09999999998</v>
      </c>
      <c r="H27" s="75">
        <f t="shared" si="2"/>
        <v>297959.33999999997</v>
      </c>
      <c r="I27" s="75">
        <f t="shared" si="3"/>
        <v>425656.19999999995</v>
      </c>
      <c r="J27" s="75">
        <f t="shared" si="4"/>
        <v>14400</v>
      </c>
      <c r="K27" s="75">
        <f t="shared" si="5"/>
        <v>24000</v>
      </c>
      <c r="L27" s="75">
        <f t="shared" si="6"/>
        <v>33600</v>
      </c>
      <c r="M27" s="75">
        <f t="shared" si="7"/>
        <v>48000</v>
      </c>
      <c r="N27" s="75">
        <f t="shared" si="8"/>
        <v>0</v>
      </c>
      <c r="O27" s="75">
        <f t="shared" si="9"/>
        <v>0</v>
      </c>
      <c r="P27" s="75">
        <f t="shared" si="10"/>
        <v>0</v>
      </c>
      <c r="Q27" s="76">
        <f t="shared" si="11"/>
        <v>0</v>
      </c>
    </row>
    <row r="28" spans="1:17">
      <c r="A28" s="74" t="s">
        <v>82</v>
      </c>
      <c r="B28" s="3">
        <f>COUNTIF('VALORES MENSAIS'!C:C,DESPESAS!A28)</f>
        <v>1</v>
      </c>
      <c r="C28" s="5">
        <f>SUMIFS('VALORES MENSAIS'!S:S,'VALORES MENSAIS'!C:C,DESPESAS!A28)</f>
        <v>3437.9666666666667</v>
      </c>
      <c r="D28" s="5">
        <f>SUMIFS('VALORES MENSAIS'!Z:Z,'VALORES MENSAIS'!C:C,DESPESAS!A28)</f>
        <v>400</v>
      </c>
      <c r="E28" s="75">
        <f>SUMIFS('VALORES MENSAIS'!Y:Y,'VALORES MENSAIS'!C:C,DESPESAS!A28)</f>
        <v>0</v>
      </c>
      <c r="F28" s="75">
        <f t="shared" si="0"/>
        <v>123766.79999999999</v>
      </c>
      <c r="G28" s="75">
        <f t="shared" si="1"/>
        <v>206278</v>
      </c>
      <c r="H28" s="75">
        <f t="shared" si="2"/>
        <v>288789.2</v>
      </c>
      <c r="I28" s="75">
        <f t="shared" si="3"/>
        <v>412556</v>
      </c>
      <c r="J28" s="75">
        <f t="shared" si="4"/>
        <v>14400</v>
      </c>
      <c r="K28" s="75">
        <f t="shared" si="5"/>
        <v>24000</v>
      </c>
      <c r="L28" s="75">
        <f t="shared" si="6"/>
        <v>33600</v>
      </c>
      <c r="M28" s="75">
        <f t="shared" si="7"/>
        <v>48000</v>
      </c>
      <c r="N28" s="75">
        <f t="shared" si="8"/>
        <v>0</v>
      </c>
      <c r="O28" s="75">
        <f t="shared" si="9"/>
        <v>0</v>
      </c>
      <c r="P28" s="75">
        <f t="shared" si="10"/>
        <v>0</v>
      </c>
      <c r="Q28" s="76">
        <f t="shared" si="11"/>
        <v>0</v>
      </c>
    </row>
    <row r="29" spans="1:17">
      <c r="A29" s="74" t="s">
        <v>140</v>
      </c>
      <c r="B29" s="3">
        <f>COUNTIF('VALORES MENSAIS'!C:C,DESPESAS!A29)</f>
        <v>14</v>
      </c>
      <c r="C29" s="5">
        <f>SUMIFS('VALORES MENSAIS'!S:S,'VALORES MENSAIS'!C:C,DESPESAS!A29)</f>
        <v>27847.201500000003</v>
      </c>
      <c r="D29" s="5">
        <f>SUMIFS('VALORES MENSAIS'!Z:Z,'VALORES MENSAIS'!C:C,DESPESAS!A29)</f>
        <v>5600</v>
      </c>
      <c r="E29" s="75">
        <f>SUMIFS('VALORES MENSAIS'!Y:Y,'VALORES MENSAIS'!C:C,DESPESAS!A29)</f>
        <v>0</v>
      </c>
      <c r="F29" s="75">
        <f t="shared" si="0"/>
        <v>1002499.2540000002</v>
      </c>
      <c r="G29" s="75">
        <f t="shared" si="1"/>
        <v>1670832.09</v>
      </c>
      <c r="H29" s="75">
        <f t="shared" si="2"/>
        <v>2339164.9260000004</v>
      </c>
      <c r="I29" s="75">
        <f t="shared" si="3"/>
        <v>3341664.18</v>
      </c>
      <c r="J29" s="75">
        <f t="shared" si="4"/>
        <v>201600</v>
      </c>
      <c r="K29" s="75">
        <f t="shared" si="5"/>
        <v>336000</v>
      </c>
      <c r="L29" s="75">
        <f t="shared" si="6"/>
        <v>470400</v>
      </c>
      <c r="M29" s="75">
        <f t="shared" si="7"/>
        <v>672000</v>
      </c>
      <c r="N29" s="75">
        <f t="shared" si="8"/>
        <v>0</v>
      </c>
      <c r="O29" s="75">
        <f t="shared" si="9"/>
        <v>0</v>
      </c>
      <c r="P29" s="75">
        <f t="shared" si="10"/>
        <v>0</v>
      </c>
      <c r="Q29" s="76">
        <f t="shared" si="11"/>
        <v>0</v>
      </c>
    </row>
    <row r="30" spans="1:17">
      <c r="A30" s="74" t="s">
        <v>23</v>
      </c>
      <c r="B30" s="3">
        <f>COUNTIF('VALORES MENSAIS'!C:C,DESPESAS!A30)</f>
        <v>2</v>
      </c>
      <c r="C30" s="5">
        <f>SUMIFS('VALORES MENSAIS'!S:S,'VALORES MENSAIS'!C:C,DESPESAS!A30)</f>
        <v>0</v>
      </c>
      <c r="D30" s="5">
        <f>SUMIFS('VALORES MENSAIS'!Z:Z,'VALORES MENSAIS'!C:C,DESPESAS!A30)</f>
        <v>800</v>
      </c>
      <c r="E30" s="75">
        <f>SUMIFS('VALORES MENSAIS'!Y:Y,'VALORES MENSAIS'!C:C,DESPESAS!A30)</f>
        <v>241.58999999999997</v>
      </c>
      <c r="F30" s="75">
        <f t="shared" si="0"/>
        <v>0</v>
      </c>
      <c r="G30" s="75">
        <f t="shared" si="1"/>
        <v>0</v>
      </c>
      <c r="H30" s="75">
        <f t="shared" si="2"/>
        <v>0</v>
      </c>
      <c r="I30" s="75">
        <f t="shared" si="3"/>
        <v>0</v>
      </c>
      <c r="J30" s="75">
        <f t="shared" si="4"/>
        <v>28800</v>
      </c>
      <c r="K30" s="75">
        <f t="shared" si="5"/>
        <v>48000</v>
      </c>
      <c r="L30" s="75">
        <f t="shared" si="6"/>
        <v>67200</v>
      </c>
      <c r="M30" s="75">
        <f t="shared" si="7"/>
        <v>96000</v>
      </c>
      <c r="N30" s="75">
        <f t="shared" si="8"/>
        <v>8697.24</v>
      </c>
      <c r="O30" s="75">
        <f t="shared" si="9"/>
        <v>14495.399999999998</v>
      </c>
      <c r="P30" s="75">
        <f t="shared" si="10"/>
        <v>20293.559999999998</v>
      </c>
      <c r="Q30" s="76">
        <f t="shared" si="11"/>
        <v>28990.799999999996</v>
      </c>
    </row>
    <row r="31" spans="1:17">
      <c r="A31" s="74" t="s">
        <v>732</v>
      </c>
      <c r="B31" s="3">
        <f>COUNTIF('VALORES MENSAIS'!C:C,DESPESAS!A31)</f>
        <v>8</v>
      </c>
      <c r="C31" s="5">
        <f>SUMIFS('VALORES MENSAIS'!S:S,'VALORES MENSAIS'!C:C,DESPESAS!A31)</f>
        <v>9682.9844166666662</v>
      </c>
      <c r="D31" s="5">
        <f>SUMIFS('VALORES MENSAIS'!Z:Z,'VALORES MENSAIS'!C:C,DESPESAS!A31)</f>
        <v>3200</v>
      </c>
      <c r="E31" s="75">
        <f>SUMIFS('VALORES MENSAIS'!Y:Y,'VALORES MENSAIS'!C:C,DESPESAS!A31)</f>
        <v>294.87599999999998</v>
      </c>
      <c r="F31" s="75">
        <f t="shared" si="0"/>
        <v>348587.43900000001</v>
      </c>
      <c r="G31" s="75">
        <f t="shared" si="1"/>
        <v>580979.06499999994</v>
      </c>
      <c r="H31" s="75">
        <f t="shared" si="2"/>
        <v>813370.69099999988</v>
      </c>
      <c r="I31" s="75">
        <f t="shared" si="3"/>
        <v>1161958.1299999999</v>
      </c>
      <c r="J31" s="75">
        <f t="shared" si="4"/>
        <v>115200</v>
      </c>
      <c r="K31" s="75">
        <f t="shared" si="5"/>
        <v>192000</v>
      </c>
      <c r="L31" s="75">
        <f t="shared" si="6"/>
        <v>268800</v>
      </c>
      <c r="M31" s="75">
        <f t="shared" si="7"/>
        <v>384000</v>
      </c>
      <c r="N31" s="75">
        <f t="shared" si="8"/>
        <v>10615.536</v>
      </c>
      <c r="O31" s="75">
        <f t="shared" si="9"/>
        <v>17692.559999999998</v>
      </c>
      <c r="P31" s="75">
        <f t="shared" si="10"/>
        <v>24769.583999999995</v>
      </c>
      <c r="Q31" s="76">
        <f t="shared" si="11"/>
        <v>35385.119999999995</v>
      </c>
    </row>
    <row r="32" spans="1:17">
      <c r="A32" s="74" t="s">
        <v>459</v>
      </c>
      <c r="B32" s="3">
        <f>COUNTIF('VALORES MENSAIS'!C:C,DESPESAS!A32)</f>
        <v>4</v>
      </c>
      <c r="C32" s="5">
        <f>SUMIFS('VALORES MENSAIS'!S:S,'VALORES MENSAIS'!C:C,DESPESAS!A32)</f>
        <v>3283.5906666666665</v>
      </c>
      <c r="D32" s="5">
        <f>SUMIFS('VALORES MENSAIS'!Z:Z,'VALORES MENSAIS'!C:C,DESPESAS!A32)</f>
        <v>1600</v>
      </c>
      <c r="E32" s="75">
        <f>SUMIFS('VALORES MENSAIS'!Y:Y,'VALORES MENSAIS'!C:C,DESPESAS!A32)</f>
        <v>0</v>
      </c>
      <c r="F32" s="75">
        <f t="shared" si="0"/>
        <v>118209.264</v>
      </c>
      <c r="G32" s="75">
        <f t="shared" si="1"/>
        <v>197015.43999999997</v>
      </c>
      <c r="H32" s="75">
        <f t="shared" si="2"/>
        <v>275821.61599999998</v>
      </c>
      <c r="I32" s="75">
        <f t="shared" si="3"/>
        <v>394030.87999999995</v>
      </c>
      <c r="J32" s="75">
        <f t="shared" si="4"/>
        <v>57600</v>
      </c>
      <c r="K32" s="75">
        <f t="shared" si="5"/>
        <v>96000</v>
      </c>
      <c r="L32" s="75">
        <f t="shared" si="6"/>
        <v>134400</v>
      </c>
      <c r="M32" s="75">
        <f t="shared" si="7"/>
        <v>192000</v>
      </c>
      <c r="N32" s="75">
        <f t="shared" si="8"/>
        <v>0</v>
      </c>
      <c r="O32" s="75">
        <f t="shared" si="9"/>
        <v>0</v>
      </c>
      <c r="P32" s="75">
        <f t="shared" si="10"/>
        <v>0</v>
      </c>
      <c r="Q32" s="76">
        <f t="shared" si="11"/>
        <v>0</v>
      </c>
    </row>
    <row r="33" spans="1:17">
      <c r="A33" s="74" t="s">
        <v>445</v>
      </c>
      <c r="B33" s="3">
        <f>COUNTIF('VALORES MENSAIS'!C:C,DESPESAS!A33)</f>
        <v>6</v>
      </c>
      <c r="C33" s="5">
        <f>SUMIFS('VALORES MENSAIS'!S:S,'VALORES MENSAIS'!C:C,DESPESAS!A33)</f>
        <v>10633.167666666666</v>
      </c>
      <c r="D33" s="5">
        <f>SUMIFS('VALORES MENSAIS'!Z:Z,'VALORES MENSAIS'!C:C,DESPESAS!A33)</f>
        <v>2400</v>
      </c>
      <c r="E33" s="75">
        <f>SUMIFS('VALORES MENSAIS'!Y:Y,'VALORES MENSAIS'!C:C,DESPESAS!A33)</f>
        <v>0</v>
      </c>
      <c r="F33" s="75">
        <f t="shared" si="0"/>
        <v>382794.03599999996</v>
      </c>
      <c r="G33" s="75">
        <f t="shared" si="1"/>
        <v>637990.06000000006</v>
      </c>
      <c r="H33" s="75">
        <f t="shared" si="2"/>
        <v>893186.08400000003</v>
      </c>
      <c r="I33" s="75">
        <f t="shared" si="3"/>
        <v>1275980.1200000001</v>
      </c>
      <c r="J33" s="75">
        <f t="shared" si="4"/>
        <v>86400</v>
      </c>
      <c r="K33" s="75">
        <f t="shared" si="5"/>
        <v>144000</v>
      </c>
      <c r="L33" s="75">
        <f t="shared" si="6"/>
        <v>201600</v>
      </c>
      <c r="M33" s="75">
        <f t="shared" si="7"/>
        <v>288000</v>
      </c>
      <c r="N33" s="75">
        <f t="shared" si="8"/>
        <v>0</v>
      </c>
      <c r="O33" s="75">
        <f t="shared" si="9"/>
        <v>0</v>
      </c>
      <c r="P33" s="75">
        <f t="shared" si="10"/>
        <v>0</v>
      </c>
      <c r="Q33" s="76">
        <f t="shared" si="11"/>
        <v>0</v>
      </c>
    </row>
    <row r="34" spans="1:17">
      <c r="A34" s="74" t="s">
        <v>785</v>
      </c>
      <c r="B34" s="3">
        <f>COUNTIF('VALORES MENSAIS'!C:C,DESPESAS!A34)</f>
        <v>1</v>
      </c>
      <c r="C34" s="5">
        <f>SUMIFS('VALORES MENSAIS'!S:S,'VALORES MENSAIS'!C:C,DESPESAS!A34)</f>
        <v>3230.5779166666666</v>
      </c>
      <c r="D34" s="5">
        <f>SUMIFS('VALORES MENSAIS'!Z:Z,'VALORES MENSAIS'!C:C,DESPESAS!A34)</f>
        <v>400</v>
      </c>
      <c r="E34" s="75">
        <f>SUMIFS('VALORES MENSAIS'!Y:Y,'VALORES MENSAIS'!C:C,DESPESAS!A34)</f>
        <v>0</v>
      </c>
      <c r="F34" s="75">
        <f t="shared" si="0"/>
        <v>116300.80499999999</v>
      </c>
      <c r="G34" s="75">
        <f t="shared" si="1"/>
        <v>193834.67499999999</v>
      </c>
      <c r="H34" s="75">
        <f t="shared" si="2"/>
        <v>271368.54500000004</v>
      </c>
      <c r="I34" s="75">
        <f t="shared" si="3"/>
        <v>387669.35</v>
      </c>
      <c r="J34" s="75">
        <f t="shared" si="4"/>
        <v>14400</v>
      </c>
      <c r="K34" s="75">
        <f t="shared" si="5"/>
        <v>24000</v>
      </c>
      <c r="L34" s="75">
        <f t="shared" si="6"/>
        <v>33600</v>
      </c>
      <c r="M34" s="75">
        <f t="shared" si="7"/>
        <v>48000</v>
      </c>
      <c r="N34" s="75">
        <f t="shared" si="8"/>
        <v>0</v>
      </c>
      <c r="O34" s="75">
        <f t="shared" si="9"/>
        <v>0</v>
      </c>
      <c r="P34" s="75">
        <f t="shared" si="10"/>
        <v>0</v>
      </c>
      <c r="Q34" s="76">
        <f t="shared" si="11"/>
        <v>0</v>
      </c>
    </row>
    <row r="35" spans="1:17">
      <c r="A35" s="74" t="s">
        <v>498</v>
      </c>
      <c r="B35" s="3">
        <f>COUNTIF('VALORES MENSAIS'!C:C,DESPESAS!A35)</f>
        <v>1</v>
      </c>
      <c r="C35" s="5">
        <f>SUMIFS('VALORES MENSAIS'!S:S,'VALORES MENSAIS'!C:C,DESPESAS!A35)</f>
        <v>1248.1219999999998</v>
      </c>
      <c r="D35" s="5">
        <f>SUMIFS('VALORES MENSAIS'!Z:Z,'VALORES MENSAIS'!C:C,DESPESAS!A35)</f>
        <v>400</v>
      </c>
      <c r="E35" s="75">
        <f>SUMIFS('VALORES MENSAIS'!Y:Y,'VALORES MENSAIS'!C:C,DESPESAS!A35)</f>
        <v>0</v>
      </c>
      <c r="F35" s="75">
        <f t="shared" si="0"/>
        <v>44932.391999999993</v>
      </c>
      <c r="G35" s="75">
        <f t="shared" si="1"/>
        <v>74887.319999999978</v>
      </c>
      <c r="H35" s="75">
        <f t="shared" si="2"/>
        <v>104842.24799999999</v>
      </c>
      <c r="I35" s="75">
        <f t="shared" si="3"/>
        <v>149774.63999999996</v>
      </c>
      <c r="J35" s="75">
        <f t="shared" si="4"/>
        <v>14400</v>
      </c>
      <c r="K35" s="75">
        <f t="shared" si="5"/>
        <v>24000</v>
      </c>
      <c r="L35" s="75">
        <f t="shared" si="6"/>
        <v>33600</v>
      </c>
      <c r="M35" s="75">
        <f t="shared" si="7"/>
        <v>48000</v>
      </c>
      <c r="N35" s="75">
        <f t="shared" si="8"/>
        <v>0</v>
      </c>
      <c r="O35" s="75">
        <f t="shared" si="9"/>
        <v>0</v>
      </c>
      <c r="P35" s="75">
        <f t="shared" si="10"/>
        <v>0</v>
      </c>
      <c r="Q35" s="76">
        <f t="shared" si="11"/>
        <v>0</v>
      </c>
    </row>
    <row r="36" spans="1:17">
      <c r="A36" s="74" t="s">
        <v>15</v>
      </c>
      <c r="B36" s="3">
        <f>COUNTIF('VALORES MENSAIS'!C:C,DESPESAS!A36)</f>
        <v>12</v>
      </c>
      <c r="C36" s="5">
        <f>SUMIFS('VALORES MENSAIS'!S:S,'VALORES MENSAIS'!C:C,DESPESAS!A36)</f>
        <v>8508.777</v>
      </c>
      <c r="D36" s="5">
        <f>SUMIFS('VALORES MENSAIS'!Z:Z,'VALORES MENSAIS'!C:C,DESPESAS!A36)</f>
        <v>4800</v>
      </c>
      <c r="E36" s="75">
        <f>SUMIFS('VALORES MENSAIS'!Y:Y,'VALORES MENSAIS'!C:C,DESPESAS!A36)</f>
        <v>315.30899999999997</v>
      </c>
      <c r="F36" s="75">
        <f t="shared" si="0"/>
        <v>306315.97199999995</v>
      </c>
      <c r="G36" s="75">
        <f t="shared" si="1"/>
        <v>510526.62</v>
      </c>
      <c r="H36" s="75">
        <f t="shared" si="2"/>
        <v>714737.26799999992</v>
      </c>
      <c r="I36" s="75">
        <f t="shared" si="3"/>
        <v>1021053.24</v>
      </c>
      <c r="J36" s="75">
        <f t="shared" si="4"/>
        <v>172800</v>
      </c>
      <c r="K36" s="75">
        <f t="shared" si="5"/>
        <v>288000</v>
      </c>
      <c r="L36" s="75">
        <f t="shared" si="6"/>
        <v>403200</v>
      </c>
      <c r="M36" s="75">
        <f t="shared" si="7"/>
        <v>576000</v>
      </c>
      <c r="N36" s="75">
        <f t="shared" si="8"/>
        <v>11351.124</v>
      </c>
      <c r="O36" s="75">
        <f t="shared" si="9"/>
        <v>18918.539999999997</v>
      </c>
      <c r="P36" s="75">
        <f t="shared" si="10"/>
        <v>26485.955999999995</v>
      </c>
      <c r="Q36" s="76">
        <f t="shared" si="11"/>
        <v>37837.079999999994</v>
      </c>
    </row>
    <row r="37" spans="1:17">
      <c r="A37" s="74" t="s">
        <v>126</v>
      </c>
      <c r="B37" s="3">
        <f>COUNTIF('VALORES MENSAIS'!C:C,DESPESAS!A37)</f>
        <v>1</v>
      </c>
      <c r="C37" s="5">
        <f>SUMIFS('VALORES MENSAIS'!S:S,'VALORES MENSAIS'!C:C,DESPESAS!A37)</f>
        <v>627.56100000000004</v>
      </c>
      <c r="D37" s="5">
        <f>SUMIFS('VALORES MENSAIS'!Z:Z,'VALORES MENSAIS'!C:C,DESPESAS!A37)</f>
        <v>400</v>
      </c>
      <c r="E37" s="75">
        <f>SUMIFS('VALORES MENSAIS'!Y:Y,'VALORES MENSAIS'!C:C,DESPESAS!A37)</f>
        <v>0</v>
      </c>
      <c r="F37" s="75">
        <f t="shared" si="0"/>
        <v>22592.196</v>
      </c>
      <c r="G37" s="75">
        <f t="shared" si="1"/>
        <v>37653.660000000003</v>
      </c>
      <c r="H37" s="75">
        <f t="shared" si="2"/>
        <v>52715.124000000011</v>
      </c>
      <c r="I37" s="75">
        <f t="shared" si="3"/>
        <v>75307.320000000007</v>
      </c>
      <c r="J37" s="75">
        <f t="shared" si="4"/>
        <v>14400</v>
      </c>
      <c r="K37" s="75">
        <f t="shared" si="5"/>
        <v>24000</v>
      </c>
      <c r="L37" s="75">
        <f t="shared" si="6"/>
        <v>33600</v>
      </c>
      <c r="M37" s="75">
        <f t="shared" si="7"/>
        <v>48000</v>
      </c>
      <c r="N37" s="75">
        <f t="shared" si="8"/>
        <v>0</v>
      </c>
      <c r="O37" s="75">
        <f t="shared" si="9"/>
        <v>0</v>
      </c>
      <c r="P37" s="75">
        <f t="shared" si="10"/>
        <v>0</v>
      </c>
      <c r="Q37" s="76">
        <f t="shared" si="11"/>
        <v>0</v>
      </c>
    </row>
    <row r="38" spans="1:17">
      <c r="A38" s="74" t="s">
        <v>53</v>
      </c>
      <c r="B38" s="3">
        <f>COUNTIF('VALORES MENSAIS'!C:C,DESPESAS!A38)</f>
        <v>10</v>
      </c>
      <c r="C38" s="5">
        <f>SUMIFS('VALORES MENSAIS'!S:S,'VALORES MENSAIS'!C:C,DESPESAS!A38)</f>
        <v>28275.000916666668</v>
      </c>
      <c r="D38" s="5">
        <f>SUMIFS('VALORES MENSAIS'!Z:Z,'VALORES MENSAIS'!C:C,DESPESAS!A38)</f>
        <v>4000</v>
      </c>
      <c r="E38" s="75">
        <f>SUMIFS('VALORES MENSAIS'!Y:Y,'VALORES MENSAIS'!C:C,DESPESAS!A38)</f>
        <v>0</v>
      </c>
      <c r="F38" s="75">
        <f t="shared" si="0"/>
        <v>1017900.0330000001</v>
      </c>
      <c r="G38" s="75">
        <f t="shared" si="1"/>
        <v>1696500.0549999999</v>
      </c>
      <c r="H38" s="75">
        <f t="shared" si="2"/>
        <v>2375100.077</v>
      </c>
      <c r="I38" s="75">
        <f t="shared" si="3"/>
        <v>3393000.11</v>
      </c>
      <c r="J38" s="75">
        <f t="shared" si="4"/>
        <v>144000</v>
      </c>
      <c r="K38" s="75">
        <f t="shared" si="5"/>
        <v>240000</v>
      </c>
      <c r="L38" s="75">
        <f t="shared" si="6"/>
        <v>336000</v>
      </c>
      <c r="M38" s="75">
        <f t="shared" si="7"/>
        <v>480000</v>
      </c>
      <c r="N38" s="75">
        <f t="shared" si="8"/>
        <v>0</v>
      </c>
      <c r="O38" s="75">
        <f t="shared" si="9"/>
        <v>0</v>
      </c>
      <c r="P38" s="75">
        <f t="shared" si="10"/>
        <v>0</v>
      </c>
      <c r="Q38" s="76">
        <f t="shared" si="11"/>
        <v>0</v>
      </c>
    </row>
    <row r="39" spans="1:17">
      <c r="A39" s="74" t="s">
        <v>32</v>
      </c>
      <c r="B39" s="3">
        <f>COUNTIF('VALORES MENSAIS'!C:C,DESPESAS!A39)</f>
        <v>6</v>
      </c>
      <c r="C39" s="5">
        <f>SUMIFS('VALORES MENSAIS'!S:S,'VALORES MENSAIS'!C:C,DESPESAS!A39)</f>
        <v>4837.7053333333342</v>
      </c>
      <c r="D39" s="5">
        <f>SUMIFS('VALORES MENSAIS'!Z:Z,'VALORES MENSAIS'!C:C,DESPESAS!A39)</f>
        <v>2400</v>
      </c>
      <c r="E39" s="75">
        <f>SUMIFS('VALORES MENSAIS'!Y:Y,'VALORES MENSAIS'!C:C,DESPESAS!A39)</f>
        <v>147.43799999999999</v>
      </c>
      <c r="F39" s="75">
        <f t="shared" si="0"/>
        <v>174157.39200000002</v>
      </c>
      <c r="G39" s="75">
        <f t="shared" si="1"/>
        <v>290262.32000000007</v>
      </c>
      <c r="H39" s="75">
        <f t="shared" si="2"/>
        <v>406367.24800000014</v>
      </c>
      <c r="I39" s="75">
        <f t="shared" si="3"/>
        <v>580524.64000000013</v>
      </c>
      <c r="J39" s="75">
        <f t="shared" si="4"/>
        <v>86400</v>
      </c>
      <c r="K39" s="75">
        <f t="shared" si="5"/>
        <v>144000</v>
      </c>
      <c r="L39" s="75">
        <f t="shared" si="6"/>
        <v>201600</v>
      </c>
      <c r="M39" s="75">
        <f t="shared" si="7"/>
        <v>288000</v>
      </c>
      <c r="N39" s="75">
        <f t="shared" si="8"/>
        <v>5307.768</v>
      </c>
      <c r="O39" s="75">
        <f t="shared" si="9"/>
        <v>8846.2799999999988</v>
      </c>
      <c r="P39" s="75">
        <f t="shared" si="10"/>
        <v>12384.791999999998</v>
      </c>
      <c r="Q39" s="76">
        <f t="shared" si="11"/>
        <v>17692.559999999998</v>
      </c>
    </row>
    <row r="40" spans="1:17">
      <c r="A40" s="74" t="s">
        <v>64</v>
      </c>
      <c r="B40" s="3">
        <f>COUNTIF('VALORES MENSAIS'!C:C,DESPESAS!A40)</f>
        <v>6</v>
      </c>
      <c r="C40" s="5">
        <f>SUMIFS('VALORES MENSAIS'!S:S,'VALORES MENSAIS'!C:C,DESPESAS!A40)</f>
        <v>3557.8175000000001</v>
      </c>
      <c r="D40" s="5">
        <f>SUMIFS('VALORES MENSAIS'!Z:Z,'VALORES MENSAIS'!C:C,DESPESAS!A40)</f>
        <v>2400</v>
      </c>
      <c r="E40" s="75">
        <f>SUMIFS('VALORES MENSAIS'!Y:Y,'VALORES MENSAIS'!C:C,DESPESAS!A40)</f>
        <v>161.06</v>
      </c>
      <c r="F40" s="75">
        <f t="shared" si="0"/>
        <v>128081.43</v>
      </c>
      <c r="G40" s="75">
        <f t="shared" si="1"/>
        <v>213469.05000000002</v>
      </c>
      <c r="H40" s="75">
        <f t="shared" si="2"/>
        <v>298856.67</v>
      </c>
      <c r="I40" s="75">
        <f t="shared" si="3"/>
        <v>426938.10000000003</v>
      </c>
      <c r="J40" s="75">
        <f t="shared" si="4"/>
        <v>86400</v>
      </c>
      <c r="K40" s="75">
        <f t="shared" si="5"/>
        <v>144000</v>
      </c>
      <c r="L40" s="75">
        <f t="shared" si="6"/>
        <v>201600</v>
      </c>
      <c r="M40" s="75">
        <f t="shared" si="7"/>
        <v>288000</v>
      </c>
      <c r="N40" s="75">
        <f t="shared" si="8"/>
        <v>5798.16</v>
      </c>
      <c r="O40" s="75">
        <f t="shared" si="9"/>
        <v>9663.5999999999985</v>
      </c>
      <c r="P40" s="75">
        <f t="shared" si="10"/>
        <v>13529.04</v>
      </c>
      <c r="Q40" s="76">
        <f t="shared" si="11"/>
        <v>19327.199999999997</v>
      </c>
    </row>
    <row r="41" spans="1:17">
      <c r="A41" s="74" t="s">
        <v>71</v>
      </c>
      <c r="B41" s="3">
        <f>COUNTIF('VALORES MENSAIS'!C:C,DESPESAS!A41)</f>
        <v>2</v>
      </c>
      <c r="C41" s="5">
        <f>SUMIFS('VALORES MENSAIS'!S:S,'VALORES MENSAIS'!C:C,DESPESAS!A41)</f>
        <v>1135.3716666666667</v>
      </c>
      <c r="D41" s="5">
        <f>SUMIFS('VALORES MENSAIS'!Z:Z,'VALORES MENSAIS'!C:C,DESPESAS!A41)</f>
        <v>800</v>
      </c>
      <c r="E41" s="75">
        <f>SUMIFS('VALORES MENSAIS'!Y:Y,'VALORES MENSAIS'!C:C,DESPESAS!A41)</f>
        <v>0</v>
      </c>
      <c r="F41" s="75">
        <f t="shared" si="0"/>
        <v>40873.379999999997</v>
      </c>
      <c r="G41" s="75">
        <f t="shared" si="1"/>
        <v>68122.3</v>
      </c>
      <c r="H41" s="75">
        <f t="shared" si="2"/>
        <v>95371.22</v>
      </c>
      <c r="I41" s="75">
        <f t="shared" si="3"/>
        <v>136244.6</v>
      </c>
      <c r="J41" s="75">
        <f t="shared" si="4"/>
        <v>28800</v>
      </c>
      <c r="K41" s="75">
        <f t="shared" si="5"/>
        <v>48000</v>
      </c>
      <c r="L41" s="75">
        <f t="shared" si="6"/>
        <v>67200</v>
      </c>
      <c r="M41" s="75">
        <f t="shared" si="7"/>
        <v>96000</v>
      </c>
      <c r="N41" s="75">
        <f t="shared" si="8"/>
        <v>0</v>
      </c>
      <c r="O41" s="75">
        <f t="shared" si="9"/>
        <v>0</v>
      </c>
      <c r="P41" s="75">
        <f t="shared" si="10"/>
        <v>0</v>
      </c>
      <c r="Q41" s="76">
        <f t="shared" si="11"/>
        <v>0</v>
      </c>
    </row>
    <row r="42" spans="1:17">
      <c r="A42" s="74" t="s">
        <v>472</v>
      </c>
      <c r="B42" s="3">
        <f>COUNTIF('VALORES MENSAIS'!C:C,DESPESAS!A42)</f>
        <v>14</v>
      </c>
      <c r="C42" s="5">
        <f>SUMIFS('VALORES MENSAIS'!S:S,'VALORES MENSAIS'!C:C,DESPESAS!A42)</f>
        <v>31197.588999999996</v>
      </c>
      <c r="D42" s="5">
        <f>SUMIFS('VALORES MENSAIS'!Z:Z,'VALORES MENSAIS'!C:C,DESPESAS!A42)</f>
        <v>5600</v>
      </c>
      <c r="E42" s="75">
        <f>SUMIFS('VALORES MENSAIS'!Y:Y,'VALORES MENSAIS'!C:C,DESPESAS!A42)</f>
        <v>0</v>
      </c>
      <c r="F42" s="75">
        <f t="shared" si="0"/>
        <v>1123113.2039999999</v>
      </c>
      <c r="G42" s="75">
        <f t="shared" si="1"/>
        <v>1871855.3399999999</v>
      </c>
      <c r="H42" s="75">
        <f t="shared" si="2"/>
        <v>2620597.4759999998</v>
      </c>
      <c r="I42" s="75">
        <f t="shared" si="3"/>
        <v>3743710.6799999997</v>
      </c>
      <c r="J42" s="75">
        <f t="shared" si="4"/>
        <v>201600</v>
      </c>
      <c r="K42" s="75">
        <f t="shared" si="5"/>
        <v>336000</v>
      </c>
      <c r="L42" s="75">
        <f t="shared" si="6"/>
        <v>470400</v>
      </c>
      <c r="M42" s="75">
        <f t="shared" si="7"/>
        <v>672000</v>
      </c>
      <c r="N42" s="75">
        <f t="shared" si="8"/>
        <v>0</v>
      </c>
      <c r="O42" s="75">
        <f t="shared" si="9"/>
        <v>0</v>
      </c>
      <c r="P42" s="75">
        <f t="shared" si="10"/>
        <v>0</v>
      </c>
      <c r="Q42" s="76">
        <f t="shared" si="11"/>
        <v>0</v>
      </c>
    </row>
    <row r="43" spans="1:17">
      <c r="A43" s="74" t="s">
        <v>452</v>
      </c>
      <c r="B43" s="3">
        <f>COUNTIF('VALORES MENSAIS'!C:C,DESPESAS!A43)</f>
        <v>6</v>
      </c>
      <c r="C43" s="5">
        <f>SUMIFS('VALORES MENSAIS'!S:S,'VALORES MENSAIS'!C:C,DESPESAS!A43)</f>
        <v>23268.142416666669</v>
      </c>
      <c r="D43" s="5">
        <f>SUMIFS('VALORES MENSAIS'!Z:Z,'VALORES MENSAIS'!C:C,DESPESAS!A43)</f>
        <v>2400</v>
      </c>
      <c r="E43" s="75">
        <f>SUMIFS('VALORES MENSAIS'!Y:Y,'VALORES MENSAIS'!C:C,DESPESAS!A43)</f>
        <v>0</v>
      </c>
      <c r="F43" s="75">
        <f t="shared" si="0"/>
        <v>837653.12700000009</v>
      </c>
      <c r="G43" s="75">
        <f t="shared" si="1"/>
        <v>1396088.5450000002</v>
      </c>
      <c r="H43" s="75">
        <f t="shared" si="2"/>
        <v>1954523.9630000002</v>
      </c>
      <c r="I43" s="75">
        <f t="shared" si="3"/>
        <v>2792177.0900000003</v>
      </c>
      <c r="J43" s="75">
        <f t="shared" si="4"/>
        <v>86400</v>
      </c>
      <c r="K43" s="75">
        <f t="shared" si="5"/>
        <v>144000</v>
      </c>
      <c r="L43" s="75">
        <f t="shared" si="6"/>
        <v>201600</v>
      </c>
      <c r="M43" s="75">
        <f t="shared" si="7"/>
        <v>288000</v>
      </c>
      <c r="N43" s="75">
        <f t="shared" si="8"/>
        <v>0</v>
      </c>
      <c r="O43" s="75">
        <f t="shared" si="9"/>
        <v>0</v>
      </c>
      <c r="P43" s="75">
        <f t="shared" si="10"/>
        <v>0</v>
      </c>
      <c r="Q43" s="76">
        <f t="shared" si="11"/>
        <v>0</v>
      </c>
    </row>
    <row r="44" spans="1:17">
      <c r="A44" s="74" t="s">
        <v>468</v>
      </c>
      <c r="B44" s="3">
        <f>COUNTIF('VALORES MENSAIS'!C:C,DESPESAS!A44)</f>
        <v>1</v>
      </c>
      <c r="C44" s="5">
        <f>SUMIFS('VALORES MENSAIS'!S:S,'VALORES MENSAIS'!C:C,DESPESAS!A44)</f>
        <v>3377.7223333333332</v>
      </c>
      <c r="D44" s="5">
        <f>SUMIFS('VALORES MENSAIS'!Z:Z,'VALORES MENSAIS'!C:C,DESPESAS!A44)</f>
        <v>400</v>
      </c>
      <c r="E44" s="75">
        <f>SUMIFS('VALORES MENSAIS'!Y:Y,'VALORES MENSAIS'!C:C,DESPESAS!A44)</f>
        <v>0</v>
      </c>
      <c r="F44" s="75">
        <f t="shared" si="0"/>
        <v>121598.00399999999</v>
      </c>
      <c r="G44" s="75">
        <f t="shared" si="1"/>
        <v>202663.33999999997</v>
      </c>
      <c r="H44" s="75">
        <f t="shared" si="2"/>
        <v>283728.67599999998</v>
      </c>
      <c r="I44" s="75">
        <f t="shared" si="3"/>
        <v>405326.67999999993</v>
      </c>
      <c r="J44" s="75">
        <f t="shared" si="4"/>
        <v>14400</v>
      </c>
      <c r="K44" s="75">
        <f t="shared" si="5"/>
        <v>24000</v>
      </c>
      <c r="L44" s="75">
        <f t="shared" si="6"/>
        <v>33600</v>
      </c>
      <c r="M44" s="75">
        <f t="shared" si="7"/>
        <v>48000</v>
      </c>
      <c r="N44" s="75">
        <f t="shared" si="8"/>
        <v>0</v>
      </c>
      <c r="O44" s="75">
        <f t="shared" si="9"/>
        <v>0</v>
      </c>
      <c r="P44" s="75">
        <f t="shared" si="10"/>
        <v>0</v>
      </c>
      <c r="Q44" s="76">
        <f t="shared" si="11"/>
        <v>0</v>
      </c>
    </row>
    <row r="45" spans="1:17">
      <c r="A45" s="74" t="s">
        <v>424</v>
      </c>
      <c r="B45" s="3">
        <f>COUNTIF('VALORES MENSAIS'!C:C,DESPESAS!A45)</f>
        <v>2</v>
      </c>
      <c r="C45" s="5">
        <f>SUMIFS('VALORES MENSAIS'!S:S,'VALORES MENSAIS'!C:C,DESPESAS!A45)</f>
        <v>1382.9050833333333</v>
      </c>
      <c r="D45" s="5">
        <f>SUMIFS('VALORES MENSAIS'!Z:Z,'VALORES MENSAIS'!C:C,DESPESAS!A45)</f>
        <v>800</v>
      </c>
      <c r="E45" s="75">
        <f>SUMIFS('VALORES MENSAIS'!Y:Y,'VALORES MENSAIS'!C:C,DESPESAS!A45)</f>
        <v>0</v>
      </c>
      <c r="F45" s="75">
        <f t="shared" si="0"/>
        <v>49784.582999999999</v>
      </c>
      <c r="G45" s="75">
        <f t="shared" si="1"/>
        <v>82974.304999999993</v>
      </c>
      <c r="H45" s="75">
        <f t="shared" si="2"/>
        <v>116164.027</v>
      </c>
      <c r="I45" s="75">
        <f t="shared" si="3"/>
        <v>165948.60999999999</v>
      </c>
      <c r="J45" s="75">
        <f t="shared" si="4"/>
        <v>28800</v>
      </c>
      <c r="K45" s="75">
        <f t="shared" si="5"/>
        <v>48000</v>
      </c>
      <c r="L45" s="75">
        <f t="shared" si="6"/>
        <v>67200</v>
      </c>
      <c r="M45" s="75">
        <f t="shared" si="7"/>
        <v>96000</v>
      </c>
      <c r="N45" s="75">
        <f t="shared" si="8"/>
        <v>0</v>
      </c>
      <c r="O45" s="75">
        <f t="shared" si="9"/>
        <v>0</v>
      </c>
      <c r="P45" s="75">
        <f t="shared" si="10"/>
        <v>0</v>
      </c>
      <c r="Q45" s="76">
        <f t="shared" si="11"/>
        <v>0</v>
      </c>
    </row>
    <row r="46" spans="1:17">
      <c r="A46" s="74" t="s">
        <v>12</v>
      </c>
      <c r="B46" s="3">
        <f>COUNTIF('VALORES MENSAIS'!C:C,DESPESAS!A46)</f>
        <v>61</v>
      </c>
      <c r="C46" s="5">
        <f>SUMIFS('VALORES MENSAIS'!S:S,'VALORES MENSAIS'!C:C,DESPESAS!A46)</f>
        <v>30138.612249999998</v>
      </c>
      <c r="D46" s="5">
        <f>SUMIFS('VALORES MENSAIS'!Z:Z,'VALORES MENSAIS'!C:C,DESPESAS!A46)</f>
        <v>24400</v>
      </c>
      <c r="E46" s="75">
        <f>SUMIFS('VALORES MENSAIS'!Y:Y,'VALORES MENSAIS'!C:C,DESPESAS!A46)</f>
        <v>3468.3040000000001</v>
      </c>
      <c r="F46" s="75">
        <f t="shared" si="0"/>
        <v>1084990.0409999997</v>
      </c>
      <c r="G46" s="75">
        <f t="shared" si="1"/>
        <v>1808316.7349999999</v>
      </c>
      <c r="H46" s="75">
        <f t="shared" si="2"/>
        <v>2531643.4289999995</v>
      </c>
      <c r="I46" s="75">
        <f t="shared" si="3"/>
        <v>3616633.4699999997</v>
      </c>
      <c r="J46" s="75">
        <f t="shared" si="4"/>
        <v>878400</v>
      </c>
      <c r="K46" s="75">
        <f t="shared" si="5"/>
        <v>1464000</v>
      </c>
      <c r="L46" s="75">
        <f t="shared" si="6"/>
        <v>2049600</v>
      </c>
      <c r="M46" s="75">
        <f t="shared" si="7"/>
        <v>2928000</v>
      </c>
      <c r="N46" s="75">
        <f t="shared" si="8"/>
        <v>124858.944</v>
      </c>
      <c r="O46" s="75">
        <f t="shared" si="9"/>
        <v>208098.24</v>
      </c>
      <c r="P46" s="75">
        <f t="shared" si="10"/>
        <v>291337.53600000002</v>
      </c>
      <c r="Q46" s="76">
        <f t="shared" si="11"/>
        <v>416196.48</v>
      </c>
    </row>
    <row r="47" spans="1:17">
      <c r="A47" s="74" t="s">
        <v>525</v>
      </c>
      <c r="B47" s="3">
        <f>COUNTIF('VALORES MENSAIS'!C:C,DESPESAS!A47)</f>
        <v>5</v>
      </c>
      <c r="C47" s="5">
        <f>SUMIFS('VALORES MENSAIS'!S:S,'VALORES MENSAIS'!C:C,DESPESAS!A47)</f>
        <v>4066.8658333333337</v>
      </c>
      <c r="D47" s="5">
        <f>SUMIFS('VALORES MENSAIS'!Z:Z,'VALORES MENSAIS'!C:C,DESPESAS!A47)</f>
        <v>2000</v>
      </c>
      <c r="E47" s="75">
        <f>SUMIFS('VALORES MENSAIS'!Y:Y,'VALORES MENSAIS'!C:C,DESPESAS!A47)</f>
        <v>161.06</v>
      </c>
      <c r="F47" s="75">
        <f t="shared" si="0"/>
        <v>146407.17000000001</v>
      </c>
      <c r="G47" s="75">
        <f t="shared" si="1"/>
        <v>244011.95000000004</v>
      </c>
      <c r="H47" s="75">
        <f t="shared" si="2"/>
        <v>341616.73000000004</v>
      </c>
      <c r="I47" s="75">
        <f t="shared" si="3"/>
        <v>488023.90000000008</v>
      </c>
      <c r="J47" s="75">
        <f t="shared" si="4"/>
        <v>72000</v>
      </c>
      <c r="K47" s="75">
        <f t="shared" si="5"/>
        <v>120000</v>
      </c>
      <c r="L47" s="75">
        <f t="shared" si="6"/>
        <v>168000</v>
      </c>
      <c r="M47" s="75">
        <f t="shared" si="7"/>
        <v>240000</v>
      </c>
      <c r="N47" s="75">
        <f t="shared" si="8"/>
        <v>5798.16</v>
      </c>
      <c r="O47" s="75">
        <f t="shared" si="9"/>
        <v>9663.5999999999985</v>
      </c>
      <c r="P47" s="75">
        <f t="shared" si="10"/>
        <v>13529.04</v>
      </c>
      <c r="Q47" s="76">
        <f t="shared" si="11"/>
        <v>19327.199999999997</v>
      </c>
    </row>
    <row r="48" spans="1:17">
      <c r="A48" s="74" t="s">
        <v>156</v>
      </c>
      <c r="B48" s="3">
        <f>COUNTIF('VALORES MENSAIS'!C:C,DESPESAS!A48)</f>
        <v>2</v>
      </c>
      <c r="C48" s="5">
        <f>SUMIFS('VALORES MENSAIS'!S:S,'VALORES MENSAIS'!C:C,DESPESAS!A48)</f>
        <v>1843.2491666666667</v>
      </c>
      <c r="D48" s="5">
        <f>SUMIFS('VALORES MENSAIS'!Z:Z,'VALORES MENSAIS'!C:C,DESPESAS!A48)</f>
        <v>800</v>
      </c>
      <c r="E48" s="75">
        <f>SUMIFS('VALORES MENSAIS'!Y:Y,'VALORES MENSAIS'!C:C,DESPESAS!A48)</f>
        <v>0</v>
      </c>
      <c r="F48" s="75">
        <f t="shared" si="0"/>
        <v>66356.97</v>
      </c>
      <c r="G48" s="75">
        <f t="shared" si="1"/>
        <v>110594.95000000001</v>
      </c>
      <c r="H48" s="75">
        <f t="shared" si="2"/>
        <v>154832.93</v>
      </c>
      <c r="I48" s="75">
        <f t="shared" si="3"/>
        <v>221189.90000000002</v>
      </c>
      <c r="J48" s="75">
        <f t="shared" si="4"/>
        <v>28800</v>
      </c>
      <c r="K48" s="75">
        <f t="shared" si="5"/>
        <v>48000</v>
      </c>
      <c r="L48" s="75">
        <f t="shared" si="6"/>
        <v>67200</v>
      </c>
      <c r="M48" s="75">
        <f t="shared" si="7"/>
        <v>96000</v>
      </c>
      <c r="N48" s="75">
        <f t="shared" si="8"/>
        <v>0</v>
      </c>
      <c r="O48" s="75">
        <f t="shared" si="9"/>
        <v>0</v>
      </c>
      <c r="P48" s="75">
        <f t="shared" si="10"/>
        <v>0</v>
      </c>
      <c r="Q48" s="76">
        <f t="shared" si="11"/>
        <v>0</v>
      </c>
    </row>
    <row r="49" spans="1:17">
      <c r="A49" s="74" t="s">
        <v>161</v>
      </c>
      <c r="B49" s="3">
        <f>COUNTIF('VALORES MENSAIS'!C:C,DESPESAS!A49)</f>
        <v>1</v>
      </c>
      <c r="C49" s="5">
        <f>SUMIFS('VALORES MENSAIS'!S:S,'VALORES MENSAIS'!C:C,DESPESAS!A49)</f>
        <v>929.84450000000004</v>
      </c>
      <c r="D49" s="5">
        <f>SUMIFS('VALORES MENSAIS'!Z:Z,'VALORES MENSAIS'!C:C,DESPESAS!A49)</f>
        <v>400</v>
      </c>
      <c r="E49" s="75">
        <f>SUMIFS('VALORES MENSAIS'!Y:Y,'VALORES MENSAIS'!C:C,DESPESAS!A49)</f>
        <v>0</v>
      </c>
      <c r="F49" s="75">
        <f t="shared" si="0"/>
        <v>33474.402000000002</v>
      </c>
      <c r="G49" s="75">
        <f t="shared" si="1"/>
        <v>55790.67</v>
      </c>
      <c r="H49" s="75">
        <f t="shared" si="2"/>
        <v>78106.937999999995</v>
      </c>
      <c r="I49" s="75">
        <f t="shared" si="3"/>
        <v>111581.34</v>
      </c>
      <c r="J49" s="75">
        <f t="shared" si="4"/>
        <v>14400</v>
      </c>
      <c r="K49" s="75">
        <f t="shared" si="5"/>
        <v>24000</v>
      </c>
      <c r="L49" s="75">
        <f t="shared" si="6"/>
        <v>33600</v>
      </c>
      <c r="M49" s="75">
        <f t="shared" si="7"/>
        <v>48000</v>
      </c>
      <c r="N49" s="75">
        <f t="shared" si="8"/>
        <v>0</v>
      </c>
      <c r="O49" s="75">
        <f t="shared" si="9"/>
        <v>0</v>
      </c>
      <c r="P49" s="75">
        <f t="shared" si="10"/>
        <v>0</v>
      </c>
      <c r="Q49" s="76">
        <f t="shared" si="11"/>
        <v>0</v>
      </c>
    </row>
    <row r="50" spans="1:17">
      <c r="A50" s="74" t="s">
        <v>107</v>
      </c>
      <c r="B50" s="3">
        <f>COUNTIF('VALORES MENSAIS'!C:C,DESPESAS!A50)</f>
        <v>101</v>
      </c>
      <c r="C50" s="5">
        <f>SUMIFS('VALORES MENSAIS'!S:S,'VALORES MENSAIS'!C:C,DESPESAS!A50)</f>
        <v>70654.913499999951</v>
      </c>
      <c r="D50" s="5">
        <f>SUMIFS('VALORES MENSAIS'!Z:Z,'VALORES MENSAIS'!C:C,DESPESAS!A50)</f>
        <v>40400</v>
      </c>
      <c r="E50" s="75">
        <f>SUMIFS('VALORES MENSAIS'!Y:Y,'VALORES MENSAIS'!C:C,DESPESAS!A50)</f>
        <v>125.828</v>
      </c>
      <c r="F50" s="75">
        <f t="shared" si="0"/>
        <v>2543576.8859999981</v>
      </c>
      <c r="G50" s="75">
        <f t="shared" si="1"/>
        <v>4239294.8099999968</v>
      </c>
      <c r="H50" s="75">
        <f t="shared" si="2"/>
        <v>5935012.7339999955</v>
      </c>
      <c r="I50" s="75">
        <f t="shared" si="3"/>
        <v>8478589.6199999936</v>
      </c>
      <c r="J50" s="75">
        <f t="shared" si="4"/>
        <v>1454400</v>
      </c>
      <c r="K50" s="75">
        <f t="shared" si="5"/>
        <v>2424000</v>
      </c>
      <c r="L50" s="75">
        <f t="shared" si="6"/>
        <v>3393600</v>
      </c>
      <c r="M50" s="75">
        <f t="shared" si="7"/>
        <v>4848000</v>
      </c>
      <c r="N50" s="75">
        <f t="shared" si="8"/>
        <v>4529.8080000000009</v>
      </c>
      <c r="O50" s="75">
        <f t="shared" si="9"/>
        <v>7549.68</v>
      </c>
      <c r="P50" s="75">
        <f t="shared" si="10"/>
        <v>10569.552</v>
      </c>
      <c r="Q50" s="76">
        <f t="shared" si="11"/>
        <v>15099.36</v>
      </c>
    </row>
    <row r="51" spans="1:17">
      <c r="A51" s="74" t="s">
        <v>98</v>
      </c>
      <c r="B51" s="3">
        <f>COUNTIF('VALORES MENSAIS'!C:C,DESPESAS!A51)</f>
        <v>21</v>
      </c>
      <c r="C51" s="5">
        <f>SUMIFS('VALORES MENSAIS'!S:S,'VALORES MENSAIS'!C:C,DESPESAS!A51)</f>
        <v>8107.1990000000005</v>
      </c>
      <c r="D51" s="5">
        <f>SUMIFS('VALORES MENSAIS'!Z:Z,'VALORES MENSAIS'!C:C,DESPESAS!A51)</f>
        <v>8400</v>
      </c>
      <c r="E51" s="75">
        <f>SUMIFS('VALORES MENSAIS'!Y:Y,'VALORES MENSAIS'!C:C,DESPESAS!A51)</f>
        <v>40.265000000000001</v>
      </c>
      <c r="F51" s="75">
        <f t="shared" si="0"/>
        <v>291859.16399999999</v>
      </c>
      <c r="G51" s="75">
        <f t="shared" si="1"/>
        <v>486431.94000000006</v>
      </c>
      <c r="H51" s="75">
        <f t="shared" si="2"/>
        <v>681004.71600000001</v>
      </c>
      <c r="I51" s="75">
        <f t="shared" si="3"/>
        <v>972863.88000000012</v>
      </c>
      <c r="J51" s="75">
        <f t="shared" si="4"/>
        <v>302400</v>
      </c>
      <c r="K51" s="75">
        <f t="shared" si="5"/>
        <v>504000</v>
      </c>
      <c r="L51" s="75">
        <f t="shared" si="6"/>
        <v>705600</v>
      </c>
      <c r="M51" s="75">
        <f t="shared" si="7"/>
        <v>1008000</v>
      </c>
      <c r="N51" s="75">
        <f t="shared" si="8"/>
        <v>1449.54</v>
      </c>
      <c r="O51" s="75">
        <f t="shared" si="9"/>
        <v>2415.8999999999996</v>
      </c>
      <c r="P51" s="75">
        <f t="shared" si="10"/>
        <v>3382.26</v>
      </c>
      <c r="Q51" s="76">
        <f t="shared" si="11"/>
        <v>4831.7999999999993</v>
      </c>
    </row>
    <row r="52" spans="1:17">
      <c r="A52" s="74" t="s">
        <v>492</v>
      </c>
      <c r="B52" s="3">
        <f>COUNTIF('VALORES MENSAIS'!C:C,DESPESAS!A52)</f>
        <v>3</v>
      </c>
      <c r="C52" s="5">
        <f>SUMIFS('VALORES MENSAIS'!S:S,'VALORES MENSAIS'!C:C,DESPESAS!A52)</f>
        <v>2574.1068333333333</v>
      </c>
      <c r="D52" s="5">
        <f>SUMIFS('VALORES MENSAIS'!Z:Z,'VALORES MENSAIS'!C:C,DESPESAS!A52)</f>
        <v>1200</v>
      </c>
      <c r="E52" s="75">
        <f>SUMIFS('VALORES MENSAIS'!Y:Y,'VALORES MENSAIS'!C:C,DESPESAS!A52)</f>
        <v>0</v>
      </c>
      <c r="F52" s="75">
        <f t="shared" si="0"/>
        <v>92667.84599999999</v>
      </c>
      <c r="G52" s="75">
        <f t="shared" si="1"/>
        <v>154446.41</v>
      </c>
      <c r="H52" s="75">
        <f t="shared" si="2"/>
        <v>216224.97400000002</v>
      </c>
      <c r="I52" s="75">
        <f t="shared" si="3"/>
        <v>308892.82</v>
      </c>
      <c r="J52" s="75">
        <f t="shared" si="4"/>
        <v>43200</v>
      </c>
      <c r="K52" s="75">
        <f t="shared" si="5"/>
        <v>72000</v>
      </c>
      <c r="L52" s="75">
        <f t="shared" si="6"/>
        <v>100800</v>
      </c>
      <c r="M52" s="75">
        <f t="shared" si="7"/>
        <v>144000</v>
      </c>
      <c r="N52" s="75">
        <f t="shared" si="8"/>
        <v>0</v>
      </c>
      <c r="O52" s="75">
        <f t="shared" si="9"/>
        <v>0</v>
      </c>
      <c r="P52" s="75">
        <f t="shared" si="10"/>
        <v>0</v>
      </c>
      <c r="Q52" s="76">
        <f t="shared" si="11"/>
        <v>0</v>
      </c>
    </row>
    <row r="53" spans="1:17">
      <c r="A53" s="74" t="s">
        <v>296</v>
      </c>
      <c r="B53" s="3">
        <f>COUNTIF('VALORES MENSAIS'!C:C,DESPESAS!A53)</f>
        <v>2</v>
      </c>
      <c r="C53" s="5">
        <f>SUMIFS('VALORES MENSAIS'!S:S,'VALORES MENSAIS'!C:C,DESPESAS!A53)</f>
        <v>5223.7400000000007</v>
      </c>
      <c r="D53" s="5">
        <f>SUMIFS('VALORES MENSAIS'!Z:Z,'VALORES MENSAIS'!C:C,DESPESAS!A53)</f>
        <v>800</v>
      </c>
      <c r="E53" s="75">
        <f>SUMIFS('VALORES MENSAIS'!Y:Y,'VALORES MENSAIS'!C:C,DESPESAS!A53)</f>
        <v>0</v>
      </c>
      <c r="F53" s="75">
        <f t="shared" si="0"/>
        <v>188054.64</v>
      </c>
      <c r="G53" s="75">
        <f t="shared" si="1"/>
        <v>313424.40000000002</v>
      </c>
      <c r="H53" s="75">
        <f t="shared" si="2"/>
        <v>438794.16000000009</v>
      </c>
      <c r="I53" s="75">
        <f t="shared" si="3"/>
        <v>626848.80000000005</v>
      </c>
      <c r="J53" s="75">
        <f t="shared" si="4"/>
        <v>28800</v>
      </c>
      <c r="K53" s="75">
        <f t="shared" si="5"/>
        <v>48000</v>
      </c>
      <c r="L53" s="75">
        <f t="shared" si="6"/>
        <v>67200</v>
      </c>
      <c r="M53" s="75">
        <f t="shared" si="7"/>
        <v>96000</v>
      </c>
      <c r="N53" s="75">
        <f t="shared" si="8"/>
        <v>0</v>
      </c>
      <c r="O53" s="75">
        <f t="shared" si="9"/>
        <v>0</v>
      </c>
      <c r="P53" s="75">
        <f t="shared" si="10"/>
        <v>0</v>
      </c>
      <c r="Q53" s="76">
        <f t="shared" si="11"/>
        <v>0</v>
      </c>
    </row>
    <row r="54" spans="1:17">
      <c r="A54" s="74" t="s">
        <v>60</v>
      </c>
      <c r="B54" s="3">
        <f>COUNTIF('VALORES MENSAIS'!C:C,DESPESAS!A54)</f>
        <v>7</v>
      </c>
      <c r="C54" s="5">
        <f>SUMIFS('VALORES MENSAIS'!S:S,'VALORES MENSAIS'!C:C,DESPESAS!A54)</f>
        <v>21007.695833333335</v>
      </c>
      <c r="D54" s="5">
        <f>SUMIFS('VALORES MENSAIS'!Z:Z,'VALORES MENSAIS'!C:C,DESPESAS!A54)</f>
        <v>2800</v>
      </c>
      <c r="E54" s="75">
        <f>SUMIFS('VALORES MENSAIS'!Y:Y,'VALORES MENSAIS'!C:C,DESPESAS!A54)</f>
        <v>0</v>
      </c>
      <c r="F54" s="75">
        <f t="shared" si="0"/>
        <v>756277.05</v>
      </c>
      <c r="G54" s="75">
        <f t="shared" si="1"/>
        <v>1260461.75</v>
      </c>
      <c r="H54" s="75">
        <f t="shared" si="2"/>
        <v>1764646.4500000002</v>
      </c>
      <c r="I54" s="75">
        <f t="shared" si="3"/>
        <v>2520923.5</v>
      </c>
      <c r="J54" s="75">
        <f t="shared" si="4"/>
        <v>100800</v>
      </c>
      <c r="K54" s="75">
        <f t="shared" si="5"/>
        <v>168000</v>
      </c>
      <c r="L54" s="75">
        <f t="shared" si="6"/>
        <v>235200</v>
      </c>
      <c r="M54" s="75">
        <f t="shared" si="7"/>
        <v>336000</v>
      </c>
      <c r="N54" s="75">
        <f t="shared" si="8"/>
        <v>0</v>
      </c>
      <c r="O54" s="75">
        <f t="shared" si="9"/>
        <v>0</v>
      </c>
      <c r="P54" s="75">
        <f t="shared" si="10"/>
        <v>0</v>
      </c>
      <c r="Q54" s="76">
        <f t="shared" si="11"/>
        <v>0</v>
      </c>
    </row>
    <row r="55" spans="1:17" ht="15.75" thickBot="1">
      <c r="A55" s="77" t="s">
        <v>35</v>
      </c>
      <c r="B55" s="78">
        <f>COUNTIF('VALORES MENSAIS'!C:C,DESPESAS!A55)</f>
        <v>8</v>
      </c>
      <c r="C55" s="79">
        <f>SUMIFS('VALORES MENSAIS'!S:S,'VALORES MENSAIS'!C:C,DESPESAS!A55)</f>
        <v>7347.7348333333339</v>
      </c>
      <c r="D55" s="79">
        <f>SUMIFS('VALORES MENSAIS'!Z:Z,'VALORES MENSAIS'!C:C,DESPESAS!A55)</f>
        <v>3200</v>
      </c>
      <c r="E55" s="80">
        <f>SUMIFS('VALORES MENSAIS'!Y:Y,'VALORES MENSAIS'!C:C,DESPESAS!A55)</f>
        <v>98.292000000000002</v>
      </c>
      <c r="F55" s="80">
        <f t="shared" si="0"/>
        <v>264518.45400000003</v>
      </c>
      <c r="G55" s="80">
        <f t="shared" si="1"/>
        <v>440864.09000000008</v>
      </c>
      <c r="H55" s="80">
        <f t="shared" si="2"/>
        <v>617209.72600000002</v>
      </c>
      <c r="I55" s="80">
        <f t="shared" si="3"/>
        <v>881728.18000000017</v>
      </c>
      <c r="J55" s="80">
        <f t="shared" si="4"/>
        <v>115200</v>
      </c>
      <c r="K55" s="80">
        <f t="shared" si="5"/>
        <v>192000</v>
      </c>
      <c r="L55" s="80">
        <f t="shared" si="6"/>
        <v>268800</v>
      </c>
      <c r="M55" s="80">
        <f t="shared" si="7"/>
        <v>384000</v>
      </c>
      <c r="N55" s="80">
        <f t="shared" si="8"/>
        <v>3538.5119999999997</v>
      </c>
      <c r="O55" s="80">
        <f t="shared" si="9"/>
        <v>5897.52</v>
      </c>
      <c r="P55" s="80">
        <f t="shared" si="10"/>
        <v>8256.5280000000002</v>
      </c>
      <c r="Q55" s="81">
        <f t="shared" si="11"/>
        <v>11795.04</v>
      </c>
    </row>
    <row r="56" spans="1:17" ht="16.5" thickTop="1" thickBot="1">
      <c r="A56" s="66" t="s">
        <v>922</v>
      </c>
      <c r="B56" s="56">
        <f t="shared" ref="B56:Q56" si="12">SUM(B5:B55)</f>
        <v>732</v>
      </c>
      <c r="C56" s="67">
        <f t="shared" si="12"/>
        <v>617777.50008333323</v>
      </c>
      <c r="D56" s="67">
        <f t="shared" si="12"/>
        <v>292800</v>
      </c>
      <c r="E56" s="67">
        <f t="shared" si="12"/>
        <v>23334.460000000006</v>
      </c>
      <c r="F56" s="67">
        <f t="shared" si="12"/>
        <v>22239990.003000002</v>
      </c>
      <c r="G56" s="67">
        <f t="shared" si="12"/>
        <v>37066650.00500001</v>
      </c>
      <c r="H56" s="67">
        <f t="shared" si="12"/>
        <v>51893310.006999999</v>
      </c>
      <c r="I56" s="67">
        <f t="shared" si="12"/>
        <v>74133300.01000002</v>
      </c>
      <c r="J56" s="67">
        <f t="shared" si="12"/>
        <v>10540800</v>
      </c>
      <c r="K56" s="67">
        <f t="shared" si="12"/>
        <v>17568000</v>
      </c>
      <c r="L56" s="67">
        <f t="shared" si="12"/>
        <v>24595200</v>
      </c>
      <c r="M56" s="67">
        <f>SUM(M5:M55)</f>
        <v>35136000</v>
      </c>
      <c r="N56" s="67">
        <f t="shared" si="12"/>
        <v>840040.56000000017</v>
      </c>
      <c r="O56" s="67">
        <f t="shared" si="12"/>
        <v>1400067.6</v>
      </c>
      <c r="P56" s="67">
        <f t="shared" si="12"/>
        <v>1960094.6400000001</v>
      </c>
      <c r="Q56" s="67">
        <f t="shared" si="12"/>
        <v>2800135.2</v>
      </c>
    </row>
    <row r="57" spans="1:17" ht="16.5" thickTop="1" thickBot="1">
      <c r="A57" s="16"/>
      <c r="B57" s="16"/>
      <c r="C57" s="27"/>
      <c r="D57" s="27"/>
    </row>
    <row r="58" spans="1:17" ht="16.5" thickTop="1" thickBot="1">
      <c r="A58" s="112" t="s">
        <v>1004</v>
      </c>
      <c r="B58" s="113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5"/>
    </row>
    <row r="59" spans="1:17" ht="15.75" thickTop="1">
      <c r="A59" s="58" t="s">
        <v>928</v>
      </c>
      <c r="B59" s="58" t="s">
        <v>923</v>
      </c>
      <c r="C59" s="57" t="s">
        <v>921</v>
      </c>
      <c r="D59" s="57" t="s">
        <v>929</v>
      </c>
      <c r="E59" s="63" t="s">
        <v>930</v>
      </c>
      <c r="F59" s="63" t="s">
        <v>932</v>
      </c>
      <c r="G59" s="63" t="s">
        <v>932</v>
      </c>
      <c r="H59" s="63" t="s">
        <v>932</v>
      </c>
      <c r="I59" s="63" t="s">
        <v>932</v>
      </c>
      <c r="J59" s="57" t="s">
        <v>929</v>
      </c>
      <c r="K59" s="57" t="s">
        <v>929</v>
      </c>
      <c r="L59" s="57" t="s">
        <v>929</v>
      </c>
      <c r="M59" s="57" t="s">
        <v>929</v>
      </c>
      <c r="N59" s="63" t="s">
        <v>933</v>
      </c>
      <c r="O59" s="63" t="s">
        <v>933</v>
      </c>
      <c r="P59" s="63" t="s">
        <v>933</v>
      </c>
      <c r="Q59" s="63" t="s">
        <v>933</v>
      </c>
    </row>
    <row r="60" spans="1:17">
      <c r="A60" s="59"/>
      <c r="B60" s="59"/>
      <c r="C60" s="60"/>
      <c r="D60" s="60"/>
      <c r="E60" s="64" t="s">
        <v>931</v>
      </c>
      <c r="F60" s="64" t="s">
        <v>934</v>
      </c>
      <c r="G60" s="64" t="s">
        <v>935</v>
      </c>
      <c r="H60" s="64" t="s">
        <v>936</v>
      </c>
      <c r="I60" s="64" t="s">
        <v>937</v>
      </c>
      <c r="J60" s="60" t="s">
        <v>934</v>
      </c>
      <c r="K60" s="60" t="s">
        <v>935</v>
      </c>
      <c r="L60" s="60" t="s">
        <v>936</v>
      </c>
      <c r="M60" s="60" t="s">
        <v>937</v>
      </c>
      <c r="N60" s="64" t="s">
        <v>931</v>
      </c>
      <c r="O60" s="64" t="s">
        <v>931</v>
      </c>
      <c r="P60" s="64" t="s">
        <v>931</v>
      </c>
      <c r="Q60" s="64" t="s">
        <v>931</v>
      </c>
    </row>
    <row r="61" spans="1:17" ht="15.75" thickBot="1">
      <c r="A61" s="61"/>
      <c r="B61" s="61"/>
      <c r="C61" s="62"/>
      <c r="D61" s="62"/>
      <c r="E61" s="65"/>
      <c r="F61" s="61"/>
      <c r="G61" s="65"/>
      <c r="H61" s="65"/>
      <c r="I61" s="65"/>
      <c r="J61" s="62"/>
      <c r="K61" s="62"/>
      <c r="L61" s="62"/>
      <c r="M61" s="62"/>
      <c r="N61" s="65" t="s">
        <v>934</v>
      </c>
      <c r="O61" s="65" t="s">
        <v>935</v>
      </c>
      <c r="P61" s="65" t="s">
        <v>936</v>
      </c>
      <c r="Q61" s="65" t="s">
        <v>937</v>
      </c>
    </row>
    <row r="62" spans="1:17" ht="15.75" thickTop="1">
      <c r="A62" s="69" t="s">
        <v>10</v>
      </c>
      <c r="B62" s="70">
        <v>1</v>
      </c>
      <c r="C62" s="71">
        <f>SUMIFS('VALORES MENSAIS'!S:S,'VALORES MENSAIS'!G:G,DESPESAS!A62)</f>
        <v>0</v>
      </c>
      <c r="D62" s="71">
        <f>SUMIFS('VALORES MENSAIS'!Z:Z,'VALORES MENSAIS'!G:G,DESPESAS!A62)</f>
        <v>400</v>
      </c>
      <c r="E62" s="72">
        <f>SUMIFS('VALORES MENSAIS'!Y:Y,'VALORES MENSAIS'!G:G,DESPESAS!A62)</f>
        <v>0</v>
      </c>
      <c r="F62" s="72">
        <f>C62*3*12</f>
        <v>0</v>
      </c>
      <c r="G62" s="72">
        <f>C62*5*12</f>
        <v>0</v>
      </c>
      <c r="H62" s="72">
        <f>C62*7*12</f>
        <v>0</v>
      </c>
      <c r="I62" s="72">
        <f>C62*10*12</f>
        <v>0</v>
      </c>
      <c r="J62" s="72">
        <f>D62*3*12</f>
        <v>14400</v>
      </c>
      <c r="K62" s="72">
        <f>D62*5*12</f>
        <v>24000</v>
      </c>
      <c r="L62" s="72">
        <f>D62*7*12</f>
        <v>33600</v>
      </c>
      <c r="M62" s="72">
        <f>D62*10*12</f>
        <v>48000</v>
      </c>
      <c r="N62" s="72">
        <f>E62*3*12</f>
        <v>0</v>
      </c>
      <c r="O62" s="72">
        <f>E62*5*12</f>
        <v>0</v>
      </c>
      <c r="P62" s="72">
        <f>E62*7*12</f>
        <v>0</v>
      </c>
      <c r="Q62" s="73">
        <f>E62*10*12</f>
        <v>0</v>
      </c>
    </row>
    <row r="63" spans="1:17">
      <c r="A63" s="74" t="s">
        <v>13</v>
      </c>
      <c r="B63" s="3">
        <v>1</v>
      </c>
      <c r="C63" s="5">
        <f>SUMIFS('VALORES MENSAIS'!S:S,'VALORES MENSAIS'!G:G,DESPESAS!A63)</f>
        <v>476.30266666666671</v>
      </c>
      <c r="D63" s="5">
        <f>SUMIFS('VALORES MENSAIS'!Z:Z,'VALORES MENSAIS'!G:G,DESPESAS!A63)</f>
        <v>400</v>
      </c>
      <c r="E63" s="75">
        <f>SUMIFS('VALORES MENSAIS'!Y:Y,'VALORES MENSAIS'!G:G,DESPESAS!A63)</f>
        <v>0</v>
      </c>
      <c r="F63" s="75">
        <f t="shared" ref="F63:F77" si="13">C63*3*12</f>
        <v>17146.896000000001</v>
      </c>
      <c r="G63" s="75">
        <f t="shared" ref="G63:G77" si="14">C63*5*12</f>
        <v>28578.16</v>
      </c>
      <c r="H63" s="75">
        <f t="shared" ref="H63:H77" si="15">C63*7*12</f>
        <v>40009.424000000006</v>
      </c>
      <c r="I63" s="75">
        <f t="shared" ref="I63:I77" si="16">C63*10*12</f>
        <v>57156.32</v>
      </c>
      <c r="J63" s="75">
        <f t="shared" ref="J63:J77" si="17">D63*3*12</f>
        <v>14400</v>
      </c>
      <c r="K63" s="75">
        <f t="shared" ref="K63:K77" si="18">D63*5*12</f>
        <v>24000</v>
      </c>
      <c r="L63" s="75">
        <f t="shared" ref="L63:L77" si="19">D63*7*12</f>
        <v>33600</v>
      </c>
      <c r="M63" s="75">
        <f t="shared" ref="M63:M77" si="20">D63*10*12</f>
        <v>48000</v>
      </c>
      <c r="N63" s="75">
        <f t="shared" ref="N63:N77" si="21">E63*3*12</f>
        <v>0</v>
      </c>
      <c r="O63" s="75">
        <f t="shared" ref="O63:O77" si="22">E63*5*12</f>
        <v>0</v>
      </c>
      <c r="P63" s="75">
        <f t="shared" ref="P63:P77" si="23">E63*7*12</f>
        <v>0</v>
      </c>
      <c r="Q63" s="76">
        <f t="shared" ref="Q63:Q77" si="24">E63*10*12</f>
        <v>0</v>
      </c>
    </row>
    <row r="64" spans="1:17">
      <c r="A64" s="74" t="s">
        <v>16</v>
      </c>
      <c r="B64" s="3">
        <v>5</v>
      </c>
      <c r="C64" s="5">
        <f>SUMIFS('VALORES MENSAIS'!S:S,'VALORES MENSAIS'!G:G,DESPESAS!A64)</f>
        <v>5775.75</v>
      </c>
      <c r="D64" s="5">
        <f>SUMIFS('VALORES MENSAIS'!Z:Z,'VALORES MENSAIS'!G:G,DESPESAS!A64)</f>
        <v>1600</v>
      </c>
      <c r="E64" s="75">
        <f>SUMIFS('VALORES MENSAIS'!Y:Y,'VALORES MENSAIS'!G:G,DESPESAS!A64)</f>
        <v>241.58999999999997</v>
      </c>
      <c r="F64" s="75">
        <f t="shared" si="13"/>
        <v>207927</v>
      </c>
      <c r="G64" s="75">
        <f t="shared" si="14"/>
        <v>346545</v>
      </c>
      <c r="H64" s="75">
        <f t="shared" si="15"/>
        <v>485163</v>
      </c>
      <c r="I64" s="75">
        <f t="shared" si="16"/>
        <v>693090</v>
      </c>
      <c r="J64" s="75">
        <f t="shared" si="17"/>
        <v>57600</v>
      </c>
      <c r="K64" s="75">
        <f t="shared" si="18"/>
        <v>96000</v>
      </c>
      <c r="L64" s="75">
        <f t="shared" si="19"/>
        <v>134400</v>
      </c>
      <c r="M64" s="75">
        <f t="shared" si="20"/>
        <v>192000</v>
      </c>
      <c r="N64" s="75">
        <f t="shared" si="21"/>
        <v>8697.24</v>
      </c>
      <c r="O64" s="75">
        <f t="shared" si="22"/>
        <v>14495.399999999998</v>
      </c>
      <c r="P64" s="75">
        <f t="shared" si="23"/>
        <v>20293.559999999998</v>
      </c>
      <c r="Q64" s="76">
        <f t="shared" si="24"/>
        <v>28990.799999999996</v>
      </c>
    </row>
    <row r="65" spans="1:17">
      <c r="A65" s="74" t="s">
        <v>24</v>
      </c>
      <c r="B65" s="3">
        <v>38</v>
      </c>
      <c r="C65" s="5">
        <f>SUMIFS('VALORES MENSAIS'!S:S,'VALORES MENSAIS'!G:G,DESPESAS!A65)</f>
        <v>18030.084333333332</v>
      </c>
      <c r="D65" s="5">
        <f>SUMIFS('VALORES MENSAIS'!Z:Z,'VALORES MENSAIS'!G:G,DESPESAS!A65)</f>
        <v>12000</v>
      </c>
      <c r="E65" s="75">
        <f>SUMIFS('VALORES MENSAIS'!Y:Y,'VALORES MENSAIS'!G:G,DESPESAS!A65)</f>
        <v>1317.0979999999997</v>
      </c>
      <c r="F65" s="75">
        <f t="shared" si="13"/>
        <v>649083.03599999996</v>
      </c>
      <c r="G65" s="75">
        <f t="shared" si="14"/>
        <v>1081805.06</v>
      </c>
      <c r="H65" s="75">
        <f t="shared" si="15"/>
        <v>1514527.0839999998</v>
      </c>
      <c r="I65" s="75">
        <f t="shared" si="16"/>
        <v>2163610.12</v>
      </c>
      <c r="J65" s="75">
        <f t="shared" si="17"/>
        <v>432000</v>
      </c>
      <c r="K65" s="75">
        <f t="shared" si="18"/>
        <v>720000</v>
      </c>
      <c r="L65" s="75">
        <f t="shared" si="19"/>
        <v>1008000</v>
      </c>
      <c r="M65" s="75">
        <f t="shared" si="20"/>
        <v>1440000</v>
      </c>
      <c r="N65" s="75">
        <f t="shared" si="21"/>
        <v>47415.527999999991</v>
      </c>
      <c r="O65" s="75">
        <f t="shared" si="22"/>
        <v>79025.87999999999</v>
      </c>
      <c r="P65" s="75">
        <f t="shared" si="23"/>
        <v>110636.23199999997</v>
      </c>
      <c r="Q65" s="76">
        <f t="shared" si="24"/>
        <v>158051.75999999998</v>
      </c>
    </row>
    <row r="66" spans="1:17">
      <c r="A66" s="74" t="s">
        <v>62</v>
      </c>
      <c r="B66" s="3">
        <v>8</v>
      </c>
      <c r="C66" s="5">
        <f>SUMIFS('VALORES MENSAIS'!S:S,'VALORES MENSAIS'!G:G,DESPESAS!A66)</f>
        <v>3557.8175000000001</v>
      </c>
      <c r="D66" s="5">
        <f>SUMIFS('VALORES MENSAIS'!Z:Z,'VALORES MENSAIS'!G:G,DESPESAS!A66)</f>
        <v>2400</v>
      </c>
      <c r="E66" s="75">
        <f>SUMIFS('VALORES MENSAIS'!Y:Y,'VALORES MENSAIS'!G:G,DESPESAS!A66)</f>
        <v>161.06</v>
      </c>
      <c r="F66" s="75">
        <f t="shared" si="13"/>
        <v>128081.43</v>
      </c>
      <c r="G66" s="75">
        <f t="shared" si="14"/>
        <v>213469.05000000002</v>
      </c>
      <c r="H66" s="75">
        <f t="shared" si="15"/>
        <v>298856.67</v>
      </c>
      <c r="I66" s="75">
        <f t="shared" si="16"/>
        <v>426938.10000000003</v>
      </c>
      <c r="J66" s="75">
        <f t="shared" si="17"/>
        <v>86400</v>
      </c>
      <c r="K66" s="75">
        <f t="shared" si="18"/>
        <v>144000</v>
      </c>
      <c r="L66" s="75">
        <f t="shared" si="19"/>
        <v>201600</v>
      </c>
      <c r="M66" s="75">
        <f t="shared" si="20"/>
        <v>288000</v>
      </c>
      <c r="N66" s="75">
        <f t="shared" si="21"/>
        <v>5798.16</v>
      </c>
      <c r="O66" s="75">
        <f t="shared" si="22"/>
        <v>9663.5999999999985</v>
      </c>
      <c r="P66" s="75">
        <f t="shared" si="23"/>
        <v>13529.04</v>
      </c>
      <c r="Q66" s="76">
        <f t="shared" si="24"/>
        <v>19327.199999999997</v>
      </c>
    </row>
    <row r="67" spans="1:17">
      <c r="A67" s="74" t="s">
        <v>72</v>
      </c>
      <c r="B67" s="3">
        <v>4</v>
      </c>
      <c r="C67" s="5">
        <f>SUMIFS('VALORES MENSAIS'!S:S,'VALORES MENSAIS'!G:G,DESPESAS!A67)</f>
        <v>2522.0108333333333</v>
      </c>
      <c r="D67" s="5">
        <f>SUMIFS('VALORES MENSAIS'!Z:Z,'VALORES MENSAIS'!G:G,DESPESAS!A67)</f>
        <v>1600</v>
      </c>
      <c r="E67" s="75">
        <f>SUMIFS('VALORES MENSAIS'!Y:Y,'VALORES MENSAIS'!G:G,DESPESAS!A67)</f>
        <v>0</v>
      </c>
      <c r="F67" s="75">
        <f t="shared" si="13"/>
        <v>90792.389999999985</v>
      </c>
      <c r="G67" s="75">
        <f t="shared" si="14"/>
        <v>151320.65</v>
      </c>
      <c r="H67" s="75">
        <f t="shared" si="15"/>
        <v>211848.90999999997</v>
      </c>
      <c r="I67" s="75">
        <f t="shared" si="16"/>
        <v>302641.3</v>
      </c>
      <c r="J67" s="75">
        <f t="shared" si="17"/>
        <v>57600</v>
      </c>
      <c r="K67" s="75">
        <f t="shared" si="18"/>
        <v>96000</v>
      </c>
      <c r="L67" s="75">
        <f t="shared" si="19"/>
        <v>134400</v>
      </c>
      <c r="M67" s="75">
        <f t="shared" si="20"/>
        <v>192000</v>
      </c>
      <c r="N67" s="75">
        <f t="shared" si="21"/>
        <v>0</v>
      </c>
      <c r="O67" s="75">
        <f t="shared" si="22"/>
        <v>0</v>
      </c>
      <c r="P67" s="75">
        <f t="shared" si="23"/>
        <v>0</v>
      </c>
      <c r="Q67" s="76">
        <f t="shared" si="24"/>
        <v>0</v>
      </c>
    </row>
    <row r="68" spans="1:17">
      <c r="A68" s="74" t="s">
        <v>77</v>
      </c>
      <c r="B68" s="3">
        <v>21</v>
      </c>
      <c r="C68" s="5">
        <f>SUMIFS('VALORES MENSAIS'!S:S,'VALORES MENSAIS'!G:G,DESPESAS!A68)</f>
        <v>19485.329333333339</v>
      </c>
      <c r="D68" s="5">
        <f>SUMIFS('VALORES MENSAIS'!Z:Z,'VALORES MENSAIS'!G:G,DESPESAS!A68)</f>
        <v>6800</v>
      </c>
      <c r="E68" s="75">
        <f>SUMIFS('VALORES MENSAIS'!Y:Y,'VALORES MENSAIS'!G:G,DESPESAS!A68)</f>
        <v>765.03499999999985</v>
      </c>
      <c r="F68" s="75">
        <f t="shared" si="13"/>
        <v>701471.85600000015</v>
      </c>
      <c r="G68" s="75">
        <f t="shared" si="14"/>
        <v>1169119.7600000002</v>
      </c>
      <c r="H68" s="75">
        <f t="shared" si="15"/>
        <v>1636767.6640000006</v>
      </c>
      <c r="I68" s="75">
        <f t="shared" si="16"/>
        <v>2338239.5200000005</v>
      </c>
      <c r="J68" s="75">
        <f t="shared" si="17"/>
        <v>244800</v>
      </c>
      <c r="K68" s="75">
        <f t="shared" si="18"/>
        <v>408000</v>
      </c>
      <c r="L68" s="75">
        <f t="shared" si="19"/>
        <v>571200</v>
      </c>
      <c r="M68" s="75">
        <f t="shared" si="20"/>
        <v>816000</v>
      </c>
      <c r="N68" s="75">
        <f t="shared" si="21"/>
        <v>27541.259999999995</v>
      </c>
      <c r="O68" s="75">
        <f t="shared" si="22"/>
        <v>45902.099999999991</v>
      </c>
      <c r="P68" s="75">
        <f t="shared" si="23"/>
        <v>64262.939999999988</v>
      </c>
      <c r="Q68" s="76">
        <f t="shared" si="24"/>
        <v>91804.199999999983</v>
      </c>
    </row>
    <row r="69" spans="1:17">
      <c r="A69" s="74" t="s">
        <v>99</v>
      </c>
      <c r="B69" s="3">
        <v>369</v>
      </c>
      <c r="C69" s="5">
        <f>SUMIFS('VALORES MENSAIS'!S:S,'VALORES MENSAIS'!G:G,DESPESAS!A69)</f>
        <v>196278.37141666675</v>
      </c>
      <c r="D69" s="5">
        <f>SUMIFS('VALORES MENSAIS'!Z:Z,'VALORES MENSAIS'!G:G,DESPESAS!A69)</f>
        <v>128800</v>
      </c>
      <c r="E69" s="75">
        <f>SUMIFS('VALORES MENSAIS'!Y:Y,'VALORES MENSAIS'!G:G,DESPESAS!A69)</f>
        <v>11193.223000000002</v>
      </c>
      <c r="F69" s="75">
        <f t="shared" si="13"/>
        <v>7066021.3710000031</v>
      </c>
      <c r="G69" s="75">
        <f t="shared" si="14"/>
        <v>11776702.285000006</v>
      </c>
      <c r="H69" s="75">
        <f t="shared" si="15"/>
        <v>16487383.199000007</v>
      </c>
      <c r="I69" s="75">
        <f t="shared" si="16"/>
        <v>23553404.570000011</v>
      </c>
      <c r="J69" s="75">
        <f t="shared" si="17"/>
        <v>4636800</v>
      </c>
      <c r="K69" s="75">
        <f t="shared" si="18"/>
        <v>7728000</v>
      </c>
      <c r="L69" s="75">
        <f t="shared" si="19"/>
        <v>10819200</v>
      </c>
      <c r="M69" s="75">
        <f t="shared" si="20"/>
        <v>15456000</v>
      </c>
      <c r="N69" s="75">
        <f t="shared" si="21"/>
        <v>402956.02800000011</v>
      </c>
      <c r="O69" s="75">
        <f t="shared" si="22"/>
        <v>671593.38000000012</v>
      </c>
      <c r="P69" s="75">
        <f t="shared" si="23"/>
        <v>940230.73200000019</v>
      </c>
      <c r="Q69" s="76">
        <f t="shared" si="24"/>
        <v>1343186.7600000002</v>
      </c>
    </row>
    <row r="70" spans="1:17">
      <c r="A70" s="74" t="s">
        <v>890</v>
      </c>
      <c r="B70" s="3">
        <v>1</v>
      </c>
      <c r="C70" s="5">
        <f>SUMIFS('VALORES MENSAIS'!S:S,'VALORES MENSAIS'!G:G,DESPESAS!A70)</f>
        <v>335.322</v>
      </c>
      <c r="D70" s="5">
        <f>SUMIFS('VALORES MENSAIS'!Z:Z,'VALORES MENSAIS'!G:G,DESPESAS!A70)</f>
        <v>400</v>
      </c>
      <c r="E70" s="75">
        <f>SUMIFS('VALORES MENSAIS'!Y:Y,'VALORES MENSAIS'!G:G,DESPESAS!A70)</f>
        <v>241.58999999999997</v>
      </c>
      <c r="F70" s="75">
        <f t="shared" si="13"/>
        <v>12071.592000000001</v>
      </c>
      <c r="G70" s="75">
        <f t="shared" si="14"/>
        <v>20119.32</v>
      </c>
      <c r="H70" s="75">
        <f t="shared" si="15"/>
        <v>28167.047999999999</v>
      </c>
      <c r="I70" s="75">
        <f t="shared" si="16"/>
        <v>40238.639999999999</v>
      </c>
      <c r="J70" s="75">
        <f t="shared" si="17"/>
        <v>14400</v>
      </c>
      <c r="K70" s="75">
        <f t="shared" si="18"/>
        <v>24000</v>
      </c>
      <c r="L70" s="75">
        <f t="shared" si="19"/>
        <v>33600</v>
      </c>
      <c r="M70" s="75">
        <f t="shared" si="20"/>
        <v>48000</v>
      </c>
      <c r="N70" s="75">
        <f t="shared" si="21"/>
        <v>8697.24</v>
      </c>
      <c r="O70" s="75">
        <f t="shared" si="22"/>
        <v>14495.399999999998</v>
      </c>
      <c r="P70" s="75">
        <f t="shared" si="23"/>
        <v>20293.559999999998</v>
      </c>
      <c r="Q70" s="76">
        <f t="shared" si="24"/>
        <v>28990.799999999996</v>
      </c>
    </row>
    <row r="71" spans="1:17">
      <c r="A71" s="74" t="s">
        <v>421</v>
      </c>
      <c r="B71" s="3">
        <v>25</v>
      </c>
      <c r="C71" s="5">
        <f>SUMIFS('VALORES MENSAIS'!S:S,'VALORES MENSAIS'!G:G,DESPESAS!A71)</f>
        <v>14881.126416666666</v>
      </c>
      <c r="D71" s="5">
        <f>SUMIFS('VALORES MENSAIS'!Z:Z,'VALORES MENSAIS'!G:G,DESPESAS!A71)</f>
        <v>8400</v>
      </c>
      <c r="E71" s="75">
        <f>SUMIFS('VALORES MENSAIS'!Y:Y,'VALORES MENSAIS'!G:G,DESPESAS!A71)</f>
        <v>294.87599999999998</v>
      </c>
      <c r="F71" s="75">
        <f t="shared" si="13"/>
        <v>535720.55099999998</v>
      </c>
      <c r="G71" s="75">
        <f t="shared" si="14"/>
        <v>892867.58499999996</v>
      </c>
      <c r="H71" s="75">
        <f t="shared" si="15"/>
        <v>1250014.6189999999</v>
      </c>
      <c r="I71" s="75">
        <f t="shared" si="16"/>
        <v>1785735.17</v>
      </c>
      <c r="J71" s="75">
        <f t="shared" si="17"/>
        <v>302400</v>
      </c>
      <c r="K71" s="75">
        <f t="shared" si="18"/>
        <v>504000</v>
      </c>
      <c r="L71" s="75">
        <f t="shared" si="19"/>
        <v>705600</v>
      </c>
      <c r="M71" s="75">
        <f t="shared" si="20"/>
        <v>1008000</v>
      </c>
      <c r="N71" s="75">
        <f t="shared" si="21"/>
        <v>10615.536</v>
      </c>
      <c r="O71" s="75">
        <f t="shared" si="22"/>
        <v>17692.559999999998</v>
      </c>
      <c r="P71" s="75">
        <f t="shared" si="23"/>
        <v>24769.583999999995</v>
      </c>
      <c r="Q71" s="76">
        <f t="shared" si="24"/>
        <v>35385.119999999995</v>
      </c>
    </row>
    <row r="72" spans="1:17">
      <c r="A72" s="74" t="s">
        <v>446</v>
      </c>
      <c r="B72" s="3">
        <v>254</v>
      </c>
      <c r="C72" s="5">
        <f>SUMIFS('VALORES MENSAIS'!S:S,'VALORES MENSAIS'!G:G,DESPESAS!A72)</f>
        <v>226035.06425000005</v>
      </c>
      <c r="D72" s="5">
        <f>SUMIFS('VALORES MENSAIS'!Z:Z,'VALORES MENSAIS'!G:G,DESPESAS!A72)</f>
        <v>84000</v>
      </c>
      <c r="E72" s="75">
        <f>SUMIFS('VALORES MENSAIS'!Y:Y,'VALORES MENSAIS'!G:G,DESPESAS!A72)</f>
        <v>5429.2470000000003</v>
      </c>
      <c r="F72" s="75">
        <f t="shared" si="13"/>
        <v>8137262.3130000019</v>
      </c>
      <c r="G72" s="75">
        <f t="shared" si="14"/>
        <v>13562103.855000004</v>
      </c>
      <c r="H72" s="75">
        <f t="shared" si="15"/>
        <v>18986945.397000004</v>
      </c>
      <c r="I72" s="75">
        <f t="shared" si="16"/>
        <v>27124207.710000008</v>
      </c>
      <c r="J72" s="75">
        <f t="shared" si="17"/>
        <v>3024000</v>
      </c>
      <c r="K72" s="75">
        <f t="shared" si="18"/>
        <v>5040000</v>
      </c>
      <c r="L72" s="75">
        <f t="shared" si="19"/>
        <v>7056000</v>
      </c>
      <c r="M72" s="75">
        <f t="shared" si="20"/>
        <v>10080000</v>
      </c>
      <c r="N72" s="75">
        <f t="shared" si="21"/>
        <v>195452.89200000002</v>
      </c>
      <c r="O72" s="75">
        <f t="shared" si="22"/>
        <v>325754.82</v>
      </c>
      <c r="P72" s="75">
        <f t="shared" si="23"/>
        <v>456056.74800000002</v>
      </c>
      <c r="Q72" s="76">
        <f t="shared" si="24"/>
        <v>651509.64</v>
      </c>
    </row>
    <row r="73" spans="1:17">
      <c r="A73" s="74" t="s">
        <v>665</v>
      </c>
      <c r="B73" s="3">
        <v>11</v>
      </c>
      <c r="C73" s="5">
        <f>SUMIFS('VALORES MENSAIS'!S:S,'VALORES MENSAIS'!G:G,DESPESAS!A73)</f>
        <v>20188.511666666669</v>
      </c>
      <c r="D73" s="5">
        <f>SUMIFS('VALORES MENSAIS'!Z:Z,'VALORES MENSAIS'!G:G,DESPESAS!A73)</f>
        <v>3200</v>
      </c>
      <c r="E73" s="75">
        <f>SUMIFS('VALORES MENSAIS'!Y:Y,'VALORES MENSAIS'!G:G,DESPESAS!A73)</f>
        <v>0</v>
      </c>
      <c r="F73" s="75">
        <f t="shared" si="13"/>
        <v>726786.42</v>
      </c>
      <c r="G73" s="75">
        <f t="shared" si="14"/>
        <v>1211310.7000000002</v>
      </c>
      <c r="H73" s="75">
        <f t="shared" si="15"/>
        <v>1695834.9800000004</v>
      </c>
      <c r="I73" s="75">
        <f t="shared" si="16"/>
        <v>2422621.4000000004</v>
      </c>
      <c r="J73" s="75">
        <f t="shared" si="17"/>
        <v>115200</v>
      </c>
      <c r="K73" s="75">
        <f t="shared" si="18"/>
        <v>192000</v>
      </c>
      <c r="L73" s="75">
        <f t="shared" si="19"/>
        <v>268800</v>
      </c>
      <c r="M73" s="75">
        <f t="shared" si="20"/>
        <v>384000</v>
      </c>
      <c r="N73" s="75">
        <f t="shared" si="21"/>
        <v>0</v>
      </c>
      <c r="O73" s="75">
        <f t="shared" si="22"/>
        <v>0</v>
      </c>
      <c r="P73" s="75">
        <f t="shared" si="23"/>
        <v>0</v>
      </c>
      <c r="Q73" s="76">
        <f t="shared" si="24"/>
        <v>0</v>
      </c>
    </row>
    <row r="74" spans="1:17">
      <c r="A74" s="74" t="s">
        <v>674</v>
      </c>
      <c r="B74" s="3">
        <v>57</v>
      </c>
      <c r="C74" s="5">
        <f>SUMIFS('VALORES MENSAIS'!S:S,'VALORES MENSAIS'!G:G,DESPESAS!A74)</f>
        <v>47712.813416666657</v>
      </c>
      <c r="D74" s="5">
        <f>SUMIFS('VALORES MENSAIS'!Z:Z,'VALORES MENSAIS'!G:G,DESPESAS!A74)</f>
        <v>18400</v>
      </c>
      <c r="E74" s="75">
        <f>SUMIFS('VALORES MENSAIS'!Y:Y,'VALORES MENSAIS'!G:G,DESPESAS!A74)</f>
        <v>1262.421</v>
      </c>
      <c r="F74" s="75">
        <f t="shared" si="13"/>
        <v>1717661.2829999998</v>
      </c>
      <c r="G74" s="75">
        <f t="shared" si="14"/>
        <v>2862768.8049999992</v>
      </c>
      <c r="H74" s="75">
        <f t="shared" si="15"/>
        <v>4007876.3269999996</v>
      </c>
      <c r="I74" s="75">
        <f t="shared" si="16"/>
        <v>5725537.6099999985</v>
      </c>
      <c r="J74" s="75">
        <f t="shared" si="17"/>
        <v>662400</v>
      </c>
      <c r="K74" s="75">
        <f t="shared" si="18"/>
        <v>1104000</v>
      </c>
      <c r="L74" s="75">
        <f t="shared" si="19"/>
        <v>1545600</v>
      </c>
      <c r="M74" s="75">
        <f t="shared" si="20"/>
        <v>2208000</v>
      </c>
      <c r="N74" s="75">
        <f t="shared" si="21"/>
        <v>45447.156000000003</v>
      </c>
      <c r="O74" s="75">
        <f t="shared" si="22"/>
        <v>75745.260000000009</v>
      </c>
      <c r="P74" s="75">
        <f t="shared" si="23"/>
        <v>106043.364</v>
      </c>
      <c r="Q74" s="76">
        <f t="shared" si="24"/>
        <v>151490.52000000002</v>
      </c>
    </row>
    <row r="75" spans="1:17">
      <c r="A75" s="82" t="s">
        <v>725</v>
      </c>
      <c r="B75" s="3">
        <v>3</v>
      </c>
      <c r="C75" s="5">
        <f>SUMIFS('VALORES MENSAIS'!S:S,'VALORES MENSAIS'!G:G,DESPESAS!A75)</f>
        <v>2984.7215833333335</v>
      </c>
      <c r="D75" s="5">
        <f>SUMIFS('VALORES MENSAIS'!Z:Z,'VALORES MENSAIS'!G:G,DESPESAS!A75)</f>
        <v>1200</v>
      </c>
      <c r="E75" s="75">
        <f>SUMIFS('VALORES MENSAIS'!Y:Y,'VALORES MENSAIS'!G:G,DESPESAS!A75)</f>
        <v>0</v>
      </c>
      <c r="F75" s="75">
        <f t="shared" si="13"/>
        <v>107449.977</v>
      </c>
      <c r="G75" s="75">
        <f t="shared" si="14"/>
        <v>179083.29500000001</v>
      </c>
      <c r="H75" s="75">
        <f t="shared" si="15"/>
        <v>250716.61300000001</v>
      </c>
      <c r="I75" s="75">
        <f t="shared" si="16"/>
        <v>358166.59</v>
      </c>
      <c r="J75" s="75">
        <f t="shared" si="17"/>
        <v>43200</v>
      </c>
      <c r="K75" s="75">
        <f t="shared" si="18"/>
        <v>72000</v>
      </c>
      <c r="L75" s="75">
        <f t="shared" si="19"/>
        <v>100800</v>
      </c>
      <c r="M75" s="75">
        <f t="shared" si="20"/>
        <v>144000</v>
      </c>
      <c r="N75" s="75">
        <f t="shared" si="21"/>
        <v>0</v>
      </c>
      <c r="O75" s="75">
        <f t="shared" si="22"/>
        <v>0</v>
      </c>
      <c r="P75" s="75">
        <f t="shared" si="23"/>
        <v>0</v>
      </c>
      <c r="Q75" s="76">
        <f t="shared" si="24"/>
        <v>0</v>
      </c>
    </row>
    <row r="76" spans="1:17">
      <c r="A76" s="74" t="s">
        <v>729</v>
      </c>
      <c r="B76" s="3">
        <v>72</v>
      </c>
      <c r="C76" s="5">
        <f>SUMIFS('VALORES MENSAIS'!S:S,'VALORES MENSAIS'!G:G,DESPESAS!A76)</f>
        <v>54784.974916666659</v>
      </c>
      <c r="D76" s="5">
        <f>SUMIFS('VALORES MENSAIS'!Z:Z,'VALORES MENSAIS'!G:G,DESPESAS!A76)</f>
        <v>22400</v>
      </c>
      <c r="E76" s="75">
        <f>SUMIFS('VALORES MENSAIS'!Y:Y,'VALORES MENSAIS'!G:G,DESPESAS!A76)</f>
        <v>2428.3199999999997</v>
      </c>
      <c r="F76" s="75">
        <f t="shared" si="13"/>
        <v>1972259.0969999996</v>
      </c>
      <c r="G76" s="75">
        <f t="shared" si="14"/>
        <v>3287098.4949999992</v>
      </c>
      <c r="H76" s="75">
        <f t="shared" si="15"/>
        <v>4601937.8929999992</v>
      </c>
      <c r="I76" s="75">
        <f t="shared" si="16"/>
        <v>6574196.9899999984</v>
      </c>
      <c r="J76" s="75">
        <f t="shared" si="17"/>
        <v>806400</v>
      </c>
      <c r="K76" s="75">
        <f t="shared" si="18"/>
        <v>1344000</v>
      </c>
      <c r="L76" s="75">
        <f t="shared" si="19"/>
        <v>1881600</v>
      </c>
      <c r="M76" s="75">
        <f t="shared" si="20"/>
        <v>2688000</v>
      </c>
      <c r="N76" s="75">
        <f t="shared" si="21"/>
        <v>87419.51999999999</v>
      </c>
      <c r="O76" s="75">
        <f t="shared" si="22"/>
        <v>145699.19999999998</v>
      </c>
      <c r="P76" s="75">
        <f t="shared" si="23"/>
        <v>203978.87999999998</v>
      </c>
      <c r="Q76" s="76">
        <f t="shared" si="24"/>
        <v>291398.39999999997</v>
      </c>
    </row>
    <row r="77" spans="1:17" ht="15.75" thickBot="1">
      <c r="A77" s="77" t="s">
        <v>788</v>
      </c>
      <c r="B77" s="78">
        <v>3</v>
      </c>
      <c r="C77" s="79">
        <f>SUMIFS('VALORES MENSAIS'!S:S,'VALORES MENSAIS'!G:G,DESPESAS!A77)</f>
        <v>4729.2997500000001</v>
      </c>
      <c r="D77" s="79">
        <f>SUMIFS('VALORES MENSAIS'!Z:Z,'VALORES MENSAIS'!G:G,DESPESAS!A77)</f>
        <v>800</v>
      </c>
      <c r="E77" s="80">
        <f>SUMIFS('VALORES MENSAIS'!Y:Y,'VALORES MENSAIS'!G:G,DESPESAS!A77)</f>
        <v>0</v>
      </c>
      <c r="F77" s="80">
        <f t="shared" si="13"/>
        <v>170254.791</v>
      </c>
      <c r="G77" s="80">
        <f t="shared" si="14"/>
        <v>283757.98499999999</v>
      </c>
      <c r="H77" s="80">
        <f t="shared" si="15"/>
        <v>397261.179</v>
      </c>
      <c r="I77" s="80">
        <f t="shared" si="16"/>
        <v>567515.97</v>
      </c>
      <c r="J77" s="80">
        <f t="shared" si="17"/>
        <v>28800</v>
      </c>
      <c r="K77" s="80">
        <f t="shared" si="18"/>
        <v>48000</v>
      </c>
      <c r="L77" s="80">
        <f t="shared" si="19"/>
        <v>67200</v>
      </c>
      <c r="M77" s="80">
        <f t="shared" si="20"/>
        <v>96000</v>
      </c>
      <c r="N77" s="80">
        <f t="shared" si="21"/>
        <v>0</v>
      </c>
      <c r="O77" s="80">
        <f t="shared" si="22"/>
        <v>0</v>
      </c>
      <c r="P77" s="80">
        <f t="shared" si="23"/>
        <v>0</v>
      </c>
      <c r="Q77" s="81">
        <f t="shared" si="24"/>
        <v>0</v>
      </c>
    </row>
    <row r="78" spans="1:17" ht="16.5" thickTop="1" thickBot="1">
      <c r="A78" s="66" t="s">
        <v>922</v>
      </c>
      <c r="B78" s="56">
        <f t="shared" ref="B78:Q78" si="25">SUM(B62:B77)</f>
        <v>873</v>
      </c>
      <c r="C78" s="67">
        <f t="shared" si="25"/>
        <v>617777.50008333346</v>
      </c>
      <c r="D78" s="67">
        <f t="shared" si="25"/>
        <v>292800</v>
      </c>
      <c r="E78" s="67">
        <f t="shared" si="25"/>
        <v>23334.46</v>
      </c>
      <c r="F78" s="67">
        <f t="shared" si="25"/>
        <v>22239990.003000006</v>
      </c>
      <c r="G78" s="67">
        <f t="shared" si="25"/>
        <v>37066650.00500001</v>
      </c>
      <c r="H78" s="67">
        <f t="shared" si="25"/>
        <v>51893310.006999999</v>
      </c>
      <c r="I78" s="67">
        <f t="shared" si="25"/>
        <v>74133300.01000002</v>
      </c>
      <c r="J78" s="67">
        <f t="shared" si="25"/>
        <v>10540800</v>
      </c>
      <c r="K78" s="67">
        <f t="shared" si="25"/>
        <v>17568000</v>
      </c>
      <c r="L78" s="67">
        <f t="shared" si="25"/>
        <v>24595200</v>
      </c>
      <c r="M78" s="67">
        <f t="shared" si="25"/>
        <v>35136000</v>
      </c>
      <c r="N78" s="67">
        <f t="shared" si="25"/>
        <v>840040.56</v>
      </c>
      <c r="O78" s="67">
        <f t="shared" si="25"/>
        <v>1400067.6</v>
      </c>
      <c r="P78" s="67">
        <f t="shared" si="25"/>
        <v>1960094.6400000001</v>
      </c>
      <c r="Q78" s="67">
        <f t="shared" si="25"/>
        <v>2800135.2</v>
      </c>
    </row>
    <row r="79" spans="1:17" ht="15.75" thickTop="1"/>
  </sheetData>
  <mergeCells count="2">
    <mergeCell ref="A58:Q58"/>
    <mergeCell ref="A1:Q1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873"/>
  <sheetViews>
    <sheetView workbookViewId="0">
      <pane ySplit="1545" topLeftCell="A40" activePane="bottomLeft"/>
      <selection sqref="A1:P1"/>
      <selection pane="bottomLeft" activeCell="A8" sqref="A8"/>
    </sheetView>
  </sheetViews>
  <sheetFormatPr defaultRowHeight="15"/>
  <cols>
    <col min="1" max="1" width="45.28515625" bestFit="1" customWidth="1"/>
    <col min="2" max="2" width="8.140625" bestFit="1" customWidth="1"/>
    <col min="3" max="3" width="10.5703125" bestFit="1" customWidth="1"/>
    <col min="4" max="4" width="8.7109375" bestFit="1" customWidth="1"/>
    <col min="5" max="5" width="8" bestFit="1" customWidth="1"/>
    <col min="6" max="6" width="11.28515625" bestFit="1" customWidth="1"/>
    <col min="7" max="8" width="9.5703125" bestFit="1" customWidth="1"/>
    <col min="9" max="9" width="11.42578125" bestFit="1" customWidth="1"/>
    <col min="10" max="10" width="13.85546875" bestFit="1" customWidth="1"/>
    <col min="11" max="11" width="12.140625" bestFit="1" customWidth="1"/>
    <col min="12" max="12" width="11.140625" bestFit="1" customWidth="1"/>
    <col min="13" max="13" width="11.28515625" bestFit="1" customWidth="1"/>
    <col min="14" max="16" width="12.140625" bestFit="1" customWidth="1"/>
    <col min="17" max="17" width="13.28515625" bestFit="1" customWidth="1"/>
  </cols>
  <sheetData>
    <row r="1" spans="1:16">
      <c r="A1" s="116" t="s">
        <v>1002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16" ht="15.75" thickBot="1"/>
    <row r="3" spans="1:16" ht="15.75" thickTop="1">
      <c r="A3" s="58" t="s">
        <v>995</v>
      </c>
      <c r="B3" s="58" t="s">
        <v>993</v>
      </c>
      <c r="C3" s="58" t="s">
        <v>992</v>
      </c>
      <c r="D3" s="58" t="s">
        <v>994</v>
      </c>
      <c r="E3" s="58" t="s">
        <v>999</v>
      </c>
      <c r="F3" s="58" t="s">
        <v>996</v>
      </c>
      <c r="G3" s="58" t="s">
        <v>997</v>
      </c>
      <c r="H3" s="58" t="s">
        <v>908</v>
      </c>
      <c r="I3" s="58" t="s">
        <v>916</v>
      </c>
      <c r="J3" s="58" t="s">
        <v>992</v>
      </c>
      <c r="K3" s="58" t="s">
        <v>994</v>
      </c>
      <c r="L3" s="58" t="s">
        <v>999</v>
      </c>
      <c r="M3" s="58" t="s">
        <v>996</v>
      </c>
      <c r="N3" s="58" t="s">
        <v>997</v>
      </c>
      <c r="O3" s="58" t="s">
        <v>908</v>
      </c>
      <c r="P3" s="58" t="s">
        <v>916</v>
      </c>
    </row>
    <row r="4" spans="1:16" ht="15.75" thickBot="1">
      <c r="A4" s="61"/>
      <c r="B4" s="61"/>
      <c r="C4" s="61"/>
      <c r="D4" s="61"/>
      <c r="E4" s="61"/>
      <c r="F4" s="61"/>
      <c r="G4" s="61"/>
      <c r="H4" s="61" t="s">
        <v>998</v>
      </c>
      <c r="I4" s="61"/>
      <c r="J4" s="61"/>
      <c r="K4" s="61"/>
      <c r="L4" s="61"/>
      <c r="M4" s="61"/>
      <c r="N4" s="61"/>
      <c r="O4" s="61" t="s">
        <v>998</v>
      </c>
      <c r="P4" s="61"/>
    </row>
    <row r="5" spans="1:16" ht="15.75" thickTop="1">
      <c r="A5" s="83" t="s">
        <v>45</v>
      </c>
      <c r="B5" s="70">
        <f>COUNTIF('VALORES MENSAIS'!AC:AC,REPOSIÇÃO!A5)</f>
        <v>53</v>
      </c>
      <c r="C5" s="71">
        <v>1123.1099999999999</v>
      </c>
      <c r="D5" s="71">
        <v>153.9</v>
      </c>
      <c r="E5" s="71">
        <f>C5/30*6/12</f>
        <v>18.718499999999999</v>
      </c>
      <c r="F5" s="71">
        <f>450/12</f>
        <v>37.5</v>
      </c>
      <c r="G5" s="71">
        <f>C5/12</f>
        <v>93.592499999999987</v>
      </c>
      <c r="H5" s="71">
        <f>G5*1.33333333333333</f>
        <v>124.78999999999967</v>
      </c>
      <c r="I5" s="71">
        <f>(C5+F5+G5+H5)*0.3</f>
        <v>413.69774999999987</v>
      </c>
      <c r="J5" s="71">
        <f>C5*$B5</f>
        <v>59524.829999999994</v>
      </c>
      <c r="K5" s="71">
        <f t="shared" ref="K5:P5" si="0">D5*$B5</f>
        <v>8156.7000000000007</v>
      </c>
      <c r="L5" s="71">
        <f t="shared" si="0"/>
        <v>992.08049999999992</v>
      </c>
      <c r="M5" s="71">
        <f t="shared" si="0"/>
        <v>1987.5</v>
      </c>
      <c r="N5" s="71">
        <f t="shared" si="0"/>
        <v>4960.4024999999992</v>
      </c>
      <c r="O5" s="71">
        <f t="shared" si="0"/>
        <v>6613.8699999999826</v>
      </c>
      <c r="P5" s="84">
        <f t="shared" si="0"/>
        <v>21925.980749999992</v>
      </c>
    </row>
    <row r="6" spans="1:16">
      <c r="A6" s="85" t="s">
        <v>448</v>
      </c>
      <c r="B6" s="3">
        <f>COUNTIF('VALORES MENSAIS'!AC:AC,REPOSIÇÃO!A6)</f>
        <v>4</v>
      </c>
      <c r="C6" s="5">
        <v>1123.1099999999999</v>
      </c>
      <c r="D6" s="5">
        <v>154.9</v>
      </c>
      <c r="E6" s="5">
        <f t="shared" ref="E6:E46" si="1">C6/30*6/12</f>
        <v>18.718499999999999</v>
      </c>
      <c r="F6" s="5">
        <f t="shared" ref="F6:F46" si="2">450/12</f>
        <v>37.5</v>
      </c>
      <c r="G6" s="5">
        <f t="shared" ref="G6:G46" si="3">C6/12</f>
        <v>93.592499999999987</v>
      </c>
      <c r="H6" s="5">
        <f t="shared" ref="H6:H46" si="4">G6*1.33333333333333</f>
        <v>124.78999999999967</v>
      </c>
      <c r="I6" s="5">
        <f t="shared" ref="I6:I46" si="5">(C6+F6+G6+H6)*0.3</f>
        <v>413.69774999999987</v>
      </c>
      <c r="J6" s="5">
        <f t="shared" ref="J6:J46" si="6">C6*$B6</f>
        <v>4492.4399999999996</v>
      </c>
      <c r="K6" s="5">
        <f t="shared" ref="K6:K46" si="7">D6*$B6</f>
        <v>619.6</v>
      </c>
      <c r="L6" s="5">
        <f t="shared" ref="L6:L46" si="8">E6*$B6</f>
        <v>74.873999999999995</v>
      </c>
      <c r="M6" s="5">
        <f t="shared" ref="M6:M46" si="9">F6*$B6</f>
        <v>150</v>
      </c>
      <c r="N6" s="5">
        <f t="shared" ref="N6:N46" si="10">G6*$B6</f>
        <v>374.36999999999995</v>
      </c>
      <c r="O6" s="5">
        <f t="shared" ref="O6:O46" si="11">H6*$B6</f>
        <v>499.15999999999866</v>
      </c>
      <c r="P6" s="86">
        <f t="shared" ref="P6:P46" si="12">I6*$B6</f>
        <v>1654.7909999999995</v>
      </c>
    </row>
    <row r="7" spans="1:16">
      <c r="A7" s="85" t="s">
        <v>450</v>
      </c>
      <c r="B7" s="3">
        <f>COUNTIF('VALORES MENSAIS'!AC:AC,REPOSIÇÃO!A7)</f>
        <v>73</v>
      </c>
      <c r="C7" s="5">
        <v>1922.1</v>
      </c>
      <c r="D7" s="5">
        <v>155.9</v>
      </c>
      <c r="E7" s="5">
        <f t="shared" si="1"/>
        <v>32.034999999999997</v>
      </c>
      <c r="F7" s="5">
        <f t="shared" si="2"/>
        <v>37.5</v>
      </c>
      <c r="G7" s="5">
        <f t="shared" si="3"/>
        <v>160.17499999999998</v>
      </c>
      <c r="H7" s="5">
        <f t="shared" si="4"/>
        <v>213.56666666666609</v>
      </c>
      <c r="I7" s="5">
        <f t="shared" si="5"/>
        <v>700.00249999999983</v>
      </c>
      <c r="J7" s="5">
        <f t="shared" si="6"/>
        <v>140313.29999999999</v>
      </c>
      <c r="K7" s="5">
        <f t="shared" si="7"/>
        <v>11380.7</v>
      </c>
      <c r="L7" s="5">
        <f t="shared" si="8"/>
        <v>2338.5549999999998</v>
      </c>
      <c r="M7" s="5">
        <f t="shared" si="9"/>
        <v>2737.5</v>
      </c>
      <c r="N7" s="5">
        <f t="shared" si="10"/>
        <v>11692.775</v>
      </c>
      <c r="O7" s="5">
        <f t="shared" si="11"/>
        <v>15590.366666666625</v>
      </c>
      <c r="P7" s="86">
        <f t="shared" si="12"/>
        <v>51100.182499999988</v>
      </c>
    </row>
    <row r="8" spans="1:16">
      <c r="A8" s="85" t="s">
        <v>680</v>
      </c>
      <c r="B8" s="3">
        <f>COUNTIF('VALORES MENSAIS'!AC:AC,REPOSIÇÃO!A8)</f>
        <v>1</v>
      </c>
      <c r="C8" s="5">
        <v>1922.1</v>
      </c>
      <c r="D8" s="5">
        <v>156.9</v>
      </c>
      <c r="E8" s="5">
        <f t="shared" si="1"/>
        <v>32.034999999999997</v>
      </c>
      <c r="F8" s="5">
        <f t="shared" si="2"/>
        <v>37.5</v>
      </c>
      <c r="G8" s="5">
        <f t="shared" si="3"/>
        <v>160.17499999999998</v>
      </c>
      <c r="H8" s="5">
        <f t="shared" si="4"/>
        <v>213.56666666666609</v>
      </c>
      <c r="I8" s="5">
        <f t="shared" si="5"/>
        <v>700.00249999999983</v>
      </c>
      <c r="J8" s="5">
        <f t="shared" si="6"/>
        <v>1922.1</v>
      </c>
      <c r="K8" s="5">
        <f t="shared" si="7"/>
        <v>156.9</v>
      </c>
      <c r="L8" s="5">
        <f t="shared" si="8"/>
        <v>32.034999999999997</v>
      </c>
      <c r="M8" s="5">
        <f t="shared" si="9"/>
        <v>37.5</v>
      </c>
      <c r="N8" s="5">
        <f t="shared" si="10"/>
        <v>160.17499999999998</v>
      </c>
      <c r="O8" s="5">
        <f t="shared" si="11"/>
        <v>213.56666666666609</v>
      </c>
      <c r="P8" s="86">
        <f t="shared" si="12"/>
        <v>700.00249999999983</v>
      </c>
    </row>
    <row r="9" spans="1:16">
      <c r="A9" s="85" t="s">
        <v>61</v>
      </c>
      <c r="B9" s="3">
        <f>COUNTIF('VALORES MENSAIS'!AC:AC,REPOSIÇÃO!A9)</f>
        <v>0</v>
      </c>
      <c r="C9" s="5">
        <v>2130.96</v>
      </c>
      <c r="D9" s="5">
        <v>157.9</v>
      </c>
      <c r="E9" s="5">
        <f t="shared" si="1"/>
        <v>35.515999999999998</v>
      </c>
      <c r="F9" s="5">
        <f t="shared" si="2"/>
        <v>37.5</v>
      </c>
      <c r="G9" s="5">
        <f t="shared" si="3"/>
        <v>177.58</v>
      </c>
      <c r="H9" s="5">
        <f t="shared" si="4"/>
        <v>236.77333333333274</v>
      </c>
      <c r="I9" s="5">
        <f t="shared" si="5"/>
        <v>774.84399999999971</v>
      </c>
      <c r="J9" s="5">
        <f t="shared" si="6"/>
        <v>0</v>
      </c>
      <c r="K9" s="5">
        <f t="shared" si="7"/>
        <v>0</v>
      </c>
      <c r="L9" s="5">
        <f t="shared" si="8"/>
        <v>0</v>
      </c>
      <c r="M9" s="5">
        <f t="shared" si="9"/>
        <v>0</v>
      </c>
      <c r="N9" s="5">
        <f t="shared" si="10"/>
        <v>0</v>
      </c>
      <c r="O9" s="5">
        <f t="shared" si="11"/>
        <v>0</v>
      </c>
      <c r="P9" s="86">
        <f t="shared" si="12"/>
        <v>0</v>
      </c>
    </row>
    <row r="10" spans="1:16">
      <c r="A10" s="85" t="s">
        <v>490</v>
      </c>
      <c r="B10" s="3">
        <f>COUNTIF('VALORES MENSAIS'!AC:AC,REPOSIÇÃO!A10)</f>
        <v>0</v>
      </c>
      <c r="C10" s="5">
        <v>3976.6400000000003</v>
      </c>
      <c r="D10" s="5">
        <v>158.9</v>
      </c>
      <c r="E10" s="5">
        <f t="shared" si="1"/>
        <v>66.277333333333345</v>
      </c>
      <c r="F10" s="5">
        <f t="shared" si="2"/>
        <v>37.5</v>
      </c>
      <c r="G10" s="5">
        <f t="shared" si="3"/>
        <v>331.38666666666671</v>
      </c>
      <c r="H10" s="5">
        <f t="shared" si="4"/>
        <v>441.84888888888781</v>
      </c>
      <c r="I10" s="5">
        <f t="shared" si="5"/>
        <v>1436.2126666666663</v>
      </c>
      <c r="J10" s="5">
        <f t="shared" si="6"/>
        <v>0</v>
      </c>
      <c r="K10" s="5">
        <f t="shared" si="7"/>
        <v>0</v>
      </c>
      <c r="L10" s="5">
        <f t="shared" si="8"/>
        <v>0</v>
      </c>
      <c r="M10" s="5">
        <f t="shared" si="9"/>
        <v>0</v>
      </c>
      <c r="N10" s="5">
        <f t="shared" si="10"/>
        <v>0</v>
      </c>
      <c r="O10" s="5">
        <f t="shared" si="11"/>
        <v>0</v>
      </c>
      <c r="P10" s="86">
        <f t="shared" si="12"/>
        <v>0</v>
      </c>
    </row>
    <row r="11" spans="1:16">
      <c r="A11" s="85" t="s">
        <v>104</v>
      </c>
      <c r="B11" s="3">
        <f>COUNTIF('VALORES MENSAIS'!AC:AC,REPOSIÇÃO!A11)</f>
        <v>72</v>
      </c>
      <c r="C11" s="5">
        <v>1139.5999999999999</v>
      </c>
      <c r="D11" s="5">
        <v>159.9</v>
      </c>
      <c r="E11" s="5">
        <f t="shared" si="1"/>
        <v>18.993333333333332</v>
      </c>
      <c r="F11" s="5">
        <f t="shared" si="2"/>
        <v>37.5</v>
      </c>
      <c r="G11" s="5">
        <f t="shared" si="3"/>
        <v>94.966666666666654</v>
      </c>
      <c r="H11" s="5">
        <f t="shared" si="4"/>
        <v>126.62222222222188</v>
      </c>
      <c r="I11" s="5">
        <f t="shared" si="5"/>
        <v>419.60666666666651</v>
      </c>
      <c r="J11" s="5">
        <f t="shared" si="6"/>
        <v>82051.199999999997</v>
      </c>
      <c r="K11" s="5">
        <f t="shared" si="7"/>
        <v>11512.800000000001</v>
      </c>
      <c r="L11" s="5">
        <f t="shared" si="8"/>
        <v>1367.52</v>
      </c>
      <c r="M11" s="5">
        <f t="shared" si="9"/>
        <v>2700</v>
      </c>
      <c r="N11" s="5">
        <f t="shared" si="10"/>
        <v>6837.5999999999995</v>
      </c>
      <c r="O11" s="5">
        <f t="shared" si="11"/>
        <v>9116.7999999999756</v>
      </c>
      <c r="P11" s="86">
        <f t="shared" si="12"/>
        <v>30211.679999999989</v>
      </c>
    </row>
    <row r="12" spans="1:16">
      <c r="A12" s="85" t="s">
        <v>18</v>
      </c>
      <c r="B12" s="3">
        <f>COUNTIF('VALORES MENSAIS'!AC:AC,REPOSIÇÃO!A12)</f>
        <v>126</v>
      </c>
      <c r="C12" s="5">
        <v>1037.17</v>
      </c>
      <c r="D12" s="5">
        <v>160.9</v>
      </c>
      <c r="E12" s="5">
        <f t="shared" si="1"/>
        <v>17.286166666666666</v>
      </c>
      <c r="F12" s="5">
        <f t="shared" si="2"/>
        <v>37.5</v>
      </c>
      <c r="G12" s="5">
        <f t="shared" si="3"/>
        <v>86.430833333333339</v>
      </c>
      <c r="H12" s="5">
        <f t="shared" si="4"/>
        <v>115.24111111111083</v>
      </c>
      <c r="I12" s="5">
        <f t="shared" si="5"/>
        <v>382.90258333333321</v>
      </c>
      <c r="J12" s="5">
        <f t="shared" si="6"/>
        <v>130683.42000000001</v>
      </c>
      <c r="K12" s="5">
        <f t="shared" si="7"/>
        <v>20273.400000000001</v>
      </c>
      <c r="L12" s="5">
        <f t="shared" si="8"/>
        <v>2178.0569999999998</v>
      </c>
      <c r="M12" s="5">
        <f t="shared" si="9"/>
        <v>4725</v>
      </c>
      <c r="N12" s="5">
        <f t="shared" si="10"/>
        <v>10890.285</v>
      </c>
      <c r="O12" s="5">
        <f t="shared" si="11"/>
        <v>14520.379999999965</v>
      </c>
      <c r="P12" s="86">
        <f t="shared" si="12"/>
        <v>48245.725499999986</v>
      </c>
    </row>
    <row r="13" spans="1:16">
      <c r="A13" s="85" t="s">
        <v>943</v>
      </c>
      <c r="B13" s="3">
        <f>COUNTIF('VALORES MENSAIS'!AC:AC,REPOSIÇÃO!A13)</f>
        <v>4</v>
      </c>
      <c r="C13" s="5">
        <v>1123.1099999999999</v>
      </c>
      <c r="D13" s="5">
        <v>161.9</v>
      </c>
      <c r="E13" s="5">
        <f t="shared" si="1"/>
        <v>18.718499999999999</v>
      </c>
      <c r="F13" s="5">
        <f t="shared" si="2"/>
        <v>37.5</v>
      </c>
      <c r="G13" s="5">
        <f t="shared" si="3"/>
        <v>93.592499999999987</v>
      </c>
      <c r="H13" s="5">
        <f t="shared" si="4"/>
        <v>124.78999999999967</v>
      </c>
      <c r="I13" s="5">
        <f t="shared" si="5"/>
        <v>413.69774999999987</v>
      </c>
      <c r="J13" s="5">
        <f t="shared" si="6"/>
        <v>4492.4399999999996</v>
      </c>
      <c r="K13" s="5">
        <f t="shared" si="7"/>
        <v>647.6</v>
      </c>
      <c r="L13" s="5">
        <f t="shared" si="8"/>
        <v>74.873999999999995</v>
      </c>
      <c r="M13" s="5">
        <f t="shared" si="9"/>
        <v>150</v>
      </c>
      <c r="N13" s="5">
        <f t="shared" si="10"/>
        <v>374.36999999999995</v>
      </c>
      <c r="O13" s="5">
        <f t="shared" si="11"/>
        <v>499.15999999999866</v>
      </c>
      <c r="P13" s="86">
        <f t="shared" si="12"/>
        <v>1654.7909999999995</v>
      </c>
    </row>
    <row r="14" spans="1:16">
      <c r="A14" s="85" t="s">
        <v>9</v>
      </c>
      <c r="B14" s="3">
        <f>COUNTIF('VALORES MENSAIS'!AC:AC,REPOSIÇÃO!A14)</f>
        <v>49</v>
      </c>
      <c r="C14" s="5">
        <v>1123.1099999999999</v>
      </c>
      <c r="D14" s="5">
        <v>162.9</v>
      </c>
      <c r="E14" s="5">
        <f t="shared" si="1"/>
        <v>18.718499999999999</v>
      </c>
      <c r="F14" s="5">
        <f t="shared" si="2"/>
        <v>37.5</v>
      </c>
      <c r="G14" s="5">
        <f t="shared" si="3"/>
        <v>93.592499999999987</v>
      </c>
      <c r="H14" s="5">
        <f t="shared" si="4"/>
        <v>124.78999999999967</v>
      </c>
      <c r="I14" s="5">
        <f t="shared" si="5"/>
        <v>413.69774999999987</v>
      </c>
      <c r="J14" s="5">
        <f t="shared" si="6"/>
        <v>55032.389999999992</v>
      </c>
      <c r="K14" s="5">
        <f t="shared" si="7"/>
        <v>7982.1</v>
      </c>
      <c r="L14" s="5">
        <f t="shared" si="8"/>
        <v>917.20649999999989</v>
      </c>
      <c r="M14" s="5">
        <f t="shared" si="9"/>
        <v>1837.5</v>
      </c>
      <c r="N14" s="5">
        <f t="shared" si="10"/>
        <v>4586.0324999999993</v>
      </c>
      <c r="O14" s="5">
        <f t="shared" si="11"/>
        <v>6114.7099999999837</v>
      </c>
      <c r="P14" s="86">
        <f t="shared" si="12"/>
        <v>20271.189749999994</v>
      </c>
    </row>
    <row r="15" spans="1:16">
      <c r="A15" s="85" t="s">
        <v>20</v>
      </c>
      <c r="B15" s="3">
        <f>COUNTIF('VALORES MENSAIS'!AC:AC,REPOSIÇÃO!A15)</f>
        <v>14</v>
      </c>
      <c r="C15" s="5">
        <v>2722.85</v>
      </c>
      <c r="D15" s="5">
        <v>163.9</v>
      </c>
      <c r="E15" s="5">
        <f t="shared" si="1"/>
        <v>45.380833333333335</v>
      </c>
      <c r="F15" s="5">
        <f t="shared" si="2"/>
        <v>37.5</v>
      </c>
      <c r="G15" s="5">
        <f t="shared" si="3"/>
        <v>226.90416666666667</v>
      </c>
      <c r="H15" s="5">
        <f t="shared" si="4"/>
        <v>302.5388888888881</v>
      </c>
      <c r="I15" s="5">
        <f t="shared" si="5"/>
        <v>986.93791666666641</v>
      </c>
      <c r="J15" s="5">
        <f t="shared" si="6"/>
        <v>38119.9</v>
      </c>
      <c r="K15" s="5">
        <f t="shared" si="7"/>
        <v>2294.6</v>
      </c>
      <c r="L15" s="5">
        <f t="shared" si="8"/>
        <v>635.33166666666671</v>
      </c>
      <c r="M15" s="5">
        <f t="shared" si="9"/>
        <v>525</v>
      </c>
      <c r="N15" s="5">
        <f t="shared" si="10"/>
        <v>3176.6583333333333</v>
      </c>
      <c r="O15" s="5">
        <f t="shared" si="11"/>
        <v>4235.5444444444329</v>
      </c>
      <c r="P15" s="86">
        <f t="shared" si="12"/>
        <v>13817.130833333329</v>
      </c>
    </row>
    <row r="16" spans="1:16">
      <c r="A16" s="85" t="s">
        <v>722</v>
      </c>
      <c r="B16" s="3">
        <f>COUNTIF('VALORES MENSAIS'!AC:AC,REPOSIÇÃO!A16)</f>
        <v>1</v>
      </c>
      <c r="C16" s="5">
        <v>2722.85</v>
      </c>
      <c r="D16" s="5">
        <v>164.9</v>
      </c>
      <c r="E16" s="5">
        <f t="shared" si="1"/>
        <v>45.380833333333335</v>
      </c>
      <c r="F16" s="5">
        <f t="shared" si="2"/>
        <v>37.5</v>
      </c>
      <c r="G16" s="5">
        <f t="shared" si="3"/>
        <v>226.90416666666667</v>
      </c>
      <c r="H16" s="5">
        <f t="shared" si="4"/>
        <v>302.5388888888881</v>
      </c>
      <c r="I16" s="5">
        <f t="shared" si="5"/>
        <v>986.93791666666641</v>
      </c>
      <c r="J16" s="5">
        <f t="shared" si="6"/>
        <v>2722.85</v>
      </c>
      <c r="K16" s="5">
        <f t="shared" si="7"/>
        <v>164.9</v>
      </c>
      <c r="L16" s="5">
        <f t="shared" si="8"/>
        <v>45.380833333333335</v>
      </c>
      <c r="M16" s="5">
        <f t="shared" si="9"/>
        <v>37.5</v>
      </c>
      <c r="N16" s="5">
        <f t="shared" si="10"/>
        <v>226.90416666666667</v>
      </c>
      <c r="O16" s="5">
        <f t="shared" si="11"/>
        <v>302.5388888888881</v>
      </c>
      <c r="P16" s="86">
        <f t="shared" si="12"/>
        <v>986.93791666666641</v>
      </c>
    </row>
    <row r="17" spans="1:16">
      <c r="A17" s="85" t="s">
        <v>79</v>
      </c>
      <c r="B17" s="3">
        <f>COUNTIF('VALORES MENSAIS'!AC:AC,REPOSIÇÃO!A17)</f>
        <v>1</v>
      </c>
      <c r="C17" s="5">
        <v>2722.85</v>
      </c>
      <c r="D17" s="5">
        <v>165.9</v>
      </c>
      <c r="E17" s="5">
        <f t="shared" si="1"/>
        <v>45.380833333333335</v>
      </c>
      <c r="F17" s="5">
        <f t="shared" si="2"/>
        <v>37.5</v>
      </c>
      <c r="G17" s="5">
        <f t="shared" si="3"/>
        <v>226.90416666666667</v>
      </c>
      <c r="H17" s="5">
        <f t="shared" si="4"/>
        <v>302.5388888888881</v>
      </c>
      <c r="I17" s="5">
        <f t="shared" si="5"/>
        <v>986.93791666666641</v>
      </c>
      <c r="J17" s="5">
        <f t="shared" si="6"/>
        <v>2722.85</v>
      </c>
      <c r="K17" s="5">
        <f t="shared" si="7"/>
        <v>165.9</v>
      </c>
      <c r="L17" s="5">
        <f t="shared" si="8"/>
        <v>45.380833333333335</v>
      </c>
      <c r="M17" s="5">
        <f t="shared" si="9"/>
        <v>37.5</v>
      </c>
      <c r="N17" s="5">
        <f t="shared" si="10"/>
        <v>226.90416666666667</v>
      </c>
      <c r="O17" s="5">
        <f t="shared" si="11"/>
        <v>302.5388888888881</v>
      </c>
      <c r="P17" s="86">
        <f t="shared" si="12"/>
        <v>986.93791666666641</v>
      </c>
    </row>
    <row r="18" spans="1:16">
      <c r="A18" s="85" t="s">
        <v>947</v>
      </c>
      <c r="B18" s="3">
        <f>COUNTIF('VALORES MENSAIS'!AC:AC,REPOSIÇÃO!A18)</f>
        <v>1</v>
      </c>
      <c r="C18" s="5">
        <v>4646.4000000000005</v>
      </c>
      <c r="D18" s="5">
        <v>166.9</v>
      </c>
      <c r="E18" s="5">
        <f t="shared" si="1"/>
        <v>77.440000000000012</v>
      </c>
      <c r="F18" s="5">
        <f t="shared" si="2"/>
        <v>37.5</v>
      </c>
      <c r="G18" s="5">
        <f t="shared" si="3"/>
        <v>387.20000000000005</v>
      </c>
      <c r="H18" s="5">
        <f t="shared" si="4"/>
        <v>516.2666666666654</v>
      </c>
      <c r="I18" s="5">
        <f t="shared" si="5"/>
        <v>1676.2099999999998</v>
      </c>
      <c r="J18" s="5">
        <f t="shared" si="6"/>
        <v>4646.4000000000005</v>
      </c>
      <c r="K18" s="5">
        <f t="shared" si="7"/>
        <v>166.9</v>
      </c>
      <c r="L18" s="5">
        <f t="shared" si="8"/>
        <v>77.440000000000012</v>
      </c>
      <c r="M18" s="5">
        <f t="shared" si="9"/>
        <v>37.5</v>
      </c>
      <c r="N18" s="5">
        <f t="shared" si="10"/>
        <v>387.20000000000005</v>
      </c>
      <c r="O18" s="5">
        <f t="shared" si="11"/>
        <v>516.2666666666654</v>
      </c>
      <c r="P18" s="86">
        <f t="shared" si="12"/>
        <v>1676.2099999999998</v>
      </c>
    </row>
    <row r="19" spans="1:16">
      <c r="A19" s="85" t="s">
        <v>26</v>
      </c>
      <c r="B19" s="3">
        <f>COUNTIF('VALORES MENSAIS'!AC:AC,REPOSIÇÃO!A19)</f>
        <v>9</v>
      </c>
      <c r="C19" s="5">
        <v>2722.85</v>
      </c>
      <c r="D19" s="5">
        <v>167.9</v>
      </c>
      <c r="E19" s="5">
        <f t="shared" si="1"/>
        <v>45.380833333333335</v>
      </c>
      <c r="F19" s="5">
        <f t="shared" si="2"/>
        <v>37.5</v>
      </c>
      <c r="G19" s="5">
        <f t="shared" si="3"/>
        <v>226.90416666666667</v>
      </c>
      <c r="H19" s="5">
        <f t="shared" si="4"/>
        <v>302.5388888888881</v>
      </c>
      <c r="I19" s="5">
        <f t="shared" si="5"/>
        <v>986.93791666666641</v>
      </c>
      <c r="J19" s="5">
        <f t="shared" si="6"/>
        <v>24505.649999999998</v>
      </c>
      <c r="K19" s="5">
        <f t="shared" si="7"/>
        <v>1511.1000000000001</v>
      </c>
      <c r="L19" s="5">
        <f t="shared" si="8"/>
        <v>408.42750000000001</v>
      </c>
      <c r="M19" s="5">
        <f t="shared" si="9"/>
        <v>337.5</v>
      </c>
      <c r="N19" s="5">
        <f t="shared" si="10"/>
        <v>2042.1375</v>
      </c>
      <c r="O19" s="5">
        <f t="shared" si="11"/>
        <v>2722.8499999999931</v>
      </c>
      <c r="P19" s="86">
        <f t="shared" si="12"/>
        <v>8882.441249999998</v>
      </c>
    </row>
    <row r="20" spans="1:16">
      <c r="A20" s="85" t="s">
        <v>689</v>
      </c>
      <c r="B20" s="3">
        <f>COUNTIF('VALORES MENSAIS'!AC:AC,REPOSIÇÃO!A20)</f>
        <v>2</v>
      </c>
      <c r="C20" s="5">
        <v>4303.3500000000004</v>
      </c>
      <c r="D20" s="5">
        <v>168.9</v>
      </c>
      <c r="E20" s="5">
        <f t="shared" si="1"/>
        <v>71.722500000000011</v>
      </c>
      <c r="F20" s="5">
        <f t="shared" si="2"/>
        <v>37.5</v>
      </c>
      <c r="G20" s="5">
        <f t="shared" si="3"/>
        <v>358.61250000000001</v>
      </c>
      <c r="H20" s="5">
        <f t="shared" si="4"/>
        <v>478.14999999999878</v>
      </c>
      <c r="I20" s="5">
        <f t="shared" si="5"/>
        <v>1553.2837499999998</v>
      </c>
      <c r="J20" s="5">
        <f t="shared" si="6"/>
        <v>8606.7000000000007</v>
      </c>
      <c r="K20" s="5">
        <f t="shared" si="7"/>
        <v>337.8</v>
      </c>
      <c r="L20" s="5">
        <f t="shared" si="8"/>
        <v>143.44500000000002</v>
      </c>
      <c r="M20" s="5">
        <f t="shared" si="9"/>
        <v>75</v>
      </c>
      <c r="N20" s="5">
        <f t="shared" si="10"/>
        <v>717.22500000000002</v>
      </c>
      <c r="O20" s="5">
        <f t="shared" si="11"/>
        <v>956.29999999999757</v>
      </c>
      <c r="P20" s="86">
        <f t="shared" si="12"/>
        <v>3106.5674999999997</v>
      </c>
    </row>
    <row r="21" spans="1:16">
      <c r="A21" s="85" t="s">
        <v>544</v>
      </c>
      <c r="B21" s="3">
        <f>COUNTIF('VALORES MENSAIS'!AC:AC,REPOSIÇÃO!A21)</f>
        <v>5</v>
      </c>
      <c r="C21" s="5">
        <v>1123.1099999999999</v>
      </c>
      <c r="D21" s="5">
        <v>169.9</v>
      </c>
      <c r="E21" s="5">
        <f t="shared" si="1"/>
        <v>18.718499999999999</v>
      </c>
      <c r="F21" s="5">
        <f t="shared" si="2"/>
        <v>37.5</v>
      </c>
      <c r="G21" s="5">
        <f t="shared" si="3"/>
        <v>93.592499999999987</v>
      </c>
      <c r="H21" s="5">
        <f t="shared" si="4"/>
        <v>124.78999999999967</v>
      </c>
      <c r="I21" s="5">
        <f t="shared" si="5"/>
        <v>413.69774999999987</v>
      </c>
      <c r="J21" s="5">
        <f t="shared" si="6"/>
        <v>5615.5499999999993</v>
      </c>
      <c r="K21" s="5">
        <f t="shared" si="7"/>
        <v>849.5</v>
      </c>
      <c r="L21" s="5">
        <f t="shared" si="8"/>
        <v>93.592500000000001</v>
      </c>
      <c r="M21" s="5">
        <f t="shared" si="9"/>
        <v>187.5</v>
      </c>
      <c r="N21" s="5">
        <f t="shared" si="10"/>
        <v>467.96249999999992</v>
      </c>
      <c r="O21" s="5">
        <f t="shared" si="11"/>
        <v>623.94999999999834</v>
      </c>
      <c r="P21" s="86">
        <f t="shared" si="12"/>
        <v>2068.4887499999995</v>
      </c>
    </row>
    <row r="22" spans="1:16">
      <c r="A22" s="85" t="s">
        <v>90</v>
      </c>
      <c r="B22" s="3">
        <f>COUNTIF('VALORES MENSAIS'!AC:AC,REPOSIÇÃO!A22)</f>
        <v>0</v>
      </c>
      <c r="C22" s="5">
        <v>2722.85</v>
      </c>
      <c r="D22" s="5">
        <v>170.9</v>
      </c>
      <c r="E22" s="5">
        <f t="shared" si="1"/>
        <v>45.380833333333335</v>
      </c>
      <c r="F22" s="5">
        <f t="shared" si="2"/>
        <v>37.5</v>
      </c>
      <c r="G22" s="5">
        <f t="shared" si="3"/>
        <v>226.90416666666667</v>
      </c>
      <c r="H22" s="5">
        <f t="shared" si="4"/>
        <v>302.5388888888881</v>
      </c>
      <c r="I22" s="5">
        <f t="shared" si="5"/>
        <v>986.93791666666641</v>
      </c>
      <c r="J22" s="5">
        <f t="shared" si="6"/>
        <v>0</v>
      </c>
      <c r="K22" s="5">
        <f t="shared" si="7"/>
        <v>0</v>
      </c>
      <c r="L22" s="5">
        <f t="shared" si="8"/>
        <v>0</v>
      </c>
      <c r="M22" s="5">
        <f t="shared" si="9"/>
        <v>0</v>
      </c>
      <c r="N22" s="5">
        <f t="shared" si="10"/>
        <v>0</v>
      </c>
      <c r="O22" s="5">
        <f t="shared" si="11"/>
        <v>0</v>
      </c>
      <c r="P22" s="86">
        <f t="shared" si="12"/>
        <v>0</v>
      </c>
    </row>
    <row r="23" spans="1:16">
      <c r="A23" s="85" t="s">
        <v>464</v>
      </c>
      <c r="B23" s="3">
        <f>COUNTIF('VALORES MENSAIS'!AC:AC,REPOSIÇÃO!A23)</f>
        <v>22</v>
      </c>
      <c r="C23" s="5">
        <v>3068.17</v>
      </c>
      <c r="D23" s="5">
        <v>171.9</v>
      </c>
      <c r="E23" s="5">
        <f t="shared" si="1"/>
        <v>51.136166666666668</v>
      </c>
      <c r="F23" s="5">
        <f t="shared" si="2"/>
        <v>37.5</v>
      </c>
      <c r="G23" s="5">
        <f t="shared" si="3"/>
        <v>255.68083333333334</v>
      </c>
      <c r="H23" s="5">
        <f t="shared" si="4"/>
        <v>340.90777777777691</v>
      </c>
      <c r="I23" s="5">
        <f t="shared" si="5"/>
        <v>1110.6775833333331</v>
      </c>
      <c r="J23" s="5">
        <f t="shared" si="6"/>
        <v>67499.740000000005</v>
      </c>
      <c r="K23" s="5">
        <f t="shared" si="7"/>
        <v>3781.8</v>
      </c>
      <c r="L23" s="5">
        <f t="shared" si="8"/>
        <v>1124.9956666666667</v>
      </c>
      <c r="M23" s="5">
        <f t="shared" si="9"/>
        <v>825</v>
      </c>
      <c r="N23" s="5">
        <f t="shared" si="10"/>
        <v>5624.9783333333335</v>
      </c>
      <c r="O23" s="5">
        <f t="shared" si="11"/>
        <v>7499.9711111110919</v>
      </c>
      <c r="P23" s="86">
        <f t="shared" si="12"/>
        <v>24434.906833333327</v>
      </c>
    </row>
    <row r="24" spans="1:16">
      <c r="A24" s="85" t="s">
        <v>405</v>
      </c>
      <c r="B24" s="3">
        <f>COUNTIF('VALORES MENSAIS'!AC:AC,REPOSIÇÃO!A24)</f>
        <v>1</v>
      </c>
      <c r="C24" s="5">
        <v>3411.87</v>
      </c>
      <c r="D24" s="5">
        <v>172.9</v>
      </c>
      <c r="E24" s="5">
        <f t="shared" si="1"/>
        <v>56.8645</v>
      </c>
      <c r="F24" s="5">
        <f t="shared" si="2"/>
        <v>37.5</v>
      </c>
      <c r="G24" s="5">
        <f t="shared" si="3"/>
        <v>284.32249999999999</v>
      </c>
      <c r="H24" s="5">
        <f t="shared" si="4"/>
        <v>379.09666666666567</v>
      </c>
      <c r="I24" s="5">
        <f t="shared" si="5"/>
        <v>1233.8367499999997</v>
      </c>
      <c r="J24" s="5">
        <f t="shared" si="6"/>
        <v>3411.87</v>
      </c>
      <c r="K24" s="5">
        <f t="shared" si="7"/>
        <v>172.9</v>
      </c>
      <c r="L24" s="5">
        <f t="shared" si="8"/>
        <v>56.8645</v>
      </c>
      <c r="M24" s="5">
        <f t="shared" si="9"/>
        <v>37.5</v>
      </c>
      <c r="N24" s="5">
        <f t="shared" si="10"/>
        <v>284.32249999999999</v>
      </c>
      <c r="O24" s="5">
        <f t="shared" si="11"/>
        <v>379.09666666666567</v>
      </c>
      <c r="P24" s="86">
        <f t="shared" si="12"/>
        <v>1233.8367499999997</v>
      </c>
    </row>
    <row r="25" spans="1:16">
      <c r="A25" s="85" t="s">
        <v>82</v>
      </c>
      <c r="B25" s="3">
        <f>COUNTIF('VALORES MENSAIS'!AC:AC,REPOSIÇÃO!A25)</f>
        <v>4</v>
      </c>
      <c r="C25" s="5">
        <v>3055.31</v>
      </c>
      <c r="D25" s="5">
        <v>173.9</v>
      </c>
      <c r="E25" s="5">
        <f t="shared" si="1"/>
        <v>50.921833333333332</v>
      </c>
      <c r="F25" s="5">
        <f t="shared" si="2"/>
        <v>37.5</v>
      </c>
      <c r="G25" s="5">
        <f t="shared" si="3"/>
        <v>254.60916666666665</v>
      </c>
      <c r="H25" s="5">
        <f t="shared" si="4"/>
        <v>339.47888888888798</v>
      </c>
      <c r="I25" s="5">
        <f t="shared" si="5"/>
        <v>1106.0694166666663</v>
      </c>
      <c r="J25" s="5">
        <f t="shared" si="6"/>
        <v>12221.24</v>
      </c>
      <c r="K25" s="5">
        <f t="shared" si="7"/>
        <v>695.6</v>
      </c>
      <c r="L25" s="5">
        <f t="shared" si="8"/>
        <v>203.68733333333333</v>
      </c>
      <c r="M25" s="5">
        <f t="shared" si="9"/>
        <v>150</v>
      </c>
      <c r="N25" s="5">
        <f t="shared" si="10"/>
        <v>1018.4366666666666</v>
      </c>
      <c r="O25" s="5">
        <f t="shared" si="11"/>
        <v>1357.9155555555519</v>
      </c>
      <c r="P25" s="86">
        <f t="shared" si="12"/>
        <v>4424.277666666665</v>
      </c>
    </row>
    <row r="26" spans="1:16">
      <c r="A26" s="85" t="s">
        <v>140</v>
      </c>
      <c r="B26" s="3">
        <f>COUNTIF('VALORES MENSAIS'!AC:AC,REPOSIÇÃO!A26)</f>
        <v>14</v>
      </c>
      <c r="C26" s="5">
        <v>5268.3670000000002</v>
      </c>
      <c r="D26" s="5">
        <v>174.9</v>
      </c>
      <c r="E26" s="5">
        <f t="shared" si="1"/>
        <v>87.806116666666682</v>
      </c>
      <c r="F26" s="5">
        <f t="shared" si="2"/>
        <v>37.5</v>
      </c>
      <c r="G26" s="5">
        <f t="shared" si="3"/>
        <v>439.03058333333337</v>
      </c>
      <c r="H26" s="5">
        <f t="shared" si="4"/>
        <v>585.37411111110964</v>
      </c>
      <c r="I26" s="5">
        <f t="shared" si="5"/>
        <v>1899.0815083333327</v>
      </c>
      <c r="J26" s="5">
        <f t="shared" si="6"/>
        <v>73757.138000000006</v>
      </c>
      <c r="K26" s="5">
        <f t="shared" si="7"/>
        <v>2448.6</v>
      </c>
      <c r="L26" s="5">
        <f t="shared" si="8"/>
        <v>1229.2856333333336</v>
      </c>
      <c r="M26" s="5">
        <f t="shared" si="9"/>
        <v>525</v>
      </c>
      <c r="N26" s="5">
        <f t="shared" si="10"/>
        <v>6146.4281666666675</v>
      </c>
      <c r="O26" s="5">
        <f t="shared" si="11"/>
        <v>8195.2375555555354</v>
      </c>
      <c r="P26" s="86">
        <f t="shared" si="12"/>
        <v>26587.141116666658</v>
      </c>
    </row>
    <row r="27" spans="1:16">
      <c r="A27" s="85" t="s">
        <v>23</v>
      </c>
      <c r="B27" s="3">
        <f>COUNTIF('VALORES MENSAIS'!AC:AC,REPOSIÇÃO!A27)</f>
        <v>2</v>
      </c>
      <c r="C27" s="5">
        <v>925.2</v>
      </c>
      <c r="D27" s="5">
        <v>175.9</v>
      </c>
      <c r="E27" s="5">
        <f t="shared" si="1"/>
        <v>15.42</v>
      </c>
      <c r="F27" s="5">
        <f t="shared" si="2"/>
        <v>37.5</v>
      </c>
      <c r="G27" s="5">
        <f t="shared" si="3"/>
        <v>77.100000000000009</v>
      </c>
      <c r="H27" s="5">
        <f t="shared" si="4"/>
        <v>102.79999999999976</v>
      </c>
      <c r="I27" s="5">
        <f t="shared" si="5"/>
        <v>342.77999999999992</v>
      </c>
      <c r="J27" s="5">
        <f t="shared" si="6"/>
        <v>1850.4</v>
      </c>
      <c r="K27" s="5">
        <f t="shared" si="7"/>
        <v>351.8</v>
      </c>
      <c r="L27" s="5">
        <f t="shared" si="8"/>
        <v>30.84</v>
      </c>
      <c r="M27" s="5">
        <f t="shared" si="9"/>
        <v>75</v>
      </c>
      <c r="N27" s="5">
        <f t="shared" si="10"/>
        <v>154.20000000000002</v>
      </c>
      <c r="O27" s="5">
        <f t="shared" si="11"/>
        <v>205.59999999999951</v>
      </c>
      <c r="P27" s="86">
        <f t="shared" si="12"/>
        <v>685.55999999999983</v>
      </c>
    </row>
    <row r="28" spans="1:16">
      <c r="A28" s="85" t="s">
        <v>459</v>
      </c>
      <c r="B28" s="3">
        <f>COUNTIF('VALORES MENSAIS'!AC:AC,REPOSIÇÃO!A28)</f>
        <v>10</v>
      </c>
      <c r="C28" s="5">
        <v>2722.85</v>
      </c>
      <c r="D28" s="5">
        <v>176.9</v>
      </c>
      <c r="E28" s="5">
        <f t="shared" si="1"/>
        <v>45.380833333333335</v>
      </c>
      <c r="F28" s="5">
        <f t="shared" si="2"/>
        <v>37.5</v>
      </c>
      <c r="G28" s="5">
        <f t="shared" si="3"/>
        <v>226.90416666666667</v>
      </c>
      <c r="H28" s="5">
        <f t="shared" si="4"/>
        <v>302.5388888888881</v>
      </c>
      <c r="I28" s="5">
        <f t="shared" si="5"/>
        <v>986.93791666666641</v>
      </c>
      <c r="J28" s="5">
        <f t="shared" si="6"/>
        <v>27228.5</v>
      </c>
      <c r="K28" s="5">
        <f t="shared" si="7"/>
        <v>1769</v>
      </c>
      <c r="L28" s="5">
        <f t="shared" si="8"/>
        <v>453.80833333333334</v>
      </c>
      <c r="M28" s="5">
        <f t="shared" si="9"/>
        <v>375</v>
      </c>
      <c r="N28" s="5">
        <f t="shared" si="10"/>
        <v>2269.0416666666665</v>
      </c>
      <c r="O28" s="5">
        <f t="shared" si="11"/>
        <v>3025.388888888881</v>
      </c>
      <c r="P28" s="86">
        <f t="shared" si="12"/>
        <v>9869.3791666666639</v>
      </c>
    </row>
    <row r="29" spans="1:16">
      <c r="A29" s="85" t="s">
        <v>785</v>
      </c>
      <c r="B29" s="3">
        <f>COUNTIF('VALORES MENSAIS'!AC:AC,REPOSIÇÃO!A29)</f>
        <v>1</v>
      </c>
      <c r="C29" s="5">
        <v>4914.8900000000003</v>
      </c>
      <c r="D29" s="5">
        <v>177.9</v>
      </c>
      <c r="E29" s="5">
        <f t="shared" si="1"/>
        <v>81.914833333333334</v>
      </c>
      <c r="F29" s="5">
        <f t="shared" si="2"/>
        <v>37.5</v>
      </c>
      <c r="G29" s="5">
        <f t="shared" si="3"/>
        <v>409.57416666666671</v>
      </c>
      <c r="H29" s="5">
        <f t="shared" si="4"/>
        <v>546.09888888888759</v>
      </c>
      <c r="I29" s="5">
        <f t="shared" si="5"/>
        <v>1772.4189166666663</v>
      </c>
      <c r="J29" s="5">
        <f t="shared" si="6"/>
        <v>4914.8900000000003</v>
      </c>
      <c r="K29" s="5">
        <f t="shared" si="7"/>
        <v>177.9</v>
      </c>
      <c r="L29" s="5">
        <f t="shared" si="8"/>
        <v>81.914833333333334</v>
      </c>
      <c r="M29" s="5">
        <f t="shared" si="9"/>
        <v>37.5</v>
      </c>
      <c r="N29" s="5">
        <f t="shared" si="10"/>
        <v>409.57416666666671</v>
      </c>
      <c r="O29" s="5">
        <f t="shared" si="11"/>
        <v>546.09888888888759</v>
      </c>
      <c r="P29" s="86">
        <f t="shared" si="12"/>
        <v>1772.4189166666663</v>
      </c>
    </row>
    <row r="30" spans="1:16">
      <c r="A30" s="85" t="s">
        <v>498</v>
      </c>
      <c r="B30" s="3">
        <f>COUNTIF('VALORES MENSAIS'!AC:AC,REPOSIÇÃO!A30)</f>
        <v>1</v>
      </c>
      <c r="C30" s="5">
        <v>4914.8900000000003</v>
      </c>
      <c r="D30" s="5">
        <v>178.9</v>
      </c>
      <c r="E30" s="5">
        <f t="shared" si="1"/>
        <v>81.914833333333334</v>
      </c>
      <c r="F30" s="5">
        <f t="shared" si="2"/>
        <v>37.5</v>
      </c>
      <c r="G30" s="5">
        <f t="shared" si="3"/>
        <v>409.57416666666671</v>
      </c>
      <c r="H30" s="5">
        <f t="shared" si="4"/>
        <v>546.09888888888759</v>
      </c>
      <c r="I30" s="5">
        <f t="shared" si="5"/>
        <v>1772.4189166666663</v>
      </c>
      <c r="J30" s="5">
        <f t="shared" si="6"/>
        <v>4914.8900000000003</v>
      </c>
      <c r="K30" s="5">
        <f t="shared" si="7"/>
        <v>178.9</v>
      </c>
      <c r="L30" s="5">
        <f t="shared" si="8"/>
        <v>81.914833333333334</v>
      </c>
      <c r="M30" s="5">
        <f t="shared" si="9"/>
        <v>37.5</v>
      </c>
      <c r="N30" s="5">
        <f t="shared" si="10"/>
        <v>409.57416666666671</v>
      </c>
      <c r="O30" s="5">
        <f t="shared" si="11"/>
        <v>546.09888888888759</v>
      </c>
      <c r="P30" s="86">
        <f t="shared" si="12"/>
        <v>1772.4189166666663</v>
      </c>
    </row>
    <row r="31" spans="1:16">
      <c r="A31" s="85" t="s">
        <v>15</v>
      </c>
      <c r="B31" s="3">
        <f>COUNTIF('VALORES MENSAIS'!AC:AC,REPOSIÇÃO!A31)</f>
        <v>12</v>
      </c>
      <c r="C31" s="5">
        <v>1639.2</v>
      </c>
      <c r="D31" s="5">
        <v>179.9</v>
      </c>
      <c r="E31" s="5">
        <f t="shared" si="1"/>
        <v>27.320000000000004</v>
      </c>
      <c r="F31" s="5">
        <f t="shared" si="2"/>
        <v>37.5</v>
      </c>
      <c r="G31" s="5">
        <f t="shared" si="3"/>
        <v>136.6</v>
      </c>
      <c r="H31" s="5">
        <f t="shared" si="4"/>
        <v>182.13333333333287</v>
      </c>
      <c r="I31" s="5">
        <f t="shared" si="5"/>
        <v>598.62999999999988</v>
      </c>
      <c r="J31" s="5">
        <f t="shared" si="6"/>
        <v>19670.400000000001</v>
      </c>
      <c r="K31" s="5">
        <f t="shared" si="7"/>
        <v>2158.8000000000002</v>
      </c>
      <c r="L31" s="5">
        <f t="shared" si="8"/>
        <v>327.84000000000003</v>
      </c>
      <c r="M31" s="5">
        <f t="shared" si="9"/>
        <v>450</v>
      </c>
      <c r="N31" s="5">
        <f t="shared" si="10"/>
        <v>1639.1999999999998</v>
      </c>
      <c r="O31" s="5">
        <f t="shared" si="11"/>
        <v>2185.5999999999945</v>
      </c>
      <c r="P31" s="86">
        <f t="shared" si="12"/>
        <v>7183.5599999999986</v>
      </c>
    </row>
    <row r="32" spans="1:16">
      <c r="A32" s="85" t="s">
        <v>126</v>
      </c>
      <c r="B32" s="3">
        <f>COUNTIF('VALORES MENSAIS'!AC:AC,REPOSIÇÃO!A32)</f>
        <v>1</v>
      </c>
      <c r="C32" s="5">
        <v>2722.85</v>
      </c>
      <c r="D32" s="5">
        <v>180.9</v>
      </c>
      <c r="E32" s="5">
        <f t="shared" si="1"/>
        <v>45.380833333333335</v>
      </c>
      <c r="F32" s="5">
        <f t="shared" si="2"/>
        <v>37.5</v>
      </c>
      <c r="G32" s="5">
        <f t="shared" si="3"/>
        <v>226.90416666666667</v>
      </c>
      <c r="H32" s="5">
        <f t="shared" si="4"/>
        <v>302.5388888888881</v>
      </c>
      <c r="I32" s="5">
        <f t="shared" si="5"/>
        <v>986.93791666666641</v>
      </c>
      <c r="J32" s="5">
        <f t="shared" si="6"/>
        <v>2722.85</v>
      </c>
      <c r="K32" s="5">
        <f t="shared" si="7"/>
        <v>180.9</v>
      </c>
      <c r="L32" s="5">
        <f t="shared" si="8"/>
        <v>45.380833333333335</v>
      </c>
      <c r="M32" s="5">
        <f t="shared" si="9"/>
        <v>37.5</v>
      </c>
      <c r="N32" s="5">
        <f t="shared" si="10"/>
        <v>226.90416666666667</v>
      </c>
      <c r="O32" s="5">
        <f t="shared" si="11"/>
        <v>302.5388888888881</v>
      </c>
      <c r="P32" s="86">
        <f t="shared" si="12"/>
        <v>986.93791666666641</v>
      </c>
    </row>
    <row r="33" spans="1:17">
      <c r="A33" s="85" t="s">
        <v>64</v>
      </c>
      <c r="B33" s="3">
        <f>COUNTIF('VALORES MENSAIS'!AC:AC,REPOSIÇÃO!A33)</f>
        <v>6</v>
      </c>
      <c r="C33" s="5">
        <v>2130.96</v>
      </c>
      <c r="D33" s="5">
        <v>181.9</v>
      </c>
      <c r="E33" s="5">
        <f t="shared" si="1"/>
        <v>35.515999999999998</v>
      </c>
      <c r="F33" s="5">
        <f t="shared" si="2"/>
        <v>37.5</v>
      </c>
      <c r="G33" s="5">
        <f t="shared" si="3"/>
        <v>177.58</v>
      </c>
      <c r="H33" s="5">
        <f t="shared" si="4"/>
        <v>236.77333333333274</v>
      </c>
      <c r="I33" s="5">
        <f t="shared" si="5"/>
        <v>774.84399999999971</v>
      </c>
      <c r="J33" s="5">
        <f t="shared" si="6"/>
        <v>12785.76</v>
      </c>
      <c r="K33" s="5">
        <f t="shared" si="7"/>
        <v>1091.4000000000001</v>
      </c>
      <c r="L33" s="5">
        <f t="shared" si="8"/>
        <v>213.096</v>
      </c>
      <c r="M33" s="5">
        <f t="shared" si="9"/>
        <v>225</v>
      </c>
      <c r="N33" s="5">
        <f t="shared" si="10"/>
        <v>1065.48</v>
      </c>
      <c r="O33" s="5">
        <f t="shared" si="11"/>
        <v>1420.6399999999965</v>
      </c>
      <c r="P33" s="86">
        <f t="shared" si="12"/>
        <v>4649.0639999999985</v>
      </c>
    </row>
    <row r="34" spans="1:17">
      <c r="A34" s="85" t="s">
        <v>71</v>
      </c>
      <c r="B34" s="3">
        <f>COUNTIF('VALORES MENSAIS'!AC:AC,REPOSIÇÃO!A34)</f>
        <v>2</v>
      </c>
      <c r="C34" s="5">
        <v>2722.85</v>
      </c>
      <c r="D34" s="5">
        <v>182.9</v>
      </c>
      <c r="E34" s="5">
        <f t="shared" si="1"/>
        <v>45.380833333333335</v>
      </c>
      <c r="F34" s="5">
        <f t="shared" si="2"/>
        <v>37.5</v>
      </c>
      <c r="G34" s="5">
        <f t="shared" si="3"/>
        <v>226.90416666666667</v>
      </c>
      <c r="H34" s="5">
        <f t="shared" si="4"/>
        <v>302.5388888888881</v>
      </c>
      <c r="I34" s="5">
        <f t="shared" si="5"/>
        <v>986.93791666666641</v>
      </c>
      <c r="J34" s="5">
        <f t="shared" si="6"/>
        <v>5445.7</v>
      </c>
      <c r="K34" s="5">
        <f t="shared" si="7"/>
        <v>365.8</v>
      </c>
      <c r="L34" s="5">
        <f t="shared" si="8"/>
        <v>90.76166666666667</v>
      </c>
      <c r="M34" s="5">
        <f t="shared" si="9"/>
        <v>75</v>
      </c>
      <c r="N34" s="5">
        <f t="shared" si="10"/>
        <v>453.80833333333334</v>
      </c>
      <c r="O34" s="5">
        <f t="shared" si="11"/>
        <v>605.07777777777619</v>
      </c>
      <c r="P34" s="86">
        <f t="shared" si="12"/>
        <v>1973.8758333333328</v>
      </c>
    </row>
    <row r="35" spans="1:17">
      <c r="A35" s="85" t="s">
        <v>472</v>
      </c>
      <c r="B35" s="3">
        <f>COUNTIF('VALORES MENSAIS'!AC:AC,REPOSIÇÃO!A35)</f>
        <v>14</v>
      </c>
      <c r="C35" s="5">
        <v>6664.5599999999995</v>
      </c>
      <c r="D35" s="5">
        <v>183.9</v>
      </c>
      <c r="E35" s="5">
        <f t="shared" si="1"/>
        <v>111.07599999999998</v>
      </c>
      <c r="F35" s="5">
        <f t="shared" si="2"/>
        <v>37.5</v>
      </c>
      <c r="G35" s="5">
        <f t="shared" si="3"/>
        <v>555.38</v>
      </c>
      <c r="H35" s="5">
        <f t="shared" si="4"/>
        <v>740.50666666666473</v>
      </c>
      <c r="I35" s="5">
        <f t="shared" si="5"/>
        <v>2399.3839999999991</v>
      </c>
      <c r="J35" s="5">
        <f t="shared" si="6"/>
        <v>93303.84</v>
      </c>
      <c r="K35" s="5">
        <f t="shared" si="7"/>
        <v>2574.6</v>
      </c>
      <c r="L35" s="5">
        <f t="shared" si="8"/>
        <v>1555.0639999999996</v>
      </c>
      <c r="M35" s="5">
        <f t="shared" si="9"/>
        <v>525</v>
      </c>
      <c r="N35" s="5">
        <f t="shared" si="10"/>
        <v>7775.32</v>
      </c>
      <c r="O35" s="5">
        <f t="shared" si="11"/>
        <v>10367.093333333307</v>
      </c>
      <c r="P35" s="86">
        <f t="shared" si="12"/>
        <v>33591.375999999989</v>
      </c>
    </row>
    <row r="36" spans="1:17">
      <c r="A36" s="85" t="s">
        <v>452</v>
      </c>
      <c r="B36" s="3">
        <f>COUNTIF('VALORES MENSAIS'!AC:AC,REPOSIÇÃO!A36)</f>
        <v>6</v>
      </c>
      <c r="C36" s="24">
        <v>7276.8</v>
      </c>
      <c r="D36" s="5">
        <v>184.9</v>
      </c>
      <c r="E36" s="5">
        <f t="shared" si="1"/>
        <v>121.28000000000002</v>
      </c>
      <c r="F36" s="5">
        <f t="shared" si="2"/>
        <v>37.5</v>
      </c>
      <c r="G36" s="5">
        <f t="shared" si="3"/>
        <v>606.4</v>
      </c>
      <c r="H36" s="5">
        <f t="shared" si="4"/>
        <v>808.53333333333126</v>
      </c>
      <c r="I36" s="5">
        <f t="shared" si="5"/>
        <v>2618.7699999999995</v>
      </c>
      <c r="J36" s="5">
        <f t="shared" si="6"/>
        <v>43660.800000000003</v>
      </c>
      <c r="K36" s="5">
        <f t="shared" si="7"/>
        <v>1109.4000000000001</v>
      </c>
      <c r="L36" s="5">
        <f t="shared" si="8"/>
        <v>727.68000000000006</v>
      </c>
      <c r="M36" s="5">
        <f t="shared" si="9"/>
        <v>225</v>
      </c>
      <c r="N36" s="5">
        <f t="shared" si="10"/>
        <v>3638.3999999999996</v>
      </c>
      <c r="O36" s="5">
        <f t="shared" si="11"/>
        <v>4851.199999999988</v>
      </c>
      <c r="P36" s="86">
        <f t="shared" si="12"/>
        <v>15712.619999999997</v>
      </c>
    </row>
    <row r="37" spans="1:17">
      <c r="A37" s="85" t="s">
        <v>958</v>
      </c>
      <c r="B37" s="3">
        <f>COUNTIF('VALORES MENSAIS'!AC:AC,REPOSIÇÃO!A37)</f>
        <v>1</v>
      </c>
      <c r="C37" s="24">
        <v>17854.87</v>
      </c>
      <c r="D37" s="5">
        <v>185.9</v>
      </c>
      <c r="E37" s="5">
        <f t="shared" si="1"/>
        <v>297.58116666666666</v>
      </c>
      <c r="F37" s="5">
        <f t="shared" si="2"/>
        <v>37.5</v>
      </c>
      <c r="G37" s="5">
        <f t="shared" si="3"/>
        <v>1487.9058333333332</v>
      </c>
      <c r="H37" s="5">
        <f t="shared" si="4"/>
        <v>1983.8744444444392</v>
      </c>
      <c r="I37" s="5">
        <f t="shared" si="5"/>
        <v>6409.2450833333314</v>
      </c>
      <c r="J37" s="5">
        <f t="shared" si="6"/>
        <v>17854.87</v>
      </c>
      <c r="K37" s="5">
        <f t="shared" si="7"/>
        <v>185.9</v>
      </c>
      <c r="L37" s="5">
        <f t="shared" si="8"/>
        <v>297.58116666666666</v>
      </c>
      <c r="M37" s="5">
        <f t="shared" si="9"/>
        <v>37.5</v>
      </c>
      <c r="N37" s="5">
        <f t="shared" si="10"/>
        <v>1487.9058333333332</v>
      </c>
      <c r="O37" s="5">
        <f t="shared" si="11"/>
        <v>1983.8744444444392</v>
      </c>
      <c r="P37" s="86">
        <f t="shared" si="12"/>
        <v>6409.2450833333314</v>
      </c>
    </row>
    <row r="38" spans="1:17">
      <c r="A38" s="85" t="s">
        <v>424</v>
      </c>
      <c r="B38" s="3">
        <f>COUNTIF('VALORES MENSAIS'!AC:AC,REPOSIÇÃO!A38)</f>
        <v>2</v>
      </c>
      <c r="C38" s="5">
        <v>1847.1</v>
      </c>
      <c r="D38" s="5">
        <v>186.9</v>
      </c>
      <c r="E38" s="5">
        <f t="shared" si="1"/>
        <v>30.785</v>
      </c>
      <c r="F38" s="5">
        <f t="shared" si="2"/>
        <v>37.5</v>
      </c>
      <c r="G38" s="5">
        <f t="shared" si="3"/>
        <v>153.92499999999998</v>
      </c>
      <c r="H38" s="5">
        <f t="shared" si="4"/>
        <v>205.23333333333278</v>
      </c>
      <c r="I38" s="5">
        <f t="shared" si="5"/>
        <v>673.12749999999983</v>
      </c>
      <c r="J38" s="5">
        <f t="shared" si="6"/>
        <v>3694.2</v>
      </c>
      <c r="K38" s="5">
        <f t="shared" si="7"/>
        <v>373.8</v>
      </c>
      <c r="L38" s="5">
        <f t="shared" si="8"/>
        <v>61.57</v>
      </c>
      <c r="M38" s="5">
        <f t="shared" si="9"/>
        <v>75</v>
      </c>
      <c r="N38" s="5">
        <f t="shared" si="10"/>
        <v>307.84999999999997</v>
      </c>
      <c r="O38" s="5">
        <f t="shared" si="11"/>
        <v>410.46666666666556</v>
      </c>
      <c r="P38" s="86">
        <f t="shared" si="12"/>
        <v>1346.2549999999997</v>
      </c>
    </row>
    <row r="39" spans="1:17">
      <c r="A39" s="85" t="s">
        <v>12</v>
      </c>
      <c r="B39" s="3">
        <f>COUNTIF('VALORES MENSAIS'!AC:AC,REPOSIÇÃO!A39)</f>
        <v>61</v>
      </c>
      <c r="C39" s="5">
        <v>1316.93</v>
      </c>
      <c r="D39" s="5">
        <v>187.9</v>
      </c>
      <c r="E39" s="5">
        <f t="shared" si="1"/>
        <v>21.948833333333329</v>
      </c>
      <c r="F39" s="5">
        <f t="shared" si="2"/>
        <v>37.5</v>
      </c>
      <c r="G39" s="5">
        <f t="shared" si="3"/>
        <v>109.74416666666667</v>
      </c>
      <c r="H39" s="5">
        <f t="shared" si="4"/>
        <v>146.32555555555518</v>
      </c>
      <c r="I39" s="5">
        <f t="shared" si="5"/>
        <v>483.14991666666651</v>
      </c>
      <c r="J39" s="5">
        <f t="shared" si="6"/>
        <v>80332.73000000001</v>
      </c>
      <c r="K39" s="5">
        <f t="shared" si="7"/>
        <v>11461.9</v>
      </c>
      <c r="L39" s="5">
        <f t="shared" si="8"/>
        <v>1338.8788333333332</v>
      </c>
      <c r="M39" s="5">
        <f t="shared" si="9"/>
        <v>2287.5</v>
      </c>
      <c r="N39" s="5">
        <f t="shared" si="10"/>
        <v>6694.3941666666669</v>
      </c>
      <c r="O39" s="5">
        <f t="shared" si="11"/>
        <v>8925.8588888888662</v>
      </c>
      <c r="P39" s="86">
        <f t="shared" si="12"/>
        <v>29472.144916666657</v>
      </c>
    </row>
    <row r="40" spans="1:17">
      <c r="A40" s="85" t="s">
        <v>525</v>
      </c>
      <c r="B40" s="3">
        <f>COUNTIF('VALORES MENSAIS'!AC:AC,REPOSIÇÃO!A40)</f>
        <v>5</v>
      </c>
      <c r="C40" s="5">
        <v>2007.4730000000002</v>
      </c>
      <c r="D40" s="5">
        <v>188.9</v>
      </c>
      <c r="E40" s="5">
        <f t="shared" si="1"/>
        <v>33.457883333333335</v>
      </c>
      <c r="F40" s="5">
        <f t="shared" si="2"/>
        <v>37.5</v>
      </c>
      <c r="G40" s="5">
        <f t="shared" si="3"/>
        <v>167.28941666666668</v>
      </c>
      <c r="H40" s="5">
        <f t="shared" si="4"/>
        <v>223.05255555555502</v>
      </c>
      <c r="I40" s="5">
        <f t="shared" si="5"/>
        <v>730.59449166666661</v>
      </c>
      <c r="J40" s="5">
        <f t="shared" si="6"/>
        <v>10037.365000000002</v>
      </c>
      <c r="K40" s="5">
        <f t="shared" si="7"/>
        <v>944.5</v>
      </c>
      <c r="L40" s="5">
        <f t="shared" si="8"/>
        <v>167.28941666666668</v>
      </c>
      <c r="M40" s="5">
        <f t="shared" si="9"/>
        <v>187.5</v>
      </c>
      <c r="N40" s="5">
        <f t="shared" si="10"/>
        <v>836.44708333333347</v>
      </c>
      <c r="O40" s="5">
        <f t="shared" si="11"/>
        <v>1115.262777777775</v>
      </c>
      <c r="P40" s="86">
        <f t="shared" si="12"/>
        <v>3652.9724583333332</v>
      </c>
    </row>
    <row r="41" spans="1:17">
      <c r="A41" s="85" t="s">
        <v>107</v>
      </c>
      <c r="B41" s="3">
        <f>COUNTIF('VALORES MENSAIS'!AC:AC,REPOSIÇÃO!A41)</f>
        <v>105</v>
      </c>
      <c r="C41" s="5">
        <v>1774.5</v>
      </c>
      <c r="D41" s="5">
        <v>189.9</v>
      </c>
      <c r="E41" s="5">
        <f t="shared" si="1"/>
        <v>29.574999999999999</v>
      </c>
      <c r="F41" s="5">
        <f t="shared" si="2"/>
        <v>37.5</v>
      </c>
      <c r="G41" s="5">
        <f t="shared" si="3"/>
        <v>147.875</v>
      </c>
      <c r="H41" s="5">
        <f t="shared" si="4"/>
        <v>197.16666666666617</v>
      </c>
      <c r="I41" s="5">
        <f t="shared" si="5"/>
        <v>647.11249999999984</v>
      </c>
      <c r="J41" s="5">
        <f t="shared" si="6"/>
        <v>186322.5</v>
      </c>
      <c r="K41" s="5">
        <f t="shared" si="7"/>
        <v>19939.5</v>
      </c>
      <c r="L41" s="5">
        <f t="shared" si="8"/>
        <v>3105.375</v>
      </c>
      <c r="M41" s="5">
        <f t="shared" si="9"/>
        <v>3937.5</v>
      </c>
      <c r="N41" s="5">
        <f t="shared" si="10"/>
        <v>15526.875</v>
      </c>
      <c r="O41" s="5">
        <f t="shared" si="11"/>
        <v>20702.499999999949</v>
      </c>
      <c r="P41" s="86">
        <f t="shared" si="12"/>
        <v>67946.812499999985</v>
      </c>
    </row>
    <row r="42" spans="1:17">
      <c r="A42" s="85" t="s">
        <v>98</v>
      </c>
      <c r="B42" s="3">
        <f>COUNTIF('VALORES MENSAIS'!AC:AC,REPOSIÇÃO!A42)</f>
        <v>25</v>
      </c>
      <c r="C42" s="5">
        <v>2182.5</v>
      </c>
      <c r="D42" s="5">
        <v>190.9</v>
      </c>
      <c r="E42" s="5">
        <f t="shared" si="1"/>
        <v>36.375</v>
      </c>
      <c r="F42" s="5">
        <f t="shared" si="2"/>
        <v>37.5</v>
      </c>
      <c r="G42" s="5">
        <f t="shared" si="3"/>
        <v>181.875</v>
      </c>
      <c r="H42" s="5">
        <f t="shared" si="4"/>
        <v>242.49999999999937</v>
      </c>
      <c r="I42" s="5">
        <f t="shared" si="5"/>
        <v>793.31249999999989</v>
      </c>
      <c r="J42" s="5">
        <f t="shared" si="6"/>
        <v>54562.5</v>
      </c>
      <c r="K42" s="5">
        <f t="shared" si="7"/>
        <v>4772.5</v>
      </c>
      <c r="L42" s="5">
        <f t="shared" si="8"/>
        <v>909.375</v>
      </c>
      <c r="M42" s="5">
        <f t="shared" si="9"/>
        <v>937.5</v>
      </c>
      <c r="N42" s="5">
        <f t="shared" si="10"/>
        <v>4546.875</v>
      </c>
      <c r="O42" s="5">
        <f t="shared" si="11"/>
        <v>6062.4999999999845</v>
      </c>
      <c r="P42" s="86">
        <f t="shared" si="12"/>
        <v>19832.812499999996</v>
      </c>
    </row>
    <row r="43" spans="1:17">
      <c r="A43" s="85" t="s">
        <v>492</v>
      </c>
      <c r="B43" s="3">
        <f>COUNTIF('VALORES MENSAIS'!AC:AC,REPOSIÇÃO!A43)</f>
        <v>4</v>
      </c>
      <c r="C43" s="5">
        <v>2722.85</v>
      </c>
      <c r="D43" s="5">
        <v>191.9</v>
      </c>
      <c r="E43" s="5">
        <f t="shared" si="1"/>
        <v>45.380833333333335</v>
      </c>
      <c r="F43" s="5">
        <f t="shared" si="2"/>
        <v>37.5</v>
      </c>
      <c r="G43" s="5">
        <f t="shared" si="3"/>
        <v>226.90416666666667</v>
      </c>
      <c r="H43" s="5">
        <f t="shared" si="4"/>
        <v>302.5388888888881</v>
      </c>
      <c r="I43" s="5">
        <f t="shared" si="5"/>
        <v>986.93791666666641</v>
      </c>
      <c r="J43" s="5">
        <f t="shared" si="6"/>
        <v>10891.4</v>
      </c>
      <c r="K43" s="5">
        <f t="shared" si="7"/>
        <v>767.6</v>
      </c>
      <c r="L43" s="5">
        <f t="shared" si="8"/>
        <v>181.52333333333334</v>
      </c>
      <c r="M43" s="5">
        <f t="shared" si="9"/>
        <v>150</v>
      </c>
      <c r="N43" s="5">
        <f t="shared" si="10"/>
        <v>907.61666666666667</v>
      </c>
      <c r="O43" s="5">
        <f t="shared" si="11"/>
        <v>1210.1555555555524</v>
      </c>
      <c r="P43" s="86">
        <f t="shared" si="12"/>
        <v>3947.7516666666656</v>
      </c>
    </row>
    <row r="44" spans="1:17">
      <c r="A44" s="85" t="s">
        <v>296</v>
      </c>
      <c r="B44" s="3">
        <f>COUNTIF('VALORES MENSAIS'!AC:AC,REPOSIÇÃO!A44)</f>
        <v>2</v>
      </c>
      <c r="C44" s="5">
        <v>5806.18</v>
      </c>
      <c r="D44" s="5">
        <v>192.9</v>
      </c>
      <c r="E44" s="5">
        <f t="shared" si="1"/>
        <v>96.769666666666652</v>
      </c>
      <c r="F44" s="5">
        <f t="shared" si="2"/>
        <v>37.5</v>
      </c>
      <c r="G44" s="5">
        <f t="shared" si="3"/>
        <v>483.84833333333336</v>
      </c>
      <c r="H44" s="5">
        <f t="shared" si="4"/>
        <v>645.13111111110948</v>
      </c>
      <c r="I44" s="5">
        <f t="shared" si="5"/>
        <v>2091.7978333333331</v>
      </c>
      <c r="J44" s="5">
        <f t="shared" si="6"/>
        <v>11612.36</v>
      </c>
      <c r="K44" s="5">
        <f t="shared" si="7"/>
        <v>385.8</v>
      </c>
      <c r="L44" s="5">
        <f t="shared" si="8"/>
        <v>193.5393333333333</v>
      </c>
      <c r="M44" s="5">
        <f t="shared" si="9"/>
        <v>75</v>
      </c>
      <c r="N44" s="5">
        <f t="shared" si="10"/>
        <v>967.69666666666672</v>
      </c>
      <c r="O44" s="5">
        <f t="shared" si="11"/>
        <v>1290.262222222219</v>
      </c>
      <c r="P44" s="86">
        <f t="shared" si="12"/>
        <v>4183.5956666666661</v>
      </c>
    </row>
    <row r="45" spans="1:17">
      <c r="A45" s="85" t="s">
        <v>60</v>
      </c>
      <c r="B45" s="3">
        <f>COUNTIF('VALORES MENSAIS'!AC:AC,REPOSIÇÃO!A45)</f>
        <v>8</v>
      </c>
      <c r="C45" s="5">
        <v>4135.43</v>
      </c>
      <c r="D45" s="5">
        <v>193.9</v>
      </c>
      <c r="E45" s="5">
        <f t="shared" si="1"/>
        <v>68.923833333333334</v>
      </c>
      <c r="F45" s="5">
        <f t="shared" si="2"/>
        <v>37.5</v>
      </c>
      <c r="G45" s="5">
        <f t="shared" si="3"/>
        <v>344.61916666666667</v>
      </c>
      <c r="H45" s="5">
        <f t="shared" si="4"/>
        <v>459.49222222222107</v>
      </c>
      <c r="I45" s="5">
        <f t="shared" si="5"/>
        <v>1493.1124166666664</v>
      </c>
      <c r="J45" s="5">
        <f t="shared" si="6"/>
        <v>33083.440000000002</v>
      </c>
      <c r="K45" s="5">
        <f t="shared" si="7"/>
        <v>1551.2</v>
      </c>
      <c r="L45" s="5">
        <f t="shared" si="8"/>
        <v>551.39066666666668</v>
      </c>
      <c r="M45" s="5">
        <f t="shared" si="9"/>
        <v>300</v>
      </c>
      <c r="N45" s="5">
        <f t="shared" si="10"/>
        <v>2756.9533333333334</v>
      </c>
      <c r="O45" s="5">
        <f t="shared" si="11"/>
        <v>3675.9377777777686</v>
      </c>
      <c r="P45" s="86">
        <f t="shared" si="12"/>
        <v>11944.899333333331</v>
      </c>
    </row>
    <row r="46" spans="1:17" ht="15.75" thickBot="1">
      <c r="A46" s="87" t="s">
        <v>35</v>
      </c>
      <c r="B46" s="78">
        <f>COUNTIF('VALORES MENSAIS'!AC:AC,REPOSIÇÃO!A46)</f>
        <v>8</v>
      </c>
      <c r="C46" s="79">
        <v>1922.1</v>
      </c>
      <c r="D46" s="79">
        <v>194.9</v>
      </c>
      <c r="E46" s="79">
        <f t="shared" si="1"/>
        <v>32.034999999999997</v>
      </c>
      <c r="F46" s="79">
        <f t="shared" si="2"/>
        <v>37.5</v>
      </c>
      <c r="G46" s="79">
        <f t="shared" si="3"/>
        <v>160.17499999999998</v>
      </c>
      <c r="H46" s="79">
        <f t="shared" si="4"/>
        <v>213.56666666666609</v>
      </c>
      <c r="I46" s="79">
        <f t="shared" si="5"/>
        <v>700.00249999999983</v>
      </c>
      <c r="J46" s="79">
        <f t="shared" si="6"/>
        <v>15376.8</v>
      </c>
      <c r="K46" s="79">
        <f t="shared" si="7"/>
        <v>1559.2</v>
      </c>
      <c r="L46" s="79">
        <f t="shared" si="8"/>
        <v>256.27999999999997</v>
      </c>
      <c r="M46" s="79">
        <f t="shared" si="9"/>
        <v>300</v>
      </c>
      <c r="N46" s="79">
        <f t="shared" si="10"/>
        <v>1281.3999999999999</v>
      </c>
      <c r="O46" s="79">
        <f t="shared" si="11"/>
        <v>1708.5333333333288</v>
      </c>
      <c r="P46" s="88">
        <f t="shared" si="12"/>
        <v>5600.0199999999986</v>
      </c>
    </row>
    <row r="47" spans="1:17" ht="18.75" thickTop="1" thickBot="1">
      <c r="A47" s="89" t="s">
        <v>922</v>
      </c>
      <c r="B47" s="90"/>
      <c r="C47" s="90"/>
      <c r="D47" s="90"/>
      <c r="E47" s="90"/>
      <c r="F47" s="90"/>
      <c r="G47" s="90"/>
      <c r="H47" s="90"/>
      <c r="I47" s="91"/>
      <c r="J47" s="68">
        <f t="shared" ref="J47:P47" si="13">SUM(J5:J46)</f>
        <v>1362608.203</v>
      </c>
      <c r="K47" s="68">
        <f t="shared" si="13"/>
        <v>125219.79999999999</v>
      </c>
      <c r="L47" s="68">
        <f t="shared" si="13"/>
        <v>22710.136716666668</v>
      </c>
      <c r="M47" s="68">
        <f t="shared" si="13"/>
        <v>27450</v>
      </c>
      <c r="N47" s="68">
        <f t="shared" si="13"/>
        <v>113550.68358333333</v>
      </c>
      <c r="O47" s="68">
        <f t="shared" si="13"/>
        <v>151400.91144444398</v>
      </c>
      <c r="P47" s="89">
        <f t="shared" si="13"/>
        <v>496502.93940833322</v>
      </c>
      <c r="Q47" s="92">
        <f>SUM(J47:P47)</f>
        <v>2299442.6741527771</v>
      </c>
    </row>
    <row r="48" spans="1:17" ht="15.75" thickTop="1">
      <c r="A48" s="39"/>
    </row>
    <row r="49" spans="1:1">
      <c r="A49" s="39"/>
    </row>
    <row r="50" spans="1:1">
      <c r="A50" s="39"/>
    </row>
    <row r="51" spans="1:1">
      <c r="A51" s="39"/>
    </row>
    <row r="52" spans="1:1">
      <c r="A52" s="39"/>
    </row>
    <row r="53" spans="1:1">
      <c r="A53" s="39"/>
    </row>
    <row r="54" spans="1:1">
      <c r="A54" s="39"/>
    </row>
    <row r="55" spans="1:1">
      <c r="A55" s="39"/>
    </row>
    <row r="56" spans="1:1">
      <c r="A56" s="39"/>
    </row>
    <row r="57" spans="1:1">
      <c r="A57" s="39"/>
    </row>
    <row r="58" spans="1:1">
      <c r="A58" s="39"/>
    </row>
    <row r="59" spans="1:1">
      <c r="A59" s="39"/>
    </row>
    <row r="60" spans="1:1">
      <c r="A60" s="39"/>
    </row>
    <row r="61" spans="1:1">
      <c r="A61" s="39"/>
    </row>
    <row r="62" spans="1:1">
      <c r="A62" s="39"/>
    </row>
    <row r="63" spans="1:1">
      <c r="A63" s="39"/>
    </row>
    <row r="64" spans="1:1">
      <c r="A64" s="39"/>
    </row>
    <row r="65" spans="1:1">
      <c r="A65" s="39"/>
    </row>
    <row r="66" spans="1:1">
      <c r="A66" s="39"/>
    </row>
    <row r="67" spans="1:1">
      <c r="A67" s="39"/>
    </row>
    <row r="68" spans="1:1">
      <c r="A68" s="39"/>
    </row>
    <row r="69" spans="1:1">
      <c r="A69" s="39"/>
    </row>
    <row r="70" spans="1:1">
      <c r="A70" s="39"/>
    </row>
    <row r="71" spans="1:1">
      <c r="A71" s="39"/>
    </row>
    <row r="72" spans="1:1">
      <c r="A72" s="39"/>
    </row>
    <row r="73" spans="1:1">
      <c r="A73" s="39"/>
    </row>
    <row r="74" spans="1:1">
      <c r="A74" s="39"/>
    </row>
    <row r="75" spans="1:1">
      <c r="A75" s="39"/>
    </row>
    <row r="76" spans="1:1">
      <c r="A76" s="39"/>
    </row>
    <row r="77" spans="1:1">
      <c r="A77" s="39"/>
    </row>
    <row r="78" spans="1:1">
      <c r="A78" s="39"/>
    </row>
    <row r="79" spans="1:1">
      <c r="A79" s="39"/>
    </row>
    <row r="80" spans="1:1">
      <c r="A80" s="39"/>
    </row>
    <row r="81" spans="1:1">
      <c r="A81" s="39"/>
    </row>
    <row r="82" spans="1:1">
      <c r="A82" s="39"/>
    </row>
    <row r="83" spans="1:1">
      <c r="A83" s="39"/>
    </row>
    <row r="84" spans="1:1">
      <c r="A84" s="39"/>
    </row>
    <row r="85" spans="1:1">
      <c r="A85" s="39"/>
    </row>
    <row r="86" spans="1:1">
      <c r="A86" s="39"/>
    </row>
    <row r="87" spans="1:1">
      <c r="A87" s="39"/>
    </row>
    <row r="88" spans="1:1">
      <c r="A88" s="39"/>
    </row>
    <row r="89" spans="1:1">
      <c r="A89" s="39"/>
    </row>
    <row r="90" spans="1:1">
      <c r="A90" s="39"/>
    </row>
    <row r="91" spans="1:1">
      <c r="A91" s="39"/>
    </row>
    <row r="92" spans="1:1">
      <c r="A92" s="39"/>
    </row>
    <row r="93" spans="1:1">
      <c r="A93" s="39"/>
    </row>
    <row r="94" spans="1:1">
      <c r="A94" s="39"/>
    </row>
    <row r="95" spans="1:1">
      <c r="A95" s="39"/>
    </row>
    <row r="96" spans="1:1">
      <c r="A96" s="39"/>
    </row>
    <row r="97" spans="1:1">
      <c r="A97" s="39"/>
    </row>
    <row r="98" spans="1:1">
      <c r="A98" s="39"/>
    </row>
    <row r="99" spans="1:1">
      <c r="A99" s="39"/>
    </row>
    <row r="100" spans="1:1">
      <c r="A100" s="39"/>
    </row>
    <row r="101" spans="1:1">
      <c r="A101" s="39"/>
    </row>
    <row r="102" spans="1:1">
      <c r="A102" s="39"/>
    </row>
    <row r="103" spans="1:1">
      <c r="A103" s="39"/>
    </row>
    <row r="104" spans="1:1">
      <c r="A104" s="39"/>
    </row>
    <row r="105" spans="1:1">
      <c r="A105" s="39"/>
    </row>
    <row r="106" spans="1:1">
      <c r="A106" s="39"/>
    </row>
    <row r="107" spans="1:1">
      <c r="A107" s="39"/>
    </row>
    <row r="108" spans="1:1">
      <c r="A108" s="39"/>
    </row>
    <row r="109" spans="1:1">
      <c r="A109" s="39"/>
    </row>
    <row r="110" spans="1:1">
      <c r="A110" s="39"/>
    </row>
    <row r="111" spans="1:1">
      <c r="A111" s="39"/>
    </row>
    <row r="112" spans="1:1">
      <c r="A112" s="39"/>
    </row>
    <row r="113" spans="1:1">
      <c r="A113" s="39"/>
    </row>
    <row r="114" spans="1:1">
      <c r="A114" s="39"/>
    </row>
    <row r="115" spans="1:1">
      <c r="A115" s="39"/>
    </row>
    <row r="116" spans="1:1">
      <c r="A116" s="39"/>
    </row>
    <row r="117" spans="1:1">
      <c r="A117" s="39"/>
    </row>
    <row r="118" spans="1:1">
      <c r="A118" s="39"/>
    </row>
    <row r="119" spans="1:1">
      <c r="A119" s="39"/>
    </row>
    <row r="120" spans="1:1">
      <c r="A120" s="39"/>
    </row>
    <row r="121" spans="1:1">
      <c r="A121" s="39"/>
    </row>
    <row r="122" spans="1:1">
      <c r="A122" s="39"/>
    </row>
    <row r="123" spans="1:1">
      <c r="A123" s="39"/>
    </row>
    <row r="124" spans="1:1">
      <c r="A124" s="39"/>
    </row>
    <row r="125" spans="1:1">
      <c r="A125" s="39"/>
    </row>
    <row r="126" spans="1:1">
      <c r="A126" s="39"/>
    </row>
    <row r="127" spans="1:1">
      <c r="A127" s="39"/>
    </row>
    <row r="128" spans="1:1">
      <c r="A128" s="39"/>
    </row>
    <row r="129" spans="1:1">
      <c r="A129" s="39"/>
    </row>
    <row r="130" spans="1:1">
      <c r="A130" s="39"/>
    </row>
    <row r="131" spans="1:1">
      <c r="A131" s="39"/>
    </row>
    <row r="132" spans="1:1">
      <c r="A132" s="39"/>
    </row>
    <row r="133" spans="1:1">
      <c r="A133" s="39"/>
    </row>
    <row r="134" spans="1:1">
      <c r="A134" s="39"/>
    </row>
    <row r="135" spans="1:1">
      <c r="A135" s="39"/>
    </row>
    <row r="136" spans="1:1">
      <c r="A136" s="39"/>
    </row>
    <row r="137" spans="1:1">
      <c r="A137" s="39"/>
    </row>
    <row r="138" spans="1:1">
      <c r="A138" s="39"/>
    </row>
    <row r="139" spans="1:1">
      <c r="A139" s="39"/>
    </row>
    <row r="140" spans="1:1">
      <c r="A140" s="39"/>
    </row>
    <row r="141" spans="1:1">
      <c r="A141" s="39"/>
    </row>
    <row r="142" spans="1:1">
      <c r="A142" s="39"/>
    </row>
    <row r="143" spans="1:1">
      <c r="A143" s="39"/>
    </row>
    <row r="144" spans="1:1">
      <c r="A144" s="39"/>
    </row>
    <row r="145" spans="1:1">
      <c r="A145" s="39"/>
    </row>
    <row r="146" spans="1:1">
      <c r="A146" s="39"/>
    </row>
    <row r="147" spans="1:1">
      <c r="A147" s="39"/>
    </row>
    <row r="148" spans="1:1">
      <c r="A148" s="39"/>
    </row>
    <row r="149" spans="1:1">
      <c r="A149" s="39"/>
    </row>
    <row r="150" spans="1:1">
      <c r="A150" s="39"/>
    </row>
    <row r="151" spans="1:1">
      <c r="A151" s="39"/>
    </row>
    <row r="152" spans="1:1">
      <c r="A152" s="39"/>
    </row>
    <row r="153" spans="1:1">
      <c r="A153" s="39"/>
    </row>
    <row r="154" spans="1:1">
      <c r="A154" s="39"/>
    </row>
    <row r="155" spans="1:1">
      <c r="A155" s="39"/>
    </row>
    <row r="156" spans="1:1">
      <c r="A156" s="39"/>
    </row>
    <row r="157" spans="1:1">
      <c r="A157" s="39"/>
    </row>
    <row r="158" spans="1:1">
      <c r="A158" s="39"/>
    </row>
    <row r="159" spans="1:1">
      <c r="A159" s="39"/>
    </row>
    <row r="160" spans="1:1">
      <c r="A160" s="39"/>
    </row>
    <row r="161" spans="1:1">
      <c r="A161" s="39"/>
    </row>
    <row r="162" spans="1:1">
      <c r="A162" s="39"/>
    </row>
    <row r="163" spans="1:1">
      <c r="A163" s="39"/>
    </row>
    <row r="164" spans="1:1">
      <c r="A164" s="39"/>
    </row>
    <row r="165" spans="1:1">
      <c r="A165" s="39"/>
    </row>
    <row r="166" spans="1:1">
      <c r="A166" s="39"/>
    </row>
    <row r="167" spans="1:1">
      <c r="A167" s="39"/>
    </row>
    <row r="168" spans="1:1">
      <c r="A168" s="39"/>
    </row>
    <row r="169" spans="1:1">
      <c r="A169" s="39"/>
    </row>
    <row r="170" spans="1:1">
      <c r="A170" s="39"/>
    </row>
    <row r="171" spans="1:1">
      <c r="A171" s="39"/>
    </row>
    <row r="172" spans="1:1">
      <c r="A172" s="39"/>
    </row>
    <row r="173" spans="1:1">
      <c r="A173" s="39"/>
    </row>
    <row r="174" spans="1:1">
      <c r="A174" s="39"/>
    </row>
    <row r="175" spans="1:1">
      <c r="A175" s="39"/>
    </row>
    <row r="176" spans="1:1">
      <c r="A176" s="39"/>
    </row>
    <row r="177" spans="1:1">
      <c r="A177" s="39"/>
    </row>
    <row r="178" spans="1:1">
      <c r="A178" s="39"/>
    </row>
    <row r="179" spans="1:1">
      <c r="A179" s="39"/>
    </row>
    <row r="180" spans="1:1">
      <c r="A180" s="39"/>
    </row>
    <row r="181" spans="1:1">
      <c r="A181" s="39"/>
    </row>
    <row r="182" spans="1:1">
      <c r="A182" s="39"/>
    </row>
    <row r="183" spans="1:1">
      <c r="A183" s="39"/>
    </row>
    <row r="184" spans="1:1">
      <c r="A184" s="39"/>
    </row>
    <row r="185" spans="1:1">
      <c r="A185" s="39"/>
    </row>
    <row r="186" spans="1:1">
      <c r="A186" s="39"/>
    </row>
    <row r="187" spans="1:1">
      <c r="A187" s="39"/>
    </row>
    <row r="188" spans="1:1">
      <c r="A188" s="39"/>
    </row>
    <row r="189" spans="1:1">
      <c r="A189" s="39"/>
    </row>
    <row r="190" spans="1:1">
      <c r="A190" s="39"/>
    </row>
    <row r="191" spans="1:1">
      <c r="A191" s="39"/>
    </row>
    <row r="192" spans="1:1">
      <c r="A192" s="39"/>
    </row>
    <row r="193" spans="1:1">
      <c r="A193" s="39"/>
    </row>
    <row r="194" spans="1:1">
      <c r="A194" s="39"/>
    </row>
    <row r="195" spans="1:1">
      <c r="A195" s="39"/>
    </row>
    <row r="196" spans="1:1">
      <c r="A196" s="39"/>
    </row>
    <row r="197" spans="1:1">
      <c r="A197" s="39"/>
    </row>
    <row r="198" spans="1:1">
      <c r="A198" s="39"/>
    </row>
    <row r="199" spans="1:1">
      <c r="A199" s="39"/>
    </row>
    <row r="200" spans="1:1">
      <c r="A200" s="39"/>
    </row>
    <row r="201" spans="1:1">
      <c r="A201" s="39"/>
    </row>
    <row r="202" spans="1:1">
      <c r="A202" s="39"/>
    </row>
    <row r="203" spans="1:1">
      <c r="A203" s="39"/>
    </row>
    <row r="204" spans="1:1">
      <c r="A204" s="39"/>
    </row>
    <row r="205" spans="1:1">
      <c r="A205" s="39"/>
    </row>
    <row r="206" spans="1:1">
      <c r="A206" s="39"/>
    </row>
    <row r="207" spans="1:1">
      <c r="A207" s="39"/>
    </row>
    <row r="208" spans="1:1">
      <c r="A208" s="39"/>
    </row>
    <row r="209" spans="1:1">
      <c r="A209" s="39"/>
    </row>
    <row r="210" spans="1:1">
      <c r="A210" s="39"/>
    </row>
    <row r="211" spans="1:1">
      <c r="A211" s="39"/>
    </row>
    <row r="212" spans="1:1">
      <c r="A212" s="39"/>
    </row>
    <row r="213" spans="1:1">
      <c r="A213" s="39"/>
    </row>
    <row r="214" spans="1:1">
      <c r="A214" s="39"/>
    </row>
    <row r="215" spans="1:1">
      <c r="A215" s="39"/>
    </row>
    <row r="216" spans="1:1">
      <c r="A216" s="39"/>
    </row>
    <row r="217" spans="1:1">
      <c r="A217" s="39"/>
    </row>
    <row r="218" spans="1:1">
      <c r="A218" s="39"/>
    </row>
    <row r="219" spans="1:1">
      <c r="A219" s="39"/>
    </row>
    <row r="220" spans="1:1">
      <c r="A220" s="39"/>
    </row>
    <row r="221" spans="1:1">
      <c r="A221" s="39"/>
    </row>
    <row r="222" spans="1:1">
      <c r="A222" s="39"/>
    </row>
    <row r="223" spans="1:1">
      <c r="A223" s="39"/>
    </row>
    <row r="224" spans="1:1">
      <c r="A224" s="39"/>
    </row>
    <row r="225" spans="1:1">
      <c r="A225" s="39"/>
    </row>
    <row r="226" spans="1:1">
      <c r="A226" s="39"/>
    </row>
    <row r="227" spans="1:1">
      <c r="A227" s="39"/>
    </row>
    <row r="228" spans="1:1">
      <c r="A228" s="39"/>
    </row>
    <row r="229" spans="1:1">
      <c r="A229" s="39"/>
    </row>
    <row r="230" spans="1:1">
      <c r="A230" s="39"/>
    </row>
    <row r="231" spans="1:1">
      <c r="A231" s="39"/>
    </row>
    <row r="232" spans="1:1">
      <c r="A232" s="39"/>
    </row>
    <row r="233" spans="1:1">
      <c r="A233" s="39"/>
    </row>
    <row r="234" spans="1:1">
      <c r="A234" s="39"/>
    </row>
    <row r="235" spans="1:1">
      <c r="A235" s="39"/>
    </row>
    <row r="236" spans="1:1">
      <c r="A236" s="39"/>
    </row>
    <row r="237" spans="1:1">
      <c r="A237" s="39"/>
    </row>
    <row r="238" spans="1:1">
      <c r="A238" s="39"/>
    </row>
    <row r="239" spans="1:1">
      <c r="A239" s="39"/>
    </row>
    <row r="240" spans="1:1">
      <c r="A240" s="39"/>
    </row>
    <row r="241" spans="1:1">
      <c r="A241" s="39"/>
    </row>
    <row r="242" spans="1:1">
      <c r="A242" s="39"/>
    </row>
    <row r="243" spans="1:1">
      <c r="A243" s="39"/>
    </row>
    <row r="244" spans="1:1">
      <c r="A244" s="39"/>
    </row>
    <row r="245" spans="1:1">
      <c r="A245" s="39"/>
    </row>
    <row r="246" spans="1:1">
      <c r="A246" s="39"/>
    </row>
    <row r="247" spans="1:1">
      <c r="A247" s="39"/>
    </row>
    <row r="248" spans="1:1">
      <c r="A248" s="39"/>
    </row>
    <row r="249" spans="1:1">
      <c r="A249" s="39"/>
    </row>
    <row r="250" spans="1:1">
      <c r="A250" s="39"/>
    </row>
    <row r="251" spans="1:1">
      <c r="A251" s="39"/>
    </row>
    <row r="252" spans="1:1">
      <c r="A252" s="39"/>
    </row>
    <row r="253" spans="1:1">
      <c r="A253" s="39"/>
    </row>
    <row r="254" spans="1:1">
      <c r="A254" s="39"/>
    </row>
    <row r="255" spans="1:1">
      <c r="A255" s="39"/>
    </row>
    <row r="256" spans="1:1">
      <c r="A256" s="39"/>
    </row>
    <row r="257" spans="1:1">
      <c r="A257" s="39"/>
    </row>
    <row r="258" spans="1:1">
      <c r="A258" s="39"/>
    </row>
    <row r="259" spans="1:1">
      <c r="A259" s="39"/>
    </row>
    <row r="260" spans="1:1">
      <c r="A260" s="39"/>
    </row>
    <row r="261" spans="1:1">
      <c r="A261" s="39"/>
    </row>
    <row r="262" spans="1:1">
      <c r="A262" s="39"/>
    </row>
    <row r="263" spans="1:1">
      <c r="A263" s="39"/>
    </row>
    <row r="264" spans="1:1">
      <c r="A264" s="39"/>
    </row>
    <row r="265" spans="1:1">
      <c r="A265" s="39"/>
    </row>
    <row r="266" spans="1:1">
      <c r="A266" s="39"/>
    </row>
    <row r="267" spans="1:1">
      <c r="A267" s="39"/>
    </row>
    <row r="268" spans="1:1">
      <c r="A268" s="39"/>
    </row>
    <row r="269" spans="1:1">
      <c r="A269" s="39"/>
    </row>
    <row r="270" spans="1:1">
      <c r="A270" s="39"/>
    </row>
    <row r="271" spans="1:1">
      <c r="A271" s="39"/>
    </row>
    <row r="272" spans="1:1">
      <c r="A272" s="39"/>
    </row>
    <row r="273" spans="1:1">
      <c r="A273" s="39"/>
    </row>
    <row r="274" spans="1:1">
      <c r="A274" s="39"/>
    </row>
    <row r="275" spans="1:1">
      <c r="A275" s="39"/>
    </row>
    <row r="276" spans="1:1">
      <c r="A276" s="39"/>
    </row>
    <row r="277" spans="1:1">
      <c r="A277" s="39"/>
    </row>
    <row r="278" spans="1:1">
      <c r="A278" s="39"/>
    </row>
    <row r="279" spans="1:1">
      <c r="A279" s="39"/>
    </row>
    <row r="280" spans="1:1">
      <c r="A280" s="39"/>
    </row>
    <row r="281" spans="1:1">
      <c r="A281" s="39"/>
    </row>
    <row r="282" spans="1:1">
      <c r="A282" s="39"/>
    </row>
    <row r="283" spans="1:1">
      <c r="A283" s="39"/>
    </row>
    <row r="284" spans="1:1">
      <c r="A284" s="39"/>
    </row>
    <row r="285" spans="1:1">
      <c r="A285" s="39"/>
    </row>
    <row r="286" spans="1:1">
      <c r="A286" s="39"/>
    </row>
    <row r="287" spans="1:1">
      <c r="A287" s="39"/>
    </row>
    <row r="288" spans="1:1">
      <c r="A288" s="39"/>
    </row>
    <row r="289" spans="1:1">
      <c r="A289" s="39"/>
    </row>
    <row r="290" spans="1:1">
      <c r="A290" s="39"/>
    </row>
    <row r="291" spans="1:1">
      <c r="A291" s="39"/>
    </row>
    <row r="292" spans="1:1">
      <c r="A292" s="39"/>
    </row>
    <row r="293" spans="1:1">
      <c r="A293" s="39"/>
    </row>
    <row r="294" spans="1:1">
      <c r="A294" s="39"/>
    </row>
    <row r="295" spans="1:1">
      <c r="A295" s="39"/>
    </row>
    <row r="296" spans="1:1">
      <c r="A296" s="39"/>
    </row>
    <row r="297" spans="1:1">
      <c r="A297" s="39"/>
    </row>
    <row r="298" spans="1:1">
      <c r="A298" s="39"/>
    </row>
    <row r="299" spans="1:1">
      <c r="A299" s="39"/>
    </row>
    <row r="300" spans="1:1">
      <c r="A300" s="39"/>
    </row>
    <row r="301" spans="1:1">
      <c r="A301" s="39"/>
    </row>
    <row r="302" spans="1:1">
      <c r="A302" s="39"/>
    </row>
    <row r="303" spans="1:1">
      <c r="A303" s="39"/>
    </row>
    <row r="304" spans="1:1">
      <c r="A304" s="39"/>
    </row>
    <row r="305" spans="1:1">
      <c r="A305" s="39"/>
    </row>
    <row r="306" spans="1:1">
      <c r="A306" s="39"/>
    </row>
    <row r="307" spans="1:1">
      <c r="A307" s="39"/>
    </row>
    <row r="308" spans="1:1">
      <c r="A308" s="39"/>
    </row>
    <row r="309" spans="1:1">
      <c r="A309" s="39"/>
    </row>
    <row r="310" spans="1:1">
      <c r="A310" s="39"/>
    </row>
    <row r="311" spans="1:1">
      <c r="A311" s="39"/>
    </row>
    <row r="312" spans="1:1">
      <c r="A312" s="39"/>
    </row>
    <row r="313" spans="1:1">
      <c r="A313" s="39"/>
    </row>
    <row r="314" spans="1:1">
      <c r="A314" s="39"/>
    </row>
    <row r="315" spans="1:1">
      <c r="A315" s="39"/>
    </row>
    <row r="316" spans="1:1">
      <c r="A316" s="39"/>
    </row>
    <row r="317" spans="1:1">
      <c r="A317" s="39"/>
    </row>
    <row r="318" spans="1:1">
      <c r="A318" s="39"/>
    </row>
    <row r="319" spans="1:1">
      <c r="A319" s="39"/>
    </row>
    <row r="320" spans="1:1">
      <c r="A320" s="39"/>
    </row>
    <row r="321" spans="1:1">
      <c r="A321" s="39"/>
    </row>
    <row r="322" spans="1:1">
      <c r="A322" s="39"/>
    </row>
    <row r="323" spans="1:1">
      <c r="A323" s="39"/>
    </row>
    <row r="324" spans="1:1">
      <c r="A324" s="39"/>
    </row>
    <row r="325" spans="1:1">
      <c r="A325" s="39"/>
    </row>
    <row r="326" spans="1:1">
      <c r="A326" s="39"/>
    </row>
    <row r="327" spans="1:1">
      <c r="A327" s="39"/>
    </row>
    <row r="328" spans="1:1">
      <c r="A328" s="39"/>
    </row>
    <row r="329" spans="1:1">
      <c r="A329" s="39"/>
    </row>
    <row r="330" spans="1:1">
      <c r="A330" s="39"/>
    </row>
    <row r="331" spans="1:1">
      <c r="A331" s="39"/>
    </row>
    <row r="332" spans="1:1">
      <c r="A332" s="39"/>
    </row>
    <row r="333" spans="1:1">
      <c r="A333" s="39"/>
    </row>
    <row r="334" spans="1:1">
      <c r="A334" s="39"/>
    </row>
    <row r="335" spans="1:1">
      <c r="A335" s="39"/>
    </row>
    <row r="336" spans="1:1">
      <c r="A336" s="39"/>
    </row>
    <row r="337" spans="1:1">
      <c r="A337" s="39"/>
    </row>
    <row r="338" spans="1:1">
      <c r="A338" s="39"/>
    </row>
    <row r="339" spans="1:1">
      <c r="A339" s="39"/>
    </row>
    <row r="340" spans="1:1">
      <c r="A340" s="39"/>
    </row>
    <row r="341" spans="1:1">
      <c r="A341" s="39"/>
    </row>
    <row r="342" spans="1:1">
      <c r="A342" s="39"/>
    </row>
    <row r="343" spans="1:1">
      <c r="A343" s="39"/>
    </row>
    <row r="344" spans="1:1">
      <c r="A344" s="39"/>
    </row>
    <row r="345" spans="1:1">
      <c r="A345" s="39"/>
    </row>
    <row r="346" spans="1:1">
      <c r="A346" s="39"/>
    </row>
    <row r="347" spans="1:1">
      <c r="A347" s="39"/>
    </row>
    <row r="348" spans="1:1">
      <c r="A348" s="39"/>
    </row>
    <row r="349" spans="1:1">
      <c r="A349" s="39"/>
    </row>
    <row r="350" spans="1:1">
      <c r="A350" s="39"/>
    </row>
    <row r="351" spans="1:1">
      <c r="A351" s="39"/>
    </row>
    <row r="352" spans="1:1">
      <c r="A352" s="39"/>
    </row>
    <row r="353" spans="1:1">
      <c r="A353" s="39"/>
    </row>
    <row r="354" spans="1:1">
      <c r="A354" s="39"/>
    </row>
    <row r="355" spans="1:1">
      <c r="A355" s="39"/>
    </row>
    <row r="356" spans="1:1">
      <c r="A356" s="39"/>
    </row>
    <row r="357" spans="1:1">
      <c r="A357" s="39"/>
    </row>
    <row r="358" spans="1:1">
      <c r="A358" s="39"/>
    </row>
    <row r="359" spans="1:1">
      <c r="A359" s="39"/>
    </row>
    <row r="360" spans="1:1">
      <c r="A360" s="39"/>
    </row>
    <row r="361" spans="1:1">
      <c r="A361" s="39"/>
    </row>
    <row r="362" spans="1:1">
      <c r="A362" s="39"/>
    </row>
    <row r="363" spans="1:1">
      <c r="A363" s="39"/>
    </row>
    <row r="364" spans="1:1">
      <c r="A364" s="39"/>
    </row>
    <row r="365" spans="1:1">
      <c r="A365" s="39"/>
    </row>
    <row r="366" spans="1:1">
      <c r="A366" s="39"/>
    </row>
    <row r="367" spans="1:1">
      <c r="A367" s="39"/>
    </row>
    <row r="368" spans="1:1">
      <c r="A368" s="39"/>
    </row>
    <row r="369" spans="1:1">
      <c r="A369" s="39"/>
    </row>
    <row r="370" spans="1:1">
      <c r="A370" s="39"/>
    </row>
    <row r="371" spans="1:1">
      <c r="A371" s="39"/>
    </row>
    <row r="372" spans="1:1">
      <c r="A372" s="39"/>
    </row>
    <row r="373" spans="1:1">
      <c r="A373" s="39"/>
    </row>
    <row r="374" spans="1:1">
      <c r="A374" s="39"/>
    </row>
    <row r="375" spans="1:1">
      <c r="A375" s="39"/>
    </row>
    <row r="376" spans="1:1">
      <c r="A376" s="39"/>
    </row>
    <row r="377" spans="1:1">
      <c r="A377" s="39"/>
    </row>
    <row r="378" spans="1:1">
      <c r="A378" s="39"/>
    </row>
    <row r="379" spans="1:1">
      <c r="A379" s="39"/>
    </row>
    <row r="380" spans="1:1">
      <c r="A380" s="39"/>
    </row>
    <row r="381" spans="1:1">
      <c r="A381" s="39"/>
    </row>
    <row r="382" spans="1:1">
      <c r="A382" s="39"/>
    </row>
    <row r="383" spans="1:1">
      <c r="A383" s="39"/>
    </row>
    <row r="384" spans="1:1">
      <c r="A384" s="39"/>
    </row>
    <row r="385" spans="1:1">
      <c r="A385" s="39"/>
    </row>
    <row r="386" spans="1:1">
      <c r="A386" s="39"/>
    </row>
    <row r="387" spans="1:1">
      <c r="A387" s="39"/>
    </row>
    <row r="388" spans="1:1">
      <c r="A388" s="39"/>
    </row>
    <row r="389" spans="1:1">
      <c r="A389" s="39"/>
    </row>
    <row r="390" spans="1:1">
      <c r="A390" s="39"/>
    </row>
    <row r="391" spans="1:1">
      <c r="A391" s="39"/>
    </row>
    <row r="392" spans="1:1">
      <c r="A392" s="39"/>
    </row>
    <row r="393" spans="1:1">
      <c r="A393" s="39"/>
    </row>
    <row r="394" spans="1:1">
      <c r="A394" s="39"/>
    </row>
    <row r="395" spans="1:1">
      <c r="A395" s="39"/>
    </row>
    <row r="396" spans="1:1">
      <c r="A396" s="39"/>
    </row>
    <row r="397" spans="1:1">
      <c r="A397" s="39"/>
    </row>
    <row r="398" spans="1:1">
      <c r="A398" s="39"/>
    </row>
    <row r="399" spans="1:1">
      <c r="A399" s="39"/>
    </row>
    <row r="400" spans="1:1">
      <c r="A400" s="39"/>
    </row>
    <row r="401" spans="1:1">
      <c r="A401" s="39"/>
    </row>
    <row r="402" spans="1:1">
      <c r="A402" s="39"/>
    </row>
    <row r="403" spans="1:1">
      <c r="A403" s="39"/>
    </row>
    <row r="404" spans="1:1">
      <c r="A404" s="39"/>
    </row>
    <row r="405" spans="1:1">
      <c r="A405" s="39"/>
    </row>
    <row r="406" spans="1:1">
      <c r="A406" s="39"/>
    </row>
    <row r="407" spans="1:1">
      <c r="A407" s="39"/>
    </row>
    <row r="408" spans="1:1">
      <c r="A408" s="39"/>
    </row>
    <row r="409" spans="1:1">
      <c r="A409" s="39"/>
    </row>
    <row r="410" spans="1:1">
      <c r="A410" s="39"/>
    </row>
    <row r="411" spans="1:1">
      <c r="A411" s="39"/>
    </row>
    <row r="412" spans="1:1">
      <c r="A412" s="39"/>
    </row>
    <row r="413" spans="1:1">
      <c r="A413" s="39"/>
    </row>
    <row r="414" spans="1:1">
      <c r="A414" s="39"/>
    </row>
    <row r="415" spans="1:1">
      <c r="A415" s="39"/>
    </row>
    <row r="416" spans="1:1">
      <c r="A416" s="39"/>
    </row>
    <row r="417" spans="1:1">
      <c r="A417" s="39"/>
    </row>
    <row r="418" spans="1:1">
      <c r="A418" s="39"/>
    </row>
    <row r="419" spans="1:1">
      <c r="A419" s="39"/>
    </row>
    <row r="420" spans="1:1">
      <c r="A420" s="39"/>
    </row>
    <row r="421" spans="1:1">
      <c r="A421" s="39"/>
    </row>
    <row r="422" spans="1:1">
      <c r="A422" s="39"/>
    </row>
    <row r="423" spans="1:1">
      <c r="A423" s="39"/>
    </row>
    <row r="424" spans="1:1">
      <c r="A424" s="39"/>
    </row>
    <row r="425" spans="1:1">
      <c r="A425" s="39"/>
    </row>
    <row r="426" spans="1:1">
      <c r="A426" s="39"/>
    </row>
    <row r="427" spans="1:1">
      <c r="A427" s="39"/>
    </row>
    <row r="428" spans="1:1">
      <c r="A428" s="39"/>
    </row>
    <row r="429" spans="1:1">
      <c r="A429" s="39"/>
    </row>
    <row r="430" spans="1:1">
      <c r="A430" s="39"/>
    </row>
    <row r="431" spans="1:1">
      <c r="A431" s="39"/>
    </row>
    <row r="432" spans="1:1">
      <c r="A432" s="39"/>
    </row>
    <row r="433" spans="1:1">
      <c r="A433" s="39"/>
    </row>
    <row r="434" spans="1:1">
      <c r="A434" s="39"/>
    </row>
    <row r="435" spans="1:1">
      <c r="A435" s="39"/>
    </row>
    <row r="436" spans="1:1">
      <c r="A436" s="39"/>
    </row>
    <row r="437" spans="1:1">
      <c r="A437" s="39"/>
    </row>
    <row r="438" spans="1:1">
      <c r="A438" s="39"/>
    </row>
    <row r="439" spans="1:1">
      <c r="A439" s="39"/>
    </row>
    <row r="440" spans="1:1">
      <c r="A440" s="39"/>
    </row>
    <row r="441" spans="1:1">
      <c r="A441" s="39"/>
    </row>
    <row r="442" spans="1:1">
      <c r="A442" s="39"/>
    </row>
    <row r="443" spans="1:1">
      <c r="A443" s="39"/>
    </row>
    <row r="444" spans="1:1">
      <c r="A444" s="39"/>
    </row>
    <row r="445" spans="1:1">
      <c r="A445" s="39"/>
    </row>
    <row r="446" spans="1:1">
      <c r="A446" s="39"/>
    </row>
    <row r="447" spans="1:1">
      <c r="A447" s="39"/>
    </row>
    <row r="448" spans="1:1">
      <c r="A448" s="39"/>
    </row>
    <row r="449" spans="1:1">
      <c r="A449" s="39"/>
    </row>
    <row r="450" spans="1:1">
      <c r="A450" s="39"/>
    </row>
    <row r="451" spans="1:1">
      <c r="A451" s="39"/>
    </row>
    <row r="452" spans="1:1">
      <c r="A452" s="39"/>
    </row>
    <row r="453" spans="1:1">
      <c r="A453" s="39"/>
    </row>
    <row r="454" spans="1:1">
      <c r="A454" s="39"/>
    </row>
    <row r="455" spans="1:1">
      <c r="A455" s="39"/>
    </row>
    <row r="456" spans="1:1">
      <c r="A456" s="39"/>
    </row>
    <row r="457" spans="1:1">
      <c r="A457" s="39"/>
    </row>
    <row r="458" spans="1:1">
      <c r="A458" s="39"/>
    </row>
    <row r="459" spans="1:1">
      <c r="A459" s="39"/>
    </row>
    <row r="460" spans="1:1">
      <c r="A460" s="39"/>
    </row>
    <row r="461" spans="1:1">
      <c r="A461" s="39"/>
    </row>
    <row r="462" spans="1:1">
      <c r="A462" s="39"/>
    </row>
    <row r="463" spans="1:1">
      <c r="A463" s="39"/>
    </row>
    <row r="464" spans="1:1">
      <c r="A464" s="39"/>
    </row>
    <row r="465" spans="1:1">
      <c r="A465" s="39"/>
    </row>
    <row r="466" spans="1:1">
      <c r="A466" s="39"/>
    </row>
    <row r="467" spans="1:1">
      <c r="A467" s="39"/>
    </row>
    <row r="468" spans="1:1">
      <c r="A468" s="39"/>
    </row>
    <row r="469" spans="1:1">
      <c r="A469" s="39"/>
    </row>
    <row r="470" spans="1:1">
      <c r="A470" s="39"/>
    </row>
    <row r="471" spans="1:1">
      <c r="A471" s="39"/>
    </row>
    <row r="472" spans="1:1">
      <c r="A472" s="39"/>
    </row>
    <row r="473" spans="1:1">
      <c r="A473" s="39"/>
    </row>
    <row r="474" spans="1:1">
      <c r="A474" s="39"/>
    </row>
    <row r="475" spans="1:1">
      <c r="A475" s="39"/>
    </row>
    <row r="476" spans="1:1">
      <c r="A476" s="39"/>
    </row>
    <row r="477" spans="1:1">
      <c r="A477" s="39"/>
    </row>
    <row r="478" spans="1:1">
      <c r="A478" s="39"/>
    </row>
    <row r="479" spans="1:1">
      <c r="A479" s="39"/>
    </row>
    <row r="480" spans="1:1">
      <c r="A480" s="39"/>
    </row>
    <row r="481" spans="1:1">
      <c r="A481" s="39"/>
    </row>
    <row r="482" spans="1:1">
      <c r="A482" s="39"/>
    </row>
    <row r="483" spans="1:1">
      <c r="A483" s="39"/>
    </row>
    <row r="484" spans="1:1">
      <c r="A484" s="39"/>
    </row>
    <row r="485" spans="1:1">
      <c r="A485" s="39"/>
    </row>
    <row r="486" spans="1:1">
      <c r="A486" s="39"/>
    </row>
    <row r="487" spans="1:1">
      <c r="A487" s="39"/>
    </row>
    <row r="488" spans="1:1">
      <c r="A488" s="39"/>
    </row>
    <row r="489" spans="1:1">
      <c r="A489" s="39"/>
    </row>
    <row r="490" spans="1:1">
      <c r="A490" s="39"/>
    </row>
    <row r="491" spans="1:1">
      <c r="A491" s="39"/>
    </row>
    <row r="492" spans="1:1">
      <c r="A492" s="39"/>
    </row>
    <row r="493" spans="1:1">
      <c r="A493" s="39"/>
    </row>
    <row r="494" spans="1:1">
      <c r="A494" s="39"/>
    </row>
    <row r="495" spans="1:1">
      <c r="A495" s="39"/>
    </row>
    <row r="496" spans="1:1">
      <c r="A496" s="39"/>
    </row>
    <row r="497" spans="1:1">
      <c r="A497" s="39"/>
    </row>
    <row r="498" spans="1:1">
      <c r="A498" s="39"/>
    </row>
    <row r="499" spans="1:1">
      <c r="A499" s="39"/>
    </row>
    <row r="500" spans="1:1">
      <c r="A500" s="39"/>
    </row>
    <row r="501" spans="1:1">
      <c r="A501" s="39"/>
    </row>
    <row r="502" spans="1:1">
      <c r="A502" s="39"/>
    </row>
    <row r="503" spans="1:1">
      <c r="A503" s="39"/>
    </row>
    <row r="504" spans="1:1">
      <c r="A504" s="39"/>
    </row>
    <row r="505" spans="1:1">
      <c r="A505" s="39"/>
    </row>
    <row r="506" spans="1:1">
      <c r="A506" s="39"/>
    </row>
    <row r="507" spans="1:1">
      <c r="A507" s="39"/>
    </row>
    <row r="508" spans="1:1">
      <c r="A508" s="39"/>
    </row>
    <row r="509" spans="1:1">
      <c r="A509" s="39"/>
    </row>
    <row r="510" spans="1:1">
      <c r="A510" s="39"/>
    </row>
    <row r="511" spans="1:1">
      <c r="A511" s="39"/>
    </row>
    <row r="512" spans="1:1">
      <c r="A512" s="39"/>
    </row>
    <row r="513" spans="1:1">
      <c r="A513" s="39"/>
    </row>
    <row r="514" spans="1:1">
      <c r="A514" s="39"/>
    </row>
    <row r="515" spans="1:1">
      <c r="A515" s="39"/>
    </row>
    <row r="516" spans="1:1">
      <c r="A516" s="39"/>
    </row>
    <row r="517" spans="1:1">
      <c r="A517" s="39"/>
    </row>
    <row r="518" spans="1:1">
      <c r="A518" s="39"/>
    </row>
    <row r="519" spans="1:1">
      <c r="A519" s="39"/>
    </row>
    <row r="520" spans="1:1">
      <c r="A520" s="39"/>
    </row>
    <row r="521" spans="1:1">
      <c r="A521" s="39"/>
    </row>
    <row r="522" spans="1:1">
      <c r="A522" s="39"/>
    </row>
    <row r="523" spans="1:1">
      <c r="A523" s="39"/>
    </row>
    <row r="524" spans="1:1">
      <c r="A524" s="39"/>
    </row>
    <row r="525" spans="1:1">
      <c r="A525" s="39"/>
    </row>
    <row r="526" spans="1:1">
      <c r="A526" s="39"/>
    </row>
    <row r="527" spans="1:1">
      <c r="A527" s="39"/>
    </row>
    <row r="528" spans="1:1">
      <c r="A528" s="39"/>
    </row>
    <row r="529" spans="1:1">
      <c r="A529" s="39"/>
    </row>
    <row r="530" spans="1:1">
      <c r="A530" s="39"/>
    </row>
    <row r="531" spans="1:1">
      <c r="A531" s="39"/>
    </row>
    <row r="532" spans="1:1">
      <c r="A532" s="39"/>
    </row>
    <row r="533" spans="1:1">
      <c r="A533" s="39"/>
    </row>
    <row r="534" spans="1:1">
      <c r="A534" s="39"/>
    </row>
    <row r="535" spans="1:1">
      <c r="A535" s="39"/>
    </row>
    <row r="536" spans="1:1">
      <c r="A536" s="39"/>
    </row>
    <row r="537" spans="1:1">
      <c r="A537" s="39"/>
    </row>
    <row r="538" spans="1:1">
      <c r="A538" s="39"/>
    </row>
    <row r="539" spans="1:1">
      <c r="A539" s="39"/>
    </row>
    <row r="540" spans="1:1">
      <c r="A540" s="39"/>
    </row>
    <row r="541" spans="1:1">
      <c r="A541" s="39"/>
    </row>
    <row r="542" spans="1:1">
      <c r="A542" s="39"/>
    </row>
    <row r="543" spans="1:1">
      <c r="A543" s="39"/>
    </row>
    <row r="544" spans="1:1">
      <c r="A544" s="39"/>
    </row>
    <row r="545" spans="1:1">
      <c r="A545" s="39"/>
    </row>
    <row r="546" spans="1:1">
      <c r="A546" s="39"/>
    </row>
    <row r="547" spans="1:1">
      <c r="A547" s="39"/>
    </row>
    <row r="548" spans="1:1">
      <c r="A548" s="39"/>
    </row>
    <row r="549" spans="1:1">
      <c r="A549" s="39"/>
    </row>
    <row r="550" spans="1:1">
      <c r="A550" s="39"/>
    </row>
    <row r="551" spans="1:1">
      <c r="A551" s="39"/>
    </row>
    <row r="552" spans="1:1">
      <c r="A552" s="39"/>
    </row>
    <row r="553" spans="1:1">
      <c r="A553" s="39"/>
    </row>
    <row r="554" spans="1:1">
      <c r="A554" s="39"/>
    </row>
    <row r="555" spans="1:1">
      <c r="A555" s="39"/>
    </row>
    <row r="556" spans="1:1">
      <c r="A556" s="39"/>
    </row>
    <row r="557" spans="1:1">
      <c r="A557" s="39"/>
    </row>
    <row r="558" spans="1:1">
      <c r="A558" s="39"/>
    </row>
    <row r="559" spans="1:1">
      <c r="A559" s="39"/>
    </row>
    <row r="560" spans="1:1">
      <c r="A560" s="39"/>
    </row>
    <row r="561" spans="1:1">
      <c r="A561" s="39"/>
    </row>
    <row r="562" spans="1:1">
      <c r="A562" s="39"/>
    </row>
    <row r="563" spans="1:1">
      <c r="A563" s="39"/>
    </row>
    <row r="564" spans="1:1">
      <c r="A564" s="39"/>
    </row>
    <row r="565" spans="1:1">
      <c r="A565" s="39"/>
    </row>
    <row r="566" spans="1:1">
      <c r="A566" s="39"/>
    </row>
    <row r="567" spans="1:1">
      <c r="A567" s="39"/>
    </row>
    <row r="568" spans="1:1">
      <c r="A568" s="39"/>
    </row>
    <row r="569" spans="1:1">
      <c r="A569" s="39"/>
    </row>
    <row r="570" spans="1:1">
      <c r="A570" s="39"/>
    </row>
    <row r="571" spans="1:1">
      <c r="A571" s="39"/>
    </row>
    <row r="572" spans="1:1">
      <c r="A572" s="39"/>
    </row>
    <row r="573" spans="1:1">
      <c r="A573" s="39"/>
    </row>
    <row r="574" spans="1:1">
      <c r="A574" s="39"/>
    </row>
    <row r="575" spans="1:1">
      <c r="A575" s="39"/>
    </row>
    <row r="576" spans="1:1">
      <c r="A576" s="39"/>
    </row>
    <row r="577" spans="1:1">
      <c r="A577" s="39"/>
    </row>
    <row r="578" spans="1:1">
      <c r="A578" s="39"/>
    </row>
    <row r="579" spans="1:1">
      <c r="A579" s="39"/>
    </row>
    <row r="580" spans="1:1">
      <c r="A580" s="39"/>
    </row>
    <row r="581" spans="1:1">
      <c r="A581" s="39"/>
    </row>
    <row r="582" spans="1:1">
      <c r="A582" s="39"/>
    </row>
    <row r="583" spans="1:1">
      <c r="A583" s="39"/>
    </row>
    <row r="584" spans="1:1">
      <c r="A584" s="39"/>
    </row>
    <row r="585" spans="1:1">
      <c r="A585" s="39"/>
    </row>
    <row r="586" spans="1:1">
      <c r="A586" s="39"/>
    </row>
    <row r="587" spans="1:1">
      <c r="A587" s="39"/>
    </row>
    <row r="588" spans="1:1">
      <c r="A588" s="39"/>
    </row>
    <row r="589" spans="1:1">
      <c r="A589" s="39"/>
    </row>
    <row r="590" spans="1:1">
      <c r="A590" s="39"/>
    </row>
    <row r="591" spans="1:1">
      <c r="A591" s="39"/>
    </row>
    <row r="592" spans="1:1">
      <c r="A592" s="39"/>
    </row>
    <row r="593" spans="1:1">
      <c r="A593" s="39"/>
    </row>
    <row r="594" spans="1:1">
      <c r="A594" s="39"/>
    </row>
    <row r="595" spans="1:1">
      <c r="A595" s="39"/>
    </row>
    <row r="596" spans="1:1">
      <c r="A596" s="39"/>
    </row>
    <row r="597" spans="1:1">
      <c r="A597" s="39"/>
    </row>
    <row r="598" spans="1:1">
      <c r="A598" s="39"/>
    </row>
    <row r="599" spans="1:1">
      <c r="A599" s="39"/>
    </row>
    <row r="600" spans="1:1">
      <c r="A600" s="39"/>
    </row>
    <row r="601" spans="1:1">
      <c r="A601" s="39"/>
    </row>
    <row r="602" spans="1:1">
      <c r="A602" s="39"/>
    </row>
    <row r="603" spans="1:1">
      <c r="A603" s="39"/>
    </row>
    <row r="604" spans="1:1">
      <c r="A604" s="39"/>
    </row>
    <row r="605" spans="1:1">
      <c r="A605" s="39"/>
    </row>
    <row r="606" spans="1:1">
      <c r="A606" s="39"/>
    </row>
    <row r="607" spans="1:1">
      <c r="A607" s="39"/>
    </row>
    <row r="608" spans="1:1">
      <c r="A608" s="39"/>
    </row>
    <row r="609" spans="1:1">
      <c r="A609" s="39"/>
    </row>
    <row r="610" spans="1:1">
      <c r="A610" s="39"/>
    </row>
    <row r="611" spans="1:1">
      <c r="A611" s="39"/>
    </row>
    <row r="612" spans="1:1">
      <c r="A612" s="39"/>
    </row>
    <row r="613" spans="1:1">
      <c r="A613" s="39"/>
    </row>
    <row r="614" spans="1:1">
      <c r="A614" s="39"/>
    </row>
    <row r="615" spans="1:1">
      <c r="A615" s="39"/>
    </row>
    <row r="616" spans="1:1">
      <c r="A616" s="39"/>
    </row>
    <row r="617" spans="1:1">
      <c r="A617" s="39"/>
    </row>
    <row r="618" spans="1:1">
      <c r="A618" s="39"/>
    </row>
    <row r="619" spans="1:1">
      <c r="A619" s="39"/>
    </row>
    <row r="620" spans="1:1">
      <c r="A620" s="39"/>
    </row>
    <row r="621" spans="1:1">
      <c r="A621" s="39"/>
    </row>
    <row r="622" spans="1:1">
      <c r="A622" s="39"/>
    </row>
    <row r="623" spans="1:1">
      <c r="A623" s="39"/>
    </row>
    <row r="624" spans="1:1">
      <c r="A624" s="39"/>
    </row>
    <row r="625" spans="1:1">
      <c r="A625" s="39"/>
    </row>
    <row r="626" spans="1:1">
      <c r="A626" s="39"/>
    </row>
    <row r="627" spans="1:1">
      <c r="A627" s="39"/>
    </row>
    <row r="628" spans="1:1">
      <c r="A628" s="39"/>
    </row>
    <row r="629" spans="1:1">
      <c r="A629" s="39"/>
    </row>
    <row r="630" spans="1:1">
      <c r="A630" s="39"/>
    </row>
    <row r="631" spans="1:1">
      <c r="A631" s="39"/>
    </row>
    <row r="632" spans="1:1">
      <c r="A632" s="39"/>
    </row>
    <row r="633" spans="1:1">
      <c r="A633" s="39"/>
    </row>
    <row r="634" spans="1:1">
      <c r="A634" s="39"/>
    </row>
    <row r="635" spans="1:1">
      <c r="A635" s="39"/>
    </row>
    <row r="636" spans="1:1">
      <c r="A636" s="39"/>
    </row>
    <row r="637" spans="1:1">
      <c r="A637" s="39"/>
    </row>
    <row r="638" spans="1:1">
      <c r="A638" s="39"/>
    </row>
    <row r="639" spans="1:1">
      <c r="A639" s="39"/>
    </row>
    <row r="640" spans="1:1">
      <c r="A640" s="39"/>
    </row>
    <row r="641" spans="1:1">
      <c r="A641" s="39"/>
    </row>
    <row r="642" spans="1:1">
      <c r="A642" s="39"/>
    </row>
    <row r="643" spans="1:1">
      <c r="A643" s="39"/>
    </row>
    <row r="644" spans="1:1">
      <c r="A644" s="39"/>
    </row>
    <row r="645" spans="1:1">
      <c r="A645" s="39"/>
    </row>
    <row r="646" spans="1:1">
      <c r="A646" s="39"/>
    </row>
    <row r="647" spans="1:1">
      <c r="A647" s="39"/>
    </row>
    <row r="648" spans="1:1">
      <c r="A648" s="39"/>
    </row>
    <row r="649" spans="1:1">
      <c r="A649" s="39"/>
    </row>
    <row r="650" spans="1:1">
      <c r="A650" s="39"/>
    </row>
    <row r="651" spans="1:1">
      <c r="A651" s="39"/>
    </row>
    <row r="652" spans="1:1">
      <c r="A652" s="39"/>
    </row>
    <row r="653" spans="1:1">
      <c r="A653" s="39"/>
    </row>
    <row r="654" spans="1:1">
      <c r="A654" s="39"/>
    </row>
    <row r="655" spans="1:1">
      <c r="A655" s="39"/>
    </row>
    <row r="656" spans="1:1">
      <c r="A656" s="39"/>
    </row>
    <row r="657" spans="1:1">
      <c r="A657" s="39"/>
    </row>
    <row r="658" spans="1:1">
      <c r="A658" s="39"/>
    </row>
    <row r="659" spans="1:1">
      <c r="A659" s="39"/>
    </row>
    <row r="660" spans="1:1">
      <c r="A660" s="39"/>
    </row>
    <row r="661" spans="1:1">
      <c r="A661" s="39"/>
    </row>
    <row r="662" spans="1:1">
      <c r="A662" s="39"/>
    </row>
    <row r="663" spans="1:1">
      <c r="A663" s="39"/>
    </row>
    <row r="664" spans="1:1">
      <c r="A664" s="39"/>
    </row>
    <row r="665" spans="1:1">
      <c r="A665" s="39"/>
    </row>
    <row r="666" spans="1:1">
      <c r="A666" s="39"/>
    </row>
    <row r="667" spans="1:1">
      <c r="A667" s="39"/>
    </row>
    <row r="668" spans="1:1">
      <c r="A668" s="39"/>
    </row>
    <row r="669" spans="1:1">
      <c r="A669" s="39"/>
    </row>
    <row r="670" spans="1:1">
      <c r="A670" s="39"/>
    </row>
    <row r="671" spans="1:1">
      <c r="A671" s="39"/>
    </row>
    <row r="672" spans="1:1">
      <c r="A672" s="39"/>
    </row>
    <row r="673" spans="1:1">
      <c r="A673" s="39"/>
    </row>
    <row r="674" spans="1:1">
      <c r="A674" s="39"/>
    </row>
    <row r="675" spans="1:1">
      <c r="A675" s="39"/>
    </row>
    <row r="676" spans="1:1">
      <c r="A676" s="39"/>
    </row>
    <row r="677" spans="1:1">
      <c r="A677" s="39"/>
    </row>
    <row r="678" spans="1:1">
      <c r="A678" s="39"/>
    </row>
    <row r="679" spans="1:1">
      <c r="A679" s="39"/>
    </row>
    <row r="680" spans="1:1">
      <c r="A680" s="39"/>
    </row>
    <row r="681" spans="1:1">
      <c r="A681" s="39"/>
    </row>
    <row r="682" spans="1:1">
      <c r="A682" s="39"/>
    </row>
    <row r="683" spans="1:1">
      <c r="A683" s="39"/>
    </row>
    <row r="684" spans="1:1">
      <c r="A684" s="39"/>
    </row>
    <row r="685" spans="1:1">
      <c r="A685" s="39"/>
    </row>
    <row r="686" spans="1:1">
      <c r="A686" s="39"/>
    </row>
    <row r="687" spans="1:1">
      <c r="A687" s="39"/>
    </row>
    <row r="688" spans="1:1">
      <c r="A688" s="39"/>
    </row>
    <row r="689" spans="1:1">
      <c r="A689" s="39"/>
    </row>
    <row r="690" spans="1:1">
      <c r="A690" s="39"/>
    </row>
    <row r="691" spans="1:1">
      <c r="A691" s="39"/>
    </row>
    <row r="692" spans="1:1">
      <c r="A692" s="39"/>
    </row>
    <row r="693" spans="1:1">
      <c r="A693" s="39"/>
    </row>
    <row r="694" spans="1:1">
      <c r="A694" s="39"/>
    </row>
    <row r="695" spans="1:1">
      <c r="A695" s="39"/>
    </row>
    <row r="696" spans="1:1">
      <c r="A696" s="39"/>
    </row>
    <row r="697" spans="1:1">
      <c r="A697" s="39"/>
    </row>
    <row r="698" spans="1:1">
      <c r="A698" s="39"/>
    </row>
    <row r="699" spans="1:1">
      <c r="A699" s="39"/>
    </row>
    <row r="700" spans="1:1">
      <c r="A700" s="39"/>
    </row>
    <row r="701" spans="1:1">
      <c r="A701" s="39"/>
    </row>
    <row r="702" spans="1:1">
      <c r="A702" s="39"/>
    </row>
    <row r="703" spans="1:1">
      <c r="A703" s="39"/>
    </row>
    <row r="704" spans="1:1">
      <c r="A704" s="39"/>
    </row>
    <row r="705" spans="1:1">
      <c r="A705" s="39"/>
    </row>
    <row r="706" spans="1:1">
      <c r="A706" s="39"/>
    </row>
    <row r="707" spans="1:1">
      <c r="A707" s="39"/>
    </row>
    <row r="708" spans="1:1">
      <c r="A708" s="39"/>
    </row>
    <row r="709" spans="1:1">
      <c r="A709" s="39"/>
    </row>
    <row r="710" spans="1:1">
      <c r="A710" s="39"/>
    </row>
    <row r="711" spans="1:1">
      <c r="A711" s="39"/>
    </row>
    <row r="712" spans="1:1">
      <c r="A712" s="39"/>
    </row>
    <row r="713" spans="1:1">
      <c r="A713" s="39"/>
    </row>
    <row r="714" spans="1:1">
      <c r="A714" s="39"/>
    </row>
    <row r="715" spans="1:1">
      <c r="A715" s="39"/>
    </row>
    <row r="716" spans="1:1">
      <c r="A716" s="39"/>
    </row>
    <row r="717" spans="1:1">
      <c r="A717" s="39"/>
    </row>
    <row r="718" spans="1:1">
      <c r="A718" s="39"/>
    </row>
    <row r="719" spans="1:1">
      <c r="A719" s="39"/>
    </row>
    <row r="720" spans="1:1">
      <c r="A720" s="39"/>
    </row>
    <row r="721" spans="1:1">
      <c r="A721" s="39"/>
    </row>
    <row r="722" spans="1:1">
      <c r="A722" s="39"/>
    </row>
    <row r="723" spans="1:1">
      <c r="A723" s="39"/>
    </row>
    <row r="724" spans="1:1">
      <c r="A724" s="39"/>
    </row>
    <row r="725" spans="1:1">
      <c r="A725" s="39"/>
    </row>
    <row r="726" spans="1:1">
      <c r="A726" s="39"/>
    </row>
    <row r="727" spans="1:1">
      <c r="A727" s="39"/>
    </row>
    <row r="728" spans="1:1">
      <c r="A728" s="39"/>
    </row>
    <row r="729" spans="1:1">
      <c r="A729" s="39"/>
    </row>
    <row r="730" spans="1:1">
      <c r="A730" s="39"/>
    </row>
    <row r="731" spans="1:1">
      <c r="A731" s="39"/>
    </row>
    <row r="732" spans="1:1">
      <c r="A732" s="39"/>
    </row>
    <row r="733" spans="1:1">
      <c r="A733" s="39"/>
    </row>
    <row r="734" spans="1:1">
      <c r="A734" s="39"/>
    </row>
    <row r="735" spans="1:1">
      <c r="A735" s="39"/>
    </row>
    <row r="736" spans="1:1">
      <c r="A736" s="39"/>
    </row>
    <row r="737" spans="1:1">
      <c r="A737" s="39"/>
    </row>
    <row r="738" spans="1:1">
      <c r="A738" s="39"/>
    </row>
    <row r="739" spans="1:1">
      <c r="A739" s="39"/>
    </row>
    <row r="740" spans="1:1">
      <c r="A740" s="39"/>
    </row>
    <row r="741" spans="1:1">
      <c r="A741" s="39"/>
    </row>
    <row r="742" spans="1:1">
      <c r="A742" s="39"/>
    </row>
    <row r="743" spans="1:1">
      <c r="A743" s="39"/>
    </row>
    <row r="744" spans="1:1">
      <c r="A744" s="39"/>
    </row>
    <row r="745" spans="1:1">
      <c r="A745" s="39"/>
    </row>
    <row r="746" spans="1:1">
      <c r="A746" s="39"/>
    </row>
    <row r="747" spans="1:1">
      <c r="A747" s="39"/>
    </row>
    <row r="748" spans="1:1">
      <c r="A748" s="39"/>
    </row>
    <row r="749" spans="1:1">
      <c r="A749" s="39"/>
    </row>
    <row r="750" spans="1:1">
      <c r="A750" s="39"/>
    </row>
    <row r="751" spans="1:1">
      <c r="A751" s="39"/>
    </row>
    <row r="752" spans="1:1">
      <c r="A752" s="39"/>
    </row>
    <row r="753" spans="1:1">
      <c r="A753" s="39"/>
    </row>
    <row r="754" spans="1:1">
      <c r="A754" s="39"/>
    </row>
    <row r="755" spans="1:1">
      <c r="A755" s="39"/>
    </row>
    <row r="756" spans="1:1">
      <c r="A756" s="39"/>
    </row>
    <row r="757" spans="1:1">
      <c r="A757" s="39"/>
    </row>
    <row r="758" spans="1:1">
      <c r="A758" s="39"/>
    </row>
    <row r="759" spans="1:1">
      <c r="A759" s="39"/>
    </row>
    <row r="760" spans="1:1">
      <c r="A760" s="39"/>
    </row>
    <row r="761" spans="1:1">
      <c r="A761" s="39"/>
    </row>
    <row r="762" spans="1:1">
      <c r="A762" s="39"/>
    </row>
    <row r="763" spans="1:1">
      <c r="A763" s="39"/>
    </row>
    <row r="764" spans="1:1">
      <c r="A764" s="39"/>
    </row>
    <row r="765" spans="1:1">
      <c r="A765" s="39"/>
    </row>
    <row r="766" spans="1:1">
      <c r="A766" s="39"/>
    </row>
    <row r="767" spans="1:1">
      <c r="A767" s="39"/>
    </row>
    <row r="768" spans="1:1">
      <c r="A768" s="39"/>
    </row>
    <row r="769" spans="1:1">
      <c r="A769" s="39"/>
    </row>
    <row r="770" spans="1:1">
      <c r="A770" s="39"/>
    </row>
    <row r="771" spans="1:1">
      <c r="A771" s="39"/>
    </row>
    <row r="772" spans="1:1">
      <c r="A772" s="39"/>
    </row>
    <row r="773" spans="1:1">
      <c r="A773" s="39"/>
    </row>
    <row r="774" spans="1:1">
      <c r="A774" s="39"/>
    </row>
    <row r="775" spans="1:1">
      <c r="A775" s="39"/>
    </row>
    <row r="776" spans="1:1">
      <c r="A776" s="39"/>
    </row>
    <row r="777" spans="1:1">
      <c r="A777" s="39"/>
    </row>
    <row r="778" spans="1:1">
      <c r="A778" s="39"/>
    </row>
    <row r="779" spans="1:1">
      <c r="A779" s="39"/>
    </row>
    <row r="780" spans="1:1">
      <c r="A780" s="39"/>
    </row>
    <row r="781" spans="1:1">
      <c r="A781" s="39"/>
    </row>
    <row r="782" spans="1:1">
      <c r="A782" s="39"/>
    </row>
    <row r="783" spans="1:1">
      <c r="A783" s="39"/>
    </row>
    <row r="784" spans="1:1">
      <c r="A784" s="39"/>
    </row>
    <row r="785" spans="1:1">
      <c r="A785" s="39"/>
    </row>
    <row r="786" spans="1:1">
      <c r="A786" s="39"/>
    </row>
    <row r="787" spans="1:1">
      <c r="A787" s="39"/>
    </row>
    <row r="788" spans="1:1">
      <c r="A788" s="39"/>
    </row>
    <row r="789" spans="1:1">
      <c r="A789" s="39"/>
    </row>
    <row r="790" spans="1:1">
      <c r="A790" s="39"/>
    </row>
    <row r="791" spans="1:1">
      <c r="A791" s="39"/>
    </row>
    <row r="792" spans="1:1">
      <c r="A792" s="39"/>
    </row>
    <row r="793" spans="1:1">
      <c r="A793" s="39"/>
    </row>
    <row r="794" spans="1:1">
      <c r="A794" s="39"/>
    </row>
    <row r="795" spans="1:1">
      <c r="A795" s="39"/>
    </row>
    <row r="796" spans="1:1">
      <c r="A796" s="39"/>
    </row>
    <row r="797" spans="1:1">
      <c r="A797" s="39"/>
    </row>
    <row r="798" spans="1:1">
      <c r="A798" s="39"/>
    </row>
    <row r="799" spans="1:1">
      <c r="A799" s="39"/>
    </row>
    <row r="800" spans="1:1">
      <c r="A800" s="39"/>
    </row>
    <row r="801" spans="1:1">
      <c r="A801" s="39"/>
    </row>
    <row r="802" spans="1:1">
      <c r="A802" s="39"/>
    </row>
    <row r="803" spans="1:1">
      <c r="A803" s="39"/>
    </row>
    <row r="804" spans="1:1">
      <c r="A804" s="39"/>
    </row>
    <row r="805" spans="1:1">
      <c r="A805" s="39"/>
    </row>
    <row r="806" spans="1:1">
      <c r="A806" s="39"/>
    </row>
    <row r="807" spans="1:1">
      <c r="A807" s="39"/>
    </row>
    <row r="808" spans="1:1">
      <c r="A808" s="39"/>
    </row>
    <row r="809" spans="1:1">
      <c r="A809" s="39"/>
    </row>
    <row r="810" spans="1:1">
      <c r="A810" s="39"/>
    </row>
    <row r="811" spans="1:1">
      <c r="A811" s="39"/>
    </row>
    <row r="812" spans="1:1">
      <c r="A812" s="39"/>
    </row>
    <row r="813" spans="1:1">
      <c r="A813" s="39"/>
    </row>
    <row r="814" spans="1:1">
      <c r="A814" s="39"/>
    </row>
    <row r="815" spans="1:1">
      <c r="A815" s="39"/>
    </row>
    <row r="816" spans="1:1">
      <c r="A816" s="39"/>
    </row>
    <row r="817" spans="1:1">
      <c r="A817" s="39"/>
    </row>
    <row r="818" spans="1:1">
      <c r="A818" s="39"/>
    </row>
    <row r="819" spans="1:1">
      <c r="A819" s="39"/>
    </row>
    <row r="820" spans="1:1">
      <c r="A820" s="39"/>
    </row>
    <row r="821" spans="1:1">
      <c r="A821" s="39"/>
    </row>
    <row r="822" spans="1:1">
      <c r="A822" s="39"/>
    </row>
    <row r="823" spans="1:1">
      <c r="A823" s="39"/>
    </row>
    <row r="824" spans="1:1">
      <c r="A824" s="39"/>
    </row>
    <row r="825" spans="1:1">
      <c r="A825" s="39"/>
    </row>
    <row r="826" spans="1:1">
      <c r="A826" s="39"/>
    </row>
    <row r="827" spans="1:1">
      <c r="A827" s="39"/>
    </row>
    <row r="828" spans="1:1">
      <c r="A828" s="39"/>
    </row>
    <row r="829" spans="1:1">
      <c r="A829" s="39"/>
    </row>
    <row r="830" spans="1:1">
      <c r="A830" s="39"/>
    </row>
    <row r="831" spans="1:1">
      <c r="A831" s="39"/>
    </row>
    <row r="832" spans="1:1">
      <c r="A832" s="39"/>
    </row>
    <row r="833" spans="1:1">
      <c r="A833" s="39"/>
    </row>
    <row r="834" spans="1:1">
      <c r="A834" s="39"/>
    </row>
    <row r="835" spans="1:1">
      <c r="A835" s="39"/>
    </row>
    <row r="836" spans="1:1">
      <c r="A836" s="39"/>
    </row>
    <row r="837" spans="1:1">
      <c r="A837" s="39"/>
    </row>
    <row r="838" spans="1:1">
      <c r="A838" s="39"/>
    </row>
    <row r="839" spans="1:1">
      <c r="A839" s="39"/>
    </row>
    <row r="840" spans="1:1">
      <c r="A840" s="39"/>
    </row>
    <row r="841" spans="1:1">
      <c r="A841" s="39"/>
    </row>
    <row r="842" spans="1:1">
      <c r="A842" s="39"/>
    </row>
    <row r="843" spans="1:1">
      <c r="A843" s="39"/>
    </row>
    <row r="844" spans="1:1">
      <c r="A844" s="39"/>
    </row>
    <row r="845" spans="1:1">
      <c r="A845" s="39"/>
    </row>
    <row r="846" spans="1:1">
      <c r="A846" s="39"/>
    </row>
    <row r="847" spans="1:1">
      <c r="A847" s="39"/>
    </row>
    <row r="848" spans="1:1">
      <c r="A848" s="39"/>
    </row>
    <row r="849" spans="1:1">
      <c r="A849" s="39"/>
    </row>
    <row r="850" spans="1:1">
      <c r="A850" s="39"/>
    </row>
    <row r="851" spans="1:1">
      <c r="A851" s="39"/>
    </row>
    <row r="852" spans="1:1">
      <c r="A852" s="39"/>
    </row>
    <row r="853" spans="1:1">
      <c r="A853" s="39"/>
    </row>
    <row r="854" spans="1:1">
      <c r="A854" s="39"/>
    </row>
    <row r="855" spans="1:1">
      <c r="A855" s="39"/>
    </row>
    <row r="856" spans="1:1">
      <c r="A856" s="39"/>
    </row>
    <row r="857" spans="1:1">
      <c r="A857" s="39"/>
    </row>
    <row r="858" spans="1:1">
      <c r="A858" s="39"/>
    </row>
    <row r="859" spans="1:1">
      <c r="A859" s="39"/>
    </row>
    <row r="860" spans="1:1">
      <c r="A860" s="39"/>
    </row>
    <row r="861" spans="1:1">
      <c r="A861" s="39"/>
    </row>
    <row r="862" spans="1:1">
      <c r="A862" s="39"/>
    </row>
    <row r="863" spans="1:1">
      <c r="A863" s="39"/>
    </row>
    <row r="864" spans="1:1">
      <c r="A864" s="39"/>
    </row>
    <row r="865" spans="1:1">
      <c r="A865" s="39"/>
    </row>
    <row r="866" spans="1:1">
      <c r="A866" s="39"/>
    </row>
    <row r="867" spans="1:1">
      <c r="A867" s="39"/>
    </row>
    <row r="868" spans="1:1">
      <c r="A868" s="39"/>
    </row>
    <row r="869" spans="1:1">
      <c r="A869" s="39"/>
    </row>
    <row r="870" spans="1:1">
      <c r="A870" s="39"/>
    </row>
    <row r="871" spans="1:1">
      <c r="A871" s="39"/>
    </row>
    <row r="872" spans="1:1">
      <c r="A872" s="39"/>
    </row>
    <row r="873" spans="1:1">
      <c r="A873" s="39"/>
    </row>
  </sheetData>
  <sortState ref="A1:B873">
    <sortCondition ref="B1:B873"/>
  </sortState>
  <mergeCells count="1">
    <mergeCell ref="A1:P1"/>
  </mergeCells>
  <pageMargins left="0.51181102362204722" right="0.11811023622047245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7911"/>
  <sheetViews>
    <sheetView workbookViewId="0">
      <selection activeCell="C1" sqref="C1:C6"/>
    </sheetView>
  </sheetViews>
  <sheetFormatPr defaultRowHeight="15"/>
  <cols>
    <col min="1" max="1" width="43.85546875" bestFit="1" customWidth="1"/>
  </cols>
  <sheetData>
    <row r="1" spans="1:8" ht="15.75" thickTop="1">
      <c r="A1" s="69" t="s">
        <v>45</v>
      </c>
      <c r="B1" s="70">
        <v>59</v>
      </c>
      <c r="C1">
        <v>1123.1099999999999</v>
      </c>
    </row>
    <row r="2" spans="1:8">
      <c r="A2" s="74" t="s">
        <v>448</v>
      </c>
      <c r="B2" s="3">
        <v>6</v>
      </c>
      <c r="C2">
        <v>1123.1099999999999</v>
      </c>
    </row>
    <row r="3" spans="1:8">
      <c r="A3" s="74" t="s">
        <v>450</v>
      </c>
      <c r="B3" s="3">
        <v>72</v>
      </c>
      <c r="C3">
        <f>1922.1+190.8</f>
        <v>2112.9</v>
      </c>
    </row>
    <row r="4" spans="1:8">
      <c r="A4" s="74" t="s">
        <v>680</v>
      </c>
      <c r="B4" s="3">
        <v>1</v>
      </c>
      <c r="C4">
        <f>1922.1+190.8</f>
        <v>2112.9</v>
      </c>
    </row>
    <row r="5" spans="1:8">
      <c r="A5" s="74" t="s">
        <v>61</v>
      </c>
      <c r="B5" s="3">
        <v>2</v>
      </c>
      <c r="C5">
        <f>1639.2*1.3</f>
        <v>2130.96</v>
      </c>
    </row>
    <row r="6" spans="1:8">
      <c r="A6" s="74" t="s">
        <v>490</v>
      </c>
      <c r="B6" s="3">
        <v>22</v>
      </c>
      <c r="C6">
        <f>1922.1+190.8</f>
        <v>2112.9</v>
      </c>
    </row>
    <row r="7" spans="1:8">
      <c r="A7" s="74" t="s">
        <v>104</v>
      </c>
      <c r="B7" s="3">
        <v>81</v>
      </c>
    </row>
    <row r="8" spans="1:8">
      <c r="A8" s="74" t="s">
        <v>18</v>
      </c>
      <c r="B8" s="3">
        <v>146</v>
      </c>
      <c r="C8">
        <v>1037.17</v>
      </c>
    </row>
    <row r="9" spans="1:8">
      <c r="A9" s="74" t="s">
        <v>56</v>
      </c>
      <c r="B9" s="3">
        <v>4</v>
      </c>
      <c r="C9">
        <v>1123.1099999999999</v>
      </c>
    </row>
    <row r="10" spans="1:8">
      <c r="A10" s="74" t="s">
        <v>9</v>
      </c>
      <c r="B10" s="3">
        <v>60</v>
      </c>
      <c r="C10">
        <v>1123.1099999999999</v>
      </c>
    </row>
    <row r="11" spans="1:8">
      <c r="A11" s="74" t="s">
        <v>20</v>
      </c>
      <c r="B11" s="3">
        <v>14</v>
      </c>
      <c r="C11">
        <v>2722.85</v>
      </c>
    </row>
    <row r="12" spans="1:8">
      <c r="A12" s="74" t="s">
        <v>722</v>
      </c>
      <c r="B12" s="3">
        <v>1</v>
      </c>
      <c r="C12">
        <v>2722.85</v>
      </c>
    </row>
    <row r="13" spans="1:8">
      <c r="A13" s="74" t="s">
        <v>79</v>
      </c>
      <c r="B13" s="3">
        <v>1</v>
      </c>
    </row>
    <row r="14" spans="1:8">
      <c r="A14" s="74" t="s">
        <v>26</v>
      </c>
      <c r="B14" s="3">
        <v>10</v>
      </c>
      <c r="C14">
        <v>2722.85</v>
      </c>
    </row>
    <row r="15" spans="1:8">
      <c r="A15" s="74" t="s">
        <v>689</v>
      </c>
      <c r="B15" s="3">
        <v>2</v>
      </c>
      <c r="C15">
        <v>4303.3500000000004</v>
      </c>
      <c r="G15" t="s">
        <v>940</v>
      </c>
      <c r="H15" t="s">
        <v>941</v>
      </c>
    </row>
    <row r="16" spans="1:8">
      <c r="A16" s="74" t="s">
        <v>475</v>
      </c>
      <c r="B16" s="3">
        <v>3</v>
      </c>
      <c r="C16">
        <v>1123.1099999999999</v>
      </c>
      <c r="G16">
        <v>264</v>
      </c>
      <c r="H16" t="s">
        <v>20</v>
      </c>
    </row>
    <row r="17" spans="1:8">
      <c r="A17" s="74" t="s">
        <v>544</v>
      </c>
      <c r="B17" s="3">
        <v>4</v>
      </c>
      <c r="C17">
        <v>1123.1099999999999</v>
      </c>
      <c r="G17">
        <v>272</v>
      </c>
      <c r="H17" t="s">
        <v>45</v>
      </c>
    </row>
    <row r="18" spans="1:8">
      <c r="A18" s="74" t="s">
        <v>90</v>
      </c>
      <c r="B18" s="3">
        <v>1</v>
      </c>
      <c r="C18">
        <v>2722.85</v>
      </c>
      <c r="G18">
        <v>280</v>
      </c>
      <c r="H18" t="s">
        <v>18</v>
      </c>
    </row>
    <row r="19" spans="1:8">
      <c r="A19" s="74" t="s">
        <v>464</v>
      </c>
      <c r="B19" s="3">
        <v>19</v>
      </c>
      <c r="C19">
        <v>3068.17</v>
      </c>
      <c r="G19">
        <v>302</v>
      </c>
      <c r="H19" t="s">
        <v>942</v>
      </c>
    </row>
    <row r="20" spans="1:8">
      <c r="A20" s="74" t="s">
        <v>477</v>
      </c>
      <c r="B20" s="3">
        <v>9</v>
      </c>
      <c r="C20">
        <v>3068.17</v>
      </c>
      <c r="G20">
        <v>329</v>
      </c>
      <c r="H20" t="s">
        <v>45</v>
      </c>
    </row>
    <row r="21" spans="1:8">
      <c r="A21" s="74" t="s">
        <v>719</v>
      </c>
      <c r="B21" s="3">
        <v>2</v>
      </c>
      <c r="C21" t="s">
        <v>939</v>
      </c>
      <c r="G21">
        <v>450</v>
      </c>
      <c r="H21" t="s">
        <v>785</v>
      </c>
    </row>
    <row r="22" spans="1:8">
      <c r="A22" s="74" t="s">
        <v>235</v>
      </c>
      <c r="B22" s="3">
        <v>2</v>
      </c>
      <c r="C22" t="s">
        <v>938</v>
      </c>
      <c r="G22">
        <v>493</v>
      </c>
      <c r="H22" t="s">
        <v>20</v>
      </c>
    </row>
    <row r="23" spans="1:8">
      <c r="A23" s="74" t="s">
        <v>405</v>
      </c>
      <c r="B23" s="3">
        <v>1</v>
      </c>
      <c r="G23">
        <v>507</v>
      </c>
      <c r="H23" t="s">
        <v>18</v>
      </c>
    </row>
    <row r="24" spans="1:8">
      <c r="A24" s="74" t="s">
        <v>82</v>
      </c>
      <c r="B24" s="3">
        <v>5</v>
      </c>
      <c r="G24">
        <v>531</v>
      </c>
      <c r="H24" t="s">
        <v>785</v>
      </c>
    </row>
    <row r="25" spans="1:8">
      <c r="A25" s="74" t="s">
        <v>140</v>
      </c>
      <c r="B25" s="3">
        <v>15</v>
      </c>
      <c r="G25">
        <v>604</v>
      </c>
      <c r="H25" t="s">
        <v>35</v>
      </c>
    </row>
    <row r="26" spans="1:8">
      <c r="A26" s="74" t="s">
        <v>23</v>
      </c>
      <c r="B26" s="3">
        <v>2</v>
      </c>
      <c r="G26">
        <v>647</v>
      </c>
      <c r="H26" t="s">
        <v>15</v>
      </c>
    </row>
    <row r="27" spans="1:8">
      <c r="A27" s="74" t="s">
        <v>732</v>
      </c>
      <c r="B27" s="3">
        <v>8</v>
      </c>
      <c r="G27">
        <v>710</v>
      </c>
      <c r="H27" t="s">
        <v>45</v>
      </c>
    </row>
    <row r="28" spans="1:8">
      <c r="A28" s="74" t="s">
        <v>459</v>
      </c>
      <c r="B28" s="3">
        <v>5</v>
      </c>
      <c r="G28">
        <v>728</v>
      </c>
      <c r="H28" t="s">
        <v>35</v>
      </c>
    </row>
    <row r="29" spans="1:8">
      <c r="A29" s="74" t="s">
        <v>445</v>
      </c>
      <c r="B29" s="3">
        <v>6</v>
      </c>
      <c r="G29">
        <v>736</v>
      </c>
      <c r="H29" t="s">
        <v>82</v>
      </c>
    </row>
    <row r="30" spans="1:8">
      <c r="A30" s="74" t="s">
        <v>785</v>
      </c>
      <c r="B30" s="3">
        <v>1</v>
      </c>
      <c r="G30">
        <v>744</v>
      </c>
      <c r="H30" t="s">
        <v>18</v>
      </c>
    </row>
    <row r="31" spans="1:8">
      <c r="A31" s="74" t="s">
        <v>498</v>
      </c>
      <c r="B31" s="3">
        <v>1</v>
      </c>
      <c r="G31">
        <v>752</v>
      </c>
      <c r="H31" t="s">
        <v>20</v>
      </c>
    </row>
    <row r="32" spans="1:8">
      <c r="A32" s="74" t="s">
        <v>15</v>
      </c>
      <c r="B32" s="3">
        <v>14</v>
      </c>
      <c r="G32">
        <v>876</v>
      </c>
      <c r="H32" t="s">
        <v>60</v>
      </c>
    </row>
    <row r="33" spans="1:8">
      <c r="A33" s="74" t="s">
        <v>126</v>
      </c>
      <c r="B33" s="3">
        <v>1</v>
      </c>
      <c r="G33">
        <v>884</v>
      </c>
      <c r="H33" t="s">
        <v>60</v>
      </c>
    </row>
    <row r="34" spans="1:8">
      <c r="A34" s="74" t="s">
        <v>53</v>
      </c>
      <c r="B34" s="3">
        <v>11</v>
      </c>
      <c r="G34">
        <v>906</v>
      </c>
      <c r="H34" t="s">
        <v>35</v>
      </c>
    </row>
    <row r="35" spans="1:8">
      <c r="A35" s="74" t="s">
        <v>32</v>
      </c>
      <c r="B35" s="3">
        <v>7</v>
      </c>
      <c r="G35">
        <v>922</v>
      </c>
      <c r="H35" t="s">
        <v>35</v>
      </c>
    </row>
    <row r="36" spans="1:8">
      <c r="A36" s="74" t="s">
        <v>64</v>
      </c>
      <c r="B36" s="3">
        <v>6</v>
      </c>
      <c r="G36">
        <v>930</v>
      </c>
      <c r="H36" t="s">
        <v>45</v>
      </c>
    </row>
    <row r="37" spans="1:8">
      <c r="A37" s="74" t="s">
        <v>71</v>
      </c>
      <c r="B37" s="3">
        <v>2</v>
      </c>
      <c r="G37">
        <v>990</v>
      </c>
      <c r="H37" t="s">
        <v>45</v>
      </c>
    </row>
    <row r="38" spans="1:8">
      <c r="A38" s="74" t="s">
        <v>472</v>
      </c>
      <c r="B38" s="3">
        <v>14</v>
      </c>
      <c r="G38">
        <v>1031</v>
      </c>
      <c r="H38" t="s">
        <v>45</v>
      </c>
    </row>
    <row r="39" spans="1:8">
      <c r="A39" s="74" t="s">
        <v>452</v>
      </c>
      <c r="B39" s="3">
        <v>6</v>
      </c>
      <c r="G39">
        <v>1082</v>
      </c>
      <c r="H39" t="s">
        <v>45</v>
      </c>
    </row>
    <row r="40" spans="1:8">
      <c r="A40" s="74" t="s">
        <v>468</v>
      </c>
      <c r="B40" s="3">
        <v>1</v>
      </c>
      <c r="G40">
        <v>1090</v>
      </c>
      <c r="H40" t="s">
        <v>942</v>
      </c>
    </row>
    <row r="41" spans="1:8">
      <c r="A41" s="74" t="s">
        <v>424</v>
      </c>
      <c r="B41" s="3">
        <v>2</v>
      </c>
      <c r="G41">
        <v>1163</v>
      </c>
      <c r="H41" t="s">
        <v>45</v>
      </c>
    </row>
    <row r="42" spans="1:8">
      <c r="A42" s="74" t="s">
        <v>12</v>
      </c>
      <c r="B42" s="3">
        <v>68</v>
      </c>
      <c r="G42">
        <v>1210</v>
      </c>
      <c r="H42" t="s">
        <v>45</v>
      </c>
    </row>
    <row r="43" spans="1:8">
      <c r="A43" s="74" t="s">
        <v>525</v>
      </c>
      <c r="B43" s="3">
        <v>6</v>
      </c>
      <c r="G43">
        <v>1228</v>
      </c>
      <c r="H43" t="s">
        <v>20</v>
      </c>
    </row>
    <row r="44" spans="1:8">
      <c r="A44" s="74" t="s">
        <v>156</v>
      </c>
      <c r="B44" s="3">
        <v>2</v>
      </c>
      <c r="G44">
        <v>1309</v>
      </c>
      <c r="H44" t="s">
        <v>943</v>
      </c>
    </row>
    <row r="45" spans="1:8">
      <c r="A45" s="74" t="s">
        <v>161</v>
      </c>
      <c r="B45" s="3">
        <v>3</v>
      </c>
      <c r="G45">
        <v>1376</v>
      </c>
      <c r="H45" t="s">
        <v>45</v>
      </c>
    </row>
    <row r="46" spans="1:8">
      <c r="A46" s="74" t="s">
        <v>107</v>
      </c>
      <c r="B46" s="3">
        <v>116</v>
      </c>
      <c r="G46">
        <v>1384</v>
      </c>
      <c r="H46" t="s">
        <v>45</v>
      </c>
    </row>
    <row r="47" spans="1:8">
      <c r="A47" s="74" t="s">
        <v>98</v>
      </c>
      <c r="B47" s="3">
        <v>25</v>
      </c>
      <c r="G47">
        <v>1392</v>
      </c>
      <c r="H47" t="s">
        <v>20</v>
      </c>
    </row>
    <row r="48" spans="1:8">
      <c r="A48" s="74" t="s">
        <v>492</v>
      </c>
      <c r="B48" s="3">
        <v>3</v>
      </c>
      <c r="G48">
        <v>1449</v>
      </c>
      <c r="H48" t="s">
        <v>45</v>
      </c>
    </row>
    <row r="49" spans="1:8">
      <c r="A49" s="74" t="s">
        <v>296</v>
      </c>
      <c r="B49" s="3">
        <v>3</v>
      </c>
      <c r="G49">
        <v>1457</v>
      </c>
      <c r="H49" t="s">
        <v>15</v>
      </c>
    </row>
    <row r="50" spans="1:8">
      <c r="A50" s="74" t="s">
        <v>60</v>
      </c>
      <c r="B50" s="3">
        <v>8</v>
      </c>
      <c r="G50">
        <v>1473</v>
      </c>
      <c r="H50" t="s">
        <v>20</v>
      </c>
    </row>
    <row r="51" spans="1:8" ht="15.75" thickBot="1">
      <c r="A51" s="77" t="s">
        <v>35</v>
      </c>
      <c r="B51" s="78">
        <v>10</v>
      </c>
      <c r="G51">
        <v>1481</v>
      </c>
      <c r="H51" t="s">
        <v>60</v>
      </c>
    </row>
    <row r="52" spans="1:8" ht="16.5" thickTop="1" thickBot="1">
      <c r="A52" s="66" t="s">
        <v>922</v>
      </c>
      <c r="B52" s="56">
        <f>SUM(B1:B51)</f>
        <v>873</v>
      </c>
      <c r="G52">
        <v>1503</v>
      </c>
      <c r="H52" t="s">
        <v>20</v>
      </c>
    </row>
    <row r="53" spans="1:8" ht="15.75" thickTop="1">
      <c r="G53">
        <v>1511</v>
      </c>
      <c r="H53" t="s">
        <v>942</v>
      </c>
    </row>
    <row r="54" spans="1:8">
      <c r="G54">
        <v>1546</v>
      </c>
      <c r="H54" t="s">
        <v>45</v>
      </c>
    </row>
    <row r="55" spans="1:8">
      <c r="G55">
        <v>1554</v>
      </c>
      <c r="H55" t="s">
        <v>942</v>
      </c>
    </row>
    <row r="56" spans="1:8">
      <c r="G56">
        <v>1600</v>
      </c>
      <c r="H56" t="s">
        <v>60</v>
      </c>
    </row>
    <row r="57" spans="1:8">
      <c r="G57">
        <v>1660</v>
      </c>
      <c r="H57" t="s">
        <v>82</v>
      </c>
    </row>
    <row r="58" spans="1:8">
      <c r="G58">
        <v>1724</v>
      </c>
      <c r="H58" t="s">
        <v>45</v>
      </c>
    </row>
    <row r="59" spans="1:8">
      <c r="G59">
        <v>1732</v>
      </c>
      <c r="H59" t="s">
        <v>689</v>
      </c>
    </row>
    <row r="60" spans="1:8">
      <c r="G60">
        <v>1791</v>
      </c>
      <c r="H60" t="s">
        <v>12</v>
      </c>
    </row>
    <row r="61" spans="1:8">
      <c r="G61">
        <v>1848</v>
      </c>
      <c r="H61" t="s">
        <v>722</v>
      </c>
    </row>
    <row r="62" spans="1:8">
      <c r="G62">
        <v>1864</v>
      </c>
      <c r="H62" t="s">
        <v>82</v>
      </c>
    </row>
    <row r="63" spans="1:8">
      <c r="G63">
        <v>1937</v>
      </c>
      <c r="H63" t="s">
        <v>82</v>
      </c>
    </row>
    <row r="64" spans="1:8">
      <c r="G64">
        <v>1953</v>
      </c>
      <c r="H64" t="s">
        <v>45</v>
      </c>
    </row>
    <row r="65" spans="7:8">
      <c r="G65">
        <v>1961</v>
      </c>
      <c r="H65" t="s">
        <v>20</v>
      </c>
    </row>
    <row r="66" spans="7:8">
      <c r="G66">
        <v>1970</v>
      </c>
      <c r="H66" t="s">
        <v>45</v>
      </c>
    </row>
    <row r="67" spans="7:8">
      <c r="G67">
        <v>1988</v>
      </c>
      <c r="H67" t="s">
        <v>82</v>
      </c>
    </row>
    <row r="68" spans="7:8">
      <c r="G68">
        <v>2003</v>
      </c>
      <c r="H68" t="s">
        <v>20</v>
      </c>
    </row>
    <row r="69" spans="7:8">
      <c r="G69">
        <v>2127</v>
      </c>
      <c r="H69" t="s">
        <v>20</v>
      </c>
    </row>
    <row r="70" spans="7:8">
      <c r="G70">
        <v>2143</v>
      </c>
      <c r="H70" t="s">
        <v>53</v>
      </c>
    </row>
    <row r="71" spans="7:8">
      <c r="G71">
        <v>2151</v>
      </c>
      <c r="H71" t="s">
        <v>20</v>
      </c>
    </row>
    <row r="72" spans="7:8">
      <c r="G72">
        <v>2178</v>
      </c>
      <c r="H72" t="s">
        <v>45</v>
      </c>
    </row>
    <row r="73" spans="7:8">
      <c r="G73">
        <v>2216</v>
      </c>
      <c r="H73" t="s">
        <v>722</v>
      </c>
    </row>
    <row r="74" spans="7:8">
      <c r="G74">
        <v>2305</v>
      </c>
      <c r="H74" t="s">
        <v>45</v>
      </c>
    </row>
    <row r="75" spans="7:8">
      <c r="G75">
        <v>2410</v>
      </c>
      <c r="H75" t="s">
        <v>60</v>
      </c>
    </row>
    <row r="76" spans="7:8">
      <c r="G76">
        <v>2470</v>
      </c>
      <c r="H76" t="s">
        <v>60</v>
      </c>
    </row>
    <row r="77" spans="7:8">
      <c r="G77">
        <v>2488</v>
      </c>
      <c r="H77" t="s">
        <v>20</v>
      </c>
    </row>
    <row r="78" spans="7:8">
      <c r="G78">
        <v>2542</v>
      </c>
      <c r="H78" t="s">
        <v>20</v>
      </c>
    </row>
    <row r="79" spans="7:8">
      <c r="G79">
        <v>2550</v>
      </c>
      <c r="H79" t="s">
        <v>20</v>
      </c>
    </row>
    <row r="80" spans="7:8">
      <c r="G80">
        <v>2852</v>
      </c>
      <c r="H80" t="s">
        <v>45</v>
      </c>
    </row>
    <row r="81" spans="7:8">
      <c r="G81">
        <v>2941</v>
      </c>
      <c r="H81" t="s">
        <v>942</v>
      </c>
    </row>
    <row r="82" spans="7:8">
      <c r="G82">
        <v>2976</v>
      </c>
      <c r="H82" t="s">
        <v>20</v>
      </c>
    </row>
    <row r="83" spans="7:8">
      <c r="G83">
        <v>2992</v>
      </c>
      <c r="H83" t="s">
        <v>45</v>
      </c>
    </row>
    <row r="84" spans="7:8">
      <c r="G84">
        <v>3026</v>
      </c>
      <c r="H84" t="s">
        <v>15</v>
      </c>
    </row>
    <row r="85" spans="7:8">
      <c r="G85">
        <v>3050</v>
      </c>
      <c r="H85" t="s">
        <v>464</v>
      </c>
    </row>
    <row r="86" spans="7:8">
      <c r="G86">
        <v>3115</v>
      </c>
      <c r="H86" t="s">
        <v>464</v>
      </c>
    </row>
    <row r="87" spans="7:8">
      <c r="G87">
        <v>3271</v>
      </c>
      <c r="H87" t="s">
        <v>12</v>
      </c>
    </row>
    <row r="88" spans="7:8">
      <c r="G88">
        <v>3280</v>
      </c>
      <c r="H88" t="s">
        <v>942</v>
      </c>
    </row>
    <row r="89" spans="7:8">
      <c r="G89">
        <v>3328</v>
      </c>
      <c r="H89" t="s">
        <v>525</v>
      </c>
    </row>
    <row r="90" spans="7:8">
      <c r="G90">
        <v>3638</v>
      </c>
      <c r="H90" t="s">
        <v>942</v>
      </c>
    </row>
    <row r="91" spans="7:8">
      <c r="G91">
        <v>3913</v>
      </c>
      <c r="H91" t="s">
        <v>107</v>
      </c>
    </row>
    <row r="92" spans="7:8">
      <c r="G92">
        <v>3921</v>
      </c>
      <c r="H92" t="s">
        <v>140</v>
      </c>
    </row>
    <row r="93" spans="7:8">
      <c r="G93">
        <v>4065</v>
      </c>
      <c r="H93" t="s">
        <v>942</v>
      </c>
    </row>
    <row r="94" spans="7:8">
      <c r="G94">
        <v>4111</v>
      </c>
      <c r="H94" t="s">
        <v>18</v>
      </c>
    </row>
    <row r="95" spans="7:8">
      <c r="G95">
        <v>4278</v>
      </c>
      <c r="H95" t="s">
        <v>296</v>
      </c>
    </row>
    <row r="96" spans="7:8">
      <c r="G96">
        <v>4316</v>
      </c>
      <c r="H96" t="s">
        <v>942</v>
      </c>
    </row>
    <row r="97" spans="7:8">
      <c r="G97">
        <v>4421</v>
      </c>
      <c r="H97" t="s">
        <v>107</v>
      </c>
    </row>
    <row r="98" spans="7:8">
      <c r="G98">
        <v>4669</v>
      </c>
      <c r="H98" t="s">
        <v>942</v>
      </c>
    </row>
    <row r="99" spans="7:8">
      <c r="G99">
        <v>4723</v>
      </c>
      <c r="H99" t="s">
        <v>107</v>
      </c>
    </row>
    <row r="100" spans="7:8">
      <c r="G100">
        <v>4731</v>
      </c>
      <c r="H100" t="s">
        <v>45</v>
      </c>
    </row>
    <row r="101" spans="7:8">
      <c r="G101">
        <v>4863</v>
      </c>
      <c r="H101" t="s">
        <v>107</v>
      </c>
    </row>
    <row r="102" spans="7:8">
      <c r="G102">
        <v>4910</v>
      </c>
      <c r="H102" t="s">
        <v>98</v>
      </c>
    </row>
    <row r="103" spans="7:8">
      <c r="G103">
        <v>4928</v>
      </c>
      <c r="H103" t="s">
        <v>107</v>
      </c>
    </row>
    <row r="104" spans="7:8">
      <c r="G104">
        <v>5002</v>
      </c>
      <c r="H104" t="s">
        <v>18</v>
      </c>
    </row>
    <row r="105" spans="7:8">
      <c r="G105">
        <v>5100</v>
      </c>
      <c r="H105" t="s">
        <v>405</v>
      </c>
    </row>
    <row r="106" spans="7:8">
      <c r="G106">
        <v>5207</v>
      </c>
      <c r="H106" t="s">
        <v>942</v>
      </c>
    </row>
    <row r="107" spans="7:8">
      <c r="G107">
        <v>5339</v>
      </c>
      <c r="H107" t="s">
        <v>942</v>
      </c>
    </row>
    <row r="108" spans="7:8">
      <c r="G108">
        <v>5347</v>
      </c>
      <c r="H108" t="s">
        <v>107</v>
      </c>
    </row>
    <row r="109" spans="7:8">
      <c r="G109">
        <v>5363</v>
      </c>
      <c r="H109" t="s">
        <v>942</v>
      </c>
    </row>
    <row r="110" spans="7:8">
      <c r="G110">
        <v>5436</v>
      </c>
      <c r="H110" t="s">
        <v>107</v>
      </c>
    </row>
    <row r="111" spans="7:8">
      <c r="G111">
        <v>5444</v>
      </c>
      <c r="H111" t="s">
        <v>107</v>
      </c>
    </row>
    <row r="112" spans="7:8">
      <c r="G112">
        <v>5509</v>
      </c>
      <c r="H112" t="s">
        <v>107</v>
      </c>
    </row>
    <row r="113" spans="7:8">
      <c r="G113">
        <v>5622</v>
      </c>
      <c r="H113" t="s">
        <v>942</v>
      </c>
    </row>
    <row r="114" spans="7:8">
      <c r="G114">
        <v>5630</v>
      </c>
      <c r="H114" t="s">
        <v>104</v>
      </c>
    </row>
    <row r="115" spans="7:8">
      <c r="G115">
        <v>5665</v>
      </c>
      <c r="H115" t="s">
        <v>107</v>
      </c>
    </row>
    <row r="116" spans="7:8">
      <c r="G116">
        <v>5681</v>
      </c>
      <c r="H116" t="s">
        <v>107</v>
      </c>
    </row>
    <row r="117" spans="7:8">
      <c r="G117">
        <v>5703</v>
      </c>
      <c r="H117" t="s">
        <v>107</v>
      </c>
    </row>
    <row r="118" spans="7:8">
      <c r="G118">
        <v>5711</v>
      </c>
      <c r="H118" t="s">
        <v>140</v>
      </c>
    </row>
    <row r="119" spans="7:8">
      <c r="G119">
        <v>5789</v>
      </c>
      <c r="H119" t="s">
        <v>140</v>
      </c>
    </row>
    <row r="120" spans="7:8">
      <c r="G120">
        <v>5878</v>
      </c>
      <c r="H120" t="s">
        <v>107</v>
      </c>
    </row>
    <row r="121" spans="7:8">
      <c r="G121">
        <v>5924</v>
      </c>
      <c r="H121" t="s">
        <v>104</v>
      </c>
    </row>
    <row r="122" spans="7:8">
      <c r="G122">
        <v>5975</v>
      </c>
      <c r="H122" t="s">
        <v>104</v>
      </c>
    </row>
    <row r="123" spans="7:8">
      <c r="G123">
        <v>6033</v>
      </c>
      <c r="H123" t="s">
        <v>107</v>
      </c>
    </row>
    <row r="124" spans="7:8">
      <c r="G124">
        <v>6041</v>
      </c>
      <c r="H124" t="s">
        <v>104</v>
      </c>
    </row>
    <row r="125" spans="7:8">
      <c r="G125">
        <v>6050</v>
      </c>
      <c r="H125" t="s">
        <v>104</v>
      </c>
    </row>
    <row r="126" spans="7:8">
      <c r="G126">
        <v>6068</v>
      </c>
      <c r="H126" t="s">
        <v>107</v>
      </c>
    </row>
    <row r="127" spans="7:8">
      <c r="G127">
        <v>6084</v>
      </c>
      <c r="H127" t="s">
        <v>104</v>
      </c>
    </row>
    <row r="128" spans="7:8">
      <c r="G128">
        <v>6211</v>
      </c>
      <c r="H128" t="s">
        <v>942</v>
      </c>
    </row>
    <row r="129" spans="7:8">
      <c r="G129">
        <v>6254</v>
      </c>
      <c r="H129" t="s">
        <v>107</v>
      </c>
    </row>
    <row r="130" spans="7:8">
      <c r="G130">
        <v>6289</v>
      </c>
      <c r="H130" t="s">
        <v>942</v>
      </c>
    </row>
    <row r="131" spans="7:8">
      <c r="G131">
        <v>6300</v>
      </c>
      <c r="H131" t="s">
        <v>104</v>
      </c>
    </row>
    <row r="132" spans="7:8">
      <c r="G132">
        <v>6343</v>
      </c>
      <c r="H132" t="s">
        <v>107</v>
      </c>
    </row>
    <row r="133" spans="7:8">
      <c r="G133">
        <v>6440</v>
      </c>
      <c r="H133" t="s">
        <v>104</v>
      </c>
    </row>
    <row r="134" spans="7:8">
      <c r="G134">
        <v>6530</v>
      </c>
      <c r="H134" t="s">
        <v>107</v>
      </c>
    </row>
    <row r="135" spans="7:8">
      <c r="G135">
        <v>6580</v>
      </c>
      <c r="H135" t="s">
        <v>104</v>
      </c>
    </row>
    <row r="136" spans="7:8">
      <c r="G136">
        <v>6602</v>
      </c>
      <c r="H136" t="s">
        <v>107</v>
      </c>
    </row>
    <row r="137" spans="7:8">
      <c r="G137">
        <v>6653</v>
      </c>
      <c r="H137" t="s">
        <v>107</v>
      </c>
    </row>
    <row r="138" spans="7:8">
      <c r="G138">
        <v>6670</v>
      </c>
      <c r="H138" t="s">
        <v>942</v>
      </c>
    </row>
    <row r="139" spans="7:8">
      <c r="G139">
        <v>6823</v>
      </c>
      <c r="H139" t="s">
        <v>104</v>
      </c>
    </row>
    <row r="140" spans="7:8">
      <c r="G140">
        <v>6858</v>
      </c>
      <c r="H140" t="s">
        <v>107</v>
      </c>
    </row>
    <row r="141" spans="7:8">
      <c r="G141">
        <v>6866</v>
      </c>
      <c r="H141" t="s">
        <v>942</v>
      </c>
    </row>
    <row r="142" spans="7:8">
      <c r="G142">
        <v>6882</v>
      </c>
      <c r="H142" t="s">
        <v>45</v>
      </c>
    </row>
    <row r="143" spans="7:8">
      <c r="G143">
        <v>6939</v>
      </c>
      <c r="H143" t="s">
        <v>107</v>
      </c>
    </row>
    <row r="144" spans="7:8">
      <c r="G144">
        <v>6980</v>
      </c>
      <c r="H144" t="s">
        <v>104</v>
      </c>
    </row>
    <row r="145" spans="7:8">
      <c r="G145">
        <v>7013</v>
      </c>
      <c r="H145" t="s">
        <v>104</v>
      </c>
    </row>
    <row r="146" spans="7:8">
      <c r="G146">
        <v>7064</v>
      </c>
      <c r="H146" t="s">
        <v>107</v>
      </c>
    </row>
    <row r="147" spans="7:8">
      <c r="G147">
        <v>7080</v>
      </c>
      <c r="H147" t="s">
        <v>107</v>
      </c>
    </row>
    <row r="148" spans="7:8">
      <c r="G148">
        <v>7102</v>
      </c>
      <c r="H148" t="s">
        <v>107</v>
      </c>
    </row>
    <row r="149" spans="7:8">
      <c r="G149">
        <v>7161</v>
      </c>
      <c r="H149" t="s">
        <v>104</v>
      </c>
    </row>
    <row r="150" spans="7:8">
      <c r="G150">
        <v>7242</v>
      </c>
      <c r="H150" t="s">
        <v>107</v>
      </c>
    </row>
    <row r="151" spans="7:8">
      <c r="G151">
        <v>7285</v>
      </c>
      <c r="H151" t="s">
        <v>104</v>
      </c>
    </row>
    <row r="152" spans="7:8">
      <c r="G152">
        <v>7340</v>
      </c>
      <c r="H152" t="s">
        <v>140</v>
      </c>
    </row>
    <row r="153" spans="7:8">
      <c r="G153">
        <v>7439</v>
      </c>
      <c r="H153" t="s">
        <v>450</v>
      </c>
    </row>
    <row r="154" spans="7:8">
      <c r="G154">
        <v>7455</v>
      </c>
      <c r="H154" t="s">
        <v>107</v>
      </c>
    </row>
    <row r="155" spans="7:8">
      <c r="G155">
        <v>7498</v>
      </c>
      <c r="H155" t="s">
        <v>18</v>
      </c>
    </row>
    <row r="156" spans="7:8">
      <c r="G156">
        <v>7544</v>
      </c>
      <c r="H156" t="s">
        <v>107</v>
      </c>
    </row>
    <row r="157" spans="7:8">
      <c r="G157">
        <v>7579</v>
      </c>
      <c r="H157" t="s">
        <v>107</v>
      </c>
    </row>
    <row r="158" spans="7:8">
      <c r="G158">
        <v>7595</v>
      </c>
      <c r="H158" t="s">
        <v>140</v>
      </c>
    </row>
    <row r="159" spans="7:8">
      <c r="G159">
        <v>7633</v>
      </c>
      <c r="H159" t="s">
        <v>104</v>
      </c>
    </row>
    <row r="160" spans="7:8">
      <c r="G160">
        <v>7676</v>
      </c>
      <c r="H160" t="s">
        <v>104</v>
      </c>
    </row>
    <row r="161" spans="7:8">
      <c r="G161">
        <v>7684</v>
      </c>
      <c r="H161" t="s">
        <v>9</v>
      </c>
    </row>
    <row r="162" spans="7:8">
      <c r="G162">
        <v>7706</v>
      </c>
      <c r="H162" t="s">
        <v>942</v>
      </c>
    </row>
    <row r="163" spans="7:8">
      <c r="G163">
        <v>7803</v>
      </c>
      <c r="H163" t="s">
        <v>18</v>
      </c>
    </row>
    <row r="164" spans="7:8">
      <c r="G164">
        <v>7994</v>
      </c>
      <c r="H164" t="s">
        <v>104</v>
      </c>
    </row>
    <row r="165" spans="7:8">
      <c r="G165">
        <v>8010</v>
      </c>
      <c r="H165" t="s">
        <v>942</v>
      </c>
    </row>
    <row r="166" spans="7:8">
      <c r="G166">
        <v>8028</v>
      </c>
      <c r="H166" t="s">
        <v>140</v>
      </c>
    </row>
    <row r="167" spans="7:8">
      <c r="G167">
        <v>8036</v>
      </c>
      <c r="H167" t="s">
        <v>107</v>
      </c>
    </row>
    <row r="168" spans="7:8">
      <c r="G168">
        <v>8109</v>
      </c>
      <c r="H168" t="s">
        <v>942</v>
      </c>
    </row>
    <row r="169" spans="7:8">
      <c r="G169">
        <v>8125</v>
      </c>
      <c r="H169" t="s">
        <v>450</v>
      </c>
    </row>
    <row r="170" spans="7:8">
      <c r="G170">
        <v>8150</v>
      </c>
      <c r="H170" t="s">
        <v>942</v>
      </c>
    </row>
    <row r="171" spans="7:8">
      <c r="G171">
        <v>8265</v>
      </c>
      <c r="H171" t="s">
        <v>18</v>
      </c>
    </row>
    <row r="172" spans="7:8">
      <c r="G172">
        <v>8451</v>
      </c>
      <c r="H172" t="s">
        <v>104</v>
      </c>
    </row>
    <row r="173" spans="7:8">
      <c r="G173">
        <v>8478</v>
      </c>
      <c r="H173" t="s">
        <v>942</v>
      </c>
    </row>
    <row r="174" spans="7:8">
      <c r="G174">
        <v>8486</v>
      </c>
      <c r="H174" t="s">
        <v>942</v>
      </c>
    </row>
    <row r="175" spans="7:8">
      <c r="G175">
        <v>8630</v>
      </c>
      <c r="H175" t="s">
        <v>942</v>
      </c>
    </row>
    <row r="176" spans="7:8">
      <c r="G176">
        <v>8800</v>
      </c>
      <c r="H176" t="s">
        <v>942</v>
      </c>
    </row>
    <row r="177" spans="7:8">
      <c r="G177">
        <v>8877</v>
      </c>
      <c r="H177" t="s">
        <v>942</v>
      </c>
    </row>
    <row r="178" spans="7:8">
      <c r="G178">
        <v>9059</v>
      </c>
      <c r="H178" t="s">
        <v>104</v>
      </c>
    </row>
    <row r="179" spans="7:8">
      <c r="G179">
        <v>9067</v>
      </c>
      <c r="H179" t="s">
        <v>9</v>
      </c>
    </row>
    <row r="180" spans="7:8">
      <c r="G180">
        <v>9075</v>
      </c>
      <c r="H180" t="s">
        <v>942</v>
      </c>
    </row>
    <row r="181" spans="7:8">
      <c r="G181">
        <v>9148</v>
      </c>
      <c r="H181" t="s">
        <v>942</v>
      </c>
    </row>
    <row r="182" spans="7:8">
      <c r="G182">
        <v>9164</v>
      </c>
      <c r="H182" t="s">
        <v>9</v>
      </c>
    </row>
    <row r="183" spans="7:8">
      <c r="G183">
        <v>9172</v>
      </c>
      <c r="H183" t="s">
        <v>9</v>
      </c>
    </row>
    <row r="184" spans="7:8">
      <c r="G184">
        <v>9253</v>
      </c>
      <c r="H184" t="s">
        <v>9</v>
      </c>
    </row>
    <row r="185" spans="7:8">
      <c r="G185">
        <v>9296</v>
      </c>
      <c r="H185" t="s">
        <v>942</v>
      </c>
    </row>
    <row r="186" spans="7:8">
      <c r="G186">
        <v>9350</v>
      </c>
      <c r="H186" t="s">
        <v>942</v>
      </c>
    </row>
    <row r="187" spans="7:8">
      <c r="G187">
        <v>9377</v>
      </c>
      <c r="H187" t="s">
        <v>942</v>
      </c>
    </row>
    <row r="188" spans="7:8">
      <c r="G188">
        <v>9385</v>
      </c>
      <c r="H188" t="s">
        <v>107</v>
      </c>
    </row>
    <row r="189" spans="7:8">
      <c r="G189">
        <v>9563</v>
      </c>
      <c r="H189" t="s">
        <v>9</v>
      </c>
    </row>
    <row r="190" spans="7:8">
      <c r="G190">
        <v>9610</v>
      </c>
      <c r="H190" t="s">
        <v>942</v>
      </c>
    </row>
    <row r="191" spans="7:8">
      <c r="G191">
        <v>9628</v>
      </c>
      <c r="H191" t="s">
        <v>942</v>
      </c>
    </row>
    <row r="192" spans="7:8">
      <c r="G192">
        <v>9652</v>
      </c>
      <c r="H192" t="s">
        <v>104</v>
      </c>
    </row>
    <row r="193" spans="7:8">
      <c r="G193">
        <v>9660</v>
      </c>
      <c r="H193" t="s">
        <v>9</v>
      </c>
    </row>
    <row r="194" spans="7:8">
      <c r="G194">
        <v>9687</v>
      </c>
      <c r="H194" t="s">
        <v>942</v>
      </c>
    </row>
    <row r="195" spans="7:8">
      <c r="G195">
        <v>9695</v>
      </c>
      <c r="H195" t="s">
        <v>104</v>
      </c>
    </row>
    <row r="196" spans="7:8">
      <c r="G196">
        <v>9776</v>
      </c>
      <c r="H196" t="s">
        <v>9</v>
      </c>
    </row>
    <row r="197" spans="7:8">
      <c r="G197">
        <v>9814</v>
      </c>
      <c r="H197" t="s">
        <v>9</v>
      </c>
    </row>
    <row r="198" spans="7:8">
      <c r="G198">
        <v>9903</v>
      </c>
      <c r="H198" t="s">
        <v>18</v>
      </c>
    </row>
    <row r="199" spans="7:8">
      <c r="G199">
        <v>9989</v>
      </c>
      <c r="H199" t="s">
        <v>18</v>
      </c>
    </row>
    <row r="200" spans="7:8">
      <c r="G200">
        <v>10030</v>
      </c>
      <c r="H200" t="s">
        <v>424</v>
      </c>
    </row>
    <row r="201" spans="7:8">
      <c r="G201">
        <v>10138</v>
      </c>
      <c r="H201" t="s">
        <v>45</v>
      </c>
    </row>
    <row r="202" spans="7:8">
      <c r="G202">
        <v>10227</v>
      </c>
      <c r="H202" t="s">
        <v>82</v>
      </c>
    </row>
    <row r="203" spans="7:8">
      <c r="G203">
        <v>10316</v>
      </c>
      <c r="H203" t="s">
        <v>18</v>
      </c>
    </row>
    <row r="204" spans="7:8">
      <c r="G204">
        <v>10383</v>
      </c>
      <c r="H204" t="s">
        <v>942</v>
      </c>
    </row>
    <row r="205" spans="7:8">
      <c r="G205">
        <v>10413</v>
      </c>
      <c r="H205" t="s">
        <v>18</v>
      </c>
    </row>
    <row r="206" spans="7:8">
      <c r="G206">
        <v>10499</v>
      </c>
      <c r="H206" t="s">
        <v>45</v>
      </c>
    </row>
    <row r="207" spans="7:8">
      <c r="G207">
        <v>10502</v>
      </c>
      <c r="H207" t="s">
        <v>45</v>
      </c>
    </row>
    <row r="208" spans="7:8">
      <c r="G208">
        <v>10545</v>
      </c>
      <c r="H208" t="s">
        <v>20</v>
      </c>
    </row>
    <row r="209" spans="7:8">
      <c r="G209">
        <v>10553</v>
      </c>
      <c r="H209" t="s">
        <v>60</v>
      </c>
    </row>
    <row r="210" spans="7:8">
      <c r="G210">
        <v>10707</v>
      </c>
      <c r="H210" t="s">
        <v>20</v>
      </c>
    </row>
    <row r="211" spans="7:8">
      <c r="G211">
        <v>10715</v>
      </c>
      <c r="H211" t="s">
        <v>90</v>
      </c>
    </row>
    <row r="212" spans="7:8">
      <c r="G212">
        <v>10723</v>
      </c>
      <c r="H212" t="s">
        <v>20</v>
      </c>
    </row>
    <row r="213" spans="7:8">
      <c r="G213">
        <v>10774</v>
      </c>
      <c r="H213" t="s">
        <v>35</v>
      </c>
    </row>
    <row r="214" spans="7:8">
      <c r="G214">
        <v>10820</v>
      </c>
      <c r="H214" t="s">
        <v>45</v>
      </c>
    </row>
    <row r="215" spans="7:8">
      <c r="G215">
        <v>10839</v>
      </c>
      <c r="H215" t="s">
        <v>18</v>
      </c>
    </row>
    <row r="216" spans="7:8">
      <c r="G216">
        <v>10901</v>
      </c>
      <c r="H216" t="s">
        <v>35</v>
      </c>
    </row>
    <row r="217" spans="7:8">
      <c r="G217">
        <v>10979</v>
      </c>
      <c r="H217" t="s">
        <v>60</v>
      </c>
    </row>
    <row r="218" spans="7:8">
      <c r="G218">
        <v>11045</v>
      </c>
      <c r="H218" t="s">
        <v>45</v>
      </c>
    </row>
    <row r="219" spans="7:8">
      <c r="G219">
        <v>11142</v>
      </c>
      <c r="H219" t="s">
        <v>452</v>
      </c>
    </row>
    <row r="220" spans="7:8">
      <c r="G220">
        <v>11169</v>
      </c>
      <c r="H220" t="s">
        <v>472</v>
      </c>
    </row>
    <row r="221" spans="7:8">
      <c r="G221">
        <v>11177</v>
      </c>
      <c r="H221" t="s">
        <v>452</v>
      </c>
    </row>
    <row r="222" spans="7:8">
      <c r="G222">
        <v>11185</v>
      </c>
      <c r="H222" t="s">
        <v>452</v>
      </c>
    </row>
    <row r="223" spans="7:8">
      <c r="G223">
        <v>11282</v>
      </c>
      <c r="H223" t="s">
        <v>472</v>
      </c>
    </row>
    <row r="224" spans="7:8">
      <c r="G224">
        <v>11380</v>
      </c>
      <c r="H224" t="s">
        <v>20</v>
      </c>
    </row>
    <row r="225" spans="7:8">
      <c r="G225">
        <v>11614</v>
      </c>
      <c r="H225" t="s">
        <v>942</v>
      </c>
    </row>
    <row r="226" spans="7:8">
      <c r="G226">
        <v>11681</v>
      </c>
      <c r="H226" t="s">
        <v>450</v>
      </c>
    </row>
    <row r="227" spans="7:8">
      <c r="G227">
        <v>11703</v>
      </c>
      <c r="H227" t="s">
        <v>942</v>
      </c>
    </row>
    <row r="228" spans="7:8">
      <c r="G228">
        <v>11797</v>
      </c>
      <c r="H228" t="s">
        <v>104</v>
      </c>
    </row>
    <row r="229" spans="7:8">
      <c r="G229">
        <v>11827</v>
      </c>
      <c r="H229" t="s">
        <v>450</v>
      </c>
    </row>
    <row r="230" spans="7:8">
      <c r="G230">
        <v>11940</v>
      </c>
      <c r="H230" t="s">
        <v>942</v>
      </c>
    </row>
    <row r="231" spans="7:8">
      <c r="G231">
        <v>11983</v>
      </c>
      <c r="H231" t="s">
        <v>18</v>
      </c>
    </row>
    <row r="232" spans="7:8">
      <c r="G232">
        <v>12009</v>
      </c>
      <c r="H232" t="s">
        <v>9</v>
      </c>
    </row>
    <row r="233" spans="7:8">
      <c r="G233">
        <v>12084</v>
      </c>
      <c r="H233" t="s">
        <v>82</v>
      </c>
    </row>
    <row r="234" spans="7:8">
      <c r="G234">
        <v>12173</v>
      </c>
      <c r="H234" t="s">
        <v>450</v>
      </c>
    </row>
    <row r="235" spans="7:8">
      <c r="G235">
        <v>12203</v>
      </c>
      <c r="H235" t="s">
        <v>450</v>
      </c>
    </row>
    <row r="236" spans="7:8">
      <c r="G236">
        <v>12220</v>
      </c>
      <c r="H236" t="s">
        <v>942</v>
      </c>
    </row>
    <row r="237" spans="7:8">
      <c r="G237">
        <v>12246</v>
      </c>
      <c r="H237" t="s">
        <v>18</v>
      </c>
    </row>
    <row r="238" spans="7:8">
      <c r="G238">
        <v>12254</v>
      </c>
      <c r="H238" t="s">
        <v>18</v>
      </c>
    </row>
    <row r="239" spans="7:8">
      <c r="G239">
        <v>12289</v>
      </c>
      <c r="H239" t="s">
        <v>942</v>
      </c>
    </row>
    <row r="240" spans="7:8">
      <c r="G240">
        <v>12319</v>
      </c>
      <c r="H240" t="s">
        <v>942</v>
      </c>
    </row>
    <row r="241" spans="7:8">
      <c r="G241">
        <v>12327</v>
      </c>
      <c r="H241" t="s">
        <v>459</v>
      </c>
    </row>
    <row r="242" spans="7:8">
      <c r="G242">
        <v>12505</v>
      </c>
      <c r="H242" t="s">
        <v>9</v>
      </c>
    </row>
    <row r="243" spans="7:8">
      <c r="G243">
        <v>12564</v>
      </c>
      <c r="H243" t="s">
        <v>18</v>
      </c>
    </row>
    <row r="244" spans="7:8">
      <c r="G244">
        <v>12637</v>
      </c>
      <c r="H244" t="s">
        <v>9</v>
      </c>
    </row>
    <row r="245" spans="7:8">
      <c r="G245">
        <v>12670</v>
      </c>
      <c r="H245" t="s">
        <v>942</v>
      </c>
    </row>
    <row r="246" spans="7:8">
      <c r="G246">
        <v>12815</v>
      </c>
      <c r="H246" t="s">
        <v>12</v>
      </c>
    </row>
    <row r="247" spans="7:8">
      <c r="G247">
        <v>12840</v>
      </c>
      <c r="H247" t="s">
        <v>45</v>
      </c>
    </row>
    <row r="248" spans="7:8">
      <c r="G248">
        <v>12939</v>
      </c>
      <c r="H248" t="s">
        <v>9</v>
      </c>
    </row>
    <row r="249" spans="7:8">
      <c r="G249">
        <v>12947</v>
      </c>
      <c r="H249" t="s">
        <v>18</v>
      </c>
    </row>
    <row r="250" spans="7:8">
      <c r="G250">
        <v>13137</v>
      </c>
      <c r="H250" t="s">
        <v>18</v>
      </c>
    </row>
    <row r="251" spans="7:8">
      <c r="G251">
        <v>13234</v>
      </c>
      <c r="H251" t="s">
        <v>45</v>
      </c>
    </row>
    <row r="252" spans="7:8">
      <c r="G252">
        <v>13340</v>
      </c>
      <c r="H252" t="s">
        <v>942</v>
      </c>
    </row>
    <row r="253" spans="7:8">
      <c r="G253">
        <v>13382</v>
      </c>
      <c r="H253" t="s">
        <v>18</v>
      </c>
    </row>
    <row r="254" spans="7:8">
      <c r="G254">
        <v>13633</v>
      </c>
      <c r="H254" t="s">
        <v>18</v>
      </c>
    </row>
    <row r="255" spans="7:8">
      <c r="G255">
        <v>13641</v>
      </c>
      <c r="H255" t="s">
        <v>18</v>
      </c>
    </row>
    <row r="256" spans="7:8">
      <c r="G256">
        <v>13706</v>
      </c>
      <c r="H256" t="s">
        <v>20</v>
      </c>
    </row>
    <row r="257" spans="7:8">
      <c r="G257">
        <v>13773</v>
      </c>
      <c r="H257" t="s">
        <v>942</v>
      </c>
    </row>
    <row r="258" spans="7:8">
      <c r="G258">
        <v>13838</v>
      </c>
      <c r="H258" t="s">
        <v>18</v>
      </c>
    </row>
    <row r="259" spans="7:8">
      <c r="G259">
        <v>13854</v>
      </c>
      <c r="H259" t="s">
        <v>18</v>
      </c>
    </row>
    <row r="260" spans="7:8">
      <c r="G260">
        <v>13994</v>
      </c>
      <c r="H260" t="s">
        <v>18</v>
      </c>
    </row>
    <row r="261" spans="7:8">
      <c r="G261">
        <v>14052</v>
      </c>
      <c r="H261" t="s">
        <v>12</v>
      </c>
    </row>
    <row r="262" spans="7:8">
      <c r="G262">
        <v>14397</v>
      </c>
      <c r="H262" t="s">
        <v>18</v>
      </c>
    </row>
    <row r="263" spans="7:8">
      <c r="G263">
        <v>14419</v>
      </c>
      <c r="H263" t="s">
        <v>18</v>
      </c>
    </row>
    <row r="264" spans="7:8">
      <c r="G264">
        <v>14478</v>
      </c>
      <c r="H264" t="s">
        <v>12</v>
      </c>
    </row>
    <row r="265" spans="7:8">
      <c r="G265">
        <v>14532</v>
      </c>
      <c r="H265" t="s">
        <v>942</v>
      </c>
    </row>
    <row r="266" spans="7:8">
      <c r="G266">
        <v>14648</v>
      </c>
      <c r="H266" t="s">
        <v>942</v>
      </c>
    </row>
    <row r="267" spans="7:8">
      <c r="G267">
        <v>14753</v>
      </c>
      <c r="H267" t="s">
        <v>18</v>
      </c>
    </row>
    <row r="268" spans="7:8">
      <c r="G268">
        <v>14834</v>
      </c>
      <c r="H268" t="s">
        <v>12</v>
      </c>
    </row>
    <row r="269" spans="7:8">
      <c r="G269">
        <v>14850</v>
      </c>
      <c r="H269" t="s">
        <v>20</v>
      </c>
    </row>
    <row r="270" spans="7:8">
      <c r="G270">
        <v>14877</v>
      </c>
      <c r="H270" t="s">
        <v>18</v>
      </c>
    </row>
    <row r="271" spans="7:8">
      <c r="G271">
        <v>15091</v>
      </c>
      <c r="H271" t="s">
        <v>20</v>
      </c>
    </row>
    <row r="272" spans="7:8">
      <c r="G272">
        <v>15180</v>
      </c>
      <c r="H272" t="s">
        <v>18</v>
      </c>
    </row>
    <row r="273" spans="7:8">
      <c r="G273">
        <v>15440</v>
      </c>
      <c r="H273" t="s">
        <v>20</v>
      </c>
    </row>
    <row r="274" spans="7:8">
      <c r="G274">
        <v>15482</v>
      </c>
      <c r="H274" t="s">
        <v>18</v>
      </c>
    </row>
    <row r="275" spans="7:8">
      <c r="G275">
        <v>15490</v>
      </c>
      <c r="H275" t="s">
        <v>18</v>
      </c>
    </row>
    <row r="276" spans="7:8">
      <c r="G276">
        <v>15601</v>
      </c>
      <c r="H276" t="s">
        <v>18</v>
      </c>
    </row>
    <row r="277" spans="7:8">
      <c r="G277">
        <v>15610</v>
      </c>
      <c r="H277" t="s">
        <v>20</v>
      </c>
    </row>
    <row r="278" spans="7:8">
      <c r="G278">
        <v>15709</v>
      </c>
      <c r="H278" t="s">
        <v>942</v>
      </c>
    </row>
    <row r="279" spans="7:8">
      <c r="G279">
        <v>15776</v>
      </c>
      <c r="H279" t="s">
        <v>18</v>
      </c>
    </row>
    <row r="280" spans="7:8">
      <c r="G280">
        <v>15920</v>
      </c>
      <c r="H280" t="s">
        <v>12</v>
      </c>
    </row>
    <row r="281" spans="7:8">
      <c r="G281">
        <v>16063</v>
      </c>
      <c r="H281" t="s">
        <v>18</v>
      </c>
    </row>
    <row r="282" spans="7:8">
      <c r="G282">
        <v>16110</v>
      </c>
      <c r="H282" t="s">
        <v>18</v>
      </c>
    </row>
    <row r="283" spans="7:8">
      <c r="G283">
        <v>16195</v>
      </c>
      <c r="H283" t="s">
        <v>18</v>
      </c>
    </row>
    <row r="284" spans="7:8">
      <c r="G284">
        <v>16250</v>
      </c>
      <c r="H284" t="s">
        <v>942</v>
      </c>
    </row>
    <row r="285" spans="7:8">
      <c r="G285">
        <v>16365</v>
      </c>
      <c r="H285" t="s">
        <v>18</v>
      </c>
    </row>
    <row r="286" spans="7:8">
      <c r="G286">
        <v>16462</v>
      </c>
      <c r="H286" t="s">
        <v>18</v>
      </c>
    </row>
    <row r="287" spans="7:8">
      <c r="G287">
        <v>16560</v>
      </c>
      <c r="H287" t="s">
        <v>12</v>
      </c>
    </row>
    <row r="288" spans="7:8">
      <c r="G288">
        <v>16829</v>
      </c>
      <c r="H288" t="s">
        <v>18</v>
      </c>
    </row>
    <row r="289" spans="7:8">
      <c r="G289">
        <v>16934</v>
      </c>
      <c r="H289" t="s">
        <v>9</v>
      </c>
    </row>
    <row r="290" spans="7:8">
      <c r="G290">
        <v>16942</v>
      </c>
      <c r="H290" t="s">
        <v>18</v>
      </c>
    </row>
    <row r="291" spans="7:8">
      <c r="G291">
        <v>17019</v>
      </c>
      <c r="H291" t="s">
        <v>18</v>
      </c>
    </row>
    <row r="292" spans="7:8">
      <c r="G292">
        <v>17078</v>
      </c>
      <c r="H292" t="s">
        <v>942</v>
      </c>
    </row>
    <row r="293" spans="7:8">
      <c r="G293">
        <v>17094</v>
      </c>
      <c r="H293" t="s">
        <v>45</v>
      </c>
    </row>
    <row r="294" spans="7:8">
      <c r="G294">
        <v>17108</v>
      </c>
      <c r="H294" t="s">
        <v>45</v>
      </c>
    </row>
    <row r="295" spans="7:8">
      <c r="G295">
        <v>17167</v>
      </c>
      <c r="H295" t="s">
        <v>18</v>
      </c>
    </row>
    <row r="296" spans="7:8">
      <c r="G296">
        <v>17248</v>
      </c>
      <c r="H296" t="s">
        <v>942</v>
      </c>
    </row>
    <row r="297" spans="7:8">
      <c r="G297">
        <v>17345</v>
      </c>
      <c r="H297" t="s">
        <v>82</v>
      </c>
    </row>
    <row r="298" spans="7:8">
      <c r="G298">
        <v>17370</v>
      </c>
      <c r="H298" t="s">
        <v>45</v>
      </c>
    </row>
    <row r="299" spans="7:8">
      <c r="G299">
        <v>17469</v>
      </c>
      <c r="H299" t="s">
        <v>18</v>
      </c>
    </row>
    <row r="300" spans="7:8">
      <c r="G300">
        <v>17515</v>
      </c>
      <c r="H300" t="s">
        <v>12</v>
      </c>
    </row>
    <row r="301" spans="7:8">
      <c r="G301">
        <v>17540</v>
      </c>
      <c r="H301" t="s">
        <v>18</v>
      </c>
    </row>
    <row r="302" spans="7:8">
      <c r="G302">
        <v>17574</v>
      </c>
      <c r="H302" t="s">
        <v>18</v>
      </c>
    </row>
    <row r="303" spans="7:8">
      <c r="G303">
        <v>17604</v>
      </c>
      <c r="H303" t="s">
        <v>9</v>
      </c>
    </row>
    <row r="304" spans="7:8">
      <c r="G304">
        <v>17612</v>
      </c>
      <c r="H304" t="s">
        <v>18</v>
      </c>
    </row>
    <row r="305" spans="7:8">
      <c r="G305">
        <v>17620</v>
      </c>
      <c r="H305" t="s">
        <v>45</v>
      </c>
    </row>
    <row r="306" spans="7:8">
      <c r="G306">
        <v>17647</v>
      </c>
      <c r="H306" t="s">
        <v>942</v>
      </c>
    </row>
    <row r="307" spans="7:8">
      <c r="G307">
        <v>17744</v>
      </c>
      <c r="H307" t="s">
        <v>45</v>
      </c>
    </row>
    <row r="308" spans="7:8">
      <c r="G308">
        <v>17795</v>
      </c>
      <c r="H308" t="s">
        <v>12</v>
      </c>
    </row>
    <row r="309" spans="7:8">
      <c r="G309">
        <v>17809</v>
      </c>
      <c r="H309" t="s">
        <v>45</v>
      </c>
    </row>
    <row r="310" spans="7:8">
      <c r="G310">
        <v>18074</v>
      </c>
      <c r="H310" t="s">
        <v>18</v>
      </c>
    </row>
    <row r="311" spans="7:8">
      <c r="G311">
        <v>18473</v>
      </c>
      <c r="H311" t="s">
        <v>18</v>
      </c>
    </row>
    <row r="312" spans="7:8">
      <c r="G312">
        <v>18511</v>
      </c>
      <c r="H312" t="s">
        <v>942</v>
      </c>
    </row>
    <row r="313" spans="7:8">
      <c r="G313">
        <v>18660</v>
      </c>
      <c r="H313" t="s">
        <v>942</v>
      </c>
    </row>
    <row r="314" spans="7:8">
      <c r="G314">
        <v>18686</v>
      </c>
      <c r="H314" t="s">
        <v>12</v>
      </c>
    </row>
    <row r="315" spans="7:8">
      <c r="G315">
        <v>18716</v>
      </c>
      <c r="H315" t="s">
        <v>18</v>
      </c>
    </row>
    <row r="316" spans="7:8">
      <c r="G316">
        <v>18805</v>
      </c>
      <c r="H316" t="s">
        <v>18</v>
      </c>
    </row>
    <row r="317" spans="7:8">
      <c r="G317">
        <v>18813</v>
      </c>
      <c r="H317" t="s">
        <v>942</v>
      </c>
    </row>
    <row r="318" spans="7:8">
      <c r="G318">
        <v>18961</v>
      </c>
      <c r="H318" t="s">
        <v>18</v>
      </c>
    </row>
    <row r="319" spans="7:8">
      <c r="G319">
        <v>18996</v>
      </c>
      <c r="H319" t="s">
        <v>18</v>
      </c>
    </row>
    <row r="320" spans="7:8">
      <c r="G320">
        <v>19020</v>
      </c>
      <c r="H320" t="s">
        <v>20</v>
      </c>
    </row>
    <row r="321" spans="7:8">
      <c r="G321">
        <v>19046</v>
      </c>
      <c r="H321" t="s">
        <v>18</v>
      </c>
    </row>
    <row r="322" spans="7:8">
      <c r="G322">
        <v>19100</v>
      </c>
      <c r="H322" t="s">
        <v>18</v>
      </c>
    </row>
    <row r="323" spans="7:8">
      <c r="G323">
        <v>19240</v>
      </c>
      <c r="H323" t="s">
        <v>18</v>
      </c>
    </row>
    <row r="324" spans="7:8">
      <c r="G324">
        <v>19445</v>
      </c>
      <c r="H324" t="s">
        <v>12</v>
      </c>
    </row>
    <row r="325" spans="7:8">
      <c r="G325">
        <v>19488</v>
      </c>
      <c r="H325" t="s">
        <v>18</v>
      </c>
    </row>
    <row r="326" spans="7:8">
      <c r="G326">
        <v>19569</v>
      </c>
      <c r="H326" t="s">
        <v>525</v>
      </c>
    </row>
    <row r="327" spans="7:8">
      <c r="G327">
        <v>19577</v>
      </c>
      <c r="H327" t="s">
        <v>45</v>
      </c>
    </row>
    <row r="328" spans="7:8">
      <c r="G328">
        <v>19666</v>
      </c>
      <c r="H328" t="s">
        <v>942</v>
      </c>
    </row>
    <row r="329" spans="7:8">
      <c r="G329">
        <v>19704</v>
      </c>
      <c r="H329" t="s">
        <v>942</v>
      </c>
    </row>
    <row r="330" spans="7:8">
      <c r="G330">
        <v>19895</v>
      </c>
      <c r="H330" t="s">
        <v>12</v>
      </c>
    </row>
    <row r="331" spans="7:8">
      <c r="G331">
        <v>20125</v>
      </c>
      <c r="H331" t="s">
        <v>18</v>
      </c>
    </row>
    <row r="332" spans="7:8">
      <c r="G332">
        <v>20176</v>
      </c>
      <c r="H332" t="s">
        <v>18</v>
      </c>
    </row>
    <row r="333" spans="7:8">
      <c r="G333">
        <v>20290</v>
      </c>
      <c r="H333" t="s">
        <v>18</v>
      </c>
    </row>
    <row r="334" spans="7:8">
      <c r="G334">
        <v>20656</v>
      </c>
      <c r="H334" t="s">
        <v>18</v>
      </c>
    </row>
    <row r="335" spans="7:8">
      <c r="G335">
        <v>20710</v>
      </c>
      <c r="H335" t="s">
        <v>18</v>
      </c>
    </row>
    <row r="336" spans="7:8">
      <c r="G336">
        <v>20729</v>
      </c>
      <c r="H336" t="s">
        <v>942</v>
      </c>
    </row>
    <row r="337" spans="7:8">
      <c r="G337">
        <v>20753</v>
      </c>
      <c r="H337" t="s">
        <v>12</v>
      </c>
    </row>
    <row r="338" spans="7:8">
      <c r="G338">
        <v>20818</v>
      </c>
      <c r="H338" t="s">
        <v>12</v>
      </c>
    </row>
    <row r="339" spans="7:8">
      <c r="G339">
        <v>20869</v>
      </c>
      <c r="H339" t="s">
        <v>12</v>
      </c>
    </row>
    <row r="340" spans="7:8">
      <c r="G340">
        <v>20893</v>
      </c>
      <c r="H340" t="s">
        <v>785</v>
      </c>
    </row>
    <row r="341" spans="7:8">
      <c r="G341">
        <v>20958</v>
      </c>
      <c r="H341" t="s">
        <v>45</v>
      </c>
    </row>
    <row r="342" spans="7:8">
      <c r="G342">
        <v>21156</v>
      </c>
      <c r="H342" t="s">
        <v>45</v>
      </c>
    </row>
    <row r="343" spans="7:8">
      <c r="G343">
        <v>21210</v>
      </c>
      <c r="H343" t="s">
        <v>45</v>
      </c>
    </row>
    <row r="344" spans="7:8">
      <c r="G344">
        <v>21229</v>
      </c>
      <c r="H344" t="s">
        <v>45</v>
      </c>
    </row>
    <row r="345" spans="7:8">
      <c r="G345">
        <v>21245</v>
      </c>
      <c r="H345" t="s">
        <v>45</v>
      </c>
    </row>
    <row r="346" spans="7:8">
      <c r="G346">
        <v>21580</v>
      </c>
      <c r="H346" t="s">
        <v>944</v>
      </c>
    </row>
    <row r="347" spans="7:8">
      <c r="G347">
        <v>21660</v>
      </c>
      <c r="H347" t="s">
        <v>942</v>
      </c>
    </row>
    <row r="348" spans="7:8">
      <c r="G348">
        <v>21679</v>
      </c>
      <c r="H348" t="s">
        <v>942</v>
      </c>
    </row>
    <row r="349" spans="7:8">
      <c r="G349">
        <v>21709</v>
      </c>
      <c r="H349" t="s">
        <v>942</v>
      </c>
    </row>
    <row r="350" spans="7:8">
      <c r="G350">
        <v>21741</v>
      </c>
      <c r="H350" t="s">
        <v>942</v>
      </c>
    </row>
    <row r="351" spans="7:8">
      <c r="G351">
        <v>21873</v>
      </c>
      <c r="H351" t="s">
        <v>942</v>
      </c>
    </row>
    <row r="352" spans="7:8">
      <c r="G352">
        <v>21903</v>
      </c>
      <c r="H352" t="s">
        <v>942</v>
      </c>
    </row>
    <row r="353" spans="7:8">
      <c r="G353">
        <v>21954</v>
      </c>
      <c r="H353" t="s">
        <v>942</v>
      </c>
    </row>
    <row r="354" spans="7:8">
      <c r="G354">
        <v>22071</v>
      </c>
      <c r="H354" t="s">
        <v>944</v>
      </c>
    </row>
    <row r="355" spans="7:8">
      <c r="G355">
        <v>22101</v>
      </c>
      <c r="H355" t="s">
        <v>944</v>
      </c>
    </row>
    <row r="356" spans="7:8">
      <c r="G356">
        <v>22268</v>
      </c>
      <c r="H356" t="s">
        <v>944</v>
      </c>
    </row>
    <row r="357" spans="7:8">
      <c r="G357">
        <v>22438</v>
      </c>
      <c r="H357" t="s">
        <v>944</v>
      </c>
    </row>
    <row r="358" spans="7:8">
      <c r="G358">
        <v>22616</v>
      </c>
      <c r="H358" t="s">
        <v>944</v>
      </c>
    </row>
    <row r="359" spans="7:8">
      <c r="G359">
        <v>22691</v>
      </c>
      <c r="H359" t="s">
        <v>944</v>
      </c>
    </row>
    <row r="360" spans="7:8">
      <c r="G360">
        <v>22799</v>
      </c>
      <c r="H360" t="s">
        <v>944</v>
      </c>
    </row>
    <row r="361" spans="7:8">
      <c r="G361">
        <v>22829</v>
      </c>
      <c r="H361" t="s">
        <v>944</v>
      </c>
    </row>
    <row r="362" spans="7:8">
      <c r="G362">
        <v>22870</v>
      </c>
      <c r="H362" t="s">
        <v>944</v>
      </c>
    </row>
    <row r="363" spans="7:8">
      <c r="G363">
        <v>22896</v>
      </c>
      <c r="H363" t="s">
        <v>944</v>
      </c>
    </row>
    <row r="364" spans="7:8">
      <c r="G364">
        <v>22900</v>
      </c>
      <c r="H364" t="s">
        <v>944</v>
      </c>
    </row>
    <row r="365" spans="7:8">
      <c r="G365">
        <v>22969</v>
      </c>
      <c r="H365" t="s">
        <v>944</v>
      </c>
    </row>
    <row r="366" spans="7:8">
      <c r="G366">
        <v>23035</v>
      </c>
      <c r="H366" t="s">
        <v>942</v>
      </c>
    </row>
    <row r="367" spans="7:8">
      <c r="G367">
        <v>23051</v>
      </c>
      <c r="H367" t="s">
        <v>942</v>
      </c>
    </row>
    <row r="368" spans="7:8">
      <c r="G368">
        <v>23221</v>
      </c>
      <c r="H368" t="s">
        <v>942</v>
      </c>
    </row>
    <row r="369" spans="7:8">
      <c r="G369">
        <v>23310</v>
      </c>
      <c r="H369" t="s">
        <v>942</v>
      </c>
    </row>
    <row r="370" spans="7:8">
      <c r="G370">
        <v>23400</v>
      </c>
      <c r="H370" t="s">
        <v>942</v>
      </c>
    </row>
    <row r="371" spans="7:8">
      <c r="G371">
        <v>23442</v>
      </c>
      <c r="H371" t="s">
        <v>942</v>
      </c>
    </row>
    <row r="372" spans="7:8">
      <c r="G372">
        <v>23531</v>
      </c>
      <c r="H372" t="s">
        <v>942</v>
      </c>
    </row>
    <row r="373" spans="7:8">
      <c r="G373">
        <v>23574</v>
      </c>
      <c r="H373" t="s">
        <v>942</v>
      </c>
    </row>
    <row r="374" spans="7:8">
      <c r="G374">
        <v>23612</v>
      </c>
      <c r="H374" t="s">
        <v>942</v>
      </c>
    </row>
    <row r="375" spans="7:8">
      <c r="G375">
        <v>23647</v>
      </c>
      <c r="H375" t="s">
        <v>942</v>
      </c>
    </row>
    <row r="376" spans="7:8">
      <c r="G376">
        <v>23655</v>
      </c>
      <c r="H376" t="s">
        <v>942</v>
      </c>
    </row>
    <row r="377" spans="7:8">
      <c r="G377">
        <v>23736</v>
      </c>
      <c r="H377" t="s">
        <v>942</v>
      </c>
    </row>
    <row r="378" spans="7:8">
      <c r="G378">
        <v>24082</v>
      </c>
      <c r="H378" t="s">
        <v>942</v>
      </c>
    </row>
    <row r="379" spans="7:8">
      <c r="G379">
        <v>24090</v>
      </c>
      <c r="H379" t="s">
        <v>942</v>
      </c>
    </row>
    <row r="380" spans="7:8">
      <c r="G380">
        <v>24236</v>
      </c>
      <c r="H380" t="s">
        <v>942</v>
      </c>
    </row>
    <row r="381" spans="7:8">
      <c r="G381">
        <v>24287</v>
      </c>
      <c r="H381" t="s">
        <v>942</v>
      </c>
    </row>
    <row r="382" spans="7:8">
      <c r="G382">
        <v>24490</v>
      </c>
      <c r="H382" t="s">
        <v>942</v>
      </c>
    </row>
    <row r="383" spans="7:8">
      <c r="G383">
        <v>24589</v>
      </c>
      <c r="H383" t="s">
        <v>942</v>
      </c>
    </row>
    <row r="384" spans="7:8">
      <c r="G384">
        <v>24597</v>
      </c>
      <c r="H384" t="s">
        <v>942</v>
      </c>
    </row>
    <row r="385" spans="7:8">
      <c r="G385">
        <v>24678</v>
      </c>
      <c r="H385" t="s">
        <v>942</v>
      </c>
    </row>
    <row r="386" spans="7:8">
      <c r="G386">
        <v>24708</v>
      </c>
      <c r="H386" t="s">
        <v>18</v>
      </c>
    </row>
    <row r="387" spans="7:8">
      <c r="G387">
        <v>24767</v>
      </c>
      <c r="H387" t="s">
        <v>18</v>
      </c>
    </row>
    <row r="388" spans="7:8">
      <c r="G388">
        <v>24791</v>
      </c>
      <c r="H388" t="s">
        <v>45</v>
      </c>
    </row>
    <row r="389" spans="7:8">
      <c r="G389">
        <v>24856</v>
      </c>
      <c r="H389" t="s">
        <v>104</v>
      </c>
    </row>
    <row r="390" spans="7:8">
      <c r="G390">
        <v>24880</v>
      </c>
      <c r="H390" t="s">
        <v>12</v>
      </c>
    </row>
    <row r="391" spans="7:8">
      <c r="G391">
        <v>25097</v>
      </c>
      <c r="H391" t="s">
        <v>9</v>
      </c>
    </row>
    <row r="392" spans="7:8">
      <c r="G392">
        <v>25127</v>
      </c>
      <c r="H392" t="s">
        <v>107</v>
      </c>
    </row>
    <row r="393" spans="7:8">
      <c r="G393">
        <v>25224</v>
      </c>
      <c r="H393" t="s">
        <v>45</v>
      </c>
    </row>
    <row r="394" spans="7:8">
      <c r="G394">
        <v>25348</v>
      </c>
      <c r="H394" t="s">
        <v>18</v>
      </c>
    </row>
    <row r="395" spans="7:8">
      <c r="G395">
        <v>25399</v>
      </c>
      <c r="H395" t="s">
        <v>942</v>
      </c>
    </row>
    <row r="396" spans="7:8">
      <c r="G396">
        <v>25453</v>
      </c>
      <c r="H396" t="s">
        <v>45</v>
      </c>
    </row>
    <row r="397" spans="7:8">
      <c r="G397">
        <v>25569</v>
      </c>
      <c r="H397" t="s">
        <v>45</v>
      </c>
    </row>
    <row r="398" spans="7:8">
      <c r="G398">
        <v>25585</v>
      </c>
      <c r="H398" t="s">
        <v>18</v>
      </c>
    </row>
    <row r="399" spans="7:8">
      <c r="G399">
        <v>25593</v>
      </c>
      <c r="H399" t="s">
        <v>18</v>
      </c>
    </row>
    <row r="400" spans="7:8">
      <c r="G400">
        <v>25682</v>
      </c>
      <c r="H400" t="s">
        <v>45</v>
      </c>
    </row>
    <row r="401" spans="7:8">
      <c r="G401">
        <v>25704</v>
      </c>
      <c r="H401" t="s">
        <v>450</v>
      </c>
    </row>
    <row r="402" spans="7:8">
      <c r="G402">
        <v>25712</v>
      </c>
      <c r="H402" t="s">
        <v>45</v>
      </c>
    </row>
    <row r="403" spans="7:8">
      <c r="G403">
        <v>25860</v>
      </c>
      <c r="H403" t="s">
        <v>45</v>
      </c>
    </row>
    <row r="404" spans="7:8">
      <c r="G404">
        <v>25925</v>
      </c>
      <c r="H404" t="s">
        <v>18</v>
      </c>
    </row>
    <row r="405" spans="7:8">
      <c r="G405">
        <v>25968</v>
      </c>
      <c r="H405" t="s">
        <v>18</v>
      </c>
    </row>
    <row r="406" spans="7:8">
      <c r="G406">
        <v>26069</v>
      </c>
      <c r="H406" t="s">
        <v>942</v>
      </c>
    </row>
    <row r="407" spans="7:8">
      <c r="G407">
        <v>26093</v>
      </c>
      <c r="H407" t="s">
        <v>944</v>
      </c>
    </row>
    <row r="408" spans="7:8">
      <c r="G408">
        <v>26166</v>
      </c>
      <c r="H408" t="s">
        <v>107</v>
      </c>
    </row>
    <row r="409" spans="7:8">
      <c r="G409">
        <v>26263</v>
      </c>
      <c r="H409" t="s">
        <v>942</v>
      </c>
    </row>
    <row r="410" spans="7:8">
      <c r="G410">
        <v>26298</v>
      </c>
      <c r="H410" t="s">
        <v>942</v>
      </c>
    </row>
    <row r="411" spans="7:8">
      <c r="G411">
        <v>26301</v>
      </c>
      <c r="H411" t="s">
        <v>296</v>
      </c>
    </row>
    <row r="412" spans="7:8">
      <c r="G412">
        <v>26310</v>
      </c>
      <c r="H412" t="s">
        <v>107</v>
      </c>
    </row>
    <row r="413" spans="7:8">
      <c r="G413">
        <v>26492</v>
      </c>
      <c r="H413" t="s">
        <v>107</v>
      </c>
    </row>
    <row r="414" spans="7:8">
      <c r="G414">
        <v>26506</v>
      </c>
      <c r="H414" t="s">
        <v>942</v>
      </c>
    </row>
    <row r="415" spans="7:8">
      <c r="G415">
        <v>26565</v>
      </c>
      <c r="H415" t="s">
        <v>18</v>
      </c>
    </row>
    <row r="416" spans="7:8">
      <c r="G416">
        <v>26603</v>
      </c>
      <c r="H416" t="s">
        <v>107</v>
      </c>
    </row>
    <row r="417" spans="7:8">
      <c r="G417">
        <v>26727</v>
      </c>
      <c r="H417" t="s">
        <v>107</v>
      </c>
    </row>
    <row r="418" spans="7:8">
      <c r="G418">
        <v>26808</v>
      </c>
      <c r="H418" t="s">
        <v>942</v>
      </c>
    </row>
    <row r="419" spans="7:8">
      <c r="G419">
        <v>26883</v>
      </c>
      <c r="H419" t="s">
        <v>35</v>
      </c>
    </row>
    <row r="420" spans="7:8">
      <c r="G420">
        <v>26891</v>
      </c>
      <c r="H420" t="s">
        <v>60</v>
      </c>
    </row>
    <row r="421" spans="7:8">
      <c r="G421">
        <v>26905</v>
      </c>
      <c r="H421" t="s">
        <v>140</v>
      </c>
    </row>
    <row r="422" spans="7:8">
      <c r="G422">
        <v>26948</v>
      </c>
      <c r="H422" t="s">
        <v>472</v>
      </c>
    </row>
    <row r="423" spans="7:8">
      <c r="G423">
        <v>26972</v>
      </c>
      <c r="H423" t="s">
        <v>942</v>
      </c>
    </row>
    <row r="424" spans="7:8">
      <c r="G424">
        <v>27006</v>
      </c>
      <c r="H424" t="s">
        <v>107</v>
      </c>
    </row>
    <row r="425" spans="7:8">
      <c r="G425">
        <v>27014</v>
      </c>
      <c r="H425" t="s">
        <v>944</v>
      </c>
    </row>
    <row r="426" spans="7:8">
      <c r="G426">
        <v>27090</v>
      </c>
      <c r="H426" t="s">
        <v>82</v>
      </c>
    </row>
    <row r="427" spans="7:8">
      <c r="G427">
        <v>27103</v>
      </c>
      <c r="H427" t="s">
        <v>942</v>
      </c>
    </row>
    <row r="428" spans="7:8">
      <c r="G428">
        <v>27200</v>
      </c>
      <c r="H428" t="s">
        <v>9</v>
      </c>
    </row>
    <row r="429" spans="7:8">
      <c r="G429">
        <v>27219</v>
      </c>
      <c r="H429" t="s">
        <v>104</v>
      </c>
    </row>
    <row r="430" spans="7:8">
      <c r="G430">
        <v>27243</v>
      </c>
      <c r="H430" t="s">
        <v>104</v>
      </c>
    </row>
    <row r="431" spans="7:8">
      <c r="G431">
        <v>27332</v>
      </c>
      <c r="H431" t="s">
        <v>104</v>
      </c>
    </row>
    <row r="432" spans="7:8">
      <c r="G432">
        <v>27464</v>
      </c>
      <c r="H432" t="s">
        <v>942</v>
      </c>
    </row>
    <row r="433" spans="7:8">
      <c r="G433">
        <v>27545</v>
      </c>
      <c r="H433" t="s">
        <v>942</v>
      </c>
    </row>
    <row r="434" spans="7:8">
      <c r="G434">
        <v>27561</v>
      </c>
      <c r="H434" t="s">
        <v>104</v>
      </c>
    </row>
    <row r="435" spans="7:8">
      <c r="G435">
        <v>27596</v>
      </c>
      <c r="H435" t="s">
        <v>107</v>
      </c>
    </row>
    <row r="436" spans="7:8">
      <c r="G436">
        <v>27600</v>
      </c>
      <c r="H436" t="s">
        <v>450</v>
      </c>
    </row>
    <row r="437" spans="7:8">
      <c r="G437">
        <v>27758</v>
      </c>
      <c r="H437" t="s">
        <v>472</v>
      </c>
    </row>
    <row r="438" spans="7:8">
      <c r="G438">
        <v>27880</v>
      </c>
      <c r="H438" t="s">
        <v>18</v>
      </c>
    </row>
    <row r="439" spans="7:8">
      <c r="G439">
        <v>27995</v>
      </c>
      <c r="H439" t="s">
        <v>45</v>
      </c>
    </row>
    <row r="440" spans="7:8">
      <c r="G440">
        <v>28045</v>
      </c>
      <c r="H440" t="s">
        <v>18</v>
      </c>
    </row>
    <row r="441" spans="7:8">
      <c r="G441">
        <v>28061</v>
      </c>
      <c r="H441" t="s">
        <v>472</v>
      </c>
    </row>
    <row r="442" spans="7:8">
      <c r="G442">
        <v>28126</v>
      </c>
      <c r="H442" t="s">
        <v>942</v>
      </c>
    </row>
    <row r="443" spans="7:8">
      <c r="G443">
        <v>28134</v>
      </c>
      <c r="H443" t="s">
        <v>9</v>
      </c>
    </row>
    <row r="444" spans="7:8">
      <c r="G444">
        <v>28142</v>
      </c>
      <c r="H444" t="s">
        <v>12</v>
      </c>
    </row>
    <row r="445" spans="7:8">
      <c r="G445">
        <v>28266</v>
      </c>
      <c r="H445" t="s">
        <v>82</v>
      </c>
    </row>
    <row r="446" spans="7:8">
      <c r="G446">
        <v>28363</v>
      </c>
      <c r="H446" t="s">
        <v>18</v>
      </c>
    </row>
    <row r="447" spans="7:8">
      <c r="G447">
        <v>28371</v>
      </c>
      <c r="H447" t="s">
        <v>18</v>
      </c>
    </row>
    <row r="448" spans="7:8">
      <c r="G448">
        <v>28380</v>
      </c>
      <c r="H448" t="s">
        <v>18</v>
      </c>
    </row>
    <row r="449" spans="7:8">
      <c r="G449">
        <v>28410</v>
      </c>
      <c r="H449" t="s">
        <v>18</v>
      </c>
    </row>
    <row r="450" spans="7:8">
      <c r="G450">
        <v>28541</v>
      </c>
      <c r="H450" t="s">
        <v>405</v>
      </c>
    </row>
    <row r="451" spans="7:8">
      <c r="G451">
        <v>28703</v>
      </c>
      <c r="H451" t="s">
        <v>45</v>
      </c>
    </row>
    <row r="452" spans="7:8">
      <c r="G452">
        <v>28886</v>
      </c>
      <c r="H452" t="s">
        <v>18</v>
      </c>
    </row>
    <row r="453" spans="7:8">
      <c r="G453">
        <v>28959</v>
      </c>
      <c r="H453" t="s">
        <v>18</v>
      </c>
    </row>
    <row r="454" spans="7:8">
      <c r="G454">
        <v>29068</v>
      </c>
      <c r="H454" t="s">
        <v>944</v>
      </c>
    </row>
    <row r="455" spans="7:8">
      <c r="G455">
        <v>29076</v>
      </c>
      <c r="H455" t="s">
        <v>944</v>
      </c>
    </row>
    <row r="456" spans="7:8">
      <c r="G456">
        <v>29130</v>
      </c>
      <c r="H456" t="s">
        <v>45</v>
      </c>
    </row>
    <row r="457" spans="7:8">
      <c r="G457">
        <v>29173</v>
      </c>
      <c r="H457" t="s">
        <v>60</v>
      </c>
    </row>
    <row r="458" spans="7:8">
      <c r="G458">
        <v>29238</v>
      </c>
      <c r="H458" t="s">
        <v>472</v>
      </c>
    </row>
    <row r="459" spans="7:8">
      <c r="G459">
        <v>29254</v>
      </c>
      <c r="H459" t="s">
        <v>472</v>
      </c>
    </row>
    <row r="460" spans="7:8">
      <c r="G460">
        <v>29262</v>
      </c>
      <c r="H460" t="s">
        <v>18</v>
      </c>
    </row>
    <row r="461" spans="7:8">
      <c r="G461">
        <v>29378</v>
      </c>
      <c r="H461" t="s">
        <v>15</v>
      </c>
    </row>
    <row r="462" spans="7:8">
      <c r="G462">
        <v>29386</v>
      </c>
      <c r="H462" t="s">
        <v>45</v>
      </c>
    </row>
    <row r="463" spans="7:8">
      <c r="G463">
        <v>29416</v>
      </c>
      <c r="H463" t="s">
        <v>472</v>
      </c>
    </row>
    <row r="464" spans="7:8">
      <c r="G464">
        <v>29467</v>
      </c>
      <c r="H464" t="s">
        <v>45</v>
      </c>
    </row>
    <row r="465" spans="7:8">
      <c r="G465">
        <v>29521</v>
      </c>
      <c r="H465" t="s">
        <v>45</v>
      </c>
    </row>
    <row r="466" spans="7:8">
      <c r="G466">
        <v>29556</v>
      </c>
      <c r="H466" t="s">
        <v>18</v>
      </c>
    </row>
    <row r="467" spans="7:8">
      <c r="G467">
        <v>29637</v>
      </c>
      <c r="H467" t="s">
        <v>18</v>
      </c>
    </row>
    <row r="468" spans="7:8">
      <c r="G468">
        <v>29688</v>
      </c>
      <c r="H468" t="s">
        <v>942</v>
      </c>
    </row>
    <row r="469" spans="7:8">
      <c r="G469">
        <v>29742</v>
      </c>
      <c r="H469" t="s">
        <v>472</v>
      </c>
    </row>
    <row r="470" spans="7:8">
      <c r="G470">
        <v>29858</v>
      </c>
      <c r="H470" t="s">
        <v>942</v>
      </c>
    </row>
    <row r="471" spans="7:8">
      <c r="G471">
        <v>29882</v>
      </c>
      <c r="H471" t="s">
        <v>450</v>
      </c>
    </row>
    <row r="472" spans="7:8">
      <c r="G472">
        <v>29912</v>
      </c>
      <c r="H472" t="s">
        <v>944</v>
      </c>
    </row>
    <row r="473" spans="7:8">
      <c r="G473">
        <v>29947</v>
      </c>
      <c r="H473" t="s">
        <v>45</v>
      </c>
    </row>
    <row r="474" spans="7:8">
      <c r="G474">
        <v>30015</v>
      </c>
      <c r="H474" t="s">
        <v>942</v>
      </c>
    </row>
    <row r="475" spans="7:8">
      <c r="G475">
        <v>30066</v>
      </c>
      <c r="H475" t="s">
        <v>45</v>
      </c>
    </row>
    <row r="476" spans="7:8">
      <c r="G476">
        <v>30163</v>
      </c>
      <c r="H476" t="s">
        <v>45</v>
      </c>
    </row>
    <row r="477" spans="7:8">
      <c r="G477">
        <v>30171</v>
      </c>
      <c r="H477" t="s">
        <v>45</v>
      </c>
    </row>
    <row r="478" spans="7:8">
      <c r="G478">
        <v>30198</v>
      </c>
      <c r="H478" t="s">
        <v>450</v>
      </c>
    </row>
    <row r="479" spans="7:8">
      <c r="G479">
        <v>30210</v>
      </c>
      <c r="H479" t="s">
        <v>464</v>
      </c>
    </row>
    <row r="480" spans="7:8">
      <c r="G480">
        <v>30554</v>
      </c>
      <c r="H480" t="s">
        <v>942</v>
      </c>
    </row>
    <row r="481" spans="7:8">
      <c r="G481">
        <v>30562</v>
      </c>
      <c r="H481" t="s">
        <v>45</v>
      </c>
    </row>
    <row r="482" spans="7:8">
      <c r="G482">
        <v>30627</v>
      </c>
      <c r="H482" t="s">
        <v>20</v>
      </c>
    </row>
    <row r="483" spans="7:8">
      <c r="G483">
        <v>30635</v>
      </c>
      <c r="H483" t="s">
        <v>18</v>
      </c>
    </row>
    <row r="484" spans="7:8">
      <c r="G484">
        <v>30805</v>
      </c>
      <c r="H484" t="s">
        <v>18</v>
      </c>
    </row>
    <row r="485" spans="7:8">
      <c r="G485">
        <v>30830</v>
      </c>
      <c r="H485" t="s">
        <v>9</v>
      </c>
    </row>
    <row r="486" spans="7:8">
      <c r="G486">
        <v>31321</v>
      </c>
      <c r="H486" t="s">
        <v>18</v>
      </c>
    </row>
    <row r="487" spans="7:8">
      <c r="G487">
        <v>31437</v>
      </c>
      <c r="H487" t="s">
        <v>18</v>
      </c>
    </row>
    <row r="488" spans="7:8">
      <c r="G488">
        <v>31461</v>
      </c>
      <c r="H488" t="s">
        <v>18</v>
      </c>
    </row>
    <row r="489" spans="7:8">
      <c r="G489">
        <v>31550</v>
      </c>
      <c r="H489" t="s">
        <v>45</v>
      </c>
    </row>
    <row r="490" spans="7:8">
      <c r="G490">
        <v>31828</v>
      </c>
      <c r="H490" t="s">
        <v>104</v>
      </c>
    </row>
    <row r="491" spans="7:8">
      <c r="G491">
        <v>31879</v>
      </c>
      <c r="H491" t="s">
        <v>15</v>
      </c>
    </row>
    <row r="492" spans="7:8">
      <c r="G492">
        <v>32107</v>
      </c>
      <c r="H492" t="s">
        <v>18</v>
      </c>
    </row>
    <row r="493" spans="7:8">
      <c r="G493">
        <v>32115</v>
      </c>
      <c r="H493" t="s">
        <v>9</v>
      </c>
    </row>
    <row r="494" spans="7:8">
      <c r="G494">
        <v>32298</v>
      </c>
      <c r="H494" t="s">
        <v>107</v>
      </c>
    </row>
    <row r="495" spans="7:8">
      <c r="G495">
        <v>32441</v>
      </c>
      <c r="H495" t="s">
        <v>107</v>
      </c>
    </row>
    <row r="496" spans="7:8">
      <c r="G496">
        <v>32557</v>
      </c>
      <c r="H496" t="s">
        <v>107</v>
      </c>
    </row>
    <row r="497" spans="7:8">
      <c r="G497">
        <v>32603</v>
      </c>
      <c r="H497" t="s">
        <v>107</v>
      </c>
    </row>
    <row r="498" spans="7:8">
      <c r="G498">
        <v>32611</v>
      </c>
      <c r="H498" t="s">
        <v>107</v>
      </c>
    </row>
    <row r="499" spans="7:8">
      <c r="G499">
        <v>32654</v>
      </c>
      <c r="H499" t="s">
        <v>18</v>
      </c>
    </row>
    <row r="500" spans="7:8">
      <c r="G500">
        <v>32867</v>
      </c>
      <c r="H500" t="s">
        <v>18</v>
      </c>
    </row>
    <row r="501" spans="7:8">
      <c r="G501">
        <v>32883</v>
      </c>
      <c r="H501" t="s">
        <v>107</v>
      </c>
    </row>
    <row r="502" spans="7:8">
      <c r="G502">
        <v>33090</v>
      </c>
      <c r="H502" t="s">
        <v>18</v>
      </c>
    </row>
    <row r="503" spans="7:8">
      <c r="G503">
        <v>33170</v>
      </c>
      <c r="H503" t="s">
        <v>942</v>
      </c>
    </row>
    <row r="504" spans="7:8">
      <c r="G504">
        <v>33189</v>
      </c>
      <c r="H504" t="s">
        <v>18</v>
      </c>
    </row>
    <row r="505" spans="7:8">
      <c r="G505">
        <v>33227</v>
      </c>
      <c r="H505" t="s">
        <v>18</v>
      </c>
    </row>
    <row r="506" spans="7:8">
      <c r="G506">
        <v>33243</v>
      </c>
      <c r="H506" t="s">
        <v>942</v>
      </c>
    </row>
    <row r="507" spans="7:8">
      <c r="G507">
        <v>33332</v>
      </c>
      <c r="H507" t="s">
        <v>18</v>
      </c>
    </row>
    <row r="508" spans="7:8">
      <c r="G508">
        <v>33359</v>
      </c>
      <c r="H508" t="s">
        <v>45</v>
      </c>
    </row>
    <row r="509" spans="7:8">
      <c r="G509">
        <v>33383</v>
      </c>
      <c r="H509" t="s">
        <v>942</v>
      </c>
    </row>
    <row r="510" spans="7:8">
      <c r="G510">
        <v>33405</v>
      </c>
      <c r="H510" t="s">
        <v>107</v>
      </c>
    </row>
    <row r="511" spans="7:8">
      <c r="G511">
        <v>33537</v>
      </c>
      <c r="H511" t="s">
        <v>18</v>
      </c>
    </row>
    <row r="512" spans="7:8">
      <c r="G512">
        <v>33634</v>
      </c>
      <c r="H512" t="s">
        <v>942</v>
      </c>
    </row>
    <row r="513" spans="7:8">
      <c r="G513">
        <v>33707</v>
      </c>
      <c r="H513" t="s">
        <v>464</v>
      </c>
    </row>
    <row r="514" spans="7:8">
      <c r="G514">
        <v>33758</v>
      </c>
      <c r="H514" t="s">
        <v>472</v>
      </c>
    </row>
    <row r="515" spans="7:8">
      <c r="G515">
        <v>33898</v>
      </c>
      <c r="H515" t="s">
        <v>942</v>
      </c>
    </row>
    <row r="516" spans="7:8">
      <c r="G516">
        <v>33910</v>
      </c>
      <c r="H516" t="s">
        <v>944</v>
      </c>
    </row>
    <row r="517" spans="7:8">
      <c r="G517">
        <v>33928</v>
      </c>
      <c r="H517" t="s">
        <v>944</v>
      </c>
    </row>
    <row r="518" spans="7:8">
      <c r="G518">
        <v>33936</v>
      </c>
      <c r="H518" t="s">
        <v>944</v>
      </c>
    </row>
    <row r="519" spans="7:8">
      <c r="G519">
        <v>34029</v>
      </c>
      <c r="H519" t="s">
        <v>944</v>
      </c>
    </row>
    <row r="520" spans="7:8">
      <c r="G520">
        <v>34037</v>
      </c>
      <c r="H520" t="s">
        <v>15</v>
      </c>
    </row>
    <row r="521" spans="7:8">
      <c r="G521">
        <v>34053</v>
      </c>
      <c r="H521" t="s">
        <v>450</v>
      </c>
    </row>
    <row r="522" spans="7:8">
      <c r="G522">
        <v>34134</v>
      </c>
      <c r="H522" t="s">
        <v>472</v>
      </c>
    </row>
    <row r="523" spans="7:8">
      <c r="G523">
        <v>34193</v>
      </c>
      <c r="H523" t="s">
        <v>942</v>
      </c>
    </row>
    <row r="524" spans="7:8">
      <c r="G524">
        <v>34207</v>
      </c>
      <c r="H524" t="s">
        <v>944</v>
      </c>
    </row>
    <row r="525" spans="7:8">
      <c r="G525">
        <v>34274</v>
      </c>
      <c r="H525" t="s">
        <v>107</v>
      </c>
    </row>
    <row r="526" spans="7:8">
      <c r="G526">
        <v>34282</v>
      </c>
      <c r="H526" t="s">
        <v>140</v>
      </c>
    </row>
    <row r="527" spans="7:8">
      <c r="G527">
        <v>34320</v>
      </c>
      <c r="H527" t="s">
        <v>107</v>
      </c>
    </row>
    <row r="528" spans="7:8">
      <c r="G528">
        <v>34401</v>
      </c>
      <c r="H528" t="s">
        <v>107</v>
      </c>
    </row>
    <row r="529" spans="7:8">
      <c r="G529">
        <v>34452</v>
      </c>
      <c r="H529" t="s">
        <v>107</v>
      </c>
    </row>
    <row r="530" spans="7:8">
      <c r="G530">
        <v>34460</v>
      </c>
      <c r="H530" t="s">
        <v>107</v>
      </c>
    </row>
    <row r="531" spans="7:8">
      <c r="G531">
        <v>34525</v>
      </c>
      <c r="H531" t="s">
        <v>942</v>
      </c>
    </row>
    <row r="532" spans="7:8">
      <c r="G532">
        <v>34568</v>
      </c>
      <c r="H532" t="s">
        <v>942</v>
      </c>
    </row>
    <row r="533" spans="7:8">
      <c r="G533">
        <v>34657</v>
      </c>
      <c r="H533" t="s">
        <v>107</v>
      </c>
    </row>
    <row r="534" spans="7:8">
      <c r="G534">
        <v>34690</v>
      </c>
      <c r="H534" t="s">
        <v>450</v>
      </c>
    </row>
    <row r="535" spans="7:8">
      <c r="G535">
        <v>34720</v>
      </c>
      <c r="H535" t="s">
        <v>18</v>
      </c>
    </row>
    <row r="536" spans="7:8">
      <c r="G536">
        <v>34827</v>
      </c>
      <c r="H536" t="s">
        <v>104</v>
      </c>
    </row>
    <row r="537" spans="7:8">
      <c r="G537">
        <v>34967</v>
      </c>
      <c r="H537" t="s">
        <v>9</v>
      </c>
    </row>
    <row r="538" spans="7:8">
      <c r="G538">
        <v>35009</v>
      </c>
      <c r="H538" t="s">
        <v>45</v>
      </c>
    </row>
    <row r="539" spans="7:8">
      <c r="G539">
        <v>35084</v>
      </c>
      <c r="H539" t="s">
        <v>107</v>
      </c>
    </row>
    <row r="540" spans="7:8">
      <c r="G540">
        <v>35173</v>
      </c>
      <c r="H540" t="s">
        <v>45</v>
      </c>
    </row>
    <row r="541" spans="7:8">
      <c r="G541">
        <v>35181</v>
      </c>
      <c r="H541" t="s">
        <v>45</v>
      </c>
    </row>
    <row r="542" spans="7:8">
      <c r="G542">
        <v>35190</v>
      </c>
      <c r="H542" t="s">
        <v>107</v>
      </c>
    </row>
    <row r="543" spans="7:8">
      <c r="G543">
        <v>35270</v>
      </c>
      <c r="H543" t="s">
        <v>104</v>
      </c>
    </row>
    <row r="544" spans="7:8">
      <c r="G544">
        <v>35300</v>
      </c>
      <c r="H544" t="s">
        <v>104</v>
      </c>
    </row>
    <row r="545" spans="7:8">
      <c r="G545">
        <v>35319</v>
      </c>
      <c r="H545" t="s">
        <v>9</v>
      </c>
    </row>
    <row r="546" spans="7:8">
      <c r="G546">
        <v>35408</v>
      </c>
      <c r="H546" t="s">
        <v>942</v>
      </c>
    </row>
    <row r="547" spans="7:8">
      <c r="G547">
        <v>35424</v>
      </c>
      <c r="H547" t="s">
        <v>942</v>
      </c>
    </row>
    <row r="548" spans="7:8">
      <c r="G548">
        <v>35440</v>
      </c>
      <c r="H548" t="s">
        <v>944</v>
      </c>
    </row>
    <row r="549" spans="7:8">
      <c r="G549">
        <v>35483</v>
      </c>
      <c r="H549" t="s">
        <v>18</v>
      </c>
    </row>
    <row r="550" spans="7:8">
      <c r="G550">
        <v>35564</v>
      </c>
      <c r="H550" t="s">
        <v>18</v>
      </c>
    </row>
    <row r="551" spans="7:8">
      <c r="G551">
        <v>35580</v>
      </c>
      <c r="H551" t="s">
        <v>18</v>
      </c>
    </row>
    <row r="552" spans="7:8">
      <c r="G552">
        <v>35610</v>
      </c>
      <c r="H552" t="s">
        <v>45</v>
      </c>
    </row>
    <row r="553" spans="7:8">
      <c r="G553">
        <v>35653</v>
      </c>
      <c r="H553" t="s">
        <v>18</v>
      </c>
    </row>
    <row r="554" spans="7:8">
      <c r="G554">
        <v>35661</v>
      </c>
      <c r="H554" t="s">
        <v>18</v>
      </c>
    </row>
    <row r="555" spans="7:8">
      <c r="G555">
        <v>35670</v>
      </c>
      <c r="H555" t="s">
        <v>18</v>
      </c>
    </row>
    <row r="556" spans="7:8">
      <c r="G556">
        <v>35718</v>
      </c>
      <c r="H556" t="s">
        <v>450</v>
      </c>
    </row>
    <row r="557" spans="7:8">
      <c r="G557">
        <v>35742</v>
      </c>
      <c r="H557" t="s">
        <v>18</v>
      </c>
    </row>
    <row r="558" spans="7:8">
      <c r="G558">
        <v>35882</v>
      </c>
      <c r="H558" t="s">
        <v>450</v>
      </c>
    </row>
    <row r="559" spans="7:8">
      <c r="G559">
        <v>35890</v>
      </c>
      <c r="H559" t="s">
        <v>942</v>
      </c>
    </row>
    <row r="560" spans="7:8">
      <c r="G560">
        <v>35920</v>
      </c>
      <c r="H560" t="s">
        <v>9</v>
      </c>
    </row>
    <row r="561" spans="7:8">
      <c r="G561">
        <v>35971</v>
      </c>
      <c r="H561" t="s">
        <v>18</v>
      </c>
    </row>
    <row r="562" spans="7:8">
      <c r="G562">
        <v>36030</v>
      </c>
      <c r="H562" t="s">
        <v>18</v>
      </c>
    </row>
    <row r="563" spans="7:8">
      <c r="G563">
        <v>36080</v>
      </c>
      <c r="H563" t="s">
        <v>18</v>
      </c>
    </row>
    <row r="564" spans="7:8">
      <c r="G564">
        <v>36099</v>
      </c>
      <c r="H564" t="s">
        <v>472</v>
      </c>
    </row>
    <row r="565" spans="7:8">
      <c r="G565">
        <v>36129</v>
      </c>
      <c r="H565" t="s">
        <v>104</v>
      </c>
    </row>
    <row r="566" spans="7:8">
      <c r="G566">
        <v>36137</v>
      </c>
      <c r="H566" t="s">
        <v>18</v>
      </c>
    </row>
    <row r="567" spans="7:8">
      <c r="G567">
        <v>36153</v>
      </c>
      <c r="H567" t="s">
        <v>450</v>
      </c>
    </row>
    <row r="568" spans="7:8">
      <c r="G568">
        <v>36196</v>
      </c>
      <c r="H568" t="s">
        <v>472</v>
      </c>
    </row>
    <row r="569" spans="7:8">
      <c r="G569">
        <v>36200</v>
      </c>
      <c r="H569" t="s">
        <v>450</v>
      </c>
    </row>
    <row r="570" spans="7:8">
      <c r="G570">
        <v>36307</v>
      </c>
      <c r="H570" t="s">
        <v>472</v>
      </c>
    </row>
    <row r="571" spans="7:8">
      <c r="G571">
        <v>36315</v>
      </c>
      <c r="H571" t="s">
        <v>942</v>
      </c>
    </row>
    <row r="572" spans="7:8">
      <c r="G572">
        <v>36323</v>
      </c>
      <c r="H572" t="s">
        <v>18</v>
      </c>
    </row>
    <row r="573" spans="7:8">
      <c r="G573">
        <v>36358</v>
      </c>
      <c r="H573" t="s">
        <v>18</v>
      </c>
    </row>
    <row r="574" spans="7:8">
      <c r="G574">
        <v>36382</v>
      </c>
      <c r="H574" t="s">
        <v>18</v>
      </c>
    </row>
    <row r="575" spans="7:8">
      <c r="G575">
        <v>36390</v>
      </c>
      <c r="H575" t="s">
        <v>18</v>
      </c>
    </row>
    <row r="576" spans="7:8">
      <c r="G576">
        <v>36463</v>
      </c>
      <c r="H576" t="s">
        <v>18</v>
      </c>
    </row>
    <row r="577" spans="7:8">
      <c r="G577">
        <v>36510</v>
      </c>
      <c r="H577" t="s">
        <v>942</v>
      </c>
    </row>
    <row r="578" spans="7:8">
      <c r="G578">
        <v>36560</v>
      </c>
      <c r="H578" t="s">
        <v>944</v>
      </c>
    </row>
    <row r="579" spans="7:8">
      <c r="G579">
        <v>36633</v>
      </c>
      <c r="H579" t="s">
        <v>18</v>
      </c>
    </row>
    <row r="580" spans="7:8">
      <c r="G580">
        <v>36684</v>
      </c>
      <c r="H580" t="s">
        <v>45</v>
      </c>
    </row>
    <row r="581" spans="7:8">
      <c r="G581">
        <v>36714</v>
      </c>
      <c r="H581" t="s">
        <v>450</v>
      </c>
    </row>
    <row r="582" spans="7:8">
      <c r="G582">
        <v>36722</v>
      </c>
      <c r="H582" t="s">
        <v>45</v>
      </c>
    </row>
    <row r="583" spans="7:8">
      <c r="G583">
        <v>36730</v>
      </c>
      <c r="H583" t="s">
        <v>464</v>
      </c>
    </row>
    <row r="584" spans="7:8">
      <c r="G584">
        <v>36757</v>
      </c>
      <c r="H584" t="s">
        <v>464</v>
      </c>
    </row>
    <row r="585" spans="7:8">
      <c r="G585">
        <v>36773</v>
      </c>
      <c r="H585" t="s">
        <v>45</v>
      </c>
    </row>
    <row r="586" spans="7:8">
      <c r="G586">
        <v>36781</v>
      </c>
      <c r="H586" t="s">
        <v>464</v>
      </c>
    </row>
    <row r="587" spans="7:8">
      <c r="G587">
        <v>36790</v>
      </c>
      <c r="H587" t="s">
        <v>464</v>
      </c>
    </row>
    <row r="588" spans="7:8">
      <c r="G588">
        <v>36803</v>
      </c>
      <c r="H588" t="s">
        <v>12</v>
      </c>
    </row>
    <row r="589" spans="7:8">
      <c r="G589">
        <v>36820</v>
      </c>
      <c r="H589" t="s">
        <v>18</v>
      </c>
    </row>
    <row r="590" spans="7:8">
      <c r="G590">
        <v>36862</v>
      </c>
      <c r="H590" t="s">
        <v>464</v>
      </c>
    </row>
    <row r="591" spans="7:8">
      <c r="G591">
        <v>36919</v>
      </c>
      <c r="H591" t="s">
        <v>450</v>
      </c>
    </row>
    <row r="592" spans="7:8">
      <c r="G592">
        <v>36960</v>
      </c>
      <c r="H592" t="s">
        <v>18</v>
      </c>
    </row>
    <row r="593" spans="7:8">
      <c r="G593">
        <v>36978</v>
      </c>
      <c r="H593" t="s">
        <v>942</v>
      </c>
    </row>
    <row r="594" spans="7:8">
      <c r="G594">
        <v>37141</v>
      </c>
      <c r="H594" t="s">
        <v>18</v>
      </c>
    </row>
    <row r="595" spans="7:8">
      <c r="G595">
        <v>37176</v>
      </c>
      <c r="H595" t="s">
        <v>9</v>
      </c>
    </row>
    <row r="596" spans="7:8">
      <c r="G596">
        <v>37184</v>
      </c>
      <c r="H596" t="s">
        <v>45</v>
      </c>
    </row>
    <row r="597" spans="7:8">
      <c r="G597">
        <v>37192</v>
      </c>
      <c r="H597" t="s">
        <v>18</v>
      </c>
    </row>
    <row r="598" spans="7:8">
      <c r="G598">
        <v>37206</v>
      </c>
      <c r="H598" t="s">
        <v>15</v>
      </c>
    </row>
    <row r="599" spans="7:8">
      <c r="G599">
        <v>37249</v>
      </c>
      <c r="H599" t="s">
        <v>942</v>
      </c>
    </row>
    <row r="600" spans="7:8">
      <c r="G600">
        <v>37281</v>
      </c>
      <c r="H600" t="s">
        <v>450</v>
      </c>
    </row>
    <row r="601" spans="7:8">
      <c r="G601">
        <v>37427</v>
      </c>
      <c r="H601" t="s">
        <v>942</v>
      </c>
    </row>
    <row r="602" spans="7:8">
      <c r="G602">
        <v>37460</v>
      </c>
      <c r="H602" t="s">
        <v>18</v>
      </c>
    </row>
    <row r="603" spans="7:8">
      <c r="G603">
        <v>37583</v>
      </c>
      <c r="H603" t="s">
        <v>18</v>
      </c>
    </row>
    <row r="604" spans="7:8">
      <c r="G604">
        <v>37680</v>
      </c>
      <c r="H604" t="s">
        <v>18</v>
      </c>
    </row>
    <row r="605" spans="7:8">
      <c r="G605">
        <v>37770</v>
      </c>
      <c r="H605" t="s">
        <v>942</v>
      </c>
    </row>
    <row r="606" spans="7:8">
      <c r="G606">
        <v>37826</v>
      </c>
      <c r="H606" t="s">
        <v>450</v>
      </c>
    </row>
    <row r="607" spans="7:8">
      <c r="G607">
        <v>37877</v>
      </c>
      <c r="H607" t="s">
        <v>104</v>
      </c>
    </row>
    <row r="608" spans="7:8">
      <c r="G608">
        <v>37907</v>
      </c>
      <c r="H608" t="s">
        <v>450</v>
      </c>
    </row>
    <row r="609" spans="7:8">
      <c r="G609">
        <v>38024</v>
      </c>
      <c r="H609" t="s">
        <v>9</v>
      </c>
    </row>
    <row r="610" spans="7:8">
      <c r="G610">
        <v>38091</v>
      </c>
      <c r="H610" t="s">
        <v>942</v>
      </c>
    </row>
    <row r="611" spans="7:8">
      <c r="G611">
        <v>38113</v>
      </c>
      <c r="H611" t="s">
        <v>942</v>
      </c>
    </row>
    <row r="612" spans="7:8">
      <c r="G612">
        <v>38130</v>
      </c>
      <c r="H612" t="s">
        <v>472</v>
      </c>
    </row>
    <row r="613" spans="7:8">
      <c r="G613">
        <v>38199</v>
      </c>
      <c r="H613" t="s">
        <v>942</v>
      </c>
    </row>
    <row r="614" spans="7:8">
      <c r="G614">
        <v>38202</v>
      </c>
      <c r="H614" t="s">
        <v>942</v>
      </c>
    </row>
    <row r="615" spans="7:8">
      <c r="G615">
        <v>38407</v>
      </c>
      <c r="H615" t="s">
        <v>472</v>
      </c>
    </row>
    <row r="616" spans="7:8">
      <c r="G616">
        <v>38440</v>
      </c>
      <c r="H616" t="s">
        <v>104</v>
      </c>
    </row>
    <row r="617" spans="7:8">
      <c r="G617">
        <v>38512</v>
      </c>
      <c r="H617" t="s">
        <v>104</v>
      </c>
    </row>
    <row r="618" spans="7:8">
      <c r="G618">
        <v>38563</v>
      </c>
      <c r="H618" t="s">
        <v>464</v>
      </c>
    </row>
    <row r="619" spans="7:8">
      <c r="G619">
        <v>38580</v>
      </c>
      <c r="H619" t="s">
        <v>464</v>
      </c>
    </row>
    <row r="620" spans="7:8">
      <c r="G620">
        <v>38598</v>
      </c>
      <c r="H620" t="s">
        <v>107</v>
      </c>
    </row>
    <row r="621" spans="7:8">
      <c r="G621">
        <v>38601</v>
      </c>
      <c r="H621" t="s">
        <v>942</v>
      </c>
    </row>
    <row r="622" spans="7:8">
      <c r="G622">
        <v>38695</v>
      </c>
      <c r="H622" t="s">
        <v>944</v>
      </c>
    </row>
    <row r="623" spans="7:8">
      <c r="G623">
        <v>38717</v>
      </c>
      <c r="H623" t="s">
        <v>942</v>
      </c>
    </row>
    <row r="624" spans="7:8">
      <c r="G624">
        <v>38741</v>
      </c>
      <c r="H624" t="s">
        <v>472</v>
      </c>
    </row>
    <row r="625" spans="7:8">
      <c r="G625">
        <v>38865</v>
      </c>
      <c r="H625" t="s">
        <v>942</v>
      </c>
    </row>
    <row r="626" spans="7:8">
      <c r="G626">
        <v>38873</v>
      </c>
      <c r="H626" t="s">
        <v>12</v>
      </c>
    </row>
    <row r="627" spans="7:8">
      <c r="G627">
        <v>38890</v>
      </c>
      <c r="H627" t="s">
        <v>45</v>
      </c>
    </row>
    <row r="628" spans="7:8">
      <c r="G628">
        <v>38911</v>
      </c>
      <c r="H628" t="s">
        <v>45</v>
      </c>
    </row>
    <row r="629" spans="7:8">
      <c r="G629">
        <v>38970</v>
      </c>
      <c r="H629" t="s">
        <v>18</v>
      </c>
    </row>
    <row r="630" spans="7:8">
      <c r="G630">
        <v>39004</v>
      </c>
      <c r="H630" t="s">
        <v>12</v>
      </c>
    </row>
    <row r="631" spans="7:8">
      <c r="G631">
        <v>39071</v>
      </c>
      <c r="H631" t="s">
        <v>15</v>
      </c>
    </row>
    <row r="632" spans="7:8">
      <c r="G632">
        <v>39128</v>
      </c>
      <c r="H632" t="s">
        <v>45</v>
      </c>
    </row>
    <row r="633" spans="7:8">
      <c r="G633">
        <v>39276</v>
      </c>
      <c r="H633" t="s">
        <v>450</v>
      </c>
    </row>
    <row r="634" spans="7:8">
      <c r="G634">
        <v>39322</v>
      </c>
      <c r="H634" t="s">
        <v>450</v>
      </c>
    </row>
    <row r="635" spans="7:8">
      <c r="G635">
        <v>39365</v>
      </c>
      <c r="H635" t="s">
        <v>450</v>
      </c>
    </row>
    <row r="636" spans="7:8">
      <c r="G636">
        <v>39381</v>
      </c>
      <c r="H636" t="s">
        <v>82</v>
      </c>
    </row>
    <row r="637" spans="7:8">
      <c r="G637">
        <v>39390</v>
      </c>
      <c r="H637" t="s">
        <v>450</v>
      </c>
    </row>
    <row r="638" spans="7:8">
      <c r="G638">
        <v>39403</v>
      </c>
      <c r="H638" t="s">
        <v>459</v>
      </c>
    </row>
    <row r="639" spans="7:8">
      <c r="G639">
        <v>39497</v>
      </c>
      <c r="H639" t="s">
        <v>296</v>
      </c>
    </row>
    <row r="640" spans="7:8">
      <c r="G640">
        <v>39527</v>
      </c>
      <c r="H640" t="s">
        <v>942</v>
      </c>
    </row>
    <row r="641" spans="7:8">
      <c r="G641">
        <v>39624</v>
      </c>
      <c r="H641" t="s">
        <v>450</v>
      </c>
    </row>
    <row r="642" spans="7:8">
      <c r="G642">
        <v>39640</v>
      </c>
      <c r="H642" t="s">
        <v>98</v>
      </c>
    </row>
    <row r="643" spans="7:8">
      <c r="G643">
        <v>39675</v>
      </c>
      <c r="H643" t="s">
        <v>450</v>
      </c>
    </row>
    <row r="644" spans="7:8">
      <c r="G644">
        <v>39730</v>
      </c>
      <c r="H644" t="s">
        <v>450</v>
      </c>
    </row>
    <row r="645" spans="7:8">
      <c r="G645">
        <v>39748</v>
      </c>
      <c r="H645" t="s">
        <v>107</v>
      </c>
    </row>
    <row r="646" spans="7:8">
      <c r="G646">
        <v>39756</v>
      </c>
      <c r="H646" t="s">
        <v>107</v>
      </c>
    </row>
    <row r="647" spans="7:8">
      <c r="G647">
        <v>39780</v>
      </c>
      <c r="H647" t="s">
        <v>107</v>
      </c>
    </row>
    <row r="648" spans="7:8">
      <c r="G648">
        <v>39799</v>
      </c>
      <c r="H648" t="s">
        <v>942</v>
      </c>
    </row>
    <row r="649" spans="7:8">
      <c r="G649">
        <v>39810</v>
      </c>
      <c r="H649" t="s">
        <v>107</v>
      </c>
    </row>
    <row r="650" spans="7:8">
      <c r="G650">
        <v>39829</v>
      </c>
      <c r="H650" t="s">
        <v>18</v>
      </c>
    </row>
    <row r="651" spans="7:8">
      <c r="G651">
        <v>39837</v>
      </c>
      <c r="H651" t="s">
        <v>45</v>
      </c>
    </row>
    <row r="652" spans="7:8">
      <c r="G652">
        <v>39845</v>
      </c>
      <c r="H652" t="s">
        <v>107</v>
      </c>
    </row>
    <row r="653" spans="7:8">
      <c r="G653">
        <v>39861</v>
      </c>
      <c r="H653" t="s">
        <v>18</v>
      </c>
    </row>
    <row r="654" spans="7:8">
      <c r="G654">
        <v>39900</v>
      </c>
      <c r="H654" t="s">
        <v>107</v>
      </c>
    </row>
    <row r="655" spans="7:8">
      <c r="G655">
        <v>39918</v>
      </c>
      <c r="H655" t="s">
        <v>18</v>
      </c>
    </row>
    <row r="656" spans="7:8">
      <c r="G656">
        <v>39934</v>
      </c>
      <c r="H656" t="s">
        <v>107</v>
      </c>
    </row>
    <row r="657" spans="7:8">
      <c r="G657">
        <v>39942</v>
      </c>
      <c r="H657" t="s">
        <v>45</v>
      </c>
    </row>
    <row r="658" spans="7:8">
      <c r="G658">
        <v>39950</v>
      </c>
      <c r="H658" t="s">
        <v>18</v>
      </c>
    </row>
    <row r="659" spans="7:8">
      <c r="G659">
        <v>40002</v>
      </c>
      <c r="H659" t="s">
        <v>450</v>
      </c>
    </row>
    <row r="660" spans="7:8">
      <c r="G660">
        <v>40053</v>
      </c>
      <c r="H660" t="s">
        <v>450</v>
      </c>
    </row>
    <row r="661" spans="7:8">
      <c r="G661">
        <v>40061</v>
      </c>
      <c r="H661" t="s">
        <v>18</v>
      </c>
    </row>
    <row r="662" spans="7:8">
      <c r="G662">
        <v>40070</v>
      </c>
      <c r="H662" t="s">
        <v>107</v>
      </c>
    </row>
    <row r="663" spans="7:8">
      <c r="G663">
        <v>40088</v>
      </c>
      <c r="H663" t="s">
        <v>296</v>
      </c>
    </row>
    <row r="664" spans="7:8">
      <c r="G664">
        <v>40100</v>
      </c>
      <c r="H664" t="s">
        <v>107</v>
      </c>
    </row>
    <row r="665" spans="7:8">
      <c r="G665">
        <v>40118</v>
      </c>
      <c r="H665" t="s">
        <v>18</v>
      </c>
    </row>
    <row r="666" spans="7:8">
      <c r="G666">
        <v>40134</v>
      </c>
      <c r="H666" t="s">
        <v>107</v>
      </c>
    </row>
    <row r="667" spans="7:8">
      <c r="G667">
        <v>40150</v>
      </c>
      <c r="H667" t="s">
        <v>18</v>
      </c>
    </row>
    <row r="668" spans="7:8">
      <c r="G668">
        <v>40177</v>
      </c>
      <c r="H668" t="s">
        <v>18</v>
      </c>
    </row>
    <row r="669" spans="7:8">
      <c r="G669">
        <v>40193</v>
      </c>
      <c r="H669" t="s">
        <v>544</v>
      </c>
    </row>
    <row r="670" spans="7:8">
      <c r="G670">
        <v>40240</v>
      </c>
      <c r="H670" t="s">
        <v>942</v>
      </c>
    </row>
    <row r="671" spans="7:8">
      <c r="G671">
        <v>40258</v>
      </c>
      <c r="H671" t="s">
        <v>944</v>
      </c>
    </row>
    <row r="672" spans="7:8">
      <c r="G672">
        <v>40290</v>
      </c>
      <c r="H672" t="s">
        <v>20</v>
      </c>
    </row>
    <row r="673" spans="7:8">
      <c r="G673">
        <v>40312</v>
      </c>
      <c r="H673" t="s">
        <v>18</v>
      </c>
    </row>
    <row r="674" spans="7:8">
      <c r="G674">
        <v>40398</v>
      </c>
      <c r="H674" t="s">
        <v>450</v>
      </c>
    </row>
    <row r="675" spans="7:8">
      <c r="G675">
        <v>40401</v>
      </c>
      <c r="H675" t="s">
        <v>45</v>
      </c>
    </row>
    <row r="676" spans="7:8">
      <c r="G676">
        <v>40452</v>
      </c>
      <c r="H676" t="s">
        <v>450</v>
      </c>
    </row>
    <row r="677" spans="7:8">
      <c r="G677">
        <v>40460</v>
      </c>
      <c r="H677" t="s">
        <v>942</v>
      </c>
    </row>
    <row r="678" spans="7:8">
      <c r="G678">
        <v>40479</v>
      </c>
      <c r="H678" t="s">
        <v>18</v>
      </c>
    </row>
    <row r="679" spans="7:8">
      <c r="G679">
        <v>40509</v>
      </c>
      <c r="H679" t="s">
        <v>20</v>
      </c>
    </row>
    <row r="680" spans="7:8">
      <c r="G680">
        <v>40541</v>
      </c>
      <c r="H680" t="s">
        <v>472</v>
      </c>
    </row>
    <row r="681" spans="7:8">
      <c r="G681">
        <v>40673</v>
      </c>
      <c r="H681" t="s">
        <v>18</v>
      </c>
    </row>
    <row r="682" spans="7:8">
      <c r="G682">
        <v>40711</v>
      </c>
      <c r="H682" t="s">
        <v>942</v>
      </c>
    </row>
    <row r="683" spans="7:8">
      <c r="G683">
        <v>40720</v>
      </c>
      <c r="H683" t="s">
        <v>450</v>
      </c>
    </row>
    <row r="684" spans="7:8">
      <c r="G684">
        <v>40746</v>
      </c>
      <c r="H684" t="s">
        <v>942</v>
      </c>
    </row>
    <row r="685" spans="7:8">
      <c r="G685">
        <v>40754</v>
      </c>
      <c r="H685" t="s">
        <v>472</v>
      </c>
    </row>
    <row r="686" spans="7:8">
      <c r="G686">
        <v>40789</v>
      </c>
      <c r="H686" t="s">
        <v>944</v>
      </c>
    </row>
    <row r="687" spans="7:8">
      <c r="G687">
        <v>40797</v>
      </c>
      <c r="H687" t="s">
        <v>944</v>
      </c>
    </row>
    <row r="688" spans="7:8">
      <c r="G688">
        <v>40800</v>
      </c>
      <c r="H688" t="s">
        <v>944</v>
      </c>
    </row>
    <row r="689" spans="7:8">
      <c r="G689">
        <v>40851</v>
      </c>
      <c r="H689" t="s">
        <v>944</v>
      </c>
    </row>
    <row r="690" spans="7:8">
      <c r="G690">
        <v>40860</v>
      </c>
      <c r="H690" t="s">
        <v>944</v>
      </c>
    </row>
    <row r="691" spans="7:8">
      <c r="G691">
        <v>40886</v>
      </c>
      <c r="H691" t="s">
        <v>944</v>
      </c>
    </row>
    <row r="692" spans="7:8">
      <c r="G692">
        <v>40916</v>
      </c>
      <c r="H692" t="s">
        <v>944</v>
      </c>
    </row>
    <row r="693" spans="7:8">
      <c r="G693">
        <v>40924</v>
      </c>
      <c r="H693" t="s">
        <v>944</v>
      </c>
    </row>
    <row r="694" spans="7:8">
      <c r="G694">
        <v>41009</v>
      </c>
      <c r="H694" t="s">
        <v>944</v>
      </c>
    </row>
    <row r="695" spans="7:8">
      <c r="G695">
        <v>41050</v>
      </c>
      <c r="H695" t="s">
        <v>944</v>
      </c>
    </row>
    <row r="696" spans="7:8">
      <c r="G696">
        <v>41076</v>
      </c>
      <c r="H696" t="s">
        <v>472</v>
      </c>
    </row>
    <row r="697" spans="7:8">
      <c r="G697">
        <v>41106</v>
      </c>
      <c r="H697" t="s">
        <v>944</v>
      </c>
    </row>
    <row r="698" spans="7:8">
      <c r="G698">
        <v>41114</v>
      </c>
      <c r="H698" t="s">
        <v>944</v>
      </c>
    </row>
    <row r="699" spans="7:8">
      <c r="G699">
        <v>41130</v>
      </c>
      <c r="H699" t="s">
        <v>944</v>
      </c>
    </row>
    <row r="700" spans="7:8">
      <c r="G700">
        <v>41157</v>
      </c>
      <c r="H700" t="s">
        <v>942</v>
      </c>
    </row>
    <row r="701" spans="7:8">
      <c r="G701">
        <v>41211</v>
      </c>
      <c r="H701" t="s">
        <v>942</v>
      </c>
    </row>
    <row r="702" spans="7:8">
      <c r="G702">
        <v>41246</v>
      </c>
      <c r="H702" t="s">
        <v>942</v>
      </c>
    </row>
    <row r="703" spans="7:8">
      <c r="G703">
        <v>41262</v>
      </c>
      <c r="H703" t="s">
        <v>472</v>
      </c>
    </row>
    <row r="704" spans="7:8">
      <c r="G704">
        <v>41351</v>
      </c>
      <c r="H704" t="s">
        <v>942</v>
      </c>
    </row>
    <row r="705" spans="7:8">
      <c r="G705">
        <v>41360</v>
      </c>
      <c r="H705" t="s">
        <v>942</v>
      </c>
    </row>
    <row r="706" spans="7:8">
      <c r="G706">
        <v>41378</v>
      </c>
      <c r="H706" t="s">
        <v>942</v>
      </c>
    </row>
    <row r="707" spans="7:8">
      <c r="G707">
        <v>41394</v>
      </c>
      <c r="H707" t="s">
        <v>944</v>
      </c>
    </row>
    <row r="708" spans="7:8">
      <c r="G708">
        <v>41440</v>
      </c>
      <c r="H708" t="s">
        <v>450</v>
      </c>
    </row>
    <row r="709" spans="7:8">
      <c r="G709">
        <v>41505</v>
      </c>
      <c r="H709" t="s">
        <v>942</v>
      </c>
    </row>
    <row r="710" spans="7:8">
      <c r="G710">
        <v>41602</v>
      </c>
      <c r="H710" t="s">
        <v>942</v>
      </c>
    </row>
    <row r="711" spans="7:8">
      <c r="G711">
        <v>41637</v>
      </c>
      <c r="H711" t="s">
        <v>942</v>
      </c>
    </row>
    <row r="712" spans="7:8">
      <c r="G712">
        <v>41645</v>
      </c>
      <c r="H712" t="s">
        <v>942</v>
      </c>
    </row>
    <row r="713" spans="7:8">
      <c r="G713">
        <v>41718</v>
      </c>
      <c r="H713" t="s">
        <v>942</v>
      </c>
    </row>
    <row r="714" spans="7:8">
      <c r="G714">
        <v>41769</v>
      </c>
      <c r="H714" t="s">
        <v>472</v>
      </c>
    </row>
    <row r="715" spans="7:8">
      <c r="G715">
        <v>41777</v>
      </c>
      <c r="H715" t="s">
        <v>942</v>
      </c>
    </row>
    <row r="716" spans="7:8">
      <c r="G716">
        <v>41807</v>
      </c>
      <c r="H716" t="s">
        <v>942</v>
      </c>
    </row>
    <row r="717" spans="7:8">
      <c r="G717">
        <v>41815</v>
      </c>
      <c r="H717" t="s">
        <v>942</v>
      </c>
    </row>
    <row r="718" spans="7:8">
      <c r="G718">
        <v>41840</v>
      </c>
      <c r="H718" t="s">
        <v>942</v>
      </c>
    </row>
    <row r="719" spans="7:8">
      <c r="G719">
        <v>41858</v>
      </c>
      <c r="H719" t="s">
        <v>107</v>
      </c>
    </row>
    <row r="720" spans="7:8">
      <c r="G720">
        <v>41866</v>
      </c>
      <c r="H720" t="s">
        <v>107</v>
      </c>
    </row>
    <row r="721" spans="7:8">
      <c r="G721">
        <v>41874</v>
      </c>
      <c r="H721" t="s">
        <v>107</v>
      </c>
    </row>
    <row r="722" spans="7:8">
      <c r="G722">
        <v>41882</v>
      </c>
      <c r="H722" t="s">
        <v>450</v>
      </c>
    </row>
    <row r="723" spans="7:8">
      <c r="G723">
        <v>41939</v>
      </c>
      <c r="H723" t="s">
        <v>140</v>
      </c>
    </row>
    <row r="724" spans="7:8">
      <c r="G724">
        <v>41947</v>
      </c>
      <c r="H724" t="s">
        <v>450</v>
      </c>
    </row>
    <row r="725" spans="7:8">
      <c r="G725">
        <v>41955</v>
      </c>
      <c r="H725" t="s">
        <v>107</v>
      </c>
    </row>
    <row r="726" spans="7:8">
      <c r="G726">
        <v>41971</v>
      </c>
      <c r="H726" t="s">
        <v>107</v>
      </c>
    </row>
    <row r="727" spans="7:8">
      <c r="G727">
        <v>42005</v>
      </c>
      <c r="H727" t="s">
        <v>107</v>
      </c>
    </row>
    <row r="728" spans="7:8">
      <c r="G728">
        <v>42013</v>
      </c>
      <c r="H728" t="s">
        <v>107</v>
      </c>
    </row>
    <row r="729" spans="7:8">
      <c r="G729">
        <v>42080</v>
      </c>
      <c r="H729" t="s">
        <v>107</v>
      </c>
    </row>
    <row r="730" spans="7:8">
      <c r="G730">
        <v>42099</v>
      </c>
      <c r="H730" t="s">
        <v>942</v>
      </c>
    </row>
    <row r="731" spans="7:8">
      <c r="G731">
        <v>42153</v>
      </c>
      <c r="H731" t="s">
        <v>104</v>
      </c>
    </row>
    <row r="732" spans="7:8">
      <c r="G732">
        <v>42161</v>
      </c>
      <c r="H732" t="s">
        <v>104</v>
      </c>
    </row>
    <row r="733" spans="7:8">
      <c r="G733">
        <v>42196</v>
      </c>
      <c r="H733" t="s">
        <v>107</v>
      </c>
    </row>
    <row r="734" spans="7:8">
      <c r="G734">
        <v>42269</v>
      </c>
      <c r="H734" t="s">
        <v>45</v>
      </c>
    </row>
    <row r="735" spans="7:8">
      <c r="G735">
        <v>42285</v>
      </c>
      <c r="H735" t="s">
        <v>459</v>
      </c>
    </row>
    <row r="736" spans="7:8">
      <c r="G736">
        <v>42315</v>
      </c>
      <c r="H736" t="s">
        <v>942</v>
      </c>
    </row>
    <row r="737" spans="7:8">
      <c r="G737">
        <v>42390</v>
      </c>
      <c r="H737" t="s">
        <v>942</v>
      </c>
    </row>
    <row r="738" spans="7:8">
      <c r="G738">
        <v>42420</v>
      </c>
      <c r="H738" t="s">
        <v>140</v>
      </c>
    </row>
    <row r="739" spans="7:8">
      <c r="G739">
        <v>42439</v>
      </c>
      <c r="H739" t="s">
        <v>98</v>
      </c>
    </row>
    <row r="740" spans="7:8">
      <c r="G740">
        <v>42463</v>
      </c>
      <c r="H740" t="s">
        <v>492</v>
      </c>
    </row>
    <row r="741" spans="7:8">
      <c r="G741">
        <v>42480</v>
      </c>
      <c r="H741" t="s">
        <v>9</v>
      </c>
    </row>
    <row r="742" spans="7:8">
      <c r="G742">
        <v>42498</v>
      </c>
      <c r="H742" t="s">
        <v>140</v>
      </c>
    </row>
    <row r="743" spans="7:8">
      <c r="G743">
        <v>42510</v>
      </c>
      <c r="H743" t="s">
        <v>942</v>
      </c>
    </row>
    <row r="744" spans="7:8">
      <c r="G744">
        <v>42528</v>
      </c>
      <c r="H744" t="s">
        <v>944</v>
      </c>
    </row>
    <row r="745" spans="7:8">
      <c r="G745">
        <v>42536</v>
      </c>
      <c r="H745" t="s">
        <v>942</v>
      </c>
    </row>
    <row r="746" spans="7:8">
      <c r="G746">
        <v>42552</v>
      </c>
      <c r="H746" t="s">
        <v>942</v>
      </c>
    </row>
    <row r="747" spans="7:8">
      <c r="G747">
        <v>42560</v>
      </c>
      <c r="H747" t="s">
        <v>12</v>
      </c>
    </row>
    <row r="748" spans="7:8">
      <c r="G748">
        <v>42579</v>
      </c>
      <c r="H748" t="s">
        <v>12</v>
      </c>
    </row>
    <row r="749" spans="7:8">
      <c r="G749">
        <v>42617</v>
      </c>
      <c r="H749" t="s">
        <v>12</v>
      </c>
    </row>
    <row r="750" spans="7:8">
      <c r="G750">
        <v>42684</v>
      </c>
      <c r="H750" t="s">
        <v>12</v>
      </c>
    </row>
    <row r="751" spans="7:8">
      <c r="G751">
        <v>42714</v>
      </c>
      <c r="H751" t="s">
        <v>525</v>
      </c>
    </row>
    <row r="752" spans="7:8">
      <c r="G752">
        <v>42749</v>
      </c>
      <c r="H752" t="s">
        <v>942</v>
      </c>
    </row>
    <row r="753" spans="7:8">
      <c r="G753">
        <v>42757</v>
      </c>
      <c r="H753" t="s">
        <v>942</v>
      </c>
    </row>
    <row r="754" spans="7:8">
      <c r="G754">
        <v>42773</v>
      </c>
      <c r="H754" t="s">
        <v>942</v>
      </c>
    </row>
    <row r="755" spans="7:8">
      <c r="G755">
        <v>42781</v>
      </c>
      <c r="H755" t="s">
        <v>944</v>
      </c>
    </row>
    <row r="756" spans="7:8">
      <c r="G756">
        <v>42790</v>
      </c>
      <c r="H756" t="s">
        <v>944</v>
      </c>
    </row>
    <row r="757" spans="7:8">
      <c r="G757">
        <v>42803</v>
      </c>
      <c r="H757" t="s">
        <v>942</v>
      </c>
    </row>
    <row r="758" spans="7:8">
      <c r="G758">
        <v>42820</v>
      </c>
      <c r="H758" t="s">
        <v>942</v>
      </c>
    </row>
    <row r="759" spans="7:8">
      <c r="G759">
        <v>42838</v>
      </c>
      <c r="H759" t="s">
        <v>464</v>
      </c>
    </row>
    <row r="760" spans="7:8">
      <c r="G760">
        <v>42846</v>
      </c>
      <c r="H760" t="s">
        <v>464</v>
      </c>
    </row>
    <row r="761" spans="7:8">
      <c r="G761">
        <v>42862</v>
      </c>
      <c r="H761" t="s">
        <v>9</v>
      </c>
    </row>
    <row r="762" spans="7:8">
      <c r="G762">
        <v>42870</v>
      </c>
      <c r="H762" t="s">
        <v>945</v>
      </c>
    </row>
    <row r="763" spans="7:8">
      <c r="G763">
        <v>42900</v>
      </c>
      <c r="H763" t="s">
        <v>15</v>
      </c>
    </row>
    <row r="764" spans="7:8">
      <c r="G764">
        <v>42935</v>
      </c>
      <c r="H764" t="s">
        <v>942</v>
      </c>
    </row>
    <row r="765" spans="7:8">
      <c r="G765">
        <v>42951</v>
      </c>
      <c r="H765" t="s">
        <v>450</v>
      </c>
    </row>
    <row r="766" spans="7:8">
      <c r="G766">
        <v>43028</v>
      </c>
      <c r="H766" t="s">
        <v>18</v>
      </c>
    </row>
    <row r="767" spans="7:8">
      <c r="G767">
        <v>43036</v>
      </c>
      <c r="H767" t="s">
        <v>450</v>
      </c>
    </row>
    <row r="768" spans="7:8">
      <c r="G768">
        <v>43052</v>
      </c>
      <c r="H768" t="s">
        <v>450</v>
      </c>
    </row>
    <row r="769" spans="7:8">
      <c r="G769">
        <v>43095</v>
      </c>
      <c r="H769" t="s">
        <v>450</v>
      </c>
    </row>
    <row r="770" spans="7:8">
      <c r="G770">
        <v>43133</v>
      </c>
      <c r="H770" t="s">
        <v>450</v>
      </c>
    </row>
    <row r="771" spans="7:8">
      <c r="G771">
        <v>43168</v>
      </c>
      <c r="H771" t="s">
        <v>942</v>
      </c>
    </row>
    <row r="772" spans="7:8">
      <c r="G772">
        <v>43214</v>
      </c>
      <c r="H772" t="s">
        <v>942</v>
      </c>
    </row>
    <row r="773" spans="7:8">
      <c r="G773">
        <v>43230</v>
      </c>
      <c r="H773" t="s">
        <v>942</v>
      </c>
    </row>
    <row r="774" spans="7:8">
      <c r="G774">
        <v>43265</v>
      </c>
      <c r="H774" t="s">
        <v>942</v>
      </c>
    </row>
    <row r="775" spans="7:8">
      <c r="G775">
        <v>43281</v>
      </c>
      <c r="H775" t="s">
        <v>942</v>
      </c>
    </row>
    <row r="776" spans="7:8">
      <c r="G776">
        <v>43338</v>
      </c>
      <c r="H776" t="s">
        <v>9</v>
      </c>
    </row>
    <row r="777" spans="7:8">
      <c r="G777">
        <v>43354</v>
      </c>
      <c r="H777" t="s">
        <v>104</v>
      </c>
    </row>
    <row r="778" spans="7:8">
      <c r="G778">
        <v>43362</v>
      </c>
      <c r="H778" t="s">
        <v>942</v>
      </c>
    </row>
    <row r="779" spans="7:8">
      <c r="G779">
        <v>43397</v>
      </c>
      <c r="H779" t="s">
        <v>464</v>
      </c>
    </row>
    <row r="780" spans="7:8">
      <c r="G780">
        <v>43400</v>
      </c>
      <c r="H780" t="s">
        <v>450</v>
      </c>
    </row>
    <row r="781" spans="7:8">
      <c r="G781">
        <v>43419</v>
      </c>
      <c r="H781" t="s">
        <v>450</v>
      </c>
    </row>
    <row r="782" spans="7:8">
      <c r="G782">
        <v>43427</v>
      </c>
      <c r="H782" t="s">
        <v>32</v>
      </c>
    </row>
    <row r="783" spans="7:8">
      <c r="G783">
        <v>43443</v>
      </c>
      <c r="H783" t="s">
        <v>450</v>
      </c>
    </row>
    <row r="784" spans="7:8">
      <c r="G784">
        <v>43460</v>
      </c>
      <c r="H784" t="s">
        <v>450</v>
      </c>
    </row>
    <row r="785" spans="7:8">
      <c r="G785">
        <v>43478</v>
      </c>
      <c r="H785" t="s">
        <v>450</v>
      </c>
    </row>
    <row r="786" spans="7:8">
      <c r="G786">
        <v>43532</v>
      </c>
      <c r="H786" t="s">
        <v>459</v>
      </c>
    </row>
    <row r="787" spans="7:8">
      <c r="G787">
        <v>43540</v>
      </c>
      <c r="H787" t="s">
        <v>459</v>
      </c>
    </row>
    <row r="788" spans="7:8">
      <c r="G788">
        <v>43559</v>
      </c>
      <c r="H788" t="s">
        <v>450</v>
      </c>
    </row>
    <row r="789" spans="7:8">
      <c r="G789">
        <v>43567</v>
      </c>
      <c r="H789" t="s">
        <v>450</v>
      </c>
    </row>
    <row r="790" spans="7:8">
      <c r="G790">
        <v>43621</v>
      </c>
      <c r="H790" t="s">
        <v>107</v>
      </c>
    </row>
    <row r="791" spans="7:8">
      <c r="G791">
        <v>43630</v>
      </c>
      <c r="H791" t="s">
        <v>464</v>
      </c>
    </row>
    <row r="792" spans="7:8">
      <c r="G792">
        <v>43648</v>
      </c>
      <c r="H792" t="s">
        <v>104</v>
      </c>
    </row>
    <row r="793" spans="7:8">
      <c r="G793">
        <v>43656</v>
      </c>
      <c r="H793" t="s">
        <v>9</v>
      </c>
    </row>
    <row r="794" spans="7:8">
      <c r="G794">
        <v>43702</v>
      </c>
      <c r="H794" t="s">
        <v>450</v>
      </c>
    </row>
    <row r="795" spans="7:8">
      <c r="G795">
        <v>43710</v>
      </c>
      <c r="H795" t="s">
        <v>450</v>
      </c>
    </row>
    <row r="796" spans="7:8">
      <c r="G796">
        <v>43729</v>
      </c>
      <c r="H796" t="s">
        <v>450</v>
      </c>
    </row>
    <row r="797" spans="7:8">
      <c r="G797">
        <v>43737</v>
      </c>
      <c r="H797" t="s">
        <v>450</v>
      </c>
    </row>
    <row r="798" spans="7:8">
      <c r="G798">
        <v>43761</v>
      </c>
      <c r="H798" t="s">
        <v>450</v>
      </c>
    </row>
    <row r="799" spans="7:8">
      <c r="G799">
        <v>43796</v>
      </c>
      <c r="H799" t="s">
        <v>9</v>
      </c>
    </row>
    <row r="800" spans="7:8">
      <c r="G800">
        <v>43818</v>
      </c>
      <c r="H800" t="s">
        <v>472</v>
      </c>
    </row>
    <row r="801" spans="7:8">
      <c r="G801">
        <v>43877</v>
      </c>
      <c r="H801" t="s">
        <v>942</v>
      </c>
    </row>
    <row r="802" spans="7:8">
      <c r="G802">
        <v>43885</v>
      </c>
      <c r="H802" t="s">
        <v>9</v>
      </c>
    </row>
    <row r="803" spans="7:8">
      <c r="G803">
        <v>43893</v>
      </c>
      <c r="H803" t="s">
        <v>18</v>
      </c>
    </row>
    <row r="804" spans="7:8">
      <c r="G804">
        <v>43907</v>
      </c>
      <c r="H804" t="s">
        <v>45</v>
      </c>
    </row>
    <row r="805" spans="7:8">
      <c r="G805">
        <v>44040</v>
      </c>
      <c r="H805" t="s">
        <v>18</v>
      </c>
    </row>
    <row r="806" spans="7:8">
      <c r="G806">
        <v>44121</v>
      </c>
      <c r="H806" t="s">
        <v>107</v>
      </c>
    </row>
    <row r="807" spans="7:8">
      <c r="G807">
        <v>44148</v>
      </c>
      <c r="H807" t="s">
        <v>45</v>
      </c>
    </row>
    <row r="808" spans="7:8">
      <c r="G808">
        <v>44156</v>
      </c>
      <c r="H808" t="s">
        <v>942</v>
      </c>
    </row>
    <row r="809" spans="7:8">
      <c r="G809">
        <v>44164</v>
      </c>
      <c r="H809" t="s">
        <v>450</v>
      </c>
    </row>
    <row r="810" spans="7:8">
      <c r="G810">
        <v>44172</v>
      </c>
      <c r="H810" t="s">
        <v>18</v>
      </c>
    </row>
    <row r="811" spans="7:8">
      <c r="G811">
        <v>44180</v>
      </c>
      <c r="H811" t="s">
        <v>450</v>
      </c>
    </row>
    <row r="812" spans="7:8">
      <c r="G812">
        <v>44229</v>
      </c>
      <c r="H812" t="s">
        <v>450</v>
      </c>
    </row>
    <row r="813" spans="7:8">
      <c r="G813">
        <v>44237</v>
      </c>
      <c r="H813" t="s">
        <v>942</v>
      </c>
    </row>
    <row r="814" spans="7:8">
      <c r="G814">
        <v>44253</v>
      </c>
      <c r="H814" t="s">
        <v>107</v>
      </c>
    </row>
    <row r="815" spans="7:8">
      <c r="G815">
        <v>44270</v>
      </c>
      <c r="H815" t="s">
        <v>45</v>
      </c>
    </row>
    <row r="816" spans="7:8">
      <c r="G816">
        <v>44300</v>
      </c>
      <c r="H816" t="s">
        <v>450</v>
      </c>
    </row>
    <row r="817" spans="7:8">
      <c r="G817">
        <v>44318</v>
      </c>
      <c r="H817" t="s">
        <v>9</v>
      </c>
    </row>
    <row r="818" spans="7:8">
      <c r="G818">
        <v>44326</v>
      </c>
      <c r="H818" t="s">
        <v>450</v>
      </c>
    </row>
    <row r="819" spans="7:8">
      <c r="G819">
        <v>44369</v>
      </c>
      <c r="H819" t="s">
        <v>459</v>
      </c>
    </row>
    <row r="820" spans="7:8">
      <c r="G820">
        <v>44377</v>
      </c>
      <c r="H820" t="s">
        <v>45</v>
      </c>
    </row>
    <row r="821" spans="7:8">
      <c r="G821">
        <v>44385</v>
      </c>
      <c r="H821" t="s">
        <v>450</v>
      </c>
    </row>
    <row r="822" spans="7:8">
      <c r="G822">
        <v>44423</v>
      </c>
      <c r="H822" t="s">
        <v>472</v>
      </c>
    </row>
    <row r="823" spans="7:8">
      <c r="G823">
        <v>44490</v>
      </c>
      <c r="H823" t="s">
        <v>464</v>
      </c>
    </row>
    <row r="824" spans="7:8">
      <c r="G824">
        <v>44512</v>
      </c>
      <c r="H824" t="s">
        <v>490</v>
      </c>
    </row>
    <row r="825" spans="7:8">
      <c r="G825">
        <v>44547</v>
      </c>
      <c r="H825" t="s">
        <v>544</v>
      </c>
    </row>
    <row r="826" spans="7:8">
      <c r="G826">
        <v>44555</v>
      </c>
      <c r="H826" t="s">
        <v>18</v>
      </c>
    </row>
    <row r="827" spans="7:8">
      <c r="G827">
        <v>44563</v>
      </c>
      <c r="H827" t="s">
        <v>942</v>
      </c>
    </row>
    <row r="828" spans="7:8">
      <c r="G828">
        <v>44571</v>
      </c>
      <c r="H828" t="s">
        <v>942</v>
      </c>
    </row>
    <row r="829" spans="7:8">
      <c r="G829">
        <v>44598</v>
      </c>
      <c r="H829" t="s">
        <v>9</v>
      </c>
    </row>
    <row r="830" spans="7:8">
      <c r="G830">
        <v>44610</v>
      </c>
      <c r="H830" t="s">
        <v>464</v>
      </c>
    </row>
    <row r="831" spans="7:8">
      <c r="G831">
        <v>44628</v>
      </c>
      <c r="H831" t="s">
        <v>450</v>
      </c>
    </row>
    <row r="832" spans="7:8">
      <c r="G832">
        <v>44679</v>
      </c>
      <c r="H832" t="s">
        <v>20</v>
      </c>
    </row>
    <row r="833" spans="7:8">
      <c r="G833">
        <v>44709</v>
      </c>
      <c r="H833" t="s">
        <v>942</v>
      </c>
    </row>
    <row r="834" spans="7:8">
      <c r="G834">
        <v>44733</v>
      </c>
      <c r="H834" t="s">
        <v>942</v>
      </c>
    </row>
    <row r="835" spans="7:8">
      <c r="G835">
        <v>44784</v>
      </c>
      <c r="H835" t="s">
        <v>944</v>
      </c>
    </row>
    <row r="836" spans="7:8">
      <c r="G836">
        <v>44873</v>
      </c>
      <c r="H836" t="s">
        <v>942</v>
      </c>
    </row>
    <row r="837" spans="7:8">
      <c r="G837">
        <v>44911</v>
      </c>
      <c r="H837" t="s">
        <v>946</v>
      </c>
    </row>
    <row r="838" spans="7:8">
      <c r="G838">
        <v>44946</v>
      </c>
      <c r="H838" t="s">
        <v>45</v>
      </c>
    </row>
    <row r="839" spans="7:8">
      <c r="G839">
        <v>44989</v>
      </c>
      <c r="H839" t="s">
        <v>82</v>
      </c>
    </row>
    <row r="840" spans="7:8">
      <c r="G840">
        <v>45020</v>
      </c>
      <c r="H840" t="s">
        <v>45</v>
      </c>
    </row>
    <row r="841" spans="7:8">
      <c r="G841">
        <v>45047</v>
      </c>
      <c r="H841" t="s">
        <v>942</v>
      </c>
    </row>
    <row r="842" spans="7:8">
      <c r="G842">
        <v>45055</v>
      </c>
      <c r="H842" t="s">
        <v>45</v>
      </c>
    </row>
    <row r="843" spans="7:8">
      <c r="G843">
        <v>45306</v>
      </c>
      <c r="H843" t="s">
        <v>944</v>
      </c>
    </row>
    <row r="844" spans="7:8">
      <c r="G844">
        <v>45314</v>
      </c>
      <c r="H844" t="s">
        <v>472</v>
      </c>
    </row>
    <row r="845" spans="7:8">
      <c r="G845">
        <v>45322</v>
      </c>
      <c r="H845" t="s">
        <v>140</v>
      </c>
    </row>
    <row r="846" spans="7:8">
      <c r="G846">
        <v>45357</v>
      </c>
      <c r="H846" t="s">
        <v>107</v>
      </c>
    </row>
    <row r="847" spans="7:8">
      <c r="G847">
        <v>45373</v>
      </c>
      <c r="H847" t="s">
        <v>107</v>
      </c>
    </row>
    <row r="848" spans="7:8">
      <c r="G848">
        <v>45381</v>
      </c>
      <c r="H848" t="s">
        <v>450</v>
      </c>
    </row>
    <row r="849" spans="7:8">
      <c r="G849">
        <v>45438</v>
      </c>
      <c r="H849" t="s">
        <v>942</v>
      </c>
    </row>
    <row r="850" spans="7:8">
      <c r="G850">
        <v>45446</v>
      </c>
      <c r="H850" t="s">
        <v>104</v>
      </c>
    </row>
    <row r="851" spans="7:8">
      <c r="G851">
        <v>45462</v>
      </c>
      <c r="H851" t="s">
        <v>942</v>
      </c>
    </row>
    <row r="852" spans="7:8">
      <c r="G852">
        <v>45489</v>
      </c>
      <c r="H852" t="s">
        <v>104</v>
      </c>
    </row>
    <row r="853" spans="7:8">
      <c r="G853">
        <v>45527</v>
      </c>
      <c r="H853" t="s">
        <v>450</v>
      </c>
    </row>
    <row r="854" spans="7:8">
      <c r="G854">
        <v>45543</v>
      </c>
      <c r="H854" t="s">
        <v>942</v>
      </c>
    </row>
    <row r="855" spans="7:8">
      <c r="G855">
        <v>45560</v>
      </c>
      <c r="H855" t="s">
        <v>45</v>
      </c>
    </row>
    <row r="856" spans="7:8">
      <c r="G856">
        <v>45578</v>
      </c>
      <c r="H856" t="s">
        <v>45</v>
      </c>
    </row>
    <row r="857" spans="7:8">
      <c r="G857">
        <v>45608</v>
      </c>
      <c r="H857" t="s">
        <v>104</v>
      </c>
    </row>
    <row r="858" spans="7:8">
      <c r="G858">
        <v>45640</v>
      </c>
      <c r="H858" t="s">
        <v>20</v>
      </c>
    </row>
    <row r="859" spans="7:8">
      <c r="G859">
        <v>45691</v>
      </c>
      <c r="H859" t="s">
        <v>942</v>
      </c>
    </row>
    <row r="860" spans="7:8">
      <c r="G860">
        <v>45705</v>
      </c>
      <c r="H860" t="s">
        <v>107</v>
      </c>
    </row>
    <row r="861" spans="7:8">
      <c r="G861">
        <v>45764</v>
      </c>
      <c r="H861" t="s">
        <v>472</v>
      </c>
    </row>
    <row r="862" spans="7:8">
      <c r="G862">
        <v>45780</v>
      </c>
      <c r="H862" t="s">
        <v>945</v>
      </c>
    </row>
    <row r="863" spans="7:8">
      <c r="G863">
        <v>45861</v>
      </c>
      <c r="H863" t="s">
        <v>104</v>
      </c>
    </row>
    <row r="864" spans="7:8">
      <c r="G864">
        <v>45870</v>
      </c>
      <c r="H864" t="s">
        <v>525</v>
      </c>
    </row>
    <row r="865" spans="7:8">
      <c r="G865">
        <v>45888</v>
      </c>
      <c r="H865" t="s">
        <v>12</v>
      </c>
    </row>
    <row r="866" spans="7:8">
      <c r="G866">
        <v>45918</v>
      </c>
      <c r="H866" t="s">
        <v>942</v>
      </c>
    </row>
    <row r="867" spans="7:8">
      <c r="G867">
        <v>45926</v>
      </c>
      <c r="H867" t="s">
        <v>944</v>
      </c>
    </row>
    <row r="868" spans="7:8">
      <c r="G868">
        <v>45942</v>
      </c>
      <c r="H868" t="s">
        <v>107</v>
      </c>
    </row>
    <row r="869" spans="7:8">
      <c r="G869">
        <v>45977</v>
      </c>
      <c r="H869" t="s">
        <v>140</v>
      </c>
    </row>
    <row r="870" spans="7:8">
      <c r="G870">
        <v>46019</v>
      </c>
      <c r="H870" t="s">
        <v>45</v>
      </c>
    </row>
    <row r="871" spans="7:8">
      <c r="G871">
        <v>46027</v>
      </c>
      <c r="H871" t="s">
        <v>45</v>
      </c>
    </row>
    <row r="872" spans="7:8">
      <c r="G872">
        <v>46043</v>
      </c>
      <c r="H872" t="s">
        <v>18</v>
      </c>
    </row>
    <row r="873" spans="7:8">
      <c r="G873">
        <v>46051</v>
      </c>
      <c r="H873" t="s">
        <v>296</v>
      </c>
    </row>
    <row r="874" spans="7:8">
      <c r="G874">
        <v>46060</v>
      </c>
      <c r="H874" t="s">
        <v>107</v>
      </c>
    </row>
    <row r="875" spans="7:8">
      <c r="G875">
        <v>46116</v>
      </c>
      <c r="H875" t="s">
        <v>942</v>
      </c>
    </row>
    <row r="876" spans="7:8">
      <c r="G876">
        <v>46140</v>
      </c>
      <c r="H876" t="s">
        <v>944</v>
      </c>
    </row>
    <row r="877" spans="7:8">
      <c r="G877">
        <v>46167</v>
      </c>
      <c r="H877" t="s">
        <v>944</v>
      </c>
    </row>
    <row r="878" spans="7:8">
      <c r="G878">
        <v>46191</v>
      </c>
      <c r="H878" t="s">
        <v>942</v>
      </c>
    </row>
    <row r="879" spans="7:8">
      <c r="G879">
        <v>46205</v>
      </c>
      <c r="H879" t="s">
        <v>942</v>
      </c>
    </row>
    <row r="880" spans="7:8">
      <c r="G880">
        <v>46213</v>
      </c>
      <c r="H880" t="s">
        <v>942</v>
      </c>
    </row>
    <row r="881" spans="7:8">
      <c r="G881">
        <v>46256</v>
      </c>
      <c r="H881" t="s">
        <v>942</v>
      </c>
    </row>
    <row r="882" spans="7:8">
      <c r="G882">
        <v>46264</v>
      </c>
      <c r="H882" t="s">
        <v>942</v>
      </c>
    </row>
    <row r="883" spans="7:8">
      <c r="G883">
        <v>46299</v>
      </c>
      <c r="H883" t="s">
        <v>944</v>
      </c>
    </row>
    <row r="884" spans="7:8">
      <c r="G884">
        <v>46310</v>
      </c>
      <c r="H884" t="s">
        <v>942</v>
      </c>
    </row>
    <row r="885" spans="7:8">
      <c r="G885">
        <v>46370</v>
      </c>
      <c r="H885" t="s">
        <v>35</v>
      </c>
    </row>
    <row r="886" spans="7:8">
      <c r="G886">
        <v>46396</v>
      </c>
      <c r="H886" t="s">
        <v>18</v>
      </c>
    </row>
    <row r="887" spans="7:8">
      <c r="G887">
        <v>46418</v>
      </c>
      <c r="H887" t="s">
        <v>45</v>
      </c>
    </row>
    <row r="888" spans="7:8">
      <c r="G888">
        <v>46426</v>
      </c>
      <c r="H888" t="s">
        <v>15</v>
      </c>
    </row>
    <row r="889" spans="7:8">
      <c r="G889">
        <v>46469</v>
      </c>
      <c r="H889" t="s">
        <v>20</v>
      </c>
    </row>
    <row r="890" spans="7:8">
      <c r="G890">
        <v>46485</v>
      </c>
      <c r="H890" t="s">
        <v>45</v>
      </c>
    </row>
    <row r="891" spans="7:8">
      <c r="G891">
        <v>46507</v>
      </c>
      <c r="H891" t="s">
        <v>107</v>
      </c>
    </row>
    <row r="892" spans="7:8">
      <c r="G892">
        <v>46566</v>
      </c>
      <c r="H892" t="s">
        <v>104</v>
      </c>
    </row>
    <row r="893" spans="7:8">
      <c r="G893">
        <v>46590</v>
      </c>
      <c r="H893" t="s">
        <v>107</v>
      </c>
    </row>
    <row r="894" spans="7:8">
      <c r="G894">
        <v>46701</v>
      </c>
      <c r="H894" t="s">
        <v>942</v>
      </c>
    </row>
    <row r="895" spans="7:8">
      <c r="G895">
        <v>46736</v>
      </c>
      <c r="H895" t="s">
        <v>104</v>
      </c>
    </row>
    <row r="896" spans="7:8">
      <c r="G896">
        <v>46760</v>
      </c>
      <c r="H896" t="s">
        <v>104</v>
      </c>
    </row>
    <row r="897" spans="7:8">
      <c r="G897">
        <v>46825</v>
      </c>
      <c r="H897" t="s">
        <v>104</v>
      </c>
    </row>
    <row r="898" spans="7:8">
      <c r="G898">
        <v>46850</v>
      </c>
      <c r="H898" t="s">
        <v>450</v>
      </c>
    </row>
    <row r="899" spans="7:8">
      <c r="G899">
        <v>46906</v>
      </c>
      <c r="H899" t="s">
        <v>944</v>
      </c>
    </row>
    <row r="900" spans="7:8">
      <c r="G900">
        <v>46914</v>
      </c>
      <c r="H900" t="s">
        <v>104</v>
      </c>
    </row>
    <row r="901" spans="7:8">
      <c r="G901">
        <v>46922</v>
      </c>
      <c r="H901" t="s">
        <v>104</v>
      </c>
    </row>
    <row r="902" spans="7:8">
      <c r="G902">
        <v>46930</v>
      </c>
      <c r="H902" t="s">
        <v>942</v>
      </c>
    </row>
    <row r="903" spans="7:8">
      <c r="G903">
        <v>46957</v>
      </c>
      <c r="H903" t="s">
        <v>942</v>
      </c>
    </row>
    <row r="904" spans="7:8">
      <c r="G904">
        <v>46990</v>
      </c>
      <c r="H904" t="s">
        <v>18</v>
      </c>
    </row>
    <row r="905" spans="7:8">
      <c r="G905">
        <v>47031</v>
      </c>
      <c r="H905" t="s">
        <v>104</v>
      </c>
    </row>
    <row r="906" spans="7:8">
      <c r="G906">
        <v>47040</v>
      </c>
      <c r="H906" t="s">
        <v>18</v>
      </c>
    </row>
    <row r="907" spans="7:8">
      <c r="G907">
        <v>47090</v>
      </c>
      <c r="H907" t="s">
        <v>107</v>
      </c>
    </row>
    <row r="908" spans="7:8">
      <c r="G908">
        <v>47120</v>
      </c>
      <c r="H908" t="s">
        <v>107</v>
      </c>
    </row>
    <row r="909" spans="7:8">
      <c r="G909">
        <v>47139</v>
      </c>
      <c r="H909" t="s">
        <v>942</v>
      </c>
    </row>
    <row r="910" spans="7:8">
      <c r="G910">
        <v>47155</v>
      </c>
      <c r="H910" t="s">
        <v>104</v>
      </c>
    </row>
    <row r="911" spans="7:8">
      <c r="G911">
        <v>47180</v>
      </c>
      <c r="H911" t="s">
        <v>104</v>
      </c>
    </row>
    <row r="912" spans="7:8">
      <c r="G912">
        <v>47236</v>
      </c>
      <c r="H912" t="s">
        <v>104</v>
      </c>
    </row>
    <row r="913" spans="7:8">
      <c r="G913">
        <v>47244</v>
      </c>
      <c r="H913" t="s">
        <v>107</v>
      </c>
    </row>
    <row r="914" spans="7:8">
      <c r="G914">
        <v>47279</v>
      </c>
      <c r="H914" t="s">
        <v>107</v>
      </c>
    </row>
    <row r="915" spans="7:8">
      <c r="G915">
        <v>47287</v>
      </c>
      <c r="H915" t="s">
        <v>107</v>
      </c>
    </row>
    <row r="916" spans="7:8">
      <c r="G916">
        <v>47295</v>
      </c>
      <c r="H916" t="s">
        <v>26</v>
      </c>
    </row>
    <row r="917" spans="7:8">
      <c r="G917">
        <v>47317</v>
      </c>
      <c r="H917" t="s">
        <v>104</v>
      </c>
    </row>
    <row r="918" spans="7:8">
      <c r="G918">
        <v>47350</v>
      </c>
      <c r="H918" t="s">
        <v>942</v>
      </c>
    </row>
    <row r="919" spans="7:8">
      <c r="G919">
        <v>47392</v>
      </c>
      <c r="H919" t="s">
        <v>107</v>
      </c>
    </row>
    <row r="920" spans="7:8">
      <c r="G920">
        <v>47414</v>
      </c>
      <c r="H920" t="s">
        <v>9</v>
      </c>
    </row>
    <row r="921" spans="7:8">
      <c r="G921">
        <v>47422</v>
      </c>
      <c r="H921" t="s">
        <v>104</v>
      </c>
    </row>
    <row r="922" spans="7:8">
      <c r="G922">
        <v>47449</v>
      </c>
      <c r="H922" t="s">
        <v>942</v>
      </c>
    </row>
    <row r="923" spans="7:8">
      <c r="G923">
        <v>47457</v>
      </c>
      <c r="H923" t="s">
        <v>107</v>
      </c>
    </row>
    <row r="924" spans="7:8">
      <c r="G924">
        <v>47465</v>
      </c>
      <c r="H924" t="s">
        <v>107</v>
      </c>
    </row>
    <row r="925" spans="7:8">
      <c r="G925">
        <v>47473</v>
      </c>
      <c r="H925" t="s">
        <v>45</v>
      </c>
    </row>
    <row r="926" spans="7:8">
      <c r="G926">
        <v>47481</v>
      </c>
      <c r="H926" t="s">
        <v>140</v>
      </c>
    </row>
    <row r="927" spans="7:8">
      <c r="G927">
        <v>47520</v>
      </c>
      <c r="H927" t="s">
        <v>107</v>
      </c>
    </row>
    <row r="928" spans="7:8">
      <c r="G928">
        <v>47538</v>
      </c>
      <c r="H928" t="s">
        <v>104</v>
      </c>
    </row>
    <row r="929" spans="7:8">
      <c r="G929">
        <v>47546</v>
      </c>
      <c r="H929" t="s">
        <v>942</v>
      </c>
    </row>
    <row r="930" spans="7:8">
      <c r="G930">
        <v>47589</v>
      </c>
      <c r="H930" t="s">
        <v>107</v>
      </c>
    </row>
    <row r="931" spans="7:8">
      <c r="G931">
        <v>47597</v>
      </c>
      <c r="H931" t="s">
        <v>98</v>
      </c>
    </row>
    <row r="932" spans="7:8">
      <c r="G932">
        <v>47619</v>
      </c>
      <c r="H932" t="s">
        <v>107</v>
      </c>
    </row>
    <row r="933" spans="7:8">
      <c r="G933">
        <v>47635</v>
      </c>
      <c r="H933" t="s">
        <v>60</v>
      </c>
    </row>
    <row r="934" spans="7:8">
      <c r="G934">
        <v>47643</v>
      </c>
      <c r="H934" t="s">
        <v>9</v>
      </c>
    </row>
    <row r="935" spans="7:8">
      <c r="G935">
        <v>47660</v>
      </c>
      <c r="H935" t="s">
        <v>104</v>
      </c>
    </row>
    <row r="936" spans="7:8">
      <c r="G936">
        <v>47708</v>
      </c>
      <c r="H936" t="s">
        <v>450</v>
      </c>
    </row>
    <row r="937" spans="7:8">
      <c r="G937">
        <v>47767</v>
      </c>
      <c r="H937" t="s">
        <v>459</v>
      </c>
    </row>
    <row r="938" spans="7:8">
      <c r="G938">
        <v>47775</v>
      </c>
      <c r="H938" t="s">
        <v>450</v>
      </c>
    </row>
    <row r="939" spans="7:8">
      <c r="G939">
        <v>47791</v>
      </c>
      <c r="H939" t="s">
        <v>450</v>
      </c>
    </row>
    <row r="940" spans="7:8">
      <c r="G940">
        <v>47856</v>
      </c>
      <c r="H940" t="s">
        <v>459</v>
      </c>
    </row>
    <row r="941" spans="7:8">
      <c r="G941">
        <v>47945</v>
      </c>
      <c r="H941" t="s">
        <v>942</v>
      </c>
    </row>
    <row r="942" spans="7:8">
      <c r="G942">
        <v>48070</v>
      </c>
      <c r="H942" t="s">
        <v>18</v>
      </c>
    </row>
    <row r="943" spans="7:8">
      <c r="G943">
        <v>48089</v>
      </c>
      <c r="H943" t="s">
        <v>18</v>
      </c>
    </row>
    <row r="944" spans="7:8">
      <c r="G944">
        <v>48097</v>
      </c>
      <c r="H944" t="s">
        <v>18</v>
      </c>
    </row>
    <row r="945" spans="7:8">
      <c r="G945">
        <v>48100</v>
      </c>
      <c r="H945" t="s">
        <v>18</v>
      </c>
    </row>
    <row r="946" spans="7:8">
      <c r="G946">
        <v>48135</v>
      </c>
      <c r="H946" t="s">
        <v>104</v>
      </c>
    </row>
    <row r="947" spans="7:8">
      <c r="G947">
        <v>48186</v>
      </c>
      <c r="H947" t="s">
        <v>18</v>
      </c>
    </row>
    <row r="948" spans="7:8">
      <c r="G948">
        <v>48194</v>
      </c>
      <c r="H948" t="s">
        <v>18</v>
      </c>
    </row>
    <row r="949" spans="7:8">
      <c r="G949">
        <v>48208</v>
      </c>
      <c r="H949" t="s">
        <v>18</v>
      </c>
    </row>
    <row r="950" spans="7:8">
      <c r="G950">
        <v>48259</v>
      </c>
      <c r="H950" t="s">
        <v>472</v>
      </c>
    </row>
    <row r="951" spans="7:8">
      <c r="G951">
        <v>48283</v>
      </c>
      <c r="H951" t="s">
        <v>450</v>
      </c>
    </row>
    <row r="952" spans="7:8">
      <c r="G952">
        <v>48380</v>
      </c>
      <c r="H952" t="s">
        <v>107</v>
      </c>
    </row>
    <row r="953" spans="7:8">
      <c r="G953">
        <v>48488</v>
      </c>
      <c r="H953" t="s">
        <v>104</v>
      </c>
    </row>
    <row r="954" spans="7:8">
      <c r="G954">
        <v>48496</v>
      </c>
      <c r="H954" t="s">
        <v>18</v>
      </c>
    </row>
    <row r="955" spans="7:8">
      <c r="G955">
        <v>48518</v>
      </c>
      <c r="H955" t="s">
        <v>107</v>
      </c>
    </row>
    <row r="956" spans="7:8">
      <c r="G956">
        <v>48542</v>
      </c>
      <c r="H956" t="s">
        <v>104</v>
      </c>
    </row>
    <row r="957" spans="7:8">
      <c r="G957">
        <v>48569</v>
      </c>
      <c r="H957" t="s">
        <v>107</v>
      </c>
    </row>
    <row r="958" spans="7:8">
      <c r="G958">
        <v>48593</v>
      </c>
      <c r="H958" t="s">
        <v>18</v>
      </c>
    </row>
    <row r="959" spans="7:8">
      <c r="G959">
        <v>48607</v>
      </c>
      <c r="H959" t="s">
        <v>464</v>
      </c>
    </row>
    <row r="960" spans="7:8">
      <c r="G960">
        <v>48623</v>
      </c>
      <c r="H960" t="s">
        <v>464</v>
      </c>
    </row>
    <row r="961" spans="7:8">
      <c r="G961">
        <v>48631</v>
      </c>
      <c r="H961" t="s">
        <v>464</v>
      </c>
    </row>
    <row r="962" spans="7:8">
      <c r="G962">
        <v>48640</v>
      </c>
      <c r="H962" t="s">
        <v>464</v>
      </c>
    </row>
    <row r="963" spans="7:8">
      <c r="G963">
        <v>48666</v>
      </c>
      <c r="H963" t="s">
        <v>464</v>
      </c>
    </row>
    <row r="964" spans="7:8">
      <c r="G964">
        <v>48674</v>
      </c>
      <c r="H964" t="s">
        <v>464</v>
      </c>
    </row>
    <row r="965" spans="7:8">
      <c r="G965">
        <v>48690</v>
      </c>
      <c r="H965" t="s">
        <v>942</v>
      </c>
    </row>
    <row r="966" spans="7:8">
      <c r="G966">
        <v>48720</v>
      </c>
      <c r="H966" t="s">
        <v>544</v>
      </c>
    </row>
    <row r="967" spans="7:8">
      <c r="G967">
        <v>48739</v>
      </c>
      <c r="H967" t="s">
        <v>944</v>
      </c>
    </row>
    <row r="968" spans="7:8">
      <c r="G968">
        <v>48798</v>
      </c>
      <c r="H968" t="s">
        <v>942</v>
      </c>
    </row>
    <row r="969" spans="7:8">
      <c r="G969">
        <v>48801</v>
      </c>
      <c r="H969" t="s">
        <v>107</v>
      </c>
    </row>
    <row r="970" spans="7:8">
      <c r="G970">
        <v>48860</v>
      </c>
      <c r="H970" t="s">
        <v>450</v>
      </c>
    </row>
    <row r="971" spans="7:8">
      <c r="G971">
        <v>48887</v>
      </c>
      <c r="H971" t="s">
        <v>104</v>
      </c>
    </row>
    <row r="972" spans="7:8">
      <c r="G972">
        <v>48895</v>
      </c>
      <c r="H972" t="s">
        <v>472</v>
      </c>
    </row>
    <row r="973" spans="7:8">
      <c r="G973">
        <v>48909</v>
      </c>
      <c r="H973" t="s">
        <v>107</v>
      </c>
    </row>
    <row r="974" spans="7:8">
      <c r="G974">
        <v>48925</v>
      </c>
      <c r="H974" t="s">
        <v>464</v>
      </c>
    </row>
    <row r="975" spans="7:8">
      <c r="G975">
        <v>48968</v>
      </c>
      <c r="H975" t="s">
        <v>15</v>
      </c>
    </row>
    <row r="976" spans="7:8">
      <c r="G976">
        <v>48976</v>
      </c>
      <c r="H976" t="s">
        <v>15</v>
      </c>
    </row>
    <row r="977" spans="7:8">
      <c r="G977">
        <v>48984</v>
      </c>
      <c r="H977" t="s">
        <v>15</v>
      </c>
    </row>
    <row r="978" spans="7:8">
      <c r="G978">
        <v>49000</v>
      </c>
      <c r="H978" t="s">
        <v>104</v>
      </c>
    </row>
    <row r="979" spans="7:8">
      <c r="G979">
        <v>49158</v>
      </c>
      <c r="H979" t="s">
        <v>107</v>
      </c>
    </row>
    <row r="980" spans="7:8">
      <c r="G980">
        <v>49190</v>
      </c>
      <c r="H980" t="s">
        <v>107</v>
      </c>
    </row>
    <row r="981" spans="7:8">
      <c r="G981">
        <v>49220</v>
      </c>
      <c r="H981" t="s">
        <v>18</v>
      </c>
    </row>
    <row r="982" spans="7:8">
      <c r="G982">
        <v>49239</v>
      </c>
      <c r="H982" t="s">
        <v>464</v>
      </c>
    </row>
    <row r="983" spans="7:8">
      <c r="G983">
        <v>49263</v>
      </c>
      <c r="H983" t="s">
        <v>45</v>
      </c>
    </row>
    <row r="984" spans="7:8">
      <c r="G984">
        <v>49271</v>
      </c>
      <c r="H984" t="s">
        <v>472</v>
      </c>
    </row>
    <row r="985" spans="7:8">
      <c r="G985">
        <v>49301</v>
      </c>
      <c r="H985" t="s">
        <v>107</v>
      </c>
    </row>
    <row r="986" spans="7:8">
      <c r="G986">
        <v>49328</v>
      </c>
      <c r="H986" t="s">
        <v>18</v>
      </c>
    </row>
    <row r="987" spans="7:8">
      <c r="G987">
        <v>49344</v>
      </c>
      <c r="H987" t="s">
        <v>18</v>
      </c>
    </row>
    <row r="988" spans="7:8">
      <c r="G988">
        <v>49417</v>
      </c>
      <c r="H988" t="s">
        <v>942</v>
      </c>
    </row>
    <row r="989" spans="7:8">
      <c r="G989">
        <v>49441</v>
      </c>
      <c r="H989" t="s">
        <v>104</v>
      </c>
    </row>
    <row r="990" spans="7:8">
      <c r="G990">
        <v>49476</v>
      </c>
      <c r="H990" t="s">
        <v>104</v>
      </c>
    </row>
    <row r="991" spans="7:8">
      <c r="G991">
        <v>49484</v>
      </c>
      <c r="H991" t="s">
        <v>942</v>
      </c>
    </row>
    <row r="992" spans="7:8">
      <c r="G992">
        <v>49522</v>
      </c>
      <c r="H992" t="s">
        <v>942</v>
      </c>
    </row>
    <row r="993" spans="7:8">
      <c r="G993">
        <v>49530</v>
      </c>
      <c r="H993" t="s">
        <v>18</v>
      </c>
    </row>
    <row r="994" spans="7:8">
      <c r="G994">
        <v>49581</v>
      </c>
      <c r="H994" t="s">
        <v>942</v>
      </c>
    </row>
    <row r="995" spans="7:8">
      <c r="G995">
        <v>49590</v>
      </c>
      <c r="H995" t="s">
        <v>942</v>
      </c>
    </row>
    <row r="996" spans="7:8">
      <c r="G996">
        <v>49654</v>
      </c>
      <c r="H996" t="s">
        <v>9</v>
      </c>
    </row>
    <row r="997" spans="7:8">
      <c r="G997">
        <v>49670</v>
      </c>
      <c r="H997" t="s">
        <v>942</v>
      </c>
    </row>
    <row r="998" spans="7:8">
      <c r="G998">
        <v>49697</v>
      </c>
      <c r="H998" t="s">
        <v>45</v>
      </c>
    </row>
    <row r="999" spans="7:8">
      <c r="G999">
        <v>49700</v>
      </c>
      <c r="H999" t="s">
        <v>140</v>
      </c>
    </row>
    <row r="1000" spans="7:8">
      <c r="G1000">
        <v>49719</v>
      </c>
      <c r="H1000" t="s">
        <v>942</v>
      </c>
    </row>
    <row r="1001" spans="7:8">
      <c r="G1001">
        <v>49778</v>
      </c>
      <c r="H1001" t="s">
        <v>104</v>
      </c>
    </row>
    <row r="1002" spans="7:8">
      <c r="G1002">
        <v>49794</v>
      </c>
      <c r="H1002" t="s">
        <v>18</v>
      </c>
    </row>
    <row r="1003" spans="7:8">
      <c r="G1003">
        <v>49808</v>
      </c>
      <c r="H1003" t="s">
        <v>18</v>
      </c>
    </row>
    <row r="1004" spans="7:8">
      <c r="G1004">
        <v>49875</v>
      </c>
      <c r="H1004" t="s">
        <v>9</v>
      </c>
    </row>
    <row r="1005" spans="7:8">
      <c r="G1005">
        <v>49921</v>
      </c>
      <c r="H1005" t="s">
        <v>942</v>
      </c>
    </row>
    <row r="1006" spans="7:8">
      <c r="G1006">
        <v>49956</v>
      </c>
      <c r="H1006" t="s">
        <v>944</v>
      </c>
    </row>
    <row r="1007" spans="7:8">
      <c r="G1007">
        <v>50016</v>
      </c>
      <c r="H1007" t="s">
        <v>18</v>
      </c>
    </row>
    <row r="1008" spans="7:8">
      <c r="G1008">
        <v>50040</v>
      </c>
      <c r="H1008" t="s">
        <v>18</v>
      </c>
    </row>
    <row r="1009" spans="7:8">
      <c r="G1009">
        <v>50059</v>
      </c>
      <c r="H1009" t="s">
        <v>942</v>
      </c>
    </row>
    <row r="1010" spans="7:8">
      <c r="G1010">
        <v>50091</v>
      </c>
      <c r="H1010" t="s">
        <v>9</v>
      </c>
    </row>
    <row r="1011" spans="7:8">
      <c r="G1011">
        <v>50105</v>
      </c>
      <c r="H1011" t="s">
        <v>9</v>
      </c>
    </row>
    <row r="1012" spans="7:8">
      <c r="G1012">
        <v>50121</v>
      </c>
      <c r="H1012" t="s">
        <v>9</v>
      </c>
    </row>
    <row r="1013" spans="7:8">
      <c r="G1013">
        <v>50148</v>
      </c>
      <c r="H1013" t="s">
        <v>64</v>
      </c>
    </row>
    <row r="1014" spans="7:8">
      <c r="G1014">
        <v>50253</v>
      </c>
      <c r="H1014" t="s">
        <v>45</v>
      </c>
    </row>
    <row r="1015" spans="7:8">
      <c r="G1015">
        <v>50288</v>
      </c>
      <c r="H1015" t="s">
        <v>104</v>
      </c>
    </row>
    <row r="1016" spans="7:8">
      <c r="G1016">
        <v>50385</v>
      </c>
      <c r="H1016" t="s">
        <v>944</v>
      </c>
    </row>
    <row r="1017" spans="7:8">
      <c r="G1017">
        <v>50393</v>
      </c>
      <c r="H1017" t="s">
        <v>944</v>
      </c>
    </row>
    <row r="1018" spans="7:8">
      <c r="G1018">
        <v>50407</v>
      </c>
      <c r="H1018" t="s">
        <v>18</v>
      </c>
    </row>
    <row r="1019" spans="7:8">
      <c r="G1019">
        <v>50431</v>
      </c>
      <c r="H1019" t="s">
        <v>942</v>
      </c>
    </row>
    <row r="1020" spans="7:8">
      <c r="G1020">
        <v>50440</v>
      </c>
      <c r="H1020" t="s">
        <v>689</v>
      </c>
    </row>
    <row r="1021" spans="7:8">
      <c r="G1021">
        <v>50725</v>
      </c>
      <c r="H1021" t="s">
        <v>82</v>
      </c>
    </row>
    <row r="1022" spans="7:8">
      <c r="G1022">
        <v>50733</v>
      </c>
      <c r="H1022" t="s">
        <v>942</v>
      </c>
    </row>
    <row r="1023" spans="7:8">
      <c r="G1023">
        <v>50768</v>
      </c>
      <c r="H1023" t="s">
        <v>942</v>
      </c>
    </row>
    <row r="1024" spans="7:8">
      <c r="G1024">
        <v>50776</v>
      </c>
      <c r="H1024" t="s">
        <v>98</v>
      </c>
    </row>
    <row r="1025" spans="7:8">
      <c r="G1025">
        <v>50792</v>
      </c>
      <c r="H1025" t="s">
        <v>107</v>
      </c>
    </row>
    <row r="1026" spans="7:8">
      <c r="G1026">
        <v>50806</v>
      </c>
      <c r="H1026" t="s">
        <v>107</v>
      </c>
    </row>
    <row r="1027" spans="7:8">
      <c r="G1027">
        <v>50814</v>
      </c>
      <c r="H1027" t="s">
        <v>107</v>
      </c>
    </row>
    <row r="1028" spans="7:8">
      <c r="G1028">
        <v>50865</v>
      </c>
      <c r="H1028" t="s">
        <v>107</v>
      </c>
    </row>
    <row r="1029" spans="7:8">
      <c r="G1029">
        <v>50881</v>
      </c>
      <c r="H1029" t="s">
        <v>9</v>
      </c>
    </row>
    <row r="1030" spans="7:8">
      <c r="G1030">
        <v>50911</v>
      </c>
      <c r="H1030" t="s">
        <v>942</v>
      </c>
    </row>
    <row r="1031" spans="7:8">
      <c r="G1031">
        <v>50962</v>
      </c>
      <c r="H1031" t="s">
        <v>107</v>
      </c>
    </row>
    <row r="1032" spans="7:8">
      <c r="G1032">
        <v>50970</v>
      </c>
      <c r="H1032" t="s">
        <v>107</v>
      </c>
    </row>
    <row r="1033" spans="7:8">
      <c r="G1033">
        <v>50989</v>
      </c>
      <c r="H1033" t="s">
        <v>107</v>
      </c>
    </row>
    <row r="1034" spans="7:8">
      <c r="G1034">
        <v>51012</v>
      </c>
      <c r="H1034" t="s">
        <v>944</v>
      </c>
    </row>
    <row r="1035" spans="7:8">
      <c r="G1035">
        <v>51047</v>
      </c>
      <c r="H1035" t="s">
        <v>98</v>
      </c>
    </row>
    <row r="1036" spans="7:8">
      <c r="G1036">
        <v>51063</v>
      </c>
      <c r="H1036" t="s">
        <v>107</v>
      </c>
    </row>
    <row r="1037" spans="7:8">
      <c r="G1037">
        <v>51101</v>
      </c>
      <c r="H1037" t="s">
        <v>107</v>
      </c>
    </row>
    <row r="1038" spans="7:8">
      <c r="G1038">
        <v>51128</v>
      </c>
      <c r="H1038" t="s">
        <v>104</v>
      </c>
    </row>
    <row r="1039" spans="7:8">
      <c r="G1039">
        <v>51136</v>
      </c>
      <c r="H1039" t="s">
        <v>942</v>
      </c>
    </row>
    <row r="1040" spans="7:8">
      <c r="G1040">
        <v>51152</v>
      </c>
      <c r="H1040" t="s">
        <v>107</v>
      </c>
    </row>
    <row r="1041" spans="7:8">
      <c r="G1041">
        <v>51179</v>
      </c>
      <c r="H1041" t="s">
        <v>107</v>
      </c>
    </row>
    <row r="1042" spans="7:8">
      <c r="G1042">
        <v>51187</v>
      </c>
      <c r="H1042" t="s">
        <v>98</v>
      </c>
    </row>
    <row r="1043" spans="7:8">
      <c r="G1043">
        <v>51195</v>
      </c>
      <c r="H1043" t="s">
        <v>107</v>
      </c>
    </row>
    <row r="1044" spans="7:8">
      <c r="G1044">
        <v>51217</v>
      </c>
      <c r="H1044" t="s">
        <v>107</v>
      </c>
    </row>
    <row r="1045" spans="7:8">
      <c r="G1045">
        <v>51250</v>
      </c>
      <c r="H1045" t="s">
        <v>15</v>
      </c>
    </row>
    <row r="1046" spans="7:8">
      <c r="G1046">
        <v>51268</v>
      </c>
      <c r="H1046" t="s">
        <v>942</v>
      </c>
    </row>
    <row r="1047" spans="7:8">
      <c r="G1047">
        <v>51276</v>
      </c>
      <c r="H1047" t="s">
        <v>943</v>
      </c>
    </row>
    <row r="1048" spans="7:8">
      <c r="G1048">
        <v>51284</v>
      </c>
      <c r="H1048" t="s">
        <v>12</v>
      </c>
    </row>
    <row r="1049" spans="7:8">
      <c r="G1049">
        <v>51314</v>
      </c>
      <c r="H1049" t="s">
        <v>18</v>
      </c>
    </row>
    <row r="1050" spans="7:8">
      <c r="G1050">
        <v>51365</v>
      </c>
      <c r="H1050" t="s">
        <v>18</v>
      </c>
    </row>
    <row r="1051" spans="7:8">
      <c r="G1051">
        <v>51373</v>
      </c>
      <c r="H1051" t="s">
        <v>942</v>
      </c>
    </row>
    <row r="1052" spans="7:8">
      <c r="G1052">
        <v>51381</v>
      </c>
      <c r="H1052" t="s">
        <v>18</v>
      </c>
    </row>
    <row r="1053" spans="7:8">
      <c r="G1053">
        <v>51390</v>
      </c>
      <c r="H1053" t="s">
        <v>12</v>
      </c>
    </row>
    <row r="1054" spans="7:8">
      <c r="G1054">
        <v>51420</v>
      </c>
      <c r="H1054" t="s">
        <v>942</v>
      </c>
    </row>
    <row r="1055" spans="7:8">
      <c r="G1055">
        <v>51438</v>
      </c>
      <c r="H1055" t="s">
        <v>18</v>
      </c>
    </row>
    <row r="1056" spans="7:8">
      <c r="G1056">
        <v>51446</v>
      </c>
      <c r="H1056" t="s">
        <v>45</v>
      </c>
    </row>
    <row r="1057" spans="7:8">
      <c r="G1057">
        <v>51454</v>
      </c>
      <c r="H1057" t="s">
        <v>544</v>
      </c>
    </row>
    <row r="1058" spans="7:8">
      <c r="G1058">
        <v>51500</v>
      </c>
      <c r="H1058" t="s">
        <v>107</v>
      </c>
    </row>
    <row r="1059" spans="7:8">
      <c r="G1059">
        <v>51519</v>
      </c>
      <c r="H1059" t="s">
        <v>98</v>
      </c>
    </row>
    <row r="1060" spans="7:8">
      <c r="G1060">
        <v>51608</v>
      </c>
      <c r="H1060" t="s">
        <v>18</v>
      </c>
    </row>
    <row r="1061" spans="7:8">
      <c r="G1061">
        <v>51616</v>
      </c>
      <c r="H1061" t="s">
        <v>9</v>
      </c>
    </row>
    <row r="1062" spans="7:8">
      <c r="G1062">
        <v>51632</v>
      </c>
      <c r="H1062" t="s">
        <v>9</v>
      </c>
    </row>
    <row r="1063" spans="7:8">
      <c r="G1063">
        <v>51683</v>
      </c>
      <c r="H1063" t="s">
        <v>45</v>
      </c>
    </row>
    <row r="1064" spans="7:8">
      <c r="G1064">
        <v>51730</v>
      </c>
      <c r="H1064" t="s">
        <v>98</v>
      </c>
    </row>
    <row r="1065" spans="7:8">
      <c r="G1065">
        <v>51748</v>
      </c>
      <c r="H1065" t="s">
        <v>45</v>
      </c>
    </row>
    <row r="1066" spans="7:8">
      <c r="G1066">
        <v>51861</v>
      </c>
      <c r="H1066" t="s">
        <v>942</v>
      </c>
    </row>
    <row r="1067" spans="7:8">
      <c r="G1067">
        <v>51870</v>
      </c>
      <c r="H1067" t="s">
        <v>942</v>
      </c>
    </row>
    <row r="1068" spans="7:8">
      <c r="G1068">
        <v>51900</v>
      </c>
      <c r="H1068" t="s">
        <v>942</v>
      </c>
    </row>
    <row r="1069" spans="7:8">
      <c r="G1069">
        <v>51934</v>
      </c>
      <c r="H1069" t="s">
        <v>942</v>
      </c>
    </row>
    <row r="1070" spans="7:8">
      <c r="G1070">
        <v>52000</v>
      </c>
      <c r="H1070" t="s">
        <v>107</v>
      </c>
    </row>
    <row r="1071" spans="7:8">
      <c r="G1071">
        <v>52027</v>
      </c>
      <c r="H1071" t="s">
        <v>18</v>
      </c>
    </row>
    <row r="1072" spans="7:8">
      <c r="G1072">
        <v>52035</v>
      </c>
      <c r="H1072" t="s">
        <v>18</v>
      </c>
    </row>
    <row r="1073" spans="7:8">
      <c r="G1073">
        <v>52051</v>
      </c>
      <c r="H1073" t="s">
        <v>9</v>
      </c>
    </row>
    <row r="1074" spans="7:8">
      <c r="G1074">
        <v>52086</v>
      </c>
      <c r="H1074" t="s">
        <v>947</v>
      </c>
    </row>
    <row r="1075" spans="7:8">
      <c r="G1075">
        <v>52159</v>
      </c>
      <c r="H1075" t="s">
        <v>472</v>
      </c>
    </row>
    <row r="1076" spans="7:8">
      <c r="G1076">
        <v>52167</v>
      </c>
      <c r="H1076" t="s">
        <v>104</v>
      </c>
    </row>
    <row r="1077" spans="7:8">
      <c r="G1077">
        <v>52175</v>
      </c>
      <c r="H1077" t="s">
        <v>9</v>
      </c>
    </row>
    <row r="1078" spans="7:8">
      <c r="G1078">
        <v>52213</v>
      </c>
      <c r="H1078" t="s">
        <v>947</v>
      </c>
    </row>
    <row r="1079" spans="7:8">
      <c r="G1079">
        <v>52221</v>
      </c>
      <c r="H1079" t="s">
        <v>107</v>
      </c>
    </row>
    <row r="1080" spans="7:8">
      <c r="G1080">
        <v>52230</v>
      </c>
      <c r="H1080" t="s">
        <v>18</v>
      </c>
    </row>
    <row r="1081" spans="7:8">
      <c r="G1081">
        <v>52248</v>
      </c>
      <c r="H1081" t="s">
        <v>104</v>
      </c>
    </row>
    <row r="1082" spans="7:8">
      <c r="G1082">
        <v>52272</v>
      </c>
      <c r="H1082" t="s">
        <v>18</v>
      </c>
    </row>
    <row r="1083" spans="7:8">
      <c r="G1083">
        <v>52310</v>
      </c>
      <c r="H1083" t="s">
        <v>107</v>
      </c>
    </row>
    <row r="1084" spans="7:8">
      <c r="G1084">
        <v>52329</v>
      </c>
      <c r="H1084" t="s">
        <v>18</v>
      </c>
    </row>
    <row r="1085" spans="7:8">
      <c r="G1085">
        <v>52345</v>
      </c>
      <c r="H1085" t="s">
        <v>18</v>
      </c>
    </row>
    <row r="1086" spans="7:8">
      <c r="G1086">
        <v>52370</v>
      </c>
      <c r="H1086" t="s">
        <v>942</v>
      </c>
    </row>
    <row r="1087" spans="7:8">
      <c r="G1087">
        <v>52418</v>
      </c>
      <c r="H1087" t="s">
        <v>942</v>
      </c>
    </row>
    <row r="1088" spans="7:8">
      <c r="G1088">
        <v>52493</v>
      </c>
      <c r="H1088" t="s">
        <v>942</v>
      </c>
    </row>
    <row r="1089" spans="7:8">
      <c r="G1089">
        <v>52507</v>
      </c>
      <c r="H1089" t="s">
        <v>942</v>
      </c>
    </row>
    <row r="1090" spans="7:8">
      <c r="G1090">
        <v>52531</v>
      </c>
      <c r="H1090" t="s">
        <v>942</v>
      </c>
    </row>
    <row r="1091" spans="7:8">
      <c r="G1091">
        <v>52558</v>
      </c>
      <c r="H1091" t="s">
        <v>942</v>
      </c>
    </row>
    <row r="1092" spans="7:8">
      <c r="G1092">
        <v>52590</v>
      </c>
      <c r="H1092" t="s">
        <v>942</v>
      </c>
    </row>
    <row r="1093" spans="7:8">
      <c r="G1093">
        <v>52604</v>
      </c>
      <c r="H1093" t="s">
        <v>942</v>
      </c>
    </row>
    <row r="1094" spans="7:8">
      <c r="G1094">
        <v>52612</v>
      </c>
      <c r="H1094" t="s">
        <v>18</v>
      </c>
    </row>
    <row r="1095" spans="7:8">
      <c r="G1095">
        <v>52639</v>
      </c>
      <c r="H1095" t="s">
        <v>18</v>
      </c>
    </row>
    <row r="1096" spans="7:8">
      <c r="G1096">
        <v>52647</v>
      </c>
      <c r="H1096" t="s">
        <v>18</v>
      </c>
    </row>
    <row r="1097" spans="7:8">
      <c r="G1097">
        <v>52663</v>
      </c>
      <c r="H1097" t="s">
        <v>942</v>
      </c>
    </row>
    <row r="1098" spans="7:8">
      <c r="G1098">
        <v>52671</v>
      </c>
      <c r="H1098" t="s">
        <v>45</v>
      </c>
    </row>
    <row r="1099" spans="7:8">
      <c r="G1099">
        <v>52680</v>
      </c>
      <c r="H1099" t="s">
        <v>12</v>
      </c>
    </row>
    <row r="1100" spans="7:8">
      <c r="G1100">
        <v>52710</v>
      </c>
      <c r="H1100" t="s">
        <v>942</v>
      </c>
    </row>
    <row r="1101" spans="7:8">
      <c r="G1101">
        <v>52736</v>
      </c>
      <c r="H1101" t="s">
        <v>942</v>
      </c>
    </row>
    <row r="1102" spans="7:8">
      <c r="G1102">
        <v>52752</v>
      </c>
      <c r="H1102" t="s">
        <v>942</v>
      </c>
    </row>
    <row r="1103" spans="7:8">
      <c r="G1103">
        <v>52795</v>
      </c>
      <c r="H1103" t="s">
        <v>942</v>
      </c>
    </row>
    <row r="1104" spans="7:8">
      <c r="G1104">
        <v>52809</v>
      </c>
      <c r="H1104" t="s">
        <v>942</v>
      </c>
    </row>
    <row r="1105" spans="7:8">
      <c r="G1105">
        <v>52825</v>
      </c>
      <c r="H1105" t="s">
        <v>942</v>
      </c>
    </row>
    <row r="1106" spans="7:8">
      <c r="G1106">
        <v>52892</v>
      </c>
      <c r="H1106" t="s">
        <v>942</v>
      </c>
    </row>
    <row r="1107" spans="7:8">
      <c r="G1107">
        <v>52922</v>
      </c>
      <c r="H1107" t="s">
        <v>18</v>
      </c>
    </row>
    <row r="1108" spans="7:8">
      <c r="G1108">
        <v>52973</v>
      </c>
      <c r="H1108" t="s">
        <v>942</v>
      </c>
    </row>
    <row r="1109" spans="7:8">
      <c r="G1109">
        <v>52990</v>
      </c>
      <c r="H1109" t="s">
        <v>18</v>
      </c>
    </row>
    <row r="1110" spans="7:8">
      <c r="G1110">
        <v>53066</v>
      </c>
      <c r="H1110" t="s">
        <v>18</v>
      </c>
    </row>
    <row r="1111" spans="7:8">
      <c r="G1111">
        <v>53082</v>
      </c>
      <c r="H1111" t="s">
        <v>18</v>
      </c>
    </row>
    <row r="1112" spans="7:8">
      <c r="G1112">
        <v>53104</v>
      </c>
      <c r="H1112" t="s">
        <v>18</v>
      </c>
    </row>
    <row r="1113" spans="7:8">
      <c r="G1113">
        <v>53112</v>
      </c>
      <c r="H1113" t="s">
        <v>107</v>
      </c>
    </row>
    <row r="1114" spans="7:8">
      <c r="G1114">
        <v>53139</v>
      </c>
      <c r="H1114" t="s">
        <v>104</v>
      </c>
    </row>
    <row r="1115" spans="7:8">
      <c r="G1115">
        <v>53163</v>
      </c>
      <c r="H1115" t="s">
        <v>472</v>
      </c>
    </row>
    <row r="1116" spans="7:8">
      <c r="G1116">
        <v>53171</v>
      </c>
      <c r="H1116" t="s">
        <v>18</v>
      </c>
    </row>
    <row r="1117" spans="7:8">
      <c r="G1117">
        <v>53180</v>
      </c>
      <c r="H1117" t="s">
        <v>18</v>
      </c>
    </row>
    <row r="1118" spans="7:8">
      <c r="G1118">
        <v>53198</v>
      </c>
      <c r="H1118" t="s">
        <v>64</v>
      </c>
    </row>
    <row r="1119" spans="7:8">
      <c r="G1119">
        <v>53201</v>
      </c>
      <c r="H1119" t="s">
        <v>45</v>
      </c>
    </row>
    <row r="1120" spans="7:8">
      <c r="G1120">
        <v>53279</v>
      </c>
      <c r="H1120" t="s">
        <v>45</v>
      </c>
    </row>
    <row r="1121" spans="7:8">
      <c r="G1121">
        <v>53287</v>
      </c>
      <c r="H1121" t="s">
        <v>12</v>
      </c>
    </row>
    <row r="1122" spans="7:8">
      <c r="G1122">
        <v>53309</v>
      </c>
      <c r="H1122" t="s">
        <v>525</v>
      </c>
    </row>
    <row r="1123" spans="7:8">
      <c r="G1123">
        <v>53350</v>
      </c>
      <c r="H1123" t="s">
        <v>12</v>
      </c>
    </row>
    <row r="1124" spans="7:8">
      <c r="G1124">
        <v>53422</v>
      </c>
      <c r="H1124" t="s">
        <v>18</v>
      </c>
    </row>
    <row r="1125" spans="7:8">
      <c r="G1125">
        <v>53449</v>
      </c>
      <c r="H1125" t="s">
        <v>45</v>
      </c>
    </row>
    <row r="1126" spans="7:8">
      <c r="G1126">
        <v>53473</v>
      </c>
      <c r="H1126" t="s">
        <v>450</v>
      </c>
    </row>
    <row r="1127" spans="7:8">
      <c r="G1127">
        <v>53481</v>
      </c>
      <c r="H1127" t="s">
        <v>107</v>
      </c>
    </row>
    <row r="1128" spans="7:8">
      <c r="G1128">
        <v>53511</v>
      </c>
      <c r="H1128" t="s">
        <v>107</v>
      </c>
    </row>
    <row r="1129" spans="7:8">
      <c r="G1129">
        <v>53538</v>
      </c>
      <c r="H1129" t="s">
        <v>18</v>
      </c>
    </row>
    <row r="1130" spans="7:8">
      <c r="G1130">
        <v>53627</v>
      </c>
      <c r="H1130" t="s">
        <v>18</v>
      </c>
    </row>
    <row r="1131" spans="7:8">
      <c r="G1131">
        <v>53635</v>
      </c>
      <c r="H1131" t="s">
        <v>18</v>
      </c>
    </row>
    <row r="1132" spans="7:8">
      <c r="G1132">
        <v>53660</v>
      </c>
      <c r="H1132" t="s">
        <v>942</v>
      </c>
    </row>
    <row r="1133" spans="7:8">
      <c r="G1133">
        <v>53732</v>
      </c>
      <c r="H1133" t="s">
        <v>942</v>
      </c>
    </row>
    <row r="1134" spans="7:8">
      <c r="G1134">
        <v>53880</v>
      </c>
      <c r="H1134" t="s">
        <v>944</v>
      </c>
    </row>
    <row r="1135" spans="7:8">
      <c r="G1135">
        <v>53899</v>
      </c>
      <c r="H1135" t="s">
        <v>944</v>
      </c>
    </row>
    <row r="1136" spans="7:8">
      <c r="G1136">
        <v>53910</v>
      </c>
      <c r="H1136" t="s">
        <v>942</v>
      </c>
    </row>
    <row r="1137" spans="7:8">
      <c r="G1137">
        <v>53929</v>
      </c>
      <c r="H1137" t="s">
        <v>942</v>
      </c>
    </row>
    <row r="1138" spans="7:8">
      <c r="G1138">
        <v>53937</v>
      </c>
      <c r="H1138" t="s">
        <v>942</v>
      </c>
    </row>
    <row r="1139" spans="7:8">
      <c r="G1139">
        <v>54062</v>
      </c>
      <c r="H1139" t="s">
        <v>18</v>
      </c>
    </row>
    <row r="1140" spans="7:8">
      <c r="G1140">
        <v>54224</v>
      </c>
      <c r="H1140" t="s">
        <v>35</v>
      </c>
    </row>
    <row r="1141" spans="7:8">
      <c r="G1141">
        <v>54399</v>
      </c>
      <c r="H1141" t="s">
        <v>107</v>
      </c>
    </row>
    <row r="1142" spans="7:8">
      <c r="G1142">
        <v>54402</v>
      </c>
      <c r="H1142" t="s">
        <v>15</v>
      </c>
    </row>
    <row r="1143" spans="7:8">
      <c r="G1143">
        <v>54437</v>
      </c>
      <c r="H1143" t="s">
        <v>12</v>
      </c>
    </row>
    <row r="1144" spans="7:8">
      <c r="G1144">
        <v>54968</v>
      </c>
      <c r="H1144" t="s">
        <v>45</v>
      </c>
    </row>
    <row r="1145" spans="7:8">
      <c r="G1145">
        <v>55000</v>
      </c>
      <c r="H1145" t="s">
        <v>15</v>
      </c>
    </row>
    <row r="1146" spans="7:8">
      <c r="G1146">
        <v>55026</v>
      </c>
      <c r="H1146" t="s">
        <v>45</v>
      </c>
    </row>
    <row r="1147" spans="7:8">
      <c r="G1147">
        <v>55034</v>
      </c>
      <c r="H1147" t="s">
        <v>18</v>
      </c>
    </row>
    <row r="1148" spans="7:8">
      <c r="G1148">
        <v>55050</v>
      </c>
      <c r="H1148" t="s">
        <v>15</v>
      </c>
    </row>
    <row r="1149" spans="7:8">
      <c r="G1149">
        <v>55085</v>
      </c>
      <c r="H1149" t="s">
        <v>15</v>
      </c>
    </row>
    <row r="1150" spans="7:8">
      <c r="G1150">
        <v>55182</v>
      </c>
      <c r="H1150" t="s">
        <v>942</v>
      </c>
    </row>
    <row r="1151" spans="7:8">
      <c r="G1151">
        <v>55190</v>
      </c>
      <c r="H1151" t="s">
        <v>942</v>
      </c>
    </row>
    <row r="1152" spans="7:8">
      <c r="G1152">
        <v>55239</v>
      </c>
      <c r="H1152" t="s">
        <v>104</v>
      </c>
    </row>
    <row r="1153" spans="7:8">
      <c r="G1153">
        <v>55255</v>
      </c>
      <c r="H1153" t="s">
        <v>98</v>
      </c>
    </row>
    <row r="1154" spans="7:8">
      <c r="G1154">
        <v>55271</v>
      </c>
      <c r="H1154" t="s">
        <v>104</v>
      </c>
    </row>
    <row r="1155" spans="7:8">
      <c r="G1155">
        <v>55352</v>
      </c>
      <c r="H1155" t="s">
        <v>104</v>
      </c>
    </row>
    <row r="1156" spans="7:8">
      <c r="G1156">
        <v>55565</v>
      </c>
      <c r="H1156" t="s">
        <v>942</v>
      </c>
    </row>
    <row r="1157" spans="7:8">
      <c r="G1157">
        <v>55573</v>
      </c>
      <c r="H1157" t="s">
        <v>942</v>
      </c>
    </row>
    <row r="1158" spans="7:8">
      <c r="G1158">
        <v>55646</v>
      </c>
      <c r="H1158" t="s">
        <v>18</v>
      </c>
    </row>
    <row r="1159" spans="7:8">
      <c r="G1159">
        <v>55654</v>
      </c>
      <c r="H1159" t="s">
        <v>45</v>
      </c>
    </row>
    <row r="1160" spans="7:8">
      <c r="G1160">
        <v>55697</v>
      </c>
      <c r="H1160" t="s">
        <v>942</v>
      </c>
    </row>
    <row r="1161" spans="7:8">
      <c r="G1161">
        <v>55700</v>
      </c>
      <c r="H1161" t="s">
        <v>942</v>
      </c>
    </row>
    <row r="1162" spans="7:8">
      <c r="G1162">
        <v>55743</v>
      </c>
      <c r="H1162" t="s">
        <v>9</v>
      </c>
    </row>
    <row r="1163" spans="7:8">
      <c r="G1163">
        <v>55760</v>
      </c>
      <c r="H1163" t="s">
        <v>942</v>
      </c>
    </row>
    <row r="1164" spans="7:8">
      <c r="G1164">
        <v>55778</v>
      </c>
      <c r="H1164" t="s">
        <v>9</v>
      </c>
    </row>
    <row r="1165" spans="7:8">
      <c r="G1165">
        <v>55794</v>
      </c>
      <c r="H1165" t="s">
        <v>104</v>
      </c>
    </row>
    <row r="1166" spans="7:8">
      <c r="G1166">
        <v>55808</v>
      </c>
      <c r="H1166" t="s">
        <v>942</v>
      </c>
    </row>
    <row r="1167" spans="7:8">
      <c r="G1167">
        <v>55816</v>
      </c>
      <c r="H1167" t="s">
        <v>9</v>
      </c>
    </row>
    <row r="1168" spans="7:8">
      <c r="G1168">
        <v>55867</v>
      </c>
      <c r="H1168" t="s">
        <v>942</v>
      </c>
    </row>
    <row r="1169" spans="7:8">
      <c r="G1169">
        <v>55921</v>
      </c>
      <c r="H1169" t="s">
        <v>942</v>
      </c>
    </row>
    <row r="1170" spans="7:8">
      <c r="G1170">
        <v>55948</v>
      </c>
      <c r="H1170" t="s">
        <v>942</v>
      </c>
    </row>
    <row r="1171" spans="7:8">
      <c r="G1171">
        <v>55972</v>
      </c>
      <c r="H1171" t="s">
        <v>942</v>
      </c>
    </row>
    <row r="1172" spans="7:8">
      <c r="G1172">
        <v>56006</v>
      </c>
      <c r="H1172" t="s">
        <v>60</v>
      </c>
    </row>
    <row r="1173" spans="7:8">
      <c r="G1173">
        <v>56065</v>
      </c>
      <c r="H1173" t="s">
        <v>472</v>
      </c>
    </row>
    <row r="1174" spans="7:8">
      <c r="G1174">
        <v>56103</v>
      </c>
      <c r="H1174" t="s">
        <v>944</v>
      </c>
    </row>
    <row r="1175" spans="7:8">
      <c r="G1175">
        <v>56111</v>
      </c>
      <c r="H1175" t="s">
        <v>944</v>
      </c>
    </row>
    <row r="1176" spans="7:8">
      <c r="G1176">
        <v>56146</v>
      </c>
      <c r="H1176" t="s">
        <v>450</v>
      </c>
    </row>
    <row r="1177" spans="7:8">
      <c r="G1177">
        <v>56154</v>
      </c>
      <c r="H1177" t="s">
        <v>450</v>
      </c>
    </row>
    <row r="1178" spans="7:8">
      <c r="G1178">
        <v>56162</v>
      </c>
      <c r="H1178" t="s">
        <v>450</v>
      </c>
    </row>
    <row r="1179" spans="7:8">
      <c r="G1179">
        <v>56189</v>
      </c>
      <c r="H1179" t="s">
        <v>107</v>
      </c>
    </row>
    <row r="1180" spans="7:8">
      <c r="G1180">
        <v>56197</v>
      </c>
      <c r="H1180" t="s">
        <v>944</v>
      </c>
    </row>
    <row r="1181" spans="7:8">
      <c r="G1181">
        <v>56200</v>
      </c>
      <c r="H1181" t="s">
        <v>942</v>
      </c>
    </row>
    <row r="1182" spans="7:8">
      <c r="G1182">
        <v>56260</v>
      </c>
      <c r="H1182" t="s">
        <v>944</v>
      </c>
    </row>
    <row r="1183" spans="7:8">
      <c r="G1183">
        <v>56324</v>
      </c>
      <c r="H1183" t="s">
        <v>942</v>
      </c>
    </row>
    <row r="1184" spans="7:8">
      <c r="G1184">
        <v>56367</v>
      </c>
      <c r="H1184" t="s">
        <v>45</v>
      </c>
    </row>
    <row r="1185" spans="7:8">
      <c r="G1185">
        <v>56391</v>
      </c>
      <c r="H1185" t="s">
        <v>942</v>
      </c>
    </row>
    <row r="1186" spans="7:8">
      <c r="G1186">
        <v>56448</v>
      </c>
      <c r="H1186" t="s">
        <v>45</v>
      </c>
    </row>
    <row r="1187" spans="7:8">
      <c r="G1187">
        <v>56480</v>
      </c>
      <c r="H1187" t="s">
        <v>450</v>
      </c>
    </row>
    <row r="1188" spans="7:8">
      <c r="G1188">
        <v>56529</v>
      </c>
      <c r="H1188" t="s">
        <v>942</v>
      </c>
    </row>
    <row r="1189" spans="7:8">
      <c r="G1189">
        <v>56537</v>
      </c>
      <c r="H1189" t="s">
        <v>104</v>
      </c>
    </row>
    <row r="1190" spans="7:8">
      <c r="G1190">
        <v>56553</v>
      </c>
      <c r="H1190" t="s">
        <v>450</v>
      </c>
    </row>
    <row r="1191" spans="7:8">
      <c r="G1191">
        <v>56596</v>
      </c>
      <c r="H1191" t="s">
        <v>942</v>
      </c>
    </row>
    <row r="1192" spans="7:8">
      <c r="G1192">
        <v>56650</v>
      </c>
      <c r="H1192" t="s">
        <v>450</v>
      </c>
    </row>
    <row r="1193" spans="7:8">
      <c r="G1193">
        <v>56693</v>
      </c>
      <c r="H1193" t="s">
        <v>459</v>
      </c>
    </row>
    <row r="1194" spans="7:8">
      <c r="G1194">
        <v>56707</v>
      </c>
      <c r="H1194" t="s">
        <v>944</v>
      </c>
    </row>
    <row r="1195" spans="7:8">
      <c r="G1195">
        <v>56715</v>
      </c>
      <c r="H1195" t="s">
        <v>942</v>
      </c>
    </row>
    <row r="1196" spans="7:8">
      <c r="G1196">
        <v>56723</v>
      </c>
      <c r="H1196" t="s">
        <v>942</v>
      </c>
    </row>
    <row r="1197" spans="7:8">
      <c r="G1197">
        <v>56782</v>
      </c>
      <c r="H1197" t="s">
        <v>942</v>
      </c>
    </row>
    <row r="1198" spans="7:8">
      <c r="G1198">
        <v>56790</v>
      </c>
      <c r="H1198" t="s">
        <v>107</v>
      </c>
    </row>
    <row r="1199" spans="7:8">
      <c r="G1199">
        <v>56820</v>
      </c>
      <c r="H1199" t="s">
        <v>104</v>
      </c>
    </row>
    <row r="1200" spans="7:8">
      <c r="G1200">
        <v>56839</v>
      </c>
      <c r="H1200" t="s">
        <v>104</v>
      </c>
    </row>
    <row r="1201" spans="7:8">
      <c r="G1201">
        <v>56855</v>
      </c>
      <c r="H1201" t="s">
        <v>107</v>
      </c>
    </row>
    <row r="1202" spans="7:8">
      <c r="G1202">
        <v>56960</v>
      </c>
      <c r="H1202" t="s">
        <v>107</v>
      </c>
    </row>
    <row r="1203" spans="7:8">
      <c r="G1203">
        <v>56979</v>
      </c>
      <c r="H1203" t="s">
        <v>104</v>
      </c>
    </row>
    <row r="1204" spans="7:8">
      <c r="G1204">
        <v>56995</v>
      </c>
      <c r="H1204" t="s">
        <v>98</v>
      </c>
    </row>
    <row r="1205" spans="7:8">
      <c r="G1205">
        <v>57061</v>
      </c>
      <c r="H1205" t="s">
        <v>18</v>
      </c>
    </row>
    <row r="1206" spans="7:8">
      <c r="G1206">
        <v>57070</v>
      </c>
      <c r="H1206" t="s">
        <v>544</v>
      </c>
    </row>
    <row r="1207" spans="7:8">
      <c r="G1207">
        <v>57088</v>
      </c>
      <c r="H1207" t="s">
        <v>107</v>
      </c>
    </row>
    <row r="1208" spans="7:8">
      <c r="G1208">
        <v>57118</v>
      </c>
      <c r="H1208" t="s">
        <v>107</v>
      </c>
    </row>
    <row r="1209" spans="7:8">
      <c r="G1209">
        <v>57126</v>
      </c>
      <c r="H1209" t="s">
        <v>107</v>
      </c>
    </row>
    <row r="1210" spans="7:8">
      <c r="G1210">
        <v>57185</v>
      </c>
      <c r="H1210" t="s">
        <v>942</v>
      </c>
    </row>
    <row r="1211" spans="7:8">
      <c r="G1211">
        <v>57266</v>
      </c>
      <c r="H1211" t="s">
        <v>104</v>
      </c>
    </row>
    <row r="1212" spans="7:8">
      <c r="G1212">
        <v>57274</v>
      </c>
      <c r="H1212" t="s">
        <v>942</v>
      </c>
    </row>
    <row r="1213" spans="7:8">
      <c r="G1213">
        <v>57282</v>
      </c>
      <c r="H1213" t="s">
        <v>107</v>
      </c>
    </row>
    <row r="1214" spans="7:8">
      <c r="G1214">
        <v>57290</v>
      </c>
      <c r="H1214" t="s">
        <v>45</v>
      </c>
    </row>
    <row r="1215" spans="7:8">
      <c r="G1215">
        <v>57304</v>
      </c>
      <c r="H1215" t="s">
        <v>104</v>
      </c>
    </row>
    <row r="1216" spans="7:8">
      <c r="G1216">
        <v>57347</v>
      </c>
      <c r="H1216" t="s">
        <v>104</v>
      </c>
    </row>
    <row r="1217" spans="7:8">
      <c r="G1217">
        <v>57398</v>
      </c>
      <c r="H1217" t="s">
        <v>45</v>
      </c>
    </row>
    <row r="1218" spans="7:8">
      <c r="G1218">
        <v>57410</v>
      </c>
      <c r="H1218" t="s">
        <v>104</v>
      </c>
    </row>
    <row r="1219" spans="7:8">
      <c r="G1219">
        <v>57452</v>
      </c>
      <c r="H1219" t="s">
        <v>107</v>
      </c>
    </row>
    <row r="1220" spans="7:8">
      <c r="G1220">
        <v>57479</v>
      </c>
      <c r="H1220" t="s">
        <v>450</v>
      </c>
    </row>
    <row r="1221" spans="7:8">
      <c r="G1221">
        <v>57525</v>
      </c>
      <c r="H1221" t="s">
        <v>45</v>
      </c>
    </row>
    <row r="1222" spans="7:8">
      <c r="G1222">
        <v>57576</v>
      </c>
      <c r="H1222" t="s">
        <v>944</v>
      </c>
    </row>
    <row r="1223" spans="7:8">
      <c r="G1223">
        <v>57592</v>
      </c>
      <c r="H1223" t="s">
        <v>944</v>
      </c>
    </row>
    <row r="1224" spans="7:8">
      <c r="G1224">
        <v>57606</v>
      </c>
      <c r="H1224" t="s">
        <v>944</v>
      </c>
    </row>
    <row r="1225" spans="7:8">
      <c r="G1225">
        <v>57614</v>
      </c>
      <c r="H1225" t="s">
        <v>942</v>
      </c>
    </row>
    <row r="1226" spans="7:8">
      <c r="G1226">
        <v>57649</v>
      </c>
      <c r="H1226" t="s">
        <v>18</v>
      </c>
    </row>
    <row r="1227" spans="7:8">
      <c r="G1227">
        <v>57657</v>
      </c>
      <c r="H1227" t="s">
        <v>18</v>
      </c>
    </row>
    <row r="1228" spans="7:8">
      <c r="G1228">
        <v>57665</v>
      </c>
      <c r="H1228" t="s">
        <v>18</v>
      </c>
    </row>
    <row r="1229" spans="7:8">
      <c r="G1229">
        <v>57673</v>
      </c>
      <c r="H1229" t="s">
        <v>18</v>
      </c>
    </row>
    <row r="1230" spans="7:8">
      <c r="G1230">
        <v>57711</v>
      </c>
      <c r="H1230" t="s">
        <v>18</v>
      </c>
    </row>
    <row r="1231" spans="7:8">
      <c r="G1231">
        <v>57720</v>
      </c>
      <c r="H1231" t="s">
        <v>104</v>
      </c>
    </row>
    <row r="1232" spans="7:8">
      <c r="G1232">
        <v>57738</v>
      </c>
      <c r="H1232" t="s">
        <v>942</v>
      </c>
    </row>
    <row r="1233" spans="7:8">
      <c r="G1233">
        <v>57770</v>
      </c>
      <c r="H1233" t="s">
        <v>18</v>
      </c>
    </row>
    <row r="1234" spans="7:8">
      <c r="G1234">
        <v>57789</v>
      </c>
      <c r="H1234" t="s">
        <v>942</v>
      </c>
    </row>
    <row r="1235" spans="7:8">
      <c r="G1235">
        <v>57797</v>
      </c>
      <c r="H1235" t="s">
        <v>942</v>
      </c>
    </row>
    <row r="1236" spans="7:8">
      <c r="G1236">
        <v>57827</v>
      </c>
      <c r="H1236" t="s">
        <v>104</v>
      </c>
    </row>
    <row r="1237" spans="7:8">
      <c r="G1237">
        <v>57843</v>
      </c>
      <c r="H1237" t="s">
        <v>9</v>
      </c>
    </row>
    <row r="1238" spans="7:8">
      <c r="G1238">
        <v>57886</v>
      </c>
      <c r="H1238" t="s">
        <v>450</v>
      </c>
    </row>
    <row r="1239" spans="7:8">
      <c r="G1239">
        <v>57908</v>
      </c>
      <c r="H1239" t="s">
        <v>492</v>
      </c>
    </row>
    <row r="1240" spans="7:8">
      <c r="G1240">
        <v>58041</v>
      </c>
      <c r="H1240" t="s">
        <v>104</v>
      </c>
    </row>
    <row r="1241" spans="7:8">
      <c r="G1241">
        <v>58068</v>
      </c>
      <c r="H1241" t="s">
        <v>18</v>
      </c>
    </row>
    <row r="1242" spans="7:8">
      <c r="G1242">
        <v>58114</v>
      </c>
      <c r="H1242" t="s">
        <v>942</v>
      </c>
    </row>
    <row r="1243" spans="7:8">
      <c r="G1243">
        <v>58157</v>
      </c>
      <c r="H1243" t="s">
        <v>942</v>
      </c>
    </row>
    <row r="1244" spans="7:8">
      <c r="G1244">
        <v>58238</v>
      </c>
      <c r="H1244" t="s">
        <v>942</v>
      </c>
    </row>
    <row r="1245" spans="7:8">
      <c r="G1245">
        <v>58394</v>
      </c>
      <c r="H1245" t="s">
        <v>18</v>
      </c>
    </row>
    <row r="1246" spans="7:8">
      <c r="G1246">
        <v>58408</v>
      </c>
      <c r="H1246" t="s">
        <v>450</v>
      </c>
    </row>
    <row r="1247" spans="7:8">
      <c r="G1247">
        <v>58424</v>
      </c>
      <c r="H1247" t="s">
        <v>98</v>
      </c>
    </row>
    <row r="1248" spans="7:8">
      <c r="G1248">
        <v>58459</v>
      </c>
      <c r="H1248" t="s">
        <v>104</v>
      </c>
    </row>
    <row r="1249" spans="7:8">
      <c r="G1249">
        <v>58491</v>
      </c>
      <c r="H1249" t="s">
        <v>472</v>
      </c>
    </row>
    <row r="1250" spans="7:8">
      <c r="G1250">
        <v>58530</v>
      </c>
      <c r="H1250" t="s">
        <v>942</v>
      </c>
    </row>
    <row r="1251" spans="7:8">
      <c r="G1251">
        <v>58580</v>
      </c>
      <c r="H1251" t="s">
        <v>942</v>
      </c>
    </row>
    <row r="1252" spans="7:8">
      <c r="G1252">
        <v>58610</v>
      </c>
      <c r="H1252" t="s">
        <v>472</v>
      </c>
    </row>
    <row r="1253" spans="7:8">
      <c r="G1253">
        <v>58645</v>
      </c>
      <c r="H1253" t="s">
        <v>472</v>
      </c>
    </row>
    <row r="1254" spans="7:8">
      <c r="G1254">
        <v>58718</v>
      </c>
      <c r="H1254" t="s">
        <v>472</v>
      </c>
    </row>
    <row r="1255" spans="7:8">
      <c r="G1255">
        <v>58793</v>
      </c>
      <c r="H1255" t="s">
        <v>18</v>
      </c>
    </row>
    <row r="1256" spans="7:8">
      <c r="G1256">
        <v>58831</v>
      </c>
      <c r="H1256" t="s">
        <v>942</v>
      </c>
    </row>
    <row r="1257" spans="7:8">
      <c r="G1257">
        <v>58920</v>
      </c>
      <c r="H1257" t="s">
        <v>450</v>
      </c>
    </row>
    <row r="1258" spans="7:8">
      <c r="G1258">
        <v>58939</v>
      </c>
      <c r="H1258" t="s">
        <v>942</v>
      </c>
    </row>
    <row r="1259" spans="7:8">
      <c r="G1259">
        <v>58963</v>
      </c>
      <c r="H1259" t="s">
        <v>450</v>
      </c>
    </row>
    <row r="1260" spans="7:8">
      <c r="G1260">
        <v>58980</v>
      </c>
      <c r="H1260" t="s">
        <v>450</v>
      </c>
    </row>
    <row r="1261" spans="7:8">
      <c r="G1261">
        <v>59021</v>
      </c>
      <c r="H1261" t="s">
        <v>459</v>
      </c>
    </row>
    <row r="1262" spans="7:8">
      <c r="G1262">
        <v>59048</v>
      </c>
      <c r="H1262" t="s">
        <v>104</v>
      </c>
    </row>
    <row r="1263" spans="7:8">
      <c r="G1263">
        <v>59072</v>
      </c>
      <c r="H1263" t="s">
        <v>450</v>
      </c>
    </row>
    <row r="1264" spans="7:8">
      <c r="G1264">
        <v>59080</v>
      </c>
      <c r="H1264" t="s">
        <v>942</v>
      </c>
    </row>
    <row r="1265" spans="7:8">
      <c r="G1265">
        <v>59102</v>
      </c>
      <c r="H1265" t="s">
        <v>450</v>
      </c>
    </row>
    <row r="1266" spans="7:8">
      <c r="G1266">
        <v>59110</v>
      </c>
      <c r="H1266" t="s">
        <v>9</v>
      </c>
    </row>
    <row r="1267" spans="7:8">
      <c r="G1267">
        <v>59137</v>
      </c>
      <c r="H1267" t="s">
        <v>450</v>
      </c>
    </row>
    <row r="1268" spans="7:8">
      <c r="G1268">
        <v>59153</v>
      </c>
      <c r="H1268" t="s">
        <v>948</v>
      </c>
    </row>
    <row r="1269" spans="7:8">
      <c r="G1269">
        <v>59404</v>
      </c>
      <c r="H1269" t="s">
        <v>104</v>
      </c>
    </row>
    <row r="1270" spans="7:8">
      <c r="G1270">
        <v>59412</v>
      </c>
      <c r="H1270" t="s">
        <v>18</v>
      </c>
    </row>
    <row r="1271" spans="7:8">
      <c r="G1271">
        <v>59439</v>
      </c>
      <c r="H1271" t="s">
        <v>948</v>
      </c>
    </row>
    <row r="1272" spans="7:8">
      <c r="G1272">
        <v>59455</v>
      </c>
      <c r="H1272" t="s">
        <v>18</v>
      </c>
    </row>
    <row r="1273" spans="7:8">
      <c r="G1273">
        <v>59480</v>
      </c>
      <c r="H1273" t="s">
        <v>107</v>
      </c>
    </row>
    <row r="1274" spans="7:8">
      <c r="G1274">
        <v>59552</v>
      </c>
      <c r="H1274" t="s">
        <v>12</v>
      </c>
    </row>
    <row r="1275" spans="7:8">
      <c r="G1275">
        <v>59560</v>
      </c>
      <c r="H1275" t="s">
        <v>472</v>
      </c>
    </row>
    <row r="1276" spans="7:8">
      <c r="G1276">
        <v>59633</v>
      </c>
      <c r="H1276" t="s">
        <v>450</v>
      </c>
    </row>
    <row r="1277" spans="7:8">
      <c r="G1277">
        <v>59650</v>
      </c>
      <c r="H1277" t="s">
        <v>107</v>
      </c>
    </row>
    <row r="1278" spans="7:8">
      <c r="G1278">
        <v>59668</v>
      </c>
      <c r="H1278" t="s">
        <v>12</v>
      </c>
    </row>
    <row r="1279" spans="7:8">
      <c r="G1279">
        <v>59692</v>
      </c>
      <c r="H1279" t="s">
        <v>107</v>
      </c>
    </row>
    <row r="1280" spans="7:8">
      <c r="G1280">
        <v>59706</v>
      </c>
      <c r="H1280" t="s">
        <v>18</v>
      </c>
    </row>
    <row r="1281" spans="7:8">
      <c r="G1281">
        <v>59714</v>
      </c>
      <c r="H1281" t="s">
        <v>544</v>
      </c>
    </row>
    <row r="1282" spans="7:8">
      <c r="G1282">
        <v>59722</v>
      </c>
      <c r="H1282" t="s">
        <v>18</v>
      </c>
    </row>
    <row r="1283" spans="7:8">
      <c r="G1283">
        <v>59773</v>
      </c>
      <c r="H1283" t="s">
        <v>18</v>
      </c>
    </row>
    <row r="1284" spans="7:8">
      <c r="G1284">
        <v>59781</v>
      </c>
      <c r="H1284" t="s">
        <v>18</v>
      </c>
    </row>
    <row r="1285" spans="7:8">
      <c r="G1285">
        <v>59820</v>
      </c>
      <c r="H1285" t="s">
        <v>944</v>
      </c>
    </row>
    <row r="1286" spans="7:8">
      <c r="G1286">
        <v>59838</v>
      </c>
      <c r="H1286" t="s">
        <v>944</v>
      </c>
    </row>
    <row r="1287" spans="7:8">
      <c r="G1287">
        <v>59846</v>
      </c>
      <c r="H1287" t="s">
        <v>944</v>
      </c>
    </row>
    <row r="1288" spans="7:8">
      <c r="G1288">
        <v>59870</v>
      </c>
      <c r="H1288" t="s">
        <v>942</v>
      </c>
    </row>
    <row r="1289" spans="7:8">
      <c r="G1289">
        <v>59897</v>
      </c>
      <c r="H1289" t="s">
        <v>942</v>
      </c>
    </row>
    <row r="1290" spans="7:8">
      <c r="G1290">
        <v>59900</v>
      </c>
      <c r="H1290" t="s">
        <v>104</v>
      </c>
    </row>
    <row r="1291" spans="7:8">
      <c r="G1291">
        <v>59951</v>
      </c>
      <c r="H1291" t="s">
        <v>12</v>
      </c>
    </row>
    <row r="1292" spans="7:8">
      <c r="G1292">
        <v>59960</v>
      </c>
      <c r="H1292" t="s">
        <v>104</v>
      </c>
    </row>
    <row r="1293" spans="7:8">
      <c r="G1293">
        <v>59986</v>
      </c>
      <c r="H1293" t="s">
        <v>942</v>
      </c>
    </row>
    <row r="1294" spans="7:8">
      <c r="G1294">
        <v>60003</v>
      </c>
      <c r="H1294" t="s">
        <v>104</v>
      </c>
    </row>
    <row r="1295" spans="7:8">
      <c r="G1295">
        <v>60011</v>
      </c>
      <c r="H1295" t="s">
        <v>942</v>
      </c>
    </row>
    <row r="1296" spans="7:8">
      <c r="G1296">
        <v>60020</v>
      </c>
      <c r="H1296" t="s">
        <v>944</v>
      </c>
    </row>
    <row r="1297" spans="7:8">
      <c r="G1297">
        <v>60054</v>
      </c>
      <c r="H1297" t="s">
        <v>12</v>
      </c>
    </row>
    <row r="1298" spans="7:8">
      <c r="G1298">
        <v>60062</v>
      </c>
      <c r="H1298" t="s">
        <v>9</v>
      </c>
    </row>
    <row r="1299" spans="7:8">
      <c r="G1299">
        <v>60070</v>
      </c>
      <c r="H1299" t="s">
        <v>18</v>
      </c>
    </row>
    <row r="1300" spans="7:8">
      <c r="G1300">
        <v>60143</v>
      </c>
      <c r="H1300" t="s">
        <v>942</v>
      </c>
    </row>
    <row r="1301" spans="7:8">
      <c r="G1301">
        <v>60151</v>
      </c>
      <c r="H1301" t="s">
        <v>944</v>
      </c>
    </row>
    <row r="1302" spans="7:8">
      <c r="G1302">
        <v>60275</v>
      </c>
      <c r="H1302" t="s">
        <v>107</v>
      </c>
    </row>
    <row r="1303" spans="7:8">
      <c r="G1303">
        <v>60321</v>
      </c>
      <c r="H1303" t="s">
        <v>107</v>
      </c>
    </row>
    <row r="1304" spans="7:8">
      <c r="G1304">
        <v>60330</v>
      </c>
      <c r="H1304" t="s">
        <v>104</v>
      </c>
    </row>
    <row r="1305" spans="7:8">
      <c r="G1305">
        <v>60348</v>
      </c>
      <c r="H1305" t="s">
        <v>107</v>
      </c>
    </row>
    <row r="1306" spans="7:8">
      <c r="G1306">
        <v>60399</v>
      </c>
      <c r="H1306" t="s">
        <v>104</v>
      </c>
    </row>
    <row r="1307" spans="7:8">
      <c r="G1307">
        <v>60402</v>
      </c>
      <c r="H1307" t="s">
        <v>18</v>
      </c>
    </row>
    <row r="1308" spans="7:8">
      <c r="G1308">
        <v>60410</v>
      </c>
      <c r="H1308" t="s">
        <v>18</v>
      </c>
    </row>
    <row r="1309" spans="7:8">
      <c r="G1309">
        <v>60437</v>
      </c>
      <c r="H1309" t="s">
        <v>9</v>
      </c>
    </row>
    <row r="1310" spans="7:8">
      <c r="G1310">
        <v>60542</v>
      </c>
      <c r="H1310" t="s">
        <v>942</v>
      </c>
    </row>
    <row r="1311" spans="7:8">
      <c r="G1311">
        <v>60550</v>
      </c>
      <c r="H1311" t="s">
        <v>942</v>
      </c>
    </row>
    <row r="1312" spans="7:8">
      <c r="G1312">
        <v>60585</v>
      </c>
      <c r="H1312" t="s">
        <v>18</v>
      </c>
    </row>
    <row r="1313" spans="7:8">
      <c r="G1313">
        <v>60593</v>
      </c>
      <c r="H1313" t="s">
        <v>98</v>
      </c>
    </row>
    <row r="1314" spans="7:8">
      <c r="G1314">
        <v>60607</v>
      </c>
      <c r="H1314" t="s">
        <v>942</v>
      </c>
    </row>
    <row r="1315" spans="7:8">
      <c r="G1315">
        <v>60623</v>
      </c>
      <c r="H1315" t="s">
        <v>464</v>
      </c>
    </row>
    <row r="1316" spans="7:8">
      <c r="G1316">
        <v>60640</v>
      </c>
      <c r="H1316" t="s">
        <v>464</v>
      </c>
    </row>
    <row r="1317" spans="7:8">
      <c r="G1317">
        <v>60755</v>
      </c>
      <c r="H1317" t="s">
        <v>459</v>
      </c>
    </row>
    <row r="1318" spans="7:8">
      <c r="G1318">
        <v>60763</v>
      </c>
      <c r="H1318" t="s">
        <v>450</v>
      </c>
    </row>
    <row r="1319" spans="7:8">
      <c r="G1319">
        <v>60798</v>
      </c>
      <c r="H1319" t="s">
        <v>942</v>
      </c>
    </row>
    <row r="1320" spans="7:8">
      <c r="G1320">
        <v>60801</v>
      </c>
      <c r="H1320" t="s">
        <v>942</v>
      </c>
    </row>
    <row r="1321" spans="7:8">
      <c r="G1321">
        <v>60895</v>
      </c>
      <c r="H1321" t="s">
        <v>942</v>
      </c>
    </row>
    <row r="1322" spans="7:8">
      <c r="G1322">
        <v>60909</v>
      </c>
      <c r="H1322" t="s">
        <v>942</v>
      </c>
    </row>
    <row r="1323" spans="7:8">
      <c r="G1323">
        <v>60941</v>
      </c>
      <c r="H1323" t="s">
        <v>18</v>
      </c>
    </row>
    <row r="1324" spans="7:8">
      <c r="G1324">
        <v>60984</v>
      </c>
      <c r="H1324" t="s">
        <v>18</v>
      </c>
    </row>
    <row r="1325" spans="7:8">
      <c r="G1325">
        <v>61034</v>
      </c>
      <c r="H1325" t="s">
        <v>525</v>
      </c>
    </row>
    <row r="1326" spans="7:8">
      <c r="G1326">
        <v>61077</v>
      </c>
      <c r="H1326" t="s">
        <v>942</v>
      </c>
    </row>
    <row r="1327" spans="7:8">
      <c r="G1327">
        <v>61140</v>
      </c>
      <c r="H1327" t="s">
        <v>544</v>
      </c>
    </row>
    <row r="1328" spans="7:8">
      <c r="G1328">
        <v>61166</v>
      </c>
      <c r="H1328" t="s">
        <v>12</v>
      </c>
    </row>
    <row r="1329" spans="7:8">
      <c r="G1329">
        <v>61182</v>
      </c>
      <c r="H1329" t="s">
        <v>689</v>
      </c>
    </row>
    <row r="1330" spans="7:8">
      <c r="G1330">
        <v>61220</v>
      </c>
      <c r="H1330" t="s">
        <v>450</v>
      </c>
    </row>
    <row r="1331" spans="7:8">
      <c r="G1331">
        <v>61255</v>
      </c>
      <c r="H1331" t="s">
        <v>12</v>
      </c>
    </row>
    <row r="1332" spans="7:8">
      <c r="G1332">
        <v>61263</v>
      </c>
      <c r="H1332" t="s">
        <v>45</v>
      </c>
    </row>
    <row r="1333" spans="7:8">
      <c r="G1333">
        <v>61271</v>
      </c>
      <c r="H1333" t="s">
        <v>944</v>
      </c>
    </row>
    <row r="1334" spans="7:8">
      <c r="G1334">
        <v>61310</v>
      </c>
      <c r="H1334" t="s">
        <v>942</v>
      </c>
    </row>
    <row r="1335" spans="7:8">
      <c r="G1335">
        <v>61328</v>
      </c>
      <c r="H1335" t="s">
        <v>944</v>
      </c>
    </row>
    <row r="1336" spans="7:8">
      <c r="G1336">
        <v>61336</v>
      </c>
      <c r="H1336" t="s">
        <v>942</v>
      </c>
    </row>
    <row r="1337" spans="7:8">
      <c r="G1337">
        <v>61379</v>
      </c>
      <c r="H1337" t="s">
        <v>525</v>
      </c>
    </row>
    <row r="1338" spans="7:8">
      <c r="G1338">
        <v>61387</v>
      </c>
      <c r="H1338" t="s">
        <v>949</v>
      </c>
    </row>
    <row r="1339" spans="7:8">
      <c r="G1339">
        <v>61395</v>
      </c>
      <c r="H1339" t="s">
        <v>18</v>
      </c>
    </row>
    <row r="1340" spans="7:8">
      <c r="G1340">
        <v>61433</v>
      </c>
      <c r="H1340" t="s">
        <v>104</v>
      </c>
    </row>
    <row r="1341" spans="7:8">
      <c r="G1341">
        <v>61476</v>
      </c>
      <c r="H1341" t="s">
        <v>98</v>
      </c>
    </row>
    <row r="1342" spans="7:8">
      <c r="G1342">
        <v>61484</v>
      </c>
      <c r="H1342" t="s">
        <v>104</v>
      </c>
    </row>
    <row r="1343" spans="7:8">
      <c r="G1343">
        <v>61492</v>
      </c>
      <c r="H1343" t="s">
        <v>104</v>
      </c>
    </row>
    <row r="1344" spans="7:8">
      <c r="G1344">
        <v>61506</v>
      </c>
      <c r="H1344" t="s">
        <v>107</v>
      </c>
    </row>
    <row r="1345" spans="7:8">
      <c r="G1345">
        <v>61522</v>
      </c>
      <c r="H1345" t="s">
        <v>942</v>
      </c>
    </row>
    <row r="1346" spans="7:8">
      <c r="G1346">
        <v>61530</v>
      </c>
      <c r="H1346" t="s">
        <v>947</v>
      </c>
    </row>
    <row r="1347" spans="7:8">
      <c r="G1347">
        <v>61573</v>
      </c>
      <c r="H1347" t="s">
        <v>942</v>
      </c>
    </row>
    <row r="1348" spans="7:8">
      <c r="G1348">
        <v>61603</v>
      </c>
      <c r="H1348" t="s">
        <v>104</v>
      </c>
    </row>
    <row r="1349" spans="7:8">
      <c r="G1349">
        <v>61611</v>
      </c>
      <c r="H1349" t="s">
        <v>98</v>
      </c>
    </row>
    <row r="1350" spans="7:8">
      <c r="G1350">
        <v>61646</v>
      </c>
      <c r="H1350" t="s">
        <v>492</v>
      </c>
    </row>
    <row r="1351" spans="7:8">
      <c r="G1351">
        <v>61662</v>
      </c>
      <c r="H1351" t="s">
        <v>98</v>
      </c>
    </row>
    <row r="1352" spans="7:8">
      <c r="G1352">
        <v>61670</v>
      </c>
      <c r="H1352" t="s">
        <v>104</v>
      </c>
    </row>
    <row r="1353" spans="7:8">
      <c r="G1353">
        <v>61689</v>
      </c>
      <c r="H1353" t="s">
        <v>104</v>
      </c>
    </row>
    <row r="1354" spans="7:8">
      <c r="G1354">
        <v>61697</v>
      </c>
      <c r="H1354" t="s">
        <v>18</v>
      </c>
    </row>
    <row r="1355" spans="7:8">
      <c r="G1355">
        <v>61778</v>
      </c>
      <c r="H1355" t="s">
        <v>942</v>
      </c>
    </row>
    <row r="1356" spans="7:8">
      <c r="G1356">
        <v>61832</v>
      </c>
      <c r="H1356" t="s">
        <v>104</v>
      </c>
    </row>
    <row r="1357" spans="7:8">
      <c r="G1357">
        <v>61859</v>
      </c>
      <c r="H1357" t="s">
        <v>104</v>
      </c>
    </row>
    <row r="1358" spans="7:8">
      <c r="G1358">
        <v>61875</v>
      </c>
      <c r="H1358" t="s">
        <v>104</v>
      </c>
    </row>
    <row r="1359" spans="7:8">
      <c r="G1359">
        <v>61905</v>
      </c>
      <c r="H1359" t="s">
        <v>18</v>
      </c>
    </row>
    <row r="1360" spans="7:8">
      <c r="G1360">
        <v>61913</v>
      </c>
      <c r="H1360" t="s">
        <v>98</v>
      </c>
    </row>
    <row r="1361" spans="7:8">
      <c r="G1361">
        <v>61921</v>
      </c>
      <c r="H1361" t="s">
        <v>104</v>
      </c>
    </row>
    <row r="1362" spans="7:8">
      <c r="G1362">
        <v>61930</v>
      </c>
      <c r="H1362" t="s">
        <v>544</v>
      </c>
    </row>
    <row r="1363" spans="7:8">
      <c r="G1363">
        <v>61948</v>
      </c>
      <c r="H1363" t="s">
        <v>18</v>
      </c>
    </row>
    <row r="1364" spans="7:8">
      <c r="G1364">
        <v>61964</v>
      </c>
      <c r="H1364" t="s">
        <v>107</v>
      </c>
    </row>
    <row r="1365" spans="7:8">
      <c r="G1365">
        <v>61972</v>
      </c>
      <c r="H1365" t="s">
        <v>104</v>
      </c>
    </row>
    <row r="1366" spans="7:8">
      <c r="G1366">
        <v>62049</v>
      </c>
      <c r="H1366" t="s">
        <v>689</v>
      </c>
    </row>
    <row r="1367" spans="7:8">
      <c r="G1367">
        <v>62073</v>
      </c>
      <c r="H1367" t="s">
        <v>98</v>
      </c>
    </row>
    <row r="1368" spans="7:8">
      <c r="G1368">
        <v>62090</v>
      </c>
      <c r="H1368" t="s">
        <v>950</v>
      </c>
    </row>
    <row r="1369" spans="7:8">
      <c r="G1369">
        <v>62111</v>
      </c>
      <c r="H1369" t="s">
        <v>544</v>
      </c>
    </row>
    <row r="1370" spans="7:8">
      <c r="G1370">
        <v>62120</v>
      </c>
      <c r="H1370" t="s">
        <v>126</v>
      </c>
    </row>
    <row r="1371" spans="7:8">
      <c r="G1371">
        <v>62146</v>
      </c>
      <c r="H1371" t="s">
        <v>450</v>
      </c>
    </row>
    <row r="1372" spans="7:8">
      <c r="G1372">
        <v>62154</v>
      </c>
      <c r="H1372" t="s">
        <v>104</v>
      </c>
    </row>
    <row r="1373" spans="7:8">
      <c r="G1373">
        <v>62162</v>
      </c>
      <c r="H1373" t="s">
        <v>18</v>
      </c>
    </row>
    <row r="1374" spans="7:8">
      <c r="G1374">
        <v>62219</v>
      </c>
      <c r="H1374" t="s">
        <v>942</v>
      </c>
    </row>
    <row r="1375" spans="7:8">
      <c r="G1375">
        <v>62235</v>
      </c>
      <c r="H1375" t="s">
        <v>942</v>
      </c>
    </row>
    <row r="1376" spans="7:8">
      <c r="G1376">
        <v>62243</v>
      </c>
      <c r="H1376" t="s">
        <v>942</v>
      </c>
    </row>
    <row r="1377" spans="7:8">
      <c r="G1377">
        <v>62294</v>
      </c>
      <c r="H1377" t="s">
        <v>45</v>
      </c>
    </row>
    <row r="1378" spans="7:8">
      <c r="G1378">
        <v>62324</v>
      </c>
      <c r="H1378" t="s">
        <v>104</v>
      </c>
    </row>
    <row r="1379" spans="7:8">
      <c r="G1379">
        <v>62367</v>
      </c>
      <c r="H1379" t="s">
        <v>104</v>
      </c>
    </row>
    <row r="1380" spans="7:8">
      <c r="G1380">
        <v>62391</v>
      </c>
      <c r="H1380" t="s">
        <v>9</v>
      </c>
    </row>
    <row r="1381" spans="7:8">
      <c r="G1381">
        <v>62430</v>
      </c>
      <c r="H1381" t="s">
        <v>942</v>
      </c>
    </row>
    <row r="1382" spans="7:8">
      <c r="G1382">
        <v>62448</v>
      </c>
      <c r="H1382" t="s">
        <v>104</v>
      </c>
    </row>
    <row r="1383" spans="7:8">
      <c r="G1383">
        <v>62480</v>
      </c>
      <c r="H1383" t="s">
        <v>12</v>
      </c>
    </row>
    <row r="1384" spans="7:8">
      <c r="G1384">
        <v>62499</v>
      </c>
      <c r="H1384" t="s">
        <v>107</v>
      </c>
    </row>
    <row r="1385" spans="7:8">
      <c r="G1385">
        <v>62510</v>
      </c>
      <c r="H1385" t="s">
        <v>18</v>
      </c>
    </row>
    <row r="1386" spans="7:8">
      <c r="G1386">
        <v>62537</v>
      </c>
      <c r="H1386" t="s">
        <v>450</v>
      </c>
    </row>
    <row r="1387" spans="7:8">
      <c r="G1387">
        <v>62634</v>
      </c>
      <c r="H1387" t="s">
        <v>104</v>
      </c>
    </row>
    <row r="1388" spans="7:8">
      <c r="G1388">
        <v>62650</v>
      </c>
      <c r="H1388" t="s">
        <v>18</v>
      </c>
    </row>
    <row r="1389" spans="7:8">
      <c r="G1389">
        <v>62669</v>
      </c>
      <c r="H1389" t="s">
        <v>12</v>
      </c>
    </row>
    <row r="1390" spans="7:8">
      <c r="G1390">
        <v>62677</v>
      </c>
      <c r="H1390" t="s">
        <v>15</v>
      </c>
    </row>
    <row r="1391" spans="7:8">
      <c r="G1391">
        <v>62693</v>
      </c>
      <c r="H1391" t="s">
        <v>942</v>
      </c>
    </row>
    <row r="1392" spans="7:8">
      <c r="G1392">
        <v>62707</v>
      </c>
      <c r="H1392" t="s">
        <v>45</v>
      </c>
    </row>
    <row r="1393" spans="7:8">
      <c r="G1393">
        <v>62740</v>
      </c>
      <c r="H1393" t="s">
        <v>942</v>
      </c>
    </row>
    <row r="1394" spans="7:8">
      <c r="G1394">
        <v>62758</v>
      </c>
      <c r="H1394" t="s">
        <v>942</v>
      </c>
    </row>
    <row r="1395" spans="7:8">
      <c r="G1395">
        <v>62766</v>
      </c>
      <c r="H1395" t="s">
        <v>942</v>
      </c>
    </row>
    <row r="1396" spans="7:8">
      <c r="G1396">
        <v>62782</v>
      </c>
      <c r="H1396" t="s">
        <v>15</v>
      </c>
    </row>
    <row r="1397" spans="7:8">
      <c r="G1397">
        <v>62790</v>
      </c>
      <c r="H1397" t="s">
        <v>18</v>
      </c>
    </row>
    <row r="1398" spans="7:8">
      <c r="G1398">
        <v>62812</v>
      </c>
      <c r="H1398" t="s">
        <v>15</v>
      </c>
    </row>
    <row r="1399" spans="7:8">
      <c r="G1399">
        <v>62839</v>
      </c>
      <c r="H1399" t="s">
        <v>942</v>
      </c>
    </row>
    <row r="1400" spans="7:8">
      <c r="G1400">
        <v>62855</v>
      </c>
      <c r="H1400" t="s">
        <v>15</v>
      </c>
    </row>
    <row r="1401" spans="7:8">
      <c r="G1401">
        <v>62863</v>
      </c>
      <c r="H1401" t="s">
        <v>18</v>
      </c>
    </row>
    <row r="1402" spans="7:8">
      <c r="G1402">
        <v>62936</v>
      </c>
      <c r="H1402" t="s">
        <v>107</v>
      </c>
    </row>
    <row r="1403" spans="7:8">
      <c r="G1403">
        <v>62979</v>
      </c>
      <c r="H1403" t="s">
        <v>45</v>
      </c>
    </row>
    <row r="1404" spans="7:8">
      <c r="G1404">
        <v>62995</v>
      </c>
      <c r="H1404" t="s">
        <v>107</v>
      </c>
    </row>
    <row r="1405" spans="7:8">
      <c r="G1405">
        <v>63029</v>
      </c>
      <c r="H1405" t="s">
        <v>15</v>
      </c>
    </row>
    <row r="1406" spans="7:8">
      <c r="G1406">
        <v>63070</v>
      </c>
      <c r="H1406" t="s">
        <v>472</v>
      </c>
    </row>
    <row r="1407" spans="7:8">
      <c r="G1407">
        <v>63096</v>
      </c>
      <c r="H1407" t="s">
        <v>18</v>
      </c>
    </row>
    <row r="1408" spans="7:8">
      <c r="G1408">
        <v>63169</v>
      </c>
      <c r="H1408" t="s">
        <v>942</v>
      </c>
    </row>
    <row r="1409" spans="7:8">
      <c r="G1409">
        <v>63177</v>
      </c>
      <c r="H1409" t="s">
        <v>942</v>
      </c>
    </row>
    <row r="1410" spans="7:8">
      <c r="G1410">
        <v>63185</v>
      </c>
      <c r="H1410" t="s">
        <v>942</v>
      </c>
    </row>
    <row r="1411" spans="7:8">
      <c r="G1411">
        <v>63207</v>
      </c>
      <c r="H1411" t="s">
        <v>942</v>
      </c>
    </row>
    <row r="1412" spans="7:8">
      <c r="G1412">
        <v>63215</v>
      </c>
      <c r="H1412" t="s">
        <v>942</v>
      </c>
    </row>
    <row r="1413" spans="7:8">
      <c r="G1413">
        <v>63223</v>
      </c>
      <c r="H1413" t="s">
        <v>942</v>
      </c>
    </row>
    <row r="1414" spans="7:8">
      <c r="G1414">
        <v>63282</v>
      </c>
      <c r="H1414" t="s">
        <v>15</v>
      </c>
    </row>
    <row r="1415" spans="7:8">
      <c r="G1415">
        <v>63312</v>
      </c>
      <c r="H1415" t="s">
        <v>104</v>
      </c>
    </row>
    <row r="1416" spans="7:8">
      <c r="G1416">
        <v>63363</v>
      </c>
      <c r="H1416" t="s">
        <v>12</v>
      </c>
    </row>
    <row r="1417" spans="7:8">
      <c r="G1417">
        <v>63371</v>
      </c>
      <c r="H1417" t="s">
        <v>942</v>
      </c>
    </row>
    <row r="1418" spans="7:8">
      <c r="G1418">
        <v>63380</v>
      </c>
      <c r="H1418" t="s">
        <v>45</v>
      </c>
    </row>
    <row r="1419" spans="7:8">
      <c r="G1419">
        <v>63398</v>
      </c>
      <c r="H1419" t="s">
        <v>450</v>
      </c>
    </row>
    <row r="1420" spans="7:8">
      <c r="G1420">
        <v>63428</v>
      </c>
      <c r="H1420" t="s">
        <v>18</v>
      </c>
    </row>
    <row r="1421" spans="7:8">
      <c r="G1421">
        <v>63436</v>
      </c>
      <c r="H1421" t="s">
        <v>18</v>
      </c>
    </row>
    <row r="1422" spans="7:8">
      <c r="G1422">
        <v>63452</v>
      </c>
      <c r="H1422" t="s">
        <v>525</v>
      </c>
    </row>
    <row r="1423" spans="7:8">
      <c r="G1423">
        <v>63487</v>
      </c>
      <c r="H1423" t="s">
        <v>104</v>
      </c>
    </row>
    <row r="1424" spans="7:8">
      <c r="G1424">
        <v>63509</v>
      </c>
      <c r="H1424" t="s">
        <v>107</v>
      </c>
    </row>
    <row r="1425" spans="7:8">
      <c r="G1425">
        <v>63533</v>
      </c>
      <c r="H1425" t="s">
        <v>18</v>
      </c>
    </row>
    <row r="1426" spans="7:8">
      <c r="G1426">
        <v>63592</v>
      </c>
      <c r="H1426" t="s">
        <v>45</v>
      </c>
    </row>
    <row r="1427" spans="7:8">
      <c r="G1427">
        <v>63606</v>
      </c>
      <c r="H1427" t="s">
        <v>107</v>
      </c>
    </row>
    <row r="1428" spans="7:8">
      <c r="G1428">
        <v>63665</v>
      </c>
      <c r="H1428" t="s">
        <v>944</v>
      </c>
    </row>
    <row r="1429" spans="7:8">
      <c r="G1429">
        <v>63690</v>
      </c>
      <c r="H1429" t="s">
        <v>942</v>
      </c>
    </row>
    <row r="1430" spans="7:8">
      <c r="G1430">
        <v>63711</v>
      </c>
      <c r="H1430" t="s">
        <v>942</v>
      </c>
    </row>
    <row r="1431" spans="7:8">
      <c r="G1431">
        <v>63746</v>
      </c>
      <c r="H1431" t="s">
        <v>944</v>
      </c>
    </row>
    <row r="1432" spans="7:8">
      <c r="G1432">
        <v>63797</v>
      </c>
      <c r="H1432" t="s">
        <v>944</v>
      </c>
    </row>
    <row r="1433" spans="7:8">
      <c r="G1433">
        <v>63819</v>
      </c>
      <c r="H1433" t="s">
        <v>15</v>
      </c>
    </row>
    <row r="1434" spans="7:8">
      <c r="G1434">
        <v>63827</v>
      </c>
      <c r="H1434" t="s">
        <v>104</v>
      </c>
    </row>
    <row r="1435" spans="7:8">
      <c r="G1435">
        <v>63835</v>
      </c>
      <c r="H1435" t="s">
        <v>104</v>
      </c>
    </row>
    <row r="1436" spans="7:8">
      <c r="G1436">
        <v>63878</v>
      </c>
      <c r="H1436" t="s">
        <v>943</v>
      </c>
    </row>
    <row r="1437" spans="7:8">
      <c r="G1437">
        <v>63886</v>
      </c>
      <c r="H1437" t="s">
        <v>45</v>
      </c>
    </row>
    <row r="1438" spans="7:8">
      <c r="G1438">
        <v>63894</v>
      </c>
      <c r="H1438" t="s">
        <v>544</v>
      </c>
    </row>
    <row r="1439" spans="7:8">
      <c r="G1439">
        <v>63924</v>
      </c>
      <c r="H1439" t="s">
        <v>490</v>
      </c>
    </row>
    <row r="1440" spans="7:8">
      <c r="G1440">
        <v>63940</v>
      </c>
      <c r="H1440" t="s">
        <v>104</v>
      </c>
    </row>
    <row r="1441" spans="7:8">
      <c r="G1441">
        <v>63967</v>
      </c>
      <c r="H1441" t="s">
        <v>544</v>
      </c>
    </row>
    <row r="1442" spans="7:8">
      <c r="G1442">
        <v>63975</v>
      </c>
      <c r="H1442" t="s">
        <v>18</v>
      </c>
    </row>
    <row r="1443" spans="7:8">
      <c r="G1443">
        <v>64157</v>
      </c>
      <c r="H1443" t="s">
        <v>104</v>
      </c>
    </row>
    <row r="1444" spans="7:8">
      <c r="G1444">
        <v>64262</v>
      </c>
      <c r="H1444" t="s">
        <v>942</v>
      </c>
    </row>
    <row r="1445" spans="7:8">
      <c r="G1445">
        <v>64289</v>
      </c>
      <c r="H1445" t="s">
        <v>18</v>
      </c>
    </row>
    <row r="1446" spans="7:8">
      <c r="G1446">
        <v>64661</v>
      </c>
      <c r="H1446" t="s">
        <v>942</v>
      </c>
    </row>
    <row r="1447" spans="7:8">
      <c r="G1447">
        <v>64670</v>
      </c>
      <c r="H1447" t="s">
        <v>942</v>
      </c>
    </row>
    <row r="1448" spans="7:8">
      <c r="G1448">
        <v>64734</v>
      </c>
      <c r="H1448" t="s">
        <v>98</v>
      </c>
    </row>
    <row r="1449" spans="7:8">
      <c r="G1449">
        <v>64777</v>
      </c>
      <c r="H1449" t="s">
        <v>18</v>
      </c>
    </row>
    <row r="1450" spans="7:8">
      <c r="G1450">
        <v>64874</v>
      </c>
      <c r="H1450" t="s">
        <v>26</v>
      </c>
    </row>
    <row r="1451" spans="7:8">
      <c r="G1451">
        <v>64920</v>
      </c>
      <c r="H1451" t="s">
        <v>525</v>
      </c>
    </row>
    <row r="1452" spans="7:8">
      <c r="G1452">
        <v>64947</v>
      </c>
      <c r="H1452" t="s">
        <v>26</v>
      </c>
    </row>
    <row r="1453" spans="7:8">
      <c r="G1453">
        <v>64971</v>
      </c>
      <c r="H1453" t="s">
        <v>15</v>
      </c>
    </row>
    <row r="1454" spans="7:8">
      <c r="G1454">
        <v>65013</v>
      </c>
      <c r="H1454" t="s">
        <v>107</v>
      </c>
    </row>
    <row r="1455" spans="7:8">
      <c r="G1455">
        <v>65080</v>
      </c>
      <c r="H1455" t="s">
        <v>98</v>
      </c>
    </row>
    <row r="1456" spans="7:8">
      <c r="G1456">
        <v>65110</v>
      </c>
      <c r="H1456" t="s">
        <v>104</v>
      </c>
    </row>
    <row r="1457" spans="7:8">
      <c r="G1457">
        <v>65129</v>
      </c>
      <c r="H1457" t="s">
        <v>942</v>
      </c>
    </row>
    <row r="1458" spans="7:8">
      <c r="G1458">
        <v>65137</v>
      </c>
      <c r="H1458" t="s">
        <v>942</v>
      </c>
    </row>
    <row r="1459" spans="7:8">
      <c r="G1459">
        <v>65170</v>
      </c>
      <c r="H1459" t="s">
        <v>104</v>
      </c>
    </row>
    <row r="1460" spans="7:8">
      <c r="G1460">
        <v>65188</v>
      </c>
      <c r="H1460" t="s">
        <v>104</v>
      </c>
    </row>
    <row r="1461" spans="7:8">
      <c r="G1461">
        <v>65196</v>
      </c>
      <c r="H1461" t="s">
        <v>18</v>
      </c>
    </row>
    <row r="1462" spans="7:8">
      <c r="G1462">
        <v>65226</v>
      </c>
      <c r="H1462" t="s">
        <v>942</v>
      </c>
    </row>
    <row r="1463" spans="7:8">
      <c r="G1463">
        <v>65234</v>
      </c>
      <c r="H1463" t="s">
        <v>104</v>
      </c>
    </row>
    <row r="1464" spans="7:8">
      <c r="G1464">
        <v>65242</v>
      </c>
      <c r="H1464" t="s">
        <v>107</v>
      </c>
    </row>
    <row r="1465" spans="7:8">
      <c r="G1465">
        <v>65269</v>
      </c>
      <c r="H1465" t="s">
        <v>104</v>
      </c>
    </row>
    <row r="1466" spans="7:8">
      <c r="G1466">
        <v>65293</v>
      </c>
      <c r="H1466" t="s">
        <v>107</v>
      </c>
    </row>
    <row r="1467" spans="7:8">
      <c r="G1467">
        <v>65307</v>
      </c>
      <c r="H1467" t="s">
        <v>107</v>
      </c>
    </row>
    <row r="1468" spans="7:8">
      <c r="G1468">
        <v>65358</v>
      </c>
      <c r="H1468" t="s">
        <v>12</v>
      </c>
    </row>
    <row r="1469" spans="7:8">
      <c r="G1469">
        <v>65420</v>
      </c>
      <c r="H1469" t="s">
        <v>944</v>
      </c>
    </row>
    <row r="1470" spans="7:8">
      <c r="G1470">
        <v>65439</v>
      </c>
      <c r="H1470" t="s">
        <v>944</v>
      </c>
    </row>
    <row r="1471" spans="7:8">
      <c r="G1471">
        <v>65455</v>
      </c>
      <c r="H1471" t="s">
        <v>942</v>
      </c>
    </row>
    <row r="1472" spans="7:8">
      <c r="G1472">
        <v>65471</v>
      </c>
      <c r="H1472" t="s">
        <v>942</v>
      </c>
    </row>
    <row r="1473" spans="7:8">
      <c r="G1473">
        <v>65587</v>
      </c>
      <c r="H1473" t="s">
        <v>107</v>
      </c>
    </row>
    <row r="1474" spans="7:8">
      <c r="G1474">
        <v>65595</v>
      </c>
      <c r="H1474" t="s">
        <v>943</v>
      </c>
    </row>
    <row r="1475" spans="7:8">
      <c r="G1475">
        <v>65609</v>
      </c>
      <c r="H1475" t="s">
        <v>18</v>
      </c>
    </row>
    <row r="1476" spans="7:8">
      <c r="G1476">
        <v>65617</v>
      </c>
      <c r="H1476" t="s">
        <v>45</v>
      </c>
    </row>
    <row r="1477" spans="7:8">
      <c r="G1477">
        <v>65625</v>
      </c>
      <c r="H1477" t="s">
        <v>45</v>
      </c>
    </row>
    <row r="1478" spans="7:8">
      <c r="G1478">
        <v>65722</v>
      </c>
      <c r="H1478" t="s">
        <v>104</v>
      </c>
    </row>
    <row r="1479" spans="7:8">
      <c r="G1479">
        <v>65757</v>
      </c>
      <c r="H1479" t="s">
        <v>9</v>
      </c>
    </row>
    <row r="1480" spans="7:8">
      <c r="G1480">
        <v>65790</v>
      </c>
      <c r="H1480" t="s">
        <v>104</v>
      </c>
    </row>
    <row r="1481" spans="7:8">
      <c r="G1481">
        <v>65846</v>
      </c>
      <c r="H1481" t="s">
        <v>9</v>
      </c>
    </row>
    <row r="1482" spans="7:8">
      <c r="G1482">
        <v>65862</v>
      </c>
      <c r="H1482" t="s">
        <v>942</v>
      </c>
    </row>
    <row r="1483" spans="7:8">
      <c r="G1483">
        <v>65870</v>
      </c>
      <c r="H1483" t="s">
        <v>942</v>
      </c>
    </row>
    <row r="1484" spans="7:8">
      <c r="G1484">
        <v>65897</v>
      </c>
      <c r="H1484" t="s">
        <v>944</v>
      </c>
    </row>
    <row r="1485" spans="7:8">
      <c r="G1485">
        <v>65919</v>
      </c>
      <c r="H1485" t="s">
        <v>45</v>
      </c>
    </row>
    <row r="1486" spans="7:8">
      <c r="G1486">
        <v>65960</v>
      </c>
      <c r="H1486" t="s">
        <v>45</v>
      </c>
    </row>
    <row r="1487" spans="7:8">
      <c r="G1487">
        <v>66028</v>
      </c>
      <c r="H1487" t="s">
        <v>104</v>
      </c>
    </row>
    <row r="1488" spans="7:8">
      <c r="G1488">
        <v>66036</v>
      </c>
      <c r="H1488" t="s">
        <v>9</v>
      </c>
    </row>
    <row r="1489" spans="7:8">
      <c r="G1489">
        <v>66206</v>
      </c>
      <c r="H1489" t="s">
        <v>26</v>
      </c>
    </row>
    <row r="1490" spans="7:8">
      <c r="G1490">
        <v>66273</v>
      </c>
      <c r="H1490" t="s">
        <v>942</v>
      </c>
    </row>
    <row r="1491" spans="7:8">
      <c r="G1491">
        <v>66281</v>
      </c>
      <c r="H1491" t="s">
        <v>942</v>
      </c>
    </row>
    <row r="1492" spans="7:8">
      <c r="G1492">
        <v>66303</v>
      </c>
      <c r="H1492" t="s">
        <v>942</v>
      </c>
    </row>
    <row r="1493" spans="7:8">
      <c r="G1493">
        <v>66370</v>
      </c>
      <c r="H1493" t="s">
        <v>544</v>
      </c>
    </row>
    <row r="1494" spans="7:8">
      <c r="G1494">
        <v>66389</v>
      </c>
      <c r="H1494" t="s">
        <v>104</v>
      </c>
    </row>
    <row r="1495" spans="7:8">
      <c r="G1495">
        <v>66435</v>
      </c>
      <c r="H1495" t="s">
        <v>15</v>
      </c>
    </row>
    <row r="1496" spans="7:8">
      <c r="G1496">
        <v>66443</v>
      </c>
      <c r="H1496" t="s">
        <v>9</v>
      </c>
    </row>
    <row r="1497" spans="7:8">
      <c r="G1497">
        <v>66524</v>
      </c>
      <c r="H1497" t="s">
        <v>9</v>
      </c>
    </row>
    <row r="1498" spans="7:8">
      <c r="G1498">
        <v>66788</v>
      </c>
      <c r="H1498" t="s">
        <v>942</v>
      </c>
    </row>
    <row r="1499" spans="7:8">
      <c r="G1499">
        <v>66796</v>
      </c>
      <c r="H1499" t="s">
        <v>942</v>
      </c>
    </row>
    <row r="1500" spans="7:8">
      <c r="G1500">
        <v>66818</v>
      </c>
      <c r="H1500" t="s">
        <v>942</v>
      </c>
    </row>
    <row r="1501" spans="7:8">
      <c r="G1501">
        <v>66826</v>
      </c>
      <c r="H1501" t="s">
        <v>942</v>
      </c>
    </row>
    <row r="1502" spans="7:8">
      <c r="G1502">
        <v>66842</v>
      </c>
      <c r="H1502" t="s">
        <v>942</v>
      </c>
    </row>
    <row r="1503" spans="7:8">
      <c r="G1503">
        <v>66877</v>
      </c>
      <c r="H1503" t="s">
        <v>942</v>
      </c>
    </row>
    <row r="1504" spans="7:8">
      <c r="G1504">
        <v>66915</v>
      </c>
      <c r="H1504" t="s">
        <v>15</v>
      </c>
    </row>
    <row r="1505" spans="7:8">
      <c r="G1505">
        <v>66923</v>
      </c>
      <c r="H1505" t="s">
        <v>107</v>
      </c>
    </row>
    <row r="1506" spans="7:8">
      <c r="G1506">
        <v>66931</v>
      </c>
      <c r="H1506" t="s">
        <v>9</v>
      </c>
    </row>
    <row r="1507" spans="7:8">
      <c r="G1507">
        <v>66982</v>
      </c>
      <c r="H1507" t="s">
        <v>942</v>
      </c>
    </row>
    <row r="1508" spans="7:8">
      <c r="G1508">
        <v>67075</v>
      </c>
      <c r="H1508" t="s">
        <v>944</v>
      </c>
    </row>
    <row r="1509" spans="7:8">
      <c r="G1509">
        <v>67083</v>
      </c>
      <c r="H1509" t="s">
        <v>942</v>
      </c>
    </row>
    <row r="1510" spans="7:8">
      <c r="G1510">
        <v>67091</v>
      </c>
      <c r="H1510" t="s">
        <v>450</v>
      </c>
    </row>
    <row r="1511" spans="7:8">
      <c r="G1511">
        <v>67105</v>
      </c>
      <c r="H1511" t="s">
        <v>450</v>
      </c>
    </row>
    <row r="1512" spans="7:8">
      <c r="G1512">
        <v>67121</v>
      </c>
      <c r="H1512" t="s">
        <v>450</v>
      </c>
    </row>
    <row r="1513" spans="7:8">
      <c r="G1513">
        <v>67148</v>
      </c>
      <c r="H1513" t="s">
        <v>107</v>
      </c>
    </row>
    <row r="1514" spans="7:8">
      <c r="G1514">
        <v>67237</v>
      </c>
      <c r="H1514" t="s">
        <v>104</v>
      </c>
    </row>
    <row r="1515" spans="7:8">
      <c r="G1515">
        <v>67326</v>
      </c>
      <c r="H1515" t="s">
        <v>944</v>
      </c>
    </row>
    <row r="1516" spans="7:8">
      <c r="G1516">
        <v>67342</v>
      </c>
      <c r="H1516" t="s">
        <v>942</v>
      </c>
    </row>
    <row r="1517" spans="7:8">
      <c r="G1517">
        <v>67350</v>
      </c>
      <c r="H1517" t="s">
        <v>942</v>
      </c>
    </row>
    <row r="1518" spans="7:8">
      <c r="G1518">
        <v>67369</v>
      </c>
      <c r="H1518" t="s">
        <v>942</v>
      </c>
    </row>
    <row r="1519" spans="7:8">
      <c r="G1519">
        <v>67377</v>
      </c>
      <c r="H1519" t="s">
        <v>942</v>
      </c>
    </row>
    <row r="1520" spans="7:8">
      <c r="G1520">
        <v>67385</v>
      </c>
      <c r="H1520" t="s">
        <v>942</v>
      </c>
    </row>
    <row r="1521" spans="7:8">
      <c r="G1521">
        <v>67393</v>
      </c>
      <c r="H1521" t="s">
        <v>942</v>
      </c>
    </row>
    <row r="1522" spans="7:8">
      <c r="G1522">
        <v>67407</v>
      </c>
      <c r="H1522" t="s">
        <v>942</v>
      </c>
    </row>
    <row r="1523" spans="7:8">
      <c r="G1523">
        <v>67415</v>
      </c>
      <c r="H1523" t="s">
        <v>942</v>
      </c>
    </row>
    <row r="1524" spans="7:8">
      <c r="G1524">
        <v>67423</v>
      </c>
      <c r="H1524" t="s">
        <v>942</v>
      </c>
    </row>
    <row r="1525" spans="7:8">
      <c r="G1525">
        <v>67466</v>
      </c>
      <c r="H1525" t="s">
        <v>942</v>
      </c>
    </row>
    <row r="1526" spans="7:8">
      <c r="G1526">
        <v>67474</v>
      </c>
      <c r="H1526" t="s">
        <v>942</v>
      </c>
    </row>
    <row r="1527" spans="7:8">
      <c r="G1527">
        <v>67482</v>
      </c>
      <c r="H1527" t="s">
        <v>942</v>
      </c>
    </row>
    <row r="1528" spans="7:8">
      <c r="G1528">
        <v>67490</v>
      </c>
      <c r="H1528" t="s">
        <v>942</v>
      </c>
    </row>
    <row r="1529" spans="7:8">
      <c r="G1529">
        <v>67504</v>
      </c>
      <c r="H1529" t="s">
        <v>942</v>
      </c>
    </row>
    <row r="1530" spans="7:8">
      <c r="G1530">
        <v>67512</v>
      </c>
      <c r="H1530" t="s">
        <v>942</v>
      </c>
    </row>
    <row r="1531" spans="7:8">
      <c r="G1531">
        <v>67520</v>
      </c>
      <c r="H1531" t="s">
        <v>942</v>
      </c>
    </row>
    <row r="1532" spans="7:8">
      <c r="G1532">
        <v>67539</v>
      </c>
      <c r="H1532" t="s">
        <v>942</v>
      </c>
    </row>
    <row r="1533" spans="7:8">
      <c r="G1533">
        <v>67687</v>
      </c>
      <c r="H1533" t="s">
        <v>104</v>
      </c>
    </row>
    <row r="1534" spans="7:8">
      <c r="G1534">
        <v>67741</v>
      </c>
      <c r="H1534" t="s">
        <v>15</v>
      </c>
    </row>
    <row r="1535" spans="7:8">
      <c r="G1535">
        <v>67962</v>
      </c>
      <c r="H1535" t="s">
        <v>45</v>
      </c>
    </row>
    <row r="1536" spans="7:8">
      <c r="G1536">
        <v>68004</v>
      </c>
      <c r="H1536" t="s">
        <v>15</v>
      </c>
    </row>
    <row r="1537" spans="7:8">
      <c r="G1537">
        <v>68071</v>
      </c>
      <c r="H1537" t="s">
        <v>104</v>
      </c>
    </row>
    <row r="1538" spans="7:8">
      <c r="G1538">
        <v>68101</v>
      </c>
      <c r="H1538" t="s">
        <v>107</v>
      </c>
    </row>
    <row r="1539" spans="7:8">
      <c r="G1539">
        <v>68110</v>
      </c>
      <c r="H1539" t="s">
        <v>104</v>
      </c>
    </row>
    <row r="1540" spans="7:8">
      <c r="G1540">
        <v>68144</v>
      </c>
      <c r="H1540" t="s">
        <v>104</v>
      </c>
    </row>
    <row r="1541" spans="7:8">
      <c r="G1541">
        <v>68179</v>
      </c>
      <c r="H1541" t="s">
        <v>942</v>
      </c>
    </row>
    <row r="1542" spans="7:8">
      <c r="G1542">
        <v>68187</v>
      </c>
      <c r="H1542" t="s">
        <v>942</v>
      </c>
    </row>
    <row r="1543" spans="7:8">
      <c r="G1543">
        <v>68195</v>
      </c>
      <c r="H1543" t="s">
        <v>942</v>
      </c>
    </row>
    <row r="1544" spans="7:8">
      <c r="G1544">
        <v>68365</v>
      </c>
      <c r="H1544" t="s">
        <v>12</v>
      </c>
    </row>
    <row r="1545" spans="7:8">
      <c r="G1545">
        <v>68390</v>
      </c>
      <c r="H1545" t="s">
        <v>9</v>
      </c>
    </row>
    <row r="1546" spans="7:8">
      <c r="G1546">
        <v>68446</v>
      </c>
      <c r="H1546" t="s">
        <v>942</v>
      </c>
    </row>
    <row r="1547" spans="7:8">
      <c r="G1547">
        <v>68454</v>
      </c>
      <c r="H1547" t="s">
        <v>942</v>
      </c>
    </row>
    <row r="1548" spans="7:8">
      <c r="G1548">
        <v>68462</v>
      </c>
      <c r="H1548" t="s">
        <v>942</v>
      </c>
    </row>
    <row r="1549" spans="7:8">
      <c r="G1549">
        <v>68470</v>
      </c>
      <c r="H1549" t="s">
        <v>942</v>
      </c>
    </row>
    <row r="1550" spans="7:8">
      <c r="G1550">
        <v>68489</v>
      </c>
      <c r="H1550" t="s">
        <v>104</v>
      </c>
    </row>
    <row r="1551" spans="7:8">
      <c r="G1551">
        <v>68497</v>
      </c>
      <c r="H1551" t="s">
        <v>12</v>
      </c>
    </row>
    <row r="1552" spans="7:8">
      <c r="G1552">
        <v>68535</v>
      </c>
      <c r="H1552" t="s">
        <v>64</v>
      </c>
    </row>
    <row r="1553" spans="7:8">
      <c r="G1553">
        <v>68578</v>
      </c>
      <c r="H1553" t="s">
        <v>950</v>
      </c>
    </row>
    <row r="1554" spans="7:8">
      <c r="G1554">
        <v>68616</v>
      </c>
      <c r="H1554" t="s">
        <v>12</v>
      </c>
    </row>
    <row r="1555" spans="7:8">
      <c r="G1555">
        <v>68659</v>
      </c>
      <c r="H1555" t="s">
        <v>492</v>
      </c>
    </row>
    <row r="1556" spans="7:8">
      <c r="G1556">
        <v>68705</v>
      </c>
      <c r="H1556" t="s">
        <v>104</v>
      </c>
    </row>
    <row r="1557" spans="7:8">
      <c r="G1557">
        <v>68721</v>
      </c>
      <c r="H1557" t="s">
        <v>944</v>
      </c>
    </row>
    <row r="1558" spans="7:8">
      <c r="G1558">
        <v>68730</v>
      </c>
      <c r="H1558" t="s">
        <v>942</v>
      </c>
    </row>
    <row r="1559" spans="7:8">
      <c r="G1559">
        <v>68756</v>
      </c>
      <c r="H1559" t="s">
        <v>942</v>
      </c>
    </row>
    <row r="1560" spans="7:8">
      <c r="G1560">
        <v>68780</v>
      </c>
      <c r="H1560" t="s">
        <v>492</v>
      </c>
    </row>
    <row r="1561" spans="7:8">
      <c r="G1561">
        <v>68837</v>
      </c>
      <c r="H1561" t="s">
        <v>104</v>
      </c>
    </row>
    <row r="1562" spans="7:8">
      <c r="G1562">
        <v>68845</v>
      </c>
      <c r="H1562" t="s">
        <v>104</v>
      </c>
    </row>
    <row r="1563" spans="7:8">
      <c r="G1563">
        <v>68896</v>
      </c>
      <c r="H1563" t="s">
        <v>15</v>
      </c>
    </row>
    <row r="1564" spans="7:8">
      <c r="G1564">
        <v>68926</v>
      </c>
      <c r="H1564" t="s">
        <v>689</v>
      </c>
    </row>
    <row r="1565" spans="7:8">
      <c r="G1565">
        <v>69019</v>
      </c>
      <c r="H1565" t="s">
        <v>472</v>
      </c>
    </row>
    <row r="1566" spans="7:8">
      <c r="G1566">
        <v>69043</v>
      </c>
      <c r="H1566" t="s">
        <v>464</v>
      </c>
    </row>
    <row r="1567" spans="7:8">
      <c r="G1567">
        <v>69086</v>
      </c>
      <c r="H1567" t="s">
        <v>12</v>
      </c>
    </row>
    <row r="1568" spans="7:8">
      <c r="G1568">
        <v>69094</v>
      </c>
      <c r="H1568" t="s">
        <v>104</v>
      </c>
    </row>
    <row r="1569" spans="7:8">
      <c r="G1569">
        <v>69108</v>
      </c>
      <c r="H1569" t="s">
        <v>12</v>
      </c>
    </row>
    <row r="1570" spans="7:8">
      <c r="G1570">
        <v>69124</v>
      </c>
      <c r="H1570" t="s">
        <v>942</v>
      </c>
    </row>
    <row r="1571" spans="7:8">
      <c r="G1571">
        <v>69159</v>
      </c>
      <c r="H1571" t="s">
        <v>689</v>
      </c>
    </row>
    <row r="1572" spans="7:8">
      <c r="G1572">
        <v>69272</v>
      </c>
      <c r="H1572" t="s">
        <v>942</v>
      </c>
    </row>
    <row r="1573" spans="7:8">
      <c r="G1573">
        <v>69280</v>
      </c>
      <c r="H1573" t="s">
        <v>942</v>
      </c>
    </row>
    <row r="1574" spans="7:8">
      <c r="G1574">
        <v>69299</v>
      </c>
      <c r="H1574" t="s">
        <v>942</v>
      </c>
    </row>
    <row r="1575" spans="7:8">
      <c r="G1575">
        <v>69310</v>
      </c>
      <c r="H1575" t="s">
        <v>942</v>
      </c>
    </row>
    <row r="1576" spans="7:8">
      <c r="G1576">
        <v>69361</v>
      </c>
      <c r="H1576" t="s">
        <v>45</v>
      </c>
    </row>
    <row r="1577" spans="7:8">
      <c r="G1577">
        <v>69370</v>
      </c>
      <c r="H1577" t="s">
        <v>450</v>
      </c>
    </row>
    <row r="1578" spans="7:8">
      <c r="G1578">
        <v>69426</v>
      </c>
      <c r="H1578" t="s">
        <v>98</v>
      </c>
    </row>
    <row r="1579" spans="7:8">
      <c r="G1579">
        <v>69469</v>
      </c>
      <c r="H1579" t="s">
        <v>107</v>
      </c>
    </row>
    <row r="1580" spans="7:8">
      <c r="G1580">
        <v>69493</v>
      </c>
      <c r="H1580" t="s">
        <v>104</v>
      </c>
    </row>
    <row r="1581" spans="7:8">
      <c r="G1581">
        <v>69515</v>
      </c>
      <c r="H1581" t="s">
        <v>450</v>
      </c>
    </row>
    <row r="1582" spans="7:8">
      <c r="G1582">
        <v>69531</v>
      </c>
      <c r="H1582" t="s">
        <v>450</v>
      </c>
    </row>
    <row r="1583" spans="7:8">
      <c r="G1583">
        <v>69558</v>
      </c>
      <c r="H1583" t="s">
        <v>98</v>
      </c>
    </row>
    <row r="1584" spans="7:8">
      <c r="G1584">
        <v>69590</v>
      </c>
      <c r="H1584" t="s">
        <v>140</v>
      </c>
    </row>
    <row r="1585" spans="7:8">
      <c r="G1585">
        <v>69647</v>
      </c>
      <c r="H1585" t="s">
        <v>947</v>
      </c>
    </row>
    <row r="1586" spans="7:8">
      <c r="G1586">
        <v>69744</v>
      </c>
      <c r="H1586" t="s">
        <v>98</v>
      </c>
    </row>
    <row r="1587" spans="7:8">
      <c r="G1587">
        <v>69760</v>
      </c>
      <c r="H1587" t="s">
        <v>107</v>
      </c>
    </row>
    <row r="1588" spans="7:8">
      <c r="G1588">
        <v>69779</v>
      </c>
      <c r="H1588" t="s">
        <v>450</v>
      </c>
    </row>
    <row r="1589" spans="7:8">
      <c r="G1589">
        <v>69787</v>
      </c>
      <c r="H1589" t="s">
        <v>107</v>
      </c>
    </row>
    <row r="1590" spans="7:8">
      <c r="G1590">
        <v>69795</v>
      </c>
      <c r="H1590" t="s">
        <v>104</v>
      </c>
    </row>
    <row r="1591" spans="7:8">
      <c r="G1591">
        <v>69825</v>
      </c>
      <c r="H1591" t="s">
        <v>459</v>
      </c>
    </row>
    <row r="1592" spans="7:8">
      <c r="G1592">
        <v>69850</v>
      </c>
      <c r="H1592" t="s">
        <v>942</v>
      </c>
    </row>
    <row r="1593" spans="7:8">
      <c r="G1593">
        <v>69876</v>
      </c>
      <c r="H1593" t="s">
        <v>942</v>
      </c>
    </row>
    <row r="1594" spans="7:8">
      <c r="G1594">
        <v>69884</v>
      </c>
      <c r="H1594" t="s">
        <v>942</v>
      </c>
    </row>
    <row r="1595" spans="7:8">
      <c r="G1595">
        <v>69892</v>
      </c>
      <c r="H1595" t="s">
        <v>942</v>
      </c>
    </row>
    <row r="1596" spans="7:8">
      <c r="G1596">
        <v>69957</v>
      </c>
      <c r="H1596" t="s">
        <v>45</v>
      </c>
    </row>
    <row r="1597" spans="7:8">
      <c r="G1597">
        <v>70017</v>
      </c>
      <c r="H1597" t="s">
        <v>450</v>
      </c>
    </row>
    <row r="1598" spans="7:8">
      <c r="G1598">
        <v>70025</v>
      </c>
      <c r="H1598" t="s">
        <v>45</v>
      </c>
    </row>
    <row r="1599" spans="7:8">
      <c r="G1599">
        <v>70033</v>
      </c>
      <c r="H1599" t="s">
        <v>104</v>
      </c>
    </row>
    <row r="1600" spans="7:8">
      <c r="G1600">
        <v>70106</v>
      </c>
      <c r="H1600" t="s">
        <v>9</v>
      </c>
    </row>
    <row r="1601" spans="7:8">
      <c r="G1601">
        <v>70114</v>
      </c>
      <c r="H1601" t="s">
        <v>450</v>
      </c>
    </row>
    <row r="1602" spans="7:8">
      <c r="G1602">
        <v>70122</v>
      </c>
      <c r="H1602" t="s">
        <v>450</v>
      </c>
    </row>
    <row r="1603" spans="7:8">
      <c r="G1603">
        <v>70130</v>
      </c>
      <c r="H1603" t="s">
        <v>450</v>
      </c>
    </row>
    <row r="1604" spans="7:8">
      <c r="G1604">
        <v>70190</v>
      </c>
      <c r="H1604" t="s">
        <v>464</v>
      </c>
    </row>
    <row r="1605" spans="7:8">
      <c r="G1605">
        <v>70203</v>
      </c>
      <c r="H1605" t="s">
        <v>104</v>
      </c>
    </row>
    <row r="1606" spans="7:8">
      <c r="G1606">
        <v>70246</v>
      </c>
      <c r="H1606" t="s">
        <v>104</v>
      </c>
    </row>
    <row r="1607" spans="7:8">
      <c r="G1607">
        <v>70254</v>
      </c>
      <c r="H1607" t="s">
        <v>18</v>
      </c>
    </row>
    <row r="1608" spans="7:8">
      <c r="G1608">
        <v>70270</v>
      </c>
      <c r="H1608" t="s">
        <v>9</v>
      </c>
    </row>
    <row r="1609" spans="7:8">
      <c r="G1609">
        <v>70289</v>
      </c>
      <c r="H1609" t="s">
        <v>107</v>
      </c>
    </row>
    <row r="1610" spans="7:8">
      <c r="G1610">
        <v>70297</v>
      </c>
      <c r="H1610" t="s">
        <v>104</v>
      </c>
    </row>
    <row r="1611" spans="7:8">
      <c r="G1611">
        <v>70300</v>
      </c>
      <c r="H1611" t="s">
        <v>18</v>
      </c>
    </row>
    <row r="1612" spans="7:8">
      <c r="G1612">
        <v>70319</v>
      </c>
      <c r="H1612" t="s">
        <v>9</v>
      </c>
    </row>
    <row r="1613" spans="7:8">
      <c r="G1613">
        <v>70335</v>
      </c>
      <c r="H1613" t="s">
        <v>107</v>
      </c>
    </row>
    <row r="1614" spans="7:8">
      <c r="G1614">
        <v>70416</v>
      </c>
      <c r="H1614" t="s">
        <v>942</v>
      </c>
    </row>
    <row r="1615" spans="7:8">
      <c r="G1615">
        <v>70424</v>
      </c>
      <c r="H1615" t="s">
        <v>942</v>
      </c>
    </row>
    <row r="1616" spans="7:8">
      <c r="G1616">
        <v>70475</v>
      </c>
      <c r="H1616" t="s">
        <v>18</v>
      </c>
    </row>
    <row r="1617" spans="7:8">
      <c r="G1617">
        <v>70483</v>
      </c>
      <c r="H1617" t="s">
        <v>18</v>
      </c>
    </row>
    <row r="1618" spans="7:8">
      <c r="G1618">
        <v>70491</v>
      </c>
      <c r="H1618" t="s">
        <v>45</v>
      </c>
    </row>
    <row r="1619" spans="7:8">
      <c r="G1619">
        <v>70513</v>
      </c>
      <c r="H1619" t="s">
        <v>45</v>
      </c>
    </row>
    <row r="1620" spans="7:8">
      <c r="G1620">
        <v>70530</v>
      </c>
      <c r="H1620" t="s">
        <v>98</v>
      </c>
    </row>
    <row r="1621" spans="7:8">
      <c r="G1621">
        <v>70548</v>
      </c>
      <c r="H1621" t="s">
        <v>45</v>
      </c>
    </row>
    <row r="1622" spans="7:8">
      <c r="G1622">
        <v>70556</v>
      </c>
      <c r="H1622" t="s">
        <v>107</v>
      </c>
    </row>
    <row r="1623" spans="7:8">
      <c r="G1623">
        <v>70564</v>
      </c>
      <c r="H1623" t="s">
        <v>18</v>
      </c>
    </row>
    <row r="1624" spans="7:8">
      <c r="G1624">
        <v>70572</v>
      </c>
      <c r="H1624" t="s">
        <v>9</v>
      </c>
    </row>
    <row r="1625" spans="7:8">
      <c r="G1625">
        <v>70629</v>
      </c>
      <c r="H1625" t="s">
        <v>944</v>
      </c>
    </row>
    <row r="1626" spans="7:8">
      <c r="G1626">
        <v>70637</v>
      </c>
      <c r="H1626" t="s">
        <v>942</v>
      </c>
    </row>
    <row r="1627" spans="7:8">
      <c r="G1627">
        <v>70645</v>
      </c>
      <c r="H1627" t="s">
        <v>942</v>
      </c>
    </row>
    <row r="1628" spans="7:8">
      <c r="G1628">
        <v>70661</v>
      </c>
      <c r="H1628" t="s">
        <v>942</v>
      </c>
    </row>
    <row r="1629" spans="7:8">
      <c r="G1629">
        <v>70688</v>
      </c>
      <c r="H1629" t="s">
        <v>942</v>
      </c>
    </row>
    <row r="1630" spans="7:8">
      <c r="G1630">
        <v>70696</v>
      </c>
      <c r="H1630" t="s">
        <v>942</v>
      </c>
    </row>
    <row r="1631" spans="7:8">
      <c r="G1631">
        <v>70700</v>
      </c>
      <c r="H1631" t="s">
        <v>942</v>
      </c>
    </row>
    <row r="1632" spans="7:8">
      <c r="G1632">
        <v>70718</v>
      </c>
      <c r="H1632" t="s">
        <v>942</v>
      </c>
    </row>
    <row r="1633" spans="7:8">
      <c r="G1633">
        <v>70726</v>
      </c>
      <c r="H1633" t="s">
        <v>942</v>
      </c>
    </row>
    <row r="1634" spans="7:8">
      <c r="G1634">
        <v>70734</v>
      </c>
      <c r="H1634" t="s">
        <v>942</v>
      </c>
    </row>
    <row r="1635" spans="7:8">
      <c r="G1635">
        <v>70750</v>
      </c>
      <c r="H1635" t="s">
        <v>942</v>
      </c>
    </row>
    <row r="1636" spans="7:8">
      <c r="G1636">
        <v>70769</v>
      </c>
      <c r="H1636" t="s">
        <v>107</v>
      </c>
    </row>
    <row r="1637" spans="7:8">
      <c r="G1637">
        <v>70777</v>
      </c>
      <c r="H1637" t="s">
        <v>525</v>
      </c>
    </row>
    <row r="1638" spans="7:8">
      <c r="G1638">
        <v>70785</v>
      </c>
      <c r="H1638" t="s">
        <v>942</v>
      </c>
    </row>
    <row r="1639" spans="7:8">
      <c r="G1639">
        <v>70793</v>
      </c>
      <c r="H1639" t="s">
        <v>9</v>
      </c>
    </row>
    <row r="1640" spans="7:8">
      <c r="G1640">
        <v>70815</v>
      </c>
      <c r="H1640" t="s">
        <v>104</v>
      </c>
    </row>
    <row r="1641" spans="7:8">
      <c r="G1641">
        <v>70823</v>
      </c>
      <c r="H1641" t="s">
        <v>12</v>
      </c>
    </row>
    <row r="1642" spans="7:8">
      <c r="G1642">
        <v>70840</v>
      </c>
      <c r="H1642" t="s">
        <v>942</v>
      </c>
    </row>
    <row r="1643" spans="7:8">
      <c r="G1643">
        <v>70947</v>
      </c>
      <c r="H1643" t="s">
        <v>942</v>
      </c>
    </row>
    <row r="1644" spans="7:8">
      <c r="G1644">
        <v>70955</v>
      </c>
      <c r="H1644" t="s">
        <v>942</v>
      </c>
    </row>
    <row r="1645" spans="7:8">
      <c r="G1645">
        <v>70963</v>
      </c>
      <c r="H1645" t="s">
        <v>942</v>
      </c>
    </row>
    <row r="1646" spans="7:8">
      <c r="G1646">
        <v>70980</v>
      </c>
      <c r="H1646" t="s">
        <v>942</v>
      </c>
    </row>
    <row r="1647" spans="7:8">
      <c r="G1647">
        <v>70998</v>
      </c>
      <c r="H1647" t="s">
        <v>942</v>
      </c>
    </row>
    <row r="1648" spans="7:8">
      <c r="G1648">
        <v>71013</v>
      </c>
      <c r="H1648" t="s">
        <v>942</v>
      </c>
    </row>
    <row r="1649" spans="7:8">
      <c r="G1649">
        <v>71021</v>
      </c>
      <c r="H1649" t="s">
        <v>942</v>
      </c>
    </row>
    <row r="1650" spans="7:8">
      <c r="G1650">
        <v>71048</v>
      </c>
      <c r="H1650" t="s">
        <v>464</v>
      </c>
    </row>
    <row r="1651" spans="7:8">
      <c r="G1651">
        <v>71072</v>
      </c>
      <c r="H1651" t="s">
        <v>942</v>
      </c>
    </row>
    <row r="1652" spans="7:8">
      <c r="G1652">
        <v>71080</v>
      </c>
      <c r="H1652" t="s">
        <v>12</v>
      </c>
    </row>
    <row r="1653" spans="7:8">
      <c r="G1653">
        <v>71099</v>
      </c>
      <c r="H1653" t="s">
        <v>45</v>
      </c>
    </row>
    <row r="1654" spans="7:8">
      <c r="G1654">
        <v>71129</v>
      </c>
      <c r="H1654" t="s">
        <v>12</v>
      </c>
    </row>
    <row r="1655" spans="7:8">
      <c r="G1655">
        <v>71153</v>
      </c>
      <c r="H1655" t="s">
        <v>944</v>
      </c>
    </row>
    <row r="1656" spans="7:8">
      <c r="G1656">
        <v>71170</v>
      </c>
      <c r="H1656" t="s">
        <v>942</v>
      </c>
    </row>
    <row r="1657" spans="7:8">
      <c r="G1657">
        <v>71188</v>
      </c>
      <c r="H1657" t="s">
        <v>942</v>
      </c>
    </row>
    <row r="1658" spans="7:8">
      <c r="G1658">
        <v>71196</v>
      </c>
      <c r="H1658" t="s">
        <v>942</v>
      </c>
    </row>
    <row r="1659" spans="7:8">
      <c r="G1659">
        <v>71226</v>
      </c>
      <c r="H1659" t="s">
        <v>942</v>
      </c>
    </row>
    <row r="1660" spans="7:8">
      <c r="G1660">
        <v>71242</v>
      </c>
      <c r="H1660" t="s">
        <v>942</v>
      </c>
    </row>
    <row r="1661" spans="7:8">
      <c r="G1661">
        <v>71250</v>
      </c>
      <c r="H1661" t="s">
        <v>942</v>
      </c>
    </row>
    <row r="1662" spans="7:8">
      <c r="G1662">
        <v>71293</v>
      </c>
      <c r="H1662" t="s">
        <v>942</v>
      </c>
    </row>
    <row r="1663" spans="7:8">
      <c r="G1663">
        <v>71307</v>
      </c>
      <c r="H1663" t="s">
        <v>942</v>
      </c>
    </row>
    <row r="1664" spans="7:8">
      <c r="G1664">
        <v>71315</v>
      </c>
      <c r="H1664" t="s">
        <v>18</v>
      </c>
    </row>
    <row r="1665" spans="7:8">
      <c r="G1665">
        <v>71331</v>
      </c>
      <c r="H1665" t="s">
        <v>18</v>
      </c>
    </row>
    <row r="1666" spans="7:8">
      <c r="G1666">
        <v>71374</v>
      </c>
      <c r="H1666" t="s">
        <v>944</v>
      </c>
    </row>
    <row r="1667" spans="7:8">
      <c r="G1667">
        <v>71510</v>
      </c>
      <c r="H1667" t="s">
        <v>944</v>
      </c>
    </row>
    <row r="1668" spans="7:8">
      <c r="G1668">
        <v>71528</v>
      </c>
      <c r="H1668" t="s">
        <v>942</v>
      </c>
    </row>
    <row r="1669" spans="7:8">
      <c r="G1669">
        <v>71536</v>
      </c>
      <c r="H1669" t="s">
        <v>942</v>
      </c>
    </row>
    <row r="1670" spans="7:8">
      <c r="G1670">
        <v>71560</v>
      </c>
      <c r="H1670" t="s">
        <v>942</v>
      </c>
    </row>
    <row r="1671" spans="7:8">
      <c r="G1671">
        <v>71579</v>
      </c>
      <c r="H1671" t="s">
        <v>942</v>
      </c>
    </row>
    <row r="1672" spans="7:8">
      <c r="G1672">
        <v>71587</v>
      </c>
      <c r="H1672" t="s">
        <v>942</v>
      </c>
    </row>
    <row r="1673" spans="7:8">
      <c r="G1673">
        <v>71641</v>
      </c>
      <c r="H1673" t="s">
        <v>942</v>
      </c>
    </row>
    <row r="1674" spans="7:8">
      <c r="G1674">
        <v>71650</v>
      </c>
      <c r="H1674" t="s">
        <v>942</v>
      </c>
    </row>
    <row r="1675" spans="7:8">
      <c r="G1675">
        <v>71811</v>
      </c>
      <c r="H1675" t="s">
        <v>942</v>
      </c>
    </row>
    <row r="1676" spans="7:8">
      <c r="G1676">
        <v>71820</v>
      </c>
      <c r="H1676" t="s">
        <v>942</v>
      </c>
    </row>
    <row r="1677" spans="7:8">
      <c r="G1677">
        <v>71838</v>
      </c>
      <c r="H1677" t="s">
        <v>942</v>
      </c>
    </row>
    <row r="1678" spans="7:8">
      <c r="G1678">
        <v>71862</v>
      </c>
      <c r="H1678" t="s">
        <v>942</v>
      </c>
    </row>
    <row r="1679" spans="7:8">
      <c r="G1679">
        <v>71889</v>
      </c>
      <c r="H1679" t="s">
        <v>942</v>
      </c>
    </row>
    <row r="1680" spans="7:8">
      <c r="G1680">
        <v>71897</v>
      </c>
      <c r="H1680" t="s">
        <v>942</v>
      </c>
    </row>
    <row r="1681" spans="7:8">
      <c r="G1681">
        <v>71900</v>
      </c>
      <c r="H1681" t="s">
        <v>942</v>
      </c>
    </row>
    <row r="1682" spans="7:8">
      <c r="G1682">
        <v>71919</v>
      </c>
      <c r="H1682" t="s">
        <v>942</v>
      </c>
    </row>
    <row r="1683" spans="7:8">
      <c r="G1683">
        <v>71943</v>
      </c>
      <c r="H1683" t="s">
        <v>944</v>
      </c>
    </row>
    <row r="1684" spans="7:8">
      <c r="G1684">
        <v>71960</v>
      </c>
      <c r="H1684" t="s">
        <v>942</v>
      </c>
    </row>
    <row r="1685" spans="7:8">
      <c r="G1685">
        <v>72036</v>
      </c>
      <c r="H1685" t="s">
        <v>944</v>
      </c>
    </row>
    <row r="1686" spans="7:8">
      <c r="G1686">
        <v>72060</v>
      </c>
      <c r="H1686" t="s">
        <v>942</v>
      </c>
    </row>
    <row r="1687" spans="7:8">
      <c r="G1687">
        <v>72079</v>
      </c>
      <c r="H1687" t="s">
        <v>942</v>
      </c>
    </row>
    <row r="1688" spans="7:8">
      <c r="G1688">
        <v>72087</v>
      </c>
      <c r="H1688" t="s">
        <v>942</v>
      </c>
    </row>
    <row r="1689" spans="7:8">
      <c r="G1689">
        <v>72133</v>
      </c>
      <c r="H1689" t="s">
        <v>942</v>
      </c>
    </row>
    <row r="1690" spans="7:8">
      <c r="G1690">
        <v>72141</v>
      </c>
      <c r="H1690" t="s">
        <v>942</v>
      </c>
    </row>
    <row r="1691" spans="7:8">
      <c r="G1691">
        <v>72168</v>
      </c>
      <c r="H1691" t="s">
        <v>942</v>
      </c>
    </row>
    <row r="1692" spans="7:8">
      <c r="G1692">
        <v>72184</v>
      </c>
      <c r="H1692" t="s">
        <v>942</v>
      </c>
    </row>
    <row r="1693" spans="7:8">
      <c r="G1693">
        <v>72249</v>
      </c>
      <c r="H1693" t="s">
        <v>45</v>
      </c>
    </row>
    <row r="1694" spans="7:8">
      <c r="G1694">
        <v>72265</v>
      </c>
      <c r="H1694" t="s">
        <v>942</v>
      </c>
    </row>
    <row r="1695" spans="7:8">
      <c r="G1695">
        <v>72281</v>
      </c>
      <c r="H1695" t="s">
        <v>942</v>
      </c>
    </row>
    <row r="1696" spans="7:8">
      <c r="G1696">
        <v>72303</v>
      </c>
      <c r="H1696" t="s">
        <v>942</v>
      </c>
    </row>
    <row r="1697" spans="7:8">
      <c r="G1697">
        <v>72320</v>
      </c>
      <c r="H1697" t="s">
        <v>942</v>
      </c>
    </row>
    <row r="1698" spans="7:8">
      <c r="G1698">
        <v>72338</v>
      </c>
      <c r="H1698" t="s">
        <v>942</v>
      </c>
    </row>
    <row r="1699" spans="7:8">
      <c r="G1699">
        <v>72354</v>
      </c>
      <c r="H1699" t="s">
        <v>942</v>
      </c>
    </row>
    <row r="1700" spans="7:8">
      <c r="G1700">
        <v>72370</v>
      </c>
      <c r="H1700" t="s">
        <v>942</v>
      </c>
    </row>
    <row r="1701" spans="7:8">
      <c r="G1701">
        <v>72419</v>
      </c>
      <c r="H1701" t="s">
        <v>15</v>
      </c>
    </row>
    <row r="1702" spans="7:8">
      <c r="G1702">
        <v>72451</v>
      </c>
      <c r="H1702" t="s">
        <v>942</v>
      </c>
    </row>
    <row r="1703" spans="7:8">
      <c r="G1703">
        <v>72494</v>
      </c>
      <c r="H1703" t="s">
        <v>942</v>
      </c>
    </row>
    <row r="1704" spans="7:8">
      <c r="G1704">
        <v>72516</v>
      </c>
      <c r="H1704" t="s">
        <v>942</v>
      </c>
    </row>
    <row r="1705" spans="7:8">
      <c r="G1705">
        <v>72532</v>
      </c>
      <c r="H1705" t="s">
        <v>942</v>
      </c>
    </row>
    <row r="1706" spans="7:8">
      <c r="G1706">
        <v>72567</v>
      </c>
      <c r="H1706" t="s">
        <v>98</v>
      </c>
    </row>
    <row r="1707" spans="7:8">
      <c r="G1707">
        <v>72591</v>
      </c>
      <c r="H1707" t="s">
        <v>107</v>
      </c>
    </row>
    <row r="1708" spans="7:8">
      <c r="G1708">
        <v>72605</v>
      </c>
      <c r="H1708" t="s">
        <v>942</v>
      </c>
    </row>
    <row r="1709" spans="7:8">
      <c r="G1709">
        <v>72621</v>
      </c>
      <c r="H1709" t="s">
        <v>98</v>
      </c>
    </row>
    <row r="1710" spans="7:8">
      <c r="G1710">
        <v>72630</v>
      </c>
      <c r="H1710" t="s">
        <v>98</v>
      </c>
    </row>
    <row r="1711" spans="7:8">
      <c r="G1711">
        <v>72672</v>
      </c>
      <c r="H1711" t="s">
        <v>140</v>
      </c>
    </row>
    <row r="1712" spans="7:8">
      <c r="G1712">
        <v>72680</v>
      </c>
      <c r="H1712" t="s">
        <v>18</v>
      </c>
    </row>
    <row r="1713" spans="7:8">
      <c r="G1713">
        <v>72702</v>
      </c>
      <c r="H1713" t="s">
        <v>98</v>
      </c>
    </row>
    <row r="1714" spans="7:8">
      <c r="G1714">
        <v>72753</v>
      </c>
      <c r="H1714" t="s">
        <v>464</v>
      </c>
    </row>
    <row r="1715" spans="7:8">
      <c r="G1715">
        <v>72761</v>
      </c>
      <c r="H1715" t="s">
        <v>544</v>
      </c>
    </row>
    <row r="1716" spans="7:8">
      <c r="G1716">
        <v>72770</v>
      </c>
      <c r="H1716" t="s">
        <v>464</v>
      </c>
    </row>
    <row r="1717" spans="7:8">
      <c r="G1717">
        <v>72818</v>
      </c>
      <c r="H1717" t="s">
        <v>942</v>
      </c>
    </row>
    <row r="1718" spans="7:8">
      <c r="G1718">
        <v>72834</v>
      </c>
      <c r="H1718" t="s">
        <v>944</v>
      </c>
    </row>
    <row r="1719" spans="7:8">
      <c r="G1719">
        <v>72877</v>
      </c>
      <c r="H1719" t="s">
        <v>126</v>
      </c>
    </row>
    <row r="1720" spans="7:8">
      <c r="G1720">
        <v>72907</v>
      </c>
      <c r="H1720" t="s">
        <v>492</v>
      </c>
    </row>
    <row r="1721" spans="7:8">
      <c r="G1721">
        <v>72915</v>
      </c>
      <c r="H1721" t="s">
        <v>544</v>
      </c>
    </row>
    <row r="1722" spans="7:8">
      <c r="G1722">
        <v>72940</v>
      </c>
      <c r="H1722" t="s">
        <v>26</v>
      </c>
    </row>
    <row r="1723" spans="7:8">
      <c r="G1723">
        <v>72966</v>
      </c>
      <c r="H1723" t="s">
        <v>944</v>
      </c>
    </row>
    <row r="1724" spans="7:8">
      <c r="G1724">
        <v>72990</v>
      </c>
      <c r="H1724" t="s">
        <v>942</v>
      </c>
    </row>
    <row r="1725" spans="7:8">
      <c r="G1725">
        <v>73008</v>
      </c>
      <c r="H1725" t="s">
        <v>942</v>
      </c>
    </row>
    <row r="1726" spans="7:8">
      <c r="G1726">
        <v>73016</v>
      </c>
      <c r="H1726" t="s">
        <v>942</v>
      </c>
    </row>
    <row r="1727" spans="7:8">
      <c r="G1727">
        <v>73024</v>
      </c>
      <c r="H1727" t="s">
        <v>942</v>
      </c>
    </row>
    <row r="1728" spans="7:8">
      <c r="G1728">
        <v>73032</v>
      </c>
      <c r="H1728" t="s">
        <v>942</v>
      </c>
    </row>
    <row r="1729" spans="7:8">
      <c r="G1729">
        <v>73040</v>
      </c>
      <c r="H1729" t="s">
        <v>942</v>
      </c>
    </row>
    <row r="1730" spans="7:8">
      <c r="G1730">
        <v>73059</v>
      </c>
      <c r="H1730" t="s">
        <v>942</v>
      </c>
    </row>
    <row r="1731" spans="7:8">
      <c r="G1731">
        <v>73067</v>
      </c>
      <c r="H1731" t="s">
        <v>942</v>
      </c>
    </row>
    <row r="1732" spans="7:8">
      <c r="G1732">
        <v>73091</v>
      </c>
      <c r="H1732" t="s">
        <v>107</v>
      </c>
    </row>
    <row r="1733" spans="7:8">
      <c r="G1733">
        <v>73113</v>
      </c>
      <c r="H1733" t="s">
        <v>942</v>
      </c>
    </row>
    <row r="1734" spans="7:8">
      <c r="G1734">
        <v>73121</v>
      </c>
      <c r="H1734" t="s">
        <v>107</v>
      </c>
    </row>
    <row r="1735" spans="7:8">
      <c r="G1735">
        <v>73130</v>
      </c>
      <c r="H1735" t="s">
        <v>104</v>
      </c>
    </row>
    <row r="1736" spans="7:8">
      <c r="G1736">
        <v>73156</v>
      </c>
      <c r="H1736" t="s">
        <v>45</v>
      </c>
    </row>
    <row r="1737" spans="7:8">
      <c r="G1737">
        <v>73164</v>
      </c>
      <c r="H1737" t="s">
        <v>9</v>
      </c>
    </row>
    <row r="1738" spans="7:8">
      <c r="G1738">
        <v>73172</v>
      </c>
      <c r="H1738" t="s">
        <v>107</v>
      </c>
    </row>
    <row r="1739" spans="7:8">
      <c r="G1739">
        <v>73199</v>
      </c>
      <c r="H1739" t="s">
        <v>12</v>
      </c>
    </row>
    <row r="1740" spans="7:8">
      <c r="G1740">
        <v>73202</v>
      </c>
      <c r="H1740" t="s">
        <v>12</v>
      </c>
    </row>
    <row r="1741" spans="7:8">
      <c r="G1741">
        <v>73237</v>
      </c>
      <c r="H1741" t="s">
        <v>12</v>
      </c>
    </row>
    <row r="1742" spans="7:8">
      <c r="G1742">
        <v>73253</v>
      </c>
      <c r="H1742" t="s">
        <v>104</v>
      </c>
    </row>
    <row r="1743" spans="7:8">
      <c r="G1743">
        <v>73261</v>
      </c>
      <c r="H1743" t="s">
        <v>104</v>
      </c>
    </row>
    <row r="1744" spans="7:8">
      <c r="G1744">
        <v>73270</v>
      </c>
      <c r="H1744" t="s">
        <v>104</v>
      </c>
    </row>
    <row r="1745" spans="7:8">
      <c r="G1745">
        <v>73288</v>
      </c>
      <c r="H1745" t="s">
        <v>98</v>
      </c>
    </row>
    <row r="1746" spans="7:8">
      <c r="G1746">
        <v>73296</v>
      </c>
      <c r="H1746" t="s">
        <v>464</v>
      </c>
    </row>
    <row r="1747" spans="7:8">
      <c r="G1747">
        <v>73300</v>
      </c>
      <c r="H1747" t="s">
        <v>104</v>
      </c>
    </row>
    <row r="1748" spans="7:8">
      <c r="G1748">
        <v>73318</v>
      </c>
      <c r="H1748" t="s">
        <v>104</v>
      </c>
    </row>
    <row r="1749" spans="7:8">
      <c r="G1749">
        <v>73377</v>
      </c>
      <c r="H1749" t="s">
        <v>942</v>
      </c>
    </row>
    <row r="1750" spans="7:8">
      <c r="G1750">
        <v>73385</v>
      </c>
      <c r="H1750" t="s">
        <v>942</v>
      </c>
    </row>
    <row r="1751" spans="7:8">
      <c r="G1751">
        <v>73415</v>
      </c>
      <c r="H1751" t="s">
        <v>942</v>
      </c>
    </row>
    <row r="1752" spans="7:8">
      <c r="G1752">
        <v>73423</v>
      </c>
      <c r="H1752" t="s">
        <v>942</v>
      </c>
    </row>
    <row r="1753" spans="7:8">
      <c r="G1753">
        <v>73431</v>
      </c>
      <c r="H1753" t="s">
        <v>942</v>
      </c>
    </row>
    <row r="1754" spans="7:8">
      <c r="G1754">
        <v>73440</v>
      </c>
      <c r="H1754" t="s">
        <v>942</v>
      </c>
    </row>
    <row r="1755" spans="7:8">
      <c r="G1755">
        <v>73458</v>
      </c>
      <c r="H1755" t="s">
        <v>942</v>
      </c>
    </row>
    <row r="1756" spans="7:8">
      <c r="G1756">
        <v>73482</v>
      </c>
      <c r="H1756" t="s">
        <v>942</v>
      </c>
    </row>
    <row r="1757" spans="7:8">
      <c r="G1757">
        <v>73490</v>
      </c>
      <c r="H1757" t="s">
        <v>942</v>
      </c>
    </row>
    <row r="1758" spans="7:8">
      <c r="G1758">
        <v>73504</v>
      </c>
      <c r="H1758" t="s">
        <v>942</v>
      </c>
    </row>
    <row r="1759" spans="7:8">
      <c r="G1759">
        <v>73520</v>
      </c>
      <c r="H1759" t="s">
        <v>942</v>
      </c>
    </row>
    <row r="1760" spans="7:8">
      <c r="G1760">
        <v>73539</v>
      </c>
      <c r="H1760" t="s">
        <v>942</v>
      </c>
    </row>
    <row r="1761" spans="7:8">
      <c r="G1761">
        <v>73547</v>
      </c>
      <c r="H1761" t="s">
        <v>98</v>
      </c>
    </row>
    <row r="1762" spans="7:8">
      <c r="G1762">
        <v>73555</v>
      </c>
      <c r="H1762" t="s">
        <v>12</v>
      </c>
    </row>
    <row r="1763" spans="7:8">
      <c r="G1763">
        <v>73563</v>
      </c>
      <c r="H1763" t="s">
        <v>107</v>
      </c>
    </row>
    <row r="1764" spans="7:8">
      <c r="G1764">
        <v>73571</v>
      </c>
      <c r="H1764" t="s">
        <v>98</v>
      </c>
    </row>
    <row r="1765" spans="7:8">
      <c r="G1765">
        <v>73598</v>
      </c>
      <c r="H1765" t="s">
        <v>464</v>
      </c>
    </row>
    <row r="1766" spans="7:8">
      <c r="G1766">
        <v>73601</v>
      </c>
      <c r="H1766" t="s">
        <v>18</v>
      </c>
    </row>
    <row r="1767" spans="7:8">
      <c r="G1767">
        <v>73610</v>
      </c>
      <c r="H1767" t="s">
        <v>544</v>
      </c>
    </row>
    <row r="1768" spans="7:8">
      <c r="G1768">
        <v>73628</v>
      </c>
      <c r="H1768" t="s">
        <v>464</v>
      </c>
    </row>
    <row r="1769" spans="7:8">
      <c r="G1769">
        <v>73636</v>
      </c>
      <c r="H1769" t="s">
        <v>60</v>
      </c>
    </row>
    <row r="1770" spans="7:8">
      <c r="G1770">
        <v>73644</v>
      </c>
      <c r="H1770" t="s">
        <v>942</v>
      </c>
    </row>
    <row r="1771" spans="7:8">
      <c r="G1771">
        <v>73652</v>
      </c>
      <c r="H1771" t="s">
        <v>942</v>
      </c>
    </row>
    <row r="1772" spans="7:8">
      <c r="G1772">
        <v>73660</v>
      </c>
      <c r="H1772" t="s">
        <v>942</v>
      </c>
    </row>
    <row r="1773" spans="7:8">
      <c r="G1773">
        <v>73679</v>
      </c>
      <c r="H1773" t="s">
        <v>942</v>
      </c>
    </row>
    <row r="1774" spans="7:8">
      <c r="G1774">
        <v>73687</v>
      </c>
      <c r="H1774" t="s">
        <v>942</v>
      </c>
    </row>
    <row r="1775" spans="7:8">
      <c r="G1775">
        <v>73695</v>
      </c>
      <c r="H1775" t="s">
        <v>45</v>
      </c>
    </row>
    <row r="1776" spans="7:8">
      <c r="G1776">
        <v>73733</v>
      </c>
      <c r="H1776" t="s">
        <v>18</v>
      </c>
    </row>
    <row r="1777" spans="7:8">
      <c r="G1777">
        <v>73750</v>
      </c>
      <c r="H1777" t="s">
        <v>942</v>
      </c>
    </row>
    <row r="1778" spans="7:8">
      <c r="G1778">
        <v>73768</v>
      </c>
      <c r="H1778" t="s">
        <v>942</v>
      </c>
    </row>
    <row r="1779" spans="7:8">
      <c r="G1779">
        <v>73776</v>
      </c>
      <c r="H1779" t="s">
        <v>942</v>
      </c>
    </row>
    <row r="1780" spans="7:8">
      <c r="G1780">
        <v>73784</v>
      </c>
      <c r="H1780" t="s">
        <v>942</v>
      </c>
    </row>
    <row r="1781" spans="7:8">
      <c r="G1781">
        <v>73830</v>
      </c>
      <c r="H1781" t="s">
        <v>944</v>
      </c>
    </row>
    <row r="1782" spans="7:8">
      <c r="G1782">
        <v>73849</v>
      </c>
      <c r="H1782" t="s">
        <v>944</v>
      </c>
    </row>
    <row r="1783" spans="7:8">
      <c r="G1783">
        <v>73857</v>
      </c>
      <c r="H1783" t="s">
        <v>944</v>
      </c>
    </row>
    <row r="1784" spans="7:8">
      <c r="G1784">
        <v>73881</v>
      </c>
      <c r="H1784" t="s">
        <v>944</v>
      </c>
    </row>
    <row r="1785" spans="7:8">
      <c r="G1785">
        <v>73890</v>
      </c>
      <c r="H1785" t="s">
        <v>942</v>
      </c>
    </row>
    <row r="1786" spans="7:8">
      <c r="G1786">
        <v>73911</v>
      </c>
      <c r="H1786" t="s">
        <v>942</v>
      </c>
    </row>
    <row r="1787" spans="7:8">
      <c r="G1787">
        <v>73938</v>
      </c>
      <c r="H1787" t="s">
        <v>942</v>
      </c>
    </row>
    <row r="1788" spans="7:8">
      <c r="G1788">
        <v>73962</v>
      </c>
      <c r="H1788" t="s">
        <v>107</v>
      </c>
    </row>
    <row r="1789" spans="7:8">
      <c r="G1789">
        <v>73989</v>
      </c>
      <c r="H1789" t="s">
        <v>107</v>
      </c>
    </row>
    <row r="1790" spans="7:8">
      <c r="G1790">
        <v>73997</v>
      </c>
      <c r="H1790" t="s">
        <v>98</v>
      </c>
    </row>
    <row r="1791" spans="7:8">
      <c r="G1791">
        <v>74004</v>
      </c>
      <c r="H1791" t="s">
        <v>107</v>
      </c>
    </row>
    <row r="1792" spans="7:8">
      <c r="G1792">
        <v>74012</v>
      </c>
      <c r="H1792" t="s">
        <v>107</v>
      </c>
    </row>
    <row r="1793" spans="7:8">
      <c r="G1793">
        <v>74020</v>
      </c>
      <c r="H1793" t="s">
        <v>98</v>
      </c>
    </row>
    <row r="1794" spans="7:8">
      <c r="G1794">
        <v>74039</v>
      </c>
      <c r="H1794" t="s">
        <v>107</v>
      </c>
    </row>
    <row r="1795" spans="7:8">
      <c r="G1795">
        <v>74055</v>
      </c>
      <c r="H1795" t="s">
        <v>107</v>
      </c>
    </row>
    <row r="1796" spans="7:8">
      <c r="G1796">
        <v>74063</v>
      </c>
      <c r="H1796" t="s">
        <v>107</v>
      </c>
    </row>
    <row r="1797" spans="7:8">
      <c r="G1797">
        <v>74071</v>
      </c>
      <c r="H1797" t="s">
        <v>107</v>
      </c>
    </row>
    <row r="1798" spans="7:8">
      <c r="G1798">
        <v>74098</v>
      </c>
      <c r="H1798" t="s">
        <v>107</v>
      </c>
    </row>
    <row r="1799" spans="7:8">
      <c r="G1799">
        <v>74110</v>
      </c>
      <c r="H1799" t="s">
        <v>140</v>
      </c>
    </row>
    <row r="1800" spans="7:8">
      <c r="G1800">
        <v>74128</v>
      </c>
      <c r="H1800" t="s">
        <v>107</v>
      </c>
    </row>
    <row r="1801" spans="7:8">
      <c r="G1801">
        <v>74144</v>
      </c>
      <c r="H1801" t="s">
        <v>107</v>
      </c>
    </row>
    <row r="1802" spans="7:8">
      <c r="G1802">
        <v>74152</v>
      </c>
      <c r="H1802" t="s">
        <v>107</v>
      </c>
    </row>
    <row r="1803" spans="7:8">
      <c r="G1803">
        <v>74160</v>
      </c>
      <c r="H1803" t="s">
        <v>107</v>
      </c>
    </row>
    <row r="1804" spans="7:8">
      <c r="G1804">
        <v>74179</v>
      </c>
      <c r="H1804" t="s">
        <v>107</v>
      </c>
    </row>
    <row r="1805" spans="7:8">
      <c r="G1805">
        <v>74187</v>
      </c>
      <c r="H1805" t="s">
        <v>107</v>
      </c>
    </row>
    <row r="1806" spans="7:8">
      <c r="G1806">
        <v>74217</v>
      </c>
      <c r="H1806" t="s">
        <v>107</v>
      </c>
    </row>
    <row r="1807" spans="7:8">
      <c r="G1807">
        <v>74225</v>
      </c>
      <c r="H1807" t="s">
        <v>107</v>
      </c>
    </row>
    <row r="1808" spans="7:8">
      <c r="G1808">
        <v>74233</v>
      </c>
      <c r="H1808" t="s">
        <v>107</v>
      </c>
    </row>
    <row r="1809" spans="7:8">
      <c r="G1809">
        <v>74241</v>
      </c>
      <c r="H1809" t="s">
        <v>140</v>
      </c>
    </row>
    <row r="1810" spans="7:8">
      <c r="G1810">
        <v>74250</v>
      </c>
      <c r="H1810" t="s">
        <v>492</v>
      </c>
    </row>
    <row r="1811" spans="7:8">
      <c r="G1811">
        <v>74268</v>
      </c>
      <c r="H1811" t="s">
        <v>107</v>
      </c>
    </row>
    <row r="1812" spans="7:8">
      <c r="G1812">
        <v>74306</v>
      </c>
      <c r="H1812" t="s">
        <v>107</v>
      </c>
    </row>
    <row r="1813" spans="7:8">
      <c r="G1813">
        <v>74314</v>
      </c>
      <c r="H1813" t="s">
        <v>140</v>
      </c>
    </row>
    <row r="1814" spans="7:8">
      <c r="G1814">
        <v>74330</v>
      </c>
      <c r="H1814" t="s">
        <v>107</v>
      </c>
    </row>
    <row r="1815" spans="7:8">
      <c r="G1815">
        <v>74349</v>
      </c>
      <c r="H1815" t="s">
        <v>107</v>
      </c>
    </row>
    <row r="1816" spans="7:8">
      <c r="G1816">
        <v>74373</v>
      </c>
      <c r="H1816" t="s">
        <v>98</v>
      </c>
    </row>
    <row r="1817" spans="7:8">
      <c r="G1817">
        <v>74390</v>
      </c>
      <c r="H1817" t="s">
        <v>107</v>
      </c>
    </row>
    <row r="1818" spans="7:8">
      <c r="G1818">
        <v>74403</v>
      </c>
      <c r="H1818" t="s">
        <v>107</v>
      </c>
    </row>
    <row r="1819" spans="7:8">
      <c r="G1819">
        <v>74446</v>
      </c>
      <c r="H1819" t="s">
        <v>140</v>
      </c>
    </row>
    <row r="1820" spans="7:8">
      <c r="G1820">
        <v>74454</v>
      </c>
      <c r="H1820" t="s">
        <v>107</v>
      </c>
    </row>
    <row r="1821" spans="7:8">
      <c r="G1821">
        <v>74470</v>
      </c>
      <c r="H1821" t="s">
        <v>107</v>
      </c>
    </row>
    <row r="1822" spans="7:8">
      <c r="G1822">
        <v>74489</v>
      </c>
      <c r="H1822" t="s">
        <v>107</v>
      </c>
    </row>
    <row r="1823" spans="7:8">
      <c r="G1823">
        <v>74500</v>
      </c>
      <c r="H1823" t="s">
        <v>107</v>
      </c>
    </row>
    <row r="1824" spans="7:8">
      <c r="G1824">
        <v>74527</v>
      </c>
      <c r="H1824" t="s">
        <v>140</v>
      </c>
    </row>
    <row r="1825" spans="7:8">
      <c r="G1825">
        <v>74543</v>
      </c>
      <c r="H1825" t="s">
        <v>107</v>
      </c>
    </row>
    <row r="1826" spans="7:8">
      <c r="G1826">
        <v>74560</v>
      </c>
      <c r="H1826" t="s">
        <v>107</v>
      </c>
    </row>
    <row r="1827" spans="7:8">
      <c r="G1827">
        <v>74578</v>
      </c>
      <c r="H1827" t="s">
        <v>107</v>
      </c>
    </row>
    <row r="1828" spans="7:8">
      <c r="G1828">
        <v>74608</v>
      </c>
      <c r="H1828" t="s">
        <v>296</v>
      </c>
    </row>
    <row r="1829" spans="7:8">
      <c r="G1829">
        <v>74616</v>
      </c>
      <c r="H1829" t="s">
        <v>951</v>
      </c>
    </row>
    <row r="1830" spans="7:8">
      <c r="G1830">
        <v>74632</v>
      </c>
      <c r="H1830" t="s">
        <v>107</v>
      </c>
    </row>
    <row r="1831" spans="7:8">
      <c r="G1831">
        <v>74675</v>
      </c>
      <c r="H1831" t="s">
        <v>107</v>
      </c>
    </row>
    <row r="1832" spans="7:8">
      <c r="G1832">
        <v>74683</v>
      </c>
      <c r="H1832" t="s">
        <v>947</v>
      </c>
    </row>
    <row r="1833" spans="7:8">
      <c r="G1833">
        <v>74691</v>
      </c>
      <c r="H1833" t="s">
        <v>107</v>
      </c>
    </row>
    <row r="1834" spans="7:8">
      <c r="G1834">
        <v>74705</v>
      </c>
      <c r="H1834" t="s">
        <v>107</v>
      </c>
    </row>
    <row r="1835" spans="7:8">
      <c r="G1835">
        <v>74713</v>
      </c>
      <c r="H1835" t="s">
        <v>107</v>
      </c>
    </row>
    <row r="1836" spans="7:8">
      <c r="G1836">
        <v>74721</v>
      </c>
      <c r="H1836" t="s">
        <v>107</v>
      </c>
    </row>
    <row r="1837" spans="7:8">
      <c r="G1837">
        <v>74764</v>
      </c>
      <c r="H1837" t="s">
        <v>9</v>
      </c>
    </row>
    <row r="1838" spans="7:8">
      <c r="G1838">
        <v>74772</v>
      </c>
      <c r="H1838" t="s">
        <v>107</v>
      </c>
    </row>
    <row r="1839" spans="7:8">
      <c r="G1839">
        <v>75108</v>
      </c>
      <c r="H1839" t="s">
        <v>942</v>
      </c>
    </row>
    <row r="1840" spans="7:8">
      <c r="G1840">
        <v>75116</v>
      </c>
      <c r="H1840" t="s">
        <v>942</v>
      </c>
    </row>
    <row r="1841" spans="7:8">
      <c r="G1841">
        <v>75124</v>
      </c>
      <c r="H1841" t="s">
        <v>942</v>
      </c>
    </row>
    <row r="1842" spans="7:8">
      <c r="G1842">
        <v>75140</v>
      </c>
      <c r="H1842" t="s">
        <v>942</v>
      </c>
    </row>
    <row r="1843" spans="7:8">
      <c r="G1843">
        <v>75159</v>
      </c>
      <c r="H1843" t="s">
        <v>942</v>
      </c>
    </row>
    <row r="1844" spans="7:8">
      <c r="G1844">
        <v>75191</v>
      </c>
      <c r="H1844" t="s">
        <v>107</v>
      </c>
    </row>
    <row r="1845" spans="7:8">
      <c r="G1845">
        <v>75205</v>
      </c>
      <c r="H1845" t="s">
        <v>107</v>
      </c>
    </row>
    <row r="1846" spans="7:8">
      <c r="G1846">
        <v>75213</v>
      </c>
      <c r="H1846" t="s">
        <v>107</v>
      </c>
    </row>
    <row r="1847" spans="7:8">
      <c r="G1847">
        <v>75221</v>
      </c>
      <c r="H1847" t="s">
        <v>107</v>
      </c>
    </row>
    <row r="1848" spans="7:8">
      <c r="G1848">
        <v>75230</v>
      </c>
      <c r="H1848" t="s">
        <v>45</v>
      </c>
    </row>
    <row r="1849" spans="7:8">
      <c r="G1849">
        <v>75256</v>
      </c>
      <c r="H1849" t="s">
        <v>107</v>
      </c>
    </row>
    <row r="1850" spans="7:8">
      <c r="G1850">
        <v>75310</v>
      </c>
      <c r="H1850" t="s">
        <v>45</v>
      </c>
    </row>
    <row r="1851" spans="7:8">
      <c r="G1851">
        <v>75329</v>
      </c>
      <c r="H1851" t="s">
        <v>45</v>
      </c>
    </row>
    <row r="1852" spans="7:8">
      <c r="G1852">
        <v>75337</v>
      </c>
      <c r="H1852" t="s">
        <v>98</v>
      </c>
    </row>
    <row r="1853" spans="7:8">
      <c r="G1853">
        <v>75353</v>
      </c>
      <c r="H1853" t="s">
        <v>107</v>
      </c>
    </row>
    <row r="1854" spans="7:8">
      <c r="G1854">
        <v>75361</v>
      </c>
      <c r="H1854" t="s">
        <v>107</v>
      </c>
    </row>
    <row r="1855" spans="7:8">
      <c r="G1855">
        <v>75388</v>
      </c>
      <c r="H1855" t="s">
        <v>942</v>
      </c>
    </row>
    <row r="1856" spans="7:8">
      <c r="G1856">
        <v>75400</v>
      </c>
      <c r="H1856" t="s">
        <v>942</v>
      </c>
    </row>
    <row r="1857" spans="7:8">
      <c r="G1857">
        <v>75418</v>
      </c>
      <c r="H1857" t="s">
        <v>942</v>
      </c>
    </row>
    <row r="1858" spans="7:8">
      <c r="G1858">
        <v>75426</v>
      </c>
      <c r="H1858" t="s">
        <v>942</v>
      </c>
    </row>
    <row r="1859" spans="7:8">
      <c r="G1859">
        <v>75434</v>
      </c>
      <c r="H1859" t="s">
        <v>942</v>
      </c>
    </row>
    <row r="1860" spans="7:8">
      <c r="G1860">
        <v>75442</v>
      </c>
      <c r="H1860" t="s">
        <v>942</v>
      </c>
    </row>
    <row r="1861" spans="7:8">
      <c r="G1861">
        <v>75469</v>
      </c>
      <c r="H1861" t="s">
        <v>942</v>
      </c>
    </row>
    <row r="1862" spans="7:8">
      <c r="G1862">
        <v>75477</v>
      </c>
      <c r="H1862" t="s">
        <v>942</v>
      </c>
    </row>
    <row r="1863" spans="7:8">
      <c r="G1863">
        <v>75523</v>
      </c>
      <c r="H1863" t="s">
        <v>18</v>
      </c>
    </row>
    <row r="1864" spans="7:8">
      <c r="G1864">
        <v>75604</v>
      </c>
      <c r="H1864" t="s">
        <v>18</v>
      </c>
    </row>
    <row r="1865" spans="7:8">
      <c r="G1865">
        <v>75841</v>
      </c>
      <c r="H1865" t="s">
        <v>104</v>
      </c>
    </row>
    <row r="1866" spans="7:8">
      <c r="G1866">
        <v>75876</v>
      </c>
      <c r="H1866" t="s">
        <v>104</v>
      </c>
    </row>
    <row r="1867" spans="7:8">
      <c r="G1867">
        <v>75922</v>
      </c>
      <c r="H1867" t="s">
        <v>944</v>
      </c>
    </row>
    <row r="1868" spans="7:8">
      <c r="G1868">
        <v>75930</v>
      </c>
      <c r="H1868" t="s">
        <v>942</v>
      </c>
    </row>
    <row r="1869" spans="7:8">
      <c r="G1869">
        <v>75949</v>
      </c>
      <c r="H1869" t="s">
        <v>942</v>
      </c>
    </row>
    <row r="1870" spans="7:8">
      <c r="G1870">
        <v>75957</v>
      </c>
      <c r="H1870" t="s">
        <v>942</v>
      </c>
    </row>
    <row r="1871" spans="7:8">
      <c r="G1871">
        <v>75965</v>
      </c>
      <c r="H1871" t="s">
        <v>942</v>
      </c>
    </row>
    <row r="1872" spans="7:8">
      <c r="G1872">
        <v>75973</v>
      </c>
      <c r="H1872" t="s">
        <v>942</v>
      </c>
    </row>
    <row r="1873" spans="7:8">
      <c r="G1873">
        <v>75981</v>
      </c>
      <c r="H1873" t="s">
        <v>942</v>
      </c>
    </row>
    <row r="1874" spans="7:8">
      <c r="G1874">
        <v>76007</v>
      </c>
      <c r="H1874" t="s">
        <v>942</v>
      </c>
    </row>
    <row r="1875" spans="7:8">
      <c r="G1875">
        <v>76015</v>
      </c>
      <c r="H1875" t="s">
        <v>450</v>
      </c>
    </row>
    <row r="1876" spans="7:8">
      <c r="G1876">
        <v>76023</v>
      </c>
      <c r="H1876" t="s">
        <v>450</v>
      </c>
    </row>
    <row r="1877" spans="7:8">
      <c r="G1877">
        <v>76040</v>
      </c>
      <c r="H1877" t="s">
        <v>98</v>
      </c>
    </row>
    <row r="1878" spans="7:8">
      <c r="G1878">
        <v>76058</v>
      </c>
      <c r="H1878" t="s">
        <v>450</v>
      </c>
    </row>
    <row r="1879" spans="7:8">
      <c r="G1879">
        <v>76066</v>
      </c>
      <c r="H1879" t="s">
        <v>450</v>
      </c>
    </row>
    <row r="1880" spans="7:8">
      <c r="G1880">
        <v>76074</v>
      </c>
      <c r="H1880" t="s">
        <v>450</v>
      </c>
    </row>
    <row r="1881" spans="7:8">
      <c r="G1881">
        <v>76104</v>
      </c>
      <c r="H1881" t="s">
        <v>18</v>
      </c>
    </row>
    <row r="1882" spans="7:8">
      <c r="G1882">
        <v>76112</v>
      </c>
      <c r="H1882" t="s">
        <v>450</v>
      </c>
    </row>
    <row r="1883" spans="7:8">
      <c r="G1883">
        <v>76155</v>
      </c>
      <c r="H1883" t="s">
        <v>450</v>
      </c>
    </row>
    <row r="1884" spans="7:8">
      <c r="G1884">
        <v>76163</v>
      </c>
      <c r="H1884" t="s">
        <v>450</v>
      </c>
    </row>
    <row r="1885" spans="7:8">
      <c r="G1885">
        <v>76201</v>
      </c>
      <c r="H1885" t="s">
        <v>450</v>
      </c>
    </row>
    <row r="1886" spans="7:8">
      <c r="G1886">
        <v>76236</v>
      </c>
      <c r="H1886" t="s">
        <v>450</v>
      </c>
    </row>
    <row r="1887" spans="7:8">
      <c r="G1887">
        <v>76244</v>
      </c>
      <c r="H1887" t="s">
        <v>450</v>
      </c>
    </row>
    <row r="1888" spans="7:8">
      <c r="G1888">
        <v>76252</v>
      </c>
      <c r="H1888" t="s">
        <v>450</v>
      </c>
    </row>
    <row r="1889" spans="7:8">
      <c r="G1889">
        <v>76260</v>
      </c>
      <c r="H1889" t="s">
        <v>459</v>
      </c>
    </row>
    <row r="1890" spans="7:8">
      <c r="G1890">
        <v>76287</v>
      </c>
      <c r="H1890" t="s">
        <v>450</v>
      </c>
    </row>
    <row r="1891" spans="7:8">
      <c r="G1891">
        <v>76309</v>
      </c>
      <c r="H1891" t="s">
        <v>18</v>
      </c>
    </row>
    <row r="1892" spans="7:8">
      <c r="G1892">
        <v>76317</v>
      </c>
      <c r="H1892" t="s">
        <v>450</v>
      </c>
    </row>
    <row r="1893" spans="7:8">
      <c r="G1893">
        <v>76341</v>
      </c>
      <c r="H1893" t="s">
        <v>459</v>
      </c>
    </row>
    <row r="1894" spans="7:8">
      <c r="G1894">
        <v>76350</v>
      </c>
      <c r="H1894" t="s">
        <v>459</v>
      </c>
    </row>
    <row r="1895" spans="7:8">
      <c r="G1895">
        <v>76368</v>
      </c>
      <c r="H1895" t="s">
        <v>450</v>
      </c>
    </row>
    <row r="1896" spans="7:8">
      <c r="G1896">
        <v>76414</v>
      </c>
      <c r="H1896" t="s">
        <v>450</v>
      </c>
    </row>
    <row r="1897" spans="7:8">
      <c r="G1897">
        <v>76422</v>
      </c>
      <c r="H1897" t="s">
        <v>450</v>
      </c>
    </row>
    <row r="1898" spans="7:8">
      <c r="G1898">
        <v>76430</v>
      </c>
      <c r="H1898" t="s">
        <v>450</v>
      </c>
    </row>
    <row r="1899" spans="7:8">
      <c r="G1899">
        <v>76449</v>
      </c>
      <c r="H1899" t="s">
        <v>450</v>
      </c>
    </row>
    <row r="1900" spans="7:8">
      <c r="G1900">
        <v>76457</v>
      </c>
      <c r="H1900" t="s">
        <v>450</v>
      </c>
    </row>
    <row r="1901" spans="7:8">
      <c r="G1901">
        <v>76465</v>
      </c>
      <c r="H1901" t="s">
        <v>450</v>
      </c>
    </row>
    <row r="1902" spans="7:8">
      <c r="G1902">
        <v>76473</v>
      </c>
      <c r="H1902" t="s">
        <v>450</v>
      </c>
    </row>
    <row r="1903" spans="7:8">
      <c r="G1903">
        <v>76481</v>
      </c>
      <c r="H1903" t="s">
        <v>9</v>
      </c>
    </row>
    <row r="1904" spans="7:8">
      <c r="G1904">
        <v>76490</v>
      </c>
      <c r="H1904" t="s">
        <v>459</v>
      </c>
    </row>
    <row r="1905" spans="7:8">
      <c r="G1905">
        <v>76511</v>
      </c>
      <c r="H1905" t="s">
        <v>18</v>
      </c>
    </row>
    <row r="1906" spans="7:8">
      <c r="G1906">
        <v>76520</v>
      </c>
      <c r="H1906" t="s">
        <v>450</v>
      </c>
    </row>
    <row r="1907" spans="7:8">
      <c r="G1907">
        <v>76538</v>
      </c>
      <c r="H1907" t="s">
        <v>459</v>
      </c>
    </row>
    <row r="1908" spans="7:8">
      <c r="G1908">
        <v>76562</v>
      </c>
      <c r="H1908" t="s">
        <v>104</v>
      </c>
    </row>
    <row r="1909" spans="7:8">
      <c r="G1909">
        <v>76570</v>
      </c>
      <c r="H1909" t="s">
        <v>104</v>
      </c>
    </row>
    <row r="1910" spans="7:8">
      <c r="G1910">
        <v>76597</v>
      </c>
      <c r="H1910" t="s">
        <v>450</v>
      </c>
    </row>
    <row r="1911" spans="7:8">
      <c r="G1911">
        <v>76660</v>
      </c>
      <c r="H1911" t="s">
        <v>107</v>
      </c>
    </row>
    <row r="1912" spans="7:8">
      <c r="G1912">
        <v>76708</v>
      </c>
      <c r="H1912" t="s">
        <v>942</v>
      </c>
    </row>
    <row r="1913" spans="7:8">
      <c r="G1913">
        <v>76716</v>
      </c>
      <c r="H1913" t="s">
        <v>942</v>
      </c>
    </row>
    <row r="1914" spans="7:8">
      <c r="G1914">
        <v>76724</v>
      </c>
      <c r="H1914" t="s">
        <v>944</v>
      </c>
    </row>
    <row r="1915" spans="7:8">
      <c r="G1915">
        <v>76759</v>
      </c>
      <c r="H1915" t="s">
        <v>944</v>
      </c>
    </row>
    <row r="1916" spans="7:8">
      <c r="G1916">
        <v>76767</v>
      </c>
      <c r="H1916" t="s">
        <v>944</v>
      </c>
    </row>
    <row r="1917" spans="7:8">
      <c r="G1917">
        <v>76775</v>
      </c>
      <c r="H1917" t="s">
        <v>944</v>
      </c>
    </row>
    <row r="1918" spans="7:8">
      <c r="G1918">
        <v>76813</v>
      </c>
      <c r="H1918" t="s">
        <v>12</v>
      </c>
    </row>
    <row r="1919" spans="7:8">
      <c r="G1919">
        <v>76821</v>
      </c>
      <c r="H1919" t="s">
        <v>450</v>
      </c>
    </row>
    <row r="1920" spans="7:8">
      <c r="G1920">
        <v>76830</v>
      </c>
      <c r="H1920" t="s">
        <v>450</v>
      </c>
    </row>
    <row r="1921" spans="7:8">
      <c r="G1921">
        <v>76848</v>
      </c>
      <c r="H1921" t="s">
        <v>459</v>
      </c>
    </row>
    <row r="1922" spans="7:8">
      <c r="G1922">
        <v>76864</v>
      </c>
      <c r="H1922" t="s">
        <v>459</v>
      </c>
    </row>
    <row r="1923" spans="7:8">
      <c r="G1923">
        <v>76902</v>
      </c>
      <c r="H1923" t="s">
        <v>450</v>
      </c>
    </row>
    <row r="1924" spans="7:8">
      <c r="G1924">
        <v>76910</v>
      </c>
      <c r="H1924" t="s">
        <v>450</v>
      </c>
    </row>
    <row r="1925" spans="7:8">
      <c r="G1925">
        <v>76929</v>
      </c>
      <c r="H1925" t="s">
        <v>450</v>
      </c>
    </row>
    <row r="1926" spans="7:8">
      <c r="G1926">
        <v>76953</v>
      </c>
      <c r="H1926" t="s">
        <v>450</v>
      </c>
    </row>
    <row r="1927" spans="7:8">
      <c r="G1927">
        <v>76996</v>
      </c>
      <c r="H1927" t="s">
        <v>18</v>
      </c>
    </row>
    <row r="1928" spans="7:8">
      <c r="G1928">
        <v>77038</v>
      </c>
      <c r="H1928" t="s">
        <v>450</v>
      </c>
    </row>
    <row r="1929" spans="7:8">
      <c r="G1929">
        <v>77070</v>
      </c>
      <c r="H1929" t="s">
        <v>944</v>
      </c>
    </row>
    <row r="1930" spans="7:8">
      <c r="G1930">
        <v>77089</v>
      </c>
      <c r="H1930" t="s">
        <v>942</v>
      </c>
    </row>
    <row r="1931" spans="7:8">
      <c r="G1931">
        <v>77097</v>
      </c>
      <c r="H1931" t="s">
        <v>942</v>
      </c>
    </row>
    <row r="1932" spans="7:8">
      <c r="G1932">
        <v>77100</v>
      </c>
      <c r="H1932" t="s">
        <v>942</v>
      </c>
    </row>
    <row r="1933" spans="7:8">
      <c r="G1933">
        <v>77119</v>
      </c>
      <c r="H1933" t="s">
        <v>942</v>
      </c>
    </row>
    <row r="1934" spans="7:8">
      <c r="G1934">
        <v>77135</v>
      </c>
      <c r="H1934" t="s">
        <v>450</v>
      </c>
    </row>
    <row r="1935" spans="7:8">
      <c r="G1935">
        <v>77160</v>
      </c>
      <c r="H1935" t="s">
        <v>525</v>
      </c>
    </row>
    <row r="1936" spans="7:8">
      <c r="G1936">
        <v>77216</v>
      </c>
      <c r="H1936" t="s">
        <v>12</v>
      </c>
    </row>
    <row r="1937" spans="7:8">
      <c r="G1937">
        <v>77267</v>
      </c>
      <c r="H1937" t="s">
        <v>525</v>
      </c>
    </row>
    <row r="1938" spans="7:8">
      <c r="G1938">
        <v>77305</v>
      </c>
      <c r="H1938" t="s">
        <v>107</v>
      </c>
    </row>
    <row r="1939" spans="7:8">
      <c r="G1939">
        <v>77356</v>
      </c>
      <c r="H1939" t="s">
        <v>12</v>
      </c>
    </row>
    <row r="1940" spans="7:8">
      <c r="G1940">
        <v>77364</v>
      </c>
      <c r="H1940" t="s">
        <v>525</v>
      </c>
    </row>
    <row r="1941" spans="7:8">
      <c r="G1941">
        <v>77399</v>
      </c>
      <c r="H1941" t="s">
        <v>525</v>
      </c>
    </row>
    <row r="1942" spans="7:8">
      <c r="G1942">
        <v>77402</v>
      </c>
      <c r="H1942" t="s">
        <v>12</v>
      </c>
    </row>
    <row r="1943" spans="7:8">
      <c r="G1943">
        <v>77410</v>
      </c>
      <c r="H1943" t="s">
        <v>942</v>
      </c>
    </row>
    <row r="1944" spans="7:8">
      <c r="G1944">
        <v>77429</v>
      </c>
      <c r="H1944" t="s">
        <v>107</v>
      </c>
    </row>
    <row r="1945" spans="7:8">
      <c r="G1945">
        <v>77445</v>
      </c>
      <c r="H1945" t="s">
        <v>107</v>
      </c>
    </row>
    <row r="1946" spans="7:8">
      <c r="G1946">
        <v>77461</v>
      </c>
      <c r="H1946" t="s">
        <v>107</v>
      </c>
    </row>
    <row r="1947" spans="7:8">
      <c r="G1947">
        <v>77470</v>
      </c>
      <c r="H1947" t="s">
        <v>947</v>
      </c>
    </row>
    <row r="1948" spans="7:8">
      <c r="G1948">
        <v>77488</v>
      </c>
      <c r="H1948" t="s">
        <v>140</v>
      </c>
    </row>
    <row r="1949" spans="7:8">
      <c r="G1949">
        <v>77496</v>
      </c>
      <c r="H1949" t="s">
        <v>140</v>
      </c>
    </row>
    <row r="1950" spans="7:8">
      <c r="G1950">
        <v>77500</v>
      </c>
      <c r="H1950" t="s">
        <v>107</v>
      </c>
    </row>
    <row r="1951" spans="7:8">
      <c r="G1951">
        <v>77534</v>
      </c>
      <c r="H1951" t="s">
        <v>107</v>
      </c>
    </row>
    <row r="1952" spans="7:8">
      <c r="G1952">
        <v>77542</v>
      </c>
      <c r="H1952" t="s">
        <v>107</v>
      </c>
    </row>
    <row r="1953" spans="7:8">
      <c r="G1953">
        <v>77569</v>
      </c>
      <c r="H1953" t="s">
        <v>107</v>
      </c>
    </row>
    <row r="1954" spans="7:8">
      <c r="G1954">
        <v>77585</v>
      </c>
      <c r="H1954" t="s">
        <v>140</v>
      </c>
    </row>
    <row r="1955" spans="7:8">
      <c r="G1955">
        <v>77593</v>
      </c>
      <c r="H1955" t="s">
        <v>107</v>
      </c>
    </row>
    <row r="1956" spans="7:8">
      <c r="G1956">
        <v>77631</v>
      </c>
      <c r="H1956" t="s">
        <v>18</v>
      </c>
    </row>
    <row r="1957" spans="7:8">
      <c r="G1957">
        <v>77640</v>
      </c>
      <c r="H1957" t="s">
        <v>107</v>
      </c>
    </row>
    <row r="1958" spans="7:8">
      <c r="G1958">
        <v>77658</v>
      </c>
      <c r="H1958" t="s">
        <v>140</v>
      </c>
    </row>
    <row r="1959" spans="7:8">
      <c r="G1959">
        <v>77666</v>
      </c>
      <c r="H1959" t="s">
        <v>107</v>
      </c>
    </row>
    <row r="1960" spans="7:8">
      <c r="G1960">
        <v>77674</v>
      </c>
      <c r="H1960" t="s">
        <v>107</v>
      </c>
    </row>
    <row r="1961" spans="7:8">
      <c r="G1961">
        <v>77682</v>
      </c>
      <c r="H1961" t="s">
        <v>107</v>
      </c>
    </row>
    <row r="1962" spans="7:8">
      <c r="G1962">
        <v>77690</v>
      </c>
      <c r="H1962" t="s">
        <v>107</v>
      </c>
    </row>
    <row r="1963" spans="7:8">
      <c r="G1963">
        <v>77704</v>
      </c>
      <c r="H1963" t="s">
        <v>140</v>
      </c>
    </row>
    <row r="1964" spans="7:8">
      <c r="G1964">
        <v>77712</v>
      </c>
      <c r="H1964" t="s">
        <v>942</v>
      </c>
    </row>
    <row r="1965" spans="7:8">
      <c r="G1965">
        <v>77720</v>
      </c>
      <c r="H1965" t="s">
        <v>942</v>
      </c>
    </row>
    <row r="1966" spans="7:8">
      <c r="G1966">
        <v>77747</v>
      </c>
      <c r="H1966" t="s">
        <v>942</v>
      </c>
    </row>
    <row r="1967" spans="7:8">
      <c r="G1967">
        <v>77755</v>
      </c>
      <c r="H1967" t="s">
        <v>942</v>
      </c>
    </row>
    <row r="1968" spans="7:8">
      <c r="G1968">
        <v>77771</v>
      </c>
      <c r="H1968" t="s">
        <v>944</v>
      </c>
    </row>
    <row r="1969" spans="7:8">
      <c r="G1969">
        <v>77780</v>
      </c>
      <c r="H1969" t="s">
        <v>942</v>
      </c>
    </row>
    <row r="1970" spans="7:8">
      <c r="G1970">
        <v>77801</v>
      </c>
      <c r="H1970" t="s">
        <v>107</v>
      </c>
    </row>
    <row r="1971" spans="7:8">
      <c r="G1971">
        <v>77810</v>
      </c>
      <c r="H1971" t="s">
        <v>942</v>
      </c>
    </row>
    <row r="1972" spans="7:8">
      <c r="G1972">
        <v>77844</v>
      </c>
      <c r="H1972" t="s">
        <v>450</v>
      </c>
    </row>
    <row r="1973" spans="7:8">
      <c r="G1973">
        <v>77860</v>
      </c>
      <c r="H1973" t="s">
        <v>140</v>
      </c>
    </row>
    <row r="1974" spans="7:8">
      <c r="G1974">
        <v>77887</v>
      </c>
      <c r="H1974" t="s">
        <v>98</v>
      </c>
    </row>
    <row r="1975" spans="7:8">
      <c r="G1975">
        <v>77895</v>
      </c>
      <c r="H1975" t="s">
        <v>107</v>
      </c>
    </row>
    <row r="1976" spans="7:8">
      <c r="G1976">
        <v>77909</v>
      </c>
      <c r="H1976" t="s">
        <v>107</v>
      </c>
    </row>
    <row r="1977" spans="7:8">
      <c r="G1977">
        <v>77925</v>
      </c>
      <c r="H1977" t="s">
        <v>107</v>
      </c>
    </row>
    <row r="1978" spans="7:8">
      <c r="G1978">
        <v>77950</v>
      </c>
      <c r="H1978" t="s">
        <v>450</v>
      </c>
    </row>
    <row r="1979" spans="7:8">
      <c r="G1979">
        <v>77968</v>
      </c>
      <c r="H1979" t="s">
        <v>104</v>
      </c>
    </row>
    <row r="1980" spans="7:8">
      <c r="G1980">
        <v>77976</v>
      </c>
      <c r="H1980" t="s">
        <v>104</v>
      </c>
    </row>
    <row r="1981" spans="7:8">
      <c r="G1981">
        <v>77984</v>
      </c>
      <c r="H1981" t="s">
        <v>18</v>
      </c>
    </row>
    <row r="1982" spans="7:8">
      <c r="G1982">
        <v>77992</v>
      </c>
      <c r="H1982" t="s">
        <v>942</v>
      </c>
    </row>
    <row r="1983" spans="7:8">
      <c r="G1983">
        <v>78000</v>
      </c>
      <c r="H1983" t="s">
        <v>104</v>
      </c>
    </row>
    <row r="1984" spans="7:8">
      <c r="G1984">
        <v>78018</v>
      </c>
      <c r="H1984" t="s">
        <v>107</v>
      </c>
    </row>
    <row r="1985" spans="7:8">
      <c r="G1985">
        <v>78026</v>
      </c>
      <c r="H1985" t="s">
        <v>107</v>
      </c>
    </row>
    <row r="1986" spans="7:8">
      <c r="G1986">
        <v>78042</v>
      </c>
      <c r="H1986" t="s">
        <v>942</v>
      </c>
    </row>
    <row r="1987" spans="7:8">
      <c r="G1987">
        <v>78050</v>
      </c>
      <c r="H1987" t="s">
        <v>107</v>
      </c>
    </row>
    <row r="1988" spans="7:8">
      <c r="G1988">
        <v>78069</v>
      </c>
      <c r="H1988" t="s">
        <v>450</v>
      </c>
    </row>
    <row r="1989" spans="7:8">
      <c r="G1989">
        <v>78085</v>
      </c>
      <c r="H1989" t="s">
        <v>947</v>
      </c>
    </row>
    <row r="1990" spans="7:8">
      <c r="G1990">
        <v>78093</v>
      </c>
      <c r="H1990" t="s">
        <v>450</v>
      </c>
    </row>
    <row r="1991" spans="7:8">
      <c r="G1991">
        <v>78115</v>
      </c>
      <c r="H1991" t="s">
        <v>107</v>
      </c>
    </row>
    <row r="1992" spans="7:8">
      <c r="G1992">
        <v>78123</v>
      </c>
      <c r="H1992" t="s">
        <v>450</v>
      </c>
    </row>
    <row r="1993" spans="7:8">
      <c r="G1993">
        <v>78131</v>
      </c>
      <c r="H1993" t="s">
        <v>450</v>
      </c>
    </row>
    <row r="1994" spans="7:8">
      <c r="G1994">
        <v>78140</v>
      </c>
      <c r="H1994" t="s">
        <v>107</v>
      </c>
    </row>
    <row r="1995" spans="7:8">
      <c r="G1995">
        <v>78158</v>
      </c>
      <c r="H1995" t="s">
        <v>104</v>
      </c>
    </row>
    <row r="1996" spans="7:8">
      <c r="G1996">
        <v>78166</v>
      </c>
      <c r="H1996" t="s">
        <v>450</v>
      </c>
    </row>
    <row r="1997" spans="7:8">
      <c r="G1997">
        <v>78174</v>
      </c>
      <c r="H1997" t="s">
        <v>98</v>
      </c>
    </row>
    <row r="1998" spans="7:8">
      <c r="G1998">
        <v>78204</v>
      </c>
      <c r="H1998" t="s">
        <v>450</v>
      </c>
    </row>
    <row r="1999" spans="7:8">
      <c r="G1999">
        <v>78212</v>
      </c>
      <c r="H1999" t="s">
        <v>944</v>
      </c>
    </row>
    <row r="2000" spans="7:8">
      <c r="G2000">
        <v>78220</v>
      </c>
      <c r="H2000" t="s">
        <v>944</v>
      </c>
    </row>
    <row r="2001" spans="7:8">
      <c r="G2001">
        <v>78298</v>
      </c>
      <c r="H2001" t="s">
        <v>459</v>
      </c>
    </row>
    <row r="2002" spans="7:8">
      <c r="G2002">
        <v>78310</v>
      </c>
      <c r="H2002" t="s">
        <v>107</v>
      </c>
    </row>
    <row r="2003" spans="7:8">
      <c r="G2003">
        <v>78328</v>
      </c>
      <c r="H2003" t="s">
        <v>18</v>
      </c>
    </row>
    <row r="2004" spans="7:8">
      <c r="G2004">
        <v>78336</v>
      </c>
      <c r="H2004" t="s">
        <v>18</v>
      </c>
    </row>
    <row r="2005" spans="7:8">
      <c r="G2005">
        <v>78344</v>
      </c>
      <c r="H2005" t="s">
        <v>544</v>
      </c>
    </row>
    <row r="2006" spans="7:8">
      <c r="G2006">
        <v>78352</v>
      </c>
      <c r="H2006" t="s">
        <v>18</v>
      </c>
    </row>
    <row r="2007" spans="7:8">
      <c r="G2007">
        <v>78387</v>
      </c>
      <c r="H2007" t="s">
        <v>98</v>
      </c>
    </row>
    <row r="2008" spans="7:8">
      <c r="G2008">
        <v>78395</v>
      </c>
      <c r="H2008" t="s">
        <v>942</v>
      </c>
    </row>
    <row r="2009" spans="7:8">
      <c r="G2009">
        <v>78409</v>
      </c>
      <c r="H2009" t="s">
        <v>689</v>
      </c>
    </row>
    <row r="2010" spans="7:8">
      <c r="G2010">
        <v>78425</v>
      </c>
      <c r="H2010" t="s">
        <v>944</v>
      </c>
    </row>
    <row r="2011" spans="7:8">
      <c r="G2011">
        <v>78433</v>
      </c>
      <c r="H2011" t="s">
        <v>942</v>
      </c>
    </row>
    <row r="2012" spans="7:8">
      <c r="G2012">
        <v>78450</v>
      </c>
      <c r="H2012" t="s">
        <v>942</v>
      </c>
    </row>
    <row r="2013" spans="7:8">
      <c r="G2013">
        <v>78468</v>
      </c>
      <c r="H2013" t="s">
        <v>942</v>
      </c>
    </row>
    <row r="2014" spans="7:8">
      <c r="G2014">
        <v>78484</v>
      </c>
      <c r="H2014" t="s">
        <v>942</v>
      </c>
    </row>
    <row r="2015" spans="7:8">
      <c r="G2015">
        <v>78492</v>
      </c>
      <c r="H2015" t="s">
        <v>942</v>
      </c>
    </row>
    <row r="2016" spans="7:8">
      <c r="G2016">
        <v>78506</v>
      </c>
      <c r="H2016" t="s">
        <v>942</v>
      </c>
    </row>
    <row r="2017" spans="7:8">
      <c r="G2017">
        <v>78557</v>
      </c>
      <c r="H2017" t="s">
        <v>450</v>
      </c>
    </row>
    <row r="2018" spans="7:8">
      <c r="G2018">
        <v>78573</v>
      </c>
      <c r="H2018" t="s">
        <v>942</v>
      </c>
    </row>
    <row r="2019" spans="7:8">
      <c r="G2019">
        <v>78581</v>
      </c>
      <c r="H2019" t="s">
        <v>942</v>
      </c>
    </row>
    <row r="2020" spans="7:8">
      <c r="G2020">
        <v>78603</v>
      </c>
      <c r="H2020" t="s">
        <v>450</v>
      </c>
    </row>
    <row r="2021" spans="7:8">
      <c r="G2021">
        <v>78646</v>
      </c>
      <c r="H2021" t="s">
        <v>450</v>
      </c>
    </row>
    <row r="2022" spans="7:8">
      <c r="G2022">
        <v>78662</v>
      </c>
      <c r="H2022" t="s">
        <v>450</v>
      </c>
    </row>
    <row r="2023" spans="7:8">
      <c r="G2023">
        <v>78689</v>
      </c>
      <c r="H2023" t="s">
        <v>450</v>
      </c>
    </row>
    <row r="2024" spans="7:8">
      <c r="G2024">
        <v>78697</v>
      </c>
      <c r="H2024" t="s">
        <v>450</v>
      </c>
    </row>
    <row r="2025" spans="7:8">
      <c r="G2025">
        <v>78700</v>
      </c>
      <c r="H2025" t="s">
        <v>450</v>
      </c>
    </row>
    <row r="2026" spans="7:8">
      <c r="G2026">
        <v>78719</v>
      </c>
      <c r="H2026" t="s">
        <v>450</v>
      </c>
    </row>
    <row r="2027" spans="7:8">
      <c r="G2027">
        <v>78727</v>
      </c>
      <c r="H2027" t="s">
        <v>944</v>
      </c>
    </row>
    <row r="2028" spans="7:8">
      <c r="G2028">
        <v>78743</v>
      </c>
      <c r="H2028" t="s">
        <v>942</v>
      </c>
    </row>
    <row r="2029" spans="7:8">
      <c r="G2029">
        <v>78778</v>
      </c>
      <c r="H2029" t="s">
        <v>944</v>
      </c>
    </row>
    <row r="2030" spans="7:8">
      <c r="G2030">
        <v>78786</v>
      </c>
      <c r="H2030" t="s">
        <v>942</v>
      </c>
    </row>
    <row r="2031" spans="7:8">
      <c r="G2031">
        <v>78794</v>
      </c>
      <c r="H2031" t="s">
        <v>942</v>
      </c>
    </row>
    <row r="2032" spans="7:8">
      <c r="G2032">
        <v>78808</v>
      </c>
      <c r="H2032" t="s">
        <v>944</v>
      </c>
    </row>
    <row r="2033" spans="7:8">
      <c r="G2033">
        <v>78816</v>
      </c>
      <c r="H2033" t="s">
        <v>445</v>
      </c>
    </row>
    <row r="2034" spans="7:8">
      <c r="G2034">
        <v>78824</v>
      </c>
      <c r="H2034" t="s">
        <v>450</v>
      </c>
    </row>
    <row r="2035" spans="7:8">
      <c r="G2035">
        <v>78867</v>
      </c>
      <c r="H2035" t="s">
        <v>942</v>
      </c>
    </row>
    <row r="2036" spans="7:8">
      <c r="G2036">
        <v>78875</v>
      </c>
      <c r="H2036" t="s">
        <v>942</v>
      </c>
    </row>
    <row r="2037" spans="7:8">
      <c r="G2037">
        <v>78891</v>
      </c>
      <c r="H2037" t="s">
        <v>9</v>
      </c>
    </row>
    <row r="2038" spans="7:8">
      <c r="G2038">
        <v>78905</v>
      </c>
      <c r="H2038" t="s">
        <v>18</v>
      </c>
    </row>
    <row r="2039" spans="7:8">
      <c r="G2039">
        <v>78930</v>
      </c>
      <c r="H2039" t="s">
        <v>107</v>
      </c>
    </row>
    <row r="2040" spans="7:8">
      <c r="G2040">
        <v>78948</v>
      </c>
      <c r="H2040" t="s">
        <v>107</v>
      </c>
    </row>
    <row r="2041" spans="7:8">
      <c r="G2041">
        <v>78956</v>
      </c>
      <c r="H2041" t="s">
        <v>107</v>
      </c>
    </row>
    <row r="2042" spans="7:8">
      <c r="G2042">
        <v>78964</v>
      </c>
      <c r="H2042" t="s">
        <v>107</v>
      </c>
    </row>
    <row r="2043" spans="7:8">
      <c r="G2043">
        <v>78972</v>
      </c>
      <c r="H2043" t="s">
        <v>9</v>
      </c>
    </row>
    <row r="2044" spans="7:8">
      <c r="G2044">
        <v>79014</v>
      </c>
      <c r="H2044" t="s">
        <v>18</v>
      </c>
    </row>
    <row r="2045" spans="7:8">
      <c r="G2045">
        <v>79022</v>
      </c>
      <c r="H2045" t="s">
        <v>107</v>
      </c>
    </row>
    <row r="2046" spans="7:8">
      <c r="G2046">
        <v>79065</v>
      </c>
      <c r="H2046" t="s">
        <v>98</v>
      </c>
    </row>
    <row r="2047" spans="7:8">
      <c r="G2047">
        <v>79103</v>
      </c>
      <c r="H2047" t="s">
        <v>107</v>
      </c>
    </row>
    <row r="2048" spans="7:8">
      <c r="G2048">
        <v>79111</v>
      </c>
      <c r="H2048" t="s">
        <v>107</v>
      </c>
    </row>
    <row r="2049" spans="7:8">
      <c r="G2049">
        <v>79146</v>
      </c>
      <c r="H2049" t="s">
        <v>9</v>
      </c>
    </row>
    <row r="2050" spans="7:8">
      <c r="G2050">
        <v>79154</v>
      </c>
      <c r="H2050" t="s">
        <v>107</v>
      </c>
    </row>
    <row r="2051" spans="7:8">
      <c r="G2051">
        <v>79162</v>
      </c>
      <c r="H2051" t="s">
        <v>107</v>
      </c>
    </row>
    <row r="2052" spans="7:8">
      <c r="G2052">
        <v>79197</v>
      </c>
      <c r="H2052" t="s">
        <v>107</v>
      </c>
    </row>
    <row r="2053" spans="7:8">
      <c r="G2053">
        <v>79200</v>
      </c>
      <c r="H2053" t="s">
        <v>104</v>
      </c>
    </row>
    <row r="2054" spans="7:8">
      <c r="G2054">
        <v>79219</v>
      </c>
      <c r="H2054" t="s">
        <v>104</v>
      </c>
    </row>
    <row r="2055" spans="7:8">
      <c r="G2055">
        <v>79227</v>
      </c>
      <c r="H2055" t="s">
        <v>107</v>
      </c>
    </row>
    <row r="2056" spans="7:8">
      <c r="G2056">
        <v>79235</v>
      </c>
      <c r="H2056" t="s">
        <v>942</v>
      </c>
    </row>
    <row r="2057" spans="7:8">
      <c r="G2057">
        <v>79243</v>
      </c>
      <c r="H2057" t="s">
        <v>18</v>
      </c>
    </row>
    <row r="2058" spans="7:8">
      <c r="G2058">
        <v>79260</v>
      </c>
      <c r="H2058" t="s">
        <v>18</v>
      </c>
    </row>
    <row r="2059" spans="7:8">
      <c r="G2059">
        <v>79278</v>
      </c>
      <c r="H2059" t="s">
        <v>140</v>
      </c>
    </row>
    <row r="2060" spans="7:8">
      <c r="G2060">
        <v>79286</v>
      </c>
      <c r="H2060" t="s">
        <v>107</v>
      </c>
    </row>
    <row r="2061" spans="7:8">
      <c r="G2061">
        <v>79316</v>
      </c>
      <c r="H2061" t="s">
        <v>9</v>
      </c>
    </row>
    <row r="2062" spans="7:8">
      <c r="G2062">
        <v>79332</v>
      </c>
      <c r="H2062" t="s">
        <v>107</v>
      </c>
    </row>
    <row r="2063" spans="7:8">
      <c r="G2063">
        <v>79359</v>
      </c>
      <c r="H2063" t="s">
        <v>107</v>
      </c>
    </row>
    <row r="2064" spans="7:8">
      <c r="G2064">
        <v>79367</v>
      </c>
      <c r="H2064" t="s">
        <v>942</v>
      </c>
    </row>
    <row r="2065" spans="7:8">
      <c r="G2065">
        <v>79383</v>
      </c>
      <c r="H2065" t="s">
        <v>104</v>
      </c>
    </row>
    <row r="2066" spans="7:8">
      <c r="G2066">
        <v>79405</v>
      </c>
      <c r="H2066" t="s">
        <v>9</v>
      </c>
    </row>
    <row r="2067" spans="7:8">
      <c r="G2067">
        <v>79413</v>
      </c>
      <c r="H2067" t="s">
        <v>107</v>
      </c>
    </row>
    <row r="2068" spans="7:8">
      <c r="G2068">
        <v>79430</v>
      </c>
      <c r="H2068" t="s">
        <v>18</v>
      </c>
    </row>
    <row r="2069" spans="7:8">
      <c r="G2069">
        <v>79464</v>
      </c>
      <c r="H2069" t="s">
        <v>18</v>
      </c>
    </row>
    <row r="2070" spans="7:8">
      <c r="G2070">
        <v>79472</v>
      </c>
      <c r="H2070" t="s">
        <v>104</v>
      </c>
    </row>
    <row r="2071" spans="7:8">
      <c r="G2071">
        <v>79480</v>
      </c>
      <c r="H2071" t="s">
        <v>107</v>
      </c>
    </row>
    <row r="2072" spans="7:8">
      <c r="G2072">
        <v>79499</v>
      </c>
      <c r="H2072" t="s">
        <v>104</v>
      </c>
    </row>
    <row r="2073" spans="7:8">
      <c r="G2073">
        <v>79510</v>
      </c>
      <c r="H2073" t="s">
        <v>104</v>
      </c>
    </row>
    <row r="2074" spans="7:8">
      <c r="G2074">
        <v>79537</v>
      </c>
      <c r="H2074" t="s">
        <v>107</v>
      </c>
    </row>
    <row r="2075" spans="7:8">
      <c r="G2075">
        <v>79570</v>
      </c>
      <c r="H2075" t="s">
        <v>107</v>
      </c>
    </row>
    <row r="2076" spans="7:8">
      <c r="G2076">
        <v>79588</v>
      </c>
      <c r="H2076" t="s">
        <v>107</v>
      </c>
    </row>
    <row r="2077" spans="7:8">
      <c r="G2077">
        <v>79596</v>
      </c>
      <c r="H2077" t="s">
        <v>942</v>
      </c>
    </row>
    <row r="2078" spans="7:8">
      <c r="G2078">
        <v>79618</v>
      </c>
      <c r="H2078" t="s">
        <v>107</v>
      </c>
    </row>
    <row r="2079" spans="7:8">
      <c r="G2079">
        <v>79626</v>
      </c>
      <c r="H2079" t="s">
        <v>104</v>
      </c>
    </row>
    <row r="2080" spans="7:8">
      <c r="G2080">
        <v>79634</v>
      </c>
      <c r="H2080" t="s">
        <v>104</v>
      </c>
    </row>
    <row r="2081" spans="7:8">
      <c r="G2081">
        <v>79669</v>
      </c>
      <c r="H2081" t="s">
        <v>98</v>
      </c>
    </row>
    <row r="2082" spans="7:8">
      <c r="G2082">
        <v>79677</v>
      </c>
      <c r="H2082" t="s">
        <v>9</v>
      </c>
    </row>
    <row r="2083" spans="7:8">
      <c r="G2083">
        <v>79685</v>
      </c>
      <c r="H2083" t="s">
        <v>18</v>
      </c>
    </row>
    <row r="2084" spans="7:8">
      <c r="G2084">
        <v>79693</v>
      </c>
      <c r="H2084" t="s">
        <v>107</v>
      </c>
    </row>
    <row r="2085" spans="7:8">
      <c r="G2085">
        <v>79715</v>
      </c>
      <c r="H2085" t="s">
        <v>104</v>
      </c>
    </row>
    <row r="2086" spans="7:8">
      <c r="G2086">
        <v>79740</v>
      </c>
      <c r="H2086" t="s">
        <v>107</v>
      </c>
    </row>
    <row r="2087" spans="7:8">
      <c r="G2087">
        <v>79758</v>
      </c>
      <c r="H2087" t="s">
        <v>107</v>
      </c>
    </row>
    <row r="2088" spans="7:8">
      <c r="G2088">
        <v>79766</v>
      </c>
      <c r="H2088" t="s">
        <v>104</v>
      </c>
    </row>
    <row r="2089" spans="7:8">
      <c r="G2089">
        <v>79774</v>
      </c>
      <c r="H2089" t="s">
        <v>107</v>
      </c>
    </row>
    <row r="2090" spans="7:8">
      <c r="G2090">
        <v>79782</v>
      </c>
      <c r="H2090" t="s">
        <v>104</v>
      </c>
    </row>
    <row r="2091" spans="7:8">
      <c r="G2091">
        <v>79812</v>
      </c>
      <c r="H2091" t="s">
        <v>98</v>
      </c>
    </row>
    <row r="2092" spans="7:8">
      <c r="G2092">
        <v>79820</v>
      </c>
      <c r="H2092" t="s">
        <v>18</v>
      </c>
    </row>
    <row r="2093" spans="7:8">
      <c r="G2093">
        <v>79847</v>
      </c>
      <c r="H2093" t="s">
        <v>9</v>
      </c>
    </row>
    <row r="2094" spans="7:8">
      <c r="G2094">
        <v>79855</v>
      </c>
      <c r="H2094" t="s">
        <v>107</v>
      </c>
    </row>
    <row r="2095" spans="7:8">
      <c r="G2095">
        <v>79871</v>
      </c>
      <c r="H2095" t="s">
        <v>107</v>
      </c>
    </row>
    <row r="2096" spans="7:8">
      <c r="G2096">
        <v>79880</v>
      </c>
      <c r="H2096" t="s">
        <v>18</v>
      </c>
    </row>
    <row r="2097" spans="7:8">
      <c r="G2097">
        <v>79910</v>
      </c>
      <c r="H2097" t="s">
        <v>942</v>
      </c>
    </row>
    <row r="2098" spans="7:8">
      <c r="G2098">
        <v>79928</v>
      </c>
      <c r="H2098" t="s">
        <v>942</v>
      </c>
    </row>
    <row r="2099" spans="7:8">
      <c r="G2099">
        <v>79936</v>
      </c>
      <c r="H2099" t="s">
        <v>942</v>
      </c>
    </row>
    <row r="2100" spans="7:8">
      <c r="G2100">
        <v>79952</v>
      </c>
      <c r="H2100" t="s">
        <v>18</v>
      </c>
    </row>
    <row r="2101" spans="7:8">
      <c r="G2101">
        <v>79995</v>
      </c>
      <c r="H2101" t="s">
        <v>18</v>
      </c>
    </row>
    <row r="2102" spans="7:8">
      <c r="G2102">
        <v>80004</v>
      </c>
      <c r="H2102" t="s">
        <v>107</v>
      </c>
    </row>
    <row r="2103" spans="7:8">
      <c r="G2103">
        <v>80012</v>
      </c>
      <c r="H2103" t="s">
        <v>107</v>
      </c>
    </row>
    <row r="2104" spans="7:8">
      <c r="G2104">
        <v>80020</v>
      </c>
      <c r="H2104" t="s">
        <v>104</v>
      </c>
    </row>
    <row r="2105" spans="7:8">
      <c r="G2105">
        <v>80039</v>
      </c>
      <c r="H2105" t="s">
        <v>18</v>
      </c>
    </row>
    <row r="2106" spans="7:8">
      <c r="G2106">
        <v>80071</v>
      </c>
      <c r="H2106" t="s">
        <v>107</v>
      </c>
    </row>
    <row r="2107" spans="7:8">
      <c r="G2107">
        <v>80080</v>
      </c>
      <c r="H2107" t="s">
        <v>107</v>
      </c>
    </row>
    <row r="2108" spans="7:8">
      <c r="G2108">
        <v>80110</v>
      </c>
      <c r="H2108" t="s">
        <v>18</v>
      </c>
    </row>
    <row r="2109" spans="7:8">
      <c r="G2109">
        <v>80128</v>
      </c>
      <c r="H2109" t="s">
        <v>98</v>
      </c>
    </row>
    <row r="2110" spans="7:8">
      <c r="G2110">
        <v>80136</v>
      </c>
      <c r="H2110" t="s">
        <v>107</v>
      </c>
    </row>
    <row r="2111" spans="7:8">
      <c r="G2111">
        <v>80144</v>
      </c>
      <c r="H2111" t="s">
        <v>45</v>
      </c>
    </row>
    <row r="2112" spans="7:8">
      <c r="G2112">
        <v>80152</v>
      </c>
      <c r="H2112" t="s">
        <v>104</v>
      </c>
    </row>
    <row r="2113" spans="7:8">
      <c r="G2113">
        <v>80187</v>
      </c>
      <c r="H2113" t="s">
        <v>45</v>
      </c>
    </row>
    <row r="2114" spans="7:8">
      <c r="G2114">
        <v>80195</v>
      </c>
      <c r="H2114" t="s">
        <v>107</v>
      </c>
    </row>
    <row r="2115" spans="7:8">
      <c r="G2115">
        <v>80209</v>
      </c>
      <c r="H2115" t="s">
        <v>104</v>
      </c>
    </row>
    <row r="2116" spans="7:8">
      <c r="G2116">
        <v>80217</v>
      </c>
      <c r="H2116" t="s">
        <v>18</v>
      </c>
    </row>
    <row r="2117" spans="7:8">
      <c r="G2117">
        <v>80225</v>
      </c>
      <c r="H2117" t="s">
        <v>459</v>
      </c>
    </row>
    <row r="2118" spans="7:8">
      <c r="G2118">
        <v>80233</v>
      </c>
      <c r="H2118" t="s">
        <v>944</v>
      </c>
    </row>
    <row r="2119" spans="7:8">
      <c r="G2119">
        <v>80250</v>
      </c>
      <c r="H2119" t="s">
        <v>942</v>
      </c>
    </row>
    <row r="2120" spans="7:8">
      <c r="G2120">
        <v>80268</v>
      </c>
      <c r="H2120" t="s">
        <v>942</v>
      </c>
    </row>
    <row r="2121" spans="7:8">
      <c r="G2121">
        <v>80284</v>
      </c>
      <c r="H2121" t="s">
        <v>107</v>
      </c>
    </row>
    <row r="2122" spans="7:8">
      <c r="G2122">
        <v>80306</v>
      </c>
      <c r="H2122" t="s">
        <v>12</v>
      </c>
    </row>
    <row r="2123" spans="7:8">
      <c r="G2123">
        <v>80314</v>
      </c>
      <c r="H2123" t="s">
        <v>18</v>
      </c>
    </row>
    <row r="2124" spans="7:8">
      <c r="G2124">
        <v>80330</v>
      </c>
      <c r="H2124" t="s">
        <v>18</v>
      </c>
    </row>
    <row r="2125" spans="7:8">
      <c r="G2125">
        <v>80349</v>
      </c>
      <c r="H2125" t="s">
        <v>45</v>
      </c>
    </row>
    <row r="2126" spans="7:8">
      <c r="G2126">
        <v>80357</v>
      </c>
      <c r="H2126" t="s">
        <v>9</v>
      </c>
    </row>
    <row r="2127" spans="7:8">
      <c r="G2127">
        <v>80365</v>
      </c>
      <c r="H2127" t="s">
        <v>12</v>
      </c>
    </row>
    <row r="2128" spans="7:8">
      <c r="G2128">
        <v>80373</v>
      </c>
      <c r="H2128" t="s">
        <v>12</v>
      </c>
    </row>
    <row r="2129" spans="7:8">
      <c r="G2129">
        <v>80381</v>
      </c>
      <c r="H2129" t="s">
        <v>12</v>
      </c>
    </row>
    <row r="2130" spans="7:8">
      <c r="G2130">
        <v>80390</v>
      </c>
      <c r="H2130" t="s">
        <v>12</v>
      </c>
    </row>
    <row r="2131" spans="7:8">
      <c r="G2131">
        <v>80403</v>
      </c>
      <c r="H2131" t="s">
        <v>12</v>
      </c>
    </row>
    <row r="2132" spans="7:8">
      <c r="G2132">
        <v>80411</v>
      </c>
      <c r="H2132" t="s">
        <v>450</v>
      </c>
    </row>
    <row r="2133" spans="7:8">
      <c r="G2133">
        <v>80420</v>
      </c>
      <c r="H2133" t="s">
        <v>12</v>
      </c>
    </row>
    <row r="2134" spans="7:8">
      <c r="G2134">
        <v>80438</v>
      </c>
      <c r="H2134" t="s">
        <v>12</v>
      </c>
    </row>
    <row r="2135" spans="7:8">
      <c r="G2135">
        <v>80446</v>
      </c>
      <c r="H2135" t="s">
        <v>12</v>
      </c>
    </row>
    <row r="2136" spans="7:8">
      <c r="G2136">
        <v>80462</v>
      </c>
      <c r="H2136" t="s">
        <v>459</v>
      </c>
    </row>
    <row r="2137" spans="7:8">
      <c r="G2137">
        <v>80470</v>
      </c>
      <c r="H2137" t="s">
        <v>12</v>
      </c>
    </row>
    <row r="2138" spans="7:8">
      <c r="G2138">
        <v>80519</v>
      </c>
      <c r="H2138" t="s">
        <v>689</v>
      </c>
    </row>
    <row r="2139" spans="7:8">
      <c r="G2139">
        <v>80543</v>
      </c>
      <c r="H2139" t="s">
        <v>107</v>
      </c>
    </row>
    <row r="2140" spans="7:8">
      <c r="G2140">
        <v>80608</v>
      </c>
      <c r="H2140" t="s">
        <v>952</v>
      </c>
    </row>
    <row r="2141" spans="7:8">
      <c r="G2141">
        <v>80616</v>
      </c>
      <c r="H2141" t="s">
        <v>45</v>
      </c>
    </row>
    <row r="2142" spans="7:8">
      <c r="G2142">
        <v>80632</v>
      </c>
      <c r="H2142" t="s">
        <v>107</v>
      </c>
    </row>
    <row r="2143" spans="7:8">
      <c r="G2143">
        <v>80675</v>
      </c>
      <c r="H2143" t="s">
        <v>944</v>
      </c>
    </row>
    <row r="2144" spans="7:8">
      <c r="G2144">
        <v>80691</v>
      </c>
      <c r="H2144" t="s">
        <v>942</v>
      </c>
    </row>
    <row r="2145" spans="7:8">
      <c r="G2145">
        <v>80705</v>
      </c>
      <c r="H2145" t="s">
        <v>942</v>
      </c>
    </row>
    <row r="2146" spans="7:8">
      <c r="G2146">
        <v>80713</v>
      </c>
      <c r="H2146" t="s">
        <v>944</v>
      </c>
    </row>
    <row r="2147" spans="7:8">
      <c r="G2147">
        <v>80721</v>
      </c>
      <c r="H2147" t="s">
        <v>104</v>
      </c>
    </row>
    <row r="2148" spans="7:8">
      <c r="G2148">
        <v>80730</v>
      </c>
      <c r="H2148" t="s">
        <v>45</v>
      </c>
    </row>
    <row r="2149" spans="7:8">
      <c r="G2149">
        <v>80756</v>
      </c>
      <c r="H2149" t="s">
        <v>450</v>
      </c>
    </row>
    <row r="2150" spans="7:8">
      <c r="G2150">
        <v>80764</v>
      </c>
      <c r="H2150" t="s">
        <v>45</v>
      </c>
    </row>
    <row r="2151" spans="7:8">
      <c r="G2151">
        <v>80780</v>
      </c>
      <c r="H2151" t="s">
        <v>9</v>
      </c>
    </row>
    <row r="2152" spans="7:8">
      <c r="G2152">
        <v>80799</v>
      </c>
      <c r="H2152" t="s">
        <v>450</v>
      </c>
    </row>
    <row r="2153" spans="7:8">
      <c r="G2153">
        <v>80802</v>
      </c>
      <c r="H2153" t="s">
        <v>9</v>
      </c>
    </row>
    <row r="2154" spans="7:8">
      <c r="G2154">
        <v>80810</v>
      </c>
      <c r="H2154" t="s">
        <v>953</v>
      </c>
    </row>
    <row r="2155" spans="7:8">
      <c r="G2155">
        <v>80896</v>
      </c>
      <c r="H2155" t="s">
        <v>450</v>
      </c>
    </row>
    <row r="2156" spans="7:8">
      <c r="G2156">
        <v>80900</v>
      </c>
      <c r="H2156" t="s">
        <v>98</v>
      </c>
    </row>
    <row r="2157" spans="7:8">
      <c r="G2157">
        <v>80918</v>
      </c>
      <c r="H2157" t="s">
        <v>942</v>
      </c>
    </row>
    <row r="2158" spans="7:8">
      <c r="G2158">
        <v>80926</v>
      </c>
      <c r="H2158" t="s">
        <v>12</v>
      </c>
    </row>
    <row r="2159" spans="7:8">
      <c r="G2159">
        <v>80950</v>
      </c>
      <c r="H2159" t="s">
        <v>450</v>
      </c>
    </row>
    <row r="2160" spans="7:8">
      <c r="G2160">
        <v>80969</v>
      </c>
      <c r="H2160" t="s">
        <v>948</v>
      </c>
    </row>
    <row r="2161" spans="7:8">
      <c r="G2161">
        <v>80985</v>
      </c>
      <c r="H2161" t="s">
        <v>12</v>
      </c>
    </row>
    <row r="2162" spans="7:8">
      <c r="G2162">
        <v>81000</v>
      </c>
      <c r="H2162" t="s">
        <v>12</v>
      </c>
    </row>
    <row r="2163" spans="7:8">
      <c r="G2163">
        <v>81027</v>
      </c>
      <c r="H2163" t="s">
        <v>942</v>
      </c>
    </row>
    <row r="2164" spans="7:8">
      <c r="G2164">
        <v>81043</v>
      </c>
      <c r="H2164" t="s">
        <v>942</v>
      </c>
    </row>
    <row r="2165" spans="7:8">
      <c r="G2165">
        <v>81060</v>
      </c>
      <c r="H2165" t="s">
        <v>459</v>
      </c>
    </row>
    <row r="2166" spans="7:8">
      <c r="G2166">
        <v>81159</v>
      </c>
      <c r="H2166" t="s">
        <v>107</v>
      </c>
    </row>
    <row r="2167" spans="7:8">
      <c r="G2167">
        <v>81213</v>
      </c>
      <c r="H2167" t="s">
        <v>492</v>
      </c>
    </row>
    <row r="2168" spans="7:8">
      <c r="G2168">
        <v>81264</v>
      </c>
      <c r="H2168" t="s">
        <v>954</v>
      </c>
    </row>
    <row r="2169" spans="7:8">
      <c r="G2169">
        <v>81272</v>
      </c>
      <c r="H2169" t="s">
        <v>98</v>
      </c>
    </row>
    <row r="2170" spans="7:8">
      <c r="G2170">
        <v>81299</v>
      </c>
      <c r="H2170" t="s">
        <v>104</v>
      </c>
    </row>
    <row r="2171" spans="7:8">
      <c r="G2171">
        <v>81302</v>
      </c>
      <c r="H2171" t="s">
        <v>104</v>
      </c>
    </row>
    <row r="2172" spans="7:8">
      <c r="G2172">
        <v>81329</v>
      </c>
      <c r="H2172" t="s">
        <v>450</v>
      </c>
    </row>
    <row r="2173" spans="7:8">
      <c r="G2173">
        <v>81337</v>
      </c>
      <c r="H2173" t="s">
        <v>12</v>
      </c>
    </row>
    <row r="2174" spans="7:8">
      <c r="G2174">
        <v>81345</v>
      </c>
      <c r="H2174" t="s">
        <v>12</v>
      </c>
    </row>
    <row r="2175" spans="7:8">
      <c r="G2175">
        <v>81353</v>
      </c>
      <c r="H2175" t="s">
        <v>12</v>
      </c>
    </row>
    <row r="2176" spans="7:8">
      <c r="G2176">
        <v>81361</v>
      </c>
      <c r="H2176" t="s">
        <v>942</v>
      </c>
    </row>
    <row r="2177" spans="7:8">
      <c r="G2177">
        <v>81388</v>
      </c>
      <c r="H2177" t="s">
        <v>942</v>
      </c>
    </row>
    <row r="2178" spans="7:8">
      <c r="G2178">
        <v>81396</v>
      </c>
      <c r="H2178" t="s">
        <v>942</v>
      </c>
    </row>
    <row r="2179" spans="7:8">
      <c r="G2179">
        <v>81418</v>
      </c>
      <c r="H2179" t="s">
        <v>944</v>
      </c>
    </row>
    <row r="2180" spans="7:8">
      <c r="G2180">
        <v>81426</v>
      </c>
      <c r="H2180" t="s">
        <v>944</v>
      </c>
    </row>
    <row r="2181" spans="7:8">
      <c r="G2181">
        <v>81434</v>
      </c>
      <c r="H2181" t="s">
        <v>9</v>
      </c>
    </row>
    <row r="2182" spans="7:8">
      <c r="G2182">
        <v>81442</v>
      </c>
      <c r="H2182" t="s">
        <v>9</v>
      </c>
    </row>
    <row r="2183" spans="7:8">
      <c r="G2183">
        <v>81450</v>
      </c>
      <c r="H2183" t="s">
        <v>9</v>
      </c>
    </row>
    <row r="2184" spans="7:8">
      <c r="G2184">
        <v>81469</v>
      </c>
      <c r="H2184" t="s">
        <v>12</v>
      </c>
    </row>
    <row r="2185" spans="7:8">
      <c r="G2185">
        <v>81485</v>
      </c>
      <c r="H2185" t="s">
        <v>107</v>
      </c>
    </row>
    <row r="2186" spans="7:8">
      <c r="G2186">
        <v>81523</v>
      </c>
      <c r="H2186" t="s">
        <v>9</v>
      </c>
    </row>
    <row r="2187" spans="7:8">
      <c r="G2187">
        <v>81590</v>
      </c>
      <c r="H2187" t="s">
        <v>45</v>
      </c>
    </row>
    <row r="2188" spans="7:8">
      <c r="G2188">
        <v>81604</v>
      </c>
      <c r="H2188" t="s">
        <v>104</v>
      </c>
    </row>
    <row r="2189" spans="7:8">
      <c r="G2189">
        <v>81620</v>
      </c>
      <c r="H2189" t="s">
        <v>944</v>
      </c>
    </row>
    <row r="2190" spans="7:8">
      <c r="G2190">
        <v>81647</v>
      </c>
      <c r="H2190" t="s">
        <v>942</v>
      </c>
    </row>
    <row r="2191" spans="7:8">
      <c r="G2191">
        <v>81655</v>
      </c>
      <c r="H2191" t="s">
        <v>942</v>
      </c>
    </row>
    <row r="2192" spans="7:8">
      <c r="G2192">
        <v>81663</v>
      </c>
      <c r="H2192" t="s">
        <v>18</v>
      </c>
    </row>
    <row r="2193" spans="7:8">
      <c r="G2193">
        <v>81680</v>
      </c>
      <c r="H2193" t="s">
        <v>18</v>
      </c>
    </row>
    <row r="2194" spans="7:8">
      <c r="G2194">
        <v>81736</v>
      </c>
      <c r="H2194" t="s">
        <v>18</v>
      </c>
    </row>
    <row r="2195" spans="7:8">
      <c r="G2195">
        <v>81752</v>
      </c>
      <c r="H2195" t="s">
        <v>18</v>
      </c>
    </row>
    <row r="2196" spans="7:8">
      <c r="G2196">
        <v>81760</v>
      </c>
      <c r="H2196" t="s">
        <v>107</v>
      </c>
    </row>
    <row r="2197" spans="7:8">
      <c r="G2197">
        <v>81779</v>
      </c>
      <c r="H2197" t="s">
        <v>107</v>
      </c>
    </row>
    <row r="2198" spans="7:8">
      <c r="G2198">
        <v>81787</v>
      </c>
      <c r="H2198" t="s">
        <v>107</v>
      </c>
    </row>
    <row r="2199" spans="7:8">
      <c r="G2199">
        <v>81809</v>
      </c>
      <c r="H2199" t="s">
        <v>104</v>
      </c>
    </row>
    <row r="2200" spans="7:8">
      <c r="G2200">
        <v>81825</v>
      </c>
      <c r="H2200" t="s">
        <v>107</v>
      </c>
    </row>
    <row r="2201" spans="7:8">
      <c r="G2201">
        <v>81841</v>
      </c>
      <c r="H2201" t="s">
        <v>107</v>
      </c>
    </row>
    <row r="2202" spans="7:8">
      <c r="G2202">
        <v>81868</v>
      </c>
      <c r="H2202" t="s">
        <v>107</v>
      </c>
    </row>
    <row r="2203" spans="7:8">
      <c r="G2203">
        <v>81906</v>
      </c>
      <c r="H2203" t="s">
        <v>98</v>
      </c>
    </row>
    <row r="2204" spans="7:8">
      <c r="G2204">
        <v>81930</v>
      </c>
      <c r="H2204" t="s">
        <v>107</v>
      </c>
    </row>
    <row r="2205" spans="7:8">
      <c r="G2205">
        <v>81965</v>
      </c>
      <c r="H2205" t="s">
        <v>107</v>
      </c>
    </row>
    <row r="2206" spans="7:8">
      <c r="G2206">
        <v>81981</v>
      </c>
      <c r="H2206" t="s">
        <v>45</v>
      </c>
    </row>
    <row r="2207" spans="7:8">
      <c r="G2207">
        <v>82023</v>
      </c>
      <c r="H2207" t="s">
        <v>107</v>
      </c>
    </row>
    <row r="2208" spans="7:8">
      <c r="G2208">
        <v>82040</v>
      </c>
      <c r="H2208" t="s">
        <v>689</v>
      </c>
    </row>
    <row r="2209" spans="7:8">
      <c r="G2209">
        <v>82058</v>
      </c>
      <c r="H2209" t="s">
        <v>104</v>
      </c>
    </row>
    <row r="2210" spans="7:8">
      <c r="G2210">
        <v>82066</v>
      </c>
      <c r="H2210" t="s">
        <v>18</v>
      </c>
    </row>
    <row r="2211" spans="7:8">
      <c r="G2211">
        <v>82074</v>
      </c>
      <c r="H2211" t="s">
        <v>107</v>
      </c>
    </row>
    <row r="2212" spans="7:8">
      <c r="G2212">
        <v>82090</v>
      </c>
      <c r="H2212" t="s">
        <v>942</v>
      </c>
    </row>
    <row r="2213" spans="7:8">
      <c r="G2213">
        <v>82112</v>
      </c>
      <c r="H2213" t="s">
        <v>942</v>
      </c>
    </row>
    <row r="2214" spans="7:8">
      <c r="G2214">
        <v>82155</v>
      </c>
      <c r="H2214" t="s">
        <v>107</v>
      </c>
    </row>
    <row r="2215" spans="7:8">
      <c r="G2215">
        <v>82163</v>
      </c>
      <c r="H2215" t="s">
        <v>942</v>
      </c>
    </row>
    <row r="2216" spans="7:8">
      <c r="G2216">
        <v>82171</v>
      </c>
      <c r="H2216" t="s">
        <v>18</v>
      </c>
    </row>
    <row r="2217" spans="7:8">
      <c r="G2217">
        <v>82198</v>
      </c>
      <c r="H2217" t="s">
        <v>107</v>
      </c>
    </row>
    <row r="2218" spans="7:8">
      <c r="G2218">
        <v>82201</v>
      </c>
      <c r="H2218" t="s">
        <v>140</v>
      </c>
    </row>
    <row r="2219" spans="7:8">
      <c r="G2219">
        <v>82228</v>
      </c>
      <c r="H2219" t="s">
        <v>104</v>
      </c>
    </row>
    <row r="2220" spans="7:8">
      <c r="G2220">
        <v>82260</v>
      </c>
      <c r="H2220" t="s">
        <v>18</v>
      </c>
    </row>
    <row r="2221" spans="7:8">
      <c r="G2221">
        <v>82279</v>
      </c>
      <c r="H2221" t="s">
        <v>107</v>
      </c>
    </row>
    <row r="2222" spans="7:8">
      <c r="G2222">
        <v>82287</v>
      </c>
      <c r="H2222" t="s">
        <v>107</v>
      </c>
    </row>
    <row r="2223" spans="7:8">
      <c r="G2223">
        <v>82295</v>
      </c>
      <c r="H2223" t="s">
        <v>104</v>
      </c>
    </row>
    <row r="2224" spans="7:8">
      <c r="G2224">
        <v>82309</v>
      </c>
      <c r="H2224" t="s">
        <v>18</v>
      </c>
    </row>
    <row r="2225" spans="7:8">
      <c r="G2225">
        <v>82317</v>
      </c>
      <c r="H2225" t="s">
        <v>104</v>
      </c>
    </row>
    <row r="2226" spans="7:8">
      <c r="G2226">
        <v>82325</v>
      </c>
      <c r="H2226" t="s">
        <v>107</v>
      </c>
    </row>
    <row r="2227" spans="7:8">
      <c r="G2227">
        <v>82350</v>
      </c>
      <c r="H2227" t="s">
        <v>104</v>
      </c>
    </row>
    <row r="2228" spans="7:8">
      <c r="G2228">
        <v>82376</v>
      </c>
      <c r="H2228" t="s">
        <v>942</v>
      </c>
    </row>
    <row r="2229" spans="7:8">
      <c r="G2229">
        <v>82392</v>
      </c>
      <c r="H2229" t="s">
        <v>942</v>
      </c>
    </row>
    <row r="2230" spans="7:8">
      <c r="G2230">
        <v>82406</v>
      </c>
      <c r="H2230" t="s">
        <v>942</v>
      </c>
    </row>
    <row r="2231" spans="7:8">
      <c r="G2231">
        <v>82414</v>
      </c>
      <c r="H2231" t="s">
        <v>944</v>
      </c>
    </row>
    <row r="2232" spans="7:8">
      <c r="G2232">
        <v>82422</v>
      </c>
      <c r="H2232" t="s">
        <v>107</v>
      </c>
    </row>
    <row r="2233" spans="7:8">
      <c r="G2233">
        <v>82465</v>
      </c>
      <c r="H2233" t="s">
        <v>107</v>
      </c>
    </row>
    <row r="2234" spans="7:8">
      <c r="G2234">
        <v>82473</v>
      </c>
      <c r="H2234" t="s">
        <v>12</v>
      </c>
    </row>
    <row r="2235" spans="7:8">
      <c r="G2235">
        <v>82481</v>
      </c>
      <c r="H2235" t="s">
        <v>12</v>
      </c>
    </row>
    <row r="2236" spans="7:8">
      <c r="G2236">
        <v>82490</v>
      </c>
      <c r="H2236" t="s">
        <v>12</v>
      </c>
    </row>
    <row r="2237" spans="7:8">
      <c r="G2237">
        <v>82511</v>
      </c>
      <c r="H2237" t="s">
        <v>12</v>
      </c>
    </row>
    <row r="2238" spans="7:8">
      <c r="G2238">
        <v>82520</v>
      </c>
      <c r="H2238" t="s">
        <v>45</v>
      </c>
    </row>
    <row r="2239" spans="7:8">
      <c r="G2239">
        <v>82538</v>
      </c>
      <c r="H2239" t="s">
        <v>104</v>
      </c>
    </row>
    <row r="2240" spans="7:8">
      <c r="G2240">
        <v>82546</v>
      </c>
      <c r="H2240" t="s">
        <v>18</v>
      </c>
    </row>
    <row r="2241" spans="7:8">
      <c r="G2241">
        <v>82597</v>
      </c>
      <c r="H2241" t="s">
        <v>12</v>
      </c>
    </row>
    <row r="2242" spans="7:8">
      <c r="G2242">
        <v>82635</v>
      </c>
      <c r="H2242" t="s">
        <v>942</v>
      </c>
    </row>
    <row r="2243" spans="7:8">
      <c r="G2243">
        <v>82643</v>
      </c>
      <c r="H2243" t="s">
        <v>942</v>
      </c>
    </row>
    <row r="2244" spans="7:8">
      <c r="G2244">
        <v>82651</v>
      </c>
      <c r="H2244" t="s">
        <v>944</v>
      </c>
    </row>
    <row r="2245" spans="7:8">
      <c r="G2245">
        <v>82660</v>
      </c>
      <c r="H2245" t="s">
        <v>98</v>
      </c>
    </row>
    <row r="2246" spans="7:8">
      <c r="G2246">
        <v>82732</v>
      </c>
      <c r="H2246" t="s">
        <v>107</v>
      </c>
    </row>
    <row r="2247" spans="7:8">
      <c r="G2247">
        <v>82740</v>
      </c>
      <c r="H2247" t="s">
        <v>450</v>
      </c>
    </row>
    <row r="2248" spans="7:8">
      <c r="G2248">
        <v>82767</v>
      </c>
      <c r="H2248" t="s">
        <v>492</v>
      </c>
    </row>
    <row r="2249" spans="7:8">
      <c r="G2249">
        <v>82775</v>
      </c>
      <c r="H2249" t="s">
        <v>450</v>
      </c>
    </row>
    <row r="2250" spans="7:8">
      <c r="G2250">
        <v>82783</v>
      </c>
      <c r="H2250" t="s">
        <v>104</v>
      </c>
    </row>
    <row r="2251" spans="7:8">
      <c r="G2251">
        <v>82791</v>
      </c>
      <c r="H2251" t="s">
        <v>18</v>
      </c>
    </row>
    <row r="2252" spans="7:8">
      <c r="G2252">
        <v>82813</v>
      </c>
      <c r="H2252" t="s">
        <v>942</v>
      </c>
    </row>
    <row r="2253" spans="7:8">
      <c r="G2253">
        <v>82821</v>
      </c>
      <c r="H2253" t="s">
        <v>942</v>
      </c>
    </row>
    <row r="2254" spans="7:8">
      <c r="G2254">
        <v>82848</v>
      </c>
      <c r="H2254" t="s">
        <v>942</v>
      </c>
    </row>
    <row r="2255" spans="7:8">
      <c r="G2255">
        <v>82856</v>
      </c>
      <c r="H2255" t="s">
        <v>942</v>
      </c>
    </row>
    <row r="2256" spans="7:8">
      <c r="G2256">
        <v>82864</v>
      </c>
      <c r="H2256" t="s">
        <v>942</v>
      </c>
    </row>
    <row r="2257" spans="7:8">
      <c r="G2257">
        <v>82945</v>
      </c>
      <c r="H2257" t="s">
        <v>942</v>
      </c>
    </row>
    <row r="2258" spans="7:8">
      <c r="G2258">
        <v>82961</v>
      </c>
      <c r="H2258" t="s">
        <v>944</v>
      </c>
    </row>
    <row r="2259" spans="7:8">
      <c r="G2259">
        <v>82970</v>
      </c>
      <c r="H2259" t="s">
        <v>450</v>
      </c>
    </row>
    <row r="2260" spans="7:8">
      <c r="G2260">
        <v>82988</v>
      </c>
      <c r="H2260" t="s">
        <v>942</v>
      </c>
    </row>
    <row r="2261" spans="7:8">
      <c r="G2261">
        <v>82996</v>
      </c>
      <c r="H2261" t="s">
        <v>450</v>
      </c>
    </row>
    <row r="2262" spans="7:8">
      <c r="G2262">
        <v>83003</v>
      </c>
      <c r="H2262" t="s">
        <v>26</v>
      </c>
    </row>
    <row r="2263" spans="7:8">
      <c r="G2263">
        <v>83011</v>
      </c>
      <c r="H2263" t="s">
        <v>18</v>
      </c>
    </row>
    <row r="2264" spans="7:8">
      <c r="G2264">
        <v>83038</v>
      </c>
      <c r="H2264" t="s">
        <v>18</v>
      </c>
    </row>
    <row r="2265" spans="7:8">
      <c r="G2265">
        <v>83046</v>
      </c>
      <c r="H2265" t="s">
        <v>18</v>
      </c>
    </row>
    <row r="2266" spans="7:8">
      <c r="G2266">
        <v>83062</v>
      </c>
      <c r="H2266" t="s">
        <v>107</v>
      </c>
    </row>
    <row r="2267" spans="7:8">
      <c r="G2267">
        <v>83070</v>
      </c>
      <c r="H2267" t="s">
        <v>107</v>
      </c>
    </row>
    <row r="2268" spans="7:8">
      <c r="G2268">
        <v>83097</v>
      </c>
      <c r="H2268" t="s">
        <v>107</v>
      </c>
    </row>
    <row r="2269" spans="7:8">
      <c r="G2269">
        <v>83100</v>
      </c>
      <c r="H2269" t="s">
        <v>107</v>
      </c>
    </row>
    <row r="2270" spans="7:8">
      <c r="G2270">
        <v>83119</v>
      </c>
      <c r="H2270" t="s">
        <v>107</v>
      </c>
    </row>
    <row r="2271" spans="7:8">
      <c r="G2271">
        <v>83127</v>
      </c>
      <c r="H2271" t="s">
        <v>107</v>
      </c>
    </row>
    <row r="2272" spans="7:8">
      <c r="G2272">
        <v>83135</v>
      </c>
      <c r="H2272" t="s">
        <v>107</v>
      </c>
    </row>
    <row r="2273" spans="7:8">
      <c r="G2273">
        <v>83143</v>
      </c>
      <c r="H2273" t="s">
        <v>107</v>
      </c>
    </row>
    <row r="2274" spans="7:8">
      <c r="G2274">
        <v>83178</v>
      </c>
      <c r="H2274" t="s">
        <v>107</v>
      </c>
    </row>
    <row r="2275" spans="7:8">
      <c r="G2275">
        <v>83186</v>
      </c>
      <c r="H2275" t="s">
        <v>107</v>
      </c>
    </row>
    <row r="2276" spans="7:8">
      <c r="G2276">
        <v>83208</v>
      </c>
      <c r="H2276" t="s">
        <v>107</v>
      </c>
    </row>
    <row r="2277" spans="7:8">
      <c r="G2277">
        <v>83240</v>
      </c>
      <c r="H2277" t="s">
        <v>18</v>
      </c>
    </row>
    <row r="2278" spans="7:8">
      <c r="G2278">
        <v>83259</v>
      </c>
      <c r="H2278" t="s">
        <v>107</v>
      </c>
    </row>
    <row r="2279" spans="7:8">
      <c r="G2279">
        <v>83267</v>
      </c>
      <c r="H2279" t="s">
        <v>9</v>
      </c>
    </row>
    <row r="2280" spans="7:8">
      <c r="G2280">
        <v>83275</v>
      </c>
      <c r="H2280" t="s">
        <v>23</v>
      </c>
    </row>
    <row r="2281" spans="7:8">
      <c r="G2281">
        <v>83291</v>
      </c>
      <c r="H2281" t="s">
        <v>18</v>
      </c>
    </row>
    <row r="2282" spans="7:8">
      <c r="G2282">
        <v>83305</v>
      </c>
      <c r="H2282" t="s">
        <v>107</v>
      </c>
    </row>
    <row r="2283" spans="7:8">
      <c r="G2283">
        <v>83313</v>
      </c>
      <c r="H2283" t="s">
        <v>107</v>
      </c>
    </row>
    <row r="2284" spans="7:8">
      <c r="G2284">
        <v>83321</v>
      </c>
      <c r="H2284" t="s">
        <v>944</v>
      </c>
    </row>
    <row r="2285" spans="7:8">
      <c r="G2285">
        <v>83348</v>
      </c>
      <c r="H2285" t="s">
        <v>107</v>
      </c>
    </row>
    <row r="2286" spans="7:8">
      <c r="G2286">
        <v>83372</v>
      </c>
      <c r="H2286" t="s">
        <v>104</v>
      </c>
    </row>
    <row r="2287" spans="7:8">
      <c r="G2287">
        <v>83399</v>
      </c>
      <c r="H2287" t="s">
        <v>45</v>
      </c>
    </row>
    <row r="2288" spans="7:8">
      <c r="G2288">
        <v>83402</v>
      </c>
      <c r="H2288" t="s">
        <v>18</v>
      </c>
    </row>
    <row r="2289" spans="7:8">
      <c r="G2289">
        <v>83410</v>
      </c>
      <c r="H2289" t="s">
        <v>104</v>
      </c>
    </row>
    <row r="2290" spans="7:8">
      <c r="G2290">
        <v>83429</v>
      </c>
      <c r="H2290" t="s">
        <v>26</v>
      </c>
    </row>
    <row r="2291" spans="7:8">
      <c r="G2291">
        <v>83437</v>
      </c>
      <c r="H2291" t="s">
        <v>45</v>
      </c>
    </row>
    <row r="2292" spans="7:8">
      <c r="G2292">
        <v>83445</v>
      </c>
      <c r="H2292" t="s">
        <v>45</v>
      </c>
    </row>
    <row r="2293" spans="7:8">
      <c r="G2293">
        <v>83453</v>
      </c>
      <c r="H2293" t="s">
        <v>107</v>
      </c>
    </row>
    <row r="2294" spans="7:8">
      <c r="G2294">
        <v>83496</v>
      </c>
      <c r="H2294" t="s">
        <v>107</v>
      </c>
    </row>
    <row r="2295" spans="7:8">
      <c r="G2295">
        <v>83518</v>
      </c>
      <c r="H2295" t="s">
        <v>107</v>
      </c>
    </row>
    <row r="2296" spans="7:8">
      <c r="G2296">
        <v>83569</v>
      </c>
      <c r="H2296" t="s">
        <v>140</v>
      </c>
    </row>
    <row r="2297" spans="7:8">
      <c r="G2297">
        <v>83577</v>
      </c>
      <c r="H2297" t="s">
        <v>98</v>
      </c>
    </row>
    <row r="2298" spans="7:8">
      <c r="G2298">
        <v>83607</v>
      </c>
      <c r="H2298" t="s">
        <v>104</v>
      </c>
    </row>
    <row r="2299" spans="7:8">
      <c r="G2299">
        <v>83615</v>
      </c>
      <c r="H2299" t="s">
        <v>26</v>
      </c>
    </row>
    <row r="2300" spans="7:8">
      <c r="G2300">
        <v>83623</v>
      </c>
      <c r="H2300" t="s">
        <v>955</v>
      </c>
    </row>
    <row r="2301" spans="7:8">
      <c r="G2301">
        <v>83658</v>
      </c>
      <c r="H2301" t="s">
        <v>955</v>
      </c>
    </row>
    <row r="2302" spans="7:8">
      <c r="G2302">
        <v>83674</v>
      </c>
      <c r="H2302" t="s">
        <v>107</v>
      </c>
    </row>
    <row r="2303" spans="7:8">
      <c r="G2303">
        <v>83690</v>
      </c>
      <c r="H2303" t="s">
        <v>98</v>
      </c>
    </row>
    <row r="2304" spans="7:8">
      <c r="G2304">
        <v>83720</v>
      </c>
      <c r="H2304" t="s">
        <v>107</v>
      </c>
    </row>
    <row r="2305" spans="7:8">
      <c r="G2305">
        <v>83739</v>
      </c>
      <c r="H2305" t="s">
        <v>98</v>
      </c>
    </row>
    <row r="2306" spans="7:8">
      <c r="G2306">
        <v>83747</v>
      </c>
      <c r="H2306" t="s">
        <v>947</v>
      </c>
    </row>
    <row r="2307" spans="7:8">
      <c r="G2307">
        <v>83763</v>
      </c>
      <c r="H2307" t="s">
        <v>18</v>
      </c>
    </row>
    <row r="2308" spans="7:8">
      <c r="G2308">
        <v>83771</v>
      </c>
      <c r="H2308" t="s">
        <v>45</v>
      </c>
    </row>
    <row r="2309" spans="7:8">
      <c r="G2309">
        <v>83780</v>
      </c>
      <c r="H2309" t="s">
        <v>98</v>
      </c>
    </row>
    <row r="2310" spans="7:8">
      <c r="G2310">
        <v>83798</v>
      </c>
      <c r="H2310" t="s">
        <v>107</v>
      </c>
    </row>
    <row r="2311" spans="7:8">
      <c r="G2311">
        <v>83810</v>
      </c>
      <c r="H2311" t="s">
        <v>107</v>
      </c>
    </row>
    <row r="2312" spans="7:8">
      <c r="G2312">
        <v>83828</v>
      </c>
      <c r="H2312" t="s">
        <v>450</v>
      </c>
    </row>
    <row r="2313" spans="7:8">
      <c r="G2313">
        <v>83836</v>
      </c>
      <c r="H2313" t="s">
        <v>18</v>
      </c>
    </row>
    <row r="2314" spans="7:8">
      <c r="G2314">
        <v>83844</v>
      </c>
      <c r="H2314" t="s">
        <v>18</v>
      </c>
    </row>
    <row r="2315" spans="7:8">
      <c r="G2315">
        <v>83852</v>
      </c>
      <c r="H2315" t="s">
        <v>942</v>
      </c>
    </row>
    <row r="2316" spans="7:8">
      <c r="G2316">
        <v>83879</v>
      </c>
      <c r="H2316" t="s">
        <v>942</v>
      </c>
    </row>
    <row r="2317" spans="7:8">
      <c r="G2317">
        <v>83887</v>
      </c>
      <c r="H2317" t="s">
        <v>942</v>
      </c>
    </row>
    <row r="2318" spans="7:8">
      <c r="G2318">
        <v>83895</v>
      </c>
      <c r="H2318" t="s">
        <v>942</v>
      </c>
    </row>
    <row r="2319" spans="7:8">
      <c r="G2319">
        <v>83917</v>
      </c>
      <c r="H2319" t="s">
        <v>98</v>
      </c>
    </row>
    <row r="2320" spans="7:8">
      <c r="G2320">
        <v>83925</v>
      </c>
      <c r="H2320" t="s">
        <v>104</v>
      </c>
    </row>
    <row r="2321" spans="7:8">
      <c r="G2321">
        <v>83933</v>
      </c>
      <c r="H2321" t="s">
        <v>107</v>
      </c>
    </row>
    <row r="2322" spans="7:8">
      <c r="G2322">
        <v>83984</v>
      </c>
      <c r="H2322" t="s">
        <v>104</v>
      </c>
    </row>
    <row r="2323" spans="7:8">
      <c r="G2323">
        <v>83992</v>
      </c>
      <c r="H2323" t="s">
        <v>104</v>
      </c>
    </row>
    <row r="2324" spans="7:8">
      <c r="G2324">
        <v>84026</v>
      </c>
      <c r="H2324" t="s">
        <v>107</v>
      </c>
    </row>
    <row r="2325" spans="7:8">
      <c r="G2325">
        <v>84034</v>
      </c>
      <c r="H2325" t="s">
        <v>104</v>
      </c>
    </row>
    <row r="2326" spans="7:8">
      <c r="G2326">
        <v>84042</v>
      </c>
      <c r="H2326" t="s">
        <v>140</v>
      </c>
    </row>
    <row r="2327" spans="7:8">
      <c r="G2327">
        <v>84069</v>
      </c>
      <c r="H2327" t="s">
        <v>104</v>
      </c>
    </row>
    <row r="2328" spans="7:8">
      <c r="G2328">
        <v>84077</v>
      </c>
      <c r="H2328" t="s">
        <v>107</v>
      </c>
    </row>
    <row r="2329" spans="7:8">
      <c r="G2329">
        <v>84093</v>
      </c>
      <c r="H2329" t="s">
        <v>104</v>
      </c>
    </row>
    <row r="2330" spans="7:8">
      <c r="G2330">
        <v>84140</v>
      </c>
      <c r="H2330" t="s">
        <v>104</v>
      </c>
    </row>
    <row r="2331" spans="7:8">
      <c r="G2331">
        <v>84158</v>
      </c>
      <c r="H2331" t="s">
        <v>450</v>
      </c>
    </row>
    <row r="2332" spans="7:8">
      <c r="G2332">
        <v>84174</v>
      </c>
      <c r="H2332" t="s">
        <v>942</v>
      </c>
    </row>
    <row r="2333" spans="7:8">
      <c r="G2333">
        <v>84182</v>
      </c>
      <c r="H2333" t="s">
        <v>944</v>
      </c>
    </row>
    <row r="2334" spans="7:8">
      <c r="G2334">
        <v>84190</v>
      </c>
      <c r="H2334" t="s">
        <v>944</v>
      </c>
    </row>
    <row r="2335" spans="7:8">
      <c r="G2335">
        <v>84212</v>
      </c>
      <c r="H2335" t="s">
        <v>944</v>
      </c>
    </row>
    <row r="2336" spans="7:8">
      <c r="G2336">
        <v>84247</v>
      </c>
      <c r="H2336" t="s">
        <v>107</v>
      </c>
    </row>
    <row r="2337" spans="7:8">
      <c r="G2337">
        <v>84310</v>
      </c>
      <c r="H2337" t="s">
        <v>12</v>
      </c>
    </row>
    <row r="2338" spans="7:8">
      <c r="G2338">
        <v>84328</v>
      </c>
      <c r="H2338" t="s">
        <v>12</v>
      </c>
    </row>
    <row r="2339" spans="7:8">
      <c r="G2339">
        <v>84336</v>
      </c>
      <c r="H2339" t="s">
        <v>26</v>
      </c>
    </row>
    <row r="2340" spans="7:8">
      <c r="G2340">
        <v>84344</v>
      </c>
      <c r="H2340" t="s">
        <v>107</v>
      </c>
    </row>
    <row r="2341" spans="7:8">
      <c r="G2341">
        <v>84409</v>
      </c>
      <c r="H2341" t="s">
        <v>942</v>
      </c>
    </row>
    <row r="2342" spans="7:8">
      <c r="G2342">
        <v>84417</v>
      </c>
      <c r="H2342" t="s">
        <v>942</v>
      </c>
    </row>
    <row r="2343" spans="7:8">
      <c r="G2343">
        <v>84425</v>
      </c>
      <c r="H2343" t="s">
        <v>944</v>
      </c>
    </row>
    <row r="2344" spans="7:8">
      <c r="G2344">
        <v>84441</v>
      </c>
      <c r="H2344" t="s">
        <v>450</v>
      </c>
    </row>
    <row r="2345" spans="7:8">
      <c r="G2345">
        <v>84506</v>
      </c>
      <c r="H2345" t="s">
        <v>107</v>
      </c>
    </row>
    <row r="2346" spans="7:8">
      <c r="G2346">
        <v>84514</v>
      </c>
      <c r="H2346" t="s">
        <v>104</v>
      </c>
    </row>
    <row r="2347" spans="7:8">
      <c r="G2347">
        <v>84530</v>
      </c>
      <c r="H2347" t="s">
        <v>107</v>
      </c>
    </row>
    <row r="2348" spans="7:8">
      <c r="G2348">
        <v>84549</v>
      </c>
      <c r="H2348" t="s">
        <v>107</v>
      </c>
    </row>
    <row r="2349" spans="7:8">
      <c r="G2349">
        <v>84557</v>
      </c>
      <c r="H2349" t="s">
        <v>12</v>
      </c>
    </row>
    <row r="2350" spans="7:8">
      <c r="G2350">
        <v>84565</v>
      </c>
      <c r="H2350" t="s">
        <v>12</v>
      </c>
    </row>
    <row r="2351" spans="7:8">
      <c r="G2351">
        <v>84581</v>
      </c>
      <c r="H2351" t="s">
        <v>492</v>
      </c>
    </row>
    <row r="2352" spans="7:8">
      <c r="G2352">
        <v>84603</v>
      </c>
      <c r="H2352" t="s">
        <v>492</v>
      </c>
    </row>
    <row r="2353" spans="7:8">
      <c r="G2353">
        <v>84611</v>
      </c>
      <c r="H2353" t="s">
        <v>954</v>
      </c>
    </row>
    <row r="2354" spans="7:8">
      <c r="G2354">
        <v>84638</v>
      </c>
      <c r="H2354" t="s">
        <v>104</v>
      </c>
    </row>
    <row r="2355" spans="7:8">
      <c r="G2355">
        <v>84670</v>
      </c>
      <c r="H2355" t="s">
        <v>12</v>
      </c>
    </row>
    <row r="2356" spans="7:8">
      <c r="G2356">
        <v>84719</v>
      </c>
      <c r="H2356" t="s">
        <v>104</v>
      </c>
    </row>
    <row r="2357" spans="7:8">
      <c r="G2357">
        <v>84727</v>
      </c>
      <c r="H2357" t="s">
        <v>107</v>
      </c>
    </row>
    <row r="2358" spans="7:8">
      <c r="G2358">
        <v>84735</v>
      </c>
      <c r="H2358" t="s">
        <v>942</v>
      </c>
    </row>
    <row r="2359" spans="7:8">
      <c r="G2359">
        <v>84751</v>
      </c>
      <c r="H2359" t="s">
        <v>944</v>
      </c>
    </row>
    <row r="2360" spans="7:8">
      <c r="G2360">
        <v>84760</v>
      </c>
      <c r="H2360" t="s">
        <v>944</v>
      </c>
    </row>
    <row r="2361" spans="7:8">
      <c r="G2361">
        <v>84778</v>
      </c>
      <c r="H2361" t="s">
        <v>944</v>
      </c>
    </row>
    <row r="2362" spans="7:8">
      <c r="G2362">
        <v>84786</v>
      </c>
      <c r="H2362" t="s">
        <v>450</v>
      </c>
    </row>
    <row r="2363" spans="7:8">
      <c r="G2363">
        <v>84794</v>
      </c>
      <c r="H2363" t="s">
        <v>104</v>
      </c>
    </row>
    <row r="2364" spans="7:8">
      <c r="G2364">
        <v>84816</v>
      </c>
      <c r="H2364" t="s">
        <v>45</v>
      </c>
    </row>
    <row r="2365" spans="7:8">
      <c r="G2365">
        <v>84859</v>
      </c>
      <c r="H2365" t="s">
        <v>98</v>
      </c>
    </row>
    <row r="2366" spans="7:8">
      <c r="G2366">
        <v>84867</v>
      </c>
      <c r="H2366" t="s">
        <v>104</v>
      </c>
    </row>
    <row r="2367" spans="7:8">
      <c r="G2367">
        <v>84875</v>
      </c>
      <c r="H2367" t="s">
        <v>107</v>
      </c>
    </row>
    <row r="2368" spans="7:8">
      <c r="G2368">
        <v>84883</v>
      </c>
      <c r="H2368" t="s">
        <v>450</v>
      </c>
    </row>
    <row r="2369" spans="7:8">
      <c r="G2369">
        <v>84905</v>
      </c>
      <c r="H2369" t="s">
        <v>104</v>
      </c>
    </row>
    <row r="2370" spans="7:8">
      <c r="G2370">
        <v>84921</v>
      </c>
      <c r="H2370" t="s">
        <v>107</v>
      </c>
    </row>
    <row r="2371" spans="7:8">
      <c r="G2371">
        <v>84972</v>
      </c>
      <c r="H2371" t="s">
        <v>942</v>
      </c>
    </row>
    <row r="2372" spans="7:8">
      <c r="G2372">
        <v>84999</v>
      </c>
      <c r="H2372" t="s">
        <v>942</v>
      </c>
    </row>
    <row r="2373" spans="7:8">
      <c r="G2373">
        <v>85006</v>
      </c>
      <c r="H2373" t="s">
        <v>942</v>
      </c>
    </row>
    <row r="2374" spans="7:8">
      <c r="G2374">
        <v>85057</v>
      </c>
      <c r="H2374" t="s">
        <v>464</v>
      </c>
    </row>
    <row r="2375" spans="7:8">
      <c r="G2375">
        <v>85065</v>
      </c>
      <c r="H2375" t="s">
        <v>464</v>
      </c>
    </row>
    <row r="2376" spans="7:8">
      <c r="G2376">
        <v>85073</v>
      </c>
      <c r="H2376" t="s">
        <v>464</v>
      </c>
    </row>
    <row r="2377" spans="7:8">
      <c r="G2377">
        <v>85090</v>
      </c>
      <c r="H2377" t="s">
        <v>544</v>
      </c>
    </row>
    <row r="2378" spans="7:8">
      <c r="G2378">
        <v>85103</v>
      </c>
      <c r="H2378" t="s">
        <v>544</v>
      </c>
    </row>
    <row r="2379" spans="7:8">
      <c r="G2379">
        <v>85111</v>
      </c>
      <c r="H2379" t="s">
        <v>107</v>
      </c>
    </row>
    <row r="2380" spans="7:8">
      <c r="G2380">
        <v>85120</v>
      </c>
      <c r="H2380" t="s">
        <v>26</v>
      </c>
    </row>
    <row r="2381" spans="7:8">
      <c r="G2381">
        <v>85138</v>
      </c>
      <c r="H2381" t="s">
        <v>544</v>
      </c>
    </row>
    <row r="2382" spans="7:8">
      <c r="G2382">
        <v>85146</v>
      </c>
      <c r="H2382" t="s">
        <v>104</v>
      </c>
    </row>
    <row r="2383" spans="7:8">
      <c r="G2383">
        <v>85162</v>
      </c>
      <c r="H2383" t="s">
        <v>9</v>
      </c>
    </row>
    <row r="2384" spans="7:8">
      <c r="G2384">
        <v>85189</v>
      </c>
      <c r="H2384" t="s">
        <v>544</v>
      </c>
    </row>
    <row r="2385" spans="7:8">
      <c r="G2385">
        <v>85197</v>
      </c>
      <c r="H2385" t="s">
        <v>464</v>
      </c>
    </row>
    <row r="2386" spans="7:8">
      <c r="G2386">
        <v>85219</v>
      </c>
      <c r="H2386" t="s">
        <v>9</v>
      </c>
    </row>
    <row r="2387" spans="7:8">
      <c r="G2387">
        <v>85251</v>
      </c>
      <c r="H2387" t="s">
        <v>9</v>
      </c>
    </row>
    <row r="2388" spans="7:8">
      <c r="G2388">
        <v>85260</v>
      </c>
      <c r="H2388" t="s">
        <v>9</v>
      </c>
    </row>
    <row r="2389" spans="7:8">
      <c r="G2389">
        <v>85278</v>
      </c>
      <c r="H2389" t="s">
        <v>107</v>
      </c>
    </row>
    <row r="2390" spans="7:8">
      <c r="G2390">
        <v>85294</v>
      </c>
      <c r="H2390" t="s">
        <v>942</v>
      </c>
    </row>
    <row r="2391" spans="7:8">
      <c r="G2391">
        <v>85324</v>
      </c>
      <c r="H2391" t="s">
        <v>107</v>
      </c>
    </row>
    <row r="2392" spans="7:8">
      <c r="G2392">
        <v>85332</v>
      </c>
      <c r="H2392" t="s">
        <v>12</v>
      </c>
    </row>
    <row r="2393" spans="7:8">
      <c r="G2393">
        <v>85340</v>
      </c>
      <c r="H2393" t="s">
        <v>942</v>
      </c>
    </row>
    <row r="2394" spans="7:8">
      <c r="G2394">
        <v>85375</v>
      </c>
      <c r="H2394" t="s">
        <v>472</v>
      </c>
    </row>
    <row r="2395" spans="7:8">
      <c r="G2395">
        <v>85405</v>
      </c>
      <c r="H2395" t="s">
        <v>954</v>
      </c>
    </row>
    <row r="2396" spans="7:8">
      <c r="G2396">
        <v>85421</v>
      </c>
      <c r="H2396" t="s">
        <v>472</v>
      </c>
    </row>
    <row r="2397" spans="7:8">
      <c r="G2397">
        <v>85430</v>
      </c>
      <c r="H2397" t="s">
        <v>472</v>
      </c>
    </row>
    <row r="2398" spans="7:8">
      <c r="G2398">
        <v>85499</v>
      </c>
      <c r="H2398" t="s">
        <v>472</v>
      </c>
    </row>
    <row r="2399" spans="7:8">
      <c r="G2399">
        <v>85510</v>
      </c>
      <c r="H2399" t="s">
        <v>472</v>
      </c>
    </row>
    <row r="2400" spans="7:8">
      <c r="G2400">
        <v>85529</v>
      </c>
      <c r="H2400" t="s">
        <v>525</v>
      </c>
    </row>
    <row r="2401" spans="7:8">
      <c r="G2401">
        <v>85537</v>
      </c>
      <c r="H2401" t="s">
        <v>472</v>
      </c>
    </row>
    <row r="2402" spans="7:8">
      <c r="G2402">
        <v>85545</v>
      </c>
      <c r="H2402" t="s">
        <v>472</v>
      </c>
    </row>
    <row r="2403" spans="7:8">
      <c r="G2403">
        <v>85588</v>
      </c>
      <c r="H2403" t="s">
        <v>472</v>
      </c>
    </row>
    <row r="2404" spans="7:8">
      <c r="G2404">
        <v>85642</v>
      </c>
      <c r="H2404" t="s">
        <v>472</v>
      </c>
    </row>
    <row r="2405" spans="7:8">
      <c r="G2405">
        <v>85650</v>
      </c>
      <c r="H2405" t="s">
        <v>472</v>
      </c>
    </row>
    <row r="2406" spans="7:8">
      <c r="G2406">
        <v>85669</v>
      </c>
      <c r="H2406" t="s">
        <v>45</v>
      </c>
    </row>
    <row r="2407" spans="7:8">
      <c r="G2407">
        <v>85677</v>
      </c>
      <c r="H2407" t="s">
        <v>107</v>
      </c>
    </row>
    <row r="2408" spans="7:8">
      <c r="G2408">
        <v>85693</v>
      </c>
      <c r="H2408" t="s">
        <v>472</v>
      </c>
    </row>
    <row r="2409" spans="7:8">
      <c r="G2409">
        <v>85707</v>
      </c>
      <c r="H2409" t="s">
        <v>459</v>
      </c>
    </row>
    <row r="2410" spans="7:8">
      <c r="G2410">
        <v>85715</v>
      </c>
      <c r="H2410" t="s">
        <v>107</v>
      </c>
    </row>
    <row r="2411" spans="7:8">
      <c r="G2411">
        <v>85723</v>
      </c>
      <c r="H2411" t="s">
        <v>107</v>
      </c>
    </row>
    <row r="2412" spans="7:8">
      <c r="G2412">
        <v>85731</v>
      </c>
      <c r="H2412" t="s">
        <v>450</v>
      </c>
    </row>
    <row r="2413" spans="7:8">
      <c r="G2413">
        <v>85740</v>
      </c>
      <c r="H2413" t="s">
        <v>45</v>
      </c>
    </row>
    <row r="2414" spans="7:8">
      <c r="G2414">
        <v>85804</v>
      </c>
      <c r="H2414" t="s">
        <v>944</v>
      </c>
    </row>
    <row r="2415" spans="7:8">
      <c r="G2415">
        <v>85820</v>
      </c>
      <c r="H2415" t="s">
        <v>942</v>
      </c>
    </row>
    <row r="2416" spans="7:8">
      <c r="G2416">
        <v>85863</v>
      </c>
      <c r="H2416" t="s">
        <v>104</v>
      </c>
    </row>
    <row r="2417" spans="7:8">
      <c r="G2417">
        <v>85910</v>
      </c>
      <c r="H2417" t="s">
        <v>472</v>
      </c>
    </row>
    <row r="2418" spans="7:8">
      <c r="G2418">
        <v>85928</v>
      </c>
      <c r="H2418" t="s">
        <v>45</v>
      </c>
    </row>
    <row r="2419" spans="7:8">
      <c r="G2419">
        <v>85944</v>
      </c>
      <c r="H2419" t="s">
        <v>104</v>
      </c>
    </row>
    <row r="2420" spans="7:8">
      <c r="G2420">
        <v>85952</v>
      </c>
      <c r="H2420" t="s">
        <v>450</v>
      </c>
    </row>
    <row r="2421" spans="7:8">
      <c r="G2421">
        <v>85960</v>
      </c>
      <c r="H2421" t="s">
        <v>942</v>
      </c>
    </row>
    <row r="2422" spans="7:8">
      <c r="G2422">
        <v>85979</v>
      </c>
      <c r="H2422" t="s">
        <v>107</v>
      </c>
    </row>
    <row r="2423" spans="7:8">
      <c r="G2423">
        <v>85987</v>
      </c>
      <c r="H2423" t="s">
        <v>9</v>
      </c>
    </row>
    <row r="2424" spans="7:8">
      <c r="G2424">
        <v>86002</v>
      </c>
      <c r="H2424" t="s">
        <v>12</v>
      </c>
    </row>
    <row r="2425" spans="7:8">
      <c r="G2425">
        <v>86029</v>
      </c>
      <c r="H2425" t="s">
        <v>9</v>
      </c>
    </row>
    <row r="2426" spans="7:8">
      <c r="G2426">
        <v>86037</v>
      </c>
      <c r="H2426" t="s">
        <v>9</v>
      </c>
    </row>
    <row r="2427" spans="7:8">
      <c r="G2427">
        <v>86045</v>
      </c>
      <c r="H2427" t="s">
        <v>107</v>
      </c>
    </row>
    <row r="2428" spans="7:8">
      <c r="G2428">
        <v>86061</v>
      </c>
      <c r="H2428" t="s">
        <v>942</v>
      </c>
    </row>
    <row r="2429" spans="7:8">
      <c r="G2429">
        <v>86096</v>
      </c>
      <c r="H2429" t="s">
        <v>942</v>
      </c>
    </row>
    <row r="2430" spans="7:8">
      <c r="G2430">
        <v>86118</v>
      </c>
      <c r="H2430" t="s">
        <v>942</v>
      </c>
    </row>
    <row r="2431" spans="7:8">
      <c r="G2431">
        <v>86126</v>
      </c>
      <c r="H2431" t="s">
        <v>9</v>
      </c>
    </row>
    <row r="2432" spans="7:8">
      <c r="G2432">
        <v>86142</v>
      </c>
      <c r="H2432" t="s">
        <v>107</v>
      </c>
    </row>
    <row r="2433" spans="7:8">
      <c r="G2433">
        <v>86177</v>
      </c>
      <c r="H2433" t="s">
        <v>9</v>
      </c>
    </row>
    <row r="2434" spans="7:8">
      <c r="G2434">
        <v>86185</v>
      </c>
      <c r="H2434" t="s">
        <v>12</v>
      </c>
    </row>
    <row r="2435" spans="7:8">
      <c r="G2435">
        <v>86215</v>
      </c>
      <c r="H2435" t="s">
        <v>459</v>
      </c>
    </row>
    <row r="2436" spans="7:8">
      <c r="G2436">
        <v>86223</v>
      </c>
      <c r="H2436" t="s">
        <v>942</v>
      </c>
    </row>
    <row r="2437" spans="7:8">
      <c r="G2437">
        <v>86231</v>
      </c>
      <c r="H2437" t="s">
        <v>942</v>
      </c>
    </row>
    <row r="2438" spans="7:8">
      <c r="G2438">
        <v>86240</v>
      </c>
      <c r="H2438" t="s">
        <v>942</v>
      </c>
    </row>
    <row r="2439" spans="7:8">
      <c r="G2439">
        <v>86266</v>
      </c>
      <c r="H2439" t="s">
        <v>942</v>
      </c>
    </row>
    <row r="2440" spans="7:8">
      <c r="G2440">
        <v>86274</v>
      </c>
      <c r="H2440" t="s">
        <v>942</v>
      </c>
    </row>
    <row r="2441" spans="7:8">
      <c r="G2441">
        <v>86290</v>
      </c>
      <c r="H2441" t="s">
        <v>944</v>
      </c>
    </row>
    <row r="2442" spans="7:8">
      <c r="G2442">
        <v>86347</v>
      </c>
      <c r="H2442" t="s">
        <v>9</v>
      </c>
    </row>
    <row r="2443" spans="7:8">
      <c r="G2443">
        <v>86363</v>
      </c>
      <c r="H2443" t="s">
        <v>942</v>
      </c>
    </row>
    <row r="2444" spans="7:8">
      <c r="G2444">
        <v>86371</v>
      </c>
      <c r="H2444" t="s">
        <v>942</v>
      </c>
    </row>
    <row r="2445" spans="7:8">
      <c r="G2445">
        <v>86401</v>
      </c>
      <c r="H2445" t="s">
        <v>942</v>
      </c>
    </row>
    <row r="2446" spans="7:8">
      <c r="G2446">
        <v>86410</v>
      </c>
      <c r="H2446" t="s">
        <v>12</v>
      </c>
    </row>
    <row r="2447" spans="7:8">
      <c r="G2447">
        <v>86428</v>
      </c>
      <c r="H2447" t="s">
        <v>942</v>
      </c>
    </row>
    <row r="2448" spans="7:8">
      <c r="G2448">
        <v>86444</v>
      </c>
      <c r="H2448" t="s">
        <v>942</v>
      </c>
    </row>
    <row r="2449" spans="7:8">
      <c r="G2449">
        <v>86479</v>
      </c>
      <c r="H2449" t="s">
        <v>12</v>
      </c>
    </row>
    <row r="2450" spans="7:8">
      <c r="G2450">
        <v>86487</v>
      </c>
      <c r="H2450" t="s">
        <v>104</v>
      </c>
    </row>
    <row r="2451" spans="7:8">
      <c r="G2451">
        <v>86509</v>
      </c>
      <c r="H2451" t="s">
        <v>450</v>
      </c>
    </row>
    <row r="2452" spans="7:8">
      <c r="G2452">
        <v>86517</v>
      </c>
      <c r="H2452" t="s">
        <v>942</v>
      </c>
    </row>
    <row r="2453" spans="7:8">
      <c r="G2453">
        <v>86525</v>
      </c>
      <c r="H2453" t="s">
        <v>942</v>
      </c>
    </row>
    <row r="2454" spans="7:8">
      <c r="G2454">
        <v>86550</v>
      </c>
      <c r="H2454" t="s">
        <v>944</v>
      </c>
    </row>
    <row r="2455" spans="7:8">
      <c r="G2455">
        <v>86649</v>
      </c>
      <c r="H2455" t="s">
        <v>942</v>
      </c>
    </row>
    <row r="2456" spans="7:8">
      <c r="G2456">
        <v>86924</v>
      </c>
      <c r="H2456" t="s">
        <v>107</v>
      </c>
    </row>
    <row r="2457" spans="7:8">
      <c r="G2457">
        <v>86932</v>
      </c>
      <c r="H2457" t="s">
        <v>107</v>
      </c>
    </row>
    <row r="2458" spans="7:8">
      <c r="G2458">
        <v>86940</v>
      </c>
      <c r="H2458" t="s">
        <v>104</v>
      </c>
    </row>
    <row r="2459" spans="7:8">
      <c r="G2459">
        <v>86967</v>
      </c>
      <c r="H2459" t="s">
        <v>104</v>
      </c>
    </row>
    <row r="2460" spans="7:8">
      <c r="G2460">
        <v>86975</v>
      </c>
      <c r="H2460" t="s">
        <v>107</v>
      </c>
    </row>
    <row r="2461" spans="7:8">
      <c r="G2461">
        <v>86983</v>
      </c>
      <c r="H2461" t="s">
        <v>107</v>
      </c>
    </row>
    <row r="2462" spans="7:8">
      <c r="G2462">
        <v>86991</v>
      </c>
      <c r="H2462" t="s">
        <v>107</v>
      </c>
    </row>
    <row r="2463" spans="7:8">
      <c r="G2463">
        <v>87017</v>
      </c>
      <c r="H2463" t="s">
        <v>107</v>
      </c>
    </row>
    <row r="2464" spans="7:8">
      <c r="G2464">
        <v>87033</v>
      </c>
      <c r="H2464" t="s">
        <v>107</v>
      </c>
    </row>
    <row r="2465" spans="7:8">
      <c r="G2465">
        <v>87041</v>
      </c>
      <c r="H2465" t="s">
        <v>107</v>
      </c>
    </row>
    <row r="2466" spans="7:8">
      <c r="G2466">
        <v>87068</v>
      </c>
      <c r="H2466" t="s">
        <v>98</v>
      </c>
    </row>
    <row r="2467" spans="7:8">
      <c r="G2467">
        <v>87076</v>
      </c>
      <c r="H2467" t="s">
        <v>107</v>
      </c>
    </row>
    <row r="2468" spans="7:8">
      <c r="G2468">
        <v>87092</v>
      </c>
      <c r="H2468" t="s">
        <v>107</v>
      </c>
    </row>
    <row r="2469" spans="7:8">
      <c r="G2469">
        <v>87122</v>
      </c>
      <c r="H2469" t="s">
        <v>107</v>
      </c>
    </row>
    <row r="2470" spans="7:8">
      <c r="G2470">
        <v>87130</v>
      </c>
      <c r="H2470" t="s">
        <v>107</v>
      </c>
    </row>
    <row r="2471" spans="7:8">
      <c r="G2471">
        <v>87548</v>
      </c>
      <c r="H2471" t="s">
        <v>26</v>
      </c>
    </row>
    <row r="2472" spans="7:8">
      <c r="G2472">
        <v>87556</v>
      </c>
      <c r="H2472" t="s">
        <v>26</v>
      </c>
    </row>
    <row r="2473" spans="7:8">
      <c r="G2473">
        <v>87564</v>
      </c>
      <c r="H2473" t="s">
        <v>107</v>
      </c>
    </row>
    <row r="2474" spans="7:8">
      <c r="G2474">
        <v>87572</v>
      </c>
      <c r="H2474" t="s">
        <v>45</v>
      </c>
    </row>
    <row r="2475" spans="7:8">
      <c r="G2475">
        <v>87653</v>
      </c>
      <c r="H2475" t="s">
        <v>107</v>
      </c>
    </row>
    <row r="2476" spans="7:8">
      <c r="G2476">
        <v>87696</v>
      </c>
      <c r="H2476" t="s">
        <v>26</v>
      </c>
    </row>
    <row r="2477" spans="7:8">
      <c r="G2477">
        <v>87912</v>
      </c>
      <c r="H2477" t="s">
        <v>942</v>
      </c>
    </row>
    <row r="2478" spans="7:8">
      <c r="G2478">
        <v>87939</v>
      </c>
      <c r="H2478" t="s">
        <v>944</v>
      </c>
    </row>
    <row r="2479" spans="7:8">
      <c r="G2479">
        <v>87947</v>
      </c>
      <c r="H2479" t="s">
        <v>944</v>
      </c>
    </row>
    <row r="2480" spans="7:8">
      <c r="G2480">
        <v>88110</v>
      </c>
      <c r="H2480" t="s">
        <v>107</v>
      </c>
    </row>
    <row r="2481" spans="7:8">
      <c r="G2481">
        <v>88129</v>
      </c>
      <c r="H2481" t="s">
        <v>104</v>
      </c>
    </row>
    <row r="2482" spans="7:8">
      <c r="G2482">
        <v>88137</v>
      </c>
      <c r="H2482" t="s">
        <v>9</v>
      </c>
    </row>
    <row r="2483" spans="7:8">
      <c r="G2483">
        <v>88153</v>
      </c>
      <c r="H2483" t="s">
        <v>107</v>
      </c>
    </row>
    <row r="2484" spans="7:8">
      <c r="G2484">
        <v>88161</v>
      </c>
      <c r="H2484" t="s">
        <v>107</v>
      </c>
    </row>
    <row r="2485" spans="7:8">
      <c r="G2485">
        <v>88170</v>
      </c>
      <c r="H2485" t="s">
        <v>140</v>
      </c>
    </row>
    <row r="2486" spans="7:8">
      <c r="G2486">
        <v>88188</v>
      </c>
      <c r="H2486" t="s">
        <v>107</v>
      </c>
    </row>
    <row r="2487" spans="7:8">
      <c r="G2487">
        <v>88196</v>
      </c>
      <c r="H2487" t="s">
        <v>107</v>
      </c>
    </row>
    <row r="2488" spans="7:8">
      <c r="G2488">
        <v>88218</v>
      </c>
      <c r="H2488" t="s">
        <v>45</v>
      </c>
    </row>
    <row r="2489" spans="7:8">
      <c r="G2489">
        <v>88226</v>
      </c>
      <c r="H2489" t="s">
        <v>107</v>
      </c>
    </row>
    <row r="2490" spans="7:8">
      <c r="G2490">
        <v>88234</v>
      </c>
      <c r="H2490" t="s">
        <v>107</v>
      </c>
    </row>
    <row r="2491" spans="7:8">
      <c r="G2491">
        <v>88293</v>
      </c>
      <c r="H2491" t="s">
        <v>26</v>
      </c>
    </row>
    <row r="2492" spans="7:8">
      <c r="G2492">
        <v>88374</v>
      </c>
      <c r="H2492" t="s">
        <v>107</v>
      </c>
    </row>
    <row r="2493" spans="7:8">
      <c r="G2493">
        <v>88382</v>
      </c>
      <c r="H2493" t="s">
        <v>107</v>
      </c>
    </row>
    <row r="2494" spans="7:8">
      <c r="G2494">
        <v>88390</v>
      </c>
      <c r="H2494" t="s">
        <v>9</v>
      </c>
    </row>
    <row r="2495" spans="7:8">
      <c r="G2495">
        <v>88404</v>
      </c>
      <c r="H2495" t="s">
        <v>9</v>
      </c>
    </row>
    <row r="2496" spans="7:8">
      <c r="G2496">
        <v>88412</v>
      </c>
      <c r="H2496" t="s">
        <v>954</v>
      </c>
    </row>
    <row r="2497" spans="7:8">
      <c r="G2497">
        <v>88420</v>
      </c>
      <c r="H2497" t="s">
        <v>450</v>
      </c>
    </row>
    <row r="2498" spans="7:8">
      <c r="G2498">
        <v>88439</v>
      </c>
      <c r="H2498" t="s">
        <v>107</v>
      </c>
    </row>
    <row r="2499" spans="7:8">
      <c r="G2499">
        <v>88480</v>
      </c>
      <c r="H2499" t="s">
        <v>450</v>
      </c>
    </row>
    <row r="2500" spans="7:8">
      <c r="G2500">
        <v>88498</v>
      </c>
      <c r="H2500" t="s">
        <v>944</v>
      </c>
    </row>
    <row r="2501" spans="7:8">
      <c r="G2501">
        <v>88501</v>
      </c>
      <c r="H2501" t="s">
        <v>942</v>
      </c>
    </row>
    <row r="2502" spans="7:8">
      <c r="G2502">
        <v>88579</v>
      </c>
      <c r="H2502" t="s">
        <v>450</v>
      </c>
    </row>
    <row r="2503" spans="7:8">
      <c r="G2503">
        <v>88587</v>
      </c>
      <c r="H2503" t="s">
        <v>459</v>
      </c>
    </row>
    <row r="2504" spans="7:8">
      <c r="G2504">
        <v>88730</v>
      </c>
      <c r="H2504" t="s">
        <v>45</v>
      </c>
    </row>
    <row r="2505" spans="7:8">
      <c r="G2505">
        <v>88757</v>
      </c>
      <c r="H2505" t="s">
        <v>107</v>
      </c>
    </row>
    <row r="2506" spans="7:8">
      <c r="G2506">
        <v>88781</v>
      </c>
      <c r="H2506" t="s">
        <v>45</v>
      </c>
    </row>
    <row r="2507" spans="7:8">
      <c r="G2507">
        <v>88811</v>
      </c>
      <c r="H2507" t="s">
        <v>450</v>
      </c>
    </row>
    <row r="2508" spans="7:8">
      <c r="G2508">
        <v>88838</v>
      </c>
      <c r="H2508" t="s">
        <v>944</v>
      </c>
    </row>
    <row r="2509" spans="7:8">
      <c r="G2509">
        <v>88854</v>
      </c>
      <c r="H2509" t="s">
        <v>942</v>
      </c>
    </row>
    <row r="2510" spans="7:8">
      <c r="G2510">
        <v>89028</v>
      </c>
      <c r="H2510" t="s">
        <v>450</v>
      </c>
    </row>
    <row r="2511" spans="7:8">
      <c r="G2511">
        <v>89087</v>
      </c>
      <c r="H2511" t="s">
        <v>942</v>
      </c>
    </row>
    <row r="2512" spans="7:8">
      <c r="G2512">
        <v>89095</v>
      </c>
      <c r="H2512" t="s">
        <v>942</v>
      </c>
    </row>
    <row r="2513" spans="7:8">
      <c r="G2513">
        <v>89109</v>
      </c>
      <c r="H2513" t="s">
        <v>942</v>
      </c>
    </row>
    <row r="2514" spans="7:8">
      <c r="G2514">
        <v>89141</v>
      </c>
      <c r="H2514" t="s">
        <v>45</v>
      </c>
    </row>
    <row r="2515" spans="7:8">
      <c r="G2515">
        <v>89206</v>
      </c>
      <c r="H2515" t="s">
        <v>944</v>
      </c>
    </row>
    <row r="2516" spans="7:8">
      <c r="G2516">
        <v>89230</v>
      </c>
      <c r="H2516" t="s">
        <v>942</v>
      </c>
    </row>
    <row r="2517" spans="7:8">
      <c r="G2517">
        <v>89249</v>
      </c>
      <c r="H2517" t="s">
        <v>942</v>
      </c>
    </row>
    <row r="2518" spans="7:8">
      <c r="G2518">
        <v>89389</v>
      </c>
      <c r="H2518" t="s">
        <v>955</v>
      </c>
    </row>
    <row r="2519" spans="7:8">
      <c r="G2519">
        <v>89761</v>
      </c>
      <c r="H2519" t="s">
        <v>45</v>
      </c>
    </row>
    <row r="2520" spans="7:8">
      <c r="G2520">
        <v>89796</v>
      </c>
      <c r="H2520" t="s">
        <v>942</v>
      </c>
    </row>
    <row r="2521" spans="7:8">
      <c r="G2521">
        <v>89800</v>
      </c>
      <c r="H2521" t="s">
        <v>942</v>
      </c>
    </row>
    <row r="2522" spans="7:8">
      <c r="G2522">
        <v>90409</v>
      </c>
      <c r="H2522" t="s">
        <v>942</v>
      </c>
    </row>
    <row r="2523" spans="7:8">
      <c r="G2523">
        <v>90417</v>
      </c>
      <c r="H2523" t="s">
        <v>942</v>
      </c>
    </row>
    <row r="2524" spans="7:8">
      <c r="G2524">
        <v>90425</v>
      </c>
      <c r="H2524" t="s">
        <v>942</v>
      </c>
    </row>
    <row r="2525" spans="7:8">
      <c r="G2525">
        <v>90433</v>
      </c>
      <c r="H2525" t="s">
        <v>942</v>
      </c>
    </row>
    <row r="2526" spans="7:8">
      <c r="G2526">
        <v>90441</v>
      </c>
      <c r="H2526" t="s">
        <v>942</v>
      </c>
    </row>
    <row r="2527" spans="7:8">
      <c r="G2527">
        <v>90506</v>
      </c>
      <c r="H2527" t="s">
        <v>104</v>
      </c>
    </row>
    <row r="2528" spans="7:8">
      <c r="G2528">
        <v>90522</v>
      </c>
      <c r="H2528" t="s">
        <v>104</v>
      </c>
    </row>
    <row r="2529" spans="7:8">
      <c r="G2529">
        <v>90549</v>
      </c>
      <c r="H2529" t="s">
        <v>9</v>
      </c>
    </row>
    <row r="2530" spans="7:8">
      <c r="G2530">
        <v>90565</v>
      </c>
      <c r="H2530" t="s">
        <v>64</v>
      </c>
    </row>
    <row r="2531" spans="7:8">
      <c r="G2531">
        <v>90573</v>
      </c>
      <c r="H2531" t="s">
        <v>9</v>
      </c>
    </row>
    <row r="2532" spans="7:8">
      <c r="G2532">
        <v>90603</v>
      </c>
      <c r="H2532" t="s">
        <v>104</v>
      </c>
    </row>
    <row r="2533" spans="7:8">
      <c r="G2533">
        <v>90620</v>
      </c>
      <c r="H2533" t="s">
        <v>45</v>
      </c>
    </row>
    <row r="2534" spans="7:8">
      <c r="G2534">
        <v>90638</v>
      </c>
      <c r="H2534" t="s">
        <v>942</v>
      </c>
    </row>
    <row r="2535" spans="7:8">
      <c r="G2535">
        <v>90646</v>
      </c>
      <c r="H2535" t="s">
        <v>104</v>
      </c>
    </row>
    <row r="2536" spans="7:8">
      <c r="G2536">
        <v>90670</v>
      </c>
      <c r="H2536" t="s">
        <v>98</v>
      </c>
    </row>
    <row r="2537" spans="7:8">
      <c r="G2537">
        <v>90778</v>
      </c>
      <c r="H2537" t="s">
        <v>64</v>
      </c>
    </row>
    <row r="2538" spans="7:8">
      <c r="G2538">
        <v>90786</v>
      </c>
      <c r="H2538" t="s">
        <v>64</v>
      </c>
    </row>
    <row r="2539" spans="7:8">
      <c r="G2539">
        <v>90808</v>
      </c>
      <c r="H2539" t="s">
        <v>64</v>
      </c>
    </row>
    <row r="2540" spans="7:8">
      <c r="G2540">
        <v>90816</v>
      </c>
      <c r="H2540" t="s">
        <v>45</v>
      </c>
    </row>
    <row r="2541" spans="7:8">
      <c r="G2541">
        <v>90832</v>
      </c>
      <c r="H2541" t="s">
        <v>64</v>
      </c>
    </row>
    <row r="2542" spans="7:8">
      <c r="G2542">
        <v>90840</v>
      </c>
      <c r="H2542" t="s">
        <v>64</v>
      </c>
    </row>
    <row r="2543" spans="7:8">
      <c r="G2543">
        <v>90859</v>
      </c>
      <c r="H2543" t="s">
        <v>64</v>
      </c>
    </row>
    <row r="2544" spans="7:8">
      <c r="G2544">
        <v>90867</v>
      </c>
      <c r="H2544" t="s">
        <v>64</v>
      </c>
    </row>
    <row r="2545" spans="7:8">
      <c r="G2545">
        <v>90875</v>
      </c>
      <c r="H2545" t="s">
        <v>64</v>
      </c>
    </row>
    <row r="2546" spans="7:8">
      <c r="G2546">
        <v>90883</v>
      </c>
      <c r="H2546" t="s">
        <v>64</v>
      </c>
    </row>
    <row r="2547" spans="7:8">
      <c r="G2547">
        <v>90964</v>
      </c>
      <c r="H2547" t="s">
        <v>45</v>
      </c>
    </row>
    <row r="2548" spans="7:8">
      <c r="G2548">
        <v>90999</v>
      </c>
      <c r="H2548" t="s">
        <v>64</v>
      </c>
    </row>
    <row r="2549" spans="7:8">
      <c r="G2549">
        <v>91014</v>
      </c>
      <c r="H2549" t="s">
        <v>64</v>
      </c>
    </row>
    <row r="2550" spans="7:8">
      <c r="G2550">
        <v>91022</v>
      </c>
      <c r="H2550" t="s">
        <v>64</v>
      </c>
    </row>
    <row r="2551" spans="7:8">
      <c r="G2551">
        <v>91030</v>
      </c>
      <c r="H2551" t="s">
        <v>64</v>
      </c>
    </row>
    <row r="2552" spans="7:8">
      <c r="G2552">
        <v>91049</v>
      </c>
      <c r="H2552" t="s">
        <v>942</v>
      </c>
    </row>
    <row r="2553" spans="7:8">
      <c r="G2553">
        <v>91073</v>
      </c>
      <c r="H2553" t="s">
        <v>64</v>
      </c>
    </row>
    <row r="2554" spans="7:8">
      <c r="G2554">
        <v>91081</v>
      </c>
      <c r="H2554" t="s">
        <v>64</v>
      </c>
    </row>
    <row r="2555" spans="7:8">
      <c r="G2555">
        <v>91138</v>
      </c>
      <c r="H2555" t="s">
        <v>64</v>
      </c>
    </row>
    <row r="2556" spans="7:8">
      <c r="G2556">
        <v>91146</v>
      </c>
      <c r="H2556" t="s">
        <v>64</v>
      </c>
    </row>
    <row r="2557" spans="7:8">
      <c r="G2557">
        <v>91154</v>
      </c>
      <c r="H2557" t="s">
        <v>785</v>
      </c>
    </row>
    <row r="2558" spans="7:8">
      <c r="G2558">
        <v>91162</v>
      </c>
      <c r="H2558" t="s">
        <v>64</v>
      </c>
    </row>
    <row r="2559" spans="7:8">
      <c r="G2559">
        <v>91189</v>
      </c>
      <c r="H2559" t="s">
        <v>64</v>
      </c>
    </row>
    <row r="2560" spans="7:8">
      <c r="G2560">
        <v>91197</v>
      </c>
      <c r="H2560" t="s">
        <v>64</v>
      </c>
    </row>
    <row r="2561" spans="7:8">
      <c r="G2561">
        <v>91200</v>
      </c>
      <c r="H2561" t="s">
        <v>64</v>
      </c>
    </row>
    <row r="2562" spans="7:8">
      <c r="G2562">
        <v>91219</v>
      </c>
      <c r="H2562" t="s">
        <v>45</v>
      </c>
    </row>
    <row r="2563" spans="7:8">
      <c r="G2563">
        <v>91251</v>
      </c>
      <c r="H2563" t="s">
        <v>64</v>
      </c>
    </row>
    <row r="2564" spans="7:8">
      <c r="G2564">
        <v>91278</v>
      </c>
      <c r="H2564" t="s">
        <v>104</v>
      </c>
    </row>
    <row r="2565" spans="7:8">
      <c r="G2565">
        <v>91294</v>
      </c>
      <c r="H2565" t="s">
        <v>98</v>
      </c>
    </row>
    <row r="2566" spans="7:8">
      <c r="G2566">
        <v>91308</v>
      </c>
      <c r="H2566" t="s">
        <v>64</v>
      </c>
    </row>
    <row r="2567" spans="7:8">
      <c r="G2567">
        <v>91316</v>
      </c>
      <c r="H2567" t="s">
        <v>64</v>
      </c>
    </row>
    <row r="2568" spans="7:8">
      <c r="G2568">
        <v>91324</v>
      </c>
      <c r="H2568" t="s">
        <v>64</v>
      </c>
    </row>
    <row r="2569" spans="7:8">
      <c r="G2569">
        <v>91383</v>
      </c>
      <c r="H2569" t="s">
        <v>942</v>
      </c>
    </row>
    <row r="2570" spans="7:8">
      <c r="G2570">
        <v>91464</v>
      </c>
      <c r="H2570" t="s">
        <v>45</v>
      </c>
    </row>
    <row r="2571" spans="7:8">
      <c r="G2571">
        <v>91472</v>
      </c>
      <c r="H2571" t="s">
        <v>942</v>
      </c>
    </row>
    <row r="2572" spans="7:8">
      <c r="G2572">
        <v>91502</v>
      </c>
      <c r="H2572" t="s">
        <v>45</v>
      </c>
    </row>
    <row r="2573" spans="7:8">
      <c r="G2573">
        <v>91510</v>
      </c>
      <c r="H2573" t="s">
        <v>64</v>
      </c>
    </row>
    <row r="2574" spans="7:8">
      <c r="G2574">
        <v>91928</v>
      </c>
      <c r="H2574" t="s">
        <v>45</v>
      </c>
    </row>
    <row r="2575" spans="7:8">
      <c r="G2575">
        <v>92010</v>
      </c>
      <c r="H2575" t="s">
        <v>64</v>
      </c>
    </row>
    <row r="2576" spans="7:8">
      <c r="G2576">
        <v>92037</v>
      </c>
      <c r="H2576" t="s">
        <v>64</v>
      </c>
    </row>
    <row r="2577" spans="7:8">
      <c r="G2577">
        <v>92045</v>
      </c>
      <c r="H2577" t="s">
        <v>64</v>
      </c>
    </row>
    <row r="2578" spans="7:8">
      <c r="G2578">
        <v>92061</v>
      </c>
      <c r="H2578" t="s">
        <v>64</v>
      </c>
    </row>
    <row r="2579" spans="7:8">
      <c r="G2579">
        <v>92100</v>
      </c>
      <c r="H2579" t="s">
        <v>45</v>
      </c>
    </row>
    <row r="2580" spans="7:8">
      <c r="G2580">
        <v>92118</v>
      </c>
      <c r="H2580" t="s">
        <v>64</v>
      </c>
    </row>
    <row r="2581" spans="7:8">
      <c r="G2581">
        <v>92126</v>
      </c>
      <c r="H2581" t="s">
        <v>64</v>
      </c>
    </row>
    <row r="2582" spans="7:8">
      <c r="G2582">
        <v>92142</v>
      </c>
      <c r="H2582" t="s">
        <v>944</v>
      </c>
    </row>
    <row r="2583" spans="7:8">
      <c r="G2583">
        <v>92150</v>
      </c>
      <c r="H2583" t="s">
        <v>942</v>
      </c>
    </row>
    <row r="2584" spans="7:8">
      <c r="G2584">
        <v>92533</v>
      </c>
      <c r="H2584" t="s">
        <v>12</v>
      </c>
    </row>
    <row r="2585" spans="7:8">
      <c r="G2585">
        <v>92584</v>
      </c>
      <c r="H2585" t="s">
        <v>12</v>
      </c>
    </row>
    <row r="2586" spans="7:8">
      <c r="G2586">
        <v>92606</v>
      </c>
      <c r="H2586" t="s">
        <v>107</v>
      </c>
    </row>
    <row r="2587" spans="7:8">
      <c r="G2587">
        <v>92614</v>
      </c>
      <c r="H2587" t="s">
        <v>107</v>
      </c>
    </row>
    <row r="2588" spans="7:8">
      <c r="G2588">
        <v>92622</v>
      </c>
      <c r="H2588" t="s">
        <v>942</v>
      </c>
    </row>
    <row r="2589" spans="7:8">
      <c r="G2589">
        <v>92630</v>
      </c>
      <c r="H2589" t="s">
        <v>942</v>
      </c>
    </row>
    <row r="2590" spans="7:8">
      <c r="G2590">
        <v>92649</v>
      </c>
      <c r="H2590" t="s">
        <v>942</v>
      </c>
    </row>
    <row r="2591" spans="7:8">
      <c r="G2591">
        <v>92657</v>
      </c>
      <c r="H2591" t="s">
        <v>942</v>
      </c>
    </row>
    <row r="2592" spans="7:8">
      <c r="G2592">
        <v>92673</v>
      </c>
      <c r="H2592" t="s">
        <v>942</v>
      </c>
    </row>
    <row r="2593" spans="7:8">
      <c r="G2593">
        <v>92681</v>
      </c>
      <c r="H2593" t="s">
        <v>942</v>
      </c>
    </row>
    <row r="2594" spans="7:8">
      <c r="G2594">
        <v>92690</v>
      </c>
      <c r="H2594" t="s">
        <v>944</v>
      </c>
    </row>
    <row r="2595" spans="7:8">
      <c r="G2595">
        <v>92711</v>
      </c>
      <c r="H2595" t="s">
        <v>107</v>
      </c>
    </row>
    <row r="2596" spans="7:8">
      <c r="G2596">
        <v>92720</v>
      </c>
      <c r="H2596" t="s">
        <v>107</v>
      </c>
    </row>
    <row r="2597" spans="7:8">
      <c r="G2597">
        <v>92738</v>
      </c>
      <c r="H2597" t="s">
        <v>107</v>
      </c>
    </row>
    <row r="2598" spans="7:8">
      <c r="G2598">
        <v>92746</v>
      </c>
      <c r="H2598" t="s">
        <v>107</v>
      </c>
    </row>
    <row r="2599" spans="7:8">
      <c r="G2599">
        <v>92762</v>
      </c>
      <c r="H2599" t="s">
        <v>107</v>
      </c>
    </row>
    <row r="2600" spans="7:8">
      <c r="G2600">
        <v>92789</v>
      </c>
      <c r="H2600" t="s">
        <v>107</v>
      </c>
    </row>
    <row r="2601" spans="7:8">
      <c r="G2601">
        <v>92797</v>
      </c>
      <c r="H2601" t="s">
        <v>107</v>
      </c>
    </row>
    <row r="2602" spans="7:8">
      <c r="G2602">
        <v>92819</v>
      </c>
      <c r="H2602" t="s">
        <v>107</v>
      </c>
    </row>
    <row r="2603" spans="7:8">
      <c r="G2603">
        <v>92827</v>
      </c>
      <c r="H2603" t="s">
        <v>107</v>
      </c>
    </row>
    <row r="2604" spans="7:8">
      <c r="G2604">
        <v>92932</v>
      </c>
      <c r="H2604" t="s">
        <v>450</v>
      </c>
    </row>
    <row r="2605" spans="7:8">
      <c r="G2605">
        <v>92940</v>
      </c>
      <c r="H2605" t="s">
        <v>450</v>
      </c>
    </row>
    <row r="2606" spans="7:8">
      <c r="G2606">
        <v>92959</v>
      </c>
      <c r="H2606" t="s">
        <v>450</v>
      </c>
    </row>
    <row r="2607" spans="7:8">
      <c r="G2607">
        <v>92967</v>
      </c>
      <c r="H2607" t="s">
        <v>107</v>
      </c>
    </row>
    <row r="2608" spans="7:8">
      <c r="G2608">
        <v>92975</v>
      </c>
      <c r="H2608" t="s">
        <v>107</v>
      </c>
    </row>
    <row r="2609" spans="7:8">
      <c r="G2609">
        <v>92983</v>
      </c>
      <c r="H2609" t="s">
        <v>98</v>
      </c>
    </row>
    <row r="2610" spans="7:8">
      <c r="G2610">
        <v>92991</v>
      </c>
      <c r="H2610" t="s">
        <v>98</v>
      </c>
    </row>
    <row r="2611" spans="7:8">
      <c r="G2611">
        <v>93009</v>
      </c>
      <c r="H2611" t="s">
        <v>98</v>
      </c>
    </row>
    <row r="2612" spans="7:8">
      <c r="G2612">
        <v>93017</v>
      </c>
      <c r="H2612" t="s">
        <v>98</v>
      </c>
    </row>
    <row r="2613" spans="7:8">
      <c r="G2613">
        <v>93033</v>
      </c>
      <c r="H2613" t="s">
        <v>140</v>
      </c>
    </row>
    <row r="2614" spans="7:8">
      <c r="G2614">
        <v>93050</v>
      </c>
      <c r="H2614" t="s">
        <v>98</v>
      </c>
    </row>
    <row r="2615" spans="7:8">
      <c r="G2615">
        <v>93068</v>
      </c>
      <c r="H2615" t="s">
        <v>946</v>
      </c>
    </row>
    <row r="2616" spans="7:8">
      <c r="G2616">
        <v>93084</v>
      </c>
      <c r="H2616" t="s">
        <v>98</v>
      </c>
    </row>
    <row r="2617" spans="7:8">
      <c r="G2617">
        <v>93106</v>
      </c>
      <c r="H2617" t="s">
        <v>296</v>
      </c>
    </row>
    <row r="2618" spans="7:8">
      <c r="G2618">
        <v>93114</v>
      </c>
      <c r="H2618" t="s">
        <v>98</v>
      </c>
    </row>
    <row r="2619" spans="7:8">
      <c r="G2619">
        <v>93122</v>
      </c>
      <c r="H2619" t="s">
        <v>98</v>
      </c>
    </row>
    <row r="2620" spans="7:8">
      <c r="G2620">
        <v>93130</v>
      </c>
      <c r="H2620" t="s">
        <v>98</v>
      </c>
    </row>
    <row r="2621" spans="7:8">
      <c r="G2621">
        <v>93149</v>
      </c>
      <c r="H2621" t="s">
        <v>140</v>
      </c>
    </row>
    <row r="2622" spans="7:8">
      <c r="G2622">
        <v>93157</v>
      </c>
      <c r="H2622" t="s">
        <v>107</v>
      </c>
    </row>
    <row r="2623" spans="7:8">
      <c r="G2623">
        <v>93165</v>
      </c>
      <c r="H2623" t="s">
        <v>98</v>
      </c>
    </row>
    <row r="2624" spans="7:8">
      <c r="G2624">
        <v>93190</v>
      </c>
      <c r="H2624" t="s">
        <v>98</v>
      </c>
    </row>
    <row r="2625" spans="7:8">
      <c r="G2625">
        <v>93238</v>
      </c>
      <c r="H2625" t="s">
        <v>98</v>
      </c>
    </row>
    <row r="2626" spans="7:8">
      <c r="G2626">
        <v>93270</v>
      </c>
      <c r="H2626" t="s">
        <v>107</v>
      </c>
    </row>
    <row r="2627" spans="7:8">
      <c r="G2627">
        <v>93289</v>
      </c>
      <c r="H2627" t="s">
        <v>98</v>
      </c>
    </row>
    <row r="2628" spans="7:8">
      <c r="G2628">
        <v>93319</v>
      </c>
      <c r="H2628" t="s">
        <v>98</v>
      </c>
    </row>
    <row r="2629" spans="7:8">
      <c r="G2629">
        <v>93360</v>
      </c>
      <c r="H2629" t="s">
        <v>98</v>
      </c>
    </row>
    <row r="2630" spans="7:8">
      <c r="G2630">
        <v>93378</v>
      </c>
      <c r="H2630" t="s">
        <v>98</v>
      </c>
    </row>
    <row r="2631" spans="7:8">
      <c r="G2631">
        <v>93386</v>
      </c>
      <c r="H2631" t="s">
        <v>98</v>
      </c>
    </row>
    <row r="2632" spans="7:8">
      <c r="G2632">
        <v>93416</v>
      </c>
      <c r="H2632" t="s">
        <v>98</v>
      </c>
    </row>
    <row r="2633" spans="7:8">
      <c r="G2633">
        <v>93424</v>
      </c>
      <c r="H2633" t="s">
        <v>98</v>
      </c>
    </row>
    <row r="2634" spans="7:8">
      <c r="G2634">
        <v>93432</v>
      </c>
      <c r="H2634" t="s">
        <v>98</v>
      </c>
    </row>
    <row r="2635" spans="7:8">
      <c r="G2635">
        <v>93440</v>
      </c>
      <c r="H2635" t="s">
        <v>98</v>
      </c>
    </row>
    <row r="2636" spans="7:8">
      <c r="G2636">
        <v>93505</v>
      </c>
      <c r="H2636" t="s">
        <v>98</v>
      </c>
    </row>
    <row r="2637" spans="7:8">
      <c r="G2637">
        <v>93513</v>
      </c>
      <c r="H2637" t="s">
        <v>98</v>
      </c>
    </row>
    <row r="2638" spans="7:8">
      <c r="G2638">
        <v>93521</v>
      </c>
      <c r="H2638" t="s">
        <v>98</v>
      </c>
    </row>
    <row r="2639" spans="7:8">
      <c r="G2639">
        <v>93530</v>
      </c>
      <c r="H2639" t="s">
        <v>98</v>
      </c>
    </row>
    <row r="2640" spans="7:8">
      <c r="G2640">
        <v>93556</v>
      </c>
      <c r="H2640" t="s">
        <v>107</v>
      </c>
    </row>
    <row r="2641" spans="7:8">
      <c r="G2641">
        <v>93564</v>
      </c>
      <c r="H2641" t="s">
        <v>107</v>
      </c>
    </row>
    <row r="2642" spans="7:8">
      <c r="G2642">
        <v>93580</v>
      </c>
      <c r="H2642" t="s">
        <v>942</v>
      </c>
    </row>
    <row r="2643" spans="7:8">
      <c r="G2643">
        <v>93599</v>
      </c>
      <c r="H2643" t="s">
        <v>942</v>
      </c>
    </row>
    <row r="2644" spans="7:8">
      <c r="G2644">
        <v>93602</v>
      </c>
      <c r="H2644" t="s">
        <v>944</v>
      </c>
    </row>
    <row r="2645" spans="7:8">
      <c r="G2645">
        <v>93610</v>
      </c>
      <c r="H2645" t="s">
        <v>944</v>
      </c>
    </row>
    <row r="2646" spans="7:8">
      <c r="G2646">
        <v>93629</v>
      </c>
      <c r="H2646" t="s">
        <v>944</v>
      </c>
    </row>
    <row r="2647" spans="7:8">
      <c r="G2647">
        <v>93750</v>
      </c>
      <c r="H2647" t="s">
        <v>947</v>
      </c>
    </row>
    <row r="2648" spans="7:8">
      <c r="G2648">
        <v>93769</v>
      </c>
      <c r="H2648" t="s">
        <v>942</v>
      </c>
    </row>
    <row r="2649" spans="7:8">
      <c r="G2649">
        <v>93777</v>
      </c>
      <c r="H2649" t="s">
        <v>98</v>
      </c>
    </row>
    <row r="2650" spans="7:8">
      <c r="G2650">
        <v>93785</v>
      </c>
      <c r="H2650" t="s">
        <v>140</v>
      </c>
    </row>
    <row r="2651" spans="7:8">
      <c r="G2651">
        <v>93858</v>
      </c>
      <c r="H2651" t="s">
        <v>107</v>
      </c>
    </row>
    <row r="2652" spans="7:8">
      <c r="G2652">
        <v>93947</v>
      </c>
      <c r="H2652" t="s">
        <v>98</v>
      </c>
    </row>
    <row r="2653" spans="7:8">
      <c r="G2653">
        <v>93998</v>
      </c>
      <c r="H2653" t="s">
        <v>472</v>
      </c>
    </row>
    <row r="2654" spans="7:8">
      <c r="G2654">
        <v>94013</v>
      </c>
      <c r="H2654" t="s">
        <v>472</v>
      </c>
    </row>
    <row r="2655" spans="7:8">
      <c r="G2655">
        <v>94021</v>
      </c>
      <c r="H2655" t="s">
        <v>98</v>
      </c>
    </row>
    <row r="2656" spans="7:8">
      <c r="G2656">
        <v>94030</v>
      </c>
      <c r="H2656" t="s">
        <v>98</v>
      </c>
    </row>
    <row r="2657" spans="7:8">
      <c r="G2657">
        <v>94048</v>
      </c>
      <c r="H2657" t="s">
        <v>107</v>
      </c>
    </row>
    <row r="2658" spans="7:8">
      <c r="G2658">
        <v>94064</v>
      </c>
      <c r="H2658" t="s">
        <v>107</v>
      </c>
    </row>
    <row r="2659" spans="7:8">
      <c r="G2659">
        <v>94072</v>
      </c>
      <c r="H2659" t="s">
        <v>107</v>
      </c>
    </row>
    <row r="2660" spans="7:8">
      <c r="G2660">
        <v>94099</v>
      </c>
      <c r="H2660" t="s">
        <v>107</v>
      </c>
    </row>
    <row r="2661" spans="7:8">
      <c r="G2661">
        <v>94110</v>
      </c>
      <c r="H2661" t="s">
        <v>98</v>
      </c>
    </row>
    <row r="2662" spans="7:8">
      <c r="G2662">
        <v>94170</v>
      </c>
      <c r="H2662" t="s">
        <v>104</v>
      </c>
    </row>
    <row r="2663" spans="7:8">
      <c r="G2663">
        <v>94188</v>
      </c>
      <c r="H2663" t="s">
        <v>98</v>
      </c>
    </row>
    <row r="2664" spans="7:8">
      <c r="G2664">
        <v>94196</v>
      </c>
      <c r="H2664" t="s">
        <v>98</v>
      </c>
    </row>
    <row r="2665" spans="7:8">
      <c r="G2665">
        <v>94226</v>
      </c>
      <c r="H2665" t="s">
        <v>107</v>
      </c>
    </row>
    <row r="2666" spans="7:8">
      <c r="G2666">
        <v>94234</v>
      </c>
      <c r="H2666" t="s">
        <v>98</v>
      </c>
    </row>
    <row r="2667" spans="7:8">
      <c r="G2667">
        <v>94315</v>
      </c>
      <c r="H2667" t="s">
        <v>98</v>
      </c>
    </row>
    <row r="2668" spans="7:8">
      <c r="G2668">
        <v>94323</v>
      </c>
      <c r="H2668" t="s">
        <v>107</v>
      </c>
    </row>
    <row r="2669" spans="7:8">
      <c r="G2669">
        <v>94331</v>
      </c>
      <c r="H2669" t="s">
        <v>107</v>
      </c>
    </row>
    <row r="2670" spans="7:8">
      <c r="G2670">
        <v>94358</v>
      </c>
      <c r="H2670" t="s">
        <v>104</v>
      </c>
    </row>
    <row r="2671" spans="7:8">
      <c r="G2671">
        <v>94374</v>
      </c>
      <c r="H2671" t="s">
        <v>107</v>
      </c>
    </row>
    <row r="2672" spans="7:8">
      <c r="G2672">
        <v>94382</v>
      </c>
      <c r="H2672" t="s">
        <v>140</v>
      </c>
    </row>
    <row r="2673" spans="7:8">
      <c r="G2673">
        <v>94390</v>
      </c>
      <c r="H2673" t="s">
        <v>107</v>
      </c>
    </row>
    <row r="2674" spans="7:8">
      <c r="G2674">
        <v>94404</v>
      </c>
      <c r="H2674" t="s">
        <v>98</v>
      </c>
    </row>
    <row r="2675" spans="7:8">
      <c r="G2675">
        <v>94412</v>
      </c>
      <c r="H2675" t="s">
        <v>107</v>
      </c>
    </row>
    <row r="2676" spans="7:8">
      <c r="G2676">
        <v>94439</v>
      </c>
      <c r="H2676" t="s">
        <v>98</v>
      </c>
    </row>
    <row r="2677" spans="7:8">
      <c r="G2677">
        <v>94463</v>
      </c>
      <c r="H2677" t="s">
        <v>98</v>
      </c>
    </row>
    <row r="2678" spans="7:8">
      <c r="G2678">
        <v>94480</v>
      </c>
      <c r="H2678" t="s">
        <v>140</v>
      </c>
    </row>
    <row r="2679" spans="7:8">
      <c r="G2679">
        <v>94498</v>
      </c>
      <c r="H2679" t="s">
        <v>98</v>
      </c>
    </row>
    <row r="2680" spans="7:8">
      <c r="G2680">
        <v>94536</v>
      </c>
      <c r="H2680" t="s">
        <v>944</v>
      </c>
    </row>
    <row r="2681" spans="7:8">
      <c r="G2681">
        <v>94552</v>
      </c>
      <c r="H2681" t="s">
        <v>944</v>
      </c>
    </row>
    <row r="2682" spans="7:8">
      <c r="G2682">
        <v>94560</v>
      </c>
      <c r="H2682" t="s">
        <v>944</v>
      </c>
    </row>
    <row r="2683" spans="7:8">
      <c r="G2683">
        <v>94579</v>
      </c>
      <c r="H2683" t="s">
        <v>942</v>
      </c>
    </row>
    <row r="2684" spans="7:8">
      <c r="G2684">
        <v>94617</v>
      </c>
      <c r="H2684" t="s">
        <v>942</v>
      </c>
    </row>
    <row r="2685" spans="7:8">
      <c r="G2685">
        <v>94633</v>
      </c>
      <c r="H2685" t="s">
        <v>9</v>
      </c>
    </row>
    <row r="2686" spans="7:8">
      <c r="G2686">
        <v>94650</v>
      </c>
      <c r="H2686" t="s">
        <v>104</v>
      </c>
    </row>
    <row r="2687" spans="7:8">
      <c r="G2687">
        <v>94668</v>
      </c>
      <c r="H2687" t="s">
        <v>45</v>
      </c>
    </row>
    <row r="2688" spans="7:8">
      <c r="G2688">
        <v>94676</v>
      </c>
      <c r="H2688" t="s">
        <v>107</v>
      </c>
    </row>
    <row r="2689" spans="7:8">
      <c r="G2689">
        <v>94684</v>
      </c>
      <c r="H2689" t="s">
        <v>98</v>
      </c>
    </row>
    <row r="2690" spans="7:8">
      <c r="G2690">
        <v>94714</v>
      </c>
      <c r="H2690" t="s">
        <v>107</v>
      </c>
    </row>
    <row r="2691" spans="7:8">
      <c r="G2691">
        <v>94730</v>
      </c>
      <c r="H2691" t="s">
        <v>104</v>
      </c>
    </row>
    <row r="2692" spans="7:8">
      <c r="G2692">
        <v>94765</v>
      </c>
      <c r="H2692" t="s">
        <v>104</v>
      </c>
    </row>
    <row r="2693" spans="7:8">
      <c r="G2693">
        <v>94781</v>
      </c>
      <c r="H2693" t="s">
        <v>107</v>
      </c>
    </row>
    <row r="2694" spans="7:8">
      <c r="G2694">
        <v>94820</v>
      </c>
      <c r="H2694" t="s">
        <v>104</v>
      </c>
    </row>
    <row r="2695" spans="7:8">
      <c r="G2695">
        <v>94838</v>
      </c>
      <c r="H2695" t="s">
        <v>104</v>
      </c>
    </row>
    <row r="2696" spans="7:8">
      <c r="G2696">
        <v>94854</v>
      </c>
      <c r="H2696" t="s">
        <v>104</v>
      </c>
    </row>
    <row r="2697" spans="7:8">
      <c r="G2697">
        <v>94870</v>
      </c>
      <c r="H2697" t="s">
        <v>45</v>
      </c>
    </row>
    <row r="2698" spans="7:8">
      <c r="G2698">
        <v>94900</v>
      </c>
      <c r="H2698" t="s">
        <v>104</v>
      </c>
    </row>
    <row r="2699" spans="7:8">
      <c r="G2699">
        <v>94935</v>
      </c>
      <c r="H2699" t="s">
        <v>9</v>
      </c>
    </row>
    <row r="2700" spans="7:8">
      <c r="G2700">
        <v>94951</v>
      </c>
      <c r="H2700" t="s">
        <v>98</v>
      </c>
    </row>
    <row r="2701" spans="7:8">
      <c r="G2701">
        <v>95249</v>
      </c>
      <c r="H2701" t="s">
        <v>9</v>
      </c>
    </row>
    <row r="2702" spans="7:8">
      <c r="G2702">
        <v>95257</v>
      </c>
      <c r="H2702" t="s">
        <v>35</v>
      </c>
    </row>
    <row r="2703" spans="7:8">
      <c r="G2703">
        <v>95265</v>
      </c>
      <c r="H2703" t="s">
        <v>98</v>
      </c>
    </row>
    <row r="2704" spans="7:8">
      <c r="G2704">
        <v>95320</v>
      </c>
      <c r="H2704" t="s">
        <v>45</v>
      </c>
    </row>
    <row r="2705" spans="7:8">
      <c r="G2705">
        <v>95346</v>
      </c>
      <c r="H2705" t="s">
        <v>107</v>
      </c>
    </row>
    <row r="2706" spans="7:8">
      <c r="G2706">
        <v>95354</v>
      </c>
      <c r="H2706" t="s">
        <v>107</v>
      </c>
    </row>
    <row r="2707" spans="7:8">
      <c r="G2707">
        <v>95362</v>
      </c>
      <c r="H2707" t="s">
        <v>104</v>
      </c>
    </row>
    <row r="2708" spans="7:8">
      <c r="G2708">
        <v>95427</v>
      </c>
      <c r="H2708" t="s">
        <v>45</v>
      </c>
    </row>
    <row r="2709" spans="7:8">
      <c r="G2709">
        <v>95435</v>
      </c>
      <c r="H2709" t="s">
        <v>104</v>
      </c>
    </row>
    <row r="2710" spans="7:8">
      <c r="G2710">
        <v>95443</v>
      </c>
      <c r="H2710" t="s">
        <v>107</v>
      </c>
    </row>
    <row r="2711" spans="7:8">
      <c r="G2711">
        <v>95460</v>
      </c>
      <c r="H2711" t="s">
        <v>45</v>
      </c>
    </row>
    <row r="2712" spans="7:8">
      <c r="G2712">
        <v>95478</v>
      </c>
      <c r="H2712" t="s">
        <v>45</v>
      </c>
    </row>
    <row r="2713" spans="7:8">
      <c r="G2713">
        <v>95494</v>
      </c>
      <c r="H2713" t="s">
        <v>18</v>
      </c>
    </row>
    <row r="2714" spans="7:8">
      <c r="G2714">
        <v>95508</v>
      </c>
      <c r="H2714" t="s">
        <v>45</v>
      </c>
    </row>
    <row r="2715" spans="7:8">
      <c r="G2715">
        <v>95516</v>
      </c>
      <c r="H2715" t="s">
        <v>107</v>
      </c>
    </row>
    <row r="2716" spans="7:8">
      <c r="G2716">
        <v>95524</v>
      </c>
      <c r="H2716" t="s">
        <v>107</v>
      </c>
    </row>
    <row r="2717" spans="7:8">
      <c r="G2717">
        <v>95532</v>
      </c>
      <c r="H2717" t="s">
        <v>104</v>
      </c>
    </row>
    <row r="2718" spans="7:8">
      <c r="G2718">
        <v>95575</v>
      </c>
      <c r="H2718" t="s">
        <v>952</v>
      </c>
    </row>
    <row r="2719" spans="7:8">
      <c r="G2719">
        <v>95583</v>
      </c>
      <c r="H2719" t="s">
        <v>104</v>
      </c>
    </row>
    <row r="2720" spans="7:8">
      <c r="G2720">
        <v>95621</v>
      </c>
      <c r="H2720" t="s">
        <v>452</v>
      </c>
    </row>
    <row r="2721" spans="7:8">
      <c r="G2721">
        <v>95680</v>
      </c>
      <c r="H2721" t="s">
        <v>45</v>
      </c>
    </row>
    <row r="2722" spans="7:8">
      <c r="G2722">
        <v>95702</v>
      </c>
      <c r="H2722" t="s">
        <v>45</v>
      </c>
    </row>
    <row r="2723" spans="7:8">
      <c r="G2723">
        <v>95788</v>
      </c>
      <c r="H2723" t="s">
        <v>424</v>
      </c>
    </row>
    <row r="2724" spans="7:8">
      <c r="G2724">
        <v>95800</v>
      </c>
      <c r="H2724" t="s">
        <v>452</v>
      </c>
    </row>
    <row r="2725" spans="7:8">
      <c r="G2725">
        <v>95826</v>
      </c>
      <c r="H2725" t="s">
        <v>104</v>
      </c>
    </row>
    <row r="2726" spans="7:8">
      <c r="G2726">
        <v>95834</v>
      </c>
      <c r="H2726" t="s">
        <v>107</v>
      </c>
    </row>
    <row r="2727" spans="7:8">
      <c r="G2727">
        <v>95842</v>
      </c>
      <c r="H2727" t="s">
        <v>956</v>
      </c>
    </row>
    <row r="2728" spans="7:8">
      <c r="G2728">
        <v>95850</v>
      </c>
      <c r="H2728" t="s">
        <v>98</v>
      </c>
    </row>
    <row r="2729" spans="7:8">
      <c r="G2729">
        <v>95869</v>
      </c>
      <c r="H2729" t="s">
        <v>107</v>
      </c>
    </row>
    <row r="2730" spans="7:8">
      <c r="G2730">
        <v>95907</v>
      </c>
      <c r="H2730" t="s">
        <v>104</v>
      </c>
    </row>
    <row r="2731" spans="7:8">
      <c r="G2731">
        <v>95915</v>
      </c>
      <c r="H2731" t="s">
        <v>104</v>
      </c>
    </row>
    <row r="2732" spans="7:8">
      <c r="G2732">
        <v>95931</v>
      </c>
      <c r="H2732" t="s">
        <v>498</v>
      </c>
    </row>
    <row r="2733" spans="7:8">
      <c r="G2733">
        <v>96016</v>
      </c>
      <c r="H2733" t="s">
        <v>472</v>
      </c>
    </row>
    <row r="2734" spans="7:8">
      <c r="G2734">
        <v>96024</v>
      </c>
      <c r="H2734" t="s">
        <v>107</v>
      </c>
    </row>
    <row r="2735" spans="7:8">
      <c r="G2735">
        <v>96032</v>
      </c>
      <c r="H2735" t="s">
        <v>957</v>
      </c>
    </row>
    <row r="2736" spans="7:8">
      <c r="G2736">
        <v>96040</v>
      </c>
      <c r="H2736" t="s">
        <v>15</v>
      </c>
    </row>
    <row r="2737" spans="7:8">
      <c r="G2737">
        <v>96059</v>
      </c>
      <c r="H2737" t="s">
        <v>15</v>
      </c>
    </row>
    <row r="2738" spans="7:8">
      <c r="G2738">
        <v>96083</v>
      </c>
      <c r="H2738" t="s">
        <v>948</v>
      </c>
    </row>
    <row r="2739" spans="7:8">
      <c r="G2739">
        <v>96105</v>
      </c>
      <c r="H2739" t="s">
        <v>15</v>
      </c>
    </row>
    <row r="2740" spans="7:8">
      <c r="G2740">
        <v>96121</v>
      </c>
      <c r="H2740" t="s">
        <v>957</v>
      </c>
    </row>
    <row r="2741" spans="7:8">
      <c r="G2741">
        <v>96130</v>
      </c>
      <c r="H2741" t="s">
        <v>12</v>
      </c>
    </row>
    <row r="2742" spans="7:8">
      <c r="G2742">
        <v>96148</v>
      </c>
      <c r="H2742" t="s">
        <v>104</v>
      </c>
    </row>
    <row r="2743" spans="7:8">
      <c r="G2743">
        <v>96156</v>
      </c>
      <c r="H2743" t="s">
        <v>45</v>
      </c>
    </row>
    <row r="2744" spans="7:8">
      <c r="G2744">
        <v>96164</v>
      </c>
      <c r="H2744" t="s">
        <v>98</v>
      </c>
    </row>
    <row r="2745" spans="7:8">
      <c r="G2745">
        <v>96172</v>
      </c>
      <c r="H2745" t="s">
        <v>472</v>
      </c>
    </row>
    <row r="2746" spans="7:8">
      <c r="G2746">
        <v>96202</v>
      </c>
      <c r="H2746" t="s">
        <v>955</v>
      </c>
    </row>
    <row r="2747" spans="7:8">
      <c r="G2747">
        <v>96237</v>
      </c>
      <c r="H2747" t="s">
        <v>452</v>
      </c>
    </row>
    <row r="2748" spans="7:8">
      <c r="G2748">
        <v>96261</v>
      </c>
      <c r="H2748" t="s">
        <v>15</v>
      </c>
    </row>
    <row r="2749" spans="7:8">
      <c r="G2749">
        <v>96270</v>
      </c>
      <c r="H2749" t="s">
        <v>45</v>
      </c>
    </row>
    <row r="2750" spans="7:8">
      <c r="G2750">
        <v>96296</v>
      </c>
      <c r="H2750" t="s">
        <v>15</v>
      </c>
    </row>
    <row r="2751" spans="7:8">
      <c r="G2751">
        <v>96318</v>
      </c>
      <c r="H2751" t="s">
        <v>15</v>
      </c>
    </row>
    <row r="2752" spans="7:8">
      <c r="G2752">
        <v>96326</v>
      </c>
      <c r="H2752" t="s">
        <v>45</v>
      </c>
    </row>
    <row r="2753" spans="7:8">
      <c r="G2753">
        <v>96342</v>
      </c>
      <c r="H2753" t="s">
        <v>15</v>
      </c>
    </row>
    <row r="2754" spans="7:8">
      <c r="G2754">
        <v>96350</v>
      </c>
      <c r="H2754" t="s">
        <v>15</v>
      </c>
    </row>
    <row r="2755" spans="7:8">
      <c r="G2755">
        <v>96369</v>
      </c>
      <c r="H2755" t="s">
        <v>15</v>
      </c>
    </row>
    <row r="2756" spans="7:8">
      <c r="G2756">
        <v>96393</v>
      </c>
      <c r="H2756" t="s">
        <v>15</v>
      </c>
    </row>
    <row r="2757" spans="7:8">
      <c r="G2757">
        <v>96431</v>
      </c>
      <c r="H2757" t="s">
        <v>15</v>
      </c>
    </row>
    <row r="2758" spans="7:8">
      <c r="G2758">
        <v>96466</v>
      </c>
      <c r="H2758" t="s">
        <v>785</v>
      </c>
    </row>
    <row r="2759" spans="7:8">
      <c r="G2759">
        <v>96490</v>
      </c>
      <c r="H2759" t="s">
        <v>15</v>
      </c>
    </row>
    <row r="2760" spans="7:8">
      <c r="G2760">
        <v>96512</v>
      </c>
      <c r="H2760" t="s">
        <v>15</v>
      </c>
    </row>
    <row r="2761" spans="7:8">
      <c r="G2761">
        <v>96563</v>
      </c>
      <c r="H2761" t="s">
        <v>15</v>
      </c>
    </row>
    <row r="2762" spans="7:8">
      <c r="G2762">
        <v>96580</v>
      </c>
      <c r="H2762" t="s">
        <v>107</v>
      </c>
    </row>
    <row r="2763" spans="7:8">
      <c r="G2763">
        <v>96598</v>
      </c>
      <c r="H2763" t="s">
        <v>45</v>
      </c>
    </row>
    <row r="2764" spans="7:8">
      <c r="G2764">
        <v>96610</v>
      </c>
      <c r="H2764" t="s">
        <v>942</v>
      </c>
    </row>
    <row r="2765" spans="7:8">
      <c r="G2765">
        <v>96695</v>
      </c>
      <c r="H2765" t="s">
        <v>26</v>
      </c>
    </row>
    <row r="2766" spans="7:8">
      <c r="G2766">
        <v>96717</v>
      </c>
      <c r="H2766" t="s">
        <v>45</v>
      </c>
    </row>
    <row r="2767" spans="7:8">
      <c r="G2767">
        <v>96750</v>
      </c>
      <c r="H2767" t="s">
        <v>15</v>
      </c>
    </row>
    <row r="2768" spans="7:8">
      <c r="G2768">
        <v>96806</v>
      </c>
      <c r="H2768" t="s">
        <v>9</v>
      </c>
    </row>
    <row r="2769" spans="7:8">
      <c r="G2769">
        <v>96814</v>
      </c>
      <c r="H2769" t="s">
        <v>26</v>
      </c>
    </row>
    <row r="2770" spans="7:8">
      <c r="G2770">
        <v>96822</v>
      </c>
      <c r="H2770" t="s">
        <v>492</v>
      </c>
    </row>
    <row r="2771" spans="7:8">
      <c r="G2771">
        <v>96857</v>
      </c>
      <c r="H2771" t="s">
        <v>689</v>
      </c>
    </row>
    <row r="2772" spans="7:8">
      <c r="G2772">
        <v>96865</v>
      </c>
      <c r="H2772" t="s">
        <v>15</v>
      </c>
    </row>
    <row r="2773" spans="7:8">
      <c r="G2773">
        <v>96873</v>
      </c>
      <c r="H2773" t="s">
        <v>26</v>
      </c>
    </row>
    <row r="2774" spans="7:8">
      <c r="G2774">
        <v>96903</v>
      </c>
      <c r="H2774" t="s">
        <v>15</v>
      </c>
    </row>
    <row r="2775" spans="7:8">
      <c r="G2775">
        <v>96920</v>
      </c>
      <c r="H2775" t="s">
        <v>689</v>
      </c>
    </row>
    <row r="2776" spans="7:8">
      <c r="G2776">
        <v>96946</v>
      </c>
      <c r="H2776" t="s">
        <v>942</v>
      </c>
    </row>
    <row r="2777" spans="7:8">
      <c r="G2777">
        <v>96954</v>
      </c>
      <c r="H2777" t="s">
        <v>942</v>
      </c>
    </row>
    <row r="2778" spans="7:8">
      <c r="G2778">
        <v>96962</v>
      </c>
      <c r="H2778" t="s">
        <v>942</v>
      </c>
    </row>
    <row r="2779" spans="7:8">
      <c r="G2779">
        <v>96970</v>
      </c>
      <c r="H2779" t="s">
        <v>942</v>
      </c>
    </row>
    <row r="2780" spans="7:8">
      <c r="G2780">
        <v>96989</v>
      </c>
      <c r="H2780" t="s">
        <v>944</v>
      </c>
    </row>
    <row r="2781" spans="7:8">
      <c r="G2781">
        <v>96997</v>
      </c>
      <c r="H2781" t="s">
        <v>944</v>
      </c>
    </row>
    <row r="2782" spans="7:8">
      <c r="G2782">
        <v>97004</v>
      </c>
      <c r="H2782" t="s">
        <v>944</v>
      </c>
    </row>
    <row r="2783" spans="7:8">
      <c r="G2783">
        <v>97063</v>
      </c>
      <c r="H2783" t="s">
        <v>950</v>
      </c>
    </row>
    <row r="2784" spans="7:8">
      <c r="G2784">
        <v>97080</v>
      </c>
      <c r="H2784" t="s">
        <v>953</v>
      </c>
    </row>
    <row r="2785" spans="7:8">
      <c r="G2785">
        <v>97098</v>
      </c>
      <c r="H2785" t="s">
        <v>98</v>
      </c>
    </row>
    <row r="2786" spans="7:8">
      <c r="G2786">
        <v>97179</v>
      </c>
      <c r="H2786" t="s">
        <v>98</v>
      </c>
    </row>
    <row r="2787" spans="7:8">
      <c r="G2787">
        <v>97195</v>
      </c>
      <c r="H2787" t="s">
        <v>98</v>
      </c>
    </row>
    <row r="2788" spans="7:8">
      <c r="G2788">
        <v>97217</v>
      </c>
      <c r="H2788" t="s">
        <v>98</v>
      </c>
    </row>
    <row r="2789" spans="7:8">
      <c r="G2789">
        <v>97233</v>
      </c>
      <c r="H2789" t="s">
        <v>12</v>
      </c>
    </row>
    <row r="2790" spans="7:8">
      <c r="G2790">
        <v>97241</v>
      </c>
      <c r="H2790" t="s">
        <v>15</v>
      </c>
    </row>
    <row r="2791" spans="7:8">
      <c r="G2791">
        <v>97268</v>
      </c>
      <c r="H2791" t="s">
        <v>472</v>
      </c>
    </row>
    <row r="2792" spans="7:8">
      <c r="G2792">
        <v>97276</v>
      </c>
      <c r="H2792" t="s">
        <v>472</v>
      </c>
    </row>
    <row r="2793" spans="7:8">
      <c r="G2793">
        <v>97349</v>
      </c>
      <c r="H2793" t="s">
        <v>45</v>
      </c>
    </row>
    <row r="2794" spans="7:8">
      <c r="G2794">
        <v>97357</v>
      </c>
      <c r="H2794" t="s">
        <v>942</v>
      </c>
    </row>
    <row r="2795" spans="7:8">
      <c r="G2795">
        <v>97373</v>
      </c>
      <c r="H2795" t="s">
        <v>424</v>
      </c>
    </row>
    <row r="2796" spans="7:8">
      <c r="G2796">
        <v>97390</v>
      </c>
      <c r="H2796" t="s">
        <v>35</v>
      </c>
    </row>
    <row r="2797" spans="7:8">
      <c r="G2797">
        <v>97411</v>
      </c>
      <c r="H2797" t="s">
        <v>35</v>
      </c>
    </row>
    <row r="2798" spans="7:8">
      <c r="G2798">
        <v>97438</v>
      </c>
      <c r="H2798" t="s">
        <v>472</v>
      </c>
    </row>
    <row r="2799" spans="7:8">
      <c r="G2799">
        <v>97446</v>
      </c>
      <c r="H2799" t="s">
        <v>942</v>
      </c>
    </row>
    <row r="2800" spans="7:8">
      <c r="G2800">
        <v>97454</v>
      </c>
      <c r="H2800" t="s">
        <v>424</v>
      </c>
    </row>
    <row r="2801" spans="7:8">
      <c r="G2801">
        <v>97462</v>
      </c>
      <c r="H2801" t="s">
        <v>424</v>
      </c>
    </row>
    <row r="2802" spans="7:8">
      <c r="G2802">
        <v>97470</v>
      </c>
      <c r="H2802" t="s">
        <v>424</v>
      </c>
    </row>
    <row r="2803" spans="7:8">
      <c r="G2803">
        <v>97489</v>
      </c>
      <c r="H2803" t="s">
        <v>424</v>
      </c>
    </row>
    <row r="2804" spans="7:8">
      <c r="G2804">
        <v>97497</v>
      </c>
      <c r="H2804" t="s">
        <v>424</v>
      </c>
    </row>
    <row r="2805" spans="7:8">
      <c r="G2805">
        <v>97500</v>
      </c>
      <c r="H2805" t="s">
        <v>107</v>
      </c>
    </row>
    <row r="2806" spans="7:8">
      <c r="G2806">
        <v>97560</v>
      </c>
      <c r="H2806" t="s">
        <v>424</v>
      </c>
    </row>
    <row r="2807" spans="7:8">
      <c r="G2807">
        <v>97578</v>
      </c>
      <c r="H2807" t="s">
        <v>15</v>
      </c>
    </row>
    <row r="2808" spans="7:8">
      <c r="G2808">
        <v>97616</v>
      </c>
      <c r="H2808" t="s">
        <v>107</v>
      </c>
    </row>
    <row r="2809" spans="7:8">
      <c r="G2809">
        <v>97632</v>
      </c>
      <c r="H2809" t="s">
        <v>45</v>
      </c>
    </row>
    <row r="2810" spans="7:8">
      <c r="G2810">
        <v>97659</v>
      </c>
      <c r="H2810" t="s">
        <v>107</v>
      </c>
    </row>
    <row r="2811" spans="7:8">
      <c r="G2811">
        <v>97667</v>
      </c>
      <c r="H2811" t="s">
        <v>45</v>
      </c>
    </row>
    <row r="2812" spans="7:8">
      <c r="G2812">
        <v>97691</v>
      </c>
      <c r="H2812" t="s">
        <v>424</v>
      </c>
    </row>
    <row r="2813" spans="7:8">
      <c r="G2813">
        <v>97705</v>
      </c>
      <c r="H2813" t="s">
        <v>424</v>
      </c>
    </row>
    <row r="2814" spans="7:8">
      <c r="G2814">
        <v>97721</v>
      </c>
      <c r="H2814" t="s">
        <v>45</v>
      </c>
    </row>
    <row r="2815" spans="7:8">
      <c r="G2815">
        <v>97730</v>
      </c>
      <c r="H2815" t="s">
        <v>45</v>
      </c>
    </row>
    <row r="2816" spans="7:8">
      <c r="G2816">
        <v>97748</v>
      </c>
      <c r="H2816" t="s">
        <v>45</v>
      </c>
    </row>
    <row r="2817" spans="7:8">
      <c r="G2817">
        <v>97764</v>
      </c>
      <c r="H2817" t="s">
        <v>45</v>
      </c>
    </row>
    <row r="2818" spans="7:8">
      <c r="G2818">
        <v>97772</v>
      </c>
      <c r="H2818" t="s">
        <v>18</v>
      </c>
    </row>
    <row r="2819" spans="7:8">
      <c r="G2819">
        <v>97799</v>
      </c>
      <c r="H2819" t="s">
        <v>107</v>
      </c>
    </row>
    <row r="2820" spans="7:8">
      <c r="G2820">
        <v>97802</v>
      </c>
      <c r="H2820" t="s">
        <v>942</v>
      </c>
    </row>
    <row r="2821" spans="7:8">
      <c r="G2821">
        <v>97810</v>
      </c>
      <c r="H2821" t="s">
        <v>942</v>
      </c>
    </row>
    <row r="2822" spans="7:8">
      <c r="G2822">
        <v>97829</v>
      </c>
      <c r="H2822" t="s">
        <v>944</v>
      </c>
    </row>
    <row r="2823" spans="7:8">
      <c r="G2823">
        <v>97900</v>
      </c>
      <c r="H2823" t="s">
        <v>45</v>
      </c>
    </row>
    <row r="2824" spans="7:8">
      <c r="G2824">
        <v>97942</v>
      </c>
      <c r="H2824" t="s">
        <v>950</v>
      </c>
    </row>
    <row r="2825" spans="7:8">
      <c r="G2825">
        <v>97950</v>
      </c>
      <c r="H2825" t="s">
        <v>958</v>
      </c>
    </row>
    <row r="2826" spans="7:8">
      <c r="G2826">
        <v>97985</v>
      </c>
      <c r="H2826" t="s">
        <v>140</v>
      </c>
    </row>
    <row r="2827" spans="7:8">
      <c r="G2827">
        <v>97993</v>
      </c>
      <c r="H2827" t="s">
        <v>20</v>
      </c>
    </row>
    <row r="2828" spans="7:8">
      <c r="G2828">
        <v>98051</v>
      </c>
      <c r="H2828" t="s">
        <v>785</v>
      </c>
    </row>
    <row r="2829" spans="7:8">
      <c r="G2829">
        <v>98060</v>
      </c>
      <c r="H2829" t="s">
        <v>45</v>
      </c>
    </row>
    <row r="2830" spans="7:8">
      <c r="G2830">
        <v>98078</v>
      </c>
      <c r="H2830" t="s">
        <v>104</v>
      </c>
    </row>
    <row r="2831" spans="7:8">
      <c r="G2831">
        <v>98094</v>
      </c>
      <c r="H2831" t="s">
        <v>45</v>
      </c>
    </row>
    <row r="2832" spans="7:8">
      <c r="G2832">
        <v>98140</v>
      </c>
      <c r="H2832" t="s">
        <v>296</v>
      </c>
    </row>
    <row r="2833" spans="7:8">
      <c r="G2833">
        <v>98159</v>
      </c>
      <c r="H2833" t="s">
        <v>45</v>
      </c>
    </row>
    <row r="2834" spans="7:8">
      <c r="G2834">
        <v>98205</v>
      </c>
      <c r="H2834" t="s">
        <v>18</v>
      </c>
    </row>
    <row r="2835" spans="7:8">
      <c r="G2835">
        <v>98213</v>
      </c>
      <c r="H2835" t="s">
        <v>45</v>
      </c>
    </row>
    <row r="2836" spans="7:8">
      <c r="G2836">
        <v>98221</v>
      </c>
      <c r="H2836" t="s">
        <v>45</v>
      </c>
    </row>
    <row r="2837" spans="7:8">
      <c r="G2837">
        <v>98230</v>
      </c>
      <c r="H2837" t="s">
        <v>45</v>
      </c>
    </row>
    <row r="2838" spans="7:8">
      <c r="G2838">
        <v>98248</v>
      </c>
      <c r="H2838" t="s">
        <v>45</v>
      </c>
    </row>
    <row r="2839" spans="7:8">
      <c r="G2839">
        <v>98299</v>
      </c>
      <c r="H2839" t="s">
        <v>35</v>
      </c>
    </row>
    <row r="2840" spans="7:8">
      <c r="G2840">
        <v>98329</v>
      </c>
      <c r="H2840" t="s">
        <v>942</v>
      </c>
    </row>
    <row r="2841" spans="7:8">
      <c r="G2841">
        <v>98337</v>
      </c>
      <c r="H2841" t="s">
        <v>944</v>
      </c>
    </row>
    <row r="2842" spans="7:8">
      <c r="G2842">
        <v>98345</v>
      </c>
      <c r="H2842" t="s">
        <v>944</v>
      </c>
    </row>
    <row r="2843" spans="7:8">
      <c r="G2843">
        <v>98353</v>
      </c>
      <c r="H2843" t="s">
        <v>942</v>
      </c>
    </row>
    <row r="2844" spans="7:8">
      <c r="G2844">
        <v>98361</v>
      </c>
      <c r="H2844" t="s">
        <v>45</v>
      </c>
    </row>
    <row r="2845" spans="7:8">
      <c r="G2845">
        <v>98370</v>
      </c>
      <c r="H2845" t="s">
        <v>104</v>
      </c>
    </row>
    <row r="2846" spans="7:8">
      <c r="G2846">
        <v>98388</v>
      </c>
      <c r="H2846" t="s">
        <v>12</v>
      </c>
    </row>
    <row r="2847" spans="7:8">
      <c r="G2847">
        <v>98396</v>
      </c>
      <c r="H2847" t="s">
        <v>104</v>
      </c>
    </row>
    <row r="2848" spans="7:8">
      <c r="G2848">
        <v>98418</v>
      </c>
      <c r="H2848" t="s">
        <v>45</v>
      </c>
    </row>
    <row r="2849" spans="7:8">
      <c r="G2849">
        <v>98426</v>
      </c>
      <c r="H2849" t="s">
        <v>104</v>
      </c>
    </row>
    <row r="2850" spans="7:8">
      <c r="G2850">
        <v>98434</v>
      </c>
      <c r="H2850" t="s">
        <v>45</v>
      </c>
    </row>
    <row r="2851" spans="7:8">
      <c r="G2851">
        <v>98450</v>
      </c>
      <c r="H2851" t="s">
        <v>45</v>
      </c>
    </row>
    <row r="2852" spans="7:8">
      <c r="G2852">
        <v>98469</v>
      </c>
      <c r="H2852" t="s">
        <v>107</v>
      </c>
    </row>
    <row r="2853" spans="7:8">
      <c r="G2853">
        <v>98477</v>
      </c>
      <c r="H2853" t="s">
        <v>98</v>
      </c>
    </row>
    <row r="2854" spans="7:8">
      <c r="G2854">
        <v>98507</v>
      </c>
      <c r="H2854" t="s">
        <v>45</v>
      </c>
    </row>
    <row r="2855" spans="7:8">
      <c r="G2855">
        <v>98531</v>
      </c>
      <c r="H2855" t="s">
        <v>946</v>
      </c>
    </row>
    <row r="2856" spans="7:8">
      <c r="G2856">
        <v>98566</v>
      </c>
      <c r="H2856" t="s">
        <v>785</v>
      </c>
    </row>
    <row r="2857" spans="7:8">
      <c r="G2857">
        <v>98639</v>
      </c>
      <c r="H2857" t="s">
        <v>944</v>
      </c>
    </row>
    <row r="2858" spans="7:8">
      <c r="G2858">
        <v>98655</v>
      </c>
      <c r="H2858" t="s">
        <v>104</v>
      </c>
    </row>
    <row r="2859" spans="7:8">
      <c r="G2859">
        <v>98663</v>
      </c>
      <c r="H2859" t="s">
        <v>15</v>
      </c>
    </row>
    <row r="2860" spans="7:8">
      <c r="G2860">
        <v>98671</v>
      </c>
      <c r="H2860" t="s">
        <v>942</v>
      </c>
    </row>
    <row r="2861" spans="7:8">
      <c r="G2861">
        <v>98680</v>
      </c>
      <c r="H2861" t="s">
        <v>12</v>
      </c>
    </row>
    <row r="2862" spans="7:8">
      <c r="G2862">
        <v>98698</v>
      </c>
      <c r="H2862" t="s">
        <v>15</v>
      </c>
    </row>
    <row r="2863" spans="7:8">
      <c r="G2863">
        <v>98701</v>
      </c>
      <c r="H2863" t="s">
        <v>525</v>
      </c>
    </row>
    <row r="2864" spans="7:8">
      <c r="G2864">
        <v>98736</v>
      </c>
      <c r="H2864" t="s">
        <v>107</v>
      </c>
    </row>
    <row r="2865" spans="7:8">
      <c r="G2865">
        <v>98752</v>
      </c>
      <c r="H2865" t="s">
        <v>689</v>
      </c>
    </row>
    <row r="2866" spans="7:8">
      <c r="G2866">
        <v>98760</v>
      </c>
      <c r="H2866" t="s">
        <v>949</v>
      </c>
    </row>
    <row r="2867" spans="7:8">
      <c r="G2867">
        <v>98795</v>
      </c>
      <c r="H2867" t="s">
        <v>104</v>
      </c>
    </row>
    <row r="2868" spans="7:8">
      <c r="G2868">
        <v>98809</v>
      </c>
      <c r="H2868" t="s">
        <v>107</v>
      </c>
    </row>
    <row r="2869" spans="7:8">
      <c r="G2869">
        <v>98868</v>
      </c>
      <c r="H2869" t="s">
        <v>90</v>
      </c>
    </row>
    <row r="2870" spans="7:8">
      <c r="G2870">
        <v>98876</v>
      </c>
      <c r="H2870" t="s">
        <v>45</v>
      </c>
    </row>
    <row r="2871" spans="7:8">
      <c r="G2871">
        <v>98914</v>
      </c>
      <c r="H2871" t="s">
        <v>954</v>
      </c>
    </row>
    <row r="2872" spans="7:8">
      <c r="G2872">
        <v>98922</v>
      </c>
      <c r="H2872" t="s">
        <v>45</v>
      </c>
    </row>
    <row r="2873" spans="7:8">
      <c r="G2873">
        <v>98965</v>
      </c>
      <c r="H2873" t="s">
        <v>12</v>
      </c>
    </row>
    <row r="2874" spans="7:8">
      <c r="G2874">
        <v>98990</v>
      </c>
      <c r="H2874" t="s">
        <v>944</v>
      </c>
    </row>
    <row r="2875" spans="7:8">
      <c r="G2875">
        <v>99007</v>
      </c>
      <c r="H2875" t="s">
        <v>9</v>
      </c>
    </row>
    <row r="2876" spans="7:8">
      <c r="G2876">
        <v>99058</v>
      </c>
      <c r="H2876" t="s">
        <v>942</v>
      </c>
    </row>
    <row r="2877" spans="7:8">
      <c r="G2877">
        <v>99074</v>
      </c>
      <c r="H2877" t="s">
        <v>942</v>
      </c>
    </row>
    <row r="2878" spans="7:8">
      <c r="G2878">
        <v>99082</v>
      </c>
      <c r="H2878" t="s">
        <v>942</v>
      </c>
    </row>
    <row r="2879" spans="7:8">
      <c r="G2879">
        <v>99104</v>
      </c>
      <c r="H2879" t="s">
        <v>98</v>
      </c>
    </row>
    <row r="2880" spans="7:8">
      <c r="G2880">
        <v>99120</v>
      </c>
      <c r="H2880" t="s">
        <v>942</v>
      </c>
    </row>
    <row r="2881" spans="7:8">
      <c r="G2881">
        <v>99139</v>
      </c>
      <c r="H2881" t="s">
        <v>12</v>
      </c>
    </row>
    <row r="2882" spans="7:8">
      <c r="G2882">
        <v>99155</v>
      </c>
      <c r="H2882" t="s">
        <v>107</v>
      </c>
    </row>
    <row r="2883" spans="7:8">
      <c r="G2883">
        <v>99163</v>
      </c>
      <c r="H2883" t="s">
        <v>459</v>
      </c>
    </row>
    <row r="2884" spans="7:8">
      <c r="G2884">
        <v>99171</v>
      </c>
      <c r="H2884" t="s">
        <v>107</v>
      </c>
    </row>
    <row r="2885" spans="7:8">
      <c r="G2885">
        <v>99198</v>
      </c>
      <c r="H2885" t="s">
        <v>104</v>
      </c>
    </row>
    <row r="2886" spans="7:8">
      <c r="G2886">
        <v>99210</v>
      </c>
      <c r="H2886" t="s">
        <v>680</v>
      </c>
    </row>
    <row r="2887" spans="7:8">
      <c r="G2887">
        <v>99228</v>
      </c>
      <c r="H2887" t="s">
        <v>959</v>
      </c>
    </row>
    <row r="2888" spans="7:8">
      <c r="G2888">
        <v>99236</v>
      </c>
      <c r="H2888" t="s">
        <v>45</v>
      </c>
    </row>
    <row r="2889" spans="7:8">
      <c r="G2889">
        <v>99252</v>
      </c>
      <c r="H2889" t="s">
        <v>104</v>
      </c>
    </row>
    <row r="2890" spans="7:8">
      <c r="G2890">
        <v>99279</v>
      </c>
      <c r="H2890" t="s">
        <v>950</v>
      </c>
    </row>
    <row r="2891" spans="7:8">
      <c r="G2891">
        <v>99287</v>
      </c>
      <c r="H2891" t="s">
        <v>680</v>
      </c>
    </row>
    <row r="2892" spans="7:8">
      <c r="G2892">
        <v>99295</v>
      </c>
      <c r="H2892" t="s">
        <v>9</v>
      </c>
    </row>
    <row r="2893" spans="7:8">
      <c r="G2893">
        <v>99309</v>
      </c>
      <c r="H2893" t="s">
        <v>9</v>
      </c>
    </row>
    <row r="2894" spans="7:8">
      <c r="G2894">
        <v>99317</v>
      </c>
      <c r="H2894" t="s">
        <v>525</v>
      </c>
    </row>
    <row r="2895" spans="7:8">
      <c r="G2895">
        <v>99368</v>
      </c>
      <c r="H2895" t="s">
        <v>472</v>
      </c>
    </row>
    <row r="2896" spans="7:8">
      <c r="G2896">
        <v>99376</v>
      </c>
      <c r="H2896" t="s">
        <v>9</v>
      </c>
    </row>
    <row r="2897" spans="7:8">
      <c r="G2897">
        <v>99384</v>
      </c>
      <c r="H2897" t="s">
        <v>18</v>
      </c>
    </row>
    <row r="2898" spans="7:8">
      <c r="G2898">
        <v>99392</v>
      </c>
      <c r="H2898" t="s">
        <v>472</v>
      </c>
    </row>
    <row r="2899" spans="7:8">
      <c r="G2899">
        <v>99414</v>
      </c>
      <c r="H2899" t="s">
        <v>944</v>
      </c>
    </row>
    <row r="2900" spans="7:8">
      <c r="G2900">
        <v>99422</v>
      </c>
      <c r="H2900" t="s">
        <v>18</v>
      </c>
    </row>
    <row r="2901" spans="7:8">
      <c r="G2901">
        <v>99430</v>
      </c>
      <c r="H2901" t="s">
        <v>18</v>
      </c>
    </row>
    <row r="2902" spans="7:8">
      <c r="G2902">
        <v>99449</v>
      </c>
      <c r="H2902" t="s">
        <v>18</v>
      </c>
    </row>
    <row r="2903" spans="7:8">
      <c r="G2903">
        <v>99457</v>
      </c>
      <c r="H2903" t="s">
        <v>18</v>
      </c>
    </row>
    <row r="2904" spans="7:8">
      <c r="G2904">
        <v>99465</v>
      </c>
      <c r="H2904" t="s">
        <v>18</v>
      </c>
    </row>
    <row r="2905" spans="7:8">
      <c r="G2905">
        <v>99481</v>
      </c>
      <c r="H2905" t="s">
        <v>18</v>
      </c>
    </row>
    <row r="2906" spans="7:8">
      <c r="G2906">
        <v>99490</v>
      </c>
      <c r="H2906" t="s">
        <v>18</v>
      </c>
    </row>
    <row r="2907" spans="7:8">
      <c r="G2907">
        <v>99546</v>
      </c>
      <c r="H2907" t="s">
        <v>18</v>
      </c>
    </row>
    <row r="2908" spans="7:8">
      <c r="G2908">
        <v>99554</v>
      </c>
      <c r="H2908" t="s">
        <v>18</v>
      </c>
    </row>
    <row r="2909" spans="7:8">
      <c r="G2909">
        <v>99562</v>
      </c>
      <c r="H2909" t="s">
        <v>104</v>
      </c>
    </row>
    <row r="2910" spans="7:8">
      <c r="G2910">
        <v>99619</v>
      </c>
      <c r="H2910" t="s">
        <v>18</v>
      </c>
    </row>
    <row r="2911" spans="7:8">
      <c r="G2911">
        <v>99635</v>
      </c>
      <c r="H2911" t="s">
        <v>18</v>
      </c>
    </row>
    <row r="2912" spans="7:8">
      <c r="G2912">
        <v>99643</v>
      </c>
      <c r="H2912" t="s">
        <v>18</v>
      </c>
    </row>
    <row r="2913" spans="7:8">
      <c r="G2913">
        <v>99651</v>
      </c>
      <c r="H2913" t="s">
        <v>18</v>
      </c>
    </row>
    <row r="2914" spans="7:8">
      <c r="G2914">
        <v>99660</v>
      </c>
      <c r="H2914" t="s">
        <v>18</v>
      </c>
    </row>
    <row r="2915" spans="7:8">
      <c r="G2915">
        <v>99678</v>
      </c>
      <c r="H2915" t="s">
        <v>9</v>
      </c>
    </row>
    <row r="2916" spans="7:8">
      <c r="G2916">
        <v>99686</v>
      </c>
      <c r="H2916" t="s">
        <v>18</v>
      </c>
    </row>
    <row r="2917" spans="7:8">
      <c r="G2917">
        <v>99694</v>
      </c>
      <c r="H2917" t="s">
        <v>944</v>
      </c>
    </row>
    <row r="2918" spans="7:8">
      <c r="G2918">
        <v>99716</v>
      </c>
      <c r="H2918" t="s">
        <v>942</v>
      </c>
    </row>
    <row r="2919" spans="7:8">
      <c r="G2919">
        <v>99724</v>
      </c>
      <c r="H2919" t="s">
        <v>942</v>
      </c>
    </row>
    <row r="2920" spans="7:8">
      <c r="G2920">
        <v>99732</v>
      </c>
      <c r="H2920" t="s">
        <v>18</v>
      </c>
    </row>
    <row r="2921" spans="7:8">
      <c r="G2921">
        <v>99740</v>
      </c>
      <c r="H2921" t="s">
        <v>960</v>
      </c>
    </row>
    <row r="2922" spans="7:8">
      <c r="G2922">
        <v>99775</v>
      </c>
      <c r="H2922" t="s">
        <v>942</v>
      </c>
    </row>
    <row r="2923" spans="7:8">
      <c r="G2923">
        <v>99783</v>
      </c>
      <c r="H2923" t="s">
        <v>942</v>
      </c>
    </row>
    <row r="2924" spans="7:8">
      <c r="G2924">
        <v>99813</v>
      </c>
      <c r="H2924" t="s">
        <v>942</v>
      </c>
    </row>
    <row r="2925" spans="7:8">
      <c r="G2925">
        <v>99821</v>
      </c>
      <c r="H2925" t="s">
        <v>944</v>
      </c>
    </row>
    <row r="2926" spans="7:8">
      <c r="G2926">
        <v>99848</v>
      </c>
      <c r="H2926" t="s">
        <v>785</v>
      </c>
    </row>
    <row r="2927" spans="7:8">
      <c r="G2927">
        <v>99856</v>
      </c>
      <c r="H2927" t="s">
        <v>785</v>
      </c>
    </row>
    <row r="2928" spans="7:8">
      <c r="G2928">
        <v>99996</v>
      </c>
      <c r="H2928" t="s">
        <v>64</v>
      </c>
    </row>
    <row r="2929" spans="7:8">
      <c r="G2929">
        <v>100005</v>
      </c>
      <c r="H2929" t="s">
        <v>64</v>
      </c>
    </row>
    <row r="2930" spans="7:8">
      <c r="G2930">
        <v>100013</v>
      </c>
      <c r="H2930" t="s">
        <v>64</v>
      </c>
    </row>
    <row r="2931" spans="7:8">
      <c r="G2931">
        <v>100021</v>
      </c>
      <c r="H2931" t="s">
        <v>64</v>
      </c>
    </row>
    <row r="2932" spans="7:8">
      <c r="G2932">
        <v>100048</v>
      </c>
      <c r="H2932" t="s">
        <v>64</v>
      </c>
    </row>
    <row r="2933" spans="7:8">
      <c r="G2933">
        <v>100064</v>
      </c>
      <c r="H2933" t="s">
        <v>961</v>
      </c>
    </row>
    <row r="2934" spans="7:8">
      <c r="G2934">
        <v>100080</v>
      </c>
      <c r="H2934" t="s">
        <v>64</v>
      </c>
    </row>
    <row r="2935" spans="7:8">
      <c r="G2935">
        <v>100099</v>
      </c>
      <c r="H2935" t="s">
        <v>64</v>
      </c>
    </row>
    <row r="2936" spans="7:8">
      <c r="G2936">
        <v>100102</v>
      </c>
      <c r="H2936" t="s">
        <v>64</v>
      </c>
    </row>
    <row r="2937" spans="7:8">
      <c r="G2937">
        <v>100226</v>
      </c>
      <c r="H2937" t="s">
        <v>98</v>
      </c>
    </row>
    <row r="2938" spans="7:8">
      <c r="G2938">
        <v>100242</v>
      </c>
      <c r="H2938" t="s">
        <v>98</v>
      </c>
    </row>
    <row r="2939" spans="7:8">
      <c r="G2939">
        <v>100315</v>
      </c>
      <c r="H2939" t="s">
        <v>107</v>
      </c>
    </row>
    <row r="2940" spans="7:8">
      <c r="G2940">
        <v>100331</v>
      </c>
      <c r="H2940" t="s">
        <v>107</v>
      </c>
    </row>
    <row r="2941" spans="7:8">
      <c r="G2941">
        <v>100340</v>
      </c>
      <c r="H2941" t="s">
        <v>107</v>
      </c>
    </row>
    <row r="2942" spans="7:8">
      <c r="G2942">
        <v>100374</v>
      </c>
      <c r="H2942" t="s">
        <v>98</v>
      </c>
    </row>
    <row r="2943" spans="7:8">
      <c r="G2943">
        <v>100382</v>
      </c>
      <c r="H2943" t="s">
        <v>942</v>
      </c>
    </row>
    <row r="2944" spans="7:8">
      <c r="G2944">
        <v>100390</v>
      </c>
      <c r="H2944" t="s">
        <v>107</v>
      </c>
    </row>
    <row r="2945" spans="7:8">
      <c r="G2945">
        <v>100439</v>
      </c>
      <c r="H2945" t="s">
        <v>104</v>
      </c>
    </row>
    <row r="2946" spans="7:8">
      <c r="G2946">
        <v>100455</v>
      </c>
      <c r="H2946" t="s">
        <v>942</v>
      </c>
    </row>
    <row r="2947" spans="7:8">
      <c r="G2947">
        <v>100463</v>
      </c>
      <c r="H2947" t="s">
        <v>98</v>
      </c>
    </row>
    <row r="2948" spans="7:8">
      <c r="G2948">
        <v>100480</v>
      </c>
      <c r="H2948" t="s">
        <v>64</v>
      </c>
    </row>
    <row r="2949" spans="7:8">
      <c r="G2949">
        <v>100498</v>
      </c>
      <c r="H2949" t="s">
        <v>64</v>
      </c>
    </row>
    <row r="2950" spans="7:8">
      <c r="G2950">
        <v>100501</v>
      </c>
      <c r="H2950" t="s">
        <v>64</v>
      </c>
    </row>
    <row r="2951" spans="7:8">
      <c r="G2951">
        <v>100510</v>
      </c>
      <c r="H2951" t="s">
        <v>64</v>
      </c>
    </row>
    <row r="2952" spans="7:8">
      <c r="G2952">
        <v>100528</v>
      </c>
      <c r="H2952" t="s">
        <v>98</v>
      </c>
    </row>
    <row r="2953" spans="7:8">
      <c r="G2953">
        <v>100650</v>
      </c>
      <c r="H2953" t="s">
        <v>35</v>
      </c>
    </row>
    <row r="2954" spans="7:8">
      <c r="G2954">
        <v>100684</v>
      </c>
      <c r="H2954" t="s">
        <v>98</v>
      </c>
    </row>
    <row r="2955" spans="7:8">
      <c r="G2955">
        <v>100692</v>
      </c>
      <c r="H2955" t="s">
        <v>785</v>
      </c>
    </row>
    <row r="2956" spans="7:8">
      <c r="G2956">
        <v>100722</v>
      </c>
      <c r="H2956" t="s">
        <v>689</v>
      </c>
    </row>
    <row r="2957" spans="7:8">
      <c r="G2957">
        <v>100749</v>
      </c>
      <c r="H2957" t="s">
        <v>107</v>
      </c>
    </row>
    <row r="2958" spans="7:8">
      <c r="G2958">
        <v>100765</v>
      </c>
      <c r="H2958" t="s">
        <v>98</v>
      </c>
    </row>
    <row r="2959" spans="7:8">
      <c r="G2959">
        <v>100838</v>
      </c>
      <c r="H2959" t="s">
        <v>961</v>
      </c>
    </row>
    <row r="2960" spans="7:8">
      <c r="G2960">
        <v>100854</v>
      </c>
      <c r="H2960" t="s">
        <v>45</v>
      </c>
    </row>
    <row r="2961" spans="7:8">
      <c r="G2961">
        <v>100862</v>
      </c>
      <c r="H2961" t="s">
        <v>45</v>
      </c>
    </row>
    <row r="2962" spans="7:8">
      <c r="G2962">
        <v>100870</v>
      </c>
      <c r="H2962" t="s">
        <v>98</v>
      </c>
    </row>
    <row r="2963" spans="7:8">
      <c r="G2963">
        <v>100889</v>
      </c>
      <c r="H2963" t="s">
        <v>104</v>
      </c>
    </row>
    <row r="2964" spans="7:8">
      <c r="G2964">
        <v>100960</v>
      </c>
      <c r="H2964" t="s">
        <v>104</v>
      </c>
    </row>
    <row r="2965" spans="7:8">
      <c r="G2965">
        <v>100978</v>
      </c>
      <c r="H2965" t="s">
        <v>45</v>
      </c>
    </row>
    <row r="2966" spans="7:8">
      <c r="G2966">
        <v>100994</v>
      </c>
      <c r="H2966" t="s">
        <v>107</v>
      </c>
    </row>
    <row r="2967" spans="7:8">
      <c r="G2967">
        <v>101001</v>
      </c>
      <c r="H2967" t="s">
        <v>98</v>
      </c>
    </row>
    <row r="2968" spans="7:8">
      <c r="G2968">
        <v>101010</v>
      </c>
      <c r="H2968" t="s">
        <v>957</v>
      </c>
    </row>
    <row r="2969" spans="7:8">
      <c r="G2969">
        <v>101028</v>
      </c>
      <c r="H2969" t="s">
        <v>71</v>
      </c>
    </row>
    <row r="2970" spans="7:8">
      <c r="G2970">
        <v>101036</v>
      </c>
      <c r="H2970" t="s">
        <v>45</v>
      </c>
    </row>
    <row r="2971" spans="7:8">
      <c r="G2971">
        <v>101052</v>
      </c>
      <c r="H2971" t="s">
        <v>107</v>
      </c>
    </row>
    <row r="2972" spans="7:8">
      <c r="G2972">
        <v>101060</v>
      </c>
      <c r="H2972" t="s">
        <v>107</v>
      </c>
    </row>
    <row r="2973" spans="7:8">
      <c r="G2973">
        <v>101087</v>
      </c>
      <c r="H2973" t="s">
        <v>98</v>
      </c>
    </row>
    <row r="2974" spans="7:8">
      <c r="G2974">
        <v>101095</v>
      </c>
      <c r="H2974" t="s">
        <v>98</v>
      </c>
    </row>
    <row r="2975" spans="7:8">
      <c r="G2975">
        <v>101109</v>
      </c>
      <c r="H2975" t="s">
        <v>45</v>
      </c>
    </row>
    <row r="2976" spans="7:8">
      <c r="G2976">
        <v>101117</v>
      </c>
      <c r="H2976" t="s">
        <v>15</v>
      </c>
    </row>
    <row r="2977" spans="7:8">
      <c r="G2977">
        <v>101141</v>
      </c>
      <c r="H2977" t="s">
        <v>107</v>
      </c>
    </row>
    <row r="2978" spans="7:8">
      <c r="G2978">
        <v>101168</v>
      </c>
      <c r="H2978" t="s">
        <v>107</v>
      </c>
    </row>
    <row r="2979" spans="7:8">
      <c r="G2979">
        <v>101192</v>
      </c>
      <c r="H2979" t="s">
        <v>107</v>
      </c>
    </row>
    <row r="2980" spans="7:8">
      <c r="G2980">
        <v>101230</v>
      </c>
      <c r="H2980" t="s">
        <v>944</v>
      </c>
    </row>
    <row r="2981" spans="7:8">
      <c r="G2981">
        <v>101257</v>
      </c>
      <c r="H2981" t="s">
        <v>107</v>
      </c>
    </row>
    <row r="2982" spans="7:8">
      <c r="G2982">
        <v>101273</v>
      </c>
      <c r="H2982" t="s">
        <v>107</v>
      </c>
    </row>
    <row r="2983" spans="7:8">
      <c r="G2983">
        <v>101281</v>
      </c>
      <c r="H2983" t="s">
        <v>942</v>
      </c>
    </row>
    <row r="2984" spans="7:8">
      <c r="G2984">
        <v>101290</v>
      </c>
      <c r="H2984" t="s">
        <v>107</v>
      </c>
    </row>
    <row r="2985" spans="7:8">
      <c r="G2985">
        <v>101303</v>
      </c>
      <c r="H2985" t="s">
        <v>107</v>
      </c>
    </row>
    <row r="2986" spans="7:8">
      <c r="G2986">
        <v>101320</v>
      </c>
      <c r="H2986" t="s">
        <v>450</v>
      </c>
    </row>
    <row r="2987" spans="7:8">
      <c r="G2987">
        <v>101338</v>
      </c>
      <c r="H2987" t="s">
        <v>107</v>
      </c>
    </row>
    <row r="2988" spans="7:8">
      <c r="G2988">
        <v>101346</v>
      </c>
      <c r="H2988" t="s">
        <v>107</v>
      </c>
    </row>
    <row r="2989" spans="7:8">
      <c r="G2989">
        <v>101354</v>
      </c>
      <c r="H2989" t="s">
        <v>98</v>
      </c>
    </row>
    <row r="2990" spans="7:8">
      <c r="G2990">
        <v>101389</v>
      </c>
      <c r="H2990" t="s">
        <v>942</v>
      </c>
    </row>
    <row r="2991" spans="7:8">
      <c r="G2991">
        <v>101397</v>
      </c>
      <c r="H2991" t="s">
        <v>942</v>
      </c>
    </row>
    <row r="2992" spans="7:8">
      <c r="G2992">
        <v>101400</v>
      </c>
      <c r="H2992" t="s">
        <v>942</v>
      </c>
    </row>
    <row r="2993" spans="7:8">
      <c r="G2993">
        <v>101494</v>
      </c>
      <c r="H2993" t="s">
        <v>942</v>
      </c>
    </row>
    <row r="2994" spans="7:8">
      <c r="G2994">
        <v>101508</v>
      </c>
      <c r="H2994" t="s">
        <v>64</v>
      </c>
    </row>
    <row r="2995" spans="7:8">
      <c r="G2995">
        <v>101516</v>
      </c>
      <c r="H2995" t="s">
        <v>64</v>
      </c>
    </row>
    <row r="2996" spans="7:8">
      <c r="G2996">
        <v>101524</v>
      </c>
      <c r="H2996" t="s">
        <v>64</v>
      </c>
    </row>
    <row r="2997" spans="7:8">
      <c r="G2997">
        <v>101540</v>
      </c>
      <c r="H2997" t="s">
        <v>45</v>
      </c>
    </row>
    <row r="2998" spans="7:8">
      <c r="G2998">
        <v>101559</v>
      </c>
      <c r="H2998" t="s">
        <v>15</v>
      </c>
    </row>
    <row r="2999" spans="7:8">
      <c r="G2999">
        <v>101567</v>
      </c>
      <c r="H2999" t="s">
        <v>45</v>
      </c>
    </row>
    <row r="3000" spans="7:8">
      <c r="G3000">
        <v>101575</v>
      </c>
      <c r="H3000" t="s">
        <v>45</v>
      </c>
    </row>
    <row r="3001" spans="7:8">
      <c r="G3001">
        <v>101613</v>
      </c>
      <c r="H3001" t="s">
        <v>107</v>
      </c>
    </row>
    <row r="3002" spans="7:8">
      <c r="G3002">
        <v>101621</v>
      </c>
      <c r="H3002" t="s">
        <v>107</v>
      </c>
    </row>
    <row r="3003" spans="7:8">
      <c r="G3003">
        <v>101656</v>
      </c>
      <c r="H3003" t="s">
        <v>957</v>
      </c>
    </row>
    <row r="3004" spans="7:8">
      <c r="G3004">
        <v>101710</v>
      </c>
      <c r="H3004" t="s">
        <v>45</v>
      </c>
    </row>
    <row r="3005" spans="7:8">
      <c r="G3005">
        <v>101729</v>
      </c>
      <c r="H3005" t="s">
        <v>942</v>
      </c>
    </row>
    <row r="3006" spans="7:8">
      <c r="G3006">
        <v>101737</v>
      </c>
      <c r="H3006" t="s">
        <v>944</v>
      </c>
    </row>
    <row r="3007" spans="7:8">
      <c r="G3007">
        <v>101745</v>
      </c>
      <c r="H3007" t="s">
        <v>944</v>
      </c>
    </row>
    <row r="3008" spans="7:8">
      <c r="G3008">
        <v>101753</v>
      </c>
      <c r="H3008" t="s">
        <v>45</v>
      </c>
    </row>
    <row r="3009" spans="7:8">
      <c r="G3009">
        <v>101761</v>
      </c>
      <c r="H3009" t="s">
        <v>98</v>
      </c>
    </row>
    <row r="3010" spans="7:8">
      <c r="G3010">
        <v>101770</v>
      </c>
      <c r="H3010" t="s">
        <v>492</v>
      </c>
    </row>
    <row r="3011" spans="7:8">
      <c r="G3011">
        <v>101826</v>
      </c>
      <c r="H3011" t="s">
        <v>942</v>
      </c>
    </row>
    <row r="3012" spans="7:8">
      <c r="G3012">
        <v>101885</v>
      </c>
      <c r="H3012" t="s">
        <v>944</v>
      </c>
    </row>
    <row r="3013" spans="7:8">
      <c r="G3013">
        <v>101907</v>
      </c>
      <c r="H3013" t="s">
        <v>15</v>
      </c>
    </row>
    <row r="3014" spans="7:8">
      <c r="G3014">
        <v>101915</v>
      </c>
      <c r="H3014" t="s">
        <v>15</v>
      </c>
    </row>
    <row r="3015" spans="7:8">
      <c r="G3015">
        <v>101923</v>
      </c>
      <c r="H3015" t="s">
        <v>15</v>
      </c>
    </row>
    <row r="3016" spans="7:8">
      <c r="G3016">
        <v>101958</v>
      </c>
      <c r="H3016" t="s">
        <v>15</v>
      </c>
    </row>
    <row r="3017" spans="7:8">
      <c r="G3017">
        <v>101966</v>
      </c>
      <c r="H3017" t="s">
        <v>785</v>
      </c>
    </row>
    <row r="3018" spans="7:8">
      <c r="G3018">
        <v>101974</v>
      </c>
      <c r="H3018" t="s">
        <v>107</v>
      </c>
    </row>
    <row r="3019" spans="7:8">
      <c r="G3019">
        <v>101982</v>
      </c>
      <c r="H3019" t="s">
        <v>104</v>
      </c>
    </row>
    <row r="3020" spans="7:8">
      <c r="G3020">
        <v>102008</v>
      </c>
      <c r="H3020" t="s">
        <v>107</v>
      </c>
    </row>
    <row r="3021" spans="7:8">
      <c r="G3021">
        <v>102016</v>
      </c>
      <c r="H3021" t="s">
        <v>26</v>
      </c>
    </row>
    <row r="3022" spans="7:8">
      <c r="G3022">
        <v>102040</v>
      </c>
      <c r="H3022" t="s">
        <v>942</v>
      </c>
    </row>
    <row r="3023" spans="7:8">
      <c r="G3023">
        <v>102059</v>
      </c>
      <c r="H3023" t="s">
        <v>104</v>
      </c>
    </row>
    <row r="3024" spans="7:8">
      <c r="G3024">
        <v>102067</v>
      </c>
      <c r="H3024" t="s">
        <v>104</v>
      </c>
    </row>
    <row r="3025" spans="7:8">
      <c r="G3025">
        <v>102083</v>
      </c>
      <c r="H3025" t="s">
        <v>472</v>
      </c>
    </row>
    <row r="3026" spans="7:8">
      <c r="G3026">
        <v>102091</v>
      </c>
      <c r="H3026" t="s">
        <v>79</v>
      </c>
    </row>
    <row r="3027" spans="7:8">
      <c r="G3027">
        <v>102105</v>
      </c>
      <c r="H3027" t="s">
        <v>35</v>
      </c>
    </row>
    <row r="3028" spans="7:8">
      <c r="G3028">
        <v>102121</v>
      </c>
      <c r="H3028" t="s">
        <v>424</v>
      </c>
    </row>
    <row r="3029" spans="7:8">
      <c r="G3029">
        <v>102148</v>
      </c>
      <c r="H3029" t="s">
        <v>107</v>
      </c>
    </row>
    <row r="3030" spans="7:8">
      <c r="G3030">
        <v>102156</v>
      </c>
      <c r="H3030" t="s">
        <v>9</v>
      </c>
    </row>
    <row r="3031" spans="7:8">
      <c r="G3031">
        <v>102164</v>
      </c>
      <c r="H3031" t="s">
        <v>107</v>
      </c>
    </row>
    <row r="3032" spans="7:8">
      <c r="G3032">
        <v>102172</v>
      </c>
      <c r="H3032" t="s">
        <v>942</v>
      </c>
    </row>
    <row r="3033" spans="7:8">
      <c r="G3033">
        <v>102180</v>
      </c>
      <c r="H3033" t="s">
        <v>107</v>
      </c>
    </row>
    <row r="3034" spans="7:8">
      <c r="G3034">
        <v>102199</v>
      </c>
      <c r="H3034" t="s">
        <v>98</v>
      </c>
    </row>
    <row r="3035" spans="7:8">
      <c r="G3035">
        <v>102202</v>
      </c>
      <c r="H3035" t="s">
        <v>104</v>
      </c>
    </row>
    <row r="3036" spans="7:8">
      <c r="G3036">
        <v>102229</v>
      </c>
      <c r="H3036" t="s">
        <v>424</v>
      </c>
    </row>
    <row r="3037" spans="7:8">
      <c r="G3037">
        <v>102237</v>
      </c>
      <c r="H3037" t="s">
        <v>98</v>
      </c>
    </row>
    <row r="3038" spans="7:8">
      <c r="G3038">
        <v>102261</v>
      </c>
      <c r="H3038" t="s">
        <v>9</v>
      </c>
    </row>
    <row r="3039" spans="7:8">
      <c r="G3039">
        <v>102270</v>
      </c>
      <c r="H3039" t="s">
        <v>26</v>
      </c>
    </row>
    <row r="3040" spans="7:8">
      <c r="G3040">
        <v>102288</v>
      </c>
      <c r="H3040" t="s">
        <v>9</v>
      </c>
    </row>
    <row r="3041" spans="7:8">
      <c r="G3041">
        <v>102300</v>
      </c>
      <c r="H3041" t="s">
        <v>98</v>
      </c>
    </row>
    <row r="3042" spans="7:8">
      <c r="G3042">
        <v>102326</v>
      </c>
      <c r="H3042" t="s">
        <v>9</v>
      </c>
    </row>
    <row r="3043" spans="7:8">
      <c r="G3043">
        <v>102334</v>
      </c>
      <c r="H3043" t="s">
        <v>947</v>
      </c>
    </row>
    <row r="3044" spans="7:8">
      <c r="G3044">
        <v>102350</v>
      </c>
      <c r="H3044" t="s">
        <v>942</v>
      </c>
    </row>
    <row r="3045" spans="7:8">
      <c r="G3045">
        <v>102369</v>
      </c>
      <c r="H3045" t="s">
        <v>954</v>
      </c>
    </row>
    <row r="3046" spans="7:8">
      <c r="G3046">
        <v>102377</v>
      </c>
      <c r="H3046" t="s">
        <v>15</v>
      </c>
    </row>
    <row r="3047" spans="7:8">
      <c r="G3047">
        <v>102393</v>
      </c>
      <c r="H3047" t="s">
        <v>424</v>
      </c>
    </row>
    <row r="3048" spans="7:8">
      <c r="G3048">
        <v>102407</v>
      </c>
      <c r="H3048" t="s">
        <v>107</v>
      </c>
    </row>
    <row r="3049" spans="7:8">
      <c r="G3049">
        <v>102423</v>
      </c>
      <c r="H3049" t="s">
        <v>492</v>
      </c>
    </row>
    <row r="3050" spans="7:8">
      <c r="G3050">
        <v>102431</v>
      </c>
      <c r="H3050" t="s">
        <v>942</v>
      </c>
    </row>
    <row r="3051" spans="7:8">
      <c r="G3051">
        <v>102440</v>
      </c>
      <c r="H3051" t="s">
        <v>492</v>
      </c>
    </row>
    <row r="3052" spans="7:8">
      <c r="G3052">
        <v>102466</v>
      </c>
      <c r="H3052" t="s">
        <v>948</v>
      </c>
    </row>
    <row r="3053" spans="7:8">
      <c r="G3053">
        <v>102474</v>
      </c>
      <c r="H3053" t="s">
        <v>45</v>
      </c>
    </row>
    <row r="3054" spans="7:8">
      <c r="G3054">
        <v>102504</v>
      </c>
      <c r="H3054" t="s">
        <v>450</v>
      </c>
    </row>
    <row r="3055" spans="7:8">
      <c r="G3055">
        <v>102520</v>
      </c>
      <c r="H3055" t="s">
        <v>492</v>
      </c>
    </row>
    <row r="3056" spans="7:8">
      <c r="G3056">
        <v>102539</v>
      </c>
      <c r="H3056" t="s">
        <v>45</v>
      </c>
    </row>
    <row r="3057" spans="7:8">
      <c r="G3057">
        <v>102547</v>
      </c>
      <c r="H3057" t="s">
        <v>104</v>
      </c>
    </row>
    <row r="3058" spans="7:8">
      <c r="G3058">
        <v>102652</v>
      </c>
      <c r="H3058" t="s">
        <v>942</v>
      </c>
    </row>
    <row r="3059" spans="7:8">
      <c r="G3059">
        <v>102679</v>
      </c>
      <c r="H3059" t="s">
        <v>942</v>
      </c>
    </row>
    <row r="3060" spans="7:8">
      <c r="G3060">
        <v>102806</v>
      </c>
      <c r="H3060" t="s">
        <v>944</v>
      </c>
    </row>
    <row r="3061" spans="7:8">
      <c r="G3061">
        <v>102814</v>
      </c>
      <c r="H3061" t="s">
        <v>942</v>
      </c>
    </row>
    <row r="3062" spans="7:8">
      <c r="G3062">
        <v>102830</v>
      </c>
      <c r="H3062" t="s">
        <v>942</v>
      </c>
    </row>
    <row r="3063" spans="7:8">
      <c r="G3063">
        <v>102849</v>
      </c>
      <c r="H3063" t="s">
        <v>942</v>
      </c>
    </row>
    <row r="3064" spans="7:8">
      <c r="G3064">
        <v>102857</v>
      </c>
      <c r="H3064" t="s">
        <v>942</v>
      </c>
    </row>
    <row r="3065" spans="7:8">
      <c r="G3065">
        <v>102881</v>
      </c>
      <c r="H3065" t="s">
        <v>942</v>
      </c>
    </row>
    <row r="3066" spans="7:8">
      <c r="G3066">
        <v>102890</v>
      </c>
      <c r="H3066" t="s">
        <v>942</v>
      </c>
    </row>
    <row r="3067" spans="7:8">
      <c r="G3067">
        <v>102903</v>
      </c>
      <c r="H3067" t="s">
        <v>942</v>
      </c>
    </row>
    <row r="3068" spans="7:8">
      <c r="G3068">
        <v>102911</v>
      </c>
      <c r="H3068" t="s">
        <v>942</v>
      </c>
    </row>
    <row r="3069" spans="7:8">
      <c r="G3069">
        <v>102920</v>
      </c>
      <c r="H3069" t="s">
        <v>450</v>
      </c>
    </row>
    <row r="3070" spans="7:8">
      <c r="G3070">
        <v>102938</v>
      </c>
      <c r="H3070" t="s">
        <v>944</v>
      </c>
    </row>
    <row r="3071" spans="7:8">
      <c r="G3071">
        <v>102946</v>
      </c>
      <c r="H3071" t="s">
        <v>450</v>
      </c>
    </row>
    <row r="3072" spans="7:8">
      <c r="G3072">
        <v>102989</v>
      </c>
      <c r="H3072" t="s">
        <v>107</v>
      </c>
    </row>
    <row r="3073" spans="7:8">
      <c r="G3073">
        <v>102997</v>
      </c>
      <c r="H3073" t="s">
        <v>957</v>
      </c>
    </row>
    <row r="3074" spans="7:8">
      <c r="G3074">
        <v>103039</v>
      </c>
      <c r="H3074" t="s">
        <v>450</v>
      </c>
    </row>
    <row r="3075" spans="7:8">
      <c r="G3075">
        <v>103047</v>
      </c>
      <c r="H3075" t="s">
        <v>450</v>
      </c>
    </row>
    <row r="3076" spans="7:8">
      <c r="G3076">
        <v>103063</v>
      </c>
      <c r="H3076" t="s">
        <v>107</v>
      </c>
    </row>
    <row r="3077" spans="7:8">
      <c r="G3077">
        <v>103071</v>
      </c>
      <c r="H3077" t="s">
        <v>98</v>
      </c>
    </row>
    <row r="3078" spans="7:8">
      <c r="G3078">
        <v>103080</v>
      </c>
      <c r="H3078" t="s">
        <v>107</v>
      </c>
    </row>
    <row r="3079" spans="7:8">
      <c r="G3079">
        <v>103098</v>
      </c>
      <c r="H3079" t="s">
        <v>104</v>
      </c>
    </row>
    <row r="3080" spans="7:8">
      <c r="G3080">
        <v>103128</v>
      </c>
      <c r="H3080" t="s">
        <v>107</v>
      </c>
    </row>
    <row r="3081" spans="7:8">
      <c r="G3081">
        <v>103136</v>
      </c>
      <c r="H3081" t="s">
        <v>104</v>
      </c>
    </row>
    <row r="3082" spans="7:8">
      <c r="G3082">
        <v>103144</v>
      </c>
      <c r="H3082" t="s">
        <v>104</v>
      </c>
    </row>
    <row r="3083" spans="7:8">
      <c r="G3083">
        <v>103152</v>
      </c>
      <c r="H3083" t="s">
        <v>104</v>
      </c>
    </row>
    <row r="3084" spans="7:8">
      <c r="G3084">
        <v>103179</v>
      </c>
      <c r="H3084" t="s">
        <v>140</v>
      </c>
    </row>
    <row r="3085" spans="7:8">
      <c r="G3085">
        <v>103187</v>
      </c>
      <c r="H3085" t="s">
        <v>450</v>
      </c>
    </row>
    <row r="3086" spans="7:8">
      <c r="G3086">
        <v>103195</v>
      </c>
      <c r="H3086" t="s">
        <v>45</v>
      </c>
    </row>
    <row r="3087" spans="7:8">
      <c r="G3087">
        <v>103225</v>
      </c>
      <c r="H3087" t="s">
        <v>104</v>
      </c>
    </row>
    <row r="3088" spans="7:8">
      <c r="G3088">
        <v>103233</v>
      </c>
      <c r="H3088" t="s">
        <v>107</v>
      </c>
    </row>
    <row r="3089" spans="7:8">
      <c r="G3089">
        <v>103250</v>
      </c>
      <c r="H3089" t="s">
        <v>490</v>
      </c>
    </row>
    <row r="3090" spans="7:8">
      <c r="G3090">
        <v>103284</v>
      </c>
      <c r="H3090" t="s">
        <v>15</v>
      </c>
    </row>
    <row r="3091" spans="7:8">
      <c r="G3091">
        <v>103292</v>
      </c>
      <c r="H3091" t="s">
        <v>45</v>
      </c>
    </row>
    <row r="3092" spans="7:8">
      <c r="G3092">
        <v>103306</v>
      </c>
      <c r="H3092" t="s">
        <v>45</v>
      </c>
    </row>
    <row r="3093" spans="7:8">
      <c r="G3093">
        <v>103314</v>
      </c>
      <c r="H3093" t="s">
        <v>942</v>
      </c>
    </row>
    <row r="3094" spans="7:8">
      <c r="G3094">
        <v>103322</v>
      </c>
      <c r="H3094" t="s">
        <v>944</v>
      </c>
    </row>
    <row r="3095" spans="7:8">
      <c r="G3095">
        <v>103349</v>
      </c>
      <c r="H3095" t="s">
        <v>18</v>
      </c>
    </row>
    <row r="3096" spans="7:8">
      <c r="G3096">
        <v>103373</v>
      </c>
      <c r="H3096" t="s">
        <v>942</v>
      </c>
    </row>
    <row r="3097" spans="7:8">
      <c r="G3097">
        <v>103381</v>
      </c>
      <c r="H3097" t="s">
        <v>942</v>
      </c>
    </row>
    <row r="3098" spans="7:8">
      <c r="G3098">
        <v>103390</v>
      </c>
      <c r="H3098" t="s">
        <v>942</v>
      </c>
    </row>
    <row r="3099" spans="7:8">
      <c r="G3099">
        <v>103403</v>
      </c>
      <c r="H3099" t="s">
        <v>942</v>
      </c>
    </row>
    <row r="3100" spans="7:8">
      <c r="G3100">
        <v>103420</v>
      </c>
      <c r="H3100" t="s">
        <v>35</v>
      </c>
    </row>
    <row r="3101" spans="7:8">
      <c r="G3101">
        <v>103446</v>
      </c>
      <c r="H3101" t="s">
        <v>450</v>
      </c>
    </row>
    <row r="3102" spans="7:8">
      <c r="G3102">
        <v>103462</v>
      </c>
      <c r="H3102" t="s">
        <v>459</v>
      </c>
    </row>
    <row r="3103" spans="7:8">
      <c r="G3103">
        <v>103489</v>
      </c>
      <c r="H3103" t="s">
        <v>952</v>
      </c>
    </row>
    <row r="3104" spans="7:8">
      <c r="G3104">
        <v>103527</v>
      </c>
      <c r="H3104" t="s">
        <v>459</v>
      </c>
    </row>
    <row r="3105" spans="7:8">
      <c r="G3105">
        <v>103543</v>
      </c>
      <c r="H3105" t="s">
        <v>450</v>
      </c>
    </row>
    <row r="3106" spans="7:8">
      <c r="G3106">
        <v>103551</v>
      </c>
      <c r="H3106" t="s">
        <v>464</v>
      </c>
    </row>
    <row r="3107" spans="7:8">
      <c r="G3107">
        <v>103560</v>
      </c>
      <c r="H3107" t="s">
        <v>15</v>
      </c>
    </row>
    <row r="3108" spans="7:8">
      <c r="G3108">
        <v>103578</v>
      </c>
      <c r="H3108" t="s">
        <v>18</v>
      </c>
    </row>
    <row r="3109" spans="7:8">
      <c r="G3109">
        <v>103608</v>
      </c>
      <c r="H3109" t="s">
        <v>459</v>
      </c>
    </row>
    <row r="3110" spans="7:8">
      <c r="G3110">
        <v>103624</v>
      </c>
      <c r="H3110" t="s">
        <v>459</v>
      </c>
    </row>
    <row r="3111" spans="7:8">
      <c r="G3111">
        <v>103632</v>
      </c>
      <c r="H3111" t="s">
        <v>452</v>
      </c>
    </row>
    <row r="3112" spans="7:8">
      <c r="G3112">
        <v>103640</v>
      </c>
      <c r="H3112" t="s">
        <v>459</v>
      </c>
    </row>
    <row r="3113" spans="7:8">
      <c r="G3113">
        <v>103659</v>
      </c>
      <c r="H3113" t="s">
        <v>459</v>
      </c>
    </row>
    <row r="3114" spans="7:8">
      <c r="G3114">
        <v>103683</v>
      </c>
      <c r="H3114" t="s">
        <v>9</v>
      </c>
    </row>
    <row r="3115" spans="7:8">
      <c r="G3115">
        <v>103730</v>
      </c>
      <c r="H3115" t="s">
        <v>104</v>
      </c>
    </row>
    <row r="3116" spans="7:8">
      <c r="G3116">
        <v>103756</v>
      </c>
      <c r="H3116" t="s">
        <v>140</v>
      </c>
    </row>
    <row r="3117" spans="7:8">
      <c r="G3117">
        <v>103764</v>
      </c>
      <c r="H3117" t="s">
        <v>107</v>
      </c>
    </row>
    <row r="3118" spans="7:8">
      <c r="G3118">
        <v>103772</v>
      </c>
      <c r="H3118" t="s">
        <v>459</v>
      </c>
    </row>
    <row r="3119" spans="7:8">
      <c r="G3119">
        <v>103799</v>
      </c>
      <c r="H3119" t="s">
        <v>98</v>
      </c>
    </row>
    <row r="3120" spans="7:8">
      <c r="G3120">
        <v>103802</v>
      </c>
      <c r="H3120" t="s">
        <v>104</v>
      </c>
    </row>
    <row r="3121" spans="7:8">
      <c r="G3121">
        <v>103845</v>
      </c>
      <c r="H3121" t="s">
        <v>942</v>
      </c>
    </row>
    <row r="3122" spans="7:8">
      <c r="G3122">
        <v>103853</v>
      </c>
      <c r="H3122" t="s">
        <v>942</v>
      </c>
    </row>
    <row r="3123" spans="7:8">
      <c r="G3123">
        <v>103861</v>
      </c>
      <c r="H3123" t="s">
        <v>942</v>
      </c>
    </row>
    <row r="3124" spans="7:8">
      <c r="G3124">
        <v>103888</v>
      </c>
      <c r="H3124" t="s">
        <v>942</v>
      </c>
    </row>
    <row r="3125" spans="7:8">
      <c r="G3125">
        <v>103896</v>
      </c>
      <c r="H3125" t="s">
        <v>942</v>
      </c>
    </row>
    <row r="3126" spans="7:8">
      <c r="G3126">
        <v>103900</v>
      </c>
      <c r="H3126" t="s">
        <v>942</v>
      </c>
    </row>
    <row r="3127" spans="7:8">
      <c r="G3127">
        <v>103918</v>
      </c>
      <c r="H3127" t="s">
        <v>45</v>
      </c>
    </row>
    <row r="3128" spans="7:8">
      <c r="G3128">
        <v>103926</v>
      </c>
      <c r="H3128" t="s">
        <v>45</v>
      </c>
    </row>
    <row r="3129" spans="7:8">
      <c r="G3129">
        <v>103942</v>
      </c>
      <c r="H3129" t="s">
        <v>45</v>
      </c>
    </row>
    <row r="3130" spans="7:8">
      <c r="G3130">
        <v>103950</v>
      </c>
      <c r="H3130" t="s">
        <v>45</v>
      </c>
    </row>
    <row r="3131" spans="7:8">
      <c r="G3131">
        <v>103969</v>
      </c>
      <c r="H3131" t="s">
        <v>45</v>
      </c>
    </row>
    <row r="3132" spans="7:8">
      <c r="G3132">
        <v>103985</v>
      </c>
      <c r="H3132" t="s">
        <v>45</v>
      </c>
    </row>
    <row r="3133" spans="7:8">
      <c r="G3133">
        <v>104000</v>
      </c>
      <c r="H3133" t="s">
        <v>45</v>
      </c>
    </row>
    <row r="3134" spans="7:8">
      <c r="G3134">
        <v>104027</v>
      </c>
      <c r="H3134" t="s">
        <v>452</v>
      </c>
    </row>
    <row r="3135" spans="7:8">
      <c r="G3135">
        <v>104043</v>
      </c>
      <c r="H3135" t="s">
        <v>107</v>
      </c>
    </row>
    <row r="3136" spans="7:8">
      <c r="G3136">
        <v>104051</v>
      </c>
      <c r="H3136" t="s">
        <v>104</v>
      </c>
    </row>
    <row r="3137" spans="7:8">
      <c r="G3137">
        <v>104078</v>
      </c>
      <c r="H3137" t="s">
        <v>104</v>
      </c>
    </row>
    <row r="3138" spans="7:8">
      <c r="G3138">
        <v>104086</v>
      </c>
      <c r="H3138" t="s">
        <v>104</v>
      </c>
    </row>
    <row r="3139" spans="7:8">
      <c r="G3139">
        <v>104094</v>
      </c>
      <c r="H3139" t="s">
        <v>942</v>
      </c>
    </row>
    <row r="3140" spans="7:8">
      <c r="G3140">
        <v>104108</v>
      </c>
      <c r="H3140" t="s">
        <v>942</v>
      </c>
    </row>
    <row r="3141" spans="7:8">
      <c r="G3141">
        <v>104116</v>
      </c>
      <c r="H3141" t="s">
        <v>942</v>
      </c>
    </row>
    <row r="3142" spans="7:8">
      <c r="G3142">
        <v>104132</v>
      </c>
      <c r="H3142" t="s">
        <v>450</v>
      </c>
    </row>
    <row r="3143" spans="7:8">
      <c r="G3143">
        <v>104159</v>
      </c>
      <c r="H3143" t="s">
        <v>98</v>
      </c>
    </row>
    <row r="3144" spans="7:8">
      <c r="G3144">
        <v>104167</v>
      </c>
      <c r="H3144" t="s">
        <v>472</v>
      </c>
    </row>
    <row r="3145" spans="7:8">
      <c r="G3145">
        <v>104183</v>
      </c>
      <c r="H3145" t="s">
        <v>450</v>
      </c>
    </row>
    <row r="3146" spans="7:8">
      <c r="G3146">
        <v>104191</v>
      </c>
      <c r="H3146" t="s">
        <v>452</v>
      </c>
    </row>
    <row r="3147" spans="7:8">
      <c r="G3147">
        <v>104205</v>
      </c>
      <c r="H3147" t="s">
        <v>942</v>
      </c>
    </row>
    <row r="3148" spans="7:8">
      <c r="G3148">
        <v>104221</v>
      </c>
      <c r="H3148" t="s">
        <v>450</v>
      </c>
    </row>
    <row r="3149" spans="7:8">
      <c r="G3149">
        <v>104230</v>
      </c>
      <c r="H3149" t="s">
        <v>450</v>
      </c>
    </row>
    <row r="3150" spans="7:8">
      <c r="G3150">
        <v>104256</v>
      </c>
      <c r="H3150" t="s">
        <v>450</v>
      </c>
    </row>
    <row r="3151" spans="7:8">
      <c r="G3151">
        <v>104272</v>
      </c>
      <c r="H3151" t="s">
        <v>15</v>
      </c>
    </row>
    <row r="3152" spans="7:8">
      <c r="G3152">
        <v>104299</v>
      </c>
      <c r="H3152" t="s">
        <v>15</v>
      </c>
    </row>
    <row r="3153" spans="7:8">
      <c r="G3153">
        <v>104302</v>
      </c>
      <c r="H3153" t="s">
        <v>9</v>
      </c>
    </row>
    <row r="3154" spans="7:8">
      <c r="G3154">
        <v>104310</v>
      </c>
      <c r="H3154" t="s">
        <v>15</v>
      </c>
    </row>
    <row r="3155" spans="7:8">
      <c r="G3155">
        <v>104418</v>
      </c>
      <c r="H3155" t="s">
        <v>45</v>
      </c>
    </row>
    <row r="3156" spans="7:8">
      <c r="G3156">
        <v>104426</v>
      </c>
      <c r="H3156" t="s">
        <v>450</v>
      </c>
    </row>
    <row r="3157" spans="7:8">
      <c r="G3157">
        <v>104434</v>
      </c>
      <c r="H3157" t="s">
        <v>450</v>
      </c>
    </row>
    <row r="3158" spans="7:8">
      <c r="G3158">
        <v>104442</v>
      </c>
      <c r="H3158" t="s">
        <v>15</v>
      </c>
    </row>
    <row r="3159" spans="7:8">
      <c r="G3159">
        <v>104450</v>
      </c>
      <c r="H3159" t="s">
        <v>15</v>
      </c>
    </row>
    <row r="3160" spans="7:8">
      <c r="G3160">
        <v>104485</v>
      </c>
      <c r="H3160" t="s">
        <v>104</v>
      </c>
    </row>
    <row r="3161" spans="7:8">
      <c r="G3161">
        <v>104493</v>
      </c>
      <c r="H3161" t="s">
        <v>107</v>
      </c>
    </row>
    <row r="3162" spans="7:8">
      <c r="G3162">
        <v>104558</v>
      </c>
      <c r="H3162" t="s">
        <v>450</v>
      </c>
    </row>
    <row r="3163" spans="7:8">
      <c r="G3163">
        <v>104566</v>
      </c>
      <c r="H3163" t="s">
        <v>45</v>
      </c>
    </row>
    <row r="3164" spans="7:8">
      <c r="G3164">
        <v>104574</v>
      </c>
      <c r="H3164" t="s">
        <v>45</v>
      </c>
    </row>
    <row r="3165" spans="7:8">
      <c r="G3165">
        <v>104582</v>
      </c>
      <c r="H3165" t="s">
        <v>45</v>
      </c>
    </row>
    <row r="3166" spans="7:8">
      <c r="G3166">
        <v>104590</v>
      </c>
      <c r="H3166" t="s">
        <v>15</v>
      </c>
    </row>
    <row r="3167" spans="7:8">
      <c r="G3167">
        <v>104604</v>
      </c>
      <c r="H3167" t="s">
        <v>450</v>
      </c>
    </row>
    <row r="3168" spans="7:8">
      <c r="G3168">
        <v>104612</v>
      </c>
      <c r="H3168" t="s">
        <v>45</v>
      </c>
    </row>
    <row r="3169" spans="7:8">
      <c r="G3169">
        <v>104728</v>
      </c>
      <c r="H3169" t="s">
        <v>35</v>
      </c>
    </row>
    <row r="3170" spans="7:8">
      <c r="G3170">
        <v>104744</v>
      </c>
      <c r="H3170" t="s">
        <v>942</v>
      </c>
    </row>
    <row r="3171" spans="7:8">
      <c r="G3171">
        <v>104752</v>
      </c>
      <c r="H3171" t="s">
        <v>942</v>
      </c>
    </row>
    <row r="3172" spans="7:8">
      <c r="G3172">
        <v>104760</v>
      </c>
      <c r="H3172" t="s">
        <v>464</v>
      </c>
    </row>
    <row r="3173" spans="7:8">
      <c r="G3173">
        <v>104787</v>
      </c>
      <c r="H3173" t="s">
        <v>945</v>
      </c>
    </row>
    <row r="3174" spans="7:8">
      <c r="G3174">
        <v>104795</v>
      </c>
      <c r="H3174" t="s">
        <v>464</v>
      </c>
    </row>
    <row r="3175" spans="7:8">
      <c r="G3175">
        <v>105007</v>
      </c>
      <c r="H3175" t="s">
        <v>452</v>
      </c>
    </row>
    <row r="3176" spans="7:8">
      <c r="G3176">
        <v>105023</v>
      </c>
      <c r="H3176" t="s">
        <v>45</v>
      </c>
    </row>
    <row r="3177" spans="7:8">
      <c r="G3177">
        <v>105058</v>
      </c>
      <c r="H3177" t="s">
        <v>15</v>
      </c>
    </row>
    <row r="3178" spans="7:8">
      <c r="G3178">
        <v>105082</v>
      </c>
      <c r="H3178" t="s">
        <v>45</v>
      </c>
    </row>
    <row r="3179" spans="7:8">
      <c r="G3179">
        <v>105139</v>
      </c>
      <c r="H3179" t="s">
        <v>45</v>
      </c>
    </row>
    <row r="3180" spans="7:8">
      <c r="G3180">
        <v>105155</v>
      </c>
      <c r="H3180" t="s">
        <v>45</v>
      </c>
    </row>
    <row r="3181" spans="7:8">
      <c r="G3181">
        <v>105171</v>
      </c>
      <c r="H3181" t="s">
        <v>942</v>
      </c>
    </row>
    <row r="3182" spans="7:8">
      <c r="G3182">
        <v>105210</v>
      </c>
      <c r="H3182" t="s">
        <v>450</v>
      </c>
    </row>
    <row r="3183" spans="7:8">
      <c r="G3183">
        <v>105236</v>
      </c>
      <c r="H3183" t="s">
        <v>450</v>
      </c>
    </row>
    <row r="3184" spans="7:8">
      <c r="G3184">
        <v>105244</v>
      </c>
      <c r="H3184" t="s">
        <v>15</v>
      </c>
    </row>
    <row r="3185" spans="7:8">
      <c r="G3185">
        <v>105295</v>
      </c>
      <c r="H3185" t="s">
        <v>15</v>
      </c>
    </row>
    <row r="3186" spans="7:8">
      <c r="G3186">
        <v>105317</v>
      </c>
      <c r="H3186" t="s">
        <v>15</v>
      </c>
    </row>
    <row r="3187" spans="7:8">
      <c r="G3187">
        <v>105325</v>
      </c>
      <c r="H3187" t="s">
        <v>104</v>
      </c>
    </row>
    <row r="3188" spans="7:8">
      <c r="G3188">
        <v>105333</v>
      </c>
      <c r="H3188" t="s">
        <v>459</v>
      </c>
    </row>
    <row r="3189" spans="7:8">
      <c r="G3189">
        <v>105414</v>
      </c>
      <c r="H3189" t="s">
        <v>544</v>
      </c>
    </row>
    <row r="3190" spans="7:8">
      <c r="G3190">
        <v>105457</v>
      </c>
      <c r="H3190" t="s">
        <v>15</v>
      </c>
    </row>
    <row r="3191" spans="7:8">
      <c r="G3191">
        <v>105473</v>
      </c>
      <c r="H3191" t="s">
        <v>942</v>
      </c>
    </row>
    <row r="3192" spans="7:8">
      <c r="G3192">
        <v>105481</v>
      </c>
      <c r="H3192" t="s">
        <v>942</v>
      </c>
    </row>
    <row r="3193" spans="7:8">
      <c r="G3193">
        <v>105490</v>
      </c>
      <c r="H3193" t="s">
        <v>942</v>
      </c>
    </row>
    <row r="3194" spans="7:8">
      <c r="G3194">
        <v>105503</v>
      </c>
      <c r="H3194" t="s">
        <v>949</v>
      </c>
    </row>
    <row r="3195" spans="7:8">
      <c r="G3195">
        <v>105520</v>
      </c>
      <c r="H3195" t="s">
        <v>949</v>
      </c>
    </row>
    <row r="3196" spans="7:8">
      <c r="G3196">
        <v>105589</v>
      </c>
      <c r="H3196" t="s">
        <v>942</v>
      </c>
    </row>
    <row r="3197" spans="7:8">
      <c r="G3197">
        <v>105597</v>
      </c>
      <c r="H3197" t="s">
        <v>942</v>
      </c>
    </row>
    <row r="3198" spans="7:8">
      <c r="G3198">
        <v>105600</v>
      </c>
      <c r="H3198" t="s">
        <v>944</v>
      </c>
    </row>
    <row r="3199" spans="7:8">
      <c r="G3199">
        <v>105619</v>
      </c>
      <c r="H3199" t="s">
        <v>944</v>
      </c>
    </row>
    <row r="3200" spans="7:8">
      <c r="G3200">
        <v>105635</v>
      </c>
      <c r="H3200" t="s">
        <v>942</v>
      </c>
    </row>
    <row r="3201" spans="7:8">
      <c r="G3201">
        <v>105660</v>
      </c>
      <c r="H3201" t="s">
        <v>450</v>
      </c>
    </row>
    <row r="3202" spans="7:8">
      <c r="G3202">
        <v>105740</v>
      </c>
      <c r="H3202" t="s">
        <v>459</v>
      </c>
    </row>
    <row r="3203" spans="7:8">
      <c r="G3203">
        <v>105791</v>
      </c>
      <c r="H3203" t="s">
        <v>942</v>
      </c>
    </row>
    <row r="3204" spans="7:8">
      <c r="G3204">
        <v>105805</v>
      </c>
      <c r="H3204" t="s">
        <v>942</v>
      </c>
    </row>
    <row r="3205" spans="7:8">
      <c r="G3205">
        <v>105821</v>
      </c>
      <c r="H3205" t="s">
        <v>45</v>
      </c>
    </row>
    <row r="3206" spans="7:8">
      <c r="G3206">
        <v>105830</v>
      </c>
      <c r="H3206" t="s">
        <v>15</v>
      </c>
    </row>
    <row r="3207" spans="7:8">
      <c r="G3207">
        <v>105929</v>
      </c>
      <c r="H3207" t="s">
        <v>942</v>
      </c>
    </row>
    <row r="3208" spans="7:8">
      <c r="G3208">
        <v>105937</v>
      </c>
      <c r="H3208" t="s">
        <v>962</v>
      </c>
    </row>
    <row r="3209" spans="7:8">
      <c r="G3209">
        <v>105945</v>
      </c>
      <c r="H3209" t="s">
        <v>45</v>
      </c>
    </row>
    <row r="3210" spans="7:8">
      <c r="G3210">
        <v>105961</v>
      </c>
      <c r="H3210" t="s">
        <v>18</v>
      </c>
    </row>
    <row r="3211" spans="7:8">
      <c r="G3211">
        <v>105970</v>
      </c>
      <c r="H3211" t="s">
        <v>18</v>
      </c>
    </row>
    <row r="3212" spans="7:8">
      <c r="G3212">
        <v>105988</v>
      </c>
      <c r="H3212" t="s">
        <v>18</v>
      </c>
    </row>
    <row r="3213" spans="7:8">
      <c r="G3213">
        <v>106020</v>
      </c>
      <c r="H3213" t="s">
        <v>18</v>
      </c>
    </row>
    <row r="3214" spans="7:8">
      <c r="G3214">
        <v>106038</v>
      </c>
      <c r="H3214" t="s">
        <v>18</v>
      </c>
    </row>
    <row r="3215" spans="7:8">
      <c r="G3215">
        <v>106054</v>
      </c>
      <c r="H3215" t="s">
        <v>18</v>
      </c>
    </row>
    <row r="3216" spans="7:8">
      <c r="G3216">
        <v>106062</v>
      </c>
      <c r="H3216" t="s">
        <v>18</v>
      </c>
    </row>
    <row r="3217" spans="7:8">
      <c r="G3217">
        <v>106070</v>
      </c>
      <c r="H3217" t="s">
        <v>18</v>
      </c>
    </row>
    <row r="3218" spans="7:8">
      <c r="G3218">
        <v>106089</v>
      </c>
      <c r="H3218" t="s">
        <v>18</v>
      </c>
    </row>
    <row r="3219" spans="7:8">
      <c r="G3219">
        <v>106097</v>
      </c>
      <c r="H3219" t="s">
        <v>18</v>
      </c>
    </row>
    <row r="3220" spans="7:8">
      <c r="G3220">
        <v>106100</v>
      </c>
      <c r="H3220" t="s">
        <v>464</v>
      </c>
    </row>
    <row r="3221" spans="7:8">
      <c r="G3221">
        <v>106151</v>
      </c>
      <c r="H3221" t="s">
        <v>45</v>
      </c>
    </row>
    <row r="3222" spans="7:8">
      <c r="G3222">
        <v>106160</v>
      </c>
      <c r="H3222" t="s">
        <v>18</v>
      </c>
    </row>
    <row r="3223" spans="7:8">
      <c r="G3223">
        <v>106186</v>
      </c>
      <c r="H3223" t="s">
        <v>35</v>
      </c>
    </row>
    <row r="3224" spans="7:8">
      <c r="G3224">
        <v>106224</v>
      </c>
      <c r="H3224" t="s">
        <v>18</v>
      </c>
    </row>
    <row r="3225" spans="7:8">
      <c r="G3225">
        <v>106240</v>
      </c>
      <c r="H3225" t="s">
        <v>459</v>
      </c>
    </row>
    <row r="3226" spans="7:8">
      <c r="G3226">
        <v>106275</v>
      </c>
      <c r="H3226" t="s">
        <v>952</v>
      </c>
    </row>
    <row r="3227" spans="7:8">
      <c r="G3227">
        <v>106313</v>
      </c>
      <c r="H3227" t="s">
        <v>98</v>
      </c>
    </row>
    <row r="3228" spans="7:8">
      <c r="G3228">
        <v>106321</v>
      </c>
      <c r="H3228" t="s">
        <v>107</v>
      </c>
    </row>
    <row r="3229" spans="7:8">
      <c r="G3229">
        <v>106330</v>
      </c>
      <c r="H3229" t="s">
        <v>942</v>
      </c>
    </row>
    <row r="3230" spans="7:8">
      <c r="G3230">
        <v>106356</v>
      </c>
      <c r="H3230" t="s">
        <v>942</v>
      </c>
    </row>
    <row r="3231" spans="7:8">
      <c r="G3231">
        <v>106364</v>
      </c>
      <c r="H3231" t="s">
        <v>942</v>
      </c>
    </row>
    <row r="3232" spans="7:8">
      <c r="G3232">
        <v>106380</v>
      </c>
      <c r="H3232" t="s">
        <v>944</v>
      </c>
    </row>
    <row r="3233" spans="7:8">
      <c r="G3233">
        <v>106399</v>
      </c>
      <c r="H3233" t="s">
        <v>45</v>
      </c>
    </row>
    <row r="3234" spans="7:8">
      <c r="G3234">
        <v>106410</v>
      </c>
      <c r="H3234" t="s">
        <v>45</v>
      </c>
    </row>
    <row r="3235" spans="7:8">
      <c r="G3235">
        <v>106445</v>
      </c>
      <c r="H3235" t="s">
        <v>450</v>
      </c>
    </row>
    <row r="3236" spans="7:8">
      <c r="G3236">
        <v>106453</v>
      </c>
      <c r="H3236" t="s">
        <v>98</v>
      </c>
    </row>
    <row r="3237" spans="7:8">
      <c r="G3237">
        <v>106496</v>
      </c>
      <c r="H3237" t="s">
        <v>98</v>
      </c>
    </row>
    <row r="3238" spans="7:8">
      <c r="G3238">
        <v>106500</v>
      </c>
      <c r="H3238" t="s">
        <v>107</v>
      </c>
    </row>
    <row r="3239" spans="7:8">
      <c r="G3239">
        <v>106534</v>
      </c>
      <c r="H3239" t="s">
        <v>140</v>
      </c>
    </row>
    <row r="3240" spans="7:8">
      <c r="G3240">
        <v>106550</v>
      </c>
      <c r="H3240" t="s">
        <v>12</v>
      </c>
    </row>
    <row r="3241" spans="7:8">
      <c r="G3241">
        <v>106569</v>
      </c>
      <c r="H3241" t="s">
        <v>104</v>
      </c>
    </row>
    <row r="3242" spans="7:8">
      <c r="G3242">
        <v>106577</v>
      </c>
      <c r="H3242" t="s">
        <v>18</v>
      </c>
    </row>
    <row r="3243" spans="7:8">
      <c r="G3243">
        <v>106593</v>
      </c>
      <c r="H3243" t="s">
        <v>18</v>
      </c>
    </row>
    <row r="3244" spans="7:8">
      <c r="G3244">
        <v>106615</v>
      </c>
      <c r="H3244" t="s">
        <v>18</v>
      </c>
    </row>
    <row r="3245" spans="7:8">
      <c r="G3245">
        <v>106631</v>
      </c>
      <c r="H3245" t="s">
        <v>104</v>
      </c>
    </row>
    <row r="3246" spans="7:8">
      <c r="G3246">
        <v>106640</v>
      </c>
      <c r="H3246" t="s">
        <v>98</v>
      </c>
    </row>
    <row r="3247" spans="7:8">
      <c r="G3247">
        <v>106666</v>
      </c>
      <c r="H3247" t="s">
        <v>104</v>
      </c>
    </row>
    <row r="3248" spans="7:8">
      <c r="G3248">
        <v>106674</v>
      </c>
      <c r="H3248" t="s">
        <v>107</v>
      </c>
    </row>
    <row r="3249" spans="7:8">
      <c r="G3249">
        <v>107727</v>
      </c>
      <c r="H3249" t="s">
        <v>18</v>
      </c>
    </row>
    <row r="3250" spans="7:8">
      <c r="G3250">
        <v>107735</v>
      </c>
      <c r="H3250" t="s">
        <v>18</v>
      </c>
    </row>
    <row r="3251" spans="7:8">
      <c r="G3251">
        <v>107743</v>
      </c>
      <c r="H3251" t="s">
        <v>45</v>
      </c>
    </row>
    <row r="3252" spans="7:8">
      <c r="G3252">
        <v>107751</v>
      </c>
      <c r="H3252" t="s">
        <v>18</v>
      </c>
    </row>
    <row r="3253" spans="7:8">
      <c r="G3253">
        <v>107786</v>
      </c>
      <c r="H3253" t="s">
        <v>98</v>
      </c>
    </row>
    <row r="3254" spans="7:8">
      <c r="G3254">
        <v>107808</v>
      </c>
      <c r="H3254" t="s">
        <v>98</v>
      </c>
    </row>
    <row r="3255" spans="7:8">
      <c r="G3255">
        <v>107972</v>
      </c>
      <c r="H3255" t="s">
        <v>98</v>
      </c>
    </row>
    <row r="3256" spans="7:8">
      <c r="G3256">
        <v>108073</v>
      </c>
      <c r="H3256" t="s">
        <v>98</v>
      </c>
    </row>
    <row r="3257" spans="7:8">
      <c r="G3257">
        <v>108170</v>
      </c>
      <c r="H3257" t="s">
        <v>107</v>
      </c>
    </row>
    <row r="3258" spans="7:8">
      <c r="G3258">
        <v>108189</v>
      </c>
      <c r="H3258" t="s">
        <v>98</v>
      </c>
    </row>
    <row r="3259" spans="7:8">
      <c r="G3259">
        <v>108308</v>
      </c>
      <c r="H3259" t="s">
        <v>525</v>
      </c>
    </row>
    <row r="3260" spans="7:8">
      <c r="G3260">
        <v>108316</v>
      </c>
      <c r="H3260" t="s">
        <v>12</v>
      </c>
    </row>
    <row r="3261" spans="7:8">
      <c r="G3261">
        <v>108332</v>
      </c>
      <c r="H3261" t="s">
        <v>9</v>
      </c>
    </row>
    <row r="3262" spans="7:8">
      <c r="G3262">
        <v>108340</v>
      </c>
      <c r="H3262" t="s">
        <v>98</v>
      </c>
    </row>
    <row r="3263" spans="7:8">
      <c r="G3263">
        <v>108359</v>
      </c>
      <c r="H3263" t="s">
        <v>98</v>
      </c>
    </row>
    <row r="3264" spans="7:8">
      <c r="G3264">
        <v>108421</v>
      </c>
      <c r="H3264" t="s">
        <v>18</v>
      </c>
    </row>
    <row r="3265" spans="7:8">
      <c r="G3265">
        <v>108472</v>
      </c>
      <c r="H3265" t="s">
        <v>104</v>
      </c>
    </row>
    <row r="3266" spans="7:8">
      <c r="G3266">
        <v>108499</v>
      </c>
      <c r="H3266" t="s">
        <v>9</v>
      </c>
    </row>
    <row r="3267" spans="7:8">
      <c r="G3267">
        <v>108510</v>
      </c>
      <c r="H3267" t="s">
        <v>12</v>
      </c>
    </row>
    <row r="3268" spans="7:8">
      <c r="G3268">
        <v>108570</v>
      </c>
      <c r="H3268" t="s">
        <v>9</v>
      </c>
    </row>
    <row r="3269" spans="7:8">
      <c r="G3269">
        <v>108596</v>
      </c>
      <c r="H3269" t="s">
        <v>18</v>
      </c>
    </row>
    <row r="3270" spans="7:8">
      <c r="G3270">
        <v>108758</v>
      </c>
      <c r="H3270" t="s">
        <v>45</v>
      </c>
    </row>
    <row r="3271" spans="7:8">
      <c r="G3271">
        <v>108766</v>
      </c>
      <c r="H3271" t="s">
        <v>45</v>
      </c>
    </row>
    <row r="3272" spans="7:8">
      <c r="G3272">
        <v>108812</v>
      </c>
      <c r="H3272" t="s">
        <v>12</v>
      </c>
    </row>
    <row r="3273" spans="7:8">
      <c r="G3273">
        <v>108820</v>
      </c>
      <c r="H3273" t="s">
        <v>104</v>
      </c>
    </row>
    <row r="3274" spans="7:8">
      <c r="G3274">
        <v>108936</v>
      </c>
      <c r="H3274" t="s">
        <v>525</v>
      </c>
    </row>
    <row r="3275" spans="7:8">
      <c r="G3275">
        <v>108979</v>
      </c>
      <c r="H3275" t="s">
        <v>942</v>
      </c>
    </row>
    <row r="3276" spans="7:8">
      <c r="G3276">
        <v>108987</v>
      </c>
      <c r="H3276" t="s">
        <v>45</v>
      </c>
    </row>
    <row r="3277" spans="7:8">
      <c r="G3277">
        <v>109002</v>
      </c>
      <c r="H3277" t="s">
        <v>45</v>
      </c>
    </row>
    <row r="3278" spans="7:8">
      <c r="G3278">
        <v>109010</v>
      </c>
      <c r="H3278" t="s">
        <v>18</v>
      </c>
    </row>
    <row r="3279" spans="7:8">
      <c r="G3279">
        <v>109029</v>
      </c>
      <c r="H3279" t="s">
        <v>15</v>
      </c>
    </row>
    <row r="3280" spans="7:8">
      <c r="G3280">
        <v>109045</v>
      </c>
      <c r="H3280" t="s">
        <v>104</v>
      </c>
    </row>
    <row r="3281" spans="7:8">
      <c r="G3281">
        <v>109061</v>
      </c>
      <c r="H3281" t="s">
        <v>12</v>
      </c>
    </row>
    <row r="3282" spans="7:8">
      <c r="G3282">
        <v>109070</v>
      </c>
      <c r="H3282" t="s">
        <v>12</v>
      </c>
    </row>
    <row r="3283" spans="7:8">
      <c r="G3283">
        <v>109177</v>
      </c>
      <c r="H3283" t="s">
        <v>450</v>
      </c>
    </row>
    <row r="3284" spans="7:8">
      <c r="G3284">
        <v>109274</v>
      </c>
      <c r="H3284" t="s">
        <v>459</v>
      </c>
    </row>
    <row r="3285" spans="7:8">
      <c r="G3285">
        <v>109282</v>
      </c>
      <c r="H3285" t="s">
        <v>12</v>
      </c>
    </row>
    <row r="3286" spans="7:8">
      <c r="G3286">
        <v>109363</v>
      </c>
      <c r="H3286" t="s">
        <v>424</v>
      </c>
    </row>
    <row r="3287" spans="7:8">
      <c r="G3287">
        <v>109371</v>
      </c>
      <c r="H3287" t="s">
        <v>424</v>
      </c>
    </row>
    <row r="3288" spans="7:8">
      <c r="G3288">
        <v>109380</v>
      </c>
      <c r="H3288" t="s">
        <v>424</v>
      </c>
    </row>
    <row r="3289" spans="7:8">
      <c r="G3289">
        <v>109398</v>
      </c>
      <c r="H3289" t="s">
        <v>104</v>
      </c>
    </row>
    <row r="3290" spans="7:8">
      <c r="G3290">
        <v>109410</v>
      </c>
      <c r="H3290" t="s">
        <v>104</v>
      </c>
    </row>
    <row r="3291" spans="7:8">
      <c r="G3291">
        <v>109436</v>
      </c>
      <c r="H3291" t="s">
        <v>98</v>
      </c>
    </row>
    <row r="3292" spans="7:8">
      <c r="G3292">
        <v>109444</v>
      </c>
      <c r="H3292" t="s">
        <v>98</v>
      </c>
    </row>
    <row r="3293" spans="7:8">
      <c r="G3293">
        <v>109460</v>
      </c>
      <c r="H3293" t="s">
        <v>140</v>
      </c>
    </row>
    <row r="3294" spans="7:8">
      <c r="G3294">
        <v>109479</v>
      </c>
      <c r="H3294" t="s">
        <v>104</v>
      </c>
    </row>
    <row r="3295" spans="7:8">
      <c r="G3295">
        <v>109487</v>
      </c>
      <c r="H3295" t="s">
        <v>9</v>
      </c>
    </row>
    <row r="3296" spans="7:8">
      <c r="G3296">
        <v>109495</v>
      </c>
      <c r="H3296" t="s">
        <v>107</v>
      </c>
    </row>
    <row r="3297" spans="7:8">
      <c r="G3297">
        <v>109517</v>
      </c>
      <c r="H3297" t="s">
        <v>45</v>
      </c>
    </row>
    <row r="3298" spans="7:8">
      <c r="G3298">
        <v>109533</v>
      </c>
      <c r="H3298" t="s">
        <v>107</v>
      </c>
    </row>
    <row r="3299" spans="7:8">
      <c r="G3299">
        <v>109541</v>
      </c>
      <c r="H3299" t="s">
        <v>104</v>
      </c>
    </row>
    <row r="3300" spans="7:8">
      <c r="G3300">
        <v>109550</v>
      </c>
      <c r="H3300" t="s">
        <v>104</v>
      </c>
    </row>
    <row r="3301" spans="7:8">
      <c r="G3301">
        <v>109576</v>
      </c>
      <c r="H3301" t="s">
        <v>544</v>
      </c>
    </row>
    <row r="3302" spans="7:8">
      <c r="G3302">
        <v>109630</v>
      </c>
      <c r="H3302" t="s">
        <v>942</v>
      </c>
    </row>
    <row r="3303" spans="7:8">
      <c r="G3303">
        <v>109657</v>
      </c>
      <c r="H3303" t="s">
        <v>942</v>
      </c>
    </row>
    <row r="3304" spans="7:8">
      <c r="G3304">
        <v>109665</v>
      </c>
      <c r="H3304" t="s">
        <v>944</v>
      </c>
    </row>
    <row r="3305" spans="7:8">
      <c r="G3305">
        <v>109673</v>
      </c>
      <c r="H3305" t="s">
        <v>944</v>
      </c>
    </row>
    <row r="3306" spans="7:8">
      <c r="G3306">
        <v>109681</v>
      </c>
      <c r="H3306" t="s">
        <v>944</v>
      </c>
    </row>
    <row r="3307" spans="7:8">
      <c r="G3307">
        <v>109690</v>
      </c>
      <c r="H3307" t="s">
        <v>104</v>
      </c>
    </row>
    <row r="3308" spans="7:8">
      <c r="G3308">
        <v>109711</v>
      </c>
      <c r="H3308" t="s">
        <v>107</v>
      </c>
    </row>
    <row r="3309" spans="7:8">
      <c r="G3309">
        <v>109720</v>
      </c>
      <c r="H3309" t="s">
        <v>98</v>
      </c>
    </row>
    <row r="3310" spans="7:8">
      <c r="G3310">
        <v>109738</v>
      </c>
      <c r="H3310" t="s">
        <v>98</v>
      </c>
    </row>
    <row r="3311" spans="7:8">
      <c r="G3311">
        <v>109770</v>
      </c>
      <c r="H3311" t="s">
        <v>104</v>
      </c>
    </row>
    <row r="3312" spans="7:8">
      <c r="G3312">
        <v>109789</v>
      </c>
      <c r="H3312" t="s">
        <v>104</v>
      </c>
    </row>
    <row r="3313" spans="7:8">
      <c r="G3313">
        <v>109819</v>
      </c>
      <c r="H3313" t="s">
        <v>98</v>
      </c>
    </row>
    <row r="3314" spans="7:8">
      <c r="G3314">
        <v>109843</v>
      </c>
      <c r="H3314" t="s">
        <v>104</v>
      </c>
    </row>
    <row r="3315" spans="7:8">
      <c r="G3315">
        <v>109851</v>
      </c>
      <c r="H3315" t="s">
        <v>107</v>
      </c>
    </row>
    <row r="3316" spans="7:8">
      <c r="G3316">
        <v>109860</v>
      </c>
      <c r="H3316" t="s">
        <v>450</v>
      </c>
    </row>
    <row r="3317" spans="7:8">
      <c r="G3317">
        <v>109886</v>
      </c>
      <c r="H3317" t="s">
        <v>98</v>
      </c>
    </row>
    <row r="3318" spans="7:8">
      <c r="G3318">
        <v>109894</v>
      </c>
      <c r="H3318" t="s">
        <v>15</v>
      </c>
    </row>
    <row r="3319" spans="7:8">
      <c r="G3319">
        <v>109932</v>
      </c>
      <c r="H3319" t="s">
        <v>45</v>
      </c>
    </row>
    <row r="3320" spans="7:8">
      <c r="G3320">
        <v>109959</v>
      </c>
      <c r="H3320" t="s">
        <v>9</v>
      </c>
    </row>
    <row r="3321" spans="7:8">
      <c r="G3321">
        <v>109975</v>
      </c>
      <c r="H3321" t="s">
        <v>944</v>
      </c>
    </row>
    <row r="3322" spans="7:8">
      <c r="G3322">
        <v>109991</v>
      </c>
      <c r="H3322" t="s">
        <v>944</v>
      </c>
    </row>
    <row r="3323" spans="7:8">
      <c r="G3323">
        <v>110027</v>
      </c>
      <c r="H3323" t="s">
        <v>944</v>
      </c>
    </row>
    <row r="3324" spans="7:8">
      <c r="G3324">
        <v>110060</v>
      </c>
      <c r="H3324" t="s">
        <v>9</v>
      </c>
    </row>
    <row r="3325" spans="7:8">
      <c r="G3325">
        <v>110078</v>
      </c>
      <c r="H3325" t="s">
        <v>9</v>
      </c>
    </row>
    <row r="3326" spans="7:8">
      <c r="G3326">
        <v>110086</v>
      </c>
      <c r="H3326" t="s">
        <v>12</v>
      </c>
    </row>
    <row r="3327" spans="7:8">
      <c r="G3327">
        <v>110094</v>
      </c>
      <c r="H3327" t="s">
        <v>107</v>
      </c>
    </row>
    <row r="3328" spans="7:8">
      <c r="G3328">
        <v>110108</v>
      </c>
      <c r="H3328" t="s">
        <v>45</v>
      </c>
    </row>
    <row r="3329" spans="7:8">
      <c r="G3329">
        <v>110116</v>
      </c>
      <c r="H3329" t="s">
        <v>12</v>
      </c>
    </row>
    <row r="3330" spans="7:8">
      <c r="G3330">
        <v>110140</v>
      </c>
      <c r="H3330" t="s">
        <v>12</v>
      </c>
    </row>
    <row r="3331" spans="7:8">
      <c r="G3331">
        <v>110159</v>
      </c>
      <c r="H3331" t="s">
        <v>9</v>
      </c>
    </row>
    <row r="3332" spans="7:8">
      <c r="G3332">
        <v>110167</v>
      </c>
      <c r="H3332" t="s">
        <v>98</v>
      </c>
    </row>
    <row r="3333" spans="7:8">
      <c r="G3333">
        <v>110175</v>
      </c>
      <c r="H3333" t="s">
        <v>35</v>
      </c>
    </row>
    <row r="3334" spans="7:8">
      <c r="G3334">
        <v>110248</v>
      </c>
      <c r="H3334" t="s">
        <v>45</v>
      </c>
    </row>
    <row r="3335" spans="7:8">
      <c r="G3335">
        <v>110256</v>
      </c>
      <c r="H3335" t="s">
        <v>450</v>
      </c>
    </row>
    <row r="3336" spans="7:8">
      <c r="G3336">
        <v>110264</v>
      </c>
      <c r="H3336" t="s">
        <v>450</v>
      </c>
    </row>
    <row r="3337" spans="7:8">
      <c r="G3337">
        <v>110272</v>
      </c>
      <c r="H3337" t="s">
        <v>459</v>
      </c>
    </row>
    <row r="3338" spans="7:8">
      <c r="G3338">
        <v>110299</v>
      </c>
      <c r="H3338" t="s">
        <v>107</v>
      </c>
    </row>
    <row r="3339" spans="7:8">
      <c r="G3339">
        <v>110310</v>
      </c>
      <c r="H3339" t="s">
        <v>450</v>
      </c>
    </row>
    <row r="3340" spans="7:8">
      <c r="G3340">
        <v>110329</v>
      </c>
      <c r="H3340" t="s">
        <v>45</v>
      </c>
    </row>
    <row r="3341" spans="7:8">
      <c r="G3341">
        <v>110345</v>
      </c>
      <c r="H3341" t="s">
        <v>98</v>
      </c>
    </row>
    <row r="3342" spans="7:8">
      <c r="G3342">
        <v>110469</v>
      </c>
      <c r="H3342" t="s">
        <v>459</v>
      </c>
    </row>
    <row r="3343" spans="7:8">
      <c r="G3343">
        <v>110477</v>
      </c>
      <c r="H3343" t="s">
        <v>104</v>
      </c>
    </row>
    <row r="3344" spans="7:8">
      <c r="G3344">
        <v>110485</v>
      </c>
      <c r="H3344" t="s">
        <v>9</v>
      </c>
    </row>
    <row r="3345" spans="7:8">
      <c r="G3345">
        <v>110493</v>
      </c>
      <c r="H3345" t="s">
        <v>942</v>
      </c>
    </row>
    <row r="3346" spans="7:8">
      <c r="G3346">
        <v>110507</v>
      </c>
      <c r="H3346" t="s">
        <v>942</v>
      </c>
    </row>
    <row r="3347" spans="7:8">
      <c r="G3347">
        <v>110523</v>
      </c>
      <c r="H3347" t="s">
        <v>942</v>
      </c>
    </row>
    <row r="3348" spans="7:8">
      <c r="G3348">
        <v>110531</v>
      </c>
      <c r="H3348" t="s">
        <v>942</v>
      </c>
    </row>
    <row r="3349" spans="7:8">
      <c r="G3349">
        <v>110540</v>
      </c>
      <c r="H3349" t="s">
        <v>45</v>
      </c>
    </row>
    <row r="3350" spans="7:8">
      <c r="G3350">
        <v>110604</v>
      </c>
      <c r="H3350" t="s">
        <v>450</v>
      </c>
    </row>
    <row r="3351" spans="7:8">
      <c r="G3351">
        <v>110612</v>
      </c>
      <c r="H3351" t="s">
        <v>450</v>
      </c>
    </row>
    <row r="3352" spans="7:8">
      <c r="G3352">
        <v>110620</v>
      </c>
      <c r="H3352" t="s">
        <v>450</v>
      </c>
    </row>
    <row r="3353" spans="7:8">
      <c r="G3353">
        <v>110639</v>
      </c>
      <c r="H3353" t="s">
        <v>450</v>
      </c>
    </row>
    <row r="3354" spans="7:8">
      <c r="G3354">
        <v>110647</v>
      </c>
      <c r="H3354" t="s">
        <v>107</v>
      </c>
    </row>
    <row r="3355" spans="7:8">
      <c r="G3355">
        <v>110698</v>
      </c>
      <c r="H3355" t="s">
        <v>15</v>
      </c>
    </row>
    <row r="3356" spans="7:8">
      <c r="G3356">
        <v>110701</v>
      </c>
      <c r="H3356" t="s">
        <v>952</v>
      </c>
    </row>
    <row r="3357" spans="7:8">
      <c r="G3357">
        <v>110710</v>
      </c>
      <c r="H3357" t="s">
        <v>9</v>
      </c>
    </row>
    <row r="3358" spans="7:8">
      <c r="G3358">
        <v>110728</v>
      </c>
      <c r="H3358" t="s">
        <v>12</v>
      </c>
    </row>
    <row r="3359" spans="7:8">
      <c r="G3359">
        <v>110876</v>
      </c>
      <c r="H3359" t="s">
        <v>107</v>
      </c>
    </row>
    <row r="3360" spans="7:8">
      <c r="G3360">
        <v>110981</v>
      </c>
      <c r="H3360" t="s">
        <v>18</v>
      </c>
    </row>
    <row r="3361" spans="7:8">
      <c r="G3361">
        <v>111082</v>
      </c>
      <c r="H3361" t="s">
        <v>942</v>
      </c>
    </row>
    <row r="3362" spans="7:8">
      <c r="G3362">
        <v>111090</v>
      </c>
      <c r="H3362" t="s">
        <v>942</v>
      </c>
    </row>
    <row r="3363" spans="7:8">
      <c r="G3363">
        <v>111112</v>
      </c>
      <c r="H3363" t="s">
        <v>472</v>
      </c>
    </row>
    <row r="3364" spans="7:8">
      <c r="G3364">
        <v>111139</v>
      </c>
      <c r="H3364" t="s">
        <v>472</v>
      </c>
    </row>
    <row r="3365" spans="7:8">
      <c r="G3365">
        <v>111147</v>
      </c>
      <c r="H3365" t="s">
        <v>450</v>
      </c>
    </row>
    <row r="3366" spans="7:8">
      <c r="G3366">
        <v>111163</v>
      </c>
      <c r="H3366" t="s">
        <v>450</v>
      </c>
    </row>
    <row r="3367" spans="7:8">
      <c r="G3367">
        <v>111171</v>
      </c>
      <c r="H3367" t="s">
        <v>450</v>
      </c>
    </row>
    <row r="3368" spans="7:8">
      <c r="G3368">
        <v>111180</v>
      </c>
      <c r="H3368" t="s">
        <v>9</v>
      </c>
    </row>
    <row r="3369" spans="7:8">
      <c r="G3369">
        <v>111198</v>
      </c>
      <c r="H3369" t="s">
        <v>9</v>
      </c>
    </row>
    <row r="3370" spans="7:8">
      <c r="G3370">
        <v>111201</v>
      </c>
      <c r="H3370" t="s">
        <v>140</v>
      </c>
    </row>
    <row r="3371" spans="7:8">
      <c r="G3371">
        <v>111228</v>
      </c>
      <c r="H3371" t="s">
        <v>45</v>
      </c>
    </row>
    <row r="3372" spans="7:8">
      <c r="G3372">
        <v>111236</v>
      </c>
      <c r="H3372" t="s">
        <v>45</v>
      </c>
    </row>
    <row r="3373" spans="7:8">
      <c r="G3373">
        <v>111279</v>
      </c>
      <c r="H3373" t="s">
        <v>9</v>
      </c>
    </row>
    <row r="3374" spans="7:8">
      <c r="G3374">
        <v>111317</v>
      </c>
      <c r="H3374" t="s">
        <v>18</v>
      </c>
    </row>
    <row r="3375" spans="7:8">
      <c r="G3375">
        <v>111341</v>
      </c>
      <c r="H3375" t="s">
        <v>954</v>
      </c>
    </row>
    <row r="3376" spans="7:8">
      <c r="G3376">
        <v>111350</v>
      </c>
      <c r="H3376" t="s">
        <v>126</v>
      </c>
    </row>
    <row r="3377" spans="7:8">
      <c r="G3377">
        <v>111368</v>
      </c>
      <c r="H3377" t="s">
        <v>45</v>
      </c>
    </row>
    <row r="3378" spans="7:8">
      <c r="G3378">
        <v>111392</v>
      </c>
      <c r="H3378" t="s">
        <v>104</v>
      </c>
    </row>
    <row r="3379" spans="7:8">
      <c r="G3379">
        <v>111406</v>
      </c>
      <c r="H3379" t="s">
        <v>104</v>
      </c>
    </row>
    <row r="3380" spans="7:8">
      <c r="G3380">
        <v>111430</v>
      </c>
      <c r="H3380" t="s">
        <v>472</v>
      </c>
    </row>
    <row r="3381" spans="7:8">
      <c r="G3381">
        <v>111449</v>
      </c>
      <c r="H3381" t="s">
        <v>450</v>
      </c>
    </row>
    <row r="3382" spans="7:8">
      <c r="G3382">
        <v>111473</v>
      </c>
      <c r="H3382" t="s">
        <v>9</v>
      </c>
    </row>
    <row r="3383" spans="7:8">
      <c r="G3383">
        <v>111520</v>
      </c>
      <c r="H3383" t="s">
        <v>104</v>
      </c>
    </row>
    <row r="3384" spans="7:8">
      <c r="G3384">
        <v>111546</v>
      </c>
      <c r="H3384" t="s">
        <v>9</v>
      </c>
    </row>
    <row r="3385" spans="7:8">
      <c r="G3385">
        <v>111554</v>
      </c>
      <c r="H3385" t="s">
        <v>9</v>
      </c>
    </row>
    <row r="3386" spans="7:8">
      <c r="G3386">
        <v>111562</v>
      </c>
      <c r="H3386" t="s">
        <v>9</v>
      </c>
    </row>
    <row r="3387" spans="7:8">
      <c r="G3387">
        <v>111570</v>
      </c>
      <c r="H3387" t="s">
        <v>9</v>
      </c>
    </row>
    <row r="3388" spans="7:8">
      <c r="G3388">
        <v>111589</v>
      </c>
      <c r="H3388" t="s">
        <v>452</v>
      </c>
    </row>
    <row r="3389" spans="7:8">
      <c r="G3389">
        <v>111643</v>
      </c>
      <c r="H3389" t="s">
        <v>450</v>
      </c>
    </row>
    <row r="3390" spans="7:8">
      <c r="G3390">
        <v>111651</v>
      </c>
      <c r="H3390" t="s">
        <v>450</v>
      </c>
    </row>
    <row r="3391" spans="7:8">
      <c r="G3391">
        <v>111686</v>
      </c>
      <c r="H3391" t="s">
        <v>9</v>
      </c>
    </row>
    <row r="3392" spans="7:8">
      <c r="G3392">
        <v>111694</v>
      </c>
      <c r="H3392" t="s">
        <v>9</v>
      </c>
    </row>
    <row r="3393" spans="7:8">
      <c r="G3393">
        <v>111708</v>
      </c>
      <c r="H3393" t="s">
        <v>107</v>
      </c>
    </row>
    <row r="3394" spans="7:8">
      <c r="G3394">
        <v>111724</v>
      </c>
      <c r="H3394" t="s">
        <v>450</v>
      </c>
    </row>
    <row r="3395" spans="7:8">
      <c r="G3395">
        <v>111740</v>
      </c>
      <c r="H3395" t="s">
        <v>9</v>
      </c>
    </row>
    <row r="3396" spans="7:8">
      <c r="G3396">
        <v>111759</v>
      </c>
      <c r="H3396" t="s">
        <v>9</v>
      </c>
    </row>
    <row r="3397" spans="7:8">
      <c r="G3397">
        <v>111767</v>
      </c>
      <c r="H3397" t="s">
        <v>9</v>
      </c>
    </row>
    <row r="3398" spans="7:8">
      <c r="G3398">
        <v>111775</v>
      </c>
      <c r="H3398" t="s">
        <v>104</v>
      </c>
    </row>
    <row r="3399" spans="7:8">
      <c r="G3399">
        <v>111813</v>
      </c>
      <c r="H3399" t="s">
        <v>450</v>
      </c>
    </row>
    <row r="3400" spans="7:8">
      <c r="G3400">
        <v>111856</v>
      </c>
      <c r="H3400" t="s">
        <v>944</v>
      </c>
    </row>
    <row r="3401" spans="7:8">
      <c r="G3401">
        <v>111864</v>
      </c>
      <c r="H3401" t="s">
        <v>942</v>
      </c>
    </row>
    <row r="3402" spans="7:8">
      <c r="G3402">
        <v>111872</v>
      </c>
      <c r="H3402" t="s">
        <v>942</v>
      </c>
    </row>
    <row r="3403" spans="7:8">
      <c r="G3403">
        <v>111880</v>
      </c>
      <c r="H3403" t="s">
        <v>942</v>
      </c>
    </row>
    <row r="3404" spans="7:8">
      <c r="G3404">
        <v>111899</v>
      </c>
      <c r="H3404" t="s">
        <v>942</v>
      </c>
    </row>
    <row r="3405" spans="7:8">
      <c r="G3405">
        <v>111910</v>
      </c>
      <c r="H3405" t="s">
        <v>942</v>
      </c>
    </row>
    <row r="3406" spans="7:8">
      <c r="G3406">
        <v>111929</v>
      </c>
      <c r="H3406" t="s">
        <v>942</v>
      </c>
    </row>
    <row r="3407" spans="7:8">
      <c r="G3407">
        <v>111937</v>
      </c>
      <c r="H3407" t="s">
        <v>944</v>
      </c>
    </row>
    <row r="3408" spans="7:8">
      <c r="G3408">
        <v>111945</v>
      </c>
      <c r="H3408" t="s">
        <v>942</v>
      </c>
    </row>
    <row r="3409" spans="7:8">
      <c r="G3409">
        <v>111953</v>
      </c>
      <c r="H3409" t="s">
        <v>450</v>
      </c>
    </row>
    <row r="3410" spans="7:8">
      <c r="G3410">
        <v>111970</v>
      </c>
      <c r="H3410" t="s">
        <v>450</v>
      </c>
    </row>
    <row r="3411" spans="7:8">
      <c r="G3411">
        <v>111996</v>
      </c>
      <c r="H3411" t="s">
        <v>452</v>
      </c>
    </row>
    <row r="3412" spans="7:8">
      <c r="G3412">
        <v>112020</v>
      </c>
      <c r="H3412" t="s">
        <v>107</v>
      </c>
    </row>
    <row r="3413" spans="7:8">
      <c r="G3413">
        <v>112038</v>
      </c>
      <c r="H3413" t="s">
        <v>9</v>
      </c>
    </row>
    <row r="3414" spans="7:8">
      <c r="G3414">
        <v>112046</v>
      </c>
      <c r="H3414" t="s">
        <v>107</v>
      </c>
    </row>
    <row r="3415" spans="7:8">
      <c r="G3415">
        <v>112070</v>
      </c>
      <c r="H3415" t="s">
        <v>450</v>
      </c>
    </row>
    <row r="3416" spans="7:8">
      <c r="G3416">
        <v>112089</v>
      </c>
      <c r="H3416" t="s">
        <v>450</v>
      </c>
    </row>
    <row r="3417" spans="7:8">
      <c r="G3417">
        <v>112097</v>
      </c>
      <c r="H3417" t="s">
        <v>45</v>
      </c>
    </row>
    <row r="3418" spans="7:8">
      <c r="G3418">
        <v>112100</v>
      </c>
      <c r="H3418" t="s">
        <v>107</v>
      </c>
    </row>
    <row r="3419" spans="7:8">
      <c r="G3419">
        <v>112119</v>
      </c>
      <c r="H3419" t="s">
        <v>472</v>
      </c>
    </row>
    <row r="3420" spans="7:8">
      <c r="G3420">
        <v>112127</v>
      </c>
      <c r="H3420" t="s">
        <v>9</v>
      </c>
    </row>
    <row r="3421" spans="7:8">
      <c r="G3421">
        <v>112135</v>
      </c>
      <c r="H3421" t="s">
        <v>9</v>
      </c>
    </row>
    <row r="3422" spans="7:8">
      <c r="G3422">
        <v>112151</v>
      </c>
      <c r="H3422" t="s">
        <v>104</v>
      </c>
    </row>
    <row r="3423" spans="7:8">
      <c r="G3423">
        <v>112186</v>
      </c>
      <c r="H3423" t="s">
        <v>104</v>
      </c>
    </row>
    <row r="3424" spans="7:8">
      <c r="G3424">
        <v>112194</v>
      </c>
      <c r="H3424" t="s">
        <v>472</v>
      </c>
    </row>
    <row r="3425" spans="7:8">
      <c r="G3425">
        <v>112232</v>
      </c>
      <c r="H3425" t="s">
        <v>948</v>
      </c>
    </row>
    <row r="3426" spans="7:8">
      <c r="G3426">
        <v>112259</v>
      </c>
      <c r="H3426" t="s">
        <v>450</v>
      </c>
    </row>
    <row r="3427" spans="7:8">
      <c r="G3427">
        <v>112291</v>
      </c>
      <c r="H3427" t="s">
        <v>472</v>
      </c>
    </row>
    <row r="3428" spans="7:8">
      <c r="G3428">
        <v>112305</v>
      </c>
      <c r="H3428" t="s">
        <v>107</v>
      </c>
    </row>
    <row r="3429" spans="7:8">
      <c r="G3429">
        <v>112313</v>
      </c>
      <c r="H3429" t="s">
        <v>107</v>
      </c>
    </row>
    <row r="3430" spans="7:8">
      <c r="G3430">
        <v>112321</v>
      </c>
      <c r="H3430" t="s">
        <v>104</v>
      </c>
    </row>
    <row r="3431" spans="7:8">
      <c r="G3431">
        <v>112330</v>
      </c>
      <c r="H3431" t="s">
        <v>107</v>
      </c>
    </row>
    <row r="3432" spans="7:8">
      <c r="G3432">
        <v>112348</v>
      </c>
      <c r="H3432" t="s">
        <v>107</v>
      </c>
    </row>
    <row r="3433" spans="7:8">
      <c r="G3433">
        <v>112364</v>
      </c>
      <c r="H3433" t="s">
        <v>9</v>
      </c>
    </row>
    <row r="3434" spans="7:8">
      <c r="G3434">
        <v>112399</v>
      </c>
      <c r="H3434" t="s">
        <v>942</v>
      </c>
    </row>
    <row r="3435" spans="7:8">
      <c r="G3435">
        <v>112402</v>
      </c>
      <c r="H3435" t="s">
        <v>107</v>
      </c>
    </row>
    <row r="3436" spans="7:8">
      <c r="G3436">
        <v>112461</v>
      </c>
      <c r="H3436" t="s">
        <v>45</v>
      </c>
    </row>
    <row r="3437" spans="7:8">
      <c r="G3437">
        <v>112534</v>
      </c>
      <c r="H3437" t="s">
        <v>104</v>
      </c>
    </row>
    <row r="3438" spans="7:8">
      <c r="G3438">
        <v>112585</v>
      </c>
      <c r="H3438" t="s">
        <v>492</v>
      </c>
    </row>
    <row r="3439" spans="7:8">
      <c r="G3439">
        <v>112593</v>
      </c>
      <c r="H3439" t="s">
        <v>15</v>
      </c>
    </row>
    <row r="3440" spans="7:8">
      <c r="G3440">
        <v>112607</v>
      </c>
      <c r="H3440" t="s">
        <v>459</v>
      </c>
    </row>
    <row r="3441" spans="7:8">
      <c r="G3441">
        <v>112640</v>
      </c>
      <c r="H3441" t="s">
        <v>492</v>
      </c>
    </row>
    <row r="3442" spans="7:8">
      <c r="G3442">
        <v>112658</v>
      </c>
      <c r="H3442" t="s">
        <v>15</v>
      </c>
    </row>
    <row r="3443" spans="7:8">
      <c r="G3443">
        <v>112674</v>
      </c>
      <c r="H3443" t="s">
        <v>45</v>
      </c>
    </row>
    <row r="3444" spans="7:8">
      <c r="G3444">
        <v>112682</v>
      </c>
      <c r="H3444" t="s">
        <v>98</v>
      </c>
    </row>
    <row r="3445" spans="7:8">
      <c r="G3445">
        <v>112755</v>
      </c>
      <c r="H3445" t="s">
        <v>107</v>
      </c>
    </row>
    <row r="3446" spans="7:8">
      <c r="G3446">
        <v>112763</v>
      </c>
      <c r="H3446" t="s">
        <v>107</v>
      </c>
    </row>
    <row r="3447" spans="7:8">
      <c r="G3447">
        <v>112771</v>
      </c>
      <c r="H3447" t="s">
        <v>107</v>
      </c>
    </row>
    <row r="3448" spans="7:8">
      <c r="G3448">
        <v>112780</v>
      </c>
      <c r="H3448" t="s">
        <v>104</v>
      </c>
    </row>
    <row r="3449" spans="7:8">
      <c r="G3449">
        <v>112860</v>
      </c>
      <c r="H3449" t="s">
        <v>104</v>
      </c>
    </row>
    <row r="3450" spans="7:8">
      <c r="G3450">
        <v>112879</v>
      </c>
      <c r="H3450" t="s">
        <v>104</v>
      </c>
    </row>
    <row r="3451" spans="7:8">
      <c r="G3451">
        <v>112895</v>
      </c>
      <c r="H3451" t="s">
        <v>45</v>
      </c>
    </row>
    <row r="3452" spans="7:8">
      <c r="G3452">
        <v>112976</v>
      </c>
      <c r="H3452" t="s">
        <v>472</v>
      </c>
    </row>
    <row r="3453" spans="7:8">
      <c r="G3453">
        <v>112984</v>
      </c>
      <c r="H3453" t="s">
        <v>948</v>
      </c>
    </row>
    <row r="3454" spans="7:8">
      <c r="G3454">
        <v>113093</v>
      </c>
      <c r="H3454" t="s">
        <v>459</v>
      </c>
    </row>
    <row r="3455" spans="7:8">
      <c r="G3455">
        <v>113115</v>
      </c>
      <c r="H3455" t="s">
        <v>45</v>
      </c>
    </row>
    <row r="3456" spans="7:8">
      <c r="G3456">
        <v>113131</v>
      </c>
      <c r="H3456" t="s">
        <v>942</v>
      </c>
    </row>
    <row r="3457" spans="7:8">
      <c r="G3457">
        <v>113158</v>
      </c>
      <c r="H3457" t="s">
        <v>942</v>
      </c>
    </row>
    <row r="3458" spans="7:8">
      <c r="G3458">
        <v>113166</v>
      </c>
      <c r="H3458" t="s">
        <v>45</v>
      </c>
    </row>
    <row r="3459" spans="7:8">
      <c r="G3459">
        <v>113182</v>
      </c>
      <c r="H3459" t="s">
        <v>45</v>
      </c>
    </row>
    <row r="3460" spans="7:8">
      <c r="G3460">
        <v>113190</v>
      </c>
      <c r="H3460" t="s">
        <v>45</v>
      </c>
    </row>
    <row r="3461" spans="7:8">
      <c r="G3461">
        <v>113204</v>
      </c>
      <c r="H3461" t="s">
        <v>492</v>
      </c>
    </row>
    <row r="3462" spans="7:8">
      <c r="G3462">
        <v>113212</v>
      </c>
      <c r="H3462" t="s">
        <v>104</v>
      </c>
    </row>
    <row r="3463" spans="7:8">
      <c r="G3463">
        <v>113280</v>
      </c>
      <c r="H3463" t="s">
        <v>104</v>
      </c>
    </row>
    <row r="3464" spans="7:8">
      <c r="G3464">
        <v>113298</v>
      </c>
      <c r="H3464" t="s">
        <v>459</v>
      </c>
    </row>
    <row r="3465" spans="7:8">
      <c r="G3465">
        <v>113301</v>
      </c>
      <c r="H3465" t="s">
        <v>104</v>
      </c>
    </row>
    <row r="3466" spans="7:8">
      <c r="G3466">
        <v>113310</v>
      </c>
      <c r="H3466" t="s">
        <v>104</v>
      </c>
    </row>
    <row r="3467" spans="7:8">
      <c r="G3467">
        <v>113328</v>
      </c>
      <c r="H3467" t="s">
        <v>104</v>
      </c>
    </row>
    <row r="3468" spans="7:8">
      <c r="G3468">
        <v>113336</v>
      </c>
      <c r="H3468" t="s">
        <v>464</v>
      </c>
    </row>
    <row r="3469" spans="7:8">
      <c r="G3469">
        <v>113344</v>
      </c>
      <c r="H3469" t="s">
        <v>464</v>
      </c>
    </row>
    <row r="3470" spans="7:8">
      <c r="G3470">
        <v>113352</v>
      </c>
      <c r="H3470" t="s">
        <v>450</v>
      </c>
    </row>
    <row r="3471" spans="7:8">
      <c r="G3471">
        <v>113379</v>
      </c>
      <c r="H3471" t="s">
        <v>98</v>
      </c>
    </row>
    <row r="3472" spans="7:8">
      <c r="G3472">
        <v>113409</v>
      </c>
      <c r="H3472" t="s">
        <v>98</v>
      </c>
    </row>
    <row r="3473" spans="7:8">
      <c r="G3473">
        <v>113425</v>
      </c>
      <c r="H3473" t="s">
        <v>98</v>
      </c>
    </row>
    <row r="3474" spans="7:8">
      <c r="G3474">
        <v>113441</v>
      </c>
      <c r="H3474" t="s">
        <v>107</v>
      </c>
    </row>
    <row r="3475" spans="7:8">
      <c r="G3475">
        <v>113468</v>
      </c>
      <c r="H3475" t="s">
        <v>464</v>
      </c>
    </row>
    <row r="3476" spans="7:8">
      <c r="G3476">
        <v>113476</v>
      </c>
      <c r="H3476" t="s">
        <v>464</v>
      </c>
    </row>
    <row r="3477" spans="7:8">
      <c r="G3477">
        <v>113484</v>
      </c>
      <c r="H3477" t="s">
        <v>544</v>
      </c>
    </row>
    <row r="3478" spans="7:8">
      <c r="G3478">
        <v>113492</v>
      </c>
      <c r="H3478" t="s">
        <v>98</v>
      </c>
    </row>
    <row r="3479" spans="7:8">
      <c r="G3479">
        <v>113506</v>
      </c>
      <c r="H3479" t="s">
        <v>104</v>
      </c>
    </row>
    <row r="3480" spans="7:8">
      <c r="G3480">
        <v>113557</v>
      </c>
      <c r="H3480" t="s">
        <v>944</v>
      </c>
    </row>
    <row r="3481" spans="7:8">
      <c r="G3481">
        <v>113565</v>
      </c>
      <c r="H3481" t="s">
        <v>450</v>
      </c>
    </row>
    <row r="3482" spans="7:8">
      <c r="G3482">
        <v>113581</v>
      </c>
      <c r="H3482" t="s">
        <v>464</v>
      </c>
    </row>
    <row r="3483" spans="7:8">
      <c r="G3483">
        <v>113590</v>
      </c>
      <c r="H3483" t="s">
        <v>464</v>
      </c>
    </row>
    <row r="3484" spans="7:8">
      <c r="G3484">
        <v>113603</v>
      </c>
      <c r="H3484" t="s">
        <v>464</v>
      </c>
    </row>
    <row r="3485" spans="7:8">
      <c r="G3485">
        <v>113611</v>
      </c>
      <c r="H3485" t="s">
        <v>544</v>
      </c>
    </row>
    <row r="3486" spans="7:8">
      <c r="G3486">
        <v>113646</v>
      </c>
      <c r="H3486" t="s">
        <v>104</v>
      </c>
    </row>
    <row r="3487" spans="7:8">
      <c r="G3487">
        <v>113662</v>
      </c>
      <c r="H3487" t="s">
        <v>544</v>
      </c>
    </row>
    <row r="3488" spans="7:8">
      <c r="G3488">
        <v>113689</v>
      </c>
      <c r="H3488" t="s">
        <v>544</v>
      </c>
    </row>
    <row r="3489" spans="7:8">
      <c r="G3489">
        <v>113700</v>
      </c>
      <c r="H3489" t="s">
        <v>464</v>
      </c>
    </row>
    <row r="3490" spans="7:8">
      <c r="G3490">
        <v>113719</v>
      </c>
      <c r="H3490" t="s">
        <v>472</v>
      </c>
    </row>
    <row r="3491" spans="7:8">
      <c r="G3491">
        <v>113735</v>
      </c>
      <c r="H3491" t="s">
        <v>450</v>
      </c>
    </row>
    <row r="3492" spans="7:8">
      <c r="G3492">
        <v>113743</v>
      </c>
      <c r="H3492" t="s">
        <v>450</v>
      </c>
    </row>
    <row r="3493" spans="7:8">
      <c r="G3493">
        <v>113751</v>
      </c>
      <c r="H3493" t="s">
        <v>45</v>
      </c>
    </row>
    <row r="3494" spans="7:8">
      <c r="G3494">
        <v>113760</v>
      </c>
      <c r="H3494" t="s">
        <v>107</v>
      </c>
    </row>
    <row r="3495" spans="7:8">
      <c r="G3495">
        <v>113778</v>
      </c>
      <c r="H3495" t="s">
        <v>450</v>
      </c>
    </row>
    <row r="3496" spans="7:8">
      <c r="G3496">
        <v>113786</v>
      </c>
      <c r="H3496" t="s">
        <v>544</v>
      </c>
    </row>
    <row r="3497" spans="7:8">
      <c r="G3497">
        <v>113808</v>
      </c>
      <c r="H3497" t="s">
        <v>459</v>
      </c>
    </row>
    <row r="3498" spans="7:8">
      <c r="G3498">
        <v>113816</v>
      </c>
      <c r="H3498" t="s">
        <v>944</v>
      </c>
    </row>
    <row r="3499" spans="7:8">
      <c r="G3499">
        <v>113824</v>
      </c>
      <c r="H3499" t="s">
        <v>942</v>
      </c>
    </row>
    <row r="3500" spans="7:8">
      <c r="G3500">
        <v>113832</v>
      </c>
      <c r="H3500" t="s">
        <v>942</v>
      </c>
    </row>
    <row r="3501" spans="7:8">
      <c r="G3501">
        <v>113840</v>
      </c>
      <c r="H3501" t="s">
        <v>942</v>
      </c>
    </row>
    <row r="3502" spans="7:8">
      <c r="G3502">
        <v>113867</v>
      </c>
      <c r="H3502" t="s">
        <v>950</v>
      </c>
    </row>
    <row r="3503" spans="7:8">
      <c r="G3503">
        <v>113875</v>
      </c>
      <c r="H3503" t="s">
        <v>944</v>
      </c>
    </row>
    <row r="3504" spans="7:8">
      <c r="G3504">
        <v>113891</v>
      </c>
      <c r="H3504" t="s">
        <v>942</v>
      </c>
    </row>
    <row r="3505" spans="7:8">
      <c r="G3505">
        <v>113905</v>
      </c>
      <c r="H3505" t="s">
        <v>942</v>
      </c>
    </row>
    <row r="3506" spans="7:8">
      <c r="G3506">
        <v>113930</v>
      </c>
      <c r="H3506" t="s">
        <v>942</v>
      </c>
    </row>
    <row r="3507" spans="7:8">
      <c r="G3507">
        <v>113948</v>
      </c>
      <c r="H3507" t="s">
        <v>944</v>
      </c>
    </row>
    <row r="3508" spans="7:8">
      <c r="G3508">
        <v>113956</v>
      </c>
      <c r="H3508" t="s">
        <v>944</v>
      </c>
    </row>
    <row r="3509" spans="7:8">
      <c r="G3509">
        <v>113964</v>
      </c>
      <c r="H3509" t="s">
        <v>944</v>
      </c>
    </row>
    <row r="3510" spans="7:8">
      <c r="G3510">
        <v>113972</v>
      </c>
      <c r="H3510" t="s">
        <v>450</v>
      </c>
    </row>
    <row r="3511" spans="7:8">
      <c r="G3511">
        <v>113980</v>
      </c>
      <c r="H3511" t="s">
        <v>450</v>
      </c>
    </row>
    <row r="3512" spans="7:8">
      <c r="G3512">
        <v>113999</v>
      </c>
      <c r="H3512" t="s">
        <v>459</v>
      </c>
    </row>
    <row r="3513" spans="7:8">
      <c r="G3513">
        <v>114006</v>
      </c>
      <c r="H3513" t="s">
        <v>459</v>
      </c>
    </row>
    <row r="3514" spans="7:8">
      <c r="G3514">
        <v>114014</v>
      </c>
      <c r="H3514" t="s">
        <v>98</v>
      </c>
    </row>
    <row r="3515" spans="7:8">
      <c r="G3515">
        <v>114030</v>
      </c>
      <c r="H3515" t="s">
        <v>942</v>
      </c>
    </row>
    <row r="3516" spans="7:8">
      <c r="G3516">
        <v>114049</v>
      </c>
      <c r="H3516" t="s">
        <v>942</v>
      </c>
    </row>
    <row r="3517" spans="7:8">
      <c r="G3517">
        <v>114057</v>
      </c>
      <c r="H3517" t="s">
        <v>942</v>
      </c>
    </row>
    <row r="3518" spans="7:8">
      <c r="G3518">
        <v>114065</v>
      </c>
      <c r="H3518" t="s">
        <v>942</v>
      </c>
    </row>
    <row r="3519" spans="7:8">
      <c r="G3519">
        <v>114073</v>
      </c>
      <c r="H3519" t="s">
        <v>942</v>
      </c>
    </row>
    <row r="3520" spans="7:8">
      <c r="G3520">
        <v>114081</v>
      </c>
      <c r="H3520" t="s">
        <v>942</v>
      </c>
    </row>
    <row r="3521" spans="7:8">
      <c r="G3521">
        <v>114090</v>
      </c>
      <c r="H3521" t="s">
        <v>942</v>
      </c>
    </row>
    <row r="3522" spans="7:8">
      <c r="G3522">
        <v>114111</v>
      </c>
      <c r="H3522" t="s">
        <v>107</v>
      </c>
    </row>
    <row r="3523" spans="7:8">
      <c r="G3523">
        <v>114138</v>
      </c>
      <c r="H3523" t="s">
        <v>944</v>
      </c>
    </row>
    <row r="3524" spans="7:8">
      <c r="G3524">
        <v>114154</v>
      </c>
      <c r="H3524" t="s">
        <v>459</v>
      </c>
    </row>
    <row r="3525" spans="7:8">
      <c r="G3525">
        <v>114162</v>
      </c>
      <c r="H3525" t="s">
        <v>942</v>
      </c>
    </row>
    <row r="3526" spans="7:8">
      <c r="G3526">
        <v>114170</v>
      </c>
      <c r="H3526" t="s">
        <v>942</v>
      </c>
    </row>
    <row r="3527" spans="7:8">
      <c r="G3527">
        <v>114197</v>
      </c>
      <c r="H3527" t="s">
        <v>942</v>
      </c>
    </row>
    <row r="3528" spans="7:8">
      <c r="G3528">
        <v>114200</v>
      </c>
      <c r="H3528" t="s">
        <v>942</v>
      </c>
    </row>
    <row r="3529" spans="7:8">
      <c r="G3529">
        <v>114219</v>
      </c>
      <c r="H3529" t="s">
        <v>944</v>
      </c>
    </row>
    <row r="3530" spans="7:8">
      <c r="G3530">
        <v>114235</v>
      </c>
      <c r="H3530" t="s">
        <v>944</v>
      </c>
    </row>
    <row r="3531" spans="7:8">
      <c r="G3531">
        <v>114243</v>
      </c>
      <c r="H3531" t="s">
        <v>942</v>
      </c>
    </row>
    <row r="3532" spans="7:8">
      <c r="G3532">
        <v>114316</v>
      </c>
      <c r="H3532" t="s">
        <v>942</v>
      </c>
    </row>
    <row r="3533" spans="7:8">
      <c r="G3533">
        <v>114324</v>
      </c>
      <c r="H3533" t="s">
        <v>942</v>
      </c>
    </row>
    <row r="3534" spans="7:8">
      <c r="G3534">
        <v>114332</v>
      </c>
      <c r="H3534" t="s">
        <v>942</v>
      </c>
    </row>
    <row r="3535" spans="7:8">
      <c r="G3535">
        <v>114340</v>
      </c>
      <c r="H3535" t="s">
        <v>942</v>
      </c>
    </row>
    <row r="3536" spans="7:8">
      <c r="G3536">
        <v>114359</v>
      </c>
      <c r="H3536" t="s">
        <v>942</v>
      </c>
    </row>
    <row r="3537" spans="7:8">
      <c r="G3537">
        <v>114367</v>
      </c>
      <c r="H3537" t="s">
        <v>944</v>
      </c>
    </row>
    <row r="3538" spans="7:8">
      <c r="G3538">
        <v>114375</v>
      </c>
      <c r="H3538" t="s">
        <v>944</v>
      </c>
    </row>
    <row r="3539" spans="7:8">
      <c r="G3539">
        <v>114383</v>
      </c>
      <c r="H3539" t="s">
        <v>944</v>
      </c>
    </row>
    <row r="3540" spans="7:8">
      <c r="G3540">
        <v>114391</v>
      </c>
      <c r="H3540" t="s">
        <v>944</v>
      </c>
    </row>
    <row r="3541" spans="7:8">
      <c r="G3541">
        <v>114642</v>
      </c>
      <c r="H3541" t="s">
        <v>944</v>
      </c>
    </row>
    <row r="3542" spans="7:8">
      <c r="G3542">
        <v>114669</v>
      </c>
      <c r="H3542" t="s">
        <v>942</v>
      </c>
    </row>
    <row r="3543" spans="7:8">
      <c r="G3543">
        <v>114677</v>
      </c>
      <c r="H3543" t="s">
        <v>942</v>
      </c>
    </row>
    <row r="3544" spans="7:8">
      <c r="G3544">
        <v>114685</v>
      </c>
      <c r="H3544" t="s">
        <v>942</v>
      </c>
    </row>
    <row r="3545" spans="7:8">
      <c r="G3545">
        <v>114693</v>
      </c>
      <c r="H3545" t="s">
        <v>942</v>
      </c>
    </row>
    <row r="3546" spans="7:8">
      <c r="G3546">
        <v>114707</v>
      </c>
      <c r="H3546" t="s">
        <v>942</v>
      </c>
    </row>
    <row r="3547" spans="7:8">
      <c r="G3547">
        <v>114715</v>
      </c>
      <c r="H3547" t="s">
        <v>942</v>
      </c>
    </row>
    <row r="3548" spans="7:8">
      <c r="G3548">
        <v>114723</v>
      </c>
      <c r="H3548" t="s">
        <v>104</v>
      </c>
    </row>
    <row r="3549" spans="7:8">
      <c r="G3549">
        <v>114731</v>
      </c>
      <c r="H3549" t="s">
        <v>104</v>
      </c>
    </row>
    <row r="3550" spans="7:8">
      <c r="G3550">
        <v>114740</v>
      </c>
      <c r="H3550" t="s">
        <v>104</v>
      </c>
    </row>
    <row r="3551" spans="7:8">
      <c r="G3551">
        <v>114758</v>
      </c>
      <c r="H3551" t="s">
        <v>104</v>
      </c>
    </row>
    <row r="3552" spans="7:8">
      <c r="G3552">
        <v>114766</v>
      </c>
      <c r="H3552" t="s">
        <v>104</v>
      </c>
    </row>
    <row r="3553" spans="7:8">
      <c r="G3553">
        <v>114774</v>
      </c>
      <c r="H3553" t="s">
        <v>107</v>
      </c>
    </row>
    <row r="3554" spans="7:8">
      <c r="G3554">
        <v>114782</v>
      </c>
      <c r="H3554" t="s">
        <v>104</v>
      </c>
    </row>
    <row r="3555" spans="7:8">
      <c r="G3555">
        <v>115096</v>
      </c>
      <c r="H3555" t="s">
        <v>98</v>
      </c>
    </row>
    <row r="3556" spans="7:8">
      <c r="G3556">
        <v>115258</v>
      </c>
      <c r="H3556" t="s">
        <v>98</v>
      </c>
    </row>
    <row r="3557" spans="7:8">
      <c r="G3557">
        <v>115266</v>
      </c>
      <c r="H3557" t="s">
        <v>942</v>
      </c>
    </row>
    <row r="3558" spans="7:8">
      <c r="G3558">
        <v>115274</v>
      </c>
      <c r="H3558" t="s">
        <v>942</v>
      </c>
    </row>
    <row r="3559" spans="7:8">
      <c r="G3559">
        <v>115312</v>
      </c>
      <c r="H3559" t="s">
        <v>942</v>
      </c>
    </row>
    <row r="3560" spans="7:8">
      <c r="G3560">
        <v>115320</v>
      </c>
      <c r="H3560" t="s">
        <v>942</v>
      </c>
    </row>
    <row r="3561" spans="7:8">
      <c r="G3561">
        <v>115339</v>
      </c>
      <c r="H3561" t="s">
        <v>942</v>
      </c>
    </row>
    <row r="3562" spans="7:8">
      <c r="G3562">
        <v>115347</v>
      </c>
      <c r="H3562" t="s">
        <v>942</v>
      </c>
    </row>
    <row r="3563" spans="7:8">
      <c r="G3563">
        <v>115355</v>
      </c>
      <c r="H3563" t="s">
        <v>942</v>
      </c>
    </row>
    <row r="3564" spans="7:8">
      <c r="G3564">
        <v>115622</v>
      </c>
      <c r="H3564" t="s">
        <v>98</v>
      </c>
    </row>
    <row r="3565" spans="7:8">
      <c r="G3565">
        <v>116033</v>
      </c>
      <c r="H3565" t="s">
        <v>45</v>
      </c>
    </row>
    <row r="3566" spans="7:8">
      <c r="G3566">
        <v>116238</v>
      </c>
      <c r="H3566" t="s">
        <v>942</v>
      </c>
    </row>
    <row r="3567" spans="7:8">
      <c r="G3567">
        <v>116246</v>
      </c>
      <c r="H3567" t="s">
        <v>942</v>
      </c>
    </row>
    <row r="3568" spans="7:8">
      <c r="G3568">
        <v>116254</v>
      </c>
      <c r="H3568" t="s">
        <v>942</v>
      </c>
    </row>
    <row r="3569" spans="7:8">
      <c r="G3569">
        <v>117315</v>
      </c>
      <c r="H3569" t="s">
        <v>942</v>
      </c>
    </row>
    <row r="3570" spans="7:8">
      <c r="G3570">
        <v>117323</v>
      </c>
      <c r="H3570" t="s">
        <v>942</v>
      </c>
    </row>
    <row r="3571" spans="7:8">
      <c r="G3571">
        <v>117331</v>
      </c>
      <c r="H3571" t="s">
        <v>942</v>
      </c>
    </row>
    <row r="3572" spans="7:8">
      <c r="G3572">
        <v>117340</v>
      </c>
      <c r="H3572" t="s">
        <v>942</v>
      </c>
    </row>
    <row r="3573" spans="7:8">
      <c r="G3573">
        <v>117358</v>
      </c>
      <c r="H3573" t="s">
        <v>35</v>
      </c>
    </row>
    <row r="3574" spans="7:8">
      <c r="G3574">
        <v>117366</v>
      </c>
      <c r="H3574" t="s">
        <v>104</v>
      </c>
    </row>
    <row r="3575" spans="7:8">
      <c r="G3575">
        <v>117374</v>
      </c>
      <c r="H3575" t="s">
        <v>104</v>
      </c>
    </row>
    <row r="3576" spans="7:8">
      <c r="G3576">
        <v>117390</v>
      </c>
      <c r="H3576" t="s">
        <v>98</v>
      </c>
    </row>
    <row r="3577" spans="7:8">
      <c r="G3577">
        <v>117404</v>
      </c>
      <c r="H3577" t="s">
        <v>104</v>
      </c>
    </row>
    <row r="3578" spans="7:8">
      <c r="G3578">
        <v>117412</v>
      </c>
      <c r="H3578" t="s">
        <v>98</v>
      </c>
    </row>
    <row r="3579" spans="7:8">
      <c r="G3579">
        <v>117439</v>
      </c>
      <c r="H3579" t="s">
        <v>45</v>
      </c>
    </row>
    <row r="3580" spans="7:8">
      <c r="G3580">
        <v>117528</v>
      </c>
      <c r="H3580" t="s">
        <v>107</v>
      </c>
    </row>
    <row r="3581" spans="7:8">
      <c r="G3581">
        <v>117536</v>
      </c>
      <c r="H3581" t="s">
        <v>450</v>
      </c>
    </row>
    <row r="3582" spans="7:8">
      <c r="G3582">
        <v>117544</v>
      </c>
      <c r="H3582" t="s">
        <v>450</v>
      </c>
    </row>
    <row r="3583" spans="7:8">
      <c r="G3583">
        <v>117560</v>
      </c>
      <c r="H3583" t="s">
        <v>107</v>
      </c>
    </row>
    <row r="3584" spans="7:8">
      <c r="G3584">
        <v>117579</v>
      </c>
      <c r="H3584" t="s">
        <v>296</v>
      </c>
    </row>
    <row r="3585" spans="7:8">
      <c r="G3585">
        <v>117587</v>
      </c>
      <c r="H3585" t="s">
        <v>107</v>
      </c>
    </row>
    <row r="3586" spans="7:8">
      <c r="G3586">
        <v>117668</v>
      </c>
      <c r="H3586" t="s">
        <v>98</v>
      </c>
    </row>
    <row r="3587" spans="7:8">
      <c r="G3587">
        <v>117676</v>
      </c>
      <c r="H3587" t="s">
        <v>107</v>
      </c>
    </row>
    <row r="3588" spans="7:8">
      <c r="G3588">
        <v>117870</v>
      </c>
      <c r="H3588" t="s">
        <v>45</v>
      </c>
    </row>
    <row r="3589" spans="7:8">
      <c r="G3589">
        <v>118028</v>
      </c>
      <c r="H3589" t="s">
        <v>450</v>
      </c>
    </row>
    <row r="3590" spans="7:8">
      <c r="G3590">
        <v>118036</v>
      </c>
      <c r="H3590" t="s">
        <v>35</v>
      </c>
    </row>
    <row r="3591" spans="7:8">
      <c r="G3591">
        <v>118141</v>
      </c>
      <c r="H3591" t="s">
        <v>944</v>
      </c>
    </row>
    <row r="3592" spans="7:8">
      <c r="G3592">
        <v>118168</v>
      </c>
      <c r="H3592" t="s">
        <v>944</v>
      </c>
    </row>
    <row r="3593" spans="7:8">
      <c r="G3593">
        <v>118176</v>
      </c>
      <c r="H3593" t="s">
        <v>944</v>
      </c>
    </row>
    <row r="3594" spans="7:8">
      <c r="G3594">
        <v>118184</v>
      </c>
      <c r="H3594" t="s">
        <v>942</v>
      </c>
    </row>
    <row r="3595" spans="7:8">
      <c r="G3595">
        <v>118192</v>
      </c>
      <c r="H3595" t="s">
        <v>45</v>
      </c>
    </row>
    <row r="3596" spans="7:8">
      <c r="G3596">
        <v>118206</v>
      </c>
      <c r="H3596" t="s">
        <v>950</v>
      </c>
    </row>
    <row r="3597" spans="7:8">
      <c r="G3597">
        <v>118230</v>
      </c>
      <c r="H3597" t="s">
        <v>450</v>
      </c>
    </row>
    <row r="3598" spans="7:8">
      <c r="G3598">
        <v>118249</v>
      </c>
      <c r="H3598" t="s">
        <v>464</v>
      </c>
    </row>
    <row r="3599" spans="7:8">
      <c r="G3599">
        <v>118257</v>
      </c>
      <c r="H3599" t="s">
        <v>945</v>
      </c>
    </row>
    <row r="3600" spans="7:8">
      <c r="G3600">
        <v>118265</v>
      </c>
      <c r="H3600" t="s">
        <v>464</v>
      </c>
    </row>
    <row r="3601" spans="7:8">
      <c r="G3601">
        <v>118273</v>
      </c>
      <c r="H3601" t="s">
        <v>464</v>
      </c>
    </row>
    <row r="3602" spans="7:8">
      <c r="G3602">
        <v>118281</v>
      </c>
      <c r="H3602" t="s">
        <v>104</v>
      </c>
    </row>
    <row r="3603" spans="7:8">
      <c r="G3603">
        <v>118290</v>
      </c>
      <c r="H3603" t="s">
        <v>126</v>
      </c>
    </row>
    <row r="3604" spans="7:8">
      <c r="G3604">
        <v>118303</v>
      </c>
      <c r="H3604" t="s">
        <v>107</v>
      </c>
    </row>
    <row r="3605" spans="7:8">
      <c r="G3605">
        <v>118311</v>
      </c>
      <c r="H3605" t="s">
        <v>107</v>
      </c>
    </row>
    <row r="3606" spans="7:8">
      <c r="G3606">
        <v>118443</v>
      </c>
      <c r="H3606" t="s">
        <v>960</v>
      </c>
    </row>
    <row r="3607" spans="7:8">
      <c r="G3607">
        <v>118451</v>
      </c>
      <c r="H3607" t="s">
        <v>98</v>
      </c>
    </row>
    <row r="3608" spans="7:8">
      <c r="G3608">
        <v>118486</v>
      </c>
      <c r="H3608" t="s">
        <v>107</v>
      </c>
    </row>
    <row r="3609" spans="7:8">
      <c r="G3609">
        <v>118494</v>
      </c>
      <c r="H3609" t="s">
        <v>107</v>
      </c>
    </row>
    <row r="3610" spans="7:8">
      <c r="G3610">
        <v>118508</v>
      </c>
      <c r="H3610" t="s">
        <v>450</v>
      </c>
    </row>
    <row r="3611" spans="7:8">
      <c r="G3611">
        <v>118524</v>
      </c>
      <c r="H3611" t="s">
        <v>104</v>
      </c>
    </row>
    <row r="3612" spans="7:8">
      <c r="G3612">
        <v>118532</v>
      </c>
      <c r="H3612" t="s">
        <v>785</v>
      </c>
    </row>
    <row r="3613" spans="7:8">
      <c r="G3613">
        <v>118559</v>
      </c>
      <c r="H3613" t="s">
        <v>98</v>
      </c>
    </row>
    <row r="3614" spans="7:8">
      <c r="G3614">
        <v>118583</v>
      </c>
      <c r="H3614" t="s">
        <v>942</v>
      </c>
    </row>
    <row r="3615" spans="7:8">
      <c r="G3615">
        <v>118605</v>
      </c>
      <c r="H3615" t="s">
        <v>104</v>
      </c>
    </row>
    <row r="3616" spans="7:8">
      <c r="G3616">
        <v>118621</v>
      </c>
      <c r="H3616" t="s">
        <v>104</v>
      </c>
    </row>
    <row r="3617" spans="7:8">
      <c r="G3617">
        <v>118630</v>
      </c>
      <c r="H3617" t="s">
        <v>104</v>
      </c>
    </row>
    <row r="3618" spans="7:8">
      <c r="G3618">
        <v>118648</v>
      </c>
      <c r="H3618" t="s">
        <v>104</v>
      </c>
    </row>
    <row r="3619" spans="7:8">
      <c r="G3619">
        <v>118656</v>
      </c>
      <c r="H3619" t="s">
        <v>104</v>
      </c>
    </row>
    <row r="3620" spans="7:8">
      <c r="G3620">
        <v>118664</v>
      </c>
      <c r="H3620" t="s">
        <v>104</v>
      </c>
    </row>
    <row r="3621" spans="7:8">
      <c r="G3621">
        <v>118672</v>
      </c>
      <c r="H3621" t="s">
        <v>45</v>
      </c>
    </row>
    <row r="3622" spans="7:8">
      <c r="G3622">
        <v>118710</v>
      </c>
      <c r="H3622" t="s">
        <v>98</v>
      </c>
    </row>
    <row r="3623" spans="7:8">
      <c r="G3623">
        <v>118737</v>
      </c>
      <c r="H3623" t="s">
        <v>98</v>
      </c>
    </row>
    <row r="3624" spans="7:8">
      <c r="G3624">
        <v>118745</v>
      </c>
      <c r="H3624" t="s">
        <v>98</v>
      </c>
    </row>
    <row r="3625" spans="7:8">
      <c r="G3625">
        <v>118753</v>
      </c>
      <c r="H3625" t="s">
        <v>104</v>
      </c>
    </row>
    <row r="3626" spans="7:8">
      <c r="G3626">
        <v>118788</v>
      </c>
      <c r="H3626" t="s">
        <v>98</v>
      </c>
    </row>
    <row r="3627" spans="7:8">
      <c r="G3627">
        <v>118800</v>
      </c>
      <c r="H3627" t="s">
        <v>45</v>
      </c>
    </row>
    <row r="3628" spans="7:8">
      <c r="G3628">
        <v>119385</v>
      </c>
      <c r="H3628" t="s">
        <v>785</v>
      </c>
    </row>
    <row r="3629" spans="7:8">
      <c r="G3629">
        <v>119393</v>
      </c>
      <c r="H3629" t="s">
        <v>45</v>
      </c>
    </row>
    <row r="3630" spans="7:8">
      <c r="G3630">
        <v>119407</v>
      </c>
      <c r="H3630" t="s">
        <v>45</v>
      </c>
    </row>
    <row r="3631" spans="7:8">
      <c r="G3631">
        <v>119415</v>
      </c>
      <c r="H3631" t="s">
        <v>98</v>
      </c>
    </row>
    <row r="3632" spans="7:8">
      <c r="G3632">
        <v>119423</v>
      </c>
      <c r="H3632" t="s">
        <v>472</v>
      </c>
    </row>
    <row r="3633" spans="7:8">
      <c r="G3633">
        <v>119431</v>
      </c>
      <c r="H3633" t="s">
        <v>45</v>
      </c>
    </row>
    <row r="3634" spans="7:8">
      <c r="G3634">
        <v>119555</v>
      </c>
      <c r="H3634" t="s">
        <v>942</v>
      </c>
    </row>
    <row r="3635" spans="7:8">
      <c r="G3635">
        <v>119563</v>
      </c>
      <c r="H3635" t="s">
        <v>942</v>
      </c>
    </row>
    <row r="3636" spans="7:8">
      <c r="G3636">
        <v>119571</v>
      </c>
      <c r="H3636" t="s">
        <v>942</v>
      </c>
    </row>
    <row r="3637" spans="7:8">
      <c r="G3637">
        <v>119580</v>
      </c>
      <c r="H3637" t="s">
        <v>942</v>
      </c>
    </row>
    <row r="3638" spans="7:8">
      <c r="G3638">
        <v>119601</v>
      </c>
      <c r="H3638" t="s">
        <v>18</v>
      </c>
    </row>
    <row r="3639" spans="7:8">
      <c r="G3639">
        <v>119610</v>
      </c>
      <c r="H3639" t="s">
        <v>942</v>
      </c>
    </row>
    <row r="3640" spans="7:8">
      <c r="G3640">
        <v>119628</v>
      </c>
      <c r="H3640" t="s">
        <v>18</v>
      </c>
    </row>
    <row r="3641" spans="7:8">
      <c r="G3641">
        <v>119636</v>
      </c>
      <c r="H3641" t="s">
        <v>544</v>
      </c>
    </row>
    <row r="3642" spans="7:8">
      <c r="G3642">
        <v>119644</v>
      </c>
      <c r="H3642" t="s">
        <v>104</v>
      </c>
    </row>
    <row r="3643" spans="7:8">
      <c r="G3643">
        <v>119652</v>
      </c>
      <c r="H3643" t="s">
        <v>104</v>
      </c>
    </row>
    <row r="3644" spans="7:8">
      <c r="G3644">
        <v>119660</v>
      </c>
      <c r="H3644" t="s">
        <v>104</v>
      </c>
    </row>
    <row r="3645" spans="7:8">
      <c r="G3645">
        <v>119679</v>
      </c>
      <c r="H3645" t="s">
        <v>107</v>
      </c>
    </row>
    <row r="3646" spans="7:8">
      <c r="G3646">
        <v>119695</v>
      </c>
      <c r="H3646" t="s">
        <v>104</v>
      </c>
    </row>
    <row r="3647" spans="7:8">
      <c r="G3647">
        <v>119709</v>
      </c>
      <c r="H3647" t="s">
        <v>104</v>
      </c>
    </row>
    <row r="3648" spans="7:8">
      <c r="G3648">
        <v>119725</v>
      </c>
      <c r="H3648" t="s">
        <v>18</v>
      </c>
    </row>
    <row r="3649" spans="7:8">
      <c r="G3649">
        <v>119741</v>
      </c>
      <c r="H3649" t="s">
        <v>104</v>
      </c>
    </row>
    <row r="3650" spans="7:8">
      <c r="G3650">
        <v>119750</v>
      </c>
      <c r="H3650" t="s">
        <v>689</v>
      </c>
    </row>
    <row r="3651" spans="7:8">
      <c r="G3651">
        <v>119776</v>
      </c>
      <c r="H3651" t="s">
        <v>18</v>
      </c>
    </row>
    <row r="3652" spans="7:8">
      <c r="G3652">
        <v>119784</v>
      </c>
      <c r="H3652" t="s">
        <v>18</v>
      </c>
    </row>
    <row r="3653" spans="7:8">
      <c r="G3653">
        <v>119792</v>
      </c>
      <c r="H3653" t="s">
        <v>942</v>
      </c>
    </row>
    <row r="3654" spans="7:8">
      <c r="G3654">
        <v>119806</v>
      </c>
      <c r="H3654" t="s">
        <v>942</v>
      </c>
    </row>
    <row r="3655" spans="7:8">
      <c r="G3655">
        <v>119849</v>
      </c>
      <c r="H3655" t="s">
        <v>942</v>
      </c>
    </row>
    <row r="3656" spans="7:8">
      <c r="G3656">
        <v>119857</v>
      </c>
      <c r="H3656" t="s">
        <v>942</v>
      </c>
    </row>
    <row r="3657" spans="7:8">
      <c r="G3657">
        <v>119865</v>
      </c>
      <c r="H3657" t="s">
        <v>942</v>
      </c>
    </row>
    <row r="3658" spans="7:8">
      <c r="G3658">
        <v>119873</v>
      </c>
      <c r="H3658" t="s">
        <v>942</v>
      </c>
    </row>
    <row r="3659" spans="7:8">
      <c r="G3659">
        <v>119881</v>
      </c>
      <c r="H3659" t="s">
        <v>942</v>
      </c>
    </row>
    <row r="3660" spans="7:8">
      <c r="G3660">
        <v>119890</v>
      </c>
      <c r="H3660" t="s">
        <v>942</v>
      </c>
    </row>
    <row r="3661" spans="7:8">
      <c r="G3661">
        <v>119903</v>
      </c>
      <c r="H3661" t="s">
        <v>942</v>
      </c>
    </row>
    <row r="3662" spans="7:8">
      <c r="G3662">
        <v>119911</v>
      </c>
      <c r="H3662" t="s">
        <v>18</v>
      </c>
    </row>
    <row r="3663" spans="7:8">
      <c r="G3663">
        <v>119920</v>
      </c>
      <c r="H3663" t="s">
        <v>12</v>
      </c>
    </row>
    <row r="3664" spans="7:8">
      <c r="G3664">
        <v>119954</v>
      </c>
      <c r="H3664" t="s">
        <v>944</v>
      </c>
    </row>
    <row r="3665" spans="7:8">
      <c r="G3665">
        <v>119962</v>
      </c>
      <c r="H3665" t="s">
        <v>944</v>
      </c>
    </row>
    <row r="3666" spans="7:8">
      <c r="G3666">
        <v>119970</v>
      </c>
      <c r="H3666" t="s">
        <v>942</v>
      </c>
    </row>
    <row r="3667" spans="7:8">
      <c r="G3667">
        <v>119989</v>
      </c>
      <c r="H3667" t="s">
        <v>944</v>
      </c>
    </row>
    <row r="3668" spans="7:8">
      <c r="G3668">
        <v>120073</v>
      </c>
      <c r="H3668" t="s">
        <v>942</v>
      </c>
    </row>
    <row r="3669" spans="7:8">
      <c r="G3669">
        <v>120081</v>
      </c>
      <c r="H3669" t="s">
        <v>942</v>
      </c>
    </row>
    <row r="3670" spans="7:8">
      <c r="G3670">
        <v>120090</v>
      </c>
      <c r="H3670" t="s">
        <v>944</v>
      </c>
    </row>
    <row r="3671" spans="7:8">
      <c r="G3671">
        <v>120103</v>
      </c>
      <c r="H3671" t="s">
        <v>942</v>
      </c>
    </row>
    <row r="3672" spans="7:8">
      <c r="G3672">
        <v>120111</v>
      </c>
      <c r="H3672" t="s">
        <v>944</v>
      </c>
    </row>
    <row r="3673" spans="7:8">
      <c r="G3673">
        <v>120138</v>
      </c>
      <c r="H3673" t="s">
        <v>944</v>
      </c>
    </row>
    <row r="3674" spans="7:8">
      <c r="G3674">
        <v>120146</v>
      </c>
      <c r="H3674" t="s">
        <v>942</v>
      </c>
    </row>
    <row r="3675" spans="7:8">
      <c r="G3675">
        <v>120154</v>
      </c>
      <c r="H3675" t="s">
        <v>45</v>
      </c>
    </row>
    <row r="3676" spans="7:8">
      <c r="G3676">
        <v>120162</v>
      </c>
      <c r="H3676" t="s">
        <v>107</v>
      </c>
    </row>
    <row r="3677" spans="7:8">
      <c r="G3677">
        <v>120170</v>
      </c>
      <c r="H3677" t="s">
        <v>107</v>
      </c>
    </row>
    <row r="3678" spans="7:8">
      <c r="G3678">
        <v>120197</v>
      </c>
      <c r="H3678" t="s">
        <v>107</v>
      </c>
    </row>
    <row r="3679" spans="7:8">
      <c r="G3679">
        <v>120200</v>
      </c>
      <c r="H3679" t="s">
        <v>104</v>
      </c>
    </row>
    <row r="3680" spans="7:8">
      <c r="G3680">
        <v>120219</v>
      </c>
      <c r="H3680" t="s">
        <v>104</v>
      </c>
    </row>
    <row r="3681" spans="7:8">
      <c r="G3681">
        <v>120227</v>
      </c>
      <c r="H3681" t="s">
        <v>79</v>
      </c>
    </row>
    <row r="3682" spans="7:8">
      <c r="G3682">
        <v>120235</v>
      </c>
      <c r="H3682" t="s">
        <v>45</v>
      </c>
    </row>
    <row r="3683" spans="7:8">
      <c r="G3683">
        <v>120308</v>
      </c>
      <c r="H3683" t="s">
        <v>104</v>
      </c>
    </row>
    <row r="3684" spans="7:8">
      <c r="G3684">
        <v>120324</v>
      </c>
      <c r="H3684" t="s">
        <v>98</v>
      </c>
    </row>
    <row r="3685" spans="7:8">
      <c r="G3685">
        <v>120332</v>
      </c>
      <c r="H3685" t="s">
        <v>104</v>
      </c>
    </row>
    <row r="3686" spans="7:8">
      <c r="G3686">
        <v>120340</v>
      </c>
      <c r="H3686" t="s">
        <v>732</v>
      </c>
    </row>
    <row r="3687" spans="7:8">
      <c r="G3687">
        <v>120359</v>
      </c>
      <c r="H3687" t="s">
        <v>12</v>
      </c>
    </row>
    <row r="3688" spans="7:8">
      <c r="G3688">
        <v>120367</v>
      </c>
      <c r="H3688" t="s">
        <v>544</v>
      </c>
    </row>
    <row r="3689" spans="7:8">
      <c r="G3689">
        <v>120405</v>
      </c>
      <c r="H3689" t="s">
        <v>18</v>
      </c>
    </row>
    <row r="3690" spans="7:8">
      <c r="G3690">
        <v>120421</v>
      </c>
      <c r="H3690" t="s">
        <v>472</v>
      </c>
    </row>
    <row r="3691" spans="7:8">
      <c r="G3691">
        <v>120430</v>
      </c>
      <c r="H3691" t="s">
        <v>18</v>
      </c>
    </row>
    <row r="3692" spans="7:8">
      <c r="G3692">
        <v>120456</v>
      </c>
      <c r="H3692" t="s">
        <v>942</v>
      </c>
    </row>
    <row r="3693" spans="7:8">
      <c r="G3693">
        <v>120464</v>
      </c>
      <c r="H3693" t="s">
        <v>12</v>
      </c>
    </row>
    <row r="3694" spans="7:8">
      <c r="G3694">
        <v>120472</v>
      </c>
      <c r="H3694" t="s">
        <v>12</v>
      </c>
    </row>
    <row r="3695" spans="7:8">
      <c r="G3695">
        <v>120480</v>
      </c>
      <c r="H3695" t="s">
        <v>12</v>
      </c>
    </row>
    <row r="3696" spans="7:8">
      <c r="G3696">
        <v>120499</v>
      </c>
      <c r="H3696" t="s">
        <v>942</v>
      </c>
    </row>
    <row r="3697" spans="7:8">
      <c r="G3697">
        <v>120502</v>
      </c>
      <c r="H3697" t="s">
        <v>944</v>
      </c>
    </row>
    <row r="3698" spans="7:8">
      <c r="G3698">
        <v>120510</v>
      </c>
      <c r="H3698" t="s">
        <v>12</v>
      </c>
    </row>
    <row r="3699" spans="7:8">
      <c r="G3699">
        <v>120529</v>
      </c>
      <c r="H3699" t="s">
        <v>942</v>
      </c>
    </row>
    <row r="3700" spans="7:8">
      <c r="G3700">
        <v>120537</v>
      </c>
      <c r="H3700" t="s">
        <v>942</v>
      </c>
    </row>
    <row r="3701" spans="7:8">
      <c r="G3701">
        <v>120960</v>
      </c>
      <c r="H3701" t="s">
        <v>942</v>
      </c>
    </row>
    <row r="3702" spans="7:8">
      <c r="G3702">
        <v>120979</v>
      </c>
      <c r="H3702" t="s">
        <v>942</v>
      </c>
    </row>
    <row r="3703" spans="7:8">
      <c r="G3703">
        <v>120987</v>
      </c>
      <c r="H3703" t="s">
        <v>942</v>
      </c>
    </row>
    <row r="3704" spans="7:8">
      <c r="G3704">
        <v>120995</v>
      </c>
      <c r="H3704" t="s">
        <v>942</v>
      </c>
    </row>
    <row r="3705" spans="7:8">
      <c r="G3705">
        <v>121002</v>
      </c>
      <c r="H3705" t="s">
        <v>942</v>
      </c>
    </row>
    <row r="3706" spans="7:8">
      <c r="G3706">
        <v>121010</v>
      </c>
      <c r="H3706" t="s">
        <v>942</v>
      </c>
    </row>
    <row r="3707" spans="7:8">
      <c r="G3707">
        <v>121029</v>
      </c>
      <c r="H3707" t="s">
        <v>942</v>
      </c>
    </row>
    <row r="3708" spans="7:8">
      <c r="G3708">
        <v>121045</v>
      </c>
      <c r="H3708" t="s">
        <v>942</v>
      </c>
    </row>
    <row r="3709" spans="7:8">
      <c r="G3709">
        <v>121061</v>
      </c>
      <c r="H3709" t="s">
        <v>944</v>
      </c>
    </row>
    <row r="3710" spans="7:8">
      <c r="G3710">
        <v>121070</v>
      </c>
      <c r="H3710" t="s">
        <v>944</v>
      </c>
    </row>
    <row r="3711" spans="7:8">
      <c r="G3711">
        <v>121690</v>
      </c>
      <c r="H3711" t="s">
        <v>98</v>
      </c>
    </row>
    <row r="3712" spans="7:8">
      <c r="G3712">
        <v>121967</v>
      </c>
      <c r="H3712" t="s">
        <v>98</v>
      </c>
    </row>
    <row r="3713" spans="7:8">
      <c r="G3713">
        <v>121975</v>
      </c>
      <c r="H3713" t="s">
        <v>98</v>
      </c>
    </row>
    <row r="3714" spans="7:8">
      <c r="G3714">
        <v>121983</v>
      </c>
      <c r="H3714" t="s">
        <v>98</v>
      </c>
    </row>
    <row r="3715" spans="7:8">
      <c r="G3715">
        <v>121991</v>
      </c>
      <c r="H3715" t="s">
        <v>98</v>
      </c>
    </row>
    <row r="3716" spans="7:8">
      <c r="G3716">
        <v>122009</v>
      </c>
      <c r="H3716" t="s">
        <v>98</v>
      </c>
    </row>
    <row r="3717" spans="7:8">
      <c r="G3717">
        <v>122017</v>
      </c>
      <c r="H3717" t="s">
        <v>98</v>
      </c>
    </row>
    <row r="3718" spans="7:8">
      <c r="G3718">
        <v>122033</v>
      </c>
      <c r="H3718" t="s">
        <v>98</v>
      </c>
    </row>
    <row r="3719" spans="7:8">
      <c r="G3719">
        <v>122041</v>
      </c>
      <c r="H3719" t="s">
        <v>98</v>
      </c>
    </row>
    <row r="3720" spans="7:8">
      <c r="G3720">
        <v>122050</v>
      </c>
      <c r="H3720" t="s">
        <v>98</v>
      </c>
    </row>
    <row r="3721" spans="7:8">
      <c r="G3721">
        <v>122076</v>
      </c>
      <c r="H3721" t="s">
        <v>98</v>
      </c>
    </row>
    <row r="3722" spans="7:8">
      <c r="G3722">
        <v>122084</v>
      </c>
      <c r="H3722" t="s">
        <v>98</v>
      </c>
    </row>
    <row r="3723" spans="7:8">
      <c r="G3723">
        <v>122092</v>
      </c>
      <c r="H3723" t="s">
        <v>98</v>
      </c>
    </row>
    <row r="3724" spans="7:8">
      <c r="G3724">
        <v>122270</v>
      </c>
      <c r="H3724" t="s">
        <v>64</v>
      </c>
    </row>
    <row r="3725" spans="7:8">
      <c r="G3725">
        <v>122297</v>
      </c>
      <c r="H3725" t="s">
        <v>64</v>
      </c>
    </row>
    <row r="3726" spans="7:8">
      <c r="G3726">
        <v>122335</v>
      </c>
      <c r="H3726" t="s">
        <v>64</v>
      </c>
    </row>
    <row r="3727" spans="7:8">
      <c r="G3727">
        <v>122360</v>
      </c>
      <c r="H3727" t="s">
        <v>950</v>
      </c>
    </row>
    <row r="3728" spans="7:8">
      <c r="G3728">
        <v>122386</v>
      </c>
      <c r="H3728" t="s">
        <v>64</v>
      </c>
    </row>
    <row r="3729" spans="7:8">
      <c r="G3729">
        <v>122394</v>
      </c>
      <c r="H3729" t="s">
        <v>64</v>
      </c>
    </row>
    <row r="3730" spans="7:8">
      <c r="G3730">
        <v>122408</v>
      </c>
      <c r="H3730" t="s">
        <v>64</v>
      </c>
    </row>
    <row r="3731" spans="7:8">
      <c r="G3731">
        <v>122416</v>
      </c>
      <c r="H3731" t="s">
        <v>64</v>
      </c>
    </row>
    <row r="3732" spans="7:8">
      <c r="G3732">
        <v>122424</v>
      </c>
      <c r="H3732" t="s">
        <v>64</v>
      </c>
    </row>
    <row r="3733" spans="7:8">
      <c r="G3733">
        <v>122432</v>
      </c>
      <c r="H3733" t="s">
        <v>64</v>
      </c>
    </row>
    <row r="3734" spans="7:8">
      <c r="G3734">
        <v>122459</v>
      </c>
      <c r="H3734" t="s">
        <v>64</v>
      </c>
    </row>
    <row r="3735" spans="7:8">
      <c r="G3735">
        <v>122467</v>
      </c>
      <c r="H3735" t="s">
        <v>64</v>
      </c>
    </row>
    <row r="3736" spans="7:8">
      <c r="G3736">
        <v>122475</v>
      </c>
      <c r="H3736" t="s">
        <v>64</v>
      </c>
    </row>
    <row r="3737" spans="7:8">
      <c r="G3737">
        <v>122483</v>
      </c>
      <c r="H3737" t="s">
        <v>64</v>
      </c>
    </row>
    <row r="3738" spans="7:8">
      <c r="G3738">
        <v>122491</v>
      </c>
      <c r="H3738" t="s">
        <v>64</v>
      </c>
    </row>
    <row r="3739" spans="7:8">
      <c r="G3739">
        <v>122505</v>
      </c>
      <c r="H3739" t="s">
        <v>64</v>
      </c>
    </row>
    <row r="3740" spans="7:8">
      <c r="G3740">
        <v>122513</v>
      </c>
      <c r="H3740" t="s">
        <v>64</v>
      </c>
    </row>
    <row r="3741" spans="7:8">
      <c r="G3741">
        <v>122548</v>
      </c>
      <c r="H3741" t="s">
        <v>64</v>
      </c>
    </row>
    <row r="3742" spans="7:8">
      <c r="G3742">
        <v>122556</v>
      </c>
      <c r="H3742" t="s">
        <v>64</v>
      </c>
    </row>
    <row r="3743" spans="7:8">
      <c r="G3743">
        <v>122564</v>
      </c>
      <c r="H3743" t="s">
        <v>64</v>
      </c>
    </row>
    <row r="3744" spans="7:8">
      <c r="G3744">
        <v>122572</v>
      </c>
      <c r="H3744" t="s">
        <v>64</v>
      </c>
    </row>
    <row r="3745" spans="7:8">
      <c r="G3745">
        <v>122580</v>
      </c>
      <c r="H3745" t="s">
        <v>26</v>
      </c>
    </row>
    <row r="3746" spans="7:8">
      <c r="G3746">
        <v>122998</v>
      </c>
      <c r="H3746" t="s">
        <v>942</v>
      </c>
    </row>
    <row r="3747" spans="7:8">
      <c r="G3747">
        <v>123005</v>
      </c>
      <c r="H3747" t="s">
        <v>944</v>
      </c>
    </row>
    <row r="3748" spans="7:8">
      <c r="G3748">
        <v>123013</v>
      </c>
      <c r="H3748" t="s">
        <v>942</v>
      </c>
    </row>
    <row r="3749" spans="7:8">
      <c r="G3749">
        <v>123021</v>
      </c>
      <c r="H3749" t="s">
        <v>942</v>
      </c>
    </row>
    <row r="3750" spans="7:8">
      <c r="G3750">
        <v>123030</v>
      </c>
      <c r="H3750" t="s">
        <v>942</v>
      </c>
    </row>
    <row r="3751" spans="7:8">
      <c r="G3751">
        <v>123048</v>
      </c>
      <c r="H3751" t="s">
        <v>944</v>
      </c>
    </row>
    <row r="3752" spans="7:8">
      <c r="G3752">
        <v>123056</v>
      </c>
      <c r="H3752" t="s">
        <v>944</v>
      </c>
    </row>
    <row r="3753" spans="7:8">
      <c r="G3753">
        <v>123064</v>
      </c>
      <c r="H3753" t="s">
        <v>944</v>
      </c>
    </row>
    <row r="3754" spans="7:8">
      <c r="G3754">
        <v>123226</v>
      </c>
      <c r="H3754" t="s">
        <v>98</v>
      </c>
    </row>
    <row r="3755" spans="7:8">
      <c r="G3755">
        <v>123358</v>
      </c>
      <c r="H3755" t="s">
        <v>98</v>
      </c>
    </row>
    <row r="3756" spans="7:8">
      <c r="G3756">
        <v>123455</v>
      </c>
      <c r="H3756" t="s">
        <v>689</v>
      </c>
    </row>
    <row r="3757" spans="7:8">
      <c r="G3757">
        <v>123625</v>
      </c>
      <c r="H3757" t="s">
        <v>26</v>
      </c>
    </row>
    <row r="3758" spans="7:8">
      <c r="G3758">
        <v>123862</v>
      </c>
      <c r="H3758" t="s">
        <v>963</v>
      </c>
    </row>
    <row r="3759" spans="7:8">
      <c r="G3759">
        <v>124214</v>
      </c>
      <c r="H3759" t="s">
        <v>942</v>
      </c>
    </row>
    <row r="3760" spans="7:8">
      <c r="G3760">
        <v>124222</v>
      </c>
      <c r="H3760" t="s">
        <v>942</v>
      </c>
    </row>
    <row r="3761" spans="7:8">
      <c r="G3761">
        <v>124249</v>
      </c>
      <c r="H3761" t="s">
        <v>942</v>
      </c>
    </row>
    <row r="3762" spans="7:8">
      <c r="G3762">
        <v>124257</v>
      </c>
      <c r="H3762" t="s">
        <v>942</v>
      </c>
    </row>
    <row r="3763" spans="7:8">
      <c r="G3763">
        <v>124265</v>
      </c>
      <c r="H3763" t="s">
        <v>942</v>
      </c>
    </row>
    <row r="3764" spans="7:8">
      <c r="G3764">
        <v>124273</v>
      </c>
      <c r="H3764" t="s">
        <v>942</v>
      </c>
    </row>
    <row r="3765" spans="7:8">
      <c r="G3765">
        <v>124400</v>
      </c>
      <c r="H3765" t="s">
        <v>472</v>
      </c>
    </row>
    <row r="3766" spans="7:8">
      <c r="G3766">
        <v>124419</v>
      </c>
      <c r="H3766" t="s">
        <v>126</v>
      </c>
    </row>
    <row r="3767" spans="7:8">
      <c r="G3767">
        <v>124427</v>
      </c>
      <c r="H3767" t="s">
        <v>942</v>
      </c>
    </row>
    <row r="3768" spans="7:8">
      <c r="G3768">
        <v>124435</v>
      </c>
      <c r="H3768" t="s">
        <v>942</v>
      </c>
    </row>
    <row r="3769" spans="7:8">
      <c r="G3769">
        <v>124583</v>
      </c>
      <c r="H3769" t="s">
        <v>472</v>
      </c>
    </row>
    <row r="3770" spans="7:8">
      <c r="G3770">
        <v>124710</v>
      </c>
      <c r="H3770" t="s">
        <v>964</v>
      </c>
    </row>
    <row r="3771" spans="7:8">
      <c r="G3771">
        <v>124877</v>
      </c>
      <c r="H3771" t="s">
        <v>452</v>
      </c>
    </row>
    <row r="3772" spans="7:8">
      <c r="G3772">
        <v>124885</v>
      </c>
      <c r="H3772" t="s">
        <v>472</v>
      </c>
    </row>
    <row r="3773" spans="7:8">
      <c r="G3773">
        <v>125172</v>
      </c>
      <c r="H3773" t="s">
        <v>492</v>
      </c>
    </row>
    <row r="3774" spans="7:8">
      <c r="G3774">
        <v>125180</v>
      </c>
      <c r="H3774" t="s">
        <v>126</v>
      </c>
    </row>
    <row r="3775" spans="7:8">
      <c r="G3775">
        <v>125199</v>
      </c>
      <c r="H3775" t="s">
        <v>944</v>
      </c>
    </row>
    <row r="3776" spans="7:8">
      <c r="G3776">
        <v>125210</v>
      </c>
      <c r="H3776" t="s">
        <v>944</v>
      </c>
    </row>
    <row r="3777" spans="7:8">
      <c r="G3777">
        <v>125300</v>
      </c>
      <c r="H3777" t="s">
        <v>960</v>
      </c>
    </row>
    <row r="3778" spans="7:8">
      <c r="G3778">
        <v>125482</v>
      </c>
      <c r="H3778" t="s">
        <v>452</v>
      </c>
    </row>
    <row r="3779" spans="7:8">
      <c r="G3779">
        <v>125490</v>
      </c>
      <c r="H3779" t="s">
        <v>785</v>
      </c>
    </row>
    <row r="3780" spans="7:8">
      <c r="G3780">
        <v>125601</v>
      </c>
      <c r="H3780" t="s">
        <v>960</v>
      </c>
    </row>
    <row r="3781" spans="7:8">
      <c r="G3781">
        <v>125628</v>
      </c>
      <c r="H3781" t="s">
        <v>452</v>
      </c>
    </row>
    <row r="3782" spans="7:8">
      <c r="G3782">
        <v>125644</v>
      </c>
      <c r="H3782" t="s">
        <v>960</v>
      </c>
    </row>
    <row r="3783" spans="7:8">
      <c r="G3783">
        <v>125768</v>
      </c>
      <c r="H3783" t="s">
        <v>126</v>
      </c>
    </row>
    <row r="3784" spans="7:8">
      <c r="G3784">
        <v>125784</v>
      </c>
      <c r="H3784" t="s">
        <v>950</v>
      </c>
    </row>
    <row r="3785" spans="7:8">
      <c r="G3785">
        <v>125814</v>
      </c>
      <c r="H3785" t="s">
        <v>452</v>
      </c>
    </row>
    <row r="3786" spans="7:8">
      <c r="G3786">
        <v>125997</v>
      </c>
      <c r="H3786" t="s">
        <v>942</v>
      </c>
    </row>
    <row r="3787" spans="7:8">
      <c r="G3787">
        <v>126004</v>
      </c>
      <c r="H3787" t="s">
        <v>944</v>
      </c>
    </row>
    <row r="3788" spans="7:8">
      <c r="G3788">
        <v>126012</v>
      </c>
      <c r="H3788" t="s">
        <v>944</v>
      </c>
    </row>
    <row r="3789" spans="7:8">
      <c r="G3789">
        <v>126020</v>
      </c>
      <c r="H3789" t="s">
        <v>944</v>
      </c>
    </row>
    <row r="3790" spans="7:8">
      <c r="G3790">
        <v>126039</v>
      </c>
      <c r="H3790" t="s">
        <v>944</v>
      </c>
    </row>
    <row r="3791" spans="7:8">
      <c r="G3791">
        <v>126179</v>
      </c>
      <c r="H3791" t="s">
        <v>958</v>
      </c>
    </row>
    <row r="3792" spans="7:8">
      <c r="G3792">
        <v>126616</v>
      </c>
      <c r="H3792" t="s">
        <v>452</v>
      </c>
    </row>
    <row r="3793" spans="7:8">
      <c r="G3793">
        <v>126624</v>
      </c>
      <c r="H3793" t="s">
        <v>126</v>
      </c>
    </row>
    <row r="3794" spans="7:8">
      <c r="G3794">
        <v>126756</v>
      </c>
      <c r="H3794" t="s">
        <v>452</v>
      </c>
    </row>
    <row r="3795" spans="7:8">
      <c r="G3795">
        <v>126845</v>
      </c>
      <c r="H3795" t="s">
        <v>942</v>
      </c>
    </row>
    <row r="3796" spans="7:8">
      <c r="G3796">
        <v>126853</v>
      </c>
      <c r="H3796" t="s">
        <v>942</v>
      </c>
    </row>
    <row r="3797" spans="7:8">
      <c r="G3797">
        <v>126861</v>
      </c>
      <c r="H3797" t="s">
        <v>942</v>
      </c>
    </row>
    <row r="3798" spans="7:8">
      <c r="G3798">
        <v>126870</v>
      </c>
      <c r="H3798" t="s">
        <v>942</v>
      </c>
    </row>
    <row r="3799" spans="7:8">
      <c r="G3799">
        <v>126888</v>
      </c>
      <c r="H3799" t="s">
        <v>942</v>
      </c>
    </row>
    <row r="3800" spans="7:8">
      <c r="G3800">
        <v>126934</v>
      </c>
      <c r="H3800" t="s">
        <v>942</v>
      </c>
    </row>
    <row r="3801" spans="7:8">
      <c r="G3801">
        <v>126942</v>
      </c>
      <c r="H3801" t="s">
        <v>942</v>
      </c>
    </row>
    <row r="3802" spans="7:8">
      <c r="G3802">
        <v>126977</v>
      </c>
      <c r="H3802" t="s">
        <v>472</v>
      </c>
    </row>
    <row r="3803" spans="7:8">
      <c r="G3803">
        <v>126985</v>
      </c>
      <c r="H3803" t="s">
        <v>944</v>
      </c>
    </row>
    <row r="3804" spans="7:8">
      <c r="G3804">
        <v>127019</v>
      </c>
      <c r="H3804" t="s">
        <v>944</v>
      </c>
    </row>
    <row r="3805" spans="7:8">
      <c r="G3805">
        <v>127035</v>
      </c>
      <c r="H3805" t="s">
        <v>942</v>
      </c>
    </row>
    <row r="3806" spans="7:8">
      <c r="G3806">
        <v>127043</v>
      </c>
      <c r="H3806" t="s">
        <v>942</v>
      </c>
    </row>
    <row r="3807" spans="7:8">
      <c r="G3807">
        <v>127051</v>
      </c>
      <c r="H3807" t="s">
        <v>942</v>
      </c>
    </row>
    <row r="3808" spans="7:8">
      <c r="G3808">
        <v>127060</v>
      </c>
      <c r="H3808" t="s">
        <v>942</v>
      </c>
    </row>
    <row r="3809" spans="7:8">
      <c r="G3809">
        <v>127078</v>
      </c>
      <c r="H3809" t="s">
        <v>942</v>
      </c>
    </row>
    <row r="3810" spans="7:8">
      <c r="G3810">
        <v>127086</v>
      </c>
      <c r="H3810" t="s">
        <v>942</v>
      </c>
    </row>
    <row r="3811" spans="7:8">
      <c r="G3811">
        <v>128350</v>
      </c>
      <c r="H3811" t="s">
        <v>459</v>
      </c>
    </row>
    <row r="3812" spans="7:8">
      <c r="G3812">
        <v>128368</v>
      </c>
      <c r="H3812" t="s">
        <v>459</v>
      </c>
    </row>
    <row r="3813" spans="7:8">
      <c r="G3813">
        <v>128422</v>
      </c>
      <c r="H3813" t="s">
        <v>459</v>
      </c>
    </row>
    <row r="3814" spans="7:8">
      <c r="G3814">
        <v>128465</v>
      </c>
      <c r="H3814" t="s">
        <v>35</v>
      </c>
    </row>
    <row r="3815" spans="7:8">
      <c r="G3815">
        <v>128473</v>
      </c>
      <c r="H3815" t="s">
        <v>452</v>
      </c>
    </row>
    <row r="3816" spans="7:8">
      <c r="G3816">
        <v>128503</v>
      </c>
      <c r="H3816" t="s">
        <v>452</v>
      </c>
    </row>
    <row r="3817" spans="7:8">
      <c r="G3817">
        <v>128511</v>
      </c>
      <c r="H3817" t="s">
        <v>452</v>
      </c>
    </row>
    <row r="3818" spans="7:8">
      <c r="G3818">
        <v>128538</v>
      </c>
      <c r="H3818" t="s">
        <v>452</v>
      </c>
    </row>
    <row r="3819" spans="7:8">
      <c r="G3819">
        <v>128546</v>
      </c>
      <c r="H3819" t="s">
        <v>472</v>
      </c>
    </row>
    <row r="3820" spans="7:8">
      <c r="G3820">
        <v>128635</v>
      </c>
      <c r="H3820" t="s">
        <v>452</v>
      </c>
    </row>
    <row r="3821" spans="7:8">
      <c r="G3821">
        <v>128643</v>
      </c>
      <c r="H3821" t="s">
        <v>452</v>
      </c>
    </row>
    <row r="3822" spans="7:8">
      <c r="G3822">
        <v>128678</v>
      </c>
      <c r="H3822" t="s">
        <v>459</v>
      </c>
    </row>
    <row r="3823" spans="7:8">
      <c r="G3823">
        <v>128686</v>
      </c>
      <c r="H3823" t="s">
        <v>35</v>
      </c>
    </row>
    <row r="3824" spans="7:8">
      <c r="G3824">
        <v>128716</v>
      </c>
      <c r="H3824" t="s">
        <v>452</v>
      </c>
    </row>
    <row r="3825" spans="7:8">
      <c r="G3825">
        <v>128813</v>
      </c>
      <c r="H3825" t="s">
        <v>45</v>
      </c>
    </row>
    <row r="3826" spans="7:8">
      <c r="G3826">
        <v>128821</v>
      </c>
      <c r="H3826" t="s">
        <v>35</v>
      </c>
    </row>
    <row r="3827" spans="7:8">
      <c r="G3827">
        <v>128864</v>
      </c>
      <c r="H3827" t="s">
        <v>107</v>
      </c>
    </row>
    <row r="3828" spans="7:8">
      <c r="G3828">
        <v>128872</v>
      </c>
      <c r="H3828" t="s">
        <v>958</v>
      </c>
    </row>
    <row r="3829" spans="7:8">
      <c r="G3829">
        <v>128899</v>
      </c>
      <c r="H3829" t="s">
        <v>942</v>
      </c>
    </row>
    <row r="3830" spans="7:8">
      <c r="G3830">
        <v>128902</v>
      </c>
      <c r="H3830" t="s">
        <v>942</v>
      </c>
    </row>
    <row r="3831" spans="7:8">
      <c r="G3831">
        <v>128910</v>
      </c>
      <c r="H3831" t="s">
        <v>942</v>
      </c>
    </row>
    <row r="3832" spans="7:8">
      <c r="G3832">
        <v>128953</v>
      </c>
      <c r="H3832" t="s">
        <v>942</v>
      </c>
    </row>
    <row r="3833" spans="7:8">
      <c r="G3833">
        <v>128961</v>
      </c>
      <c r="H3833" t="s">
        <v>107</v>
      </c>
    </row>
    <row r="3834" spans="7:8">
      <c r="G3834">
        <v>128988</v>
      </c>
      <c r="H3834" t="s">
        <v>947</v>
      </c>
    </row>
    <row r="3835" spans="7:8">
      <c r="G3835">
        <v>129011</v>
      </c>
      <c r="H3835" t="s">
        <v>45</v>
      </c>
    </row>
    <row r="3836" spans="7:8">
      <c r="G3836">
        <v>129038</v>
      </c>
      <c r="H3836" t="s">
        <v>35</v>
      </c>
    </row>
    <row r="3837" spans="7:8">
      <c r="G3837">
        <v>129046</v>
      </c>
      <c r="H3837" t="s">
        <v>104</v>
      </c>
    </row>
    <row r="3838" spans="7:8">
      <c r="G3838">
        <v>129054</v>
      </c>
      <c r="H3838" t="s">
        <v>104</v>
      </c>
    </row>
    <row r="3839" spans="7:8">
      <c r="G3839">
        <v>129089</v>
      </c>
      <c r="H3839" t="s">
        <v>107</v>
      </c>
    </row>
    <row r="3840" spans="7:8">
      <c r="G3840">
        <v>129097</v>
      </c>
      <c r="H3840" t="s">
        <v>104</v>
      </c>
    </row>
    <row r="3841" spans="7:8">
      <c r="G3841">
        <v>129119</v>
      </c>
      <c r="H3841" t="s">
        <v>104</v>
      </c>
    </row>
    <row r="3842" spans="7:8">
      <c r="G3842">
        <v>129127</v>
      </c>
      <c r="H3842" t="s">
        <v>104</v>
      </c>
    </row>
    <row r="3843" spans="7:8">
      <c r="G3843">
        <v>129135</v>
      </c>
      <c r="H3843" t="s">
        <v>104</v>
      </c>
    </row>
    <row r="3844" spans="7:8">
      <c r="G3844">
        <v>129151</v>
      </c>
      <c r="H3844" t="s">
        <v>104</v>
      </c>
    </row>
    <row r="3845" spans="7:8">
      <c r="G3845">
        <v>129186</v>
      </c>
      <c r="H3845" t="s">
        <v>942</v>
      </c>
    </row>
    <row r="3846" spans="7:8">
      <c r="G3846">
        <v>129208</v>
      </c>
      <c r="H3846" t="s">
        <v>942</v>
      </c>
    </row>
    <row r="3847" spans="7:8">
      <c r="G3847">
        <v>129216</v>
      </c>
      <c r="H3847" t="s">
        <v>472</v>
      </c>
    </row>
    <row r="3848" spans="7:8">
      <c r="G3848">
        <v>129259</v>
      </c>
      <c r="H3848" t="s">
        <v>944</v>
      </c>
    </row>
    <row r="3849" spans="7:8">
      <c r="G3849">
        <v>129291</v>
      </c>
      <c r="H3849" t="s">
        <v>98</v>
      </c>
    </row>
    <row r="3850" spans="7:8">
      <c r="G3850">
        <v>129321</v>
      </c>
      <c r="H3850" t="s">
        <v>944</v>
      </c>
    </row>
    <row r="3851" spans="7:8">
      <c r="G3851">
        <v>129348</v>
      </c>
      <c r="H3851" t="s">
        <v>944</v>
      </c>
    </row>
    <row r="3852" spans="7:8">
      <c r="G3852">
        <v>129356</v>
      </c>
      <c r="H3852" t="s">
        <v>944</v>
      </c>
    </row>
    <row r="3853" spans="7:8">
      <c r="G3853">
        <v>129372</v>
      </c>
      <c r="H3853" t="s">
        <v>942</v>
      </c>
    </row>
    <row r="3854" spans="7:8">
      <c r="G3854">
        <v>129380</v>
      </c>
      <c r="H3854" t="s">
        <v>942</v>
      </c>
    </row>
    <row r="3855" spans="7:8">
      <c r="G3855">
        <v>129399</v>
      </c>
      <c r="H3855" t="s">
        <v>942</v>
      </c>
    </row>
    <row r="3856" spans="7:8">
      <c r="G3856">
        <v>129402</v>
      </c>
      <c r="H3856" t="s">
        <v>942</v>
      </c>
    </row>
    <row r="3857" spans="7:8">
      <c r="G3857">
        <v>129410</v>
      </c>
      <c r="H3857" t="s">
        <v>942</v>
      </c>
    </row>
    <row r="3858" spans="7:8">
      <c r="G3858">
        <v>129429</v>
      </c>
      <c r="H3858" t="s">
        <v>942</v>
      </c>
    </row>
    <row r="3859" spans="7:8">
      <c r="G3859">
        <v>129437</v>
      </c>
      <c r="H3859" t="s">
        <v>942</v>
      </c>
    </row>
    <row r="3860" spans="7:8">
      <c r="G3860">
        <v>129445</v>
      </c>
      <c r="H3860" t="s">
        <v>942</v>
      </c>
    </row>
    <row r="3861" spans="7:8">
      <c r="G3861">
        <v>129453</v>
      </c>
      <c r="H3861" t="s">
        <v>942</v>
      </c>
    </row>
    <row r="3862" spans="7:8">
      <c r="G3862">
        <v>129496</v>
      </c>
      <c r="H3862" t="s">
        <v>107</v>
      </c>
    </row>
    <row r="3863" spans="7:8">
      <c r="G3863">
        <v>129593</v>
      </c>
      <c r="H3863" t="s">
        <v>107</v>
      </c>
    </row>
    <row r="3864" spans="7:8">
      <c r="G3864">
        <v>129607</v>
      </c>
      <c r="H3864" t="s">
        <v>955</v>
      </c>
    </row>
    <row r="3865" spans="7:8">
      <c r="G3865">
        <v>129631</v>
      </c>
      <c r="H3865" t="s">
        <v>452</v>
      </c>
    </row>
    <row r="3866" spans="7:8">
      <c r="G3866">
        <v>129682</v>
      </c>
      <c r="H3866" t="s">
        <v>104</v>
      </c>
    </row>
    <row r="3867" spans="7:8">
      <c r="G3867">
        <v>129690</v>
      </c>
      <c r="H3867" t="s">
        <v>35</v>
      </c>
    </row>
    <row r="3868" spans="7:8">
      <c r="G3868">
        <v>129704</v>
      </c>
      <c r="H3868" t="s">
        <v>942</v>
      </c>
    </row>
    <row r="3869" spans="7:8">
      <c r="G3869">
        <v>129763</v>
      </c>
      <c r="H3869" t="s">
        <v>942</v>
      </c>
    </row>
    <row r="3870" spans="7:8">
      <c r="G3870">
        <v>129771</v>
      </c>
      <c r="H3870" t="s">
        <v>942</v>
      </c>
    </row>
    <row r="3871" spans="7:8">
      <c r="G3871">
        <v>129801</v>
      </c>
      <c r="H3871" t="s">
        <v>942</v>
      </c>
    </row>
    <row r="3872" spans="7:8">
      <c r="G3872">
        <v>129810</v>
      </c>
      <c r="H3872" t="s">
        <v>942</v>
      </c>
    </row>
    <row r="3873" spans="7:8">
      <c r="G3873">
        <v>129828</v>
      </c>
      <c r="H3873" t="s">
        <v>942</v>
      </c>
    </row>
    <row r="3874" spans="7:8">
      <c r="G3874">
        <v>130095</v>
      </c>
      <c r="H3874" t="s">
        <v>18</v>
      </c>
    </row>
    <row r="3875" spans="7:8">
      <c r="G3875">
        <v>130109</v>
      </c>
      <c r="H3875" t="s">
        <v>18</v>
      </c>
    </row>
    <row r="3876" spans="7:8">
      <c r="G3876">
        <v>130125</v>
      </c>
      <c r="H3876" t="s">
        <v>45</v>
      </c>
    </row>
    <row r="3877" spans="7:8">
      <c r="G3877">
        <v>130133</v>
      </c>
      <c r="H3877" t="s">
        <v>18</v>
      </c>
    </row>
    <row r="3878" spans="7:8">
      <c r="G3878">
        <v>130168</v>
      </c>
      <c r="H3878" t="s">
        <v>18</v>
      </c>
    </row>
    <row r="3879" spans="7:8">
      <c r="G3879">
        <v>130184</v>
      </c>
      <c r="H3879" t="s">
        <v>18</v>
      </c>
    </row>
    <row r="3880" spans="7:8">
      <c r="G3880">
        <v>130206</v>
      </c>
      <c r="H3880" t="s">
        <v>944</v>
      </c>
    </row>
    <row r="3881" spans="7:8">
      <c r="G3881">
        <v>130214</v>
      </c>
      <c r="H3881" t="s">
        <v>944</v>
      </c>
    </row>
    <row r="3882" spans="7:8">
      <c r="G3882">
        <v>130230</v>
      </c>
      <c r="H3882" t="s">
        <v>18</v>
      </c>
    </row>
    <row r="3883" spans="7:8">
      <c r="G3883">
        <v>130265</v>
      </c>
      <c r="H3883" t="s">
        <v>18</v>
      </c>
    </row>
    <row r="3884" spans="7:8">
      <c r="G3884">
        <v>130273</v>
      </c>
      <c r="H3884" t="s">
        <v>104</v>
      </c>
    </row>
    <row r="3885" spans="7:8">
      <c r="G3885">
        <v>130290</v>
      </c>
      <c r="H3885" t="s">
        <v>107</v>
      </c>
    </row>
    <row r="3886" spans="7:8">
      <c r="G3886">
        <v>130303</v>
      </c>
      <c r="H3886" t="s">
        <v>450</v>
      </c>
    </row>
    <row r="3887" spans="7:8">
      <c r="G3887">
        <v>130346</v>
      </c>
      <c r="H3887" t="s">
        <v>35</v>
      </c>
    </row>
    <row r="3888" spans="7:8">
      <c r="G3888">
        <v>130354</v>
      </c>
      <c r="H3888" t="s">
        <v>942</v>
      </c>
    </row>
    <row r="3889" spans="7:8">
      <c r="G3889">
        <v>130362</v>
      </c>
      <c r="H3889" t="s">
        <v>942</v>
      </c>
    </row>
    <row r="3890" spans="7:8">
      <c r="G3890">
        <v>130389</v>
      </c>
      <c r="H3890" t="s">
        <v>942</v>
      </c>
    </row>
    <row r="3891" spans="7:8">
      <c r="G3891">
        <v>130397</v>
      </c>
      <c r="H3891" t="s">
        <v>98</v>
      </c>
    </row>
    <row r="3892" spans="7:8">
      <c r="G3892">
        <v>130400</v>
      </c>
      <c r="H3892" t="s">
        <v>35</v>
      </c>
    </row>
    <row r="3893" spans="7:8">
      <c r="G3893">
        <v>130419</v>
      </c>
      <c r="H3893" t="s">
        <v>45</v>
      </c>
    </row>
    <row r="3894" spans="7:8">
      <c r="G3894">
        <v>130427</v>
      </c>
      <c r="H3894" t="s">
        <v>45</v>
      </c>
    </row>
    <row r="3895" spans="7:8">
      <c r="G3895">
        <v>130524</v>
      </c>
      <c r="H3895" t="s">
        <v>9</v>
      </c>
    </row>
    <row r="3896" spans="7:8">
      <c r="G3896">
        <v>130532</v>
      </c>
      <c r="H3896" t="s">
        <v>9</v>
      </c>
    </row>
    <row r="3897" spans="7:8">
      <c r="G3897">
        <v>130540</v>
      </c>
      <c r="H3897" t="s">
        <v>9</v>
      </c>
    </row>
    <row r="3898" spans="7:8">
      <c r="G3898">
        <v>130583</v>
      </c>
      <c r="H3898" t="s">
        <v>689</v>
      </c>
    </row>
    <row r="3899" spans="7:8">
      <c r="G3899">
        <v>130656</v>
      </c>
      <c r="H3899" t="s">
        <v>950</v>
      </c>
    </row>
    <row r="3900" spans="7:8">
      <c r="G3900">
        <v>130672</v>
      </c>
      <c r="H3900" t="s">
        <v>942</v>
      </c>
    </row>
    <row r="3901" spans="7:8">
      <c r="G3901">
        <v>130699</v>
      </c>
      <c r="H3901" t="s">
        <v>942</v>
      </c>
    </row>
    <row r="3902" spans="7:8">
      <c r="G3902">
        <v>130702</v>
      </c>
      <c r="H3902" t="s">
        <v>942</v>
      </c>
    </row>
    <row r="3903" spans="7:8">
      <c r="G3903">
        <v>130710</v>
      </c>
      <c r="H3903" t="s">
        <v>942</v>
      </c>
    </row>
    <row r="3904" spans="7:8">
      <c r="G3904">
        <v>130729</v>
      </c>
      <c r="H3904" t="s">
        <v>944</v>
      </c>
    </row>
    <row r="3905" spans="7:8">
      <c r="G3905">
        <v>130745</v>
      </c>
      <c r="H3905" t="s">
        <v>944</v>
      </c>
    </row>
    <row r="3906" spans="7:8">
      <c r="G3906">
        <v>130761</v>
      </c>
      <c r="H3906" t="s">
        <v>45</v>
      </c>
    </row>
    <row r="3907" spans="7:8">
      <c r="G3907">
        <v>130800</v>
      </c>
      <c r="H3907" t="s">
        <v>942</v>
      </c>
    </row>
    <row r="3908" spans="7:8">
      <c r="G3908">
        <v>130826</v>
      </c>
      <c r="H3908" t="s">
        <v>942</v>
      </c>
    </row>
    <row r="3909" spans="7:8">
      <c r="G3909">
        <v>131440</v>
      </c>
      <c r="H3909" t="s">
        <v>942</v>
      </c>
    </row>
    <row r="3910" spans="7:8">
      <c r="G3910">
        <v>131890</v>
      </c>
      <c r="H3910" t="s">
        <v>448</v>
      </c>
    </row>
    <row r="3911" spans="7:8">
      <c r="G3911">
        <v>131903</v>
      </c>
      <c r="H3911" t="s">
        <v>448</v>
      </c>
    </row>
    <row r="3912" spans="7:8">
      <c r="G3912">
        <v>131920</v>
      </c>
      <c r="H3912" t="s">
        <v>448</v>
      </c>
    </row>
    <row r="3913" spans="7:8">
      <c r="G3913">
        <v>131938</v>
      </c>
      <c r="H3913" t="s">
        <v>448</v>
      </c>
    </row>
    <row r="3914" spans="7:8">
      <c r="G3914">
        <v>131946</v>
      </c>
      <c r="H3914" t="s">
        <v>448</v>
      </c>
    </row>
    <row r="3915" spans="7:8">
      <c r="G3915">
        <v>131954</v>
      </c>
      <c r="H3915" t="s">
        <v>448</v>
      </c>
    </row>
    <row r="3916" spans="7:8">
      <c r="G3916">
        <v>131962</v>
      </c>
      <c r="H3916" t="s">
        <v>448</v>
      </c>
    </row>
    <row r="3917" spans="7:8">
      <c r="G3917">
        <v>131970</v>
      </c>
      <c r="H3917" t="s">
        <v>448</v>
      </c>
    </row>
    <row r="3918" spans="7:8">
      <c r="G3918">
        <v>131989</v>
      </c>
      <c r="H3918" t="s">
        <v>448</v>
      </c>
    </row>
    <row r="3919" spans="7:8">
      <c r="G3919">
        <v>131997</v>
      </c>
      <c r="H3919" t="s">
        <v>448</v>
      </c>
    </row>
    <row r="3920" spans="7:8">
      <c r="G3920">
        <v>132004</v>
      </c>
      <c r="H3920" t="s">
        <v>448</v>
      </c>
    </row>
    <row r="3921" spans="7:8">
      <c r="G3921">
        <v>132012</v>
      </c>
      <c r="H3921" t="s">
        <v>448</v>
      </c>
    </row>
    <row r="3922" spans="7:8">
      <c r="G3922">
        <v>132020</v>
      </c>
      <c r="H3922" t="s">
        <v>448</v>
      </c>
    </row>
    <row r="3923" spans="7:8">
      <c r="G3923">
        <v>132039</v>
      </c>
      <c r="H3923" t="s">
        <v>448</v>
      </c>
    </row>
    <row r="3924" spans="7:8">
      <c r="G3924">
        <v>132055</v>
      </c>
      <c r="H3924" t="s">
        <v>448</v>
      </c>
    </row>
    <row r="3925" spans="7:8">
      <c r="G3925">
        <v>132063</v>
      </c>
      <c r="H3925" t="s">
        <v>448</v>
      </c>
    </row>
    <row r="3926" spans="7:8">
      <c r="G3926">
        <v>132071</v>
      </c>
      <c r="H3926" t="s">
        <v>448</v>
      </c>
    </row>
    <row r="3927" spans="7:8">
      <c r="G3927">
        <v>132187</v>
      </c>
      <c r="H3927" t="s">
        <v>950</v>
      </c>
    </row>
    <row r="3928" spans="7:8">
      <c r="G3928">
        <v>132209</v>
      </c>
      <c r="H3928" t="s">
        <v>45</v>
      </c>
    </row>
    <row r="3929" spans="7:8">
      <c r="G3929">
        <v>132683</v>
      </c>
      <c r="H3929" t="s">
        <v>98</v>
      </c>
    </row>
    <row r="3930" spans="7:8">
      <c r="G3930">
        <v>132870</v>
      </c>
      <c r="H3930" t="s">
        <v>942</v>
      </c>
    </row>
    <row r="3931" spans="7:8">
      <c r="G3931">
        <v>133094</v>
      </c>
      <c r="H3931" t="s">
        <v>98</v>
      </c>
    </row>
    <row r="3932" spans="7:8">
      <c r="G3932">
        <v>133108</v>
      </c>
      <c r="H3932" t="s">
        <v>98</v>
      </c>
    </row>
    <row r="3933" spans="7:8">
      <c r="G3933">
        <v>133124</v>
      </c>
      <c r="H3933" t="s">
        <v>98</v>
      </c>
    </row>
    <row r="3934" spans="7:8">
      <c r="G3934">
        <v>133132</v>
      </c>
      <c r="H3934" t="s">
        <v>942</v>
      </c>
    </row>
    <row r="3935" spans="7:8">
      <c r="G3935">
        <v>133205</v>
      </c>
      <c r="H3935" t="s">
        <v>98</v>
      </c>
    </row>
    <row r="3936" spans="7:8">
      <c r="G3936">
        <v>133230</v>
      </c>
      <c r="H3936" t="s">
        <v>98</v>
      </c>
    </row>
    <row r="3937" spans="7:8">
      <c r="G3937">
        <v>133264</v>
      </c>
      <c r="H3937" t="s">
        <v>98</v>
      </c>
    </row>
    <row r="3938" spans="7:8">
      <c r="G3938">
        <v>133272</v>
      </c>
      <c r="H3938" t="s">
        <v>98</v>
      </c>
    </row>
    <row r="3939" spans="7:8">
      <c r="G3939">
        <v>133310</v>
      </c>
      <c r="H3939" t="s">
        <v>464</v>
      </c>
    </row>
    <row r="3940" spans="7:8">
      <c r="G3940">
        <v>133345</v>
      </c>
      <c r="H3940" t="s">
        <v>98</v>
      </c>
    </row>
    <row r="3941" spans="7:8">
      <c r="G3941">
        <v>133353</v>
      </c>
      <c r="H3941" t="s">
        <v>104</v>
      </c>
    </row>
    <row r="3942" spans="7:8">
      <c r="G3942">
        <v>133388</v>
      </c>
      <c r="H3942" t="s">
        <v>104</v>
      </c>
    </row>
    <row r="3943" spans="7:8">
      <c r="G3943">
        <v>133396</v>
      </c>
      <c r="H3943" t="s">
        <v>104</v>
      </c>
    </row>
    <row r="3944" spans="7:8">
      <c r="G3944">
        <v>133418</v>
      </c>
      <c r="H3944" t="s">
        <v>98</v>
      </c>
    </row>
    <row r="3945" spans="7:8">
      <c r="G3945">
        <v>133426</v>
      </c>
      <c r="H3945" t="s">
        <v>98</v>
      </c>
    </row>
    <row r="3946" spans="7:8">
      <c r="G3946">
        <v>133442</v>
      </c>
      <c r="H3946" t="s">
        <v>45</v>
      </c>
    </row>
    <row r="3947" spans="7:8">
      <c r="G3947">
        <v>133469</v>
      </c>
      <c r="H3947" t="s">
        <v>98</v>
      </c>
    </row>
    <row r="3948" spans="7:8">
      <c r="G3948">
        <v>133477</v>
      </c>
      <c r="H3948" t="s">
        <v>104</v>
      </c>
    </row>
    <row r="3949" spans="7:8">
      <c r="G3949">
        <v>133507</v>
      </c>
      <c r="H3949" t="s">
        <v>18</v>
      </c>
    </row>
    <row r="3950" spans="7:8">
      <c r="G3950">
        <v>133523</v>
      </c>
      <c r="H3950" t="s">
        <v>98</v>
      </c>
    </row>
    <row r="3951" spans="7:8">
      <c r="G3951">
        <v>133531</v>
      </c>
      <c r="H3951" t="s">
        <v>107</v>
      </c>
    </row>
    <row r="3952" spans="7:8">
      <c r="G3952">
        <v>133558</v>
      </c>
      <c r="H3952" t="s">
        <v>107</v>
      </c>
    </row>
    <row r="3953" spans="7:8">
      <c r="G3953">
        <v>133566</v>
      </c>
      <c r="H3953" t="s">
        <v>104</v>
      </c>
    </row>
    <row r="3954" spans="7:8">
      <c r="G3954">
        <v>133582</v>
      </c>
      <c r="H3954" t="s">
        <v>98</v>
      </c>
    </row>
    <row r="3955" spans="7:8">
      <c r="G3955">
        <v>133620</v>
      </c>
      <c r="H3955" t="s">
        <v>107</v>
      </c>
    </row>
    <row r="3956" spans="7:8">
      <c r="G3956">
        <v>133655</v>
      </c>
      <c r="H3956" t="s">
        <v>107</v>
      </c>
    </row>
    <row r="3957" spans="7:8">
      <c r="G3957">
        <v>133680</v>
      </c>
      <c r="H3957" t="s">
        <v>98</v>
      </c>
    </row>
    <row r="3958" spans="7:8">
      <c r="G3958">
        <v>133701</v>
      </c>
      <c r="H3958" t="s">
        <v>140</v>
      </c>
    </row>
    <row r="3959" spans="7:8">
      <c r="G3959">
        <v>133728</v>
      </c>
      <c r="H3959" t="s">
        <v>18</v>
      </c>
    </row>
    <row r="3960" spans="7:8">
      <c r="G3960">
        <v>133736</v>
      </c>
      <c r="H3960" t="s">
        <v>18</v>
      </c>
    </row>
    <row r="3961" spans="7:8">
      <c r="G3961">
        <v>133760</v>
      </c>
      <c r="H3961" t="s">
        <v>107</v>
      </c>
    </row>
    <row r="3962" spans="7:8">
      <c r="G3962">
        <v>133779</v>
      </c>
      <c r="H3962" t="s">
        <v>107</v>
      </c>
    </row>
    <row r="3963" spans="7:8">
      <c r="G3963">
        <v>133787</v>
      </c>
      <c r="H3963" t="s">
        <v>464</v>
      </c>
    </row>
    <row r="3964" spans="7:8">
      <c r="G3964">
        <v>133795</v>
      </c>
      <c r="H3964" t="s">
        <v>464</v>
      </c>
    </row>
    <row r="3965" spans="7:8">
      <c r="G3965">
        <v>133825</v>
      </c>
      <c r="H3965" t="s">
        <v>448</v>
      </c>
    </row>
    <row r="3966" spans="7:8">
      <c r="G3966">
        <v>133833</v>
      </c>
      <c r="H3966" t="s">
        <v>464</v>
      </c>
    </row>
    <row r="3967" spans="7:8">
      <c r="G3967">
        <v>133841</v>
      </c>
      <c r="H3967" t="s">
        <v>98</v>
      </c>
    </row>
    <row r="3968" spans="7:8">
      <c r="G3968">
        <v>133850</v>
      </c>
      <c r="H3968" t="s">
        <v>35</v>
      </c>
    </row>
    <row r="3969" spans="7:8">
      <c r="G3969">
        <v>133868</v>
      </c>
      <c r="H3969" t="s">
        <v>98</v>
      </c>
    </row>
    <row r="3970" spans="7:8">
      <c r="G3970">
        <v>133876</v>
      </c>
      <c r="H3970" t="s">
        <v>104</v>
      </c>
    </row>
    <row r="3971" spans="7:8">
      <c r="G3971">
        <v>133884</v>
      </c>
      <c r="H3971" t="s">
        <v>464</v>
      </c>
    </row>
    <row r="3972" spans="7:8">
      <c r="G3972">
        <v>133892</v>
      </c>
      <c r="H3972" t="s">
        <v>98</v>
      </c>
    </row>
    <row r="3973" spans="7:8">
      <c r="G3973">
        <v>133914</v>
      </c>
      <c r="H3973" t="s">
        <v>104</v>
      </c>
    </row>
    <row r="3974" spans="7:8">
      <c r="G3974">
        <v>133922</v>
      </c>
      <c r="H3974" t="s">
        <v>104</v>
      </c>
    </row>
    <row r="3975" spans="7:8">
      <c r="G3975">
        <v>133930</v>
      </c>
      <c r="H3975" t="s">
        <v>104</v>
      </c>
    </row>
    <row r="3976" spans="7:8">
      <c r="G3976">
        <v>133957</v>
      </c>
      <c r="H3976" t="s">
        <v>98</v>
      </c>
    </row>
    <row r="3977" spans="7:8">
      <c r="G3977">
        <v>133965</v>
      </c>
      <c r="H3977" t="s">
        <v>98</v>
      </c>
    </row>
    <row r="3978" spans="7:8">
      <c r="G3978">
        <v>133981</v>
      </c>
      <c r="H3978" t="s">
        <v>104</v>
      </c>
    </row>
    <row r="3979" spans="7:8">
      <c r="G3979">
        <v>133990</v>
      </c>
      <c r="H3979" t="s">
        <v>464</v>
      </c>
    </row>
    <row r="3980" spans="7:8">
      <c r="G3980">
        <v>134007</v>
      </c>
      <c r="H3980" t="s">
        <v>464</v>
      </c>
    </row>
    <row r="3981" spans="7:8">
      <c r="G3981">
        <v>134031</v>
      </c>
      <c r="H3981" t="s">
        <v>448</v>
      </c>
    </row>
    <row r="3982" spans="7:8">
      <c r="G3982">
        <v>134040</v>
      </c>
      <c r="H3982" t="s">
        <v>448</v>
      </c>
    </row>
    <row r="3983" spans="7:8">
      <c r="G3983">
        <v>134058</v>
      </c>
      <c r="H3983" t="s">
        <v>448</v>
      </c>
    </row>
    <row r="3984" spans="7:8">
      <c r="G3984">
        <v>134066</v>
      </c>
      <c r="H3984" t="s">
        <v>448</v>
      </c>
    </row>
    <row r="3985" spans="7:8">
      <c r="G3985">
        <v>134074</v>
      </c>
      <c r="H3985" t="s">
        <v>448</v>
      </c>
    </row>
    <row r="3986" spans="7:8">
      <c r="G3986">
        <v>134104</v>
      </c>
      <c r="H3986" t="s">
        <v>448</v>
      </c>
    </row>
    <row r="3987" spans="7:8">
      <c r="G3987">
        <v>134120</v>
      </c>
      <c r="H3987" t="s">
        <v>448</v>
      </c>
    </row>
    <row r="3988" spans="7:8">
      <c r="G3988">
        <v>134139</v>
      </c>
      <c r="H3988" t="s">
        <v>448</v>
      </c>
    </row>
    <row r="3989" spans="7:8">
      <c r="G3989">
        <v>134155</v>
      </c>
      <c r="H3989" t="s">
        <v>448</v>
      </c>
    </row>
    <row r="3990" spans="7:8">
      <c r="G3990">
        <v>134163</v>
      </c>
      <c r="H3990" t="s">
        <v>448</v>
      </c>
    </row>
    <row r="3991" spans="7:8">
      <c r="G3991">
        <v>134171</v>
      </c>
      <c r="H3991" t="s">
        <v>448</v>
      </c>
    </row>
    <row r="3992" spans="7:8">
      <c r="G3992">
        <v>134180</v>
      </c>
      <c r="H3992" t="s">
        <v>448</v>
      </c>
    </row>
    <row r="3993" spans="7:8">
      <c r="G3993">
        <v>134198</v>
      </c>
      <c r="H3993" t="s">
        <v>448</v>
      </c>
    </row>
    <row r="3994" spans="7:8">
      <c r="G3994">
        <v>134201</v>
      </c>
      <c r="H3994" t="s">
        <v>98</v>
      </c>
    </row>
    <row r="3995" spans="7:8">
      <c r="G3995">
        <v>134228</v>
      </c>
      <c r="H3995" t="s">
        <v>944</v>
      </c>
    </row>
    <row r="3996" spans="7:8">
      <c r="G3996">
        <v>134279</v>
      </c>
      <c r="H3996" t="s">
        <v>944</v>
      </c>
    </row>
    <row r="3997" spans="7:8">
      <c r="G3997">
        <v>134287</v>
      </c>
      <c r="H3997" t="s">
        <v>942</v>
      </c>
    </row>
    <row r="3998" spans="7:8">
      <c r="G3998">
        <v>134309</v>
      </c>
      <c r="H3998" t="s">
        <v>18</v>
      </c>
    </row>
    <row r="3999" spans="7:8">
      <c r="G3999">
        <v>134317</v>
      </c>
      <c r="H3999" t="s">
        <v>18</v>
      </c>
    </row>
    <row r="4000" spans="7:8">
      <c r="G4000">
        <v>134325</v>
      </c>
      <c r="H4000" t="s">
        <v>18</v>
      </c>
    </row>
    <row r="4001" spans="7:8">
      <c r="G4001">
        <v>134333</v>
      </c>
      <c r="H4001" t="s">
        <v>61</v>
      </c>
    </row>
    <row r="4002" spans="7:8">
      <c r="G4002">
        <v>134350</v>
      </c>
      <c r="H4002" t="s">
        <v>18</v>
      </c>
    </row>
    <row r="4003" spans="7:8">
      <c r="G4003">
        <v>134368</v>
      </c>
      <c r="H4003" t="s">
        <v>18</v>
      </c>
    </row>
    <row r="4004" spans="7:8">
      <c r="G4004">
        <v>134376</v>
      </c>
      <c r="H4004" t="s">
        <v>18</v>
      </c>
    </row>
    <row r="4005" spans="7:8">
      <c r="G4005">
        <v>134384</v>
      </c>
      <c r="H4005" t="s">
        <v>18</v>
      </c>
    </row>
    <row r="4006" spans="7:8">
      <c r="G4006">
        <v>134406</v>
      </c>
      <c r="H4006" t="s">
        <v>472</v>
      </c>
    </row>
    <row r="4007" spans="7:8">
      <c r="G4007">
        <v>134660</v>
      </c>
      <c r="H4007" t="s">
        <v>942</v>
      </c>
    </row>
    <row r="4008" spans="7:8">
      <c r="G4008">
        <v>134937</v>
      </c>
      <c r="H4008" t="s">
        <v>942</v>
      </c>
    </row>
    <row r="4009" spans="7:8">
      <c r="G4009">
        <v>134945</v>
      </c>
      <c r="H4009" t="s">
        <v>942</v>
      </c>
    </row>
    <row r="4010" spans="7:8">
      <c r="G4010">
        <v>134961</v>
      </c>
      <c r="H4010" t="s">
        <v>942</v>
      </c>
    </row>
    <row r="4011" spans="7:8">
      <c r="G4011">
        <v>135259</v>
      </c>
      <c r="H4011" t="s">
        <v>9</v>
      </c>
    </row>
    <row r="4012" spans="7:8">
      <c r="G4012">
        <v>135615</v>
      </c>
      <c r="H4012" t="s">
        <v>104</v>
      </c>
    </row>
    <row r="4013" spans="7:8">
      <c r="G4013">
        <v>135631</v>
      </c>
      <c r="H4013" t="s">
        <v>104</v>
      </c>
    </row>
    <row r="4014" spans="7:8">
      <c r="G4014">
        <v>135674</v>
      </c>
      <c r="H4014" t="s">
        <v>107</v>
      </c>
    </row>
    <row r="4015" spans="7:8">
      <c r="G4015">
        <v>135682</v>
      </c>
      <c r="H4015" t="s">
        <v>107</v>
      </c>
    </row>
    <row r="4016" spans="7:8">
      <c r="G4016">
        <v>135810</v>
      </c>
      <c r="H4016" t="s">
        <v>23</v>
      </c>
    </row>
    <row r="4017" spans="7:8">
      <c r="G4017">
        <v>135852</v>
      </c>
      <c r="H4017" t="s">
        <v>23</v>
      </c>
    </row>
    <row r="4018" spans="7:8">
      <c r="G4018">
        <v>135860</v>
      </c>
      <c r="H4018" t="s">
        <v>23</v>
      </c>
    </row>
    <row r="4019" spans="7:8">
      <c r="G4019">
        <v>135887</v>
      </c>
      <c r="H4019" t="s">
        <v>544</v>
      </c>
    </row>
    <row r="4020" spans="7:8">
      <c r="G4020">
        <v>135909</v>
      </c>
      <c r="H4020" t="s">
        <v>107</v>
      </c>
    </row>
    <row r="4021" spans="7:8">
      <c r="G4021">
        <v>135917</v>
      </c>
      <c r="H4021" t="s">
        <v>45</v>
      </c>
    </row>
    <row r="4022" spans="7:8">
      <c r="G4022">
        <v>136018</v>
      </c>
      <c r="H4022" t="s">
        <v>107</v>
      </c>
    </row>
    <row r="4023" spans="7:8">
      <c r="G4023">
        <v>136042</v>
      </c>
      <c r="H4023" t="s">
        <v>9</v>
      </c>
    </row>
    <row r="4024" spans="7:8">
      <c r="G4024">
        <v>136050</v>
      </c>
      <c r="H4024" t="s">
        <v>104</v>
      </c>
    </row>
    <row r="4025" spans="7:8">
      <c r="G4025">
        <v>136077</v>
      </c>
      <c r="H4025" t="s">
        <v>544</v>
      </c>
    </row>
    <row r="4026" spans="7:8">
      <c r="G4026">
        <v>136085</v>
      </c>
      <c r="H4026" t="s">
        <v>18</v>
      </c>
    </row>
    <row r="4027" spans="7:8">
      <c r="G4027">
        <v>136115</v>
      </c>
      <c r="H4027" t="s">
        <v>23</v>
      </c>
    </row>
    <row r="4028" spans="7:8">
      <c r="G4028">
        <v>136123</v>
      </c>
      <c r="H4028" t="s">
        <v>23</v>
      </c>
    </row>
    <row r="4029" spans="7:8">
      <c r="G4029">
        <v>136158</v>
      </c>
      <c r="H4029" t="s">
        <v>107</v>
      </c>
    </row>
    <row r="4030" spans="7:8">
      <c r="G4030">
        <v>136174</v>
      </c>
      <c r="H4030" t="s">
        <v>104</v>
      </c>
    </row>
    <row r="4031" spans="7:8">
      <c r="G4031">
        <v>136204</v>
      </c>
      <c r="H4031" t="s">
        <v>9</v>
      </c>
    </row>
    <row r="4032" spans="7:8">
      <c r="G4032">
        <v>136212</v>
      </c>
      <c r="H4032" t="s">
        <v>35</v>
      </c>
    </row>
    <row r="4033" spans="7:8">
      <c r="G4033">
        <v>136220</v>
      </c>
      <c r="H4033" t="s">
        <v>104</v>
      </c>
    </row>
    <row r="4034" spans="7:8">
      <c r="G4034">
        <v>136239</v>
      </c>
      <c r="H4034" t="s">
        <v>107</v>
      </c>
    </row>
    <row r="4035" spans="7:8">
      <c r="G4035">
        <v>136255</v>
      </c>
      <c r="H4035" t="s">
        <v>98</v>
      </c>
    </row>
    <row r="4036" spans="7:8">
      <c r="G4036">
        <v>136263</v>
      </c>
      <c r="H4036" t="s">
        <v>23</v>
      </c>
    </row>
    <row r="4037" spans="7:8">
      <c r="G4037">
        <v>136271</v>
      </c>
      <c r="H4037" t="s">
        <v>544</v>
      </c>
    </row>
    <row r="4038" spans="7:8">
      <c r="G4038">
        <v>136301</v>
      </c>
      <c r="H4038" t="s">
        <v>448</v>
      </c>
    </row>
    <row r="4039" spans="7:8">
      <c r="G4039">
        <v>136310</v>
      </c>
      <c r="H4039" t="s">
        <v>448</v>
      </c>
    </row>
    <row r="4040" spans="7:8">
      <c r="G4040">
        <v>136344</v>
      </c>
      <c r="H4040" t="s">
        <v>448</v>
      </c>
    </row>
    <row r="4041" spans="7:8">
      <c r="G4041">
        <v>136360</v>
      </c>
      <c r="H4041" t="s">
        <v>448</v>
      </c>
    </row>
    <row r="4042" spans="7:8">
      <c r="G4042">
        <v>136379</v>
      </c>
      <c r="H4042" t="s">
        <v>448</v>
      </c>
    </row>
    <row r="4043" spans="7:8">
      <c r="G4043">
        <v>136395</v>
      </c>
      <c r="H4043" t="s">
        <v>448</v>
      </c>
    </row>
    <row r="4044" spans="7:8">
      <c r="G4044">
        <v>136409</v>
      </c>
      <c r="H4044" t="s">
        <v>448</v>
      </c>
    </row>
    <row r="4045" spans="7:8">
      <c r="G4045">
        <v>136417</v>
      </c>
      <c r="H4045" t="s">
        <v>448</v>
      </c>
    </row>
    <row r="4046" spans="7:8">
      <c r="G4046">
        <v>136433</v>
      </c>
      <c r="H4046" t="s">
        <v>448</v>
      </c>
    </row>
    <row r="4047" spans="7:8">
      <c r="G4047">
        <v>136441</v>
      </c>
      <c r="H4047" t="s">
        <v>448</v>
      </c>
    </row>
    <row r="4048" spans="7:8">
      <c r="G4048">
        <v>136468</v>
      </c>
      <c r="H4048" t="s">
        <v>448</v>
      </c>
    </row>
    <row r="4049" spans="7:8">
      <c r="G4049">
        <v>136476</v>
      </c>
      <c r="H4049" t="s">
        <v>448</v>
      </c>
    </row>
    <row r="4050" spans="7:8">
      <c r="G4050">
        <v>136484</v>
      </c>
      <c r="H4050" t="s">
        <v>942</v>
      </c>
    </row>
    <row r="4051" spans="7:8">
      <c r="G4051">
        <v>136492</v>
      </c>
      <c r="H4051" t="s">
        <v>448</v>
      </c>
    </row>
    <row r="4052" spans="7:8">
      <c r="G4052">
        <v>136506</v>
      </c>
      <c r="H4052" t="s">
        <v>448</v>
      </c>
    </row>
    <row r="4053" spans="7:8">
      <c r="G4053">
        <v>136514</v>
      </c>
      <c r="H4053" t="s">
        <v>448</v>
      </c>
    </row>
    <row r="4054" spans="7:8">
      <c r="G4054">
        <v>136557</v>
      </c>
      <c r="H4054" t="s">
        <v>958</v>
      </c>
    </row>
    <row r="4055" spans="7:8">
      <c r="G4055">
        <v>136565</v>
      </c>
      <c r="H4055" t="s">
        <v>958</v>
      </c>
    </row>
    <row r="4056" spans="7:8">
      <c r="G4056">
        <v>136964</v>
      </c>
      <c r="H4056" t="s">
        <v>107</v>
      </c>
    </row>
    <row r="4057" spans="7:8">
      <c r="G4057">
        <v>136972</v>
      </c>
      <c r="H4057" t="s">
        <v>942</v>
      </c>
    </row>
    <row r="4058" spans="7:8">
      <c r="G4058">
        <v>136999</v>
      </c>
      <c r="H4058" t="s">
        <v>35</v>
      </c>
    </row>
    <row r="4059" spans="7:8">
      <c r="G4059">
        <v>137006</v>
      </c>
      <c r="H4059" t="s">
        <v>472</v>
      </c>
    </row>
    <row r="4060" spans="7:8">
      <c r="G4060">
        <v>137014</v>
      </c>
      <c r="H4060" t="s">
        <v>35</v>
      </c>
    </row>
    <row r="4061" spans="7:8">
      <c r="G4061">
        <v>137030</v>
      </c>
      <c r="H4061" t="s">
        <v>18</v>
      </c>
    </row>
    <row r="4062" spans="7:8">
      <c r="G4062">
        <v>137049</v>
      </c>
      <c r="H4062" t="s">
        <v>18</v>
      </c>
    </row>
    <row r="4063" spans="7:8">
      <c r="G4063">
        <v>137057</v>
      </c>
      <c r="H4063" t="s">
        <v>965</v>
      </c>
    </row>
    <row r="4064" spans="7:8">
      <c r="G4064">
        <v>137065</v>
      </c>
      <c r="H4064" t="s">
        <v>944</v>
      </c>
    </row>
    <row r="4065" spans="7:8">
      <c r="G4065">
        <v>137120</v>
      </c>
      <c r="H4065" t="s">
        <v>448</v>
      </c>
    </row>
    <row r="4066" spans="7:8">
      <c r="G4066">
        <v>137138</v>
      </c>
      <c r="H4066" t="s">
        <v>448</v>
      </c>
    </row>
    <row r="4067" spans="7:8">
      <c r="G4067">
        <v>137189</v>
      </c>
      <c r="H4067" t="s">
        <v>18</v>
      </c>
    </row>
    <row r="4068" spans="7:8">
      <c r="G4068">
        <v>137200</v>
      </c>
      <c r="H4068" t="s">
        <v>18</v>
      </c>
    </row>
    <row r="4069" spans="7:8">
      <c r="G4069">
        <v>137219</v>
      </c>
      <c r="H4069" t="s">
        <v>18</v>
      </c>
    </row>
    <row r="4070" spans="7:8">
      <c r="G4070">
        <v>137227</v>
      </c>
      <c r="H4070" t="s">
        <v>943</v>
      </c>
    </row>
    <row r="4071" spans="7:8">
      <c r="G4071">
        <v>137235</v>
      </c>
      <c r="H4071" t="s">
        <v>18</v>
      </c>
    </row>
    <row r="4072" spans="7:8">
      <c r="G4072">
        <v>137251</v>
      </c>
      <c r="H4072" t="s">
        <v>18</v>
      </c>
    </row>
    <row r="4073" spans="7:8">
      <c r="G4073">
        <v>137260</v>
      </c>
      <c r="H4073" t="s">
        <v>18</v>
      </c>
    </row>
    <row r="4074" spans="7:8">
      <c r="G4074">
        <v>137278</v>
      </c>
      <c r="H4074" t="s">
        <v>35</v>
      </c>
    </row>
    <row r="4075" spans="7:8">
      <c r="G4075">
        <v>137286</v>
      </c>
      <c r="H4075" t="s">
        <v>35</v>
      </c>
    </row>
    <row r="4076" spans="7:8">
      <c r="G4076">
        <v>137308</v>
      </c>
      <c r="H4076" t="s">
        <v>15</v>
      </c>
    </row>
    <row r="4077" spans="7:8">
      <c r="G4077">
        <v>137324</v>
      </c>
      <c r="H4077" t="s">
        <v>448</v>
      </c>
    </row>
    <row r="4078" spans="7:8">
      <c r="G4078">
        <v>137332</v>
      </c>
      <c r="H4078" t="s">
        <v>448</v>
      </c>
    </row>
    <row r="4079" spans="7:8">
      <c r="G4079">
        <v>137340</v>
      </c>
      <c r="H4079" t="s">
        <v>448</v>
      </c>
    </row>
    <row r="4080" spans="7:8">
      <c r="G4080">
        <v>137359</v>
      </c>
      <c r="H4080" t="s">
        <v>448</v>
      </c>
    </row>
    <row r="4081" spans="7:8">
      <c r="G4081">
        <v>137367</v>
      </c>
      <c r="H4081" t="s">
        <v>448</v>
      </c>
    </row>
    <row r="4082" spans="7:8">
      <c r="G4082">
        <v>137405</v>
      </c>
      <c r="H4082" t="s">
        <v>448</v>
      </c>
    </row>
    <row r="4083" spans="7:8">
      <c r="G4083">
        <v>137413</v>
      </c>
      <c r="H4083" t="s">
        <v>448</v>
      </c>
    </row>
    <row r="4084" spans="7:8">
      <c r="G4084">
        <v>137472</v>
      </c>
      <c r="H4084" t="s">
        <v>98</v>
      </c>
    </row>
    <row r="4085" spans="7:8">
      <c r="G4085">
        <v>137480</v>
      </c>
      <c r="H4085" t="s">
        <v>140</v>
      </c>
    </row>
    <row r="4086" spans="7:8">
      <c r="G4086">
        <v>137545</v>
      </c>
      <c r="H4086" t="s">
        <v>9</v>
      </c>
    </row>
    <row r="4087" spans="7:8">
      <c r="G4087">
        <v>137570</v>
      </c>
      <c r="H4087" t="s">
        <v>448</v>
      </c>
    </row>
    <row r="4088" spans="7:8">
      <c r="G4088">
        <v>137650</v>
      </c>
      <c r="H4088" t="s">
        <v>448</v>
      </c>
    </row>
    <row r="4089" spans="7:8">
      <c r="G4089">
        <v>137669</v>
      </c>
      <c r="H4089" t="s">
        <v>448</v>
      </c>
    </row>
    <row r="4090" spans="7:8">
      <c r="G4090">
        <v>137693</v>
      </c>
      <c r="H4090" t="s">
        <v>448</v>
      </c>
    </row>
    <row r="4091" spans="7:8">
      <c r="G4091">
        <v>137731</v>
      </c>
      <c r="H4091" t="s">
        <v>104</v>
      </c>
    </row>
    <row r="4092" spans="7:8">
      <c r="G4092">
        <v>137758</v>
      </c>
      <c r="H4092" t="s">
        <v>107</v>
      </c>
    </row>
    <row r="4093" spans="7:8">
      <c r="G4093">
        <v>137782</v>
      </c>
      <c r="H4093" t="s">
        <v>448</v>
      </c>
    </row>
    <row r="4094" spans="7:8">
      <c r="G4094">
        <v>137847</v>
      </c>
      <c r="H4094" t="s">
        <v>98</v>
      </c>
    </row>
    <row r="4095" spans="7:8">
      <c r="G4095">
        <v>137855</v>
      </c>
      <c r="H4095" t="s">
        <v>98</v>
      </c>
    </row>
    <row r="4096" spans="7:8">
      <c r="G4096">
        <v>137960</v>
      </c>
      <c r="H4096" t="s">
        <v>942</v>
      </c>
    </row>
    <row r="4097" spans="7:8">
      <c r="G4097">
        <v>138142</v>
      </c>
      <c r="H4097" t="s">
        <v>955</v>
      </c>
    </row>
    <row r="4098" spans="7:8">
      <c r="G4098">
        <v>138193</v>
      </c>
      <c r="H4098" t="s">
        <v>459</v>
      </c>
    </row>
    <row r="4099" spans="7:8">
      <c r="G4099">
        <v>138533</v>
      </c>
      <c r="H4099" t="s">
        <v>955</v>
      </c>
    </row>
    <row r="4100" spans="7:8">
      <c r="G4100">
        <v>138541</v>
      </c>
      <c r="H4100" t="s">
        <v>18</v>
      </c>
    </row>
    <row r="4101" spans="7:8">
      <c r="G4101">
        <v>138550</v>
      </c>
      <c r="H4101" t="s">
        <v>9</v>
      </c>
    </row>
    <row r="4102" spans="7:8">
      <c r="G4102">
        <v>138568</v>
      </c>
      <c r="H4102" t="s">
        <v>45</v>
      </c>
    </row>
    <row r="4103" spans="7:8">
      <c r="G4103">
        <v>138576</v>
      </c>
      <c r="H4103" t="s">
        <v>45</v>
      </c>
    </row>
    <row r="4104" spans="7:8">
      <c r="G4104">
        <v>138584</v>
      </c>
      <c r="H4104" t="s">
        <v>18</v>
      </c>
    </row>
    <row r="4105" spans="7:8">
      <c r="G4105">
        <v>138673</v>
      </c>
      <c r="H4105" t="s">
        <v>98</v>
      </c>
    </row>
    <row r="4106" spans="7:8">
      <c r="G4106">
        <v>138690</v>
      </c>
      <c r="H4106" t="s">
        <v>107</v>
      </c>
    </row>
    <row r="4107" spans="7:8">
      <c r="G4107">
        <v>138703</v>
      </c>
      <c r="H4107" t="s">
        <v>61</v>
      </c>
    </row>
    <row r="4108" spans="7:8">
      <c r="G4108">
        <v>138720</v>
      </c>
      <c r="H4108" t="s">
        <v>45</v>
      </c>
    </row>
    <row r="4109" spans="7:8">
      <c r="G4109">
        <v>138770</v>
      </c>
      <c r="H4109" t="s">
        <v>942</v>
      </c>
    </row>
    <row r="4110" spans="7:8">
      <c r="G4110">
        <v>138789</v>
      </c>
      <c r="H4110" t="s">
        <v>942</v>
      </c>
    </row>
    <row r="4111" spans="7:8">
      <c r="G4111">
        <v>138819</v>
      </c>
      <c r="H4111" t="s">
        <v>942</v>
      </c>
    </row>
    <row r="4112" spans="7:8">
      <c r="G4112">
        <v>138827</v>
      </c>
      <c r="H4112" t="s">
        <v>942</v>
      </c>
    </row>
    <row r="4113" spans="7:8">
      <c r="G4113">
        <v>138835</v>
      </c>
      <c r="H4113" t="s">
        <v>942</v>
      </c>
    </row>
    <row r="4114" spans="7:8">
      <c r="G4114">
        <v>138894</v>
      </c>
      <c r="H4114" t="s">
        <v>104</v>
      </c>
    </row>
    <row r="4115" spans="7:8">
      <c r="G4115">
        <v>138908</v>
      </c>
      <c r="H4115" t="s">
        <v>35</v>
      </c>
    </row>
    <row r="4116" spans="7:8">
      <c r="G4116">
        <v>139211</v>
      </c>
      <c r="H4116" t="s">
        <v>942</v>
      </c>
    </row>
    <row r="4117" spans="7:8">
      <c r="G4117">
        <v>139238</v>
      </c>
      <c r="H4117" t="s">
        <v>942</v>
      </c>
    </row>
    <row r="4118" spans="7:8">
      <c r="G4118">
        <v>139254</v>
      </c>
      <c r="H4118" t="s">
        <v>942</v>
      </c>
    </row>
    <row r="4119" spans="7:8">
      <c r="G4119">
        <v>139262</v>
      </c>
      <c r="H4119" t="s">
        <v>942</v>
      </c>
    </row>
    <row r="4120" spans="7:8">
      <c r="G4120">
        <v>139270</v>
      </c>
      <c r="H4120" t="s">
        <v>942</v>
      </c>
    </row>
    <row r="4121" spans="7:8">
      <c r="G4121">
        <v>139300</v>
      </c>
      <c r="H4121" t="s">
        <v>942</v>
      </c>
    </row>
    <row r="4122" spans="7:8">
      <c r="G4122">
        <v>139319</v>
      </c>
      <c r="H4122" t="s">
        <v>942</v>
      </c>
    </row>
    <row r="4123" spans="7:8">
      <c r="G4123">
        <v>139793</v>
      </c>
      <c r="H4123" t="s">
        <v>104</v>
      </c>
    </row>
    <row r="4124" spans="7:8">
      <c r="G4124">
        <v>139939</v>
      </c>
      <c r="H4124" t="s">
        <v>18</v>
      </c>
    </row>
    <row r="4125" spans="7:8">
      <c r="G4125">
        <v>139947</v>
      </c>
      <c r="H4125" t="s">
        <v>45</v>
      </c>
    </row>
    <row r="4126" spans="7:8">
      <c r="G4126">
        <v>139963</v>
      </c>
      <c r="H4126" t="s">
        <v>689</v>
      </c>
    </row>
    <row r="4127" spans="7:8">
      <c r="G4127">
        <v>139980</v>
      </c>
      <c r="H4127" t="s">
        <v>785</v>
      </c>
    </row>
    <row r="4128" spans="7:8">
      <c r="G4128">
        <v>139998</v>
      </c>
      <c r="H4128" t="s">
        <v>15</v>
      </c>
    </row>
    <row r="4129" spans="7:8">
      <c r="G4129">
        <v>140074</v>
      </c>
      <c r="H4129" t="s">
        <v>45</v>
      </c>
    </row>
    <row r="4130" spans="7:8">
      <c r="G4130">
        <v>140082</v>
      </c>
      <c r="H4130" t="s">
        <v>45</v>
      </c>
    </row>
    <row r="4131" spans="7:8">
      <c r="G4131">
        <v>140139</v>
      </c>
      <c r="H4131" t="s">
        <v>966</v>
      </c>
    </row>
    <row r="4132" spans="7:8">
      <c r="G4132">
        <v>140147</v>
      </c>
      <c r="H4132" t="s">
        <v>942</v>
      </c>
    </row>
    <row r="4133" spans="7:8">
      <c r="G4133">
        <v>140325</v>
      </c>
      <c r="H4133" t="s">
        <v>424</v>
      </c>
    </row>
    <row r="4134" spans="7:8">
      <c r="G4134">
        <v>140333</v>
      </c>
      <c r="H4134" t="s">
        <v>942</v>
      </c>
    </row>
    <row r="4135" spans="7:8">
      <c r="G4135">
        <v>140341</v>
      </c>
      <c r="H4135" t="s">
        <v>424</v>
      </c>
    </row>
    <row r="4136" spans="7:8">
      <c r="G4136">
        <v>140350</v>
      </c>
      <c r="H4136" t="s">
        <v>424</v>
      </c>
    </row>
    <row r="4137" spans="7:8">
      <c r="G4137">
        <v>140368</v>
      </c>
      <c r="H4137" t="s">
        <v>424</v>
      </c>
    </row>
    <row r="4138" spans="7:8">
      <c r="G4138">
        <v>140376</v>
      </c>
      <c r="H4138" t="s">
        <v>45</v>
      </c>
    </row>
    <row r="4139" spans="7:8">
      <c r="G4139">
        <v>140406</v>
      </c>
      <c r="H4139" t="s">
        <v>23</v>
      </c>
    </row>
    <row r="4140" spans="7:8">
      <c r="G4140">
        <v>140465</v>
      </c>
      <c r="H4140" t="s">
        <v>45</v>
      </c>
    </row>
    <row r="4141" spans="7:8">
      <c r="G4141">
        <v>140511</v>
      </c>
      <c r="H4141" t="s">
        <v>104</v>
      </c>
    </row>
    <row r="4142" spans="7:8">
      <c r="G4142">
        <v>140520</v>
      </c>
      <c r="H4142" t="s">
        <v>424</v>
      </c>
    </row>
    <row r="4143" spans="7:8">
      <c r="G4143">
        <v>140546</v>
      </c>
      <c r="H4143" t="s">
        <v>104</v>
      </c>
    </row>
    <row r="4144" spans="7:8">
      <c r="G4144">
        <v>140562</v>
      </c>
      <c r="H4144" t="s">
        <v>98</v>
      </c>
    </row>
    <row r="4145" spans="7:8">
      <c r="G4145">
        <v>140570</v>
      </c>
      <c r="H4145" t="s">
        <v>107</v>
      </c>
    </row>
    <row r="4146" spans="7:8">
      <c r="G4146">
        <v>140597</v>
      </c>
      <c r="H4146" t="s">
        <v>942</v>
      </c>
    </row>
    <row r="4147" spans="7:8">
      <c r="G4147">
        <v>140600</v>
      </c>
      <c r="H4147" t="s">
        <v>942</v>
      </c>
    </row>
    <row r="4148" spans="7:8">
      <c r="G4148">
        <v>140619</v>
      </c>
      <c r="H4148" t="s">
        <v>942</v>
      </c>
    </row>
    <row r="4149" spans="7:8">
      <c r="G4149">
        <v>140627</v>
      </c>
      <c r="H4149" t="s">
        <v>942</v>
      </c>
    </row>
    <row r="4150" spans="7:8">
      <c r="G4150">
        <v>140635</v>
      </c>
      <c r="H4150" t="s">
        <v>942</v>
      </c>
    </row>
    <row r="4151" spans="7:8">
      <c r="G4151">
        <v>140643</v>
      </c>
      <c r="H4151" t="s">
        <v>942</v>
      </c>
    </row>
    <row r="4152" spans="7:8">
      <c r="G4152">
        <v>140694</v>
      </c>
      <c r="H4152" t="s">
        <v>107</v>
      </c>
    </row>
    <row r="4153" spans="7:8">
      <c r="G4153">
        <v>140716</v>
      </c>
      <c r="H4153" t="s">
        <v>35</v>
      </c>
    </row>
    <row r="4154" spans="7:8">
      <c r="G4154">
        <v>140791</v>
      </c>
      <c r="H4154" t="s">
        <v>98</v>
      </c>
    </row>
    <row r="4155" spans="7:8">
      <c r="G4155">
        <v>140821</v>
      </c>
      <c r="H4155" t="s">
        <v>35</v>
      </c>
    </row>
    <row r="4156" spans="7:8">
      <c r="G4156">
        <v>140830</v>
      </c>
      <c r="H4156" t="s">
        <v>35</v>
      </c>
    </row>
    <row r="4157" spans="7:8">
      <c r="G4157">
        <v>140848</v>
      </c>
      <c r="H4157" t="s">
        <v>35</v>
      </c>
    </row>
    <row r="4158" spans="7:8">
      <c r="G4158">
        <v>140910</v>
      </c>
      <c r="H4158" t="s">
        <v>35</v>
      </c>
    </row>
    <row r="4159" spans="7:8">
      <c r="G4159">
        <v>140937</v>
      </c>
      <c r="H4159" t="s">
        <v>35</v>
      </c>
    </row>
    <row r="4160" spans="7:8">
      <c r="G4160">
        <v>140945</v>
      </c>
      <c r="H4160" t="s">
        <v>944</v>
      </c>
    </row>
    <row r="4161" spans="7:8">
      <c r="G4161">
        <v>140961</v>
      </c>
      <c r="H4161" t="s">
        <v>944</v>
      </c>
    </row>
    <row r="4162" spans="7:8">
      <c r="G4162">
        <v>140970</v>
      </c>
      <c r="H4162" t="s">
        <v>942</v>
      </c>
    </row>
    <row r="4163" spans="7:8">
      <c r="G4163">
        <v>141216</v>
      </c>
      <c r="H4163" t="s">
        <v>107</v>
      </c>
    </row>
    <row r="4164" spans="7:8">
      <c r="G4164">
        <v>141232</v>
      </c>
      <c r="H4164" t="s">
        <v>9</v>
      </c>
    </row>
    <row r="4165" spans="7:8">
      <c r="G4165">
        <v>141240</v>
      </c>
      <c r="H4165" t="s">
        <v>942</v>
      </c>
    </row>
    <row r="4166" spans="7:8">
      <c r="G4166">
        <v>141259</v>
      </c>
      <c r="H4166" t="s">
        <v>944</v>
      </c>
    </row>
    <row r="4167" spans="7:8">
      <c r="G4167">
        <v>141267</v>
      </c>
      <c r="H4167" t="s">
        <v>942</v>
      </c>
    </row>
    <row r="4168" spans="7:8">
      <c r="G4168">
        <v>141283</v>
      </c>
      <c r="H4168" t="s">
        <v>942</v>
      </c>
    </row>
    <row r="4169" spans="7:8">
      <c r="G4169">
        <v>141305</v>
      </c>
      <c r="H4169" t="s">
        <v>942</v>
      </c>
    </row>
    <row r="4170" spans="7:8">
      <c r="G4170">
        <v>141313</v>
      </c>
      <c r="H4170" t="s">
        <v>942</v>
      </c>
    </row>
    <row r="4171" spans="7:8">
      <c r="G4171">
        <v>141410</v>
      </c>
      <c r="H4171" t="s">
        <v>107</v>
      </c>
    </row>
    <row r="4172" spans="7:8">
      <c r="G4172">
        <v>141429</v>
      </c>
      <c r="H4172" t="s">
        <v>104</v>
      </c>
    </row>
    <row r="4173" spans="7:8">
      <c r="G4173">
        <v>141437</v>
      </c>
      <c r="H4173" t="s">
        <v>9</v>
      </c>
    </row>
    <row r="4174" spans="7:8">
      <c r="G4174">
        <v>141453</v>
      </c>
      <c r="H4174" t="s">
        <v>9</v>
      </c>
    </row>
    <row r="4175" spans="7:8">
      <c r="G4175">
        <v>141461</v>
      </c>
      <c r="H4175" t="s">
        <v>104</v>
      </c>
    </row>
    <row r="4176" spans="7:8">
      <c r="G4176">
        <v>141470</v>
      </c>
      <c r="H4176" t="s">
        <v>107</v>
      </c>
    </row>
    <row r="4177" spans="7:8">
      <c r="G4177">
        <v>141496</v>
      </c>
      <c r="H4177" t="s">
        <v>107</v>
      </c>
    </row>
    <row r="4178" spans="7:8">
      <c r="G4178">
        <v>141526</v>
      </c>
      <c r="H4178" t="s">
        <v>107</v>
      </c>
    </row>
    <row r="4179" spans="7:8">
      <c r="G4179">
        <v>141640</v>
      </c>
      <c r="H4179" t="s">
        <v>104</v>
      </c>
    </row>
    <row r="4180" spans="7:8">
      <c r="G4180">
        <v>141658</v>
      </c>
      <c r="H4180" t="s">
        <v>107</v>
      </c>
    </row>
    <row r="4181" spans="7:8">
      <c r="G4181">
        <v>141666</v>
      </c>
      <c r="H4181" t="s">
        <v>104</v>
      </c>
    </row>
    <row r="4182" spans="7:8">
      <c r="G4182">
        <v>141674</v>
      </c>
      <c r="H4182" t="s">
        <v>492</v>
      </c>
    </row>
    <row r="4183" spans="7:8">
      <c r="G4183">
        <v>141690</v>
      </c>
      <c r="H4183" t="s">
        <v>104</v>
      </c>
    </row>
    <row r="4184" spans="7:8">
      <c r="G4184">
        <v>141712</v>
      </c>
      <c r="H4184" t="s">
        <v>104</v>
      </c>
    </row>
    <row r="4185" spans="7:8">
      <c r="G4185">
        <v>141720</v>
      </c>
      <c r="H4185" t="s">
        <v>107</v>
      </c>
    </row>
    <row r="4186" spans="7:8">
      <c r="G4186">
        <v>141739</v>
      </c>
      <c r="H4186" t="s">
        <v>9</v>
      </c>
    </row>
    <row r="4187" spans="7:8">
      <c r="G4187">
        <v>141747</v>
      </c>
      <c r="H4187" t="s">
        <v>45</v>
      </c>
    </row>
    <row r="4188" spans="7:8">
      <c r="G4188">
        <v>141755</v>
      </c>
      <c r="H4188" t="s">
        <v>9</v>
      </c>
    </row>
    <row r="4189" spans="7:8">
      <c r="G4189">
        <v>141895</v>
      </c>
      <c r="H4189" t="s">
        <v>104</v>
      </c>
    </row>
    <row r="4190" spans="7:8">
      <c r="G4190">
        <v>141909</v>
      </c>
      <c r="H4190" t="s">
        <v>107</v>
      </c>
    </row>
    <row r="4191" spans="7:8">
      <c r="G4191">
        <v>141925</v>
      </c>
      <c r="H4191" t="s">
        <v>9</v>
      </c>
    </row>
    <row r="4192" spans="7:8">
      <c r="G4192">
        <v>141933</v>
      </c>
      <c r="H4192" t="s">
        <v>948</v>
      </c>
    </row>
    <row r="4193" spans="7:8">
      <c r="G4193">
        <v>141941</v>
      </c>
      <c r="H4193" t="s">
        <v>9</v>
      </c>
    </row>
    <row r="4194" spans="7:8">
      <c r="G4194">
        <v>142018</v>
      </c>
      <c r="H4194" t="s">
        <v>104</v>
      </c>
    </row>
    <row r="4195" spans="7:8">
      <c r="G4195">
        <v>142026</v>
      </c>
      <c r="H4195" t="s">
        <v>35</v>
      </c>
    </row>
    <row r="4196" spans="7:8">
      <c r="G4196">
        <v>142034</v>
      </c>
      <c r="H4196" t="s">
        <v>45</v>
      </c>
    </row>
    <row r="4197" spans="7:8">
      <c r="G4197">
        <v>142115</v>
      </c>
      <c r="H4197" t="s">
        <v>45</v>
      </c>
    </row>
    <row r="4198" spans="7:8">
      <c r="G4198">
        <v>142166</v>
      </c>
      <c r="H4198" t="s">
        <v>98</v>
      </c>
    </row>
    <row r="4199" spans="7:8">
      <c r="G4199">
        <v>142174</v>
      </c>
      <c r="H4199" t="s">
        <v>955</v>
      </c>
    </row>
    <row r="4200" spans="7:8">
      <c r="G4200">
        <v>142190</v>
      </c>
      <c r="H4200" t="s">
        <v>107</v>
      </c>
    </row>
    <row r="4201" spans="7:8">
      <c r="G4201">
        <v>142204</v>
      </c>
      <c r="H4201" t="s">
        <v>104</v>
      </c>
    </row>
    <row r="4202" spans="7:8">
      <c r="G4202">
        <v>142212</v>
      </c>
      <c r="H4202" t="s">
        <v>9</v>
      </c>
    </row>
    <row r="4203" spans="7:8">
      <c r="G4203">
        <v>142220</v>
      </c>
      <c r="H4203" t="s">
        <v>9</v>
      </c>
    </row>
    <row r="4204" spans="7:8">
      <c r="G4204">
        <v>142239</v>
      </c>
      <c r="H4204" t="s">
        <v>9</v>
      </c>
    </row>
    <row r="4205" spans="7:8">
      <c r="G4205">
        <v>142255</v>
      </c>
      <c r="H4205" t="s">
        <v>942</v>
      </c>
    </row>
    <row r="4206" spans="7:8">
      <c r="G4206">
        <v>142263</v>
      </c>
      <c r="H4206" t="s">
        <v>35</v>
      </c>
    </row>
    <row r="4207" spans="7:8">
      <c r="G4207">
        <v>142271</v>
      </c>
      <c r="H4207" t="s">
        <v>104</v>
      </c>
    </row>
    <row r="4208" spans="7:8">
      <c r="G4208">
        <v>142280</v>
      </c>
      <c r="H4208" t="s">
        <v>104</v>
      </c>
    </row>
    <row r="4209" spans="7:8">
      <c r="G4209">
        <v>142301</v>
      </c>
      <c r="H4209" t="s">
        <v>104</v>
      </c>
    </row>
    <row r="4210" spans="7:8">
      <c r="G4210">
        <v>142310</v>
      </c>
      <c r="H4210" t="s">
        <v>126</v>
      </c>
    </row>
    <row r="4211" spans="7:8">
      <c r="G4211">
        <v>142328</v>
      </c>
      <c r="H4211" t="s">
        <v>107</v>
      </c>
    </row>
    <row r="4212" spans="7:8">
      <c r="G4212">
        <v>142336</v>
      </c>
      <c r="H4212" t="s">
        <v>9</v>
      </c>
    </row>
    <row r="4213" spans="7:8">
      <c r="G4213">
        <v>142344</v>
      </c>
      <c r="H4213" t="s">
        <v>955</v>
      </c>
    </row>
    <row r="4214" spans="7:8">
      <c r="G4214">
        <v>142352</v>
      </c>
      <c r="H4214" t="s">
        <v>424</v>
      </c>
    </row>
    <row r="4215" spans="7:8">
      <c r="G4215">
        <v>142387</v>
      </c>
      <c r="H4215" t="s">
        <v>492</v>
      </c>
    </row>
    <row r="4216" spans="7:8">
      <c r="G4216">
        <v>142395</v>
      </c>
      <c r="H4216" t="s">
        <v>492</v>
      </c>
    </row>
    <row r="4217" spans="7:8">
      <c r="G4217">
        <v>142417</v>
      </c>
      <c r="H4217" t="s">
        <v>9</v>
      </c>
    </row>
    <row r="4218" spans="7:8">
      <c r="G4218">
        <v>142450</v>
      </c>
      <c r="H4218" t="s">
        <v>12</v>
      </c>
    </row>
    <row r="4219" spans="7:8">
      <c r="G4219">
        <v>142468</v>
      </c>
      <c r="H4219" t="s">
        <v>35</v>
      </c>
    </row>
    <row r="4220" spans="7:8">
      <c r="G4220">
        <v>142476</v>
      </c>
      <c r="H4220" t="s">
        <v>35</v>
      </c>
    </row>
    <row r="4221" spans="7:8">
      <c r="G4221">
        <v>142484</v>
      </c>
      <c r="H4221" t="s">
        <v>452</v>
      </c>
    </row>
    <row r="4222" spans="7:8">
      <c r="G4222">
        <v>143049</v>
      </c>
      <c r="H4222" t="s">
        <v>942</v>
      </c>
    </row>
    <row r="4223" spans="7:8">
      <c r="G4223">
        <v>143065</v>
      </c>
      <c r="H4223" t="s">
        <v>942</v>
      </c>
    </row>
    <row r="4224" spans="7:8">
      <c r="G4224">
        <v>143073</v>
      </c>
      <c r="H4224" t="s">
        <v>942</v>
      </c>
    </row>
    <row r="4225" spans="7:8">
      <c r="G4225">
        <v>143090</v>
      </c>
      <c r="H4225" t="s">
        <v>942</v>
      </c>
    </row>
    <row r="4226" spans="7:8">
      <c r="G4226">
        <v>143111</v>
      </c>
      <c r="H4226" t="s">
        <v>950</v>
      </c>
    </row>
    <row r="4227" spans="7:8">
      <c r="G4227">
        <v>143146</v>
      </c>
      <c r="H4227" t="s">
        <v>18</v>
      </c>
    </row>
    <row r="4228" spans="7:8">
      <c r="G4228">
        <v>143154</v>
      </c>
      <c r="H4228" t="s">
        <v>35</v>
      </c>
    </row>
    <row r="4229" spans="7:8">
      <c r="G4229">
        <v>143162</v>
      </c>
      <c r="H4229" t="s">
        <v>544</v>
      </c>
    </row>
    <row r="4230" spans="7:8">
      <c r="G4230">
        <v>143170</v>
      </c>
      <c r="H4230" t="s">
        <v>45</v>
      </c>
    </row>
    <row r="4231" spans="7:8">
      <c r="G4231">
        <v>143197</v>
      </c>
      <c r="H4231" t="s">
        <v>45</v>
      </c>
    </row>
    <row r="4232" spans="7:8">
      <c r="G4232">
        <v>143219</v>
      </c>
      <c r="H4232" t="s">
        <v>45</v>
      </c>
    </row>
    <row r="4233" spans="7:8">
      <c r="G4233">
        <v>143324</v>
      </c>
      <c r="H4233" t="s">
        <v>35</v>
      </c>
    </row>
    <row r="4234" spans="7:8">
      <c r="G4234">
        <v>143359</v>
      </c>
      <c r="H4234" t="s">
        <v>45</v>
      </c>
    </row>
    <row r="4235" spans="7:8">
      <c r="G4235">
        <v>143367</v>
      </c>
      <c r="H4235" t="s">
        <v>9</v>
      </c>
    </row>
    <row r="4236" spans="7:8">
      <c r="G4236">
        <v>143375</v>
      </c>
      <c r="H4236" t="s">
        <v>9</v>
      </c>
    </row>
    <row r="4237" spans="7:8">
      <c r="G4237">
        <v>143383</v>
      </c>
      <c r="H4237" t="s">
        <v>9</v>
      </c>
    </row>
    <row r="4238" spans="7:8">
      <c r="G4238">
        <v>143405</v>
      </c>
      <c r="H4238" t="s">
        <v>9</v>
      </c>
    </row>
    <row r="4239" spans="7:8">
      <c r="G4239">
        <v>143448</v>
      </c>
      <c r="H4239" t="s">
        <v>18</v>
      </c>
    </row>
    <row r="4240" spans="7:8">
      <c r="G4240">
        <v>143456</v>
      </c>
      <c r="H4240" t="s">
        <v>12</v>
      </c>
    </row>
    <row r="4241" spans="7:8">
      <c r="G4241">
        <v>143480</v>
      </c>
      <c r="H4241" t="s">
        <v>126</v>
      </c>
    </row>
    <row r="4242" spans="7:8">
      <c r="G4242">
        <v>143499</v>
      </c>
      <c r="H4242" t="s">
        <v>950</v>
      </c>
    </row>
    <row r="4243" spans="7:8">
      <c r="G4243">
        <v>143510</v>
      </c>
      <c r="H4243" t="s">
        <v>45</v>
      </c>
    </row>
    <row r="4244" spans="7:8">
      <c r="G4244">
        <v>143529</v>
      </c>
      <c r="H4244" t="s">
        <v>544</v>
      </c>
    </row>
    <row r="4245" spans="7:8">
      <c r="G4245">
        <v>143537</v>
      </c>
      <c r="H4245" t="s">
        <v>9</v>
      </c>
    </row>
    <row r="4246" spans="7:8">
      <c r="G4246">
        <v>143570</v>
      </c>
      <c r="H4246" t="s">
        <v>18</v>
      </c>
    </row>
    <row r="4247" spans="7:8">
      <c r="G4247">
        <v>143596</v>
      </c>
      <c r="H4247" t="s">
        <v>18</v>
      </c>
    </row>
    <row r="4248" spans="7:8">
      <c r="G4248">
        <v>143600</v>
      </c>
      <c r="H4248" t="s">
        <v>18</v>
      </c>
    </row>
    <row r="4249" spans="7:8">
      <c r="G4249">
        <v>143634</v>
      </c>
      <c r="H4249" t="s">
        <v>942</v>
      </c>
    </row>
    <row r="4250" spans="7:8">
      <c r="G4250">
        <v>143669</v>
      </c>
      <c r="H4250" t="s">
        <v>45</v>
      </c>
    </row>
    <row r="4251" spans="7:8">
      <c r="G4251">
        <v>143685</v>
      </c>
      <c r="H4251" t="s">
        <v>18</v>
      </c>
    </row>
    <row r="4252" spans="7:8">
      <c r="G4252">
        <v>143715</v>
      </c>
      <c r="H4252" t="s">
        <v>18</v>
      </c>
    </row>
    <row r="4253" spans="7:8">
      <c r="G4253">
        <v>143723</v>
      </c>
      <c r="H4253" t="s">
        <v>104</v>
      </c>
    </row>
    <row r="4254" spans="7:8">
      <c r="G4254">
        <v>143731</v>
      </c>
      <c r="H4254" t="s">
        <v>18</v>
      </c>
    </row>
    <row r="4255" spans="7:8">
      <c r="G4255">
        <v>143740</v>
      </c>
      <c r="H4255" t="s">
        <v>18</v>
      </c>
    </row>
    <row r="4256" spans="7:8">
      <c r="G4256">
        <v>143766</v>
      </c>
      <c r="H4256" t="s">
        <v>945</v>
      </c>
    </row>
    <row r="4257" spans="7:8">
      <c r="G4257">
        <v>143774</v>
      </c>
      <c r="H4257" t="s">
        <v>492</v>
      </c>
    </row>
    <row r="4258" spans="7:8">
      <c r="G4258">
        <v>143782</v>
      </c>
      <c r="H4258" t="s">
        <v>942</v>
      </c>
    </row>
    <row r="4259" spans="7:8">
      <c r="G4259">
        <v>143804</v>
      </c>
      <c r="H4259" t="s">
        <v>942</v>
      </c>
    </row>
    <row r="4260" spans="7:8">
      <c r="G4260">
        <v>143812</v>
      </c>
      <c r="H4260" t="s">
        <v>942</v>
      </c>
    </row>
    <row r="4261" spans="7:8">
      <c r="G4261">
        <v>143820</v>
      </c>
      <c r="H4261" t="s">
        <v>942</v>
      </c>
    </row>
    <row r="4262" spans="7:8">
      <c r="G4262">
        <v>143839</v>
      </c>
      <c r="H4262" t="s">
        <v>942</v>
      </c>
    </row>
    <row r="4263" spans="7:8">
      <c r="G4263">
        <v>143847</v>
      </c>
      <c r="H4263" t="s">
        <v>12</v>
      </c>
    </row>
    <row r="4264" spans="7:8">
      <c r="G4264">
        <v>143855</v>
      </c>
      <c r="H4264" t="s">
        <v>942</v>
      </c>
    </row>
    <row r="4265" spans="7:8">
      <c r="G4265">
        <v>143871</v>
      </c>
      <c r="H4265" t="s">
        <v>12</v>
      </c>
    </row>
    <row r="4266" spans="7:8">
      <c r="G4266">
        <v>143898</v>
      </c>
      <c r="H4266" t="s">
        <v>450</v>
      </c>
    </row>
    <row r="4267" spans="7:8">
      <c r="G4267">
        <v>143901</v>
      </c>
      <c r="H4267" t="s">
        <v>450</v>
      </c>
    </row>
    <row r="4268" spans="7:8">
      <c r="G4268">
        <v>143910</v>
      </c>
      <c r="H4268" t="s">
        <v>450</v>
      </c>
    </row>
    <row r="4269" spans="7:8">
      <c r="G4269">
        <v>143928</v>
      </c>
      <c r="H4269" t="s">
        <v>450</v>
      </c>
    </row>
    <row r="4270" spans="7:8">
      <c r="G4270">
        <v>143936</v>
      </c>
      <c r="H4270" t="s">
        <v>450</v>
      </c>
    </row>
    <row r="4271" spans="7:8">
      <c r="G4271">
        <v>143944</v>
      </c>
      <c r="H4271" t="s">
        <v>450</v>
      </c>
    </row>
    <row r="4272" spans="7:8">
      <c r="G4272">
        <v>143952</v>
      </c>
      <c r="H4272" t="s">
        <v>450</v>
      </c>
    </row>
    <row r="4273" spans="7:8">
      <c r="G4273">
        <v>143960</v>
      </c>
      <c r="H4273" t="s">
        <v>450</v>
      </c>
    </row>
    <row r="4274" spans="7:8">
      <c r="G4274">
        <v>143987</v>
      </c>
      <c r="H4274" t="s">
        <v>450</v>
      </c>
    </row>
    <row r="4275" spans="7:8">
      <c r="G4275">
        <v>143995</v>
      </c>
      <c r="H4275" t="s">
        <v>450</v>
      </c>
    </row>
    <row r="4276" spans="7:8">
      <c r="G4276">
        <v>144002</v>
      </c>
      <c r="H4276" t="s">
        <v>459</v>
      </c>
    </row>
    <row r="4277" spans="7:8">
      <c r="G4277">
        <v>144010</v>
      </c>
      <c r="H4277" t="s">
        <v>450</v>
      </c>
    </row>
    <row r="4278" spans="7:8">
      <c r="G4278">
        <v>144037</v>
      </c>
      <c r="H4278" t="s">
        <v>942</v>
      </c>
    </row>
    <row r="4279" spans="7:8">
      <c r="G4279">
        <v>144061</v>
      </c>
      <c r="H4279" t="s">
        <v>35</v>
      </c>
    </row>
    <row r="4280" spans="7:8">
      <c r="G4280">
        <v>144070</v>
      </c>
      <c r="H4280" t="s">
        <v>450</v>
      </c>
    </row>
    <row r="4281" spans="7:8">
      <c r="G4281">
        <v>144223</v>
      </c>
      <c r="H4281" t="s">
        <v>12</v>
      </c>
    </row>
    <row r="4282" spans="7:8">
      <c r="G4282">
        <v>144312</v>
      </c>
      <c r="H4282" t="s">
        <v>955</v>
      </c>
    </row>
    <row r="4283" spans="7:8">
      <c r="G4283">
        <v>144517</v>
      </c>
      <c r="H4283" t="s">
        <v>12</v>
      </c>
    </row>
    <row r="4284" spans="7:8">
      <c r="G4284">
        <v>144525</v>
      </c>
      <c r="H4284" t="s">
        <v>12</v>
      </c>
    </row>
    <row r="4285" spans="7:8">
      <c r="G4285">
        <v>144550</v>
      </c>
      <c r="H4285" t="s">
        <v>525</v>
      </c>
    </row>
    <row r="4286" spans="7:8">
      <c r="G4286">
        <v>144568</v>
      </c>
      <c r="H4286" t="s">
        <v>12</v>
      </c>
    </row>
    <row r="4287" spans="7:8">
      <c r="G4287">
        <v>144940</v>
      </c>
      <c r="H4287" t="s">
        <v>942</v>
      </c>
    </row>
    <row r="4288" spans="7:8">
      <c r="G4288">
        <v>144959</v>
      </c>
      <c r="H4288" t="s">
        <v>942</v>
      </c>
    </row>
    <row r="4289" spans="7:8">
      <c r="G4289">
        <v>144967</v>
      </c>
      <c r="H4289" t="s">
        <v>942</v>
      </c>
    </row>
    <row r="4290" spans="7:8">
      <c r="G4290">
        <v>144983</v>
      </c>
      <c r="H4290" t="s">
        <v>942</v>
      </c>
    </row>
    <row r="4291" spans="7:8">
      <c r="G4291">
        <v>144991</v>
      </c>
      <c r="H4291" t="s">
        <v>942</v>
      </c>
    </row>
    <row r="4292" spans="7:8">
      <c r="G4292">
        <v>145009</v>
      </c>
      <c r="H4292" t="s">
        <v>942</v>
      </c>
    </row>
    <row r="4293" spans="7:8">
      <c r="G4293">
        <v>145025</v>
      </c>
      <c r="H4293" t="s">
        <v>942</v>
      </c>
    </row>
    <row r="4294" spans="7:8">
      <c r="G4294">
        <v>145033</v>
      </c>
      <c r="H4294" t="s">
        <v>942</v>
      </c>
    </row>
    <row r="4295" spans="7:8">
      <c r="G4295">
        <v>145050</v>
      </c>
      <c r="H4295" t="s">
        <v>942</v>
      </c>
    </row>
    <row r="4296" spans="7:8">
      <c r="G4296">
        <v>145068</v>
      </c>
      <c r="H4296" t="s">
        <v>942</v>
      </c>
    </row>
    <row r="4297" spans="7:8">
      <c r="G4297">
        <v>145092</v>
      </c>
      <c r="H4297" t="s">
        <v>98</v>
      </c>
    </row>
    <row r="4298" spans="7:8">
      <c r="G4298">
        <v>145106</v>
      </c>
      <c r="H4298" t="s">
        <v>104</v>
      </c>
    </row>
    <row r="4299" spans="7:8">
      <c r="G4299">
        <v>145122</v>
      </c>
      <c r="H4299" t="s">
        <v>45</v>
      </c>
    </row>
    <row r="4300" spans="7:8">
      <c r="G4300">
        <v>145157</v>
      </c>
      <c r="H4300" t="s">
        <v>98</v>
      </c>
    </row>
    <row r="4301" spans="7:8">
      <c r="G4301">
        <v>145165</v>
      </c>
      <c r="H4301" t="s">
        <v>104</v>
      </c>
    </row>
    <row r="4302" spans="7:8">
      <c r="G4302">
        <v>145190</v>
      </c>
      <c r="H4302" t="s">
        <v>18</v>
      </c>
    </row>
    <row r="4303" spans="7:8">
      <c r="G4303">
        <v>145203</v>
      </c>
      <c r="H4303" t="s">
        <v>18</v>
      </c>
    </row>
    <row r="4304" spans="7:8">
      <c r="G4304">
        <v>145220</v>
      </c>
      <c r="H4304" t="s">
        <v>18</v>
      </c>
    </row>
    <row r="4305" spans="7:8">
      <c r="G4305">
        <v>145246</v>
      </c>
      <c r="H4305" t="s">
        <v>45</v>
      </c>
    </row>
    <row r="4306" spans="7:8">
      <c r="G4306">
        <v>145300</v>
      </c>
      <c r="H4306" t="s">
        <v>107</v>
      </c>
    </row>
    <row r="4307" spans="7:8">
      <c r="G4307">
        <v>145327</v>
      </c>
      <c r="H4307" t="s">
        <v>140</v>
      </c>
    </row>
    <row r="4308" spans="7:8">
      <c r="G4308">
        <v>145351</v>
      </c>
      <c r="H4308" t="s">
        <v>35</v>
      </c>
    </row>
    <row r="4309" spans="7:8">
      <c r="G4309">
        <v>145394</v>
      </c>
      <c r="H4309" t="s">
        <v>104</v>
      </c>
    </row>
    <row r="4310" spans="7:8">
      <c r="G4310">
        <v>145408</v>
      </c>
      <c r="H4310" t="s">
        <v>104</v>
      </c>
    </row>
    <row r="4311" spans="7:8">
      <c r="G4311">
        <v>145424</v>
      </c>
      <c r="H4311" t="s">
        <v>296</v>
      </c>
    </row>
    <row r="4312" spans="7:8">
      <c r="G4312">
        <v>145432</v>
      </c>
      <c r="H4312" t="s">
        <v>107</v>
      </c>
    </row>
    <row r="4313" spans="7:8">
      <c r="G4313">
        <v>145440</v>
      </c>
      <c r="H4313" t="s">
        <v>107</v>
      </c>
    </row>
    <row r="4314" spans="7:8">
      <c r="G4314">
        <v>145491</v>
      </c>
      <c r="H4314" t="s">
        <v>107</v>
      </c>
    </row>
    <row r="4315" spans="7:8">
      <c r="G4315">
        <v>145521</v>
      </c>
      <c r="H4315" t="s">
        <v>98</v>
      </c>
    </row>
    <row r="4316" spans="7:8">
      <c r="G4316">
        <v>145530</v>
      </c>
      <c r="H4316" t="s">
        <v>71</v>
      </c>
    </row>
    <row r="4317" spans="7:8">
      <c r="G4317">
        <v>145564</v>
      </c>
      <c r="H4317" t="s">
        <v>9</v>
      </c>
    </row>
    <row r="4318" spans="7:8">
      <c r="G4318">
        <v>145572</v>
      </c>
      <c r="H4318" t="s">
        <v>45</v>
      </c>
    </row>
    <row r="4319" spans="7:8">
      <c r="G4319">
        <v>145602</v>
      </c>
      <c r="H4319" t="s">
        <v>107</v>
      </c>
    </row>
    <row r="4320" spans="7:8">
      <c r="G4320">
        <v>145688</v>
      </c>
      <c r="H4320" t="s">
        <v>107</v>
      </c>
    </row>
    <row r="4321" spans="7:8">
      <c r="G4321">
        <v>145696</v>
      </c>
      <c r="H4321" t="s">
        <v>942</v>
      </c>
    </row>
    <row r="4322" spans="7:8">
      <c r="G4322">
        <v>145700</v>
      </c>
      <c r="H4322" t="s">
        <v>98</v>
      </c>
    </row>
    <row r="4323" spans="7:8">
      <c r="G4323">
        <v>145718</v>
      </c>
      <c r="H4323" t="s">
        <v>18</v>
      </c>
    </row>
    <row r="4324" spans="7:8">
      <c r="G4324">
        <v>145726</v>
      </c>
      <c r="H4324" t="s">
        <v>45</v>
      </c>
    </row>
    <row r="4325" spans="7:8">
      <c r="G4325">
        <v>145734</v>
      </c>
      <c r="H4325" t="s">
        <v>18</v>
      </c>
    </row>
    <row r="4326" spans="7:8">
      <c r="G4326">
        <v>145742</v>
      </c>
      <c r="H4326" t="s">
        <v>98</v>
      </c>
    </row>
    <row r="4327" spans="7:8">
      <c r="G4327">
        <v>145769</v>
      </c>
      <c r="H4327" t="s">
        <v>104</v>
      </c>
    </row>
    <row r="4328" spans="7:8">
      <c r="G4328">
        <v>145777</v>
      </c>
      <c r="H4328" t="s">
        <v>18</v>
      </c>
    </row>
    <row r="4329" spans="7:8">
      <c r="G4329">
        <v>145815</v>
      </c>
      <c r="H4329" t="s">
        <v>9</v>
      </c>
    </row>
    <row r="4330" spans="7:8">
      <c r="G4330">
        <v>145823</v>
      </c>
      <c r="H4330" t="s">
        <v>104</v>
      </c>
    </row>
    <row r="4331" spans="7:8">
      <c r="G4331">
        <v>145831</v>
      </c>
      <c r="H4331" t="s">
        <v>962</v>
      </c>
    </row>
    <row r="4332" spans="7:8">
      <c r="G4332">
        <v>145840</v>
      </c>
      <c r="H4332" t="s">
        <v>104</v>
      </c>
    </row>
    <row r="4333" spans="7:8">
      <c r="G4333">
        <v>145858</v>
      </c>
      <c r="H4333" t="s">
        <v>104</v>
      </c>
    </row>
    <row r="4334" spans="7:8">
      <c r="G4334">
        <v>145866</v>
      </c>
      <c r="H4334" t="s">
        <v>104</v>
      </c>
    </row>
    <row r="4335" spans="7:8">
      <c r="G4335">
        <v>145890</v>
      </c>
      <c r="H4335" t="s">
        <v>104</v>
      </c>
    </row>
    <row r="4336" spans="7:8">
      <c r="G4336">
        <v>145912</v>
      </c>
      <c r="H4336" t="s">
        <v>104</v>
      </c>
    </row>
    <row r="4337" spans="7:8">
      <c r="G4337">
        <v>145955</v>
      </c>
      <c r="H4337" t="s">
        <v>98</v>
      </c>
    </row>
    <row r="4338" spans="7:8">
      <c r="G4338">
        <v>145963</v>
      </c>
      <c r="H4338" t="s">
        <v>104</v>
      </c>
    </row>
    <row r="4339" spans="7:8">
      <c r="G4339">
        <v>145971</v>
      </c>
      <c r="H4339" t="s">
        <v>104</v>
      </c>
    </row>
    <row r="4340" spans="7:8">
      <c r="G4340">
        <v>145998</v>
      </c>
      <c r="H4340" t="s">
        <v>107</v>
      </c>
    </row>
    <row r="4341" spans="7:8">
      <c r="G4341">
        <v>146005</v>
      </c>
      <c r="H4341" t="s">
        <v>104</v>
      </c>
    </row>
    <row r="4342" spans="7:8">
      <c r="G4342">
        <v>146013</v>
      </c>
      <c r="H4342" t="s">
        <v>18</v>
      </c>
    </row>
    <row r="4343" spans="7:8">
      <c r="G4343">
        <v>146021</v>
      </c>
      <c r="H4343" t="s">
        <v>107</v>
      </c>
    </row>
    <row r="4344" spans="7:8">
      <c r="G4344">
        <v>146030</v>
      </c>
      <c r="H4344" t="s">
        <v>98</v>
      </c>
    </row>
    <row r="4345" spans="7:8">
      <c r="G4345">
        <v>146048</v>
      </c>
      <c r="H4345" t="s">
        <v>104</v>
      </c>
    </row>
    <row r="4346" spans="7:8">
      <c r="G4346">
        <v>146056</v>
      </c>
      <c r="H4346" t="s">
        <v>104</v>
      </c>
    </row>
    <row r="4347" spans="7:8">
      <c r="G4347">
        <v>146080</v>
      </c>
      <c r="H4347" t="s">
        <v>104</v>
      </c>
    </row>
    <row r="4348" spans="7:8">
      <c r="G4348">
        <v>146099</v>
      </c>
      <c r="H4348" t="s">
        <v>18</v>
      </c>
    </row>
    <row r="4349" spans="7:8">
      <c r="G4349">
        <v>146129</v>
      </c>
      <c r="H4349" t="s">
        <v>104</v>
      </c>
    </row>
    <row r="4350" spans="7:8">
      <c r="G4350">
        <v>146137</v>
      </c>
      <c r="H4350" t="s">
        <v>104</v>
      </c>
    </row>
    <row r="4351" spans="7:8">
      <c r="G4351">
        <v>146145</v>
      </c>
      <c r="H4351" t="s">
        <v>9</v>
      </c>
    </row>
    <row r="4352" spans="7:8">
      <c r="G4352">
        <v>146161</v>
      </c>
      <c r="H4352" t="s">
        <v>107</v>
      </c>
    </row>
    <row r="4353" spans="7:8">
      <c r="G4353">
        <v>146170</v>
      </c>
      <c r="H4353" t="s">
        <v>967</v>
      </c>
    </row>
    <row r="4354" spans="7:8">
      <c r="G4354">
        <v>146218</v>
      </c>
      <c r="H4354" t="s">
        <v>942</v>
      </c>
    </row>
    <row r="4355" spans="7:8">
      <c r="G4355">
        <v>146277</v>
      </c>
      <c r="H4355" t="s">
        <v>107</v>
      </c>
    </row>
    <row r="4356" spans="7:8">
      <c r="G4356">
        <v>146307</v>
      </c>
      <c r="H4356" t="s">
        <v>98</v>
      </c>
    </row>
    <row r="4357" spans="7:8">
      <c r="G4357">
        <v>146340</v>
      </c>
      <c r="H4357" t="s">
        <v>18</v>
      </c>
    </row>
    <row r="4358" spans="7:8">
      <c r="G4358">
        <v>146374</v>
      </c>
      <c r="H4358" t="s">
        <v>98</v>
      </c>
    </row>
    <row r="4359" spans="7:8">
      <c r="G4359">
        <v>146382</v>
      </c>
      <c r="H4359" t="s">
        <v>104</v>
      </c>
    </row>
    <row r="4360" spans="7:8">
      <c r="G4360">
        <v>146390</v>
      </c>
      <c r="H4360" t="s">
        <v>104</v>
      </c>
    </row>
    <row r="4361" spans="7:8">
      <c r="G4361">
        <v>146404</v>
      </c>
      <c r="H4361" t="s">
        <v>104</v>
      </c>
    </row>
    <row r="4362" spans="7:8">
      <c r="G4362">
        <v>146412</v>
      </c>
      <c r="H4362" t="s">
        <v>104</v>
      </c>
    </row>
    <row r="4363" spans="7:8">
      <c r="G4363">
        <v>146447</v>
      </c>
      <c r="H4363" t="s">
        <v>45</v>
      </c>
    </row>
    <row r="4364" spans="7:8">
      <c r="G4364">
        <v>146480</v>
      </c>
      <c r="H4364" t="s">
        <v>785</v>
      </c>
    </row>
    <row r="4365" spans="7:8">
      <c r="G4365">
        <v>146544</v>
      </c>
      <c r="H4365" t="s">
        <v>98</v>
      </c>
    </row>
    <row r="4366" spans="7:8">
      <c r="G4366">
        <v>146552</v>
      </c>
      <c r="H4366" t="s">
        <v>45</v>
      </c>
    </row>
    <row r="4367" spans="7:8">
      <c r="G4367">
        <v>146560</v>
      </c>
      <c r="H4367" t="s">
        <v>107</v>
      </c>
    </row>
    <row r="4368" spans="7:8">
      <c r="G4368">
        <v>146587</v>
      </c>
      <c r="H4368" t="s">
        <v>18</v>
      </c>
    </row>
    <row r="4369" spans="7:8">
      <c r="G4369">
        <v>146609</v>
      </c>
      <c r="H4369" t="s">
        <v>45</v>
      </c>
    </row>
    <row r="4370" spans="7:8">
      <c r="G4370">
        <v>146617</v>
      </c>
      <c r="H4370" t="s">
        <v>18</v>
      </c>
    </row>
    <row r="4371" spans="7:8">
      <c r="G4371">
        <v>146641</v>
      </c>
      <c r="H4371" t="s">
        <v>18</v>
      </c>
    </row>
    <row r="4372" spans="7:8">
      <c r="G4372">
        <v>146650</v>
      </c>
      <c r="H4372" t="s">
        <v>18</v>
      </c>
    </row>
    <row r="4373" spans="7:8">
      <c r="G4373">
        <v>146668</v>
      </c>
      <c r="H4373" t="s">
        <v>452</v>
      </c>
    </row>
    <row r="4374" spans="7:8">
      <c r="G4374">
        <v>146714</v>
      </c>
      <c r="H4374" t="s">
        <v>452</v>
      </c>
    </row>
    <row r="4375" spans="7:8">
      <c r="G4375">
        <v>146722</v>
      </c>
      <c r="H4375" t="s">
        <v>98</v>
      </c>
    </row>
    <row r="4376" spans="7:8">
      <c r="G4376">
        <v>146757</v>
      </c>
      <c r="H4376" t="s">
        <v>942</v>
      </c>
    </row>
    <row r="4377" spans="7:8">
      <c r="G4377">
        <v>146773</v>
      </c>
      <c r="H4377" t="s">
        <v>942</v>
      </c>
    </row>
    <row r="4378" spans="7:8">
      <c r="G4378">
        <v>146781</v>
      </c>
      <c r="H4378" t="s">
        <v>942</v>
      </c>
    </row>
    <row r="4379" spans="7:8">
      <c r="G4379">
        <v>146897</v>
      </c>
      <c r="H4379" t="s">
        <v>452</v>
      </c>
    </row>
    <row r="4380" spans="7:8">
      <c r="G4380">
        <v>146900</v>
      </c>
      <c r="H4380" t="s">
        <v>452</v>
      </c>
    </row>
    <row r="4381" spans="7:8">
      <c r="G4381">
        <v>146935</v>
      </c>
      <c r="H4381" t="s">
        <v>424</v>
      </c>
    </row>
    <row r="4382" spans="7:8">
      <c r="G4382">
        <v>146943</v>
      </c>
      <c r="H4382" t="s">
        <v>104</v>
      </c>
    </row>
    <row r="4383" spans="7:8">
      <c r="G4383">
        <v>147060</v>
      </c>
      <c r="H4383" t="s">
        <v>107</v>
      </c>
    </row>
    <row r="4384" spans="7:8">
      <c r="G4384">
        <v>147079</v>
      </c>
      <c r="H4384" t="s">
        <v>98</v>
      </c>
    </row>
    <row r="4385" spans="7:8">
      <c r="G4385">
        <v>147087</v>
      </c>
      <c r="H4385" t="s">
        <v>472</v>
      </c>
    </row>
    <row r="4386" spans="7:8">
      <c r="G4386">
        <v>147095</v>
      </c>
      <c r="H4386" t="s">
        <v>98</v>
      </c>
    </row>
    <row r="4387" spans="7:8">
      <c r="G4387">
        <v>147354</v>
      </c>
      <c r="H4387" t="s">
        <v>104</v>
      </c>
    </row>
    <row r="4388" spans="7:8">
      <c r="G4388">
        <v>147370</v>
      </c>
      <c r="H4388" t="s">
        <v>104</v>
      </c>
    </row>
    <row r="4389" spans="7:8">
      <c r="G4389">
        <v>147389</v>
      </c>
      <c r="H4389" t="s">
        <v>104</v>
      </c>
    </row>
    <row r="4390" spans="7:8">
      <c r="G4390">
        <v>147397</v>
      </c>
      <c r="H4390" t="s">
        <v>104</v>
      </c>
    </row>
    <row r="4391" spans="7:8">
      <c r="G4391">
        <v>147494</v>
      </c>
      <c r="H4391" t="s">
        <v>98</v>
      </c>
    </row>
    <row r="4392" spans="7:8">
      <c r="G4392">
        <v>147508</v>
      </c>
      <c r="H4392" t="s">
        <v>98</v>
      </c>
    </row>
    <row r="4393" spans="7:8">
      <c r="G4393">
        <v>147516</v>
      </c>
      <c r="H4393" t="s">
        <v>472</v>
      </c>
    </row>
    <row r="4394" spans="7:8">
      <c r="G4394">
        <v>147540</v>
      </c>
      <c r="H4394" t="s">
        <v>104</v>
      </c>
    </row>
    <row r="4395" spans="7:8">
      <c r="G4395">
        <v>147559</v>
      </c>
      <c r="H4395" t="s">
        <v>18</v>
      </c>
    </row>
    <row r="4396" spans="7:8">
      <c r="G4396">
        <v>147621</v>
      </c>
      <c r="H4396" t="s">
        <v>98</v>
      </c>
    </row>
    <row r="4397" spans="7:8">
      <c r="G4397">
        <v>147745</v>
      </c>
      <c r="H4397" t="s">
        <v>450</v>
      </c>
    </row>
    <row r="4398" spans="7:8">
      <c r="G4398">
        <v>147753</v>
      </c>
      <c r="H4398" t="s">
        <v>450</v>
      </c>
    </row>
    <row r="4399" spans="7:8">
      <c r="G4399">
        <v>147761</v>
      </c>
      <c r="H4399" t="s">
        <v>450</v>
      </c>
    </row>
    <row r="4400" spans="7:8">
      <c r="G4400">
        <v>147770</v>
      </c>
      <c r="H4400" t="s">
        <v>942</v>
      </c>
    </row>
    <row r="4401" spans="7:8">
      <c r="G4401">
        <v>147800</v>
      </c>
      <c r="H4401" t="s">
        <v>942</v>
      </c>
    </row>
    <row r="4402" spans="7:8">
      <c r="G4402">
        <v>147826</v>
      </c>
      <c r="H4402" t="s">
        <v>942</v>
      </c>
    </row>
    <row r="4403" spans="7:8">
      <c r="G4403">
        <v>147834</v>
      </c>
      <c r="H4403" t="s">
        <v>459</v>
      </c>
    </row>
    <row r="4404" spans="7:8">
      <c r="G4404">
        <v>147842</v>
      </c>
      <c r="H4404" t="s">
        <v>450</v>
      </c>
    </row>
    <row r="4405" spans="7:8">
      <c r="G4405">
        <v>147850</v>
      </c>
      <c r="H4405" t="s">
        <v>450</v>
      </c>
    </row>
    <row r="4406" spans="7:8">
      <c r="G4406">
        <v>147869</v>
      </c>
      <c r="H4406" t="s">
        <v>450</v>
      </c>
    </row>
    <row r="4407" spans="7:8">
      <c r="G4407">
        <v>147877</v>
      </c>
      <c r="H4407" t="s">
        <v>450</v>
      </c>
    </row>
    <row r="4408" spans="7:8">
      <c r="G4408">
        <v>147885</v>
      </c>
      <c r="H4408" t="s">
        <v>450</v>
      </c>
    </row>
    <row r="4409" spans="7:8">
      <c r="G4409">
        <v>147893</v>
      </c>
      <c r="H4409" t="s">
        <v>450</v>
      </c>
    </row>
    <row r="4410" spans="7:8">
      <c r="G4410">
        <v>147915</v>
      </c>
      <c r="H4410" t="s">
        <v>450</v>
      </c>
    </row>
    <row r="4411" spans="7:8">
      <c r="G4411">
        <v>147931</v>
      </c>
      <c r="H4411" t="s">
        <v>450</v>
      </c>
    </row>
    <row r="4412" spans="7:8">
      <c r="G4412">
        <v>147940</v>
      </c>
      <c r="H4412" t="s">
        <v>450</v>
      </c>
    </row>
    <row r="4413" spans="7:8">
      <c r="G4413">
        <v>147958</v>
      </c>
      <c r="H4413" t="s">
        <v>450</v>
      </c>
    </row>
    <row r="4414" spans="7:8">
      <c r="G4414">
        <v>147966</v>
      </c>
      <c r="H4414" t="s">
        <v>450</v>
      </c>
    </row>
    <row r="4415" spans="7:8">
      <c r="G4415">
        <v>147974</v>
      </c>
      <c r="H4415" t="s">
        <v>450</v>
      </c>
    </row>
    <row r="4416" spans="7:8">
      <c r="G4416">
        <v>147982</v>
      </c>
      <c r="H4416" t="s">
        <v>450</v>
      </c>
    </row>
    <row r="4417" spans="7:8">
      <c r="G4417">
        <v>147990</v>
      </c>
      <c r="H4417" t="s">
        <v>450</v>
      </c>
    </row>
    <row r="4418" spans="7:8">
      <c r="G4418">
        <v>148008</v>
      </c>
      <c r="H4418" t="s">
        <v>450</v>
      </c>
    </row>
    <row r="4419" spans="7:8">
      <c r="G4419">
        <v>148016</v>
      </c>
      <c r="H4419" t="s">
        <v>450</v>
      </c>
    </row>
    <row r="4420" spans="7:8">
      <c r="G4420">
        <v>148032</v>
      </c>
      <c r="H4420" t="s">
        <v>450</v>
      </c>
    </row>
    <row r="4421" spans="7:8">
      <c r="G4421">
        <v>148040</v>
      </c>
      <c r="H4421" t="s">
        <v>450</v>
      </c>
    </row>
    <row r="4422" spans="7:8">
      <c r="G4422">
        <v>148067</v>
      </c>
      <c r="H4422" t="s">
        <v>450</v>
      </c>
    </row>
    <row r="4423" spans="7:8">
      <c r="G4423">
        <v>148075</v>
      </c>
      <c r="H4423" t="s">
        <v>450</v>
      </c>
    </row>
    <row r="4424" spans="7:8">
      <c r="G4424">
        <v>148083</v>
      </c>
      <c r="H4424" t="s">
        <v>450</v>
      </c>
    </row>
    <row r="4425" spans="7:8">
      <c r="G4425">
        <v>148091</v>
      </c>
      <c r="H4425" t="s">
        <v>18</v>
      </c>
    </row>
    <row r="4426" spans="7:8">
      <c r="G4426">
        <v>148105</v>
      </c>
      <c r="H4426" t="s">
        <v>104</v>
      </c>
    </row>
    <row r="4427" spans="7:8">
      <c r="G4427">
        <v>148245</v>
      </c>
      <c r="H4427" t="s">
        <v>107</v>
      </c>
    </row>
    <row r="4428" spans="7:8">
      <c r="G4428">
        <v>148253</v>
      </c>
      <c r="H4428" t="s">
        <v>459</v>
      </c>
    </row>
    <row r="4429" spans="7:8">
      <c r="G4429">
        <v>148415</v>
      </c>
      <c r="H4429" t="s">
        <v>98</v>
      </c>
    </row>
    <row r="4430" spans="7:8">
      <c r="G4430">
        <v>148571</v>
      </c>
      <c r="H4430" t="s">
        <v>459</v>
      </c>
    </row>
    <row r="4431" spans="7:8">
      <c r="G4431">
        <v>148830</v>
      </c>
      <c r="H4431" t="s">
        <v>942</v>
      </c>
    </row>
    <row r="4432" spans="7:8">
      <c r="G4432">
        <v>148849</v>
      </c>
      <c r="H4432" t="s">
        <v>942</v>
      </c>
    </row>
    <row r="4433" spans="7:8">
      <c r="G4433">
        <v>148857</v>
      </c>
      <c r="H4433" t="s">
        <v>942</v>
      </c>
    </row>
    <row r="4434" spans="7:8">
      <c r="G4434">
        <v>148865</v>
      </c>
      <c r="H4434" t="s">
        <v>958</v>
      </c>
    </row>
    <row r="4435" spans="7:8">
      <c r="G4435">
        <v>148903</v>
      </c>
      <c r="H4435" t="s">
        <v>944</v>
      </c>
    </row>
    <row r="4436" spans="7:8">
      <c r="G4436">
        <v>148920</v>
      </c>
      <c r="H4436" t="s">
        <v>680</v>
      </c>
    </row>
    <row r="4437" spans="7:8">
      <c r="G4437">
        <v>148954</v>
      </c>
      <c r="H4437" t="s">
        <v>9</v>
      </c>
    </row>
    <row r="4438" spans="7:8">
      <c r="G4438">
        <v>148989</v>
      </c>
      <c r="H4438" t="s">
        <v>9</v>
      </c>
    </row>
    <row r="4439" spans="7:8">
      <c r="G4439">
        <v>148997</v>
      </c>
      <c r="H4439" t="s">
        <v>107</v>
      </c>
    </row>
    <row r="4440" spans="7:8">
      <c r="G4440">
        <v>149012</v>
      </c>
      <c r="H4440" t="s">
        <v>107</v>
      </c>
    </row>
    <row r="4441" spans="7:8">
      <c r="G4441">
        <v>149020</v>
      </c>
      <c r="H4441" t="s">
        <v>98</v>
      </c>
    </row>
    <row r="4442" spans="7:8">
      <c r="G4442">
        <v>149039</v>
      </c>
      <c r="H4442" t="s">
        <v>107</v>
      </c>
    </row>
    <row r="4443" spans="7:8">
      <c r="G4443">
        <v>149047</v>
      </c>
      <c r="H4443" t="s">
        <v>107</v>
      </c>
    </row>
    <row r="4444" spans="7:8">
      <c r="G4444">
        <v>149055</v>
      </c>
      <c r="H4444" t="s">
        <v>107</v>
      </c>
    </row>
    <row r="4445" spans="7:8">
      <c r="G4445">
        <v>149071</v>
      </c>
      <c r="H4445" t="s">
        <v>35</v>
      </c>
    </row>
    <row r="4446" spans="7:8">
      <c r="G4446">
        <v>149349</v>
      </c>
      <c r="H4446" t="s">
        <v>107</v>
      </c>
    </row>
    <row r="4447" spans="7:8">
      <c r="G4447">
        <v>149357</v>
      </c>
      <c r="H4447" t="s">
        <v>9</v>
      </c>
    </row>
    <row r="4448" spans="7:8">
      <c r="G4448">
        <v>149365</v>
      </c>
      <c r="H4448" t="s">
        <v>9</v>
      </c>
    </row>
    <row r="4449" spans="7:8">
      <c r="G4449">
        <v>149381</v>
      </c>
      <c r="H4449" t="s">
        <v>942</v>
      </c>
    </row>
    <row r="4450" spans="7:8">
      <c r="G4450">
        <v>149390</v>
      </c>
      <c r="H4450" t="s">
        <v>942</v>
      </c>
    </row>
    <row r="4451" spans="7:8">
      <c r="G4451">
        <v>149403</v>
      </c>
      <c r="H4451" t="s">
        <v>942</v>
      </c>
    </row>
    <row r="4452" spans="7:8">
      <c r="G4452">
        <v>149420</v>
      </c>
      <c r="H4452" t="s">
        <v>942</v>
      </c>
    </row>
    <row r="4453" spans="7:8">
      <c r="G4453">
        <v>149446</v>
      </c>
      <c r="H4453" t="s">
        <v>942</v>
      </c>
    </row>
    <row r="4454" spans="7:8">
      <c r="G4454">
        <v>149454</v>
      </c>
      <c r="H4454" t="s">
        <v>942</v>
      </c>
    </row>
    <row r="4455" spans="7:8">
      <c r="G4455">
        <v>149462</v>
      </c>
      <c r="H4455" t="s">
        <v>942</v>
      </c>
    </row>
    <row r="4456" spans="7:8">
      <c r="G4456">
        <v>149535</v>
      </c>
      <c r="H4456" t="s">
        <v>492</v>
      </c>
    </row>
    <row r="4457" spans="7:8">
      <c r="G4457">
        <v>149543</v>
      </c>
      <c r="H4457" t="s">
        <v>492</v>
      </c>
    </row>
    <row r="4458" spans="7:8">
      <c r="G4458">
        <v>149551</v>
      </c>
      <c r="H4458" t="s">
        <v>968</v>
      </c>
    </row>
    <row r="4459" spans="7:8">
      <c r="G4459">
        <v>149560</v>
      </c>
      <c r="H4459" t="s">
        <v>968</v>
      </c>
    </row>
    <row r="4460" spans="7:8">
      <c r="G4460">
        <v>149586</v>
      </c>
      <c r="H4460" t="s">
        <v>968</v>
      </c>
    </row>
    <row r="4461" spans="7:8">
      <c r="G4461">
        <v>149632</v>
      </c>
      <c r="H4461" t="s">
        <v>968</v>
      </c>
    </row>
    <row r="4462" spans="7:8">
      <c r="G4462">
        <v>149659</v>
      </c>
      <c r="H4462" t="s">
        <v>472</v>
      </c>
    </row>
    <row r="4463" spans="7:8">
      <c r="G4463">
        <v>149675</v>
      </c>
      <c r="H4463" t="s">
        <v>968</v>
      </c>
    </row>
    <row r="4464" spans="7:8">
      <c r="G4464">
        <v>149691</v>
      </c>
      <c r="H4464" t="s">
        <v>968</v>
      </c>
    </row>
    <row r="4465" spans="7:8">
      <c r="G4465">
        <v>149705</v>
      </c>
      <c r="H4465" t="s">
        <v>45</v>
      </c>
    </row>
    <row r="4466" spans="7:8">
      <c r="G4466">
        <v>149713</v>
      </c>
      <c r="H4466" t="s">
        <v>424</v>
      </c>
    </row>
    <row r="4467" spans="7:8">
      <c r="G4467">
        <v>149721</v>
      </c>
      <c r="H4467" t="s">
        <v>424</v>
      </c>
    </row>
    <row r="4468" spans="7:8">
      <c r="G4468">
        <v>149730</v>
      </c>
      <c r="H4468" t="s">
        <v>424</v>
      </c>
    </row>
    <row r="4469" spans="7:8">
      <c r="G4469">
        <v>149748</v>
      </c>
      <c r="H4469" t="s">
        <v>424</v>
      </c>
    </row>
    <row r="4470" spans="7:8">
      <c r="G4470">
        <v>149772</v>
      </c>
      <c r="H4470" t="s">
        <v>98</v>
      </c>
    </row>
    <row r="4471" spans="7:8">
      <c r="G4471">
        <v>149799</v>
      </c>
      <c r="H4471" t="s">
        <v>98</v>
      </c>
    </row>
    <row r="4472" spans="7:8">
      <c r="G4472">
        <v>149802</v>
      </c>
      <c r="H4472" t="s">
        <v>424</v>
      </c>
    </row>
    <row r="4473" spans="7:8">
      <c r="G4473">
        <v>149810</v>
      </c>
      <c r="H4473" t="s">
        <v>71</v>
      </c>
    </row>
    <row r="4474" spans="7:8">
      <c r="G4474">
        <v>149829</v>
      </c>
      <c r="H4474" t="s">
        <v>71</v>
      </c>
    </row>
    <row r="4475" spans="7:8">
      <c r="G4475">
        <v>149837</v>
      </c>
      <c r="H4475" t="s">
        <v>107</v>
      </c>
    </row>
    <row r="4476" spans="7:8">
      <c r="G4476">
        <v>149845</v>
      </c>
      <c r="H4476" t="s">
        <v>107</v>
      </c>
    </row>
    <row r="4477" spans="7:8">
      <c r="G4477">
        <v>149861</v>
      </c>
      <c r="H4477" t="s">
        <v>98</v>
      </c>
    </row>
    <row r="4478" spans="7:8">
      <c r="G4478">
        <v>149888</v>
      </c>
      <c r="H4478" t="s">
        <v>448</v>
      </c>
    </row>
    <row r="4479" spans="7:8">
      <c r="G4479">
        <v>149896</v>
      </c>
      <c r="H4479" t="s">
        <v>448</v>
      </c>
    </row>
    <row r="4480" spans="7:8">
      <c r="G4480">
        <v>149934</v>
      </c>
      <c r="H4480" t="s">
        <v>98</v>
      </c>
    </row>
    <row r="4481" spans="7:8">
      <c r="G4481">
        <v>149969</v>
      </c>
      <c r="H4481" t="s">
        <v>448</v>
      </c>
    </row>
    <row r="4482" spans="7:8">
      <c r="G4482">
        <v>150045</v>
      </c>
      <c r="H4482" t="s">
        <v>9</v>
      </c>
    </row>
    <row r="4483" spans="7:8">
      <c r="G4483">
        <v>150061</v>
      </c>
      <c r="H4483" t="s">
        <v>45</v>
      </c>
    </row>
    <row r="4484" spans="7:8">
      <c r="G4484">
        <v>150088</v>
      </c>
      <c r="H4484" t="s">
        <v>98</v>
      </c>
    </row>
    <row r="4485" spans="7:8">
      <c r="G4485">
        <v>150096</v>
      </c>
      <c r="H4485" t="s">
        <v>61</v>
      </c>
    </row>
    <row r="4486" spans="7:8">
      <c r="G4486">
        <v>150100</v>
      </c>
      <c r="H4486" t="s">
        <v>98</v>
      </c>
    </row>
    <row r="4487" spans="7:8">
      <c r="G4487">
        <v>150118</v>
      </c>
      <c r="H4487" t="s">
        <v>107</v>
      </c>
    </row>
    <row r="4488" spans="7:8">
      <c r="G4488">
        <v>150126</v>
      </c>
      <c r="H4488" t="s">
        <v>450</v>
      </c>
    </row>
    <row r="4489" spans="7:8">
      <c r="G4489">
        <v>150134</v>
      </c>
      <c r="H4489" t="s">
        <v>45</v>
      </c>
    </row>
    <row r="4490" spans="7:8">
      <c r="G4490">
        <v>150142</v>
      </c>
      <c r="H4490" t="s">
        <v>459</v>
      </c>
    </row>
    <row r="4491" spans="7:8">
      <c r="G4491">
        <v>150177</v>
      </c>
      <c r="H4491" t="s">
        <v>18</v>
      </c>
    </row>
    <row r="4492" spans="7:8">
      <c r="G4492">
        <v>150185</v>
      </c>
      <c r="H4492" t="s">
        <v>450</v>
      </c>
    </row>
    <row r="4493" spans="7:8">
      <c r="G4493">
        <v>150193</v>
      </c>
      <c r="H4493" t="s">
        <v>104</v>
      </c>
    </row>
    <row r="4494" spans="7:8">
      <c r="G4494">
        <v>150207</v>
      </c>
      <c r="H4494" t="s">
        <v>950</v>
      </c>
    </row>
    <row r="4495" spans="7:8">
      <c r="G4495">
        <v>150215</v>
      </c>
      <c r="H4495" t="s">
        <v>104</v>
      </c>
    </row>
    <row r="4496" spans="7:8">
      <c r="G4496">
        <v>150223</v>
      </c>
      <c r="H4496" t="s">
        <v>450</v>
      </c>
    </row>
    <row r="4497" spans="7:8">
      <c r="G4497">
        <v>150231</v>
      </c>
      <c r="H4497" t="s">
        <v>942</v>
      </c>
    </row>
    <row r="4498" spans="7:8">
      <c r="G4498">
        <v>150240</v>
      </c>
      <c r="H4498" t="s">
        <v>944</v>
      </c>
    </row>
    <row r="4499" spans="7:8">
      <c r="G4499">
        <v>150266</v>
      </c>
      <c r="H4499" t="s">
        <v>942</v>
      </c>
    </row>
    <row r="4500" spans="7:8">
      <c r="G4500">
        <v>150274</v>
      </c>
      <c r="H4500" t="s">
        <v>9</v>
      </c>
    </row>
    <row r="4501" spans="7:8">
      <c r="G4501">
        <v>150282</v>
      </c>
      <c r="H4501" t="s">
        <v>450</v>
      </c>
    </row>
    <row r="4502" spans="7:8">
      <c r="G4502">
        <v>150304</v>
      </c>
      <c r="H4502" t="s">
        <v>104</v>
      </c>
    </row>
    <row r="4503" spans="7:8">
      <c r="G4503">
        <v>150320</v>
      </c>
      <c r="H4503" t="s">
        <v>107</v>
      </c>
    </row>
    <row r="4504" spans="7:8">
      <c r="G4504">
        <v>150339</v>
      </c>
      <c r="H4504" t="s">
        <v>107</v>
      </c>
    </row>
    <row r="4505" spans="7:8">
      <c r="G4505">
        <v>150398</v>
      </c>
      <c r="H4505" t="s">
        <v>15</v>
      </c>
    </row>
    <row r="4506" spans="7:8">
      <c r="G4506">
        <v>150401</v>
      </c>
      <c r="H4506" t="s">
        <v>104</v>
      </c>
    </row>
    <row r="4507" spans="7:8">
      <c r="G4507">
        <v>150410</v>
      </c>
      <c r="H4507" t="s">
        <v>45</v>
      </c>
    </row>
    <row r="4508" spans="7:8">
      <c r="G4508">
        <v>150444</v>
      </c>
      <c r="H4508" t="s">
        <v>9</v>
      </c>
    </row>
    <row r="4509" spans="7:8">
      <c r="G4509">
        <v>150452</v>
      </c>
      <c r="H4509" t="s">
        <v>544</v>
      </c>
    </row>
    <row r="4510" spans="7:8">
      <c r="G4510">
        <v>150460</v>
      </c>
      <c r="H4510" t="s">
        <v>9</v>
      </c>
    </row>
    <row r="4511" spans="7:8">
      <c r="G4511">
        <v>150479</v>
      </c>
      <c r="H4511" t="s">
        <v>18</v>
      </c>
    </row>
    <row r="4512" spans="7:8">
      <c r="G4512">
        <v>150487</v>
      </c>
      <c r="H4512" t="s">
        <v>18</v>
      </c>
    </row>
    <row r="4513" spans="7:8">
      <c r="G4513">
        <v>150495</v>
      </c>
      <c r="H4513" t="s">
        <v>448</v>
      </c>
    </row>
    <row r="4514" spans="7:8">
      <c r="G4514">
        <v>150509</v>
      </c>
      <c r="H4514" t="s">
        <v>464</v>
      </c>
    </row>
    <row r="4515" spans="7:8">
      <c r="G4515">
        <v>150568</v>
      </c>
      <c r="H4515" t="s">
        <v>107</v>
      </c>
    </row>
    <row r="4516" spans="7:8">
      <c r="G4516">
        <v>150576</v>
      </c>
      <c r="H4516" t="s">
        <v>104</v>
      </c>
    </row>
    <row r="4517" spans="7:8">
      <c r="G4517">
        <v>150592</v>
      </c>
      <c r="H4517" t="s">
        <v>104</v>
      </c>
    </row>
    <row r="4518" spans="7:8">
      <c r="G4518">
        <v>150606</v>
      </c>
      <c r="H4518" t="s">
        <v>104</v>
      </c>
    </row>
    <row r="4519" spans="7:8">
      <c r="G4519">
        <v>150622</v>
      </c>
      <c r="H4519" t="s">
        <v>104</v>
      </c>
    </row>
    <row r="4520" spans="7:8">
      <c r="G4520">
        <v>150630</v>
      </c>
      <c r="H4520" t="s">
        <v>9</v>
      </c>
    </row>
    <row r="4521" spans="7:8">
      <c r="G4521">
        <v>150649</v>
      </c>
      <c r="H4521" t="s">
        <v>18</v>
      </c>
    </row>
    <row r="4522" spans="7:8">
      <c r="G4522">
        <v>150665</v>
      </c>
      <c r="H4522" t="s">
        <v>107</v>
      </c>
    </row>
    <row r="4523" spans="7:8">
      <c r="G4523">
        <v>150690</v>
      </c>
      <c r="H4523" t="s">
        <v>450</v>
      </c>
    </row>
    <row r="4524" spans="7:8">
      <c r="G4524">
        <v>150703</v>
      </c>
      <c r="H4524" t="s">
        <v>450</v>
      </c>
    </row>
    <row r="4525" spans="7:8">
      <c r="G4525">
        <v>150720</v>
      </c>
      <c r="H4525" t="s">
        <v>459</v>
      </c>
    </row>
    <row r="4526" spans="7:8">
      <c r="G4526">
        <v>150738</v>
      </c>
      <c r="H4526" t="s">
        <v>459</v>
      </c>
    </row>
    <row r="4527" spans="7:8">
      <c r="G4527">
        <v>150746</v>
      </c>
      <c r="H4527" t="s">
        <v>104</v>
      </c>
    </row>
    <row r="4528" spans="7:8">
      <c r="G4528">
        <v>150762</v>
      </c>
      <c r="H4528" t="s">
        <v>35</v>
      </c>
    </row>
    <row r="4529" spans="7:8">
      <c r="G4529">
        <v>150770</v>
      </c>
      <c r="H4529" t="s">
        <v>952</v>
      </c>
    </row>
    <row r="4530" spans="7:8">
      <c r="G4530">
        <v>150789</v>
      </c>
      <c r="H4530" t="s">
        <v>45</v>
      </c>
    </row>
    <row r="4531" spans="7:8">
      <c r="G4531">
        <v>150800</v>
      </c>
      <c r="H4531" t="s">
        <v>104</v>
      </c>
    </row>
    <row r="4532" spans="7:8">
      <c r="G4532">
        <v>150827</v>
      </c>
      <c r="H4532" t="s">
        <v>104</v>
      </c>
    </row>
    <row r="4533" spans="7:8">
      <c r="G4533">
        <v>150843</v>
      </c>
      <c r="H4533" t="s">
        <v>104</v>
      </c>
    </row>
    <row r="4534" spans="7:8">
      <c r="G4534">
        <v>150860</v>
      </c>
      <c r="H4534" t="s">
        <v>450</v>
      </c>
    </row>
    <row r="4535" spans="7:8">
      <c r="G4535">
        <v>150878</v>
      </c>
      <c r="H4535" t="s">
        <v>107</v>
      </c>
    </row>
    <row r="4536" spans="7:8">
      <c r="G4536">
        <v>150886</v>
      </c>
      <c r="H4536" t="s">
        <v>98</v>
      </c>
    </row>
    <row r="4537" spans="7:8">
      <c r="G4537">
        <v>150924</v>
      </c>
      <c r="H4537" t="s">
        <v>448</v>
      </c>
    </row>
    <row r="4538" spans="7:8">
      <c r="G4538">
        <v>150932</v>
      </c>
      <c r="H4538" t="s">
        <v>9</v>
      </c>
    </row>
    <row r="4539" spans="7:8">
      <c r="G4539">
        <v>150975</v>
      </c>
      <c r="H4539" t="s">
        <v>450</v>
      </c>
    </row>
    <row r="4540" spans="7:8">
      <c r="G4540">
        <v>150983</v>
      </c>
      <c r="H4540" t="s">
        <v>450</v>
      </c>
    </row>
    <row r="4541" spans="7:8">
      <c r="G4541">
        <v>150991</v>
      </c>
      <c r="H4541" t="s">
        <v>450</v>
      </c>
    </row>
    <row r="4542" spans="7:8">
      <c r="G4542">
        <v>151009</v>
      </c>
      <c r="H4542" t="s">
        <v>450</v>
      </c>
    </row>
    <row r="4543" spans="7:8">
      <c r="G4543">
        <v>151041</v>
      </c>
      <c r="H4543" t="s">
        <v>18</v>
      </c>
    </row>
    <row r="4544" spans="7:8">
      <c r="G4544">
        <v>151076</v>
      </c>
      <c r="H4544" t="s">
        <v>459</v>
      </c>
    </row>
    <row r="4545" spans="7:8">
      <c r="G4545">
        <v>151106</v>
      </c>
      <c r="H4545" t="s">
        <v>450</v>
      </c>
    </row>
    <row r="4546" spans="7:8">
      <c r="G4546">
        <v>151122</v>
      </c>
      <c r="H4546" t="s">
        <v>450</v>
      </c>
    </row>
    <row r="4547" spans="7:8">
      <c r="G4547">
        <v>151149</v>
      </c>
      <c r="H4547" t="s">
        <v>450</v>
      </c>
    </row>
    <row r="4548" spans="7:8">
      <c r="G4548">
        <v>151157</v>
      </c>
      <c r="H4548" t="s">
        <v>18</v>
      </c>
    </row>
    <row r="4549" spans="7:8">
      <c r="G4549">
        <v>151173</v>
      </c>
      <c r="H4549" t="s">
        <v>18</v>
      </c>
    </row>
    <row r="4550" spans="7:8">
      <c r="G4550">
        <v>151190</v>
      </c>
      <c r="H4550" t="s">
        <v>98</v>
      </c>
    </row>
    <row r="4551" spans="7:8">
      <c r="G4551">
        <v>151203</v>
      </c>
      <c r="H4551" t="s">
        <v>126</v>
      </c>
    </row>
    <row r="4552" spans="7:8">
      <c r="G4552">
        <v>151211</v>
      </c>
      <c r="H4552" t="s">
        <v>9</v>
      </c>
    </row>
    <row r="4553" spans="7:8">
      <c r="G4553">
        <v>151220</v>
      </c>
      <c r="H4553" t="s">
        <v>9</v>
      </c>
    </row>
    <row r="4554" spans="7:8">
      <c r="G4554">
        <v>151246</v>
      </c>
      <c r="H4554" t="s">
        <v>45</v>
      </c>
    </row>
    <row r="4555" spans="7:8">
      <c r="G4555">
        <v>151262</v>
      </c>
      <c r="H4555" t="s">
        <v>450</v>
      </c>
    </row>
    <row r="4556" spans="7:8">
      <c r="G4556">
        <v>151343</v>
      </c>
      <c r="H4556" t="s">
        <v>448</v>
      </c>
    </row>
    <row r="4557" spans="7:8">
      <c r="G4557">
        <v>151394</v>
      </c>
      <c r="H4557" t="s">
        <v>45</v>
      </c>
    </row>
    <row r="4558" spans="7:8">
      <c r="G4558">
        <v>151408</v>
      </c>
      <c r="H4558" t="s">
        <v>98</v>
      </c>
    </row>
    <row r="4559" spans="7:8">
      <c r="G4559">
        <v>151416</v>
      </c>
      <c r="H4559" t="s">
        <v>98</v>
      </c>
    </row>
    <row r="4560" spans="7:8">
      <c r="G4560">
        <v>151424</v>
      </c>
      <c r="H4560" t="s">
        <v>104</v>
      </c>
    </row>
    <row r="4561" spans="7:8">
      <c r="G4561">
        <v>151432</v>
      </c>
      <c r="H4561" t="s">
        <v>944</v>
      </c>
    </row>
    <row r="4562" spans="7:8">
      <c r="G4562">
        <v>151440</v>
      </c>
      <c r="H4562" t="s">
        <v>944</v>
      </c>
    </row>
    <row r="4563" spans="7:8">
      <c r="G4563">
        <v>151475</v>
      </c>
      <c r="H4563" t="s">
        <v>942</v>
      </c>
    </row>
    <row r="4564" spans="7:8">
      <c r="G4564">
        <v>151483</v>
      </c>
      <c r="H4564" t="s">
        <v>448</v>
      </c>
    </row>
    <row r="4565" spans="7:8">
      <c r="G4565">
        <v>151491</v>
      </c>
      <c r="H4565" t="s">
        <v>448</v>
      </c>
    </row>
    <row r="4566" spans="7:8">
      <c r="G4566">
        <v>151505</v>
      </c>
      <c r="H4566" t="s">
        <v>450</v>
      </c>
    </row>
    <row r="4567" spans="7:8">
      <c r="G4567">
        <v>151513</v>
      </c>
      <c r="H4567" t="s">
        <v>492</v>
      </c>
    </row>
    <row r="4568" spans="7:8">
      <c r="G4568">
        <v>151548</v>
      </c>
      <c r="H4568" t="s">
        <v>448</v>
      </c>
    </row>
    <row r="4569" spans="7:8">
      <c r="G4569">
        <v>151556</v>
      </c>
      <c r="H4569" t="s">
        <v>448</v>
      </c>
    </row>
    <row r="4570" spans="7:8">
      <c r="G4570">
        <v>151572</v>
      </c>
      <c r="H4570" t="s">
        <v>448</v>
      </c>
    </row>
    <row r="4571" spans="7:8">
      <c r="G4571">
        <v>151610</v>
      </c>
      <c r="H4571" t="s">
        <v>967</v>
      </c>
    </row>
    <row r="4572" spans="7:8">
      <c r="G4572">
        <v>151629</v>
      </c>
      <c r="H4572" t="s">
        <v>492</v>
      </c>
    </row>
    <row r="4573" spans="7:8">
      <c r="G4573">
        <v>151645</v>
      </c>
      <c r="H4573" t="s">
        <v>104</v>
      </c>
    </row>
    <row r="4574" spans="7:8">
      <c r="G4574">
        <v>151653</v>
      </c>
      <c r="H4574" t="s">
        <v>98</v>
      </c>
    </row>
    <row r="4575" spans="7:8">
      <c r="G4575">
        <v>151661</v>
      </c>
      <c r="H4575" t="s">
        <v>448</v>
      </c>
    </row>
    <row r="4576" spans="7:8">
      <c r="G4576">
        <v>151696</v>
      </c>
      <c r="H4576" t="s">
        <v>9</v>
      </c>
    </row>
    <row r="4577" spans="7:8">
      <c r="G4577">
        <v>151700</v>
      </c>
      <c r="H4577" t="s">
        <v>107</v>
      </c>
    </row>
    <row r="4578" spans="7:8">
      <c r="G4578">
        <v>151718</v>
      </c>
      <c r="H4578" t="s">
        <v>9</v>
      </c>
    </row>
    <row r="4579" spans="7:8">
      <c r="G4579">
        <v>151726</v>
      </c>
      <c r="H4579" t="s">
        <v>98</v>
      </c>
    </row>
    <row r="4580" spans="7:8">
      <c r="G4580">
        <v>151734</v>
      </c>
      <c r="H4580" t="s">
        <v>448</v>
      </c>
    </row>
    <row r="4581" spans="7:8">
      <c r="G4581">
        <v>151742</v>
      </c>
      <c r="H4581" t="s">
        <v>448</v>
      </c>
    </row>
    <row r="4582" spans="7:8">
      <c r="G4582">
        <v>151750</v>
      </c>
      <c r="H4582" t="s">
        <v>448</v>
      </c>
    </row>
    <row r="4583" spans="7:8">
      <c r="G4583">
        <v>151769</v>
      </c>
      <c r="H4583" t="s">
        <v>448</v>
      </c>
    </row>
    <row r="4584" spans="7:8">
      <c r="G4584">
        <v>151777</v>
      </c>
      <c r="H4584" t="s">
        <v>448</v>
      </c>
    </row>
    <row r="4585" spans="7:8">
      <c r="G4585">
        <v>151858</v>
      </c>
      <c r="H4585" t="s">
        <v>9</v>
      </c>
    </row>
    <row r="4586" spans="7:8">
      <c r="G4586">
        <v>151866</v>
      </c>
      <c r="H4586" t="s">
        <v>448</v>
      </c>
    </row>
    <row r="4587" spans="7:8">
      <c r="G4587">
        <v>151874</v>
      </c>
      <c r="H4587" t="s">
        <v>104</v>
      </c>
    </row>
    <row r="4588" spans="7:8">
      <c r="G4588">
        <v>151882</v>
      </c>
      <c r="H4588" t="s">
        <v>942</v>
      </c>
    </row>
    <row r="4589" spans="7:8">
      <c r="G4589">
        <v>151904</v>
      </c>
      <c r="H4589" t="s">
        <v>942</v>
      </c>
    </row>
    <row r="4590" spans="7:8">
      <c r="G4590">
        <v>151912</v>
      </c>
      <c r="H4590" t="s">
        <v>942</v>
      </c>
    </row>
    <row r="4591" spans="7:8">
      <c r="G4591">
        <v>151920</v>
      </c>
      <c r="H4591" t="s">
        <v>942</v>
      </c>
    </row>
    <row r="4592" spans="7:8">
      <c r="G4592">
        <v>151955</v>
      </c>
      <c r="H4592" t="s">
        <v>942</v>
      </c>
    </row>
    <row r="4593" spans="7:8">
      <c r="G4593">
        <v>151980</v>
      </c>
      <c r="H4593" t="s">
        <v>448</v>
      </c>
    </row>
    <row r="4594" spans="7:8">
      <c r="G4594">
        <v>151998</v>
      </c>
      <c r="H4594" t="s">
        <v>448</v>
      </c>
    </row>
    <row r="4595" spans="7:8">
      <c r="G4595">
        <v>152005</v>
      </c>
      <c r="H4595" t="s">
        <v>448</v>
      </c>
    </row>
    <row r="4596" spans="7:8">
      <c r="G4596">
        <v>152021</v>
      </c>
      <c r="H4596" t="s">
        <v>450</v>
      </c>
    </row>
    <row r="4597" spans="7:8">
      <c r="G4597">
        <v>152030</v>
      </c>
      <c r="H4597" t="s">
        <v>492</v>
      </c>
    </row>
    <row r="4598" spans="7:8">
      <c r="G4598">
        <v>152048</v>
      </c>
      <c r="H4598" t="s">
        <v>9</v>
      </c>
    </row>
    <row r="4599" spans="7:8">
      <c r="G4599">
        <v>152064</v>
      </c>
      <c r="H4599" t="s">
        <v>492</v>
      </c>
    </row>
    <row r="4600" spans="7:8">
      <c r="G4600">
        <v>152072</v>
      </c>
      <c r="H4600" t="s">
        <v>492</v>
      </c>
    </row>
    <row r="4601" spans="7:8">
      <c r="G4601">
        <v>152080</v>
      </c>
      <c r="H4601" t="s">
        <v>104</v>
      </c>
    </row>
    <row r="4602" spans="7:8">
      <c r="G4602">
        <v>152102</v>
      </c>
      <c r="H4602" t="s">
        <v>26</v>
      </c>
    </row>
    <row r="4603" spans="7:8">
      <c r="G4603">
        <v>152110</v>
      </c>
      <c r="H4603" t="s">
        <v>944</v>
      </c>
    </row>
    <row r="4604" spans="7:8">
      <c r="G4604">
        <v>152129</v>
      </c>
      <c r="H4604" t="s">
        <v>942</v>
      </c>
    </row>
    <row r="4605" spans="7:8">
      <c r="G4605">
        <v>152137</v>
      </c>
      <c r="H4605" t="s">
        <v>942</v>
      </c>
    </row>
    <row r="4606" spans="7:8">
      <c r="G4606">
        <v>152153</v>
      </c>
      <c r="H4606" t="s">
        <v>104</v>
      </c>
    </row>
    <row r="4607" spans="7:8">
      <c r="G4607">
        <v>152161</v>
      </c>
      <c r="H4607" t="s">
        <v>98</v>
      </c>
    </row>
    <row r="4608" spans="7:8">
      <c r="G4608">
        <v>152188</v>
      </c>
      <c r="H4608" t="s">
        <v>104</v>
      </c>
    </row>
    <row r="4609" spans="7:8">
      <c r="G4609">
        <v>152218</v>
      </c>
      <c r="H4609" t="s">
        <v>104</v>
      </c>
    </row>
    <row r="4610" spans="7:8">
      <c r="G4610">
        <v>152234</v>
      </c>
      <c r="H4610" t="s">
        <v>944</v>
      </c>
    </row>
    <row r="4611" spans="7:8">
      <c r="G4611">
        <v>152242</v>
      </c>
      <c r="H4611" t="s">
        <v>944</v>
      </c>
    </row>
    <row r="4612" spans="7:8">
      <c r="G4612">
        <v>152250</v>
      </c>
      <c r="H4612" t="s">
        <v>942</v>
      </c>
    </row>
    <row r="4613" spans="7:8">
      <c r="G4613">
        <v>152277</v>
      </c>
      <c r="H4613" t="s">
        <v>107</v>
      </c>
    </row>
    <row r="4614" spans="7:8">
      <c r="G4614">
        <v>152293</v>
      </c>
      <c r="H4614" t="s">
        <v>968</v>
      </c>
    </row>
    <row r="4615" spans="7:8">
      <c r="G4615">
        <v>152307</v>
      </c>
      <c r="H4615" t="s">
        <v>968</v>
      </c>
    </row>
    <row r="4616" spans="7:8">
      <c r="G4616">
        <v>152331</v>
      </c>
      <c r="H4616" t="s">
        <v>968</v>
      </c>
    </row>
    <row r="4617" spans="7:8">
      <c r="G4617">
        <v>152340</v>
      </c>
      <c r="H4617" t="s">
        <v>459</v>
      </c>
    </row>
    <row r="4618" spans="7:8">
      <c r="G4618">
        <v>152358</v>
      </c>
      <c r="H4618" t="s">
        <v>459</v>
      </c>
    </row>
    <row r="4619" spans="7:8">
      <c r="G4619">
        <v>152374</v>
      </c>
      <c r="H4619" t="s">
        <v>968</v>
      </c>
    </row>
    <row r="4620" spans="7:8">
      <c r="G4620">
        <v>152420</v>
      </c>
      <c r="H4620" t="s">
        <v>944</v>
      </c>
    </row>
    <row r="4621" spans="7:8">
      <c r="G4621">
        <v>152439</v>
      </c>
      <c r="H4621" t="s">
        <v>942</v>
      </c>
    </row>
    <row r="4622" spans="7:8">
      <c r="G4622">
        <v>152447</v>
      </c>
      <c r="H4622" t="s">
        <v>942</v>
      </c>
    </row>
    <row r="4623" spans="7:8">
      <c r="G4623">
        <v>152455</v>
      </c>
      <c r="H4623" t="s">
        <v>942</v>
      </c>
    </row>
    <row r="4624" spans="7:8">
      <c r="G4624">
        <v>152463</v>
      </c>
      <c r="H4624" t="s">
        <v>942</v>
      </c>
    </row>
    <row r="4625" spans="7:8">
      <c r="G4625">
        <v>153079</v>
      </c>
      <c r="H4625" t="s">
        <v>968</v>
      </c>
    </row>
    <row r="4626" spans="7:8">
      <c r="G4626">
        <v>153095</v>
      </c>
      <c r="H4626" t="s">
        <v>450</v>
      </c>
    </row>
    <row r="4627" spans="7:8">
      <c r="G4627">
        <v>153109</v>
      </c>
      <c r="H4627" t="s">
        <v>104</v>
      </c>
    </row>
    <row r="4628" spans="7:8">
      <c r="G4628">
        <v>153125</v>
      </c>
      <c r="H4628" t="s">
        <v>107</v>
      </c>
    </row>
    <row r="4629" spans="7:8">
      <c r="G4629">
        <v>153133</v>
      </c>
      <c r="H4629" t="s">
        <v>107</v>
      </c>
    </row>
    <row r="4630" spans="7:8">
      <c r="G4630">
        <v>153141</v>
      </c>
      <c r="H4630" t="s">
        <v>104</v>
      </c>
    </row>
    <row r="4631" spans="7:8">
      <c r="G4631">
        <v>153150</v>
      </c>
      <c r="H4631" t="s">
        <v>107</v>
      </c>
    </row>
    <row r="4632" spans="7:8">
      <c r="G4632">
        <v>153168</v>
      </c>
      <c r="H4632" t="s">
        <v>107</v>
      </c>
    </row>
    <row r="4633" spans="7:8">
      <c r="G4633">
        <v>153176</v>
      </c>
      <c r="H4633" t="s">
        <v>107</v>
      </c>
    </row>
    <row r="4634" spans="7:8">
      <c r="G4634">
        <v>153184</v>
      </c>
      <c r="H4634" t="s">
        <v>45</v>
      </c>
    </row>
    <row r="4635" spans="7:8">
      <c r="G4635">
        <v>153192</v>
      </c>
      <c r="H4635" t="s">
        <v>98</v>
      </c>
    </row>
    <row r="4636" spans="7:8">
      <c r="G4636">
        <v>153214</v>
      </c>
      <c r="H4636" t="s">
        <v>98</v>
      </c>
    </row>
    <row r="4637" spans="7:8">
      <c r="G4637">
        <v>153451</v>
      </c>
      <c r="H4637" t="s">
        <v>450</v>
      </c>
    </row>
    <row r="4638" spans="7:8">
      <c r="G4638">
        <v>153460</v>
      </c>
      <c r="H4638" t="s">
        <v>450</v>
      </c>
    </row>
    <row r="4639" spans="7:8">
      <c r="G4639">
        <v>153478</v>
      </c>
      <c r="H4639" t="s">
        <v>450</v>
      </c>
    </row>
    <row r="4640" spans="7:8">
      <c r="G4640">
        <v>153486</v>
      </c>
      <c r="H4640" t="s">
        <v>107</v>
      </c>
    </row>
    <row r="4641" spans="7:8">
      <c r="G4641">
        <v>153494</v>
      </c>
      <c r="H4641" t="s">
        <v>958</v>
      </c>
    </row>
    <row r="4642" spans="7:8">
      <c r="G4642">
        <v>153508</v>
      </c>
      <c r="H4642" t="s">
        <v>968</v>
      </c>
    </row>
    <row r="4643" spans="7:8">
      <c r="G4643">
        <v>153842</v>
      </c>
      <c r="H4643" t="s">
        <v>968</v>
      </c>
    </row>
    <row r="4644" spans="7:8">
      <c r="G4644">
        <v>153869</v>
      </c>
      <c r="H4644" t="s">
        <v>968</v>
      </c>
    </row>
    <row r="4645" spans="7:8">
      <c r="G4645">
        <v>153877</v>
      </c>
      <c r="H4645" t="s">
        <v>968</v>
      </c>
    </row>
    <row r="4646" spans="7:8">
      <c r="G4646">
        <v>153885</v>
      </c>
      <c r="H4646" t="s">
        <v>968</v>
      </c>
    </row>
    <row r="4647" spans="7:8">
      <c r="G4647">
        <v>153893</v>
      </c>
      <c r="H4647" t="s">
        <v>968</v>
      </c>
    </row>
    <row r="4648" spans="7:8">
      <c r="G4648">
        <v>153907</v>
      </c>
      <c r="H4648" t="s">
        <v>968</v>
      </c>
    </row>
    <row r="4649" spans="7:8">
      <c r="G4649">
        <v>153923</v>
      </c>
      <c r="H4649" t="s">
        <v>968</v>
      </c>
    </row>
    <row r="4650" spans="7:8">
      <c r="G4650">
        <v>153940</v>
      </c>
      <c r="H4650" t="s">
        <v>968</v>
      </c>
    </row>
    <row r="4651" spans="7:8">
      <c r="G4651">
        <v>153958</v>
      </c>
      <c r="H4651" t="s">
        <v>968</v>
      </c>
    </row>
    <row r="4652" spans="7:8">
      <c r="G4652">
        <v>153990</v>
      </c>
      <c r="H4652" t="s">
        <v>967</v>
      </c>
    </row>
    <row r="4653" spans="7:8">
      <c r="G4653">
        <v>154040</v>
      </c>
      <c r="H4653" t="s">
        <v>45</v>
      </c>
    </row>
    <row r="4654" spans="7:8">
      <c r="G4654">
        <v>154059</v>
      </c>
      <c r="H4654" t="s">
        <v>45</v>
      </c>
    </row>
    <row r="4655" spans="7:8">
      <c r="G4655">
        <v>154075</v>
      </c>
      <c r="H4655" t="s">
        <v>45</v>
      </c>
    </row>
    <row r="4656" spans="7:8">
      <c r="G4656">
        <v>154121</v>
      </c>
      <c r="H4656" t="s">
        <v>45</v>
      </c>
    </row>
    <row r="4657" spans="7:8">
      <c r="G4657">
        <v>154130</v>
      </c>
      <c r="H4657" t="s">
        <v>45</v>
      </c>
    </row>
    <row r="4658" spans="7:8">
      <c r="G4658">
        <v>154164</v>
      </c>
      <c r="H4658" t="s">
        <v>492</v>
      </c>
    </row>
    <row r="4659" spans="7:8">
      <c r="G4659">
        <v>154180</v>
      </c>
      <c r="H4659" t="s">
        <v>459</v>
      </c>
    </row>
    <row r="4660" spans="7:8">
      <c r="G4660">
        <v>154199</v>
      </c>
      <c r="H4660" t="s">
        <v>26</v>
      </c>
    </row>
    <row r="4661" spans="7:8">
      <c r="G4661">
        <v>154202</v>
      </c>
      <c r="H4661" t="s">
        <v>948</v>
      </c>
    </row>
    <row r="4662" spans="7:8">
      <c r="G4662">
        <v>154210</v>
      </c>
      <c r="H4662" t="s">
        <v>450</v>
      </c>
    </row>
    <row r="4663" spans="7:8">
      <c r="G4663">
        <v>154229</v>
      </c>
      <c r="H4663" t="s">
        <v>450</v>
      </c>
    </row>
    <row r="4664" spans="7:8">
      <c r="G4664">
        <v>154237</v>
      </c>
      <c r="H4664" t="s">
        <v>450</v>
      </c>
    </row>
    <row r="4665" spans="7:8">
      <c r="G4665">
        <v>154245</v>
      </c>
      <c r="H4665" t="s">
        <v>450</v>
      </c>
    </row>
    <row r="4666" spans="7:8">
      <c r="G4666">
        <v>154253</v>
      </c>
      <c r="H4666" t="s">
        <v>450</v>
      </c>
    </row>
    <row r="4667" spans="7:8">
      <c r="G4667">
        <v>154261</v>
      </c>
      <c r="H4667" t="s">
        <v>450</v>
      </c>
    </row>
    <row r="4668" spans="7:8">
      <c r="G4668">
        <v>154270</v>
      </c>
      <c r="H4668" t="s">
        <v>18</v>
      </c>
    </row>
    <row r="4669" spans="7:8">
      <c r="G4669">
        <v>154288</v>
      </c>
      <c r="H4669" t="s">
        <v>18</v>
      </c>
    </row>
    <row r="4670" spans="7:8">
      <c r="G4670">
        <v>154296</v>
      </c>
      <c r="H4670" t="s">
        <v>18</v>
      </c>
    </row>
    <row r="4671" spans="7:8">
      <c r="G4671">
        <v>154300</v>
      </c>
      <c r="H4671" t="s">
        <v>104</v>
      </c>
    </row>
    <row r="4672" spans="7:8">
      <c r="G4672">
        <v>154326</v>
      </c>
      <c r="H4672" t="s">
        <v>104</v>
      </c>
    </row>
    <row r="4673" spans="7:8">
      <c r="G4673">
        <v>154334</v>
      </c>
      <c r="H4673" t="s">
        <v>104</v>
      </c>
    </row>
    <row r="4674" spans="7:8">
      <c r="G4674">
        <v>154350</v>
      </c>
      <c r="H4674" t="s">
        <v>942</v>
      </c>
    </row>
    <row r="4675" spans="7:8">
      <c r="G4675">
        <v>154377</v>
      </c>
      <c r="H4675" t="s">
        <v>98</v>
      </c>
    </row>
    <row r="4676" spans="7:8">
      <c r="G4676">
        <v>154393</v>
      </c>
      <c r="H4676" t="s">
        <v>107</v>
      </c>
    </row>
    <row r="4677" spans="7:8">
      <c r="G4677">
        <v>154415</v>
      </c>
      <c r="H4677" t="s">
        <v>107</v>
      </c>
    </row>
    <row r="4678" spans="7:8">
      <c r="G4678">
        <v>154431</v>
      </c>
      <c r="H4678" t="s">
        <v>107</v>
      </c>
    </row>
    <row r="4679" spans="7:8">
      <c r="G4679">
        <v>154440</v>
      </c>
      <c r="H4679" t="s">
        <v>107</v>
      </c>
    </row>
    <row r="4680" spans="7:8">
      <c r="G4680">
        <v>154458</v>
      </c>
      <c r="H4680" t="s">
        <v>107</v>
      </c>
    </row>
    <row r="4681" spans="7:8">
      <c r="G4681">
        <v>154466</v>
      </c>
      <c r="H4681" t="s">
        <v>107</v>
      </c>
    </row>
    <row r="4682" spans="7:8">
      <c r="G4682">
        <v>154474</v>
      </c>
      <c r="H4682" t="s">
        <v>107</v>
      </c>
    </row>
    <row r="4683" spans="7:8">
      <c r="G4683">
        <v>154482</v>
      </c>
      <c r="H4683" t="s">
        <v>107</v>
      </c>
    </row>
    <row r="4684" spans="7:8">
      <c r="G4684">
        <v>154490</v>
      </c>
      <c r="H4684" t="s">
        <v>107</v>
      </c>
    </row>
    <row r="4685" spans="7:8">
      <c r="G4685">
        <v>154504</v>
      </c>
      <c r="H4685" t="s">
        <v>107</v>
      </c>
    </row>
    <row r="4686" spans="7:8">
      <c r="G4686">
        <v>154520</v>
      </c>
      <c r="H4686" t="s">
        <v>107</v>
      </c>
    </row>
    <row r="4687" spans="7:8">
      <c r="G4687">
        <v>154539</v>
      </c>
      <c r="H4687" t="s">
        <v>107</v>
      </c>
    </row>
    <row r="4688" spans="7:8">
      <c r="G4688">
        <v>154547</v>
      </c>
      <c r="H4688" t="s">
        <v>107</v>
      </c>
    </row>
    <row r="4689" spans="7:8">
      <c r="G4689">
        <v>154555</v>
      </c>
      <c r="H4689" t="s">
        <v>107</v>
      </c>
    </row>
    <row r="4690" spans="7:8">
      <c r="G4690">
        <v>154563</v>
      </c>
      <c r="H4690" t="s">
        <v>450</v>
      </c>
    </row>
    <row r="4691" spans="7:8">
      <c r="G4691">
        <v>154580</v>
      </c>
      <c r="H4691" t="s">
        <v>107</v>
      </c>
    </row>
    <row r="4692" spans="7:8">
      <c r="G4692">
        <v>154750</v>
      </c>
      <c r="H4692" t="s">
        <v>944</v>
      </c>
    </row>
    <row r="4693" spans="7:8">
      <c r="G4693">
        <v>154830</v>
      </c>
      <c r="H4693" t="s">
        <v>45</v>
      </c>
    </row>
    <row r="4694" spans="7:8">
      <c r="G4694">
        <v>154903</v>
      </c>
      <c r="H4694" t="s">
        <v>955</v>
      </c>
    </row>
    <row r="4695" spans="7:8">
      <c r="G4695">
        <v>154911</v>
      </c>
      <c r="H4695" t="s">
        <v>450</v>
      </c>
    </row>
    <row r="4696" spans="7:8">
      <c r="G4696">
        <v>155020</v>
      </c>
      <c r="H4696" t="s">
        <v>18</v>
      </c>
    </row>
    <row r="4697" spans="7:8">
      <c r="G4697">
        <v>155047</v>
      </c>
      <c r="H4697" t="s">
        <v>450</v>
      </c>
    </row>
    <row r="4698" spans="7:8">
      <c r="G4698">
        <v>155063</v>
      </c>
      <c r="H4698" t="s">
        <v>968</v>
      </c>
    </row>
    <row r="4699" spans="7:8">
      <c r="G4699">
        <v>155080</v>
      </c>
      <c r="H4699" t="s">
        <v>104</v>
      </c>
    </row>
    <row r="4700" spans="7:8">
      <c r="G4700">
        <v>155101</v>
      </c>
      <c r="H4700" t="s">
        <v>450</v>
      </c>
    </row>
    <row r="4701" spans="7:8">
      <c r="G4701">
        <v>155110</v>
      </c>
      <c r="H4701" t="s">
        <v>45</v>
      </c>
    </row>
    <row r="4702" spans="7:8">
      <c r="G4702">
        <v>155128</v>
      </c>
      <c r="H4702" t="s">
        <v>450</v>
      </c>
    </row>
    <row r="4703" spans="7:8">
      <c r="G4703">
        <v>155144</v>
      </c>
      <c r="H4703" t="s">
        <v>968</v>
      </c>
    </row>
    <row r="4704" spans="7:8">
      <c r="G4704">
        <v>155187</v>
      </c>
      <c r="H4704" t="s">
        <v>104</v>
      </c>
    </row>
    <row r="4705" spans="7:8">
      <c r="G4705">
        <v>155209</v>
      </c>
      <c r="H4705" t="s">
        <v>450</v>
      </c>
    </row>
    <row r="4706" spans="7:8">
      <c r="G4706">
        <v>155217</v>
      </c>
      <c r="H4706" t="s">
        <v>968</v>
      </c>
    </row>
    <row r="4707" spans="7:8">
      <c r="G4707">
        <v>155225</v>
      </c>
      <c r="H4707" t="s">
        <v>968</v>
      </c>
    </row>
    <row r="4708" spans="7:8">
      <c r="G4708">
        <v>155250</v>
      </c>
      <c r="H4708" t="s">
        <v>45</v>
      </c>
    </row>
    <row r="4709" spans="7:8">
      <c r="G4709">
        <v>155268</v>
      </c>
      <c r="H4709" t="s">
        <v>45</v>
      </c>
    </row>
    <row r="4710" spans="7:8">
      <c r="G4710">
        <v>155306</v>
      </c>
      <c r="H4710" t="s">
        <v>26</v>
      </c>
    </row>
    <row r="4711" spans="7:8">
      <c r="G4711">
        <v>155314</v>
      </c>
      <c r="H4711" t="s">
        <v>450</v>
      </c>
    </row>
    <row r="4712" spans="7:8">
      <c r="G4712">
        <v>155322</v>
      </c>
      <c r="H4712" t="s">
        <v>452</v>
      </c>
    </row>
    <row r="4713" spans="7:8">
      <c r="G4713">
        <v>155403</v>
      </c>
      <c r="H4713" t="s">
        <v>459</v>
      </c>
    </row>
    <row r="4714" spans="7:8">
      <c r="G4714">
        <v>155411</v>
      </c>
      <c r="H4714" t="s">
        <v>450</v>
      </c>
    </row>
    <row r="4715" spans="7:8">
      <c r="G4715">
        <v>155420</v>
      </c>
      <c r="H4715" t="s">
        <v>107</v>
      </c>
    </row>
    <row r="4716" spans="7:8">
      <c r="G4716">
        <v>155527</v>
      </c>
      <c r="H4716" t="s">
        <v>472</v>
      </c>
    </row>
    <row r="4717" spans="7:8">
      <c r="G4717">
        <v>155551</v>
      </c>
      <c r="H4717" t="s">
        <v>107</v>
      </c>
    </row>
    <row r="4718" spans="7:8">
      <c r="G4718">
        <v>155560</v>
      </c>
      <c r="H4718" t="s">
        <v>9</v>
      </c>
    </row>
    <row r="4719" spans="7:8">
      <c r="G4719">
        <v>155586</v>
      </c>
      <c r="H4719" t="s">
        <v>18</v>
      </c>
    </row>
    <row r="4720" spans="7:8">
      <c r="G4720">
        <v>155608</v>
      </c>
      <c r="H4720" t="s">
        <v>45</v>
      </c>
    </row>
    <row r="4721" spans="7:8">
      <c r="G4721">
        <v>155632</v>
      </c>
      <c r="H4721" t="s">
        <v>968</v>
      </c>
    </row>
    <row r="4722" spans="7:8">
      <c r="G4722">
        <v>155705</v>
      </c>
      <c r="H4722" t="s">
        <v>450</v>
      </c>
    </row>
    <row r="4723" spans="7:8">
      <c r="G4723">
        <v>155721</v>
      </c>
      <c r="H4723" t="s">
        <v>450</v>
      </c>
    </row>
    <row r="4724" spans="7:8">
      <c r="G4724">
        <v>155730</v>
      </c>
      <c r="H4724" t="s">
        <v>45</v>
      </c>
    </row>
    <row r="4725" spans="7:8">
      <c r="G4725">
        <v>155748</v>
      </c>
      <c r="H4725" t="s">
        <v>26</v>
      </c>
    </row>
    <row r="4726" spans="7:8">
      <c r="G4726">
        <v>155756</v>
      </c>
      <c r="H4726" t="s">
        <v>45</v>
      </c>
    </row>
    <row r="4727" spans="7:8">
      <c r="G4727">
        <v>155764</v>
      </c>
      <c r="H4727" t="s">
        <v>104</v>
      </c>
    </row>
    <row r="4728" spans="7:8">
      <c r="G4728">
        <v>155799</v>
      </c>
      <c r="H4728" t="s">
        <v>9</v>
      </c>
    </row>
    <row r="4729" spans="7:8">
      <c r="G4729">
        <v>155810</v>
      </c>
      <c r="H4729" t="s">
        <v>9</v>
      </c>
    </row>
    <row r="4730" spans="7:8">
      <c r="G4730">
        <v>155845</v>
      </c>
      <c r="H4730" t="s">
        <v>26</v>
      </c>
    </row>
    <row r="4731" spans="7:8">
      <c r="G4731">
        <v>155853</v>
      </c>
      <c r="H4731" t="s">
        <v>955</v>
      </c>
    </row>
    <row r="4732" spans="7:8">
      <c r="G4732">
        <v>155870</v>
      </c>
      <c r="H4732" t="s">
        <v>45</v>
      </c>
    </row>
    <row r="4733" spans="7:8">
      <c r="G4733">
        <v>155888</v>
      </c>
      <c r="H4733" t="s">
        <v>104</v>
      </c>
    </row>
    <row r="4734" spans="7:8">
      <c r="G4734">
        <v>155896</v>
      </c>
      <c r="H4734" t="s">
        <v>18</v>
      </c>
    </row>
    <row r="4735" spans="7:8">
      <c r="G4735">
        <v>155900</v>
      </c>
      <c r="H4735" t="s">
        <v>18</v>
      </c>
    </row>
    <row r="4736" spans="7:8">
      <c r="G4736">
        <v>155918</v>
      </c>
      <c r="H4736" t="s">
        <v>9</v>
      </c>
    </row>
    <row r="4737" spans="7:8">
      <c r="G4737">
        <v>156019</v>
      </c>
      <c r="H4737" t="s">
        <v>18</v>
      </c>
    </row>
    <row r="4738" spans="7:8">
      <c r="G4738">
        <v>156035</v>
      </c>
      <c r="H4738" t="s">
        <v>9</v>
      </c>
    </row>
    <row r="4739" spans="7:8">
      <c r="G4739">
        <v>156043</v>
      </c>
      <c r="H4739" t="s">
        <v>104</v>
      </c>
    </row>
    <row r="4740" spans="7:8">
      <c r="G4740">
        <v>156060</v>
      </c>
      <c r="H4740" t="s">
        <v>459</v>
      </c>
    </row>
    <row r="4741" spans="7:8">
      <c r="G4741">
        <v>156078</v>
      </c>
      <c r="H4741" t="s">
        <v>450</v>
      </c>
    </row>
    <row r="4742" spans="7:8">
      <c r="G4742">
        <v>156108</v>
      </c>
      <c r="H4742" t="s">
        <v>45</v>
      </c>
    </row>
    <row r="4743" spans="7:8">
      <c r="G4743">
        <v>156124</v>
      </c>
      <c r="H4743" t="s">
        <v>104</v>
      </c>
    </row>
    <row r="4744" spans="7:8">
      <c r="G4744">
        <v>156132</v>
      </c>
      <c r="H4744" t="s">
        <v>104</v>
      </c>
    </row>
    <row r="4745" spans="7:8">
      <c r="G4745">
        <v>156159</v>
      </c>
      <c r="H4745" t="s">
        <v>104</v>
      </c>
    </row>
    <row r="4746" spans="7:8">
      <c r="G4746">
        <v>156167</v>
      </c>
      <c r="H4746" t="s">
        <v>107</v>
      </c>
    </row>
    <row r="4747" spans="7:8">
      <c r="G4747">
        <v>156175</v>
      </c>
      <c r="H4747" t="s">
        <v>680</v>
      </c>
    </row>
    <row r="4748" spans="7:8">
      <c r="G4748">
        <v>156183</v>
      </c>
      <c r="H4748" t="s">
        <v>968</v>
      </c>
    </row>
    <row r="4749" spans="7:8">
      <c r="G4749">
        <v>156264</v>
      </c>
      <c r="H4749" t="s">
        <v>104</v>
      </c>
    </row>
    <row r="4750" spans="7:8">
      <c r="G4750">
        <v>156272</v>
      </c>
      <c r="H4750" t="s">
        <v>9</v>
      </c>
    </row>
    <row r="4751" spans="7:8">
      <c r="G4751">
        <v>156388</v>
      </c>
      <c r="H4751" t="s">
        <v>104</v>
      </c>
    </row>
    <row r="4752" spans="7:8">
      <c r="G4752">
        <v>156400</v>
      </c>
      <c r="H4752" t="s">
        <v>968</v>
      </c>
    </row>
    <row r="4753" spans="7:8">
      <c r="G4753">
        <v>156477</v>
      </c>
      <c r="H4753" t="s">
        <v>104</v>
      </c>
    </row>
    <row r="4754" spans="7:8">
      <c r="G4754">
        <v>156485</v>
      </c>
      <c r="H4754" t="s">
        <v>18</v>
      </c>
    </row>
    <row r="4755" spans="7:8">
      <c r="G4755">
        <v>156493</v>
      </c>
      <c r="H4755" t="s">
        <v>9</v>
      </c>
    </row>
    <row r="4756" spans="7:8">
      <c r="G4756">
        <v>156507</v>
      </c>
      <c r="H4756" t="s">
        <v>9</v>
      </c>
    </row>
    <row r="4757" spans="7:8">
      <c r="G4757">
        <v>156566</v>
      </c>
      <c r="H4757" t="s">
        <v>45</v>
      </c>
    </row>
    <row r="4758" spans="7:8">
      <c r="G4758">
        <v>156582</v>
      </c>
      <c r="H4758" t="s">
        <v>952</v>
      </c>
    </row>
    <row r="4759" spans="7:8">
      <c r="G4759">
        <v>156590</v>
      </c>
      <c r="H4759" t="s">
        <v>450</v>
      </c>
    </row>
    <row r="4760" spans="7:8">
      <c r="G4760">
        <v>156604</v>
      </c>
      <c r="H4760" t="s">
        <v>448</v>
      </c>
    </row>
    <row r="4761" spans="7:8">
      <c r="G4761">
        <v>156655</v>
      </c>
      <c r="H4761" t="s">
        <v>45</v>
      </c>
    </row>
    <row r="4762" spans="7:8">
      <c r="G4762">
        <v>156671</v>
      </c>
      <c r="H4762" t="s">
        <v>45</v>
      </c>
    </row>
    <row r="4763" spans="7:8">
      <c r="G4763">
        <v>156698</v>
      </c>
      <c r="H4763" t="s">
        <v>450</v>
      </c>
    </row>
    <row r="4764" spans="7:8">
      <c r="G4764">
        <v>156701</v>
      </c>
      <c r="H4764" t="s">
        <v>450</v>
      </c>
    </row>
    <row r="4765" spans="7:8">
      <c r="G4765">
        <v>156728</v>
      </c>
      <c r="H4765" t="s">
        <v>107</v>
      </c>
    </row>
    <row r="4766" spans="7:8">
      <c r="G4766">
        <v>156752</v>
      </c>
      <c r="H4766" t="s">
        <v>107</v>
      </c>
    </row>
    <row r="4767" spans="7:8">
      <c r="G4767">
        <v>156760</v>
      </c>
      <c r="H4767" t="s">
        <v>61</v>
      </c>
    </row>
    <row r="4768" spans="7:8">
      <c r="G4768">
        <v>156779</v>
      </c>
      <c r="H4768" t="s">
        <v>45</v>
      </c>
    </row>
    <row r="4769" spans="7:8">
      <c r="G4769">
        <v>156787</v>
      </c>
      <c r="H4769" t="s">
        <v>45</v>
      </c>
    </row>
    <row r="4770" spans="7:8">
      <c r="G4770">
        <v>156795</v>
      </c>
      <c r="H4770" t="s">
        <v>45</v>
      </c>
    </row>
    <row r="4771" spans="7:8">
      <c r="G4771">
        <v>156809</v>
      </c>
      <c r="H4771" t="s">
        <v>104</v>
      </c>
    </row>
    <row r="4772" spans="7:8">
      <c r="G4772">
        <v>156817</v>
      </c>
      <c r="H4772" t="s">
        <v>18</v>
      </c>
    </row>
    <row r="4773" spans="7:8">
      <c r="G4773">
        <v>156825</v>
      </c>
      <c r="H4773" t="s">
        <v>23</v>
      </c>
    </row>
    <row r="4774" spans="7:8">
      <c r="G4774">
        <v>156833</v>
      </c>
      <c r="H4774" t="s">
        <v>45</v>
      </c>
    </row>
    <row r="4775" spans="7:8">
      <c r="G4775">
        <v>156850</v>
      </c>
      <c r="H4775" t="s">
        <v>18</v>
      </c>
    </row>
    <row r="4776" spans="7:8">
      <c r="G4776">
        <v>156884</v>
      </c>
      <c r="H4776" t="s">
        <v>18</v>
      </c>
    </row>
    <row r="4777" spans="7:8">
      <c r="G4777">
        <v>156892</v>
      </c>
      <c r="H4777" t="s">
        <v>9</v>
      </c>
    </row>
    <row r="4778" spans="7:8">
      <c r="G4778">
        <v>156914</v>
      </c>
      <c r="H4778" t="s">
        <v>9</v>
      </c>
    </row>
    <row r="4779" spans="7:8">
      <c r="G4779">
        <v>156922</v>
      </c>
      <c r="H4779" t="s">
        <v>9</v>
      </c>
    </row>
    <row r="4780" spans="7:8">
      <c r="G4780">
        <v>156981</v>
      </c>
      <c r="H4780" t="s">
        <v>104</v>
      </c>
    </row>
    <row r="4781" spans="7:8">
      <c r="G4781">
        <v>156990</v>
      </c>
      <c r="H4781" t="s">
        <v>104</v>
      </c>
    </row>
    <row r="4782" spans="7:8">
      <c r="G4782">
        <v>157007</v>
      </c>
      <c r="H4782" t="s">
        <v>18</v>
      </c>
    </row>
    <row r="4783" spans="7:8">
      <c r="G4783">
        <v>157015</v>
      </c>
      <c r="H4783" t="s">
        <v>18</v>
      </c>
    </row>
    <row r="4784" spans="7:8">
      <c r="G4784">
        <v>157031</v>
      </c>
      <c r="H4784" t="s">
        <v>9</v>
      </c>
    </row>
    <row r="4785" spans="7:8">
      <c r="G4785">
        <v>157058</v>
      </c>
      <c r="H4785" t="s">
        <v>45</v>
      </c>
    </row>
    <row r="4786" spans="7:8">
      <c r="G4786">
        <v>157066</v>
      </c>
      <c r="H4786" t="s">
        <v>45</v>
      </c>
    </row>
    <row r="4787" spans="7:8">
      <c r="G4787">
        <v>157074</v>
      </c>
      <c r="H4787" t="s">
        <v>18</v>
      </c>
    </row>
    <row r="4788" spans="7:8">
      <c r="G4788">
        <v>157082</v>
      </c>
      <c r="H4788" t="s">
        <v>23</v>
      </c>
    </row>
    <row r="4789" spans="7:8">
      <c r="G4789">
        <v>157104</v>
      </c>
      <c r="H4789" t="s">
        <v>104</v>
      </c>
    </row>
    <row r="4790" spans="7:8">
      <c r="G4790">
        <v>157112</v>
      </c>
      <c r="H4790" t="s">
        <v>9</v>
      </c>
    </row>
    <row r="4791" spans="7:8">
      <c r="G4791">
        <v>157120</v>
      </c>
      <c r="H4791" t="s">
        <v>445</v>
      </c>
    </row>
    <row r="4792" spans="7:8">
      <c r="G4792">
        <v>157139</v>
      </c>
      <c r="H4792" t="s">
        <v>450</v>
      </c>
    </row>
    <row r="4793" spans="7:8">
      <c r="G4793">
        <v>157147</v>
      </c>
      <c r="H4793" t="s">
        <v>140</v>
      </c>
    </row>
    <row r="4794" spans="7:8">
      <c r="G4794">
        <v>157155</v>
      </c>
      <c r="H4794" t="s">
        <v>448</v>
      </c>
    </row>
    <row r="4795" spans="7:8">
      <c r="G4795">
        <v>157163</v>
      </c>
      <c r="H4795" t="s">
        <v>968</v>
      </c>
    </row>
    <row r="4796" spans="7:8">
      <c r="G4796">
        <v>157368</v>
      </c>
      <c r="H4796" t="s">
        <v>107</v>
      </c>
    </row>
    <row r="4797" spans="7:8">
      <c r="G4797">
        <v>157376</v>
      </c>
      <c r="H4797" t="s">
        <v>98</v>
      </c>
    </row>
    <row r="4798" spans="7:8">
      <c r="G4798">
        <v>157465</v>
      </c>
      <c r="H4798" t="s">
        <v>944</v>
      </c>
    </row>
    <row r="4799" spans="7:8">
      <c r="G4799">
        <v>157490</v>
      </c>
      <c r="H4799" t="s">
        <v>45</v>
      </c>
    </row>
    <row r="4800" spans="7:8">
      <c r="G4800">
        <v>157503</v>
      </c>
      <c r="H4800" t="s">
        <v>45</v>
      </c>
    </row>
    <row r="4801" spans="7:8">
      <c r="G4801">
        <v>157520</v>
      </c>
      <c r="H4801" t="s">
        <v>104</v>
      </c>
    </row>
    <row r="4802" spans="7:8">
      <c r="G4802">
        <v>157538</v>
      </c>
      <c r="H4802" t="s">
        <v>18</v>
      </c>
    </row>
    <row r="4803" spans="7:8">
      <c r="G4803">
        <v>157554</v>
      </c>
      <c r="H4803" t="s">
        <v>18</v>
      </c>
    </row>
    <row r="4804" spans="7:8">
      <c r="G4804">
        <v>157562</v>
      </c>
      <c r="H4804" t="s">
        <v>18</v>
      </c>
    </row>
    <row r="4805" spans="7:8">
      <c r="G4805">
        <v>157570</v>
      </c>
      <c r="H4805" t="s">
        <v>18</v>
      </c>
    </row>
    <row r="4806" spans="7:8">
      <c r="G4806">
        <v>157597</v>
      </c>
      <c r="H4806" t="s">
        <v>459</v>
      </c>
    </row>
    <row r="4807" spans="7:8">
      <c r="G4807">
        <v>157619</v>
      </c>
      <c r="H4807" t="s">
        <v>492</v>
      </c>
    </row>
    <row r="4808" spans="7:8">
      <c r="G4808">
        <v>157627</v>
      </c>
      <c r="H4808" t="s">
        <v>450</v>
      </c>
    </row>
    <row r="4809" spans="7:8">
      <c r="G4809">
        <v>157635</v>
      </c>
      <c r="H4809" t="s">
        <v>23</v>
      </c>
    </row>
    <row r="4810" spans="7:8">
      <c r="G4810">
        <v>157724</v>
      </c>
      <c r="H4810" t="s">
        <v>45</v>
      </c>
    </row>
    <row r="4811" spans="7:8">
      <c r="G4811">
        <v>157732</v>
      </c>
      <c r="H4811" t="s">
        <v>18</v>
      </c>
    </row>
    <row r="4812" spans="7:8">
      <c r="G4812">
        <v>157740</v>
      </c>
      <c r="H4812" t="s">
        <v>18</v>
      </c>
    </row>
    <row r="4813" spans="7:8">
      <c r="G4813">
        <v>157767</v>
      </c>
      <c r="H4813" t="s">
        <v>18</v>
      </c>
    </row>
    <row r="4814" spans="7:8">
      <c r="G4814">
        <v>157775</v>
      </c>
      <c r="H4814" t="s">
        <v>18</v>
      </c>
    </row>
    <row r="4815" spans="7:8">
      <c r="G4815">
        <v>157791</v>
      </c>
      <c r="H4815" t="s">
        <v>18</v>
      </c>
    </row>
    <row r="4816" spans="7:8">
      <c r="G4816">
        <v>157813</v>
      </c>
      <c r="H4816" t="s">
        <v>104</v>
      </c>
    </row>
    <row r="4817" spans="7:8">
      <c r="G4817">
        <v>157821</v>
      </c>
      <c r="H4817" t="s">
        <v>492</v>
      </c>
    </row>
    <row r="4818" spans="7:8">
      <c r="G4818">
        <v>157830</v>
      </c>
      <c r="H4818" t="s">
        <v>450</v>
      </c>
    </row>
    <row r="4819" spans="7:8">
      <c r="G4819">
        <v>157880</v>
      </c>
      <c r="H4819" t="s">
        <v>944</v>
      </c>
    </row>
    <row r="4820" spans="7:8">
      <c r="G4820">
        <v>157902</v>
      </c>
      <c r="H4820" t="s">
        <v>18</v>
      </c>
    </row>
    <row r="4821" spans="7:8">
      <c r="G4821">
        <v>157910</v>
      </c>
      <c r="H4821" t="s">
        <v>18</v>
      </c>
    </row>
    <row r="4822" spans="7:8">
      <c r="G4822">
        <v>157929</v>
      </c>
      <c r="H4822" t="s">
        <v>18</v>
      </c>
    </row>
    <row r="4823" spans="7:8">
      <c r="G4823">
        <v>157945</v>
      </c>
      <c r="H4823" t="s">
        <v>544</v>
      </c>
    </row>
    <row r="4824" spans="7:8">
      <c r="G4824">
        <v>157961</v>
      </c>
      <c r="H4824" t="s">
        <v>450</v>
      </c>
    </row>
    <row r="4825" spans="7:8">
      <c r="G4825">
        <v>157970</v>
      </c>
      <c r="H4825" t="s">
        <v>450</v>
      </c>
    </row>
    <row r="4826" spans="7:8">
      <c r="G4826">
        <v>157988</v>
      </c>
      <c r="H4826" t="s">
        <v>450</v>
      </c>
    </row>
    <row r="4827" spans="7:8">
      <c r="G4827">
        <v>157996</v>
      </c>
      <c r="H4827" t="s">
        <v>450</v>
      </c>
    </row>
    <row r="4828" spans="7:8">
      <c r="G4828">
        <v>158003</v>
      </c>
      <c r="H4828" t="s">
        <v>450</v>
      </c>
    </row>
    <row r="4829" spans="7:8">
      <c r="G4829">
        <v>158011</v>
      </c>
      <c r="H4829" t="s">
        <v>464</v>
      </c>
    </row>
    <row r="4830" spans="7:8">
      <c r="G4830">
        <v>158038</v>
      </c>
      <c r="H4830" t="s">
        <v>448</v>
      </c>
    </row>
    <row r="4831" spans="7:8">
      <c r="G4831">
        <v>158070</v>
      </c>
      <c r="H4831" t="s">
        <v>18</v>
      </c>
    </row>
    <row r="4832" spans="7:8">
      <c r="G4832">
        <v>158089</v>
      </c>
      <c r="H4832" t="s">
        <v>18</v>
      </c>
    </row>
    <row r="4833" spans="7:8">
      <c r="G4833">
        <v>158100</v>
      </c>
      <c r="H4833" t="s">
        <v>18</v>
      </c>
    </row>
    <row r="4834" spans="7:8">
      <c r="G4834">
        <v>158135</v>
      </c>
      <c r="H4834" t="s">
        <v>35</v>
      </c>
    </row>
    <row r="4835" spans="7:8">
      <c r="G4835">
        <v>158160</v>
      </c>
      <c r="H4835" t="s">
        <v>104</v>
      </c>
    </row>
    <row r="4836" spans="7:8">
      <c r="G4836">
        <v>158178</v>
      </c>
      <c r="H4836" t="s">
        <v>450</v>
      </c>
    </row>
    <row r="4837" spans="7:8">
      <c r="G4837">
        <v>158186</v>
      </c>
      <c r="H4837" t="s">
        <v>448</v>
      </c>
    </row>
    <row r="4838" spans="7:8">
      <c r="G4838">
        <v>158194</v>
      </c>
      <c r="H4838" t="s">
        <v>448</v>
      </c>
    </row>
    <row r="4839" spans="7:8">
      <c r="G4839">
        <v>158208</v>
      </c>
      <c r="H4839" t="s">
        <v>448</v>
      </c>
    </row>
    <row r="4840" spans="7:8">
      <c r="G4840">
        <v>158267</v>
      </c>
      <c r="H4840" t="s">
        <v>18</v>
      </c>
    </row>
    <row r="4841" spans="7:8">
      <c r="G4841">
        <v>158275</v>
      </c>
      <c r="H4841" t="s">
        <v>18</v>
      </c>
    </row>
    <row r="4842" spans="7:8">
      <c r="G4842">
        <v>158283</v>
      </c>
      <c r="H4842" t="s">
        <v>18</v>
      </c>
    </row>
    <row r="4843" spans="7:8">
      <c r="G4843">
        <v>158305</v>
      </c>
      <c r="H4843" t="s">
        <v>18</v>
      </c>
    </row>
    <row r="4844" spans="7:8">
      <c r="G4844">
        <v>158313</v>
      </c>
      <c r="H4844" t="s">
        <v>104</v>
      </c>
    </row>
    <row r="4845" spans="7:8">
      <c r="G4845">
        <v>158330</v>
      </c>
      <c r="H4845" t="s">
        <v>492</v>
      </c>
    </row>
    <row r="4846" spans="7:8">
      <c r="G4846">
        <v>158348</v>
      </c>
      <c r="H4846" t="s">
        <v>785</v>
      </c>
    </row>
    <row r="4847" spans="7:8">
      <c r="G4847">
        <v>158356</v>
      </c>
      <c r="H4847" t="s">
        <v>35</v>
      </c>
    </row>
    <row r="4848" spans="7:8">
      <c r="G4848">
        <v>158364</v>
      </c>
      <c r="H4848" t="s">
        <v>450</v>
      </c>
    </row>
    <row r="4849" spans="7:8">
      <c r="G4849">
        <v>158372</v>
      </c>
      <c r="H4849" t="s">
        <v>98</v>
      </c>
    </row>
    <row r="4850" spans="7:8">
      <c r="G4850">
        <v>158380</v>
      </c>
      <c r="H4850" t="s">
        <v>448</v>
      </c>
    </row>
    <row r="4851" spans="7:8">
      <c r="G4851">
        <v>158470</v>
      </c>
      <c r="H4851" t="s">
        <v>104</v>
      </c>
    </row>
    <row r="4852" spans="7:8">
      <c r="G4852">
        <v>158488</v>
      </c>
      <c r="H4852" t="s">
        <v>18</v>
      </c>
    </row>
    <row r="4853" spans="7:8">
      <c r="G4853">
        <v>158496</v>
      </c>
      <c r="H4853" t="s">
        <v>785</v>
      </c>
    </row>
    <row r="4854" spans="7:8">
      <c r="G4854">
        <v>158500</v>
      </c>
      <c r="H4854" t="s">
        <v>35</v>
      </c>
    </row>
    <row r="4855" spans="7:8">
      <c r="G4855">
        <v>158518</v>
      </c>
      <c r="H4855" t="s">
        <v>450</v>
      </c>
    </row>
    <row r="4856" spans="7:8">
      <c r="G4856">
        <v>158593</v>
      </c>
      <c r="H4856" t="s">
        <v>104</v>
      </c>
    </row>
    <row r="4857" spans="7:8">
      <c r="G4857">
        <v>158623</v>
      </c>
      <c r="H4857" t="s">
        <v>45</v>
      </c>
    </row>
    <row r="4858" spans="7:8">
      <c r="G4858">
        <v>158631</v>
      </c>
      <c r="H4858" t="s">
        <v>18</v>
      </c>
    </row>
    <row r="4859" spans="7:8">
      <c r="G4859">
        <v>158658</v>
      </c>
      <c r="H4859" t="s">
        <v>104</v>
      </c>
    </row>
    <row r="4860" spans="7:8">
      <c r="G4860">
        <v>158666</v>
      </c>
      <c r="H4860" t="s">
        <v>464</v>
      </c>
    </row>
    <row r="4861" spans="7:8">
      <c r="G4861">
        <v>158704</v>
      </c>
      <c r="H4861" t="s">
        <v>544</v>
      </c>
    </row>
    <row r="4862" spans="7:8">
      <c r="G4862">
        <v>158712</v>
      </c>
      <c r="H4862" t="s">
        <v>955</v>
      </c>
    </row>
    <row r="4863" spans="7:8">
      <c r="G4863">
        <v>158720</v>
      </c>
      <c r="H4863" t="s">
        <v>9</v>
      </c>
    </row>
    <row r="4864" spans="7:8">
      <c r="G4864">
        <v>158739</v>
      </c>
      <c r="H4864" t="s">
        <v>9</v>
      </c>
    </row>
    <row r="4865" spans="7:8">
      <c r="G4865">
        <v>158860</v>
      </c>
      <c r="H4865" t="s">
        <v>424</v>
      </c>
    </row>
    <row r="4866" spans="7:8">
      <c r="G4866">
        <v>158909</v>
      </c>
      <c r="H4866" t="s">
        <v>18</v>
      </c>
    </row>
    <row r="4867" spans="7:8">
      <c r="G4867">
        <v>158933</v>
      </c>
      <c r="H4867" t="s">
        <v>104</v>
      </c>
    </row>
    <row r="4868" spans="7:8">
      <c r="G4868">
        <v>158950</v>
      </c>
      <c r="H4868" t="s">
        <v>9</v>
      </c>
    </row>
    <row r="4869" spans="7:8">
      <c r="G4869">
        <v>158968</v>
      </c>
      <c r="H4869" t="s">
        <v>9</v>
      </c>
    </row>
    <row r="4870" spans="7:8">
      <c r="G4870">
        <v>158976</v>
      </c>
      <c r="H4870" t="s">
        <v>71</v>
      </c>
    </row>
    <row r="4871" spans="7:8">
      <c r="G4871">
        <v>159085</v>
      </c>
      <c r="H4871" t="s">
        <v>12</v>
      </c>
    </row>
    <row r="4872" spans="7:8">
      <c r="G4872">
        <v>159093</v>
      </c>
      <c r="H4872" t="s">
        <v>104</v>
      </c>
    </row>
    <row r="4873" spans="7:8">
      <c r="G4873">
        <v>159123</v>
      </c>
      <c r="H4873" t="s">
        <v>9</v>
      </c>
    </row>
    <row r="4874" spans="7:8">
      <c r="G4874">
        <v>159239</v>
      </c>
      <c r="H4874" t="s">
        <v>45</v>
      </c>
    </row>
    <row r="4875" spans="7:8">
      <c r="G4875">
        <v>159255</v>
      </c>
      <c r="H4875" t="s">
        <v>45</v>
      </c>
    </row>
    <row r="4876" spans="7:8">
      <c r="G4876">
        <v>159271</v>
      </c>
      <c r="H4876" t="s">
        <v>45</v>
      </c>
    </row>
    <row r="4877" spans="7:8">
      <c r="G4877">
        <v>159280</v>
      </c>
      <c r="H4877" t="s">
        <v>104</v>
      </c>
    </row>
    <row r="4878" spans="7:8">
      <c r="G4878">
        <v>159298</v>
      </c>
      <c r="H4878" t="s">
        <v>18</v>
      </c>
    </row>
    <row r="4879" spans="7:8">
      <c r="G4879">
        <v>159301</v>
      </c>
      <c r="H4879" t="s">
        <v>104</v>
      </c>
    </row>
    <row r="4880" spans="7:8">
      <c r="G4880">
        <v>159310</v>
      </c>
      <c r="H4880" t="s">
        <v>9</v>
      </c>
    </row>
    <row r="4881" spans="7:8">
      <c r="G4881">
        <v>159328</v>
      </c>
      <c r="H4881" t="s">
        <v>955</v>
      </c>
    </row>
    <row r="4882" spans="7:8">
      <c r="G4882">
        <v>159336</v>
      </c>
      <c r="H4882" t="s">
        <v>12</v>
      </c>
    </row>
    <row r="4883" spans="7:8">
      <c r="G4883">
        <v>159352</v>
      </c>
      <c r="H4883" t="s">
        <v>12</v>
      </c>
    </row>
    <row r="4884" spans="7:8">
      <c r="G4884">
        <v>159360</v>
      </c>
      <c r="H4884" t="s">
        <v>12</v>
      </c>
    </row>
    <row r="4885" spans="7:8">
      <c r="G4885">
        <v>159379</v>
      </c>
      <c r="H4885" t="s">
        <v>12</v>
      </c>
    </row>
    <row r="4886" spans="7:8">
      <c r="G4886">
        <v>159450</v>
      </c>
      <c r="H4886" t="s">
        <v>45</v>
      </c>
    </row>
    <row r="4887" spans="7:8">
      <c r="G4887">
        <v>159468</v>
      </c>
      <c r="H4887" t="s">
        <v>45</v>
      </c>
    </row>
    <row r="4888" spans="7:8">
      <c r="G4888">
        <v>159484</v>
      </c>
      <c r="H4888" t="s">
        <v>18</v>
      </c>
    </row>
    <row r="4889" spans="7:8">
      <c r="G4889">
        <v>159492</v>
      </c>
      <c r="H4889" t="s">
        <v>9</v>
      </c>
    </row>
    <row r="4890" spans="7:8">
      <c r="G4890">
        <v>159506</v>
      </c>
      <c r="H4890" t="s">
        <v>9</v>
      </c>
    </row>
    <row r="4891" spans="7:8">
      <c r="G4891">
        <v>159514</v>
      </c>
      <c r="H4891" t="s">
        <v>12</v>
      </c>
    </row>
    <row r="4892" spans="7:8">
      <c r="G4892">
        <v>159530</v>
      </c>
      <c r="H4892" t="s">
        <v>12</v>
      </c>
    </row>
    <row r="4893" spans="7:8">
      <c r="G4893">
        <v>159590</v>
      </c>
      <c r="H4893" t="s">
        <v>45</v>
      </c>
    </row>
    <row r="4894" spans="7:8">
      <c r="G4894">
        <v>159603</v>
      </c>
      <c r="H4894" t="s">
        <v>45</v>
      </c>
    </row>
    <row r="4895" spans="7:8">
      <c r="G4895">
        <v>159620</v>
      </c>
      <c r="H4895" t="s">
        <v>18</v>
      </c>
    </row>
    <row r="4896" spans="7:8">
      <c r="G4896">
        <v>159638</v>
      </c>
      <c r="H4896" t="s">
        <v>459</v>
      </c>
    </row>
    <row r="4897" spans="7:8">
      <c r="G4897">
        <v>159646</v>
      </c>
      <c r="H4897" t="s">
        <v>12</v>
      </c>
    </row>
    <row r="4898" spans="7:8">
      <c r="G4898">
        <v>159662</v>
      </c>
      <c r="H4898" t="s">
        <v>448</v>
      </c>
    </row>
    <row r="4899" spans="7:8">
      <c r="G4899">
        <v>159670</v>
      </c>
      <c r="H4899" t="s">
        <v>104</v>
      </c>
    </row>
    <row r="4900" spans="7:8">
      <c r="G4900">
        <v>159689</v>
      </c>
      <c r="H4900" t="s">
        <v>944</v>
      </c>
    </row>
    <row r="4901" spans="7:8">
      <c r="G4901">
        <v>159719</v>
      </c>
      <c r="H4901" t="s">
        <v>18</v>
      </c>
    </row>
    <row r="4902" spans="7:8">
      <c r="G4902">
        <v>159727</v>
      </c>
      <c r="H4902" t="s">
        <v>18</v>
      </c>
    </row>
    <row r="4903" spans="7:8">
      <c r="G4903">
        <v>159735</v>
      </c>
      <c r="H4903" t="s">
        <v>960</v>
      </c>
    </row>
    <row r="4904" spans="7:8">
      <c r="G4904">
        <v>159760</v>
      </c>
      <c r="H4904" t="s">
        <v>785</v>
      </c>
    </row>
    <row r="4905" spans="7:8">
      <c r="G4905">
        <v>159794</v>
      </c>
      <c r="H4905" t="s">
        <v>107</v>
      </c>
    </row>
    <row r="4906" spans="7:8">
      <c r="G4906">
        <v>159832</v>
      </c>
      <c r="H4906" t="s">
        <v>104</v>
      </c>
    </row>
    <row r="4907" spans="7:8">
      <c r="G4907">
        <v>159859</v>
      </c>
      <c r="H4907" t="s">
        <v>18</v>
      </c>
    </row>
    <row r="4908" spans="7:8">
      <c r="G4908">
        <v>159867</v>
      </c>
      <c r="H4908" t="s">
        <v>107</v>
      </c>
    </row>
    <row r="4909" spans="7:8">
      <c r="G4909">
        <v>159875</v>
      </c>
      <c r="H4909" t="s">
        <v>140</v>
      </c>
    </row>
    <row r="4910" spans="7:8">
      <c r="G4910">
        <v>159913</v>
      </c>
      <c r="H4910" t="s">
        <v>104</v>
      </c>
    </row>
    <row r="4911" spans="7:8">
      <c r="G4911">
        <v>159921</v>
      </c>
      <c r="H4911" t="s">
        <v>9</v>
      </c>
    </row>
    <row r="4912" spans="7:8">
      <c r="G4912">
        <v>159930</v>
      </c>
      <c r="H4912" t="s">
        <v>459</v>
      </c>
    </row>
    <row r="4913" spans="7:8">
      <c r="G4913">
        <v>159948</v>
      </c>
      <c r="H4913" t="s">
        <v>450</v>
      </c>
    </row>
    <row r="4914" spans="7:8">
      <c r="G4914">
        <v>159956</v>
      </c>
      <c r="H4914" t="s">
        <v>450</v>
      </c>
    </row>
    <row r="4915" spans="7:8">
      <c r="G4915">
        <v>159964</v>
      </c>
      <c r="H4915" t="s">
        <v>450</v>
      </c>
    </row>
    <row r="4916" spans="7:8">
      <c r="G4916">
        <v>160024</v>
      </c>
      <c r="H4916" t="s">
        <v>45</v>
      </c>
    </row>
    <row r="4917" spans="7:8">
      <c r="G4917">
        <v>160032</v>
      </c>
      <c r="H4917" t="s">
        <v>18</v>
      </c>
    </row>
    <row r="4918" spans="7:8">
      <c r="G4918">
        <v>160040</v>
      </c>
      <c r="H4918" t="s">
        <v>18</v>
      </c>
    </row>
    <row r="4919" spans="7:8">
      <c r="G4919">
        <v>160059</v>
      </c>
      <c r="H4919" t="s">
        <v>18</v>
      </c>
    </row>
    <row r="4920" spans="7:8">
      <c r="G4920">
        <v>160067</v>
      </c>
      <c r="H4920" t="s">
        <v>18</v>
      </c>
    </row>
    <row r="4921" spans="7:8">
      <c r="G4921">
        <v>160075</v>
      </c>
      <c r="H4921" t="s">
        <v>18</v>
      </c>
    </row>
    <row r="4922" spans="7:8">
      <c r="G4922">
        <v>160083</v>
      </c>
      <c r="H4922" t="s">
        <v>544</v>
      </c>
    </row>
    <row r="4923" spans="7:8">
      <c r="G4923">
        <v>160105</v>
      </c>
      <c r="H4923" t="s">
        <v>525</v>
      </c>
    </row>
    <row r="4924" spans="7:8">
      <c r="G4924">
        <v>160113</v>
      </c>
      <c r="H4924" t="s">
        <v>450</v>
      </c>
    </row>
    <row r="4925" spans="7:8">
      <c r="G4925">
        <v>160121</v>
      </c>
      <c r="H4925" t="s">
        <v>107</v>
      </c>
    </row>
    <row r="4926" spans="7:8">
      <c r="G4926">
        <v>160229</v>
      </c>
      <c r="H4926" t="s">
        <v>18</v>
      </c>
    </row>
    <row r="4927" spans="7:8">
      <c r="G4927">
        <v>160237</v>
      </c>
      <c r="H4927" t="s">
        <v>942</v>
      </c>
    </row>
    <row r="4928" spans="7:8">
      <c r="G4928">
        <v>160245</v>
      </c>
      <c r="H4928" t="s">
        <v>18</v>
      </c>
    </row>
    <row r="4929" spans="7:8">
      <c r="G4929">
        <v>160253</v>
      </c>
      <c r="H4929" t="s">
        <v>18</v>
      </c>
    </row>
    <row r="4930" spans="7:8">
      <c r="G4930">
        <v>160261</v>
      </c>
      <c r="H4930" t="s">
        <v>18</v>
      </c>
    </row>
    <row r="4931" spans="7:8">
      <c r="G4931">
        <v>160288</v>
      </c>
      <c r="H4931" t="s">
        <v>459</v>
      </c>
    </row>
    <row r="4932" spans="7:8">
      <c r="G4932">
        <v>160296</v>
      </c>
      <c r="H4932" t="s">
        <v>450</v>
      </c>
    </row>
    <row r="4933" spans="7:8">
      <c r="G4933">
        <v>160407</v>
      </c>
      <c r="H4933" t="s">
        <v>45</v>
      </c>
    </row>
    <row r="4934" spans="7:8">
      <c r="G4934">
        <v>160440</v>
      </c>
      <c r="H4934" t="s">
        <v>18</v>
      </c>
    </row>
    <row r="4935" spans="7:8">
      <c r="G4935">
        <v>160474</v>
      </c>
      <c r="H4935" t="s">
        <v>26</v>
      </c>
    </row>
    <row r="4936" spans="7:8">
      <c r="G4936">
        <v>160482</v>
      </c>
      <c r="H4936" t="s">
        <v>26</v>
      </c>
    </row>
    <row r="4937" spans="7:8">
      <c r="G4937">
        <v>160490</v>
      </c>
      <c r="H4937" t="s">
        <v>26</v>
      </c>
    </row>
    <row r="4938" spans="7:8">
      <c r="G4938">
        <v>160504</v>
      </c>
      <c r="H4938" t="s">
        <v>459</v>
      </c>
    </row>
    <row r="4939" spans="7:8">
      <c r="G4939">
        <v>160628</v>
      </c>
      <c r="H4939" t="s">
        <v>18</v>
      </c>
    </row>
    <row r="4940" spans="7:8">
      <c r="G4940">
        <v>160636</v>
      </c>
      <c r="H4940" t="s">
        <v>9</v>
      </c>
    </row>
    <row r="4941" spans="7:8">
      <c r="G4941">
        <v>160644</v>
      </c>
      <c r="H4941" t="s">
        <v>9</v>
      </c>
    </row>
    <row r="4942" spans="7:8">
      <c r="G4942">
        <v>160652</v>
      </c>
      <c r="H4942" t="s">
        <v>9</v>
      </c>
    </row>
    <row r="4943" spans="7:8">
      <c r="G4943">
        <v>160660</v>
      </c>
      <c r="H4943" t="s">
        <v>107</v>
      </c>
    </row>
    <row r="4944" spans="7:8">
      <c r="G4944">
        <v>160792</v>
      </c>
      <c r="H4944" t="s">
        <v>18</v>
      </c>
    </row>
    <row r="4945" spans="7:8">
      <c r="G4945">
        <v>160806</v>
      </c>
      <c r="H4945" t="s">
        <v>18</v>
      </c>
    </row>
    <row r="4946" spans="7:8">
      <c r="G4946">
        <v>160814</v>
      </c>
      <c r="H4946" t="s">
        <v>12</v>
      </c>
    </row>
    <row r="4947" spans="7:8">
      <c r="G4947">
        <v>160822</v>
      </c>
      <c r="H4947" t="s">
        <v>9</v>
      </c>
    </row>
    <row r="4948" spans="7:8">
      <c r="G4948">
        <v>160830</v>
      </c>
      <c r="H4948" t="s">
        <v>9</v>
      </c>
    </row>
    <row r="4949" spans="7:8">
      <c r="G4949">
        <v>160857</v>
      </c>
      <c r="H4949" t="s">
        <v>107</v>
      </c>
    </row>
    <row r="4950" spans="7:8">
      <c r="G4950">
        <v>160865</v>
      </c>
      <c r="H4950" t="s">
        <v>104</v>
      </c>
    </row>
    <row r="4951" spans="7:8">
      <c r="G4951">
        <v>160873</v>
      </c>
      <c r="H4951" t="s">
        <v>26</v>
      </c>
    </row>
    <row r="4952" spans="7:8">
      <c r="G4952">
        <v>160881</v>
      </c>
      <c r="H4952" t="s">
        <v>98</v>
      </c>
    </row>
    <row r="4953" spans="7:8">
      <c r="G4953">
        <v>160890</v>
      </c>
      <c r="H4953" t="s">
        <v>98</v>
      </c>
    </row>
    <row r="4954" spans="7:8">
      <c r="G4954">
        <v>160920</v>
      </c>
      <c r="H4954" t="s">
        <v>107</v>
      </c>
    </row>
    <row r="4955" spans="7:8">
      <c r="G4955">
        <v>160938</v>
      </c>
      <c r="H4955" t="s">
        <v>104</v>
      </c>
    </row>
    <row r="4956" spans="7:8">
      <c r="G4956">
        <v>160946</v>
      </c>
      <c r="H4956" t="s">
        <v>104</v>
      </c>
    </row>
    <row r="4957" spans="7:8">
      <c r="G4957">
        <v>160954</v>
      </c>
      <c r="H4957" t="s">
        <v>98</v>
      </c>
    </row>
    <row r="4958" spans="7:8">
      <c r="G4958">
        <v>160962</v>
      </c>
      <c r="H4958" t="s">
        <v>104</v>
      </c>
    </row>
    <row r="4959" spans="7:8">
      <c r="G4959">
        <v>160970</v>
      </c>
      <c r="H4959" t="s">
        <v>104</v>
      </c>
    </row>
    <row r="4960" spans="7:8">
      <c r="G4960">
        <v>160989</v>
      </c>
      <c r="H4960" t="s">
        <v>104</v>
      </c>
    </row>
    <row r="4961" spans="7:8">
      <c r="G4961">
        <v>160997</v>
      </c>
      <c r="H4961" t="s">
        <v>98</v>
      </c>
    </row>
    <row r="4962" spans="7:8">
      <c r="G4962">
        <v>161004</v>
      </c>
      <c r="H4962" t="s">
        <v>98</v>
      </c>
    </row>
    <row r="4963" spans="7:8">
      <c r="G4963">
        <v>161012</v>
      </c>
      <c r="H4963" t="s">
        <v>98</v>
      </c>
    </row>
    <row r="4964" spans="7:8">
      <c r="G4964">
        <v>161020</v>
      </c>
      <c r="H4964" t="s">
        <v>98</v>
      </c>
    </row>
    <row r="4965" spans="7:8">
      <c r="G4965">
        <v>161039</v>
      </c>
      <c r="H4965" t="s">
        <v>98</v>
      </c>
    </row>
    <row r="4966" spans="7:8">
      <c r="G4966">
        <v>161047</v>
      </c>
      <c r="H4966" t="s">
        <v>98</v>
      </c>
    </row>
    <row r="4967" spans="7:8">
      <c r="G4967">
        <v>161055</v>
      </c>
      <c r="H4967" t="s">
        <v>45</v>
      </c>
    </row>
    <row r="4968" spans="7:8">
      <c r="G4968">
        <v>161080</v>
      </c>
      <c r="H4968" t="s">
        <v>104</v>
      </c>
    </row>
    <row r="4969" spans="7:8">
      <c r="G4969">
        <v>161098</v>
      </c>
      <c r="H4969" t="s">
        <v>9</v>
      </c>
    </row>
    <row r="4970" spans="7:8">
      <c r="G4970">
        <v>161101</v>
      </c>
      <c r="H4970" t="s">
        <v>9</v>
      </c>
    </row>
    <row r="4971" spans="7:8">
      <c r="G4971">
        <v>161110</v>
      </c>
      <c r="H4971" t="s">
        <v>9</v>
      </c>
    </row>
    <row r="4972" spans="7:8">
      <c r="G4972">
        <v>161128</v>
      </c>
      <c r="H4972" t="s">
        <v>459</v>
      </c>
    </row>
    <row r="4973" spans="7:8">
      <c r="G4973">
        <v>161136</v>
      </c>
      <c r="H4973" t="s">
        <v>450</v>
      </c>
    </row>
    <row r="4974" spans="7:8">
      <c r="G4974">
        <v>161152</v>
      </c>
      <c r="H4974" t="s">
        <v>98</v>
      </c>
    </row>
    <row r="4975" spans="7:8">
      <c r="G4975">
        <v>161160</v>
      </c>
      <c r="H4975" t="s">
        <v>140</v>
      </c>
    </row>
    <row r="4976" spans="7:8">
      <c r="G4976">
        <v>161179</v>
      </c>
      <c r="H4976" t="s">
        <v>140</v>
      </c>
    </row>
    <row r="4977" spans="7:8">
      <c r="G4977">
        <v>161233</v>
      </c>
      <c r="H4977" t="s">
        <v>45</v>
      </c>
    </row>
    <row r="4978" spans="7:8">
      <c r="G4978">
        <v>161241</v>
      </c>
      <c r="H4978" t="s">
        <v>45</v>
      </c>
    </row>
    <row r="4979" spans="7:8">
      <c r="G4979">
        <v>161268</v>
      </c>
      <c r="H4979" t="s">
        <v>942</v>
      </c>
    </row>
    <row r="4980" spans="7:8">
      <c r="G4980">
        <v>161292</v>
      </c>
      <c r="H4980" t="s">
        <v>45</v>
      </c>
    </row>
    <row r="4981" spans="7:8">
      <c r="G4981">
        <v>161330</v>
      </c>
      <c r="H4981" t="s">
        <v>45</v>
      </c>
    </row>
    <row r="4982" spans="7:8">
      <c r="G4982">
        <v>161381</v>
      </c>
      <c r="H4982" t="s">
        <v>18</v>
      </c>
    </row>
    <row r="4983" spans="7:8">
      <c r="G4983">
        <v>161390</v>
      </c>
      <c r="H4983" t="s">
        <v>9</v>
      </c>
    </row>
    <row r="4984" spans="7:8">
      <c r="G4984">
        <v>161403</v>
      </c>
      <c r="H4984" t="s">
        <v>459</v>
      </c>
    </row>
    <row r="4985" spans="7:8">
      <c r="G4985">
        <v>161411</v>
      </c>
      <c r="H4985" t="s">
        <v>35</v>
      </c>
    </row>
    <row r="4986" spans="7:8">
      <c r="G4986">
        <v>161438</v>
      </c>
      <c r="H4986" t="s">
        <v>968</v>
      </c>
    </row>
    <row r="4987" spans="7:8">
      <c r="G4987">
        <v>161462</v>
      </c>
      <c r="H4987" t="s">
        <v>45</v>
      </c>
    </row>
    <row r="4988" spans="7:8">
      <c r="G4988">
        <v>161470</v>
      </c>
      <c r="H4988" t="s">
        <v>45</v>
      </c>
    </row>
    <row r="4989" spans="7:8">
      <c r="G4989">
        <v>161497</v>
      </c>
      <c r="H4989" t="s">
        <v>18</v>
      </c>
    </row>
    <row r="4990" spans="7:8">
      <c r="G4990">
        <v>161500</v>
      </c>
      <c r="H4990" t="s">
        <v>18</v>
      </c>
    </row>
    <row r="4991" spans="7:8">
      <c r="G4991">
        <v>161519</v>
      </c>
      <c r="H4991" t="s">
        <v>18</v>
      </c>
    </row>
    <row r="4992" spans="7:8">
      <c r="G4992">
        <v>161527</v>
      </c>
      <c r="H4992" t="s">
        <v>107</v>
      </c>
    </row>
    <row r="4993" spans="7:8">
      <c r="G4993">
        <v>161616</v>
      </c>
      <c r="H4993" t="s">
        <v>45</v>
      </c>
    </row>
    <row r="4994" spans="7:8">
      <c r="G4994">
        <v>161640</v>
      </c>
      <c r="H4994" t="s">
        <v>944</v>
      </c>
    </row>
    <row r="4995" spans="7:8">
      <c r="G4995">
        <v>161667</v>
      </c>
      <c r="H4995" t="s">
        <v>9</v>
      </c>
    </row>
    <row r="4996" spans="7:8">
      <c r="G4996">
        <v>161675</v>
      </c>
      <c r="H4996" t="s">
        <v>98</v>
      </c>
    </row>
    <row r="4997" spans="7:8">
      <c r="G4997">
        <v>161721</v>
      </c>
      <c r="H4997" t="s">
        <v>35</v>
      </c>
    </row>
    <row r="4998" spans="7:8">
      <c r="G4998">
        <v>161756</v>
      </c>
      <c r="H4998" t="s">
        <v>944</v>
      </c>
    </row>
    <row r="4999" spans="7:8">
      <c r="G4999">
        <v>161764</v>
      </c>
      <c r="H4999" t="s">
        <v>944</v>
      </c>
    </row>
    <row r="5000" spans="7:8">
      <c r="G5000">
        <v>161802</v>
      </c>
      <c r="H5000" t="s">
        <v>450</v>
      </c>
    </row>
    <row r="5001" spans="7:8">
      <c r="G5001">
        <v>161845</v>
      </c>
      <c r="H5001" t="s">
        <v>45</v>
      </c>
    </row>
    <row r="5002" spans="7:8">
      <c r="G5002">
        <v>161870</v>
      </c>
      <c r="H5002" t="s">
        <v>104</v>
      </c>
    </row>
    <row r="5003" spans="7:8">
      <c r="G5003">
        <v>161896</v>
      </c>
      <c r="H5003" t="s">
        <v>9</v>
      </c>
    </row>
    <row r="5004" spans="7:8">
      <c r="G5004">
        <v>161900</v>
      </c>
      <c r="H5004" t="s">
        <v>9</v>
      </c>
    </row>
    <row r="5005" spans="7:8">
      <c r="G5005">
        <v>161918</v>
      </c>
      <c r="H5005" t="s">
        <v>12</v>
      </c>
    </row>
    <row r="5006" spans="7:8">
      <c r="G5006">
        <v>161926</v>
      </c>
      <c r="H5006" t="s">
        <v>12</v>
      </c>
    </row>
    <row r="5007" spans="7:8">
      <c r="G5007">
        <v>161942</v>
      </c>
      <c r="H5007" t="s">
        <v>450</v>
      </c>
    </row>
    <row r="5008" spans="7:8">
      <c r="G5008">
        <v>161950</v>
      </c>
      <c r="H5008" t="s">
        <v>450</v>
      </c>
    </row>
    <row r="5009" spans="7:8">
      <c r="G5009">
        <v>161993</v>
      </c>
      <c r="H5009" t="s">
        <v>448</v>
      </c>
    </row>
    <row r="5010" spans="7:8">
      <c r="G5010">
        <v>162051</v>
      </c>
      <c r="H5010" t="s">
        <v>9</v>
      </c>
    </row>
    <row r="5011" spans="7:8">
      <c r="G5011">
        <v>162060</v>
      </c>
      <c r="H5011" t="s">
        <v>459</v>
      </c>
    </row>
    <row r="5012" spans="7:8">
      <c r="G5012">
        <v>162078</v>
      </c>
      <c r="H5012" t="s">
        <v>12</v>
      </c>
    </row>
    <row r="5013" spans="7:8">
      <c r="G5013">
        <v>162086</v>
      </c>
      <c r="H5013" t="s">
        <v>525</v>
      </c>
    </row>
    <row r="5014" spans="7:8">
      <c r="G5014">
        <v>162094</v>
      </c>
      <c r="H5014" t="s">
        <v>107</v>
      </c>
    </row>
    <row r="5015" spans="7:8">
      <c r="G5015">
        <v>162108</v>
      </c>
      <c r="H5015" t="s">
        <v>98</v>
      </c>
    </row>
    <row r="5016" spans="7:8">
      <c r="G5016">
        <v>162132</v>
      </c>
      <c r="H5016" t="s">
        <v>104</v>
      </c>
    </row>
    <row r="5017" spans="7:8">
      <c r="G5017">
        <v>162140</v>
      </c>
      <c r="H5017" t="s">
        <v>104</v>
      </c>
    </row>
    <row r="5018" spans="7:8">
      <c r="G5018">
        <v>162175</v>
      </c>
      <c r="H5018" t="s">
        <v>944</v>
      </c>
    </row>
    <row r="5019" spans="7:8">
      <c r="G5019">
        <v>162183</v>
      </c>
      <c r="H5019" t="s">
        <v>944</v>
      </c>
    </row>
    <row r="5020" spans="7:8">
      <c r="G5020">
        <v>162191</v>
      </c>
      <c r="H5020" t="s">
        <v>944</v>
      </c>
    </row>
    <row r="5021" spans="7:8">
      <c r="G5021">
        <v>162205</v>
      </c>
      <c r="H5021" t="s">
        <v>45</v>
      </c>
    </row>
    <row r="5022" spans="7:8">
      <c r="G5022">
        <v>162230</v>
      </c>
      <c r="H5022" t="s">
        <v>9</v>
      </c>
    </row>
    <row r="5023" spans="7:8">
      <c r="G5023">
        <v>162256</v>
      </c>
      <c r="H5023" t="s">
        <v>26</v>
      </c>
    </row>
    <row r="5024" spans="7:8">
      <c r="G5024">
        <v>162272</v>
      </c>
      <c r="H5024" t="s">
        <v>948</v>
      </c>
    </row>
    <row r="5025" spans="7:8">
      <c r="G5025">
        <v>162280</v>
      </c>
      <c r="H5025" t="s">
        <v>525</v>
      </c>
    </row>
    <row r="5026" spans="7:8">
      <c r="G5026">
        <v>162299</v>
      </c>
      <c r="H5026" t="s">
        <v>525</v>
      </c>
    </row>
    <row r="5027" spans="7:8">
      <c r="G5027">
        <v>162302</v>
      </c>
      <c r="H5027" t="s">
        <v>98</v>
      </c>
    </row>
    <row r="5028" spans="7:8">
      <c r="G5028">
        <v>162310</v>
      </c>
      <c r="H5028" t="s">
        <v>492</v>
      </c>
    </row>
    <row r="5029" spans="7:8">
      <c r="G5029">
        <v>162329</v>
      </c>
      <c r="H5029" t="s">
        <v>104</v>
      </c>
    </row>
    <row r="5030" spans="7:8">
      <c r="G5030">
        <v>162337</v>
      </c>
      <c r="H5030" t="s">
        <v>9</v>
      </c>
    </row>
    <row r="5031" spans="7:8">
      <c r="G5031">
        <v>162345</v>
      </c>
      <c r="H5031" t="s">
        <v>459</v>
      </c>
    </row>
    <row r="5032" spans="7:8">
      <c r="G5032">
        <v>162353</v>
      </c>
      <c r="H5032" t="s">
        <v>98</v>
      </c>
    </row>
    <row r="5033" spans="7:8">
      <c r="G5033">
        <v>162370</v>
      </c>
      <c r="H5033" t="s">
        <v>45</v>
      </c>
    </row>
    <row r="5034" spans="7:8">
      <c r="G5034">
        <v>162388</v>
      </c>
      <c r="H5034" t="s">
        <v>104</v>
      </c>
    </row>
    <row r="5035" spans="7:8">
      <c r="G5035">
        <v>162396</v>
      </c>
      <c r="H5035" t="s">
        <v>9</v>
      </c>
    </row>
    <row r="5036" spans="7:8">
      <c r="G5036">
        <v>162400</v>
      </c>
      <c r="H5036" t="s">
        <v>9</v>
      </c>
    </row>
    <row r="5037" spans="7:8">
      <c r="G5037">
        <v>162418</v>
      </c>
      <c r="H5037" t="s">
        <v>965</v>
      </c>
    </row>
    <row r="5038" spans="7:8">
      <c r="G5038">
        <v>162426</v>
      </c>
      <c r="H5038" t="s">
        <v>950</v>
      </c>
    </row>
    <row r="5039" spans="7:8">
      <c r="G5039">
        <v>162434</v>
      </c>
      <c r="H5039" t="s">
        <v>450</v>
      </c>
    </row>
    <row r="5040" spans="7:8">
      <c r="G5040">
        <v>162442</v>
      </c>
      <c r="H5040" t="s">
        <v>98</v>
      </c>
    </row>
    <row r="5041" spans="7:8">
      <c r="G5041">
        <v>162450</v>
      </c>
      <c r="H5041" t="s">
        <v>64</v>
      </c>
    </row>
    <row r="5042" spans="7:8">
      <c r="G5042">
        <v>162469</v>
      </c>
      <c r="H5042" t="s">
        <v>61</v>
      </c>
    </row>
    <row r="5043" spans="7:8">
      <c r="G5043">
        <v>162485</v>
      </c>
      <c r="H5043" t="s">
        <v>61</v>
      </c>
    </row>
    <row r="5044" spans="7:8">
      <c r="G5044">
        <v>162493</v>
      </c>
      <c r="H5044" t="s">
        <v>61</v>
      </c>
    </row>
    <row r="5045" spans="7:8">
      <c r="G5045">
        <v>162515</v>
      </c>
      <c r="H5045" t="s">
        <v>61</v>
      </c>
    </row>
    <row r="5046" spans="7:8">
      <c r="G5046">
        <v>162523</v>
      </c>
      <c r="H5046" t="s">
        <v>61</v>
      </c>
    </row>
    <row r="5047" spans="7:8">
      <c r="G5047">
        <v>162540</v>
      </c>
      <c r="H5047" t="s">
        <v>61</v>
      </c>
    </row>
    <row r="5048" spans="7:8">
      <c r="G5048">
        <v>162566</v>
      </c>
      <c r="H5048" t="s">
        <v>61</v>
      </c>
    </row>
    <row r="5049" spans="7:8">
      <c r="G5049">
        <v>162582</v>
      </c>
      <c r="H5049" t="s">
        <v>61</v>
      </c>
    </row>
    <row r="5050" spans="7:8">
      <c r="G5050">
        <v>162604</v>
      </c>
      <c r="H5050" t="s">
        <v>61</v>
      </c>
    </row>
    <row r="5051" spans="7:8">
      <c r="G5051">
        <v>162620</v>
      </c>
      <c r="H5051" t="s">
        <v>61</v>
      </c>
    </row>
    <row r="5052" spans="7:8">
      <c r="G5052">
        <v>162639</v>
      </c>
      <c r="H5052" t="s">
        <v>61</v>
      </c>
    </row>
    <row r="5053" spans="7:8">
      <c r="G5053">
        <v>162647</v>
      </c>
      <c r="H5053" t="s">
        <v>61</v>
      </c>
    </row>
    <row r="5054" spans="7:8">
      <c r="G5054">
        <v>162655</v>
      </c>
      <c r="H5054" t="s">
        <v>61</v>
      </c>
    </row>
    <row r="5055" spans="7:8">
      <c r="G5055">
        <v>162663</v>
      </c>
      <c r="H5055" t="s">
        <v>61</v>
      </c>
    </row>
    <row r="5056" spans="7:8">
      <c r="G5056">
        <v>162671</v>
      </c>
      <c r="H5056" t="s">
        <v>98</v>
      </c>
    </row>
    <row r="5057" spans="7:8">
      <c r="G5057">
        <v>162680</v>
      </c>
      <c r="H5057" t="s">
        <v>969</v>
      </c>
    </row>
    <row r="5058" spans="7:8">
      <c r="G5058">
        <v>162698</v>
      </c>
      <c r="H5058" t="s">
        <v>61</v>
      </c>
    </row>
    <row r="5059" spans="7:8">
      <c r="G5059">
        <v>162760</v>
      </c>
      <c r="H5059" t="s">
        <v>104</v>
      </c>
    </row>
    <row r="5060" spans="7:8">
      <c r="G5060">
        <v>162779</v>
      </c>
      <c r="H5060" t="s">
        <v>9</v>
      </c>
    </row>
    <row r="5061" spans="7:8">
      <c r="G5061">
        <v>162787</v>
      </c>
      <c r="H5061" t="s">
        <v>9</v>
      </c>
    </row>
    <row r="5062" spans="7:8">
      <c r="G5062">
        <v>162795</v>
      </c>
      <c r="H5062" t="s">
        <v>448</v>
      </c>
    </row>
    <row r="5063" spans="7:8">
      <c r="G5063">
        <v>162892</v>
      </c>
      <c r="H5063" t="s">
        <v>104</v>
      </c>
    </row>
    <row r="5064" spans="7:8">
      <c r="G5064">
        <v>162906</v>
      </c>
      <c r="H5064" t="s">
        <v>140</v>
      </c>
    </row>
    <row r="5065" spans="7:8">
      <c r="G5065">
        <v>162922</v>
      </c>
      <c r="H5065" t="s">
        <v>45</v>
      </c>
    </row>
    <row r="5066" spans="7:8">
      <c r="G5066">
        <v>162930</v>
      </c>
      <c r="H5066" t="s">
        <v>45</v>
      </c>
    </row>
    <row r="5067" spans="7:8">
      <c r="G5067">
        <v>162949</v>
      </c>
      <c r="H5067" t="s">
        <v>45</v>
      </c>
    </row>
    <row r="5068" spans="7:8">
      <c r="G5068">
        <v>162957</v>
      </c>
      <c r="H5068" t="s">
        <v>104</v>
      </c>
    </row>
    <row r="5069" spans="7:8">
      <c r="G5069">
        <v>162973</v>
      </c>
      <c r="H5069" t="s">
        <v>45</v>
      </c>
    </row>
    <row r="5070" spans="7:8">
      <c r="G5070">
        <v>163007</v>
      </c>
      <c r="H5070" t="s">
        <v>98</v>
      </c>
    </row>
    <row r="5071" spans="7:8">
      <c r="G5071">
        <v>163015</v>
      </c>
      <c r="H5071" t="s">
        <v>107</v>
      </c>
    </row>
    <row r="5072" spans="7:8">
      <c r="G5072">
        <v>163023</v>
      </c>
      <c r="H5072" t="s">
        <v>966</v>
      </c>
    </row>
    <row r="5073" spans="7:8">
      <c r="G5073">
        <v>163104</v>
      </c>
      <c r="H5073" t="s">
        <v>450</v>
      </c>
    </row>
    <row r="5074" spans="7:8">
      <c r="G5074">
        <v>163147</v>
      </c>
      <c r="H5074" t="s">
        <v>9</v>
      </c>
    </row>
    <row r="5075" spans="7:8">
      <c r="G5075">
        <v>163155</v>
      </c>
      <c r="H5075" t="s">
        <v>9</v>
      </c>
    </row>
    <row r="5076" spans="7:8">
      <c r="G5076">
        <v>163260</v>
      </c>
      <c r="H5076" t="s">
        <v>942</v>
      </c>
    </row>
    <row r="5077" spans="7:8">
      <c r="G5077">
        <v>163279</v>
      </c>
      <c r="H5077" t="s">
        <v>942</v>
      </c>
    </row>
    <row r="5078" spans="7:8">
      <c r="G5078">
        <v>163287</v>
      </c>
      <c r="H5078" t="s">
        <v>942</v>
      </c>
    </row>
    <row r="5079" spans="7:8">
      <c r="G5079">
        <v>163295</v>
      </c>
      <c r="H5079" t="s">
        <v>942</v>
      </c>
    </row>
    <row r="5080" spans="7:8">
      <c r="G5080">
        <v>163317</v>
      </c>
      <c r="H5080" t="s">
        <v>942</v>
      </c>
    </row>
    <row r="5081" spans="7:8">
      <c r="G5081">
        <v>163325</v>
      </c>
      <c r="H5081" t="s">
        <v>942</v>
      </c>
    </row>
    <row r="5082" spans="7:8">
      <c r="G5082">
        <v>163333</v>
      </c>
      <c r="H5082" t="s">
        <v>942</v>
      </c>
    </row>
    <row r="5083" spans="7:8">
      <c r="G5083">
        <v>163341</v>
      </c>
      <c r="H5083" t="s">
        <v>942</v>
      </c>
    </row>
    <row r="5084" spans="7:8">
      <c r="G5084">
        <v>163350</v>
      </c>
      <c r="H5084" t="s">
        <v>942</v>
      </c>
    </row>
    <row r="5085" spans="7:8">
      <c r="G5085">
        <v>163376</v>
      </c>
      <c r="H5085" t="s">
        <v>944</v>
      </c>
    </row>
    <row r="5086" spans="7:8">
      <c r="G5086">
        <v>163384</v>
      </c>
      <c r="H5086" t="s">
        <v>942</v>
      </c>
    </row>
    <row r="5087" spans="7:8">
      <c r="G5087">
        <v>163392</v>
      </c>
      <c r="H5087" t="s">
        <v>942</v>
      </c>
    </row>
    <row r="5088" spans="7:8">
      <c r="G5088">
        <v>163414</v>
      </c>
      <c r="H5088" t="s">
        <v>98</v>
      </c>
    </row>
    <row r="5089" spans="7:8">
      <c r="G5089">
        <v>163430</v>
      </c>
      <c r="H5089" t="s">
        <v>9</v>
      </c>
    </row>
    <row r="5090" spans="7:8">
      <c r="G5090">
        <v>163449</v>
      </c>
      <c r="H5090" t="s">
        <v>12</v>
      </c>
    </row>
    <row r="5091" spans="7:8">
      <c r="G5091">
        <v>163457</v>
      </c>
      <c r="H5091" t="s">
        <v>450</v>
      </c>
    </row>
    <row r="5092" spans="7:8">
      <c r="G5092">
        <v>163465</v>
      </c>
      <c r="H5092" t="s">
        <v>107</v>
      </c>
    </row>
    <row r="5093" spans="7:8">
      <c r="G5093">
        <v>163473</v>
      </c>
      <c r="H5093" t="s">
        <v>98</v>
      </c>
    </row>
    <row r="5094" spans="7:8">
      <c r="G5094">
        <v>163481</v>
      </c>
      <c r="H5094" t="s">
        <v>968</v>
      </c>
    </row>
    <row r="5095" spans="7:8">
      <c r="G5095">
        <v>163562</v>
      </c>
      <c r="H5095" t="s">
        <v>944</v>
      </c>
    </row>
    <row r="5096" spans="7:8">
      <c r="G5096">
        <v>163589</v>
      </c>
      <c r="H5096" t="s">
        <v>944</v>
      </c>
    </row>
    <row r="5097" spans="7:8">
      <c r="G5097">
        <v>163597</v>
      </c>
      <c r="H5097" t="s">
        <v>942</v>
      </c>
    </row>
    <row r="5098" spans="7:8">
      <c r="G5098">
        <v>163627</v>
      </c>
      <c r="H5098" t="s">
        <v>104</v>
      </c>
    </row>
    <row r="5099" spans="7:8">
      <c r="G5099">
        <v>163635</v>
      </c>
      <c r="H5099" t="s">
        <v>12</v>
      </c>
    </row>
    <row r="5100" spans="7:8">
      <c r="G5100">
        <v>163651</v>
      </c>
      <c r="H5100" t="s">
        <v>12</v>
      </c>
    </row>
    <row r="5101" spans="7:8">
      <c r="G5101">
        <v>163660</v>
      </c>
      <c r="H5101" t="s">
        <v>12</v>
      </c>
    </row>
    <row r="5102" spans="7:8">
      <c r="G5102">
        <v>163678</v>
      </c>
      <c r="H5102" t="s">
        <v>9</v>
      </c>
    </row>
    <row r="5103" spans="7:8">
      <c r="G5103">
        <v>163686</v>
      </c>
      <c r="H5103" t="s">
        <v>722</v>
      </c>
    </row>
    <row r="5104" spans="7:8">
      <c r="G5104">
        <v>163694</v>
      </c>
      <c r="H5104" t="s">
        <v>12</v>
      </c>
    </row>
    <row r="5105" spans="7:8">
      <c r="G5105">
        <v>163724</v>
      </c>
      <c r="H5105" t="s">
        <v>450</v>
      </c>
    </row>
    <row r="5106" spans="7:8">
      <c r="G5106">
        <v>163732</v>
      </c>
      <c r="H5106" t="s">
        <v>459</v>
      </c>
    </row>
    <row r="5107" spans="7:8">
      <c r="G5107">
        <v>163775</v>
      </c>
      <c r="H5107" t="s">
        <v>12</v>
      </c>
    </row>
    <row r="5108" spans="7:8">
      <c r="G5108">
        <v>163805</v>
      </c>
      <c r="H5108" t="s">
        <v>459</v>
      </c>
    </row>
    <row r="5109" spans="7:8">
      <c r="G5109">
        <v>163813</v>
      </c>
      <c r="H5109" t="s">
        <v>492</v>
      </c>
    </row>
    <row r="5110" spans="7:8">
      <c r="G5110">
        <v>163821</v>
      </c>
      <c r="H5110" t="s">
        <v>492</v>
      </c>
    </row>
    <row r="5111" spans="7:8">
      <c r="G5111">
        <v>163848</v>
      </c>
      <c r="H5111" t="s">
        <v>942</v>
      </c>
    </row>
    <row r="5112" spans="7:8">
      <c r="G5112">
        <v>163864</v>
      </c>
      <c r="H5112" t="s">
        <v>944</v>
      </c>
    </row>
    <row r="5113" spans="7:8">
      <c r="G5113">
        <v>163945</v>
      </c>
      <c r="H5113" t="s">
        <v>944</v>
      </c>
    </row>
    <row r="5114" spans="7:8">
      <c r="G5114">
        <v>163961</v>
      </c>
      <c r="H5114" t="s">
        <v>944</v>
      </c>
    </row>
    <row r="5115" spans="7:8">
      <c r="G5115">
        <v>163970</v>
      </c>
      <c r="H5115" t="s">
        <v>944</v>
      </c>
    </row>
    <row r="5116" spans="7:8">
      <c r="G5116">
        <v>163996</v>
      </c>
      <c r="H5116" t="s">
        <v>12</v>
      </c>
    </row>
    <row r="5117" spans="7:8">
      <c r="G5117">
        <v>164003</v>
      </c>
      <c r="H5117" t="s">
        <v>525</v>
      </c>
    </row>
    <row r="5118" spans="7:8">
      <c r="G5118">
        <v>164070</v>
      </c>
      <c r="H5118" t="s">
        <v>944</v>
      </c>
    </row>
    <row r="5119" spans="7:8">
      <c r="G5119">
        <v>164089</v>
      </c>
      <c r="H5119" t="s">
        <v>944</v>
      </c>
    </row>
    <row r="5120" spans="7:8">
      <c r="G5120">
        <v>164097</v>
      </c>
      <c r="H5120" t="s">
        <v>104</v>
      </c>
    </row>
    <row r="5121" spans="7:8">
      <c r="G5121">
        <v>164100</v>
      </c>
      <c r="H5121" t="s">
        <v>525</v>
      </c>
    </row>
    <row r="5122" spans="7:8">
      <c r="G5122">
        <v>164127</v>
      </c>
      <c r="H5122" t="s">
        <v>35</v>
      </c>
    </row>
    <row r="5123" spans="7:8">
      <c r="G5123">
        <v>164135</v>
      </c>
      <c r="H5123" t="s">
        <v>942</v>
      </c>
    </row>
    <row r="5124" spans="7:8">
      <c r="G5124">
        <v>164194</v>
      </c>
      <c r="H5124" t="s">
        <v>104</v>
      </c>
    </row>
    <row r="5125" spans="7:8">
      <c r="G5125">
        <v>164240</v>
      </c>
      <c r="H5125" t="s">
        <v>942</v>
      </c>
    </row>
    <row r="5126" spans="7:8">
      <c r="G5126">
        <v>164259</v>
      </c>
      <c r="H5126" t="s">
        <v>942</v>
      </c>
    </row>
    <row r="5127" spans="7:8">
      <c r="G5127">
        <v>164267</v>
      </c>
      <c r="H5127" t="s">
        <v>944</v>
      </c>
    </row>
    <row r="5128" spans="7:8">
      <c r="G5128">
        <v>164364</v>
      </c>
      <c r="H5128" t="s">
        <v>12</v>
      </c>
    </row>
    <row r="5129" spans="7:8">
      <c r="G5129">
        <v>164950</v>
      </c>
      <c r="H5129" t="s">
        <v>944</v>
      </c>
    </row>
    <row r="5130" spans="7:8">
      <c r="G5130">
        <v>164968</v>
      </c>
      <c r="H5130" t="s">
        <v>968</v>
      </c>
    </row>
    <row r="5131" spans="7:8">
      <c r="G5131">
        <v>165026</v>
      </c>
      <c r="H5131" t="s">
        <v>968</v>
      </c>
    </row>
    <row r="5132" spans="7:8">
      <c r="G5132">
        <v>165034</v>
      </c>
      <c r="H5132" t="s">
        <v>968</v>
      </c>
    </row>
    <row r="5133" spans="7:8">
      <c r="G5133">
        <v>165069</v>
      </c>
      <c r="H5133" t="s">
        <v>968</v>
      </c>
    </row>
    <row r="5134" spans="7:8">
      <c r="G5134">
        <v>165077</v>
      </c>
      <c r="H5134" t="s">
        <v>968</v>
      </c>
    </row>
    <row r="5135" spans="7:8">
      <c r="G5135">
        <v>165085</v>
      </c>
      <c r="H5135" t="s">
        <v>968</v>
      </c>
    </row>
    <row r="5136" spans="7:8">
      <c r="G5136">
        <v>165107</v>
      </c>
      <c r="H5136" t="s">
        <v>968</v>
      </c>
    </row>
    <row r="5137" spans="7:8">
      <c r="G5137">
        <v>165115</v>
      </c>
      <c r="H5137" t="s">
        <v>968</v>
      </c>
    </row>
    <row r="5138" spans="7:8">
      <c r="G5138">
        <v>165255</v>
      </c>
      <c r="H5138" t="s">
        <v>968</v>
      </c>
    </row>
    <row r="5139" spans="7:8">
      <c r="G5139">
        <v>165263</v>
      </c>
      <c r="H5139" t="s">
        <v>968</v>
      </c>
    </row>
    <row r="5140" spans="7:8">
      <c r="G5140">
        <v>165271</v>
      </c>
      <c r="H5140" t="s">
        <v>942</v>
      </c>
    </row>
    <row r="5141" spans="7:8">
      <c r="G5141">
        <v>165280</v>
      </c>
      <c r="H5141" t="s">
        <v>968</v>
      </c>
    </row>
    <row r="5142" spans="7:8">
      <c r="G5142">
        <v>165379</v>
      </c>
      <c r="H5142" t="s">
        <v>942</v>
      </c>
    </row>
    <row r="5143" spans="7:8">
      <c r="G5143">
        <v>165468</v>
      </c>
      <c r="H5143" t="s">
        <v>107</v>
      </c>
    </row>
    <row r="5144" spans="7:8">
      <c r="G5144">
        <v>165492</v>
      </c>
      <c r="H5144" t="s">
        <v>968</v>
      </c>
    </row>
    <row r="5145" spans="7:8">
      <c r="G5145">
        <v>165506</v>
      </c>
      <c r="H5145" t="s">
        <v>968</v>
      </c>
    </row>
    <row r="5146" spans="7:8">
      <c r="G5146">
        <v>165514</v>
      </c>
      <c r="H5146" t="s">
        <v>968</v>
      </c>
    </row>
    <row r="5147" spans="7:8">
      <c r="G5147">
        <v>165603</v>
      </c>
      <c r="H5147" t="s">
        <v>107</v>
      </c>
    </row>
    <row r="5148" spans="7:8">
      <c r="G5148">
        <v>165611</v>
      </c>
      <c r="H5148" t="s">
        <v>968</v>
      </c>
    </row>
    <row r="5149" spans="7:8">
      <c r="G5149">
        <v>165638</v>
      </c>
      <c r="H5149" t="s">
        <v>968</v>
      </c>
    </row>
    <row r="5150" spans="7:8">
      <c r="G5150">
        <v>165646</v>
      </c>
      <c r="H5150" t="s">
        <v>968</v>
      </c>
    </row>
    <row r="5151" spans="7:8">
      <c r="G5151">
        <v>165662</v>
      </c>
      <c r="H5151" t="s">
        <v>968</v>
      </c>
    </row>
    <row r="5152" spans="7:8">
      <c r="G5152">
        <v>165697</v>
      </c>
      <c r="H5152" t="s">
        <v>98</v>
      </c>
    </row>
    <row r="5153" spans="7:8">
      <c r="G5153">
        <v>165727</v>
      </c>
      <c r="H5153" t="s">
        <v>942</v>
      </c>
    </row>
    <row r="5154" spans="7:8">
      <c r="G5154">
        <v>165743</v>
      </c>
      <c r="H5154" t="s">
        <v>942</v>
      </c>
    </row>
    <row r="5155" spans="7:8">
      <c r="G5155">
        <v>165751</v>
      </c>
      <c r="H5155" t="s">
        <v>942</v>
      </c>
    </row>
    <row r="5156" spans="7:8">
      <c r="G5156">
        <v>165760</v>
      </c>
      <c r="H5156" t="s">
        <v>942</v>
      </c>
    </row>
    <row r="5157" spans="7:8">
      <c r="G5157">
        <v>165778</v>
      </c>
      <c r="H5157" t="s">
        <v>942</v>
      </c>
    </row>
    <row r="5158" spans="7:8">
      <c r="G5158">
        <v>165786</v>
      </c>
      <c r="H5158" t="s">
        <v>942</v>
      </c>
    </row>
    <row r="5159" spans="7:8">
      <c r="G5159">
        <v>165794</v>
      </c>
      <c r="H5159" t="s">
        <v>942</v>
      </c>
    </row>
    <row r="5160" spans="7:8">
      <c r="G5160">
        <v>165891</v>
      </c>
      <c r="H5160" t="s">
        <v>944</v>
      </c>
    </row>
    <row r="5161" spans="7:8">
      <c r="G5161">
        <v>165913</v>
      </c>
      <c r="H5161" t="s">
        <v>9</v>
      </c>
    </row>
    <row r="5162" spans="7:8">
      <c r="G5162">
        <v>165921</v>
      </c>
      <c r="H5162" t="s">
        <v>12</v>
      </c>
    </row>
    <row r="5163" spans="7:8">
      <c r="G5163">
        <v>165948</v>
      </c>
      <c r="H5163" t="s">
        <v>464</v>
      </c>
    </row>
    <row r="5164" spans="7:8">
      <c r="G5164">
        <v>165956</v>
      </c>
      <c r="H5164" t="s">
        <v>968</v>
      </c>
    </row>
    <row r="5165" spans="7:8">
      <c r="G5165">
        <v>165964</v>
      </c>
      <c r="H5165" t="s">
        <v>968</v>
      </c>
    </row>
    <row r="5166" spans="7:8">
      <c r="G5166">
        <v>166006</v>
      </c>
      <c r="H5166" t="s">
        <v>942</v>
      </c>
    </row>
    <row r="5167" spans="7:8">
      <c r="G5167">
        <v>166014</v>
      </c>
      <c r="H5167" t="s">
        <v>98</v>
      </c>
    </row>
    <row r="5168" spans="7:8">
      <c r="G5168">
        <v>166022</v>
      </c>
      <c r="H5168" t="s">
        <v>968</v>
      </c>
    </row>
    <row r="5169" spans="7:8">
      <c r="G5169">
        <v>166049</v>
      </c>
      <c r="H5169" t="s">
        <v>12</v>
      </c>
    </row>
    <row r="5170" spans="7:8">
      <c r="G5170">
        <v>166057</v>
      </c>
      <c r="H5170" t="s">
        <v>12</v>
      </c>
    </row>
    <row r="5171" spans="7:8">
      <c r="G5171">
        <v>166065</v>
      </c>
      <c r="H5171" t="s">
        <v>12</v>
      </c>
    </row>
    <row r="5172" spans="7:8">
      <c r="G5172">
        <v>166073</v>
      </c>
      <c r="H5172" t="s">
        <v>942</v>
      </c>
    </row>
    <row r="5173" spans="7:8">
      <c r="G5173">
        <v>166090</v>
      </c>
      <c r="H5173" t="s">
        <v>12</v>
      </c>
    </row>
    <row r="5174" spans="7:8">
      <c r="G5174">
        <v>166103</v>
      </c>
      <c r="H5174" t="s">
        <v>12</v>
      </c>
    </row>
    <row r="5175" spans="7:8">
      <c r="G5175">
        <v>166200</v>
      </c>
      <c r="H5175" t="s">
        <v>107</v>
      </c>
    </row>
    <row r="5176" spans="7:8">
      <c r="G5176">
        <v>166219</v>
      </c>
      <c r="H5176" t="s">
        <v>104</v>
      </c>
    </row>
    <row r="5177" spans="7:8">
      <c r="G5177">
        <v>166227</v>
      </c>
      <c r="H5177" t="s">
        <v>104</v>
      </c>
    </row>
    <row r="5178" spans="7:8">
      <c r="G5178">
        <v>166235</v>
      </c>
      <c r="H5178" t="s">
        <v>965</v>
      </c>
    </row>
    <row r="5179" spans="7:8">
      <c r="G5179">
        <v>166251</v>
      </c>
      <c r="H5179" t="s">
        <v>98</v>
      </c>
    </row>
    <row r="5180" spans="7:8">
      <c r="G5180">
        <v>166316</v>
      </c>
      <c r="H5180" t="s">
        <v>9</v>
      </c>
    </row>
    <row r="5181" spans="7:8">
      <c r="G5181">
        <v>166359</v>
      </c>
      <c r="H5181" t="s">
        <v>942</v>
      </c>
    </row>
    <row r="5182" spans="7:8">
      <c r="G5182">
        <v>166367</v>
      </c>
      <c r="H5182" t="s">
        <v>942</v>
      </c>
    </row>
    <row r="5183" spans="7:8">
      <c r="G5183">
        <v>166421</v>
      </c>
      <c r="H5183" t="s">
        <v>452</v>
      </c>
    </row>
    <row r="5184" spans="7:8">
      <c r="G5184">
        <v>166456</v>
      </c>
      <c r="H5184" t="s">
        <v>9</v>
      </c>
    </row>
    <row r="5185" spans="7:8">
      <c r="G5185">
        <v>166464</v>
      </c>
      <c r="H5185" t="s">
        <v>9</v>
      </c>
    </row>
    <row r="5186" spans="7:8">
      <c r="G5186">
        <v>166472</v>
      </c>
      <c r="H5186" t="s">
        <v>23</v>
      </c>
    </row>
    <row r="5187" spans="7:8">
      <c r="G5187">
        <v>166480</v>
      </c>
      <c r="H5187" t="s">
        <v>23</v>
      </c>
    </row>
    <row r="5188" spans="7:8">
      <c r="G5188">
        <v>166499</v>
      </c>
      <c r="H5188" t="s">
        <v>452</v>
      </c>
    </row>
    <row r="5189" spans="7:8">
      <c r="G5189">
        <v>166502</v>
      </c>
      <c r="H5189" t="s">
        <v>452</v>
      </c>
    </row>
    <row r="5190" spans="7:8">
      <c r="G5190">
        <v>166618</v>
      </c>
      <c r="H5190" t="s">
        <v>450</v>
      </c>
    </row>
    <row r="5191" spans="7:8">
      <c r="G5191">
        <v>166626</v>
      </c>
      <c r="H5191" t="s">
        <v>450</v>
      </c>
    </row>
    <row r="5192" spans="7:8">
      <c r="G5192">
        <v>166642</v>
      </c>
      <c r="H5192" t="s">
        <v>98</v>
      </c>
    </row>
    <row r="5193" spans="7:8">
      <c r="G5193">
        <v>166650</v>
      </c>
      <c r="H5193" t="s">
        <v>459</v>
      </c>
    </row>
    <row r="5194" spans="7:8">
      <c r="G5194">
        <v>166669</v>
      </c>
      <c r="H5194" t="s">
        <v>472</v>
      </c>
    </row>
    <row r="5195" spans="7:8">
      <c r="G5195">
        <v>166677</v>
      </c>
      <c r="H5195" t="s">
        <v>472</v>
      </c>
    </row>
    <row r="5196" spans="7:8">
      <c r="G5196">
        <v>166685</v>
      </c>
      <c r="H5196" t="s">
        <v>958</v>
      </c>
    </row>
    <row r="5197" spans="7:8">
      <c r="G5197">
        <v>166707</v>
      </c>
      <c r="H5197" t="s">
        <v>452</v>
      </c>
    </row>
    <row r="5198" spans="7:8">
      <c r="G5198">
        <v>166723</v>
      </c>
      <c r="H5198" t="s">
        <v>459</v>
      </c>
    </row>
    <row r="5199" spans="7:8">
      <c r="G5199">
        <v>166740</v>
      </c>
      <c r="H5199" t="s">
        <v>492</v>
      </c>
    </row>
    <row r="5200" spans="7:8">
      <c r="G5200">
        <v>166758</v>
      </c>
      <c r="H5200" t="s">
        <v>23</v>
      </c>
    </row>
    <row r="5201" spans="7:8">
      <c r="G5201">
        <v>166766</v>
      </c>
      <c r="H5201" t="s">
        <v>472</v>
      </c>
    </row>
    <row r="5202" spans="7:8">
      <c r="G5202">
        <v>166774</v>
      </c>
      <c r="H5202" t="s">
        <v>958</v>
      </c>
    </row>
    <row r="5203" spans="7:8">
      <c r="G5203">
        <v>166782</v>
      </c>
      <c r="H5203" t="s">
        <v>452</v>
      </c>
    </row>
    <row r="5204" spans="7:8">
      <c r="G5204">
        <v>166790</v>
      </c>
      <c r="H5204" t="s">
        <v>452</v>
      </c>
    </row>
    <row r="5205" spans="7:8">
      <c r="G5205">
        <v>166839</v>
      </c>
      <c r="H5205" t="s">
        <v>958</v>
      </c>
    </row>
    <row r="5206" spans="7:8">
      <c r="G5206">
        <v>166901</v>
      </c>
      <c r="H5206" t="s">
        <v>452</v>
      </c>
    </row>
    <row r="5207" spans="7:8">
      <c r="G5207">
        <v>166910</v>
      </c>
      <c r="H5207" t="s">
        <v>18</v>
      </c>
    </row>
    <row r="5208" spans="7:8">
      <c r="G5208">
        <v>167010</v>
      </c>
      <c r="H5208" t="s">
        <v>107</v>
      </c>
    </row>
    <row r="5209" spans="7:8">
      <c r="G5209">
        <v>167037</v>
      </c>
      <c r="H5209" t="s">
        <v>12</v>
      </c>
    </row>
    <row r="5210" spans="7:8">
      <c r="G5210">
        <v>167045</v>
      </c>
      <c r="H5210" t="s">
        <v>12</v>
      </c>
    </row>
    <row r="5211" spans="7:8">
      <c r="G5211">
        <v>167053</v>
      </c>
      <c r="H5211" t="s">
        <v>12</v>
      </c>
    </row>
    <row r="5212" spans="7:8">
      <c r="G5212">
        <v>167070</v>
      </c>
      <c r="H5212" t="s">
        <v>450</v>
      </c>
    </row>
    <row r="5213" spans="7:8">
      <c r="G5213">
        <v>167088</v>
      </c>
      <c r="H5213" t="s">
        <v>23</v>
      </c>
    </row>
    <row r="5214" spans="7:8">
      <c r="G5214">
        <v>167142</v>
      </c>
      <c r="H5214" t="s">
        <v>942</v>
      </c>
    </row>
    <row r="5215" spans="7:8">
      <c r="G5215">
        <v>167169</v>
      </c>
      <c r="H5215" t="s">
        <v>944</v>
      </c>
    </row>
    <row r="5216" spans="7:8">
      <c r="G5216">
        <v>167177</v>
      </c>
      <c r="H5216" t="s">
        <v>955</v>
      </c>
    </row>
    <row r="5217" spans="7:8">
      <c r="G5217">
        <v>167193</v>
      </c>
      <c r="H5217" t="s">
        <v>498</v>
      </c>
    </row>
    <row r="5218" spans="7:8">
      <c r="G5218">
        <v>167231</v>
      </c>
      <c r="H5218" t="s">
        <v>450</v>
      </c>
    </row>
    <row r="5219" spans="7:8">
      <c r="G5219">
        <v>167240</v>
      </c>
      <c r="H5219" t="s">
        <v>450</v>
      </c>
    </row>
    <row r="5220" spans="7:8">
      <c r="G5220">
        <v>167266</v>
      </c>
      <c r="H5220" t="s">
        <v>450</v>
      </c>
    </row>
    <row r="5221" spans="7:8">
      <c r="G5221">
        <v>167274</v>
      </c>
      <c r="H5221" t="s">
        <v>450</v>
      </c>
    </row>
    <row r="5222" spans="7:8">
      <c r="G5222">
        <v>167290</v>
      </c>
      <c r="H5222" t="s">
        <v>450</v>
      </c>
    </row>
    <row r="5223" spans="7:8">
      <c r="G5223">
        <v>167304</v>
      </c>
      <c r="H5223" t="s">
        <v>450</v>
      </c>
    </row>
    <row r="5224" spans="7:8">
      <c r="G5224">
        <v>167312</v>
      </c>
      <c r="H5224" t="s">
        <v>450</v>
      </c>
    </row>
    <row r="5225" spans="7:8">
      <c r="G5225">
        <v>167339</v>
      </c>
      <c r="H5225" t="s">
        <v>98</v>
      </c>
    </row>
    <row r="5226" spans="7:8">
      <c r="G5226">
        <v>167347</v>
      </c>
      <c r="H5226" t="s">
        <v>9</v>
      </c>
    </row>
    <row r="5227" spans="7:8">
      <c r="G5227">
        <v>167355</v>
      </c>
      <c r="H5227" t="s">
        <v>9</v>
      </c>
    </row>
    <row r="5228" spans="7:8">
      <c r="G5228">
        <v>167380</v>
      </c>
      <c r="H5228" t="s">
        <v>26</v>
      </c>
    </row>
    <row r="5229" spans="7:8">
      <c r="G5229">
        <v>167398</v>
      </c>
      <c r="H5229" t="s">
        <v>452</v>
      </c>
    </row>
    <row r="5230" spans="7:8">
      <c r="G5230">
        <v>167428</v>
      </c>
      <c r="H5230" t="s">
        <v>960</v>
      </c>
    </row>
    <row r="5231" spans="7:8">
      <c r="G5231">
        <v>167452</v>
      </c>
      <c r="H5231" t="s">
        <v>12</v>
      </c>
    </row>
    <row r="5232" spans="7:8">
      <c r="G5232">
        <v>167460</v>
      </c>
      <c r="H5232" t="s">
        <v>450</v>
      </c>
    </row>
    <row r="5233" spans="7:8">
      <c r="G5233">
        <v>167487</v>
      </c>
      <c r="H5233" t="s">
        <v>45</v>
      </c>
    </row>
    <row r="5234" spans="7:8">
      <c r="G5234">
        <v>167495</v>
      </c>
      <c r="H5234" t="s">
        <v>140</v>
      </c>
    </row>
    <row r="5235" spans="7:8">
      <c r="G5235">
        <v>167509</v>
      </c>
      <c r="H5235" t="s">
        <v>126</v>
      </c>
    </row>
    <row r="5236" spans="7:8">
      <c r="G5236">
        <v>167517</v>
      </c>
      <c r="H5236" t="s">
        <v>965</v>
      </c>
    </row>
    <row r="5237" spans="7:8">
      <c r="G5237">
        <v>167525</v>
      </c>
      <c r="H5237" t="s">
        <v>23</v>
      </c>
    </row>
    <row r="5238" spans="7:8">
      <c r="G5238">
        <v>167576</v>
      </c>
      <c r="H5238" t="s">
        <v>452</v>
      </c>
    </row>
    <row r="5239" spans="7:8">
      <c r="G5239">
        <v>167584</v>
      </c>
      <c r="H5239" t="s">
        <v>107</v>
      </c>
    </row>
    <row r="5240" spans="7:8">
      <c r="G5240">
        <v>167649</v>
      </c>
      <c r="H5240" t="s">
        <v>944</v>
      </c>
    </row>
    <row r="5241" spans="7:8">
      <c r="G5241">
        <v>167657</v>
      </c>
      <c r="H5241" t="s">
        <v>942</v>
      </c>
    </row>
    <row r="5242" spans="7:8">
      <c r="G5242">
        <v>167681</v>
      </c>
      <c r="H5242" t="s">
        <v>18</v>
      </c>
    </row>
    <row r="5243" spans="7:8">
      <c r="G5243">
        <v>167703</v>
      </c>
      <c r="H5243" t="s">
        <v>104</v>
      </c>
    </row>
    <row r="5244" spans="7:8">
      <c r="G5244">
        <v>167711</v>
      </c>
      <c r="H5244" t="s">
        <v>965</v>
      </c>
    </row>
    <row r="5245" spans="7:8">
      <c r="G5245">
        <v>167738</v>
      </c>
      <c r="H5245" t="s">
        <v>12</v>
      </c>
    </row>
    <row r="5246" spans="7:8">
      <c r="G5246">
        <v>167746</v>
      </c>
      <c r="H5246" t="s">
        <v>12</v>
      </c>
    </row>
    <row r="5247" spans="7:8">
      <c r="G5247">
        <v>167754</v>
      </c>
      <c r="H5247" t="s">
        <v>12</v>
      </c>
    </row>
    <row r="5248" spans="7:8">
      <c r="G5248">
        <v>167762</v>
      </c>
      <c r="H5248" t="s">
        <v>12</v>
      </c>
    </row>
    <row r="5249" spans="7:8">
      <c r="G5249">
        <v>167770</v>
      </c>
      <c r="H5249" t="s">
        <v>23</v>
      </c>
    </row>
    <row r="5250" spans="7:8">
      <c r="G5250">
        <v>167789</v>
      </c>
      <c r="H5250" t="s">
        <v>107</v>
      </c>
    </row>
    <row r="5251" spans="7:8">
      <c r="G5251">
        <v>167797</v>
      </c>
      <c r="H5251" t="s">
        <v>98</v>
      </c>
    </row>
    <row r="5252" spans="7:8">
      <c r="G5252">
        <v>167800</v>
      </c>
      <c r="H5252" t="s">
        <v>472</v>
      </c>
    </row>
    <row r="5253" spans="7:8">
      <c r="G5253">
        <v>167835</v>
      </c>
      <c r="H5253" t="s">
        <v>942</v>
      </c>
    </row>
    <row r="5254" spans="7:8">
      <c r="G5254">
        <v>167843</v>
      </c>
      <c r="H5254" t="s">
        <v>944</v>
      </c>
    </row>
    <row r="5255" spans="7:8">
      <c r="G5255">
        <v>167851</v>
      </c>
      <c r="H5255" t="s">
        <v>35</v>
      </c>
    </row>
    <row r="5256" spans="7:8">
      <c r="G5256">
        <v>167878</v>
      </c>
      <c r="H5256" t="s">
        <v>35</v>
      </c>
    </row>
    <row r="5257" spans="7:8">
      <c r="G5257">
        <v>167894</v>
      </c>
      <c r="H5257" t="s">
        <v>472</v>
      </c>
    </row>
    <row r="5258" spans="7:8">
      <c r="G5258">
        <v>167908</v>
      </c>
      <c r="H5258" t="s">
        <v>98</v>
      </c>
    </row>
    <row r="5259" spans="7:8">
      <c r="G5259">
        <v>167940</v>
      </c>
      <c r="H5259" t="s">
        <v>9</v>
      </c>
    </row>
    <row r="5260" spans="7:8">
      <c r="G5260">
        <v>167983</v>
      </c>
      <c r="H5260" t="s">
        <v>45</v>
      </c>
    </row>
    <row r="5261" spans="7:8">
      <c r="G5261">
        <v>168009</v>
      </c>
      <c r="H5261" t="s">
        <v>45</v>
      </c>
    </row>
    <row r="5262" spans="7:8">
      <c r="G5262">
        <v>168041</v>
      </c>
      <c r="H5262" t="s">
        <v>472</v>
      </c>
    </row>
    <row r="5263" spans="7:8">
      <c r="G5263">
        <v>168068</v>
      </c>
      <c r="H5263" t="s">
        <v>104</v>
      </c>
    </row>
    <row r="5264" spans="7:8">
      <c r="G5264">
        <v>168076</v>
      </c>
      <c r="H5264" t="s">
        <v>472</v>
      </c>
    </row>
    <row r="5265" spans="7:8">
      <c r="G5265">
        <v>168084</v>
      </c>
      <c r="H5265" t="s">
        <v>45</v>
      </c>
    </row>
    <row r="5266" spans="7:8">
      <c r="G5266">
        <v>168106</v>
      </c>
      <c r="H5266" t="s">
        <v>45</v>
      </c>
    </row>
    <row r="5267" spans="7:8">
      <c r="G5267">
        <v>168122</v>
      </c>
      <c r="H5267" t="s">
        <v>23</v>
      </c>
    </row>
    <row r="5268" spans="7:8">
      <c r="G5268">
        <v>168165</v>
      </c>
      <c r="H5268" t="s">
        <v>944</v>
      </c>
    </row>
    <row r="5269" spans="7:8">
      <c r="G5269">
        <v>168181</v>
      </c>
      <c r="H5269" t="s">
        <v>960</v>
      </c>
    </row>
    <row r="5270" spans="7:8">
      <c r="G5270">
        <v>168190</v>
      </c>
      <c r="H5270" t="s">
        <v>45</v>
      </c>
    </row>
    <row r="5271" spans="7:8">
      <c r="G5271">
        <v>168203</v>
      </c>
      <c r="H5271" t="s">
        <v>9</v>
      </c>
    </row>
    <row r="5272" spans="7:8">
      <c r="G5272">
        <v>168270</v>
      </c>
      <c r="H5272" t="s">
        <v>45</v>
      </c>
    </row>
    <row r="5273" spans="7:8">
      <c r="G5273">
        <v>168289</v>
      </c>
      <c r="H5273" t="s">
        <v>104</v>
      </c>
    </row>
    <row r="5274" spans="7:8">
      <c r="G5274">
        <v>168300</v>
      </c>
      <c r="H5274" t="s">
        <v>107</v>
      </c>
    </row>
    <row r="5275" spans="7:8">
      <c r="G5275">
        <v>168327</v>
      </c>
      <c r="H5275" t="s">
        <v>424</v>
      </c>
    </row>
    <row r="5276" spans="7:8">
      <c r="G5276">
        <v>168343</v>
      </c>
      <c r="H5276" t="s">
        <v>45</v>
      </c>
    </row>
    <row r="5277" spans="7:8">
      <c r="G5277">
        <v>168351</v>
      </c>
      <c r="H5277" t="s">
        <v>424</v>
      </c>
    </row>
    <row r="5278" spans="7:8">
      <c r="G5278">
        <v>168360</v>
      </c>
      <c r="H5278" t="s">
        <v>18</v>
      </c>
    </row>
    <row r="5279" spans="7:8">
      <c r="G5279">
        <v>168378</v>
      </c>
      <c r="H5279" t="s">
        <v>98</v>
      </c>
    </row>
    <row r="5280" spans="7:8">
      <c r="G5280">
        <v>168394</v>
      </c>
      <c r="H5280" t="s">
        <v>45</v>
      </c>
    </row>
    <row r="5281" spans="7:8">
      <c r="G5281">
        <v>168408</v>
      </c>
      <c r="H5281" t="s">
        <v>107</v>
      </c>
    </row>
    <row r="5282" spans="7:8">
      <c r="G5282">
        <v>168424</v>
      </c>
      <c r="H5282" t="s">
        <v>107</v>
      </c>
    </row>
    <row r="5283" spans="7:8">
      <c r="G5283">
        <v>168459</v>
      </c>
      <c r="H5283" t="s">
        <v>450</v>
      </c>
    </row>
    <row r="5284" spans="7:8">
      <c r="G5284">
        <v>168467</v>
      </c>
      <c r="H5284" t="s">
        <v>107</v>
      </c>
    </row>
    <row r="5285" spans="7:8">
      <c r="G5285">
        <v>168475</v>
      </c>
      <c r="H5285" t="s">
        <v>98</v>
      </c>
    </row>
    <row r="5286" spans="7:8">
      <c r="G5286">
        <v>168505</v>
      </c>
      <c r="H5286" t="s">
        <v>45</v>
      </c>
    </row>
    <row r="5287" spans="7:8">
      <c r="G5287">
        <v>168521</v>
      </c>
      <c r="H5287" t="s">
        <v>18</v>
      </c>
    </row>
    <row r="5288" spans="7:8">
      <c r="G5288">
        <v>168530</v>
      </c>
      <c r="H5288" t="s">
        <v>950</v>
      </c>
    </row>
    <row r="5289" spans="7:8">
      <c r="G5289">
        <v>168556</v>
      </c>
      <c r="H5289" t="s">
        <v>970</v>
      </c>
    </row>
    <row r="5290" spans="7:8">
      <c r="G5290">
        <v>168572</v>
      </c>
      <c r="H5290" t="s">
        <v>954</v>
      </c>
    </row>
    <row r="5291" spans="7:8">
      <c r="G5291">
        <v>168580</v>
      </c>
      <c r="H5291" t="s">
        <v>472</v>
      </c>
    </row>
    <row r="5292" spans="7:8">
      <c r="G5292">
        <v>168610</v>
      </c>
      <c r="H5292" t="s">
        <v>424</v>
      </c>
    </row>
    <row r="5293" spans="7:8">
      <c r="G5293">
        <v>168637</v>
      </c>
      <c r="H5293" t="s">
        <v>944</v>
      </c>
    </row>
    <row r="5294" spans="7:8">
      <c r="G5294">
        <v>168653</v>
      </c>
      <c r="H5294" t="s">
        <v>45</v>
      </c>
    </row>
    <row r="5295" spans="7:8">
      <c r="G5295">
        <v>168688</v>
      </c>
      <c r="H5295" t="s">
        <v>452</v>
      </c>
    </row>
    <row r="5296" spans="7:8">
      <c r="G5296">
        <v>168718</v>
      </c>
      <c r="H5296" t="s">
        <v>23</v>
      </c>
    </row>
    <row r="5297" spans="7:8">
      <c r="G5297">
        <v>168769</v>
      </c>
      <c r="H5297" t="s">
        <v>424</v>
      </c>
    </row>
    <row r="5298" spans="7:8">
      <c r="G5298">
        <v>168777</v>
      </c>
      <c r="H5298" t="s">
        <v>424</v>
      </c>
    </row>
    <row r="5299" spans="7:8">
      <c r="G5299">
        <v>168785</v>
      </c>
      <c r="H5299" t="s">
        <v>64</v>
      </c>
    </row>
    <row r="5300" spans="7:8">
      <c r="G5300">
        <v>168793</v>
      </c>
      <c r="H5300" t="s">
        <v>64</v>
      </c>
    </row>
    <row r="5301" spans="7:8">
      <c r="G5301">
        <v>168807</v>
      </c>
      <c r="H5301" t="s">
        <v>64</v>
      </c>
    </row>
    <row r="5302" spans="7:8">
      <c r="G5302">
        <v>168815</v>
      </c>
      <c r="H5302" t="s">
        <v>64</v>
      </c>
    </row>
    <row r="5303" spans="7:8">
      <c r="G5303">
        <v>168823</v>
      </c>
      <c r="H5303" t="s">
        <v>64</v>
      </c>
    </row>
    <row r="5304" spans="7:8">
      <c r="G5304">
        <v>168831</v>
      </c>
      <c r="H5304" t="s">
        <v>64</v>
      </c>
    </row>
    <row r="5305" spans="7:8">
      <c r="G5305">
        <v>168840</v>
      </c>
      <c r="H5305" t="s">
        <v>64</v>
      </c>
    </row>
    <row r="5306" spans="7:8">
      <c r="G5306">
        <v>168858</v>
      </c>
      <c r="H5306" t="s">
        <v>64</v>
      </c>
    </row>
    <row r="5307" spans="7:8">
      <c r="G5307">
        <v>168866</v>
      </c>
      <c r="H5307" t="s">
        <v>64</v>
      </c>
    </row>
    <row r="5308" spans="7:8">
      <c r="G5308">
        <v>168882</v>
      </c>
      <c r="H5308" t="s">
        <v>98</v>
      </c>
    </row>
    <row r="5309" spans="7:8">
      <c r="G5309">
        <v>168890</v>
      </c>
      <c r="H5309" t="s">
        <v>23</v>
      </c>
    </row>
    <row r="5310" spans="7:8">
      <c r="G5310">
        <v>168904</v>
      </c>
      <c r="H5310" t="s">
        <v>942</v>
      </c>
    </row>
    <row r="5311" spans="7:8">
      <c r="G5311">
        <v>168912</v>
      </c>
      <c r="H5311" t="s">
        <v>785</v>
      </c>
    </row>
    <row r="5312" spans="7:8">
      <c r="G5312">
        <v>168920</v>
      </c>
      <c r="H5312" t="s">
        <v>472</v>
      </c>
    </row>
    <row r="5313" spans="7:8">
      <c r="G5313">
        <v>168955</v>
      </c>
      <c r="H5313" t="s">
        <v>459</v>
      </c>
    </row>
    <row r="5314" spans="7:8">
      <c r="G5314">
        <v>168963</v>
      </c>
      <c r="H5314" t="s">
        <v>948</v>
      </c>
    </row>
    <row r="5315" spans="7:8">
      <c r="G5315">
        <v>168971</v>
      </c>
      <c r="H5315" t="s">
        <v>472</v>
      </c>
    </row>
    <row r="5316" spans="7:8">
      <c r="G5316">
        <v>168980</v>
      </c>
      <c r="H5316" t="s">
        <v>98</v>
      </c>
    </row>
    <row r="5317" spans="7:8">
      <c r="G5317">
        <v>169072</v>
      </c>
      <c r="H5317" t="s">
        <v>23</v>
      </c>
    </row>
    <row r="5318" spans="7:8">
      <c r="G5318">
        <v>169102</v>
      </c>
      <c r="H5318" t="s">
        <v>448</v>
      </c>
    </row>
    <row r="5319" spans="7:8">
      <c r="G5319">
        <v>169110</v>
      </c>
      <c r="H5319" t="s">
        <v>942</v>
      </c>
    </row>
    <row r="5320" spans="7:8">
      <c r="G5320">
        <v>169129</v>
      </c>
      <c r="H5320" t="s">
        <v>942</v>
      </c>
    </row>
    <row r="5321" spans="7:8">
      <c r="G5321">
        <v>169153</v>
      </c>
      <c r="H5321" t="s">
        <v>45</v>
      </c>
    </row>
    <row r="5322" spans="7:8">
      <c r="G5322">
        <v>169161</v>
      </c>
      <c r="H5322" t="s">
        <v>45</v>
      </c>
    </row>
    <row r="5323" spans="7:8">
      <c r="G5323">
        <v>169170</v>
      </c>
      <c r="H5323" t="s">
        <v>45</v>
      </c>
    </row>
    <row r="5324" spans="7:8">
      <c r="G5324">
        <v>169188</v>
      </c>
      <c r="H5324" t="s">
        <v>45</v>
      </c>
    </row>
    <row r="5325" spans="7:8">
      <c r="G5325">
        <v>169200</v>
      </c>
      <c r="H5325" t="s">
        <v>23</v>
      </c>
    </row>
    <row r="5326" spans="7:8">
      <c r="G5326">
        <v>169218</v>
      </c>
      <c r="H5326" t="s">
        <v>23</v>
      </c>
    </row>
    <row r="5327" spans="7:8">
      <c r="G5327">
        <v>169226</v>
      </c>
      <c r="H5327" t="s">
        <v>98</v>
      </c>
    </row>
    <row r="5328" spans="7:8">
      <c r="G5328">
        <v>169242</v>
      </c>
      <c r="H5328" t="s">
        <v>45</v>
      </c>
    </row>
    <row r="5329" spans="7:8">
      <c r="G5329">
        <v>169250</v>
      </c>
      <c r="H5329" t="s">
        <v>45</v>
      </c>
    </row>
    <row r="5330" spans="7:8">
      <c r="G5330">
        <v>169269</v>
      </c>
      <c r="H5330" t="s">
        <v>26</v>
      </c>
    </row>
    <row r="5331" spans="7:8">
      <c r="G5331">
        <v>169277</v>
      </c>
      <c r="H5331" t="s">
        <v>785</v>
      </c>
    </row>
    <row r="5332" spans="7:8">
      <c r="G5332">
        <v>169293</v>
      </c>
      <c r="H5332" t="s">
        <v>98</v>
      </c>
    </row>
    <row r="5333" spans="7:8">
      <c r="G5333">
        <v>169307</v>
      </c>
      <c r="H5333" t="s">
        <v>98</v>
      </c>
    </row>
    <row r="5334" spans="7:8">
      <c r="G5334">
        <v>169340</v>
      </c>
      <c r="H5334" t="s">
        <v>104</v>
      </c>
    </row>
    <row r="5335" spans="7:8">
      <c r="G5335">
        <v>169382</v>
      </c>
      <c r="H5335" t="s">
        <v>104</v>
      </c>
    </row>
    <row r="5336" spans="7:8">
      <c r="G5336">
        <v>169390</v>
      </c>
      <c r="H5336" t="s">
        <v>18</v>
      </c>
    </row>
    <row r="5337" spans="7:8">
      <c r="G5337">
        <v>169404</v>
      </c>
      <c r="H5337" t="s">
        <v>18</v>
      </c>
    </row>
    <row r="5338" spans="7:8">
      <c r="G5338">
        <v>169412</v>
      </c>
      <c r="H5338" t="s">
        <v>18</v>
      </c>
    </row>
    <row r="5339" spans="7:8">
      <c r="G5339">
        <v>169420</v>
      </c>
      <c r="H5339" t="s">
        <v>18</v>
      </c>
    </row>
    <row r="5340" spans="7:8">
      <c r="G5340">
        <v>169439</v>
      </c>
      <c r="H5340" t="s">
        <v>18</v>
      </c>
    </row>
    <row r="5341" spans="7:8">
      <c r="G5341">
        <v>169447</v>
      </c>
      <c r="H5341" t="s">
        <v>18</v>
      </c>
    </row>
    <row r="5342" spans="7:8">
      <c r="G5342">
        <v>169463</v>
      </c>
      <c r="H5342" t="s">
        <v>296</v>
      </c>
    </row>
    <row r="5343" spans="7:8">
      <c r="G5343">
        <v>169471</v>
      </c>
      <c r="H5343" t="s">
        <v>107</v>
      </c>
    </row>
    <row r="5344" spans="7:8">
      <c r="G5344">
        <v>169498</v>
      </c>
      <c r="H5344" t="s">
        <v>944</v>
      </c>
    </row>
    <row r="5345" spans="7:8">
      <c r="G5345">
        <v>169501</v>
      </c>
      <c r="H5345" t="s">
        <v>942</v>
      </c>
    </row>
    <row r="5346" spans="7:8">
      <c r="G5346">
        <v>169510</v>
      </c>
      <c r="H5346" t="s">
        <v>942</v>
      </c>
    </row>
    <row r="5347" spans="7:8">
      <c r="G5347">
        <v>169528</v>
      </c>
      <c r="H5347" t="s">
        <v>942</v>
      </c>
    </row>
    <row r="5348" spans="7:8">
      <c r="G5348">
        <v>169544</v>
      </c>
      <c r="H5348" t="s">
        <v>45</v>
      </c>
    </row>
    <row r="5349" spans="7:8">
      <c r="G5349">
        <v>169552</v>
      </c>
      <c r="H5349" t="s">
        <v>45</v>
      </c>
    </row>
    <row r="5350" spans="7:8">
      <c r="G5350">
        <v>169560</v>
      </c>
      <c r="H5350" t="s">
        <v>45</v>
      </c>
    </row>
    <row r="5351" spans="7:8">
      <c r="G5351">
        <v>169579</v>
      </c>
      <c r="H5351" t="s">
        <v>45</v>
      </c>
    </row>
    <row r="5352" spans="7:8">
      <c r="G5352">
        <v>169587</v>
      </c>
      <c r="H5352" t="s">
        <v>18</v>
      </c>
    </row>
    <row r="5353" spans="7:8">
      <c r="G5353">
        <v>169609</v>
      </c>
      <c r="H5353" t="s">
        <v>18</v>
      </c>
    </row>
    <row r="5354" spans="7:8">
      <c r="G5354">
        <v>169625</v>
      </c>
      <c r="H5354" t="s">
        <v>18</v>
      </c>
    </row>
    <row r="5355" spans="7:8">
      <c r="G5355">
        <v>169633</v>
      </c>
      <c r="H5355" t="s">
        <v>18</v>
      </c>
    </row>
    <row r="5356" spans="7:8">
      <c r="G5356">
        <v>169650</v>
      </c>
      <c r="H5356" t="s">
        <v>126</v>
      </c>
    </row>
    <row r="5357" spans="7:8">
      <c r="G5357">
        <v>169668</v>
      </c>
      <c r="H5357" t="s">
        <v>98</v>
      </c>
    </row>
    <row r="5358" spans="7:8">
      <c r="G5358">
        <v>169676</v>
      </c>
      <c r="H5358" t="s">
        <v>98</v>
      </c>
    </row>
    <row r="5359" spans="7:8">
      <c r="G5359">
        <v>169684</v>
      </c>
      <c r="H5359" t="s">
        <v>971</v>
      </c>
    </row>
    <row r="5360" spans="7:8">
      <c r="G5360">
        <v>169706</v>
      </c>
      <c r="H5360" t="s">
        <v>968</v>
      </c>
    </row>
    <row r="5361" spans="7:8">
      <c r="G5361">
        <v>169722</v>
      </c>
      <c r="H5361" t="s">
        <v>45</v>
      </c>
    </row>
    <row r="5362" spans="7:8">
      <c r="G5362">
        <v>169749</v>
      </c>
      <c r="H5362" t="s">
        <v>972</v>
      </c>
    </row>
    <row r="5363" spans="7:8">
      <c r="G5363">
        <v>169757</v>
      </c>
      <c r="H5363" t="s">
        <v>472</v>
      </c>
    </row>
    <row r="5364" spans="7:8">
      <c r="G5364">
        <v>169765</v>
      </c>
      <c r="H5364" t="s">
        <v>45</v>
      </c>
    </row>
    <row r="5365" spans="7:8">
      <c r="G5365">
        <v>169781</v>
      </c>
      <c r="H5365" t="s">
        <v>126</v>
      </c>
    </row>
    <row r="5366" spans="7:8">
      <c r="G5366">
        <v>169803</v>
      </c>
      <c r="H5366" t="s">
        <v>492</v>
      </c>
    </row>
    <row r="5367" spans="7:8">
      <c r="G5367">
        <v>169811</v>
      </c>
      <c r="H5367" t="s">
        <v>104</v>
      </c>
    </row>
    <row r="5368" spans="7:8">
      <c r="G5368">
        <v>169820</v>
      </c>
      <c r="H5368" t="s">
        <v>45</v>
      </c>
    </row>
    <row r="5369" spans="7:8">
      <c r="G5369">
        <v>169838</v>
      </c>
      <c r="H5369" t="s">
        <v>45</v>
      </c>
    </row>
    <row r="5370" spans="7:8">
      <c r="G5370">
        <v>169846</v>
      </c>
      <c r="H5370" t="s">
        <v>45</v>
      </c>
    </row>
    <row r="5371" spans="7:8">
      <c r="G5371">
        <v>169854</v>
      </c>
      <c r="H5371" t="s">
        <v>107</v>
      </c>
    </row>
    <row r="5372" spans="7:8">
      <c r="G5372">
        <v>169862</v>
      </c>
      <c r="H5372" t="s">
        <v>98</v>
      </c>
    </row>
    <row r="5373" spans="7:8">
      <c r="G5373">
        <v>169889</v>
      </c>
      <c r="H5373" t="s">
        <v>968</v>
      </c>
    </row>
    <row r="5374" spans="7:8">
      <c r="G5374">
        <v>169919</v>
      </c>
      <c r="H5374" t="s">
        <v>942</v>
      </c>
    </row>
    <row r="5375" spans="7:8">
      <c r="G5375">
        <v>169927</v>
      </c>
      <c r="H5375" t="s">
        <v>942</v>
      </c>
    </row>
    <row r="5376" spans="7:8">
      <c r="G5376">
        <v>169935</v>
      </c>
      <c r="H5376" t="s">
        <v>944</v>
      </c>
    </row>
    <row r="5377" spans="7:8">
      <c r="G5377">
        <v>169978</v>
      </c>
      <c r="H5377" t="s">
        <v>942</v>
      </c>
    </row>
    <row r="5378" spans="7:8">
      <c r="G5378">
        <v>169986</v>
      </c>
      <c r="H5378" t="s">
        <v>942</v>
      </c>
    </row>
    <row r="5379" spans="7:8">
      <c r="G5379">
        <v>170003</v>
      </c>
      <c r="H5379" t="s">
        <v>45</v>
      </c>
    </row>
    <row r="5380" spans="7:8">
      <c r="G5380">
        <v>170020</v>
      </c>
      <c r="H5380" t="s">
        <v>492</v>
      </c>
    </row>
    <row r="5381" spans="7:8">
      <c r="G5381">
        <v>170054</v>
      </c>
      <c r="H5381" t="s">
        <v>45</v>
      </c>
    </row>
    <row r="5382" spans="7:8">
      <c r="G5382">
        <v>170062</v>
      </c>
      <c r="H5382" t="s">
        <v>45</v>
      </c>
    </row>
    <row r="5383" spans="7:8">
      <c r="G5383">
        <v>170089</v>
      </c>
      <c r="H5383" t="s">
        <v>107</v>
      </c>
    </row>
    <row r="5384" spans="7:8">
      <c r="G5384">
        <v>170097</v>
      </c>
      <c r="H5384" t="s">
        <v>45</v>
      </c>
    </row>
    <row r="5385" spans="7:8">
      <c r="G5385">
        <v>170100</v>
      </c>
      <c r="H5385" t="s">
        <v>45</v>
      </c>
    </row>
    <row r="5386" spans="7:8">
      <c r="G5386">
        <v>170119</v>
      </c>
      <c r="H5386" t="s">
        <v>12</v>
      </c>
    </row>
    <row r="5387" spans="7:8">
      <c r="G5387">
        <v>170135</v>
      </c>
      <c r="H5387" t="s">
        <v>18</v>
      </c>
    </row>
    <row r="5388" spans="7:8">
      <c r="G5388">
        <v>170143</v>
      </c>
      <c r="H5388" t="s">
        <v>35</v>
      </c>
    </row>
    <row r="5389" spans="7:8">
      <c r="G5389">
        <v>170178</v>
      </c>
      <c r="H5389" t="s">
        <v>26</v>
      </c>
    </row>
    <row r="5390" spans="7:8">
      <c r="G5390">
        <v>170186</v>
      </c>
      <c r="H5390" t="s">
        <v>26</v>
      </c>
    </row>
    <row r="5391" spans="7:8">
      <c r="G5391">
        <v>170208</v>
      </c>
      <c r="H5391" t="s">
        <v>61</v>
      </c>
    </row>
    <row r="5392" spans="7:8">
      <c r="G5392">
        <v>170216</v>
      </c>
      <c r="H5392" t="s">
        <v>61</v>
      </c>
    </row>
    <row r="5393" spans="7:8">
      <c r="G5393">
        <v>170224</v>
      </c>
      <c r="H5393" t="s">
        <v>61</v>
      </c>
    </row>
    <row r="5394" spans="7:8">
      <c r="G5394">
        <v>170232</v>
      </c>
      <c r="H5394" t="s">
        <v>61</v>
      </c>
    </row>
    <row r="5395" spans="7:8">
      <c r="G5395">
        <v>170259</v>
      </c>
      <c r="H5395" t="s">
        <v>61</v>
      </c>
    </row>
    <row r="5396" spans="7:8">
      <c r="G5396">
        <v>170267</v>
      </c>
      <c r="H5396" t="s">
        <v>61</v>
      </c>
    </row>
    <row r="5397" spans="7:8">
      <c r="G5397">
        <v>170291</v>
      </c>
      <c r="H5397" t="s">
        <v>61</v>
      </c>
    </row>
    <row r="5398" spans="7:8">
      <c r="G5398">
        <v>170313</v>
      </c>
      <c r="H5398" t="s">
        <v>448</v>
      </c>
    </row>
    <row r="5399" spans="7:8">
      <c r="G5399">
        <v>170429</v>
      </c>
      <c r="H5399" t="s">
        <v>448</v>
      </c>
    </row>
    <row r="5400" spans="7:8">
      <c r="G5400">
        <v>170445</v>
      </c>
      <c r="H5400" t="s">
        <v>26</v>
      </c>
    </row>
    <row r="5401" spans="7:8">
      <c r="G5401">
        <v>170542</v>
      </c>
      <c r="H5401" t="s">
        <v>107</v>
      </c>
    </row>
    <row r="5402" spans="7:8">
      <c r="G5402">
        <v>170550</v>
      </c>
      <c r="H5402" t="s">
        <v>107</v>
      </c>
    </row>
    <row r="5403" spans="7:8">
      <c r="G5403">
        <v>170569</v>
      </c>
      <c r="H5403" t="s">
        <v>107</v>
      </c>
    </row>
    <row r="5404" spans="7:8">
      <c r="G5404">
        <v>170577</v>
      </c>
      <c r="H5404" t="s">
        <v>98</v>
      </c>
    </row>
    <row r="5405" spans="7:8">
      <c r="G5405">
        <v>170585</v>
      </c>
      <c r="H5405" t="s">
        <v>107</v>
      </c>
    </row>
    <row r="5406" spans="7:8">
      <c r="G5406">
        <v>170593</v>
      </c>
      <c r="H5406" t="s">
        <v>107</v>
      </c>
    </row>
    <row r="5407" spans="7:8">
      <c r="G5407">
        <v>170615</v>
      </c>
      <c r="H5407" t="s">
        <v>107</v>
      </c>
    </row>
    <row r="5408" spans="7:8">
      <c r="G5408">
        <v>170666</v>
      </c>
      <c r="H5408" t="s">
        <v>944</v>
      </c>
    </row>
    <row r="5409" spans="7:8">
      <c r="G5409">
        <v>170674</v>
      </c>
      <c r="H5409" t="s">
        <v>944</v>
      </c>
    </row>
    <row r="5410" spans="7:8">
      <c r="G5410">
        <v>170682</v>
      </c>
      <c r="H5410" t="s">
        <v>942</v>
      </c>
    </row>
    <row r="5411" spans="7:8">
      <c r="G5411">
        <v>170690</v>
      </c>
      <c r="H5411" t="s">
        <v>942</v>
      </c>
    </row>
    <row r="5412" spans="7:8">
      <c r="G5412">
        <v>170704</v>
      </c>
      <c r="H5412" t="s">
        <v>942</v>
      </c>
    </row>
    <row r="5413" spans="7:8">
      <c r="G5413">
        <v>170712</v>
      </c>
      <c r="H5413" t="s">
        <v>26</v>
      </c>
    </row>
    <row r="5414" spans="7:8">
      <c r="G5414">
        <v>170720</v>
      </c>
      <c r="H5414" t="s">
        <v>448</v>
      </c>
    </row>
    <row r="5415" spans="7:8">
      <c r="G5415">
        <v>170747</v>
      </c>
      <c r="H5415" t="s">
        <v>448</v>
      </c>
    </row>
    <row r="5416" spans="7:8">
      <c r="G5416">
        <v>170755</v>
      </c>
      <c r="H5416" t="s">
        <v>98</v>
      </c>
    </row>
    <row r="5417" spans="7:8">
      <c r="G5417">
        <v>170763</v>
      </c>
      <c r="H5417" t="s">
        <v>98</v>
      </c>
    </row>
    <row r="5418" spans="7:8">
      <c r="G5418">
        <v>170771</v>
      </c>
      <c r="H5418" t="s">
        <v>98</v>
      </c>
    </row>
    <row r="5419" spans="7:8">
      <c r="G5419">
        <v>170798</v>
      </c>
      <c r="H5419" t="s">
        <v>98</v>
      </c>
    </row>
    <row r="5420" spans="7:8">
      <c r="G5420">
        <v>170801</v>
      </c>
      <c r="H5420" t="s">
        <v>107</v>
      </c>
    </row>
    <row r="5421" spans="7:8">
      <c r="G5421">
        <v>170836</v>
      </c>
      <c r="H5421" t="s">
        <v>98</v>
      </c>
    </row>
    <row r="5422" spans="7:8">
      <c r="G5422">
        <v>170844</v>
      </c>
      <c r="H5422" t="s">
        <v>98</v>
      </c>
    </row>
    <row r="5423" spans="7:8">
      <c r="G5423">
        <v>170852</v>
      </c>
      <c r="H5423" t="s">
        <v>98</v>
      </c>
    </row>
    <row r="5424" spans="7:8">
      <c r="G5424">
        <v>170887</v>
      </c>
      <c r="H5424" t="s">
        <v>944</v>
      </c>
    </row>
    <row r="5425" spans="7:8">
      <c r="G5425">
        <v>170909</v>
      </c>
      <c r="H5425" t="s">
        <v>98</v>
      </c>
    </row>
    <row r="5426" spans="7:8">
      <c r="G5426">
        <v>170933</v>
      </c>
      <c r="H5426" t="s">
        <v>107</v>
      </c>
    </row>
    <row r="5427" spans="7:8">
      <c r="G5427">
        <v>170941</v>
      </c>
      <c r="H5427" t="s">
        <v>944</v>
      </c>
    </row>
    <row r="5428" spans="7:8">
      <c r="G5428">
        <v>170950</v>
      </c>
      <c r="H5428" t="s">
        <v>98</v>
      </c>
    </row>
    <row r="5429" spans="7:8">
      <c r="G5429">
        <v>170968</v>
      </c>
      <c r="H5429" t="s">
        <v>98</v>
      </c>
    </row>
    <row r="5430" spans="7:8">
      <c r="G5430">
        <v>170976</v>
      </c>
      <c r="H5430" t="s">
        <v>98</v>
      </c>
    </row>
    <row r="5431" spans="7:8">
      <c r="G5431">
        <v>170984</v>
      </c>
      <c r="H5431" t="s">
        <v>98</v>
      </c>
    </row>
    <row r="5432" spans="7:8">
      <c r="G5432">
        <v>171000</v>
      </c>
      <c r="H5432" t="s">
        <v>98</v>
      </c>
    </row>
    <row r="5433" spans="7:8">
      <c r="G5433">
        <v>171018</v>
      </c>
      <c r="H5433" t="s">
        <v>98</v>
      </c>
    </row>
    <row r="5434" spans="7:8">
      <c r="G5434">
        <v>171034</v>
      </c>
      <c r="H5434" t="s">
        <v>18</v>
      </c>
    </row>
    <row r="5435" spans="7:8">
      <c r="G5435">
        <v>171042</v>
      </c>
      <c r="H5435" t="s">
        <v>61</v>
      </c>
    </row>
    <row r="5436" spans="7:8">
      <c r="G5436">
        <v>171050</v>
      </c>
      <c r="H5436" t="s">
        <v>448</v>
      </c>
    </row>
    <row r="5437" spans="7:8">
      <c r="G5437">
        <v>171077</v>
      </c>
      <c r="H5437" t="s">
        <v>61</v>
      </c>
    </row>
    <row r="5438" spans="7:8">
      <c r="G5438">
        <v>171085</v>
      </c>
      <c r="H5438" t="s">
        <v>492</v>
      </c>
    </row>
    <row r="5439" spans="7:8">
      <c r="G5439">
        <v>171093</v>
      </c>
      <c r="H5439" t="s">
        <v>954</v>
      </c>
    </row>
    <row r="5440" spans="7:8">
      <c r="G5440">
        <v>171166</v>
      </c>
      <c r="H5440" t="s">
        <v>946</v>
      </c>
    </row>
    <row r="5441" spans="7:8">
      <c r="G5441">
        <v>171174</v>
      </c>
      <c r="H5441" t="s">
        <v>942</v>
      </c>
    </row>
    <row r="5442" spans="7:8">
      <c r="G5442">
        <v>171190</v>
      </c>
      <c r="H5442" t="s">
        <v>107</v>
      </c>
    </row>
    <row r="5443" spans="7:8">
      <c r="G5443">
        <v>171239</v>
      </c>
      <c r="H5443" t="s">
        <v>107</v>
      </c>
    </row>
    <row r="5444" spans="7:8">
      <c r="G5444">
        <v>171247</v>
      </c>
      <c r="H5444" t="s">
        <v>104</v>
      </c>
    </row>
    <row r="5445" spans="7:8">
      <c r="G5445">
        <v>171255</v>
      </c>
      <c r="H5445" t="s">
        <v>104</v>
      </c>
    </row>
    <row r="5446" spans="7:8">
      <c r="G5446">
        <v>171263</v>
      </c>
      <c r="H5446" t="s">
        <v>104</v>
      </c>
    </row>
    <row r="5447" spans="7:8">
      <c r="G5447">
        <v>171271</v>
      </c>
      <c r="H5447" t="s">
        <v>104</v>
      </c>
    </row>
    <row r="5448" spans="7:8">
      <c r="G5448">
        <v>171280</v>
      </c>
      <c r="H5448" t="s">
        <v>104</v>
      </c>
    </row>
    <row r="5449" spans="7:8">
      <c r="G5449">
        <v>171298</v>
      </c>
      <c r="H5449" t="s">
        <v>104</v>
      </c>
    </row>
    <row r="5450" spans="7:8">
      <c r="G5450">
        <v>171301</v>
      </c>
      <c r="H5450" t="s">
        <v>98</v>
      </c>
    </row>
    <row r="5451" spans="7:8">
      <c r="G5451">
        <v>171310</v>
      </c>
      <c r="H5451" t="s">
        <v>104</v>
      </c>
    </row>
    <row r="5452" spans="7:8">
      <c r="G5452">
        <v>171328</v>
      </c>
      <c r="H5452" t="s">
        <v>45</v>
      </c>
    </row>
    <row r="5453" spans="7:8">
      <c r="G5453">
        <v>171336</v>
      </c>
      <c r="H5453" t="s">
        <v>104</v>
      </c>
    </row>
    <row r="5454" spans="7:8">
      <c r="G5454">
        <v>171344</v>
      </c>
      <c r="H5454" t="s">
        <v>104</v>
      </c>
    </row>
    <row r="5455" spans="7:8">
      <c r="G5455">
        <v>171352</v>
      </c>
      <c r="H5455" t="s">
        <v>98</v>
      </c>
    </row>
    <row r="5456" spans="7:8">
      <c r="G5456">
        <v>171360</v>
      </c>
      <c r="H5456" t="s">
        <v>104</v>
      </c>
    </row>
    <row r="5457" spans="7:8">
      <c r="G5457">
        <v>171379</v>
      </c>
      <c r="H5457" t="s">
        <v>104</v>
      </c>
    </row>
    <row r="5458" spans="7:8">
      <c r="G5458">
        <v>171395</v>
      </c>
      <c r="H5458" t="s">
        <v>104</v>
      </c>
    </row>
    <row r="5459" spans="7:8">
      <c r="G5459">
        <v>171425</v>
      </c>
      <c r="H5459" t="s">
        <v>104</v>
      </c>
    </row>
    <row r="5460" spans="7:8">
      <c r="G5460">
        <v>171433</v>
      </c>
      <c r="H5460" t="s">
        <v>104</v>
      </c>
    </row>
    <row r="5461" spans="7:8">
      <c r="G5461">
        <v>171441</v>
      </c>
      <c r="H5461" t="s">
        <v>104</v>
      </c>
    </row>
    <row r="5462" spans="7:8">
      <c r="G5462">
        <v>171450</v>
      </c>
      <c r="H5462" t="s">
        <v>104</v>
      </c>
    </row>
    <row r="5463" spans="7:8">
      <c r="G5463">
        <v>171468</v>
      </c>
      <c r="H5463" t="s">
        <v>107</v>
      </c>
    </row>
    <row r="5464" spans="7:8">
      <c r="G5464">
        <v>171476</v>
      </c>
      <c r="H5464" t="s">
        <v>104</v>
      </c>
    </row>
    <row r="5465" spans="7:8">
      <c r="G5465">
        <v>171506</v>
      </c>
      <c r="H5465" t="s">
        <v>104</v>
      </c>
    </row>
    <row r="5466" spans="7:8">
      <c r="G5466">
        <v>171522</v>
      </c>
      <c r="H5466" t="s">
        <v>104</v>
      </c>
    </row>
    <row r="5467" spans="7:8">
      <c r="G5467">
        <v>171557</v>
      </c>
      <c r="H5467" t="s">
        <v>104</v>
      </c>
    </row>
    <row r="5468" spans="7:8">
      <c r="G5468">
        <v>171565</v>
      </c>
      <c r="H5468" t="s">
        <v>104</v>
      </c>
    </row>
    <row r="5469" spans="7:8">
      <c r="G5469">
        <v>171573</v>
      </c>
      <c r="H5469" t="s">
        <v>104</v>
      </c>
    </row>
    <row r="5470" spans="7:8">
      <c r="G5470">
        <v>171581</v>
      </c>
      <c r="H5470" t="s">
        <v>107</v>
      </c>
    </row>
    <row r="5471" spans="7:8">
      <c r="G5471">
        <v>171590</v>
      </c>
      <c r="H5471" t="s">
        <v>104</v>
      </c>
    </row>
    <row r="5472" spans="7:8">
      <c r="G5472">
        <v>171603</v>
      </c>
      <c r="H5472" t="s">
        <v>104</v>
      </c>
    </row>
    <row r="5473" spans="7:8">
      <c r="G5473">
        <v>171620</v>
      </c>
      <c r="H5473" t="s">
        <v>104</v>
      </c>
    </row>
    <row r="5474" spans="7:8">
      <c r="G5474">
        <v>171638</v>
      </c>
      <c r="H5474" t="s">
        <v>104</v>
      </c>
    </row>
    <row r="5475" spans="7:8">
      <c r="G5475">
        <v>171646</v>
      </c>
      <c r="H5475" t="s">
        <v>45</v>
      </c>
    </row>
    <row r="5476" spans="7:8">
      <c r="G5476">
        <v>171670</v>
      </c>
      <c r="H5476" t="s">
        <v>104</v>
      </c>
    </row>
    <row r="5477" spans="7:8">
      <c r="G5477">
        <v>171697</v>
      </c>
      <c r="H5477" t="s">
        <v>104</v>
      </c>
    </row>
    <row r="5478" spans="7:8">
      <c r="G5478">
        <v>171700</v>
      </c>
      <c r="H5478" t="s">
        <v>104</v>
      </c>
    </row>
    <row r="5479" spans="7:8">
      <c r="G5479">
        <v>171727</v>
      </c>
      <c r="H5479" t="s">
        <v>107</v>
      </c>
    </row>
    <row r="5480" spans="7:8">
      <c r="G5480">
        <v>171735</v>
      </c>
      <c r="H5480" t="s">
        <v>104</v>
      </c>
    </row>
    <row r="5481" spans="7:8">
      <c r="G5481">
        <v>171751</v>
      </c>
      <c r="H5481" t="s">
        <v>952</v>
      </c>
    </row>
    <row r="5482" spans="7:8">
      <c r="G5482">
        <v>171760</v>
      </c>
      <c r="H5482" t="s">
        <v>952</v>
      </c>
    </row>
    <row r="5483" spans="7:8">
      <c r="G5483">
        <v>171778</v>
      </c>
      <c r="H5483" t="s">
        <v>952</v>
      </c>
    </row>
    <row r="5484" spans="7:8">
      <c r="G5484">
        <v>171786</v>
      </c>
      <c r="H5484" t="s">
        <v>952</v>
      </c>
    </row>
    <row r="5485" spans="7:8">
      <c r="G5485">
        <v>171808</v>
      </c>
      <c r="H5485" t="s">
        <v>952</v>
      </c>
    </row>
    <row r="5486" spans="7:8">
      <c r="G5486">
        <v>171816</v>
      </c>
      <c r="H5486" t="s">
        <v>9</v>
      </c>
    </row>
    <row r="5487" spans="7:8">
      <c r="G5487">
        <v>171824</v>
      </c>
      <c r="H5487" t="s">
        <v>107</v>
      </c>
    </row>
    <row r="5488" spans="7:8">
      <c r="G5488">
        <v>171840</v>
      </c>
      <c r="H5488" t="s">
        <v>448</v>
      </c>
    </row>
    <row r="5489" spans="7:8">
      <c r="G5489">
        <v>171859</v>
      </c>
      <c r="H5489" t="s">
        <v>955</v>
      </c>
    </row>
    <row r="5490" spans="7:8">
      <c r="G5490">
        <v>171867</v>
      </c>
      <c r="H5490" t="s">
        <v>952</v>
      </c>
    </row>
    <row r="5491" spans="7:8">
      <c r="G5491">
        <v>171875</v>
      </c>
      <c r="H5491" t="s">
        <v>952</v>
      </c>
    </row>
    <row r="5492" spans="7:8">
      <c r="G5492">
        <v>171921</v>
      </c>
      <c r="H5492" t="s">
        <v>952</v>
      </c>
    </row>
    <row r="5493" spans="7:8">
      <c r="G5493">
        <v>171930</v>
      </c>
      <c r="H5493" t="s">
        <v>952</v>
      </c>
    </row>
    <row r="5494" spans="7:8">
      <c r="G5494">
        <v>171948</v>
      </c>
      <c r="H5494" t="s">
        <v>492</v>
      </c>
    </row>
    <row r="5495" spans="7:8">
      <c r="G5495">
        <v>171972</v>
      </c>
      <c r="H5495" t="s">
        <v>448</v>
      </c>
    </row>
    <row r="5496" spans="7:8">
      <c r="G5496">
        <v>171999</v>
      </c>
      <c r="H5496" t="s">
        <v>18</v>
      </c>
    </row>
    <row r="5497" spans="7:8">
      <c r="G5497">
        <v>172006</v>
      </c>
      <c r="H5497" t="s">
        <v>450</v>
      </c>
    </row>
    <row r="5498" spans="7:8">
      <c r="G5498">
        <v>172030</v>
      </c>
      <c r="H5498" t="s">
        <v>450</v>
      </c>
    </row>
    <row r="5499" spans="7:8">
      <c r="G5499">
        <v>172049</v>
      </c>
      <c r="H5499" t="s">
        <v>450</v>
      </c>
    </row>
    <row r="5500" spans="7:8">
      <c r="G5500">
        <v>172065</v>
      </c>
      <c r="H5500" t="s">
        <v>973</v>
      </c>
    </row>
    <row r="5501" spans="7:8">
      <c r="G5501">
        <v>172120</v>
      </c>
      <c r="H5501" t="s">
        <v>45</v>
      </c>
    </row>
    <row r="5502" spans="7:8">
      <c r="G5502">
        <v>172138</v>
      </c>
      <c r="H5502" t="s">
        <v>18</v>
      </c>
    </row>
    <row r="5503" spans="7:8">
      <c r="G5503">
        <v>172146</v>
      </c>
      <c r="H5503" t="s">
        <v>104</v>
      </c>
    </row>
    <row r="5504" spans="7:8">
      <c r="G5504">
        <v>172162</v>
      </c>
      <c r="H5504" t="s">
        <v>18</v>
      </c>
    </row>
    <row r="5505" spans="7:8">
      <c r="G5505">
        <v>172170</v>
      </c>
      <c r="H5505" t="s">
        <v>35</v>
      </c>
    </row>
    <row r="5506" spans="7:8">
      <c r="G5506">
        <v>172200</v>
      </c>
      <c r="H5506" t="s">
        <v>459</v>
      </c>
    </row>
    <row r="5507" spans="7:8">
      <c r="G5507">
        <v>172219</v>
      </c>
      <c r="H5507" t="s">
        <v>952</v>
      </c>
    </row>
    <row r="5508" spans="7:8">
      <c r="G5508">
        <v>172227</v>
      </c>
      <c r="H5508" t="s">
        <v>952</v>
      </c>
    </row>
    <row r="5509" spans="7:8">
      <c r="G5509">
        <v>172243</v>
      </c>
      <c r="H5509" t="s">
        <v>971</v>
      </c>
    </row>
    <row r="5510" spans="7:8">
      <c r="G5510">
        <v>172286</v>
      </c>
      <c r="H5510" t="s">
        <v>448</v>
      </c>
    </row>
    <row r="5511" spans="7:8">
      <c r="G5511">
        <v>172294</v>
      </c>
      <c r="H5511" t="s">
        <v>448</v>
      </c>
    </row>
    <row r="5512" spans="7:8">
      <c r="G5512">
        <v>172308</v>
      </c>
      <c r="H5512" t="s">
        <v>35</v>
      </c>
    </row>
    <row r="5513" spans="7:8">
      <c r="G5513">
        <v>172324</v>
      </c>
      <c r="H5513" t="s">
        <v>15</v>
      </c>
    </row>
    <row r="5514" spans="7:8">
      <c r="G5514">
        <v>172332</v>
      </c>
      <c r="H5514" t="s">
        <v>18</v>
      </c>
    </row>
    <row r="5515" spans="7:8">
      <c r="G5515">
        <v>172359</v>
      </c>
      <c r="H5515" t="s">
        <v>18</v>
      </c>
    </row>
    <row r="5516" spans="7:8">
      <c r="G5516">
        <v>172430</v>
      </c>
      <c r="H5516" t="s">
        <v>23</v>
      </c>
    </row>
    <row r="5517" spans="7:8">
      <c r="G5517">
        <v>172448</v>
      </c>
      <c r="H5517" t="s">
        <v>23</v>
      </c>
    </row>
    <row r="5518" spans="7:8">
      <c r="G5518">
        <v>172456</v>
      </c>
      <c r="H5518" t="s">
        <v>448</v>
      </c>
    </row>
    <row r="5519" spans="7:8">
      <c r="G5519">
        <v>172464</v>
      </c>
      <c r="H5519" t="s">
        <v>448</v>
      </c>
    </row>
    <row r="5520" spans="7:8">
      <c r="G5520">
        <v>172472</v>
      </c>
      <c r="H5520" t="s">
        <v>448</v>
      </c>
    </row>
    <row r="5521" spans="7:8">
      <c r="G5521">
        <v>172480</v>
      </c>
      <c r="H5521" t="s">
        <v>45</v>
      </c>
    </row>
    <row r="5522" spans="7:8">
      <c r="G5522">
        <v>172499</v>
      </c>
      <c r="H5522" t="s">
        <v>26</v>
      </c>
    </row>
    <row r="5523" spans="7:8">
      <c r="G5523">
        <v>172502</v>
      </c>
      <c r="H5523" t="s">
        <v>448</v>
      </c>
    </row>
    <row r="5524" spans="7:8">
      <c r="G5524">
        <v>172529</v>
      </c>
      <c r="H5524" t="s">
        <v>448</v>
      </c>
    </row>
    <row r="5525" spans="7:8">
      <c r="G5525">
        <v>172537</v>
      </c>
      <c r="H5525" t="s">
        <v>448</v>
      </c>
    </row>
    <row r="5526" spans="7:8">
      <c r="G5526">
        <v>172618</v>
      </c>
      <c r="H5526" t="s">
        <v>945</v>
      </c>
    </row>
    <row r="5527" spans="7:8">
      <c r="G5527">
        <v>172626</v>
      </c>
      <c r="H5527" t="s">
        <v>492</v>
      </c>
    </row>
    <row r="5528" spans="7:8">
      <c r="G5528">
        <v>172715</v>
      </c>
      <c r="H5528" t="s">
        <v>942</v>
      </c>
    </row>
    <row r="5529" spans="7:8">
      <c r="G5529">
        <v>172723</v>
      </c>
      <c r="H5529" t="s">
        <v>944</v>
      </c>
    </row>
    <row r="5530" spans="7:8">
      <c r="G5530">
        <v>172740</v>
      </c>
      <c r="H5530" t="s">
        <v>944</v>
      </c>
    </row>
    <row r="5531" spans="7:8">
      <c r="G5531">
        <v>172758</v>
      </c>
      <c r="H5531" t="s">
        <v>35</v>
      </c>
    </row>
    <row r="5532" spans="7:8">
      <c r="G5532">
        <v>172774</v>
      </c>
      <c r="H5532" t="s">
        <v>107</v>
      </c>
    </row>
    <row r="5533" spans="7:8">
      <c r="G5533">
        <v>172790</v>
      </c>
      <c r="H5533" t="s">
        <v>448</v>
      </c>
    </row>
    <row r="5534" spans="7:8">
      <c r="G5534">
        <v>172812</v>
      </c>
      <c r="H5534" t="s">
        <v>448</v>
      </c>
    </row>
    <row r="5535" spans="7:8">
      <c r="G5535">
        <v>172820</v>
      </c>
      <c r="H5535" t="s">
        <v>944</v>
      </c>
    </row>
    <row r="5536" spans="7:8">
      <c r="G5536">
        <v>172839</v>
      </c>
      <c r="H5536" t="s">
        <v>942</v>
      </c>
    </row>
    <row r="5537" spans="7:8">
      <c r="G5537">
        <v>172847</v>
      </c>
      <c r="H5537" t="s">
        <v>944</v>
      </c>
    </row>
    <row r="5538" spans="7:8">
      <c r="G5538">
        <v>172855</v>
      </c>
      <c r="H5538" t="s">
        <v>942</v>
      </c>
    </row>
    <row r="5539" spans="7:8">
      <c r="G5539">
        <v>172863</v>
      </c>
      <c r="H5539" t="s">
        <v>942</v>
      </c>
    </row>
    <row r="5540" spans="7:8">
      <c r="G5540">
        <v>172871</v>
      </c>
      <c r="H5540" t="s">
        <v>942</v>
      </c>
    </row>
    <row r="5541" spans="7:8">
      <c r="G5541">
        <v>172880</v>
      </c>
      <c r="H5541" t="s">
        <v>944</v>
      </c>
    </row>
    <row r="5542" spans="7:8">
      <c r="G5542">
        <v>172898</v>
      </c>
      <c r="H5542" t="s">
        <v>9</v>
      </c>
    </row>
    <row r="5543" spans="7:8">
      <c r="G5543">
        <v>172928</v>
      </c>
      <c r="H5543" t="s">
        <v>9</v>
      </c>
    </row>
    <row r="5544" spans="7:8">
      <c r="G5544">
        <v>172936</v>
      </c>
      <c r="H5544" t="s">
        <v>9</v>
      </c>
    </row>
    <row r="5545" spans="7:8">
      <c r="G5545">
        <v>172944</v>
      </c>
      <c r="H5545" t="s">
        <v>9</v>
      </c>
    </row>
    <row r="5546" spans="7:8">
      <c r="G5546">
        <v>172960</v>
      </c>
      <c r="H5546" t="s">
        <v>9</v>
      </c>
    </row>
    <row r="5547" spans="7:8">
      <c r="G5547">
        <v>172979</v>
      </c>
      <c r="H5547" t="s">
        <v>9</v>
      </c>
    </row>
    <row r="5548" spans="7:8">
      <c r="G5548">
        <v>172987</v>
      </c>
      <c r="H5548" t="s">
        <v>104</v>
      </c>
    </row>
    <row r="5549" spans="7:8">
      <c r="G5549">
        <v>172995</v>
      </c>
      <c r="H5549" t="s">
        <v>9</v>
      </c>
    </row>
    <row r="5550" spans="7:8">
      <c r="G5550">
        <v>173010</v>
      </c>
      <c r="H5550" t="s">
        <v>9</v>
      </c>
    </row>
    <row r="5551" spans="7:8">
      <c r="G5551">
        <v>173029</v>
      </c>
      <c r="H5551" t="s">
        <v>9</v>
      </c>
    </row>
    <row r="5552" spans="7:8">
      <c r="G5552">
        <v>173037</v>
      </c>
      <c r="H5552" t="s">
        <v>9</v>
      </c>
    </row>
    <row r="5553" spans="7:8">
      <c r="G5553">
        <v>173053</v>
      </c>
      <c r="H5553" t="s">
        <v>9</v>
      </c>
    </row>
    <row r="5554" spans="7:8">
      <c r="G5554">
        <v>173061</v>
      </c>
      <c r="H5554" t="s">
        <v>9</v>
      </c>
    </row>
    <row r="5555" spans="7:8">
      <c r="G5555">
        <v>173070</v>
      </c>
      <c r="H5555" t="s">
        <v>9</v>
      </c>
    </row>
    <row r="5556" spans="7:8">
      <c r="G5556">
        <v>173088</v>
      </c>
      <c r="H5556" t="s">
        <v>9</v>
      </c>
    </row>
    <row r="5557" spans="7:8">
      <c r="G5557">
        <v>173096</v>
      </c>
      <c r="H5557" t="s">
        <v>45</v>
      </c>
    </row>
    <row r="5558" spans="7:8">
      <c r="G5558">
        <v>173100</v>
      </c>
      <c r="H5558" t="s">
        <v>459</v>
      </c>
    </row>
    <row r="5559" spans="7:8">
      <c r="G5559">
        <v>173134</v>
      </c>
      <c r="H5559" t="s">
        <v>472</v>
      </c>
    </row>
    <row r="5560" spans="7:8">
      <c r="G5560">
        <v>173142</v>
      </c>
      <c r="H5560" t="s">
        <v>23</v>
      </c>
    </row>
    <row r="5561" spans="7:8">
      <c r="G5561">
        <v>173177</v>
      </c>
      <c r="H5561" t="s">
        <v>459</v>
      </c>
    </row>
    <row r="5562" spans="7:8">
      <c r="G5562">
        <v>173185</v>
      </c>
      <c r="H5562" t="s">
        <v>459</v>
      </c>
    </row>
    <row r="5563" spans="7:8">
      <c r="G5563">
        <v>173207</v>
      </c>
      <c r="H5563" t="s">
        <v>492</v>
      </c>
    </row>
    <row r="5564" spans="7:8">
      <c r="G5564">
        <v>173231</v>
      </c>
      <c r="H5564" t="s">
        <v>45</v>
      </c>
    </row>
    <row r="5565" spans="7:8">
      <c r="G5565">
        <v>173240</v>
      </c>
      <c r="H5565" t="s">
        <v>45</v>
      </c>
    </row>
    <row r="5566" spans="7:8">
      <c r="G5566">
        <v>173258</v>
      </c>
      <c r="H5566" t="s">
        <v>45</v>
      </c>
    </row>
    <row r="5567" spans="7:8">
      <c r="G5567">
        <v>173266</v>
      </c>
      <c r="H5567" t="s">
        <v>45</v>
      </c>
    </row>
    <row r="5568" spans="7:8">
      <c r="G5568">
        <v>173274</v>
      </c>
      <c r="H5568" t="s">
        <v>943</v>
      </c>
    </row>
    <row r="5569" spans="7:8">
      <c r="G5569">
        <v>173282</v>
      </c>
      <c r="H5569" t="s">
        <v>943</v>
      </c>
    </row>
    <row r="5570" spans="7:8">
      <c r="G5570">
        <v>173290</v>
      </c>
      <c r="H5570" t="s">
        <v>9</v>
      </c>
    </row>
    <row r="5571" spans="7:8">
      <c r="G5571">
        <v>173304</v>
      </c>
      <c r="H5571" t="s">
        <v>459</v>
      </c>
    </row>
    <row r="5572" spans="7:8">
      <c r="G5572">
        <v>173380</v>
      </c>
      <c r="H5572" t="s">
        <v>459</v>
      </c>
    </row>
    <row r="5573" spans="7:8">
      <c r="G5573">
        <v>173410</v>
      </c>
      <c r="H5573" t="s">
        <v>23</v>
      </c>
    </row>
    <row r="5574" spans="7:8">
      <c r="G5574">
        <v>173428</v>
      </c>
      <c r="H5574" t="s">
        <v>942</v>
      </c>
    </row>
    <row r="5575" spans="7:8">
      <c r="G5575">
        <v>173436</v>
      </c>
      <c r="H5575" t="s">
        <v>45</v>
      </c>
    </row>
    <row r="5576" spans="7:8">
      <c r="G5576">
        <v>173444</v>
      </c>
      <c r="H5576" t="s">
        <v>9</v>
      </c>
    </row>
    <row r="5577" spans="7:8">
      <c r="G5577">
        <v>173452</v>
      </c>
      <c r="H5577" t="s">
        <v>126</v>
      </c>
    </row>
    <row r="5578" spans="7:8">
      <c r="G5578">
        <v>173517</v>
      </c>
      <c r="H5578" t="s">
        <v>15</v>
      </c>
    </row>
    <row r="5579" spans="7:8">
      <c r="G5579">
        <v>173533</v>
      </c>
      <c r="H5579" t="s">
        <v>9</v>
      </c>
    </row>
    <row r="5580" spans="7:8">
      <c r="G5580">
        <v>173576</v>
      </c>
      <c r="H5580" t="s">
        <v>18</v>
      </c>
    </row>
    <row r="5581" spans="7:8">
      <c r="G5581">
        <v>173584</v>
      </c>
      <c r="H5581" t="s">
        <v>459</v>
      </c>
    </row>
    <row r="5582" spans="7:8">
      <c r="G5582">
        <v>173592</v>
      </c>
      <c r="H5582" t="s">
        <v>498</v>
      </c>
    </row>
    <row r="5583" spans="7:8">
      <c r="G5583">
        <v>173614</v>
      </c>
      <c r="H5583" t="s">
        <v>472</v>
      </c>
    </row>
    <row r="5584" spans="7:8">
      <c r="G5584">
        <v>173711</v>
      </c>
      <c r="H5584" t="s">
        <v>45</v>
      </c>
    </row>
    <row r="5585" spans="7:8">
      <c r="G5585">
        <v>173720</v>
      </c>
      <c r="H5585" t="s">
        <v>948</v>
      </c>
    </row>
    <row r="5586" spans="7:8">
      <c r="G5586">
        <v>173754</v>
      </c>
      <c r="H5586" t="s">
        <v>45</v>
      </c>
    </row>
    <row r="5587" spans="7:8">
      <c r="G5587">
        <v>173762</v>
      </c>
      <c r="H5587" t="s">
        <v>9</v>
      </c>
    </row>
    <row r="5588" spans="7:8">
      <c r="G5588">
        <v>173797</v>
      </c>
      <c r="H5588" t="s">
        <v>452</v>
      </c>
    </row>
    <row r="5589" spans="7:8">
      <c r="G5589">
        <v>173800</v>
      </c>
      <c r="H5589" t="s">
        <v>448</v>
      </c>
    </row>
    <row r="5590" spans="7:8">
      <c r="G5590">
        <v>173819</v>
      </c>
      <c r="H5590" t="s">
        <v>18</v>
      </c>
    </row>
    <row r="5591" spans="7:8">
      <c r="G5591">
        <v>173827</v>
      </c>
      <c r="H5591" t="s">
        <v>448</v>
      </c>
    </row>
    <row r="5592" spans="7:8">
      <c r="G5592">
        <v>173886</v>
      </c>
      <c r="H5592" t="s">
        <v>953</v>
      </c>
    </row>
    <row r="5593" spans="7:8">
      <c r="G5593">
        <v>173894</v>
      </c>
      <c r="H5593" t="s">
        <v>9</v>
      </c>
    </row>
    <row r="5594" spans="7:8">
      <c r="G5594">
        <v>173983</v>
      </c>
      <c r="H5594" t="s">
        <v>448</v>
      </c>
    </row>
    <row r="5595" spans="7:8">
      <c r="G5595">
        <v>174033</v>
      </c>
      <c r="H5595" t="s">
        <v>942</v>
      </c>
    </row>
    <row r="5596" spans="7:8">
      <c r="G5596">
        <v>174041</v>
      </c>
      <c r="H5596" t="s">
        <v>942</v>
      </c>
    </row>
    <row r="5597" spans="7:8">
      <c r="G5597">
        <v>174050</v>
      </c>
      <c r="H5597" t="s">
        <v>942</v>
      </c>
    </row>
    <row r="5598" spans="7:8">
      <c r="G5598">
        <v>174068</v>
      </c>
      <c r="H5598" t="s">
        <v>942</v>
      </c>
    </row>
    <row r="5599" spans="7:8">
      <c r="G5599">
        <v>174076</v>
      </c>
      <c r="H5599" t="s">
        <v>944</v>
      </c>
    </row>
    <row r="5600" spans="7:8">
      <c r="G5600">
        <v>174084</v>
      </c>
      <c r="H5600" t="s">
        <v>942</v>
      </c>
    </row>
    <row r="5601" spans="7:8">
      <c r="G5601">
        <v>174092</v>
      </c>
      <c r="H5601" t="s">
        <v>942</v>
      </c>
    </row>
    <row r="5602" spans="7:8">
      <c r="G5602">
        <v>174114</v>
      </c>
      <c r="H5602" t="s">
        <v>472</v>
      </c>
    </row>
    <row r="5603" spans="7:8">
      <c r="G5603">
        <v>174122</v>
      </c>
      <c r="H5603" t="s">
        <v>942</v>
      </c>
    </row>
    <row r="5604" spans="7:8">
      <c r="G5604">
        <v>174130</v>
      </c>
      <c r="H5604" t="s">
        <v>942</v>
      </c>
    </row>
    <row r="5605" spans="7:8">
      <c r="G5605">
        <v>174149</v>
      </c>
      <c r="H5605" t="s">
        <v>942</v>
      </c>
    </row>
    <row r="5606" spans="7:8">
      <c r="G5606">
        <v>174157</v>
      </c>
      <c r="H5606" t="s">
        <v>942</v>
      </c>
    </row>
    <row r="5607" spans="7:8">
      <c r="G5607">
        <v>174190</v>
      </c>
      <c r="H5607" t="s">
        <v>9</v>
      </c>
    </row>
    <row r="5608" spans="7:8">
      <c r="G5608">
        <v>174203</v>
      </c>
      <c r="H5608" t="s">
        <v>955</v>
      </c>
    </row>
    <row r="5609" spans="7:8">
      <c r="G5609">
        <v>174211</v>
      </c>
      <c r="H5609" t="s">
        <v>18</v>
      </c>
    </row>
    <row r="5610" spans="7:8">
      <c r="G5610">
        <v>174220</v>
      </c>
      <c r="H5610" t="s">
        <v>45</v>
      </c>
    </row>
    <row r="5611" spans="7:8">
      <c r="G5611">
        <v>174254</v>
      </c>
      <c r="H5611" t="s">
        <v>943</v>
      </c>
    </row>
    <row r="5612" spans="7:8">
      <c r="G5612">
        <v>174262</v>
      </c>
      <c r="H5612" t="s">
        <v>18</v>
      </c>
    </row>
    <row r="5613" spans="7:8">
      <c r="G5613">
        <v>174270</v>
      </c>
      <c r="H5613" t="s">
        <v>45</v>
      </c>
    </row>
    <row r="5614" spans="7:8">
      <c r="G5614">
        <v>174297</v>
      </c>
      <c r="H5614" t="s">
        <v>448</v>
      </c>
    </row>
    <row r="5615" spans="7:8">
      <c r="G5615">
        <v>174319</v>
      </c>
      <c r="H5615" t="s">
        <v>459</v>
      </c>
    </row>
    <row r="5616" spans="7:8">
      <c r="G5616">
        <v>174335</v>
      </c>
      <c r="H5616" t="s">
        <v>45</v>
      </c>
    </row>
    <row r="5617" spans="7:8">
      <c r="G5617">
        <v>174343</v>
      </c>
      <c r="H5617" t="s">
        <v>459</v>
      </c>
    </row>
    <row r="5618" spans="7:8">
      <c r="G5618">
        <v>174378</v>
      </c>
      <c r="H5618" t="s">
        <v>107</v>
      </c>
    </row>
    <row r="5619" spans="7:8">
      <c r="G5619">
        <v>174394</v>
      </c>
      <c r="H5619" t="s">
        <v>18</v>
      </c>
    </row>
    <row r="5620" spans="7:8">
      <c r="G5620">
        <v>174440</v>
      </c>
      <c r="H5620" t="s">
        <v>942</v>
      </c>
    </row>
    <row r="5621" spans="7:8">
      <c r="G5621">
        <v>174459</v>
      </c>
      <c r="H5621" t="s">
        <v>942</v>
      </c>
    </row>
    <row r="5622" spans="7:8">
      <c r="G5622">
        <v>174467</v>
      </c>
      <c r="H5622" t="s">
        <v>944</v>
      </c>
    </row>
    <row r="5623" spans="7:8">
      <c r="G5623">
        <v>174475</v>
      </c>
      <c r="H5623" t="s">
        <v>942</v>
      </c>
    </row>
    <row r="5624" spans="7:8">
      <c r="G5624">
        <v>174483</v>
      </c>
      <c r="H5624" t="s">
        <v>942</v>
      </c>
    </row>
    <row r="5625" spans="7:8">
      <c r="G5625">
        <v>174505</v>
      </c>
      <c r="H5625" t="s">
        <v>18</v>
      </c>
    </row>
    <row r="5626" spans="7:8">
      <c r="G5626">
        <v>174513</v>
      </c>
      <c r="H5626" t="s">
        <v>9</v>
      </c>
    </row>
    <row r="5627" spans="7:8">
      <c r="G5627">
        <v>174530</v>
      </c>
      <c r="H5627" t="s">
        <v>26</v>
      </c>
    </row>
    <row r="5628" spans="7:8">
      <c r="G5628">
        <v>174548</v>
      </c>
      <c r="H5628" t="s">
        <v>9</v>
      </c>
    </row>
    <row r="5629" spans="7:8">
      <c r="G5629">
        <v>174556</v>
      </c>
      <c r="H5629" t="s">
        <v>544</v>
      </c>
    </row>
    <row r="5630" spans="7:8">
      <c r="G5630">
        <v>174564</v>
      </c>
      <c r="H5630" t="s">
        <v>450</v>
      </c>
    </row>
    <row r="5631" spans="7:8">
      <c r="G5631">
        <v>174572</v>
      </c>
      <c r="H5631" t="s">
        <v>26</v>
      </c>
    </row>
    <row r="5632" spans="7:8">
      <c r="G5632">
        <v>174599</v>
      </c>
      <c r="H5632" t="s">
        <v>459</v>
      </c>
    </row>
    <row r="5633" spans="7:8">
      <c r="G5633">
        <v>174610</v>
      </c>
      <c r="H5633" t="s">
        <v>962</v>
      </c>
    </row>
    <row r="5634" spans="7:8">
      <c r="G5634">
        <v>174645</v>
      </c>
      <c r="H5634" t="s">
        <v>962</v>
      </c>
    </row>
    <row r="5635" spans="7:8">
      <c r="G5635">
        <v>174653</v>
      </c>
      <c r="H5635" t="s">
        <v>962</v>
      </c>
    </row>
    <row r="5636" spans="7:8">
      <c r="G5636">
        <v>174688</v>
      </c>
      <c r="H5636" t="s">
        <v>18</v>
      </c>
    </row>
    <row r="5637" spans="7:8">
      <c r="G5637">
        <v>174696</v>
      </c>
      <c r="H5637" t="s">
        <v>18</v>
      </c>
    </row>
    <row r="5638" spans="7:8">
      <c r="G5638">
        <v>174700</v>
      </c>
      <c r="H5638" t="s">
        <v>104</v>
      </c>
    </row>
    <row r="5639" spans="7:8">
      <c r="G5639">
        <v>174718</v>
      </c>
      <c r="H5639" t="s">
        <v>104</v>
      </c>
    </row>
    <row r="5640" spans="7:8">
      <c r="G5640">
        <v>174726</v>
      </c>
      <c r="H5640" t="s">
        <v>104</v>
      </c>
    </row>
    <row r="5641" spans="7:8">
      <c r="G5641">
        <v>174734</v>
      </c>
      <c r="H5641" t="s">
        <v>104</v>
      </c>
    </row>
    <row r="5642" spans="7:8">
      <c r="G5642">
        <v>174742</v>
      </c>
      <c r="H5642" t="s">
        <v>104</v>
      </c>
    </row>
    <row r="5643" spans="7:8">
      <c r="G5643">
        <v>174769</v>
      </c>
      <c r="H5643" t="s">
        <v>104</v>
      </c>
    </row>
    <row r="5644" spans="7:8">
      <c r="G5644">
        <v>174777</v>
      </c>
      <c r="H5644" t="s">
        <v>107</v>
      </c>
    </row>
    <row r="5645" spans="7:8">
      <c r="G5645">
        <v>174785</v>
      </c>
      <c r="H5645" t="s">
        <v>98</v>
      </c>
    </row>
    <row r="5646" spans="7:8">
      <c r="G5646">
        <v>174874</v>
      </c>
      <c r="H5646" t="s">
        <v>942</v>
      </c>
    </row>
    <row r="5647" spans="7:8">
      <c r="G5647">
        <v>174882</v>
      </c>
      <c r="H5647" t="s">
        <v>942</v>
      </c>
    </row>
    <row r="5648" spans="7:8">
      <c r="G5648">
        <v>174890</v>
      </c>
      <c r="H5648" t="s">
        <v>942</v>
      </c>
    </row>
    <row r="5649" spans="7:8">
      <c r="G5649">
        <v>174904</v>
      </c>
      <c r="H5649" t="s">
        <v>942</v>
      </c>
    </row>
    <row r="5650" spans="7:8">
      <c r="G5650">
        <v>174912</v>
      </c>
      <c r="H5650" t="s">
        <v>942</v>
      </c>
    </row>
    <row r="5651" spans="7:8">
      <c r="G5651">
        <v>174920</v>
      </c>
      <c r="H5651" t="s">
        <v>942</v>
      </c>
    </row>
    <row r="5652" spans="7:8">
      <c r="G5652">
        <v>174947</v>
      </c>
      <c r="H5652" t="s">
        <v>942</v>
      </c>
    </row>
    <row r="5653" spans="7:8">
      <c r="G5653">
        <v>174955</v>
      </c>
      <c r="H5653" t="s">
        <v>942</v>
      </c>
    </row>
    <row r="5654" spans="7:8">
      <c r="G5654">
        <v>174963</v>
      </c>
      <c r="H5654" t="s">
        <v>944</v>
      </c>
    </row>
    <row r="5655" spans="7:8">
      <c r="G5655">
        <v>174971</v>
      </c>
      <c r="H5655" t="s">
        <v>944</v>
      </c>
    </row>
    <row r="5656" spans="7:8">
      <c r="G5656">
        <v>174998</v>
      </c>
      <c r="H5656" t="s">
        <v>104</v>
      </c>
    </row>
    <row r="5657" spans="7:8">
      <c r="G5657">
        <v>175005</v>
      </c>
      <c r="H5657" t="s">
        <v>104</v>
      </c>
    </row>
    <row r="5658" spans="7:8">
      <c r="G5658">
        <v>175013</v>
      </c>
      <c r="H5658" t="s">
        <v>104</v>
      </c>
    </row>
    <row r="5659" spans="7:8">
      <c r="G5659">
        <v>175021</v>
      </c>
      <c r="H5659" t="s">
        <v>107</v>
      </c>
    </row>
    <row r="5660" spans="7:8">
      <c r="G5660">
        <v>175056</v>
      </c>
      <c r="H5660" t="s">
        <v>45</v>
      </c>
    </row>
    <row r="5661" spans="7:8">
      <c r="G5661">
        <v>175064</v>
      </c>
      <c r="H5661" t="s">
        <v>107</v>
      </c>
    </row>
    <row r="5662" spans="7:8">
      <c r="G5662">
        <v>175099</v>
      </c>
      <c r="H5662" t="s">
        <v>104</v>
      </c>
    </row>
    <row r="5663" spans="7:8">
      <c r="G5663">
        <v>175129</v>
      </c>
      <c r="H5663" t="s">
        <v>107</v>
      </c>
    </row>
    <row r="5664" spans="7:8">
      <c r="G5664">
        <v>175137</v>
      </c>
      <c r="H5664" t="s">
        <v>61</v>
      </c>
    </row>
    <row r="5665" spans="7:8">
      <c r="G5665">
        <v>175153</v>
      </c>
      <c r="H5665" t="s">
        <v>107</v>
      </c>
    </row>
    <row r="5666" spans="7:8">
      <c r="G5666">
        <v>175161</v>
      </c>
      <c r="H5666" t="s">
        <v>104</v>
      </c>
    </row>
    <row r="5667" spans="7:8">
      <c r="G5667">
        <v>175170</v>
      </c>
      <c r="H5667" t="s">
        <v>45</v>
      </c>
    </row>
    <row r="5668" spans="7:8">
      <c r="G5668">
        <v>175188</v>
      </c>
      <c r="H5668" t="s">
        <v>45</v>
      </c>
    </row>
    <row r="5669" spans="7:8">
      <c r="G5669">
        <v>175196</v>
      </c>
      <c r="H5669" t="s">
        <v>45</v>
      </c>
    </row>
    <row r="5670" spans="7:8">
      <c r="G5670">
        <v>175200</v>
      </c>
      <c r="H5670" t="s">
        <v>943</v>
      </c>
    </row>
    <row r="5671" spans="7:8">
      <c r="G5671">
        <v>175234</v>
      </c>
      <c r="H5671" t="s">
        <v>104</v>
      </c>
    </row>
    <row r="5672" spans="7:8">
      <c r="G5672">
        <v>175242</v>
      </c>
      <c r="H5672" t="s">
        <v>104</v>
      </c>
    </row>
    <row r="5673" spans="7:8">
      <c r="G5673">
        <v>175250</v>
      </c>
      <c r="H5673" t="s">
        <v>12</v>
      </c>
    </row>
    <row r="5674" spans="7:8">
      <c r="G5674">
        <v>175269</v>
      </c>
      <c r="H5674" t="s">
        <v>12</v>
      </c>
    </row>
    <row r="5675" spans="7:8">
      <c r="G5675">
        <v>175277</v>
      </c>
      <c r="H5675" t="s">
        <v>960</v>
      </c>
    </row>
    <row r="5676" spans="7:8">
      <c r="G5676">
        <v>175285</v>
      </c>
      <c r="H5676" t="s">
        <v>962</v>
      </c>
    </row>
    <row r="5677" spans="7:8">
      <c r="G5677">
        <v>175293</v>
      </c>
      <c r="H5677" t="s">
        <v>962</v>
      </c>
    </row>
    <row r="5678" spans="7:8">
      <c r="G5678">
        <v>175315</v>
      </c>
      <c r="H5678" t="s">
        <v>104</v>
      </c>
    </row>
    <row r="5679" spans="7:8">
      <c r="G5679">
        <v>175323</v>
      </c>
      <c r="H5679" t="s">
        <v>104</v>
      </c>
    </row>
    <row r="5680" spans="7:8">
      <c r="G5680">
        <v>175358</v>
      </c>
      <c r="H5680" t="s">
        <v>942</v>
      </c>
    </row>
    <row r="5681" spans="7:8">
      <c r="G5681">
        <v>175366</v>
      </c>
      <c r="H5681" t="s">
        <v>942</v>
      </c>
    </row>
    <row r="5682" spans="7:8">
      <c r="G5682">
        <v>175374</v>
      </c>
      <c r="H5682" t="s">
        <v>942</v>
      </c>
    </row>
    <row r="5683" spans="7:8">
      <c r="G5683">
        <v>175382</v>
      </c>
      <c r="H5683" t="s">
        <v>942</v>
      </c>
    </row>
    <row r="5684" spans="7:8">
      <c r="G5684">
        <v>175390</v>
      </c>
      <c r="H5684" t="s">
        <v>942</v>
      </c>
    </row>
    <row r="5685" spans="7:8">
      <c r="G5685">
        <v>175404</v>
      </c>
      <c r="H5685" t="s">
        <v>459</v>
      </c>
    </row>
    <row r="5686" spans="7:8">
      <c r="G5686">
        <v>175412</v>
      </c>
      <c r="H5686" t="s">
        <v>459</v>
      </c>
    </row>
    <row r="5687" spans="7:8">
      <c r="G5687">
        <v>175420</v>
      </c>
      <c r="H5687" t="s">
        <v>459</v>
      </c>
    </row>
    <row r="5688" spans="7:8">
      <c r="G5688">
        <v>175439</v>
      </c>
      <c r="H5688" t="s">
        <v>12</v>
      </c>
    </row>
    <row r="5689" spans="7:8">
      <c r="G5689">
        <v>175471</v>
      </c>
      <c r="H5689" t="s">
        <v>962</v>
      </c>
    </row>
    <row r="5690" spans="7:8">
      <c r="G5690">
        <v>175480</v>
      </c>
      <c r="H5690" t="s">
        <v>962</v>
      </c>
    </row>
    <row r="5691" spans="7:8">
      <c r="G5691">
        <v>175498</v>
      </c>
      <c r="H5691" t="s">
        <v>962</v>
      </c>
    </row>
    <row r="5692" spans="7:8">
      <c r="G5692">
        <v>175528</v>
      </c>
      <c r="H5692" t="s">
        <v>970</v>
      </c>
    </row>
    <row r="5693" spans="7:8">
      <c r="G5693">
        <v>175536</v>
      </c>
      <c r="H5693" t="s">
        <v>45</v>
      </c>
    </row>
    <row r="5694" spans="7:8">
      <c r="G5694">
        <v>175544</v>
      </c>
      <c r="H5694" t="s">
        <v>45</v>
      </c>
    </row>
    <row r="5695" spans="7:8">
      <c r="G5695">
        <v>175552</v>
      </c>
      <c r="H5695" t="s">
        <v>45</v>
      </c>
    </row>
    <row r="5696" spans="7:8">
      <c r="G5696">
        <v>175579</v>
      </c>
      <c r="H5696" t="s">
        <v>18</v>
      </c>
    </row>
    <row r="5697" spans="7:8">
      <c r="G5697">
        <v>175587</v>
      </c>
      <c r="H5697" t="s">
        <v>104</v>
      </c>
    </row>
    <row r="5698" spans="7:8">
      <c r="G5698">
        <v>175595</v>
      </c>
      <c r="H5698" t="s">
        <v>9</v>
      </c>
    </row>
    <row r="5699" spans="7:8">
      <c r="G5699">
        <v>175609</v>
      </c>
      <c r="H5699" t="s">
        <v>9</v>
      </c>
    </row>
    <row r="5700" spans="7:8">
      <c r="G5700">
        <v>175617</v>
      </c>
      <c r="H5700" t="s">
        <v>525</v>
      </c>
    </row>
    <row r="5701" spans="7:8">
      <c r="G5701">
        <v>175625</v>
      </c>
      <c r="H5701" t="s">
        <v>525</v>
      </c>
    </row>
    <row r="5702" spans="7:8">
      <c r="G5702">
        <v>175633</v>
      </c>
      <c r="H5702" t="s">
        <v>448</v>
      </c>
    </row>
    <row r="5703" spans="7:8">
      <c r="G5703">
        <v>175641</v>
      </c>
      <c r="H5703" t="s">
        <v>18</v>
      </c>
    </row>
    <row r="5704" spans="7:8">
      <c r="G5704">
        <v>175650</v>
      </c>
      <c r="H5704" t="s">
        <v>104</v>
      </c>
    </row>
    <row r="5705" spans="7:8">
      <c r="G5705">
        <v>175668</v>
      </c>
      <c r="H5705" t="s">
        <v>459</v>
      </c>
    </row>
    <row r="5706" spans="7:8">
      <c r="G5706">
        <v>175684</v>
      </c>
      <c r="H5706" t="s">
        <v>525</v>
      </c>
    </row>
    <row r="5707" spans="7:8">
      <c r="G5707">
        <v>175692</v>
      </c>
      <c r="H5707" t="s">
        <v>525</v>
      </c>
    </row>
    <row r="5708" spans="7:8">
      <c r="G5708">
        <v>175749</v>
      </c>
      <c r="H5708" t="s">
        <v>9</v>
      </c>
    </row>
    <row r="5709" spans="7:8">
      <c r="G5709">
        <v>175757</v>
      </c>
      <c r="H5709" t="s">
        <v>18</v>
      </c>
    </row>
    <row r="5710" spans="7:8">
      <c r="G5710">
        <v>175765</v>
      </c>
      <c r="H5710" t="s">
        <v>104</v>
      </c>
    </row>
    <row r="5711" spans="7:8">
      <c r="G5711">
        <v>175773</v>
      </c>
      <c r="H5711" t="s">
        <v>104</v>
      </c>
    </row>
    <row r="5712" spans="7:8">
      <c r="G5712">
        <v>175781</v>
      </c>
      <c r="H5712" t="s">
        <v>107</v>
      </c>
    </row>
    <row r="5713" spans="7:8">
      <c r="G5713">
        <v>175803</v>
      </c>
      <c r="H5713" t="s">
        <v>104</v>
      </c>
    </row>
    <row r="5714" spans="7:8">
      <c r="G5714">
        <v>175811</v>
      </c>
      <c r="H5714" t="s">
        <v>107</v>
      </c>
    </row>
    <row r="5715" spans="7:8">
      <c r="G5715">
        <v>175820</v>
      </c>
      <c r="H5715" t="s">
        <v>107</v>
      </c>
    </row>
    <row r="5716" spans="7:8">
      <c r="G5716">
        <v>175846</v>
      </c>
      <c r="H5716" t="s">
        <v>104</v>
      </c>
    </row>
    <row r="5717" spans="7:8">
      <c r="G5717">
        <v>175854</v>
      </c>
      <c r="H5717" t="s">
        <v>104</v>
      </c>
    </row>
    <row r="5718" spans="7:8">
      <c r="G5718">
        <v>175897</v>
      </c>
      <c r="H5718" t="s">
        <v>45</v>
      </c>
    </row>
    <row r="5719" spans="7:8">
      <c r="G5719">
        <v>175900</v>
      </c>
      <c r="H5719" t="s">
        <v>942</v>
      </c>
    </row>
    <row r="5720" spans="7:8">
      <c r="G5720">
        <v>175935</v>
      </c>
      <c r="H5720" t="s">
        <v>104</v>
      </c>
    </row>
    <row r="5721" spans="7:8">
      <c r="G5721">
        <v>175943</v>
      </c>
      <c r="H5721" t="s">
        <v>104</v>
      </c>
    </row>
    <row r="5722" spans="7:8">
      <c r="G5722">
        <v>175960</v>
      </c>
      <c r="H5722" t="s">
        <v>104</v>
      </c>
    </row>
    <row r="5723" spans="7:8">
      <c r="G5723">
        <v>175978</v>
      </c>
      <c r="H5723" t="s">
        <v>12</v>
      </c>
    </row>
    <row r="5724" spans="7:8">
      <c r="G5724">
        <v>175986</v>
      </c>
      <c r="H5724" t="s">
        <v>12</v>
      </c>
    </row>
    <row r="5725" spans="7:8">
      <c r="G5725">
        <v>176001</v>
      </c>
      <c r="H5725" t="s">
        <v>12</v>
      </c>
    </row>
    <row r="5726" spans="7:8">
      <c r="G5726">
        <v>176028</v>
      </c>
      <c r="H5726" t="s">
        <v>45</v>
      </c>
    </row>
    <row r="5727" spans="7:8">
      <c r="G5727">
        <v>176036</v>
      </c>
      <c r="H5727" t="s">
        <v>9</v>
      </c>
    </row>
    <row r="5728" spans="7:8">
      <c r="G5728">
        <v>176044</v>
      </c>
      <c r="H5728" t="s">
        <v>948</v>
      </c>
    </row>
    <row r="5729" spans="7:8">
      <c r="G5729">
        <v>176052</v>
      </c>
      <c r="H5729" t="s">
        <v>450</v>
      </c>
    </row>
    <row r="5730" spans="7:8">
      <c r="G5730">
        <v>176079</v>
      </c>
      <c r="H5730" t="s">
        <v>12</v>
      </c>
    </row>
    <row r="5731" spans="7:8">
      <c r="G5731">
        <v>176087</v>
      </c>
      <c r="H5731" t="s">
        <v>12</v>
      </c>
    </row>
    <row r="5732" spans="7:8">
      <c r="G5732">
        <v>176109</v>
      </c>
      <c r="H5732" t="s">
        <v>12</v>
      </c>
    </row>
    <row r="5733" spans="7:8">
      <c r="G5733">
        <v>176117</v>
      </c>
      <c r="H5733" t="s">
        <v>18</v>
      </c>
    </row>
    <row r="5734" spans="7:8">
      <c r="G5734">
        <v>176141</v>
      </c>
      <c r="H5734" t="s">
        <v>104</v>
      </c>
    </row>
    <row r="5735" spans="7:8">
      <c r="G5735">
        <v>176168</v>
      </c>
      <c r="H5735" t="s">
        <v>18</v>
      </c>
    </row>
    <row r="5736" spans="7:8">
      <c r="G5736">
        <v>176176</v>
      </c>
      <c r="H5736" t="s">
        <v>45</v>
      </c>
    </row>
    <row r="5737" spans="7:8">
      <c r="G5737">
        <v>176184</v>
      </c>
      <c r="H5737" t="s">
        <v>104</v>
      </c>
    </row>
    <row r="5738" spans="7:8">
      <c r="G5738">
        <v>176192</v>
      </c>
      <c r="H5738" t="s">
        <v>9</v>
      </c>
    </row>
    <row r="5739" spans="7:8">
      <c r="G5739">
        <v>176206</v>
      </c>
      <c r="H5739" t="s">
        <v>12</v>
      </c>
    </row>
    <row r="5740" spans="7:8">
      <c r="G5740">
        <v>176214</v>
      </c>
      <c r="H5740" t="s">
        <v>450</v>
      </c>
    </row>
    <row r="5741" spans="7:8">
      <c r="G5741">
        <v>176222</v>
      </c>
      <c r="H5741" t="s">
        <v>785</v>
      </c>
    </row>
    <row r="5742" spans="7:8">
      <c r="G5742">
        <v>176230</v>
      </c>
      <c r="H5742" t="s">
        <v>448</v>
      </c>
    </row>
    <row r="5743" spans="7:8">
      <c r="G5743">
        <v>176249</v>
      </c>
      <c r="H5743" t="s">
        <v>448</v>
      </c>
    </row>
    <row r="5744" spans="7:8">
      <c r="G5744">
        <v>176265</v>
      </c>
      <c r="H5744" t="s">
        <v>944</v>
      </c>
    </row>
    <row r="5745" spans="7:8">
      <c r="G5745">
        <v>176273</v>
      </c>
      <c r="H5745" t="s">
        <v>944</v>
      </c>
    </row>
    <row r="5746" spans="7:8">
      <c r="G5746">
        <v>176281</v>
      </c>
      <c r="H5746" t="s">
        <v>18</v>
      </c>
    </row>
    <row r="5747" spans="7:8">
      <c r="G5747">
        <v>176290</v>
      </c>
      <c r="H5747" t="s">
        <v>9</v>
      </c>
    </row>
    <row r="5748" spans="7:8">
      <c r="G5748">
        <v>176311</v>
      </c>
      <c r="H5748" t="s">
        <v>104</v>
      </c>
    </row>
    <row r="5749" spans="7:8">
      <c r="G5749">
        <v>176320</v>
      </c>
      <c r="H5749" t="s">
        <v>98</v>
      </c>
    </row>
    <row r="5750" spans="7:8">
      <c r="G5750">
        <v>176346</v>
      </c>
      <c r="H5750" t="s">
        <v>104</v>
      </c>
    </row>
    <row r="5751" spans="7:8">
      <c r="G5751">
        <v>176354</v>
      </c>
      <c r="H5751" t="s">
        <v>104</v>
      </c>
    </row>
    <row r="5752" spans="7:8">
      <c r="G5752">
        <v>176370</v>
      </c>
      <c r="H5752" t="s">
        <v>104</v>
      </c>
    </row>
    <row r="5753" spans="7:8">
      <c r="G5753">
        <v>176389</v>
      </c>
      <c r="H5753" t="s">
        <v>107</v>
      </c>
    </row>
    <row r="5754" spans="7:8">
      <c r="G5754">
        <v>176400</v>
      </c>
      <c r="H5754" t="s">
        <v>104</v>
      </c>
    </row>
    <row r="5755" spans="7:8">
      <c r="G5755">
        <v>176419</v>
      </c>
      <c r="H5755" t="s">
        <v>104</v>
      </c>
    </row>
    <row r="5756" spans="7:8">
      <c r="G5756">
        <v>176427</v>
      </c>
      <c r="H5756" t="s">
        <v>140</v>
      </c>
    </row>
    <row r="5757" spans="7:8">
      <c r="G5757">
        <v>176435</v>
      </c>
      <c r="H5757" t="s">
        <v>107</v>
      </c>
    </row>
    <row r="5758" spans="7:8">
      <c r="G5758">
        <v>176443</v>
      </c>
      <c r="H5758" t="s">
        <v>107</v>
      </c>
    </row>
    <row r="5759" spans="7:8">
      <c r="G5759">
        <v>176451</v>
      </c>
      <c r="H5759" t="s">
        <v>107</v>
      </c>
    </row>
    <row r="5760" spans="7:8">
      <c r="G5760">
        <v>176460</v>
      </c>
      <c r="H5760" t="s">
        <v>107</v>
      </c>
    </row>
    <row r="5761" spans="7:8">
      <c r="G5761">
        <v>176478</v>
      </c>
      <c r="H5761" t="s">
        <v>107</v>
      </c>
    </row>
    <row r="5762" spans="7:8">
      <c r="G5762">
        <v>176486</v>
      </c>
      <c r="H5762" t="s">
        <v>104</v>
      </c>
    </row>
    <row r="5763" spans="7:8">
      <c r="G5763">
        <v>176494</v>
      </c>
      <c r="H5763" t="s">
        <v>448</v>
      </c>
    </row>
    <row r="5764" spans="7:8">
      <c r="G5764">
        <v>176508</v>
      </c>
      <c r="H5764" t="s">
        <v>448</v>
      </c>
    </row>
    <row r="5765" spans="7:8">
      <c r="G5765">
        <v>176516</v>
      </c>
      <c r="H5765" t="s">
        <v>448</v>
      </c>
    </row>
    <row r="5766" spans="7:8">
      <c r="G5766">
        <v>176524</v>
      </c>
      <c r="H5766" t="s">
        <v>448</v>
      </c>
    </row>
    <row r="5767" spans="7:8">
      <c r="G5767">
        <v>176559</v>
      </c>
      <c r="H5767" t="s">
        <v>9</v>
      </c>
    </row>
    <row r="5768" spans="7:8">
      <c r="G5768">
        <v>176591</v>
      </c>
      <c r="H5768" t="s">
        <v>966</v>
      </c>
    </row>
    <row r="5769" spans="7:8">
      <c r="G5769">
        <v>176613</v>
      </c>
      <c r="H5769" t="s">
        <v>18</v>
      </c>
    </row>
    <row r="5770" spans="7:8">
      <c r="G5770">
        <v>176621</v>
      </c>
      <c r="H5770" t="s">
        <v>974</v>
      </c>
    </row>
    <row r="5771" spans="7:8">
      <c r="G5771">
        <v>176648</v>
      </c>
      <c r="H5771" t="s">
        <v>98</v>
      </c>
    </row>
    <row r="5772" spans="7:8">
      <c r="G5772">
        <v>176656</v>
      </c>
      <c r="H5772" t="s">
        <v>107</v>
      </c>
    </row>
    <row r="5773" spans="7:8">
      <c r="G5773">
        <v>176702</v>
      </c>
      <c r="H5773" t="s">
        <v>107</v>
      </c>
    </row>
    <row r="5774" spans="7:8">
      <c r="G5774">
        <v>176729</v>
      </c>
      <c r="H5774" t="s">
        <v>98</v>
      </c>
    </row>
    <row r="5775" spans="7:8">
      <c r="G5775">
        <v>176745</v>
      </c>
      <c r="H5775" t="s">
        <v>104</v>
      </c>
    </row>
    <row r="5776" spans="7:8">
      <c r="G5776">
        <v>176770</v>
      </c>
      <c r="H5776" t="s">
        <v>98</v>
      </c>
    </row>
    <row r="5777" spans="7:8">
      <c r="G5777">
        <v>176800</v>
      </c>
      <c r="H5777" t="s">
        <v>104</v>
      </c>
    </row>
    <row r="5778" spans="7:8">
      <c r="G5778">
        <v>176826</v>
      </c>
      <c r="H5778" t="s">
        <v>107</v>
      </c>
    </row>
    <row r="5779" spans="7:8">
      <c r="G5779">
        <v>176869</v>
      </c>
      <c r="H5779" t="s">
        <v>107</v>
      </c>
    </row>
    <row r="5780" spans="7:8">
      <c r="G5780">
        <v>176877</v>
      </c>
      <c r="H5780" t="s">
        <v>104</v>
      </c>
    </row>
    <row r="5781" spans="7:8">
      <c r="G5781">
        <v>176885</v>
      </c>
      <c r="H5781" t="s">
        <v>104</v>
      </c>
    </row>
    <row r="5782" spans="7:8">
      <c r="G5782">
        <v>176915</v>
      </c>
      <c r="H5782" t="s">
        <v>18</v>
      </c>
    </row>
    <row r="5783" spans="7:8">
      <c r="G5783">
        <v>176923</v>
      </c>
      <c r="H5783" t="s">
        <v>948</v>
      </c>
    </row>
    <row r="5784" spans="7:8">
      <c r="G5784">
        <v>176940</v>
      </c>
      <c r="H5784" t="s">
        <v>104</v>
      </c>
    </row>
    <row r="5785" spans="7:8">
      <c r="G5785">
        <v>176966</v>
      </c>
      <c r="H5785" t="s">
        <v>107</v>
      </c>
    </row>
    <row r="5786" spans="7:8">
      <c r="G5786">
        <v>176982</v>
      </c>
      <c r="H5786" t="s">
        <v>104</v>
      </c>
    </row>
    <row r="5787" spans="7:8">
      <c r="G5787">
        <v>176990</v>
      </c>
      <c r="H5787" t="s">
        <v>107</v>
      </c>
    </row>
    <row r="5788" spans="7:8">
      <c r="G5788">
        <v>177040</v>
      </c>
      <c r="H5788" t="s">
        <v>107</v>
      </c>
    </row>
    <row r="5789" spans="7:8">
      <c r="G5789">
        <v>177075</v>
      </c>
      <c r="H5789" t="s">
        <v>107</v>
      </c>
    </row>
    <row r="5790" spans="7:8">
      <c r="G5790">
        <v>177083</v>
      </c>
      <c r="H5790" t="s">
        <v>107</v>
      </c>
    </row>
    <row r="5791" spans="7:8">
      <c r="G5791">
        <v>177091</v>
      </c>
      <c r="H5791" t="s">
        <v>107</v>
      </c>
    </row>
    <row r="5792" spans="7:8">
      <c r="G5792">
        <v>177105</v>
      </c>
      <c r="H5792" t="s">
        <v>107</v>
      </c>
    </row>
    <row r="5793" spans="7:8">
      <c r="G5793">
        <v>177156</v>
      </c>
      <c r="H5793" t="s">
        <v>942</v>
      </c>
    </row>
    <row r="5794" spans="7:8">
      <c r="G5794">
        <v>177164</v>
      </c>
      <c r="H5794" t="s">
        <v>942</v>
      </c>
    </row>
    <row r="5795" spans="7:8">
      <c r="G5795">
        <v>177172</v>
      </c>
      <c r="H5795" t="s">
        <v>942</v>
      </c>
    </row>
    <row r="5796" spans="7:8">
      <c r="G5796">
        <v>177180</v>
      </c>
      <c r="H5796" t="s">
        <v>942</v>
      </c>
    </row>
    <row r="5797" spans="7:8">
      <c r="G5797">
        <v>177199</v>
      </c>
      <c r="H5797" t="s">
        <v>942</v>
      </c>
    </row>
    <row r="5798" spans="7:8">
      <c r="G5798">
        <v>177202</v>
      </c>
      <c r="H5798" t="s">
        <v>944</v>
      </c>
    </row>
    <row r="5799" spans="7:8">
      <c r="G5799">
        <v>177210</v>
      </c>
      <c r="H5799" t="s">
        <v>944</v>
      </c>
    </row>
    <row r="5800" spans="7:8">
      <c r="G5800">
        <v>177229</v>
      </c>
      <c r="H5800" t="s">
        <v>944</v>
      </c>
    </row>
    <row r="5801" spans="7:8">
      <c r="G5801">
        <v>177237</v>
      </c>
      <c r="H5801" t="s">
        <v>104</v>
      </c>
    </row>
    <row r="5802" spans="7:8">
      <c r="G5802">
        <v>177245</v>
      </c>
      <c r="H5802" t="s">
        <v>107</v>
      </c>
    </row>
    <row r="5803" spans="7:8">
      <c r="G5803">
        <v>177253</v>
      </c>
      <c r="H5803" t="s">
        <v>140</v>
      </c>
    </row>
    <row r="5804" spans="7:8">
      <c r="G5804">
        <v>177261</v>
      </c>
      <c r="H5804" t="s">
        <v>104</v>
      </c>
    </row>
    <row r="5805" spans="7:8">
      <c r="G5805">
        <v>177288</v>
      </c>
      <c r="H5805" t="s">
        <v>45</v>
      </c>
    </row>
    <row r="5806" spans="7:8">
      <c r="G5806">
        <v>177300</v>
      </c>
      <c r="H5806" t="s">
        <v>107</v>
      </c>
    </row>
    <row r="5807" spans="7:8">
      <c r="G5807">
        <v>177318</v>
      </c>
      <c r="H5807" t="s">
        <v>107</v>
      </c>
    </row>
    <row r="5808" spans="7:8">
      <c r="G5808">
        <v>177326</v>
      </c>
      <c r="H5808" t="s">
        <v>104</v>
      </c>
    </row>
    <row r="5809" spans="7:8">
      <c r="G5809">
        <v>177334</v>
      </c>
      <c r="H5809" t="s">
        <v>107</v>
      </c>
    </row>
    <row r="5810" spans="7:8">
      <c r="G5810">
        <v>177342</v>
      </c>
      <c r="H5810" t="s">
        <v>107</v>
      </c>
    </row>
    <row r="5811" spans="7:8">
      <c r="G5811">
        <v>177350</v>
      </c>
      <c r="H5811" t="s">
        <v>45</v>
      </c>
    </row>
    <row r="5812" spans="7:8">
      <c r="G5812">
        <v>177369</v>
      </c>
      <c r="H5812" t="s">
        <v>459</v>
      </c>
    </row>
    <row r="5813" spans="7:8">
      <c r="G5813">
        <v>177377</v>
      </c>
      <c r="H5813" t="s">
        <v>107</v>
      </c>
    </row>
    <row r="5814" spans="7:8">
      <c r="G5814">
        <v>177385</v>
      </c>
      <c r="H5814" t="s">
        <v>107</v>
      </c>
    </row>
    <row r="5815" spans="7:8">
      <c r="G5815">
        <v>177393</v>
      </c>
      <c r="H5815" t="s">
        <v>107</v>
      </c>
    </row>
    <row r="5816" spans="7:8">
      <c r="G5816">
        <v>177407</v>
      </c>
      <c r="H5816" t="s">
        <v>104</v>
      </c>
    </row>
    <row r="5817" spans="7:8">
      <c r="G5817">
        <v>177423</v>
      </c>
      <c r="H5817" t="s">
        <v>104</v>
      </c>
    </row>
    <row r="5818" spans="7:8">
      <c r="G5818">
        <v>177431</v>
      </c>
      <c r="H5818" t="s">
        <v>104</v>
      </c>
    </row>
    <row r="5819" spans="7:8">
      <c r="G5819">
        <v>177440</v>
      </c>
      <c r="H5819" t="s">
        <v>104</v>
      </c>
    </row>
    <row r="5820" spans="7:8">
      <c r="G5820">
        <v>177458</v>
      </c>
      <c r="H5820" t="s">
        <v>104</v>
      </c>
    </row>
    <row r="5821" spans="7:8">
      <c r="G5821">
        <v>177466</v>
      </c>
      <c r="H5821" t="s">
        <v>104</v>
      </c>
    </row>
    <row r="5822" spans="7:8">
      <c r="G5822">
        <v>177474</v>
      </c>
      <c r="H5822" t="s">
        <v>104</v>
      </c>
    </row>
    <row r="5823" spans="7:8">
      <c r="G5823">
        <v>177482</v>
      </c>
      <c r="H5823" t="s">
        <v>104</v>
      </c>
    </row>
    <row r="5824" spans="7:8">
      <c r="G5824">
        <v>177490</v>
      </c>
      <c r="H5824" t="s">
        <v>107</v>
      </c>
    </row>
    <row r="5825" spans="7:8">
      <c r="G5825">
        <v>177512</v>
      </c>
      <c r="H5825" t="s">
        <v>104</v>
      </c>
    </row>
    <row r="5826" spans="7:8">
      <c r="G5826">
        <v>177520</v>
      </c>
      <c r="H5826" t="s">
        <v>9</v>
      </c>
    </row>
    <row r="5827" spans="7:8">
      <c r="G5827">
        <v>177547</v>
      </c>
      <c r="H5827" t="s">
        <v>107</v>
      </c>
    </row>
    <row r="5828" spans="7:8">
      <c r="G5828">
        <v>177555</v>
      </c>
      <c r="H5828" t="s">
        <v>45</v>
      </c>
    </row>
    <row r="5829" spans="7:8">
      <c r="G5829">
        <v>177563</v>
      </c>
      <c r="H5829" t="s">
        <v>107</v>
      </c>
    </row>
    <row r="5830" spans="7:8">
      <c r="G5830">
        <v>177571</v>
      </c>
      <c r="H5830" t="s">
        <v>107</v>
      </c>
    </row>
    <row r="5831" spans="7:8">
      <c r="G5831">
        <v>177598</v>
      </c>
      <c r="H5831" t="s">
        <v>107</v>
      </c>
    </row>
    <row r="5832" spans="7:8">
      <c r="G5832">
        <v>177610</v>
      </c>
      <c r="H5832" t="s">
        <v>104</v>
      </c>
    </row>
    <row r="5833" spans="7:8">
      <c r="G5833">
        <v>177636</v>
      </c>
      <c r="H5833" t="s">
        <v>45</v>
      </c>
    </row>
    <row r="5834" spans="7:8">
      <c r="G5834">
        <v>177644</v>
      </c>
      <c r="H5834" t="s">
        <v>104</v>
      </c>
    </row>
    <row r="5835" spans="7:8">
      <c r="G5835">
        <v>177652</v>
      </c>
      <c r="H5835" t="s">
        <v>45</v>
      </c>
    </row>
    <row r="5836" spans="7:8">
      <c r="G5836">
        <v>177660</v>
      </c>
      <c r="H5836" t="s">
        <v>104</v>
      </c>
    </row>
    <row r="5837" spans="7:8">
      <c r="G5837">
        <v>177679</v>
      </c>
      <c r="H5837" t="s">
        <v>104</v>
      </c>
    </row>
    <row r="5838" spans="7:8">
      <c r="G5838">
        <v>177695</v>
      </c>
      <c r="H5838" t="s">
        <v>104</v>
      </c>
    </row>
    <row r="5839" spans="7:8">
      <c r="G5839">
        <v>177733</v>
      </c>
      <c r="H5839" t="s">
        <v>104</v>
      </c>
    </row>
    <row r="5840" spans="7:8">
      <c r="G5840">
        <v>177741</v>
      </c>
      <c r="H5840" t="s">
        <v>955</v>
      </c>
    </row>
    <row r="5841" spans="7:8">
      <c r="G5841">
        <v>177750</v>
      </c>
      <c r="H5841" t="s">
        <v>98</v>
      </c>
    </row>
    <row r="5842" spans="7:8">
      <c r="G5842">
        <v>177806</v>
      </c>
      <c r="H5842" t="s">
        <v>104</v>
      </c>
    </row>
    <row r="5843" spans="7:8">
      <c r="G5843">
        <v>177814</v>
      </c>
      <c r="H5843" t="s">
        <v>104</v>
      </c>
    </row>
    <row r="5844" spans="7:8">
      <c r="G5844">
        <v>177822</v>
      </c>
      <c r="H5844" t="s">
        <v>107</v>
      </c>
    </row>
    <row r="5845" spans="7:8">
      <c r="G5845">
        <v>177849</v>
      </c>
      <c r="H5845" t="s">
        <v>104</v>
      </c>
    </row>
    <row r="5846" spans="7:8">
      <c r="G5846">
        <v>177857</v>
      </c>
      <c r="H5846" t="s">
        <v>450</v>
      </c>
    </row>
    <row r="5847" spans="7:8">
      <c r="G5847">
        <v>177890</v>
      </c>
      <c r="H5847" t="s">
        <v>450</v>
      </c>
    </row>
    <row r="5848" spans="7:8">
      <c r="G5848">
        <v>177911</v>
      </c>
      <c r="H5848" t="s">
        <v>448</v>
      </c>
    </row>
    <row r="5849" spans="7:8">
      <c r="G5849">
        <v>177920</v>
      </c>
      <c r="H5849" t="s">
        <v>468</v>
      </c>
    </row>
    <row r="5850" spans="7:8">
      <c r="G5850">
        <v>177938</v>
      </c>
      <c r="H5850" t="s">
        <v>98</v>
      </c>
    </row>
    <row r="5851" spans="7:8">
      <c r="G5851">
        <v>177946</v>
      </c>
      <c r="H5851" t="s">
        <v>98</v>
      </c>
    </row>
    <row r="5852" spans="7:8">
      <c r="G5852">
        <v>177962</v>
      </c>
      <c r="H5852" t="s">
        <v>45</v>
      </c>
    </row>
    <row r="5853" spans="7:8">
      <c r="G5853">
        <v>177989</v>
      </c>
      <c r="H5853" t="s">
        <v>450</v>
      </c>
    </row>
    <row r="5854" spans="7:8">
      <c r="G5854">
        <v>177997</v>
      </c>
      <c r="H5854" t="s">
        <v>104</v>
      </c>
    </row>
    <row r="5855" spans="7:8">
      <c r="G5855">
        <v>178012</v>
      </c>
      <c r="H5855" t="s">
        <v>450</v>
      </c>
    </row>
    <row r="5856" spans="7:8">
      <c r="G5856">
        <v>178020</v>
      </c>
      <c r="H5856" t="s">
        <v>45</v>
      </c>
    </row>
    <row r="5857" spans="7:8">
      <c r="G5857">
        <v>178039</v>
      </c>
      <c r="H5857" t="s">
        <v>948</v>
      </c>
    </row>
    <row r="5858" spans="7:8">
      <c r="G5858">
        <v>178047</v>
      </c>
      <c r="H5858" t="s">
        <v>450</v>
      </c>
    </row>
    <row r="5859" spans="7:8">
      <c r="G5859">
        <v>178055</v>
      </c>
      <c r="H5859" t="s">
        <v>450</v>
      </c>
    </row>
    <row r="5860" spans="7:8">
      <c r="G5860">
        <v>178063</v>
      </c>
      <c r="H5860" t="s">
        <v>98</v>
      </c>
    </row>
    <row r="5861" spans="7:8">
      <c r="G5861">
        <v>178071</v>
      </c>
      <c r="H5861" t="s">
        <v>450</v>
      </c>
    </row>
    <row r="5862" spans="7:8">
      <c r="G5862">
        <v>178080</v>
      </c>
      <c r="H5862" t="s">
        <v>45</v>
      </c>
    </row>
    <row r="5863" spans="7:8">
      <c r="G5863">
        <v>178098</v>
      </c>
      <c r="H5863" t="s">
        <v>45</v>
      </c>
    </row>
    <row r="5864" spans="7:8">
      <c r="G5864">
        <v>178128</v>
      </c>
      <c r="H5864" t="s">
        <v>45</v>
      </c>
    </row>
    <row r="5865" spans="7:8">
      <c r="G5865">
        <v>178136</v>
      </c>
      <c r="H5865" t="s">
        <v>35</v>
      </c>
    </row>
    <row r="5866" spans="7:8">
      <c r="G5866">
        <v>178144</v>
      </c>
      <c r="H5866" t="s">
        <v>450</v>
      </c>
    </row>
    <row r="5867" spans="7:8">
      <c r="G5867">
        <v>178152</v>
      </c>
      <c r="H5867" t="s">
        <v>450</v>
      </c>
    </row>
    <row r="5868" spans="7:8">
      <c r="G5868">
        <v>178179</v>
      </c>
      <c r="H5868" t="s">
        <v>958</v>
      </c>
    </row>
    <row r="5869" spans="7:8">
      <c r="G5869">
        <v>178187</v>
      </c>
      <c r="H5869" t="s">
        <v>459</v>
      </c>
    </row>
    <row r="5870" spans="7:8">
      <c r="G5870">
        <v>178195</v>
      </c>
      <c r="H5870" t="s">
        <v>450</v>
      </c>
    </row>
    <row r="5871" spans="7:8">
      <c r="G5871">
        <v>178209</v>
      </c>
      <c r="H5871" t="s">
        <v>450</v>
      </c>
    </row>
    <row r="5872" spans="7:8">
      <c r="G5872">
        <v>178225</v>
      </c>
      <c r="H5872" t="s">
        <v>450</v>
      </c>
    </row>
    <row r="5873" spans="7:8">
      <c r="G5873">
        <v>178233</v>
      </c>
      <c r="H5873" t="s">
        <v>45</v>
      </c>
    </row>
    <row r="5874" spans="7:8">
      <c r="G5874">
        <v>178241</v>
      </c>
      <c r="H5874" t="s">
        <v>98</v>
      </c>
    </row>
    <row r="5875" spans="7:8">
      <c r="G5875">
        <v>178250</v>
      </c>
      <c r="H5875" t="s">
        <v>450</v>
      </c>
    </row>
    <row r="5876" spans="7:8">
      <c r="G5876">
        <v>178306</v>
      </c>
      <c r="H5876" t="s">
        <v>450</v>
      </c>
    </row>
    <row r="5877" spans="7:8">
      <c r="G5877">
        <v>178314</v>
      </c>
      <c r="H5877" t="s">
        <v>45</v>
      </c>
    </row>
    <row r="5878" spans="7:8">
      <c r="G5878">
        <v>178322</v>
      </c>
      <c r="H5878" t="s">
        <v>450</v>
      </c>
    </row>
    <row r="5879" spans="7:8">
      <c r="G5879">
        <v>178330</v>
      </c>
      <c r="H5879" t="s">
        <v>525</v>
      </c>
    </row>
    <row r="5880" spans="7:8">
      <c r="G5880">
        <v>178365</v>
      </c>
      <c r="H5880" t="s">
        <v>45</v>
      </c>
    </row>
    <row r="5881" spans="7:8">
      <c r="G5881">
        <v>178373</v>
      </c>
      <c r="H5881" t="s">
        <v>9</v>
      </c>
    </row>
    <row r="5882" spans="7:8">
      <c r="G5882">
        <v>178381</v>
      </c>
      <c r="H5882" t="s">
        <v>12</v>
      </c>
    </row>
    <row r="5883" spans="7:8">
      <c r="G5883">
        <v>178411</v>
      </c>
      <c r="H5883" t="s">
        <v>45</v>
      </c>
    </row>
    <row r="5884" spans="7:8">
      <c r="G5884">
        <v>178438</v>
      </c>
      <c r="H5884" t="s">
        <v>450</v>
      </c>
    </row>
    <row r="5885" spans="7:8">
      <c r="G5885">
        <v>178462</v>
      </c>
      <c r="H5885" t="s">
        <v>450</v>
      </c>
    </row>
    <row r="5886" spans="7:8">
      <c r="G5886">
        <v>178470</v>
      </c>
      <c r="H5886" t="s">
        <v>492</v>
      </c>
    </row>
    <row r="5887" spans="7:8">
      <c r="G5887">
        <v>178489</v>
      </c>
      <c r="H5887" t="s">
        <v>45</v>
      </c>
    </row>
    <row r="5888" spans="7:8">
      <c r="G5888">
        <v>178497</v>
      </c>
      <c r="H5888" t="s">
        <v>9</v>
      </c>
    </row>
    <row r="5889" spans="7:8">
      <c r="G5889">
        <v>178527</v>
      </c>
      <c r="H5889" t="s">
        <v>35</v>
      </c>
    </row>
    <row r="5890" spans="7:8">
      <c r="G5890">
        <v>178535</v>
      </c>
      <c r="H5890" t="s">
        <v>525</v>
      </c>
    </row>
    <row r="5891" spans="7:8">
      <c r="G5891">
        <v>178543</v>
      </c>
      <c r="H5891" t="s">
        <v>45</v>
      </c>
    </row>
    <row r="5892" spans="7:8">
      <c r="G5892">
        <v>178551</v>
      </c>
      <c r="H5892" t="s">
        <v>525</v>
      </c>
    </row>
    <row r="5893" spans="7:8">
      <c r="G5893">
        <v>178560</v>
      </c>
      <c r="H5893" t="s">
        <v>45</v>
      </c>
    </row>
    <row r="5894" spans="7:8">
      <c r="G5894">
        <v>178578</v>
      </c>
      <c r="H5894" t="s">
        <v>450</v>
      </c>
    </row>
    <row r="5895" spans="7:8">
      <c r="G5895">
        <v>178586</v>
      </c>
      <c r="H5895" t="s">
        <v>448</v>
      </c>
    </row>
    <row r="5896" spans="7:8">
      <c r="G5896">
        <v>178624</v>
      </c>
      <c r="H5896" t="s">
        <v>9</v>
      </c>
    </row>
    <row r="5897" spans="7:8">
      <c r="G5897">
        <v>178632</v>
      </c>
      <c r="H5897" t="s">
        <v>9</v>
      </c>
    </row>
    <row r="5898" spans="7:8">
      <c r="G5898">
        <v>178640</v>
      </c>
      <c r="H5898" t="s">
        <v>18</v>
      </c>
    </row>
    <row r="5899" spans="7:8">
      <c r="G5899">
        <v>178659</v>
      </c>
      <c r="H5899" t="s">
        <v>18</v>
      </c>
    </row>
    <row r="5900" spans="7:8">
      <c r="G5900">
        <v>178667</v>
      </c>
      <c r="H5900" t="s">
        <v>492</v>
      </c>
    </row>
    <row r="5901" spans="7:8">
      <c r="G5901">
        <v>178675</v>
      </c>
      <c r="H5901" t="s">
        <v>26</v>
      </c>
    </row>
    <row r="5902" spans="7:8">
      <c r="G5902">
        <v>178683</v>
      </c>
      <c r="H5902" t="s">
        <v>459</v>
      </c>
    </row>
    <row r="5903" spans="7:8">
      <c r="G5903">
        <v>178691</v>
      </c>
      <c r="H5903" t="s">
        <v>98</v>
      </c>
    </row>
    <row r="5904" spans="7:8">
      <c r="G5904">
        <v>178705</v>
      </c>
      <c r="H5904" t="s">
        <v>9</v>
      </c>
    </row>
    <row r="5905" spans="7:8">
      <c r="G5905">
        <v>178721</v>
      </c>
      <c r="H5905" t="s">
        <v>18</v>
      </c>
    </row>
    <row r="5906" spans="7:8">
      <c r="G5906">
        <v>178756</v>
      </c>
      <c r="H5906" t="s">
        <v>45</v>
      </c>
    </row>
    <row r="5907" spans="7:8">
      <c r="G5907">
        <v>178764</v>
      </c>
      <c r="H5907" t="s">
        <v>525</v>
      </c>
    </row>
    <row r="5908" spans="7:8">
      <c r="G5908">
        <v>178772</v>
      </c>
      <c r="H5908" t="s">
        <v>450</v>
      </c>
    </row>
    <row r="5909" spans="7:8">
      <c r="G5909">
        <v>178780</v>
      </c>
      <c r="H5909" t="s">
        <v>450</v>
      </c>
    </row>
    <row r="5910" spans="7:8">
      <c r="G5910">
        <v>178799</v>
      </c>
      <c r="H5910" t="s">
        <v>26</v>
      </c>
    </row>
    <row r="5911" spans="7:8">
      <c r="G5911">
        <v>178802</v>
      </c>
      <c r="H5911" t="s">
        <v>98</v>
      </c>
    </row>
    <row r="5912" spans="7:8">
      <c r="G5912">
        <v>178829</v>
      </c>
      <c r="H5912" t="s">
        <v>45</v>
      </c>
    </row>
    <row r="5913" spans="7:8">
      <c r="G5913">
        <v>178837</v>
      </c>
      <c r="H5913" t="s">
        <v>45</v>
      </c>
    </row>
    <row r="5914" spans="7:8">
      <c r="G5914">
        <v>178853</v>
      </c>
      <c r="H5914" t="s">
        <v>18</v>
      </c>
    </row>
    <row r="5915" spans="7:8">
      <c r="G5915">
        <v>178926</v>
      </c>
      <c r="H5915" t="s">
        <v>104</v>
      </c>
    </row>
    <row r="5916" spans="7:8">
      <c r="G5916">
        <v>178934</v>
      </c>
      <c r="H5916" t="s">
        <v>26</v>
      </c>
    </row>
    <row r="5917" spans="7:8">
      <c r="G5917">
        <v>178942</v>
      </c>
      <c r="H5917" t="s">
        <v>974</v>
      </c>
    </row>
    <row r="5918" spans="7:8">
      <c r="G5918">
        <v>178950</v>
      </c>
      <c r="H5918" t="s">
        <v>45</v>
      </c>
    </row>
    <row r="5919" spans="7:8">
      <c r="G5919">
        <v>178969</v>
      </c>
      <c r="H5919" t="s">
        <v>950</v>
      </c>
    </row>
    <row r="5920" spans="7:8">
      <c r="G5920">
        <v>178977</v>
      </c>
      <c r="H5920" t="s">
        <v>950</v>
      </c>
    </row>
    <row r="5921" spans="7:8">
      <c r="G5921">
        <v>178985</v>
      </c>
      <c r="H5921" t="s">
        <v>45</v>
      </c>
    </row>
    <row r="5922" spans="7:8">
      <c r="G5922">
        <v>178993</v>
      </c>
      <c r="H5922" t="s">
        <v>45</v>
      </c>
    </row>
    <row r="5923" spans="7:8">
      <c r="G5923">
        <v>179000</v>
      </c>
      <c r="H5923" t="s">
        <v>9</v>
      </c>
    </row>
    <row r="5924" spans="7:8">
      <c r="G5924">
        <v>179019</v>
      </c>
      <c r="H5924" t="s">
        <v>9</v>
      </c>
    </row>
    <row r="5925" spans="7:8">
      <c r="G5925">
        <v>179060</v>
      </c>
      <c r="H5925" t="s">
        <v>953</v>
      </c>
    </row>
    <row r="5926" spans="7:8">
      <c r="G5926">
        <v>179078</v>
      </c>
      <c r="H5926" t="s">
        <v>942</v>
      </c>
    </row>
    <row r="5927" spans="7:8">
      <c r="G5927">
        <v>179086</v>
      </c>
      <c r="H5927" t="s">
        <v>942</v>
      </c>
    </row>
    <row r="5928" spans="7:8">
      <c r="G5928">
        <v>179094</v>
      </c>
      <c r="H5928" t="s">
        <v>942</v>
      </c>
    </row>
    <row r="5929" spans="7:8">
      <c r="G5929">
        <v>179108</v>
      </c>
      <c r="H5929" t="s">
        <v>942</v>
      </c>
    </row>
    <row r="5930" spans="7:8">
      <c r="G5930">
        <v>179116</v>
      </c>
      <c r="H5930" t="s">
        <v>942</v>
      </c>
    </row>
    <row r="5931" spans="7:8">
      <c r="G5931">
        <v>179140</v>
      </c>
      <c r="H5931" t="s">
        <v>45</v>
      </c>
    </row>
    <row r="5932" spans="7:8">
      <c r="G5932">
        <v>179175</v>
      </c>
      <c r="H5932" t="s">
        <v>104</v>
      </c>
    </row>
    <row r="5933" spans="7:8">
      <c r="G5933">
        <v>179183</v>
      </c>
      <c r="H5933" t="s">
        <v>9</v>
      </c>
    </row>
    <row r="5934" spans="7:8">
      <c r="G5934">
        <v>179191</v>
      </c>
      <c r="H5934" t="s">
        <v>18</v>
      </c>
    </row>
    <row r="5935" spans="7:8">
      <c r="G5935">
        <v>179205</v>
      </c>
      <c r="H5935" t="s">
        <v>689</v>
      </c>
    </row>
    <row r="5936" spans="7:8">
      <c r="G5936">
        <v>179213</v>
      </c>
      <c r="H5936" t="s">
        <v>35</v>
      </c>
    </row>
    <row r="5937" spans="7:8">
      <c r="G5937">
        <v>179221</v>
      </c>
      <c r="H5937" t="s">
        <v>450</v>
      </c>
    </row>
    <row r="5938" spans="7:8">
      <c r="G5938">
        <v>179230</v>
      </c>
      <c r="H5938" t="s">
        <v>98</v>
      </c>
    </row>
    <row r="5939" spans="7:8">
      <c r="G5939">
        <v>179248</v>
      </c>
      <c r="H5939" t="s">
        <v>98</v>
      </c>
    </row>
    <row r="5940" spans="7:8">
      <c r="G5940">
        <v>179256</v>
      </c>
      <c r="H5940" t="s">
        <v>450</v>
      </c>
    </row>
    <row r="5941" spans="7:8">
      <c r="G5941">
        <v>179264</v>
      </c>
      <c r="H5941" t="s">
        <v>448</v>
      </c>
    </row>
    <row r="5942" spans="7:8">
      <c r="G5942">
        <v>179272</v>
      </c>
      <c r="H5942" t="s">
        <v>459</v>
      </c>
    </row>
    <row r="5943" spans="7:8">
      <c r="G5943">
        <v>179280</v>
      </c>
      <c r="H5943" t="s">
        <v>450</v>
      </c>
    </row>
    <row r="5944" spans="7:8">
      <c r="G5944">
        <v>179299</v>
      </c>
      <c r="H5944" t="s">
        <v>26</v>
      </c>
    </row>
    <row r="5945" spans="7:8">
      <c r="G5945">
        <v>179310</v>
      </c>
      <c r="H5945" t="s">
        <v>18</v>
      </c>
    </row>
    <row r="5946" spans="7:8">
      <c r="G5946">
        <v>179329</v>
      </c>
      <c r="H5946" t="s">
        <v>450</v>
      </c>
    </row>
    <row r="5947" spans="7:8">
      <c r="G5947">
        <v>179337</v>
      </c>
      <c r="H5947" t="s">
        <v>104</v>
      </c>
    </row>
    <row r="5948" spans="7:8">
      <c r="G5948">
        <v>179345</v>
      </c>
      <c r="H5948" t="s">
        <v>18</v>
      </c>
    </row>
    <row r="5949" spans="7:8">
      <c r="G5949">
        <v>179361</v>
      </c>
      <c r="H5949" t="s">
        <v>9</v>
      </c>
    </row>
    <row r="5950" spans="7:8">
      <c r="G5950">
        <v>179370</v>
      </c>
      <c r="H5950" t="s">
        <v>9</v>
      </c>
    </row>
    <row r="5951" spans="7:8">
      <c r="G5951">
        <v>179388</v>
      </c>
      <c r="H5951" t="s">
        <v>104</v>
      </c>
    </row>
    <row r="5952" spans="7:8">
      <c r="G5952">
        <v>179396</v>
      </c>
      <c r="H5952" t="s">
        <v>9</v>
      </c>
    </row>
    <row r="5953" spans="7:8">
      <c r="G5953">
        <v>179400</v>
      </c>
      <c r="H5953" t="s">
        <v>107</v>
      </c>
    </row>
    <row r="5954" spans="7:8">
      <c r="G5954">
        <v>179434</v>
      </c>
      <c r="H5954" t="s">
        <v>9</v>
      </c>
    </row>
    <row r="5955" spans="7:8">
      <c r="G5955">
        <v>179442</v>
      </c>
      <c r="H5955" t="s">
        <v>45</v>
      </c>
    </row>
    <row r="5956" spans="7:8">
      <c r="G5956">
        <v>179450</v>
      </c>
      <c r="H5956" t="s">
        <v>98</v>
      </c>
    </row>
    <row r="5957" spans="7:8">
      <c r="G5957">
        <v>179469</v>
      </c>
      <c r="H5957" t="s">
        <v>107</v>
      </c>
    </row>
    <row r="5958" spans="7:8">
      <c r="G5958">
        <v>179477</v>
      </c>
      <c r="H5958" t="s">
        <v>104</v>
      </c>
    </row>
    <row r="5959" spans="7:8">
      <c r="G5959">
        <v>179485</v>
      </c>
      <c r="H5959" t="s">
        <v>104</v>
      </c>
    </row>
    <row r="5960" spans="7:8">
      <c r="G5960">
        <v>179493</v>
      </c>
      <c r="H5960" t="s">
        <v>35</v>
      </c>
    </row>
    <row r="5961" spans="7:8">
      <c r="G5961">
        <v>179507</v>
      </c>
      <c r="H5961" t="s">
        <v>492</v>
      </c>
    </row>
    <row r="5962" spans="7:8">
      <c r="G5962">
        <v>179515</v>
      </c>
      <c r="H5962" t="s">
        <v>35</v>
      </c>
    </row>
    <row r="5963" spans="7:8">
      <c r="G5963">
        <v>179523</v>
      </c>
      <c r="H5963" t="s">
        <v>12</v>
      </c>
    </row>
    <row r="5964" spans="7:8">
      <c r="G5964">
        <v>179531</v>
      </c>
      <c r="H5964" t="s">
        <v>12</v>
      </c>
    </row>
    <row r="5965" spans="7:8">
      <c r="G5965">
        <v>179540</v>
      </c>
      <c r="H5965" t="s">
        <v>45</v>
      </c>
    </row>
    <row r="5966" spans="7:8">
      <c r="G5966">
        <v>179558</v>
      </c>
      <c r="H5966" t="s">
        <v>459</v>
      </c>
    </row>
    <row r="5967" spans="7:8">
      <c r="G5967">
        <v>179574</v>
      </c>
      <c r="H5967" t="s">
        <v>525</v>
      </c>
    </row>
    <row r="5968" spans="7:8">
      <c r="G5968">
        <v>179582</v>
      </c>
      <c r="H5968" t="s">
        <v>18</v>
      </c>
    </row>
    <row r="5969" spans="7:8">
      <c r="G5969">
        <v>179604</v>
      </c>
      <c r="H5969" t="s">
        <v>18</v>
      </c>
    </row>
    <row r="5970" spans="7:8">
      <c r="G5970">
        <v>179612</v>
      </c>
      <c r="H5970" t="s">
        <v>104</v>
      </c>
    </row>
    <row r="5971" spans="7:8">
      <c r="G5971">
        <v>179620</v>
      </c>
      <c r="H5971" t="s">
        <v>18</v>
      </c>
    </row>
    <row r="5972" spans="7:8">
      <c r="G5972">
        <v>179639</v>
      </c>
      <c r="H5972" t="s">
        <v>98</v>
      </c>
    </row>
    <row r="5973" spans="7:8">
      <c r="G5973">
        <v>179647</v>
      </c>
      <c r="H5973" t="s">
        <v>45</v>
      </c>
    </row>
    <row r="5974" spans="7:8">
      <c r="G5974">
        <v>179655</v>
      </c>
      <c r="H5974" t="s">
        <v>104</v>
      </c>
    </row>
    <row r="5975" spans="7:8">
      <c r="G5975">
        <v>179663</v>
      </c>
      <c r="H5975" t="s">
        <v>450</v>
      </c>
    </row>
    <row r="5976" spans="7:8">
      <c r="G5976">
        <v>179671</v>
      </c>
      <c r="H5976" t="s">
        <v>104</v>
      </c>
    </row>
    <row r="5977" spans="7:8">
      <c r="G5977">
        <v>179680</v>
      </c>
      <c r="H5977" t="s">
        <v>104</v>
      </c>
    </row>
    <row r="5978" spans="7:8">
      <c r="G5978">
        <v>179698</v>
      </c>
      <c r="H5978" t="s">
        <v>45</v>
      </c>
    </row>
    <row r="5979" spans="7:8">
      <c r="G5979">
        <v>179701</v>
      </c>
      <c r="H5979" t="s">
        <v>104</v>
      </c>
    </row>
    <row r="5980" spans="7:8">
      <c r="G5980">
        <v>179736</v>
      </c>
      <c r="H5980" t="s">
        <v>45</v>
      </c>
    </row>
    <row r="5981" spans="7:8">
      <c r="G5981">
        <v>179744</v>
      </c>
      <c r="H5981" t="s">
        <v>955</v>
      </c>
    </row>
    <row r="5982" spans="7:8">
      <c r="G5982">
        <v>179752</v>
      </c>
      <c r="H5982" t="s">
        <v>98</v>
      </c>
    </row>
    <row r="5983" spans="7:8">
      <c r="G5983">
        <v>179779</v>
      </c>
      <c r="H5983" t="s">
        <v>45</v>
      </c>
    </row>
    <row r="5984" spans="7:8">
      <c r="G5984">
        <v>179787</v>
      </c>
      <c r="H5984" t="s">
        <v>18</v>
      </c>
    </row>
    <row r="5985" spans="7:8">
      <c r="G5985">
        <v>179795</v>
      </c>
      <c r="H5985" t="s">
        <v>948</v>
      </c>
    </row>
    <row r="5986" spans="7:8">
      <c r="G5986">
        <v>179809</v>
      </c>
      <c r="H5986" t="s">
        <v>955</v>
      </c>
    </row>
    <row r="5987" spans="7:8">
      <c r="G5987">
        <v>179817</v>
      </c>
      <c r="H5987" t="s">
        <v>18</v>
      </c>
    </row>
    <row r="5988" spans="7:8">
      <c r="G5988">
        <v>179825</v>
      </c>
      <c r="H5988" t="s">
        <v>12</v>
      </c>
    </row>
    <row r="5989" spans="7:8">
      <c r="G5989">
        <v>179833</v>
      </c>
      <c r="H5989" t="s">
        <v>955</v>
      </c>
    </row>
    <row r="5990" spans="7:8">
      <c r="G5990">
        <v>179850</v>
      </c>
      <c r="H5990" t="s">
        <v>9</v>
      </c>
    </row>
    <row r="5991" spans="7:8">
      <c r="G5991">
        <v>179868</v>
      </c>
      <c r="H5991" t="s">
        <v>104</v>
      </c>
    </row>
    <row r="5992" spans="7:8">
      <c r="G5992">
        <v>179884</v>
      </c>
      <c r="H5992" t="s">
        <v>12</v>
      </c>
    </row>
    <row r="5993" spans="7:8">
      <c r="G5993">
        <v>179892</v>
      </c>
      <c r="H5993" t="s">
        <v>9</v>
      </c>
    </row>
    <row r="5994" spans="7:8">
      <c r="G5994">
        <v>179906</v>
      </c>
      <c r="H5994" t="s">
        <v>450</v>
      </c>
    </row>
    <row r="5995" spans="7:8">
      <c r="G5995">
        <v>179914</v>
      </c>
      <c r="H5995" t="s">
        <v>45</v>
      </c>
    </row>
    <row r="5996" spans="7:8">
      <c r="G5996">
        <v>179922</v>
      </c>
      <c r="H5996" t="s">
        <v>9</v>
      </c>
    </row>
    <row r="5997" spans="7:8">
      <c r="G5997">
        <v>179930</v>
      </c>
      <c r="H5997" t="s">
        <v>954</v>
      </c>
    </row>
    <row r="5998" spans="7:8">
      <c r="G5998">
        <v>179949</v>
      </c>
      <c r="H5998" t="s">
        <v>104</v>
      </c>
    </row>
    <row r="5999" spans="7:8">
      <c r="G5999">
        <v>179965</v>
      </c>
      <c r="H5999" t="s">
        <v>140</v>
      </c>
    </row>
    <row r="6000" spans="7:8">
      <c r="G6000">
        <v>179981</v>
      </c>
      <c r="H6000" t="s">
        <v>104</v>
      </c>
    </row>
    <row r="6001" spans="7:8">
      <c r="G6001">
        <v>179990</v>
      </c>
      <c r="H6001" t="s">
        <v>104</v>
      </c>
    </row>
    <row r="6002" spans="7:8">
      <c r="G6002">
        <v>180009</v>
      </c>
      <c r="H6002" t="s">
        <v>104</v>
      </c>
    </row>
    <row r="6003" spans="7:8">
      <c r="G6003">
        <v>180017</v>
      </c>
      <c r="H6003" t="s">
        <v>104</v>
      </c>
    </row>
    <row r="6004" spans="7:8">
      <c r="G6004">
        <v>180025</v>
      </c>
      <c r="H6004" t="s">
        <v>104</v>
      </c>
    </row>
    <row r="6005" spans="7:8">
      <c r="G6005">
        <v>180041</v>
      </c>
      <c r="H6005" t="s">
        <v>9</v>
      </c>
    </row>
    <row r="6006" spans="7:8">
      <c r="G6006">
        <v>180068</v>
      </c>
      <c r="H6006" t="s">
        <v>104</v>
      </c>
    </row>
    <row r="6007" spans="7:8">
      <c r="G6007">
        <v>180076</v>
      </c>
      <c r="H6007" t="s">
        <v>104</v>
      </c>
    </row>
    <row r="6008" spans="7:8">
      <c r="G6008">
        <v>180084</v>
      </c>
      <c r="H6008" t="s">
        <v>104</v>
      </c>
    </row>
    <row r="6009" spans="7:8">
      <c r="G6009">
        <v>180092</v>
      </c>
      <c r="H6009" t="s">
        <v>104</v>
      </c>
    </row>
    <row r="6010" spans="7:8">
      <c r="G6010">
        <v>180122</v>
      </c>
      <c r="H6010" t="s">
        <v>104</v>
      </c>
    </row>
    <row r="6011" spans="7:8">
      <c r="G6011">
        <v>180130</v>
      </c>
      <c r="H6011" t="s">
        <v>104</v>
      </c>
    </row>
    <row r="6012" spans="7:8">
      <c r="G6012">
        <v>180165</v>
      </c>
      <c r="H6012" t="s">
        <v>18</v>
      </c>
    </row>
    <row r="6013" spans="7:8">
      <c r="G6013">
        <v>180173</v>
      </c>
      <c r="H6013" t="s">
        <v>104</v>
      </c>
    </row>
    <row r="6014" spans="7:8">
      <c r="G6014">
        <v>180181</v>
      </c>
      <c r="H6014" t="s">
        <v>492</v>
      </c>
    </row>
    <row r="6015" spans="7:8">
      <c r="G6015">
        <v>180203</v>
      </c>
      <c r="H6015" t="s">
        <v>45</v>
      </c>
    </row>
    <row r="6016" spans="7:8">
      <c r="G6016">
        <v>180211</v>
      </c>
      <c r="H6016" t="s">
        <v>459</v>
      </c>
    </row>
    <row r="6017" spans="7:8">
      <c r="G6017">
        <v>180220</v>
      </c>
      <c r="H6017" t="s">
        <v>18</v>
      </c>
    </row>
    <row r="6018" spans="7:8">
      <c r="G6018">
        <v>180335</v>
      </c>
      <c r="H6018" t="s">
        <v>492</v>
      </c>
    </row>
    <row r="6019" spans="7:8">
      <c r="G6019">
        <v>180343</v>
      </c>
      <c r="H6019" t="s">
        <v>492</v>
      </c>
    </row>
    <row r="6020" spans="7:8">
      <c r="G6020">
        <v>180351</v>
      </c>
      <c r="H6020" t="s">
        <v>944</v>
      </c>
    </row>
    <row r="6021" spans="7:8">
      <c r="G6021">
        <v>180360</v>
      </c>
      <c r="H6021" t="s">
        <v>944</v>
      </c>
    </row>
    <row r="6022" spans="7:8">
      <c r="G6022">
        <v>180378</v>
      </c>
      <c r="H6022" t="s">
        <v>942</v>
      </c>
    </row>
    <row r="6023" spans="7:8">
      <c r="G6023">
        <v>180386</v>
      </c>
      <c r="H6023" t="s">
        <v>942</v>
      </c>
    </row>
    <row r="6024" spans="7:8">
      <c r="G6024">
        <v>180394</v>
      </c>
      <c r="H6024" t="s">
        <v>942</v>
      </c>
    </row>
    <row r="6025" spans="7:8">
      <c r="G6025">
        <v>180408</v>
      </c>
      <c r="H6025" t="s">
        <v>45</v>
      </c>
    </row>
    <row r="6026" spans="7:8">
      <c r="G6026">
        <v>180416</v>
      </c>
      <c r="H6026" t="s">
        <v>18</v>
      </c>
    </row>
    <row r="6027" spans="7:8">
      <c r="G6027">
        <v>180424</v>
      </c>
      <c r="H6027" t="s">
        <v>18</v>
      </c>
    </row>
    <row r="6028" spans="7:8">
      <c r="G6028">
        <v>180432</v>
      </c>
      <c r="H6028" t="s">
        <v>18</v>
      </c>
    </row>
    <row r="6029" spans="7:8">
      <c r="G6029">
        <v>180440</v>
      </c>
      <c r="H6029" t="s">
        <v>18</v>
      </c>
    </row>
    <row r="6030" spans="7:8">
      <c r="G6030">
        <v>180467</v>
      </c>
      <c r="H6030" t="s">
        <v>9</v>
      </c>
    </row>
    <row r="6031" spans="7:8">
      <c r="G6031">
        <v>180475</v>
      </c>
      <c r="H6031" t="s">
        <v>450</v>
      </c>
    </row>
    <row r="6032" spans="7:8">
      <c r="G6032">
        <v>180483</v>
      </c>
      <c r="H6032" t="s">
        <v>26</v>
      </c>
    </row>
    <row r="6033" spans="7:8">
      <c r="G6033">
        <v>180491</v>
      </c>
      <c r="H6033" t="s">
        <v>472</v>
      </c>
    </row>
    <row r="6034" spans="7:8">
      <c r="G6034">
        <v>180505</v>
      </c>
      <c r="H6034" t="s">
        <v>107</v>
      </c>
    </row>
    <row r="6035" spans="7:8">
      <c r="G6035">
        <v>180513</v>
      </c>
      <c r="H6035" t="s">
        <v>107</v>
      </c>
    </row>
    <row r="6036" spans="7:8">
      <c r="G6036">
        <v>180521</v>
      </c>
      <c r="H6036" t="s">
        <v>107</v>
      </c>
    </row>
    <row r="6037" spans="7:8">
      <c r="G6037">
        <v>180530</v>
      </c>
      <c r="H6037" t="s">
        <v>98</v>
      </c>
    </row>
    <row r="6038" spans="7:8">
      <c r="G6038">
        <v>180564</v>
      </c>
      <c r="H6038" t="s">
        <v>18</v>
      </c>
    </row>
    <row r="6039" spans="7:8">
      <c r="G6039">
        <v>180572</v>
      </c>
      <c r="H6039" t="s">
        <v>452</v>
      </c>
    </row>
    <row r="6040" spans="7:8">
      <c r="G6040">
        <v>180580</v>
      </c>
      <c r="H6040" t="s">
        <v>35</v>
      </c>
    </row>
    <row r="6041" spans="7:8">
      <c r="G6041">
        <v>180599</v>
      </c>
      <c r="H6041" t="s">
        <v>45</v>
      </c>
    </row>
    <row r="6042" spans="7:8">
      <c r="G6042">
        <v>180602</v>
      </c>
      <c r="H6042" t="s">
        <v>450</v>
      </c>
    </row>
    <row r="6043" spans="7:8">
      <c r="G6043">
        <v>180629</v>
      </c>
      <c r="H6043" t="s">
        <v>9</v>
      </c>
    </row>
    <row r="6044" spans="7:8">
      <c r="G6044">
        <v>180645</v>
      </c>
      <c r="H6044" t="s">
        <v>107</v>
      </c>
    </row>
    <row r="6045" spans="7:8">
      <c r="G6045">
        <v>180653</v>
      </c>
      <c r="H6045" t="s">
        <v>45</v>
      </c>
    </row>
    <row r="6046" spans="7:8">
      <c r="G6046">
        <v>180661</v>
      </c>
      <c r="H6046" t="s">
        <v>45</v>
      </c>
    </row>
    <row r="6047" spans="7:8">
      <c r="G6047">
        <v>180670</v>
      </c>
      <c r="H6047" t="s">
        <v>104</v>
      </c>
    </row>
    <row r="6048" spans="7:8">
      <c r="G6048">
        <v>180688</v>
      </c>
      <c r="H6048" t="s">
        <v>45</v>
      </c>
    </row>
    <row r="6049" spans="7:8">
      <c r="G6049">
        <v>180696</v>
      </c>
      <c r="H6049" t="s">
        <v>9</v>
      </c>
    </row>
    <row r="6050" spans="7:8">
      <c r="G6050">
        <v>180700</v>
      </c>
      <c r="H6050" t="s">
        <v>450</v>
      </c>
    </row>
    <row r="6051" spans="7:8">
      <c r="G6051">
        <v>180726</v>
      </c>
      <c r="H6051" t="s">
        <v>450</v>
      </c>
    </row>
    <row r="6052" spans="7:8">
      <c r="G6052">
        <v>180742</v>
      </c>
      <c r="H6052" t="s">
        <v>9</v>
      </c>
    </row>
    <row r="6053" spans="7:8">
      <c r="G6053">
        <v>180769</v>
      </c>
      <c r="H6053" t="s">
        <v>98</v>
      </c>
    </row>
    <row r="6054" spans="7:8">
      <c r="G6054">
        <v>180890</v>
      </c>
      <c r="H6054" t="s">
        <v>45</v>
      </c>
    </row>
    <row r="6055" spans="7:8">
      <c r="G6055">
        <v>180904</v>
      </c>
      <c r="H6055" t="s">
        <v>104</v>
      </c>
    </row>
    <row r="6056" spans="7:8">
      <c r="G6056">
        <v>180912</v>
      </c>
      <c r="H6056" t="s">
        <v>9</v>
      </c>
    </row>
    <row r="6057" spans="7:8">
      <c r="G6057">
        <v>180920</v>
      </c>
      <c r="H6057" t="s">
        <v>26</v>
      </c>
    </row>
    <row r="6058" spans="7:8">
      <c r="G6058">
        <v>180971</v>
      </c>
      <c r="H6058" t="s">
        <v>18</v>
      </c>
    </row>
    <row r="6059" spans="7:8">
      <c r="G6059">
        <v>180980</v>
      </c>
      <c r="H6059" t="s">
        <v>12</v>
      </c>
    </row>
    <row r="6060" spans="7:8">
      <c r="G6060">
        <v>181021</v>
      </c>
      <c r="H6060" t="s">
        <v>45</v>
      </c>
    </row>
    <row r="6061" spans="7:8">
      <c r="G6061">
        <v>181030</v>
      </c>
      <c r="H6061" t="s">
        <v>9</v>
      </c>
    </row>
    <row r="6062" spans="7:8">
      <c r="G6062">
        <v>181048</v>
      </c>
      <c r="H6062" t="s">
        <v>12</v>
      </c>
    </row>
    <row r="6063" spans="7:8">
      <c r="G6063">
        <v>181056</v>
      </c>
      <c r="H6063" t="s">
        <v>450</v>
      </c>
    </row>
    <row r="6064" spans="7:8">
      <c r="G6064">
        <v>181064</v>
      </c>
      <c r="H6064" t="s">
        <v>104</v>
      </c>
    </row>
    <row r="6065" spans="7:8">
      <c r="G6065">
        <v>181072</v>
      </c>
      <c r="H6065" t="s">
        <v>104</v>
      </c>
    </row>
    <row r="6066" spans="7:8">
      <c r="G6066">
        <v>181080</v>
      </c>
      <c r="H6066" t="s">
        <v>104</v>
      </c>
    </row>
    <row r="6067" spans="7:8">
      <c r="G6067">
        <v>181099</v>
      </c>
      <c r="H6067" t="s">
        <v>104</v>
      </c>
    </row>
    <row r="6068" spans="7:8">
      <c r="G6068">
        <v>181102</v>
      </c>
      <c r="H6068" t="s">
        <v>12</v>
      </c>
    </row>
    <row r="6069" spans="7:8">
      <c r="G6069">
        <v>181110</v>
      </c>
      <c r="H6069" t="s">
        <v>450</v>
      </c>
    </row>
    <row r="6070" spans="7:8">
      <c r="G6070">
        <v>181137</v>
      </c>
      <c r="H6070" t="s">
        <v>459</v>
      </c>
    </row>
    <row r="6071" spans="7:8">
      <c r="G6071">
        <v>181161</v>
      </c>
      <c r="H6071" t="s">
        <v>12</v>
      </c>
    </row>
    <row r="6072" spans="7:8">
      <c r="G6072">
        <v>181170</v>
      </c>
      <c r="H6072" t="s">
        <v>450</v>
      </c>
    </row>
    <row r="6073" spans="7:8">
      <c r="G6073">
        <v>181188</v>
      </c>
      <c r="H6073" t="s">
        <v>452</v>
      </c>
    </row>
    <row r="6074" spans="7:8">
      <c r="G6074">
        <v>181340</v>
      </c>
      <c r="H6074" t="s">
        <v>107</v>
      </c>
    </row>
    <row r="6075" spans="7:8">
      <c r="G6075">
        <v>181358</v>
      </c>
      <c r="H6075" t="s">
        <v>107</v>
      </c>
    </row>
    <row r="6076" spans="7:8">
      <c r="G6076">
        <v>181366</v>
      </c>
      <c r="H6076" t="s">
        <v>107</v>
      </c>
    </row>
    <row r="6077" spans="7:8">
      <c r="G6077">
        <v>181463</v>
      </c>
      <c r="H6077" t="s">
        <v>942</v>
      </c>
    </row>
    <row r="6078" spans="7:8">
      <c r="G6078">
        <v>181471</v>
      </c>
      <c r="H6078" t="s">
        <v>942</v>
      </c>
    </row>
    <row r="6079" spans="7:8">
      <c r="G6079">
        <v>181480</v>
      </c>
      <c r="H6079" t="s">
        <v>942</v>
      </c>
    </row>
    <row r="6080" spans="7:8">
      <c r="G6080">
        <v>181498</v>
      </c>
      <c r="H6080" t="s">
        <v>944</v>
      </c>
    </row>
    <row r="6081" spans="7:8">
      <c r="G6081">
        <v>181501</v>
      </c>
      <c r="H6081" t="s">
        <v>45</v>
      </c>
    </row>
    <row r="6082" spans="7:8">
      <c r="G6082">
        <v>181510</v>
      </c>
      <c r="H6082" t="s">
        <v>45</v>
      </c>
    </row>
    <row r="6083" spans="7:8">
      <c r="G6083">
        <v>181536</v>
      </c>
      <c r="H6083" t="s">
        <v>9</v>
      </c>
    </row>
    <row r="6084" spans="7:8">
      <c r="G6084">
        <v>181544</v>
      </c>
      <c r="H6084" t="s">
        <v>9</v>
      </c>
    </row>
    <row r="6085" spans="7:8">
      <c r="G6085">
        <v>181552</v>
      </c>
      <c r="H6085" t="s">
        <v>9</v>
      </c>
    </row>
    <row r="6086" spans="7:8">
      <c r="G6086">
        <v>181560</v>
      </c>
      <c r="H6086" t="s">
        <v>18</v>
      </c>
    </row>
    <row r="6087" spans="7:8">
      <c r="G6087">
        <v>181579</v>
      </c>
      <c r="H6087" t="s">
        <v>450</v>
      </c>
    </row>
    <row r="6088" spans="7:8">
      <c r="G6088">
        <v>181587</v>
      </c>
      <c r="H6088" t="s">
        <v>969</v>
      </c>
    </row>
    <row r="6089" spans="7:8">
      <c r="G6089">
        <v>181595</v>
      </c>
      <c r="H6089" t="s">
        <v>104</v>
      </c>
    </row>
    <row r="6090" spans="7:8">
      <c r="G6090">
        <v>181609</v>
      </c>
      <c r="H6090" t="s">
        <v>104</v>
      </c>
    </row>
    <row r="6091" spans="7:8">
      <c r="G6091">
        <v>181617</v>
      </c>
      <c r="H6091" t="s">
        <v>107</v>
      </c>
    </row>
    <row r="6092" spans="7:8">
      <c r="G6092">
        <v>181650</v>
      </c>
      <c r="H6092" t="s">
        <v>107</v>
      </c>
    </row>
    <row r="6093" spans="7:8">
      <c r="G6093">
        <v>181676</v>
      </c>
      <c r="H6093" t="s">
        <v>18</v>
      </c>
    </row>
    <row r="6094" spans="7:8">
      <c r="G6094">
        <v>181684</v>
      </c>
      <c r="H6094" t="s">
        <v>450</v>
      </c>
    </row>
    <row r="6095" spans="7:8">
      <c r="G6095">
        <v>181692</v>
      </c>
      <c r="H6095" t="s">
        <v>104</v>
      </c>
    </row>
    <row r="6096" spans="7:8">
      <c r="G6096">
        <v>181706</v>
      </c>
      <c r="H6096" t="s">
        <v>104</v>
      </c>
    </row>
    <row r="6097" spans="7:8">
      <c r="G6097">
        <v>181749</v>
      </c>
      <c r="H6097" t="s">
        <v>450</v>
      </c>
    </row>
    <row r="6098" spans="7:8">
      <c r="G6098">
        <v>181765</v>
      </c>
      <c r="H6098" t="s">
        <v>450</v>
      </c>
    </row>
    <row r="6099" spans="7:8">
      <c r="G6099">
        <v>181781</v>
      </c>
      <c r="H6099" t="s">
        <v>26</v>
      </c>
    </row>
    <row r="6100" spans="7:8">
      <c r="G6100">
        <v>181811</v>
      </c>
      <c r="H6100" t="s">
        <v>459</v>
      </c>
    </row>
    <row r="6101" spans="7:8">
      <c r="G6101">
        <v>181846</v>
      </c>
      <c r="H6101" t="s">
        <v>450</v>
      </c>
    </row>
    <row r="6102" spans="7:8">
      <c r="G6102">
        <v>181854</v>
      </c>
      <c r="H6102" t="s">
        <v>450</v>
      </c>
    </row>
    <row r="6103" spans="7:8">
      <c r="G6103">
        <v>181927</v>
      </c>
      <c r="H6103" t="s">
        <v>9</v>
      </c>
    </row>
    <row r="6104" spans="7:8">
      <c r="G6104">
        <v>181951</v>
      </c>
      <c r="H6104" t="s">
        <v>9</v>
      </c>
    </row>
    <row r="6105" spans="7:8">
      <c r="G6105">
        <v>181960</v>
      </c>
      <c r="H6105" t="s">
        <v>35</v>
      </c>
    </row>
    <row r="6106" spans="7:8">
      <c r="G6106">
        <v>181994</v>
      </c>
      <c r="H6106" t="s">
        <v>448</v>
      </c>
    </row>
    <row r="6107" spans="7:8">
      <c r="G6107">
        <v>182001</v>
      </c>
      <c r="H6107" t="s">
        <v>448</v>
      </c>
    </row>
    <row r="6108" spans="7:8">
      <c r="G6108">
        <v>182010</v>
      </c>
      <c r="H6108" t="s">
        <v>104</v>
      </c>
    </row>
    <row r="6109" spans="7:8">
      <c r="G6109">
        <v>182028</v>
      </c>
      <c r="H6109" t="s">
        <v>9</v>
      </c>
    </row>
    <row r="6110" spans="7:8">
      <c r="G6110">
        <v>182036</v>
      </c>
      <c r="H6110" t="s">
        <v>450</v>
      </c>
    </row>
    <row r="6111" spans="7:8">
      <c r="G6111">
        <v>182150</v>
      </c>
      <c r="H6111" t="s">
        <v>61</v>
      </c>
    </row>
    <row r="6112" spans="7:8">
      <c r="G6112">
        <v>182168</v>
      </c>
      <c r="H6112" t="s">
        <v>9</v>
      </c>
    </row>
    <row r="6113" spans="7:8">
      <c r="G6113">
        <v>182176</v>
      </c>
      <c r="H6113" t="s">
        <v>104</v>
      </c>
    </row>
    <row r="6114" spans="7:8">
      <c r="G6114">
        <v>182192</v>
      </c>
      <c r="H6114" t="s">
        <v>104</v>
      </c>
    </row>
    <row r="6115" spans="7:8">
      <c r="G6115">
        <v>182206</v>
      </c>
      <c r="H6115" t="s">
        <v>104</v>
      </c>
    </row>
    <row r="6116" spans="7:8">
      <c r="G6116">
        <v>182222</v>
      </c>
      <c r="H6116" t="s">
        <v>448</v>
      </c>
    </row>
    <row r="6117" spans="7:8">
      <c r="G6117">
        <v>182230</v>
      </c>
      <c r="H6117" t="s">
        <v>448</v>
      </c>
    </row>
    <row r="6118" spans="7:8">
      <c r="G6118">
        <v>182249</v>
      </c>
      <c r="H6118" t="s">
        <v>450</v>
      </c>
    </row>
    <row r="6119" spans="7:8">
      <c r="G6119">
        <v>182257</v>
      </c>
      <c r="H6119" t="s">
        <v>448</v>
      </c>
    </row>
    <row r="6120" spans="7:8">
      <c r="G6120">
        <v>182281</v>
      </c>
      <c r="H6120" t="s">
        <v>35</v>
      </c>
    </row>
    <row r="6121" spans="7:8">
      <c r="G6121">
        <v>182290</v>
      </c>
      <c r="H6121" t="s">
        <v>18</v>
      </c>
    </row>
    <row r="6122" spans="7:8">
      <c r="G6122">
        <v>182303</v>
      </c>
      <c r="H6122" t="s">
        <v>140</v>
      </c>
    </row>
    <row r="6123" spans="7:8">
      <c r="G6123">
        <v>182311</v>
      </c>
      <c r="H6123" t="s">
        <v>12</v>
      </c>
    </row>
    <row r="6124" spans="7:8">
      <c r="G6124">
        <v>182320</v>
      </c>
      <c r="H6124" t="s">
        <v>450</v>
      </c>
    </row>
    <row r="6125" spans="7:8">
      <c r="G6125">
        <v>182338</v>
      </c>
      <c r="H6125" t="s">
        <v>104</v>
      </c>
    </row>
    <row r="6126" spans="7:8">
      <c r="G6126">
        <v>182362</v>
      </c>
      <c r="H6126" t="s">
        <v>450</v>
      </c>
    </row>
    <row r="6127" spans="7:8">
      <c r="G6127">
        <v>182389</v>
      </c>
      <c r="H6127" t="s">
        <v>448</v>
      </c>
    </row>
    <row r="6128" spans="7:8">
      <c r="G6128">
        <v>182397</v>
      </c>
      <c r="H6128" t="s">
        <v>12</v>
      </c>
    </row>
    <row r="6129" spans="7:8">
      <c r="G6129">
        <v>182427</v>
      </c>
      <c r="H6129" t="s">
        <v>9</v>
      </c>
    </row>
    <row r="6130" spans="7:8">
      <c r="G6130">
        <v>182443</v>
      </c>
      <c r="H6130" t="s">
        <v>45</v>
      </c>
    </row>
    <row r="6131" spans="7:8">
      <c r="G6131">
        <v>182451</v>
      </c>
      <c r="H6131" t="s">
        <v>18</v>
      </c>
    </row>
    <row r="6132" spans="7:8">
      <c r="G6132">
        <v>182540</v>
      </c>
      <c r="H6132" t="s">
        <v>45</v>
      </c>
    </row>
    <row r="6133" spans="7:8">
      <c r="G6133">
        <v>182559</v>
      </c>
      <c r="H6133" t="s">
        <v>18</v>
      </c>
    </row>
    <row r="6134" spans="7:8">
      <c r="G6134">
        <v>182567</v>
      </c>
      <c r="H6134" t="s">
        <v>459</v>
      </c>
    </row>
    <row r="6135" spans="7:8">
      <c r="G6135">
        <v>182575</v>
      </c>
      <c r="H6135" t="s">
        <v>450</v>
      </c>
    </row>
    <row r="6136" spans="7:8">
      <c r="G6136">
        <v>182583</v>
      </c>
      <c r="H6136" t="s">
        <v>962</v>
      </c>
    </row>
    <row r="6137" spans="7:8">
      <c r="G6137">
        <v>182613</v>
      </c>
      <c r="H6137" t="s">
        <v>942</v>
      </c>
    </row>
    <row r="6138" spans="7:8">
      <c r="G6138">
        <v>182621</v>
      </c>
      <c r="H6138" t="s">
        <v>942</v>
      </c>
    </row>
    <row r="6139" spans="7:8">
      <c r="G6139">
        <v>182630</v>
      </c>
      <c r="H6139" t="s">
        <v>942</v>
      </c>
    </row>
    <row r="6140" spans="7:8">
      <c r="G6140">
        <v>182648</v>
      </c>
      <c r="H6140" t="s">
        <v>944</v>
      </c>
    </row>
    <row r="6141" spans="7:8">
      <c r="G6141">
        <v>182656</v>
      </c>
      <c r="H6141" t="s">
        <v>459</v>
      </c>
    </row>
    <row r="6142" spans="7:8">
      <c r="G6142">
        <v>182664</v>
      </c>
      <c r="H6142" t="s">
        <v>12</v>
      </c>
    </row>
    <row r="6143" spans="7:8">
      <c r="G6143">
        <v>182680</v>
      </c>
      <c r="H6143" t="s">
        <v>98</v>
      </c>
    </row>
    <row r="6144" spans="7:8">
      <c r="G6144">
        <v>182834</v>
      </c>
      <c r="H6144" t="s">
        <v>35</v>
      </c>
    </row>
    <row r="6145" spans="7:8">
      <c r="G6145">
        <v>182850</v>
      </c>
      <c r="H6145" t="s">
        <v>943</v>
      </c>
    </row>
    <row r="6146" spans="7:8">
      <c r="G6146">
        <v>182869</v>
      </c>
      <c r="H6146" t="s">
        <v>9</v>
      </c>
    </row>
    <row r="6147" spans="7:8">
      <c r="G6147">
        <v>182877</v>
      </c>
      <c r="H6147" t="s">
        <v>9</v>
      </c>
    </row>
    <row r="6148" spans="7:8">
      <c r="G6148">
        <v>182885</v>
      </c>
      <c r="H6148" t="s">
        <v>107</v>
      </c>
    </row>
    <row r="6149" spans="7:8">
      <c r="G6149">
        <v>182931</v>
      </c>
      <c r="H6149" t="s">
        <v>12</v>
      </c>
    </row>
    <row r="6150" spans="7:8">
      <c r="G6150">
        <v>182966</v>
      </c>
      <c r="H6150" t="s">
        <v>98</v>
      </c>
    </row>
    <row r="6151" spans="7:8">
      <c r="G6151">
        <v>182974</v>
      </c>
      <c r="H6151" t="s">
        <v>459</v>
      </c>
    </row>
    <row r="6152" spans="7:8">
      <c r="G6152">
        <v>182982</v>
      </c>
      <c r="H6152" t="s">
        <v>104</v>
      </c>
    </row>
    <row r="6153" spans="7:8">
      <c r="G6153">
        <v>182990</v>
      </c>
      <c r="H6153" t="s">
        <v>104</v>
      </c>
    </row>
    <row r="6154" spans="7:8">
      <c r="G6154">
        <v>183016</v>
      </c>
      <c r="H6154" t="s">
        <v>104</v>
      </c>
    </row>
    <row r="6155" spans="7:8">
      <c r="G6155">
        <v>183024</v>
      </c>
      <c r="H6155" t="s">
        <v>104</v>
      </c>
    </row>
    <row r="6156" spans="7:8">
      <c r="G6156">
        <v>183032</v>
      </c>
      <c r="H6156" t="s">
        <v>104</v>
      </c>
    </row>
    <row r="6157" spans="7:8">
      <c r="G6157">
        <v>183040</v>
      </c>
      <c r="H6157" t="s">
        <v>104</v>
      </c>
    </row>
    <row r="6158" spans="7:8">
      <c r="G6158">
        <v>183067</v>
      </c>
      <c r="H6158" t="s">
        <v>104</v>
      </c>
    </row>
    <row r="6159" spans="7:8">
      <c r="G6159">
        <v>183105</v>
      </c>
      <c r="H6159" t="s">
        <v>942</v>
      </c>
    </row>
    <row r="6160" spans="7:8">
      <c r="G6160">
        <v>183113</v>
      </c>
      <c r="H6160" t="s">
        <v>942</v>
      </c>
    </row>
    <row r="6161" spans="7:8">
      <c r="G6161">
        <v>183121</v>
      </c>
      <c r="H6161" t="s">
        <v>942</v>
      </c>
    </row>
    <row r="6162" spans="7:8">
      <c r="G6162">
        <v>183130</v>
      </c>
      <c r="H6162" t="s">
        <v>942</v>
      </c>
    </row>
    <row r="6163" spans="7:8">
      <c r="G6163">
        <v>183148</v>
      </c>
      <c r="H6163" t="s">
        <v>942</v>
      </c>
    </row>
    <row r="6164" spans="7:8">
      <c r="G6164">
        <v>183156</v>
      </c>
      <c r="H6164" t="s">
        <v>942</v>
      </c>
    </row>
    <row r="6165" spans="7:8">
      <c r="G6165">
        <v>183172</v>
      </c>
      <c r="H6165" t="s">
        <v>944</v>
      </c>
    </row>
    <row r="6166" spans="7:8">
      <c r="G6166">
        <v>183180</v>
      </c>
      <c r="H6166" t="s">
        <v>944</v>
      </c>
    </row>
    <row r="6167" spans="7:8">
      <c r="G6167">
        <v>183199</v>
      </c>
      <c r="H6167" t="s">
        <v>942</v>
      </c>
    </row>
    <row r="6168" spans="7:8">
      <c r="G6168">
        <v>183202</v>
      </c>
      <c r="H6168" t="s">
        <v>104</v>
      </c>
    </row>
    <row r="6169" spans="7:8">
      <c r="G6169">
        <v>183210</v>
      </c>
      <c r="H6169" t="s">
        <v>104</v>
      </c>
    </row>
    <row r="6170" spans="7:8">
      <c r="G6170">
        <v>183229</v>
      </c>
      <c r="H6170" t="s">
        <v>104</v>
      </c>
    </row>
    <row r="6171" spans="7:8">
      <c r="G6171">
        <v>183342</v>
      </c>
      <c r="H6171" t="s">
        <v>98</v>
      </c>
    </row>
    <row r="6172" spans="7:8">
      <c r="G6172">
        <v>183350</v>
      </c>
      <c r="H6172" t="s">
        <v>448</v>
      </c>
    </row>
    <row r="6173" spans="7:8">
      <c r="G6173">
        <v>183369</v>
      </c>
      <c r="H6173" t="s">
        <v>450</v>
      </c>
    </row>
    <row r="6174" spans="7:8">
      <c r="G6174">
        <v>183377</v>
      </c>
      <c r="H6174" t="s">
        <v>104</v>
      </c>
    </row>
    <row r="6175" spans="7:8">
      <c r="G6175">
        <v>183385</v>
      </c>
      <c r="H6175" t="s">
        <v>104</v>
      </c>
    </row>
    <row r="6176" spans="7:8">
      <c r="G6176">
        <v>183393</v>
      </c>
      <c r="H6176" t="s">
        <v>448</v>
      </c>
    </row>
    <row r="6177" spans="7:8">
      <c r="G6177">
        <v>183407</v>
      </c>
      <c r="H6177" t="s">
        <v>448</v>
      </c>
    </row>
    <row r="6178" spans="7:8">
      <c r="G6178">
        <v>183415</v>
      </c>
      <c r="H6178" t="s">
        <v>448</v>
      </c>
    </row>
    <row r="6179" spans="7:8">
      <c r="G6179">
        <v>183423</v>
      </c>
      <c r="H6179" t="s">
        <v>448</v>
      </c>
    </row>
    <row r="6180" spans="7:8">
      <c r="G6180">
        <v>183458</v>
      </c>
      <c r="H6180" t="s">
        <v>448</v>
      </c>
    </row>
    <row r="6181" spans="7:8">
      <c r="G6181">
        <v>183466</v>
      </c>
      <c r="H6181" t="s">
        <v>448</v>
      </c>
    </row>
    <row r="6182" spans="7:8">
      <c r="G6182">
        <v>183474</v>
      </c>
      <c r="H6182" t="s">
        <v>448</v>
      </c>
    </row>
    <row r="6183" spans="7:8">
      <c r="G6183">
        <v>183482</v>
      </c>
      <c r="H6183" t="s">
        <v>448</v>
      </c>
    </row>
    <row r="6184" spans="7:8">
      <c r="G6184">
        <v>183490</v>
      </c>
      <c r="H6184" t="s">
        <v>107</v>
      </c>
    </row>
    <row r="6185" spans="7:8">
      <c r="G6185">
        <v>183504</v>
      </c>
      <c r="H6185" t="s">
        <v>98</v>
      </c>
    </row>
    <row r="6186" spans="7:8">
      <c r="G6186">
        <v>183520</v>
      </c>
      <c r="H6186" t="s">
        <v>448</v>
      </c>
    </row>
    <row r="6187" spans="7:8">
      <c r="G6187">
        <v>183539</v>
      </c>
      <c r="H6187" t="s">
        <v>448</v>
      </c>
    </row>
    <row r="6188" spans="7:8">
      <c r="G6188">
        <v>183547</v>
      </c>
      <c r="H6188" t="s">
        <v>448</v>
      </c>
    </row>
    <row r="6189" spans="7:8">
      <c r="G6189">
        <v>183555</v>
      </c>
      <c r="H6189" t="s">
        <v>107</v>
      </c>
    </row>
    <row r="6190" spans="7:8">
      <c r="G6190">
        <v>183695</v>
      </c>
      <c r="H6190" t="s">
        <v>448</v>
      </c>
    </row>
    <row r="6191" spans="7:8">
      <c r="G6191">
        <v>183733</v>
      </c>
      <c r="H6191" t="s">
        <v>448</v>
      </c>
    </row>
    <row r="6192" spans="7:8">
      <c r="G6192">
        <v>183830</v>
      </c>
      <c r="H6192" t="s">
        <v>450</v>
      </c>
    </row>
    <row r="6193" spans="7:8">
      <c r="G6193">
        <v>183873</v>
      </c>
      <c r="H6193" t="s">
        <v>975</v>
      </c>
    </row>
    <row r="6194" spans="7:8">
      <c r="G6194">
        <v>183881</v>
      </c>
      <c r="H6194" t="s">
        <v>976</v>
      </c>
    </row>
    <row r="6195" spans="7:8">
      <c r="G6195">
        <v>184667</v>
      </c>
      <c r="H6195" t="s">
        <v>104</v>
      </c>
    </row>
    <row r="6196" spans="7:8">
      <c r="G6196">
        <v>184675</v>
      </c>
      <c r="H6196" t="s">
        <v>104</v>
      </c>
    </row>
    <row r="6197" spans="7:8">
      <c r="G6197">
        <v>184683</v>
      </c>
      <c r="H6197" t="s">
        <v>448</v>
      </c>
    </row>
    <row r="6198" spans="7:8">
      <c r="G6198">
        <v>184691</v>
      </c>
      <c r="H6198" t="s">
        <v>448</v>
      </c>
    </row>
    <row r="6199" spans="7:8">
      <c r="G6199">
        <v>184705</v>
      </c>
      <c r="H6199" t="s">
        <v>104</v>
      </c>
    </row>
    <row r="6200" spans="7:8">
      <c r="G6200">
        <v>184721</v>
      </c>
      <c r="H6200" t="s">
        <v>104</v>
      </c>
    </row>
    <row r="6201" spans="7:8">
      <c r="G6201">
        <v>184730</v>
      </c>
      <c r="H6201" t="s">
        <v>104</v>
      </c>
    </row>
    <row r="6202" spans="7:8">
      <c r="G6202">
        <v>184748</v>
      </c>
      <c r="H6202" t="s">
        <v>104</v>
      </c>
    </row>
    <row r="6203" spans="7:8">
      <c r="G6203">
        <v>184756</v>
      </c>
      <c r="H6203" t="s">
        <v>104</v>
      </c>
    </row>
    <row r="6204" spans="7:8">
      <c r="G6204">
        <v>184764</v>
      </c>
      <c r="H6204" t="s">
        <v>104</v>
      </c>
    </row>
    <row r="6205" spans="7:8">
      <c r="G6205">
        <v>184772</v>
      </c>
      <c r="H6205" t="s">
        <v>104</v>
      </c>
    </row>
    <row r="6206" spans="7:8">
      <c r="G6206">
        <v>184780</v>
      </c>
      <c r="H6206" t="s">
        <v>104</v>
      </c>
    </row>
    <row r="6207" spans="7:8">
      <c r="G6207">
        <v>184799</v>
      </c>
      <c r="H6207" t="s">
        <v>104</v>
      </c>
    </row>
    <row r="6208" spans="7:8">
      <c r="G6208">
        <v>184802</v>
      </c>
      <c r="H6208" t="s">
        <v>104</v>
      </c>
    </row>
    <row r="6209" spans="7:8">
      <c r="G6209">
        <v>184829</v>
      </c>
      <c r="H6209" t="s">
        <v>104</v>
      </c>
    </row>
    <row r="6210" spans="7:8">
      <c r="G6210">
        <v>184837</v>
      </c>
      <c r="H6210" t="s">
        <v>104</v>
      </c>
    </row>
    <row r="6211" spans="7:8">
      <c r="G6211">
        <v>184845</v>
      </c>
      <c r="H6211" t="s">
        <v>104</v>
      </c>
    </row>
    <row r="6212" spans="7:8">
      <c r="G6212">
        <v>184853</v>
      </c>
      <c r="H6212" t="s">
        <v>104</v>
      </c>
    </row>
    <row r="6213" spans="7:8">
      <c r="G6213">
        <v>184861</v>
      </c>
      <c r="H6213" t="s">
        <v>104</v>
      </c>
    </row>
    <row r="6214" spans="7:8">
      <c r="G6214">
        <v>184870</v>
      </c>
      <c r="H6214" t="s">
        <v>104</v>
      </c>
    </row>
    <row r="6215" spans="7:8">
      <c r="G6215">
        <v>184888</v>
      </c>
      <c r="H6215" t="s">
        <v>104</v>
      </c>
    </row>
    <row r="6216" spans="7:8">
      <c r="G6216">
        <v>184900</v>
      </c>
      <c r="H6216" t="s">
        <v>104</v>
      </c>
    </row>
    <row r="6217" spans="7:8">
      <c r="G6217">
        <v>184918</v>
      </c>
      <c r="H6217" t="s">
        <v>104</v>
      </c>
    </row>
    <row r="6218" spans="7:8">
      <c r="G6218">
        <v>184926</v>
      </c>
      <c r="H6218" t="s">
        <v>104</v>
      </c>
    </row>
    <row r="6219" spans="7:8">
      <c r="G6219">
        <v>184934</v>
      </c>
      <c r="H6219" t="s">
        <v>104</v>
      </c>
    </row>
    <row r="6220" spans="7:8">
      <c r="G6220">
        <v>184942</v>
      </c>
      <c r="H6220" t="s">
        <v>104</v>
      </c>
    </row>
    <row r="6221" spans="7:8">
      <c r="G6221">
        <v>185302</v>
      </c>
      <c r="H6221" t="s">
        <v>104</v>
      </c>
    </row>
    <row r="6222" spans="7:8">
      <c r="G6222">
        <v>185310</v>
      </c>
      <c r="H6222" t="s">
        <v>104</v>
      </c>
    </row>
    <row r="6223" spans="7:8">
      <c r="G6223">
        <v>185337</v>
      </c>
      <c r="H6223" t="s">
        <v>104</v>
      </c>
    </row>
    <row r="6224" spans="7:8">
      <c r="G6224">
        <v>185710</v>
      </c>
      <c r="H6224" t="s">
        <v>104</v>
      </c>
    </row>
    <row r="6225" spans="7:8">
      <c r="G6225">
        <v>185728</v>
      </c>
      <c r="H6225" t="s">
        <v>104</v>
      </c>
    </row>
    <row r="6226" spans="7:8">
      <c r="G6226">
        <v>185736</v>
      </c>
      <c r="H6226" t="s">
        <v>962</v>
      </c>
    </row>
    <row r="6227" spans="7:8">
      <c r="G6227">
        <v>185760</v>
      </c>
      <c r="H6227" t="s">
        <v>107</v>
      </c>
    </row>
    <row r="6228" spans="7:8">
      <c r="G6228">
        <v>185779</v>
      </c>
      <c r="H6228" t="s">
        <v>107</v>
      </c>
    </row>
    <row r="6229" spans="7:8">
      <c r="G6229">
        <v>185787</v>
      </c>
      <c r="H6229" t="s">
        <v>98</v>
      </c>
    </row>
    <row r="6230" spans="7:8">
      <c r="G6230">
        <v>185809</v>
      </c>
      <c r="H6230" t="s">
        <v>98</v>
      </c>
    </row>
    <row r="6231" spans="7:8">
      <c r="G6231">
        <v>185817</v>
      </c>
      <c r="H6231" t="s">
        <v>98</v>
      </c>
    </row>
    <row r="6232" spans="7:8">
      <c r="G6232">
        <v>185825</v>
      </c>
      <c r="H6232" t="s">
        <v>104</v>
      </c>
    </row>
    <row r="6233" spans="7:8">
      <c r="G6233">
        <v>185833</v>
      </c>
      <c r="H6233" t="s">
        <v>107</v>
      </c>
    </row>
    <row r="6234" spans="7:8">
      <c r="G6234">
        <v>185868</v>
      </c>
      <c r="H6234" t="s">
        <v>98</v>
      </c>
    </row>
    <row r="6235" spans="7:8">
      <c r="G6235">
        <v>185876</v>
      </c>
      <c r="H6235" t="s">
        <v>98</v>
      </c>
    </row>
    <row r="6236" spans="7:8">
      <c r="G6236">
        <v>185884</v>
      </c>
      <c r="H6236" t="s">
        <v>104</v>
      </c>
    </row>
    <row r="6237" spans="7:8">
      <c r="G6237">
        <v>185892</v>
      </c>
      <c r="H6237" t="s">
        <v>104</v>
      </c>
    </row>
    <row r="6238" spans="7:8">
      <c r="G6238">
        <v>185906</v>
      </c>
      <c r="H6238" t="s">
        <v>104</v>
      </c>
    </row>
    <row r="6239" spans="7:8">
      <c r="G6239">
        <v>185957</v>
      </c>
      <c r="H6239" t="s">
        <v>104</v>
      </c>
    </row>
    <row r="6240" spans="7:8">
      <c r="G6240">
        <v>185965</v>
      </c>
      <c r="H6240" t="s">
        <v>104</v>
      </c>
    </row>
    <row r="6241" spans="7:8">
      <c r="G6241">
        <v>185973</v>
      </c>
      <c r="H6241" t="s">
        <v>98</v>
      </c>
    </row>
    <row r="6242" spans="7:8">
      <c r="G6242">
        <v>185981</v>
      </c>
      <c r="H6242" t="s">
        <v>98</v>
      </c>
    </row>
    <row r="6243" spans="7:8">
      <c r="G6243">
        <v>185990</v>
      </c>
      <c r="H6243" t="s">
        <v>98</v>
      </c>
    </row>
    <row r="6244" spans="7:8">
      <c r="G6244">
        <v>186007</v>
      </c>
      <c r="H6244" t="s">
        <v>107</v>
      </c>
    </row>
    <row r="6245" spans="7:8">
      <c r="G6245">
        <v>186058</v>
      </c>
      <c r="H6245" t="s">
        <v>104</v>
      </c>
    </row>
    <row r="6246" spans="7:8">
      <c r="G6246">
        <v>186066</v>
      </c>
      <c r="H6246" t="s">
        <v>104</v>
      </c>
    </row>
    <row r="6247" spans="7:8">
      <c r="G6247">
        <v>186074</v>
      </c>
      <c r="H6247" t="s">
        <v>104</v>
      </c>
    </row>
    <row r="6248" spans="7:8">
      <c r="G6248">
        <v>186082</v>
      </c>
      <c r="H6248" t="s">
        <v>104</v>
      </c>
    </row>
    <row r="6249" spans="7:8">
      <c r="G6249">
        <v>186090</v>
      </c>
      <c r="H6249" t="s">
        <v>104</v>
      </c>
    </row>
    <row r="6250" spans="7:8">
      <c r="G6250">
        <v>186104</v>
      </c>
      <c r="H6250" t="s">
        <v>12</v>
      </c>
    </row>
    <row r="6251" spans="7:8">
      <c r="G6251">
        <v>186236</v>
      </c>
      <c r="H6251" t="s">
        <v>12</v>
      </c>
    </row>
    <row r="6252" spans="7:8">
      <c r="G6252">
        <v>186538</v>
      </c>
      <c r="H6252" t="s">
        <v>107</v>
      </c>
    </row>
    <row r="6253" spans="7:8">
      <c r="G6253">
        <v>186546</v>
      </c>
      <c r="H6253" t="s">
        <v>107</v>
      </c>
    </row>
    <row r="6254" spans="7:8">
      <c r="G6254">
        <v>186554</v>
      </c>
      <c r="H6254" t="s">
        <v>107</v>
      </c>
    </row>
    <row r="6255" spans="7:8">
      <c r="G6255">
        <v>186570</v>
      </c>
      <c r="H6255" t="s">
        <v>12</v>
      </c>
    </row>
    <row r="6256" spans="7:8">
      <c r="G6256">
        <v>186597</v>
      </c>
      <c r="H6256" t="s">
        <v>107</v>
      </c>
    </row>
    <row r="6257" spans="7:8">
      <c r="G6257">
        <v>186678</v>
      </c>
      <c r="H6257" t="s">
        <v>9</v>
      </c>
    </row>
    <row r="6258" spans="7:8">
      <c r="G6258">
        <v>186791</v>
      </c>
      <c r="H6258" t="s">
        <v>104</v>
      </c>
    </row>
    <row r="6259" spans="7:8">
      <c r="G6259">
        <v>186805</v>
      </c>
      <c r="H6259" t="s">
        <v>104</v>
      </c>
    </row>
    <row r="6260" spans="7:8">
      <c r="G6260">
        <v>186856</v>
      </c>
      <c r="H6260" t="s">
        <v>107</v>
      </c>
    </row>
    <row r="6261" spans="7:8">
      <c r="G6261">
        <v>186864</v>
      </c>
      <c r="H6261" t="s">
        <v>104</v>
      </c>
    </row>
    <row r="6262" spans="7:8">
      <c r="G6262">
        <v>186872</v>
      </c>
      <c r="H6262" t="s">
        <v>973</v>
      </c>
    </row>
    <row r="6263" spans="7:8">
      <c r="G6263">
        <v>186902</v>
      </c>
      <c r="H6263" t="s">
        <v>104</v>
      </c>
    </row>
    <row r="6264" spans="7:8">
      <c r="G6264">
        <v>186910</v>
      </c>
      <c r="H6264" t="s">
        <v>26</v>
      </c>
    </row>
    <row r="6265" spans="7:8">
      <c r="G6265">
        <v>186996</v>
      </c>
      <c r="H6265" t="s">
        <v>958</v>
      </c>
    </row>
    <row r="6266" spans="7:8">
      <c r="G6266">
        <v>187011</v>
      </c>
      <c r="H6266" t="s">
        <v>9</v>
      </c>
    </row>
    <row r="6267" spans="7:8">
      <c r="G6267">
        <v>187020</v>
      </c>
      <c r="H6267" t="s">
        <v>9</v>
      </c>
    </row>
    <row r="6268" spans="7:8">
      <c r="G6268">
        <v>187038</v>
      </c>
      <c r="H6268" t="s">
        <v>9</v>
      </c>
    </row>
    <row r="6269" spans="7:8">
      <c r="G6269">
        <v>187046</v>
      </c>
      <c r="H6269" t="s">
        <v>9</v>
      </c>
    </row>
    <row r="6270" spans="7:8">
      <c r="G6270">
        <v>187054</v>
      </c>
      <c r="H6270" t="s">
        <v>9</v>
      </c>
    </row>
    <row r="6271" spans="7:8">
      <c r="G6271">
        <v>187062</v>
      </c>
      <c r="H6271" t="s">
        <v>104</v>
      </c>
    </row>
    <row r="6272" spans="7:8">
      <c r="G6272">
        <v>187070</v>
      </c>
      <c r="H6272" t="s">
        <v>9</v>
      </c>
    </row>
    <row r="6273" spans="7:8">
      <c r="G6273">
        <v>187089</v>
      </c>
      <c r="H6273" t="s">
        <v>9</v>
      </c>
    </row>
    <row r="6274" spans="7:8">
      <c r="G6274">
        <v>187097</v>
      </c>
      <c r="H6274" t="s">
        <v>9</v>
      </c>
    </row>
    <row r="6275" spans="7:8">
      <c r="G6275">
        <v>187100</v>
      </c>
      <c r="H6275" t="s">
        <v>9</v>
      </c>
    </row>
    <row r="6276" spans="7:8">
      <c r="G6276">
        <v>187119</v>
      </c>
      <c r="H6276" t="s">
        <v>472</v>
      </c>
    </row>
    <row r="6277" spans="7:8">
      <c r="G6277">
        <v>187151</v>
      </c>
      <c r="H6277" t="s">
        <v>9</v>
      </c>
    </row>
    <row r="6278" spans="7:8">
      <c r="G6278">
        <v>187160</v>
      </c>
      <c r="H6278" t="s">
        <v>9</v>
      </c>
    </row>
    <row r="6279" spans="7:8">
      <c r="G6279">
        <v>187178</v>
      </c>
      <c r="H6279" t="s">
        <v>962</v>
      </c>
    </row>
    <row r="6280" spans="7:8">
      <c r="G6280">
        <v>187216</v>
      </c>
      <c r="H6280" t="s">
        <v>9</v>
      </c>
    </row>
    <row r="6281" spans="7:8">
      <c r="G6281">
        <v>187224</v>
      </c>
      <c r="H6281" t="s">
        <v>9</v>
      </c>
    </row>
    <row r="6282" spans="7:8">
      <c r="G6282">
        <v>187232</v>
      </c>
      <c r="H6282" t="s">
        <v>9</v>
      </c>
    </row>
    <row r="6283" spans="7:8">
      <c r="G6283">
        <v>187259</v>
      </c>
      <c r="H6283" t="s">
        <v>9</v>
      </c>
    </row>
    <row r="6284" spans="7:8">
      <c r="G6284">
        <v>187283</v>
      </c>
      <c r="H6284" t="s">
        <v>98</v>
      </c>
    </row>
    <row r="6285" spans="7:8">
      <c r="G6285">
        <v>187380</v>
      </c>
      <c r="H6285" t="s">
        <v>9</v>
      </c>
    </row>
    <row r="6286" spans="7:8">
      <c r="G6286">
        <v>187399</v>
      </c>
      <c r="H6286" t="s">
        <v>98</v>
      </c>
    </row>
    <row r="6287" spans="7:8">
      <c r="G6287">
        <v>187402</v>
      </c>
      <c r="H6287" t="s">
        <v>472</v>
      </c>
    </row>
    <row r="6288" spans="7:8">
      <c r="G6288">
        <v>187445</v>
      </c>
      <c r="H6288" t="s">
        <v>26</v>
      </c>
    </row>
    <row r="6289" spans="7:8">
      <c r="G6289">
        <v>187453</v>
      </c>
      <c r="H6289" t="s">
        <v>9</v>
      </c>
    </row>
    <row r="6290" spans="7:8">
      <c r="G6290">
        <v>187470</v>
      </c>
      <c r="H6290" t="s">
        <v>958</v>
      </c>
    </row>
    <row r="6291" spans="7:8">
      <c r="G6291">
        <v>187542</v>
      </c>
      <c r="H6291" t="s">
        <v>98</v>
      </c>
    </row>
    <row r="6292" spans="7:8">
      <c r="G6292">
        <v>187585</v>
      </c>
      <c r="H6292" t="s">
        <v>98</v>
      </c>
    </row>
    <row r="6293" spans="7:8">
      <c r="G6293">
        <v>187615</v>
      </c>
      <c r="H6293" t="s">
        <v>104</v>
      </c>
    </row>
    <row r="6294" spans="7:8">
      <c r="G6294">
        <v>187623</v>
      </c>
      <c r="H6294" t="s">
        <v>98</v>
      </c>
    </row>
    <row r="6295" spans="7:8">
      <c r="G6295">
        <v>187682</v>
      </c>
      <c r="H6295" t="s">
        <v>104</v>
      </c>
    </row>
    <row r="6296" spans="7:8">
      <c r="G6296">
        <v>187712</v>
      </c>
      <c r="H6296" t="s">
        <v>472</v>
      </c>
    </row>
    <row r="6297" spans="7:8">
      <c r="G6297">
        <v>187720</v>
      </c>
      <c r="H6297" t="s">
        <v>977</v>
      </c>
    </row>
    <row r="6298" spans="7:8">
      <c r="G6298">
        <v>187747</v>
      </c>
      <c r="H6298" t="s">
        <v>104</v>
      </c>
    </row>
    <row r="6299" spans="7:8">
      <c r="G6299">
        <v>187771</v>
      </c>
      <c r="H6299" t="s">
        <v>104</v>
      </c>
    </row>
    <row r="6300" spans="7:8">
      <c r="G6300">
        <v>187780</v>
      </c>
      <c r="H6300" t="s">
        <v>104</v>
      </c>
    </row>
    <row r="6301" spans="7:8">
      <c r="G6301">
        <v>187798</v>
      </c>
      <c r="H6301" t="s">
        <v>104</v>
      </c>
    </row>
    <row r="6302" spans="7:8">
      <c r="G6302">
        <v>187801</v>
      </c>
      <c r="H6302" t="s">
        <v>104</v>
      </c>
    </row>
    <row r="6303" spans="7:8">
      <c r="G6303">
        <v>187810</v>
      </c>
      <c r="H6303" t="s">
        <v>9</v>
      </c>
    </row>
    <row r="6304" spans="7:8">
      <c r="G6304">
        <v>187828</v>
      </c>
      <c r="H6304" t="s">
        <v>98</v>
      </c>
    </row>
    <row r="6305" spans="7:8">
      <c r="G6305">
        <v>187836</v>
      </c>
      <c r="H6305" t="s">
        <v>45</v>
      </c>
    </row>
    <row r="6306" spans="7:8">
      <c r="G6306">
        <v>187852</v>
      </c>
      <c r="H6306" t="s">
        <v>107</v>
      </c>
    </row>
    <row r="6307" spans="7:8">
      <c r="G6307">
        <v>187860</v>
      </c>
      <c r="H6307" t="s">
        <v>9</v>
      </c>
    </row>
    <row r="6308" spans="7:8">
      <c r="G6308">
        <v>187879</v>
      </c>
      <c r="H6308" t="s">
        <v>459</v>
      </c>
    </row>
    <row r="6309" spans="7:8">
      <c r="G6309">
        <v>187887</v>
      </c>
      <c r="H6309" t="s">
        <v>9</v>
      </c>
    </row>
    <row r="6310" spans="7:8">
      <c r="G6310">
        <v>187895</v>
      </c>
      <c r="H6310" t="s">
        <v>9</v>
      </c>
    </row>
    <row r="6311" spans="7:8">
      <c r="G6311">
        <v>187909</v>
      </c>
      <c r="H6311" t="s">
        <v>472</v>
      </c>
    </row>
    <row r="6312" spans="7:8">
      <c r="G6312">
        <v>187925</v>
      </c>
      <c r="H6312" t="s">
        <v>9</v>
      </c>
    </row>
    <row r="6313" spans="7:8">
      <c r="G6313">
        <v>187933</v>
      </c>
      <c r="H6313" t="s">
        <v>104</v>
      </c>
    </row>
    <row r="6314" spans="7:8">
      <c r="G6314">
        <v>187941</v>
      </c>
      <c r="H6314" t="s">
        <v>459</v>
      </c>
    </row>
    <row r="6315" spans="7:8">
      <c r="G6315">
        <v>187950</v>
      </c>
      <c r="H6315" t="s">
        <v>104</v>
      </c>
    </row>
    <row r="6316" spans="7:8">
      <c r="G6316">
        <v>187968</v>
      </c>
      <c r="H6316" t="s">
        <v>104</v>
      </c>
    </row>
    <row r="6317" spans="7:8">
      <c r="G6317">
        <v>187976</v>
      </c>
      <c r="H6317" t="s">
        <v>107</v>
      </c>
    </row>
    <row r="6318" spans="7:8">
      <c r="G6318">
        <v>187984</v>
      </c>
      <c r="H6318" t="s">
        <v>107</v>
      </c>
    </row>
    <row r="6319" spans="7:8">
      <c r="G6319">
        <v>187992</v>
      </c>
      <c r="H6319" t="s">
        <v>104</v>
      </c>
    </row>
    <row r="6320" spans="7:8">
      <c r="G6320">
        <v>188018</v>
      </c>
      <c r="H6320" t="s">
        <v>104</v>
      </c>
    </row>
    <row r="6321" spans="7:8">
      <c r="G6321">
        <v>188034</v>
      </c>
      <c r="H6321" t="s">
        <v>104</v>
      </c>
    </row>
    <row r="6322" spans="7:8">
      <c r="G6322">
        <v>188042</v>
      </c>
      <c r="H6322" t="s">
        <v>104</v>
      </c>
    </row>
    <row r="6323" spans="7:8">
      <c r="G6323">
        <v>188050</v>
      </c>
      <c r="H6323" t="s">
        <v>104</v>
      </c>
    </row>
    <row r="6324" spans="7:8">
      <c r="G6324">
        <v>188069</v>
      </c>
      <c r="H6324" t="s">
        <v>104</v>
      </c>
    </row>
    <row r="6325" spans="7:8">
      <c r="G6325">
        <v>188077</v>
      </c>
      <c r="H6325" t="s">
        <v>104</v>
      </c>
    </row>
    <row r="6326" spans="7:8">
      <c r="G6326">
        <v>188085</v>
      </c>
      <c r="H6326" t="s">
        <v>104</v>
      </c>
    </row>
    <row r="6327" spans="7:8">
      <c r="G6327">
        <v>188093</v>
      </c>
      <c r="H6327" t="s">
        <v>104</v>
      </c>
    </row>
    <row r="6328" spans="7:8">
      <c r="G6328">
        <v>188131</v>
      </c>
      <c r="H6328" t="s">
        <v>459</v>
      </c>
    </row>
    <row r="6329" spans="7:8">
      <c r="G6329">
        <v>188140</v>
      </c>
      <c r="H6329" t="s">
        <v>104</v>
      </c>
    </row>
    <row r="6330" spans="7:8">
      <c r="G6330">
        <v>188158</v>
      </c>
      <c r="H6330" t="s">
        <v>104</v>
      </c>
    </row>
    <row r="6331" spans="7:8">
      <c r="G6331">
        <v>188166</v>
      </c>
      <c r="H6331" t="s">
        <v>104</v>
      </c>
    </row>
    <row r="6332" spans="7:8">
      <c r="G6332">
        <v>188174</v>
      </c>
      <c r="H6332" t="s">
        <v>104</v>
      </c>
    </row>
    <row r="6333" spans="7:8">
      <c r="G6333">
        <v>188182</v>
      </c>
      <c r="H6333" t="s">
        <v>98</v>
      </c>
    </row>
    <row r="6334" spans="7:8">
      <c r="G6334">
        <v>188190</v>
      </c>
      <c r="H6334" t="s">
        <v>98</v>
      </c>
    </row>
    <row r="6335" spans="7:8">
      <c r="G6335">
        <v>188204</v>
      </c>
      <c r="H6335" t="s">
        <v>104</v>
      </c>
    </row>
    <row r="6336" spans="7:8">
      <c r="G6336">
        <v>188212</v>
      </c>
      <c r="H6336" t="s">
        <v>459</v>
      </c>
    </row>
    <row r="6337" spans="7:8">
      <c r="G6337">
        <v>188220</v>
      </c>
      <c r="H6337" t="s">
        <v>104</v>
      </c>
    </row>
    <row r="6338" spans="7:8">
      <c r="G6338">
        <v>188239</v>
      </c>
      <c r="H6338" t="s">
        <v>104</v>
      </c>
    </row>
    <row r="6339" spans="7:8">
      <c r="G6339">
        <v>188247</v>
      </c>
      <c r="H6339" t="s">
        <v>459</v>
      </c>
    </row>
    <row r="6340" spans="7:8">
      <c r="G6340">
        <v>188255</v>
      </c>
      <c r="H6340" t="s">
        <v>9</v>
      </c>
    </row>
    <row r="6341" spans="7:8">
      <c r="G6341">
        <v>188263</v>
      </c>
      <c r="H6341" t="s">
        <v>472</v>
      </c>
    </row>
    <row r="6342" spans="7:8">
      <c r="G6342">
        <v>188298</v>
      </c>
      <c r="H6342" t="s">
        <v>104</v>
      </c>
    </row>
    <row r="6343" spans="7:8">
      <c r="G6343">
        <v>188301</v>
      </c>
      <c r="H6343" t="s">
        <v>104</v>
      </c>
    </row>
    <row r="6344" spans="7:8">
      <c r="G6344">
        <v>188328</v>
      </c>
      <c r="H6344" t="s">
        <v>104</v>
      </c>
    </row>
    <row r="6345" spans="7:8">
      <c r="G6345">
        <v>188336</v>
      </c>
      <c r="H6345" t="s">
        <v>104</v>
      </c>
    </row>
    <row r="6346" spans="7:8">
      <c r="G6346">
        <v>188344</v>
      </c>
      <c r="H6346" t="s">
        <v>104</v>
      </c>
    </row>
    <row r="6347" spans="7:8">
      <c r="G6347">
        <v>188352</v>
      </c>
      <c r="H6347" t="s">
        <v>9</v>
      </c>
    </row>
    <row r="6348" spans="7:8">
      <c r="G6348">
        <v>188379</v>
      </c>
      <c r="H6348" t="s">
        <v>104</v>
      </c>
    </row>
    <row r="6349" spans="7:8">
      <c r="G6349">
        <v>188387</v>
      </c>
      <c r="H6349" t="s">
        <v>9</v>
      </c>
    </row>
    <row r="6350" spans="7:8">
      <c r="G6350">
        <v>188395</v>
      </c>
      <c r="H6350" t="s">
        <v>9</v>
      </c>
    </row>
    <row r="6351" spans="7:8">
      <c r="G6351">
        <v>188417</v>
      </c>
      <c r="H6351" t="s">
        <v>107</v>
      </c>
    </row>
    <row r="6352" spans="7:8">
      <c r="G6352">
        <v>188425</v>
      </c>
      <c r="H6352" t="s">
        <v>962</v>
      </c>
    </row>
    <row r="6353" spans="7:8">
      <c r="G6353">
        <v>188441</v>
      </c>
      <c r="H6353" t="s">
        <v>9</v>
      </c>
    </row>
    <row r="6354" spans="7:8">
      <c r="G6354">
        <v>188450</v>
      </c>
      <c r="H6354" t="s">
        <v>98</v>
      </c>
    </row>
    <row r="6355" spans="7:8">
      <c r="G6355">
        <v>188484</v>
      </c>
      <c r="H6355" t="s">
        <v>9</v>
      </c>
    </row>
    <row r="6356" spans="7:8">
      <c r="G6356">
        <v>188492</v>
      </c>
      <c r="H6356" t="s">
        <v>9</v>
      </c>
    </row>
    <row r="6357" spans="7:8">
      <c r="G6357">
        <v>188506</v>
      </c>
      <c r="H6357" t="s">
        <v>9</v>
      </c>
    </row>
    <row r="6358" spans="7:8">
      <c r="G6358">
        <v>188514</v>
      </c>
      <c r="H6358" t="s">
        <v>9</v>
      </c>
    </row>
    <row r="6359" spans="7:8">
      <c r="G6359">
        <v>188522</v>
      </c>
      <c r="H6359" t="s">
        <v>9</v>
      </c>
    </row>
    <row r="6360" spans="7:8">
      <c r="G6360">
        <v>188530</v>
      </c>
      <c r="H6360" t="s">
        <v>9</v>
      </c>
    </row>
    <row r="6361" spans="7:8">
      <c r="G6361">
        <v>188549</v>
      </c>
      <c r="H6361" t="s">
        <v>9</v>
      </c>
    </row>
    <row r="6362" spans="7:8">
      <c r="G6362">
        <v>188557</v>
      </c>
      <c r="H6362" t="s">
        <v>9</v>
      </c>
    </row>
    <row r="6363" spans="7:8">
      <c r="G6363">
        <v>188590</v>
      </c>
      <c r="H6363" t="s">
        <v>9</v>
      </c>
    </row>
    <row r="6364" spans="7:8">
      <c r="G6364">
        <v>188603</v>
      </c>
      <c r="H6364" t="s">
        <v>9</v>
      </c>
    </row>
    <row r="6365" spans="7:8">
      <c r="G6365">
        <v>188638</v>
      </c>
      <c r="H6365" t="s">
        <v>104</v>
      </c>
    </row>
    <row r="6366" spans="7:8">
      <c r="G6366">
        <v>188646</v>
      </c>
      <c r="H6366" t="s">
        <v>9</v>
      </c>
    </row>
    <row r="6367" spans="7:8">
      <c r="G6367">
        <v>188662</v>
      </c>
      <c r="H6367" t="s">
        <v>98</v>
      </c>
    </row>
    <row r="6368" spans="7:8">
      <c r="G6368">
        <v>188689</v>
      </c>
      <c r="H6368" t="s">
        <v>98</v>
      </c>
    </row>
    <row r="6369" spans="7:8">
      <c r="G6369">
        <v>188816</v>
      </c>
      <c r="H6369" t="s">
        <v>450</v>
      </c>
    </row>
    <row r="6370" spans="7:8">
      <c r="G6370">
        <v>188824</v>
      </c>
      <c r="H6370" t="s">
        <v>26</v>
      </c>
    </row>
    <row r="6371" spans="7:8">
      <c r="G6371">
        <v>188840</v>
      </c>
      <c r="H6371" t="s">
        <v>98</v>
      </c>
    </row>
    <row r="6372" spans="7:8">
      <c r="G6372">
        <v>188859</v>
      </c>
      <c r="H6372" t="s">
        <v>18</v>
      </c>
    </row>
    <row r="6373" spans="7:8">
      <c r="G6373">
        <v>188867</v>
      </c>
      <c r="H6373" t="s">
        <v>18</v>
      </c>
    </row>
    <row r="6374" spans="7:8">
      <c r="G6374">
        <v>188891</v>
      </c>
      <c r="H6374" t="s">
        <v>104</v>
      </c>
    </row>
    <row r="6375" spans="7:8">
      <c r="G6375">
        <v>188905</v>
      </c>
      <c r="H6375" t="s">
        <v>107</v>
      </c>
    </row>
    <row r="6376" spans="7:8">
      <c r="G6376">
        <v>188913</v>
      </c>
      <c r="H6376" t="s">
        <v>9</v>
      </c>
    </row>
    <row r="6377" spans="7:8">
      <c r="G6377">
        <v>188921</v>
      </c>
      <c r="H6377" t="s">
        <v>104</v>
      </c>
    </row>
    <row r="6378" spans="7:8">
      <c r="G6378">
        <v>188930</v>
      </c>
      <c r="H6378" t="s">
        <v>104</v>
      </c>
    </row>
    <row r="6379" spans="7:8">
      <c r="G6379">
        <v>188948</v>
      </c>
      <c r="H6379" t="s">
        <v>104</v>
      </c>
    </row>
    <row r="6380" spans="7:8">
      <c r="G6380">
        <v>188964</v>
      </c>
      <c r="H6380" t="s">
        <v>104</v>
      </c>
    </row>
    <row r="6381" spans="7:8">
      <c r="G6381">
        <v>188980</v>
      </c>
      <c r="H6381" t="s">
        <v>104</v>
      </c>
    </row>
    <row r="6382" spans="7:8">
      <c r="G6382">
        <v>188999</v>
      </c>
      <c r="H6382" t="s">
        <v>104</v>
      </c>
    </row>
    <row r="6383" spans="7:8">
      <c r="G6383">
        <v>189014</v>
      </c>
      <c r="H6383" t="s">
        <v>9</v>
      </c>
    </row>
    <row r="6384" spans="7:8">
      <c r="G6384">
        <v>189022</v>
      </c>
      <c r="H6384" t="s">
        <v>9</v>
      </c>
    </row>
    <row r="6385" spans="7:8">
      <c r="G6385">
        <v>189030</v>
      </c>
      <c r="H6385" t="s">
        <v>450</v>
      </c>
    </row>
    <row r="6386" spans="7:8">
      <c r="G6386">
        <v>189049</v>
      </c>
      <c r="H6386" t="s">
        <v>450</v>
      </c>
    </row>
    <row r="6387" spans="7:8">
      <c r="G6387">
        <v>189227</v>
      </c>
      <c r="H6387" t="s">
        <v>98</v>
      </c>
    </row>
    <row r="6388" spans="7:8">
      <c r="G6388">
        <v>189235</v>
      </c>
      <c r="H6388" t="s">
        <v>98</v>
      </c>
    </row>
    <row r="6389" spans="7:8">
      <c r="G6389">
        <v>189243</v>
      </c>
      <c r="H6389" t="s">
        <v>18</v>
      </c>
    </row>
    <row r="6390" spans="7:8">
      <c r="G6390">
        <v>189251</v>
      </c>
      <c r="H6390" t="s">
        <v>18</v>
      </c>
    </row>
    <row r="6391" spans="7:8">
      <c r="G6391">
        <v>189260</v>
      </c>
      <c r="H6391" t="s">
        <v>18</v>
      </c>
    </row>
    <row r="6392" spans="7:8">
      <c r="G6392">
        <v>189278</v>
      </c>
      <c r="H6392" t="s">
        <v>18</v>
      </c>
    </row>
    <row r="6393" spans="7:8">
      <c r="G6393">
        <v>189286</v>
      </c>
      <c r="H6393" t="s">
        <v>18</v>
      </c>
    </row>
    <row r="6394" spans="7:8">
      <c r="G6394">
        <v>189294</v>
      </c>
      <c r="H6394" t="s">
        <v>9</v>
      </c>
    </row>
    <row r="6395" spans="7:8">
      <c r="G6395">
        <v>189308</v>
      </c>
      <c r="H6395" t="s">
        <v>98</v>
      </c>
    </row>
    <row r="6396" spans="7:8">
      <c r="G6396">
        <v>189324</v>
      </c>
      <c r="H6396" t="s">
        <v>98</v>
      </c>
    </row>
    <row r="6397" spans="7:8">
      <c r="G6397">
        <v>189332</v>
      </c>
      <c r="H6397" t="s">
        <v>98</v>
      </c>
    </row>
    <row r="6398" spans="7:8">
      <c r="G6398">
        <v>189359</v>
      </c>
      <c r="H6398" t="s">
        <v>12</v>
      </c>
    </row>
    <row r="6399" spans="7:8">
      <c r="G6399">
        <v>189367</v>
      </c>
      <c r="H6399" t="s">
        <v>9</v>
      </c>
    </row>
    <row r="6400" spans="7:8">
      <c r="G6400">
        <v>189375</v>
      </c>
      <c r="H6400" t="s">
        <v>45</v>
      </c>
    </row>
    <row r="6401" spans="7:8">
      <c r="G6401">
        <v>189383</v>
      </c>
      <c r="H6401" t="s">
        <v>107</v>
      </c>
    </row>
    <row r="6402" spans="7:8">
      <c r="G6402">
        <v>189405</v>
      </c>
      <c r="H6402" t="s">
        <v>140</v>
      </c>
    </row>
    <row r="6403" spans="7:8">
      <c r="G6403">
        <v>189413</v>
      </c>
      <c r="H6403" t="s">
        <v>9</v>
      </c>
    </row>
    <row r="6404" spans="7:8">
      <c r="G6404">
        <v>189430</v>
      </c>
      <c r="H6404" t="s">
        <v>104</v>
      </c>
    </row>
    <row r="6405" spans="7:8">
      <c r="G6405">
        <v>189448</v>
      </c>
      <c r="H6405" t="s">
        <v>450</v>
      </c>
    </row>
    <row r="6406" spans="7:8">
      <c r="G6406">
        <v>189456</v>
      </c>
      <c r="H6406" t="s">
        <v>9</v>
      </c>
    </row>
    <row r="6407" spans="7:8">
      <c r="G6407">
        <v>189464</v>
      </c>
      <c r="H6407" t="s">
        <v>448</v>
      </c>
    </row>
    <row r="6408" spans="7:8">
      <c r="G6408">
        <v>189472</v>
      </c>
      <c r="H6408" t="s">
        <v>45</v>
      </c>
    </row>
    <row r="6409" spans="7:8">
      <c r="G6409">
        <v>189529</v>
      </c>
      <c r="H6409" t="s">
        <v>9</v>
      </c>
    </row>
    <row r="6410" spans="7:8">
      <c r="G6410">
        <v>189537</v>
      </c>
      <c r="H6410" t="s">
        <v>9</v>
      </c>
    </row>
    <row r="6411" spans="7:8">
      <c r="G6411">
        <v>189545</v>
      </c>
      <c r="H6411" t="s">
        <v>9</v>
      </c>
    </row>
    <row r="6412" spans="7:8">
      <c r="G6412">
        <v>189561</v>
      </c>
      <c r="H6412" t="s">
        <v>9</v>
      </c>
    </row>
    <row r="6413" spans="7:8">
      <c r="G6413">
        <v>189570</v>
      </c>
      <c r="H6413" t="s">
        <v>9</v>
      </c>
    </row>
    <row r="6414" spans="7:8">
      <c r="G6414">
        <v>189588</v>
      </c>
      <c r="H6414" t="s">
        <v>9</v>
      </c>
    </row>
    <row r="6415" spans="7:8">
      <c r="G6415">
        <v>189596</v>
      </c>
      <c r="H6415" t="s">
        <v>9</v>
      </c>
    </row>
    <row r="6416" spans="7:8">
      <c r="G6416">
        <v>189618</v>
      </c>
      <c r="H6416" t="s">
        <v>9</v>
      </c>
    </row>
    <row r="6417" spans="7:8">
      <c r="G6417">
        <v>189626</v>
      </c>
      <c r="H6417" t="s">
        <v>9</v>
      </c>
    </row>
    <row r="6418" spans="7:8">
      <c r="G6418">
        <v>189634</v>
      </c>
      <c r="H6418" t="s">
        <v>9</v>
      </c>
    </row>
    <row r="6419" spans="7:8">
      <c r="G6419">
        <v>189642</v>
      </c>
      <c r="H6419" t="s">
        <v>9</v>
      </c>
    </row>
    <row r="6420" spans="7:8">
      <c r="G6420">
        <v>189650</v>
      </c>
      <c r="H6420" t="s">
        <v>9</v>
      </c>
    </row>
    <row r="6421" spans="7:8">
      <c r="G6421">
        <v>189669</v>
      </c>
      <c r="H6421" t="s">
        <v>9</v>
      </c>
    </row>
    <row r="6422" spans="7:8">
      <c r="G6422">
        <v>189685</v>
      </c>
      <c r="H6422" t="s">
        <v>18</v>
      </c>
    </row>
    <row r="6423" spans="7:8">
      <c r="G6423">
        <v>189693</v>
      </c>
      <c r="H6423" t="s">
        <v>9</v>
      </c>
    </row>
    <row r="6424" spans="7:8">
      <c r="G6424">
        <v>189707</v>
      </c>
      <c r="H6424" t="s">
        <v>9</v>
      </c>
    </row>
    <row r="6425" spans="7:8">
      <c r="G6425">
        <v>189715</v>
      </c>
      <c r="H6425" t="s">
        <v>9</v>
      </c>
    </row>
    <row r="6426" spans="7:8">
      <c r="G6426">
        <v>189723</v>
      </c>
      <c r="H6426" t="s">
        <v>9</v>
      </c>
    </row>
    <row r="6427" spans="7:8">
      <c r="G6427">
        <v>189731</v>
      </c>
      <c r="H6427" t="s">
        <v>9</v>
      </c>
    </row>
    <row r="6428" spans="7:8">
      <c r="G6428">
        <v>189740</v>
      </c>
      <c r="H6428" t="s">
        <v>9</v>
      </c>
    </row>
    <row r="6429" spans="7:8">
      <c r="G6429">
        <v>189758</v>
      </c>
      <c r="H6429" t="s">
        <v>9</v>
      </c>
    </row>
    <row r="6430" spans="7:8">
      <c r="G6430">
        <v>189766</v>
      </c>
      <c r="H6430" t="s">
        <v>9</v>
      </c>
    </row>
    <row r="6431" spans="7:8">
      <c r="G6431">
        <v>189782</v>
      </c>
      <c r="H6431" t="s">
        <v>12</v>
      </c>
    </row>
    <row r="6432" spans="7:8">
      <c r="G6432">
        <v>189952</v>
      </c>
      <c r="H6432" t="s">
        <v>942</v>
      </c>
    </row>
    <row r="6433" spans="7:8">
      <c r="G6433">
        <v>189960</v>
      </c>
      <c r="H6433" t="s">
        <v>944</v>
      </c>
    </row>
    <row r="6434" spans="7:8">
      <c r="G6434">
        <v>189979</v>
      </c>
      <c r="H6434" t="s">
        <v>944</v>
      </c>
    </row>
    <row r="6435" spans="7:8">
      <c r="G6435">
        <v>189987</v>
      </c>
      <c r="H6435" t="s">
        <v>944</v>
      </c>
    </row>
    <row r="6436" spans="7:8">
      <c r="G6436">
        <v>189995</v>
      </c>
      <c r="H6436" t="s">
        <v>944</v>
      </c>
    </row>
    <row r="6437" spans="7:8">
      <c r="G6437">
        <v>190020</v>
      </c>
      <c r="H6437" t="s">
        <v>942</v>
      </c>
    </row>
    <row r="6438" spans="7:8">
      <c r="G6438">
        <v>190039</v>
      </c>
      <c r="H6438" t="s">
        <v>942</v>
      </c>
    </row>
    <row r="6439" spans="7:8">
      <c r="G6439">
        <v>190047</v>
      </c>
      <c r="H6439" t="s">
        <v>942</v>
      </c>
    </row>
    <row r="6440" spans="7:8">
      <c r="G6440">
        <v>190055</v>
      </c>
      <c r="H6440" t="s">
        <v>942</v>
      </c>
    </row>
    <row r="6441" spans="7:8">
      <c r="G6441">
        <v>190063</v>
      </c>
      <c r="H6441" t="s">
        <v>942</v>
      </c>
    </row>
    <row r="6442" spans="7:8">
      <c r="G6442">
        <v>190071</v>
      </c>
      <c r="H6442" t="s">
        <v>942</v>
      </c>
    </row>
    <row r="6443" spans="7:8">
      <c r="G6443">
        <v>190080</v>
      </c>
      <c r="H6443" t="s">
        <v>942</v>
      </c>
    </row>
    <row r="6444" spans="7:8">
      <c r="G6444">
        <v>190098</v>
      </c>
      <c r="H6444" t="s">
        <v>942</v>
      </c>
    </row>
    <row r="6445" spans="7:8">
      <c r="G6445">
        <v>190101</v>
      </c>
      <c r="H6445" t="s">
        <v>942</v>
      </c>
    </row>
    <row r="6446" spans="7:8">
      <c r="G6446">
        <v>190110</v>
      </c>
      <c r="H6446" t="s">
        <v>942</v>
      </c>
    </row>
    <row r="6447" spans="7:8">
      <c r="G6447">
        <v>190128</v>
      </c>
      <c r="H6447" t="s">
        <v>942</v>
      </c>
    </row>
    <row r="6448" spans="7:8">
      <c r="G6448">
        <v>190136</v>
      </c>
      <c r="H6448" t="s">
        <v>942</v>
      </c>
    </row>
    <row r="6449" spans="7:8">
      <c r="G6449">
        <v>190144</v>
      </c>
      <c r="H6449" t="s">
        <v>942</v>
      </c>
    </row>
    <row r="6450" spans="7:8">
      <c r="G6450">
        <v>190152</v>
      </c>
      <c r="H6450" t="s">
        <v>942</v>
      </c>
    </row>
    <row r="6451" spans="7:8">
      <c r="G6451">
        <v>190160</v>
      </c>
      <c r="H6451" t="s">
        <v>942</v>
      </c>
    </row>
    <row r="6452" spans="7:8">
      <c r="G6452">
        <v>190179</v>
      </c>
      <c r="H6452" t="s">
        <v>942</v>
      </c>
    </row>
    <row r="6453" spans="7:8">
      <c r="G6453">
        <v>190187</v>
      </c>
      <c r="H6453" t="s">
        <v>944</v>
      </c>
    </row>
    <row r="6454" spans="7:8">
      <c r="G6454">
        <v>190195</v>
      </c>
      <c r="H6454" t="s">
        <v>944</v>
      </c>
    </row>
    <row r="6455" spans="7:8">
      <c r="G6455">
        <v>190209</v>
      </c>
      <c r="H6455" t="s">
        <v>944</v>
      </c>
    </row>
    <row r="6456" spans="7:8">
      <c r="G6456">
        <v>190217</v>
      </c>
      <c r="H6456" t="s">
        <v>944</v>
      </c>
    </row>
    <row r="6457" spans="7:8">
      <c r="G6457">
        <v>190233</v>
      </c>
      <c r="H6457" t="s">
        <v>942</v>
      </c>
    </row>
    <row r="6458" spans="7:8">
      <c r="G6458">
        <v>190241</v>
      </c>
      <c r="H6458" t="s">
        <v>944</v>
      </c>
    </row>
    <row r="6459" spans="7:8">
      <c r="G6459">
        <v>190250</v>
      </c>
      <c r="H6459" t="s">
        <v>944</v>
      </c>
    </row>
    <row r="6460" spans="7:8">
      <c r="G6460">
        <v>190268</v>
      </c>
      <c r="H6460" t="s">
        <v>944</v>
      </c>
    </row>
    <row r="6461" spans="7:8">
      <c r="G6461">
        <v>190276</v>
      </c>
      <c r="H6461" t="s">
        <v>944</v>
      </c>
    </row>
    <row r="6462" spans="7:8">
      <c r="G6462">
        <v>190284</v>
      </c>
      <c r="H6462" t="s">
        <v>450</v>
      </c>
    </row>
    <row r="6463" spans="7:8">
      <c r="G6463">
        <v>190519</v>
      </c>
      <c r="H6463" t="s">
        <v>107</v>
      </c>
    </row>
    <row r="6464" spans="7:8">
      <c r="G6464">
        <v>190527</v>
      </c>
      <c r="H6464" t="s">
        <v>98</v>
      </c>
    </row>
    <row r="6465" spans="7:8">
      <c r="G6465">
        <v>190535</v>
      </c>
      <c r="H6465" t="s">
        <v>98</v>
      </c>
    </row>
    <row r="6466" spans="7:8">
      <c r="G6466">
        <v>190543</v>
      </c>
      <c r="H6466" t="s">
        <v>107</v>
      </c>
    </row>
    <row r="6467" spans="7:8">
      <c r="G6467">
        <v>190551</v>
      </c>
      <c r="H6467" t="s">
        <v>107</v>
      </c>
    </row>
    <row r="6468" spans="7:8">
      <c r="G6468">
        <v>190560</v>
      </c>
      <c r="H6468" t="s">
        <v>107</v>
      </c>
    </row>
    <row r="6469" spans="7:8">
      <c r="G6469">
        <v>190578</v>
      </c>
      <c r="H6469" t="s">
        <v>107</v>
      </c>
    </row>
    <row r="6470" spans="7:8">
      <c r="G6470">
        <v>190586</v>
      </c>
      <c r="H6470" t="s">
        <v>107</v>
      </c>
    </row>
    <row r="6471" spans="7:8">
      <c r="G6471">
        <v>190594</v>
      </c>
      <c r="H6471" t="s">
        <v>942</v>
      </c>
    </row>
    <row r="6472" spans="7:8">
      <c r="G6472">
        <v>190608</v>
      </c>
      <c r="H6472" t="s">
        <v>942</v>
      </c>
    </row>
    <row r="6473" spans="7:8">
      <c r="G6473">
        <v>190616</v>
      </c>
      <c r="H6473" t="s">
        <v>942</v>
      </c>
    </row>
    <row r="6474" spans="7:8">
      <c r="G6474">
        <v>190624</v>
      </c>
      <c r="H6474" t="s">
        <v>942</v>
      </c>
    </row>
    <row r="6475" spans="7:8">
      <c r="G6475">
        <v>190640</v>
      </c>
      <c r="H6475" t="s">
        <v>472</v>
      </c>
    </row>
    <row r="6476" spans="7:8">
      <c r="G6476">
        <v>190659</v>
      </c>
      <c r="H6476" t="s">
        <v>9</v>
      </c>
    </row>
    <row r="6477" spans="7:8">
      <c r="G6477">
        <v>190667</v>
      </c>
      <c r="H6477" t="s">
        <v>9</v>
      </c>
    </row>
    <row r="6478" spans="7:8">
      <c r="G6478">
        <v>190683</v>
      </c>
      <c r="H6478" t="s">
        <v>9</v>
      </c>
    </row>
    <row r="6479" spans="7:8">
      <c r="G6479">
        <v>190713</v>
      </c>
      <c r="H6479" t="s">
        <v>472</v>
      </c>
    </row>
    <row r="6480" spans="7:8">
      <c r="G6480">
        <v>190721</v>
      </c>
      <c r="H6480" t="s">
        <v>9</v>
      </c>
    </row>
    <row r="6481" spans="7:8">
      <c r="G6481">
        <v>190730</v>
      </c>
      <c r="H6481" t="s">
        <v>9</v>
      </c>
    </row>
    <row r="6482" spans="7:8">
      <c r="G6482">
        <v>190756</v>
      </c>
      <c r="H6482" t="s">
        <v>944</v>
      </c>
    </row>
    <row r="6483" spans="7:8">
      <c r="G6483">
        <v>190764</v>
      </c>
      <c r="H6483" t="s">
        <v>944</v>
      </c>
    </row>
    <row r="6484" spans="7:8">
      <c r="G6484">
        <v>190772</v>
      </c>
      <c r="H6484" t="s">
        <v>944</v>
      </c>
    </row>
    <row r="6485" spans="7:8">
      <c r="G6485">
        <v>190780</v>
      </c>
      <c r="H6485" t="s">
        <v>9</v>
      </c>
    </row>
    <row r="6486" spans="7:8">
      <c r="G6486">
        <v>190829</v>
      </c>
      <c r="H6486" t="s">
        <v>9</v>
      </c>
    </row>
    <row r="6487" spans="7:8">
      <c r="G6487">
        <v>190837</v>
      </c>
      <c r="H6487" t="s">
        <v>942</v>
      </c>
    </row>
    <row r="6488" spans="7:8">
      <c r="G6488">
        <v>190845</v>
      </c>
      <c r="H6488" t="s">
        <v>942</v>
      </c>
    </row>
    <row r="6489" spans="7:8">
      <c r="G6489">
        <v>190853</v>
      </c>
      <c r="H6489" t="s">
        <v>944</v>
      </c>
    </row>
    <row r="6490" spans="7:8">
      <c r="G6490">
        <v>190861</v>
      </c>
      <c r="H6490" t="s">
        <v>944</v>
      </c>
    </row>
    <row r="6491" spans="7:8">
      <c r="G6491">
        <v>190870</v>
      </c>
      <c r="H6491" t="s">
        <v>944</v>
      </c>
    </row>
    <row r="6492" spans="7:8">
      <c r="G6492">
        <v>190888</v>
      </c>
      <c r="H6492" t="s">
        <v>942</v>
      </c>
    </row>
    <row r="6493" spans="7:8">
      <c r="G6493">
        <v>190896</v>
      </c>
      <c r="H6493" t="s">
        <v>944</v>
      </c>
    </row>
    <row r="6494" spans="7:8">
      <c r="G6494">
        <v>190926</v>
      </c>
      <c r="H6494" t="s">
        <v>472</v>
      </c>
    </row>
    <row r="6495" spans="7:8">
      <c r="G6495">
        <v>190934</v>
      </c>
      <c r="H6495" t="s">
        <v>448</v>
      </c>
    </row>
    <row r="6496" spans="7:8">
      <c r="G6496">
        <v>190950</v>
      </c>
      <c r="H6496" t="s">
        <v>448</v>
      </c>
    </row>
    <row r="6497" spans="7:8">
      <c r="G6497">
        <v>190969</v>
      </c>
      <c r="H6497" t="s">
        <v>448</v>
      </c>
    </row>
    <row r="6498" spans="7:8">
      <c r="G6498">
        <v>190977</v>
      </c>
      <c r="H6498" t="s">
        <v>978</v>
      </c>
    </row>
    <row r="6499" spans="7:8">
      <c r="G6499">
        <v>190985</v>
      </c>
      <c r="H6499" t="s">
        <v>448</v>
      </c>
    </row>
    <row r="6500" spans="7:8">
      <c r="G6500">
        <v>190993</v>
      </c>
      <c r="H6500" t="s">
        <v>448</v>
      </c>
    </row>
    <row r="6501" spans="7:8">
      <c r="G6501">
        <v>191000</v>
      </c>
      <c r="H6501" t="s">
        <v>942</v>
      </c>
    </row>
    <row r="6502" spans="7:8">
      <c r="G6502">
        <v>191027</v>
      </c>
      <c r="H6502" t="s">
        <v>942</v>
      </c>
    </row>
    <row r="6503" spans="7:8">
      <c r="G6503">
        <v>191035</v>
      </c>
      <c r="H6503" t="s">
        <v>942</v>
      </c>
    </row>
    <row r="6504" spans="7:8">
      <c r="G6504">
        <v>191043</v>
      </c>
      <c r="H6504" t="s">
        <v>944</v>
      </c>
    </row>
    <row r="6505" spans="7:8">
      <c r="G6505">
        <v>191051</v>
      </c>
      <c r="H6505" t="s">
        <v>98</v>
      </c>
    </row>
    <row r="6506" spans="7:8">
      <c r="G6506">
        <v>191086</v>
      </c>
      <c r="H6506" t="s">
        <v>18</v>
      </c>
    </row>
    <row r="6507" spans="7:8">
      <c r="G6507">
        <v>191094</v>
      </c>
      <c r="H6507" t="s">
        <v>98</v>
      </c>
    </row>
    <row r="6508" spans="7:8">
      <c r="G6508">
        <v>191116</v>
      </c>
      <c r="H6508" t="s">
        <v>98</v>
      </c>
    </row>
    <row r="6509" spans="7:8">
      <c r="G6509">
        <v>191140</v>
      </c>
      <c r="H6509" t="s">
        <v>9</v>
      </c>
    </row>
    <row r="6510" spans="7:8">
      <c r="G6510">
        <v>191175</v>
      </c>
      <c r="H6510" t="s">
        <v>107</v>
      </c>
    </row>
    <row r="6511" spans="7:8">
      <c r="G6511">
        <v>191183</v>
      </c>
      <c r="H6511" t="s">
        <v>45</v>
      </c>
    </row>
    <row r="6512" spans="7:8">
      <c r="G6512">
        <v>191248</v>
      </c>
      <c r="H6512" t="s">
        <v>98</v>
      </c>
    </row>
    <row r="6513" spans="7:8">
      <c r="G6513">
        <v>191256</v>
      </c>
      <c r="H6513" t="s">
        <v>107</v>
      </c>
    </row>
    <row r="6514" spans="7:8">
      <c r="G6514">
        <v>191310</v>
      </c>
      <c r="H6514" t="s">
        <v>107</v>
      </c>
    </row>
    <row r="6515" spans="7:8">
      <c r="G6515">
        <v>191329</v>
      </c>
      <c r="H6515" t="s">
        <v>107</v>
      </c>
    </row>
    <row r="6516" spans="7:8">
      <c r="G6516">
        <v>191337</v>
      </c>
      <c r="H6516" t="s">
        <v>98</v>
      </c>
    </row>
    <row r="6517" spans="7:8">
      <c r="G6517">
        <v>191345</v>
      </c>
      <c r="H6517" t="s">
        <v>448</v>
      </c>
    </row>
    <row r="6518" spans="7:8">
      <c r="G6518">
        <v>191353</v>
      </c>
      <c r="H6518" t="s">
        <v>472</v>
      </c>
    </row>
    <row r="6519" spans="7:8">
      <c r="G6519">
        <v>191361</v>
      </c>
      <c r="H6519" t="s">
        <v>107</v>
      </c>
    </row>
    <row r="6520" spans="7:8">
      <c r="G6520">
        <v>191370</v>
      </c>
      <c r="H6520" t="s">
        <v>107</v>
      </c>
    </row>
    <row r="6521" spans="7:8">
      <c r="G6521">
        <v>191388</v>
      </c>
      <c r="H6521" t="s">
        <v>107</v>
      </c>
    </row>
    <row r="6522" spans="7:8">
      <c r="G6522">
        <v>191396</v>
      </c>
      <c r="H6522" t="s">
        <v>107</v>
      </c>
    </row>
    <row r="6523" spans="7:8">
      <c r="G6523">
        <v>191442</v>
      </c>
      <c r="H6523" t="s">
        <v>944</v>
      </c>
    </row>
    <row r="6524" spans="7:8">
      <c r="G6524">
        <v>191450</v>
      </c>
      <c r="H6524" t="s">
        <v>942</v>
      </c>
    </row>
    <row r="6525" spans="7:8">
      <c r="G6525">
        <v>191469</v>
      </c>
      <c r="H6525" t="s">
        <v>944</v>
      </c>
    </row>
    <row r="6526" spans="7:8">
      <c r="G6526">
        <v>191477</v>
      </c>
      <c r="H6526" t="s">
        <v>942</v>
      </c>
    </row>
    <row r="6527" spans="7:8">
      <c r="G6527">
        <v>191485</v>
      </c>
      <c r="H6527" t="s">
        <v>942</v>
      </c>
    </row>
    <row r="6528" spans="7:8">
      <c r="G6528">
        <v>191493</v>
      </c>
      <c r="H6528" t="s">
        <v>942</v>
      </c>
    </row>
    <row r="6529" spans="7:8">
      <c r="G6529">
        <v>191507</v>
      </c>
      <c r="H6529" t="s">
        <v>942</v>
      </c>
    </row>
    <row r="6530" spans="7:8">
      <c r="G6530">
        <v>191515</v>
      </c>
      <c r="H6530" t="s">
        <v>942</v>
      </c>
    </row>
    <row r="6531" spans="7:8">
      <c r="G6531">
        <v>191523</v>
      </c>
      <c r="H6531" t="s">
        <v>942</v>
      </c>
    </row>
    <row r="6532" spans="7:8">
      <c r="G6532">
        <v>191531</v>
      </c>
      <c r="H6532" t="s">
        <v>942</v>
      </c>
    </row>
    <row r="6533" spans="7:8">
      <c r="G6533">
        <v>191540</v>
      </c>
      <c r="H6533" t="s">
        <v>942</v>
      </c>
    </row>
    <row r="6534" spans="7:8">
      <c r="G6534">
        <v>191558</v>
      </c>
      <c r="H6534" t="s">
        <v>107</v>
      </c>
    </row>
    <row r="6535" spans="7:8">
      <c r="G6535">
        <v>191566</v>
      </c>
      <c r="H6535" t="s">
        <v>98</v>
      </c>
    </row>
    <row r="6536" spans="7:8">
      <c r="G6536">
        <v>191574</v>
      </c>
      <c r="H6536" t="s">
        <v>472</v>
      </c>
    </row>
    <row r="6537" spans="7:8">
      <c r="G6537">
        <v>191582</v>
      </c>
      <c r="H6537" t="s">
        <v>98</v>
      </c>
    </row>
    <row r="6538" spans="7:8">
      <c r="G6538">
        <v>191590</v>
      </c>
      <c r="H6538" t="s">
        <v>45</v>
      </c>
    </row>
    <row r="6539" spans="7:8">
      <c r="G6539">
        <v>191604</v>
      </c>
      <c r="H6539" t="s">
        <v>45</v>
      </c>
    </row>
    <row r="6540" spans="7:8">
      <c r="G6540">
        <v>191620</v>
      </c>
      <c r="H6540" t="s">
        <v>107</v>
      </c>
    </row>
    <row r="6541" spans="7:8">
      <c r="G6541">
        <v>191639</v>
      </c>
      <c r="H6541" t="s">
        <v>472</v>
      </c>
    </row>
    <row r="6542" spans="7:8">
      <c r="G6542">
        <v>191647</v>
      </c>
      <c r="H6542" t="s">
        <v>448</v>
      </c>
    </row>
    <row r="6543" spans="7:8">
      <c r="G6543">
        <v>191655</v>
      </c>
      <c r="H6543" t="s">
        <v>448</v>
      </c>
    </row>
    <row r="6544" spans="7:8">
      <c r="G6544">
        <v>191663</v>
      </c>
      <c r="H6544" t="s">
        <v>107</v>
      </c>
    </row>
    <row r="6545" spans="7:8">
      <c r="G6545">
        <v>191671</v>
      </c>
      <c r="H6545" t="s">
        <v>107</v>
      </c>
    </row>
    <row r="6546" spans="7:8">
      <c r="G6546">
        <v>191698</v>
      </c>
      <c r="H6546" t="s">
        <v>98</v>
      </c>
    </row>
    <row r="6547" spans="7:8">
      <c r="G6547">
        <v>191701</v>
      </c>
      <c r="H6547" t="s">
        <v>107</v>
      </c>
    </row>
    <row r="6548" spans="7:8">
      <c r="G6548">
        <v>191710</v>
      </c>
      <c r="H6548" t="s">
        <v>947</v>
      </c>
    </row>
    <row r="6549" spans="7:8">
      <c r="G6549">
        <v>191728</v>
      </c>
      <c r="H6549" t="s">
        <v>958</v>
      </c>
    </row>
    <row r="6550" spans="7:8">
      <c r="G6550">
        <v>191736</v>
      </c>
      <c r="H6550" t="s">
        <v>18</v>
      </c>
    </row>
    <row r="6551" spans="7:8">
      <c r="G6551">
        <v>191744</v>
      </c>
      <c r="H6551" t="s">
        <v>45</v>
      </c>
    </row>
    <row r="6552" spans="7:8">
      <c r="G6552">
        <v>191760</v>
      </c>
      <c r="H6552" t="s">
        <v>107</v>
      </c>
    </row>
    <row r="6553" spans="7:8">
      <c r="G6553">
        <v>191787</v>
      </c>
      <c r="H6553" t="s">
        <v>107</v>
      </c>
    </row>
    <row r="6554" spans="7:8">
      <c r="G6554">
        <v>191795</v>
      </c>
      <c r="H6554" t="s">
        <v>107</v>
      </c>
    </row>
    <row r="6555" spans="7:8">
      <c r="G6555">
        <v>191809</v>
      </c>
      <c r="H6555" t="s">
        <v>107</v>
      </c>
    </row>
    <row r="6556" spans="7:8">
      <c r="G6556">
        <v>191825</v>
      </c>
      <c r="H6556" t="s">
        <v>98</v>
      </c>
    </row>
    <row r="6557" spans="7:8">
      <c r="G6557">
        <v>191833</v>
      </c>
      <c r="H6557" t="s">
        <v>107</v>
      </c>
    </row>
    <row r="6558" spans="7:8">
      <c r="G6558">
        <v>191850</v>
      </c>
      <c r="H6558" t="s">
        <v>107</v>
      </c>
    </row>
    <row r="6559" spans="7:8">
      <c r="G6559">
        <v>191876</v>
      </c>
      <c r="H6559" t="s">
        <v>98</v>
      </c>
    </row>
    <row r="6560" spans="7:8">
      <c r="G6560">
        <v>191884</v>
      </c>
      <c r="H6560" t="s">
        <v>107</v>
      </c>
    </row>
    <row r="6561" spans="7:8">
      <c r="G6561">
        <v>191892</v>
      </c>
      <c r="H6561" t="s">
        <v>472</v>
      </c>
    </row>
    <row r="6562" spans="7:8">
      <c r="G6562">
        <v>191906</v>
      </c>
      <c r="H6562" t="s">
        <v>107</v>
      </c>
    </row>
    <row r="6563" spans="7:8">
      <c r="G6563">
        <v>191914</v>
      </c>
      <c r="H6563" t="s">
        <v>448</v>
      </c>
    </row>
    <row r="6564" spans="7:8">
      <c r="G6564">
        <v>191930</v>
      </c>
      <c r="H6564" t="s">
        <v>107</v>
      </c>
    </row>
    <row r="6565" spans="7:8">
      <c r="G6565">
        <v>191949</v>
      </c>
      <c r="H6565" t="s">
        <v>107</v>
      </c>
    </row>
    <row r="6566" spans="7:8">
      <c r="G6566">
        <v>191957</v>
      </c>
      <c r="H6566" t="s">
        <v>107</v>
      </c>
    </row>
    <row r="6567" spans="7:8">
      <c r="G6567">
        <v>191965</v>
      </c>
      <c r="H6567" t="s">
        <v>107</v>
      </c>
    </row>
    <row r="6568" spans="7:8">
      <c r="G6568">
        <v>191973</v>
      </c>
      <c r="H6568" t="s">
        <v>107</v>
      </c>
    </row>
    <row r="6569" spans="7:8">
      <c r="G6569">
        <v>191981</v>
      </c>
      <c r="H6569" t="s">
        <v>107</v>
      </c>
    </row>
    <row r="6570" spans="7:8">
      <c r="G6570">
        <v>191990</v>
      </c>
      <c r="H6570" t="s">
        <v>107</v>
      </c>
    </row>
    <row r="6571" spans="7:8">
      <c r="G6571">
        <v>192015</v>
      </c>
      <c r="H6571" t="s">
        <v>107</v>
      </c>
    </row>
    <row r="6572" spans="7:8">
      <c r="G6572">
        <v>192023</v>
      </c>
      <c r="H6572" t="s">
        <v>107</v>
      </c>
    </row>
    <row r="6573" spans="7:8">
      <c r="G6573">
        <v>192031</v>
      </c>
      <c r="H6573" t="s">
        <v>472</v>
      </c>
    </row>
    <row r="6574" spans="7:8">
      <c r="G6574">
        <v>192090</v>
      </c>
      <c r="H6574" t="s">
        <v>942</v>
      </c>
    </row>
    <row r="6575" spans="7:8">
      <c r="G6575">
        <v>192104</v>
      </c>
      <c r="H6575" t="s">
        <v>942</v>
      </c>
    </row>
    <row r="6576" spans="7:8">
      <c r="G6576">
        <v>192520</v>
      </c>
      <c r="H6576" t="s">
        <v>107</v>
      </c>
    </row>
    <row r="6577" spans="7:8">
      <c r="G6577">
        <v>192538</v>
      </c>
      <c r="H6577" t="s">
        <v>104</v>
      </c>
    </row>
    <row r="6578" spans="7:8">
      <c r="G6578">
        <v>192546</v>
      </c>
      <c r="H6578" t="s">
        <v>104</v>
      </c>
    </row>
    <row r="6579" spans="7:8">
      <c r="G6579">
        <v>192554</v>
      </c>
      <c r="H6579" t="s">
        <v>98</v>
      </c>
    </row>
    <row r="6580" spans="7:8">
      <c r="G6580">
        <v>192570</v>
      </c>
      <c r="H6580" t="s">
        <v>958</v>
      </c>
    </row>
    <row r="6581" spans="7:8">
      <c r="G6581">
        <v>192686</v>
      </c>
      <c r="H6581" t="s">
        <v>942</v>
      </c>
    </row>
    <row r="6582" spans="7:8">
      <c r="G6582">
        <v>192694</v>
      </c>
      <c r="H6582" t="s">
        <v>942</v>
      </c>
    </row>
    <row r="6583" spans="7:8">
      <c r="G6583">
        <v>192708</v>
      </c>
      <c r="H6583" t="s">
        <v>942</v>
      </c>
    </row>
    <row r="6584" spans="7:8">
      <c r="G6584">
        <v>192716</v>
      </c>
      <c r="H6584" t="s">
        <v>942</v>
      </c>
    </row>
    <row r="6585" spans="7:8">
      <c r="G6585">
        <v>192724</v>
      </c>
      <c r="H6585" t="s">
        <v>942</v>
      </c>
    </row>
    <row r="6586" spans="7:8">
      <c r="G6586">
        <v>192732</v>
      </c>
      <c r="H6586" t="s">
        <v>942</v>
      </c>
    </row>
    <row r="6587" spans="7:8">
      <c r="G6587">
        <v>192740</v>
      </c>
      <c r="H6587" t="s">
        <v>942</v>
      </c>
    </row>
    <row r="6588" spans="7:8">
      <c r="G6588">
        <v>192759</v>
      </c>
      <c r="H6588" t="s">
        <v>942</v>
      </c>
    </row>
    <row r="6589" spans="7:8">
      <c r="G6589">
        <v>192767</v>
      </c>
      <c r="H6589" t="s">
        <v>958</v>
      </c>
    </row>
    <row r="6590" spans="7:8">
      <c r="G6590">
        <v>192783</v>
      </c>
      <c r="H6590" t="s">
        <v>140</v>
      </c>
    </row>
    <row r="6591" spans="7:8">
      <c r="G6591">
        <v>192791</v>
      </c>
      <c r="H6591" t="s">
        <v>107</v>
      </c>
    </row>
    <row r="6592" spans="7:8">
      <c r="G6592">
        <v>192805</v>
      </c>
      <c r="H6592" t="s">
        <v>943</v>
      </c>
    </row>
    <row r="6593" spans="7:8">
      <c r="G6593">
        <v>192813</v>
      </c>
      <c r="H6593" t="s">
        <v>107</v>
      </c>
    </row>
    <row r="6594" spans="7:8">
      <c r="G6594">
        <v>192821</v>
      </c>
      <c r="H6594" t="s">
        <v>104</v>
      </c>
    </row>
    <row r="6595" spans="7:8">
      <c r="G6595">
        <v>192830</v>
      </c>
      <c r="H6595" t="s">
        <v>107</v>
      </c>
    </row>
    <row r="6596" spans="7:8">
      <c r="G6596">
        <v>192848</v>
      </c>
      <c r="H6596" t="s">
        <v>969</v>
      </c>
    </row>
    <row r="6597" spans="7:8">
      <c r="G6597">
        <v>192864</v>
      </c>
      <c r="H6597" t="s">
        <v>492</v>
      </c>
    </row>
    <row r="6598" spans="7:8">
      <c r="G6598">
        <v>192880</v>
      </c>
      <c r="H6598" t="s">
        <v>104</v>
      </c>
    </row>
    <row r="6599" spans="7:8">
      <c r="G6599">
        <v>192910</v>
      </c>
      <c r="H6599" t="s">
        <v>104</v>
      </c>
    </row>
    <row r="6600" spans="7:8">
      <c r="G6600">
        <v>192929</v>
      </c>
      <c r="H6600" t="s">
        <v>104</v>
      </c>
    </row>
    <row r="6601" spans="7:8">
      <c r="G6601">
        <v>192937</v>
      </c>
      <c r="H6601" t="s">
        <v>104</v>
      </c>
    </row>
    <row r="6602" spans="7:8">
      <c r="G6602">
        <v>192945</v>
      </c>
      <c r="H6602" t="s">
        <v>104</v>
      </c>
    </row>
    <row r="6603" spans="7:8">
      <c r="G6603">
        <v>192961</v>
      </c>
      <c r="H6603" t="s">
        <v>98</v>
      </c>
    </row>
    <row r="6604" spans="7:8">
      <c r="G6604">
        <v>192988</v>
      </c>
      <c r="H6604" t="s">
        <v>107</v>
      </c>
    </row>
    <row r="6605" spans="7:8">
      <c r="G6605">
        <v>192996</v>
      </c>
      <c r="H6605" t="s">
        <v>107</v>
      </c>
    </row>
    <row r="6606" spans="7:8">
      <c r="G6606">
        <v>193003</v>
      </c>
      <c r="H6606" t="s">
        <v>107</v>
      </c>
    </row>
    <row r="6607" spans="7:8">
      <c r="G6607">
        <v>193011</v>
      </c>
      <c r="H6607" t="s">
        <v>942</v>
      </c>
    </row>
    <row r="6608" spans="7:8">
      <c r="G6608">
        <v>193020</v>
      </c>
      <c r="H6608" t="s">
        <v>942</v>
      </c>
    </row>
    <row r="6609" spans="7:8">
      <c r="G6609">
        <v>193038</v>
      </c>
      <c r="H6609" t="s">
        <v>942</v>
      </c>
    </row>
    <row r="6610" spans="7:8">
      <c r="G6610">
        <v>193046</v>
      </c>
      <c r="H6610" t="s">
        <v>942</v>
      </c>
    </row>
    <row r="6611" spans="7:8">
      <c r="G6611">
        <v>193054</v>
      </c>
      <c r="H6611" t="s">
        <v>942</v>
      </c>
    </row>
    <row r="6612" spans="7:8">
      <c r="G6612">
        <v>193062</v>
      </c>
      <c r="H6612" t="s">
        <v>942</v>
      </c>
    </row>
    <row r="6613" spans="7:8">
      <c r="G6613">
        <v>193070</v>
      </c>
      <c r="H6613" t="s">
        <v>942</v>
      </c>
    </row>
    <row r="6614" spans="7:8">
      <c r="G6614">
        <v>193089</v>
      </c>
      <c r="H6614" t="s">
        <v>942</v>
      </c>
    </row>
    <row r="6615" spans="7:8">
      <c r="G6615">
        <v>193097</v>
      </c>
      <c r="H6615" t="s">
        <v>942</v>
      </c>
    </row>
    <row r="6616" spans="7:8">
      <c r="G6616">
        <v>193100</v>
      </c>
      <c r="H6616" t="s">
        <v>942</v>
      </c>
    </row>
    <row r="6617" spans="7:8">
      <c r="G6617">
        <v>193119</v>
      </c>
      <c r="H6617" t="s">
        <v>942</v>
      </c>
    </row>
    <row r="6618" spans="7:8">
      <c r="G6618">
        <v>193127</v>
      </c>
      <c r="H6618" t="s">
        <v>104</v>
      </c>
    </row>
    <row r="6619" spans="7:8">
      <c r="G6619">
        <v>193135</v>
      </c>
      <c r="H6619" t="s">
        <v>107</v>
      </c>
    </row>
    <row r="6620" spans="7:8">
      <c r="G6620">
        <v>193143</v>
      </c>
      <c r="H6620" t="s">
        <v>107</v>
      </c>
    </row>
    <row r="6621" spans="7:8">
      <c r="G6621">
        <v>193151</v>
      </c>
      <c r="H6621" t="s">
        <v>9</v>
      </c>
    </row>
    <row r="6622" spans="7:8">
      <c r="G6622">
        <v>193160</v>
      </c>
      <c r="H6622" t="s">
        <v>104</v>
      </c>
    </row>
    <row r="6623" spans="7:8">
      <c r="G6623">
        <v>193178</v>
      </c>
      <c r="H6623" t="s">
        <v>104</v>
      </c>
    </row>
    <row r="6624" spans="7:8">
      <c r="G6624">
        <v>193194</v>
      </c>
      <c r="H6624" t="s">
        <v>104</v>
      </c>
    </row>
    <row r="6625" spans="7:8">
      <c r="G6625">
        <v>193224</v>
      </c>
      <c r="H6625" t="s">
        <v>448</v>
      </c>
    </row>
    <row r="6626" spans="7:8">
      <c r="G6626">
        <v>193232</v>
      </c>
      <c r="H6626" t="s">
        <v>448</v>
      </c>
    </row>
    <row r="6627" spans="7:8">
      <c r="G6627">
        <v>193240</v>
      </c>
      <c r="H6627" t="s">
        <v>448</v>
      </c>
    </row>
    <row r="6628" spans="7:8">
      <c r="G6628">
        <v>193259</v>
      </c>
      <c r="H6628" t="s">
        <v>107</v>
      </c>
    </row>
    <row r="6629" spans="7:8">
      <c r="G6629">
        <v>193283</v>
      </c>
      <c r="H6629" t="s">
        <v>448</v>
      </c>
    </row>
    <row r="6630" spans="7:8">
      <c r="G6630">
        <v>193291</v>
      </c>
      <c r="H6630" t="s">
        <v>107</v>
      </c>
    </row>
    <row r="6631" spans="7:8">
      <c r="G6631">
        <v>193305</v>
      </c>
      <c r="H6631" t="s">
        <v>107</v>
      </c>
    </row>
    <row r="6632" spans="7:8">
      <c r="G6632">
        <v>193313</v>
      </c>
      <c r="H6632" t="s">
        <v>98</v>
      </c>
    </row>
    <row r="6633" spans="7:8">
      <c r="G6633">
        <v>193321</v>
      </c>
      <c r="H6633" t="s">
        <v>942</v>
      </c>
    </row>
    <row r="6634" spans="7:8">
      <c r="G6634">
        <v>193330</v>
      </c>
      <c r="H6634" t="s">
        <v>942</v>
      </c>
    </row>
    <row r="6635" spans="7:8">
      <c r="G6635">
        <v>193348</v>
      </c>
      <c r="H6635" t="s">
        <v>942</v>
      </c>
    </row>
    <row r="6636" spans="7:8">
      <c r="G6636">
        <v>193356</v>
      </c>
      <c r="H6636" t="s">
        <v>942</v>
      </c>
    </row>
    <row r="6637" spans="7:8">
      <c r="G6637">
        <v>193364</v>
      </c>
      <c r="H6637" t="s">
        <v>942</v>
      </c>
    </row>
    <row r="6638" spans="7:8">
      <c r="G6638">
        <v>193372</v>
      </c>
      <c r="H6638" t="s">
        <v>942</v>
      </c>
    </row>
    <row r="6639" spans="7:8">
      <c r="G6639">
        <v>193402</v>
      </c>
      <c r="H6639" t="s">
        <v>958</v>
      </c>
    </row>
    <row r="6640" spans="7:8">
      <c r="G6640">
        <v>193410</v>
      </c>
      <c r="H6640" t="s">
        <v>104</v>
      </c>
    </row>
    <row r="6641" spans="7:8">
      <c r="G6641">
        <v>193429</v>
      </c>
      <c r="H6641" t="s">
        <v>448</v>
      </c>
    </row>
    <row r="6642" spans="7:8">
      <c r="G6642">
        <v>193445</v>
      </c>
      <c r="H6642" t="s">
        <v>492</v>
      </c>
    </row>
    <row r="6643" spans="7:8">
      <c r="G6643">
        <v>193453</v>
      </c>
      <c r="H6643" t="s">
        <v>9</v>
      </c>
    </row>
    <row r="6644" spans="7:8">
      <c r="G6644">
        <v>193461</v>
      </c>
      <c r="H6644" t="s">
        <v>18</v>
      </c>
    </row>
    <row r="6645" spans="7:8">
      <c r="G6645">
        <v>193488</v>
      </c>
      <c r="H6645" t="s">
        <v>448</v>
      </c>
    </row>
    <row r="6646" spans="7:8">
      <c r="G6646">
        <v>193500</v>
      </c>
      <c r="H6646" t="s">
        <v>107</v>
      </c>
    </row>
    <row r="6647" spans="7:8">
      <c r="G6647">
        <v>193518</v>
      </c>
      <c r="H6647" t="s">
        <v>107</v>
      </c>
    </row>
    <row r="6648" spans="7:8">
      <c r="G6648">
        <v>193526</v>
      </c>
      <c r="H6648" t="s">
        <v>9</v>
      </c>
    </row>
    <row r="6649" spans="7:8">
      <c r="G6649">
        <v>193534</v>
      </c>
      <c r="H6649" t="s">
        <v>942</v>
      </c>
    </row>
    <row r="6650" spans="7:8">
      <c r="G6650">
        <v>193542</v>
      </c>
      <c r="H6650" t="s">
        <v>942</v>
      </c>
    </row>
    <row r="6651" spans="7:8">
      <c r="G6651">
        <v>193550</v>
      </c>
      <c r="H6651" t="s">
        <v>942</v>
      </c>
    </row>
    <row r="6652" spans="7:8">
      <c r="G6652">
        <v>193569</v>
      </c>
      <c r="H6652" t="s">
        <v>98</v>
      </c>
    </row>
    <row r="6653" spans="7:8">
      <c r="G6653">
        <v>193577</v>
      </c>
      <c r="H6653" t="s">
        <v>942</v>
      </c>
    </row>
    <row r="6654" spans="7:8">
      <c r="G6654">
        <v>193585</v>
      </c>
      <c r="H6654" t="s">
        <v>942</v>
      </c>
    </row>
    <row r="6655" spans="7:8">
      <c r="G6655">
        <v>193593</v>
      </c>
      <c r="H6655" t="s">
        <v>942</v>
      </c>
    </row>
    <row r="6656" spans="7:8">
      <c r="G6656">
        <v>193615</v>
      </c>
      <c r="H6656" t="s">
        <v>9</v>
      </c>
    </row>
    <row r="6657" spans="7:8">
      <c r="G6657">
        <v>193623</v>
      </c>
      <c r="H6657" t="s">
        <v>45</v>
      </c>
    </row>
    <row r="6658" spans="7:8">
      <c r="G6658">
        <v>193631</v>
      </c>
      <c r="H6658" t="s">
        <v>9</v>
      </c>
    </row>
    <row r="6659" spans="7:8">
      <c r="G6659">
        <v>193640</v>
      </c>
      <c r="H6659" t="s">
        <v>9</v>
      </c>
    </row>
    <row r="6660" spans="7:8">
      <c r="G6660">
        <v>193658</v>
      </c>
      <c r="H6660" t="s">
        <v>448</v>
      </c>
    </row>
    <row r="6661" spans="7:8">
      <c r="G6661">
        <v>193666</v>
      </c>
      <c r="H6661" t="s">
        <v>448</v>
      </c>
    </row>
    <row r="6662" spans="7:8">
      <c r="G6662">
        <v>193674</v>
      </c>
      <c r="H6662" t="s">
        <v>104</v>
      </c>
    </row>
    <row r="6663" spans="7:8">
      <c r="G6663">
        <v>193682</v>
      </c>
      <c r="H6663" t="s">
        <v>104</v>
      </c>
    </row>
    <row r="6664" spans="7:8">
      <c r="G6664">
        <v>193690</v>
      </c>
      <c r="H6664" t="s">
        <v>104</v>
      </c>
    </row>
    <row r="6665" spans="7:8">
      <c r="G6665">
        <v>193704</v>
      </c>
      <c r="H6665" t="s">
        <v>107</v>
      </c>
    </row>
    <row r="6666" spans="7:8">
      <c r="G6666">
        <v>193712</v>
      </c>
      <c r="H6666" t="s">
        <v>107</v>
      </c>
    </row>
    <row r="6667" spans="7:8">
      <c r="G6667">
        <v>193720</v>
      </c>
      <c r="H6667" t="s">
        <v>18</v>
      </c>
    </row>
    <row r="6668" spans="7:8">
      <c r="G6668">
        <v>193739</v>
      </c>
      <c r="H6668" t="s">
        <v>18</v>
      </c>
    </row>
    <row r="6669" spans="7:8">
      <c r="G6669">
        <v>193747</v>
      </c>
      <c r="H6669" t="s">
        <v>459</v>
      </c>
    </row>
    <row r="6670" spans="7:8">
      <c r="G6670">
        <v>193798</v>
      </c>
      <c r="H6670" t="s">
        <v>26</v>
      </c>
    </row>
    <row r="6671" spans="7:8">
      <c r="G6671">
        <v>193801</v>
      </c>
      <c r="H6671" t="s">
        <v>18</v>
      </c>
    </row>
    <row r="6672" spans="7:8">
      <c r="G6672">
        <v>193810</v>
      </c>
      <c r="H6672" t="s">
        <v>140</v>
      </c>
    </row>
    <row r="6673" spans="7:8">
      <c r="G6673">
        <v>193828</v>
      </c>
      <c r="H6673" t="s">
        <v>942</v>
      </c>
    </row>
    <row r="6674" spans="7:8">
      <c r="G6674">
        <v>193836</v>
      </c>
      <c r="H6674" t="s">
        <v>942</v>
      </c>
    </row>
    <row r="6675" spans="7:8">
      <c r="G6675">
        <v>193844</v>
      </c>
      <c r="H6675" t="s">
        <v>942</v>
      </c>
    </row>
    <row r="6676" spans="7:8">
      <c r="G6676">
        <v>193852</v>
      </c>
      <c r="H6676" t="s">
        <v>942</v>
      </c>
    </row>
    <row r="6677" spans="7:8">
      <c r="G6677">
        <v>193860</v>
      </c>
      <c r="H6677" t="s">
        <v>942</v>
      </c>
    </row>
    <row r="6678" spans="7:8">
      <c r="G6678">
        <v>193879</v>
      </c>
      <c r="H6678" t="s">
        <v>944</v>
      </c>
    </row>
    <row r="6679" spans="7:8">
      <c r="G6679">
        <v>193887</v>
      </c>
      <c r="H6679" t="s">
        <v>944</v>
      </c>
    </row>
    <row r="6680" spans="7:8">
      <c r="G6680">
        <v>193895</v>
      </c>
      <c r="H6680" t="s">
        <v>18</v>
      </c>
    </row>
    <row r="6681" spans="7:8">
      <c r="G6681">
        <v>193909</v>
      </c>
      <c r="H6681" t="s">
        <v>45</v>
      </c>
    </row>
    <row r="6682" spans="7:8">
      <c r="G6682">
        <v>193917</v>
      </c>
      <c r="H6682" t="s">
        <v>107</v>
      </c>
    </row>
    <row r="6683" spans="7:8">
      <c r="G6683">
        <v>193925</v>
      </c>
      <c r="H6683" t="s">
        <v>107</v>
      </c>
    </row>
    <row r="6684" spans="7:8">
      <c r="G6684">
        <v>193933</v>
      </c>
      <c r="H6684" t="s">
        <v>35</v>
      </c>
    </row>
    <row r="6685" spans="7:8">
      <c r="G6685">
        <v>193950</v>
      </c>
      <c r="H6685" t="s">
        <v>104</v>
      </c>
    </row>
    <row r="6686" spans="7:8">
      <c r="G6686">
        <v>193968</v>
      </c>
      <c r="H6686" t="s">
        <v>104</v>
      </c>
    </row>
    <row r="6687" spans="7:8">
      <c r="G6687">
        <v>193984</v>
      </c>
      <c r="H6687" t="s">
        <v>104</v>
      </c>
    </row>
    <row r="6688" spans="7:8">
      <c r="G6688">
        <v>193992</v>
      </c>
      <c r="H6688" t="s">
        <v>965</v>
      </c>
    </row>
    <row r="6689" spans="7:8">
      <c r="G6689">
        <v>194000</v>
      </c>
      <c r="H6689" t="s">
        <v>958</v>
      </c>
    </row>
    <row r="6690" spans="7:8">
      <c r="G6690">
        <v>194018</v>
      </c>
      <c r="H6690" t="s">
        <v>9</v>
      </c>
    </row>
    <row r="6691" spans="7:8">
      <c r="G6691">
        <v>194026</v>
      </c>
      <c r="H6691" t="s">
        <v>448</v>
      </c>
    </row>
    <row r="6692" spans="7:8">
      <c r="G6692">
        <v>194034</v>
      </c>
      <c r="H6692" t="s">
        <v>448</v>
      </c>
    </row>
    <row r="6693" spans="7:8">
      <c r="G6693">
        <v>194050</v>
      </c>
      <c r="H6693" t="s">
        <v>948</v>
      </c>
    </row>
    <row r="6694" spans="7:8">
      <c r="G6694">
        <v>194069</v>
      </c>
      <c r="H6694" t="s">
        <v>459</v>
      </c>
    </row>
    <row r="6695" spans="7:8">
      <c r="G6695">
        <v>194077</v>
      </c>
      <c r="H6695" t="s">
        <v>104</v>
      </c>
    </row>
    <row r="6696" spans="7:8">
      <c r="G6696">
        <v>194085</v>
      </c>
      <c r="H6696" t="s">
        <v>104</v>
      </c>
    </row>
    <row r="6697" spans="7:8">
      <c r="G6697">
        <v>194093</v>
      </c>
      <c r="H6697" t="s">
        <v>104</v>
      </c>
    </row>
    <row r="6698" spans="7:8">
      <c r="G6698">
        <v>194107</v>
      </c>
      <c r="H6698" t="s">
        <v>104</v>
      </c>
    </row>
    <row r="6699" spans="7:8">
      <c r="G6699">
        <v>194115</v>
      </c>
      <c r="H6699" t="s">
        <v>104</v>
      </c>
    </row>
    <row r="6700" spans="7:8">
      <c r="G6700">
        <v>194123</v>
      </c>
      <c r="H6700" t="s">
        <v>98</v>
      </c>
    </row>
    <row r="6701" spans="7:8">
      <c r="G6701">
        <v>194131</v>
      </c>
      <c r="H6701" t="s">
        <v>107</v>
      </c>
    </row>
    <row r="6702" spans="7:8">
      <c r="G6702">
        <v>194140</v>
      </c>
      <c r="H6702" t="s">
        <v>107</v>
      </c>
    </row>
    <row r="6703" spans="7:8">
      <c r="G6703">
        <v>194158</v>
      </c>
      <c r="H6703" t="s">
        <v>9</v>
      </c>
    </row>
    <row r="6704" spans="7:8">
      <c r="G6704">
        <v>194166</v>
      </c>
      <c r="H6704" t="s">
        <v>104</v>
      </c>
    </row>
    <row r="6705" spans="7:8">
      <c r="G6705">
        <v>194174</v>
      </c>
      <c r="H6705" t="s">
        <v>45</v>
      </c>
    </row>
    <row r="6706" spans="7:8">
      <c r="G6706">
        <v>194182</v>
      </c>
      <c r="H6706" t="s">
        <v>45</v>
      </c>
    </row>
    <row r="6707" spans="7:8">
      <c r="G6707">
        <v>194190</v>
      </c>
      <c r="H6707" t="s">
        <v>107</v>
      </c>
    </row>
    <row r="6708" spans="7:8">
      <c r="G6708">
        <v>194204</v>
      </c>
      <c r="H6708" t="s">
        <v>107</v>
      </c>
    </row>
    <row r="6709" spans="7:8">
      <c r="G6709">
        <v>194212</v>
      </c>
      <c r="H6709" t="s">
        <v>61</v>
      </c>
    </row>
    <row r="6710" spans="7:8">
      <c r="G6710">
        <v>194220</v>
      </c>
      <c r="H6710" t="s">
        <v>450</v>
      </c>
    </row>
    <row r="6711" spans="7:8">
      <c r="G6711">
        <v>194239</v>
      </c>
      <c r="H6711" t="s">
        <v>18</v>
      </c>
    </row>
    <row r="6712" spans="7:8">
      <c r="G6712">
        <v>194255</v>
      </c>
      <c r="H6712" t="s">
        <v>955</v>
      </c>
    </row>
    <row r="6713" spans="7:8">
      <c r="G6713">
        <v>194263</v>
      </c>
      <c r="H6713" t="s">
        <v>45</v>
      </c>
    </row>
    <row r="6714" spans="7:8">
      <c r="G6714">
        <v>194271</v>
      </c>
      <c r="H6714" t="s">
        <v>107</v>
      </c>
    </row>
    <row r="6715" spans="7:8">
      <c r="G6715">
        <v>194280</v>
      </c>
      <c r="H6715" t="s">
        <v>107</v>
      </c>
    </row>
    <row r="6716" spans="7:8">
      <c r="G6716">
        <v>194301</v>
      </c>
      <c r="H6716" t="s">
        <v>104</v>
      </c>
    </row>
    <row r="6717" spans="7:8">
      <c r="G6717">
        <v>194310</v>
      </c>
      <c r="H6717" t="s">
        <v>104</v>
      </c>
    </row>
    <row r="6718" spans="7:8">
      <c r="G6718">
        <v>194328</v>
      </c>
      <c r="H6718" t="s">
        <v>104</v>
      </c>
    </row>
    <row r="6719" spans="7:8">
      <c r="G6719">
        <v>194336</v>
      </c>
      <c r="H6719" t="s">
        <v>104</v>
      </c>
    </row>
    <row r="6720" spans="7:8">
      <c r="G6720">
        <v>194344</v>
      </c>
      <c r="H6720" t="s">
        <v>104</v>
      </c>
    </row>
    <row r="6721" spans="7:8">
      <c r="G6721">
        <v>194352</v>
      </c>
      <c r="H6721" t="s">
        <v>104</v>
      </c>
    </row>
    <row r="6722" spans="7:8">
      <c r="G6722">
        <v>194360</v>
      </c>
      <c r="H6722" t="s">
        <v>104</v>
      </c>
    </row>
    <row r="6723" spans="7:8">
      <c r="G6723">
        <v>194379</v>
      </c>
      <c r="H6723" t="s">
        <v>107</v>
      </c>
    </row>
    <row r="6724" spans="7:8">
      <c r="G6724">
        <v>194387</v>
      </c>
      <c r="H6724" t="s">
        <v>107</v>
      </c>
    </row>
    <row r="6725" spans="7:8">
      <c r="G6725">
        <v>194395</v>
      </c>
      <c r="H6725" t="s">
        <v>955</v>
      </c>
    </row>
    <row r="6726" spans="7:8">
      <c r="G6726">
        <v>194417</v>
      </c>
      <c r="H6726" t="s">
        <v>18</v>
      </c>
    </row>
    <row r="6727" spans="7:8">
      <c r="G6727">
        <v>194433</v>
      </c>
      <c r="H6727" t="s">
        <v>450</v>
      </c>
    </row>
    <row r="6728" spans="7:8">
      <c r="G6728">
        <v>194441</v>
      </c>
      <c r="H6728" t="s">
        <v>107</v>
      </c>
    </row>
    <row r="6729" spans="7:8">
      <c r="G6729">
        <v>194506</v>
      </c>
      <c r="H6729" t="s">
        <v>104</v>
      </c>
    </row>
    <row r="6730" spans="7:8">
      <c r="G6730">
        <v>194522</v>
      </c>
      <c r="H6730" t="s">
        <v>104</v>
      </c>
    </row>
    <row r="6731" spans="7:8">
      <c r="G6731">
        <v>194530</v>
      </c>
      <c r="H6731" t="s">
        <v>107</v>
      </c>
    </row>
    <row r="6732" spans="7:8">
      <c r="G6732">
        <v>194549</v>
      </c>
      <c r="H6732" t="s">
        <v>107</v>
      </c>
    </row>
    <row r="6733" spans="7:8">
      <c r="G6733">
        <v>194557</v>
      </c>
      <c r="H6733" t="s">
        <v>107</v>
      </c>
    </row>
    <row r="6734" spans="7:8">
      <c r="G6734">
        <v>194565</v>
      </c>
      <c r="H6734" t="s">
        <v>104</v>
      </c>
    </row>
    <row r="6735" spans="7:8">
      <c r="G6735">
        <v>194573</v>
      </c>
      <c r="H6735" t="s">
        <v>104</v>
      </c>
    </row>
    <row r="6736" spans="7:8">
      <c r="G6736">
        <v>194581</v>
      </c>
      <c r="H6736" t="s">
        <v>104</v>
      </c>
    </row>
    <row r="6737" spans="7:8">
      <c r="G6737">
        <v>194590</v>
      </c>
      <c r="H6737" t="s">
        <v>104</v>
      </c>
    </row>
    <row r="6738" spans="7:8">
      <c r="G6738">
        <v>194603</v>
      </c>
      <c r="H6738" t="s">
        <v>104</v>
      </c>
    </row>
    <row r="6739" spans="7:8">
      <c r="G6739">
        <v>194611</v>
      </c>
      <c r="H6739" t="s">
        <v>107</v>
      </c>
    </row>
    <row r="6740" spans="7:8">
      <c r="G6740">
        <v>194620</v>
      </c>
      <c r="H6740" t="s">
        <v>942</v>
      </c>
    </row>
    <row r="6741" spans="7:8">
      <c r="G6741">
        <v>194646</v>
      </c>
      <c r="H6741" t="s">
        <v>944</v>
      </c>
    </row>
    <row r="6742" spans="7:8">
      <c r="G6742">
        <v>194654</v>
      </c>
      <c r="H6742" t="s">
        <v>944</v>
      </c>
    </row>
    <row r="6743" spans="7:8">
      <c r="G6743">
        <v>194662</v>
      </c>
      <c r="H6743" t="s">
        <v>942</v>
      </c>
    </row>
    <row r="6744" spans="7:8">
      <c r="G6744">
        <v>194670</v>
      </c>
      <c r="H6744" t="s">
        <v>944</v>
      </c>
    </row>
    <row r="6745" spans="7:8">
      <c r="G6745">
        <v>194689</v>
      </c>
      <c r="H6745" t="s">
        <v>107</v>
      </c>
    </row>
    <row r="6746" spans="7:8">
      <c r="G6746">
        <v>194697</v>
      </c>
      <c r="H6746" t="s">
        <v>107</v>
      </c>
    </row>
    <row r="6747" spans="7:8">
      <c r="G6747">
        <v>194700</v>
      </c>
      <c r="H6747" t="s">
        <v>107</v>
      </c>
    </row>
    <row r="6748" spans="7:8">
      <c r="G6748">
        <v>194719</v>
      </c>
      <c r="H6748" t="s">
        <v>9</v>
      </c>
    </row>
    <row r="6749" spans="7:8">
      <c r="G6749">
        <v>194727</v>
      </c>
      <c r="H6749" t="s">
        <v>107</v>
      </c>
    </row>
    <row r="6750" spans="7:8">
      <c r="G6750">
        <v>194743</v>
      </c>
      <c r="H6750" t="s">
        <v>104</v>
      </c>
    </row>
    <row r="6751" spans="7:8">
      <c r="G6751">
        <v>194751</v>
      </c>
      <c r="H6751" t="s">
        <v>296</v>
      </c>
    </row>
    <row r="6752" spans="7:8">
      <c r="G6752">
        <v>194760</v>
      </c>
      <c r="H6752" t="s">
        <v>950</v>
      </c>
    </row>
    <row r="6753" spans="7:8">
      <c r="G6753">
        <v>194786</v>
      </c>
      <c r="H6753" t="s">
        <v>942</v>
      </c>
    </row>
    <row r="6754" spans="7:8">
      <c r="G6754">
        <v>194808</v>
      </c>
      <c r="H6754" t="s">
        <v>107</v>
      </c>
    </row>
    <row r="6755" spans="7:8">
      <c r="G6755">
        <v>194816</v>
      </c>
      <c r="H6755" t="s">
        <v>98</v>
      </c>
    </row>
    <row r="6756" spans="7:8">
      <c r="G6756">
        <v>194824</v>
      </c>
      <c r="H6756" t="s">
        <v>107</v>
      </c>
    </row>
    <row r="6757" spans="7:8">
      <c r="G6757">
        <v>194832</v>
      </c>
      <c r="H6757" t="s">
        <v>98</v>
      </c>
    </row>
    <row r="6758" spans="7:8">
      <c r="G6758">
        <v>194840</v>
      </c>
      <c r="H6758" t="s">
        <v>107</v>
      </c>
    </row>
    <row r="6759" spans="7:8">
      <c r="G6759">
        <v>194859</v>
      </c>
      <c r="H6759" t="s">
        <v>107</v>
      </c>
    </row>
    <row r="6760" spans="7:8">
      <c r="G6760">
        <v>194867</v>
      </c>
      <c r="H6760" t="s">
        <v>98</v>
      </c>
    </row>
    <row r="6761" spans="7:8">
      <c r="G6761">
        <v>194883</v>
      </c>
      <c r="H6761" t="s">
        <v>450</v>
      </c>
    </row>
    <row r="6762" spans="7:8">
      <c r="G6762">
        <v>194905</v>
      </c>
      <c r="H6762" t="s">
        <v>944</v>
      </c>
    </row>
    <row r="6763" spans="7:8">
      <c r="G6763">
        <v>194913</v>
      </c>
      <c r="H6763" t="s">
        <v>942</v>
      </c>
    </row>
    <row r="6764" spans="7:8">
      <c r="G6764">
        <v>194921</v>
      </c>
      <c r="H6764" t="s">
        <v>942</v>
      </c>
    </row>
    <row r="6765" spans="7:8">
      <c r="G6765">
        <v>194930</v>
      </c>
      <c r="H6765" t="s">
        <v>942</v>
      </c>
    </row>
    <row r="6766" spans="7:8">
      <c r="G6766">
        <v>194948</v>
      </c>
      <c r="H6766" t="s">
        <v>104</v>
      </c>
    </row>
    <row r="6767" spans="7:8">
      <c r="G6767">
        <v>194980</v>
      </c>
      <c r="H6767" t="s">
        <v>104</v>
      </c>
    </row>
    <row r="6768" spans="7:8">
      <c r="G6768">
        <v>194999</v>
      </c>
      <c r="H6768" t="s">
        <v>104</v>
      </c>
    </row>
    <row r="6769" spans="7:8">
      <c r="G6769">
        <v>195014</v>
      </c>
      <c r="H6769" t="s">
        <v>98</v>
      </c>
    </row>
    <row r="6770" spans="7:8">
      <c r="G6770">
        <v>195022</v>
      </c>
      <c r="H6770" t="s">
        <v>104</v>
      </c>
    </row>
    <row r="6771" spans="7:8">
      <c r="G6771">
        <v>195030</v>
      </c>
      <c r="H6771" t="s">
        <v>104</v>
      </c>
    </row>
    <row r="6772" spans="7:8">
      <c r="G6772">
        <v>195049</v>
      </c>
      <c r="H6772" t="s">
        <v>104</v>
      </c>
    </row>
    <row r="6773" spans="7:8">
      <c r="G6773">
        <v>195057</v>
      </c>
      <c r="H6773" t="s">
        <v>104</v>
      </c>
    </row>
    <row r="6774" spans="7:8">
      <c r="G6774">
        <v>195065</v>
      </c>
      <c r="H6774" t="s">
        <v>942</v>
      </c>
    </row>
    <row r="6775" spans="7:8">
      <c r="G6775">
        <v>195073</v>
      </c>
      <c r="H6775" t="s">
        <v>104</v>
      </c>
    </row>
    <row r="6776" spans="7:8">
      <c r="G6776">
        <v>195081</v>
      </c>
      <c r="H6776" t="s">
        <v>104</v>
      </c>
    </row>
    <row r="6777" spans="7:8">
      <c r="G6777">
        <v>195090</v>
      </c>
      <c r="H6777" t="s">
        <v>104</v>
      </c>
    </row>
    <row r="6778" spans="7:8">
      <c r="G6778">
        <v>195103</v>
      </c>
      <c r="H6778" t="s">
        <v>104</v>
      </c>
    </row>
    <row r="6779" spans="7:8">
      <c r="G6779">
        <v>195111</v>
      </c>
      <c r="H6779" t="s">
        <v>107</v>
      </c>
    </row>
    <row r="6780" spans="7:8">
      <c r="G6780">
        <v>195120</v>
      </c>
      <c r="H6780" t="s">
        <v>104</v>
      </c>
    </row>
    <row r="6781" spans="7:8">
      <c r="G6781">
        <v>195138</v>
      </c>
      <c r="H6781" t="s">
        <v>104</v>
      </c>
    </row>
    <row r="6782" spans="7:8">
      <c r="G6782">
        <v>195146</v>
      </c>
      <c r="H6782" t="s">
        <v>107</v>
      </c>
    </row>
    <row r="6783" spans="7:8">
      <c r="G6783">
        <v>195154</v>
      </c>
      <c r="H6783" t="s">
        <v>942</v>
      </c>
    </row>
    <row r="6784" spans="7:8">
      <c r="G6784">
        <v>195162</v>
      </c>
      <c r="H6784" t="s">
        <v>942</v>
      </c>
    </row>
    <row r="6785" spans="7:8">
      <c r="G6785">
        <v>195197</v>
      </c>
      <c r="H6785" t="s">
        <v>98</v>
      </c>
    </row>
    <row r="6786" spans="7:8">
      <c r="G6786">
        <v>195200</v>
      </c>
      <c r="H6786" t="s">
        <v>107</v>
      </c>
    </row>
    <row r="6787" spans="7:8">
      <c r="G6787">
        <v>195219</v>
      </c>
      <c r="H6787" t="s">
        <v>98</v>
      </c>
    </row>
    <row r="6788" spans="7:8">
      <c r="G6788">
        <v>195227</v>
      </c>
      <c r="H6788" t="s">
        <v>98</v>
      </c>
    </row>
    <row r="6789" spans="7:8">
      <c r="G6789">
        <v>195235</v>
      </c>
      <c r="H6789" t="s">
        <v>107</v>
      </c>
    </row>
    <row r="6790" spans="7:8">
      <c r="G6790">
        <v>195251</v>
      </c>
      <c r="H6790" t="s">
        <v>98</v>
      </c>
    </row>
    <row r="6791" spans="7:8">
      <c r="G6791">
        <v>195260</v>
      </c>
      <c r="H6791" t="s">
        <v>942</v>
      </c>
    </row>
    <row r="6792" spans="7:8">
      <c r="G6792">
        <v>195278</v>
      </c>
      <c r="H6792" t="s">
        <v>126</v>
      </c>
    </row>
    <row r="6793" spans="7:8">
      <c r="G6793">
        <v>195383</v>
      </c>
      <c r="H6793" t="s">
        <v>104</v>
      </c>
    </row>
    <row r="6794" spans="7:8">
      <c r="G6794">
        <v>195391</v>
      </c>
      <c r="H6794" t="s">
        <v>104</v>
      </c>
    </row>
    <row r="6795" spans="7:8">
      <c r="G6795">
        <v>195405</v>
      </c>
      <c r="H6795" t="s">
        <v>104</v>
      </c>
    </row>
    <row r="6796" spans="7:8">
      <c r="G6796">
        <v>195413</v>
      </c>
      <c r="H6796" t="s">
        <v>104</v>
      </c>
    </row>
    <row r="6797" spans="7:8">
      <c r="G6797">
        <v>195421</v>
      </c>
      <c r="H6797" t="s">
        <v>942</v>
      </c>
    </row>
    <row r="6798" spans="7:8">
      <c r="G6798">
        <v>195430</v>
      </c>
      <c r="H6798" t="s">
        <v>942</v>
      </c>
    </row>
    <row r="6799" spans="7:8">
      <c r="G6799">
        <v>195448</v>
      </c>
      <c r="H6799" t="s">
        <v>944</v>
      </c>
    </row>
    <row r="6800" spans="7:8">
      <c r="G6800">
        <v>195456</v>
      </c>
      <c r="H6800" t="s">
        <v>104</v>
      </c>
    </row>
    <row r="6801" spans="7:8">
      <c r="G6801">
        <v>195464</v>
      </c>
      <c r="H6801" t="s">
        <v>450</v>
      </c>
    </row>
    <row r="6802" spans="7:8">
      <c r="G6802">
        <v>195510</v>
      </c>
      <c r="H6802" t="s">
        <v>942</v>
      </c>
    </row>
    <row r="6803" spans="7:8">
      <c r="G6803">
        <v>195529</v>
      </c>
      <c r="H6803" t="s">
        <v>126</v>
      </c>
    </row>
    <row r="6804" spans="7:8">
      <c r="G6804">
        <v>195545</v>
      </c>
      <c r="H6804" t="s">
        <v>944</v>
      </c>
    </row>
    <row r="6805" spans="7:8">
      <c r="G6805">
        <v>195553</v>
      </c>
      <c r="H6805" t="s">
        <v>944</v>
      </c>
    </row>
    <row r="6806" spans="7:8">
      <c r="G6806">
        <v>195570</v>
      </c>
      <c r="H6806" t="s">
        <v>9</v>
      </c>
    </row>
    <row r="6807" spans="7:8">
      <c r="G6807">
        <v>195588</v>
      </c>
      <c r="H6807" t="s">
        <v>945</v>
      </c>
    </row>
    <row r="6808" spans="7:8">
      <c r="G6808">
        <v>195596</v>
      </c>
      <c r="H6808" t="s">
        <v>9</v>
      </c>
    </row>
    <row r="6809" spans="7:8">
      <c r="G6809">
        <v>195600</v>
      </c>
      <c r="H6809" t="s">
        <v>12</v>
      </c>
    </row>
    <row r="6810" spans="7:8">
      <c r="G6810">
        <v>195693</v>
      </c>
      <c r="H6810" t="s">
        <v>452</v>
      </c>
    </row>
    <row r="6811" spans="7:8">
      <c r="G6811">
        <v>195707</v>
      </c>
      <c r="H6811" t="s">
        <v>452</v>
      </c>
    </row>
    <row r="6812" spans="7:8">
      <c r="G6812">
        <v>195715</v>
      </c>
      <c r="H6812" t="s">
        <v>452</v>
      </c>
    </row>
    <row r="6813" spans="7:8">
      <c r="G6813">
        <v>195723</v>
      </c>
      <c r="H6813" t="s">
        <v>944</v>
      </c>
    </row>
    <row r="6814" spans="7:8">
      <c r="G6814">
        <v>195731</v>
      </c>
      <c r="H6814" t="s">
        <v>452</v>
      </c>
    </row>
    <row r="6815" spans="7:8">
      <c r="G6815">
        <v>195740</v>
      </c>
      <c r="H6815" t="s">
        <v>452</v>
      </c>
    </row>
    <row r="6816" spans="7:8">
      <c r="G6816">
        <v>195758</v>
      </c>
      <c r="H6816" t="s">
        <v>9</v>
      </c>
    </row>
    <row r="6817" spans="7:8">
      <c r="G6817">
        <v>195766</v>
      </c>
      <c r="H6817" t="s">
        <v>9</v>
      </c>
    </row>
    <row r="6818" spans="7:8">
      <c r="G6818">
        <v>195774</v>
      </c>
      <c r="H6818" t="s">
        <v>969</v>
      </c>
    </row>
    <row r="6819" spans="7:8">
      <c r="G6819">
        <v>195847</v>
      </c>
      <c r="H6819" t="s">
        <v>942</v>
      </c>
    </row>
    <row r="6820" spans="7:8">
      <c r="G6820">
        <v>195855</v>
      </c>
      <c r="H6820" t="s">
        <v>944</v>
      </c>
    </row>
    <row r="6821" spans="7:8">
      <c r="G6821">
        <v>195863</v>
      </c>
      <c r="H6821" t="s">
        <v>944</v>
      </c>
    </row>
    <row r="6822" spans="7:8">
      <c r="G6822">
        <v>195898</v>
      </c>
      <c r="H6822" t="s">
        <v>942</v>
      </c>
    </row>
    <row r="6823" spans="7:8">
      <c r="G6823">
        <v>195952</v>
      </c>
      <c r="H6823" t="s">
        <v>98</v>
      </c>
    </row>
    <row r="6824" spans="7:8">
      <c r="G6824">
        <v>195960</v>
      </c>
      <c r="H6824" t="s">
        <v>98</v>
      </c>
    </row>
    <row r="6825" spans="7:8">
      <c r="G6825">
        <v>195979</v>
      </c>
      <c r="H6825" t="s">
        <v>942</v>
      </c>
    </row>
    <row r="6826" spans="7:8">
      <c r="G6826">
        <v>195987</v>
      </c>
      <c r="H6826" t="s">
        <v>942</v>
      </c>
    </row>
    <row r="6827" spans="7:8">
      <c r="G6827">
        <v>195995</v>
      </c>
      <c r="H6827" t="s">
        <v>944</v>
      </c>
    </row>
    <row r="6828" spans="7:8">
      <c r="G6828">
        <v>196002</v>
      </c>
      <c r="H6828" t="s">
        <v>969</v>
      </c>
    </row>
    <row r="6829" spans="7:8">
      <c r="G6829">
        <v>196010</v>
      </c>
      <c r="H6829" t="s">
        <v>45</v>
      </c>
    </row>
    <row r="6830" spans="7:8">
      <c r="G6830">
        <v>196029</v>
      </c>
      <c r="H6830" t="s">
        <v>45</v>
      </c>
    </row>
    <row r="6831" spans="7:8">
      <c r="G6831">
        <v>196037</v>
      </c>
      <c r="H6831" t="s">
        <v>45</v>
      </c>
    </row>
    <row r="6832" spans="7:8">
      <c r="G6832">
        <v>196053</v>
      </c>
      <c r="H6832" t="s">
        <v>98</v>
      </c>
    </row>
    <row r="6833" spans="7:8">
      <c r="G6833">
        <v>196061</v>
      </c>
      <c r="H6833" t="s">
        <v>98</v>
      </c>
    </row>
    <row r="6834" spans="7:8">
      <c r="G6834">
        <v>196088</v>
      </c>
      <c r="H6834" t="s">
        <v>98</v>
      </c>
    </row>
    <row r="6835" spans="7:8">
      <c r="G6835">
        <v>196096</v>
      </c>
      <c r="H6835" t="s">
        <v>15</v>
      </c>
    </row>
    <row r="6836" spans="7:8">
      <c r="G6836">
        <v>196100</v>
      </c>
      <c r="H6836" t="s">
        <v>35</v>
      </c>
    </row>
    <row r="6837" spans="7:8">
      <c r="G6837">
        <v>196118</v>
      </c>
      <c r="H6837" t="s">
        <v>107</v>
      </c>
    </row>
    <row r="6838" spans="7:8">
      <c r="G6838">
        <v>196126</v>
      </c>
      <c r="H6838" t="s">
        <v>45</v>
      </c>
    </row>
    <row r="6839" spans="7:8">
      <c r="G6839">
        <v>196134</v>
      </c>
      <c r="H6839" t="s">
        <v>107</v>
      </c>
    </row>
    <row r="6840" spans="7:8">
      <c r="G6840">
        <v>196142</v>
      </c>
      <c r="H6840" t="s">
        <v>45</v>
      </c>
    </row>
    <row r="6841" spans="7:8">
      <c r="G6841">
        <v>196150</v>
      </c>
      <c r="H6841" t="s">
        <v>35</v>
      </c>
    </row>
    <row r="6842" spans="7:8">
      <c r="G6842">
        <v>196169</v>
      </c>
      <c r="H6842" t="s">
        <v>45</v>
      </c>
    </row>
    <row r="6843" spans="7:8">
      <c r="G6843">
        <v>196177</v>
      </c>
      <c r="H6843" t="s">
        <v>104</v>
      </c>
    </row>
    <row r="6844" spans="7:8">
      <c r="G6844">
        <v>196185</v>
      </c>
      <c r="H6844" t="s">
        <v>104</v>
      </c>
    </row>
    <row r="6845" spans="7:8">
      <c r="G6845">
        <v>196193</v>
      </c>
      <c r="H6845" t="s">
        <v>98</v>
      </c>
    </row>
    <row r="6846" spans="7:8">
      <c r="G6846">
        <v>196207</v>
      </c>
      <c r="H6846" t="s">
        <v>45</v>
      </c>
    </row>
    <row r="6847" spans="7:8">
      <c r="G6847">
        <v>196215</v>
      </c>
      <c r="H6847" t="s">
        <v>45</v>
      </c>
    </row>
    <row r="6848" spans="7:8">
      <c r="G6848">
        <v>196223</v>
      </c>
      <c r="H6848" t="s">
        <v>104</v>
      </c>
    </row>
    <row r="6849" spans="7:8">
      <c r="G6849">
        <v>196231</v>
      </c>
      <c r="H6849" t="s">
        <v>98</v>
      </c>
    </row>
    <row r="6850" spans="7:8">
      <c r="G6850">
        <v>196339</v>
      </c>
      <c r="H6850" t="s">
        <v>45</v>
      </c>
    </row>
    <row r="6851" spans="7:8">
      <c r="G6851">
        <v>196347</v>
      </c>
      <c r="H6851" t="s">
        <v>104</v>
      </c>
    </row>
    <row r="6852" spans="7:8">
      <c r="G6852">
        <v>196355</v>
      </c>
      <c r="H6852" t="s">
        <v>944</v>
      </c>
    </row>
    <row r="6853" spans="7:8">
      <c r="G6853">
        <v>196363</v>
      </c>
      <c r="H6853" t="s">
        <v>944</v>
      </c>
    </row>
    <row r="6854" spans="7:8">
      <c r="G6854">
        <v>196371</v>
      </c>
      <c r="H6854" t="s">
        <v>944</v>
      </c>
    </row>
    <row r="6855" spans="7:8">
      <c r="G6855">
        <v>196380</v>
      </c>
      <c r="H6855" t="s">
        <v>944</v>
      </c>
    </row>
    <row r="6856" spans="7:8">
      <c r="G6856">
        <v>196398</v>
      </c>
      <c r="H6856" t="s">
        <v>942</v>
      </c>
    </row>
    <row r="6857" spans="7:8">
      <c r="G6857">
        <v>196401</v>
      </c>
      <c r="H6857" t="s">
        <v>944</v>
      </c>
    </row>
    <row r="6858" spans="7:8">
      <c r="G6858">
        <v>196428</v>
      </c>
      <c r="H6858" t="s">
        <v>955</v>
      </c>
    </row>
    <row r="6859" spans="7:8">
      <c r="G6859">
        <v>196460</v>
      </c>
      <c r="H6859" t="s">
        <v>104</v>
      </c>
    </row>
    <row r="6860" spans="7:8">
      <c r="G6860">
        <v>196479</v>
      </c>
      <c r="H6860" t="s">
        <v>104</v>
      </c>
    </row>
    <row r="6861" spans="7:8">
      <c r="G6861">
        <v>196487</v>
      </c>
      <c r="H6861" t="s">
        <v>104</v>
      </c>
    </row>
    <row r="6862" spans="7:8">
      <c r="G6862">
        <v>196606</v>
      </c>
      <c r="H6862" t="s">
        <v>104</v>
      </c>
    </row>
    <row r="6863" spans="7:8">
      <c r="G6863">
        <v>196614</v>
      </c>
      <c r="H6863" t="s">
        <v>947</v>
      </c>
    </row>
    <row r="6864" spans="7:8">
      <c r="G6864">
        <v>196622</v>
      </c>
      <c r="H6864" t="s">
        <v>947</v>
      </c>
    </row>
    <row r="6865" spans="7:8">
      <c r="G6865">
        <v>196649</v>
      </c>
      <c r="H6865" t="s">
        <v>45</v>
      </c>
    </row>
    <row r="6866" spans="7:8">
      <c r="G6866">
        <v>196657</v>
      </c>
      <c r="H6866" t="s">
        <v>45</v>
      </c>
    </row>
    <row r="6867" spans="7:8">
      <c r="G6867">
        <v>196665</v>
      </c>
      <c r="H6867" t="s">
        <v>45</v>
      </c>
    </row>
    <row r="6868" spans="7:8">
      <c r="G6868">
        <v>196703</v>
      </c>
      <c r="H6868" t="s">
        <v>45</v>
      </c>
    </row>
    <row r="6869" spans="7:8">
      <c r="G6869">
        <v>196720</v>
      </c>
      <c r="H6869" t="s">
        <v>18</v>
      </c>
    </row>
    <row r="6870" spans="7:8">
      <c r="G6870">
        <v>196738</v>
      </c>
      <c r="H6870" t="s">
        <v>45</v>
      </c>
    </row>
    <row r="6871" spans="7:8">
      <c r="G6871">
        <v>196746</v>
      </c>
      <c r="H6871" t="s">
        <v>45</v>
      </c>
    </row>
    <row r="6872" spans="7:8">
      <c r="G6872">
        <v>196754</v>
      </c>
      <c r="H6872" t="s">
        <v>944</v>
      </c>
    </row>
    <row r="6873" spans="7:8">
      <c r="G6873">
        <v>196770</v>
      </c>
      <c r="H6873" t="s">
        <v>98</v>
      </c>
    </row>
    <row r="6874" spans="7:8">
      <c r="G6874">
        <v>196789</v>
      </c>
      <c r="H6874" t="s">
        <v>98</v>
      </c>
    </row>
    <row r="6875" spans="7:8">
      <c r="G6875">
        <v>196797</v>
      </c>
      <c r="H6875" t="s">
        <v>525</v>
      </c>
    </row>
    <row r="6876" spans="7:8">
      <c r="G6876">
        <v>196800</v>
      </c>
      <c r="H6876" t="s">
        <v>45</v>
      </c>
    </row>
    <row r="6877" spans="7:8">
      <c r="G6877">
        <v>196827</v>
      </c>
      <c r="H6877" t="s">
        <v>968</v>
      </c>
    </row>
    <row r="6878" spans="7:8">
      <c r="G6878">
        <v>196843</v>
      </c>
      <c r="H6878" t="s">
        <v>968</v>
      </c>
    </row>
    <row r="6879" spans="7:8">
      <c r="G6879">
        <v>196851</v>
      </c>
      <c r="H6879" t="s">
        <v>968</v>
      </c>
    </row>
    <row r="6880" spans="7:8">
      <c r="G6880">
        <v>196860</v>
      </c>
      <c r="H6880" t="s">
        <v>968</v>
      </c>
    </row>
    <row r="6881" spans="7:8">
      <c r="G6881">
        <v>196878</v>
      </c>
      <c r="H6881" t="s">
        <v>968</v>
      </c>
    </row>
    <row r="6882" spans="7:8">
      <c r="G6882">
        <v>196886</v>
      </c>
      <c r="H6882" t="s">
        <v>968</v>
      </c>
    </row>
    <row r="6883" spans="7:8">
      <c r="G6883">
        <v>196894</v>
      </c>
      <c r="H6883" t="s">
        <v>968</v>
      </c>
    </row>
    <row r="6884" spans="7:8">
      <c r="G6884">
        <v>196908</v>
      </c>
      <c r="H6884" t="s">
        <v>968</v>
      </c>
    </row>
    <row r="6885" spans="7:8">
      <c r="G6885">
        <v>196924</v>
      </c>
      <c r="H6885" t="s">
        <v>26</v>
      </c>
    </row>
    <row r="6886" spans="7:8">
      <c r="G6886">
        <v>196932</v>
      </c>
      <c r="H6886" t="s">
        <v>98</v>
      </c>
    </row>
    <row r="6887" spans="7:8">
      <c r="G6887">
        <v>196940</v>
      </c>
      <c r="H6887" t="s">
        <v>45</v>
      </c>
    </row>
    <row r="6888" spans="7:8">
      <c r="G6888">
        <v>196991</v>
      </c>
      <c r="H6888" t="s">
        <v>942</v>
      </c>
    </row>
    <row r="6889" spans="7:8">
      <c r="G6889">
        <v>197009</v>
      </c>
      <c r="H6889" t="s">
        <v>942</v>
      </c>
    </row>
    <row r="6890" spans="7:8">
      <c r="G6890">
        <v>197033</v>
      </c>
      <c r="H6890" t="s">
        <v>525</v>
      </c>
    </row>
    <row r="6891" spans="7:8">
      <c r="G6891">
        <v>197041</v>
      </c>
      <c r="H6891" t="s">
        <v>107</v>
      </c>
    </row>
    <row r="6892" spans="7:8">
      <c r="G6892">
        <v>197050</v>
      </c>
      <c r="H6892" t="s">
        <v>107</v>
      </c>
    </row>
    <row r="6893" spans="7:8">
      <c r="G6893">
        <v>197076</v>
      </c>
      <c r="H6893" t="s">
        <v>107</v>
      </c>
    </row>
    <row r="6894" spans="7:8">
      <c r="G6894">
        <v>197084</v>
      </c>
      <c r="H6894" t="s">
        <v>722</v>
      </c>
    </row>
    <row r="6895" spans="7:8">
      <c r="G6895">
        <v>197092</v>
      </c>
      <c r="H6895" t="s">
        <v>104</v>
      </c>
    </row>
    <row r="6896" spans="7:8">
      <c r="G6896">
        <v>197106</v>
      </c>
      <c r="H6896" t="s">
        <v>104</v>
      </c>
    </row>
    <row r="6897" spans="7:8">
      <c r="G6897">
        <v>197149</v>
      </c>
      <c r="H6897" t="s">
        <v>18</v>
      </c>
    </row>
    <row r="6898" spans="7:8">
      <c r="G6898">
        <v>197157</v>
      </c>
      <c r="H6898" t="s">
        <v>15</v>
      </c>
    </row>
    <row r="6899" spans="7:8">
      <c r="G6899">
        <v>197165</v>
      </c>
      <c r="H6899" t="s">
        <v>104</v>
      </c>
    </row>
    <row r="6900" spans="7:8">
      <c r="G6900">
        <v>197246</v>
      </c>
      <c r="H6900" t="s">
        <v>104</v>
      </c>
    </row>
    <row r="6901" spans="7:8">
      <c r="G6901">
        <v>197254</v>
      </c>
      <c r="H6901" t="s">
        <v>104</v>
      </c>
    </row>
    <row r="6902" spans="7:8">
      <c r="G6902">
        <v>197262</v>
      </c>
      <c r="H6902" t="s">
        <v>104</v>
      </c>
    </row>
    <row r="6903" spans="7:8">
      <c r="G6903">
        <v>197270</v>
      </c>
      <c r="H6903" t="s">
        <v>45</v>
      </c>
    </row>
    <row r="6904" spans="7:8">
      <c r="G6904">
        <v>197289</v>
      </c>
      <c r="H6904" t="s">
        <v>104</v>
      </c>
    </row>
    <row r="6905" spans="7:8">
      <c r="G6905">
        <v>197297</v>
      </c>
      <c r="H6905" t="s">
        <v>944</v>
      </c>
    </row>
    <row r="6906" spans="7:8">
      <c r="G6906">
        <v>197300</v>
      </c>
      <c r="H6906" t="s">
        <v>942</v>
      </c>
    </row>
    <row r="6907" spans="7:8">
      <c r="G6907">
        <v>197319</v>
      </c>
      <c r="H6907" t="s">
        <v>944</v>
      </c>
    </row>
    <row r="6908" spans="7:8">
      <c r="G6908">
        <v>197327</v>
      </c>
      <c r="H6908" t="s">
        <v>942</v>
      </c>
    </row>
    <row r="6909" spans="7:8">
      <c r="G6909">
        <v>197335</v>
      </c>
      <c r="H6909" t="s">
        <v>968</v>
      </c>
    </row>
    <row r="6910" spans="7:8">
      <c r="G6910">
        <v>197343</v>
      </c>
      <c r="H6910" t="s">
        <v>968</v>
      </c>
    </row>
    <row r="6911" spans="7:8">
      <c r="G6911">
        <v>197351</v>
      </c>
      <c r="H6911" t="s">
        <v>968</v>
      </c>
    </row>
    <row r="6912" spans="7:8">
      <c r="G6912">
        <v>197360</v>
      </c>
      <c r="H6912" t="s">
        <v>968</v>
      </c>
    </row>
    <row r="6913" spans="7:8">
      <c r="G6913">
        <v>197378</v>
      </c>
      <c r="H6913" t="s">
        <v>968</v>
      </c>
    </row>
    <row r="6914" spans="7:8">
      <c r="G6914">
        <v>197386</v>
      </c>
      <c r="H6914" t="s">
        <v>968</v>
      </c>
    </row>
    <row r="6915" spans="7:8">
      <c r="G6915">
        <v>197394</v>
      </c>
      <c r="H6915" t="s">
        <v>968</v>
      </c>
    </row>
    <row r="6916" spans="7:8">
      <c r="G6916">
        <v>197408</v>
      </c>
      <c r="H6916" t="s">
        <v>525</v>
      </c>
    </row>
    <row r="6917" spans="7:8">
      <c r="G6917">
        <v>197416</v>
      </c>
      <c r="H6917" t="s">
        <v>98</v>
      </c>
    </row>
    <row r="6918" spans="7:8">
      <c r="G6918">
        <v>197424</v>
      </c>
      <c r="H6918" t="s">
        <v>35</v>
      </c>
    </row>
    <row r="6919" spans="7:8">
      <c r="G6919">
        <v>197432</v>
      </c>
      <c r="H6919" t="s">
        <v>107</v>
      </c>
    </row>
    <row r="6920" spans="7:8">
      <c r="G6920">
        <v>197459</v>
      </c>
      <c r="H6920" t="s">
        <v>968</v>
      </c>
    </row>
    <row r="6921" spans="7:8">
      <c r="G6921">
        <v>197467</v>
      </c>
      <c r="H6921" t="s">
        <v>968</v>
      </c>
    </row>
    <row r="6922" spans="7:8">
      <c r="G6922">
        <v>197475</v>
      </c>
      <c r="H6922" t="s">
        <v>968</v>
      </c>
    </row>
    <row r="6923" spans="7:8">
      <c r="G6923">
        <v>197483</v>
      </c>
      <c r="H6923" t="s">
        <v>944</v>
      </c>
    </row>
    <row r="6924" spans="7:8">
      <c r="G6924">
        <v>197491</v>
      </c>
      <c r="H6924" t="s">
        <v>942</v>
      </c>
    </row>
    <row r="6925" spans="7:8">
      <c r="G6925">
        <v>197521</v>
      </c>
      <c r="H6925" t="s">
        <v>104</v>
      </c>
    </row>
    <row r="6926" spans="7:8">
      <c r="G6926">
        <v>197530</v>
      </c>
      <c r="H6926" t="s">
        <v>104</v>
      </c>
    </row>
    <row r="6927" spans="7:8">
      <c r="G6927">
        <v>197548</v>
      </c>
      <c r="H6927" t="s">
        <v>45</v>
      </c>
    </row>
    <row r="6928" spans="7:8">
      <c r="G6928">
        <v>197556</v>
      </c>
      <c r="H6928" t="s">
        <v>45</v>
      </c>
    </row>
    <row r="6929" spans="7:8">
      <c r="G6929">
        <v>197564</v>
      </c>
      <c r="H6929" t="s">
        <v>107</v>
      </c>
    </row>
    <row r="6930" spans="7:8">
      <c r="G6930">
        <v>197572</v>
      </c>
      <c r="H6930" t="s">
        <v>45</v>
      </c>
    </row>
    <row r="6931" spans="7:8">
      <c r="G6931">
        <v>197580</v>
      </c>
      <c r="H6931" t="s">
        <v>98</v>
      </c>
    </row>
    <row r="6932" spans="7:8">
      <c r="G6932">
        <v>197599</v>
      </c>
      <c r="H6932" t="s">
        <v>104</v>
      </c>
    </row>
    <row r="6933" spans="7:8">
      <c r="G6933">
        <v>197602</v>
      </c>
      <c r="H6933" t="s">
        <v>104</v>
      </c>
    </row>
    <row r="6934" spans="7:8">
      <c r="G6934">
        <v>197610</v>
      </c>
      <c r="H6934" t="s">
        <v>104</v>
      </c>
    </row>
    <row r="6935" spans="7:8">
      <c r="G6935">
        <v>197777</v>
      </c>
      <c r="H6935" t="s">
        <v>942</v>
      </c>
    </row>
    <row r="6936" spans="7:8">
      <c r="G6936">
        <v>197785</v>
      </c>
      <c r="H6936" t="s">
        <v>944</v>
      </c>
    </row>
    <row r="6937" spans="7:8">
      <c r="G6937">
        <v>197793</v>
      </c>
      <c r="H6937" t="s">
        <v>944</v>
      </c>
    </row>
    <row r="6938" spans="7:8">
      <c r="G6938">
        <v>197815</v>
      </c>
      <c r="H6938" t="s">
        <v>45</v>
      </c>
    </row>
    <row r="6939" spans="7:8">
      <c r="G6939">
        <v>197840</v>
      </c>
      <c r="H6939" t="s">
        <v>104</v>
      </c>
    </row>
    <row r="6940" spans="7:8">
      <c r="G6940">
        <v>197866</v>
      </c>
      <c r="H6940" t="s">
        <v>104</v>
      </c>
    </row>
    <row r="6941" spans="7:8">
      <c r="G6941">
        <v>197947</v>
      </c>
      <c r="H6941" t="s">
        <v>104</v>
      </c>
    </row>
    <row r="6942" spans="7:8">
      <c r="G6942">
        <v>197955</v>
      </c>
      <c r="H6942" t="s">
        <v>104</v>
      </c>
    </row>
    <row r="6943" spans="7:8">
      <c r="G6943">
        <v>197963</v>
      </c>
      <c r="H6943" t="s">
        <v>104</v>
      </c>
    </row>
    <row r="6944" spans="7:8">
      <c r="G6944">
        <v>197971</v>
      </c>
      <c r="H6944" t="s">
        <v>104</v>
      </c>
    </row>
    <row r="6945" spans="7:8">
      <c r="G6945">
        <v>197980</v>
      </c>
      <c r="H6945" t="s">
        <v>968</v>
      </c>
    </row>
    <row r="6946" spans="7:8">
      <c r="G6946">
        <v>197998</v>
      </c>
      <c r="H6946" t="s">
        <v>104</v>
      </c>
    </row>
    <row r="6947" spans="7:8">
      <c r="G6947">
        <v>198021</v>
      </c>
      <c r="H6947" t="s">
        <v>104</v>
      </c>
    </row>
    <row r="6948" spans="7:8">
      <c r="G6948">
        <v>198048</v>
      </c>
      <c r="H6948" t="s">
        <v>98</v>
      </c>
    </row>
    <row r="6949" spans="7:8">
      <c r="G6949">
        <v>198056</v>
      </c>
      <c r="H6949" t="s">
        <v>944</v>
      </c>
    </row>
    <row r="6950" spans="7:8">
      <c r="G6950">
        <v>198064</v>
      </c>
      <c r="H6950" t="s">
        <v>944</v>
      </c>
    </row>
    <row r="6951" spans="7:8">
      <c r="G6951">
        <v>198080</v>
      </c>
      <c r="H6951" t="s">
        <v>104</v>
      </c>
    </row>
    <row r="6952" spans="7:8">
      <c r="G6952">
        <v>198102</v>
      </c>
      <c r="H6952" t="s">
        <v>104</v>
      </c>
    </row>
    <row r="6953" spans="7:8">
      <c r="G6953">
        <v>198110</v>
      </c>
      <c r="H6953" t="s">
        <v>472</v>
      </c>
    </row>
    <row r="6954" spans="7:8">
      <c r="G6954">
        <v>198137</v>
      </c>
      <c r="H6954" t="s">
        <v>452</v>
      </c>
    </row>
    <row r="6955" spans="7:8">
      <c r="G6955">
        <v>198153</v>
      </c>
      <c r="H6955" t="s">
        <v>104</v>
      </c>
    </row>
    <row r="6956" spans="7:8">
      <c r="G6956">
        <v>198218</v>
      </c>
      <c r="H6956" t="s">
        <v>18</v>
      </c>
    </row>
    <row r="6957" spans="7:8">
      <c r="G6957">
        <v>198234</v>
      </c>
      <c r="H6957" t="s">
        <v>26</v>
      </c>
    </row>
    <row r="6958" spans="7:8">
      <c r="G6958">
        <v>198242</v>
      </c>
      <c r="H6958" t="s">
        <v>452</v>
      </c>
    </row>
    <row r="6959" spans="7:8">
      <c r="G6959">
        <v>198250</v>
      </c>
      <c r="H6959" t="s">
        <v>944</v>
      </c>
    </row>
    <row r="6960" spans="7:8">
      <c r="G6960">
        <v>198269</v>
      </c>
      <c r="H6960" t="s">
        <v>452</v>
      </c>
    </row>
    <row r="6961" spans="7:8">
      <c r="G6961">
        <v>198307</v>
      </c>
      <c r="H6961" t="s">
        <v>950</v>
      </c>
    </row>
    <row r="6962" spans="7:8">
      <c r="G6962">
        <v>198315</v>
      </c>
      <c r="H6962" t="s">
        <v>680</v>
      </c>
    </row>
    <row r="6963" spans="7:8">
      <c r="G6963">
        <v>198323</v>
      </c>
      <c r="H6963" t="s">
        <v>472</v>
      </c>
    </row>
    <row r="6964" spans="7:8">
      <c r="G6964">
        <v>198331</v>
      </c>
      <c r="H6964" t="s">
        <v>689</v>
      </c>
    </row>
    <row r="6965" spans="7:8">
      <c r="G6965">
        <v>198340</v>
      </c>
      <c r="H6965" t="s">
        <v>944</v>
      </c>
    </row>
    <row r="6966" spans="7:8">
      <c r="G6966">
        <v>198366</v>
      </c>
      <c r="H6966" t="s">
        <v>942</v>
      </c>
    </row>
    <row r="6967" spans="7:8">
      <c r="G6967">
        <v>198374</v>
      </c>
      <c r="H6967" t="s">
        <v>944</v>
      </c>
    </row>
    <row r="6968" spans="7:8">
      <c r="G6968">
        <v>198382</v>
      </c>
      <c r="H6968" t="s">
        <v>944</v>
      </c>
    </row>
    <row r="6969" spans="7:8">
      <c r="G6969">
        <v>198390</v>
      </c>
      <c r="H6969" t="s">
        <v>944</v>
      </c>
    </row>
    <row r="6970" spans="7:8">
      <c r="G6970">
        <v>198404</v>
      </c>
      <c r="H6970" t="s">
        <v>944</v>
      </c>
    </row>
    <row r="6971" spans="7:8">
      <c r="G6971">
        <v>198412</v>
      </c>
      <c r="H6971" t="s">
        <v>944</v>
      </c>
    </row>
    <row r="6972" spans="7:8">
      <c r="G6972">
        <v>198420</v>
      </c>
      <c r="H6972" t="s">
        <v>969</v>
      </c>
    </row>
    <row r="6973" spans="7:8">
      <c r="G6973">
        <v>198439</v>
      </c>
      <c r="H6973" t="s">
        <v>962</v>
      </c>
    </row>
    <row r="6974" spans="7:8">
      <c r="G6974">
        <v>198447</v>
      </c>
      <c r="H6974" t="s">
        <v>452</v>
      </c>
    </row>
    <row r="6975" spans="7:8">
      <c r="G6975">
        <v>198455</v>
      </c>
      <c r="H6975" t="s">
        <v>942</v>
      </c>
    </row>
    <row r="6976" spans="7:8">
      <c r="G6976">
        <v>198463</v>
      </c>
      <c r="H6976" t="s">
        <v>942</v>
      </c>
    </row>
    <row r="6977" spans="7:8">
      <c r="G6977">
        <v>198471</v>
      </c>
      <c r="H6977" t="s">
        <v>944</v>
      </c>
    </row>
    <row r="6978" spans="7:8">
      <c r="G6978">
        <v>198528</v>
      </c>
      <c r="H6978" t="s">
        <v>979</v>
      </c>
    </row>
    <row r="6979" spans="7:8">
      <c r="G6979">
        <v>198536</v>
      </c>
      <c r="H6979" t="s">
        <v>979</v>
      </c>
    </row>
    <row r="6980" spans="7:8">
      <c r="G6980">
        <v>198544</v>
      </c>
      <c r="H6980" t="s">
        <v>979</v>
      </c>
    </row>
    <row r="6981" spans="7:8">
      <c r="G6981">
        <v>198552</v>
      </c>
      <c r="H6981" t="s">
        <v>979</v>
      </c>
    </row>
    <row r="6982" spans="7:8">
      <c r="G6982">
        <v>198560</v>
      </c>
      <c r="H6982" t="s">
        <v>979</v>
      </c>
    </row>
    <row r="6983" spans="7:8">
      <c r="G6983">
        <v>198579</v>
      </c>
      <c r="H6983" t="s">
        <v>979</v>
      </c>
    </row>
    <row r="6984" spans="7:8">
      <c r="G6984">
        <v>198587</v>
      </c>
      <c r="H6984" t="s">
        <v>979</v>
      </c>
    </row>
    <row r="6985" spans="7:8">
      <c r="G6985">
        <v>198595</v>
      </c>
      <c r="H6985" t="s">
        <v>979</v>
      </c>
    </row>
    <row r="6986" spans="7:8">
      <c r="G6986">
        <v>198609</v>
      </c>
      <c r="H6986" t="s">
        <v>979</v>
      </c>
    </row>
    <row r="6987" spans="7:8">
      <c r="G6987">
        <v>198617</v>
      </c>
      <c r="H6987" t="s">
        <v>979</v>
      </c>
    </row>
    <row r="6988" spans="7:8">
      <c r="G6988">
        <v>198625</v>
      </c>
      <c r="H6988" t="s">
        <v>18</v>
      </c>
    </row>
    <row r="6989" spans="7:8">
      <c r="G6989">
        <v>198641</v>
      </c>
      <c r="H6989" t="s">
        <v>98</v>
      </c>
    </row>
    <row r="6990" spans="7:8">
      <c r="G6990">
        <v>198650</v>
      </c>
      <c r="H6990" t="s">
        <v>944</v>
      </c>
    </row>
    <row r="6991" spans="7:8">
      <c r="G6991">
        <v>198668</v>
      </c>
      <c r="H6991" t="s">
        <v>689</v>
      </c>
    </row>
    <row r="6992" spans="7:8">
      <c r="G6992">
        <v>198676</v>
      </c>
      <c r="H6992" t="s">
        <v>962</v>
      </c>
    </row>
    <row r="6993" spans="7:8">
      <c r="G6993">
        <v>198684</v>
      </c>
      <c r="H6993" t="s">
        <v>448</v>
      </c>
    </row>
    <row r="6994" spans="7:8">
      <c r="G6994">
        <v>198706</v>
      </c>
      <c r="H6994" t="s">
        <v>26</v>
      </c>
    </row>
    <row r="6995" spans="7:8">
      <c r="G6995">
        <v>198714</v>
      </c>
      <c r="H6995" t="s">
        <v>448</v>
      </c>
    </row>
    <row r="6996" spans="7:8">
      <c r="G6996">
        <v>198722</v>
      </c>
      <c r="H6996" t="s">
        <v>107</v>
      </c>
    </row>
    <row r="6997" spans="7:8">
      <c r="G6997">
        <v>198730</v>
      </c>
      <c r="H6997" t="s">
        <v>107</v>
      </c>
    </row>
    <row r="6998" spans="7:8">
      <c r="G6998">
        <v>198749</v>
      </c>
      <c r="H6998" t="s">
        <v>107</v>
      </c>
    </row>
    <row r="6999" spans="7:8">
      <c r="G6999">
        <v>198757</v>
      </c>
      <c r="H6999" t="s">
        <v>107</v>
      </c>
    </row>
    <row r="7000" spans="7:8">
      <c r="G7000">
        <v>198765</v>
      </c>
      <c r="H7000" t="s">
        <v>107</v>
      </c>
    </row>
    <row r="7001" spans="7:8">
      <c r="G7001">
        <v>198773</v>
      </c>
      <c r="H7001" t="s">
        <v>944</v>
      </c>
    </row>
    <row r="7002" spans="7:8">
      <c r="G7002">
        <v>198781</v>
      </c>
      <c r="H7002" t="s">
        <v>944</v>
      </c>
    </row>
    <row r="7003" spans="7:8">
      <c r="G7003">
        <v>198790</v>
      </c>
      <c r="H7003" t="s">
        <v>942</v>
      </c>
    </row>
    <row r="7004" spans="7:8">
      <c r="G7004">
        <v>198803</v>
      </c>
      <c r="H7004" t="s">
        <v>942</v>
      </c>
    </row>
    <row r="7005" spans="7:8">
      <c r="G7005">
        <v>198811</v>
      </c>
      <c r="H7005" t="s">
        <v>944</v>
      </c>
    </row>
    <row r="7006" spans="7:8">
      <c r="G7006">
        <v>198820</v>
      </c>
      <c r="H7006" t="s">
        <v>953</v>
      </c>
    </row>
    <row r="7007" spans="7:8">
      <c r="G7007">
        <v>198838</v>
      </c>
      <c r="H7007" t="s">
        <v>9</v>
      </c>
    </row>
    <row r="7008" spans="7:8">
      <c r="G7008">
        <v>198846</v>
      </c>
      <c r="H7008" t="s">
        <v>18</v>
      </c>
    </row>
    <row r="7009" spans="7:8">
      <c r="G7009">
        <v>198870</v>
      </c>
      <c r="H7009" t="s">
        <v>104</v>
      </c>
    </row>
    <row r="7010" spans="7:8">
      <c r="G7010">
        <v>198889</v>
      </c>
      <c r="H7010" t="s">
        <v>450</v>
      </c>
    </row>
    <row r="7011" spans="7:8">
      <c r="G7011">
        <v>198897</v>
      </c>
      <c r="H7011" t="s">
        <v>45</v>
      </c>
    </row>
    <row r="7012" spans="7:8">
      <c r="G7012">
        <v>198919</v>
      </c>
      <c r="H7012" t="s">
        <v>107</v>
      </c>
    </row>
    <row r="7013" spans="7:8">
      <c r="G7013">
        <v>198927</v>
      </c>
      <c r="H7013" t="s">
        <v>107</v>
      </c>
    </row>
    <row r="7014" spans="7:8">
      <c r="G7014">
        <v>198935</v>
      </c>
      <c r="H7014" t="s">
        <v>107</v>
      </c>
    </row>
    <row r="7015" spans="7:8">
      <c r="G7015">
        <v>198943</v>
      </c>
      <c r="H7015" t="s">
        <v>107</v>
      </c>
    </row>
    <row r="7016" spans="7:8">
      <c r="G7016">
        <v>198951</v>
      </c>
      <c r="H7016" t="s">
        <v>107</v>
      </c>
    </row>
    <row r="7017" spans="7:8">
      <c r="G7017">
        <v>198960</v>
      </c>
      <c r="H7017" t="s">
        <v>107</v>
      </c>
    </row>
    <row r="7018" spans="7:8">
      <c r="G7018">
        <v>198978</v>
      </c>
      <c r="H7018" t="s">
        <v>107</v>
      </c>
    </row>
    <row r="7019" spans="7:8">
      <c r="G7019">
        <v>198986</v>
      </c>
      <c r="H7019" t="s">
        <v>107</v>
      </c>
    </row>
    <row r="7020" spans="7:8">
      <c r="G7020">
        <v>198994</v>
      </c>
      <c r="H7020" t="s">
        <v>107</v>
      </c>
    </row>
    <row r="7021" spans="7:8">
      <c r="G7021">
        <v>199001</v>
      </c>
      <c r="H7021" t="s">
        <v>107</v>
      </c>
    </row>
    <row r="7022" spans="7:8">
      <c r="G7022">
        <v>199036</v>
      </c>
      <c r="H7022" t="s">
        <v>448</v>
      </c>
    </row>
    <row r="7023" spans="7:8">
      <c r="G7023">
        <v>199052</v>
      </c>
      <c r="H7023" t="s">
        <v>98</v>
      </c>
    </row>
    <row r="7024" spans="7:8">
      <c r="G7024">
        <v>199060</v>
      </c>
      <c r="H7024" t="s">
        <v>98</v>
      </c>
    </row>
    <row r="7025" spans="7:8">
      <c r="G7025">
        <v>199079</v>
      </c>
      <c r="H7025" t="s">
        <v>18</v>
      </c>
    </row>
    <row r="7026" spans="7:8">
      <c r="G7026">
        <v>199087</v>
      </c>
      <c r="H7026" t="s">
        <v>98</v>
      </c>
    </row>
    <row r="7027" spans="7:8">
      <c r="G7027">
        <v>199095</v>
      </c>
      <c r="H7027" t="s">
        <v>944</v>
      </c>
    </row>
    <row r="7028" spans="7:8">
      <c r="G7028">
        <v>199109</v>
      </c>
      <c r="H7028" t="s">
        <v>944</v>
      </c>
    </row>
    <row r="7029" spans="7:8">
      <c r="G7029">
        <v>199117</v>
      </c>
      <c r="H7029" t="s">
        <v>18</v>
      </c>
    </row>
    <row r="7030" spans="7:8">
      <c r="G7030">
        <v>199125</v>
      </c>
      <c r="H7030" t="s">
        <v>107</v>
      </c>
    </row>
    <row r="7031" spans="7:8">
      <c r="G7031">
        <v>199141</v>
      </c>
      <c r="H7031" t="s">
        <v>958</v>
      </c>
    </row>
    <row r="7032" spans="7:8">
      <c r="G7032">
        <v>199150</v>
      </c>
      <c r="H7032" t="s">
        <v>107</v>
      </c>
    </row>
    <row r="7033" spans="7:8">
      <c r="G7033">
        <v>199168</v>
      </c>
      <c r="H7033" t="s">
        <v>107</v>
      </c>
    </row>
    <row r="7034" spans="7:8">
      <c r="G7034">
        <v>199176</v>
      </c>
      <c r="H7034" t="s">
        <v>107</v>
      </c>
    </row>
    <row r="7035" spans="7:8">
      <c r="G7035">
        <v>199184</v>
      </c>
      <c r="H7035" t="s">
        <v>107</v>
      </c>
    </row>
    <row r="7036" spans="7:8">
      <c r="G7036">
        <v>199192</v>
      </c>
      <c r="H7036" t="s">
        <v>107</v>
      </c>
    </row>
    <row r="7037" spans="7:8">
      <c r="G7037">
        <v>199206</v>
      </c>
      <c r="H7037" t="s">
        <v>107</v>
      </c>
    </row>
    <row r="7038" spans="7:8">
      <c r="G7038">
        <v>199214</v>
      </c>
      <c r="H7038" t="s">
        <v>98</v>
      </c>
    </row>
    <row r="7039" spans="7:8">
      <c r="G7039">
        <v>199222</v>
      </c>
      <c r="H7039" t="s">
        <v>107</v>
      </c>
    </row>
    <row r="7040" spans="7:8">
      <c r="G7040">
        <v>199230</v>
      </c>
      <c r="H7040" t="s">
        <v>107</v>
      </c>
    </row>
    <row r="7041" spans="7:8">
      <c r="G7041">
        <v>199249</v>
      </c>
      <c r="H7041" t="s">
        <v>947</v>
      </c>
    </row>
    <row r="7042" spans="7:8">
      <c r="G7042">
        <v>199338</v>
      </c>
      <c r="H7042" t="s">
        <v>107</v>
      </c>
    </row>
    <row r="7043" spans="7:8">
      <c r="G7043">
        <v>199346</v>
      </c>
      <c r="H7043" t="s">
        <v>98</v>
      </c>
    </row>
    <row r="7044" spans="7:8">
      <c r="G7044">
        <v>199354</v>
      </c>
      <c r="H7044" t="s">
        <v>107</v>
      </c>
    </row>
    <row r="7045" spans="7:8">
      <c r="G7045">
        <v>199362</v>
      </c>
      <c r="H7045" t="s">
        <v>107</v>
      </c>
    </row>
    <row r="7046" spans="7:8">
      <c r="G7046">
        <v>199370</v>
      </c>
      <c r="H7046" t="s">
        <v>98</v>
      </c>
    </row>
    <row r="7047" spans="7:8">
      <c r="G7047">
        <v>199427</v>
      </c>
      <c r="H7047" t="s">
        <v>448</v>
      </c>
    </row>
    <row r="7048" spans="7:8">
      <c r="G7048">
        <v>199435</v>
      </c>
      <c r="H7048" t="s">
        <v>942</v>
      </c>
    </row>
    <row r="7049" spans="7:8">
      <c r="G7049">
        <v>199443</v>
      </c>
      <c r="H7049" t="s">
        <v>944</v>
      </c>
    </row>
    <row r="7050" spans="7:8">
      <c r="G7050">
        <v>199451</v>
      </c>
      <c r="H7050" t="s">
        <v>944</v>
      </c>
    </row>
    <row r="7051" spans="7:8">
      <c r="G7051">
        <v>199460</v>
      </c>
      <c r="H7051" t="s">
        <v>944</v>
      </c>
    </row>
    <row r="7052" spans="7:8">
      <c r="G7052">
        <v>199478</v>
      </c>
      <c r="H7052" t="s">
        <v>968</v>
      </c>
    </row>
    <row r="7053" spans="7:8">
      <c r="G7053">
        <v>199486</v>
      </c>
      <c r="H7053" t="s">
        <v>968</v>
      </c>
    </row>
    <row r="7054" spans="7:8">
      <c r="G7054">
        <v>199494</v>
      </c>
      <c r="H7054" t="s">
        <v>968</v>
      </c>
    </row>
    <row r="7055" spans="7:8">
      <c r="G7055">
        <v>199508</v>
      </c>
      <c r="H7055" t="s">
        <v>968</v>
      </c>
    </row>
    <row r="7056" spans="7:8">
      <c r="G7056">
        <v>199516</v>
      </c>
      <c r="H7056" t="s">
        <v>968</v>
      </c>
    </row>
    <row r="7057" spans="7:8">
      <c r="G7057">
        <v>199524</v>
      </c>
      <c r="H7057" t="s">
        <v>968</v>
      </c>
    </row>
    <row r="7058" spans="7:8">
      <c r="G7058">
        <v>199532</v>
      </c>
      <c r="H7058" t="s">
        <v>968</v>
      </c>
    </row>
    <row r="7059" spans="7:8">
      <c r="G7059">
        <v>199540</v>
      </c>
      <c r="H7059" t="s">
        <v>968</v>
      </c>
    </row>
    <row r="7060" spans="7:8">
      <c r="G7060">
        <v>199559</v>
      </c>
      <c r="H7060" t="s">
        <v>968</v>
      </c>
    </row>
    <row r="7061" spans="7:8">
      <c r="G7061">
        <v>199567</v>
      </c>
      <c r="H7061" t="s">
        <v>968</v>
      </c>
    </row>
    <row r="7062" spans="7:8">
      <c r="G7062">
        <v>199575</v>
      </c>
      <c r="H7062" t="s">
        <v>968</v>
      </c>
    </row>
    <row r="7063" spans="7:8">
      <c r="G7063">
        <v>199583</v>
      </c>
      <c r="H7063" t="s">
        <v>968</v>
      </c>
    </row>
    <row r="7064" spans="7:8">
      <c r="G7064">
        <v>199591</v>
      </c>
      <c r="H7064" t="s">
        <v>968</v>
      </c>
    </row>
    <row r="7065" spans="7:8">
      <c r="G7065">
        <v>199605</v>
      </c>
      <c r="H7065" t="s">
        <v>968</v>
      </c>
    </row>
    <row r="7066" spans="7:8">
      <c r="G7066">
        <v>199613</v>
      </c>
      <c r="H7066" t="s">
        <v>968</v>
      </c>
    </row>
    <row r="7067" spans="7:8">
      <c r="G7067">
        <v>199621</v>
      </c>
      <c r="H7067" t="s">
        <v>968</v>
      </c>
    </row>
    <row r="7068" spans="7:8">
      <c r="G7068">
        <v>199630</v>
      </c>
      <c r="H7068" t="s">
        <v>968</v>
      </c>
    </row>
    <row r="7069" spans="7:8">
      <c r="G7069">
        <v>199648</v>
      </c>
      <c r="H7069" t="s">
        <v>968</v>
      </c>
    </row>
    <row r="7070" spans="7:8">
      <c r="G7070">
        <v>199656</v>
      </c>
      <c r="H7070" t="s">
        <v>18</v>
      </c>
    </row>
    <row r="7071" spans="7:8">
      <c r="G7071">
        <v>199664</v>
      </c>
      <c r="H7071" t="s">
        <v>946</v>
      </c>
    </row>
    <row r="7072" spans="7:8">
      <c r="G7072">
        <v>199672</v>
      </c>
      <c r="H7072" t="s">
        <v>459</v>
      </c>
    </row>
    <row r="7073" spans="7:8">
      <c r="G7073">
        <v>199680</v>
      </c>
      <c r="H7073" t="s">
        <v>107</v>
      </c>
    </row>
    <row r="7074" spans="7:8">
      <c r="G7074">
        <v>199699</v>
      </c>
      <c r="H7074" t="s">
        <v>98</v>
      </c>
    </row>
    <row r="7075" spans="7:8">
      <c r="G7075">
        <v>199702</v>
      </c>
      <c r="H7075" t="s">
        <v>45</v>
      </c>
    </row>
    <row r="7076" spans="7:8">
      <c r="G7076">
        <v>199710</v>
      </c>
      <c r="H7076" t="s">
        <v>98</v>
      </c>
    </row>
    <row r="7077" spans="7:8">
      <c r="G7077">
        <v>199729</v>
      </c>
      <c r="H7077" t="s">
        <v>107</v>
      </c>
    </row>
    <row r="7078" spans="7:8">
      <c r="G7078">
        <v>199745</v>
      </c>
      <c r="H7078" t="s">
        <v>968</v>
      </c>
    </row>
    <row r="7079" spans="7:8">
      <c r="G7079">
        <v>199770</v>
      </c>
      <c r="H7079" t="s">
        <v>98</v>
      </c>
    </row>
    <row r="7080" spans="7:8">
      <c r="G7080">
        <v>199788</v>
      </c>
      <c r="H7080" t="s">
        <v>968</v>
      </c>
    </row>
    <row r="7081" spans="7:8">
      <c r="G7081">
        <v>199796</v>
      </c>
      <c r="H7081" t="s">
        <v>104</v>
      </c>
    </row>
    <row r="7082" spans="7:8">
      <c r="G7082">
        <v>199800</v>
      </c>
      <c r="H7082" t="s">
        <v>104</v>
      </c>
    </row>
    <row r="7083" spans="7:8">
      <c r="G7083">
        <v>199818</v>
      </c>
      <c r="H7083" t="s">
        <v>104</v>
      </c>
    </row>
    <row r="7084" spans="7:8">
      <c r="G7084">
        <v>199826</v>
      </c>
      <c r="H7084" t="s">
        <v>104</v>
      </c>
    </row>
    <row r="7085" spans="7:8">
      <c r="G7085">
        <v>199834</v>
      </c>
      <c r="H7085" t="s">
        <v>104</v>
      </c>
    </row>
    <row r="7086" spans="7:8">
      <c r="G7086">
        <v>199842</v>
      </c>
      <c r="H7086" t="s">
        <v>45</v>
      </c>
    </row>
    <row r="7087" spans="7:8">
      <c r="G7087">
        <v>199850</v>
      </c>
      <c r="H7087" t="s">
        <v>968</v>
      </c>
    </row>
    <row r="7088" spans="7:8">
      <c r="G7088">
        <v>199869</v>
      </c>
      <c r="H7088" t="s">
        <v>45</v>
      </c>
    </row>
    <row r="7089" spans="7:8">
      <c r="G7089">
        <v>199877</v>
      </c>
      <c r="H7089" t="s">
        <v>15</v>
      </c>
    </row>
    <row r="7090" spans="7:8">
      <c r="G7090">
        <v>199885</v>
      </c>
      <c r="H7090" t="s">
        <v>45</v>
      </c>
    </row>
    <row r="7091" spans="7:8">
      <c r="G7091">
        <v>199893</v>
      </c>
      <c r="H7091" t="s">
        <v>98</v>
      </c>
    </row>
    <row r="7092" spans="7:8">
      <c r="G7092">
        <v>199907</v>
      </c>
      <c r="H7092" t="s">
        <v>104</v>
      </c>
    </row>
    <row r="7093" spans="7:8">
      <c r="G7093">
        <v>199915</v>
      </c>
      <c r="H7093" t="s">
        <v>104</v>
      </c>
    </row>
    <row r="7094" spans="7:8">
      <c r="G7094">
        <v>199958</v>
      </c>
      <c r="H7094" t="s">
        <v>942</v>
      </c>
    </row>
    <row r="7095" spans="7:8">
      <c r="G7095">
        <v>200000</v>
      </c>
      <c r="H7095" t="s">
        <v>9</v>
      </c>
    </row>
    <row r="7096" spans="7:8">
      <c r="G7096">
        <v>200018</v>
      </c>
      <c r="H7096" t="s">
        <v>104</v>
      </c>
    </row>
    <row r="7097" spans="7:8">
      <c r="G7097">
        <v>200026</v>
      </c>
      <c r="H7097" t="s">
        <v>9</v>
      </c>
    </row>
    <row r="7098" spans="7:8">
      <c r="G7098">
        <v>200034</v>
      </c>
      <c r="H7098" t="s">
        <v>472</v>
      </c>
    </row>
    <row r="7099" spans="7:8">
      <c r="G7099">
        <v>200042</v>
      </c>
      <c r="H7099" t="s">
        <v>957</v>
      </c>
    </row>
    <row r="7100" spans="7:8">
      <c r="G7100">
        <v>200050</v>
      </c>
      <c r="H7100" t="s">
        <v>98</v>
      </c>
    </row>
    <row r="7101" spans="7:8">
      <c r="G7101">
        <v>200069</v>
      </c>
      <c r="H7101" t="s">
        <v>9</v>
      </c>
    </row>
    <row r="7102" spans="7:8">
      <c r="G7102">
        <v>200077</v>
      </c>
      <c r="H7102" t="s">
        <v>9</v>
      </c>
    </row>
    <row r="7103" spans="7:8">
      <c r="G7103">
        <v>200085</v>
      </c>
      <c r="H7103" t="s">
        <v>9</v>
      </c>
    </row>
    <row r="7104" spans="7:8">
      <c r="G7104">
        <v>200093</v>
      </c>
      <c r="H7104" t="s">
        <v>9</v>
      </c>
    </row>
    <row r="7105" spans="7:8">
      <c r="G7105">
        <v>200107</v>
      </c>
      <c r="H7105" t="s">
        <v>45</v>
      </c>
    </row>
    <row r="7106" spans="7:8">
      <c r="G7106">
        <v>200115</v>
      </c>
      <c r="H7106" t="s">
        <v>450</v>
      </c>
    </row>
    <row r="7107" spans="7:8">
      <c r="G7107">
        <v>200123</v>
      </c>
      <c r="H7107" t="s">
        <v>450</v>
      </c>
    </row>
    <row r="7108" spans="7:8">
      <c r="G7108">
        <v>200131</v>
      </c>
      <c r="H7108" t="s">
        <v>104</v>
      </c>
    </row>
    <row r="7109" spans="7:8">
      <c r="G7109">
        <v>200140</v>
      </c>
      <c r="H7109" t="s">
        <v>104</v>
      </c>
    </row>
    <row r="7110" spans="7:8">
      <c r="G7110">
        <v>200158</v>
      </c>
      <c r="H7110" t="s">
        <v>104</v>
      </c>
    </row>
    <row r="7111" spans="7:8">
      <c r="G7111">
        <v>200174</v>
      </c>
      <c r="H7111" t="s">
        <v>450</v>
      </c>
    </row>
    <row r="7112" spans="7:8">
      <c r="G7112">
        <v>200182</v>
      </c>
      <c r="H7112" t="s">
        <v>9</v>
      </c>
    </row>
    <row r="7113" spans="7:8">
      <c r="G7113">
        <v>200190</v>
      </c>
      <c r="H7113" t="s">
        <v>104</v>
      </c>
    </row>
    <row r="7114" spans="7:8">
      <c r="G7114">
        <v>200204</v>
      </c>
      <c r="H7114" t="s">
        <v>104</v>
      </c>
    </row>
    <row r="7115" spans="7:8">
      <c r="G7115">
        <v>200212</v>
      </c>
      <c r="H7115" t="s">
        <v>104</v>
      </c>
    </row>
    <row r="7116" spans="7:8">
      <c r="G7116">
        <v>200220</v>
      </c>
      <c r="H7116" t="s">
        <v>104</v>
      </c>
    </row>
    <row r="7117" spans="7:8">
      <c r="G7117">
        <v>200239</v>
      </c>
      <c r="H7117" t="s">
        <v>104</v>
      </c>
    </row>
    <row r="7118" spans="7:8">
      <c r="G7118">
        <v>200247</v>
      </c>
      <c r="H7118" t="s">
        <v>104</v>
      </c>
    </row>
    <row r="7119" spans="7:8">
      <c r="G7119">
        <v>200255</v>
      </c>
      <c r="H7119" t="s">
        <v>104</v>
      </c>
    </row>
    <row r="7120" spans="7:8">
      <c r="G7120">
        <v>200263</v>
      </c>
      <c r="H7120" t="s">
        <v>104</v>
      </c>
    </row>
    <row r="7121" spans="7:8">
      <c r="G7121">
        <v>200271</v>
      </c>
      <c r="H7121" t="s">
        <v>104</v>
      </c>
    </row>
    <row r="7122" spans="7:8">
      <c r="G7122">
        <v>200280</v>
      </c>
      <c r="H7122" t="s">
        <v>9</v>
      </c>
    </row>
    <row r="7123" spans="7:8">
      <c r="G7123">
        <v>200298</v>
      </c>
      <c r="H7123" t="s">
        <v>9</v>
      </c>
    </row>
    <row r="7124" spans="7:8">
      <c r="G7124">
        <v>200301</v>
      </c>
      <c r="H7124" t="s">
        <v>104</v>
      </c>
    </row>
    <row r="7125" spans="7:8">
      <c r="G7125">
        <v>200310</v>
      </c>
      <c r="H7125" t="s">
        <v>104</v>
      </c>
    </row>
    <row r="7126" spans="7:8">
      <c r="G7126">
        <v>200336</v>
      </c>
      <c r="H7126" t="s">
        <v>18</v>
      </c>
    </row>
    <row r="7127" spans="7:8">
      <c r="G7127">
        <v>200344</v>
      </c>
      <c r="H7127" t="s">
        <v>45</v>
      </c>
    </row>
    <row r="7128" spans="7:8">
      <c r="G7128">
        <v>200352</v>
      </c>
      <c r="H7128" t="s">
        <v>18</v>
      </c>
    </row>
    <row r="7129" spans="7:8">
      <c r="G7129">
        <v>200360</v>
      </c>
      <c r="H7129" t="s">
        <v>104</v>
      </c>
    </row>
    <row r="7130" spans="7:8">
      <c r="G7130">
        <v>200379</v>
      </c>
      <c r="H7130" t="s">
        <v>18</v>
      </c>
    </row>
    <row r="7131" spans="7:8">
      <c r="G7131">
        <v>200387</v>
      </c>
      <c r="H7131" t="s">
        <v>104</v>
      </c>
    </row>
    <row r="7132" spans="7:8">
      <c r="G7132">
        <v>200395</v>
      </c>
      <c r="H7132" t="s">
        <v>104</v>
      </c>
    </row>
    <row r="7133" spans="7:8">
      <c r="G7133">
        <v>200417</v>
      </c>
      <c r="H7133" t="s">
        <v>104</v>
      </c>
    </row>
    <row r="7134" spans="7:8">
      <c r="G7134">
        <v>200425</v>
      </c>
      <c r="H7134" t="s">
        <v>104</v>
      </c>
    </row>
    <row r="7135" spans="7:8">
      <c r="G7135">
        <v>200433</v>
      </c>
      <c r="H7135" t="s">
        <v>104</v>
      </c>
    </row>
    <row r="7136" spans="7:8">
      <c r="G7136">
        <v>200441</v>
      </c>
      <c r="H7136" t="s">
        <v>104</v>
      </c>
    </row>
    <row r="7137" spans="7:8">
      <c r="G7137">
        <v>200450</v>
      </c>
      <c r="H7137" t="s">
        <v>968</v>
      </c>
    </row>
    <row r="7138" spans="7:8">
      <c r="G7138">
        <v>200468</v>
      </c>
      <c r="H7138" t="s">
        <v>104</v>
      </c>
    </row>
    <row r="7139" spans="7:8">
      <c r="G7139">
        <v>200476</v>
      </c>
      <c r="H7139" t="s">
        <v>45</v>
      </c>
    </row>
    <row r="7140" spans="7:8">
      <c r="G7140">
        <v>200484</v>
      </c>
      <c r="H7140" t="s">
        <v>968</v>
      </c>
    </row>
    <row r="7141" spans="7:8">
      <c r="G7141">
        <v>200506</v>
      </c>
      <c r="H7141" t="s">
        <v>942</v>
      </c>
    </row>
    <row r="7142" spans="7:8">
      <c r="G7142">
        <v>200581</v>
      </c>
      <c r="H7142" t="s">
        <v>104</v>
      </c>
    </row>
    <row r="7143" spans="7:8">
      <c r="G7143">
        <v>200590</v>
      </c>
      <c r="H7143" t="s">
        <v>104</v>
      </c>
    </row>
    <row r="7144" spans="7:8">
      <c r="G7144">
        <v>200603</v>
      </c>
      <c r="H7144" t="s">
        <v>492</v>
      </c>
    </row>
    <row r="7145" spans="7:8">
      <c r="G7145">
        <v>200611</v>
      </c>
      <c r="H7145" t="s">
        <v>104</v>
      </c>
    </row>
    <row r="7146" spans="7:8">
      <c r="G7146">
        <v>200620</v>
      </c>
      <c r="H7146" t="s">
        <v>104</v>
      </c>
    </row>
    <row r="7147" spans="7:8">
      <c r="G7147">
        <v>200638</v>
      </c>
      <c r="H7147" t="s">
        <v>104</v>
      </c>
    </row>
    <row r="7148" spans="7:8">
      <c r="G7148">
        <v>200646</v>
      </c>
      <c r="H7148" t="s">
        <v>968</v>
      </c>
    </row>
    <row r="7149" spans="7:8">
      <c r="G7149">
        <v>200654</v>
      </c>
      <c r="H7149" t="s">
        <v>968</v>
      </c>
    </row>
    <row r="7150" spans="7:8">
      <c r="G7150">
        <v>200662</v>
      </c>
      <c r="H7150" t="s">
        <v>968</v>
      </c>
    </row>
    <row r="7151" spans="7:8">
      <c r="G7151">
        <v>200670</v>
      </c>
      <c r="H7151" t="s">
        <v>968</v>
      </c>
    </row>
    <row r="7152" spans="7:8">
      <c r="G7152">
        <v>200689</v>
      </c>
      <c r="H7152" t="s">
        <v>968</v>
      </c>
    </row>
    <row r="7153" spans="7:8">
      <c r="G7153">
        <v>200697</v>
      </c>
      <c r="H7153" t="s">
        <v>968</v>
      </c>
    </row>
    <row r="7154" spans="7:8">
      <c r="G7154">
        <v>200700</v>
      </c>
      <c r="H7154" t="s">
        <v>968</v>
      </c>
    </row>
    <row r="7155" spans="7:8">
      <c r="G7155">
        <v>200719</v>
      </c>
      <c r="H7155" t="s">
        <v>968</v>
      </c>
    </row>
    <row r="7156" spans="7:8">
      <c r="G7156">
        <v>200727</v>
      </c>
      <c r="H7156" t="s">
        <v>968</v>
      </c>
    </row>
    <row r="7157" spans="7:8">
      <c r="G7157">
        <v>200735</v>
      </c>
      <c r="H7157" t="s">
        <v>968</v>
      </c>
    </row>
    <row r="7158" spans="7:8">
      <c r="G7158">
        <v>200743</v>
      </c>
      <c r="H7158" t="s">
        <v>968</v>
      </c>
    </row>
    <row r="7159" spans="7:8">
      <c r="G7159">
        <v>200751</v>
      </c>
      <c r="H7159" t="s">
        <v>968</v>
      </c>
    </row>
    <row r="7160" spans="7:8">
      <c r="G7160">
        <v>200760</v>
      </c>
      <c r="H7160" t="s">
        <v>968</v>
      </c>
    </row>
    <row r="7161" spans="7:8">
      <c r="G7161">
        <v>200778</v>
      </c>
      <c r="H7161" t="s">
        <v>968</v>
      </c>
    </row>
    <row r="7162" spans="7:8">
      <c r="G7162">
        <v>200786</v>
      </c>
      <c r="H7162" t="s">
        <v>968</v>
      </c>
    </row>
    <row r="7163" spans="7:8">
      <c r="G7163">
        <v>200794</v>
      </c>
      <c r="H7163" t="s">
        <v>126</v>
      </c>
    </row>
    <row r="7164" spans="7:8">
      <c r="G7164">
        <v>200808</v>
      </c>
      <c r="H7164" t="s">
        <v>104</v>
      </c>
    </row>
    <row r="7165" spans="7:8">
      <c r="G7165">
        <v>200816</v>
      </c>
      <c r="H7165" t="s">
        <v>104</v>
      </c>
    </row>
    <row r="7166" spans="7:8">
      <c r="G7166">
        <v>200824</v>
      </c>
      <c r="H7166" t="s">
        <v>104</v>
      </c>
    </row>
    <row r="7167" spans="7:8">
      <c r="G7167">
        <v>200832</v>
      </c>
      <c r="H7167" t="s">
        <v>448</v>
      </c>
    </row>
    <row r="7168" spans="7:8">
      <c r="G7168">
        <v>200875</v>
      </c>
      <c r="H7168" t="s">
        <v>944</v>
      </c>
    </row>
    <row r="7169" spans="7:8">
      <c r="G7169">
        <v>200883</v>
      </c>
      <c r="H7169" t="s">
        <v>126</v>
      </c>
    </row>
    <row r="7170" spans="7:8">
      <c r="G7170">
        <v>200891</v>
      </c>
      <c r="H7170" t="s">
        <v>459</v>
      </c>
    </row>
    <row r="7171" spans="7:8">
      <c r="G7171">
        <v>200913</v>
      </c>
      <c r="H7171" t="s">
        <v>448</v>
      </c>
    </row>
    <row r="7172" spans="7:8">
      <c r="G7172">
        <v>200921</v>
      </c>
      <c r="H7172" t="s">
        <v>968</v>
      </c>
    </row>
    <row r="7173" spans="7:8">
      <c r="G7173">
        <v>200930</v>
      </c>
      <c r="H7173" t="s">
        <v>968</v>
      </c>
    </row>
    <row r="7174" spans="7:8">
      <c r="G7174">
        <v>200948</v>
      </c>
      <c r="H7174" t="s">
        <v>459</v>
      </c>
    </row>
    <row r="7175" spans="7:8">
      <c r="G7175">
        <v>200956</v>
      </c>
      <c r="H7175" t="s">
        <v>98</v>
      </c>
    </row>
    <row r="7176" spans="7:8">
      <c r="G7176">
        <v>200964</v>
      </c>
      <c r="H7176" t="s">
        <v>98</v>
      </c>
    </row>
    <row r="7177" spans="7:8">
      <c r="G7177">
        <v>201200</v>
      </c>
      <c r="H7177" t="s">
        <v>98</v>
      </c>
    </row>
    <row r="7178" spans="7:8">
      <c r="G7178">
        <v>201219</v>
      </c>
      <c r="H7178" t="s">
        <v>450</v>
      </c>
    </row>
    <row r="7179" spans="7:8">
      <c r="G7179">
        <v>201227</v>
      </c>
      <c r="H7179" t="s">
        <v>107</v>
      </c>
    </row>
    <row r="7180" spans="7:8">
      <c r="G7180">
        <v>201235</v>
      </c>
      <c r="H7180" t="s">
        <v>452</v>
      </c>
    </row>
    <row r="7181" spans="7:8">
      <c r="G7181">
        <v>201243</v>
      </c>
      <c r="H7181" t="s">
        <v>98</v>
      </c>
    </row>
    <row r="7182" spans="7:8">
      <c r="G7182">
        <v>201251</v>
      </c>
      <c r="H7182" t="s">
        <v>450</v>
      </c>
    </row>
    <row r="7183" spans="7:8">
      <c r="G7183">
        <v>201278</v>
      </c>
      <c r="H7183" t="s">
        <v>107</v>
      </c>
    </row>
    <row r="7184" spans="7:8">
      <c r="G7184">
        <v>201294</v>
      </c>
      <c r="H7184" t="s">
        <v>944</v>
      </c>
    </row>
    <row r="7185" spans="7:8">
      <c r="G7185">
        <v>201308</v>
      </c>
      <c r="H7185" t="s">
        <v>944</v>
      </c>
    </row>
    <row r="7186" spans="7:8">
      <c r="G7186">
        <v>201316</v>
      </c>
      <c r="H7186" t="s">
        <v>944</v>
      </c>
    </row>
    <row r="7187" spans="7:8">
      <c r="G7187">
        <v>201324</v>
      </c>
      <c r="H7187" t="s">
        <v>944</v>
      </c>
    </row>
    <row r="7188" spans="7:8">
      <c r="G7188">
        <v>201332</v>
      </c>
      <c r="H7188" t="s">
        <v>942</v>
      </c>
    </row>
    <row r="7189" spans="7:8">
      <c r="G7189">
        <v>201359</v>
      </c>
      <c r="H7189" t="s">
        <v>98</v>
      </c>
    </row>
    <row r="7190" spans="7:8">
      <c r="G7190">
        <v>201391</v>
      </c>
      <c r="H7190" t="s">
        <v>104</v>
      </c>
    </row>
    <row r="7191" spans="7:8">
      <c r="G7191">
        <v>201405</v>
      </c>
      <c r="H7191" t="s">
        <v>104</v>
      </c>
    </row>
    <row r="7192" spans="7:8">
      <c r="G7192">
        <v>201413</v>
      </c>
      <c r="H7192" t="s">
        <v>104</v>
      </c>
    </row>
    <row r="7193" spans="7:8">
      <c r="G7193">
        <v>201421</v>
      </c>
      <c r="H7193" t="s">
        <v>104</v>
      </c>
    </row>
    <row r="7194" spans="7:8">
      <c r="G7194">
        <v>201430</v>
      </c>
      <c r="H7194" t="s">
        <v>104</v>
      </c>
    </row>
    <row r="7195" spans="7:8">
      <c r="G7195">
        <v>201448</v>
      </c>
      <c r="H7195" t="s">
        <v>104</v>
      </c>
    </row>
    <row r="7196" spans="7:8">
      <c r="G7196">
        <v>201456</v>
      </c>
      <c r="H7196" t="s">
        <v>104</v>
      </c>
    </row>
    <row r="7197" spans="7:8">
      <c r="G7197">
        <v>201464</v>
      </c>
      <c r="H7197" t="s">
        <v>104</v>
      </c>
    </row>
    <row r="7198" spans="7:8">
      <c r="G7198">
        <v>201472</v>
      </c>
      <c r="H7198" t="s">
        <v>104</v>
      </c>
    </row>
    <row r="7199" spans="7:8">
      <c r="G7199">
        <v>201480</v>
      </c>
      <c r="H7199" t="s">
        <v>104</v>
      </c>
    </row>
    <row r="7200" spans="7:8">
      <c r="G7200">
        <v>201499</v>
      </c>
      <c r="H7200" t="s">
        <v>104</v>
      </c>
    </row>
    <row r="7201" spans="7:8">
      <c r="G7201">
        <v>201502</v>
      </c>
      <c r="H7201" t="s">
        <v>104</v>
      </c>
    </row>
    <row r="7202" spans="7:8">
      <c r="G7202">
        <v>201510</v>
      </c>
      <c r="H7202" t="s">
        <v>104</v>
      </c>
    </row>
    <row r="7203" spans="7:8">
      <c r="G7203">
        <v>201529</v>
      </c>
      <c r="H7203" t="s">
        <v>104</v>
      </c>
    </row>
    <row r="7204" spans="7:8">
      <c r="G7204">
        <v>201537</v>
      </c>
      <c r="H7204" t="s">
        <v>104</v>
      </c>
    </row>
    <row r="7205" spans="7:8">
      <c r="G7205">
        <v>201545</v>
      </c>
      <c r="H7205" t="s">
        <v>104</v>
      </c>
    </row>
    <row r="7206" spans="7:8">
      <c r="G7206">
        <v>201553</v>
      </c>
      <c r="H7206" t="s">
        <v>104</v>
      </c>
    </row>
    <row r="7207" spans="7:8">
      <c r="G7207">
        <v>201561</v>
      </c>
      <c r="H7207" t="s">
        <v>296</v>
      </c>
    </row>
    <row r="7208" spans="7:8">
      <c r="G7208">
        <v>201570</v>
      </c>
      <c r="H7208" t="s">
        <v>104</v>
      </c>
    </row>
    <row r="7209" spans="7:8">
      <c r="G7209">
        <v>201596</v>
      </c>
      <c r="H7209" t="s">
        <v>104</v>
      </c>
    </row>
    <row r="7210" spans="7:8">
      <c r="G7210">
        <v>201600</v>
      </c>
      <c r="H7210" t="s">
        <v>104</v>
      </c>
    </row>
    <row r="7211" spans="7:8">
      <c r="G7211">
        <v>201618</v>
      </c>
      <c r="H7211" t="s">
        <v>962</v>
      </c>
    </row>
    <row r="7212" spans="7:8">
      <c r="G7212">
        <v>201642</v>
      </c>
      <c r="H7212" t="s">
        <v>104</v>
      </c>
    </row>
    <row r="7213" spans="7:8">
      <c r="G7213">
        <v>201650</v>
      </c>
      <c r="H7213" t="s">
        <v>104</v>
      </c>
    </row>
    <row r="7214" spans="7:8">
      <c r="G7214">
        <v>201669</v>
      </c>
      <c r="H7214" t="s">
        <v>955</v>
      </c>
    </row>
    <row r="7215" spans="7:8">
      <c r="G7215">
        <v>201677</v>
      </c>
      <c r="H7215" t="s">
        <v>980</v>
      </c>
    </row>
    <row r="7216" spans="7:8">
      <c r="G7216">
        <v>201685</v>
      </c>
      <c r="H7216" t="s">
        <v>18</v>
      </c>
    </row>
    <row r="7217" spans="7:8">
      <c r="G7217">
        <v>201693</v>
      </c>
      <c r="H7217" t="s">
        <v>18</v>
      </c>
    </row>
    <row r="7218" spans="7:8">
      <c r="G7218">
        <v>201723</v>
      </c>
      <c r="H7218" t="s">
        <v>459</v>
      </c>
    </row>
    <row r="7219" spans="7:8">
      <c r="G7219">
        <v>201740</v>
      </c>
      <c r="H7219" t="s">
        <v>492</v>
      </c>
    </row>
    <row r="7220" spans="7:8">
      <c r="G7220">
        <v>201758</v>
      </c>
      <c r="H7220" t="s">
        <v>962</v>
      </c>
    </row>
    <row r="7221" spans="7:8">
      <c r="G7221">
        <v>201766</v>
      </c>
      <c r="H7221" t="s">
        <v>107</v>
      </c>
    </row>
    <row r="7222" spans="7:8">
      <c r="G7222">
        <v>201774</v>
      </c>
      <c r="H7222" t="s">
        <v>942</v>
      </c>
    </row>
    <row r="7223" spans="7:8">
      <c r="G7223">
        <v>201782</v>
      </c>
      <c r="H7223" t="s">
        <v>942</v>
      </c>
    </row>
    <row r="7224" spans="7:8">
      <c r="G7224">
        <v>201790</v>
      </c>
      <c r="H7224" t="s">
        <v>942</v>
      </c>
    </row>
    <row r="7225" spans="7:8">
      <c r="G7225">
        <v>201804</v>
      </c>
      <c r="H7225" t="s">
        <v>107</v>
      </c>
    </row>
    <row r="7226" spans="7:8">
      <c r="G7226">
        <v>201812</v>
      </c>
      <c r="H7226" t="s">
        <v>107</v>
      </c>
    </row>
    <row r="7227" spans="7:8">
      <c r="G7227">
        <v>201820</v>
      </c>
      <c r="H7227" t="s">
        <v>107</v>
      </c>
    </row>
    <row r="7228" spans="7:8">
      <c r="G7228">
        <v>201839</v>
      </c>
      <c r="H7228" t="s">
        <v>104</v>
      </c>
    </row>
    <row r="7229" spans="7:8">
      <c r="G7229">
        <v>201995</v>
      </c>
      <c r="H7229" t="s">
        <v>942</v>
      </c>
    </row>
    <row r="7230" spans="7:8">
      <c r="G7230">
        <v>202002</v>
      </c>
      <c r="H7230" t="s">
        <v>98</v>
      </c>
    </row>
    <row r="7231" spans="7:8">
      <c r="G7231">
        <v>202010</v>
      </c>
      <c r="H7231" t="s">
        <v>452</v>
      </c>
    </row>
    <row r="7232" spans="7:8">
      <c r="G7232">
        <v>202029</v>
      </c>
      <c r="H7232" t="s">
        <v>452</v>
      </c>
    </row>
    <row r="7233" spans="7:8">
      <c r="G7233">
        <v>202037</v>
      </c>
      <c r="H7233" t="s">
        <v>452</v>
      </c>
    </row>
    <row r="7234" spans="7:8">
      <c r="G7234">
        <v>202045</v>
      </c>
      <c r="H7234" t="s">
        <v>452</v>
      </c>
    </row>
    <row r="7235" spans="7:8">
      <c r="G7235">
        <v>202053</v>
      </c>
      <c r="H7235" t="s">
        <v>452</v>
      </c>
    </row>
    <row r="7236" spans="7:8">
      <c r="G7236">
        <v>202061</v>
      </c>
      <c r="H7236" t="s">
        <v>452</v>
      </c>
    </row>
    <row r="7237" spans="7:8">
      <c r="G7237">
        <v>202070</v>
      </c>
      <c r="H7237" t="s">
        <v>452</v>
      </c>
    </row>
    <row r="7238" spans="7:8">
      <c r="G7238">
        <v>202088</v>
      </c>
      <c r="H7238" t="s">
        <v>107</v>
      </c>
    </row>
    <row r="7239" spans="7:8">
      <c r="G7239">
        <v>202096</v>
      </c>
      <c r="H7239" t="s">
        <v>107</v>
      </c>
    </row>
    <row r="7240" spans="7:8">
      <c r="G7240">
        <v>202108</v>
      </c>
      <c r="H7240" t="s">
        <v>452</v>
      </c>
    </row>
    <row r="7241" spans="7:8">
      <c r="G7241">
        <v>202119</v>
      </c>
      <c r="H7241" t="s">
        <v>452</v>
      </c>
    </row>
    <row r="7242" spans="7:8">
      <c r="G7242">
        <v>202135</v>
      </c>
      <c r="H7242" t="s">
        <v>104</v>
      </c>
    </row>
    <row r="7243" spans="7:8">
      <c r="G7243">
        <v>202143</v>
      </c>
      <c r="H7243" t="s">
        <v>981</v>
      </c>
    </row>
    <row r="7244" spans="7:8">
      <c r="G7244">
        <v>202151</v>
      </c>
      <c r="H7244" t="s">
        <v>107</v>
      </c>
    </row>
    <row r="7245" spans="7:8">
      <c r="G7245">
        <v>202169</v>
      </c>
      <c r="H7245" t="s">
        <v>452</v>
      </c>
    </row>
    <row r="7246" spans="7:8">
      <c r="G7246">
        <v>202177</v>
      </c>
      <c r="H7246" t="s">
        <v>981</v>
      </c>
    </row>
    <row r="7247" spans="7:8">
      <c r="G7247">
        <v>202185</v>
      </c>
      <c r="H7247" t="s">
        <v>104</v>
      </c>
    </row>
    <row r="7248" spans="7:8">
      <c r="G7248">
        <v>202200</v>
      </c>
      <c r="H7248" t="s">
        <v>452</v>
      </c>
    </row>
    <row r="7249" spans="7:8">
      <c r="G7249">
        <v>202218</v>
      </c>
      <c r="H7249" t="s">
        <v>45</v>
      </c>
    </row>
    <row r="7250" spans="7:8">
      <c r="G7250">
        <v>202226</v>
      </c>
      <c r="H7250" t="s">
        <v>104</v>
      </c>
    </row>
    <row r="7251" spans="7:8">
      <c r="G7251">
        <v>202234</v>
      </c>
      <c r="H7251" t="s">
        <v>104</v>
      </c>
    </row>
    <row r="7252" spans="7:8">
      <c r="G7252">
        <v>202242</v>
      </c>
      <c r="H7252" t="s">
        <v>107</v>
      </c>
    </row>
    <row r="7253" spans="7:8">
      <c r="G7253">
        <v>202250</v>
      </c>
      <c r="H7253" t="s">
        <v>452</v>
      </c>
    </row>
    <row r="7254" spans="7:8">
      <c r="G7254">
        <v>202284</v>
      </c>
      <c r="H7254" t="s">
        <v>452</v>
      </c>
    </row>
    <row r="7255" spans="7:8">
      <c r="G7255">
        <v>202309</v>
      </c>
      <c r="H7255" t="s">
        <v>98</v>
      </c>
    </row>
    <row r="7256" spans="7:8">
      <c r="G7256">
        <v>202317</v>
      </c>
      <c r="H7256" t="s">
        <v>452</v>
      </c>
    </row>
    <row r="7257" spans="7:8">
      <c r="G7257">
        <v>202325</v>
      </c>
      <c r="H7257" t="s">
        <v>452</v>
      </c>
    </row>
    <row r="7258" spans="7:8">
      <c r="G7258">
        <v>202333</v>
      </c>
      <c r="H7258" t="s">
        <v>452</v>
      </c>
    </row>
    <row r="7259" spans="7:8">
      <c r="G7259">
        <v>202341</v>
      </c>
      <c r="H7259" t="s">
        <v>981</v>
      </c>
    </row>
    <row r="7260" spans="7:8">
      <c r="G7260">
        <v>202359</v>
      </c>
      <c r="H7260" t="s">
        <v>450</v>
      </c>
    </row>
    <row r="7261" spans="7:8">
      <c r="G7261">
        <v>202367</v>
      </c>
      <c r="H7261" t="s">
        <v>944</v>
      </c>
    </row>
    <row r="7262" spans="7:8">
      <c r="G7262">
        <v>202383</v>
      </c>
      <c r="H7262" t="s">
        <v>942</v>
      </c>
    </row>
    <row r="7263" spans="7:8">
      <c r="G7263">
        <v>202391</v>
      </c>
      <c r="H7263" t="s">
        <v>942</v>
      </c>
    </row>
    <row r="7264" spans="7:8">
      <c r="G7264">
        <v>202408</v>
      </c>
      <c r="H7264" t="s">
        <v>942</v>
      </c>
    </row>
    <row r="7265" spans="7:8">
      <c r="G7265">
        <v>202416</v>
      </c>
      <c r="H7265" t="s">
        <v>942</v>
      </c>
    </row>
    <row r="7266" spans="7:8">
      <c r="G7266">
        <v>202424</v>
      </c>
      <c r="H7266" t="s">
        <v>942</v>
      </c>
    </row>
    <row r="7267" spans="7:8">
      <c r="G7267">
        <v>202432</v>
      </c>
      <c r="H7267" t="s">
        <v>942</v>
      </c>
    </row>
    <row r="7268" spans="7:8">
      <c r="G7268">
        <v>202440</v>
      </c>
      <c r="H7268" t="s">
        <v>942</v>
      </c>
    </row>
    <row r="7269" spans="7:8">
      <c r="G7269">
        <v>202458</v>
      </c>
      <c r="H7269" t="s">
        <v>942</v>
      </c>
    </row>
    <row r="7270" spans="7:8">
      <c r="G7270">
        <v>202466</v>
      </c>
      <c r="H7270" t="s">
        <v>942</v>
      </c>
    </row>
    <row r="7271" spans="7:8">
      <c r="G7271">
        <v>202474</v>
      </c>
      <c r="H7271" t="s">
        <v>942</v>
      </c>
    </row>
    <row r="7272" spans="7:8">
      <c r="G7272">
        <v>202482</v>
      </c>
      <c r="H7272" t="s">
        <v>942</v>
      </c>
    </row>
    <row r="7273" spans="7:8">
      <c r="G7273">
        <v>202490</v>
      </c>
      <c r="H7273" t="s">
        <v>982</v>
      </c>
    </row>
    <row r="7274" spans="7:8">
      <c r="G7274">
        <v>202507</v>
      </c>
      <c r="H7274" t="s">
        <v>719</v>
      </c>
    </row>
    <row r="7275" spans="7:8">
      <c r="G7275">
        <v>202515</v>
      </c>
      <c r="H7275" t="s">
        <v>983</v>
      </c>
    </row>
    <row r="7276" spans="7:8">
      <c r="G7276">
        <v>202523</v>
      </c>
      <c r="H7276" t="s">
        <v>984</v>
      </c>
    </row>
    <row r="7277" spans="7:8">
      <c r="G7277">
        <v>202531</v>
      </c>
      <c r="H7277" t="s">
        <v>985</v>
      </c>
    </row>
    <row r="7278" spans="7:8">
      <c r="G7278">
        <v>202549</v>
      </c>
      <c r="H7278" t="s">
        <v>719</v>
      </c>
    </row>
    <row r="7279" spans="7:8">
      <c r="G7279">
        <v>202557</v>
      </c>
      <c r="H7279" t="s">
        <v>719</v>
      </c>
    </row>
    <row r="7280" spans="7:8">
      <c r="G7280">
        <v>202565</v>
      </c>
      <c r="H7280" t="s">
        <v>984</v>
      </c>
    </row>
    <row r="7281" spans="7:8">
      <c r="G7281">
        <v>202573</v>
      </c>
      <c r="H7281" t="s">
        <v>984</v>
      </c>
    </row>
    <row r="7282" spans="7:8">
      <c r="G7282">
        <v>202581</v>
      </c>
      <c r="H7282" t="s">
        <v>986</v>
      </c>
    </row>
    <row r="7283" spans="7:8">
      <c r="G7283">
        <v>202599</v>
      </c>
      <c r="H7283" t="s">
        <v>719</v>
      </c>
    </row>
    <row r="7284" spans="7:8">
      <c r="G7284">
        <v>202606</v>
      </c>
      <c r="H7284" t="s">
        <v>719</v>
      </c>
    </row>
    <row r="7285" spans="7:8">
      <c r="G7285">
        <v>202614</v>
      </c>
      <c r="H7285" t="s">
        <v>719</v>
      </c>
    </row>
    <row r="7286" spans="7:8">
      <c r="G7286">
        <v>202622</v>
      </c>
      <c r="H7286" t="s">
        <v>984</v>
      </c>
    </row>
    <row r="7287" spans="7:8">
      <c r="G7287">
        <v>202630</v>
      </c>
      <c r="H7287" t="s">
        <v>719</v>
      </c>
    </row>
    <row r="7288" spans="7:8">
      <c r="G7288">
        <v>202648</v>
      </c>
      <c r="H7288" t="s">
        <v>984</v>
      </c>
    </row>
    <row r="7289" spans="7:8">
      <c r="G7289">
        <v>202650</v>
      </c>
      <c r="H7289" t="s">
        <v>719</v>
      </c>
    </row>
    <row r="7290" spans="7:8">
      <c r="G7290">
        <v>202661</v>
      </c>
      <c r="H7290" t="s">
        <v>985</v>
      </c>
    </row>
    <row r="7291" spans="7:8">
      <c r="G7291">
        <v>202672</v>
      </c>
      <c r="H7291" t="s">
        <v>985</v>
      </c>
    </row>
    <row r="7292" spans="7:8">
      <c r="G7292">
        <v>202673</v>
      </c>
      <c r="H7292" t="s">
        <v>719</v>
      </c>
    </row>
    <row r="7293" spans="7:8">
      <c r="G7293">
        <v>202683</v>
      </c>
      <c r="H7293" t="s">
        <v>987</v>
      </c>
    </row>
    <row r="7294" spans="7:8">
      <c r="G7294">
        <v>202698</v>
      </c>
      <c r="H7294" t="s">
        <v>985</v>
      </c>
    </row>
    <row r="7295" spans="7:8">
      <c r="G7295">
        <v>202705</v>
      </c>
      <c r="H7295" t="s">
        <v>719</v>
      </c>
    </row>
    <row r="7296" spans="7:8">
      <c r="G7296">
        <v>202713</v>
      </c>
      <c r="H7296" t="s">
        <v>719</v>
      </c>
    </row>
    <row r="7297" spans="7:8">
      <c r="G7297">
        <v>202721</v>
      </c>
      <c r="H7297" t="s">
        <v>985</v>
      </c>
    </row>
    <row r="7298" spans="7:8">
      <c r="G7298">
        <v>202739</v>
      </c>
      <c r="H7298" t="s">
        <v>719</v>
      </c>
    </row>
    <row r="7299" spans="7:8">
      <c r="G7299">
        <v>202747</v>
      </c>
      <c r="H7299" t="s">
        <v>985</v>
      </c>
    </row>
    <row r="7300" spans="7:8">
      <c r="G7300">
        <v>202755</v>
      </c>
      <c r="H7300" t="s">
        <v>985</v>
      </c>
    </row>
    <row r="7301" spans="7:8">
      <c r="G7301">
        <v>202764</v>
      </c>
      <c r="H7301" t="s">
        <v>985</v>
      </c>
    </row>
    <row r="7302" spans="7:8">
      <c r="G7302">
        <v>202771</v>
      </c>
      <c r="H7302" t="s">
        <v>719</v>
      </c>
    </row>
    <row r="7303" spans="7:8">
      <c r="G7303">
        <v>202789</v>
      </c>
      <c r="H7303" t="s">
        <v>719</v>
      </c>
    </row>
    <row r="7304" spans="7:8">
      <c r="G7304">
        <v>202797</v>
      </c>
      <c r="H7304" t="s">
        <v>987</v>
      </c>
    </row>
    <row r="7305" spans="7:8">
      <c r="G7305">
        <v>202804</v>
      </c>
      <c r="H7305" t="s">
        <v>719</v>
      </c>
    </row>
    <row r="7306" spans="7:8">
      <c r="G7306">
        <v>202812</v>
      </c>
      <c r="H7306" t="s">
        <v>985</v>
      </c>
    </row>
    <row r="7307" spans="7:8">
      <c r="G7307">
        <v>202820</v>
      </c>
      <c r="H7307" t="s">
        <v>985</v>
      </c>
    </row>
    <row r="7308" spans="7:8">
      <c r="G7308">
        <v>202838</v>
      </c>
      <c r="H7308" t="s">
        <v>985</v>
      </c>
    </row>
    <row r="7309" spans="7:8">
      <c r="G7309">
        <v>202846</v>
      </c>
      <c r="H7309" t="s">
        <v>719</v>
      </c>
    </row>
    <row r="7310" spans="7:8">
      <c r="G7310">
        <v>202854</v>
      </c>
      <c r="H7310" t="s">
        <v>719</v>
      </c>
    </row>
    <row r="7311" spans="7:8">
      <c r="G7311">
        <v>202862</v>
      </c>
      <c r="H7311" t="s">
        <v>983</v>
      </c>
    </row>
    <row r="7312" spans="7:8">
      <c r="G7312">
        <v>202870</v>
      </c>
      <c r="H7312" t="s">
        <v>719</v>
      </c>
    </row>
    <row r="7313" spans="7:8">
      <c r="G7313">
        <v>202888</v>
      </c>
      <c r="H7313" t="s">
        <v>719</v>
      </c>
    </row>
    <row r="7314" spans="7:8">
      <c r="G7314">
        <v>202896</v>
      </c>
      <c r="H7314" t="s">
        <v>719</v>
      </c>
    </row>
    <row r="7315" spans="7:8">
      <c r="G7315">
        <v>202903</v>
      </c>
      <c r="H7315" t="s">
        <v>719</v>
      </c>
    </row>
    <row r="7316" spans="7:8">
      <c r="G7316">
        <v>202911</v>
      </c>
      <c r="H7316" t="s">
        <v>719</v>
      </c>
    </row>
    <row r="7317" spans="7:8">
      <c r="G7317">
        <v>202929</v>
      </c>
      <c r="H7317" t="s">
        <v>719</v>
      </c>
    </row>
    <row r="7318" spans="7:8">
      <c r="G7318">
        <v>202937</v>
      </c>
      <c r="H7318" t="s">
        <v>985</v>
      </c>
    </row>
    <row r="7319" spans="7:8">
      <c r="G7319">
        <v>202945</v>
      </c>
      <c r="H7319" t="s">
        <v>984</v>
      </c>
    </row>
    <row r="7320" spans="7:8">
      <c r="G7320">
        <v>202953</v>
      </c>
      <c r="H7320" t="s">
        <v>985</v>
      </c>
    </row>
    <row r="7321" spans="7:8">
      <c r="G7321">
        <v>202961</v>
      </c>
      <c r="H7321" t="s">
        <v>985</v>
      </c>
    </row>
    <row r="7322" spans="7:8">
      <c r="G7322">
        <v>202979</v>
      </c>
      <c r="H7322" t="s">
        <v>988</v>
      </c>
    </row>
    <row r="7323" spans="7:8">
      <c r="G7323">
        <v>202987</v>
      </c>
      <c r="H7323" t="s">
        <v>719</v>
      </c>
    </row>
    <row r="7324" spans="7:8">
      <c r="G7324">
        <v>202995</v>
      </c>
      <c r="H7324" t="s">
        <v>985</v>
      </c>
    </row>
    <row r="7325" spans="7:8">
      <c r="G7325">
        <v>203018</v>
      </c>
      <c r="H7325" t="s">
        <v>719</v>
      </c>
    </row>
    <row r="7326" spans="7:8">
      <c r="G7326">
        <v>203026</v>
      </c>
      <c r="H7326" t="s">
        <v>975</v>
      </c>
    </row>
    <row r="7327" spans="7:8">
      <c r="G7327">
        <v>203034</v>
      </c>
      <c r="H7327" t="s">
        <v>719</v>
      </c>
    </row>
    <row r="7328" spans="7:8">
      <c r="G7328">
        <v>203042</v>
      </c>
      <c r="H7328" t="s">
        <v>719</v>
      </c>
    </row>
    <row r="7329" spans="7:8">
      <c r="G7329">
        <v>203050</v>
      </c>
      <c r="H7329" t="s">
        <v>984</v>
      </c>
    </row>
    <row r="7330" spans="7:8">
      <c r="G7330">
        <v>203068</v>
      </c>
      <c r="H7330" t="s">
        <v>719</v>
      </c>
    </row>
    <row r="7331" spans="7:8">
      <c r="G7331">
        <v>203076</v>
      </c>
      <c r="H7331" t="s">
        <v>983</v>
      </c>
    </row>
    <row r="7332" spans="7:8">
      <c r="G7332">
        <v>203084</v>
      </c>
      <c r="H7332" t="s">
        <v>985</v>
      </c>
    </row>
    <row r="7333" spans="7:8">
      <c r="G7333">
        <v>203092</v>
      </c>
      <c r="H7333" t="s">
        <v>976</v>
      </c>
    </row>
    <row r="7334" spans="7:8">
      <c r="G7334">
        <v>203109</v>
      </c>
      <c r="H7334" t="s">
        <v>719</v>
      </c>
    </row>
    <row r="7335" spans="7:8">
      <c r="G7335">
        <v>203117</v>
      </c>
      <c r="H7335" t="s">
        <v>719</v>
      </c>
    </row>
    <row r="7336" spans="7:8">
      <c r="G7336">
        <v>203125</v>
      </c>
      <c r="H7336" t="s">
        <v>719</v>
      </c>
    </row>
    <row r="7337" spans="7:8">
      <c r="G7337">
        <v>203133</v>
      </c>
      <c r="H7337" t="s">
        <v>983</v>
      </c>
    </row>
    <row r="7338" spans="7:8">
      <c r="G7338">
        <v>203141</v>
      </c>
      <c r="H7338" t="s">
        <v>719</v>
      </c>
    </row>
    <row r="7339" spans="7:8">
      <c r="G7339">
        <v>203159</v>
      </c>
      <c r="H7339" t="s">
        <v>984</v>
      </c>
    </row>
    <row r="7340" spans="7:8">
      <c r="G7340">
        <v>203167</v>
      </c>
      <c r="H7340" t="s">
        <v>984</v>
      </c>
    </row>
    <row r="7341" spans="7:8">
      <c r="G7341">
        <v>203175</v>
      </c>
      <c r="H7341" t="s">
        <v>985</v>
      </c>
    </row>
    <row r="7342" spans="7:8">
      <c r="G7342">
        <v>203183</v>
      </c>
      <c r="H7342" t="s">
        <v>983</v>
      </c>
    </row>
    <row r="7343" spans="7:8">
      <c r="G7343">
        <v>203191</v>
      </c>
      <c r="H7343" t="s">
        <v>987</v>
      </c>
    </row>
    <row r="7344" spans="7:8">
      <c r="G7344">
        <v>203208</v>
      </c>
      <c r="H7344" t="s">
        <v>985</v>
      </c>
    </row>
    <row r="7345" spans="7:8">
      <c r="G7345">
        <v>203216</v>
      </c>
      <c r="H7345" t="s">
        <v>719</v>
      </c>
    </row>
    <row r="7346" spans="7:8">
      <c r="G7346">
        <v>203224</v>
      </c>
      <c r="H7346" t="s">
        <v>719</v>
      </c>
    </row>
    <row r="7347" spans="7:8">
      <c r="G7347">
        <v>203232</v>
      </c>
      <c r="H7347" t="s">
        <v>987</v>
      </c>
    </row>
    <row r="7348" spans="7:8">
      <c r="G7348">
        <v>203240</v>
      </c>
      <c r="H7348" t="s">
        <v>985</v>
      </c>
    </row>
    <row r="7349" spans="7:8">
      <c r="G7349">
        <v>203258</v>
      </c>
      <c r="H7349" t="s">
        <v>985</v>
      </c>
    </row>
    <row r="7350" spans="7:8">
      <c r="G7350">
        <v>203266</v>
      </c>
      <c r="H7350" t="s">
        <v>982</v>
      </c>
    </row>
    <row r="7351" spans="7:8">
      <c r="G7351">
        <v>203274</v>
      </c>
      <c r="H7351" t="s">
        <v>985</v>
      </c>
    </row>
    <row r="7352" spans="7:8">
      <c r="G7352">
        <v>203282</v>
      </c>
      <c r="H7352" t="s">
        <v>985</v>
      </c>
    </row>
    <row r="7353" spans="7:8">
      <c r="G7353">
        <v>203290</v>
      </c>
      <c r="H7353" t="s">
        <v>985</v>
      </c>
    </row>
    <row r="7354" spans="7:8">
      <c r="G7354">
        <v>203307</v>
      </c>
      <c r="H7354" t="s">
        <v>984</v>
      </c>
    </row>
    <row r="7355" spans="7:8">
      <c r="G7355">
        <v>203315</v>
      </c>
      <c r="H7355" t="s">
        <v>950</v>
      </c>
    </row>
    <row r="7356" spans="7:8">
      <c r="G7356">
        <v>203323</v>
      </c>
      <c r="H7356" t="s">
        <v>472</v>
      </c>
    </row>
    <row r="7357" spans="7:8">
      <c r="G7357">
        <v>203340</v>
      </c>
      <c r="H7357" t="s">
        <v>450</v>
      </c>
    </row>
    <row r="7358" spans="7:8">
      <c r="G7358">
        <v>203349</v>
      </c>
      <c r="H7358" t="s">
        <v>985</v>
      </c>
    </row>
    <row r="7359" spans="7:8">
      <c r="G7359">
        <v>203357</v>
      </c>
      <c r="H7359" t="s">
        <v>983</v>
      </c>
    </row>
    <row r="7360" spans="7:8">
      <c r="G7360">
        <v>203360</v>
      </c>
      <c r="H7360" t="s">
        <v>104</v>
      </c>
    </row>
    <row r="7361" spans="7:8">
      <c r="G7361">
        <v>203378</v>
      </c>
      <c r="H7361" t="s">
        <v>98</v>
      </c>
    </row>
    <row r="7362" spans="7:8">
      <c r="G7362">
        <v>203386</v>
      </c>
      <c r="H7362" t="s">
        <v>450</v>
      </c>
    </row>
    <row r="7363" spans="7:8">
      <c r="G7363">
        <v>203394</v>
      </c>
      <c r="H7363" t="s">
        <v>45</v>
      </c>
    </row>
    <row r="7364" spans="7:8">
      <c r="G7364">
        <v>203408</v>
      </c>
      <c r="H7364" t="s">
        <v>104</v>
      </c>
    </row>
    <row r="7365" spans="7:8">
      <c r="G7365">
        <v>203416</v>
      </c>
      <c r="H7365" t="s">
        <v>104</v>
      </c>
    </row>
    <row r="7366" spans="7:8">
      <c r="G7366">
        <v>203424</v>
      </c>
      <c r="H7366" t="s">
        <v>104</v>
      </c>
    </row>
    <row r="7367" spans="7:8">
      <c r="G7367">
        <v>203432</v>
      </c>
      <c r="H7367" t="s">
        <v>104</v>
      </c>
    </row>
    <row r="7368" spans="7:8">
      <c r="G7368">
        <v>203459</v>
      </c>
      <c r="H7368" t="s">
        <v>958</v>
      </c>
    </row>
    <row r="7369" spans="7:8">
      <c r="G7369">
        <v>203467</v>
      </c>
      <c r="H7369" t="s">
        <v>26</v>
      </c>
    </row>
    <row r="7370" spans="7:8">
      <c r="G7370">
        <v>203475</v>
      </c>
      <c r="H7370" t="s">
        <v>450</v>
      </c>
    </row>
    <row r="7371" spans="7:8">
      <c r="G7371">
        <v>203483</v>
      </c>
      <c r="H7371" t="s">
        <v>450</v>
      </c>
    </row>
    <row r="7372" spans="7:8">
      <c r="G7372">
        <v>203491</v>
      </c>
      <c r="H7372" t="s">
        <v>958</v>
      </c>
    </row>
    <row r="7373" spans="7:8">
      <c r="G7373">
        <v>203505</v>
      </c>
      <c r="H7373" t="s">
        <v>472</v>
      </c>
    </row>
    <row r="7374" spans="7:8">
      <c r="G7374">
        <v>203513</v>
      </c>
      <c r="H7374" t="s">
        <v>450</v>
      </c>
    </row>
    <row r="7375" spans="7:8">
      <c r="G7375">
        <v>203521</v>
      </c>
      <c r="H7375" t="s">
        <v>23</v>
      </c>
    </row>
    <row r="7376" spans="7:8">
      <c r="G7376">
        <v>203530</v>
      </c>
      <c r="H7376" t="s">
        <v>45</v>
      </c>
    </row>
    <row r="7377" spans="7:8">
      <c r="G7377">
        <v>203548</v>
      </c>
      <c r="H7377" t="s">
        <v>958</v>
      </c>
    </row>
    <row r="7378" spans="7:8">
      <c r="G7378">
        <v>203556</v>
      </c>
      <c r="H7378" t="s">
        <v>45</v>
      </c>
    </row>
    <row r="7379" spans="7:8">
      <c r="G7379">
        <v>203564</v>
      </c>
      <c r="H7379" t="s">
        <v>45</v>
      </c>
    </row>
    <row r="7380" spans="7:8">
      <c r="G7380">
        <v>203572</v>
      </c>
      <c r="H7380" t="s">
        <v>45</v>
      </c>
    </row>
    <row r="7381" spans="7:8">
      <c r="G7381">
        <v>203580</v>
      </c>
      <c r="H7381" t="s">
        <v>958</v>
      </c>
    </row>
    <row r="7382" spans="7:8">
      <c r="G7382">
        <v>203599</v>
      </c>
      <c r="H7382" t="s">
        <v>472</v>
      </c>
    </row>
    <row r="7383" spans="7:8">
      <c r="G7383">
        <v>203602</v>
      </c>
      <c r="H7383" t="s">
        <v>459</v>
      </c>
    </row>
    <row r="7384" spans="7:8">
      <c r="G7384">
        <v>203610</v>
      </c>
      <c r="H7384" t="s">
        <v>45</v>
      </c>
    </row>
    <row r="7385" spans="7:8">
      <c r="G7385">
        <v>203629</v>
      </c>
      <c r="H7385" t="s">
        <v>450</v>
      </c>
    </row>
    <row r="7386" spans="7:8">
      <c r="G7386">
        <v>203637</v>
      </c>
      <c r="H7386" t="s">
        <v>450</v>
      </c>
    </row>
    <row r="7387" spans="7:8">
      <c r="G7387">
        <v>203645</v>
      </c>
      <c r="H7387" t="s">
        <v>45</v>
      </c>
    </row>
    <row r="7388" spans="7:8">
      <c r="G7388">
        <v>203653</v>
      </c>
      <c r="H7388" t="s">
        <v>450</v>
      </c>
    </row>
    <row r="7389" spans="7:8">
      <c r="G7389">
        <v>203661</v>
      </c>
      <c r="H7389" t="s">
        <v>104</v>
      </c>
    </row>
    <row r="7390" spans="7:8">
      <c r="G7390">
        <v>203670</v>
      </c>
      <c r="H7390" t="s">
        <v>459</v>
      </c>
    </row>
    <row r="7391" spans="7:8">
      <c r="G7391">
        <v>203688</v>
      </c>
      <c r="H7391" t="s">
        <v>472</v>
      </c>
    </row>
    <row r="7392" spans="7:8">
      <c r="G7392">
        <v>203696</v>
      </c>
      <c r="H7392" t="s">
        <v>450</v>
      </c>
    </row>
    <row r="7393" spans="7:8">
      <c r="G7393">
        <v>203700</v>
      </c>
      <c r="H7393" t="s">
        <v>98</v>
      </c>
    </row>
    <row r="7394" spans="7:8">
      <c r="G7394">
        <v>203718</v>
      </c>
      <c r="H7394" t="s">
        <v>472</v>
      </c>
    </row>
    <row r="7395" spans="7:8">
      <c r="G7395">
        <v>203726</v>
      </c>
      <c r="H7395" t="s">
        <v>450</v>
      </c>
    </row>
    <row r="7396" spans="7:8">
      <c r="G7396">
        <v>203734</v>
      </c>
      <c r="H7396" t="s">
        <v>450</v>
      </c>
    </row>
    <row r="7397" spans="7:8">
      <c r="G7397">
        <v>203742</v>
      </c>
      <c r="H7397" t="s">
        <v>98</v>
      </c>
    </row>
    <row r="7398" spans="7:8">
      <c r="G7398">
        <v>203750</v>
      </c>
      <c r="H7398" t="s">
        <v>459</v>
      </c>
    </row>
    <row r="7399" spans="7:8">
      <c r="G7399">
        <v>203769</v>
      </c>
      <c r="H7399" t="s">
        <v>983</v>
      </c>
    </row>
    <row r="7400" spans="7:8">
      <c r="G7400">
        <v>203777</v>
      </c>
      <c r="H7400" t="s">
        <v>985</v>
      </c>
    </row>
    <row r="7401" spans="7:8">
      <c r="G7401">
        <v>203785</v>
      </c>
      <c r="H7401" t="s">
        <v>985</v>
      </c>
    </row>
    <row r="7402" spans="7:8">
      <c r="G7402">
        <v>203793</v>
      </c>
      <c r="H7402" t="s">
        <v>985</v>
      </c>
    </row>
    <row r="7403" spans="7:8">
      <c r="G7403">
        <v>203807</v>
      </c>
      <c r="H7403" t="s">
        <v>450</v>
      </c>
    </row>
    <row r="7404" spans="7:8">
      <c r="G7404">
        <v>203815</v>
      </c>
      <c r="H7404" t="s">
        <v>450</v>
      </c>
    </row>
    <row r="7405" spans="7:8">
      <c r="G7405">
        <v>203823</v>
      </c>
      <c r="H7405" t="s">
        <v>950</v>
      </c>
    </row>
    <row r="7406" spans="7:8">
      <c r="G7406">
        <v>203831</v>
      </c>
      <c r="H7406" t="s">
        <v>104</v>
      </c>
    </row>
    <row r="7407" spans="7:8">
      <c r="G7407">
        <v>203840</v>
      </c>
      <c r="H7407" t="s">
        <v>104</v>
      </c>
    </row>
    <row r="7408" spans="7:8">
      <c r="G7408">
        <v>203858</v>
      </c>
      <c r="H7408" t="s">
        <v>104</v>
      </c>
    </row>
    <row r="7409" spans="7:8">
      <c r="G7409">
        <v>203866</v>
      </c>
      <c r="H7409" t="s">
        <v>104</v>
      </c>
    </row>
    <row r="7410" spans="7:8">
      <c r="G7410">
        <v>203874</v>
      </c>
      <c r="H7410" t="s">
        <v>989</v>
      </c>
    </row>
    <row r="7411" spans="7:8">
      <c r="G7411">
        <v>203882</v>
      </c>
      <c r="H7411" t="s">
        <v>45</v>
      </c>
    </row>
    <row r="7412" spans="7:8">
      <c r="G7412">
        <v>203890</v>
      </c>
      <c r="H7412" t="s">
        <v>45</v>
      </c>
    </row>
    <row r="7413" spans="7:8">
      <c r="G7413">
        <v>203904</v>
      </c>
      <c r="H7413" t="s">
        <v>459</v>
      </c>
    </row>
    <row r="7414" spans="7:8">
      <c r="G7414">
        <v>203912</v>
      </c>
      <c r="H7414" t="s">
        <v>450</v>
      </c>
    </row>
    <row r="7415" spans="7:8">
      <c r="G7415">
        <v>203920</v>
      </c>
      <c r="H7415" t="s">
        <v>450</v>
      </c>
    </row>
    <row r="7416" spans="7:8">
      <c r="G7416">
        <v>203939</v>
      </c>
      <c r="H7416" t="s">
        <v>450</v>
      </c>
    </row>
    <row r="7417" spans="7:8">
      <c r="G7417">
        <v>203947</v>
      </c>
      <c r="H7417" t="s">
        <v>450</v>
      </c>
    </row>
    <row r="7418" spans="7:8">
      <c r="G7418">
        <v>203955</v>
      </c>
      <c r="H7418" t="s">
        <v>104</v>
      </c>
    </row>
    <row r="7419" spans="7:8">
      <c r="G7419">
        <v>203963</v>
      </c>
      <c r="H7419" t="s">
        <v>104</v>
      </c>
    </row>
    <row r="7420" spans="7:8">
      <c r="G7420">
        <v>203971</v>
      </c>
      <c r="H7420" t="s">
        <v>104</v>
      </c>
    </row>
    <row r="7421" spans="7:8">
      <c r="G7421">
        <v>203980</v>
      </c>
      <c r="H7421" t="s">
        <v>104</v>
      </c>
    </row>
    <row r="7422" spans="7:8">
      <c r="G7422">
        <v>203998</v>
      </c>
      <c r="H7422" t="s">
        <v>104</v>
      </c>
    </row>
    <row r="7423" spans="7:8">
      <c r="G7423">
        <v>204005</v>
      </c>
      <c r="H7423" t="s">
        <v>104</v>
      </c>
    </row>
    <row r="7424" spans="7:8">
      <c r="G7424">
        <v>204013</v>
      </c>
      <c r="H7424" t="s">
        <v>104</v>
      </c>
    </row>
    <row r="7425" spans="7:8">
      <c r="G7425">
        <v>204021</v>
      </c>
      <c r="H7425" t="s">
        <v>104</v>
      </c>
    </row>
    <row r="7426" spans="7:8">
      <c r="G7426">
        <v>204030</v>
      </c>
      <c r="H7426" t="s">
        <v>104</v>
      </c>
    </row>
    <row r="7427" spans="7:8">
      <c r="G7427">
        <v>204048</v>
      </c>
      <c r="H7427" t="s">
        <v>989</v>
      </c>
    </row>
    <row r="7428" spans="7:8">
      <c r="G7428">
        <v>204056</v>
      </c>
      <c r="H7428" t="s">
        <v>468</v>
      </c>
    </row>
    <row r="7429" spans="7:8">
      <c r="G7429">
        <v>204064</v>
      </c>
      <c r="H7429" t="s">
        <v>450</v>
      </c>
    </row>
    <row r="7430" spans="7:8">
      <c r="G7430">
        <v>204072</v>
      </c>
      <c r="H7430" t="s">
        <v>45</v>
      </c>
    </row>
    <row r="7431" spans="7:8">
      <c r="G7431">
        <v>204080</v>
      </c>
      <c r="H7431" t="s">
        <v>958</v>
      </c>
    </row>
    <row r="7432" spans="7:8">
      <c r="G7432">
        <v>204099</v>
      </c>
      <c r="H7432" t="s">
        <v>104</v>
      </c>
    </row>
    <row r="7433" spans="7:8">
      <c r="G7433">
        <v>204102</v>
      </c>
      <c r="H7433" t="s">
        <v>104</v>
      </c>
    </row>
    <row r="7434" spans="7:8">
      <c r="G7434">
        <v>204110</v>
      </c>
      <c r="H7434" t="s">
        <v>104</v>
      </c>
    </row>
    <row r="7435" spans="7:8">
      <c r="G7435">
        <v>204129</v>
      </c>
      <c r="H7435" t="s">
        <v>450</v>
      </c>
    </row>
    <row r="7436" spans="7:8">
      <c r="G7436">
        <v>204137</v>
      </c>
      <c r="H7436" t="s">
        <v>104</v>
      </c>
    </row>
    <row r="7437" spans="7:8">
      <c r="G7437">
        <v>204153</v>
      </c>
      <c r="H7437" t="s">
        <v>104</v>
      </c>
    </row>
    <row r="7438" spans="7:8">
      <c r="G7438">
        <v>204161</v>
      </c>
      <c r="H7438" t="s">
        <v>450</v>
      </c>
    </row>
    <row r="7439" spans="7:8">
      <c r="G7439">
        <v>204170</v>
      </c>
      <c r="H7439" t="s">
        <v>450</v>
      </c>
    </row>
    <row r="7440" spans="7:8">
      <c r="G7440">
        <v>204188</v>
      </c>
      <c r="H7440" t="s">
        <v>450</v>
      </c>
    </row>
    <row r="7441" spans="7:8">
      <c r="G7441">
        <v>204196</v>
      </c>
      <c r="H7441" t="s">
        <v>459</v>
      </c>
    </row>
    <row r="7442" spans="7:8">
      <c r="G7442">
        <v>204200</v>
      </c>
      <c r="H7442" t="s">
        <v>18</v>
      </c>
    </row>
    <row r="7443" spans="7:8">
      <c r="G7443">
        <v>204218</v>
      </c>
      <c r="H7443" t="s">
        <v>719</v>
      </c>
    </row>
    <row r="7444" spans="7:8">
      <c r="G7444">
        <v>204226</v>
      </c>
      <c r="H7444" t="s">
        <v>450</v>
      </c>
    </row>
    <row r="7445" spans="7:8">
      <c r="G7445">
        <v>204234</v>
      </c>
      <c r="H7445" t="s">
        <v>450</v>
      </c>
    </row>
    <row r="7446" spans="7:8">
      <c r="G7446">
        <v>204242</v>
      </c>
      <c r="H7446" t="s">
        <v>450</v>
      </c>
    </row>
    <row r="7447" spans="7:8">
      <c r="G7447">
        <v>204250</v>
      </c>
      <c r="H7447" t="s">
        <v>450</v>
      </c>
    </row>
    <row r="7448" spans="7:8">
      <c r="G7448">
        <v>204269</v>
      </c>
      <c r="H7448" t="s">
        <v>450</v>
      </c>
    </row>
    <row r="7449" spans="7:8">
      <c r="G7449">
        <v>204277</v>
      </c>
      <c r="H7449" t="s">
        <v>983</v>
      </c>
    </row>
    <row r="7450" spans="7:8">
      <c r="G7450">
        <v>204285</v>
      </c>
      <c r="H7450" t="s">
        <v>719</v>
      </c>
    </row>
    <row r="7451" spans="7:8">
      <c r="G7451">
        <v>204293</v>
      </c>
      <c r="H7451" t="s">
        <v>985</v>
      </c>
    </row>
    <row r="7452" spans="7:8">
      <c r="G7452">
        <v>204307</v>
      </c>
      <c r="H7452" t="s">
        <v>984</v>
      </c>
    </row>
    <row r="7453" spans="7:8">
      <c r="G7453">
        <v>204315</v>
      </c>
      <c r="H7453" t="s">
        <v>983</v>
      </c>
    </row>
    <row r="7454" spans="7:8">
      <c r="G7454">
        <v>204323</v>
      </c>
      <c r="H7454" t="s">
        <v>450</v>
      </c>
    </row>
    <row r="7455" spans="7:8">
      <c r="G7455">
        <v>204331</v>
      </c>
      <c r="H7455" t="s">
        <v>104</v>
      </c>
    </row>
    <row r="7456" spans="7:8">
      <c r="G7456">
        <v>204340</v>
      </c>
      <c r="H7456" t="s">
        <v>104</v>
      </c>
    </row>
    <row r="7457" spans="7:8">
      <c r="G7457">
        <v>204358</v>
      </c>
      <c r="H7457" t="s">
        <v>104</v>
      </c>
    </row>
    <row r="7458" spans="7:8">
      <c r="G7458">
        <v>204366</v>
      </c>
      <c r="H7458" t="s">
        <v>104</v>
      </c>
    </row>
    <row r="7459" spans="7:8">
      <c r="G7459">
        <v>204374</v>
      </c>
      <c r="H7459" t="s">
        <v>104</v>
      </c>
    </row>
    <row r="7460" spans="7:8">
      <c r="G7460">
        <v>204382</v>
      </c>
      <c r="H7460" t="s">
        <v>104</v>
      </c>
    </row>
    <row r="7461" spans="7:8">
      <c r="G7461">
        <v>204390</v>
      </c>
      <c r="H7461" t="s">
        <v>450</v>
      </c>
    </row>
    <row r="7462" spans="7:8">
      <c r="G7462">
        <v>204404</v>
      </c>
      <c r="H7462" t="s">
        <v>450</v>
      </c>
    </row>
    <row r="7463" spans="7:8">
      <c r="G7463">
        <v>204412</v>
      </c>
      <c r="H7463" t="s">
        <v>450</v>
      </c>
    </row>
    <row r="7464" spans="7:8">
      <c r="G7464">
        <v>204420</v>
      </c>
      <c r="H7464" t="s">
        <v>958</v>
      </c>
    </row>
    <row r="7465" spans="7:8">
      <c r="G7465">
        <v>204439</v>
      </c>
      <c r="H7465" t="s">
        <v>492</v>
      </c>
    </row>
    <row r="7466" spans="7:8">
      <c r="G7466">
        <v>204447</v>
      </c>
      <c r="H7466" t="s">
        <v>104</v>
      </c>
    </row>
    <row r="7467" spans="7:8">
      <c r="G7467">
        <v>204455</v>
      </c>
      <c r="H7467" t="s">
        <v>104</v>
      </c>
    </row>
    <row r="7468" spans="7:8">
      <c r="G7468">
        <v>204463</v>
      </c>
      <c r="H7468" t="s">
        <v>104</v>
      </c>
    </row>
    <row r="7469" spans="7:8">
      <c r="G7469">
        <v>204471</v>
      </c>
      <c r="H7469" t="s">
        <v>104</v>
      </c>
    </row>
    <row r="7470" spans="7:8">
      <c r="G7470">
        <v>204480</v>
      </c>
      <c r="H7470" t="s">
        <v>450</v>
      </c>
    </row>
    <row r="7471" spans="7:8">
      <c r="G7471">
        <v>204498</v>
      </c>
      <c r="H7471" t="s">
        <v>104</v>
      </c>
    </row>
    <row r="7472" spans="7:8">
      <c r="G7472">
        <v>204501</v>
      </c>
      <c r="H7472" t="s">
        <v>104</v>
      </c>
    </row>
    <row r="7473" spans="7:8">
      <c r="G7473">
        <v>204510</v>
      </c>
      <c r="H7473" t="s">
        <v>492</v>
      </c>
    </row>
    <row r="7474" spans="7:8">
      <c r="G7474">
        <v>204528</v>
      </c>
      <c r="H7474" t="s">
        <v>450</v>
      </c>
    </row>
    <row r="7475" spans="7:8">
      <c r="G7475">
        <v>204536</v>
      </c>
      <c r="H7475" t="s">
        <v>26</v>
      </c>
    </row>
    <row r="7476" spans="7:8">
      <c r="G7476">
        <v>204544</v>
      </c>
      <c r="H7476" t="s">
        <v>459</v>
      </c>
    </row>
    <row r="7477" spans="7:8">
      <c r="G7477">
        <v>204552</v>
      </c>
      <c r="H7477" t="s">
        <v>26</v>
      </c>
    </row>
    <row r="7478" spans="7:8">
      <c r="G7478">
        <v>204560</v>
      </c>
      <c r="H7478" t="s">
        <v>450</v>
      </c>
    </row>
    <row r="7479" spans="7:8">
      <c r="G7479">
        <v>204579</v>
      </c>
      <c r="H7479" t="s">
        <v>104</v>
      </c>
    </row>
    <row r="7480" spans="7:8">
      <c r="G7480">
        <v>204587</v>
      </c>
      <c r="H7480" t="s">
        <v>107</v>
      </c>
    </row>
    <row r="7481" spans="7:8">
      <c r="G7481">
        <v>204595</v>
      </c>
      <c r="H7481" t="s">
        <v>104</v>
      </c>
    </row>
    <row r="7482" spans="7:8">
      <c r="G7482">
        <v>204609</v>
      </c>
      <c r="H7482" t="s">
        <v>450</v>
      </c>
    </row>
    <row r="7483" spans="7:8">
      <c r="G7483">
        <v>204617</v>
      </c>
      <c r="H7483" t="s">
        <v>450</v>
      </c>
    </row>
    <row r="7484" spans="7:8">
      <c r="G7484">
        <v>204625</v>
      </c>
      <c r="H7484" t="s">
        <v>954</v>
      </c>
    </row>
    <row r="7485" spans="7:8">
      <c r="G7485">
        <v>204633</v>
      </c>
      <c r="H7485" t="s">
        <v>107</v>
      </c>
    </row>
    <row r="7486" spans="7:8">
      <c r="G7486">
        <v>204641</v>
      </c>
      <c r="H7486" t="s">
        <v>459</v>
      </c>
    </row>
    <row r="7487" spans="7:8">
      <c r="G7487">
        <v>204650</v>
      </c>
      <c r="H7487" t="s">
        <v>472</v>
      </c>
    </row>
    <row r="7488" spans="7:8">
      <c r="G7488">
        <v>204668</v>
      </c>
      <c r="H7488" t="s">
        <v>107</v>
      </c>
    </row>
    <row r="7489" spans="7:8">
      <c r="G7489">
        <v>204676</v>
      </c>
      <c r="H7489" t="s">
        <v>107</v>
      </c>
    </row>
    <row r="7490" spans="7:8">
      <c r="G7490">
        <v>204684</v>
      </c>
      <c r="H7490" t="s">
        <v>107</v>
      </c>
    </row>
    <row r="7491" spans="7:8">
      <c r="G7491">
        <v>204692</v>
      </c>
      <c r="H7491" t="s">
        <v>944</v>
      </c>
    </row>
    <row r="7492" spans="7:8">
      <c r="G7492">
        <v>204706</v>
      </c>
      <c r="H7492" t="s">
        <v>450</v>
      </c>
    </row>
    <row r="7493" spans="7:8">
      <c r="G7493">
        <v>204714</v>
      </c>
      <c r="H7493" t="s">
        <v>450</v>
      </c>
    </row>
    <row r="7494" spans="7:8">
      <c r="G7494">
        <v>204722</v>
      </c>
      <c r="H7494" t="s">
        <v>450</v>
      </c>
    </row>
    <row r="7495" spans="7:8">
      <c r="G7495">
        <v>204730</v>
      </c>
      <c r="H7495" t="s">
        <v>450</v>
      </c>
    </row>
    <row r="7496" spans="7:8">
      <c r="G7496">
        <v>204749</v>
      </c>
      <c r="H7496" t="s">
        <v>450</v>
      </c>
    </row>
    <row r="7497" spans="7:8">
      <c r="G7497">
        <v>204757</v>
      </c>
      <c r="H7497" t="s">
        <v>954</v>
      </c>
    </row>
    <row r="7498" spans="7:8">
      <c r="G7498">
        <v>204765</v>
      </c>
      <c r="H7498" t="s">
        <v>450</v>
      </c>
    </row>
    <row r="7499" spans="7:8">
      <c r="G7499">
        <v>204773</v>
      </c>
      <c r="H7499" t="s">
        <v>450</v>
      </c>
    </row>
    <row r="7500" spans="7:8">
      <c r="G7500">
        <v>204781</v>
      </c>
      <c r="H7500" t="s">
        <v>955</v>
      </c>
    </row>
    <row r="7501" spans="7:8">
      <c r="G7501">
        <v>204790</v>
      </c>
      <c r="H7501" t="s">
        <v>955</v>
      </c>
    </row>
    <row r="7502" spans="7:8">
      <c r="G7502">
        <v>204803</v>
      </c>
      <c r="H7502" t="s">
        <v>472</v>
      </c>
    </row>
    <row r="7503" spans="7:8">
      <c r="G7503">
        <v>204811</v>
      </c>
      <c r="H7503" t="s">
        <v>459</v>
      </c>
    </row>
    <row r="7504" spans="7:8">
      <c r="G7504">
        <v>204820</v>
      </c>
      <c r="H7504" t="s">
        <v>45</v>
      </c>
    </row>
    <row r="7505" spans="7:8">
      <c r="G7505">
        <v>204838</v>
      </c>
      <c r="H7505" t="s">
        <v>450</v>
      </c>
    </row>
    <row r="7506" spans="7:8">
      <c r="G7506">
        <v>204846</v>
      </c>
      <c r="H7506" t="s">
        <v>450</v>
      </c>
    </row>
    <row r="7507" spans="7:8">
      <c r="G7507">
        <v>204854</v>
      </c>
      <c r="H7507" t="s">
        <v>459</v>
      </c>
    </row>
    <row r="7508" spans="7:8">
      <c r="G7508">
        <v>204862</v>
      </c>
      <c r="H7508" t="s">
        <v>958</v>
      </c>
    </row>
    <row r="7509" spans="7:8">
      <c r="G7509">
        <v>204870</v>
      </c>
      <c r="H7509" t="s">
        <v>98</v>
      </c>
    </row>
    <row r="7510" spans="7:8">
      <c r="G7510">
        <v>204889</v>
      </c>
      <c r="H7510" t="s">
        <v>981</v>
      </c>
    </row>
    <row r="7511" spans="7:8">
      <c r="G7511">
        <v>204897</v>
      </c>
      <c r="H7511" t="s">
        <v>450</v>
      </c>
    </row>
    <row r="7512" spans="7:8">
      <c r="G7512">
        <v>204900</v>
      </c>
      <c r="H7512" t="s">
        <v>944</v>
      </c>
    </row>
    <row r="7513" spans="7:8">
      <c r="G7513">
        <v>204917</v>
      </c>
      <c r="H7513" t="s">
        <v>944</v>
      </c>
    </row>
    <row r="7514" spans="7:8">
      <c r="G7514">
        <v>204925</v>
      </c>
      <c r="H7514" t="s">
        <v>944</v>
      </c>
    </row>
    <row r="7515" spans="7:8">
      <c r="G7515">
        <v>204933</v>
      </c>
      <c r="H7515" t="s">
        <v>944</v>
      </c>
    </row>
    <row r="7516" spans="7:8">
      <c r="G7516">
        <v>204941</v>
      </c>
      <c r="H7516" t="s">
        <v>98</v>
      </c>
    </row>
    <row r="7517" spans="7:8">
      <c r="G7517">
        <v>204959</v>
      </c>
      <c r="H7517" t="s">
        <v>107</v>
      </c>
    </row>
    <row r="7518" spans="7:8">
      <c r="G7518">
        <v>204967</v>
      </c>
      <c r="H7518" t="s">
        <v>450</v>
      </c>
    </row>
    <row r="7519" spans="7:8">
      <c r="G7519">
        <v>204975</v>
      </c>
      <c r="H7519" t="s">
        <v>459</v>
      </c>
    </row>
    <row r="7520" spans="7:8">
      <c r="G7520">
        <v>204983</v>
      </c>
      <c r="H7520" t="s">
        <v>472</v>
      </c>
    </row>
    <row r="7521" spans="7:8">
      <c r="G7521">
        <v>204991</v>
      </c>
      <c r="H7521" t="s">
        <v>459</v>
      </c>
    </row>
    <row r="7522" spans="7:8">
      <c r="G7522">
        <v>205006</v>
      </c>
      <c r="H7522" t="s">
        <v>981</v>
      </c>
    </row>
    <row r="7523" spans="7:8">
      <c r="G7523">
        <v>205022</v>
      </c>
      <c r="H7523" t="s">
        <v>981</v>
      </c>
    </row>
    <row r="7524" spans="7:8">
      <c r="G7524">
        <v>205030</v>
      </c>
      <c r="H7524" t="s">
        <v>981</v>
      </c>
    </row>
    <row r="7525" spans="7:8">
      <c r="G7525">
        <v>205048</v>
      </c>
      <c r="H7525" t="s">
        <v>955</v>
      </c>
    </row>
    <row r="7526" spans="7:8">
      <c r="G7526">
        <v>205056</v>
      </c>
      <c r="H7526" t="s">
        <v>450</v>
      </c>
    </row>
    <row r="7527" spans="7:8">
      <c r="G7527">
        <v>205064</v>
      </c>
      <c r="H7527" t="s">
        <v>45</v>
      </c>
    </row>
    <row r="7528" spans="7:8">
      <c r="G7528">
        <v>205072</v>
      </c>
      <c r="H7528" t="s">
        <v>459</v>
      </c>
    </row>
    <row r="7529" spans="7:8">
      <c r="G7529">
        <v>205080</v>
      </c>
      <c r="H7529" t="s">
        <v>492</v>
      </c>
    </row>
    <row r="7530" spans="7:8">
      <c r="G7530">
        <v>205098</v>
      </c>
      <c r="H7530" t="s">
        <v>459</v>
      </c>
    </row>
    <row r="7531" spans="7:8">
      <c r="G7531">
        <v>205105</v>
      </c>
      <c r="H7531" t="s">
        <v>955</v>
      </c>
    </row>
    <row r="7532" spans="7:8">
      <c r="G7532">
        <v>205113</v>
      </c>
      <c r="H7532" t="s">
        <v>107</v>
      </c>
    </row>
    <row r="7533" spans="7:8">
      <c r="G7533">
        <v>205121</v>
      </c>
      <c r="H7533" t="s">
        <v>107</v>
      </c>
    </row>
    <row r="7534" spans="7:8">
      <c r="G7534">
        <v>205139</v>
      </c>
      <c r="H7534" t="s">
        <v>107</v>
      </c>
    </row>
    <row r="7535" spans="7:8">
      <c r="G7535">
        <v>205141</v>
      </c>
      <c r="H7535" t="s">
        <v>107</v>
      </c>
    </row>
    <row r="7536" spans="7:8">
      <c r="G7536">
        <v>205150</v>
      </c>
      <c r="H7536" t="s">
        <v>107</v>
      </c>
    </row>
    <row r="7537" spans="7:8">
      <c r="G7537">
        <v>205168</v>
      </c>
      <c r="H7537" t="s">
        <v>942</v>
      </c>
    </row>
    <row r="7538" spans="7:8">
      <c r="G7538">
        <v>205176</v>
      </c>
      <c r="H7538" t="s">
        <v>955</v>
      </c>
    </row>
    <row r="7539" spans="7:8">
      <c r="G7539">
        <v>205184</v>
      </c>
      <c r="H7539" t="s">
        <v>450</v>
      </c>
    </row>
    <row r="7540" spans="7:8">
      <c r="G7540">
        <v>205192</v>
      </c>
      <c r="H7540" t="s">
        <v>459</v>
      </c>
    </row>
    <row r="7541" spans="7:8">
      <c r="G7541">
        <v>205206</v>
      </c>
      <c r="H7541" t="s">
        <v>960</v>
      </c>
    </row>
    <row r="7542" spans="7:8">
      <c r="G7542">
        <v>205214</v>
      </c>
      <c r="H7542" t="s">
        <v>955</v>
      </c>
    </row>
    <row r="7543" spans="7:8">
      <c r="G7543">
        <v>205222</v>
      </c>
      <c r="H7543" t="s">
        <v>955</v>
      </c>
    </row>
    <row r="7544" spans="7:8">
      <c r="G7544">
        <v>205230</v>
      </c>
      <c r="H7544" t="s">
        <v>955</v>
      </c>
    </row>
    <row r="7545" spans="7:8">
      <c r="G7545">
        <v>205249</v>
      </c>
      <c r="H7545" t="s">
        <v>955</v>
      </c>
    </row>
    <row r="7546" spans="7:8">
      <c r="G7546">
        <v>205257</v>
      </c>
      <c r="H7546" t="s">
        <v>472</v>
      </c>
    </row>
    <row r="7547" spans="7:8">
      <c r="G7547">
        <v>205265</v>
      </c>
      <c r="H7547" t="s">
        <v>450</v>
      </c>
    </row>
    <row r="7548" spans="7:8">
      <c r="G7548">
        <v>205273</v>
      </c>
      <c r="H7548" t="s">
        <v>45</v>
      </c>
    </row>
    <row r="7549" spans="7:8">
      <c r="G7549">
        <v>205281</v>
      </c>
      <c r="H7549" t="s">
        <v>954</v>
      </c>
    </row>
    <row r="7550" spans="7:8">
      <c r="G7550">
        <v>205290</v>
      </c>
      <c r="H7550" t="s">
        <v>459</v>
      </c>
    </row>
    <row r="7551" spans="7:8">
      <c r="G7551">
        <v>205311</v>
      </c>
      <c r="H7551" t="s">
        <v>107</v>
      </c>
    </row>
    <row r="7552" spans="7:8">
      <c r="G7552">
        <v>205320</v>
      </c>
      <c r="H7552" t="s">
        <v>98</v>
      </c>
    </row>
    <row r="7553" spans="7:8">
      <c r="G7553">
        <v>205338</v>
      </c>
      <c r="H7553" t="s">
        <v>107</v>
      </c>
    </row>
    <row r="7554" spans="7:8">
      <c r="G7554">
        <v>205346</v>
      </c>
      <c r="H7554" t="s">
        <v>107</v>
      </c>
    </row>
    <row r="7555" spans="7:8">
      <c r="G7555">
        <v>205354</v>
      </c>
      <c r="H7555" t="s">
        <v>107</v>
      </c>
    </row>
    <row r="7556" spans="7:8">
      <c r="G7556">
        <v>205362</v>
      </c>
      <c r="H7556" t="s">
        <v>107</v>
      </c>
    </row>
    <row r="7557" spans="7:8">
      <c r="G7557">
        <v>205370</v>
      </c>
      <c r="H7557" t="s">
        <v>98</v>
      </c>
    </row>
    <row r="7558" spans="7:8">
      <c r="G7558">
        <v>205389</v>
      </c>
      <c r="H7558" t="s">
        <v>98</v>
      </c>
    </row>
    <row r="7559" spans="7:8">
      <c r="G7559">
        <v>205397</v>
      </c>
      <c r="H7559" t="s">
        <v>107</v>
      </c>
    </row>
    <row r="7560" spans="7:8">
      <c r="G7560">
        <v>205400</v>
      </c>
      <c r="H7560" t="s">
        <v>107</v>
      </c>
    </row>
    <row r="7561" spans="7:8">
      <c r="G7561">
        <v>205419</v>
      </c>
      <c r="H7561" t="s">
        <v>107</v>
      </c>
    </row>
    <row r="7562" spans="7:8">
      <c r="G7562">
        <v>205427</v>
      </c>
      <c r="H7562" t="s">
        <v>107</v>
      </c>
    </row>
    <row r="7563" spans="7:8">
      <c r="G7563">
        <v>205443</v>
      </c>
      <c r="H7563" t="s">
        <v>107</v>
      </c>
    </row>
    <row r="7564" spans="7:8">
      <c r="G7564">
        <v>205451</v>
      </c>
      <c r="H7564" t="s">
        <v>107</v>
      </c>
    </row>
    <row r="7565" spans="7:8">
      <c r="G7565">
        <v>205460</v>
      </c>
      <c r="H7565" t="s">
        <v>98</v>
      </c>
    </row>
    <row r="7566" spans="7:8">
      <c r="G7566">
        <v>205478</v>
      </c>
      <c r="H7566" t="s">
        <v>107</v>
      </c>
    </row>
    <row r="7567" spans="7:8">
      <c r="G7567">
        <v>205486</v>
      </c>
      <c r="H7567" t="s">
        <v>107</v>
      </c>
    </row>
    <row r="7568" spans="7:8">
      <c r="G7568">
        <v>205494</v>
      </c>
      <c r="H7568" t="s">
        <v>107</v>
      </c>
    </row>
    <row r="7569" spans="7:8">
      <c r="G7569">
        <v>205508</v>
      </c>
      <c r="H7569" t="s">
        <v>107</v>
      </c>
    </row>
    <row r="7570" spans="7:8">
      <c r="G7570">
        <v>205516</v>
      </c>
      <c r="H7570" t="s">
        <v>944</v>
      </c>
    </row>
    <row r="7571" spans="7:8">
      <c r="G7571">
        <v>205524</v>
      </c>
      <c r="H7571" t="s">
        <v>942</v>
      </c>
    </row>
    <row r="7572" spans="7:8">
      <c r="G7572">
        <v>205532</v>
      </c>
      <c r="H7572" t="s">
        <v>944</v>
      </c>
    </row>
    <row r="7573" spans="7:8">
      <c r="G7573">
        <v>205540</v>
      </c>
      <c r="H7573" t="s">
        <v>942</v>
      </c>
    </row>
    <row r="7574" spans="7:8">
      <c r="G7574">
        <v>205559</v>
      </c>
      <c r="H7574" t="s">
        <v>944</v>
      </c>
    </row>
    <row r="7575" spans="7:8">
      <c r="G7575">
        <v>205567</v>
      </c>
      <c r="H7575" t="s">
        <v>944</v>
      </c>
    </row>
    <row r="7576" spans="7:8">
      <c r="G7576">
        <v>205575</v>
      </c>
      <c r="H7576" t="s">
        <v>942</v>
      </c>
    </row>
    <row r="7577" spans="7:8">
      <c r="G7577">
        <v>205583</v>
      </c>
      <c r="H7577" t="s">
        <v>26</v>
      </c>
    </row>
    <row r="7578" spans="7:8">
      <c r="G7578">
        <v>205591</v>
      </c>
      <c r="H7578" t="s">
        <v>450</v>
      </c>
    </row>
    <row r="7579" spans="7:8">
      <c r="G7579">
        <v>205605</v>
      </c>
      <c r="H7579" t="s">
        <v>459</v>
      </c>
    </row>
    <row r="7580" spans="7:8">
      <c r="G7580">
        <v>205613</v>
      </c>
      <c r="H7580" t="s">
        <v>981</v>
      </c>
    </row>
    <row r="7581" spans="7:8">
      <c r="G7581">
        <v>205630</v>
      </c>
      <c r="H7581" t="s">
        <v>107</v>
      </c>
    </row>
    <row r="7582" spans="7:8">
      <c r="G7582">
        <v>205648</v>
      </c>
      <c r="H7582" t="s">
        <v>45</v>
      </c>
    </row>
    <row r="7583" spans="7:8">
      <c r="G7583">
        <v>205656</v>
      </c>
      <c r="H7583" t="s">
        <v>35</v>
      </c>
    </row>
    <row r="7584" spans="7:8">
      <c r="G7584">
        <v>205664</v>
      </c>
      <c r="H7584" t="s">
        <v>450</v>
      </c>
    </row>
    <row r="7585" spans="7:8">
      <c r="G7585">
        <v>205672</v>
      </c>
      <c r="H7585" t="s">
        <v>45</v>
      </c>
    </row>
    <row r="7586" spans="7:8">
      <c r="G7586">
        <v>205680</v>
      </c>
      <c r="H7586" t="s">
        <v>45</v>
      </c>
    </row>
    <row r="7587" spans="7:8">
      <c r="G7587">
        <v>205710</v>
      </c>
      <c r="H7587" t="s">
        <v>107</v>
      </c>
    </row>
    <row r="7588" spans="7:8">
      <c r="G7588">
        <v>205729</v>
      </c>
      <c r="H7588" t="s">
        <v>107</v>
      </c>
    </row>
    <row r="7589" spans="7:8">
      <c r="G7589">
        <v>205737</v>
      </c>
      <c r="H7589" t="s">
        <v>98</v>
      </c>
    </row>
    <row r="7590" spans="7:8">
      <c r="G7590">
        <v>205745</v>
      </c>
      <c r="H7590" t="s">
        <v>107</v>
      </c>
    </row>
    <row r="7591" spans="7:8">
      <c r="G7591">
        <v>205753</v>
      </c>
      <c r="H7591" t="s">
        <v>107</v>
      </c>
    </row>
    <row r="7592" spans="7:8">
      <c r="G7592">
        <v>205761</v>
      </c>
      <c r="H7592" t="s">
        <v>107</v>
      </c>
    </row>
    <row r="7593" spans="7:8">
      <c r="G7593">
        <v>205770</v>
      </c>
      <c r="H7593" t="s">
        <v>107</v>
      </c>
    </row>
    <row r="7594" spans="7:8">
      <c r="G7594">
        <v>205788</v>
      </c>
      <c r="H7594" t="s">
        <v>107</v>
      </c>
    </row>
    <row r="7595" spans="7:8">
      <c r="G7595">
        <v>205796</v>
      </c>
      <c r="H7595" t="s">
        <v>98</v>
      </c>
    </row>
    <row r="7596" spans="7:8">
      <c r="G7596">
        <v>205800</v>
      </c>
      <c r="H7596" t="s">
        <v>107</v>
      </c>
    </row>
    <row r="7597" spans="7:8">
      <c r="G7597">
        <v>205818</v>
      </c>
      <c r="H7597" t="s">
        <v>107</v>
      </c>
    </row>
    <row r="7598" spans="7:8">
      <c r="G7598">
        <v>205826</v>
      </c>
      <c r="H7598" t="s">
        <v>107</v>
      </c>
    </row>
    <row r="7599" spans="7:8">
      <c r="G7599">
        <v>205834</v>
      </c>
      <c r="H7599" t="s">
        <v>98</v>
      </c>
    </row>
    <row r="7600" spans="7:8">
      <c r="G7600">
        <v>205842</v>
      </c>
      <c r="H7600" t="s">
        <v>98</v>
      </c>
    </row>
    <row r="7601" spans="7:8">
      <c r="G7601">
        <v>205850</v>
      </c>
      <c r="H7601" t="s">
        <v>107</v>
      </c>
    </row>
    <row r="7602" spans="7:8">
      <c r="G7602">
        <v>205869</v>
      </c>
      <c r="H7602" t="s">
        <v>107</v>
      </c>
    </row>
    <row r="7603" spans="7:8">
      <c r="G7603">
        <v>205877</v>
      </c>
      <c r="H7603" t="s">
        <v>107</v>
      </c>
    </row>
    <row r="7604" spans="7:8">
      <c r="G7604">
        <v>205885</v>
      </c>
      <c r="H7604" t="s">
        <v>98</v>
      </c>
    </row>
    <row r="7605" spans="7:8">
      <c r="G7605">
        <v>205907</v>
      </c>
      <c r="H7605" t="s">
        <v>104</v>
      </c>
    </row>
    <row r="7606" spans="7:8">
      <c r="G7606">
        <v>205915</v>
      </c>
      <c r="H7606" t="s">
        <v>104</v>
      </c>
    </row>
    <row r="7607" spans="7:8">
      <c r="G7607">
        <v>205923</v>
      </c>
      <c r="H7607" t="s">
        <v>104</v>
      </c>
    </row>
    <row r="7608" spans="7:8">
      <c r="G7608">
        <v>205931</v>
      </c>
      <c r="H7608" t="s">
        <v>104</v>
      </c>
    </row>
    <row r="7609" spans="7:8">
      <c r="G7609">
        <v>205940</v>
      </c>
      <c r="H7609" t="s">
        <v>104</v>
      </c>
    </row>
    <row r="7610" spans="7:8">
      <c r="G7610">
        <v>205958</v>
      </c>
      <c r="H7610" t="s">
        <v>107</v>
      </c>
    </row>
    <row r="7611" spans="7:8">
      <c r="G7611">
        <v>205966</v>
      </c>
      <c r="H7611" t="s">
        <v>107</v>
      </c>
    </row>
    <row r="7612" spans="7:8">
      <c r="G7612">
        <v>205974</v>
      </c>
      <c r="H7612" t="s">
        <v>107</v>
      </c>
    </row>
    <row r="7613" spans="7:8">
      <c r="G7613">
        <v>205982</v>
      </c>
      <c r="H7613" t="s">
        <v>107</v>
      </c>
    </row>
    <row r="7614" spans="7:8">
      <c r="G7614">
        <v>205990</v>
      </c>
      <c r="H7614" t="s">
        <v>104</v>
      </c>
    </row>
    <row r="7615" spans="7:8">
      <c r="G7615">
        <v>206008</v>
      </c>
      <c r="H7615" t="s">
        <v>104</v>
      </c>
    </row>
    <row r="7616" spans="7:8">
      <c r="G7616">
        <v>206016</v>
      </c>
      <c r="H7616" t="s">
        <v>942</v>
      </c>
    </row>
    <row r="7617" spans="7:8">
      <c r="G7617">
        <v>206024</v>
      </c>
      <c r="H7617" t="s">
        <v>944</v>
      </c>
    </row>
    <row r="7618" spans="7:8">
      <c r="G7618">
        <v>206032</v>
      </c>
      <c r="H7618" t="s">
        <v>944</v>
      </c>
    </row>
    <row r="7619" spans="7:8">
      <c r="G7619">
        <v>206040</v>
      </c>
      <c r="H7619" t="s">
        <v>18</v>
      </c>
    </row>
    <row r="7620" spans="7:8">
      <c r="G7620">
        <v>206059</v>
      </c>
      <c r="H7620" t="s">
        <v>18</v>
      </c>
    </row>
    <row r="7621" spans="7:8">
      <c r="G7621">
        <v>206067</v>
      </c>
      <c r="H7621" t="s">
        <v>45</v>
      </c>
    </row>
    <row r="7622" spans="7:8">
      <c r="G7622">
        <v>206075</v>
      </c>
      <c r="H7622" t="s">
        <v>448</v>
      </c>
    </row>
    <row r="7623" spans="7:8">
      <c r="G7623">
        <v>206083</v>
      </c>
      <c r="H7623" t="s">
        <v>448</v>
      </c>
    </row>
    <row r="7624" spans="7:8">
      <c r="G7624">
        <v>206091</v>
      </c>
      <c r="H7624" t="s">
        <v>448</v>
      </c>
    </row>
    <row r="7625" spans="7:8">
      <c r="G7625">
        <v>206105</v>
      </c>
      <c r="H7625" t="s">
        <v>448</v>
      </c>
    </row>
    <row r="7626" spans="7:8">
      <c r="G7626">
        <v>206113</v>
      </c>
      <c r="H7626" t="s">
        <v>960</v>
      </c>
    </row>
    <row r="7627" spans="7:8">
      <c r="G7627">
        <v>206121</v>
      </c>
      <c r="H7627" t="s">
        <v>448</v>
      </c>
    </row>
    <row r="7628" spans="7:8">
      <c r="G7628">
        <v>206130</v>
      </c>
      <c r="H7628" t="s">
        <v>448</v>
      </c>
    </row>
    <row r="7629" spans="7:8">
      <c r="G7629">
        <v>206148</v>
      </c>
      <c r="H7629" t="s">
        <v>448</v>
      </c>
    </row>
    <row r="7630" spans="7:8">
      <c r="G7630">
        <v>206156</v>
      </c>
      <c r="H7630" t="s">
        <v>955</v>
      </c>
    </row>
    <row r="7631" spans="7:8">
      <c r="G7631">
        <v>206164</v>
      </c>
      <c r="H7631" t="s">
        <v>126</v>
      </c>
    </row>
    <row r="7632" spans="7:8">
      <c r="G7632">
        <v>206172</v>
      </c>
      <c r="H7632" t="s">
        <v>448</v>
      </c>
    </row>
    <row r="7633" spans="7:8">
      <c r="G7633">
        <v>206180</v>
      </c>
      <c r="H7633" t="s">
        <v>955</v>
      </c>
    </row>
    <row r="7634" spans="7:8">
      <c r="G7634">
        <v>206199</v>
      </c>
      <c r="H7634" t="s">
        <v>18</v>
      </c>
    </row>
    <row r="7635" spans="7:8">
      <c r="G7635">
        <v>206202</v>
      </c>
      <c r="H7635" t="s">
        <v>104</v>
      </c>
    </row>
    <row r="7636" spans="7:8">
      <c r="G7636">
        <v>206210</v>
      </c>
      <c r="H7636" t="s">
        <v>9</v>
      </c>
    </row>
    <row r="7637" spans="7:8">
      <c r="G7637">
        <v>206229</v>
      </c>
      <c r="H7637" t="s">
        <v>450</v>
      </c>
    </row>
    <row r="7638" spans="7:8">
      <c r="G7638">
        <v>206237</v>
      </c>
      <c r="H7638" t="s">
        <v>9</v>
      </c>
    </row>
    <row r="7639" spans="7:8">
      <c r="G7639">
        <v>206245</v>
      </c>
      <c r="H7639" t="s">
        <v>448</v>
      </c>
    </row>
    <row r="7640" spans="7:8">
      <c r="G7640">
        <v>206253</v>
      </c>
      <c r="H7640" t="s">
        <v>9</v>
      </c>
    </row>
    <row r="7641" spans="7:8">
      <c r="G7641">
        <v>206261</v>
      </c>
      <c r="H7641" t="s">
        <v>9</v>
      </c>
    </row>
    <row r="7642" spans="7:8">
      <c r="G7642">
        <v>206270</v>
      </c>
      <c r="H7642" t="s">
        <v>9</v>
      </c>
    </row>
    <row r="7643" spans="7:8">
      <c r="G7643">
        <v>206288</v>
      </c>
      <c r="H7643" t="s">
        <v>9</v>
      </c>
    </row>
    <row r="7644" spans="7:8">
      <c r="G7644">
        <v>206296</v>
      </c>
      <c r="H7644" t="s">
        <v>9</v>
      </c>
    </row>
    <row r="7645" spans="7:8">
      <c r="G7645">
        <v>206300</v>
      </c>
      <c r="H7645" t="s">
        <v>9</v>
      </c>
    </row>
    <row r="7646" spans="7:8">
      <c r="G7646">
        <v>206318</v>
      </c>
      <c r="H7646" t="s">
        <v>472</v>
      </c>
    </row>
    <row r="7647" spans="7:8">
      <c r="G7647">
        <v>206326</v>
      </c>
      <c r="H7647" t="s">
        <v>448</v>
      </c>
    </row>
    <row r="7648" spans="7:8">
      <c r="G7648">
        <v>206334</v>
      </c>
      <c r="H7648" t="s">
        <v>955</v>
      </c>
    </row>
    <row r="7649" spans="7:8">
      <c r="G7649">
        <v>206342</v>
      </c>
      <c r="H7649" t="s">
        <v>9</v>
      </c>
    </row>
    <row r="7650" spans="7:8">
      <c r="G7650">
        <v>206369</v>
      </c>
      <c r="H7650" t="s">
        <v>9</v>
      </c>
    </row>
    <row r="7651" spans="7:8">
      <c r="G7651">
        <v>206377</v>
      </c>
      <c r="H7651" t="s">
        <v>9</v>
      </c>
    </row>
    <row r="7652" spans="7:8">
      <c r="G7652">
        <v>206393</v>
      </c>
      <c r="H7652" t="s">
        <v>990</v>
      </c>
    </row>
    <row r="7653" spans="7:8">
      <c r="G7653">
        <v>206407</v>
      </c>
      <c r="H7653" t="s">
        <v>990</v>
      </c>
    </row>
    <row r="7654" spans="7:8">
      <c r="G7654">
        <v>206415</v>
      </c>
      <c r="H7654" t="s">
        <v>948</v>
      </c>
    </row>
    <row r="7655" spans="7:8">
      <c r="G7655">
        <v>206423</v>
      </c>
      <c r="H7655" t="s">
        <v>9</v>
      </c>
    </row>
    <row r="7656" spans="7:8">
      <c r="G7656">
        <v>206431</v>
      </c>
      <c r="H7656" t="s">
        <v>9</v>
      </c>
    </row>
    <row r="7657" spans="7:8">
      <c r="G7657">
        <v>206440</v>
      </c>
      <c r="H7657" t="s">
        <v>9</v>
      </c>
    </row>
    <row r="7658" spans="7:8">
      <c r="G7658">
        <v>206458</v>
      </c>
      <c r="H7658" t="s">
        <v>967</v>
      </c>
    </row>
    <row r="7659" spans="7:8">
      <c r="G7659">
        <v>206466</v>
      </c>
      <c r="H7659" t="s">
        <v>955</v>
      </c>
    </row>
    <row r="7660" spans="7:8">
      <c r="G7660">
        <v>206474</v>
      </c>
      <c r="H7660" t="s">
        <v>492</v>
      </c>
    </row>
    <row r="7661" spans="7:8">
      <c r="G7661">
        <v>206482</v>
      </c>
      <c r="H7661" t="s">
        <v>9</v>
      </c>
    </row>
    <row r="7662" spans="7:8">
      <c r="G7662">
        <v>206490</v>
      </c>
      <c r="H7662" t="s">
        <v>18</v>
      </c>
    </row>
    <row r="7663" spans="7:8">
      <c r="G7663">
        <v>206504</v>
      </c>
      <c r="H7663" t="s">
        <v>18</v>
      </c>
    </row>
    <row r="7664" spans="7:8">
      <c r="G7664">
        <v>206512</v>
      </c>
      <c r="H7664" t="s">
        <v>18</v>
      </c>
    </row>
    <row r="7665" spans="7:8">
      <c r="G7665">
        <v>206520</v>
      </c>
      <c r="H7665" t="s">
        <v>45</v>
      </c>
    </row>
    <row r="7666" spans="7:8">
      <c r="G7666">
        <v>206539</v>
      </c>
      <c r="H7666" t="s">
        <v>459</v>
      </c>
    </row>
    <row r="7667" spans="7:8">
      <c r="G7667">
        <v>206660</v>
      </c>
      <c r="H7667" t="s">
        <v>98</v>
      </c>
    </row>
    <row r="7668" spans="7:8">
      <c r="G7668">
        <v>206679</v>
      </c>
      <c r="H7668" t="s">
        <v>98</v>
      </c>
    </row>
    <row r="7669" spans="7:8">
      <c r="G7669">
        <v>206687</v>
      </c>
      <c r="H7669" t="s">
        <v>107</v>
      </c>
    </row>
    <row r="7670" spans="7:8">
      <c r="G7670">
        <v>206695</v>
      </c>
      <c r="H7670" t="s">
        <v>98</v>
      </c>
    </row>
    <row r="7671" spans="7:8">
      <c r="G7671">
        <v>206709</v>
      </c>
      <c r="H7671" t="s">
        <v>107</v>
      </c>
    </row>
    <row r="7672" spans="7:8">
      <c r="G7672">
        <v>206717</v>
      </c>
      <c r="H7672" t="s">
        <v>107</v>
      </c>
    </row>
    <row r="7673" spans="7:8">
      <c r="G7673">
        <v>206725</v>
      </c>
      <c r="H7673" t="s">
        <v>104</v>
      </c>
    </row>
    <row r="7674" spans="7:8">
      <c r="G7674">
        <v>206733</v>
      </c>
      <c r="H7674" t="s">
        <v>98</v>
      </c>
    </row>
    <row r="7675" spans="7:8">
      <c r="G7675">
        <v>206741</v>
      </c>
      <c r="H7675" t="s">
        <v>107</v>
      </c>
    </row>
    <row r="7676" spans="7:8">
      <c r="G7676">
        <v>206750</v>
      </c>
      <c r="H7676" t="s">
        <v>947</v>
      </c>
    </row>
    <row r="7677" spans="7:8">
      <c r="G7677">
        <v>206768</v>
      </c>
      <c r="H7677" t="s">
        <v>98</v>
      </c>
    </row>
    <row r="7678" spans="7:8">
      <c r="G7678">
        <v>206776</v>
      </c>
      <c r="H7678" t="s">
        <v>98</v>
      </c>
    </row>
    <row r="7679" spans="7:8">
      <c r="G7679">
        <v>206784</v>
      </c>
      <c r="H7679" t="s">
        <v>98</v>
      </c>
    </row>
    <row r="7680" spans="7:8">
      <c r="G7680">
        <v>206792</v>
      </c>
      <c r="H7680" t="s">
        <v>98</v>
      </c>
    </row>
    <row r="7681" spans="7:8">
      <c r="G7681">
        <v>206806</v>
      </c>
      <c r="H7681" t="s">
        <v>98</v>
      </c>
    </row>
    <row r="7682" spans="7:8">
      <c r="G7682">
        <v>206814</v>
      </c>
      <c r="H7682" t="s">
        <v>104</v>
      </c>
    </row>
    <row r="7683" spans="7:8">
      <c r="G7683">
        <v>206822</v>
      </c>
      <c r="H7683" t="s">
        <v>98</v>
      </c>
    </row>
    <row r="7684" spans="7:8">
      <c r="G7684">
        <v>206830</v>
      </c>
      <c r="H7684" t="s">
        <v>98</v>
      </c>
    </row>
    <row r="7685" spans="7:8">
      <c r="G7685">
        <v>206849</v>
      </c>
      <c r="H7685" t="s">
        <v>104</v>
      </c>
    </row>
    <row r="7686" spans="7:8">
      <c r="G7686">
        <v>206857</v>
      </c>
      <c r="H7686" t="s">
        <v>104</v>
      </c>
    </row>
    <row r="7687" spans="7:8">
      <c r="G7687">
        <v>206865</v>
      </c>
      <c r="H7687" t="s">
        <v>98</v>
      </c>
    </row>
    <row r="7688" spans="7:8">
      <c r="G7688">
        <v>206873</v>
      </c>
      <c r="H7688" t="s">
        <v>98</v>
      </c>
    </row>
    <row r="7689" spans="7:8">
      <c r="G7689">
        <v>206881</v>
      </c>
      <c r="H7689" t="s">
        <v>104</v>
      </c>
    </row>
    <row r="7690" spans="7:8">
      <c r="G7690">
        <v>206890</v>
      </c>
      <c r="H7690" t="s">
        <v>104</v>
      </c>
    </row>
    <row r="7691" spans="7:8">
      <c r="G7691">
        <v>206903</v>
      </c>
      <c r="H7691" t="s">
        <v>104</v>
      </c>
    </row>
    <row r="7692" spans="7:8">
      <c r="G7692">
        <v>206911</v>
      </c>
      <c r="H7692" t="s">
        <v>990</v>
      </c>
    </row>
    <row r="7693" spans="7:8">
      <c r="G7693">
        <v>206920</v>
      </c>
      <c r="H7693" t="s">
        <v>990</v>
      </c>
    </row>
    <row r="7694" spans="7:8">
      <c r="G7694">
        <v>206938</v>
      </c>
      <c r="H7694" t="s">
        <v>990</v>
      </c>
    </row>
    <row r="7695" spans="7:8">
      <c r="G7695">
        <v>206946</v>
      </c>
      <c r="H7695" t="s">
        <v>990</v>
      </c>
    </row>
    <row r="7696" spans="7:8">
      <c r="G7696">
        <v>206954</v>
      </c>
      <c r="H7696" t="s">
        <v>990</v>
      </c>
    </row>
    <row r="7697" spans="7:8">
      <c r="G7697">
        <v>206962</v>
      </c>
      <c r="H7697" t="s">
        <v>990</v>
      </c>
    </row>
    <row r="7698" spans="7:8">
      <c r="G7698">
        <v>206970</v>
      </c>
      <c r="H7698" t="s">
        <v>459</v>
      </c>
    </row>
    <row r="7699" spans="7:8">
      <c r="G7699">
        <v>206989</v>
      </c>
      <c r="H7699" t="s">
        <v>450</v>
      </c>
    </row>
    <row r="7700" spans="7:8">
      <c r="G7700">
        <v>206997</v>
      </c>
      <c r="H7700" t="s">
        <v>990</v>
      </c>
    </row>
    <row r="7701" spans="7:8">
      <c r="G7701">
        <v>207004</v>
      </c>
      <c r="H7701" t="s">
        <v>948</v>
      </c>
    </row>
    <row r="7702" spans="7:8">
      <c r="G7702">
        <v>207012</v>
      </c>
      <c r="H7702" t="s">
        <v>990</v>
      </c>
    </row>
    <row r="7703" spans="7:8">
      <c r="G7703">
        <v>207020</v>
      </c>
      <c r="H7703" t="s">
        <v>990</v>
      </c>
    </row>
    <row r="7704" spans="7:8">
      <c r="G7704">
        <v>207039</v>
      </c>
      <c r="H7704" t="s">
        <v>18</v>
      </c>
    </row>
    <row r="7705" spans="7:8">
      <c r="G7705">
        <v>207047</v>
      </c>
      <c r="H7705" t="s">
        <v>990</v>
      </c>
    </row>
    <row r="7706" spans="7:8">
      <c r="G7706">
        <v>207055</v>
      </c>
      <c r="H7706" t="s">
        <v>35</v>
      </c>
    </row>
    <row r="7707" spans="7:8">
      <c r="G7707">
        <v>207063</v>
      </c>
      <c r="H7707" t="s">
        <v>45</v>
      </c>
    </row>
    <row r="7708" spans="7:8">
      <c r="G7708">
        <v>207071</v>
      </c>
      <c r="H7708" t="s">
        <v>18</v>
      </c>
    </row>
    <row r="7709" spans="7:8">
      <c r="G7709">
        <v>207080</v>
      </c>
      <c r="H7709" t="s">
        <v>45</v>
      </c>
    </row>
    <row r="7710" spans="7:8">
      <c r="G7710">
        <v>207098</v>
      </c>
      <c r="H7710" t="s">
        <v>990</v>
      </c>
    </row>
    <row r="7711" spans="7:8">
      <c r="G7711">
        <v>207110</v>
      </c>
      <c r="H7711" t="s">
        <v>990</v>
      </c>
    </row>
    <row r="7712" spans="7:8">
      <c r="G7712">
        <v>207128</v>
      </c>
      <c r="H7712" t="s">
        <v>9</v>
      </c>
    </row>
    <row r="7713" spans="7:8">
      <c r="G7713">
        <v>207136</v>
      </c>
      <c r="H7713" t="s">
        <v>9</v>
      </c>
    </row>
    <row r="7714" spans="7:8">
      <c r="G7714">
        <v>207144</v>
      </c>
      <c r="H7714" t="s">
        <v>45</v>
      </c>
    </row>
    <row r="7715" spans="7:8">
      <c r="G7715">
        <v>207152</v>
      </c>
      <c r="H7715" t="s">
        <v>15</v>
      </c>
    </row>
    <row r="7716" spans="7:8">
      <c r="G7716">
        <v>207160</v>
      </c>
      <c r="H7716" t="s">
        <v>459</v>
      </c>
    </row>
    <row r="7717" spans="7:8">
      <c r="G7717">
        <v>207179</v>
      </c>
      <c r="H7717" t="s">
        <v>990</v>
      </c>
    </row>
    <row r="7718" spans="7:8">
      <c r="G7718">
        <v>207187</v>
      </c>
      <c r="H7718" t="s">
        <v>957</v>
      </c>
    </row>
    <row r="7719" spans="7:8">
      <c r="G7719">
        <v>207195</v>
      </c>
      <c r="H7719" t="s">
        <v>492</v>
      </c>
    </row>
    <row r="7720" spans="7:8">
      <c r="G7720">
        <v>207209</v>
      </c>
      <c r="H7720" t="s">
        <v>955</v>
      </c>
    </row>
    <row r="7721" spans="7:8">
      <c r="G7721">
        <v>207217</v>
      </c>
      <c r="H7721" t="s">
        <v>448</v>
      </c>
    </row>
    <row r="7722" spans="7:8">
      <c r="G7722">
        <v>207225</v>
      </c>
      <c r="H7722" t="s">
        <v>448</v>
      </c>
    </row>
    <row r="7723" spans="7:8">
      <c r="G7723">
        <v>207233</v>
      </c>
      <c r="H7723" t="s">
        <v>448</v>
      </c>
    </row>
    <row r="7724" spans="7:8">
      <c r="G7724">
        <v>207241</v>
      </c>
      <c r="H7724" t="s">
        <v>448</v>
      </c>
    </row>
    <row r="7725" spans="7:8">
      <c r="G7725">
        <v>207250</v>
      </c>
      <c r="H7725" t="s">
        <v>448</v>
      </c>
    </row>
    <row r="7726" spans="7:8">
      <c r="G7726">
        <v>207268</v>
      </c>
      <c r="H7726" t="s">
        <v>448</v>
      </c>
    </row>
    <row r="7727" spans="7:8">
      <c r="G7727">
        <v>207276</v>
      </c>
      <c r="H7727" t="s">
        <v>448</v>
      </c>
    </row>
    <row r="7728" spans="7:8">
      <c r="G7728">
        <v>207284</v>
      </c>
      <c r="H7728" t="s">
        <v>448</v>
      </c>
    </row>
    <row r="7729" spans="7:8">
      <c r="G7729">
        <v>207292</v>
      </c>
      <c r="H7729" t="s">
        <v>448</v>
      </c>
    </row>
    <row r="7730" spans="7:8">
      <c r="G7730">
        <v>207306</v>
      </c>
      <c r="H7730" t="s">
        <v>448</v>
      </c>
    </row>
    <row r="7731" spans="7:8">
      <c r="G7731">
        <v>207314</v>
      </c>
      <c r="H7731" t="s">
        <v>448</v>
      </c>
    </row>
    <row r="7732" spans="7:8">
      <c r="G7732">
        <v>207322</v>
      </c>
      <c r="H7732" t="s">
        <v>448</v>
      </c>
    </row>
    <row r="7733" spans="7:8">
      <c r="G7733">
        <v>207330</v>
      </c>
      <c r="H7733" t="s">
        <v>448</v>
      </c>
    </row>
    <row r="7734" spans="7:8">
      <c r="G7734">
        <v>207349</v>
      </c>
      <c r="H7734" t="s">
        <v>492</v>
      </c>
    </row>
    <row r="7735" spans="7:8">
      <c r="G7735">
        <v>207357</v>
      </c>
      <c r="H7735" t="s">
        <v>9</v>
      </c>
    </row>
    <row r="7736" spans="7:8">
      <c r="G7736">
        <v>207365</v>
      </c>
      <c r="H7736" t="s">
        <v>45</v>
      </c>
    </row>
    <row r="7737" spans="7:8">
      <c r="G7737">
        <v>207373</v>
      </c>
      <c r="H7737" t="s">
        <v>492</v>
      </c>
    </row>
    <row r="7738" spans="7:8">
      <c r="G7738">
        <v>207381</v>
      </c>
      <c r="H7738" t="s">
        <v>26</v>
      </c>
    </row>
    <row r="7739" spans="7:8">
      <c r="G7739">
        <v>207390</v>
      </c>
      <c r="H7739" t="s">
        <v>26</v>
      </c>
    </row>
    <row r="7740" spans="7:8">
      <c r="G7740">
        <v>207403</v>
      </c>
      <c r="H7740" t="s">
        <v>943</v>
      </c>
    </row>
    <row r="7741" spans="7:8">
      <c r="G7741">
        <v>207411</v>
      </c>
      <c r="H7741" t="s">
        <v>990</v>
      </c>
    </row>
    <row r="7742" spans="7:8">
      <c r="G7742">
        <v>207420</v>
      </c>
      <c r="H7742" t="s">
        <v>448</v>
      </c>
    </row>
    <row r="7743" spans="7:8">
      <c r="G7743">
        <v>207438</v>
      </c>
      <c r="H7743" t="s">
        <v>45</v>
      </c>
    </row>
    <row r="7744" spans="7:8">
      <c r="G7744">
        <v>207446</v>
      </c>
      <c r="H7744" t="s">
        <v>9</v>
      </c>
    </row>
    <row r="7745" spans="7:8">
      <c r="G7745">
        <v>207454</v>
      </c>
      <c r="H7745" t="s">
        <v>448</v>
      </c>
    </row>
    <row r="7746" spans="7:8">
      <c r="G7746">
        <v>207462</v>
      </c>
      <c r="H7746" t="s">
        <v>450</v>
      </c>
    </row>
    <row r="7747" spans="7:8">
      <c r="G7747">
        <v>207470</v>
      </c>
      <c r="H7747" t="s">
        <v>459</v>
      </c>
    </row>
    <row r="7748" spans="7:8">
      <c r="G7748">
        <v>207489</v>
      </c>
      <c r="H7748" t="s">
        <v>450</v>
      </c>
    </row>
    <row r="7749" spans="7:8">
      <c r="G7749">
        <v>207497</v>
      </c>
      <c r="H7749" t="s">
        <v>45</v>
      </c>
    </row>
    <row r="7750" spans="7:8">
      <c r="G7750">
        <v>207500</v>
      </c>
      <c r="H7750" t="s">
        <v>45</v>
      </c>
    </row>
    <row r="7751" spans="7:8">
      <c r="G7751">
        <v>207519</v>
      </c>
      <c r="H7751" t="s">
        <v>492</v>
      </c>
    </row>
    <row r="7752" spans="7:8">
      <c r="G7752">
        <v>207527</v>
      </c>
      <c r="H7752" t="s">
        <v>492</v>
      </c>
    </row>
    <row r="7753" spans="7:8">
      <c r="G7753">
        <v>207535</v>
      </c>
      <c r="H7753" t="s">
        <v>12</v>
      </c>
    </row>
    <row r="7754" spans="7:8">
      <c r="G7754">
        <v>207543</v>
      </c>
      <c r="H7754" t="s">
        <v>12</v>
      </c>
    </row>
    <row r="7755" spans="7:8">
      <c r="G7755">
        <v>207551</v>
      </c>
      <c r="H7755" t="s">
        <v>15</v>
      </c>
    </row>
    <row r="7756" spans="7:8">
      <c r="G7756">
        <v>207560</v>
      </c>
      <c r="H7756" t="s">
        <v>525</v>
      </c>
    </row>
    <row r="7757" spans="7:8">
      <c r="G7757">
        <v>207578</v>
      </c>
      <c r="H7757" t="s">
        <v>492</v>
      </c>
    </row>
    <row r="7758" spans="7:8">
      <c r="G7758">
        <v>207586</v>
      </c>
      <c r="H7758" t="s">
        <v>45</v>
      </c>
    </row>
    <row r="7759" spans="7:8">
      <c r="G7759">
        <v>207594</v>
      </c>
      <c r="H7759" t="s">
        <v>45</v>
      </c>
    </row>
    <row r="7760" spans="7:8">
      <c r="G7760">
        <v>207608</v>
      </c>
      <c r="H7760" t="s">
        <v>45</v>
      </c>
    </row>
    <row r="7761" spans="7:8">
      <c r="G7761">
        <v>207616</v>
      </c>
      <c r="H7761" t="s">
        <v>23</v>
      </c>
    </row>
    <row r="7762" spans="7:8">
      <c r="G7762">
        <v>207624</v>
      </c>
      <c r="H7762" t="s">
        <v>492</v>
      </c>
    </row>
    <row r="7763" spans="7:8">
      <c r="G7763">
        <v>207632</v>
      </c>
      <c r="H7763" t="s">
        <v>981</v>
      </c>
    </row>
    <row r="7764" spans="7:8">
      <c r="G7764">
        <v>207640</v>
      </c>
      <c r="H7764" t="s">
        <v>45</v>
      </c>
    </row>
    <row r="7765" spans="7:8">
      <c r="G7765">
        <v>207659</v>
      </c>
      <c r="H7765" t="s">
        <v>981</v>
      </c>
    </row>
    <row r="7766" spans="7:8">
      <c r="G7766">
        <v>207667</v>
      </c>
      <c r="H7766" t="s">
        <v>18</v>
      </c>
    </row>
    <row r="7767" spans="7:8">
      <c r="G7767">
        <v>207675</v>
      </c>
      <c r="H7767" t="s">
        <v>981</v>
      </c>
    </row>
    <row r="7768" spans="7:8">
      <c r="G7768">
        <v>207683</v>
      </c>
      <c r="H7768" t="s">
        <v>45</v>
      </c>
    </row>
    <row r="7769" spans="7:8">
      <c r="G7769">
        <v>207691</v>
      </c>
      <c r="H7769" t="s">
        <v>45</v>
      </c>
    </row>
    <row r="7770" spans="7:8">
      <c r="G7770">
        <v>207705</v>
      </c>
      <c r="H7770" t="s">
        <v>990</v>
      </c>
    </row>
    <row r="7771" spans="7:8">
      <c r="G7771">
        <v>207713</v>
      </c>
      <c r="H7771" t="s">
        <v>944</v>
      </c>
    </row>
    <row r="7772" spans="7:8">
      <c r="G7772">
        <v>207721</v>
      </c>
      <c r="H7772" t="s">
        <v>942</v>
      </c>
    </row>
    <row r="7773" spans="7:8">
      <c r="G7773">
        <v>207730</v>
      </c>
      <c r="H7773" t="s">
        <v>944</v>
      </c>
    </row>
    <row r="7774" spans="7:8">
      <c r="G7774">
        <v>207748</v>
      </c>
      <c r="H7774" t="s">
        <v>944</v>
      </c>
    </row>
    <row r="7775" spans="7:8">
      <c r="G7775">
        <v>207756</v>
      </c>
      <c r="H7775" t="s">
        <v>26</v>
      </c>
    </row>
    <row r="7776" spans="7:8">
      <c r="G7776">
        <v>207764</v>
      </c>
      <c r="H7776" t="s">
        <v>450</v>
      </c>
    </row>
    <row r="7777" spans="7:8">
      <c r="G7777">
        <v>207772</v>
      </c>
      <c r="H7777" t="s">
        <v>953</v>
      </c>
    </row>
    <row r="7778" spans="7:8">
      <c r="G7778">
        <v>207780</v>
      </c>
      <c r="H7778" t="s">
        <v>9</v>
      </c>
    </row>
    <row r="7779" spans="7:8">
      <c r="G7779">
        <v>207799</v>
      </c>
      <c r="H7779" t="s">
        <v>544</v>
      </c>
    </row>
    <row r="7780" spans="7:8">
      <c r="G7780">
        <v>207802</v>
      </c>
      <c r="H7780" t="s">
        <v>45</v>
      </c>
    </row>
    <row r="7781" spans="7:8">
      <c r="G7781">
        <v>207810</v>
      </c>
      <c r="H7781" t="s">
        <v>968</v>
      </c>
    </row>
    <row r="7782" spans="7:8">
      <c r="G7782">
        <v>207829</v>
      </c>
      <c r="H7782" t="s">
        <v>9</v>
      </c>
    </row>
    <row r="7783" spans="7:8">
      <c r="G7783">
        <v>207837</v>
      </c>
      <c r="H7783" t="s">
        <v>18</v>
      </c>
    </row>
    <row r="7784" spans="7:8">
      <c r="G7784">
        <v>207845</v>
      </c>
      <c r="H7784" t="s">
        <v>18</v>
      </c>
    </row>
    <row r="7785" spans="7:8">
      <c r="G7785">
        <v>207853</v>
      </c>
      <c r="H7785" t="s">
        <v>464</v>
      </c>
    </row>
    <row r="7786" spans="7:8">
      <c r="G7786">
        <v>207861</v>
      </c>
      <c r="H7786" t="s">
        <v>978</v>
      </c>
    </row>
    <row r="7787" spans="7:8">
      <c r="G7787">
        <v>207870</v>
      </c>
      <c r="H7787" t="s">
        <v>12</v>
      </c>
    </row>
    <row r="7788" spans="7:8">
      <c r="G7788">
        <v>207888</v>
      </c>
      <c r="H7788" t="s">
        <v>9</v>
      </c>
    </row>
    <row r="7789" spans="7:8">
      <c r="G7789">
        <v>207896</v>
      </c>
      <c r="H7789" t="s">
        <v>15</v>
      </c>
    </row>
    <row r="7790" spans="7:8">
      <c r="G7790">
        <v>207900</v>
      </c>
      <c r="H7790" t="s">
        <v>944</v>
      </c>
    </row>
    <row r="7791" spans="7:8">
      <c r="G7791">
        <v>207918</v>
      </c>
      <c r="H7791" t="s">
        <v>944</v>
      </c>
    </row>
    <row r="7792" spans="7:8">
      <c r="G7792">
        <v>207934</v>
      </c>
      <c r="H7792" t="s">
        <v>45</v>
      </c>
    </row>
    <row r="7793" spans="7:8">
      <c r="G7793">
        <v>207942</v>
      </c>
      <c r="H7793" t="s">
        <v>472</v>
      </c>
    </row>
    <row r="7794" spans="7:8">
      <c r="G7794">
        <v>207950</v>
      </c>
      <c r="H7794" t="s">
        <v>18</v>
      </c>
    </row>
    <row r="7795" spans="7:8">
      <c r="G7795">
        <v>207969</v>
      </c>
      <c r="H7795" t="s">
        <v>45</v>
      </c>
    </row>
    <row r="7796" spans="7:8">
      <c r="G7796">
        <v>207977</v>
      </c>
      <c r="H7796" t="s">
        <v>126</v>
      </c>
    </row>
    <row r="7797" spans="7:8">
      <c r="G7797">
        <v>207985</v>
      </c>
      <c r="H7797" t="s">
        <v>12</v>
      </c>
    </row>
    <row r="7798" spans="7:8">
      <c r="G7798">
        <v>207993</v>
      </c>
      <c r="H7798" t="s">
        <v>950</v>
      </c>
    </row>
    <row r="7799" spans="7:8">
      <c r="G7799">
        <v>208000</v>
      </c>
      <c r="H7799" t="s">
        <v>950</v>
      </c>
    </row>
    <row r="7800" spans="7:8">
      <c r="G7800">
        <v>208019</v>
      </c>
      <c r="H7800" t="s">
        <v>492</v>
      </c>
    </row>
    <row r="7801" spans="7:8">
      <c r="G7801">
        <v>208027</v>
      </c>
      <c r="H7801" t="s">
        <v>492</v>
      </c>
    </row>
    <row r="7802" spans="7:8">
      <c r="G7802">
        <v>208035</v>
      </c>
      <c r="H7802" t="s">
        <v>953</v>
      </c>
    </row>
    <row r="7803" spans="7:8">
      <c r="G7803">
        <v>208043</v>
      </c>
      <c r="H7803" t="s">
        <v>45</v>
      </c>
    </row>
    <row r="7804" spans="7:8">
      <c r="G7804">
        <v>208051</v>
      </c>
      <c r="H7804" t="s">
        <v>719</v>
      </c>
    </row>
    <row r="7805" spans="7:8">
      <c r="G7805">
        <v>208078</v>
      </c>
      <c r="H7805" t="s">
        <v>944</v>
      </c>
    </row>
    <row r="7806" spans="7:8">
      <c r="G7806">
        <v>208086</v>
      </c>
      <c r="H7806" t="s">
        <v>944</v>
      </c>
    </row>
    <row r="7807" spans="7:8">
      <c r="G7807">
        <v>208094</v>
      </c>
      <c r="H7807" t="s">
        <v>45</v>
      </c>
    </row>
    <row r="7808" spans="7:8">
      <c r="G7808">
        <v>208108</v>
      </c>
      <c r="H7808" t="s">
        <v>15</v>
      </c>
    </row>
    <row r="7809" spans="7:8">
      <c r="G7809">
        <v>208116</v>
      </c>
      <c r="H7809" t="s">
        <v>9</v>
      </c>
    </row>
    <row r="7810" spans="7:8">
      <c r="G7810">
        <v>208124</v>
      </c>
      <c r="H7810" t="s">
        <v>962</v>
      </c>
    </row>
    <row r="7811" spans="7:8">
      <c r="G7811">
        <v>208132</v>
      </c>
      <c r="H7811" t="s">
        <v>45</v>
      </c>
    </row>
    <row r="7812" spans="7:8">
      <c r="G7812">
        <v>208140</v>
      </c>
      <c r="H7812" t="s">
        <v>492</v>
      </c>
    </row>
    <row r="7813" spans="7:8">
      <c r="G7813">
        <v>208159</v>
      </c>
      <c r="H7813" t="s">
        <v>450</v>
      </c>
    </row>
    <row r="7814" spans="7:8">
      <c r="G7814">
        <v>208167</v>
      </c>
      <c r="H7814" t="s">
        <v>45</v>
      </c>
    </row>
    <row r="7815" spans="7:8">
      <c r="G7815">
        <v>208175</v>
      </c>
      <c r="H7815" t="s">
        <v>45</v>
      </c>
    </row>
    <row r="7816" spans="7:8">
      <c r="G7816">
        <v>208183</v>
      </c>
      <c r="H7816" t="s">
        <v>450</v>
      </c>
    </row>
    <row r="7817" spans="7:8">
      <c r="G7817">
        <v>208191</v>
      </c>
      <c r="H7817" t="s">
        <v>459</v>
      </c>
    </row>
    <row r="7818" spans="7:8">
      <c r="G7818">
        <v>208205</v>
      </c>
      <c r="H7818" t="s">
        <v>18</v>
      </c>
    </row>
    <row r="7819" spans="7:8">
      <c r="G7819">
        <v>208213</v>
      </c>
      <c r="H7819" t="s">
        <v>983</v>
      </c>
    </row>
    <row r="7820" spans="7:8">
      <c r="G7820">
        <v>208221</v>
      </c>
      <c r="H7820" t="s">
        <v>953</v>
      </c>
    </row>
    <row r="7821" spans="7:8">
      <c r="G7821">
        <v>208230</v>
      </c>
      <c r="H7821" t="s">
        <v>18</v>
      </c>
    </row>
    <row r="7822" spans="7:8">
      <c r="G7822">
        <v>208248</v>
      </c>
      <c r="H7822" t="s">
        <v>459</v>
      </c>
    </row>
    <row r="7823" spans="7:8">
      <c r="G7823">
        <v>208256</v>
      </c>
      <c r="H7823" t="s">
        <v>450</v>
      </c>
    </row>
    <row r="7824" spans="7:8">
      <c r="G7824">
        <v>208264</v>
      </c>
      <c r="H7824" t="s">
        <v>18</v>
      </c>
    </row>
    <row r="7825" spans="7:8">
      <c r="G7825">
        <v>208272</v>
      </c>
      <c r="H7825" t="s">
        <v>18</v>
      </c>
    </row>
    <row r="7826" spans="7:8">
      <c r="G7826">
        <v>208280</v>
      </c>
      <c r="H7826" t="s">
        <v>450</v>
      </c>
    </row>
    <row r="7827" spans="7:8">
      <c r="G7827">
        <v>208299</v>
      </c>
      <c r="H7827" t="s">
        <v>18</v>
      </c>
    </row>
    <row r="7828" spans="7:8">
      <c r="G7828">
        <v>208302</v>
      </c>
      <c r="H7828" t="s">
        <v>18</v>
      </c>
    </row>
    <row r="7829" spans="7:8">
      <c r="G7829">
        <v>208310</v>
      </c>
      <c r="H7829" t="s">
        <v>18</v>
      </c>
    </row>
    <row r="7830" spans="7:8">
      <c r="G7830">
        <v>208329</v>
      </c>
      <c r="H7830" t="s">
        <v>18</v>
      </c>
    </row>
    <row r="7831" spans="7:8">
      <c r="G7831">
        <v>208345</v>
      </c>
      <c r="H7831" t="s">
        <v>45</v>
      </c>
    </row>
    <row r="7832" spans="7:8">
      <c r="G7832">
        <v>208353</v>
      </c>
      <c r="H7832" t="s">
        <v>18</v>
      </c>
    </row>
    <row r="7833" spans="7:8">
      <c r="G7833">
        <v>208361</v>
      </c>
      <c r="H7833" t="s">
        <v>104</v>
      </c>
    </row>
    <row r="7834" spans="7:8">
      <c r="G7834">
        <v>208370</v>
      </c>
      <c r="H7834" t="s">
        <v>104</v>
      </c>
    </row>
    <row r="7835" spans="7:8">
      <c r="G7835">
        <v>208388</v>
      </c>
      <c r="H7835" t="s">
        <v>104</v>
      </c>
    </row>
    <row r="7836" spans="7:8">
      <c r="G7836">
        <v>208396</v>
      </c>
      <c r="H7836" t="s">
        <v>104</v>
      </c>
    </row>
    <row r="7837" spans="7:8">
      <c r="G7837">
        <v>208400</v>
      </c>
      <c r="H7837" t="s">
        <v>104</v>
      </c>
    </row>
    <row r="7838" spans="7:8">
      <c r="G7838">
        <v>208418</v>
      </c>
      <c r="H7838" t="s">
        <v>104</v>
      </c>
    </row>
    <row r="7839" spans="7:8">
      <c r="G7839">
        <v>208426</v>
      </c>
      <c r="H7839" t="s">
        <v>104</v>
      </c>
    </row>
    <row r="7840" spans="7:8">
      <c r="G7840">
        <v>208434</v>
      </c>
      <c r="H7840" t="s">
        <v>104</v>
      </c>
    </row>
    <row r="7841" spans="7:8">
      <c r="G7841">
        <v>208442</v>
      </c>
      <c r="H7841" t="s">
        <v>104</v>
      </c>
    </row>
    <row r="7842" spans="7:8">
      <c r="G7842">
        <v>208450</v>
      </c>
      <c r="H7842" t="s">
        <v>104</v>
      </c>
    </row>
    <row r="7843" spans="7:8">
      <c r="G7843">
        <v>208469</v>
      </c>
      <c r="H7843" t="s">
        <v>104</v>
      </c>
    </row>
    <row r="7844" spans="7:8">
      <c r="G7844">
        <v>208477</v>
      </c>
      <c r="H7844" t="s">
        <v>104</v>
      </c>
    </row>
    <row r="7845" spans="7:8">
      <c r="G7845">
        <v>208485</v>
      </c>
      <c r="H7845" t="s">
        <v>104</v>
      </c>
    </row>
    <row r="7846" spans="7:8">
      <c r="G7846">
        <v>208493</v>
      </c>
      <c r="H7846" t="s">
        <v>104</v>
      </c>
    </row>
    <row r="7847" spans="7:8">
      <c r="G7847">
        <v>208507</v>
      </c>
      <c r="H7847" t="s">
        <v>104</v>
      </c>
    </row>
    <row r="7848" spans="7:8">
      <c r="G7848">
        <v>208515</v>
      </c>
      <c r="H7848" t="s">
        <v>104</v>
      </c>
    </row>
    <row r="7849" spans="7:8">
      <c r="G7849">
        <v>208523</v>
      </c>
      <c r="H7849" t="s">
        <v>104</v>
      </c>
    </row>
    <row r="7850" spans="7:8">
      <c r="G7850">
        <v>208531</v>
      </c>
      <c r="H7850" t="s">
        <v>104</v>
      </c>
    </row>
    <row r="7851" spans="7:8">
      <c r="G7851">
        <v>208540</v>
      </c>
      <c r="H7851" t="s">
        <v>104</v>
      </c>
    </row>
    <row r="7852" spans="7:8">
      <c r="G7852">
        <v>208558</v>
      </c>
      <c r="H7852" t="s">
        <v>104</v>
      </c>
    </row>
    <row r="7853" spans="7:8">
      <c r="G7853">
        <v>208566</v>
      </c>
      <c r="H7853" t="s">
        <v>104</v>
      </c>
    </row>
    <row r="7854" spans="7:8">
      <c r="G7854">
        <v>208574</v>
      </c>
      <c r="H7854" t="s">
        <v>104</v>
      </c>
    </row>
    <row r="7855" spans="7:8">
      <c r="G7855">
        <v>208582</v>
      </c>
      <c r="H7855" t="s">
        <v>104</v>
      </c>
    </row>
    <row r="7856" spans="7:8">
      <c r="G7856">
        <v>208590</v>
      </c>
      <c r="H7856" t="s">
        <v>104</v>
      </c>
    </row>
    <row r="7857" spans="7:8">
      <c r="G7857">
        <v>208604</v>
      </c>
      <c r="H7857" t="s">
        <v>104</v>
      </c>
    </row>
    <row r="7858" spans="7:8">
      <c r="G7858">
        <v>208612</v>
      </c>
      <c r="H7858" t="s">
        <v>104</v>
      </c>
    </row>
    <row r="7859" spans="7:8">
      <c r="G7859">
        <v>208620</v>
      </c>
      <c r="H7859" t="s">
        <v>104</v>
      </c>
    </row>
    <row r="7860" spans="7:8">
      <c r="G7860">
        <v>208639</v>
      </c>
      <c r="H7860" t="s">
        <v>104</v>
      </c>
    </row>
    <row r="7861" spans="7:8">
      <c r="G7861">
        <v>208647</v>
      </c>
      <c r="H7861" t="s">
        <v>104</v>
      </c>
    </row>
    <row r="7862" spans="7:8">
      <c r="G7862">
        <v>208655</v>
      </c>
      <c r="H7862" t="s">
        <v>104</v>
      </c>
    </row>
    <row r="7863" spans="7:8">
      <c r="G7863">
        <v>208663</v>
      </c>
      <c r="H7863" t="s">
        <v>104</v>
      </c>
    </row>
    <row r="7864" spans="7:8">
      <c r="G7864">
        <v>208671</v>
      </c>
      <c r="H7864" t="s">
        <v>107</v>
      </c>
    </row>
    <row r="7865" spans="7:8">
      <c r="G7865">
        <v>208680</v>
      </c>
      <c r="H7865" t="s">
        <v>107</v>
      </c>
    </row>
    <row r="7866" spans="7:8">
      <c r="G7866">
        <v>208698</v>
      </c>
      <c r="H7866" t="s">
        <v>107</v>
      </c>
    </row>
    <row r="7867" spans="7:8">
      <c r="G7867">
        <v>208701</v>
      </c>
      <c r="H7867" t="s">
        <v>107</v>
      </c>
    </row>
    <row r="7868" spans="7:8">
      <c r="G7868">
        <v>208710</v>
      </c>
      <c r="H7868" t="s">
        <v>107</v>
      </c>
    </row>
    <row r="7869" spans="7:8">
      <c r="G7869">
        <v>208728</v>
      </c>
      <c r="H7869" t="s">
        <v>107</v>
      </c>
    </row>
    <row r="7870" spans="7:8">
      <c r="G7870">
        <v>208736</v>
      </c>
      <c r="H7870" t="s">
        <v>107</v>
      </c>
    </row>
    <row r="7871" spans="7:8">
      <c r="G7871">
        <v>208744</v>
      </c>
      <c r="H7871" t="s">
        <v>107</v>
      </c>
    </row>
    <row r="7872" spans="7:8">
      <c r="G7872">
        <v>208752</v>
      </c>
      <c r="H7872" t="s">
        <v>107</v>
      </c>
    </row>
    <row r="7873" spans="7:8">
      <c r="G7873">
        <v>208760</v>
      </c>
      <c r="H7873" t="s">
        <v>107</v>
      </c>
    </row>
    <row r="7874" spans="7:8">
      <c r="G7874">
        <v>208779</v>
      </c>
      <c r="H7874" t="s">
        <v>107</v>
      </c>
    </row>
    <row r="7875" spans="7:8">
      <c r="G7875">
        <v>208787</v>
      </c>
      <c r="H7875" t="s">
        <v>107</v>
      </c>
    </row>
    <row r="7876" spans="7:8">
      <c r="G7876">
        <v>208795</v>
      </c>
      <c r="H7876" t="s">
        <v>98</v>
      </c>
    </row>
    <row r="7877" spans="7:8">
      <c r="G7877">
        <v>208809</v>
      </c>
      <c r="H7877" t="s">
        <v>98</v>
      </c>
    </row>
    <row r="7878" spans="7:8">
      <c r="G7878">
        <v>208817</v>
      </c>
      <c r="H7878" t="s">
        <v>98</v>
      </c>
    </row>
    <row r="7879" spans="7:8">
      <c r="G7879">
        <v>208825</v>
      </c>
      <c r="H7879" t="s">
        <v>104</v>
      </c>
    </row>
    <row r="7880" spans="7:8">
      <c r="G7880">
        <v>208833</v>
      </c>
      <c r="H7880" t="s">
        <v>104</v>
      </c>
    </row>
    <row r="7881" spans="7:8">
      <c r="G7881">
        <v>208841</v>
      </c>
      <c r="H7881" t="s">
        <v>104</v>
      </c>
    </row>
    <row r="7882" spans="7:8">
      <c r="G7882">
        <v>208850</v>
      </c>
      <c r="H7882" t="s">
        <v>104</v>
      </c>
    </row>
    <row r="7883" spans="7:8">
      <c r="G7883">
        <v>208868</v>
      </c>
      <c r="H7883" t="s">
        <v>104</v>
      </c>
    </row>
    <row r="7884" spans="7:8">
      <c r="G7884">
        <v>208876</v>
      </c>
      <c r="H7884" t="s">
        <v>104</v>
      </c>
    </row>
    <row r="7885" spans="7:8">
      <c r="G7885">
        <v>208884</v>
      </c>
      <c r="H7885" t="s">
        <v>98</v>
      </c>
    </row>
    <row r="7886" spans="7:8">
      <c r="G7886">
        <v>208892</v>
      </c>
      <c r="H7886" t="s">
        <v>98</v>
      </c>
    </row>
    <row r="7887" spans="7:8">
      <c r="G7887">
        <v>209368</v>
      </c>
      <c r="H7887" t="s">
        <v>944</v>
      </c>
    </row>
    <row r="7888" spans="7:8">
      <c r="G7888">
        <v>209376</v>
      </c>
      <c r="H7888" t="s">
        <v>942</v>
      </c>
    </row>
    <row r="7889" spans="7:8">
      <c r="G7889">
        <v>209384</v>
      </c>
      <c r="H7889" t="s">
        <v>942</v>
      </c>
    </row>
    <row r="7890" spans="7:8">
      <c r="G7890">
        <v>209392</v>
      </c>
      <c r="H7890" t="s">
        <v>944</v>
      </c>
    </row>
    <row r="7891" spans="7:8">
      <c r="G7891">
        <v>209406</v>
      </c>
      <c r="H7891" t="s">
        <v>944</v>
      </c>
    </row>
    <row r="7892" spans="7:8">
      <c r="G7892">
        <v>209414</v>
      </c>
      <c r="H7892" t="s">
        <v>459</v>
      </c>
    </row>
    <row r="7893" spans="7:8">
      <c r="G7893">
        <v>209422</v>
      </c>
      <c r="H7893" t="s">
        <v>45</v>
      </c>
    </row>
    <row r="7894" spans="7:8">
      <c r="G7894">
        <v>209430</v>
      </c>
      <c r="H7894" t="s">
        <v>45</v>
      </c>
    </row>
    <row r="7895" spans="7:8">
      <c r="G7895">
        <v>209449</v>
      </c>
      <c r="H7895" t="s">
        <v>968</v>
      </c>
    </row>
    <row r="7896" spans="7:8">
      <c r="G7896">
        <v>209457</v>
      </c>
      <c r="H7896" t="s">
        <v>18</v>
      </c>
    </row>
    <row r="7897" spans="7:8">
      <c r="G7897">
        <v>209473</v>
      </c>
      <c r="H7897" t="s">
        <v>459</v>
      </c>
    </row>
    <row r="7898" spans="7:8">
      <c r="G7898">
        <v>209481</v>
      </c>
      <c r="H7898" t="s">
        <v>18</v>
      </c>
    </row>
    <row r="7899" spans="7:8">
      <c r="G7899">
        <v>209490</v>
      </c>
      <c r="H7899" t="s">
        <v>960</v>
      </c>
    </row>
    <row r="7900" spans="7:8">
      <c r="G7900">
        <v>209503</v>
      </c>
      <c r="H7900" t="s">
        <v>450</v>
      </c>
    </row>
    <row r="7901" spans="7:8">
      <c r="G7901">
        <v>209511</v>
      </c>
      <c r="H7901" t="s">
        <v>9</v>
      </c>
    </row>
    <row r="7902" spans="7:8">
      <c r="G7902">
        <v>209520</v>
      </c>
      <c r="H7902" t="s">
        <v>12</v>
      </c>
    </row>
    <row r="7903" spans="7:8">
      <c r="G7903">
        <v>209538</v>
      </c>
      <c r="H7903" t="s">
        <v>12</v>
      </c>
    </row>
    <row r="7904" spans="7:8">
      <c r="G7904">
        <v>209546</v>
      </c>
      <c r="H7904" t="s">
        <v>12</v>
      </c>
    </row>
    <row r="7905" spans="7:8">
      <c r="G7905">
        <v>209570</v>
      </c>
      <c r="H7905" t="s">
        <v>983</v>
      </c>
    </row>
    <row r="7906" spans="7:8">
      <c r="G7906">
        <v>209589</v>
      </c>
      <c r="H7906" t="s">
        <v>983</v>
      </c>
    </row>
    <row r="7907" spans="7:8">
      <c r="G7907">
        <v>209597</v>
      </c>
      <c r="H7907" t="s">
        <v>944</v>
      </c>
    </row>
    <row r="7908" spans="7:8">
      <c r="G7908">
        <v>209600</v>
      </c>
      <c r="H7908" t="s">
        <v>942</v>
      </c>
    </row>
    <row r="7909" spans="7:8">
      <c r="G7909">
        <v>209619</v>
      </c>
      <c r="H7909" t="s">
        <v>944</v>
      </c>
    </row>
    <row r="7910" spans="7:8">
      <c r="G7910">
        <v>209627</v>
      </c>
      <c r="H7910" t="s">
        <v>719</v>
      </c>
    </row>
    <row r="7911" spans="7:8">
      <c r="G7911">
        <v>209635</v>
      </c>
      <c r="H7911" t="s">
        <v>983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>
  <dimension ref="A1:C35"/>
  <sheetViews>
    <sheetView topLeftCell="A22" workbookViewId="0">
      <selection activeCell="A36" sqref="A36"/>
    </sheetView>
  </sheetViews>
  <sheetFormatPr defaultRowHeight="15"/>
  <sheetData>
    <row r="1" spans="1:3">
      <c r="A1">
        <v>3</v>
      </c>
      <c r="B1">
        <v>10</v>
      </c>
      <c r="C1">
        <v>1</v>
      </c>
    </row>
    <row r="2" spans="1:3">
      <c r="A2">
        <v>11</v>
      </c>
      <c r="B2">
        <v>15</v>
      </c>
      <c r="C2">
        <v>1.1000000000000001</v>
      </c>
    </row>
    <row r="3" spans="1:3">
      <c r="A3">
        <v>16</v>
      </c>
      <c r="B3">
        <v>19</v>
      </c>
      <c r="C3">
        <v>1.2</v>
      </c>
    </row>
    <row r="4" spans="1:3">
      <c r="A4">
        <v>20</v>
      </c>
      <c r="B4">
        <v>24</v>
      </c>
      <c r="C4">
        <v>1.3</v>
      </c>
    </row>
    <row r="5" spans="1:3">
      <c r="A5">
        <v>25</v>
      </c>
      <c r="B5">
        <v>30</v>
      </c>
      <c r="C5">
        <v>1.5</v>
      </c>
    </row>
    <row r="6" spans="1:3">
      <c r="A6">
        <v>31</v>
      </c>
      <c r="B6">
        <v>9999</v>
      </c>
      <c r="C6">
        <v>1.5</v>
      </c>
    </row>
    <row r="8" spans="1:3">
      <c r="A8">
        <v>3</v>
      </c>
      <c r="B8">
        <v>18</v>
      </c>
    </row>
    <row r="9" spans="1:3">
      <c r="A9">
        <v>4</v>
      </c>
      <c r="B9">
        <v>24</v>
      </c>
    </row>
    <row r="10" spans="1:3">
      <c r="A10">
        <v>5</v>
      </c>
      <c r="B10">
        <v>30</v>
      </c>
    </row>
    <row r="11" spans="1:3">
      <c r="A11">
        <v>6</v>
      </c>
      <c r="B11">
        <v>36</v>
      </c>
    </row>
    <row r="12" spans="1:3">
      <c r="A12">
        <v>7</v>
      </c>
      <c r="B12">
        <v>42</v>
      </c>
    </row>
    <row r="13" spans="1:3">
      <c r="A13">
        <v>8</v>
      </c>
      <c r="B13">
        <v>48</v>
      </c>
    </row>
    <row r="14" spans="1:3">
      <c r="A14">
        <v>9</v>
      </c>
      <c r="B14">
        <v>54</v>
      </c>
    </row>
    <row r="15" spans="1:3">
      <c r="A15">
        <v>10</v>
      </c>
      <c r="B15">
        <v>60</v>
      </c>
    </row>
    <row r="16" spans="1:3">
      <c r="A16">
        <v>11</v>
      </c>
      <c r="B16">
        <v>66</v>
      </c>
    </row>
    <row r="17" spans="1:2">
      <c r="A17">
        <v>12</v>
      </c>
      <c r="B17">
        <v>72</v>
      </c>
    </row>
    <row r="18" spans="1:2">
      <c r="A18">
        <v>13</v>
      </c>
      <c r="B18">
        <v>78</v>
      </c>
    </row>
    <row r="19" spans="1:2">
      <c r="A19">
        <v>14</v>
      </c>
      <c r="B19">
        <v>84</v>
      </c>
    </row>
    <row r="20" spans="1:2">
      <c r="A20">
        <v>15</v>
      </c>
      <c r="B20">
        <v>90</v>
      </c>
    </row>
    <row r="21" spans="1:2">
      <c r="A21">
        <v>16</v>
      </c>
      <c r="B21">
        <v>96</v>
      </c>
    </row>
    <row r="22" spans="1:2">
      <c r="A22">
        <v>17</v>
      </c>
      <c r="B22">
        <v>102</v>
      </c>
    </row>
    <row r="23" spans="1:2">
      <c r="A23">
        <v>18</v>
      </c>
      <c r="B23">
        <v>108</v>
      </c>
    </row>
    <row r="24" spans="1:2">
      <c r="A24">
        <v>19</v>
      </c>
      <c r="B24">
        <v>114</v>
      </c>
    </row>
    <row r="25" spans="1:2">
      <c r="A25">
        <v>20</v>
      </c>
      <c r="B25">
        <v>120</v>
      </c>
    </row>
    <row r="26" spans="1:2">
      <c r="A26">
        <v>21</v>
      </c>
      <c r="B26">
        <v>126</v>
      </c>
    </row>
    <row r="27" spans="1:2">
      <c r="A27">
        <v>22</v>
      </c>
      <c r="B27">
        <v>132</v>
      </c>
    </row>
    <row r="28" spans="1:2">
      <c r="A28">
        <v>23</v>
      </c>
      <c r="B28">
        <v>138</v>
      </c>
    </row>
    <row r="29" spans="1:2">
      <c r="A29">
        <v>24</v>
      </c>
      <c r="B29">
        <v>144</v>
      </c>
    </row>
    <row r="30" spans="1:2">
      <c r="A30">
        <v>25</v>
      </c>
      <c r="B30">
        <v>150</v>
      </c>
    </row>
    <row r="31" spans="1:2">
      <c r="A31">
        <v>26</v>
      </c>
      <c r="B31">
        <v>156</v>
      </c>
    </row>
    <row r="32" spans="1:2">
      <c r="A32">
        <v>27</v>
      </c>
      <c r="B32">
        <v>162</v>
      </c>
    </row>
    <row r="33" spans="1:2">
      <c r="A33">
        <v>28</v>
      </c>
      <c r="B33">
        <v>168</v>
      </c>
    </row>
    <row r="34" spans="1:2">
      <c r="A34">
        <v>29</v>
      </c>
      <c r="B34">
        <v>174</v>
      </c>
    </row>
    <row r="35" spans="1:2">
      <c r="A35">
        <v>30</v>
      </c>
      <c r="B35">
        <v>180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16</vt:i4>
      </vt:variant>
      <vt:variant>
        <vt:lpstr>Intervalos nomeados</vt:lpstr>
      </vt:variant>
      <vt:variant>
        <vt:i4>6</vt:i4>
      </vt:variant>
    </vt:vector>
  </HeadingPairs>
  <TitlesOfParts>
    <vt:vector size="22" baseType="lpstr">
      <vt:lpstr>VALORES MENSAIS</vt:lpstr>
      <vt:lpstr>TT SECRETARIAS</vt:lpstr>
      <vt:lpstr>GRAFICO BARRAS</vt:lpstr>
      <vt:lpstr>GRAFICO PIZZA</vt:lpstr>
      <vt:lpstr>Q.AP.SEC.FUNC</vt:lpstr>
      <vt:lpstr>DESPESAS</vt:lpstr>
      <vt:lpstr>REPOSIÇÃO</vt:lpstr>
      <vt:lpstr>Plan2</vt:lpstr>
      <vt:lpstr>fator ind</vt:lpstr>
      <vt:lpstr>SF</vt:lpstr>
      <vt:lpstr>VALOR MENSAL PDV</vt:lpstr>
      <vt:lpstr>LEV. M.FUNC</vt:lpstr>
      <vt:lpstr>LEV. M SEC</vt:lpstr>
      <vt:lpstr>Plan1</vt:lpstr>
      <vt:lpstr>CUSTO MENSAL FUNC NOVO</vt:lpstr>
      <vt:lpstr>dem</vt:lpstr>
      <vt:lpstr>'VALORES MENSAIS'!Area_de_impressao</vt:lpstr>
      <vt:lpstr>dem</vt:lpstr>
      <vt:lpstr>FIND</vt:lpstr>
      <vt:lpstr>mes</vt:lpstr>
      <vt:lpstr>ORIGEM</vt:lpstr>
      <vt:lpstr>TEMPO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 Trevisan</dc:creator>
  <cp:lastModifiedBy>phyossimi</cp:lastModifiedBy>
  <cp:lastPrinted>2018-09-25T16:25:28Z</cp:lastPrinted>
  <dcterms:created xsi:type="dcterms:W3CDTF">2018-06-21T19:38:18Z</dcterms:created>
  <dcterms:modified xsi:type="dcterms:W3CDTF">2019-02-18T22:42:13Z</dcterms:modified>
</cp:coreProperties>
</file>